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ngk\Desktop\WiN\Lecture\BI\"/>
    </mc:Choice>
  </mc:AlternateContent>
  <xr:revisionPtr revIDLastSave="0" documentId="13_ncr:1_{FD12B200-42DB-4A0B-BA46-7576C3BCA103}" xr6:coauthVersionLast="41" xr6:coauthVersionMax="41" xr10:uidLastSave="{00000000-0000-0000-0000-000000000000}"/>
  <bookViews>
    <workbookView xWindow="792" yWindow="24" windowWidth="20292" windowHeight="11292" xr2:uid="{8ED2AB67-119F-4383-B5CE-00D80B1D151A}"/>
  </bookViews>
  <sheets>
    <sheet name="Sheet1" sheetId="1" r:id="rId1"/>
    <sheet name="PRF_POL" sheetId="5" r:id="rId2"/>
    <sheet name="PRC" sheetId="2" r:id="rId3"/>
    <sheet name="ORG" sheetId="3" r:id="rId4"/>
    <sheet name="Cust_SM" sheetId="4" r:id="rId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J5991" i="1" l="1"/>
  <c r="AI5991" i="1"/>
  <c r="AH5991" i="1"/>
  <c r="AG5991" i="1"/>
  <c r="AF5991" i="1"/>
  <c r="AE5991" i="1"/>
  <c r="AD5991" i="1"/>
  <c r="AJ5990" i="1"/>
  <c r="AI5990" i="1"/>
  <c r="AH5990" i="1"/>
  <c r="AG5990" i="1"/>
  <c r="AF5990" i="1"/>
  <c r="AE5990" i="1"/>
  <c r="AD5990" i="1"/>
  <c r="AJ5978" i="1"/>
  <c r="AI5978" i="1"/>
  <c r="AH5978" i="1"/>
  <c r="AG5978" i="1"/>
  <c r="AF5978" i="1"/>
  <c r="AE5978" i="1"/>
  <c r="AD5978" i="1"/>
  <c r="AJ5977" i="1"/>
  <c r="AI5977" i="1"/>
  <c r="AH5977" i="1"/>
  <c r="AG5977" i="1"/>
  <c r="AF5977" i="1"/>
  <c r="AE5977" i="1"/>
  <c r="AD5977" i="1"/>
  <c r="AJ5958" i="1"/>
  <c r="AI5958" i="1"/>
  <c r="AH5958" i="1"/>
  <c r="AG5958" i="1"/>
  <c r="AF5958" i="1"/>
  <c r="AE5958" i="1"/>
  <c r="AD5958" i="1"/>
  <c r="AJ5957" i="1"/>
  <c r="AI5957" i="1"/>
  <c r="AH5957" i="1"/>
  <c r="AG5957" i="1"/>
  <c r="AF5957" i="1"/>
  <c r="AE5957" i="1"/>
  <c r="AD5957" i="1"/>
  <c r="AJ5953" i="1"/>
  <c r="AI5953" i="1"/>
  <c r="AH5953" i="1"/>
  <c r="AG5953" i="1"/>
  <c r="AF5953" i="1"/>
  <c r="AE5953" i="1"/>
  <c r="AD5953" i="1"/>
  <c r="AJ5952" i="1"/>
  <c r="AI5952" i="1"/>
  <c r="AH5952" i="1"/>
  <c r="AG5952" i="1"/>
  <c r="AF5952" i="1"/>
  <c r="AE5952" i="1"/>
  <c r="AD5952" i="1"/>
  <c r="AJ5453" i="1"/>
  <c r="AI5453" i="1"/>
  <c r="AH5453" i="1"/>
  <c r="AG5453" i="1"/>
  <c r="AF5453" i="1"/>
  <c r="AE5453" i="1"/>
  <c r="AD5453" i="1"/>
  <c r="AJ5452" i="1"/>
  <c r="AI5452" i="1"/>
  <c r="AH5452" i="1"/>
  <c r="AG5452" i="1"/>
  <c r="AF5452" i="1"/>
  <c r="AE5452" i="1"/>
  <c r="AD5452" i="1"/>
  <c r="AJ5253" i="1"/>
  <c r="AI5253" i="1"/>
  <c r="AH5253" i="1"/>
  <c r="AG5253" i="1"/>
  <c r="AF5253" i="1"/>
  <c r="AE5253" i="1"/>
  <c r="AD5253" i="1"/>
  <c r="AJ5252" i="1"/>
  <c r="AI5252" i="1"/>
  <c r="AH5252" i="1"/>
  <c r="AG5252" i="1"/>
  <c r="AF5252" i="1"/>
  <c r="AE5252" i="1"/>
  <c r="AD5252" i="1"/>
  <c r="AJ5103" i="1"/>
  <c r="AI5103" i="1"/>
  <c r="AH5103" i="1"/>
  <c r="AG5103" i="1"/>
  <c r="AF5103" i="1"/>
  <c r="AE5103" i="1"/>
  <c r="AD5103" i="1"/>
  <c r="AJ5102" i="1"/>
  <c r="AI5102" i="1"/>
  <c r="AH5102" i="1"/>
  <c r="AG5102" i="1"/>
  <c r="AF5102" i="1"/>
  <c r="AE5102" i="1"/>
  <c r="AD5102" i="1"/>
  <c r="AJ5003" i="1"/>
  <c r="AI5003" i="1"/>
  <c r="AH5003" i="1"/>
  <c r="AG5003" i="1"/>
  <c r="AF5003" i="1"/>
  <c r="AE5003" i="1"/>
  <c r="AD5003" i="1"/>
  <c r="AJ5002" i="1"/>
  <c r="AI5002" i="1"/>
  <c r="AH5002" i="1"/>
  <c r="AG5002" i="1"/>
  <c r="AF5002" i="1"/>
  <c r="AE5002" i="1"/>
  <c r="AD5002" i="1"/>
  <c r="AJ4991" i="1"/>
  <c r="AI4991" i="1"/>
  <c r="AH4991" i="1"/>
  <c r="AG4991" i="1"/>
  <c r="AF4991" i="1"/>
  <c r="AE4991" i="1"/>
  <c r="AD4991" i="1"/>
  <c r="AJ4990" i="1"/>
  <c r="AI4990" i="1"/>
  <c r="AH4990" i="1"/>
  <c r="AG4990" i="1"/>
  <c r="AF4990" i="1"/>
  <c r="AE4990" i="1"/>
  <c r="AD4990" i="1"/>
  <c r="AJ4978" i="1"/>
  <c r="AI4978" i="1"/>
  <c r="AH4978" i="1"/>
  <c r="AG4978" i="1"/>
  <c r="AF4978" i="1"/>
  <c r="AE4978" i="1"/>
  <c r="AD4978" i="1"/>
  <c r="AJ4977" i="1"/>
  <c r="AI4977" i="1"/>
  <c r="AH4977" i="1"/>
  <c r="AG4977" i="1"/>
  <c r="AF4977" i="1"/>
  <c r="AE4977" i="1"/>
  <c r="AD4977" i="1"/>
  <c r="AJ4958" i="1"/>
  <c r="AI4958" i="1"/>
  <c r="AH4958" i="1"/>
  <c r="AG4958" i="1"/>
  <c r="AF4958" i="1"/>
  <c r="AE4958" i="1"/>
  <c r="AD4958" i="1"/>
  <c r="AJ4957" i="1"/>
  <c r="AI4957" i="1"/>
  <c r="AH4957" i="1"/>
  <c r="AG4957" i="1"/>
  <c r="AF4957" i="1"/>
  <c r="AE4957" i="1"/>
  <c r="AD4957" i="1"/>
  <c r="AJ4953" i="1"/>
  <c r="AI4953" i="1"/>
  <c r="AH4953" i="1"/>
  <c r="AG4953" i="1"/>
  <c r="AF4953" i="1"/>
  <c r="AE4953" i="1"/>
  <c r="AD4953" i="1"/>
  <c r="AJ4952" i="1"/>
  <c r="AI4952" i="1"/>
  <c r="AH4952" i="1"/>
  <c r="AG4952" i="1"/>
  <c r="AF4952" i="1"/>
  <c r="AE4952" i="1"/>
  <c r="AD4952" i="1"/>
  <c r="AJ4453" i="1"/>
  <c r="AI4453" i="1"/>
  <c r="AH4453" i="1"/>
  <c r="AG4453" i="1"/>
  <c r="AF4453" i="1"/>
  <c r="AE4453" i="1"/>
  <c r="AD4453" i="1"/>
  <c r="AJ4452" i="1"/>
  <c r="AI4452" i="1"/>
  <c r="AH4452" i="1"/>
  <c r="AG4452" i="1"/>
  <c r="AF4452" i="1"/>
  <c r="AE4452" i="1"/>
  <c r="AD4452" i="1"/>
  <c r="AJ4253" i="1"/>
  <c r="AI4253" i="1"/>
  <c r="AH4253" i="1"/>
  <c r="AG4253" i="1"/>
  <c r="AF4253" i="1"/>
  <c r="AE4253" i="1"/>
  <c r="AD4253" i="1"/>
  <c r="AJ4252" i="1"/>
  <c r="AI4252" i="1"/>
  <c r="AH4252" i="1"/>
  <c r="AG4252" i="1"/>
  <c r="AF4252" i="1"/>
  <c r="AE4252" i="1"/>
  <c r="AD4252" i="1"/>
  <c r="AJ4103" i="1"/>
  <c r="AI4103" i="1"/>
  <c r="AH4103" i="1"/>
  <c r="AG4103" i="1"/>
  <c r="AF4103" i="1"/>
  <c r="AE4103" i="1"/>
  <c r="AD4103" i="1"/>
  <c r="AJ4102" i="1"/>
  <c r="AI4102" i="1"/>
  <c r="AH4102" i="1"/>
  <c r="AG4102" i="1"/>
  <c r="AF4102" i="1"/>
  <c r="AE4102" i="1"/>
  <c r="AD4102" i="1"/>
  <c r="AJ4003" i="1"/>
  <c r="AI4003" i="1"/>
  <c r="AH4003" i="1"/>
  <c r="AG4003" i="1"/>
  <c r="AF4003" i="1"/>
  <c r="AE4003" i="1"/>
  <c r="AD4003" i="1"/>
  <c r="AJ4002" i="1"/>
  <c r="AI4002" i="1"/>
  <c r="AH4002" i="1"/>
  <c r="AG4002" i="1"/>
  <c r="AF4002" i="1"/>
  <c r="AE4002" i="1"/>
  <c r="AD4002" i="1"/>
  <c r="AJ3991" i="1"/>
  <c r="AI3991" i="1"/>
  <c r="AH3991" i="1"/>
  <c r="AG3991" i="1"/>
  <c r="AF3991" i="1"/>
  <c r="AE3991" i="1"/>
  <c r="AD3991" i="1"/>
  <c r="AJ3990" i="1"/>
  <c r="AI3990" i="1"/>
  <c r="AH3990" i="1"/>
  <c r="AG3990" i="1"/>
  <c r="AF3990" i="1"/>
  <c r="AE3990" i="1"/>
  <c r="AD3990" i="1"/>
  <c r="AJ3978" i="1"/>
  <c r="AI3978" i="1"/>
  <c r="AH3978" i="1"/>
  <c r="AG3978" i="1"/>
  <c r="AF3978" i="1"/>
  <c r="AE3978" i="1"/>
  <c r="AD3978" i="1"/>
  <c r="AJ3977" i="1"/>
  <c r="AI3977" i="1"/>
  <c r="AH3977" i="1"/>
  <c r="AG3977" i="1"/>
  <c r="AF3977" i="1"/>
  <c r="AE3977" i="1"/>
  <c r="AD3977" i="1"/>
  <c r="AJ3958" i="1"/>
  <c r="AI3958" i="1"/>
  <c r="AH3958" i="1"/>
  <c r="AG3958" i="1"/>
  <c r="AF3958" i="1"/>
  <c r="AE3958" i="1"/>
  <c r="AD3958" i="1"/>
  <c r="AJ3957" i="1"/>
  <c r="AI3957" i="1"/>
  <c r="AH3957" i="1"/>
  <c r="AG3957" i="1"/>
  <c r="AF3957" i="1"/>
  <c r="AE3957" i="1"/>
  <c r="AD3957" i="1"/>
  <c r="AJ3953" i="1"/>
  <c r="AI3953" i="1"/>
  <c r="AH3953" i="1"/>
  <c r="AG3953" i="1"/>
  <c r="AF3953" i="1"/>
  <c r="AE3953" i="1"/>
  <c r="AD3953" i="1"/>
  <c r="AJ3952" i="1"/>
  <c r="AI3952" i="1"/>
  <c r="AH3952" i="1"/>
  <c r="AG3952" i="1"/>
  <c r="AF3952" i="1"/>
  <c r="AE3952" i="1"/>
  <c r="AD3952" i="1"/>
  <c r="AJ3453" i="1"/>
  <c r="AI3453" i="1"/>
  <c r="AH3453" i="1"/>
  <c r="AG3453" i="1"/>
  <c r="AF3453" i="1"/>
  <c r="AE3453" i="1"/>
  <c r="AD3453" i="1"/>
  <c r="AJ3452" i="1"/>
  <c r="AI3452" i="1"/>
  <c r="AH3452" i="1"/>
  <c r="AG3452" i="1"/>
  <c r="AF3452" i="1"/>
  <c r="AE3452" i="1"/>
  <c r="AD3452" i="1"/>
  <c r="AJ3253" i="1"/>
  <c r="AI3253" i="1"/>
  <c r="AH3253" i="1"/>
  <c r="AG3253" i="1"/>
  <c r="AF3253" i="1"/>
  <c r="AE3253" i="1"/>
  <c r="AD3253" i="1"/>
  <c r="AJ3252" i="1"/>
  <c r="AI3252" i="1"/>
  <c r="AH3252" i="1"/>
  <c r="AG3252" i="1"/>
  <c r="AF3252" i="1"/>
  <c r="AE3252" i="1"/>
  <c r="AD3252" i="1"/>
  <c r="AJ3103" i="1"/>
  <c r="AI3103" i="1"/>
  <c r="AH3103" i="1"/>
  <c r="AG3103" i="1"/>
  <c r="AF3103" i="1"/>
  <c r="AE3103" i="1"/>
  <c r="AD3103" i="1"/>
  <c r="AJ3102" i="1"/>
  <c r="AI3102" i="1"/>
  <c r="AH3102" i="1"/>
  <c r="AG3102" i="1"/>
  <c r="AF3102" i="1"/>
  <c r="AE3102" i="1"/>
  <c r="AD3102" i="1"/>
  <c r="AJ3003" i="1"/>
  <c r="AI3003" i="1"/>
  <c r="AH3003" i="1"/>
  <c r="AG3003" i="1"/>
  <c r="AF3003" i="1"/>
  <c r="AE3003" i="1"/>
  <c r="AD3003" i="1"/>
  <c r="AJ3002" i="1"/>
  <c r="AI3002" i="1"/>
  <c r="AH3002" i="1"/>
  <c r="AG3002" i="1"/>
  <c r="AF3002" i="1"/>
  <c r="AE3002" i="1"/>
  <c r="AD3002" i="1"/>
  <c r="AJ2991" i="1"/>
  <c r="AI2991" i="1"/>
  <c r="AH2991" i="1"/>
  <c r="AG2991" i="1"/>
  <c r="AF2991" i="1"/>
  <c r="AE2991" i="1"/>
  <c r="AD2991" i="1"/>
  <c r="AJ2990" i="1"/>
  <c r="AI2990" i="1"/>
  <c r="AH2990" i="1"/>
  <c r="AG2990" i="1"/>
  <c r="AF2990" i="1"/>
  <c r="AE2990" i="1"/>
  <c r="AD2990" i="1"/>
  <c r="AJ2978" i="1"/>
  <c r="AI2978" i="1"/>
  <c r="AH2978" i="1"/>
  <c r="AG2978" i="1"/>
  <c r="AF2978" i="1"/>
  <c r="AE2978" i="1"/>
  <c r="AD2978" i="1"/>
  <c r="AJ2977" i="1"/>
  <c r="AI2977" i="1"/>
  <c r="AH2977" i="1"/>
  <c r="AG2977" i="1"/>
  <c r="AF2977" i="1"/>
  <c r="AE2977" i="1"/>
  <c r="AD2977" i="1"/>
  <c r="AJ2958" i="1"/>
  <c r="AI2958" i="1"/>
  <c r="AH2958" i="1"/>
  <c r="AG2958" i="1"/>
  <c r="AF2958" i="1"/>
  <c r="AE2958" i="1"/>
  <c r="AD2958" i="1"/>
  <c r="AJ2957" i="1"/>
  <c r="AI2957" i="1"/>
  <c r="AH2957" i="1"/>
  <c r="AG2957" i="1"/>
  <c r="AF2957" i="1"/>
  <c r="AE2957" i="1"/>
  <c r="AD2957" i="1"/>
  <c r="AJ2953" i="1"/>
  <c r="AI2953" i="1"/>
  <c r="AH2953" i="1"/>
  <c r="AG2953" i="1"/>
  <c r="AF2953" i="1"/>
  <c r="AE2953" i="1"/>
  <c r="AD2953" i="1"/>
  <c r="AJ2952" i="1"/>
  <c r="AI2952" i="1"/>
  <c r="AH2952" i="1"/>
  <c r="AG2952" i="1"/>
  <c r="AF2952" i="1"/>
  <c r="AE2952" i="1"/>
  <c r="AD2952" i="1"/>
  <c r="AJ2453" i="1"/>
  <c r="AI2453" i="1"/>
  <c r="AH2453" i="1"/>
  <c r="AG2453" i="1"/>
  <c r="AF2453" i="1"/>
  <c r="AE2453" i="1"/>
  <c r="AD2453" i="1"/>
  <c r="AJ2452" i="1"/>
  <c r="AI2452" i="1"/>
  <c r="AH2452" i="1"/>
  <c r="AG2452" i="1"/>
  <c r="AF2452" i="1"/>
  <c r="AE2452" i="1"/>
  <c r="AD2452" i="1"/>
  <c r="AJ2253" i="1"/>
  <c r="AI2253" i="1"/>
  <c r="AH2253" i="1"/>
  <c r="AG2253" i="1"/>
  <c r="AF2253" i="1"/>
  <c r="AE2253" i="1"/>
  <c r="AD2253" i="1"/>
  <c r="AJ2252" i="1"/>
  <c r="AI2252" i="1"/>
  <c r="AH2252" i="1"/>
  <c r="AG2252" i="1"/>
  <c r="AF2252" i="1"/>
  <c r="AE2252" i="1"/>
  <c r="AD2252" i="1"/>
  <c r="AJ2103" i="1"/>
  <c r="AI2103" i="1"/>
  <c r="AH2103" i="1"/>
  <c r="AG2103" i="1"/>
  <c r="AF2103" i="1"/>
  <c r="AE2103" i="1"/>
  <c r="AD2103" i="1"/>
  <c r="AJ2102" i="1"/>
  <c r="AI2102" i="1"/>
  <c r="AH2102" i="1"/>
  <c r="AG2102" i="1"/>
  <c r="AF2102" i="1"/>
  <c r="AE2102" i="1"/>
  <c r="AD2102" i="1"/>
  <c r="AJ2003" i="1"/>
  <c r="AI2003" i="1"/>
  <c r="AH2003" i="1"/>
  <c r="AG2003" i="1"/>
  <c r="AF2003" i="1"/>
  <c r="AE2003" i="1"/>
  <c r="AD2003" i="1"/>
  <c r="AJ2002" i="1"/>
  <c r="AI2002" i="1"/>
  <c r="AH2002" i="1"/>
  <c r="AG2002" i="1"/>
  <c r="AF2002" i="1"/>
  <c r="AE2002" i="1"/>
  <c r="AD2002" i="1"/>
  <c r="AJ1991" i="1"/>
  <c r="AI1991" i="1"/>
  <c r="AH1991" i="1"/>
  <c r="AG1991" i="1"/>
  <c r="AF1991" i="1"/>
  <c r="AE1991" i="1"/>
  <c r="AD1991" i="1"/>
  <c r="AJ1990" i="1"/>
  <c r="AI1990" i="1"/>
  <c r="AH1990" i="1"/>
  <c r="AG1990" i="1"/>
  <c r="AF1990" i="1"/>
  <c r="AE1990" i="1"/>
  <c r="AD1990" i="1"/>
  <c r="AJ1978" i="1"/>
  <c r="AI1978" i="1"/>
  <c r="AH1978" i="1"/>
  <c r="AG1978" i="1"/>
  <c r="AF1978" i="1"/>
  <c r="AE1978" i="1"/>
  <c r="AD1978" i="1"/>
  <c r="AJ1977" i="1"/>
  <c r="AI1977" i="1"/>
  <c r="AH1977" i="1"/>
  <c r="AG1977" i="1"/>
  <c r="AF1977" i="1"/>
  <c r="AE1977" i="1"/>
  <c r="AD1977" i="1"/>
  <c r="AJ1958" i="1"/>
  <c r="AI1958" i="1"/>
  <c r="AH1958" i="1"/>
  <c r="AG1958" i="1"/>
  <c r="AF1958" i="1"/>
  <c r="AE1958" i="1"/>
  <c r="AD1958" i="1"/>
  <c r="AJ1957" i="1"/>
  <c r="AI1957" i="1"/>
  <c r="AH1957" i="1"/>
  <c r="AG1957" i="1"/>
  <c r="AF1957" i="1"/>
  <c r="AE1957" i="1"/>
  <c r="AD1957" i="1"/>
  <c r="AJ1953" i="1"/>
  <c r="AI1953" i="1"/>
  <c r="AH1953" i="1"/>
  <c r="AG1953" i="1"/>
  <c r="AF1953" i="1"/>
  <c r="AE1953" i="1"/>
  <c r="AD1953" i="1"/>
  <c r="AJ1952" i="1"/>
  <c r="AI1952" i="1"/>
  <c r="AH1952" i="1"/>
  <c r="AG1952" i="1"/>
  <c r="AF1952" i="1"/>
  <c r="AE1952" i="1"/>
  <c r="AD1952" i="1"/>
  <c r="AJ1453" i="1"/>
  <c r="AI1453" i="1"/>
  <c r="AH1453" i="1"/>
  <c r="AG1453" i="1"/>
  <c r="AF1453" i="1"/>
  <c r="AE1453" i="1"/>
  <c r="AD1453" i="1"/>
  <c r="AJ1452" i="1"/>
  <c r="AI1452" i="1"/>
  <c r="AH1452" i="1"/>
  <c r="AG1452" i="1"/>
  <c r="AF1452" i="1"/>
  <c r="AE1452" i="1"/>
  <c r="AD1452" i="1"/>
  <c r="AJ1253" i="1"/>
  <c r="AI1253" i="1"/>
  <c r="AH1253" i="1"/>
  <c r="AG1253" i="1"/>
  <c r="AF1253" i="1"/>
  <c r="AE1253" i="1"/>
  <c r="AD1253" i="1"/>
  <c r="AJ1252" i="1"/>
  <c r="AI1252" i="1"/>
  <c r="AH1252" i="1"/>
  <c r="AG1252" i="1"/>
  <c r="AF1252" i="1"/>
  <c r="AE1252" i="1"/>
  <c r="AD1252" i="1"/>
  <c r="AJ1103" i="1"/>
  <c r="AI1103" i="1"/>
  <c r="AH1103" i="1"/>
  <c r="AG1103" i="1"/>
  <c r="AF1103" i="1"/>
  <c r="AE1103" i="1"/>
  <c r="AD1103" i="1"/>
  <c r="AJ1102" i="1"/>
  <c r="AI1102" i="1"/>
  <c r="AH1102" i="1"/>
  <c r="AG1102" i="1"/>
  <c r="AF1102" i="1"/>
  <c r="AE1102" i="1"/>
  <c r="AD1102" i="1"/>
  <c r="AJ1003" i="1"/>
  <c r="AI1003" i="1"/>
  <c r="AH1003" i="1"/>
  <c r="AG1003" i="1"/>
  <c r="AF1003" i="1"/>
  <c r="AE1003" i="1"/>
  <c r="AD1003" i="1"/>
  <c r="AJ1002" i="1"/>
  <c r="AI1002" i="1"/>
  <c r="AH1002" i="1"/>
  <c r="AG1002" i="1"/>
  <c r="AF1002" i="1"/>
  <c r="AE1002" i="1"/>
  <c r="AD1002" i="1"/>
  <c r="AJ991" i="1"/>
  <c r="AI991" i="1"/>
  <c r="AH991" i="1"/>
  <c r="AG991" i="1"/>
  <c r="AF991" i="1"/>
  <c r="AE991" i="1"/>
  <c r="AD991" i="1"/>
  <c r="AJ990" i="1"/>
  <c r="AI990" i="1"/>
  <c r="AH990" i="1"/>
  <c r="AG990" i="1"/>
  <c r="AF990" i="1"/>
  <c r="AE990" i="1"/>
  <c r="AD990" i="1"/>
  <c r="AJ978" i="1"/>
  <c r="AI978" i="1"/>
  <c r="AH978" i="1"/>
  <c r="AG978" i="1"/>
  <c r="AF978" i="1"/>
  <c r="AE978" i="1"/>
  <c r="AD978" i="1"/>
  <c r="AJ977" i="1"/>
  <c r="AI977" i="1"/>
  <c r="AH977" i="1"/>
  <c r="AG977" i="1"/>
  <c r="AF977" i="1"/>
  <c r="AE977" i="1"/>
  <c r="AD977" i="1"/>
  <c r="AJ958" i="1"/>
  <c r="AI958" i="1"/>
  <c r="AH958" i="1"/>
  <c r="AG958" i="1"/>
  <c r="AF958" i="1"/>
  <c r="AE958" i="1"/>
  <c r="AD958" i="1"/>
  <c r="AJ957" i="1"/>
  <c r="AI957" i="1"/>
  <c r="AH957" i="1"/>
  <c r="AG957" i="1"/>
  <c r="AF957" i="1"/>
  <c r="AE957" i="1"/>
  <c r="AD957" i="1"/>
  <c r="AJ953" i="1"/>
  <c r="AI953" i="1"/>
  <c r="AH953" i="1"/>
  <c r="AG953" i="1"/>
  <c r="AF953" i="1"/>
  <c r="AE953" i="1"/>
  <c r="AD953" i="1"/>
  <c r="AJ952" i="1"/>
  <c r="AI952" i="1"/>
  <c r="AH952" i="1"/>
  <c r="AG952" i="1"/>
  <c r="AF952" i="1"/>
  <c r="AE952" i="1"/>
  <c r="AD952" i="1"/>
  <c r="AJ453" i="1"/>
  <c r="AI453" i="1"/>
  <c r="AH453" i="1"/>
  <c r="AG453" i="1"/>
  <c r="AF453" i="1"/>
  <c r="AE453" i="1"/>
  <c r="AD453" i="1"/>
  <c r="AJ452" i="1"/>
  <c r="AI452" i="1"/>
  <c r="AH452" i="1"/>
  <c r="AG452" i="1"/>
  <c r="AF452" i="1"/>
  <c r="AE452" i="1"/>
  <c r="AD452" i="1"/>
  <c r="AJ253" i="1"/>
  <c r="AI253" i="1"/>
  <c r="AH253" i="1"/>
  <c r="AG253" i="1"/>
  <c r="AF253" i="1"/>
  <c r="AE253" i="1"/>
  <c r="AD253" i="1"/>
  <c r="AJ252" i="1"/>
  <c r="AI252" i="1"/>
  <c r="AH252" i="1"/>
  <c r="AG252" i="1"/>
  <c r="AF252" i="1"/>
  <c r="AE252" i="1"/>
  <c r="AD252" i="1"/>
  <c r="AJ103" i="1"/>
  <c r="AI103" i="1"/>
  <c r="AH103" i="1"/>
  <c r="AG103" i="1"/>
  <c r="AF103" i="1"/>
  <c r="AJ102" i="1"/>
  <c r="AI102" i="1"/>
  <c r="AH102" i="1"/>
  <c r="AG102" i="1"/>
  <c r="AF102" i="1"/>
  <c r="AJ3" i="1"/>
  <c r="AJ2" i="1"/>
  <c r="AI3" i="1"/>
  <c r="AI2" i="1"/>
  <c r="AH3" i="1"/>
  <c r="AH2" i="1"/>
  <c r="AG3" i="1"/>
  <c r="AG2" i="1"/>
  <c r="AF3" i="1"/>
  <c r="AF2" i="1"/>
  <c r="AD2" i="1"/>
  <c r="N97" i="5"/>
  <c r="M97" i="5"/>
  <c r="L97" i="5"/>
  <c r="O97" i="5" s="1"/>
  <c r="N96" i="5"/>
  <c r="M96" i="5"/>
  <c r="L96" i="5"/>
  <c r="N95" i="5"/>
  <c r="M95" i="5"/>
  <c r="O95" i="5" s="1"/>
  <c r="L95" i="5"/>
  <c r="N94" i="5"/>
  <c r="M94" i="5"/>
  <c r="L94" i="5"/>
  <c r="N93" i="5"/>
  <c r="M93" i="5"/>
  <c r="O93" i="5" s="1"/>
  <c r="L93" i="5"/>
  <c r="N92" i="5"/>
  <c r="M92" i="5"/>
  <c r="L92" i="5"/>
  <c r="N91" i="5"/>
  <c r="M91" i="5"/>
  <c r="L91" i="5"/>
  <c r="O91" i="5" s="1"/>
  <c r="N90" i="5"/>
  <c r="M90" i="5"/>
  <c r="L90" i="5"/>
  <c r="O90" i="5" s="1"/>
  <c r="N89" i="5"/>
  <c r="M89" i="5"/>
  <c r="L89" i="5"/>
  <c r="O89" i="5" s="1"/>
  <c r="N88" i="5"/>
  <c r="M88" i="5"/>
  <c r="L88" i="5"/>
  <c r="N85" i="5"/>
  <c r="O85" i="5" s="1"/>
  <c r="M85" i="5"/>
  <c r="L85" i="5"/>
  <c r="N84" i="5"/>
  <c r="M84" i="5"/>
  <c r="L84" i="5"/>
  <c r="O84" i="5" s="1"/>
  <c r="N83" i="5"/>
  <c r="O83" i="5" s="1"/>
  <c r="M83" i="5"/>
  <c r="L83" i="5"/>
  <c r="N82" i="5"/>
  <c r="M82" i="5"/>
  <c r="L82" i="5"/>
  <c r="O82" i="5" s="1"/>
  <c r="N81" i="5"/>
  <c r="O81" i="5" s="1"/>
  <c r="M81" i="5"/>
  <c r="L81" i="5"/>
  <c r="N80" i="5"/>
  <c r="M80" i="5"/>
  <c r="L80" i="5"/>
  <c r="N79" i="5"/>
  <c r="O79" i="5" s="1"/>
  <c r="M79" i="5"/>
  <c r="L79" i="5"/>
  <c r="N78" i="5"/>
  <c r="M78" i="5"/>
  <c r="L78" i="5"/>
  <c r="N77" i="5"/>
  <c r="O77" i="5" s="1"/>
  <c r="M77" i="5"/>
  <c r="L77" i="5"/>
  <c r="N76" i="5"/>
  <c r="M76" i="5"/>
  <c r="L76" i="5"/>
  <c r="O76" i="5" s="1"/>
  <c r="N73" i="5"/>
  <c r="M73" i="5"/>
  <c r="L73" i="5"/>
  <c r="N72" i="5"/>
  <c r="M72" i="5"/>
  <c r="L72" i="5"/>
  <c r="O72" i="5" s="1"/>
  <c r="N71" i="5"/>
  <c r="M71" i="5"/>
  <c r="L71" i="5"/>
  <c r="O71" i="5" s="1"/>
  <c r="N70" i="5"/>
  <c r="M70" i="5"/>
  <c r="L70" i="5"/>
  <c r="O70" i="5" s="1"/>
  <c r="N69" i="5"/>
  <c r="O69" i="5" s="1"/>
  <c r="M69" i="5"/>
  <c r="L69" i="5"/>
  <c r="N68" i="5"/>
  <c r="M68" i="5"/>
  <c r="L68" i="5"/>
  <c r="O68" i="5" s="1"/>
  <c r="N67" i="5"/>
  <c r="M67" i="5"/>
  <c r="L67" i="5"/>
  <c r="O67" i="5" s="1"/>
  <c r="N66" i="5"/>
  <c r="M66" i="5"/>
  <c r="L66" i="5"/>
  <c r="O66" i="5" s="1"/>
  <c r="N65" i="5"/>
  <c r="M65" i="5"/>
  <c r="L65" i="5"/>
  <c r="O65" i="5" s="1"/>
  <c r="N64" i="5"/>
  <c r="M64" i="5"/>
  <c r="L64" i="5"/>
  <c r="N61" i="5"/>
  <c r="M61" i="5"/>
  <c r="L61" i="5"/>
  <c r="O61" i="5" s="1"/>
  <c r="N60" i="5"/>
  <c r="M60" i="5"/>
  <c r="L60" i="5"/>
  <c r="O60" i="5" s="1"/>
  <c r="N59" i="5"/>
  <c r="M59" i="5"/>
  <c r="L59" i="5"/>
  <c r="N58" i="5"/>
  <c r="M58" i="5"/>
  <c r="L58" i="5"/>
  <c r="O58" i="5" s="1"/>
  <c r="N57" i="5"/>
  <c r="O57" i="5" s="1"/>
  <c r="M57" i="5"/>
  <c r="L57" i="5"/>
  <c r="N56" i="5"/>
  <c r="M56" i="5"/>
  <c r="L56" i="5"/>
  <c r="O56" i="5" s="1"/>
  <c r="N55" i="5"/>
  <c r="O55" i="5" s="1"/>
  <c r="M55" i="5"/>
  <c r="L55" i="5"/>
  <c r="N54" i="5"/>
  <c r="M54" i="5"/>
  <c r="L54" i="5"/>
  <c r="O54" i="5" s="1"/>
  <c r="N53" i="5"/>
  <c r="O53" i="5" s="1"/>
  <c r="M53" i="5"/>
  <c r="L53" i="5"/>
  <c r="N52" i="5"/>
  <c r="M52" i="5"/>
  <c r="L52" i="5"/>
  <c r="N49" i="5"/>
  <c r="O49" i="5" s="1"/>
  <c r="M49" i="5"/>
  <c r="L49" i="5"/>
  <c r="N48" i="5"/>
  <c r="M48" i="5"/>
  <c r="L48" i="5"/>
  <c r="N47" i="5"/>
  <c r="M47" i="5"/>
  <c r="L47" i="5"/>
  <c r="N46" i="5"/>
  <c r="M46" i="5"/>
  <c r="L46" i="5"/>
  <c r="O46" i="5" s="1"/>
  <c r="N45" i="5"/>
  <c r="O45" i="5" s="1"/>
  <c r="M45" i="5"/>
  <c r="L45" i="5"/>
  <c r="N44" i="5"/>
  <c r="M44" i="5"/>
  <c r="L44" i="5"/>
  <c r="N43" i="5"/>
  <c r="M43" i="5"/>
  <c r="L43" i="5"/>
  <c r="N42" i="5"/>
  <c r="M42" i="5"/>
  <c r="L42" i="5"/>
  <c r="N41" i="5"/>
  <c r="M41" i="5"/>
  <c r="L41" i="5"/>
  <c r="O41" i="5" s="1"/>
  <c r="N40" i="5"/>
  <c r="M40" i="5"/>
  <c r="L40" i="5"/>
  <c r="O25" i="5"/>
  <c r="N25" i="5"/>
  <c r="M25" i="5"/>
  <c r="L25" i="5"/>
  <c r="N24" i="5"/>
  <c r="M24" i="5"/>
  <c r="L24" i="5"/>
  <c r="O24" i="5" s="1"/>
  <c r="N23" i="5"/>
  <c r="M23" i="5"/>
  <c r="L23" i="5"/>
  <c r="O23" i="5" s="1"/>
  <c r="N22" i="5"/>
  <c r="M22" i="5"/>
  <c r="L22" i="5"/>
  <c r="O22" i="5" s="1"/>
  <c r="O21" i="5"/>
  <c r="N21" i="5"/>
  <c r="M21" i="5"/>
  <c r="L21" i="5"/>
  <c r="N20" i="5"/>
  <c r="M20" i="5"/>
  <c r="L20" i="5"/>
  <c r="O20" i="5" s="1"/>
  <c r="N19" i="5"/>
  <c r="M19" i="5"/>
  <c r="L19" i="5"/>
  <c r="O19" i="5" s="1"/>
  <c r="N18" i="5"/>
  <c r="M18" i="5"/>
  <c r="L18" i="5"/>
  <c r="O18" i="5" s="1"/>
  <c r="N17" i="5"/>
  <c r="M17" i="5"/>
  <c r="L17" i="5"/>
  <c r="N16" i="5"/>
  <c r="M16" i="5"/>
  <c r="L16" i="5"/>
  <c r="N37" i="5"/>
  <c r="M37" i="5"/>
  <c r="L37" i="5"/>
  <c r="O37" i="5" s="1"/>
  <c r="N36" i="5"/>
  <c r="M36" i="5"/>
  <c r="L36" i="5"/>
  <c r="O36" i="5" s="1"/>
  <c r="N35" i="5"/>
  <c r="M35" i="5"/>
  <c r="L35" i="5"/>
  <c r="N34" i="5"/>
  <c r="M34" i="5"/>
  <c r="L34" i="5"/>
  <c r="O33" i="5"/>
  <c r="N33" i="5"/>
  <c r="M33" i="5"/>
  <c r="L33" i="5"/>
  <c r="N32" i="5"/>
  <c r="M32" i="5"/>
  <c r="L32" i="5"/>
  <c r="N31" i="5"/>
  <c r="M31" i="5"/>
  <c r="L31" i="5"/>
  <c r="O31" i="5" s="1"/>
  <c r="N30" i="5"/>
  <c r="M30" i="5"/>
  <c r="L30" i="5"/>
  <c r="O30" i="5" s="1"/>
  <c r="N29" i="5"/>
  <c r="M29" i="5"/>
  <c r="L29" i="5"/>
  <c r="O29" i="5" s="1"/>
  <c r="N28" i="5"/>
  <c r="M28" i="5"/>
  <c r="L28" i="5"/>
  <c r="O28" i="5" s="1"/>
  <c r="N13" i="5"/>
  <c r="M13" i="5"/>
  <c r="L13" i="5"/>
  <c r="O13" i="5" s="1"/>
  <c r="N12" i="5"/>
  <c r="M12" i="5"/>
  <c r="L12" i="5"/>
  <c r="O12" i="5" s="1"/>
  <c r="N11" i="5"/>
  <c r="O11" i="5" s="1"/>
  <c r="M11" i="5"/>
  <c r="L11" i="5"/>
  <c r="N10" i="5"/>
  <c r="M10" i="5"/>
  <c r="L10" i="5"/>
  <c r="O10" i="5" s="1"/>
  <c r="N9" i="5"/>
  <c r="M9" i="5"/>
  <c r="L9" i="5"/>
  <c r="O9" i="5" s="1"/>
  <c r="N8" i="5"/>
  <c r="M8" i="5"/>
  <c r="L8" i="5"/>
  <c r="N7" i="5"/>
  <c r="M7" i="5"/>
  <c r="L7" i="5"/>
  <c r="N6" i="5"/>
  <c r="M6" i="5"/>
  <c r="L6" i="5"/>
  <c r="O6" i="5" s="1"/>
  <c r="N5" i="5"/>
  <c r="M5" i="5"/>
  <c r="L5" i="5"/>
  <c r="N4" i="5"/>
  <c r="M4" i="5"/>
  <c r="L4" i="5"/>
  <c r="AD103" i="1"/>
  <c r="AD102" i="1"/>
  <c r="AD3" i="1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5" i="3"/>
  <c r="E4" i="3"/>
  <c r="E3" i="3"/>
  <c r="E2" i="3"/>
  <c r="E8" i="3"/>
  <c r="E7" i="3"/>
  <c r="E6" i="3"/>
  <c r="S63" i="5"/>
  <c r="T63" i="5" s="1"/>
  <c r="S51" i="5"/>
  <c r="T51" i="5" s="1"/>
  <c r="S39" i="5"/>
  <c r="T39" i="5" s="1"/>
  <c r="S27" i="5"/>
  <c r="T27" i="5" s="1"/>
  <c r="T15" i="5"/>
  <c r="S15" i="5"/>
  <c r="T3" i="5"/>
  <c r="S3" i="5"/>
  <c r="T2" i="5"/>
  <c r="T14" i="5"/>
  <c r="T26" i="5"/>
  <c r="T38" i="5"/>
  <c r="T87" i="5"/>
  <c r="S87" i="5"/>
  <c r="T86" i="5"/>
  <c r="T75" i="5"/>
  <c r="S75" i="5"/>
  <c r="T74" i="5"/>
  <c r="T62" i="5"/>
  <c r="T50" i="5"/>
  <c r="W5990" i="1"/>
  <c r="W5977" i="1"/>
  <c r="W5957" i="1"/>
  <c r="W5952" i="1"/>
  <c r="W5452" i="1"/>
  <c r="W5252" i="1"/>
  <c r="W5102" i="1"/>
  <c r="W5002" i="1"/>
  <c r="W4990" i="1"/>
  <c r="W4977" i="1"/>
  <c r="W4957" i="1"/>
  <c r="W4952" i="1"/>
  <c r="W4452" i="1"/>
  <c r="W4252" i="1"/>
  <c r="W4102" i="1"/>
  <c r="W4002" i="1"/>
  <c r="W3990" i="1"/>
  <c r="W3977" i="1"/>
  <c r="W3957" i="1"/>
  <c r="W3952" i="1"/>
  <c r="W3452" i="1"/>
  <c r="W3252" i="1"/>
  <c r="W3102" i="1"/>
  <c r="W3002" i="1"/>
  <c r="W2990" i="1"/>
  <c r="W2977" i="1"/>
  <c r="W2957" i="1"/>
  <c r="W2952" i="1"/>
  <c r="W2452" i="1"/>
  <c r="W2252" i="1"/>
  <c r="W2102" i="1"/>
  <c r="W2002" i="1"/>
  <c r="W1990" i="1"/>
  <c r="W1977" i="1"/>
  <c r="W1957" i="1"/>
  <c r="W1952" i="1"/>
  <c r="W1452" i="1"/>
  <c r="W1252" i="1"/>
  <c r="W1102" i="1"/>
  <c r="W1002" i="1"/>
  <c r="W990" i="1"/>
  <c r="W977" i="1"/>
  <c r="W957" i="1"/>
  <c r="W952" i="1"/>
  <c r="W452" i="1"/>
  <c r="W252" i="1"/>
  <c r="W102" i="1"/>
  <c r="W2" i="1"/>
  <c r="W5991" i="1"/>
  <c r="W5978" i="1"/>
  <c r="W5958" i="1"/>
  <c r="W5953" i="1"/>
  <c r="W5453" i="1"/>
  <c r="W5253" i="1"/>
  <c r="W5103" i="1"/>
  <c r="W5003" i="1"/>
  <c r="W4991" i="1"/>
  <c r="W4978" i="1"/>
  <c r="W4958" i="1"/>
  <c r="W4953" i="1"/>
  <c r="W4453" i="1"/>
  <c r="W4253" i="1"/>
  <c r="W4103" i="1"/>
  <c r="W4003" i="1"/>
  <c r="W3991" i="1"/>
  <c r="W3978" i="1"/>
  <c r="W3958" i="1"/>
  <c r="W3953" i="1"/>
  <c r="W3453" i="1"/>
  <c r="W3253" i="1"/>
  <c r="W3103" i="1"/>
  <c r="W3003" i="1"/>
  <c r="W2991" i="1"/>
  <c r="W2978" i="1"/>
  <c r="W2958" i="1"/>
  <c r="W2953" i="1"/>
  <c r="W2453" i="1"/>
  <c r="W2253" i="1"/>
  <c r="W2103" i="1"/>
  <c r="W2003" i="1"/>
  <c r="W1991" i="1"/>
  <c r="W1978" i="1"/>
  <c r="W1958" i="1"/>
  <c r="W1953" i="1"/>
  <c r="W1453" i="1"/>
  <c r="W1253" i="1"/>
  <c r="W1103" i="1"/>
  <c r="W1003" i="1"/>
  <c r="W991" i="1"/>
  <c r="W978" i="1"/>
  <c r="W958" i="1"/>
  <c r="W953" i="1"/>
  <c r="W453" i="1"/>
  <c r="W253" i="1"/>
  <c r="W103" i="1"/>
  <c r="W3" i="1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  <c r="N87" i="5"/>
  <c r="L87" i="5"/>
  <c r="N86" i="5"/>
  <c r="L86" i="5"/>
  <c r="N75" i="5"/>
  <c r="L75" i="5"/>
  <c r="N74" i="5"/>
  <c r="L74" i="5"/>
  <c r="N63" i="5"/>
  <c r="L63" i="5"/>
  <c r="N62" i="5"/>
  <c r="L62" i="5"/>
  <c r="N51" i="5"/>
  <c r="L51" i="5"/>
  <c r="N50" i="5"/>
  <c r="L50" i="5"/>
  <c r="N39" i="5"/>
  <c r="L39" i="5"/>
  <c r="N38" i="5"/>
  <c r="L38" i="5"/>
  <c r="N27" i="5"/>
  <c r="L27" i="5"/>
  <c r="N26" i="5"/>
  <c r="L26" i="5"/>
  <c r="N15" i="5"/>
  <c r="L15" i="5"/>
  <c r="N14" i="5"/>
  <c r="L14" i="5"/>
  <c r="N3" i="5"/>
  <c r="N2" i="5"/>
  <c r="M3" i="5"/>
  <c r="M87" i="5" s="1"/>
  <c r="M2" i="5"/>
  <c r="M86" i="5" s="1"/>
  <c r="L3" i="5"/>
  <c r="L2" i="5"/>
  <c r="A5002" i="1"/>
  <c r="A4002" i="1"/>
  <c r="A3002" i="1"/>
  <c r="AM3002" i="1" s="1"/>
  <c r="A2002" i="1"/>
  <c r="A1002" i="1"/>
  <c r="A2" i="1"/>
  <c r="AM2" i="1" s="1"/>
  <c r="B87" i="5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75" i="5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64" i="5"/>
  <c r="B65" i="5" s="1"/>
  <c r="B66" i="5" s="1"/>
  <c r="B67" i="5" s="1"/>
  <c r="B68" i="5" s="1"/>
  <c r="B69" i="5" s="1"/>
  <c r="B70" i="5" s="1"/>
  <c r="B71" i="5" s="1"/>
  <c r="B72" i="5" s="1"/>
  <c r="B73" i="5" s="1"/>
  <c r="B63" i="5"/>
  <c r="B52" i="5"/>
  <c r="B53" i="5" s="1"/>
  <c r="B54" i="5" s="1"/>
  <c r="B55" i="5" s="1"/>
  <c r="B56" i="5" s="1"/>
  <c r="B57" i="5" s="1"/>
  <c r="B58" i="5" s="1"/>
  <c r="B59" i="5" s="1"/>
  <c r="B60" i="5" s="1"/>
  <c r="B61" i="5" s="1"/>
  <c r="B51" i="5"/>
  <c r="B40" i="5"/>
  <c r="B41" i="5" s="1"/>
  <c r="B42" i="5" s="1"/>
  <c r="B43" i="5" s="1"/>
  <c r="B44" i="5" s="1"/>
  <c r="B45" i="5" s="1"/>
  <c r="B46" i="5" s="1"/>
  <c r="B47" i="5" s="1"/>
  <c r="B48" i="5" s="1"/>
  <c r="B49" i="5" s="1"/>
  <c r="B39" i="5"/>
  <c r="C86" i="5"/>
  <c r="C87" i="5" s="1"/>
  <c r="C88" i="5" s="1"/>
  <c r="C89" i="5" s="1"/>
  <c r="C90" i="5" s="1"/>
  <c r="C91" i="5" s="1"/>
  <c r="C92" i="5" s="1"/>
  <c r="C93" i="5" s="1"/>
  <c r="C94" i="5" s="1"/>
  <c r="C95" i="5" s="1"/>
  <c r="C96" i="5" s="1"/>
  <c r="C97" i="5" s="1"/>
  <c r="C74" i="5"/>
  <c r="C75" i="5" s="1"/>
  <c r="C76" i="5" s="1"/>
  <c r="C77" i="5" s="1"/>
  <c r="C78" i="5" s="1"/>
  <c r="C79" i="5" s="1"/>
  <c r="C80" i="5" s="1"/>
  <c r="C81" i="5" s="1"/>
  <c r="C82" i="5" s="1"/>
  <c r="C83" i="5" s="1"/>
  <c r="C84" i="5" s="1"/>
  <c r="C85" i="5" s="1"/>
  <c r="C62" i="5"/>
  <c r="C63" i="5" s="1"/>
  <c r="C64" i="5" s="1"/>
  <c r="C65" i="5" s="1"/>
  <c r="C66" i="5" s="1"/>
  <c r="C67" i="5" s="1"/>
  <c r="C68" i="5" s="1"/>
  <c r="C69" i="5" s="1"/>
  <c r="C70" i="5" s="1"/>
  <c r="C71" i="5" s="1"/>
  <c r="C72" i="5" s="1"/>
  <c r="C73" i="5" s="1"/>
  <c r="C51" i="5"/>
  <c r="C52" i="5" s="1"/>
  <c r="C53" i="5" s="1"/>
  <c r="C54" i="5" s="1"/>
  <c r="C55" i="5" s="1"/>
  <c r="C56" i="5" s="1"/>
  <c r="C57" i="5" s="1"/>
  <c r="C58" i="5" s="1"/>
  <c r="C59" i="5" s="1"/>
  <c r="C60" i="5" s="1"/>
  <c r="C61" i="5" s="1"/>
  <c r="C50" i="5"/>
  <c r="C38" i="5"/>
  <c r="C39" i="5" s="1"/>
  <c r="C40" i="5" s="1"/>
  <c r="C41" i="5" s="1"/>
  <c r="C42" i="5" s="1"/>
  <c r="C43" i="5" s="1"/>
  <c r="C44" i="5" s="1"/>
  <c r="C45" i="5" s="1"/>
  <c r="C46" i="5" s="1"/>
  <c r="C47" i="5" s="1"/>
  <c r="C48" i="5" s="1"/>
  <c r="C49" i="5" s="1"/>
  <c r="C26" i="5"/>
  <c r="C14" i="5"/>
  <c r="C27" i="5"/>
  <c r="C28" i="5" s="1"/>
  <c r="C29" i="5" s="1"/>
  <c r="C30" i="5" s="1"/>
  <c r="C31" i="5" s="1"/>
  <c r="C32" i="5" s="1"/>
  <c r="C33" i="5" s="1"/>
  <c r="C34" i="5" s="1"/>
  <c r="C35" i="5" s="1"/>
  <c r="C36" i="5" s="1"/>
  <c r="C37" i="5" s="1"/>
  <c r="B27" i="5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C15" i="5"/>
  <c r="C16" i="5" s="1"/>
  <c r="C17" i="5" s="1"/>
  <c r="C18" i="5" s="1"/>
  <c r="C19" i="5" s="1"/>
  <c r="C20" i="5" s="1"/>
  <c r="C21" i="5" s="1"/>
  <c r="C22" i="5" s="1"/>
  <c r="C23" i="5" s="1"/>
  <c r="C24" i="5" s="1"/>
  <c r="C25" i="5" s="1"/>
  <c r="B15" i="5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4" i="5"/>
  <c r="B5" i="5" s="1"/>
  <c r="B6" i="5" s="1"/>
  <c r="B7" i="5" s="1"/>
  <c r="B8" i="5" s="1"/>
  <c r="B9" i="5" s="1"/>
  <c r="B10" i="5" s="1"/>
  <c r="B11" i="5" s="1"/>
  <c r="B12" i="5" s="1"/>
  <c r="B13" i="5" s="1"/>
  <c r="B3" i="5"/>
  <c r="C3" i="5"/>
  <c r="C4" i="5" s="1"/>
  <c r="C5" i="5" s="1"/>
  <c r="C6" i="5" s="1"/>
  <c r="C7" i="5" s="1"/>
  <c r="C8" i="5" s="1"/>
  <c r="C9" i="5" s="1"/>
  <c r="C10" i="5" s="1"/>
  <c r="C11" i="5" s="1"/>
  <c r="C12" i="5" s="1"/>
  <c r="C13" i="5" s="1"/>
  <c r="H6001" i="1"/>
  <c r="G6001" i="1" s="1"/>
  <c r="D6001" i="1"/>
  <c r="H6000" i="1"/>
  <c r="G6000" i="1" s="1"/>
  <c r="D6000" i="1"/>
  <c r="H5999" i="1"/>
  <c r="G5999" i="1" s="1"/>
  <c r="D5999" i="1"/>
  <c r="H5998" i="1"/>
  <c r="G5998" i="1" s="1"/>
  <c r="D5998" i="1"/>
  <c r="H5997" i="1"/>
  <c r="G5997" i="1" s="1"/>
  <c r="D5997" i="1"/>
  <c r="H5996" i="1"/>
  <c r="G5996" i="1" s="1"/>
  <c r="D5996" i="1"/>
  <c r="H5995" i="1"/>
  <c r="G5995" i="1" s="1"/>
  <c r="D5995" i="1"/>
  <c r="H5994" i="1"/>
  <c r="G5994" i="1" s="1"/>
  <c r="D5994" i="1"/>
  <c r="H5993" i="1"/>
  <c r="G5993" i="1" s="1"/>
  <c r="D5993" i="1"/>
  <c r="H5992" i="1"/>
  <c r="G5992" i="1" s="1"/>
  <c r="D5992" i="1"/>
  <c r="H5991" i="1"/>
  <c r="G5991" i="1" s="1"/>
  <c r="D5991" i="1"/>
  <c r="H5990" i="1"/>
  <c r="G5990" i="1" s="1"/>
  <c r="D5990" i="1"/>
  <c r="H5989" i="1"/>
  <c r="G5989" i="1" s="1"/>
  <c r="D5989" i="1"/>
  <c r="H5988" i="1"/>
  <c r="G5988" i="1" s="1"/>
  <c r="D5988" i="1"/>
  <c r="H5987" i="1"/>
  <c r="G5987" i="1" s="1"/>
  <c r="D5987" i="1"/>
  <c r="H5986" i="1"/>
  <c r="G5986" i="1" s="1"/>
  <c r="D5986" i="1"/>
  <c r="H5985" i="1"/>
  <c r="G5985" i="1" s="1"/>
  <c r="D5985" i="1"/>
  <c r="H5984" i="1"/>
  <c r="G5984" i="1" s="1"/>
  <c r="D5984" i="1"/>
  <c r="H5983" i="1"/>
  <c r="G5983" i="1" s="1"/>
  <c r="D5983" i="1"/>
  <c r="H5982" i="1"/>
  <c r="G5982" i="1" s="1"/>
  <c r="D5982" i="1"/>
  <c r="H5981" i="1"/>
  <c r="G5981" i="1" s="1"/>
  <c r="D5981" i="1"/>
  <c r="H5980" i="1"/>
  <c r="G5980" i="1" s="1"/>
  <c r="D5980" i="1"/>
  <c r="H5979" i="1"/>
  <c r="G5979" i="1" s="1"/>
  <c r="D5979" i="1"/>
  <c r="H5978" i="1"/>
  <c r="G5978" i="1" s="1"/>
  <c r="D5978" i="1"/>
  <c r="H5977" i="1"/>
  <c r="G5977" i="1" s="1"/>
  <c r="D5977" i="1"/>
  <c r="H5976" i="1"/>
  <c r="G5976" i="1" s="1"/>
  <c r="D5976" i="1"/>
  <c r="H5975" i="1"/>
  <c r="G5975" i="1" s="1"/>
  <c r="D5975" i="1"/>
  <c r="H5974" i="1"/>
  <c r="G5974" i="1" s="1"/>
  <c r="D5974" i="1"/>
  <c r="H5973" i="1"/>
  <c r="G5973" i="1" s="1"/>
  <c r="D5973" i="1"/>
  <c r="H5972" i="1"/>
  <c r="G5972" i="1" s="1"/>
  <c r="D5972" i="1"/>
  <c r="H5971" i="1"/>
  <c r="G5971" i="1" s="1"/>
  <c r="D5971" i="1"/>
  <c r="H5970" i="1"/>
  <c r="G5970" i="1" s="1"/>
  <c r="D5970" i="1"/>
  <c r="H5969" i="1"/>
  <c r="G5969" i="1" s="1"/>
  <c r="D5969" i="1"/>
  <c r="H5968" i="1"/>
  <c r="G5968" i="1" s="1"/>
  <c r="D5968" i="1"/>
  <c r="H5967" i="1"/>
  <c r="G5967" i="1" s="1"/>
  <c r="D5967" i="1"/>
  <c r="H5966" i="1"/>
  <c r="G5966" i="1" s="1"/>
  <c r="D5966" i="1"/>
  <c r="H5965" i="1"/>
  <c r="G5965" i="1" s="1"/>
  <c r="D5965" i="1"/>
  <c r="H5964" i="1"/>
  <c r="G5964" i="1" s="1"/>
  <c r="D5964" i="1"/>
  <c r="H5963" i="1"/>
  <c r="G5963" i="1" s="1"/>
  <c r="D5963" i="1"/>
  <c r="H5962" i="1"/>
  <c r="G5962" i="1" s="1"/>
  <c r="D5962" i="1"/>
  <c r="H5961" i="1"/>
  <c r="G5961" i="1" s="1"/>
  <c r="D5961" i="1"/>
  <c r="H5960" i="1"/>
  <c r="G5960" i="1" s="1"/>
  <c r="D5960" i="1"/>
  <c r="H5959" i="1"/>
  <c r="G5959" i="1" s="1"/>
  <c r="D5959" i="1"/>
  <c r="H5958" i="1"/>
  <c r="G5958" i="1" s="1"/>
  <c r="D5958" i="1"/>
  <c r="H5957" i="1"/>
  <c r="G5957" i="1" s="1"/>
  <c r="D5957" i="1"/>
  <c r="H5956" i="1"/>
  <c r="G5956" i="1" s="1"/>
  <c r="D5956" i="1"/>
  <c r="H5955" i="1"/>
  <c r="G5955" i="1" s="1"/>
  <c r="D5955" i="1"/>
  <c r="H5954" i="1"/>
  <c r="G5954" i="1" s="1"/>
  <c r="D5954" i="1"/>
  <c r="H5953" i="1"/>
  <c r="G5953" i="1" s="1"/>
  <c r="D5953" i="1"/>
  <c r="H5952" i="1"/>
  <c r="G5952" i="1" s="1"/>
  <c r="D5952" i="1"/>
  <c r="H5951" i="1"/>
  <c r="G5951" i="1" s="1"/>
  <c r="D5951" i="1"/>
  <c r="H5950" i="1"/>
  <c r="G5950" i="1" s="1"/>
  <c r="D5950" i="1"/>
  <c r="H5949" i="1"/>
  <c r="G5949" i="1" s="1"/>
  <c r="D5949" i="1"/>
  <c r="H5948" i="1"/>
  <c r="G5948" i="1" s="1"/>
  <c r="D5948" i="1"/>
  <c r="H5947" i="1"/>
  <c r="G5947" i="1" s="1"/>
  <c r="D5947" i="1"/>
  <c r="H5946" i="1"/>
  <c r="G5946" i="1" s="1"/>
  <c r="D5946" i="1"/>
  <c r="H5945" i="1"/>
  <c r="G5945" i="1" s="1"/>
  <c r="D5945" i="1"/>
  <c r="H5944" i="1"/>
  <c r="G5944" i="1" s="1"/>
  <c r="D5944" i="1"/>
  <c r="H5943" i="1"/>
  <c r="G5943" i="1" s="1"/>
  <c r="D5943" i="1"/>
  <c r="H5942" i="1"/>
  <c r="G5942" i="1" s="1"/>
  <c r="D5942" i="1"/>
  <c r="H5941" i="1"/>
  <c r="G5941" i="1" s="1"/>
  <c r="D5941" i="1"/>
  <c r="H5940" i="1"/>
  <c r="G5940" i="1" s="1"/>
  <c r="D5940" i="1"/>
  <c r="H5939" i="1"/>
  <c r="G5939" i="1" s="1"/>
  <c r="D5939" i="1"/>
  <c r="H5938" i="1"/>
  <c r="G5938" i="1" s="1"/>
  <c r="D5938" i="1"/>
  <c r="H5937" i="1"/>
  <c r="G5937" i="1" s="1"/>
  <c r="D5937" i="1"/>
  <c r="H5936" i="1"/>
  <c r="G5936" i="1" s="1"/>
  <c r="D5936" i="1"/>
  <c r="H5935" i="1"/>
  <c r="G5935" i="1" s="1"/>
  <c r="D5935" i="1"/>
  <c r="H5934" i="1"/>
  <c r="G5934" i="1" s="1"/>
  <c r="D5934" i="1"/>
  <c r="H5933" i="1"/>
  <c r="G5933" i="1" s="1"/>
  <c r="D5933" i="1"/>
  <c r="H5932" i="1"/>
  <c r="G5932" i="1" s="1"/>
  <c r="D5932" i="1"/>
  <c r="H5931" i="1"/>
  <c r="G5931" i="1" s="1"/>
  <c r="D5931" i="1"/>
  <c r="H5930" i="1"/>
  <c r="G5930" i="1" s="1"/>
  <c r="D5930" i="1"/>
  <c r="H5929" i="1"/>
  <c r="G5929" i="1" s="1"/>
  <c r="D5929" i="1"/>
  <c r="H5928" i="1"/>
  <c r="G5928" i="1" s="1"/>
  <c r="D5928" i="1"/>
  <c r="H5927" i="1"/>
  <c r="G5927" i="1" s="1"/>
  <c r="D5927" i="1"/>
  <c r="H5926" i="1"/>
  <c r="G5926" i="1" s="1"/>
  <c r="D5926" i="1"/>
  <c r="H5925" i="1"/>
  <c r="G5925" i="1" s="1"/>
  <c r="D5925" i="1"/>
  <c r="H5924" i="1"/>
  <c r="G5924" i="1" s="1"/>
  <c r="D5924" i="1"/>
  <c r="H5923" i="1"/>
  <c r="G5923" i="1" s="1"/>
  <c r="D5923" i="1"/>
  <c r="H5922" i="1"/>
  <c r="G5922" i="1" s="1"/>
  <c r="D5922" i="1"/>
  <c r="H5921" i="1"/>
  <c r="G5921" i="1" s="1"/>
  <c r="D5921" i="1"/>
  <c r="H5920" i="1"/>
  <c r="G5920" i="1" s="1"/>
  <c r="D5920" i="1"/>
  <c r="H5919" i="1"/>
  <c r="G5919" i="1" s="1"/>
  <c r="D5919" i="1"/>
  <c r="H5918" i="1"/>
  <c r="G5918" i="1" s="1"/>
  <c r="D5918" i="1"/>
  <c r="H5917" i="1"/>
  <c r="G5917" i="1" s="1"/>
  <c r="D5917" i="1"/>
  <c r="H5916" i="1"/>
  <c r="G5916" i="1" s="1"/>
  <c r="D5916" i="1"/>
  <c r="H5915" i="1"/>
  <c r="G5915" i="1" s="1"/>
  <c r="D5915" i="1"/>
  <c r="H5914" i="1"/>
  <c r="G5914" i="1" s="1"/>
  <c r="D5914" i="1"/>
  <c r="H5913" i="1"/>
  <c r="G5913" i="1" s="1"/>
  <c r="D5913" i="1"/>
  <c r="H5912" i="1"/>
  <c r="G5912" i="1" s="1"/>
  <c r="D5912" i="1"/>
  <c r="H5911" i="1"/>
  <c r="G5911" i="1" s="1"/>
  <c r="D5911" i="1"/>
  <c r="H5910" i="1"/>
  <c r="G5910" i="1" s="1"/>
  <c r="D5910" i="1"/>
  <c r="H5909" i="1"/>
  <c r="G5909" i="1" s="1"/>
  <c r="D5909" i="1"/>
  <c r="H5908" i="1"/>
  <c r="G5908" i="1" s="1"/>
  <c r="D5908" i="1"/>
  <c r="H5907" i="1"/>
  <c r="G5907" i="1" s="1"/>
  <c r="D5907" i="1"/>
  <c r="H5906" i="1"/>
  <c r="G5906" i="1" s="1"/>
  <c r="D5906" i="1"/>
  <c r="H5905" i="1"/>
  <c r="G5905" i="1" s="1"/>
  <c r="D5905" i="1"/>
  <c r="H5904" i="1"/>
  <c r="G5904" i="1" s="1"/>
  <c r="D5904" i="1"/>
  <c r="H5903" i="1"/>
  <c r="G5903" i="1" s="1"/>
  <c r="D5903" i="1"/>
  <c r="H5902" i="1"/>
  <c r="G5902" i="1" s="1"/>
  <c r="D5902" i="1"/>
  <c r="H5901" i="1"/>
  <c r="G5901" i="1" s="1"/>
  <c r="D5901" i="1"/>
  <c r="H5900" i="1"/>
  <c r="G5900" i="1" s="1"/>
  <c r="D5900" i="1"/>
  <c r="H5899" i="1"/>
  <c r="G5899" i="1" s="1"/>
  <c r="D5899" i="1"/>
  <c r="H5898" i="1"/>
  <c r="G5898" i="1" s="1"/>
  <c r="D5898" i="1"/>
  <c r="H5897" i="1"/>
  <c r="G5897" i="1" s="1"/>
  <c r="D5897" i="1"/>
  <c r="H5896" i="1"/>
  <c r="G5896" i="1" s="1"/>
  <c r="D5896" i="1"/>
  <c r="H5895" i="1"/>
  <c r="G5895" i="1" s="1"/>
  <c r="D5895" i="1"/>
  <c r="H5894" i="1"/>
  <c r="G5894" i="1" s="1"/>
  <c r="D5894" i="1"/>
  <c r="H5893" i="1"/>
  <c r="G5893" i="1" s="1"/>
  <c r="D5893" i="1"/>
  <c r="H5892" i="1"/>
  <c r="G5892" i="1" s="1"/>
  <c r="D5892" i="1"/>
  <c r="H5891" i="1"/>
  <c r="G5891" i="1" s="1"/>
  <c r="D5891" i="1"/>
  <c r="H5890" i="1"/>
  <c r="G5890" i="1" s="1"/>
  <c r="D5890" i="1"/>
  <c r="H5889" i="1"/>
  <c r="G5889" i="1" s="1"/>
  <c r="D5889" i="1"/>
  <c r="H5888" i="1"/>
  <c r="G5888" i="1" s="1"/>
  <c r="D5888" i="1"/>
  <c r="H5887" i="1"/>
  <c r="G5887" i="1" s="1"/>
  <c r="D5887" i="1"/>
  <c r="H5886" i="1"/>
  <c r="G5886" i="1" s="1"/>
  <c r="D5886" i="1"/>
  <c r="H5885" i="1"/>
  <c r="G5885" i="1" s="1"/>
  <c r="D5885" i="1"/>
  <c r="H5884" i="1"/>
  <c r="G5884" i="1" s="1"/>
  <c r="D5884" i="1"/>
  <c r="H5883" i="1"/>
  <c r="G5883" i="1" s="1"/>
  <c r="D5883" i="1"/>
  <c r="H5882" i="1"/>
  <c r="G5882" i="1" s="1"/>
  <c r="D5882" i="1"/>
  <c r="H5881" i="1"/>
  <c r="G5881" i="1" s="1"/>
  <c r="D5881" i="1"/>
  <c r="H5880" i="1"/>
  <c r="G5880" i="1" s="1"/>
  <c r="D5880" i="1"/>
  <c r="H5879" i="1"/>
  <c r="G5879" i="1" s="1"/>
  <c r="D5879" i="1"/>
  <c r="H5878" i="1"/>
  <c r="G5878" i="1" s="1"/>
  <c r="D5878" i="1"/>
  <c r="H5877" i="1"/>
  <c r="G5877" i="1" s="1"/>
  <c r="D5877" i="1"/>
  <c r="H5876" i="1"/>
  <c r="G5876" i="1" s="1"/>
  <c r="D5876" i="1"/>
  <c r="H5875" i="1"/>
  <c r="G5875" i="1" s="1"/>
  <c r="D5875" i="1"/>
  <c r="H5874" i="1"/>
  <c r="G5874" i="1" s="1"/>
  <c r="D5874" i="1"/>
  <c r="H5873" i="1"/>
  <c r="G5873" i="1" s="1"/>
  <c r="D5873" i="1"/>
  <c r="H5872" i="1"/>
  <c r="G5872" i="1" s="1"/>
  <c r="D5872" i="1"/>
  <c r="H5871" i="1"/>
  <c r="G5871" i="1" s="1"/>
  <c r="D5871" i="1"/>
  <c r="H5870" i="1"/>
  <c r="G5870" i="1" s="1"/>
  <c r="D5870" i="1"/>
  <c r="H5869" i="1"/>
  <c r="G5869" i="1" s="1"/>
  <c r="D5869" i="1"/>
  <c r="H5868" i="1"/>
  <c r="G5868" i="1" s="1"/>
  <c r="D5868" i="1"/>
  <c r="H5867" i="1"/>
  <c r="G5867" i="1" s="1"/>
  <c r="D5867" i="1"/>
  <c r="H5866" i="1"/>
  <c r="G5866" i="1" s="1"/>
  <c r="D5866" i="1"/>
  <c r="H5865" i="1"/>
  <c r="G5865" i="1" s="1"/>
  <c r="D5865" i="1"/>
  <c r="H5864" i="1"/>
  <c r="G5864" i="1" s="1"/>
  <c r="D5864" i="1"/>
  <c r="H5863" i="1"/>
  <c r="G5863" i="1" s="1"/>
  <c r="D5863" i="1"/>
  <c r="H5862" i="1"/>
  <c r="G5862" i="1" s="1"/>
  <c r="D5862" i="1"/>
  <c r="H5861" i="1"/>
  <c r="G5861" i="1" s="1"/>
  <c r="D5861" i="1"/>
  <c r="H5860" i="1"/>
  <c r="G5860" i="1" s="1"/>
  <c r="D5860" i="1"/>
  <c r="H5859" i="1"/>
  <c r="G5859" i="1" s="1"/>
  <c r="D5859" i="1"/>
  <c r="H5858" i="1"/>
  <c r="G5858" i="1" s="1"/>
  <c r="D5858" i="1"/>
  <c r="H5857" i="1"/>
  <c r="G5857" i="1" s="1"/>
  <c r="D5857" i="1"/>
  <c r="H5856" i="1"/>
  <c r="G5856" i="1" s="1"/>
  <c r="D5856" i="1"/>
  <c r="H5855" i="1"/>
  <c r="G5855" i="1" s="1"/>
  <c r="D5855" i="1"/>
  <c r="H5854" i="1"/>
  <c r="G5854" i="1" s="1"/>
  <c r="D5854" i="1"/>
  <c r="H5853" i="1"/>
  <c r="G5853" i="1" s="1"/>
  <c r="D5853" i="1"/>
  <c r="H5852" i="1"/>
  <c r="G5852" i="1" s="1"/>
  <c r="D5852" i="1"/>
  <c r="H5851" i="1"/>
  <c r="G5851" i="1" s="1"/>
  <c r="D5851" i="1"/>
  <c r="H5850" i="1"/>
  <c r="G5850" i="1" s="1"/>
  <c r="D5850" i="1"/>
  <c r="H5849" i="1"/>
  <c r="G5849" i="1" s="1"/>
  <c r="D5849" i="1"/>
  <c r="H5848" i="1"/>
  <c r="G5848" i="1" s="1"/>
  <c r="D5848" i="1"/>
  <c r="H5847" i="1"/>
  <c r="G5847" i="1" s="1"/>
  <c r="D5847" i="1"/>
  <c r="H5846" i="1"/>
  <c r="G5846" i="1" s="1"/>
  <c r="D5846" i="1"/>
  <c r="H5845" i="1"/>
  <c r="G5845" i="1" s="1"/>
  <c r="D5845" i="1"/>
  <c r="H5844" i="1"/>
  <c r="G5844" i="1" s="1"/>
  <c r="D5844" i="1"/>
  <c r="H5843" i="1"/>
  <c r="G5843" i="1" s="1"/>
  <c r="D5843" i="1"/>
  <c r="H5842" i="1"/>
  <c r="G5842" i="1" s="1"/>
  <c r="D5842" i="1"/>
  <c r="H5841" i="1"/>
  <c r="G5841" i="1" s="1"/>
  <c r="D5841" i="1"/>
  <c r="H5840" i="1"/>
  <c r="G5840" i="1" s="1"/>
  <c r="D5840" i="1"/>
  <c r="H5839" i="1"/>
  <c r="G5839" i="1" s="1"/>
  <c r="D5839" i="1"/>
  <c r="H5838" i="1"/>
  <c r="G5838" i="1" s="1"/>
  <c r="D5838" i="1"/>
  <c r="H5837" i="1"/>
  <c r="G5837" i="1" s="1"/>
  <c r="D5837" i="1"/>
  <c r="H5836" i="1"/>
  <c r="G5836" i="1" s="1"/>
  <c r="D5836" i="1"/>
  <c r="H5835" i="1"/>
  <c r="G5835" i="1" s="1"/>
  <c r="D5835" i="1"/>
  <c r="H5834" i="1"/>
  <c r="G5834" i="1" s="1"/>
  <c r="D5834" i="1"/>
  <c r="H5833" i="1"/>
  <c r="G5833" i="1" s="1"/>
  <c r="D5833" i="1"/>
  <c r="H5832" i="1"/>
  <c r="G5832" i="1" s="1"/>
  <c r="D5832" i="1"/>
  <c r="H5831" i="1"/>
  <c r="G5831" i="1" s="1"/>
  <c r="D5831" i="1"/>
  <c r="H5830" i="1"/>
  <c r="G5830" i="1" s="1"/>
  <c r="D5830" i="1"/>
  <c r="H5829" i="1"/>
  <c r="G5829" i="1" s="1"/>
  <c r="D5829" i="1"/>
  <c r="H5828" i="1"/>
  <c r="G5828" i="1" s="1"/>
  <c r="D5828" i="1"/>
  <c r="H5827" i="1"/>
  <c r="G5827" i="1" s="1"/>
  <c r="D5827" i="1"/>
  <c r="H5826" i="1"/>
  <c r="G5826" i="1" s="1"/>
  <c r="D5826" i="1"/>
  <c r="H5825" i="1"/>
  <c r="G5825" i="1" s="1"/>
  <c r="D5825" i="1"/>
  <c r="H5824" i="1"/>
  <c r="G5824" i="1" s="1"/>
  <c r="D5824" i="1"/>
  <c r="H5823" i="1"/>
  <c r="G5823" i="1" s="1"/>
  <c r="D5823" i="1"/>
  <c r="H5822" i="1"/>
  <c r="G5822" i="1" s="1"/>
  <c r="D5822" i="1"/>
  <c r="H5821" i="1"/>
  <c r="G5821" i="1" s="1"/>
  <c r="D5821" i="1"/>
  <c r="H5820" i="1"/>
  <c r="G5820" i="1" s="1"/>
  <c r="D5820" i="1"/>
  <c r="H5819" i="1"/>
  <c r="G5819" i="1" s="1"/>
  <c r="D5819" i="1"/>
  <c r="H5818" i="1"/>
  <c r="G5818" i="1" s="1"/>
  <c r="D5818" i="1"/>
  <c r="H5817" i="1"/>
  <c r="G5817" i="1" s="1"/>
  <c r="D5817" i="1"/>
  <c r="H5816" i="1"/>
  <c r="G5816" i="1" s="1"/>
  <c r="D5816" i="1"/>
  <c r="H5815" i="1"/>
  <c r="G5815" i="1" s="1"/>
  <c r="D5815" i="1"/>
  <c r="H5814" i="1"/>
  <c r="G5814" i="1" s="1"/>
  <c r="D5814" i="1"/>
  <c r="H5813" i="1"/>
  <c r="G5813" i="1" s="1"/>
  <c r="D5813" i="1"/>
  <c r="H5812" i="1"/>
  <c r="G5812" i="1" s="1"/>
  <c r="D5812" i="1"/>
  <c r="H5811" i="1"/>
  <c r="G5811" i="1" s="1"/>
  <c r="D5811" i="1"/>
  <c r="H5810" i="1"/>
  <c r="G5810" i="1" s="1"/>
  <c r="D5810" i="1"/>
  <c r="H5809" i="1"/>
  <c r="G5809" i="1" s="1"/>
  <c r="D5809" i="1"/>
  <c r="H5808" i="1"/>
  <c r="G5808" i="1" s="1"/>
  <c r="D5808" i="1"/>
  <c r="H5807" i="1"/>
  <c r="G5807" i="1" s="1"/>
  <c r="D5807" i="1"/>
  <c r="H5806" i="1"/>
  <c r="G5806" i="1" s="1"/>
  <c r="D5806" i="1"/>
  <c r="H5805" i="1"/>
  <c r="G5805" i="1" s="1"/>
  <c r="D5805" i="1"/>
  <c r="H5804" i="1"/>
  <c r="G5804" i="1" s="1"/>
  <c r="D5804" i="1"/>
  <c r="H5803" i="1"/>
  <c r="G5803" i="1" s="1"/>
  <c r="D5803" i="1"/>
  <c r="H5802" i="1"/>
  <c r="G5802" i="1" s="1"/>
  <c r="D5802" i="1"/>
  <c r="H5801" i="1"/>
  <c r="G5801" i="1" s="1"/>
  <c r="D5801" i="1"/>
  <c r="H5800" i="1"/>
  <c r="G5800" i="1" s="1"/>
  <c r="D5800" i="1"/>
  <c r="H5799" i="1"/>
  <c r="G5799" i="1" s="1"/>
  <c r="D5799" i="1"/>
  <c r="H5798" i="1"/>
  <c r="G5798" i="1" s="1"/>
  <c r="D5798" i="1"/>
  <c r="H5797" i="1"/>
  <c r="G5797" i="1" s="1"/>
  <c r="D5797" i="1"/>
  <c r="H5796" i="1"/>
  <c r="G5796" i="1" s="1"/>
  <c r="D5796" i="1"/>
  <c r="H5795" i="1"/>
  <c r="G5795" i="1" s="1"/>
  <c r="D5795" i="1"/>
  <c r="H5794" i="1"/>
  <c r="G5794" i="1" s="1"/>
  <c r="D5794" i="1"/>
  <c r="H5793" i="1"/>
  <c r="G5793" i="1" s="1"/>
  <c r="D5793" i="1"/>
  <c r="H5792" i="1"/>
  <c r="G5792" i="1" s="1"/>
  <c r="D5792" i="1"/>
  <c r="H5791" i="1"/>
  <c r="G5791" i="1" s="1"/>
  <c r="D5791" i="1"/>
  <c r="H5790" i="1"/>
  <c r="G5790" i="1" s="1"/>
  <c r="D5790" i="1"/>
  <c r="H5789" i="1"/>
  <c r="G5789" i="1" s="1"/>
  <c r="D5789" i="1"/>
  <c r="H5788" i="1"/>
  <c r="G5788" i="1" s="1"/>
  <c r="D5788" i="1"/>
  <c r="H5787" i="1"/>
  <c r="G5787" i="1" s="1"/>
  <c r="D5787" i="1"/>
  <c r="H5786" i="1"/>
  <c r="G5786" i="1" s="1"/>
  <c r="D5786" i="1"/>
  <c r="H5785" i="1"/>
  <c r="G5785" i="1" s="1"/>
  <c r="D5785" i="1"/>
  <c r="H5784" i="1"/>
  <c r="G5784" i="1" s="1"/>
  <c r="D5784" i="1"/>
  <c r="H5783" i="1"/>
  <c r="G5783" i="1" s="1"/>
  <c r="D5783" i="1"/>
  <c r="H5782" i="1"/>
  <c r="G5782" i="1" s="1"/>
  <c r="D5782" i="1"/>
  <c r="H5781" i="1"/>
  <c r="G5781" i="1" s="1"/>
  <c r="D5781" i="1"/>
  <c r="H5780" i="1"/>
  <c r="G5780" i="1" s="1"/>
  <c r="D5780" i="1"/>
  <c r="H5779" i="1"/>
  <c r="G5779" i="1" s="1"/>
  <c r="D5779" i="1"/>
  <c r="H5778" i="1"/>
  <c r="G5778" i="1" s="1"/>
  <c r="D5778" i="1"/>
  <c r="H5777" i="1"/>
  <c r="G5777" i="1" s="1"/>
  <c r="D5777" i="1"/>
  <c r="H5776" i="1"/>
  <c r="G5776" i="1" s="1"/>
  <c r="D5776" i="1"/>
  <c r="H5775" i="1"/>
  <c r="G5775" i="1" s="1"/>
  <c r="D5775" i="1"/>
  <c r="H5774" i="1"/>
  <c r="G5774" i="1" s="1"/>
  <c r="D5774" i="1"/>
  <c r="H5773" i="1"/>
  <c r="G5773" i="1" s="1"/>
  <c r="D5773" i="1"/>
  <c r="H5772" i="1"/>
  <c r="G5772" i="1" s="1"/>
  <c r="D5772" i="1"/>
  <c r="H5771" i="1"/>
  <c r="G5771" i="1" s="1"/>
  <c r="D5771" i="1"/>
  <c r="H5770" i="1"/>
  <c r="G5770" i="1" s="1"/>
  <c r="D5770" i="1"/>
  <c r="H5769" i="1"/>
  <c r="G5769" i="1" s="1"/>
  <c r="D5769" i="1"/>
  <c r="H5768" i="1"/>
  <c r="G5768" i="1" s="1"/>
  <c r="D5768" i="1"/>
  <c r="H5767" i="1"/>
  <c r="G5767" i="1" s="1"/>
  <c r="D5767" i="1"/>
  <c r="H5766" i="1"/>
  <c r="G5766" i="1" s="1"/>
  <c r="D5766" i="1"/>
  <c r="H5765" i="1"/>
  <c r="G5765" i="1" s="1"/>
  <c r="D5765" i="1"/>
  <c r="H5764" i="1"/>
  <c r="G5764" i="1" s="1"/>
  <c r="D5764" i="1"/>
  <c r="H5763" i="1"/>
  <c r="G5763" i="1" s="1"/>
  <c r="D5763" i="1"/>
  <c r="H5762" i="1"/>
  <c r="G5762" i="1" s="1"/>
  <c r="D5762" i="1"/>
  <c r="H5761" i="1"/>
  <c r="G5761" i="1" s="1"/>
  <c r="D5761" i="1"/>
  <c r="H5760" i="1"/>
  <c r="G5760" i="1" s="1"/>
  <c r="D5760" i="1"/>
  <c r="H5759" i="1"/>
  <c r="G5759" i="1" s="1"/>
  <c r="D5759" i="1"/>
  <c r="H5758" i="1"/>
  <c r="G5758" i="1" s="1"/>
  <c r="D5758" i="1"/>
  <c r="H5757" i="1"/>
  <c r="G5757" i="1" s="1"/>
  <c r="D5757" i="1"/>
  <c r="H5756" i="1"/>
  <c r="G5756" i="1" s="1"/>
  <c r="D5756" i="1"/>
  <c r="H5755" i="1"/>
  <c r="G5755" i="1" s="1"/>
  <c r="D5755" i="1"/>
  <c r="H5754" i="1"/>
  <c r="G5754" i="1" s="1"/>
  <c r="D5754" i="1"/>
  <c r="H5753" i="1"/>
  <c r="G5753" i="1" s="1"/>
  <c r="D5753" i="1"/>
  <c r="H5752" i="1"/>
  <c r="G5752" i="1" s="1"/>
  <c r="D5752" i="1"/>
  <c r="H5751" i="1"/>
  <c r="G5751" i="1" s="1"/>
  <c r="D5751" i="1"/>
  <c r="H5750" i="1"/>
  <c r="G5750" i="1" s="1"/>
  <c r="D5750" i="1"/>
  <c r="H5749" i="1"/>
  <c r="G5749" i="1" s="1"/>
  <c r="D5749" i="1"/>
  <c r="H5748" i="1"/>
  <c r="G5748" i="1" s="1"/>
  <c r="D5748" i="1"/>
  <c r="H5747" i="1"/>
  <c r="G5747" i="1" s="1"/>
  <c r="D5747" i="1"/>
  <c r="H5746" i="1"/>
  <c r="G5746" i="1" s="1"/>
  <c r="D5746" i="1"/>
  <c r="H5745" i="1"/>
  <c r="G5745" i="1" s="1"/>
  <c r="D5745" i="1"/>
  <c r="H5744" i="1"/>
  <c r="G5744" i="1" s="1"/>
  <c r="D5744" i="1"/>
  <c r="H5743" i="1"/>
  <c r="G5743" i="1" s="1"/>
  <c r="D5743" i="1"/>
  <c r="H5742" i="1"/>
  <c r="G5742" i="1" s="1"/>
  <c r="D5742" i="1"/>
  <c r="H5741" i="1"/>
  <c r="G5741" i="1" s="1"/>
  <c r="D5741" i="1"/>
  <c r="H5740" i="1"/>
  <c r="G5740" i="1" s="1"/>
  <c r="D5740" i="1"/>
  <c r="H5739" i="1"/>
  <c r="G5739" i="1" s="1"/>
  <c r="D5739" i="1"/>
  <c r="H5738" i="1"/>
  <c r="G5738" i="1" s="1"/>
  <c r="D5738" i="1"/>
  <c r="H5737" i="1"/>
  <c r="G5737" i="1" s="1"/>
  <c r="D5737" i="1"/>
  <c r="H5736" i="1"/>
  <c r="G5736" i="1" s="1"/>
  <c r="D5736" i="1"/>
  <c r="H5735" i="1"/>
  <c r="G5735" i="1" s="1"/>
  <c r="D5735" i="1"/>
  <c r="H5734" i="1"/>
  <c r="G5734" i="1" s="1"/>
  <c r="D5734" i="1"/>
  <c r="H5733" i="1"/>
  <c r="G5733" i="1" s="1"/>
  <c r="D5733" i="1"/>
  <c r="H5732" i="1"/>
  <c r="G5732" i="1" s="1"/>
  <c r="D5732" i="1"/>
  <c r="H5731" i="1"/>
  <c r="G5731" i="1" s="1"/>
  <c r="D5731" i="1"/>
  <c r="H5730" i="1"/>
  <c r="G5730" i="1" s="1"/>
  <c r="D5730" i="1"/>
  <c r="H5729" i="1"/>
  <c r="G5729" i="1" s="1"/>
  <c r="D5729" i="1"/>
  <c r="H5728" i="1"/>
  <c r="G5728" i="1" s="1"/>
  <c r="D5728" i="1"/>
  <c r="H5727" i="1"/>
  <c r="G5727" i="1" s="1"/>
  <c r="D5727" i="1"/>
  <c r="H5726" i="1"/>
  <c r="G5726" i="1" s="1"/>
  <c r="D5726" i="1"/>
  <c r="H5725" i="1"/>
  <c r="G5725" i="1" s="1"/>
  <c r="D5725" i="1"/>
  <c r="H5724" i="1"/>
  <c r="G5724" i="1" s="1"/>
  <c r="D5724" i="1"/>
  <c r="H5723" i="1"/>
  <c r="G5723" i="1" s="1"/>
  <c r="D5723" i="1"/>
  <c r="H5722" i="1"/>
  <c r="G5722" i="1" s="1"/>
  <c r="D5722" i="1"/>
  <c r="H5721" i="1"/>
  <c r="G5721" i="1" s="1"/>
  <c r="D5721" i="1"/>
  <c r="H5720" i="1"/>
  <c r="G5720" i="1" s="1"/>
  <c r="D5720" i="1"/>
  <c r="H5719" i="1"/>
  <c r="G5719" i="1" s="1"/>
  <c r="D5719" i="1"/>
  <c r="H5718" i="1"/>
  <c r="G5718" i="1" s="1"/>
  <c r="D5718" i="1"/>
  <c r="H5717" i="1"/>
  <c r="G5717" i="1" s="1"/>
  <c r="D5717" i="1"/>
  <c r="H5716" i="1"/>
  <c r="G5716" i="1" s="1"/>
  <c r="D5716" i="1"/>
  <c r="H5715" i="1"/>
  <c r="G5715" i="1" s="1"/>
  <c r="D5715" i="1"/>
  <c r="H5714" i="1"/>
  <c r="G5714" i="1" s="1"/>
  <c r="D5714" i="1"/>
  <c r="H5713" i="1"/>
  <c r="G5713" i="1" s="1"/>
  <c r="D5713" i="1"/>
  <c r="H5712" i="1"/>
  <c r="G5712" i="1" s="1"/>
  <c r="D5712" i="1"/>
  <c r="H5711" i="1"/>
  <c r="G5711" i="1" s="1"/>
  <c r="D5711" i="1"/>
  <c r="H5710" i="1"/>
  <c r="G5710" i="1" s="1"/>
  <c r="D5710" i="1"/>
  <c r="H5709" i="1"/>
  <c r="G5709" i="1" s="1"/>
  <c r="D5709" i="1"/>
  <c r="H5708" i="1"/>
  <c r="G5708" i="1" s="1"/>
  <c r="D5708" i="1"/>
  <c r="H5707" i="1"/>
  <c r="G5707" i="1" s="1"/>
  <c r="D5707" i="1"/>
  <c r="H5706" i="1"/>
  <c r="G5706" i="1" s="1"/>
  <c r="D5706" i="1"/>
  <c r="H5705" i="1"/>
  <c r="G5705" i="1" s="1"/>
  <c r="D5705" i="1"/>
  <c r="H5704" i="1"/>
  <c r="G5704" i="1" s="1"/>
  <c r="D5704" i="1"/>
  <c r="H5703" i="1"/>
  <c r="G5703" i="1" s="1"/>
  <c r="D5703" i="1"/>
  <c r="H5702" i="1"/>
  <c r="G5702" i="1" s="1"/>
  <c r="D5702" i="1"/>
  <c r="H5701" i="1"/>
  <c r="G5701" i="1" s="1"/>
  <c r="D5701" i="1"/>
  <c r="H5700" i="1"/>
  <c r="G5700" i="1" s="1"/>
  <c r="D5700" i="1"/>
  <c r="H5699" i="1"/>
  <c r="G5699" i="1" s="1"/>
  <c r="D5699" i="1"/>
  <c r="H5698" i="1"/>
  <c r="G5698" i="1" s="1"/>
  <c r="D5698" i="1"/>
  <c r="H5697" i="1"/>
  <c r="G5697" i="1" s="1"/>
  <c r="D5697" i="1"/>
  <c r="H5696" i="1"/>
  <c r="G5696" i="1" s="1"/>
  <c r="D5696" i="1"/>
  <c r="H5695" i="1"/>
  <c r="G5695" i="1" s="1"/>
  <c r="D5695" i="1"/>
  <c r="H5694" i="1"/>
  <c r="G5694" i="1" s="1"/>
  <c r="D5694" i="1"/>
  <c r="H5693" i="1"/>
  <c r="G5693" i="1" s="1"/>
  <c r="D5693" i="1"/>
  <c r="H5692" i="1"/>
  <c r="G5692" i="1" s="1"/>
  <c r="D5692" i="1"/>
  <c r="H5691" i="1"/>
  <c r="G5691" i="1" s="1"/>
  <c r="D5691" i="1"/>
  <c r="H5690" i="1"/>
  <c r="G5690" i="1" s="1"/>
  <c r="D5690" i="1"/>
  <c r="H5689" i="1"/>
  <c r="G5689" i="1" s="1"/>
  <c r="D5689" i="1"/>
  <c r="H5688" i="1"/>
  <c r="G5688" i="1" s="1"/>
  <c r="D5688" i="1"/>
  <c r="H5687" i="1"/>
  <c r="G5687" i="1" s="1"/>
  <c r="D5687" i="1"/>
  <c r="H5686" i="1"/>
  <c r="G5686" i="1" s="1"/>
  <c r="D5686" i="1"/>
  <c r="H5685" i="1"/>
  <c r="G5685" i="1" s="1"/>
  <c r="D5685" i="1"/>
  <c r="H5684" i="1"/>
  <c r="G5684" i="1" s="1"/>
  <c r="D5684" i="1"/>
  <c r="H5683" i="1"/>
  <c r="G5683" i="1" s="1"/>
  <c r="D5683" i="1"/>
  <c r="H5682" i="1"/>
  <c r="G5682" i="1" s="1"/>
  <c r="D5682" i="1"/>
  <c r="H5681" i="1"/>
  <c r="G5681" i="1" s="1"/>
  <c r="D5681" i="1"/>
  <c r="H5680" i="1"/>
  <c r="G5680" i="1" s="1"/>
  <c r="D5680" i="1"/>
  <c r="H5679" i="1"/>
  <c r="G5679" i="1" s="1"/>
  <c r="D5679" i="1"/>
  <c r="H5678" i="1"/>
  <c r="G5678" i="1" s="1"/>
  <c r="D5678" i="1"/>
  <c r="H5677" i="1"/>
  <c r="G5677" i="1" s="1"/>
  <c r="D5677" i="1"/>
  <c r="H5676" i="1"/>
  <c r="G5676" i="1" s="1"/>
  <c r="D5676" i="1"/>
  <c r="H5675" i="1"/>
  <c r="G5675" i="1" s="1"/>
  <c r="D5675" i="1"/>
  <c r="H5674" i="1"/>
  <c r="G5674" i="1" s="1"/>
  <c r="D5674" i="1"/>
  <c r="H5673" i="1"/>
  <c r="G5673" i="1" s="1"/>
  <c r="D5673" i="1"/>
  <c r="H5672" i="1"/>
  <c r="G5672" i="1" s="1"/>
  <c r="D5672" i="1"/>
  <c r="H5671" i="1"/>
  <c r="G5671" i="1" s="1"/>
  <c r="D5671" i="1"/>
  <c r="H5670" i="1"/>
  <c r="G5670" i="1" s="1"/>
  <c r="D5670" i="1"/>
  <c r="H5669" i="1"/>
  <c r="G5669" i="1" s="1"/>
  <c r="D5669" i="1"/>
  <c r="H5668" i="1"/>
  <c r="G5668" i="1" s="1"/>
  <c r="D5668" i="1"/>
  <c r="H5667" i="1"/>
  <c r="G5667" i="1" s="1"/>
  <c r="D5667" i="1"/>
  <c r="H5666" i="1"/>
  <c r="G5666" i="1" s="1"/>
  <c r="D5666" i="1"/>
  <c r="H5665" i="1"/>
  <c r="G5665" i="1" s="1"/>
  <c r="D5665" i="1"/>
  <c r="H5664" i="1"/>
  <c r="G5664" i="1" s="1"/>
  <c r="D5664" i="1"/>
  <c r="H5663" i="1"/>
  <c r="G5663" i="1" s="1"/>
  <c r="D5663" i="1"/>
  <c r="H5662" i="1"/>
  <c r="G5662" i="1" s="1"/>
  <c r="D5662" i="1"/>
  <c r="H5661" i="1"/>
  <c r="G5661" i="1" s="1"/>
  <c r="D5661" i="1"/>
  <c r="H5660" i="1"/>
  <c r="G5660" i="1" s="1"/>
  <c r="D5660" i="1"/>
  <c r="H5659" i="1"/>
  <c r="G5659" i="1" s="1"/>
  <c r="D5659" i="1"/>
  <c r="H5658" i="1"/>
  <c r="G5658" i="1" s="1"/>
  <c r="D5658" i="1"/>
  <c r="H5657" i="1"/>
  <c r="G5657" i="1" s="1"/>
  <c r="D5657" i="1"/>
  <c r="H5656" i="1"/>
  <c r="G5656" i="1" s="1"/>
  <c r="D5656" i="1"/>
  <c r="H5655" i="1"/>
  <c r="G5655" i="1" s="1"/>
  <c r="D5655" i="1"/>
  <c r="H5654" i="1"/>
  <c r="G5654" i="1" s="1"/>
  <c r="D5654" i="1"/>
  <c r="H5653" i="1"/>
  <c r="G5653" i="1" s="1"/>
  <c r="D5653" i="1"/>
  <c r="H5652" i="1"/>
  <c r="G5652" i="1" s="1"/>
  <c r="D5652" i="1"/>
  <c r="H5651" i="1"/>
  <c r="G5651" i="1" s="1"/>
  <c r="D5651" i="1"/>
  <c r="H5650" i="1"/>
  <c r="G5650" i="1" s="1"/>
  <c r="D5650" i="1"/>
  <c r="H5649" i="1"/>
  <c r="G5649" i="1" s="1"/>
  <c r="D5649" i="1"/>
  <c r="H5648" i="1"/>
  <c r="G5648" i="1" s="1"/>
  <c r="D5648" i="1"/>
  <c r="H5647" i="1"/>
  <c r="G5647" i="1" s="1"/>
  <c r="D5647" i="1"/>
  <c r="H5646" i="1"/>
  <c r="G5646" i="1" s="1"/>
  <c r="D5646" i="1"/>
  <c r="H5645" i="1"/>
  <c r="G5645" i="1" s="1"/>
  <c r="D5645" i="1"/>
  <c r="H5644" i="1"/>
  <c r="G5644" i="1" s="1"/>
  <c r="D5644" i="1"/>
  <c r="H5643" i="1"/>
  <c r="G5643" i="1" s="1"/>
  <c r="D5643" i="1"/>
  <c r="H5642" i="1"/>
  <c r="G5642" i="1" s="1"/>
  <c r="D5642" i="1"/>
  <c r="H5641" i="1"/>
  <c r="G5641" i="1" s="1"/>
  <c r="D5641" i="1"/>
  <c r="H5640" i="1"/>
  <c r="G5640" i="1" s="1"/>
  <c r="D5640" i="1"/>
  <c r="H5639" i="1"/>
  <c r="G5639" i="1" s="1"/>
  <c r="D5639" i="1"/>
  <c r="H5638" i="1"/>
  <c r="G5638" i="1" s="1"/>
  <c r="D5638" i="1"/>
  <c r="H5637" i="1"/>
  <c r="G5637" i="1" s="1"/>
  <c r="D5637" i="1"/>
  <c r="H5636" i="1"/>
  <c r="G5636" i="1" s="1"/>
  <c r="D5636" i="1"/>
  <c r="H5635" i="1"/>
  <c r="G5635" i="1" s="1"/>
  <c r="D5635" i="1"/>
  <c r="H5634" i="1"/>
  <c r="G5634" i="1" s="1"/>
  <c r="D5634" i="1"/>
  <c r="H5633" i="1"/>
  <c r="G5633" i="1" s="1"/>
  <c r="D5633" i="1"/>
  <c r="H5632" i="1"/>
  <c r="G5632" i="1" s="1"/>
  <c r="D5632" i="1"/>
  <c r="H5631" i="1"/>
  <c r="G5631" i="1" s="1"/>
  <c r="D5631" i="1"/>
  <c r="H5630" i="1"/>
  <c r="G5630" i="1" s="1"/>
  <c r="D5630" i="1"/>
  <c r="H5629" i="1"/>
  <c r="G5629" i="1" s="1"/>
  <c r="D5629" i="1"/>
  <c r="H5628" i="1"/>
  <c r="G5628" i="1" s="1"/>
  <c r="D5628" i="1"/>
  <c r="H5627" i="1"/>
  <c r="G5627" i="1" s="1"/>
  <c r="D5627" i="1"/>
  <c r="H5626" i="1"/>
  <c r="G5626" i="1" s="1"/>
  <c r="D5626" i="1"/>
  <c r="H5625" i="1"/>
  <c r="G5625" i="1" s="1"/>
  <c r="D5625" i="1"/>
  <c r="H5624" i="1"/>
  <c r="G5624" i="1" s="1"/>
  <c r="D5624" i="1"/>
  <c r="H5623" i="1"/>
  <c r="G5623" i="1" s="1"/>
  <c r="D5623" i="1"/>
  <c r="H5622" i="1"/>
  <c r="G5622" i="1" s="1"/>
  <c r="D5622" i="1"/>
  <c r="H5621" i="1"/>
  <c r="G5621" i="1" s="1"/>
  <c r="D5621" i="1"/>
  <c r="H5620" i="1"/>
  <c r="G5620" i="1" s="1"/>
  <c r="D5620" i="1"/>
  <c r="H5619" i="1"/>
  <c r="G5619" i="1" s="1"/>
  <c r="D5619" i="1"/>
  <c r="H5618" i="1"/>
  <c r="G5618" i="1" s="1"/>
  <c r="D5618" i="1"/>
  <c r="H5617" i="1"/>
  <c r="G5617" i="1" s="1"/>
  <c r="D5617" i="1"/>
  <c r="H5616" i="1"/>
  <c r="G5616" i="1" s="1"/>
  <c r="D5616" i="1"/>
  <c r="H5615" i="1"/>
  <c r="G5615" i="1" s="1"/>
  <c r="D5615" i="1"/>
  <c r="H5614" i="1"/>
  <c r="G5614" i="1" s="1"/>
  <c r="D5614" i="1"/>
  <c r="H5613" i="1"/>
  <c r="G5613" i="1" s="1"/>
  <c r="D5613" i="1"/>
  <c r="H5612" i="1"/>
  <c r="G5612" i="1" s="1"/>
  <c r="D5612" i="1"/>
  <c r="H5611" i="1"/>
  <c r="G5611" i="1" s="1"/>
  <c r="D5611" i="1"/>
  <c r="H5610" i="1"/>
  <c r="G5610" i="1" s="1"/>
  <c r="D5610" i="1"/>
  <c r="H5609" i="1"/>
  <c r="G5609" i="1" s="1"/>
  <c r="D5609" i="1"/>
  <c r="H5608" i="1"/>
  <c r="G5608" i="1" s="1"/>
  <c r="D5608" i="1"/>
  <c r="H5607" i="1"/>
  <c r="G5607" i="1" s="1"/>
  <c r="D5607" i="1"/>
  <c r="H5606" i="1"/>
  <c r="G5606" i="1" s="1"/>
  <c r="D5606" i="1"/>
  <c r="H5605" i="1"/>
  <c r="G5605" i="1" s="1"/>
  <c r="D5605" i="1"/>
  <c r="H5604" i="1"/>
  <c r="G5604" i="1" s="1"/>
  <c r="D5604" i="1"/>
  <c r="H5603" i="1"/>
  <c r="G5603" i="1" s="1"/>
  <c r="D5603" i="1"/>
  <c r="H5602" i="1"/>
  <c r="G5602" i="1" s="1"/>
  <c r="D5602" i="1"/>
  <c r="H5601" i="1"/>
  <c r="G5601" i="1" s="1"/>
  <c r="D5601" i="1"/>
  <c r="H5600" i="1"/>
  <c r="G5600" i="1" s="1"/>
  <c r="D5600" i="1"/>
  <c r="H5599" i="1"/>
  <c r="G5599" i="1" s="1"/>
  <c r="D5599" i="1"/>
  <c r="H5598" i="1"/>
  <c r="G5598" i="1" s="1"/>
  <c r="D5598" i="1"/>
  <c r="H5597" i="1"/>
  <c r="G5597" i="1" s="1"/>
  <c r="D5597" i="1"/>
  <c r="H5596" i="1"/>
  <c r="G5596" i="1" s="1"/>
  <c r="D5596" i="1"/>
  <c r="H5595" i="1"/>
  <c r="G5595" i="1" s="1"/>
  <c r="D5595" i="1"/>
  <c r="H5594" i="1"/>
  <c r="G5594" i="1" s="1"/>
  <c r="D5594" i="1"/>
  <c r="H5593" i="1"/>
  <c r="G5593" i="1" s="1"/>
  <c r="D5593" i="1"/>
  <c r="H5592" i="1"/>
  <c r="G5592" i="1" s="1"/>
  <c r="D5592" i="1"/>
  <c r="H5591" i="1"/>
  <c r="G5591" i="1" s="1"/>
  <c r="D5591" i="1"/>
  <c r="H5590" i="1"/>
  <c r="G5590" i="1" s="1"/>
  <c r="D5590" i="1"/>
  <c r="H5589" i="1"/>
  <c r="G5589" i="1" s="1"/>
  <c r="D5589" i="1"/>
  <c r="H5588" i="1"/>
  <c r="G5588" i="1" s="1"/>
  <c r="D5588" i="1"/>
  <c r="H5587" i="1"/>
  <c r="G5587" i="1" s="1"/>
  <c r="D5587" i="1"/>
  <c r="H5586" i="1"/>
  <c r="G5586" i="1" s="1"/>
  <c r="D5586" i="1"/>
  <c r="H5585" i="1"/>
  <c r="G5585" i="1" s="1"/>
  <c r="D5585" i="1"/>
  <c r="H5584" i="1"/>
  <c r="G5584" i="1" s="1"/>
  <c r="D5584" i="1"/>
  <c r="H5583" i="1"/>
  <c r="G5583" i="1" s="1"/>
  <c r="D5583" i="1"/>
  <c r="H5582" i="1"/>
  <c r="G5582" i="1" s="1"/>
  <c r="D5582" i="1"/>
  <c r="H5581" i="1"/>
  <c r="G5581" i="1" s="1"/>
  <c r="D5581" i="1"/>
  <c r="H5580" i="1"/>
  <c r="G5580" i="1" s="1"/>
  <c r="D5580" i="1"/>
  <c r="H5579" i="1"/>
  <c r="G5579" i="1" s="1"/>
  <c r="D5579" i="1"/>
  <c r="H5578" i="1"/>
  <c r="G5578" i="1" s="1"/>
  <c r="D5578" i="1"/>
  <c r="H5577" i="1"/>
  <c r="G5577" i="1" s="1"/>
  <c r="D5577" i="1"/>
  <c r="H5576" i="1"/>
  <c r="G5576" i="1" s="1"/>
  <c r="D5576" i="1"/>
  <c r="H5575" i="1"/>
  <c r="G5575" i="1" s="1"/>
  <c r="D5575" i="1"/>
  <c r="H5574" i="1"/>
  <c r="G5574" i="1" s="1"/>
  <c r="D5574" i="1"/>
  <c r="H5573" i="1"/>
  <c r="G5573" i="1" s="1"/>
  <c r="D5573" i="1"/>
  <c r="H5572" i="1"/>
  <c r="G5572" i="1" s="1"/>
  <c r="D5572" i="1"/>
  <c r="H5571" i="1"/>
  <c r="G5571" i="1" s="1"/>
  <c r="D5571" i="1"/>
  <c r="H5570" i="1"/>
  <c r="G5570" i="1" s="1"/>
  <c r="D5570" i="1"/>
  <c r="H5569" i="1"/>
  <c r="G5569" i="1" s="1"/>
  <c r="D5569" i="1"/>
  <c r="H5568" i="1"/>
  <c r="G5568" i="1" s="1"/>
  <c r="D5568" i="1"/>
  <c r="H5567" i="1"/>
  <c r="G5567" i="1" s="1"/>
  <c r="D5567" i="1"/>
  <c r="H5566" i="1"/>
  <c r="G5566" i="1" s="1"/>
  <c r="D5566" i="1"/>
  <c r="H5565" i="1"/>
  <c r="G5565" i="1" s="1"/>
  <c r="D5565" i="1"/>
  <c r="H5564" i="1"/>
  <c r="G5564" i="1" s="1"/>
  <c r="D5564" i="1"/>
  <c r="H5563" i="1"/>
  <c r="G5563" i="1" s="1"/>
  <c r="D5563" i="1"/>
  <c r="H5562" i="1"/>
  <c r="G5562" i="1" s="1"/>
  <c r="D5562" i="1"/>
  <c r="H5561" i="1"/>
  <c r="G5561" i="1" s="1"/>
  <c r="D5561" i="1"/>
  <c r="H5560" i="1"/>
  <c r="G5560" i="1" s="1"/>
  <c r="D5560" i="1"/>
  <c r="H5559" i="1"/>
  <c r="G5559" i="1" s="1"/>
  <c r="D5559" i="1"/>
  <c r="H5558" i="1"/>
  <c r="G5558" i="1" s="1"/>
  <c r="D5558" i="1"/>
  <c r="H5557" i="1"/>
  <c r="G5557" i="1" s="1"/>
  <c r="D5557" i="1"/>
  <c r="H5556" i="1"/>
  <c r="G5556" i="1" s="1"/>
  <c r="D5556" i="1"/>
  <c r="H5555" i="1"/>
  <c r="G5555" i="1" s="1"/>
  <c r="D5555" i="1"/>
  <c r="H5554" i="1"/>
  <c r="G5554" i="1" s="1"/>
  <c r="D5554" i="1"/>
  <c r="H5553" i="1"/>
  <c r="G5553" i="1" s="1"/>
  <c r="D5553" i="1"/>
  <c r="H5552" i="1"/>
  <c r="G5552" i="1" s="1"/>
  <c r="D5552" i="1"/>
  <c r="H5551" i="1"/>
  <c r="G5551" i="1" s="1"/>
  <c r="D5551" i="1"/>
  <c r="H5550" i="1"/>
  <c r="G5550" i="1" s="1"/>
  <c r="D5550" i="1"/>
  <c r="H5549" i="1"/>
  <c r="G5549" i="1" s="1"/>
  <c r="D5549" i="1"/>
  <c r="H5548" i="1"/>
  <c r="G5548" i="1" s="1"/>
  <c r="D5548" i="1"/>
  <c r="H5547" i="1"/>
  <c r="G5547" i="1" s="1"/>
  <c r="D5547" i="1"/>
  <c r="H5546" i="1"/>
  <c r="G5546" i="1" s="1"/>
  <c r="D5546" i="1"/>
  <c r="H5545" i="1"/>
  <c r="G5545" i="1" s="1"/>
  <c r="D5545" i="1"/>
  <c r="H5544" i="1"/>
  <c r="G5544" i="1" s="1"/>
  <c r="D5544" i="1"/>
  <c r="H5543" i="1"/>
  <c r="G5543" i="1" s="1"/>
  <c r="D5543" i="1"/>
  <c r="H5542" i="1"/>
  <c r="G5542" i="1" s="1"/>
  <c r="D5542" i="1"/>
  <c r="H5541" i="1"/>
  <c r="G5541" i="1" s="1"/>
  <c r="D5541" i="1"/>
  <c r="H5540" i="1"/>
  <c r="G5540" i="1" s="1"/>
  <c r="D5540" i="1"/>
  <c r="H5539" i="1"/>
  <c r="G5539" i="1" s="1"/>
  <c r="D5539" i="1"/>
  <c r="H5538" i="1"/>
  <c r="G5538" i="1" s="1"/>
  <c r="D5538" i="1"/>
  <c r="H5537" i="1"/>
  <c r="G5537" i="1" s="1"/>
  <c r="D5537" i="1"/>
  <c r="H5536" i="1"/>
  <c r="G5536" i="1" s="1"/>
  <c r="D5536" i="1"/>
  <c r="H5535" i="1"/>
  <c r="G5535" i="1" s="1"/>
  <c r="D5535" i="1"/>
  <c r="H5534" i="1"/>
  <c r="G5534" i="1" s="1"/>
  <c r="D5534" i="1"/>
  <c r="H5533" i="1"/>
  <c r="G5533" i="1" s="1"/>
  <c r="D5533" i="1"/>
  <c r="H5532" i="1"/>
  <c r="G5532" i="1" s="1"/>
  <c r="D5532" i="1"/>
  <c r="H5531" i="1"/>
  <c r="G5531" i="1" s="1"/>
  <c r="D5531" i="1"/>
  <c r="H5530" i="1"/>
  <c r="G5530" i="1" s="1"/>
  <c r="D5530" i="1"/>
  <c r="H5529" i="1"/>
  <c r="G5529" i="1" s="1"/>
  <c r="D5529" i="1"/>
  <c r="H5528" i="1"/>
  <c r="G5528" i="1" s="1"/>
  <c r="D5528" i="1"/>
  <c r="H5527" i="1"/>
  <c r="G5527" i="1" s="1"/>
  <c r="D5527" i="1"/>
  <c r="H5526" i="1"/>
  <c r="G5526" i="1" s="1"/>
  <c r="D5526" i="1"/>
  <c r="H5525" i="1"/>
  <c r="G5525" i="1" s="1"/>
  <c r="D5525" i="1"/>
  <c r="H5524" i="1"/>
  <c r="G5524" i="1" s="1"/>
  <c r="D5524" i="1"/>
  <c r="H5523" i="1"/>
  <c r="G5523" i="1" s="1"/>
  <c r="D5523" i="1"/>
  <c r="H5522" i="1"/>
  <c r="G5522" i="1" s="1"/>
  <c r="D5522" i="1"/>
  <c r="H5521" i="1"/>
  <c r="G5521" i="1" s="1"/>
  <c r="D5521" i="1"/>
  <c r="H5520" i="1"/>
  <c r="G5520" i="1" s="1"/>
  <c r="D5520" i="1"/>
  <c r="H5519" i="1"/>
  <c r="G5519" i="1" s="1"/>
  <c r="D5519" i="1"/>
  <c r="H5518" i="1"/>
  <c r="G5518" i="1" s="1"/>
  <c r="D5518" i="1"/>
  <c r="H5517" i="1"/>
  <c r="G5517" i="1" s="1"/>
  <c r="D5517" i="1"/>
  <c r="H5516" i="1"/>
  <c r="G5516" i="1" s="1"/>
  <c r="D5516" i="1"/>
  <c r="H5515" i="1"/>
  <c r="G5515" i="1" s="1"/>
  <c r="D5515" i="1"/>
  <c r="H5514" i="1"/>
  <c r="G5514" i="1" s="1"/>
  <c r="D5514" i="1"/>
  <c r="H5513" i="1"/>
  <c r="G5513" i="1" s="1"/>
  <c r="D5513" i="1"/>
  <c r="H5512" i="1"/>
  <c r="G5512" i="1" s="1"/>
  <c r="D5512" i="1"/>
  <c r="H5511" i="1"/>
  <c r="G5511" i="1" s="1"/>
  <c r="D5511" i="1"/>
  <c r="H5510" i="1"/>
  <c r="G5510" i="1" s="1"/>
  <c r="D5510" i="1"/>
  <c r="H5509" i="1"/>
  <c r="G5509" i="1" s="1"/>
  <c r="D5509" i="1"/>
  <c r="H5508" i="1"/>
  <c r="G5508" i="1" s="1"/>
  <c r="D5508" i="1"/>
  <c r="H5507" i="1"/>
  <c r="G5507" i="1" s="1"/>
  <c r="D5507" i="1"/>
  <c r="H5506" i="1"/>
  <c r="G5506" i="1" s="1"/>
  <c r="D5506" i="1"/>
  <c r="H5505" i="1"/>
  <c r="G5505" i="1" s="1"/>
  <c r="D5505" i="1"/>
  <c r="H5504" i="1"/>
  <c r="G5504" i="1" s="1"/>
  <c r="D5504" i="1"/>
  <c r="H5503" i="1"/>
  <c r="G5503" i="1" s="1"/>
  <c r="D5503" i="1"/>
  <c r="H5502" i="1"/>
  <c r="G5502" i="1" s="1"/>
  <c r="D5502" i="1"/>
  <c r="H5501" i="1"/>
  <c r="G5501" i="1" s="1"/>
  <c r="D5501" i="1"/>
  <c r="H5500" i="1"/>
  <c r="G5500" i="1" s="1"/>
  <c r="D5500" i="1"/>
  <c r="H5499" i="1"/>
  <c r="G5499" i="1" s="1"/>
  <c r="D5499" i="1"/>
  <c r="H5498" i="1"/>
  <c r="G5498" i="1" s="1"/>
  <c r="D5498" i="1"/>
  <c r="H5497" i="1"/>
  <c r="G5497" i="1" s="1"/>
  <c r="D5497" i="1"/>
  <c r="H5496" i="1"/>
  <c r="G5496" i="1" s="1"/>
  <c r="D5496" i="1"/>
  <c r="H5495" i="1"/>
  <c r="G5495" i="1" s="1"/>
  <c r="D5495" i="1"/>
  <c r="H5494" i="1"/>
  <c r="G5494" i="1" s="1"/>
  <c r="D5494" i="1"/>
  <c r="H5493" i="1"/>
  <c r="G5493" i="1" s="1"/>
  <c r="D5493" i="1"/>
  <c r="H5492" i="1"/>
  <c r="G5492" i="1" s="1"/>
  <c r="D5492" i="1"/>
  <c r="H5491" i="1"/>
  <c r="G5491" i="1" s="1"/>
  <c r="D5491" i="1"/>
  <c r="H5490" i="1"/>
  <c r="G5490" i="1" s="1"/>
  <c r="D5490" i="1"/>
  <c r="H5489" i="1"/>
  <c r="G5489" i="1" s="1"/>
  <c r="D5489" i="1"/>
  <c r="H5488" i="1"/>
  <c r="G5488" i="1" s="1"/>
  <c r="D5488" i="1"/>
  <c r="H5487" i="1"/>
  <c r="G5487" i="1" s="1"/>
  <c r="D5487" i="1"/>
  <c r="H5486" i="1"/>
  <c r="G5486" i="1" s="1"/>
  <c r="D5486" i="1"/>
  <c r="H5485" i="1"/>
  <c r="G5485" i="1" s="1"/>
  <c r="D5485" i="1"/>
  <c r="H5484" i="1"/>
  <c r="G5484" i="1" s="1"/>
  <c r="D5484" i="1"/>
  <c r="H5483" i="1"/>
  <c r="G5483" i="1" s="1"/>
  <c r="D5483" i="1"/>
  <c r="H5482" i="1"/>
  <c r="G5482" i="1" s="1"/>
  <c r="D5482" i="1"/>
  <c r="H5481" i="1"/>
  <c r="G5481" i="1" s="1"/>
  <c r="D5481" i="1"/>
  <c r="H5480" i="1"/>
  <c r="G5480" i="1" s="1"/>
  <c r="D5480" i="1"/>
  <c r="H5479" i="1"/>
  <c r="G5479" i="1" s="1"/>
  <c r="D5479" i="1"/>
  <c r="H5478" i="1"/>
  <c r="G5478" i="1" s="1"/>
  <c r="D5478" i="1"/>
  <c r="H5477" i="1"/>
  <c r="G5477" i="1" s="1"/>
  <c r="D5477" i="1"/>
  <c r="H5476" i="1"/>
  <c r="G5476" i="1" s="1"/>
  <c r="D5476" i="1"/>
  <c r="H5475" i="1"/>
  <c r="G5475" i="1" s="1"/>
  <c r="D5475" i="1"/>
  <c r="H5474" i="1"/>
  <c r="G5474" i="1" s="1"/>
  <c r="D5474" i="1"/>
  <c r="H5473" i="1"/>
  <c r="G5473" i="1" s="1"/>
  <c r="D5473" i="1"/>
  <c r="H5472" i="1"/>
  <c r="G5472" i="1" s="1"/>
  <c r="D5472" i="1"/>
  <c r="H5471" i="1"/>
  <c r="G5471" i="1" s="1"/>
  <c r="D5471" i="1"/>
  <c r="H5470" i="1"/>
  <c r="G5470" i="1" s="1"/>
  <c r="D5470" i="1"/>
  <c r="H5469" i="1"/>
  <c r="G5469" i="1" s="1"/>
  <c r="D5469" i="1"/>
  <c r="H5468" i="1"/>
  <c r="G5468" i="1" s="1"/>
  <c r="D5468" i="1"/>
  <c r="H5467" i="1"/>
  <c r="G5467" i="1" s="1"/>
  <c r="D5467" i="1"/>
  <c r="H5466" i="1"/>
  <c r="G5466" i="1" s="1"/>
  <c r="D5466" i="1"/>
  <c r="H5465" i="1"/>
  <c r="G5465" i="1" s="1"/>
  <c r="D5465" i="1"/>
  <c r="H5464" i="1"/>
  <c r="G5464" i="1" s="1"/>
  <c r="D5464" i="1"/>
  <c r="H5463" i="1"/>
  <c r="G5463" i="1" s="1"/>
  <c r="D5463" i="1"/>
  <c r="H5462" i="1"/>
  <c r="G5462" i="1" s="1"/>
  <c r="D5462" i="1"/>
  <c r="H5461" i="1"/>
  <c r="G5461" i="1" s="1"/>
  <c r="D5461" i="1"/>
  <c r="H5460" i="1"/>
  <c r="G5460" i="1" s="1"/>
  <c r="D5460" i="1"/>
  <c r="H5459" i="1"/>
  <c r="G5459" i="1" s="1"/>
  <c r="D5459" i="1"/>
  <c r="H5458" i="1"/>
  <c r="G5458" i="1" s="1"/>
  <c r="D5458" i="1"/>
  <c r="H5457" i="1"/>
  <c r="G5457" i="1" s="1"/>
  <c r="D5457" i="1"/>
  <c r="H5456" i="1"/>
  <c r="G5456" i="1" s="1"/>
  <c r="D5456" i="1"/>
  <c r="H5455" i="1"/>
  <c r="G5455" i="1" s="1"/>
  <c r="D5455" i="1"/>
  <c r="H5454" i="1"/>
  <c r="G5454" i="1" s="1"/>
  <c r="D5454" i="1"/>
  <c r="H5453" i="1"/>
  <c r="G5453" i="1" s="1"/>
  <c r="D5453" i="1"/>
  <c r="H5452" i="1"/>
  <c r="G5452" i="1" s="1"/>
  <c r="D5452" i="1"/>
  <c r="H5451" i="1"/>
  <c r="G5451" i="1" s="1"/>
  <c r="D5451" i="1"/>
  <c r="H5450" i="1"/>
  <c r="G5450" i="1" s="1"/>
  <c r="D5450" i="1"/>
  <c r="H5449" i="1"/>
  <c r="G5449" i="1" s="1"/>
  <c r="D5449" i="1"/>
  <c r="H5448" i="1"/>
  <c r="G5448" i="1" s="1"/>
  <c r="D5448" i="1"/>
  <c r="H5447" i="1"/>
  <c r="G5447" i="1" s="1"/>
  <c r="D5447" i="1"/>
  <c r="H5446" i="1"/>
  <c r="G5446" i="1" s="1"/>
  <c r="D5446" i="1"/>
  <c r="H5445" i="1"/>
  <c r="G5445" i="1" s="1"/>
  <c r="D5445" i="1"/>
  <c r="H5444" i="1"/>
  <c r="G5444" i="1" s="1"/>
  <c r="D5444" i="1"/>
  <c r="H5443" i="1"/>
  <c r="G5443" i="1" s="1"/>
  <c r="D5443" i="1"/>
  <c r="H5442" i="1"/>
  <c r="G5442" i="1" s="1"/>
  <c r="D5442" i="1"/>
  <c r="H5441" i="1"/>
  <c r="G5441" i="1" s="1"/>
  <c r="D5441" i="1"/>
  <c r="H5440" i="1"/>
  <c r="G5440" i="1" s="1"/>
  <c r="D5440" i="1"/>
  <c r="H5439" i="1"/>
  <c r="G5439" i="1" s="1"/>
  <c r="D5439" i="1"/>
  <c r="H5438" i="1"/>
  <c r="G5438" i="1" s="1"/>
  <c r="D5438" i="1"/>
  <c r="H5437" i="1"/>
  <c r="G5437" i="1" s="1"/>
  <c r="D5437" i="1"/>
  <c r="H5436" i="1"/>
  <c r="G5436" i="1" s="1"/>
  <c r="D5436" i="1"/>
  <c r="H5435" i="1"/>
  <c r="G5435" i="1" s="1"/>
  <c r="D5435" i="1"/>
  <c r="H5434" i="1"/>
  <c r="G5434" i="1" s="1"/>
  <c r="D5434" i="1"/>
  <c r="H5433" i="1"/>
  <c r="G5433" i="1" s="1"/>
  <c r="D5433" i="1"/>
  <c r="H5432" i="1"/>
  <c r="G5432" i="1" s="1"/>
  <c r="D5432" i="1"/>
  <c r="H5431" i="1"/>
  <c r="G5431" i="1" s="1"/>
  <c r="D5431" i="1"/>
  <c r="H5430" i="1"/>
  <c r="G5430" i="1" s="1"/>
  <c r="D5430" i="1"/>
  <c r="H5429" i="1"/>
  <c r="G5429" i="1" s="1"/>
  <c r="D5429" i="1"/>
  <c r="H5428" i="1"/>
  <c r="G5428" i="1" s="1"/>
  <c r="D5428" i="1"/>
  <c r="H5427" i="1"/>
  <c r="G5427" i="1" s="1"/>
  <c r="D5427" i="1"/>
  <c r="H5426" i="1"/>
  <c r="G5426" i="1" s="1"/>
  <c r="D5426" i="1"/>
  <c r="H5425" i="1"/>
  <c r="G5425" i="1" s="1"/>
  <c r="D5425" i="1"/>
  <c r="H5424" i="1"/>
  <c r="G5424" i="1" s="1"/>
  <c r="D5424" i="1"/>
  <c r="H5423" i="1"/>
  <c r="G5423" i="1" s="1"/>
  <c r="D5423" i="1"/>
  <c r="H5422" i="1"/>
  <c r="G5422" i="1" s="1"/>
  <c r="D5422" i="1"/>
  <c r="H5421" i="1"/>
  <c r="G5421" i="1" s="1"/>
  <c r="D5421" i="1"/>
  <c r="H5420" i="1"/>
  <c r="G5420" i="1" s="1"/>
  <c r="D5420" i="1"/>
  <c r="H5419" i="1"/>
  <c r="G5419" i="1" s="1"/>
  <c r="D5419" i="1"/>
  <c r="H5418" i="1"/>
  <c r="G5418" i="1" s="1"/>
  <c r="D5418" i="1"/>
  <c r="H5417" i="1"/>
  <c r="G5417" i="1" s="1"/>
  <c r="D5417" i="1"/>
  <c r="H5416" i="1"/>
  <c r="G5416" i="1" s="1"/>
  <c r="D5416" i="1"/>
  <c r="H5415" i="1"/>
  <c r="G5415" i="1" s="1"/>
  <c r="D5415" i="1"/>
  <c r="H5414" i="1"/>
  <c r="G5414" i="1" s="1"/>
  <c r="D5414" i="1"/>
  <c r="H5413" i="1"/>
  <c r="G5413" i="1" s="1"/>
  <c r="D5413" i="1"/>
  <c r="H5412" i="1"/>
  <c r="G5412" i="1" s="1"/>
  <c r="D5412" i="1"/>
  <c r="H5411" i="1"/>
  <c r="G5411" i="1" s="1"/>
  <c r="D5411" i="1"/>
  <c r="H5410" i="1"/>
  <c r="G5410" i="1" s="1"/>
  <c r="D5410" i="1"/>
  <c r="H5409" i="1"/>
  <c r="G5409" i="1" s="1"/>
  <c r="D5409" i="1"/>
  <c r="H5408" i="1"/>
  <c r="G5408" i="1" s="1"/>
  <c r="D5408" i="1"/>
  <c r="H5407" i="1"/>
  <c r="G5407" i="1" s="1"/>
  <c r="D5407" i="1"/>
  <c r="H5406" i="1"/>
  <c r="G5406" i="1" s="1"/>
  <c r="D5406" i="1"/>
  <c r="H5405" i="1"/>
  <c r="G5405" i="1" s="1"/>
  <c r="D5405" i="1"/>
  <c r="H5404" i="1"/>
  <c r="G5404" i="1" s="1"/>
  <c r="D5404" i="1"/>
  <c r="H5403" i="1"/>
  <c r="G5403" i="1" s="1"/>
  <c r="D5403" i="1"/>
  <c r="H5402" i="1"/>
  <c r="G5402" i="1" s="1"/>
  <c r="D5402" i="1"/>
  <c r="H5401" i="1"/>
  <c r="G5401" i="1" s="1"/>
  <c r="D5401" i="1"/>
  <c r="H5400" i="1"/>
  <c r="G5400" i="1" s="1"/>
  <c r="D5400" i="1"/>
  <c r="H5399" i="1"/>
  <c r="G5399" i="1" s="1"/>
  <c r="D5399" i="1"/>
  <c r="H5398" i="1"/>
  <c r="G5398" i="1" s="1"/>
  <c r="D5398" i="1"/>
  <c r="H5397" i="1"/>
  <c r="G5397" i="1" s="1"/>
  <c r="D5397" i="1"/>
  <c r="H5396" i="1"/>
  <c r="G5396" i="1" s="1"/>
  <c r="D5396" i="1"/>
  <c r="H5395" i="1"/>
  <c r="G5395" i="1" s="1"/>
  <c r="D5395" i="1"/>
  <c r="H5394" i="1"/>
  <c r="G5394" i="1" s="1"/>
  <c r="D5394" i="1"/>
  <c r="H5393" i="1"/>
  <c r="G5393" i="1" s="1"/>
  <c r="D5393" i="1"/>
  <c r="H5392" i="1"/>
  <c r="G5392" i="1" s="1"/>
  <c r="D5392" i="1"/>
  <c r="H5391" i="1"/>
  <c r="G5391" i="1" s="1"/>
  <c r="D5391" i="1"/>
  <c r="H5390" i="1"/>
  <c r="G5390" i="1" s="1"/>
  <c r="D5390" i="1"/>
  <c r="H5389" i="1"/>
  <c r="G5389" i="1" s="1"/>
  <c r="D5389" i="1"/>
  <c r="H5388" i="1"/>
  <c r="G5388" i="1" s="1"/>
  <c r="D5388" i="1"/>
  <c r="H5387" i="1"/>
  <c r="G5387" i="1" s="1"/>
  <c r="D5387" i="1"/>
  <c r="H5386" i="1"/>
  <c r="G5386" i="1" s="1"/>
  <c r="D5386" i="1"/>
  <c r="H5385" i="1"/>
  <c r="G5385" i="1" s="1"/>
  <c r="D5385" i="1"/>
  <c r="H5384" i="1"/>
  <c r="G5384" i="1" s="1"/>
  <c r="D5384" i="1"/>
  <c r="H5383" i="1"/>
  <c r="G5383" i="1" s="1"/>
  <c r="D5383" i="1"/>
  <c r="H5382" i="1"/>
  <c r="G5382" i="1" s="1"/>
  <c r="D5382" i="1"/>
  <c r="H5381" i="1"/>
  <c r="G5381" i="1" s="1"/>
  <c r="D5381" i="1"/>
  <c r="H5380" i="1"/>
  <c r="G5380" i="1" s="1"/>
  <c r="D5380" i="1"/>
  <c r="H5379" i="1"/>
  <c r="G5379" i="1" s="1"/>
  <c r="D5379" i="1"/>
  <c r="H5378" i="1"/>
  <c r="G5378" i="1" s="1"/>
  <c r="D5378" i="1"/>
  <c r="H5377" i="1"/>
  <c r="G5377" i="1" s="1"/>
  <c r="D5377" i="1"/>
  <c r="H5376" i="1"/>
  <c r="G5376" i="1" s="1"/>
  <c r="D5376" i="1"/>
  <c r="H5375" i="1"/>
  <c r="G5375" i="1" s="1"/>
  <c r="D5375" i="1"/>
  <c r="H5374" i="1"/>
  <c r="G5374" i="1" s="1"/>
  <c r="D5374" i="1"/>
  <c r="H5373" i="1"/>
  <c r="G5373" i="1" s="1"/>
  <c r="D5373" i="1"/>
  <c r="H5372" i="1"/>
  <c r="G5372" i="1" s="1"/>
  <c r="D5372" i="1"/>
  <c r="H5371" i="1"/>
  <c r="G5371" i="1" s="1"/>
  <c r="D5371" i="1"/>
  <c r="H5370" i="1"/>
  <c r="G5370" i="1" s="1"/>
  <c r="D5370" i="1"/>
  <c r="H5369" i="1"/>
  <c r="G5369" i="1" s="1"/>
  <c r="D5369" i="1"/>
  <c r="H5368" i="1"/>
  <c r="G5368" i="1" s="1"/>
  <c r="D5368" i="1"/>
  <c r="H5367" i="1"/>
  <c r="G5367" i="1" s="1"/>
  <c r="D5367" i="1"/>
  <c r="H5366" i="1"/>
  <c r="G5366" i="1" s="1"/>
  <c r="D5366" i="1"/>
  <c r="H5365" i="1"/>
  <c r="G5365" i="1" s="1"/>
  <c r="D5365" i="1"/>
  <c r="H5364" i="1"/>
  <c r="G5364" i="1" s="1"/>
  <c r="D5364" i="1"/>
  <c r="H5363" i="1"/>
  <c r="G5363" i="1" s="1"/>
  <c r="D5363" i="1"/>
  <c r="H5362" i="1"/>
  <c r="G5362" i="1" s="1"/>
  <c r="D5362" i="1"/>
  <c r="H5361" i="1"/>
  <c r="G5361" i="1" s="1"/>
  <c r="D5361" i="1"/>
  <c r="H5360" i="1"/>
  <c r="G5360" i="1" s="1"/>
  <c r="D5360" i="1"/>
  <c r="H5359" i="1"/>
  <c r="G5359" i="1" s="1"/>
  <c r="D5359" i="1"/>
  <c r="H5358" i="1"/>
  <c r="G5358" i="1" s="1"/>
  <c r="D5358" i="1"/>
  <c r="H5357" i="1"/>
  <c r="G5357" i="1" s="1"/>
  <c r="D5357" i="1"/>
  <c r="H5356" i="1"/>
  <c r="G5356" i="1" s="1"/>
  <c r="D5356" i="1"/>
  <c r="H5355" i="1"/>
  <c r="G5355" i="1" s="1"/>
  <c r="D5355" i="1"/>
  <c r="H5354" i="1"/>
  <c r="G5354" i="1" s="1"/>
  <c r="D5354" i="1"/>
  <c r="H5353" i="1"/>
  <c r="G5353" i="1" s="1"/>
  <c r="D5353" i="1"/>
  <c r="H5352" i="1"/>
  <c r="G5352" i="1" s="1"/>
  <c r="D5352" i="1"/>
  <c r="H5351" i="1"/>
  <c r="G5351" i="1" s="1"/>
  <c r="D5351" i="1"/>
  <c r="H5350" i="1"/>
  <c r="G5350" i="1" s="1"/>
  <c r="D5350" i="1"/>
  <c r="H5349" i="1"/>
  <c r="G5349" i="1" s="1"/>
  <c r="D5349" i="1"/>
  <c r="H5348" i="1"/>
  <c r="G5348" i="1" s="1"/>
  <c r="D5348" i="1"/>
  <c r="H5347" i="1"/>
  <c r="G5347" i="1" s="1"/>
  <c r="D5347" i="1"/>
  <c r="H5346" i="1"/>
  <c r="G5346" i="1" s="1"/>
  <c r="D5346" i="1"/>
  <c r="H5345" i="1"/>
  <c r="G5345" i="1" s="1"/>
  <c r="D5345" i="1"/>
  <c r="H5344" i="1"/>
  <c r="G5344" i="1" s="1"/>
  <c r="D5344" i="1"/>
  <c r="H5343" i="1"/>
  <c r="G5343" i="1" s="1"/>
  <c r="D5343" i="1"/>
  <c r="H5342" i="1"/>
  <c r="G5342" i="1" s="1"/>
  <c r="D5342" i="1"/>
  <c r="H5341" i="1"/>
  <c r="G5341" i="1" s="1"/>
  <c r="D5341" i="1"/>
  <c r="H5340" i="1"/>
  <c r="G5340" i="1" s="1"/>
  <c r="D5340" i="1"/>
  <c r="H5339" i="1"/>
  <c r="G5339" i="1" s="1"/>
  <c r="D5339" i="1"/>
  <c r="H5338" i="1"/>
  <c r="G5338" i="1" s="1"/>
  <c r="D5338" i="1"/>
  <c r="H5337" i="1"/>
  <c r="G5337" i="1" s="1"/>
  <c r="D5337" i="1"/>
  <c r="H5336" i="1"/>
  <c r="G5336" i="1" s="1"/>
  <c r="D5336" i="1"/>
  <c r="H5335" i="1"/>
  <c r="G5335" i="1" s="1"/>
  <c r="D5335" i="1"/>
  <c r="H5334" i="1"/>
  <c r="G5334" i="1" s="1"/>
  <c r="D5334" i="1"/>
  <c r="H5333" i="1"/>
  <c r="G5333" i="1" s="1"/>
  <c r="D5333" i="1"/>
  <c r="H5332" i="1"/>
  <c r="G5332" i="1" s="1"/>
  <c r="D5332" i="1"/>
  <c r="H5331" i="1"/>
  <c r="G5331" i="1" s="1"/>
  <c r="D5331" i="1"/>
  <c r="H5330" i="1"/>
  <c r="G5330" i="1" s="1"/>
  <c r="D5330" i="1"/>
  <c r="H5329" i="1"/>
  <c r="G5329" i="1" s="1"/>
  <c r="D5329" i="1"/>
  <c r="H5328" i="1"/>
  <c r="G5328" i="1" s="1"/>
  <c r="D5328" i="1"/>
  <c r="H5327" i="1"/>
  <c r="G5327" i="1" s="1"/>
  <c r="D5327" i="1"/>
  <c r="H5326" i="1"/>
  <c r="G5326" i="1" s="1"/>
  <c r="D5326" i="1"/>
  <c r="H5325" i="1"/>
  <c r="G5325" i="1" s="1"/>
  <c r="D5325" i="1"/>
  <c r="H5324" i="1"/>
  <c r="G5324" i="1" s="1"/>
  <c r="D5324" i="1"/>
  <c r="H5323" i="1"/>
  <c r="G5323" i="1" s="1"/>
  <c r="D5323" i="1"/>
  <c r="H5322" i="1"/>
  <c r="G5322" i="1" s="1"/>
  <c r="D5322" i="1"/>
  <c r="H5321" i="1"/>
  <c r="G5321" i="1" s="1"/>
  <c r="D5321" i="1"/>
  <c r="H5320" i="1"/>
  <c r="G5320" i="1" s="1"/>
  <c r="D5320" i="1"/>
  <c r="H5319" i="1"/>
  <c r="G5319" i="1" s="1"/>
  <c r="D5319" i="1"/>
  <c r="H5318" i="1"/>
  <c r="G5318" i="1" s="1"/>
  <c r="D5318" i="1"/>
  <c r="H5317" i="1"/>
  <c r="G5317" i="1" s="1"/>
  <c r="D5317" i="1"/>
  <c r="H5316" i="1"/>
  <c r="G5316" i="1" s="1"/>
  <c r="D5316" i="1"/>
  <c r="H5315" i="1"/>
  <c r="G5315" i="1" s="1"/>
  <c r="D5315" i="1"/>
  <c r="H5314" i="1"/>
  <c r="G5314" i="1" s="1"/>
  <c r="D5314" i="1"/>
  <c r="H5313" i="1"/>
  <c r="G5313" i="1" s="1"/>
  <c r="D5313" i="1"/>
  <c r="H5312" i="1"/>
  <c r="G5312" i="1" s="1"/>
  <c r="D5312" i="1"/>
  <c r="H5311" i="1"/>
  <c r="G5311" i="1" s="1"/>
  <c r="D5311" i="1"/>
  <c r="H5310" i="1"/>
  <c r="G5310" i="1" s="1"/>
  <c r="D5310" i="1"/>
  <c r="H5309" i="1"/>
  <c r="G5309" i="1" s="1"/>
  <c r="D5309" i="1"/>
  <c r="H5308" i="1"/>
  <c r="G5308" i="1" s="1"/>
  <c r="D5308" i="1"/>
  <c r="H5307" i="1"/>
  <c r="G5307" i="1" s="1"/>
  <c r="D5307" i="1"/>
  <c r="H5306" i="1"/>
  <c r="G5306" i="1" s="1"/>
  <c r="D5306" i="1"/>
  <c r="H5305" i="1"/>
  <c r="G5305" i="1" s="1"/>
  <c r="D5305" i="1"/>
  <c r="H5304" i="1"/>
  <c r="G5304" i="1" s="1"/>
  <c r="D5304" i="1"/>
  <c r="H5303" i="1"/>
  <c r="G5303" i="1" s="1"/>
  <c r="D5303" i="1"/>
  <c r="H5302" i="1"/>
  <c r="G5302" i="1" s="1"/>
  <c r="D5302" i="1"/>
  <c r="H5301" i="1"/>
  <c r="G5301" i="1" s="1"/>
  <c r="D5301" i="1"/>
  <c r="H5300" i="1"/>
  <c r="G5300" i="1" s="1"/>
  <c r="D5300" i="1"/>
  <c r="H5299" i="1"/>
  <c r="G5299" i="1" s="1"/>
  <c r="D5299" i="1"/>
  <c r="H5298" i="1"/>
  <c r="G5298" i="1" s="1"/>
  <c r="D5298" i="1"/>
  <c r="H5297" i="1"/>
  <c r="G5297" i="1" s="1"/>
  <c r="D5297" i="1"/>
  <c r="H5296" i="1"/>
  <c r="G5296" i="1" s="1"/>
  <c r="D5296" i="1"/>
  <c r="H5295" i="1"/>
  <c r="G5295" i="1" s="1"/>
  <c r="D5295" i="1"/>
  <c r="H5294" i="1"/>
  <c r="G5294" i="1" s="1"/>
  <c r="D5294" i="1"/>
  <c r="H5293" i="1"/>
  <c r="G5293" i="1" s="1"/>
  <c r="D5293" i="1"/>
  <c r="H5292" i="1"/>
  <c r="G5292" i="1" s="1"/>
  <c r="D5292" i="1"/>
  <c r="H5291" i="1"/>
  <c r="G5291" i="1" s="1"/>
  <c r="D5291" i="1"/>
  <c r="H5290" i="1"/>
  <c r="G5290" i="1" s="1"/>
  <c r="D5290" i="1"/>
  <c r="H5289" i="1"/>
  <c r="G5289" i="1" s="1"/>
  <c r="D5289" i="1"/>
  <c r="H5288" i="1"/>
  <c r="G5288" i="1" s="1"/>
  <c r="D5288" i="1"/>
  <c r="H5287" i="1"/>
  <c r="G5287" i="1" s="1"/>
  <c r="D5287" i="1"/>
  <c r="H5286" i="1"/>
  <c r="G5286" i="1" s="1"/>
  <c r="D5286" i="1"/>
  <c r="H5285" i="1"/>
  <c r="G5285" i="1" s="1"/>
  <c r="D5285" i="1"/>
  <c r="H5284" i="1"/>
  <c r="G5284" i="1" s="1"/>
  <c r="D5284" i="1"/>
  <c r="H5283" i="1"/>
  <c r="G5283" i="1" s="1"/>
  <c r="D5283" i="1"/>
  <c r="H5282" i="1"/>
  <c r="G5282" i="1" s="1"/>
  <c r="D5282" i="1"/>
  <c r="H5281" i="1"/>
  <c r="G5281" i="1" s="1"/>
  <c r="D5281" i="1"/>
  <c r="H5280" i="1"/>
  <c r="G5280" i="1" s="1"/>
  <c r="D5280" i="1"/>
  <c r="H5279" i="1"/>
  <c r="G5279" i="1" s="1"/>
  <c r="D5279" i="1"/>
  <c r="H5278" i="1"/>
  <c r="G5278" i="1" s="1"/>
  <c r="D5278" i="1"/>
  <c r="H5277" i="1"/>
  <c r="G5277" i="1" s="1"/>
  <c r="D5277" i="1"/>
  <c r="H5276" i="1"/>
  <c r="G5276" i="1" s="1"/>
  <c r="D5276" i="1"/>
  <c r="H5275" i="1"/>
  <c r="G5275" i="1" s="1"/>
  <c r="D5275" i="1"/>
  <c r="H5274" i="1"/>
  <c r="G5274" i="1" s="1"/>
  <c r="D5274" i="1"/>
  <c r="H5273" i="1"/>
  <c r="G5273" i="1" s="1"/>
  <c r="D5273" i="1"/>
  <c r="H5272" i="1"/>
  <c r="G5272" i="1" s="1"/>
  <c r="D5272" i="1"/>
  <c r="H5271" i="1"/>
  <c r="G5271" i="1" s="1"/>
  <c r="D5271" i="1"/>
  <c r="H5270" i="1"/>
  <c r="G5270" i="1" s="1"/>
  <c r="D5270" i="1"/>
  <c r="H5269" i="1"/>
  <c r="G5269" i="1" s="1"/>
  <c r="D5269" i="1"/>
  <c r="H5268" i="1"/>
  <c r="G5268" i="1" s="1"/>
  <c r="D5268" i="1"/>
  <c r="H5267" i="1"/>
  <c r="G5267" i="1" s="1"/>
  <c r="D5267" i="1"/>
  <c r="H5266" i="1"/>
  <c r="G5266" i="1" s="1"/>
  <c r="D5266" i="1"/>
  <c r="H5265" i="1"/>
  <c r="G5265" i="1" s="1"/>
  <c r="D5265" i="1"/>
  <c r="H5264" i="1"/>
  <c r="G5264" i="1" s="1"/>
  <c r="D5264" i="1"/>
  <c r="H5263" i="1"/>
  <c r="G5263" i="1" s="1"/>
  <c r="D5263" i="1"/>
  <c r="H5262" i="1"/>
  <c r="G5262" i="1" s="1"/>
  <c r="D5262" i="1"/>
  <c r="H5261" i="1"/>
  <c r="G5261" i="1" s="1"/>
  <c r="D5261" i="1"/>
  <c r="H5260" i="1"/>
  <c r="G5260" i="1" s="1"/>
  <c r="D5260" i="1"/>
  <c r="H5259" i="1"/>
  <c r="G5259" i="1" s="1"/>
  <c r="D5259" i="1"/>
  <c r="H5258" i="1"/>
  <c r="G5258" i="1" s="1"/>
  <c r="D5258" i="1"/>
  <c r="H5257" i="1"/>
  <c r="G5257" i="1" s="1"/>
  <c r="D5257" i="1"/>
  <c r="H5256" i="1"/>
  <c r="G5256" i="1" s="1"/>
  <c r="D5256" i="1"/>
  <c r="H5255" i="1"/>
  <c r="G5255" i="1" s="1"/>
  <c r="D5255" i="1"/>
  <c r="H5254" i="1"/>
  <c r="G5254" i="1" s="1"/>
  <c r="D5254" i="1"/>
  <c r="H5253" i="1"/>
  <c r="G5253" i="1" s="1"/>
  <c r="D5253" i="1"/>
  <c r="H5252" i="1"/>
  <c r="G5252" i="1" s="1"/>
  <c r="D5252" i="1"/>
  <c r="H5251" i="1"/>
  <c r="G5251" i="1" s="1"/>
  <c r="D5251" i="1"/>
  <c r="H5250" i="1"/>
  <c r="G5250" i="1" s="1"/>
  <c r="D5250" i="1"/>
  <c r="H5249" i="1"/>
  <c r="G5249" i="1" s="1"/>
  <c r="D5249" i="1"/>
  <c r="H5248" i="1"/>
  <c r="G5248" i="1" s="1"/>
  <c r="D5248" i="1"/>
  <c r="H5247" i="1"/>
  <c r="G5247" i="1" s="1"/>
  <c r="D5247" i="1"/>
  <c r="H5246" i="1"/>
  <c r="G5246" i="1" s="1"/>
  <c r="D5246" i="1"/>
  <c r="H5245" i="1"/>
  <c r="G5245" i="1" s="1"/>
  <c r="D5245" i="1"/>
  <c r="H5244" i="1"/>
  <c r="G5244" i="1" s="1"/>
  <c r="D5244" i="1"/>
  <c r="H5243" i="1"/>
  <c r="G5243" i="1" s="1"/>
  <c r="D5243" i="1"/>
  <c r="H5242" i="1"/>
  <c r="G5242" i="1" s="1"/>
  <c r="D5242" i="1"/>
  <c r="H5241" i="1"/>
  <c r="G5241" i="1" s="1"/>
  <c r="D5241" i="1"/>
  <c r="H5240" i="1"/>
  <c r="G5240" i="1" s="1"/>
  <c r="D5240" i="1"/>
  <c r="H5239" i="1"/>
  <c r="G5239" i="1" s="1"/>
  <c r="D5239" i="1"/>
  <c r="H5238" i="1"/>
  <c r="G5238" i="1" s="1"/>
  <c r="D5238" i="1"/>
  <c r="H5237" i="1"/>
  <c r="G5237" i="1" s="1"/>
  <c r="D5237" i="1"/>
  <c r="H5236" i="1"/>
  <c r="G5236" i="1" s="1"/>
  <c r="D5236" i="1"/>
  <c r="H5235" i="1"/>
  <c r="G5235" i="1" s="1"/>
  <c r="D5235" i="1"/>
  <c r="H5234" i="1"/>
  <c r="G5234" i="1" s="1"/>
  <c r="D5234" i="1"/>
  <c r="H5233" i="1"/>
  <c r="G5233" i="1" s="1"/>
  <c r="D5233" i="1"/>
  <c r="H5232" i="1"/>
  <c r="G5232" i="1" s="1"/>
  <c r="D5232" i="1"/>
  <c r="H5231" i="1"/>
  <c r="G5231" i="1" s="1"/>
  <c r="D5231" i="1"/>
  <c r="H5230" i="1"/>
  <c r="G5230" i="1" s="1"/>
  <c r="D5230" i="1"/>
  <c r="H5229" i="1"/>
  <c r="G5229" i="1" s="1"/>
  <c r="D5229" i="1"/>
  <c r="H5228" i="1"/>
  <c r="G5228" i="1" s="1"/>
  <c r="D5228" i="1"/>
  <c r="H5227" i="1"/>
  <c r="G5227" i="1" s="1"/>
  <c r="D5227" i="1"/>
  <c r="H5226" i="1"/>
  <c r="G5226" i="1" s="1"/>
  <c r="D5226" i="1"/>
  <c r="H5225" i="1"/>
  <c r="G5225" i="1" s="1"/>
  <c r="D5225" i="1"/>
  <c r="H5224" i="1"/>
  <c r="G5224" i="1" s="1"/>
  <c r="D5224" i="1"/>
  <c r="H5223" i="1"/>
  <c r="G5223" i="1" s="1"/>
  <c r="D5223" i="1"/>
  <c r="H5222" i="1"/>
  <c r="G5222" i="1" s="1"/>
  <c r="D5222" i="1"/>
  <c r="H5221" i="1"/>
  <c r="G5221" i="1" s="1"/>
  <c r="D5221" i="1"/>
  <c r="H5220" i="1"/>
  <c r="G5220" i="1" s="1"/>
  <c r="D5220" i="1"/>
  <c r="H5219" i="1"/>
  <c r="G5219" i="1" s="1"/>
  <c r="D5219" i="1"/>
  <c r="H5218" i="1"/>
  <c r="G5218" i="1" s="1"/>
  <c r="D5218" i="1"/>
  <c r="H5217" i="1"/>
  <c r="G5217" i="1" s="1"/>
  <c r="D5217" i="1"/>
  <c r="H5216" i="1"/>
  <c r="G5216" i="1" s="1"/>
  <c r="D5216" i="1"/>
  <c r="H5215" i="1"/>
  <c r="G5215" i="1" s="1"/>
  <c r="D5215" i="1"/>
  <c r="H5214" i="1"/>
  <c r="G5214" i="1" s="1"/>
  <c r="D5214" i="1"/>
  <c r="H5213" i="1"/>
  <c r="G5213" i="1" s="1"/>
  <c r="D5213" i="1"/>
  <c r="H5212" i="1"/>
  <c r="G5212" i="1" s="1"/>
  <c r="D5212" i="1"/>
  <c r="H5211" i="1"/>
  <c r="G5211" i="1" s="1"/>
  <c r="D5211" i="1"/>
  <c r="H5210" i="1"/>
  <c r="G5210" i="1" s="1"/>
  <c r="D5210" i="1"/>
  <c r="H5209" i="1"/>
  <c r="G5209" i="1" s="1"/>
  <c r="D5209" i="1"/>
  <c r="H5208" i="1"/>
  <c r="G5208" i="1" s="1"/>
  <c r="D5208" i="1"/>
  <c r="H5207" i="1"/>
  <c r="G5207" i="1" s="1"/>
  <c r="D5207" i="1"/>
  <c r="H5206" i="1"/>
  <c r="G5206" i="1" s="1"/>
  <c r="D5206" i="1"/>
  <c r="H5205" i="1"/>
  <c r="G5205" i="1" s="1"/>
  <c r="D5205" i="1"/>
  <c r="H5204" i="1"/>
  <c r="G5204" i="1" s="1"/>
  <c r="D5204" i="1"/>
  <c r="H5203" i="1"/>
  <c r="G5203" i="1" s="1"/>
  <c r="D5203" i="1"/>
  <c r="H5202" i="1"/>
  <c r="G5202" i="1" s="1"/>
  <c r="D5202" i="1"/>
  <c r="H5201" i="1"/>
  <c r="G5201" i="1" s="1"/>
  <c r="D5201" i="1"/>
  <c r="H5200" i="1"/>
  <c r="G5200" i="1" s="1"/>
  <c r="D5200" i="1"/>
  <c r="H5199" i="1"/>
  <c r="G5199" i="1" s="1"/>
  <c r="D5199" i="1"/>
  <c r="H5198" i="1"/>
  <c r="G5198" i="1" s="1"/>
  <c r="D5198" i="1"/>
  <c r="H5197" i="1"/>
  <c r="G5197" i="1" s="1"/>
  <c r="D5197" i="1"/>
  <c r="H5196" i="1"/>
  <c r="G5196" i="1" s="1"/>
  <c r="D5196" i="1"/>
  <c r="H5195" i="1"/>
  <c r="G5195" i="1" s="1"/>
  <c r="D5195" i="1"/>
  <c r="H5194" i="1"/>
  <c r="G5194" i="1" s="1"/>
  <c r="D5194" i="1"/>
  <c r="H5193" i="1"/>
  <c r="G5193" i="1" s="1"/>
  <c r="D5193" i="1"/>
  <c r="H5192" i="1"/>
  <c r="G5192" i="1" s="1"/>
  <c r="D5192" i="1"/>
  <c r="H5191" i="1"/>
  <c r="G5191" i="1" s="1"/>
  <c r="D5191" i="1"/>
  <c r="H5190" i="1"/>
  <c r="G5190" i="1" s="1"/>
  <c r="D5190" i="1"/>
  <c r="H5189" i="1"/>
  <c r="G5189" i="1" s="1"/>
  <c r="D5189" i="1"/>
  <c r="H5188" i="1"/>
  <c r="G5188" i="1" s="1"/>
  <c r="D5188" i="1"/>
  <c r="H5187" i="1"/>
  <c r="G5187" i="1" s="1"/>
  <c r="D5187" i="1"/>
  <c r="H5186" i="1"/>
  <c r="G5186" i="1" s="1"/>
  <c r="D5186" i="1"/>
  <c r="H5185" i="1"/>
  <c r="G5185" i="1" s="1"/>
  <c r="D5185" i="1"/>
  <c r="H5184" i="1"/>
  <c r="G5184" i="1" s="1"/>
  <c r="D5184" i="1"/>
  <c r="H5183" i="1"/>
  <c r="G5183" i="1" s="1"/>
  <c r="D5183" i="1"/>
  <c r="H5182" i="1"/>
  <c r="G5182" i="1" s="1"/>
  <c r="D5182" i="1"/>
  <c r="H5181" i="1"/>
  <c r="G5181" i="1" s="1"/>
  <c r="D5181" i="1"/>
  <c r="H5180" i="1"/>
  <c r="G5180" i="1" s="1"/>
  <c r="D5180" i="1"/>
  <c r="H5179" i="1"/>
  <c r="G5179" i="1" s="1"/>
  <c r="D5179" i="1"/>
  <c r="H5178" i="1"/>
  <c r="G5178" i="1" s="1"/>
  <c r="D5178" i="1"/>
  <c r="H5177" i="1"/>
  <c r="G5177" i="1" s="1"/>
  <c r="D5177" i="1"/>
  <c r="H5176" i="1"/>
  <c r="G5176" i="1" s="1"/>
  <c r="D5176" i="1"/>
  <c r="H5175" i="1"/>
  <c r="G5175" i="1" s="1"/>
  <c r="D5175" i="1"/>
  <c r="H5174" i="1"/>
  <c r="G5174" i="1" s="1"/>
  <c r="D5174" i="1"/>
  <c r="H5173" i="1"/>
  <c r="G5173" i="1" s="1"/>
  <c r="D5173" i="1"/>
  <c r="H5172" i="1"/>
  <c r="G5172" i="1" s="1"/>
  <c r="D5172" i="1"/>
  <c r="H5171" i="1"/>
  <c r="G5171" i="1" s="1"/>
  <c r="D5171" i="1"/>
  <c r="H5170" i="1"/>
  <c r="G5170" i="1" s="1"/>
  <c r="D5170" i="1"/>
  <c r="H5169" i="1"/>
  <c r="G5169" i="1" s="1"/>
  <c r="D5169" i="1"/>
  <c r="H5168" i="1"/>
  <c r="G5168" i="1" s="1"/>
  <c r="D5168" i="1"/>
  <c r="H5167" i="1"/>
  <c r="G5167" i="1" s="1"/>
  <c r="D5167" i="1"/>
  <c r="H5166" i="1"/>
  <c r="G5166" i="1" s="1"/>
  <c r="D5166" i="1"/>
  <c r="H5165" i="1"/>
  <c r="G5165" i="1" s="1"/>
  <c r="D5165" i="1"/>
  <c r="H5164" i="1"/>
  <c r="G5164" i="1" s="1"/>
  <c r="D5164" i="1"/>
  <c r="H5163" i="1"/>
  <c r="G5163" i="1" s="1"/>
  <c r="D5163" i="1"/>
  <c r="H5162" i="1"/>
  <c r="G5162" i="1" s="1"/>
  <c r="D5162" i="1"/>
  <c r="H5161" i="1"/>
  <c r="G5161" i="1" s="1"/>
  <c r="D5161" i="1"/>
  <c r="H5160" i="1"/>
  <c r="G5160" i="1" s="1"/>
  <c r="D5160" i="1"/>
  <c r="H5159" i="1"/>
  <c r="G5159" i="1" s="1"/>
  <c r="D5159" i="1"/>
  <c r="H5158" i="1"/>
  <c r="G5158" i="1" s="1"/>
  <c r="D5158" i="1"/>
  <c r="H5157" i="1"/>
  <c r="G5157" i="1" s="1"/>
  <c r="D5157" i="1"/>
  <c r="H5156" i="1"/>
  <c r="G5156" i="1" s="1"/>
  <c r="D5156" i="1"/>
  <c r="H5155" i="1"/>
  <c r="G5155" i="1" s="1"/>
  <c r="D5155" i="1"/>
  <c r="H5154" i="1"/>
  <c r="G5154" i="1" s="1"/>
  <c r="D5154" i="1"/>
  <c r="H5153" i="1"/>
  <c r="G5153" i="1" s="1"/>
  <c r="D5153" i="1"/>
  <c r="H5152" i="1"/>
  <c r="G5152" i="1" s="1"/>
  <c r="D5152" i="1"/>
  <c r="H5151" i="1"/>
  <c r="G5151" i="1" s="1"/>
  <c r="D5151" i="1"/>
  <c r="H5150" i="1"/>
  <c r="G5150" i="1" s="1"/>
  <c r="D5150" i="1"/>
  <c r="H5149" i="1"/>
  <c r="G5149" i="1" s="1"/>
  <c r="D5149" i="1"/>
  <c r="H5148" i="1"/>
  <c r="G5148" i="1" s="1"/>
  <c r="D5148" i="1"/>
  <c r="H5147" i="1"/>
  <c r="G5147" i="1" s="1"/>
  <c r="D5147" i="1"/>
  <c r="H5146" i="1"/>
  <c r="G5146" i="1" s="1"/>
  <c r="D5146" i="1"/>
  <c r="H5145" i="1"/>
  <c r="G5145" i="1" s="1"/>
  <c r="D5145" i="1"/>
  <c r="H5144" i="1"/>
  <c r="G5144" i="1" s="1"/>
  <c r="D5144" i="1"/>
  <c r="H5143" i="1"/>
  <c r="G5143" i="1" s="1"/>
  <c r="D5143" i="1"/>
  <c r="H5142" i="1"/>
  <c r="G5142" i="1" s="1"/>
  <c r="D5142" i="1"/>
  <c r="H5141" i="1"/>
  <c r="G5141" i="1" s="1"/>
  <c r="D5141" i="1"/>
  <c r="H5140" i="1"/>
  <c r="G5140" i="1" s="1"/>
  <c r="D5140" i="1"/>
  <c r="H5139" i="1"/>
  <c r="G5139" i="1" s="1"/>
  <c r="D5139" i="1"/>
  <c r="H5138" i="1"/>
  <c r="G5138" i="1" s="1"/>
  <c r="D5138" i="1"/>
  <c r="H5137" i="1"/>
  <c r="G5137" i="1" s="1"/>
  <c r="D5137" i="1"/>
  <c r="H5136" i="1"/>
  <c r="G5136" i="1" s="1"/>
  <c r="D5136" i="1"/>
  <c r="H5135" i="1"/>
  <c r="G5135" i="1" s="1"/>
  <c r="D5135" i="1"/>
  <c r="H5134" i="1"/>
  <c r="G5134" i="1" s="1"/>
  <c r="D5134" i="1"/>
  <c r="H5133" i="1"/>
  <c r="G5133" i="1" s="1"/>
  <c r="D5133" i="1"/>
  <c r="H5132" i="1"/>
  <c r="G5132" i="1" s="1"/>
  <c r="D5132" i="1"/>
  <c r="H5131" i="1"/>
  <c r="G5131" i="1" s="1"/>
  <c r="D5131" i="1"/>
  <c r="H5130" i="1"/>
  <c r="G5130" i="1" s="1"/>
  <c r="D5130" i="1"/>
  <c r="H5129" i="1"/>
  <c r="G5129" i="1" s="1"/>
  <c r="D5129" i="1"/>
  <c r="H5128" i="1"/>
  <c r="G5128" i="1" s="1"/>
  <c r="D5128" i="1"/>
  <c r="H5127" i="1"/>
  <c r="G5127" i="1" s="1"/>
  <c r="D5127" i="1"/>
  <c r="H5126" i="1"/>
  <c r="G5126" i="1" s="1"/>
  <c r="D5126" i="1"/>
  <c r="H5125" i="1"/>
  <c r="G5125" i="1" s="1"/>
  <c r="D5125" i="1"/>
  <c r="H5124" i="1"/>
  <c r="G5124" i="1" s="1"/>
  <c r="D5124" i="1"/>
  <c r="H5123" i="1"/>
  <c r="G5123" i="1" s="1"/>
  <c r="D5123" i="1"/>
  <c r="H5122" i="1"/>
  <c r="G5122" i="1" s="1"/>
  <c r="D5122" i="1"/>
  <c r="H5121" i="1"/>
  <c r="G5121" i="1" s="1"/>
  <c r="D5121" i="1"/>
  <c r="H5120" i="1"/>
  <c r="G5120" i="1" s="1"/>
  <c r="D5120" i="1"/>
  <c r="H5119" i="1"/>
  <c r="G5119" i="1" s="1"/>
  <c r="D5119" i="1"/>
  <c r="H5118" i="1"/>
  <c r="G5118" i="1" s="1"/>
  <c r="D5118" i="1"/>
  <c r="H5117" i="1"/>
  <c r="G5117" i="1" s="1"/>
  <c r="D5117" i="1"/>
  <c r="H5116" i="1"/>
  <c r="G5116" i="1" s="1"/>
  <c r="D5116" i="1"/>
  <c r="H5115" i="1"/>
  <c r="G5115" i="1" s="1"/>
  <c r="D5115" i="1"/>
  <c r="H5114" i="1"/>
  <c r="G5114" i="1" s="1"/>
  <c r="D5114" i="1"/>
  <c r="H5113" i="1"/>
  <c r="G5113" i="1" s="1"/>
  <c r="D5113" i="1"/>
  <c r="H5112" i="1"/>
  <c r="G5112" i="1" s="1"/>
  <c r="D5112" i="1"/>
  <c r="H5111" i="1"/>
  <c r="G5111" i="1" s="1"/>
  <c r="D5111" i="1"/>
  <c r="H5110" i="1"/>
  <c r="G5110" i="1" s="1"/>
  <c r="D5110" i="1"/>
  <c r="H5109" i="1"/>
  <c r="G5109" i="1" s="1"/>
  <c r="D5109" i="1"/>
  <c r="H5108" i="1"/>
  <c r="G5108" i="1" s="1"/>
  <c r="D5108" i="1"/>
  <c r="H5107" i="1"/>
  <c r="G5107" i="1" s="1"/>
  <c r="D5107" i="1"/>
  <c r="H5106" i="1"/>
  <c r="G5106" i="1" s="1"/>
  <c r="D5106" i="1"/>
  <c r="H5105" i="1"/>
  <c r="G5105" i="1" s="1"/>
  <c r="D5105" i="1"/>
  <c r="H5104" i="1"/>
  <c r="G5104" i="1" s="1"/>
  <c r="D5104" i="1"/>
  <c r="H5103" i="1"/>
  <c r="G5103" i="1" s="1"/>
  <c r="D5103" i="1"/>
  <c r="H5102" i="1"/>
  <c r="G5102" i="1" s="1"/>
  <c r="D5102" i="1"/>
  <c r="H5101" i="1"/>
  <c r="G5101" i="1" s="1"/>
  <c r="D5101" i="1"/>
  <c r="H5100" i="1"/>
  <c r="G5100" i="1" s="1"/>
  <c r="D5100" i="1"/>
  <c r="H5099" i="1"/>
  <c r="G5099" i="1" s="1"/>
  <c r="D5099" i="1"/>
  <c r="H5098" i="1"/>
  <c r="G5098" i="1" s="1"/>
  <c r="D5098" i="1"/>
  <c r="H5097" i="1"/>
  <c r="G5097" i="1" s="1"/>
  <c r="D5097" i="1"/>
  <c r="H5096" i="1"/>
  <c r="G5096" i="1" s="1"/>
  <c r="D5096" i="1"/>
  <c r="H5095" i="1"/>
  <c r="G5095" i="1" s="1"/>
  <c r="D5095" i="1"/>
  <c r="H5094" i="1"/>
  <c r="G5094" i="1" s="1"/>
  <c r="D5094" i="1"/>
  <c r="H5093" i="1"/>
  <c r="G5093" i="1" s="1"/>
  <c r="D5093" i="1"/>
  <c r="H5092" i="1"/>
  <c r="G5092" i="1" s="1"/>
  <c r="D5092" i="1"/>
  <c r="H5091" i="1"/>
  <c r="G5091" i="1" s="1"/>
  <c r="D5091" i="1"/>
  <c r="H5090" i="1"/>
  <c r="G5090" i="1" s="1"/>
  <c r="D5090" i="1"/>
  <c r="H5089" i="1"/>
  <c r="G5089" i="1" s="1"/>
  <c r="D5089" i="1"/>
  <c r="H5088" i="1"/>
  <c r="G5088" i="1" s="1"/>
  <c r="D5088" i="1"/>
  <c r="H5087" i="1"/>
  <c r="G5087" i="1" s="1"/>
  <c r="D5087" i="1"/>
  <c r="H5086" i="1"/>
  <c r="G5086" i="1" s="1"/>
  <c r="D5086" i="1"/>
  <c r="H5085" i="1"/>
  <c r="G5085" i="1" s="1"/>
  <c r="D5085" i="1"/>
  <c r="H5084" i="1"/>
  <c r="G5084" i="1" s="1"/>
  <c r="D5084" i="1"/>
  <c r="H5083" i="1"/>
  <c r="G5083" i="1" s="1"/>
  <c r="D5083" i="1"/>
  <c r="H5082" i="1"/>
  <c r="G5082" i="1" s="1"/>
  <c r="D5082" i="1"/>
  <c r="H5081" i="1"/>
  <c r="G5081" i="1" s="1"/>
  <c r="D5081" i="1"/>
  <c r="H5080" i="1"/>
  <c r="G5080" i="1" s="1"/>
  <c r="D5080" i="1"/>
  <c r="H5079" i="1"/>
  <c r="G5079" i="1" s="1"/>
  <c r="D5079" i="1"/>
  <c r="H5078" i="1"/>
  <c r="G5078" i="1" s="1"/>
  <c r="D5078" i="1"/>
  <c r="H5077" i="1"/>
  <c r="G5077" i="1" s="1"/>
  <c r="D5077" i="1"/>
  <c r="H5076" i="1"/>
  <c r="G5076" i="1" s="1"/>
  <c r="D5076" i="1"/>
  <c r="H5075" i="1"/>
  <c r="G5075" i="1" s="1"/>
  <c r="D5075" i="1"/>
  <c r="H5074" i="1"/>
  <c r="G5074" i="1" s="1"/>
  <c r="D5074" i="1"/>
  <c r="H5073" i="1"/>
  <c r="G5073" i="1" s="1"/>
  <c r="D5073" i="1"/>
  <c r="H5072" i="1"/>
  <c r="G5072" i="1" s="1"/>
  <c r="D5072" i="1"/>
  <c r="H5071" i="1"/>
  <c r="G5071" i="1" s="1"/>
  <c r="D5071" i="1"/>
  <c r="H5070" i="1"/>
  <c r="G5070" i="1" s="1"/>
  <c r="D5070" i="1"/>
  <c r="H5069" i="1"/>
  <c r="G5069" i="1" s="1"/>
  <c r="D5069" i="1"/>
  <c r="H5068" i="1"/>
  <c r="G5068" i="1" s="1"/>
  <c r="D5068" i="1"/>
  <c r="H5067" i="1"/>
  <c r="G5067" i="1" s="1"/>
  <c r="D5067" i="1"/>
  <c r="H5066" i="1"/>
  <c r="G5066" i="1" s="1"/>
  <c r="D5066" i="1"/>
  <c r="H5065" i="1"/>
  <c r="G5065" i="1" s="1"/>
  <c r="D5065" i="1"/>
  <c r="H5064" i="1"/>
  <c r="G5064" i="1" s="1"/>
  <c r="D5064" i="1"/>
  <c r="H5063" i="1"/>
  <c r="G5063" i="1" s="1"/>
  <c r="D5063" i="1"/>
  <c r="H5062" i="1"/>
  <c r="G5062" i="1" s="1"/>
  <c r="D5062" i="1"/>
  <c r="H5061" i="1"/>
  <c r="G5061" i="1" s="1"/>
  <c r="D5061" i="1"/>
  <c r="H5060" i="1"/>
  <c r="G5060" i="1" s="1"/>
  <c r="D5060" i="1"/>
  <c r="H5059" i="1"/>
  <c r="G5059" i="1" s="1"/>
  <c r="D5059" i="1"/>
  <c r="H5058" i="1"/>
  <c r="G5058" i="1" s="1"/>
  <c r="D5058" i="1"/>
  <c r="H5057" i="1"/>
  <c r="G5057" i="1" s="1"/>
  <c r="D5057" i="1"/>
  <c r="H5056" i="1"/>
  <c r="G5056" i="1" s="1"/>
  <c r="D5056" i="1"/>
  <c r="H5055" i="1"/>
  <c r="G5055" i="1" s="1"/>
  <c r="D5055" i="1"/>
  <c r="H5054" i="1"/>
  <c r="G5054" i="1" s="1"/>
  <c r="D5054" i="1"/>
  <c r="H5053" i="1"/>
  <c r="G5053" i="1" s="1"/>
  <c r="D5053" i="1"/>
  <c r="H5052" i="1"/>
  <c r="G5052" i="1" s="1"/>
  <c r="D5052" i="1"/>
  <c r="H5051" i="1"/>
  <c r="G5051" i="1" s="1"/>
  <c r="D5051" i="1"/>
  <c r="H5050" i="1"/>
  <c r="G5050" i="1" s="1"/>
  <c r="D5050" i="1"/>
  <c r="H5049" i="1"/>
  <c r="G5049" i="1" s="1"/>
  <c r="D5049" i="1"/>
  <c r="H5048" i="1"/>
  <c r="G5048" i="1" s="1"/>
  <c r="D5048" i="1"/>
  <c r="H5047" i="1"/>
  <c r="G5047" i="1" s="1"/>
  <c r="D5047" i="1"/>
  <c r="H5046" i="1"/>
  <c r="G5046" i="1" s="1"/>
  <c r="D5046" i="1"/>
  <c r="H5045" i="1"/>
  <c r="G5045" i="1" s="1"/>
  <c r="D5045" i="1"/>
  <c r="H5044" i="1"/>
  <c r="G5044" i="1" s="1"/>
  <c r="D5044" i="1"/>
  <c r="H5043" i="1"/>
  <c r="G5043" i="1" s="1"/>
  <c r="D5043" i="1"/>
  <c r="H5042" i="1"/>
  <c r="G5042" i="1" s="1"/>
  <c r="D5042" i="1"/>
  <c r="H5041" i="1"/>
  <c r="G5041" i="1" s="1"/>
  <c r="D5041" i="1"/>
  <c r="H5040" i="1"/>
  <c r="G5040" i="1" s="1"/>
  <c r="D5040" i="1"/>
  <c r="H5039" i="1"/>
  <c r="G5039" i="1" s="1"/>
  <c r="D5039" i="1"/>
  <c r="H5038" i="1"/>
  <c r="G5038" i="1" s="1"/>
  <c r="D5038" i="1"/>
  <c r="H5037" i="1"/>
  <c r="G5037" i="1" s="1"/>
  <c r="D5037" i="1"/>
  <c r="H5036" i="1"/>
  <c r="G5036" i="1" s="1"/>
  <c r="D5036" i="1"/>
  <c r="H5035" i="1"/>
  <c r="G5035" i="1" s="1"/>
  <c r="D5035" i="1"/>
  <c r="H5034" i="1"/>
  <c r="G5034" i="1" s="1"/>
  <c r="D5034" i="1"/>
  <c r="H5033" i="1"/>
  <c r="G5033" i="1" s="1"/>
  <c r="D5033" i="1"/>
  <c r="H5032" i="1"/>
  <c r="G5032" i="1" s="1"/>
  <c r="D5032" i="1"/>
  <c r="H5031" i="1"/>
  <c r="G5031" i="1" s="1"/>
  <c r="D5031" i="1"/>
  <c r="H5030" i="1"/>
  <c r="G5030" i="1" s="1"/>
  <c r="D5030" i="1"/>
  <c r="H5029" i="1"/>
  <c r="G5029" i="1" s="1"/>
  <c r="D5029" i="1"/>
  <c r="H5028" i="1"/>
  <c r="G5028" i="1" s="1"/>
  <c r="D5028" i="1"/>
  <c r="H5027" i="1"/>
  <c r="G5027" i="1" s="1"/>
  <c r="D5027" i="1"/>
  <c r="H5026" i="1"/>
  <c r="G5026" i="1" s="1"/>
  <c r="D5026" i="1"/>
  <c r="H5025" i="1"/>
  <c r="G5025" i="1" s="1"/>
  <c r="D5025" i="1"/>
  <c r="H5024" i="1"/>
  <c r="G5024" i="1" s="1"/>
  <c r="D5024" i="1"/>
  <c r="H5023" i="1"/>
  <c r="G5023" i="1" s="1"/>
  <c r="D5023" i="1"/>
  <c r="H5022" i="1"/>
  <c r="G5022" i="1" s="1"/>
  <c r="D5022" i="1"/>
  <c r="H5021" i="1"/>
  <c r="G5021" i="1" s="1"/>
  <c r="D5021" i="1"/>
  <c r="H5020" i="1"/>
  <c r="G5020" i="1" s="1"/>
  <c r="D5020" i="1"/>
  <c r="H5019" i="1"/>
  <c r="G5019" i="1" s="1"/>
  <c r="D5019" i="1"/>
  <c r="H5018" i="1"/>
  <c r="G5018" i="1" s="1"/>
  <c r="D5018" i="1"/>
  <c r="H5017" i="1"/>
  <c r="G5017" i="1" s="1"/>
  <c r="D5017" i="1"/>
  <c r="H5016" i="1"/>
  <c r="G5016" i="1" s="1"/>
  <c r="D5016" i="1"/>
  <c r="H5015" i="1"/>
  <c r="G5015" i="1" s="1"/>
  <c r="D5015" i="1"/>
  <c r="H5014" i="1"/>
  <c r="G5014" i="1" s="1"/>
  <c r="D5014" i="1"/>
  <c r="H5013" i="1"/>
  <c r="G5013" i="1" s="1"/>
  <c r="D5013" i="1"/>
  <c r="H5012" i="1"/>
  <c r="G5012" i="1" s="1"/>
  <c r="D5012" i="1"/>
  <c r="H5011" i="1"/>
  <c r="G5011" i="1" s="1"/>
  <c r="D5011" i="1"/>
  <c r="H5010" i="1"/>
  <c r="G5010" i="1" s="1"/>
  <c r="D5010" i="1"/>
  <c r="H5009" i="1"/>
  <c r="G5009" i="1" s="1"/>
  <c r="D5009" i="1"/>
  <c r="H5008" i="1"/>
  <c r="G5008" i="1" s="1"/>
  <c r="D5008" i="1"/>
  <c r="H5007" i="1"/>
  <c r="G5007" i="1" s="1"/>
  <c r="D5007" i="1"/>
  <c r="H5006" i="1"/>
  <c r="G5006" i="1" s="1"/>
  <c r="D5006" i="1"/>
  <c r="H5005" i="1"/>
  <c r="G5005" i="1" s="1"/>
  <c r="D5005" i="1"/>
  <c r="H5004" i="1"/>
  <c r="G5004" i="1" s="1"/>
  <c r="D5004" i="1"/>
  <c r="H5003" i="1"/>
  <c r="G5003" i="1" s="1"/>
  <c r="D5003" i="1"/>
  <c r="H5002" i="1"/>
  <c r="G5002" i="1" s="1"/>
  <c r="D5002" i="1"/>
  <c r="H5001" i="1"/>
  <c r="G5001" i="1" s="1"/>
  <c r="D5001" i="1"/>
  <c r="H5000" i="1"/>
  <c r="G5000" i="1" s="1"/>
  <c r="D5000" i="1"/>
  <c r="H4999" i="1"/>
  <c r="G4999" i="1" s="1"/>
  <c r="D4999" i="1"/>
  <c r="H4998" i="1"/>
  <c r="G4998" i="1" s="1"/>
  <c r="D4998" i="1"/>
  <c r="H4997" i="1"/>
  <c r="G4997" i="1" s="1"/>
  <c r="D4997" i="1"/>
  <c r="H4996" i="1"/>
  <c r="G4996" i="1" s="1"/>
  <c r="D4996" i="1"/>
  <c r="H4995" i="1"/>
  <c r="G4995" i="1" s="1"/>
  <c r="D4995" i="1"/>
  <c r="H4994" i="1"/>
  <c r="G4994" i="1" s="1"/>
  <c r="D4994" i="1"/>
  <c r="H4993" i="1"/>
  <c r="G4993" i="1" s="1"/>
  <c r="D4993" i="1"/>
  <c r="H4992" i="1"/>
  <c r="G4992" i="1" s="1"/>
  <c r="D4992" i="1"/>
  <c r="H4991" i="1"/>
  <c r="G4991" i="1" s="1"/>
  <c r="D4991" i="1"/>
  <c r="H4990" i="1"/>
  <c r="G4990" i="1" s="1"/>
  <c r="D4990" i="1"/>
  <c r="H4989" i="1"/>
  <c r="G4989" i="1" s="1"/>
  <c r="D4989" i="1"/>
  <c r="H4988" i="1"/>
  <c r="G4988" i="1" s="1"/>
  <c r="D4988" i="1"/>
  <c r="H4987" i="1"/>
  <c r="G4987" i="1" s="1"/>
  <c r="D4987" i="1"/>
  <c r="H4986" i="1"/>
  <c r="G4986" i="1" s="1"/>
  <c r="D4986" i="1"/>
  <c r="H4985" i="1"/>
  <c r="G4985" i="1" s="1"/>
  <c r="D4985" i="1"/>
  <c r="H4984" i="1"/>
  <c r="G4984" i="1" s="1"/>
  <c r="D4984" i="1"/>
  <c r="H4983" i="1"/>
  <c r="G4983" i="1" s="1"/>
  <c r="D4983" i="1"/>
  <c r="H4982" i="1"/>
  <c r="G4982" i="1" s="1"/>
  <c r="D4982" i="1"/>
  <c r="H4981" i="1"/>
  <c r="G4981" i="1" s="1"/>
  <c r="D4981" i="1"/>
  <c r="H4980" i="1"/>
  <c r="G4980" i="1" s="1"/>
  <c r="D4980" i="1"/>
  <c r="H4979" i="1"/>
  <c r="G4979" i="1" s="1"/>
  <c r="D4979" i="1"/>
  <c r="H4978" i="1"/>
  <c r="G4978" i="1" s="1"/>
  <c r="D4978" i="1"/>
  <c r="H4977" i="1"/>
  <c r="G4977" i="1" s="1"/>
  <c r="D4977" i="1"/>
  <c r="H4976" i="1"/>
  <c r="G4976" i="1" s="1"/>
  <c r="D4976" i="1"/>
  <c r="H4975" i="1"/>
  <c r="G4975" i="1" s="1"/>
  <c r="D4975" i="1"/>
  <c r="H4974" i="1"/>
  <c r="G4974" i="1" s="1"/>
  <c r="D4974" i="1"/>
  <c r="H4973" i="1"/>
  <c r="G4973" i="1" s="1"/>
  <c r="D4973" i="1"/>
  <c r="H4972" i="1"/>
  <c r="G4972" i="1" s="1"/>
  <c r="D4972" i="1"/>
  <c r="H4971" i="1"/>
  <c r="G4971" i="1" s="1"/>
  <c r="D4971" i="1"/>
  <c r="H4970" i="1"/>
  <c r="G4970" i="1" s="1"/>
  <c r="D4970" i="1"/>
  <c r="H4969" i="1"/>
  <c r="G4969" i="1" s="1"/>
  <c r="D4969" i="1"/>
  <c r="H4968" i="1"/>
  <c r="G4968" i="1" s="1"/>
  <c r="D4968" i="1"/>
  <c r="H4967" i="1"/>
  <c r="G4967" i="1" s="1"/>
  <c r="D4967" i="1"/>
  <c r="H4966" i="1"/>
  <c r="G4966" i="1" s="1"/>
  <c r="D4966" i="1"/>
  <c r="H4965" i="1"/>
  <c r="G4965" i="1" s="1"/>
  <c r="D4965" i="1"/>
  <c r="H4964" i="1"/>
  <c r="G4964" i="1" s="1"/>
  <c r="D4964" i="1"/>
  <c r="H4963" i="1"/>
  <c r="G4963" i="1" s="1"/>
  <c r="D4963" i="1"/>
  <c r="H4962" i="1"/>
  <c r="G4962" i="1" s="1"/>
  <c r="D4962" i="1"/>
  <c r="H4961" i="1"/>
  <c r="G4961" i="1" s="1"/>
  <c r="D4961" i="1"/>
  <c r="H4960" i="1"/>
  <c r="G4960" i="1" s="1"/>
  <c r="D4960" i="1"/>
  <c r="H4959" i="1"/>
  <c r="G4959" i="1" s="1"/>
  <c r="D4959" i="1"/>
  <c r="H4958" i="1"/>
  <c r="G4958" i="1" s="1"/>
  <c r="D4958" i="1"/>
  <c r="H4957" i="1"/>
  <c r="G4957" i="1" s="1"/>
  <c r="D4957" i="1"/>
  <c r="H4956" i="1"/>
  <c r="G4956" i="1" s="1"/>
  <c r="D4956" i="1"/>
  <c r="H4955" i="1"/>
  <c r="G4955" i="1" s="1"/>
  <c r="D4955" i="1"/>
  <c r="H4954" i="1"/>
  <c r="G4954" i="1" s="1"/>
  <c r="D4954" i="1"/>
  <c r="H4953" i="1"/>
  <c r="G4953" i="1" s="1"/>
  <c r="D4953" i="1"/>
  <c r="H4952" i="1"/>
  <c r="G4952" i="1" s="1"/>
  <c r="D4952" i="1"/>
  <c r="H4951" i="1"/>
  <c r="G4951" i="1" s="1"/>
  <c r="D4951" i="1"/>
  <c r="H4950" i="1"/>
  <c r="G4950" i="1" s="1"/>
  <c r="D4950" i="1"/>
  <c r="H4949" i="1"/>
  <c r="G4949" i="1" s="1"/>
  <c r="D4949" i="1"/>
  <c r="H4948" i="1"/>
  <c r="G4948" i="1" s="1"/>
  <c r="D4948" i="1"/>
  <c r="H4947" i="1"/>
  <c r="G4947" i="1" s="1"/>
  <c r="D4947" i="1"/>
  <c r="H4946" i="1"/>
  <c r="G4946" i="1" s="1"/>
  <c r="D4946" i="1"/>
  <c r="H4945" i="1"/>
  <c r="G4945" i="1" s="1"/>
  <c r="D4945" i="1"/>
  <c r="H4944" i="1"/>
  <c r="G4944" i="1" s="1"/>
  <c r="D4944" i="1"/>
  <c r="H4943" i="1"/>
  <c r="G4943" i="1" s="1"/>
  <c r="D4943" i="1"/>
  <c r="H4942" i="1"/>
  <c r="G4942" i="1" s="1"/>
  <c r="D4942" i="1"/>
  <c r="H4941" i="1"/>
  <c r="G4941" i="1" s="1"/>
  <c r="D4941" i="1"/>
  <c r="H4940" i="1"/>
  <c r="G4940" i="1" s="1"/>
  <c r="D4940" i="1"/>
  <c r="H4939" i="1"/>
  <c r="G4939" i="1" s="1"/>
  <c r="D4939" i="1"/>
  <c r="H4938" i="1"/>
  <c r="G4938" i="1" s="1"/>
  <c r="D4938" i="1"/>
  <c r="H4937" i="1"/>
  <c r="G4937" i="1" s="1"/>
  <c r="D4937" i="1"/>
  <c r="H4936" i="1"/>
  <c r="G4936" i="1" s="1"/>
  <c r="D4936" i="1"/>
  <c r="H4935" i="1"/>
  <c r="G4935" i="1" s="1"/>
  <c r="D4935" i="1"/>
  <c r="H4934" i="1"/>
  <c r="G4934" i="1" s="1"/>
  <c r="D4934" i="1"/>
  <c r="H4933" i="1"/>
  <c r="G4933" i="1" s="1"/>
  <c r="D4933" i="1"/>
  <c r="H4932" i="1"/>
  <c r="G4932" i="1" s="1"/>
  <c r="D4932" i="1"/>
  <c r="H4931" i="1"/>
  <c r="G4931" i="1" s="1"/>
  <c r="D4931" i="1"/>
  <c r="H4930" i="1"/>
  <c r="G4930" i="1" s="1"/>
  <c r="D4930" i="1"/>
  <c r="H4929" i="1"/>
  <c r="G4929" i="1" s="1"/>
  <c r="D4929" i="1"/>
  <c r="H4928" i="1"/>
  <c r="G4928" i="1" s="1"/>
  <c r="D4928" i="1"/>
  <c r="H4927" i="1"/>
  <c r="G4927" i="1" s="1"/>
  <c r="D4927" i="1"/>
  <c r="H4926" i="1"/>
  <c r="G4926" i="1" s="1"/>
  <c r="D4926" i="1"/>
  <c r="H4925" i="1"/>
  <c r="G4925" i="1" s="1"/>
  <c r="D4925" i="1"/>
  <c r="H4924" i="1"/>
  <c r="G4924" i="1" s="1"/>
  <c r="D4924" i="1"/>
  <c r="H4923" i="1"/>
  <c r="G4923" i="1" s="1"/>
  <c r="D4923" i="1"/>
  <c r="H4922" i="1"/>
  <c r="G4922" i="1" s="1"/>
  <c r="D4922" i="1"/>
  <c r="H4921" i="1"/>
  <c r="G4921" i="1" s="1"/>
  <c r="D4921" i="1"/>
  <c r="H4920" i="1"/>
  <c r="G4920" i="1" s="1"/>
  <c r="D4920" i="1"/>
  <c r="H4919" i="1"/>
  <c r="G4919" i="1" s="1"/>
  <c r="D4919" i="1"/>
  <c r="H4918" i="1"/>
  <c r="G4918" i="1" s="1"/>
  <c r="D4918" i="1"/>
  <c r="H4917" i="1"/>
  <c r="G4917" i="1" s="1"/>
  <c r="D4917" i="1"/>
  <c r="H4916" i="1"/>
  <c r="G4916" i="1" s="1"/>
  <c r="D4916" i="1"/>
  <c r="H4915" i="1"/>
  <c r="G4915" i="1" s="1"/>
  <c r="D4915" i="1"/>
  <c r="H4914" i="1"/>
  <c r="G4914" i="1" s="1"/>
  <c r="D4914" i="1"/>
  <c r="H4913" i="1"/>
  <c r="G4913" i="1" s="1"/>
  <c r="D4913" i="1"/>
  <c r="H4912" i="1"/>
  <c r="G4912" i="1" s="1"/>
  <c r="D4912" i="1"/>
  <c r="H4911" i="1"/>
  <c r="G4911" i="1" s="1"/>
  <c r="D4911" i="1"/>
  <c r="H4910" i="1"/>
  <c r="G4910" i="1" s="1"/>
  <c r="D4910" i="1"/>
  <c r="H4909" i="1"/>
  <c r="G4909" i="1" s="1"/>
  <c r="D4909" i="1"/>
  <c r="H4908" i="1"/>
  <c r="G4908" i="1" s="1"/>
  <c r="D4908" i="1"/>
  <c r="H4907" i="1"/>
  <c r="G4907" i="1" s="1"/>
  <c r="D4907" i="1"/>
  <c r="H4906" i="1"/>
  <c r="G4906" i="1" s="1"/>
  <c r="D4906" i="1"/>
  <c r="H4905" i="1"/>
  <c r="G4905" i="1" s="1"/>
  <c r="D4905" i="1"/>
  <c r="H4904" i="1"/>
  <c r="G4904" i="1" s="1"/>
  <c r="D4904" i="1"/>
  <c r="H4903" i="1"/>
  <c r="G4903" i="1" s="1"/>
  <c r="D4903" i="1"/>
  <c r="H4902" i="1"/>
  <c r="G4902" i="1" s="1"/>
  <c r="D4902" i="1"/>
  <c r="H4901" i="1"/>
  <c r="G4901" i="1" s="1"/>
  <c r="D4901" i="1"/>
  <c r="H4900" i="1"/>
  <c r="G4900" i="1" s="1"/>
  <c r="D4900" i="1"/>
  <c r="H4899" i="1"/>
  <c r="G4899" i="1" s="1"/>
  <c r="D4899" i="1"/>
  <c r="H4898" i="1"/>
  <c r="G4898" i="1" s="1"/>
  <c r="D4898" i="1"/>
  <c r="H4897" i="1"/>
  <c r="G4897" i="1" s="1"/>
  <c r="D4897" i="1"/>
  <c r="H4896" i="1"/>
  <c r="G4896" i="1" s="1"/>
  <c r="D4896" i="1"/>
  <c r="H4895" i="1"/>
  <c r="G4895" i="1" s="1"/>
  <c r="D4895" i="1"/>
  <c r="H4894" i="1"/>
  <c r="G4894" i="1" s="1"/>
  <c r="D4894" i="1"/>
  <c r="H4893" i="1"/>
  <c r="G4893" i="1" s="1"/>
  <c r="D4893" i="1"/>
  <c r="H4892" i="1"/>
  <c r="G4892" i="1" s="1"/>
  <c r="D4892" i="1"/>
  <c r="H4891" i="1"/>
  <c r="G4891" i="1" s="1"/>
  <c r="D4891" i="1"/>
  <c r="H4890" i="1"/>
  <c r="G4890" i="1" s="1"/>
  <c r="D4890" i="1"/>
  <c r="H4889" i="1"/>
  <c r="G4889" i="1" s="1"/>
  <c r="D4889" i="1"/>
  <c r="H4888" i="1"/>
  <c r="G4888" i="1" s="1"/>
  <c r="D4888" i="1"/>
  <c r="H4887" i="1"/>
  <c r="G4887" i="1" s="1"/>
  <c r="D4887" i="1"/>
  <c r="H4886" i="1"/>
  <c r="G4886" i="1" s="1"/>
  <c r="D4886" i="1"/>
  <c r="H4885" i="1"/>
  <c r="G4885" i="1" s="1"/>
  <c r="D4885" i="1"/>
  <c r="H4884" i="1"/>
  <c r="G4884" i="1" s="1"/>
  <c r="D4884" i="1"/>
  <c r="H4883" i="1"/>
  <c r="G4883" i="1" s="1"/>
  <c r="D4883" i="1"/>
  <c r="H4882" i="1"/>
  <c r="G4882" i="1" s="1"/>
  <c r="D4882" i="1"/>
  <c r="H4881" i="1"/>
  <c r="G4881" i="1" s="1"/>
  <c r="D4881" i="1"/>
  <c r="H4880" i="1"/>
  <c r="G4880" i="1" s="1"/>
  <c r="D4880" i="1"/>
  <c r="H4879" i="1"/>
  <c r="G4879" i="1" s="1"/>
  <c r="D4879" i="1"/>
  <c r="H4878" i="1"/>
  <c r="G4878" i="1" s="1"/>
  <c r="D4878" i="1"/>
  <c r="H4877" i="1"/>
  <c r="G4877" i="1" s="1"/>
  <c r="D4877" i="1"/>
  <c r="H4876" i="1"/>
  <c r="G4876" i="1" s="1"/>
  <c r="D4876" i="1"/>
  <c r="H4875" i="1"/>
  <c r="G4875" i="1" s="1"/>
  <c r="D4875" i="1"/>
  <c r="H4874" i="1"/>
  <c r="G4874" i="1" s="1"/>
  <c r="D4874" i="1"/>
  <c r="H4873" i="1"/>
  <c r="G4873" i="1" s="1"/>
  <c r="D4873" i="1"/>
  <c r="H4872" i="1"/>
  <c r="G4872" i="1" s="1"/>
  <c r="D4872" i="1"/>
  <c r="H4871" i="1"/>
  <c r="G4871" i="1" s="1"/>
  <c r="D4871" i="1"/>
  <c r="H4870" i="1"/>
  <c r="G4870" i="1" s="1"/>
  <c r="D4870" i="1"/>
  <c r="H4869" i="1"/>
  <c r="G4869" i="1" s="1"/>
  <c r="D4869" i="1"/>
  <c r="H4868" i="1"/>
  <c r="G4868" i="1" s="1"/>
  <c r="D4868" i="1"/>
  <c r="H4867" i="1"/>
  <c r="G4867" i="1" s="1"/>
  <c r="D4867" i="1"/>
  <c r="H4866" i="1"/>
  <c r="G4866" i="1" s="1"/>
  <c r="D4866" i="1"/>
  <c r="H4865" i="1"/>
  <c r="G4865" i="1" s="1"/>
  <c r="D4865" i="1"/>
  <c r="H4864" i="1"/>
  <c r="G4864" i="1" s="1"/>
  <c r="D4864" i="1"/>
  <c r="H4863" i="1"/>
  <c r="G4863" i="1" s="1"/>
  <c r="D4863" i="1"/>
  <c r="H4862" i="1"/>
  <c r="G4862" i="1" s="1"/>
  <c r="D4862" i="1"/>
  <c r="H4861" i="1"/>
  <c r="G4861" i="1" s="1"/>
  <c r="D4861" i="1"/>
  <c r="H4860" i="1"/>
  <c r="G4860" i="1" s="1"/>
  <c r="D4860" i="1"/>
  <c r="H4859" i="1"/>
  <c r="G4859" i="1" s="1"/>
  <c r="D4859" i="1"/>
  <c r="H4858" i="1"/>
  <c r="G4858" i="1" s="1"/>
  <c r="D4858" i="1"/>
  <c r="H4857" i="1"/>
  <c r="G4857" i="1" s="1"/>
  <c r="D4857" i="1"/>
  <c r="H4856" i="1"/>
  <c r="G4856" i="1" s="1"/>
  <c r="D4856" i="1"/>
  <c r="H4855" i="1"/>
  <c r="G4855" i="1" s="1"/>
  <c r="D4855" i="1"/>
  <c r="H4854" i="1"/>
  <c r="G4854" i="1" s="1"/>
  <c r="D4854" i="1"/>
  <c r="H4853" i="1"/>
  <c r="G4853" i="1" s="1"/>
  <c r="D4853" i="1"/>
  <c r="H4852" i="1"/>
  <c r="G4852" i="1" s="1"/>
  <c r="D4852" i="1"/>
  <c r="H4851" i="1"/>
  <c r="G4851" i="1" s="1"/>
  <c r="D4851" i="1"/>
  <c r="H4850" i="1"/>
  <c r="G4850" i="1" s="1"/>
  <c r="D4850" i="1"/>
  <c r="H4849" i="1"/>
  <c r="G4849" i="1" s="1"/>
  <c r="D4849" i="1"/>
  <c r="H4848" i="1"/>
  <c r="G4848" i="1" s="1"/>
  <c r="D4848" i="1"/>
  <c r="H4847" i="1"/>
  <c r="G4847" i="1" s="1"/>
  <c r="D4847" i="1"/>
  <c r="H4846" i="1"/>
  <c r="G4846" i="1" s="1"/>
  <c r="D4846" i="1"/>
  <c r="H4845" i="1"/>
  <c r="G4845" i="1" s="1"/>
  <c r="D4845" i="1"/>
  <c r="H4844" i="1"/>
  <c r="G4844" i="1" s="1"/>
  <c r="D4844" i="1"/>
  <c r="H4843" i="1"/>
  <c r="G4843" i="1" s="1"/>
  <c r="D4843" i="1"/>
  <c r="H4842" i="1"/>
  <c r="G4842" i="1" s="1"/>
  <c r="D4842" i="1"/>
  <c r="H4841" i="1"/>
  <c r="G4841" i="1" s="1"/>
  <c r="D4841" i="1"/>
  <c r="H4840" i="1"/>
  <c r="G4840" i="1" s="1"/>
  <c r="D4840" i="1"/>
  <c r="H4839" i="1"/>
  <c r="G4839" i="1" s="1"/>
  <c r="D4839" i="1"/>
  <c r="H4838" i="1"/>
  <c r="G4838" i="1" s="1"/>
  <c r="D4838" i="1"/>
  <c r="H4837" i="1"/>
  <c r="G4837" i="1" s="1"/>
  <c r="D4837" i="1"/>
  <c r="H4836" i="1"/>
  <c r="G4836" i="1" s="1"/>
  <c r="D4836" i="1"/>
  <c r="H4835" i="1"/>
  <c r="G4835" i="1" s="1"/>
  <c r="D4835" i="1"/>
  <c r="H4834" i="1"/>
  <c r="G4834" i="1" s="1"/>
  <c r="D4834" i="1"/>
  <c r="H4833" i="1"/>
  <c r="G4833" i="1" s="1"/>
  <c r="D4833" i="1"/>
  <c r="H4832" i="1"/>
  <c r="G4832" i="1" s="1"/>
  <c r="D4832" i="1"/>
  <c r="H4831" i="1"/>
  <c r="G4831" i="1" s="1"/>
  <c r="D4831" i="1"/>
  <c r="H4830" i="1"/>
  <c r="G4830" i="1" s="1"/>
  <c r="D4830" i="1"/>
  <c r="H4829" i="1"/>
  <c r="G4829" i="1" s="1"/>
  <c r="D4829" i="1"/>
  <c r="H4828" i="1"/>
  <c r="G4828" i="1" s="1"/>
  <c r="D4828" i="1"/>
  <c r="H4827" i="1"/>
  <c r="G4827" i="1" s="1"/>
  <c r="D4827" i="1"/>
  <c r="H4826" i="1"/>
  <c r="G4826" i="1" s="1"/>
  <c r="D4826" i="1"/>
  <c r="H4825" i="1"/>
  <c r="G4825" i="1" s="1"/>
  <c r="D4825" i="1"/>
  <c r="H4824" i="1"/>
  <c r="G4824" i="1" s="1"/>
  <c r="D4824" i="1"/>
  <c r="H4823" i="1"/>
  <c r="G4823" i="1" s="1"/>
  <c r="D4823" i="1"/>
  <c r="H4822" i="1"/>
  <c r="G4822" i="1" s="1"/>
  <c r="D4822" i="1"/>
  <c r="H4821" i="1"/>
  <c r="G4821" i="1" s="1"/>
  <c r="D4821" i="1"/>
  <c r="H4820" i="1"/>
  <c r="G4820" i="1" s="1"/>
  <c r="D4820" i="1"/>
  <c r="H4819" i="1"/>
  <c r="G4819" i="1" s="1"/>
  <c r="D4819" i="1"/>
  <c r="H4818" i="1"/>
  <c r="G4818" i="1" s="1"/>
  <c r="D4818" i="1"/>
  <c r="H4817" i="1"/>
  <c r="G4817" i="1" s="1"/>
  <c r="D4817" i="1"/>
  <c r="H4816" i="1"/>
  <c r="G4816" i="1" s="1"/>
  <c r="D4816" i="1"/>
  <c r="H4815" i="1"/>
  <c r="G4815" i="1" s="1"/>
  <c r="D4815" i="1"/>
  <c r="H4814" i="1"/>
  <c r="G4814" i="1" s="1"/>
  <c r="D4814" i="1"/>
  <c r="H4813" i="1"/>
  <c r="G4813" i="1" s="1"/>
  <c r="D4813" i="1"/>
  <c r="H4812" i="1"/>
  <c r="G4812" i="1" s="1"/>
  <c r="D4812" i="1"/>
  <c r="H4811" i="1"/>
  <c r="G4811" i="1" s="1"/>
  <c r="D4811" i="1"/>
  <c r="H4810" i="1"/>
  <c r="G4810" i="1" s="1"/>
  <c r="D4810" i="1"/>
  <c r="H4809" i="1"/>
  <c r="G4809" i="1" s="1"/>
  <c r="D4809" i="1"/>
  <c r="H4808" i="1"/>
  <c r="G4808" i="1" s="1"/>
  <c r="D4808" i="1"/>
  <c r="H4807" i="1"/>
  <c r="G4807" i="1" s="1"/>
  <c r="D4807" i="1"/>
  <c r="H4806" i="1"/>
  <c r="G4806" i="1" s="1"/>
  <c r="D4806" i="1"/>
  <c r="H4805" i="1"/>
  <c r="G4805" i="1" s="1"/>
  <c r="D4805" i="1"/>
  <c r="H4804" i="1"/>
  <c r="G4804" i="1" s="1"/>
  <c r="D4804" i="1"/>
  <c r="H4803" i="1"/>
  <c r="G4803" i="1" s="1"/>
  <c r="D4803" i="1"/>
  <c r="H4802" i="1"/>
  <c r="G4802" i="1" s="1"/>
  <c r="D4802" i="1"/>
  <c r="H4801" i="1"/>
  <c r="G4801" i="1" s="1"/>
  <c r="D4801" i="1"/>
  <c r="H4800" i="1"/>
  <c r="G4800" i="1" s="1"/>
  <c r="D4800" i="1"/>
  <c r="H4799" i="1"/>
  <c r="G4799" i="1" s="1"/>
  <c r="D4799" i="1"/>
  <c r="H4798" i="1"/>
  <c r="G4798" i="1" s="1"/>
  <c r="D4798" i="1"/>
  <c r="H4797" i="1"/>
  <c r="G4797" i="1" s="1"/>
  <c r="D4797" i="1"/>
  <c r="H4796" i="1"/>
  <c r="G4796" i="1" s="1"/>
  <c r="D4796" i="1"/>
  <c r="H4795" i="1"/>
  <c r="G4795" i="1" s="1"/>
  <c r="D4795" i="1"/>
  <c r="H4794" i="1"/>
  <c r="G4794" i="1" s="1"/>
  <c r="D4794" i="1"/>
  <c r="H4793" i="1"/>
  <c r="G4793" i="1" s="1"/>
  <c r="D4793" i="1"/>
  <c r="H4792" i="1"/>
  <c r="G4792" i="1" s="1"/>
  <c r="D4792" i="1"/>
  <c r="H4791" i="1"/>
  <c r="G4791" i="1" s="1"/>
  <c r="D4791" i="1"/>
  <c r="H4790" i="1"/>
  <c r="G4790" i="1" s="1"/>
  <c r="D4790" i="1"/>
  <c r="H4789" i="1"/>
  <c r="G4789" i="1" s="1"/>
  <c r="D4789" i="1"/>
  <c r="H4788" i="1"/>
  <c r="G4788" i="1" s="1"/>
  <c r="D4788" i="1"/>
  <c r="H4787" i="1"/>
  <c r="G4787" i="1" s="1"/>
  <c r="D4787" i="1"/>
  <c r="H4786" i="1"/>
  <c r="G4786" i="1" s="1"/>
  <c r="D4786" i="1"/>
  <c r="H4785" i="1"/>
  <c r="G4785" i="1" s="1"/>
  <c r="D4785" i="1"/>
  <c r="H4784" i="1"/>
  <c r="G4784" i="1" s="1"/>
  <c r="D4784" i="1"/>
  <c r="H4783" i="1"/>
  <c r="G4783" i="1" s="1"/>
  <c r="D4783" i="1"/>
  <c r="H4782" i="1"/>
  <c r="G4782" i="1" s="1"/>
  <c r="D4782" i="1"/>
  <c r="H4781" i="1"/>
  <c r="G4781" i="1" s="1"/>
  <c r="D4781" i="1"/>
  <c r="H4780" i="1"/>
  <c r="G4780" i="1" s="1"/>
  <c r="D4780" i="1"/>
  <c r="H4779" i="1"/>
  <c r="G4779" i="1" s="1"/>
  <c r="D4779" i="1"/>
  <c r="H4778" i="1"/>
  <c r="G4778" i="1" s="1"/>
  <c r="D4778" i="1"/>
  <c r="H4777" i="1"/>
  <c r="G4777" i="1" s="1"/>
  <c r="D4777" i="1"/>
  <c r="H4776" i="1"/>
  <c r="G4776" i="1" s="1"/>
  <c r="D4776" i="1"/>
  <c r="H4775" i="1"/>
  <c r="G4775" i="1" s="1"/>
  <c r="D4775" i="1"/>
  <c r="H4774" i="1"/>
  <c r="G4774" i="1" s="1"/>
  <c r="D4774" i="1"/>
  <c r="H4773" i="1"/>
  <c r="G4773" i="1" s="1"/>
  <c r="D4773" i="1"/>
  <c r="H4772" i="1"/>
  <c r="G4772" i="1" s="1"/>
  <c r="D4772" i="1"/>
  <c r="H4771" i="1"/>
  <c r="G4771" i="1" s="1"/>
  <c r="D4771" i="1"/>
  <c r="H4770" i="1"/>
  <c r="G4770" i="1" s="1"/>
  <c r="D4770" i="1"/>
  <c r="H4769" i="1"/>
  <c r="G4769" i="1" s="1"/>
  <c r="D4769" i="1"/>
  <c r="H4768" i="1"/>
  <c r="G4768" i="1" s="1"/>
  <c r="D4768" i="1"/>
  <c r="H4767" i="1"/>
  <c r="G4767" i="1" s="1"/>
  <c r="D4767" i="1"/>
  <c r="H4766" i="1"/>
  <c r="G4766" i="1" s="1"/>
  <c r="D4766" i="1"/>
  <c r="H4765" i="1"/>
  <c r="G4765" i="1" s="1"/>
  <c r="D4765" i="1"/>
  <c r="H4764" i="1"/>
  <c r="G4764" i="1" s="1"/>
  <c r="D4764" i="1"/>
  <c r="H4763" i="1"/>
  <c r="G4763" i="1" s="1"/>
  <c r="D4763" i="1"/>
  <c r="H4762" i="1"/>
  <c r="G4762" i="1" s="1"/>
  <c r="D4762" i="1"/>
  <c r="H4761" i="1"/>
  <c r="G4761" i="1" s="1"/>
  <c r="D4761" i="1"/>
  <c r="H4760" i="1"/>
  <c r="G4760" i="1" s="1"/>
  <c r="D4760" i="1"/>
  <c r="H4759" i="1"/>
  <c r="G4759" i="1" s="1"/>
  <c r="D4759" i="1"/>
  <c r="H4758" i="1"/>
  <c r="G4758" i="1" s="1"/>
  <c r="D4758" i="1"/>
  <c r="H4757" i="1"/>
  <c r="G4757" i="1" s="1"/>
  <c r="D4757" i="1"/>
  <c r="H4756" i="1"/>
  <c r="G4756" i="1" s="1"/>
  <c r="D4756" i="1"/>
  <c r="H4755" i="1"/>
  <c r="G4755" i="1" s="1"/>
  <c r="D4755" i="1"/>
  <c r="H4754" i="1"/>
  <c r="G4754" i="1" s="1"/>
  <c r="D4754" i="1"/>
  <c r="H4753" i="1"/>
  <c r="G4753" i="1" s="1"/>
  <c r="D4753" i="1"/>
  <c r="H4752" i="1"/>
  <c r="G4752" i="1" s="1"/>
  <c r="D4752" i="1"/>
  <c r="H4751" i="1"/>
  <c r="G4751" i="1" s="1"/>
  <c r="D4751" i="1"/>
  <c r="H4750" i="1"/>
  <c r="G4750" i="1" s="1"/>
  <c r="D4750" i="1"/>
  <c r="H4749" i="1"/>
  <c r="G4749" i="1" s="1"/>
  <c r="D4749" i="1"/>
  <c r="H4748" i="1"/>
  <c r="G4748" i="1" s="1"/>
  <c r="D4748" i="1"/>
  <c r="H4747" i="1"/>
  <c r="G4747" i="1" s="1"/>
  <c r="D4747" i="1"/>
  <c r="H4746" i="1"/>
  <c r="G4746" i="1" s="1"/>
  <c r="D4746" i="1"/>
  <c r="H4745" i="1"/>
  <c r="G4745" i="1" s="1"/>
  <c r="D4745" i="1"/>
  <c r="H4744" i="1"/>
  <c r="G4744" i="1" s="1"/>
  <c r="D4744" i="1"/>
  <c r="H4743" i="1"/>
  <c r="G4743" i="1" s="1"/>
  <c r="D4743" i="1"/>
  <c r="H4742" i="1"/>
  <c r="G4742" i="1" s="1"/>
  <c r="D4742" i="1"/>
  <c r="H4741" i="1"/>
  <c r="G4741" i="1" s="1"/>
  <c r="D4741" i="1"/>
  <c r="H4740" i="1"/>
  <c r="G4740" i="1" s="1"/>
  <c r="D4740" i="1"/>
  <c r="H4739" i="1"/>
  <c r="G4739" i="1" s="1"/>
  <c r="D4739" i="1"/>
  <c r="H4738" i="1"/>
  <c r="G4738" i="1" s="1"/>
  <c r="D4738" i="1"/>
  <c r="H4737" i="1"/>
  <c r="G4737" i="1" s="1"/>
  <c r="D4737" i="1"/>
  <c r="H4736" i="1"/>
  <c r="G4736" i="1" s="1"/>
  <c r="D4736" i="1"/>
  <c r="H4735" i="1"/>
  <c r="G4735" i="1" s="1"/>
  <c r="D4735" i="1"/>
  <c r="H4734" i="1"/>
  <c r="G4734" i="1" s="1"/>
  <c r="D4734" i="1"/>
  <c r="H4733" i="1"/>
  <c r="G4733" i="1" s="1"/>
  <c r="D4733" i="1"/>
  <c r="H4732" i="1"/>
  <c r="G4732" i="1" s="1"/>
  <c r="D4732" i="1"/>
  <c r="H4731" i="1"/>
  <c r="G4731" i="1" s="1"/>
  <c r="D4731" i="1"/>
  <c r="H4730" i="1"/>
  <c r="G4730" i="1" s="1"/>
  <c r="D4730" i="1"/>
  <c r="H4729" i="1"/>
  <c r="G4729" i="1" s="1"/>
  <c r="D4729" i="1"/>
  <c r="H4728" i="1"/>
  <c r="G4728" i="1" s="1"/>
  <c r="D4728" i="1"/>
  <c r="H4727" i="1"/>
  <c r="G4727" i="1" s="1"/>
  <c r="D4727" i="1"/>
  <c r="H4726" i="1"/>
  <c r="G4726" i="1" s="1"/>
  <c r="D4726" i="1"/>
  <c r="H4725" i="1"/>
  <c r="G4725" i="1" s="1"/>
  <c r="D4725" i="1"/>
  <c r="H4724" i="1"/>
  <c r="G4724" i="1" s="1"/>
  <c r="D4724" i="1"/>
  <c r="H4723" i="1"/>
  <c r="G4723" i="1" s="1"/>
  <c r="D4723" i="1"/>
  <c r="H4722" i="1"/>
  <c r="G4722" i="1" s="1"/>
  <c r="D4722" i="1"/>
  <c r="H4721" i="1"/>
  <c r="G4721" i="1" s="1"/>
  <c r="D4721" i="1"/>
  <c r="H4720" i="1"/>
  <c r="G4720" i="1" s="1"/>
  <c r="D4720" i="1"/>
  <c r="H4719" i="1"/>
  <c r="G4719" i="1" s="1"/>
  <c r="D4719" i="1"/>
  <c r="H4718" i="1"/>
  <c r="G4718" i="1" s="1"/>
  <c r="D4718" i="1"/>
  <c r="H4717" i="1"/>
  <c r="G4717" i="1" s="1"/>
  <c r="D4717" i="1"/>
  <c r="H4716" i="1"/>
  <c r="G4716" i="1" s="1"/>
  <c r="D4716" i="1"/>
  <c r="H4715" i="1"/>
  <c r="G4715" i="1" s="1"/>
  <c r="D4715" i="1"/>
  <c r="H4714" i="1"/>
  <c r="G4714" i="1" s="1"/>
  <c r="D4714" i="1"/>
  <c r="H4713" i="1"/>
  <c r="G4713" i="1" s="1"/>
  <c r="D4713" i="1"/>
  <c r="H4712" i="1"/>
  <c r="G4712" i="1" s="1"/>
  <c r="D4712" i="1"/>
  <c r="H4711" i="1"/>
  <c r="G4711" i="1" s="1"/>
  <c r="D4711" i="1"/>
  <c r="H4710" i="1"/>
  <c r="G4710" i="1" s="1"/>
  <c r="D4710" i="1"/>
  <c r="H4709" i="1"/>
  <c r="G4709" i="1" s="1"/>
  <c r="D4709" i="1"/>
  <c r="H4708" i="1"/>
  <c r="G4708" i="1" s="1"/>
  <c r="D4708" i="1"/>
  <c r="H4707" i="1"/>
  <c r="G4707" i="1" s="1"/>
  <c r="D4707" i="1"/>
  <c r="H4706" i="1"/>
  <c r="G4706" i="1" s="1"/>
  <c r="D4706" i="1"/>
  <c r="H4705" i="1"/>
  <c r="G4705" i="1" s="1"/>
  <c r="D4705" i="1"/>
  <c r="H4704" i="1"/>
  <c r="G4704" i="1" s="1"/>
  <c r="D4704" i="1"/>
  <c r="H4703" i="1"/>
  <c r="G4703" i="1" s="1"/>
  <c r="D4703" i="1"/>
  <c r="H4702" i="1"/>
  <c r="G4702" i="1" s="1"/>
  <c r="D4702" i="1"/>
  <c r="H4701" i="1"/>
  <c r="G4701" i="1" s="1"/>
  <c r="D4701" i="1"/>
  <c r="H4700" i="1"/>
  <c r="G4700" i="1" s="1"/>
  <c r="D4700" i="1"/>
  <c r="H4699" i="1"/>
  <c r="G4699" i="1" s="1"/>
  <c r="D4699" i="1"/>
  <c r="H4698" i="1"/>
  <c r="G4698" i="1" s="1"/>
  <c r="D4698" i="1"/>
  <c r="H4697" i="1"/>
  <c r="G4697" i="1" s="1"/>
  <c r="D4697" i="1"/>
  <c r="H4696" i="1"/>
  <c r="G4696" i="1" s="1"/>
  <c r="D4696" i="1"/>
  <c r="H4695" i="1"/>
  <c r="G4695" i="1" s="1"/>
  <c r="D4695" i="1"/>
  <c r="H4694" i="1"/>
  <c r="G4694" i="1" s="1"/>
  <c r="D4694" i="1"/>
  <c r="H4693" i="1"/>
  <c r="G4693" i="1" s="1"/>
  <c r="D4693" i="1"/>
  <c r="H4692" i="1"/>
  <c r="G4692" i="1" s="1"/>
  <c r="D4692" i="1"/>
  <c r="H4691" i="1"/>
  <c r="G4691" i="1" s="1"/>
  <c r="D4691" i="1"/>
  <c r="H4690" i="1"/>
  <c r="G4690" i="1" s="1"/>
  <c r="D4690" i="1"/>
  <c r="H4689" i="1"/>
  <c r="G4689" i="1" s="1"/>
  <c r="D4689" i="1"/>
  <c r="H4688" i="1"/>
  <c r="G4688" i="1" s="1"/>
  <c r="D4688" i="1"/>
  <c r="H4687" i="1"/>
  <c r="G4687" i="1" s="1"/>
  <c r="D4687" i="1"/>
  <c r="H4686" i="1"/>
  <c r="G4686" i="1" s="1"/>
  <c r="D4686" i="1"/>
  <c r="H4685" i="1"/>
  <c r="G4685" i="1" s="1"/>
  <c r="D4685" i="1"/>
  <c r="H4684" i="1"/>
  <c r="G4684" i="1" s="1"/>
  <c r="D4684" i="1"/>
  <c r="H4683" i="1"/>
  <c r="G4683" i="1" s="1"/>
  <c r="D4683" i="1"/>
  <c r="H4682" i="1"/>
  <c r="G4682" i="1" s="1"/>
  <c r="D4682" i="1"/>
  <c r="H4681" i="1"/>
  <c r="G4681" i="1" s="1"/>
  <c r="D4681" i="1"/>
  <c r="H4680" i="1"/>
  <c r="G4680" i="1" s="1"/>
  <c r="D4680" i="1"/>
  <c r="H4679" i="1"/>
  <c r="G4679" i="1" s="1"/>
  <c r="D4679" i="1"/>
  <c r="H4678" i="1"/>
  <c r="G4678" i="1" s="1"/>
  <c r="D4678" i="1"/>
  <c r="H4677" i="1"/>
  <c r="G4677" i="1" s="1"/>
  <c r="D4677" i="1"/>
  <c r="H4676" i="1"/>
  <c r="G4676" i="1" s="1"/>
  <c r="D4676" i="1"/>
  <c r="H4675" i="1"/>
  <c r="G4675" i="1" s="1"/>
  <c r="D4675" i="1"/>
  <c r="H4674" i="1"/>
  <c r="G4674" i="1" s="1"/>
  <c r="D4674" i="1"/>
  <c r="H4673" i="1"/>
  <c r="G4673" i="1" s="1"/>
  <c r="D4673" i="1"/>
  <c r="H4672" i="1"/>
  <c r="G4672" i="1" s="1"/>
  <c r="D4672" i="1"/>
  <c r="H4671" i="1"/>
  <c r="G4671" i="1" s="1"/>
  <c r="D4671" i="1"/>
  <c r="H4670" i="1"/>
  <c r="G4670" i="1" s="1"/>
  <c r="D4670" i="1"/>
  <c r="H4669" i="1"/>
  <c r="G4669" i="1" s="1"/>
  <c r="D4669" i="1"/>
  <c r="H4668" i="1"/>
  <c r="G4668" i="1" s="1"/>
  <c r="D4668" i="1"/>
  <c r="H4667" i="1"/>
  <c r="G4667" i="1" s="1"/>
  <c r="D4667" i="1"/>
  <c r="H4666" i="1"/>
  <c r="G4666" i="1" s="1"/>
  <c r="D4666" i="1"/>
  <c r="H4665" i="1"/>
  <c r="G4665" i="1" s="1"/>
  <c r="D4665" i="1"/>
  <c r="H4664" i="1"/>
  <c r="G4664" i="1" s="1"/>
  <c r="D4664" i="1"/>
  <c r="H4663" i="1"/>
  <c r="G4663" i="1" s="1"/>
  <c r="D4663" i="1"/>
  <c r="H4662" i="1"/>
  <c r="G4662" i="1" s="1"/>
  <c r="D4662" i="1"/>
  <c r="H4661" i="1"/>
  <c r="G4661" i="1" s="1"/>
  <c r="D4661" i="1"/>
  <c r="H4660" i="1"/>
  <c r="G4660" i="1" s="1"/>
  <c r="D4660" i="1"/>
  <c r="H4659" i="1"/>
  <c r="G4659" i="1" s="1"/>
  <c r="D4659" i="1"/>
  <c r="H4658" i="1"/>
  <c r="G4658" i="1" s="1"/>
  <c r="D4658" i="1"/>
  <c r="H4657" i="1"/>
  <c r="G4657" i="1" s="1"/>
  <c r="D4657" i="1"/>
  <c r="H4656" i="1"/>
  <c r="G4656" i="1" s="1"/>
  <c r="D4656" i="1"/>
  <c r="H4655" i="1"/>
  <c r="G4655" i="1" s="1"/>
  <c r="D4655" i="1"/>
  <c r="H4654" i="1"/>
  <c r="G4654" i="1" s="1"/>
  <c r="D4654" i="1"/>
  <c r="H4653" i="1"/>
  <c r="G4653" i="1" s="1"/>
  <c r="D4653" i="1"/>
  <c r="H4652" i="1"/>
  <c r="G4652" i="1" s="1"/>
  <c r="D4652" i="1"/>
  <c r="H4651" i="1"/>
  <c r="G4651" i="1" s="1"/>
  <c r="D4651" i="1"/>
  <c r="H4650" i="1"/>
  <c r="G4650" i="1" s="1"/>
  <c r="D4650" i="1"/>
  <c r="H4649" i="1"/>
  <c r="G4649" i="1" s="1"/>
  <c r="D4649" i="1"/>
  <c r="H4648" i="1"/>
  <c r="G4648" i="1" s="1"/>
  <c r="D4648" i="1"/>
  <c r="H4647" i="1"/>
  <c r="G4647" i="1" s="1"/>
  <c r="D4647" i="1"/>
  <c r="H4646" i="1"/>
  <c r="G4646" i="1" s="1"/>
  <c r="D4646" i="1"/>
  <c r="H4645" i="1"/>
  <c r="G4645" i="1" s="1"/>
  <c r="D4645" i="1"/>
  <c r="H4644" i="1"/>
  <c r="G4644" i="1" s="1"/>
  <c r="D4644" i="1"/>
  <c r="H4643" i="1"/>
  <c r="G4643" i="1" s="1"/>
  <c r="D4643" i="1"/>
  <c r="H4642" i="1"/>
  <c r="G4642" i="1" s="1"/>
  <c r="D4642" i="1"/>
  <c r="H4641" i="1"/>
  <c r="G4641" i="1" s="1"/>
  <c r="D4641" i="1"/>
  <c r="H4640" i="1"/>
  <c r="G4640" i="1" s="1"/>
  <c r="D4640" i="1"/>
  <c r="H4639" i="1"/>
  <c r="G4639" i="1" s="1"/>
  <c r="D4639" i="1"/>
  <c r="H4638" i="1"/>
  <c r="G4638" i="1" s="1"/>
  <c r="D4638" i="1"/>
  <c r="H4637" i="1"/>
  <c r="G4637" i="1" s="1"/>
  <c r="D4637" i="1"/>
  <c r="H4636" i="1"/>
  <c r="G4636" i="1" s="1"/>
  <c r="D4636" i="1"/>
  <c r="H4635" i="1"/>
  <c r="G4635" i="1" s="1"/>
  <c r="D4635" i="1"/>
  <c r="H4634" i="1"/>
  <c r="G4634" i="1" s="1"/>
  <c r="D4634" i="1"/>
  <c r="H4633" i="1"/>
  <c r="G4633" i="1" s="1"/>
  <c r="D4633" i="1"/>
  <c r="H4632" i="1"/>
  <c r="G4632" i="1" s="1"/>
  <c r="D4632" i="1"/>
  <c r="H4631" i="1"/>
  <c r="G4631" i="1" s="1"/>
  <c r="D4631" i="1"/>
  <c r="H4630" i="1"/>
  <c r="G4630" i="1" s="1"/>
  <c r="D4630" i="1"/>
  <c r="H4629" i="1"/>
  <c r="G4629" i="1" s="1"/>
  <c r="D4629" i="1"/>
  <c r="H4628" i="1"/>
  <c r="G4628" i="1" s="1"/>
  <c r="D4628" i="1"/>
  <c r="H4627" i="1"/>
  <c r="G4627" i="1" s="1"/>
  <c r="D4627" i="1"/>
  <c r="H4626" i="1"/>
  <c r="G4626" i="1" s="1"/>
  <c r="D4626" i="1"/>
  <c r="H4625" i="1"/>
  <c r="G4625" i="1" s="1"/>
  <c r="D4625" i="1"/>
  <c r="H4624" i="1"/>
  <c r="G4624" i="1" s="1"/>
  <c r="D4624" i="1"/>
  <c r="H4623" i="1"/>
  <c r="G4623" i="1" s="1"/>
  <c r="D4623" i="1"/>
  <c r="H4622" i="1"/>
  <c r="G4622" i="1" s="1"/>
  <c r="D4622" i="1"/>
  <c r="H4621" i="1"/>
  <c r="G4621" i="1" s="1"/>
  <c r="D4621" i="1"/>
  <c r="H4620" i="1"/>
  <c r="G4620" i="1" s="1"/>
  <c r="D4620" i="1"/>
  <c r="H4619" i="1"/>
  <c r="G4619" i="1" s="1"/>
  <c r="D4619" i="1"/>
  <c r="H4618" i="1"/>
  <c r="G4618" i="1" s="1"/>
  <c r="D4618" i="1"/>
  <c r="H4617" i="1"/>
  <c r="G4617" i="1" s="1"/>
  <c r="D4617" i="1"/>
  <c r="H4616" i="1"/>
  <c r="G4616" i="1" s="1"/>
  <c r="D4616" i="1"/>
  <c r="H4615" i="1"/>
  <c r="G4615" i="1" s="1"/>
  <c r="D4615" i="1"/>
  <c r="H4614" i="1"/>
  <c r="G4614" i="1" s="1"/>
  <c r="D4614" i="1"/>
  <c r="H4613" i="1"/>
  <c r="G4613" i="1" s="1"/>
  <c r="D4613" i="1"/>
  <c r="H4612" i="1"/>
  <c r="G4612" i="1" s="1"/>
  <c r="D4612" i="1"/>
  <c r="H4611" i="1"/>
  <c r="G4611" i="1" s="1"/>
  <c r="D4611" i="1"/>
  <c r="H4610" i="1"/>
  <c r="G4610" i="1" s="1"/>
  <c r="D4610" i="1"/>
  <c r="H4609" i="1"/>
  <c r="G4609" i="1" s="1"/>
  <c r="D4609" i="1"/>
  <c r="H4608" i="1"/>
  <c r="G4608" i="1" s="1"/>
  <c r="D4608" i="1"/>
  <c r="H4607" i="1"/>
  <c r="G4607" i="1" s="1"/>
  <c r="D4607" i="1"/>
  <c r="H4606" i="1"/>
  <c r="G4606" i="1" s="1"/>
  <c r="D4606" i="1"/>
  <c r="H4605" i="1"/>
  <c r="G4605" i="1" s="1"/>
  <c r="D4605" i="1"/>
  <c r="H4604" i="1"/>
  <c r="G4604" i="1" s="1"/>
  <c r="D4604" i="1"/>
  <c r="H4603" i="1"/>
  <c r="G4603" i="1" s="1"/>
  <c r="D4603" i="1"/>
  <c r="H4602" i="1"/>
  <c r="G4602" i="1" s="1"/>
  <c r="D4602" i="1"/>
  <c r="H4601" i="1"/>
  <c r="G4601" i="1" s="1"/>
  <c r="D4601" i="1"/>
  <c r="H4600" i="1"/>
  <c r="G4600" i="1" s="1"/>
  <c r="D4600" i="1"/>
  <c r="H4599" i="1"/>
  <c r="G4599" i="1" s="1"/>
  <c r="D4599" i="1"/>
  <c r="H4598" i="1"/>
  <c r="G4598" i="1" s="1"/>
  <c r="D4598" i="1"/>
  <c r="H4597" i="1"/>
  <c r="G4597" i="1" s="1"/>
  <c r="D4597" i="1"/>
  <c r="H4596" i="1"/>
  <c r="G4596" i="1" s="1"/>
  <c r="D4596" i="1"/>
  <c r="H4595" i="1"/>
  <c r="G4595" i="1" s="1"/>
  <c r="D4595" i="1"/>
  <c r="H4594" i="1"/>
  <c r="G4594" i="1" s="1"/>
  <c r="D4594" i="1"/>
  <c r="H4593" i="1"/>
  <c r="G4593" i="1" s="1"/>
  <c r="D4593" i="1"/>
  <c r="H4592" i="1"/>
  <c r="G4592" i="1" s="1"/>
  <c r="D4592" i="1"/>
  <c r="H4591" i="1"/>
  <c r="G4591" i="1" s="1"/>
  <c r="D4591" i="1"/>
  <c r="H4590" i="1"/>
  <c r="G4590" i="1" s="1"/>
  <c r="D4590" i="1"/>
  <c r="H4589" i="1"/>
  <c r="G4589" i="1" s="1"/>
  <c r="D4589" i="1"/>
  <c r="H4588" i="1"/>
  <c r="G4588" i="1" s="1"/>
  <c r="D4588" i="1"/>
  <c r="H4587" i="1"/>
  <c r="G4587" i="1" s="1"/>
  <c r="D4587" i="1"/>
  <c r="H4586" i="1"/>
  <c r="G4586" i="1" s="1"/>
  <c r="D4586" i="1"/>
  <c r="H4585" i="1"/>
  <c r="G4585" i="1" s="1"/>
  <c r="D4585" i="1"/>
  <c r="H4584" i="1"/>
  <c r="G4584" i="1" s="1"/>
  <c r="D4584" i="1"/>
  <c r="H4583" i="1"/>
  <c r="G4583" i="1" s="1"/>
  <c r="D4583" i="1"/>
  <c r="H4582" i="1"/>
  <c r="G4582" i="1" s="1"/>
  <c r="D4582" i="1"/>
  <c r="H4581" i="1"/>
  <c r="G4581" i="1" s="1"/>
  <c r="D4581" i="1"/>
  <c r="H4580" i="1"/>
  <c r="G4580" i="1" s="1"/>
  <c r="D4580" i="1"/>
  <c r="H4579" i="1"/>
  <c r="G4579" i="1" s="1"/>
  <c r="D4579" i="1"/>
  <c r="H4578" i="1"/>
  <c r="G4578" i="1" s="1"/>
  <c r="D4578" i="1"/>
  <c r="H4577" i="1"/>
  <c r="G4577" i="1" s="1"/>
  <c r="D4577" i="1"/>
  <c r="H4576" i="1"/>
  <c r="G4576" i="1" s="1"/>
  <c r="D4576" i="1"/>
  <c r="H4575" i="1"/>
  <c r="G4575" i="1" s="1"/>
  <c r="D4575" i="1"/>
  <c r="H4574" i="1"/>
  <c r="G4574" i="1" s="1"/>
  <c r="D4574" i="1"/>
  <c r="H4573" i="1"/>
  <c r="G4573" i="1" s="1"/>
  <c r="D4573" i="1"/>
  <c r="H4572" i="1"/>
  <c r="G4572" i="1" s="1"/>
  <c r="D4572" i="1"/>
  <c r="H4571" i="1"/>
  <c r="G4571" i="1" s="1"/>
  <c r="D4571" i="1"/>
  <c r="H4570" i="1"/>
  <c r="G4570" i="1" s="1"/>
  <c r="D4570" i="1"/>
  <c r="H4569" i="1"/>
  <c r="G4569" i="1" s="1"/>
  <c r="D4569" i="1"/>
  <c r="H4568" i="1"/>
  <c r="G4568" i="1" s="1"/>
  <c r="D4568" i="1"/>
  <c r="H4567" i="1"/>
  <c r="G4567" i="1" s="1"/>
  <c r="D4567" i="1"/>
  <c r="H4566" i="1"/>
  <c r="G4566" i="1" s="1"/>
  <c r="D4566" i="1"/>
  <c r="H4565" i="1"/>
  <c r="G4565" i="1" s="1"/>
  <c r="D4565" i="1"/>
  <c r="H4564" i="1"/>
  <c r="G4564" i="1" s="1"/>
  <c r="D4564" i="1"/>
  <c r="H4563" i="1"/>
  <c r="G4563" i="1" s="1"/>
  <c r="D4563" i="1"/>
  <c r="H4562" i="1"/>
  <c r="G4562" i="1" s="1"/>
  <c r="D4562" i="1"/>
  <c r="H4561" i="1"/>
  <c r="G4561" i="1" s="1"/>
  <c r="D4561" i="1"/>
  <c r="H4560" i="1"/>
  <c r="G4560" i="1" s="1"/>
  <c r="D4560" i="1"/>
  <c r="H4559" i="1"/>
  <c r="G4559" i="1" s="1"/>
  <c r="D4559" i="1"/>
  <c r="H4558" i="1"/>
  <c r="G4558" i="1" s="1"/>
  <c r="D4558" i="1"/>
  <c r="H4557" i="1"/>
  <c r="G4557" i="1" s="1"/>
  <c r="D4557" i="1"/>
  <c r="H4556" i="1"/>
  <c r="G4556" i="1" s="1"/>
  <c r="D4556" i="1"/>
  <c r="H4555" i="1"/>
  <c r="G4555" i="1" s="1"/>
  <c r="D4555" i="1"/>
  <c r="H4554" i="1"/>
  <c r="G4554" i="1" s="1"/>
  <c r="D4554" i="1"/>
  <c r="H4553" i="1"/>
  <c r="G4553" i="1" s="1"/>
  <c r="D4553" i="1"/>
  <c r="H4552" i="1"/>
  <c r="G4552" i="1" s="1"/>
  <c r="D4552" i="1"/>
  <c r="H4551" i="1"/>
  <c r="G4551" i="1" s="1"/>
  <c r="D4551" i="1"/>
  <c r="H4550" i="1"/>
  <c r="G4550" i="1" s="1"/>
  <c r="D4550" i="1"/>
  <c r="H4549" i="1"/>
  <c r="G4549" i="1" s="1"/>
  <c r="D4549" i="1"/>
  <c r="H4548" i="1"/>
  <c r="G4548" i="1" s="1"/>
  <c r="D4548" i="1"/>
  <c r="H4547" i="1"/>
  <c r="G4547" i="1" s="1"/>
  <c r="D4547" i="1"/>
  <c r="H4546" i="1"/>
  <c r="G4546" i="1" s="1"/>
  <c r="D4546" i="1"/>
  <c r="H4545" i="1"/>
  <c r="G4545" i="1" s="1"/>
  <c r="D4545" i="1"/>
  <c r="H4544" i="1"/>
  <c r="G4544" i="1" s="1"/>
  <c r="D4544" i="1"/>
  <c r="H4543" i="1"/>
  <c r="G4543" i="1" s="1"/>
  <c r="D4543" i="1"/>
  <c r="H4542" i="1"/>
  <c r="G4542" i="1" s="1"/>
  <c r="D4542" i="1"/>
  <c r="H4541" i="1"/>
  <c r="G4541" i="1" s="1"/>
  <c r="D4541" i="1"/>
  <c r="H4540" i="1"/>
  <c r="G4540" i="1" s="1"/>
  <c r="D4540" i="1"/>
  <c r="H4539" i="1"/>
  <c r="G4539" i="1" s="1"/>
  <c r="D4539" i="1"/>
  <c r="H4538" i="1"/>
  <c r="G4538" i="1" s="1"/>
  <c r="D4538" i="1"/>
  <c r="H4537" i="1"/>
  <c r="G4537" i="1" s="1"/>
  <c r="D4537" i="1"/>
  <c r="H4536" i="1"/>
  <c r="G4536" i="1" s="1"/>
  <c r="D4536" i="1"/>
  <c r="H4535" i="1"/>
  <c r="G4535" i="1" s="1"/>
  <c r="D4535" i="1"/>
  <c r="H4534" i="1"/>
  <c r="G4534" i="1" s="1"/>
  <c r="D4534" i="1"/>
  <c r="H4533" i="1"/>
  <c r="G4533" i="1" s="1"/>
  <c r="D4533" i="1"/>
  <c r="H4532" i="1"/>
  <c r="G4532" i="1" s="1"/>
  <c r="D4532" i="1"/>
  <c r="H4531" i="1"/>
  <c r="G4531" i="1" s="1"/>
  <c r="D4531" i="1"/>
  <c r="H4530" i="1"/>
  <c r="G4530" i="1" s="1"/>
  <c r="D4530" i="1"/>
  <c r="H4529" i="1"/>
  <c r="G4529" i="1" s="1"/>
  <c r="D4529" i="1"/>
  <c r="H4528" i="1"/>
  <c r="G4528" i="1" s="1"/>
  <c r="D4528" i="1"/>
  <c r="H4527" i="1"/>
  <c r="G4527" i="1" s="1"/>
  <c r="D4527" i="1"/>
  <c r="H4526" i="1"/>
  <c r="G4526" i="1" s="1"/>
  <c r="D4526" i="1"/>
  <c r="H4525" i="1"/>
  <c r="G4525" i="1" s="1"/>
  <c r="D4525" i="1"/>
  <c r="H4524" i="1"/>
  <c r="G4524" i="1" s="1"/>
  <c r="D4524" i="1"/>
  <c r="H4523" i="1"/>
  <c r="G4523" i="1" s="1"/>
  <c r="D4523" i="1"/>
  <c r="H4522" i="1"/>
  <c r="G4522" i="1" s="1"/>
  <c r="D4522" i="1"/>
  <c r="H4521" i="1"/>
  <c r="G4521" i="1" s="1"/>
  <c r="D4521" i="1"/>
  <c r="H4520" i="1"/>
  <c r="G4520" i="1" s="1"/>
  <c r="D4520" i="1"/>
  <c r="H4519" i="1"/>
  <c r="G4519" i="1" s="1"/>
  <c r="D4519" i="1"/>
  <c r="H4518" i="1"/>
  <c r="G4518" i="1" s="1"/>
  <c r="D4518" i="1"/>
  <c r="H4517" i="1"/>
  <c r="G4517" i="1" s="1"/>
  <c r="D4517" i="1"/>
  <c r="H4516" i="1"/>
  <c r="G4516" i="1" s="1"/>
  <c r="D4516" i="1"/>
  <c r="H4515" i="1"/>
  <c r="G4515" i="1" s="1"/>
  <c r="D4515" i="1"/>
  <c r="H4514" i="1"/>
  <c r="G4514" i="1" s="1"/>
  <c r="D4514" i="1"/>
  <c r="H4513" i="1"/>
  <c r="G4513" i="1" s="1"/>
  <c r="D4513" i="1"/>
  <c r="H4512" i="1"/>
  <c r="G4512" i="1" s="1"/>
  <c r="D4512" i="1"/>
  <c r="H4511" i="1"/>
  <c r="G4511" i="1" s="1"/>
  <c r="D4511" i="1"/>
  <c r="H4510" i="1"/>
  <c r="G4510" i="1" s="1"/>
  <c r="D4510" i="1"/>
  <c r="H4509" i="1"/>
  <c r="G4509" i="1" s="1"/>
  <c r="D4509" i="1"/>
  <c r="H4508" i="1"/>
  <c r="G4508" i="1" s="1"/>
  <c r="D4508" i="1"/>
  <c r="H4507" i="1"/>
  <c r="G4507" i="1" s="1"/>
  <c r="D4507" i="1"/>
  <c r="H4506" i="1"/>
  <c r="G4506" i="1" s="1"/>
  <c r="D4506" i="1"/>
  <c r="H4505" i="1"/>
  <c r="G4505" i="1" s="1"/>
  <c r="D4505" i="1"/>
  <c r="H4504" i="1"/>
  <c r="G4504" i="1" s="1"/>
  <c r="D4504" i="1"/>
  <c r="H4503" i="1"/>
  <c r="G4503" i="1" s="1"/>
  <c r="D4503" i="1"/>
  <c r="H4502" i="1"/>
  <c r="G4502" i="1" s="1"/>
  <c r="D4502" i="1"/>
  <c r="H4501" i="1"/>
  <c r="G4501" i="1" s="1"/>
  <c r="D4501" i="1"/>
  <c r="H4500" i="1"/>
  <c r="G4500" i="1" s="1"/>
  <c r="D4500" i="1"/>
  <c r="H4499" i="1"/>
  <c r="G4499" i="1" s="1"/>
  <c r="D4499" i="1"/>
  <c r="H4498" i="1"/>
  <c r="G4498" i="1" s="1"/>
  <c r="D4498" i="1"/>
  <c r="H4497" i="1"/>
  <c r="G4497" i="1" s="1"/>
  <c r="D4497" i="1"/>
  <c r="H4496" i="1"/>
  <c r="G4496" i="1" s="1"/>
  <c r="D4496" i="1"/>
  <c r="H4495" i="1"/>
  <c r="G4495" i="1" s="1"/>
  <c r="D4495" i="1"/>
  <c r="H4494" i="1"/>
  <c r="G4494" i="1" s="1"/>
  <c r="D4494" i="1"/>
  <c r="H4493" i="1"/>
  <c r="G4493" i="1" s="1"/>
  <c r="D4493" i="1"/>
  <c r="H4492" i="1"/>
  <c r="G4492" i="1" s="1"/>
  <c r="D4492" i="1"/>
  <c r="H4491" i="1"/>
  <c r="G4491" i="1" s="1"/>
  <c r="D4491" i="1"/>
  <c r="H4490" i="1"/>
  <c r="G4490" i="1" s="1"/>
  <c r="D4490" i="1"/>
  <c r="H4489" i="1"/>
  <c r="G4489" i="1" s="1"/>
  <c r="D4489" i="1"/>
  <c r="H4488" i="1"/>
  <c r="G4488" i="1" s="1"/>
  <c r="D4488" i="1"/>
  <c r="H4487" i="1"/>
  <c r="G4487" i="1" s="1"/>
  <c r="D4487" i="1"/>
  <c r="H4486" i="1"/>
  <c r="G4486" i="1" s="1"/>
  <c r="D4486" i="1"/>
  <c r="H4485" i="1"/>
  <c r="G4485" i="1" s="1"/>
  <c r="D4485" i="1"/>
  <c r="H4484" i="1"/>
  <c r="G4484" i="1" s="1"/>
  <c r="D4484" i="1"/>
  <c r="H4483" i="1"/>
  <c r="G4483" i="1" s="1"/>
  <c r="D4483" i="1"/>
  <c r="H4482" i="1"/>
  <c r="G4482" i="1" s="1"/>
  <c r="D4482" i="1"/>
  <c r="H4481" i="1"/>
  <c r="G4481" i="1" s="1"/>
  <c r="D4481" i="1"/>
  <c r="H4480" i="1"/>
  <c r="G4480" i="1" s="1"/>
  <c r="D4480" i="1"/>
  <c r="H4479" i="1"/>
  <c r="G4479" i="1" s="1"/>
  <c r="D4479" i="1"/>
  <c r="H4478" i="1"/>
  <c r="G4478" i="1" s="1"/>
  <c r="D4478" i="1"/>
  <c r="H4477" i="1"/>
  <c r="G4477" i="1" s="1"/>
  <c r="D4477" i="1"/>
  <c r="H4476" i="1"/>
  <c r="G4476" i="1" s="1"/>
  <c r="D4476" i="1"/>
  <c r="H4475" i="1"/>
  <c r="G4475" i="1" s="1"/>
  <c r="D4475" i="1"/>
  <c r="H4474" i="1"/>
  <c r="G4474" i="1" s="1"/>
  <c r="D4474" i="1"/>
  <c r="H4473" i="1"/>
  <c r="G4473" i="1" s="1"/>
  <c r="D4473" i="1"/>
  <c r="H4472" i="1"/>
  <c r="G4472" i="1" s="1"/>
  <c r="D4472" i="1"/>
  <c r="H4471" i="1"/>
  <c r="G4471" i="1" s="1"/>
  <c r="D4471" i="1"/>
  <c r="H4470" i="1"/>
  <c r="G4470" i="1" s="1"/>
  <c r="D4470" i="1"/>
  <c r="H4469" i="1"/>
  <c r="G4469" i="1" s="1"/>
  <c r="D4469" i="1"/>
  <c r="H4468" i="1"/>
  <c r="G4468" i="1" s="1"/>
  <c r="D4468" i="1"/>
  <c r="H4467" i="1"/>
  <c r="G4467" i="1" s="1"/>
  <c r="D4467" i="1"/>
  <c r="H4466" i="1"/>
  <c r="G4466" i="1" s="1"/>
  <c r="D4466" i="1"/>
  <c r="H4465" i="1"/>
  <c r="G4465" i="1" s="1"/>
  <c r="D4465" i="1"/>
  <c r="H4464" i="1"/>
  <c r="G4464" i="1" s="1"/>
  <c r="D4464" i="1"/>
  <c r="H4463" i="1"/>
  <c r="G4463" i="1" s="1"/>
  <c r="D4463" i="1"/>
  <c r="H4462" i="1"/>
  <c r="G4462" i="1" s="1"/>
  <c r="D4462" i="1"/>
  <c r="H4461" i="1"/>
  <c r="G4461" i="1" s="1"/>
  <c r="D4461" i="1"/>
  <c r="H4460" i="1"/>
  <c r="G4460" i="1" s="1"/>
  <c r="D4460" i="1"/>
  <c r="H4459" i="1"/>
  <c r="G4459" i="1" s="1"/>
  <c r="D4459" i="1"/>
  <c r="H4458" i="1"/>
  <c r="G4458" i="1" s="1"/>
  <c r="D4458" i="1"/>
  <c r="H4457" i="1"/>
  <c r="G4457" i="1" s="1"/>
  <c r="D4457" i="1"/>
  <c r="H4456" i="1"/>
  <c r="G4456" i="1" s="1"/>
  <c r="D4456" i="1"/>
  <c r="H4455" i="1"/>
  <c r="G4455" i="1" s="1"/>
  <c r="D4455" i="1"/>
  <c r="H4454" i="1"/>
  <c r="G4454" i="1" s="1"/>
  <c r="D4454" i="1"/>
  <c r="H4453" i="1"/>
  <c r="G4453" i="1" s="1"/>
  <c r="D4453" i="1"/>
  <c r="H4452" i="1"/>
  <c r="G4452" i="1" s="1"/>
  <c r="D4452" i="1"/>
  <c r="H4451" i="1"/>
  <c r="G4451" i="1" s="1"/>
  <c r="D4451" i="1"/>
  <c r="H4450" i="1"/>
  <c r="G4450" i="1" s="1"/>
  <c r="D4450" i="1"/>
  <c r="H4449" i="1"/>
  <c r="G4449" i="1" s="1"/>
  <c r="D4449" i="1"/>
  <c r="H4448" i="1"/>
  <c r="G4448" i="1" s="1"/>
  <c r="D4448" i="1"/>
  <c r="H4447" i="1"/>
  <c r="G4447" i="1" s="1"/>
  <c r="D4447" i="1"/>
  <c r="H4446" i="1"/>
  <c r="G4446" i="1" s="1"/>
  <c r="D4446" i="1"/>
  <c r="H4445" i="1"/>
  <c r="G4445" i="1" s="1"/>
  <c r="D4445" i="1"/>
  <c r="H4444" i="1"/>
  <c r="G4444" i="1" s="1"/>
  <c r="D4444" i="1"/>
  <c r="H4443" i="1"/>
  <c r="G4443" i="1" s="1"/>
  <c r="D4443" i="1"/>
  <c r="H4442" i="1"/>
  <c r="G4442" i="1" s="1"/>
  <c r="D4442" i="1"/>
  <c r="H4441" i="1"/>
  <c r="G4441" i="1" s="1"/>
  <c r="D4441" i="1"/>
  <c r="H4440" i="1"/>
  <c r="G4440" i="1" s="1"/>
  <c r="D4440" i="1"/>
  <c r="H4439" i="1"/>
  <c r="G4439" i="1" s="1"/>
  <c r="D4439" i="1"/>
  <c r="H4438" i="1"/>
  <c r="G4438" i="1" s="1"/>
  <c r="D4438" i="1"/>
  <c r="H4437" i="1"/>
  <c r="G4437" i="1" s="1"/>
  <c r="D4437" i="1"/>
  <c r="H4436" i="1"/>
  <c r="G4436" i="1" s="1"/>
  <c r="D4436" i="1"/>
  <c r="H4435" i="1"/>
  <c r="G4435" i="1" s="1"/>
  <c r="D4435" i="1"/>
  <c r="H4434" i="1"/>
  <c r="G4434" i="1" s="1"/>
  <c r="D4434" i="1"/>
  <c r="H4433" i="1"/>
  <c r="G4433" i="1" s="1"/>
  <c r="D4433" i="1"/>
  <c r="H4432" i="1"/>
  <c r="G4432" i="1" s="1"/>
  <c r="D4432" i="1"/>
  <c r="H4431" i="1"/>
  <c r="G4431" i="1" s="1"/>
  <c r="D4431" i="1"/>
  <c r="H4430" i="1"/>
  <c r="G4430" i="1" s="1"/>
  <c r="D4430" i="1"/>
  <c r="H4429" i="1"/>
  <c r="G4429" i="1" s="1"/>
  <c r="D4429" i="1"/>
  <c r="H4428" i="1"/>
  <c r="G4428" i="1" s="1"/>
  <c r="D4428" i="1"/>
  <c r="H4427" i="1"/>
  <c r="G4427" i="1" s="1"/>
  <c r="D4427" i="1"/>
  <c r="H4426" i="1"/>
  <c r="G4426" i="1" s="1"/>
  <c r="D4426" i="1"/>
  <c r="H4425" i="1"/>
  <c r="G4425" i="1" s="1"/>
  <c r="D4425" i="1"/>
  <c r="H4424" i="1"/>
  <c r="G4424" i="1" s="1"/>
  <c r="D4424" i="1"/>
  <c r="H4423" i="1"/>
  <c r="G4423" i="1" s="1"/>
  <c r="D4423" i="1"/>
  <c r="H4422" i="1"/>
  <c r="G4422" i="1" s="1"/>
  <c r="D4422" i="1"/>
  <c r="H4421" i="1"/>
  <c r="G4421" i="1" s="1"/>
  <c r="D4421" i="1"/>
  <c r="H4420" i="1"/>
  <c r="G4420" i="1" s="1"/>
  <c r="D4420" i="1"/>
  <c r="H4419" i="1"/>
  <c r="G4419" i="1" s="1"/>
  <c r="D4419" i="1"/>
  <c r="H4418" i="1"/>
  <c r="G4418" i="1" s="1"/>
  <c r="D4418" i="1"/>
  <c r="H4417" i="1"/>
  <c r="G4417" i="1" s="1"/>
  <c r="D4417" i="1"/>
  <c r="H4416" i="1"/>
  <c r="G4416" i="1" s="1"/>
  <c r="D4416" i="1"/>
  <c r="H4415" i="1"/>
  <c r="G4415" i="1" s="1"/>
  <c r="D4415" i="1"/>
  <c r="H4414" i="1"/>
  <c r="G4414" i="1" s="1"/>
  <c r="D4414" i="1"/>
  <c r="H4413" i="1"/>
  <c r="G4413" i="1" s="1"/>
  <c r="D4413" i="1"/>
  <c r="H4412" i="1"/>
  <c r="G4412" i="1" s="1"/>
  <c r="D4412" i="1"/>
  <c r="H4411" i="1"/>
  <c r="G4411" i="1" s="1"/>
  <c r="D4411" i="1"/>
  <c r="H4410" i="1"/>
  <c r="G4410" i="1" s="1"/>
  <c r="D4410" i="1"/>
  <c r="H4409" i="1"/>
  <c r="G4409" i="1" s="1"/>
  <c r="D4409" i="1"/>
  <c r="H4408" i="1"/>
  <c r="G4408" i="1" s="1"/>
  <c r="D4408" i="1"/>
  <c r="H4407" i="1"/>
  <c r="G4407" i="1" s="1"/>
  <c r="D4407" i="1"/>
  <c r="H4406" i="1"/>
  <c r="G4406" i="1" s="1"/>
  <c r="D4406" i="1"/>
  <c r="H4405" i="1"/>
  <c r="G4405" i="1" s="1"/>
  <c r="D4405" i="1"/>
  <c r="H4404" i="1"/>
  <c r="G4404" i="1" s="1"/>
  <c r="D4404" i="1"/>
  <c r="H4403" i="1"/>
  <c r="G4403" i="1" s="1"/>
  <c r="D4403" i="1"/>
  <c r="H4402" i="1"/>
  <c r="G4402" i="1" s="1"/>
  <c r="D4402" i="1"/>
  <c r="H4401" i="1"/>
  <c r="G4401" i="1" s="1"/>
  <c r="D4401" i="1"/>
  <c r="H4400" i="1"/>
  <c r="G4400" i="1" s="1"/>
  <c r="D4400" i="1"/>
  <c r="H4399" i="1"/>
  <c r="G4399" i="1" s="1"/>
  <c r="D4399" i="1"/>
  <c r="H4398" i="1"/>
  <c r="G4398" i="1" s="1"/>
  <c r="D4398" i="1"/>
  <c r="H4397" i="1"/>
  <c r="G4397" i="1" s="1"/>
  <c r="D4397" i="1"/>
  <c r="H4396" i="1"/>
  <c r="G4396" i="1" s="1"/>
  <c r="D4396" i="1"/>
  <c r="H4395" i="1"/>
  <c r="G4395" i="1" s="1"/>
  <c r="D4395" i="1"/>
  <c r="H4394" i="1"/>
  <c r="G4394" i="1" s="1"/>
  <c r="D4394" i="1"/>
  <c r="H4393" i="1"/>
  <c r="G4393" i="1" s="1"/>
  <c r="D4393" i="1"/>
  <c r="H4392" i="1"/>
  <c r="G4392" i="1" s="1"/>
  <c r="D4392" i="1"/>
  <c r="H4391" i="1"/>
  <c r="G4391" i="1" s="1"/>
  <c r="D4391" i="1"/>
  <c r="H4390" i="1"/>
  <c r="G4390" i="1" s="1"/>
  <c r="D4390" i="1"/>
  <c r="H4389" i="1"/>
  <c r="G4389" i="1" s="1"/>
  <c r="D4389" i="1"/>
  <c r="H4388" i="1"/>
  <c r="G4388" i="1" s="1"/>
  <c r="D4388" i="1"/>
  <c r="H4387" i="1"/>
  <c r="G4387" i="1" s="1"/>
  <c r="D4387" i="1"/>
  <c r="H4386" i="1"/>
  <c r="G4386" i="1" s="1"/>
  <c r="D4386" i="1"/>
  <c r="H4385" i="1"/>
  <c r="G4385" i="1" s="1"/>
  <c r="D4385" i="1"/>
  <c r="H4384" i="1"/>
  <c r="G4384" i="1" s="1"/>
  <c r="D4384" i="1"/>
  <c r="H4383" i="1"/>
  <c r="G4383" i="1" s="1"/>
  <c r="D4383" i="1"/>
  <c r="H4382" i="1"/>
  <c r="G4382" i="1" s="1"/>
  <c r="D4382" i="1"/>
  <c r="H4381" i="1"/>
  <c r="G4381" i="1" s="1"/>
  <c r="D4381" i="1"/>
  <c r="H4380" i="1"/>
  <c r="G4380" i="1" s="1"/>
  <c r="D4380" i="1"/>
  <c r="H4379" i="1"/>
  <c r="G4379" i="1" s="1"/>
  <c r="D4379" i="1"/>
  <c r="H4378" i="1"/>
  <c r="G4378" i="1" s="1"/>
  <c r="D4378" i="1"/>
  <c r="H4377" i="1"/>
  <c r="G4377" i="1" s="1"/>
  <c r="D4377" i="1"/>
  <c r="H4376" i="1"/>
  <c r="G4376" i="1" s="1"/>
  <c r="D4376" i="1"/>
  <c r="H4375" i="1"/>
  <c r="G4375" i="1" s="1"/>
  <c r="D4375" i="1"/>
  <c r="H4374" i="1"/>
  <c r="G4374" i="1" s="1"/>
  <c r="D4374" i="1"/>
  <c r="H4373" i="1"/>
  <c r="G4373" i="1" s="1"/>
  <c r="D4373" i="1"/>
  <c r="H4372" i="1"/>
  <c r="G4372" i="1" s="1"/>
  <c r="D4372" i="1"/>
  <c r="H4371" i="1"/>
  <c r="G4371" i="1" s="1"/>
  <c r="D4371" i="1"/>
  <c r="H4370" i="1"/>
  <c r="G4370" i="1" s="1"/>
  <c r="D4370" i="1"/>
  <c r="H4369" i="1"/>
  <c r="G4369" i="1" s="1"/>
  <c r="D4369" i="1"/>
  <c r="H4368" i="1"/>
  <c r="G4368" i="1" s="1"/>
  <c r="D4368" i="1"/>
  <c r="H4367" i="1"/>
  <c r="G4367" i="1" s="1"/>
  <c r="D4367" i="1"/>
  <c r="H4366" i="1"/>
  <c r="G4366" i="1" s="1"/>
  <c r="D4366" i="1"/>
  <c r="H4365" i="1"/>
  <c r="G4365" i="1" s="1"/>
  <c r="D4365" i="1"/>
  <c r="H4364" i="1"/>
  <c r="G4364" i="1" s="1"/>
  <c r="D4364" i="1"/>
  <c r="H4363" i="1"/>
  <c r="G4363" i="1" s="1"/>
  <c r="D4363" i="1"/>
  <c r="H4362" i="1"/>
  <c r="G4362" i="1" s="1"/>
  <c r="D4362" i="1"/>
  <c r="H4361" i="1"/>
  <c r="G4361" i="1" s="1"/>
  <c r="D4361" i="1"/>
  <c r="H4360" i="1"/>
  <c r="G4360" i="1" s="1"/>
  <c r="D4360" i="1"/>
  <c r="H4359" i="1"/>
  <c r="G4359" i="1" s="1"/>
  <c r="D4359" i="1"/>
  <c r="H4358" i="1"/>
  <c r="G4358" i="1" s="1"/>
  <c r="D4358" i="1"/>
  <c r="H4357" i="1"/>
  <c r="G4357" i="1" s="1"/>
  <c r="D4357" i="1"/>
  <c r="H4356" i="1"/>
  <c r="G4356" i="1" s="1"/>
  <c r="D4356" i="1"/>
  <c r="H4355" i="1"/>
  <c r="G4355" i="1" s="1"/>
  <c r="D4355" i="1"/>
  <c r="H4354" i="1"/>
  <c r="G4354" i="1" s="1"/>
  <c r="D4354" i="1"/>
  <c r="H4353" i="1"/>
  <c r="G4353" i="1" s="1"/>
  <c r="D4353" i="1"/>
  <c r="H4352" i="1"/>
  <c r="G4352" i="1" s="1"/>
  <c r="D4352" i="1"/>
  <c r="H4351" i="1"/>
  <c r="G4351" i="1" s="1"/>
  <c r="D4351" i="1"/>
  <c r="H4350" i="1"/>
  <c r="G4350" i="1" s="1"/>
  <c r="D4350" i="1"/>
  <c r="H4349" i="1"/>
  <c r="G4349" i="1" s="1"/>
  <c r="D4349" i="1"/>
  <c r="H4348" i="1"/>
  <c r="G4348" i="1" s="1"/>
  <c r="D4348" i="1"/>
  <c r="H4347" i="1"/>
  <c r="G4347" i="1" s="1"/>
  <c r="D4347" i="1"/>
  <c r="H4346" i="1"/>
  <c r="G4346" i="1" s="1"/>
  <c r="D4346" i="1"/>
  <c r="H4345" i="1"/>
  <c r="G4345" i="1" s="1"/>
  <c r="D4345" i="1"/>
  <c r="H4344" i="1"/>
  <c r="G4344" i="1" s="1"/>
  <c r="D4344" i="1"/>
  <c r="H4343" i="1"/>
  <c r="G4343" i="1" s="1"/>
  <c r="D4343" i="1"/>
  <c r="H4342" i="1"/>
  <c r="G4342" i="1" s="1"/>
  <c r="D4342" i="1"/>
  <c r="H4341" i="1"/>
  <c r="G4341" i="1" s="1"/>
  <c r="D4341" i="1"/>
  <c r="H4340" i="1"/>
  <c r="G4340" i="1" s="1"/>
  <c r="D4340" i="1"/>
  <c r="H4339" i="1"/>
  <c r="G4339" i="1" s="1"/>
  <c r="D4339" i="1"/>
  <c r="H4338" i="1"/>
  <c r="G4338" i="1" s="1"/>
  <c r="D4338" i="1"/>
  <c r="H4337" i="1"/>
  <c r="G4337" i="1" s="1"/>
  <c r="D4337" i="1"/>
  <c r="H4336" i="1"/>
  <c r="G4336" i="1" s="1"/>
  <c r="D4336" i="1"/>
  <c r="H4335" i="1"/>
  <c r="G4335" i="1" s="1"/>
  <c r="D4335" i="1"/>
  <c r="H4334" i="1"/>
  <c r="G4334" i="1" s="1"/>
  <c r="D4334" i="1"/>
  <c r="H4333" i="1"/>
  <c r="G4333" i="1" s="1"/>
  <c r="D4333" i="1"/>
  <c r="H4332" i="1"/>
  <c r="G4332" i="1" s="1"/>
  <c r="D4332" i="1"/>
  <c r="H4331" i="1"/>
  <c r="G4331" i="1" s="1"/>
  <c r="D4331" i="1"/>
  <c r="H4330" i="1"/>
  <c r="G4330" i="1" s="1"/>
  <c r="D4330" i="1"/>
  <c r="H4329" i="1"/>
  <c r="G4329" i="1" s="1"/>
  <c r="D4329" i="1"/>
  <c r="H4328" i="1"/>
  <c r="G4328" i="1" s="1"/>
  <c r="D4328" i="1"/>
  <c r="H4327" i="1"/>
  <c r="G4327" i="1" s="1"/>
  <c r="D4327" i="1"/>
  <c r="H4326" i="1"/>
  <c r="G4326" i="1" s="1"/>
  <c r="D4326" i="1"/>
  <c r="H4325" i="1"/>
  <c r="G4325" i="1" s="1"/>
  <c r="D4325" i="1"/>
  <c r="H4324" i="1"/>
  <c r="G4324" i="1" s="1"/>
  <c r="D4324" i="1"/>
  <c r="H4323" i="1"/>
  <c r="G4323" i="1" s="1"/>
  <c r="D4323" i="1"/>
  <c r="H4322" i="1"/>
  <c r="G4322" i="1" s="1"/>
  <c r="D4322" i="1"/>
  <c r="H4321" i="1"/>
  <c r="G4321" i="1" s="1"/>
  <c r="D4321" i="1"/>
  <c r="H4320" i="1"/>
  <c r="G4320" i="1" s="1"/>
  <c r="D4320" i="1"/>
  <c r="H4319" i="1"/>
  <c r="G4319" i="1" s="1"/>
  <c r="D4319" i="1"/>
  <c r="H4318" i="1"/>
  <c r="G4318" i="1" s="1"/>
  <c r="D4318" i="1"/>
  <c r="H4317" i="1"/>
  <c r="G4317" i="1" s="1"/>
  <c r="D4317" i="1"/>
  <c r="H4316" i="1"/>
  <c r="G4316" i="1" s="1"/>
  <c r="D4316" i="1"/>
  <c r="H4315" i="1"/>
  <c r="G4315" i="1" s="1"/>
  <c r="D4315" i="1"/>
  <c r="H4314" i="1"/>
  <c r="G4314" i="1" s="1"/>
  <c r="D4314" i="1"/>
  <c r="H4313" i="1"/>
  <c r="G4313" i="1" s="1"/>
  <c r="D4313" i="1"/>
  <c r="H4312" i="1"/>
  <c r="G4312" i="1" s="1"/>
  <c r="D4312" i="1"/>
  <c r="H4311" i="1"/>
  <c r="G4311" i="1" s="1"/>
  <c r="D4311" i="1"/>
  <c r="H4310" i="1"/>
  <c r="G4310" i="1" s="1"/>
  <c r="D4310" i="1"/>
  <c r="H4309" i="1"/>
  <c r="G4309" i="1" s="1"/>
  <c r="D4309" i="1"/>
  <c r="H4308" i="1"/>
  <c r="G4308" i="1" s="1"/>
  <c r="D4308" i="1"/>
  <c r="H4307" i="1"/>
  <c r="G4307" i="1" s="1"/>
  <c r="D4307" i="1"/>
  <c r="H4306" i="1"/>
  <c r="G4306" i="1" s="1"/>
  <c r="D4306" i="1"/>
  <c r="H4305" i="1"/>
  <c r="G4305" i="1" s="1"/>
  <c r="D4305" i="1"/>
  <c r="H4304" i="1"/>
  <c r="G4304" i="1" s="1"/>
  <c r="D4304" i="1"/>
  <c r="H4303" i="1"/>
  <c r="G4303" i="1" s="1"/>
  <c r="D4303" i="1"/>
  <c r="H4302" i="1"/>
  <c r="G4302" i="1" s="1"/>
  <c r="D4302" i="1"/>
  <c r="H4301" i="1"/>
  <c r="G4301" i="1" s="1"/>
  <c r="D4301" i="1"/>
  <c r="H4300" i="1"/>
  <c r="G4300" i="1" s="1"/>
  <c r="D4300" i="1"/>
  <c r="H4299" i="1"/>
  <c r="G4299" i="1" s="1"/>
  <c r="D4299" i="1"/>
  <c r="H4298" i="1"/>
  <c r="G4298" i="1" s="1"/>
  <c r="D4298" i="1"/>
  <c r="H4297" i="1"/>
  <c r="G4297" i="1" s="1"/>
  <c r="D4297" i="1"/>
  <c r="H4296" i="1"/>
  <c r="G4296" i="1" s="1"/>
  <c r="D4296" i="1"/>
  <c r="H4295" i="1"/>
  <c r="G4295" i="1" s="1"/>
  <c r="D4295" i="1"/>
  <c r="H4294" i="1"/>
  <c r="G4294" i="1" s="1"/>
  <c r="D4294" i="1"/>
  <c r="H4293" i="1"/>
  <c r="G4293" i="1" s="1"/>
  <c r="D4293" i="1"/>
  <c r="H4292" i="1"/>
  <c r="G4292" i="1" s="1"/>
  <c r="D4292" i="1"/>
  <c r="H4291" i="1"/>
  <c r="G4291" i="1" s="1"/>
  <c r="D4291" i="1"/>
  <c r="H4290" i="1"/>
  <c r="G4290" i="1" s="1"/>
  <c r="D4290" i="1"/>
  <c r="H4289" i="1"/>
  <c r="G4289" i="1" s="1"/>
  <c r="D4289" i="1"/>
  <c r="H4288" i="1"/>
  <c r="G4288" i="1" s="1"/>
  <c r="D4288" i="1"/>
  <c r="H4287" i="1"/>
  <c r="G4287" i="1" s="1"/>
  <c r="D4287" i="1"/>
  <c r="H4286" i="1"/>
  <c r="G4286" i="1" s="1"/>
  <c r="D4286" i="1"/>
  <c r="H4285" i="1"/>
  <c r="G4285" i="1" s="1"/>
  <c r="D4285" i="1"/>
  <c r="H4284" i="1"/>
  <c r="G4284" i="1" s="1"/>
  <c r="D4284" i="1"/>
  <c r="H4283" i="1"/>
  <c r="G4283" i="1" s="1"/>
  <c r="D4283" i="1"/>
  <c r="H4282" i="1"/>
  <c r="G4282" i="1" s="1"/>
  <c r="D4282" i="1"/>
  <c r="H4281" i="1"/>
  <c r="G4281" i="1" s="1"/>
  <c r="D4281" i="1"/>
  <c r="H4280" i="1"/>
  <c r="G4280" i="1" s="1"/>
  <c r="D4280" i="1"/>
  <c r="H4279" i="1"/>
  <c r="G4279" i="1" s="1"/>
  <c r="D4279" i="1"/>
  <c r="H4278" i="1"/>
  <c r="G4278" i="1" s="1"/>
  <c r="D4278" i="1"/>
  <c r="H4277" i="1"/>
  <c r="G4277" i="1" s="1"/>
  <c r="D4277" i="1"/>
  <c r="H4276" i="1"/>
  <c r="G4276" i="1" s="1"/>
  <c r="D4276" i="1"/>
  <c r="H4275" i="1"/>
  <c r="G4275" i="1" s="1"/>
  <c r="D4275" i="1"/>
  <c r="H4274" i="1"/>
  <c r="G4274" i="1" s="1"/>
  <c r="D4274" i="1"/>
  <c r="H4273" i="1"/>
  <c r="G4273" i="1" s="1"/>
  <c r="D4273" i="1"/>
  <c r="H4272" i="1"/>
  <c r="G4272" i="1" s="1"/>
  <c r="D4272" i="1"/>
  <c r="H4271" i="1"/>
  <c r="G4271" i="1" s="1"/>
  <c r="D4271" i="1"/>
  <c r="H4270" i="1"/>
  <c r="G4270" i="1" s="1"/>
  <c r="D4270" i="1"/>
  <c r="H4269" i="1"/>
  <c r="G4269" i="1" s="1"/>
  <c r="D4269" i="1"/>
  <c r="H4268" i="1"/>
  <c r="G4268" i="1" s="1"/>
  <c r="D4268" i="1"/>
  <c r="H4267" i="1"/>
  <c r="G4267" i="1" s="1"/>
  <c r="D4267" i="1"/>
  <c r="H4266" i="1"/>
  <c r="G4266" i="1" s="1"/>
  <c r="D4266" i="1"/>
  <c r="H4265" i="1"/>
  <c r="G4265" i="1" s="1"/>
  <c r="D4265" i="1"/>
  <c r="H4264" i="1"/>
  <c r="G4264" i="1" s="1"/>
  <c r="D4264" i="1"/>
  <c r="H4263" i="1"/>
  <c r="G4263" i="1" s="1"/>
  <c r="D4263" i="1"/>
  <c r="H4262" i="1"/>
  <c r="G4262" i="1" s="1"/>
  <c r="D4262" i="1"/>
  <c r="H4261" i="1"/>
  <c r="G4261" i="1" s="1"/>
  <c r="D4261" i="1"/>
  <c r="H4260" i="1"/>
  <c r="G4260" i="1" s="1"/>
  <c r="D4260" i="1"/>
  <c r="H4259" i="1"/>
  <c r="G4259" i="1" s="1"/>
  <c r="D4259" i="1"/>
  <c r="H4258" i="1"/>
  <c r="G4258" i="1" s="1"/>
  <c r="D4258" i="1"/>
  <c r="H4257" i="1"/>
  <c r="G4257" i="1" s="1"/>
  <c r="D4257" i="1"/>
  <c r="H4256" i="1"/>
  <c r="G4256" i="1" s="1"/>
  <c r="D4256" i="1"/>
  <c r="H4255" i="1"/>
  <c r="G4255" i="1" s="1"/>
  <c r="D4255" i="1"/>
  <c r="H4254" i="1"/>
  <c r="G4254" i="1" s="1"/>
  <c r="D4254" i="1"/>
  <c r="H4253" i="1"/>
  <c r="G4253" i="1" s="1"/>
  <c r="D4253" i="1"/>
  <c r="H4252" i="1"/>
  <c r="G4252" i="1" s="1"/>
  <c r="D4252" i="1"/>
  <c r="H4251" i="1"/>
  <c r="G4251" i="1" s="1"/>
  <c r="D4251" i="1"/>
  <c r="H4250" i="1"/>
  <c r="G4250" i="1" s="1"/>
  <c r="D4250" i="1"/>
  <c r="H4249" i="1"/>
  <c r="G4249" i="1" s="1"/>
  <c r="D4249" i="1"/>
  <c r="H4248" i="1"/>
  <c r="G4248" i="1" s="1"/>
  <c r="D4248" i="1"/>
  <c r="H4247" i="1"/>
  <c r="G4247" i="1" s="1"/>
  <c r="D4247" i="1"/>
  <c r="H4246" i="1"/>
  <c r="G4246" i="1" s="1"/>
  <c r="D4246" i="1"/>
  <c r="H4245" i="1"/>
  <c r="G4245" i="1" s="1"/>
  <c r="D4245" i="1"/>
  <c r="H4244" i="1"/>
  <c r="G4244" i="1" s="1"/>
  <c r="D4244" i="1"/>
  <c r="H4243" i="1"/>
  <c r="G4243" i="1" s="1"/>
  <c r="D4243" i="1"/>
  <c r="H4242" i="1"/>
  <c r="G4242" i="1" s="1"/>
  <c r="D4242" i="1"/>
  <c r="H4241" i="1"/>
  <c r="G4241" i="1" s="1"/>
  <c r="D4241" i="1"/>
  <c r="H4240" i="1"/>
  <c r="G4240" i="1" s="1"/>
  <c r="D4240" i="1"/>
  <c r="H4239" i="1"/>
  <c r="G4239" i="1" s="1"/>
  <c r="D4239" i="1"/>
  <c r="H4238" i="1"/>
  <c r="G4238" i="1" s="1"/>
  <c r="D4238" i="1"/>
  <c r="H4237" i="1"/>
  <c r="G4237" i="1" s="1"/>
  <c r="D4237" i="1"/>
  <c r="H4236" i="1"/>
  <c r="G4236" i="1" s="1"/>
  <c r="D4236" i="1"/>
  <c r="H4235" i="1"/>
  <c r="G4235" i="1" s="1"/>
  <c r="D4235" i="1"/>
  <c r="H4234" i="1"/>
  <c r="G4234" i="1" s="1"/>
  <c r="D4234" i="1"/>
  <c r="H4233" i="1"/>
  <c r="G4233" i="1" s="1"/>
  <c r="D4233" i="1"/>
  <c r="H4232" i="1"/>
  <c r="G4232" i="1" s="1"/>
  <c r="D4232" i="1"/>
  <c r="H4231" i="1"/>
  <c r="G4231" i="1" s="1"/>
  <c r="D4231" i="1"/>
  <c r="H4230" i="1"/>
  <c r="G4230" i="1" s="1"/>
  <c r="D4230" i="1"/>
  <c r="H4229" i="1"/>
  <c r="G4229" i="1" s="1"/>
  <c r="D4229" i="1"/>
  <c r="H4228" i="1"/>
  <c r="G4228" i="1" s="1"/>
  <c r="D4228" i="1"/>
  <c r="H4227" i="1"/>
  <c r="G4227" i="1" s="1"/>
  <c r="D4227" i="1"/>
  <c r="H4226" i="1"/>
  <c r="G4226" i="1" s="1"/>
  <c r="D4226" i="1"/>
  <c r="H4225" i="1"/>
  <c r="G4225" i="1" s="1"/>
  <c r="D4225" i="1"/>
  <c r="H4224" i="1"/>
  <c r="G4224" i="1" s="1"/>
  <c r="D4224" i="1"/>
  <c r="H4223" i="1"/>
  <c r="G4223" i="1" s="1"/>
  <c r="D4223" i="1"/>
  <c r="H4222" i="1"/>
  <c r="G4222" i="1" s="1"/>
  <c r="D4222" i="1"/>
  <c r="H4221" i="1"/>
  <c r="G4221" i="1" s="1"/>
  <c r="D4221" i="1"/>
  <c r="H4220" i="1"/>
  <c r="G4220" i="1" s="1"/>
  <c r="D4220" i="1"/>
  <c r="H4219" i="1"/>
  <c r="G4219" i="1" s="1"/>
  <c r="D4219" i="1"/>
  <c r="H4218" i="1"/>
  <c r="G4218" i="1" s="1"/>
  <c r="D4218" i="1"/>
  <c r="H4217" i="1"/>
  <c r="G4217" i="1" s="1"/>
  <c r="D4217" i="1"/>
  <c r="H4216" i="1"/>
  <c r="G4216" i="1" s="1"/>
  <c r="D4216" i="1"/>
  <c r="H4215" i="1"/>
  <c r="G4215" i="1" s="1"/>
  <c r="D4215" i="1"/>
  <c r="H4214" i="1"/>
  <c r="G4214" i="1" s="1"/>
  <c r="D4214" i="1"/>
  <c r="H4213" i="1"/>
  <c r="G4213" i="1" s="1"/>
  <c r="D4213" i="1"/>
  <c r="H4212" i="1"/>
  <c r="G4212" i="1" s="1"/>
  <c r="D4212" i="1"/>
  <c r="H4211" i="1"/>
  <c r="G4211" i="1" s="1"/>
  <c r="D4211" i="1"/>
  <c r="H4210" i="1"/>
  <c r="G4210" i="1" s="1"/>
  <c r="D4210" i="1"/>
  <c r="H4209" i="1"/>
  <c r="G4209" i="1" s="1"/>
  <c r="D4209" i="1"/>
  <c r="H4208" i="1"/>
  <c r="G4208" i="1" s="1"/>
  <c r="D4208" i="1"/>
  <c r="H4207" i="1"/>
  <c r="G4207" i="1" s="1"/>
  <c r="D4207" i="1"/>
  <c r="H4206" i="1"/>
  <c r="G4206" i="1" s="1"/>
  <c r="D4206" i="1"/>
  <c r="H4205" i="1"/>
  <c r="G4205" i="1" s="1"/>
  <c r="D4205" i="1"/>
  <c r="H4204" i="1"/>
  <c r="G4204" i="1" s="1"/>
  <c r="D4204" i="1"/>
  <c r="H4203" i="1"/>
  <c r="G4203" i="1" s="1"/>
  <c r="D4203" i="1"/>
  <c r="H4202" i="1"/>
  <c r="G4202" i="1" s="1"/>
  <c r="D4202" i="1"/>
  <c r="H4201" i="1"/>
  <c r="G4201" i="1" s="1"/>
  <c r="D4201" i="1"/>
  <c r="H4200" i="1"/>
  <c r="G4200" i="1" s="1"/>
  <c r="D4200" i="1"/>
  <c r="H4199" i="1"/>
  <c r="G4199" i="1" s="1"/>
  <c r="D4199" i="1"/>
  <c r="H4198" i="1"/>
  <c r="G4198" i="1" s="1"/>
  <c r="D4198" i="1"/>
  <c r="H4197" i="1"/>
  <c r="G4197" i="1" s="1"/>
  <c r="D4197" i="1"/>
  <c r="H4196" i="1"/>
  <c r="G4196" i="1" s="1"/>
  <c r="D4196" i="1"/>
  <c r="H4195" i="1"/>
  <c r="G4195" i="1" s="1"/>
  <c r="D4195" i="1"/>
  <c r="H4194" i="1"/>
  <c r="G4194" i="1" s="1"/>
  <c r="D4194" i="1"/>
  <c r="H4193" i="1"/>
  <c r="G4193" i="1" s="1"/>
  <c r="D4193" i="1"/>
  <c r="H4192" i="1"/>
  <c r="G4192" i="1" s="1"/>
  <c r="D4192" i="1"/>
  <c r="H4191" i="1"/>
  <c r="G4191" i="1" s="1"/>
  <c r="D4191" i="1"/>
  <c r="H4190" i="1"/>
  <c r="G4190" i="1" s="1"/>
  <c r="D4190" i="1"/>
  <c r="H4189" i="1"/>
  <c r="G4189" i="1" s="1"/>
  <c r="D4189" i="1"/>
  <c r="H4188" i="1"/>
  <c r="G4188" i="1" s="1"/>
  <c r="D4188" i="1"/>
  <c r="H4187" i="1"/>
  <c r="G4187" i="1" s="1"/>
  <c r="D4187" i="1"/>
  <c r="H4186" i="1"/>
  <c r="G4186" i="1" s="1"/>
  <c r="D4186" i="1"/>
  <c r="H4185" i="1"/>
  <c r="G4185" i="1" s="1"/>
  <c r="D4185" i="1"/>
  <c r="H4184" i="1"/>
  <c r="G4184" i="1" s="1"/>
  <c r="D4184" i="1"/>
  <c r="H4183" i="1"/>
  <c r="G4183" i="1" s="1"/>
  <c r="D4183" i="1"/>
  <c r="H4182" i="1"/>
  <c r="G4182" i="1" s="1"/>
  <c r="D4182" i="1"/>
  <c r="H4181" i="1"/>
  <c r="G4181" i="1" s="1"/>
  <c r="D4181" i="1"/>
  <c r="H4180" i="1"/>
  <c r="G4180" i="1" s="1"/>
  <c r="D4180" i="1"/>
  <c r="H4179" i="1"/>
  <c r="G4179" i="1" s="1"/>
  <c r="D4179" i="1"/>
  <c r="H4178" i="1"/>
  <c r="G4178" i="1" s="1"/>
  <c r="D4178" i="1"/>
  <c r="H4177" i="1"/>
  <c r="G4177" i="1" s="1"/>
  <c r="D4177" i="1"/>
  <c r="H4176" i="1"/>
  <c r="G4176" i="1" s="1"/>
  <c r="D4176" i="1"/>
  <c r="H4175" i="1"/>
  <c r="G4175" i="1" s="1"/>
  <c r="D4175" i="1"/>
  <c r="H4174" i="1"/>
  <c r="G4174" i="1" s="1"/>
  <c r="D4174" i="1"/>
  <c r="H4173" i="1"/>
  <c r="G4173" i="1" s="1"/>
  <c r="D4173" i="1"/>
  <c r="H4172" i="1"/>
  <c r="G4172" i="1" s="1"/>
  <c r="D4172" i="1"/>
  <c r="H4171" i="1"/>
  <c r="G4171" i="1" s="1"/>
  <c r="D4171" i="1"/>
  <c r="H4170" i="1"/>
  <c r="G4170" i="1" s="1"/>
  <c r="D4170" i="1"/>
  <c r="H4169" i="1"/>
  <c r="G4169" i="1" s="1"/>
  <c r="D4169" i="1"/>
  <c r="H4168" i="1"/>
  <c r="G4168" i="1" s="1"/>
  <c r="D4168" i="1"/>
  <c r="H4167" i="1"/>
  <c r="G4167" i="1" s="1"/>
  <c r="D4167" i="1"/>
  <c r="H4166" i="1"/>
  <c r="G4166" i="1" s="1"/>
  <c r="D4166" i="1"/>
  <c r="H4165" i="1"/>
  <c r="G4165" i="1" s="1"/>
  <c r="D4165" i="1"/>
  <c r="H4164" i="1"/>
  <c r="G4164" i="1" s="1"/>
  <c r="D4164" i="1"/>
  <c r="H4163" i="1"/>
  <c r="G4163" i="1" s="1"/>
  <c r="D4163" i="1"/>
  <c r="H4162" i="1"/>
  <c r="G4162" i="1" s="1"/>
  <c r="D4162" i="1"/>
  <c r="H4161" i="1"/>
  <c r="G4161" i="1" s="1"/>
  <c r="D4161" i="1"/>
  <c r="H4160" i="1"/>
  <c r="G4160" i="1" s="1"/>
  <c r="D4160" i="1"/>
  <c r="H4159" i="1"/>
  <c r="G4159" i="1" s="1"/>
  <c r="D4159" i="1"/>
  <c r="H4158" i="1"/>
  <c r="G4158" i="1" s="1"/>
  <c r="D4158" i="1"/>
  <c r="H4157" i="1"/>
  <c r="G4157" i="1" s="1"/>
  <c r="D4157" i="1"/>
  <c r="H4156" i="1"/>
  <c r="G4156" i="1" s="1"/>
  <c r="D4156" i="1"/>
  <c r="H4155" i="1"/>
  <c r="G4155" i="1" s="1"/>
  <c r="D4155" i="1"/>
  <c r="H4154" i="1"/>
  <c r="G4154" i="1" s="1"/>
  <c r="D4154" i="1"/>
  <c r="H4153" i="1"/>
  <c r="G4153" i="1" s="1"/>
  <c r="D4153" i="1"/>
  <c r="H4152" i="1"/>
  <c r="G4152" i="1" s="1"/>
  <c r="D4152" i="1"/>
  <c r="H4151" i="1"/>
  <c r="G4151" i="1" s="1"/>
  <c r="D4151" i="1"/>
  <c r="H4150" i="1"/>
  <c r="G4150" i="1" s="1"/>
  <c r="D4150" i="1"/>
  <c r="H4149" i="1"/>
  <c r="G4149" i="1" s="1"/>
  <c r="D4149" i="1"/>
  <c r="H4148" i="1"/>
  <c r="G4148" i="1" s="1"/>
  <c r="D4148" i="1"/>
  <c r="H4147" i="1"/>
  <c r="G4147" i="1" s="1"/>
  <c r="D4147" i="1"/>
  <c r="H4146" i="1"/>
  <c r="G4146" i="1" s="1"/>
  <c r="D4146" i="1"/>
  <c r="H4145" i="1"/>
  <c r="G4145" i="1" s="1"/>
  <c r="D4145" i="1"/>
  <c r="H4144" i="1"/>
  <c r="G4144" i="1" s="1"/>
  <c r="D4144" i="1"/>
  <c r="H4143" i="1"/>
  <c r="G4143" i="1" s="1"/>
  <c r="D4143" i="1"/>
  <c r="H4142" i="1"/>
  <c r="G4142" i="1" s="1"/>
  <c r="D4142" i="1"/>
  <c r="H4141" i="1"/>
  <c r="G4141" i="1" s="1"/>
  <c r="D4141" i="1"/>
  <c r="H4140" i="1"/>
  <c r="G4140" i="1" s="1"/>
  <c r="D4140" i="1"/>
  <c r="H4139" i="1"/>
  <c r="G4139" i="1" s="1"/>
  <c r="D4139" i="1"/>
  <c r="H4138" i="1"/>
  <c r="G4138" i="1" s="1"/>
  <c r="D4138" i="1"/>
  <c r="H4137" i="1"/>
  <c r="G4137" i="1" s="1"/>
  <c r="D4137" i="1"/>
  <c r="H4136" i="1"/>
  <c r="G4136" i="1" s="1"/>
  <c r="D4136" i="1"/>
  <c r="H4135" i="1"/>
  <c r="G4135" i="1" s="1"/>
  <c r="D4135" i="1"/>
  <c r="H4134" i="1"/>
  <c r="G4134" i="1" s="1"/>
  <c r="D4134" i="1"/>
  <c r="H4133" i="1"/>
  <c r="G4133" i="1" s="1"/>
  <c r="D4133" i="1"/>
  <c r="H4132" i="1"/>
  <c r="G4132" i="1" s="1"/>
  <c r="D4132" i="1"/>
  <c r="H4131" i="1"/>
  <c r="G4131" i="1" s="1"/>
  <c r="D4131" i="1"/>
  <c r="H4130" i="1"/>
  <c r="G4130" i="1" s="1"/>
  <c r="D4130" i="1"/>
  <c r="H4129" i="1"/>
  <c r="G4129" i="1" s="1"/>
  <c r="D4129" i="1"/>
  <c r="H4128" i="1"/>
  <c r="G4128" i="1" s="1"/>
  <c r="D4128" i="1"/>
  <c r="H4127" i="1"/>
  <c r="G4127" i="1" s="1"/>
  <c r="D4127" i="1"/>
  <c r="H4126" i="1"/>
  <c r="G4126" i="1" s="1"/>
  <c r="D4126" i="1"/>
  <c r="H4125" i="1"/>
  <c r="G4125" i="1" s="1"/>
  <c r="D4125" i="1"/>
  <c r="H4124" i="1"/>
  <c r="G4124" i="1" s="1"/>
  <c r="D4124" i="1"/>
  <c r="H4123" i="1"/>
  <c r="G4123" i="1" s="1"/>
  <c r="D4123" i="1"/>
  <c r="H4122" i="1"/>
  <c r="G4122" i="1" s="1"/>
  <c r="D4122" i="1"/>
  <c r="H4121" i="1"/>
  <c r="G4121" i="1" s="1"/>
  <c r="D4121" i="1"/>
  <c r="H4120" i="1"/>
  <c r="G4120" i="1" s="1"/>
  <c r="D4120" i="1"/>
  <c r="H4119" i="1"/>
  <c r="G4119" i="1" s="1"/>
  <c r="D4119" i="1"/>
  <c r="H4118" i="1"/>
  <c r="G4118" i="1" s="1"/>
  <c r="D4118" i="1"/>
  <c r="H4117" i="1"/>
  <c r="G4117" i="1" s="1"/>
  <c r="D4117" i="1"/>
  <c r="H4116" i="1"/>
  <c r="G4116" i="1" s="1"/>
  <c r="D4116" i="1"/>
  <c r="H4115" i="1"/>
  <c r="G4115" i="1" s="1"/>
  <c r="D4115" i="1"/>
  <c r="H4114" i="1"/>
  <c r="G4114" i="1" s="1"/>
  <c r="D4114" i="1"/>
  <c r="H4113" i="1"/>
  <c r="G4113" i="1" s="1"/>
  <c r="D4113" i="1"/>
  <c r="H4112" i="1"/>
  <c r="G4112" i="1" s="1"/>
  <c r="D4112" i="1"/>
  <c r="H4111" i="1"/>
  <c r="G4111" i="1" s="1"/>
  <c r="D4111" i="1"/>
  <c r="H4110" i="1"/>
  <c r="G4110" i="1" s="1"/>
  <c r="D4110" i="1"/>
  <c r="H4109" i="1"/>
  <c r="G4109" i="1" s="1"/>
  <c r="D4109" i="1"/>
  <c r="H4108" i="1"/>
  <c r="G4108" i="1" s="1"/>
  <c r="D4108" i="1"/>
  <c r="H4107" i="1"/>
  <c r="G4107" i="1" s="1"/>
  <c r="D4107" i="1"/>
  <c r="H4106" i="1"/>
  <c r="G4106" i="1" s="1"/>
  <c r="D4106" i="1"/>
  <c r="H4105" i="1"/>
  <c r="G4105" i="1" s="1"/>
  <c r="D4105" i="1"/>
  <c r="H4104" i="1"/>
  <c r="G4104" i="1" s="1"/>
  <c r="D4104" i="1"/>
  <c r="H4103" i="1"/>
  <c r="G4103" i="1" s="1"/>
  <c r="D4103" i="1"/>
  <c r="H4102" i="1"/>
  <c r="G4102" i="1" s="1"/>
  <c r="D4102" i="1"/>
  <c r="H4101" i="1"/>
  <c r="G4101" i="1" s="1"/>
  <c r="D4101" i="1"/>
  <c r="H4100" i="1"/>
  <c r="G4100" i="1" s="1"/>
  <c r="D4100" i="1"/>
  <c r="H4099" i="1"/>
  <c r="G4099" i="1" s="1"/>
  <c r="D4099" i="1"/>
  <c r="H4098" i="1"/>
  <c r="G4098" i="1" s="1"/>
  <c r="D4098" i="1"/>
  <c r="H4097" i="1"/>
  <c r="G4097" i="1" s="1"/>
  <c r="D4097" i="1"/>
  <c r="H4096" i="1"/>
  <c r="G4096" i="1" s="1"/>
  <c r="D4096" i="1"/>
  <c r="H4095" i="1"/>
  <c r="G4095" i="1" s="1"/>
  <c r="D4095" i="1"/>
  <c r="H4094" i="1"/>
  <c r="G4094" i="1" s="1"/>
  <c r="D4094" i="1"/>
  <c r="H4093" i="1"/>
  <c r="G4093" i="1" s="1"/>
  <c r="D4093" i="1"/>
  <c r="H4092" i="1"/>
  <c r="G4092" i="1" s="1"/>
  <c r="D4092" i="1"/>
  <c r="H4091" i="1"/>
  <c r="G4091" i="1" s="1"/>
  <c r="D4091" i="1"/>
  <c r="H4090" i="1"/>
  <c r="G4090" i="1" s="1"/>
  <c r="D4090" i="1"/>
  <c r="H4089" i="1"/>
  <c r="G4089" i="1" s="1"/>
  <c r="D4089" i="1"/>
  <c r="H4088" i="1"/>
  <c r="G4088" i="1" s="1"/>
  <c r="D4088" i="1"/>
  <c r="H4087" i="1"/>
  <c r="G4087" i="1" s="1"/>
  <c r="D4087" i="1"/>
  <c r="H4086" i="1"/>
  <c r="G4086" i="1" s="1"/>
  <c r="D4086" i="1"/>
  <c r="H4085" i="1"/>
  <c r="G4085" i="1" s="1"/>
  <c r="D4085" i="1"/>
  <c r="H4084" i="1"/>
  <c r="G4084" i="1" s="1"/>
  <c r="D4084" i="1"/>
  <c r="H4083" i="1"/>
  <c r="G4083" i="1" s="1"/>
  <c r="D4083" i="1"/>
  <c r="H4082" i="1"/>
  <c r="G4082" i="1" s="1"/>
  <c r="D4082" i="1"/>
  <c r="H4081" i="1"/>
  <c r="G4081" i="1" s="1"/>
  <c r="D4081" i="1"/>
  <c r="H4080" i="1"/>
  <c r="G4080" i="1" s="1"/>
  <c r="D4080" i="1"/>
  <c r="H4079" i="1"/>
  <c r="G4079" i="1" s="1"/>
  <c r="D4079" i="1"/>
  <c r="H4078" i="1"/>
  <c r="G4078" i="1" s="1"/>
  <c r="D4078" i="1"/>
  <c r="H4077" i="1"/>
  <c r="G4077" i="1" s="1"/>
  <c r="D4077" i="1"/>
  <c r="H4076" i="1"/>
  <c r="G4076" i="1" s="1"/>
  <c r="D4076" i="1"/>
  <c r="H4075" i="1"/>
  <c r="G4075" i="1" s="1"/>
  <c r="D4075" i="1"/>
  <c r="H4074" i="1"/>
  <c r="G4074" i="1" s="1"/>
  <c r="D4074" i="1"/>
  <c r="H4073" i="1"/>
  <c r="G4073" i="1" s="1"/>
  <c r="D4073" i="1"/>
  <c r="H4072" i="1"/>
  <c r="G4072" i="1" s="1"/>
  <c r="D4072" i="1"/>
  <c r="H4071" i="1"/>
  <c r="G4071" i="1" s="1"/>
  <c r="D4071" i="1"/>
  <c r="H4070" i="1"/>
  <c r="G4070" i="1" s="1"/>
  <c r="D4070" i="1"/>
  <c r="H4069" i="1"/>
  <c r="G4069" i="1" s="1"/>
  <c r="D4069" i="1"/>
  <c r="H4068" i="1"/>
  <c r="G4068" i="1" s="1"/>
  <c r="D4068" i="1"/>
  <c r="H4067" i="1"/>
  <c r="G4067" i="1" s="1"/>
  <c r="D4067" i="1"/>
  <c r="H4066" i="1"/>
  <c r="G4066" i="1" s="1"/>
  <c r="D4066" i="1"/>
  <c r="H4065" i="1"/>
  <c r="G4065" i="1" s="1"/>
  <c r="D4065" i="1"/>
  <c r="H4064" i="1"/>
  <c r="G4064" i="1" s="1"/>
  <c r="D4064" i="1"/>
  <c r="H4063" i="1"/>
  <c r="G4063" i="1" s="1"/>
  <c r="D4063" i="1"/>
  <c r="H4062" i="1"/>
  <c r="G4062" i="1" s="1"/>
  <c r="D4062" i="1"/>
  <c r="H4061" i="1"/>
  <c r="G4061" i="1" s="1"/>
  <c r="D4061" i="1"/>
  <c r="H4060" i="1"/>
  <c r="G4060" i="1" s="1"/>
  <c r="D4060" i="1"/>
  <c r="H4059" i="1"/>
  <c r="G4059" i="1" s="1"/>
  <c r="D4059" i="1"/>
  <c r="H4058" i="1"/>
  <c r="G4058" i="1" s="1"/>
  <c r="D4058" i="1"/>
  <c r="H4057" i="1"/>
  <c r="G4057" i="1" s="1"/>
  <c r="D4057" i="1"/>
  <c r="H4056" i="1"/>
  <c r="G4056" i="1" s="1"/>
  <c r="D4056" i="1"/>
  <c r="H4055" i="1"/>
  <c r="G4055" i="1" s="1"/>
  <c r="D4055" i="1"/>
  <c r="H4054" i="1"/>
  <c r="G4054" i="1" s="1"/>
  <c r="D4054" i="1"/>
  <c r="H4053" i="1"/>
  <c r="G4053" i="1" s="1"/>
  <c r="D4053" i="1"/>
  <c r="H4052" i="1"/>
  <c r="G4052" i="1" s="1"/>
  <c r="D4052" i="1"/>
  <c r="H4051" i="1"/>
  <c r="G4051" i="1" s="1"/>
  <c r="D4051" i="1"/>
  <c r="H4050" i="1"/>
  <c r="G4050" i="1" s="1"/>
  <c r="D4050" i="1"/>
  <c r="H4049" i="1"/>
  <c r="G4049" i="1" s="1"/>
  <c r="D4049" i="1"/>
  <c r="H4048" i="1"/>
  <c r="G4048" i="1" s="1"/>
  <c r="D4048" i="1"/>
  <c r="H4047" i="1"/>
  <c r="G4047" i="1" s="1"/>
  <c r="D4047" i="1"/>
  <c r="H4046" i="1"/>
  <c r="G4046" i="1" s="1"/>
  <c r="D4046" i="1"/>
  <c r="H4045" i="1"/>
  <c r="G4045" i="1" s="1"/>
  <c r="D4045" i="1"/>
  <c r="H4044" i="1"/>
  <c r="G4044" i="1" s="1"/>
  <c r="D4044" i="1"/>
  <c r="H4043" i="1"/>
  <c r="G4043" i="1" s="1"/>
  <c r="D4043" i="1"/>
  <c r="H4042" i="1"/>
  <c r="G4042" i="1" s="1"/>
  <c r="D4042" i="1"/>
  <c r="H4041" i="1"/>
  <c r="G4041" i="1" s="1"/>
  <c r="D4041" i="1"/>
  <c r="H4040" i="1"/>
  <c r="G4040" i="1" s="1"/>
  <c r="D4040" i="1"/>
  <c r="H4039" i="1"/>
  <c r="G4039" i="1" s="1"/>
  <c r="D4039" i="1"/>
  <c r="H4038" i="1"/>
  <c r="G4038" i="1" s="1"/>
  <c r="D4038" i="1"/>
  <c r="H4037" i="1"/>
  <c r="G4037" i="1" s="1"/>
  <c r="D4037" i="1"/>
  <c r="H4036" i="1"/>
  <c r="G4036" i="1" s="1"/>
  <c r="D4036" i="1"/>
  <c r="H4035" i="1"/>
  <c r="G4035" i="1" s="1"/>
  <c r="D4035" i="1"/>
  <c r="H4034" i="1"/>
  <c r="G4034" i="1" s="1"/>
  <c r="D4034" i="1"/>
  <c r="H4033" i="1"/>
  <c r="G4033" i="1" s="1"/>
  <c r="D4033" i="1"/>
  <c r="H4032" i="1"/>
  <c r="G4032" i="1" s="1"/>
  <c r="D4032" i="1"/>
  <c r="H4031" i="1"/>
  <c r="G4031" i="1" s="1"/>
  <c r="D4031" i="1"/>
  <c r="H4030" i="1"/>
  <c r="G4030" i="1" s="1"/>
  <c r="D4030" i="1"/>
  <c r="H4029" i="1"/>
  <c r="G4029" i="1" s="1"/>
  <c r="D4029" i="1"/>
  <c r="H4028" i="1"/>
  <c r="G4028" i="1" s="1"/>
  <c r="D4028" i="1"/>
  <c r="H4027" i="1"/>
  <c r="G4027" i="1" s="1"/>
  <c r="D4027" i="1"/>
  <c r="H4026" i="1"/>
  <c r="G4026" i="1" s="1"/>
  <c r="D4026" i="1"/>
  <c r="H4025" i="1"/>
  <c r="G4025" i="1" s="1"/>
  <c r="D4025" i="1"/>
  <c r="H4024" i="1"/>
  <c r="G4024" i="1" s="1"/>
  <c r="D4024" i="1"/>
  <c r="H4023" i="1"/>
  <c r="G4023" i="1" s="1"/>
  <c r="D4023" i="1"/>
  <c r="H4022" i="1"/>
  <c r="G4022" i="1" s="1"/>
  <c r="D4022" i="1"/>
  <c r="H4021" i="1"/>
  <c r="G4021" i="1" s="1"/>
  <c r="D4021" i="1"/>
  <c r="H4020" i="1"/>
  <c r="G4020" i="1" s="1"/>
  <c r="D4020" i="1"/>
  <c r="H4019" i="1"/>
  <c r="G4019" i="1" s="1"/>
  <c r="D4019" i="1"/>
  <c r="H4018" i="1"/>
  <c r="G4018" i="1" s="1"/>
  <c r="D4018" i="1"/>
  <c r="H4017" i="1"/>
  <c r="G4017" i="1" s="1"/>
  <c r="D4017" i="1"/>
  <c r="H4016" i="1"/>
  <c r="G4016" i="1" s="1"/>
  <c r="D4016" i="1"/>
  <c r="H4015" i="1"/>
  <c r="G4015" i="1" s="1"/>
  <c r="D4015" i="1"/>
  <c r="H4014" i="1"/>
  <c r="G4014" i="1" s="1"/>
  <c r="D4014" i="1"/>
  <c r="H4013" i="1"/>
  <c r="G4013" i="1" s="1"/>
  <c r="D4013" i="1"/>
  <c r="H4012" i="1"/>
  <c r="G4012" i="1" s="1"/>
  <c r="D4012" i="1"/>
  <c r="H4011" i="1"/>
  <c r="G4011" i="1" s="1"/>
  <c r="D4011" i="1"/>
  <c r="H4010" i="1"/>
  <c r="G4010" i="1" s="1"/>
  <c r="D4010" i="1"/>
  <c r="H4009" i="1"/>
  <c r="G4009" i="1" s="1"/>
  <c r="D4009" i="1"/>
  <c r="H4008" i="1"/>
  <c r="G4008" i="1" s="1"/>
  <c r="D4008" i="1"/>
  <c r="H4007" i="1"/>
  <c r="G4007" i="1" s="1"/>
  <c r="D4007" i="1"/>
  <c r="H4006" i="1"/>
  <c r="G4006" i="1" s="1"/>
  <c r="D4006" i="1"/>
  <c r="H4005" i="1"/>
  <c r="G4005" i="1" s="1"/>
  <c r="D4005" i="1"/>
  <c r="H4004" i="1"/>
  <c r="G4004" i="1" s="1"/>
  <c r="D4004" i="1"/>
  <c r="H4003" i="1"/>
  <c r="G4003" i="1" s="1"/>
  <c r="D4003" i="1"/>
  <c r="H4002" i="1"/>
  <c r="G4002" i="1" s="1"/>
  <c r="D4002" i="1"/>
  <c r="H4001" i="1"/>
  <c r="G4001" i="1" s="1"/>
  <c r="D4001" i="1"/>
  <c r="H4000" i="1"/>
  <c r="G4000" i="1" s="1"/>
  <c r="D4000" i="1"/>
  <c r="H3999" i="1"/>
  <c r="G3999" i="1" s="1"/>
  <c r="D3999" i="1"/>
  <c r="H3998" i="1"/>
  <c r="G3998" i="1" s="1"/>
  <c r="D3998" i="1"/>
  <c r="H3997" i="1"/>
  <c r="G3997" i="1" s="1"/>
  <c r="D3997" i="1"/>
  <c r="H3996" i="1"/>
  <c r="G3996" i="1" s="1"/>
  <c r="D3996" i="1"/>
  <c r="H3995" i="1"/>
  <c r="G3995" i="1" s="1"/>
  <c r="D3995" i="1"/>
  <c r="H3994" i="1"/>
  <c r="G3994" i="1" s="1"/>
  <c r="D3994" i="1"/>
  <c r="H3993" i="1"/>
  <c r="G3993" i="1" s="1"/>
  <c r="D3993" i="1"/>
  <c r="H3992" i="1"/>
  <c r="G3992" i="1" s="1"/>
  <c r="D3992" i="1"/>
  <c r="H3991" i="1"/>
  <c r="G3991" i="1" s="1"/>
  <c r="D3991" i="1"/>
  <c r="H3990" i="1"/>
  <c r="G3990" i="1" s="1"/>
  <c r="D3990" i="1"/>
  <c r="H3989" i="1"/>
  <c r="G3989" i="1" s="1"/>
  <c r="D3989" i="1"/>
  <c r="H3988" i="1"/>
  <c r="G3988" i="1" s="1"/>
  <c r="D3988" i="1"/>
  <c r="H3987" i="1"/>
  <c r="G3987" i="1" s="1"/>
  <c r="D3987" i="1"/>
  <c r="H3986" i="1"/>
  <c r="G3986" i="1" s="1"/>
  <c r="D3986" i="1"/>
  <c r="H3985" i="1"/>
  <c r="G3985" i="1" s="1"/>
  <c r="D3985" i="1"/>
  <c r="H3984" i="1"/>
  <c r="G3984" i="1" s="1"/>
  <c r="D3984" i="1"/>
  <c r="H3983" i="1"/>
  <c r="G3983" i="1" s="1"/>
  <c r="D3983" i="1"/>
  <c r="H3982" i="1"/>
  <c r="G3982" i="1" s="1"/>
  <c r="D3982" i="1"/>
  <c r="H3981" i="1"/>
  <c r="G3981" i="1" s="1"/>
  <c r="D3981" i="1"/>
  <c r="H3980" i="1"/>
  <c r="G3980" i="1" s="1"/>
  <c r="D3980" i="1"/>
  <c r="H3979" i="1"/>
  <c r="G3979" i="1" s="1"/>
  <c r="D3979" i="1"/>
  <c r="H3978" i="1"/>
  <c r="G3978" i="1" s="1"/>
  <c r="D3978" i="1"/>
  <c r="H3977" i="1"/>
  <c r="G3977" i="1" s="1"/>
  <c r="D3977" i="1"/>
  <c r="H3976" i="1"/>
  <c r="G3976" i="1" s="1"/>
  <c r="D3976" i="1"/>
  <c r="H3975" i="1"/>
  <c r="G3975" i="1" s="1"/>
  <c r="D3975" i="1"/>
  <c r="H3974" i="1"/>
  <c r="G3974" i="1" s="1"/>
  <c r="D3974" i="1"/>
  <c r="H3973" i="1"/>
  <c r="G3973" i="1" s="1"/>
  <c r="D3973" i="1"/>
  <c r="H3972" i="1"/>
  <c r="G3972" i="1" s="1"/>
  <c r="D3972" i="1"/>
  <c r="H3971" i="1"/>
  <c r="G3971" i="1" s="1"/>
  <c r="D3971" i="1"/>
  <c r="H3970" i="1"/>
  <c r="G3970" i="1" s="1"/>
  <c r="D3970" i="1"/>
  <c r="H3969" i="1"/>
  <c r="G3969" i="1" s="1"/>
  <c r="D3969" i="1"/>
  <c r="H3968" i="1"/>
  <c r="G3968" i="1" s="1"/>
  <c r="D3968" i="1"/>
  <c r="H3967" i="1"/>
  <c r="G3967" i="1" s="1"/>
  <c r="D3967" i="1"/>
  <c r="H3966" i="1"/>
  <c r="G3966" i="1" s="1"/>
  <c r="D3966" i="1"/>
  <c r="H3965" i="1"/>
  <c r="G3965" i="1" s="1"/>
  <c r="D3965" i="1"/>
  <c r="H3964" i="1"/>
  <c r="G3964" i="1" s="1"/>
  <c r="D3964" i="1"/>
  <c r="H3963" i="1"/>
  <c r="G3963" i="1" s="1"/>
  <c r="D3963" i="1"/>
  <c r="H3962" i="1"/>
  <c r="G3962" i="1" s="1"/>
  <c r="D3962" i="1"/>
  <c r="H3961" i="1"/>
  <c r="G3961" i="1" s="1"/>
  <c r="D3961" i="1"/>
  <c r="H3960" i="1"/>
  <c r="G3960" i="1" s="1"/>
  <c r="D3960" i="1"/>
  <c r="H3959" i="1"/>
  <c r="G3959" i="1" s="1"/>
  <c r="D3959" i="1"/>
  <c r="H3958" i="1"/>
  <c r="G3958" i="1" s="1"/>
  <c r="D3958" i="1"/>
  <c r="H3957" i="1"/>
  <c r="G3957" i="1" s="1"/>
  <c r="D3957" i="1"/>
  <c r="H3956" i="1"/>
  <c r="G3956" i="1" s="1"/>
  <c r="D3956" i="1"/>
  <c r="H3955" i="1"/>
  <c r="G3955" i="1" s="1"/>
  <c r="D3955" i="1"/>
  <c r="H3954" i="1"/>
  <c r="G3954" i="1" s="1"/>
  <c r="D3954" i="1"/>
  <c r="H3953" i="1"/>
  <c r="G3953" i="1" s="1"/>
  <c r="D3953" i="1"/>
  <c r="H3952" i="1"/>
  <c r="G3952" i="1" s="1"/>
  <c r="D3952" i="1"/>
  <c r="H3951" i="1"/>
  <c r="G3951" i="1" s="1"/>
  <c r="D3951" i="1"/>
  <c r="H3950" i="1"/>
  <c r="G3950" i="1" s="1"/>
  <c r="D3950" i="1"/>
  <c r="H3949" i="1"/>
  <c r="G3949" i="1" s="1"/>
  <c r="D3949" i="1"/>
  <c r="H3948" i="1"/>
  <c r="G3948" i="1" s="1"/>
  <c r="D3948" i="1"/>
  <c r="H3947" i="1"/>
  <c r="G3947" i="1" s="1"/>
  <c r="D3947" i="1"/>
  <c r="H3946" i="1"/>
  <c r="G3946" i="1" s="1"/>
  <c r="D3946" i="1"/>
  <c r="H3945" i="1"/>
  <c r="G3945" i="1" s="1"/>
  <c r="D3945" i="1"/>
  <c r="H3944" i="1"/>
  <c r="G3944" i="1" s="1"/>
  <c r="D3944" i="1"/>
  <c r="H3943" i="1"/>
  <c r="G3943" i="1" s="1"/>
  <c r="D3943" i="1"/>
  <c r="H3942" i="1"/>
  <c r="G3942" i="1" s="1"/>
  <c r="D3942" i="1"/>
  <c r="H3941" i="1"/>
  <c r="G3941" i="1" s="1"/>
  <c r="D3941" i="1"/>
  <c r="H3940" i="1"/>
  <c r="G3940" i="1" s="1"/>
  <c r="D3940" i="1"/>
  <c r="H3939" i="1"/>
  <c r="G3939" i="1" s="1"/>
  <c r="D3939" i="1"/>
  <c r="H3938" i="1"/>
  <c r="G3938" i="1" s="1"/>
  <c r="D3938" i="1"/>
  <c r="H3937" i="1"/>
  <c r="G3937" i="1" s="1"/>
  <c r="D3937" i="1"/>
  <c r="H3936" i="1"/>
  <c r="G3936" i="1" s="1"/>
  <c r="D3936" i="1"/>
  <c r="H3935" i="1"/>
  <c r="G3935" i="1" s="1"/>
  <c r="D3935" i="1"/>
  <c r="H3934" i="1"/>
  <c r="G3934" i="1" s="1"/>
  <c r="D3934" i="1"/>
  <c r="H3933" i="1"/>
  <c r="G3933" i="1" s="1"/>
  <c r="D3933" i="1"/>
  <c r="H3932" i="1"/>
  <c r="G3932" i="1" s="1"/>
  <c r="D3932" i="1"/>
  <c r="H3931" i="1"/>
  <c r="G3931" i="1" s="1"/>
  <c r="D3931" i="1"/>
  <c r="H3930" i="1"/>
  <c r="G3930" i="1" s="1"/>
  <c r="D3930" i="1"/>
  <c r="H3929" i="1"/>
  <c r="G3929" i="1" s="1"/>
  <c r="D3929" i="1"/>
  <c r="H3928" i="1"/>
  <c r="G3928" i="1" s="1"/>
  <c r="D3928" i="1"/>
  <c r="H3927" i="1"/>
  <c r="G3927" i="1" s="1"/>
  <c r="D3927" i="1"/>
  <c r="H3926" i="1"/>
  <c r="G3926" i="1" s="1"/>
  <c r="D3926" i="1"/>
  <c r="H3925" i="1"/>
  <c r="G3925" i="1" s="1"/>
  <c r="D3925" i="1"/>
  <c r="H3924" i="1"/>
  <c r="G3924" i="1" s="1"/>
  <c r="D3924" i="1"/>
  <c r="H3923" i="1"/>
  <c r="G3923" i="1" s="1"/>
  <c r="D3923" i="1"/>
  <c r="H3922" i="1"/>
  <c r="G3922" i="1" s="1"/>
  <c r="D3922" i="1"/>
  <c r="H3921" i="1"/>
  <c r="G3921" i="1" s="1"/>
  <c r="D3921" i="1"/>
  <c r="H3920" i="1"/>
  <c r="G3920" i="1" s="1"/>
  <c r="D3920" i="1"/>
  <c r="H3919" i="1"/>
  <c r="G3919" i="1" s="1"/>
  <c r="D3919" i="1"/>
  <c r="H3918" i="1"/>
  <c r="G3918" i="1" s="1"/>
  <c r="D3918" i="1"/>
  <c r="H3917" i="1"/>
  <c r="G3917" i="1" s="1"/>
  <c r="D3917" i="1"/>
  <c r="H3916" i="1"/>
  <c r="G3916" i="1" s="1"/>
  <c r="D3916" i="1"/>
  <c r="H3915" i="1"/>
  <c r="G3915" i="1" s="1"/>
  <c r="D3915" i="1"/>
  <c r="H3914" i="1"/>
  <c r="G3914" i="1" s="1"/>
  <c r="D3914" i="1"/>
  <c r="H3913" i="1"/>
  <c r="G3913" i="1" s="1"/>
  <c r="D3913" i="1"/>
  <c r="H3912" i="1"/>
  <c r="G3912" i="1" s="1"/>
  <c r="D3912" i="1"/>
  <c r="H3911" i="1"/>
  <c r="G3911" i="1" s="1"/>
  <c r="D3911" i="1"/>
  <c r="H3910" i="1"/>
  <c r="G3910" i="1" s="1"/>
  <c r="D3910" i="1"/>
  <c r="H3909" i="1"/>
  <c r="G3909" i="1" s="1"/>
  <c r="D3909" i="1"/>
  <c r="H3908" i="1"/>
  <c r="G3908" i="1" s="1"/>
  <c r="D3908" i="1"/>
  <c r="H3907" i="1"/>
  <c r="G3907" i="1" s="1"/>
  <c r="D3907" i="1"/>
  <c r="H3906" i="1"/>
  <c r="G3906" i="1" s="1"/>
  <c r="D3906" i="1"/>
  <c r="H3905" i="1"/>
  <c r="G3905" i="1" s="1"/>
  <c r="D3905" i="1"/>
  <c r="H3904" i="1"/>
  <c r="G3904" i="1" s="1"/>
  <c r="D3904" i="1"/>
  <c r="H3903" i="1"/>
  <c r="G3903" i="1" s="1"/>
  <c r="D3903" i="1"/>
  <c r="H3902" i="1"/>
  <c r="G3902" i="1" s="1"/>
  <c r="D3902" i="1"/>
  <c r="H3901" i="1"/>
  <c r="G3901" i="1" s="1"/>
  <c r="D3901" i="1"/>
  <c r="H3900" i="1"/>
  <c r="G3900" i="1" s="1"/>
  <c r="D3900" i="1"/>
  <c r="H3899" i="1"/>
  <c r="G3899" i="1" s="1"/>
  <c r="D3899" i="1"/>
  <c r="H3898" i="1"/>
  <c r="G3898" i="1" s="1"/>
  <c r="D3898" i="1"/>
  <c r="H3897" i="1"/>
  <c r="G3897" i="1" s="1"/>
  <c r="D3897" i="1"/>
  <c r="H3896" i="1"/>
  <c r="G3896" i="1" s="1"/>
  <c r="D3896" i="1"/>
  <c r="H3895" i="1"/>
  <c r="G3895" i="1" s="1"/>
  <c r="D3895" i="1"/>
  <c r="H3894" i="1"/>
  <c r="G3894" i="1" s="1"/>
  <c r="D3894" i="1"/>
  <c r="H3893" i="1"/>
  <c r="G3893" i="1" s="1"/>
  <c r="D3893" i="1"/>
  <c r="H3892" i="1"/>
  <c r="G3892" i="1" s="1"/>
  <c r="D3892" i="1"/>
  <c r="H3891" i="1"/>
  <c r="G3891" i="1" s="1"/>
  <c r="D3891" i="1"/>
  <c r="H3890" i="1"/>
  <c r="G3890" i="1" s="1"/>
  <c r="D3890" i="1"/>
  <c r="H3889" i="1"/>
  <c r="G3889" i="1" s="1"/>
  <c r="D3889" i="1"/>
  <c r="H3888" i="1"/>
  <c r="G3888" i="1" s="1"/>
  <c r="D3888" i="1"/>
  <c r="H3887" i="1"/>
  <c r="G3887" i="1" s="1"/>
  <c r="D3887" i="1"/>
  <c r="H3886" i="1"/>
  <c r="G3886" i="1" s="1"/>
  <c r="D3886" i="1"/>
  <c r="H3885" i="1"/>
  <c r="G3885" i="1" s="1"/>
  <c r="D3885" i="1"/>
  <c r="H3884" i="1"/>
  <c r="G3884" i="1" s="1"/>
  <c r="D3884" i="1"/>
  <c r="H3883" i="1"/>
  <c r="G3883" i="1" s="1"/>
  <c r="D3883" i="1"/>
  <c r="H3882" i="1"/>
  <c r="G3882" i="1" s="1"/>
  <c r="D3882" i="1"/>
  <c r="H3881" i="1"/>
  <c r="G3881" i="1" s="1"/>
  <c r="D3881" i="1"/>
  <c r="H3880" i="1"/>
  <c r="G3880" i="1" s="1"/>
  <c r="D3880" i="1"/>
  <c r="H3879" i="1"/>
  <c r="G3879" i="1" s="1"/>
  <c r="D3879" i="1"/>
  <c r="H3878" i="1"/>
  <c r="G3878" i="1" s="1"/>
  <c r="D3878" i="1"/>
  <c r="H3877" i="1"/>
  <c r="G3877" i="1" s="1"/>
  <c r="D3877" i="1"/>
  <c r="H3876" i="1"/>
  <c r="G3876" i="1" s="1"/>
  <c r="D3876" i="1"/>
  <c r="H3875" i="1"/>
  <c r="G3875" i="1" s="1"/>
  <c r="D3875" i="1"/>
  <c r="H3874" i="1"/>
  <c r="G3874" i="1" s="1"/>
  <c r="D3874" i="1"/>
  <c r="H3873" i="1"/>
  <c r="G3873" i="1" s="1"/>
  <c r="D3873" i="1"/>
  <c r="H3872" i="1"/>
  <c r="G3872" i="1" s="1"/>
  <c r="D3872" i="1"/>
  <c r="H3871" i="1"/>
  <c r="G3871" i="1" s="1"/>
  <c r="D3871" i="1"/>
  <c r="H3870" i="1"/>
  <c r="G3870" i="1" s="1"/>
  <c r="D3870" i="1"/>
  <c r="H3869" i="1"/>
  <c r="G3869" i="1" s="1"/>
  <c r="D3869" i="1"/>
  <c r="H3868" i="1"/>
  <c r="G3868" i="1" s="1"/>
  <c r="D3868" i="1"/>
  <c r="H3867" i="1"/>
  <c r="G3867" i="1" s="1"/>
  <c r="D3867" i="1"/>
  <c r="H3866" i="1"/>
  <c r="G3866" i="1" s="1"/>
  <c r="D3866" i="1"/>
  <c r="H3865" i="1"/>
  <c r="G3865" i="1" s="1"/>
  <c r="D3865" i="1"/>
  <c r="H3864" i="1"/>
  <c r="G3864" i="1" s="1"/>
  <c r="D3864" i="1"/>
  <c r="H3863" i="1"/>
  <c r="G3863" i="1" s="1"/>
  <c r="D3863" i="1"/>
  <c r="H3862" i="1"/>
  <c r="G3862" i="1" s="1"/>
  <c r="D3862" i="1"/>
  <c r="H3861" i="1"/>
  <c r="G3861" i="1" s="1"/>
  <c r="D3861" i="1"/>
  <c r="H3860" i="1"/>
  <c r="G3860" i="1" s="1"/>
  <c r="D3860" i="1"/>
  <c r="H3859" i="1"/>
  <c r="G3859" i="1" s="1"/>
  <c r="D3859" i="1"/>
  <c r="H3858" i="1"/>
  <c r="G3858" i="1" s="1"/>
  <c r="D3858" i="1"/>
  <c r="H3857" i="1"/>
  <c r="G3857" i="1" s="1"/>
  <c r="D3857" i="1"/>
  <c r="H3856" i="1"/>
  <c r="G3856" i="1" s="1"/>
  <c r="D3856" i="1"/>
  <c r="H3855" i="1"/>
  <c r="G3855" i="1" s="1"/>
  <c r="D3855" i="1"/>
  <c r="H3854" i="1"/>
  <c r="G3854" i="1" s="1"/>
  <c r="D3854" i="1"/>
  <c r="H3853" i="1"/>
  <c r="G3853" i="1" s="1"/>
  <c r="D3853" i="1"/>
  <c r="H3852" i="1"/>
  <c r="G3852" i="1" s="1"/>
  <c r="D3852" i="1"/>
  <c r="H3851" i="1"/>
  <c r="G3851" i="1" s="1"/>
  <c r="D3851" i="1"/>
  <c r="H3850" i="1"/>
  <c r="G3850" i="1" s="1"/>
  <c r="D3850" i="1"/>
  <c r="H3849" i="1"/>
  <c r="G3849" i="1" s="1"/>
  <c r="D3849" i="1"/>
  <c r="H3848" i="1"/>
  <c r="G3848" i="1" s="1"/>
  <c r="D3848" i="1"/>
  <c r="H3847" i="1"/>
  <c r="G3847" i="1" s="1"/>
  <c r="D3847" i="1"/>
  <c r="H3846" i="1"/>
  <c r="G3846" i="1" s="1"/>
  <c r="D3846" i="1"/>
  <c r="H3845" i="1"/>
  <c r="G3845" i="1" s="1"/>
  <c r="D3845" i="1"/>
  <c r="H3844" i="1"/>
  <c r="G3844" i="1" s="1"/>
  <c r="D3844" i="1"/>
  <c r="H3843" i="1"/>
  <c r="G3843" i="1" s="1"/>
  <c r="D3843" i="1"/>
  <c r="H3842" i="1"/>
  <c r="G3842" i="1" s="1"/>
  <c r="D3842" i="1"/>
  <c r="H3841" i="1"/>
  <c r="G3841" i="1" s="1"/>
  <c r="D3841" i="1"/>
  <c r="H3840" i="1"/>
  <c r="G3840" i="1" s="1"/>
  <c r="D3840" i="1"/>
  <c r="H3839" i="1"/>
  <c r="G3839" i="1" s="1"/>
  <c r="D3839" i="1"/>
  <c r="H3838" i="1"/>
  <c r="G3838" i="1" s="1"/>
  <c r="D3838" i="1"/>
  <c r="H3837" i="1"/>
  <c r="G3837" i="1" s="1"/>
  <c r="D3837" i="1"/>
  <c r="H3836" i="1"/>
  <c r="G3836" i="1" s="1"/>
  <c r="D3836" i="1"/>
  <c r="H3835" i="1"/>
  <c r="G3835" i="1" s="1"/>
  <c r="D3835" i="1"/>
  <c r="H3834" i="1"/>
  <c r="G3834" i="1" s="1"/>
  <c r="D3834" i="1"/>
  <c r="H3833" i="1"/>
  <c r="G3833" i="1" s="1"/>
  <c r="D3833" i="1"/>
  <c r="H3832" i="1"/>
  <c r="G3832" i="1" s="1"/>
  <c r="D3832" i="1"/>
  <c r="H3831" i="1"/>
  <c r="G3831" i="1" s="1"/>
  <c r="D3831" i="1"/>
  <c r="H3830" i="1"/>
  <c r="G3830" i="1" s="1"/>
  <c r="D3830" i="1"/>
  <c r="H3829" i="1"/>
  <c r="G3829" i="1" s="1"/>
  <c r="D3829" i="1"/>
  <c r="H3828" i="1"/>
  <c r="G3828" i="1" s="1"/>
  <c r="D3828" i="1"/>
  <c r="H3827" i="1"/>
  <c r="G3827" i="1" s="1"/>
  <c r="D3827" i="1"/>
  <c r="H3826" i="1"/>
  <c r="G3826" i="1" s="1"/>
  <c r="D3826" i="1"/>
  <c r="H3825" i="1"/>
  <c r="G3825" i="1" s="1"/>
  <c r="D3825" i="1"/>
  <c r="H3824" i="1"/>
  <c r="G3824" i="1" s="1"/>
  <c r="D3824" i="1"/>
  <c r="H3823" i="1"/>
  <c r="G3823" i="1" s="1"/>
  <c r="D3823" i="1"/>
  <c r="H3822" i="1"/>
  <c r="G3822" i="1" s="1"/>
  <c r="D3822" i="1"/>
  <c r="H3821" i="1"/>
  <c r="G3821" i="1" s="1"/>
  <c r="D3821" i="1"/>
  <c r="H3820" i="1"/>
  <c r="G3820" i="1" s="1"/>
  <c r="D3820" i="1"/>
  <c r="H3819" i="1"/>
  <c r="G3819" i="1" s="1"/>
  <c r="D3819" i="1"/>
  <c r="H3818" i="1"/>
  <c r="G3818" i="1" s="1"/>
  <c r="D3818" i="1"/>
  <c r="H3817" i="1"/>
  <c r="G3817" i="1" s="1"/>
  <c r="D3817" i="1"/>
  <c r="H3816" i="1"/>
  <c r="G3816" i="1" s="1"/>
  <c r="D3816" i="1"/>
  <c r="H3815" i="1"/>
  <c r="G3815" i="1" s="1"/>
  <c r="D3815" i="1"/>
  <c r="H3814" i="1"/>
  <c r="G3814" i="1" s="1"/>
  <c r="D3814" i="1"/>
  <c r="H3813" i="1"/>
  <c r="G3813" i="1" s="1"/>
  <c r="D3813" i="1"/>
  <c r="H3812" i="1"/>
  <c r="G3812" i="1" s="1"/>
  <c r="D3812" i="1"/>
  <c r="H3811" i="1"/>
  <c r="G3811" i="1" s="1"/>
  <c r="D3811" i="1"/>
  <c r="H3810" i="1"/>
  <c r="G3810" i="1" s="1"/>
  <c r="D3810" i="1"/>
  <c r="H3809" i="1"/>
  <c r="G3809" i="1" s="1"/>
  <c r="D3809" i="1"/>
  <c r="H3808" i="1"/>
  <c r="G3808" i="1" s="1"/>
  <c r="D3808" i="1"/>
  <c r="H3807" i="1"/>
  <c r="G3807" i="1" s="1"/>
  <c r="D3807" i="1"/>
  <c r="H3806" i="1"/>
  <c r="G3806" i="1" s="1"/>
  <c r="D3806" i="1"/>
  <c r="H3805" i="1"/>
  <c r="G3805" i="1" s="1"/>
  <c r="D3805" i="1"/>
  <c r="H3804" i="1"/>
  <c r="G3804" i="1" s="1"/>
  <c r="D3804" i="1"/>
  <c r="H3803" i="1"/>
  <c r="G3803" i="1" s="1"/>
  <c r="D3803" i="1"/>
  <c r="H3802" i="1"/>
  <c r="G3802" i="1" s="1"/>
  <c r="D3802" i="1"/>
  <c r="H3801" i="1"/>
  <c r="G3801" i="1" s="1"/>
  <c r="D3801" i="1"/>
  <c r="H3800" i="1"/>
  <c r="G3800" i="1" s="1"/>
  <c r="D3800" i="1"/>
  <c r="H3799" i="1"/>
  <c r="G3799" i="1" s="1"/>
  <c r="D3799" i="1"/>
  <c r="H3798" i="1"/>
  <c r="G3798" i="1" s="1"/>
  <c r="D3798" i="1"/>
  <c r="H3797" i="1"/>
  <c r="G3797" i="1" s="1"/>
  <c r="D3797" i="1"/>
  <c r="H3796" i="1"/>
  <c r="G3796" i="1" s="1"/>
  <c r="D3796" i="1"/>
  <c r="H3795" i="1"/>
  <c r="G3795" i="1" s="1"/>
  <c r="D3795" i="1"/>
  <c r="H3794" i="1"/>
  <c r="G3794" i="1" s="1"/>
  <c r="D3794" i="1"/>
  <c r="H3793" i="1"/>
  <c r="G3793" i="1" s="1"/>
  <c r="D3793" i="1"/>
  <c r="H3792" i="1"/>
  <c r="G3792" i="1" s="1"/>
  <c r="D3792" i="1"/>
  <c r="H3791" i="1"/>
  <c r="G3791" i="1" s="1"/>
  <c r="D3791" i="1"/>
  <c r="H3790" i="1"/>
  <c r="G3790" i="1" s="1"/>
  <c r="D3790" i="1"/>
  <c r="H3789" i="1"/>
  <c r="G3789" i="1" s="1"/>
  <c r="D3789" i="1"/>
  <c r="H3788" i="1"/>
  <c r="G3788" i="1" s="1"/>
  <c r="D3788" i="1"/>
  <c r="H3787" i="1"/>
  <c r="G3787" i="1" s="1"/>
  <c r="D3787" i="1"/>
  <c r="H3786" i="1"/>
  <c r="G3786" i="1" s="1"/>
  <c r="D3786" i="1"/>
  <c r="H3785" i="1"/>
  <c r="G3785" i="1" s="1"/>
  <c r="D3785" i="1"/>
  <c r="H3784" i="1"/>
  <c r="G3784" i="1" s="1"/>
  <c r="D3784" i="1"/>
  <c r="H3783" i="1"/>
  <c r="G3783" i="1" s="1"/>
  <c r="D3783" i="1"/>
  <c r="H3782" i="1"/>
  <c r="G3782" i="1" s="1"/>
  <c r="D3782" i="1"/>
  <c r="H3781" i="1"/>
  <c r="G3781" i="1" s="1"/>
  <c r="D3781" i="1"/>
  <c r="H3780" i="1"/>
  <c r="G3780" i="1" s="1"/>
  <c r="D3780" i="1"/>
  <c r="H3779" i="1"/>
  <c r="G3779" i="1" s="1"/>
  <c r="D3779" i="1"/>
  <c r="H3778" i="1"/>
  <c r="G3778" i="1" s="1"/>
  <c r="D3778" i="1"/>
  <c r="H3777" i="1"/>
  <c r="G3777" i="1" s="1"/>
  <c r="D3777" i="1"/>
  <c r="H3776" i="1"/>
  <c r="G3776" i="1" s="1"/>
  <c r="D3776" i="1"/>
  <c r="H3775" i="1"/>
  <c r="G3775" i="1" s="1"/>
  <c r="D3775" i="1"/>
  <c r="H3774" i="1"/>
  <c r="G3774" i="1" s="1"/>
  <c r="D3774" i="1"/>
  <c r="H3773" i="1"/>
  <c r="G3773" i="1" s="1"/>
  <c r="D3773" i="1"/>
  <c r="H3772" i="1"/>
  <c r="G3772" i="1" s="1"/>
  <c r="D3772" i="1"/>
  <c r="H3771" i="1"/>
  <c r="G3771" i="1" s="1"/>
  <c r="D3771" i="1"/>
  <c r="H3770" i="1"/>
  <c r="G3770" i="1" s="1"/>
  <c r="D3770" i="1"/>
  <c r="H3769" i="1"/>
  <c r="G3769" i="1" s="1"/>
  <c r="D3769" i="1"/>
  <c r="H3768" i="1"/>
  <c r="G3768" i="1" s="1"/>
  <c r="D3768" i="1"/>
  <c r="H3767" i="1"/>
  <c r="G3767" i="1" s="1"/>
  <c r="D3767" i="1"/>
  <c r="H3766" i="1"/>
  <c r="G3766" i="1" s="1"/>
  <c r="D3766" i="1"/>
  <c r="H3765" i="1"/>
  <c r="G3765" i="1" s="1"/>
  <c r="D3765" i="1"/>
  <c r="H3764" i="1"/>
  <c r="G3764" i="1" s="1"/>
  <c r="D3764" i="1"/>
  <c r="H3763" i="1"/>
  <c r="G3763" i="1" s="1"/>
  <c r="D3763" i="1"/>
  <c r="H3762" i="1"/>
  <c r="G3762" i="1" s="1"/>
  <c r="D3762" i="1"/>
  <c r="H3761" i="1"/>
  <c r="G3761" i="1" s="1"/>
  <c r="D3761" i="1"/>
  <c r="H3760" i="1"/>
  <c r="G3760" i="1" s="1"/>
  <c r="D3760" i="1"/>
  <c r="H3759" i="1"/>
  <c r="G3759" i="1" s="1"/>
  <c r="D3759" i="1"/>
  <c r="H3758" i="1"/>
  <c r="G3758" i="1" s="1"/>
  <c r="D3758" i="1"/>
  <c r="H3757" i="1"/>
  <c r="G3757" i="1" s="1"/>
  <c r="D3757" i="1"/>
  <c r="H3756" i="1"/>
  <c r="G3756" i="1" s="1"/>
  <c r="D3756" i="1"/>
  <c r="H3755" i="1"/>
  <c r="G3755" i="1" s="1"/>
  <c r="D3755" i="1"/>
  <c r="H3754" i="1"/>
  <c r="G3754" i="1" s="1"/>
  <c r="D3754" i="1"/>
  <c r="H3753" i="1"/>
  <c r="G3753" i="1" s="1"/>
  <c r="D3753" i="1"/>
  <c r="H3752" i="1"/>
  <c r="G3752" i="1" s="1"/>
  <c r="D3752" i="1"/>
  <c r="H3751" i="1"/>
  <c r="G3751" i="1" s="1"/>
  <c r="D3751" i="1"/>
  <c r="H3750" i="1"/>
  <c r="G3750" i="1" s="1"/>
  <c r="D3750" i="1"/>
  <c r="H3749" i="1"/>
  <c r="G3749" i="1" s="1"/>
  <c r="D3749" i="1"/>
  <c r="H3748" i="1"/>
  <c r="G3748" i="1" s="1"/>
  <c r="D3748" i="1"/>
  <c r="H3747" i="1"/>
  <c r="G3747" i="1" s="1"/>
  <c r="D3747" i="1"/>
  <c r="H3746" i="1"/>
  <c r="G3746" i="1" s="1"/>
  <c r="D3746" i="1"/>
  <c r="H3745" i="1"/>
  <c r="G3745" i="1" s="1"/>
  <c r="D3745" i="1"/>
  <c r="H3744" i="1"/>
  <c r="G3744" i="1" s="1"/>
  <c r="D3744" i="1"/>
  <c r="H3743" i="1"/>
  <c r="G3743" i="1" s="1"/>
  <c r="D3743" i="1"/>
  <c r="H3742" i="1"/>
  <c r="G3742" i="1" s="1"/>
  <c r="D3742" i="1"/>
  <c r="H3741" i="1"/>
  <c r="G3741" i="1" s="1"/>
  <c r="D3741" i="1"/>
  <c r="H3740" i="1"/>
  <c r="G3740" i="1" s="1"/>
  <c r="D3740" i="1"/>
  <c r="H3739" i="1"/>
  <c r="G3739" i="1" s="1"/>
  <c r="D3739" i="1"/>
  <c r="H3738" i="1"/>
  <c r="G3738" i="1" s="1"/>
  <c r="D3738" i="1"/>
  <c r="H3737" i="1"/>
  <c r="G3737" i="1" s="1"/>
  <c r="D3737" i="1"/>
  <c r="H3736" i="1"/>
  <c r="G3736" i="1" s="1"/>
  <c r="D3736" i="1"/>
  <c r="H3735" i="1"/>
  <c r="G3735" i="1" s="1"/>
  <c r="D3735" i="1"/>
  <c r="H3734" i="1"/>
  <c r="G3734" i="1" s="1"/>
  <c r="D3734" i="1"/>
  <c r="H3733" i="1"/>
  <c r="G3733" i="1" s="1"/>
  <c r="D3733" i="1"/>
  <c r="H3732" i="1"/>
  <c r="G3732" i="1" s="1"/>
  <c r="D3732" i="1"/>
  <c r="H3731" i="1"/>
  <c r="G3731" i="1" s="1"/>
  <c r="D3731" i="1"/>
  <c r="H3730" i="1"/>
  <c r="G3730" i="1" s="1"/>
  <c r="D3730" i="1"/>
  <c r="H3729" i="1"/>
  <c r="G3729" i="1" s="1"/>
  <c r="D3729" i="1"/>
  <c r="H3728" i="1"/>
  <c r="G3728" i="1" s="1"/>
  <c r="D3728" i="1"/>
  <c r="H3727" i="1"/>
  <c r="G3727" i="1" s="1"/>
  <c r="D3727" i="1"/>
  <c r="H3726" i="1"/>
  <c r="G3726" i="1" s="1"/>
  <c r="D3726" i="1"/>
  <c r="H3725" i="1"/>
  <c r="G3725" i="1" s="1"/>
  <c r="D3725" i="1"/>
  <c r="H3724" i="1"/>
  <c r="G3724" i="1" s="1"/>
  <c r="D3724" i="1"/>
  <c r="H3723" i="1"/>
  <c r="G3723" i="1" s="1"/>
  <c r="D3723" i="1"/>
  <c r="H3722" i="1"/>
  <c r="G3722" i="1" s="1"/>
  <c r="D3722" i="1"/>
  <c r="H3721" i="1"/>
  <c r="G3721" i="1" s="1"/>
  <c r="D3721" i="1"/>
  <c r="H3720" i="1"/>
  <c r="G3720" i="1" s="1"/>
  <c r="D3720" i="1"/>
  <c r="H3719" i="1"/>
  <c r="G3719" i="1" s="1"/>
  <c r="D3719" i="1"/>
  <c r="H3718" i="1"/>
  <c r="G3718" i="1" s="1"/>
  <c r="D3718" i="1"/>
  <c r="H3717" i="1"/>
  <c r="G3717" i="1" s="1"/>
  <c r="D3717" i="1"/>
  <c r="H3716" i="1"/>
  <c r="G3716" i="1" s="1"/>
  <c r="D3716" i="1"/>
  <c r="H3715" i="1"/>
  <c r="G3715" i="1" s="1"/>
  <c r="D3715" i="1"/>
  <c r="H3714" i="1"/>
  <c r="G3714" i="1" s="1"/>
  <c r="D3714" i="1"/>
  <c r="H3713" i="1"/>
  <c r="G3713" i="1" s="1"/>
  <c r="D3713" i="1"/>
  <c r="H3712" i="1"/>
  <c r="G3712" i="1" s="1"/>
  <c r="D3712" i="1"/>
  <c r="H3711" i="1"/>
  <c r="G3711" i="1" s="1"/>
  <c r="D3711" i="1"/>
  <c r="H3710" i="1"/>
  <c r="G3710" i="1" s="1"/>
  <c r="D3710" i="1"/>
  <c r="H3709" i="1"/>
  <c r="G3709" i="1" s="1"/>
  <c r="D3709" i="1"/>
  <c r="H3708" i="1"/>
  <c r="G3708" i="1" s="1"/>
  <c r="D3708" i="1"/>
  <c r="H3707" i="1"/>
  <c r="G3707" i="1" s="1"/>
  <c r="D3707" i="1"/>
  <c r="H3706" i="1"/>
  <c r="G3706" i="1" s="1"/>
  <c r="D3706" i="1"/>
  <c r="H3705" i="1"/>
  <c r="G3705" i="1" s="1"/>
  <c r="D3705" i="1"/>
  <c r="H3704" i="1"/>
  <c r="G3704" i="1" s="1"/>
  <c r="D3704" i="1"/>
  <c r="H3703" i="1"/>
  <c r="G3703" i="1" s="1"/>
  <c r="D3703" i="1"/>
  <c r="H3702" i="1"/>
  <c r="G3702" i="1" s="1"/>
  <c r="D3702" i="1"/>
  <c r="H3701" i="1"/>
  <c r="G3701" i="1" s="1"/>
  <c r="D3701" i="1"/>
  <c r="H3700" i="1"/>
  <c r="G3700" i="1" s="1"/>
  <c r="D3700" i="1"/>
  <c r="H3699" i="1"/>
  <c r="G3699" i="1" s="1"/>
  <c r="D3699" i="1"/>
  <c r="H3698" i="1"/>
  <c r="G3698" i="1" s="1"/>
  <c r="D3698" i="1"/>
  <c r="H3697" i="1"/>
  <c r="G3697" i="1" s="1"/>
  <c r="D3697" i="1"/>
  <c r="H3696" i="1"/>
  <c r="G3696" i="1" s="1"/>
  <c r="D3696" i="1"/>
  <c r="H3695" i="1"/>
  <c r="G3695" i="1" s="1"/>
  <c r="D3695" i="1"/>
  <c r="H3694" i="1"/>
  <c r="G3694" i="1" s="1"/>
  <c r="D3694" i="1"/>
  <c r="H3693" i="1"/>
  <c r="G3693" i="1" s="1"/>
  <c r="D3693" i="1"/>
  <c r="H3692" i="1"/>
  <c r="G3692" i="1" s="1"/>
  <c r="D3692" i="1"/>
  <c r="H3691" i="1"/>
  <c r="G3691" i="1" s="1"/>
  <c r="D3691" i="1"/>
  <c r="H3690" i="1"/>
  <c r="G3690" i="1" s="1"/>
  <c r="D3690" i="1"/>
  <c r="H3689" i="1"/>
  <c r="G3689" i="1" s="1"/>
  <c r="D3689" i="1"/>
  <c r="H3688" i="1"/>
  <c r="G3688" i="1" s="1"/>
  <c r="D3688" i="1"/>
  <c r="H3687" i="1"/>
  <c r="G3687" i="1" s="1"/>
  <c r="D3687" i="1"/>
  <c r="H3686" i="1"/>
  <c r="G3686" i="1" s="1"/>
  <c r="D3686" i="1"/>
  <c r="H3685" i="1"/>
  <c r="G3685" i="1" s="1"/>
  <c r="D3685" i="1"/>
  <c r="H3684" i="1"/>
  <c r="G3684" i="1" s="1"/>
  <c r="D3684" i="1"/>
  <c r="H3683" i="1"/>
  <c r="G3683" i="1" s="1"/>
  <c r="D3683" i="1"/>
  <c r="H3682" i="1"/>
  <c r="G3682" i="1" s="1"/>
  <c r="D3682" i="1"/>
  <c r="H3681" i="1"/>
  <c r="G3681" i="1" s="1"/>
  <c r="D3681" i="1"/>
  <c r="H3680" i="1"/>
  <c r="G3680" i="1" s="1"/>
  <c r="D3680" i="1"/>
  <c r="H3679" i="1"/>
  <c r="G3679" i="1" s="1"/>
  <c r="D3679" i="1"/>
  <c r="H3678" i="1"/>
  <c r="G3678" i="1" s="1"/>
  <c r="D3678" i="1"/>
  <c r="H3677" i="1"/>
  <c r="G3677" i="1" s="1"/>
  <c r="D3677" i="1"/>
  <c r="H3676" i="1"/>
  <c r="G3676" i="1" s="1"/>
  <c r="D3676" i="1"/>
  <c r="H3675" i="1"/>
  <c r="G3675" i="1" s="1"/>
  <c r="D3675" i="1"/>
  <c r="H3674" i="1"/>
  <c r="G3674" i="1" s="1"/>
  <c r="D3674" i="1"/>
  <c r="H3673" i="1"/>
  <c r="G3673" i="1" s="1"/>
  <c r="D3673" i="1"/>
  <c r="H3672" i="1"/>
  <c r="G3672" i="1" s="1"/>
  <c r="D3672" i="1"/>
  <c r="H3671" i="1"/>
  <c r="G3671" i="1" s="1"/>
  <c r="D3671" i="1"/>
  <c r="H3670" i="1"/>
  <c r="G3670" i="1" s="1"/>
  <c r="D3670" i="1"/>
  <c r="H3669" i="1"/>
  <c r="G3669" i="1" s="1"/>
  <c r="D3669" i="1"/>
  <c r="H3668" i="1"/>
  <c r="G3668" i="1" s="1"/>
  <c r="D3668" i="1"/>
  <c r="H3667" i="1"/>
  <c r="G3667" i="1" s="1"/>
  <c r="D3667" i="1"/>
  <c r="H3666" i="1"/>
  <c r="G3666" i="1" s="1"/>
  <c r="D3666" i="1"/>
  <c r="H3665" i="1"/>
  <c r="G3665" i="1" s="1"/>
  <c r="D3665" i="1"/>
  <c r="H3664" i="1"/>
  <c r="G3664" i="1" s="1"/>
  <c r="D3664" i="1"/>
  <c r="H3663" i="1"/>
  <c r="G3663" i="1" s="1"/>
  <c r="D3663" i="1"/>
  <c r="H3662" i="1"/>
  <c r="G3662" i="1" s="1"/>
  <c r="D3662" i="1"/>
  <c r="H3661" i="1"/>
  <c r="G3661" i="1" s="1"/>
  <c r="D3661" i="1"/>
  <c r="H3660" i="1"/>
  <c r="G3660" i="1" s="1"/>
  <c r="D3660" i="1"/>
  <c r="H3659" i="1"/>
  <c r="G3659" i="1" s="1"/>
  <c r="D3659" i="1"/>
  <c r="H3658" i="1"/>
  <c r="G3658" i="1" s="1"/>
  <c r="D3658" i="1"/>
  <c r="H3657" i="1"/>
  <c r="G3657" i="1" s="1"/>
  <c r="D3657" i="1"/>
  <c r="H3656" i="1"/>
  <c r="G3656" i="1" s="1"/>
  <c r="D3656" i="1"/>
  <c r="H3655" i="1"/>
  <c r="G3655" i="1" s="1"/>
  <c r="D3655" i="1"/>
  <c r="H3654" i="1"/>
  <c r="G3654" i="1" s="1"/>
  <c r="D3654" i="1"/>
  <c r="H3653" i="1"/>
  <c r="G3653" i="1" s="1"/>
  <c r="D3653" i="1"/>
  <c r="H3652" i="1"/>
  <c r="G3652" i="1" s="1"/>
  <c r="D3652" i="1"/>
  <c r="H3651" i="1"/>
  <c r="G3651" i="1" s="1"/>
  <c r="D3651" i="1"/>
  <c r="H3650" i="1"/>
  <c r="G3650" i="1" s="1"/>
  <c r="D3650" i="1"/>
  <c r="H3649" i="1"/>
  <c r="G3649" i="1" s="1"/>
  <c r="D3649" i="1"/>
  <c r="H3648" i="1"/>
  <c r="G3648" i="1" s="1"/>
  <c r="D3648" i="1"/>
  <c r="H3647" i="1"/>
  <c r="G3647" i="1" s="1"/>
  <c r="D3647" i="1"/>
  <c r="H3646" i="1"/>
  <c r="G3646" i="1" s="1"/>
  <c r="D3646" i="1"/>
  <c r="H3645" i="1"/>
  <c r="G3645" i="1" s="1"/>
  <c r="D3645" i="1"/>
  <c r="H3644" i="1"/>
  <c r="G3644" i="1" s="1"/>
  <c r="D3644" i="1"/>
  <c r="H3643" i="1"/>
  <c r="G3643" i="1" s="1"/>
  <c r="D3643" i="1"/>
  <c r="H3642" i="1"/>
  <c r="G3642" i="1" s="1"/>
  <c r="D3642" i="1"/>
  <c r="H3641" i="1"/>
  <c r="G3641" i="1" s="1"/>
  <c r="D3641" i="1"/>
  <c r="H3640" i="1"/>
  <c r="G3640" i="1" s="1"/>
  <c r="D3640" i="1"/>
  <c r="H3639" i="1"/>
  <c r="G3639" i="1" s="1"/>
  <c r="D3639" i="1"/>
  <c r="H3638" i="1"/>
  <c r="G3638" i="1" s="1"/>
  <c r="D3638" i="1"/>
  <c r="H3637" i="1"/>
  <c r="G3637" i="1" s="1"/>
  <c r="D3637" i="1"/>
  <c r="H3636" i="1"/>
  <c r="G3636" i="1" s="1"/>
  <c r="D3636" i="1"/>
  <c r="H3635" i="1"/>
  <c r="G3635" i="1" s="1"/>
  <c r="D3635" i="1"/>
  <c r="H3634" i="1"/>
  <c r="G3634" i="1" s="1"/>
  <c r="D3634" i="1"/>
  <c r="H3633" i="1"/>
  <c r="G3633" i="1" s="1"/>
  <c r="D3633" i="1"/>
  <c r="H3632" i="1"/>
  <c r="G3632" i="1" s="1"/>
  <c r="D3632" i="1"/>
  <c r="H3631" i="1"/>
  <c r="G3631" i="1" s="1"/>
  <c r="D3631" i="1"/>
  <c r="H3630" i="1"/>
  <c r="G3630" i="1" s="1"/>
  <c r="D3630" i="1"/>
  <c r="H3629" i="1"/>
  <c r="G3629" i="1" s="1"/>
  <c r="D3629" i="1"/>
  <c r="H3628" i="1"/>
  <c r="G3628" i="1" s="1"/>
  <c r="D3628" i="1"/>
  <c r="H3627" i="1"/>
  <c r="G3627" i="1" s="1"/>
  <c r="D3627" i="1"/>
  <c r="H3626" i="1"/>
  <c r="G3626" i="1" s="1"/>
  <c r="D3626" i="1"/>
  <c r="H3625" i="1"/>
  <c r="G3625" i="1" s="1"/>
  <c r="D3625" i="1"/>
  <c r="H3624" i="1"/>
  <c r="G3624" i="1" s="1"/>
  <c r="D3624" i="1"/>
  <c r="H3623" i="1"/>
  <c r="G3623" i="1" s="1"/>
  <c r="D3623" i="1"/>
  <c r="H3622" i="1"/>
  <c r="G3622" i="1" s="1"/>
  <c r="D3622" i="1"/>
  <c r="H3621" i="1"/>
  <c r="G3621" i="1" s="1"/>
  <c r="D3621" i="1"/>
  <c r="H3620" i="1"/>
  <c r="G3620" i="1" s="1"/>
  <c r="D3620" i="1"/>
  <c r="H3619" i="1"/>
  <c r="G3619" i="1" s="1"/>
  <c r="D3619" i="1"/>
  <c r="H3618" i="1"/>
  <c r="G3618" i="1" s="1"/>
  <c r="D3618" i="1"/>
  <c r="H3617" i="1"/>
  <c r="G3617" i="1" s="1"/>
  <c r="D3617" i="1"/>
  <c r="H3616" i="1"/>
  <c r="G3616" i="1" s="1"/>
  <c r="D3616" i="1"/>
  <c r="H3615" i="1"/>
  <c r="G3615" i="1" s="1"/>
  <c r="D3615" i="1"/>
  <c r="H3614" i="1"/>
  <c r="G3614" i="1" s="1"/>
  <c r="D3614" i="1"/>
  <c r="H3613" i="1"/>
  <c r="G3613" i="1" s="1"/>
  <c r="D3613" i="1"/>
  <c r="H3612" i="1"/>
  <c r="G3612" i="1" s="1"/>
  <c r="D3612" i="1"/>
  <c r="H3611" i="1"/>
  <c r="G3611" i="1" s="1"/>
  <c r="D3611" i="1"/>
  <c r="H3610" i="1"/>
  <c r="G3610" i="1" s="1"/>
  <c r="D3610" i="1"/>
  <c r="H3609" i="1"/>
  <c r="G3609" i="1" s="1"/>
  <c r="D3609" i="1"/>
  <c r="H3608" i="1"/>
  <c r="G3608" i="1" s="1"/>
  <c r="D3608" i="1"/>
  <c r="H3607" i="1"/>
  <c r="G3607" i="1" s="1"/>
  <c r="D3607" i="1"/>
  <c r="H3606" i="1"/>
  <c r="G3606" i="1" s="1"/>
  <c r="D3606" i="1"/>
  <c r="H3605" i="1"/>
  <c r="G3605" i="1" s="1"/>
  <c r="D3605" i="1"/>
  <c r="H3604" i="1"/>
  <c r="G3604" i="1" s="1"/>
  <c r="D3604" i="1"/>
  <c r="H3603" i="1"/>
  <c r="G3603" i="1" s="1"/>
  <c r="D3603" i="1"/>
  <c r="H3602" i="1"/>
  <c r="G3602" i="1" s="1"/>
  <c r="D3602" i="1"/>
  <c r="H3601" i="1"/>
  <c r="G3601" i="1" s="1"/>
  <c r="D3601" i="1"/>
  <c r="H3600" i="1"/>
  <c r="G3600" i="1" s="1"/>
  <c r="D3600" i="1"/>
  <c r="H3599" i="1"/>
  <c r="G3599" i="1" s="1"/>
  <c r="D3599" i="1"/>
  <c r="H3598" i="1"/>
  <c r="G3598" i="1" s="1"/>
  <c r="D3598" i="1"/>
  <c r="H3597" i="1"/>
  <c r="G3597" i="1" s="1"/>
  <c r="D3597" i="1"/>
  <c r="H3596" i="1"/>
  <c r="G3596" i="1" s="1"/>
  <c r="D3596" i="1"/>
  <c r="H3595" i="1"/>
  <c r="G3595" i="1" s="1"/>
  <c r="D3595" i="1"/>
  <c r="H3594" i="1"/>
  <c r="G3594" i="1" s="1"/>
  <c r="D3594" i="1"/>
  <c r="H3593" i="1"/>
  <c r="G3593" i="1" s="1"/>
  <c r="D3593" i="1"/>
  <c r="H3592" i="1"/>
  <c r="G3592" i="1" s="1"/>
  <c r="D3592" i="1"/>
  <c r="H3591" i="1"/>
  <c r="G3591" i="1" s="1"/>
  <c r="D3591" i="1"/>
  <c r="H3590" i="1"/>
  <c r="G3590" i="1" s="1"/>
  <c r="D3590" i="1"/>
  <c r="H3589" i="1"/>
  <c r="G3589" i="1" s="1"/>
  <c r="D3589" i="1"/>
  <c r="H3588" i="1"/>
  <c r="G3588" i="1" s="1"/>
  <c r="D3588" i="1"/>
  <c r="H3587" i="1"/>
  <c r="G3587" i="1" s="1"/>
  <c r="D3587" i="1"/>
  <c r="H3586" i="1"/>
  <c r="G3586" i="1" s="1"/>
  <c r="D3586" i="1"/>
  <c r="H3585" i="1"/>
  <c r="G3585" i="1" s="1"/>
  <c r="D3585" i="1"/>
  <c r="H3584" i="1"/>
  <c r="G3584" i="1" s="1"/>
  <c r="D3584" i="1"/>
  <c r="H3583" i="1"/>
  <c r="G3583" i="1" s="1"/>
  <c r="D3583" i="1"/>
  <c r="H3582" i="1"/>
  <c r="G3582" i="1" s="1"/>
  <c r="D3582" i="1"/>
  <c r="H3581" i="1"/>
  <c r="G3581" i="1" s="1"/>
  <c r="D3581" i="1"/>
  <c r="H3580" i="1"/>
  <c r="G3580" i="1" s="1"/>
  <c r="D3580" i="1"/>
  <c r="H3579" i="1"/>
  <c r="G3579" i="1" s="1"/>
  <c r="D3579" i="1"/>
  <c r="H3578" i="1"/>
  <c r="G3578" i="1" s="1"/>
  <c r="D3578" i="1"/>
  <c r="H3577" i="1"/>
  <c r="G3577" i="1" s="1"/>
  <c r="D3577" i="1"/>
  <c r="H3576" i="1"/>
  <c r="G3576" i="1" s="1"/>
  <c r="D3576" i="1"/>
  <c r="H3575" i="1"/>
  <c r="G3575" i="1" s="1"/>
  <c r="D3575" i="1"/>
  <c r="H3574" i="1"/>
  <c r="G3574" i="1" s="1"/>
  <c r="D3574" i="1"/>
  <c r="H3573" i="1"/>
  <c r="G3573" i="1" s="1"/>
  <c r="D3573" i="1"/>
  <c r="H3572" i="1"/>
  <c r="G3572" i="1" s="1"/>
  <c r="D3572" i="1"/>
  <c r="H3571" i="1"/>
  <c r="G3571" i="1" s="1"/>
  <c r="D3571" i="1"/>
  <c r="H3570" i="1"/>
  <c r="G3570" i="1" s="1"/>
  <c r="D3570" i="1"/>
  <c r="H3569" i="1"/>
  <c r="G3569" i="1" s="1"/>
  <c r="D3569" i="1"/>
  <c r="H3568" i="1"/>
  <c r="G3568" i="1" s="1"/>
  <c r="D3568" i="1"/>
  <c r="H3567" i="1"/>
  <c r="G3567" i="1" s="1"/>
  <c r="D3567" i="1"/>
  <c r="H3566" i="1"/>
  <c r="G3566" i="1" s="1"/>
  <c r="D3566" i="1"/>
  <c r="H3565" i="1"/>
  <c r="G3565" i="1" s="1"/>
  <c r="D3565" i="1"/>
  <c r="H3564" i="1"/>
  <c r="G3564" i="1" s="1"/>
  <c r="D3564" i="1"/>
  <c r="H3563" i="1"/>
  <c r="G3563" i="1" s="1"/>
  <c r="D3563" i="1"/>
  <c r="H3562" i="1"/>
  <c r="G3562" i="1" s="1"/>
  <c r="D3562" i="1"/>
  <c r="H3561" i="1"/>
  <c r="G3561" i="1" s="1"/>
  <c r="D3561" i="1"/>
  <c r="H3560" i="1"/>
  <c r="G3560" i="1" s="1"/>
  <c r="D3560" i="1"/>
  <c r="H3559" i="1"/>
  <c r="G3559" i="1" s="1"/>
  <c r="D3559" i="1"/>
  <c r="H3558" i="1"/>
  <c r="G3558" i="1" s="1"/>
  <c r="D3558" i="1"/>
  <c r="H3557" i="1"/>
  <c r="G3557" i="1" s="1"/>
  <c r="D3557" i="1"/>
  <c r="H3556" i="1"/>
  <c r="G3556" i="1" s="1"/>
  <c r="D3556" i="1"/>
  <c r="H3555" i="1"/>
  <c r="G3555" i="1" s="1"/>
  <c r="D3555" i="1"/>
  <c r="H3554" i="1"/>
  <c r="G3554" i="1" s="1"/>
  <c r="D3554" i="1"/>
  <c r="H3553" i="1"/>
  <c r="G3553" i="1" s="1"/>
  <c r="D3553" i="1"/>
  <c r="H3552" i="1"/>
  <c r="G3552" i="1" s="1"/>
  <c r="D3552" i="1"/>
  <c r="H3551" i="1"/>
  <c r="G3551" i="1" s="1"/>
  <c r="D3551" i="1"/>
  <c r="H3550" i="1"/>
  <c r="G3550" i="1" s="1"/>
  <c r="D3550" i="1"/>
  <c r="H3549" i="1"/>
  <c r="G3549" i="1" s="1"/>
  <c r="D3549" i="1"/>
  <c r="H3548" i="1"/>
  <c r="G3548" i="1" s="1"/>
  <c r="D3548" i="1"/>
  <c r="H3547" i="1"/>
  <c r="G3547" i="1" s="1"/>
  <c r="D3547" i="1"/>
  <c r="H3546" i="1"/>
  <c r="G3546" i="1" s="1"/>
  <c r="D3546" i="1"/>
  <c r="H3545" i="1"/>
  <c r="G3545" i="1" s="1"/>
  <c r="D3545" i="1"/>
  <c r="H3544" i="1"/>
  <c r="G3544" i="1" s="1"/>
  <c r="D3544" i="1"/>
  <c r="H3543" i="1"/>
  <c r="G3543" i="1" s="1"/>
  <c r="D3543" i="1"/>
  <c r="H3542" i="1"/>
  <c r="G3542" i="1" s="1"/>
  <c r="D3542" i="1"/>
  <c r="H3541" i="1"/>
  <c r="G3541" i="1" s="1"/>
  <c r="D3541" i="1"/>
  <c r="H3540" i="1"/>
  <c r="G3540" i="1" s="1"/>
  <c r="D3540" i="1"/>
  <c r="H3539" i="1"/>
  <c r="G3539" i="1" s="1"/>
  <c r="D3539" i="1"/>
  <c r="H3538" i="1"/>
  <c r="G3538" i="1" s="1"/>
  <c r="D3538" i="1"/>
  <c r="H3537" i="1"/>
  <c r="G3537" i="1" s="1"/>
  <c r="D3537" i="1"/>
  <c r="H3536" i="1"/>
  <c r="G3536" i="1" s="1"/>
  <c r="D3536" i="1"/>
  <c r="H3535" i="1"/>
  <c r="G3535" i="1" s="1"/>
  <c r="D3535" i="1"/>
  <c r="H3534" i="1"/>
  <c r="G3534" i="1" s="1"/>
  <c r="D3534" i="1"/>
  <c r="H3533" i="1"/>
  <c r="G3533" i="1" s="1"/>
  <c r="D3533" i="1"/>
  <c r="H3532" i="1"/>
  <c r="G3532" i="1" s="1"/>
  <c r="D3532" i="1"/>
  <c r="H3531" i="1"/>
  <c r="G3531" i="1" s="1"/>
  <c r="D3531" i="1"/>
  <c r="H3530" i="1"/>
  <c r="G3530" i="1" s="1"/>
  <c r="D3530" i="1"/>
  <c r="H3529" i="1"/>
  <c r="G3529" i="1" s="1"/>
  <c r="D3529" i="1"/>
  <c r="H3528" i="1"/>
  <c r="G3528" i="1" s="1"/>
  <c r="D3528" i="1"/>
  <c r="H3527" i="1"/>
  <c r="G3527" i="1" s="1"/>
  <c r="D3527" i="1"/>
  <c r="H3526" i="1"/>
  <c r="G3526" i="1" s="1"/>
  <c r="D3526" i="1"/>
  <c r="H3525" i="1"/>
  <c r="G3525" i="1" s="1"/>
  <c r="D3525" i="1"/>
  <c r="H3524" i="1"/>
  <c r="G3524" i="1" s="1"/>
  <c r="D3524" i="1"/>
  <c r="H3523" i="1"/>
  <c r="G3523" i="1" s="1"/>
  <c r="D3523" i="1"/>
  <c r="H3522" i="1"/>
  <c r="G3522" i="1" s="1"/>
  <c r="D3522" i="1"/>
  <c r="H3521" i="1"/>
  <c r="G3521" i="1" s="1"/>
  <c r="D3521" i="1"/>
  <c r="H3520" i="1"/>
  <c r="G3520" i="1" s="1"/>
  <c r="D3520" i="1"/>
  <c r="H3519" i="1"/>
  <c r="G3519" i="1" s="1"/>
  <c r="D3519" i="1"/>
  <c r="H3518" i="1"/>
  <c r="G3518" i="1" s="1"/>
  <c r="D3518" i="1"/>
  <c r="H3517" i="1"/>
  <c r="G3517" i="1" s="1"/>
  <c r="D3517" i="1"/>
  <c r="H3516" i="1"/>
  <c r="G3516" i="1" s="1"/>
  <c r="D3516" i="1"/>
  <c r="H3515" i="1"/>
  <c r="G3515" i="1" s="1"/>
  <c r="D3515" i="1"/>
  <c r="H3514" i="1"/>
  <c r="G3514" i="1" s="1"/>
  <c r="D3514" i="1"/>
  <c r="H3513" i="1"/>
  <c r="G3513" i="1" s="1"/>
  <c r="D3513" i="1"/>
  <c r="H3512" i="1"/>
  <c r="G3512" i="1" s="1"/>
  <c r="D3512" i="1"/>
  <c r="H3511" i="1"/>
  <c r="G3511" i="1" s="1"/>
  <c r="D3511" i="1"/>
  <c r="H3510" i="1"/>
  <c r="G3510" i="1" s="1"/>
  <c r="D3510" i="1"/>
  <c r="H3509" i="1"/>
  <c r="G3509" i="1" s="1"/>
  <c r="D3509" i="1"/>
  <c r="H3508" i="1"/>
  <c r="G3508" i="1" s="1"/>
  <c r="D3508" i="1"/>
  <c r="H3507" i="1"/>
  <c r="G3507" i="1" s="1"/>
  <c r="D3507" i="1"/>
  <c r="H3506" i="1"/>
  <c r="G3506" i="1" s="1"/>
  <c r="D3506" i="1"/>
  <c r="H3505" i="1"/>
  <c r="G3505" i="1" s="1"/>
  <c r="D3505" i="1"/>
  <c r="H3504" i="1"/>
  <c r="G3504" i="1" s="1"/>
  <c r="D3504" i="1"/>
  <c r="H3503" i="1"/>
  <c r="G3503" i="1" s="1"/>
  <c r="D3503" i="1"/>
  <c r="H3502" i="1"/>
  <c r="G3502" i="1" s="1"/>
  <c r="D3502" i="1"/>
  <c r="H3501" i="1"/>
  <c r="G3501" i="1" s="1"/>
  <c r="D3501" i="1"/>
  <c r="H3500" i="1"/>
  <c r="G3500" i="1" s="1"/>
  <c r="D3500" i="1"/>
  <c r="H3499" i="1"/>
  <c r="G3499" i="1" s="1"/>
  <c r="D3499" i="1"/>
  <c r="H3498" i="1"/>
  <c r="G3498" i="1" s="1"/>
  <c r="D3498" i="1"/>
  <c r="H3497" i="1"/>
  <c r="G3497" i="1" s="1"/>
  <c r="D3497" i="1"/>
  <c r="H3496" i="1"/>
  <c r="G3496" i="1" s="1"/>
  <c r="D3496" i="1"/>
  <c r="H3495" i="1"/>
  <c r="G3495" i="1" s="1"/>
  <c r="D3495" i="1"/>
  <c r="H3494" i="1"/>
  <c r="G3494" i="1" s="1"/>
  <c r="D3494" i="1"/>
  <c r="H3493" i="1"/>
  <c r="G3493" i="1" s="1"/>
  <c r="D3493" i="1"/>
  <c r="H3492" i="1"/>
  <c r="G3492" i="1" s="1"/>
  <c r="D3492" i="1"/>
  <c r="H3491" i="1"/>
  <c r="G3491" i="1" s="1"/>
  <c r="D3491" i="1"/>
  <c r="H3490" i="1"/>
  <c r="G3490" i="1" s="1"/>
  <c r="D3490" i="1"/>
  <c r="H3489" i="1"/>
  <c r="G3489" i="1" s="1"/>
  <c r="D3489" i="1"/>
  <c r="H3488" i="1"/>
  <c r="G3488" i="1" s="1"/>
  <c r="D3488" i="1"/>
  <c r="H3487" i="1"/>
  <c r="G3487" i="1" s="1"/>
  <c r="D3487" i="1"/>
  <c r="H3486" i="1"/>
  <c r="G3486" i="1" s="1"/>
  <c r="D3486" i="1"/>
  <c r="H3485" i="1"/>
  <c r="G3485" i="1" s="1"/>
  <c r="D3485" i="1"/>
  <c r="H3484" i="1"/>
  <c r="G3484" i="1" s="1"/>
  <c r="D3484" i="1"/>
  <c r="H3483" i="1"/>
  <c r="G3483" i="1" s="1"/>
  <c r="D3483" i="1"/>
  <c r="H3482" i="1"/>
  <c r="G3482" i="1" s="1"/>
  <c r="D3482" i="1"/>
  <c r="H3481" i="1"/>
  <c r="G3481" i="1" s="1"/>
  <c r="D3481" i="1"/>
  <c r="H3480" i="1"/>
  <c r="G3480" i="1" s="1"/>
  <c r="D3480" i="1"/>
  <c r="H3479" i="1"/>
  <c r="G3479" i="1" s="1"/>
  <c r="D3479" i="1"/>
  <c r="H3478" i="1"/>
  <c r="G3478" i="1" s="1"/>
  <c r="D3478" i="1"/>
  <c r="H3477" i="1"/>
  <c r="G3477" i="1" s="1"/>
  <c r="D3477" i="1"/>
  <c r="H3476" i="1"/>
  <c r="G3476" i="1" s="1"/>
  <c r="D3476" i="1"/>
  <c r="H3475" i="1"/>
  <c r="G3475" i="1" s="1"/>
  <c r="D3475" i="1"/>
  <c r="H3474" i="1"/>
  <c r="G3474" i="1" s="1"/>
  <c r="D3474" i="1"/>
  <c r="H3473" i="1"/>
  <c r="G3473" i="1" s="1"/>
  <c r="D3473" i="1"/>
  <c r="H3472" i="1"/>
  <c r="G3472" i="1" s="1"/>
  <c r="D3472" i="1"/>
  <c r="H3471" i="1"/>
  <c r="G3471" i="1" s="1"/>
  <c r="D3471" i="1"/>
  <c r="H3470" i="1"/>
  <c r="G3470" i="1" s="1"/>
  <c r="D3470" i="1"/>
  <c r="H3469" i="1"/>
  <c r="G3469" i="1" s="1"/>
  <c r="D3469" i="1"/>
  <c r="H3468" i="1"/>
  <c r="G3468" i="1" s="1"/>
  <c r="D3468" i="1"/>
  <c r="H3467" i="1"/>
  <c r="G3467" i="1" s="1"/>
  <c r="D3467" i="1"/>
  <c r="H3466" i="1"/>
  <c r="G3466" i="1" s="1"/>
  <c r="D3466" i="1"/>
  <c r="H3465" i="1"/>
  <c r="G3465" i="1" s="1"/>
  <c r="D3465" i="1"/>
  <c r="H3464" i="1"/>
  <c r="G3464" i="1" s="1"/>
  <c r="D3464" i="1"/>
  <c r="H3463" i="1"/>
  <c r="G3463" i="1" s="1"/>
  <c r="D3463" i="1"/>
  <c r="H3462" i="1"/>
  <c r="G3462" i="1" s="1"/>
  <c r="D3462" i="1"/>
  <c r="H3461" i="1"/>
  <c r="G3461" i="1" s="1"/>
  <c r="D3461" i="1"/>
  <c r="H3460" i="1"/>
  <c r="G3460" i="1" s="1"/>
  <c r="D3460" i="1"/>
  <c r="H3459" i="1"/>
  <c r="G3459" i="1" s="1"/>
  <c r="D3459" i="1"/>
  <c r="H3458" i="1"/>
  <c r="G3458" i="1" s="1"/>
  <c r="D3458" i="1"/>
  <c r="H3457" i="1"/>
  <c r="G3457" i="1" s="1"/>
  <c r="D3457" i="1"/>
  <c r="H3456" i="1"/>
  <c r="G3456" i="1" s="1"/>
  <c r="D3456" i="1"/>
  <c r="H3455" i="1"/>
  <c r="G3455" i="1" s="1"/>
  <c r="D3455" i="1"/>
  <c r="H3454" i="1"/>
  <c r="G3454" i="1" s="1"/>
  <c r="D3454" i="1"/>
  <c r="H3453" i="1"/>
  <c r="G3453" i="1" s="1"/>
  <c r="D3453" i="1"/>
  <c r="H3452" i="1"/>
  <c r="G3452" i="1" s="1"/>
  <c r="D3452" i="1"/>
  <c r="H3451" i="1"/>
  <c r="G3451" i="1" s="1"/>
  <c r="D3451" i="1"/>
  <c r="H3450" i="1"/>
  <c r="G3450" i="1" s="1"/>
  <c r="D3450" i="1"/>
  <c r="H3449" i="1"/>
  <c r="G3449" i="1" s="1"/>
  <c r="D3449" i="1"/>
  <c r="H3448" i="1"/>
  <c r="G3448" i="1" s="1"/>
  <c r="D3448" i="1"/>
  <c r="H3447" i="1"/>
  <c r="G3447" i="1" s="1"/>
  <c r="D3447" i="1"/>
  <c r="H3446" i="1"/>
  <c r="G3446" i="1" s="1"/>
  <c r="D3446" i="1"/>
  <c r="H3445" i="1"/>
  <c r="G3445" i="1" s="1"/>
  <c r="D3445" i="1"/>
  <c r="H3444" i="1"/>
  <c r="G3444" i="1" s="1"/>
  <c r="D3444" i="1"/>
  <c r="H3443" i="1"/>
  <c r="G3443" i="1" s="1"/>
  <c r="D3443" i="1"/>
  <c r="H3442" i="1"/>
  <c r="G3442" i="1" s="1"/>
  <c r="D3442" i="1"/>
  <c r="H3441" i="1"/>
  <c r="G3441" i="1" s="1"/>
  <c r="D3441" i="1"/>
  <c r="H3440" i="1"/>
  <c r="G3440" i="1" s="1"/>
  <c r="D3440" i="1"/>
  <c r="H3439" i="1"/>
  <c r="G3439" i="1" s="1"/>
  <c r="D3439" i="1"/>
  <c r="H3438" i="1"/>
  <c r="G3438" i="1" s="1"/>
  <c r="D3438" i="1"/>
  <c r="H3437" i="1"/>
  <c r="G3437" i="1" s="1"/>
  <c r="D3437" i="1"/>
  <c r="H3436" i="1"/>
  <c r="G3436" i="1" s="1"/>
  <c r="D3436" i="1"/>
  <c r="H3435" i="1"/>
  <c r="G3435" i="1" s="1"/>
  <c r="D3435" i="1"/>
  <c r="H3434" i="1"/>
  <c r="G3434" i="1" s="1"/>
  <c r="D3434" i="1"/>
  <c r="H3433" i="1"/>
  <c r="G3433" i="1" s="1"/>
  <c r="D3433" i="1"/>
  <c r="H3432" i="1"/>
  <c r="G3432" i="1" s="1"/>
  <c r="D3432" i="1"/>
  <c r="H3431" i="1"/>
  <c r="G3431" i="1" s="1"/>
  <c r="D3431" i="1"/>
  <c r="H3430" i="1"/>
  <c r="G3430" i="1" s="1"/>
  <c r="D3430" i="1"/>
  <c r="H3429" i="1"/>
  <c r="G3429" i="1" s="1"/>
  <c r="D3429" i="1"/>
  <c r="H3428" i="1"/>
  <c r="G3428" i="1" s="1"/>
  <c r="D3428" i="1"/>
  <c r="H3427" i="1"/>
  <c r="G3427" i="1" s="1"/>
  <c r="D3427" i="1"/>
  <c r="H3426" i="1"/>
  <c r="G3426" i="1" s="1"/>
  <c r="D3426" i="1"/>
  <c r="H3425" i="1"/>
  <c r="G3425" i="1" s="1"/>
  <c r="D3425" i="1"/>
  <c r="H3424" i="1"/>
  <c r="G3424" i="1" s="1"/>
  <c r="D3424" i="1"/>
  <c r="H3423" i="1"/>
  <c r="G3423" i="1" s="1"/>
  <c r="D3423" i="1"/>
  <c r="H3422" i="1"/>
  <c r="G3422" i="1" s="1"/>
  <c r="D3422" i="1"/>
  <c r="H3421" i="1"/>
  <c r="G3421" i="1" s="1"/>
  <c r="D3421" i="1"/>
  <c r="H3420" i="1"/>
  <c r="G3420" i="1" s="1"/>
  <c r="D3420" i="1"/>
  <c r="H3419" i="1"/>
  <c r="G3419" i="1" s="1"/>
  <c r="D3419" i="1"/>
  <c r="H3418" i="1"/>
  <c r="G3418" i="1" s="1"/>
  <c r="D3418" i="1"/>
  <c r="H3417" i="1"/>
  <c r="G3417" i="1" s="1"/>
  <c r="D3417" i="1"/>
  <c r="H3416" i="1"/>
  <c r="G3416" i="1" s="1"/>
  <c r="D3416" i="1"/>
  <c r="H3415" i="1"/>
  <c r="G3415" i="1" s="1"/>
  <c r="D3415" i="1"/>
  <c r="H3414" i="1"/>
  <c r="G3414" i="1" s="1"/>
  <c r="D3414" i="1"/>
  <c r="H3413" i="1"/>
  <c r="G3413" i="1" s="1"/>
  <c r="D3413" i="1"/>
  <c r="H3412" i="1"/>
  <c r="G3412" i="1" s="1"/>
  <c r="D3412" i="1"/>
  <c r="H3411" i="1"/>
  <c r="G3411" i="1" s="1"/>
  <c r="D3411" i="1"/>
  <c r="H3410" i="1"/>
  <c r="G3410" i="1" s="1"/>
  <c r="D3410" i="1"/>
  <c r="H3409" i="1"/>
  <c r="G3409" i="1" s="1"/>
  <c r="D3409" i="1"/>
  <c r="H3408" i="1"/>
  <c r="G3408" i="1" s="1"/>
  <c r="D3408" i="1"/>
  <c r="H3407" i="1"/>
  <c r="G3407" i="1" s="1"/>
  <c r="D3407" i="1"/>
  <c r="H3406" i="1"/>
  <c r="G3406" i="1" s="1"/>
  <c r="D3406" i="1"/>
  <c r="H3405" i="1"/>
  <c r="G3405" i="1" s="1"/>
  <c r="D3405" i="1"/>
  <c r="H3404" i="1"/>
  <c r="G3404" i="1" s="1"/>
  <c r="D3404" i="1"/>
  <c r="H3403" i="1"/>
  <c r="G3403" i="1" s="1"/>
  <c r="D3403" i="1"/>
  <c r="H3402" i="1"/>
  <c r="G3402" i="1" s="1"/>
  <c r="D3402" i="1"/>
  <c r="H3401" i="1"/>
  <c r="G3401" i="1" s="1"/>
  <c r="D3401" i="1"/>
  <c r="H3400" i="1"/>
  <c r="G3400" i="1" s="1"/>
  <c r="D3400" i="1"/>
  <c r="H3399" i="1"/>
  <c r="G3399" i="1" s="1"/>
  <c r="D3399" i="1"/>
  <c r="H3398" i="1"/>
  <c r="G3398" i="1" s="1"/>
  <c r="D3398" i="1"/>
  <c r="H3397" i="1"/>
  <c r="G3397" i="1" s="1"/>
  <c r="D3397" i="1"/>
  <c r="H3396" i="1"/>
  <c r="G3396" i="1" s="1"/>
  <c r="D3396" i="1"/>
  <c r="H3395" i="1"/>
  <c r="G3395" i="1" s="1"/>
  <c r="D3395" i="1"/>
  <c r="H3394" i="1"/>
  <c r="G3394" i="1" s="1"/>
  <c r="D3394" i="1"/>
  <c r="H3393" i="1"/>
  <c r="G3393" i="1" s="1"/>
  <c r="D3393" i="1"/>
  <c r="H3392" i="1"/>
  <c r="G3392" i="1" s="1"/>
  <c r="D3392" i="1"/>
  <c r="H3391" i="1"/>
  <c r="G3391" i="1" s="1"/>
  <c r="D3391" i="1"/>
  <c r="H3390" i="1"/>
  <c r="G3390" i="1" s="1"/>
  <c r="D3390" i="1"/>
  <c r="H3389" i="1"/>
  <c r="G3389" i="1" s="1"/>
  <c r="D3389" i="1"/>
  <c r="H3388" i="1"/>
  <c r="G3388" i="1" s="1"/>
  <c r="D3388" i="1"/>
  <c r="H3387" i="1"/>
  <c r="G3387" i="1" s="1"/>
  <c r="D3387" i="1"/>
  <c r="H3386" i="1"/>
  <c r="G3386" i="1" s="1"/>
  <c r="D3386" i="1"/>
  <c r="H3385" i="1"/>
  <c r="G3385" i="1" s="1"/>
  <c r="D3385" i="1"/>
  <c r="H3384" i="1"/>
  <c r="G3384" i="1" s="1"/>
  <c r="D3384" i="1"/>
  <c r="H3383" i="1"/>
  <c r="G3383" i="1" s="1"/>
  <c r="D3383" i="1"/>
  <c r="H3382" i="1"/>
  <c r="G3382" i="1" s="1"/>
  <c r="D3382" i="1"/>
  <c r="H3381" i="1"/>
  <c r="G3381" i="1" s="1"/>
  <c r="D3381" i="1"/>
  <c r="H3380" i="1"/>
  <c r="G3380" i="1" s="1"/>
  <c r="D3380" i="1"/>
  <c r="H3379" i="1"/>
  <c r="G3379" i="1" s="1"/>
  <c r="D3379" i="1"/>
  <c r="H3378" i="1"/>
  <c r="G3378" i="1" s="1"/>
  <c r="D3378" i="1"/>
  <c r="H3377" i="1"/>
  <c r="G3377" i="1" s="1"/>
  <c r="D3377" i="1"/>
  <c r="H3376" i="1"/>
  <c r="G3376" i="1" s="1"/>
  <c r="D3376" i="1"/>
  <c r="H3375" i="1"/>
  <c r="G3375" i="1" s="1"/>
  <c r="D3375" i="1"/>
  <c r="H3374" i="1"/>
  <c r="G3374" i="1" s="1"/>
  <c r="D3374" i="1"/>
  <c r="H3373" i="1"/>
  <c r="G3373" i="1" s="1"/>
  <c r="D3373" i="1"/>
  <c r="H3372" i="1"/>
  <c r="G3372" i="1" s="1"/>
  <c r="D3372" i="1"/>
  <c r="H3371" i="1"/>
  <c r="G3371" i="1" s="1"/>
  <c r="D3371" i="1"/>
  <c r="H3370" i="1"/>
  <c r="G3370" i="1" s="1"/>
  <c r="D3370" i="1"/>
  <c r="H3369" i="1"/>
  <c r="G3369" i="1" s="1"/>
  <c r="D3369" i="1"/>
  <c r="H3368" i="1"/>
  <c r="G3368" i="1" s="1"/>
  <c r="D3368" i="1"/>
  <c r="H3367" i="1"/>
  <c r="G3367" i="1" s="1"/>
  <c r="D3367" i="1"/>
  <c r="H3366" i="1"/>
  <c r="G3366" i="1" s="1"/>
  <c r="D3366" i="1"/>
  <c r="H3365" i="1"/>
  <c r="G3365" i="1" s="1"/>
  <c r="D3365" i="1"/>
  <c r="H3364" i="1"/>
  <c r="G3364" i="1" s="1"/>
  <c r="D3364" i="1"/>
  <c r="H3363" i="1"/>
  <c r="G3363" i="1" s="1"/>
  <c r="D3363" i="1"/>
  <c r="H3362" i="1"/>
  <c r="G3362" i="1" s="1"/>
  <c r="D3362" i="1"/>
  <c r="H3361" i="1"/>
  <c r="G3361" i="1" s="1"/>
  <c r="D3361" i="1"/>
  <c r="H3360" i="1"/>
  <c r="G3360" i="1" s="1"/>
  <c r="D3360" i="1"/>
  <c r="H3359" i="1"/>
  <c r="G3359" i="1" s="1"/>
  <c r="D3359" i="1"/>
  <c r="H3358" i="1"/>
  <c r="G3358" i="1" s="1"/>
  <c r="D3358" i="1"/>
  <c r="H3357" i="1"/>
  <c r="G3357" i="1" s="1"/>
  <c r="D3357" i="1"/>
  <c r="H3356" i="1"/>
  <c r="G3356" i="1" s="1"/>
  <c r="D3356" i="1"/>
  <c r="H3355" i="1"/>
  <c r="G3355" i="1" s="1"/>
  <c r="D3355" i="1"/>
  <c r="H3354" i="1"/>
  <c r="G3354" i="1" s="1"/>
  <c r="D3354" i="1"/>
  <c r="H3353" i="1"/>
  <c r="G3353" i="1" s="1"/>
  <c r="D3353" i="1"/>
  <c r="H3352" i="1"/>
  <c r="G3352" i="1" s="1"/>
  <c r="D3352" i="1"/>
  <c r="H3351" i="1"/>
  <c r="G3351" i="1" s="1"/>
  <c r="D3351" i="1"/>
  <c r="H3350" i="1"/>
  <c r="G3350" i="1" s="1"/>
  <c r="D3350" i="1"/>
  <c r="H3349" i="1"/>
  <c r="G3349" i="1" s="1"/>
  <c r="D3349" i="1"/>
  <c r="H3348" i="1"/>
  <c r="G3348" i="1" s="1"/>
  <c r="D3348" i="1"/>
  <c r="H3347" i="1"/>
  <c r="G3347" i="1" s="1"/>
  <c r="D3347" i="1"/>
  <c r="H3346" i="1"/>
  <c r="G3346" i="1" s="1"/>
  <c r="D3346" i="1"/>
  <c r="H3345" i="1"/>
  <c r="G3345" i="1" s="1"/>
  <c r="D3345" i="1"/>
  <c r="H3344" i="1"/>
  <c r="G3344" i="1" s="1"/>
  <c r="D3344" i="1"/>
  <c r="H3343" i="1"/>
  <c r="G3343" i="1" s="1"/>
  <c r="D3343" i="1"/>
  <c r="H3342" i="1"/>
  <c r="G3342" i="1" s="1"/>
  <c r="D3342" i="1"/>
  <c r="H3341" i="1"/>
  <c r="G3341" i="1" s="1"/>
  <c r="D3341" i="1"/>
  <c r="H3340" i="1"/>
  <c r="G3340" i="1" s="1"/>
  <c r="D3340" i="1"/>
  <c r="H3339" i="1"/>
  <c r="G3339" i="1" s="1"/>
  <c r="D3339" i="1"/>
  <c r="H3338" i="1"/>
  <c r="G3338" i="1" s="1"/>
  <c r="D3338" i="1"/>
  <c r="H3337" i="1"/>
  <c r="G3337" i="1" s="1"/>
  <c r="D3337" i="1"/>
  <c r="H3336" i="1"/>
  <c r="G3336" i="1" s="1"/>
  <c r="D3336" i="1"/>
  <c r="H3335" i="1"/>
  <c r="G3335" i="1" s="1"/>
  <c r="D3335" i="1"/>
  <c r="H3334" i="1"/>
  <c r="G3334" i="1" s="1"/>
  <c r="D3334" i="1"/>
  <c r="H3333" i="1"/>
  <c r="G3333" i="1" s="1"/>
  <c r="D3333" i="1"/>
  <c r="H3332" i="1"/>
  <c r="G3332" i="1" s="1"/>
  <c r="D3332" i="1"/>
  <c r="H3331" i="1"/>
  <c r="G3331" i="1" s="1"/>
  <c r="D3331" i="1"/>
  <c r="H3330" i="1"/>
  <c r="G3330" i="1" s="1"/>
  <c r="D3330" i="1"/>
  <c r="H3329" i="1"/>
  <c r="G3329" i="1" s="1"/>
  <c r="D3329" i="1"/>
  <c r="H3328" i="1"/>
  <c r="G3328" i="1" s="1"/>
  <c r="D3328" i="1"/>
  <c r="H3327" i="1"/>
  <c r="G3327" i="1" s="1"/>
  <c r="D3327" i="1"/>
  <c r="H3326" i="1"/>
  <c r="G3326" i="1" s="1"/>
  <c r="D3326" i="1"/>
  <c r="H3325" i="1"/>
  <c r="G3325" i="1" s="1"/>
  <c r="D3325" i="1"/>
  <c r="H3324" i="1"/>
  <c r="G3324" i="1" s="1"/>
  <c r="D3324" i="1"/>
  <c r="H3323" i="1"/>
  <c r="G3323" i="1" s="1"/>
  <c r="D3323" i="1"/>
  <c r="H3322" i="1"/>
  <c r="G3322" i="1" s="1"/>
  <c r="D3322" i="1"/>
  <c r="H3321" i="1"/>
  <c r="G3321" i="1" s="1"/>
  <c r="D3321" i="1"/>
  <c r="H3320" i="1"/>
  <c r="G3320" i="1" s="1"/>
  <c r="D3320" i="1"/>
  <c r="H3319" i="1"/>
  <c r="G3319" i="1" s="1"/>
  <c r="D3319" i="1"/>
  <c r="H3318" i="1"/>
  <c r="G3318" i="1" s="1"/>
  <c r="D3318" i="1"/>
  <c r="H3317" i="1"/>
  <c r="G3317" i="1" s="1"/>
  <c r="D3317" i="1"/>
  <c r="H3316" i="1"/>
  <c r="G3316" i="1" s="1"/>
  <c r="D3316" i="1"/>
  <c r="H3315" i="1"/>
  <c r="G3315" i="1" s="1"/>
  <c r="D3315" i="1"/>
  <c r="H3314" i="1"/>
  <c r="G3314" i="1" s="1"/>
  <c r="D3314" i="1"/>
  <c r="H3313" i="1"/>
  <c r="G3313" i="1" s="1"/>
  <c r="D3313" i="1"/>
  <c r="H3312" i="1"/>
  <c r="G3312" i="1" s="1"/>
  <c r="D3312" i="1"/>
  <c r="H3311" i="1"/>
  <c r="G3311" i="1" s="1"/>
  <c r="D3311" i="1"/>
  <c r="H3310" i="1"/>
  <c r="G3310" i="1" s="1"/>
  <c r="D3310" i="1"/>
  <c r="H3309" i="1"/>
  <c r="G3309" i="1" s="1"/>
  <c r="D3309" i="1"/>
  <c r="H3308" i="1"/>
  <c r="G3308" i="1" s="1"/>
  <c r="D3308" i="1"/>
  <c r="H3307" i="1"/>
  <c r="G3307" i="1" s="1"/>
  <c r="D3307" i="1"/>
  <c r="H3306" i="1"/>
  <c r="G3306" i="1" s="1"/>
  <c r="D3306" i="1"/>
  <c r="H3305" i="1"/>
  <c r="G3305" i="1" s="1"/>
  <c r="D3305" i="1"/>
  <c r="H3304" i="1"/>
  <c r="G3304" i="1" s="1"/>
  <c r="D3304" i="1"/>
  <c r="H3303" i="1"/>
  <c r="G3303" i="1" s="1"/>
  <c r="D3303" i="1"/>
  <c r="H3302" i="1"/>
  <c r="G3302" i="1" s="1"/>
  <c r="D3302" i="1"/>
  <c r="H3301" i="1"/>
  <c r="G3301" i="1" s="1"/>
  <c r="D3301" i="1"/>
  <c r="H3300" i="1"/>
  <c r="G3300" i="1" s="1"/>
  <c r="D3300" i="1"/>
  <c r="H3299" i="1"/>
  <c r="G3299" i="1" s="1"/>
  <c r="D3299" i="1"/>
  <c r="H3298" i="1"/>
  <c r="G3298" i="1" s="1"/>
  <c r="D3298" i="1"/>
  <c r="H3297" i="1"/>
  <c r="G3297" i="1" s="1"/>
  <c r="D3297" i="1"/>
  <c r="H3296" i="1"/>
  <c r="G3296" i="1" s="1"/>
  <c r="D3296" i="1"/>
  <c r="H3295" i="1"/>
  <c r="G3295" i="1" s="1"/>
  <c r="D3295" i="1"/>
  <c r="H3294" i="1"/>
  <c r="G3294" i="1" s="1"/>
  <c r="D3294" i="1"/>
  <c r="H3293" i="1"/>
  <c r="G3293" i="1" s="1"/>
  <c r="D3293" i="1"/>
  <c r="H3292" i="1"/>
  <c r="G3292" i="1" s="1"/>
  <c r="D3292" i="1"/>
  <c r="H3291" i="1"/>
  <c r="G3291" i="1" s="1"/>
  <c r="D3291" i="1"/>
  <c r="H3290" i="1"/>
  <c r="G3290" i="1" s="1"/>
  <c r="D3290" i="1"/>
  <c r="H3289" i="1"/>
  <c r="G3289" i="1" s="1"/>
  <c r="D3289" i="1"/>
  <c r="H3288" i="1"/>
  <c r="G3288" i="1" s="1"/>
  <c r="D3288" i="1"/>
  <c r="H3287" i="1"/>
  <c r="G3287" i="1" s="1"/>
  <c r="D3287" i="1"/>
  <c r="H3286" i="1"/>
  <c r="G3286" i="1" s="1"/>
  <c r="D3286" i="1"/>
  <c r="H3285" i="1"/>
  <c r="G3285" i="1" s="1"/>
  <c r="D3285" i="1"/>
  <c r="H3284" i="1"/>
  <c r="G3284" i="1" s="1"/>
  <c r="D3284" i="1"/>
  <c r="H3283" i="1"/>
  <c r="G3283" i="1" s="1"/>
  <c r="D3283" i="1"/>
  <c r="H3282" i="1"/>
  <c r="G3282" i="1" s="1"/>
  <c r="D3282" i="1"/>
  <c r="H3281" i="1"/>
  <c r="G3281" i="1" s="1"/>
  <c r="D3281" i="1"/>
  <c r="H3280" i="1"/>
  <c r="G3280" i="1" s="1"/>
  <c r="D3280" i="1"/>
  <c r="H3279" i="1"/>
  <c r="G3279" i="1" s="1"/>
  <c r="D3279" i="1"/>
  <c r="H3278" i="1"/>
  <c r="G3278" i="1" s="1"/>
  <c r="D3278" i="1"/>
  <c r="H3277" i="1"/>
  <c r="G3277" i="1" s="1"/>
  <c r="D3277" i="1"/>
  <c r="H3276" i="1"/>
  <c r="G3276" i="1" s="1"/>
  <c r="D3276" i="1"/>
  <c r="H3275" i="1"/>
  <c r="G3275" i="1" s="1"/>
  <c r="D3275" i="1"/>
  <c r="H3274" i="1"/>
  <c r="G3274" i="1" s="1"/>
  <c r="D3274" i="1"/>
  <c r="H3273" i="1"/>
  <c r="G3273" i="1" s="1"/>
  <c r="D3273" i="1"/>
  <c r="H3272" i="1"/>
  <c r="G3272" i="1" s="1"/>
  <c r="D3272" i="1"/>
  <c r="H3271" i="1"/>
  <c r="G3271" i="1" s="1"/>
  <c r="D3271" i="1"/>
  <c r="H3270" i="1"/>
  <c r="G3270" i="1" s="1"/>
  <c r="D3270" i="1"/>
  <c r="H3269" i="1"/>
  <c r="G3269" i="1" s="1"/>
  <c r="D3269" i="1"/>
  <c r="H3268" i="1"/>
  <c r="G3268" i="1" s="1"/>
  <c r="D3268" i="1"/>
  <c r="H3267" i="1"/>
  <c r="G3267" i="1" s="1"/>
  <c r="D3267" i="1"/>
  <c r="H3266" i="1"/>
  <c r="G3266" i="1" s="1"/>
  <c r="D3266" i="1"/>
  <c r="H3265" i="1"/>
  <c r="G3265" i="1" s="1"/>
  <c r="D3265" i="1"/>
  <c r="H3264" i="1"/>
  <c r="G3264" i="1" s="1"/>
  <c r="D3264" i="1"/>
  <c r="H3263" i="1"/>
  <c r="G3263" i="1" s="1"/>
  <c r="D3263" i="1"/>
  <c r="H3262" i="1"/>
  <c r="G3262" i="1" s="1"/>
  <c r="D3262" i="1"/>
  <c r="H3261" i="1"/>
  <c r="G3261" i="1" s="1"/>
  <c r="D3261" i="1"/>
  <c r="H3260" i="1"/>
  <c r="G3260" i="1" s="1"/>
  <c r="D3260" i="1"/>
  <c r="H3259" i="1"/>
  <c r="G3259" i="1" s="1"/>
  <c r="D3259" i="1"/>
  <c r="H3258" i="1"/>
  <c r="G3258" i="1" s="1"/>
  <c r="D3258" i="1"/>
  <c r="H3257" i="1"/>
  <c r="G3257" i="1" s="1"/>
  <c r="D3257" i="1"/>
  <c r="H3256" i="1"/>
  <c r="G3256" i="1" s="1"/>
  <c r="D3256" i="1"/>
  <c r="H3255" i="1"/>
  <c r="G3255" i="1" s="1"/>
  <c r="D3255" i="1"/>
  <c r="H3254" i="1"/>
  <c r="G3254" i="1" s="1"/>
  <c r="D3254" i="1"/>
  <c r="H3253" i="1"/>
  <c r="G3253" i="1" s="1"/>
  <c r="D3253" i="1"/>
  <c r="H3252" i="1"/>
  <c r="G3252" i="1" s="1"/>
  <c r="D3252" i="1"/>
  <c r="H3251" i="1"/>
  <c r="G3251" i="1" s="1"/>
  <c r="D3251" i="1"/>
  <c r="H3250" i="1"/>
  <c r="G3250" i="1" s="1"/>
  <c r="D3250" i="1"/>
  <c r="H3249" i="1"/>
  <c r="G3249" i="1" s="1"/>
  <c r="D3249" i="1"/>
  <c r="H3248" i="1"/>
  <c r="G3248" i="1" s="1"/>
  <c r="D3248" i="1"/>
  <c r="H3247" i="1"/>
  <c r="G3247" i="1" s="1"/>
  <c r="D3247" i="1"/>
  <c r="H3246" i="1"/>
  <c r="G3246" i="1" s="1"/>
  <c r="D3246" i="1"/>
  <c r="H3245" i="1"/>
  <c r="G3245" i="1" s="1"/>
  <c r="D3245" i="1"/>
  <c r="H3244" i="1"/>
  <c r="G3244" i="1" s="1"/>
  <c r="D3244" i="1"/>
  <c r="H3243" i="1"/>
  <c r="G3243" i="1" s="1"/>
  <c r="D3243" i="1"/>
  <c r="H3242" i="1"/>
  <c r="G3242" i="1" s="1"/>
  <c r="D3242" i="1"/>
  <c r="H3241" i="1"/>
  <c r="G3241" i="1" s="1"/>
  <c r="D3241" i="1"/>
  <c r="H3240" i="1"/>
  <c r="G3240" i="1" s="1"/>
  <c r="D3240" i="1"/>
  <c r="H3239" i="1"/>
  <c r="G3239" i="1" s="1"/>
  <c r="D3239" i="1"/>
  <c r="H3238" i="1"/>
  <c r="G3238" i="1" s="1"/>
  <c r="D3238" i="1"/>
  <c r="H3237" i="1"/>
  <c r="G3237" i="1" s="1"/>
  <c r="D3237" i="1"/>
  <c r="H3236" i="1"/>
  <c r="G3236" i="1" s="1"/>
  <c r="D3236" i="1"/>
  <c r="H3235" i="1"/>
  <c r="G3235" i="1" s="1"/>
  <c r="D3235" i="1"/>
  <c r="H3234" i="1"/>
  <c r="G3234" i="1" s="1"/>
  <c r="D3234" i="1"/>
  <c r="H3233" i="1"/>
  <c r="G3233" i="1" s="1"/>
  <c r="D3233" i="1"/>
  <c r="H3232" i="1"/>
  <c r="G3232" i="1" s="1"/>
  <c r="D3232" i="1"/>
  <c r="H3231" i="1"/>
  <c r="G3231" i="1" s="1"/>
  <c r="D3231" i="1"/>
  <c r="H3230" i="1"/>
  <c r="G3230" i="1" s="1"/>
  <c r="D3230" i="1"/>
  <c r="H3229" i="1"/>
  <c r="G3229" i="1" s="1"/>
  <c r="D3229" i="1"/>
  <c r="H3228" i="1"/>
  <c r="G3228" i="1" s="1"/>
  <c r="D3228" i="1"/>
  <c r="H3227" i="1"/>
  <c r="G3227" i="1" s="1"/>
  <c r="D3227" i="1"/>
  <c r="H3226" i="1"/>
  <c r="G3226" i="1" s="1"/>
  <c r="D3226" i="1"/>
  <c r="H3225" i="1"/>
  <c r="G3225" i="1" s="1"/>
  <c r="D3225" i="1"/>
  <c r="H3224" i="1"/>
  <c r="G3224" i="1" s="1"/>
  <c r="D3224" i="1"/>
  <c r="H3223" i="1"/>
  <c r="G3223" i="1" s="1"/>
  <c r="D3223" i="1"/>
  <c r="H3222" i="1"/>
  <c r="G3222" i="1" s="1"/>
  <c r="D3222" i="1"/>
  <c r="H3221" i="1"/>
  <c r="G3221" i="1" s="1"/>
  <c r="D3221" i="1"/>
  <c r="H3220" i="1"/>
  <c r="G3220" i="1" s="1"/>
  <c r="D3220" i="1"/>
  <c r="H3219" i="1"/>
  <c r="G3219" i="1" s="1"/>
  <c r="D3219" i="1"/>
  <c r="H3218" i="1"/>
  <c r="G3218" i="1" s="1"/>
  <c r="D3218" i="1"/>
  <c r="H3217" i="1"/>
  <c r="G3217" i="1" s="1"/>
  <c r="D3217" i="1"/>
  <c r="H3216" i="1"/>
  <c r="G3216" i="1" s="1"/>
  <c r="D3216" i="1"/>
  <c r="H3215" i="1"/>
  <c r="G3215" i="1" s="1"/>
  <c r="D3215" i="1"/>
  <c r="H3214" i="1"/>
  <c r="G3214" i="1" s="1"/>
  <c r="D3214" i="1"/>
  <c r="H3213" i="1"/>
  <c r="G3213" i="1" s="1"/>
  <c r="D3213" i="1"/>
  <c r="H3212" i="1"/>
  <c r="G3212" i="1" s="1"/>
  <c r="D3212" i="1"/>
  <c r="H3211" i="1"/>
  <c r="G3211" i="1" s="1"/>
  <c r="D3211" i="1"/>
  <c r="H3210" i="1"/>
  <c r="G3210" i="1" s="1"/>
  <c r="D3210" i="1"/>
  <c r="H3209" i="1"/>
  <c r="G3209" i="1" s="1"/>
  <c r="D3209" i="1"/>
  <c r="H3208" i="1"/>
  <c r="G3208" i="1" s="1"/>
  <c r="D3208" i="1"/>
  <c r="H3207" i="1"/>
  <c r="G3207" i="1" s="1"/>
  <c r="D3207" i="1"/>
  <c r="H3206" i="1"/>
  <c r="G3206" i="1" s="1"/>
  <c r="D3206" i="1"/>
  <c r="H3205" i="1"/>
  <c r="G3205" i="1" s="1"/>
  <c r="D3205" i="1"/>
  <c r="H3204" i="1"/>
  <c r="G3204" i="1" s="1"/>
  <c r="D3204" i="1"/>
  <c r="H3203" i="1"/>
  <c r="G3203" i="1" s="1"/>
  <c r="D3203" i="1"/>
  <c r="H3202" i="1"/>
  <c r="G3202" i="1" s="1"/>
  <c r="D3202" i="1"/>
  <c r="H3201" i="1"/>
  <c r="G3201" i="1" s="1"/>
  <c r="D3201" i="1"/>
  <c r="H3200" i="1"/>
  <c r="G3200" i="1" s="1"/>
  <c r="D3200" i="1"/>
  <c r="H3199" i="1"/>
  <c r="G3199" i="1" s="1"/>
  <c r="D3199" i="1"/>
  <c r="H3198" i="1"/>
  <c r="G3198" i="1" s="1"/>
  <c r="D3198" i="1"/>
  <c r="H3197" i="1"/>
  <c r="G3197" i="1" s="1"/>
  <c r="D3197" i="1"/>
  <c r="H3196" i="1"/>
  <c r="G3196" i="1" s="1"/>
  <c r="D3196" i="1"/>
  <c r="H3195" i="1"/>
  <c r="G3195" i="1" s="1"/>
  <c r="D3195" i="1"/>
  <c r="H3194" i="1"/>
  <c r="G3194" i="1" s="1"/>
  <c r="D3194" i="1"/>
  <c r="H3193" i="1"/>
  <c r="G3193" i="1" s="1"/>
  <c r="D3193" i="1"/>
  <c r="H3192" i="1"/>
  <c r="G3192" i="1" s="1"/>
  <c r="D3192" i="1"/>
  <c r="H3191" i="1"/>
  <c r="G3191" i="1" s="1"/>
  <c r="D3191" i="1"/>
  <c r="H3190" i="1"/>
  <c r="G3190" i="1" s="1"/>
  <c r="D3190" i="1"/>
  <c r="H3189" i="1"/>
  <c r="G3189" i="1" s="1"/>
  <c r="D3189" i="1"/>
  <c r="H3188" i="1"/>
  <c r="G3188" i="1" s="1"/>
  <c r="D3188" i="1"/>
  <c r="H3187" i="1"/>
  <c r="G3187" i="1" s="1"/>
  <c r="D3187" i="1"/>
  <c r="H3186" i="1"/>
  <c r="G3186" i="1" s="1"/>
  <c r="D3186" i="1"/>
  <c r="H3185" i="1"/>
  <c r="G3185" i="1" s="1"/>
  <c r="D3185" i="1"/>
  <c r="H3184" i="1"/>
  <c r="G3184" i="1" s="1"/>
  <c r="D3184" i="1"/>
  <c r="H3183" i="1"/>
  <c r="G3183" i="1" s="1"/>
  <c r="D3183" i="1"/>
  <c r="H3182" i="1"/>
  <c r="G3182" i="1" s="1"/>
  <c r="D3182" i="1"/>
  <c r="H3181" i="1"/>
  <c r="G3181" i="1" s="1"/>
  <c r="D3181" i="1"/>
  <c r="H3180" i="1"/>
  <c r="G3180" i="1" s="1"/>
  <c r="D3180" i="1"/>
  <c r="H3179" i="1"/>
  <c r="G3179" i="1" s="1"/>
  <c r="D3179" i="1"/>
  <c r="H3178" i="1"/>
  <c r="G3178" i="1" s="1"/>
  <c r="D3178" i="1"/>
  <c r="H3177" i="1"/>
  <c r="G3177" i="1" s="1"/>
  <c r="D3177" i="1"/>
  <c r="H3176" i="1"/>
  <c r="G3176" i="1" s="1"/>
  <c r="D3176" i="1"/>
  <c r="H3175" i="1"/>
  <c r="G3175" i="1" s="1"/>
  <c r="D3175" i="1"/>
  <c r="H3174" i="1"/>
  <c r="G3174" i="1" s="1"/>
  <c r="D3174" i="1"/>
  <c r="H3173" i="1"/>
  <c r="G3173" i="1" s="1"/>
  <c r="D3173" i="1"/>
  <c r="H3172" i="1"/>
  <c r="G3172" i="1" s="1"/>
  <c r="D3172" i="1"/>
  <c r="H3171" i="1"/>
  <c r="G3171" i="1" s="1"/>
  <c r="D3171" i="1"/>
  <c r="H3170" i="1"/>
  <c r="G3170" i="1" s="1"/>
  <c r="D3170" i="1"/>
  <c r="H3169" i="1"/>
  <c r="G3169" i="1" s="1"/>
  <c r="D3169" i="1"/>
  <c r="H3168" i="1"/>
  <c r="G3168" i="1" s="1"/>
  <c r="D3168" i="1"/>
  <c r="H3167" i="1"/>
  <c r="G3167" i="1" s="1"/>
  <c r="D3167" i="1"/>
  <c r="H3166" i="1"/>
  <c r="G3166" i="1" s="1"/>
  <c r="D3166" i="1"/>
  <c r="H3165" i="1"/>
  <c r="G3165" i="1" s="1"/>
  <c r="D3165" i="1"/>
  <c r="H3164" i="1"/>
  <c r="G3164" i="1" s="1"/>
  <c r="D3164" i="1"/>
  <c r="H3163" i="1"/>
  <c r="G3163" i="1" s="1"/>
  <c r="D3163" i="1"/>
  <c r="H3162" i="1"/>
  <c r="G3162" i="1" s="1"/>
  <c r="D3162" i="1"/>
  <c r="H3161" i="1"/>
  <c r="G3161" i="1" s="1"/>
  <c r="D3161" i="1"/>
  <c r="H3160" i="1"/>
  <c r="G3160" i="1" s="1"/>
  <c r="D3160" i="1"/>
  <c r="H3159" i="1"/>
  <c r="G3159" i="1" s="1"/>
  <c r="D3159" i="1"/>
  <c r="H3158" i="1"/>
  <c r="G3158" i="1" s="1"/>
  <c r="D3158" i="1"/>
  <c r="H3157" i="1"/>
  <c r="G3157" i="1" s="1"/>
  <c r="D3157" i="1"/>
  <c r="H3156" i="1"/>
  <c r="G3156" i="1" s="1"/>
  <c r="D3156" i="1"/>
  <c r="H3155" i="1"/>
  <c r="G3155" i="1" s="1"/>
  <c r="D3155" i="1"/>
  <c r="H3154" i="1"/>
  <c r="G3154" i="1" s="1"/>
  <c r="D3154" i="1"/>
  <c r="H3153" i="1"/>
  <c r="G3153" i="1" s="1"/>
  <c r="D3153" i="1"/>
  <c r="H3152" i="1"/>
  <c r="G3152" i="1" s="1"/>
  <c r="D3152" i="1"/>
  <c r="H3151" i="1"/>
  <c r="G3151" i="1" s="1"/>
  <c r="D3151" i="1"/>
  <c r="H3150" i="1"/>
  <c r="G3150" i="1" s="1"/>
  <c r="D3150" i="1"/>
  <c r="H3149" i="1"/>
  <c r="G3149" i="1" s="1"/>
  <c r="D3149" i="1"/>
  <c r="H3148" i="1"/>
  <c r="G3148" i="1" s="1"/>
  <c r="D3148" i="1"/>
  <c r="H3147" i="1"/>
  <c r="G3147" i="1" s="1"/>
  <c r="D3147" i="1"/>
  <c r="H3146" i="1"/>
  <c r="G3146" i="1" s="1"/>
  <c r="D3146" i="1"/>
  <c r="H3145" i="1"/>
  <c r="G3145" i="1" s="1"/>
  <c r="D3145" i="1"/>
  <c r="H3144" i="1"/>
  <c r="G3144" i="1" s="1"/>
  <c r="D3144" i="1"/>
  <c r="H3143" i="1"/>
  <c r="G3143" i="1" s="1"/>
  <c r="D3143" i="1"/>
  <c r="H3142" i="1"/>
  <c r="G3142" i="1" s="1"/>
  <c r="D3142" i="1"/>
  <c r="H3141" i="1"/>
  <c r="G3141" i="1" s="1"/>
  <c r="D3141" i="1"/>
  <c r="H3140" i="1"/>
  <c r="G3140" i="1" s="1"/>
  <c r="D3140" i="1"/>
  <c r="H3139" i="1"/>
  <c r="G3139" i="1" s="1"/>
  <c r="D3139" i="1"/>
  <c r="H3138" i="1"/>
  <c r="G3138" i="1" s="1"/>
  <c r="D3138" i="1"/>
  <c r="H3137" i="1"/>
  <c r="G3137" i="1" s="1"/>
  <c r="D3137" i="1"/>
  <c r="H3136" i="1"/>
  <c r="G3136" i="1" s="1"/>
  <c r="D3136" i="1"/>
  <c r="H3135" i="1"/>
  <c r="G3135" i="1" s="1"/>
  <c r="D3135" i="1"/>
  <c r="H3134" i="1"/>
  <c r="G3134" i="1" s="1"/>
  <c r="D3134" i="1"/>
  <c r="H3133" i="1"/>
  <c r="G3133" i="1" s="1"/>
  <c r="D3133" i="1"/>
  <c r="H3132" i="1"/>
  <c r="G3132" i="1" s="1"/>
  <c r="D3132" i="1"/>
  <c r="H3131" i="1"/>
  <c r="G3131" i="1" s="1"/>
  <c r="D3131" i="1"/>
  <c r="H3130" i="1"/>
  <c r="G3130" i="1" s="1"/>
  <c r="D3130" i="1"/>
  <c r="H3129" i="1"/>
  <c r="G3129" i="1" s="1"/>
  <c r="D3129" i="1"/>
  <c r="H3128" i="1"/>
  <c r="G3128" i="1" s="1"/>
  <c r="D3128" i="1"/>
  <c r="H3127" i="1"/>
  <c r="G3127" i="1" s="1"/>
  <c r="D3127" i="1"/>
  <c r="H3126" i="1"/>
  <c r="G3126" i="1" s="1"/>
  <c r="D3126" i="1"/>
  <c r="H3125" i="1"/>
  <c r="G3125" i="1" s="1"/>
  <c r="D3125" i="1"/>
  <c r="H3124" i="1"/>
  <c r="G3124" i="1" s="1"/>
  <c r="D3124" i="1"/>
  <c r="H3123" i="1"/>
  <c r="G3123" i="1" s="1"/>
  <c r="D3123" i="1"/>
  <c r="H3122" i="1"/>
  <c r="G3122" i="1" s="1"/>
  <c r="D3122" i="1"/>
  <c r="H3121" i="1"/>
  <c r="G3121" i="1" s="1"/>
  <c r="D3121" i="1"/>
  <c r="H3120" i="1"/>
  <c r="G3120" i="1" s="1"/>
  <c r="D3120" i="1"/>
  <c r="H3119" i="1"/>
  <c r="G3119" i="1" s="1"/>
  <c r="D3119" i="1"/>
  <c r="H3118" i="1"/>
  <c r="G3118" i="1" s="1"/>
  <c r="D3118" i="1"/>
  <c r="H3117" i="1"/>
  <c r="G3117" i="1" s="1"/>
  <c r="D3117" i="1"/>
  <c r="H3116" i="1"/>
  <c r="G3116" i="1" s="1"/>
  <c r="D3116" i="1"/>
  <c r="H3115" i="1"/>
  <c r="G3115" i="1" s="1"/>
  <c r="D3115" i="1"/>
  <c r="H3114" i="1"/>
  <c r="G3114" i="1" s="1"/>
  <c r="D3114" i="1"/>
  <c r="H3113" i="1"/>
  <c r="G3113" i="1" s="1"/>
  <c r="D3113" i="1"/>
  <c r="H3112" i="1"/>
  <c r="G3112" i="1" s="1"/>
  <c r="D3112" i="1"/>
  <c r="H3111" i="1"/>
  <c r="G3111" i="1" s="1"/>
  <c r="D3111" i="1"/>
  <c r="H3110" i="1"/>
  <c r="G3110" i="1" s="1"/>
  <c r="D3110" i="1"/>
  <c r="H3109" i="1"/>
  <c r="G3109" i="1" s="1"/>
  <c r="D3109" i="1"/>
  <c r="H3108" i="1"/>
  <c r="G3108" i="1" s="1"/>
  <c r="D3108" i="1"/>
  <c r="H3107" i="1"/>
  <c r="G3107" i="1" s="1"/>
  <c r="D3107" i="1"/>
  <c r="H3106" i="1"/>
  <c r="G3106" i="1" s="1"/>
  <c r="D3106" i="1"/>
  <c r="H3105" i="1"/>
  <c r="G3105" i="1" s="1"/>
  <c r="D3105" i="1"/>
  <c r="H3104" i="1"/>
  <c r="G3104" i="1" s="1"/>
  <c r="D3104" i="1"/>
  <c r="H3103" i="1"/>
  <c r="G3103" i="1" s="1"/>
  <c r="D3103" i="1"/>
  <c r="H3102" i="1"/>
  <c r="G3102" i="1" s="1"/>
  <c r="D3102" i="1"/>
  <c r="H3101" i="1"/>
  <c r="G3101" i="1" s="1"/>
  <c r="D3101" i="1"/>
  <c r="H3100" i="1"/>
  <c r="G3100" i="1" s="1"/>
  <c r="D3100" i="1"/>
  <c r="H3099" i="1"/>
  <c r="G3099" i="1" s="1"/>
  <c r="D3099" i="1"/>
  <c r="H3098" i="1"/>
  <c r="G3098" i="1" s="1"/>
  <c r="D3098" i="1"/>
  <c r="H3097" i="1"/>
  <c r="G3097" i="1" s="1"/>
  <c r="D3097" i="1"/>
  <c r="H3096" i="1"/>
  <c r="G3096" i="1" s="1"/>
  <c r="D3096" i="1"/>
  <c r="H3095" i="1"/>
  <c r="G3095" i="1" s="1"/>
  <c r="D3095" i="1"/>
  <c r="H3094" i="1"/>
  <c r="G3094" i="1" s="1"/>
  <c r="D3094" i="1"/>
  <c r="H3093" i="1"/>
  <c r="G3093" i="1" s="1"/>
  <c r="D3093" i="1"/>
  <c r="H3092" i="1"/>
  <c r="G3092" i="1" s="1"/>
  <c r="D3092" i="1"/>
  <c r="H3091" i="1"/>
  <c r="G3091" i="1" s="1"/>
  <c r="D3091" i="1"/>
  <c r="H3090" i="1"/>
  <c r="G3090" i="1" s="1"/>
  <c r="D3090" i="1"/>
  <c r="H3089" i="1"/>
  <c r="G3089" i="1" s="1"/>
  <c r="D3089" i="1"/>
  <c r="H3088" i="1"/>
  <c r="G3088" i="1" s="1"/>
  <c r="D3088" i="1"/>
  <c r="H3087" i="1"/>
  <c r="G3087" i="1" s="1"/>
  <c r="D3087" i="1"/>
  <c r="H3086" i="1"/>
  <c r="G3086" i="1" s="1"/>
  <c r="D3086" i="1"/>
  <c r="H3085" i="1"/>
  <c r="G3085" i="1" s="1"/>
  <c r="D3085" i="1"/>
  <c r="H3084" i="1"/>
  <c r="G3084" i="1" s="1"/>
  <c r="D3084" i="1"/>
  <c r="H3083" i="1"/>
  <c r="G3083" i="1" s="1"/>
  <c r="D3083" i="1"/>
  <c r="H3082" i="1"/>
  <c r="G3082" i="1" s="1"/>
  <c r="D3082" i="1"/>
  <c r="H3081" i="1"/>
  <c r="G3081" i="1" s="1"/>
  <c r="D3081" i="1"/>
  <c r="H3080" i="1"/>
  <c r="G3080" i="1" s="1"/>
  <c r="D3080" i="1"/>
  <c r="H3079" i="1"/>
  <c r="G3079" i="1" s="1"/>
  <c r="D3079" i="1"/>
  <c r="H3078" i="1"/>
  <c r="G3078" i="1" s="1"/>
  <c r="D3078" i="1"/>
  <c r="H3077" i="1"/>
  <c r="G3077" i="1" s="1"/>
  <c r="D3077" i="1"/>
  <c r="H3076" i="1"/>
  <c r="G3076" i="1" s="1"/>
  <c r="D3076" i="1"/>
  <c r="H3075" i="1"/>
  <c r="G3075" i="1" s="1"/>
  <c r="D3075" i="1"/>
  <c r="H3074" i="1"/>
  <c r="G3074" i="1" s="1"/>
  <c r="D3074" i="1"/>
  <c r="H3073" i="1"/>
  <c r="G3073" i="1" s="1"/>
  <c r="D3073" i="1"/>
  <c r="H3072" i="1"/>
  <c r="G3072" i="1" s="1"/>
  <c r="D3072" i="1"/>
  <c r="H3071" i="1"/>
  <c r="G3071" i="1" s="1"/>
  <c r="D3071" i="1"/>
  <c r="H3070" i="1"/>
  <c r="G3070" i="1" s="1"/>
  <c r="D3070" i="1"/>
  <c r="H3069" i="1"/>
  <c r="G3069" i="1" s="1"/>
  <c r="D3069" i="1"/>
  <c r="H3068" i="1"/>
  <c r="G3068" i="1" s="1"/>
  <c r="D3068" i="1"/>
  <c r="H3067" i="1"/>
  <c r="G3067" i="1" s="1"/>
  <c r="D3067" i="1"/>
  <c r="H3066" i="1"/>
  <c r="G3066" i="1" s="1"/>
  <c r="D3066" i="1"/>
  <c r="H3065" i="1"/>
  <c r="G3065" i="1" s="1"/>
  <c r="D3065" i="1"/>
  <c r="H3064" i="1"/>
  <c r="G3064" i="1" s="1"/>
  <c r="D3064" i="1"/>
  <c r="H3063" i="1"/>
  <c r="G3063" i="1" s="1"/>
  <c r="D3063" i="1"/>
  <c r="H3062" i="1"/>
  <c r="G3062" i="1" s="1"/>
  <c r="D3062" i="1"/>
  <c r="H3061" i="1"/>
  <c r="G3061" i="1" s="1"/>
  <c r="D3061" i="1"/>
  <c r="H3060" i="1"/>
  <c r="G3060" i="1" s="1"/>
  <c r="D3060" i="1"/>
  <c r="H3059" i="1"/>
  <c r="G3059" i="1" s="1"/>
  <c r="D3059" i="1"/>
  <c r="H3058" i="1"/>
  <c r="G3058" i="1" s="1"/>
  <c r="D3058" i="1"/>
  <c r="H3057" i="1"/>
  <c r="G3057" i="1" s="1"/>
  <c r="D3057" i="1"/>
  <c r="H3056" i="1"/>
  <c r="G3056" i="1" s="1"/>
  <c r="D3056" i="1"/>
  <c r="H3055" i="1"/>
  <c r="G3055" i="1" s="1"/>
  <c r="D3055" i="1"/>
  <c r="H3054" i="1"/>
  <c r="G3054" i="1" s="1"/>
  <c r="D3054" i="1"/>
  <c r="H3053" i="1"/>
  <c r="G3053" i="1" s="1"/>
  <c r="D3053" i="1"/>
  <c r="H3052" i="1"/>
  <c r="G3052" i="1" s="1"/>
  <c r="D3052" i="1"/>
  <c r="H3051" i="1"/>
  <c r="G3051" i="1" s="1"/>
  <c r="D3051" i="1"/>
  <c r="H3050" i="1"/>
  <c r="G3050" i="1" s="1"/>
  <c r="D3050" i="1"/>
  <c r="H3049" i="1"/>
  <c r="G3049" i="1" s="1"/>
  <c r="D3049" i="1"/>
  <c r="H3048" i="1"/>
  <c r="G3048" i="1" s="1"/>
  <c r="D3048" i="1"/>
  <c r="H3047" i="1"/>
  <c r="G3047" i="1" s="1"/>
  <c r="D3047" i="1"/>
  <c r="H3046" i="1"/>
  <c r="G3046" i="1" s="1"/>
  <c r="D3046" i="1"/>
  <c r="H3045" i="1"/>
  <c r="G3045" i="1" s="1"/>
  <c r="D3045" i="1"/>
  <c r="H3044" i="1"/>
  <c r="G3044" i="1" s="1"/>
  <c r="D3044" i="1"/>
  <c r="H3043" i="1"/>
  <c r="G3043" i="1" s="1"/>
  <c r="D3043" i="1"/>
  <c r="H3042" i="1"/>
  <c r="G3042" i="1" s="1"/>
  <c r="D3042" i="1"/>
  <c r="H3041" i="1"/>
  <c r="G3041" i="1" s="1"/>
  <c r="D3041" i="1"/>
  <c r="H3040" i="1"/>
  <c r="G3040" i="1" s="1"/>
  <c r="D3040" i="1"/>
  <c r="H3039" i="1"/>
  <c r="G3039" i="1" s="1"/>
  <c r="D3039" i="1"/>
  <c r="H3038" i="1"/>
  <c r="G3038" i="1" s="1"/>
  <c r="D3038" i="1"/>
  <c r="H3037" i="1"/>
  <c r="G3037" i="1" s="1"/>
  <c r="D3037" i="1"/>
  <c r="H3036" i="1"/>
  <c r="G3036" i="1" s="1"/>
  <c r="D3036" i="1"/>
  <c r="H3035" i="1"/>
  <c r="G3035" i="1" s="1"/>
  <c r="D3035" i="1"/>
  <c r="H3034" i="1"/>
  <c r="G3034" i="1" s="1"/>
  <c r="D3034" i="1"/>
  <c r="H3033" i="1"/>
  <c r="G3033" i="1" s="1"/>
  <c r="D3033" i="1"/>
  <c r="H3032" i="1"/>
  <c r="G3032" i="1" s="1"/>
  <c r="D3032" i="1"/>
  <c r="H3031" i="1"/>
  <c r="G3031" i="1" s="1"/>
  <c r="D3031" i="1"/>
  <c r="H3030" i="1"/>
  <c r="G3030" i="1" s="1"/>
  <c r="D3030" i="1"/>
  <c r="H3029" i="1"/>
  <c r="G3029" i="1" s="1"/>
  <c r="D3029" i="1"/>
  <c r="H3028" i="1"/>
  <c r="G3028" i="1" s="1"/>
  <c r="D3028" i="1"/>
  <c r="H3027" i="1"/>
  <c r="G3027" i="1" s="1"/>
  <c r="D3027" i="1"/>
  <c r="H3026" i="1"/>
  <c r="G3026" i="1" s="1"/>
  <c r="D3026" i="1"/>
  <c r="H3025" i="1"/>
  <c r="G3025" i="1" s="1"/>
  <c r="D3025" i="1"/>
  <c r="H3024" i="1"/>
  <c r="G3024" i="1" s="1"/>
  <c r="D3024" i="1"/>
  <c r="H3023" i="1"/>
  <c r="G3023" i="1" s="1"/>
  <c r="D3023" i="1"/>
  <c r="H3022" i="1"/>
  <c r="G3022" i="1" s="1"/>
  <c r="D3022" i="1"/>
  <c r="H3021" i="1"/>
  <c r="G3021" i="1" s="1"/>
  <c r="D3021" i="1"/>
  <c r="H3020" i="1"/>
  <c r="G3020" i="1" s="1"/>
  <c r="D3020" i="1"/>
  <c r="H3019" i="1"/>
  <c r="G3019" i="1" s="1"/>
  <c r="D3019" i="1"/>
  <c r="H3018" i="1"/>
  <c r="G3018" i="1" s="1"/>
  <c r="D3018" i="1"/>
  <c r="H3017" i="1"/>
  <c r="G3017" i="1" s="1"/>
  <c r="D3017" i="1"/>
  <c r="H3016" i="1"/>
  <c r="G3016" i="1" s="1"/>
  <c r="D3016" i="1"/>
  <c r="H3015" i="1"/>
  <c r="G3015" i="1" s="1"/>
  <c r="D3015" i="1"/>
  <c r="H3014" i="1"/>
  <c r="G3014" i="1" s="1"/>
  <c r="D3014" i="1"/>
  <c r="H3013" i="1"/>
  <c r="G3013" i="1" s="1"/>
  <c r="D3013" i="1"/>
  <c r="H3012" i="1"/>
  <c r="G3012" i="1" s="1"/>
  <c r="D3012" i="1"/>
  <c r="H3011" i="1"/>
  <c r="G3011" i="1" s="1"/>
  <c r="D3011" i="1"/>
  <c r="H3010" i="1"/>
  <c r="G3010" i="1" s="1"/>
  <c r="D3010" i="1"/>
  <c r="H3009" i="1"/>
  <c r="G3009" i="1" s="1"/>
  <c r="D3009" i="1"/>
  <c r="H3008" i="1"/>
  <c r="G3008" i="1" s="1"/>
  <c r="D3008" i="1"/>
  <c r="H3007" i="1"/>
  <c r="G3007" i="1" s="1"/>
  <c r="D3007" i="1"/>
  <c r="H3006" i="1"/>
  <c r="G3006" i="1" s="1"/>
  <c r="D3006" i="1"/>
  <c r="H3005" i="1"/>
  <c r="G3005" i="1" s="1"/>
  <c r="D3005" i="1"/>
  <c r="H3004" i="1"/>
  <c r="G3004" i="1" s="1"/>
  <c r="D3004" i="1"/>
  <c r="H3003" i="1"/>
  <c r="G3003" i="1" s="1"/>
  <c r="D3003" i="1"/>
  <c r="H3002" i="1"/>
  <c r="G3002" i="1" s="1"/>
  <c r="D3002" i="1"/>
  <c r="H3001" i="1"/>
  <c r="G3001" i="1" s="1"/>
  <c r="D3001" i="1"/>
  <c r="H3000" i="1"/>
  <c r="G3000" i="1" s="1"/>
  <c r="D3000" i="1"/>
  <c r="H2999" i="1"/>
  <c r="G2999" i="1" s="1"/>
  <c r="D2999" i="1"/>
  <c r="H2998" i="1"/>
  <c r="G2998" i="1" s="1"/>
  <c r="D2998" i="1"/>
  <c r="H2997" i="1"/>
  <c r="G2997" i="1" s="1"/>
  <c r="D2997" i="1"/>
  <c r="H2996" i="1"/>
  <c r="G2996" i="1" s="1"/>
  <c r="D2996" i="1"/>
  <c r="H2995" i="1"/>
  <c r="G2995" i="1" s="1"/>
  <c r="D2995" i="1"/>
  <c r="H2994" i="1"/>
  <c r="G2994" i="1" s="1"/>
  <c r="D2994" i="1"/>
  <c r="H2993" i="1"/>
  <c r="G2993" i="1" s="1"/>
  <c r="D2993" i="1"/>
  <c r="H2992" i="1"/>
  <c r="G2992" i="1" s="1"/>
  <c r="D2992" i="1"/>
  <c r="H2991" i="1"/>
  <c r="G2991" i="1" s="1"/>
  <c r="D2991" i="1"/>
  <c r="H2990" i="1"/>
  <c r="G2990" i="1" s="1"/>
  <c r="D2990" i="1"/>
  <c r="H2989" i="1"/>
  <c r="G2989" i="1" s="1"/>
  <c r="D2989" i="1"/>
  <c r="H2988" i="1"/>
  <c r="G2988" i="1" s="1"/>
  <c r="D2988" i="1"/>
  <c r="H2987" i="1"/>
  <c r="G2987" i="1" s="1"/>
  <c r="D2987" i="1"/>
  <c r="H2986" i="1"/>
  <c r="G2986" i="1" s="1"/>
  <c r="D2986" i="1"/>
  <c r="H2985" i="1"/>
  <c r="G2985" i="1" s="1"/>
  <c r="D2985" i="1"/>
  <c r="H2984" i="1"/>
  <c r="G2984" i="1" s="1"/>
  <c r="D2984" i="1"/>
  <c r="H2983" i="1"/>
  <c r="G2983" i="1" s="1"/>
  <c r="D2983" i="1"/>
  <c r="H2982" i="1"/>
  <c r="G2982" i="1" s="1"/>
  <c r="D2982" i="1"/>
  <c r="H2981" i="1"/>
  <c r="G2981" i="1" s="1"/>
  <c r="D2981" i="1"/>
  <c r="H2980" i="1"/>
  <c r="G2980" i="1" s="1"/>
  <c r="D2980" i="1"/>
  <c r="H2979" i="1"/>
  <c r="G2979" i="1" s="1"/>
  <c r="D2979" i="1"/>
  <c r="H2978" i="1"/>
  <c r="G2978" i="1" s="1"/>
  <c r="D2978" i="1"/>
  <c r="H2977" i="1"/>
  <c r="G2977" i="1" s="1"/>
  <c r="D2977" i="1"/>
  <c r="H2976" i="1"/>
  <c r="G2976" i="1" s="1"/>
  <c r="D2976" i="1"/>
  <c r="H2975" i="1"/>
  <c r="G2975" i="1" s="1"/>
  <c r="D2975" i="1"/>
  <c r="H2974" i="1"/>
  <c r="G2974" i="1" s="1"/>
  <c r="D2974" i="1"/>
  <c r="H2973" i="1"/>
  <c r="G2973" i="1" s="1"/>
  <c r="D2973" i="1"/>
  <c r="H2972" i="1"/>
  <c r="G2972" i="1" s="1"/>
  <c r="D2972" i="1"/>
  <c r="H2971" i="1"/>
  <c r="G2971" i="1" s="1"/>
  <c r="D2971" i="1"/>
  <c r="H2970" i="1"/>
  <c r="G2970" i="1" s="1"/>
  <c r="D2970" i="1"/>
  <c r="H2969" i="1"/>
  <c r="G2969" i="1" s="1"/>
  <c r="D2969" i="1"/>
  <c r="H2968" i="1"/>
  <c r="G2968" i="1" s="1"/>
  <c r="D2968" i="1"/>
  <c r="H2967" i="1"/>
  <c r="G2967" i="1" s="1"/>
  <c r="D2967" i="1"/>
  <c r="H2966" i="1"/>
  <c r="G2966" i="1" s="1"/>
  <c r="D2966" i="1"/>
  <c r="H2965" i="1"/>
  <c r="G2965" i="1" s="1"/>
  <c r="D2965" i="1"/>
  <c r="H2964" i="1"/>
  <c r="G2964" i="1" s="1"/>
  <c r="D2964" i="1"/>
  <c r="H2963" i="1"/>
  <c r="G2963" i="1" s="1"/>
  <c r="D2963" i="1"/>
  <c r="H2962" i="1"/>
  <c r="G2962" i="1" s="1"/>
  <c r="D2962" i="1"/>
  <c r="H2961" i="1"/>
  <c r="G2961" i="1" s="1"/>
  <c r="D2961" i="1"/>
  <c r="H2960" i="1"/>
  <c r="G2960" i="1" s="1"/>
  <c r="D2960" i="1"/>
  <c r="H2959" i="1"/>
  <c r="G2959" i="1" s="1"/>
  <c r="D2959" i="1"/>
  <c r="H2958" i="1"/>
  <c r="G2958" i="1" s="1"/>
  <c r="D2958" i="1"/>
  <c r="H2957" i="1"/>
  <c r="G2957" i="1" s="1"/>
  <c r="D2957" i="1"/>
  <c r="H2956" i="1"/>
  <c r="G2956" i="1" s="1"/>
  <c r="D2956" i="1"/>
  <c r="H2955" i="1"/>
  <c r="G2955" i="1" s="1"/>
  <c r="D2955" i="1"/>
  <c r="H2954" i="1"/>
  <c r="G2954" i="1" s="1"/>
  <c r="D2954" i="1"/>
  <c r="H2953" i="1"/>
  <c r="G2953" i="1" s="1"/>
  <c r="D2953" i="1"/>
  <c r="H2952" i="1"/>
  <c r="G2952" i="1" s="1"/>
  <c r="D2952" i="1"/>
  <c r="H2951" i="1"/>
  <c r="G2951" i="1" s="1"/>
  <c r="D2951" i="1"/>
  <c r="H2950" i="1"/>
  <c r="G2950" i="1" s="1"/>
  <c r="D2950" i="1"/>
  <c r="H2949" i="1"/>
  <c r="G2949" i="1" s="1"/>
  <c r="D2949" i="1"/>
  <c r="H2948" i="1"/>
  <c r="G2948" i="1" s="1"/>
  <c r="D2948" i="1"/>
  <c r="H2947" i="1"/>
  <c r="G2947" i="1" s="1"/>
  <c r="D2947" i="1"/>
  <c r="H2946" i="1"/>
  <c r="G2946" i="1" s="1"/>
  <c r="D2946" i="1"/>
  <c r="H2945" i="1"/>
  <c r="G2945" i="1" s="1"/>
  <c r="D2945" i="1"/>
  <c r="H2944" i="1"/>
  <c r="G2944" i="1" s="1"/>
  <c r="D2944" i="1"/>
  <c r="H2943" i="1"/>
  <c r="G2943" i="1" s="1"/>
  <c r="D2943" i="1"/>
  <c r="H2942" i="1"/>
  <c r="G2942" i="1" s="1"/>
  <c r="D2942" i="1"/>
  <c r="H2941" i="1"/>
  <c r="G2941" i="1" s="1"/>
  <c r="D2941" i="1"/>
  <c r="H2940" i="1"/>
  <c r="G2940" i="1" s="1"/>
  <c r="D2940" i="1"/>
  <c r="H2939" i="1"/>
  <c r="G2939" i="1" s="1"/>
  <c r="D2939" i="1"/>
  <c r="H2938" i="1"/>
  <c r="G2938" i="1" s="1"/>
  <c r="D2938" i="1"/>
  <c r="H2937" i="1"/>
  <c r="G2937" i="1" s="1"/>
  <c r="D2937" i="1"/>
  <c r="H2936" i="1"/>
  <c r="G2936" i="1" s="1"/>
  <c r="D2936" i="1"/>
  <c r="H2935" i="1"/>
  <c r="G2935" i="1" s="1"/>
  <c r="D2935" i="1"/>
  <c r="H2934" i="1"/>
  <c r="G2934" i="1" s="1"/>
  <c r="D2934" i="1"/>
  <c r="H2933" i="1"/>
  <c r="G2933" i="1" s="1"/>
  <c r="D2933" i="1"/>
  <c r="H2932" i="1"/>
  <c r="G2932" i="1" s="1"/>
  <c r="D2932" i="1"/>
  <c r="H2931" i="1"/>
  <c r="G2931" i="1" s="1"/>
  <c r="D2931" i="1"/>
  <c r="H2930" i="1"/>
  <c r="G2930" i="1" s="1"/>
  <c r="D2930" i="1"/>
  <c r="H2929" i="1"/>
  <c r="G2929" i="1" s="1"/>
  <c r="D2929" i="1"/>
  <c r="H2928" i="1"/>
  <c r="G2928" i="1" s="1"/>
  <c r="D2928" i="1"/>
  <c r="H2927" i="1"/>
  <c r="G2927" i="1" s="1"/>
  <c r="D2927" i="1"/>
  <c r="H2926" i="1"/>
  <c r="G2926" i="1" s="1"/>
  <c r="D2926" i="1"/>
  <c r="H2925" i="1"/>
  <c r="G2925" i="1" s="1"/>
  <c r="D2925" i="1"/>
  <c r="H2924" i="1"/>
  <c r="G2924" i="1" s="1"/>
  <c r="D2924" i="1"/>
  <c r="H2923" i="1"/>
  <c r="G2923" i="1" s="1"/>
  <c r="D2923" i="1"/>
  <c r="H2922" i="1"/>
  <c r="G2922" i="1" s="1"/>
  <c r="D2922" i="1"/>
  <c r="H2921" i="1"/>
  <c r="G2921" i="1" s="1"/>
  <c r="D2921" i="1"/>
  <c r="H2920" i="1"/>
  <c r="G2920" i="1" s="1"/>
  <c r="D2920" i="1"/>
  <c r="H2919" i="1"/>
  <c r="G2919" i="1" s="1"/>
  <c r="D2919" i="1"/>
  <c r="H2918" i="1"/>
  <c r="G2918" i="1" s="1"/>
  <c r="D2918" i="1"/>
  <c r="H2917" i="1"/>
  <c r="G2917" i="1" s="1"/>
  <c r="D2917" i="1"/>
  <c r="H2916" i="1"/>
  <c r="G2916" i="1" s="1"/>
  <c r="D2916" i="1"/>
  <c r="H2915" i="1"/>
  <c r="G2915" i="1" s="1"/>
  <c r="D2915" i="1"/>
  <c r="H2914" i="1"/>
  <c r="G2914" i="1" s="1"/>
  <c r="D2914" i="1"/>
  <c r="H2913" i="1"/>
  <c r="G2913" i="1" s="1"/>
  <c r="D2913" i="1"/>
  <c r="H2912" i="1"/>
  <c r="G2912" i="1" s="1"/>
  <c r="D2912" i="1"/>
  <c r="H2911" i="1"/>
  <c r="G2911" i="1" s="1"/>
  <c r="D2911" i="1"/>
  <c r="H2910" i="1"/>
  <c r="G2910" i="1" s="1"/>
  <c r="D2910" i="1"/>
  <c r="H2909" i="1"/>
  <c r="G2909" i="1" s="1"/>
  <c r="D2909" i="1"/>
  <c r="H2908" i="1"/>
  <c r="G2908" i="1" s="1"/>
  <c r="D2908" i="1"/>
  <c r="H2907" i="1"/>
  <c r="G2907" i="1" s="1"/>
  <c r="D2907" i="1"/>
  <c r="H2906" i="1"/>
  <c r="G2906" i="1" s="1"/>
  <c r="D2906" i="1"/>
  <c r="H2905" i="1"/>
  <c r="G2905" i="1" s="1"/>
  <c r="D2905" i="1"/>
  <c r="H2904" i="1"/>
  <c r="G2904" i="1" s="1"/>
  <c r="D2904" i="1"/>
  <c r="H2903" i="1"/>
  <c r="G2903" i="1" s="1"/>
  <c r="D2903" i="1"/>
  <c r="H2902" i="1"/>
  <c r="G2902" i="1" s="1"/>
  <c r="D2902" i="1"/>
  <c r="H2901" i="1"/>
  <c r="G2901" i="1" s="1"/>
  <c r="D2901" i="1"/>
  <c r="H2900" i="1"/>
  <c r="G2900" i="1" s="1"/>
  <c r="D2900" i="1"/>
  <c r="H2899" i="1"/>
  <c r="G2899" i="1" s="1"/>
  <c r="D2899" i="1"/>
  <c r="H2898" i="1"/>
  <c r="G2898" i="1" s="1"/>
  <c r="D2898" i="1"/>
  <c r="H2897" i="1"/>
  <c r="G2897" i="1" s="1"/>
  <c r="D2897" i="1"/>
  <c r="H2896" i="1"/>
  <c r="G2896" i="1" s="1"/>
  <c r="D2896" i="1"/>
  <c r="H2895" i="1"/>
  <c r="G2895" i="1" s="1"/>
  <c r="D2895" i="1"/>
  <c r="H2894" i="1"/>
  <c r="G2894" i="1" s="1"/>
  <c r="D2894" i="1"/>
  <c r="H2893" i="1"/>
  <c r="G2893" i="1" s="1"/>
  <c r="D2893" i="1"/>
  <c r="H2892" i="1"/>
  <c r="G2892" i="1" s="1"/>
  <c r="D2892" i="1"/>
  <c r="H2891" i="1"/>
  <c r="G2891" i="1" s="1"/>
  <c r="D2891" i="1"/>
  <c r="H2890" i="1"/>
  <c r="G2890" i="1" s="1"/>
  <c r="D2890" i="1"/>
  <c r="H2889" i="1"/>
  <c r="G2889" i="1" s="1"/>
  <c r="D2889" i="1"/>
  <c r="H2888" i="1"/>
  <c r="G2888" i="1" s="1"/>
  <c r="D2888" i="1"/>
  <c r="H2887" i="1"/>
  <c r="G2887" i="1" s="1"/>
  <c r="D2887" i="1"/>
  <c r="H2886" i="1"/>
  <c r="G2886" i="1" s="1"/>
  <c r="D2886" i="1"/>
  <c r="H2885" i="1"/>
  <c r="G2885" i="1" s="1"/>
  <c r="D2885" i="1"/>
  <c r="H2884" i="1"/>
  <c r="G2884" i="1" s="1"/>
  <c r="D2884" i="1"/>
  <c r="H2883" i="1"/>
  <c r="G2883" i="1" s="1"/>
  <c r="D2883" i="1"/>
  <c r="H2882" i="1"/>
  <c r="G2882" i="1" s="1"/>
  <c r="D2882" i="1"/>
  <c r="H2881" i="1"/>
  <c r="G2881" i="1" s="1"/>
  <c r="D2881" i="1"/>
  <c r="H2880" i="1"/>
  <c r="G2880" i="1" s="1"/>
  <c r="D2880" i="1"/>
  <c r="H2879" i="1"/>
  <c r="G2879" i="1" s="1"/>
  <c r="D2879" i="1"/>
  <c r="H2878" i="1"/>
  <c r="G2878" i="1" s="1"/>
  <c r="D2878" i="1"/>
  <c r="H2877" i="1"/>
  <c r="G2877" i="1" s="1"/>
  <c r="D2877" i="1"/>
  <c r="H2876" i="1"/>
  <c r="G2876" i="1" s="1"/>
  <c r="D2876" i="1"/>
  <c r="H2875" i="1"/>
  <c r="G2875" i="1" s="1"/>
  <c r="D2875" i="1"/>
  <c r="H2874" i="1"/>
  <c r="G2874" i="1" s="1"/>
  <c r="D2874" i="1"/>
  <c r="H2873" i="1"/>
  <c r="G2873" i="1" s="1"/>
  <c r="D2873" i="1"/>
  <c r="H2872" i="1"/>
  <c r="G2872" i="1" s="1"/>
  <c r="D2872" i="1"/>
  <c r="H2871" i="1"/>
  <c r="G2871" i="1" s="1"/>
  <c r="D2871" i="1"/>
  <c r="H2870" i="1"/>
  <c r="G2870" i="1" s="1"/>
  <c r="D2870" i="1"/>
  <c r="H2869" i="1"/>
  <c r="G2869" i="1" s="1"/>
  <c r="D2869" i="1"/>
  <c r="H2868" i="1"/>
  <c r="G2868" i="1" s="1"/>
  <c r="D2868" i="1"/>
  <c r="H2867" i="1"/>
  <c r="G2867" i="1" s="1"/>
  <c r="D2867" i="1"/>
  <c r="H2866" i="1"/>
  <c r="G2866" i="1" s="1"/>
  <c r="D2866" i="1"/>
  <c r="H2865" i="1"/>
  <c r="G2865" i="1" s="1"/>
  <c r="D2865" i="1"/>
  <c r="H2864" i="1"/>
  <c r="G2864" i="1" s="1"/>
  <c r="D2864" i="1"/>
  <c r="H2863" i="1"/>
  <c r="G2863" i="1" s="1"/>
  <c r="D2863" i="1"/>
  <c r="H2862" i="1"/>
  <c r="G2862" i="1" s="1"/>
  <c r="D2862" i="1"/>
  <c r="H2861" i="1"/>
  <c r="G2861" i="1" s="1"/>
  <c r="D2861" i="1"/>
  <c r="H2860" i="1"/>
  <c r="G2860" i="1" s="1"/>
  <c r="D2860" i="1"/>
  <c r="H2859" i="1"/>
  <c r="G2859" i="1" s="1"/>
  <c r="D2859" i="1"/>
  <c r="H2858" i="1"/>
  <c r="G2858" i="1" s="1"/>
  <c r="D2858" i="1"/>
  <c r="H2857" i="1"/>
  <c r="G2857" i="1" s="1"/>
  <c r="D2857" i="1"/>
  <c r="H2856" i="1"/>
  <c r="G2856" i="1" s="1"/>
  <c r="D2856" i="1"/>
  <c r="H2855" i="1"/>
  <c r="G2855" i="1" s="1"/>
  <c r="D2855" i="1"/>
  <c r="H2854" i="1"/>
  <c r="G2854" i="1" s="1"/>
  <c r="D2854" i="1"/>
  <c r="H2853" i="1"/>
  <c r="G2853" i="1" s="1"/>
  <c r="D2853" i="1"/>
  <c r="H2852" i="1"/>
  <c r="G2852" i="1" s="1"/>
  <c r="D2852" i="1"/>
  <c r="H2851" i="1"/>
  <c r="G2851" i="1" s="1"/>
  <c r="D2851" i="1"/>
  <c r="H2850" i="1"/>
  <c r="G2850" i="1" s="1"/>
  <c r="D2850" i="1"/>
  <c r="H2849" i="1"/>
  <c r="G2849" i="1" s="1"/>
  <c r="D2849" i="1"/>
  <c r="H2848" i="1"/>
  <c r="G2848" i="1" s="1"/>
  <c r="D2848" i="1"/>
  <c r="H2847" i="1"/>
  <c r="G2847" i="1" s="1"/>
  <c r="D2847" i="1"/>
  <c r="H2846" i="1"/>
  <c r="G2846" i="1" s="1"/>
  <c r="D2846" i="1"/>
  <c r="H2845" i="1"/>
  <c r="G2845" i="1" s="1"/>
  <c r="D2845" i="1"/>
  <c r="H2844" i="1"/>
  <c r="G2844" i="1" s="1"/>
  <c r="D2844" i="1"/>
  <c r="H2843" i="1"/>
  <c r="G2843" i="1" s="1"/>
  <c r="D2843" i="1"/>
  <c r="H2842" i="1"/>
  <c r="G2842" i="1" s="1"/>
  <c r="D2842" i="1"/>
  <c r="H2841" i="1"/>
  <c r="G2841" i="1" s="1"/>
  <c r="D2841" i="1"/>
  <c r="H2840" i="1"/>
  <c r="G2840" i="1" s="1"/>
  <c r="D2840" i="1"/>
  <c r="H2839" i="1"/>
  <c r="G2839" i="1" s="1"/>
  <c r="D2839" i="1"/>
  <c r="H2838" i="1"/>
  <c r="G2838" i="1" s="1"/>
  <c r="D2838" i="1"/>
  <c r="H2837" i="1"/>
  <c r="G2837" i="1" s="1"/>
  <c r="D2837" i="1"/>
  <c r="H2836" i="1"/>
  <c r="G2836" i="1" s="1"/>
  <c r="D2836" i="1"/>
  <c r="H2835" i="1"/>
  <c r="G2835" i="1" s="1"/>
  <c r="D2835" i="1"/>
  <c r="H2834" i="1"/>
  <c r="G2834" i="1" s="1"/>
  <c r="D2834" i="1"/>
  <c r="H2833" i="1"/>
  <c r="G2833" i="1" s="1"/>
  <c r="D2833" i="1"/>
  <c r="H2832" i="1"/>
  <c r="G2832" i="1" s="1"/>
  <c r="D2832" i="1"/>
  <c r="H2831" i="1"/>
  <c r="G2831" i="1" s="1"/>
  <c r="D2831" i="1"/>
  <c r="H2830" i="1"/>
  <c r="G2830" i="1" s="1"/>
  <c r="D2830" i="1"/>
  <c r="H2829" i="1"/>
  <c r="G2829" i="1" s="1"/>
  <c r="D2829" i="1"/>
  <c r="H2828" i="1"/>
  <c r="G2828" i="1" s="1"/>
  <c r="D2828" i="1"/>
  <c r="H2827" i="1"/>
  <c r="G2827" i="1" s="1"/>
  <c r="D2827" i="1"/>
  <c r="H2826" i="1"/>
  <c r="G2826" i="1" s="1"/>
  <c r="D2826" i="1"/>
  <c r="H2825" i="1"/>
  <c r="G2825" i="1" s="1"/>
  <c r="D2825" i="1"/>
  <c r="H2824" i="1"/>
  <c r="G2824" i="1" s="1"/>
  <c r="D2824" i="1"/>
  <c r="H2823" i="1"/>
  <c r="G2823" i="1" s="1"/>
  <c r="D2823" i="1"/>
  <c r="H2822" i="1"/>
  <c r="G2822" i="1" s="1"/>
  <c r="D2822" i="1"/>
  <c r="H2821" i="1"/>
  <c r="G2821" i="1" s="1"/>
  <c r="D2821" i="1"/>
  <c r="H2820" i="1"/>
  <c r="G2820" i="1" s="1"/>
  <c r="D2820" i="1"/>
  <c r="H2819" i="1"/>
  <c r="G2819" i="1" s="1"/>
  <c r="D2819" i="1"/>
  <c r="H2818" i="1"/>
  <c r="G2818" i="1" s="1"/>
  <c r="D2818" i="1"/>
  <c r="H2817" i="1"/>
  <c r="G2817" i="1" s="1"/>
  <c r="D2817" i="1"/>
  <c r="H2816" i="1"/>
  <c r="G2816" i="1" s="1"/>
  <c r="D2816" i="1"/>
  <c r="H2815" i="1"/>
  <c r="G2815" i="1" s="1"/>
  <c r="D2815" i="1"/>
  <c r="H2814" i="1"/>
  <c r="G2814" i="1" s="1"/>
  <c r="D2814" i="1"/>
  <c r="H2813" i="1"/>
  <c r="G2813" i="1" s="1"/>
  <c r="D2813" i="1"/>
  <c r="H2812" i="1"/>
  <c r="G2812" i="1" s="1"/>
  <c r="D2812" i="1"/>
  <c r="H2811" i="1"/>
  <c r="G2811" i="1" s="1"/>
  <c r="D2811" i="1"/>
  <c r="H2810" i="1"/>
  <c r="G2810" i="1" s="1"/>
  <c r="D2810" i="1"/>
  <c r="H2809" i="1"/>
  <c r="G2809" i="1" s="1"/>
  <c r="D2809" i="1"/>
  <c r="H2808" i="1"/>
  <c r="G2808" i="1" s="1"/>
  <c r="D2808" i="1"/>
  <c r="H2807" i="1"/>
  <c r="G2807" i="1" s="1"/>
  <c r="D2807" i="1"/>
  <c r="H2806" i="1"/>
  <c r="G2806" i="1" s="1"/>
  <c r="D2806" i="1"/>
  <c r="H2805" i="1"/>
  <c r="G2805" i="1" s="1"/>
  <c r="D2805" i="1"/>
  <c r="H2804" i="1"/>
  <c r="G2804" i="1" s="1"/>
  <c r="D2804" i="1"/>
  <c r="H2803" i="1"/>
  <c r="G2803" i="1" s="1"/>
  <c r="D2803" i="1"/>
  <c r="H2802" i="1"/>
  <c r="G2802" i="1" s="1"/>
  <c r="D2802" i="1"/>
  <c r="H2801" i="1"/>
  <c r="G2801" i="1" s="1"/>
  <c r="D2801" i="1"/>
  <c r="H2800" i="1"/>
  <c r="G2800" i="1" s="1"/>
  <c r="D2800" i="1"/>
  <c r="H2799" i="1"/>
  <c r="G2799" i="1" s="1"/>
  <c r="D2799" i="1"/>
  <c r="H2798" i="1"/>
  <c r="G2798" i="1" s="1"/>
  <c r="D2798" i="1"/>
  <c r="H2797" i="1"/>
  <c r="G2797" i="1" s="1"/>
  <c r="D2797" i="1"/>
  <c r="H2796" i="1"/>
  <c r="G2796" i="1" s="1"/>
  <c r="D2796" i="1"/>
  <c r="H2795" i="1"/>
  <c r="G2795" i="1" s="1"/>
  <c r="D2795" i="1"/>
  <c r="H2794" i="1"/>
  <c r="G2794" i="1" s="1"/>
  <c r="D2794" i="1"/>
  <c r="H2793" i="1"/>
  <c r="G2793" i="1" s="1"/>
  <c r="D2793" i="1"/>
  <c r="H2792" i="1"/>
  <c r="G2792" i="1" s="1"/>
  <c r="D2792" i="1"/>
  <c r="H2791" i="1"/>
  <c r="G2791" i="1" s="1"/>
  <c r="D2791" i="1"/>
  <c r="H2790" i="1"/>
  <c r="G2790" i="1" s="1"/>
  <c r="D2790" i="1"/>
  <c r="H2789" i="1"/>
  <c r="G2789" i="1" s="1"/>
  <c r="D2789" i="1"/>
  <c r="H2788" i="1"/>
  <c r="G2788" i="1" s="1"/>
  <c r="D2788" i="1"/>
  <c r="H2787" i="1"/>
  <c r="G2787" i="1" s="1"/>
  <c r="D2787" i="1"/>
  <c r="H2786" i="1"/>
  <c r="G2786" i="1" s="1"/>
  <c r="D2786" i="1"/>
  <c r="H2785" i="1"/>
  <c r="G2785" i="1" s="1"/>
  <c r="D2785" i="1"/>
  <c r="H2784" i="1"/>
  <c r="G2784" i="1" s="1"/>
  <c r="D2784" i="1"/>
  <c r="H2783" i="1"/>
  <c r="G2783" i="1" s="1"/>
  <c r="D2783" i="1"/>
  <c r="H2782" i="1"/>
  <c r="G2782" i="1" s="1"/>
  <c r="D2782" i="1"/>
  <c r="H2781" i="1"/>
  <c r="G2781" i="1" s="1"/>
  <c r="D2781" i="1"/>
  <c r="H2780" i="1"/>
  <c r="G2780" i="1" s="1"/>
  <c r="D2780" i="1"/>
  <c r="H2779" i="1"/>
  <c r="G2779" i="1" s="1"/>
  <c r="D2779" i="1"/>
  <c r="H2778" i="1"/>
  <c r="G2778" i="1" s="1"/>
  <c r="D2778" i="1"/>
  <c r="H2777" i="1"/>
  <c r="G2777" i="1" s="1"/>
  <c r="D2777" i="1"/>
  <c r="H2776" i="1"/>
  <c r="G2776" i="1" s="1"/>
  <c r="D2776" i="1"/>
  <c r="H2775" i="1"/>
  <c r="G2775" i="1" s="1"/>
  <c r="D2775" i="1"/>
  <c r="H2774" i="1"/>
  <c r="G2774" i="1" s="1"/>
  <c r="D2774" i="1"/>
  <c r="H2773" i="1"/>
  <c r="G2773" i="1" s="1"/>
  <c r="D2773" i="1"/>
  <c r="H2772" i="1"/>
  <c r="G2772" i="1" s="1"/>
  <c r="D2772" i="1"/>
  <c r="H2771" i="1"/>
  <c r="G2771" i="1" s="1"/>
  <c r="D2771" i="1"/>
  <c r="H2770" i="1"/>
  <c r="G2770" i="1" s="1"/>
  <c r="D2770" i="1"/>
  <c r="H2769" i="1"/>
  <c r="G2769" i="1" s="1"/>
  <c r="D2769" i="1"/>
  <c r="H2768" i="1"/>
  <c r="G2768" i="1" s="1"/>
  <c r="D2768" i="1"/>
  <c r="H2767" i="1"/>
  <c r="G2767" i="1" s="1"/>
  <c r="D2767" i="1"/>
  <c r="H2766" i="1"/>
  <c r="G2766" i="1" s="1"/>
  <c r="D2766" i="1"/>
  <c r="H2765" i="1"/>
  <c r="G2765" i="1" s="1"/>
  <c r="D2765" i="1"/>
  <c r="H2764" i="1"/>
  <c r="G2764" i="1" s="1"/>
  <c r="D2764" i="1"/>
  <c r="H2763" i="1"/>
  <c r="G2763" i="1" s="1"/>
  <c r="D2763" i="1"/>
  <c r="H2762" i="1"/>
  <c r="G2762" i="1" s="1"/>
  <c r="D2762" i="1"/>
  <c r="H2761" i="1"/>
  <c r="G2761" i="1" s="1"/>
  <c r="D2761" i="1"/>
  <c r="H2760" i="1"/>
  <c r="G2760" i="1" s="1"/>
  <c r="D2760" i="1"/>
  <c r="H2759" i="1"/>
  <c r="G2759" i="1" s="1"/>
  <c r="D2759" i="1"/>
  <c r="H2758" i="1"/>
  <c r="G2758" i="1" s="1"/>
  <c r="D2758" i="1"/>
  <c r="H2757" i="1"/>
  <c r="G2757" i="1" s="1"/>
  <c r="D2757" i="1"/>
  <c r="H2756" i="1"/>
  <c r="G2756" i="1" s="1"/>
  <c r="D2756" i="1"/>
  <c r="H2755" i="1"/>
  <c r="G2755" i="1" s="1"/>
  <c r="D2755" i="1"/>
  <c r="H2754" i="1"/>
  <c r="G2754" i="1" s="1"/>
  <c r="D2754" i="1"/>
  <c r="H2753" i="1"/>
  <c r="G2753" i="1" s="1"/>
  <c r="D2753" i="1"/>
  <c r="H2752" i="1"/>
  <c r="G2752" i="1" s="1"/>
  <c r="D2752" i="1"/>
  <c r="H2751" i="1"/>
  <c r="G2751" i="1" s="1"/>
  <c r="D2751" i="1"/>
  <c r="H2750" i="1"/>
  <c r="G2750" i="1" s="1"/>
  <c r="D2750" i="1"/>
  <c r="H2749" i="1"/>
  <c r="G2749" i="1" s="1"/>
  <c r="D2749" i="1"/>
  <c r="H2748" i="1"/>
  <c r="G2748" i="1" s="1"/>
  <c r="D2748" i="1"/>
  <c r="H2747" i="1"/>
  <c r="G2747" i="1" s="1"/>
  <c r="D2747" i="1"/>
  <c r="H2746" i="1"/>
  <c r="G2746" i="1" s="1"/>
  <c r="D2746" i="1"/>
  <c r="H2745" i="1"/>
  <c r="G2745" i="1" s="1"/>
  <c r="D2745" i="1"/>
  <c r="H2744" i="1"/>
  <c r="G2744" i="1" s="1"/>
  <c r="D2744" i="1"/>
  <c r="H2743" i="1"/>
  <c r="G2743" i="1" s="1"/>
  <c r="D2743" i="1"/>
  <c r="H2742" i="1"/>
  <c r="G2742" i="1" s="1"/>
  <c r="D2742" i="1"/>
  <c r="H2741" i="1"/>
  <c r="G2741" i="1" s="1"/>
  <c r="D2741" i="1"/>
  <c r="H2740" i="1"/>
  <c r="G2740" i="1" s="1"/>
  <c r="D2740" i="1"/>
  <c r="H2739" i="1"/>
  <c r="G2739" i="1" s="1"/>
  <c r="D2739" i="1"/>
  <c r="H2738" i="1"/>
  <c r="G2738" i="1" s="1"/>
  <c r="D2738" i="1"/>
  <c r="H2737" i="1"/>
  <c r="G2737" i="1" s="1"/>
  <c r="D2737" i="1"/>
  <c r="H2736" i="1"/>
  <c r="G2736" i="1" s="1"/>
  <c r="D2736" i="1"/>
  <c r="H2735" i="1"/>
  <c r="G2735" i="1" s="1"/>
  <c r="D2735" i="1"/>
  <c r="H2734" i="1"/>
  <c r="G2734" i="1" s="1"/>
  <c r="D2734" i="1"/>
  <c r="H2733" i="1"/>
  <c r="G2733" i="1" s="1"/>
  <c r="D2733" i="1"/>
  <c r="H2732" i="1"/>
  <c r="G2732" i="1" s="1"/>
  <c r="D2732" i="1"/>
  <c r="H2731" i="1"/>
  <c r="G2731" i="1" s="1"/>
  <c r="D2731" i="1"/>
  <c r="H2730" i="1"/>
  <c r="G2730" i="1" s="1"/>
  <c r="D2730" i="1"/>
  <c r="H2729" i="1"/>
  <c r="G2729" i="1" s="1"/>
  <c r="D2729" i="1"/>
  <c r="H2728" i="1"/>
  <c r="G2728" i="1" s="1"/>
  <c r="D2728" i="1"/>
  <c r="H2727" i="1"/>
  <c r="G2727" i="1" s="1"/>
  <c r="D2727" i="1"/>
  <c r="H2726" i="1"/>
  <c r="G2726" i="1" s="1"/>
  <c r="D2726" i="1"/>
  <c r="H2725" i="1"/>
  <c r="G2725" i="1" s="1"/>
  <c r="D2725" i="1"/>
  <c r="H2724" i="1"/>
  <c r="G2724" i="1" s="1"/>
  <c r="D2724" i="1"/>
  <c r="H2723" i="1"/>
  <c r="G2723" i="1" s="1"/>
  <c r="D2723" i="1"/>
  <c r="H2722" i="1"/>
  <c r="G2722" i="1" s="1"/>
  <c r="D2722" i="1"/>
  <c r="H2721" i="1"/>
  <c r="G2721" i="1" s="1"/>
  <c r="D2721" i="1"/>
  <c r="H2720" i="1"/>
  <c r="G2720" i="1" s="1"/>
  <c r="D2720" i="1"/>
  <c r="H2719" i="1"/>
  <c r="G2719" i="1" s="1"/>
  <c r="D2719" i="1"/>
  <c r="H2718" i="1"/>
  <c r="G2718" i="1" s="1"/>
  <c r="D2718" i="1"/>
  <c r="H2717" i="1"/>
  <c r="G2717" i="1" s="1"/>
  <c r="D2717" i="1"/>
  <c r="H2716" i="1"/>
  <c r="G2716" i="1" s="1"/>
  <c r="D2716" i="1"/>
  <c r="H2715" i="1"/>
  <c r="G2715" i="1" s="1"/>
  <c r="D2715" i="1"/>
  <c r="H2714" i="1"/>
  <c r="G2714" i="1" s="1"/>
  <c r="D2714" i="1"/>
  <c r="H2713" i="1"/>
  <c r="G2713" i="1" s="1"/>
  <c r="D2713" i="1"/>
  <c r="H2712" i="1"/>
  <c r="G2712" i="1" s="1"/>
  <c r="D2712" i="1"/>
  <c r="H2711" i="1"/>
  <c r="G2711" i="1" s="1"/>
  <c r="D2711" i="1"/>
  <c r="H2710" i="1"/>
  <c r="G2710" i="1" s="1"/>
  <c r="D2710" i="1"/>
  <c r="H2709" i="1"/>
  <c r="G2709" i="1" s="1"/>
  <c r="D2709" i="1"/>
  <c r="H2708" i="1"/>
  <c r="G2708" i="1" s="1"/>
  <c r="D2708" i="1"/>
  <c r="H2707" i="1"/>
  <c r="G2707" i="1" s="1"/>
  <c r="D2707" i="1"/>
  <c r="H2706" i="1"/>
  <c r="G2706" i="1" s="1"/>
  <c r="D2706" i="1"/>
  <c r="H2705" i="1"/>
  <c r="G2705" i="1" s="1"/>
  <c r="D2705" i="1"/>
  <c r="H2704" i="1"/>
  <c r="G2704" i="1" s="1"/>
  <c r="D2704" i="1"/>
  <c r="H2703" i="1"/>
  <c r="G2703" i="1" s="1"/>
  <c r="D2703" i="1"/>
  <c r="H2702" i="1"/>
  <c r="G2702" i="1" s="1"/>
  <c r="D2702" i="1"/>
  <c r="H2701" i="1"/>
  <c r="G2701" i="1" s="1"/>
  <c r="D2701" i="1"/>
  <c r="H2700" i="1"/>
  <c r="G2700" i="1" s="1"/>
  <c r="D2700" i="1"/>
  <c r="H2699" i="1"/>
  <c r="G2699" i="1" s="1"/>
  <c r="D2699" i="1"/>
  <c r="H2698" i="1"/>
  <c r="G2698" i="1" s="1"/>
  <c r="D2698" i="1"/>
  <c r="H2697" i="1"/>
  <c r="G2697" i="1" s="1"/>
  <c r="D2697" i="1"/>
  <c r="H2696" i="1"/>
  <c r="G2696" i="1" s="1"/>
  <c r="D2696" i="1"/>
  <c r="H2695" i="1"/>
  <c r="G2695" i="1" s="1"/>
  <c r="D2695" i="1"/>
  <c r="H2694" i="1"/>
  <c r="G2694" i="1" s="1"/>
  <c r="D2694" i="1"/>
  <c r="H2693" i="1"/>
  <c r="G2693" i="1" s="1"/>
  <c r="D2693" i="1"/>
  <c r="H2692" i="1"/>
  <c r="G2692" i="1" s="1"/>
  <c r="D2692" i="1"/>
  <c r="H2691" i="1"/>
  <c r="G2691" i="1" s="1"/>
  <c r="D2691" i="1"/>
  <c r="H2690" i="1"/>
  <c r="G2690" i="1" s="1"/>
  <c r="D2690" i="1"/>
  <c r="H2689" i="1"/>
  <c r="G2689" i="1" s="1"/>
  <c r="D2689" i="1"/>
  <c r="H2688" i="1"/>
  <c r="G2688" i="1" s="1"/>
  <c r="D2688" i="1"/>
  <c r="H2687" i="1"/>
  <c r="G2687" i="1" s="1"/>
  <c r="D2687" i="1"/>
  <c r="H2686" i="1"/>
  <c r="G2686" i="1" s="1"/>
  <c r="D2686" i="1"/>
  <c r="H2685" i="1"/>
  <c r="G2685" i="1" s="1"/>
  <c r="D2685" i="1"/>
  <c r="H2684" i="1"/>
  <c r="G2684" i="1" s="1"/>
  <c r="D2684" i="1"/>
  <c r="H2683" i="1"/>
  <c r="G2683" i="1" s="1"/>
  <c r="D2683" i="1"/>
  <c r="H2682" i="1"/>
  <c r="G2682" i="1" s="1"/>
  <c r="D2682" i="1"/>
  <c r="H2681" i="1"/>
  <c r="G2681" i="1" s="1"/>
  <c r="D2681" i="1"/>
  <c r="H2680" i="1"/>
  <c r="G2680" i="1" s="1"/>
  <c r="D2680" i="1"/>
  <c r="H2679" i="1"/>
  <c r="G2679" i="1" s="1"/>
  <c r="D2679" i="1"/>
  <c r="H2678" i="1"/>
  <c r="G2678" i="1" s="1"/>
  <c r="D2678" i="1"/>
  <c r="H2677" i="1"/>
  <c r="G2677" i="1" s="1"/>
  <c r="D2677" i="1"/>
  <c r="H2676" i="1"/>
  <c r="G2676" i="1" s="1"/>
  <c r="D2676" i="1"/>
  <c r="H2675" i="1"/>
  <c r="G2675" i="1" s="1"/>
  <c r="D2675" i="1"/>
  <c r="H2674" i="1"/>
  <c r="G2674" i="1" s="1"/>
  <c r="D2674" i="1"/>
  <c r="H2673" i="1"/>
  <c r="G2673" i="1" s="1"/>
  <c r="D2673" i="1"/>
  <c r="H2672" i="1"/>
  <c r="G2672" i="1" s="1"/>
  <c r="D2672" i="1"/>
  <c r="H2671" i="1"/>
  <c r="G2671" i="1" s="1"/>
  <c r="D2671" i="1"/>
  <c r="H2670" i="1"/>
  <c r="G2670" i="1" s="1"/>
  <c r="D2670" i="1"/>
  <c r="H2669" i="1"/>
  <c r="G2669" i="1" s="1"/>
  <c r="D2669" i="1"/>
  <c r="H2668" i="1"/>
  <c r="G2668" i="1" s="1"/>
  <c r="D2668" i="1"/>
  <c r="H2667" i="1"/>
  <c r="G2667" i="1" s="1"/>
  <c r="D2667" i="1"/>
  <c r="H2666" i="1"/>
  <c r="G2666" i="1" s="1"/>
  <c r="D2666" i="1"/>
  <c r="H2665" i="1"/>
  <c r="G2665" i="1" s="1"/>
  <c r="D2665" i="1"/>
  <c r="H2664" i="1"/>
  <c r="G2664" i="1" s="1"/>
  <c r="D2664" i="1"/>
  <c r="H2663" i="1"/>
  <c r="G2663" i="1" s="1"/>
  <c r="D2663" i="1"/>
  <c r="H2662" i="1"/>
  <c r="G2662" i="1" s="1"/>
  <c r="D2662" i="1"/>
  <c r="H2661" i="1"/>
  <c r="G2661" i="1" s="1"/>
  <c r="D2661" i="1"/>
  <c r="H2660" i="1"/>
  <c r="G2660" i="1" s="1"/>
  <c r="D2660" i="1"/>
  <c r="H2659" i="1"/>
  <c r="G2659" i="1" s="1"/>
  <c r="D2659" i="1"/>
  <c r="H2658" i="1"/>
  <c r="G2658" i="1" s="1"/>
  <c r="D2658" i="1"/>
  <c r="H2657" i="1"/>
  <c r="G2657" i="1" s="1"/>
  <c r="D2657" i="1"/>
  <c r="H2656" i="1"/>
  <c r="G2656" i="1" s="1"/>
  <c r="D2656" i="1"/>
  <c r="H2655" i="1"/>
  <c r="G2655" i="1" s="1"/>
  <c r="D2655" i="1"/>
  <c r="H2654" i="1"/>
  <c r="G2654" i="1" s="1"/>
  <c r="D2654" i="1"/>
  <c r="H2653" i="1"/>
  <c r="G2653" i="1" s="1"/>
  <c r="D2653" i="1"/>
  <c r="H2652" i="1"/>
  <c r="G2652" i="1" s="1"/>
  <c r="D2652" i="1"/>
  <c r="H2651" i="1"/>
  <c r="G2651" i="1" s="1"/>
  <c r="D2651" i="1"/>
  <c r="H2650" i="1"/>
  <c r="G2650" i="1" s="1"/>
  <c r="D2650" i="1"/>
  <c r="H2649" i="1"/>
  <c r="G2649" i="1" s="1"/>
  <c r="D2649" i="1"/>
  <c r="H2648" i="1"/>
  <c r="G2648" i="1" s="1"/>
  <c r="D2648" i="1"/>
  <c r="H2647" i="1"/>
  <c r="G2647" i="1" s="1"/>
  <c r="D2647" i="1"/>
  <c r="H2646" i="1"/>
  <c r="G2646" i="1" s="1"/>
  <c r="D2646" i="1"/>
  <c r="H2645" i="1"/>
  <c r="G2645" i="1" s="1"/>
  <c r="D2645" i="1"/>
  <c r="H2644" i="1"/>
  <c r="G2644" i="1" s="1"/>
  <c r="D2644" i="1"/>
  <c r="H2643" i="1"/>
  <c r="G2643" i="1" s="1"/>
  <c r="D2643" i="1"/>
  <c r="H2642" i="1"/>
  <c r="G2642" i="1" s="1"/>
  <c r="D2642" i="1"/>
  <c r="H2641" i="1"/>
  <c r="G2641" i="1" s="1"/>
  <c r="D2641" i="1"/>
  <c r="H2640" i="1"/>
  <c r="G2640" i="1" s="1"/>
  <c r="D2640" i="1"/>
  <c r="H2639" i="1"/>
  <c r="G2639" i="1" s="1"/>
  <c r="D2639" i="1"/>
  <c r="H2638" i="1"/>
  <c r="G2638" i="1" s="1"/>
  <c r="D2638" i="1"/>
  <c r="H2637" i="1"/>
  <c r="G2637" i="1" s="1"/>
  <c r="D2637" i="1"/>
  <c r="H2636" i="1"/>
  <c r="G2636" i="1" s="1"/>
  <c r="D2636" i="1"/>
  <c r="H2635" i="1"/>
  <c r="G2635" i="1" s="1"/>
  <c r="D2635" i="1"/>
  <c r="H2634" i="1"/>
  <c r="G2634" i="1" s="1"/>
  <c r="D2634" i="1"/>
  <c r="H2633" i="1"/>
  <c r="G2633" i="1" s="1"/>
  <c r="D2633" i="1"/>
  <c r="H2632" i="1"/>
  <c r="G2632" i="1" s="1"/>
  <c r="D2632" i="1"/>
  <c r="H2631" i="1"/>
  <c r="G2631" i="1" s="1"/>
  <c r="D2631" i="1"/>
  <c r="H2630" i="1"/>
  <c r="G2630" i="1" s="1"/>
  <c r="D2630" i="1"/>
  <c r="H2629" i="1"/>
  <c r="G2629" i="1" s="1"/>
  <c r="D2629" i="1"/>
  <c r="H2628" i="1"/>
  <c r="G2628" i="1" s="1"/>
  <c r="D2628" i="1"/>
  <c r="H2627" i="1"/>
  <c r="G2627" i="1" s="1"/>
  <c r="D2627" i="1"/>
  <c r="H2626" i="1"/>
  <c r="G2626" i="1" s="1"/>
  <c r="D2626" i="1"/>
  <c r="H2625" i="1"/>
  <c r="G2625" i="1" s="1"/>
  <c r="D2625" i="1"/>
  <c r="H2624" i="1"/>
  <c r="G2624" i="1" s="1"/>
  <c r="D2624" i="1"/>
  <c r="H2623" i="1"/>
  <c r="G2623" i="1" s="1"/>
  <c r="D2623" i="1"/>
  <c r="H2622" i="1"/>
  <c r="G2622" i="1" s="1"/>
  <c r="D2622" i="1"/>
  <c r="H2621" i="1"/>
  <c r="G2621" i="1" s="1"/>
  <c r="D2621" i="1"/>
  <c r="H2620" i="1"/>
  <c r="G2620" i="1" s="1"/>
  <c r="D2620" i="1"/>
  <c r="H2619" i="1"/>
  <c r="G2619" i="1" s="1"/>
  <c r="D2619" i="1"/>
  <c r="H2618" i="1"/>
  <c r="G2618" i="1" s="1"/>
  <c r="D2618" i="1"/>
  <c r="H2617" i="1"/>
  <c r="G2617" i="1" s="1"/>
  <c r="D2617" i="1"/>
  <c r="H2616" i="1"/>
  <c r="G2616" i="1" s="1"/>
  <c r="D2616" i="1"/>
  <c r="H2615" i="1"/>
  <c r="G2615" i="1" s="1"/>
  <c r="D2615" i="1"/>
  <c r="H2614" i="1"/>
  <c r="G2614" i="1" s="1"/>
  <c r="D2614" i="1"/>
  <c r="H2613" i="1"/>
  <c r="G2613" i="1" s="1"/>
  <c r="D2613" i="1"/>
  <c r="H2612" i="1"/>
  <c r="G2612" i="1" s="1"/>
  <c r="D2612" i="1"/>
  <c r="H2611" i="1"/>
  <c r="G2611" i="1" s="1"/>
  <c r="D2611" i="1"/>
  <c r="H2610" i="1"/>
  <c r="G2610" i="1" s="1"/>
  <c r="D2610" i="1"/>
  <c r="H2609" i="1"/>
  <c r="G2609" i="1" s="1"/>
  <c r="D2609" i="1"/>
  <c r="H2608" i="1"/>
  <c r="G2608" i="1" s="1"/>
  <c r="D2608" i="1"/>
  <c r="H2607" i="1"/>
  <c r="G2607" i="1" s="1"/>
  <c r="D2607" i="1"/>
  <c r="H2606" i="1"/>
  <c r="G2606" i="1" s="1"/>
  <c r="D2606" i="1"/>
  <c r="H2605" i="1"/>
  <c r="G2605" i="1" s="1"/>
  <c r="D2605" i="1"/>
  <c r="H2604" i="1"/>
  <c r="G2604" i="1" s="1"/>
  <c r="D2604" i="1"/>
  <c r="H2603" i="1"/>
  <c r="G2603" i="1" s="1"/>
  <c r="D2603" i="1"/>
  <c r="H2602" i="1"/>
  <c r="G2602" i="1" s="1"/>
  <c r="D2602" i="1"/>
  <c r="H2601" i="1"/>
  <c r="G2601" i="1" s="1"/>
  <c r="D2601" i="1"/>
  <c r="H2600" i="1"/>
  <c r="G2600" i="1" s="1"/>
  <c r="D2600" i="1"/>
  <c r="H2599" i="1"/>
  <c r="G2599" i="1" s="1"/>
  <c r="D2599" i="1"/>
  <c r="H2598" i="1"/>
  <c r="G2598" i="1" s="1"/>
  <c r="D2598" i="1"/>
  <c r="H2597" i="1"/>
  <c r="G2597" i="1" s="1"/>
  <c r="D2597" i="1"/>
  <c r="H2596" i="1"/>
  <c r="G2596" i="1" s="1"/>
  <c r="D2596" i="1"/>
  <c r="H2595" i="1"/>
  <c r="G2595" i="1" s="1"/>
  <c r="D2595" i="1"/>
  <c r="H2594" i="1"/>
  <c r="G2594" i="1" s="1"/>
  <c r="D2594" i="1"/>
  <c r="H2593" i="1"/>
  <c r="G2593" i="1" s="1"/>
  <c r="D2593" i="1"/>
  <c r="H2592" i="1"/>
  <c r="G2592" i="1" s="1"/>
  <c r="D2592" i="1"/>
  <c r="H2591" i="1"/>
  <c r="G2591" i="1" s="1"/>
  <c r="D2591" i="1"/>
  <c r="H2590" i="1"/>
  <c r="G2590" i="1" s="1"/>
  <c r="D2590" i="1"/>
  <c r="H2589" i="1"/>
  <c r="G2589" i="1" s="1"/>
  <c r="D2589" i="1"/>
  <c r="H2588" i="1"/>
  <c r="G2588" i="1" s="1"/>
  <c r="D2588" i="1"/>
  <c r="H2587" i="1"/>
  <c r="G2587" i="1" s="1"/>
  <c r="D2587" i="1"/>
  <c r="H2586" i="1"/>
  <c r="G2586" i="1" s="1"/>
  <c r="D2586" i="1"/>
  <c r="H2585" i="1"/>
  <c r="G2585" i="1" s="1"/>
  <c r="D2585" i="1"/>
  <c r="H2584" i="1"/>
  <c r="G2584" i="1" s="1"/>
  <c r="D2584" i="1"/>
  <c r="H2583" i="1"/>
  <c r="G2583" i="1" s="1"/>
  <c r="D2583" i="1"/>
  <c r="H2582" i="1"/>
  <c r="G2582" i="1" s="1"/>
  <c r="D2582" i="1"/>
  <c r="H2581" i="1"/>
  <c r="G2581" i="1" s="1"/>
  <c r="D2581" i="1"/>
  <c r="H2580" i="1"/>
  <c r="G2580" i="1" s="1"/>
  <c r="D2580" i="1"/>
  <c r="H2579" i="1"/>
  <c r="G2579" i="1" s="1"/>
  <c r="D2579" i="1"/>
  <c r="H2578" i="1"/>
  <c r="G2578" i="1" s="1"/>
  <c r="D2578" i="1"/>
  <c r="H2577" i="1"/>
  <c r="G2577" i="1" s="1"/>
  <c r="D2577" i="1"/>
  <c r="H2576" i="1"/>
  <c r="G2576" i="1" s="1"/>
  <c r="D2576" i="1"/>
  <c r="H2575" i="1"/>
  <c r="G2575" i="1" s="1"/>
  <c r="D2575" i="1"/>
  <c r="H2574" i="1"/>
  <c r="G2574" i="1" s="1"/>
  <c r="D2574" i="1"/>
  <c r="H2573" i="1"/>
  <c r="G2573" i="1" s="1"/>
  <c r="D2573" i="1"/>
  <c r="H2572" i="1"/>
  <c r="G2572" i="1" s="1"/>
  <c r="D2572" i="1"/>
  <c r="H2571" i="1"/>
  <c r="G2571" i="1" s="1"/>
  <c r="D2571" i="1"/>
  <c r="H2570" i="1"/>
  <c r="G2570" i="1" s="1"/>
  <c r="D2570" i="1"/>
  <c r="H2569" i="1"/>
  <c r="G2569" i="1" s="1"/>
  <c r="D2569" i="1"/>
  <c r="H2568" i="1"/>
  <c r="G2568" i="1" s="1"/>
  <c r="D2568" i="1"/>
  <c r="H2567" i="1"/>
  <c r="G2567" i="1" s="1"/>
  <c r="D2567" i="1"/>
  <c r="H2566" i="1"/>
  <c r="G2566" i="1" s="1"/>
  <c r="D2566" i="1"/>
  <c r="H2565" i="1"/>
  <c r="G2565" i="1" s="1"/>
  <c r="D2565" i="1"/>
  <c r="H2564" i="1"/>
  <c r="G2564" i="1" s="1"/>
  <c r="D2564" i="1"/>
  <c r="H2563" i="1"/>
  <c r="G2563" i="1" s="1"/>
  <c r="D2563" i="1"/>
  <c r="H2562" i="1"/>
  <c r="G2562" i="1" s="1"/>
  <c r="D2562" i="1"/>
  <c r="H2561" i="1"/>
  <c r="G2561" i="1" s="1"/>
  <c r="D2561" i="1"/>
  <c r="H2560" i="1"/>
  <c r="G2560" i="1" s="1"/>
  <c r="D2560" i="1"/>
  <c r="H2559" i="1"/>
  <c r="G2559" i="1" s="1"/>
  <c r="D2559" i="1"/>
  <c r="H2558" i="1"/>
  <c r="G2558" i="1" s="1"/>
  <c r="D2558" i="1"/>
  <c r="H2557" i="1"/>
  <c r="G2557" i="1" s="1"/>
  <c r="D2557" i="1"/>
  <c r="H2556" i="1"/>
  <c r="G2556" i="1" s="1"/>
  <c r="D2556" i="1"/>
  <c r="H2555" i="1"/>
  <c r="G2555" i="1" s="1"/>
  <c r="D2555" i="1"/>
  <c r="H2554" i="1"/>
  <c r="G2554" i="1" s="1"/>
  <c r="D2554" i="1"/>
  <c r="H2553" i="1"/>
  <c r="G2553" i="1" s="1"/>
  <c r="D2553" i="1"/>
  <c r="H2552" i="1"/>
  <c r="G2552" i="1" s="1"/>
  <c r="D2552" i="1"/>
  <c r="H2551" i="1"/>
  <c r="G2551" i="1" s="1"/>
  <c r="D2551" i="1"/>
  <c r="H2550" i="1"/>
  <c r="G2550" i="1" s="1"/>
  <c r="D2550" i="1"/>
  <c r="H2549" i="1"/>
  <c r="G2549" i="1" s="1"/>
  <c r="D2549" i="1"/>
  <c r="H2548" i="1"/>
  <c r="G2548" i="1" s="1"/>
  <c r="D2548" i="1"/>
  <c r="H2547" i="1"/>
  <c r="G2547" i="1" s="1"/>
  <c r="D2547" i="1"/>
  <c r="H2546" i="1"/>
  <c r="G2546" i="1" s="1"/>
  <c r="D2546" i="1"/>
  <c r="H2545" i="1"/>
  <c r="G2545" i="1" s="1"/>
  <c r="D2545" i="1"/>
  <c r="H2544" i="1"/>
  <c r="G2544" i="1" s="1"/>
  <c r="D2544" i="1"/>
  <c r="H2543" i="1"/>
  <c r="G2543" i="1" s="1"/>
  <c r="D2543" i="1"/>
  <c r="H2542" i="1"/>
  <c r="G2542" i="1" s="1"/>
  <c r="D2542" i="1"/>
  <c r="H2541" i="1"/>
  <c r="G2541" i="1" s="1"/>
  <c r="D2541" i="1"/>
  <c r="H2540" i="1"/>
  <c r="G2540" i="1" s="1"/>
  <c r="D2540" i="1"/>
  <c r="H2539" i="1"/>
  <c r="G2539" i="1" s="1"/>
  <c r="D2539" i="1"/>
  <c r="H2538" i="1"/>
  <c r="G2538" i="1" s="1"/>
  <c r="D2538" i="1"/>
  <c r="H2537" i="1"/>
  <c r="G2537" i="1" s="1"/>
  <c r="D2537" i="1"/>
  <c r="H2536" i="1"/>
  <c r="G2536" i="1" s="1"/>
  <c r="D2536" i="1"/>
  <c r="H2535" i="1"/>
  <c r="G2535" i="1" s="1"/>
  <c r="D2535" i="1"/>
  <c r="H2534" i="1"/>
  <c r="G2534" i="1" s="1"/>
  <c r="D2534" i="1"/>
  <c r="H2533" i="1"/>
  <c r="G2533" i="1" s="1"/>
  <c r="D2533" i="1"/>
  <c r="H2532" i="1"/>
  <c r="G2532" i="1" s="1"/>
  <c r="D2532" i="1"/>
  <c r="H2531" i="1"/>
  <c r="G2531" i="1" s="1"/>
  <c r="D2531" i="1"/>
  <c r="H2530" i="1"/>
  <c r="G2530" i="1" s="1"/>
  <c r="D2530" i="1"/>
  <c r="H2529" i="1"/>
  <c r="G2529" i="1" s="1"/>
  <c r="D2529" i="1"/>
  <c r="H2528" i="1"/>
  <c r="G2528" i="1" s="1"/>
  <c r="D2528" i="1"/>
  <c r="H2527" i="1"/>
  <c r="G2527" i="1" s="1"/>
  <c r="D2527" i="1"/>
  <c r="H2526" i="1"/>
  <c r="G2526" i="1" s="1"/>
  <c r="D2526" i="1"/>
  <c r="H2525" i="1"/>
  <c r="G2525" i="1" s="1"/>
  <c r="D2525" i="1"/>
  <c r="H2524" i="1"/>
  <c r="G2524" i="1" s="1"/>
  <c r="D2524" i="1"/>
  <c r="H2523" i="1"/>
  <c r="G2523" i="1" s="1"/>
  <c r="D2523" i="1"/>
  <c r="H2522" i="1"/>
  <c r="G2522" i="1" s="1"/>
  <c r="D2522" i="1"/>
  <c r="H2521" i="1"/>
  <c r="G2521" i="1" s="1"/>
  <c r="D2521" i="1"/>
  <c r="H2520" i="1"/>
  <c r="G2520" i="1" s="1"/>
  <c r="D2520" i="1"/>
  <c r="H2519" i="1"/>
  <c r="G2519" i="1" s="1"/>
  <c r="D2519" i="1"/>
  <c r="H2518" i="1"/>
  <c r="G2518" i="1" s="1"/>
  <c r="D2518" i="1"/>
  <c r="H2517" i="1"/>
  <c r="G2517" i="1" s="1"/>
  <c r="D2517" i="1"/>
  <c r="H2516" i="1"/>
  <c r="G2516" i="1" s="1"/>
  <c r="D2516" i="1"/>
  <c r="H2515" i="1"/>
  <c r="G2515" i="1" s="1"/>
  <c r="D2515" i="1"/>
  <c r="H2514" i="1"/>
  <c r="G2514" i="1" s="1"/>
  <c r="D2514" i="1"/>
  <c r="H2513" i="1"/>
  <c r="G2513" i="1" s="1"/>
  <c r="D2513" i="1"/>
  <c r="H2512" i="1"/>
  <c r="G2512" i="1" s="1"/>
  <c r="D2512" i="1"/>
  <c r="H2511" i="1"/>
  <c r="G2511" i="1" s="1"/>
  <c r="D2511" i="1"/>
  <c r="H2510" i="1"/>
  <c r="G2510" i="1" s="1"/>
  <c r="D2510" i="1"/>
  <c r="H2509" i="1"/>
  <c r="G2509" i="1" s="1"/>
  <c r="D2509" i="1"/>
  <c r="H2508" i="1"/>
  <c r="G2508" i="1" s="1"/>
  <c r="D2508" i="1"/>
  <c r="H2507" i="1"/>
  <c r="G2507" i="1" s="1"/>
  <c r="D2507" i="1"/>
  <c r="H2506" i="1"/>
  <c r="G2506" i="1" s="1"/>
  <c r="D2506" i="1"/>
  <c r="H2505" i="1"/>
  <c r="G2505" i="1" s="1"/>
  <c r="D2505" i="1"/>
  <c r="H2504" i="1"/>
  <c r="G2504" i="1" s="1"/>
  <c r="D2504" i="1"/>
  <c r="H2503" i="1"/>
  <c r="G2503" i="1" s="1"/>
  <c r="D2503" i="1"/>
  <c r="H2502" i="1"/>
  <c r="G2502" i="1" s="1"/>
  <c r="D2502" i="1"/>
  <c r="H2501" i="1"/>
  <c r="G2501" i="1" s="1"/>
  <c r="D2501" i="1"/>
  <c r="H2500" i="1"/>
  <c r="G2500" i="1" s="1"/>
  <c r="D2500" i="1"/>
  <c r="H2499" i="1"/>
  <c r="G2499" i="1" s="1"/>
  <c r="D2499" i="1"/>
  <c r="H2498" i="1"/>
  <c r="G2498" i="1" s="1"/>
  <c r="D2498" i="1"/>
  <c r="H2497" i="1"/>
  <c r="G2497" i="1" s="1"/>
  <c r="D2497" i="1"/>
  <c r="H2496" i="1"/>
  <c r="G2496" i="1" s="1"/>
  <c r="D2496" i="1"/>
  <c r="H2495" i="1"/>
  <c r="G2495" i="1" s="1"/>
  <c r="D2495" i="1"/>
  <c r="H2494" i="1"/>
  <c r="G2494" i="1" s="1"/>
  <c r="D2494" i="1"/>
  <c r="H2493" i="1"/>
  <c r="G2493" i="1" s="1"/>
  <c r="D2493" i="1"/>
  <c r="H2492" i="1"/>
  <c r="G2492" i="1" s="1"/>
  <c r="D2492" i="1"/>
  <c r="H2491" i="1"/>
  <c r="G2491" i="1" s="1"/>
  <c r="D2491" i="1"/>
  <c r="H2490" i="1"/>
  <c r="G2490" i="1" s="1"/>
  <c r="D2490" i="1"/>
  <c r="H2489" i="1"/>
  <c r="G2489" i="1" s="1"/>
  <c r="D2489" i="1"/>
  <c r="H2488" i="1"/>
  <c r="G2488" i="1" s="1"/>
  <c r="D2488" i="1"/>
  <c r="H2487" i="1"/>
  <c r="G2487" i="1" s="1"/>
  <c r="D2487" i="1"/>
  <c r="H2486" i="1"/>
  <c r="G2486" i="1" s="1"/>
  <c r="D2486" i="1"/>
  <c r="H2485" i="1"/>
  <c r="G2485" i="1" s="1"/>
  <c r="D2485" i="1"/>
  <c r="H2484" i="1"/>
  <c r="G2484" i="1" s="1"/>
  <c r="D2484" i="1"/>
  <c r="H2483" i="1"/>
  <c r="G2483" i="1" s="1"/>
  <c r="D2483" i="1"/>
  <c r="H2482" i="1"/>
  <c r="G2482" i="1" s="1"/>
  <c r="D2482" i="1"/>
  <c r="H2481" i="1"/>
  <c r="G2481" i="1" s="1"/>
  <c r="D2481" i="1"/>
  <c r="H2480" i="1"/>
  <c r="G2480" i="1" s="1"/>
  <c r="D2480" i="1"/>
  <c r="H2479" i="1"/>
  <c r="G2479" i="1" s="1"/>
  <c r="D2479" i="1"/>
  <c r="H2478" i="1"/>
  <c r="G2478" i="1" s="1"/>
  <c r="D2478" i="1"/>
  <c r="H2477" i="1"/>
  <c r="G2477" i="1" s="1"/>
  <c r="D2477" i="1"/>
  <c r="H2476" i="1"/>
  <c r="G2476" i="1" s="1"/>
  <c r="D2476" i="1"/>
  <c r="H2475" i="1"/>
  <c r="G2475" i="1" s="1"/>
  <c r="D2475" i="1"/>
  <c r="H2474" i="1"/>
  <c r="G2474" i="1" s="1"/>
  <c r="D2474" i="1"/>
  <c r="H2473" i="1"/>
  <c r="G2473" i="1" s="1"/>
  <c r="D2473" i="1"/>
  <c r="H2472" i="1"/>
  <c r="G2472" i="1" s="1"/>
  <c r="D2472" i="1"/>
  <c r="H2471" i="1"/>
  <c r="G2471" i="1" s="1"/>
  <c r="D2471" i="1"/>
  <c r="H2470" i="1"/>
  <c r="G2470" i="1" s="1"/>
  <c r="D2470" i="1"/>
  <c r="H2469" i="1"/>
  <c r="G2469" i="1" s="1"/>
  <c r="D2469" i="1"/>
  <c r="H2468" i="1"/>
  <c r="G2468" i="1" s="1"/>
  <c r="D2468" i="1"/>
  <c r="H2467" i="1"/>
  <c r="G2467" i="1" s="1"/>
  <c r="D2467" i="1"/>
  <c r="H2466" i="1"/>
  <c r="G2466" i="1" s="1"/>
  <c r="D2466" i="1"/>
  <c r="H2465" i="1"/>
  <c r="G2465" i="1" s="1"/>
  <c r="D2465" i="1"/>
  <c r="H2464" i="1"/>
  <c r="G2464" i="1" s="1"/>
  <c r="D2464" i="1"/>
  <c r="H2463" i="1"/>
  <c r="G2463" i="1" s="1"/>
  <c r="D2463" i="1"/>
  <c r="H2462" i="1"/>
  <c r="G2462" i="1" s="1"/>
  <c r="D2462" i="1"/>
  <c r="H2461" i="1"/>
  <c r="G2461" i="1" s="1"/>
  <c r="D2461" i="1"/>
  <c r="H2460" i="1"/>
  <c r="G2460" i="1" s="1"/>
  <c r="D2460" i="1"/>
  <c r="H2459" i="1"/>
  <c r="G2459" i="1" s="1"/>
  <c r="D2459" i="1"/>
  <c r="H2458" i="1"/>
  <c r="G2458" i="1" s="1"/>
  <c r="D2458" i="1"/>
  <c r="H2457" i="1"/>
  <c r="G2457" i="1" s="1"/>
  <c r="D2457" i="1"/>
  <c r="H2456" i="1"/>
  <c r="G2456" i="1" s="1"/>
  <c r="D2456" i="1"/>
  <c r="H2455" i="1"/>
  <c r="G2455" i="1" s="1"/>
  <c r="D2455" i="1"/>
  <c r="H2454" i="1"/>
  <c r="G2454" i="1" s="1"/>
  <c r="D2454" i="1"/>
  <c r="H2453" i="1"/>
  <c r="G2453" i="1" s="1"/>
  <c r="D2453" i="1"/>
  <c r="H2452" i="1"/>
  <c r="G2452" i="1" s="1"/>
  <c r="D2452" i="1"/>
  <c r="H2451" i="1"/>
  <c r="G2451" i="1" s="1"/>
  <c r="D2451" i="1"/>
  <c r="H2450" i="1"/>
  <c r="G2450" i="1" s="1"/>
  <c r="D2450" i="1"/>
  <c r="H2449" i="1"/>
  <c r="G2449" i="1" s="1"/>
  <c r="D2449" i="1"/>
  <c r="H2448" i="1"/>
  <c r="G2448" i="1" s="1"/>
  <c r="D2448" i="1"/>
  <c r="H2447" i="1"/>
  <c r="G2447" i="1" s="1"/>
  <c r="D2447" i="1"/>
  <c r="H2446" i="1"/>
  <c r="G2446" i="1" s="1"/>
  <c r="D2446" i="1"/>
  <c r="H2445" i="1"/>
  <c r="G2445" i="1" s="1"/>
  <c r="D2445" i="1"/>
  <c r="H2444" i="1"/>
  <c r="G2444" i="1" s="1"/>
  <c r="D2444" i="1"/>
  <c r="H2443" i="1"/>
  <c r="G2443" i="1" s="1"/>
  <c r="D2443" i="1"/>
  <c r="H2442" i="1"/>
  <c r="G2442" i="1" s="1"/>
  <c r="D2442" i="1"/>
  <c r="H2441" i="1"/>
  <c r="G2441" i="1" s="1"/>
  <c r="D2441" i="1"/>
  <c r="H2440" i="1"/>
  <c r="G2440" i="1" s="1"/>
  <c r="D2440" i="1"/>
  <c r="H2439" i="1"/>
  <c r="G2439" i="1" s="1"/>
  <c r="D2439" i="1"/>
  <c r="H2438" i="1"/>
  <c r="G2438" i="1" s="1"/>
  <c r="D2438" i="1"/>
  <c r="H2437" i="1"/>
  <c r="G2437" i="1" s="1"/>
  <c r="D2437" i="1"/>
  <c r="H2436" i="1"/>
  <c r="G2436" i="1" s="1"/>
  <c r="D2436" i="1"/>
  <c r="H2435" i="1"/>
  <c r="G2435" i="1" s="1"/>
  <c r="D2435" i="1"/>
  <c r="H2434" i="1"/>
  <c r="G2434" i="1" s="1"/>
  <c r="D2434" i="1"/>
  <c r="H2433" i="1"/>
  <c r="G2433" i="1" s="1"/>
  <c r="D2433" i="1"/>
  <c r="H2432" i="1"/>
  <c r="G2432" i="1" s="1"/>
  <c r="D2432" i="1"/>
  <c r="H2431" i="1"/>
  <c r="G2431" i="1" s="1"/>
  <c r="D2431" i="1"/>
  <c r="H2430" i="1"/>
  <c r="G2430" i="1" s="1"/>
  <c r="D2430" i="1"/>
  <c r="H2429" i="1"/>
  <c r="G2429" i="1" s="1"/>
  <c r="D2429" i="1"/>
  <c r="H2428" i="1"/>
  <c r="G2428" i="1" s="1"/>
  <c r="D2428" i="1"/>
  <c r="H2427" i="1"/>
  <c r="G2427" i="1" s="1"/>
  <c r="D2427" i="1"/>
  <c r="H2426" i="1"/>
  <c r="G2426" i="1" s="1"/>
  <c r="D2426" i="1"/>
  <c r="H2425" i="1"/>
  <c r="G2425" i="1" s="1"/>
  <c r="D2425" i="1"/>
  <c r="H2424" i="1"/>
  <c r="G2424" i="1" s="1"/>
  <c r="D2424" i="1"/>
  <c r="H2423" i="1"/>
  <c r="G2423" i="1" s="1"/>
  <c r="D2423" i="1"/>
  <c r="H2422" i="1"/>
  <c r="G2422" i="1" s="1"/>
  <c r="D2422" i="1"/>
  <c r="H2421" i="1"/>
  <c r="G2421" i="1" s="1"/>
  <c r="D2421" i="1"/>
  <c r="H2420" i="1"/>
  <c r="G2420" i="1" s="1"/>
  <c r="D2420" i="1"/>
  <c r="H2419" i="1"/>
  <c r="G2419" i="1" s="1"/>
  <c r="D2419" i="1"/>
  <c r="H2418" i="1"/>
  <c r="G2418" i="1" s="1"/>
  <c r="D2418" i="1"/>
  <c r="H2417" i="1"/>
  <c r="G2417" i="1" s="1"/>
  <c r="D2417" i="1"/>
  <c r="H2416" i="1"/>
  <c r="G2416" i="1" s="1"/>
  <c r="D2416" i="1"/>
  <c r="H2415" i="1"/>
  <c r="G2415" i="1" s="1"/>
  <c r="D2415" i="1"/>
  <c r="H2414" i="1"/>
  <c r="G2414" i="1" s="1"/>
  <c r="D2414" i="1"/>
  <c r="H2413" i="1"/>
  <c r="G2413" i="1" s="1"/>
  <c r="D2413" i="1"/>
  <c r="H2412" i="1"/>
  <c r="G2412" i="1" s="1"/>
  <c r="D2412" i="1"/>
  <c r="H2411" i="1"/>
  <c r="G2411" i="1" s="1"/>
  <c r="D2411" i="1"/>
  <c r="H2410" i="1"/>
  <c r="G2410" i="1" s="1"/>
  <c r="D2410" i="1"/>
  <c r="H2409" i="1"/>
  <c r="G2409" i="1" s="1"/>
  <c r="D2409" i="1"/>
  <c r="H2408" i="1"/>
  <c r="G2408" i="1" s="1"/>
  <c r="D2408" i="1"/>
  <c r="H2407" i="1"/>
  <c r="G2407" i="1" s="1"/>
  <c r="D2407" i="1"/>
  <c r="H2406" i="1"/>
  <c r="G2406" i="1" s="1"/>
  <c r="D2406" i="1"/>
  <c r="H2405" i="1"/>
  <c r="G2405" i="1" s="1"/>
  <c r="D2405" i="1"/>
  <c r="H2404" i="1"/>
  <c r="G2404" i="1" s="1"/>
  <c r="D2404" i="1"/>
  <c r="H2403" i="1"/>
  <c r="G2403" i="1" s="1"/>
  <c r="D2403" i="1"/>
  <c r="H2402" i="1"/>
  <c r="G2402" i="1" s="1"/>
  <c r="D2402" i="1"/>
  <c r="H2401" i="1"/>
  <c r="G2401" i="1" s="1"/>
  <c r="D2401" i="1"/>
  <c r="H2400" i="1"/>
  <c r="G2400" i="1" s="1"/>
  <c r="D2400" i="1"/>
  <c r="H2399" i="1"/>
  <c r="G2399" i="1" s="1"/>
  <c r="D2399" i="1"/>
  <c r="H2398" i="1"/>
  <c r="G2398" i="1" s="1"/>
  <c r="D2398" i="1"/>
  <c r="H2397" i="1"/>
  <c r="G2397" i="1" s="1"/>
  <c r="D2397" i="1"/>
  <c r="H2396" i="1"/>
  <c r="G2396" i="1" s="1"/>
  <c r="D2396" i="1"/>
  <c r="H2395" i="1"/>
  <c r="G2395" i="1" s="1"/>
  <c r="D2395" i="1"/>
  <c r="H2394" i="1"/>
  <c r="G2394" i="1" s="1"/>
  <c r="D2394" i="1"/>
  <c r="H2393" i="1"/>
  <c r="G2393" i="1" s="1"/>
  <c r="D2393" i="1"/>
  <c r="H2392" i="1"/>
  <c r="G2392" i="1" s="1"/>
  <c r="D2392" i="1"/>
  <c r="H2391" i="1"/>
  <c r="G2391" i="1" s="1"/>
  <c r="D2391" i="1"/>
  <c r="H2390" i="1"/>
  <c r="G2390" i="1" s="1"/>
  <c r="D2390" i="1"/>
  <c r="H2389" i="1"/>
  <c r="G2389" i="1" s="1"/>
  <c r="D2389" i="1"/>
  <c r="H2388" i="1"/>
  <c r="G2388" i="1" s="1"/>
  <c r="D2388" i="1"/>
  <c r="H2387" i="1"/>
  <c r="G2387" i="1" s="1"/>
  <c r="D2387" i="1"/>
  <c r="H2386" i="1"/>
  <c r="G2386" i="1" s="1"/>
  <c r="D2386" i="1"/>
  <c r="H2385" i="1"/>
  <c r="G2385" i="1" s="1"/>
  <c r="D2385" i="1"/>
  <c r="H2384" i="1"/>
  <c r="G2384" i="1" s="1"/>
  <c r="D2384" i="1"/>
  <c r="H2383" i="1"/>
  <c r="G2383" i="1" s="1"/>
  <c r="D2383" i="1"/>
  <c r="H2382" i="1"/>
  <c r="G2382" i="1" s="1"/>
  <c r="D2382" i="1"/>
  <c r="H2381" i="1"/>
  <c r="G2381" i="1" s="1"/>
  <c r="D2381" i="1"/>
  <c r="H2380" i="1"/>
  <c r="G2380" i="1" s="1"/>
  <c r="D2380" i="1"/>
  <c r="H2379" i="1"/>
  <c r="G2379" i="1" s="1"/>
  <c r="D2379" i="1"/>
  <c r="H2378" i="1"/>
  <c r="G2378" i="1" s="1"/>
  <c r="D2378" i="1"/>
  <c r="H2377" i="1"/>
  <c r="G2377" i="1" s="1"/>
  <c r="D2377" i="1"/>
  <c r="H2376" i="1"/>
  <c r="G2376" i="1" s="1"/>
  <c r="D2376" i="1"/>
  <c r="H2375" i="1"/>
  <c r="G2375" i="1" s="1"/>
  <c r="D2375" i="1"/>
  <c r="H2374" i="1"/>
  <c r="G2374" i="1" s="1"/>
  <c r="D2374" i="1"/>
  <c r="H2373" i="1"/>
  <c r="G2373" i="1" s="1"/>
  <c r="D2373" i="1"/>
  <c r="H2372" i="1"/>
  <c r="G2372" i="1" s="1"/>
  <c r="D2372" i="1"/>
  <c r="H2371" i="1"/>
  <c r="G2371" i="1" s="1"/>
  <c r="D2371" i="1"/>
  <c r="H2370" i="1"/>
  <c r="G2370" i="1" s="1"/>
  <c r="D2370" i="1"/>
  <c r="H2369" i="1"/>
  <c r="G2369" i="1" s="1"/>
  <c r="D2369" i="1"/>
  <c r="H2368" i="1"/>
  <c r="G2368" i="1" s="1"/>
  <c r="D2368" i="1"/>
  <c r="H2367" i="1"/>
  <c r="G2367" i="1" s="1"/>
  <c r="D2367" i="1"/>
  <c r="H2366" i="1"/>
  <c r="G2366" i="1" s="1"/>
  <c r="D2366" i="1"/>
  <c r="H2365" i="1"/>
  <c r="G2365" i="1" s="1"/>
  <c r="D2365" i="1"/>
  <c r="H2364" i="1"/>
  <c r="G2364" i="1" s="1"/>
  <c r="D2364" i="1"/>
  <c r="H2363" i="1"/>
  <c r="G2363" i="1" s="1"/>
  <c r="D2363" i="1"/>
  <c r="H2362" i="1"/>
  <c r="G2362" i="1" s="1"/>
  <c r="D2362" i="1"/>
  <c r="H2361" i="1"/>
  <c r="G2361" i="1" s="1"/>
  <c r="D2361" i="1"/>
  <c r="H2360" i="1"/>
  <c r="G2360" i="1" s="1"/>
  <c r="D2360" i="1"/>
  <c r="H2359" i="1"/>
  <c r="G2359" i="1" s="1"/>
  <c r="D2359" i="1"/>
  <c r="H2358" i="1"/>
  <c r="G2358" i="1" s="1"/>
  <c r="D2358" i="1"/>
  <c r="H2357" i="1"/>
  <c r="G2357" i="1" s="1"/>
  <c r="D2357" i="1"/>
  <c r="H2356" i="1"/>
  <c r="G2356" i="1" s="1"/>
  <c r="D2356" i="1"/>
  <c r="H2355" i="1"/>
  <c r="G2355" i="1" s="1"/>
  <c r="D2355" i="1"/>
  <c r="H2354" i="1"/>
  <c r="G2354" i="1" s="1"/>
  <c r="D2354" i="1"/>
  <c r="H2353" i="1"/>
  <c r="G2353" i="1" s="1"/>
  <c r="D2353" i="1"/>
  <c r="H2352" i="1"/>
  <c r="G2352" i="1" s="1"/>
  <c r="D2352" i="1"/>
  <c r="H2351" i="1"/>
  <c r="G2351" i="1" s="1"/>
  <c r="D2351" i="1"/>
  <c r="H2350" i="1"/>
  <c r="G2350" i="1" s="1"/>
  <c r="D2350" i="1"/>
  <c r="H2349" i="1"/>
  <c r="G2349" i="1" s="1"/>
  <c r="D2349" i="1"/>
  <c r="H2348" i="1"/>
  <c r="G2348" i="1" s="1"/>
  <c r="D2348" i="1"/>
  <c r="H2347" i="1"/>
  <c r="G2347" i="1" s="1"/>
  <c r="D2347" i="1"/>
  <c r="H2346" i="1"/>
  <c r="G2346" i="1" s="1"/>
  <c r="D2346" i="1"/>
  <c r="H2345" i="1"/>
  <c r="G2345" i="1" s="1"/>
  <c r="D2345" i="1"/>
  <c r="H2344" i="1"/>
  <c r="G2344" i="1" s="1"/>
  <c r="D2344" i="1"/>
  <c r="H2343" i="1"/>
  <c r="G2343" i="1" s="1"/>
  <c r="D2343" i="1"/>
  <c r="H2342" i="1"/>
  <c r="G2342" i="1" s="1"/>
  <c r="D2342" i="1"/>
  <c r="H2341" i="1"/>
  <c r="G2341" i="1" s="1"/>
  <c r="D2341" i="1"/>
  <c r="H2340" i="1"/>
  <c r="G2340" i="1" s="1"/>
  <c r="D2340" i="1"/>
  <c r="H2339" i="1"/>
  <c r="G2339" i="1" s="1"/>
  <c r="D2339" i="1"/>
  <c r="H2338" i="1"/>
  <c r="G2338" i="1" s="1"/>
  <c r="D2338" i="1"/>
  <c r="H2337" i="1"/>
  <c r="G2337" i="1" s="1"/>
  <c r="D2337" i="1"/>
  <c r="H2336" i="1"/>
  <c r="G2336" i="1" s="1"/>
  <c r="D2336" i="1"/>
  <c r="H2335" i="1"/>
  <c r="G2335" i="1" s="1"/>
  <c r="D2335" i="1"/>
  <c r="H2334" i="1"/>
  <c r="G2334" i="1" s="1"/>
  <c r="D2334" i="1"/>
  <c r="H2333" i="1"/>
  <c r="G2333" i="1" s="1"/>
  <c r="D2333" i="1"/>
  <c r="H2332" i="1"/>
  <c r="G2332" i="1" s="1"/>
  <c r="D2332" i="1"/>
  <c r="H2331" i="1"/>
  <c r="G2331" i="1" s="1"/>
  <c r="D2331" i="1"/>
  <c r="H2330" i="1"/>
  <c r="G2330" i="1" s="1"/>
  <c r="D2330" i="1"/>
  <c r="H2329" i="1"/>
  <c r="G2329" i="1" s="1"/>
  <c r="D2329" i="1"/>
  <c r="H2328" i="1"/>
  <c r="G2328" i="1" s="1"/>
  <c r="D2328" i="1"/>
  <c r="H2327" i="1"/>
  <c r="G2327" i="1" s="1"/>
  <c r="D2327" i="1"/>
  <c r="H2326" i="1"/>
  <c r="G2326" i="1" s="1"/>
  <c r="D2326" i="1"/>
  <c r="H2325" i="1"/>
  <c r="G2325" i="1" s="1"/>
  <c r="D2325" i="1"/>
  <c r="H2324" i="1"/>
  <c r="G2324" i="1" s="1"/>
  <c r="D2324" i="1"/>
  <c r="H2323" i="1"/>
  <c r="G2323" i="1" s="1"/>
  <c r="D2323" i="1"/>
  <c r="H2322" i="1"/>
  <c r="G2322" i="1" s="1"/>
  <c r="D2322" i="1"/>
  <c r="H2321" i="1"/>
  <c r="G2321" i="1" s="1"/>
  <c r="D2321" i="1"/>
  <c r="H2320" i="1"/>
  <c r="G2320" i="1" s="1"/>
  <c r="D2320" i="1"/>
  <c r="H2319" i="1"/>
  <c r="G2319" i="1" s="1"/>
  <c r="D2319" i="1"/>
  <c r="H2318" i="1"/>
  <c r="G2318" i="1" s="1"/>
  <c r="D2318" i="1"/>
  <c r="H2317" i="1"/>
  <c r="G2317" i="1" s="1"/>
  <c r="D2317" i="1"/>
  <c r="H2316" i="1"/>
  <c r="G2316" i="1" s="1"/>
  <c r="D2316" i="1"/>
  <c r="H2315" i="1"/>
  <c r="G2315" i="1" s="1"/>
  <c r="D2315" i="1"/>
  <c r="H2314" i="1"/>
  <c r="G2314" i="1" s="1"/>
  <c r="D2314" i="1"/>
  <c r="H2313" i="1"/>
  <c r="G2313" i="1" s="1"/>
  <c r="D2313" i="1"/>
  <c r="H2312" i="1"/>
  <c r="G2312" i="1" s="1"/>
  <c r="D2312" i="1"/>
  <c r="H2311" i="1"/>
  <c r="G2311" i="1" s="1"/>
  <c r="D2311" i="1"/>
  <c r="H2310" i="1"/>
  <c r="G2310" i="1" s="1"/>
  <c r="D2310" i="1"/>
  <c r="H2309" i="1"/>
  <c r="G2309" i="1" s="1"/>
  <c r="D2309" i="1"/>
  <c r="H2308" i="1"/>
  <c r="G2308" i="1" s="1"/>
  <c r="D2308" i="1"/>
  <c r="H2307" i="1"/>
  <c r="G2307" i="1" s="1"/>
  <c r="D2307" i="1"/>
  <c r="H2306" i="1"/>
  <c r="G2306" i="1" s="1"/>
  <c r="D2306" i="1"/>
  <c r="H2305" i="1"/>
  <c r="G2305" i="1" s="1"/>
  <c r="D2305" i="1"/>
  <c r="H2304" i="1"/>
  <c r="G2304" i="1" s="1"/>
  <c r="D2304" i="1"/>
  <c r="H2303" i="1"/>
  <c r="G2303" i="1" s="1"/>
  <c r="D2303" i="1"/>
  <c r="H2302" i="1"/>
  <c r="G2302" i="1" s="1"/>
  <c r="D2302" i="1"/>
  <c r="H2301" i="1"/>
  <c r="G2301" i="1" s="1"/>
  <c r="D2301" i="1"/>
  <c r="H2300" i="1"/>
  <c r="G2300" i="1" s="1"/>
  <c r="D2300" i="1"/>
  <c r="H2299" i="1"/>
  <c r="G2299" i="1" s="1"/>
  <c r="D2299" i="1"/>
  <c r="H2298" i="1"/>
  <c r="G2298" i="1" s="1"/>
  <c r="D2298" i="1"/>
  <c r="H2297" i="1"/>
  <c r="G2297" i="1" s="1"/>
  <c r="D2297" i="1"/>
  <c r="H2296" i="1"/>
  <c r="G2296" i="1" s="1"/>
  <c r="D2296" i="1"/>
  <c r="H2295" i="1"/>
  <c r="G2295" i="1" s="1"/>
  <c r="D2295" i="1"/>
  <c r="H2294" i="1"/>
  <c r="G2294" i="1" s="1"/>
  <c r="D2294" i="1"/>
  <c r="H2293" i="1"/>
  <c r="G2293" i="1" s="1"/>
  <c r="D2293" i="1"/>
  <c r="H2292" i="1"/>
  <c r="G2292" i="1" s="1"/>
  <c r="D2292" i="1"/>
  <c r="H2291" i="1"/>
  <c r="G2291" i="1" s="1"/>
  <c r="D2291" i="1"/>
  <c r="H2290" i="1"/>
  <c r="G2290" i="1" s="1"/>
  <c r="D2290" i="1"/>
  <c r="H2289" i="1"/>
  <c r="G2289" i="1" s="1"/>
  <c r="D2289" i="1"/>
  <c r="H2288" i="1"/>
  <c r="G2288" i="1" s="1"/>
  <c r="D2288" i="1"/>
  <c r="H2287" i="1"/>
  <c r="G2287" i="1" s="1"/>
  <c r="D2287" i="1"/>
  <c r="H2286" i="1"/>
  <c r="G2286" i="1" s="1"/>
  <c r="D2286" i="1"/>
  <c r="H2285" i="1"/>
  <c r="G2285" i="1" s="1"/>
  <c r="D2285" i="1"/>
  <c r="H2284" i="1"/>
  <c r="G2284" i="1" s="1"/>
  <c r="D2284" i="1"/>
  <c r="H2283" i="1"/>
  <c r="G2283" i="1" s="1"/>
  <c r="D2283" i="1"/>
  <c r="H2282" i="1"/>
  <c r="G2282" i="1" s="1"/>
  <c r="D2282" i="1"/>
  <c r="H2281" i="1"/>
  <c r="G2281" i="1" s="1"/>
  <c r="D2281" i="1"/>
  <c r="H2280" i="1"/>
  <c r="G2280" i="1" s="1"/>
  <c r="D2280" i="1"/>
  <c r="H2279" i="1"/>
  <c r="G2279" i="1" s="1"/>
  <c r="D2279" i="1"/>
  <c r="H2278" i="1"/>
  <c r="G2278" i="1" s="1"/>
  <c r="D2278" i="1"/>
  <c r="H2277" i="1"/>
  <c r="G2277" i="1" s="1"/>
  <c r="D2277" i="1"/>
  <c r="H2276" i="1"/>
  <c r="G2276" i="1" s="1"/>
  <c r="D2276" i="1"/>
  <c r="H2275" i="1"/>
  <c r="G2275" i="1" s="1"/>
  <c r="D2275" i="1"/>
  <c r="H2274" i="1"/>
  <c r="G2274" i="1" s="1"/>
  <c r="D2274" i="1"/>
  <c r="H2273" i="1"/>
  <c r="G2273" i="1" s="1"/>
  <c r="D2273" i="1"/>
  <c r="H2272" i="1"/>
  <c r="G2272" i="1" s="1"/>
  <c r="D2272" i="1"/>
  <c r="H2271" i="1"/>
  <c r="G2271" i="1" s="1"/>
  <c r="D2271" i="1"/>
  <c r="H2270" i="1"/>
  <c r="G2270" i="1" s="1"/>
  <c r="D2270" i="1"/>
  <c r="H2269" i="1"/>
  <c r="G2269" i="1" s="1"/>
  <c r="D2269" i="1"/>
  <c r="H2268" i="1"/>
  <c r="G2268" i="1" s="1"/>
  <c r="D2268" i="1"/>
  <c r="H2267" i="1"/>
  <c r="G2267" i="1" s="1"/>
  <c r="D2267" i="1"/>
  <c r="H2266" i="1"/>
  <c r="G2266" i="1" s="1"/>
  <c r="D2266" i="1"/>
  <c r="H2265" i="1"/>
  <c r="G2265" i="1" s="1"/>
  <c r="D2265" i="1"/>
  <c r="H2264" i="1"/>
  <c r="G2264" i="1" s="1"/>
  <c r="D2264" i="1"/>
  <c r="H2263" i="1"/>
  <c r="G2263" i="1" s="1"/>
  <c r="D2263" i="1"/>
  <c r="H2262" i="1"/>
  <c r="G2262" i="1" s="1"/>
  <c r="D2262" i="1"/>
  <c r="H2261" i="1"/>
  <c r="G2261" i="1" s="1"/>
  <c r="D2261" i="1"/>
  <c r="H2260" i="1"/>
  <c r="G2260" i="1" s="1"/>
  <c r="D2260" i="1"/>
  <c r="H2259" i="1"/>
  <c r="G2259" i="1" s="1"/>
  <c r="D2259" i="1"/>
  <c r="H2258" i="1"/>
  <c r="G2258" i="1" s="1"/>
  <c r="D2258" i="1"/>
  <c r="H2257" i="1"/>
  <c r="G2257" i="1" s="1"/>
  <c r="D2257" i="1"/>
  <c r="H2256" i="1"/>
  <c r="G2256" i="1" s="1"/>
  <c r="D2256" i="1"/>
  <c r="H2255" i="1"/>
  <c r="G2255" i="1" s="1"/>
  <c r="D2255" i="1"/>
  <c r="H2254" i="1"/>
  <c r="G2254" i="1" s="1"/>
  <c r="D2254" i="1"/>
  <c r="H2253" i="1"/>
  <c r="G2253" i="1" s="1"/>
  <c r="D2253" i="1"/>
  <c r="H2252" i="1"/>
  <c r="G2252" i="1" s="1"/>
  <c r="D2252" i="1"/>
  <c r="H2251" i="1"/>
  <c r="G2251" i="1" s="1"/>
  <c r="D2251" i="1"/>
  <c r="H2250" i="1"/>
  <c r="G2250" i="1" s="1"/>
  <c r="D2250" i="1"/>
  <c r="H2249" i="1"/>
  <c r="G2249" i="1" s="1"/>
  <c r="D2249" i="1"/>
  <c r="H2248" i="1"/>
  <c r="G2248" i="1" s="1"/>
  <c r="D2248" i="1"/>
  <c r="H2247" i="1"/>
  <c r="G2247" i="1" s="1"/>
  <c r="D2247" i="1"/>
  <c r="H2246" i="1"/>
  <c r="G2246" i="1" s="1"/>
  <c r="D2246" i="1"/>
  <c r="H2245" i="1"/>
  <c r="G2245" i="1" s="1"/>
  <c r="D2245" i="1"/>
  <c r="H2244" i="1"/>
  <c r="G2244" i="1" s="1"/>
  <c r="D2244" i="1"/>
  <c r="H2243" i="1"/>
  <c r="G2243" i="1" s="1"/>
  <c r="D2243" i="1"/>
  <c r="H2242" i="1"/>
  <c r="G2242" i="1" s="1"/>
  <c r="D2242" i="1"/>
  <c r="H2241" i="1"/>
  <c r="G2241" i="1" s="1"/>
  <c r="D2241" i="1"/>
  <c r="H2240" i="1"/>
  <c r="G2240" i="1" s="1"/>
  <c r="D2240" i="1"/>
  <c r="H2239" i="1"/>
  <c r="G2239" i="1" s="1"/>
  <c r="D2239" i="1"/>
  <c r="H2238" i="1"/>
  <c r="G2238" i="1" s="1"/>
  <c r="D2238" i="1"/>
  <c r="H2237" i="1"/>
  <c r="G2237" i="1" s="1"/>
  <c r="D2237" i="1"/>
  <c r="H2236" i="1"/>
  <c r="G2236" i="1" s="1"/>
  <c r="D2236" i="1"/>
  <c r="H2235" i="1"/>
  <c r="G2235" i="1" s="1"/>
  <c r="D2235" i="1"/>
  <c r="H2234" i="1"/>
  <c r="G2234" i="1" s="1"/>
  <c r="D2234" i="1"/>
  <c r="H2233" i="1"/>
  <c r="G2233" i="1" s="1"/>
  <c r="D2233" i="1"/>
  <c r="H2232" i="1"/>
  <c r="G2232" i="1" s="1"/>
  <c r="D2232" i="1"/>
  <c r="H2231" i="1"/>
  <c r="G2231" i="1" s="1"/>
  <c r="D2231" i="1"/>
  <c r="H2230" i="1"/>
  <c r="G2230" i="1" s="1"/>
  <c r="D2230" i="1"/>
  <c r="H2229" i="1"/>
  <c r="G2229" i="1" s="1"/>
  <c r="D2229" i="1"/>
  <c r="H2228" i="1"/>
  <c r="G2228" i="1" s="1"/>
  <c r="D2228" i="1"/>
  <c r="H2227" i="1"/>
  <c r="G2227" i="1" s="1"/>
  <c r="D2227" i="1"/>
  <c r="H2226" i="1"/>
  <c r="G2226" i="1" s="1"/>
  <c r="D2226" i="1"/>
  <c r="H2225" i="1"/>
  <c r="G2225" i="1" s="1"/>
  <c r="D2225" i="1"/>
  <c r="H2224" i="1"/>
  <c r="G2224" i="1" s="1"/>
  <c r="D2224" i="1"/>
  <c r="H2223" i="1"/>
  <c r="G2223" i="1" s="1"/>
  <c r="D2223" i="1"/>
  <c r="H2222" i="1"/>
  <c r="G2222" i="1" s="1"/>
  <c r="D2222" i="1"/>
  <c r="H2221" i="1"/>
  <c r="G2221" i="1" s="1"/>
  <c r="D2221" i="1"/>
  <c r="H2220" i="1"/>
  <c r="G2220" i="1" s="1"/>
  <c r="D2220" i="1"/>
  <c r="H2219" i="1"/>
  <c r="G2219" i="1" s="1"/>
  <c r="D2219" i="1"/>
  <c r="H2218" i="1"/>
  <c r="G2218" i="1" s="1"/>
  <c r="D2218" i="1"/>
  <c r="H2217" i="1"/>
  <c r="G2217" i="1" s="1"/>
  <c r="D2217" i="1"/>
  <c r="H2216" i="1"/>
  <c r="G2216" i="1" s="1"/>
  <c r="D2216" i="1"/>
  <c r="H2215" i="1"/>
  <c r="G2215" i="1" s="1"/>
  <c r="D2215" i="1"/>
  <c r="H2214" i="1"/>
  <c r="G2214" i="1" s="1"/>
  <c r="D2214" i="1"/>
  <c r="H2213" i="1"/>
  <c r="G2213" i="1" s="1"/>
  <c r="D2213" i="1"/>
  <c r="H2212" i="1"/>
  <c r="G2212" i="1" s="1"/>
  <c r="D2212" i="1"/>
  <c r="H2211" i="1"/>
  <c r="G2211" i="1" s="1"/>
  <c r="D2211" i="1"/>
  <c r="H2210" i="1"/>
  <c r="G2210" i="1" s="1"/>
  <c r="D2210" i="1"/>
  <c r="H2209" i="1"/>
  <c r="G2209" i="1" s="1"/>
  <c r="D2209" i="1"/>
  <c r="H2208" i="1"/>
  <c r="G2208" i="1" s="1"/>
  <c r="D2208" i="1"/>
  <c r="H2207" i="1"/>
  <c r="G2207" i="1" s="1"/>
  <c r="D2207" i="1"/>
  <c r="H2206" i="1"/>
  <c r="G2206" i="1" s="1"/>
  <c r="D2206" i="1"/>
  <c r="H2205" i="1"/>
  <c r="G2205" i="1" s="1"/>
  <c r="D2205" i="1"/>
  <c r="H2204" i="1"/>
  <c r="G2204" i="1" s="1"/>
  <c r="D2204" i="1"/>
  <c r="H2203" i="1"/>
  <c r="G2203" i="1" s="1"/>
  <c r="D2203" i="1"/>
  <c r="H2202" i="1"/>
  <c r="G2202" i="1" s="1"/>
  <c r="D2202" i="1"/>
  <c r="H2201" i="1"/>
  <c r="G2201" i="1" s="1"/>
  <c r="D2201" i="1"/>
  <c r="H2200" i="1"/>
  <c r="G2200" i="1" s="1"/>
  <c r="D2200" i="1"/>
  <c r="H2199" i="1"/>
  <c r="G2199" i="1" s="1"/>
  <c r="D2199" i="1"/>
  <c r="H2198" i="1"/>
  <c r="G2198" i="1" s="1"/>
  <c r="D2198" i="1"/>
  <c r="H2197" i="1"/>
  <c r="G2197" i="1" s="1"/>
  <c r="D2197" i="1"/>
  <c r="H2196" i="1"/>
  <c r="G2196" i="1" s="1"/>
  <c r="D2196" i="1"/>
  <c r="H2195" i="1"/>
  <c r="G2195" i="1" s="1"/>
  <c r="D2195" i="1"/>
  <c r="H2194" i="1"/>
  <c r="G2194" i="1" s="1"/>
  <c r="D2194" i="1"/>
  <c r="H2193" i="1"/>
  <c r="G2193" i="1" s="1"/>
  <c r="D2193" i="1"/>
  <c r="H2192" i="1"/>
  <c r="G2192" i="1" s="1"/>
  <c r="D2192" i="1"/>
  <c r="H2191" i="1"/>
  <c r="G2191" i="1" s="1"/>
  <c r="D2191" i="1"/>
  <c r="H2190" i="1"/>
  <c r="G2190" i="1" s="1"/>
  <c r="D2190" i="1"/>
  <c r="H2189" i="1"/>
  <c r="G2189" i="1" s="1"/>
  <c r="D2189" i="1"/>
  <c r="H2188" i="1"/>
  <c r="G2188" i="1" s="1"/>
  <c r="D2188" i="1"/>
  <c r="H2187" i="1"/>
  <c r="G2187" i="1" s="1"/>
  <c r="D2187" i="1"/>
  <c r="H2186" i="1"/>
  <c r="G2186" i="1" s="1"/>
  <c r="D2186" i="1"/>
  <c r="H2185" i="1"/>
  <c r="G2185" i="1" s="1"/>
  <c r="D2185" i="1"/>
  <c r="H2184" i="1"/>
  <c r="G2184" i="1" s="1"/>
  <c r="D2184" i="1"/>
  <c r="H2183" i="1"/>
  <c r="G2183" i="1" s="1"/>
  <c r="D2183" i="1"/>
  <c r="H2182" i="1"/>
  <c r="G2182" i="1" s="1"/>
  <c r="D2182" i="1"/>
  <c r="H2181" i="1"/>
  <c r="G2181" i="1" s="1"/>
  <c r="D2181" i="1"/>
  <c r="H2180" i="1"/>
  <c r="G2180" i="1" s="1"/>
  <c r="D2180" i="1"/>
  <c r="H2179" i="1"/>
  <c r="G2179" i="1" s="1"/>
  <c r="D2179" i="1"/>
  <c r="H2178" i="1"/>
  <c r="G2178" i="1" s="1"/>
  <c r="D2178" i="1"/>
  <c r="H2177" i="1"/>
  <c r="G2177" i="1" s="1"/>
  <c r="D2177" i="1"/>
  <c r="H2176" i="1"/>
  <c r="G2176" i="1" s="1"/>
  <c r="D2176" i="1"/>
  <c r="H2175" i="1"/>
  <c r="G2175" i="1" s="1"/>
  <c r="D2175" i="1"/>
  <c r="H2174" i="1"/>
  <c r="G2174" i="1" s="1"/>
  <c r="D2174" i="1"/>
  <c r="H2173" i="1"/>
  <c r="G2173" i="1" s="1"/>
  <c r="D2173" i="1"/>
  <c r="H2172" i="1"/>
  <c r="G2172" i="1" s="1"/>
  <c r="D2172" i="1"/>
  <c r="H2171" i="1"/>
  <c r="G2171" i="1" s="1"/>
  <c r="D2171" i="1"/>
  <c r="H2170" i="1"/>
  <c r="G2170" i="1" s="1"/>
  <c r="D2170" i="1"/>
  <c r="H2169" i="1"/>
  <c r="G2169" i="1" s="1"/>
  <c r="D2169" i="1"/>
  <c r="H2168" i="1"/>
  <c r="G2168" i="1" s="1"/>
  <c r="D2168" i="1"/>
  <c r="H2167" i="1"/>
  <c r="G2167" i="1" s="1"/>
  <c r="D2167" i="1"/>
  <c r="H2166" i="1"/>
  <c r="G2166" i="1" s="1"/>
  <c r="D2166" i="1"/>
  <c r="H2165" i="1"/>
  <c r="G2165" i="1" s="1"/>
  <c r="D2165" i="1"/>
  <c r="H2164" i="1"/>
  <c r="G2164" i="1" s="1"/>
  <c r="D2164" i="1"/>
  <c r="H2163" i="1"/>
  <c r="G2163" i="1" s="1"/>
  <c r="D2163" i="1"/>
  <c r="H2162" i="1"/>
  <c r="G2162" i="1" s="1"/>
  <c r="D2162" i="1"/>
  <c r="H2161" i="1"/>
  <c r="G2161" i="1" s="1"/>
  <c r="D2161" i="1"/>
  <c r="H2160" i="1"/>
  <c r="G2160" i="1" s="1"/>
  <c r="D2160" i="1"/>
  <c r="H2159" i="1"/>
  <c r="G2159" i="1" s="1"/>
  <c r="D2159" i="1"/>
  <c r="H2158" i="1"/>
  <c r="G2158" i="1" s="1"/>
  <c r="D2158" i="1"/>
  <c r="H2157" i="1"/>
  <c r="G2157" i="1" s="1"/>
  <c r="D2157" i="1"/>
  <c r="H2156" i="1"/>
  <c r="G2156" i="1" s="1"/>
  <c r="D2156" i="1"/>
  <c r="H2155" i="1"/>
  <c r="G2155" i="1" s="1"/>
  <c r="D2155" i="1"/>
  <c r="H2154" i="1"/>
  <c r="G2154" i="1" s="1"/>
  <c r="D2154" i="1"/>
  <c r="H2153" i="1"/>
  <c r="G2153" i="1" s="1"/>
  <c r="D2153" i="1"/>
  <c r="H2152" i="1"/>
  <c r="G2152" i="1" s="1"/>
  <c r="D2152" i="1"/>
  <c r="H2151" i="1"/>
  <c r="G2151" i="1" s="1"/>
  <c r="D2151" i="1"/>
  <c r="H2150" i="1"/>
  <c r="G2150" i="1" s="1"/>
  <c r="D2150" i="1"/>
  <c r="H2149" i="1"/>
  <c r="G2149" i="1" s="1"/>
  <c r="D2149" i="1"/>
  <c r="H2148" i="1"/>
  <c r="G2148" i="1" s="1"/>
  <c r="D2148" i="1"/>
  <c r="H2147" i="1"/>
  <c r="G2147" i="1" s="1"/>
  <c r="D2147" i="1"/>
  <c r="H2146" i="1"/>
  <c r="G2146" i="1" s="1"/>
  <c r="D2146" i="1"/>
  <c r="H2145" i="1"/>
  <c r="G2145" i="1" s="1"/>
  <c r="D2145" i="1"/>
  <c r="H2144" i="1"/>
  <c r="G2144" i="1" s="1"/>
  <c r="D2144" i="1"/>
  <c r="H2143" i="1"/>
  <c r="G2143" i="1" s="1"/>
  <c r="D2143" i="1"/>
  <c r="H2142" i="1"/>
  <c r="G2142" i="1" s="1"/>
  <c r="D2142" i="1"/>
  <c r="H2141" i="1"/>
  <c r="G2141" i="1" s="1"/>
  <c r="D2141" i="1"/>
  <c r="H2140" i="1"/>
  <c r="G2140" i="1" s="1"/>
  <c r="D2140" i="1"/>
  <c r="H2139" i="1"/>
  <c r="G2139" i="1" s="1"/>
  <c r="D2139" i="1"/>
  <c r="H2138" i="1"/>
  <c r="G2138" i="1" s="1"/>
  <c r="D2138" i="1"/>
  <c r="H2137" i="1"/>
  <c r="G2137" i="1" s="1"/>
  <c r="D2137" i="1"/>
  <c r="H2136" i="1"/>
  <c r="G2136" i="1" s="1"/>
  <c r="D2136" i="1"/>
  <c r="H2135" i="1"/>
  <c r="G2135" i="1" s="1"/>
  <c r="D2135" i="1"/>
  <c r="H2134" i="1"/>
  <c r="G2134" i="1" s="1"/>
  <c r="D2134" i="1"/>
  <c r="H2133" i="1"/>
  <c r="G2133" i="1" s="1"/>
  <c r="D2133" i="1"/>
  <c r="H2132" i="1"/>
  <c r="G2132" i="1" s="1"/>
  <c r="D2132" i="1"/>
  <c r="H2131" i="1"/>
  <c r="G2131" i="1" s="1"/>
  <c r="D2131" i="1"/>
  <c r="H2130" i="1"/>
  <c r="G2130" i="1" s="1"/>
  <c r="D2130" i="1"/>
  <c r="H2129" i="1"/>
  <c r="G2129" i="1" s="1"/>
  <c r="D2129" i="1"/>
  <c r="H2128" i="1"/>
  <c r="G2128" i="1" s="1"/>
  <c r="D2128" i="1"/>
  <c r="H2127" i="1"/>
  <c r="G2127" i="1" s="1"/>
  <c r="D2127" i="1"/>
  <c r="H2126" i="1"/>
  <c r="G2126" i="1" s="1"/>
  <c r="D2126" i="1"/>
  <c r="H2125" i="1"/>
  <c r="G2125" i="1" s="1"/>
  <c r="D2125" i="1"/>
  <c r="H2124" i="1"/>
  <c r="G2124" i="1" s="1"/>
  <c r="D2124" i="1"/>
  <c r="H2123" i="1"/>
  <c r="G2123" i="1" s="1"/>
  <c r="D2123" i="1"/>
  <c r="H2122" i="1"/>
  <c r="G2122" i="1" s="1"/>
  <c r="D2122" i="1"/>
  <c r="H2121" i="1"/>
  <c r="G2121" i="1" s="1"/>
  <c r="D2121" i="1"/>
  <c r="H2120" i="1"/>
  <c r="G2120" i="1" s="1"/>
  <c r="D2120" i="1"/>
  <c r="H2119" i="1"/>
  <c r="G2119" i="1" s="1"/>
  <c r="D2119" i="1"/>
  <c r="H2118" i="1"/>
  <c r="G2118" i="1" s="1"/>
  <c r="D2118" i="1"/>
  <c r="H2117" i="1"/>
  <c r="G2117" i="1" s="1"/>
  <c r="D2117" i="1"/>
  <c r="H2116" i="1"/>
  <c r="G2116" i="1" s="1"/>
  <c r="D2116" i="1"/>
  <c r="H2115" i="1"/>
  <c r="G2115" i="1" s="1"/>
  <c r="D2115" i="1"/>
  <c r="H2114" i="1"/>
  <c r="G2114" i="1" s="1"/>
  <c r="D2114" i="1"/>
  <c r="H2113" i="1"/>
  <c r="G2113" i="1" s="1"/>
  <c r="D2113" i="1"/>
  <c r="H2112" i="1"/>
  <c r="G2112" i="1" s="1"/>
  <c r="D2112" i="1"/>
  <c r="H2111" i="1"/>
  <c r="G2111" i="1" s="1"/>
  <c r="D2111" i="1"/>
  <c r="H2110" i="1"/>
  <c r="G2110" i="1" s="1"/>
  <c r="D2110" i="1"/>
  <c r="H2109" i="1"/>
  <c r="G2109" i="1" s="1"/>
  <c r="D2109" i="1"/>
  <c r="H2108" i="1"/>
  <c r="G2108" i="1" s="1"/>
  <c r="D2108" i="1"/>
  <c r="H2107" i="1"/>
  <c r="G2107" i="1" s="1"/>
  <c r="D2107" i="1"/>
  <c r="H2106" i="1"/>
  <c r="G2106" i="1" s="1"/>
  <c r="D2106" i="1"/>
  <c r="H2105" i="1"/>
  <c r="G2105" i="1" s="1"/>
  <c r="D2105" i="1"/>
  <c r="H2104" i="1"/>
  <c r="G2104" i="1" s="1"/>
  <c r="D2104" i="1"/>
  <c r="H2103" i="1"/>
  <c r="G2103" i="1" s="1"/>
  <c r="D2103" i="1"/>
  <c r="H2102" i="1"/>
  <c r="G2102" i="1" s="1"/>
  <c r="D2102" i="1"/>
  <c r="H2101" i="1"/>
  <c r="G2101" i="1" s="1"/>
  <c r="D2101" i="1"/>
  <c r="H2100" i="1"/>
  <c r="G2100" i="1" s="1"/>
  <c r="D2100" i="1"/>
  <c r="H2099" i="1"/>
  <c r="G2099" i="1" s="1"/>
  <c r="D2099" i="1"/>
  <c r="H2098" i="1"/>
  <c r="G2098" i="1" s="1"/>
  <c r="D2098" i="1"/>
  <c r="H2097" i="1"/>
  <c r="G2097" i="1" s="1"/>
  <c r="D2097" i="1"/>
  <c r="H2096" i="1"/>
  <c r="G2096" i="1" s="1"/>
  <c r="D2096" i="1"/>
  <c r="H2095" i="1"/>
  <c r="G2095" i="1" s="1"/>
  <c r="D2095" i="1"/>
  <c r="H2094" i="1"/>
  <c r="G2094" i="1" s="1"/>
  <c r="D2094" i="1"/>
  <c r="H2093" i="1"/>
  <c r="G2093" i="1" s="1"/>
  <c r="D2093" i="1"/>
  <c r="H2092" i="1"/>
  <c r="G2092" i="1" s="1"/>
  <c r="D2092" i="1"/>
  <c r="H2091" i="1"/>
  <c r="G2091" i="1" s="1"/>
  <c r="D2091" i="1"/>
  <c r="H2090" i="1"/>
  <c r="G2090" i="1" s="1"/>
  <c r="D2090" i="1"/>
  <c r="H2089" i="1"/>
  <c r="G2089" i="1" s="1"/>
  <c r="D2089" i="1"/>
  <c r="H2088" i="1"/>
  <c r="G2088" i="1" s="1"/>
  <c r="D2088" i="1"/>
  <c r="H2087" i="1"/>
  <c r="G2087" i="1" s="1"/>
  <c r="D2087" i="1"/>
  <c r="H2086" i="1"/>
  <c r="G2086" i="1" s="1"/>
  <c r="D2086" i="1"/>
  <c r="H2085" i="1"/>
  <c r="G2085" i="1" s="1"/>
  <c r="D2085" i="1"/>
  <c r="H2084" i="1"/>
  <c r="G2084" i="1" s="1"/>
  <c r="D2084" i="1"/>
  <c r="H2083" i="1"/>
  <c r="G2083" i="1" s="1"/>
  <c r="D2083" i="1"/>
  <c r="H2082" i="1"/>
  <c r="G2082" i="1" s="1"/>
  <c r="D2082" i="1"/>
  <c r="H2081" i="1"/>
  <c r="G2081" i="1" s="1"/>
  <c r="D2081" i="1"/>
  <c r="H2080" i="1"/>
  <c r="G2080" i="1" s="1"/>
  <c r="D2080" i="1"/>
  <c r="H2079" i="1"/>
  <c r="G2079" i="1" s="1"/>
  <c r="D2079" i="1"/>
  <c r="H2078" i="1"/>
  <c r="G2078" i="1" s="1"/>
  <c r="D2078" i="1"/>
  <c r="H2077" i="1"/>
  <c r="G2077" i="1" s="1"/>
  <c r="D2077" i="1"/>
  <c r="H2076" i="1"/>
  <c r="G2076" i="1" s="1"/>
  <c r="D2076" i="1"/>
  <c r="H2075" i="1"/>
  <c r="G2075" i="1" s="1"/>
  <c r="D2075" i="1"/>
  <c r="H2074" i="1"/>
  <c r="G2074" i="1" s="1"/>
  <c r="D2074" i="1"/>
  <c r="H2073" i="1"/>
  <c r="G2073" i="1" s="1"/>
  <c r="D2073" i="1"/>
  <c r="H2072" i="1"/>
  <c r="G2072" i="1" s="1"/>
  <c r="D2072" i="1"/>
  <c r="H2071" i="1"/>
  <c r="G2071" i="1" s="1"/>
  <c r="D2071" i="1"/>
  <c r="H2070" i="1"/>
  <c r="G2070" i="1" s="1"/>
  <c r="D2070" i="1"/>
  <c r="H2069" i="1"/>
  <c r="G2069" i="1" s="1"/>
  <c r="D2069" i="1"/>
  <c r="H2068" i="1"/>
  <c r="G2068" i="1" s="1"/>
  <c r="D2068" i="1"/>
  <c r="H2067" i="1"/>
  <c r="G2067" i="1" s="1"/>
  <c r="D2067" i="1"/>
  <c r="H2066" i="1"/>
  <c r="G2066" i="1" s="1"/>
  <c r="D2066" i="1"/>
  <c r="H2065" i="1"/>
  <c r="G2065" i="1" s="1"/>
  <c r="D2065" i="1"/>
  <c r="H2064" i="1"/>
  <c r="G2064" i="1" s="1"/>
  <c r="D2064" i="1"/>
  <c r="H2063" i="1"/>
  <c r="G2063" i="1" s="1"/>
  <c r="D2063" i="1"/>
  <c r="H2062" i="1"/>
  <c r="G2062" i="1" s="1"/>
  <c r="D2062" i="1"/>
  <c r="H2061" i="1"/>
  <c r="G2061" i="1" s="1"/>
  <c r="D2061" i="1"/>
  <c r="H2060" i="1"/>
  <c r="G2060" i="1" s="1"/>
  <c r="D2060" i="1"/>
  <c r="H2059" i="1"/>
  <c r="G2059" i="1" s="1"/>
  <c r="D2059" i="1"/>
  <c r="H2058" i="1"/>
  <c r="G2058" i="1" s="1"/>
  <c r="D2058" i="1"/>
  <c r="H2057" i="1"/>
  <c r="G2057" i="1" s="1"/>
  <c r="D2057" i="1"/>
  <c r="H2056" i="1"/>
  <c r="G2056" i="1" s="1"/>
  <c r="D2056" i="1"/>
  <c r="H2055" i="1"/>
  <c r="G2055" i="1" s="1"/>
  <c r="D2055" i="1"/>
  <c r="H2054" i="1"/>
  <c r="G2054" i="1" s="1"/>
  <c r="D2054" i="1"/>
  <c r="H2053" i="1"/>
  <c r="G2053" i="1" s="1"/>
  <c r="D2053" i="1"/>
  <c r="H2052" i="1"/>
  <c r="G2052" i="1" s="1"/>
  <c r="D2052" i="1"/>
  <c r="H2051" i="1"/>
  <c r="G2051" i="1" s="1"/>
  <c r="D2051" i="1"/>
  <c r="H2050" i="1"/>
  <c r="G2050" i="1" s="1"/>
  <c r="D2050" i="1"/>
  <c r="H2049" i="1"/>
  <c r="G2049" i="1" s="1"/>
  <c r="D2049" i="1"/>
  <c r="H2048" i="1"/>
  <c r="G2048" i="1" s="1"/>
  <c r="D2048" i="1"/>
  <c r="H2047" i="1"/>
  <c r="G2047" i="1" s="1"/>
  <c r="D2047" i="1"/>
  <c r="H2046" i="1"/>
  <c r="G2046" i="1" s="1"/>
  <c r="D2046" i="1"/>
  <c r="H2045" i="1"/>
  <c r="G2045" i="1" s="1"/>
  <c r="D2045" i="1"/>
  <c r="H2044" i="1"/>
  <c r="G2044" i="1" s="1"/>
  <c r="D2044" i="1"/>
  <c r="H2043" i="1"/>
  <c r="G2043" i="1" s="1"/>
  <c r="D2043" i="1"/>
  <c r="H2042" i="1"/>
  <c r="G2042" i="1" s="1"/>
  <c r="D2042" i="1"/>
  <c r="H2041" i="1"/>
  <c r="G2041" i="1" s="1"/>
  <c r="D2041" i="1"/>
  <c r="H2040" i="1"/>
  <c r="G2040" i="1" s="1"/>
  <c r="D2040" i="1"/>
  <c r="H2039" i="1"/>
  <c r="G2039" i="1" s="1"/>
  <c r="D2039" i="1"/>
  <c r="H2038" i="1"/>
  <c r="G2038" i="1" s="1"/>
  <c r="D2038" i="1"/>
  <c r="H2037" i="1"/>
  <c r="G2037" i="1" s="1"/>
  <c r="D2037" i="1"/>
  <c r="H2036" i="1"/>
  <c r="G2036" i="1" s="1"/>
  <c r="D2036" i="1"/>
  <c r="H2035" i="1"/>
  <c r="G2035" i="1" s="1"/>
  <c r="D2035" i="1"/>
  <c r="H2034" i="1"/>
  <c r="G2034" i="1" s="1"/>
  <c r="D2034" i="1"/>
  <c r="H2033" i="1"/>
  <c r="G2033" i="1" s="1"/>
  <c r="D2033" i="1"/>
  <c r="H2032" i="1"/>
  <c r="G2032" i="1" s="1"/>
  <c r="D2032" i="1"/>
  <c r="H2031" i="1"/>
  <c r="G2031" i="1" s="1"/>
  <c r="D2031" i="1"/>
  <c r="H2030" i="1"/>
  <c r="G2030" i="1" s="1"/>
  <c r="D2030" i="1"/>
  <c r="H2029" i="1"/>
  <c r="G2029" i="1" s="1"/>
  <c r="D2029" i="1"/>
  <c r="H2028" i="1"/>
  <c r="G2028" i="1" s="1"/>
  <c r="D2028" i="1"/>
  <c r="H2027" i="1"/>
  <c r="G2027" i="1" s="1"/>
  <c r="D2027" i="1"/>
  <c r="H2026" i="1"/>
  <c r="G2026" i="1" s="1"/>
  <c r="D2026" i="1"/>
  <c r="H2025" i="1"/>
  <c r="G2025" i="1" s="1"/>
  <c r="D2025" i="1"/>
  <c r="H2024" i="1"/>
  <c r="G2024" i="1" s="1"/>
  <c r="D2024" i="1"/>
  <c r="H2023" i="1"/>
  <c r="G2023" i="1" s="1"/>
  <c r="D2023" i="1"/>
  <c r="H2022" i="1"/>
  <c r="G2022" i="1" s="1"/>
  <c r="D2022" i="1"/>
  <c r="H2021" i="1"/>
  <c r="G2021" i="1" s="1"/>
  <c r="D2021" i="1"/>
  <c r="H2020" i="1"/>
  <c r="G2020" i="1" s="1"/>
  <c r="D2020" i="1"/>
  <c r="H2019" i="1"/>
  <c r="G2019" i="1" s="1"/>
  <c r="D2019" i="1"/>
  <c r="H2018" i="1"/>
  <c r="G2018" i="1" s="1"/>
  <c r="D2018" i="1"/>
  <c r="H2017" i="1"/>
  <c r="G2017" i="1" s="1"/>
  <c r="D2017" i="1"/>
  <c r="H2016" i="1"/>
  <c r="G2016" i="1" s="1"/>
  <c r="D2016" i="1"/>
  <c r="H2015" i="1"/>
  <c r="G2015" i="1" s="1"/>
  <c r="D2015" i="1"/>
  <c r="H2014" i="1"/>
  <c r="G2014" i="1" s="1"/>
  <c r="D2014" i="1"/>
  <c r="H2013" i="1"/>
  <c r="G2013" i="1" s="1"/>
  <c r="D2013" i="1"/>
  <c r="H2012" i="1"/>
  <c r="G2012" i="1" s="1"/>
  <c r="D2012" i="1"/>
  <c r="H2011" i="1"/>
  <c r="G2011" i="1" s="1"/>
  <c r="D2011" i="1"/>
  <c r="H2010" i="1"/>
  <c r="G2010" i="1" s="1"/>
  <c r="D2010" i="1"/>
  <c r="H2009" i="1"/>
  <c r="G2009" i="1" s="1"/>
  <c r="D2009" i="1"/>
  <c r="H2008" i="1"/>
  <c r="G2008" i="1" s="1"/>
  <c r="D2008" i="1"/>
  <c r="H2007" i="1"/>
  <c r="G2007" i="1" s="1"/>
  <c r="D2007" i="1"/>
  <c r="H2006" i="1"/>
  <c r="G2006" i="1" s="1"/>
  <c r="D2006" i="1"/>
  <c r="H2005" i="1"/>
  <c r="G2005" i="1" s="1"/>
  <c r="D2005" i="1"/>
  <c r="H2004" i="1"/>
  <c r="G2004" i="1" s="1"/>
  <c r="D2004" i="1"/>
  <c r="H2003" i="1"/>
  <c r="G2003" i="1" s="1"/>
  <c r="D2003" i="1"/>
  <c r="H2002" i="1"/>
  <c r="G2002" i="1" s="1"/>
  <c r="D2002" i="1"/>
  <c r="H2001" i="1"/>
  <c r="G2001" i="1" s="1"/>
  <c r="D2001" i="1"/>
  <c r="H2000" i="1"/>
  <c r="G2000" i="1" s="1"/>
  <c r="D2000" i="1"/>
  <c r="H1999" i="1"/>
  <c r="G1999" i="1" s="1"/>
  <c r="D1999" i="1"/>
  <c r="H1998" i="1"/>
  <c r="G1998" i="1" s="1"/>
  <c r="D1998" i="1"/>
  <c r="H1997" i="1"/>
  <c r="G1997" i="1" s="1"/>
  <c r="D1997" i="1"/>
  <c r="H1996" i="1"/>
  <c r="G1996" i="1" s="1"/>
  <c r="D1996" i="1"/>
  <c r="H1995" i="1"/>
  <c r="G1995" i="1" s="1"/>
  <c r="D1995" i="1"/>
  <c r="H1994" i="1"/>
  <c r="G1994" i="1" s="1"/>
  <c r="D1994" i="1"/>
  <c r="H1993" i="1"/>
  <c r="G1993" i="1" s="1"/>
  <c r="D1993" i="1"/>
  <c r="H1992" i="1"/>
  <c r="G1992" i="1" s="1"/>
  <c r="D1992" i="1"/>
  <c r="H1991" i="1"/>
  <c r="G1991" i="1" s="1"/>
  <c r="D1991" i="1"/>
  <c r="H1990" i="1"/>
  <c r="G1990" i="1" s="1"/>
  <c r="D1990" i="1"/>
  <c r="H1989" i="1"/>
  <c r="G1989" i="1" s="1"/>
  <c r="D1989" i="1"/>
  <c r="H1988" i="1"/>
  <c r="G1988" i="1" s="1"/>
  <c r="D1988" i="1"/>
  <c r="H1987" i="1"/>
  <c r="G1987" i="1" s="1"/>
  <c r="D1987" i="1"/>
  <c r="H1986" i="1"/>
  <c r="G1986" i="1" s="1"/>
  <c r="D1986" i="1"/>
  <c r="H1985" i="1"/>
  <c r="G1985" i="1" s="1"/>
  <c r="D1985" i="1"/>
  <c r="H1984" i="1"/>
  <c r="G1984" i="1" s="1"/>
  <c r="D1984" i="1"/>
  <c r="H1983" i="1"/>
  <c r="G1983" i="1" s="1"/>
  <c r="D1983" i="1"/>
  <c r="H1982" i="1"/>
  <c r="G1982" i="1" s="1"/>
  <c r="D1982" i="1"/>
  <c r="H1981" i="1"/>
  <c r="G1981" i="1" s="1"/>
  <c r="D1981" i="1"/>
  <c r="H1980" i="1"/>
  <c r="G1980" i="1" s="1"/>
  <c r="D1980" i="1"/>
  <c r="H1979" i="1"/>
  <c r="G1979" i="1" s="1"/>
  <c r="D1979" i="1"/>
  <c r="H1978" i="1"/>
  <c r="G1978" i="1" s="1"/>
  <c r="D1978" i="1"/>
  <c r="H1977" i="1"/>
  <c r="G1977" i="1" s="1"/>
  <c r="D1977" i="1"/>
  <c r="H1976" i="1"/>
  <c r="G1976" i="1" s="1"/>
  <c r="D1976" i="1"/>
  <c r="H1975" i="1"/>
  <c r="G1975" i="1" s="1"/>
  <c r="D1975" i="1"/>
  <c r="H1974" i="1"/>
  <c r="G1974" i="1" s="1"/>
  <c r="D1974" i="1"/>
  <c r="H1973" i="1"/>
  <c r="G1973" i="1" s="1"/>
  <c r="D1973" i="1"/>
  <c r="H1972" i="1"/>
  <c r="G1972" i="1" s="1"/>
  <c r="D1972" i="1"/>
  <c r="H1971" i="1"/>
  <c r="G1971" i="1" s="1"/>
  <c r="D1971" i="1"/>
  <c r="H1970" i="1"/>
  <c r="G1970" i="1" s="1"/>
  <c r="D1970" i="1"/>
  <c r="H1969" i="1"/>
  <c r="G1969" i="1" s="1"/>
  <c r="D1969" i="1"/>
  <c r="H1968" i="1"/>
  <c r="G1968" i="1" s="1"/>
  <c r="D1968" i="1"/>
  <c r="H1967" i="1"/>
  <c r="G1967" i="1" s="1"/>
  <c r="D1967" i="1"/>
  <c r="H1966" i="1"/>
  <c r="G1966" i="1" s="1"/>
  <c r="D1966" i="1"/>
  <c r="H1965" i="1"/>
  <c r="G1965" i="1" s="1"/>
  <c r="D1965" i="1"/>
  <c r="H1964" i="1"/>
  <c r="G1964" i="1" s="1"/>
  <c r="D1964" i="1"/>
  <c r="H1963" i="1"/>
  <c r="G1963" i="1" s="1"/>
  <c r="D1963" i="1"/>
  <c r="H1962" i="1"/>
  <c r="G1962" i="1" s="1"/>
  <c r="D1962" i="1"/>
  <c r="H1961" i="1"/>
  <c r="G1961" i="1" s="1"/>
  <c r="D1961" i="1"/>
  <c r="H1960" i="1"/>
  <c r="G1960" i="1" s="1"/>
  <c r="D1960" i="1"/>
  <c r="H1959" i="1"/>
  <c r="G1959" i="1" s="1"/>
  <c r="D1959" i="1"/>
  <c r="H1958" i="1"/>
  <c r="G1958" i="1" s="1"/>
  <c r="D1958" i="1"/>
  <c r="H1957" i="1"/>
  <c r="G1957" i="1" s="1"/>
  <c r="D1957" i="1"/>
  <c r="H1956" i="1"/>
  <c r="G1956" i="1" s="1"/>
  <c r="D1956" i="1"/>
  <c r="H1955" i="1"/>
  <c r="G1955" i="1" s="1"/>
  <c r="D1955" i="1"/>
  <c r="H1954" i="1"/>
  <c r="G1954" i="1" s="1"/>
  <c r="D1954" i="1"/>
  <c r="H1953" i="1"/>
  <c r="G1953" i="1" s="1"/>
  <c r="D1953" i="1"/>
  <c r="H1952" i="1"/>
  <c r="G1952" i="1" s="1"/>
  <c r="D1952" i="1"/>
  <c r="H1951" i="1"/>
  <c r="G1951" i="1" s="1"/>
  <c r="D1951" i="1"/>
  <c r="H1950" i="1"/>
  <c r="G1950" i="1" s="1"/>
  <c r="D1950" i="1"/>
  <c r="H1949" i="1"/>
  <c r="G1949" i="1" s="1"/>
  <c r="D1949" i="1"/>
  <c r="H1948" i="1"/>
  <c r="G1948" i="1" s="1"/>
  <c r="D1948" i="1"/>
  <c r="H1947" i="1"/>
  <c r="G1947" i="1" s="1"/>
  <c r="D1947" i="1"/>
  <c r="H1946" i="1"/>
  <c r="G1946" i="1" s="1"/>
  <c r="D1946" i="1"/>
  <c r="H1945" i="1"/>
  <c r="G1945" i="1" s="1"/>
  <c r="D1945" i="1"/>
  <c r="H1944" i="1"/>
  <c r="G1944" i="1" s="1"/>
  <c r="D1944" i="1"/>
  <c r="H1943" i="1"/>
  <c r="G1943" i="1" s="1"/>
  <c r="D1943" i="1"/>
  <c r="H1942" i="1"/>
  <c r="G1942" i="1" s="1"/>
  <c r="D1942" i="1"/>
  <c r="H1941" i="1"/>
  <c r="G1941" i="1" s="1"/>
  <c r="D1941" i="1"/>
  <c r="H1940" i="1"/>
  <c r="G1940" i="1" s="1"/>
  <c r="D1940" i="1"/>
  <c r="H1939" i="1"/>
  <c r="G1939" i="1" s="1"/>
  <c r="D1939" i="1"/>
  <c r="H1938" i="1"/>
  <c r="G1938" i="1" s="1"/>
  <c r="D1938" i="1"/>
  <c r="H1937" i="1"/>
  <c r="G1937" i="1" s="1"/>
  <c r="D1937" i="1"/>
  <c r="H1936" i="1"/>
  <c r="G1936" i="1" s="1"/>
  <c r="D1936" i="1"/>
  <c r="H1935" i="1"/>
  <c r="G1935" i="1" s="1"/>
  <c r="D1935" i="1"/>
  <c r="H1934" i="1"/>
  <c r="G1934" i="1" s="1"/>
  <c r="D1934" i="1"/>
  <c r="H1933" i="1"/>
  <c r="G1933" i="1" s="1"/>
  <c r="D1933" i="1"/>
  <c r="H1932" i="1"/>
  <c r="G1932" i="1" s="1"/>
  <c r="D1932" i="1"/>
  <c r="H1931" i="1"/>
  <c r="G1931" i="1" s="1"/>
  <c r="D1931" i="1"/>
  <c r="H1930" i="1"/>
  <c r="G1930" i="1" s="1"/>
  <c r="D1930" i="1"/>
  <c r="H1929" i="1"/>
  <c r="G1929" i="1" s="1"/>
  <c r="D1929" i="1"/>
  <c r="H1928" i="1"/>
  <c r="G1928" i="1" s="1"/>
  <c r="D1928" i="1"/>
  <c r="H1927" i="1"/>
  <c r="G1927" i="1" s="1"/>
  <c r="D1927" i="1"/>
  <c r="H1926" i="1"/>
  <c r="G1926" i="1" s="1"/>
  <c r="D1926" i="1"/>
  <c r="H1925" i="1"/>
  <c r="G1925" i="1" s="1"/>
  <c r="D1925" i="1"/>
  <c r="H1924" i="1"/>
  <c r="G1924" i="1" s="1"/>
  <c r="D1924" i="1"/>
  <c r="H1923" i="1"/>
  <c r="G1923" i="1" s="1"/>
  <c r="D1923" i="1"/>
  <c r="H1922" i="1"/>
  <c r="G1922" i="1" s="1"/>
  <c r="D1922" i="1"/>
  <c r="H1921" i="1"/>
  <c r="G1921" i="1" s="1"/>
  <c r="D1921" i="1"/>
  <c r="H1920" i="1"/>
  <c r="G1920" i="1" s="1"/>
  <c r="D1920" i="1"/>
  <c r="H1919" i="1"/>
  <c r="G1919" i="1" s="1"/>
  <c r="D1919" i="1"/>
  <c r="H1918" i="1"/>
  <c r="G1918" i="1" s="1"/>
  <c r="D1918" i="1"/>
  <c r="H1917" i="1"/>
  <c r="G1917" i="1" s="1"/>
  <c r="D1917" i="1"/>
  <c r="H1916" i="1"/>
  <c r="G1916" i="1" s="1"/>
  <c r="D1916" i="1"/>
  <c r="H1915" i="1"/>
  <c r="G1915" i="1" s="1"/>
  <c r="D1915" i="1"/>
  <c r="H1914" i="1"/>
  <c r="G1914" i="1" s="1"/>
  <c r="D1914" i="1"/>
  <c r="H1913" i="1"/>
  <c r="G1913" i="1" s="1"/>
  <c r="D1913" i="1"/>
  <c r="H1912" i="1"/>
  <c r="G1912" i="1" s="1"/>
  <c r="D1912" i="1"/>
  <c r="H1911" i="1"/>
  <c r="G1911" i="1" s="1"/>
  <c r="D1911" i="1"/>
  <c r="H1910" i="1"/>
  <c r="G1910" i="1" s="1"/>
  <c r="D1910" i="1"/>
  <c r="H1909" i="1"/>
  <c r="G1909" i="1" s="1"/>
  <c r="D1909" i="1"/>
  <c r="H1908" i="1"/>
  <c r="G1908" i="1" s="1"/>
  <c r="D1908" i="1"/>
  <c r="H1907" i="1"/>
  <c r="G1907" i="1" s="1"/>
  <c r="D1907" i="1"/>
  <c r="H1906" i="1"/>
  <c r="G1906" i="1" s="1"/>
  <c r="D1906" i="1"/>
  <c r="H1905" i="1"/>
  <c r="G1905" i="1" s="1"/>
  <c r="D1905" i="1"/>
  <c r="H1904" i="1"/>
  <c r="G1904" i="1" s="1"/>
  <c r="D1904" i="1"/>
  <c r="H1903" i="1"/>
  <c r="G1903" i="1" s="1"/>
  <c r="D1903" i="1"/>
  <c r="H1902" i="1"/>
  <c r="G1902" i="1" s="1"/>
  <c r="D1902" i="1"/>
  <c r="H1901" i="1"/>
  <c r="G1901" i="1" s="1"/>
  <c r="D1901" i="1"/>
  <c r="H1900" i="1"/>
  <c r="G1900" i="1" s="1"/>
  <c r="D1900" i="1"/>
  <c r="H1899" i="1"/>
  <c r="G1899" i="1" s="1"/>
  <c r="D1899" i="1"/>
  <c r="H1898" i="1"/>
  <c r="G1898" i="1" s="1"/>
  <c r="D1898" i="1"/>
  <c r="H1897" i="1"/>
  <c r="G1897" i="1" s="1"/>
  <c r="D1897" i="1"/>
  <c r="H1896" i="1"/>
  <c r="G1896" i="1" s="1"/>
  <c r="D1896" i="1"/>
  <c r="H1895" i="1"/>
  <c r="G1895" i="1" s="1"/>
  <c r="D1895" i="1"/>
  <c r="H1894" i="1"/>
  <c r="G1894" i="1" s="1"/>
  <c r="D1894" i="1"/>
  <c r="H1893" i="1"/>
  <c r="G1893" i="1" s="1"/>
  <c r="D1893" i="1"/>
  <c r="H1892" i="1"/>
  <c r="G1892" i="1" s="1"/>
  <c r="D1892" i="1"/>
  <c r="H1891" i="1"/>
  <c r="G1891" i="1" s="1"/>
  <c r="D1891" i="1"/>
  <c r="H1890" i="1"/>
  <c r="G1890" i="1" s="1"/>
  <c r="D1890" i="1"/>
  <c r="H1889" i="1"/>
  <c r="G1889" i="1" s="1"/>
  <c r="D1889" i="1"/>
  <c r="H1888" i="1"/>
  <c r="G1888" i="1" s="1"/>
  <c r="D1888" i="1"/>
  <c r="H1887" i="1"/>
  <c r="G1887" i="1" s="1"/>
  <c r="D1887" i="1"/>
  <c r="H1886" i="1"/>
  <c r="G1886" i="1" s="1"/>
  <c r="D1886" i="1"/>
  <c r="H1885" i="1"/>
  <c r="G1885" i="1" s="1"/>
  <c r="D1885" i="1"/>
  <c r="H1884" i="1"/>
  <c r="G1884" i="1" s="1"/>
  <c r="D1884" i="1"/>
  <c r="H1883" i="1"/>
  <c r="G1883" i="1" s="1"/>
  <c r="D1883" i="1"/>
  <c r="H1882" i="1"/>
  <c r="G1882" i="1" s="1"/>
  <c r="D1882" i="1"/>
  <c r="H1881" i="1"/>
  <c r="G1881" i="1" s="1"/>
  <c r="D1881" i="1"/>
  <c r="H1880" i="1"/>
  <c r="G1880" i="1" s="1"/>
  <c r="D1880" i="1"/>
  <c r="H1879" i="1"/>
  <c r="G1879" i="1" s="1"/>
  <c r="D1879" i="1"/>
  <c r="H1878" i="1"/>
  <c r="G1878" i="1" s="1"/>
  <c r="D1878" i="1"/>
  <c r="H1877" i="1"/>
  <c r="G1877" i="1" s="1"/>
  <c r="D1877" i="1"/>
  <c r="H1876" i="1"/>
  <c r="G1876" i="1" s="1"/>
  <c r="D1876" i="1"/>
  <c r="H1875" i="1"/>
  <c r="G1875" i="1" s="1"/>
  <c r="D1875" i="1"/>
  <c r="H1874" i="1"/>
  <c r="G1874" i="1" s="1"/>
  <c r="D1874" i="1"/>
  <c r="H1873" i="1"/>
  <c r="G1873" i="1" s="1"/>
  <c r="D1873" i="1"/>
  <c r="H1872" i="1"/>
  <c r="G1872" i="1" s="1"/>
  <c r="D1872" i="1"/>
  <c r="H1871" i="1"/>
  <c r="G1871" i="1" s="1"/>
  <c r="D1871" i="1"/>
  <c r="H1870" i="1"/>
  <c r="G1870" i="1" s="1"/>
  <c r="D1870" i="1"/>
  <c r="H1869" i="1"/>
  <c r="G1869" i="1" s="1"/>
  <c r="D1869" i="1"/>
  <c r="H1868" i="1"/>
  <c r="G1868" i="1" s="1"/>
  <c r="D1868" i="1"/>
  <c r="H1867" i="1"/>
  <c r="G1867" i="1" s="1"/>
  <c r="D1867" i="1"/>
  <c r="H1866" i="1"/>
  <c r="G1866" i="1" s="1"/>
  <c r="D1866" i="1"/>
  <c r="H1865" i="1"/>
  <c r="G1865" i="1" s="1"/>
  <c r="D1865" i="1"/>
  <c r="H1864" i="1"/>
  <c r="G1864" i="1" s="1"/>
  <c r="D1864" i="1"/>
  <c r="H1863" i="1"/>
  <c r="G1863" i="1" s="1"/>
  <c r="D1863" i="1"/>
  <c r="H1862" i="1"/>
  <c r="G1862" i="1" s="1"/>
  <c r="D1862" i="1"/>
  <c r="H1861" i="1"/>
  <c r="G1861" i="1" s="1"/>
  <c r="D1861" i="1"/>
  <c r="H1860" i="1"/>
  <c r="G1860" i="1" s="1"/>
  <c r="D1860" i="1"/>
  <c r="H1859" i="1"/>
  <c r="G1859" i="1" s="1"/>
  <c r="D1859" i="1"/>
  <c r="H1858" i="1"/>
  <c r="G1858" i="1" s="1"/>
  <c r="D1858" i="1"/>
  <c r="H1857" i="1"/>
  <c r="G1857" i="1" s="1"/>
  <c r="D1857" i="1"/>
  <c r="H1856" i="1"/>
  <c r="G1856" i="1" s="1"/>
  <c r="D1856" i="1"/>
  <c r="H1855" i="1"/>
  <c r="G1855" i="1" s="1"/>
  <c r="D1855" i="1"/>
  <c r="H1854" i="1"/>
  <c r="G1854" i="1" s="1"/>
  <c r="D1854" i="1"/>
  <c r="H1853" i="1"/>
  <c r="G1853" i="1" s="1"/>
  <c r="D1853" i="1"/>
  <c r="H1852" i="1"/>
  <c r="G1852" i="1" s="1"/>
  <c r="D1852" i="1"/>
  <c r="H1851" i="1"/>
  <c r="G1851" i="1" s="1"/>
  <c r="D1851" i="1"/>
  <c r="H1850" i="1"/>
  <c r="G1850" i="1" s="1"/>
  <c r="D1850" i="1"/>
  <c r="H1849" i="1"/>
  <c r="G1849" i="1" s="1"/>
  <c r="D1849" i="1"/>
  <c r="H1848" i="1"/>
  <c r="G1848" i="1" s="1"/>
  <c r="D1848" i="1"/>
  <c r="H1847" i="1"/>
  <c r="G1847" i="1" s="1"/>
  <c r="D1847" i="1"/>
  <c r="H1846" i="1"/>
  <c r="G1846" i="1" s="1"/>
  <c r="D1846" i="1"/>
  <c r="H1845" i="1"/>
  <c r="G1845" i="1" s="1"/>
  <c r="D1845" i="1"/>
  <c r="H1844" i="1"/>
  <c r="G1844" i="1" s="1"/>
  <c r="D1844" i="1"/>
  <c r="H1843" i="1"/>
  <c r="G1843" i="1" s="1"/>
  <c r="D1843" i="1"/>
  <c r="H1842" i="1"/>
  <c r="G1842" i="1" s="1"/>
  <c r="D1842" i="1"/>
  <c r="H1841" i="1"/>
  <c r="G1841" i="1" s="1"/>
  <c r="D1841" i="1"/>
  <c r="H1840" i="1"/>
  <c r="G1840" i="1" s="1"/>
  <c r="D1840" i="1"/>
  <c r="H1839" i="1"/>
  <c r="G1839" i="1" s="1"/>
  <c r="D1839" i="1"/>
  <c r="H1838" i="1"/>
  <c r="G1838" i="1" s="1"/>
  <c r="D1838" i="1"/>
  <c r="H1837" i="1"/>
  <c r="G1837" i="1" s="1"/>
  <c r="D1837" i="1"/>
  <c r="H1836" i="1"/>
  <c r="G1836" i="1" s="1"/>
  <c r="D1836" i="1"/>
  <c r="H1835" i="1"/>
  <c r="G1835" i="1" s="1"/>
  <c r="D1835" i="1"/>
  <c r="H1834" i="1"/>
  <c r="G1834" i="1" s="1"/>
  <c r="D1834" i="1"/>
  <c r="H1833" i="1"/>
  <c r="G1833" i="1" s="1"/>
  <c r="D1833" i="1"/>
  <c r="H1832" i="1"/>
  <c r="G1832" i="1" s="1"/>
  <c r="D1832" i="1"/>
  <c r="H1831" i="1"/>
  <c r="G1831" i="1" s="1"/>
  <c r="D1831" i="1"/>
  <c r="H1830" i="1"/>
  <c r="G1830" i="1" s="1"/>
  <c r="D1830" i="1"/>
  <c r="H1829" i="1"/>
  <c r="G1829" i="1" s="1"/>
  <c r="D1829" i="1"/>
  <c r="H1828" i="1"/>
  <c r="G1828" i="1" s="1"/>
  <c r="D1828" i="1"/>
  <c r="H1827" i="1"/>
  <c r="G1827" i="1" s="1"/>
  <c r="D1827" i="1"/>
  <c r="H1826" i="1"/>
  <c r="G1826" i="1" s="1"/>
  <c r="D1826" i="1"/>
  <c r="H1825" i="1"/>
  <c r="G1825" i="1" s="1"/>
  <c r="D1825" i="1"/>
  <c r="H1824" i="1"/>
  <c r="G1824" i="1" s="1"/>
  <c r="D1824" i="1"/>
  <c r="H1823" i="1"/>
  <c r="G1823" i="1" s="1"/>
  <c r="D1823" i="1"/>
  <c r="H1822" i="1"/>
  <c r="G1822" i="1" s="1"/>
  <c r="D1822" i="1"/>
  <c r="H1821" i="1"/>
  <c r="G1821" i="1" s="1"/>
  <c r="D1821" i="1"/>
  <c r="H1820" i="1"/>
  <c r="G1820" i="1" s="1"/>
  <c r="D1820" i="1"/>
  <c r="H1819" i="1"/>
  <c r="G1819" i="1" s="1"/>
  <c r="D1819" i="1"/>
  <c r="H1818" i="1"/>
  <c r="G1818" i="1" s="1"/>
  <c r="D1818" i="1"/>
  <c r="H1817" i="1"/>
  <c r="G1817" i="1" s="1"/>
  <c r="D1817" i="1"/>
  <c r="H1816" i="1"/>
  <c r="G1816" i="1" s="1"/>
  <c r="D1816" i="1"/>
  <c r="H1815" i="1"/>
  <c r="G1815" i="1" s="1"/>
  <c r="D1815" i="1"/>
  <c r="H1814" i="1"/>
  <c r="G1814" i="1" s="1"/>
  <c r="D1814" i="1"/>
  <c r="H1813" i="1"/>
  <c r="G1813" i="1" s="1"/>
  <c r="D1813" i="1"/>
  <c r="H1812" i="1"/>
  <c r="G1812" i="1" s="1"/>
  <c r="D1812" i="1"/>
  <c r="H1811" i="1"/>
  <c r="G1811" i="1" s="1"/>
  <c r="D1811" i="1"/>
  <c r="H1810" i="1"/>
  <c r="G1810" i="1" s="1"/>
  <c r="D1810" i="1"/>
  <c r="H1809" i="1"/>
  <c r="G1809" i="1" s="1"/>
  <c r="D1809" i="1"/>
  <c r="H1808" i="1"/>
  <c r="G1808" i="1" s="1"/>
  <c r="D1808" i="1"/>
  <c r="H1807" i="1"/>
  <c r="G1807" i="1" s="1"/>
  <c r="D1807" i="1"/>
  <c r="H1806" i="1"/>
  <c r="G1806" i="1" s="1"/>
  <c r="D1806" i="1"/>
  <c r="H1805" i="1"/>
  <c r="G1805" i="1" s="1"/>
  <c r="D1805" i="1"/>
  <c r="H1804" i="1"/>
  <c r="G1804" i="1" s="1"/>
  <c r="D1804" i="1"/>
  <c r="H1803" i="1"/>
  <c r="G1803" i="1" s="1"/>
  <c r="D1803" i="1"/>
  <c r="H1802" i="1"/>
  <c r="G1802" i="1" s="1"/>
  <c r="D1802" i="1"/>
  <c r="H1801" i="1"/>
  <c r="G1801" i="1" s="1"/>
  <c r="D1801" i="1"/>
  <c r="H1800" i="1"/>
  <c r="G1800" i="1" s="1"/>
  <c r="D1800" i="1"/>
  <c r="H1799" i="1"/>
  <c r="G1799" i="1" s="1"/>
  <c r="D1799" i="1"/>
  <c r="H1798" i="1"/>
  <c r="G1798" i="1" s="1"/>
  <c r="D1798" i="1"/>
  <c r="H1797" i="1"/>
  <c r="G1797" i="1" s="1"/>
  <c r="D1797" i="1"/>
  <c r="H1796" i="1"/>
  <c r="G1796" i="1" s="1"/>
  <c r="D1796" i="1"/>
  <c r="H1795" i="1"/>
  <c r="G1795" i="1" s="1"/>
  <c r="D1795" i="1"/>
  <c r="H1794" i="1"/>
  <c r="G1794" i="1" s="1"/>
  <c r="D1794" i="1"/>
  <c r="H1793" i="1"/>
  <c r="G1793" i="1" s="1"/>
  <c r="D1793" i="1"/>
  <c r="H1792" i="1"/>
  <c r="G1792" i="1" s="1"/>
  <c r="D1792" i="1"/>
  <c r="H1791" i="1"/>
  <c r="G1791" i="1" s="1"/>
  <c r="D1791" i="1"/>
  <c r="H1790" i="1"/>
  <c r="G1790" i="1" s="1"/>
  <c r="D1790" i="1"/>
  <c r="H1789" i="1"/>
  <c r="G1789" i="1" s="1"/>
  <c r="D1789" i="1"/>
  <c r="H1788" i="1"/>
  <c r="G1788" i="1" s="1"/>
  <c r="D1788" i="1"/>
  <c r="H1787" i="1"/>
  <c r="G1787" i="1" s="1"/>
  <c r="D1787" i="1"/>
  <c r="H1786" i="1"/>
  <c r="G1786" i="1" s="1"/>
  <c r="D1786" i="1"/>
  <c r="H1785" i="1"/>
  <c r="G1785" i="1" s="1"/>
  <c r="D1785" i="1"/>
  <c r="H1784" i="1"/>
  <c r="G1784" i="1" s="1"/>
  <c r="D1784" i="1"/>
  <c r="H1783" i="1"/>
  <c r="G1783" i="1" s="1"/>
  <c r="D1783" i="1"/>
  <c r="H1782" i="1"/>
  <c r="G1782" i="1" s="1"/>
  <c r="D1782" i="1"/>
  <c r="H1781" i="1"/>
  <c r="G1781" i="1" s="1"/>
  <c r="D1781" i="1"/>
  <c r="H1780" i="1"/>
  <c r="G1780" i="1" s="1"/>
  <c r="D1780" i="1"/>
  <c r="H1779" i="1"/>
  <c r="G1779" i="1" s="1"/>
  <c r="D1779" i="1"/>
  <c r="H1778" i="1"/>
  <c r="G1778" i="1" s="1"/>
  <c r="D1778" i="1"/>
  <c r="H1777" i="1"/>
  <c r="G1777" i="1" s="1"/>
  <c r="D1777" i="1"/>
  <c r="H1776" i="1"/>
  <c r="G1776" i="1" s="1"/>
  <c r="D1776" i="1"/>
  <c r="H1775" i="1"/>
  <c r="G1775" i="1" s="1"/>
  <c r="D1775" i="1"/>
  <c r="H1774" i="1"/>
  <c r="G1774" i="1" s="1"/>
  <c r="D1774" i="1"/>
  <c r="H1773" i="1"/>
  <c r="G1773" i="1" s="1"/>
  <c r="D1773" i="1"/>
  <c r="H1772" i="1"/>
  <c r="G1772" i="1" s="1"/>
  <c r="D1772" i="1"/>
  <c r="H1771" i="1"/>
  <c r="G1771" i="1" s="1"/>
  <c r="D1771" i="1"/>
  <c r="H1770" i="1"/>
  <c r="G1770" i="1" s="1"/>
  <c r="D1770" i="1"/>
  <c r="H1769" i="1"/>
  <c r="G1769" i="1" s="1"/>
  <c r="D1769" i="1"/>
  <c r="H1768" i="1"/>
  <c r="G1768" i="1" s="1"/>
  <c r="D1768" i="1"/>
  <c r="H1767" i="1"/>
  <c r="G1767" i="1" s="1"/>
  <c r="D1767" i="1"/>
  <c r="H1766" i="1"/>
  <c r="G1766" i="1" s="1"/>
  <c r="D1766" i="1"/>
  <c r="H1765" i="1"/>
  <c r="G1765" i="1" s="1"/>
  <c r="D1765" i="1"/>
  <c r="H1764" i="1"/>
  <c r="G1764" i="1" s="1"/>
  <c r="D1764" i="1"/>
  <c r="H1763" i="1"/>
  <c r="G1763" i="1" s="1"/>
  <c r="D1763" i="1"/>
  <c r="H1762" i="1"/>
  <c r="G1762" i="1" s="1"/>
  <c r="D1762" i="1"/>
  <c r="H1761" i="1"/>
  <c r="G1761" i="1" s="1"/>
  <c r="D1761" i="1"/>
  <c r="H1760" i="1"/>
  <c r="G1760" i="1" s="1"/>
  <c r="D1760" i="1"/>
  <c r="H1759" i="1"/>
  <c r="G1759" i="1" s="1"/>
  <c r="D1759" i="1"/>
  <c r="H1758" i="1"/>
  <c r="G1758" i="1" s="1"/>
  <c r="D1758" i="1"/>
  <c r="H1757" i="1"/>
  <c r="G1757" i="1" s="1"/>
  <c r="D1757" i="1"/>
  <c r="H1756" i="1"/>
  <c r="G1756" i="1" s="1"/>
  <c r="D1756" i="1"/>
  <c r="H1755" i="1"/>
  <c r="G1755" i="1" s="1"/>
  <c r="D1755" i="1"/>
  <c r="H1754" i="1"/>
  <c r="G1754" i="1" s="1"/>
  <c r="D1754" i="1"/>
  <c r="H1753" i="1"/>
  <c r="G1753" i="1" s="1"/>
  <c r="D1753" i="1"/>
  <c r="H1752" i="1"/>
  <c r="G1752" i="1" s="1"/>
  <c r="D1752" i="1"/>
  <c r="H1751" i="1"/>
  <c r="G1751" i="1" s="1"/>
  <c r="D1751" i="1"/>
  <c r="H1750" i="1"/>
  <c r="G1750" i="1" s="1"/>
  <c r="D1750" i="1"/>
  <c r="H1749" i="1"/>
  <c r="G1749" i="1" s="1"/>
  <c r="D1749" i="1"/>
  <c r="H1748" i="1"/>
  <c r="G1748" i="1" s="1"/>
  <c r="D1748" i="1"/>
  <c r="H1747" i="1"/>
  <c r="G1747" i="1" s="1"/>
  <c r="D1747" i="1"/>
  <c r="H1746" i="1"/>
  <c r="G1746" i="1" s="1"/>
  <c r="D1746" i="1"/>
  <c r="H1745" i="1"/>
  <c r="G1745" i="1" s="1"/>
  <c r="D1745" i="1"/>
  <c r="H1744" i="1"/>
  <c r="G1744" i="1" s="1"/>
  <c r="D1744" i="1"/>
  <c r="H1743" i="1"/>
  <c r="G1743" i="1" s="1"/>
  <c r="D1743" i="1"/>
  <c r="H1742" i="1"/>
  <c r="G1742" i="1" s="1"/>
  <c r="D1742" i="1"/>
  <c r="H1741" i="1"/>
  <c r="G1741" i="1" s="1"/>
  <c r="D1741" i="1"/>
  <c r="H1740" i="1"/>
  <c r="G1740" i="1" s="1"/>
  <c r="D1740" i="1"/>
  <c r="H1739" i="1"/>
  <c r="G1739" i="1" s="1"/>
  <c r="D1739" i="1"/>
  <c r="H1738" i="1"/>
  <c r="G1738" i="1" s="1"/>
  <c r="D1738" i="1"/>
  <c r="H1737" i="1"/>
  <c r="G1737" i="1" s="1"/>
  <c r="D1737" i="1"/>
  <c r="H1736" i="1"/>
  <c r="G1736" i="1" s="1"/>
  <c r="D1736" i="1"/>
  <c r="H1735" i="1"/>
  <c r="G1735" i="1" s="1"/>
  <c r="D1735" i="1"/>
  <c r="H1734" i="1"/>
  <c r="G1734" i="1" s="1"/>
  <c r="D1734" i="1"/>
  <c r="H1733" i="1"/>
  <c r="G1733" i="1" s="1"/>
  <c r="D1733" i="1"/>
  <c r="H1732" i="1"/>
  <c r="G1732" i="1" s="1"/>
  <c r="D1732" i="1"/>
  <c r="H1731" i="1"/>
  <c r="G1731" i="1" s="1"/>
  <c r="D1731" i="1"/>
  <c r="H1730" i="1"/>
  <c r="G1730" i="1" s="1"/>
  <c r="D1730" i="1"/>
  <c r="H1729" i="1"/>
  <c r="G1729" i="1" s="1"/>
  <c r="D1729" i="1"/>
  <c r="H1728" i="1"/>
  <c r="G1728" i="1" s="1"/>
  <c r="D1728" i="1"/>
  <c r="H1727" i="1"/>
  <c r="G1727" i="1" s="1"/>
  <c r="D1727" i="1"/>
  <c r="H1726" i="1"/>
  <c r="G1726" i="1" s="1"/>
  <c r="D1726" i="1"/>
  <c r="H1725" i="1"/>
  <c r="G1725" i="1" s="1"/>
  <c r="D1725" i="1"/>
  <c r="H1724" i="1"/>
  <c r="G1724" i="1" s="1"/>
  <c r="D1724" i="1"/>
  <c r="H1723" i="1"/>
  <c r="G1723" i="1" s="1"/>
  <c r="D1723" i="1"/>
  <c r="H1722" i="1"/>
  <c r="G1722" i="1" s="1"/>
  <c r="D1722" i="1"/>
  <c r="H1721" i="1"/>
  <c r="G1721" i="1" s="1"/>
  <c r="D1721" i="1"/>
  <c r="H1720" i="1"/>
  <c r="G1720" i="1" s="1"/>
  <c r="D1720" i="1"/>
  <c r="H1719" i="1"/>
  <c r="G1719" i="1" s="1"/>
  <c r="D1719" i="1"/>
  <c r="H1718" i="1"/>
  <c r="G1718" i="1" s="1"/>
  <c r="D1718" i="1"/>
  <c r="H1717" i="1"/>
  <c r="G1717" i="1" s="1"/>
  <c r="D1717" i="1"/>
  <c r="H1716" i="1"/>
  <c r="G1716" i="1" s="1"/>
  <c r="D1716" i="1"/>
  <c r="H1715" i="1"/>
  <c r="G1715" i="1" s="1"/>
  <c r="D1715" i="1"/>
  <c r="H1714" i="1"/>
  <c r="G1714" i="1" s="1"/>
  <c r="D1714" i="1"/>
  <c r="H1713" i="1"/>
  <c r="G1713" i="1" s="1"/>
  <c r="D1713" i="1"/>
  <c r="H1712" i="1"/>
  <c r="G1712" i="1" s="1"/>
  <c r="D1712" i="1"/>
  <c r="H1711" i="1"/>
  <c r="G1711" i="1" s="1"/>
  <c r="D1711" i="1"/>
  <c r="H1710" i="1"/>
  <c r="G1710" i="1" s="1"/>
  <c r="D1710" i="1"/>
  <c r="H1709" i="1"/>
  <c r="G1709" i="1" s="1"/>
  <c r="D1709" i="1"/>
  <c r="H1708" i="1"/>
  <c r="G1708" i="1" s="1"/>
  <c r="D1708" i="1"/>
  <c r="H1707" i="1"/>
  <c r="G1707" i="1" s="1"/>
  <c r="D1707" i="1"/>
  <c r="H1706" i="1"/>
  <c r="G1706" i="1" s="1"/>
  <c r="D1706" i="1"/>
  <c r="H1705" i="1"/>
  <c r="G1705" i="1" s="1"/>
  <c r="D1705" i="1"/>
  <c r="H1704" i="1"/>
  <c r="G1704" i="1" s="1"/>
  <c r="D1704" i="1"/>
  <c r="H1703" i="1"/>
  <c r="G1703" i="1" s="1"/>
  <c r="D1703" i="1"/>
  <c r="H1702" i="1"/>
  <c r="G1702" i="1" s="1"/>
  <c r="D1702" i="1"/>
  <c r="H1701" i="1"/>
  <c r="G1701" i="1" s="1"/>
  <c r="D1701" i="1"/>
  <c r="H1700" i="1"/>
  <c r="G1700" i="1" s="1"/>
  <c r="D1700" i="1"/>
  <c r="H1699" i="1"/>
  <c r="G1699" i="1" s="1"/>
  <c r="D1699" i="1"/>
  <c r="H1698" i="1"/>
  <c r="G1698" i="1" s="1"/>
  <c r="D1698" i="1"/>
  <c r="H1697" i="1"/>
  <c r="G1697" i="1" s="1"/>
  <c r="D1697" i="1"/>
  <c r="H1696" i="1"/>
  <c r="G1696" i="1" s="1"/>
  <c r="D1696" i="1"/>
  <c r="H1695" i="1"/>
  <c r="G1695" i="1" s="1"/>
  <c r="D1695" i="1"/>
  <c r="H1694" i="1"/>
  <c r="G1694" i="1" s="1"/>
  <c r="D1694" i="1"/>
  <c r="H1693" i="1"/>
  <c r="G1693" i="1" s="1"/>
  <c r="D1693" i="1"/>
  <c r="H1692" i="1"/>
  <c r="G1692" i="1" s="1"/>
  <c r="D1692" i="1"/>
  <c r="H1691" i="1"/>
  <c r="G1691" i="1" s="1"/>
  <c r="D1691" i="1"/>
  <c r="H1690" i="1"/>
  <c r="G1690" i="1" s="1"/>
  <c r="D1690" i="1"/>
  <c r="H1689" i="1"/>
  <c r="G1689" i="1" s="1"/>
  <c r="D1689" i="1"/>
  <c r="H1688" i="1"/>
  <c r="G1688" i="1" s="1"/>
  <c r="D1688" i="1"/>
  <c r="H1687" i="1"/>
  <c r="G1687" i="1" s="1"/>
  <c r="D1687" i="1"/>
  <c r="H1686" i="1"/>
  <c r="G1686" i="1" s="1"/>
  <c r="D1686" i="1"/>
  <c r="H1685" i="1"/>
  <c r="G1685" i="1" s="1"/>
  <c r="D1685" i="1"/>
  <c r="H1684" i="1"/>
  <c r="G1684" i="1" s="1"/>
  <c r="D1684" i="1"/>
  <c r="H1683" i="1"/>
  <c r="G1683" i="1" s="1"/>
  <c r="D1683" i="1"/>
  <c r="H1682" i="1"/>
  <c r="G1682" i="1" s="1"/>
  <c r="D1682" i="1"/>
  <c r="H1681" i="1"/>
  <c r="G1681" i="1" s="1"/>
  <c r="D1681" i="1"/>
  <c r="H1680" i="1"/>
  <c r="G1680" i="1" s="1"/>
  <c r="D1680" i="1"/>
  <c r="H1679" i="1"/>
  <c r="G1679" i="1" s="1"/>
  <c r="D1679" i="1"/>
  <c r="H1678" i="1"/>
  <c r="G1678" i="1" s="1"/>
  <c r="D1678" i="1"/>
  <c r="H1677" i="1"/>
  <c r="G1677" i="1" s="1"/>
  <c r="D1677" i="1"/>
  <c r="H1676" i="1"/>
  <c r="G1676" i="1" s="1"/>
  <c r="D1676" i="1"/>
  <c r="H1675" i="1"/>
  <c r="G1675" i="1" s="1"/>
  <c r="D1675" i="1"/>
  <c r="H1674" i="1"/>
  <c r="G1674" i="1" s="1"/>
  <c r="D1674" i="1"/>
  <c r="H1673" i="1"/>
  <c r="G1673" i="1" s="1"/>
  <c r="D1673" i="1"/>
  <c r="H1672" i="1"/>
  <c r="G1672" i="1" s="1"/>
  <c r="D1672" i="1"/>
  <c r="H1671" i="1"/>
  <c r="G1671" i="1" s="1"/>
  <c r="D1671" i="1"/>
  <c r="H1670" i="1"/>
  <c r="G1670" i="1" s="1"/>
  <c r="D1670" i="1"/>
  <c r="H1669" i="1"/>
  <c r="G1669" i="1" s="1"/>
  <c r="D1669" i="1"/>
  <c r="H1668" i="1"/>
  <c r="G1668" i="1" s="1"/>
  <c r="D1668" i="1"/>
  <c r="H1667" i="1"/>
  <c r="G1667" i="1" s="1"/>
  <c r="D1667" i="1"/>
  <c r="H1666" i="1"/>
  <c r="G1666" i="1" s="1"/>
  <c r="D1666" i="1"/>
  <c r="H1665" i="1"/>
  <c r="G1665" i="1" s="1"/>
  <c r="D1665" i="1"/>
  <c r="H1664" i="1"/>
  <c r="G1664" i="1" s="1"/>
  <c r="D1664" i="1"/>
  <c r="H1663" i="1"/>
  <c r="G1663" i="1" s="1"/>
  <c r="D1663" i="1"/>
  <c r="H1662" i="1"/>
  <c r="G1662" i="1" s="1"/>
  <c r="D1662" i="1"/>
  <c r="H1661" i="1"/>
  <c r="G1661" i="1" s="1"/>
  <c r="D1661" i="1"/>
  <c r="H1660" i="1"/>
  <c r="G1660" i="1" s="1"/>
  <c r="D1660" i="1"/>
  <c r="H1659" i="1"/>
  <c r="G1659" i="1" s="1"/>
  <c r="D1659" i="1"/>
  <c r="H1658" i="1"/>
  <c r="G1658" i="1" s="1"/>
  <c r="D1658" i="1"/>
  <c r="H1657" i="1"/>
  <c r="G1657" i="1" s="1"/>
  <c r="D1657" i="1"/>
  <c r="H1656" i="1"/>
  <c r="G1656" i="1" s="1"/>
  <c r="D1656" i="1"/>
  <c r="H1655" i="1"/>
  <c r="G1655" i="1" s="1"/>
  <c r="D1655" i="1"/>
  <c r="H1654" i="1"/>
  <c r="G1654" i="1" s="1"/>
  <c r="D1654" i="1"/>
  <c r="H1653" i="1"/>
  <c r="G1653" i="1" s="1"/>
  <c r="D1653" i="1"/>
  <c r="H1652" i="1"/>
  <c r="G1652" i="1" s="1"/>
  <c r="D1652" i="1"/>
  <c r="H1651" i="1"/>
  <c r="G1651" i="1" s="1"/>
  <c r="D1651" i="1"/>
  <c r="H1650" i="1"/>
  <c r="G1650" i="1" s="1"/>
  <c r="D1650" i="1"/>
  <c r="H1649" i="1"/>
  <c r="G1649" i="1" s="1"/>
  <c r="D1649" i="1"/>
  <c r="H1648" i="1"/>
  <c r="G1648" i="1" s="1"/>
  <c r="D1648" i="1"/>
  <c r="H1647" i="1"/>
  <c r="G1647" i="1" s="1"/>
  <c r="D1647" i="1"/>
  <c r="H1646" i="1"/>
  <c r="G1646" i="1" s="1"/>
  <c r="D1646" i="1"/>
  <c r="H1645" i="1"/>
  <c r="G1645" i="1" s="1"/>
  <c r="D1645" i="1"/>
  <c r="H1644" i="1"/>
  <c r="G1644" i="1" s="1"/>
  <c r="D1644" i="1"/>
  <c r="H1643" i="1"/>
  <c r="G1643" i="1" s="1"/>
  <c r="D1643" i="1"/>
  <c r="H1642" i="1"/>
  <c r="G1642" i="1" s="1"/>
  <c r="D1642" i="1"/>
  <c r="H1641" i="1"/>
  <c r="G1641" i="1" s="1"/>
  <c r="D1641" i="1"/>
  <c r="H1640" i="1"/>
  <c r="G1640" i="1" s="1"/>
  <c r="D1640" i="1"/>
  <c r="H1639" i="1"/>
  <c r="G1639" i="1" s="1"/>
  <c r="D1639" i="1"/>
  <c r="H1638" i="1"/>
  <c r="G1638" i="1" s="1"/>
  <c r="D1638" i="1"/>
  <c r="H1637" i="1"/>
  <c r="G1637" i="1" s="1"/>
  <c r="D1637" i="1"/>
  <c r="H1636" i="1"/>
  <c r="G1636" i="1" s="1"/>
  <c r="D1636" i="1"/>
  <c r="H1635" i="1"/>
  <c r="G1635" i="1" s="1"/>
  <c r="D1635" i="1"/>
  <c r="H1634" i="1"/>
  <c r="G1634" i="1" s="1"/>
  <c r="D1634" i="1"/>
  <c r="H1633" i="1"/>
  <c r="G1633" i="1" s="1"/>
  <c r="D1633" i="1"/>
  <c r="H1632" i="1"/>
  <c r="G1632" i="1" s="1"/>
  <c r="D1632" i="1"/>
  <c r="H1631" i="1"/>
  <c r="G1631" i="1" s="1"/>
  <c r="D1631" i="1"/>
  <c r="H1630" i="1"/>
  <c r="G1630" i="1" s="1"/>
  <c r="D1630" i="1"/>
  <c r="H1629" i="1"/>
  <c r="G1629" i="1" s="1"/>
  <c r="D1629" i="1"/>
  <c r="H1628" i="1"/>
  <c r="G1628" i="1" s="1"/>
  <c r="D1628" i="1"/>
  <c r="H1627" i="1"/>
  <c r="G1627" i="1" s="1"/>
  <c r="D1627" i="1"/>
  <c r="H1626" i="1"/>
  <c r="G1626" i="1" s="1"/>
  <c r="D1626" i="1"/>
  <c r="H1625" i="1"/>
  <c r="G1625" i="1" s="1"/>
  <c r="D1625" i="1"/>
  <c r="H1624" i="1"/>
  <c r="G1624" i="1" s="1"/>
  <c r="D1624" i="1"/>
  <c r="H1623" i="1"/>
  <c r="G1623" i="1" s="1"/>
  <c r="D1623" i="1"/>
  <c r="H1622" i="1"/>
  <c r="G1622" i="1" s="1"/>
  <c r="D1622" i="1"/>
  <c r="H1621" i="1"/>
  <c r="G1621" i="1" s="1"/>
  <c r="D1621" i="1"/>
  <c r="H1620" i="1"/>
  <c r="G1620" i="1" s="1"/>
  <c r="D1620" i="1"/>
  <c r="H1619" i="1"/>
  <c r="G1619" i="1" s="1"/>
  <c r="D1619" i="1"/>
  <c r="H1618" i="1"/>
  <c r="G1618" i="1" s="1"/>
  <c r="D1618" i="1"/>
  <c r="H1617" i="1"/>
  <c r="G1617" i="1" s="1"/>
  <c r="D1617" i="1"/>
  <c r="H1616" i="1"/>
  <c r="G1616" i="1" s="1"/>
  <c r="D1616" i="1"/>
  <c r="H1615" i="1"/>
  <c r="G1615" i="1" s="1"/>
  <c r="D1615" i="1"/>
  <c r="H1614" i="1"/>
  <c r="G1614" i="1" s="1"/>
  <c r="D1614" i="1"/>
  <c r="H1613" i="1"/>
  <c r="G1613" i="1" s="1"/>
  <c r="D1613" i="1"/>
  <c r="H1612" i="1"/>
  <c r="G1612" i="1" s="1"/>
  <c r="D1612" i="1"/>
  <c r="H1611" i="1"/>
  <c r="G1611" i="1" s="1"/>
  <c r="D1611" i="1"/>
  <c r="H1610" i="1"/>
  <c r="G1610" i="1" s="1"/>
  <c r="D1610" i="1"/>
  <c r="H1609" i="1"/>
  <c r="G1609" i="1" s="1"/>
  <c r="D1609" i="1"/>
  <c r="H1608" i="1"/>
  <c r="G1608" i="1" s="1"/>
  <c r="D1608" i="1"/>
  <c r="H1607" i="1"/>
  <c r="G1607" i="1" s="1"/>
  <c r="D1607" i="1"/>
  <c r="H1606" i="1"/>
  <c r="G1606" i="1" s="1"/>
  <c r="D1606" i="1"/>
  <c r="H1605" i="1"/>
  <c r="G1605" i="1" s="1"/>
  <c r="D1605" i="1"/>
  <c r="H1604" i="1"/>
  <c r="G1604" i="1" s="1"/>
  <c r="D1604" i="1"/>
  <c r="H1603" i="1"/>
  <c r="G1603" i="1" s="1"/>
  <c r="D1603" i="1"/>
  <c r="H1602" i="1"/>
  <c r="G1602" i="1" s="1"/>
  <c r="D1602" i="1"/>
  <c r="H1601" i="1"/>
  <c r="G1601" i="1" s="1"/>
  <c r="D1601" i="1"/>
  <c r="H1600" i="1"/>
  <c r="G1600" i="1" s="1"/>
  <c r="D1600" i="1"/>
  <c r="H1599" i="1"/>
  <c r="G1599" i="1" s="1"/>
  <c r="D1599" i="1"/>
  <c r="H1598" i="1"/>
  <c r="G1598" i="1" s="1"/>
  <c r="D1598" i="1"/>
  <c r="H1597" i="1"/>
  <c r="G1597" i="1" s="1"/>
  <c r="D1597" i="1"/>
  <c r="H1596" i="1"/>
  <c r="G1596" i="1" s="1"/>
  <c r="D1596" i="1"/>
  <c r="H1595" i="1"/>
  <c r="G1595" i="1" s="1"/>
  <c r="D1595" i="1"/>
  <c r="H1594" i="1"/>
  <c r="G1594" i="1" s="1"/>
  <c r="D1594" i="1"/>
  <c r="H1593" i="1"/>
  <c r="G1593" i="1" s="1"/>
  <c r="D1593" i="1"/>
  <c r="H1592" i="1"/>
  <c r="G1592" i="1" s="1"/>
  <c r="D1592" i="1"/>
  <c r="H1591" i="1"/>
  <c r="G1591" i="1" s="1"/>
  <c r="D1591" i="1"/>
  <c r="H1590" i="1"/>
  <c r="G1590" i="1" s="1"/>
  <c r="D1590" i="1"/>
  <c r="H1589" i="1"/>
  <c r="G1589" i="1" s="1"/>
  <c r="D1589" i="1"/>
  <c r="H1588" i="1"/>
  <c r="G1588" i="1" s="1"/>
  <c r="D1588" i="1"/>
  <c r="H1587" i="1"/>
  <c r="G1587" i="1" s="1"/>
  <c r="D1587" i="1"/>
  <c r="H1586" i="1"/>
  <c r="G1586" i="1" s="1"/>
  <c r="D1586" i="1"/>
  <c r="H1585" i="1"/>
  <c r="G1585" i="1" s="1"/>
  <c r="D1585" i="1"/>
  <c r="H1584" i="1"/>
  <c r="G1584" i="1" s="1"/>
  <c r="D1584" i="1"/>
  <c r="H1583" i="1"/>
  <c r="G1583" i="1" s="1"/>
  <c r="D1583" i="1"/>
  <c r="H1582" i="1"/>
  <c r="G1582" i="1" s="1"/>
  <c r="D1582" i="1"/>
  <c r="H1581" i="1"/>
  <c r="G1581" i="1" s="1"/>
  <c r="D1581" i="1"/>
  <c r="H1580" i="1"/>
  <c r="G1580" i="1" s="1"/>
  <c r="D1580" i="1"/>
  <c r="H1579" i="1"/>
  <c r="G1579" i="1" s="1"/>
  <c r="D1579" i="1"/>
  <c r="H1578" i="1"/>
  <c r="G1578" i="1" s="1"/>
  <c r="D1578" i="1"/>
  <c r="H1577" i="1"/>
  <c r="G1577" i="1" s="1"/>
  <c r="D1577" i="1"/>
  <c r="H1576" i="1"/>
  <c r="G1576" i="1" s="1"/>
  <c r="D1576" i="1"/>
  <c r="H1575" i="1"/>
  <c r="G1575" i="1" s="1"/>
  <c r="D1575" i="1"/>
  <c r="H1574" i="1"/>
  <c r="G1574" i="1" s="1"/>
  <c r="D1574" i="1"/>
  <c r="H1573" i="1"/>
  <c r="G1573" i="1" s="1"/>
  <c r="D1573" i="1"/>
  <c r="H1572" i="1"/>
  <c r="G1572" i="1" s="1"/>
  <c r="D1572" i="1"/>
  <c r="H1571" i="1"/>
  <c r="G1571" i="1" s="1"/>
  <c r="D1571" i="1"/>
  <c r="H1570" i="1"/>
  <c r="G1570" i="1" s="1"/>
  <c r="D1570" i="1"/>
  <c r="H1569" i="1"/>
  <c r="G1569" i="1" s="1"/>
  <c r="D1569" i="1"/>
  <c r="H1568" i="1"/>
  <c r="G1568" i="1" s="1"/>
  <c r="D1568" i="1"/>
  <c r="H1567" i="1"/>
  <c r="G1567" i="1" s="1"/>
  <c r="D1567" i="1"/>
  <c r="H1566" i="1"/>
  <c r="G1566" i="1" s="1"/>
  <c r="D1566" i="1"/>
  <c r="H1565" i="1"/>
  <c r="G1565" i="1" s="1"/>
  <c r="D1565" i="1"/>
  <c r="H1564" i="1"/>
  <c r="G1564" i="1" s="1"/>
  <c r="D1564" i="1"/>
  <c r="H1563" i="1"/>
  <c r="G1563" i="1" s="1"/>
  <c r="D1563" i="1"/>
  <c r="H1562" i="1"/>
  <c r="G1562" i="1" s="1"/>
  <c r="D1562" i="1"/>
  <c r="H1561" i="1"/>
  <c r="G1561" i="1" s="1"/>
  <c r="D1561" i="1"/>
  <c r="H1560" i="1"/>
  <c r="G1560" i="1" s="1"/>
  <c r="D1560" i="1"/>
  <c r="H1559" i="1"/>
  <c r="G1559" i="1" s="1"/>
  <c r="D1559" i="1"/>
  <c r="H1558" i="1"/>
  <c r="G1558" i="1" s="1"/>
  <c r="D1558" i="1"/>
  <c r="H1557" i="1"/>
  <c r="G1557" i="1" s="1"/>
  <c r="D1557" i="1"/>
  <c r="H1556" i="1"/>
  <c r="G1556" i="1" s="1"/>
  <c r="D1556" i="1"/>
  <c r="H1555" i="1"/>
  <c r="G1555" i="1" s="1"/>
  <c r="D1555" i="1"/>
  <c r="H1554" i="1"/>
  <c r="G1554" i="1" s="1"/>
  <c r="D1554" i="1"/>
  <c r="H1553" i="1"/>
  <c r="G1553" i="1" s="1"/>
  <c r="D1553" i="1"/>
  <c r="H1552" i="1"/>
  <c r="G1552" i="1" s="1"/>
  <c r="D1552" i="1"/>
  <c r="H1551" i="1"/>
  <c r="G1551" i="1" s="1"/>
  <c r="D1551" i="1"/>
  <c r="H1550" i="1"/>
  <c r="G1550" i="1" s="1"/>
  <c r="D1550" i="1"/>
  <c r="H1549" i="1"/>
  <c r="G1549" i="1" s="1"/>
  <c r="D1549" i="1"/>
  <c r="H1548" i="1"/>
  <c r="G1548" i="1" s="1"/>
  <c r="D1548" i="1"/>
  <c r="H1547" i="1"/>
  <c r="G1547" i="1" s="1"/>
  <c r="D1547" i="1"/>
  <c r="H1546" i="1"/>
  <c r="G1546" i="1" s="1"/>
  <c r="D1546" i="1"/>
  <c r="H1545" i="1"/>
  <c r="G1545" i="1" s="1"/>
  <c r="D1545" i="1"/>
  <c r="H1544" i="1"/>
  <c r="G1544" i="1" s="1"/>
  <c r="D1544" i="1"/>
  <c r="H1543" i="1"/>
  <c r="G1543" i="1" s="1"/>
  <c r="D1543" i="1"/>
  <c r="H1542" i="1"/>
  <c r="G1542" i="1" s="1"/>
  <c r="D1542" i="1"/>
  <c r="H1541" i="1"/>
  <c r="G1541" i="1" s="1"/>
  <c r="D1541" i="1"/>
  <c r="H1540" i="1"/>
  <c r="G1540" i="1" s="1"/>
  <c r="D1540" i="1"/>
  <c r="H1539" i="1"/>
  <c r="G1539" i="1" s="1"/>
  <c r="D1539" i="1"/>
  <c r="H1538" i="1"/>
  <c r="G1538" i="1" s="1"/>
  <c r="D1538" i="1"/>
  <c r="H1537" i="1"/>
  <c r="G1537" i="1" s="1"/>
  <c r="D1537" i="1"/>
  <c r="H1536" i="1"/>
  <c r="G1536" i="1" s="1"/>
  <c r="D1536" i="1"/>
  <c r="H1535" i="1"/>
  <c r="G1535" i="1" s="1"/>
  <c r="D1535" i="1"/>
  <c r="H1534" i="1"/>
  <c r="G1534" i="1" s="1"/>
  <c r="D1534" i="1"/>
  <c r="H1533" i="1"/>
  <c r="G1533" i="1" s="1"/>
  <c r="D1533" i="1"/>
  <c r="H1532" i="1"/>
  <c r="G1532" i="1" s="1"/>
  <c r="D1532" i="1"/>
  <c r="H1531" i="1"/>
  <c r="G1531" i="1" s="1"/>
  <c r="D1531" i="1"/>
  <c r="H1530" i="1"/>
  <c r="G1530" i="1" s="1"/>
  <c r="D1530" i="1"/>
  <c r="H1529" i="1"/>
  <c r="G1529" i="1" s="1"/>
  <c r="D1529" i="1"/>
  <c r="H1528" i="1"/>
  <c r="G1528" i="1" s="1"/>
  <c r="D1528" i="1"/>
  <c r="H1527" i="1"/>
  <c r="G1527" i="1" s="1"/>
  <c r="D1527" i="1"/>
  <c r="H1526" i="1"/>
  <c r="G1526" i="1" s="1"/>
  <c r="D1526" i="1"/>
  <c r="H1525" i="1"/>
  <c r="G1525" i="1" s="1"/>
  <c r="D1525" i="1"/>
  <c r="H1524" i="1"/>
  <c r="G1524" i="1" s="1"/>
  <c r="D1524" i="1"/>
  <c r="H1523" i="1"/>
  <c r="G1523" i="1" s="1"/>
  <c r="D1523" i="1"/>
  <c r="H1522" i="1"/>
  <c r="G1522" i="1" s="1"/>
  <c r="D1522" i="1"/>
  <c r="H1521" i="1"/>
  <c r="G1521" i="1" s="1"/>
  <c r="D1521" i="1"/>
  <c r="H1520" i="1"/>
  <c r="G1520" i="1" s="1"/>
  <c r="D1520" i="1"/>
  <c r="H1519" i="1"/>
  <c r="G1519" i="1" s="1"/>
  <c r="D1519" i="1"/>
  <c r="H1518" i="1"/>
  <c r="G1518" i="1" s="1"/>
  <c r="D1518" i="1"/>
  <c r="H1517" i="1"/>
  <c r="G1517" i="1" s="1"/>
  <c r="D1517" i="1"/>
  <c r="H1516" i="1"/>
  <c r="G1516" i="1" s="1"/>
  <c r="D1516" i="1"/>
  <c r="H1515" i="1"/>
  <c r="G1515" i="1" s="1"/>
  <c r="D1515" i="1"/>
  <c r="H1514" i="1"/>
  <c r="G1514" i="1" s="1"/>
  <c r="D1514" i="1"/>
  <c r="H1513" i="1"/>
  <c r="G1513" i="1" s="1"/>
  <c r="D1513" i="1"/>
  <c r="H1512" i="1"/>
  <c r="G1512" i="1" s="1"/>
  <c r="D1512" i="1"/>
  <c r="H1511" i="1"/>
  <c r="G1511" i="1" s="1"/>
  <c r="D1511" i="1"/>
  <c r="H1510" i="1"/>
  <c r="G1510" i="1" s="1"/>
  <c r="D1510" i="1"/>
  <c r="H1509" i="1"/>
  <c r="G1509" i="1" s="1"/>
  <c r="D1509" i="1"/>
  <c r="H1508" i="1"/>
  <c r="G1508" i="1" s="1"/>
  <c r="D1508" i="1"/>
  <c r="H1507" i="1"/>
  <c r="G1507" i="1" s="1"/>
  <c r="D1507" i="1"/>
  <c r="H1506" i="1"/>
  <c r="G1506" i="1" s="1"/>
  <c r="D1506" i="1"/>
  <c r="H1505" i="1"/>
  <c r="G1505" i="1" s="1"/>
  <c r="D1505" i="1"/>
  <c r="H1504" i="1"/>
  <c r="G1504" i="1" s="1"/>
  <c r="D1504" i="1"/>
  <c r="H1503" i="1"/>
  <c r="G1503" i="1" s="1"/>
  <c r="D1503" i="1"/>
  <c r="H1502" i="1"/>
  <c r="G1502" i="1" s="1"/>
  <c r="D1502" i="1"/>
  <c r="H1501" i="1"/>
  <c r="G1501" i="1" s="1"/>
  <c r="D1501" i="1"/>
  <c r="H1500" i="1"/>
  <c r="G1500" i="1" s="1"/>
  <c r="D1500" i="1"/>
  <c r="H1499" i="1"/>
  <c r="G1499" i="1" s="1"/>
  <c r="D1499" i="1"/>
  <c r="H1498" i="1"/>
  <c r="G1498" i="1" s="1"/>
  <c r="D1498" i="1"/>
  <c r="H1497" i="1"/>
  <c r="G1497" i="1" s="1"/>
  <c r="D1497" i="1"/>
  <c r="H1496" i="1"/>
  <c r="G1496" i="1" s="1"/>
  <c r="D1496" i="1"/>
  <c r="H1495" i="1"/>
  <c r="G1495" i="1" s="1"/>
  <c r="D1495" i="1"/>
  <c r="H1494" i="1"/>
  <c r="G1494" i="1" s="1"/>
  <c r="D1494" i="1"/>
  <c r="H1493" i="1"/>
  <c r="G1493" i="1" s="1"/>
  <c r="D1493" i="1"/>
  <c r="H1492" i="1"/>
  <c r="G1492" i="1" s="1"/>
  <c r="D1492" i="1"/>
  <c r="H1491" i="1"/>
  <c r="G1491" i="1" s="1"/>
  <c r="D1491" i="1"/>
  <c r="H1490" i="1"/>
  <c r="G1490" i="1" s="1"/>
  <c r="D1490" i="1"/>
  <c r="H1489" i="1"/>
  <c r="G1489" i="1" s="1"/>
  <c r="D1489" i="1"/>
  <c r="H1488" i="1"/>
  <c r="G1488" i="1" s="1"/>
  <c r="D1488" i="1"/>
  <c r="H1487" i="1"/>
  <c r="G1487" i="1" s="1"/>
  <c r="D1487" i="1"/>
  <c r="H1486" i="1"/>
  <c r="G1486" i="1" s="1"/>
  <c r="D1486" i="1"/>
  <c r="H1485" i="1"/>
  <c r="G1485" i="1" s="1"/>
  <c r="D1485" i="1"/>
  <c r="H1484" i="1"/>
  <c r="G1484" i="1" s="1"/>
  <c r="D1484" i="1"/>
  <c r="H1483" i="1"/>
  <c r="G1483" i="1" s="1"/>
  <c r="D1483" i="1"/>
  <c r="H1482" i="1"/>
  <c r="G1482" i="1" s="1"/>
  <c r="D1482" i="1"/>
  <c r="H1481" i="1"/>
  <c r="G1481" i="1" s="1"/>
  <c r="D1481" i="1"/>
  <c r="H1480" i="1"/>
  <c r="G1480" i="1" s="1"/>
  <c r="D1480" i="1"/>
  <c r="H1479" i="1"/>
  <c r="G1479" i="1" s="1"/>
  <c r="D1479" i="1"/>
  <c r="H1478" i="1"/>
  <c r="G1478" i="1" s="1"/>
  <c r="D1478" i="1"/>
  <c r="H1477" i="1"/>
  <c r="G1477" i="1" s="1"/>
  <c r="D1477" i="1"/>
  <c r="H1476" i="1"/>
  <c r="G1476" i="1" s="1"/>
  <c r="D1476" i="1"/>
  <c r="H1475" i="1"/>
  <c r="G1475" i="1" s="1"/>
  <c r="D1475" i="1"/>
  <c r="H1474" i="1"/>
  <c r="G1474" i="1" s="1"/>
  <c r="D1474" i="1"/>
  <c r="H1473" i="1"/>
  <c r="G1473" i="1" s="1"/>
  <c r="D1473" i="1"/>
  <c r="H1472" i="1"/>
  <c r="G1472" i="1" s="1"/>
  <c r="D1472" i="1"/>
  <c r="H1471" i="1"/>
  <c r="G1471" i="1" s="1"/>
  <c r="D1471" i="1"/>
  <c r="H1470" i="1"/>
  <c r="G1470" i="1" s="1"/>
  <c r="D1470" i="1"/>
  <c r="H1469" i="1"/>
  <c r="G1469" i="1" s="1"/>
  <c r="D1469" i="1"/>
  <c r="H1468" i="1"/>
  <c r="G1468" i="1" s="1"/>
  <c r="D1468" i="1"/>
  <c r="H1467" i="1"/>
  <c r="G1467" i="1" s="1"/>
  <c r="D1467" i="1"/>
  <c r="H1466" i="1"/>
  <c r="G1466" i="1" s="1"/>
  <c r="D1466" i="1"/>
  <c r="H1465" i="1"/>
  <c r="G1465" i="1" s="1"/>
  <c r="D1465" i="1"/>
  <c r="H1464" i="1"/>
  <c r="G1464" i="1" s="1"/>
  <c r="D1464" i="1"/>
  <c r="H1463" i="1"/>
  <c r="G1463" i="1" s="1"/>
  <c r="D1463" i="1"/>
  <c r="H1462" i="1"/>
  <c r="G1462" i="1" s="1"/>
  <c r="D1462" i="1"/>
  <c r="H1461" i="1"/>
  <c r="G1461" i="1" s="1"/>
  <c r="D1461" i="1"/>
  <c r="H1460" i="1"/>
  <c r="G1460" i="1" s="1"/>
  <c r="D1460" i="1"/>
  <c r="H1459" i="1"/>
  <c r="G1459" i="1" s="1"/>
  <c r="D1459" i="1"/>
  <c r="H1458" i="1"/>
  <c r="G1458" i="1" s="1"/>
  <c r="D1458" i="1"/>
  <c r="H1457" i="1"/>
  <c r="G1457" i="1" s="1"/>
  <c r="D1457" i="1"/>
  <c r="H1456" i="1"/>
  <c r="G1456" i="1" s="1"/>
  <c r="D1456" i="1"/>
  <c r="H1455" i="1"/>
  <c r="G1455" i="1" s="1"/>
  <c r="D1455" i="1"/>
  <c r="H1454" i="1"/>
  <c r="G1454" i="1" s="1"/>
  <c r="D1454" i="1"/>
  <c r="H1453" i="1"/>
  <c r="G1453" i="1" s="1"/>
  <c r="D1453" i="1"/>
  <c r="H1452" i="1"/>
  <c r="G1452" i="1" s="1"/>
  <c r="D1452" i="1"/>
  <c r="H1451" i="1"/>
  <c r="G1451" i="1" s="1"/>
  <c r="D1451" i="1"/>
  <c r="H1450" i="1"/>
  <c r="G1450" i="1" s="1"/>
  <c r="D1450" i="1"/>
  <c r="H1449" i="1"/>
  <c r="G1449" i="1" s="1"/>
  <c r="D1449" i="1"/>
  <c r="H1448" i="1"/>
  <c r="G1448" i="1" s="1"/>
  <c r="D1448" i="1"/>
  <c r="H1447" i="1"/>
  <c r="G1447" i="1" s="1"/>
  <c r="D1447" i="1"/>
  <c r="H1446" i="1"/>
  <c r="G1446" i="1" s="1"/>
  <c r="D1446" i="1"/>
  <c r="H1445" i="1"/>
  <c r="G1445" i="1" s="1"/>
  <c r="D1445" i="1"/>
  <c r="H1444" i="1"/>
  <c r="G1444" i="1" s="1"/>
  <c r="D1444" i="1"/>
  <c r="H1443" i="1"/>
  <c r="G1443" i="1" s="1"/>
  <c r="D1443" i="1"/>
  <c r="H1442" i="1"/>
  <c r="G1442" i="1" s="1"/>
  <c r="D1442" i="1"/>
  <c r="H1441" i="1"/>
  <c r="G1441" i="1" s="1"/>
  <c r="D1441" i="1"/>
  <c r="H1440" i="1"/>
  <c r="G1440" i="1" s="1"/>
  <c r="D1440" i="1"/>
  <c r="H1439" i="1"/>
  <c r="G1439" i="1" s="1"/>
  <c r="D1439" i="1"/>
  <c r="H1438" i="1"/>
  <c r="G1438" i="1" s="1"/>
  <c r="D1438" i="1"/>
  <c r="H1437" i="1"/>
  <c r="G1437" i="1" s="1"/>
  <c r="D1437" i="1"/>
  <c r="H1436" i="1"/>
  <c r="G1436" i="1" s="1"/>
  <c r="D1436" i="1"/>
  <c r="H1435" i="1"/>
  <c r="G1435" i="1" s="1"/>
  <c r="D1435" i="1"/>
  <c r="H1434" i="1"/>
  <c r="G1434" i="1" s="1"/>
  <c r="D1434" i="1"/>
  <c r="H1433" i="1"/>
  <c r="G1433" i="1" s="1"/>
  <c r="D1433" i="1"/>
  <c r="H1432" i="1"/>
  <c r="G1432" i="1" s="1"/>
  <c r="D1432" i="1"/>
  <c r="H1431" i="1"/>
  <c r="G1431" i="1" s="1"/>
  <c r="D1431" i="1"/>
  <c r="H1430" i="1"/>
  <c r="G1430" i="1" s="1"/>
  <c r="D1430" i="1"/>
  <c r="H1429" i="1"/>
  <c r="G1429" i="1" s="1"/>
  <c r="D1429" i="1"/>
  <c r="H1428" i="1"/>
  <c r="G1428" i="1" s="1"/>
  <c r="D1428" i="1"/>
  <c r="H1427" i="1"/>
  <c r="G1427" i="1" s="1"/>
  <c r="D1427" i="1"/>
  <c r="H1426" i="1"/>
  <c r="G1426" i="1" s="1"/>
  <c r="D1426" i="1"/>
  <c r="H1425" i="1"/>
  <c r="G1425" i="1" s="1"/>
  <c r="D1425" i="1"/>
  <c r="H1424" i="1"/>
  <c r="G1424" i="1" s="1"/>
  <c r="D1424" i="1"/>
  <c r="H1423" i="1"/>
  <c r="G1423" i="1" s="1"/>
  <c r="D1423" i="1"/>
  <c r="H1422" i="1"/>
  <c r="G1422" i="1" s="1"/>
  <c r="D1422" i="1"/>
  <c r="H1421" i="1"/>
  <c r="G1421" i="1" s="1"/>
  <c r="D1421" i="1"/>
  <c r="H1420" i="1"/>
  <c r="G1420" i="1" s="1"/>
  <c r="D1420" i="1"/>
  <c r="H1419" i="1"/>
  <c r="G1419" i="1" s="1"/>
  <c r="D1419" i="1"/>
  <c r="H1418" i="1"/>
  <c r="G1418" i="1" s="1"/>
  <c r="D1418" i="1"/>
  <c r="H1417" i="1"/>
  <c r="G1417" i="1" s="1"/>
  <c r="D1417" i="1"/>
  <c r="H1416" i="1"/>
  <c r="G1416" i="1" s="1"/>
  <c r="D1416" i="1"/>
  <c r="H1415" i="1"/>
  <c r="G1415" i="1" s="1"/>
  <c r="D1415" i="1"/>
  <c r="H1414" i="1"/>
  <c r="G1414" i="1" s="1"/>
  <c r="D1414" i="1"/>
  <c r="H1413" i="1"/>
  <c r="G1413" i="1" s="1"/>
  <c r="D1413" i="1"/>
  <c r="H1412" i="1"/>
  <c r="G1412" i="1" s="1"/>
  <c r="D1412" i="1"/>
  <c r="H1411" i="1"/>
  <c r="G1411" i="1" s="1"/>
  <c r="D1411" i="1"/>
  <c r="H1410" i="1"/>
  <c r="G1410" i="1" s="1"/>
  <c r="D1410" i="1"/>
  <c r="H1409" i="1"/>
  <c r="G1409" i="1" s="1"/>
  <c r="D1409" i="1"/>
  <c r="H1408" i="1"/>
  <c r="G1408" i="1" s="1"/>
  <c r="D1408" i="1"/>
  <c r="H1407" i="1"/>
  <c r="G1407" i="1" s="1"/>
  <c r="D1407" i="1"/>
  <c r="H1406" i="1"/>
  <c r="G1406" i="1" s="1"/>
  <c r="D1406" i="1"/>
  <c r="H1405" i="1"/>
  <c r="G1405" i="1" s="1"/>
  <c r="D1405" i="1"/>
  <c r="H1404" i="1"/>
  <c r="G1404" i="1" s="1"/>
  <c r="D1404" i="1"/>
  <c r="H1403" i="1"/>
  <c r="G1403" i="1" s="1"/>
  <c r="D1403" i="1"/>
  <c r="H1402" i="1"/>
  <c r="G1402" i="1" s="1"/>
  <c r="D1402" i="1"/>
  <c r="H1401" i="1"/>
  <c r="G1401" i="1" s="1"/>
  <c r="D1401" i="1"/>
  <c r="H1400" i="1"/>
  <c r="G1400" i="1" s="1"/>
  <c r="D1400" i="1"/>
  <c r="H1399" i="1"/>
  <c r="G1399" i="1" s="1"/>
  <c r="D1399" i="1"/>
  <c r="H1398" i="1"/>
  <c r="G1398" i="1" s="1"/>
  <c r="D1398" i="1"/>
  <c r="H1397" i="1"/>
  <c r="G1397" i="1" s="1"/>
  <c r="D1397" i="1"/>
  <c r="H1396" i="1"/>
  <c r="G1396" i="1" s="1"/>
  <c r="D1396" i="1"/>
  <c r="H1395" i="1"/>
  <c r="G1395" i="1" s="1"/>
  <c r="D1395" i="1"/>
  <c r="H1394" i="1"/>
  <c r="G1394" i="1" s="1"/>
  <c r="D1394" i="1"/>
  <c r="H1393" i="1"/>
  <c r="G1393" i="1" s="1"/>
  <c r="D1393" i="1"/>
  <c r="H1392" i="1"/>
  <c r="G1392" i="1" s="1"/>
  <c r="D1392" i="1"/>
  <c r="H1391" i="1"/>
  <c r="G1391" i="1" s="1"/>
  <c r="D1391" i="1"/>
  <c r="H1390" i="1"/>
  <c r="G1390" i="1" s="1"/>
  <c r="D1390" i="1"/>
  <c r="H1389" i="1"/>
  <c r="G1389" i="1" s="1"/>
  <c r="D1389" i="1"/>
  <c r="H1388" i="1"/>
  <c r="G1388" i="1" s="1"/>
  <c r="D1388" i="1"/>
  <c r="H1387" i="1"/>
  <c r="G1387" i="1" s="1"/>
  <c r="D1387" i="1"/>
  <c r="H1386" i="1"/>
  <c r="G1386" i="1" s="1"/>
  <c r="D1386" i="1"/>
  <c r="H1385" i="1"/>
  <c r="G1385" i="1" s="1"/>
  <c r="D1385" i="1"/>
  <c r="H1384" i="1"/>
  <c r="G1384" i="1" s="1"/>
  <c r="D1384" i="1"/>
  <c r="H1383" i="1"/>
  <c r="G1383" i="1" s="1"/>
  <c r="D1383" i="1"/>
  <c r="H1382" i="1"/>
  <c r="G1382" i="1" s="1"/>
  <c r="D1382" i="1"/>
  <c r="H1381" i="1"/>
  <c r="G1381" i="1" s="1"/>
  <c r="D1381" i="1"/>
  <c r="H1380" i="1"/>
  <c r="G1380" i="1" s="1"/>
  <c r="D1380" i="1"/>
  <c r="H1379" i="1"/>
  <c r="G1379" i="1" s="1"/>
  <c r="D1379" i="1"/>
  <c r="H1378" i="1"/>
  <c r="G1378" i="1" s="1"/>
  <c r="D1378" i="1"/>
  <c r="H1377" i="1"/>
  <c r="G1377" i="1" s="1"/>
  <c r="D1377" i="1"/>
  <c r="H1376" i="1"/>
  <c r="G1376" i="1" s="1"/>
  <c r="D1376" i="1"/>
  <c r="H1375" i="1"/>
  <c r="G1375" i="1" s="1"/>
  <c r="D1375" i="1"/>
  <c r="H1374" i="1"/>
  <c r="G1374" i="1" s="1"/>
  <c r="D1374" i="1"/>
  <c r="H1373" i="1"/>
  <c r="G1373" i="1" s="1"/>
  <c r="D1373" i="1"/>
  <c r="H1372" i="1"/>
  <c r="G1372" i="1" s="1"/>
  <c r="D1372" i="1"/>
  <c r="H1371" i="1"/>
  <c r="G1371" i="1" s="1"/>
  <c r="D1371" i="1"/>
  <c r="H1370" i="1"/>
  <c r="G1370" i="1" s="1"/>
  <c r="D1370" i="1"/>
  <c r="H1369" i="1"/>
  <c r="G1369" i="1" s="1"/>
  <c r="D1369" i="1"/>
  <c r="H1368" i="1"/>
  <c r="G1368" i="1" s="1"/>
  <c r="D1368" i="1"/>
  <c r="H1367" i="1"/>
  <c r="G1367" i="1" s="1"/>
  <c r="D1367" i="1"/>
  <c r="H1366" i="1"/>
  <c r="G1366" i="1" s="1"/>
  <c r="D1366" i="1"/>
  <c r="H1365" i="1"/>
  <c r="G1365" i="1" s="1"/>
  <c r="D1365" i="1"/>
  <c r="H1364" i="1"/>
  <c r="G1364" i="1" s="1"/>
  <c r="D1364" i="1"/>
  <c r="H1363" i="1"/>
  <c r="G1363" i="1" s="1"/>
  <c r="D1363" i="1"/>
  <c r="H1362" i="1"/>
  <c r="G1362" i="1" s="1"/>
  <c r="D1362" i="1"/>
  <c r="H1361" i="1"/>
  <c r="G1361" i="1" s="1"/>
  <c r="D1361" i="1"/>
  <c r="H1360" i="1"/>
  <c r="G1360" i="1" s="1"/>
  <c r="D1360" i="1"/>
  <c r="H1359" i="1"/>
  <c r="G1359" i="1" s="1"/>
  <c r="D1359" i="1"/>
  <c r="H1358" i="1"/>
  <c r="G1358" i="1" s="1"/>
  <c r="D1358" i="1"/>
  <c r="H1357" i="1"/>
  <c r="G1357" i="1" s="1"/>
  <c r="D1357" i="1"/>
  <c r="H1356" i="1"/>
  <c r="G1356" i="1" s="1"/>
  <c r="D1356" i="1"/>
  <c r="H1355" i="1"/>
  <c r="G1355" i="1" s="1"/>
  <c r="D1355" i="1"/>
  <c r="H1354" i="1"/>
  <c r="G1354" i="1" s="1"/>
  <c r="D1354" i="1"/>
  <c r="H1353" i="1"/>
  <c r="G1353" i="1" s="1"/>
  <c r="D1353" i="1"/>
  <c r="H1352" i="1"/>
  <c r="G1352" i="1" s="1"/>
  <c r="D1352" i="1"/>
  <c r="H1351" i="1"/>
  <c r="G1351" i="1" s="1"/>
  <c r="D1351" i="1"/>
  <c r="H1350" i="1"/>
  <c r="G1350" i="1" s="1"/>
  <c r="D1350" i="1"/>
  <c r="H1349" i="1"/>
  <c r="G1349" i="1" s="1"/>
  <c r="D1349" i="1"/>
  <c r="H1348" i="1"/>
  <c r="G1348" i="1" s="1"/>
  <c r="D1348" i="1"/>
  <c r="H1347" i="1"/>
  <c r="G1347" i="1" s="1"/>
  <c r="D1347" i="1"/>
  <c r="H1346" i="1"/>
  <c r="G1346" i="1" s="1"/>
  <c r="D1346" i="1"/>
  <c r="H1345" i="1"/>
  <c r="G1345" i="1" s="1"/>
  <c r="D1345" i="1"/>
  <c r="H1344" i="1"/>
  <c r="G1344" i="1" s="1"/>
  <c r="D1344" i="1"/>
  <c r="H1343" i="1"/>
  <c r="G1343" i="1" s="1"/>
  <c r="D1343" i="1"/>
  <c r="H1342" i="1"/>
  <c r="G1342" i="1" s="1"/>
  <c r="D1342" i="1"/>
  <c r="H1341" i="1"/>
  <c r="G1341" i="1" s="1"/>
  <c r="D1341" i="1"/>
  <c r="H1340" i="1"/>
  <c r="G1340" i="1" s="1"/>
  <c r="D1340" i="1"/>
  <c r="H1339" i="1"/>
  <c r="G1339" i="1" s="1"/>
  <c r="D1339" i="1"/>
  <c r="H1338" i="1"/>
  <c r="G1338" i="1" s="1"/>
  <c r="D1338" i="1"/>
  <c r="H1337" i="1"/>
  <c r="G1337" i="1" s="1"/>
  <c r="D1337" i="1"/>
  <c r="H1336" i="1"/>
  <c r="G1336" i="1" s="1"/>
  <c r="D1336" i="1"/>
  <c r="H1335" i="1"/>
  <c r="G1335" i="1" s="1"/>
  <c r="D1335" i="1"/>
  <c r="H1334" i="1"/>
  <c r="G1334" i="1" s="1"/>
  <c r="D1334" i="1"/>
  <c r="H1333" i="1"/>
  <c r="G1333" i="1" s="1"/>
  <c r="D1333" i="1"/>
  <c r="H1332" i="1"/>
  <c r="G1332" i="1" s="1"/>
  <c r="D1332" i="1"/>
  <c r="H1331" i="1"/>
  <c r="G1331" i="1" s="1"/>
  <c r="D1331" i="1"/>
  <c r="H1330" i="1"/>
  <c r="G1330" i="1" s="1"/>
  <c r="D1330" i="1"/>
  <c r="H1329" i="1"/>
  <c r="G1329" i="1" s="1"/>
  <c r="D1329" i="1"/>
  <c r="H1328" i="1"/>
  <c r="G1328" i="1" s="1"/>
  <c r="D1328" i="1"/>
  <c r="H1327" i="1"/>
  <c r="G1327" i="1" s="1"/>
  <c r="D1327" i="1"/>
  <c r="H1326" i="1"/>
  <c r="G1326" i="1" s="1"/>
  <c r="D1326" i="1"/>
  <c r="H1325" i="1"/>
  <c r="G1325" i="1" s="1"/>
  <c r="D1325" i="1"/>
  <c r="H1324" i="1"/>
  <c r="G1324" i="1" s="1"/>
  <c r="D1324" i="1"/>
  <c r="H1323" i="1"/>
  <c r="G1323" i="1" s="1"/>
  <c r="D1323" i="1"/>
  <c r="H1322" i="1"/>
  <c r="G1322" i="1" s="1"/>
  <c r="D1322" i="1"/>
  <c r="H1321" i="1"/>
  <c r="G1321" i="1" s="1"/>
  <c r="D1321" i="1"/>
  <c r="H1320" i="1"/>
  <c r="G1320" i="1" s="1"/>
  <c r="D1320" i="1"/>
  <c r="H1319" i="1"/>
  <c r="G1319" i="1" s="1"/>
  <c r="D1319" i="1"/>
  <c r="H1318" i="1"/>
  <c r="G1318" i="1" s="1"/>
  <c r="D1318" i="1"/>
  <c r="H1317" i="1"/>
  <c r="G1317" i="1" s="1"/>
  <c r="D1317" i="1"/>
  <c r="H1316" i="1"/>
  <c r="G1316" i="1" s="1"/>
  <c r="D1316" i="1"/>
  <c r="H1315" i="1"/>
  <c r="G1315" i="1" s="1"/>
  <c r="D1315" i="1"/>
  <c r="H1314" i="1"/>
  <c r="G1314" i="1" s="1"/>
  <c r="D1314" i="1"/>
  <c r="H1313" i="1"/>
  <c r="G1313" i="1" s="1"/>
  <c r="D1313" i="1"/>
  <c r="H1312" i="1"/>
  <c r="G1312" i="1" s="1"/>
  <c r="D1312" i="1"/>
  <c r="H1311" i="1"/>
  <c r="G1311" i="1" s="1"/>
  <c r="D1311" i="1"/>
  <c r="H1310" i="1"/>
  <c r="G1310" i="1" s="1"/>
  <c r="D1310" i="1"/>
  <c r="H1309" i="1"/>
  <c r="G1309" i="1" s="1"/>
  <c r="D1309" i="1"/>
  <c r="H1308" i="1"/>
  <c r="G1308" i="1" s="1"/>
  <c r="D1308" i="1"/>
  <c r="H1307" i="1"/>
  <c r="G1307" i="1" s="1"/>
  <c r="D1307" i="1"/>
  <c r="H1306" i="1"/>
  <c r="G1306" i="1" s="1"/>
  <c r="D1306" i="1"/>
  <c r="H1305" i="1"/>
  <c r="G1305" i="1" s="1"/>
  <c r="D1305" i="1"/>
  <c r="H1304" i="1"/>
  <c r="G1304" i="1" s="1"/>
  <c r="D1304" i="1"/>
  <c r="H1303" i="1"/>
  <c r="G1303" i="1" s="1"/>
  <c r="D1303" i="1"/>
  <c r="H1302" i="1"/>
  <c r="G1302" i="1" s="1"/>
  <c r="D1302" i="1"/>
  <c r="H1301" i="1"/>
  <c r="G1301" i="1" s="1"/>
  <c r="D1301" i="1"/>
  <c r="H1300" i="1"/>
  <c r="G1300" i="1" s="1"/>
  <c r="D1300" i="1"/>
  <c r="H1299" i="1"/>
  <c r="G1299" i="1" s="1"/>
  <c r="D1299" i="1"/>
  <c r="H1298" i="1"/>
  <c r="G1298" i="1" s="1"/>
  <c r="D1298" i="1"/>
  <c r="H1297" i="1"/>
  <c r="G1297" i="1" s="1"/>
  <c r="D1297" i="1"/>
  <c r="H1296" i="1"/>
  <c r="G1296" i="1" s="1"/>
  <c r="D1296" i="1"/>
  <c r="H1295" i="1"/>
  <c r="G1295" i="1" s="1"/>
  <c r="D1295" i="1"/>
  <c r="H1294" i="1"/>
  <c r="G1294" i="1" s="1"/>
  <c r="D1294" i="1"/>
  <c r="H1293" i="1"/>
  <c r="G1293" i="1" s="1"/>
  <c r="D1293" i="1"/>
  <c r="H1292" i="1"/>
  <c r="G1292" i="1" s="1"/>
  <c r="D1292" i="1"/>
  <c r="H1291" i="1"/>
  <c r="G1291" i="1" s="1"/>
  <c r="D1291" i="1"/>
  <c r="H1290" i="1"/>
  <c r="G1290" i="1" s="1"/>
  <c r="D1290" i="1"/>
  <c r="H1289" i="1"/>
  <c r="G1289" i="1" s="1"/>
  <c r="D1289" i="1"/>
  <c r="H1288" i="1"/>
  <c r="G1288" i="1" s="1"/>
  <c r="D1288" i="1"/>
  <c r="H1287" i="1"/>
  <c r="G1287" i="1" s="1"/>
  <c r="D1287" i="1"/>
  <c r="H1286" i="1"/>
  <c r="G1286" i="1" s="1"/>
  <c r="D1286" i="1"/>
  <c r="H1285" i="1"/>
  <c r="G1285" i="1" s="1"/>
  <c r="D1285" i="1"/>
  <c r="H1284" i="1"/>
  <c r="G1284" i="1" s="1"/>
  <c r="D1284" i="1"/>
  <c r="H1283" i="1"/>
  <c r="G1283" i="1" s="1"/>
  <c r="D1283" i="1"/>
  <c r="H1282" i="1"/>
  <c r="G1282" i="1" s="1"/>
  <c r="D1282" i="1"/>
  <c r="H1281" i="1"/>
  <c r="G1281" i="1" s="1"/>
  <c r="D1281" i="1"/>
  <c r="H1280" i="1"/>
  <c r="G1280" i="1" s="1"/>
  <c r="D1280" i="1"/>
  <c r="H1279" i="1"/>
  <c r="G1279" i="1" s="1"/>
  <c r="D1279" i="1"/>
  <c r="H1278" i="1"/>
  <c r="G1278" i="1" s="1"/>
  <c r="D1278" i="1"/>
  <c r="H1277" i="1"/>
  <c r="G1277" i="1" s="1"/>
  <c r="D1277" i="1"/>
  <c r="H1276" i="1"/>
  <c r="G1276" i="1" s="1"/>
  <c r="D1276" i="1"/>
  <c r="H1275" i="1"/>
  <c r="G1275" i="1" s="1"/>
  <c r="D1275" i="1"/>
  <c r="H1274" i="1"/>
  <c r="G1274" i="1" s="1"/>
  <c r="D1274" i="1"/>
  <c r="H1273" i="1"/>
  <c r="G1273" i="1" s="1"/>
  <c r="D1273" i="1"/>
  <c r="H1272" i="1"/>
  <c r="G1272" i="1" s="1"/>
  <c r="D1272" i="1"/>
  <c r="H1271" i="1"/>
  <c r="G1271" i="1" s="1"/>
  <c r="D1271" i="1"/>
  <c r="H1270" i="1"/>
  <c r="G1270" i="1" s="1"/>
  <c r="D1270" i="1"/>
  <c r="H1269" i="1"/>
  <c r="G1269" i="1" s="1"/>
  <c r="D1269" i="1"/>
  <c r="H1268" i="1"/>
  <c r="G1268" i="1" s="1"/>
  <c r="D1268" i="1"/>
  <c r="H1267" i="1"/>
  <c r="G1267" i="1" s="1"/>
  <c r="D1267" i="1"/>
  <c r="H1266" i="1"/>
  <c r="G1266" i="1" s="1"/>
  <c r="D1266" i="1"/>
  <c r="H1265" i="1"/>
  <c r="G1265" i="1" s="1"/>
  <c r="D1265" i="1"/>
  <c r="H1264" i="1"/>
  <c r="G1264" i="1" s="1"/>
  <c r="D1264" i="1"/>
  <c r="H1263" i="1"/>
  <c r="G1263" i="1" s="1"/>
  <c r="D1263" i="1"/>
  <c r="H1262" i="1"/>
  <c r="G1262" i="1" s="1"/>
  <c r="D1262" i="1"/>
  <c r="H1261" i="1"/>
  <c r="G1261" i="1" s="1"/>
  <c r="D1261" i="1"/>
  <c r="H1260" i="1"/>
  <c r="G1260" i="1" s="1"/>
  <c r="D1260" i="1"/>
  <c r="H1259" i="1"/>
  <c r="G1259" i="1" s="1"/>
  <c r="D1259" i="1"/>
  <c r="H1258" i="1"/>
  <c r="G1258" i="1" s="1"/>
  <c r="D1258" i="1"/>
  <c r="H1257" i="1"/>
  <c r="G1257" i="1" s="1"/>
  <c r="D1257" i="1"/>
  <c r="H1256" i="1"/>
  <c r="G1256" i="1" s="1"/>
  <c r="D1256" i="1"/>
  <c r="H1255" i="1"/>
  <c r="G1255" i="1" s="1"/>
  <c r="D1255" i="1"/>
  <c r="H1254" i="1"/>
  <c r="G1254" i="1" s="1"/>
  <c r="D1254" i="1"/>
  <c r="H1253" i="1"/>
  <c r="G1253" i="1" s="1"/>
  <c r="D1253" i="1"/>
  <c r="H1252" i="1"/>
  <c r="G1252" i="1" s="1"/>
  <c r="D1252" i="1"/>
  <c r="H1251" i="1"/>
  <c r="G1251" i="1" s="1"/>
  <c r="D1251" i="1"/>
  <c r="H1250" i="1"/>
  <c r="G1250" i="1" s="1"/>
  <c r="D1250" i="1"/>
  <c r="H1249" i="1"/>
  <c r="G1249" i="1" s="1"/>
  <c r="D1249" i="1"/>
  <c r="H1248" i="1"/>
  <c r="G1248" i="1" s="1"/>
  <c r="D1248" i="1"/>
  <c r="H1247" i="1"/>
  <c r="G1247" i="1" s="1"/>
  <c r="D1247" i="1"/>
  <c r="H1246" i="1"/>
  <c r="G1246" i="1" s="1"/>
  <c r="D1246" i="1"/>
  <c r="H1245" i="1"/>
  <c r="G1245" i="1" s="1"/>
  <c r="D1245" i="1"/>
  <c r="H1244" i="1"/>
  <c r="G1244" i="1" s="1"/>
  <c r="D1244" i="1"/>
  <c r="H1243" i="1"/>
  <c r="G1243" i="1" s="1"/>
  <c r="D1243" i="1"/>
  <c r="H1242" i="1"/>
  <c r="G1242" i="1" s="1"/>
  <c r="D1242" i="1"/>
  <c r="H1241" i="1"/>
  <c r="G1241" i="1" s="1"/>
  <c r="D1241" i="1"/>
  <c r="H1240" i="1"/>
  <c r="G1240" i="1" s="1"/>
  <c r="D1240" i="1"/>
  <c r="H1239" i="1"/>
  <c r="G1239" i="1" s="1"/>
  <c r="D1239" i="1"/>
  <c r="H1238" i="1"/>
  <c r="G1238" i="1" s="1"/>
  <c r="D1238" i="1"/>
  <c r="H1237" i="1"/>
  <c r="G1237" i="1" s="1"/>
  <c r="D1237" i="1"/>
  <c r="H1236" i="1"/>
  <c r="G1236" i="1" s="1"/>
  <c r="D1236" i="1"/>
  <c r="H1235" i="1"/>
  <c r="G1235" i="1" s="1"/>
  <c r="D1235" i="1"/>
  <c r="H1234" i="1"/>
  <c r="G1234" i="1" s="1"/>
  <c r="D1234" i="1"/>
  <c r="H1233" i="1"/>
  <c r="G1233" i="1" s="1"/>
  <c r="D1233" i="1"/>
  <c r="H1232" i="1"/>
  <c r="G1232" i="1" s="1"/>
  <c r="D1232" i="1"/>
  <c r="H1231" i="1"/>
  <c r="G1231" i="1" s="1"/>
  <c r="D1231" i="1"/>
  <c r="H1230" i="1"/>
  <c r="G1230" i="1" s="1"/>
  <c r="D1230" i="1"/>
  <c r="H1229" i="1"/>
  <c r="G1229" i="1" s="1"/>
  <c r="D1229" i="1"/>
  <c r="H1228" i="1"/>
  <c r="G1228" i="1" s="1"/>
  <c r="D1228" i="1"/>
  <c r="H1227" i="1"/>
  <c r="G1227" i="1" s="1"/>
  <c r="D1227" i="1"/>
  <c r="H1226" i="1"/>
  <c r="G1226" i="1" s="1"/>
  <c r="D1226" i="1"/>
  <c r="H1225" i="1"/>
  <c r="G1225" i="1" s="1"/>
  <c r="D1225" i="1"/>
  <c r="H1224" i="1"/>
  <c r="G1224" i="1" s="1"/>
  <c r="D1224" i="1"/>
  <c r="H1223" i="1"/>
  <c r="G1223" i="1" s="1"/>
  <c r="D1223" i="1"/>
  <c r="H1222" i="1"/>
  <c r="G1222" i="1" s="1"/>
  <c r="D1222" i="1"/>
  <c r="H1221" i="1"/>
  <c r="G1221" i="1" s="1"/>
  <c r="D1221" i="1"/>
  <c r="H1220" i="1"/>
  <c r="G1220" i="1" s="1"/>
  <c r="D1220" i="1"/>
  <c r="H1219" i="1"/>
  <c r="G1219" i="1" s="1"/>
  <c r="D1219" i="1"/>
  <c r="H1218" i="1"/>
  <c r="G1218" i="1" s="1"/>
  <c r="D1218" i="1"/>
  <c r="H1217" i="1"/>
  <c r="G1217" i="1" s="1"/>
  <c r="D1217" i="1"/>
  <c r="H1216" i="1"/>
  <c r="G1216" i="1" s="1"/>
  <c r="D1216" i="1"/>
  <c r="H1215" i="1"/>
  <c r="G1215" i="1" s="1"/>
  <c r="D1215" i="1"/>
  <c r="H1214" i="1"/>
  <c r="G1214" i="1" s="1"/>
  <c r="D1214" i="1"/>
  <c r="H1213" i="1"/>
  <c r="G1213" i="1" s="1"/>
  <c r="D1213" i="1"/>
  <c r="H1212" i="1"/>
  <c r="G1212" i="1" s="1"/>
  <c r="D1212" i="1"/>
  <c r="H1211" i="1"/>
  <c r="G1211" i="1" s="1"/>
  <c r="D1211" i="1"/>
  <c r="H1210" i="1"/>
  <c r="G1210" i="1" s="1"/>
  <c r="D1210" i="1"/>
  <c r="H1209" i="1"/>
  <c r="G1209" i="1" s="1"/>
  <c r="D1209" i="1"/>
  <c r="H1208" i="1"/>
  <c r="G1208" i="1" s="1"/>
  <c r="D1208" i="1"/>
  <c r="H1207" i="1"/>
  <c r="G1207" i="1" s="1"/>
  <c r="D1207" i="1"/>
  <c r="H1206" i="1"/>
  <c r="G1206" i="1" s="1"/>
  <c r="D1206" i="1"/>
  <c r="H1205" i="1"/>
  <c r="G1205" i="1" s="1"/>
  <c r="D1205" i="1"/>
  <c r="H1204" i="1"/>
  <c r="G1204" i="1" s="1"/>
  <c r="D1204" i="1"/>
  <c r="H1203" i="1"/>
  <c r="G1203" i="1" s="1"/>
  <c r="D1203" i="1"/>
  <c r="H1202" i="1"/>
  <c r="G1202" i="1" s="1"/>
  <c r="D1202" i="1"/>
  <c r="H1201" i="1"/>
  <c r="G1201" i="1" s="1"/>
  <c r="D1201" i="1"/>
  <c r="H1200" i="1"/>
  <c r="G1200" i="1" s="1"/>
  <c r="D1200" i="1"/>
  <c r="H1199" i="1"/>
  <c r="G1199" i="1" s="1"/>
  <c r="D1199" i="1"/>
  <c r="H1198" i="1"/>
  <c r="G1198" i="1" s="1"/>
  <c r="D1198" i="1"/>
  <c r="H1197" i="1"/>
  <c r="G1197" i="1" s="1"/>
  <c r="D1197" i="1"/>
  <c r="H1196" i="1"/>
  <c r="G1196" i="1" s="1"/>
  <c r="D1196" i="1"/>
  <c r="H1195" i="1"/>
  <c r="G1195" i="1" s="1"/>
  <c r="D1195" i="1"/>
  <c r="H1194" i="1"/>
  <c r="G1194" i="1" s="1"/>
  <c r="D1194" i="1"/>
  <c r="H1193" i="1"/>
  <c r="G1193" i="1" s="1"/>
  <c r="D1193" i="1"/>
  <c r="H1192" i="1"/>
  <c r="G1192" i="1" s="1"/>
  <c r="D1192" i="1"/>
  <c r="H1191" i="1"/>
  <c r="G1191" i="1" s="1"/>
  <c r="D1191" i="1"/>
  <c r="H1190" i="1"/>
  <c r="G1190" i="1" s="1"/>
  <c r="D1190" i="1"/>
  <c r="H1189" i="1"/>
  <c r="G1189" i="1" s="1"/>
  <c r="D1189" i="1"/>
  <c r="H1188" i="1"/>
  <c r="G1188" i="1" s="1"/>
  <c r="D1188" i="1"/>
  <c r="H1187" i="1"/>
  <c r="G1187" i="1" s="1"/>
  <c r="D1187" i="1"/>
  <c r="H1186" i="1"/>
  <c r="G1186" i="1" s="1"/>
  <c r="D1186" i="1"/>
  <c r="H1185" i="1"/>
  <c r="G1185" i="1" s="1"/>
  <c r="D1185" i="1"/>
  <c r="H1184" i="1"/>
  <c r="G1184" i="1" s="1"/>
  <c r="D1184" i="1"/>
  <c r="H1183" i="1"/>
  <c r="G1183" i="1" s="1"/>
  <c r="D1183" i="1"/>
  <c r="H1182" i="1"/>
  <c r="G1182" i="1" s="1"/>
  <c r="D1182" i="1"/>
  <c r="H1181" i="1"/>
  <c r="G1181" i="1" s="1"/>
  <c r="D1181" i="1"/>
  <c r="H1180" i="1"/>
  <c r="G1180" i="1" s="1"/>
  <c r="D1180" i="1"/>
  <c r="H1179" i="1"/>
  <c r="G1179" i="1" s="1"/>
  <c r="D1179" i="1"/>
  <c r="H1178" i="1"/>
  <c r="G1178" i="1" s="1"/>
  <c r="D1178" i="1"/>
  <c r="H1177" i="1"/>
  <c r="G1177" i="1" s="1"/>
  <c r="D1177" i="1"/>
  <c r="H1176" i="1"/>
  <c r="G1176" i="1" s="1"/>
  <c r="D1176" i="1"/>
  <c r="H1175" i="1"/>
  <c r="G1175" i="1" s="1"/>
  <c r="D1175" i="1"/>
  <c r="H1174" i="1"/>
  <c r="G1174" i="1" s="1"/>
  <c r="D1174" i="1"/>
  <c r="H1173" i="1"/>
  <c r="G1173" i="1" s="1"/>
  <c r="D1173" i="1"/>
  <c r="H1172" i="1"/>
  <c r="G1172" i="1" s="1"/>
  <c r="D1172" i="1"/>
  <c r="H1171" i="1"/>
  <c r="G1171" i="1" s="1"/>
  <c r="D1171" i="1"/>
  <c r="H1170" i="1"/>
  <c r="G1170" i="1" s="1"/>
  <c r="D1170" i="1"/>
  <c r="H1169" i="1"/>
  <c r="G1169" i="1" s="1"/>
  <c r="D1169" i="1"/>
  <c r="H1168" i="1"/>
  <c r="G1168" i="1" s="1"/>
  <c r="D1168" i="1"/>
  <c r="H1167" i="1"/>
  <c r="G1167" i="1" s="1"/>
  <c r="D1167" i="1"/>
  <c r="H1166" i="1"/>
  <c r="G1166" i="1" s="1"/>
  <c r="D1166" i="1"/>
  <c r="H1165" i="1"/>
  <c r="G1165" i="1" s="1"/>
  <c r="D1165" i="1"/>
  <c r="H1164" i="1"/>
  <c r="G1164" i="1" s="1"/>
  <c r="D1164" i="1"/>
  <c r="H1163" i="1"/>
  <c r="G1163" i="1" s="1"/>
  <c r="D1163" i="1"/>
  <c r="H1162" i="1"/>
  <c r="G1162" i="1" s="1"/>
  <c r="D1162" i="1"/>
  <c r="H1161" i="1"/>
  <c r="G1161" i="1" s="1"/>
  <c r="D1161" i="1"/>
  <c r="H1160" i="1"/>
  <c r="G1160" i="1" s="1"/>
  <c r="D1160" i="1"/>
  <c r="H1159" i="1"/>
  <c r="G1159" i="1" s="1"/>
  <c r="D1159" i="1"/>
  <c r="H1158" i="1"/>
  <c r="G1158" i="1" s="1"/>
  <c r="D1158" i="1"/>
  <c r="H1157" i="1"/>
  <c r="G1157" i="1" s="1"/>
  <c r="D1157" i="1"/>
  <c r="H1156" i="1"/>
  <c r="G1156" i="1" s="1"/>
  <c r="D1156" i="1"/>
  <c r="H1155" i="1"/>
  <c r="G1155" i="1" s="1"/>
  <c r="D1155" i="1"/>
  <c r="H1154" i="1"/>
  <c r="G1154" i="1" s="1"/>
  <c r="D1154" i="1"/>
  <c r="H1153" i="1"/>
  <c r="G1153" i="1" s="1"/>
  <c r="D1153" i="1"/>
  <c r="H1152" i="1"/>
  <c r="G1152" i="1" s="1"/>
  <c r="D1152" i="1"/>
  <c r="H1151" i="1"/>
  <c r="G1151" i="1" s="1"/>
  <c r="D1151" i="1"/>
  <c r="H1150" i="1"/>
  <c r="G1150" i="1" s="1"/>
  <c r="D1150" i="1"/>
  <c r="H1149" i="1"/>
  <c r="G1149" i="1" s="1"/>
  <c r="D1149" i="1"/>
  <c r="H1148" i="1"/>
  <c r="G1148" i="1" s="1"/>
  <c r="D1148" i="1"/>
  <c r="H1147" i="1"/>
  <c r="G1147" i="1" s="1"/>
  <c r="D1147" i="1"/>
  <c r="H1146" i="1"/>
  <c r="G1146" i="1" s="1"/>
  <c r="D1146" i="1"/>
  <c r="H1145" i="1"/>
  <c r="G1145" i="1" s="1"/>
  <c r="D1145" i="1"/>
  <c r="H1144" i="1"/>
  <c r="G1144" i="1" s="1"/>
  <c r="D1144" i="1"/>
  <c r="H1143" i="1"/>
  <c r="G1143" i="1" s="1"/>
  <c r="D1143" i="1"/>
  <c r="H1142" i="1"/>
  <c r="G1142" i="1" s="1"/>
  <c r="D1142" i="1"/>
  <c r="H1141" i="1"/>
  <c r="G1141" i="1" s="1"/>
  <c r="D1141" i="1"/>
  <c r="H1140" i="1"/>
  <c r="G1140" i="1" s="1"/>
  <c r="D1140" i="1"/>
  <c r="H1139" i="1"/>
  <c r="G1139" i="1" s="1"/>
  <c r="D1139" i="1"/>
  <c r="H1138" i="1"/>
  <c r="G1138" i="1" s="1"/>
  <c r="D1138" i="1"/>
  <c r="H1137" i="1"/>
  <c r="G1137" i="1" s="1"/>
  <c r="D1137" i="1"/>
  <c r="H1136" i="1"/>
  <c r="G1136" i="1" s="1"/>
  <c r="D1136" i="1"/>
  <c r="H1135" i="1"/>
  <c r="G1135" i="1" s="1"/>
  <c r="D1135" i="1"/>
  <c r="H1134" i="1"/>
  <c r="G1134" i="1" s="1"/>
  <c r="D1134" i="1"/>
  <c r="H1133" i="1"/>
  <c r="G1133" i="1" s="1"/>
  <c r="D1133" i="1"/>
  <c r="H1132" i="1"/>
  <c r="G1132" i="1" s="1"/>
  <c r="D1132" i="1"/>
  <c r="H1131" i="1"/>
  <c r="G1131" i="1" s="1"/>
  <c r="D1131" i="1"/>
  <c r="H1130" i="1"/>
  <c r="G1130" i="1" s="1"/>
  <c r="D1130" i="1"/>
  <c r="H1129" i="1"/>
  <c r="G1129" i="1" s="1"/>
  <c r="D1129" i="1"/>
  <c r="H1128" i="1"/>
  <c r="G1128" i="1" s="1"/>
  <c r="D1128" i="1"/>
  <c r="H1127" i="1"/>
  <c r="G1127" i="1" s="1"/>
  <c r="D1127" i="1"/>
  <c r="H1126" i="1"/>
  <c r="G1126" i="1" s="1"/>
  <c r="D1126" i="1"/>
  <c r="H1125" i="1"/>
  <c r="G1125" i="1" s="1"/>
  <c r="D1125" i="1"/>
  <c r="H1124" i="1"/>
  <c r="G1124" i="1" s="1"/>
  <c r="D1124" i="1"/>
  <c r="H1123" i="1"/>
  <c r="G1123" i="1" s="1"/>
  <c r="D1123" i="1"/>
  <c r="H1122" i="1"/>
  <c r="G1122" i="1" s="1"/>
  <c r="D1122" i="1"/>
  <c r="H1121" i="1"/>
  <c r="G1121" i="1" s="1"/>
  <c r="D1121" i="1"/>
  <c r="H1120" i="1"/>
  <c r="G1120" i="1" s="1"/>
  <c r="D1120" i="1"/>
  <c r="H1119" i="1"/>
  <c r="G1119" i="1" s="1"/>
  <c r="D1119" i="1"/>
  <c r="H1118" i="1"/>
  <c r="G1118" i="1" s="1"/>
  <c r="D1118" i="1"/>
  <c r="H1117" i="1"/>
  <c r="G1117" i="1" s="1"/>
  <c r="D1117" i="1"/>
  <c r="H1116" i="1"/>
  <c r="G1116" i="1" s="1"/>
  <c r="D1116" i="1"/>
  <c r="H1115" i="1"/>
  <c r="G1115" i="1" s="1"/>
  <c r="D1115" i="1"/>
  <c r="H1114" i="1"/>
  <c r="G1114" i="1" s="1"/>
  <c r="D1114" i="1"/>
  <c r="H1113" i="1"/>
  <c r="G1113" i="1" s="1"/>
  <c r="D1113" i="1"/>
  <c r="H1112" i="1"/>
  <c r="G1112" i="1" s="1"/>
  <c r="D1112" i="1"/>
  <c r="H1111" i="1"/>
  <c r="G1111" i="1" s="1"/>
  <c r="D1111" i="1"/>
  <c r="H1110" i="1"/>
  <c r="G1110" i="1" s="1"/>
  <c r="D1110" i="1"/>
  <c r="H1109" i="1"/>
  <c r="G1109" i="1" s="1"/>
  <c r="D1109" i="1"/>
  <c r="H1108" i="1"/>
  <c r="G1108" i="1" s="1"/>
  <c r="D1108" i="1"/>
  <c r="H1107" i="1"/>
  <c r="G1107" i="1" s="1"/>
  <c r="D1107" i="1"/>
  <c r="H1106" i="1"/>
  <c r="G1106" i="1" s="1"/>
  <c r="D1106" i="1"/>
  <c r="H1105" i="1"/>
  <c r="G1105" i="1" s="1"/>
  <c r="D1105" i="1"/>
  <c r="H1104" i="1"/>
  <c r="G1104" i="1" s="1"/>
  <c r="D1104" i="1"/>
  <c r="H1103" i="1"/>
  <c r="G1103" i="1" s="1"/>
  <c r="D1103" i="1"/>
  <c r="H1102" i="1"/>
  <c r="G1102" i="1" s="1"/>
  <c r="D1102" i="1"/>
  <c r="H1101" i="1"/>
  <c r="G1101" i="1" s="1"/>
  <c r="D1101" i="1"/>
  <c r="H1100" i="1"/>
  <c r="G1100" i="1" s="1"/>
  <c r="D1100" i="1"/>
  <c r="H1099" i="1"/>
  <c r="G1099" i="1" s="1"/>
  <c r="D1099" i="1"/>
  <c r="H1098" i="1"/>
  <c r="G1098" i="1" s="1"/>
  <c r="D1098" i="1"/>
  <c r="H1097" i="1"/>
  <c r="G1097" i="1" s="1"/>
  <c r="D1097" i="1"/>
  <c r="H1096" i="1"/>
  <c r="G1096" i="1" s="1"/>
  <c r="D1096" i="1"/>
  <c r="H1095" i="1"/>
  <c r="G1095" i="1" s="1"/>
  <c r="D1095" i="1"/>
  <c r="H1094" i="1"/>
  <c r="G1094" i="1" s="1"/>
  <c r="D1094" i="1"/>
  <c r="H1093" i="1"/>
  <c r="G1093" i="1" s="1"/>
  <c r="D1093" i="1"/>
  <c r="H1092" i="1"/>
  <c r="G1092" i="1" s="1"/>
  <c r="D1092" i="1"/>
  <c r="H1091" i="1"/>
  <c r="G1091" i="1" s="1"/>
  <c r="D1091" i="1"/>
  <c r="H1090" i="1"/>
  <c r="G1090" i="1" s="1"/>
  <c r="D1090" i="1"/>
  <c r="H1089" i="1"/>
  <c r="G1089" i="1" s="1"/>
  <c r="D1089" i="1"/>
  <c r="H1088" i="1"/>
  <c r="G1088" i="1" s="1"/>
  <c r="D1088" i="1"/>
  <c r="H1087" i="1"/>
  <c r="G1087" i="1" s="1"/>
  <c r="D1087" i="1"/>
  <c r="H1086" i="1"/>
  <c r="G1086" i="1" s="1"/>
  <c r="D1086" i="1"/>
  <c r="H1085" i="1"/>
  <c r="G1085" i="1" s="1"/>
  <c r="D1085" i="1"/>
  <c r="H1084" i="1"/>
  <c r="G1084" i="1" s="1"/>
  <c r="D1084" i="1"/>
  <c r="H1083" i="1"/>
  <c r="G1083" i="1" s="1"/>
  <c r="D1083" i="1"/>
  <c r="H1082" i="1"/>
  <c r="G1082" i="1" s="1"/>
  <c r="D1082" i="1"/>
  <c r="H1081" i="1"/>
  <c r="G1081" i="1" s="1"/>
  <c r="D1081" i="1"/>
  <c r="H1080" i="1"/>
  <c r="G1080" i="1" s="1"/>
  <c r="D1080" i="1"/>
  <c r="H1079" i="1"/>
  <c r="G1079" i="1" s="1"/>
  <c r="D1079" i="1"/>
  <c r="H1078" i="1"/>
  <c r="G1078" i="1" s="1"/>
  <c r="D1078" i="1"/>
  <c r="H1077" i="1"/>
  <c r="G1077" i="1" s="1"/>
  <c r="D1077" i="1"/>
  <c r="H1076" i="1"/>
  <c r="G1076" i="1" s="1"/>
  <c r="D1076" i="1"/>
  <c r="H1075" i="1"/>
  <c r="G1075" i="1" s="1"/>
  <c r="D1075" i="1"/>
  <c r="H1074" i="1"/>
  <c r="G1074" i="1" s="1"/>
  <c r="D1074" i="1"/>
  <c r="H1073" i="1"/>
  <c r="G1073" i="1" s="1"/>
  <c r="D1073" i="1"/>
  <c r="H1072" i="1"/>
  <c r="G1072" i="1" s="1"/>
  <c r="D1072" i="1"/>
  <c r="H1071" i="1"/>
  <c r="G1071" i="1" s="1"/>
  <c r="D1071" i="1"/>
  <c r="H1070" i="1"/>
  <c r="G1070" i="1" s="1"/>
  <c r="D1070" i="1"/>
  <c r="H1069" i="1"/>
  <c r="G1069" i="1" s="1"/>
  <c r="D1069" i="1"/>
  <c r="H1068" i="1"/>
  <c r="G1068" i="1" s="1"/>
  <c r="D1068" i="1"/>
  <c r="H1067" i="1"/>
  <c r="G1067" i="1" s="1"/>
  <c r="D1067" i="1"/>
  <c r="H1066" i="1"/>
  <c r="G1066" i="1" s="1"/>
  <c r="D1066" i="1"/>
  <c r="H1065" i="1"/>
  <c r="G1065" i="1" s="1"/>
  <c r="D1065" i="1"/>
  <c r="H1064" i="1"/>
  <c r="G1064" i="1" s="1"/>
  <c r="D1064" i="1"/>
  <c r="H1063" i="1"/>
  <c r="G1063" i="1" s="1"/>
  <c r="D1063" i="1"/>
  <c r="H1062" i="1"/>
  <c r="G1062" i="1" s="1"/>
  <c r="D1062" i="1"/>
  <c r="H1061" i="1"/>
  <c r="G1061" i="1" s="1"/>
  <c r="D1061" i="1"/>
  <c r="H1060" i="1"/>
  <c r="G1060" i="1" s="1"/>
  <c r="D1060" i="1"/>
  <c r="H1059" i="1"/>
  <c r="G1059" i="1" s="1"/>
  <c r="D1059" i="1"/>
  <c r="H1058" i="1"/>
  <c r="G1058" i="1" s="1"/>
  <c r="D1058" i="1"/>
  <c r="H1057" i="1"/>
  <c r="G1057" i="1" s="1"/>
  <c r="D1057" i="1"/>
  <c r="H1056" i="1"/>
  <c r="G1056" i="1" s="1"/>
  <c r="D1056" i="1"/>
  <c r="H1055" i="1"/>
  <c r="G1055" i="1" s="1"/>
  <c r="D1055" i="1"/>
  <c r="H1054" i="1"/>
  <c r="G1054" i="1" s="1"/>
  <c r="D1054" i="1"/>
  <c r="H1053" i="1"/>
  <c r="G1053" i="1" s="1"/>
  <c r="D1053" i="1"/>
  <c r="H1052" i="1"/>
  <c r="G1052" i="1" s="1"/>
  <c r="D1052" i="1"/>
  <c r="H1051" i="1"/>
  <c r="G1051" i="1" s="1"/>
  <c r="D1051" i="1"/>
  <c r="H1050" i="1"/>
  <c r="G1050" i="1" s="1"/>
  <c r="D1050" i="1"/>
  <c r="H1049" i="1"/>
  <c r="G1049" i="1" s="1"/>
  <c r="D1049" i="1"/>
  <c r="H1048" i="1"/>
  <c r="G1048" i="1" s="1"/>
  <c r="D1048" i="1"/>
  <c r="H1047" i="1"/>
  <c r="G1047" i="1" s="1"/>
  <c r="D1047" i="1"/>
  <c r="H1046" i="1"/>
  <c r="G1046" i="1" s="1"/>
  <c r="D1046" i="1"/>
  <c r="H1045" i="1"/>
  <c r="G1045" i="1" s="1"/>
  <c r="D1045" i="1"/>
  <c r="H1044" i="1"/>
  <c r="G1044" i="1" s="1"/>
  <c r="D1044" i="1"/>
  <c r="H1043" i="1"/>
  <c r="G1043" i="1" s="1"/>
  <c r="D1043" i="1"/>
  <c r="H1042" i="1"/>
  <c r="G1042" i="1" s="1"/>
  <c r="D1042" i="1"/>
  <c r="H1041" i="1"/>
  <c r="G1041" i="1" s="1"/>
  <c r="D1041" i="1"/>
  <c r="H1040" i="1"/>
  <c r="G1040" i="1" s="1"/>
  <c r="D1040" i="1"/>
  <c r="H1039" i="1"/>
  <c r="G1039" i="1" s="1"/>
  <c r="D1039" i="1"/>
  <c r="H1038" i="1"/>
  <c r="G1038" i="1" s="1"/>
  <c r="D1038" i="1"/>
  <c r="H1037" i="1"/>
  <c r="G1037" i="1" s="1"/>
  <c r="D1037" i="1"/>
  <c r="H1036" i="1"/>
  <c r="G1036" i="1" s="1"/>
  <c r="D1036" i="1"/>
  <c r="H1035" i="1"/>
  <c r="G1035" i="1" s="1"/>
  <c r="D1035" i="1"/>
  <c r="H1034" i="1"/>
  <c r="G1034" i="1" s="1"/>
  <c r="D1034" i="1"/>
  <c r="H1033" i="1"/>
  <c r="G1033" i="1" s="1"/>
  <c r="D1033" i="1"/>
  <c r="H1032" i="1"/>
  <c r="G1032" i="1" s="1"/>
  <c r="D1032" i="1"/>
  <c r="H1031" i="1"/>
  <c r="G1031" i="1" s="1"/>
  <c r="D1031" i="1"/>
  <c r="H1030" i="1"/>
  <c r="G1030" i="1" s="1"/>
  <c r="D1030" i="1"/>
  <c r="H1029" i="1"/>
  <c r="G1029" i="1" s="1"/>
  <c r="D1029" i="1"/>
  <c r="H1028" i="1"/>
  <c r="G1028" i="1" s="1"/>
  <c r="D1028" i="1"/>
  <c r="H1027" i="1"/>
  <c r="G1027" i="1" s="1"/>
  <c r="D1027" i="1"/>
  <c r="H1026" i="1"/>
  <c r="G1026" i="1" s="1"/>
  <c r="D1026" i="1"/>
  <c r="H1025" i="1"/>
  <c r="G1025" i="1" s="1"/>
  <c r="D1025" i="1"/>
  <c r="H1024" i="1"/>
  <c r="G1024" i="1" s="1"/>
  <c r="D1024" i="1"/>
  <c r="H1023" i="1"/>
  <c r="G1023" i="1" s="1"/>
  <c r="D1023" i="1"/>
  <c r="H1022" i="1"/>
  <c r="G1022" i="1" s="1"/>
  <c r="D1022" i="1"/>
  <c r="H1021" i="1"/>
  <c r="G1021" i="1" s="1"/>
  <c r="D1021" i="1"/>
  <c r="H1020" i="1"/>
  <c r="G1020" i="1" s="1"/>
  <c r="D1020" i="1"/>
  <c r="H1019" i="1"/>
  <c r="G1019" i="1" s="1"/>
  <c r="D1019" i="1"/>
  <c r="H1018" i="1"/>
  <c r="G1018" i="1" s="1"/>
  <c r="D1018" i="1"/>
  <c r="H1017" i="1"/>
  <c r="G1017" i="1" s="1"/>
  <c r="D1017" i="1"/>
  <c r="H1016" i="1"/>
  <c r="G1016" i="1" s="1"/>
  <c r="D1016" i="1"/>
  <c r="H1015" i="1"/>
  <c r="G1015" i="1" s="1"/>
  <c r="D1015" i="1"/>
  <c r="H1014" i="1"/>
  <c r="G1014" i="1" s="1"/>
  <c r="D1014" i="1"/>
  <c r="H1013" i="1"/>
  <c r="G1013" i="1" s="1"/>
  <c r="D1013" i="1"/>
  <c r="H1012" i="1"/>
  <c r="G1012" i="1" s="1"/>
  <c r="D1012" i="1"/>
  <c r="H1011" i="1"/>
  <c r="G1011" i="1" s="1"/>
  <c r="D1011" i="1"/>
  <c r="H1010" i="1"/>
  <c r="G1010" i="1" s="1"/>
  <c r="D1010" i="1"/>
  <c r="H1009" i="1"/>
  <c r="G1009" i="1" s="1"/>
  <c r="D1009" i="1"/>
  <c r="H1008" i="1"/>
  <c r="G1008" i="1" s="1"/>
  <c r="D1008" i="1"/>
  <c r="H1007" i="1"/>
  <c r="G1007" i="1" s="1"/>
  <c r="D1007" i="1"/>
  <c r="H1006" i="1"/>
  <c r="G1006" i="1" s="1"/>
  <c r="D1006" i="1"/>
  <c r="H1005" i="1"/>
  <c r="G1005" i="1" s="1"/>
  <c r="D1005" i="1"/>
  <c r="H1004" i="1"/>
  <c r="G1004" i="1" s="1"/>
  <c r="D1004" i="1"/>
  <c r="H1003" i="1"/>
  <c r="G1003" i="1" s="1"/>
  <c r="D1003" i="1"/>
  <c r="H1002" i="1"/>
  <c r="G1002" i="1" s="1"/>
  <c r="D1002" i="1"/>
  <c r="Y3" i="1"/>
  <c r="X3" i="1"/>
  <c r="X4" i="1" s="1"/>
  <c r="X5" i="1" s="1"/>
  <c r="X6" i="1" s="1"/>
  <c r="X7" i="1" s="1"/>
  <c r="X8" i="1" s="1"/>
  <c r="X9" i="1" s="1"/>
  <c r="X10" i="1" s="1"/>
  <c r="X11" i="1" s="1"/>
  <c r="X12" i="1" s="1"/>
  <c r="X13" i="1" s="1"/>
  <c r="X14" i="1" s="1"/>
  <c r="X15" i="1" s="1"/>
  <c r="X16" i="1" s="1"/>
  <c r="X17" i="1" s="1"/>
  <c r="X18" i="1" s="1"/>
  <c r="X19" i="1" s="1"/>
  <c r="X20" i="1" s="1"/>
  <c r="X21" i="1" s="1"/>
  <c r="X22" i="1" s="1"/>
  <c r="X23" i="1" s="1"/>
  <c r="X24" i="1" s="1"/>
  <c r="X25" i="1" s="1"/>
  <c r="X26" i="1" s="1"/>
  <c r="X27" i="1" s="1"/>
  <c r="X28" i="1" s="1"/>
  <c r="X29" i="1" s="1"/>
  <c r="X30" i="1" s="1"/>
  <c r="X31" i="1" s="1"/>
  <c r="X32" i="1" s="1"/>
  <c r="X33" i="1" s="1"/>
  <c r="X34" i="1" s="1"/>
  <c r="X35" i="1" s="1"/>
  <c r="X36" i="1" s="1"/>
  <c r="X37" i="1" s="1"/>
  <c r="X38" i="1" s="1"/>
  <c r="X39" i="1" s="1"/>
  <c r="X40" i="1" s="1"/>
  <c r="X41" i="1" s="1"/>
  <c r="X42" i="1" s="1"/>
  <c r="X43" i="1" s="1"/>
  <c r="X44" i="1" s="1"/>
  <c r="X45" i="1" s="1"/>
  <c r="X46" i="1" s="1"/>
  <c r="X47" i="1" s="1"/>
  <c r="X48" i="1" s="1"/>
  <c r="X49" i="1" s="1"/>
  <c r="X50" i="1" s="1"/>
  <c r="X51" i="1" s="1"/>
  <c r="X52" i="1" s="1"/>
  <c r="X53" i="1" s="1"/>
  <c r="X54" i="1" s="1"/>
  <c r="X55" i="1" s="1"/>
  <c r="X56" i="1" s="1"/>
  <c r="X57" i="1" s="1"/>
  <c r="X58" i="1" s="1"/>
  <c r="X59" i="1" s="1"/>
  <c r="X60" i="1" s="1"/>
  <c r="X61" i="1" s="1"/>
  <c r="X62" i="1" s="1"/>
  <c r="X63" i="1" s="1"/>
  <c r="X64" i="1" s="1"/>
  <c r="X65" i="1" s="1"/>
  <c r="X66" i="1" s="1"/>
  <c r="X67" i="1" s="1"/>
  <c r="X68" i="1" s="1"/>
  <c r="X69" i="1" s="1"/>
  <c r="X70" i="1" s="1"/>
  <c r="X71" i="1" s="1"/>
  <c r="X72" i="1" s="1"/>
  <c r="X73" i="1" s="1"/>
  <c r="X74" i="1" s="1"/>
  <c r="X75" i="1" s="1"/>
  <c r="X76" i="1" s="1"/>
  <c r="X77" i="1" s="1"/>
  <c r="X78" i="1" s="1"/>
  <c r="X79" i="1" s="1"/>
  <c r="X80" i="1" s="1"/>
  <c r="X81" i="1" s="1"/>
  <c r="X82" i="1" s="1"/>
  <c r="X83" i="1" s="1"/>
  <c r="X84" i="1" s="1"/>
  <c r="X85" i="1" s="1"/>
  <c r="X86" i="1" s="1"/>
  <c r="X87" i="1" s="1"/>
  <c r="X88" i="1" s="1"/>
  <c r="X89" i="1" s="1"/>
  <c r="X90" i="1" s="1"/>
  <c r="X91" i="1" s="1"/>
  <c r="X92" i="1" s="1"/>
  <c r="X93" i="1" s="1"/>
  <c r="X94" i="1" s="1"/>
  <c r="X95" i="1" s="1"/>
  <c r="X96" i="1" s="1"/>
  <c r="X97" i="1" s="1"/>
  <c r="X98" i="1" s="1"/>
  <c r="X99" i="1" s="1"/>
  <c r="X100" i="1" s="1"/>
  <c r="X101" i="1" s="1"/>
  <c r="X102" i="1" s="1"/>
  <c r="Z2" i="1"/>
  <c r="H1001" i="1"/>
  <c r="G1001" i="1" s="1"/>
  <c r="D1001" i="1"/>
  <c r="H1000" i="1"/>
  <c r="G1000" i="1" s="1"/>
  <c r="D1000" i="1"/>
  <c r="H999" i="1"/>
  <c r="G999" i="1" s="1"/>
  <c r="D999" i="1"/>
  <c r="H998" i="1"/>
  <c r="G998" i="1" s="1"/>
  <c r="D998" i="1"/>
  <c r="H997" i="1"/>
  <c r="G997" i="1" s="1"/>
  <c r="D997" i="1"/>
  <c r="H996" i="1"/>
  <c r="G996" i="1" s="1"/>
  <c r="D996" i="1"/>
  <c r="H995" i="1"/>
  <c r="G995" i="1" s="1"/>
  <c r="D995" i="1"/>
  <c r="H994" i="1"/>
  <c r="G994" i="1" s="1"/>
  <c r="D994" i="1"/>
  <c r="H993" i="1"/>
  <c r="G993" i="1" s="1"/>
  <c r="D993" i="1"/>
  <c r="H992" i="1"/>
  <c r="G992" i="1" s="1"/>
  <c r="D992" i="1"/>
  <c r="H991" i="1"/>
  <c r="G991" i="1" s="1"/>
  <c r="D991" i="1"/>
  <c r="H990" i="1"/>
  <c r="G990" i="1" s="1"/>
  <c r="D990" i="1"/>
  <c r="H989" i="1"/>
  <c r="G989" i="1" s="1"/>
  <c r="D989" i="1"/>
  <c r="H988" i="1"/>
  <c r="G988" i="1" s="1"/>
  <c r="D988" i="1"/>
  <c r="H987" i="1"/>
  <c r="G987" i="1" s="1"/>
  <c r="D987" i="1"/>
  <c r="H986" i="1"/>
  <c r="G986" i="1" s="1"/>
  <c r="D986" i="1"/>
  <c r="H985" i="1"/>
  <c r="G985" i="1" s="1"/>
  <c r="D985" i="1"/>
  <c r="H984" i="1"/>
  <c r="G984" i="1" s="1"/>
  <c r="D984" i="1"/>
  <c r="H983" i="1"/>
  <c r="G983" i="1" s="1"/>
  <c r="D983" i="1"/>
  <c r="H982" i="1"/>
  <c r="G982" i="1" s="1"/>
  <c r="D982" i="1"/>
  <c r="H981" i="1"/>
  <c r="G981" i="1" s="1"/>
  <c r="D981" i="1"/>
  <c r="H980" i="1"/>
  <c r="G980" i="1" s="1"/>
  <c r="D980" i="1"/>
  <c r="H979" i="1"/>
  <c r="G979" i="1" s="1"/>
  <c r="D979" i="1"/>
  <c r="H978" i="1"/>
  <c r="G978" i="1" s="1"/>
  <c r="D978" i="1"/>
  <c r="H977" i="1"/>
  <c r="G977" i="1" s="1"/>
  <c r="D977" i="1"/>
  <c r="H976" i="1"/>
  <c r="G976" i="1" s="1"/>
  <c r="D976" i="1"/>
  <c r="H975" i="1"/>
  <c r="G975" i="1" s="1"/>
  <c r="D975" i="1"/>
  <c r="H974" i="1"/>
  <c r="G974" i="1" s="1"/>
  <c r="D974" i="1"/>
  <c r="H973" i="1"/>
  <c r="G973" i="1" s="1"/>
  <c r="D973" i="1"/>
  <c r="H972" i="1"/>
  <c r="G972" i="1" s="1"/>
  <c r="D972" i="1"/>
  <c r="H971" i="1"/>
  <c r="G971" i="1" s="1"/>
  <c r="D971" i="1"/>
  <c r="H970" i="1"/>
  <c r="G970" i="1" s="1"/>
  <c r="D970" i="1"/>
  <c r="H969" i="1"/>
  <c r="G969" i="1" s="1"/>
  <c r="D969" i="1"/>
  <c r="H968" i="1"/>
  <c r="G968" i="1" s="1"/>
  <c r="D968" i="1"/>
  <c r="H967" i="1"/>
  <c r="G967" i="1" s="1"/>
  <c r="D967" i="1"/>
  <c r="H966" i="1"/>
  <c r="G966" i="1" s="1"/>
  <c r="D966" i="1"/>
  <c r="H965" i="1"/>
  <c r="G965" i="1" s="1"/>
  <c r="D965" i="1"/>
  <c r="H964" i="1"/>
  <c r="G964" i="1" s="1"/>
  <c r="D964" i="1"/>
  <c r="H963" i="1"/>
  <c r="G963" i="1" s="1"/>
  <c r="D963" i="1"/>
  <c r="H962" i="1"/>
  <c r="G962" i="1" s="1"/>
  <c r="D962" i="1"/>
  <c r="H961" i="1"/>
  <c r="G961" i="1" s="1"/>
  <c r="D961" i="1"/>
  <c r="H960" i="1"/>
  <c r="G960" i="1" s="1"/>
  <c r="D960" i="1"/>
  <c r="H959" i="1"/>
  <c r="G959" i="1" s="1"/>
  <c r="D959" i="1"/>
  <c r="H958" i="1"/>
  <c r="G958" i="1" s="1"/>
  <c r="D958" i="1"/>
  <c r="H957" i="1"/>
  <c r="G957" i="1" s="1"/>
  <c r="D957" i="1"/>
  <c r="H956" i="1"/>
  <c r="G956" i="1" s="1"/>
  <c r="D956" i="1"/>
  <c r="H955" i="1"/>
  <c r="G955" i="1" s="1"/>
  <c r="D955" i="1"/>
  <c r="H954" i="1"/>
  <c r="G954" i="1" s="1"/>
  <c r="D954" i="1"/>
  <c r="H953" i="1"/>
  <c r="G953" i="1" s="1"/>
  <c r="D953" i="1"/>
  <c r="H952" i="1"/>
  <c r="G952" i="1" s="1"/>
  <c r="D952" i="1"/>
  <c r="V2" i="1"/>
  <c r="U2" i="1"/>
  <c r="T2" i="1"/>
  <c r="S2" i="1"/>
  <c r="E2" i="1"/>
  <c r="O96" i="5" l="1"/>
  <c r="O94" i="5"/>
  <c r="O92" i="5"/>
  <c r="O88" i="5"/>
  <c r="O80" i="5"/>
  <c r="O78" i="5"/>
  <c r="O73" i="5"/>
  <c r="O64" i="5"/>
  <c r="O59" i="5"/>
  <c r="O52" i="5"/>
  <c r="O48" i="5"/>
  <c r="O47" i="5"/>
  <c r="O44" i="5"/>
  <c r="O43" i="5"/>
  <c r="O42" i="5"/>
  <c r="O40" i="5"/>
  <c r="O17" i="5"/>
  <c r="O16" i="5"/>
  <c r="O35" i="5"/>
  <c r="O34" i="5"/>
  <c r="O32" i="5"/>
  <c r="O8" i="5"/>
  <c r="O7" i="5"/>
  <c r="O5" i="5"/>
  <c r="O4" i="5"/>
  <c r="B2" i="4"/>
  <c r="M50" i="5"/>
  <c r="O50" i="5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M8" i="1"/>
  <c r="AM16" i="1"/>
  <c r="AM24" i="1"/>
  <c r="AM64" i="1"/>
  <c r="A3003" i="1"/>
  <c r="AM9" i="1"/>
  <c r="AM33" i="1"/>
  <c r="AM41" i="1"/>
  <c r="AM49" i="1"/>
  <c r="AM57" i="1"/>
  <c r="AM10" i="1"/>
  <c r="AM18" i="1"/>
  <c r="AM26" i="1"/>
  <c r="AM34" i="1"/>
  <c r="AM50" i="1"/>
  <c r="AM74" i="1"/>
  <c r="A4003" i="1"/>
  <c r="AM4002" i="1"/>
  <c r="AM3" i="1"/>
  <c r="AM27" i="1"/>
  <c r="AM35" i="1"/>
  <c r="AM43" i="1"/>
  <c r="AM51" i="1"/>
  <c r="AM59" i="1"/>
  <c r="AM67" i="1"/>
  <c r="A5003" i="1"/>
  <c r="AM5002" i="1"/>
  <c r="AM4" i="1"/>
  <c r="AM28" i="1"/>
  <c r="AM36" i="1"/>
  <c r="AM44" i="1"/>
  <c r="AM52" i="1"/>
  <c r="AM60" i="1"/>
  <c r="AM68" i="1"/>
  <c r="A1003" i="1"/>
  <c r="AM1002" i="1"/>
  <c r="AM5" i="1"/>
  <c r="AM13" i="1"/>
  <c r="AM21" i="1"/>
  <c r="AM45" i="1"/>
  <c r="AM53" i="1"/>
  <c r="AM61" i="1"/>
  <c r="AM69" i="1"/>
  <c r="AM77" i="1"/>
  <c r="A2003" i="1"/>
  <c r="AM2002" i="1"/>
  <c r="AM6" i="1"/>
  <c r="AM14" i="1"/>
  <c r="AM22" i="1"/>
  <c r="AM30" i="1"/>
  <c r="AM38" i="1"/>
  <c r="AM62" i="1"/>
  <c r="AM70" i="1"/>
  <c r="AM78" i="1"/>
  <c r="AM7" i="1"/>
  <c r="AM15" i="1"/>
  <c r="AM23" i="1"/>
  <c r="AM31" i="1"/>
  <c r="AM39" i="1"/>
  <c r="AM47" i="1"/>
  <c r="AM55" i="1"/>
  <c r="AM63" i="1"/>
  <c r="AM71" i="1"/>
  <c r="O87" i="5"/>
  <c r="M51" i="5"/>
  <c r="O51" i="5" s="1"/>
  <c r="O2" i="5"/>
  <c r="M14" i="5"/>
  <c r="O14" i="5" s="1"/>
  <c r="M62" i="5"/>
  <c r="O62" i="5" s="1"/>
  <c r="O3" i="5"/>
  <c r="M15" i="5"/>
  <c r="O15" i="5" s="1"/>
  <c r="M63" i="5"/>
  <c r="O63" i="5" s="1"/>
  <c r="M26" i="5"/>
  <c r="O26" i="5" s="1"/>
  <c r="M74" i="5"/>
  <c r="O74" i="5" s="1"/>
  <c r="M27" i="5"/>
  <c r="O27" i="5" s="1"/>
  <c r="M75" i="5"/>
  <c r="O75" i="5" s="1"/>
  <c r="O86" i="5"/>
  <c r="M38" i="5"/>
  <c r="O38" i="5" s="1"/>
  <c r="M39" i="5"/>
  <c r="O39" i="5" s="1"/>
  <c r="Z3" i="1"/>
  <c r="X103" i="1"/>
  <c r="X104" i="1" s="1"/>
  <c r="X105" i="1" s="1"/>
  <c r="X106" i="1" s="1"/>
  <c r="X107" i="1" s="1"/>
  <c r="X108" i="1" s="1"/>
  <c r="X109" i="1" s="1"/>
  <c r="X110" i="1" s="1"/>
  <c r="X111" i="1" s="1"/>
  <c r="X112" i="1" s="1"/>
  <c r="X113" i="1" s="1"/>
  <c r="X114" i="1" s="1"/>
  <c r="X115" i="1" s="1"/>
  <c r="X116" i="1" s="1"/>
  <c r="X117" i="1" s="1"/>
  <c r="X118" i="1" s="1"/>
  <c r="X119" i="1" s="1"/>
  <c r="X120" i="1" s="1"/>
  <c r="X121" i="1" s="1"/>
  <c r="X122" i="1" s="1"/>
  <c r="X123" i="1" s="1"/>
  <c r="X124" i="1" s="1"/>
  <c r="X125" i="1" s="1"/>
  <c r="X126" i="1" s="1"/>
  <c r="X127" i="1" s="1"/>
  <c r="X128" i="1" s="1"/>
  <c r="X129" i="1" s="1"/>
  <c r="X130" i="1" s="1"/>
  <c r="X131" i="1" s="1"/>
  <c r="X132" i="1" s="1"/>
  <c r="X133" i="1" s="1"/>
  <c r="X134" i="1" s="1"/>
  <c r="X135" i="1" s="1"/>
  <c r="X136" i="1" s="1"/>
  <c r="X137" i="1" s="1"/>
  <c r="X138" i="1" s="1"/>
  <c r="X139" i="1" s="1"/>
  <c r="X140" i="1" s="1"/>
  <c r="X141" i="1" s="1"/>
  <c r="X142" i="1" s="1"/>
  <c r="X143" i="1" s="1"/>
  <c r="X144" i="1" s="1"/>
  <c r="X145" i="1" s="1"/>
  <c r="X146" i="1" s="1"/>
  <c r="X147" i="1" s="1"/>
  <c r="X148" i="1" s="1"/>
  <c r="X149" i="1" s="1"/>
  <c r="X150" i="1" s="1"/>
  <c r="X151" i="1" s="1"/>
  <c r="X152" i="1" s="1"/>
  <c r="X153" i="1" s="1"/>
  <c r="X154" i="1" s="1"/>
  <c r="X155" i="1" s="1"/>
  <c r="X156" i="1" s="1"/>
  <c r="X157" i="1" s="1"/>
  <c r="X158" i="1" s="1"/>
  <c r="X159" i="1" s="1"/>
  <c r="X160" i="1" s="1"/>
  <c r="X161" i="1" s="1"/>
  <c r="X162" i="1" s="1"/>
  <c r="X163" i="1" s="1"/>
  <c r="X164" i="1" s="1"/>
  <c r="X165" i="1" s="1"/>
  <c r="X166" i="1" s="1"/>
  <c r="X167" i="1" s="1"/>
  <c r="X168" i="1" s="1"/>
  <c r="X169" i="1" s="1"/>
  <c r="X170" i="1" s="1"/>
  <c r="X171" i="1" s="1"/>
  <c r="X172" i="1" s="1"/>
  <c r="X173" i="1" s="1"/>
  <c r="X174" i="1" s="1"/>
  <c r="X175" i="1" s="1"/>
  <c r="X176" i="1" s="1"/>
  <c r="X177" i="1" s="1"/>
  <c r="X178" i="1" s="1"/>
  <c r="X179" i="1" s="1"/>
  <c r="X180" i="1" s="1"/>
  <c r="X181" i="1" s="1"/>
  <c r="X182" i="1" s="1"/>
  <c r="X183" i="1" s="1"/>
  <c r="X184" i="1" s="1"/>
  <c r="X185" i="1" s="1"/>
  <c r="X186" i="1" s="1"/>
  <c r="X187" i="1" s="1"/>
  <c r="X188" i="1" s="1"/>
  <c r="X189" i="1" s="1"/>
  <c r="X190" i="1" s="1"/>
  <c r="X191" i="1" s="1"/>
  <c r="X192" i="1" s="1"/>
  <c r="X193" i="1" s="1"/>
  <c r="X194" i="1" s="1"/>
  <c r="X195" i="1" s="1"/>
  <c r="X196" i="1" s="1"/>
  <c r="X197" i="1" s="1"/>
  <c r="X198" i="1" s="1"/>
  <c r="X199" i="1" s="1"/>
  <c r="X200" i="1" s="1"/>
  <c r="X201" i="1" s="1"/>
  <c r="X202" i="1" s="1"/>
  <c r="X203" i="1" s="1"/>
  <c r="X204" i="1" s="1"/>
  <c r="X205" i="1" s="1"/>
  <c r="X206" i="1" s="1"/>
  <c r="X207" i="1" s="1"/>
  <c r="X208" i="1" s="1"/>
  <c r="X209" i="1" s="1"/>
  <c r="X210" i="1" s="1"/>
  <c r="X211" i="1" s="1"/>
  <c r="X212" i="1" s="1"/>
  <c r="X213" i="1" s="1"/>
  <c r="X214" i="1" s="1"/>
  <c r="X215" i="1" s="1"/>
  <c r="X216" i="1" s="1"/>
  <c r="X217" i="1" s="1"/>
  <c r="X218" i="1" s="1"/>
  <c r="X219" i="1" s="1"/>
  <c r="X220" i="1" s="1"/>
  <c r="X221" i="1" s="1"/>
  <c r="X222" i="1" s="1"/>
  <c r="X223" i="1" s="1"/>
  <c r="X224" i="1" s="1"/>
  <c r="X225" i="1" s="1"/>
  <c r="X226" i="1" s="1"/>
  <c r="X227" i="1" s="1"/>
  <c r="X228" i="1" s="1"/>
  <c r="X229" i="1" s="1"/>
  <c r="X230" i="1" s="1"/>
  <c r="X231" i="1" s="1"/>
  <c r="X232" i="1" s="1"/>
  <c r="X233" i="1" s="1"/>
  <c r="X234" i="1" s="1"/>
  <c r="X235" i="1" s="1"/>
  <c r="X236" i="1" s="1"/>
  <c r="X237" i="1" s="1"/>
  <c r="X238" i="1" s="1"/>
  <c r="X239" i="1" s="1"/>
  <c r="X240" i="1" s="1"/>
  <c r="X241" i="1" s="1"/>
  <c r="X242" i="1" s="1"/>
  <c r="X243" i="1" s="1"/>
  <c r="X244" i="1" s="1"/>
  <c r="X245" i="1" s="1"/>
  <c r="X246" i="1" s="1"/>
  <c r="X247" i="1" s="1"/>
  <c r="X248" i="1" s="1"/>
  <c r="X249" i="1" s="1"/>
  <c r="X250" i="1" s="1"/>
  <c r="X251" i="1" s="1"/>
  <c r="X252" i="1" s="1"/>
  <c r="Y102" i="1"/>
  <c r="Y4" i="1"/>
  <c r="Z4" i="1" s="1"/>
  <c r="H951" i="1"/>
  <c r="G951" i="1" s="1"/>
  <c r="D951" i="1"/>
  <c r="H950" i="1"/>
  <c r="G950" i="1" s="1"/>
  <c r="D950" i="1"/>
  <c r="H949" i="1"/>
  <c r="G949" i="1" s="1"/>
  <c r="D949" i="1"/>
  <c r="H948" i="1"/>
  <c r="G948" i="1" s="1"/>
  <c r="D948" i="1"/>
  <c r="H947" i="1"/>
  <c r="G947" i="1" s="1"/>
  <c r="D947" i="1"/>
  <c r="H946" i="1"/>
  <c r="G946" i="1" s="1"/>
  <c r="D946" i="1"/>
  <c r="H945" i="1"/>
  <c r="G945" i="1" s="1"/>
  <c r="D945" i="1"/>
  <c r="H944" i="1"/>
  <c r="G944" i="1" s="1"/>
  <c r="D944" i="1"/>
  <c r="H943" i="1"/>
  <c r="G943" i="1" s="1"/>
  <c r="D943" i="1"/>
  <c r="H942" i="1"/>
  <c r="G942" i="1" s="1"/>
  <c r="D942" i="1"/>
  <c r="H941" i="1"/>
  <c r="G941" i="1" s="1"/>
  <c r="D941" i="1"/>
  <c r="H940" i="1"/>
  <c r="G940" i="1" s="1"/>
  <c r="D940" i="1"/>
  <c r="H939" i="1"/>
  <c r="G939" i="1" s="1"/>
  <c r="D939" i="1"/>
  <c r="H938" i="1"/>
  <c r="G938" i="1" s="1"/>
  <c r="D938" i="1"/>
  <c r="H937" i="1"/>
  <c r="G937" i="1" s="1"/>
  <c r="D937" i="1"/>
  <c r="H936" i="1"/>
  <c r="G936" i="1" s="1"/>
  <c r="D936" i="1"/>
  <c r="H935" i="1"/>
  <c r="G935" i="1" s="1"/>
  <c r="D935" i="1"/>
  <c r="H934" i="1"/>
  <c r="G934" i="1" s="1"/>
  <c r="D934" i="1"/>
  <c r="H933" i="1"/>
  <c r="G933" i="1" s="1"/>
  <c r="D933" i="1"/>
  <c r="H932" i="1"/>
  <c r="G932" i="1" s="1"/>
  <c r="D932" i="1"/>
  <c r="H931" i="1"/>
  <c r="G931" i="1" s="1"/>
  <c r="D931" i="1"/>
  <c r="H930" i="1"/>
  <c r="G930" i="1" s="1"/>
  <c r="D930" i="1"/>
  <c r="H929" i="1"/>
  <c r="G929" i="1" s="1"/>
  <c r="D929" i="1"/>
  <c r="H928" i="1"/>
  <c r="G928" i="1" s="1"/>
  <c r="D928" i="1"/>
  <c r="H927" i="1"/>
  <c r="G927" i="1" s="1"/>
  <c r="D927" i="1"/>
  <c r="H926" i="1"/>
  <c r="G926" i="1" s="1"/>
  <c r="D926" i="1"/>
  <c r="H925" i="1"/>
  <c r="G925" i="1" s="1"/>
  <c r="D925" i="1"/>
  <c r="H924" i="1"/>
  <c r="G924" i="1" s="1"/>
  <c r="D924" i="1"/>
  <c r="H923" i="1"/>
  <c r="G923" i="1" s="1"/>
  <c r="D923" i="1"/>
  <c r="H922" i="1"/>
  <c r="G922" i="1" s="1"/>
  <c r="D922" i="1"/>
  <c r="H921" i="1"/>
  <c r="G921" i="1" s="1"/>
  <c r="D921" i="1"/>
  <c r="H920" i="1"/>
  <c r="G920" i="1" s="1"/>
  <c r="D920" i="1"/>
  <c r="H919" i="1"/>
  <c r="G919" i="1" s="1"/>
  <c r="D919" i="1"/>
  <c r="H918" i="1"/>
  <c r="G918" i="1" s="1"/>
  <c r="D918" i="1"/>
  <c r="H917" i="1"/>
  <c r="G917" i="1" s="1"/>
  <c r="D917" i="1"/>
  <c r="H916" i="1"/>
  <c r="G916" i="1" s="1"/>
  <c r="D916" i="1"/>
  <c r="H915" i="1"/>
  <c r="G915" i="1" s="1"/>
  <c r="D915" i="1"/>
  <c r="H914" i="1"/>
  <c r="G914" i="1" s="1"/>
  <c r="D914" i="1"/>
  <c r="H913" i="1"/>
  <c r="G913" i="1" s="1"/>
  <c r="D913" i="1"/>
  <c r="H912" i="1"/>
  <c r="G912" i="1" s="1"/>
  <c r="D912" i="1"/>
  <c r="H911" i="1"/>
  <c r="G911" i="1" s="1"/>
  <c r="D911" i="1"/>
  <c r="H910" i="1"/>
  <c r="G910" i="1" s="1"/>
  <c r="D910" i="1"/>
  <c r="H909" i="1"/>
  <c r="G909" i="1" s="1"/>
  <c r="D909" i="1"/>
  <c r="H908" i="1"/>
  <c r="G908" i="1" s="1"/>
  <c r="D908" i="1"/>
  <c r="H907" i="1"/>
  <c r="G907" i="1" s="1"/>
  <c r="D907" i="1"/>
  <c r="H906" i="1"/>
  <c r="G906" i="1" s="1"/>
  <c r="D906" i="1"/>
  <c r="H905" i="1"/>
  <c r="G905" i="1" s="1"/>
  <c r="D905" i="1"/>
  <c r="H904" i="1"/>
  <c r="G904" i="1" s="1"/>
  <c r="D904" i="1"/>
  <c r="H903" i="1"/>
  <c r="G903" i="1" s="1"/>
  <c r="D903" i="1"/>
  <c r="H902" i="1"/>
  <c r="G902" i="1" s="1"/>
  <c r="D902" i="1"/>
  <c r="H901" i="1"/>
  <c r="G901" i="1" s="1"/>
  <c r="D901" i="1"/>
  <c r="H900" i="1"/>
  <c r="G900" i="1" s="1"/>
  <c r="D900" i="1"/>
  <c r="H899" i="1"/>
  <c r="G899" i="1" s="1"/>
  <c r="D899" i="1"/>
  <c r="H898" i="1"/>
  <c r="G898" i="1" s="1"/>
  <c r="D898" i="1"/>
  <c r="H897" i="1"/>
  <c r="G897" i="1" s="1"/>
  <c r="D897" i="1"/>
  <c r="H896" i="1"/>
  <c r="G896" i="1" s="1"/>
  <c r="D896" i="1"/>
  <c r="H895" i="1"/>
  <c r="G895" i="1" s="1"/>
  <c r="D895" i="1"/>
  <c r="H894" i="1"/>
  <c r="G894" i="1" s="1"/>
  <c r="D894" i="1"/>
  <c r="H893" i="1"/>
  <c r="G893" i="1" s="1"/>
  <c r="D893" i="1"/>
  <c r="H892" i="1"/>
  <c r="G892" i="1" s="1"/>
  <c r="D892" i="1"/>
  <c r="H891" i="1"/>
  <c r="G891" i="1" s="1"/>
  <c r="D891" i="1"/>
  <c r="H890" i="1"/>
  <c r="G890" i="1" s="1"/>
  <c r="D890" i="1"/>
  <c r="H889" i="1"/>
  <c r="G889" i="1" s="1"/>
  <c r="D889" i="1"/>
  <c r="H888" i="1"/>
  <c r="G888" i="1" s="1"/>
  <c r="D888" i="1"/>
  <c r="H887" i="1"/>
  <c r="G887" i="1" s="1"/>
  <c r="D887" i="1"/>
  <c r="H886" i="1"/>
  <c r="G886" i="1" s="1"/>
  <c r="D886" i="1"/>
  <c r="H885" i="1"/>
  <c r="G885" i="1" s="1"/>
  <c r="D885" i="1"/>
  <c r="H884" i="1"/>
  <c r="G884" i="1" s="1"/>
  <c r="D884" i="1"/>
  <c r="H883" i="1"/>
  <c r="G883" i="1" s="1"/>
  <c r="D883" i="1"/>
  <c r="H882" i="1"/>
  <c r="G882" i="1" s="1"/>
  <c r="D882" i="1"/>
  <c r="H881" i="1"/>
  <c r="G881" i="1" s="1"/>
  <c r="D881" i="1"/>
  <c r="H880" i="1"/>
  <c r="G880" i="1" s="1"/>
  <c r="D880" i="1"/>
  <c r="H879" i="1"/>
  <c r="G879" i="1" s="1"/>
  <c r="D879" i="1"/>
  <c r="H878" i="1"/>
  <c r="G878" i="1" s="1"/>
  <c r="D878" i="1"/>
  <c r="H877" i="1"/>
  <c r="G877" i="1" s="1"/>
  <c r="D877" i="1"/>
  <c r="H876" i="1"/>
  <c r="G876" i="1" s="1"/>
  <c r="D876" i="1"/>
  <c r="H875" i="1"/>
  <c r="G875" i="1" s="1"/>
  <c r="D875" i="1"/>
  <c r="H874" i="1"/>
  <c r="G874" i="1" s="1"/>
  <c r="D874" i="1"/>
  <c r="H873" i="1"/>
  <c r="G873" i="1" s="1"/>
  <c r="D873" i="1"/>
  <c r="H872" i="1"/>
  <c r="G872" i="1" s="1"/>
  <c r="D872" i="1"/>
  <c r="H871" i="1"/>
  <c r="G871" i="1" s="1"/>
  <c r="D871" i="1"/>
  <c r="H870" i="1"/>
  <c r="G870" i="1" s="1"/>
  <c r="D870" i="1"/>
  <c r="H869" i="1"/>
  <c r="G869" i="1" s="1"/>
  <c r="D869" i="1"/>
  <c r="H868" i="1"/>
  <c r="G868" i="1" s="1"/>
  <c r="D868" i="1"/>
  <c r="H867" i="1"/>
  <c r="G867" i="1" s="1"/>
  <c r="D867" i="1"/>
  <c r="H866" i="1"/>
  <c r="G866" i="1" s="1"/>
  <c r="D866" i="1"/>
  <c r="H865" i="1"/>
  <c r="G865" i="1" s="1"/>
  <c r="D865" i="1"/>
  <c r="H864" i="1"/>
  <c r="G864" i="1" s="1"/>
  <c r="D864" i="1"/>
  <c r="H863" i="1"/>
  <c r="G863" i="1" s="1"/>
  <c r="D863" i="1"/>
  <c r="H862" i="1"/>
  <c r="G862" i="1" s="1"/>
  <c r="D862" i="1"/>
  <c r="H861" i="1"/>
  <c r="G861" i="1" s="1"/>
  <c r="D861" i="1"/>
  <c r="H860" i="1"/>
  <c r="G860" i="1" s="1"/>
  <c r="D860" i="1"/>
  <c r="H859" i="1"/>
  <c r="G859" i="1" s="1"/>
  <c r="D859" i="1"/>
  <c r="H858" i="1"/>
  <c r="G858" i="1" s="1"/>
  <c r="D858" i="1"/>
  <c r="H857" i="1"/>
  <c r="G857" i="1" s="1"/>
  <c r="D857" i="1"/>
  <c r="H856" i="1"/>
  <c r="G856" i="1" s="1"/>
  <c r="D856" i="1"/>
  <c r="H855" i="1"/>
  <c r="G855" i="1" s="1"/>
  <c r="D855" i="1"/>
  <c r="H854" i="1"/>
  <c r="G854" i="1" s="1"/>
  <c r="D854" i="1"/>
  <c r="H853" i="1"/>
  <c r="G853" i="1" s="1"/>
  <c r="D853" i="1"/>
  <c r="H852" i="1"/>
  <c r="G852" i="1" s="1"/>
  <c r="D852" i="1"/>
  <c r="H851" i="1"/>
  <c r="G851" i="1" s="1"/>
  <c r="D851" i="1"/>
  <c r="H850" i="1"/>
  <c r="G850" i="1" s="1"/>
  <c r="D850" i="1"/>
  <c r="H849" i="1"/>
  <c r="G849" i="1" s="1"/>
  <c r="D849" i="1"/>
  <c r="H848" i="1"/>
  <c r="G848" i="1" s="1"/>
  <c r="D848" i="1"/>
  <c r="H847" i="1"/>
  <c r="G847" i="1" s="1"/>
  <c r="D847" i="1"/>
  <c r="H846" i="1"/>
  <c r="G846" i="1" s="1"/>
  <c r="D846" i="1"/>
  <c r="H845" i="1"/>
  <c r="G845" i="1" s="1"/>
  <c r="D845" i="1"/>
  <c r="H844" i="1"/>
  <c r="G844" i="1" s="1"/>
  <c r="D844" i="1"/>
  <c r="H843" i="1"/>
  <c r="G843" i="1" s="1"/>
  <c r="D843" i="1"/>
  <c r="H842" i="1"/>
  <c r="G842" i="1" s="1"/>
  <c r="D842" i="1"/>
  <c r="H841" i="1"/>
  <c r="G841" i="1" s="1"/>
  <c r="D841" i="1"/>
  <c r="H840" i="1"/>
  <c r="G840" i="1" s="1"/>
  <c r="D840" i="1"/>
  <c r="H839" i="1"/>
  <c r="G839" i="1" s="1"/>
  <c r="D839" i="1"/>
  <c r="H838" i="1"/>
  <c r="G838" i="1" s="1"/>
  <c r="D838" i="1"/>
  <c r="H837" i="1"/>
  <c r="G837" i="1" s="1"/>
  <c r="D837" i="1"/>
  <c r="H836" i="1"/>
  <c r="G836" i="1" s="1"/>
  <c r="D836" i="1"/>
  <c r="H835" i="1"/>
  <c r="G835" i="1" s="1"/>
  <c r="D835" i="1"/>
  <c r="H834" i="1"/>
  <c r="G834" i="1" s="1"/>
  <c r="D834" i="1"/>
  <c r="H833" i="1"/>
  <c r="G833" i="1" s="1"/>
  <c r="D833" i="1"/>
  <c r="H832" i="1"/>
  <c r="G832" i="1" s="1"/>
  <c r="D832" i="1"/>
  <c r="H831" i="1"/>
  <c r="G831" i="1" s="1"/>
  <c r="D831" i="1"/>
  <c r="H830" i="1"/>
  <c r="G830" i="1" s="1"/>
  <c r="D830" i="1"/>
  <c r="H829" i="1"/>
  <c r="G829" i="1" s="1"/>
  <c r="D829" i="1"/>
  <c r="H828" i="1"/>
  <c r="G828" i="1" s="1"/>
  <c r="D828" i="1"/>
  <c r="H827" i="1"/>
  <c r="G827" i="1" s="1"/>
  <c r="D827" i="1"/>
  <c r="H826" i="1"/>
  <c r="G826" i="1" s="1"/>
  <c r="D826" i="1"/>
  <c r="H825" i="1"/>
  <c r="G825" i="1" s="1"/>
  <c r="D825" i="1"/>
  <c r="H824" i="1"/>
  <c r="G824" i="1" s="1"/>
  <c r="D824" i="1"/>
  <c r="H823" i="1"/>
  <c r="G823" i="1" s="1"/>
  <c r="D823" i="1"/>
  <c r="H822" i="1"/>
  <c r="G822" i="1" s="1"/>
  <c r="D822" i="1"/>
  <c r="H821" i="1"/>
  <c r="G821" i="1" s="1"/>
  <c r="D821" i="1"/>
  <c r="H820" i="1"/>
  <c r="G820" i="1" s="1"/>
  <c r="D820" i="1"/>
  <c r="H819" i="1"/>
  <c r="G819" i="1" s="1"/>
  <c r="D819" i="1"/>
  <c r="H818" i="1"/>
  <c r="G818" i="1" s="1"/>
  <c r="D818" i="1"/>
  <c r="H817" i="1"/>
  <c r="G817" i="1" s="1"/>
  <c r="D817" i="1"/>
  <c r="H816" i="1"/>
  <c r="G816" i="1" s="1"/>
  <c r="D816" i="1"/>
  <c r="H815" i="1"/>
  <c r="G815" i="1" s="1"/>
  <c r="D815" i="1"/>
  <c r="H814" i="1"/>
  <c r="G814" i="1" s="1"/>
  <c r="D814" i="1"/>
  <c r="H813" i="1"/>
  <c r="G813" i="1" s="1"/>
  <c r="D813" i="1"/>
  <c r="H812" i="1"/>
  <c r="G812" i="1" s="1"/>
  <c r="D812" i="1"/>
  <c r="H811" i="1"/>
  <c r="G811" i="1" s="1"/>
  <c r="D811" i="1"/>
  <c r="H810" i="1"/>
  <c r="G810" i="1" s="1"/>
  <c r="D810" i="1"/>
  <c r="H809" i="1"/>
  <c r="G809" i="1" s="1"/>
  <c r="D809" i="1"/>
  <c r="H808" i="1"/>
  <c r="G808" i="1" s="1"/>
  <c r="D808" i="1"/>
  <c r="H807" i="1"/>
  <c r="G807" i="1" s="1"/>
  <c r="D807" i="1"/>
  <c r="H806" i="1"/>
  <c r="G806" i="1" s="1"/>
  <c r="D806" i="1"/>
  <c r="H805" i="1"/>
  <c r="G805" i="1" s="1"/>
  <c r="D805" i="1"/>
  <c r="H804" i="1"/>
  <c r="G804" i="1" s="1"/>
  <c r="D804" i="1"/>
  <c r="H803" i="1"/>
  <c r="G803" i="1" s="1"/>
  <c r="D803" i="1"/>
  <c r="H802" i="1"/>
  <c r="G802" i="1" s="1"/>
  <c r="D802" i="1"/>
  <c r="H801" i="1"/>
  <c r="G801" i="1" s="1"/>
  <c r="D801" i="1"/>
  <c r="H800" i="1"/>
  <c r="G800" i="1" s="1"/>
  <c r="D800" i="1"/>
  <c r="H799" i="1"/>
  <c r="G799" i="1" s="1"/>
  <c r="D799" i="1"/>
  <c r="H798" i="1"/>
  <c r="G798" i="1" s="1"/>
  <c r="D798" i="1"/>
  <c r="H797" i="1"/>
  <c r="G797" i="1" s="1"/>
  <c r="D797" i="1"/>
  <c r="H796" i="1"/>
  <c r="G796" i="1" s="1"/>
  <c r="D796" i="1"/>
  <c r="H795" i="1"/>
  <c r="G795" i="1" s="1"/>
  <c r="D795" i="1"/>
  <c r="H794" i="1"/>
  <c r="G794" i="1" s="1"/>
  <c r="D794" i="1"/>
  <c r="H793" i="1"/>
  <c r="G793" i="1" s="1"/>
  <c r="D793" i="1"/>
  <c r="H792" i="1"/>
  <c r="G792" i="1" s="1"/>
  <c r="D792" i="1"/>
  <c r="H791" i="1"/>
  <c r="G791" i="1" s="1"/>
  <c r="D791" i="1"/>
  <c r="H790" i="1"/>
  <c r="G790" i="1" s="1"/>
  <c r="D790" i="1"/>
  <c r="H789" i="1"/>
  <c r="G789" i="1" s="1"/>
  <c r="D789" i="1"/>
  <c r="H788" i="1"/>
  <c r="G788" i="1" s="1"/>
  <c r="D788" i="1"/>
  <c r="H787" i="1"/>
  <c r="G787" i="1" s="1"/>
  <c r="D787" i="1"/>
  <c r="H786" i="1"/>
  <c r="G786" i="1" s="1"/>
  <c r="D786" i="1"/>
  <c r="H785" i="1"/>
  <c r="G785" i="1" s="1"/>
  <c r="D785" i="1"/>
  <c r="H784" i="1"/>
  <c r="G784" i="1" s="1"/>
  <c r="D784" i="1"/>
  <c r="H783" i="1"/>
  <c r="G783" i="1" s="1"/>
  <c r="D783" i="1"/>
  <c r="H782" i="1"/>
  <c r="G782" i="1" s="1"/>
  <c r="D782" i="1"/>
  <c r="H781" i="1"/>
  <c r="G781" i="1" s="1"/>
  <c r="D781" i="1"/>
  <c r="H780" i="1"/>
  <c r="G780" i="1" s="1"/>
  <c r="D780" i="1"/>
  <c r="H779" i="1"/>
  <c r="G779" i="1" s="1"/>
  <c r="D779" i="1"/>
  <c r="H778" i="1"/>
  <c r="G778" i="1" s="1"/>
  <c r="D778" i="1"/>
  <c r="H777" i="1"/>
  <c r="G777" i="1" s="1"/>
  <c r="D777" i="1"/>
  <c r="H776" i="1"/>
  <c r="G776" i="1" s="1"/>
  <c r="D776" i="1"/>
  <c r="H775" i="1"/>
  <c r="G775" i="1" s="1"/>
  <c r="D775" i="1"/>
  <c r="H774" i="1"/>
  <c r="G774" i="1" s="1"/>
  <c r="D774" i="1"/>
  <c r="H773" i="1"/>
  <c r="G773" i="1" s="1"/>
  <c r="D773" i="1"/>
  <c r="H772" i="1"/>
  <c r="G772" i="1" s="1"/>
  <c r="D772" i="1"/>
  <c r="H771" i="1"/>
  <c r="G771" i="1" s="1"/>
  <c r="D771" i="1"/>
  <c r="H770" i="1"/>
  <c r="G770" i="1" s="1"/>
  <c r="D770" i="1"/>
  <c r="H769" i="1"/>
  <c r="G769" i="1" s="1"/>
  <c r="D769" i="1"/>
  <c r="H768" i="1"/>
  <c r="G768" i="1" s="1"/>
  <c r="D768" i="1"/>
  <c r="H767" i="1"/>
  <c r="G767" i="1" s="1"/>
  <c r="D767" i="1"/>
  <c r="H766" i="1"/>
  <c r="G766" i="1" s="1"/>
  <c r="D766" i="1"/>
  <c r="H765" i="1"/>
  <c r="G765" i="1" s="1"/>
  <c r="D765" i="1"/>
  <c r="H764" i="1"/>
  <c r="G764" i="1" s="1"/>
  <c r="D764" i="1"/>
  <c r="H763" i="1"/>
  <c r="G763" i="1" s="1"/>
  <c r="D763" i="1"/>
  <c r="H762" i="1"/>
  <c r="G762" i="1" s="1"/>
  <c r="D762" i="1"/>
  <c r="H761" i="1"/>
  <c r="G761" i="1" s="1"/>
  <c r="D761" i="1"/>
  <c r="H760" i="1"/>
  <c r="G760" i="1" s="1"/>
  <c r="D760" i="1"/>
  <c r="H759" i="1"/>
  <c r="G759" i="1" s="1"/>
  <c r="D759" i="1"/>
  <c r="H758" i="1"/>
  <c r="G758" i="1" s="1"/>
  <c r="D758" i="1"/>
  <c r="H757" i="1"/>
  <c r="G757" i="1" s="1"/>
  <c r="D757" i="1"/>
  <c r="H756" i="1"/>
  <c r="G756" i="1" s="1"/>
  <c r="D756" i="1"/>
  <c r="H755" i="1"/>
  <c r="G755" i="1" s="1"/>
  <c r="D755" i="1"/>
  <c r="H754" i="1"/>
  <c r="G754" i="1" s="1"/>
  <c r="D754" i="1"/>
  <c r="H753" i="1"/>
  <c r="G753" i="1" s="1"/>
  <c r="D753" i="1"/>
  <c r="H752" i="1"/>
  <c r="G752" i="1" s="1"/>
  <c r="D752" i="1"/>
  <c r="H751" i="1"/>
  <c r="G751" i="1" s="1"/>
  <c r="D751" i="1"/>
  <c r="H750" i="1"/>
  <c r="G750" i="1" s="1"/>
  <c r="D750" i="1"/>
  <c r="H749" i="1"/>
  <c r="G749" i="1" s="1"/>
  <c r="D749" i="1"/>
  <c r="H748" i="1"/>
  <c r="G748" i="1" s="1"/>
  <c r="D748" i="1"/>
  <c r="H747" i="1"/>
  <c r="G747" i="1" s="1"/>
  <c r="D747" i="1"/>
  <c r="H746" i="1"/>
  <c r="G746" i="1" s="1"/>
  <c r="D746" i="1"/>
  <c r="H745" i="1"/>
  <c r="G745" i="1" s="1"/>
  <c r="D745" i="1"/>
  <c r="H744" i="1"/>
  <c r="G744" i="1" s="1"/>
  <c r="D744" i="1"/>
  <c r="H743" i="1"/>
  <c r="G743" i="1" s="1"/>
  <c r="D743" i="1"/>
  <c r="H742" i="1"/>
  <c r="G742" i="1" s="1"/>
  <c r="D742" i="1"/>
  <c r="H741" i="1"/>
  <c r="G741" i="1" s="1"/>
  <c r="D741" i="1"/>
  <c r="H740" i="1"/>
  <c r="G740" i="1" s="1"/>
  <c r="D740" i="1"/>
  <c r="H739" i="1"/>
  <c r="G739" i="1" s="1"/>
  <c r="D739" i="1"/>
  <c r="H738" i="1"/>
  <c r="G738" i="1" s="1"/>
  <c r="D738" i="1"/>
  <c r="H737" i="1"/>
  <c r="G737" i="1" s="1"/>
  <c r="D737" i="1"/>
  <c r="H736" i="1"/>
  <c r="G736" i="1" s="1"/>
  <c r="D736" i="1"/>
  <c r="H735" i="1"/>
  <c r="G735" i="1" s="1"/>
  <c r="D735" i="1"/>
  <c r="H734" i="1"/>
  <c r="G734" i="1" s="1"/>
  <c r="D734" i="1"/>
  <c r="H733" i="1"/>
  <c r="G733" i="1" s="1"/>
  <c r="D733" i="1"/>
  <c r="H732" i="1"/>
  <c r="G732" i="1" s="1"/>
  <c r="D732" i="1"/>
  <c r="H731" i="1"/>
  <c r="G731" i="1" s="1"/>
  <c r="D731" i="1"/>
  <c r="H730" i="1"/>
  <c r="G730" i="1" s="1"/>
  <c r="D730" i="1"/>
  <c r="H729" i="1"/>
  <c r="G729" i="1" s="1"/>
  <c r="D729" i="1"/>
  <c r="H728" i="1"/>
  <c r="G728" i="1" s="1"/>
  <c r="D728" i="1"/>
  <c r="H727" i="1"/>
  <c r="G727" i="1" s="1"/>
  <c r="D727" i="1"/>
  <c r="H726" i="1"/>
  <c r="G726" i="1" s="1"/>
  <c r="D726" i="1"/>
  <c r="H725" i="1"/>
  <c r="G725" i="1" s="1"/>
  <c r="D725" i="1"/>
  <c r="H724" i="1"/>
  <c r="G724" i="1" s="1"/>
  <c r="D724" i="1"/>
  <c r="H723" i="1"/>
  <c r="G723" i="1" s="1"/>
  <c r="D723" i="1"/>
  <c r="H722" i="1"/>
  <c r="G722" i="1" s="1"/>
  <c r="D722" i="1"/>
  <c r="H721" i="1"/>
  <c r="G721" i="1" s="1"/>
  <c r="D721" i="1"/>
  <c r="H720" i="1"/>
  <c r="G720" i="1" s="1"/>
  <c r="D720" i="1"/>
  <c r="H719" i="1"/>
  <c r="G719" i="1" s="1"/>
  <c r="D719" i="1"/>
  <c r="H718" i="1"/>
  <c r="G718" i="1" s="1"/>
  <c r="D718" i="1"/>
  <c r="H717" i="1"/>
  <c r="G717" i="1" s="1"/>
  <c r="D717" i="1"/>
  <c r="H716" i="1"/>
  <c r="G716" i="1" s="1"/>
  <c r="D716" i="1"/>
  <c r="H715" i="1"/>
  <c r="G715" i="1" s="1"/>
  <c r="D715" i="1"/>
  <c r="H714" i="1"/>
  <c r="G714" i="1" s="1"/>
  <c r="D714" i="1"/>
  <c r="H713" i="1"/>
  <c r="G713" i="1" s="1"/>
  <c r="D713" i="1"/>
  <c r="H712" i="1"/>
  <c r="G712" i="1" s="1"/>
  <c r="D712" i="1"/>
  <c r="H711" i="1"/>
  <c r="G711" i="1" s="1"/>
  <c r="D711" i="1"/>
  <c r="H710" i="1"/>
  <c r="G710" i="1" s="1"/>
  <c r="D710" i="1"/>
  <c r="H709" i="1"/>
  <c r="G709" i="1" s="1"/>
  <c r="D709" i="1"/>
  <c r="H708" i="1"/>
  <c r="G708" i="1" s="1"/>
  <c r="D708" i="1"/>
  <c r="H707" i="1"/>
  <c r="G707" i="1" s="1"/>
  <c r="D707" i="1"/>
  <c r="H706" i="1"/>
  <c r="G706" i="1" s="1"/>
  <c r="D706" i="1"/>
  <c r="H705" i="1"/>
  <c r="G705" i="1" s="1"/>
  <c r="D705" i="1"/>
  <c r="H704" i="1"/>
  <c r="G704" i="1" s="1"/>
  <c r="D704" i="1"/>
  <c r="H703" i="1"/>
  <c r="G703" i="1" s="1"/>
  <c r="D703" i="1"/>
  <c r="H702" i="1"/>
  <c r="G702" i="1" s="1"/>
  <c r="D702" i="1"/>
  <c r="H701" i="1"/>
  <c r="G701" i="1" s="1"/>
  <c r="D701" i="1"/>
  <c r="H700" i="1"/>
  <c r="G700" i="1" s="1"/>
  <c r="D700" i="1"/>
  <c r="H699" i="1"/>
  <c r="G699" i="1" s="1"/>
  <c r="D699" i="1"/>
  <c r="H698" i="1"/>
  <c r="G698" i="1" s="1"/>
  <c r="D698" i="1"/>
  <c r="H697" i="1"/>
  <c r="G697" i="1" s="1"/>
  <c r="D697" i="1"/>
  <c r="H696" i="1"/>
  <c r="G696" i="1" s="1"/>
  <c r="D696" i="1"/>
  <c r="H695" i="1"/>
  <c r="G695" i="1" s="1"/>
  <c r="D695" i="1"/>
  <c r="H694" i="1"/>
  <c r="G694" i="1" s="1"/>
  <c r="D694" i="1"/>
  <c r="H693" i="1"/>
  <c r="G693" i="1" s="1"/>
  <c r="D693" i="1"/>
  <c r="H692" i="1"/>
  <c r="G692" i="1" s="1"/>
  <c r="D692" i="1"/>
  <c r="H691" i="1"/>
  <c r="G691" i="1" s="1"/>
  <c r="D691" i="1"/>
  <c r="H690" i="1"/>
  <c r="G690" i="1" s="1"/>
  <c r="D690" i="1"/>
  <c r="H689" i="1"/>
  <c r="G689" i="1" s="1"/>
  <c r="D689" i="1"/>
  <c r="H688" i="1"/>
  <c r="G688" i="1" s="1"/>
  <c r="D688" i="1"/>
  <c r="H687" i="1"/>
  <c r="G687" i="1" s="1"/>
  <c r="D687" i="1"/>
  <c r="H686" i="1"/>
  <c r="G686" i="1" s="1"/>
  <c r="D686" i="1"/>
  <c r="H685" i="1"/>
  <c r="G685" i="1" s="1"/>
  <c r="D685" i="1"/>
  <c r="H684" i="1"/>
  <c r="G684" i="1" s="1"/>
  <c r="D684" i="1"/>
  <c r="H683" i="1"/>
  <c r="G683" i="1" s="1"/>
  <c r="D683" i="1"/>
  <c r="H682" i="1"/>
  <c r="G682" i="1" s="1"/>
  <c r="D682" i="1"/>
  <c r="H681" i="1"/>
  <c r="G681" i="1" s="1"/>
  <c r="D681" i="1"/>
  <c r="H680" i="1"/>
  <c r="G680" i="1" s="1"/>
  <c r="D680" i="1"/>
  <c r="H679" i="1"/>
  <c r="G679" i="1" s="1"/>
  <c r="D679" i="1"/>
  <c r="H678" i="1"/>
  <c r="G678" i="1" s="1"/>
  <c r="D678" i="1"/>
  <c r="H677" i="1"/>
  <c r="G677" i="1" s="1"/>
  <c r="D677" i="1"/>
  <c r="H676" i="1"/>
  <c r="G676" i="1" s="1"/>
  <c r="D676" i="1"/>
  <c r="H675" i="1"/>
  <c r="G675" i="1" s="1"/>
  <c r="D675" i="1"/>
  <c r="H674" i="1"/>
  <c r="G674" i="1" s="1"/>
  <c r="D674" i="1"/>
  <c r="H673" i="1"/>
  <c r="G673" i="1" s="1"/>
  <c r="D673" i="1"/>
  <c r="H672" i="1"/>
  <c r="G672" i="1" s="1"/>
  <c r="D672" i="1"/>
  <c r="H671" i="1"/>
  <c r="G671" i="1" s="1"/>
  <c r="D671" i="1"/>
  <c r="H670" i="1"/>
  <c r="G670" i="1" s="1"/>
  <c r="D670" i="1"/>
  <c r="H669" i="1"/>
  <c r="G669" i="1" s="1"/>
  <c r="D669" i="1"/>
  <c r="H668" i="1"/>
  <c r="G668" i="1" s="1"/>
  <c r="D668" i="1"/>
  <c r="H667" i="1"/>
  <c r="G667" i="1" s="1"/>
  <c r="D667" i="1"/>
  <c r="H666" i="1"/>
  <c r="G666" i="1" s="1"/>
  <c r="D666" i="1"/>
  <c r="H665" i="1"/>
  <c r="G665" i="1" s="1"/>
  <c r="D665" i="1"/>
  <c r="H664" i="1"/>
  <c r="G664" i="1" s="1"/>
  <c r="D664" i="1"/>
  <c r="H663" i="1"/>
  <c r="G663" i="1" s="1"/>
  <c r="D663" i="1"/>
  <c r="H662" i="1"/>
  <c r="G662" i="1" s="1"/>
  <c r="D662" i="1"/>
  <c r="H661" i="1"/>
  <c r="G661" i="1" s="1"/>
  <c r="D661" i="1"/>
  <c r="H660" i="1"/>
  <c r="G660" i="1" s="1"/>
  <c r="D660" i="1"/>
  <c r="H659" i="1"/>
  <c r="G659" i="1" s="1"/>
  <c r="D659" i="1"/>
  <c r="H658" i="1"/>
  <c r="G658" i="1" s="1"/>
  <c r="D658" i="1"/>
  <c r="H657" i="1"/>
  <c r="G657" i="1" s="1"/>
  <c r="D657" i="1"/>
  <c r="H656" i="1"/>
  <c r="G656" i="1" s="1"/>
  <c r="D656" i="1"/>
  <c r="H655" i="1"/>
  <c r="G655" i="1" s="1"/>
  <c r="D655" i="1"/>
  <c r="H654" i="1"/>
  <c r="G654" i="1" s="1"/>
  <c r="D654" i="1"/>
  <c r="H653" i="1"/>
  <c r="G653" i="1" s="1"/>
  <c r="D653" i="1"/>
  <c r="H652" i="1"/>
  <c r="G652" i="1" s="1"/>
  <c r="D652" i="1"/>
  <c r="H651" i="1"/>
  <c r="G651" i="1" s="1"/>
  <c r="D651" i="1"/>
  <c r="H650" i="1"/>
  <c r="G650" i="1" s="1"/>
  <c r="D650" i="1"/>
  <c r="H649" i="1"/>
  <c r="G649" i="1" s="1"/>
  <c r="D649" i="1"/>
  <c r="H648" i="1"/>
  <c r="G648" i="1" s="1"/>
  <c r="D648" i="1"/>
  <c r="H647" i="1"/>
  <c r="G647" i="1" s="1"/>
  <c r="D647" i="1"/>
  <c r="H646" i="1"/>
  <c r="G646" i="1" s="1"/>
  <c r="D646" i="1"/>
  <c r="H645" i="1"/>
  <c r="G645" i="1" s="1"/>
  <c r="D645" i="1"/>
  <c r="H644" i="1"/>
  <c r="G644" i="1" s="1"/>
  <c r="D644" i="1"/>
  <c r="H643" i="1"/>
  <c r="G643" i="1" s="1"/>
  <c r="D643" i="1"/>
  <c r="H642" i="1"/>
  <c r="G642" i="1" s="1"/>
  <c r="D642" i="1"/>
  <c r="H641" i="1"/>
  <c r="G641" i="1" s="1"/>
  <c r="D641" i="1"/>
  <c r="H640" i="1"/>
  <c r="G640" i="1" s="1"/>
  <c r="D640" i="1"/>
  <c r="H639" i="1"/>
  <c r="G639" i="1" s="1"/>
  <c r="D639" i="1"/>
  <c r="H638" i="1"/>
  <c r="G638" i="1" s="1"/>
  <c r="D638" i="1"/>
  <c r="H637" i="1"/>
  <c r="G637" i="1" s="1"/>
  <c r="D637" i="1"/>
  <c r="H636" i="1"/>
  <c r="G636" i="1" s="1"/>
  <c r="D636" i="1"/>
  <c r="H635" i="1"/>
  <c r="G635" i="1" s="1"/>
  <c r="D635" i="1"/>
  <c r="H634" i="1"/>
  <c r="G634" i="1" s="1"/>
  <c r="D634" i="1"/>
  <c r="H633" i="1"/>
  <c r="G633" i="1" s="1"/>
  <c r="D633" i="1"/>
  <c r="H632" i="1"/>
  <c r="G632" i="1" s="1"/>
  <c r="D632" i="1"/>
  <c r="H631" i="1"/>
  <c r="G631" i="1" s="1"/>
  <c r="D631" i="1"/>
  <c r="H630" i="1"/>
  <c r="G630" i="1" s="1"/>
  <c r="D630" i="1"/>
  <c r="H629" i="1"/>
  <c r="G629" i="1" s="1"/>
  <c r="D629" i="1"/>
  <c r="H628" i="1"/>
  <c r="G628" i="1" s="1"/>
  <c r="D628" i="1"/>
  <c r="H627" i="1"/>
  <c r="G627" i="1" s="1"/>
  <c r="D627" i="1"/>
  <c r="H626" i="1"/>
  <c r="G626" i="1" s="1"/>
  <c r="D626" i="1"/>
  <c r="H625" i="1"/>
  <c r="G625" i="1" s="1"/>
  <c r="D625" i="1"/>
  <c r="H624" i="1"/>
  <c r="G624" i="1" s="1"/>
  <c r="D624" i="1"/>
  <c r="H623" i="1"/>
  <c r="G623" i="1" s="1"/>
  <c r="D623" i="1"/>
  <c r="H622" i="1"/>
  <c r="G622" i="1" s="1"/>
  <c r="D622" i="1"/>
  <c r="H621" i="1"/>
  <c r="G621" i="1" s="1"/>
  <c r="D621" i="1"/>
  <c r="H620" i="1"/>
  <c r="G620" i="1" s="1"/>
  <c r="D620" i="1"/>
  <c r="H619" i="1"/>
  <c r="G619" i="1" s="1"/>
  <c r="D619" i="1"/>
  <c r="H618" i="1"/>
  <c r="G618" i="1" s="1"/>
  <c r="D618" i="1"/>
  <c r="H617" i="1"/>
  <c r="G617" i="1" s="1"/>
  <c r="D617" i="1"/>
  <c r="H616" i="1"/>
  <c r="G616" i="1" s="1"/>
  <c r="D616" i="1"/>
  <c r="H615" i="1"/>
  <c r="G615" i="1" s="1"/>
  <c r="D615" i="1"/>
  <c r="H614" i="1"/>
  <c r="G614" i="1" s="1"/>
  <c r="D614" i="1"/>
  <c r="H613" i="1"/>
  <c r="G613" i="1" s="1"/>
  <c r="D613" i="1"/>
  <c r="H612" i="1"/>
  <c r="G612" i="1" s="1"/>
  <c r="D612" i="1"/>
  <c r="H611" i="1"/>
  <c r="G611" i="1" s="1"/>
  <c r="D611" i="1"/>
  <c r="H610" i="1"/>
  <c r="G610" i="1" s="1"/>
  <c r="D610" i="1"/>
  <c r="H609" i="1"/>
  <c r="G609" i="1" s="1"/>
  <c r="D609" i="1"/>
  <c r="H608" i="1"/>
  <c r="G608" i="1" s="1"/>
  <c r="D608" i="1"/>
  <c r="H607" i="1"/>
  <c r="G607" i="1" s="1"/>
  <c r="D607" i="1"/>
  <c r="H606" i="1"/>
  <c r="G606" i="1" s="1"/>
  <c r="D606" i="1"/>
  <c r="H605" i="1"/>
  <c r="G605" i="1" s="1"/>
  <c r="D605" i="1"/>
  <c r="H604" i="1"/>
  <c r="G604" i="1" s="1"/>
  <c r="D604" i="1"/>
  <c r="H603" i="1"/>
  <c r="G603" i="1" s="1"/>
  <c r="D603" i="1"/>
  <c r="H602" i="1"/>
  <c r="G602" i="1" s="1"/>
  <c r="D602" i="1"/>
  <c r="H601" i="1"/>
  <c r="G601" i="1" s="1"/>
  <c r="D601" i="1"/>
  <c r="H600" i="1"/>
  <c r="G600" i="1" s="1"/>
  <c r="D600" i="1"/>
  <c r="H599" i="1"/>
  <c r="G599" i="1" s="1"/>
  <c r="D599" i="1"/>
  <c r="H598" i="1"/>
  <c r="G598" i="1" s="1"/>
  <c r="D598" i="1"/>
  <c r="H597" i="1"/>
  <c r="G597" i="1" s="1"/>
  <c r="D597" i="1"/>
  <c r="H596" i="1"/>
  <c r="G596" i="1" s="1"/>
  <c r="D596" i="1"/>
  <c r="H595" i="1"/>
  <c r="G595" i="1" s="1"/>
  <c r="D595" i="1"/>
  <c r="H594" i="1"/>
  <c r="G594" i="1" s="1"/>
  <c r="D594" i="1"/>
  <c r="H593" i="1"/>
  <c r="G593" i="1" s="1"/>
  <c r="D593" i="1"/>
  <c r="H592" i="1"/>
  <c r="G592" i="1" s="1"/>
  <c r="D592" i="1"/>
  <c r="H591" i="1"/>
  <c r="G591" i="1" s="1"/>
  <c r="D591" i="1"/>
  <c r="H590" i="1"/>
  <c r="G590" i="1" s="1"/>
  <c r="D590" i="1"/>
  <c r="H589" i="1"/>
  <c r="G589" i="1" s="1"/>
  <c r="D589" i="1"/>
  <c r="H588" i="1"/>
  <c r="G588" i="1" s="1"/>
  <c r="D588" i="1"/>
  <c r="H587" i="1"/>
  <c r="G587" i="1" s="1"/>
  <c r="D587" i="1"/>
  <c r="H586" i="1"/>
  <c r="G586" i="1" s="1"/>
  <c r="D586" i="1"/>
  <c r="H585" i="1"/>
  <c r="G585" i="1" s="1"/>
  <c r="D585" i="1"/>
  <c r="H584" i="1"/>
  <c r="G584" i="1" s="1"/>
  <c r="D584" i="1"/>
  <c r="H583" i="1"/>
  <c r="G583" i="1" s="1"/>
  <c r="D583" i="1"/>
  <c r="H582" i="1"/>
  <c r="G582" i="1" s="1"/>
  <c r="D582" i="1"/>
  <c r="H581" i="1"/>
  <c r="G581" i="1" s="1"/>
  <c r="D581" i="1"/>
  <c r="H580" i="1"/>
  <c r="G580" i="1" s="1"/>
  <c r="D580" i="1"/>
  <c r="H579" i="1"/>
  <c r="G579" i="1" s="1"/>
  <c r="D579" i="1"/>
  <c r="H578" i="1"/>
  <c r="G578" i="1" s="1"/>
  <c r="D578" i="1"/>
  <c r="H577" i="1"/>
  <c r="G577" i="1" s="1"/>
  <c r="D577" i="1"/>
  <c r="H576" i="1"/>
  <c r="G576" i="1" s="1"/>
  <c r="D576" i="1"/>
  <c r="H575" i="1"/>
  <c r="G575" i="1" s="1"/>
  <c r="D575" i="1"/>
  <c r="H574" i="1"/>
  <c r="G574" i="1" s="1"/>
  <c r="D574" i="1"/>
  <c r="H573" i="1"/>
  <c r="G573" i="1" s="1"/>
  <c r="D573" i="1"/>
  <c r="H572" i="1"/>
  <c r="G572" i="1" s="1"/>
  <c r="D572" i="1"/>
  <c r="H571" i="1"/>
  <c r="G571" i="1" s="1"/>
  <c r="D571" i="1"/>
  <c r="H570" i="1"/>
  <c r="G570" i="1" s="1"/>
  <c r="D570" i="1"/>
  <c r="H569" i="1"/>
  <c r="G569" i="1" s="1"/>
  <c r="D569" i="1"/>
  <c r="H568" i="1"/>
  <c r="G568" i="1" s="1"/>
  <c r="D568" i="1"/>
  <c r="H567" i="1"/>
  <c r="G567" i="1" s="1"/>
  <c r="D567" i="1"/>
  <c r="H566" i="1"/>
  <c r="G566" i="1" s="1"/>
  <c r="D566" i="1"/>
  <c r="H565" i="1"/>
  <c r="G565" i="1" s="1"/>
  <c r="D565" i="1"/>
  <c r="H564" i="1"/>
  <c r="G564" i="1" s="1"/>
  <c r="D564" i="1"/>
  <c r="H563" i="1"/>
  <c r="G563" i="1" s="1"/>
  <c r="D563" i="1"/>
  <c r="H562" i="1"/>
  <c r="G562" i="1" s="1"/>
  <c r="D562" i="1"/>
  <c r="H561" i="1"/>
  <c r="G561" i="1" s="1"/>
  <c r="D561" i="1"/>
  <c r="H560" i="1"/>
  <c r="G560" i="1" s="1"/>
  <c r="D560" i="1"/>
  <c r="H559" i="1"/>
  <c r="G559" i="1" s="1"/>
  <c r="D559" i="1"/>
  <c r="H558" i="1"/>
  <c r="G558" i="1" s="1"/>
  <c r="D558" i="1"/>
  <c r="H557" i="1"/>
  <c r="G557" i="1" s="1"/>
  <c r="D557" i="1"/>
  <c r="H556" i="1"/>
  <c r="G556" i="1" s="1"/>
  <c r="D556" i="1"/>
  <c r="H555" i="1"/>
  <c r="G555" i="1" s="1"/>
  <c r="D555" i="1"/>
  <c r="H554" i="1"/>
  <c r="G554" i="1" s="1"/>
  <c r="D554" i="1"/>
  <c r="H553" i="1"/>
  <c r="G553" i="1" s="1"/>
  <c r="D553" i="1"/>
  <c r="H552" i="1"/>
  <c r="G552" i="1" s="1"/>
  <c r="D552" i="1"/>
  <c r="H551" i="1"/>
  <c r="G551" i="1" s="1"/>
  <c r="D551" i="1"/>
  <c r="H550" i="1"/>
  <c r="G550" i="1" s="1"/>
  <c r="D550" i="1"/>
  <c r="H549" i="1"/>
  <c r="G549" i="1" s="1"/>
  <c r="D549" i="1"/>
  <c r="H548" i="1"/>
  <c r="G548" i="1" s="1"/>
  <c r="D548" i="1"/>
  <c r="H547" i="1"/>
  <c r="G547" i="1" s="1"/>
  <c r="D547" i="1"/>
  <c r="H546" i="1"/>
  <c r="G546" i="1" s="1"/>
  <c r="D546" i="1"/>
  <c r="H545" i="1"/>
  <c r="G545" i="1" s="1"/>
  <c r="D545" i="1"/>
  <c r="H544" i="1"/>
  <c r="G544" i="1" s="1"/>
  <c r="D544" i="1"/>
  <c r="H543" i="1"/>
  <c r="G543" i="1" s="1"/>
  <c r="D543" i="1"/>
  <c r="H542" i="1"/>
  <c r="G542" i="1" s="1"/>
  <c r="D542" i="1"/>
  <c r="H541" i="1"/>
  <c r="G541" i="1" s="1"/>
  <c r="D541" i="1"/>
  <c r="H540" i="1"/>
  <c r="G540" i="1" s="1"/>
  <c r="D540" i="1"/>
  <c r="H539" i="1"/>
  <c r="G539" i="1" s="1"/>
  <c r="D539" i="1"/>
  <c r="H538" i="1"/>
  <c r="G538" i="1" s="1"/>
  <c r="D538" i="1"/>
  <c r="H537" i="1"/>
  <c r="G537" i="1" s="1"/>
  <c r="D537" i="1"/>
  <c r="H536" i="1"/>
  <c r="G536" i="1" s="1"/>
  <c r="D536" i="1"/>
  <c r="H535" i="1"/>
  <c r="G535" i="1" s="1"/>
  <c r="D535" i="1"/>
  <c r="H534" i="1"/>
  <c r="G534" i="1" s="1"/>
  <c r="D534" i="1"/>
  <c r="H533" i="1"/>
  <c r="G533" i="1" s="1"/>
  <c r="D533" i="1"/>
  <c r="H532" i="1"/>
  <c r="G532" i="1" s="1"/>
  <c r="D532" i="1"/>
  <c r="H531" i="1"/>
  <c r="G531" i="1" s="1"/>
  <c r="D531" i="1"/>
  <c r="H530" i="1"/>
  <c r="G530" i="1" s="1"/>
  <c r="D530" i="1"/>
  <c r="H529" i="1"/>
  <c r="G529" i="1" s="1"/>
  <c r="D529" i="1"/>
  <c r="H528" i="1"/>
  <c r="G528" i="1" s="1"/>
  <c r="D528" i="1"/>
  <c r="H527" i="1"/>
  <c r="G527" i="1" s="1"/>
  <c r="D527" i="1"/>
  <c r="H526" i="1"/>
  <c r="G526" i="1" s="1"/>
  <c r="D526" i="1"/>
  <c r="H525" i="1"/>
  <c r="G525" i="1" s="1"/>
  <c r="D525" i="1"/>
  <c r="H524" i="1"/>
  <c r="G524" i="1" s="1"/>
  <c r="D524" i="1"/>
  <c r="H523" i="1"/>
  <c r="G523" i="1" s="1"/>
  <c r="D523" i="1"/>
  <c r="H522" i="1"/>
  <c r="G522" i="1" s="1"/>
  <c r="D522" i="1"/>
  <c r="H521" i="1"/>
  <c r="G521" i="1" s="1"/>
  <c r="D521" i="1"/>
  <c r="H520" i="1"/>
  <c r="G520" i="1" s="1"/>
  <c r="D520" i="1"/>
  <c r="H519" i="1"/>
  <c r="G519" i="1" s="1"/>
  <c r="D519" i="1"/>
  <c r="H518" i="1"/>
  <c r="G518" i="1" s="1"/>
  <c r="D518" i="1"/>
  <c r="H517" i="1"/>
  <c r="G517" i="1" s="1"/>
  <c r="D517" i="1"/>
  <c r="H516" i="1"/>
  <c r="G516" i="1" s="1"/>
  <c r="D516" i="1"/>
  <c r="H515" i="1"/>
  <c r="G515" i="1" s="1"/>
  <c r="D515" i="1"/>
  <c r="H514" i="1"/>
  <c r="G514" i="1" s="1"/>
  <c r="D514" i="1"/>
  <c r="H513" i="1"/>
  <c r="G513" i="1" s="1"/>
  <c r="D513" i="1"/>
  <c r="H512" i="1"/>
  <c r="G512" i="1" s="1"/>
  <c r="D512" i="1"/>
  <c r="H511" i="1"/>
  <c r="G511" i="1" s="1"/>
  <c r="D511" i="1"/>
  <c r="H510" i="1"/>
  <c r="G510" i="1" s="1"/>
  <c r="D510" i="1"/>
  <c r="H509" i="1"/>
  <c r="G509" i="1" s="1"/>
  <c r="D509" i="1"/>
  <c r="H508" i="1"/>
  <c r="G508" i="1" s="1"/>
  <c r="D508" i="1"/>
  <c r="H507" i="1"/>
  <c r="G507" i="1" s="1"/>
  <c r="D507" i="1"/>
  <c r="H506" i="1"/>
  <c r="G506" i="1" s="1"/>
  <c r="D506" i="1"/>
  <c r="H505" i="1"/>
  <c r="G505" i="1" s="1"/>
  <c r="D505" i="1"/>
  <c r="H504" i="1"/>
  <c r="G504" i="1" s="1"/>
  <c r="D504" i="1"/>
  <c r="H503" i="1"/>
  <c r="G503" i="1" s="1"/>
  <c r="D503" i="1"/>
  <c r="H502" i="1"/>
  <c r="G502" i="1" s="1"/>
  <c r="D502" i="1"/>
  <c r="H501" i="1"/>
  <c r="G501" i="1" s="1"/>
  <c r="D501" i="1"/>
  <c r="H500" i="1"/>
  <c r="G500" i="1" s="1"/>
  <c r="D500" i="1"/>
  <c r="H499" i="1"/>
  <c r="G499" i="1" s="1"/>
  <c r="D499" i="1"/>
  <c r="H498" i="1"/>
  <c r="G498" i="1" s="1"/>
  <c r="D498" i="1"/>
  <c r="H497" i="1"/>
  <c r="G497" i="1" s="1"/>
  <c r="D497" i="1"/>
  <c r="H496" i="1"/>
  <c r="G496" i="1" s="1"/>
  <c r="D496" i="1"/>
  <c r="H495" i="1"/>
  <c r="G495" i="1" s="1"/>
  <c r="D495" i="1"/>
  <c r="H494" i="1"/>
  <c r="G494" i="1" s="1"/>
  <c r="D494" i="1"/>
  <c r="H493" i="1"/>
  <c r="G493" i="1" s="1"/>
  <c r="D493" i="1"/>
  <c r="H492" i="1"/>
  <c r="G492" i="1" s="1"/>
  <c r="D492" i="1"/>
  <c r="H491" i="1"/>
  <c r="G491" i="1" s="1"/>
  <c r="D491" i="1"/>
  <c r="H490" i="1"/>
  <c r="G490" i="1" s="1"/>
  <c r="D490" i="1"/>
  <c r="H489" i="1"/>
  <c r="G489" i="1" s="1"/>
  <c r="D489" i="1"/>
  <c r="H488" i="1"/>
  <c r="G488" i="1" s="1"/>
  <c r="D488" i="1"/>
  <c r="H487" i="1"/>
  <c r="G487" i="1" s="1"/>
  <c r="D487" i="1"/>
  <c r="H486" i="1"/>
  <c r="G486" i="1" s="1"/>
  <c r="D486" i="1"/>
  <c r="H485" i="1"/>
  <c r="G485" i="1" s="1"/>
  <c r="D485" i="1"/>
  <c r="H484" i="1"/>
  <c r="G484" i="1" s="1"/>
  <c r="D484" i="1"/>
  <c r="H483" i="1"/>
  <c r="G483" i="1" s="1"/>
  <c r="D483" i="1"/>
  <c r="H482" i="1"/>
  <c r="G482" i="1" s="1"/>
  <c r="D482" i="1"/>
  <c r="H481" i="1"/>
  <c r="G481" i="1" s="1"/>
  <c r="D481" i="1"/>
  <c r="H480" i="1"/>
  <c r="G480" i="1" s="1"/>
  <c r="D480" i="1"/>
  <c r="H479" i="1"/>
  <c r="G479" i="1" s="1"/>
  <c r="D479" i="1"/>
  <c r="H478" i="1"/>
  <c r="G478" i="1" s="1"/>
  <c r="D478" i="1"/>
  <c r="H477" i="1"/>
  <c r="G477" i="1" s="1"/>
  <c r="D477" i="1"/>
  <c r="H476" i="1"/>
  <c r="G476" i="1" s="1"/>
  <c r="D476" i="1"/>
  <c r="H475" i="1"/>
  <c r="G475" i="1" s="1"/>
  <c r="D475" i="1"/>
  <c r="H474" i="1"/>
  <c r="G474" i="1" s="1"/>
  <c r="D474" i="1"/>
  <c r="H473" i="1"/>
  <c r="G473" i="1" s="1"/>
  <c r="D473" i="1"/>
  <c r="H472" i="1"/>
  <c r="G472" i="1" s="1"/>
  <c r="D472" i="1"/>
  <c r="H471" i="1"/>
  <c r="G471" i="1" s="1"/>
  <c r="D471" i="1"/>
  <c r="H470" i="1"/>
  <c r="G470" i="1" s="1"/>
  <c r="D470" i="1"/>
  <c r="H469" i="1"/>
  <c r="G469" i="1" s="1"/>
  <c r="D469" i="1"/>
  <c r="H468" i="1"/>
  <c r="G468" i="1" s="1"/>
  <c r="D468" i="1"/>
  <c r="H467" i="1"/>
  <c r="G467" i="1" s="1"/>
  <c r="D467" i="1"/>
  <c r="H466" i="1"/>
  <c r="G466" i="1" s="1"/>
  <c r="D466" i="1"/>
  <c r="H465" i="1"/>
  <c r="G465" i="1" s="1"/>
  <c r="D465" i="1"/>
  <c r="H464" i="1"/>
  <c r="G464" i="1" s="1"/>
  <c r="D464" i="1"/>
  <c r="H463" i="1"/>
  <c r="G463" i="1" s="1"/>
  <c r="D463" i="1"/>
  <c r="H462" i="1"/>
  <c r="G462" i="1" s="1"/>
  <c r="D462" i="1"/>
  <c r="H461" i="1"/>
  <c r="G461" i="1" s="1"/>
  <c r="D461" i="1"/>
  <c r="H460" i="1"/>
  <c r="G460" i="1" s="1"/>
  <c r="D460" i="1"/>
  <c r="H459" i="1"/>
  <c r="G459" i="1" s="1"/>
  <c r="D459" i="1"/>
  <c r="H458" i="1"/>
  <c r="G458" i="1" s="1"/>
  <c r="D458" i="1"/>
  <c r="H457" i="1"/>
  <c r="G457" i="1" s="1"/>
  <c r="D457" i="1"/>
  <c r="H456" i="1"/>
  <c r="G456" i="1" s="1"/>
  <c r="D456" i="1"/>
  <c r="H455" i="1"/>
  <c r="G455" i="1" s="1"/>
  <c r="D455" i="1"/>
  <c r="H454" i="1"/>
  <c r="G454" i="1" s="1"/>
  <c r="D454" i="1"/>
  <c r="H453" i="1"/>
  <c r="G453" i="1" s="1"/>
  <c r="D453" i="1"/>
  <c r="H452" i="1"/>
  <c r="G452" i="1" s="1"/>
  <c r="D452" i="1"/>
  <c r="H451" i="1"/>
  <c r="G451" i="1" s="1"/>
  <c r="D451" i="1"/>
  <c r="H450" i="1"/>
  <c r="G450" i="1" s="1"/>
  <c r="D450" i="1"/>
  <c r="H449" i="1"/>
  <c r="G449" i="1" s="1"/>
  <c r="D449" i="1"/>
  <c r="H448" i="1"/>
  <c r="G448" i="1" s="1"/>
  <c r="D448" i="1"/>
  <c r="H447" i="1"/>
  <c r="G447" i="1" s="1"/>
  <c r="D447" i="1"/>
  <c r="H446" i="1"/>
  <c r="G446" i="1" s="1"/>
  <c r="D446" i="1"/>
  <c r="H445" i="1"/>
  <c r="G445" i="1" s="1"/>
  <c r="D445" i="1"/>
  <c r="H444" i="1"/>
  <c r="G444" i="1" s="1"/>
  <c r="D444" i="1"/>
  <c r="H443" i="1"/>
  <c r="G443" i="1" s="1"/>
  <c r="D443" i="1"/>
  <c r="H442" i="1"/>
  <c r="G442" i="1" s="1"/>
  <c r="D442" i="1"/>
  <c r="H441" i="1"/>
  <c r="G441" i="1" s="1"/>
  <c r="D441" i="1"/>
  <c r="H440" i="1"/>
  <c r="G440" i="1" s="1"/>
  <c r="D440" i="1"/>
  <c r="H439" i="1"/>
  <c r="G439" i="1" s="1"/>
  <c r="D439" i="1"/>
  <c r="H438" i="1"/>
  <c r="G438" i="1" s="1"/>
  <c r="D438" i="1"/>
  <c r="H437" i="1"/>
  <c r="G437" i="1" s="1"/>
  <c r="D437" i="1"/>
  <c r="H436" i="1"/>
  <c r="G436" i="1" s="1"/>
  <c r="D436" i="1"/>
  <c r="H435" i="1"/>
  <c r="G435" i="1" s="1"/>
  <c r="D435" i="1"/>
  <c r="H434" i="1"/>
  <c r="G434" i="1" s="1"/>
  <c r="D434" i="1"/>
  <c r="H433" i="1"/>
  <c r="G433" i="1" s="1"/>
  <c r="D433" i="1"/>
  <c r="H432" i="1"/>
  <c r="G432" i="1" s="1"/>
  <c r="D432" i="1"/>
  <c r="H431" i="1"/>
  <c r="G431" i="1" s="1"/>
  <c r="D431" i="1"/>
  <c r="H430" i="1"/>
  <c r="G430" i="1" s="1"/>
  <c r="D430" i="1"/>
  <c r="H429" i="1"/>
  <c r="G429" i="1" s="1"/>
  <c r="D429" i="1"/>
  <c r="H428" i="1"/>
  <c r="G428" i="1" s="1"/>
  <c r="D428" i="1"/>
  <c r="H427" i="1"/>
  <c r="G427" i="1" s="1"/>
  <c r="D427" i="1"/>
  <c r="H426" i="1"/>
  <c r="G426" i="1" s="1"/>
  <c r="D426" i="1"/>
  <c r="H425" i="1"/>
  <c r="G425" i="1" s="1"/>
  <c r="D425" i="1"/>
  <c r="H424" i="1"/>
  <c r="G424" i="1" s="1"/>
  <c r="D424" i="1"/>
  <c r="H423" i="1"/>
  <c r="G423" i="1" s="1"/>
  <c r="D423" i="1"/>
  <c r="H422" i="1"/>
  <c r="G422" i="1" s="1"/>
  <c r="D422" i="1"/>
  <c r="H421" i="1"/>
  <c r="G421" i="1" s="1"/>
  <c r="D421" i="1"/>
  <c r="H420" i="1"/>
  <c r="G420" i="1" s="1"/>
  <c r="D420" i="1"/>
  <c r="H419" i="1"/>
  <c r="G419" i="1" s="1"/>
  <c r="D419" i="1"/>
  <c r="H418" i="1"/>
  <c r="G418" i="1" s="1"/>
  <c r="D418" i="1"/>
  <c r="H417" i="1"/>
  <c r="G417" i="1" s="1"/>
  <c r="D417" i="1"/>
  <c r="H416" i="1"/>
  <c r="G416" i="1" s="1"/>
  <c r="D416" i="1"/>
  <c r="H415" i="1"/>
  <c r="G415" i="1" s="1"/>
  <c r="D415" i="1"/>
  <c r="H414" i="1"/>
  <c r="G414" i="1" s="1"/>
  <c r="D414" i="1"/>
  <c r="H413" i="1"/>
  <c r="G413" i="1" s="1"/>
  <c r="D413" i="1"/>
  <c r="H412" i="1"/>
  <c r="G412" i="1" s="1"/>
  <c r="D412" i="1"/>
  <c r="H411" i="1"/>
  <c r="G411" i="1" s="1"/>
  <c r="D411" i="1"/>
  <c r="H410" i="1"/>
  <c r="G410" i="1" s="1"/>
  <c r="D410" i="1"/>
  <c r="H409" i="1"/>
  <c r="G409" i="1" s="1"/>
  <c r="D409" i="1"/>
  <c r="H408" i="1"/>
  <c r="G408" i="1" s="1"/>
  <c r="D408" i="1"/>
  <c r="H407" i="1"/>
  <c r="G407" i="1" s="1"/>
  <c r="D407" i="1"/>
  <c r="H406" i="1"/>
  <c r="G406" i="1" s="1"/>
  <c r="D406" i="1"/>
  <c r="H405" i="1"/>
  <c r="G405" i="1" s="1"/>
  <c r="D405" i="1"/>
  <c r="H404" i="1"/>
  <c r="G404" i="1" s="1"/>
  <c r="D404" i="1"/>
  <c r="H403" i="1"/>
  <c r="G403" i="1" s="1"/>
  <c r="D403" i="1"/>
  <c r="H402" i="1"/>
  <c r="G402" i="1" s="1"/>
  <c r="D402" i="1"/>
  <c r="AE3" i="1"/>
  <c r="AE2" i="1"/>
  <c r="H401" i="1"/>
  <c r="G401" i="1" s="1"/>
  <c r="D401" i="1"/>
  <c r="H400" i="1"/>
  <c r="G400" i="1" s="1"/>
  <c r="D400" i="1"/>
  <c r="H399" i="1"/>
  <c r="G399" i="1" s="1"/>
  <c r="D399" i="1"/>
  <c r="H398" i="1"/>
  <c r="G398" i="1" s="1"/>
  <c r="D398" i="1"/>
  <c r="H397" i="1"/>
  <c r="G397" i="1" s="1"/>
  <c r="D397" i="1"/>
  <c r="H396" i="1"/>
  <c r="G396" i="1" s="1"/>
  <c r="D396" i="1"/>
  <c r="H395" i="1"/>
  <c r="G395" i="1" s="1"/>
  <c r="D395" i="1"/>
  <c r="H394" i="1"/>
  <c r="G394" i="1" s="1"/>
  <c r="D394" i="1"/>
  <c r="H393" i="1"/>
  <c r="G393" i="1" s="1"/>
  <c r="D393" i="1"/>
  <c r="H392" i="1"/>
  <c r="G392" i="1" s="1"/>
  <c r="D392" i="1"/>
  <c r="H391" i="1"/>
  <c r="G391" i="1" s="1"/>
  <c r="D391" i="1"/>
  <c r="H390" i="1"/>
  <c r="G390" i="1" s="1"/>
  <c r="D390" i="1"/>
  <c r="H389" i="1"/>
  <c r="G389" i="1" s="1"/>
  <c r="D389" i="1"/>
  <c r="H388" i="1"/>
  <c r="G388" i="1" s="1"/>
  <c r="D388" i="1"/>
  <c r="H387" i="1"/>
  <c r="G387" i="1" s="1"/>
  <c r="D387" i="1"/>
  <c r="H386" i="1"/>
  <c r="G386" i="1" s="1"/>
  <c r="D386" i="1"/>
  <c r="H385" i="1"/>
  <c r="G385" i="1" s="1"/>
  <c r="D385" i="1"/>
  <c r="H384" i="1"/>
  <c r="G384" i="1" s="1"/>
  <c r="D384" i="1"/>
  <c r="H383" i="1"/>
  <c r="G383" i="1" s="1"/>
  <c r="D383" i="1"/>
  <c r="H382" i="1"/>
  <c r="G382" i="1" s="1"/>
  <c r="D382" i="1"/>
  <c r="H381" i="1"/>
  <c r="G381" i="1" s="1"/>
  <c r="D381" i="1"/>
  <c r="H380" i="1"/>
  <c r="G380" i="1" s="1"/>
  <c r="D380" i="1"/>
  <c r="H379" i="1"/>
  <c r="G379" i="1" s="1"/>
  <c r="D379" i="1"/>
  <c r="H378" i="1"/>
  <c r="G378" i="1" s="1"/>
  <c r="D378" i="1"/>
  <c r="H377" i="1"/>
  <c r="G377" i="1" s="1"/>
  <c r="D377" i="1"/>
  <c r="H376" i="1"/>
  <c r="G376" i="1" s="1"/>
  <c r="D376" i="1"/>
  <c r="H375" i="1"/>
  <c r="G375" i="1" s="1"/>
  <c r="D375" i="1"/>
  <c r="H374" i="1"/>
  <c r="G374" i="1" s="1"/>
  <c r="D374" i="1"/>
  <c r="H373" i="1"/>
  <c r="G373" i="1" s="1"/>
  <c r="D373" i="1"/>
  <c r="H372" i="1"/>
  <c r="G372" i="1" s="1"/>
  <c r="D372" i="1"/>
  <c r="H371" i="1"/>
  <c r="G371" i="1" s="1"/>
  <c r="D371" i="1"/>
  <c r="H370" i="1"/>
  <c r="G370" i="1" s="1"/>
  <c r="D370" i="1"/>
  <c r="H369" i="1"/>
  <c r="G369" i="1" s="1"/>
  <c r="D369" i="1"/>
  <c r="H368" i="1"/>
  <c r="G368" i="1" s="1"/>
  <c r="D368" i="1"/>
  <c r="H367" i="1"/>
  <c r="G367" i="1" s="1"/>
  <c r="D367" i="1"/>
  <c r="H366" i="1"/>
  <c r="G366" i="1" s="1"/>
  <c r="D366" i="1"/>
  <c r="H365" i="1"/>
  <c r="G365" i="1" s="1"/>
  <c r="D365" i="1"/>
  <c r="H364" i="1"/>
  <c r="G364" i="1" s="1"/>
  <c r="D364" i="1"/>
  <c r="H363" i="1"/>
  <c r="G363" i="1" s="1"/>
  <c r="D363" i="1"/>
  <c r="H362" i="1"/>
  <c r="G362" i="1" s="1"/>
  <c r="D362" i="1"/>
  <c r="H361" i="1"/>
  <c r="G361" i="1" s="1"/>
  <c r="D361" i="1"/>
  <c r="H360" i="1"/>
  <c r="G360" i="1" s="1"/>
  <c r="D360" i="1"/>
  <c r="H359" i="1"/>
  <c r="G359" i="1" s="1"/>
  <c r="D359" i="1"/>
  <c r="H358" i="1"/>
  <c r="G358" i="1" s="1"/>
  <c r="D358" i="1"/>
  <c r="H357" i="1"/>
  <c r="G357" i="1" s="1"/>
  <c r="D357" i="1"/>
  <c r="H356" i="1"/>
  <c r="G356" i="1" s="1"/>
  <c r="D356" i="1"/>
  <c r="H355" i="1"/>
  <c r="G355" i="1" s="1"/>
  <c r="D355" i="1"/>
  <c r="H354" i="1"/>
  <c r="G354" i="1" s="1"/>
  <c r="D354" i="1"/>
  <c r="H353" i="1"/>
  <c r="G353" i="1" s="1"/>
  <c r="D353" i="1"/>
  <c r="H352" i="1"/>
  <c r="G352" i="1" s="1"/>
  <c r="D352" i="1"/>
  <c r="H351" i="1"/>
  <c r="G351" i="1" s="1"/>
  <c r="D351" i="1"/>
  <c r="H350" i="1"/>
  <c r="G350" i="1" s="1"/>
  <c r="D350" i="1"/>
  <c r="H349" i="1"/>
  <c r="G349" i="1" s="1"/>
  <c r="D349" i="1"/>
  <c r="H348" i="1"/>
  <c r="G348" i="1" s="1"/>
  <c r="D348" i="1"/>
  <c r="H347" i="1"/>
  <c r="G347" i="1" s="1"/>
  <c r="D347" i="1"/>
  <c r="H346" i="1"/>
  <c r="G346" i="1" s="1"/>
  <c r="D346" i="1"/>
  <c r="H345" i="1"/>
  <c r="G345" i="1" s="1"/>
  <c r="D345" i="1"/>
  <c r="H344" i="1"/>
  <c r="G344" i="1" s="1"/>
  <c r="D344" i="1"/>
  <c r="H343" i="1"/>
  <c r="G343" i="1" s="1"/>
  <c r="D343" i="1"/>
  <c r="H342" i="1"/>
  <c r="G342" i="1" s="1"/>
  <c r="D342" i="1"/>
  <c r="H341" i="1"/>
  <c r="G341" i="1" s="1"/>
  <c r="D341" i="1"/>
  <c r="H340" i="1"/>
  <c r="G340" i="1" s="1"/>
  <c r="D340" i="1"/>
  <c r="H339" i="1"/>
  <c r="G339" i="1" s="1"/>
  <c r="D339" i="1"/>
  <c r="H338" i="1"/>
  <c r="G338" i="1" s="1"/>
  <c r="D338" i="1"/>
  <c r="H337" i="1"/>
  <c r="G337" i="1" s="1"/>
  <c r="D337" i="1"/>
  <c r="H336" i="1"/>
  <c r="G336" i="1" s="1"/>
  <c r="D336" i="1"/>
  <c r="H335" i="1"/>
  <c r="G335" i="1" s="1"/>
  <c r="D335" i="1"/>
  <c r="H334" i="1"/>
  <c r="G334" i="1" s="1"/>
  <c r="D334" i="1"/>
  <c r="H333" i="1"/>
  <c r="G333" i="1" s="1"/>
  <c r="D333" i="1"/>
  <c r="H332" i="1"/>
  <c r="G332" i="1" s="1"/>
  <c r="D332" i="1"/>
  <c r="H331" i="1"/>
  <c r="G331" i="1" s="1"/>
  <c r="D331" i="1"/>
  <c r="H330" i="1"/>
  <c r="G330" i="1" s="1"/>
  <c r="D330" i="1"/>
  <c r="H329" i="1"/>
  <c r="G329" i="1" s="1"/>
  <c r="D329" i="1"/>
  <c r="H328" i="1"/>
  <c r="G328" i="1" s="1"/>
  <c r="D328" i="1"/>
  <c r="H327" i="1"/>
  <c r="G327" i="1" s="1"/>
  <c r="D327" i="1"/>
  <c r="H326" i="1"/>
  <c r="G326" i="1" s="1"/>
  <c r="D326" i="1"/>
  <c r="H325" i="1"/>
  <c r="G325" i="1" s="1"/>
  <c r="D325" i="1"/>
  <c r="H324" i="1"/>
  <c r="G324" i="1" s="1"/>
  <c r="D324" i="1"/>
  <c r="H323" i="1"/>
  <c r="G323" i="1" s="1"/>
  <c r="D323" i="1"/>
  <c r="H322" i="1"/>
  <c r="G322" i="1" s="1"/>
  <c r="D322" i="1"/>
  <c r="H321" i="1"/>
  <c r="G321" i="1" s="1"/>
  <c r="D321" i="1"/>
  <c r="H320" i="1"/>
  <c r="G320" i="1" s="1"/>
  <c r="D320" i="1"/>
  <c r="H319" i="1"/>
  <c r="G319" i="1" s="1"/>
  <c r="D319" i="1"/>
  <c r="H318" i="1"/>
  <c r="G318" i="1" s="1"/>
  <c r="D318" i="1"/>
  <c r="H317" i="1"/>
  <c r="G317" i="1" s="1"/>
  <c r="D317" i="1"/>
  <c r="H316" i="1"/>
  <c r="G316" i="1" s="1"/>
  <c r="D316" i="1"/>
  <c r="H315" i="1"/>
  <c r="G315" i="1" s="1"/>
  <c r="D315" i="1"/>
  <c r="H314" i="1"/>
  <c r="G314" i="1" s="1"/>
  <c r="D314" i="1"/>
  <c r="H313" i="1"/>
  <c r="G313" i="1" s="1"/>
  <c r="D313" i="1"/>
  <c r="H312" i="1"/>
  <c r="G312" i="1" s="1"/>
  <c r="D312" i="1"/>
  <c r="H311" i="1"/>
  <c r="G311" i="1" s="1"/>
  <c r="D311" i="1"/>
  <c r="H310" i="1"/>
  <c r="G310" i="1" s="1"/>
  <c r="D310" i="1"/>
  <c r="H309" i="1"/>
  <c r="G309" i="1" s="1"/>
  <c r="D309" i="1"/>
  <c r="H308" i="1"/>
  <c r="G308" i="1" s="1"/>
  <c r="D308" i="1"/>
  <c r="H307" i="1"/>
  <c r="G307" i="1" s="1"/>
  <c r="D307" i="1"/>
  <c r="H306" i="1"/>
  <c r="G306" i="1" s="1"/>
  <c r="D306" i="1"/>
  <c r="H305" i="1"/>
  <c r="G305" i="1" s="1"/>
  <c r="D305" i="1"/>
  <c r="H304" i="1"/>
  <c r="G304" i="1" s="1"/>
  <c r="D304" i="1"/>
  <c r="H303" i="1"/>
  <c r="G303" i="1" s="1"/>
  <c r="D303" i="1"/>
  <c r="H302" i="1"/>
  <c r="G302" i="1" s="1"/>
  <c r="D302" i="1"/>
  <c r="H301" i="1"/>
  <c r="G301" i="1" s="1"/>
  <c r="D301" i="1"/>
  <c r="H300" i="1"/>
  <c r="G300" i="1" s="1"/>
  <c r="D300" i="1"/>
  <c r="H299" i="1"/>
  <c r="G299" i="1" s="1"/>
  <c r="D299" i="1"/>
  <c r="H298" i="1"/>
  <c r="G298" i="1" s="1"/>
  <c r="D298" i="1"/>
  <c r="H297" i="1"/>
  <c r="G297" i="1" s="1"/>
  <c r="D297" i="1"/>
  <c r="H296" i="1"/>
  <c r="G296" i="1" s="1"/>
  <c r="D296" i="1"/>
  <c r="H295" i="1"/>
  <c r="G295" i="1" s="1"/>
  <c r="D295" i="1"/>
  <c r="H294" i="1"/>
  <c r="G294" i="1" s="1"/>
  <c r="D294" i="1"/>
  <c r="H293" i="1"/>
  <c r="G293" i="1" s="1"/>
  <c r="D293" i="1"/>
  <c r="H292" i="1"/>
  <c r="G292" i="1" s="1"/>
  <c r="D292" i="1"/>
  <c r="H291" i="1"/>
  <c r="G291" i="1" s="1"/>
  <c r="D291" i="1"/>
  <c r="H290" i="1"/>
  <c r="G290" i="1" s="1"/>
  <c r="D290" i="1"/>
  <c r="H289" i="1"/>
  <c r="G289" i="1" s="1"/>
  <c r="D289" i="1"/>
  <c r="H288" i="1"/>
  <c r="G288" i="1" s="1"/>
  <c r="D288" i="1"/>
  <c r="H287" i="1"/>
  <c r="G287" i="1" s="1"/>
  <c r="D287" i="1"/>
  <c r="H286" i="1"/>
  <c r="G286" i="1" s="1"/>
  <c r="D286" i="1"/>
  <c r="H285" i="1"/>
  <c r="G285" i="1" s="1"/>
  <c r="D285" i="1"/>
  <c r="H284" i="1"/>
  <c r="G284" i="1" s="1"/>
  <c r="D284" i="1"/>
  <c r="H283" i="1"/>
  <c r="G283" i="1" s="1"/>
  <c r="D283" i="1"/>
  <c r="H282" i="1"/>
  <c r="G282" i="1" s="1"/>
  <c r="D282" i="1"/>
  <c r="H281" i="1"/>
  <c r="G281" i="1" s="1"/>
  <c r="D281" i="1"/>
  <c r="H280" i="1"/>
  <c r="G280" i="1" s="1"/>
  <c r="D280" i="1"/>
  <c r="H279" i="1"/>
  <c r="G279" i="1" s="1"/>
  <c r="D279" i="1"/>
  <c r="H278" i="1"/>
  <c r="G278" i="1" s="1"/>
  <c r="D278" i="1"/>
  <c r="H277" i="1"/>
  <c r="G277" i="1" s="1"/>
  <c r="D277" i="1"/>
  <c r="H276" i="1"/>
  <c r="G276" i="1" s="1"/>
  <c r="D276" i="1"/>
  <c r="H275" i="1"/>
  <c r="G275" i="1" s="1"/>
  <c r="D275" i="1"/>
  <c r="H274" i="1"/>
  <c r="G274" i="1" s="1"/>
  <c r="D274" i="1"/>
  <c r="H273" i="1"/>
  <c r="G273" i="1" s="1"/>
  <c r="D273" i="1"/>
  <c r="H272" i="1"/>
  <c r="G272" i="1" s="1"/>
  <c r="D272" i="1"/>
  <c r="H271" i="1"/>
  <c r="G271" i="1" s="1"/>
  <c r="D271" i="1"/>
  <c r="H270" i="1"/>
  <c r="G270" i="1" s="1"/>
  <c r="D270" i="1"/>
  <c r="H269" i="1"/>
  <c r="G269" i="1" s="1"/>
  <c r="D269" i="1"/>
  <c r="H268" i="1"/>
  <c r="G268" i="1" s="1"/>
  <c r="D268" i="1"/>
  <c r="H267" i="1"/>
  <c r="G267" i="1" s="1"/>
  <c r="D267" i="1"/>
  <c r="H266" i="1"/>
  <c r="G266" i="1" s="1"/>
  <c r="D266" i="1"/>
  <c r="H265" i="1"/>
  <c r="G265" i="1" s="1"/>
  <c r="D265" i="1"/>
  <c r="H264" i="1"/>
  <c r="G264" i="1" s="1"/>
  <c r="D264" i="1"/>
  <c r="H263" i="1"/>
  <c r="G263" i="1" s="1"/>
  <c r="D263" i="1"/>
  <c r="H262" i="1"/>
  <c r="G262" i="1" s="1"/>
  <c r="D262" i="1"/>
  <c r="H261" i="1"/>
  <c r="G261" i="1" s="1"/>
  <c r="D261" i="1"/>
  <c r="H260" i="1"/>
  <c r="G260" i="1" s="1"/>
  <c r="D260" i="1"/>
  <c r="H259" i="1"/>
  <c r="G259" i="1" s="1"/>
  <c r="D259" i="1"/>
  <c r="H258" i="1"/>
  <c r="G258" i="1" s="1"/>
  <c r="D258" i="1"/>
  <c r="H257" i="1"/>
  <c r="G257" i="1" s="1"/>
  <c r="D257" i="1"/>
  <c r="H256" i="1"/>
  <c r="G256" i="1" s="1"/>
  <c r="D256" i="1"/>
  <c r="H255" i="1"/>
  <c r="G255" i="1" s="1"/>
  <c r="D255" i="1"/>
  <c r="H254" i="1"/>
  <c r="G254" i="1" s="1"/>
  <c r="D254" i="1"/>
  <c r="H253" i="1"/>
  <c r="G253" i="1" s="1"/>
  <c r="D253" i="1"/>
  <c r="H252" i="1"/>
  <c r="G252" i="1" s="1"/>
  <c r="D252" i="1"/>
  <c r="H251" i="1"/>
  <c r="G251" i="1" s="1"/>
  <c r="D251" i="1"/>
  <c r="H250" i="1"/>
  <c r="G250" i="1" s="1"/>
  <c r="D250" i="1"/>
  <c r="H249" i="1"/>
  <c r="G249" i="1" s="1"/>
  <c r="D249" i="1"/>
  <c r="H248" i="1"/>
  <c r="G248" i="1" s="1"/>
  <c r="D248" i="1"/>
  <c r="H247" i="1"/>
  <c r="G247" i="1" s="1"/>
  <c r="D247" i="1"/>
  <c r="H246" i="1"/>
  <c r="G246" i="1" s="1"/>
  <c r="D246" i="1"/>
  <c r="H245" i="1"/>
  <c r="G245" i="1" s="1"/>
  <c r="D245" i="1"/>
  <c r="H244" i="1"/>
  <c r="G244" i="1" s="1"/>
  <c r="D244" i="1"/>
  <c r="H243" i="1"/>
  <c r="G243" i="1" s="1"/>
  <c r="D243" i="1"/>
  <c r="H242" i="1"/>
  <c r="G242" i="1" s="1"/>
  <c r="D242" i="1"/>
  <c r="H241" i="1"/>
  <c r="G241" i="1" s="1"/>
  <c r="D241" i="1"/>
  <c r="H240" i="1"/>
  <c r="G240" i="1" s="1"/>
  <c r="D240" i="1"/>
  <c r="H239" i="1"/>
  <c r="G239" i="1" s="1"/>
  <c r="D239" i="1"/>
  <c r="H238" i="1"/>
  <c r="G238" i="1" s="1"/>
  <c r="D238" i="1"/>
  <c r="H237" i="1"/>
  <c r="G237" i="1" s="1"/>
  <c r="D237" i="1"/>
  <c r="H236" i="1"/>
  <c r="G236" i="1" s="1"/>
  <c r="D236" i="1"/>
  <c r="H235" i="1"/>
  <c r="G235" i="1" s="1"/>
  <c r="D235" i="1"/>
  <c r="H234" i="1"/>
  <c r="G234" i="1" s="1"/>
  <c r="D234" i="1"/>
  <c r="H233" i="1"/>
  <c r="G233" i="1" s="1"/>
  <c r="D233" i="1"/>
  <c r="H232" i="1"/>
  <c r="G232" i="1" s="1"/>
  <c r="D232" i="1"/>
  <c r="H231" i="1"/>
  <c r="G231" i="1" s="1"/>
  <c r="D231" i="1"/>
  <c r="H230" i="1"/>
  <c r="G230" i="1" s="1"/>
  <c r="D230" i="1"/>
  <c r="H229" i="1"/>
  <c r="G229" i="1" s="1"/>
  <c r="D229" i="1"/>
  <c r="H228" i="1"/>
  <c r="G228" i="1" s="1"/>
  <c r="D228" i="1"/>
  <c r="H227" i="1"/>
  <c r="G227" i="1" s="1"/>
  <c r="D227" i="1"/>
  <c r="H226" i="1"/>
  <c r="G226" i="1" s="1"/>
  <c r="D226" i="1"/>
  <c r="H225" i="1"/>
  <c r="G225" i="1" s="1"/>
  <c r="D225" i="1"/>
  <c r="H224" i="1"/>
  <c r="G224" i="1" s="1"/>
  <c r="D224" i="1"/>
  <c r="H223" i="1"/>
  <c r="G223" i="1" s="1"/>
  <c r="D223" i="1"/>
  <c r="H222" i="1"/>
  <c r="G222" i="1" s="1"/>
  <c r="D222" i="1"/>
  <c r="H221" i="1"/>
  <c r="G221" i="1" s="1"/>
  <c r="D221" i="1"/>
  <c r="H220" i="1"/>
  <c r="G220" i="1" s="1"/>
  <c r="D220" i="1"/>
  <c r="H219" i="1"/>
  <c r="G219" i="1" s="1"/>
  <c r="D219" i="1"/>
  <c r="H218" i="1"/>
  <c r="G218" i="1" s="1"/>
  <c r="D218" i="1"/>
  <c r="H217" i="1"/>
  <c r="G217" i="1" s="1"/>
  <c r="D217" i="1"/>
  <c r="H216" i="1"/>
  <c r="G216" i="1" s="1"/>
  <c r="D216" i="1"/>
  <c r="H215" i="1"/>
  <c r="G215" i="1" s="1"/>
  <c r="D215" i="1"/>
  <c r="H214" i="1"/>
  <c r="G214" i="1" s="1"/>
  <c r="D214" i="1"/>
  <c r="H213" i="1"/>
  <c r="G213" i="1" s="1"/>
  <c r="D213" i="1"/>
  <c r="H212" i="1"/>
  <c r="G212" i="1" s="1"/>
  <c r="D212" i="1"/>
  <c r="H211" i="1"/>
  <c r="G211" i="1" s="1"/>
  <c r="D211" i="1"/>
  <c r="H210" i="1"/>
  <c r="G210" i="1" s="1"/>
  <c r="D210" i="1"/>
  <c r="H209" i="1"/>
  <c r="G209" i="1" s="1"/>
  <c r="D209" i="1"/>
  <c r="H208" i="1"/>
  <c r="G208" i="1" s="1"/>
  <c r="D208" i="1"/>
  <c r="H207" i="1"/>
  <c r="G207" i="1" s="1"/>
  <c r="D207" i="1"/>
  <c r="H206" i="1"/>
  <c r="G206" i="1" s="1"/>
  <c r="D206" i="1"/>
  <c r="H205" i="1"/>
  <c r="G205" i="1" s="1"/>
  <c r="D205" i="1"/>
  <c r="H204" i="1"/>
  <c r="G204" i="1" s="1"/>
  <c r="D204" i="1"/>
  <c r="H203" i="1"/>
  <c r="G203" i="1" s="1"/>
  <c r="D203" i="1"/>
  <c r="H202" i="1"/>
  <c r="G202" i="1" s="1"/>
  <c r="D202" i="1"/>
  <c r="H201" i="1"/>
  <c r="G201" i="1" s="1"/>
  <c r="D201" i="1"/>
  <c r="H200" i="1"/>
  <c r="G200" i="1" s="1"/>
  <c r="D200" i="1"/>
  <c r="H199" i="1"/>
  <c r="G199" i="1" s="1"/>
  <c r="D199" i="1"/>
  <c r="H198" i="1"/>
  <c r="G198" i="1" s="1"/>
  <c r="D198" i="1"/>
  <c r="H197" i="1"/>
  <c r="G197" i="1" s="1"/>
  <c r="D197" i="1"/>
  <c r="H196" i="1"/>
  <c r="G196" i="1" s="1"/>
  <c r="D196" i="1"/>
  <c r="H195" i="1"/>
  <c r="G195" i="1" s="1"/>
  <c r="D195" i="1"/>
  <c r="H194" i="1"/>
  <c r="G194" i="1" s="1"/>
  <c r="D194" i="1"/>
  <c r="H193" i="1"/>
  <c r="G193" i="1" s="1"/>
  <c r="D193" i="1"/>
  <c r="H192" i="1"/>
  <c r="G192" i="1" s="1"/>
  <c r="D192" i="1"/>
  <c r="H191" i="1"/>
  <c r="G191" i="1" s="1"/>
  <c r="D191" i="1"/>
  <c r="H190" i="1"/>
  <c r="G190" i="1" s="1"/>
  <c r="D190" i="1"/>
  <c r="H189" i="1"/>
  <c r="G189" i="1" s="1"/>
  <c r="D189" i="1"/>
  <c r="H188" i="1"/>
  <c r="G188" i="1" s="1"/>
  <c r="D188" i="1"/>
  <c r="H187" i="1"/>
  <c r="G187" i="1" s="1"/>
  <c r="D187" i="1"/>
  <c r="H186" i="1"/>
  <c r="G186" i="1" s="1"/>
  <c r="D186" i="1"/>
  <c r="H185" i="1"/>
  <c r="G185" i="1" s="1"/>
  <c r="D185" i="1"/>
  <c r="H184" i="1"/>
  <c r="G184" i="1" s="1"/>
  <c r="D184" i="1"/>
  <c r="H183" i="1"/>
  <c r="G183" i="1" s="1"/>
  <c r="D183" i="1"/>
  <c r="H182" i="1"/>
  <c r="G182" i="1" s="1"/>
  <c r="D182" i="1"/>
  <c r="H181" i="1"/>
  <c r="G181" i="1" s="1"/>
  <c r="D181" i="1"/>
  <c r="H180" i="1"/>
  <c r="G180" i="1" s="1"/>
  <c r="D180" i="1"/>
  <c r="H179" i="1"/>
  <c r="G179" i="1" s="1"/>
  <c r="D179" i="1"/>
  <c r="H178" i="1"/>
  <c r="G178" i="1" s="1"/>
  <c r="D178" i="1"/>
  <c r="H177" i="1"/>
  <c r="G177" i="1" s="1"/>
  <c r="D177" i="1"/>
  <c r="H176" i="1"/>
  <c r="G176" i="1" s="1"/>
  <c r="D176" i="1"/>
  <c r="H175" i="1"/>
  <c r="G175" i="1" s="1"/>
  <c r="D175" i="1"/>
  <c r="H174" i="1"/>
  <c r="G174" i="1" s="1"/>
  <c r="D174" i="1"/>
  <c r="H173" i="1"/>
  <c r="G173" i="1" s="1"/>
  <c r="D173" i="1"/>
  <c r="H172" i="1"/>
  <c r="G172" i="1" s="1"/>
  <c r="D172" i="1"/>
  <c r="H171" i="1"/>
  <c r="G171" i="1" s="1"/>
  <c r="D171" i="1"/>
  <c r="H170" i="1"/>
  <c r="G170" i="1" s="1"/>
  <c r="D170" i="1"/>
  <c r="H169" i="1"/>
  <c r="G169" i="1" s="1"/>
  <c r="D169" i="1"/>
  <c r="H168" i="1"/>
  <c r="G168" i="1" s="1"/>
  <c r="D168" i="1"/>
  <c r="H167" i="1"/>
  <c r="G167" i="1" s="1"/>
  <c r="D167" i="1"/>
  <c r="H166" i="1"/>
  <c r="G166" i="1" s="1"/>
  <c r="D166" i="1"/>
  <c r="H165" i="1"/>
  <c r="G165" i="1" s="1"/>
  <c r="D165" i="1"/>
  <c r="H164" i="1"/>
  <c r="G164" i="1" s="1"/>
  <c r="D164" i="1"/>
  <c r="H163" i="1"/>
  <c r="G163" i="1" s="1"/>
  <c r="D163" i="1"/>
  <c r="H162" i="1"/>
  <c r="G162" i="1" s="1"/>
  <c r="D162" i="1"/>
  <c r="H161" i="1"/>
  <c r="G161" i="1" s="1"/>
  <c r="D161" i="1"/>
  <c r="H160" i="1"/>
  <c r="G160" i="1" s="1"/>
  <c r="D160" i="1"/>
  <c r="H159" i="1"/>
  <c r="G159" i="1" s="1"/>
  <c r="D159" i="1"/>
  <c r="H158" i="1"/>
  <c r="G158" i="1" s="1"/>
  <c r="D158" i="1"/>
  <c r="H157" i="1"/>
  <c r="G157" i="1" s="1"/>
  <c r="D157" i="1"/>
  <c r="H156" i="1"/>
  <c r="G156" i="1" s="1"/>
  <c r="D156" i="1"/>
  <c r="H155" i="1"/>
  <c r="G155" i="1" s="1"/>
  <c r="D155" i="1"/>
  <c r="H154" i="1"/>
  <c r="G154" i="1" s="1"/>
  <c r="D154" i="1"/>
  <c r="H153" i="1"/>
  <c r="G153" i="1" s="1"/>
  <c r="D153" i="1"/>
  <c r="H152" i="1"/>
  <c r="G152" i="1" s="1"/>
  <c r="D152" i="1"/>
  <c r="H151" i="1"/>
  <c r="G151" i="1" s="1"/>
  <c r="D151" i="1"/>
  <c r="H150" i="1"/>
  <c r="G150" i="1" s="1"/>
  <c r="D150" i="1"/>
  <c r="H149" i="1"/>
  <c r="G149" i="1" s="1"/>
  <c r="D149" i="1"/>
  <c r="H148" i="1"/>
  <c r="G148" i="1" s="1"/>
  <c r="D148" i="1"/>
  <c r="H147" i="1"/>
  <c r="G147" i="1" s="1"/>
  <c r="D147" i="1"/>
  <c r="H146" i="1"/>
  <c r="G146" i="1" s="1"/>
  <c r="D146" i="1"/>
  <c r="H145" i="1"/>
  <c r="G145" i="1" s="1"/>
  <c r="D145" i="1"/>
  <c r="H144" i="1"/>
  <c r="G144" i="1" s="1"/>
  <c r="D144" i="1"/>
  <c r="H143" i="1"/>
  <c r="G143" i="1" s="1"/>
  <c r="D143" i="1"/>
  <c r="H142" i="1"/>
  <c r="G142" i="1" s="1"/>
  <c r="D142" i="1"/>
  <c r="H141" i="1"/>
  <c r="G141" i="1" s="1"/>
  <c r="D141" i="1"/>
  <c r="H140" i="1"/>
  <c r="G140" i="1" s="1"/>
  <c r="D140" i="1"/>
  <c r="H139" i="1"/>
  <c r="G139" i="1" s="1"/>
  <c r="D139" i="1"/>
  <c r="H138" i="1"/>
  <c r="G138" i="1" s="1"/>
  <c r="D138" i="1"/>
  <c r="H137" i="1"/>
  <c r="G137" i="1" s="1"/>
  <c r="D137" i="1"/>
  <c r="H136" i="1"/>
  <c r="G136" i="1" s="1"/>
  <c r="D136" i="1"/>
  <c r="H135" i="1"/>
  <c r="G135" i="1" s="1"/>
  <c r="D135" i="1"/>
  <c r="H134" i="1"/>
  <c r="G134" i="1" s="1"/>
  <c r="D134" i="1"/>
  <c r="H133" i="1"/>
  <c r="G133" i="1" s="1"/>
  <c r="D133" i="1"/>
  <c r="H132" i="1"/>
  <c r="G132" i="1" s="1"/>
  <c r="D132" i="1"/>
  <c r="H131" i="1"/>
  <c r="G131" i="1" s="1"/>
  <c r="D131" i="1"/>
  <c r="H130" i="1"/>
  <c r="G130" i="1" s="1"/>
  <c r="D130" i="1"/>
  <c r="H129" i="1"/>
  <c r="G129" i="1" s="1"/>
  <c r="D129" i="1"/>
  <c r="H128" i="1"/>
  <c r="G128" i="1" s="1"/>
  <c r="D128" i="1"/>
  <c r="H127" i="1"/>
  <c r="G127" i="1" s="1"/>
  <c r="D127" i="1"/>
  <c r="H126" i="1"/>
  <c r="G126" i="1" s="1"/>
  <c r="D126" i="1"/>
  <c r="H125" i="1"/>
  <c r="G125" i="1" s="1"/>
  <c r="D125" i="1"/>
  <c r="H124" i="1"/>
  <c r="G124" i="1" s="1"/>
  <c r="D124" i="1"/>
  <c r="H123" i="1"/>
  <c r="G123" i="1" s="1"/>
  <c r="D123" i="1"/>
  <c r="H122" i="1"/>
  <c r="G122" i="1" s="1"/>
  <c r="D122" i="1"/>
  <c r="H121" i="1"/>
  <c r="G121" i="1" s="1"/>
  <c r="D121" i="1"/>
  <c r="H120" i="1"/>
  <c r="G120" i="1" s="1"/>
  <c r="D120" i="1"/>
  <c r="H119" i="1"/>
  <c r="G119" i="1" s="1"/>
  <c r="D119" i="1"/>
  <c r="H118" i="1"/>
  <c r="G118" i="1" s="1"/>
  <c r="D118" i="1"/>
  <c r="H117" i="1"/>
  <c r="G117" i="1" s="1"/>
  <c r="D117" i="1"/>
  <c r="H116" i="1"/>
  <c r="G116" i="1" s="1"/>
  <c r="D116" i="1"/>
  <c r="H115" i="1"/>
  <c r="G115" i="1" s="1"/>
  <c r="D115" i="1"/>
  <c r="H114" i="1"/>
  <c r="G114" i="1" s="1"/>
  <c r="D114" i="1"/>
  <c r="H113" i="1"/>
  <c r="G113" i="1" s="1"/>
  <c r="D113" i="1"/>
  <c r="H112" i="1"/>
  <c r="G112" i="1" s="1"/>
  <c r="D112" i="1"/>
  <c r="H111" i="1"/>
  <c r="G111" i="1" s="1"/>
  <c r="D111" i="1"/>
  <c r="H110" i="1"/>
  <c r="G110" i="1" s="1"/>
  <c r="D110" i="1"/>
  <c r="H109" i="1"/>
  <c r="G109" i="1" s="1"/>
  <c r="D109" i="1"/>
  <c r="H108" i="1"/>
  <c r="G108" i="1" s="1"/>
  <c r="D108" i="1"/>
  <c r="H107" i="1"/>
  <c r="G107" i="1" s="1"/>
  <c r="D107" i="1"/>
  <c r="H106" i="1"/>
  <c r="G106" i="1" s="1"/>
  <c r="D106" i="1"/>
  <c r="H105" i="1"/>
  <c r="G105" i="1" s="1"/>
  <c r="D105" i="1"/>
  <c r="H104" i="1"/>
  <c r="G104" i="1" s="1"/>
  <c r="D104" i="1"/>
  <c r="H103" i="1"/>
  <c r="G103" i="1" s="1"/>
  <c r="D103" i="1"/>
  <c r="H102" i="1"/>
  <c r="G102" i="1" s="1"/>
  <c r="D102" i="1"/>
  <c r="H101" i="1"/>
  <c r="G101" i="1" s="1"/>
  <c r="H100" i="1"/>
  <c r="G100" i="1" s="1"/>
  <c r="H99" i="1"/>
  <c r="G99" i="1" s="1"/>
  <c r="H98" i="1"/>
  <c r="G98" i="1" s="1"/>
  <c r="H97" i="1"/>
  <c r="G97" i="1" s="1"/>
  <c r="H96" i="1"/>
  <c r="G96" i="1" s="1"/>
  <c r="H95" i="1"/>
  <c r="G95" i="1" s="1"/>
  <c r="H94" i="1"/>
  <c r="G94" i="1" s="1"/>
  <c r="H93" i="1"/>
  <c r="G93" i="1" s="1"/>
  <c r="H92" i="1"/>
  <c r="G92" i="1" s="1"/>
  <c r="H91" i="1"/>
  <c r="G91" i="1" s="1"/>
  <c r="H90" i="1"/>
  <c r="G90" i="1" s="1"/>
  <c r="H89" i="1"/>
  <c r="G89" i="1" s="1"/>
  <c r="H88" i="1"/>
  <c r="G88" i="1" s="1"/>
  <c r="H87" i="1"/>
  <c r="G87" i="1" s="1"/>
  <c r="H86" i="1"/>
  <c r="G86" i="1" s="1"/>
  <c r="H85" i="1"/>
  <c r="G85" i="1" s="1"/>
  <c r="H84" i="1"/>
  <c r="G84" i="1" s="1"/>
  <c r="H83" i="1"/>
  <c r="G83" i="1" s="1"/>
  <c r="H82" i="1"/>
  <c r="G82" i="1" s="1"/>
  <c r="H81" i="1"/>
  <c r="G81" i="1" s="1"/>
  <c r="H80" i="1"/>
  <c r="G80" i="1" s="1"/>
  <c r="H79" i="1"/>
  <c r="G79" i="1" s="1"/>
  <c r="H78" i="1"/>
  <c r="G78" i="1" s="1"/>
  <c r="H77" i="1"/>
  <c r="G77" i="1" s="1"/>
  <c r="H76" i="1"/>
  <c r="G76" i="1" s="1"/>
  <c r="H75" i="1"/>
  <c r="G75" i="1" s="1"/>
  <c r="H74" i="1"/>
  <c r="G74" i="1" s="1"/>
  <c r="H73" i="1"/>
  <c r="G73" i="1" s="1"/>
  <c r="H72" i="1"/>
  <c r="G72" i="1" s="1"/>
  <c r="H71" i="1"/>
  <c r="G71" i="1" s="1"/>
  <c r="H70" i="1"/>
  <c r="G70" i="1" s="1"/>
  <c r="H69" i="1"/>
  <c r="G69" i="1" s="1"/>
  <c r="H68" i="1"/>
  <c r="G68" i="1" s="1"/>
  <c r="H67" i="1"/>
  <c r="G67" i="1" s="1"/>
  <c r="H66" i="1"/>
  <c r="G66" i="1" s="1"/>
  <c r="H65" i="1"/>
  <c r="G65" i="1" s="1"/>
  <c r="H64" i="1"/>
  <c r="G64" i="1" s="1"/>
  <c r="H63" i="1"/>
  <c r="G63" i="1" s="1"/>
  <c r="H62" i="1"/>
  <c r="G62" i="1" s="1"/>
  <c r="H61" i="1"/>
  <c r="G61" i="1" s="1"/>
  <c r="H60" i="1"/>
  <c r="G60" i="1" s="1"/>
  <c r="H59" i="1"/>
  <c r="G59" i="1" s="1"/>
  <c r="H58" i="1"/>
  <c r="G58" i="1" s="1"/>
  <c r="H57" i="1"/>
  <c r="G57" i="1" s="1"/>
  <c r="H56" i="1"/>
  <c r="G56" i="1" s="1"/>
  <c r="H55" i="1"/>
  <c r="G55" i="1" s="1"/>
  <c r="H54" i="1"/>
  <c r="G54" i="1" s="1"/>
  <c r="H53" i="1"/>
  <c r="G53" i="1" s="1"/>
  <c r="H52" i="1"/>
  <c r="G52" i="1" s="1"/>
  <c r="H51" i="1"/>
  <c r="G51" i="1" s="1"/>
  <c r="H50" i="1"/>
  <c r="G50" i="1" s="1"/>
  <c r="H49" i="1"/>
  <c r="G49" i="1" s="1"/>
  <c r="H48" i="1"/>
  <c r="G48" i="1" s="1"/>
  <c r="H47" i="1"/>
  <c r="G47" i="1" s="1"/>
  <c r="H46" i="1"/>
  <c r="G46" i="1" s="1"/>
  <c r="H45" i="1"/>
  <c r="G45" i="1" s="1"/>
  <c r="H44" i="1"/>
  <c r="G44" i="1" s="1"/>
  <c r="H43" i="1"/>
  <c r="G43" i="1" s="1"/>
  <c r="H42" i="1"/>
  <c r="G42" i="1" s="1"/>
  <c r="H41" i="1"/>
  <c r="G41" i="1" s="1"/>
  <c r="H40" i="1"/>
  <c r="G40" i="1" s="1"/>
  <c r="H39" i="1"/>
  <c r="G39" i="1" s="1"/>
  <c r="H38" i="1"/>
  <c r="G38" i="1" s="1"/>
  <c r="H37" i="1"/>
  <c r="G37" i="1" s="1"/>
  <c r="H36" i="1"/>
  <c r="G36" i="1" s="1"/>
  <c r="H35" i="1"/>
  <c r="G35" i="1" s="1"/>
  <c r="H34" i="1"/>
  <c r="G34" i="1" s="1"/>
  <c r="H33" i="1"/>
  <c r="G33" i="1" s="1"/>
  <c r="H32" i="1"/>
  <c r="G32" i="1" s="1"/>
  <c r="H31" i="1"/>
  <c r="G31" i="1" s="1"/>
  <c r="H30" i="1"/>
  <c r="G30" i="1" s="1"/>
  <c r="H29" i="1"/>
  <c r="G29" i="1" s="1"/>
  <c r="H28" i="1"/>
  <c r="G28" i="1" s="1"/>
  <c r="H27" i="1"/>
  <c r="G27" i="1" s="1"/>
  <c r="H26" i="1"/>
  <c r="G26" i="1" s="1"/>
  <c r="H25" i="1"/>
  <c r="G25" i="1" s="1"/>
  <c r="H24" i="1"/>
  <c r="G24" i="1" s="1"/>
  <c r="H23" i="1"/>
  <c r="G23" i="1" s="1"/>
  <c r="H22" i="1"/>
  <c r="G22" i="1" s="1"/>
  <c r="H21" i="1"/>
  <c r="G21" i="1" s="1"/>
  <c r="H20" i="1"/>
  <c r="G20" i="1" s="1"/>
  <c r="H19" i="1"/>
  <c r="G19" i="1" s="1"/>
  <c r="H18" i="1"/>
  <c r="G18" i="1" s="1"/>
  <c r="H17" i="1"/>
  <c r="G17" i="1" s="1"/>
  <c r="H16" i="1"/>
  <c r="G16" i="1" s="1"/>
  <c r="H15" i="1"/>
  <c r="G15" i="1" s="1"/>
  <c r="H14" i="1"/>
  <c r="G14" i="1" s="1"/>
  <c r="H13" i="1"/>
  <c r="G13" i="1" s="1"/>
  <c r="H12" i="1"/>
  <c r="G12" i="1" s="1"/>
  <c r="H11" i="1"/>
  <c r="G11" i="1" s="1"/>
  <c r="H10" i="1"/>
  <c r="G10" i="1" s="1"/>
  <c r="H9" i="1"/>
  <c r="G9" i="1" s="1"/>
  <c r="H8" i="1"/>
  <c r="G8" i="1" s="1"/>
  <c r="H7" i="1"/>
  <c r="G7" i="1" s="1"/>
  <c r="H6" i="1"/>
  <c r="G6" i="1" s="1"/>
  <c r="H5" i="1"/>
  <c r="G5" i="1" s="1"/>
  <c r="H4" i="1"/>
  <c r="G4" i="1" s="1"/>
  <c r="H3" i="1"/>
  <c r="G3" i="1" s="1"/>
  <c r="H2" i="1"/>
  <c r="G2" i="1" s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2" i="1"/>
  <c r="D3" i="1"/>
  <c r="F2" i="1"/>
  <c r="R2" i="1"/>
  <c r="F3" i="1"/>
  <c r="E3" i="1"/>
  <c r="U3" i="1"/>
  <c r="V3" i="1"/>
  <c r="R3" i="1"/>
  <c r="S3" i="1"/>
  <c r="T3" i="1"/>
  <c r="E4" i="1"/>
  <c r="F4" i="1"/>
  <c r="S4" i="1"/>
  <c r="R4" i="1"/>
  <c r="T4" i="1"/>
  <c r="U4" i="1"/>
  <c r="V4" i="1"/>
  <c r="B4" i="4" l="1"/>
  <c r="B3" i="4"/>
  <c r="A80" i="1"/>
  <c r="AM79" i="1"/>
  <c r="AM54" i="1"/>
  <c r="AM37" i="1"/>
  <c r="AM20" i="1"/>
  <c r="AM19" i="1"/>
  <c r="AM66" i="1"/>
  <c r="AM25" i="1"/>
  <c r="AM56" i="1"/>
  <c r="AM46" i="1"/>
  <c r="AM29" i="1"/>
  <c r="AM76" i="1"/>
  <c r="AM12" i="1"/>
  <c r="AM75" i="1"/>
  <c r="AM11" i="1"/>
  <c r="AM58" i="1"/>
  <c r="AM17" i="1"/>
  <c r="AM48" i="1"/>
  <c r="AM73" i="1"/>
  <c r="AM40" i="1"/>
  <c r="AM42" i="1"/>
  <c r="AM65" i="1"/>
  <c r="AM32" i="1"/>
  <c r="AM72" i="1"/>
  <c r="AM3003" i="1"/>
  <c r="A3004" i="1"/>
  <c r="A5004" i="1"/>
  <c r="AM5003" i="1"/>
  <c r="A4004" i="1"/>
  <c r="AM4003" i="1"/>
  <c r="AK2978" i="1"/>
  <c r="AK4003" i="1"/>
  <c r="AK5991" i="1"/>
  <c r="AK3991" i="1"/>
  <c r="AK3958" i="1"/>
  <c r="AK5958" i="1"/>
  <c r="AK4253" i="1"/>
  <c r="AK4103" i="1"/>
  <c r="AK3453" i="1"/>
  <c r="AK2958" i="1"/>
  <c r="AK2253" i="1"/>
  <c r="AK3003" i="1"/>
  <c r="AK5453" i="1"/>
  <c r="AK4978" i="1"/>
  <c r="AK3103" i="1"/>
  <c r="AK2991" i="1"/>
  <c r="AK4953" i="1"/>
  <c r="AK3253" i="1"/>
  <c r="AK2003" i="1"/>
  <c r="AK4991" i="1"/>
  <c r="AK5103" i="1"/>
  <c r="AK3978" i="1"/>
  <c r="AK2953" i="1"/>
  <c r="AK5003" i="1"/>
  <c r="AK1003" i="1"/>
  <c r="AK5978" i="1"/>
  <c r="AK5953" i="1"/>
  <c r="AK5253" i="1"/>
  <c r="AK4958" i="1"/>
  <c r="AK4453" i="1"/>
  <c r="AK3953" i="1"/>
  <c r="AK2453" i="1"/>
  <c r="AK2103" i="1"/>
  <c r="AK5002" i="1"/>
  <c r="AK1002" i="1"/>
  <c r="AK5102" i="1"/>
  <c r="AK4990" i="1"/>
  <c r="AK3977" i="1"/>
  <c r="AK2952" i="1"/>
  <c r="AK4002" i="1"/>
  <c r="AK4957" i="1"/>
  <c r="AK5977" i="1"/>
  <c r="AK5952" i="1"/>
  <c r="AK5252" i="1"/>
  <c r="AK4452" i="1"/>
  <c r="AK3952" i="1"/>
  <c r="AK2977" i="1"/>
  <c r="AK2452" i="1"/>
  <c r="AK2102" i="1"/>
  <c r="AK3002" i="1"/>
  <c r="AK5990" i="1"/>
  <c r="AK5957" i="1"/>
  <c r="AK3990" i="1"/>
  <c r="AK3957" i="1"/>
  <c r="AK3452" i="1"/>
  <c r="AK2957" i="1"/>
  <c r="AK2252" i="1"/>
  <c r="AK2002" i="1"/>
  <c r="AK4252" i="1"/>
  <c r="AK4102" i="1"/>
  <c r="AK3102" i="1"/>
  <c r="AK5452" i="1"/>
  <c r="AK4977" i="1"/>
  <c r="AK4952" i="1"/>
  <c r="AK3252" i="1"/>
  <c r="AK2990" i="1"/>
  <c r="A1004" i="1"/>
  <c r="AM1003" i="1"/>
  <c r="A2004" i="1"/>
  <c r="AM2003" i="1"/>
  <c r="AE102" i="1"/>
  <c r="AK102" i="1" s="1"/>
  <c r="AK1957" i="1"/>
  <c r="AK1252" i="1"/>
  <c r="AK1990" i="1"/>
  <c r="AK1952" i="1"/>
  <c r="AK1452" i="1"/>
  <c r="AK1977" i="1"/>
  <c r="AK1102" i="1"/>
  <c r="AK1958" i="1"/>
  <c r="AK1991" i="1"/>
  <c r="AK1253" i="1"/>
  <c r="AK1953" i="1"/>
  <c r="AK1103" i="1"/>
  <c r="AK1978" i="1"/>
  <c r="AK1453" i="1"/>
  <c r="K4" i="1"/>
  <c r="K3" i="1"/>
  <c r="I2" i="1"/>
  <c r="J2" i="1" s="1"/>
  <c r="K2" i="1"/>
  <c r="I3" i="1"/>
  <c r="J3" i="1" s="1"/>
  <c r="AN3" i="1" s="1"/>
  <c r="I4" i="1"/>
  <c r="J4" i="1" s="1"/>
  <c r="Z102" i="1"/>
  <c r="Y103" i="1"/>
  <c r="X253" i="1"/>
  <c r="X254" i="1" s="1"/>
  <c r="X255" i="1" s="1"/>
  <c r="X256" i="1" s="1"/>
  <c r="X257" i="1" s="1"/>
  <c r="X258" i="1" s="1"/>
  <c r="X259" i="1" s="1"/>
  <c r="X260" i="1" s="1"/>
  <c r="X261" i="1" s="1"/>
  <c r="X262" i="1" s="1"/>
  <c r="X263" i="1" s="1"/>
  <c r="X264" i="1" s="1"/>
  <c r="X265" i="1" s="1"/>
  <c r="X266" i="1" s="1"/>
  <c r="X267" i="1" s="1"/>
  <c r="X268" i="1" s="1"/>
  <c r="X269" i="1" s="1"/>
  <c r="X270" i="1" s="1"/>
  <c r="X271" i="1" s="1"/>
  <c r="X272" i="1" s="1"/>
  <c r="X273" i="1" s="1"/>
  <c r="X274" i="1" s="1"/>
  <c r="X275" i="1" s="1"/>
  <c r="X276" i="1" s="1"/>
  <c r="X277" i="1" s="1"/>
  <c r="X278" i="1" s="1"/>
  <c r="X279" i="1" s="1"/>
  <c r="X280" i="1" s="1"/>
  <c r="X281" i="1" s="1"/>
  <c r="X282" i="1" s="1"/>
  <c r="X283" i="1" s="1"/>
  <c r="X284" i="1" s="1"/>
  <c r="X285" i="1" s="1"/>
  <c r="X286" i="1" s="1"/>
  <c r="X287" i="1" s="1"/>
  <c r="X288" i="1" s="1"/>
  <c r="X289" i="1" s="1"/>
  <c r="X290" i="1" s="1"/>
  <c r="X291" i="1" s="1"/>
  <c r="X292" i="1" s="1"/>
  <c r="X293" i="1" s="1"/>
  <c r="X294" i="1" s="1"/>
  <c r="X295" i="1" s="1"/>
  <c r="X296" i="1" s="1"/>
  <c r="X297" i="1" s="1"/>
  <c r="X298" i="1" s="1"/>
  <c r="X299" i="1" s="1"/>
  <c r="X300" i="1" s="1"/>
  <c r="X301" i="1" s="1"/>
  <c r="X302" i="1" s="1"/>
  <c r="X303" i="1" s="1"/>
  <c r="X304" i="1" s="1"/>
  <c r="X305" i="1" s="1"/>
  <c r="X306" i="1" s="1"/>
  <c r="X307" i="1" s="1"/>
  <c r="X308" i="1" s="1"/>
  <c r="X309" i="1" s="1"/>
  <c r="X310" i="1" s="1"/>
  <c r="X311" i="1" s="1"/>
  <c r="X312" i="1" s="1"/>
  <c r="X313" i="1" s="1"/>
  <c r="X314" i="1" s="1"/>
  <c r="X315" i="1" s="1"/>
  <c r="X316" i="1" s="1"/>
  <c r="X317" i="1" s="1"/>
  <c r="X318" i="1" s="1"/>
  <c r="X319" i="1" s="1"/>
  <c r="X320" i="1" s="1"/>
  <c r="X321" i="1" s="1"/>
  <c r="X322" i="1" s="1"/>
  <c r="X323" i="1" s="1"/>
  <c r="X324" i="1" s="1"/>
  <c r="X325" i="1" s="1"/>
  <c r="X326" i="1" s="1"/>
  <c r="X327" i="1" s="1"/>
  <c r="X328" i="1" s="1"/>
  <c r="X329" i="1" s="1"/>
  <c r="X330" i="1" s="1"/>
  <c r="X331" i="1" s="1"/>
  <c r="X332" i="1" s="1"/>
  <c r="X333" i="1" s="1"/>
  <c r="X334" i="1" s="1"/>
  <c r="X335" i="1" s="1"/>
  <c r="X336" i="1" s="1"/>
  <c r="X337" i="1" s="1"/>
  <c r="X338" i="1" s="1"/>
  <c r="X339" i="1" s="1"/>
  <c r="X340" i="1" s="1"/>
  <c r="X341" i="1" s="1"/>
  <c r="X342" i="1" s="1"/>
  <c r="X343" i="1" s="1"/>
  <c r="X344" i="1" s="1"/>
  <c r="X345" i="1" s="1"/>
  <c r="X346" i="1" s="1"/>
  <c r="X347" i="1" s="1"/>
  <c r="X348" i="1" s="1"/>
  <c r="X349" i="1" s="1"/>
  <c r="X350" i="1" s="1"/>
  <c r="X351" i="1" s="1"/>
  <c r="X352" i="1" s="1"/>
  <c r="X353" i="1" s="1"/>
  <c r="X354" i="1" s="1"/>
  <c r="X355" i="1" s="1"/>
  <c r="X356" i="1" s="1"/>
  <c r="X357" i="1" s="1"/>
  <c r="X358" i="1" s="1"/>
  <c r="X359" i="1" s="1"/>
  <c r="X360" i="1" s="1"/>
  <c r="X361" i="1" s="1"/>
  <c r="X362" i="1" s="1"/>
  <c r="X363" i="1" s="1"/>
  <c r="X364" i="1" s="1"/>
  <c r="X365" i="1" s="1"/>
  <c r="X366" i="1" s="1"/>
  <c r="X367" i="1" s="1"/>
  <c r="X368" i="1" s="1"/>
  <c r="X369" i="1" s="1"/>
  <c r="X370" i="1" s="1"/>
  <c r="X371" i="1" s="1"/>
  <c r="X372" i="1" s="1"/>
  <c r="X373" i="1" s="1"/>
  <c r="X374" i="1" s="1"/>
  <c r="X375" i="1" s="1"/>
  <c r="X376" i="1" s="1"/>
  <c r="X377" i="1" s="1"/>
  <c r="X378" i="1" s="1"/>
  <c r="X379" i="1" s="1"/>
  <c r="X380" i="1" s="1"/>
  <c r="X381" i="1" s="1"/>
  <c r="X382" i="1" s="1"/>
  <c r="X383" i="1" s="1"/>
  <c r="X384" i="1" s="1"/>
  <c r="X385" i="1" s="1"/>
  <c r="X386" i="1" s="1"/>
  <c r="X387" i="1" s="1"/>
  <c r="X388" i="1" s="1"/>
  <c r="X389" i="1" s="1"/>
  <c r="X390" i="1" s="1"/>
  <c r="X391" i="1" s="1"/>
  <c r="X392" i="1" s="1"/>
  <c r="X393" i="1" s="1"/>
  <c r="X394" i="1" s="1"/>
  <c r="X395" i="1" s="1"/>
  <c r="X396" i="1" s="1"/>
  <c r="X397" i="1" s="1"/>
  <c r="X398" i="1" s="1"/>
  <c r="X399" i="1" s="1"/>
  <c r="X400" i="1" s="1"/>
  <c r="X401" i="1" s="1"/>
  <c r="X402" i="1" s="1"/>
  <c r="X403" i="1" s="1"/>
  <c r="X404" i="1" s="1"/>
  <c r="X405" i="1" s="1"/>
  <c r="X406" i="1" s="1"/>
  <c r="X407" i="1" s="1"/>
  <c r="X408" i="1" s="1"/>
  <c r="X409" i="1" s="1"/>
  <c r="X410" i="1" s="1"/>
  <c r="X411" i="1" s="1"/>
  <c r="X412" i="1" s="1"/>
  <c r="X413" i="1" s="1"/>
  <c r="X414" i="1" s="1"/>
  <c r="X415" i="1" s="1"/>
  <c r="X416" i="1" s="1"/>
  <c r="X417" i="1" s="1"/>
  <c r="X418" i="1" s="1"/>
  <c r="X419" i="1" s="1"/>
  <c r="X420" i="1" s="1"/>
  <c r="X421" i="1" s="1"/>
  <c r="X422" i="1" s="1"/>
  <c r="X423" i="1" s="1"/>
  <c r="X424" i="1" s="1"/>
  <c r="X425" i="1" s="1"/>
  <c r="X426" i="1" s="1"/>
  <c r="X427" i="1" s="1"/>
  <c r="X428" i="1" s="1"/>
  <c r="X429" i="1" s="1"/>
  <c r="X430" i="1" s="1"/>
  <c r="X431" i="1" s="1"/>
  <c r="X432" i="1" s="1"/>
  <c r="X433" i="1" s="1"/>
  <c r="X434" i="1" s="1"/>
  <c r="X435" i="1" s="1"/>
  <c r="X436" i="1" s="1"/>
  <c r="X437" i="1" s="1"/>
  <c r="X438" i="1" s="1"/>
  <c r="X439" i="1" s="1"/>
  <c r="X440" i="1" s="1"/>
  <c r="X441" i="1" s="1"/>
  <c r="X442" i="1" s="1"/>
  <c r="X443" i="1" s="1"/>
  <c r="X444" i="1" s="1"/>
  <c r="X445" i="1" s="1"/>
  <c r="X446" i="1" s="1"/>
  <c r="X447" i="1" s="1"/>
  <c r="X448" i="1" s="1"/>
  <c r="X449" i="1" s="1"/>
  <c r="X450" i="1" s="1"/>
  <c r="X451" i="1" s="1"/>
  <c r="X452" i="1" s="1"/>
  <c r="Y252" i="1"/>
  <c r="Y5" i="1"/>
  <c r="AK452" i="1"/>
  <c r="AK2" i="1"/>
  <c r="AK952" i="1"/>
  <c r="AK957" i="1"/>
  <c r="AK990" i="1"/>
  <c r="AK977" i="1"/>
  <c r="AK3" i="1"/>
  <c r="AK991" i="1"/>
  <c r="AK958" i="1"/>
  <c r="AK953" i="1"/>
  <c r="AK978" i="1"/>
  <c r="AE103" i="1"/>
  <c r="AK103" i="1" s="1"/>
  <c r="AK252" i="1"/>
  <c r="AK253" i="1"/>
  <c r="AK453" i="1"/>
  <c r="U102" i="1"/>
  <c r="T102" i="1"/>
  <c r="S102" i="1"/>
  <c r="R102" i="1"/>
  <c r="V102" i="1"/>
  <c r="F102" i="1"/>
  <c r="E102" i="1"/>
  <c r="B102" i="4" l="1"/>
  <c r="A81" i="1"/>
  <c r="AM80" i="1"/>
  <c r="A5005" i="1"/>
  <c r="AM5004" i="1"/>
  <c r="A3005" i="1"/>
  <c r="AM3004" i="1"/>
  <c r="A2005" i="1"/>
  <c r="AM2004" i="1"/>
  <c r="A1005" i="1"/>
  <c r="AM1004" i="1"/>
  <c r="A4005" i="1"/>
  <c r="AM4004" i="1"/>
  <c r="K102" i="1"/>
  <c r="I102" i="1"/>
  <c r="AN2" i="1"/>
  <c r="AN4" i="1"/>
  <c r="Y6" i="1"/>
  <c r="Z5" i="1"/>
  <c r="Z252" i="1"/>
  <c r="Y253" i="1"/>
  <c r="X453" i="1"/>
  <c r="X454" i="1" s="1"/>
  <c r="X455" i="1" s="1"/>
  <c r="X456" i="1" s="1"/>
  <c r="X457" i="1" s="1"/>
  <c r="X458" i="1" s="1"/>
  <c r="X459" i="1" s="1"/>
  <c r="X460" i="1" s="1"/>
  <c r="X461" i="1" s="1"/>
  <c r="X462" i="1" s="1"/>
  <c r="X463" i="1" s="1"/>
  <c r="X464" i="1" s="1"/>
  <c r="X465" i="1" s="1"/>
  <c r="X466" i="1" s="1"/>
  <c r="X467" i="1" s="1"/>
  <c r="X468" i="1" s="1"/>
  <c r="X469" i="1" s="1"/>
  <c r="X470" i="1" s="1"/>
  <c r="X471" i="1" s="1"/>
  <c r="X472" i="1" s="1"/>
  <c r="X473" i="1" s="1"/>
  <c r="X474" i="1" s="1"/>
  <c r="X475" i="1" s="1"/>
  <c r="X476" i="1" s="1"/>
  <c r="X477" i="1" s="1"/>
  <c r="X478" i="1" s="1"/>
  <c r="X479" i="1" s="1"/>
  <c r="X480" i="1" s="1"/>
  <c r="X481" i="1" s="1"/>
  <c r="X482" i="1" s="1"/>
  <c r="X483" i="1" s="1"/>
  <c r="X484" i="1" s="1"/>
  <c r="X485" i="1" s="1"/>
  <c r="X486" i="1" s="1"/>
  <c r="X487" i="1" s="1"/>
  <c r="X488" i="1" s="1"/>
  <c r="X489" i="1" s="1"/>
  <c r="X490" i="1" s="1"/>
  <c r="X491" i="1" s="1"/>
  <c r="X492" i="1" s="1"/>
  <c r="X493" i="1" s="1"/>
  <c r="X494" i="1" s="1"/>
  <c r="X495" i="1" s="1"/>
  <c r="X496" i="1" s="1"/>
  <c r="X497" i="1" s="1"/>
  <c r="X498" i="1" s="1"/>
  <c r="X499" i="1" s="1"/>
  <c r="X500" i="1" s="1"/>
  <c r="X501" i="1" s="1"/>
  <c r="X502" i="1" s="1"/>
  <c r="X503" i="1" s="1"/>
  <c r="X504" i="1" s="1"/>
  <c r="X505" i="1" s="1"/>
  <c r="X506" i="1" s="1"/>
  <c r="X507" i="1" s="1"/>
  <c r="X508" i="1" s="1"/>
  <c r="X509" i="1" s="1"/>
  <c r="X510" i="1" s="1"/>
  <c r="X511" i="1" s="1"/>
  <c r="X512" i="1" s="1"/>
  <c r="X513" i="1" s="1"/>
  <c r="X514" i="1" s="1"/>
  <c r="X515" i="1" s="1"/>
  <c r="X516" i="1" s="1"/>
  <c r="X517" i="1" s="1"/>
  <c r="X518" i="1" s="1"/>
  <c r="X519" i="1" s="1"/>
  <c r="X520" i="1" s="1"/>
  <c r="X521" i="1" s="1"/>
  <c r="X522" i="1" s="1"/>
  <c r="X523" i="1" s="1"/>
  <c r="X524" i="1" s="1"/>
  <c r="X525" i="1" s="1"/>
  <c r="X526" i="1" s="1"/>
  <c r="X527" i="1" s="1"/>
  <c r="X528" i="1" s="1"/>
  <c r="X529" i="1" s="1"/>
  <c r="X530" i="1" s="1"/>
  <c r="X531" i="1" s="1"/>
  <c r="X532" i="1" s="1"/>
  <c r="X533" i="1" s="1"/>
  <c r="X534" i="1" s="1"/>
  <c r="X535" i="1" s="1"/>
  <c r="X536" i="1" s="1"/>
  <c r="X537" i="1" s="1"/>
  <c r="X538" i="1" s="1"/>
  <c r="X539" i="1" s="1"/>
  <c r="X540" i="1" s="1"/>
  <c r="X541" i="1" s="1"/>
  <c r="X542" i="1" s="1"/>
  <c r="X543" i="1" s="1"/>
  <c r="X544" i="1" s="1"/>
  <c r="X545" i="1" s="1"/>
  <c r="X546" i="1" s="1"/>
  <c r="X547" i="1" s="1"/>
  <c r="X548" i="1" s="1"/>
  <c r="X549" i="1" s="1"/>
  <c r="X550" i="1" s="1"/>
  <c r="X551" i="1" s="1"/>
  <c r="X552" i="1" s="1"/>
  <c r="X553" i="1" s="1"/>
  <c r="X554" i="1" s="1"/>
  <c r="X555" i="1" s="1"/>
  <c r="X556" i="1" s="1"/>
  <c r="X557" i="1" s="1"/>
  <c r="X558" i="1" s="1"/>
  <c r="X559" i="1" s="1"/>
  <c r="X560" i="1" s="1"/>
  <c r="X561" i="1" s="1"/>
  <c r="X562" i="1" s="1"/>
  <c r="X563" i="1" s="1"/>
  <c r="X564" i="1" s="1"/>
  <c r="X565" i="1" s="1"/>
  <c r="X566" i="1" s="1"/>
  <c r="X567" i="1" s="1"/>
  <c r="X568" i="1" s="1"/>
  <c r="X569" i="1" s="1"/>
  <c r="X570" i="1" s="1"/>
  <c r="X571" i="1" s="1"/>
  <c r="X572" i="1" s="1"/>
  <c r="X573" i="1" s="1"/>
  <c r="X574" i="1" s="1"/>
  <c r="X575" i="1" s="1"/>
  <c r="X576" i="1" s="1"/>
  <c r="X577" i="1" s="1"/>
  <c r="X578" i="1" s="1"/>
  <c r="X579" i="1" s="1"/>
  <c r="X580" i="1" s="1"/>
  <c r="X581" i="1" s="1"/>
  <c r="X582" i="1" s="1"/>
  <c r="X583" i="1" s="1"/>
  <c r="X584" i="1" s="1"/>
  <c r="X585" i="1" s="1"/>
  <c r="X586" i="1" s="1"/>
  <c r="X587" i="1" s="1"/>
  <c r="X588" i="1" s="1"/>
  <c r="X589" i="1" s="1"/>
  <c r="X590" i="1" s="1"/>
  <c r="X591" i="1" s="1"/>
  <c r="X592" i="1" s="1"/>
  <c r="X593" i="1" s="1"/>
  <c r="X594" i="1" s="1"/>
  <c r="X595" i="1" s="1"/>
  <c r="X596" i="1" s="1"/>
  <c r="X597" i="1" s="1"/>
  <c r="X598" i="1" s="1"/>
  <c r="X599" i="1" s="1"/>
  <c r="X600" i="1" s="1"/>
  <c r="X601" i="1" s="1"/>
  <c r="X602" i="1" s="1"/>
  <c r="X603" i="1" s="1"/>
  <c r="X604" i="1" s="1"/>
  <c r="X605" i="1" s="1"/>
  <c r="X606" i="1" s="1"/>
  <c r="X607" i="1" s="1"/>
  <c r="X608" i="1" s="1"/>
  <c r="X609" i="1" s="1"/>
  <c r="X610" i="1" s="1"/>
  <c r="X611" i="1" s="1"/>
  <c r="X612" i="1" s="1"/>
  <c r="X613" i="1" s="1"/>
  <c r="X614" i="1" s="1"/>
  <c r="X615" i="1" s="1"/>
  <c r="X616" i="1" s="1"/>
  <c r="X617" i="1" s="1"/>
  <c r="X618" i="1" s="1"/>
  <c r="X619" i="1" s="1"/>
  <c r="X620" i="1" s="1"/>
  <c r="X621" i="1" s="1"/>
  <c r="X622" i="1" s="1"/>
  <c r="X623" i="1" s="1"/>
  <c r="X624" i="1" s="1"/>
  <c r="X625" i="1" s="1"/>
  <c r="X626" i="1" s="1"/>
  <c r="X627" i="1" s="1"/>
  <c r="X628" i="1" s="1"/>
  <c r="X629" i="1" s="1"/>
  <c r="X630" i="1" s="1"/>
  <c r="X631" i="1" s="1"/>
  <c r="X632" i="1" s="1"/>
  <c r="X633" i="1" s="1"/>
  <c r="X634" i="1" s="1"/>
  <c r="X635" i="1" s="1"/>
  <c r="X636" i="1" s="1"/>
  <c r="X637" i="1" s="1"/>
  <c r="X638" i="1" s="1"/>
  <c r="X639" i="1" s="1"/>
  <c r="X640" i="1" s="1"/>
  <c r="X641" i="1" s="1"/>
  <c r="X642" i="1" s="1"/>
  <c r="X643" i="1" s="1"/>
  <c r="X644" i="1" s="1"/>
  <c r="X645" i="1" s="1"/>
  <c r="X646" i="1" s="1"/>
  <c r="X647" i="1" s="1"/>
  <c r="X648" i="1" s="1"/>
  <c r="X649" i="1" s="1"/>
  <c r="X650" i="1" s="1"/>
  <c r="X651" i="1" s="1"/>
  <c r="X652" i="1" s="1"/>
  <c r="X653" i="1" s="1"/>
  <c r="X654" i="1" s="1"/>
  <c r="X655" i="1" s="1"/>
  <c r="X656" i="1" s="1"/>
  <c r="X657" i="1" s="1"/>
  <c r="X658" i="1" s="1"/>
  <c r="X659" i="1" s="1"/>
  <c r="X660" i="1" s="1"/>
  <c r="X661" i="1" s="1"/>
  <c r="X662" i="1" s="1"/>
  <c r="X663" i="1" s="1"/>
  <c r="X664" i="1" s="1"/>
  <c r="X665" i="1" s="1"/>
  <c r="X666" i="1" s="1"/>
  <c r="X667" i="1" s="1"/>
  <c r="X668" i="1" s="1"/>
  <c r="X669" i="1" s="1"/>
  <c r="X670" i="1" s="1"/>
  <c r="X671" i="1" s="1"/>
  <c r="X672" i="1" s="1"/>
  <c r="X673" i="1" s="1"/>
  <c r="X674" i="1" s="1"/>
  <c r="X675" i="1" s="1"/>
  <c r="X676" i="1" s="1"/>
  <c r="X677" i="1" s="1"/>
  <c r="X678" i="1" s="1"/>
  <c r="X679" i="1" s="1"/>
  <c r="X680" i="1" s="1"/>
  <c r="X681" i="1" s="1"/>
  <c r="X682" i="1" s="1"/>
  <c r="X683" i="1" s="1"/>
  <c r="X684" i="1" s="1"/>
  <c r="X685" i="1" s="1"/>
  <c r="X686" i="1" s="1"/>
  <c r="X687" i="1" s="1"/>
  <c r="X688" i="1" s="1"/>
  <c r="X689" i="1" s="1"/>
  <c r="X690" i="1" s="1"/>
  <c r="X691" i="1" s="1"/>
  <c r="X692" i="1" s="1"/>
  <c r="X693" i="1" s="1"/>
  <c r="X694" i="1" s="1"/>
  <c r="X695" i="1" s="1"/>
  <c r="X696" i="1" s="1"/>
  <c r="X697" i="1" s="1"/>
  <c r="X698" i="1" s="1"/>
  <c r="X699" i="1" s="1"/>
  <c r="X700" i="1" s="1"/>
  <c r="X701" i="1" s="1"/>
  <c r="X702" i="1" s="1"/>
  <c r="X703" i="1" s="1"/>
  <c r="X704" i="1" s="1"/>
  <c r="X705" i="1" s="1"/>
  <c r="X706" i="1" s="1"/>
  <c r="X707" i="1" s="1"/>
  <c r="X708" i="1" s="1"/>
  <c r="X709" i="1" s="1"/>
  <c r="X710" i="1" s="1"/>
  <c r="X711" i="1" s="1"/>
  <c r="X712" i="1" s="1"/>
  <c r="X713" i="1" s="1"/>
  <c r="X714" i="1" s="1"/>
  <c r="X715" i="1" s="1"/>
  <c r="X716" i="1" s="1"/>
  <c r="X717" i="1" s="1"/>
  <c r="X718" i="1" s="1"/>
  <c r="X719" i="1" s="1"/>
  <c r="X720" i="1" s="1"/>
  <c r="X721" i="1" s="1"/>
  <c r="X722" i="1" s="1"/>
  <c r="X723" i="1" s="1"/>
  <c r="X724" i="1" s="1"/>
  <c r="X725" i="1" s="1"/>
  <c r="X726" i="1" s="1"/>
  <c r="X727" i="1" s="1"/>
  <c r="X728" i="1" s="1"/>
  <c r="X729" i="1" s="1"/>
  <c r="X730" i="1" s="1"/>
  <c r="X731" i="1" s="1"/>
  <c r="X732" i="1" s="1"/>
  <c r="X733" i="1" s="1"/>
  <c r="X734" i="1" s="1"/>
  <c r="X735" i="1" s="1"/>
  <c r="X736" i="1" s="1"/>
  <c r="X737" i="1" s="1"/>
  <c r="X738" i="1" s="1"/>
  <c r="X739" i="1" s="1"/>
  <c r="X740" i="1" s="1"/>
  <c r="X741" i="1" s="1"/>
  <c r="X742" i="1" s="1"/>
  <c r="X743" i="1" s="1"/>
  <c r="X744" i="1" s="1"/>
  <c r="X745" i="1" s="1"/>
  <c r="X746" i="1" s="1"/>
  <c r="X747" i="1" s="1"/>
  <c r="X748" i="1" s="1"/>
  <c r="X749" i="1" s="1"/>
  <c r="X750" i="1" s="1"/>
  <c r="X751" i="1" s="1"/>
  <c r="X752" i="1" s="1"/>
  <c r="X753" i="1" s="1"/>
  <c r="X754" i="1" s="1"/>
  <c r="X755" i="1" s="1"/>
  <c r="X756" i="1" s="1"/>
  <c r="X757" i="1" s="1"/>
  <c r="X758" i="1" s="1"/>
  <c r="X759" i="1" s="1"/>
  <c r="X760" i="1" s="1"/>
  <c r="X761" i="1" s="1"/>
  <c r="X762" i="1" s="1"/>
  <c r="X763" i="1" s="1"/>
  <c r="X764" i="1" s="1"/>
  <c r="X765" i="1" s="1"/>
  <c r="X766" i="1" s="1"/>
  <c r="X767" i="1" s="1"/>
  <c r="X768" i="1" s="1"/>
  <c r="X769" i="1" s="1"/>
  <c r="X770" i="1" s="1"/>
  <c r="X771" i="1" s="1"/>
  <c r="X772" i="1" s="1"/>
  <c r="X773" i="1" s="1"/>
  <c r="X774" i="1" s="1"/>
  <c r="X775" i="1" s="1"/>
  <c r="X776" i="1" s="1"/>
  <c r="X777" i="1" s="1"/>
  <c r="X778" i="1" s="1"/>
  <c r="X779" i="1" s="1"/>
  <c r="X780" i="1" s="1"/>
  <c r="X781" i="1" s="1"/>
  <c r="X782" i="1" s="1"/>
  <c r="X783" i="1" s="1"/>
  <c r="X784" i="1" s="1"/>
  <c r="X785" i="1" s="1"/>
  <c r="X786" i="1" s="1"/>
  <c r="X787" i="1" s="1"/>
  <c r="X788" i="1" s="1"/>
  <c r="X789" i="1" s="1"/>
  <c r="X790" i="1" s="1"/>
  <c r="X791" i="1" s="1"/>
  <c r="X792" i="1" s="1"/>
  <c r="X793" i="1" s="1"/>
  <c r="X794" i="1" s="1"/>
  <c r="X795" i="1" s="1"/>
  <c r="X796" i="1" s="1"/>
  <c r="X797" i="1" s="1"/>
  <c r="X798" i="1" s="1"/>
  <c r="X799" i="1" s="1"/>
  <c r="X800" i="1" s="1"/>
  <c r="X801" i="1" s="1"/>
  <c r="X802" i="1" s="1"/>
  <c r="X803" i="1" s="1"/>
  <c r="X804" i="1" s="1"/>
  <c r="X805" i="1" s="1"/>
  <c r="X806" i="1" s="1"/>
  <c r="X807" i="1" s="1"/>
  <c r="X808" i="1" s="1"/>
  <c r="X809" i="1" s="1"/>
  <c r="X810" i="1" s="1"/>
  <c r="X811" i="1" s="1"/>
  <c r="X812" i="1" s="1"/>
  <c r="X813" i="1" s="1"/>
  <c r="X814" i="1" s="1"/>
  <c r="X815" i="1" s="1"/>
  <c r="X816" i="1" s="1"/>
  <c r="X817" i="1" s="1"/>
  <c r="X818" i="1" s="1"/>
  <c r="X819" i="1" s="1"/>
  <c r="X820" i="1" s="1"/>
  <c r="X821" i="1" s="1"/>
  <c r="X822" i="1" s="1"/>
  <c r="X823" i="1" s="1"/>
  <c r="X824" i="1" s="1"/>
  <c r="X825" i="1" s="1"/>
  <c r="X826" i="1" s="1"/>
  <c r="X827" i="1" s="1"/>
  <c r="X828" i="1" s="1"/>
  <c r="X829" i="1" s="1"/>
  <c r="X830" i="1" s="1"/>
  <c r="X831" i="1" s="1"/>
  <c r="X832" i="1" s="1"/>
  <c r="X833" i="1" s="1"/>
  <c r="X834" i="1" s="1"/>
  <c r="X835" i="1" s="1"/>
  <c r="X836" i="1" s="1"/>
  <c r="X837" i="1" s="1"/>
  <c r="X838" i="1" s="1"/>
  <c r="X839" i="1" s="1"/>
  <c r="X840" i="1" s="1"/>
  <c r="X841" i="1" s="1"/>
  <c r="X842" i="1" s="1"/>
  <c r="X843" i="1" s="1"/>
  <c r="X844" i="1" s="1"/>
  <c r="X845" i="1" s="1"/>
  <c r="X846" i="1" s="1"/>
  <c r="X847" i="1" s="1"/>
  <c r="X848" i="1" s="1"/>
  <c r="X849" i="1" s="1"/>
  <c r="X850" i="1" s="1"/>
  <c r="X851" i="1" s="1"/>
  <c r="X852" i="1" s="1"/>
  <c r="X853" i="1" s="1"/>
  <c r="X854" i="1" s="1"/>
  <c r="X855" i="1" s="1"/>
  <c r="X856" i="1" s="1"/>
  <c r="X857" i="1" s="1"/>
  <c r="X858" i="1" s="1"/>
  <c r="X859" i="1" s="1"/>
  <c r="X860" i="1" s="1"/>
  <c r="X861" i="1" s="1"/>
  <c r="X862" i="1" s="1"/>
  <c r="X863" i="1" s="1"/>
  <c r="X864" i="1" s="1"/>
  <c r="X865" i="1" s="1"/>
  <c r="X866" i="1" s="1"/>
  <c r="X867" i="1" s="1"/>
  <c r="X868" i="1" s="1"/>
  <c r="X869" i="1" s="1"/>
  <c r="X870" i="1" s="1"/>
  <c r="X871" i="1" s="1"/>
  <c r="X872" i="1" s="1"/>
  <c r="X873" i="1" s="1"/>
  <c r="X874" i="1" s="1"/>
  <c r="X875" i="1" s="1"/>
  <c r="X876" i="1" s="1"/>
  <c r="X877" i="1" s="1"/>
  <c r="X878" i="1" s="1"/>
  <c r="X879" i="1" s="1"/>
  <c r="X880" i="1" s="1"/>
  <c r="X881" i="1" s="1"/>
  <c r="X882" i="1" s="1"/>
  <c r="X883" i="1" s="1"/>
  <c r="X884" i="1" s="1"/>
  <c r="X885" i="1" s="1"/>
  <c r="X886" i="1" s="1"/>
  <c r="X887" i="1" s="1"/>
  <c r="X888" i="1" s="1"/>
  <c r="X889" i="1" s="1"/>
  <c r="X890" i="1" s="1"/>
  <c r="X891" i="1" s="1"/>
  <c r="X892" i="1" s="1"/>
  <c r="X893" i="1" s="1"/>
  <c r="X894" i="1" s="1"/>
  <c r="X895" i="1" s="1"/>
  <c r="X896" i="1" s="1"/>
  <c r="X897" i="1" s="1"/>
  <c r="X898" i="1" s="1"/>
  <c r="X899" i="1" s="1"/>
  <c r="X900" i="1" s="1"/>
  <c r="X901" i="1" s="1"/>
  <c r="X902" i="1" s="1"/>
  <c r="X903" i="1" s="1"/>
  <c r="X904" i="1" s="1"/>
  <c r="X905" i="1" s="1"/>
  <c r="X906" i="1" s="1"/>
  <c r="X907" i="1" s="1"/>
  <c r="X908" i="1" s="1"/>
  <c r="X909" i="1" s="1"/>
  <c r="X910" i="1" s="1"/>
  <c r="X911" i="1" s="1"/>
  <c r="X912" i="1" s="1"/>
  <c r="X913" i="1" s="1"/>
  <c r="X914" i="1" s="1"/>
  <c r="X915" i="1" s="1"/>
  <c r="X916" i="1" s="1"/>
  <c r="X917" i="1" s="1"/>
  <c r="X918" i="1" s="1"/>
  <c r="X919" i="1" s="1"/>
  <c r="X920" i="1" s="1"/>
  <c r="X921" i="1" s="1"/>
  <c r="X922" i="1" s="1"/>
  <c r="X923" i="1" s="1"/>
  <c r="X924" i="1" s="1"/>
  <c r="X925" i="1" s="1"/>
  <c r="X926" i="1" s="1"/>
  <c r="X927" i="1" s="1"/>
  <c r="X928" i="1" s="1"/>
  <c r="X929" i="1" s="1"/>
  <c r="X930" i="1" s="1"/>
  <c r="X931" i="1" s="1"/>
  <c r="X932" i="1" s="1"/>
  <c r="X933" i="1" s="1"/>
  <c r="X934" i="1" s="1"/>
  <c r="X935" i="1" s="1"/>
  <c r="X936" i="1" s="1"/>
  <c r="X937" i="1" s="1"/>
  <c r="X938" i="1" s="1"/>
  <c r="X939" i="1" s="1"/>
  <c r="X940" i="1" s="1"/>
  <c r="X941" i="1" s="1"/>
  <c r="X942" i="1" s="1"/>
  <c r="X943" i="1" s="1"/>
  <c r="X944" i="1" s="1"/>
  <c r="X945" i="1" s="1"/>
  <c r="X946" i="1" s="1"/>
  <c r="X947" i="1" s="1"/>
  <c r="X948" i="1" s="1"/>
  <c r="X949" i="1" s="1"/>
  <c r="X950" i="1" s="1"/>
  <c r="X951" i="1" s="1"/>
  <c r="X952" i="1" s="1"/>
  <c r="Y452" i="1"/>
  <c r="Y104" i="1"/>
  <c r="Z103" i="1"/>
  <c r="M3" i="1"/>
  <c r="AP3" i="1" s="1"/>
  <c r="O3" i="1"/>
  <c r="AR3" i="1" s="1"/>
  <c r="N3" i="1"/>
  <c r="AQ3" i="1" s="1"/>
  <c r="L3" i="1"/>
  <c r="AO3" i="1" s="1"/>
  <c r="L4" i="1"/>
  <c r="AO4" i="1" s="1"/>
  <c r="N4" i="1"/>
  <c r="AQ4" i="1" s="1"/>
  <c r="M4" i="1"/>
  <c r="AP4" i="1" s="1"/>
  <c r="O4" i="1"/>
  <c r="AR4" i="1" s="1"/>
  <c r="N2" i="1"/>
  <c r="AQ2" i="1" s="1"/>
  <c r="O2" i="1"/>
  <c r="AR2" i="1" s="1"/>
  <c r="L2" i="1"/>
  <c r="AO2" i="1" s="1"/>
  <c r="M2" i="1"/>
  <c r="AP2" i="1" s="1"/>
  <c r="R5" i="1"/>
  <c r="U5" i="1"/>
  <c r="V5" i="1"/>
  <c r="T5" i="1"/>
  <c r="S5" i="1"/>
  <c r="F5" i="1"/>
  <c r="E5" i="1"/>
  <c r="S103" i="1"/>
  <c r="V103" i="1"/>
  <c r="U103" i="1"/>
  <c r="R103" i="1"/>
  <c r="T103" i="1"/>
  <c r="F103" i="1"/>
  <c r="E103" i="1"/>
  <c r="S252" i="1"/>
  <c r="R252" i="1"/>
  <c r="V252" i="1"/>
  <c r="U252" i="1"/>
  <c r="T252" i="1"/>
  <c r="F252" i="1"/>
  <c r="E252" i="1"/>
  <c r="B252" i="4" l="1"/>
  <c r="B103" i="4"/>
  <c r="B5" i="4"/>
  <c r="A82" i="1"/>
  <c r="AM81" i="1"/>
  <c r="A2006" i="1"/>
  <c r="AM2005" i="1"/>
  <c r="A5006" i="1"/>
  <c r="AM5005" i="1"/>
  <c r="A1006" i="1"/>
  <c r="AM1005" i="1"/>
  <c r="A4006" i="1"/>
  <c r="AM4005" i="1"/>
  <c r="A3006" i="1"/>
  <c r="AM3005" i="1"/>
  <c r="K252" i="1"/>
  <c r="K103" i="1"/>
  <c r="K5" i="1"/>
  <c r="I252" i="1"/>
  <c r="J252" i="1" s="1"/>
  <c r="I103" i="1"/>
  <c r="J103" i="1" s="1"/>
  <c r="AN103" i="1" s="1"/>
  <c r="I5" i="1"/>
  <c r="J5" i="1" s="1"/>
  <c r="L102" i="1"/>
  <c r="AO102" i="1" s="1"/>
  <c r="J102" i="1"/>
  <c r="N102" i="1"/>
  <c r="AQ102" i="1" s="1"/>
  <c r="M102" i="1"/>
  <c r="AP102" i="1" s="1"/>
  <c r="O102" i="1"/>
  <c r="AR102" i="1" s="1"/>
  <c r="X953" i="1"/>
  <c r="X954" i="1" s="1"/>
  <c r="X955" i="1" s="1"/>
  <c r="X956" i="1" s="1"/>
  <c r="X957" i="1" s="1"/>
  <c r="Y952" i="1"/>
  <c r="Z104" i="1"/>
  <c r="Y105" i="1"/>
  <c r="Z452" i="1"/>
  <c r="Y453" i="1"/>
  <c r="Z253" i="1"/>
  <c r="Y254" i="1"/>
  <c r="Y7" i="1"/>
  <c r="Z6" i="1"/>
  <c r="P4" i="1"/>
  <c r="P3" i="1"/>
  <c r="P2" i="1"/>
  <c r="V253" i="1"/>
  <c r="U253" i="1"/>
  <c r="T253" i="1"/>
  <c r="S253" i="1"/>
  <c r="R253" i="1"/>
  <c r="F253" i="1"/>
  <c r="E253" i="1"/>
  <c r="S104" i="1"/>
  <c r="R104" i="1"/>
  <c r="V104" i="1"/>
  <c r="U104" i="1"/>
  <c r="T104" i="1"/>
  <c r="E104" i="1"/>
  <c r="F104" i="1"/>
  <c r="S452" i="1"/>
  <c r="R452" i="1"/>
  <c r="U452" i="1"/>
  <c r="V452" i="1"/>
  <c r="T452" i="1"/>
  <c r="F452" i="1"/>
  <c r="E452" i="1"/>
  <c r="U6" i="1"/>
  <c r="T6" i="1"/>
  <c r="S6" i="1"/>
  <c r="R6" i="1"/>
  <c r="V6" i="1"/>
  <c r="F6" i="1"/>
  <c r="E6" i="1"/>
  <c r="B6" i="4" l="1"/>
  <c r="B452" i="4"/>
  <c r="B104" i="4"/>
  <c r="B253" i="4"/>
  <c r="A83" i="1"/>
  <c r="AM82" i="1"/>
  <c r="A3007" i="1"/>
  <c r="AM3006" i="1"/>
  <c r="A4007" i="1"/>
  <c r="AM4006" i="1"/>
  <c r="A1007" i="1"/>
  <c r="AM1006" i="1"/>
  <c r="A2007" i="1"/>
  <c r="AM2006" i="1"/>
  <c r="A5007" i="1"/>
  <c r="AM5006" i="1"/>
  <c r="AN252" i="1"/>
  <c r="AN102" i="1"/>
  <c r="K6" i="1"/>
  <c r="K452" i="1"/>
  <c r="K104" i="1"/>
  <c r="K253" i="1"/>
  <c r="I6" i="1"/>
  <c r="J6" i="1" s="1"/>
  <c r="I452" i="1"/>
  <c r="J452" i="1" s="1"/>
  <c r="I104" i="1"/>
  <c r="J104" i="1" s="1"/>
  <c r="I253" i="1"/>
  <c r="J253" i="1" s="1"/>
  <c r="AN5" i="1"/>
  <c r="P102" i="1"/>
  <c r="Y106" i="1"/>
  <c r="Z105" i="1"/>
  <c r="M103" i="1"/>
  <c r="AP103" i="1" s="1"/>
  <c r="L103" i="1"/>
  <c r="AO103" i="1" s="1"/>
  <c r="N103" i="1"/>
  <c r="AQ103" i="1" s="1"/>
  <c r="O103" i="1"/>
  <c r="AR103" i="1" s="1"/>
  <c r="Y8" i="1"/>
  <c r="Z7" i="1"/>
  <c r="Y255" i="1"/>
  <c r="Z254" i="1"/>
  <c r="Z952" i="1"/>
  <c r="Y953" i="1"/>
  <c r="X958" i="1"/>
  <c r="X959" i="1" s="1"/>
  <c r="X960" i="1" s="1"/>
  <c r="X961" i="1" s="1"/>
  <c r="X962" i="1" s="1"/>
  <c r="X963" i="1" s="1"/>
  <c r="X964" i="1" s="1"/>
  <c r="X965" i="1" s="1"/>
  <c r="X966" i="1" s="1"/>
  <c r="X967" i="1" s="1"/>
  <c r="X968" i="1" s="1"/>
  <c r="X969" i="1" s="1"/>
  <c r="X970" i="1" s="1"/>
  <c r="X971" i="1" s="1"/>
  <c r="X972" i="1" s="1"/>
  <c r="X973" i="1" s="1"/>
  <c r="X974" i="1" s="1"/>
  <c r="X975" i="1" s="1"/>
  <c r="X976" i="1" s="1"/>
  <c r="X977" i="1" s="1"/>
  <c r="X978" i="1" s="1"/>
  <c r="X979" i="1" s="1"/>
  <c r="X980" i="1" s="1"/>
  <c r="X981" i="1" s="1"/>
  <c r="X982" i="1" s="1"/>
  <c r="X983" i="1" s="1"/>
  <c r="X984" i="1" s="1"/>
  <c r="X985" i="1" s="1"/>
  <c r="X986" i="1" s="1"/>
  <c r="X987" i="1" s="1"/>
  <c r="X988" i="1" s="1"/>
  <c r="X989" i="1" s="1"/>
  <c r="X990" i="1" s="1"/>
  <c r="Y957" i="1"/>
  <c r="L252" i="1"/>
  <c r="AO252" i="1" s="1"/>
  <c r="O252" i="1"/>
  <c r="AR252" i="1" s="1"/>
  <c r="N252" i="1"/>
  <c r="AQ252" i="1" s="1"/>
  <c r="M252" i="1"/>
  <c r="AP252" i="1" s="1"/>
  <c r="Z453" i="1"/>
  <c r="Y454" i="1"/>
  <c r="N5" i="1"/>
  <c r="AQ5" i="1" s="1"/>
  <c r="M5" i="1"/>
  <c r="AP5" i="1" s="1"/>
  <c r="L5" i="1"/>
  <c r="AO5" i="1" s="1"/>
  <c r="O5" i="1"/>
  <c r="AR5" i="1" s="1"/>
  <c r="Q4" i="1"/>
  <c r="AS4" i="1"/>
  <c r="Q3" i="1"/>
  <c r="AS3" i="1"/>
  <c r="Q2" i="1"/>
  <c r="AS2" i="1"/>
  <c r="T254" i="1"/>
  <c r="S254" i="1"/>
  <c r="U254" i="1"/>
  <c r="V254" i="1"/>
  <c r="R254" i="1"/>
  <c r="F254" i="1"/>
  <c r="E254" i="1"/>
  <c r="S952" i="1"/>
  <c r="R952" i="1"/>
  <c r="V952" i="1"/>
  <c r="U952" i="1"/>
  <c r="T952" i="1"/>
  <c r="F952" i="1"/>
  <c r="E952" i="1"/>
  <c r="T7" i="1"/>
  <c r="V7" i="1"/>
  <c r="U7" i="1"/>
  <c r="R7" i="1"/>
  <c r="S7" i="1"/>
  <c r="E7" i="1"/>
  <c r="F7" i="1"/>
  <c r="V105" i="1"/>
  <c r="U105" i="1"/>
  <c r="T105" i="1"/>
  <c r="R105" i="1"/>
  <c r="S105" i="1"/>
  <c r="F105" i="1"/>
  <c r="E105" i="1"/>
  <c r="V453" i="1"/>
  <c r="U453" i="1"/>
  <c r="T453" i="1"/>
  <c r="S453" i="1"/>
  <c r="R453" i="1"/>
  <c r="F453" i="1"/>
  <c r="E453" i="1"/>
  <c r="B453" i="4" l="1"/>
  <c r="B105" i="4"/>
  <c r="B7" i="4"/>
  <c r="B952" i="4"/>
  <c r="B254" i="4"/>
  <c r="A84" i="1"/>
  <c r="AM83" i="1"/>
  <c r="A5008" i="1"/>
  <c r="AM5007" i="1"/>
  <c r="A2008" i="1"/>
  <c r="AM2007" i="1"/>
  <c r="A1008" i="1"/>
  <c r="AM1007" i="1"/>
  <c r="A3008" i="1"/>
  <c r="AM3007" i="1"/>
  <c r="A4008" i="1"/>
  <c r="AM4007" i="1"/>
  <c r="AN253" i="1"/>
  <c r="AN104" i="1"/>
  <c r="Q102" i="1"/>
  <c r="AN452" i="1"/>
  <c r="AS102" i="1"/>
  <c r="K453" i="1"/>
  <c r="K105" i="1"/>
  <c r="K7" i="1"/>
  <c r="K952" i="1"/>
  <c r="K254" i="1"/>
  <c r="I453" i="1"/>
  <c r="J453" i="1" s="1"/>
  <c r="I105" i="1"/>
  <c r="J105" i="1" s="1"/>
  <c r="I7" i="1"/>
  <c r="J7" i="1" s="1"/>
  <c r="I952" i="1"/>
  <c r="J952" i="1" s="1"/>
  <c r="I254" i="1"/>
  <c r="J254" i="1" s="1"/>
  <c r="AN6" i="1"/>
  <c r="P5" i="1"/>
  <c r="M104" i="1"/>
  <c r="AP104" i="1" s="1"/>
  <c r="L104" i="1"/>
  <c r="AO104" i="1" s="1"/>
  <c r="O104" i="1"/>
  <c r="AR104" i="1" s="1"/>
  <c r="N104" i="1"/>
  <c r="AQ104" i="1" s="1"/>
  <c r="P252" i="1"/>
  <c r="Y256" i="1"/>
  <c r="Z255" i="1"/>
  <c r="Z957" i="1"/>
  <c r="Y958" i="1"/>
  <c r="Y107" i="1"/>
  <c r="Z106" i="1"/>
  <c r="N452" i="1"/>
  <c r="AQ452" i="1" s="1"/>
  <c r="M452" i="1"/>
  <c r="AP452" i="1" s="1"/>
  <c r="O452" i="1"/>
  <c r="AR452" i="1" s="1"/>
  <c r="L452" i="1"/>
  <c r="AO452" i="1" s="1"/>
  <c r="Y455" i="1"/>
  <c r="Z454" i="1"/>
  <c r="X991" i="1"/>
  <c r="X992" i="1" s="1"/>
  <c r="X993" i="1" s="1"/>
  <c r="X994" i="1" s="1"/>
  <c r="X995" i="1" s="1"/>
  <c r="X996" i="1" s="1"/>
  <c r="X997" i="1" s="1"/>
  <c r="X998" i="1" s="1"/>
  <c r="X999" i="1" s="1"/>
  <c r="X1000" i="1" s="1"/>
  <c r="X1001" i="1" s="1"/>
  <c r="X1002" i="1" s="1"/>
  <c r="Y990" i="1"/>
  <c r="Z8" i="1"/>
  <c r="Y9" i="1"/>
  <c r="Z953" i="1"/>
  <c r="Y954" i="1"/>
  <c r="O253" i="1"/>
  <c r="AR253" i="1" s="1"/>
  <c r="M253" i="1"/>
  <c r="AP253" i="1" s="1"/>
  <c r="L253" i="1"/>
  <c r="AO253" i="1" s="1"/>
  <c r="N253" i="1"/>
  <c r="AQ253" i="1" s="1"/>
  <c r="M6" i="1"/>
  <c r="AP6" i="1" s="1"/>
  <c r="L6" i="1"/>
  <c r="AO6" i="1" s="1"/>
  <c r="O6" i="1"/>
  <c r="AR6" i="1" s="1"/>
  <c r="N6" i="1"/>
  <c r="AQ6" i="1" s="1"/>
  <c r="P103" i="1"/>
  <c r="V454" i="1"/>
  <c r="U454" i="1"/>
  <c r="S454" i="1"/>
  <c r="T454" i="1"/>
  <c r="R454" i="1"/>
  <c r="F454" i="1"/>
  <c r="E454" i="1"/>
  <c r="V953" i="1"/>
  <c r="U953" i="1"/>
  <c r="T953" i="1"/>
  <c r="S953" i="1"/>
  <c r="R953" i="1"/>
  <c r="F953" i="1"/>
  <c r="E953" i="1"/>
  <c r="U106" i="1"/>
  <c r="T106" i="1"/>
  <c r="V106" i="1"/>
  <c r="S106" i="1"/>
  <c r="R106" i="1"/>
  <c r="F106" i="1"/>
  <c r="E106" i="1"/>
  <c r="T255" i="1"/>
  <c r="S255" i="1"/>
  <c r="V255" i="1"/>
  <c r="U255" i="1"/>
  <c r="R255" i="1"/>
  <c r="F255" i="1"/>
  <c r="E255" i="1"/>
  <c r="R957" i="1"/>
  <c r="V957" i="1"/>
  <c r="U957" i="1"/>
  <c r="T957" i="1"/>
  <c r="S957" i="1"/>
  <c r="F957" i="1"/>
  <c r="E957" i="1"/>
  <c r="S8" i="1"/>
  <c r="R8" i="1"/>
  <c r="V8" i="1"/>
  <c r="U8" i="1"/>
  <c r="T8" i="1"/>
  <c r="F8" i="1"/>
  <c r="E8" i="1"/>
  <c r="B8" i="4" l="1"/>
  <c r="B957" i="4"/>
  <c r="B255" i="4"/>
  <c r="B106" i="4"/>
  <c r="B953" i="4"/>
  <c r="B454" i="4"/>
  <c r="A85" i="1"/>
  <c r="AM84" i="1"/>
  <c r="A4009" i="1"/>
  <c r="AM4008" i="1"/>
  <c r="A3009" i="1"/>
  <c r="AM3008" i="1"/>
  <c r="A1009" i="1"/>
  <c r="AM1008" i="1"/>
  <c r="A2009" i="1"/>
  <c r="AM2008" i="1"/>
  <c r="A5009" i="1"/>
  <c r="AM5008" i="1"/>
  <c r="Y1002" i="1"/>
  <c r="X1003" i="1"/>
  <c r="X1004" i="1" s="1"/>
  <c r="X1005" i="1" s="1"/>
  <c r="X1006" i="1" s="1"/>
  <c r="X1007" i="1" s="1"/>
  <c r="X1008" i="1" s="1"/>
  <c r="X1009" i="1" s="1"/>
  <c r="X1010" i="1" s="1"/>
  <c r="X1011" i="1" s="1"/>
  <c r="X1012" i="1" s="1"/>
  <c r="X1013" i="1" s="1"/>
  <c r="X1014" i="1" s="1"/>
  <c r="X1015" i="1" s="1"/>
  <c r="X1016" i="1" s="1"/>
  <c r="X1017" i="1" s="1"/>
  <c r="X1018" i="1" s="1"/>
  <c r="X1019" i="1" s="1"/>
  <c r="X1020" i="1" s="1"/>
  <c r="X1021" i="1" s="1"/>
  <c r="X1022" i="1" s="1"/>
  <c r="X1023" i="1" s="1"/>
  <c r="X1024" i="1" s="1"/>
  <c r="X1025" i="1" s="1"/>
  <c r="X1026" i="1" s="1"/>
  <c r="X1027" i="1" s="1"/>
  <c r="X1028" i="1" s="1"/>
  <c r="X1029" i="1" s="1"/>
  <c r="X1030" i="1" s="1"/>
  <c r="X1031" i="1" s="1"/>
  <c r="X1032" i="1" s="1"/>
  <c r="X1033" i="1" s="1"/>
  <c r="X1034" i="1" s="1"/>
  <c r="X1035" i="1" s="1"/>
  <c r="X1036" i="1" s="1"/>
  <c r="X1037" i="1" s="1"/>
  <c r="X1038" i="1" s="1"/>
  <c r="X1039" i="1" s="1"/>
  <c r="X1040" i="1" s="1"/>
  <c r="X1041" i="1" s="1"/>
  <c r="X1042" i="1" s="1"/>
  <c r="X1043" i="1" s="1"/>
  <c r="X1044" i="1" s="1"/>
  <c r="X1045" i="1" s="1"/>
  <c r="X1046" i="1" s="1"/>
  <c r="X1047" i="1" s="1"/>
  <c r="X1048" i="1" s="1"/>
  <c r="X1049" i="1" s="1"/>
  <c r="X1050" i="1" s="1"/>
  <c r="X1051" i="1" s="1"/>
  <c r="X1052" i="1" s="1"/>
  <c r="X1053" i="1" s="1"/>
  <c r="X1054" i="1" s="1"/>
  <c r="X1055" i="1" s="1"/>
  <c r="X1056" i="1" s="1"/>
  <c r="X1057" i="1" s="1"/>
  <c r="X1058" i="1" s="1"/>
  <c r="X1059" i="1" s="1"/>
  <c r="X1060" i="1" s="1"/>
  <c r="X1061" i="1" s="1"/>
  <c r="X1062" i="1" s="1"/>
  <c r="X1063" i="1" s="1"/>
  <c r="X1064" i="1" s="1"/>
  <c r="X1065" i="1" s="1"/>
  <c r="X1066" i="1" s="1"/>
  <c r="X1067" i="1" s="1"/>
  <c r="X1068" i="1" s="1"/>
  <c r="X1069" i="1" s="1"/>
  <c r="X1070" i="1" s="1"/>
  <c r="X1071" i="1" s="1"/>
  <c r="X1072" i="1" s="1"/>
  <c r="X1073" i="1" s="1"/>
  <c r="X1074" i="1" s="1"/>
  <c r="X1075" i="1" s="1"/>
  <c r="X1076" i="1" s="1"/>
  <c r="X1077" i="1" s="1"/>
  <c r="X1078" i="1" s="1"/>
  <c r="X1079" i="1" s="1"/>
  <c r="X1080" i="1" s="1"/>
  <c r="X1081" i="1" s="1"/>
  <c r="X1082" i="1" s="1"/>
  <c r="X1083" i="1" s="1"/>
  <c r="X1084" i="1" s="1"/>
  <c r="X1085" i="1" s="1"/>
  <c r="X1086" i="1" s="1"/>
  <c r="X1087" i="1" s="1"/>
  <c r="X1088" i="1" s="1"/>
  <c r="X1089" i="1" s="1"/>
  <c r="X1090" i="1" s="1"/>
  <c r="X1091" i="1" s="1"/>
  <c r="X1092" i="1" s="1"/>
  <c r="X1093" i="1" s="1"/>
  <c r="X1094" i="1" s="1"/>
  <c r="X1095" i="1" s="1"/>
  <c r="X1096" i="1" s="1"/>
  <c r="X1097" i="1" s="1"/>
  <c r="X1098" i="1" s="1"/>
  <c r="X1099" i="1" s="1"/>
  <c r="X1100" i="1" s="1"/>
  <c r="X1101" i="1" s="1"/>
  <c r="X1102" i="1" s="1"/>
  <c r="AN105" i="1"/>
  <c r="AN453" i="1"/>
  <c r="AN254" i="1"/>
  <c r="AN952" i="1"/>
  <c r="K8" i="1"/>
  <c r="K957" i="1"/>
  <c r="K255" i="1"/>
  <c r="K106" i="1"/>
  <c r="K953" i="1"/>
  <c r="K454" i="1"/>
  <c r="I8" i="1"/>
  <c r="J8" i="1" s="1"/>
  <c r="I957" i="1"/>
  <c r="J957" i="1" s="1"/>
  <c r="I255" i="1"/>
  <c r="J255" i="1" s="1"/>
  <c r="I106" i="1"/>
  <c r="J106" i="1" s="1"/>
  <c r="I953" i="1"/>
  <c r="J953" i="1" s="1"/>
  <c r="I454" i="1"/>
  <c r="J454" i="1" s="1"/>
  <c r="AN7" i="1"/>
  <c r="P253" i="1"/>
  <c r="P452" i="1"/>
  <c r="P6" i="1"/>
  <c r="P104" i="1"/>
  <c r="M7" i="1"/>
  <c r="AP7" i="1" s="1"/>
  <c r="O7" i="1"/>
  <c r="AR7" i="1" s="1"/>
  <c r="N7" i="1"/>
  <c r="AQ7" i="1" s="1"/>
  <c r="L7" i="1"/>
  <c r="AO7" i="1" s="1"/>
  <c r="Z990" i="1"/>
  <c r="Y991" i="1"/>
  <c r="Q5" i="1"/>
  <c r="AS5" i="1"/>
  <c r="Z256" i="1"/>
  <c r="Y257" i="1"/>
  <c r="Y108" i="1"/>
  <c r="Z107" i="1"/>
  <c r="L254" i="1"/>
  <c r="AO254" i="1" s="1"/>
  <c r="N254" i="1"/>
  <c r="AQ254" i="1" s="1"/>
  <c r="M254" i="1"/>
  <c r="AP254" i="1" s="1"/>
  <c r="O254" i="1"/>
  <c r="AR254" i="1" s="1"/>
  <c r="Q252" i="1"/>
  <c r="AS252" i="1"/>
  <c r="Y955" i="1"/>
  <c r="Z954" i="1"/>
  <c r="L105" i="1"/>
  <c r="AO105" i="1" s="1"/>
  <c r="N105" i="1"/>
  <c r="AQ105" i="1" s="1"/>
  <c r="O105" i="1"/>
  <c r="AR105" i="1" s="1"/>
  <c r="M105" i="1"/>
  <c r="AP105" i="1" s="1"/>
  <c r="Y456" i="1"/>
  <c r="Z455" i="1"/>
  <c r="M453" i="1"/>
  <c r="AP453" i="1" s="1"/>
  <c r="L453" i="1"/>
  <c r="AO453" i="1" s="1"/>
  <c r="N453" i="1"/>
  <c r="AQ453" i="1" s="1"/>
  <c r="O453" i="1"/>
  <c r="AR453" i="1" s="1"/>
  <c r="Y959" i="1"/>
  <c r="Z958" i="1"/>
  <c r="Y10" i="1"/>
  <c r="Z9" i="1"/>
  <c r="N952" i="1"/>
  <c r="AQ952" i="1" s="1"/>
  <c r="O952" i="1"/>
  <c r="AR952" i="1" s="1"/>
  <c r="M952" i="1"/>
  <c r="AP952" i="1" s="1"/>
  <c r="L952" i="1"/>
  <c r="AO952" i="1" s="1"/>
  <c r="Q103" i="1"/>
  <c r="AS103" i="1"/>
  <c r="U990" i="1"/>
  <c r="T990" i="1"/>
  <c r="S990" i="1"/>
  <c r="R990" i="1"/>
  <c r="V990" i="1"/>
  <c r="F990" i="1"/>
  <c r="E990" i="1"/>
  <c r="T107" i="1"/>
  <c r="S107" i="1"/>
  <c r="R107" i="1"/>
  <c r="V107" i="1"/>
  <c r="U107" i="1"/>
  <c r="F107" i="1"/>
  <c r="E107" i="1"/>
  <c r="U958" i="1"/>
  <c r="T958" i="1"/>
  <c r="S958" i="1"/>
  <c r="R958" i="1"/>
  <c r="V958" i="1"/>
  <c r="F958" i="1"/>
  <c r="E958" i="1"/>
  <c r="V954" i="1"/>
  <c r="U954" i="1"/>
  <c r="T954" i="1"/>
  <c r="S954" i="1"/>
  <c r="R954" i="1"/>
  <c r="F954" i="1"/>
  <c r="E954" i="1"/>
  <c r="T455" i="1"/>
  <c r="S455" i="1"/>
  <c r="R455" i="1"/>
  <c r="V455" i="1"/>
  <c r="U455" i="1"/>
  <c r="F455" i="1"/>
  <c r="E455" i="1"/>
  <c r="V256" i="1"/>
  <c r="R256" i="1"/>
  <c r="U256" i="1"/>
  <c r="T256" i="1"/>
  <c r="S256" i="1"/>
  <c r="F256" i="1"/>
  <c r="E256" i="1"/>
  <c r="V9" i="1"/>
  <c r="U9" i="1"/>
  <c r="T9" i="1"/>
  <c r="R9" i="1"/>
  <c r="S9" i="1"/>
  <c r="F9" i="1"/>
  <c r="E9" i="1"/>
  <c r="B9" i="4" l="1"/>
  <c r="B256" i="4"/>
  <c r="B455" i="4"/>
  <c r="B954" i="4"/>
  <c r="B958" i="4"/>
  <c r="B107" i="4"/>
  <c r="B990" i="4"/>
  <c r="A86" i="1"/>
  <c r="AM85" i="1"/>
  <c r="A5010" i="1"/>
  <c r="AM5009" i="1"/>
  <c r="A2010" i="1"/>
  <c r="AM2009" i="1"/>
  <c r="A3010" i="1"/>
  <c r="AM3009" i="1"/>
  <c r="A4010" i="1"/>
  <c r="AM4009" i="1"/>
  <c r="A1010" i="1"/>
  <c r="AM1009" i="1"/>
  <c r="Y1003" i="1"/>
  <c r="Z1002" i="1"/>
  <c r="X1103" i="1"/>
  <c r="X1104" i="1" s="1"/>
  <c r="X1105" i="1" s="1"/>
  <c r="X1106" i="1" s="1"/>
  <c r="X1107" i="1" s="1"/>
  <c r="X1108" i="1" s="1"/>
  <c r="X1109" i="1" s="1"/>
  <c r="X1110" i="1" s="1"/>
  <c r="X1111" i="1" s="1"/>
  <c r="X1112" i="1" s="1"/>
  <c r="X1113" i="1" s="1"/>
  <c r="X1114" i="1" s="1"/>
  <c r="X1115" i="1" s="1"/>
  <c r="X1116" i="1" s="1"/>
  <c r="X1117" i="1" s="1"/>
  <c r="X1118" i="1" s="1"/>
  <c r="X1119" i="1" s="1"/>
  <c r="X1120" i="1" s="1"/>
  <c r="X1121" i="1" s="1"/>
  <c r="X1122" i="1" s="1"/>
  <c r="X1123" i="1" s="1"/>
  <c r="X1124" i="1" s="1"/>
  <c r="X1125" i="1" s="1"/>
  <c r="X1126" i="1" s="1"/>
  <c r="X1127" i="1" s="1"/>
  <c r="X1128" i="1" s="1"/>
  <c r="X1129" i="1" s="1"/>
  <c r="X1130" i="1" s="1"/>
  <c r="X1131" i="1" s="1"/>
  <c r="X1132" i="1" s="1"/>
  <c r="X1133" i="1" s="1"/>
  <c r="X1134" i="1" s="1"/>
  <c r="X1135" i="1" s="1"/>
  <c r="X1136" i="1" s="1"/>
  <c r="X1137" i="1" s="1"/>
  <c r="X1138" i="1" s="1"/>
  <c r="X1139" i="1" s="1"/>
  <c r="X1140" i="1" s="1"/>
  <c r="X1141" i="1" s="1"/>
  <c r="X1142" i="1" s="1"/>
  <c r="X1143" i="1" s="1"/>
  <c r="X1144" i="1" s="1"/>
  <c r="X1145" i="1" s="1"/>
  <c r="X1146" i="1" s="1"/>
  <c r="X1147" i="1" s="1"/>
  <c r="X1148" i="1" s="1"/>
  <c r="X1149" i="1" s="1"/>
  <c r="X1150" i="1" s="1"/>
  <c r="X1151" i="1" s="1"/>
  <c r="X1152" i="1" s="1"/>
  <c r="X1153" i="1" s="1"/>
  <c r="X1154" i="1" s="1"/>
  <c r="X1155" i="1" s="1"/>
  <c r="X1156" i="1" s="1"/>
  <c r="X1157" i="1" s="1"/>
  <c r="X1158" i="1" s="1"/>
  <c r="X1159" i="1" s="1"/>
  <c r="X1160" i="1" s="1"/>
  <c r="X1161" i="1" s="1"/>
  <c r="X1162" i="1" s="1"/>
  <c r="X1163" i="1" s="1"/>
  <c r="X1164" i="1" s="1"/>
  <c r="X1165" i="1" s="1"/>
  <c r="X1166" i="1" s="1"/>
  <c r="X1167" i="1" s="1"/>
  <c r="X1168" i="1" s="1"/>
  <c r="X1169" i="1" s="1"/>
  <c r="X1170" i="1" s="1"/>
  <c r="X1171" i="1" s="1"/>
  <c r="X1172" i="1" s="1"/>
  <c r="X1173" i="1" s="1"/>
  <c r="X1174" i="1" s="1"/>
  <c r="X1175" i="1" s="1"/>
  <c r="X1176" i="1" s="1"/>
  <c r="X1177" i="1" s="1"/>
  <c r="X1178" i="1" s="1"/>
  <c r="X1179" i="1" s="1"/>
  <c r="X1180" i="1" s="1"/>
  <c r="X1181" i="1" s="1"/>
  <c r="X1182" i="1" s="1"/>
  <c r="X1183" i="1" s="1"/>
  <c r="X1184" i="1" s="1"/>
  <c r="X1185" i="1" s="1"/>
  <c r="X1186" i="1" s="1"/>
  <c r="X1187" i="1" s="1"/>
  <c r="X1188" i="1" s="1"/>
  <c r="X1189" i="1" s="1"/>
  <c r="X1190" i="1" s="1"/>
  <c r="X1191" i="1" s="1"/>
  <c r="X1192" i="1" s="1"/>
  <c r="X1193" i="1" s="1"/>
  <c r="X1194" i="1" s="1"/>
  <c r="X1195" i="1" s="1"/>
  <c r="X1196" i="1" s="1"/>
  <c r="X1197" i="1" s="1"/>
  <c r="X1198" i="1" s="1"/>
  <c r="X1199" i="1" s="1"/>
  <c r="X1200" i="1" s="1"/>
  <c r="X1201" i="1" s="1"/>
  <c r="X1202" i="1" s="1"/>
  <c r="X1203" i="1" s="1"/>
  <c r="X1204" i="1" s="1"/>
  <c r="X1205" i="1" s="1"/>
  <c r="X1206" i="1" s="1"/>
  <c r="X1207" i="1" s="1"/>
  <c r="X1208" i="1" s="1"/>
  <c r="X1209" i="1" s="1"/>
  <c r="X1210" i="1" s="1"/>
  <c r="X1211" i="1" s="1"/>
  <c r="X1212" i="1" s="1"/>
  <c r="X1213" i="1" s="1"/>
  <c r="X1214" i="1" s="1"/>
  <c r="X1215" i="1" s="1"/>
  <c r="X1216" i="1" s="1"/>
  <c r="X1217" i="1" s="1"/>
  <c r="X1218" i="1" s="1"/>
  <c r="X1219" i="1" s="1"/>
  <c r="X1220" i="1" s="1"/>
  <c r="X1221" i="1" s="1"/>
  <c r="X1222" i="1" s="1"/>
  <c r="X1223" i="1" s="1"/>
  <c r="X1224" i="1" s="1"/>
  <c r="X1225" i="1" s="1"/>
  <c r="X1226" i="1" s="1"/>
  <c r="X1227" i="1" s="1"/>
  <c r="X1228" i="1" s="1"/>
  <c r="X1229" i="1" s="1"/>
  <c r="X1230" i="1" s="1"/>
  <c r="X1231" i="1" s="1"/>
  <c r="X1232" i="1" s="1"/>
  <c r="X1233" i="1" s="1"/>
  <c r="X1234" i="1" s="1"/>
  <c r="X1235" i="1" s="1"/>
  <c r="X1236" i="1" s="1"/>
  <c r="X1237" i="1" s="1"/>
  <c r="X1238" i="1" s="1"/>
  <c r="X1239" i="1" s="1"/>
  <c r="X1240" i="1" s="1"/>
  <c r="X1241" i="1" s="1"/>
  <c r="X1242" i="1" s="1"/>
  <c r="X1243" i="1" s="1"/>
  <c r="X1244" i="1" s="1"/>
  <c r="X1245" i="1" s="1"/>
  <c r="X1246" i="1" s="1"/>
  <c r="X1247" i="1" s="1"/>
  <c r="X1248" i="1" s="1"/>
  <c r="X1249" i="1" s="1"/>
  <c r="X1250" i="1" s="1"/>
  <c r="X1251" i="1" s="1"/>
  <c r="X1252" i="1" s="1"/>
  <c r="Y1102" i="1"/>
  <c r="AS6" i="1"/>
  <c r="AN957" i="1"/>
  <c r="AN953" i="1"/>
  <c r="Q104" i="1"/>
  <c r="AS452" i="1"/>
  <c r="AN255" i="1"/>
  <c r="Q253" i="1"/>
  <c r="AN454" i="1"/>
  <c r="AN106" i="1"/>
  <c r="K9" i="1"/>
  <c r="K256" i="1"/>
  <c r="K455" i="1"/>
  <c r="K954" i="1"/>
  <c r="K958" i="1"/>
  <c r="K107" i="1"/>
  <c r="K990" i="1"/>
  <c r="I9" i="1"/>
  <c r="J9" i="1" s="1"/>
  <c r="I256" i="1"/>
  <c r="J256" i="1" s="1"/>
  <c r="I455" i="1"/>
  <c r="J455" i="1" s="1"/>
  <c r="I954" i="1"/>
  <c r="J954" i="1" s="1"/>
  <c r="I958" i="1"/>
  <c r="J958" i="1" s="1"/>
  <c r="I107" i="1"/>
  <c r="J107" i="1" s="1"/>
  <c r="I990" i="1"/>
  <c r="J990" i="1" s="1"/>
  <c r="AN8" i="1"/>
  <c r="Q452" i="1"/>
  <c r="Q6" i="1"/>
  <c r="AS253" i="1"/>
  <c r="P254" i="1"/>
  <c r="P7" i="1"/>
  <c r="AS104" i="1"/>
  <c r="P952" i="1"/>
  <c r="P453" i="1"/>
  <c r="P105" i="1"/>
  <c r="Y11" i="1"/>
  <c r="Z10" i="1"/>
  <c r="Y960" i="1"/>
  <c r="Z959" i="1"/>
  <c r="Y992" i="1"/>
  <c r="Z991" i="1"/>
  <c r="M953" i="1"/>
  <c r="AP953" i="1" s="1"/>
  <c r="L953" i="1"/>
  <c r="AO953" i="1" s="1"/>
  <c r="N953" i="1"/>
  <c r="AQ953" i="1" s="1"/>
  <c r="O953" i="1"/>
  <c r="AR953" i="1" s="1"/>
  <c r="N106" i="1"/>
  <c r="AQ106" i="1" s="1"/>
  <c r="L106" i="1"/>
  <c r="AO106" i="1" s="1"/>
  <c r="M106" i="1"/>
  <c r="AP106" i="1" s="1"/>
  <c r="O106" i="1"/>
  <c r="AR106" i="1" s="1"/>
  <c r="Y457" i="1"/>
  <c r="Z456" i="1"/>
  <c r="O957" i="1"/>
  <c r="AR957" i="1" s="1"/>
  <c r="N957" i="1"/>
  <c r="AQ957" i="1" s="1"/>
  <c r="M957" i="1"/>
  <c r="AP957" i="1" s="1"/>
  <c r="L957" i="1"/>
  <c r="AO957" i="1" s="1"/>
  <c r="Y109" i="1"/>
  <c r="Z108" i="1"/>
  <c r="O8" i="1"/>
  <c r="AR8" i="1" s="1"/>
  <c r="N8" i="1"/>
  <c r="AQ8" i="1" s="1"/>
  <c r="M8" i="1"/>
  <c r="AP8" i="1" s="1"/>
  <c r="L8" i="1"/>
  <c r="AO8" i="1" s="1"/>
  <c r="Y956" i="1"/>
  <c r="Z955" i="1"/>
  <c r="Z257" i="1"/>
  <c r="Y258" i="1"/>
  <c r="N454" i="1"/>
  <c r="AQ454" i="1" s="1"/>
  <c r="O454" i="1"/>
  <c r="AR454" i="1" s="1"/>
  <c r="L454" i="1"/>
  <c r="AO454" i="1" s="1"/>
  <c r="M454" i="1"/>
  <c r="AP454" i="1" s="1"/>
  <c r="O255" i="1"/>
  <c r="AR255" i="1" s="1"/>
  <c r="N255" i="1"/>
  <c r="AQ255" i="1" s="1"/>
  <c r="M255" i="1"/>
  <c r="AP255" i="1" s="1"/>
  <c r="L255" i="1"/>
  <c r="AO255" i="1" s="1"/>
  <c r="V1002" i="1"/>
  <c r="R1002" i="1"/>
  <c r="S1002" i="1"/>
  <c r="T1002" i="1"/>
  <c r="E1002" i="1"/>
  <c r="U1002" i="1"/>
  <c r="F1002" i="1"/>
  <c r="V959" i="1"/>
  <c r="U959" i="1"/>
  <c r="T959" i="1"/>
  <c r="S959" i="1"/>
  <c r="R959" i="1"/>
  <c r="F959" i="1"/>
  <c r="E959" i="1"/>
  <c r="T955" i="1"/>
  <c r="S955" i="1"/>
  <c r="R955" i="1"/>
  <c r="V955" i="1"/>
  <c r="U955" i="1"/>
  <c r="F955" i="1"/>
  <c r="E955" i="1"/>
  <c r="V991" i="1"/>
  <c r="U991" i="1"/>
  <c r="T991" i="1"/>
  <c r="S991" i="1"/>
  <c r="R991" i="1"/>
  <c r="F991" i="1"/>
  <c r="E991" i="1"/>
  <c r="V108" i="1"/>
  <c r="U108" i="1"/>
  <c r="T108" i="1"/>
  <c r="S108" i="1"/>
  <c r="R108" i="1"/>
  <c r="F108" i="1"/>
  <c r="E108" i="1"/>
  <c r="R257" i="1"/>
  <c r="U257" i="1"/>
  <c r="T257" i="1"/>
  <c r="V257" i="1"/>
  <c r="S257" i="1"/>
  <c r="F257" i="1"/>
  <c r="E257" i="1"/>
  <c r="V456" i="1"/>
  <c r="U456" i="1"/>
  <c r="T456" i="1"/>
  <c r="S456" i="1"/>
  <c r="R456" i="1"/>
  <c r="F456" i="1"/>
  <c r="E456" i="1"/>
  <c r="T10" i="1"/>
  <c r="V10" i="1"/>
  <c r="S10" i="1"/>
  <c r="R10" i="1"/>
  <c r="U10" i="1"/>
  <c r="F10" i="1"/>
  <c r="E10" i="1"/>
  <c r="B10" i="4" l="1"/>
  <c r="B456" i="4"/>
  <c r="B257" i="4"/>
  <c r="B108" i="4"/>
  <c r="B991" i="4"/>
  <c r="B955" i="4"/>
  <c r="B959" i="4"/>
  <c r="A87" i="1"/>
  <c r="AM86" i="1"/>
  <c r="A1011" i="1"/>
  <c r="AM1010" i="1"/>
  <c r="A3011" i="1"/>
  <c r="AM3010" i="1"/>
  <c r="A5011" i="1"/>
  <c r="AM5010" i="1"/>
  <c r="A4011" i="1"/>
  <c r="AM4010" i="1"/>
  <c r="A2011" i="1"/>
  <c r="AM2010" i="1"/>
  <c r="I1002" i="1"/>
  <c r="K1002" i="1"/>
  <c r="Z1102" i="1"/>
  <c r="Y1103" i="1"/>
  <c r="Y1252" i="1"/>
  <c r="X1253" i="1"/>
  <c r="X1254" i="1" s="1"/>
  <c r="X1255" i="1" s="1"/>
  <c r="X1256" i="1" s="1"/>
  <c r="X1257" i="1" s="1"/>
  <c r="X1258" i="1" s="1"/>
  <c r="X1259" i="1" s="1"/>
  <c r="X1260" i="1" s="1"/>
  <c r="X1261" i="1" s="1"/>
  <c r="X1262" i="1" s="1"/>
  <c r="X1263" i="1" s="1"/>
  <c r="X1264" i="1" s="1"/>
  <c r="X1265" i="1" s="1"/>
  <c r="X1266" i="1" s="1"/>
  <c r="X1267" i="1" s="1"/>
  <c r="X1268" i="1" s="1"/>
  <c r="X1269" i="1" s="1"/>
  <c r="X1270" i="1" s="1"/>
  <c r="X1271" i="1" s="1"/>
  <c r="X1272" i="1" s="1"/>
  <c r="X1273" i="1" s="1"/>
  <c r="X1274" i="1" s="1"/>
  <c r="X1275" i="1" s="1"/>
  <c r="X1276" i="1" s="1"/>
  <c r="X1277" i="1" s="1"/>
  <c r="X1278" i="1" s="1"/>
  <c r="X1279" i="1" s="1"/>
  <c r="X1280" i="1" s="1"/>
  <c r="X1281" i="1" s="1"/>
  <c r="X1282" i="1" s="1"/>
  <c r="X1283" i="1" s="1"/>
  <c r="X1284" i="1" s="1"/>
  <c r="X1285" i="1" s="1"/>
  <c r="X1286" i="1" s="1"/>
  <c r="X1287" i="1" s="1"/>
  <c r="X1288" i="1" s="1"/>
  <c r="X1289" i="1" s="1"/>
  <c r="X1290" i="1" s="1"/>
  <c r="X1291" i="1" s="1"/>
  <c r="X1292" i="1" s="1"/>
  <c r="X1293" i="1" s="1"/>
  <c r="X1294" i="1" s="1"/>
  <c r="X1295" i="1" s="1"/>
  <c r="X1296" i="1" s="1"/>
  <c r="X1297" i="1" s="1"/>
  <c r="X1298" i="1" s="1"/>
  <c r="X1299" i="1" s="1"/>
  <c r="X1300" i="1" s="1"/>
  <c r="X1301" i="1" s="1"/>
  <c r="X1302" i="1" s="1"/>
  <c r="X1303" i="1" s="1"/>
  <c r="X1304" i="1" s="1"/>
  <c r="X1305" i="1" s="1"/>
  <c r="X1306" i="1" s="1"/>
  <c r="X1307" i="1" s="1"/>
  <c r="X1308" i="1" s="1"/>
  <c r="X1309" i="1" s="1"/>
  <c r="X1310" i="1" s="1"/>
  <c r="X1311" i="1" s="1"/>
  <c r="X1312" i="1" s="1"/>
  <c r="X1313" i="1" s="1"/>
  <c r="X1314" i="1" s="1"/>
  <c r="X1315" i="1" s="1"/>
  <c r="X1316" i="1" s="1"/>
  <c r="X1317" i="1" s="1"/>
  <c r="X1318" i="1" s="1"/>
  <c r="X1319" i="1" s="1"/>
  <c r="X1320" i="1" s="1"/>
  <c r="X1321" i="1" s="1"/>
  <c r="X1322" i="1" s="1"/>
  <c r="X1323" i="1" s="1"/>
  <c r="X1324" i="1" s="1"/>
  <c r="X1325" i="1" s="1"/>
  <c r="X1326" i="1" s="1"/>
  <c r="X1327" i="1" s="1"/>
  <c r="X1328" i="1" s="1"/>
  <c r="X1329" i="1" s="1"/>
  <c r="X1330" i="1" s="1"/>
  <c r="X1331" i="1" s="1"/>
  <c r="X1332" i="1" s="1"/>
  <c r="X1333" i="1" s="1"/>
  <c r="X1334" i="1" s="1"/>
  <c r="X1335" i="1" s="1"/>
  <c r="X1336" i="1" s="1"/>
  <c r="X1337" i="1" s="1"/>
  <c r="X1338" i="1" s="1"/>
  <c r="X1339" i="1" s="1"/>
  <c r="X1340" i="1" s="1"/>
  <c r="X1341" i="1" s="1"/>
  <c r="X1342" i="1" s="1"/>
  <c r="X1343" i="1" s="1"/>
  <c r="X1344" i="1" s="1"/>
  <c r="X1345" i="1" s="1"/>
  <c r="X1346" i="1" s="1"/>
  <c r="X1347" i="1" s="1"/>
  <c r="X1348" i="1" s="1"/>
  <c r="X1349" i="1" s="1"/>
  <c r="X1350" i="1" s="1"/>
  <c r="X1351" i="1" s="1"/>
  <c r="X1352" i="1" s="1"/>
  <c r="X1353" i="1" s="1"/>
  <c r="X1354" i="1" s="1"/>
  <c r="X1355" i="1" s="1"/>
  <c r="X1356" i="1" s="1"/>
  <c r="X1357" i="1" s="1"/>
  <c r="X1358" i="1" s="1"/>
  <c r="X1359" i="1" s="1"/>
  <c r="X1360" i="1" s="1"/>
  <c r="X1361" i="1" s="1"/>
  <c r="X1362" i="1" s="1"/>
  <c r="X1363" i="1" s="1"/>
  <c r="X1364" i="1" s="1"/>
  <c r="X1365" i="1" s="1"/>
  <c r="X1366" i="1" s="1"/>
  <c r="X1367" i="1" s="1"/>
  <c r="X1368" i="1" s="1"/>
  <c r="X1369" i="1" s="1"/>
  <c r="X1370" i="1" s="1"/>
  <c r="X1371" i="1" s="1"/>
  <c r="X1372" i="1" s="1"/>
  <c r="X1373" i="1" s="1"/>
  <c r="X1374" i="1" s="1"/>
  <c r="X1375" i="1" s="1"/>
  <c r="X1376" i="1" s="1"/>
  <c r="X1377" i="1" s="1"/>
  <c r="X1378" i="1" s="1"/>
  <c r="X1379" i="1" s="1"/>
  <c r="X1380" i="1" s="1"/>
  <c r="X1381" i="1" s="1"/>
  <c r="X1382" i="1" s="1"/>
  <c r="X1383" i="1" s="1"/>
  <c r="X1384" i="1" s="1"/>
  <c r="X1385" i="1" s="1"/>
  <c r="X1386" i="1" s="1"/>
  <c r="X1387" i="1" s="1"/>
  <c r="X1388" i="1" s="1"/>
  <c r="X1389" i="1" s="1"/>
  <c r="X1390" i="1" s="1"/>
  <c r="X1391" i="1" s="1"/>
  <c r="X1392" i="1" s="1"/>
  <c r="X1393" i="1" s="1"/>
  <c r="X1394" i="1" s="1"/>
  <c r="X1395" i="1" s="1"/>
  <c r="X1396" i="1" s="1"/>
  <c r="X1397" i="1" s="1"/>
  <c r="X1398" i="1" s="1"/>
  <c r="X1399" i="1" s="1"/>
  <c r="X1400" i="1" s="1"/>
  <c r="X1401" i="1" s="1"/>
  <c r="X1402" i="1" s="1"/>
  <c r="X1403" i="1" s="1"/>
  <c r="X1404" i="1" s="1"/>
  <c r="X1405" i="1" s="1"/>
  <c r="X1406" i="1" s="1"/>
  <c r="X1407" i="1" s="1"/>
  <c r="X1408" i="1" s="1"/>
  <c r="X1409" i="1" s="1"/>
  <c r="X1410" i="1" s="1"/>
  <c r="X1411" i="1" s="1"/>
  <c r="X1412" i="1" s="1"/>
  <c r="X1413" i="1" s="1"/>
  <c r="X1414" i="1" s="1"/>
  <c r="X1415" i="1" s="1"/>
  <c r="X1416" i="1" s="1"/>
  <c r="X1417" i="1" s="1"/>
  <c r="X1418" i="1" s="1"/>
  <c r="X1419" i="1" s="1"/>
  <c r="X1420" i="1" s="1"/>
  <c r="X1421" i="1" s="1"/>
  <c r="X1422" i="1" s="1"/>
  <c r="X1423" i="1" s="1"/>
  <c r="X1424" i="1" s="1"/>
  <c r="X1425" i="1" s="1"/>
  <c r="X1426" i="1" s="1"/>
  <c r="X1427" i="1" s="1"/>
  <c r="X1428" i="1" s="1"/>
  <c r="X1429" i="1" s="1"/>
  <c r="X1430" i="1" s="1"/>
  <c r="X1431" i="1" s="1"/>
  <c r="X1432" i="1" s="1"/>
  <c r="X1433" i="1" s="1"/>
  <c r="X1434" i="1" s="1"/>
  <c r="X1435" i="1" s="1"/>
  <c r="X1436" i="1" s="1"/>
  <c r="X1437" i="1" s="1"/>
  <c r="X1438" i="1" s="1"/>
  <c r="X1439" i="1" s="1"/>
  <c r="X1440" i="1" s="1"/>
  <c r="X1441" i="1" s="1"/>
  <c r="X1442" i="1" s="1"/>
  <c r="X1443" i="1" s="1"/>
  <c r="X1444" i="1" s="1"/>
  <c r="X1445" i="1" s="1"/>
  <c r="X1446" i="1" s="1"/>
  <c r="X1447" i="1" s="1"/>
  <c r="X1448" i="1" s="1"/>
  <c r="X1449" i="1" s="1"/>
  <c r="X1450" i="1" s="1"/>
  <c r="X1451" i="1" s="1"/>
  <c r="X1452" i="1" s="1"/>
  <c r="Z1003" i="1"/>
  <c r="Y1004" i="1"/>
  <c r="AN455" i="1"/>
  <c r="AN256" i="1"/>
  <c r="AS105" i="1"/>
  <c r="AN107" i="1"/>
  <c r="AS453" i="1"/>
  <c r="Q952" i="1"/>
  <c r="AN990" i="1"/>
  <c r="Q7" i="1"/>
  <c r="AN958" i="1"/>
  <c r="AS254" i="1"/>
  <c r="AN954" i="1"/>
  <c r="K10" i="1"/>
  <c r="K456" i="1"/>
  <c r="K257" i="1"/>
  <c r="K108" i="1"/>
  <c r="K991" i="1"/>
  <c r="K955" i="1"/>
  <c r="K959" i="1"/>
  <c r="I10" i="1"/>
  <c r="J10" i="1" s="1"/>
  <c r="I456" i="1"/>
  <c r="J456" i="1" s="1"/>
  <c r="I257" i="1"/>
  <c r="J257" i="1" s="1"/>
  <c r="I108" i="1"/>
  <c r="J108" i="1" s="1"/>
  <c r="I991" i="1"/>
  <c r="J991" i="1" s="1"/>
  <c r="I955" i="1"/>
  <c r="J955" i="1" s="1"/>
  <c r="I959" i="1"/>
  <c r="J959" i="1" s="1"/>
  <c r="AS952" i="1"/>
  <c r="AN9" i="1"/>
  <c r="Q105" i="1"/>
  <c r="Q254" i="1"/>
  <c r="AS7" i="1"/>
  <c r="Q453" i="1"/>
  <c r="P8" i="1"/>
  <c r="P106" i="1"/>
  <c r="P953" i="1"/>
  <c r="P957" i="1"/>
  <c r="P454" i="1"/>
  <c r="P255" i="1"/>
  <c r="N455" i="1"/>
  <c r="AQ455" i="1" s="1"/>
  <c r="M455" i="1"/>
  <c r="AP455" i="1" s="1"/>
  <c r="O455" i="1"/>
  <c r="AR455" i="1" s="1"/>
  <c r="L455" i="1"/>
  <c r="AO455" i="1" s="1"/>
  <c r="Z11" i="1"/>
  <c r="Y12" i="1"/>
  <c r="M958" i="1"/>
  <c r="AP958" i="1" s="1"/>
  <c r="N958" i="1"/>
  <c r="AQ958" i="1" s="1"/>
  <c r="O958" i="1"/>
  <c r="AR958" i="1" s="1"/>
  <c r="L958" i="1"/>
  <c r="AO958" i="1" s="1"/>
  <c r="Y458" i="1"/>
  <c r="Z457" i="1"/>
  <c r="N256" i="1"/>
  <c r="AQ256" i="1" s="1"/>
  <c r="L256" i="1"/>
  <c r="AO256" i="1" s="1"/>
  <c r="M256" i="1"/>
  <c r="AP256" i="1" s="1"/>
  <c r="O256" i="1"/>
  <c r="AR256" i="1" s="1"/>
  <c r="Y110" i="1"/>
  <c r="Z109" i="1"/>
  <c r="Y993" i="1"/>
  <c r="Z992" i="1"/>
  <c r="Z956" i="1"/>
  <c r="O990" i="1"/>
  <c r="AR990" i="1" s="1"/>
  <c r="M990" i="1"/>
  <c r="AP990" i="1" s="1"/>
  <c r="N990" i="1"/>
  <c r="AQ990" i="1" s="1"/>
  <c r="L990" i="1"/>
  <c r="AO990" i="1" s="1"/>
  <c r="L954" i="1"/>
  <c r="AO954" i="1" s="1"/>
  <c r="O954" i="1"/>
  <c r="AR954" i="1" s="1"/>
  <c r="N954" i="1"/>
  <c r="AQ954" i="1" s="1"/>
  <c r="M954" i="1"/>
  <c r="AP954" i="1" s="1"/>
  <c r="L9" i="1"/>
  <c r="AO9" i="1" s="1"/>
  <c r="O9" i="1"/>
  <c r="AR9" i="1" s="1"/>
  <c r="N9" i="1"/>
  <c r="AQ9" i="1" s="1"/>
  <c r="M9" i="1"/>
  <c r="AP9" i="1" s="1"/>
  <c r="N107" i="1"/>
  <c r="AQ107" i="1" s="1"/>
  <c r="M107" i="1"/>
  <c r="AP107" i="1" s="1"/>
  <c r="L107" i="1"/>
  <c r="AO107" i="1" s="1"/>
  <c r="O107" i="1"/>
  <c r="AR107" i="1" s="1"/>
  <c r="Z960" i="1"/>
  <c r="Y961" i="1"/>
  <c r="Y259" i="1"/>
  <c r="Z258" i="1"/>
  <c r="E1003" i="1"/>
  <c r="V1003" i="1"/>
  <c r="F1003" i="1"/>
  <c r="T1003" i="1"/>
  <c r="S1003" i="1"/>
  <c r="R1003" i="1"/>
  <c r="U1003" i="1"/>
  <c r="F1102" i="1"/>
  <c r="U1102" i="1"/>
  <c r="R1102" i="1"/>
  <c r="V1102" i="1"/>
  <c r="S1102" i="1"/>
  <c r="E1102" i="1"/>
  <c r="T1102" i="1"/>
  <c r="S992" i="1"/>
  <c r="R992" i="1"/>
  <c r="V992" i="1"/>
  <c r="U992" i="1"/>
  <c r="T992" i="1"/>
  <c r="F992" i="1"/>
  <c r="E992" i="1"/>
  <c r="S960" i="1"/>
  <c r="R960" i="1"/>
  <c r="V960" i="1"/>
  <c r="U960" i="1"/>
  <c r="T960" i="1"/>
  <c r="F960" i="1"/>
  <c r="E960" i="1"/>
  <c r="T11" i="1"/>
  <c r="S11" i="1"/>
  <c r="R11" i="1"/>
  <c r="V11" i="1"/>
  <c r="U11" i="1"/>
  <c r="F11" i="1"/>
  <c r="E11" i="1"/>
  <c r="V956" i="1"/>
  <c r="U956" i="1"/>
  <c r="T956" i="1"/>
  <c r="S956" i="1"/>
  <c r="R956" i="1"/>
  <c r="F956" i="1"/>
  <c r="E956" i="1"/>
  <c r="R109" i="1"/>
  <c r="V109" i="1"/>
  <c r="U109" i="1"/>
  <c r="T109" i="1"/>
  <c r="S109" i="1"/>
  <c r="F109" i="1"/>
  <c r="E109" i="1"/>
  <c r="U258" i="1"/>
  <c r="T258" i="1"/>
  <c r="V258" i="1"/>
  <c r="S258" i="1"/>
  <c r="R258" i="1"/>
  <c r="F258" i="1"/>
  <c r="E258" i="1"/>
  <c r="R457" i="1"/>
  <c r="V457" i="1"/>
  <c r="T457" i="1"/>
  <c r="U457" i="1"/>
  <c r="S457" i="1"/>
  <c r="F457" i="1"/>
  <c r="E457" i="1"/>
  <c r="B457" i="4" l="1"/>
  <c r="B258" i="4"/>
  <c r="B109" i="4"/>
  <c r="B956" i="4"/>
  <c r="B11" i="4"/>
  <c r="B960" i="4"/>
  <c r="B992" i="4"/>
  <c r="A88" i="1"/>
  <c r="AM87" i="1"/>
  <c r="A4012" i="1"/>
  <c r="AM4011" i="1"/>
  <c r="A5012" i="1"/>
  <c r="AM5011" i="1"/>
  <c r="A1012" i="1"/>
  <c r="AM1011" i="1"/>
  <c r="A2012" i="1"/>
  <c r="AM2011" i="1"/>
  <c r="A3012" i="1"/>
  <c r="AM3011" i="1"/>
  <c r="K1102" i="1"/>
  <c r="I1102" i="1"/>
  <c r="I1003" i="1"/>
  <c r="K1003" i="1"/>
  <c r="Y1452" i="1"/>
  <c r="X1453" i="1"/>
  <c r="X1454" i="1" s="1"/>
  <c r="X1455" i="1" s="1"/>
  <c r="X1456" i="1" s="1"/>
  <c r="X1457" i="1" s="1"/>
  <c r="X1458" i="1" s="1"/>
  <c r="X1459" i="1" s="1"/>
  <c r="X1460" i="1" s="1"/>
  <c r="X1461" i="1" s="1"/>
  <c r="X1462" i="1" s="1"/>
  <c r="X1463" i="1" s="1"/>
  <c r="X1464" i="1" s="1"/>
  <c r="X1465" i="1" s="1"/>
  <c r="X1466" i="1" s="1"/>
  <c r="X1467" i="1" s="1"/>
  <c r="X1468" i="1" s="1"/>
  <c r="X1469" i="1" s="1"/>
  <c r="X1470" i="1" s="1"/>
  <c r="X1471" i="1" s="1"/>
  <c r="X1472" i="1" s="1"/>
  <c r="X1473" i="1" s="1"/>
  <c r="X1474" i="1" s="1"/>
  <c r="X1475" i="1" s="1"/>
  <c r="X1476" i="1" s="1"/>
  <c r="X1477" i="1" s="1"/>
  <c r="X1478" i="1" s="1"/>
  <c r="X1479" i="1" s="1"/>
  <c r="X1480" i="1" s="1"/>
  <c r="X1481" i="1" s="1"/>
  <c r="X1482" i="1" s="1"/>
  <c r="X1483" i="1" s="1"/>
  <c r="X1484" i="1" s="1"/>
  <c r="X1485" i="1" s="1"/>
  <c r="X1486" i="1" s="1"/>
  <c r="X1487" i="1" s="1"/>
  <c r="X1488" i="1" s="1"/>
  <c r="X1489" i="1" s="1"/>
  <c r="X1490" i="1" s="1"/>
  <c r="X1491" i="1" s="1"/>
  <c r="X1492" i="1" s="1"/>
  <c r="X1493" i="1" s="1"/>
  <c r="X1494" i="1" s="1"/>
  <c r="X1495" i="1" s="1"/>
  <c r="X1496" i="1" s="1"/>
  <c r="X1497" i="1" s="1"/>
  <c r="X1498" i="1" s="1"/>
  <c r="X1499" i="1" s="1"/>
  <c r="X1500" i="1" s="1"/>
  <c r="X1501" i="1" s="1"/>
  <c r="X1502" i="1" s="1"/>
  <c r="X1503" i="1" s="1"/>
  <c r="X1504" i="1" s="1"/>
  <c r="X1505" i="1" s="1"/>
  <c r="X1506" i="1" s="1"/>
  <c r="X1507" i="1" s="1"/>
  <c r="X1508" i="1" s="1"/>
  <c r="X1509" i="1" s="1"/>
  <c r="X1510" i="1" s="1"/>
  <c r="X1511" i="1" s="1"/>
  <c r="X1512" i="1" s="1"/>
  <c r="X1513" i="1" s="1"/>
  <c r="X1514" i="1" s="1"/>
  <c r="X1515" i="1" s="1"/>
  <c r="X1516" i="1" s="1"/>
  <c r="X1517" i="1" s="1"/>
  <c r="X1518" i="1" s="1"/>
  <c r="X1519" i="1" s="1"/>
  <c r="X1520" i="1" s="1"/>
  <c r="X1521" i="1" s="1"/>
  <c r="X1522" i="1" s="1"/>
  <c r="X1523" i="1" s="1"/>
  <c r="X1524" i="1" s="1"/>
  <c r="X1525" i="1" s="1"/>
  <c r="X1526" i="1" s="1"/>
  <c r="X1527" i="1" s="1"/>
  <c r="X1528" i="1" s="1"/>
  <c r="X1529" i="1" s="1"/>
  <c r="X1530" i="1" s="1"/>
  <c r="X1531" i="1" s="1"/>
  <c r="X1532" i="1" s="1"/>
  <c r="X1533" i="1" s="1"/>
  <c r="X1534" i="1" s="1"/>
  <c r="X1535" i="1" s="1"/>
  <c r="X1536" i="1" s="1"/>
  <c r="X1537" i="1" s="1"/>
  <c r="X1538" i="1" s="1"/>
  <c r="X1539" i="1" s="1"/>
  <c r="X1540" i="1" s="1"/>
  <c r="X1541" i="1" s="1"/>
  <c r="X1542" i="1" s="1"/>
  <c r="X1543" i="1" s="1"/>
  <c r="X1544" i="1" s="1"/>
  <c r="X1545" i="1" s="1"/>
  <c r="X1546" i="1" s="1"/>
  <c r="X1547" i="1" s="1"/>
  <c r="X1548" i="1" s="1"/>
  <c r="X1549" i="1" s="1"/>
  <c r="X1550" i="1" s="1"/>
  <c r="X1551" i="1" s="1"/>
  <c r="X1552" i="1" s="1"/>
  <c r="X1553" i="1" s="1"/>
  <c r="X1554" i="1" s="1"/>
  <c r="X1555" i="1" s="1"/>
  <c r="X1556" i="1" s="1"/>
  <c r="X1557" i="1" s="1"/>
  <c r="X1558" i="1" s="1"/>
  <c r="X1559" i="1" s="1"/>
  <c r="X1560" i="1" s="1"/>
  <c r="X1561" i="1" s="1"/>
  <c r="X1562" i="1" s="1"/>
  <c r="X1563" i="1" s="1"/>
  <c r="X1564" i="1" s="1"/>
  <c r="X1565" i="1" s="1"/>
  <c r="X1566" i="1" s="1"/>
  <c r="X1567" i="1" s="1"/>
  <c r="X1568" i="1" s="1"/>
  <c r="X1569" i="1" s="1"/>
  <c r="X1570" i="1" s="1"/>
  <c r="X1571" i="1" s="1"/>
  <c r="X1572" i="1" s="1"/>
  <c r="X1573" i="1" s="1"/>
  <c r="X1574" i="1" s="1"/>
  <c r="X1575" i="1" s="1"/>
  <c r="X1576" i="1" s="1"/>
  <c r="X1577" i="1" s="1"/>
  <c r="X1578" i="1" s="1"/>
  <c r="X1579" i="1" s="1"/>
  <c r="X1580" i="1" s="1"/>
  <c r="X1581" i="1" s="1"/>
  <c r="X1582" i="1" s="1"/>
  <c r="X1583" i="1" s="1"/>
  <c r="X1584" i="1" s="1"/>
  <c r="X1585" i="1" s="1"/>
  <c r="X1586" i="1" s="1"/>
  <c r="X1587" i="1" s="1"/>
  <c r="X1588" i="1" s="1"/>
  <c r="X1589" i="1" s="1"/>
  <c r="X1590" i="1" s="1"/>
  <c r="X1591" i="1" s="1"/>
  <c r="X1592" i="1" s="1"/>
  <c r="X1593" i="1" s="1"/>
  <c r="X1594" i="1" s="1"/>
  <c r="X1595" i="1" s="1"/>
  <c r="X1596" i="1" s="1"/>
  <c r="X1597" i="1" s="1"/>
  <c r="X1598" i="1" s="1"/>
  <c r="X1599" i="1" s="1"/>
  <c r="X1600" i="1" s="1"/>
  <c r="X1601" i="1" s="1"/>
  <c r="X1602" i="1" s="1"/>
  <c r="X1603" i="1" s="1"/>
  <c r="X1604" i="1" s="1"/>
  <c r="X1605" i="1" s="1"/>
  <c r="X1606" i="1" s="1"/>
  <c r="X1607" i="1" s="1"/>
  <c r="X1608" i="1" s="1"/>
  <c r="X1609" i="1" s="1"/>
  <c r="X1610" i="1" s="1"/>
  <c r="X1611" i="1" s="1"/>
  <c r="X1612" i="1" s="1"/>
  <c r="X1613" i="1" s="1"/>
  <c r="X1614" i="1" s="1"/>
  <c r="X1615" i="1" s="1"/>
  <c r="X1616" i="1" s="1"/>
  <c r="X1617" i="1" s="1"/>
  <c r="X1618" i="1" s="1"/>
  <c r="X1619" i="1" s="1"/>
  <c r="X1620" i="1" s="1"/>
  <c r="X1621" i="1" s="1"/>
  <c r="X1622" i="1" s="1"/>
  <c r="X1623" i="1" s="1"/>
  <c r="X1624" i="1" s="1"/>
  <c r="X1625" i="1" s="1"/>
  <c r="X1626" i="1" s="1"/>
  <c r="X1627" i="1" s="1"/>
  <c r="X1628" i="1" s="1"/>
  <c r="X1629" i="1" s="1"/>
  <c r="X1630" i="1" s="1"/>
  <c r="X1631" i="1" s="1"/>
  <c r="X1632" i="1" s="1"/>
  <c r="X1633" i="1" s="1"/>
  <c r="X1634" i="1" s="1"/>
  <c r="X1635" i="1" s="1"/>
  <c r="X1636" i="1" s="1"/>
  <c r="X1637" i="1" s="1"/>
  <c r="X1638" i="1" s="1"/>
  <c r="X1639" i="1" s="1"/>
  <c r="X1640" i="1" s="1"/>
  <c r="X1641" i="1" s="1"/>
  <c r="X1642" i="1" s="1"/>
  <c r="X1643" i="1" s="1"/>
  <c r="X1644" i="1" s="1"/>
  <c r="X1645" i="1" s="1"/>
  <c r="X1646" i="1" s="1"/>
  <c r="X1647" i="1" s="1"/>
  <c r="X1648" i="1" s="1"/>
  <c r="X1649" i="1" s="1"/>
  <c r="X1650" i="1" s="1"/>
  <c r="X1651" i="1" s="1"/>
  <c r="X1652" i="1" s="1"/>
  <c r="X1653" i="1" s="1"/>
  <c r="X1654" i="1" s="1"/>
  <c r="X1655" i="1" s="1"/>
  <c r="X1656" i="1" s="1"/>
  <c r="X1657" i="1" s="1"/>
  <c r="X1658" i="1" s="1"/>
  <c r="X1659" i="1" s="1"/>
  <c r="X1660" i="1" s="1"/>
  <c r="X1661" i="1" s="1"/>
  <c r="X1662" i="1" s="1"/>
  <c r="X1663" i="1" s="1"/>
  <c r="X1664" i="1" s="1"/>
  <c r="X1665" i="1" s="1"/>
  <c r="X1666" i="1" s="1"/>
  <c r="X1667" i="1" s="1"/>
  <c r="X1668" i="1" s="1"/>
  <c r="X1669" i="1" s="1"/>
  <c r="X1670" i="1" s="1"/>
  <c r="X1671" i="1" s="1"/>
  <c r="X1672" i="1" s="1"/>
  <c r="X1673" i="1" s="1"/>
  <c r="X1674" i="1" s="1"/>
  <c r="X1675" i="1" s="1"/>
  <c r="X1676" i="1" s="1"/>
  <c r="X1677" i="1" s="1"/>
  <c r="X1678" i="1" s="1"/>
  <c r="X1679" i="1" s="1"/>
  <c r="X1680" i="1" s="1"/>
  <c r="X1681" i="1" s="1"/>
  <c r="X1682" i="1" s="1"/>
  <c r="X1683" i="1" s="1"/>
  <c r="X1684" i="1" s="1"/>
  <c r="X1685" i="1" s="1"/>
  <c r="X1686" i="1" s="1"/>
  <c r="X1687" i="1" s="1"/>
  <c r="X1688" i="1" s="1"/>
  <c r="X1689" i="1" s="1"/>
  <c r="X1690" i="1" s="1"/>
  <c r="X1691" i="1" s="1"/>
  <c r="X1692" i="1" s="1"/>
  <c r="X1693" i="1" s="1"/>
  <c r="X1694" i="1" s="1"/>
  <c r="X1695" i="1" s="1"/>
  <c r="X1696" i="1" s="1"/>
  <c r="X1697" i="1" s="1"/>
  <c r="X1698" i="1" s="1"/>
  <c r="X1699" i="1" s="1"/>
  <c r="X1700" i="1" s="1"/>
  <c r="X1701" i="1" s="1"/>
  <c r="X1702" i="1" s="1"/>
  <c r="X1703" i="1" s="1"/>
  <c r="X1704" i="1" s="1"/>
  <c r="X1705" i="1" s="1"/>
  <c r="X1706" i="1" s="1"/>
  <c r="X1707" i="1" s="1"/>
  <c r="X1708" i="1" s="1"/>
  <c r="X1709" i="1" s="1"/>
  <c r="X1710" i="1" s="1"/>
  <c r="X1711" i="1" s="1"/>
  <c r="X1712" i="1" s="1"/>
  <c r="X1713" i="1" s="1"/>
  <c r="X1714" i="1" s="1"/>
  <c r="X1715" i="1" s="1"/>
  <c r="X1716" i="1" s="1"/>
  <c r="X1717" i="1" s="1"/>
  <c r="X1718" i="1" s="1"/>
  <c r="X1719" i="1" s="1"/>
  <c r="X1720" i="1" s="1"/>
  <c r="X1721" i="1" s="1"/>
  <c r="X1722" i="1" s="1"/>
  <c r="X1723" i="1" s="1"/>
  <c r="X1724" i="1" s="1"/>
  <c r="X1725" i="1" s="1"/>
  <c r="X1726" i="1" s="1"/>
  <c r="X1727" i="1" s="1"/>
  <c r="X1728" i="1" s="1"/>
  <c r="X1729" i="1" s="1"/>
  <c r="X1730" i="1" s="1"/>
  <c r="X1731" i="1" s="1"/>
  <c r="X1732" i="1" s="1"/>
  <c r="X1733" i="1" s="1"/>
  <c r="X1734" i="1" s="1"/>
  <c r="X1735" i="1" s="1"/>
  <c r="X1736" i="1" s="1"/>
  <c r="X1737" i="1" s="1"/>
  <c r="X1738" i="1" s="1"/>
  <c r="X1739" i="1" s="1"/>
  <c r="X1740" i="1" s="1"/>
  <c r="X1741" i="1" s="1"/>
  <c r="X1742" i="1" s="1"/>
  <c r="X1743" i="1" s="1"/>
  <c r="X1744" i="1" s="1"/>
  <c r="X1745" i="1" s="1"/>
  <c r="X1746" i="1" s="1"/>
  <c r="X1747" i="1" s="1"/>
  <c r="X1748" i="1" s="1"/>
  <c r="X1749" i="1" s="1"/>
  <c r="X1750" i="1" s="1"/>
  <c r="X1751" i="1" s="1"/>
  <c r="X1752" i="1" s="1"/>
  <c r="X1753" i="1" s="1"/>
  <c r="X1754" i="1" s="1"/>
  <c r="X1755" i="1" s="1"/>
  <c r="X1756" i="1" s="1"/>
  <c r="X1757" i="1" s="1"/>
  <c r="X1758" i="1" s="1"/>
  <c r="X1759" i="1" s="1"/>
  <c r="X1760" i="1" s="1"/>
  <c r="X1761" i="1" s="1"/>
  <c r="X1762" i="1" s="1"/>
  <c r="X1763" i="1" s="1"/>
  <c r="X1764" i="1" s="1"/>
  <c r="X1765" i="1" s="1"/>
  <c r="X1766" i="1" s="1"/>
  <c r="X1767" i="1" s="1"/>
  <c r="X1768" i="1" s="1"/>
  <c r="X1769" i="1" s="1"/>
  <c r="X1770" i="1" s="1"/>
  <c r="X1771" i="1" s="1"/>
  <c r="X1772" i="1" s="1"/>
  <c r="X1773" i="1" s="1"/>
  <c r="X1774" i="1" s="1"/>
  <c r="X1775" i="1" s="1"/>
  <c r="X1776" i="1" s="1"/>
  <c r="X1777" i="1" s="1"/>
  <c r="X1778" i="1" s="1"/>
  <c r="X1779" i="1" s="1"/>
  <c r="X1780" i="1" s="1"/>
  <c r="X1781" i="1" s="1"/>
  <c r="X1782" i="1" s="1"/>
  <c r="X1783" i="1" s="1"/>
  <c r="X1784" i="1" s="1"/>
  <c r="X1785" i="1" s="1"/>
  <c r="X1786" i="1" s="1"/>
  <c r="X1787" i="1" s="1"/>
  <c r="X1788" i="1" s="1"/>
  <c r="X1789" i="1" s="1"/>
  <c r="X1790" i="1" s="1"/>
  <c r="X1791" i="1" s="1"/>
  <c r="X1792" i="1" s="1"/>
  <c r="X1793" i="1" s="1"/>
  <c r="X1794" i="1" s="1"/>
  <c r="X1795" i="1" s="1"/>
  <c r="X1796" i="1" s="1"/>
  <c r="X1797" i="1" s="1"/>
  <c r="X1798" i="1" s="1"/>
  <c r="X1799" i="1" s="1"/>
  <c r="X1800" i="1" s="1"/>
  <c r="X1801" i="1" s="1"/>
  <c r="X1802" i="1" s="1"/>
  <c r="X1803" i="1" s="1"/>
  <c r="X1804" i="1" s="1"/>
  <c r="X1805" i="1" s="1"/>
  <c r="X1806" i="1" s="1"/>
  <c r="X1807" i="1" s="1"/>
  <c r="X1808" i="1" s="1"/>
  <c r="X1809" i="1" s="1"/>
  <c r="X1810" i="1" s="1"/>
  <c r="X1811" i="1" s="1"/>
  <c r="X1812" i="1" s="1"/>
  <c r="X1813" i="1" s="1"/>
  <c r="X1814" i="1" s="1"/>
  <c r="X1815" i="1" s="1"/>
  <c r="X1816" i="1" s="1"/>
  <c r="X1817" i="1" s="1"/>
  <c r="X1818" i="1" s="1"/>
  <c r="X1819" i="1" s="1"/>
  <c r="X1820" i="1" s="1"/>
  <c r="X1821" i="1" s="1"/>
  <c r="X1822" i="1" s="1"/>
  <c r="X1823" i="1" s="1"/>
  <c r="X1824" i="1" s="1"/>
  <c r="X1825" i="1" s="1"/>
  <c r="X1826" i="1" s="1"/>
  <c r="X1827" i="1" s="1"/>
  <c r="X1828" i="1" s="1"/>
  <c r="X1829" i="1" s="1"/>
  <c r="X1830" i="1" s="1"/>
  <c r="X1831" i="1" s="1"/>
  <c r="X1832" i="1" s="1"/>
  <c r="X1833" i="1" s="1"/>
  <c r="X1834" i="1" s="1"/>
  <c r="X1835" i="1" s="1"/>
  <c r="X1836" i="1" s="1"/>
  <c r="X1837" i="1" s="1"/>
  <c r="X1838" i="1" s="1"/>
  <c r="X1839" i="1" s="1"/>
  <c r="X1840" i="1" s="1"/>
  <c r="X1841" i="1" s="1"/>
  <c r="X1842" i="1" s="1"/>
  <c r="X1843" i="1" s="1"/>
  <c r="X1844" i="1" s="1"/>
  <c r="X1845" i="1" s="1"/>
  <c r="X1846" i="1" s="1"/>
  <c r="X1847" i="1" s="1"/>
  <c r="X1848" i="1" s="1"/>
  <c r="X1849" i="1" s="1"/>
  <c r="X1850" i="1" s="1"/>
  <c r="X1851" i="1" s="1"/>
  <c r="X1852" i="1" s="1"/>
  <c r="X1853" i="1" s="1"/>
  <c r="X1854" i="1" s="1"/>
  <c r="X1855" i="1" s="1"/>
  <c r="X1856" i="1" s="1"/>
  <c r="X1857" i="1" s="1"/>
  <c r="X1858" i="1" s="1"/>
  <c r="X1859" i="1" s="1"/>
  <c r="X1860" i="1" s="1"/>
  <c r="X1861" i="1" s="1"/>
  <c r="X1862" i="1" s="1"/>
  <c r="X1863" i="1" s="1"/>
  <c r="X1864" i="1" s="1"/>
  <c r="X1865" i="1" s="1"/>
  <c r="X1866" i="1" s="1"/>
  <c r="X1867" i="1" s="1"/>
  <c r="X1868" i="1" s="1"/>
  <c r="X1869" i="1" s="1"/>
  <c r="X1870" i="1" s="1"/>
  <c r="X1871" i="1" s="1"/>
  <c r="X1872" i="1" s="1"/>
  <c r="X1873" i="1" s="1"/>
  <c r="X1874" i="1" s="1"/>
  <c r="X1875" i="1" s="1"/>
  <c r="X1876" i="1" s="1"/>
  <c r="X1877" i="1" s="1"/>
  <c r="X1878" i="1" s="1"/>
  <c r="X1879" i="1" s="1"/>
  <c r="X1880" i="1" s="1"/>
  <c r="X1881" i="1" s="1"/>
  <c r="X1882" i="1" s="1"/>
  <c r="X1883" i="1" s="1"/>
  <c r="X1884" i="1" s="1"/>
  <c r="X1885" i="1" s="1"/>
  <c r="X1886" i="1" s="1"/>
  <c r="X1887" i="1" s="1"/>
  <c r="X1888" i="1" s="1"/>
  <c r="X1889" i="1" s="1"/>
  <c r="X1890" i="1" s="1"/>
  <c r="X1891" i="1" s="1"/>
  <c r="X1892" i="1" s="1"/>
  <c r="X1893" i="1" s="1"/>
  <c r="X1894" i="1" s="1"/>
  <c r="X1895" i="1" s="1"/>
  <c r="X1896" i="1" s="1"/>
  <c r="X1897" i="1" s="1"/>
  <c r="X1898" i="1" s="1"/>
  <c r="X1899" i="1" s="1"/>
  <c r="X1900" i="1" s="1"/>
  <c r="X1901" i="1" s="1"/>
  <c r="X1902" i="1" s="1"/>
  <c r="X1903" i="1" s="1"/>
  <c r="X1904" i="1" s="1"/>
  <c r="X1905" i="1" s="1"/>
  <c r="X1906" i="1" s="1"/>
  <c r="X1907" i="1" s="1"/>
  <c r="X1908" i="1" s="1"/>
  <c r="X1909" i="1" s="1"/>
  <c r="X1910" i="1" s="1"/>
  <c r="X1911" i="1" s="1"/>
  <c r="X1912" i="1" s="1"/>
  <c r="X1913" i="1" s="1"/>
  <c r="X1914" i="1" s="1"/>
  <c r="X1915" i="1" s="1"/>
  <c r="X1916" i="1" s="1"/>
  <c r="X1917" i="1" s="1"/>
  <c r="X1918" i="1" s="1"/>
  <c r="X1919" i="1" s="1"/>
  <c r="X1920" i="1" s="1"/>
  <c r="X1921" i="1" s="1"/>
  <c r="X1922" i="1" s="1"/>
  <c r="X1923" i="1" s="1"/>
  <c r="X1924" i="1" s="1"/>
  <c r="X1925" i="1" s="1"/>
  <c r="X1926" i="1" s="1"/>
  <c r="X1927" i="1" s="1"/>
  <c r="X1928" i="1" s="1"/>
  <c r="X1929" i="1" s="1"/>
  <c r="X1930" i="1" s="1"/>
  <c r="X1931" i="1" s="1"/>
  <c r="X1932" i="1" s="1"/>
  <c r="X1933" i="1" s="1"/>
  <c r="X1934" i="1" s="1"/>
  <c r="X1935" i="1" s="1"/>
  <c r="X1936" i="1" s="1"/>
  <c r="X1937" i="1" s="1"/>
  <c r="X1938" i="1" s="1"/>
  <c r="X1939" i="1" s="1"/>
  <c r="X1940" i="1" s="1"/>
  <c r="X1941" i="1" s="1"/>
  <c r="X1942" i="1" s="1"/>
  <c r="X1943" i="1" s="1"/>
  <c r="X1944" i="1" s="1"/>
  <c r="X1945" i="1" s="1"/>
  <c r="X1946" i="1" s="1"/>
  <c r="X1947" i="1" s="1"/>
  <c r="X1948" i="1" s="1"/>
  <c r="X1949" i="1" s="1"/>
  <c r="X1950" i="1" s="1"/>
  <c r="X1951" i="1" s="1"/>
  <c r="X1952" i="1" s="1"/>
  <c r="Y1253" i="1"/>
  <c r="Z1252" i="1"/>
  <c r="Y1104" i="1"/>
  <c r="Z1103" i="1"/>
  <c r="Z1004" i="1"/>
  <c r="Y1005" i="1"/>
  <c r="M1002" i="1"/>
  <c r="AP1002" i="1" s="1"/>
  <c r="L1002" i="1"/>
  <c r="AO1002" i="1" s="1"/>
  <c r="O1002" i="1"/>
  <c r="AR1002" i="1" s="1"/>
  <c r="J1002" i="1"/>
  <c r="N1002" i="1"/>
  <c r="AQ1002" i="1" s="1"/>
  <c r="AN456" i="1"/>
  <c r="Q953" i="1"/>
  <c r="Q454" i="1"/>
  <c r="AS957" i="1"/>
  <c r="Q106" i="1"/>
  <c r="AN959" i="1"/>
  <c r="Q8" i="1"/>
  <c r="AN955" i="1"/>
  <c r="AN991" i="1"/>
  <c r="AS255" i="1"/>
  <c r="AN257" i="1"/>
  <c r="AN108" i="1"/>
  <c r="K457" i="1"/>
  <c r="K258" i="1"/>
  <c r="K109" i="1"/>
  <c r="K956" i="1"/>
  <c r="K11" i="1"/>
  <c r="K960" i="1"/>
  <c r="K992" i="1"/>
  <c r="I457" i="1"/>
  <c r="J457" i="1" s="1"/>
  <c r="I258" i="1"/>
  <c r="J258" i="1" s="1"/>
  <c r="I109" i="1"/>
  <c r="J109" i="1" s="1"/>
  <c r="I956" i="1"/>
  <c r="J956" i="1" s="1"/>
  <c r="I11" i="1"/>
  <c r="J11" i="1" s="1"/>
  <c r="I960" i="1"/>
  <c r="J960" i="1" s="1"/>
  <c r="I992" i="1"/>
  <c r="J992" i="1" s="1"/>
  <c r="AN10" i="1"/>
  <c r="Q957" i="1"/>
  <c r="AS8" i="1"/>
  <c r="P954" i="1"/>
  <c r="P9" i="1"/>
  <c r="AS454" i="1"/>
  <c r="AS953" i="1"/>
  <c r="Q255" i="1"/>
  <c r="AS106" i="1"/>
  <c r="P455" i="1"/>
  <c r="P107" i="1"/>
  <c r="P958" i="1"/>
  <c r="P256" i="1"/>
  <c r="P990" i="1"/>
  <c r="Z993" i="1"/>
  <c r="Y994" i="1"/>
  <c r="Y459" i="1"/>
  <c r="Z458" i="1"/>
  <c r="N991" i="1"/>
  <c r="AQ991" i="1" s="1"/>
  <c r="M991" i="1"/>
  <c r="AP991" i="1" s="1"/>
  <c r="L991" i="1"/>
  <c r="AO991" i="1" s="1"/>
  <c r="O991" i="1"/>
  <c r="AR991" i="1" s="1"/>
  <c r="Y111" i="1"/>
  <c r="Z110" i="1"/>
  <c r="O456" i="1"/>
  <c r="AR456" i="1" s="1"/>
  <c r="N456" i="1"/>
  <c r="AQ456" i="1" s="1"/>
  <c r="M456" i="1"/>
  <c r="AP456" i="1" s="1"/>
  <c r="L456" i="1"/>
  <c r="AO456" i="1" s="1"/>
  <c r="Y260" i="1"/>
  <c r="Z259" i="1"/>
  <c r="Z961" i="1"/>
  <c r="Y962" i="1"/>
  <c r="O959" i="1"/>
  <c r="AR959" i="1" s="1"/>
  <c r="L959" i="1"/>
  <c r="AO959" i="1" s="1"/>
  <c r="N959" i="1"/>
  <c r="AQ959" i="1" s="1"/>
  <c r="M959" i="1"/>
  <c r="AP959" i="1" s="1"/>
  <c r="L108" i="1"/>
  <c r="AO108" i="1" s="1"/>
  <c r="N108" i="1"/>
  <c r="AQ108" i="1" s="1"/>
  <c r="M108" i="1"/>
  <c r="AP108" i="1" s="1"/>
  <c r="O108" i="1"/>
  <c r="AR108" i="1" s="1"/>
  <c r="O10" i="1"/>
  <c r="AR10" i="1" s="1"/>
  <c r="L10" i="1"/>
  <c r="AO10" i="1" s="1"/>
  <c r="M10" i="1"/>
  <c r="AP10" i="1" s="1"/>
  <c r="N10" i="1"/>
  <c r="AQ10" i="1" s="1"/>
  <c r="L955" i="1"/>
  <c r="AO955" i="1" s="1"/>
  <c r="O955" i="1"/>
  <c r="AR955" i="1" s="1"/>
  <c r="N955" i="1"/>
  <c r="AQ955" i="1" s="1"/>
  <c r="M955" i="1"/>
  <c r="AP955" i="1" s="1"/>
  <c r="Y13" i="1"/>
  <c r="Z12" i="1"/>
  <c r="M257" i="1"/>
  <c r="AP257" i="1" s="1"/>
  <c r="L257" i="1"/>
  <c r="AO257" i="1" s="1"/>
  <c r="O257" i="1"/>
  <c r="AR257" i="1" s="1"/>
  <c r="N257" i="1"/>
  <c r="AQ257" i="1" s="1"/>
  <c r="F1252" i="1"/>
  <c r="V1252" i="1"/>
  <c r="T1252" i="1"/>
  <c r="R1252" i="1"/>
  <c r="U1252" i="1"/>
  <c r="E1252" i="1"/>
  <c r="S1252" i="1"/>
  <c r="S1103" i="1"/>
  <c r="E1103" i="1"/>
  <c r="R1103" i="1"/>
  <c r="T1103" i="1"/>
  <c r="V1103" i="1"/>
  <c r="F1103" i="1"/>
  <c r="U1103" i="1"/>
  <c r="U1004" i="1"/>
  <c r="E1004" i="1"/>
  <c r="T1004" i="1"/>
  <c r="R1004" i="1"/>
  <c r="S1004" i="1"/>
  <c r="F1004" i="1"/>
  <c r="V1004" i="1"/>
  <c r="V12" i="1"/>
  <c r="S12" i="1"/>
  <c r="U12" i="1"/>
  <c r="T12" i="1"/>
  <c r="R12" i="1"/>
  <c r="F12" i="1"/>
  <c r="E12" i="1"/>
  <c r="S259" i="1"/>
  <c r="R259" i="1"/>
  <c r="V259" i="1"/>
  <c r="U259" i="1"/>
  <c r="T259" i="1"/>
  <c r="F259" i="1"/>
  <c r="E259" i="1"/>
  <c r="U458" i="1"/>
  <c r="T458" i="1"/>
  <c r="S458" i="1"/>
  <c r="R458" i="1"/>
  <c r="V458" i="1"/>
  <c r="F458" i="1"/>
  <c r="E458" i="1"/>
  <c r="U110" i="1"/>
  <c r="V110" i="1"/>
  <c r="T110" i="1"/>
  <c r="S110" i="1"/>
  <c r="R110" i="1"/>
  <c r="F110" i="1"/>
  <c r="E110" i="1"/>
  <c r="V993" i="1"/>
  <c r="U993" i="1"/>
  <c r="T993" i="1"/>
  <c r="S993" i="1"/>
  <c r="R993" i="1"/>
  <c r="F993" i="1"/>
  <c r="E993" i="1"/>
  <c r="V961" i="1"/>
  <c r="U961" i="1"/>
  <c r="T961" i="1"/>
  <c r="S961" i="1"/>
  <c r="R961" i="1"/>
  <c r="F961" i="1"/>
  <c r="E961" i="1"/>
  <c r="B961" i="4" l="1"/>
  <c r="B993" i="4"/>
  <c r="B110" i="4"/>
  <c r="B458" i="4"/>
  <c r="B259" i="4"/>
  <c r="B12" i="4"/>
  <c r="A89" i="1"/>
  <c r="AM88" i="1"/>
  <c r="A1013" i="1"/>
  <c r="AM1012" i="1"/>
  <c r="A3013" i="1"/>
  <c r="AM3012" i="1"/>
  <c r="A2013" i="1"/>
  <c r="AM2012" i="1"/>
  <c r="A5013" i="1"/>
  <c r="AM5012" i="1"/>
  <c r="A4013" i="1"/>
  <c r="AM4012" i="1"/>
  <c r="I1004" i="1"/>
  <c r="K1004" i="1"/>
  <c r="I1103" i="1"/>
  <c r="K1103" i="1"/>
  <c r="K1252" i="1"/>
  <c r="I1252" i="1"/>
  <c r="Y1254" i="1"/>
  <c r="Z1253" i="1"/>
  <c r="Z1005" i="1"/>
  <c r="Y1006" i="1"/>
  <c r="X1953" i="1"/>
  <c r="X1954" i="1" s="1"/>
  <c r="X1955" i="1" s="1"/>
  <c r="X1956" i="1" s="1"/>
  <c r="X1957" i="1" s="1"/>
  <c r="Y1952" i="1"/>
  <c r="Z1452" i="1"/>
  <c r="Y1453" i="1"/>
  <c r="AN1002" i="1"/>
  <c r="P1002" i="1"/>
  <c r="N1003" i="1"/>
  <c r="AQ1003" i="1" s="1"/>
  <c r="L1003" i="1"/>
  <c r="AO1003" i="1" s="1"/>
  <c r="M1003" i="1"/>
  <c r="AP1003" i="1" s="1"/>
  <c r="O1003" i="1"/>
  <c r="AR1003" i="1" s="1"/>
  <c r="J1003" i="1"/>
  <c r="Z1104" i="1"/>
  <c r="Y1105" i="1"/>
  <c r="L1102" i="1"/>
  <c r="AO1102" i="1" s="1"/>
  <c r="J1102" i="1"/>
  <c r="N1102" i="1"/>
  <c r="AQ1102" i="1" s="1"/>
  <c r="M1102" i="1"/>
  <c r="AP1102" i="1" s="1"/>
  <c r="O1102" i="1"/>
  <c r="AR1102" i="1" s="1"/>
  <c r="AN960" i="1"/>
  <c r="AN258" i="1"/>
  <c r="Q107" i="1"/>
  <c r="AN992" i="1"/>
  <c r="Q256" i="1"/>
  <c r="AS9" i="1"/>
  <c r="AN956" i="1"/>
  <c r="Q958" i="1"/>
  <c r="AS954" i="1"/>
  <c r="AN109" i="1"/>
  <c r="Q990" i="1"/>
  <c r="Q455" i="1"/>
  <c r="AN457" i="1"/>
  <c r="AS455" i="1"/>
  <c r="K961" i="1"/>
  <c r="K993" i="1"/>
  <c r="K110" i="1"/>
  <c r="K458" i="1"/>
  <c r="K259" i="1"/>
  <c r="K12" i="1"/>
  <c r="I961" i="1"/>
  <c r="J961" i="1" s="1"/>
  <c r="I993" i="1"/>
  <c r="J993" i="1" s="1"/>
  <c r="I110" i="1"/>
  <c r="J110" i="1" s="1"/>
  <c r="I458" i="1"/>
  <c r="J458" i="1" s="1"/>
  <c r="I259" i="1"/>
  <c r="J259" i="1" s="1"/>
  <c r="I12" i="1"/>
  <c r="J12" i="1" s="1"/>
  <c r="Q9" i="1"/>
  <c r="Q954" i="1"/>
  <c r="AN11" i="1"/>
  <c r="AS990" i="1"/>
  <c r="AS958" i="1"/>
  <c r="P108" i="1"/>
  <c r="AS107" i="1"/>
  <c r="P991" i="1"/>
  <c r="P456" i="1"/>
  <c r="P955" i="1"/>
  <c r="P10" i="1"/>
  <c r="P257" i="1"/>
  <c r="AS256" i="1"/>
  <c r="P959" i="1"/>
  <c r="Y14" i="1"/>
  <c r="Z13" i="1"/>
  <c r="M960" i="1"/>
  <c r="AP960" i="1" s="1"/>
  <c r="L960" i="1"/>
  <c r="AO960" i="1" s="1"/>
  <c r="N960" i="1"/>
  <c r="AQ960" i="1" s="1"/>
  <c r="O960" i="1"/>
  <c r="AR960" i="1" s="1"/>
  <c r="L109" i="1"/>
  <c r="AO109" i="1" s="1"/>
  <c r="O109" i="1"/>
  <c r="AR109" i="1" s="1"/>
  <c r="M109" i="1"/>
  <c r="AP109" i="1" s="1"/>
  <c r="N109" i="1"/>
  <c r="AQ109" i="1" s="1"/>
  <c r="O258" i="1"/>
  <c r="AR258" i="1" s="1"/>
  <c r="N258" i="1"/>
  <c r="AQ258" i="1" s="1"/>
  <c r="M258" i="1"/>
  <c r="AP258" i="1" s="1"/>
  <c r="L258" i="1"/>
  <c r="AO258" i="1" s="1"/>
  <c r="O11" i="1"/>
  <c r="AR11" i="1" s="1"/>
  <c r="N11" i="1"/>
  <c r="AQ11" i="1" s="1"/>
  <c r="L11" i="1"/>
  <c r="AO11" i="1" s="1"/>
  <c r="M11" i="1"/>
  <c r="AP11" i="1" s="1"/>
  <c r="Y112" i="1"/>
  <c r="Z111" i="1"/>
  <c r="Z459" i="1"/>
  <c r="Y460" i="1"/>
  <c r="Z260" i="1"/>
  <c r="Y261" i="1"/>
  <c r="L992" i="1"/>
  <c r="AO992" i="1" s="1"/>
  <c r="O992" i="1"/>
  <c r="AR992" i="1" s="1"/>
  <c r="N992" i="1"/>
  <c r="AQ992" i="1" s="1"/>
  <c r="M992" i="1"/>
  <c r="AP992" i="1" s="1"/>
  <c r="L457" i="1"/>
  <c r="AO457" i="1" s="1"/>
  <c r="O457" i="1"/>
  <c r="AR457" i="1" s="1"/>
  <c r="N457" i="1"/>
  <c r="AQ457" i="1" s="1"/>
  <c r="M457" i="1"/>
  <c r="AP457" i="1" s="1"/>
  <c r="N956" i="1"/>
  <c r="AQ956" i="1" s="1"/>
  <c r="M956" i="1"/>
  <c r="AP956" i="1" s="1"/>
  <c r="L956" i="1"/>
  <c r="AO956" i="1" s="1"/>
  <c r="O956" i="1"/>
  <c r="AR956" i="1" s="1"/>
  <c r="Z962" i="1"/>
  <c r="Y963" i="1"/>
  <c r="Z994" i="1"/>
  <c r="Y995" i="1"/>
  <c r="F1104" i="1"/>
  <c r="R1104" i="1"/>
  <c r="V1104" i="1"/>
  <c r="T1104" i="1"/>
  <c r="U1104" i="1"/>
  <c r="E1104" i="1"/>
  <c r="S1104" i="1"/>
  <c r="T1005" i="1"/>
  <c r="E1005" i="1"/>
  <c r="R1005" i="1"/>
  <c r="F1005" i="1"/>
  <c r="V1005" i="1"/>
  <c r="U1005" i="1"/>
  <c r="S1005" i="1"/>
  <c r="U1452" i="1"/>
  <c r="T1452" i="1"/>
  <c r="S1452" i="1"/>
  <c r="V1452" i="1"/>
  <c r="E1452" i="1"/>
  <c r="F1452" i="1"/>
  <c r="R1452" i="1"/>
  <c r="S1253" i="1"/>
  <c r="V1253" i="1"/>
  <c r="E1253" i="1"/>
  <c r="U1253" i="1"/>
  <c r="F1253" i="1"/>
  <c r="T1253" i="1"/>
  <c r="R1253" i="1"/>
  <c r="V994" i="1"/>
  <c r="U994" i="1"/>
  <c r="T994" i="1"/>
  <c r="S994" i="1"/>
  <c r="R994" i="1"/>
  <c r="F994" i="1"/>
  <c r="E994" i="1"/>
  <c r="R13" i="1"/>
  <c r="V13" i="1"/>
  <c r="U13" i="1"/>
  <c r="T13" i="1"/>
  <c r="S13" i="1"/>
  <c r="F13" i="1"/>
  <c r="E13" i="1"/>
  <c r="S260" i="1"/>
  <c r="R260" i="1"/>
  <c r="V260" i="1"/>
  <c r="U260" i="1"/>
  <c r="T260" i="1"/>
  <c r="F260" i="1"/>
  <c r="E260" i="1"/>
  <c r="V111" i="1"/>
  <c r="S111" i="1"/>
  <c r="U111" i="1"/>
  <c r="T111" i="1"/>
  <c r="R111" i="1"/>
  <c r="F111" i="1"/>
  <c r="E111" i="1"/>
  <c r="V962" i="1"/>
  <c r="U962" i="1"/>
  <c r="T962" i="1"/>
  <c r="S962" i="1"/>
  <c r="R962" i="1"/>
  <c r="F962" i="1"/>
  <c r="E962" i="1"/>
  <c r="V459" i="1"/>
  <c r="U459" i="1"/>
  <c r="T459" i="1"/>
  <c r="R459" i="1"/>
  <c r="S459" i="1"/>
  <c r="F459" i="1"/>
  <c r="E459" i="1"/>
  <c r="B459" i="4" l="1"/>
  <c r="B962" i="4"/>
  <c r="B111" i="4"/>
  <c r="B260" i="4"/>
  <c r="B13" i="4"/>
  <c r="B994" i="4"/>
  <c r="A90" i="1"/>
  <c r="AM89" i="1"/>
  <c r="A4014" i="1"/>
  <c r="AM4013" i="1"/>
  <c r="A1014" i="1"/>
  <c r="AM1013" i="1"/>
  <c r="A5014" i="1"/>
  <c r="AM5013" i="1"/>
  <c r="A2014" i="1"/>
  <c r="AM2013" i="1"/>
  <c r="A3014" i="1"/>
  <c r="AM3013" i="1"/>
  <c r="I1253" i="1"/>
  <c r="K1253" i="1"/>
  <c r="K1452" i="1"/>
  <c r="I1452" i="1"/>
  <c r="K1005" i="1"/>
  <c r="I1005" i="1"/>
  <c r="K1104" i="1"/>
  <c r="I1104" i="1"/>
  <c r="AN1003" i="1"/>
  <c r="P1003" i="1"/>
  <c r="Z1453" i="1"/>
  <c r="Y1454" i="1"/>
  <c r="Z1254" i="1"/>
  <c r="Y1255" i="1"/>
  <c r="Z1952" i="1"/>
  <c r="Y1953" i="1"/>
  <c r="M1252" i="1"/>
  <c r="AP1252" i="1" s="1"/>
  <c r="O1252" i="1"/>
  <c r="AR1252" i="1" s="1"/>
  <c r="N1252" i="1"/>
  <c r="AQ1252" i="1" s="1"/>
  <c r="L1252" i="1"/>
  <c r="AO1252" i="1" s="1"/>
  <c r="J1252" i="1"/>
  <c r="AN1102" i="1"/>
  <c r="P1102" i="1"/>
  <c r="Y1957" i="1"/>
  <c r="X1958" i="1"/>
  <c r="X1959" i="1" s="1"/>
  <c r="X1960" i="1" s="1"/>
  <c r="X1961" i="1" s="1"/>
  <c r="X1962" i="1" s="1"/>
  <c r="X1963" i="1" s="1"/>
  <c r="X1964" i="1" s="1"/>
  <c r="X1965" i="1" s="1"/>
  <c r="X1966" i="1" s="1"/>
  <c r="X1967" i="1" s="1"/>
  <c r="X1968" i="1" s="1"/>
  <c r="X1969" i="1" s="1"/>
  <c r="X1970" i="1" s="1"/>
  <c r="X1971" i="1" s="1"/>
  <c r="X1972" i="1" s="1"/>
  <c r="X1973" i="1" s="1"/>
  <c r="X1974" i="1" s="1"/>
  <c r="X1975" i="1" s="1"/>
  <c r="X1976" i="1" s="1"/>
  <c r="X1977" i="1" s="1"/>
  <c r="Y1007" i="1"/>
  <c r="Z1006" i="1"/>
  <c r="AS1002" i="1"/>
  <c r="Q1002" i="1"/>
  <c r="O1103" i="1"/>
  <c r="AR1103" i="1" s="1"/>
  <c r="M1103" i="1"/>
  <c r="AP1103" i="1" s="1"/>
  <c r="J1103" i="1"/>
  <c r="N1103" i="1"/>
  <c r="AQ1103" i="1" s="1"/>
  <c r="L1103" i="1"/>
  <c r="AO1103" i="1" s="1"/>
  <c r="Y1106" i="1"/>
  <c r="Z1105" i="1"/>
  <c r="O1004" i="1"/>
  <c r="AR1004" i="1" s="1"/>
  <c r="M1004" i="1"/>
  <c r="AP1004" i="1" s="1"/>
  <c r="N1004" i="1"/>
  <c r="AQ1004" i="1" s="1"/>
  <c r="J1004" i="1"/>
  <c r="L1004" i="1"/>
  <c r="AO1004" i="1" s="1"/>
  <c r="Q257" i="1"/>
  <c r="AN993" i="1"/>
  <c r="AS10" i="1"/>
  <c r="Q955" i="1"/>
  <c r="AS456" i="1"/>
  <c r="AN259" i="1"/>
  <c r="AS991" i="1"/>
  <c r="AS959" i="1"/>
  <c r="AN458" i="1"/>
  <c r="Q108" i="1"/>
  <c r="AN110" i="1"/>
  <c r="AN961" i="1"/>
  <c r="K459" i="1"/>
  <c r="K962" i="1"/>
  <c r="K111" i="1"/>
  <c r="K260" i="1"/>
  <c r="K13" i="1"/>
  <c r="K994" i="1"/>
  <c r="I459" i="1"/>
  <c r="J459" i="1" s="1"/>
  <c r="I962" i="1"/>
  <c r="J962" i="1" s="1"/>
  <c r="I111" i="1"/>
  <c r="J111" i="1" s="1"/>
  <c r="I260" i="1"/>
  <c r="J260" i="1" s="1"/>
  <c r="I13" i="1"/>
  <c r="J13" i="1" s="1"/>
  <c r="I994" i="1"/>
  <c r="J994" i="1" s="1"/>
  <c r="Q959" i="1"/>
  <c r="AS955" i="1"/>
  <c r="AN12" i="1"/>
  <c r="Q991" i="1"/>
  <c r="AS108" i="1"/>
  <c r="Q10" i="1"/>
  <c r="AS257" i="1"/>
  <c r="Q456" i="1"/>
  <c r="P457" i="1"/>
  <c r="P11" i="1"/>
  <c r="P258" i="1"/>
  <c r="P109" i="1"/>
  <c r="P960" i="1"/>
  <c r="P956" i="1"/>
  <c r="P992" i="1"/>
  <c r="Z261" i="1"/>
  <c r="Y262" i="1"/>
  <c r="Y113" i="1"/>
  <c r="Z112" i="1"/>
  <c r="N458" i="1"/>
  <c r="AQ458" i="1" s="1"/>
  <c r="L458" i="1"/>
  <c r="AO458" i="1" s="1"/>
  <c r="M458" i="1"/>
  <c r="AP458" i="1" s="1"/>
  <c r="O458" i="1"/>
  <c r="AR458" i="1" s="1"/>
  <c r="O993" i="1"/>
  <c r="AR993" i="1" s="1"/>
  <c r="N993" i="1"/>
  <c r="AQ993" i="1" s="1"/>
  <c r="M993" i="1"/>
  <c r="AP993" i="1" s="1"/>
  <c r="L993" i="1"/>
  <c r="AO993" i="1" s="1"/>
  <c r="N259" i="1"/>
  <c r="AQ259" i="1" s="1"/>
  <c r="L259" i="1"/>
  <c r="AO259" i="1" s="1"/>
  <c r="O259" i="1"/>
  <c r="AR259" i="1" s="1"/>
  <c r="M259" i="1"/>
  <c r="AP259" i="1" s="1"/>
  <c r="Y996" i="1"/>
  <c r="Z995" i="1"/>
  <c r="Y461" i="1"/>
  <c r="Z460" i="1"/>
  <c r="Y15" i="1"/>
  <c r="Z14" i="1"/>
  <c r="O12" i="1"/>
  <c r="AR12" i="1" s="1"/>
  <c r="N12" i="1"/>
  <c r="AQ12" i="1" s="1"/>
  <c r="M12" i="1"/>
  <c r="AP12" i="1" s="1"/>
  <c r="L12" i="1"/>
  <c r="AO12" i="1" s="1"/>
  <c r="Y964" i="1"/>
  <c r="Z963" i="1"/>
  <c r="L110" i="1"/>
  <c r="AO110" i="1" s="1"/>
  <c r="O110" i="1"/>
  <c r="AR110" i="1" s="1"/>
  <c r="N110" i="1"/>
  <c r="AQ110" i="1" s="1"/>
  <c r="M110" i="1"/>
  <c r="AP110" i="1" s="1"/>
  <c r="L961" i="1"/>
  <c r="AO961" i="1" s="1"/>
  <c r="O961" i="1"/>
  <c r="AR961" i="1" s="1"/>
  <c r="N961" i="1"/>
  <c r="AQ961" i="1" s="1"/>
  <c r="M961" i="1"/>
  <c r="AP961" i="1" s="1"/>
  <c r="V1952" i="1"/>
  <c r="F1952" i="1"/>
  <c r="E1952" i="1"/>
  <c r="U1952" i="1"/>
  <c r="S1952" i="1"/>
  <c r="R1952" i="1"/>
  <c r="T1952" i="1"/>
  <c r="R1105" i="1"/>
  <c r="F1105" i="1"/>
  <c r="U1105" i="1"/>
  <c r="T1105" i="1"/>
  <c r="E1105" i="1"/>
  <c r="S1105" i="1"/>
  <c r="V1105" i="1"/>
  <c r="R1453" i="1"/>
  <c r="V1453" i="1"/>
  <c r="T1453" i="1"/>
  <c r="U1453" i="1"/>
  <c r="S1453" i="1"/>
  <c r="F1453" i="1"/>
  <c r="E1453" i="1"/>
  <c r="F1254" i="1"/>
  <c r="V1254" i="1"/>
  <c r="T1254" i="1"/>
  <c r="U1254" i="1"/>
  <c r="R1254" i="1"/>
  <c r="E1254" i="1"/>
  <c r="S1254" i="1"/>
  <c r="S1006" i="1"/>
  <c r="F1006" i="1"/>
  <c r="R1006" i="1"/>
  <c r="U1006" i="1"/>
  <c r="E1006" i="1"/>
  <c r="T1006" i="1"/>
  <c r="V1006" i="1"/>
  <c r="U112" i="1"/>
  <c r="S112" i="1"/>
  <c r="V112" i="1"/>
  <c r="T112" i="1"/>
  <c r="R112" i="1"/>
  <c r="E112" i="1"/>
  <c r="F112" i="1"/>
  <c r="T963" i="1"/>
  <c r="S963" i="1"/>
  <c r="R963" i="1"/>
  <c r="V963" i="1"/>
  <c r="U963" i="1"/>
  <c r="F963" i="1"/>
  <c r="E963" i="1"/>
  <c r="U14" i="1"/>
  <c r="T14" i="1"/>
  <c r="S14" i="1"/>
  <c r="R14" i="1"/>
  <c r="V14" i="1"/>
  <c r="F14" i="1"/>
  <c r="E14" i="1"/>
  <c r="T995" i="1"/>
  <c r="S995" i="1"/>
  <c r="R995" i="1"/>
  <c r="V995" i="1"/>
  <c r="U995" i="1"/>
  <c r="F995" i="1"/>
  <c r="E995" i="1"/>
  <c r="S460" i="1"/>
  <c r="R460" i="1"/>
  <c r="U460" i="1"/>
  <c r="V460" i="1"/>
  <c r="T460" i="1"/>
  <c r="F460" i="1"/>
  <c r="E460" i="1"/>
  <c r="V261" i="1"/>
  <c r="U261" i="1"/>
  <c r="T261" i="1"/>
  <c r="R261" i="1"/>
  <c r="S261" i="1"/>
  <c r="F261" i="1"/>
  <c r="E261" i="1"/>
  <c r="B261" i="4" l="1"/>
  <c r="B460" i="4"/>
  <c r="B995" i="4"/>
  <c r="B14" i="4"/>
  <c r="B963" i="4"/>
  <c r="B112" i="4"/>
  <c r="A91" i="1"/>
  <c r="AM90" i="1"/>
  <c r="A5015" i="1"/>
  <c r="AM5014" i="1"/>
  <c r="A1015" i="1"/>
  <c r="AM1014" i="1"/>
  <c r="A3015" i="1"/>
  <c r="AM3014" i="1"/>
  <c r="A2015" i="1"/>
  <c r="AM2014" i="1"/>
  <c r="A4015" i="1"/>
  <c r="AM4014" i="1"/>
  <c r="K1006" i="1"/>
  <c r="I1006" i="1"/>
  <c r="K1254" i="1"/>
  <c r="I1254" i="1"/>
  <c r="K1453" i="1"/>
  <c r="I1453" i="1"/>
  <c r="I1105" i="1"/>
  <c r="K1105" i="1"/>
  <c r="K1952" i="1"/>
  <c r="I1952" i="1"/>
  <c r="Z1106" i="1"/>
  <c r="Y1107" i="1"/>
  <c r="AN1252" i="1"/>
  <c r="P1252" i="1"/>
  <c r="N1104" i="1"/>
  <c r="AQ1104" i="1" s="1"/>
  <c r="O1104" i="1"/>
  <c r="AR1104" i="1" s="1"/>
  <c r="L1104" i="1"/>
  <c r="AO1104" i="1" s="1"/>
  <c r="M1104" i="1"/>
  <c r="AP1104" i="1" s="1"/>
  <c r="J1104" i="1"/>
  <c r="Z1255" i="1"/>
  <c r="Y1256" i="1"/>
  <c r="J1005" i="1"/>
  <c r="M1005" i="1"/>
  <c r="AP1005" i="1" s="1"/>
  <c r="L1005" i="1"/>
  <c r="AO1005" i="1" s="1"/>
  <c r="O1005" i="1"/>
  <c r="AR1005" i="1" s="1"/>
  <c r="N1005" i="1"/>
  <c r="AQ1005" i="1" s="1"/>
  <c r="AN1004" i="1"/>
  <c r="P1004" i="1"/>
  <c r="Y1008" i="1"/>
  <c r="Z1007" i="1"/>
  <c r="Z1454" i="1"/>
  <c r="Y1455" i="1"/>
  <c r="AN1103" i="1"/>
  <c r="P1103" i="1"/>
  <c r="Y1977" i="1"/>
  <c r="X1978" i="1"/>
  <c r="X1979" i="1" s="1"/>
  <c r="X1980" i="1" s="1"/>
  <c r="X1981" i="1" s="1"/>
  <c r="X1982" i="1" s="1"/>
  <c r="X1983" i="1" s="1"/>
  <c r="X1984" i="1" s="1"/>
  <c r="X1985" i="1" s="1"/>
  <c r="X1986" i="1" s="1"/>
  <c r="X1987" i="1" s="1"/>
  <c r="X1988" i="1" s="1"/>
  <c r="X1989" i="1" s="1"/>
  <c r="X1990" i="1" s="1"/>
  <c r="M1452" i="1"/>
  <c r="AP1452" i="1" s="1"/>
  <c r="O1452" i="1"/>
  <c r="AR1452" i="1" s="1"/>
  <c r="N1452" i="1"/>
  <c r="AQ1452" i="1" s="1"/>
  <c r="L1452" i="1"/>
  <c r="AO1452" i="1" s="1"/>
  <c r="J1452" i="1"/>
  <c r="Y1958" i="1"/>
  <c r="Z1957" i="1"/>
  <c r="Q1102" i="1"/>
  <c r="AS1102" i="1"/>
  <c r="Y1954" i="1"/>
  <c r="Z1953" i="1"/>
  <c r="Q1003" i="1"/>
  <c r="AS1003" i="1"/>
  <c r="J1253" i="1"/>
  <c r="N1253" i="1"/>
  <c r="AQ1253" i="1" s="1"/>
  <c r="M1253" i="1"/>
  <c r="AP1253" i="1" s="1"/>
  <c r="L1253" i="1"/>
  <c r="AO1253" i="1" s="1"/>
  <c r="O1253" i="1"/>
  <c r="AR1253" i="1" s="1"/>
  <c r="AS956" i="1"/>
  <c r="AN260" i="1"/>
  <c r="AN111" i="1"/>
  <c r="Q992" i="1"/>
  <c r="AS960" i="1"/>
  <c r="Q109" i="1"/>
  <c r="AN962" i="1"/>
  <c r="Q258" i="1"/>
  <c r="AN459" i="1"/>
  <c r="Q11" i="1"/>
  <c r="AS457" i="1"/>
  <c r="AN994" i="1"/>
  <c r="K261" i="1"/>
  <c r="K460" i="1"/>
  <c r="K995" i="1"/>
  <c r="K14" i="1"/>
  <c r="K963" i="1"/>
  <c r="K112" i="1"/>
  <c r="I261" i="1"/>
  <c r="J261" i="1" s="1"/>
  <c r="I460" i="1"/>
  <c r="J460" i="1" s="1"/>
  <c r="I995" i="1"/>
  <c r="J995" i="1" s="1"/>
  <c r="I14" i="1"/>
  <c r="J14" i="1" s="1"/>
  <c r="I963" i="1"/>
  <c r="J963" i="1" s="1"/>
  <c r="I112" i="1"/>
  <c r="J112" i="1" s="1"/>
  <c r="AN13" i="1"/>
  <c r="Q457" i="1"/>
  <c r="AS992" i="1"/>
  <c r="Q960" i="1"/>
  <c r="AS11" i="1"/>
  <c r="AS258" i="1"/>
  <c r="AS109" i="1"/>
  <c r="P110" i="1"/>
  <c r="P259" i="1"/>
  <c r="P458" i="1"/>
  <c r="Q956" i="1"/>
  <c r="P961" i="1"/>
  <c r="P12" i="1"/>
  <c r="P993" i="1"/>
  <c r="Y462" i="1"/>
  <c r="Z461" i="1"/>
  <c r="O962" i="1"/>
  <c r="AR962" i="1" s="1"/>
  <c r="M962" i="1"/>
  <c r="AP962" i="1" s="1"/>
  <c r="L962" i="1"/>
  <c r="AO962" i="1" s="1"/>
  <c r="N962" i="1"/>
  <c r="AQ962" i="1" s="1"/>
  <c r="Z262" i="1"/>
  <c r="Y263" i="1"/>
  <c r="L260" i="1"/>
  <c r="AO260" i="1" s="1"/>
  <c r="O260" i="1"/>
  <c r="AR260" i="1" s="1"/>
  <c r="N260" i="1"/>
  <c r="AQ260" i="1" s="1"/>
  <c r="M260" i="1"/>
  <c r="AP260" i="1" s="1"/>
  <c r="Y114" i="1"/>
  <c r="Z113" i="1"/>
  <c r="O459" i="1"/>
  <c r="AR459" i="1" s="1"/>
  <c r="N459" i="1"/>
  <c r="AQ459" i="1" s="1"/>
  <c r="L459" i="1"/>
  <c r="AO459" i="1" s="1"/>
  <c r="M459" i="1"/>
  <c r="AP459" i="1" s="1"/>
  <c r="O13" i="1"/>
  <c r="AR13" i="1" s="1"/>
  <c r="L13" i="1"/>
  <c r="AO13" i="1" s="1"/>
  <c r="N13" i="1"/>
  <c r="AQ13" i="1" s="1"/>
  <c r="M13" i="1"/>
  <c r="AP13" i="1" s="1"/>
  <c r="Y997" i="1"/>
  <c r="Z996" i="1"/>
  <c r="O994" i="1"/>
  <c r="AR994" i="1" s="1"/>
  <c r="L994" i="1"/>
  <c r="AO994" i="1" s="1"/>
  <c r="M994" i="1"/>
  <c r="AP994" i="1" s="1"/>
  <c r="N994" i="1"/>
  <c r="AQ994" i="1" s="1"/>
  <c r="M111" i="1"/>
  <c r="AP111" i="1" s="1"/>
  <c r="O111" i="1"/>
  <c r="AR111" i="1" s="1"/>
  <c r="N111" i="1"/>
  <c r="AQ111" i="1" s="1"/>
  <c r="L111" i="1"/>
  <c r="AO111" i="1" s="1"/>
  <c r="Y965" i="1"/>
  <c r="Z964" i="1"/>
  <c r="Y16" i="1"/>
  <c r="Z15" i="1"/>
  <c r="S1007" i="1"/>
  <c r="E1007" i="1"/>
  <c r="T1007" i="1"/>
  <c r="F1007" i="1"/>
  <c r="R1007" i="1"/>
  <c r="U1007" i="1"/>
  <c r="V1007" i="1"/>
  <c r="R1106" i="1"/>
  <c r="S1106" i="1"/>
  <c r="V1106" i="1"/>
  <c r="F1106" i="1"/>
  <c r="E1106" i="1"/>
  <c r="U1106" i="1"/>
  <c r="T1106" i="1"/>
  <c r="V1255" i="1"/>
  <c r="E1255" i="1"/>
  <c r="S1255" i="1"/>
  <c r="R1255" i="1"/>
  <c r="T1255" i="1"/>
  <c r="F1255" i="1"/>
  <c r="U1255" i="1"/>
  <c r="E1953" i="1"/>
  <c r="S1953" i="1"/>
  <c r="T1953" i="1"/>
  <c r="U1953" i="1"/>
  <c r="V1953" i="1"/>
  <c r="F1953" i="1"/>
  <c r="R1953" i="1"/>
  <c r="U1957" i="1"/>
  <c r="V1957" i="1"/>
  <c r="T1957" i="1"/>
  <c r="F1957" i="1"/>
  <c r="E1957" i="1"/>
  <c r="R1957" i="1"/>
  <c r="S1957" i="1"/>
  <c r="S1454" i="1"/>
  <c r="R1454" i="1"/>
  <c r="T1454" i="1"/>
  <c r="F1454" i="1"/>
  <c r="V1454" i="1"/>
  <c r="U1454" i="1"/>
  <c r="E1454" i="1"/>
  <c r="T262" i="1"/>
  <c r="S262" i="1"/>
  <c r="V262" i="1"/>
  <c r="U262" i="1"/>
  <c r="R262" i="1"/>
  <c r="F262" i="1"/>
  <c r="E262" i="1"/>
  <c r="V461" i="1"/>
  <c r="U461" i="1"/>
  <c r="T461" i="1"/>
  <c r="S461" i="1"/>
  <c r="R461" i="1"/>
  <c r="F461" i="1"/>
  <c r="E461" i="1"/>
  <c r="V113" i="1"/>
  <c r="R113" i="1"/>
  <c r="U113" i="1"/>
  <c r="T113" i="1"/>
  <c r="S113" i="1"/>
  <c r="F113" i="1"/>
  <c r="E113" i="1"/>
  <c r="V964" i="1"/>
  <c r="U964" i="1"/>
  <c r="T964" i="1"/>
  <c r="S964" i="1"/>
  <c r="R964" i="1"/>
  <c r="F964" i="1"/>
  <c r="E964" i="1"/>
  <c r="V996" i="1"/>
  <c r="U996" i="1"/>
  <c r="T996" i="1"/>
  <c r="S996" i="1"/>
  <c r="R996" i="1"/>
  <c r="F996" i="1"/>
  <c r="E996" i="1"/>
  <c r="V15" i="1"/>
  <c r="S15" i="1"/>
  <c r="U15" i="1"/>
  <c r="R15" i="1"/>
  <c r="T15" i="1"/>
  <c r="E15" i="1"/>
  <c r="F15" i="1"/>
  <c r="B15" i="4" l="1"/>
  <c r="B996" i="4"/>
  <c r="B964" i="4"/>
  <c r="B113" i="4"/>
  <c r="B461" i="4"/>
  <c r="B262" i="4"/>
  <c r="A92" i="1"/>
  <c r="AM91" i="1"/>
  <c r="A2016" i="1"/>
  <c r="AM2015" i="1"/>
  <c r="A3016" i="1"/>
  <c r="AM3015" i="1"/>
  <c r="A4016" i="1"/>
  <c r="AM4015" i="1"/>
  <c r="A5016" i="1"/>
  <c r="AM5015" i="1"/>
  <c r="A1016" i="1"/>
  <c r="AM1015" i="1"/>
  <c r="K1454" i="1"/>
  <c r="I1454" i="1"/>
  <c r="I1957" i="1"/>
  <c r="K1957" i="1"/>
  <c r="K1953" i="1"/>
  <c r="I1953" i="1"/>
  <c r="I1255" i="1"/>
  <c r="K1255" i="1"/>
  <c r="K1106" i="1"/>
  <c r="I1106" i="1"/>
  <c r="I1007" i="1"/>
  <c r="K1007" i="1"/>
  <c r="AN1253" i="1"/>
  <c r="P1253" i="1"/>
  <c r="X1991" i="1"/>
  <c r="X1992" i="1" s="1"/>
  <c r="X1993" i="1" s="1"/>
  <c r="X1994" i="1" s="1"/>
  <c r="X1995" i="1" s="1"/>
  <c r="X1996" i="1" s="1"/>
  <c r="X1997" i="1" s="1"/>
  <c r="X1998" i="1" s="1"/>
  <c r="X1999" i="1" s="1"/>
  <c r="X2000" i="1" s="1"/>
  <c r="X2001" i="1" s="1"/>
  <c r="X2002" i="1" s="1"/>
  <c r="Y1990" i="1"/>
  <c r="AN1005" i="1"/>
  <c r="P1005" i="1"/>
  <c r="Z1977" i="1"/>
  <c r="Y1978" i="1"/>
  <c r="Z1008" i="1"/>
  <c r="Y1009" i="1"/>
  <c r="Q1252" i="1"/>
  <c r="AS1252" i="1"/>
  <c r="L1105" i="1"/>
  <c r="AO1105" i="1" s="1"/>
  <c r="M1105" i="1"/>
  <c r="AP1105" i="1" s="1"/>
  <c r="O1105" i="1"/>
  <c r="AR1105" i="1" s="1"/>
  <c r="N1105" i="1"/>
  <c r="AQ1105" i="1" s="1"/>
  <c r="J1105" i="1"/>
  <c r="Q1004" i="1"/>
  <c r="AS1004" i="1"/>
  <c r="L1453" i="1"/>
  <c r="AO1453" i="1" s="1"/>
  <c r="J1453" i="1"/>
  <c r="O1453" i="1"/>
  <c r="AR1453" i="1" s="1"/>
  <c r="N1453" i="1"/>
  <c r="AQ1453" i="1" s="1"/>
  <c r="M1453" i="1"/>
  <c r="AP1453" i="1" s="1"/>
  <c r="Y1959" i="1"/>
  <c r="Z1958" i="1"/>
  <c r="AN1452" i="1"/>
  <c r="P1452" i="1"/>
  <c r="Y1257" i="1"/>
  <c r="Z1256" i="1"/>
  <c r="Y1955" i="1"/>
  <c r="Z1954" i="1"/>
  <c r="AN1104" i="1"/>
  <c r="P1104" i="1"/>
  <c r="Z1107" i="1"/>
  <c r="Y1108" i="1"/>
  <c r="O1254" i="1"/>
  <c r="AR1254" i="1" s="1"/>
  <c r="N1254" i="1"/>
  <c r="AQ1254" i="1" s="1"/>
  <c r="L1254" i="1"/>
  <c r="AO1254" i="1" s="1"/>
  <c r="M1254" i="1"/>
  <c r="AP1254" i="1" s="1"/>
  <c r="J1254" i="1"/>
  <c r="AS1103" i="1"/>
  <c r="Q1103" i="1"/>
  <c r="Z1455" i="1"/>
  <c r="Y1456" i="1"/>
  <c r="O1952" i="1"/>
  <c r="AR1952" i="1" s="1"/>
  <c r="J1952" i="1"/>
  <c r="N1952" i="1"/>
  <c r="AQ1952" i="1" s="1"/>
  <c r="M1952" i="1"/>
  <c r="AP1952" i="1" s="1"/>
  <c r="L1952" i="1"/>
  <c r="AO1952" i="1" s="1"/>
  <c r="N1006" i="1"/>
  <c r="AQ1006" i="1" s="1"/>
  <c r="M1006" i="1"/>
  <c r="AP1006" i="1" s="1"/>
  <c r="L1006" i="1"/>
  <c r="AO1006" i="1" s="1"/>
  <c r="J1006" i="1"/>
  <c r="O1006" i="1"/>
  <c r="AR1006" i="1" s="1"/>
  <c r="AN112" i="1"/>
  <c r="AN963" i="1"/>
  <c r="AS110" i="1"/>
  <c r="AS993" i="1"/>
  <c r="AS12" i="1"/>
  <c r="AN995" i="1"/>
  <c r="AN460" i="1"/>
  <c r="AN261" i="1"/>
  <c r="Q458" i="1"/>
  <c r="Q259" i="1"/>
  <c r="AS961" i="1"/>
  <c r="K15" i="1"/>
  <c r="K996" i="1"/>
  <c r="K964" i="1"/>
  <c r="K113" i="1"/>
  <c r="K461" i="1"/>
  <c r="K262" i="1"/>
  <c r="I15" i="1"/>
  <c r="J15" i="1" s="1"/>
  <c r="I996" i="1"/>
  <c r="J996" i="1" s="1"/>
  <c r="I964" i="1"/>
  <c r="J964" i="1" s="1"/>
  <c r="I113" i="1"/>
  <c r="J113" i="1" s="1"/>
  <c r="I461" i="1"/>
  <c r="J461" i="1" s="1"/>
  <c r="I262" i="1"/>
  <c r="J262" i="1" s="1"/>
  <c r="AN14" i="1"/>
  <c r="AS458" i="1"/>
  <c r="Q12" i="1"/>
  <c r="Q961" i="1"/>
  <c r="AS259" i="1"/>
  <c r="Q110" i="1"/>
  <c r="Q993" i="1"/>
  <c r="P13" i="1"/>
  <c r="P994" i="1"/>
  <c r="P260" i="1"/>
  <c r="P962" i="1"/>
  <c r="P111" i="1"/>
  <c r="P459" i="1"/>
  <c r="Y17" i="1"/>
  <c r="Z16" i="1"/>
  <c r="N460" i="1"/>
  <c r="AQ460" i="1" s="1"/>
  <c r="O460" i="1"/>
  <c r="AR460" i="1" s="1"/>
  <c r="M460" i="1"/>
  <c r="AP460" i="1" s="1"/>
  <c r="L460" i="1"/>
  <c r="AO460" i="1" s="1"/>
  <c r="O963" i="1"/>
  <c r="AR963" i="1" s="1"/>
  <c r="M963" i="1"/>
  <c r="AP963" i="1" s="1"/>
  <c r="N963" i="1"/>
  <c r="AQ963" i="1" s="1"/>
  <c r="L963" i="1"/>
  <c r="AO963" i="1" s="1"/>
  <c r="O14" i="1"/>
  <c r="AR14" i="1" s="1"/>
  <c r="M14" i="1"/>
  <c r="AP14" i="1" s="1"/>
  <c r="L14" i="1"/>
  <c r="AO14" i="1" s="1"/>
  <c r="N14" i="1"/>
  <c r="AQ14" i="1" s="1"/>
  <c r="Z997" i="1"/>
  <c r="Y998" i="1"/>
  <c r="Y966" i="1"/>
  <c r="Z965" i="1"/>
  <c r="Z114" i="1"/>
  <c r="Y115" i="1"/>
  <c r="Y264" i="1"/>
  <c r="Z263" i="1"/>
  <c r="N261" i="1"/>
  <c r="AQ261" i="1" s="1"/>
  <c r="L261" i="1"/>
  <c r="AO261" i="1" s="1"/>
  <c r="M261" i="1"/>
  <c r="AP261" i="1" s="1"/>
  <c r="O261" i="1"/>
  <c r="AR261" i="1" s="1"/>
  <c r="Y463" i="1"/>
  <c r="Z462" i="1"/>
  <c r="O112" i="1"/>
  <c r="AR112" i="1" s="1"/>
  <c r="N112" i="1"/>
  <c r="AQ112" i="1" s="1"/>
  <c r="L112" i="1"/>
  <c r="AO112" i="1" s="1"/>
  <c r="M112" i="1"/>
  <c r="AP112" i="1" s="1"/>
  <c r="O995" i="1"/>
  <c r="AR995" i="1" s="1"/>
  <c r="N995" i="1"/>
  <c r="AQ995" i="1" s="1"/>
  <c r="M995" i="1"/>
  <c r="AP995" i="1" s="1"/>
  <c r="L995" i="1"/>
  <c r="AO995" i="1" s="1"/>
  <c r="F1958" i="1"/>
  <c r="T1958" i="1"/>
  <c r="S1958" i="1"/>
  <c r="R1958" i="1"/>
  <c r="E1958" i="1"/>
  <c r="U1958" i="1"/>
  <c r="V1958" i="1"/>
  <c r="F1954" i="1"/>
  <c r="T1954" i="1"/>
  <c r="V1954" i="1"/>
  <c r="R1954" i="1"/>
  <c r="S1954" i="1"/>
  <c r="E1954" i="1"/>
  <c r="U1954" i="1"/>
  <c r="T1977" i="1"/>
  <c r="E1977" i="1"/>
  <c r="R1977" i="1"/>
  <c r="S1977" i="1"/>
  <c r="V1977" i="1"/>
  <c r="U1977" i="1"/>
  <c r="F1977" i="1"/>
  <c r="S1107" i="1"/>
  <c r="T1107" i="1"/>
  <c r="F1107" i="1"/>
  <c r="R1107" i="1"/>
  <c r="U1107" i="1"/>
  <c r="E1107" i="1"/>
  <c r="V1107" i="1"/>
  <c r="S1008" i="1"/>
  <c r="E1008" i="1"/>
  <c r="R1008" i="1"/>
  <c r="F1008" i="1"/>
  <c r="U1008" i="1"/>
  <c r="V1008" i="1"/>
  <c r="T1008" i="1"/>
  <c r="E1256" i="1"/>
  <c r="T1256" i="1"/>
  <c r="S1256" i="1"/>
  <c r="V1256" i="1"/>
  <c r="U1256" i="1"/>
  <c r="R1256" i="1"/>
  <c r="F1256" i="1"/>
  <c r="R1455" i="1"/>
  <c r="F1455" i="1"/>
  <c r="E1455" i="1"/>
  <c r="T1455" i="1"/>
  <c r="S1455" i="1"/>
  <c r="V1455" i="1"/>
  <c r="U1455" i="1"/>
  <c r="S16" i="1"/>
  <c r="R16" i="1"/>
  <c r="U16" i="1"/>
  <c r="T16" i="1"/>
  <c r="V16" i="1"/>
  <c r="F16" i="1"/>
  <c r="E16" i="1"/>
  <c r="R965" i="1"/>
  <c r="V965" i="1"/>
  <c r="U965" i="1"/>
  <c r="T965" i="1"/>
  <c r="S965" i="1"/>
  <c r="F965" i="1"/>
  <c r="E965" i="1"/>
  <c r="S114" i="1"/>
  <c r="U114" i="1"/>
  <c r="R114" i="1"/>
  <c r="V114" i="1"/>
  <c r="T114" i="1"/>
  <c r="F114" i="1"/>
  <c r="E114" i="1"/>
  <c r="T263" i="1"/>
  <c r="S263" i="1"/>
  <c r="V263" i="1"/>
  <c r="R263" i="1"/>
  <c r="U263" i="1"/>
  <c r="F263" i="1"/>
  <c r="E263" i="1"/>
  <c r="R997" i="1"/>
  <c r="V997" i="1"/>
  <c r="U997" i="1"/>
  <c r="T997" i="1"/>
  <c r="S997" i="1"/>
  <c r="F997" i="1"/>
  <c r="E997" i="1"/>
  <c r="V462" i="1"/>
  <c r="U462" i="1"/>
  <c r="S462" i="1"/>
  <c r="T462" i="1"/>
  <c r="R462" i="1"/>
  <c r="F462" i="1"/>
  <c r="E462" i="1"/>
  <c r="B462" i="4" l="1"/>
  <c r="B997" i="4"/>
  <c r="B263" i="4"/>
  <c r="B114" i="4"/>
  <c r="B965" i="4"/>
  <c r="B16" i="4"/>
  <c r="A93" i="1"/>
  <c r="AM92" i="1"/>
  <c r="Y2002" i="1"/>
  <c r="X2003" i="1"/>
  <c r="X2004" i="1" s="1"/>
  <c r="X2005" i="1" s="1"/>
  <c r="X2006" i="1" s="1"/>
  <c r="X2007" i="1" s="1"/>
  <c r="X2008" i="1" s="1"/>
  <c r="X2009" i="1" s="1"/>
  <c r="X2010" i="1" s="1"/>
  <c r="X2011" i="1" s="1"/>
  <c r="X2012" i="1" s="1"/>
  <c r="X2013" i="1" s="1"/>
  <c r="X2014" i="1" s="1"/>
  <c r="X2015" i="1" s="1"/>
  <c r="X2016" i="1" s="1"/>
  <c r="X2017" i="1" s="1"/>
  <c r="X2018" i="1" s="1"/>
  <c r="X2019" i="1" s="1"/>
  <c r="X2020" i="1" s="1"/>
  <c r="X2021" i="1" s="1"/>
  <c r="X2022" i="1" s="1"/>
  <c r="X2023" i="1" s="1"/>
  <c r="X2024" i="1" s="1"/>
  <c r="X2025" i="1" s="1"/>
  <c r="X2026" i="1" s="1"/>
  <c r="X2027" i="1" s="1"/>
  <c r="X2028" i="1" s="1"/>
  <c r="X2029" i="1" s="1"/>
  <c r="X2030" i="1" s="1"/>
  <c r="X2031" i="1" s="1"/>
  <c r="X2032" i="1" s="1"/>
  <c r="X2033" i="1" s="1"/>
  <c r="X2034" i="1" s="1"/>
  <c r="X2035" i="1" s="1"/>
  <c r="X2036" i="1" s="1"/>
  <c r="X2037" i="1" s="1"/>
  <c r="X2038" i="1" s="1"/>
  <c r="X2039" i="1" s="1"/>
  <c r="X2040" i="1" s="1"/>
  <c r="X2041" i="1" s="1"/>
  <c r="X2042" i="1" s="1"/>
  <c r="X2043" i="1" s="1"/>
  <c r="X2044" i="1" s="1"/>
  <c r="X2045" i="1" s="1"/>
  <c r="X2046" i="1" s="1"/>
  <c r="X2047" i="1" s="1"/>
  <c r="X2048" i="1" s="1"/>
  <c r="X2049" i="1" s="1"/>
  <c r="X2050" i="1" s="1"/>
  <c r="X2051" i="1" s="1"/>
  <c r="X2052" i="1" s="1"/>
  <c r="X2053" i="1" s="1"/>
  <c r="X2054" i="1" s="1"/>
  <c r="X2055" i="1" s="1"/>
  <c r="X2056" i="1" s="1"/>
  <c r="X2057" i="1" s="1"/>
  <c r="X2058" i="1" s="1"/>
  <c r="X2059" i="1" s="1"/>
  <c r="X2060" i="1" s="1"/>
  <c r="X2061" i="1" s="1"/>
  <c r="X2062" i="1" s="1"/>
  <c r="X2063" i="1" s="1"/>
  <c r="X2064" i="1" s="1"/>
  <c r="X2065" i="1" s="1"/>
  <c r="X2066" i="1" s="1"/>
  <c r="X2067" i="1" s="1"/>
  <c r="X2068" i="1" s="1"/>
  <c r="X2069" i="1" s="1"/>
  <c r="X2070" i="1" s="1"/>
  <c r="X2071" i="1" s="1"/>
  <c r="X2072" i="1" s="1"/>
  <c r="X2073" i="1" s="1"/>
  <c r="X2074" i="1" s="1"/>
  <c r="X2075" i="1" s="1"/>
  <c r="X2076" i="1" s="1"/>
  <c r="X2077" i="1" s="1"/>
  <c r="X2078" i="1" s="1"/>
  <c r="X2079" i="1" s="1"/>
  <c r="X2080" i="1" s="1"/>
  <c r="X2081" i="1" s="1"/>
  <c r="X2082" i="1" s="1"/>
  <c r="X2083" i="1" s="1"/>
  <c r="X2084" i="1" s="1"/>
  <c r="X2085" i="1" s="1"/>
  <c r="X2086" i="1" s="1"/>
  <c r="X2087" i="1" s="1"/>
  <c r="X2088" i="1" s="1"/>
  <c r="X2089" i="1" s="1"/>
  <c r="X2090" i="1" s="1"/>
  <c r="X2091" i="1" s="1"/>
  <c r="X2092" i="1" s="1"/>
  <c r="X2093" i="1" s="1"/>
  <c r="X2094" i="1" s="1"/>
  <c r="X2095" i="1" s="1"/>
  <c r="X2096" i="1" s="1"/>
  <c r="X2097" i="1" s="1"/>
  <c r="X2098" i="1" s="1"/>
  <c r="X2099" i="1" s="1"/>
  <c r="X2100" i="1" s="1"/>
  <c r="X2101" i="1" s="1"/>
  <c r="X2102" i="1" s="1"/>
  <c r="A1017" i="1"/>
  <c r="AM1016" i="1"/>
  <c r="A5017" i="1"/>
  <c r="AM5016" i="1"/>
  <c r="A4017" i="1"/>
  <c r="AM4016" i="1"/>
  <c r="A3017" i="1"/>
  <c r="AM3016" i="1"/>
  <c r="A2017" i="1"/>
  <c r="AM2016" i="1"/>
  <c r="I1455" i="1"/>
  <c r="K1455" i="1"/>
  <c r="I1256" i="1"/>
  <c r="K1256" i="1"/>
  <c r="K1008" i="1"/>
  <c r="I1008" i="1"/>
  <c r="K1107" i="1"/>
  <c r="I1107" i="1"/>
  <c r="K1977" i="1"/>
  <c r="I1977" i="1"/>
  <c r="K1954" i="1"/>
  <c r="I1954" i="1"/>
  <c r="K1958" i="1"/>
  <c r="I1958" i="1"/>
  <c r="Z1009" i="1"/>
  <c r="Y1010" i="1"/>
  <c r="Y1991" i="1"/>
  <c r="Z1990" i="1"/>
  <c r="Y1457" i="1"/>
  <c r="Z1456" i="1"/>
  <c r="Z1955" i="1"/>
  <c r="Y1956" i="1"/>
  <c r="Y1960" i="1"/>
  <c r="Z1959" i="1"/>
  <c r="AN1105" i="1"/>
  <c r="P1105" i="1"/>
  <c r="O1255" i="1"/>
  <c r="AR1255" i="1" s="1"/>
  <c r="J1255" i="1"/>
  <c r="M1255" i="1"/>
  <c r="AP1255" i="1" s="1"/>
  <c r="L1255" i="1"/>
  <c r="AO1255" i="1" s="1"/>
  <c r="N1255" i="1"/>
  <c r="AQ1255" i="1" s="1"/>
  <c r="Q1253" i="1"/>
  <c r="AS1253" i="1"/>
  <c r="M1953" i="1"/>
  <c r="AP1953" i="1" s="1"/>
  <c r="O1953" i="1"/>
  <c r="AR1953" i="1" s="1"/>
  <c r="J1953" i="1"/>
  <c r="N1953" i="1"/>
  <c r="AQ1953" i="1" s="1"/>
  <c r="L1953" i="1"/>
  <c r="AO1953" i="1" s="1"/>
  <c r="Z1108" i="1"/>
  <c r="Y1109" i="1"/>
  <c r="Y1258" i="1"/>
  <c r="Z1257" i="1"/>
  <c r="Z1978" i="1"/>
  <c r="Y1979" i="1"/>
  <c r="AN1254" i="1"/>
  <c r="P1254" i="1"/>
  <c r="Q1104" i="1"/>
  <c r="AS1104" i="1"/>
  <c r="Q1452" i="1"/>
  <c r="AS1452" i="1"/>
  <c r="AN1453" i="1"/>
  <c r="P1453" i="1"/>
  <c r="M1007" i="1"/>
  <c r="AP1007" i="1" s="1"/>
  <c r="L1007" i="1"/>
  <c r="AO1007" i="1" s="1"/>
  <c r="J1007" i="1"/>
  <c r="O1007" i="1"/>
  <c r="AR1007" i="1" s="1"/>
  <c r="N1007" i="1"/>
  <c r="AQ1007" i="1" s="1"/>
  <c r="N1957" i="1"/>
  <c r="AQ1957" i="1" s="1"/>
  <c r="O1957" i="1"/>
  <c r="AR1957" i="1" s="1"/>
  <c r="M1957" i="1"/>
  <c r="AP1957" i="1" s="1"/>
  <c r="L1957" i="1"/>
  <c r="AO1957" i="1" s="1"/>
  <c r="J1957" i="1"/>
  <c r="AN1952" i="1"/>
  <c r="P1952" i="1"/>
  <c r="Q1005" i="1"/>
  <c r="AS1005" i="1"/>
  <c r="L1106" i="1"/>
  <c r="AO1106" i="1" s="1"/>
  <c r="J1106" i="1"/>
  <c r="O1106" i="1"/>
  <c r="AR1106" i="1" s="1"/>
  <c r="N1106" i="1"/>
  <c r="AQ1106" i="1" s="1"/>
  <c r="M1106" i="1"/>
  <c r="AP1106" i="1" s="1"/>
  <c r="N1454" i="1"/>
  <c r="AQ1454" i="1" s="1"/>
  <c r="L1454" i="1"/>
  <c r="AO1454" i="1" s="1"/>
  <c r="J1454" i="1"/>
  <c r="O1454" i="1"/>
  <c r="AR1454" i="1" s="1"/>
  <c r="M1454" i="1"/>
  <c r="AP1454" i="1" s="1"/>
  <c r="P1006" i="1"/>
  <c r="AN1006" i="1"/>
  <c r="Q260" i="1"/>
  <c r="Q994" i="1"/>
  <c r="Q962" i="1"/>
  <c r="AS13" i="1"/>
  <c r="AN262" i="1"/>
  <c r="AN461" i="1"/>
  <c r="AN113" i="1"/>
  <c r="AN964" i="1"/>
  <c r="Q459" i="1"/>
  <c r="AS111" i="1"/>
  <c r="AN996" i="1"/>
  <c r="K462" i="1"/>
  <c r="K997" i="1"/>
  <c r="K263" i="1"/>
  <c r="K114" i="1"/>
  <c r="K965" i="1"/>
  <c r="K16" i="1"/>
  <c r="I462" i="1"/>
  <c r="J462" i="1" s="1"/>
  <c r="I997" i="1"/>
  <c r="J997" i="1" s="1"/>
  <c r="I263" i="1"/>
  <c r="J263" i="1" s="1"/>
  <c r="I114" i="1"/>
  <c r="J114" i="1" s="1"/>
  <c r="I965" i="1"/>
  <c r="J965" i="1" s="1"/>
  <c r="I16" i="1"/>
  <c r="J16" i="1" s="1"/>
  <c r="AN15" i="1"/>
  <c r="Q13" i="1"/>
  <c r="AS459" i="1"/>
  <c r="P460" i="1"/>
  <c r="AS962" i="1"/>
  <c r="P261" i="1"/>
  <c r="P112" i="1"/>
  <c r="AS260" i="1"/>
  <c r="P995" i="1"/>
  <c r="AS994" i="1"/>
  <c r="P963" i="1"/>
  <c r="Q111" i="1"/>
  <c r="P14" i="1"/>
  <c r="Y116" i="1"/>
  <c r="Z115" i="1"/>
  <c r="L461" i="1"/>
  <c r="AO461" i="1" s="1"/>
  <c r="O461" i="1"/>
  <c r="AR461" i="1" s="1"/>
  <c r="N461" i="1"/>
  <c r="AQ461" i="1" s="1"/>
  <c r="M461" i="1"/>
  <c r="AP461" i="1" s="1"/>
  <c r="Y967" i="1"/>
  <c r="Z966" i="1"/>
  <c r="M113" i="1"/>
  <c r="AP113" i="1" s="1"/>
  <c r="L113" i="1"/>
  <c r="AO113" i="1" s="1"/>
  <c r="O113" i="1"/>
  <c r="AR113" i="1" s="1"/>
  <c r="N113" i="1"/>
  <c r="AQ113" i="1" s="1"/>
  <c r="O996" i="1"/>
  <c r="AR996" i="1" s="1"/>
  <c r="N996" i="1"/>
  <c r="AQ996" i="1" s="1"/>
  <c r="M996" i="1"/>
  <c r="AP996" i="1" s="1"/>
  <c r="L996" i="1"/>
  <c r="AO996" i="1" s="1"/>
  <c r="Y464" i="1"/>
  <c r="Z463" i="1"/>
  <c r="Y265" i="1"/>
  <c r="Z264" i="1"/>
  <c r="L15" i="1"/>
  <c r="AO15" i="1" s="1"/>
  <c r="O15" i="1"/>
  <c r="AR15" i="1" s="1"/>
  <c r="N15" i="1"/>
  <c r="AQ15" i="1" s="1"/>
  <c r="M15" i="1"/>
  <c r="AP15" i="1" s="1"/>
  <c r="Z998" i="1"/>
  <c r="Y999" i="1"/>
  <c r="Y18" i="1"/>
  <c r="Z17" i="1"/>
  <c r="M262" i="1"/>
  <c r="AP262" i="1" s="1"/>
  <c r="L262" i="1"/>
  <c r="AO262" i="1" s="1"/>
  <c r="O262" i="1"/>
  <c r="AR262" i="1" s="1"/>
  <c r="N262" i="1"/>
  <c r="AQ262" i="1" s="1"/>
  <c r="O964" i="1"/>
  <c r="AR964" i="1" s="1"/>
  <c r="N964" i="1"/>
  <c r="AQ964" i="1" s="1"/>
  <c r="M964" i="1"/>
  <c r="AP964" i="1" s="1"/>
  <c r="L964" i="1"/>
  <c r="AO964" i="1" s="1"/>
  <c r="U1257" i="1"/>
  <c r="S1257" i="1"/>
  <c r="F1257" i="1"/>
  <c r="R1257" i="1"/>
  <c r="E1257" i="1"/>
  <c r="T1257" i="1"/>
  <c r="V1257" i="1"/>
  <c r="V1978" i="1"/>
  <c r="F1978" i="1"/>
  <c r="U1978" i="1"/>
  <c r="E1978" i="1"/>
  <c r="S1978" i="1"/>
  <c r="T1978" i="1"/>
  <c r="R1978" i="1"/>
  <c r="F1990" i="1"/>
  <c r="E1990" i="1"/>
  <c r="V1990" i="1"/>
  <c r="T1990" i="1"/>
  <c r="S1990" i="1"/>
  <c r="R1990" i="1"/>
  <c r="U1990" i="1"/>
  <c r="V1108" i="1"/>
  <c r="R1108" i="1"/>
  <c r="U1108" i="1"/>
  <c r="E1108" i="1"/>
  <c r="F1108" i="1"/>
  <c r="S1108" i="1"/>
  <c r="T1108" i="1"/>
  <c r="T1959" i="1"/>
  <c r="S1959" i="1"/>
  <c r="F1959" i="1"/>
  <c r="R1959" i="1"/>
  <c r="E1959" i="1"/>
  <c r="V1959" i="1"/>
  <c r="U1959" i="1"/>
  <c r="S1009" i="1"/>
  <c r="F1009" i="1"/>
  <c r="U1009" i="1"/>
  <c r="E1009" i="1"/>
  <c r="V1009" i="1"/>
  <c r="R1009" i="1"/>
  <c r="T1009" i="1"/>
  <c r="S1456" i="1"/>
  <c r="U1456" i="1"/>
  <c r="V1456" i="1"/>
  <c r="E1456" i="1"/>
  <c r="F1456" i="1"/>
  <c r="T1456" i="1"/>
  <c r="R1456" i="1"/>
  <c r="F1955" i="1"/>
  <c r="R1955" i="1"/>
  <c r="V1955" i="1"/>
  <c r="U1955" i="1"/>
  <c r="E1955" i="1"/>
  <c r="S1955" i="1"/>
  <c r="T1955" i="1"/>
  <c r="V264" i="1"/>
  <c r="R264" i="1"/>
  <c r="U264" i="1"/>
  <c r="S264" i="1"/>
  <c r="T264" i="1"/>
  <c r="F264" i="1"/>
  <c r="E264" i="1"/>
  <c r="T463" i="1"/>
  <c r="S463" i="1"/>
  <c r="R463" i="1"/>
  <c r="V463" i="1"/>
  <c r="U463" i="1"/>
  <c r="F463" i="1"/>
  <c r="E463" i="1"/>
  <c r="V17" i="1"/>
  <c r="R17" i="1"/>
  <c r="U17" i="1"/>
  <c r="T17" i="1"/>
  <c r="S17" i="1"/>
  <c r="F17" i="1"/>
  <c r="E17" i="1"/>
  <c r="V115" i="1"/>
  <c r="U115" i="1"/>
  <c r="T115" i="1"/>
  <c r="S115" i="1"/>
  <c r="R115" i="1"/>
  <c r="F115" i="1"/>
  <c r="E115" i="1"/>
  <c r="U998" i="1"/>
  <c r="T998" i="1"/>
  <c r="S998" i="1"/>
  <c r="R998" i="1"/>
  <c r="V998" i="1"/>
  <c r="F998" i="1"/>
  <c r="E998" i="1"/>
  <c r="U966" i="1"/>
  <c r="T966" i="1"/>
  <c r="S966" i="1"/>
  <c r="R966" i="1"/>
  <c r="V966" i="1"/>
  <c r="F966" i="1"/>
  <c r="E966" i="1"/>
  <c r="B966" i="4" l="1"/>
  <c r="B998" i="4"/>
  <c r="B115" i="4"/>
  <c r="B17" i="4"/>
  <c r="B463" i="4"/>
  <c r="B264" i="4"/>
  <c r="A94" i="1"/>
  <c r="AM93" i="1"/>
  <c r="A5018" i="1"/>
  <c r="AM5017" i="1"/>
  <c r="A2018" i="1"/>
  <c r="AM2017" i="1"/>
  <c r="A1018" i="1"/>
  <c r="AM1017" i="1"/>
  <c r="A3018" i="1"/>
  <c r="AM3017" i="1"/>
  <c r="Y2102" i="1"/>
  <c r="X2103" i="1"/>
  <c r="X2104" i="1" s="1"/>
  <c r="X2105" i="1" s="1"/>
  <c r="X2106" i="1" s="1"/>
  <c r="X2107" i="1" s="1"/>
  <c r="X2108" i="1" s="1"/>
  <c r="X2109" i="1" s="1"/>
  <c r="X2110" i="1" s="1"/>
  <c r="X2111" i="1" s="1"/>
  <c r="X2112" i="1" s="1"/>
  <c r="X2113" i="1" s="1"/>
  <c r="X2114" i="1" s="1"/>
  <c r="X2115" i="1" s="1"/>
  <c r="X2116" i="1" s="1"/>
  <c r="X2117" i="1" s="1"/>
  <c r="X2118" i="1" s="1"/>
  <c r="X2119" i="1" s="1"/>
  <c r="X2120" i="1" s="1"/>
  <c r="X2121" i="1" s="1"/>
  <c r="X2122" i="1" s="1"/>
  <c r="X2123" i="1" s="1"/>
  <c r="X2124" i="1" s="1"/>
  <c r="X2125" i="1" s="1"/>
  <c r="X2126" i="1" s="1"/>
  <c r="X2127" i="1" s="1"/>
  <c r="X2128" i="1" s="1"/>
  <c r="X2129" i="1" s="1"/>
  <c r="X2130" i="1" s="1"/>
  <c r="X2131" i="1" s="1"/>
  <c r="X2132" i="1" s="1"/>
  <c r="X2133" i="1" s="1"/>
  <c r="X2134" i="1" s="1"/>
  <c r="X2135" i="1" s="1"/>
  <c r="X2136" i="1" s="1"/>
  <c r="X2137" i="1" s="1"/>
  <c r="X2138" i="1" s="1"/>
  <c r="X2139" i="1" s="1"/>
  <c r="X2140" i="1" s="1"/>
  <c r="X2141" i="1" s="1"/>
  <c r="X2142" i="1" s="1"/>
  <c r="X2143" i="1" s="1"/>
  <c r="X2144" i="1" s="1"/>
  <c r="X2145" i="1" s="1"/>
  <c r="X2146" i="1" s="1"/>
  <c r="X2147" i="1" s="1"/>
  <c r="X2148" i="1" s="1"/>
  <c r="X2149" i="1" s="1"/>
  <c r="X2150" i="1" s="1"/>
  <c r="X2151" i="1" s="1"/>
  <c r="X2152" i="1" s="1"/>
  <c r="X2153" i="1" s="1"/>
  <c r="X2154" i="1" s="1"/>
  <c r="X2155" i="1" s="1"/>
  <c r="X2156" i="1" s="1"/>
  <c r="X2157" i="1" s="1"/>
  <c r="X2158" i="1" s="1"/>
  <c r="X2159" i="1" s="1"/>
  <c r="X2160" i="1" s="1"/>
  <c r="X2161" i="1" s="1"/>
  <c r="X2162" i="1" s="1"/>
  <c r="X2163" i="1" s="1"/>
  <c r="X2164" i="1" s="1"/>
  <c r="X2165" i="1" s="1"/>
  <c r="X2166" i="1" s="1"/>
  <c r="X2167" i="1" s="1"/>
  <c r="X2168" i="1" s="1"/>
  <c r="X2169" i="1" s="1"/>
  <c r="X2170" i="1" s="1"/>
  <c r="X2171" i="1" s="1"/>
  <c r="X2172" i="1" s="1"/>
  <c r="X2173" i="1" s="1"/>
  <c r="X2174" i="1" s="1"/>
  <c r="X2175" i="1" s="1"/>
  <c r="X2176" i="1" s="1"/>
  <c r="X2177" i="1" s="1"/>
  <c r="X2178" i="1" s="1"/>
  <c r="X2179" i="1" s="1"/>
  <c r="X2180" i="1" s="1"/>
  <c r="X2181" i="1" s="1"/>
  <c r="X2182" i="1" s="1"/>
  <c r="X2183" i="1" s="1"/>
  <c r="X2184" i="1" s="1"/>
  <c r="X2185" i="1" s="1"/>
  <c r="X2186" i="1" s="1"/>
  <c r="X2187" i="1" s="1"/>
  <c r="X2188" i="1" s="1"/>
  <c r="X2189" i="1" s="1"/>
  <c r="X2190" i="1" s="1"/>
  <c r="X2191" i="1" s="1"/>
  <c r="X2192" i="1" s="1"/>
  <c r="X2193" i="1" s="1"/>
  <c r="X2194" i="1" s="1"/>
  <c r="X2195" i="1" s="1"/>
  <c r="X2196" i="1" s="1"/>
  <c r="X2197" i="1" s="1"/>
  <c r="X2198" i="1" s="1"/>
  <c r="X2199" i="1" s="1"/>
  <c r="X2200" i="1" s="1"/>
  <c r="X2201" i="1" s="1"/>
  <c r="X2202" i="1" s="1"/>
  <c r="X2203" i="1" s="1"/>
  <c r="X2204" i="1" s="1"/>
  <c r="X2205" i="1" s="1"/>
  <c r="X2206" i="1" s="1"/>
  <c r="X2207" i="1" s="1"/>
  <c r="X2208" i="1" s="1"/>
  <c r="X2209" i="1" s="1"/>
  <c r="X2210" i="1" s="1"/>
  <c r="X2211" i="1" s="1"/>
  <c r="X2212" i="1" s="1"/>
  <c r="X2213" i="1" s="1"/>
  <c r="X2214" i="1" s="1"/>
  <c r="X2215" i="1" s="1"/>
  <c r="X2216" i="1" s="1"/>
  <c r="X2217" i="1" s="1"/>
  <c r="X2218" i="1" s="1"/>
  <c r="X2219" i="1" s="1"/>
  <c r="X2220" i="1" s="1"/>
  <c r="X2221" i="1" s="1"/>
  <c r="X2222" i="1" s="1"/>
  <c r="X2223" i="1" s="1"/>
  <c r="X2224" i="1" s="1"/>
  <c r="X2225" i="1" s="1"/>
  <c r="X2226" i="1" s="1"/>
  <c r="X2227" i="1" s="1"/>
  <c r="X2228" i="1" s="1"/>
  <c r="X2229" i="1" s="1"/>
  <c r="X2230" i="1" s="1"/>
  <c r="X2231" i="1" s="1"/>
  <c r="X2232" i="1" s="1"/>
  <c r="X2233" i="1" s="1"/>
  <c r="X2234" i="1" s="1"/>
  <c r="X2235" i="1" s="1"/>
  <c r="X2236" i="1" s="1"/>
  <c r="X2237" i="1" s="1"/>
  <c r="X2238" i="1" s="1"/>
  <c r="X2239" i="1" s="1"/>
  <c r="X2240" i="1" s="1"/>
  <c r="X2241" i="1" s="1"/>
  <c r="X2242" i="1" s="1"/>
  <c r="X2243" i="1" s="1"/>
  <c r="X2244" i="1" s="1"/>
  <c r="X2245" i="1" s="1"/>
  <c r="X2246" i="1" s="1"/>
  <c r="X2247" i="1" s="1"/>
  <c r="X2248" i="1" s="1"/>
  <c r="X2249" i="1" s="1"/>
  <c r="X2250" i="1" s="1"/>
  <c r="X2251" i="1" s="1"/>
  <c r="X2252" i="1" s="1"/>
  <c r="A4018" i="1"/>
  <c r="AM4017" i="1"/>
  <c r="Y2003" i="1"/>
  <c r="Z2002" i="1"/>
  <c r="I1955" i="1"/>
  <c r="K1955" i="1"/>
  <c r="I1456" i="1"/>
  <c r="K1456" i="1"/>
  <c r="K1009" i="1"/>
  <c r="I1009" i="1"/>
  <c r="K1959" i="1"/>
  <c r="I1959" i="1"/>
  <c r="K1108" i="1"/>
  <c r="I1108" i="1"/>
  <c r="K1990" i="1"/>
  <c r="I1990" i="1"/>
  <c r="K1978" i="1"/>
  <c r="I1978" i="1"/>
  <c r="K1257" i="1"/>
  <c r="I1257" i="1"/>
  <c r="Z1979" i="1"/>
  <c r="Y1980" i="1"/>
  <c r="AS1952" i="1"/>
  <c r="Q1952" i="1"/>
  <c r="Z1010" i="1"/>
  <c r="Y1011" i="1"/>
  <c r="J1107" i="1"/>
  <c r="N1107" i="1"/>
  <c r="AQ1107" i="1" s="1"/>
  <c r="O1107" i="1"/>
  <c r="AR1107" i="1" s="1"/>
  <c r="M1107" i="1"/>
  <c r="AP1107" i="1" s="1"/>
  <c r="L1107" i="1"/>
  <c r="AO1107" i="1" s="1"/>
  <c r="AN1007" i="1"/>
  <c r="P1007" i="1"/>
  <c r="AN1957" i="1"/>
  <c r="P1957" i="1"/>
  <c r="AS1254" i="1"/>
  <c r="Q1254" i="1"/>
  <c r="Z1457" i="1"/>
  <c r="Y1458" i="1"/>
  <c r="J1958" i="1"/>
  <c r="N1958" i="1"/>
  <c r="AQ1958" i="1" s="1"/>
  <c r="M1958" i="1"/>
  <c r="AP1958" i="1" s="1"/>
  <c r="L1958" i="1"/>
  <c r="AO1958" i="1" s="1"/>
  <c r="O1958" i="1"/>
  <c r="AR1958" i="1" s="1"/>
  <c r="N1008" i="1"/>
  <c r="AQ1008" i="1" s="1"/>
  <c r="M1008" i="1"/>
  <c r="AP1008" i="1" s="1"/>
  <c r="L1008" i="1"/>
  <c r="AO1008" i="1" s="1"/>
  <c r="J1008" i="1"/>
  <c r="O1008" i="1"/>
  <c r="AR1008" i="1" s="1"/>
  <c r="Q1105" i="1"/>
  <c r="AS1105" i="1"/>
  <c r="Q1006" i="1"/>
  <c r="AS1006" i="1"/>
  <c r="Z1109" i="1"/>
  <c r="Y1110" i="1"/>
  <c r="Y1259" i="1"/>
  <c r="Z1258" i="1"/>
  <c r="AN1106" i="1"/>
  <c r="P1106" i="1"/>
  <c r="Q1453" i="1"/>
  <c r="AS1453" i="1"/>
  <c r="J1954" i="1"/>
  <c r="L1954" i="1"/>
  <c r="AO1954" i="1" s="1"/>
  <c r="O1954" i="1"/>
  <c r="AR1954" i="1" s="1"/>
  <c r="N1954" i="1"/>
  <c r="AQ1954" i="1" s="1"/>
  <c r="M1954" i="1"/>
  <c r="AP1954" i="1" s="1"/>
  <c r="M1256" i="1"/>
  <c r="AP1256" i="1" s="1"/>
  <c r="O1256" i="1"/>
  <c r="AR1256" i="1" s="1"/>
  <c r="N1256" i="1"/>
  <c r="AQ1256" i="1" s="1"/>
  <c r="L1256" i="1"/>
  <c r="AO1256" i="1" s="1"/>
  <c r="J1256" i="1"/>
  <c r="AN1454" i="1"/>
  <c r="P1454" i="1"/>
  <c r="Z1956" i="1"/>
  <c r="Y1992" i="1"/>
  <c r="Z1991" i="1"/>
  <c r="J1977" i="1"/>
  <c r="N1977" i="1"/>
  <c r="AQ1977" i="1" s="1"/>
  <c r="O1977" i="1"/>
  <c r="AR1977" i="1" s="1"/>
  <c r="M1977" i="1"/>
  <c r="AP1977" i="1" s="1"/>
  <c r="L1977" i="1"/>
  <c r="AO1977" i="1" s="1"/>
  <c r="Y1961" i="1"/>
  <c r="Z1960" i="1"/>
  <c r="AN1953" i="1"/>
  <c r="P1953" i="1"/>
  <c r="AN1255" i="1"/>
  <c r="P1255" i="1"/>
  <c r="N1455" i="1"/>
  <c r="AQ1455" i="1" s="1"/>
  <c r="M1455" i="1"/>
  <c r="AP1455" i="1" s="1"/>
  <c r="O1455" i="1"/>
  <c r="AR1455" i="1" s="1"/>
  <c r="L1455" i="1"/>
  <c r="AO1455" i="1" s="1"/>
  <c r="J1455" i="1"/>
  <c r="Q261" i="1"/>
  <c r="AS460" i="1"/>
  <c r="AS963" i="1"/>
  <c r="AN462" i="1"/>
  <c r="Q112" i="1"/>
  <c r="AN997" i="1"/>
  <c r="AS995" i="1"/>
  <c r="AN965" i="1"/>
  <c r="AN114" i="1"/>
  <c r="Q14" i="1"/>
  <c r="AN263" i="1"/>
  <c r="Q460" i="1"/>
  <c r="Q995" i="1"/>
  <c r="K966" i="1"/>
  <c r="K998" i="1"/>
  <c r="K115" i="1"/>
  <c r="K17" i="1"/>
  <c r="K463" i="1"/>
  <c r="K264" i="1"/>
  <c r="I966" i="1"/>
  <c r="J966" i="1" s="1"/>
  <c r="I998" i="1"/>
  <c r="J998" i="1" s="1"/>
  <c r="I115" i="1"/>
  <c r="J115" i="1" s="1"/>
  <c r="I17" i="1"/>
  <c r="J17" i="1" s="1"/>
  <c r="I463" i="1"/>
  <c r="J463" i="1" s="1"/>
  <c r="I264" i="1"/>
  <c r="J264" i="1" s="1"/>
  <c r="AS14" i="1"/>
  <c r="AN16" i="1"/>
  <c r="AS112" i="1"/>
  <c r="P996" i="1"/>
  <c r="P262" i="1"/>
  <c r="Q963" i="1"/>
  <c r="AS261" i="1"/>
  <c r="P15" i="1"/>
  <c r="P964" i="1"/>
  <c r="P461" i="1"/>
  <c r="P113" i="1"/>
  <c r="Z265" i="1"/>
  <c r="Y266" i="1"/>
  <c r="Z999" i="1"/>
  <c r="Y1000" i="1"/>
  <c r="Y968" i="1"/>
  <c r="Z967" i="1"/>
  <c r="N965" i="1"/>
  <c r="AQ965" i="1" s="1"/>
  <c r="M965" i="1"/>
  <c r="AP965" i="1" s="1"/>
  <c r="L965" i="1"/>
  <c r="AO965" i="1" s="1"/>
  <c r="O965" i="1"/>
  <c r="AR965" i="1" s="1"/>
  <c r="Y465" i="1"/>
  <c r="Z464" i="1"/>
  <c r="Y117" i="1"/>
  <c r="Z116" i="1"/>
  <c r="Y19" i="1"/>
  <c r="Z18" i="1"/>
  <c r="O114" i="1"/>
  <c r="AR114" i="1" s="1"/>
  <c r="L114" i="1"/>
  <c r="AO114" i="1" s="1"/>
  <c r="N114" i="1"/>
  <c r="AQ114" i="1" s="1"/>
  <c r="M114" i="1"/>
  <c r="AP114" i="1" s="1"/>
  <c r="L997" i="1"/>
  <c r="AO997" i="1" s="1"/>
  <c r="O997" i="1"/>
  <c r="AR997" i="1" s="1"/>
  <c r="N997" i="1"/>
  <c r="AQ997" i="1" s="1"/>
  <c r="M997" i="1"/>
  <c r="AP997" i="1" s="1"/>
  <c r="O263" i="1"/>
  <c r="AR263" i="1" s="1"/>
  <c r="N263" i="1"/>
  <c r="AQ263" i="1" s="1"/>
  <c r="L263" i="1"/>
  <c r="AO263" i="1" s="1"/>
  <c r="M263" i="1"/>
  <c r="AP263" i="1" s="1"/>
  <c r="O462" i="1"/>
  <c r="AR462" i="1" s="1"/>
  <c r="L462" i="1"/>
  <c r="AO462" i="1" s="1"/>
  <c r="N462" i="1"/>
  <c r="AQ462" i="1" s="1"/>
  <c r="M462" i="1"/>
  <c r="AP462" i="1" s="1"/>
  <c r="O16" i="1"/>
  <c r="AR16" i="1" s="1"/>
  <c r="N16" i="1"/>
  <c r="AQ16" i="1" s="1"/>
  <c r="M16" i="1"/>
  <c r="AP16" i="1" s="1"/>
  <c r="L16" i="1"/>
  <c r="AO16" i="1" s="1"/>
  <c r="T2002" i="1"/>
  <c r="V2002" i="1"/>
  <c r="E2002" i="1"/>
  <c r="S2002" i="1"/>
  <c r="R2002" i="1"/>
  <c r="F2002" i="1"/>
  <c r="U2002" i="1"/>
  <c r="R1979" i="1"/>
  <c r="F1979" i="1"/>
  <c r="U1979" i="1"/>
  <c r="S1979" i="1"/>
  <c r="V1979" i="1"/>
  <c r="E1979" i="1"/>
  <c r="T1979" i="1"/>
  <c r="V1258" i="1"/>
  <c r="S1258" i="1"/>
  <c r="T1258" i="1"/>
  <c r="U1258" i="1"/>
  <c r="E1258" i="1"/>
  <c r="F1258" i="1"/>
  <c r="R1258" i="1"/>
  <c r="F1956" i="1"/>
  <c r="U1956" i="1"/>
  <c r="T1956" i="1"/>
  <c r="R1956" i="1"/>
  <c r="S1956" i="1"/>
  <c r="E1956" i="1"/>
  <c r="V1956" i="1"/>
  <c r="E1457" i="1"/>
  <c r="S1457" i="1"/>
  <c r="R1457" i="1"/>
  <c r="T1457" i="1"/>
  <c r="V1457" i="1"/>
  <c r="U1457" i="1"/>
  <c r="F1457" i="1"/>
  <c r="R1109" i="1"/>
  <c r="E1109" i="1"/>
  <c r="F1109" i="1"/>
  <c r="S1109" i="1"/>
  <c r="U1109" i="1"/>
  <c r="T1109" i="1"/>
  <c r="V1109" i="1"/>
  <c r="F1010" i="1"/>
  <c r="S1010" i="1"/>
  <c r="R1010" i="1"/>
  <c r="V1010" i="1"/>
  <c r="T1010" i="1"/>
  <c r="U1010" i="1"/>
  <c r="E1010" i="1"/>
  <c r="V1991" i="1"/>
  <c r="R1991" i="1"/>
  <c r="E1991" i="1"/>
  <c r="U1991" i="1"/>
  <c r="S1991" i="1"/>
  <c r="F1991" i="1"/>
  <c r="T1991" i="1"/>
  <c r="U1960" i="1"/>
  <c r="T1960" i="1"/>
  <c r="R1960" i="1"/>
  <c r="F1960" i="1"/>
  <c r="E1960" i="1"/>
  <c r="S1960" i="1"/>
  <c r="V1960" i="1"/>
  <c r="V967" i="1"/>
  <c r="U967" i="1"/>
  <c r="T967" i="1"/>
  <c r="S967" i="1"/>
  <c r="R967" i="1"/>
  <c r="F967" i="1"/>
  <c r="E967" i="1"/>
  <c r="V464" i="1"/>
  <c r="U464" i="1"/>
  <c r="T464" i="1"/>
  <c r="S464" i="1"/>
  <c r="R464" i="1"/>
  <c r="F464" i="1"/>
  <c r="E464" i="1"/>
  <c r="V999" i="1"/>
  <c r="U999" i="1"/>
  <c r="T999" i="1"/>
  <c r="S999" i="1"/>
  <c r="R999" i="1"/>
  <c r="F999" i="1"/>
  <c r="E999" i="1"/>
  <c r="S116" i="1"/>
  <c r="V116" i="1"/>
  <c r="U116" i="1"/>
  <c r="T116" i="1"/>
  <c r="R116" i="1"/>
  <c r="F116" i="1"/>
  <c r="E116" i="1"/>
  <c r="R265" i="1"/>
  <c r="U265" i="1"/>
  <c r="T265" i="1"/>
  <c r="V265" i="1"/>
  <c r="S265" i="1"/>
  <c r="F265" i="1"/>
  <c r="E265" i="1"/>
  <c r="T18" i="1"/>
  <c r="V18" i="1"/>
  <c r="S18" i="1"/>
  <c r="R18" i="1"/>
  <c r="U18" i="1"/>
  <c r="F18" i="1"/>
  <c r="E18" i="1"/>
  <c r="B18" i="4" l="1"/>
  <c r="B265" i="4"/>
  <c r="B116" i="4"/>
  <c r="B999" i="4"/>
  <c r="B464" i="4"/>
  <c r="B967" i="4"/>
  <c r="A95" i="1"/>
  <c r="AM94" i="1"/>
  <c r="K2002" i="1"/>
  <c r="I2002" i="1"/>
  <c r="X2253" i="1"/>
  <c r="X2254" i="1" s="1"/>
  <c r="X2255" i="1" s="1"/>
  <c r="X2256" i="1" s="1"/>
  <c r="X2257" i="1" s="1"/>
  <c r="X2258" i="1" s="1"/>
  <c r="X2259" i="1" s="1"/>
  <c r="X2260" i="1" s="1"/>
  <c r="X2261" i="1" s="1"/>
  <c r="X2262" i="1" s="1"/>
  <c r="X2263" i="1" s="1"/>
  <c r="X2264" i="1" s="1"/>
  <c r="X2265" i="1" s="1"/>
  <c r="X2266" i="1" s="1"/>
  <c r="X2267" i="1" s="1"/>
  <c r="X2268" i="1" s="1"/>
  <c r="X2269" i="1" s="1"/>
  <c r="X2270" i="1" s="1"/>
  <c r="X2271" i="1" s="1"/>
  <c r="X2272" i="1" s="1"/>
  <c r="X2273" i="1" s="1"/>
  <c r="X2274" i="1" s="1"/>
  <c r="X2275" i="1" s="1"/>
  <c r="X2276" i="1" s="1"/>
  <c r="X2277" i="1" s="1"/>
  <c r="X2278" i="1" s="1"/>
  <c r="X2279" i="1" s="1"/>
  <c r="X2280" i="1" s="1"/>
  <c r="X2281" i="1" s="1"/>
  <c r="X2282" i="1" s="1"/>
  <c r="X2283" i="1" s="1"/>
  <c r="X2284" i="1" s="1"/>
  <c r="X2285" i="1" s="1"/>
  <c r="X2286" i="1" s="1"/>
  <c r="X2287" i="1" s="1"/>
  <c r="X2288" i="1" s="1"/>
  <c r="X2289" i="1" s="1"/>
  <c r="X2290" i="1" s="1"/>
  <c r="X2291" i="1" s="1"/>
  <c r="X2292" i="1" s="1"/>
  <c r="X2293" i="1" s="1"/>
  <c r="X2294" i="1" s="1"/>
  <c r="X2295" i="1" s="1"/>
  <c r="X2296" i="1" s="1"/>
  <c r="X2297" i="1" s="1"/>
  <c r="X2298" i="1" s="1"/>
  <c r="X2299" i="1" s="1"/>
  <c r="X2300" i="1" s="1"/>
  <c r="X2301" i="1" s="1"/>
  <c r="X2302" i="1" s="1"/>
  <c r="X2303" i="1" s="1"/>
  <c r="X2304" i="1" s="1"/>
  <c r="X2305" i="1" s="1"/>
  <c r="X2306" i="1" s="1"/>
  <c r="X2307" i="1" s="1"/>
  <c r="X2308" i="1" s="1"/>
  <c r="X2309" i="1" s="1"/>
  <c r="X2310" i="1" s="1"/>
  <c r="X2311" i="1" s="1"/>
  <c r="X2312" i="1" s="1"/>
  <c r="X2313" i="1" s="1"/>
  <c r="X2314" i="1" s="1"/>
  <c r="X2315" i="1" s="1"/>
  <c r="X2316" i="1" s="1"/>
  <c r="X2317" i="1" s="1"/>
  <c r="X2318" i="1" s="1"/>
  <c r="X2319" i="1" s="1"/>
  <c r="X2320" i="1" s="1"/>
  <c r="X2321" i="1" s="1"/>
  <c r="X2322" i="1" s="1"/>
  <c r="X2323" i="1" s="1"/>
  <c r="X2324" i="1" s="1"/>
  <c r="X2325" i="1" s="1"/>
  <c r="X2326" i="1" s="1"/>
  <c r="X2327" i="1" s="1"/>
  <c r="X2328" i="1" s="1"/>
  <c r="X2329" i="1" s="1"/>
  <c r="X2330" i="1" s="1"/>
  <c r="X2331" i="1" s="1"/>
  <c r="X2332" i="1" s="1"/>
  <c r="X2333" i="1" s="1"/>
  <c r="X2334" i="1" s="1"/>
  <c r="X2335" i="1" s="1"/>
  <c r="X2336" i="1" s="1"/>
  <c r="X2337" i="1" s="1"/>
  <c r="X2338" i="1" s="1"/>
  <c r="X2339" i="1" s="1"/>
  <c r="X2340" i="1" s="1"/>
  <c r="X2341" i="1" s="1"/>
  <c r="X2342" i="1" s="1"/>
  <c r="X2343" i="1" s="1"/>
  <c r="X2344" i="1" s="1"/>
  <c r="X2345" i="1" s="1"/>
  <c r="X2346" i="1" s="1"/>
  <c r="X2347" i="1" s="1"/>
  <c r="X2348" i="1" s="1"/>
  <c r="X2349" i="1" s="1"/>
  <c r="X2350" i="1" s="1"/>
  <c r="X2351" i="1" s="1"/>
  <c r="X2352" i="1" s="1"/>
  <c r="X2353" i="1" s="1"/>
  <c r="X2354" i="1" s="1"/>
  <c r="X2355" i="1" s="1"/>
  <c r="X2356" i="1" s="1"/>
  <c r="X2357" i="1" s="1"/>
  <c r="X2358" i="1" s="1"/>
  <c r="X2359" i="1" s="1"/>
  <c r="X2360" i="1" s="1"/>
  <c r="X2361" i="1" s="1"/>
  <c r="X2362" i="1" s="1"/>
  <c r="X2363" i="1" s="1"/>
  <c r="X2364" i="1" s="1"/>
  <c r="X2365" i="1" s="1"/>
  <c r="X2366" i="1" s="1"/>
  <c r="X2367" i="1" s="1"/>
  <c r="X2368" i="1" s="1"/>
  <c r="X2369" i="1" s="1"/>
  <c r="X2370" i="1" s="1"/>
  <c r="X2371" i="1" s="1"/>
  <c r="X2372" i="1" s="1"/>
  <c r="X2373" i="1" s="1"/>
  <c r="X2374" i="1" s="1"/>
  <c r="X2375" i="1" s="1"/>
  <c r="X2376" i="1" s="1"/>
  <c r="X2377" i="1" s="1"/>
  <c r="X2378" i="1" s="1"/>
  <c r="X2379" i="1" s="1"/>
  <c r="X2380" i="1" s="1"/>
  <c r="X2381" i="1" s="1"/>
  <c r="X2382" i="1" s="1"/>
  <c r="X2383" i="1" s="1"/>
  <c r="X2384" i="1" s="1"/>
  <c r="X2385" i="1" s="1"/>
  <c r="X2386" i="1" s="1"/>
  <c r="X2387" i="1" s="1"/>
  <c r="X2388" i="1" s="1"/>
  <c r="X2389" i="1" s="1"/>
  <c r="X2390" i="1" s="1"/>
  <c r="X2391" i="1" s="1"/>
  <c r="X2392" i="1" s="1"/>
  <c r="X2393" i="1" s="1"/>
  <c r="X2394" i="1" s="1"/>
  <c r="X2395" i="1" s="1"/>
  <c r="X2396" i="1" s="1"/>
  <c r="X2397" i="1" s="1"/>
  <c r="X2398" i="1" s="1"/>
  <c r="X2399" i="1" s="1"/>
  <c r="X2400" i="1" s="1"/>
  <c r="X2401" i="1" s="1"/>
  <c r="X2402" i="1" s="1"/>
  <c r="X2403" i="1" s="1"/>
  <c r="X2404" i="1" s="1"/>
  <c r="X2405" i="1" s="1"/>
  <c r="X2406" i="1" s="1"/>
  <c r="X2407" i="1" s="1"/>
  <c r="X2408" i="1" s="1"/>
  <c r="X2409" i="1" s="1"/>
  <c r="X2410" i="1" s="1"/>
  <c r="X2411" i="1" s="1"/>
  <c r="X2412" i="1" s="1"/>
  <c r="X2413" i="1" s="1"/>
  <c r="X2414" i="1" s="1"/>
  <c r="X2415" i="1" s="1"/>
  <c r="X2416" i="1" s="1"/>
  <c r="X2417" i="1" s="1"/>
  <c r="X2418" i="1" s="1"/>
  <c r="X2419" i="1" s="1"/>
  <c r="X2420" i="1" s="1"/>
  <c r="X2421" i="1" s="1"/>
  <c r="X2422" i="1" s="1"/>
  <c r="X2423" i="1" s="1"/>
  <c r="X2424" i="1" s="1"/>
  <c r="X2425" i="1" s="1"/>
  <c r="X2426" i="1" s="1"/>
  <c r="X2427" i="1" s="1"/>
  <c r="X2428" i="1" s="1"/>
  <c r="X2429" i="1" s="1"/>
  <c r="X2430" i="1" s="1"/>
  <c r="X2431" i="1" s="1"/>
  <c r="X2432" i="1" s="1"/>
  <c r="X2433" i="1" s="1"/>
  <c r="X2434" i="1" s="1"/>
  <c r="X2435" i="1" s="1"/>
  <c r="X2436" i="1" s="1"/>
  <c r="X2437" i="1" s="1"/>
  <c r="X2438" i="1" s="1"/>
  <c r="X2439" i="1" s="1"/>
  <c r="X2440" i="1" s="1"/>
  <c r="X2441" i="1" s="1"/>
  <c r="X2442" i="1" s="1"/>
  <c r="X2443" i="1" s="1"/>
  <c r="X2444" i="1" s="1"/>
  <c r="X2445" i="1" s="1"/>
  <c r="X2446" i="1" s="1"/>
  <c r="X2447" i="1" s="1"/>
  <c r="X2448" i="1" s="1"/>
  <c r="X2449" i="1" s="1"/>
  <c r="X2450" i="1" s="1"/>
  <c r="X2451" i="1" s="1"/>
  <c r="X2452" i="1" s="1"/>
  <c r="Y2252" i="1"/>
  <c r="Y2103" i="1"/>
  <c r="Z2102" i="1"/>
  <c r="Y2004" i="1"/>
  <c r="Z2003" i="1"/>
  <c r="A3019" i="1"/>
  <c r="AM3018" i="1"/>
  <c r="A2019" i="1"/>
  <c r="AM2018" i="1"/>
  <c r="A4019" i="1"/>
  <c r="AM4018" i="1"/>
  <c r="A1019" i="1"/>
  <c r="AM1018" i="1"/>
  <c r="A5019" i="1"/>
  <c r="AM5018" i="1"/>
  <c r="I1960" i="1"/>
  <c r="K1960" i="1"/>
  <c r="K1991" i="1"/>
  <c r="I1991" i="1"/>
  <c r="I1010" i="1"/>
  <c r="K1010" i="1"/>
  <c r="K1109" i="1"/>
  <c r="I1109" i="1"/>
  <c r="I1457" i="1"/>
  <c r="K1457" i="1"/>
  <c r="I1956" i="1"/>
  <c r="K1956" i="1"/>
  <c r="K1258" i="1"/>
  <c r="I1258" i="1"/>
  <c r="K1979" i="1"/>
  <c r="I1979" i="1"/>
  <c r="N1959" i="1"/>
  <c r="AQ1959" i="1" s="1"/>
  <c r="M1959" i="1"/>
  <c r="AP1959" i="1" s="1"/>
  <c r="J1959" i="1"/>
  <c r="L1959" i="1"/>
  <c r="AO1959" i="1" s="1"/>
  <c r="O1959" i="1"/>
  <c r="AR1959" i="1" s="1"/>
  <c r="AN1954" i="1"/>
  <c r="P1954" i="1"/>
  <c r="Y1111" i="1"/>
  <c r="Z1110" i="1"/>
  <c r="AN1008" i="1"/>
  <c r="P1008" i="1"/>
  <c r="AN1958" i="1"/>
  <c r="P1958" i="1"/>
  <c r="Q1007" i="1"/>
  <c r="AS1007" i="1"/>
  <c r="AN1455" i="1"/>
  <c r="P1455" i="1"/>
  <c r="AN1977" i="1"/>
  <c r="P1977" i="1"/>
  <c r="AN1256" i="1"/>
  <c r="P1256" i="1"/>
  <c r="Y1459" i="1"/>
  <c r="Z1458" i="1"/>
  <c r="M1978" i="1"/>
  <c r="AP1978" i="1" s="1"/>
  <c r="O1978" i="1"/>
  <c r="AR1978" i="1" s="1"/>
  <c r="J1978" i="1"/>
  <c r="N1978" i="1"/>
  <c r="AQ1978" i="1" s="1"/>
  <c r="L1978" i="1"/>
  <c r="AO1978" i="1" s="1"/>
  <c r="M1009" i="1"/>
  <c r="AP1009" i="1" s="1"/>
  <c r="J1009" i="1"/>
  <c r="L1009" i="1"/>
  <c r="AO1009" i="1" s="1"/>
  <c r="O1009" i="1"/>
  <c r="AR1009" i="1" s="1"/>
  <c r="N1009" i="1"/>
  <c r="AQ1009" i="1" s="1"/>
  <c r="Z1011" i="1"/>
  <c r="Y1012" i="1"/>
  <c r="Z1961" i="1"/>
  <c r="Y1962" i="1"/>
  <c r="Z1992" i="1"/>
  <c r="Y1993" i="1"/>
  <c r="O1257" i="1"/>
  <c r="AR1257" i="1" s="1"/>
  <c r="M1257" i="1"/>
  <c r="AP1257" i="1" s="1"/>
  <c r="L1257" i="1"/>
  <c r="AO1257" i="1" s="1"/>
  <c r="J1257" i="1"/>
  <c r="N1257" i="1"/>
  <c r="AQ1257" i="1" s="1"/>
  <c r="Q1106" i="1"/>
  <c r="AS1106" i="1"/>
  <c r="J1990" i="1"/>
  <c r="M1990" i="1"/>
  <c r="AP1990" i="1" s="1"/>
  <c r="O1990" i="1"/>
  <c r="AR1990" i="1" s="1"/>
  <c r="L1990" i="1"/>
  <c r="AO1990" i="1" s="1"/>
  <c r="N1990" i="1"/>
  <c r="AQ1990" i="1" s="1"/>
  <c r="AS1255" i="1"/>
  <c r="Q1255" i="1"/>
  <c r="Z1980" i="1"/>
  <c r="Y1981" i="1"/>
  <c r="N1456" i="1"/>
  <c r="AQ1456" i="1" s="1"/>
  <c r="L1456" i="1"/>
  <c r="AO1456" i="1" s="1"/>
  <c r="J1456" i="1"/>
  <c r="M1456" i="1"/>
  <c r="AP1456" i="1" s="1"/>
  <c r="O1456" i="1"/>
  <c r="AR1456" i="1" s="1"/>
  <c r="AS1454" i="1"/>
  <c r="Q1454" i="1"/>
  <c r="N1108" i="1"/>
  <c r="AQ1108" i="1" s="1"/>
  <c r="M1108" i="1"/>
  <c r="AP1108" i="1" s="1"/>
  <c r="J1108" i="1"/>
  <c r="O1108" i="1"/>
  <c r="AR1108" i="1" s="1"/>
  <c r="L1108" i="1"/>
  <c r="AO1108" i="1" s="1"/>
  <c r="Q1953" i="1"/>
  <c r="AS1953" i="1"/>
  <c r="Y1260" i="1"/>
  <c r="Z1259" i="1"/>
  <c r="Q1957" i="1"/>
  <c r="AS1957" i="1"/>
  <c r="AN1107" i="1"/>
  <c r="P1107" i="1"/>
  <c r="J1955" i="1"/>
  <c r="M1955" i="1"/>
  <c r="AP1955" i="1" s="1"/>
  <c r="O1955" i="1"/>
  <c r="AR1955" i="1" s="1"/>
  <c r="N1955" i="1"/>
  <c r="AQ1955" i="1" s="1"/>
  <c r="L1955" i="1"/>
  <c r="AO1955" i="1" s="1"/>
  <c r="AN264" i="1"/>
  <c r="AN463" i="1"/>
  <c r="Q262" i="1"/>
  <c r="AN115" i="1"/>
  <c r="AN998" i="1"/>
  <c r="AS996" i="1"/>
  <c r="Q113" i="1"/>
  <c r="AN966" i="1"/>
  <c r="Q15" i="1"/>
  <c r="Q461" i="1"/>
  <c r="AS964" i="1"/>
  <c r="K18" i="1"/>
  <c r="K265" i="1"/>
  <c r="K116" i="1"/>
  <c r="K999" i="1"/>
  <c r="K464" i="1"/>
  <c r="K967" i="1"/>
  <c r="I18" i="1"/>
  <c r="J18" i="1" s="1"/>
  <c r="I265" i="1"/>
  <c r="J265" i="1" s="1"/>
  <c r="I116" i="1"/>
  <c r="J116" i="1" s="1"/>
  <c r="I999" i="1"/>
  <c r="J999" i="1" s="1"/>
  <c r="I464" i="1"/>
  <c r="J464" i="1" s="1"/>
  <c r="I967" i="1"/>
  <c r="J967" i="1" s="1"/>
  <c r="AS461" i="1"/>
  <c r="AN17" i="1"/>
  <c r="AS262" i="1"/>
  <c r="Q996" i="1"/>
  <c r="AS15" i="1"/>
  <c r="Q964" i="1"/>
  <c r="P997" i="1"/>
  <c r="P462" i="1"/>
  <c r="AS113" i="1"/>
  <c r="P965" i="1"/>
  <c r="P16" i="1"/>
  <c r="P263" i="1"/>
  <c r="P114" i="1"/>
  <c r="L463" i="1"/>
  <c r="AO463" i="1" s="1"/>
  <c r="M463" i="1"/>
  <c r="AP463" i="1" s="1"/>
  <c r="O463" i="1"/>
  <c r="AR463" i="1" s="1"/>
  <c r="N463" i="1"/>
  <c r="AQ463" i="1" s="1"/>
  <c r="Y20" i="1"/>
  <c r="Z19" i="1"/>
  <c r="Y969" i="1"/>
  <c r="Z968" i="1"/>
  <c r="Y118" i="1"/>
  <c r="Z117" i="1"/>
  <c r="Y1001" i="1"/>
  <c r="Z1000" i="1"/>
  <c r="N17" i="1"/>
  <c r="AQ17" i="1" s="1"/>
  <c r="O17" i="1"/>
  <c r="AR17" i="1" s="1"/>
  <c r="M17" i="1"/>
  <c r="AP17" i="1" s="1"/>
  <c r="L17" i="1"/>
  <c r="AO17" i="1" s="1"/>
  <c r="N998" i="1"/>
  <c r="AQ998" i="1" s="1"/>
  <c r="O998" i="1"/>
  <c r="AR998" i="1" s="1"/>
  <c r="M998" i="1"/>
  <c r="AP998" i="1" s="1"/>
  <c r="L998" i="1"/>
  <c r="AO998" i="1" s="1"/>
  <c r="Y466" i="1"/>
  <c r="Z465" i="1"/>
  <c r="Y267" i="1"/>
  <c r="Z266" i="1"/>
  <c r="M264" i="1"/>
  <c r="AP264" i="1" s="1"/>
  <c r="O264" i="1"/>
  <c r="AR264" i="1" s="1"/>
  <c r="L264" i="1"/>
  <c r="AO264" i="1" s="1"/>
  <c r="N264" i="1"/>
  <c r="AQ264" i="1" s="1"/>
  <c r="M115" i="1"/>
  <c r="AP115" i="1" s="1"/>
  <c r="O115" i="1"/>
  <c r="AR115" i="1" s="1"/>
  <c r="L115" i="1"/>
  <c r="AO115" i="1" s="1"/>
  <c r="N115" i="1"/>
  <c r="AQ115" i="1" s="1"/>
  <c r="L966" i="1"/>
  <c r="AO966" i="1" s="1"/>
  <c r="M966" i="1"/>
  <c r="AP966" i="1" s="1"/>
  <c r="O966" i="1"/>
  <c r="AR966" i="1" s="1"/>
  <c r="N966" i="1"/>
  <c r="AQ966" i="1" s="1"/>
  <c r="V2003" i="1"/>
  <c r="U2003" i="1"/>
  <c r="R2003" i="1"/>
  <c r="S2003" i="1"/>
  <c r="F2003" i="1"/>
  <c r="T2003" i="1"/>
  <c r="E2003" i="1"/>
  <c r="U2102" i="1"/>
  <c r="S2102" i="1"/>
  <c r="F2102" i="1"/>
  <c r="E2102" i="1"/>
  <c r="R2102" i="1"/>
  <c r="V2102" i="1"/>
  <c r="T2102" i="1"/>
  <c r="V1961" i="1"/>
  <c r="S1961" i="1"/>
  <c r="U1961" i="1"/>
  <c r="R1961" i="1"/>
  <c r="F1961" i="1"/>
  <c r="E1961" i="1"/>
  <c r="T1961" i="1"/>
  <c r="F1110" i="1"/>
  <c r="R1110" i="1"/>
  <c r="U1110" i="1"/>
  <c r="E1110" i="1"/>
  <c r="S1110" i="1"/>
  <c r="T1110" i="1"/>
  <c r="V1110" i="1"/>
  <c r="T1458" i="1"/>
  <c r="U1458" i="1"/>
  <c r="S1458" i="1"/>
  <c r="R1458" i="1"/>
  <c r="V1458" i="1"/>
  <c r="F1458" i="1"/>
  <c r="E1458" i="1"/>
  <c r="E1992" i="1"/>
  <c r="F1992" i="1"/>
  <c r="T1992" i="1"/>
  <c r="U1992" i="1"/>
  <c r="V1992" i="1"/>
  <c r="S1992" i="1"/>
  <c r="R1992" i="1"/>
  <c r="F1259" i="1"/>
  <c r="E1259" i="1"/>
  <c r="U1259" i="1"/>
  <c r="T1259" i="1"/>
  <c r="S1259" i="1"/>
  <c r="V1259" i="1"/>
  <c r="R1259" i="1"/>
  <c r="V1011" i="1"/>
  <c r="E1011" i="1"/>
  <c r="T1011" i="1"/>
  <c r="U1011" i="1"/>
  <c r="F1011" i="1"/>
  <c r="R1011" i="1"/>
  <c r="S1011" i="1"/>
  <c r="V1980" i="1"/>
  <c r="U1980" i="1"/>
  <c r="T1980" i="1"/>
  <c r="F1980" i="1"/>
  <c r="E1980" i="1"/>
  <c r="S1980" i="1"/>
  <c r="R1980" i="1"/>
  <c r="U266" i="1"/>
  <c r="T266" i="1"/>
  <c r="S266" i="1"/>
  <c r="R266" i="1"/>
  <c r="V266" i="1"/>
  <c r="F266" i="1"/>
  <c r="E266" i="1"/>
  <c r="S968" i="1"/>
  <c r="R968" i="1"/>
  <c r="V968" i="1"/>
  <c r="U968" i="1"/>
  <c r="T968" i="1"/>
  <c r="F968" i="1"/>
  <c r="E968" i="1"/>
  <c r="T19" i="1"/>
  <c r="S19" i="1"/>
  <c r="R19" i="1"/>
  <c r="V19" i="1"/>
  <c r="U19" i="1"/>
  <c r="E19" i="1"/>
  <c r="F19" i="1"/>
  <c r="T117" i="1"/>
  <c r="S117" i="1"/>
  <c r="R117" i="1"/>
  <c r="V117" i="1"/>
  <c r="U117" i="1"/>
  <c r="F117" i="1"/>
  <c r="E117" i="1"/>
  <c r="R465" i="1"/>
  <c r="V465" i="1"/>
  <c r="T465" i="1"/>
  <c r="U465" i="1"/>
  <c r="S465" i="1"/>
  <c r="F465" i="1"/>
  <c r="E465" i="1"/>
  <c r="S1000" i="1"/>
  <c r="R1000" i="1"/>
  <c r="V1000" i="1"/>
  <c r="U1000" i="1"/>
  <c r="T1000" i="1"/>
  <c r="F1000" i="1"/>
  <c r="E1000" i="1"/>
  <c r="B1000" i="4" l="1"/>
  <c r="B465" i="4"/>
  <c r="B117" i="4"/>
  <c r="B19" i="4"/>
  <c r="B968" i="4"/>
  <c r="B266" i="4"/>
  <c r="A96" i="1"/>
  <c r="AM95" i="1"/>
  <c r="I2102" i="1"/>
  <c r="K2102" i="1"/>
  <c r="I2003" i="1"/>
  <c r="K2003" i="1"/>
  <c r="A1020" i="1"/>
  <c r="AM1019" i="1"/>
  <c r="Z2004" i="1"/>
  <c r="Y2005" i="1"/>
  <c r="A4020" i="1"/>
  <c r="AM4019" i="1"/>
  <c r="Y2104" i="1"/>
  <c r="Z2103" i="1"/>
  <c r="A2020" i="1"/>
  <c r="AM2019" i="1"/>
  <c r="Y2253" i="1"/>
  <c r="Z2252" i="1"/>
  <c r="Y2452" i="1"/>
  <c r="X2453" i="1"/>
  <c r="X2454" i="1" s="1"/>
  <c r="X2455" i="1" s="1"/>
  <c r="X2456" i="1" s="1"/>
  <c r="X2457" i="1" s="1"/>
  <c r="X2458" i="1" s="1"/>
  <c r="X2459" i="1" s="1"/>
  <c r="X2460" i="1" s="1"/>
  <c r="X2461" i="1" s="1"/>
  <c r="X2462" i="1" s="1"/>
  <c r="X2463" i="1" s="1"/>
  <c r="X2464" i="1" s="1"/>
  <c r="X2465" i="1" s="1"/>
  <c r="X2466" i="1" s="1"/>
  <c r="X2467" i="1" s="1"/>
  <c r="X2468" i="1" s="1"/>
  <c r="X2469" i="1" s="1"/>
  <c r="X2470" i="1" s="1"/>
  <c r="X2471" i="1" s="1"/>
  <c r="X2472" i="1" s="1"/>
  <c r="X2473" i="1" s="1"/>
  <c r="X2474" i="1" s="1"/>
  <c r="X2475" i="1" s="1"/>
  <c r="X2476" i="1" s="1"/>
  <c r="X2477" i="1" s="1"/>
  <c r="X2478" i="1" s="1"/>
  <c r="X2479" i="1" s="1"/>
  <c r="X2480" i="1" s="1"/>
  <c r="X2481" i="1" s="1"/>
  <c r="X2482" i="1" s="1"/>
  <c r="X2483" i="1" s="1"/>
  <c r="X2484" i="1" s="1"/>
  <c r="X2485" i="1" s="1"/>
  <c r="X2486" i="1" s="1"/>
  <c r="X2487" i="1" s="1"/>
  <c r="X2488" i="1" s="1"/>
  <c r="X2489" i="1" s="1"/>
  <c r="X2490" i="1" s="1"/>
  <c r="X2491" i="1" s="1"/>
  <c r="X2492" i="1" s="1"/>
  <c r="X2493" i="1" s="1"/>
  <c r="X2494" i="1" s="1"/>
  <c r="X2495" i="1" s="1"/>
  <c r="X2496" i="1" s="1"/>
  <c r="X2497" i="1" s="1"/>
  <c r="X2498" i="1" s="1"/>
  <c r="X2499" i="1" s="1"/>
  <c r="X2500" i="1" s="1"/>
  <c r="X2501" i="1" s="1"/>
  <c r="X2502" i="1" s="1"/>
  <c r="X2503" i="1" s="1"/>
  <c r="X2504" i="1" s="1"/>
  <c r="X2505" i="1" s="1"/>
  <c r="X2506" i="1" s="1"/>
  <c r="X2507" i="1" s="1"/>
  <c r="X2508" i="1" s="1"/>
  <c r="X2509" i="1" s="1"/>
  <c r="X2510" i="1" s="1"/>
  <c r="X2511" i="1" s="1"/>
  <c r="X2512" i="1" s="1"/>
  <c r="X2513" i="1" s="1"/>
  <c r="X2514" i="1" s="1"/>
  <c r="X2515" i="1" s="1"/>
  <c r="X2516" i="1" s="1"/>
  <c r="X2517" i="1" s="1"/>
  <c r="X2518" i="1" s="1"/>
  <c r="X2519" i="1" s="1"/>
  <c r="X2520" i="1" s="1"/>
  <c r="X2521" i="1" s="1"/>
  <c r="X2522" i="1" s="1"/>
  <c r="X2523" i="1" s="1"/>
  <c r="X2524" i="1" s="1"/>
  <c r="X2525" i="1" s="1"/>
  <c r="X2526" i="1" s="1"/>
  <c r="X2527" i="1" s="1"/>
  <c r="X2528" i="1" s="1"/>
  <c r="X2529" i="1" s="1"/>
  <c r="X2530" i="1" s="1"/>
  <c r="X2531" i="1" s="1"/>
  <c r="X2532" i="1" s="1"/>
  <c r="X2533" i="1" s="1"/>
  <c r="X2534" i="1" s="1"/>
  <c r="X2535" i="1" s="1"/>
  <c r="X2536" i="1" s="1"/>
  <c r="X2537" i="1" s="1"/>
  <c r="X2538" i="1" s="1"/>
  <c r="X2539" i="1" s="1"/>
  <c r="X2540" i="1" s="1"/>
  <c r="X2541" i="1" s="1"/>
  <c r="X2542" i="1" s="1"/>
  <c r="X2543" i="1" s="1"/>
  <c r="X2544" i="1" s="1"/>
  <c r="X2545" i="1" s="1"/>
  <c r="X2546" i="1" s="1"/>
  <c r="X2547" i="1" s="1"/>
  <c r="X2548" i="1" s="1"/>
  <c r="X2549" i="1" s="1"/>
  <c r="X2550" i="1" s="1"/>
  <c r="X2551" i="1" s="1"/>
  <c r="X2552" i="1" s="1"/>
  <c r="X2553" i="1" s="1"/>
  <c r="X2554" i="1" s="1"/>
  <c r="X2555" i="1" s="1"/>
  <c r="X2556" i="1" s="1"/>
  <c r="X2557" i="1" s="1"/>
  <c r="X2558" i="1" s="1"/>
  <c r="X2559" i="1" s="1"/>
  <c r="X2560" i="1" s="1"/>
  <c r="X2561" i="1" s="1"/>
  <c r="X2562" i="1" s="1"/>
  <c r="X2563" i="1" s="1"/>
  <c r="X2564" i="1" s="1"/>
  <c r="X2565" i="1" s="1"/>
  <c r="X2566" i="1" s="1"/>
  <c r="X2567" i="1" s="1"/>
  <c r="X2568" i="1" s="1"/>
  <c r="X2569" i="1" s="1"/>
  <c r="X2570" i="1" s="1"/>
  <c r="X2571" i="1" s="1"/>
  <c r="X2572" i="1" s="1"/>
  <c r="X2573" i="1" s="1"/>
  <c r="X2574" i="1" s="1"/>
  <c r="X2575" i="1" s="1"/>
  <c r="X2576" i="1" s="1"/>
  <c r="X2577" i="1" s="1"/>
  <c r="X2578" i="1" s="1"/>
  <c r="X2579" i="1" s="1"/>
  <c r="X2580" i="1" s="1"/>
  <c r="X2581" i="1" s="1"/>
  <c r="X2582" i="1" s="1"/>
  <c r="X2583" i="1" s="1"/>
  <c r="X2584" i="1" s="1"/>
  <c r="X2585" i="1" s="1"/>
  <c r="X2586" i="1" s="1"/>
  <c r="X2587" i="1" s="1"/>
  <c r="X2588" i="1" s="1"/>
  <c r="X2589" i="1" s="1"/>
  <c r="X2590" i="1" s="1"/>
  <c r="X2591" i="1" s="1"/>
  <c r="X2592" i="1" s="1"/>
  <c r="X2593" i="1" s="1"/>
  <c r="X2594" i="1" s="1"/>
  <c r="X2595" i="1" s="1"/>
  <c r="X2596" i="1" s="1"/>
  <c r="X2597" i="1" s="1"/>
  <c r="X2598" i="1" s="1"/>
  <c r="X2599" i="1" s="1"/>
  <c r="X2600" i="1" s="1"/>
  <c r="X2601" i="1" s="1"/>
  <c r="X2602" i="1" s="1"/>
  <c r="X2603" i="1" s="1"/>
  <c r="X2604" i="1" s="1"/>
  <c r="X2605" i="1" s="1"/>
  <c r="X2606" i="1" s="1"/>
  <c r="X2607" i="1" s="1"/>
  <c r="X2608" i="1" s="1"/>
  <c r="X2609" i="1" s="1"/>
  <c r="X2610" i="1" s="1"/>
  <c r="X2611" i="1" s="1"/>
  <c r="X2612" i="1" s="1"/>
  <c r="X2613" i="1" s="1"/>
  <c r="X2614" i="1" s="1"/>
  <c r="X2615" i="1" s="1"/>
  <c r="X2616" i="1" s="1"/>
  <c r="X2617" i="1" s="1"/>
  <c r="X2618" i="1" s="1"/>
  <c r="X2619" i="1" s="1"/>
  <c r="X2620" i="1" s="1"/>
  <c r="X2621" i="1" s="1"/>
  <c r="X2622" i="1" s="1"/>
  <c r="X2623" i="1" s="1"/>
  <c r="X2624" i="1" s="1"/>
  <c r="X2625" i="1" s="1"/>
  <c r="X2626" i="1" s="1"/>
  <c r="X2627" i="1" s="1"/>
  <c r="X2628" i="1" s="1"/>
  <c r="X2629" i="1" s="1"/>
  <c r="X2630" i="1" s="1"/>
  <c r="X2631" i="1" s="1"/>
  <c r="X2632" i="1" s="1"/>
  <c r="X2633" i="1" s="1"/>
  <c r="X2634" i="1" s="1"/>
  <c r="X2635" i="1" s="1"/>
  <c r="X2636" i="1" s="1"/>
  <c r="X2637" i="1" s="1"/>
  <c r="X2638" i="1" s="1"/>
  <c r="X2639" i="1" s="1"/>
  <c r="X2640" i="1" s="1"/>
  <c r="X2641" i="1" s="1"/>
  <c r="X2642" i="1" s="1"/>
  <c r="X2643" i="1" s="1"/>
  <c r="X2644" i="1" s="1"/>
  <c r="X2645" i="1" s="1"/>
  <c r="X2646" i="1" s="1"/>
  <c r="X2647" i="1" s="1"/>
  <c r="X2648" i="1" s="1"/>
  <c r="X2649" i="1" s="1"/>
  <c r="X2650" i="1" s="1"/>
  <c r="X2651" i="1" s="1"/>
  <c r="X2652" i="1" s="1"/>
  <c r="X2653" i="1" s="1"/>
  <c r="X2654" i="1" s="1"/>
  <c r="X2655" i="1" s="1"/>
  <c r="X2656" i="1" s="1"/>
  <c r="X2657" i="1" s="1"/>
  <c r="X2658" i="1" s="1"/>
  <c r="X2659" i="1" s="1"/>
  <c r="X2660" i="1" s="1"/>
  <c r="X2661" i="1" s="1"/>
  <c r="X2662" i="1" s="1"/>
  <c r="X2663" i="1" s="1"/>
  <c r="X2664" i="1" s="1"/>
  <c r="X2665" i="1" s="1"/>
  <c r="X2666" i="1" s="1"/>
  <c r="X2667" i="1" s="1"/>
  <c r="X2668" i="1" s="1"/>
  <c r="X2669" i="1" s="1"/>
  <c r="X2670" i="1" s="1"/>
  <c r="X2671" i="1" s="1"/>
  <c r="X2672" i="1" s="1"/>
  <c r="X2673" i="1" s="1"/>
  <c r="X2674" i="1" s="1"/>
  <c r="X2675" i="1" s="1"/>
  <c r="X2676" i="1" s="1"/>
  <c r="X2677" i="1" s="1"/>
  <c r="X2678" i="1" s="1"/>
  <c r="X2679" i="1" s="1"/>
  <c r="X2680" i="1" s="1"/>
  <c r="X2681" i="1" s="1"/>
  <c r="X2682" i="1" s="1"/>
  <c r="X2683" i="1" s="1"/>
  <c r="X2684" i="1" s="1"/>
  <c r="X2685" i="1" s="1"/>
  <c r="X2686" i="1" s="1"/>
  <c r="X2687" i="1" s="1"/>
  <c r="X2688" i="1" s="1"/>
  <c r="X2689" i="1" s="1"/>
  <c r="X2690" i="1" s="1"/>
  <c r="X2691" i="1" s="1"/>
  <c r="X2692" i="1" s="1"/>
  <c r="X2693" i="1" s="1"/>
  <c r="X2694" i="1" s="1"/>
  <c r="X2695" i="1" s="1"/>
  <c r="X2696" i="1" s="1"/>
  <c r="X2697" i="1" s="1"/>
  <c r="X2698" i="1" s="1"/>
  <c r="X2699" i="1" s="1"/>
  <c r="X2700" i="1" s="1"/>
  <c r="X2701" i="1" s="1"/>
  <c r="X2702" i="1" s="1"/>
  <c r="X2703" i="1" s="1"/>
  <c r="X2704" i="1" s="1"/>
  <c r="X2705" i="1" s="1"/>
  <c r="X2706" i="1" s="1"/>
  <c r="X2707" i="1" s="1"/>
  <c r="X2708" i="1" s="1"/>
  <c r="X2709" i="1" s="1"/>
  <c r="X2710" i="1" s="1"/>
  <c r="X2711" i="1" s="1"/>
  <c r="X2712" i="1" s="1"/>
  <c r="X2713" i="1" s="1"/>
  <c r="X2714" i="1" s="1"/>
  <c r="X2715" i="1" s="1"/>
  <c r="X2716" i="1" s="1"/>
  <c r="X2717" i="1" s="1"/>
  <c r="X2718" i="1" s="1"/>
  <c r="X2719" i="1" s="1"/>
  <c r="X2720" i="1" s="1"/>
  <c r="X2721" i="1" s="1"/>
  <c r="X2722" i="1" s="1"/>
  <c r="X2723" i="1" s="1"/>
  <c r="X2724" i="1" s="1"/>
  <c r="X2725" i="1" s="1"/>
  <c r="X2726" i="1" s="1"/>
  <c r="X2727" i="1" s="1"/>
  <c r="X2728" i="1" s="1"/>
  <c r="X2729" i="1" s="1"/>
  <c r="X2730" i="1" s="1"/>
  <c r="X2731" i="1" s="1"/>
  <c r="X2732" i="1" s="1"/>
  <c r="X2733" i="1" s="1"/>
  <c r="X2734" i="1" s="1"/>
  <c r="X2735" i="1" s="1"/>
  <c r="X2736" i="1" s="1"/>
  <c r="X2737" i="1" s="1"/>
  <c r="X2738" i="1" s="1"/>
  <c r="X2739" i="1" s="1"/>
  <c r="X2740" i="1" s="1"/>
  <c r="X2741" i="1" s="1"/>
  <c r="X2742" i="1" s="1"/>
  <c r="X2743" i="1" s="1"/>
  <c r="X2744" i="1" s="1"/>
  <c r="X2745" i="1" s="1"/>
  <c r="X2746" i="1" s="1"/>
  <c r="X2747" i="1" s="1"/>
  <c r="X2748" i="1" s="1"/>
  <c r="X2749" i="1" s="1"/>
  <c r="X2750" i="1" s="1"/>
  <c r="X2751" i="1" s="1"/>
  <c r="X2752" i="1" s="1"/>
  <c r="X2753" i="1" s="1"/>
  <c r="X2754" i="1" s="1"/>
  <c r="X2755" i="1" s="1"/>
  <c r="X2756" i="1" s="1"/>
  <c r="X2757" i="1" s="1"/>
  <c r="X2758" i="1" s="1"/>
  <c r="X2759" i="1" s="1"/>
  <c r="X2760" i="1" s="1"/>
  <c r="X2761" i="1" s="1"/>
  <c r="X2762" i="1" s="1"/>
  <c r="X2763" i="1" s="1"/>
  <c r="X2764" i="1" s="1"/>
  <c r="X2765" i="1" s="1"/>
  <c r="X2766" i="1" s="1"/>
  <c r="X2767" i="1" s="1"/>
  <c r="X2768" i="1" s="1"/>
  <c r="X2769" i="1" s="1"/>
  <c r="X2770" i="1" s="1"/>
  <c r="X2771" i="1" s="1"/>
  <c r="X2772" i="1" s="1"/>
  <c r="X2773" i="1" s="1"/>
  <c r="X2774" i="1" s="1"/>
  <c r="X2775" i="1" s="1"/>
  <c r="X2776" i="1" s="1"/>
  <c r="X2777" i="1" s="1"/>
  <c r="X2778" i="1" s="1"/>
  <c r="X2779" i="1" s="1"/>
  <c r="X2780" i="1" s="1"/>
  <c r="X2781" i="1" s="1"/>
  <c r="X2782" i="1" s="1"/>
  <c r="X2783" i="1" s="1"/>
  <c r="X2784" i="1" s="1"/>
  <c r="X2785" i="1" s="1"/>
  <c r="X2786" i="1" s="1"/>
  <c r="X2787" i="1" s="1"/>
  <c r="X2788" i="1" s="1"/>
  <c r="X2789" i="1" s="1"/>
  <c r="X2790" i="1" s="1"/>
  <c r="X2791" i="1" s="1"/>
  <c r="X2792" i="1" s="1"/>
  <c r="X2793" i="1" s="1"/>
  <c r="X2794" i="1" s="1"/>
  <c r="X2795" i="1" s="1"/>
  <c r="X2796" i="1" s="1"/>
  <c r="X2797" i="1" s="1"/>
  <c r="X2798" i="1" s="1"/>
  <c r="X2799" i="1" s="1"/>
  <c r="X2800" i="1" s="1"/>
  <c r="X2801" i="1" s="1"/>
  <c r="X2802" i="1" s="1"/>
  <c r="X2803" i="1" s="1"/>
  <c r="X2804" i="1" s="1"/>
  <c r="X2805" i="1" s="1"/>
  <c r="X2806" i="1" s="1"/>
  <c r="X2807" i="1" s="1"/>
  <c r="X2808" i="1" s="1"/>
  <c r="X2809" i="1" s="1"/>
  <c r="X2810" i="1" s="1"/>
  <c r="X2811" i="1" s="1"/>
  <c r="X2812" i="1" s="1"/>
  <c r="X2813" i="1" s="1"/>
  <c r="X2814" i="1" s="1"/>
  <c r="X2815" i="1" s="1"/>
  <c r="X2816" i="1" s="1"/>
  <c r="X2817" i="1" s="1"/>
  <c r="X2818" i="1" s="1"/>
  <c r="X2819" i="1" s="1"/>
  <c r="X2820" i="1" s="1"/>
  <c r="X2821" i="1" s="1"/>
  <c r="X2822" i="1" s="1"/>
  <c r="X2823" i="1" s="1"/>
  <c r="X2824" i="1" s="1"/>
  <c r="X2825" i="1" s="1"/>
  <c r="X2826" i="1" s="1"/>
  <c r="X2827" i="1" s="1"/>
  <c r="X2828" i="1" s="1"/>
  <c r="X2829" i="1" s="1"/>
  <c r="X2830" i="1" s="1"/>
  <c r="X2831" i="1" s="1"/>
  <c r="X2832" i="1" s="1"/>
  <c r="X2833" i="1" s="1"/>
  <c r="X2834" i="1" s="1"/>
  <c r="X2835" i="1" s="1"/>
  <c r="X2836" i="1" s="1"/>
  <c r="X2837" i="1" s="1"/>
  <c r="X2838" i="1" s="1"/>
  <c r="X2839" i="1" s="1"/>
  <c r="X2840" i="1" s="1"/>
  <c r="X2841" i="1" s="1"/>
  <c r="X2842" i="1" s="1"/>
  <c r="X2843" i="1" s="1"/>
  <c r="X2844" i="1" s="1"/>
  <c r="X2845" i="1" s="1"/>
  <c r="X2846" i="1" s="1"/>
  <c r="X2847" i="1" s="1"/>
  <c r="X2848" i="1" s="1"/>
  <c r="X2849" i="1" s="1"/>
  <c r="X2850" i="1" s="1"/>
  <c r="X2851" i="1" s="1"/>
  <c r="X2852" i="1" s="1"/>
  <c r="X2853" i="1" s="1"/>
  <c r="X2854" i="1" s="1"/>
  <c r="X2855" i="1" s="1"/>
  <c r="X2856" i="1" s="1"/>
  <c r="X2857" i="1" s="1"/>
  <c r="X2858" i="1" s="1"/>
  <c r="X2859" i="1" s="1"/>
  <c r="X2860" i="1" s="1"/>
  <c r="X2861" i="1" s="1"/>
  <c r="X2862" i="1" s="1"/>
  <c r="X2863" i="1" s="1"/>
  <c r="X2864" i="1" s="1"/>
  <c r="X2865" i="1" s="1"/>
  <c r="X2866" i="1" s="1"/>
  <c r="X2867" i="1" s="1"/>
  <c r="X2868" i="1" s="1"/>
  <c r="X2869" i="1" s="1"/>
  <c r="X2870" i="1" s="1"/>
  <c r="X2871" i="1" s="1"/>
  <c r="X2872" i="1" s="1"/>
  <c r="X2873" i="1" s="1"/>
  <c r="X2874" i="1" s="1"/>
  <c r="X2875" i="1" s="1"/>
  <c r="X2876" i="1" s="1"/>
  <c r="X2877" i="1" s="1"/>
  <c r="X2878" i="1" s="1"/>
  <c r="X2879" i="1" s="1"/>
  <c r="X2880" i="1" s="1"/>
  <c r="X2881" i="1" s="1"/>
  <c r="X2882" i="1" s="1"/>
  <c r="X2883" i="1" s="1"/>
  <c r="X2884" i="1" s="1"/>
  <c r="X2885" i="1" s="1"/>
  <c r="X2886" i="1" s="1"/>
  <c r="X2887" i="1" s="1"/>
  <c r="X2888" i="1" s="1"/>
  <c r="X2889" i="1" s="1"/>
  <c r="X2890" i="1" s="1"/>
  <c r="X2891" i="1" s="1"/>
  <c r="X2892" i="1" s="1"/>
  <c r="X2893" i="1" s="1"/>
  <c r="X2894" i="1" s="1"/>
  <c r="X2895" i="1" s="1"/>
  <c r="X2896" i="1" s="1"/>
  <c r="X2897" i="1" s="1"/>
  <c r="X2898" i="1" s="1"/>
  <c r="X2899" i="1" s="1"/>
  <c r="X2900" i="1" s="1"/>
  <c r="X2901" i="1" s="1"/>
  <c r="X2902" i="1" s="1"/>
  <c r="X2903" i="1" s="1"/>
  <c r="X2904" i="1" s="1"/>
  <c r="X2905" i="1" s="1"/>
  <c r="X2906" i="1" s="1"/>
  <c r="X2907" i="1" s="1"/>
  <c r="X2908" i="1" s="1"/>
  <c r="X2909" i="1" s="1"/>
  <c r="X2910" i="1" s="1"/>
  <c r="X2911" i="1" s="1"/>
  <c r="X2912" i="1" s="1"/>
  <c r="X2913" i="1" s="1"/>
  <c r="X2914" i="1" s="1"/>
  <c r="X2915" i="1" s="1"/>
  <c r="X2916" i="1" s="1"/>
  <c r="X2917" i="1" s="1"/>
  <c r="X2918" i="1" s="1"/>
  <c r="X2919" i="1" s="1"/>
  <c r="X2920" i="1" s="1"/>
  <c r="X2921" i="1" s="1"/>
  <c r="X2922" i="1" s="1"/>
  <c r="X2923" i="1" s="1"/>
  <c r="X2924" i="1" s="1"/>
  <c r="X2925" i="1" s="1"/>
  <c r="X2926" i="1" s="1"/>
  <c r="X2927" i="1" s="1"/>
  <c r="X2928" i="1" s="1"/>
  <c r="X2929" i="1" s="1"/>
  <c r="X2930" i="1" s="1"/>
  <c r="X2931" i="1" s="1"/>
  <c r="X2932" i="1" s="1"/>
  <c r="X2933" i="1" s="1"/>
  <c r="X2934" i="1" s="1"/>
  <c r="X2935" i="1" s="1"/>
  <c r="X2936" i="1" s="1"/>
  <c r="X2937" i="1" s="1"/>
  <c r="X2938" i="1" s="1"/>
  <c r="X2939" i="1" s="1"/>
  <c r="X2940" i="1" s="1"/>
  <c r="X2941" i="1" s="1"/>
  <c r="X2942" i="1" s="1"/>
  <c r="X2943" i="1" s="1"/>
  <c r="X2944" i="1" s="1"/>
  <c r="X2945" i="1" s="1"/>
  <c r="X2946" i="1" s="1"/>
  <c r="X2947" i="1" s="1"/>
  <c r="X2948" i="1" s="1"/>
  <c r="X2949" i="1" s="1"/>
  <c r="X2950" i="1" s="1"/>
  <c r="X2951" i="1" s="1"/>
  <c r="X2952" i="1" s="1"/>
  <c r="A3020" i="1"/>
  <c r="AM3019" i="1"/>
  <c r="N2002" i="1"/>
  <c r="AQ2002" i="1" s="1"/>
  <c r="M2002" i="1"/>
  <c r="AP2002" i="1" s="1"/>
  <c r="L2002" i="1"/>
  <c r="AO2002" i="1" s="1"/>
  <c r="J2002" i="1"/>
  <c r="O2002" i="1"/>
  <c r="AR2002" i="1" s="1"/>
  <c r="A5020" i="1"/>
  <c r="AM5019" i="1"/>
  <c r="K1980" i="1"/>
  <c r="I1980" i="1"/>
  <c r="K1011" i="1"/>
  <c r="I1011" i="1"/>
  <c r="I1259" i="1"/>
  <c r="K1259" i="1"/>
  <c r="K1992" i="1"/>
  <c r="I1992" i="1"/>
  <c r="K1458" i="1"/>
  <c r="I1458" i="1"/>
  <c r="K1110" i="1"/>
  <c r="I1110" i="1"/>
  <c r="I1961" i="1"/>
  <c r="K1961" i="1"/>
  <c r="AS1256" i="1"/>
  <c r="Q1256" i="1"/>
  <c r="Q1958" i="1"/>
  <c r="AS1958" i="1"/>
  <c r="Z1981" i="1"/>
  <c r="Y1982" i="1"/>
  <c r="Y1013" i="1"/>
  <c r="Z1012" i="1"/>
  <c r="M1010" i="1"/>
  <c r="AP1010" i="1" s="1"/>
  <c r="L1010" i="1"/>
  <c r="AO1010" i="1" s="1"/>
  <c r="J1010" i="1"/>
  <c r="N1010" i="1"/>
  <c r="AQ1010" i="1" s="1"/>
  <c r="O1010" i="1"/>
  <c r="AR1010" i="1" s="1"/>
  <c r="J1258" i="1"/>
  <c r="L1258" i="1"/>
  <c r="AO1258" i="1" s="1"/>
  <c r="M1258" i="1"/>
  <c r="AP1258" i="1" s="1"/>
  <c r="O1258" i="1"/>
  <c r="AR1258" i="1" s="1"/>
  <c r="N1258" i="1"/>
  <c r="AQ1258" i="1" s="1"/>
  <c r="Y1261" i="1"/>
  <c r="Z1260" i="1"/>
  <c r="AN1990" i="1"/>
  <c r="P1990" i="1"/>
  <c r="AN1978" i="1"/>
  <c r="P1978" i="1"/>
  <c r="AS1977" i="1"/>
  <c r="Q1977" i="1"/>
  <c r="Q1008" i="1"/>
  <c r="AS1008" i="1"/>
  <c r="N1991" i="1"/>
  <c r="AQ1991" i="1" s="1"/>
  <c r="M1991" i="1"/>
  <c r="AP1991" i="1" s="1"/>
  <c r="J1991" i="1"/>
  <c r="L1991" i="1"/>
  <c r="AO1991" i="1" s="1"/>
  <c r="O1991" i="1"/>
  <c r="AR1991" i="1" s="1"/>
  <c r="AN1955" i="1"/>
  <c r="P1955" i="1"/>
  <c r="Z1993" i="1"/>
  <c r="Y1994" i="1"/>
  <c r="AN1959" i="1"/>
  <c r="P1959" i="1"/>
  <c r="L1956" i="1"/>
  <c r="AO1956" i="1" s="1"/>
  <c r="J1956" i="1"/>
  <c r="M1956" i="1"/>
  <c r="AP1956" i="1" s="1"/>
  <c r="O1956" i="1"/>
  <c r="AR1956" i="1" s="1"/>
  <c r="N1956" i="1"/>
  <c r="AQ1956" i="1" s="1"/>
  <c r="AS1107" i="1"/>
  <c r="Q1107" i="1"/>
  <c r="AS1455" i="1"/>
  <c r="Q1455" i="1"/>
  <c r="O1457" i="1"/>
  <c r="AR1457" i="1" s="1"/>
  <c r="M1457" i="1"/>
  <c r="AP1457" i="1" s="1"/>
  <c r="L1457" i="1"/>
  <c r="AO1457" i="1" s="1"/>
  <c r="J1457" i="1"/>
  <c r="N1457" i="1"/>
  <c r="AQ1457" i="1" s="1"/>
  <c r="J1960" i="1"/>
  <c r="O1960" i="1"/>
  <c r="AR1960" i="1" s="1"/>
  <c r="N1960" i="1"/>
  <c r="AQ1960" i="1" s="1"/>
  <c r="M1960" i="1"/>
  <c r="AP1960" i="1" s="1"/>
  <c r="L1960" i="1"/>
  <c r="AO1960" i="1" s="1"/>
  <c r="AN1456" i="1"/>
  <c r="P1456" i="1"/>
  <c r="AN1257" i="1"/>
  <c r="P1257" i="1"/>
  <c r="Z1962" i="1"/>
  <c r="Y1963" i="1"/>
  <c r="P1009" i="1"/>
  <c r="AN1009" i="1"/>
  <c r="Y1112" i="1"/>
  <c r="Z1111" i="1"/>
  <c r="N1979" i="1"/>
  <c r="AQ1979" i="1" s="1"/>
  <c r="M1979" i="1"/>
  <c r="AP1979" i="1" s="1"/>
  <c r="L1979" i="1"/>
  <c r="AO1979" i="1" s="1"/>
  <c r="O1979" i="1"/>
  <c r="AR1979" i="1" s="1"/>
  <c r="J1979" i="1"/>
  <c r="L1109" i="1"/>
  <c r="AO1109" i="1" s="1"/>
  <c r="O1109" i="1"/>
  <c r="AR1109" i="1" s="1"/>
  <c r="N1109" i="1"/>
  <c r="AQ1109" i="1" s="1"/>
  <c r="M1109" i="1"/>
  <c r="AP1109" i="1" s="1"/>
  <c r="J1109" i="1"/>
  <c r="AN1108" i="1"/>
  <c r="P1108" i="1"/>
  <c r="Y1460" i="1"/>
  <c r="Z1459" i="1"/>
  <c r="Q1954" i="1"/>
  <c r="AS1954" i="1"/>
  <c r="Q462" i="1"/>
  <c r="AN967" i="1"/>
  <c r="AS997" i="1"/>
  <c r="AN464" i="1"/>
  <c r="AN999" i="1"/>
  <c r="AS114" i="1"/>
  <c r="AN116" i="1"/>
  <c r="AS263" i="1"/>
  <c r="AN265" i="1"/>
  <c r="Q16" i="1"/>
  <c r="Q965" i="1"/>
  <c r="Q997" i="1"/>
  <c r="K1000" i="1"/>
  <c r="K465" i="1"/>
  <c r="K117" i="1"/>
  <c r="K19" i="1"/>
  <c r="K968" i="1"/>
  <c r="K266" i="1"/>
  <c r="I1000" i="1"/>
  <c r="J1000" i="1" s="1"/>
  <c r="I465" i="1"/>
  <c r="J465" i="1" s="1"/>
  <c r="I117" i="1"/>
  <c r="J117" i="1" s="1"/>
  <c r="I19" i="1"/>
  <c r="J19" i="1" s="1"/>
  <c r="I968" i="1"/>
  <c r="J968" i="1" s="1"/>
  <c r="I266" i="1"/>
  <c r="J266" i="1" s="1"/>
  <c r="AN18" i="1"/>
  <c r="Q114" i="1"/>
  <c r="AS16" i="1"/>
  <c r="Q263" i="1"/>
  <c r="AS965" i="1"/>
  <c r="AS462" i="1"/>
  <c r="P463" i="1"/>
  <c r="P115" i="1"/>
  <c r="P17" i="1"/>
  <c r="P264" i="1"/>
  <c r="P966" i="1"/>
  <c r="P998" i="1"/>
  <c r="M116" i="1"/>
  <c r="AP116" i="1" s="1"/>
  <c r="N116" i="1"/>
  <c r="AQ116" i="1" s="1"/>
  <c r="L116" i="1"/>
  <c r="AO116" i="1" s="1"/>
  <c r="O116" i="1"/>
  <c r="AR116" i="1" s="1"/>
  <c r="Z1001" i="1"/>
  <c r="Y467" i="1"/>
  <c r="Z466" i="1"/>
  <c r="Z118" i="1"/>
  <c r="Y119" i="1"/>
  <c r="Y21" i="1"/>
  <c r="Z20" i="1"/>
  <c r="N464" i="1"/>
  <c r="AQ464" i="1" s="1"/>
  <c r="M464" i="1"/>
  <c r="AP464" i="1" s="1"/>
  <c r="L464" i="1"/>
  <c r="AO464" i="1" s="1"/>
  <c r="O464" i="1"/>
  <c r="AR464" i="1" s="1"/>
  <c r="M265" i="1"/>
  <c r="AP265" i="1" s="1"/>
  <c r="L265" i="1"/>
  <c r="AO265" i="1" s="1"/>
  <c r="O265" i="1"/>
  <c r="AR265" i="1" s="1"/>
  <c r="N265" i="1"/>
  <c r="AQ265" i="1" s="1"/>
  <c r="Y268" i="1"/>
  <c r="Z267" i="1"/>
  <c r="Y970" i="1"/>
  <c r="Z969" i="1"/>
  <c r="O999" i="1"/>
  <c r="AR999" i="1" s="1"/>
  <c r="N999" i="1"/>
  <c r="AQ999" i="1" s="1"/>
  <c r="L999" i="1"/>
  <c r="AO999" i="1" s="1"/>
  <c r="M999" i="1"/>
  <c r="AP999" i="1" s="1"/>
  <c r="O18" i="1"/>
  <c r="AR18" i="1" s="1"/>
  <c r="M18" i="1"/>
  <c r="AP18" i="1" s="1"/>
  <c r="L18" i="1"/>
  <c r="AO18" i="1" s="1"/>
  <c r="N18" i="1"/>
  <c r="AQ18" i="1" s="1"/>
  <c r="M967" i="1"/>
  <c r="AP967" i="1" s="1"/>
  <c r="L967" i="1"/>
  <c r="AO967" i="1" s="1"/>
  <c r="O967" i="1"/>
  <c r="AR967" i="1" s="1"/>
  <c r="N967" i="1"/>
  <c r="AQ967" i="1" s="1"/>
  <c r="Y977" i="1"/>
  <c r="F2004" i="1"/>
  <c r="U2004" i="1"/>
  <c r="T2004" i="1"/>
  <c r="S2004" i="1"/>
  <c r="R2004" i="1"/>
  <c r="V2004" i="1"/>
  <c r="E2004" i="1"/>
  <c r="S2252" i="1"/>
  <c r="V2252" i="1"/>
  <c r="R2252" i="1"/>
  <c r="E2252" i="1"/>
  <c r="F2252" i="1"/>
  <c r="T2252" i="1"/>
  <c r="U2252" i="1"/>
  <c r="V2103" i="1"/>
  <c r="E2103" i="1"/>
  <c r="R2103" i="1"/>
  <c r="S2103" i="1"/>
  <c r="F2103" i="1"/>
  <c r="T2103" i="1"/>
  <c r="U2103" i="1"/>
  <c r="V1962" i="1"/>
  <c r="R1962" i="1"/>
  <c r="U1962" i="1"/>
  <c r="F1962" i="1"/>
  <c r="T1962" i="1"/>
  <c r="E1962" i="1"/>
  <c r="S1962" i="1"/>
  <c r="S1981" i="1"/>
  <c r="R1981" i="1"/>
  <c r="U1981" i="1"/>
  <c r="T1981" i="1"/>
  <c r="V1981" i="1"/>
  <c r="E1981" i="1"/>
  <c r="F1981" i="1"/>
  <c r="F1459" i="1"/>
  <c r="E1459" i="1"/>
  <c r="V1459" i="1"/>
  <c r="S1459" i="1"/>
  <c r="U1459" i="1"/>
  <c r="T1459" i="1"/>
  <c r="R1459" i="1"/>
  <c r="E1260" i="1"/>
  <c r="F1260" i="1"/>
  <c r="V1260" i="1"/>
  <c r="T1260" i="1"/>
  <c r="S1260" i="1"/>
  <c r="R1260" i="1"/>
  <c r="U1260" i="1"/>
  <c r="R1993" i="1"/>
  <c r="U1993" i="1"/>
  <c r="T1993" i="1"/>
  <c r="V1993" i="1"/>
  <c r="F1993" i="1"/>
  <c r="S1993" i="1"/>
  <c r="E1993" i="1"/>
  <c r="S1012" i="1"/>
  <c r="T1012" i="1"/>
  <c r="F1012" i="1"/>
  <c r="R1012" i="1"/>
  <c r="U1012" i="1"/>
  <c r="V1012" i="1"/>
  <c r="E1012" i="1"/>
  <c r="S1111" i="1"/>
  <c r="V1111" i="1"/>
  <c r="T1111" i="1"/>
  <c r="F1111" i="1"/>
  <c r="E1111" i="1"/>
  <c r="U1111" i="1"/>
  <c r="R1111" i="1"/>
  <c r="V1001" i="1"/>
  <c r="U1001" i="1"/>
  <c r="T1001" i="1"/>
  <c r="S1001" i="1"/>
  <c r="R1001" i="1"/>
  <c r="F1001" i="1"/>
  <c r="E1001" i="1"/>
  <c r="V20" i="1"/>
  <c r="U20" i="1"/>
  <c r="S20" i="1"/>
  <c r="T20" i="1"/>
  <c r="R20" i="1"/>
  <c r="F20" i="1"/>
  <c r="E20" i="1"/>
  <c r="U466" i="1"/>
  <c r="T466" i="1"/>
  <c r="S466" i="1"/>
  <c r="R466" i="1"/>
  <c r="V466" i="1"/>
  <c r="F466" i="1"/>
  <c r="E466" i="1"/>
  <c r="S267" i="1"/>
  <c r="R267" i="1"/>
  <c r="V267" i="1"/>
  <c r="T267" i="1"/>
  <c r="U267" i="1"/>
  <c r="F267" i="1"/>
  <c r="E267" i="1"/>
  <c r="V969" i="1"/>
  <c r="U969" i="1"/>
  <c r="T969" i="1"/>
  <c r="S969" i="1"/>
  <c r="R969" i="1"/>
  <c r="F969" i="1"/>
  <c r="E969" i="1"/>
  <c r="V118" i="1"/>
  <c r="U118" i="1"/>
  <c r="T118" i="1"/>
  <c r="S118" i="1"/>
  <c r="R118" i="1"/>
  <c r="F118" i="1"/>
  <c r="E118" i="1"/>
  <c r="B118" i="4" l="1"/>
  <c r="B969" i="4"/>
  <c r="B267" i="4"/>
  <c r="B466" i="4"/>
  <c r="B20" i="4"/>
  <c r="B1001" i="4"/>
  <c r="A97" i="1"/>
  <c r="AM96" i="1"/>
  <c r="K2103" i="1"/>
  <c r="I2103" i="1"/>
  <c r="I2252" i="1"/>
  <c r="K2252" i="1"/>
  <c r="K2004" i="1"/>
  <c r="I2004" i="1"/>
  <c r="AN2002" i="1"/>
  <c r="P2002" i="1"/>
  <c r="A1021" i="1"/>
  <c r="AM1020" i="1"/>
  <c r="Y2105" i="1"/>
  <c r="Z2104" i="1"/>
  <c r="Z2253" i="1"/>
  <c r="Y2254" i="1"/>
  <c r="A3021" i="1"/>
  <c r="AM3020" i="1"/>
  <c r="Y2006" i="1"/>
  <c r="Z2005" i="1"/>
  <c r="M2003" i="1"/>
  <c r="AP2003" i="1" s="1"/>
  <c r="L2003" i="1"/>
  <c r="AO2003" i="1" s="1"/>
  <c r="J2003" i="1"/>
  <c r="O2003" i="1"/>
  <c r="AR2003" i="1" s="1"/>
  <c r="N2003" i="1"/>
  <c r="AQ2003" i="1" s="1"/>
  <c r="A5021" i="1"/>
  <c r="AM5020" i="1"/>
  <c r="Y2952" i="1"/>
  <c r="X2953" i="1"/>
  <c r="X2954" i="1" s="1"/>
  <c r="X2955" i="1" s="1"/>
  <c r="X2956" i="1" s="1"/>
  <c r="X2957" i="1" s="1"/>
  <c r="A2021" i="1"/>
  <c r="AM2020" i="1"/>
  <c r="A4021" i="1"/>
  <c r="AM4020" i="1"/>
  <c r="Z2452" i="1"/>
  <c r="Y2453" i="1"/>
  <c r="J2102" i="1"/>
  <c r="N2102" i="1"/>
  <c r="AQ2102" i="1" s="1"/>
  <c r="O2102" i="1"/>
  <c r="AR2102" i="1" s="1"/>
  <c r="M2102" i="1"/>
  <c r="AP2102" i="1" s="1"/>
  <c r="L2102" i="1"/>
  <c r="AO2102" i="1" s="1"/>
  <c r="I1111" i="1"/>
  <c r="K1111" i="1"/>
  <c r="I1012" i="1"/>
  <c r="K1012" i="1"/>
  <c r="I1993" i="1"/>
  <c r="K1993" i="1"/>
  <c r="K1260" i="1"/>
  <c r="I1260" i="1"/>
  <c r="I1459" i="1"/>
  <c r="K1459" i="1"/>
  <c r="I1981" i="1"/>
  <c r="K1981" i="1"/>
  <c r="I1962" i="1"/>
  <c r="K1962" i="1"/>
  <c r="AS1257" i="1"/>
  <c r="Q1257" i="1"/>
  <c r="AN1960" i="1"/>
  <c r="P1960" i="1"/>
  <c r="AN1991" i="1"/>
  <c r="P1991" i="1"/>
  <c r="L1992" i="1"/>
  <c r="AO1992" i="1" s="1"/>
  <c r="O1992" i="1"/>
  <c r="AR1992" i="1" s="1"/>
  <c r="N1992" i="1"/>
  <c r="AQ1992" i="1" s="1"/>
  <c r="J1992" i="1"/>
  <c r="M1992" i="1"/>
  <c r="AP1992" i="1" s="1"/>
  <c r="Q1990" i="1"/>
  <c r="AS1990" i="1"/>
  <c r="Z1112" i="1"/>
  <c r="Y1113" i="1"/>
  <c r="AS1456" i="1"/>
  <c r="Q1456" i="1"/>
  <c r="AN1457" i="1"/>
  <c r="P1457" i="1"/>
  <c r="Z1994" i="1"/>
  <c r="Y1995" i="1"/>
  <c r="AN1258" i="1"/>
  <c r="P1258" i="1"/>
  <c r="Z1013" i="1"/>
  <c r="Y1014" i="1"/>
  <c r="Y1461" i="1"/>
  <c r="Z1460" i="1"/>
  <c r="AN1979" i="1"/>
  <c r="P1979" i="1"/>
  <c r="J1961" i="1"/>
  <c r="N1961" i="1"/>
  <c r="AQ1961" i="1" s="1"/>
  <c r="M1961" i="1"/>
  <c r="AP1961" i="1" s="1"/>
  <c r="O1961" i="1"/>
  <c r="AR1961" i="1" s="1"/>
  <c r="L1961" i="1"/>
  <c r="AO1961" i="1" s="1"/>
  <c r="O1259" i="1"/>
  <c r="AR1259" i="1" s="1"/>
  <c r="J1259" i="1"/>
  <c r="N1259" i="1"/>
  <c r="AQ1259" i="1" s="1"/>
  <c r="L1259" i="1"/>
  <c r="AO1259" i="1" s="1"/>
  <c r="M1259" i="1"/>
  <c r="AP1259" i="1" s="1"/>
  <c r="Q1108" i="1"/>
  <c r="AS1108" i="1"/>
  <c r="AS1009" i="1"/>
  <c r="Q1009" i="1"/>
  <c r="Q1955" i="1"/>
  <c r="AS1955" i="1"/>
  <c r="Z1982" i="1"/>
  <c r="Y1983" i="1"/>
  <c r="J1110" i="1"/>
  <c r="O1110" i="1"/>
  <c r="AR1110" i="1" s="1"/>
  <c r="M1110" i="1"/>
  <c r="AP1110" i="1" s="1"/>
  <c r="N1110" i="1"/>
  <c r="AQ1110" i="1" s="1"/>
  <c r="L1110" i="1"/>
  <c r="AO1110" i="1" s="1"/>
  <c r="N1011" i="1"/>
  <c r="AQ1011" i="1" s="1"/>
  <c r="M1011" i="1"/>
  <c r="AP1011" i="1" s="1"/>
  <c r="O1011" i="1"/>
  <c r="AR1011" i="1" s="1"/>
  <c r="L1011" i="1"/>
  <c r="AO1011" i="1" s="1"/>
  <c r="J1011" i="1"/>
  <c r="Y1964" i="1"/>
  <c r="Z1963" i="1"/>
  <c r="AN1956" i="1"/>
  <c r="P1956" i="1"/>
  <c r="Z1261" i="1"/>
  <c r="Y1262" i="1"/>
  <c r="AN1010" i="1"/>
  <c r="P1010" i="1"/>
  <c r="N1458" i="1"/>
  <c r="AQ1458" i="1" s="1"/>
  <c r="L1458" i="1"/>
  <c r="AO1458" i="1" s="1"/>
  <c r="J1458" i="1"/>
  <c r="M1458" i="1"/>
  <c r="AP1458" i="1" s="1"/>
  <c r="O1458" i="1"/>
  <c r="AR1458" i="1" s="1"/>
  <c r="M1980" i="1"/>
  <c r="AP1980" i="1" s="1"/>
  <c r="J1980" i="1"/>
  <c r="L1980" i="1"/>
  <c r="AO1980" i="1" s="1"/>
  <c r="O1980" i="1"/>
  <c r="AR1980" i="1" s="1"/>
  <c r="N1980" i="1"/>
  <c r="AQ1980" i="1" s="1"/>
  <c r="AN1109" i="1"/>
  <c r="P1109" i="1"/>
  <c r="Q1959" i="1"/>
  <c r="AS1959" i="1"/>
  <c r="Q1978" i="1"/>
  <c r="AS1978" i="1"/>
  <c r="Q115" i="1"/>
  <c r="AN117" i="1"/>
  <c r="AN266" i="1"/>
  <c r="Q998" i="1"/>
  <c r="AN465" i="1"/>
  <c r="Q966" i="1"/>
  <c r="AN1000" i="1"/>
  <c r="AS17" i="1"/>
  <c r="Q264" i="1"/>
  <c r="Q463" i="1"/>
  <c r="AN968" i="1"/>
  <c r="K118" i="1"/>
  <c r="K969" i="1"/>
  <c r="K267" i="1"/>
  <c r="K466" i="1"/>
  <c r="K20" i="1"/>
  <c r="K1001" i="1"/>
  <c r="I118" i="1"/>
  <c r="J118" i="1" s="1"/>
  <c r="I969" i="1"/>
  <c r="J969" i="1" s="1"/>
  <c r="I267" i="1"/>
  <c r="J267" i="1" s="1"/>
  <c r="I466" i="1"/>
  <c r="J466" i="1" s="1"/>
  <c r="I20" i="1"/>
  <c r="J20" i="1" s="1"/>
  <c r="I1001" i="1"/>
  <c r="J1001" i="1" s="1"/>
  <c r="AS115" i="1"/>
  <c r="AN19" i="1"/>
  <c r="AS966" i="1"/>
  <c r="AS998" i="1"/>
  <c r="AS463" i="1"/>
  <c r="Q17" i="1"/>
  <c r="P18" i="1"/>
  <c r="P464" i="1"/>
  <c r="AS264" i="1"/>
  <c r="P116" i="1"/>
  <c r="P967" i="1"/>
  <c r="P265" i="1"/>
  <c r="P999" i="1"/>
  <c r="Y971" i="1"/>
  <c r="Z970" i="1"/>
  <c r="O968" i="1"/>
  <c r="AR968" i="1" s="1"/>
  <c r="N968" i="1"/>
  <c r="AQ968" i="1" s="1"/>
  <c r="M968" i="1"/>
  <c r="AP968" i="1" s="1"/>
  <c r="L968" i="1"/>
  <c r="AO968" i="1" s="1"/>
  <c r="Y978" i="1"/>
  <c r="M465" i="1"/>
  <c r="AP465" i="1" s="1"/>
  <c r="N465" i="1"/>
  <c r="AQ465" i="1" s="1"/>
  <c r="L465" i="1"/>
  <c r="AO465" i="1" s="1"/>
  <c r="O465" i="1"/>
  <c r="AR465" i="1" s="1"/>
  <c r="Y269" i="1"/>
  <c r="Z268" i="1"/>
  <c r="Z467" i="1"/>
  <c r="Y468" i="1"/>
  <c r="N19" i="1"/>
  <c r="AQ19" i="1" s="1"/>
  <c r="L19" i="1"/>
  <c r="AO19" i="1" s="1"/>
  <c r="O19" i="1"/>
  <c r="AR19" i="1" s="1"/>
  <c r="M19" i="1"/>
  <c r="AP19" i="1" s="1"/>
  <c r="L117" i="1"/>
  <c r="AO117" i="1" s="1"/>
  <c r="N117" i="1"/>
  <c r="AQ117" i="1" s="1"/>
  <c r="O117" i="1"/>
  <c r="AR117" i="1" s="1"/>
  <c r="M117" i="1"/>
  <c r="AP117" i="1" s="1"/>
  <c r="Z21" i="1"/>
  <c r="Y22" i="1"/>
  <c r="M266" i="1"/>
  <c r="AP266" i="1" s="1"/>
  <c r="O266" i="1"/>
  <c r="AR266" i="1" s="1"/>
  <c r="N266" i="1"/>
  <c r="AQ266" i="1" s="1"/>
  <c r="L266" i="1"/>
  <c r="AO266" i="1" s="1"/>
  <c r="Y120" i="1"/>
  <c r="Z119" i="1"/>
  <c r="N1000" i="1"/>
  <c r="AQ1000" i="1" s="1"/>
  <c r="O1000" i="1"/>
  <c r="AR1000" i="1" s="1"/>
  <c r="L1000" i="1"/>
  <c r="AO1000" i="1" s="1"/>
  <c r="M1000" i="1"/>
  <c r="AP1000" i="1" s="1"/>
  <c r="Z977" i="1"/>
  <c r="V2104" i="1"/>
  <c r="U2104" i="1"/>
  <c r="F2104" i="1"/>
  <c r="S2104" i="1"/>
  <c r="E2104" i="1"/>
  <c r="T2104" i="1"/>
  <c r="R2104" i="1"/>
  <c r="U2253" i="1"/>
  <c r="V2253" i="1"/>
  <c r="S2253" i="1"/>
  <c r="F2253" i="1"/>
  <c r="E2253" i="1"/>
  <c r="T2253" i="1"/>
  <c r="R2253" i="1"/>
  <c r="S2452" i="1"/>
  <c r="T2452" i="1"/>
  <c r="V2452" i="1"/>
  <c r="E2452" i="1"/>
  <c r="F2452" i="1"/>
  <c r="R2452" i="1"/>
  <c r="U2452" i="1"/>
  <c r="S2005" i="1"/>
  <c r="E2005" i="1"/>
  <c r="F2005" i="1"/>
  <c r="R2005" i="1"/>
  <c r="U2005" i="1"/>
  <c r="T2005" i="1"/>
  <c r="V2005" i="1"/>
  <c r="T1982" i="1"/>
  <c r="V1982" i="1"/>
  <c r="S1982" i="1"/>
  <c r="U1982" i="1"/>
  <c r="F1982" i="1"/>
  <c r="R1982" i="1"/>
  <c r="E1982" i="1"/>
  <c r="V1994" i="1"/>
  <c r="U1994" i="1"/>
  <c r="T1994" i="1"/>
  <c r="R1994" i="1"/>
  <c r="F1994" i="1"/>
  <c r="S1994" i="1"/>
  <c r="E1994" i="1"/>
  <c r="E1261" i="1"/>
  <c r="S1261" i="1"/>
  <c r="F1261" i="1"/>
  <c r="V1261" i="1"/>
  <c r="U1261" i="1"/>
  <c r="T1261" i="1"/>
  <c r="R1261" i="1"/>
  <c r="E1112" i="1"/>
  <c r="S1112" i="1"/>
  <c r="V1112" i="1"/>
  <c r="U1112" i="1"/>
  <c r="T1112" i="1"/>
  <c r="F1112" i="1"/>
  <c r="R1112" i="1"/>
  <c r="S1460" i="1"/>
  <c r="U1460" i="1"/>
  <c r="T1460" i="1"/>
  <c r="F1460" i="1"/>
  <c r="V1460" i="1"/>
  <c r="E1460" i="1"/>
  <c r="R1460" i="1"/>
  <c r="R1963" i="1"/>
  <c r="F1963" i="1"/>
  <c r="U1963" i="1"/>
  <c r="T1963" i="1"/>
  <c r="E1963" i="1"/>
  <c r="V1963" i="1"/>
  <c r="S1963" i="1"/>
  <c r="R1013" i="1"/>
  <c r="S1013" i="1"/>
  <c r="V1013" i="1"/>
  <c r="F1013" i="1"/>
  <c r="U1013" i="1"/>
  <c r="E1013" i="1"/>
  <c r="T1013" i="1"/>
  <c r="S268" i="1"/>
  <c r="R268" i="1"/>
  <c r="V268" i="1"/>
  <c r="U268" i="1"/>
  <c r="T268" i="1"/>
  <c r="F268" i="1"/>
  <c r="E268" i="1"/>
  <c r="V467" i="1"/>
  <c r="U467" i="1"/>
  <c r="T467" i="1"/>
  <c r="R467" i="1"/>
  <c r="S467" i="1"/>
  <c r="F467" i="1"/>
  <c r="E467" i="1"/>
  <c r="V977" i="1"/>
  <c r="U977" i="1"/>
  <c r="T977" i="1"/>
  <c r="S977" i="1"/>
  <c r="R977" i="1"/>
  <c r="F977" i="1"/>
  <c r="E977" i="1"/>
  <c r="R119" i="1"/>
  <c r="V119" i="1"/>
  <c r="T119" i="1"/>
  <c r="U119" i="1"/>
  <c r="S119" i="1"/>
  <c r="F119" i="1"/>
  <c r="E119" i="1"/>
  <c r="R21" i="1"/>
  <c r="U21" i="1"/>
  <c r="V21" i="1"/>
  <c r="T21" i="1"/>
  <c r="S21" i="1"/>
  <c r="F21" i="1"/>
  <c r="E21" i="1"/>
  <c r="V970" i="1"/>
  <c r="U970" i="1"/>
  <c r="T970" i="1"/>
  <c r="S970" i="1"/>
  <c r="R970" i="1"/>
  <c r="F970" i="1"/>
  <c r="E970" i="1"/>
  <c r="B970" i="4" l="1"/>
  <c r="B21" i="4"/>
  <c r="B119" i="4"/>
  <c r="B977" i="4"/>
  <c r="B467" i="4"/>
  <c r="B268" i="4"/>
  <c r="A98" i="1"/>
  <c r="AM97" i="1"/>
  <c r="I2005" i="1"/>
  <c r="K2005" i="1"/>
  <c r="I2452" i="1"/>
  <c r="K2452" i="1"/>
  <c r="I2253" i="1"/>
  <c r="K2253" i="1"/>
  <c r="I2104" i="1"/>
  <c r="K2104" i="1"/>
  <c r="AN2102" i="1"/>
  <c r="P2102" i="1"/>
  <c r="AM2021" i="1"/>
  <c r="A2022" i="1"/>
  <c r="Y2454" i="1"/>
  <c r="Z2453" i="1"/>
  <c r="Y2957" i="1"/>
  <c r="X2958" i="1"/>
  <c r="X2959" i="1" s="1"/>
  <c r="X2960" i="1" s="1"/>
  <c r="X2961" i="1" s="1"/>
  <c r="X2962" i="1" s="1"/>
  <c r="X2963" i="1" s="1"/>
  <c r="X2964" i="1" s="1"/>
  <c r="X2965" i="1" s="1"/>
  <c r="X2966" i="1" s="1"/>
  <c r="X2967" i="1" s="1"/>
  <c r="X2968" i="1" s="1"/>
  <c r="X2969" i="1" s="1"/>
  <c r="X2970" i="1" s="1"/>
  <c r="X2971" i="1" s="1"/>
  <c r="X2972" i="1" s="1"/>
  <c r="X2973" i="1" s="1"/>
  <c r="X2974" i="1" s="1"/>
  <c r="X2975" i="1" s="1"/>
  <c r="X2976" i="1" s="1"/>
  <c r="X2977" i="1" s="1"/>
  <c r="AN2003" i="1"/>
  <c r="P2003" i="1"/>
  <c r="Z2952" i="1"/>
  <c r="Y2953" i="1"/>
  <c r="Y2007" i="1"/>
  <c r="Z2006" i="1"/>
  <c r="Y2106" i="1"/>
  <c r="Z2105" i="1"/>
  <c r="Z2254" i="1"/>
  <c r="Y2255" i="1"/>
  <c r="M2004" i="1"/>
  <c r="AP2004" i="1" s="1"/>
  <c r="N2004" i="1"/>
  <c r="AQ2004" i="1" s="1"/>
  <c r="L2004" i="1"/>
  <c r="AO2004" i="1" s="1"/>
  <c r="J2004" i="1"/>
  <c r="O2004" i="1"/>
  <c r="AR2004" i="1" s="1"/>
  <c r="A5022" i="1"/>
  <c r="AM5021" i="1"/>
  <c r="A3022" i="1"/>
  <c r="AM3021" i="1"/>
  <c r="A1022" i="1"/>
  <c r="AM1021" i="1"/>
  <c r="O2252" i="1"/>
  <c r="AR2252" i="1" s="1"/>
  <c r="M2252" i="1"/>
  <c r="AP2252" i="1" s="1"/>
  <c r="L2252" i="1"/>
  <c r="AO2252" i="1" s="1"/>
  <c r="N2252" i="1"/>
  <c r="AQ2252" i="1" s="1"/>
  <c r="J2252" i="1"/>
  <c r="A4022" i="1"/>
  <c r="AM4021" i="1"/>
  <c r="M2103" i="1"/>
  <c r="AP2103" i="1" s="1"/>
  <c r="L2103" i="1"/>
  <c r="AO2103" i="1" s="1"/>
  <c r="J2103" i="1"/>
  <c r="N2103" i="1"/>
  <c r="AQ2103" i="1" s="1"/>
  <c r="O2103" i="1"/>
  <c r="AR2103" i="1" s="1"/>
  <c r="AS2002" i="1"/>
  <c r="Q2002" i="1"/>
  <c r="K1013" i="1"/>
  <c r="I1013" i="1"/>
  <c r="I1963" i="1"/>
  <c r="K1963" i="1"/>
  <c r="K1460" i="1"/>
  <c r="I1460" i="1"/>
  <c r="K1112" i="1"/>
  <c r="I1112" i="1"/>
  <c r="I1261" i="1"/>
  <c r="K1261" i="1"/>
  <c r="K1994" i="1"/>
  <c r="I1994" i="1"/>
  <c r="K1982" i="1"/>
  <c r="I1982" i="1"/>
  <c r="AN1961" i="1"/>
  <c r="P1961" i="1"/>
  <c r="AN1992" i="1"/>
  <c r="P1992" i="1"/>
  <c r="AS1979" i="1"/>
  <c r="Q1979" i="1"/>
  <c r="AS1258" i="1"/>
  <c r="Q1258" i="1"/>
  <c r="J1459" i="1"/>
  <c r="N1459" i="1"/>
  <c r="AQ1459" i="1" s="1"/>
  <c r="O1459" i="1"/>
  <c r="AR1459" i="1" s="1"/>
  <c r="M1459" i="1"/>
  <c r="AP1459" i="1" s="1"/>
  <c r="L1459" i="1"/>
  <c r="AO1459" i="1" s="1"/>
  <c r="Y1965" i="1"/>
  <c r="Z1964" i="1"/>
  <c r="AN1259" i="1"/>
  <c r="P1259" i="1"/>
  <c r="Z1113" i="1"/>
  <c r="Y1114" i="1"/>
  <c r="N1260" i="1"/>
  <c r="AQ1260" i="1" s="1"/>
  <c r="L1260" i="1"/>
  <c r="AO1260" i="1" s="1"/>
  <c r="O1260" i="1"/>
  <c r="AR1260" i="1" s="1"/>
  <c r="J1260" i="1"/>
  <c r="M1260" i="1"/>
  <c r="AP1260" i="1" s="1"/>
  <c r="AN1980" i="1"/>
  <c r="P1980" i="1"/>
  <c r="O1962" i="1"/>
  <c r="AR1962" i="1" s="1"/>
  <c r="N1962" i="1"/>
  <c r="AQ1962" i="1" s="1"/>
  <c r="M1962" i="1"/>
  <c r="AP1962" i="1" s="1"/>
  <c r="L1962" i="1"/>
  <c r="AO1962" i="1" s="1"/>
  <c r="J1962" i="1"/>
  <c r="O1012" i="1"/>
  <c r="AR1012" i="1" s="1"/>
  <c r="N1012" i="1"/>
  <c r="AQ1012" i="1" s="1"/>
  <c r="M1012" i="1"/>
  <c r="AP1012" i="1" s="1"/>
  <c r="L1012" i="1"/>
  <c r="AO1012" i="1" s="1"/>
  <c r="J1012" i="1"/>
  <c r="Y1263" i="1"/>
  <c r="Z1262" i="1"/>
  <c r="AN1011" i="1"/>
  <c r="P1011" i="1"/>
  <c r="Z1995" i="1"/>
  <c r="Y1996" i="1"/>
  <c r="AS1991" i="1"/>
  <c r="Q1991" i="1"/>
  <c r="Q1010" i="1"/>
  <c r="AS1010" i="1"/>
  <c r="AN1110" i="1"/>
  <c r="P1110" i="1"/>
  <c r="Y1462" i="1"/>
  <c r="Z1461" i="1"/>
  <c r="J1981" i="1"/>
  <c r="N1981" i="1"/>
  <c r="AQ1981" i="1" s="1"/>
  <c r="L1981" i="1"/>
  <c r="AO1981" i="1" s="1"/>
  <c r="O1981" i="1"/>
  <c r="AR1981" i="1" s="1"/>
  <c r="M1981" i="1"/>
  <c r="AP1981" i="1" s="1"/>
  <c r="N1993" i="1"/>
  <c r="AQ1993" i="1" s="1"/>
  <c r="M1993" i="1"/>
  <c r="AP1993" i="1" s="1"/>
  <c r="L1993" i="1"/>
  <c r="AO1993" i="1" s="1"/>
  <c r="J1993" i="1"/>
  <c r="O1993" i="1"/>
  <c r="AR1993" i="1" s="1"/>
  <c r="O1111" i="1"/>
  <c r="AR1111" i="1" s="1"/>
  <c r="L1111" i="1"/>
  <c r="AO1111" i="1" s="1"/>
  <c r="J1111" i="1"/>
  <c r="N1111" i="1"/>
  <c r="AQ1111" i="1" s="1"/>
  <c r="M1111" i="1"/>
  <c r="AP1111" i="1" s="1"/>
  <c r="Q1109" i="1"/>
  <c r="AS1109" i="1"/>
  <c r="Y1984" i="1"/>
  <c r="Z1983" i="1"/>
  <c r="Y1015" i="1"/>
  <c r="Z1014" i="1"/>
  <c r="AS1457" i="1"/>
  <c r="Q1457" i="1"/>
  <c r="AS1960" i="1"/>
  <c r="Q1960" i="1"/>
  <c r="AN1458" i="1"/>
  <c r="P1458" i="1"/>
  <c r="AS1956" i="1"/>
  <c r="Q1956" i="1"/>
  <c r="AN466" i="1"/>
  <c r="Q999" i="1"/>
  <c r="AN267" i="1"/>
  <c r="AS265" i="1"/>
  <c r="AN969" i="1"/>
  <c r="Q967" i="1"/>
  <c r="AN118" i="1"/>
  <c r="Q116" i="1"/>
  <c r="AS18" i="1"/>
  <c r="AS464" i="1"/>
  <c r="AN1001" i="1"/>
  <c r="K970" i="1"/>
  <c r="K21" i="1"/>
  <c r="K119" i="1"/>
  <c r="K977" i="1"/>
  <c r="K467" i="1"/>
  <c r="K268" i="1"/>
  <c r="I970" i="1"/>
  <c r="J970" i="1" s="1"/>
  <c r="I21" i="1"/>
  <c r="J21" i="1" s="1"/>
  <c r="I119" i="1"/>
  <c r="J119" i="1" s="1"/>
  <c r="I977" i="1"/>
  <c r="J977" i="1" s="1"/>
  <c r="I467" i="1"/>
  <c r="J467" i="1" s="1"/>
  <c r="I268" i="1"/>
  <c r="J268" i="1" s="1"/>
  <c r="Q18" i="1"/>
  <c r="AN20" i="1"/>
  <c r="AS116" i="1"/>
  <c r="AS967" i="1"/>
  <c r="Q464" i="1"/>
  <c r="AS999" i="1"/>
  <c r="Q265" i="1"/>
  <c r="P465" i="1"/>
  <c r="P1000" i="1"/>
  <c r="P19" i="1"/>
  <c r="P968" i="1"/>
  <c r="P117" i="1"/>
  <c r="P266" i="1"/>
  <c r="Z269" i="1"/>
  <c r="Y270" i="1"/>
  <c r="O20" i="1"/>
  <c r="AR20" i="1" s="1"/>
  <c r="N20" i="1"/>
  <c r="AQ20" i="1" s="1"/>
  <c r="M20" i="1"/>
  <c r="AP20" i="1" s="1"/>
  <c r="L20" i="1"/>
  <c r="AO20" i="1" s="1"/>
  <c r="Z120" i="1"/>
  <c r="Y121" i="1"/>
  <c r="Y972" i="1"/>
  <c r="Z971" i="1"/>
  <c r="Z978" i="1"/>
  <c r="Y979" i="1"/>
  <c r="Y23" i="1"/>
  <c r="Z22" i="1"/>
  <c r="L969" i="1"/>
  <c r="AO969" i="1" s="1"/>
  <c r="M969" i="1"/>
  <c r="AP969" i="1" s="1"/>
  <c r="N969" i="1"/>
  <c r="AQ969" i="1" s="1"/>
  <c r="O969" i="1"/>
  <c r="AR969" i="1" s="1"/>
  <c r="Y469" i="1"/>
  <c r="Z468" i="1"/>
  <c r="L466" i="1"/>
  <c r="AO466" i="1" s="1"/>
  <c r="M466" i="1"/>
  <c r="AP466" i="1" s="1"/>
  <c r="N466" i="1"/>
  <c r="AQ466" i="1" s="1"/>
  <c r="O466" i="1"/>
  <c r="AR466" i="1" s="1"/>
  <c r="L118" i="1"/>
  <c r="AO118" i="1" s="1"/>
  <c r="M118" i="1"/>
  <c r="AP118" i="1" s="1"/>
  <c r="N118" i="1"/>
  <c r="AQ118" i="1" s="1"/>
  <c r="O118" i="1"/>
  <c r="AR118" i="1" s="1"/>
  <c r="O1001" i="1"/>
  <c r="AR1001" i="1" s="1"/>
  <c r="N1001" i="1"/>
  <c r="AQ1001" i="1" s="1"/>
  <c r="L1001" i="1"/>
  <c r="AO1001" i="1" s="1"/>
  <c r="M1001" i="1"/>
  <c r="AP1001" i="1" s="1"/>
  <c r="O267" i="1"/>
  <c r="AR267" i="1" s="1"/>
  <c r="N267" i="1"/>
  <c r="AQ267" i="1" s="1"/>
  <c r="L267" i="1"/>
  <c r="AO267" i="1" s="1"/>
  <c r="M267" i="1"/>
  <c r="AP267" i="1" s="1"/>
  <c r="V2254" i="1"/>
  <c r="U2254" i="1"/>
  <c r="E2254" i="1"/>
  <c r="T2254" i="1"/>
  <c r="R2254" i="1"/>
  <c r="F2254" i="1"/>
  <c r="S2254" i="1"/>
  <c r="E2453" i="1"/>
  <c r="T2453" i="1"/>
  <c r="R2453" i="1"/>
  <c r="V2453" i="1"/>
  <c r="F2453" i="1"/>
  <c r="U2453" i="1"/>
  <c r="S2453" i="1"/>
  <c r="F2006" i="1"/>
  <c r="T2006" i="1"/>
  <c r="S2006" i="1"/>
  <c r="V2006" i="1"/>
  <c r="U2006" i="1"/>
  <c r="R2006" i="1"/>
  <c r="E2006" i="1"/>
  <c r="F2105" i="1"/>
  <c r="U2105" i="1"/>
  <c r="R2105" i="1"/>
  <c r="S2105" i="1"/>
  <c r="V2105" i="1"/>
  <c r="E2105" i="1"/>
  <c r="T2105" i="1"/>
  <c r="F2952" i="1"/>
  <c r="R2952" i="1"/>
  <c r="U2952" i="1"/>
  <c r="E2952" i="1"/>
  <c r="T2952" i="1"/>
  <c r="V2952" i="1"/>
  <c r="S2952" i="1"/>
  <c r="U1014" i="1"/>
  <c r="R1014" i="1"/>
  <c r="S1014" i="1"/>
  <c r="F1014" i="1"/>
  <c r="E1014" i="1"/>
  <c r="T1014" i="1"/>
  <c r="V1014" i="1"/>
  <c r="E1964" i="1"/>
  <c r="T1964" i="1"/>
  <c r="U1964" i="1"/>
  <c r="S1964" i="1"/>
  <c r="F1964" i="1"/>
  <c r="V1964" i="1"/>
  <c r="R1964" i="1"/>
  <c r="E1461" i="1"/>
  <c r="T1461" i="1"/>
  <c r="R1461" i="1"/>
  <c r="F1461" i="1"/>
  <c r="V1461" i="1"/>
  <c r="S1461" i="1"/>
  <c r="U1461" i="1"/>
  <c r="V1262" i="1"/>
  <c r="R1262" i="1"/>
  <c r="S1262" i="1"/>
  <c r="U1262" i="1"/>
  <c r="E1262" i="1"/>
  <c r="T1262" i="1"/>
  <c r="F1262" i="1"/>
  <c r="R1983" i="1"/>
  <c r="E1983" i="1"/>
  <c r="V1983" i="1"/>
  <c r="T1983" i="1"/>
  <c r="U1983" i="1"/>
  <c r="S1983" i="1"/>
  <c r="F1983" i="1"/>
  <c r="F1113" i="1"/>
  <c r="T1113" i="1"/>
  <c r="U1113" i="1"/>
  <c r="R1113" i="1"/>
  <c r="E1113" i="1"/>
  <c r="S1113" i="1"/>
  <c r="V1113" i="1"/>
  <c r="E1995" i="1"/>
  <c r="U1995" i="1"/>
  <c r="R1995" i="1"/>
  <c r="V1995" i="1"/>
  <c r="S1995" i="1"/>
  <c r="F1995" i="1"/>
  <c r="T1995" i="1"/>
  <c r="S468" i="1"/>
  <c r="R468" i="1"/>
  <c r="U468" i="1"/>
  <c r="V468" i="1"/>
  <c r="T468" i="1"/>
  <c r="F468" i="1"/>
  <c r="E468" i="1"/>
  <c r="T971" i="1"/>
  <c r="S971" i="1"/>
  <c r="R971" i="1"/>
  <c r="V971" i="1"/>
  <c r="U971" i="1"/>
  <c r="F971" i="1"/>
  <c r="E971" i="1"/>
  <c r="U22" i="1"/>
  <c r="T22" i="1"/>
  <c r="S22" i="1"/>
  <c r="R22" i="1"/>
  <c r="V22" i="1"/>
  <c r="F22" i="1"/>
  <c r="E22" i="1"/>
  <c r="V269" i="1"/>
  <c r="U269" i="1"/>
  <c r="T269" i="1"/>
  <c r="S269" i="1"/>
  <c r="R269" i="1"/>
  <c r="F269" i="1"/>
  <c r="E269" i="1"/>
  <c r="U120" i="1"/>
  <c r="T120" i="1"/>
  <c r="S120" i="1"/>
  <c r="R120" i="1"/>
  <c r="V120" i="1"/>
  <c r="E120" i="1"/>
  <c r="F120" i="1"/>
  <c r="V978" i="1"/>
  <c r="U978" i="1"/>
  <c r="T978" i="1"/>
  <c r="S978" i="1"/>
  <c r="R978" i="1"/>
  <c r="F978" i="1"/>
  <c r="E978" i="1"/>
  <c r="B978" i="4" l="1"/>
  <c r="B120" i="4"/>
  <c r="B269" i="4"/>
  <c r="B22" i="4"/>
  <c r="B971" i="4"/>
  <c r="D7" i="3" s="1"/>
  <c r="B468" i="4"/>
  <c r="A99" i="1"/>
  <c r="AM98" i="1"/>
  <c r="K2952" i="1"/>
  <c r="I2952" i="1"/>
  <c r="K2105" i="1"/>
  <c r="I2105" i="1"/>
  <c r="K2006" i="1"/>
  <c r="I2006" i="1"/>
  <c r="K2453" i="1"/>
  <c r="I2453" i="1"/>
  <c r="K2254" i="1"/>
  <c r="I2254" i="1"/>
  <c r="AN2103" i="1"/>
  <c r="P2103" i="1"/>
  <c r="AN2252" i="1"/>
  <c r="P2252" i="1"/>
  <c r="A3023" i="1"/>
  <c r="AM3022" i="1"/>
  <c r="Z2454" i="1"/>
  <c r="Y2455" i="1"/>
  <c r="N2104" i="1"/>
  <c r="AQ2104" i="1" s="1"/>
  <c r="L2104" i="1"/>
  <c r="AO2104" i="1" s="1"/>
  <c r="J2104" i="1"/>
  <c r="M2104" i="1"/>
  <c r="AP2104" i="1" s="1"/>
  <c r="O2104" i="1"/>
  <c r="AR2104" i="1" s="1"/>
  <c r="A5023" i="1"/>
  <c r="AM5022" i="1"/>
  <c r="Q2003" i="1"/>
  <c r="AS2003" i="1"/>
  <c r="A1023" i="1"/>
  <c r="AM1022" i="1"/>
  <c r="Y2107" i="1"/>
  <c r="Z2106" i="1"/>
  <c r="A2023" i="1"/>
  <c r="AM2022" i="1"/>
  <c r="J2253" i="1"/>
  <c r="L2253" i="1"/>
  <c r="AO2253" i="1" s="1"/>
  <c r="O2253" i="1"/>
  <c r="AR2253" i="1" s="1"/>
  <c r="M2253" i="1"/>
  <c r="AP2253" i="1" s="1"/>
  <c r="N2253" i="1"/>
  <c r="AQ2253" i="1" s="1"/>
  <c r="X2978" i="1"/>
  <c r="X2979" i="1" s="1"/>
  <c r="X2980" i="1" s="1"/>
  <c r="X2981" i="1" s="1"/>
  <c r="X2982" i="1" s="1"/>
  <c r="X2983" i="1" s="1"/>
  <c r="X2984" i="1" s="1"/>
  <c r="X2985" i="1" s="1"/>
  <c r="X2986" i="1" s="1"/>
  <c r="X2987" i="1" s="1"/>
  <c r="X2988" i="1" s="1"/>
  <c r="X2989" i="1" s="1"/>
  <c r="X2990" i="1" s="1"/>
  <c r="Y2977" i="1"/>
  <c r="AN2004" i="1"/>
  <c r="P2004" i="1"/>
  <c r="Z2957" i="1"/>
  <c r="Y2958" i="1"/>
  <c r="AS2102" i="1"/>
  <c r="Q2102" i="1"/>
  <c r="J2452" i="1"/>
  <c r="M2452" i="1"/>
  <c r="AP2452" i="1" s="1"/>
  <c r="O2452" i="1"/>
  <c r="AR2452" i="1" s="1"/>
  <c r="L2452" i="1"/>
  <c r="AO2452" i="1" s="1"/>
  <c r="N2452" i="1"/>
  <c r="AQ2452" i="1" s="1"/>
  <c r="A4023" i="1"/>
  <c r="AM4022" i="1"/>
  <c r="Y2256" i="1"/>
  <c r="Z2255" i="1"/>
  <c r="Z2007" i="1"/>
  <c r="Y2008" i="1"/>
  <c r="Z2953" i="1"/>
  <c r="Y2954" i="1"/>
  <c r="O2005" i="1"/>
  <c r="AR2005" i="1" s="1"/>
  <c r="N2005" i="1"/>
  <c r="AQ2005" i="1" s="1"/>
  <c r="M2005" i="1"/>
  <c r="AP2005" i="1" s="1"/>
  <c r="L2005" i="1"/>
  <c r="AO2005" i="1" s="1"/>
  <c r="J2005" i="1"/>
  <c r="K1995" i="1"/>
  <c r="I1995" i="1"/>
  <c r="K1113" i="1"/>
  <c r="I1113" i="1"/>
  <c r="I1983" i="1"/>
  <c r="K1983" i="1"/>
  <c r="K1262" i="1"/>
  <c r="I1262" i="1"/>
  <c r="I1461" i="1"/>
  <c r="K1461" i="1"/>
  <c r="K1964" i="1"/>
  <c r="I1964" i="1"/>
  <c r="I1014" i="1"/>
  <c r="K1014" i="1"/>
  <c r="M1994" i="1"/>
  <c r="AP1994" i="1" s="1"/>
  <c r="N1994" i="1"/>
  <c r="AQ1994" i="1" s="1"/>
  <c r="L1994" i="1"/>
  <c r="AO1994" i="1" s="1"/>
  <c r="J1994" i="1"/>
  <c r="O1994" i="1"/>
  <c r="AR1994" i="1" s="1"/>
  <c r="Y1997" i="1"/>
  <c r="Z1996" i="1"/>
  <c r="Q1458" i="1"/>
  <c r="AS1458" i="1"/>
  <c r="Y1016" i="1"/>
  <c r="Z1015" i="1"/>
  <c r="AN1111" i="1"/>
  <c r="P1111" i="1"/>
  <c r="Q1110" i="1"/>
  <c r="AS1110" i="1"/>
  <c r="AS1980" i="1"/>
  <c r="Q1980" i="1"/>
  <c r="AS1992" i="1"/>
  <c r="Q1992" i="1"/>
  <c r="O1963" i="1"/>
  <c r="AR1963" i="1" s="1"/>
  <c r="M1963" i="1"/>
  <c r="AP1963" i="1" s="1"/>
  <c r="L1963" i="1"/>
  <c r="AO1963" i="1" s="1"/>
  <c r="N1963" i="1"/>
  <c r="AQ1963" i="1" s="1"/>
  <c r="J1963" i="1"/>
  <c r="O1013" i="1"/>
  <c r="AR1013" i="1" s="1"/>
  <c r="N1013" i="1"/>
  <c r="AQ1013" i="1" s="1"/>
  <c r="M1013" i="1"/>
  <c r="AP1013" i="1" s="1"/>
  <c r="L1013" i="1"/>
  <c r="AO1013" i="1" s="1"/>
  <c r="J1013" i="1"/>
  <c r="AS1011" i="1"/>
  <c r="Q1011" i="1"/>
  <c r="Y1985" i="1"/>
  <c r="Z1984" i="1"/>
  <c r="AS1259" i="1"/>
  <c r="Q1259" i="1"/>
  <c r="Q1961" i="1"/>
  <c r="AS1961" i="1"/>
  <c r="O1261" i="1"/>
  <c r="AR1261" i="1" s="1"/>
  <c r="N1261" i="1"/>
  <c r="AQ1261" i="1" s="1"/>
  <c r="M1261" i="1"/>
  <c r="AP1261" i="1" s="1"/>
  <c r="L1261" i="1"/>
  <c r="AO1261" i="1" s="1"/>
  <c r="J1261" i="1"/>
  <c r="Z1114" i="1"/>
  <c r="Y1115" i="1"/>
  <c r="AN1962" i="1"/>
  <c r="P1962" i="1"/>
  <c r="AN1260" i="1"/>
  <c r="P1260" i="1"/>
  <c r="AN1459" i="1"/>
  <c r="P1459" i="1"/>
  <c r="J1112" i="1"/>
  <c r="L1112" i="1"/>
  <c r="AO1112" i="1" s="1"/>
  <c r="O1112" i="1"/>
  <c r="AR1112" i="1" s="1"/>
  <c r="N1112" i="1"/>
  <c r="AQ1112" i="1" s="1"/>
  <c r="M1112" i="1"/>
  <c r="AP1112" i="1" s="1"/>
  <c r="AN1993" i="1"/>
  <c r="P1993" i="1"/>
  <c r="AN1981" i="1"/>
  <c r="P1981" i="1"/>
  <c r="J1982" i="1"/>
  <c r="M1982" i="1"/>
  <c r="AP1982" i="1" s="1"/>
  <c r="N1982" i="1"/>
  <c r="AQ1982" i="1" s="1"/>
  <c r="O1982" i="1"/>
  <c r="AR1982" i="1" s="1"/>
  <c r="L1982" i="1"/>
  <c r="AO1982" i="1" s="1"/>
  <c r="Z1263" i="1"/>
  <c r="Y1264" i="1"/>
  <c r="J1460" i="1"/>
  <c r="M1460" i="1"/>
  <c r="AP1460" i="1" s="1"/>
  <c r="O1460" i="1"/>
  <c r="AR1460" i="1" s="1"/>
  <c r="N1460" i="1"/>
  <c r="AQ1460" i="1" s="1"/>
  <c r="L1460" i="1"/>
  <c r="AO1460" i="1" s="1"/>
  <c r="Y1463" i="1"/>
  <c r="Z1462" i="1"/>
  <c r="P1012" i="1"/>
  <c r="AN1012" i="1"/>
  <c r="Z1965" i="1"/>
  <c r="Y1966" i="1"/>
  <c r="AS1000" i="1"/>
  <c r="AS117" i="1"/>
  <c r="AS19" i="1"/>
  <c r="AS465" i="1"/>
  <c r="AN268" i="1"/>
  <c r="AN467" i="1"/>
  <c r="AN977" i="1"/>
  <c r="Q266" i="1"/>
  <c r="AN119" i="1"/>
  <c r="AS968" i="1"/>
  <c r="AN970" i="1"/>
  <c r="K978" i="1"/>
  <c r="K120" i="1"/>
  <c r="K269" i="1"/>
  <c r="K22" i="1"/>
  <c r="K971" i="1"/>
  <c r="K468" i="1"/>
  <c r="I978" i="1"/>
  <c r="J978" i="1" s="1"/>
  <c r="I120" i="1"/>
  <c r="J120" i="1" s="1"/>
  <c r="I269" i="1"/>
  <c r="J269" i="1" s="1"/>
  <c r="I22" i="1"/>
  <c r="J22" i="1" s="1"/>
  <c r="I971" i="1"/>
  <c r="J971" i="1" s="1"/>
  <c r="I468" i="1"/>
  <c r="J468" i="1" s="1"/>
  <c r="AN21" i="1"/>
  <c r="AS266" i="1"/>
  <c r="Q968" i="1"/>
  <c r="Q1000" i="1"/>
  <c r="Q465" i="1"/>
  <c r="Q19" i="1"/>
  <c r="P267" i="1"/>
  <c r="P1001" i="1"/>
  <c r="Q117" i="1"/>
  <c r="P969" i="1"/>
  <c r="P466" i="1"/>
  <c r="P118" i="1"/>
  <c r="P20" i="1"/>
  <c r="N467" i="1"/>
  <c r="AQ467" i="1" s="1"/>
  <c r="M467" i="1"/>
  <c r="AP467" i="1" s="1"/>
  <c r="O467" i="1"/>
  <c r="AR467" i="1" s="1"/>
  <c r="L467" i="1"/>
  <c r="AO467" i="1" s="1"/>
  <c r="L21" i="1"/>
  <c r="AO21" i="1" s="1"/>
  <c r="O21" i="1"/>
  <c r="AR21" i="1" s="1"/>
  <c r="N21" i="1"/>
  <c r="AQ21" i="1" s="1"/>
  <c r="M21" i="1"/>
  <c r="AP21" i="1" s="1"/>
  <c r="Y470" i="1"/>
  <c r="Z469" i="1"/>
  <c r="Y980" i="1"/>
  <c r="Z979" i="1"/>
  <c r="O977" i="1"/>
  <c r="AR977" i="1" s="1"/>
  <c r="L977" i="1"/>
  <c r="AO977" i="1" s="1"/>
  <c r="M977" i="1"/>
  <c r="AP977" i="1" s="1"/>
  <c r="N977" i="1"/>
  <c r="AQ977" i="1" s="1"/>
  <c r="Z23" i="1"/>
  <c r="Y24" i="1"/>
  <c r="Z972" i="1"/>
  <c r="Y973" i="1"/>
  <c r="M970" i="1"/>
  <c r="AP970" i="1" s="1"/>
  <c r="L970" i="1"/>
  <c r="AO970" i="1" s="1"/>
  <c r="O970" i="1"/>
  <c r="AR970" i="1" s="1"/>
  <c r="N970" i="1"/>
  <c r="AQ970" i="1" s="1"/>
  <c r="O268" i="1"/>
  <c r="AR268" i="1" s="1"/>
  <c r="N268" i="1"/>
  <c r="AQ268" i="1" s="1"/>
  <c r="M268" i="1"/>
  <c r="AP268" i="1" s="1"/>
  <c r="L268" i="1"/>
  <c r="AO268" i="1" s="1"/>
  <c r="Z121" i="1"/>
  <c r="Y122" i="1"/>
  <c r="Y271" i="1"/>
  <c r="Z270" i="1"/>
  <c r="N119" i="1"/>
  <c r="AQ119" i="1" s="1"/>
  <c r="M119" i="1"/>
  <c r="AP119" i="1" s="1"/>
  <c r="O119" i="1"/>
  <c r="AR119" i="1" s="1"/>
  <c r="L119" i="1"/>
  <c r="AO119" i="1" s="1"/>
  <c r="T2953" i="1"/>
  <c r="S2953" i="1"/>
  <c r="U2953" i="1"/>
  <c r="E2953" i="1"/>
  <c r="F2953" i="1"/>
  <c r="R2953" i="1"/>
  <c r="V2953" i="1"/>
  <c r="V2454" i="1"/>
  <c r="R2454" i="1"/>
  <c r="U2454" i="1"/>
  <c r="S2454" i="1"/>
  <c r="F2454" i="1"/>
  <c r="E2454" i="1"/>
  <c r="T2454" i="1"/>
  <c r="F2255" i="1"/>
  <c r="U2255" i="1"/>
  <c r="E2255" i="1"/>
  <c r="S2255" i="1"/>
  <c r="T2255" i="1"/>
  <c r="R2255" i="1"/>
  <c r="V2255" i="1"/>
  <c r="V2007" i="1"/>
  <c r="U2007" i="1"/>
  <c r="E2007" i="1"/>
  <c r="T2007" i="1"/>
  <c r="R2007" i="1"/>
  <c r="S2007" i="1"/>
  <c r="F2007" i="1"/>
  <c r="U2957" i="1"/>
  <c r="S2957" i="1"/>
  <c r="V2957" i="1"/>
  <c r="F2957" i="1"/>
  <c r="T2957" i="1"/>
  <c r="R2957" i="1"/>
  <c r="E2957" i="1"/>
  <c r="V2106" i="1"/>
  <c r="F2106" i="1"/>
  <c r="E2106" i="1"/>
  <c r="U2106" i="1"/>
  <c r="T2106" i="1"/>
  <c r="R2106" i="1"/>
  <c r="S2106" i="1"/>
  <c r="S1965" i="1"/>
  <c r="E1965" i="1"/>
  <c r="T1965" i="1"/>
  <c r="V1965" i="1"/>
  <c r="F1965" i="1"/>
  <c r="R1965" i="1"/>
  <c r="U1965" i="1"/>
  <c r="U1015" i="1"/>
  <c r="V1015" i="1"/>
  <c r="E1015" i="1"/>
  <c r="F1015" i="1"/>
  <c r="R1015" i="1"/>
  <c r="T1015" i="1"/>
  <c r="S1015" i="1"/>
  <c r="U1263" i="1"/>
  <c r="S1263" i="1"/>
  <c r="V1263" i="1"/>
  <c r="R1263" i="1"/>
  <c r="F1263" i="1"/>
  <c r="T1263" i="1"/>
  <c r="E1263" i="1"/>
  <c r="U1114" i="1"/>
  <c r="R1114" i="1"/>
  <c r="F1114" i="1"/>
  <c r="T1114" i="1"/>
  <c r="S1114" i="1"/>
  <c r="E1114" i="1"/>
  <c r="V1114" i="1"/>
  <c r="S1462" i="1"/>
  <c r="U1462" i="1"/>
  <c r="V1462" i="1"/>
  <c r="R1462" i="1"/>
  <c r="E1462" i="1"/>
  <c r="T1462" i="1"/>
  <c r="F1462" i="1"/>
  <c r="S1996" i="1"/>
  <c r="E1996" i="1"/>
  <c r="F1996" i="1"/>
  <c r="U1996" i="1"/>
  <c r="R1996" i="1"/>
  <c r="T1996" i="1"/>
  <c r="V1996" i="1"/>
  <c r="S1984" i="1"/>
  <c r="F1984" i="1"/>
  <c r="R1984" i="1"/>
  <c r="U1984" i="1"/>
  <c r="V1984" i="1"/>
  <c r="T1984" i="1"/>
  <c r="E1984" i="1"/>
  <c r="V972" i="1"/>
  <c r="U972" i="1"/>
  <c r="T972" i="1"/>
  <c r="S972" i="1"/>
  <c r="R972" i="1"/>
  <c r="F972" i="1"/>
  <c r="E972" i="1"/>
  <c r="T270" i="1"/>
  <c r="S270" i="1"/>
  <c r="U270" i="1"/>
  <c r="V270" i="1"/>
  <c r="R270" i="1"/>
  <c r="F270" i="1"/>
  <c r="E270" i="1"/>
  <c r="V469" i="1"/>
  <c r="U469" i="1"/>
  <c r="T469" i="1"/>
  <c r="S469" i="1"/>
  <c r="R469" i="1"/>
  <c r="F469" i="1"/>
  <c r="E469" i="1"/>
  <c r="T979" i="1"/>
  <c r="S979" i="1"/>
  <c r="R979" i="1"/>
  <c r="V979" i="1"/>
  <c r="U979" i="1"/>
  <c r="F979" i="1"/>
  <c r="E979" i="1"/>
  <c r="T23" i="1"/>
  <c r="V23" i="1"/>
  <c r="S23" i="1"/>
  <c r="U23" i="1"/>
  <c r="R23" i="1"/>
  <c r="F23" i="1"/>
  <c r="E23" i="1"/>
  <c r="V121" i="1"/>
  <c r="U121" i="1"/>
  <c r="T121" i="1"/>
  <c r="R121" i="1"/>
  <c r="S121" i="1"/>
  <c r="F121" i="1"/>
  <c r="E121" i="1"/>
  <c r="B121" i="4" l="1"/>
  <c r="B23" i="4"/>
  <c r="B979" i="4"/>
  <c r="D6" i="3" s="1"/>
  <c r="B469" i="4"/>
  <c r="B270" i="4"/>
  <c r="B972" i="4"/>
  <c r="A100" i="1"/>
  <c r="AM99" i="1"/>
  <c r="K2106" i="1"/>
  <c r="I2106" i="1"/>
  <c r="I2957" i="1"/>
  <c r="K2957" i="1"/>
  <c r="K2007" i="1"/>
  <c r="I2007" i="1"/>
  <c r="I2255" i="1"/>
  <c r="K2255" i="1"/>
  <c r="I2454" i="1"/>
  <c r="K2454" i="1"/>
  <c r="K2953" i="1"/>
  <c r="I2953" i="1"/>
  <c r="A4024" i="1"/>
  <c r="AM4023" i="1"/>
  <c r="Z2958" i="1"/>
  <c r="Y2959" i="1"/>
  <c r="Y2990" i="1"/>
  <c r="X2991" i="1"/>
  <c r="X2992" i="1" s="1"/>
  <c r="X2993" i="1" s="1"/>
  <c r="X2994" i="1" s="1"/>
  <c r="X2995" i="1" s="1"/>
  <c r="X2996" i="1" s="1"/>
  <c r="X2997" i="1" s="1"/>
  <c r="X2998" i="1" s="1"/>
  <c r="X2999" i="1" s="1"/>
  <c r="X3000" i="1" s="1"/>
  <c r="X3001" i="1" s="1"/>
  <c r="X3002" i="1" s="1"/>
  <c r="J2453" i="1"/>
  <c r="O2453" i="1"/>
  <c r="AR2453" i="1" s="1"/>
  <c r="M2453" i="1"/>
  <c r="AP2453" i="1" s="1"/>
  <c r="N2453" i="1"/>
  <c r="AQ2453" i="1" s="1"/>
  <c r="L2453" i="1"/>
  <c r="AO2453" i="1" s="1"/>
  <c r="A3024" i="1"/>
  <c r="AM3023" i="1"/>
  <c r="Z2008" i="1"/>
  <c r="Y2009" i="1"/>
  <c r="Z2107" i="1"/>
  <c r="Y2108" i="1"/>
  <c r="A5024" i="1"/>
  <c r="AM5023" i="1"/>
  <c r="Q2252" i="1"/>
  <c r="AS2252" i="1"/>
  <c r="L2006" i="1"/>
  <c r="AO2006" i="1" s="1"/>
  <c r="J2006" i="1"/>
  <c r="O2006" i="1"/>
  <c r="AR2006" i="1" s="1"/>
  <c r="N2006" i="1"/>
  <c r="AQ2006" i="1" s="1"/>
  <c r="M2006" i="1"/>
  <c r="AP2006" i="1" s="1"/>
  <c r="Q2004" i="1"/>
  <c r="AS2004" i="1"/>
  <c r="A1024" i="1"/>
  <c r="AM1023" i="1"/>
  <c r="AS2103" i="1"/>
  <c r="Q2103" i="1"/>
  <c r="M2105" i="1"/>
  <c r="AP2105" i="1" s="1"/>
  <c r="O2105" i="1"/>
  <c r="AR2105" i="1" s="1"/>
  <c r="L2105" i="1"/>
  <c r="AO2105" i="1" s="1"/>
  <c r="J2105" i="1"/>
  <c r="N2105" i="1"/>
  <c r="AQ2105" i="1" s="1"/>
  <c r="AN2452" i="1"/>
  <c r="P2452" i="1"/>
  <c r="P2253" i="1"/>
  <c r="AN2253" i="1"/>
  <c r="Z2455" i="1"/>
  <c r="Y2456" i="1"/>
  <c r="P2104" i="1"/>
  <c r="AN2104" i="1"/>
  <c r="M2254" i="1"/>
  <c r="AP2254" i="1" s="1"/>
  <c r="J2254" i="1"/>
  <c r="O2254" i="1"/>
  <c r="AR2254" i="1" s="1"/>
  <c r="L2254" i="1"/>
  <c r="AO2254" i="1" s="1"/>
  <c r="N2254" i="1"/>
  <c r="AQ2254" i="1" s="1"/>
  <c r="N2952" i="1"/>
  <c r="AQ2952" i="1" s="1"/>
  <c r="M2952" i="1"/>
  <c r="AP2952" i="1" s="1"/>
  <c r="O2952" i="1"/>
  <c r="AR2952" i="1" s="1"/>
  <c r="L2952" i="1"/>
  <c r="AO2952" i="1" s="1"/>
  <c r="J2952" i="1"/>
  <c r="AN2005" i="1"/>
  <c r="P2005" i="1"/>
  <c r="Z2954" i="1"/>
  <c r="Y2955" i="1"/>
  <c r="Y2257" i="1"/>
  <c r="Z2256" i="1"/>
  <c r="Z2977" i="1"/>
  <c r="Y2978" i="1"/>
  <c r="A2024" i="1"/>
  <c r="AM2023" i="1"/>
  <c r="K1984" i="1"/>
  <c r="I1984" i="1"/>
  <c r="I1996" i="1"/>
  <c r="K1996" i="1"/>
  <c r="I1462" i="1"/>
  <c r="K1462" i="1"/>
  <c r="K1114" i="1"/>
  <c r="I1114" i="1"/>
  <c r="I1263" i="1"/>
  <c r="K1263" i="1"/>
  <c r="K1015" i="1"/>
  <c r="I1015" i="1"/>
  <c r="K1965" i="1"/>
  <c r="I1965" i="1"/>
  <c r="Q1260" i="1"/>
  <c r="AS1260" i="1"/>
  <c r="AS1012" i="1"/>
  <c r="Q1012" i="1"/>
  <c r="P1460" i="1"/>
  <c r="AN1460" i="1"/>
  <c r="P1982" i="1"/>
  <c r="AN1982" i="1"/>
  <c r="Z1115" i="1"/>
  <c r="Y1116" i="1"/>
  <c r="N1262" i="1"/>
  <c r="AQ1262" i="1" s="1"/>
  <c r="J1262" i="1"/>
  <c r="O1262" i="1"/>
  <c r="AR1262" i="1" s="1"/>
  <c r="M1262" i="1"/>
  <c r="AP1262" i="1" s="1"/>
  <c r="L1262" i="1"/>
  <c r="AO1262" i="1" s="1"/>
  <c r="Q1981" i="1"/>
  <c r="AS1981" i="1"/>
  <c r="AN1112" i="1"/>
  <c r="P1112" i="1"/>
  <c r="P1013" i="1"/>
  <c r="AN1013" i="1"/>
  <c r="AS1111" i="1"/>
  <c r="Q1111" i="1"/>
  <c r="M1014" i="1"/>
  <c r="AP1014" i="1" s="1"/>
  <c r="J1014" i="1"/>
  <c r="L1014" i="1"/>
  <c r="AO1014" i="1" s="1"/>
  <c r="N1014" i="1"/>
  <c r="AQ1014" i="1" s="1"/>
  <c r="O1014" i="1"/>
  <c r="AR1014" i="1" s="1"/>
  <c r="AN1994" i="1"/>
  <c r="P1994" i="1"/>
  <c r="Z1264" i="1"/>
  <c r="Y1265" i="1"/>
  <c r="Q1459" i="1"/>
  <c r="AS1459" i="1"/>
  <c r="Z1997" i="1"/>
  <c r="Y1998" i="1"/>
  <c r="O1983" i="1"/>
  <c r="AR1983" i="1" s="1"/>
  <c r="N1983" i="1"/>
  <c r="AQ1983" i="1" s="1"/>
  <c r="J1983" i="1"/>
  <c r="M1983" i="1"/>
  <c r="AP1983" i="1" s="1"/>
  <c r="L1983" i="1"/>
  <c r="AO1983" i="1" s="1"/>
  <c r="Z1463" i="1"/>
  <c r="Y1464" i="1"/>
  <c r="Q1993" i="1"/>
  <c r="AS1993" i="1"/>
  <c r="AN1261" i="1"/>
  <c r="P1261" i="1"/>
  <c r="O1964" i="1"/>
  <c r="AR1964" i="1" s="1"/>
  <c r="N1964" i="1"/>
  <c r="AQ1964" i="1" s="1"/>
  <c r="M1964" i="1"/>
  <c r="AP1964" i="1" s="1"/>
  <c r="L1964" i="1"/>
  <c r="AO1964" i="1" s="1"/>
  <c r="J1964" i="1"/>
  <c r="L1113" i="1"/>
  <c r="AO1113" i="1" s="1"/>
  <c r="O1113" i="1"/>
  <c r="AR1113" i="1" s="1"/>
  <c r="M1113" i="1"/>
  <c r="AP1113" i="1" s="1"/>
  <c r="N1113" i="1"/>
  <c r="AQ1113" i="1" s="1"/>
  <c r="J1113" i="1"/>
  <c r="Y1967" i="1"/>
  <c r="Z1966" i="1"/>
  <c r="Y1017" i="1"/>
  <c r="Z1016" i="1"/>
  <c r="O1995" i="1"/>
  <c r="AR1995" i="1" s="1"/>
  <c r="J1995" i="1"/>
  <c r="N1995" i="1"/>
  <c r="AQ1995" i="1" s="1"/>
  <c r="M1995" i="1"/>
  <c r="AP1995" i="1" s="1"/>
  <c r="L1995" i="1"/>
  <c r="AO1995" i="1" s="1"/>
  <c r="AS1962" i="1"/>
  <c r="Q1962" i="1"/>
  <c r="Z1985" i="1"/>
  <c r="Y1986" i="1"/>
  <c r="AN1963" i="1"/>
  <c r="P1963" i="1"/>
  <c r="O1461" i="1"/>
  <c r="AR1461" i="1" s="1"/>
  <c r="L1461" i="1"/>
  <c r="AO1461" i="1" s="1"/>
  <c r="N1461" i="1"/>
  <c r="AQ1461" i="1" s="1"/>
  <c r="M1461" i="1"/>
  <c r="AP1461" i="1" s="1"/>
  <c r="J1461" i="1"/>
  <c r="AN269" i="1"/>
  <c r="Q118" i="1"/>
  <c r="AN120" i="1"/>
  <c r="AS1001" i="1"/>
  <c r="Q267" i="1"/>
  <c r="Q466" i="1"/>
  <c r="AN978" i="1"/>
  <c r="AN971" i="1"/>
  <c r="Q20" i="1"/>
  <c r="Q969" i="1"/>
  <c r="AN468" i="1"/>
  <c r="K121" i="1"/>
  <c r="K23" i="1"/>
  <c r="K979" i="1"/>
  <c r="K469" i="1"/>
  <c r="K270" i="1"/>
  <c r="K972" i="1"/>
  <c r="I121" i="1"/>
  <c r="J121" i="1" s="1"/>
  <c r="I23" i="1"/>
  <c r="J23" i="1" s="1"/>
  <c r="I979" i="1"/>
  <c r="J979" i="1" s="1"/>
  <c r="I469" i="1"/>
  <c r="J469" i="1" s="1"/>
  <c r="I270" i="1"/>
  <c r="J270" i="1" s="1"/>
  <c r="I972" i="1"/>
  <c r="J972" i="1" s="1"/>
  <c r="AS969" i="1"/>
  <c r="AN22" i="1"/>
  <c r="AS466" i="1"/>
  <c r="AS267" i="1"/>
  <c r="AS118" i="1"/>
  <c r="P119" i="1"/>
  <c r="AS20" i="1"/>
  <c r="Q1001" i="1"/>
  <c r="P977" i="1"/>
  <c r="P268" i="1"/>
  <c r="P467" i="1"/>
  <c r="P21" i="1"/>
  <c r="P970" i="1"/>
  <c r="Z271" i="1"/>
  <c r="Y272" i="1"/>
  <c r="O971" i="1"/>
  <c r="AR971" i="1" s="1"/>
  <c r="N971" i="1"/>
  <c r="AQ971" i="1" s="1"/>
  <c r="L971" i="1"/>
  <c r="AO971" i="1" s="1"/>
  <c r="M971" i="1"/>
  <c r="AP971" i="1" s="1"/>
  <c r="M120" i="1"/>
  <c r="AP120" i="1" s="1"/>
  <c r="L120" i="1"/>
  <c r="AO120" i="1" s="1"/>
  <c r="N120" i="1"/>
  <c r="AQ120" i="1" s="1"/>
  <c r="O120" i="1"/>
  <c r="AR120" i="1" s="1"/>
  <c r="Y123" i="1"/>
  <c r="Z122" i="1"/>
  <c r="Y25" i="1"/>
  <c r="Z24" i="1"/>
  <c r="Y981" i="1"/>
  <c r="Z980" i="1"/>
  <c r="L22" i="1"/>
  <c r="AO22" i="1" s="1"/>
  <c r="N22" i="1"/>
  <c r="AQ22" i="1" s="1"/>
  <c r="O22" i="1"/>
  <c r="AR22" i="1" s="1"/>
  <c r="M22" i="1"/>
  <c r="AP22" i="1" s="1"/>
  <c r="Z973" i="1"/>
  <c r="Y974" i="1"/>
  <c r="Z470" i="1"/>
  <c r="Y471" i="1"/>
  <c r="L468" i="1"/>
  <c r="AO468" i="1" s="1"/>
  <c r="O468" i="1"/>
  <c r="AR468" i="1" s="1"/>
  <c r="M468" i="1"/>
  <c r="AP468" i="1" s="1"/>
  <c r="N468" i="1"/>
  <c r="AQ468" i="1" s="1"/>
  <c r="O978" i="1"/>
  <c r="AR978" i="1" s="1"/>
  <c r="N978" i="1"/>
  <c r="AQ978" i="1" s="1"/>
  <c r="L978" i="1"/>
  <c r="AO978" i="1" s="1"/>
  <c r="M978" i="1"/>
  <c r="AP978" i="1" s="1"/>
  <c r="L269" i="1"/>
  <c r="AO269" i="1" s="1"/>
  <c r="N269" i="1"/>
  <c r="AQ269" i="1" s="1"/>
  <c r="M269" i="1"/>
  <c r="AP269" i="1" s="1"/>
  <c r="O269" i="1"/>
  <c r="AR269" i="1" s="1"/>
  <c r="V2107" i="1"/>
  <c r="F2107" i="1"/>
  <c r="E2107" i="1"/>
  <c r="T2107" i="1"/>
  <c r="U2107" i="1"/>
  <c r="S2107" i="1"/>
  <c r="R2107" i="1"/>
  <c r="F2954" i="1"/>
  <c r="E2954" i="1"/>
  <c r="V2954" i="1"/>
  <c r="U2954" i="1"/>
  <c r="R2954" i="1"/>
  <c r="S2954" i="1"/>
  <c r="T2954" i="1"/>
  <c r="V2977" i="1"/>
  <c r="E2977" i="1"/>
  <c r="U2977" i="1"/>
  <c r="F2977" i="1"/>
  <c r="R2977" i="1"/>
  <c r="T2977" i="1"/>
  <c r="S2977" i="1"/>
  <c r="U2455" i="1"/>
  <c r="E2455" i="1"/>
  <c r="S2455" i="1"/>
  <c r="F2455" i="1"/>
  <c r="T2455" i="1"/>
  <c r="R2455" i="1"/>
  <c r="V2455" i="1"/>
  <c r="R2256" i="1"/>
  <c r="V2256" i="1"/>
  <c r="S2256" i="1"/>
  <c r="F2256" i="1"/>
  <c r="E2256" i="1"/>
  <c r="U2256" i="1"/>
  <c r="T2256" i="1"/>
  <c r="E2008" i="1"/>
  <c r="S2008" i="1"/>
  <c r="T2008" i="1"/>
  <c r="R2008" i="1"/>
  <c r="U2008" i="1"/>
  <c r="V2008" i="1"/>
  <c r="F2008" i="1"/>
  <c r="V2958" i="1"/>
  <c r="F2958" i="1"/>
  <c r="E2958" i="1"/>
  <c r="S2958" i="1"/>
  <c r="T2958" i="1"/>
  <c r="U2958" i="1"/>
  <c r="R2958" i="1"/>
  <c r="U1985" i="1"/>
  <c r="E1985" i="1"/>
  <c r="S1985" i="1"/>
  <c r="T1985" i="1"/>
  <c r="F1985" i="1"/>
  <c r="V1985" i="1"/>
  <c r="R1985" i="1"/>
  <c r="U1997" i="1"/>
  <c r="R1997" i="1"/>
  <c r="F1997" i="1"/>
  <c r="E1997" i="1"/>
  <c r="V1997" i="1"/>
  <c r="S1997" i="1"/>
  <c r="T1997" i="1"/>
  <c r="V1463" i="1"/>
  <c r="U1463" i="1"/>
  <c r="S1463" i="1"/>
  <c r="R1463" i="1"/>
  <c r="E1463" i="1"/>
  <c r="F1463" i="1"/>
  <c r="T1463" i="1"/>
  <c r="F1016" i="1"/>
  <c r="T1016" i="1"/>
  <c r="R1016" i="1"/>
  <c r="E1016" i="1"/>
  <c r="U1016" i="1"/>
  <c r="V1016" i="1"/>
  <c r="S1016" i="1"/>
  <c r="E1264" i="1"/>
  <c r="F1264" i="1"/>
  <c r="U1264" i="1"/>
  <c r="R1264" i="1"/>
  <c r="V1264" i="1"/>
  <c r="S1264" i="1"/>
  <c r="T1264" i="1"/>
  <c r="F1966" i="1"/>
  <c r="S1966" i="1"/>
  <c r="E1966" i="1"/>
  <c r="T1966" i="1"/>
  <c r="R1966" i="1"/>
  <c r="U1966" i="1"/>
  <c r="V1966" i="1"/>
  <c r="R1115" i="1"/>
  <c r="V1115" i="1"/>
  <c r="E1115" i="1"/>
  <c r="T1115" i="1"/>
  <c r="U1115" i="1"/>
  <c r="S1115" i="1"/>
  <c r="F1115" i="1"/>
  <c r="V980" i="1"/>
  <c r="U980" i="1"/>
  <c r="T980" i="1"/>
  <c r="S980" i="1"/>
  <c r="R980" i="1"/>
  <c r="F980" i="1"/>
  <c r="E980" i="1"/>
  <c r="R973" i="1"/>
  <c r="V973" i="1"/>
  <c r="U973" i="1"/>
  <c r="T973" i="1"/>
  <c r="S973" i="1"/>
  <c r="F973" i="1"/>
  <c r="E973" i="1"/>
  <c r="S122" i="1"/>
  <c r="R122" i="1"/>
  <c r="U122" i="1"/>
  <c r="V122" i="1"/>
  <c r="T122" i="1"/>
  <c r="F122" i="1"/>
  <c r="E122" i="1"/>
  <c r="S24" i="1"/>
  <c r="R24" i="1"/>
  <c r="V24" i="1"/>
  <c r="U24" i="1"/>
  <c r="T24" i="1"/>
  <c r="E24" i="1"/>
  <c r="F24" i="1"/>
  <c r="V470" i="1"/>
  <c r="U470" i="1"/>
  <c r="S470" i="1"/>
  <c r="T470" i="1"/>
  <c r="R470" i="1"/>
  <c r="F470" i="1"/>
  <c r="E470" i="1"/>
  <c r="T271" i="1"/>
  <c r="S271" i="1"/>
  <c r="V271" i="1"/>
  <c r="U271" i="1"/>
  <c r="R271" i="1"/>
  <c r="F271" i="1"/>
  <c r="E271" i="1"/>
  <c r="B271" i="4" l="1"/>
  <c r="B470" i="4"/>
  <c r="B24" i="4"/>
  <c r="B122" i="4"/>
  <c r="B973" i="4"/>
  <c r="B980" i="4"/>
  <c r="A101" i="1"/>
  <c r="AM100" i="1"/>
  <c r="I2958" i="1"/>
  <c r="K2958" i="1"/>
  <c r="I2008" i="1"/>
  <c r="K2008" i="1"/>
  <c r="K2256" i="1"/>
  <c r="I2256" i="1"/>
  <c r="I2455" i="1"/>
  <c r="K2455" i="1"/>
  <c r="I2977" i="1"/>
  <c r="K2977" i="1"/>
  <c r="I2954" i="1"/>
  <c r="K2954" i="1"/>
  <c r="I2107" i="1"/>
  <c r="K2107" i="1"/>
  <c r="Y2010" i="1"/>
  <c r="Z2009" i="1"/>
  <c r="A1025" i="1"/>
  <c r="AM1024" i="1"/>
  <c r="L2255" i="1"/>
  <c r="AO2255" i="1" s="1"/>
  <c r="O2255" i="1"/>
  <c r="AR2255" i="1" s="1"/>
  <c r="N2255" i="1"/>
  <c r="AQ2255" i="1" s="1"/>
  <c r="M2255" i="1"/>
  <c r="AP2255" i="1" s="1"/>
  <c r="J2255" i="1"/>
  <c r="Z2257" i="1"/>
  <c r="Y2258" i="1"/>
  <c r="A2025" i="1"/>
  <c r="AM2024" i="1"/>
  <c r="Y2956" i="1"/>
  <c r="Z2955" i="1"/>
  <c r="AS2104" i="1"/>
  <c r="Q2104" i="1"/>
  <c r="AN2105" i="1"/>
  <c r="P2105" i="1"/>
  <c r="AN2453" i="1"/>
  <c r="P2453" i="1"/>
  <c r="A4025" i="1"/>
  <c r="AM4024" i="1"/>
  <c r="J2007" i="1"/>
  <c r="N2007" i="1"/>
  <c r="AQ2007" i="1" s="1"/>
  <c r="M2007" i="1"/>
  <c r="AP2007" i="1" s="1"/>
  <c r="O2007" i="1"/>
  <c r="AR2007" i="1" s="1"/>
  <c r="L2007" i="1"/>
  <c r="AO2007" i="1" s="1"/>
  <c r="Z2978" i="1"/>
  <c r="Y2979" i="1"/>
  <c r="A5025" i="1"/>
  <c r="AM5024" i="1"/>
  <c r="A3025" i="1"/>
  <c r="AM3024" i="1"/>
  <c r="X3003" i="1"/>
  <c r="X3004" i="1" s="1"/>
  <c r="X3005" i="1" s="1"/>
  <c r="X3006" i="1" s="1"/>
  <c r="X3007" i="1" s="1"/>
  <c r="X3008" i="1" s="1"/>
  <c r="X3009" i="1" s="1"/>
  <c r="X3010" i="1" s="1"/>
  <c r="X3011" i="1" s="1"/>
  <c r="X3012" i="1" s="1"/>
  <c r="X3013" i="1" s="1"/>
  <c r="X3014" i="1" s="1"/>
  <c r="X3015" i="1" s="1"/>
  <c r="X3016" i="1" s="1"/>
  <c r="X3017" i="1" s="1"/>
  <c r="X3018" i="1" s="1"/>
  <c r="X3019" i="1" s="1"/>
  <c r="X3020" i="1" s="1"/>
  <c r="X3021" i="1" s="1"/>
  <c r="X3022" i="1" s="1"/>
  <c r="X3023" i="1" s="1"/>
  <c r="X3024" i="1" s="1"/>
  <c r="X3025" i="1" s="1"/>
  <c r="X3026" i="1" s="1"/>
  <c r="X3027" i="1" s="1"/>
  <c r="X3028" i="1" s="1"/>
  <c r="X3029" i="1" s="1"/>
  <c r="X3030" i="1" s="1"/>
  <c r="X3031" i="1" s="1"/>
  <c r="X3032" i="1" s="1"/>
  <c r="X3033" i="1" s="1"/>
  <c r="X3034" i="1" s="1"/>
  <c r="X3035" i="1" s="1"/>
  <c r="X3036" i="1" s="1"/>
  <c r="X3037" i="1" s="1"/>
  <c r="X3038" i="1" s="1"/>
  <c r="X3039" i="1" s="1"/>
  <c r="X3040" i="1" s="1"/>
  <c r="X3041" i="1" s="1"/>
  <c r="X3042" i="1" s="1"/>
  <c r="X3043" i="1" s="1"/>
  <c r="X3044" i="1" s="1"/>
  <c r="X3045" i="1" s="1"/>
  <c r="X3046" i="1" s="1"/>
  <c r="X3047" i="1" s="1"/>
  <c r="X3048" i="1" s="1"/>
  <c r="X3049" i="1" s="1"/>
  <c r="X3050" i="1" s="1"/>
  <c r="X3051" i="1" s="1"/>
  <c r="X3052" i="1" s="1"/>
  <c r="X3053" i="1" s="1"/>
  <c r="X3054" i="1" s="1"/>
  <c r="X3055" i="1" s="1"/>
  <c r="X3056" i="1" s="1"/>
  <c r="X3057" i="1" s="1"/>
  <c r="X3058" i="1" s="1"/>
  <c r="X3059" i="1" s="1"/>
  <c r="X3060" i="1" s="1"/>
  <c r="X3061" i="1" s="1"/>
  <c r="X3062" i="1" s="1"/>
  <c r="X3063" i="1" s="1"/>
  <c r="X3064" i="1" s="1"/>
  <c r="X3065" i="1" s="1"/>
  <c r="X3066" i="1" s="1"/>
  <c r="X3067" i="1" s="1"/>
  <c r="X3068" i="1" s="1"/>
  <c r="X3069" i="1" s="1"/>
  <c r="X3070" i="1" s="1"/>
  <c r="X3071" i="1" s="1"/>
  <c r="X3072" i="1" s="1"/>
  <c r="X3073" i="1" s="1"/>
  <c r="X3074" i="1" s="1"/>
  <c r="X3075" i="1" s="1"/>
  <c r="X3076" i="1" s="1"/>
  <c r="X3077" i="1" s="1"/>
  <c r="X3078" i="1" s="1"/>
  <c r="X3079" i="1" s="1"/>
  <c r="X3080" i="1" s="1"/>
  <c r="X3081" i="1" s="1"/>
  <c r="X3082" i="1" s="1"/>
  <c r="X3083" i="1" s="1"/>
  <c r="X3084" i="1" s="1"/>
  <c r="X3085" i="1" s="1"/>
  <c r="X3086" i="1" s="1"/>
  <c r="X3087" i="1" s="1"/>
  <c r="X3088" i="1" s="1"/>
  <c r="X3089" i="1" s="1"/>
  <c r="X3090" i="1" s="1"/>
  <c r="X3091" i="1" s="1"/>
  <c r="X3092" i="1" s="1"/>
  <c r="X3093" i="1" s="1"/>
  <c r="X3094" i="1" s="1"/>
  <c r="X3095" i="1" s="1"/>
  <c r="X3096" i="1" s="1"/>
  <c r="X3097" i="1" s="1"/>
  <c r="X3098" i="1" s="1"/>
  <c r="X3099" i="1" s="1"/>
  <c r="X3100" i="1" s="1"/>
  <c r="X3101" i="1" s="1"/>
  <c r="X3102" i="1" s="1"/>
  <c r="Y3002" i="1"/>
  <c r="O2953" i="1"/>
  <c r="AR2953" i="1" s="1"/>
  <c r="N2953" i="1"/>
  <c r="AQ2953" i="1" s="1"/>
  <c r="M2953" i="1"/>
  <c r="AP2953" i="1" s="1"/>
  <c r="J2953" i="1"/>
  <c r="L2953" i="1"/>
  <c r="AO2953" i="1" s="1"/>
  <c r="Q2005" i="1"/>
  <c r="AS2005" i="1"/>
  <c r="Q2253" i="1"/>
  <c r="AS2253" i="1"/>
  <c r="Z2108" i="1"/>
  <c r="Y2109" i="1"/>
  <c r="Y2991" i="1"/>
  <c r="Z2990" i="1"/>
  <c r="L2957" i="1"/>
  <c r="AO2957" i="1" s="1"/>
  <c r="O2957" i="1"/>
  <c r="AR2957" i="1" s="1"/>
  <c r="J2957" i="1"/>
  <c r="N2957" i="1"/>
  <c r="AQ2957" i="1" s="1"/>
  <c r="M2957" i="1"/>
  <c r="AP2957" i="1" s="1"/>
  <c r="Q2452" i="1"/>
  <c r="AS2452" i="1"/>
  <c r="M2106" i="1"/>
  <c r="AP2106" i="1" s="1"/>
  <c r="O2106" i="1"/>
  <c r="AR2106" i="1" s="1"/>
  <c r="N2106" i="1"/>
  <c r="AQ2106" i="1" s="1"/>
  <c r="L2106" i="1"/>
  <c r="AO2106" i="1" s="1"/>
  <c r="J2106" i="1"/>
  <c r="P2952" i="1"/>
  <c r="AN2952" i="1"/>
  <c r="P2254" i="1"/>
  <c r="AN2254" i="1"/>
  <c r="Z2456" i="1"/>
  <c r="Y2457" i="1"/>
  <c r="P2006" i="1"/>
  <c r="AN2006" i="1"/>
  <c r="Z2959" i="1"/>
  <c r="Y2960" i="1"/>
  <c r="N2454" i="1"/>
  <c r="AQ2454" i="1" s="1"/>
  <c r="M2454" i="1"/>
  <c r="AP2454" i="1" s="1"/>
  <c r="L2454" i="1"/>
  <c r="AO2454" i="1" s="1"/>
  <c r="O2454" i="1"/>
  <c r="AR2454" i="1" s="1"/>
  <c r="J2454" i="1"/>
  <c r="I1115" i="1"/>
  <c r="K1115" i="1"/>
  <c r="I1966" i="1"/>
  <c r="K1966" i="1"/>
  <c r="I1264" i="1"/>
  <c r="K1264" i="1"/>
  <c r="K1016" i="1"/>
  <c r="I1016" i="1"/>
  <c r="I1463" i="1"/>
  <c r="K1463" i="1"/>
  <c r="I1997" i="1"/>
  <c r="K1997" i="1"/>
  <c r="K1985" i="1"/>
  <c r="I1985" i="1"/>
  <c r="AN1983" i="1"/>
  <c r="P1983" i="1"/>
  <c r="AN1014" i="1"/>
  <c r="P1014" i="1"/>
  <c r="Y1018" i="1"/>
  <c r="Z1017" i="1"/>
  <c r="Y1266" i="1"/>
  <c r="Z1265" i="1"/>
  <c r="AN1964" i="1"/>
  <c r="P1964" i="1"/>
  <c r="N1965" i="1"/>
  <c r="AQ1965" i="1" s="1"/>
  <c r="J1965" i="1"/>
  <c r="L1965" i="1"/>
  <c r="AO1965" i="1" s="1"/>
  <c r="O1965" i="1"/>
  <c r="AR1965" i="1" s="1"/>
  <c r="M1965" i="1"/>
  <c r="AP1965" i="1" s="1"/>
  <c r="L1015" i="1"/>
  <c r="AO1015" i="1" s="1"/>
  <c r="O1015" i="1"/>
  <c r="AR1015" i="1" s="1"/>
  <c r="N1015" i="1"/>
  <c r="AQ1015" i="1" s="1"/>
  <c r="M1015" i="1"/>
  <c r="AP1015" i="1" s="1"/>
  <c r="J1015" i="1"/>
  <c r="AS1963" i="1"/>
  <c r="Q1963" i="1"/>
  <c r="Y1968" i="1"/>
  <c r="Z1967" i="1"/>
  <c r="Y1465" i="1"/>
  <c r="Z1464" i="1"/>
  <c r="Q1994" i="1"/>
  <c r="AS1994" i="1"/>
  <c r="AS1982" i="1"/>
  <c r="Q1982" i="1"/>
  <c r="L1462" i="1"/>
  <c r="AO1462" i="1" s="1"/>
  <c r="M1462" i="1"/>
  <c r="AP1462" i="1" s="1"/>
  <c r="J1462" i="1"/>
  <c r="O1462" i="1"/>
  <c r="AR1462" i="1" s="1"/>
  <c r="N1462" i="1"/>
  <c r="AQ1462" i="1" s="1"/>
  <c r="Y1117" i="1"/>
  <c r="Z1116" i="1"/>
  <c r="Y1999" i="1"/>
  <c r="Z1998" i="1"/>
  <c r="Y1987" i="1"/>
  <c r="Z1986" i="1"/>
  <c r="AN1995" i="1"/>
  <c r="P1995" i="1"/>
  <c r="AN1113" i="1"/>
  <c r="P1113" i="1"/>
  <c r="AS1013" i="1"/>
  <c r="Q1013" i="1"/>
  <c r="AN1262" i="1"/>
  <c r="P1262" i="1"/>
  <c r="Q1460" i="1"/>
  <c r="AS1460" i="1"/>
  <c r="J1263" i="1"/>
  <c r="N1263" i="1"/>
  <c r="AQ1263" i="1" s="1"/>
  <c r="M1263" i="1"/>
  <c r="AP1263" i="1" s="1"/>
  <c r="O1263" i="1"/>
  <c r="AR1263" i="1" s="1"/>
  <c r="L1263" i="1"/>
  <c r="AO1263" i="1" s="1"/>
  <c r="J1996" i="1"/>
  <c r="O1996" i="1"/>
  <c r="AR1996" i="1" s="1"/>
  <c r="L1996" i="1"/>
  <c r="AO1996" i="1" s="1"/>
  <c r="N1996" i="1"/>
  <c r="AQ1996" i="1" s="1"/>
  <c r="M1996" i="1"/>
  <c r="AP1996" i="1" s="1"/>
  <c r="AN1461" i="1"/>
  <c r="P1461" i="1"/>
  <c r="AS1112" i="1"/>
  <c r="Q1112" i="1"/>
  <c r="N1984" i="1"/>
  <c r="AQ1984" i="1" s="1"/>
  <c r="M1984" i="1"/>
  <c r="AP1984" i="1" s="1"/>
  <c r="O1984" i="1"/>
  <c r="AR1984" i="1" s="1"/>
  <c r="L1984" i="1"/>
  <c r="AO1984" i="1" s="1"/>
  <c r="J1984" i="1"/>
  <c r="J1114" i="1"/>
  <c r="O1114" i="1"/>
  <c r="AR1114" i="1" s="1"/>
  <c r="N1114" i="1"/>
  <c r="AQ1114" i="1" s="1"/>
  <c r="M1114" i="1"/>
  <c r="AP1114" i="1" s="1"/>
  <c r="L1114" i="1"/>
  <c r="AO1114" i="1" s="1"/>
  <c r="AS1261" i="1"/>
  <c r="Q1261" i="1"/>
  <c r="AS977" i="1"/>
  <c r="AN972" i="1"/>
  <c r="AS268" i="1"/>
  <c r="AN270" i="1"/>
  <c r="AN121" i="1"/>
  <c r="Q970" i="1"/>
  <c r="AS119" i="1"/>
  <c r="AN469" i="1"/>
  <c r="AS21" i="1"/>
  <c r="AN979" i="1"/>
  <c r="Q467" i="1"/>
  <c r="K271" i="1"/>
  <c r="K470" i="1"/>
  <c r="K24" i="1"/>
  <c r="K122" i="1"/>
  <c r="K973" i="1"/>
  <c r="K980" i="1"/>
  <c r="I271" i="1"/>
  <c r="J271" i="1" s="1"/>
  <c r="I470" i="1"/>
  <c r="J470" i="1" s="1"/>
  <c r="I24" i="1"/>
  <c r="J24" i="1" s="1"/>
  <c r="I122" i="1"/>
  <c r="J122" i="1" s="1"/>
  <c r="I973" i="1"/>
  <c r="J973" i="1" s="1"/>
  <c r="I980" i="1"/>
  <c r="J980" i="1" s="1"/>
  <c r="Q21" i="1"/>
  <c r="AN23" i="1"/>
  <c r="Q119" i="1"/>
  <c r="Q977" i="1"/>
  <c r="AS467" i="1"/>
  <c r="AS970" i="1"/>
  <c r="Q268" i="1"/>
  <c r="P971" i="1"/>
  <c r="P120" i="1"/>
  <c r="P468" i="1"/>
  <c r="P22" i="1"/>
  <c r="P269" i="1"/>
  <c r="P978" i="1"/>
  <c r="Y975" i="1"/>
  <c r="Z974" i="1"/>
  <c r="Y472" i="1"/>
  <c r="Z471" i="1"/>
  <c r="Z25" i="1"/>
  <c r="Y26" i="1"/>
  <c r="L270" i="1"/>
  <c r="AO270" i="1" s="1"/>
  <c r="M270" i="1"/>
  <c r="AP270" i="1" s="1"/>
  <c r="N270" i="1"/>
  <c r="AQ270" i="1" s="1"/>
  <c r="O270" i="1"/>
  <c r="AR270" i="1" s="1"/>
  <c r="Y982" i="1"/>
  <c r="Z981" i="1"/>
  <c r="O23" i="1"/>
  <c r="AR23" i="1" s="1"/>
  <c r="N23" i="1"/>
  <c r="AQ23" i="1" s="1"/>
  <c r="M23" i="1"/>
  <c r="AP23" i="1" s="1"/>
  <c r="L23" i="1"/>
  <c r="AO23" i="1" s="1"/>
  <c r="Z272" i="1"/>
  <c r="Y273" i="1"/>
  <c r="M469" i="1"/>
  <c r="AP469" i="1" s="1"/>
  <c r="L469" i="1"/>
  <c r="AO469" i="1" s="1"/>
  <c r="O469" i="1"/>
  <c r="AR469" i="1" s="1"/>
  <c r="N469" i="1"/>
  <c r="AQ469" i="1" s="1"/>
  <c r="O121" i="1"/>
  <c r="AR121" i="1" s="1"/>
  <c r="L121" i="1"/>
  <c r="AO121" i="1" s="1"/>
  <c r="N121" i="1"/>
  <c r="AQ121" i="1" s="1"/>
  <c r="M121" i="1"/>
  <c r="AP121" i="1" s="1"/>
  <c r="O979" i="1"/>
  <c r="AR979" i="1" s="1"/>
  <c r="N979" i="1"/>
  <c r="AQ979" i="1" s="1"/>
  <c r="M979" i="1"/>
  <c r="AP979" i="1" s="1"/>
  <c r="L979" i="1"/>
  <c r="AO979" i="1" s="1"/>
  <c r="Z123" i="1"/>
  <c r="Y124" i="1"/>
  <c r="L972" i="1"/>
  <c r="AO972" i="1" s="1"/>
  <c r="O972" i="1"/>
  <c r="AR972" i="1" s="1"/>
  <c r="N972" i="1"/>
  <c r="AQ972" i="1" s="1"/>
  <c r="M972" i="1"/>
  <c r="AP972" i="1" s="1"/>
  <c r="V2990" i="1"/>
  <c r="F2990" i="1"/>
  <c r="U2990" i="1"/>
  <c r="T2990" i="1"/>
  <c r="R2990" i="1"/>
  <c r="S2990" i="1"/>
  <c r="E2990" i="1"/>
  <c r="E2959" i="1"/>
  <c r="S2959" i="1"/>
  <c r="F2959" i="1"/>
  <c r="R2959" i="1"/>
  <c r="U2959" i="1"/>
  <c r="T2959" i="1"/>
  <c r="V2959" i="1"/>
  <c r="R2009" i="1"/>
  <c r="V2009" i="1"/>
  <c r="F2009" i="1"/>
  <c r="S2009" i="1"/>
  <c r="T2009" i="1"/>
  <c r="E2009" i="1"/>
  <c r="U2009" i="1"/>
  <c r="S2108" i="1"/>
  <c r="R2108" i="1"/>
  <c r="T2108" i="1"/>
  <c r="U2108" i="1"/>
  <c r="V2108" i="1"/>
  <c r="E2108" i="1"/>
  <c r="F2108" i="1"/>
  <c r="F2456" i="1"/>
  <c r="U2456" i="1"/>
  <c r="T2456" i="1"/>
  <c r="V2456" i="1"/>
  <c r="S2456" i="1"/>
  <c r="R2456" i="1"/>
  <c r="E2456" i="1"/>
  <c r="T2955" i="1"/>
  <c r="S2955" i="1"/>
  <c r="U2955" i="1"/>
  <c r="E2955" i="1"/>
  <c r="F2955" i="1"/>
  <c r="R2955" i="1"/>
  <c r="V2955" i="1"/>
  <c r="V2257" i="1"/>
  <c r="F2257" i="1"/>
  <c r="E2257" i="1"/>
  <c r="T2257" i="1"/>
  <c r="S2257" i="1"/>
  <c r="U2257" i="1"/>
  <c r="R2257" i="1"/>
  <c r="U2978" i="1"/>
  <c r="T2978" i="1"/>
  <c r="E2978" i="1"/>
  <c r="S2978" i="1"/>
  <c r="F2978" i="1"/>
  <c r="V2978" i="1"/>
  <c r="R2978" i="1"/>
  <c r="U1017" i="1"/>
  <c r="E1017" i="1"/>
  <c r="R1017" i="1"/>
  <c r="F1017" i="1"/>
  <c r="S1017" i="1"/>
  <c r="T1017" i="1"/>
  <c r="V1017" i="1"/>
  <c r="V1265" i="1"/>
  <c r="S1265" i="1"/>
  <c r="U1265" i="1"/>
  <c r="E1265" i="1"/>
  <c r="F1265" i="1"/>
  <c r="R1265" i="1"/>
  <c r="T1265" i="1"/>
  <c r="F1116" i="1"/>
  <c r="V1116" i="1"/>
  <c r="R1116" i="1"/>
  <c r="U1116" i="1"/>
  <c r="E1116" i="1"/>
  <c r="T1116" i="1"/>
  <c r="S1116" i="1"/>
  <c r="E1967" i="1"/>
  <c r="R1967" i="1"/>
  <c r="V1967" i="1"/>
  <c r="U1967" i="1"/>
  <c r="S1967" i="1"/>
  <c r="T1967" i="1"/>
  <c r="F1967" i="1"/>
  <c r="R1986" i="1"/>
  <c r="E1986" i="1"/>
  <c r="T1986" i="1"/>
  <c r="U1986" i="1"/>
  <c r="S1986" i="1"/>
  <c r="V1986" i="1"/>
  <c r="F1986" i="1"/>
  <c r="U1998" i="1"/>
  <c r="F1998" i="1"/>
  <c r="T1998" i="1"/>
  <c r="E1998" i="1"/>
  <c r="V1998" i="1"/>
  <c r="R1998" i="1"/>
  <c r="S1998" i="1"/>
  <c r="S1464" i="1"/>
  <c r="F1464" i="1"/>
  <c r="R1464" i="1"/>
  <c r="E1464" i="1"/>
  <c r="T1464" i="1"/>
  <c r="U1464" i="1"/>
  <c r="V1464" i="1"/>
  <c r="U974" i="1"/>
  <c r="T974" i="1"/>
  <c r="S974" i="1"/>
  <c r="R974" i="1"/>
  <c r="V974" i="1"/>
  <c r="F974" i="1"/>
  <c r="E974" i="1"/>
  <c r="T471" i="1"/>
  <c r="S471" i="1"/>
  <c r="R471" i="1"/>
  <c r="V471" i="1"/>
  <c r="U471" i="1"/>
  <c r="F471" i="1"/>
  <c r="E471" i="1"/>
  <c r="V123" i="1"/>
  <c r="U123" i="1"/>
  <c r="T123" i="1"/>
  <c r="S123" i="1"/>
  <c r="R123" i="1"/>
  <c r="F123" i="1"/>
  <c r="E123" i="1"/>
  <c r="V25" i="1"/>
  <c r="U25" i="1"/>
  <c r="T25" i="1"/>
  <c r="S25" i="1"/>
  <c r="R25" i="1"/>
  <c r="F25" i="1"/>
  <c r="E25" i="1"/>
  <c r="R981" i="1"/>
  <c r="V981" i="1"/>
  <c r="U981" i="1"/>
  <c r="T981" i="1"/>
  <c r="S981" i="1"/>
  <c r="F981" i="1"/>
  <c r="E981" i="1"/>
  <c r="V272" i="1"/>
  <c r="R272" i="1"/>
  <c r="U272" i="1"/>
  <c r="T272" i="1"/>
  <c r="S272" i="1"/>
  <c r="F272" i="1"/>
  <c r="E272" i="1"/>
  <c r="B272" i="4" l="1"/>
  <c r="B981" i="4"/>
  <c r="B25" i="4"/>
  <c r="B123" i="4"/>
  <c r="B471" i="4"/>
  <c r="B974" i="4"/>
  <c r="A102" i="1"/>
  <c r="AM101" i="1"/>
  <c r="I2978" i="1"/>
  <c r="K2978" i="1"/>
  <c r="K2257" i="1"/>
  <c r="I2257" i="1"/>
  <c r="I2955" i="1"/>
  <c r="K2955" i="1"/>
  <c r="K2456" i="1"/>
  <c r="I2456" i="1"/>
  <c r="I2108" i="1"/>
  <c r="K2108" i="1"/>
  <c r="I2009" i="1"/>
  <c r="K2009" i="1"/>
  <c r="I2959" i="1"/>
  <c r="K2959" i="1"/>
  <c r="I2990" i="1"/>
  <c r="K2990" i="1"/>
  <c r="Z3002" i="1"/>
  <c r="Y3003" i="1"/>
  <c r="Z2258" i="1"/>
  <c r="Y2259" i="1"/>
  <c r="AS2006" i="1"/>
  <c r="Q2006" i="1"/>
  <c r="Q2952" i="1"/>
  <c r="AS2952" i="1"/>
  <c r="Y2992" i="1"/>
  <c r="Z2991" i="1"/>
  <c r="A4026" i="1"/>
  <c r="AM4025" i="1"/>
  <c r="L2455" i="1"/>
  <c r="AO2455" i="1" s="1"/>
  <c r="J2455" i="1"/>
  <c r="O2455" i="1"/>
  <c r="AR2455" i="1" s="1"/>
  <c r="M2455" i="1"/>
  <c r="AP2455" i="1" s="1"/>
  <c r="N2455" i="1"/>
  <c r="AQ2455" i="1" s="1"/>
  <c r="Q2453" i="1"/>
  <c r="AS2453" i="1"/>
  <c r="A1026" i="1"/>
  <c r="AM1025" i="1"/>
  <c r="J2256" i="1"/>
  <c r="M2256" i="1"/>
  <c r="AP2256" i="1" s="1"/>
  <c r="L2256" i="1"/>
  <c r="AO2256" i="1" s="1"/>
  <c r="N2256" i="1"/>
  <c r="AQ2256" i="1" s="1"/>
  <c r="O2256" i="1"/>
  <c r="AR2256" i="1" s="1"/>
  <c r="Z2109" i="1"/>
  <c r="Y2110" i="1"/>
  <c r="A3026" i="1"/>
  <c r="AM3025" i="1"/>
  <c r="P2255" i="1"/>
  <c r="AN2255" i="1"/>
  <c r="O2107" i="1"/>
  <c r="AR2107" i="1" s="1"/>
  <c r="N2107" i="1"/>
  <c r="AQ2107" i="1" s="1"/>
  <c r="J2107" i="1"/>
  <c r="M2107" i="1"/>
  <c r="AP2107" i="1" s="1"/>
  <c r="L2107" i="1"/>
  <c r="AO2107" i="1" s="1"/>
  <c r="Z2457" i="1"/>
  <c r="Y2458" i="1"/>
  <c r="AN2957" i="1"/>
  <c r="P2957" i="1"/>
  <c r="P2953" i="1"/>
  <c r="AN2953" i="1"/>
  <c r="AS2105" i="1"/>
  <c r="Q2105" i="1"/>
  <c r="Z2956" i="1"/>
  <c r="Z2960" i="1"/>
  <c r="Y2961" i="1"/>
  <c r="A5026" i="1"/>
  <c r="AM5025" i="1"/>
  <c r="M2954" i="1"/>
  <c r="AP2954" i="1" s="1"/>
  <c r="O2954" i="1"/>
  <c r="AR2954" i="1" s="1"/>
  <c r="L2954" i="1"/>
  <c r="AO2954" i="1" s="1"/>
  <c r="N2954" i="1"/>
  <c r="AQ2954" i="1" s="1"/>
  <c r="J2954" i="1"/>
  <c r="N2008" i="1"/>
  <c r="AQ2008" i="1" s="1"/>
  <c r="M2008" i="1"/>
  <c r="AP2008" i="1" s="1"/>
  <c r="O2008" i="1"/>
  <c r="AR2008" i="1" s="1"/>
  <c r="L2008" i="1"/>
  <c r="AO2008" i="1" s="1"/>
  <c r="J2008" i="1"/>
  <c r="P2106" i="1"/>
  <c r="AN2106" i="1"/>
  <c r="Y3102" i="1"/>
  <c r="X3103" i="1"/>
  <c r="X3104" i="1" s="1"/>
  <c r="X3105" i="1" s="1"/>
  <c r="X3106" i="1" s="1"/>
  <c r="X3107" i="1" s="1"/>
  <c r="X3108" i="1" s="1"/>
  <c r="X3109" i="1" s="1"/>
  <c r="X3110" i="1" s="1"/>
  <c r="X3111" i="1" s="1"/>
  <c r="X3112" i="1" s="1"/>
  <c r="X3113" i="1" s="1"/>
  <c r="X3114" i="1" s="1"/>
  <c r="X3115" i="1" s="1"/>
  <c r="X3116" i="1" s="1"/>
  <c r="X3117" i="1" s="1"/>
  <c r="X3118" i="1" s="1"/>
  <c r="X3119" i="1" s="1"/>
  <c r="X3120" i="1" s="1"/>
  <c r="X3121" i="1" s="1"/>
  <c r="X3122" i="1" s="1"/>
  <c r="X3123" i="1" s="1"/>
  <c r="X3124" i="1" s="1"/>
  <c r="X3125" i="1" s="1"/>
  <c r="X3126" i="1" s="1"/>
  <c r="X3127" i="1" s="1"/>
  <c r="X3128" i="1" s="1"/>
  <c r="X3129" i="1" s="1"/>
  <c r="X3130" i="1" s="1"/>
  <c r="X3131" i="1" s="1"/>
  <c r="X3132" i="1" s="1"/>
  <c r="X3133" i="1" s="1"/>
  <c r="X3134" i="1" s="1"/>
  <c r="X3135" i="1" s="1"/>
  <c r="X3136" i="1" s="1"/>
  <c r="X3137" i="1" s="1"/>
  <c r="X3138" i="1" s="1"/>
  <c r="X3139" i="1" s="1"/>
  <c r="X3140" i="1" s="1"/>
  <c r="X3141" i="1" s="1"/>
  <c r="X3142" i="1" s="1"/>
  <c r="X3143" i="1" s="1"/>
  <c r="X3144" i="1" s="1"/>
  <c r="X3145" i="1" s="1"/>
  <c r="X3146" i="1" s="1"/>
  <c r="X3147" i="1" s="1"/>
  <c r="X3148" i="1" s="1"/>
  <c r="X3149" i="1" s="1"/>
  <c r="X3150" i="1" s="1"/>
  <c r="X3151" i="1" s="1"/>
  <c r="X3152" i="1" s="1"/>
  <c r="X3153" i="1" s="1"/>
  <c r="X3154" i="1" s="1"/>
  <c r="X3155" i="1" s="1"/>
  <c r="X3156" i="1" s="1"/>
  <c r="X3157" i="1" s="1"/>
  <c r="X3158" i="1" s="1"/>
  <c r="X3159" i="1" s="1"/>
  <c r="X3160" i="1" s="1"/>
  <c r="X3161" i="1" s="1"/>
  <c r="X3162" i="1" s="1"/>
  <c r="X3163" i="1" s="1"/>
  <c r="X3164" i="1" s="1"/>
  <c r="X3165" i="1" s="1"/>
  <c r="X3166" i="1" s="1"/>
  <c r="X3167" i="1" s="1"/>
  <c r="X3168" i="1" s="1"/>
  <c r="X3169" i="1" s="1"/>
  <c r="X3170" i="1" s="1"/>
  <c r="X3171" i="1" s="1"/>
  <c r="X3172" i="1" s="1"/>
  <c r="X3173" i="1" s="1"/>
  <c r="X3174" i="1" s="1"/>
  <c r="X3175" i="1" s="1"/>
  <c r="X3176" i="1" s="1"/>
  <c r="X3177" i="1" s="1"/>
  <c r="X3178" i="1" s="1"/>
  <c r="X3179" i="1" s="1"/>
  <c r="X3180" i="1" s="1"/>
  <c r="X3181" i="1" s="1"/>
  <c r="X3182" i="1" s="1"/>
  <c r="X3183" i="1" s="1"/>
  <c r="X3184" i="1" s="1"/>
  <c r="X3185" i="1" s="1"/>
  <c r="X3186" i="1" s="1"/>
  <c r="X3187" i="1" s="1"/>
  <c r="X3188" i="1" s="1"/>
  <c r="X3189" i="1" s="1"/>
  <c r="X3190" i="1" s="1"/>
  <c r="X3191" i="1" s="1"/>
  <c r="X3192" i="1" s="1"/>
  <c r="X3193" i="1" s="1"/>
  <c r="X3194" i="1" s="1"/>
  <c r="X3195" i="1" s="1"/>
  <c r="X3196" i="1" s="1"/>
  <c r="X3197" i="1" s="1"/>
  <c r="X3198" i="1" s="1"/>
  <c r="X3199" i="1" s="1"/>
  <c r="X3200" i="1" s="1"/>
  <c r="X3201" i="1" s="1"/>
  <c r="X3202" i="1" s="1"/>
  <c r="X3203" i="1" s="1"/>
  <c r="X3204" i="1" s="1"/>
  <c r="X3205" i="1" s="1"/>
  <c r="X3206" i="1" s="1"/>
  <c r="X3207" i="1" s="1"/>
  <c r="X3208" i="1" s="1"/>
  <c r="X3209" i="1" s="1"/>
  <c r="X3210" i="1" s="1"/>
  <c r="X3211" i="1" s="1"/>
  <c r="X3212" i="1" s="1"/>
  <c r="X3213" i="1" s="1"/>
  <c r="X3214" i="1" s="1"/>
  <c r="X3215" i="1" s="1"/>
  <c r="X3216" i="1" s="1"/>
  <c r="X3217" i="1" s="1"/>
  <c r="X3218" i="1" s="1"/>
  <c r="X3219" i="1" s="1"/>
  <c r="X3220" i="1" s="1"/>
  <c r="X3221" i="1" s="1"/>
  <c r="X3222" i="1" s="1"/>
  <c r="X3223" i="1" s="1"/>
  <c r="X3224" i="1" s="1"/>
  <c r="X3225" i="1" s="1"/>
  <c r="X3226" i="1" s="1"/>
  <c r="X3227" i="1" s="1"/>
  <c r="X3228" i="1" s="1"/>
  <c r="X3229" i="1" s="1"/>
  <c r="X3230" i="1" s="1"/>
  <c r="X3231" i="1" s="1"/>
  <c r="X3232" i="1" s="1"/>
  <c r="X3233" i="1" s="1"/>
  <c r="X3234" i="1" s="1"/>
  <c r="X3235" i="1" s="1"/>
  <c r="X3236" i="1" s="1"/>
  <c r="X3237" i="1" s="1"/>
  <c r="X3238" i="1" s="1"/>
  <c r="X3239" i="1" s="1"/>
  <c r="X3240" i="1" s="1"/>
  <c r="X3241" i="1" s="1"/>
  <c r="X3242" i="1" s="1"/>
  <c r="X3243" i="1" s="1"/>
  <c r="X3244" i="1" s="1"/>
  <c r="X3245" i="1" s="1"/>
  <c r="X3246" i="1" s="1"/>
  <c r="X3247" i="1" s="1"/>
  <c r="X3248" i="1" s="1"/>
  <c r="X3249" i="1" s="1"/>
  <c r="X3250" i="1" s="1"/>
  <c r="X3251" i="1" s="1"/>
  <c r="X3252" i="1" s="1"/>
  <c r="Q2254" i="1"/>
  <c r="AS2254" i="1"/>
  <c r="A2026" i="1"/>
  <c r="AM2025" i="1"/>
  <c r="Z2010" i="1"/>
  <c r="Y2011" i="1"/>
  <c r="P2454" i="1"/>
  <c r="AN2454" i="1"/>
  <c r="Z2979" i="1"/>
  <c r="Y2980" i="1"/>
  <c r="P2007" i="1"/>
  <c r="AN2007" i="1"/>
  <c r="J2977" i="1"/>
  <c r="M2977" i="1"/>
  <c r="AP2977" i="1" s="1"/>
  <c r="L2977" i="1"/>
  <c r="AO2977" i="1" s="1"/>
  <c r="N2977" i="1"/>
  <c r="AQ2977" i="1" s="1"/>
  <c r="O2977" i="1"/>
  <c r="AR2977" i="1" s="1"/>
  <c r="J2958" i="1"/>
  <c r="O2958" i="1"/>
  <c r="AR2958" i="1" s="1"/>
  <c r="N2958" i="1"/>
  <c r="AQ2958" i="1" s="1"/>
  <c r="L2958" i="1"/>
  <c r="AO2958" i="1" s="1"/>
  <c r="M2958" i="1"/>
  <c r="AP2958" i="1" s="1"/>
  <c r="K1464" i="1"/>
  <c r="I1464" i="1"/>
  <c r="K1998" i="1"/>
  <c r="I1998" i="1"/>
  <c r="I1986" i="1"/>
  <c r="K1986" i="1"/>
  <c r="K1967" i="1"/>
  <c r="I1967" i="1"/>
  <c r="K1116" i="1"/>
  <c r="I1116" i="1"/>
  <c r="I1265" i="1"/>
  <c r="K1265" i="1"/>
  <c r="K1017" i="1"/>
  <c r="I1017" i="1"/>
  <c r="AN1114" i="1"/>
  <c r="P1114" i="1"/>
  <c r="AS1461" i="1"/>
  <c r="Q1461" i="1"/>
  <c r="Z1987" i="1"/>
  <c r="Y1988" i="1"/>
  <c r="AN1015" i="1"/>
  <c r="P1015" i="1"/>
  <c r="AN1965" i="1"/>
  <c r="P1965" i="1"/>
  <c r="AN1984" i="1"/>
  <c r="P1984" i="1"/>
  <c r="AN1462" i="1"/>
  <c r="P1462" i="1"/>
  <c r="Y1019" i="1"/>
  <c r="Z1018" i="1"/>
  <c r="M1016" i="1"/>
  <c r="AP1016" i="1" s="1"/>
  <c r="L1016" i="1"/>
  <c r="AO1016" i="1" s="1"/>
  <c r="O1016" i="1"/>
  <c r="AR1016" i="1" s="1"/>
  <c r="N1016" i="1"/>
  <c r="AQ1016" i="1" s="1"/>
  <c r="J1016" i="1"/>
  <c r="AS1113" i="1"/>
  <c r="Q1113" i="1"/>
  <c r="Y1466" i="1"/>
  <c r="Z1465" i="1"/>
  <c r="AS1964" i="1"/>
  <c r="Q1964" i="1"/>
  <c r="AS1014" i="1"/>
  <c r="Q1014" i="1"/>
  <c r="N1997" i="1"/>
  <c r="AQ1997" i="1" s="1"/>
  <c r="M1997" i="1"/>
  <c r="AP1997" i="1" s="1"/>
  <c r="L1997" i="1"/>
  <c r="AO1997" i="1" s="1"/>
  <c r="J1997" i="1"/>
  <c r="O1997" i="1"/>
  <c r="AR1997" i="1" s="1"/>
  <c r="M1264" i="1"/>
  <c r="AP1264" i="1" s="1"/>
  <c r="O1264" i="1"/>
  <c r="AR1264" i="1" s="1"/>
  <c r="J1264" i="1"/>
  <c r="N1264" i="1"/>
  <c r="AQ1264" i="1" s="1"/>
  <c r="L1264" i="1"/>
  <c r="AO1264" i="1" s="1"/>
  <c r="AN1263" i="1"/>
  <c r="P1263" i="1"/>
  <c r="Y2000" i="1"/>
  <c r="Z1999" i="1"/>
  <c r="AS1995" i="1"/>
  <c r="Q1995" i="1"/>
  <c r="AS1983" i="1"/>
  <c r="Q1983" i="1"/>
  <c r="O1966" i="1"/>
  <c r="AR1966" i="1" s="1"/>
  <c r="J1966" i="1"/>
  <c r="N1966" i="1"/>
  <c r="AQ1966" i="1" s="1"/>
  <c r="M1966" i="1"/>
  <c r="AP1966" i="1" s="1"/>
  <c r="L1966" i="1"/>
  <c r="AO1966" i="1" s="1"/>
  <c r="Y1969" i="1"/>
  <c r="Z1968" i="1"/>
  <c r="AN1996" i="1"/>
  <c r="P1996" i="1"/>
  <c r="AS1262" i="1"/>
  <c r="Q1262" i="1"/>
  <c r="Y1118" i="1"/>
  <c r="Z1117" i="1"/>
  <c r="Z1266" i="1"/>
  <c r="Y1267" i="1"/>
  <c r="N1985" i="1"/>
  <c r="AQ1985" i="1" s="1"/>
  <c r="M1985" i="1"/>
  <c r="AP1985" i="1" s="1"/>
  <c r="L1985" i="1"/>
  <c r="AO1985" i="1" s="1"/>
  <c r="J1985" i="1"/>
  <c r="O1985" i="1"/>
  <c r="AR1985" i="1" s="1"/>
  <c r="O1463" i="1"/>
  <c r="AR1463" i="1" s="1"/>
  <c r="M1463" i="1"/>
  <c r="AP1463" i="1" s="1"/>
  <c r="L1463" i="1"/>
  <c r="AO1463" i="1" s="1"/>
  <c r="J1463" i="1"/>
  <c r="N1463" i="1"/>
  <c r="AQ1463" i="1" s="1"/>
  <c r="N1115" i="1"/>
  <c r="AQ1115" i="1" s="1"/>
  <c r="J1115" i="1"/>
  <c r="O1115" i="1"/>
  <c r="AR1115" i="1" s="1"/>
  <c r="M1115" i="1"/>
  <c r="AP1115" i="1" s="1"/>
  <c r="L1115" i="1"/>
  <c r="AO1115" i="1" s="1"/>
  <c r="AS971" i="1"/>
  <c r="AN980" i="1"/>
  <c r="AS269" i="1"/>
  <c r="AN470" i="1"/>
  <c r="Q120" i="1"/>
  <c r="AN973" i="1"/>
  <c r="AS978" i="1"/>
  <c r="AN122" i="1"/>
  <c r="Q22" i="1"/>
  <c r="AS468" i="1"/>
  <c r="AN271" i="1"/>
  <c r="K272" i="1"/>
  <c r="K981" i="1"/>
  <c r="K25" i="1"/>
  <c r="K123" i="1"/>
  <c r="K471" i="1"/>
  <c r="K974" i="1"/>
  <c r="I272" i="1"/>
  <c r="J272" i="1" s="1"/>
  <c r="I981" i="1"/>
  <c r="J981" i="1" s="1"/>
  <c r="I25" i="1"/>
  <c r="J25" i="1" s="1"/>
  <c r="I123" i="1"/>
  <c r="J123" i="1" s="1"/>
  <c r="I471" i="1"/>
  <c r="J471" i="1" s="1"/>
  <c r="I974" i="1"/>
  <c r="J974" i="1" s="1"/>
  <c r="AN24" i="1"/>
  <c r="AS120" i="1"/>
  <c r="AS22" i="1"/>
  <c r="Q978" i="1"/>
  <c r="P121" i="1"/>
  <c r="P23" i="1"/>
  <c r="Q468" i="1"/>
  <c r="Q269" i="1"/>
  <c r="P270" i="1"/>
  <c r="P979" i="1"/>
  <c r="Q971" i="1"/>
  <c r="P469" i="1"/>
  <c r="P972" i="1"/>
  <c r="O980" i="1"/>
  <c r="AR980" i="1" s="1"/>
  <c r="N980" i="1"/>
  <c r="AQ980" i="1" s="1"/>
  <c r="M980" i="1"/>
  <c r="AP980" i="1" s="1"/>
  <c r="L980" i="1"/>
  <c r="AO980" i="1" s="1"/>
  <c r="Z472" i="1"/>
  <c r="Y473" i="1"/>
  <c r="Y274" i="1"/>
  <c r="Z273" i="1"/>
  <c r="Z982" i="1"/>
  <c r="Y983" i="1"/>
  <c r="O973" i="1"/>
  <c r="AR973" i="1" s="1"/>
  <c r="N973" i="1"/>
  <c r="AQ973" i="1" s="1"/>
  <c r="M973" i="1"/>
  <c r="AP973" i="1" s="1"/>
  <c r="L973" i="1"/>
  <c r="AO973" i="1" s="1"/>
  <c r="Y27" i="1"/>
  <c r="Z26" i="1"/>
  <c r="Z975" i="1"/>
  <c r="Y976" i="1"/>
  <c r="O470" i="1"/>
  <c r="AR470" i="1" s="1"/>
  <c r="L470" i="1"/>
  <c r="AO470" i="1" s="1"/>
  <c r="N470" i="1"/>
  <c r="AQ470" i="1" s="1"/>
  <c r="M470" i="1"/>
  <c r="AP470" i="1" s="1"/>
  <c r="O122" i="1"/>
  <c r="AR122" i="1" s="1"/>
  <c r="N122" i="1"/>
  <c r="AQ122" i="1" s="1"/>
  <c r="L122" i="1"/>
  <c r="AO122" i="1" s="1"/>
  <c r="M122" i="1"/>
  <c r="AP122" i="1" s="1"/>
  <c r="M271" i="1"/>
  <c r="AP271" i="1" s="1"/>
  <c r="L271" i="1"/>
  <c r="AO271" i="1" s="1"/>
  <c r="O271" i="1"/>
  <c r="AR271" i="1" s="1"/>
  <c r="N271" i="1"/>
  <c r="AQ271" i="1" s="1"/>
  <c r="Z124" i="1"/>
  <c r="Y125" i="1"/>
  <c r="O24" i="1"/>
  <c r="AR24" i="1" s="1"/>
  <c r="N24" i="1"/>
  <c r="AQ24" i="1" s="1"/>
  <c r="M24" i="1"/>
  <c r="AP24" i="1" s="1"/>
  <c r="L24" i="1"/>
  <c r="AO24" i="1" s="1"/>
  <c r="F2258" i="1"/>
  <c r="U2258" i="1"/>
  <c r="T2258" i="1"/>
  <c r="S2258" i="1"/>
  <c r="V2258" i="1"/>
  <c r="E2258" i="1"/>
  <c r="R2258" i="1"/>
  <c r="T2956" i="1"/>
  <c r="S2956" i="1"/>
  <c r="R2956" i="1"/>
  <c r="V2956" i="1"/>
  <c r="F2956" i="1"/>
  <c r="E2956" i="1"/>
  <c r="U2956" i="1"/>
  <c r="F2979" i="1"/>
  <c r="U2979" i="1"/>
  <c r="V2979" i="1"/>
  <c r="T2979" i="1"/>
  <c r="E2979" i="1"/>
  <c r="R2979" i="1"/>
  <c r="S2979" i="1"/>
  <c r="R3002" i="1"/>
  <c r="S3002" i="1"/>
  <c r="T3002" i="1"/>
  <c r="U3002" i="1"/>
  <c r="V3002" i="1"/>
  <c r="E3002" i="1"/>
  <c r="F3002" i="1"/>
  <c r="E2991" i="1"/>
  <c r="T2991" i="1"/>
  <c r="S2991" i="1"/>
  <c r="F2991" i="1"/>
  <c r="U2991" i="1"/>
  <c r="R2991" i="1"/>
  <c r="V2991" i="1"/>
  <c r="R2960" i="1"/>
  <c r="T2960" i="1"/>
  <c r="E2960" i="1"/>
  <c r="U2960" i="1"/>
  <c r="S2960" i="1"/>
  <c r="V2960" i="1"/>
  <c r="F2960" i="1"/>
  <c r="F2457" i="1"/>
  <c r="U2457" i="1"/>
  <c r="T2457" i="1"/>
  <c r="S2457" i="1"/>
  <c r="V2457" i="1"/>
  <c r="E2457" i="1"/>
  <c r="R2457" i="1"/>
  <c r="V2010" i="1"/>
  <c r="E2010" i="1"/>
  <c r="T2010" i="1"/>
  <c r="S2010" i="1"/>
  <c r="R2010" i="1"/>
  <c r="F2010" i="1"/>
  <c r="U2010" i="1"/>
  <c r="E2109" i="1"/>
  <c r="T2109" i="1"/>
  <c r="S2109" i="1"/>
  <c r="U2109" i="1"/>
  <c r="V2109" i="1"/>
  <c r="F2109" i="1"/>
  <c r="R2109" i="1"/>
  <c r="R1018" i="1"/>
  <c r="V1018" i="1"/>
  <c r="T1018" i="1"/>
  <c r="U1018" i="1"/>
  <c r="S1018" i="1"/>
  <c r="E1018" i="1"/>
  <c r="F1018" i="1"/>
  <c r="S1117" i="1"/>
  <c r="T1117" i="1"/>
  <c r="F1117" i="1"/>
  <c r="V1117" i="1"/>
  <c r="U1117" i="1"/>
  <c r="R1117" i="1"/>
  <c r="E1117" i="1"/>
  <c r="E1968" i="1"/>
  <c r="V1968" i="1"/>
  <c r="U1968" i="1"/>
  <c r="S1968" i="1"/>
  <c r="T1968" i="1"/>
  <c r="R1968" i="1"/>
  <c r="F1968" i="1"/>
  <c r="T1465" i="1"/>
  <c r="E1465" i="1"/>
  <c r="V1465" i="1"/>
  <c r="U1465" i="1"/>
  <c r="S1465" i="1"/>
  <c r="R1465" i="1"/>
  <c r="F1465" i="1"/>
  <c r="S1266" i="1"/>
  <c r="U1266" i="1"/>
  <c r="T1266" i="1"/>
  <c r="R1266" i="1"/>
  <c r="V1266" i="1"/>
  <c r="F1266" i="1"/>
  <c r="E1266" i="1"/>
  <c r="R1999" i="1"/>
  <c r="F1999" i="1"/>
  <c r="V1999" i="1"/>
  <c r="T1999" i="1"/>
  <c r="U1999" i="1"/>
  <c r="E1999" i="1"/>
  <c r="S1999" i="1"/>
  <c r="V1987" i="1"/>
  <c r="F1987" i="1"/>
  <c r="R1987" i="1"/>
  <c r="S1987" i="1"/>
  <c r="U1987" i="1"/>
  <c r="T1987" i="1"/>
  <c r="E1987" i="1"/>
  <c r="U982" i="1"/>
  <c r="T982" i="1"/>
  <c r="S982" i="1"/>
  <c r="R982" i="1"/>
  <c r="V982" i="1"/>
  <c r="F982" i="1"/>
  <c r="E982" i="1"/>
  <c r="U26" i="1"/>
  <c r="V26" i="1"/>
  <c r="S26" i="1"/>
  <c r="R26" i="1"/>
  <c r="T26" i="1"/>
  <c r="F26" i="1"/>
  <c r="E26" i="1"/>
  <c r="V472" i="1"/>
  <c r="U472" i="1"/>
  <c r="T472" i="1"/>
  <c r="S472" i="1"/>
  <c r="R472" i="1"/>
  <c r="F472" i="1"/>
  <c r="E472" i="1"/>
  <c r="V975" i="1"/>
  <c r="U975" i="1"/>
  <c r="T975" i="1"/>
  <c r="S975" i="1"/>
  <c r="R975" i="1"/>
  <c r="F975" i="1"/>
  <c r="E975" i="1"/>
  <c r="V124" i="1"/>
  <c r="U124" i="1"/>
  <c r="S124" i="1"/>
  <c r="T124" i="1"/>
  <c r="R124" i="1"/>
  <c r="F124" i="1"/>
  <c r="E124" i="1"/>
  <c r="R273" i="1"/>
  <c r="U273" i="1"/>
  <c r="T273" i="1"/>
  <c r="V273" i="1"/>
  <c r="S273" i="1"/>
  <c r="F273" i="1"/>
  <c r="E273" i="1"/>
  <c r="B273" i="4" l="1"/>
  <c r="B124" i="4"/>
  <c r="B975" i="4"/>
  <c r="B472" i="4"/>
  <c r="B26" i="4"/>
  <c r="B982" i="4"/>
  <c r="A103" i="1"/>
  <c r="AM102" i="1"/>
  <c r="K2109" i="1"/>
  <c r="I2109" i="1"/>
  <c r="I2010" i="1"/>
  <c r="K2010" i="1"/>
  <c r="I2457" i="1"/>
  <c r="K2457" i="1"/>
  <c r="K2960" i="1"/>
  <c r="I2960" i="1"/>
  <c r="K2991" i="1"/>
  <c r="I2991" i="1"/>
  <c r="K3002" i="1"/>
  <c r="I3002" i="1"/>
  <c r="K2979" i="1"/>
  <c r="I2979" i="1"/>
  <c r="K2956" i="1"/>
  <c r="I2956" i="1"/>
  <c r="K2258" i="1"/>
  <c r="I2258" i="1"/>
  <c r="AN2977" i="1"/>
  <c r="P2977" i="1"/>
  <c r="Q2454" i="1"/>
  <c r="AS2454" i="1"/>
  <c r="A1027" i="1"/>
  <c r="AM1026" i="1"/>
  <c r="P2455" i="1"/>
  <c r="AN2455" i="1"/>
  <c r="N2456" i="1"/>
  <c r="AQ2456" i="1" s="1"/>
  <c r="L2456" i="1"/>
  <c r="AO2456" i="1" s="1"/>
  <c r="M2456" i="1"/>
  <c r="AP2456" i="1" s="1"/>
  <c r="J2456" i="1"/>
  <c r="O2456" i="1"/>
  <c r="AR2456" i="1" s="1"/>
  <c r="Z2458" i="1"/>
  <c r="Y2459" i="1"/>
  <c r="O2990" i="1"/>
  <c r="AR2990" i="1" s="1"/>
  <c r="N2990" i="1"/>
  <c r="AQ2990" i="1" s="1"/>
  <c r="M2990" i="1"/>
  <c r="AP2990" i="1" s="1"/>
  <c r="J2990" i="1"/>
  <c r="L2990" i="1"/>
  <c r="AO2990" i="1" s="1"/>
  <c r="Z3102" i="1"/>
  <c r="Y3103" i="1"/>
  <c r="P2954" i="1"/>
  <c r="AN2954" i="1"/>
  <c r="A5027" i="1"/>
  <c r="AM5026" i="1"/>
  <c r="Q2255" i="1"/>
  <c r="AS2255" i="1"/>
  <c r="L2959" i="1"/>
  <c r="AO2959" i="1" s="1"/>
  <c r="M2959" i="1"/>
  <c r="AP2959" i="1" s="1"/>
  <c r="J2959" i="1"/>
  <c r="O2959" i="1"/>
  <c r="AR2959" i="1" s="1"/>
  <c r="N2959" i="1"/>
  <c r="AQ2959" i="1" s="1"/>
  <c r="J2955" i="1"/>
  <c r="M2955" i="1"/>
  <c r="AP2955" i="1" s="1"/>
  <c r="O2955" i="1"/>
  <c r="AR2955" i="1" s="1"/>
  <c r="N2955" i="1"/>
  <c r="AQ2955" i="1" s="1"/>
  <c r="L2955" i="1"/>
  <c r="AO2955" i="1" s="1"/>
  <c r="Y3252" i="1"/>
  <c r="X3253" i="1"/>
  <c r="X3254" i="1" s="1"/>
  <c r="X3255" i="1" s="1"/>
  <c r="X3256" i="1" s="1"/>
  <c r="X3257" i="1" s="1"/>
  <c r="X3258" i="1" s="1"/>
  <c r="X3259" i="1" s="1"/>
  <c r="X3260" i="1" s="1"/>
  <c r="X3261" i="1" s="1"/>
  <c r="X3262" i="1" s="1"/>
  <c r="X3263" i="1" s="1"/>
  <c r="X3264" i="1" s="1"/>
  <c r="X3265" i="1" s="1"/>
  <c r="X3266" i="1" s="1"/>
  <c r="X3267" i="1" s="1"/>
  <c r="X3268" i="1" s="1"/>
  <c r="X3269" i="1" s="1"/>
  <c r="X3270" i="1" s="1"/>
  <c r="X3271" i="1" s="1"/>
  <c r="X3272" i="1" s="1"/>
  <c r="X3273" i="1" s="1"/>
  <c r="X3274" i="1" s="1"/>
  <c r="X3275" i="1" s="1"/>
  <c r="X3276" i="1" s="1"/>
  <c r="X3277" i="1" s="1"/>
  <c r="X3278" i="1" s="1"/>
  <c r="X3279" i="1" s="1"/>
  <c r="X3280" i="1" s="1"/>
  <c r="X3281" i="1" s="1"/>
  <c r="X3282" i="1" s="1"/>
  <c r="X3283" i="1" s="1"/>
  <c r="X3284" i="1" s="1"/>
  <c r="X3285" i="1" s="1"/>
  <c r="X3286" i="1" s="1"/>
  <c r="X3287" i="1" s="1"/>
  <c r="X3288" i="1" s="1"/>
  <c r="X3289" i="1" s="1"/>
  <c r="X3290" i="1" s="1"/>
  <c r="X3291" i="1" s="1"/>
  <c r="X3292" i="1" s="1"/>
  <c r="X3293" i="1" s="1"/>
  <c r="X3294" i="1" s="1"/>
  <c r="X3295" i="1" s="1"/>
  <c r="X3296" i="1" s="1"/>
  <c r="X3297" i="1" s="1"/>
  <c r="X3298" i="1" s="1"/>
  <c r="X3299" i="1" s="1"/>
  <c r="X3300" i="1" s="1"/>
  <c r="X3301" i="1" s="1"/>
  <c r="X3302" i="1" s="1"/>
  <c r="X3303" i="1" s="1"/>
  <c r="X3304" i="1" s="1"/>
  <c r="X3305" i="1" s="1"/>
  <c r="X3306" i="1" s="1"/>
  <c r="X3307" i="1" s="1"/>
  <c r="X3308" i="1" s="1"/>
  <c r="X3309" i="1" s="1"/>
  <c r="X3310" i="1" s="1"/>
  <c r="X3311" i="1" s="1"/>
  <c r="X3312" i="1" s="1"/>
  <c r="X3313" i="1" s="1"/>
  <c r="X3314" i="1" s="1"/>
  <c r="X3315" i="1" s="1"/>
  <c r="X3316" i="1" s="1"/>
  <c r="X3317" i="1" s="1"/>
  <c r="X3318" i="1" s="1"/>
  <c r="X3319" i="1" s="1"/>
  <c r="X3320" i="1" s="1"/>
  <c r="X3321" i="1" s="1"/>
  <c r="X3322" i="1" s="1"/>
  <c r="X3323" i="1" s="1"/>
  <c r="X3324" i="1" s="1"/>
  <c r="X3325" i="1" s="1"/>
  <c r="X3326" i="1" s="1"/>
  <c r="X3327" i="1" s="1"/>
  <c r="X3328" i="1" s="1"/>
  <c r="X3329" i="1" s="1"/>
  <c r="X3330" i="1" s="1"/>
  <c r="X3331" i="1" s="1"/>
  <c r="X3332" i="1" s="1"/>
  <c r="X3333" i="1" s="1"/>
  <c r="X3334" i="1" s="1"/>
  <c r="X3335" i="1" s="1"/>
  <c r="X3336" i="1" s="1"/>
  <c r="X3337" i="1" s="1"/>
  <c r="X3338" i="1" s="1"/>
  <c r="X3339" i="1" s="1"/>
  <c r="X3340" i="1" s="1"/>
  <c r="X3341" i="1" s="1"/>
  <c r="X3342" i="1" s="1"/>
  <c r="X3343" i="1" s="1"/>
  <c r="X3344" i="1" s="1"/>
  <c r="X3345" i="1" s="1"/>
  <c r="X3346" i="1" s="1"/>
  <c r="X3347" i="1" s="1"/>
  <c r="X3348" i="1" s="1"/>
  <c r="X3349" i="1" s="1"/>
  <c r="X3350" i="1" s="1"/>
  <c r="X3351" i="1" s="1"/>
  <c r="X3352" i="1" s="1"/>
  <c r="X3353" i="1" s="1"/>
  <c r="X3354" i="1" s="1"/>
  <c r="X3355" i="1" s="1"/>
  <c r="X3356" i="1" s="1"/>
  <c r="X3357" i="1" s="1"/>
  <c r="X3358" i="1" s="1"/>
  <c r="X3359" i="1" s="1"/>
  <c r="X3360" i="1" s="1"/>
  <c r="X3361" i="1" s="1"/>
  <c r="X3362" i="1" s="1"/>
  <c r="X3363" i="1" s="1"/>
  <c r="X3364" i="1" s="1"/>
  <c r="X3365" i="1" s="1"/>
  <c r="X3366" i="1" s="1"/>
  <c r="X3367" i="1" s="1"/>
  <c r="X3368" i="1" s="1"/>
  <c r="X3369" i="1" s="1"/>
  <c r="X3370" i="1" s="1"/>
  <c r="X3371" i="1" s="1"/>
  <c r="X3372" i="1" s="1"/>
  <c r="X3373" i="1" s="1"/>
  <c r="X3374" i="1" s="1"/>
  <c r="X3375" i="1" s="1"/>
  <c r="X3376" i="1" s="1"/>
  <c r="X3377" i="1" s="1"/>
  <c r="X3378" i="1" s="1"/>
  <c r="X3379" i="1" s="1"/>
  <c r="X3380" i="1" s="1"/>
  <c r="X3381" i="1" s="1"/>
  <c r="X3382" i="1" s="1"/>
  <c r="X3383" i="1" s="1"/>
  <c r="X3384" i="1" s="1"/>
  <c r="X3385" i="1" s="1"/>
  <c r="X3386" i="1" s="1"/>
  <c r="X3387" i="1" s="1"/>
  <c r="X3388" i="1" s="1"/>
  <c r="X3389" i="1" s="1"/>
  <c r="X3390" i="1" s="1"/>
  <c r="X3391" i="1" s="1"/>
  <c r="X3392" i="1" s="1"/>
  <c r="X3393" i="1" s="1"/>
  <c r="X3394" i="1" s="1"/>
  <c r="X3395" i="1" s="1"/>
  <c r="X3396" i="1" s="1"/>
  <c r="X3397" i="1" s="1"/>
  <c r="X3398" i="1" s="1"/>
  <c r="X3399" i="1" s="1"/>
  <c r="X3400" i="1" s="1"/>
  <c r="X3401" i="1" s="1"/>
  <c r="X3402" i="1" s="1"/>
  <c r="X3403" i="1" s="1"/>
  <c r="X3404" i="1" s="1"/>
  <c r="X3405" i="1" s="1"/>
  <c r="X3406" i="1" s="1"/>
  <c r="X3407" i="1" s="1"/>
  <c r="X3408" i="1" s="1"/>
  <c r="X3409" i="1" s="1"/>
  <c r="X3410" i="1" s="1"/>
  <c r="X3411" i="1" s="1"/>
  <c r="X3412" i="1" s="1"/>
  <c r="X3413" i="1" s="1"/>
  <c r="X3414" i="1" s="1"/>
  <c r="X3415" i="1" s="1"/>
  <c r="X3416" i="1" s="1"/>
  <c r="X3417" i="1" s="1"/>
  <c r="X3418" i="1" s="1"/>
  <c r="X3419" i="1" s="1"/>
  <c r="X3420" i="1" s="1"/>
  <c r="X3421" i="1" s="1"/>
  <c r="X3422" i="1" s="1"/>
  <c r="X3423" i="1" s="1"/>
  <c r="X3424" i="1" s="1"/>
  <c r="X3425" i="1" s="1"/>
  <c r="X3426" i="1" s="1"/>
  <c r="X3427" i="1" s="1"/>
  <c r="X3428" i="1" s="1"/>
  <c r="X3429" i="1" s="1"/>
  <c r="X3430" i="1" s="1"/>
  <c r="X3431" i="1" s="1"/>
  <c r="X3432" i="1" s="1"/>
  <c r="X3433" i="1" s="1"/>
  <c r="X3434" i="1" s="1"/>
  <c r="X3435" i="1" s="1"/>
  <c r="X3436" i="1" s="1"/>
  <c r="X3437" i="1" s="1"/>
  <c r="X3438" i="1" s="1"/>
  <c r="X3439" i="1" s="1"/>
  <c r="X3440" i="1" s="1"/>
  <c r="X3441" i="1" s="1"/>
  <c r="X3442" i="1" s="1"/>
  <c r="X3443" i="1" s="1"/>
  <c r="X3444" i="1" s="1"/>
  <c r="X3445" i="1" s="1"/>
  <c r="X3446" i="1" s="1"/>
  <c r="X3447" i="1" s="1"/>
  <c r="X3448" i="1" s="1"/>
  <c r="X3449" i="1" s="1"/>
  <c r="X3450" i="1" s="1"/>
  <c r="X3451" i="1" s="1"/>
  <c r="X3452" i="1" s="1"/>
  <c r="P2958" i="1"/>
  <c r="AN2958" i="1"/>
  <c r="Q2007" i="1"/>
  <c r="AS2007" i="1"/>
  <c r="A4027" i="1"/>
  <c r="AM4026" i="1"/>
  <c r="N2257" i="1"/>
  <c r="AQ2257" i="1" s="1"/>
  <c r="L2257" i="1"/>
  <c r="AO2257" i="1" s="1"/>
  <c r="J2257" i="1"/>
  <c r="M2257" i="1"/>
  <c r="AP2257" i="1" s="1"/>
  <c r="O2257" i="1"/>
  <c r="AR2257" i="1" s="1"/>
  <c r="Z2961" i="1"/>
  <c r="Y2962" i="1"/>
  <c r="Z2980" i="1"/>
  <c r="Y2981" i="1"/>
  <c r="A2027" i="1"/>
  <c r="AM2026" i="1"/>
  <c r="P2008" i="1"/>
  <c r="AN2008" i="1"/>
  <c r="AS2953" i="1"/>
  <c r="Q2953" i="1"/>
  <c r="P2107" i="1"/>
  <c r="AN2107" i="1"/>
  <c r="A3027" i="1"/>
  <c r="AM3026" i="1"/>
  <c r="Y3004" i="1"/>
  <c r="Z3003" i="1"/>
  <c r="L2009" i="1"/>
  <c r="AO2009" i="1" s="1"/>
  <c r="N2009" i="1"/>
  <c r="AQ2009" i="1" s="1"/>
  <c r="J2009" i="1"/>
  <c r="M2009" i="1"/>
  <c r="AP2009" i="1" s="1"/>
  <c r="O2009" i="1"/>
  <c r="AR2009" i="1" s="1"/>
  <c r="Y2012" i="1"/>
  <c r="Z2011" i="1"/>
  <c r="AS2106" i="1"/>
  <c r="Q2106" i="1"/>
  <c r="Q2957" i="1"/>
  <c r="AS2957" i="1"/>
  <c r="AN2256" i="1"/>
  <c r="P2256" i="1"/>
  <c r="Y2993" i="1"/>
  <c r="Z2992" i="1"/>
  <c r="Y2260" i="1"/>
  <c r="Z2259" i="1"/>
  <c r="Z2110" i="1"/>
  <c r="Y2111" i="1"/>
  <c r="O2108" i="1"/>
  <c r="AR2108" i="1" s="1"/>
  <c r="M2108" i="1"/>
  <c r="AP2108" i="1" s="1"/>
  <c r="J2108" i="1"/>
  <c r="N2108" i="1"/>
  <c r="AQ2108" i="1" s="1"/>
  <c r="L2108" i="1"/>
  <c r="AO2108" i="1" s="1"/>
  <c r="M2978" i="1"/>
  <c r="AP2978" i="1" s="1"/>
  <c r="N2978" i="1"/>
  <c r="AQ2978" i="1" s="1"/>
  <c r="J2978" i="1"/>
  <c r="L2978" i="1"/>
  <c r="AO2978" i="1" s="1"/>
  <c r="O2978" i="1"/>
  <c r="AR2978" i="1" s="1"/>
  <c r="I1987" i="1"/>
  <c r="K1987" i="1"/>
  <c r="I1999" i="1"/>
  <c r="K1999" i="1"/>
  <c r="K1266" i="1"/>
  <c r="I1266" i="1"/>
  <c r="K1465" i="1"/>
  <c r="I1465" i="1"/>
  <c r="K1968" i="1"/>
  <c r="I1968" i="1"/>
  <c r="I1117" i="1"/>
  <c r="K1117" i="1"/>
  <c r="I1018" i="1"/>
  <c r="K1018" i="1"/>
  <c r="AN1115" i="1"/>
  <c r="P1115" i="1"/>
  <c r="Z1118" i="1"/>
  <c r="Y1119" i="1"/>
  <c r="AN1264" i="1"/>
  <c r="P1264" i="1"/>
  <c r="Y1020" i="1"/>
  <c r="Z1019" i="1"/>
  <c r="J1017" i="1"/>
  <c r="O1017" i="1"/>
  <c r="AR1017" i="1" s="1"/>
  <c r="N1017" i="1"/>
  <c r="AQ1017" i="1" s="1"/>
  <c r="M1017" i="1"/>
  <c r="AP1017" i="1" s="1"/>
  <c r="L1017" i="1"/>
  <c r="AO1017" i="1" s="1"/>
  <c r="AN1985" i="1"/>
  <c r="P1985" i="1"/>
  <c r="AN1016" i="1"/>
  <c r="P1016" i="1"/>
  <c r="O1986" i="1"/>
  <c r="AR1986" i="1" s="1"/>
  <c r="N1986" i="1"/>
  <c r="AQ1986" i="1" s="1"/>
  <c r="M1986" i="1"/>
  <c r="AP1986" i="1" s="1"/>
  <c r="L1986" i="1"/>
  <c r="AO1986" i="1" s="1"/>
  <c r="J1986" i="1"/>
  <c r="AN1463" i="1"/>
  <c r="P1463" i="1"/>
  <c r="O1998" i="1"/>
  <c r="AR1998" i="1" s="1"/>
  <c r="M1998" i="1"/>
  <c r="AP1998" i="1" s="1"/>
  <c r="L1998" i="1"/>
  <c r="AO1998" i="1" s="1"/>
  <c r="N1998" i="1"/>
  <c r="AQ1998" i="1" s="1"/>
  <c r="J1998" i="1"/>
  <c r="Q1462" i="1"/>
  <c r="AS1462" i="1"/>
  <c r="Y1989" i="1"/>
  <c r="Z1988" i="1"/>
  <c r="Y1268" i="1"/>
  <c r="Z1267" i="1"/>
  <c r="AS1996" i="1"/>
  <c r="Q1996" i="1"/>
  <c r="AN1966" i="1"/>
  <c r="P1966" i="1"/>
  <c r="Y2001" i="1"/>
  <c r="Z2000" i="1"/>
  <c r="Q1984" i="1"/>
  <c r="AS1984" i="1"/>
  <c r="O1265" i="1"/>
  <c r="AR1265" i="1" s="1"/>
  <c r="N1265" i="1"/>
  <c r="AQ1265" i="1" s="1"/>
  <c r="M1265" i="1"/>
  <c r="AP1265" i="1" s="1"/>
  <c r="L1265" i="1"/>
  <c r="AO1265" i="1" s="1"/>
  <c r="J1265" i="1"/>
  <c r="Q1015" i="1"/>
  <c r="AS1015" i="1"/>
  <c r="AS1263" i="1"/>
  <c r="Q1263" i="1"/>
  <c r="AN1997" i="1"/>
  <c r="P1997" i="1"/>
  <c r="J1116" i="1"/>
  <c r="O1116" i="1"/>
  <c r="AR1116" i="1" s="1"/>
  <c r="L1116" i="1"/>
  <c r="AO1116" i="1" s="1"/>
  <c r="N1116" i="1"/>
  <c r="AQ1116" i="1" s="1"/>
  <c r="M1116" i="1"/>
  <c r="AP1116" i="1" s="1"/>
  <c r="M1464" i="1"/>
  <c r="AP1464" i="1" s="1"/>
  <c r="J1464" i="1"/>
  <c r="L1464" i="1"/>
  <c r="AO1464" i="1" s="1"/>
  <c r="O1464" i="1"/>
  <c r="AR1464" i="1" s="1"/>
  <c r="N1464" i="1"/>
  <c r="AQ1464" i="1" s="1"/>
  <c r="AS1965" i="1"/>
  <c r="Q1965" i="1"/>
  <c r="Z1969" i="1"/>
  <c r="Y1970" i="1"/>
  <c r="Y1467" i="1"/>
  <c r="Z1466" i="1"/>
  <c r="Q1114" i="1"/>
  <c r="AS1114" i="1"/>
  <c r="M1967" i="1"/>
  <c r="AP1967" i="1" s="1"/>
  <c r="O1967" i="1"/>
  <c r="AR1967" i="1" s="1"/>
  <c r="N1967" i="1"/>
  <c r="AQ1967" i="1" s="1"/>
  <c r="L1967" i="1"/>
  <c r="AO1967" i="1" s="1"/>
  <c r="J1967" i="1"/>
  <c r="Q972" i="1"/>
  <c r="Q121" i="1"/>
  <c r="Q469" i="1"/>
  <c r="AN981" i="1"/>
  <c r="AN272" i="1"/>
  <c r="AS23" i="1"/>
  <c r="Q979" i="1"/>
  <c r="AN123" i="1"/>
  <c r="AS270" i="1"/>
  <c r="AN974" i="1"/>
  <c r="AN471" i="1"/>
  <c r="K273" i="1"/>
  <c r="K124" i="1"/>
  <c r="K975" i="1"/>
  <c r="K472" i="1"/>
  <c r="K26" i="1"/>
  <c r="K982" i="1"/>
  <c r="I273" i="1"/>
  <c r="J273" i="1" s="1"/>
  <c r="I124" i="1"/>
  <c r="J124" i="1" s="1"/>
  <c r="I975" i="1"/>
  <c r="J975" i="1" s="1"/>
  <c r="I472" i="1"/>
  <c r="J472" i="1" s="1"/>
  <c r="I26" i="1"/>
  <c r="J26" i="1" s="1"/>
  <c r="I982" i="1"/>
  <c r="J982" i="1" s="1"/>
  <c r="AS121" i="1"/>
  <c r="AS979" i="1"/>
  <c r="Q23" i="1"/>
  <c r="AN25" i="1"/>
  <c r="Q270" i="1"/>
  <c r="AS972" i="1"/>
  <c r="AS469" i="1"/>
  <c r="P980" i="1"/>
  <c r="P122" i="1"/>
  <c r="P24" i="1"/>
  <c r="P470" i="1"/>
  <c r="P271" i="1"/>
  <c r="P973" i="1"/>
  <c r="Z976" i="1"/>
  <c r="Y474" i="1"/>
  <c r="Z473" i="1"/>
  <c r="L471" i="1"/>
  <c r="AO471" i="1" s="1"/>
  <c r="N471" i="1"/>
  <c r="AQ471" i="1" s="1"/>
  <c r="M471" i="1"/>
  <c r="AP471" i="1" s="1"/>
  <c r="O471" i="1"/>
  <c r="AR471" i="1" s="1"/>
  <c r="Y28" i="1"/>
  <c r="Z27" i="1"/>
  <c r="O974" i="1"/>
  <c r="AR974" i="1" s="1"/>
  <c r="L974" i="1"/>
  <c r="AO974" i="1" s="1"/>
  <c r="M974" i="1"/>
  <c r="AP974" i="1" s="1"/>
  <c r="N974" i="1"/>
  <c r="AQ974" i="1" s="1"/>
  <c r="Y984" i="1"/>
  <c r="Z983" i="1"/>
  <c r="O123" i="1"/>
  <c r="AR123" i="1" s="1"/>
  <c r="N123" i="1"/>
  <c r="AQ123" i="1" s="1"/>
  <c r="M123" i="1"/>
  <c r="AP123" i="1" s="1"/>
  <c r="L123" i="1"/>
  <c r="AO123" i="1" s="1"/>
  <c r="N981" i="1"/>
  <c r="AQ981" i="1" s="1"/>
  <c r="M981" i="1"/>
  <c r="AP981" i="1" s="1"/>
  <c r="L981" i="1"/>
  <c r="AO981" i="1" s="1"/>
  <c r="O981" i="1"/>
  <c r="AR981" i="1" s="1"/>
  <c r="O272" i="1"/>
  <c r="AR272" i="1" s="1"/>
  <c r="M272" i="1"/>
  <c r="AP272" i="1" s="1"/>
  <c r="N272" i="1"/>
  <c r="AQ272" i="1" s="1"/>
  <c r="L272" i="1"/>
  <c r="AO272" i="1" s="1"/>
  <c r="Y126" i="1"/>
  <c r="Z125" i="1"/>
  <c r="Y275" i="1"/>
  <c r="Z274" i="1"/>
  <c r="M25" i="1"/>
  <c r="AP25" i="1" s="1"/>
  <c r="L25" i="1"/>
  <c r="AO25" i="1" s="1"/>
  <c r="N25" i="1"/>
  <c r="AQ25" i="1" s="1"/>
  <c r="O25" i="1"/>
  <c r="AR25" i="1" s="1"/>
  <c r="F2458" i="1"/>
  <c r="U2458" i="1"/>
  <c r="V2458" i="1"/>
  <c r="S2458" i="1"/>
  <c r="T2458" i="1"/>
  <c r="R2458" i="1"/>
  <c r="E2458" i="1"/>
  <c r="E3102" i="1"/>
  <c r="R3102" i="1"/>
  <c r="T3102" i="1"/>
  <c r="V3102" i="1"/>
  <c r="S3102" i="1"/>
  <c r="F3102" i="1"/>
  <c r="U3102" i="1"/>
  <c r="F2961" i="1"/>
  <c r="V2961" i="1"/>
  <c r="E2961" i="1"/>
  <c r="R2961" i="1"/>
  <c r="U2961" i="1"/>
  <c r="T2961" i="1"/>
  <c r="S2961" i="1"/>
  <c r="E2110" i="1"/>
  <c r="F2110" i="1"/>
  <c r="U2110" i="1"/>
  <c r="S2110" i="1"/>
  <c r="T2110" i="1"/>
  <c r="R2110" i="1"/>
  <c r="V2110" i="1"/>
  <c r="F2011" i="1"/>
  <c r="U2011" i="1"/>
  <c r="E2011" i="1"/>
  <c r="T2011" i="1"/>
  <c r="S2011" i="1"/>
  <c r="V2011" i="1"/>
  <c r="R2011" i="1"/>
  <c r="S3003" i="1"/>
  <c r="T3003" i="1"/>
  <c r="R3003" i="1"/>
  <c r="V3003" i="1"/>
  <c r="E3003" i="1"/>
  <c r="F3003" i="1"/>
  <c r="U3003" i="1"/>
  <c r="F2992" i="1"/>
  <c r="S2992" i="1"/>
  <c r="R2992" i="1"/>
  <c r="T2992" i="1"/>
  <c r="E2992" i="1"/>
  <c r="V2992" i="1"/>
  <c r="U2992" i="1"/>
  <c r="U2980" i="1"/>
  <c r="E2980" i="1"/>
  <c r="T2980" i="1"/>
  <c r="R2980" i="1"/>
  <c r="S2980" i="1"/>
  <c r="V2980" i="1"/>
  <c r="F2980" i="1"/>
  <c r="E2259" i="1"/>
  <c r="F2259" i="1"/>
  <c r="T2259" i="1"/>
  <c r="R2259" i="1"/>
  <c r="S2259" i="1"/>
  <c r="V2259" i="1"/>
  <c r="U2259" i="1"/>
  <c r="F2000" i="1"/>
  <c r="V2000" i="1"/>
  <c r="U2000" i="1"/>
  <c r="R2000" i="1"/>
  <c r="S2000" i="1"/>
  <c r="E2000" i="1"/>
  <c r="T2000" i="1"/>
  <c r="S1118" i="1"/>
  <c r="V1118" i="1"/>
  <c r="F1118" i="1"/>
  <c r="U1118" i="1"/>
  <c r="E1118" i="1"/>
  <c r="R1118" i="1"/>
  <c r="T1118" i="1"/>
  <c r="S1988" i="1"/>
  <c r="R1988" i="1"/>
  <c r="U1988" i="1"/>
  <c r="F1988" i="1"/>
  <c r="T1988" i="1"/>
  <c r="E1988" i="1"/>
  <c r="V1988" i="1"/>
  <c r="T1969" i="1"/>
  <c r="U1969" i="1"/>
  <c r="F1969" i="1"/>
  <c r="E1969" i="1"/>
  <c r="S1969" i="1"/>
  <c r="R1969" i="1"/>
  <c r="V1969" i="1"/>
  <c r="E1267" i="1"/>
  <c r="T1267" i="1"/>
  <c r="S1267" i="1"/>
  <c r="V1267" i="1"/>
  <c r="F1267" i="1"/>
  <c r="U1267" i="1"/>
  <c r="R1267" i="1"/>
  <c r="U1019" i="1"/>
  <c r="E1019" i="1"/>
  <c r="S1019" i="1"/>
  <c r="F1019" i="1"/>
  <c r="R1019" i="1"/>
  <c r="T1019" i="1"/>
  <c r="V1019" i="1"/>
  <c r="V1466" i="1"/>
  <c r="T1466" i="1"/>
  <c r="S1466" i="1"/>
  <c r="U1466" i="1"/>
  <c r="F1466" i="1"/>
  <c r="E1466" i="1"/>
  <c r="R1466" i="1"/>
  <c r="R473" i="1"/>
  <c r="V473" i="1"/>
  <c r="T473" i="1"/>
  <c r="U473" i="1"/>
  <c r="S473" i="1"/>
  <c r="F473" i="1"/>
  <c r="E473" i="1"/>
  <c r="T125" i="1"/>
  <c r="S125" i="1"/>
  <c r="R125" i="1"/>
  <c r="V125" i="1"/>
  <c r="U125" i="1"/>
  <c r="F125" i="1"/>
  <c r="E125" i="1"/>
  <c r="U274" i="1"/>
  <c r="T274" i="1"/>
  <c r="V274" i="1"/>
  <c r="S274" i="1"/>
  <c r="R274" i="1"/>
  <c r="F274" i="1"/>
  <c r="E274" i="1"/>
  <c r="T27" i="1"/>
  <c r="S27" i="1"/>
  <c r="R27" i="1"/>
  <c r="V27" i="1"/>
  <c r="U27" i="1"/>
  <c r="F27" i="1"/>
  <c r="E27" i="1"/>
  <c r="S976" i="1"/>
  <c r="R976" i="1"/>
  <c r="V976" i="1"/>
  <c r="U976" i="1"/>
  <c r="T976" i="1"/>
  <c r="F976" i="1"/>
  <c r="E976" i="1"/>
  <c r="V983" i="1"/>
  <c r="U983" i="1"/>
  <c r="T983" i="1"/>
  <c r="S983" i="1"/>
  <c r="R983" i="1"/>
  <c r="F983" i="1"/>
  <c r="E983" i="1"/>
  <c r="B983" i="4" l="1"/>
  <c r="B976" i="4"/>
  <c r="B27" i="4"/>
  <c r="B274" i="4"/>
  <c r="B125" i="4"/>
  <c r="B473" i="4"/>
  <c r="A104" i="1"/>
  <c r="AM103" i="1"/>
  <c r="K2259" i="1"/>
  <c r="I2259" i="1"/>
  <c r="K2980" i="1"/>
  <c r="I2980" i="1"/>
  <c r="I2992" i="1"/>
  <c r="K2992" i="1"/>
  <c r="I3003" i="1"/>
  <c r="K3003" i="1"/>
  <c r="K2011" i="1"/>
  <c r="I2011" i="1"/>
  <c r="I2110" i="1"/>
  <c r="K2110" i="1"/>
  <c r="K2961" i="1"/>
  <c r="I2961" i="1"/>
  <c r="I3102" i="1"/>
  <c r="K3102" i="1"/>
  <c r="K2458" i="1"/>
  <c r="I2458" i="1"/>
  <c r="O2956" i="1"/>
  <c r="AR2956" i="1" s="1"/>
  <c r="M2956" i="1"/>
  <c r="AP2956" i="1" s="1"/>
  <c r="N2956" i="1"/>
  <c r="AQ2956" i="1" s="1"/>
  <c r="L2956" i="1"/>
  <c r="AO2956" i="1" s="1"/>
  <c r="J2956" i="1"/>
  <c r="N2960" i="1"/>
  <c r="AQ2960" i="1" s="1"/>
  <c r="O2960" i="1"/>
  <c r="AR2960" i="1" s="1"/>
  <c r="L2960" i="1"/>
  <c r="AO2960" i="1" s="1"/>
  <c r="M2960" i="1"/>
  <c r="AP2960" i="1" s="1"/>
  <c r="J2960" i="1"/>
  <c r="A3028" i="1"/>
  <c r="AM3027" i="1"/>
  <c r="P2108" i="1"/>
  <c r="AN2108" i="1"/>
  <c r="Z2260" i="1"/>
  <c r="Y2261" i="1"/>
  <c r="AN2009" i="1"/>
  <c r="P2009" i="1"/>
  <c r="Y2982" i="1"/>
  <c r="Z2981" i="1"/>
  <c r="P2990" i="1"/>
  <c r="AN2990" i="1"/>
  <c r="A1028" i="1"/>
  <c r="AM1027" i="1"/>
  <c r="Q2107" i="1"/>
  <c r="AS2107" i="1"/>
  <c r="AN2257" i="1"/>
  <c r="P2257" i="1"/>
  <c r="AN2955" i="1"/>
  <c r="P2955" i="1"/>
  <c r="A5028" i="1"/>
  <c r="AM5027" i="1"/>
  <c r="P2456" i="1"/>
  <c r="AN2456" i="1"/>
  <c r="L2979" i="1"/>
  <c r="AO2979" i="1" s="1"/>
  <c r="J2979" i="1"/>
  <c r="O2979" i="1"/>
  <c r="AR2979" i="1" s="1"/>
  <c r="N2979" i="1"/>
  <c r="AQ2979" i="1" s="1"/>
  <c r="M2979" i="1"/>
  <c r="AP2979" i="1" s="1"/>
  <c r="A2028" i="1"/>
  <c r="AM2027" i="1"/>
  <c r="AS2958" i="1"/>
  <c r="Q2958" i="1"/>
  <c r="L2457" i="1"/>
  <c r="AO2457" i="1" s="1"/>
  <c r="J2457" i="1"/>
  <c r="O2457" i="1"/>
  <c r="AR2457" i="1" s="1"/>
  <c r="N2457" i="1"/>
  <c r="AQ2457" i="1" s="1"/>
  <c r="M2457" i="1"/>
  <c r="AP2457" i="1" s="1"/>
  <c r="Z2993" i="1"/>
  <c r="Y2994" i="1"/>
  <c r="X3453" i="1"/>
  <c r="X3454" i="1" s="1"/>
  <c r="X3455" i="1" s="1"/>
  <c r="X3456" i="1" s="1"/>
  <c r="X3457" i="1" s="1"/>
  <c r="X3458" i="1" s="1"/>
  <c r="X3459" i="1" s="1"/>
  <c r="X3460" i="1" s="1"/>
  <c r="X3461" i="1" s="1"/>
  <c r="X3462" i="1" s="1"/>
  <c r="X3463" i="1" s="1"/>
  <c r="X3464" i="1" s="1"/>
  <c r="X3465" i="1" s="1"/>
  <c r="X3466" i="1" s="1"/>
  <c r="X3467" i="1" s="1"/>
  <c r="X3468" i="1" s="1"/>
  <c r="X3469" i="1" s="1"/>
  <c r="X3470" i="1" s="1"/>
  <c r="X3471" i="1" s="1"/>
  <c r="X3472" i="1" s="1"/>
  <c r="X3473" i="1" s="1"/>
  <c r="X3474" i="1" s="1"/>
  <c r="X3475" i="1" s="1"/>
  <c r="X3476" i="1" s="1"/>
  <c r="X3477" i="1" s="1"/>
  <c r="X3478" i="1" s="1"/>
  <c r="X3479" i="1" s="1"/>
  <c r="X3480" i="1" s="1"/>
  <c r="X3481" i="1" s="1"/>
  <c r="X3482" i="1" s="1"/>
  <c r="X3483" i="1" s="1"/>
  <c r="X3484" i="1" s="1"/>
  <c r="X3485" i="1" s="1"/>
  <c r="X3486" i="1" s="1"/>
  <c r="X3487" i="1" s="1"/>
  <c r="X3488" i="1" s="1"/>
  <c r="X3489" i="1" s="1"/>
  <c r="X3490" i="1" s="1"/>
  <c r="X3491" i="1" s="1"/>
  <c r="X3492" i="1" s="1"/>
  <c r="X3493" i="1" s="1"/>
  <c r="X3494" i="1" s="1"/>
  <c r="X3495" i="1" s="1"/>
  <c r="X3496" i="1" s="1"/>
  <c r="X3497" i="1" s="1"/>
  <c r="X3498" i="1" s="1"/>
  <c r="X3499" i="1" s="1"/>
  <c r="X3500" i="1" s="1"/>
  <c r="X3501" i="1" s="1"/>
  <c r="X3502" i="1" s="1"/>
  <c r="X3503" i="1" s="1"/>
  <c r="X3504" i="1" s="1"/>
  <c r="X3505" i="1" s="1"/>
  <c r="X3506" i="1" s="1"/>
  <c r="X3507" i="1" s="1"/>
  <c r="X3508" i="1" s="1"/>
  <c r="X3509" i="1" s="1"/>
  <c r="X3510" i="1" s="1"/>
  <c r="X3511" i="1" s="1"/>
  <c r="X3512" i="1" s="1"/>
  <c r="X3513" i="1" s="1"/>
  <c r="X3514" i="1" s="1"/>
  <c r="X3515" i="1" s="1"/>
  <c r="X3516" i="1" s="1"/>
  <c r="X3517" i="1" s="1"/>
  <c r="X3518" i="1" s="1"/>
  <c r="X3519" i="1" s="1"/>
  <c r="X3520" i="1" s="1"/>
  <c r="X3521" i="1" s="1"/>
  <c r="X3522" i="1" s="1"/>
  <c r="X3523" i="1" s="1"/>
  <c r="X3524" i="1" s="1"/>
  <c r="X3525" i="1" s="1"/>
  <c r="X3526" i="1" s="1"/>
  <c r="X3527" i="1" s="1"/>
  <c r="X3528" i="1" s="1"/>
  <c r="X3529" i="1" s="1"/>
  <c r="X3530" i="1" s="1"/>
  <c r="X3531" i="1" s="1"/>
  <c r="X3532" i="1" s="1"/>
  <c r="X3533" i="1" s="1"/>
  <c r="X3534" i="1" s="1"/>
  <c r="X3535" i="1" s="1"/>
  <c r="X3536" i="1" s="1"/>
  <c r="X3537" i="1" s="1"/>
  <c r="X3538" i="1" s="1"/>
  <c r="X3539" i="1" s="1"/>
  <c r="X3540" i="1" s="1"/>
  <c r="X3541" i="1" s="1"/>
  <c r="X3542" i="1" s="1"/>
  <c r="X3543" i="1" s="1"/>
  <c r="X3544" i="1" s="1"/>
  <c r="X3545" i="1" s="1"/>
  <c r="X3546" i="1" s="1"/>
  <c r="X3547" i="1" s="1"/>
  <c r="X3548" i="1" s="1"/>
  <c r="X3549" i="1" s="1"/>
  <c r="X3550" i="1" s="1"/>
  <c r="X3551" i="1" s="1"/>
  <c r="X3552" i="1" s="1"/>
  <c r="X3553" i="1" s="1"/>
  <c r="X3554" i="1" s="1"/>
  <c r="X3555" i="1" s="1"/>
  <c r="X3556" i="1" s="1"/>
  <c r="X3557" i="1" s="1"/>
  <c r="X3558" i="1" s="1"/>
  <c r="X3559" i="1" s="1"/>
  <c r="X3560" i="1" s="1"/>
  <c r="X3561" i="1" s="1"/>
  <c r="X3562" i="1" s="1"/>
  <c r="X3563" i="1" s="1"/>
  <c r="X3564" i="1" s="1"/>
  <c r="X3565" i="1" s="1"/>
  <c r="X3566" i="1" s="1"/>
  <c r="X3567" i="1" s="1"/>
  <c r="X3568" i="1" s="1"/>
  <c r="X3569" i="1" s="1"/>
  <c r="X3570" i="1" s="1"/>
  <c r="X3571" i="1" s="1"/>
  <c r="X3572" i="1" s="1"/>
  <c r="X3573" i="1" s="1"/>
  <c r="X3574" i="1" s="1"/>
  <c r="X3575" i="1" s="1"/>
  <c r="X3576" i="1" s="1"/>
  <c r="X3577" i="1" s="1"/>
  <c r="X3578" i="1" s="1"/>
  <c r="X3579" i="1" s="1"/>
  <c r="X3580" i="1" s="1"/>
  <c r="X3581" i="1" s="1"/>
  <c r="X3582" i="1" s="1"/>
  <c r="X3583" i="1" s="1"/>
  <c r="X3584" i="1" s="1"/>
  <c r="X3585" i="1" s="1"/>
  <c r="X3586" i="1" s="1"/>
  <c r="X3587" i="1" s="1"/>
  <c r="X3588" i="1" s="1"/>
  <c r="X3589" i="1" s="1"/>
  <c r="X3590" i="1" s="1"/>
  <c r="X3591" i="1" s="1"/>
  <c r="X3592" i="1" s="1"/>
  <c r="X3593" i="1" s="1"/>
  <c r="X3594" i="1" s="1"/>
  <c r="X3595" i="1" s="1"/>
  <c r="X3596" i="1" s="1"/>
  <c r="X3597" i="1" s="1"/>
  <c r="X3598" i="1" s="1"/>
  <c r="X3599" i="1" s="1"/>
  <c r="X3600" i="1" s="1"/>
  <c r="X3601" i="1" s="1"/>
  <c r="X3602" i="1" s="1"/>
  <c r="X3603" i="1" s="1"/>
  <c r="X3604" i="1" s="1"/>
  <c r="X3605" i="1" s="1"/>
  <c r="X3606" i="1" s="1"/>
  <c r="X3607" i="1" s="1"/>
  <c r="X3608" i="1" s="1"/>
  <c r="X3609" i="1" s="1"/>
  <c r="X3610" i="1" s="1"/>
  <c r="X3611" i="1" s="1"/>
  <c r="X3612" i="1" s="1"/>
  <c r="X3613" i="1" s="1"/>
  <c r="X3614" i="1" s="1"/>
  <c r="X3615" i="1" s="1"/>
  <c r="X3616" i="1" s="1"/>
  <c r="X3617" i="1" s="1"/>
  <c r="X3618" i="1" s="1"/>
  <c r="X3619" i="1" s="1"/>
  <c r="X3620" i="1" s="1"/>
  <c r="X3621" i="1" s="1"/>
  <c r="X3622" i="1" s="1"/>
  <c r="X3623" i="1" s="1"/>
  <c r="X3624" i="1" s="1"/>
  <c r="X3625" i="1" s="1"/>
  <c r="X3626" i="1" s="1"/>
  <c r="X3627" i="1" s="1"/>
  <c r="X3628" i="1" s="1"/>
  <c r="X3629" i="1" s="1"/>
  <c r="X3630" i="1" s="1"/>
  <c r="X3631" i="1" s="1"/>
  <c r="X3632" i="1" s="1"/>
  <c r="X3633" i="1" s="1"/>
  <c r="X3634" i="1" s="1"/>
  <c r="X3635" i="1" s="1"/>
  <c r="X3636" i="1" s="1"/>
  <c r="X3637" i="1" s="1"/>
  <c r="X3638" i="1" s="1"/>
  <c r="X3639" i="1" s="1"/>
  <c r="X3640" i="1" s="1"/>
  <c r="X3641" i="1" s="1"/>
  <c r="X3642" i="1" s="1"/>
  <c r="X3643" i="1" s="1"/>
  <c r="X3644" i="1" s="1"/>
  <c r="X3645" i="1" s="1"/>
  <c r="X3646" i="1" s="1"/>
  <c r="X3647" i="1" s="1"/>
  <c r="X3648" i="1" s="1"/>
  <c r="X3649" i="1" s="1"/>
  <c r="X3650" i="1" s="1"/>
  <c r="X3651" i="1" s="1"/>
  <c r="X3652" i="1" s="1"/>
  <c r="X3653" i="1" s="1"/>
  <c r="X3654" i="1" s="1"/>
  <c r="X3655" i="1" s="1"/>
  <c r="X3656" i="1" s="1"/>
  <c r="X3657" i="1" s="1"/>
  <c r="X3658" i="1" s="1"/>
  <c r="X3659" i="1" s="1"/>
  <c r="X3660" i="1" s="1"/>
  <c r="X3661" i="1" s="1"/>
  <c r="X3662" i="1" s="1"/>
  <c r="X3663" i="1" s="1"/>
  <c r="X3664" i="1" s="1"/>
  <c r="X3665" i="1" s="1"/>
  <c r="X3666" i="1" s="1"/>
  <c r="X3667" i="1" s="1"/>
  <c r="X3668" i="1" s="1"/>
  <c r="X3669" i="1" s="1"/>
  <c r="X3670" i="1" s="1"/>
  <c r="X3671" i="1" s="1"/>
  <c r="X3672" i="1" s="1"/>
  <c r="X3673" i="1" s="1"/>
  <c r="X3674" i="1" s="1"/>
  <c r="X3675" i="1" s="1"/>
  <c r="X3676" i="1" s="1"/>
  <c r="X3677" i="1" s="1"/>
  <c r="X3678" i="1" s="1"/>
  <c r="X3679" i="1" s="1"/>
  <c r="X3680" i="1" s="1"/>
  <c r="X3681" i="1" s="1"/>
  <c r="X3682" i="1" s="1"/>
  <c r="X3683" i="1" s="1"/>
  <c r="X3684" i="1" s="1"/>
  <c r="X3685" i="1" s="1"/>
  <c r="X3686" i="1" s="1"/>
  <c r="X3687" i="1" s="1"/>
  <c r="X3688" i="1" s="1"/>
  <c r="X3689" i="1" s="1"/>
  <c r="X3690" i="1" s="1"/>
  <c r="X3691" i="1" s="1"/>
  <c r="X3692" i="1" s="1"/>
  <c r="X3693" i="1" s="1"/>
  <c r="X3694" i="1" s="1"/>
  <c r="X3695" i="1" s="1"/>
  <c r="X3696" i="1" s="1"/>
  <c r="X3697" i="1" s="1"/>
  <c r="X3698" i="1" s="1"/>
  <c r="X3699" i="1" s="1"/>
  <c r="X3700" i="1" s="1"/>
  <c r="X3701" i="1" s="1"/>
  <c r="X3702" i="1" s="1"/>
  <c r="X3703" i="1" s="1"/>
  <c r="X3704" i="1" s="1"/>
  <c r="X3705" i="1" s="1"/>
  <c r="X3706" i="1" s="1"/>
  <c r="X3707" i="1" s="1"/>
  <c r="X3708" i="1" s="1"/>
  <c r="X3709" i="1" s="1"/>
  <c r="X3710" i="1" s="1"/>
  <c r="X3711" i="1" s="1"/>
  <c r="X3712" i="1" s="1"/>
  <c r="X3713" i="1" s="1"/>
  <c r="X3714" i="1" s="1"/>
  <c r="X3715" i="1" s="1"/>
  <c r="X3716" i="1" s="1"/>
  <c r="X3717" i="1" s="1"/>
  <c r="X3718" i="1" s="1"/>
  <c r="X3719" i="1" s="1"/>
  <c r="X3720" i="1" s="1"/>
  <c r="X3721" i="1" s="1"/>
  <c r="X3722" i="1" s="1"/>
  <c r="X3723" i="1" s="1"/>
  <c r="X3724" i="1" s="1"/>
  <c r="X3725" i="1" s="1"/>
  <c r="X3726" i="1" s="1"/>
  <c r="X3727" i="1" s="1"/>
  <c r="X3728" i="1" s="1"/>
  <c r="X3729" i="1" s="1"/>
  <c r="X3730" i="1" s="1"/>
  <c r="X3731" i="1" s="1"/>
  <c r="X3732" i="1" s="1"/>
  <c r="X3733" i="1" s="1"/>
  <c r="X3734" i="1" s="1"/>
  <c r="X3735" i="1" s="1"/>
  <c r="X3736" i="1" s="1"/>
  <c r="X3737" i="1" s="1"/>
  <c r="X3738" i="1" s="1"/>
  <c r="X3739" i="1" s="1"/>
  <c r="X3740" i="1" s="1"/>
  <c r="X3741" i="1" s="1"/>
  <c r="X3742" i="1" s="1"/>
  <c r="X3743" i="1" s="1"/>
  <c r="X3744" i="1" s="1"/>
  <c r="X3745" i="1" s="1"/>
  <c r="X3746" i="1" s="1"/>
  <c r="X3747" i="1" s="1"/>
  <c r="X3748" i="1" s="1"/>
  <c r="X3749" i="1" s="1"/>
  <c r="X3750" i="1" s="1"/>
  <c r="X3751" i="1" s="1"/>
  <c r="X3752" i="1" s="1"/>
  <c r="X3753" i="1" s="1"/>
  <c r="X3754" i="1" s="1"/>
  <c r="X3755" i="1" s="1"/>
  <c r="X3756" i="1" s="1"/>
  <c r="X3757" i="1" s="1"/>
  <c r="X3758" i="1" s="1"/>
  <c r="X3759" i="1" s="1"/>
  <c r="X3760" i="1" s="1"/>
  <c r="X3761" i="1" s="1"/>
  <c r="X3762" i="1" s="1"/>
  <c r="X3763" i="1" s="1"/>
  <c r="X3764" i="1" s="1"/>
  <c r="X3765" i="1" s="1"/>
  <c r="X3766" i="1" s="1"/>
  <c r="X3767" i="1" s="1"/>
  <c r="X3768" i="1" s="1"/>
  <c r="X3769" i="1" s="1"/>
  <c r="X3770" i="1" s="1"/>
  <c r="X3771" i="1" s="1"/>
  <c r="X3772" i="1" s="1"/>
  <c r="X3773" i="1" s="1"/>
  <c r="X3774" i="1" s="1"/>
  <c r="X3775" i="1" s="1"/>
  <c r="X3776" i="1" s="1"/>
  <c r="X3777" i="1" s="1"/>
  <c r="X3778" i="1" s="1"/>
  <c r="X3779" i="1" s="1"/>
  <c r="X3780" i="1" s="1"/>
  <c r="X3781" i="1" s="1"/>
  <c r="X3782" i="1" s="1"/>
  <c r="X3783" i="1" s="1"/>
  <c r="X3784" i="1" s="1"/>
  <c r="X3785" i="1" s="1"/>
  <c r="X3786" i="1" s="1"/>
  <c r="X3787" i="1" s="1"/>
  <c r="X3788" i="1" s="1"/>
  <c r="X3789" i="1" s="1"/>
  <c r="X3790" i="1" s="1"/>
  <c r="X3791" i="1" s="1"/>
  <c r="X3792" i="1" s="1"/>
  <c r="X3793" i="1" s="1"/>
  <c r="X3794" i="1" s="1"/>
  <c r="X3795" i="1" s="1"/>
  <c r="X3796" i="1" s="1"/>
  <c r="X3797" i="1" s="1"/>
  <c r="X3798" i="1" s="1"/>
  <c r="X3799" i="1" s="1"/>
  <c r="X3800" i="1" s="1"/>
  <c r="X3801" i="1" s="1"/>
  <c r="X3802" i="1" s="1"/>
  <c r="X3803" i="1" s="1"/>
  <c r="X3804" i="1" s="1"/>
  <c r="X3805" i="1" s="1"/>
  <c r="X3806" i="1" s="1"/>
  <c r="X3807" i="1" s="1"/>
  <c r="X3808" i="1" s="1"/>
  <c r="X3809" i="1" s="1"/>
  <c r="X3810" i="1" s="1"/>
  <c r="X3811" i="1" s="1"/>
  <c r="X3812" i="1" s="1"/>
  <c r="X3813" i="1" s="1"/>
  <c r="X3814" i="1" s="1"/>
  <c r="X3815" i="1" s="1"/>
  <c r="X3816" i="1" s="1"/>
  <c r="X3817" i="1" s="1"/>
  <c r="X3818" i="1" s="1"/>
  <c r="X3819" i="1" s="1"/>
  <c r="X3820" i="1" s="1"/>
  <c r="X3821" i="1" s="1"/>
  <c r="X3822" i="1" s="1"/>
  <c r="X3823" i="1" s="1"/>
  <c r="X3824" i="1" s="1"/>
  <c r="X3825" i="1" s="1"/>
  <c r="X3826" i="1" s="1"/>
  <c r="X3827" i="1" s="1"/>
  <c r="X3828" i="1" s="1"/>
  <c r="X3829" i="1" s="1"/>
  <c r="X3830" i="1" s="1"/>
  <c r="X3831" i="1" s="1"/>
  <c r="X3832" i="1" s="1"/>
  <c r="X3833" i="1" s="1"/>
  <c r="X3834" i="1" s="1"/>
  <c r="X3835" i="1" s="1"/>
  <c r="X3836" i="1" s="1"/>
  <c r="X3837" i="1" s="1"/>
  <c r="X3838" i="1" s="1"/>
  <c r="X3839" i="1" s="1"/>
  <c r="X3840" i="1" s="1"/>
  <c r="X3841" i="1" s="1"/>
  <c r="X3842" i="1" s="1"/>
  <c r="X3843" i="1" s="1"/>
  <c r="X3844" i="1" s="1"/>
  <c r="X3845" i="1" s="1"/>
  <c r="X3846" i="1" s="1"/>
  <c r="X3847" i="1" s="1"/>
  <c r="X3848" i="1" s="1"/>
  <c r="X3849" i="1" s="1"/>
  <c r="X3850" i="1" s="1"/>
  <c r="X3851" i="1" s="1"/>
  <c r="X3852" i="1" s="1"/>
  <c r="X3853" i="1" s="1"/>
  <c r="X3854" i="1" s="1"/>
  <c r="X3855" i="1" s="1"/>
  <c r="X3856" i="1" s="1"/>
  <c r="X3857" i="1" s="1"/>
  <c r="X3858" i="1" s="1"/>
  <c r="X3859" i="1" s="1"/>
  <c r="X3860" i="1" s="1"/>
  <c r="X3861" i="1" s="1"/>
  <c r="X3862" i="1" s="1"/>
  <c r="X3863" i="1" s="1"/>
  <c r="X3864" i="1" s="1"/>
  <c r="X3865" i="1" s="1"/>
  <c r="X3866" i="1" s="1"/>
  <c r="X3867" i="1" s="1"/>
  <c r="X3868" i="1" s="1"/>
  <c r="X3869" i="1" s="1"/>
  <c r="X3870" i="1" s="1"/>
  <c r="X3871" i="1" s="1"/>
  <c r="X3872" i="1" s="1"/>
  <c r="X3873" i="1" s="1"/>
  <c r="X3874" i="1" s="1"/>
  <c r="X3875" i="1" s="1"/>
  <c r="X3876" i="1" s="1"/>
  <c r="X3877" i="1" s="1"/>
  <c r="X3878" i="1" s="1"/>
  <c r="X3879" i="1" s="1"/>
  <c r="X3880" i="1" s="1"/>
  <c r="X3881" i="1" s="1"/>
  <c r="X3882" i="1" s="1"/>
  <c r="X3883" i="1" s="1"/>
  <c r="X3884" i="1" s="1"/>
  <c r="X3885" i="1" s="1"/>
  <c r="X3886" i="1" s="1"/>
  <c r="X3887" i="1" s="1"/>
  <c r="X3888" i="1" s="1"/>
  <c r="X3889" i="1" s="1"/>
  <c r="X3890" i="1" s="1"/>
  <c r="X3891" i="1" s="1"/>
  <c r="X3892" i="1" s="1"/>
  <c r="X3893" i="1" s="1"/>
  <c r="X3894" i="1" s="1"/>
  <c r="X3895" i="1" s="1"/>
  <c r="X3896" i="1" s="1"/>
  <c r="X3897" i="1" s="1"/>
  <c r="X3898" i="1" s="1"/>
  <c r="X3899" i="1" s="1"/>
  <c r="X3900" i="1" s="1"/>
  <c r="X3901" i="1" s="1"/>
  <c r="X3902" i="1" s="1"/>
  <c r="X3903" i="1" s="1"/>
  <c r="X3904" i="1" s="1"/>
  <c r="X3905" i="1" s="1"/>
  <c r="X3906" i="1" s="1"/>
  <c r="X3907" i="1" s="1"/>
  <c r="X3908" i="1" s="1"/>
  <c r="X3909" i="1" s="1"/>
  <c r="X3910" i="1" s="1"/>
  <c r="X3911" i="1" s="1"/>
  <c r="X3912" i="1" s="1"/>
  <c r="X3913" i="1" s="1"/>
  <c r="X3914" i="1" s="1"/>
  <c r="X3915" i="1" s="1"/>
  <c r="X3916" i="1" s="1"/>
  <c r="X3917" i="1" s="1"/>
  <c r="X3918" i="1" s="1"/>
  <c r="X3919" i="1" s="1"/>
  <c r="X3920" i="1" s="1"/>
  <c r="X3921" i="1" s="1"/>
  <c r="X3922" i="1" s="1"/>
  <c r="X3923" i="1" s="1"/>
  <c r="X3924" i="1" s="1"/>
  <c r="X3925" i="1" s="1"/>
  <c r="X3926" i="1" s="1"/>
  <c r="X3927" i="1" s="1"/>
  <c r="X3928" i="1" s="1"/>
  <c r="X3929" i="1" s="1"/>
  <c r="X3930" i="1" s="1"/>
  <c r="X3931" i="1" s="1"/>
  <c r="X3932" i="1" s="1"/>
  <c r="X3933" i="1" s="1"/>
  <c r="X3934" i="1" s="1"/>
  <c r="X3935" i="1" s="1"/>
  <c r="X3936" i="1" s="1"/>
  <c r="X3937" i="1" s="1"/>
  <c r="X3938" i="1" s="1"/>
  <c r="X3939" i="1" s="1"/>
  <c r="X3940" i="1" s="1"/>
  <c r="X3941" i="1" s="1"/>
  <c r="X3942" i="1" s="1"/>
  <c r="X3943" i="1" s="1"/>
  <c r="X3944" i="1" s="1"/>
  <c r="X3945" i="1" s="1"/>
  <c r="X3946" i="1" s="1"/>
  <c r="X3947" i="1" s="1"/>
  <c r="X3948" i="1" s="1"/>
  <c r="X3949" i="1" s="1"/>
  <c r="X3950" i="1" s="1"/>
  <c r="X3951" i="1" s="1"/>
  <c r="X3952" i="1" s="1"/>
  <c r="Y3452" i="1"/>
  <c r="Q2954" i="1"/>
  <c r="AS2954" i="1"/>
  <c r="Q2977" i="1"/>
  <c r="AS2977" i="1"/>
  <c r="M3002" i="1"/>
  <c r="AP3002" i="1" s="1"/>
  <c r="N3002" i="1"/>
  <c r="AQ3002" i="1" s="1"/>
  <c r="L3002" i="1"/>
  <c r="AO3002" i="1" s="1"/>
  <c r="J3002" i="1"/>
  <c r="O3002" i="1"/>
  <c r="AR3002" i="1" s="1"/>
  <c r="Y3253" i="1"/>
  <c r="Z3252" i="1"/>
  <c r="AN2959" i="1"/>
  <c r="P2959" i="1"/>
  <c r="Y3104" i="1"/>
  <c r="Z3103" i="1"/>
  <c r="Z2459" i="1"/>
  <c r="Y2460" i="1"/>
  <c r="N2010" i="1"/>
  <c r="AQ2010" i="1" s="1"/>
  <c r="J2010" i="1"/>
  <c r="L2010" i="1"/>
  <c r="AO2010" i="1" s="1"/>
  <c r="O2010" i="1"/>
  <c r="AR2010" i="1" s="1"/>
  <c r="M2010" i="1"/>
  <c r="AP2010" i="1" s="1"/>
  <c r="AN2978" i="1"/>
  <c r="P2978" i="1"/>
  <c r="Y2112" i="1"/>
  <c r="Z2111" i="1"/>
  <c r="Z2962" i="1"/>
  <c r="Y2963" i="1"/>
  <c r="Q2256" i="1"/>
  <c r="AS2256" i="1"/>
  <c r="Y2013" i="1"/>
  <c r="Z2012" i="1"/>
  <c r="Z3004" i="1"/>
  <c r="Y3005" i="1"/>
  <c r="Q2008" i="1"/>
  <c r="AS2008" i="1"/>
  <c r="A4028" i="1"/>
  <c r="AM4027" i="1"/>
  <c r="J2258" i="1"/>
  <c r="O2258" i="1"/>
  <c r="AR2258" i="1" s="1"/>
  <c r="M2258" i="1"/>
  <c r="AP2258" i="1" s="1"/>
  <c r="L2258" i="1"/>
  <c r="AO2258" i="1" s="1"/>
  <c r="N2258" i="1"/>
  <c r="AQ2258" i="1" s="1"/>
  <c r="N2991" i="1"/>
  <c r="AQ2991" i="1" s="1"/>
  <c r="M2991" i="1"/>
  <c r="AP2991" i="1" s="1"/>
  <c r="J2991" i="1"/>
  <c r="L2991" i="1"/>
  <c r="AO2991" i="1" s="1"/>
  <c r="O2991" i="1"/>
  <c r="AR2991" i="1" s="1"/>
  <c r="L2109" i="1"/>
  <c r="AO2109" i="1" s="1"/>
  <c r="J2109" i="1"/>
  <c r="N2109" i="1"/>
  <c r="AQ2109" i="1" s="1"/>
  <c r="M2109" i="1"/>
  <c r="AP2109" i="1" s="1"/>
  <c r="O2109" i="1"/>
  <c r="AR2109" i="1" s="1"/>
  <c r="AS2455" i="1"/>
  <c r="Q2455" i="1"/>
  <c r="I1466" i="1"/>
  <c r="K1466" i="1"/>
  <c r="K1019" i="1"/>
  <c r="I1019" i="1"/>
  <c r="I1267" i="1"/>
  <c r="K1267" i="1"/>
  <c r="I1969" i="1"/>
  <c r="K1969" i="1"/>
  <c r="K1988" i="1"/>
  <c r="I1988" i="1"/>
  <c r="K1118" i="1"/>
  <c r="I1118" i="1"/>
  <c r="I2000" i="1"/>
  <c r="K2000" i="1"/>
  <c r="Y1971" i="1"/>
  <c r="Z1970" i="1"/>
  <c r="AN1464" i="1"/>
  <c r="P1464" i="1"/>
  <c r="Z1989" i="1"/>
  <c r="AS1463" i="1"/>
  <c r="Q1463" i="1"/>
  <c r="Q1115" i="1"/>
  <c r="AS1115" i="1"/>
  <c r="N1465" i="1"/>
  <c r="AQ1465" i="1" s="1"/>
  <c r="M1465" i="1"/>
  <c r="AP1465" i="1" s="1"/>
  <c r="L1465" i="1"/>
  <c r="AO1465" i="1" s="1"/>
  <c r="J1465" i="1"/>
  <c r="O1465" i="1"/>
  <c r="AR1465" i="1" s="1"/>
  <c r="AS1985" i="1"/>
  <c r="Q1985" i="1"/>
  <c r="AN1986" i="1"/>
  <c r="P1986" i="1"/>
  <c r="Y1021" i="1"/>
  <c r="Z1020" i="1"/>
  <c r="M1266" i="1"/>
  <c r="AP1266" i="1" s="1"/>
  <c r="L1266" i="1"/>
  <c r="AO1266" i="1" s="1"/>
  <c r="O1266" i="1"/>
  <c r="AR1266" i="1" s="1"/>
  <c r="N1266" i="1"/>
  <c r="AQ1266" i="1" s="1"/>
  <c r="J1266" i="1"/>
  <c r="AN1998" i="1"/>
  <c r="P1998" i="1"/>
  <c r="AS1264" i="1"/>
  <c r="Q1264" i="1"/>
  <c r="O1018" i="1"/>
  <c r="AR1018" i="1" s="1"/>
  <c r="J1018" i="1"/>
  <c r="M1018" i="1"/>
  <c r="AP1018" i="1" s="1"/>
  <c r="N1018" i="1"/>
  <c r="AQ1018" i="1" s="1"/>
  <c r="L1018" i="1"/>
  <c r="AO1018" i="1" s="1"/>
  <c r="O1999" i="1"/>
  <c r="AR1999" i="1" s="1"/>
  <c r="N1999" i="1"/>
  <c r="AQ1999" i="1" s="1"/>
  <c r="M1999" i="1"/>
  <c r="AP1999" i="1" s="1"/>
  <c r="J1999" i="1"/>
  <c r="L1999" i="1"/>
  <c r="AO1999" i="1" s="1"/>
  <c r="Y1269" i="1"/>
  <c r="Z1268" i="1"/>
  <c r="L1117" i="1"/>
  <c r="AO1117" i="1" s="1"/>
  <c r="O1117" i="1"/>
  <c r="AR1117" i="1" s="1"/>
  <c r="N1117" i="1"/>
  <c r="AQ1117" i="1" s="1"/>
  <c r="M1117" i="1"/>
  <c r="AP1117" i="1" s="1"/>
  <c r="J1117" i="1"/>
  <c r="AN1967" i="1"/>
  <c r="P1967" i="1"/>
  <c r="AN1116" i="1"/>
  <c r="P1116" i="1"/>
  <c r="Z2001" i="1"/>
  <c r="L1968" i="1"/>
  <c r="AO1968" i="1" s="1"/>
  <c r="N1968" i="1"/>
  <c r="AQ1968" i="1" s="1"/>
  <c r="M1968" i="1"/>
  <c r="AP1968" i="1" s="1"/>
  <c r="O1968" i="1"/>
  <c r="AR1968" i="1" s="1"/>
  <c r="J1968" i="1"/>
  <c r="AN1265" i="1"/>
  <c r="P1265" i="1"/>
  <c r="Y1120" i="1"/>
  <c r="Z1119" i="1"/>
  <c r="Y1468" i="1"/>
  <c r="Z1467" i="1"/>
  <c r="AS1997" i="1"/>
  <c r="Q1997" i="1"/>
  <c r="Q1966" i="1"/>
  <c r="AS1966" i="1"/>
  <c r="AS1016" i="1"/>
  <c r="Q1016" i="1"/>
  <c r="P1017" i="1"/>
  <c r="AN1017" i="1"/>
  <c r="L1987" i="1"/>
  <c r="AO1987" i="1" s="1"/>
  <c r="J1987" i="1"/>
  <c r="O1987" i="1"/>
  <c r="AR1987" i="1" s="1"/>
  <c r="M1987" i="1"/>
  <c r="AP1987" i="1" s="1"/>
  <c r="N1987" i="1"/>
  <c r="AQ1987" i="1" s="1"/>
  <c r="AN982" i="1"/>
  <c r="Q122" i="1"/>
  <c r="AN472" i="1"/>
  <c r="Q980" i="1"/>
  <c r="AS973" i="1"/>
  <c r="AN975" i="1"/>
  <c r="AN124" i="1"/>
  <c r="AS470" i="1"/>
  <c r="AS271" i="1"/>
  <c r="AN273" i="1"/>
  <c r="AS24" i="1"/>
  <c r="AS980" i="1"/>
  <c r="K983" i="1"/>
  <c r="K976" i="1"/>
  <c r="K27" i="1"/>
  <c r="K274" i="1"/>
  <c r="K125" i="1"/>
  <c r="K473" i="1"/>
  <c r="I983" i="1"/>
  <c r="J983" i="1" s="1"/>
  <c r="I976" i="1"/>
  <c r="J976" i="1" s="1"/>
  <c r="I27" i="1"/>
  <c r="J27" i="1" s="1"/>
  <c r="I274" i="1"/>
  <c r="J274" i="1" s="1"/>
  <c r="I125" i="1"/>
  <c r="J125" i="1" s="1"/>
  <c r="I473" i="1"/>
  <c r="J473" i="1" s="1"/>
  <c r="AN26" i="1"/>
  <c r="Q271" i="1"/>
  <c r="Q24" i="1"/>
  <c r="AS122" i="1"/>
  <c r="Q973" i="1"/>
  <c r="P974" i="1"/>
  <c r="P471" i="1"/>
  <c r="Q470" i="1"/>
  <c r="P981" i="1"/>
  <c r="P25" i="1"/>
  <c r="P272" i="1"/>
  <c r="P123" i="1"/>
  <c r="Z275" i="1"/>
  <c r="Y276" i="1"/>
  <c r="L26" i="1"/>
  <c r="AO26" i="1" s="1"/>
  <c r="N26" i="1"/>
  <c r="AQ26" i="1" s="1"/>
  <c r="O26" i="1"/>
  <c r="AR26" i="1" s="1"/>
  <c r="M26" i="1"/>
  <c r="AP26" i="1" s="1"/>
  <c r="Y127" i="1"/>
  <c r="Z126" i="1"/>
  <c r="O124" i="1"/>
  <c r="AR124" i="1" s="1"/>
  <c r="N124" i="1"/>
  <c r="AQ124" i="1" s="1"/>
  <c r="M124" i="1"/>
  <c r="AP124" i="1" s="1"/>
  <c r="L124" i="1"/>
  <c r="AO124" i="1" s="1"/>
  <c r="Z984" i="1"/>
  <c r="Y985" i="1"/>
  <c r="M472" i="1"/>
  <c r="AP472" i="1" s="1"/>
  <c r="L472" i="1"/>
  <c r="AO472" i="1" s="1"/>
  <c r="O472" i="1"/>
  <c r="AR472" i="1" s="1"/>
  <c r="N472" i="1"/>
  <c r="AQ472" i="1" s="1"/>
  <c r="L982" i="1"/>
  <c r="AO982" i="1" s="1"/>
  <c r="N982" i="1"/>
  <c r="AQ982" i="1" s="1"/>
  <c r="O982" i="1"/>
  <c r="AR982" i="1" s="1"/>
  <c r="M982" i="1"/>
  <c r="AP982" i="1" s="1"/>
  <c r="N273" i="1"/>
  <c r="AQ273" i="1" s="1"/>
  <c r="O273" i="1"/>
  <c r="AR273" i="1" s="1"/>
  <c r="M273" i="1"/>
  <c r="AP273" i="1" s="1"/>
  <c r="L273" i="1"/>
  <c r="AO273" i="1" s="1"/>
  <c r="Y29" i="1"/>
  <c r="Z28" i="1"/>
  <c r="Y475" i="1"/>
  <c r="Z474" i="1"/>
  <c r="M975" i="1"/>
  <c r="AP975" i="1" s="1"/>
  <c r="O975" i="1"/>
  <c r="AR975" i="1" s="1"/>
  <c r="L975" i="1"/>
  <c r="AO975" i="1" s="1"/>
  <c r="N975" i="1"/>
  <c r="AQ975" i="1" s="1"/>
  <c r="V2993" i="1"/>
  <c r="E2993" i="1"/>
  <c r="T2993" i="1"/>
  <c r="R2993" i="1"/>
  <c r="U2993" i="1"/>
  <c r="S2993" i="1"/>
  <c r="F2993" i="1"/>
  <c r="U3103" i="1"/>
  <c r="F3103" i="1"/>
  <c r="T3103" i="1"/>
  <c r="R3103" i="1"/>
  <c r="S3103" i="1"/>
  <c r="E3103" i="1"/>
  <c r="V3103" i="1"/>
  <c r="T3252" i="1"/>
  <c r="R3252" i="1"/>
  <c r="V3252" i="1"/>
  <c r="E3252" i="1"/>
  <c r="F3252" i="1"/>
  <c r="S3252" i="1"/>
  <c r="U3252" i="1"/>
  <c r="S2962" i="1"/>
  <c r="F2962" i="1"/>
  <c r="U2962" i="1"/>
  <c r="T2962" i="1"/>
  <c r="V2962" i="1"/>
  <c r="R2962" i="1"/>
  <c r="E2962" i="1"/>
  <c r="F2981" i="1"/>
  <c r="T2981" i="1"/>
  <c r="U2981" i="1"/>
  <c r="V2981" i="1"/>
  <c r="E2981" i="1"/>
  <c r="R2981" i="1"/>
  <c r="S2981" i="1"/>
  <c r="S2012" i="1"/>
  <c r="T2012" i="1"/>
  <c r="F2012" i="1"/>
  <c r="E2012" i="1"/>
  <c r="R2012" i="1"/>
  <c r="V2012" i="1"/>
  <c r="U2012" i="1"/>
  <c r="R3004" i="1"/>
  <c r="V3004" i="1"/>
  <c r="U3004" i="1"/>
  <c r="F3004" i="1"/>
  <c r="E3004" i="1"/>
  <c r="T3004" i="1"/>
  <c r="S3004" i="1"/>
  <c r="R2459" i="1"/>
  <c r="F2459" i="1"/>
  <c r="S2459" i="1"/>
  <c r="E2459" i="1"/>
  <c r="U2459" i="1"/>
  <c r="T2459" i="1"/>
  <c r="V2459" i="1"/>
  <c r="V2260" i="1"/>
  <c r="E2260" i="1"/>
  <c r="F2260" i="1"/>
  <c r="T2260" i="1"/>
  <c r="S2260" i="1"/>
  <c r="R2260" i="1"/>
  <c r="U2260" i="1"/>
  <c r="F2111" i="1"/>
  <c r="U2111" i="1"/>
  <c r="T2111" i="1"/>
  <c r="S2111" i="1"/>
  <c r="V2111" i="1"/>
  <c r="R2111" i="1"/>
  <c r="E2111" i="1"/>
  <c r="V1970" i="1"/>
  <c r="R1970" i="1"/>
  <c r="F1970" i="1"/>
  <c r="E1970" i="1"/>
  <c r="T1970" i="1"/>
  <c r="U1970" i="1"/>
  <c r="S1970" i="1"/>
  <c r="R1268" i="1"/>
  <c r="V1268" i="1"/>
  <c r="T1268" i="1"/>
  <c r="E1268" i="1"/>
  <c r="U1268" i="1"/>
  <c r="F1268" i="1"/>
  <c r="S1268" i="1"/>
  <c r="T1989" i="1"/>
  <c r="R1989" i="1"/>
  <c r="V1989" i="1"/>
  <c r="S1989" i="1"/>
  <c r="E1989" i="1"/>
  <c r="F1989" i="1"/>
  <c r="U1989" i="1"/>
  <c r="E1020" i="1"/>
  <c r="F1020" i="1"/>
  <c r="U1020" i="1"/>
  <c r="V1020" i="1"/>
  <c r="T1020" i="1"/>
  <c r="S1020" i="1"/>
  <c r="R1020" i="1"/>
  <c r="R2001" i="1"/>
  <c r="S2001" i="1"/>
  <c r="T2001" i="1"/>
  <c r="F2001" i="1"/>
  <c r="V2001" i="1"/>
  <c r="U2001" i="1"/>
  <c r="E2001" i="1"/>
  <c r="R1119" i="1"/>
  <c r="S1119" i="1"/>
  <c r="V1119" i="1"/>
  <c r="F1119" i="1"/>
  <c r="E1119" i="1"/>
  <c r="U1119" i="1"/>
  <c r="T1119" i="1"/>
  <c r="F1467" i="1"/>
  <c r="V1467" i="1"/>
  <c r="U1467" i="1"/>
  <c r="E1467" i="1"/>
  <c r="R1467" i="1"/>
  <c r="S1467" i="1"/>
  <c r="T1467" i="1"/>
  <c r="S984" i="1"/>
  <c r="R984" i="1"/>
  <c r="V984" i="1"/>
  <c r="U984" i="1"/>
  <c r="T984" i="1"/>
  <c r="F984" i="1"/>
  <c r="E984" i="1"/>
  <c r="U474" i="1"/>
  <c r="T474" i="1"/>
  <c r="S474" i="1"/>
  <c r="R474" i="1"/>
  <c r="V474" i="1"/>
  <c r="F474" i="1"/>
  <c r="E474" i="1"/>
  <c r="S275" i="1"/>
  <c r="R275" i="1"/>
  <c r="V275" i="1"/>
  <c r="U275" i="1"/>
  <c r="T275" i="1"/>
  <c r="F275" i="1"/>
  <c r="E275" i="1"/>
  <c r="V126" i="1"/>
  <c r="U126" i="1"/>
  <c r="T126" i="1"/>
  <c r="S126" i="1"/>
  <c r="R126" i="1"/>
  <c r="F126" i="1"/>
  <c r="E126" i="1"/>
  <c r="V28" i="1"/>
  <c r="R28" i="1"/>
  <c r="U28" i="1"/>
  <c r="T28" i="1"/>
  <c r="S28" i="1"/>
  <c r="F28" i="1"/>
  <c r="E28" i="1"/>
  <c r="B28" i="4" l="1"/>
  <c r="B126" i="4"/>
  <c r="B275" i="4"/>
  <c r="B474" i="4"/>
  <c r="B984" i="4"/>
  <c r="A105" i="1"/>
  <c r="AM104" i="1"/>
  <c r="I2111" i="1"/>
  <c r="K2111" i="1"/>
  <c r="I2260" i="1"/>
  <c r="K2260" i="1"/>
  <c r="K2459" i="1"/>
  <c r="I2459" i="1"/>
  <c r="K3004" i="1"/>
  <c r="I3004" i="1"/>
  <c r="K2012" i="1"/>
  <c r="I2012" i="1"/>
  <c r="I2981" i="1"/>
  <c r="K2981" i="1"/>
  <c r="K2962" i="1"/>
  <c r="I2962" i="1"/>
  <c r="K3252" i="1"/>
  <c r="I3252" i="1"/>
  <c r="I3103" i="1"/>
  <c r="K3103" i="1"/>
  <c r="K2993" i="1"/>
  <c r="I2993" i="1"/>
  <c r="Y2262" i="1"/>
  <c r="Z2261" i="1"/>
  <c r="AN3002" i="1"/>
  <c r="P3002" i="1"/>
  <c r="A5029" i="1"/>
  <c r="AM5028" i="1"/>
  <c r="A3029" i="1"/>
  <c r="AM3028" i="1"/>
  <c r="J3102" i="1"/>
  <c r="N3102" i="1"/>
  <c r="AQ3102" i="1" s="1"/>
  <c r="M3102" i="1"/>
  <c r="AP3102" i="1" s="1"/>
  <c r="L3102" i="1"/>
  <c r="AO3102" i="1" s="1"/>
  <c r="O3102" i="1"/>
  <c r="AR3102" i="1" s="1"/>
  <c r="M3003" i="1"/>
  <c r="AP3003" i="1" s="1"/>
  <c r="J3003" i="1"/>
  <c r="O3003" i="1"/>
  <c r="AR3003" i="1" s="1"/>
  <c r="N3003" i="1"/>
  <c r="AQ3003" i="1" s="1"/>
  <c r="L3003" i="1"/>
  <c r="AO3003" i="1" s="1"/>
  <c r="A4029" i="1"/>
  <c r="AM4028" i="1"/>
  <c r="Y2014" i="1"/>
  <c r="Z2013" i="1"/>
  <c r="Z2112" i="1"/>
  <c r="Y2113" i="1"/>
  <c r="Y2461" i="1"/>
  <c r="Z2460" i="1"/>
  <c r="Q2959" i="1"/>
  <c r="AS2959" i="1"/>
  <c r="Y3453" i="1"/>
  <c r="Z3452" i="1"/>
  <c r="AN2457" i="1"/>
  <c r="P2457" i="1"/>
  <c r="P2960" i="1"/>
  <c r="AN2960" i="1"/>
  <c r="N2961" i="1"/>
  <c r="AQ2961" i="1" s="1"/>
  <c r="J2961" i="1"/>
  <c r="M2961" i="1"/>
  <c r="AP2961" i="1" s="1"/>
  <c r="L2961" i="1"/>
  <c r="AO2961" i="1" s="1"/>
  <c r="O2961" i="1"/>
  <c r="AR2961" i="1" s="1"/>
  <c r="AS2978" i="1"/>
  <c r="Q2978" i="1"/>
  <c r="M2992" i="1"/>
  <c r="AP2992" i="1" s="1"/>
  <c r="O2992" i="1"/>
  <c r="AR2992" i="1" s="1"/>
  <c r="J2992" i="1"/>
  <c r="N2992" i="1"/>
  <c r="AQ2992" i="1" s="1"/>
  <c r="L2992" i="1"/>
  <c r="AO2992" i="1" s="1"/>
  <c r="AN2991" i="1"/>
  <c r="P2991" i="1"/>
  <c r="Y3952" i="1"/>
  <c r="X3953" i="1"/>
  <c r="X3954" i="1" s="1"/>
  <c r="X3955" i="1" s="1"/>
  <c r="X3956" i="1" s="1"/>
  <c r="X3957" i="1" s="1"/>
  <c r="AN2109" i="1"/>
  <c r="P2109" i="1"/>
  <c r="AN2979" i="1"/>
  <c r="P2979" i="1"/>
  <c r="AS2955" i="1"/>
  <c r="Q2955" i="1"/>
  <c r="A1029" i="1"/>
  <c r="AM1028" i="1"/>
  <c r="AS2108" i="1"/>
  <c r="Q2108" i="1"/>
  <c r="M2980" i="1"/>
  <c r="AP2980" i="1" s="1"/>
  <c r="J2980" i="1"/>
  <c r="O2980" i="1"/>
  <c r="AR2980" i="1" s="1"/>
  <c r="L2980" i="1"/>
  <c r="AO2980" i="1" s="1"/>
  <c r="N2980" i="1"/>
  <c r="AQ2980" i="1" s="1"/>
  <c r="AN2010" i="1"/>
  <c r="P2010" i="1"/>
  <c r="Y2964" i="1"/>
  <c r="Z2963" i="1"/>
  <c r="Y2995" i="1"/>
  <c r="Z2994" i="1"/>
  <c r="Y2983" i="1"/>
  <c r="Z2982" i="1"/>
  <c r="M2110" i="1"/>
  <c r="AP2110" i="1" s="1"/>
  <c r="L2110" i="1"/>
  <c r="AO2110" i="1" s="1"/>
  <c r="J2110" i="1"/>
  <c r="O2110" i="1"/>
  <c r="AR2110" i="1" s="1"/>
  <c r="N2110" i="1"/>
  <c r="AQ2110" i="1" s="1"/>
  <c r="AN2258" i="1"/>
  <c r="P2258" i="1"/>
  <c r="Z3104" i="1"/>
  <c r="Y3105" i="1"/>
  <c r="Z3005" i="1"/>
  <c r="Y3006" i="1"/>
  <c r="Z3253" i="1"/>
  <c r="Y3254" i="1"/>
  <c r="AS2257" i="1"/>
  <c r="Q2257" i="1"/>
  <c r="Q2990" i="1"/>
  <c r="AS2990" i="1"/>
  <c r="Q2009" i="1"/>
  <c r="AS2009" i="1"/>
  <c r="M2458" i="1"/>
  <c r="AP2458" i="1" s="1"/>
  <c r="L2458" i="1"/>
  <c r="AO2458" i="1" s="1"/>
  <c r="N2458" i="1"/>
  <c r="AQ2458" i="1" s="1"/>
  <c r="J2458" i="1"/>
  <c r="O2458" i="1"/>
  <c r="AR2458" i="1" s="1"/>
  <c r="J2011" i="1"/>
  <c r="N2011" i="1"/>
  <c r="AQ2011" i="1" s="1"/>
  <c r="M2011" i="1"/>
  <c r="AP2011" i="1" s="1"/>
  <c r="O2011" i="1"/>
  <c r="AR2011" i="1" s="1"/>
  <c r="L2011" i="1"/>
  <c r="AO2011" i="1" s="1"/>
  <c r="L2259" i="1"/>
  <c r="AO2259" i="1" s="1"/>
  <c r="J2259" i="1"/>
  <c r="O2259" i="1"/>
  <c r="AR2259" i="1" s="1"/>
  <c r="M2259" i="1"/>
  <c r="AP2259" i="1" s="1"/>
  <c r="N2259" i="1"/>
  <c r="AQ2259" i="1" s="1"/>
  <c r="A2029" i="1"/>
  <c r="AM2028" i="1"/>
  <c r="Q2456" i="1"/>
  <c r="AS2456" i="1"/>
  <c r="P2956" i="1"/>
  <c r="AN2956" i="1"/>
  <c r="I1467" i="1"/>
  <c r="K1467" i="1"/>
  <c r="K1119" i="1"/>
  <c r="I1119" i="1"/>
  <c r="I2001" i="1"/>
  <c r="K2001" i="1"/>
  <c r="K1020" i="1"/>
  <c r="I1020" i="1"/>
  <c r="K1989" i="1"/>
  <c r="I1989" i="1"/>
  <c r="I1268" i="1"/>
  <c r="K1268" i="1"/>
  <c r="I1970" i="1"/>
  <c r="K1970" i="1"/>
  <c r="AN1117" i="1"/>
  <c r="P1117" i="1"/>
  <c r="AN1018" i="1"/>
  <c r="P1018" i="1"/>
  <c r="M1969" i="1"/>
  <c r="AP1969" i="1" s="1"/>
  <c r="O1969" i="1"/>
  <c r="AR1969" i="1" s="1"/>
  <c r="N1969" i="1"/>
  <c r="AQ1969" i="1" s="1"/>
  <c r="L1969" i="1"/>
  <c r="AO1969" i="1" s="1"/>
  <c r="J1969" i="1"/>
  <c r="AN1999" i="1"/>
  <c r="P1999" i="1"/>
  <c r="Y1121" i="1"/>
  <c r="Z1120" i="1"/>
  <c r="Y1972" i="1"/>
  <c r="Z1971" i="1"/>
  <c r="AN1987" i="1"/>
  <c r="P1987" i="1"/>
  <c r="Q1265" i="1"/>
  <c r="AS1265" i="1"/>
  <c r="AN1465" i="1"/>
  <c r="P1465" i="1"/>
  <c r="M2000" i="1"/>
  <c r="AP2000" i="1" s="1"/>
  <c r="L2000" i="1"/>
  <c r="AO2000" i="1" s="1"/>
  <c r="N2000" i="1"/>
  <c r="AQ2000" i="1" s="1"/>
  <c r="J2000" i="1"/>
  <c r="O2000" i="1"/>
  <c r="AR2000" i="1" s="1"/>
  <c r="J1267" i="1"/>
  <c r="N1267" i="1"/>
  <c r="AQ1267" i="1" s="1"/>
  <c r="M1267" i="1"/>
  <c r="AP1267" i="1" s="1"/>
  <c r="L1267" i="1"/>
  <c r="AO1267" i="1" s="1"/>
  <c r="O1267" i="1"/>
  <c r="AR1267" i="1" s="1"/>
  <c r="Q1116" i="1"/>
  <c r="AS1116" i="1"/>
  <c r="AS1998" i="1"/>
  <c r="Q1998" i="1"/>
  <c r="Z1021" i="1"/>
  <c r="Y1022" i="1"/>
  <c r="L1118" i="1"/>
  <c r="AO1118" i="1" s="1"/>
  <c r="J1118" i="1"/>
  <c r="O1118" i="1"/>
  <c r="AR1118" i="1" s="1"/>
  <c r="N1118" i="1"/>
  <c r="AQ1118" i="1" s="1"/>
  <c r="M1118" i="1"/>
  <c r="AP1118" i="1" s="1"/>
  <c r="N1019" i="1"/>
  <c r="AQ1019" i="1" s="1"/>
  <c r="O1019" i="1"/>
  <c r="AR1019" i="1" s="1"/>
  <c r="M1019" i="1"/>
  <c r="AP1019" i="1" s="1"/>
  <c r="J1019" i="1"/>
  <c r="L1019" i="1"/>
  <c r="AO1019" i="1" s="1"/>
  <c r="Q1464" i="1"/>
  <c r="AS1464" i="1"/>
  <c r="AN1968" i="1"/>
  <c r="P1968" i="1"/>
  <c r="AS1017" i="1"/>
  <c r="Q1017" i="1"/>
  <c r="AS1967" i="1"/>
  <c r="Q1967" i="1"/>
  <c r="AN1266" i="1"/>
  <c r="P1266" i="1"/>
  <c r="AS1986" i="1"/>
  <c r="Q1986" i="1"/>
  <c r="N1988" i="1"/>
  <c r="AQ1988" i="1" s="1"/>
  <c r="O1988" i="1"/>
  <c r="AR1988" i="1" s="1"/>
  <c r="M1988" i="1"/>
  <c r="AP1988" i="1" s="1"/>
  <c r="L1988" i="1"/>
  <c r="AO1988" i="1" s="1"/>
  <c r="J1988" i="1"/>
  <c r="Y1469" i="1"/>
  <c r="Z1468" i="1"/>
  <c r="Y1270" i="1"/>
  <c r="Z1269" i="1"/>
  <c r="O1466" i="1"/>
  <c r="AR1466" i="1" s="1"/>
  <c r="M1466" i="1"/>
  <c r="AP1466" i="1" s="1"/>
  <c r="N1466" i="1"/>
  <c r="AQ1466" i="1" s="1"/>
  <c r="L1466" i="1"/>
  <c r="AO1466" i="1" s="1"/>
  <c r="J1466" i="1"/>
  <c r="AN473" i="1"/>
  <c r="Q471" i="1"/>
  <c r="AN125" i="1"/>
  <c r="Q25" i="1"/>
  <c r="AS974" i="1"/>
  <c r="AN274" i="1"/>
  <c r="AN976" i="1"/>
  <c r="Q272" i="1"/>
  <c r="AN983" i="1"/>
  <c r="AS123" i="1"/>
  <c r="Q981" i="1"/>
  <c r="K28" i="1"/>
  <c r="K126" i="1"/>
  <c r="K275" i="1"/>
  <c r="K474" i="1"/>
  <c r="K984" i="1"/>
  <c r="I28" i="1"/>
  <c r="J28" i="1" s="1"/>
  <c r="I126" i="1"/>
  <c r="J126" i="1" s="1"/>
  <c r="I275" i="1"/>
  <c r="J275" i="1" s="1"/>
  <c r="I474" i="1"/>
  <c r="J474" i="1" s="1"/>
  <c r="I984" i="1"/>
  <c r="J984" i="1" s="1"/>
  <c r="Q974" i="1"/>
  <c r="AN27" i="1"/>
  <c r="AS25" i="1"/>
  <c r="AS981" i="1"/>
  <c r="AS272" i="1"/>
  <c r="AS471" i="1"/>
  <c r="P124" i="1"/>
  <c r="P26" i="1"/>
  <c r="Q123" i="1"/>
  <c r="P472" i="1"/>
  <c r="P975" i="1"/>
  <c r="P982" i="1"/>
  <c r="P273" i="1"/>
  <c r="Y986" i="1"/>
  <c r="Z985" i="1"/>
  <c r="Y128" i="1"/>
  <c r="Z127" i="1"/>
  <c r="M125" i="1"/>
  <c r="AP125" i="1" s="1"/>
  <c r="N125" i="1"/>
  <c r="AQ125" i="1" s="1"/>
  <c r="L125" i="1"/>
  <c r="AO125" i="1" s="1"/>
  <c r="O125" i="1"/>
  <c r="AR125" i="1" s="1"/>
  <c r="L976" i="1"/>
  <c r="AO976" i="1" s="1"/>
  <c r="O976" i="1"/>
  <c r="AR976" i="1" s="1"/>
  <c r="N976" i="1"/>
  <c r="AQ976" i="1" s="1"/>
  <c r="M976" i="1"/>
  <c r="AP976" i="1" s="1"/>
  <c r="Y476" i="1"/>
  <c r="Z475" i="1"/>
  <c r="N274" i="1"/>
  <c r="AQ274" i="1" s="1"/>
  <c r="L274" i="1"/>
  <c r="AO274" i="1" s="1"/>
  <c r="M274" i="1"/>
  <c r="AP274" i="1" s="1"/>
  <c r="O274" i="1"/>
  <c r="AR274" i="1" s="1"/>
  <c r="O983" i="1"/>
  <c r="AR983" i="1" s="1"/>
  <c r="M983" i="1"/>
  <c r="AP983" i="1" s="1"/>
  <c r="N983" i="1"/>
  <c r="AQ983" i="1" s="1"/>
  <c r="L983" i="1"/>
  <c r="AO983" i="1" s="1"/>
  <c r="Y30" i="1"/>
  <c r="Z29" i="1"/>
  <c r="Y277" i="1"/>
  <c r="Z276" i="1"/>
  <c r="O473" i="1"/>
  <c r="AR473" i="1" s="1"/>
  <c r="L473" i="1"/>
  <c r="AO473" i="1" s="1"/>
  <c r="M473" i="1"/>
  <c r="AP473" i="1" s="1"/>
  <c r="N473" i="1"/>
  <c r="AQ473" i="1" s="1"/>
  <c r="O27" i="1"/>
  <c r="AR27" i="1" s="1"/>
  <c r="N27" i="1"/>
  <c r="AQ27" i="1" s="1"/>
  <c r="L27" i="1"/>
  <c r="AO27" i="1" s="1"/>
  <c r="M27" i="1"/>
  <c r="AP27" i="1" s="1"/>
  <c r="R2460" i="1"/>
  <c r="V2460" i="1"/>
  <c r="U2460" i="1"/>
  <c r="E2460" i="1"/>
  <c r="F2460" i="1"/>
  <c r="T2460" i="1"/>
  <c r="S2460" i="1"/>
  <c r="S2994" i="1"/>
  <c r="F2994" i="1"/>
  <c r="T2994" i="1"/>
  <c r="V2994" i="1"/>
  <c r="U2994" i="1"/>
  <c r="E2994" i="1"/>
  <c r="R2994" i="1"/>
  <c r="F2013" i="1"/>
  <c r="U2013" i="1"/>
  <c r="E2013" i="1"/>
  <c r="T2013" i="1"/>
  <c r="S2013" i="1"/>
  <c r="V2013" i="1"/>
  <c r="R2013" i="1"/>
  <c r="R3005" i="1"/>
  <c r="F3005" i="1"/>
  <c r="T3005" i="1"/>
  <c r="E3005" i="1"/>
  <c r="U3005" i="1"/>
  <c r="S3005" i="1"/>
  <c r="V3005" i="1"/>
  <c r="S2112" i="1"/>
  <c r="V2112" i="1"/>
  <c r="R2112" i="1"/>
  <c r="F2112" i="1"/>
  <c r="U2112" i="1"/>
  <c r="T2112" i="1"/>
  <c r="E2112" i="1"/>
  <c r="U2963" i="1"/>
  <c r="R2963" i="1"/>
  <c r="F2963" i="1"/>
  <c r="E2963" i="1"/>
  <c r="T2963" i="1"/>
  <c r="S2963" i="1"/>
  <c r="V2963" i="1"/>
  <c r="F3104" i="1"/>
  <c r="V3104" i="1"/>
  <c r="R3104" i="1"/>
  <c r="T3104" i="1"/>
  <c r="U3104" i="1"/>
  <c r="S3104" i="1"/>
  <c r="E3104" i="1"/>
  <c r="F2982" i="1"/>
  <c r="E2982" i="1"/>
  <c r="R2982" i="1"/>
  <c r="T2982" i="1"/>
  <c r="V2982" i="1"/>
  <c r="S2982" i="1"/>
  <c r="U2982" i="1"/>
  <c r="R3253" i="1"/>
  <c r="S3253" i="1"/>
  <c r="F3253" i="1"/>
  <c r="U3253" i="1"/>
  <c r="E3253" i="1"/>
  <c r="T3253" i="1"/>
  <c r="V3253" i="1"/>
  <c r="F2261" i="1"/>
  <c r="S2261" i="1"/>
  <c r="U2261" i="1"/>
  <c r="R2261" i="1"/>
  <c r="T2261" i="1"/>
  <c r="E2261" i="1"/>
  <c r="V2261" i="1"/>
  <c r="E3452" i="1"/>
  <c r="S3452" i="1"/>
  <c r="V3452" i="1"/>
  <c r="F3452" i="1"/>
  <c r="R3452" i="1"/>
  <c r="T3452" i="1"/>
  <c r="U3452" i="1"/>
  <c r="V1269" i="1"/>
  <c r="F1269" i="1"/>
  <c r="U1269" i="1"/>
  <c r="E1269" i="1"/>
  <c r="S1269" i="1"/>
  <c r="R1269" i="1"/>
  <c r="T1269" i="1"/>
  <c r="R1120" i="1"/>
  <c r="V1120" i="1"/>
  <c r="F1120" i="1"/>
  <c r="T1120" i="1"/>
  <c r="U1120" i="1"/>
  <c r="E1120" i="1"/>
  <c r="S1120" i="1"/>
  <c r="U1021" i="1"/>
  <c r="S1021" i="1"/>
  <c r="R1021" i="1"/>
  <c r="E1021" i="1"/>
  <c r="T1021" i="1"/>
  <c r="V1021" i="1"/>
  <c r="F1021" i="1"/>
  <c r="R1468" i="1"/>
  <c r="V1468" i="1"/>
  <c r="F1468" i="1"/>
  <c r="T1468" i="1"/>
  <c r="S1468" i="1"/>
  <c r="E1468" i="1"/>
  <c r="U1468" i="1"/>
  <c r="E1971" i="1"/>
  <c r="V1971" i="1"/>
  <c r="T1971" i="1"/>
  <c r="R1971" i="1"/>
  <c r="U1971" i="1"/>
  <c r="F1971" i="1"/>
  <c r="S1971" i="1"/>
  <c r="R127" i="1"/>
  <c r="V127" i="1"/>
  <c r="T127" i="1"/>
  <c r="S127" i="1"/>
  <c r="U127" i="1"/>
  <c r="F127" i="1"/>
  <c r="E127" i="1"/>
  <c r="R29" i="1"/>
  <c r="V29" i="1"/>
  <c r="T29" i="1"/>
  <c r="U29" i="1"/>
  <c r="S29" i="1"/>
  <c r="F29" i="1"/>
  <c r="E29" i="1"/>
  <c r="V985" i="1"/>
  <c r="U985" i="1"/>
  <c r="T985" i="1"/>
  <c r="S985" i="1"/>
  <c r="R985" i="1"/>
  <c r="F985" i="1"/>
  <c r="E985" i="1"/>
  <c r="V475" i="1"/>
  <c r="U475" i="1"/>
  <c r="T475" i="1"/>
  <c r="R475" i="1"/>
  <c r="S475" i="1"/>
  <c r="F475" i="1"/>
  <c r="E475" i="1"/>
  <c r="S276" i="1"/>
  <c r="R276" i="1"/>
  <c r="V276" i="1"/>
  <c r="U276" i="1"/>
  <c r="T276" i="1"/>
  <c r="F276" i="1"/>
  <c r="E276" i="1"/>
  <c r="B276" i="4" l="1"/>
  <c r="B475" i="4"/>
  <c r="B985" i="4"/>
  <c r="B29" i="4"/>
  <c r="B127" i="4"/>
  <c r="A106" i="1"/>
  <c r="AM105" i="1"/>
  <c r="I3452" i="1"/>
  <c r="K3452" i="1"/>
  <c r="I2261" i="1"/>
  <c r="K2261" i="1"/>
  <c r="I3253" i="1"/>
  <c r="K3253" i="1"/>
  <c r="I2982" i="1"/>
  <c r="K2982" i="1"/>
  <c r="K3104" i="1"/>
  <c r="I3104" i="1"/>
  <c r="K2963" i="1"/>
  <c r="I2963" i="1"/>
  <c r="K2112" i="1"/>
  <c r="I2112" i="1"/>
  <c r="K3005" i="1"/>
  <c r="I3005" i="1"/>
  <c r="I2013" i="1"/>
  <c r="K2013" i="1"/>
  <c r="I2994" i="1"/>
  <c r="K2994" i="1"/>
  <c r="K2460" i="1"/>
  <c r="I2460" i="1"/>
  <c r="Y3106" i="1"/>
  <c r="Z3105" i="1"/>
  <c r="Y2996" i="1"/>
  <c r="Z2995" i="1"/>
  <c r="AN2961" i="1"/>
  <c r="P2961" i="1"/>
  <c r="Z2461" i="1"/>
  <c r="Y2462" i="1"/>
  <c r="A4030" i="1"/>
  <c r="AM4029" i="1"/>
  <c r="J3252" i="1"/>
  <c r="N3252" i="1"/>
  <c r="AQ3252" i="1" s="1"/>
  <c r="M3252" i="1"/>
  <c r="AP3252" i="1" s="1"/>
  <c r="O3252" i="1"/>
  <c r="AR3252" i="1" s="1"/>
  <c r="L3252" i="1"/>
  <c r="AO3252" i="1" s="1"/>
  <c r="J3004" i="1"/>
  <c r="O3004" i="1"/>
  <c r="AR3004" i="1" s="1"/>
  <c r="N3004" i="1"/>
  <c r="AQ3004" i="1" s="1"/>
  <c r="M3004" i="1"/>
  <c r="AP3004" i="1" s="1"/>
  <c r="L3004" i="1"/>
  <c r="AO3004" i="1" s="1"/>
  <c r="AN2011" i="1"/>
  <c r="P2011" i="1"/>
  <c r="Z2964" i="1"/>
  <c r="Y2965" i="1"/>
  <c r="AS2956" i="1"/>
  <c r="Q2956" i="1"/>
  <c r="AS2258" i="1"/>
  <c r="Q2258" i="1"/>
  <c r="AS2979" i="1"/>
  <c r="Q2979" i="1"/>
  <c r="AS2960" i="1"/>
  <c r="Q2960" i="1"/>
  <c r="Z2113" i="1"/>
  <c r="Y2114" i="1"/>
  <c r="AN3102" i="1"/>
  <c r="P3102" i="1"/>
  <c r="L2962" i="1"/>
  <c r="AO2962" i="1" s="1"/>
  <c r="O2962" i="1"/>
  <c r="AR2962" i="1" s="1"/>
  <c r="J2962" i="1"/>
  <c r="N2962" i="1"/>
  <c r="AQ2962" i="1" s="1"/>
  <c r="M2962" i="1"/>
  <c r="AP2962" i="1" s="1"/>
  <c r="M2459" i="1"/>
  <c r="AP2459" i="1" s="1"/>
  <c r="L2459" i="1"/>
  <c r="AO2459" i="1" s="1"/>
  <c r="J2459" i="1"/>
  <c r="N2459" i="1"/>
  <c r="AQ2459" i="1" s="1"/>
  <c r="O2459" i="1"/>
  <c r="AR2459" i="1" s="1"/>
  <c r="A2030" i="1"/>
  <c r="AM2029" i="1"/>
  <c r="P2259" i="1"/>
  <c r="AN2259" i="1"/>
  <c r="AN2458" i="1"/>
  <c r="P2458" i="1"/>
  <c r="Z3006" i="1"/>
  <c r="Y3007" i="1"/>
  <c r="Y2984" i="1"/>
  <c r="Z2983" i="1"/>
  <c r="AS2010" i="1"/>
  <c r="Q2010" i="1"/>
  <c r="Z2262" i="1"/>
  <c r="Y2263" i="1"/>
  <c r="Q2991" i="1"/>
  <c r="AS2991" i="1"/>
  <c r="Y3255" i="1"/>
  <c r="Z3254" i="1"/>
  <c r="Y3454" i="1"/>
  <c r="Z3453" i="1"/>
  <c r="Q2109" i="1"/>
  <c r="AS2109" i="1"/>
  <c r="AN2992" i="1"/>
  <c r="P2992" i="1"/>
  <c r="AN3003" i="1"/>
  <c r="P3003" i="1"/>
  <c r="A3030" i="1"/>
  <c r="AM3029" i="1"/>
  <c r="A5030" i="1"/>
  <c r="AM5029" i="1"/>
  <c r="M2993" i="1"/>
  <c r="AP2993" i="1" s="1"/>
  <c r="N2993" i="1"/>
  <c r="AQ2993" i="1" s="1"/>
  <c r="L2993" i="1"/>
  <c r="AO2993" i="1" s="1"/>
  <c r="J2993" i="1"/>
  <c r="O2993" i="1"/>
  <c r="AR2993" i="1" s="1"/>
  <c r="A1030" i="1"/>
  <c r="AM1029" i="1"/>
  <c r="Y3953" i="1"/>
  <c r="Z3952" i="1"/>
  <c r="Q2457" i="1"/>
  <c r="AS2457" i="1"/>
  <c r="AN2980" i="1"/>
  <c r="P2980" i="1"/>
  <c r="Q3002" i="1"/>
  <c r="AS3002" i="1"/>
  <c r="M2981" i="1"/>
  <c r="AP2981" i="1" s="1"/>
  <c r="J2981" i="1"/>
  <c r="L2981" i="1"/>
  <c r="AO2981" i="1" s="1"/>
  <c r="N2981" i="1"/>
  <c r="AQ2981" i="1" s="1"/>
  <c r="O2981" i="1"/>
  <c r="AR2981" i="1" s="1"/>
  <c r="M2260" i="1"/>
  <c r="AP2260" i="1" s="1"/>
  <c r="O2260" i="1"/>
  <c r="AR2260" i="1" s="1"/>
  <c r="N2260" i="1"/>
  <c r="AQ2260" i="1" s="1"/>
  <c r="J2260" i="1"/>
  <c r="L2260" i="1"/>
  <c r="AO2260" i="1" s="1"/>
  <c r="AN2110" i="1"/>
  <c r="P2110" i="1"/>
  <c r="X3958" i="1"/>
  <c r="X3959" i="1" s="1"/>
  <c r="X3960" i="1" s="1"/>
  <c r="X3961" i="1" s="1"/>
  <c r="X3962" i="1" s="1"/>
  <c r="X3963" i="1" s="1"/>
  <c r="X3964" i="1" s="1"/>
  <c r="X3965" i="1" s="1"/>
  <c r="X3966" i="1" s="1"/>
  <c r="X3967" i="1" s="1"/>
  <c r="X3968" i="1" s="1"/>
  <c r="X3969" i="1" s="1"/>
  <c r="X3970" i="1" s="1"/>
  <c r="X3971" i="1" s="1"/>
  <c r="X3972" i="1" s="1"/>
  <c r="X3973" i="1" s="1"/>
  <c r="X3974" i="1" s="1"/>
  <c r="X3975" i="1" s="1"/>
  <c r="X3976" i="1" s="1"/>
  <c r="X3977" i="1" s="1"/>
  <c r="Y3957" i="1"/>
  <c r="Y2015" i="1"/>
  <c r="Z2014" i="1"/>
  <c r="L2012" i="1"/>
  <c r="AO2012" i="1" s="1"/>
  <c r="O2012" i="1"/>
  <c r="AR2012" i="1" s="1"/>
  <c r="N2012" i="1"/>
  <c r="AQ2012" i="1" s="1"/>
  <c r="J2012" i="1"/>
  <c r="M2012" i="1"/>
  <c r="AP2012" i="1" s="1"/>
  <c r="O3103" i="1"/>
  <c r="AR3103" i="1" s="1"/>
  <c r="J3103" i="1"/>
  <c r="N3103" i="1"/>
  <c r="AQ3103" i="1" s="1"/>
  <c r="M3103" i="1"/>
  <c r="AP3103" i="1" s="1"/>
  <c r="L3103" i="1"/>
  <c r="AO3103" i="1" s="1"/>
  <c r="O2111" i="1"/>
  <c r="AR2111" i="1" s="1"/>
  <c r="N2111" i="1"/>
  <c r="AQ2111" i="1" s="1"/>
  <c r="M2111" i="1"/>
  <c r="AP2111" i="1" s="1"/>
  <c r="J2111" i="1"/>
  <c r="L2111" i="1"/>
  <c r="AO2111" i="1" s="1"/>
  <c r="K1971" i="1"/>
  <c r="I1971" i="1"/>
  <c r="K1468" i="1"/>
  <c r="I1468" i="1"/>
  <c r="K1021" i="1"/>
  <c r="I1021" i="1"/>
  <c r="K1120" i="1"/>
  <c r="I1120" i="1"/>
  <c r="I1269" i="1"/>
  <c r="K1269" i="1"/>
  <c r="Z1022" i="1"/>
  <c r="Y1023" i="1"/>
  <c r="AS1465" i="1"/>
  <c r="Q1465" i="1"/>
  <c r="O2001" i="1"/>
  <c r="AR2001" i="1" s="1"/>
  <c r="N2001" i="1"/>
  <c r="AQ2001" i="1" s="1"/>
  <c r="M2001" i="1"/>
  <c r="AP2001" i="1" s="1"/>
  <c r="L2001" i="1"/>
  <c r="AO2001" i="1" s="1"/>
  <c r="J2001" i="1"/>
  <c r="Y1973" i="1"/>
  <c r="Z1972" i="1"/>
  <c r="AN1466" i="1"/>
  <c r="P1466" i="1"/>
  <c r="AS1968" i="1"/>
  <c r="Q1968" i="1"/>
  <c r="O1119" i="1"/>
  <c r="AR1119" i="1" s="1"/>
  <c r="M1119" i="1"/>
  <c r="AP1119" i="1" s="1"/>
  <c r="L1119" i="1"/>
  <c r="AO1119" i="1" s="1"/>
  <c r="J1119" i="1"/>
  <c r="N1119" i="1"/>
  <c r="AQ1119" i="1" s="1"/>
  <c r="O1970" i="1"/>
  <c r="AR1970" i="1" s="1"/>
  <c r="N1970" i="1"/>
  <c r="AQ1970" i="1" s="1"/>
  <c r="M1970" i="1"/>
  <c r="AP1970" i="1" s="1"/>
  <c r="L1970" i="1"/>
  <c r="AO1970" i="1" s="1"/>
  <c r="J1970" i="1"/>
  <c r="Y1470" i="1"/>
  <c r="Z1469" i="1"/>
  <c r="AN1267" i="1"/>
  <c r="P1267" i="1"/>
  <c r="L1268" i="1"/>
  <c r="AO1268" i="1" s="1"/>
  <c r="M1268" i="1"/>
  <c r="AP1268" i="1" s="1"/>
  <c r="O1268" i="1"/>
  <c r="AR1268" i="1" s="1"/>
  <c r="J1268" i="1"/>
  <c r="N1268" i="1"/>
  <c r="AQ1268" i="1" s="1"/>
  <c r="Y1271" i="1"/>
  <c r="Z1270" i="1"/>
  <c r="Q1266" i="1"/>
  <c r="AS1266" i="1"/>
  <c r="Y1122" i="1"/>
  <c r="Z1121" i="1"/>
  <c r="AS1018" i="1"/>
  <c r="Q1018" i="1"/>
  <c r="J1989" i="1"/>
  <c r="N1989" i="1"/>
  <c r="AQ1989" i="1" s="1"/>
  <c r="M1989" i="1"/>
  <c r="AP1989" i="1" s="1"/>
  <c r="L1989" i="1"/>
  <c r="AO1989" i="1" s="1"/>
  <c r="O1989" i="1"/>
  <c r="AR1989" i="1" s="1"/>
  <c r="AS1999" i="1"/>
  <c r="Q1999" i="1"/>
  <c r="J1467" i="1"/>
  <c r="O1467" i="1"/>
  <c r="AR1467" i="1" s="1"/>
  <c r="N1467" i="1"/>
  <c r="AQ1467" i="1" s="1"/>
  <c r="L1467" i="1"/>
  <c r="AO1467" i="1" s="1"/>
  <c r="M1467" i="1"/>
  <c r="AP1467" i="1" s="1"/>
  <c r="AN1988" i="1"/>
  <c r="P1988" i="1"/>
  <c r="Q1987" i="1"/>
  <c r="AS1987" i="1"/>
  <c r="AN1118" i="1"/>
  <c r="P1118" i="1"/>
  <c r="AS1117" i="1"/>
  <c r="Q1117" i="1"/>
  <c r="L1020" i="1"/>
  <c r="AO1020" i="1" s="1"/>
  <c r="J1020" i="1"/>
  <c r="M1020" i="1"/>
  <c r="AP1020" i="1" s="1"/>
  <c r="N1020" i="1"/>
  <c r="AQ1020" i="1" s="1"/>
  <c r="O1020" i="1"/>
  <c r="AR1020" i="1" s="1"/>
  <c r="P2000" i="1"/>
  <c r="AN2000" i="1"/>
  <c r="AN1019" i="1"/>
  <c r="P1019" i="1"/>
  <c r="P1969" i="1"/>
  <c r="AN1969" i="1"/>
  <c r="Q472" i="1"/>
  <c r="AS273" i="1"/>
  <c r="AS975" i="1"/>
  <c r="Q26" i="1"/>
  <c r="AN474" i="1"/>
  <c r="AS124" i="1"/>
  <c r="AN275" i="1"/>
  <c r="AN126" i="1"/>
  <c r="Q982" i="1"/>
  <c r="AN984" i="1"/>
  <c r="K276" i="1"/>
  <c r="K475" i="1"/>
  <c r="K985" i="1"/>
  <c r="K29" i="1"/>
  <c r="K127" i="1"/>
  <c r="I276" i="1"/>
  <c r="J276" i="1" s="1"/>
  <c r="I475" i="1"/>
  <c r="J475" i="1" s="1"/>
  <c r="I985" i="1"/>
  <c r="J985" i="1" s="1"/>
  <c r="I29" i="1"/>
  <c r="J29" i="1" s="1"/>
  <c r="I127" i="1"/>
  <c r="J127" i="1" s="1"/>
  <c r="AN28" i="1"/>
  <c r="AS472" i="1"/>
  <c r="Q975" i="1"/>
  <c r="AS982" i="1"/>
  <c r="Q273" i="1"/>
  <c r="AS26" i="1"/>
  <c r="Q124" i="1"/>
  <c r="P27" i="1"/>
  <c r="P976" i="1"/>
  <c r="P125" i="1"/>
  <c r="P274" i="1"/>
  <c r="P473" i="1"/>
  <c r="P983" i="1"/>
  <c r="O474" i="1"/>
  <c r="AR474" i="1" s="1"/>
  <c r="M474" i="1"/>
  <c r="AP474" i="1" s="1"/>
  <c r="N474" i="1"/>
  <c r="AQ474" i="1" s="1"/>
  <c r="L474" i="1"/>
  <c r="AO474" i="1" s="1"/>
  <c r="Y31" i="1"/>
  <c r="Z30" i="1"/>
  <c r="Y477" i="1"/>
  <c r="Z476" i="1"/>
  <c r="L126" i="1"/>
  <c r="AO126" i="1" s="1"/>
  <c r="O126" i="1"/>
  <c r="AR126" i="1" s="1"/>
  <c r="N126" i="1"/>
  <c r="AQ126" i="1" s="1"/>
  <c r="M126" i="1"/>
  <c r="AP126" i="1" s="1"/>
  <c r="Y278" i="1"/>
  <c r="Z277" i="1"/>
  <c r="Y987" i="1"/>
  <c r="Z986" i="1"/>
  <c r="M984" i="1"/>
  <c r="AP984" i="1" s="1"/>
  <c r="O984" i="1"/>
  <c r="AR984" i="1" s="1"/>
  <c r="N984" i="1"/>
  <c r="AQ984" i="1" s="1"/>
  <c r="L984" i="1"/>
  <c r="AO984" i="1" s="1"/>
  <c r="M28" i="1"/>
  <c r="AP28" i="1" s="1"/>
  <c r="L28" i="1"/>
  <c r="AO28" i="1" s="1"/>
  <c r="O28" i="1"/>
  <c r="AR28" i="1" s="1"/>
  <c r="N28" i="1"/>
  <c r="AQ28" i="1" s="1"/>
  <c r="Y129" i="1"/>
  <c r="Z128" i="1"/>
  <c r="N275" i="1"/>
  <c r="AQ275" i="1" s="1"/>
  <c r="M275" i="1"/>
  <c r="AP275" i="1" s="1"/>
  <c r="O275" i="1"/>
  <c r="AR275" i="1" s="1"/>
  <c r="L275" i="1"/>
  <c r="AO275" i="1" s="1"/>
  <c r="E3105" i="1"/>
  <c r="U3105" i="1"/>
  <c r="R3105" i="1"/>
  <c r="V3105" i="1"/>
  <c r="S3105" i="1"/>
  <c r="T3105" i="1"/>
  <c r="F3105" i="1"/>
  <c r="T2964" i="1"/>
  <c r="V2964" i="1"/>
  <c r="R2964" i="1"/>
  <c r="F2964" i="1"/>
  <c r="E2964" i="1"/>
  <c r="S2964" i="1"/>
  <c r="U2964" i="1"/>
  <c r="T2014" i="1"/>
  <c r="S2014" i="1"/>
  <c r="U2014" i="1"/>
  <c r="E2014" i="1"/>
  <c r="F2014" i="1"/>
  <c r="R2014" i="1"/>
  <c r="V2014" i="1"/>
  <c r="U3254" i="1"/>
  <c r="S3254" i="1"/>
  <c r="R3254" i="1"/>
  <c r="E3254" i="1"/>
  <c r="F3254" i="1"/>
  <c r="T3254" i="1"/>
  <c r="V3254" i="1"/>
  <c r="V3952" i="1"/>
  <c r="U3952" i="1"/>
  <c r="F3952" i="1"/>
  <c r="E3952" i="1"/>
  <c r="S3952" i="1"/>
  <c r="R3952" i="1"/>
  <c r="T3952" i="1"/>
  <c r="T2995" i="1"/>
  <c r="F2995" i="1"/>
  <c r="R2995" i="1"/>
  <c r="E2995" i="1"/>
  <c r="V2995" i="1"/>
  <c r="S2995" i="1"/>
  <c r="U2995" i="1"/>
  <c r="F3006" i="1"/>
  <c r="U3006" i="1"/>
  <c r="T3006" i="1"/>
  <c r="S3006" i="1"/>
  <c r="V3006" i="1"/>
  <c r="R3006" i="1"/>
  <c r="E3006" i="1"/>
  <c r="F2113" i="1"/>
  <c r="S2113" i="1"/>
  <c r="R2113" i="1"/>
  <c r="V2113" i="1"/>
  <c r="E2113" i="1"/>
  <c r="U2113" i="1"/>
  <c r="T2113" i="1"/>
  <c r="F2262" i="1"/>
  <c r="T2262" i="1"/>
  <c r="U2262" i="1"/>
  <c r="S2262" i="1"/>
  <c r="V2262" i="1"/>
  <c r="E2262" i="1"/>
  <c r="R2262" i="1"/>
  <c r="S3453" i="1"/>
  <c r="E3453" i="1"/>
  <c r="R3453" i="1"/>
  <c r="V3453" i="1"/>
  <c r="U3453" i="1"/>
  <c r="T3453" i="1"/>
  <c r="F3453" i="1"/>
  <c r="E2461" i="1"/>
  <c r="T2461" i="1"/>
  <c r="S2461" i="1"/>
  <c r="U2461" i="1"/>
  <c r="V2461" i="1"/>
  <c r="R2461" i="1"/>
  <c r="F2461" i="1"/>
  <c r="F2983" i="1"/>
  <c r="U2983" i="1"/>
  <c r="T2983" i="1"/>
  <c r="R2983" i="1"/>
  <c r="S2983" i="1"/>
  <c r="V2983" i="1"/>
  <c r="E2983" i="1"/>
  <c r="S1270" i="1"/>
  <c r="T1270" i="1"/>
  <c r="V1270" i="1"/>
  <c r="U1270" i="1"/>
  <c r="F1270" i="1"/>
  <c r="E1270" i="1"/>
  <c r="R1270" i="1"/>
  <c r="T1022" i="1"/>
  <c r="F1022" i="1"/>
  <c r="R1022" i="1"/>
  <c r="U1022" i="1"/>
  <c r="S1022" i="1"/>
  <c r="E1022" i="1"/>
  <c r="V1022" i="1"/>
  <c r="S1121" i="1"/>
  <c r="V1121" i="1"/>
  <c r="F1121" i="1"/>
  <c r="E1121" i="1"/>
  <c r="U1121" i="1"/>
  <c r="R1121" i="1"/>
  <c r="T1121" i="1"/>
  <c r="V1972" i="1"/>
  <c r="U1972" i="1"/>
  <c r="T1972" i="1"/>
  <c r="F1972" i="1"/>
  <c r="E1972" i="1"/>
  <c r="S1972" i="1"/>
  <c r="R1972" i="1"/>
  <c r="S1469" i="1"/>
  <c r="T1469" i="1"/>
  <c r="R1469" i="1"/>
  <c r="F1469" i="1"/>
  <c r="U1469" i="1"/>
  <c r="E1469" i="1"/>
  <c r="V1469" i="1"/>
  <c r="S476" i="1"/>
  <c r="R476" i="1"/>
  <c r="U476" i="1"/>
  <c r="V476" i="1"/>
  <c r="T476" i="1"/>
  <c r="F476" i="1"/>
  <c r="E476" i="1"/>
  <c r="V986" i="1"/>
  <c r="U986" i="1"/>
  <c r="T986" i="1"/>
  <c r="S986" i="1"/>
  <c r="R986" i="1"/>
  <c r="F986" i="1"/>
  <c r="E986" i="1"/>
  <c r="U30" i="1"/>
  <c r="T30" i="1"/>
  <c r="S30" i="1"/>
  <c r="R30" i="1"/>
  <c r="V30" i="1"/>
  <c r="F30" i="1"/>
  <c r="E30" i="1"/>
  <c r="V277" i="1"/>
  <c r="U277" i="1"/>
  <c r="T277" i="1"/>
  <c r="R277" i="1"/>
  <c r="S277" i="1"/>
  <c r="F277" i="1"/>
  <c r="E277" i="1"/>
  <c r="U128" i="1"/>
  <c r="T128" i="1"/>
  <c r="S128" i="1"/>
  <c r="R128" i="1"/>
  <c r="V128" i="1"/>
  <c r="E128" i="1"/>
  <c r="F128" i="1"/>
  <c r="B128" i="4" l="1"/>
  <c r="B277" i="4"/>
  <c r="B30" i="4"/>
  <c r="B986" i="4"/>
  <c r="B476" i="4"/>
  <c r="A107" i="1"/>
  <c r="AM106" i="1"/>
  <c r="I2983" i="1"/>
  <c r="K2983" i="1"/>
  <c r="I2461" i="1"/>
  <c r="K2461" i="1"/>
  <c r="I3453" i="1"/>
  <c r="K3453" i="1"/>
  <c r="I2262" i="1"/>
  <c r="K2262" i="1"/>
  <c r="K2113" i="1"/>
  <c r="I2113" i="1"/>
  <c r="I3006" i="1"/>
  <c r="K3006" i="1"/>
  <c r="K2995" i="1"/>
  <c r="I2995" i="1"/>
  <c r="K3952" i="1"/>
  <c r="I3952" i="1"/>
  <c r="K3254" i="1"/>
  <c r="I3254" i="1"/>
  <c r="I2014" i="1"/>
  <c r="K2014" i="1"/>
  <c r="K2964" i="1"/>
  <c r="I2964" i="1"/>
  <c r="I3105" i="1"/>
  <c r="K3105" i="1"/>
  <c r="P2111" i="1"/>
  <c r="AN2111" i="1"/>
  <c r="Q2110" i="1"/>
  <c r="AS2110" i="1"/>
  <c r="A5031" i="1"/>
  <c r="AM5030" i="1"/>
  <c r="Y3107" i="1"/>
  <c r="Z3106" i="1"/>
  <c r="L3005" i="1"/>
  <c r="AO3005" i="1" s="1"/>
  <c r="J3005" i="1"/>
  <c r="O3005" i="1"/>
  <c r="AR3005" i="1" s="1"/>
  <c r="N3005" i="1"/>
  <c r="AQ3005" i="1" s="1"/>
  <c r="M3005" i="1"/>
  <c r="AP3005" i="1" s="1"/>
  <c r="Q2980" i="1"/>
  <c r="AS2980" i="1"/>
  <c r="A1031" i="1"/>
  <c r="AM1030" i="1"/>
  <c r="Y2264" i="1"/>
  <c r="Z2263" i="1"/>
  <c r="Q2259" i="1"/>
  <c r="AS2259" i="1"/>
  <c r="Z2114" i="1"/>
  <c r="Y2115" i="1"/>
  <c r="Q2961" i="1"/>
  <c r="AS2961" i="1"/>
  <c r="M2982" i="1"/>
  <c r="AP2982" i="1" s="1"/>
  <c r="J2982" i="1"/>
  <c r="L2982" i="1"/>
  <c r="AO2982" i="1" s="1"/>
  <c r="O2982" i="1"/>
  <c r="AR2982" i="1" s="1"/>
  <c r="N2982" i="1"/>
  <c r="AQ2982" i="1" s="1"/>
  <c r="AN2012" i="1"/>
  <c r="P2012" i="1"/>
  <c r="AN2981" i="1"/>
  <c r="P2981" i="1"/>
  <c r="P2260" i="1"/>
  <c r="AN2260" i="1"/>
  <c r="Z3957" i="1"/>
  <c r="Y3958" i="1"/>
  <c r="P3103" i="1"/>
  <c r="AN3103" i="1"/>
  <c r="X3978" i="1"/>
  <c r="X3979" i="1" s="1"/>
  <c r="X3980" i="1" s="1"/>
  <c r="X3981" i="1" s="1"/>
  <c r="X3982" i="1" s="1"/>
  <c r="X3983" i="1" s="1"/>
  <c r="X3984" i="1" s="1"/>
  <c r="X3985" i="1" s="1"/>
  <c r="X3986" i="1" s="1"/>
  <c r="X3987" i="1" s="1"/>
  <c r="X3988" i="1" s="1"/>
  <c r="X3989" i="1" s="1"/>
  <c r="X3990" i="1" s="1"/>
  <c r="Y3977" i="1"/>
  <c r="A3031" i="1"/>
  <c r="AM3030" i="1"/>
  <c r="Y2985" i="1"/>
  <c r="Z2984" i="1"/>
  <c r="AN3252" i="1"/>
  <c r="P3252" i="1"/>
  <c r="M2460" i="1"/>
  <c r="AP2460" i="1" s="1"/>
  <c r="L2460" i="1"/>
  <c r="AO2460" i="1" s="1"/>
  <c r="J2460" i="1"/>
  <c r="O2460" i="1"/>
  <c r="AR2460" i="1" s="1"/>
  <c r="N2460" i="1"/>
  <c r="AQ2460" i="1" s="1"/>
  <c r="O2112" i="1"/>
  <c r="AR2112" i="1" s="1"/>
  <c r="N2112" i="1"/>
  <c r="AQ2112" i="1" s="1"/>
  <c r="M2112" i="1"/>
  <c r="AP2112" i="1" s="1"/>
  <c r="L2112" i="1"/>
  <c r="AO2112" i="1" s="1"/>
  <c r="J2112" i="1"/>
  <c r="AN2993" i="1"/>
  <c r="P2993" i="1"/>
  <c r="AS3003" i="1"/>
  <c r="Q3003" i="1"/>
  <c r="Z3454" i="1"/>
  <c r="Y3455" i="1"/>
  <c r="Y3008" i="1"/>
  <c r="Z3007" i="1"/>
  <c r="A2031" i="1"/>
  <c r="AM2030" i="1"/>
  <c r="P2962" i="1"/>
  <c r="AN2962" i="1"/>
  <c r="J3253" i="1"/>
  <c r="N3253" i="1"/>
  <c r="AQ3253" i="1" s="1"/>
  <c r="O3253" i="1"/>
  <c r="AR3253" i="1" s="1"/>
  <c r="M3253" i="1"/>
  <c r="AP3253" i="1" s="1"/>
  <c r="L3253" i="1"/>
  <c r="AO3253" i="1" s="1"/>
  <c r="J2963" i="1"/>
  <c r="O2963" i="1"/>
  <c r="AR2963" i="1" s="1"/>
  <c r="L2963" i="1"/>
  <c r="AO2963" i="1" s="1"/>
  <c r="N2963" i="1"/>
  <c r="AQ2963" i="1" s="1"/>
  <c r="M2963" i="1"/>
  <c r="AP2963" i="1" s="1"/>
  <c r="Q2992" i="1"/>
  <c r="AS2992" i="1"/>
  <c r="Y2966" i="1"/>
  <c r="Z2965" i="1"/>
  <c r="P3004" i="1"/>
  <c r="AN3004" i="1"/>
  <c r="A4031" i="1"/>
  <c r="AM4030" i="1"/>
  <c r="Z2996" i="1"/>
  <c r="Y2997" i="1"/>
  <c r="M2994" i="1"/>
  <c r="AP2994" i="1" s="1"/>
  <c r="O2994" i="1"/>
  <c r="AR2994" i="1" s="1"/>
  <c r="L2994" i="1"/>
  <c r="AO2994" i="1" s="1"/>
  <c r="J2994" i="1"/>
  <c r="N2994" i="1"/>
  <c r="AQ2994" i="1" s="1"/>
  <c r="N2261" i="1"/>
  <c r="AQ2261" i="1" s="1"/>
  <c r="M2261" i="1"/>
  <c r="AP2261" i="1" s="1"/>
  <c r="L2261" i="1"/>
  <c r="AO2261" i="1" s="1"/>
  <c r="J2261" i="1"/>
  <c r="O2261" i="1"/>
  <c r="AR2261" i="1" s="1"/>
  <c r="Z2015" i="1"/>
  <c r="Y2016" i="1"/>
  <c r="Y3954" i="1"/>
  <c r="Z3953" i="1"/>
  <c r="Z3255" i="1"/>
  <c r="Y3256" i="1"/>
  <c r="Q2458" i="1"/>
  <c r="AS2458" i="1"/>
  <c r="P2459" i="1"/>
  <c r="AN2459" i="1"/>
  <c r="M3104" i="1"/>
  <c r="AP3104" i="1" s="1"/>
  <c r="O3104" i="1"/>
  <c r="AR3104" i="1" s="1"/>
  <c r="N3104" i="1"/>
  <c r="AQ3104" i="1" s="1"/>
  <c r="J3104" i="1"/>
  <c r="L3104" i="1"/>
  <c r="AO3104" i="1" s="1"/>
  <c r="AS3102" i="1"/>
  <c r="Q3102" i="1"/>
  <c r="AS2011" i="1"/>
  <c r="Q2011" i="1"/>
  <c r="Z2462" i="1"/>
  <c r="Y2463" i="1"/>
  <c r="N2013" i="1"/>
  <c r="AQ2013" i="1" s="1"/>
  <c r="L2013" i="1"/>
  <c r="AO2013" i="1" s="1"/>
  <c r="J2013" i="1"/>
  <c r="O2013" i="1"/>
  <c r="AR2013" i="1" s="1"/>
  <c r="M2013" i="1"/>
  <c r="AP2013" i="1" s="1"/>
  <c r="L3452" i="1"/>
  <c r="AO3452" i="1" s="1"/>
  <c r="J3452" i="1"/>
  <c r="N3452" i="1"/>
  <c r="AQ3452" i="1" s="1"/>
  <c r="O3452" i="1"/>
  <c r="AR3452" i="1" s="1"/>
  <c r="M3452" i="1"/>
  <c r="AP3452" i="1" s="1"/>
  <c r="K1469" i="1"/>
  <c r="I1469" i="1"/>
  <c r="I1972" i="1"/>
  <c r="K1972" i="1"/>
  <c r="I1121" i="1"/>
  <c r="K1121" i="1"/>
  <c r="I1022" i="1"/>
  <c r="K1022" i="1"/>
  <c r="K1270" i="1"/>
  <c r="I1270" i="1"/>
  <c r="Q1118" i="1"/>
  <c r="AS1118" i="1"/>
  <c r="Y1272" i="1"/>
  <c r="Z1271" i="1"/>
  <c r="J1120" i="1"/>
  <c r="O1120" i="1"/>
  <c r="AR1120" i="1" s="1"/>
  <c r="L1120" i="1"/>
  <c r="AO1120" i="1" s="1"/>
  <c r="N1120" i="1"/>
  <c r="AQ1120" i="1" s="1"/>
  <c r="M1120" i="1"/>
  <c r="AP1120" i="1" s="1"/>
  <c r="AS1969" i="1"/>
  <c r="Q1969" i="1"/>
  <c r="AS1988" i="1"/>
  <c r="Q1988" i="1"/>
  <c r="AS1019" i="1"/>
  <c r="Q1019" i="1"/>
  <c r="AN1268" i="1"/>
  <c r="P1268" i="1"/>
  <c r="Z1470" i="1"/>
  <c r="Y1471" i="1"/>
  <c r="J1021" i="1"/>
  <c r="O1021" i="1"/>
  <c r="AR1021" i="1" s="1"/>
  <c r="N1021" i="1"/>
  <c r="AQ1021" i="1" s="1"/>
  <c r="M1021" i="1"/>
  <c r="AP1021" i="1" s="1"/>
  <c r="L1021" i="1"/>
  <c r="AO1021" i="1" s="1"/>
  <c r="AN1020" i="1"/>
  <c r="P1020" i="1"/>
  <c r="AN1119" i="1"/>
  <c r="P1119" i="1"/>
  <c r="Y1123" i="1"/>
  <c r="Z1122" i="1"/>
  <c r="AN1970" i="1"/>
  <c r="P1970" i="1"/>
  <c r="Z1973" i="1"/>
  <c r="Y1974" i="1"/>
  <c r="Z1023" i="1"/>
  <c r="Y1024" i="1"/>
  <c r="P2001" i="1"/>
  <c r="AN2001" i="1"/>
  <c r="L1468" i="1"/>
  <c r="AO1468" i="1" s="1"/>
  <c r="J1468" i="1"/>
  <c r="M1468" i="1"/>
  <c r="AP1468" i="1" s="1"/>
  <c r="O1468" i="1"/>
  <c r="AR1468" i="1" s="1"/>
  <c r="N1468" i="1"/>
  <c r="AQ1468" i="1" s="1"/>
  <c r="Q2000" i="1"/>
  <c r="AS2000" i="1"/>
  <c r="AN1989" i="1"/>
  <c r="P1989" i="1"/>
  <c r="AS1267" i="1"/>
  <c r="Q1267" i="1"/>
  <c r="O1971" i="1"/>
  <c r="AR1971" i="1" s="1"/>
  <c r="M1971" i="1"/>
  <c r="AP1971" i="1" s="1"/>
  <c r="L1971" i="1"/>
  <c r="AO1971" i="1" s="1"/>
  <c r="N1971" i="1"/>
  <c r="AQ1971" i="1" s="1"/>
  <c r="J1971" i="1"/>
  <c r="AN1467" i="1"/>
  <c r="P1467" i="1"/>
  <c r="AS1466" i="1"/>
  <c r="Q1466" i="1"/>
  <c r="N1269" i="1"/>
  <c r="AQ1269" i="1" s="1"/>
  <c r="M1269" i="1"/>
  <c r="AP1269" i="1" s="1"/>
  <c r="O1269" i="1"/>
  <c r="AR1269" i="1" s="1"/>
  <c r="L1269" i="1"/>
  <c r="AO1269" i="1" s="1"/>
  <c r="J1269" i="1"/>
  <c r="AS27" i="1"/>
  <c r="AN127" i="1"/>
  <c r="Q983" i="1"/>
  <c r="AN475" i="1"/>
  <c r="AS473" i="1"/>
  <c r="AN276" i="1"/>
  <c r="AS274" i="1"/>
  <c r="Q125" i="1"/>
  <c r="AS976" i="1"/>
  <c r="AN985" i="1"/>
  <c r="K128" i="1"/>
  <c r="K277" i="1"/>
  <c r="K30" i="1"/>
  <c r="K986" i="1"/>
  <c r="K476" i="1"/>
  <c r="I128" i="1"/>
  <c r="J128" i="1" s="1"/>
  <c r="I277" i="1"/>
  <c r="J277" i="1" s="1"/>
  <c r="I30" i="1"/>
  <c r="J30" i="1" s="1"/>
  <c r="I986" i="1"/>
  <c r="J986" i="1" s="1"/>
  <c r="I476" i="1"/>
  <c r="J476" i="1" s="1"/>
  <c r="AS125" i="1"/>
  <c r="AN29" i="1"/>
  <c r="Q976" i="1"/>
  <c r="Q27" i="1"/>
  <c r="Q473" i="1"/>
  <c r="P275" i="1"/>
  <c r="P28" i="1"/>
  <c r="P984" i="1"/>
  <c r="Q274" i="1"/>
  <c r="P474" i="1"/>
  <c r="P126" i="1"/>
  <c r="AS983" i="1"/>
  <c r="Y478" i="1"/>
  <c r="Z477" i="1"/>
  <c r="M127" i="1"/>
  <c r="AP127" i="1" s="1"/>
  <c r="N127" i="1"/>
  <c r="AQ127" i="1" s="1"/>
  <c r="O127" i="1"/>
  <c r="AR127" i="1" s="1"/>
  <c r="L127" i="1"/>
  <c r="AO127" i="1" s="1"/>
  <c r="Y130" i="1"/>
  <c r="Z129" i="1"/>
  <c r="N475" i="1"/>
  <c r="AQ475" i="1" s="1"/>
  <c r="O475" i="1"/>
  <c r="AR475" i="1" s="1"/>
  <c r="L475" i="1"/>
  <c r="AO475" i="1" s="1"/>
  <c r="M475" i="1"/>
  <c r="AP475" i="1" s="1"/>
  <c r="Y279" i="1"/>
  <c r="Z278" i="1"/>
  <c r="N29" i="1"/>
  <c r="AQ29" i="1" s="1"/>
  <c r="M29" i="1"/>
  <c r="AP29" i="1" s="1"/>
  <c r="L29" i="1"/>
  <c r="AO29" i="1" s="1"/>
  <c r="O29" i="1"/>
  <c r="AR29" i="1" s="1"/>
  <c r="Y988" i="1"/>
  <c r="Z987" i="1"/>
  <c r="L276" i="1"/>
  <c r="AO276" i="1" s="1"/>
  <c r="O276" i="1"/>
  <c r="AR276" i="1" s="1"/>
  <c r="M276" i="1"/>
  <c r="AP276" i="1" s="1"/>
  <c r="N276" i="1"/>
  <c r="AQ276" i="1" s="1"/>
  <c r="Y32" i="1"/>
  <c r="Z31" i="1"/>
  <c r="N985" i="1"/>
  <c r="AQ985" i="1" s="1"/>
  <c r="M985" i="1"/>
  <c r="AP985" i="1" s="1"/>
  <c r="L985" i="1"/>
  <c r="AO985" i="1" s="1"/>
  <c r="O985" i="1"/>
  <c r="AR985" i="1" s="1"/>
  <c r="R3957" i="1"/>
  <c r="E3957" i="1"/>
  <c r="V3957" i="1"/>
  <c r="S3957" i="1"/>
  <c r="F3957" i="1"/>
  <c r="U3957" i="1"/>
  <c r="T3957" i="1"/>
  <c r="R2462" i="1"/>
  <c r="T2462" i="1"/>
  <c r="F2462" i="1"/>
  <c r="S2462" i="1"/>
  <c r="U2462" i="1"/>
  <c r="V2462" i="1"/>
  <c r="E2462" i="1"/>
  <c r="R3106" i="1"/>
  <c r="E3106" i="1"/>
  <c r="F3106" i="1"/>
  <c r="V3106" i="1"/>
  <c r="S3106" i="1"/>
  <c r="U3106" i="1"/>
  <c r="T3106" i="1"/>
  <c r="E2114" i="1"/>
  <c r="S2114" i="1"/>
  <c r="T2114" i="1"/>
  <c r="R2114" i="1"/>
  <c r="V2114" i="1"/>
  <c r="U2114" i="1"/>
  <c r="F2114" i="1"/>
  <c r="U2984" i="1"/>
  <c r="E2984" i="1"/>
  <c r="F2984" i="1"/>
  <c r="S2984" i="1"/>
  <c r="T2984" i="1"/>
  <c r="V2984" i="1"/>
  <c r="R2984" i="1"/>
  <c r="S3007" i="1"/>
  <c r="V3007" i="1"/>
  <c r="R3007" i="1"/>
  <c r="F3007" i="1"/>
  <c r="U3007" i="1"/>
  <c r="T3007" i="1"/>
  <c r="E3007" i="1"/>
  <c r="E2965" i="1"/>
  <c r="S2965" i="1"/>
  <c r="R2965" i="1"/>
  <c r="V2965" i="1"/>
  <c r="U2965" i="1"/>
  <c r="T2965" i="1"/>
  <c r="F2965" i="1"/>
  <c r="E3953" i="1"/>
  <c r="U3953" i="1"/>
  <c r="S3953" i="1"/>
  <c r="R3953" i="1"/>
  <c r="T3953" i="1"/>
  <c r="F3953" i="1"/>
  <c r="V3953" i="1"/>
  <c r="V2015" i="1"/>
  <c r="F2015" i="1"/>
  <c r="E2015" i="1"/>
  <c r="T2015" i="1"/>
  <c r="U2015" i="1"/>
  <c r="S2015" i="1"/>
  <c r="R2015" i="1"/>
  <c r="R3255" i="1"/>
  <c r="U3255" i="1"/>
  <c r="E3255" i="1"/>
  <c r="V3255" i="1"/>
  <c r="T3255" i="1"/>
  <c r="S3255" i="1"/>
  <c r="F3255" i="1"/>
  <c r="F2996" i="1"/>
  <c r="S2996" i="1"/>
  <c r="U2996" i="1"/>
  <c r="E2996" i="1"/>
  <c r="V2996" i="1"/>
  <c r="R2996" i="1"/>
  <c r="T2996" i="1"/>
  <c r="R2263" i="1"/>
  <c r="E2263" i="1"/>
  <c r="V2263" i="1"/>
  <c r="U2263" i="1"/>
  <c r="T2263" i="1"/>
  <c r="S2263" i="1"/>
  <c r="F2263" i="1"/>
  <c r="U3454" i="1"/>
  <c r="S3454" i="1"/>
  <c r="R3454" i="1"/>
  <c r="V3454" i="1"/>
  <c r="T3454" i="1"/>
  <c r="E3454" i="1"/>
  <c r="F3454" i="1"/>
  <c r="R1023" i="1"/>
  <c r="U1023" i="1"/>
  <c r="E1023" i="1"/>
  <c r="V1023" i="1"/>
  <c r="F1023" i="1"/>
  <c r="T1023" i="1"/>
  <c r="S1023" i="1"/>
  <c r="S1122" i="1"/>
  <c r="F1122" i="1"/>
  <c r="E1122" i="1"/>
  <c r="V1122" i="1"/>
  <c r="T1122" i="1"/>
  <c r="R1122" i="1"/>
  <c r="U1122" i="1"/>
  <c r="V1470" i="1"/>
  <c r="U1470" i="1"/>
  <c r="S1470" i="1"/>
  <c r="E1470" i="1"/>
  <c r="R1470" i="1"/>
  <c r="T1470" i="1"/>
  <c r="F1470" i="1"/>
  <c r="V1973" i="1"/>
  <c r="U1973" i="1"/>
  <c r="E1973" i="1"/>
  <c r="F1973" i="1"/>
  <c r="S1973" i="1"/>
  <c r="T1973" i="1"/>
  <c r="R1973" i="1"/>
  <c r="U1271" i="1"/>
  <c r="R1271" i="1"/>
  <c r="F1271" i="1"/>
  <c r="E1271" i="1"/>
  <c r="S1271" i="1"/>
  <c r="V1271" i="1"/>
  <c r="T1271" i="1"/>
  <c r="V477" i="1"/>
  <c r="U477" i="1"/>
  <c r="T477" i="1"/>
  <c r="S477" i="1"/>
  <c r="R477" i="1"/>
  <c r="F477" i="1"/>
  <c r="E477" i="1"/>
  <c r="V129" i="1"/>
  <c r="U129" i="1"/>
  <c r="T129" i="1"/>
  <c r="R129" i="1"/>
  <c r="S129" i="1"/>
  <c r="F129" i="1"/>
  <c r="E129" i="1"/>
  <c r="T278" i="1"/>
  <c r="S278" i="1"/>
  <c r="V278" i="1"/>
  <c r="U278" i="1"/>
  <c r="R278" i="1"/>
  <c r="F278" i="1"/>
  <c r="E278" i="1"/>
  <c r="T987" i="1"/>
  <c r="S987" i="1"/>
  <c r="R987" i="1"/>
  <c r="V987" i="1"/>
  <c r="U987" i="1"/>
  <c r="F987" i="1"/>
  <c r="E987" i="1"/>
  <c r="S31" i="1"/>
  <c r="V31" i="1"/>
  <c r="U31" i="1"/>
  <c r="T31" i="1"/>
  <c r="R31" i="1"/>
  <c r="F31" i="1"/>
  <c r="E31" i="1"/>
  <c r="B31" i="4" l="1"/>
  <c r="B987" i="4"/>
  <c r="B278" i="4"/>
  <c r="B129" i="4"/>
  <c r="B477" i="4"/>
  <c r="A108" i="1"/>
  <c r="AM107" i="1"/>
  <c r="K3454" i="1"/>
  <c r="I3454" i="1"/>
  <c r="I2263" i="1"/>
  <c r="K2263" i="1"/>
  <c r="K2996" i="1"/>
  <c r="I2996" i="1"/>
  <c r="I3255" i="1"/>
  <c r="K3255" i="1"/>
  <c r="I2015" i="1"/>
  <c r="K2015" i="1"/>
  <c r="K3953" i="1"/>
  <c r="I3953" i="1"/>
  <c r="I2965" i="1"/>
  <c r="K2965" i="1"/>
  <c r="K3007" i="1"/>
  <c r="I3007" i="1"/>
  <c r="I2984" i="1"/>
  <c r="K2984" i="1"/>
  <c r="K2114" i="1"/>
  <c r="I2114" i="1"/>
  <c r="I3106" i="1"/>
  <c r="K3106" i="1"/>
  <c r="K2462" i="1"/>
  <c r="I2462" i="1"/>
  <c r="K3957" i="1"/>
  <c r="I3957" i="1"/>
  <c r="A3032" i="1"/>
  <c r="AM3031" i="1"/>
  <c r="O3952" i="1"/>
  <c r="AR3952" i="1" s="1"/>
  <c r="J3952" i="1"/>
  <c r="N3952" i="1"/>
  <c r="AQ3952" i="1" s="1"/>
  <c r="M3952" i="1"/>
  <c r="AP3952" i="1" s="1"/>
  <c r="L3952" i="1"/>
  <c r="AO3952" i="1" s="1"/>
  <c r="Q2962" i="1"/>
  <c r="AS2962" i="1"/>
  <c r="Q3252" i="1"/>
  <c r="AS3252" i="1"/>
  <c r="A5032" i="1"/>
  <c r="AM5031" i="1"/>
  <c r="M3105" i="1"/>
  <c r="AP3105" i="1" s="1"/>
  <c r="L3105" i="1"/>
  <c r="AO3105" i="1" s="1"/>
  <c r="N3105" i="1"/>
  <c r="AQ3105" i="1" s="1"/>
  <c r="J3105" i="1"/>
  <c r="O3105" i="1"/>
  <c r="AR3105" i="1" s="1"/>
  <c r="N2262" i="1"/>
  <c r="AQ2262" i="1" s="1"/>
  <c r="J2262" i="1"/>
  <c r="L2262" i="1"/>
  <c r="AO2262" i="1" s="1"/>
  <c r="O2262" i="1"/>
  <c r="AR2262" i="1" s="1"/>
  <c r="M2262" i="1"/>
  <c r="AP2262" i="1" s="1"/>
  <c r="AN2963" i="1"/>
  <c r="P2963" i="1"/>
  <c r="Z3455" i="1"/>
  <c r="Y3456" i="1"/>
  <c r="AN3104" i="1"/>
  <c r="P3104" i="1"/>
  <c r="P2994" i="1"/>
  <c r="AN2994" i="1"/>
  <c r="Z3977" i="1"/>
  <c r="Y3978" i="1"/>
  <c r="AS2260" i="1"/>
  <c r="Q2260" i="1"/>
  <c r="AS2012" i="1"/>
  <c r="Q2012" i="1"/>
  <c r="Z2264" i="1"/>
  <c r="Y2265" i="1"/>
  <c r="N2964" i="1"/>
  <c r="AQ2964" i="1" s="1"/>
  <c r="M2964" i="1"/>
  <c r="AP2964" i="1" s="1"/>
  <c r="L2964" i="1"/>
  <c r="AO2964" i="1" s="1"/>
  <c r="O2964" i="1"/>
  <c r="AR2964" i="1" s="1"/>
  <c r="J2964" i="1"/>
  <c r="O2995" i="1"/>
  <c r="AR2995" i="1" s="1"/>
  <c r="N2995" i="1"/>
  <c r="AQ2995" i="1" s="1"/>
  <c r="M2995" i="1"/>
  <c r="AP2995" i="1" s="1"/>
  <c r="L2995" i="1"/>
  <c r="AO2995" i="1" s="1"/>
  <c r="J2995" i="1"/>
  <c r="Y3257" i="1"/>
  <c r="Z3256" i="1"/>
  <c r="Y3990" i="1"/>
  <c r="X3991" i="1"/>
  <c r="X3992" i="1" s="1"/>
  <c r="X3993" i="1" s="1"/>
  <c r="X3994" i="1" s="1"/>
  <c r="X3995" i="1" s="1"/>
  <c r="X3996" i="1" s="1"/>
  <c r="X3997" i="1" s="1"/>
  <c r="X3998" i="1" s="1"/>
  <c r="X3999" i="1" s="1"/>
  <c r="X4000" i="1" s="1"/>
  <c r="X4001" i="1" s="1"/>
  <c r="X4002" i="1" s="1"/>
  <c r="AN3005" i="1"/>
  <c r="P3005" i="1"/>
  <c r="L3453" i="1"/>
  <c r="AO3453" i="1" s="1"/>
  <c r="N3453" i="1"/>
  <c r="AQ3453" i="1" s="1"/>
  <c r="M3453" i="1"/>
  <c r="AP3453" i="1" s="1"/>
  <c r="O3453" i="1"/>
  <c r="AR3453" i="1" s="1"/>
  <c r="J3453" i="1"/>
  <c r="P2112" i="1"/>
  <c r="AN2112" i="1"/>
  <c r="Z2016" i="1"/>
  <c r="Y2017" i="1"/>
  <c r="A4032" i="1"/>
  <c r="AM4031" i="1"/>
  <c r="AN2261" i="1"/>
  <c r="P2261" i="1"/>
  <c r="AS2993" i="1"/>
  <c r="Q2993" i="1"/>
  <c r="Y2116" i="1"/>
  <c r="Z2115" i="1"/>
  <c r="P3452" i="1"/>
  <c r="AN3452" i="1"/>
  <c r="P2013" i="1"/>
  <c r="AN2013" i="1"/>
  <c r="AS3004" i="1"/>
  <c r="Q3004" i="1"/>
  <c r="A2032" i="1"/>
  <c r="AM2031" i="1"/>
  <c r="Y3955" i="1"/>
  <c r="Z3954" i="1"/>
  <c r="Q3103" i="1"/>
  <c r="AS3103" i="1"/>
  <c r="Q2981" i="1"/>
  <c r="AS2981" i="1"/>
  <c r="A1032" i="1"/>
  <c r="AM1031" i="1"/>
  <c r="O2014" i="1"/>
  <c r="AR2014" i="1" s="1"/>
  <c r="N2014" i="1"/>
  <c r="AQ2014" i="1" s="1"/>
  <c r="M2014" i="1"/>
  <c r="AP2014" i="1" s="1"/>
  <c r="L2014" i="1"/>
  <c r="AO2014" i="1" s="1"/>
  <c r="J2014" i="1"/>
  <c r="O3006" i="1"/>
  <c r="AR3006" i="1" s="1"/>
  <c r="M3006" i="1"/>
  <c r="AP3006" i="1" s="1"/>
  <c r="L3006" i="1"/>
  <c r="AO3006" i="1" s="1"/>
  <c r="J3006" i="1"/>
  <c r="N3006" i="1"/>
  <c r="AQ3006" i="1" s="1"/>
  <c r="L2461" i="1"/>
  <c r="AO2461" i="1" s="1"/>
  <c r="O2461" i="1"/>
  <c r="AR2461" i="1" s="1"/>
  <c r="M2461" i="1"/>
  <c r="AP2461" i="1" s="1"/>
  <c r="J2461" i="1"/>
  <c r="N2461" i="1"/>
  <c r="AQ2461" i="1" s="1"/>
  <c r="Y2464" i="1"/>
  <c r="Z2463" i="1"/>
  <c r="Q2459" i="1"/>
  <c r="AS2459" i="1"/>
  <c r="Z2997" i="1"/>
  <c r="Y2998" i="1"/>
  <c r="Y2967" i="1"/>
  <c r="Z2966" i="1"/>
  <c r="AN3253" i="1"/>
  <c r="P3253" i="1"/>
  <c r="Z3008" i="1"/>
  <c r="Y3009" i="1"/>
  <c r="P2460" i="1"/>
  <c r="AN2460" i="1"/>
  <c r="Y2986" i="1"/>
  <c r="Z2985" i="1"/>
  <c r="Y3959" i="1"/>
  <c r="Z3958" i="1"/>
  <c r="AS2111" i="1"/>
  <c r="Q2111" i="1"/>
  <c r="J3254" i="1"/>
  <c r="N3254" i="1"/>
  <c r="AQ3254" i="1" s="1"/>
  <c r="L3254" i="1"/>
  <c r="AO3254" i="1" s="1"/>
  <c r="M3254" i="1"/>
  <c r="AP3254" i="1" s="1"/>
  <c r="O3254" i="1"/>
  <c r="AR3254" i="1" s="1"/>
  <c r="M2113" i="1"/>
  <c r="AP2113" i="1" s="1"/>
  <c r="J2113" i="1"/>
  <c r="L2113" i="1"/>
  <c r="AO2113" i="1" s="1"/>
  <c r="O2113" i="1"/>
  <c r="AR2113" i="1" s="1"/>
  <c r="N2113" i="1"/>
  <c r="AQ2113" i="1" s="1"/>
  <c r="AN2982" i="1"/>
  <c r="P2982" i="1"/>
  <c r="Y3108" i="1"/>
  <c r="Z3107" i="1"/>
  <c r="N2983" i="1"/>
  <c r="AQ2983" i="1" s="1"/>
  <c r="J2983" i="1"/>
  <c r="L2983" i="1"/>
  <c r="AO2983" i="1" s="1"/>
  <c r="M2983" i="1"/>
  <c r="AP2983" i="1" s="1"/>
  <c r="O2983" i="1"/>
  <c r="AR2983" i="1" s="1"/>
  <c r="I1271" i="1"/>
  <c r="K1271" i="1"/>
  <c r="K1973" i="1"/>
  <c r="I1973" i="1"/>
  <c r="K1470" i="1"/>
  <c r="I1470" i="1"/>
  <c r="I1122" i="1"/>
  <c r="K1122" i="1"/>
  <c r="K1023" i="1"/>
  <c r="I1023" i="1"/>
  <c r="Y1975" i="1"/>
  <c r="Z1974" i="1"/>
  <c r="Q1119" i="1"/>
  <c r="AS1119" i="1"/>
  <c r="P1021" i="1"/>
  <c r="AN1021" i="1"/>
  <c r="AN1120" i="1"/>
  <c r="P1120" i="1"/>
  <c r="N1972" i="1"/>
  <c r="AQ1972" i="1" s="1"/>
  <c r="J1972" i="1"/>
  <c r="M1972" i="1"/>
  <c r="AP1972" i="1" s="1"/>
  <c r="L1972" i="1"/>
  <c r="AO1972" i="1" s="1"/>
  <c r="O1972" i="1"/>
  <c r="AR1972" i="1" s="1"/>
  <c r="AS1467" i="1"/>
  <c r="Q1467" i="1"/>
  <c r="Y1472" i="1"/>
  <c r="Z1471" i="1"/>
  <c r="AN1269" i="1"/>
  <c r="P1269" i="1"/>
  <c r="Q1989" i="1"/>
  <c r="AS1989" i="1"/>
  <c r="Q1020" i="1"/>
  <c r="AS1020" i="1"/>
  <c r="M1270" i="1"/>
  <c r="AP1270" i="1" s="1"/>
  <c r="L1270" i="1"/>
  <c r="AO1270" i="1" s="1"/>
  <c r="O1270" i="1"/>
  <c r="AR1270" i="1" s="1"/>
  <c r="N1270" i="1"/>
  <c r="AQ1270" i="1" s="1"/>
  <c r="J1270" i="1"/>
  <c r="AN1468" i="1"/>
  <c r="P1468" i="1"/>
  <c r="AN1971" i="1"/>
  <c r="P1971" i="1"/>
  <c r="Q1970" i="1"/>
  <c r="AS1970" i="1"/>
  <c r="Z1272" i="1"/>
  <c r="Y1273" i="1"/>
  <c r="Q2001" i="1"/>
  <c r="AS2001" i="1"/>
  <c r="Q1268" i="1"/>
  <c r="AS1268" i="1"/>
  <c r="O1469" i="1"/>
  <c r="AR1469" i="1" s="1"/>
  <c r="J1469" i="1"/>
  <c r="L1469" i="1"/>
  <c r="AO1469" i="1" s="1"/>
  <c r="N1469" i="1"/>
  <c r="AQ1469" i="1" s="1"/>
  <c r="M1469" i="1"/>
  <c r="AP1469" i="1" s="1"/>
  <c r="Y1025" i="1"/>
  <c r="Z1024" i="1"/>
  <c r="M1022" i="1"/>
  <c r="AP1022" i="1" s="1"/>
  <c r="N1022" i="1"/>
  <c r="AQ1022" i="1" s="1"/>
  <c r="L1022" i="1"/>
  <c r="AO1022" i="1" s="1"/>
  <c r="O1022" i="1"/>
  <c r="AR1022" i="1" s="1"/>
  <c r="J1022" i="1"/>
  <c r="Y1124" i="1"/>
  <c r="Z1123" i="1"/>
  <c r="M1121" i="1"/>
  <c r="AP1121" i="1" s="1"/>
  <c r="J1121" i="1"/>
  <c r="N1121" i="1"/>
  <c r="AQ1121" i="1" s="1"/>
  <c r="O1121" i="1"/>
  <c r="AR1121" i="1" s="1"/>
  <c r="L1121" i="1"/>
  <c r="AO1121" i="1" s="1"/>
  <c r="Q28" i="1"/>
  <c r="AN476" i="1"/>
  <c r="Q275" i="1"/>
  <c r="AN277" i="1"/>
  <c r="AN128" i="1"/>
  <c r="AS126" i="1"/>
  <c r="Q474" i="1"/>
  <c r="AS984" i="1"/>
  <c r="AN986" i="1"/>
  <c r="K31" i="1"/>
  <c r="K987" i="1"/>
  <c r="K278" i="1"/>
  <c r="K129" i="1"/>
  <c r="K477" i="1"/>
  <c r="I31" i="1"/>
  <c r="J31" i="1" s="1"/>
  <c r="I987" i="1"/>
  <c r="J987" i="1" s="1"/>
  <c r="I278" i="1"/>
  <c r="J278" i="1" s="1"/>
  <c r="I129" i="1"/>
  <c r="J129" i="1" s="1"/>
  <c r="I477" i="1"/>
  <c r="J477" i="1" s="1"/>
  <c r="AS28" i="1"/>
  <c r="AN30" i="1"/>
  <c r="AS474" i="1"/>
  <c r="Q126" i="1"/>
  <c r="AS275" i="1"/>
  <c r="Q984" i="1"/>
  <c r="P475" i="1"/>
  <c r="P127" i="1"/>
  <c r="P985" i="1"/>
  <c r="P276" i="1"/>
  <c r="P29" i="1"/>
  <c r="Y131" i="1"/>
  <c r="Z130" i="1"/>
  <c r="L476" i="1"/>
  <c r="AO476" i="1" s="1"/>
  <c r="N476" i="1"/>
  <c r="AQ476" i="1" s="1"/>
  <c r="M476" i="1"/>
  <c r="AP476" i="1" s="1"/>
  <c r="O476" i="1"/>
  <c r="AR476" i="1" s="1"/>
  <c r="Z279" i="1"/>
  <c r="Y280" i="1"/>
  <c r="Y33" i="1"/>
  <c r="Z32" i="1"/>
  <c r="Z988" i="1"/>
  <c r="Y989" i="1"/>
  <c r="N277" i="1"/>
  <c r="AQ277" i="1" s="1"/>
  <c r="L277" i="1"/>
  <c r="AO277" i="1" s="1"/>
  <c r="M277" i="1"/>
  <c r="AP277" i="1" s="1"/>
  <c r="O277" i="1"/>
  <c r="AR277" i="1" s="1"/>
  <c r="O986" i="1"/>
  <c r="AR986" i="1" s="1"/>
  <c r="L986" i="1"/>
  <c r="AO986" i="1" s="1"/>
  <c r="M986" i="1"/>
  <c r="AP986" i="1" s="1"/>
  <c r="N986" i="1"/>
  <c r="AQ986" i="1" s="1"/>
  <c r="Y479" i="1"/>
  <c r="Z478" i="1"/>
  <c r="O128" i="1"/>
  <c r="AR128" i="1" s="1"/>
  <c r="N128" i="1"/>
  <c r="AQ128" i="1" s="1"/>
  <c r="L128" i="1"/>
  <c r="AO128" i="1" s="1"/>
  <c r="M128" i="1"/>
  <c r="AP128" i="1" s="1"/>
  <c r="L30" i="1"/>
  <c r="AO30" i="1" s="1"/>
  <c r="M30" i="1"/>
  <c r="AP30" i="1" s="1"/>
  <c r="N30" i="1"/>
  <c r="AQ30" i="1" s="1"/>
  <c r="O30" i="1"/>
  <c r="AR30" i="1" s="1"/>
  <c r="F3977" i="1"/>
  <c r="U3977" i="1"/>
  <c r="V3977" i="1"/>
  <c r="E3977" i="1"/>
  <c r="T3977" i="1"/>
  <c r="S3977" i="1"/>
  <c r="R3977" i="1"/>
  <c r="T2264" i="1"/>
  <c r="E2264" i="1"/>
  <c r="R2264" i="1"/>
  <c r="S2264" i="1"/>
  <c r="U2264" i="1"/>
  <c r="V2264" i="1"/>
  <c r="F2264" i="1"/>
  <c r="F3954" i="1"/>
  <c r="E3954" i="1"/>
  <c r="R3954" i="1"/>
  <c r="S3954" i="1"/>
  <c r="T3954" i="1"/>
  <c r="U3954" i="1"/>
  <c r="V3954" i="1"/>
  <c r="S3455" i="1"/>
  <c r="R3455" i="1"/>
  <c r="T3455" i="1"/>
  <c r="E3455" i="1"/>
  <c r="V3455" i="1"/>
  <c r="F3455" i="1"/>
  <c r="U3455" i="1"/>
  <c r="V2463" i="1"/>
  <c r="F2463" i="1"/>
  <c r="U2463" i="1"/>
  <c r="S2463" i="1"/>
  <c r="T2463" i="1"/>
  <c r="R2463" i="1"/>
  <c r="E2463" i="1"/>
  <c r="V2966" i="1"/>
  <c r="F2966" i="1"/>
  <c r="T2966" i="1"/>
  <c r="E2966" i="1"/>
  <c r="U2966" i="1"/>
  <c r="S2966" i="1"/>
  <c r="R2966" i="1"/>
  <c r="U3107" i="1"/>
  <c r="S3107" i="1"/>
  <c r="T3107" i="1"/>
  <c r="F3107" i="1"/>
  <c r="E3107" i="1"/>
  <c r="V3107" i="1"/>
  <c r="R3107" i="1"/>
  <c r="E2985" i="1"/>
  <c r="U2985" i="1"/>
  <c r="R2985" i="1"/>
  <c r="S2985" i="1"/>
  <c r="T2985" i="1"/>
  <c r="F2985" i="1"/>
  <c r="V2985" i="1"/>
  <c r="E3008" i="1"/>
  <c r="T3008" i="1"/>
  <c r="S3008" i="1"/>
  <c r="R3008" i="1"/>
  <c r="V3008" i="1"/>
  <c r="U3008" i="1"/>
  <c r="F3008" i="1"/>
  <c r="S2115" i="1"/>
  <c r="R2115" i="1"/>
  <c r="F2115" i="1"/>
  <c r="V2115" i="1"/>
  <c r="E2115" i="1"/>
  <c r="U2115" i="1"/>
  <c r="T2115" i="1"/>
  <c r="U2997" i="1"/>
  <c r="T2997" i="1"/>
  <c r="F2997" i="1"/>
  <c r="R2997" i="1"/>
  <c r="E2997" i="1"/>
  <c r="S2997" i="1"/>
  <c r="V2997" i="1"/>
  <c r="V3256" i="1"/>
  <c r="S3256" i="1"/>
  <c r="T3256" i="1"/>
  <c r="F3256" i="1"/>
  <c r="R3256" i="1"/>
  <c r="E3256" i="1"/>
  <c r="U3256" i="1"/>
  <c r="S2016" i="1"/>
  <c r="U2016" i="1"/>
  <c r="T2016" i="1"/>
  <c r="F2016" i="1"/>
  <c r="R2016" i="1"/>
  <c r="E2016" i="1"/>
  <c r="V2016" i="1"/>
  <c r="F3958" i="1"/>
  <c r="R3958" i="1"/>
  <c r="E3958" i="1"/>
  <c r="V3958" i="1"/>
  <c r="T3958" i="1"/>
  <c r="S3958" i="1"/>
  <c r="U3958" i="1"/>
  <c r="V1272" i="1"/>
  <c r="S1272" i="1"/>
  <c r="U1272" i="1"/>
  <c r="F1272" i="1"/>
  <c r="T1272" i="1"/>
  <c r="R1272" i="1"/>
  <c r="E1272" i="1"/>
  <c r="S1974" i="1"/>
  <c r="R1974" i="1"/>
  <c r="U1974" i="1"/>
  <c r="E1974" i="1"/>
  <c r="F1974" i="1"/>
  <c r="T1974" i="1"/>
  <c r="V1974" i="1"/>
  <c r="T1024" i="1"/>
  <c r="F1024" i="1"/>
  <c r="R1024" i="1"/>
  <c r="U1024" i="1"/>
  <c r="V1024" i="1"/>
  <c r="S1024" i="1"/>
  <c r="E1024" i="1"/>
  <c r="R1471" i="1"/>
  <c r="F1471" i="1"/>
  <c r="E1471" i="1"/>
  <c r="S1471" i="1"/>
  <c r="V1471" i="1"/>
  <c r="U1471" i="1"/>
  <c r="T1471" i="1"/>
  <c r="F1123" i="1"/>
  <c r="E1123" i="1"/>
  <c r="V1123" i="1"/>
  <c r="S1123" i="1"/>
  <c r="U1123" i="1"/>
  <c r="T1123" i="1"/>
  <c r="R1123" i="1"/>
  <c r="T279" i="1"/>
  <c r="S279" i="1"/>
  <c r="V279" i="1"/>
  <c r="R279" i="1"/>
  <c r="U279" i="1"/>
  <c r="F279" i="1"/>
  <c r="E279" i="1"/>
  <c r="V988" i="1"/>
  <c r="U988" i="1"/>
  <c r="T988" i="1"/>
  <c r="S988" i="1"/>
  <c r="R988" i="1"/>
  <c r="F988" i="1"/>
  <c r="E988" i="1"/>
  <c r="V478" i="1"/>
  <c r="U478" i="1"/>
  <c r="S478" i="1"/>
  <c r="T478" i="1"/>
  <c r="R478" i="1"/>
  <c r="F478" i="1"/>
  <c r="E478" i="1"/>
  <c r="S32" i="1"/>
  <c r="R32" i="1"/>
  <c r="V32" i="1"/>
  <c r="U32" i="1"/>
  <c r="T32" i="1"/>
  <c r="E32" i="1"/>
  <c r="F32" i="1"/>
  <c r="S130" i="1"/>
  <c r="R130" i="1"/>
  <c r="U130" i="1"/>
  <c r="V130" i="1"/>
  <c r="T130" i="1"/>
  <c r="F130" i="1"/>
  <c r="E130" i="1"/>
  <c r="B130" i="4" l="1"/>
  <c r="B32" i="4"/>
  <c r="B478" i="4"/>
  <c r="B988" i="4"/>
  <c r="B279" i="4"/>
  <c r="A109" i="1"/>
  <c r="AM108" i="1"/>
  <c r="K3958" i="1"/>
  <c r="I3958" i="1"/>
  <c r="K2016" i="1"/>
  <c r="I2016" i="1"/>
  <c r="K3256" i="1"/>
  <c r="I3256" i="1"/>
  <c r="I2997" i="1"/>
  <c r="K2997" i="1"/>
  <c r="K2115" i="1"/>
  <c r="I2115" i="1"/>
  <c r="I3008" i="1"/>
  <c r="K3008" i="1"/>
  <c r="K2985" i="1"/>
  <c r="I2985" i="1"/>
  <c r="I3107" i="1"/>
  <c r="K3107" i="1"/>
  <c r="I2966" i="1"/>
  <c r="K2966" i="1"/>
  <c r="K2463" i="1"/>
  <c r="I2463" i="1"/>
  <c r="K3455" i="1"/>
  <c r="I3455" i="1"/>
  <c r="K3954" i="1"/>
  <c r="I3954" i="1"/>
  <c r="K2264" i="1"/>
  <c r="I2264" i="1"/>
  <c r="I3977" i="1"/>
  <c r="K3977" i="1"/>
  <c r="AS2982" i="1"/>
  <c r="Q2982" i="1"/>
  <c r="Z3955" i="1"/>
  <c r="Y3956" i="1"/>
  <c r="Q3005" i="1"/>
  <c r="AS3005" i="1"/>
  <c r="AS2963" i="1"/>
  <c r="Q2963" i="1"/>
  <c r="AN3105" i="1"/>
  <c r="P3105" i="1"/>
  <c r="N2462" i="1"/>
  <c r="AQ2462" i="1" s="1"/>
  <c r="L2462" i="1"/>
  <c r="AO2462" i="1" s="1"/>
  <c r="M2462" i="1"/>
  <c r="AP2462" i="1" s="1"/>
  <c r="O2462" i="1"/>
  <c r="AR2462" i="1" s="1"/>
  <c r="J2462" i="1"/>
  <c r="N3007" i="1"/>
  <c r="AQ3007" i="1" s="1"/>
  <c r="J3007" i="1"/>
  <c r="O3007" i="1"/>
  <c r="AR3007" i="1" s="1"/>
  <c r="M3007" i="1"/>
  <c r="AP3007" i="1" s="1"/>
  <c r="L3007" i="1"/>
  <c r="AO3007" i="1" s="1"/>
  <c r="Z3959" i="1"/>
  <c r="Y3960" i="1"/>
  <c r="Y3010" i="1"/>
  <c r="Z3009" i="1"/>
  <c r="Y2999" i="1"/>
  <c r="Z2998" i="1"/>
  <c r="A1033" i="1"/>
  <c r="AM1032" i="1"/>
  <c r="AS3452" i="1"/>
  <c r="Q3452" i="1"/>
  <c r="Y3258" i="1"/>
  <c r="Z3257" i="1"/>
  <c r="P2964" i="1"/>
  <c r="AN2964" i="1"/>
  <c r="N3255" i="1"/>
  <c r="AQ3255" i="1" s="1"/>
  <c r="L3255" i="1"/>
  <c r="AO3255" i="1" s="1"/>
  <c r="O3255" i="1"/>
  <c r="AR3255" i="1" s="1"/>
  <c r="M3255" i="1"/>
  <c r="AP3255" i="1" s="1"/>
  <c r="J3255" i="1"/>
  <c r="Q2261" i="1"/>
  <c r="AS2261" i="1"/>
  <c r="AS2112" i="1"/>
  <c r="Q2112" i="1"/>
  <c r="AS2994" i="1"/>
  <c r="Q2994" i="1"/>
  <c r="N2996" i="1"/>
  <c r="AQ2996" i="1" s="1"/>
  <c r="O2996" i="1"/>
  <c r="AR2996" i="1" s="1"/>
  <c r="M2996" i="1"/>
  <c r="AP2996" i="1" s="1"/>
  <c r="J2996" i="1"/>
  <c r="L2996" i="1"/>
  <c r="AO2996" i="1" s="1"/>
  <c r="Q3104" i="1"/>
  <c r="AS3104" i="1"/>
  <c r="M3106" i="1"/>
  <c r="AP3106" i="1" s="1"/>
  <c r="O3106" i="1"/>
  <c r="AR3106" i="1" s="1"/>
  <c r="L3106" i="1"/>
  <c r="AO3106" i="1" s="1"/>
  <c r="J3106" i="1"/>
  <c r="N3106" i="1"/>
  <c r="AQ3106" i="1" s="1"/>
  <c r="N2965" i="1"/>
  <c r="AQ2965" i="1" s="1"/>
  <c r="L2965" i="1"/>
  <c r="AO2965" i="1" s="1"/>
  <c r="M2965" i="1"/>
  <c r="AP2965" i="1" s="1"/>
  <c r="J2965" i="1"/>
  <c r="O2965" i="1"/>
  <c r="AR2965" i="1" s="1"/>
  <c r="P2014" i="1"/>
  <c r="AN2014" i="1"/>
  <c r="P2995" i="1"/>
  <c r="AN2995" i="1"/>
  <c r="A3033" i="1"/>
  <c r="AM3032" i="1"/>
  <c r="L2114" i="1"/>
  <c r="AO2114" i="1" s="1"/>
  <c r="N2114" i="1"/>
  <c r="AQ2114" i="1" s="1"/>
  <c r="M2114" i="1"/>
  <c r="AP2114" i="1" s="1"/>
  <c r="J2114" i="1"/>
  <c r="O2114" i="1"/>
  <c r="AR2114" i="1" s="1"/>
  <c r="M3953" i="1"/>
  <c r="AP3953" i="1" s="1"/>
  <c r="L3953" i="1"/>
  <c r="AO3953" i="1" s="1"/>
  <c r="O3953" i="1"/>
  <c r="AR3953" i="1" s="1"/>
  <c r="J3953" i="1"/>
  <c r="N3953" i="1"/>
  <c r="AQ3953" i="1" s="1"/>
  <c r="AN2461" i="1"/>
  <c r="P2461" i="1"/>
  <c r="A2033" i="1"/>
  <c r="AM2032" i="1"/>
  <c r="AN3453" i="1"/>
  <c r="P3453" i="1"/>
  <c r="Z3456" i="1"/>
  <c r="Y3457" i="1"/>
  <c r="AN2262" i="1"/>
  <c r="P2262" i="1"/>
  <c r="A5033" i="1"/>
  <c r="AM5032" i="1"/>
  <c r="J2263" i="1"/>
  <c r="M2263" i="1"/>
  <c r="AP2263" i="1" s="1"/>
  <c r="N2263" i="1"/>
  <c r="AQ2263" i="1" s="1"/>
  <c r="L2263" i="1"/>
  <c r="AO2263" i="1" s="1"/>
  <c r="O2263" i="1"/>
  <c r="AR2263" i="1" s="1"/>
  <c r="AN2983" i="1"/>
  <c r="P2983" i="1"/>
  <c r="Q3253" i="1"/>
  <c r="AS3253" i="1"/>
  <c r="Y2987" i="1"/>
  <c r="Z2986" i="1"/>
  <c r="A4033" i="1"/>
  <c r="AM4032" i="1"/>
  <c r="Y4002" i="1"/>
  <c r="X4003" i="1"/>
  <c r="X4004" i="1" s="1"/>
  <c r="X4005" i="1" s="1"/>
  <c r="X4006" i="1" s="1"/>
  <c r="X4007" i="1" s="1"/>
  <c r="X4008" i="1" s="1"/>
  <c r="X4009" i="1" s="1"/>
  <c r="X4010" i="1" s="1"/>
  <c r="X4011" i="1" s="1"/>
  <c r="X4012" i="1" s="1"/>
  <c r="X4013" i="1" s="1"/>
  <c r="X4014" i="1" s="1"/>
  <c r="X4015" i="1" s="1"/>
  <c r="X4016" i="1" s="1"/>
  <c r="X4017" i="1" s="1"/>
  <c r="X4018" i="1" s="1"/>
  <c r="X4019" i="1" s="1"/>
  <c r="X4020" i="1" s="1"/>
  <c r="X4021" i="1" s="1"/>
  <c r="X4022" i="1" s="1"/>
  <c r="X4023" i="1" s="1"/>
  <c r="X4024" i="1" s="1"/>
  <c r="X4025" i="1" s="1"/>
  <c r="X4026" i="1" s="1"/>
  <c r="X4027" i="1" s="1"/>
  <c r="X4028" i="1" s="1"/>
  <c r="X4029" i="1" s="1"/>
  <c r="X4030" i="1" s="1"/>
  <c r="X4031" i="1" s="1"/>
  <c r="X4032" i="1" s="1"/>
  <c r="X4033" i="1" s="1"/>
  <c r="X4034" i="1" s="1"/>
  <c r="X4035" i="1" s="1"/>
  <c r="X4036" i="1" s="1"/>
  <c r="X4037" i="1" s="1"/>
  <c r="X4038" i="1" s="1"/>
  <c r="X4039" i="1" s="1"/>
  <c r="X4040" i="1" s="1"/>
  <c r="X4041" i="1" s="1"/>
  <c r="X4042" i="1" s="1"/>
  <c r="X4043" i="1" s="1"/>
  <c r="X4044" i="1" s="1"/>
  <c r="X4045" i="1" s="1"/>
  <c r="X4046" i="1" s="1"/>
  <c r="X4047" i="1" s="1"/>
  <c r="X4048" i="1" s="1"/>
  <c r="X4049" i="1" s="1"/>
  <c r="X4050" i="1" s="1"/>
  <c r="X4051" i="1" s="1"/>
  <c r="X4052" i="1" s="1"/>
  <c r="X4053" i="1" s="1"/>
  <c r="X4054" i="1" s="1"/>
  <c r="X4055" i="1" s="1"/>
  <c r="X4056" i="1" s="1"/>
  <c r="X4057" i="1" s="1"/>
  <c r="X4058" i="1" s="1"/>
  <c r="X4059" i="1" s="1"/>
  <c r="X4060" i="1" s="1"/>
  <c r="X4061" i="1" s="1"/>
  <c r="X4062" i="1" s="1"/>
  <c r="X4063" i="1" s="1"/>
  <c r="X4064" i="1" s="1"/>
  <c r="X4065" i="1" s="1"/>
  <c r="X4066" i="1" s="1"/>
  <c r="X4067" i="1" s="1"/>
  <c r="X4068" i="1" s="1"/>
  <c r="X4069" i="1" s="1"/>
  <c r="X4070" i="1" s="1"/>
  <c r="X4071" i="1" s="1"/>
  <c r="X4072" i="1" s="1"/>
  <c r="X4073" i="1" s="1"/>
  <c r="X4074" i="1" s="1"/>
  <c r="X4075" i="1" s="1"/>
  <c r="X4076" i="1" s="1"/>
  <c r="X4077" i="1" s="1"/>
  <c r="X4078" i="1" s="1"/>
  <c r="X4079" i="1" s="1"/>
  <c r="X4080" i="1" s="1"/>
  <c r="X4081" i="1" s="1"/>
  <c r="X4082" i="1" s="1"/>
  <c r="X4083" i="1" s="1"/>
  <c r="X4084" i="1" s="1"/>
  <c r="X4085" i="1" s="1"/>
  <c r="X4086" i="1" s="1"/>
  <c r="X4087" i="1" s="1"/>
  <c r="X4088" i="1" s="1"/>
  <c r="X4089" i="1" s="1"/>
  <c r="X4090" i="1" s="1"/>
  <c r="X4091" i="1" s="1"/>
  <c r="X4092" i="1" s="1"/>
  <c r="X4093" i="1" s="1"/>
  <c r="X4094" i="1" s="1"/>
  <c r="X4095" i="1" s="1"/>
  <c r="X4096" i="1" s="1"/>
  <c r="X4097" i="1" s="1"/>
  <c r="X4098" i="1" s="1"/>
  <c r="X4099" i="1" s="1"/>
  <c r="X4100" i="1" s="1"/>
  <c r="X4101" i="1" s="1"/>
  <c r="X4102" i="1" s="1"/>
  <c r="Z2265" i="1"/>
  <c r="Y2266" i="1"/>
  <c r="Z3978" i="1"/>
  <c r="Y3979" i="1"/>
  <c r="O3957" i="1"/>
  <c r="AR3957" i="1" s="1"/>
  <c r="N3957" i="1"/>
  <c r="AQ3957" i="1" s="1"/>
  <c r="M3957" i="1"/>
  <c r="AP3957" i="1" s="1"/>
  <c r="L3957" i="1"/>
  <c r="AO3957" i="1" s="1"/>
  <c r="J3957" i="1"/>
  <c r="O3454" i="1"/>
  <c r="AR3454" i="1" s="1"/>
  <c r="J3454" i="1"/>
  <c r="M3454" i="1"/>
  <c r="AP3454" i="1" s="1"/>
  <c r="L3454" i="1"/>
  <c r="AO3454" i="1" s="1"/>
  <c r="N3454" i="1"/>
  <c r="AQ3454" i="1" s="1"/>
  <c r="AN3254" i="1"/>
  <c r="P3254" i="1"/>
  <c r="Z2116" i="1"/>
  <c r="Y2117" i="1"/>
  <c r="Y3109" i="1"/>
  <c r="Z3108" i="1"/>
  <c r="AN2113" i="1"/>
  <c r="P2113" i="1"/>
  <c r="Q2460" i="1"/>
  <c r="AS2460" i="1"/>
  <c r="Y2968" i="1"/>
  <c r="Z2967" i="1"/>
  <c r="Y2465" i="1"/>
  <c r="Z2464" i="1"/>
  <c r="AN3006" i="1"/>
  <c r="P3006" i="1"/>
  <c r="AS2013" i="1"/>
  <c r="Q2013" i="1"/>
  <c r="Y2018" i="1"/>
  <c r="Z2017" i="1"/>
  <c r="Z3990" i="1"/>
  <c r="Y3991" i="1"/>
  <c r="AN3952" i="1"/>
  <c r="P3952" i="1"/>
  <c r="L2984" i="1"/>
  <c r="AO2984" i="1" s="1"/>
  <c r="N2984" i="1"/>
  <c r="AQ2984" i="1" s="1"/>
  <c r="J2984" i="1"/>
  <c r="M2984" i="1"/>
  <c r="AP2984" i="1" s="1"/>
  <c r="O2984" i="1"/>
  <c r="AR2984" i="1" s="1"/>
  <c r="J2015" i="1"/>
  <c r="O2015" i="1"/>
  <c r="AR2015" i="1" s="1"/>
  <c r="L2015" i="1"/>
  <c r="AO2015" i="1" s="1"/>
  <c r="N2015" i="1"/>
  <c r="AQ2015" i="1" s="1"/>
  <c r="M2015" i="1"/>
  <c r="AP2015" i="1" s="1"/>
  <c r="I1123" i="1"/>
  <c r="K1123" i="1"/>
  <c r="K1471" i="1"/>
  <c r="I1471" i="1"/>
  <c r="K1024" i="1"/>
  <c r="I1024" i="1"/>
  <c r="I1974" i="1"/>
  <c r="K1974" i="1"/>
  <c r="K1272" i="1"/>
  <c r="I1272" i="1"/>
  <c r="AN1972" i="1"/>
  <c r="P1972" i="1"/>
  <c r="AS1971" i="1"/>
  <c r="Q1971" i="1"/>
  <c r="Y1125" i="1"/>
  <c r="Z1124" i="1"/>
  <c r="Y1026" i="1"/>
  <c r="Z1025" i="1"/>
  <c r="Z1472" i="1"/>
  <c r="Y1473" i="1"/>
  <c r="Q1120" i="1"/>
  <c r="AS1120" i="1"/>
  <c r="Y1976" i="1"/>
  <c r="Z1975" i="1"/>
  <c r="N1470" i="1"/>
  <c r="AQ1470" i="1" s="1"/>
  <c r="M1470" i="1"/>
  <c r="AP1470" i="1" s="1"/>
  <c r="O1470" i="1"/>
  <c r="AR1470" i="1" s="1"/>
  <c r="L1470" i="1"/>
  <c r="AO1470" i="1" s="1"/>
  <c r="J1470" i="1"/>
  <c r="P1022" i="1"/>
  <c r="AN1022" i="1"/>
  <c r="AS1468" i="1"/>
  <c r="Q1468" i="1"/>
  <c r="N1023" i="1"/>
  <c r="AQ1023" i="1" s="1"/>
  <c r="O1023" i="1"/>
  <c r="AR1023" i="1" s="1"/>
  <c r="M1023" i="1"/>
  <c r="AP1023" i="1" s="1"/>
  <c r="L1023" i="1"/>
  <c r="AO1023" i="1" s="1"/>
  <c r="J1023" i="1"/>
  <c r="Z1273" i="1"/>
  <c r="Y1274" i="1"/>
  <c r="M1973" i="1"/>
  <c r="AP1973" i="1" s="1"/>
  <c r="J1973" i="1"/>
  <c r="L1973" i="1"/>
  <c r="AO1973" i="1" s="1"/>
  <c r="N1973" i="1"/>
  <c r="AQ1973" i="1" s="1"/>
  <c r="O1973" i="1"/>
  <c r="AR1973" i="1" s="1"/>
  <c r="Q1021" i="1"/>
  <c r="AS1021" i="1"/>
  <c r="P1121" i="1"/>
  <c r="AN1121" i="1"/>
  <c r="AN1469" i="1"/>
  <c r="P1469" i="1"/>
  <c r="AS1269" i="1"/>
  <c r="Q1269" i="1"/>
  <c r="L1122" i="1"/>
  <c r="AO1122" i="1" s="1"/>
  <c r="J1122" i="1"/>
  <c r="O1122" i="1"/>
  <c r="AR1122" i="1" s="1"/>
  <c r="N1122" i="1"/>
  <c r="AQ1122" i="1" s="1"/>
  <c r="M1122" i="1"/>
  <c r="AP1122" i="1" s="1"/>
  <c r="AN1270" i="1"/>
  <c r="P1270" i="1"/>
  <c r="J1271" i="1"/>
  <c r="L1271" i="1"/>
  <c r="AO1271" i="1" s="1"/>
  <c r="M1271" i="1"/>
  <c r="AP1271" i="1" s="1"/>
  <c r="O1271" i="1"/>
  <c r="AR1271" i="1" s="1"/>
  <c r="N1271" i="1"/>
  <c r="AQ1271" i="1" s="1"/>
  <c r="Q127" i="1"/>
  <c r="AN477" i="1"/>
  <c r="AS475" i="1"/>
  <c r="AN129" i="1"/>
  <c r="AN278" i="1"/>
  <c r="Q29" i="1"/>
  <c r="AS276" i="1"/>
  <c r="AN987" i="1"/>
  <c r="AS985" i="1"/>
  <c r="K130" i="1"/>
  <c r="K32" i="1"/>
  <c r="K478" i="1"/>
  <c r="K988" i="1"/>
  <c r="K279" i="1"/>
  <c r="I130" i="1"/>
  <c r="J130" i="1" s="1"/>
  <c r="I32" i="1"/>
  <c r="J32" i="1" s="1"/>
  <c r="I478" i="1"/>
  <c r="J478" i="1" s="1"/>
  <c r="I988" i="1"/>
  <c r="J988" i="1" s="1"/>
  <c r="I279" i="1"/>
  <c r="J279" i="1" s="1"/>
  <c r="AN31" i="1"/>
  <c r="AS127" i="1"/>
  <c r="Q276" i="1"/>
  <c r="Q985" i="1"/>
  <c r="P277" i="1"/>
  <c r="Q475" i="1"/>
  <c r="P128" i="1"/>
  <c r="P986" i="1"/>
  <c r="P476" i="1"/>
  <c r="AS29" i="1"/>
  <c r="P30" i="1"/>
  <c r="Y281" i="1"/>
  <c r="Z280" i="1"/>
  <c r="L278" i="1"/>
  <c r="AO278" i="1" s="1"/>
  <c r="M278" i="1"/>
  <c r="AP278" i="1" s="1"/>
  <c r="N278" i="1"/>
  <c r="AQ278" i="1" s="1"/>
  <c r="O278" i="1"/>
  <c r="AR278" i="1" s="1"/>
  <c r="L129" i="1"/>
  <c r="AO129" i="1" s="1"/>
  <c r="M129" i="1"/>
  <c r="AP129" i="1" s="1"/>
  <c r="O129" i="1"/>
  <c r="AR129" i="1" s="1"/>
  <c r="N129" i="1"/>
  <c r="AQ129" i="1" s="1"/>
  <c r="Z989" i="1"/>
  <c r="Y34" i="1"/>
  <c r="Z33" i="1"/>
  <c r="Z479" i="1"/>
  <c r="Y480" i="1"/>
  <c r="Y132" i="1"/>
  <c r="Z131" i="1"/>
  <c r="M477" i="1"/>
  <c r="AP477" i="1" s="1"/>
  <c r="N477" i="1"/>
  <c r="AQ477" i="1" s="1"/>
  <c r="L477" i="1"/>
  <c r="AO477" i="1" s="1"/>
  <c r="O477" i="1"/>
  <c r="AR477" i="1" s="1"/>
  <c r="N987" i="1"/>
  <c r="AQ987" i="1" s="1"/>
  <c r="O987" i="1"/>
  <c r="AR987" i="1" s="1"/>
  <c r="M987" i="1"/>
  <c r="AP987" i="1" s="1"/>
  <c r="L987" i="1"/>
  <c r="AO987" i="1" s="1"/>
  <c r="M31" i="1"/>
  <c r="AP31" i="1" s="1"/>
  <c r="O31" i="1"/>
  <c r="AR31" i="1" s="1"/>
  <c r="N31" i="1"/>
  <c r="AQ31" i="1" s="1"/>
  <c r="L31" i="1"/>
  <c r="AO31" i="1" s="1"/>
  <c r="T3955" i="1"/>
  <c r="F3955" i="1"/>
  <c r="U3955" i="1"/>
  <c r="S3955" i="1"/>
  <c r="R3955" i="1"/>
  <c r="V3955" i="1"/>
  <c r="E3955" i="1"/>
  <c r="E3978" i="1"/>
  <c r="F3978" i="1"/>
  <c r="R3978" i="1"/>
  <c r="S3978" i="1"/>
  <c r="T3978" i="1"/>
  <c r="U3978" i="1"/>
  <c r="V3978" i="1"/>
  <c r="R2116" i="1"/>
  <c r="U2116" i="1"/>
  <c r="V2116" i="1"/>
  <c r="S2116" i="1"/>
  <c r="E2116" i="1"/>
  <c r="F2116" i="1"/>
  <c r="T2116" i="1"/>
  <c r="V3009" i="1"/>
  <c r="R3009" i="1"/>
  <c r="F3009" i="1"/>
  <c r="T3009" i="1"/>
  <c r="U3009" i="1"/>
  <c r="S3009" i="1"/>
  <c r="E3009" i="1"/>
  <c r="E2017" i="1"/>
  <c r="F2017" i="1"/>
  <c r="T2017" i="1"/>
  <c r="R2017" i="1"/>
  <c r="V2017" i="1"/>
  <c r="S2017" i="1"/>
  <c r="U2017" i="1"/>
  <c r="T2265" i="1"/>
  <c r="R2265" i="1"/>
  <c r="V2265" i="1"/>
  <c r="U2265" i="1"/>
  <c r="F2265" i="1"/>
  <c r="E2265" i="1"/>
  <c r="S2265" i="1"/>
  <c r="V2967" i="1"/>
  <c r="F2967" i="1"/>
  <c r="E2967" i="1"/>
  <c r="S2967" i="1"/>
  <c r="T2967" i="1"/>
  <c r="U2967" i="1"/>
  <c r="R2967" i="1"/>
  <c r="E3108" i="1"/>
  <c r="T3108" i="1"/>
  <c r="F3108" i="1"/>
  <c r="R3108" i="1"/>
  <c r="U3108" i="1"/>
  <c r="S3108" i="1"/>
  <c r="V3108" i="1"/>
  <c r="S3456" i="1"/>
  <c r="F3456" i="1"/>
  <c r="U3456" i="1"/>
  <c r="V3456" i="1"/>
  <c r="R3456" i="1"/>
  <c r="T3456" i="1"/>
  <c r="E3456" i="1"/>
  <c r="S2986" i="1"/>
  <c r="V2986" i="1"/>
  <c r="T2986" i="1"/>
  <c r="U2986" i="1"/>
  <c r="E2986" i="1"/>
  <c r="R2986" i="1"/>
  <c r="F2986" i="1"/>
  <c r="R3990" i="1"/>
  <c r="E3990" i="1"/>
  <c r="U3990" i="1"/>
  <c r="T3990" i="1"/>
  <c r="F3990" i="1"/>
  <c r="V3990" i="1"/>
  <c r="S3990" i="1"/>
  <c r="T3257" i="1"/>
  <c r="E3257" i="1"/>
  <c r="F3257" i="1"/>
  <c r="S3257" i="1"/>
  <c r="V3257" i="1"/>
  <c r="U3257" i="1"/>
  <c r="R3257" i="1"/>
  <c r="E3959" i="1"/>
  <c r="S3959" i="1"/>
  <c r="T3959" i="1"/>
  <c r="U3959" i="1"/>
  <c r="F3959" i="1"/>
  <c r="V3959" i="1"/>
  <c r="R3959" i="1"/>
  <c r="T2998" i="1"/>
  <c r="E2998" i="1"/>
  <c r="S2998" i="1"/>
  <c r="V2998" i="1"/>
  <c r="R2998" i="1"/>
  <c r="F2998" i="1"/>
  <c r="U2998" i="1"/>
  <c r="F2464" i="1"/>
  <c r="E2464" i="1"/>
  <c r="V2464" i="1"/>
  <c r="T2464" i="1"/>
  <c r="U2464" i="1"/>
  <c r="R2464" i="1"/>
  <c r="S2464" i="1"/>
  <c r="S1124" i="1"/>
  <c r="V1124" i="1"/>
  <c r="U1124" i="1"/>
  <c r="F1124" i="1"/>
  <c r="T1124" i="1"/>
  <c r="R1124" i="1"/>
  <c r="E1124" i="1"/>
  <c r="T1273" i="1"/>
  <c r="U1273" i="1"/>
  <c r="S1273" i="1"/>
  <c r="R1273" i="1"/>
  <c r="E1273" i="1"/>
  <c r="V1273" i="1"/>
  <c r="F1273" i="1"/>
  <c r="E1025" i="1"/>
  <c r="R1025" i="1"/>
  <c r="F1025" i="1"/>
  <c r="T1025" i="1"/>
  <c r="S1025" i="1"/>
  <c r="V1025" i="1"/>
  <c r="U1025" i="1"/>
  <c r="V1975" i="1"/>
  <c r="F1975" i="1"/>
  <c r="R1975" i="1"/>
  <c r="S1975" i="1"/>
  <c r="T1975" i="1"/>
  <c r="U1975" i="1"/>
  <c r="E1975" i="1"/>
  <c r="U1472" i="1"/>
  <c r="R1472" i="1"/>
  <c r="F1472" i="1"/>
  <c r="T1472" i="1"/>
  <c r="V1472" i="1"/>
  <c r="E1472" i="1"/>
  <c r="S1472" i="1"/>
  <c r="T479" i="1"/>
  <c r="S479" i="1"/>
  <c r="R479" i="1"/>
  <c r="V479" i="1"/>
  <c r="U479" i="1"/>
  <c r="F479" i="1"/>
  <c r="E479" i="1"/>
  <c r="R989" i="1"/>
  <c r="V989" i="1"/>
  <c r="U989" i="1"/>
  <c r="T989" i="1"/>
  <c r="S989" i="1"/>
  <c r="F989" i="1"/>
  <c r="E989" i="1"/>
  <c r="V131" i="1"/>
  <c r="U131" i="1"/>
  <c r="T131" i="1"/>
  <c r="S131" i="1"/>
  <c r="R131" i="1"/>
  <c r="F131" i="1"/>
  <c r="E131" i="1"/>
  <c r="V33" i="1"/>
  <c r="U33" i="1"/>
  <c r="R33" i="1"/>
  <c r="T33" i="1"/>
  <c r="S33" i="1"/>
  <c r="F33" i="1"/>
  <c r="E33" i="1"/>
  <c r="V280" i="1"/>
  <c r="R280" i="1"/>
  <c r="U280" i="1"/>
  <c r="S280" i="1"/>
  <c r="T280" i="1"/>
  <c r="F280" i="1"/>
  <c r="E280" i="1"/>
  <c r="B280" i="4" l="1"/>
  <c r="B33" i="4"/>
  <c r="B131" i="4"/>
  <c r="B989" i="4"/>
  <c r="B479" i="4"/>
  <c r="A110" i="1"/>
  <c r="AM109" i="1"/>
  <c r="I2464" i="1"/>
  <c r="K2464" i="1"/>
  <c r="K2998" i="1"/>
  <c r="I2998" i="1"/>
  <c r="I3959" i="1"/>
  <c r="K3959" i="1"/>
  <c r="I3257" i="1"/>
  <c r="K3257" i="1"/>
  <c r="I3990" i="1"/>
  <c r="K3990" i="1"/>
  <c r="K2986" i="1"/>
  <c r="I2986" i="1"/>
  <c r="K3456" i="1"/>
  <c r="I3456" i="1"/>
  <c r="K3108" i="1"/>
  <c r="I3108" i="1"/>
  <c r="I2967" i="1"/>
  <c r="K2967" i="1"/>
  <c r="K2265" i="1"/>
  <c r="I2265" i="1"/>
  <c r="K2017" i="1"/>
  <c r="I2017" i="1"/>
  <c r="I3009" i="1"/>
  <c r="K3009" i="1"/>
  <c r="K2116" i="1"/>
  <c r="I2116" i="1"/>
  <c r="K3978" i="1"/>
  <c r="I3978" i="1"/>
  <c r="I3955" i="1"/>
  <c r="K3955" i="1"/>
  <c r="Z2018" i="1"/>
  <c r="Y2019" i="1"/>
  <c r="Y2267" i="1"/>
  <c r="Z2266" i="1"/>
  <c r="AS2983" i="1"/>
  <c r="Q2983" i="1"/>
  <c r="A5034" i="1"/>
  <c r="AM5033" i="1"/>
  <c r="A3034" i="1"/>
  <c r="AM3033" i="1"/>
  <c r="P2965" i="1"/>
  <c r="AN2965" i="1"/>
  <c r="A1034" i="1"/>
  <c r="AM1033" i="1"/>
  <c r="M3954" i="1"/>
  <c r="AP3954" i="1" s="1"/>
  <c r="O3954" i="1"/>
  <c r="AR3954" i="1" s="1"/>
  <c r="L3954" i="1"/>
  <c r="AO3954" i="1" s="1"/>
  <c r="J3954" i="1"/>
  <c r="N3954" i="1"/>
  <c r="AQ3954" i="1" s="1"/>
  <c r="Q3952" i="1"/>
  <c r="AS3952" i="1"/>
  <c r="Q2964" i="1"/>
  <c r="AS2964" i="1"/>
  <c r="L3107" i="1"/>
  <c r="AO3107" i="1" s="1"/>
  <c r="O3107" i="1"/>
  <c r="AR3107" i="1" s="1"/>
  <c r="M3107" i="1"/>
  <c r="AP3107" i="1" s="1"/>
  <c r="N3107" i="1"/>
  <c r="AQ3107" i="1" s="1"/>
  <c r="J3107" i="1"/>
  <c r="M2997" i="1"/>
  <c r="AP2997" i="1" s="1"/>
  <c r="J2997" i="1"/>
  <c r="L2997" i="1"/>
  <c r="AO2997" i="1" s="1"/>
  <c r="O2997" i="1"/>
  <c r="AR2997" i="1" s="1"/>
  <c r="N2997" i="1"/>
  <c r="AQ2997" i="1" s="1"/>
  <c r="Q2262" i="1"/>
  <c r="AS2262" i="1"/>
  <c r="X4103" i="1"/>
  <c r="X4104" i="1" s="1"/>
  <c r="X4105" i="1" s="1"/>
  <c r="X4106" i="1" s="1"/>
  <c r="X4107" i="1" s="1"/>
  <c r="X4108" i="1" s="1"/>
  <c r="X4109" i="1" s="1"/>
  <c r="X4110" i="1" s="1"/>
  <c r="X4111" i="1" s="1"/>
  <c r="X4112" i="1" s="1"/>
  <c r="X4113" i="1" s="1"/>
  <c r="X4114" i="1" s="1"/>
  <c r="X4115" i="1" s="1"/>
  <c r="X4116" i="1" s="1"/>
  <c r="X4117" i="1" s="1"/>
  <c r="X4118" i="1" s="1"/>
  <c r="X4119" i="1" s="1"/>
  <c r="X4120" i="1" s="1"/>
  <c r="X4121" i="1" s="1"/>
  <c r="X4122" i="1" s="1"/>
  <c r="X4123" i="1" s="1"/>
  <c r="X4124" i="1" s="1"/>
  <c r="X4125" i="1" s="1"/>
  <c r="X4126" i="1" s="1"/>
  <c r="X4127" i="1" s="1"/>
  <c r="X4128" i="1" s="1"/>
  <c r="X4129" i="1" s="1"/>
  <c r="X4130" i="1" s="1"/>
  <c r="X4131" i="1" s="1"/>
  <c r="X4132" i="1" s="1"/>
  <c r="X4133" i="1" s="1"/>
  <c r="X4134" i="1" s="1"/>
  <c r="X4135" i="1" s="1"/>
  <c r="X4136" i="1" s="1"/>
  <c r="X4137" i="1" s="1"/>
  <c r="X4138" i="1" s="1"/>
  <c r="X4139" i="1" s="1"/>
  <c r="X4140" i="1" s="1"/>
  <c r="X4141" i="1" s="1"/>
  <c r="X4142" i="1" s="1"/>
  <c r="X4143" i="1" s="1"/>
  <c r="X4144" i="1" s="1"/>
  <c r="X4145" i="1" s="1"/>
  <c r="X4146" i="1" s="1"/>
  <c r="X4147" i="1" s="1"/>
  <c r="X4148" i="1" s="1"/>
  <c r="X4149" i="1" s="1"/>
  <c r="X4150" i="1" s="1"/>
  <c r="X4151" i="1" s="1"/>
  <c r="X4152" i="1" s="1"/>
  <c r="X4153" i="1" s="1"/>
  <c r="X4154" i="1" s="1"/>
  <c r="X4155" i="1" s="1"/>
  <c r="X4156" i="1" s="1"/>
  <c r="X4157" i="1" s="1"/>
  <c r="X4158" i="1" s="1"/>
  <c r="X4159" i="1" s="1"/>
  <c r="X4160" i="1" s="1"/>
  <c r="X4161" i="1" s="1"/>
  <c r="X4162" i="1" s="1"/>
  <c r="X4163" i="1" s="1"/>
  <c r="X4164" i="1" s="1"/>
  <c r="X4165" i="1" s="1"/>
  <c r="X4166" i="1" s="1"/>
  <c r="X4167" i="1" s="1"/>
  <c r="X4168" i="1" s="1"/>
  <c r="X4169" i="1" s="1"/>
  <c r="X4170" i="1" s="1"/>
  <c r="X4171" i="1" s="1"/>
  <c r="X4172" i="1" s="1"/>
  <c r="X4173" i="1" s="1"/>
  <c r="X4174" i="1" s="1"/>
  <c r="X4175" i="1" s="1"/>
  <c r="X4176" i="1" s="1"/>
  <c r="X4177" i="1" s="1"/>
  <c r="X4178" i="1" s="1"/>
  <c r="X4179" i="1" s="1"/>
  <c r="X4180" i="1" s="1"/>
  <c r="X4181" i="1" s="1"/>
  <c r="X4182" i="1" s="1"/>
  <c r="X4183" i="1" s="1"/>
  <c r="X4184" i="1" s="1"/>
  <c r="X4185" i="1" s="1"/>
  <c r="X4186" i="1" s="1"/>
  <c r="X4187" i="1" s="1"/>
  <c r="X4188" i="1" s="1"/>
  <c r="X4189" i="1" s="1"/>
  <c r="X4190" i="1" s="1"/>
  <c r="X4191" i="1" s="1"/>
  <c r="X4192" i="1" s="1"/>
  <c r="X4193" i="1" s="1"/>
  <c r="X4194" i="1" s="1"/>
  <c r="X4195" i="1" s="1"/>
  <c r="X4196" i="1" s="1"/>
  <c r="X4197" i="1" s="1"/>
  <c r="X4198" i="1" s="1"/>
  <c r="X4199" i="1" s="1"/>
  <c r="X4200" i="1" s="1"/>
  <c r="X4201" i="1" s="1"/>
  <c r="X4202" i="1" s="1"/>
  <c r="X4203" i="1" s="1"/>
  <c r="X4204" i="1" s="1"/>
  <c r="X4205" i="1" s="1"/>
  <c r="X4206" i="1" s="1"/>
  <c r="X4207" i="1" s="1"/>
  <c r="X4208" i="1" s="1"/>
  <c r="X4209" i="1" s="1"/>
  <c r="X4210" i="1" s="1"/>
  <c r="X4211" i="1" s="1"/>
  <c r="X4212" i="1" s="1"/>
  <c r="X4213" i="1" s="1"/>
  <c r="X4214" i="1" s="1"/>
  <c r="X4215" i="1" s="1"/>
  <c r="X4216" i="1" s="1"/>
  <c r="X4217" i="1" s="1"/>
  <c r="X4218" i="1" s="1"/>
  <c r="X4219" i="1" s="1"/>
  <c r="X4220" i="1" s="1"/>
  <c r="X4221" i="1" s="1"/>
  <c r="X4222" i="1" s="1"/>
  <c r="X4223" i="1" s="1"/>
  <c r="X4224" i="1" s="1"/>
  <c r="X4225" i="1" s="1"/>
  <c r="X4226" i="1" s="1"/>
  <c r="X4227" i="1" s="1"/>
  <c r="X4228" i="1" s="1"/>
  <c r="X4229" i="1" s="1"/>
  <c r="X4230" i="1" s="1"/>
  <c r="X4231" i="1" s="1"/>
  <c r="X4232" i="1" s="1"/>
  <c r="X4233" i="1" s="1"/>
  <c r="X4234" i="1" s="1"/>
  <c r="X4235" i="1" s="1"/>
  <c r="X4236" i="1" s="1"/>
  <c r="X4237" i="1" s="1"/>
  <c r="X4238" i="1" s="1"/>
  <c r="X4239" i="1" s="1"/>
  <c r="X4240" i="1" s="1"/>
  <c r="X4241" i="1" s="1"/>
  <c r="X4242" i="1" s="1"/>
  <c r="X4243" i="1" s="1"/>
  <c r="X4244" i="1" s="1"/>
  <c r="X4245" i="1" s="1"/>
  <c r="X4246" i="1" s="1"/>
  <c r="X4247" i="1" s="1"/>
  <c r="X4248" i="1" s="1"/>
  <c r="X4249" i="1" s="1"/>
  <c r="X4250" i="1" s="1"/>
  <c r="X4251" i="1" s="1"/>
  <c r="X4252" i="1" s="1"/>
  <c r="Y4102" i="1"/>
  <c r="A4034" i="1"/>
  <c r="AM4033" i="1"/>
  <c r="A2034" i="1"/>
  <c r="AM2033" i="1"/>
  <c r="P3255" i="1"/>
  <c r="AN3255" i="1"/>
  <c r="L3455" i="1"/>
  <c r="AO3455" i="1" s="1"/>
  <c r="M3455" i="1"/>
  <c r="AP3455" i="1" s="1"/>
  <c r="J3455" i="1"/>
  <c r="O3455" i="1"/>
  <c r="AR3455" i="1" s="1"/>
  <c r="N3455" i="1"/>
  <c r="AQ3455" i="1" s="1"/>
  <c r="N2985" i="1"/>
  <c r="AQ2985" i="1" s="1"/>
  <c r="L2985" i="1"/>
  <c r="AO2985" i="1" s="1"/>
  <c r="J2985" i="1"/>
  <c r="O2985" i="1"/>
  <c r="AR2985" i="1" s="1"/>
  <c r="M2985" i="1"/>
  <c r="AP2985" i="1" s="1"/>
  <c r="O3256" i="1"/>
  <c r="AR3256" i="1" s="1"/>
  <c r="M3256" i="1"/>
  <c r="AP3256" i="1" s="1"/>
  <c r="L3256" i="1"/>
  <c r="AO3256" i="1" s="1"/>
  <c r="N3256" i="1"/>
  <c r="AQ3256" i="1" s="1"/>
  <c r="J3256" i="1"/>
  <c r="Y2969" i="1"/>
  <c r="Z2968" i="1"/>
  <c r="Y2118" i="1"/>
  <c r="Z2117" i="1"/>
  <c r="Z4002" i="1"/>
  <c r="Y4003" i="1"/>
  <c r="Z3457" i="1"/>
  <c r="Y3458" i="1"/>
  <c r="Q2461" i="1"/>
  <c r="AS2461" i="1"/>
  <c r="AN2114" i="1"/>
  <c r="P2114" i="1"/>
  <c r="Q2995" i="1"/>
  <c r="AS2995" i="1"/>
  <c r="Z3258" i="1"/>
  <c r="Y3259" i="1"/>
  <c r="Z2999" i="1"/>
  <c r="Y3000" i="1"/>
  <c r="Q3105" i="1"/>
  <c r="AS3105" i="1"/>
  <c r="Z3956" i="1"/>
  <c r="J2463" i="1"/>
  <c r="O2463" i="1"/>
  <c r="AR2463" i="1" s="1"/>
  <c r="L2463" i="1"/>
  <c r="AO2463" i="1" s="1"/>
  <c r="M2463" i="1"/>
  <c r="AP2463" i="1" s="1"/>
  <c r="N2463" i="1"/>
  <c r="AQ2463" i="1" s="1"/>
  <c r="M2016" i="1"/>
  <c r="AP2016" i="1" s="1"/>
  <c r="J2016" i="1"/>
  <c r="O2016" i="1"/>
  <c r="AR2016" i="1" s="1"/>
  <c r="N2016" i="1"/>
  <c r="AQ2016" i="1" s="1"/>
  <c r="L2016" i="1"/>
  <c r="AO2016" i="1" s="1"/>
  <c r="AS3453" i="1"/>
  <c r="Q3453" i="1"/>
  <c r="Y2466" i="1"/>
  <c r="Z2465" i="1"/>
  <c r="AN2015" i="1"/>
  <c r="P2015" i="1"/>
  <c r="Y3992" i="1"/>
  <c r="Z3991" i="1"/>
  <c r="Y3110" i="1"/>
  <c r="Z3109" i="1"/>
  <c r="P2984" i="1"/>
  <c r="AN2984" i="1"/>
  <c r="P3454" i="1"/>
  <c r="AN3454" i="1"/>
  <c r="Z3979" i="1"/>
  <c r="Y3980" i="1"/>
  <c r="Z2987" i="1"/>
  <c r="Y2988" i="1"/>
  <c r="P3106" i="1"/>
  <c r="AN3106" i="1"/>
  <c r="AN3007" i="1"/>
  <c r="P3007" i="1"/>
  <c r="M3977" i="1"/>
  <c r="AP3977" i="1" s="1"/>
  <c r="J3977" i="1"/>
  <c r="N3977" i="1"/>
  <c r="AQ3977" i="1" s="1"/>
  <c r="L3977" i="1"/>
  <c r="AO3977" i="1" s="1"/>
  <c r="O3977" i="1"/>
  <c r="AR3977" i="1" s="1"/>
  <c r="M3008" i="1"/>
  <c r="AP3008" i="1" s="1"/>
  <c r="L3008" i="1"/>
  <c r="AO3008" i="1" s="1"/>
  <c r="J3008" i="1"/>
  <c r="N3008" i="1"/>
  <c r="AQ3008" i="1" s="1"/>
  <c r="O3008" i="1"/>
  <c r="AR3008" i="1" s="1"/>
  <c r="AS3006" i="1"/>
  <c r="Q3006" i="1"/>
  <c r="Q2113" i="1"/>
  <c r="AS2113" i="1"/>
  <c r="Q3254" i="1"/>
  <c r="AS3254" i="1"/>
  <c r="AN3957" i="1"/>
  <c r="P3957" i="1"/>
  <c r="P2263" i="1"/>
  <c r="AN2263" i="1"/>
  <c r="AN3953" i="1"/>
  <c r="P3953" i="1"/>
  <c r="Q2014" i="1"/>
  <c r="AS2014" i="1"/>
  <c r="P2996" i="1"/>
  <c r="AN2996" i="1"/>
  <c r="Z3010" i="1"/>
  <c r="Y3011" i="1"/>
  <c r="L2264" i="1"/>
  <c r="AO2264" i="1" s="1"/>
  <c r="N2264" i="1"/>
  <c r="AQ2264" i="1" s="1"/>
  <c r="J2264" i="1"/>
  <c r="M2264" i="1"/>
  <c r="AP2264" i="1" s="1"/>
  <c r="O2264" i="1"/>
  <c r="AR2264" i="1" s="1"/>
  <c r="J2115" i="1"/>
  <c r="O2115" i="1"/>
  <c r="AR2115" i="1" s="1"/>
  <c r="M2115" i="1"/>
  <c r="AP2115" i="1" s="1"/>
  <c r="N2115" i="1"/>
  <c r="AQ2115" i="1" s="1"/>
  <c r="L2115" i="1"/>
  <c r="AO2115" i="1" s="1"/>
  <c r="M3958" i="1"/>
  <c r="AP3958" i="1" s="1"/>
  <c r="L3958" i="1"/>
  <c r="AO3958" i="1" s="1"/>
  <c r="J3958" i="1"/>
  <c r="N3958" i="1"/>
  <c r="AQ3958" i="1" s="1"/>
  <c r="O3958" i="1"/>
  <c r="AR3958" i="1" s="1"/>
  <c r="Y3961" i="1"/>
  <c r="Z3960" i="1"/>
  <c r="AN2462" i="1"/>
  <c r="P2462" i="1"/>
  <c r="J2966" i="1"/>
  <c r="L2966" i="1"/>
  <c r="AO2966" i="1" s="1"/>
  <c r="O2966" i="1"/>
  <c r="AR2966" i="1" s="1"/>
  <c r="M2966" i="1"/>
  <c r="AP2966" i="1" s="1"/>
  <c r="N2966" i="1"/>
  <c r="AQ2966" i="1" s="1"/>
  <c r="K1472" i="1"/>
  <c r="I1472" i="1"/>
  <c r="K1975" i="1"/>
  <c r="I1975" i="1"/>
  <c r="K1025" i="1"/>
  <c r="I1025" i="1"/>
  <c r="I1273" i="1"/>
  <c r="K1273" i="1"/>
  <c r="I1124" i="1"/>
  <c r="K1124" i="1"/>
  <c r="AN1973" i="1"/>
  <c r="P1973" i="1"/>
  <c r="Y1126" i="1"/>
  <c r="Z1125" i="1"/>
  <c r="O1974" i="1"/>
  <c r="AR1974" i="1" s="1"/>
  <c r="N1974" i="1"/>
  <c r="AQ1974" i="1" s="1"/>
  <c r="L1974" i="1"/>
  <c r="AO1974" i="1" s="1"/>
  <c r="M1974" i="1"/>
  <c r="AP1974" i="1" s="1"/>
  <c r="J1974" i="1"/>
  <c r="Y1474" i="1"/>
  <c r="Z1473" i="1"/>
  <c r="Q1121" i="1"/>
  <c r="AS1121" i="1"/>
  <c r="Y1275" i="1"/>
  <c r="Z1274" i="1"/>
  <c r="N1024" i="1"/>
  <c r="AQ1024" i="1" s="1"/>
  <c r="L1024" i="1"/>
  <c r="AO1024" i="1" s="1"/>
  <c r="J1024" i="1"/>
  <c r="M1024" i="1"/>
  <c r="AP1024" i="1" s="1"/>
  <c r="O1024" i="1"/>
  <c r="AR1024" i="1" s="1"/>
  <c r="AN1122" i="1"/>
  <c r="P1122" i="1"/>
  <c r="AS1972" i="1"/>
  <c r="Q1972" i="1"/>
  <c r="J1471" i="1"/>
  <c r="N1471" i="1"/>
  <c r="AQ1471" i="1" s="1"/>
  <c r="M1471" i="1"/>
  <c r="AP1471" i="1" s="1"/>
  <c r="O1471" i="1"/>
  <c r="AR1471" i="1" s="1"/>
  <c r="L1471" i="1"/>
  <c r="AO1471" i="1" s="1"/>
  <c r="M1272" i="1"/>
  <c r="AP1272" i="1" s="1"/>
  <c r="O1272" i="1"/>
  <c r="AR1272" i="1" s="1"/>
  <c r="L1272" i="1"/>
  <c r="AO1272" i="1" s="1"/>
  <c r="J1272" i="1"/>
  <c r="N1272" i="1"/>
  <c r="AQ1272" i="1" s="1"/>
  <c r="AN1271" i="1"/>
  <c r="P1271" i="1"/>
  <c r="AN1023" i="1"/>
  <c r="P1023" i="1"/>
  <c r="Z1976" i="1"/>
  <c r="Y1027" i="1"/>
  <c r="Z1026" i="1"/>
  <c r="Q1270" i="1"/>
  <c r="AS1270" i="1"/>
  <c r="AN1470" i="1"/>
  <c r="P1470" i="1"/>
  <c r="Q1022" i="1"/>
  <c r="AS1022" i="1"/>
  <c r="AS1469" i="1"/>
  <c r="Q1469" i="1"/>
  <c r="O1123" i="1"/>
  <c r="AR1123" i="1" s="1"/>
  <c r="N1123" i="1"/>
  <c r="AQ1123" i="1" s="1"/>
  <c r="J1123" i="1"/>
  <c r="L1123" i="1"/>
  <c r="AO1123" i="1" s="1"/>
  <c r="M1123" i="1"/>
  <c r="AP1123" i="1" s="1"/>
  <c r="AN279" i="1"/>
  <c r="AN478" i="1"/>
  <c r="Q277" i="1"/>
  <c r="Q128" i="1"/>
  <c r="AN130" i="1"/>
  <c r="Q30" i="1"/>
  <c r="AS476" i="1"/>
  <c r="AS986" i="1"/>
  <c r="AN988" i="1"/>
  <c r="K280" i="1"/>
  <c r="K33" i="1"/>
  <c r="K131" i="1"/>
  <c r="K989" i="1"/>
  <c r="K479" i="1"/>
  <c r="I280" i="1"/>
  <c r="J280" i="1" s="1"/>
  <c r="I33" i="1"/>
  <c r="J33" i="1" s="1"/>
  <c r="I131" i="1"/>
  <c r="J131" i="1" s="1"/>
  <c r="I989" i="1"/>
  <c r="J989" i="1" s="1"/>
  <c r="I479" i="1"/>
  <c r="J479" i="1" s="1"/>
  <c r="AS128" i="1"/>
  <c r="AN32" i="1"/>
  <c r="AS277" i="1"/>
  <c r="AS30" i="1"/>
  <c r="Q986" i="1"/>
  <c r="Q476" i="1"/>
  <c r="P31" i="1"/>
  <c r="P987" i="1"/>
  <c r="P477" i="1"/>
  <c r="P129" i="1"/>
  <c r="P278" i="1"/>
  <c r="N279" i="1"/>
  <c r="AQ279" i="1" s="1"/>
  <c r="L279" i="1"/>
  <c r="AO279" i="1" s="1"/>
  <c r="M279" i="1"/>
  <c r="AP279" i="1" s="1"/>
  <c r="O279" i="1"/>
  <c r="AR279" i="1" s="1"/>
  <c r="Z34" i="1"/>
  <c r="Y35" i="1"/>
  <c r="L32" i="1"/>
  <c r="AO32" i="1" s="1"/>
  <c r="M32" i="1"/>
  <c r="AP32" i="1" s="1"/>
  <c r="O32" i="1"/>
  <c r="AR32" i="1" s="1"/>
  <c r="N32" i="1"/>
  <c r="AQ32" i="1" s="1"/>
  <c r="Y282" i="1"/>
  <c r="Z281" i="1"/>
  <c r="Z480" i="1"/>
  <c r="Y481" i="1"/>
  <c r="O988" i="1"/>
  <c r="AR988" i="1" s="1"/>
  <c r="M988" i="1"/>
  <c r="AP988" i="1" s="1"/>
  <c r="N988" i="1"/>
  <c r="AQ988" i="1" s="1"/>
  <c r="L988" i="1"/>
  <c r="AO988" i="1" s="1"/>
  <c r="O130" i="1"/>
  <c r="AR130" i="1" s="1"/>
  <c r="M130" i="1"/>
  <c r="AP130" i="1" s="1"/>
  <c r="L130" i="1"/>
  <c r="AO130" i="1" s="1"/>
  <c r="N130" i="1"/>
  <c r="AQ130" i="1" s="1"/>
  <c r="Z132" i="1"/>
  <c r="Y133" i="1"/>
  <c r="O478" i="1"/>
  <c r="AR478" i="1" s="1"/>
  <c r="L478" i="1"/>
  <c r="AO478" i="1" s="1"/>
  <c r="N478" i="1"/>
  <c r="AQ478" i="1" s="1"/>
  <c r="M478" i="1"/>
  <c r="AP478" i="1" s="1"/>
  <c r="U2018" i="1"/>
  <c r="V2018" i="1"/>
  <c r="E2018" i="1"/>
  <c r="F2018" i="1"/>
  <c r="S2018" i="1"/>
  <c r="T2018" i="1"/>
  <c r="R2018" i="1"/>
  <c r="V2465" i="1"/>
  <c r="F2465" i="1"/>
  <c r="S2465" i="1"/>
  <c r="R2465" i="1"/>
  <c r="E2465" i="1"/>
  <c r="T2465" i="1"/>
  <c r="U2465" i="1"/>
  <c r="U3010" i="1"/>
  <c r="E3010" i="1"/>
  <c r="R3010" i="1"/>
  <c r="S3010" i="1"/>
  <c r="F3010" i="1"/>
  <c r="T3010" i="1"/>
  <c r="V3010" i="1"/>
  <c r="T2117" i="1"/>
  <c r="S2117" i="1"/>
  <c r="U2117" i="1"/>
  <c r="E2117" i="1"/>
  <c r="F2117" i="1"/>
  <c r="V2117" i="1"/>
  <c r="R2117" i="1"/>
  <c r="T3109" i="1"/>
  <c r="F3109" i="1"/>
  <c r="U3109" i="1"/>
  <c r="R3109" i="1"/>
  <c r="V3109" i="1"/>
  <c r="E3109" i="1"/>
  <c r="S3109" i="1"/>
  <c r="V2266" i="1"/>
  <c r="U2266" i="1"/>
  <c r="R2266" i="1"/>
  <c r="T2266" i="1"/>
  <c r="F2266" i="1"/>
  <c r="E2266" i="1"/>
  <c r="S2266" i="1"/>
  <c r="S4002" i="1"/>
  <c r="U4002" i="1"/>
  <c r="E4002" i="1"/>
  <c r="V4002" i="1"/>
  <c r="T4002" i="1"/>
  <c r="R4002" i="1"/>
  <c r="F4002" i="1"/>
  <c r="R2999" i="1"/>
  <c r="F2999" i="1"/>
  <c r="V2999" i="1"/>
  <c r="U2999" i="1"/>
  <c r="T2999" i="1"/>
  <c r="S2999" i="1"/>
  <c r="E2999" i="1"/>
  <c r="F2987" i="1"/>
  <c r="R2987" i="1"/>
  <c r="S2987" i="1"/>
  <c r="V2987" i="1"/>
  <c r="T2987" i="1"/>
  <c r="E2987" i="1"/>
  <c r="U2987" i="1"/>
  <c r="S3991" i="1"/>
  <c r="F3991" i="1"/>
  <c r="U3991" i="1"/>
  <c r="V3991" i="1"/>
  <c r="T3991" i="1"/>
  <c r="E3991" i="1"/>
  <c r="R3991" i="1"/>
  <c r="V2968" i="1"/>
  <c r="S2968" i="1"/>
  <c r="E2968" i="1"/>
  <c r="R2968" i="1"/>
  <c r="U2968" i="1"/>
  <c r="T2968" i="1"/>
  <c r="F2968" i="1"/>
  <c r="V3457" i="1"/>
  <c r="T3457" i="1"/>
  <c r="R3457" i="1"/>
  <c r="E3457" i="1"/>
  <c r="F3457" i="1"/>
  <c r="U3457" i="1"/>
  <c r="S3457" i="1"/>
  <c r="S3979" i="1"/>
  <c r="V3979" i="1"/>
  <c r="F3979" i="1"/>
  <c r="T3979" i="1"/>
  <c r="R3979" i="1"/>
  <c r="E3979" i="1"/>
  <c r="U3979" i="1"/>
  <c r="F3960" i="1"/>
  <c r="E3960" i="1"/>
  <c r="S3960" i="1"/>
  <c r="R3960" i="1"/>
  <c r="V3960" i="1"/>
  <c r="T3960" i="1"/>
  <c r="U3960" i="1"/>
  <c r="S3258" i="1"/>
  <c r="R3258" i="1"/>
  <c r="V3258" i="1"/>
  <c r="T3258" i="1"/>
  <c r="F3258" i="1"/>
  <c r="E3258" i="1"/>
  <c r="U3258" i="1"/>
  <c r="E3956" i="1"/>
  <c r="U3956" i="1"/>
  <c r="S3956" i="1"/>
  <c r="F3956" i="1"/>
  <c r="T3956" i="1"/>
  <c r="R3956" i="1"/>
  <c r="V3956" i="1"/>
  <c r="E1274" i="1"/>
  <c r="U1274" i="1"/>
  <c r="R1274" i="1"/>
  <c r="T1274" i="1"/>
  <c r="S1274" i="1"/>
  <c r="V1274" i="1"/>
  <c r="F1274" i="1"/>
  <c r="S1976" i="1"/>
  <c r="R1976" i="1"/>
  <c r="E1976" i="1"/>
  <c r="U1976" i="1"/>
  <c r="T1976" i="1"/>
  <c r="F1976" i="1"/>
  <c r="V1976" i="1"/>
  <c r="U1473" i="1"/>
  <c r="V1473" i="1"/>
  <c r="S1473" i="1"/>
  <c r="R1473" i="1"/>
  <c r="F1473" i="1"/>
  <c r="T1473" i="1"/>
  <c r="E1473" i="1"/>
  <c r="R1125" i="1"/>
  <c r="E1125" i="1"/>
  <c r="V1125" i="1"/>
  <c r="S1125" i="1"/>
  <c r="U1125" i="1"/>
  <c r="T1125" i="1"/>
  <c r="F1125" i="1"/>
  <c r="R1026" i="1"/>
  <c r="E1026" i="1"/>
  <c r="T1026" i="1"/>
  <c r="S1026" i="1"/>
  <c r="U1026" i="1"/>
  <c r="F1026" i="1"/>
  <c r="V1026" i="1"/>
  <c r="V480" i="1"/>
  <c r="U480" i="1"/>
  <c r="T480" i="1"/>
  <c r="S480" i="1"/>
  <c r="R480" i="1"/>
  <c r="F480" i="1"/>
  <c r="E480" i="1"/>
  <c r="V34" i="1"/>
  <c r="T34" i="1"/>
  <c r="S34" i="1"/>
  <c r="U34" i="1"/>
  <c r="R34" i="1"/>
  <c r="F34" i="1"/>
  <c r="E34" i="1"/>
  <c r="V132" i="1"/>
  <c r="U132" i="1"/>
  <c r="S132" i="1"/>
  <c r="T132" i="1"/>
  <c r="R132" i="1"/>
  <c r="F132" i="1"/>
  <c r="E132" i="1"/>
  <c r="R281" i="1"/>
  <c r="U281" i="1"/>
  <c r="T281" i="1"/>
  <c r="V281" i="1"/>
  <c r="S281" i="1"/>
  <c r="F281" i="1"/>
  <c r="E281" i="1"/>
  <c r="D8" i="3" l="1"/>
  <c r="B281" i="4"/>
  <c r="B132" i="4"/>
  <c r="B34" i="4"/>
  <c r="B480" i="4"/>
  <c r="A111" i="1"/>
  <c r="AM110" i="1"/>
  <c r="K3956" i="1"/>
  <c r="I3956" i="1"/>
  <c r="I3258" i="1"/>
  <c r="K3258" i="1"/>
  <c r="I3960" i="1"/>
  <c r="K3960" i="1"/>
  <c r="K3979" i="1"/>
  <c r="I3979" i="1"/>
  <c r="K3457" i="1"/>
  <c r="I3457" i="1"/>
  <c r="I2968" i="1"/>
  <c r="K2968" i="1"/>
  <c r="K3991" i="1"/>
  <c r="I3991" i="1"/>
  <c r="I2987" i="1"/>
  <c r="K2987" i="1"/>
  <c r="I2999" i="1"/>
  <c r="K2999" i="1"/>
  <c r="I4002" i="1"/>
  <c r="K4002" i="1"/>
  <c r="I2266" i="1"/>
  <c r="K2266" i="1"/>
  <c r="K3109" i="1"/>
  <c r="I3109" i="1"/>
  <c r="I2117" i="1"/>
  <c r="K2117" i="1"/>
  <c r="I3010" i="1"/>
  <c r="K3010" i="1"/>
  <c r="K2465" i="1"/>
  <c r="I2465" i="1"/>
  <c r="I2018" i="1"/>
  <c r="K2018" i="1"/>
  <c r="Q2462" i="1"/>
  <c r="AS2462" i="1"/>
  <c r="Z3011" i="1"/>
  <c r="Y3012" i="1"/>
  <c r="Z2118" i="1"/>
  <c r="Y2119" i="1"/>
  <c r="A2035" i="1"/>
  <c r="AM2034" i="1"/>
  <c r="AN3958" i="1"/>
  <c r="P3958" i="1"/>
  <c r="Q2263" i="1"/>
  <c r="AS2263" i="1"/>
  <c r="AS3106" i="1"/>
  <c r="Q3106" i="1"/>
  <c r="Y2467" i="1"/>
  <c r="Z2466" i="1"/>
  <c r="Q2996" i="1"/>
  <c r="AS2996" i="1"/>
  <c r="A4035" i="1"/>
  <c r="AM4034" i="1"/>
  <c r="A1035" i="1"/>
  <c r="AM1034" i="1"/>
  <c r="M3108" i="1"/>
  <c r="AP3108" i="1" s="1"/>
  <c r="O3108" i="1"/>
  <c r="AR3108" i="1" s="1"/>
  <c r="N3108" i="1"/>
  <c r="AQ3108" i="1" s="1"/>
  <c r="J3108" i="1"/>
  <c r="L3108" i="1"/>
  <c r="AO3108" i="1" s="1"/>
  <c r="L3009" i="1"/>
  <c r="AO3009" i="1" s="1"/>
  <c r="J3009" i="1"/>
  <c r="O3009" i="1"/>
  <c r="AR3009" i="1" s="1"/>
  <c r="N3009" i="1"/>
  <c r="AQ3009" i="1" s="1"/>
  <c r="M3009" i="1"/>
  <c r="AP3009" i="1" s="1"/>
  <c r="M3257" i="1"/>
  <c r="AP3257" i="1" s="1"/>
  <c r="L3257" i="1"/>
  <c r="AO3257" i="1" s="1"/>
  <c r="J3257" i="1"/>
  <c r="O3257" i="1"/>
  <c r="AR3257" i="1" s="1"/>
  <c r="N3257" i="1"/>
  <c r="AQ3257" i="1" s="1"/>
  <c r="P2264" i="1"/>
  <c r="AN2264" i="1"/>
  <c r="Y2989" i="1"/>
  <c r="Z2988" i="1"/>
  <c r="Q3454" i="1"/>
  <c r="AS3454" i="1"/>
  <c r="Y3993" i="1"/>
  <c r="Z3992" i="1"/>
  <c r="Z3000" i="1"/>
  <c r="Y3001" i="1"/>
  <c r="AS2114" i="1"/>
  <c r="Q2114" i="1"/>
  <c r="Z4003" i="1"/>
  <c r="Y4004" i="1"/>
  <c r="Y2970" i="1"/>
  <c r="Z2969" i="1"/>
  <c r="AN2985" i="1"/>
  <c r="P2985" i="1"/>
  <c r="Z4102" i="1"/>
  <c r="Y4103" i="1"/>
  <c r="AN2997" i="1"/>
  <c r="P2997" i="1"/>
  <c r="AN3954" i="1"/>
  <c r="P3954" i="1"/>
  <c r="AS2965" i="1"/>
  <c r="Q2965" i="1"/>
  <c r="O2017" i="1"/>
  <c r="AR2017" i="1" s="1"/>
  <c r="M2017" i="1"/>
  <c r="AP2017" i="1" s="1"/>
  <c r="L2017" i="1"/>
  <c r="AO2017" i="1" s="1"/>
  <c r="N2017" i="1"/>
  <c r="AQ2017" i="1" s="1"/>
  <c r="J2017" i="1"/>
  <c r="M3456" i="1"/>
  <c r="AP3456" i="1" s="1"/>
  <c r="J3456" i="1"/>
  <c r="O3456" i="1"/>
  <c r="AR3456" i="1" s="1"/>
  <c r="N3456" i="1"/>
  <c r="AQ3456" i="1" s="1"/>
  <c r="L3456" i="1"/>
  <c r="AO3456" i="1" s="1"/>
  <c r="AS3953" i="1"/>
  <c r="Q3953" i="1"/>
  <c r="P3008" i="1"/>
  <c r="AN3008" i="1"/>
  <c r="AS3007" i="1"/>
  <c r="Q3007" i="1"/>
  <c r="AS2984" i="1"/>
  <c r="Q2984" i="1"/>
  <c r="AN3256" i="1"/>
  <c r="P3256" i="1"/>
  <c r="Y4252" i="1"/>
  <c r="X4253" i="1"/>
  <c r="X4254" i="1" s="1"/>
  <c r="X4255" i="1" s="1"/>
  <c r="X4256" i="1" s="1"/>
  <c r="X4257" i="1" s="1"/>
  <c r="X4258" i="1" s="1"/>
  <c r="X4259" i="1" s="1"/>
  <c r="X4260" i="1" s="1"/>
  <c r="X4261" i="1" s="1"/>
  <c r="X4262" i="1" s="1"/>
  <c r="X4263" i="1" s="1"/>
  <c r="X4264" i="1" s="1"/>
  <c r="X4265" i="1" s="1"/>
  <c r="X4266" i="1" s="1"/>
  <c r="X4267" i="1" s="1"/>
  <c r="X4268" i="1" s="1"/>
  <c r="X4269" i="1" s="1"/>
  <c r="X4270" i="1" s="1"/>
  <c r="X4271" i="1" s="1"/>
  <c r="X4272" i="1" s="1"/>
  <c r="X4273" i="1" s="1"/>
  <c r="X4274" i="1" s="1"/>
  <c r="X4275" i="1" s="1"/>
  <c r="X4276" i="1" s="1"/>
  <c r="X4277" i="1" s="1"/>
  <c r="X4278" i="1" s="1"/>
  <c r="X4279" i="1" s="1"/>
  <c r="X4280" i="1" s="1"/>
  <c r="X4281" i="1" s="1"/>
  <c r="X4282" i="1" s="1"/>
  <c r="X4283" i="1" s="1"/>
  <c r="X4284" i="1" s="1"/>
  <c r="X4285" i="1" s="1"/>
  <c r="X4286" i="1" s="1"/>
  <c r="X4287" i="1" s="1"/>
  <c r="X4288" i="1" s="1"/>
  <c r="X4289" i="1" s="1"/>
  <c r="X4290" i="1" s="1"/>
  <c r="X4291" i="1" s="1"/>
  <c r="X4292" i="1" s="1"/>
  <c r="X4293" i="1" s="1"/>
  <c r="X4294" i="1" s="1"/>
  <c r="X4295" i="1" s="1"/>
  <c r="X4296" i="1" s="1"/>
  <c r="X4297" i="1" s="1"/>
  <c r="X4298" i="1" s="1"/>
  <c r="X4299" i="1" s="1"/>
  <c r="X4300" i="1" s="1"/>
  <c r="X4301" i="1" s="1"/>
  <c r="X4302" i="1" s="1"/>
  <c r="X4303" i="1" s="1"/>
  <c r="X4304" i="1" s="1"/>
  <c r="X4305" i="1" s="1"/>
  <c r="X4306" i="1" s="1"/>
  <c r="X4307" i="1" s="1"/>
  <c r="X4308" i="1" s="1"/>
  <c r="X4309" i="1" s="1"/>
  <c r="X4310" i="1" s="1"/>
  <c r="X4311" i="1" s="1"/>
  <c r="X4312" i="1" s="1"/>
  <c r="X4313" i="1" s="1"/>
  <c r="X4314" i="1" s="1"/>
  <c r="X4315" i="1" s="1"/>
  <c r="X4316" i="1" s="1"/>
  <c r="X4317" i="1" s="1"/>
  <c r="X4318" i="1" s="1"/>
  <c r="X4319" i="1" s="1"/>
  <c r="X4320" i="1" s="1"/>
  <c r="X4321" i="1" s="1"/>
  <c r="X4322" i="1" s="1"/>
  <c r="X4323" i="1" s="1"/>
  <c r="X4324" i="1" s="1"/>
  <c r="X4325" i="1" s="1"/>
  <c r="X4326" i="1" s="1"/>
  <c r="X4327" i="1" s="1"/>
  <c r="X4328" i="1" s="1"/>
  <c r="X4329" i="1" s="1"/>
  <c r="X4330" i="1" s="1"/>
  <c r="X4331" i="1" s="1"/>
  <c r="X4332" i="1" s="1"/>
  <c r="X4333" i="1" s="1"/>
  <c r="X4334" i="1" s="1"/>
  <c r="X4335" i="1" s="1"/>
  <c r="X4336" i="1" s="1"/>
  <c r="X4337" i="1" s="1"/>
  <c r="X4338" i="1" s="1"/>
  <c r="X4339" i="1" s="1"/>
  <c r="X4340" i="1" s="1"/>
  <c r="X4341" i="1" s="1"/>
  <c r="X4342" i="1" s="1"/>
  <c r="X4343" i="1" s="1"/>
  <c r="X4344" i="1" s="1"/>
  <c r="X4345" i="1" s="1"/>
  <c r="X4346" i="1" s="1"/>
  <c r="X4347" i="1" s="1"/>
  <c r="X4348" i="1" s="1"/>
  <c r="X4349" i="1" s="1"/>
  <c r="X4350" i="1" s="1"/>
  <c r="X4351" i="1" s="1"/>
  <c r="X4352" i="1" s="1"/>
  <c r="X4353" i="1" s="1"/>
  <c r="X4354" i="1" s="1"/>
  <c r="X4355" i="1" s="1"/>
  <c r="X4356" i="1" s="1"/>
  <c r="X4357" i="1" s="1"/>
  <c r="X4358" i="1" s="1"/>
  <c r="X4359" i="1" s="1"/>
  <c r="X4360" i="1" s="1"/>
  <c r="X4361" i="1" s="1"/>
  <c r="X4362" i="1" s="1"/>
  <c r="X4363" i="1" s="1"/>
  <c r="X4364" i="1" s="1"/>
  <c r="X4365" i="1" s="1"/>
  <c r="X4366" i="1" s="1"/>
  <c r="X4367" i="1" s="1"/>
  <c r="X4368" i="1" s="1"/>
  <c r="X4369" i="1" s="1"/>
  <c r="X4370" i="1" s="1"/>
  <c r="X4371" i="1" s="1"/>
  <c r="X4372" i="1" s="1"/>
  <c r="X4373" i="1" s="1"/>
  <c r="X4374" i="1" s="1"/>
  <c r="X4375" i="1" s="1"/>
  <c r="X4376" i="1" s="1"/>
  <c r="X4377" i="1" s="1"/>
  <c r="X4378" i="1" s="1"/>
  <c r="X4379" i="1" s="1"/>
  <c r="X4380" i="1" s="1"/>
  <c r="X4381" i="1" s="1"/>
  <c r="X4382" i="1" s="1"/>
  <c r="X4383" i="1" s="1"/>
  <c r="X4384" i="1" s="1"/>
  <c r="X4385" i="1" s="1"/>
  <c r="X4386" i="1" s="1"/>
  <c r="X4387" i="1" s="1"/>
  <c r="X4388" i="1" s="1"/>
  <c r="X4389" i="1" s="1"/>
  <c r="X4390" i="1" s="1"/>
  <c r="X4391" i="1" s="1"/>
  <c r="X4392" i="1" s="1"/>
  <c r="X4393" i="1" s="1"/>
  <c r="X4394" i="1" s="1"/>
  <c r="X4395" i="1" s="1"/>
  <c r="X4396" i="1" s="1"/>
  <c r="X4397" i="1" s="1"/>
  <c r="X4398" i="1" s="1"/>
  <c r="X4399" i="1" s="1"/>
  <c r="X4400" i="1" s="1"/>
  <c r="X4401" i="1" s="1"/>
  <c r="X4402" i="1" s="1"/>
  <c r="X4403" i="1" s="1"/>
  <c r="X4404" i="1" s="1"/>
  <c r="X4405" i="1" s="1"/>
  <c r="X4406" i="1" s="1"/>
  <c r="X4407" i="1" s="1"/>
  <c r="X4408" i="1" s="1"/>
  <c r="X4409" i="1" s="1"/>
  <c r="X4410" i="1" s="1"/>
  <c r="X4411" i="1" s="1"/>
  <c r="X4412" i="1" s="1"/>
  <c r="X4413" i="1" s="1"/>
  <c r="X4414" i="1" s="1"/>
  <c r="X4415" i="1" s="1"/>
  <c r="X4416" i="1" s="1"/>
  <c r="X4417" i="1" s="1"/>
  <c r="X4418" i="1" s="1"/>
  <c r="X4419" i="1" s="1"/>
  <c r="X4420" i="1" s="1"/>
  <c r="X4421" i="1" s="1"/>
  <c r="X4422" i="1" s="1"/>
  <c r="X4423" i="1" s="1"/>
  <c r="X4424" i="1" s="1"/>
  <c r="X4425" i="1" s="1"/>
  <c r="X4426" i="1" s="1"/>
  <c r="X4427" i="1" s="1"/>
  <c r="X4428" i="1" s="1"/>
  <c r="X4429" i="1" s="1"/>
  <c r="X4430" i="1" s="1"/>
  <c r="X4431" i="1" s="1"/>
  <c r="X4432" i="1" s="1"/>
  <c r="X4433" i="1" s="1"/>
  <c r="X4434" i="1" s="1"/>
  <c r="X4435" i="1" s="1"/>
  <c r="X4436" i="1" s="1"/>
  <c r="X4437" i="1" s="1"/>
  <c r="X4438" i="1" s="1"/>
  <c r="X4439" i="1" s="1"/>
  <c r="X4440" i="1" s="1"/>
  <c r="X4441" i="1" s="1"/>
  <c r="X4442" i="1" s="1"/>
  <c r="X4443" i="1" s="1"/>
  <c r="X4444" i="1" s="1"/>
  <c r="X4445" i="1" s="1"/>
  <c r="X4446" i="1" s="1"/>
  <c r="X4447" i="1" s="1"/>
  <c r="X4448" i="1" s="1"/>
  <c r="X4449" i="1" s="1"/>
  <c r="X4450" i="1" s="1"/>
  <c r="X4451" i="1" s="1"/>
  <c r="X4452" i="1" s="1"/>
  <c r="L3955" i="1"/>
  <c r="AO3955" i="1" s="1"/>
  <c r="J3955" i="1"/>
  <c r="M3955" i="1"/>
  <c r="AP3955" i="1" s="1"/>
  <c r="O3955" i="1"/>
  <c r="AR3955" i="1" s="1"/>
  <c r="N3955" i="1"/>
  <c r="AQ3955" i="1" s="1"/>
  <c r="N3959" i="1"/>
  <c r="AQ3959" i="1" s="1"/>
  <c r="J3959" i="1"/>
  <c r="L3959" i="1"/>
  <c r="AO3959" i="1" s="1"/>
  <c r="O3959" i="1"/>
  <c r="AR3959" i="1" s="1"/>
  <c r="M3959" i="1"/>
  <c r="AP3959" i="1" s="1"/>
  <c r="AS2015" i="1"/>
  <c r="Q2015" i="1"/>
  <c r="Q3255" i="1"/>
  <c r="AS3255" i="1"/>
  <c r="AN3107" i="1"/>
  <c r="P3107" i="1"/>
  <c r="A3035" i="1"/>
  <c r="AM3034" i="1"/>
  <c r="N3978" i="1"/>
  <c r="AQ3978" i="1" s="1"/>
  <c r="M3978" i="1"/>
  <c r="AP3978" i="1" s="1"/>
  <c r="L3978" i="1"/>
  <c r="AO3978" i="1" s="1"/>
  <c r="J3978" i="1"/>
  <c r="O3978" i="1"/>
  <c r="AR3978" i="1" s="1"/>
  <c r="N2265" i="1"/>
  <c r="AQ2265" i="1" s="1"/>
  <c r="M2265" i="1"/>
  <c r="AP2265" i="1" s="1"/>
  <c r="J2265" i="1"/>
  <c r="L2265" i="1"/>
  <c r="AO2265" i="1" s="1"/>
  <c r="O2265" i="1"/>
  <c r="AR2265" i="1" s="1"/>
  <c r="M2986" i="1"/>
  <c r="AP2986" i="1" s="1"/>
  <c r="N2986" i="1"/>
  <c r="AQ2986" i="1" s="1"/>
  <c r="J2986" i="1"/>
  <c r="L2986" i="1"/>
  <c r="AO2986" i="1" s="1"/>
  <c r="O2986" i="1"/>
  <c r="AR2986" i="1" s="1"/>
  <c r="O2998" i="1"/>
  <c r="AR2998" i="1" s="1"/>
  <c r="N2998" i="1"/>
  <c r="AQ2998" i="1" s="1"/>
  <c r="L2998" i="1"/>
  <c r="AO2998" i="1" s="1"/>
  <c r="J2998" i="1"/>
  <c r="M2998" i="1"/>
  <c r="AP2998" i="1" s="1"/>
  <c r="AN2966" i="1"/>
  <c r="P2966" i="1"/>
  <c r="AN2463" i="1"/>
  <c r="P2463" i="1"/>
  <c r="Y3260" i="1"/>
  <c r="Z3259" i="1"/>
  <c r="Z2267" i="1"/>
  <c r="Y2268" i="1"/>
  <c r="Z3961" i="1"/>
  <c r="Y3962" i="1"/>
  <c r="P3977" i="1"/>
  <c r="AN3977" i="1"/>
  <c r="Z3980" i="1"/>
  <c r="Y3981" i="1"/>
  <c r="Z3110" i="1"/>
  <c r="Y3111" i="1"/>
  <c r="A5035" i="1"/>
  <c r="AM5034" i="1"/>
  <c r="Z2019" i="1"/>
  <c r="Y2020" i="1"/>
  <c r="J2116" i="1"/>
  <c r="N2116" i="1"/>
  <c r="AQ2116" i="1" s="1"/>
  <c r="M2116" i="1"/>
  <c r="AP2116" i="1" s="1"/>
  <c r="L2116" i="1"/>
  <c r="AO2116" i="1" s="1"/>
  <c r="O2116" i="1"/>
  <c r="AR2116" i="1" s="1"/>
  <c r="AS3957" i="1"/>
  <c r="Q3957" i="1"/>
  <c r="P2115" i="1"/>
  <c r="AN2115" i="1"/>
  <c r="P2016" i="1"/>
  <c r="AN2016" i="1"/>
  <c r="Z3458" i="1"/>
  <c r="Y3459" i="1"/>
  <c r="P3455" i="1"/>
  <c r="AN3455" i="1"/>
  <c r="L2967" i="1"/>
  <c r="AO2967" i="1" s="1"/>
  <c r="N2967" i="1"/>
  <c r="AQ2967" i="1" s="1"/>
  <c r="J2967" i="1"/>
  <c r="O2967" i="1"/>
  <c r="AR2967" i="1" s="1"/>
  <c r="M2967" i="1"/>
  <c r="AP2967" i="1" s="1"/>
  <c r="J3990" i="1"/>
  <c r="O3990" i="1"/>
  <c r="AR3990" i="1" s="1"/>
  <c r="M3990" i="1"/>
  <c r="AP3990" i="1" s="1"/>
  <c r="L3990" i="1"/>
  <c r="AO3990" i="1" s="1"/>
  <c r="N3990" i="1"/>
  <c r="AQ3990" i="1" s="1"/>
  <c r="O2464" i="1"/>
  <c r="AR2464" i="1" s="1"/>
  <c r="L2464" i="1"/>
  <c r="AO2464" i="1" s="1"/>
  <c r="N2464" i="1"/>
  <c r="AQ2464" i="1" s="1"/>
  <c r="M2464" i="1"/>
  <c r="AP2464" i="1" s="1"/>
  <c r="J2464" i="1"/>
  <c r="I1026" i="1"/>
  <c r="K1026" i="1"/>
  <c r="I1125" i="1"/>
  <c r="K1125" i="1"/>
  <c r="K1473" i="1"/>
  <c r="I1473" i="1"/>
  <c r="I1976" i="1"/>
  <c r="K1976" i="1"/>
  <c r="I1274" i="1"/>
  <c r="K1274" i="1"/>
  <c r="Q1023" i="1"/>
  <c r="AS1023" i="1"/>
  <c r="O1273" i="1"/>
  <c r="AR1273" i="1" s="1"/>
  <c r="L1273" i="1"/>
  <c r="AO1273" i="1" s="1"/>
  <c r="N1273" i="1"/>
  <c r="AQ1273" i="1" s="1"/>
  <c r="M1273" i="1"/>
  <c r="AP1273" i="1" s="1"/>
  <c r="J1273" i="1"/>
  <c r="AN1272" i="1"/>
  <c r="P1272" i="1"/>
  <c r="AN1471" i="1"/>
  <c r="P1471" i="1"/>
  <c r="J1025" i="1"/>
  <c r="O1025" i="1"/>
  <c r="AR1025" i="1" s="1"/>
  <c r="M1025" i="1"/>
  <c r="AP1025" i="1" s="1"/>
  <c r="L1025" i="1"/>
  <c r="AO1025" i="1" s="1"/>
  <c r="N1025" i="1"/>
  <c r="AQ1025" i="1" s="1"/>
  <c r="Y1475" i="1"/>
  <c r="Z1474" i="1"/>
  <c r="Z1126" i="1"/>
  <c r="Y1127" i="1"/>
  <c r="Y1028" i="1"/>
  <c r="Z1027" i="1"/>
  <c r="P1024" i="1"/>
  <c r="AN1024" i="1"/>
  <c r="AS1470" i="1"/>
  <c r="Q1470" i="1"/>
  <c r="AN1974" i="1"/>
  <c r="P1974" i="1"/>
  <c r="Q1973" i="1"/>
  <c r="AS1973" i="1"/>
  <c r="M1975" i="1"/>
  <c r="AP1975" i="1" s="1"/>
  <c r="L1975" i="1"/>
  <c r="AO1975" i="1" s="1"/>
  <c r="N1975" i="1"/>
  <c r="AQ1975" i="1" s="1"/>
  <c r="O1975" i="1"/>
  <c r="AR1975" i="1" s="1"/>
  <c r="J1975" i="1"/>
  <c r="AN1123" i="1"/>
  <c r="P1123" i="1"/>
  <c r="AS1122" i="1"/>
  <c r="Q1122" i="1"/>
  <c r="Y1276" i="1"/>
  <c r="Z1275" i="1"/>
  <c r="J1472" i="1"/>
  <c r="M1472" i="1"/>
  <c r="AP1472" i="1" s="1"/>
  <c r="O1472" i="1"/>
  <c r="AR1472" i="1" s="1"/>
  <c r="N1472" i="1"/>
  <c r="AQ1472" i="1" s="1"/>
  <c r="L1472" i="1"/>
  <c r="AO1472" i="1" s="1"/>
  <c r="AS1271" i="1"/>
  <c r="Q1271" i="1"/>
  <c r="N1124" i="1"/>
  <c r="AQ1124" i="1" s="1"/>
  <c r="L1124" i="1"/>
  <c r="AO1124" i="1" s="1"/>
  <c r="M1124" i="1"/>
  <c r="AP1124" i="1" s="1"/>
  <c r="J1124" i="1"/>
  <c r="O1124" i="1"/>
  <c r="AR1124" i="1" s="1"/>
  <c r="Q31" i="1"/>
  <c r="AN131" i="1"/>
  <c r="AN479" i="1"/>
  <c r="AN280" i="1"/>
  <c r="Q477" i="1"/>
  <c r="Q278" i="1"/>
  <c r="Q129" i="1"/>
  <c r="Q987" i="1"/>
  <c r="AN989" i="1"/>
  <c r="K281" i="1"/>
  <c r="K132" i="1"/>
  <c r="K34" i="1"/>
  <c r="K480" i="1"/>
  <c r="I281" i="1"/>
  <c r="J281" i="1" s="1"/>
  <c r="I132" i="1"/>
  <c r="J132" i="1" s="1"/>
  <c r="I34" i="1"/>
  <c r="J34" i="1" s="1"/>
  <c r="I480" i="1"/>
  <c r="J480" i="1" s="1"/>
  <c r="AS477" i="1"/>
  <c r="AS278" i="1"/>
  <c r="AS31" i="1"/>
  <c r="AN33" i="1"/>
  <c r="P130" i="1"/>
  <c r="P32" i="1"/>
  <c r="AS987" i="1"/>
  <c r="AS129" i="1"/>
  <c r="P279" i="1"/>
  <c r="P478" i="1"/>
  <c r="P988" i="1"/>
  <c r="M479" i="1"/>
  <c r="AP479" i="1" s="1"/>
  <c r="N479" i="1"/>
  <c r="AQ479" i="1" s="1"/>
  <c r="O479" i="1"/>
  <c r="AR479" i="1" s="1"/>
  <c r="L479" i="1"/>
  <c r="AO479" i="1" s="1"/>
  <c r="Y482" i="1"/>
  <c r="Z481" i="1"/>
  <c r="N33" i="1"/>
  <c r="AQ33" i="1" s="1"/>
  <c r="L33" i="1"/>
  <c r="AO33" i="1" s="1"/>
  <c r="M33" i="1"/>
  <c r="AP33" i="1" s="1"/>
  <c r="O33" i="1"/>
  <c r="AR33" i="1" s="1"/>
  <c r="L989" i="1"/>
  <c r="AO989" i="1" s="1"/>
  <c r="M989" i="1"/>
  <c r="AP989" i="1" s="1"/>
  <c r="O989" i="1"/>
  <c r="AR989" i="1" s="1"/>
  <c r="N989" i="1"/>
  <c r="AQ989" i="1" s="1"/>
  <c r="N280" i="1"/>
  <c r="AQ280" i="1" s="1"/>
  <c r="O280" i="1"/>
  <c r="AR280" i="1" s="1"/>
  <c r="M280" i="1"/>
  <c r="AP280" i="1" s="1"/>
  <c r="L280" i="1"/>
  <c r="AO280" i="1" s="1"/>
  <c r="Y36" i="1"/>
  <c r="Z35" i="1"/>
  <c r="Y283" i="1"/>
  <c r="Z282" i="1"/>
  <c r="Z133" i="1"/>
  <c r="Y134" i="1"/>
  <c r="N131" i="1"/>
  <c r="AQ131" i="1" s="1"/>
  <c r="O131" i="1"/>
  <c r="AR131" i="1" s="1"/>
  <c r="M131" i="1"/>
  <c r="AP131" i="1" s="1"/>
  <c r="L131" i="1"/>
  <c r="AO131" i="1" s="1"/>
  <c r="E4003" i="1"/>
  <c r="S4003" i="1"/>
  <c r="U4003" i="1"/>
  <c r="R4003" i="1"/>
  <c r="F4003" i="1"/>
  <c r="T4003" i="1"/>
  <c r="V4003" i="1"/>
  <c r="E3992" i="1"/>
  <c r="R3992" i="1"/>
  <c r="T3992" i="1"/>
  <c r="S3992" i="1"/>
  <c r="U3992" i="1"/>
  <c r="F3992" i="1"/>
  <c r="V3992" i="1"/>
  <c r="T4102" i="1"/>
  <c r="F4102" i="1"/>
  <c r="S4102" i="1"/>
  <c r="R4102" i="1"/>
  <c r="E4102" i="1"/>
  <c r="V4102" i="1"/>
  <c r="U4102" i="1"/>
  <c r="T3259" i="1"/>
  <c r="F3259" i="1"/>
  <c r="S3259" i="1"/>
  <c r="R3259" i="1"/>
  <c r="E3259" i="1"/>
  <c r="U3259" i="1"/>
  <c r="V3259" i="1"/>
  <c r="R3011" i="1"/>
  <c r="V3011" i="1"/>
  <c r="U3011" i="1"/>
  <c r="F3011" i="1"/>
  <c r="E3011" i="1"/>
  <c r="T3011" i="1"/>
  <c r="S3011" i="1"/>
  <c r="S3000" i="1"/>
  <c r="F3000" i="1"/>
  <c r="U3000" i="1"/>
  <c r="R3000" i="1"/>
  <c r="V3000" i="1"/>
  <c r="E3000" i="1"/>
  <c r="T3000" i="1"/>
  <c r="F2118" i="1"/>
  <c r="T2118" i="1"/>
  <c r="R2118" i="1"/>
  <c r="V2118" i="1"/>
  <c r="U2118" i="1"/>
  <c r="E2118" i="1"/>
  <c r="S2118" i="1"/>
  <c r="V2988" i="1"/>
  <c r="U2988" i="1"/>
  <c r="E2988" i="1"/>
  <c r="S2988" i="1"/>
  <c r="T2988" i="1"/>
  <c r="F2988" i="1"/>
  <c r="R2988" i="1"/>
  <c r="E2969" i="1"/>
  <c r="T2969" i="1"/>
  <c r="S2969" i="1"/>
  <c r="U2969" i="1"/>
  <c r="F2969" i="1"/>
  <c r="R2969" i="1"/>
  <c r="V2969" i="1"/>
  <c r="E3980" i="1"/>
  <c r="R3980" i="1"/>
  <c r="V3980" i="1"/>
  <c r="U3980" i="1"/>
  <c r="F3980" i="1"/>
  <c r="S3980" i="1"/>
  <c r="T3980" i="1"/>
  <c r="T3458" i="1"/>
  <c r="R3458" i="1"/>
  <c r="F3458" i="1"/>
  <c r="E3458" i="1"/>
  <c r="S3458" i="1"/>
  <c r="U3458" i="1"/>
  <c r="V3458" i="1"/>
  <c r="E3961" i="1"/>
  <c r="V3961" i="1"/>
  <c r="R3961" i="1"/>
  <c r="T3961" i="1"/>
  <c r="U3961" i="1"/>
  <c r="F3961" i="1"/>
  <c r="S3961" i="1"/>
  <c r="U3110" i="1"/>
  <c r="T3110" i="1"/>
  <c r="V3110" i="1"/>
  <c r="S3110" i="1"/>
  <c r="R3110" i="1"/>
  <c r="F3110" i="1"/>
  <c r="E3110" i="1"/>
  <c r="T2019" i="1"/>
  <c r="S2019" i="1"/>
  <c r="U2019" i="1"/>
  <c r="E2019" i="1"/>
  <c r="R2019" i="1"/>
  <c r="F2019" i="1"/>
  <c r="V2019" i="1"/>
  <c r="F2466" i="1"/>
  <c r="U2466" i="1"/>
  <c r="V2466" i="1"/>
  <c r="S2466" i="1"/>
  <c r="R2466" i="1"/>
  <c r="E2466" i="1"/>
  <c r="T2466" i="1"/>
  <c r="V2267" i="1"/>
  <c r="F2267" i="1"/>
  <c r="U2267" i="1"/>
  <c r="R2267" i="1"/>
  <c r="T2267" i="1"/>
  <c r="E2267" i="1"/>
  <c r="S2267" i="1"/>
  <c r="T1126" i="1"/>
  <c r="R1126" i="1"/>
  <c r="U1126" i="1"/>
  <c r="V1126" i="1"/>
  <c r="E1126" i="1"/>
  <c r="S1126" i="1"/>
  <c r="F1126" i="1"/>
  <c r="R1275" i="1"/>
  <c r="E1275" i="1"/>
  <c r="T1275" i="1"/>
  <c r="U1275" i="1"/>
  <c r="S1275" i="1"/>
  <c r="V1275" i="1"/>
  <c r="F1275" i="1"/>
  <c r="E1027" i="1"/>
  <c r="U1027" i="1"/>
  <c r="S1027" i="1"/>
  <c r="F1027" i="1"/>
  <c r="R1027" i="1"/>
  <c r="T1027" i="1"/>
  <c r="V1027" i="1"/>
  <c r="R1474" i="1"/>
  <c r="E1474" i="1"/>
  <c r="T1474" i="1"/>
  <c r="S1474" i="1"/>
  <c r="V1474" i="1"/>
  <c r="U1474" i="1"/>
  <c r="F1474" i="1"/>
  <c r="U282" i="1"/>
  <c r="T282" i="1"/>
  <c r="S282" i="1"/>
  <c r="R282" i="1"/>
  <c r="V282" i="1"/>
  <c r="F282" i="1"/>
  <c r="E282" i="1"/>
  <c r="R481" i="1"/>
  <c r="V481" i="1"/>
  <c r="T481" i="1"/>
  <c r="U481" i="1"/>
  <c r="S481" i="1"/>
  <c r="F481" i="1"/>
  <c r="E481" i="1"/>
  <c r="T133" i="1"/>
  <c r="S133" i="1"/>
  <c r="R133" i="1"/>
  <c r="V133" i="1"/>
  <c r="U133" i="1"/>
  <c r="F133" i="1"/>
  <c r="E133" i="1"/>
  <c r="T35" i="1"/>
  <c r="S35" i="1"/>
  <c r="R35" i="1"/>
  <c r="V35" i="1"/>
  <c r="U35" i="1"/>
  <c r="F35" i="1"/>
  <c r="E35" i="1"/>
  <c r="B35" i="4" l="1"/>
  <c r="B133" i="4"/>
  <c r="B481" i="4"/>
  <c r="B282" i="4"/>
  <c r="A112" i="1"/>
  <c r="AM111" i="1"/>
  <c r="K2267" i="1"/>
  <c r="I2267" i="1"/>
  <c r="K2466" i="1"/>
  <c r="I2466" i="1"/>
  <c r="I2019" i="1"/>
  <c r="K2019" i="1"/>
  <c r="K3110" i="1"/>
  <c r="I3110" i="1"/>
  <c r="I3961" i="1"/>
  <c r="K3961" i="1"/>
  <c r="I3458" i="1"/>
  <c r="K3458" i="1"/>
  <c r="K3980" i="1"/>
  <c r="I3980" i="1"/>
  <c r="I2969" i="1"/>
  <c r="K2969" i="1"/>
  <c r="K2988" i="1"/>
  <c r="I2988" i="1"/>
  <c r="K2118" i="1"/>
  <c r="I2118" i="1"/>
  <c r="K3000" i="1"/>
  <c r="I3000" i="1"/>
  <c r="I3011" i="1"/>
  <c r="K3011" i="1"/>
  <c r="K3259" i="1"/>
  <c r="I3259" i="1"/>
  <c r="K4102" i="1"/>
  <c r="I4102" i="1"/>
  <c r="K3992" i="1"/>
  <c r="I3992" i="1"/>
  <c r="K4003" i="1"/>
  <c r="I4003" i="1"/>
  <c r="Q2463" i="1"/>
  <c r="AS2463" i="1"/>
  <c r="P2265" i="1"/>
  <c r="AN2265" i="1"/>
  <c r="Z2119" i="1"/>
  <c r="Y2120" i="1"/>
  <c r="M3109" i="1"/>
  <c r="AP3109" i="1" s="1"/>
  <c r="J3109" i="1"/>
  <c r="L3109" i="1"/>
  <c r="AO3109" i="1" s="1"/>
  <c r="O3109" i="1"/>
  <c r="AR3109" i="1" s="1"/>
  <c r="N3109" i="1"/>
  <c r="AQ3109" i="1" s="1"/>
  <c r="L3979" i="1"/>
  <c r="AO3979" i="1" s="1"/>
  <c r="J3979" i="1"/>
  <c r="O3979" i="1"/>
  <c r="AR3979" i="1" s="1"/>
  <c r="M3979" i="1"/>
  <c r="AP3979" i="1" s="1"/>
  <c r="N3979" i="1"/>
  <c r="AQ3979" i="1" s="1"/>
  <c r="AS2016" i="1"/>
  <c r="Q2016" i="1"/>
  <c r="AN2464" i="1"/>
  <c r="P2464" i="1"/>
  <c r="AS3455" i="1"/>
  <c r="Q3455" i="1"/>
  <c r="Y4253" i="1"/>
  <c r="Z4252" i="1"/>
  <c r="P2967" i="1"/>
  <c r="AN2967" i="1"/>
  <c r="Y3460" i="1"/>
  <c r="Z3459" i="1"/>
  <c r="AN3257" i="1"/>
  <c r="P3257" i="1"/>
  <c r="A5036" i="1"/>
  <c r="AM5035" i="1"/>
  <c r="A3036" i="1"/>
  <c r="AM3035" i="1"/>
  <c r="Q2997" i="1"/>
  <c r="AS2997" i="1"/>
  <c r="A4036" i="1"/>
  <c r="AM4035" i="1"/>
  <c r="Z2467" i="1"/>
  <c r="Y2468" i="1"/>
  <c r="O2018" i="1"/>
  <c r="AR2018" i="1" s="1"/>
  <c r="M2018" i="1"/>
  <c r="AP2018" i="1" s="1"/>
  <c r="L2018" i="1"/>
  <c r="AO2018" i="1" s="1"/>
  <c r="J2018" i="1"/>
  <c r="N2018" i="1"/>
  <c r="AQ2018" i="1" s="1"/>
  <c r="L2987" i="1"/>
  <c r="AO2987" i="1" s="1"/>
  <c r="J2987" i="1"/>
  <c r="N2987" i="1"/>
  <c r="AQ2987" i="1" s="1"/>
  <c r="O2987" i="1"/>
  <c r="AR2987" i="1" s="1"/>
  <c r="M2987" i="1"/>
  <c r="AP2987" i="1" s="1"/>
  <c r="AS2966" i="1"/>
  <c r="Q2966" i="1"/>
  <c r="P3955" i="1"/>
  <c r="AN3955" i="1"/>
  <c r="Z2970" i="1"/>
  <c r="Y2971" i="1"/>
  <c r="Z3001" i="1"/>
  <c r="Z2989" i="1"/>
  <c r="P3108" i="1"/>
  <c r="AN3108" i="1"/>
  <c r="J2465" i="1"/>
  <c r="O2465" i="1"/>
  <c r="AR2465" i="1" s="1"/>
  <c r="M2465" i="1"/>
  <c r="AP2465" i="1" s="1"/>
  <c r="N2465" i="1"/>
  <c r="AQ2465" i="1" s="1"/>
  <c r="L2465" i="1"/>
  <c r="AO2465" i="1" s="1"/>
  <c r="N3991" i="1"/>
  <c r="AQ3991" i="1" s="1"/>
  <c r="L3991" i="1"/>
  <c r="AO3991" i="1" s="1"/>
  <c r="O3991" i="1"/>
  <c r="AR3991" i="1" s="1"/>
  <c r="J3991" i="1"/>
  <c r="M3991" i="1"/>
  <c r="AP3991" i="1" s="1"/>
  <c r="AS3977" i="1"/>
  <c r="Q3977" i="1"/>
  <c r="AN2986" i="1"/>
  <c r="P2986" i="1"/>
  <c r="Q3107" i="1"/>
  <c r="AS3107" i="1"/>
  <c r="Z4103" i="1"/>
  <c r="Y4104" i="1"/>
  <c r="Z3012" i="1"/>
  <c r="Y3013" i="1"/>
  <c r="J2266" i="1"/>
  <c r="O2266" i="1"/>
  <c r="AR2266" i="1" s="1"/>
  <c r="N2266" i="1"/>
  <c r="AQ2266" i="1" s="1"/>
  <c r="M2266" i="1"/>
  <c r="AP2266" i="1" s="1"/>
  <c r="L2266" i="1"/>
  <c r="AO2266" i="1" s="1"/>
  <c r="L3960" i="1"/>
  <c r="AO3960" i="1" s="1"/>
  <c r="J3960" i="1"/>
  <c r="O3960" i="1"/>
  <c r="AR3960" i="1" s="1"/>
  <c r="N3960" i="1"/>
  <c r="AQ3960" i="1" s="1"/>
  <c r="M3960" i="1"/>
  <c r="AP3960" i="1" s="1"/>
  <c r="AN3978" i="1"/>
  <c r="P3978" i="1"/>
  <c r="AS3958" i="1"/>
  <c r="Q3958" i="1"/>
  <c r="AN2116" i="1"/>
  <c r="P2116" i="1"/>
  <c r="Y3112" i="1"/>
  <c r="Z3111" i="1"/>
  <c r="Z3962" i="1"/>
  <c r="Y3963" i="1"/>
  <c r="AN3990" i="1"/>
  <c r="P3990" i="1"/>
  <c r="Q2115" i="1"/>
  <c r="AS2115" i="1"/>
  <c r="Z2020" i="1"/>
  <c r="Y2021" i="1"/>
  <c r="AN2998" i="1"/>
  <c r="P2998" i="1"/>
  <c r="P3959" i="1"/>
  <c r="AN3959" i="1"/>
  <c r="X4453" i="1"/>
  <c r="X4454" i="1" s="1"/>
  <c r="X4455" i="1" s="1"/>
  <c r="X4456" i="1" s="1"/>
  <c r="X4457" i="1" s="1"/>
  <c r="X4458" i="1" s="1"/>
  <c r="X4459" i="1" s="1"/>
  <c r="X4460" i="1" s="1"/>
  <c r="X4461" i="1" s="1"/>
  <c r="X4462" i="1" s="1"/>
  <c r="X4463" i="1" s="1"/>
  <c r="X4464" i="1" s="1"/>
  <c r="X4465" i="1" s="1"/>
  <c r="X4466" i="1" s="1"/>
  <c r="X4467" i="1" s="1"/>
  <c r="X4468" i="1" s="1"/>
  <c r="X4469" i="1" s="1"/>
  <c r="X4470" i="1" s="1"/>
  <c r="X4471" i="1" s="1"/>
  <c r="X4472" i="1" s="1"/>
  <c r="X4473" i="1" s="1"/>
  <c r="X4474" i="1" s="1"/>
  <c r="X4475" i="1" s="1"/>
  <c r="X4476" i="1" s="1"/>
  <c r="X4477" i="1" s="1"/>
  <c r="X4478" i="1" s="1"/>
  <c r="X4479" i="1" s="1"/>
  <c r="X4480" i="1" s="1"/>
  <c r="X4481" i="1" s="1"/>
  <c r="X4482" i="1" s="1"/>
  <c r="X4483" i="1" s="1"/>
  <c r="X4484" i="1" s="1"/>
  <c r="X4485" i="1" s="1"/>
  <c r="X4486" i="1" s="1"/>
  <c r="X4487" i="1" s="1"/>
  <c r="X4488" i="1" s="1"/>
  <c r="X4489" i="1" s="1"/>
  <c r="X4490" i="1" s="1"/>
  <c r="X4491" i="1" s="1"/>
  <c r="X4492" i="1" s="1"/>
  <c r="X4493" i="1" s="1"/>
  <c r="X4494" i="1" s="1"/>
  <c r="X4495" i="1" s="1"/>
  <c r="X4496" i="1" s="1"/>
  <c r="X4497" i="1" s="1"/>
  <c r="X4498" i="1" s="1"/>
  <c r="X4499" i="1" s="1"/>
  <c r="X4500" i="1" s="1"/>
  <c r="X4501" i="1" s="1"/>
  <c r="X4502" i="1" s="1"/>
  <c r="X4503" i="1" s="1"/>
  <c r="X4504" i="1" s="1"/>
  <c r="X4505" i="1" s="1"/>
  <c r="X4506" i="1" s="1"/>
  <c r="X4507" i="1" s="1"/>
  <c r="X4508" i="1" s="1"/>
  <c r="X4509" i="1" s="1"/>
  <c r="X4510" i="1" s="1"/>
  <c r="X4511" i="1" s="1"/>
  <c r="X4512" i="1" s="1"/>
  <c r="X4513" i="1" s="1"/>
  <c r="X4514" i="1" s="1"/>
  <c r="X4515" i="1" s="1"/>
  <c r="X4516" i="1" s="1"/>
  <c r="X4517" i="1" s="1"/>
  <c r="X4518" i="1" s="1"/>
  <c r="X4519" i="1" s="1"/>
  <c r="X4520" i="1" s="1"/>
  <c r="X4521" i="1" s="1"/>
  <c r="X4522" i="1" s="1"/>
  <c r="X4523" i="1" s="1"/>
  <c r="X4524" i="1" s="1"/>
  <c r="X4525" i="1" s="1"/>
  <c r="X4526" i="1" s="1"/>
  <c r="X4527" i="1" s="1"/>
  <c r="X4528" i="1" s="1"/>
  <c r="X4529" i="1" s="1"/>
  <c r="X4530" i="1" s="1"/>
  <c r="X4531" i="1" s="1"/>
  <c r="X4532" i="1" s="1"/>
  <c r="X4533" i="1" s="1"/>
  <c r="X4534" i="1" s="1"/>
  <c r="X4535" i="1" s="1"/>
  <c r="X4536" i="1" s="1"/>
  <c r="X4537" i="1" s="1"/>
  <c r="X4538" i="1" s="1"/>
  <c r="X4539" i="1" s="1"/>
  <c r="X4540" i="1" s="1"/>
  <c r="X4541" i="1" s="1"/>
  <c r="X4542" i="1" s="1"/>
  <c r="X4543" i="1" s="1"/>
  <c r="X4544" i="1" s="1"/>
  <c r="X4545" i="1" s="1"/>
  <c r="X4546" i="1" s="1"/>
  <c r="X4547" i="1" s="1"/>
  <c r="X4548" i="1" s="1"/>
  <c r="X4549" i="1" s="1"/>
  <c r="X4550" i="1" s="1"/>
  <c r="X4551" i="1" s="1"/>
  <c r="X4552" i="1" s="1"/>
  <c r="X4553" i="1" s="1"/>
  <c r="X4554" i="1" s="1"/>
  <c r="X4555" i="1" s="1"/>
  <c r="X4556" i="1" s="1"/>
  <c r="X4557" i="1" s="1"/>
  <c r="X4558" i="1" s="1"/>
  <c r="X4559" i="1" s="1"/>
  <c r="X4560" i="1" s="1"/>
  <c r="X4561" i="1" s="1"/>
  <c r="X4562" i="1" s="1"/>
  <c r="X4563" i="1" s="1"/>
  <c r="X4564" i="1" s="1"/>
  <c r="X4565" i="1" s="1"/>
  <c r="X4566" i="1" s="1"/>
  <c r="X4567" i="1" s="1"/>
  <c r="X4568" i="1" s="1"/>
  <c r="X4569" i="1" s="1"/>
  <c r="X4570" i="1" s="1"/>
  <c r="X4571" i="1" s="1"/>
  <c r="X4572" i="1" s="1"/>
  <c r="X4573" i="1" s="1"/>
  <c r="X4574" i="1" s="1"/>
  <c r="X4575" i="1" s="1"/>
  <c r="X4576" i="1" s="1"/>
  <c r="X4577" i="1" s="1"/>
  <c r="X4578" i="1" s="1"/>
  <c r="X4579" i="1" s="1"/>
  <c r="X4580" i="1" s="1"/>
  <c r="X4581" i="1" s="1"/>
  <c r="X4582" i="1" s="1"/>
  <c r="X4583" i="1" s="1"/>
  <c r="X4584" i="1" s="1"/>
  <c r="X4585" i="1" s="1"/>
  <c r="X4586" i="1" s="1"/>
  <c r="X4587" i="1" s="1"/>
  <c r="X4588" i="1" s="1"/>
  <c r="X4589" i="1" s="1"/>
  <c r="X4590" i="1" s="1"/>
  <c r="X4591" i="1" s="1"/>
  <c r="X4592" i="1" s="1"/>
  <c r="X4593" i="1" s="1"/>
  <c r="X4594" i="1" s="1"/>
  <c r="X4595" i="1" s="1"/>
  <c r="X4596" i="1" s="1"/>
  <c r="X4597" i="1" s="1"/>
  <c r="X4598" i="1" s="1"/>
  <c r="X4599" i="1" s="1"/>
  <c r="X4600" i="1" s="1"/>
  <c r="X4601" i="1" s="1"/>
  <c r="X4602" i="1" s="1"/>
  <c r="X4603" i="1" s="1"/>
  <c r="X4604" i="1" s="1"/>
  <c r="X4605" i="1" s="1"/>
  <c r="X4606" i="1" s="1"/>
  <c r="X4607" i="1" s="1"/>
  <c r="X4608" i="1" s="1"/>
  <c r="X4609" i="1" s="1"/>
  <c r="X4610" i="1" s="1"/>
  <c r="X4611" i="1" s="1"/>
  <c r="X4612" i="1" s="1"/>
  <c r="X4613" i="1" s="1"/>
  <c r="X4614" i="1" s="1"/>
  <c r="X4615" i="1" s="1"/>
  <c r="X4616" i="1" s="1"/>
  <c r="X4617" i="1" s="1"/>
  <c r="X4618" i="1" s="1"/>
  <c r="X4619" i="1" s="1"/>
  <c r="X4620" i="1" s="1"/>
  <c r="X4621" i="1" s="1"/>
  <c r="X4622" i="1" s="1"/>
  <c r="X4623" i="1" s="1"/>
  <c r="X4624" i="1" s="1"/>
  <c r="X4625" i="1" s="1"/>
  <c r="X4626" i="1" s="1"/>
  <c r="X4627" i="1" s="1"/>
  <c r="X4628" i="1" s="1"/>
  <c r="X4629" i="1" s="1"/>
  <c r="X4630" i="1" s="1"/>
  <c r="X4631" i="1" s="1"/>
  <c r="X4632" i="1" s="1"/>
  <c r="X4633" i="1" s="1"/>
  <c r="X4634" i="1" s="1"/>
  <c r="X4635" i="1" s="1"/>
  <c r="X4636" i="1" s="1"/>
  <c r="X4637" i="1" s="1"/>
  <c r="X4638" i="1" s="1"/>
  <c r="X4639" i="1" s="1"/>
  <c r="X4640" i="1" s="1"/>
  <c r="X4641" i="1" s="1"/>
  <c r="X4642" i="1" s="1"/>
  <c r="X4643" i="1" s="1"/>
  <c r="X4644" i="1" s="1"/>
  <c r="X4645" i="1" s="1"/>
  <c r="X4646" i="1" s="1"/>
  <c r="X4647" i="1" s="1"/>
  <c r="X4648" i="1" s="1"/>
  <c r="X4649" i="1" s="1"/>
  <c r="X4650" i="1" s="1"/>
  <c r="X4651" i="1" s="1"/>
  <c r="X4652" i="1" s="1"/>
  <c r="X4653" i="1" s="1"/>
  <c r="X4654" i="1" s="1"/>
  <c r="X4655" i="1" s="1"/>
  <c r="X4656" i="1" s="1"/>
  <c r="X4657" i="1" s="1"/>
  <c r="X4658" i="1" s="1"/>
  <c r="X4659" i="1" s="1"/>
  <c r="X4660" i="1" s="1"/>
  <c r="X4661" i="1" s="1"/>
  <c r="X4662" i="1" s="1"/>
  <c r="X4663" i="1" s="1"/>
  <c r="X4664" i="1" s="1"/>
  <c r="X4665" i="1" s="1"/>
  <c r="X4666" i="1" s="1"/>
  <c r="X4667" i="1" s="1"/>
  <c r="X4668" i="1" s="1"/>
  <c r="X4669" i="1" s="1"/>
  <c r="X4670" i="1" s="1"/>
  <c r="X4671" i="1" s="1"/>
  <c r="X4672" i="1" s="1"/>
  <c r="X4673" i="1" s="1"/>
  <c r="X4674" i="1" s="1"/>
  <c r="X4675" i="1" s="1"/>
  <c r="X4676" i="1" s="1"/>
  <c r="X4677" i="1" s="1"/>
  <c r="X4678" i="1" s="1"/>
  <c r="X4679" i="1" s="1"/>
  <c r="X4680" i="1" s="1"/>
  <c r="X4681" i="1" s="1"/>
  <c r="X4682" i="1" s="1"/>
  <c r="X4683" i="1" s="1"/>
  <c r="X4684" i="1" s="1"/>
  <c r="X4685" i="1" s="1"/>
  <c r="X4686" i="1" s="1"/>
  <c r="X4687" i="1" s="1"/>
  <c r="X4688" i="1" s="1"/>
  <c r="X4689" i="1" s="1"/>
  <c r="X4690" i="1" s="1"/>
  <c r="X4691" i="1" s="1"/>
  <c r="X4692" i="1" s="1"/>
  <c r="X4693" i="1" s="1"/>
  <c r="X4694" i="1" s="1"/>
  <c r="X4695" i="1" s="1"/>
  <c r="X4696" i="1" s="1"/>
  <c r="X4697" i="1" s="1"/>
  <c r="X4698" i="1" s="1"/>
  <c r="X4699" i="1" s="1"/>
  <c r="X4700" i="1" s="1"/>
  <c r="X4701" i="1" s="1"/>
  <c r="X4702" i="1" s="1"/>
  <c r="X4703" i="1" s="1"/>
  <c r="X4704" i="1" s="1"/>
  <c r="X4705" i="1" s="1"/>
  <c r="X4706" i="1" s="1"/>
  <c r="X4707" i="1" s="1"/>
  <c r="X4708" i="1" s="1"/>
  <c r="X4709" i="1" s="1"/>
  <c r="X4710" i="1" s="1"/>
  <c r="X4711" i="1" s="1"/>
  <c r="X4712" i="1" s="1"/>
  <c r="X4713" i="1" s="1"/>
  <c r="X4714" i="1" s="1"/>
  <c r="X4715" i="1" s="1"/>
  <c r="X4716" i="1" s="1"/>
  <c r="X4717" i="1" s="1"/>
  <c r="X4718" i="1" s="1"/>
  <c r="X4719" i="1" s="1"/>
  <c r="X4720" i="1" s="1"/>
  <c r="X4721" i="1" s="1"/>
  <c r="X4722" i="1" s="1"/>
  <c r="X4723" i="1" s="1"/>
  <c r="X4724" i="1" s="1"/>
  <c r="X4725" i="1" s="1"/>
  <c r="X4726" i="1" s="1"/>
  <c r="X4727" i="1" s="1"/>
  <c r="X4728" i="1" s="1"/>
  <c r="X4729" i="1" s="1"/>
  <c r="X4730" i="1" s="1"/>
  <c r="X4731" i="1" s="1"/>
  <c r="X4732" i="1" s="1"/>
  <c r="X4733" i="1" s="1"/>
  <c r="X4734" i="1" s="1"/>
  <c r="X4735" i="1" s="1"/>
  <c r="X4736" i="1" s="1"/>
  <c r="X4737" i="1" s="1"/>
  <c r="X4738" i="1" s="1"/>
  <c r="X4739" i="1" s="1"/>
  <c r="X4740" i="1" s="1"/>
  <c r="X4741" i="1" s="1"/>
  <c r="X4742" i="1" s="1"/>
  <c r="X4743" i="1" s="1"/>
  <c r="X4744" i="1" s="1"/>
  <c r="X4745" i="1" s="1"/>
  <c r="X4746" i="1" s="1"/>
  <c r="X4747" i="1" s="1"/>
  <c r="X4748" i="1" s="1"/>
  <c r="X4749" i="1" s="1"/>
  <c r="X4750" i="1" s="1"/>
  <c r="X4751" i="1" s="1"/>
  <c r="X4752" i="1" s="1"/>
  <c r="X4753" i="1" s="1"/>
  <c r="X4754" i="1" s="1"/>
  <c r="X4755" i="1" s="1"/>
  <c r="X4756" i="1" s="1"/>
  <c r="X4757" i="1" s="1"/>
  <c r="X4758" i="1" s="1"/>
  <c r="X4759" i="1" s="1"/>
  <c r="X4760" i="1" s="1"/>
  <c r="X4761" i="1" s="1"/>
  <c r="X4762" i="1" s="1"/>
  <c r="X4763" i="1" s="1"/>
  <c r="X4764" i="1" s="1"/>
  <c r="X4765" i="1" s="1"/>
  <c r="X4766" i="1" s="1"/>
  <c r="X4767" i="1" s="1"/>
  <c r="X4768" i="1" s="1"/>
  <c r="X4769" i="1" s="1"/>
  <c r="X4770" i="1" s="1"/>
  <c r="X4771" i="1" s="1"/>
  <c r="X4772" i="1" s="1"/>
  <c r="X4773" i="1" s="1"/>
  <c r="X4774" i="1" s="1"/>
  <c r="X4775" i="1" s="1"/>
  <c r="X4776" i="1" s="1"/>
  <c r="X4777" i="1" s="1"/>
  <c r="X4778" i="1" s="1"/>
  <c r="X4779" i="1" s="1"/>
  <c r="X4780" i="1" s="1"/>
  <c r="X4781" i="1" s="1"/>
  <c r="X4782" i="1" s="1"/>
  <c r="X4783" i="1" s="1"/>
  <c r="X4784" i="1" s="1"/>
  <c r="X4785" i="1" s="1"/>
  <c r="X4786" i="1" s="1"/>
  <c r="X4787" i="1" s="1"/>
  <c r="X4788" i="1" s="1"/>
  <c r="X4789" i="1" s="1"/>
  <c r="X4790" i="1" s="1"/>
  <c r="X4791" i="1" s="1"/>
  <c r="X4792" i="1" s="1"/>
  <c r="X4793" i="1" s="1"/>
  <c r="X4794" i="1" s="1"/>
  <c r="X4795" i="1" s="1"/>
  <c r="X4796" i="1" s="1"/>
  <c r="X4797" i="1" s="1"/>
  <c r="X4798" i="1" s="1"/>
  <c r="X4799" i="1" s="1"/>
  <c r="X4800" i="1" s="1"/>
  <c r="X4801" i="1" s="1"/>
  <c r="X4802" i="1" s="1"/>
  <c r="X4803" i="1" s="1"/>
  <c r="X4804" i="1" s="1"/>
  <c r="X4805" i="1" s="1"/>
  <c r="X4806" i="1" s="1"/>
  <c r="X4807" i="1" s="1"/>
  <c r="X4808" i="1" s="1"/>
  <c r="X4809" i="1" s="1"/>
  <c r="X4810" i="1" s="1"/>
  <c r="X4811" i="1" s="1"/>
  <c r="X4812" i="1" s="1"/>
  <c r="X4813" i="1" s="1"/>
  <c r="X4814" i="1" s="1"/>
  <c r="X4815" i="1" s="1"/>
  <c r="X4816" i="1" s="1"/>
  <c r="X4817" i="1" s="1"/>
  <c r="X4818" i="1" s="1"/>
  <c r="X4819" i="1" s="1"/>
  <c r="X4820" i="1" s="1"/>
  <c r="X4821" i="1" s="1"/>
  <c r="X4822" i="1" s="1"/>
  <c r="X4823" i="1" s="1"/>
  <c r="X4824" i="1" s="1"/>
  <c r="X4825" i="1" s="1"/>
  <c r="X4826" i="1" s="1"/>
  <c r="X4827" i="1" s="1"/>
  <c r="X4828" i="1" s="1"/>
  <c r="X4829" i="1" s="1"/>
  <c r="X4830" i="1" s="1"/>
  <c r="X4831" i="1" s="1"/>
  <c r="X4832" i="1" s="1"/>
  <c r="X4833" i="1" s="1"/>
  <c r="X4834" i="1" s="1"/>
  <c r="X4835" i="1" s="1"/>
  <c r="X4836" i="1" s="1"/>
  <c r="X4837" i="1" s="1"/>
  <c r="X4838" i="1" s="1"/>
  <c r="X4839" i="1" s="1"/>
  <c r="X4840" i="1" s="1"/>
  <c r="X4841" i="1" s="1"/>
  <c r="X4842" i="1" s="1"/>
  <c r="X4843" i="1" s="1"/>
  <c r="X4844" i="1" s="1"/>
  <c r="X4845" i="1" s="1"/>
  <c r="X4846" i="1" s="1"/>
  <c r="X4847" i="1" s="1"/>
  <c r="X4848" i="1" s="1"/>
  <c r="X4849" i="1" s="1"/>
  <c r="X4850" i="1" s="1"/>
  <c r="X4851" i="1" s="1"/>
  <c r="X4852" i="1" s="1"/>
  <c r="X4853" i="1" s="1"/>
  <c r="X4854" i="1" s="1"/>
  <c r="X4855" i="1" s="1"/>
  <c r="X4856" i="1" s="1"/>
  <c r="X4857" i="1" s="1"/>
  <c r="X4858" i="1" s="1"/>
  <c r="X4859" i="1" s="1"/>
  <c r="X4860" i="1" s="1"/>
  <c r="X4861" i="1" s="1"/>
  <c r="X4862" i="1" s="1"/>
  <c r="X4863" i="1" s="1"/>
  <c r="X4864" i="1" s="1"/>
  <c r="X4865" i="1" s="1"/>
  <c r="X4866" i="1" s="1"/>
  <c r="X4867" i="1" s="1"/>
  <c r="X4868" i="1" s="1"/>
  <c r="X4869" i="1" s="1"/>
  <c r="X4870" i="1" s="1"/>
  <c r="X4871" i="1" s="1"/>
  <c r="X4872" i="1" s="1"/>
  <c r="X4873" i="1" s="1"/>
  <c r="X4874" i="1" s="1"/>
  <c r="X4875" i="1" s="1"/>
  <c r="X4876" i="1" s="1"/>
  <c r="X4877" i="1" s="1"/>
  <c r="X4878" i="1" s="1"/>
  <c r="X4879" i="1" s="1"/>
  <c r="X4880" i="1" s="1"/>
  <c r="X4881" i="1" s="1"/>
  <c r="X4882" i="1" s="1"/>
  <c r="X4883" i="1" s="1"/>
  <c r="X4884" i="1" s="1"/>
  <c r="X4885" i="1" s="1"/>
  <c r="X4886" i="1" s="1"/>
  <c r="X4887" i="1" s="1"/>
  <c r="X4888" i="1" s="1"/>
  <c r="X4889" i="1" s="1"/>
  <c r="X4890" i="1" s="1"/>
  <c r="X4891" i="1" s="1"/>
  <c r="X4892" i="1" s="1"/>
  <c r="X4893" i="1" s="1"/>
  <c r="X4894" i="1" s="1"/>
  <c r="X4895" i="1" s="1"/>
  <c r="X4896" i="1" s="1"/>
  <c r="X4897" i="1" s="1"/>
  <c r="X4898" i="1" s="1"/>
  <c r="X4899" i="1" s="1"/>
  <c r="X4900" i="1" s="1"/>
  <c r="X4901" i="1" s="1"/>
  <c r="X4902" i="1" s="1"/>
  <c r="X4903" i="1" s="1"/>
  <c r="X4904" i="1" s="1"/>
  <c r="X4905" i="1" s="1"/>
  <c r="X4906" i="1" s="1"/>
  <c r="X4907" i="1" s="1"/>
  <c r="X4908" i="1" s="1"/>
  <c r="X4909" i="1" s="1"/>
  <c r="X4910" i="1" s="1"/>
  <c r="X4911" i="1" s="1"/>
  <c r="X4912" i="1" s="1"/>
  <c r="X4913" i="1" s="1"/>
  <c r="X4914" i="1" s="1"/>
  <c r="X4915" i="1" s="1"/>
  <c r="X4916" i="1" s="1"/>
  <c r="X4917" i="1" s="1"/>
  <c r="X4918" i="1" s="1"/>
  <c r="X4919" i="1" s="1"/>
  <c r="X4920" i="1" s="1"/>
  <c r="X4921" i="1" s="1"/>
  <c r="X4922" i="1" s="1"/>
  <c r="X4923" i="1" s="1"/>
  <c r="X4924" i="1" s="1"/>
  <c r="X4925" i="1" s="1"/>
  <c r="X4926" i="1" s="1"/>
  <c r="X4927" i="1" s="1"/>
  <c r="X4928" i="1" s="1"/>
  <c r="X4929" i="1" s="1"/>
  <c r="X4930" i="1" s="1"/>
  <c r="X4931" i="1" s="1"/>
  <c r="X4932" i="1" s="1"/>
  <c r="X4933" i="1" s="1"/>
  <c r="X4934" i="1" s="1"/>
  <c r="X4935" i="1" s="1"/>
  <c r="X4936" i="1" s="1"/>
  <c r="X4937" i="1" s="1"/>
  <c r="X4938" i="1" s="1"/>
  <c r="X4939" i="1" s="1"/>
  <c r="X4940" i="1" s="1"/>
  <c r="X4941" i="1" s="1"/>
  <c r="X4942" i="1" s="1"/>
  <c r="X4943" i="1" s="1"/>
  <c r="X4944" i="1" s="1"/>
  <c r="X4945" i="1" s="1"/>
  <c r="X4946" i="1" s="1"/>
  <c r="X4947" i="1" s="1"/>
  <c r="X4948" i="1" s="1"/>
  <c r="X4949" i="1" s="1"/>
  <c r="X4950" i="1" s="1"/>
  <c r="X4951" i="1" s="1"/>
  <c r="X4952" i="1" s="1"/>
  <c r="Y4452" i="1"/>
  <c r="AN3456" i="1"/>
  <c r="P3456" i="1"/>
  <c r="Z4004" i="1"/>
  <c r="Y4005" i="1"/>
  <c r="Q2264" i="1"/>
  <c r="AS2264" i="1"/>
  <c r="O3010" i="1"/>
  <c r="AR3010" i="1" s="1"/>
  <c r="N3010" i="1"/>
  <c r="AQ3010" i="1" s="1"/>
  <c r="M3010" i="1"/>
  <c r="AP3010" i="1" s="1"/>
  <c r="L3010" i="1"/>
  <c r="AO3010" i="1" s="1"/>
  <c r="J3010" i="1"/>
  <c r="L4002" i="1"/>
  <c r="AO4002" i="1" s="1"/>
  <c r="M4002" i="1"/>
  <c r="AP4002" i="1" s="1"/>
  <c r="J4002" i="1"/>
  <c r="O4002" i="1"/>
  <c r="AR4002" i="1" s="1"/>
  <c r="N4002" i="1"/>
  <c r="AQ4002" i="1" s="1"/>
  <c r="L2968" i="1"/>
  <c r="AO2968" i="1" s="1"/>
  <c r="J2968" i="1"/>
  <c r="M2968" i="1"/>
  <c r="AP2968" i="1" s="1"/>
  <c r="O2968" i="1"/>
  <c r="AR2968" i="1" s="1"/>
  <c r="N2968" i="1"/>
  <c r="AQ2968" i="1" s="1"/>
  <c r="O3258" i="1"/>
  <c r="AR3258" i="1" s="1"/>
  <c r="N3258" i="1"/>
  <c r="AQ3258" i="1" s="1"/>
  <c r="M3258" i="1"/>
  <c r="AP3258" i="1" s="1"/>
  <c r="J3258" i="1"/>
  <c r="L3258" i="1"/>
  <c r="AO3258" i="1" s="1"/>
  <c r="M3457" i="1"/>
  <c r="AP3457" i="1" s="1"/>
  <c r="L3457" i="1"/>
  <c r="AO3457" i="1" s="1"/>
  <c r="O3457" i="1"/>
  <c r="AR3457" i="1" s="1"/>
  <c r="J3457" i="1"/>
  <c r="N3457" i="1"/>
  <c r="AQ3457" i="1" s="1"/>
  <c r="J3956" i="1"/>
  <c r="M3956" i="1"/>
  <c r="AP3956" i="1" s="1"/>
  <c r="N3956" i="1"/>
  <c r="AQ3956" i="1" s="1"/>
  <c r="O3956" i="1"/>
  <c r="AR3956" i="1" s="1"/>
  <c r="L3956" i="1"/>
  <c r="AO3956" i="1" s="1"/>
  <c r="Z3993" i="1"/>
  <c r="Y3994" i="1"/>
  <c r="P3009" i="1"/>
  <c r="AN3009" i="1"/>
  <c r="Z3981" i="1"/>
  <c r="Y3982" i="1"/>
  <c r="Z2268" i="1"/>
  <c r="Y2269" i="1"/>
  <c r="Y3261" i="1"/>
  <c r="Z3260" i="1"/>
  <c r="AS3256" i="1"/>
  <c r="Q3256" i="1"/>
  <c r="Q3008" i="1"/>
  <c r="AS3008" i="1"/>
  <c r="P2017" i="1"/>
  <c r="AN2017" i="1"/>
  <c r="Q3954" i="1"/>
  <c r="AS3954" i="1"/>
  <c r="AS2985" i="1"/>
  <c r="Q2985" i="1"/>
  <c r="A1036" i="1"/>
  <c r="AM1035" i="1"/>
  <c r="A2036" i="1"/>
  <c r="AM2035" i="1"/>
  <c r="L2117" i="1"/>
  <c r="AO2117" i="1" s="1"/>
  <c r="M2117" i="1"/>
  <c r="AP2117" i="1" s="1"/>
  <c r="N2117" i="1"/>
  <c r="AQ2117" i="1" s="1"/>
  <c r="J2117" i="1"/>
  <c r="O2117" i="1"/>
  <c r="AR2117" i="1" s="1"/>
  <c r="N2999" i="1"/>
  <c r="AQ2999" i="1" s="1"/>
  <c r="L2999" i="1"/>
  <c r="AO2999" i="1" s="1"/>
  <c r="J2999" i="1"/>
  <c r="M2999" i="1"/>
  <c r="AP2999" i="1" s="1"/>
  <c r="O2999" i="1"/>
  <c r="AR2999" i="1" s="1"/>
  <c r="K1474" i="1"/>
  <c r="I1474" i="1"/>
  <c r="K1027" i="1"/>
  <c r="I1027" i="1"/>
  <c r="K1275" i="1"/>
  <c r="I1275" i="1"/>
  <c r="I1126" i="1"/>
  <c r="K1126" i="1"/>
  <c r="Q1974" i="1"/>
  <c r="AS1974" i="1"/>
  <c r="Z1028" i="1"/>
  <c r="Y1029" i="1"/>
  <c r="AN1273" i="1"/>
  <c r="P1273" i="1"/>
  <c r="AN1025" i="1"/>
  <c r="P1025" i="1"/>
  <c r="J1473" i="1"/>
  <c r="N1473" i="1"/>
  <c r="AQ1473" i="1" s="1"/>
  <c r="M1473" i="1"/>
  <c r="AP1473" i="1" s="1"/>
  <c r="O1473" i="1"/>
  <c r="AR1473" i="1" s="1"/>
  <c r="L1473" i="1"/>
  <c r="AO1473" i="1" s="1"/>
  <c r="Q1024" i="1"/>
  <c r="AS1024" i="1"/>
  <c r="Z1276" i="1"/>
  <c r="Y1277" i="1"/>
  <c r="Q1471" i="1"/>
  <c r="AS1471" i="1"/>
  <c r="Z1475" i="1"/>
  <c r="Y1476" i="1"/>
  <c r="Q1272" i="1"/>
  <c r="AS1272" i="1"/>
  <c r="O1125" i="1"/>
  <c r="AR1125" i="1" s="1"/>
  <c r="L1125" i="1"/>
  <c r="AO1125" i="1" s="1"/>
  <c r="N1125" i="1"/>
  <c r="AQ1125" i="1" s="1"/>
  <c r="J1125" i="1"/>
  <c r="M1125" i="1"/>
  <c r="AP1125" i="1" s="1"/>
  <c r="AN1124" i="1"/>
  <c r="P1124" i="1"/>
  <c r="AS1123" i="1"/>
  <c r="Q1123" i="1"/>
  <c r="M1274" i="1"/>
  <c r="AP1274" i="1" s="1"/>
  <c r="L1274" i="1"/>
  <c r="AO1274" i="1" s="1"/>
  <c r="J1274" i="1"/>
  <c r="O1274" i="1"/>
  <c r="AR1274" i="1" s="1"/>
  <c r="N1274" i="1"/>
  <c r="AQ1274" i="1" s="1"/>
  <c r="AN1472" i="1"/>
  <c r="P1472" i="1"/>
  <c r="AN1975" i="1"/>
  <c r="P1975" i="1"/>
  <c r="Y1128" i="1"/>
  <c r="Z1127" i="1"/>
  <c r="O1026" i="1"/>
  <c r="AR1026" i="1" s="1"/>
  <c r="N1026" i="1"/>
  <c r="AQ1026" i="1" s="1"/>
  <c r="M1026" i="1"/>
  <c r="AP1026" i="1" s="1"/>
  <c r="L1026" i="1"/>
  <c r="AO1026" i="1" s="1"/>
  <c r="J1026" i="1"/>
  <c r="N1976" i="1"/>
  <c r="AQ1976" i="1" s="1"/>
  <c r="J1976" i="1"/>
  <c r="M1976" i="1"/>
  <c r="AP1976" i="1" s="1"/>
  <c r="L1976" i="1"/>
  <c r="AO1976" i="1" s="1"/>
  <c r="O1976" i="1"/>
  <c r="AR1976" i="1" s="1"/>
  <c r="AN132" i="1"/>
  <c r="Q130" i="1"/>
  <c r="AN281" i="1"/>
  <c r="Q478" i="1"/>
  <c r="Q279" i="1"/>
  <c r="AN480" i="1"/>
  <c r="Q32" i="1"/>
  <c r="AS988" i="1"/>
  <c r="AS279" i="1"/>
  <c r="K35" i="1"/>
  <c r="K133" i="1"/>
  <c r="K481" i="1"/>
  <c r="K282" i="1"/>
  <c r="I35" i="1"/>
  <c r="J35" i="1" s="1"/>
  <c r="I133" i="1"/>
  <c r="J133" i="1" s="1"/>
  <c r="I481" i="1"/>
  <c r="J481" i="1" s="1"/>
  <c r="I282" i="1"/>
  <c r="J282" i="1" s="1"/>
  <c r="AS130" i="1"/>
  <c r="AN34" i="1"/>
  <c r="AS32" i="1"/>
  <c r="Q988" i="1"/>
  <c r="P280" i="1"/>
  <c r="AS478" i="1"/>
  <c r="P479" i="1"/>
  <c r="P989" i="1"/>
  <c r="P131" i="1"/>
  <c r="P33" i="1"/>
  <c r="Y37" i="1"/>
  <c r="Z36" i="1"/>
  <c r="Y135" i="1"/>
  <c r="Z134" i="1"/>
  <c r="O132" i="1"/>
  <c r="AR132" i="1" s="1"/>
  <c r="L132" i="1"/>
  <c r="AO132" i="1" s="1"/>
  <c r="M132" i="1"/>
  <c r="AP132" i="1" s="1"/>
  <c r="N132" i="1"/>
  <c r="AQ132" i="1" s="1"/>
  <c r="Y284" i="1"/>
  <c r="Z283" i="1"/>
  <c r="Y483" i="1"/>
  <c r="Z482" i="1"/>
  <c r="L281" i="1"/>
  <c r="AO281" i="1" s="1"/>
  <c r="N281" i="1"/>
  <c r="AQ281" i="1" s="1"/>
  <c r="M281" i="1"/>
  <c r="AP281" i="1" s="1"/>
  <c r="O281" i="1"/>
  <c r="AR281" i="1" s="1"/>
  <c r="L480" i="1"/>
  <c r="AO480" i="1" s="1"/>
  <c r="M480" i="1"/>
  <c r="AP480" i="1" s="1"/>
  <c r="O480" i="1"/>
  <c r="AR480" i="1" s="1"/>
  <c r="N480" i="1"/>
  <c r="AQ480" i="1" s="1"/>
  <c r="O34" i="1"/>
  <c r="AR34" i="1" s="1"/>
  <c r="N34" i="1"/>
  <c r="AQ34" i="1" s="1"/>
  <c r="M34" i="1"/>
  <c r="AP34" i="1" s="1"/>
  <c r="L34" i="1"/>
  <c r="AO34" i="1" s="1"/>
  <c r="S2119" i="1"/>
  <c r="E2119" i="1"/>
  <c r="U2119" i="1"/>
  <c r="V2119" i="1"/>
  <c r="R2119" i="1"/>
  <c r="F2119" i="1"/>
  <c r="T2119" i="1"/>
  <c r="F3459" i="1"/>
  <c r="U3459" i="1"/>
  <c r="R3459" i="1"/>
  <c r="S3459" i="1"/>
  <c r="V3459" i="1"/>
  <c r="E3459" i="1"/>
  <c r="T3459" i="1"/>
  <c r="S3001" i="1"/>
  <c r="V3001" i="1"/>
  <c r="R3001" i="1"/>
  <c r="T3001" i="1"/>
  <c r="E3001" i="1"/>
  <c r="U3001" i="1"/>
  <c r="F3001" i="1"/>
  <c r="V3981" i="1"/>
  <c r="S3981" i="1"/>
  <c r="R3981" i="1"/>
  <c r="U3981" i="1"/>
  <c r="F3981" i="1"/>
  <c r="T3981" i="1"/>
  <c r="E3981" i="1"/>
  <c r="E4252" i="1"/>
  <c r="T4252" i="1"/>
  <c r="U4252" i="1"/>
  <c r="F4252" i="1"/>
  <c r="R4252" i="1"/>
  <c r="S4252" i="1"/>
  <c r="V4252" i="1"/>
  <c r="R2989" i="1"/>
  <c r="V2989" i="1"/>
  <c r="U2989" i="1"/>
  <c r="S2989" i="1"/>
  <c r="E2989" i="1"/>
  <c r="T2989" i="1"/>
  <c r="F2989" i="1"/>
  <c r="R3012" i="1"/>
  <c r="E3012" i="1"/>
  <c r="T3012" i="1"/>
  <c r="S3012" i="1"/>
  <c r="V3012" i="1"/>
  <c r="U3012" i="1"/>
  <c r="F3012" i="1"/>
  <c r="U3111" i="1"/>
  <c r="V3111" i="1"/>
  <c r="F3111" i="1"/>
  <c r="S3111" i="1"/>
  <c r="R3111" i="1"/>
  <c r="T3111" i="1"/>
  <c r="E3111" i="1"/>
  <c r="F2467" i="1"/>
  <c r="S2467" i="1"/>
  <c r="U2467" i="1"/>
  <c r="V2467" i="1"/>
  <c r="E2467" i="1"/>
  <c r="T2467" i="1"/>
  <c r="R2467" i="1"/>
  <c r="U3962" i="1"/>
  <c r="V3962" i="1"/>
  <c r="E3962" i="1"/>
  <c r="S3962" i="1"/>
  <c r="R3962" i="1"/>
  <c r="T3962" i="1"/>
  <c r="F3962" i="1"/>
  <c r="F2020" i="1"/>
  <c r="T2020" i="1"/>
  <c r="V2020" i="1"/>
  <c r="R2020" i="1"/>
  <c r="U2020" i="1"/>
  <c r="S2020" i="1"/>
  <c r="E2020" i="1"/>
  <c r="R3993" i="1"/>
  <c r="U3993" i="1"/>
  <c r="T3993" i="1"/>
  <c r="S3993" i="1"/>
  <c r="V3993" i="1"/>
  <c r="E3993" i="1"/>
  <c r="F3993" i="1"/>
  <c r="S2268" i="1"/>
  <c r="E2268" i="1"/>
  <c r="U2268" i="1"/>
  <c r="R2268" i="1"/>
  <c r="V2268" i="1"/>
  <c r="F2268" i="1"/>
  <c r="T2268" i="1"/>
  <c r="E3260" i="1"/>
  <c r="T3260" i="1"/>
  <c r="S3260" i="1"/>
  <c r="R3260" i="1"/>
  <c r="F3260" i="1"/>
  <c r="U3260" i="1"/>
  <c r="V3260" i="1"/>
  <c r="U2970" i="1"/>
  <c r="S2970" i="1"/>
  <c r="F2970" i="1"/>
  <c r="E2970" i="1"/>
  <c r="V2970" i="1"/>
  <c r="R2970" i="1"/>
  <c r="T2970" i="1"/>
  <c r="S4103" i="1"/>
  <c r="R4103" i="1"/>
  <c r="V4103" i="1"/>
  <c r="E4103" i="1"/>
  <c r="T4103" i="1"/>
  <c r="F4103" i="1"/>
  <c r="U4103" i="1"/>
  <c r="V4004" i="1"/>
  <c r="F4004" i="1"/>
  <c r="E4004" i="1"/>
  <c r="T4004" i="1"/>
  <c r="R4004" i="1"/>
  <c r="S4004" i="1"/>
  <c r="U4004" i="1"/>
  <c r="V1276" i="1"/>
  <c r="T1276" i="1"/>
  <c r="S1276" i="1"/>
  <c r="U1276" i="1"/>
  <c r="F1276" i="1"/>
  <c r="E1276" i="1"/>
  <c r="R1276" i="1"/>
  <c r="R1028" i="1"/>
  <c r="U1028" i="1"/>
  <c r="V1028" i="1"/>
  <c r="E1028" i="1"/>
  <c r="F1028" i="1"/>
  <c r="T1028" i="1"/>
  <c r="S1028" i="1"/>
  <c r="S1475" i="1"/>
  <c r="U1475" i="1"/>
  <c r="V1475" i="1"/>
  <c r="T1475" i="1"/>
  <c r="R1475" i="1"/>
  <c r="E1475" i="1"/>
  <c r="F1475" i="1"/>
  <c r="E1127" i="1"/>
  <c r="V1127" i="1"/>
  <c r="T1127" i="1"/>
  <c r="S1127" i="1"/>
  <c r="R1127" i="1"/>
  <c r="F1127" i="1"/>
  <c r="U1127" i="1"/>
  <c r="U482" i="1"/>
  <c r="T482" i="1"/>
  <c r="S482" i="1"/>
  <c r="R482" i="1"/>
  <c r="V482" i="1"/>
  <c r="F482" i="1"/>
  <c r="E482" i="1"/>
  <c r="S283" i="1"/>
  <c r="R283" i="1"/>
  <c r="V283" i="1"/>
  <c r="T283" i="1"/>
  <c r="U283" i="1"/>
  <c r="F283" i="1"/>
  <c r="E283" i="1"/>
  <c r="V36" i="1"/>
  <c r="U36" i="1"/>
  <c r="T36" i="1"/>
  <c r="S36" i="1"/>
  <c r="R36" i="1"/>
  <c r="F36" i="1"/>
  <c r="E36" i="1"/>
  <c r="V134" i="1"/>
  <c r="U134" i="1"/>
  <c r="T134" i="1"/>
  <c r="S134" i="1"/>
  <c r="R134" i="1"/>
  <c r="F134" i="1"/>
  <c r="E134" i="1"/>
  <c r="B134" i="4" l="1"/>
  <c r="B36" i="4"/>
  <c r="B283" i="4"/>
  <c r="B482" i="4"/>
  <c r="A113" i="1"/>
  <c r="AM112" i="1"/>
  <c r="K4004" i="1"/>
  <c r="I4004" i="1"/>
  <c r="K4103" i="1"/>
  <c r="I4103" i="1"/>
  <c r="K2970" i="1"/>
  <c r="I2970" i="1"/>
  <c r="I3260" i="1"/>
  <c r="K3260" i="1"/>
  <c r="I2268" i="1"/>
  <c r="K2268" i="1"/>
  <c r="K3993" i="1"/>
  <c r="I3993" i="1"/>
  <c r="K2020" i="1"/>
  <c r="I2020" i="1"/>
  <c r="I3962" i="1"/>
  <c r="K3962" i="1"/>
  <c r="I2467" i="1"/>
  <c r="K2467" i="1"/>
  <c r="I3111" i="1"/>
  <c r="K3111" i="1"/>
  <c r="I3012" i="1"/>
  <c r="K3012" i="1"/>
  <c r="K2989" i="1"/>
  <c r="I2989" i="1"/>
  <c r="K4252" i="1"/>
  <c r="I4252" i="1"/>
  <c r="K3981" i="1"/>
  <c r="I3981" i="1"/>
  <c r="K3001" i="1"/>
  <c r="I3001" i="1"/>
  <c r="K3459" i="1"/>
  <c r="I3459" i="1"/>
  <c r="I2119" i="1"/>
  <c r="K2119" i="1"/>
  <c r="A2037" i="1"/>
  <c r="AM2036" i="1"/>
  <c r="Y3262" i="1"/>
  <c r="Z3261" i="1"/>
  <c r="AS3009" i="1"/>
  <c r="Q3009" i="1"/>
  <c r="P3956" i="1"/>
  <c r="AN3956" i="1"/>
  <c r="AN2968" i="1"/>
  <c r="P2968" i="1"/>
  <c r="Z3963" i="1"/>
  <c r="Y3964" i="1"/>
  <c r="AN2266" i="1"/>
  <c r="P2266" i="1"/>
  <c r="AS2017" i="1"/>
  <c r="Q2017" i="1"/>
  <c r="Y2270" i="1"/>
  <c r="Z2269" i="1"/>
  <c r="Y3995" i="1"/>
  <c r="Z3994" i="1"/>
  <c r="P3258" i="1"/>
  <c r="AN3258" i="1"/>
  <c r="AS3456" i="1"/>
  <c r="Q3456" i="1"/>
  <c r="Y2022" i="1"/>
  <c r="Z2021" i="1"/>
  <c r="Z3013" i="1"/>
  <c r="Y3014" i="1"/>
  <c r="AN3991" i="1"/>
  <c r="P3991" i="1"/>
  <c r="P2465" i="1"/>
  <c r="AN2465" i="1"/>
  <c r="Z2468" i="1"/>
  <c r="Y2469" i="1"/>
  <c r="A3037" i="1"/>
  <c r="AM3036" i="1"/>
  <c r="Z3460" i="1"/>
  <c r="Y3461" i="1"/>
  <c r="AS2464" i="1"/>
  <c r="Q2464" i="1"/>
  <c r="J4003" i="1"/>
  <c r="L4003" i="1"/>
  <c r="AO4003" i="1" s="1"/>
  <c r="O4003" i="1"/>
  <c r="AR4003" i="1" s="1"/>
  <c r="N4003" i="1"/>
  <c r="AQ4003" i="1" s="1"/>
  <c r="M4003" i="1"/>
  <c r="AP4003" i="1" s="1"/>
  <c r="J3110" i="1"/>
  <c r="L3110" i="1"/>
  <c r="AO3110" i="1" s="1"/>
  <c r="M3110" i="1"/>
  <c r="AP3110" i="1" s="1"/>
  <c r="O3110" i="1"/>
  <c r="AR3110" i="1" s="1"/>
  <c r="N3110" i="1"/>
  <c r="AQ3110" i="1" s="1"/>
  <c r="AN3960" i="1"/>
  <c r="P3960" i="1"/>
  <c r="N3011" i="1"/>
  <c r="AQ3011" i="1" s="1"/>
  <c r="M3011" i="1"/>
  <c r="AP3011" i="1" s="1"/>
  <c r="L3011" i="1"/>
  <c r="AO3011" i="1" s="1"/>
  <c r="J3011" i="1"/>
  <c r="O3011" i="1"/>
  <c r="AR3011" i="1" s="1"/>
  <c r="O2969" i="1"/>
  <c r="AR2969" i="1" s="1"/>
  <c r="N2969" i="1"/>
  <c r="AQ2969" i="1" s="1"/>
  <c r="M2969" i="1"/>
  <c r="AP2969" i="1" s="1"/>
  <c r="L2969" i="1"/>
  <c r="AO2969" i="1" s="1"/>
  <c r="J2969" i="1"/>
  <c r="P3457" i="1"/>
  <c r="AN3457" i="1"/>
  <c r="P2987" i="1"/>
  <c r="AN2987" i="1"/>
  <c r="AN2117" i="1"/>
  <c r="P2117" i="1"/>
  <c r="A1037" i="1"/>
  <c r="AM1036" i="1"/>
  <c r="Y4453" i="1"/>
  <c r="Z4452" i="1"/>
  <c r="AS3108" i="1"/>
  <c r="Q3108" i="1"/>
  <c r="A5037" i="1"/>
  <c r="AM5036" i="1"/>
  <c r="Q2967" i="1"/>
  <c r="AS2967" i="1"/>
  <c r="M3992" i="1"/>
  <c r="AP3992" i="1" s="1"/>
  <c r="L3992" i="1"/>
  <c r="AO3992" i="1" s="1"/>
  <c r="J3992" i="1"/>
  <c r="N3992" i="1"/>
  <c r="AQ3992" i="1" s="1"/>
  <c r="O3992" i="1"/>
  <c r="AR3992" i="1" s="1"/>
  <c r="J3000" i="1"/>
  <c r="O3000" i="1"/>
  <c r="AR3000" i="1" s="1"/>
  <c r="M3000" i="1"/>
  <c r="AP3000" i="1" s="1"/>
  <c r="N3000" i="1"/>
  <c r="AQ3000" i="1" s="1"/>
  <c r="L3000" i="1"/>
  <c r="AO3000" i="1" s="1"/>
  <c r="J3980" i="1"/>
  <c r="O3980" i="1"/>
  <c r="AR3980" i="1" s="1"/>
  <c r="L3980" i="1"/>
  <c r="AO3980" i="1" s="1"/>
  <c r="N3980" i="1"/>
  <c r="AQ3980" i="1" s="1"/>
  <c r="M3980" i="1"/>
  <c r="AP3980" i="1" s="1"/>
  <c r="P4002" i="1"/>
  <c r="AN4002" i="1"/>
  <c r="Q2986" i="1"/>
  <c r="AS2986" i="1"/>
  <c r="Q3955" i="1"/>
  <c r="AS3955" i="1"/>
  <c r="AS3257" i="1"/>
  <c r="Q3257" i="1"/>
  <c r="AS2265" i="1"/>
  <c r="Q2265" i="1"/>
  <c r="M2019" i="1"/>
  <c r="AP2019" i="1" s="1"/>
  <c r="O2019" i="1"/>
  <c r="AR2019" i="1" s="1"/>
  <c r="L2019" i="1"/>
  <c r="AO2019" i="1" s="1"/>
  <c r="J2019" i="1"/>
  <c r="N2019" i="1"/>
  <c r="AQ2019" i="1" s="1"/>
  <c r="X4953" i="1"/>
  <c r="X4954" i="1" s="1"/>
  <c r="X4955" i="1" s="1"/>
  <c r="X4956" i="1" s="1"/>
  <c r="X4957" i="1" s="1"/>
  <c r="Y4952" i="1"/>
  <c r="Z3112" i="1"/>
  <c r="Y3113" i="1"/>
  <c r="Y3983" i="1"/>
  <c r="Z3982" i="1"/>
  <c r="AS3978" i="1"/>
  <c r="Q3978" i="1"/>
  <c r="AN2018" i="1"/>
  <c r="P2018" i="1"/>
  <c r="A4037" i="1"/>
  <c r="AM4036" i="1"/>
  <c r="P3109" i="1"/>
  <c r="AN3109" i="1"/>
  <c r="O4102" i="1"/>
  <c r="AR4102" i="1" s="1"/>
  <c r="N4102" i="1"/>
  <c r="AQ4102" i="1" s="1"/>
  <c r="L4102" i="1"/>
  <c r="AO4102" i="1" s="1"/>
  <c r="M4102" i="1"/>
  <c r="AP4102" i="1" s="1"/>
  <c r="J4102" i="1"/>
  <c r="M2118" i="1"/>
  <c r="AP2118" i="1" s="1"/>
  <c r="L2118" i="1"/>
  <c r="AO2118" i="1" s="1"/>
  <c r="J2118" i="1"/>
  <c r="O2118" i="1"/>
  <c r="AR2118" i="1" s="1"/>
  <c r="N2118" i="1"/>
  <c r="AQ2118" i="1" s="1"/>
  <c r="J2466" i="1"/>
  <c r="O2466" i="1"/>
  <c r="AR2466" i="1" s="1"/>
  <c r="N2466" i="1"/>
  <c r="AQ2466" i="1" s="1"/>
  <c r="M2466" i="1"/>
  <c r="AP2466" i="1" s="1"/>
  <c r="L2466" i="1"/>
  <c r="AO2466" i="1" s="1"/>
  <c r="Q3959" i="1"/>
  <c r="AS3959" i="1"/>
  <c r="AS3990" i="1"/>
  <c r="Q3990" i="1"/>
  <c r="Q2116" i="1"/>
  <c r="AS2116" i="1"/>
  <c r="Z4253" i="1"/>
  <c r="Y4254" i="1"/>
  <c r="J3458" i="1"/>
  <c r="O3458" i="1"/>
  <c r="AR3458" i="1" s="1"/>
  <c r="N3458" i="1"/>
  <c r="AQ3458" i="1" s="1"/>
  <c r="M3458" i="1"/>
  <c r="AP3458" i="1" s="1"/>
  <c r="L3458" i="1"/>
  <c r="AO3458" i="1" s="1"/>
  <c r="AN2999" i="1"/>
  <c r="P2999" i="1"/>
  <c r="P3010" i="1"/>
  <c r="AN3010" i="1"/>
  <c r="Z4005" i="1"/>
  <c r="Y4006" i="1"/>
  <c r="Q2998" i="1"/>
  <c r="AS2998" i="1"/>
  <c r="Y4105" i="1"/>
  <c r="Z4104" i="1"/>
  <c r="Y2121" i="1"/>
  <c r="Z2120" i="1"/>
  <c r="O3259" i="1"/>
  <c r="AR3259" i="1" s="1"/>
  <c r="N3259" i="1"/>
  <c r="AQ3259" i="1" s="1"/>
  <c r="L3259" i="1"/>
  <c r="AO3259" i="1" s="1"/>
  <c r="J3259" i="1"/>
  <c r="M3259" i="1"/>
  <c r="AP3259" i="1" s="1"/>
  <c r="O2988" i="1"/>
  <c r="AR2988" i="1" s="1"/>
  <c r="M2988" i="1"/>
  <c r="AP2988" i="1" s="1"/>
  <c r="J2988" i="1"/>
  <c r="N2988" i="1"/>
  <c r="AQ2988" i="1" s="1"/>
  <c r="L2988" i="1"/>
  <c r="AO2988" i="1" s="1"/>
  <c r="L2267" i="1"/>
  <c r="AO2267" i="1" s="1"/>
  <c r="J2267" i="1"/>
  <c r="N2267" i="1"/>
  <c r="AQ2267" i="1" s="1"/>
  <c r="M2267" i="1"/>
  <c r="AP2267" i="1" s="1"/>
  <c r="O2267" i="1"/>
  <c r="AR2267" i="1" s="1"/>
  <c r="Y2972" i="1"/>
  <c r="Z2971" i="1"/>
  <c r="P3979" i="1"/>
  <c r="AN3979" i="1"/>
  <c r="M3961" i="1"/>
  <c r="AP3961" i="1" s="1"/>
  <c r="N3961" i="1"/>
  <c r="AQ3961" i="1" s="1"/>
  <c r="J3961" i="1"/>
  <c r="L3961" i="1"/>
  <c r="AO3961" i="1" s="1"/>
  <c r="O3961" i="1"/>
  <c r="AR3961" i="1" s="1"/>
  <c r="K1127" i="1"/>
  <c r="I1127" i="1"/>
  <c r="K1475" i="1"/>
  <c r="I1475" i="1"/>
  <c r="K1028" i="1"/>
  <c r="I1028" i="1"/>
  <c r="I1276" i="1"/>
  <c r="K1276" i="1"/>
  <c r="Z1476" i="1"/>
  <c r="Y1477" i="1"/>
  <c r="M1126" i="1"/>
  <c r="AP1126" i="1" s="1"/>
  <c r="J1126" i="1"/>
  <c r="L1126" i="1"/>
  <c r="AO1126" i="1" s="1"/>
  <c r="O1126" i="1"/>
  <c r="AR1126" i="1" s="1"/>
  <c r="N1126" i="1"/>
  <c r="AQ1126" i="1" s="1"/>
  <c r="Q1273" i="1"/>
  <c r="AS1273" i="1"/>
  <c r="P1976" i="1"/>
  <c r="AN1976" i="1"/>
  <c r="AN1274" i="1"/>
  <c r="P1274" i="1"/>
  <c r="AN1125" i="1"/>
  <c r="P1125" i="1"/>
  <c r="O1275" i="1"/>
  <c r="AR1275" i="1" s="1"/>
  <c r="J1275" i="1"/>
  <c r="M1275" i="1"/>
  <c r="AP1275" i="1" s="1"/>
  <c r="L1275" i="1"/>
  <c r="AO1275" i="1" s="1"/>
  <c r="N1275" i="1"/>
  <c r="AQ1275" i="1" s="1"/>
  <c r="Z1128" i="1"/>
  <c r="Y1129" i="1"/>
  <c r="Z1029" i="1"/>
  <c r="Y1030" i="1"/>
  <c r="AN1026" i="1"/>
  <c r="P1026" i="1"/>
  <c r="Q1975" i="1"/>
  <c r="AS1975" i="1"/>
  <c r="M1027" i="1"/>
  <c r="AP1027" i="1" s="1"/>
  <c r="N1027" i="1"/>
  <c r="AQ1027" i="1" s="1"/>
  <c r="L1027" i="1"/>
  <c r="AO1027" i="1" s="1"/>
  <c r="J1027" i="1"/>
  <c r="O1027" i="1"/>
  <c r="AR1027" i="1" s="1"/>
  <c r="Y1278" i="1"/>
  <c r="Z1277" i="1"/>
  <c r="AS1472" i="1"/>
  <c r="Q1472" i="1"/>
  <c r="AN1473" i="1"/>
  <c r="P1473" i="1"/>
  <c r="M1474" i="1"/>
  <c r="AP1474" i="1" s="1"/>
  <c r="O1474" i="1"/>
  <c r="AR1474" i="1" s="1"/>
  <c r="N1474" i="1"/>
  <c r="AQ1474" i="1" s="1"/>
  <c r="L1474" i="1"/>
  <c r="AO1474" i="1" s="1"/>
  <c r="J1474" i="1"/>
  <c r="Q1124" i="1"/>
  <c r="AS1124" i="1"/>
  <c r="Q1025" i="1"/>
  <c r="AS1025" i="1"/>
  <c r="AS280" i="1"/>
  <c r="Q33" i="1"/>
  <c r="Q131" i="1"/>
  <c r="AN133" i="1"/>
  <c r="AN282" i="1"/>
  <c r="Q479" i="1"/>
  <c r="AN481" i="1"/>
  <c r="Q989" i="1"/>
  <c r="K134" i="1"/>
  <c r="K36" i="1"/>
  <c r="K283" i="1"/>
  <c r="K482" i="1"/>
  <c r="I134" i="1"/>
  <c r="J134" i="1" s="1"/>
  <c r="I36" i="1"/>
  <c r="J36" i="1" s="1"/>
  <c r="I283" i="1"/>
  <c r="J283" i="1" s="1"/>
  <c r="I482" i="1"/>
  <c r="J482" i="1" s="1"/>
  <c r="AS33" i="1"/>
  <c r="AN35" i="1"/>
  <c r="Q280" i="1"/>
  <c r="AS989" i="1"/>
  <c r="P281" i="1"/>
  <c r="P132" i="1"/>
  <c r="P480" i="1"/>
  <c r="AS479" i="1"/>
  <c r="AS131" i="1"/>
  <c r="P34" i="1"/>
  <c r="Y484" i="1"/>
  <c r="Z483" i="1"/>
  <c r="O133" i="1"/>
  <c r="AR133" i="1" s="1"/>
  <c r="L133" i="1"/>
  <c r="AO133" i="1" s="1"/>
  <c r="N133" i="1"/>
  <c r="AQ133" i="1" s="1"/>
  <c r="M133" i="1"/>
  <c r="AP133" i="1" s="1"/>
  <c r="Y38" i="1"/>
  <c r="Z37" i="1"/>
  <c r="Z284" i="1"/>
  <c r="Y285" i="1"/>
  <c r="N282" i="1"/>
  <c r="AQ282" i="1" s="1"/>
  <c r="L282" i="1"/>
  <c r="AO282" i="1" s="1"/>
  <c r="O282" i="1"/>
  <c r="AR282" i="1" s="1"/>
  <c r="M282" i="1"/>
  <c r="AP282" i="1" s="1"/>
  <c r="O35" i="1"/>
  <c r="AR35" i="1" s="1"/>
  <c r="N35" i="1"/>
  <c r="AQ35" i="1" s="1"/>
  <c r="L35" i="1"/>
  <c r="AO35" i="1" s="1"/>
  <c r="M35" i="1"/>
  <c r="AP35" i="1" s="1"/>
  <c r="Y136" i="1"/>
  <c r="Z135" i="1"/>
  <c r="N481" i="1"/>
  <c r="AQ481" i="1" s="1"/>
  <c r="M481" i="1"/>
  <c r="AP481" i="1" s="1"/>
  <c r="O481" i="1"/>
  <c r="AR481" i="1" s="1"/>
  <c r="L481" i="1"/>
  <c r="AO481" i="1" s="1"/>
  <c r="R3261" i="1"/>
  <c r="S3261" i="1"/>
  <c r="F3261" i="1"/>
  <c r="U3261" i="1"/>
  <c r="T3261" i="1"/>
  <c r="V3261" i="1"/>
  <c r="E3261" i="1"/>
  <c r="E3963" i="1"/>
  <c r="R3963" i="1"/>
  <c r="S3963" i="1"/>
  <c r="F3963" i="1"/>
  <c r="T3963" i="1"/>
  <c r="V3963" i="1"/>
  <c r="U3963" i="1"/>
  <c r="E2269" i="1"/>
  <c r="T2269" i="1"/>
  <c r="S2269" i="1"/>
  <c r="F2269" i="1"/>
  <c r="V2269" i="1"/>
  <c r="R2269" i="1"/>
  <c r="U2269" i="1"/>
  <c r="R3460" i="1"/>
  <c r="F3460" i="1"/>
  <c r="U3460" i="1"/>
  <c r="S3460" i="1"/>
  <c r="T3460" i="1"/>
  <c r="V3460" i="1"/>
  <c r="E3460" i="1"/>
  <c r="E4104" i="1"/>
  <c r="V4104" i="1"/>
  <c r="T4104" i="1"/>
  <c r="S4104" i="1"/>
  <c r="R4104" i="1"/>
  <c r="U4104" i="1"/>
  <c r="F4104" i="1"/>
  <c r="V3994" i="1"/>
  <c r="F3994" i="1"/>
  <c r="T3994" i="1"/>
  <c r="S3994" i="1"/>
  <c r="E3994" i="1"/>
  <c r="U3994" i="1"/>
  <c r="R3994" i="1"/>
  <c r="V2021" i="1"/>
  <c r="F2021" i="1"/>
  <c r="R2021" i="1"/>
  <c r="T2021" i="1"/>
  <c r="U2021" i="1"/>
  <c r="E2021" i="1"/>
  <c r="S2021" i="1"/>
  <c r="S2468" i="1"/>
  <c r="U2468" i="1"/>
  <c r="T2468" i="1"/>
  <c r="R2468" i="1"/>
  <c r="V2468" i="1"/>
  <c r="E2468" i="1"/>
  <c r="F2468" i="1"/>
  <c r="T3982" i="1"/>
  <c r="F3982" i="1"/>
  <c r="U3982" i="1"/>
  <c r="R3982" i="1"/>
  <c r="E3982" i="1"/>
  <c r="V3982" i="1"/>
  <c r="S3982" i="1"/>
  <c r="U3013" i="1"/>
  <c r="F3013" i="1"/>
  <c r="E3013" i="1"/>
  <c r="V3013" i="1"/>
  <c r="T3013" i="1"/>
  <c r="S3013" i="1"/>
  <c r="R3013" i="1"/>
  <c r="F3112" i="1"/>
  <c r="E3112" i="1"/>
  <c r="R3112" i="1"/>
  <c r="V3112" i="1"/>
  <c r="T3112" i="1"/>
  <c r="S3112" i="1"/>
  <c r="U3112" i="1"/>
  <c r="R4452" i="1"/>
  <c r="T4452" i="1"/>
  <c r="V4452" i="1"/>
  <c r="U4452" i="1"/>
  <c r="E4452" i="1"/>
  <c r="S4452" i="1"/>
  <c r="F4452" i="1"/>
  <c r="E4005" i="1"/>
  <c r="S4005" i="1"/>
  <c r="T4005" i="1"/>
  <c r="V4005" i="1"/>
  <c r="R4005" i="1"/>
  <c r="U4005" i="1"/>
  <c r="F4005" i="1"/>
  <c r="F2120" i="1"/>
  <c r="U2120" i="1"/>
  <c r="S2120" i="1"/>
  <c r="T2120" i="1"/>
  <c r="E2120" i="1"/>
  <c r="R2120" i="1"/>
  <c r="V2120" i="1"/>
  <c r="E4253" i="1"/>
  <c r="S4253" i="1"/>
  <c r="F4253" i="1"/>
  <c r="T4253" i="1"/>
  <c r="V4253" i="1"/>
  <c r="U4253" i="1"/>
  <c r="R4253" i="1"/>
  <c r="F2971" i="1"/>
  <c r="T2971" i="1"/>
  <c r="U2971" i="1"/>
  <c r="V2971" i="1"/>
  <c r="S2971" i="1"/>
  <c r="E2971" i="1"/>
  <c r="R2971" i="1"/>
  <c r="S1476" i="1"/>
  <c r="E1476" i="1"/>
  <c r="F1476" i="1"/>
  <c r="U1476" i="1"/>
  <c r="R1476" i="1"/>
  <c r="V1476" i="1"/>
  <c r="T1476" i="1"/>
  <c r="F1029" i="1"/>
  <c r="T1029" i="1"/>
  <c r="E1029" i="1"/>
  <c r="V1029" i="1"/>
  <c r="S1029" i="1"/>
  <c r="U1029" i="1"/>
  <c r="R1029" i="1"/>
  <c r="F1128" i="1"/>
  <c r="E1128" i="1"/>
  <c r="T1128" i="1"/>
  <c r="V1128" i="1"/>
  <c r="S1128" i="1"/>
  <c r="R1128" i="1"/>
  <c r="U1128" i="1"/>
  <c r="V1277" i="1"/>
  <c r="T1277" i="1"/>
  <c r="E1277" i="1"/>
  <c r="F1277" i="1"/>
  <c r="R1277" i="1"/>
  <c r="U1277" i="1"/>
  <c r="S1277" i="1"/>
  <c r="S284" i="1"/>
  <c r="R284" i="1"/>
  <c r="V284" i="1"/>
  <c r="U284" i="1"/>
  <c r="T284" i="1"/>
  <c r="F284" i="1"/>
  <c r="E284" i="1"/>
  <c r="V483" i="1"/>
  <c r="U483" i="1"/>
  <c r="T483" i="1"/>
  <c r="R483" i="1"/>
  <c r="S483" i="1"/>
  <c r="F483" i="1"/>
  <c r="E483" i="1"/>
  <c r="R37" i="1"/>
  <c r="V37" i="1"/>
  <c r="U37" i="1"/>
  <c r="T37" i="1"/>
  <c r="S37" i="1"/>
  <c r="F37" i="1"/>
  <c r="E37" i="1"/>
  <c r="R135" i="1"/>
  <c r="V135" i="1"/>
  <c r="T135" i="1"/>
  <c r="U135" i="1"/>
  <c r="S135" i="1"/>
  <c r="F135" i="1"/>
  <c r="E135" i="1"/>
  <c r="B135" i="4" l="1"/>
  <c r="B37" i="4"/>
  <c r="B483" i="4"/>
  <c r="B284" i="4"/>
  <c r="A114" i="1"/>
  <c r="AM113" i="1"/>
  <c r="K2971" i="1"/>
  <c r="I2971" i="1"/>
  <c r="K4253" i="1"/>
  <c r="I4253" i="1"/>
  <c r="K2120" i="1"/>
  <c r="I2120" i="1"/>
  <c r="I4005" i="1"/>
  <c r="K4005" i="1"/>
  <c r="K4452" i="1"/>
  <c r="I4452" i="1"/>
  <c r="K3112" i="1"/>
  <c r="I3112" i="1"/>
  <c r="I3013" i="1"/>
  <c r="K3013" i="1"/>
  <c r="K3982" i="1"/>
  <c r="I3982" i="1"/>
  <c r="K2468" i="1"/>
  <c r="I2468" i="1"/>
  <c r="I2021" i="1"/>
  <c r="K2021" i="1"/>
  <c r="I3994" i="1"/>
  <c r="K3994" i="1"/>
  <c r="K4104" i="1"/>
  <c r="I4104" i="1"/>
  <c r="K3460" i="1"/>
  <c r="I3460" i="1"/>
  <c r="K2269" i="1"/>
  <c r="I2269" i="1"/>
  <c r="K3963" i="1"/>
  <c r="I3963" i="1"/>
  <c r="I3261" i="1"/>
  <c r="K3261" i="1"/>
  <c r="Z4105" i="1"/>
  <c r="Y4106" i="1"/>
  <c r="AS2999" i="1"/>
  <c r="Q2999" i="1"/>
  <c r="AS3109" i="1"/>
  <c r="Q3109" i="1"/>
  <c r="Y3984" i="1"/>
  <c r="Z3983" i="1"/>
  <c r="X4958" i="1"/>
  <c r="X4959" i="1" s="1"/>
  <c r="X4960" i="1" s="1"/>
  <c r="X4961" i="1" s="1"/>
  <c r="X4962" i="1" s="1"/>
  <c r="X4963" i="1" s="1"/>
  <c r="X4964" i="1" s="1"/>
  <c r="X4965" i="1" s="1"/>
  <c r="X4966" i="1" s="1"/>
  <c r="X4967" i="1" s="1"/>
  <c r="X4968" i="1" s="1"/>
  <c r="X4969" i="1" s="1"/>
  <c r="X4970" i="1" s="1"/>
  <c r="X4971" i="1" s="1"/>
  <c r="X4972" i="1" s="1"/>
  <c r="X4973" i="1" s="1"/>
  <c r="X4974" i="1" s="1"/>
  <c r="X4975" i="1" s="1"/>
  <c r="X4976" i="1" s="1"/>
  <c r="X4977" i="1" s="1"/>
  <c r="Y4957" i="1"/>
  <c r="AS4002" i="1"/>
  <c r="Q4002" i="1"/>
  <c r="Y2973" i="1"/>
  <c r="Z2972" i="1"/>
  <c r="AN3961" i="1"/>
  <c r="P3961" i="1"/>
  <c r="AN2988" i="1"/>
  <c r="P2988" i="1"/>
  <c r="AN2019" i="1"/>
  <c r="P2019" i="1"/>
  <c r="Z4006" i="1"/>
  <c r="Y4007" i="1"/>
  <c r="Q2018" i="1"/>
  <c r="AS2018" i="1"/>
  <c r="A5038" i="1"/>
  <c r="AM5037" i="1"/>
  <c r="Q3960" i="1"/>
  <c r="AS3960" i="1"/>
  <c r="AS3991" i="1"/>
  <c r="Q3991" i="1"/>
  <c r="Y3263" i="1"/>
  <c r="Z3262" i="1"/>
  <c r="L3459" i="1"/>
  <c r="AO3459" i="1" s="1"/>
  <c r="M3459" i="1"/>
  <c r="AP3459" i="1" s="1"/>
  <c r="N3459" i="1"/>
  <c r="AQ3459" i="1" s="1"/>
  <c r="J3459" i="1"/>
  <c r="O3459" i="1"/>
  <c r="AR3459" i="1" s="1"/>
  <c r="N2989" i="1"/>
  <c r="AQ2989" i="1" s="1"/>
  <c r="M2989" i="1"/>
  <c r="AP2989" i="1" s="1"/>
  <c r="L2989" i="1"/>
  <c r="AO2989" i="1" s="1"/>
  <c r="J2989" i="1"/>
  <c r="O2989" i="1"/>
  <c r="AR2989" i="1" s="1"/>
  <c r="AN2466" i="1"/>
  <c r="P2466" i="1"/>
  <c r="Y3114" i="1"/>
  <c r="Z3113" i="1"/>
  <c r="AS2987" i="1"/>
  <c r="Q2987" i="1"/>
  <c r="Z2270" i="1"/>
  <c r="Y2271" i="1"/>
  <c r="AS2968" i="1"/>
  <c r="Q2968" i="1"/>
  <c r="O3962" i="1"/>
  <c r="AR3962" i="1" s="1"/>
  <c r="M3962" i="1"/>
  <c r="AP3962" i="1" s="1"/>
  <c r="N3962" i="1"/>
  <c r="AQ3962" i="1" s="1"/>
  <c r="L3962" i="1"/>
  <c r="AO3962" i="1" s="1"/>
  <c r="J3962" i="1"/>
  <c r="O3260" i="1"/>
  <c r="AR3260" i="1" s="1"/>
  <c r="M3260" i="1"/>
  <c r="AP3260" i="1" s="1"/>
  <c r="L3260" i="1"/>
  <c r="AO3260" i="1" s="1"/>
  <c r="J3260" i="1"/>
  <c r="N3260" i="1"/>
  <c r="AQ3260" i="1" s="1"/>
  <c r="AN4102" i="1"/>
  <c r="P4102" i="1"/>
  <c r="A4038" i="1"/>
  <c r="AM4037" i="1"/>
  <c r="P3000" i="1"/>
  <c r="AN3000" i="1"/>
  <c r="Z2121" i="1"/>
  <c r="Y2122" i="1"/>
  <c r="AN3980" i="1"/>
  <c r="P3980" i="1"/>
  <c r="AN3992" i="1"/>
  <c r="P3992" i="1"/>
  <c r="Y4454" i="1"/>
  <c r="Z4453" i="1"/>
  <c r="A3038" i="1"/>
  <c r="AM3037" i="1"/>
  <c r="J3001" i="1"/>
  <c r="O3001" i="1"/>
  <c r="AR3001" i="1" s="1"/>
  <c r="N3001" i="1"/>
  <c r="AQ3001" i="1" s="1"/>
  <c r="L3001" i="1"/>
  <c r="AO3001" i="1" s="1"/>
  <c r="M3001" i="1"/>
  <c r="AP3001" i="1" s="1"/>
  <c r="J2020" i="1"/>
  <c r="O2020" i="1"/>
  <c r="AR2020" i="1" s="1"/>
  <c r="M2020" i="1"/>
  <c r="AP2020" i="1" s="1"/>
  <c r="L2020" i="1"/>
  <c r="AO2020" i="1" s="1"/>
  <c r="N2020" i="1"/>
  <c r="AQ2020" i="1" s="1"/>
  <c r="M2970" i="1"/>
  <c r="AP2970" i="1" s="1"/>
  <c r="L2970" i="1"/>
  <c r="AO2970" i="1" s="1"/>
  <c r="J2970" i="1"/>
  <c r="O2970" i="1"/>
  <c r="AR2970" i="1" s="1"/>
  <c r="N2970" i="1"/>
  <c r="AQ2970" i="1" s="1"/>
  <c r="Q3979" i="1"/>
  <c r="AS3979" i="1"/>
  <c r="AN2267" i="1"/>
  <c r="P2267" i="1"/>
  <c r="AN3259" i="1"/>
  <c r="P3259" i="1"/>
  <c r="P3458" i="1"/>
  <c r="AN3458" i="1"/>
  <c r="AS3457" i="1"/>
  <c r="Q3457" i="1"/>
  <c r="P3011" i="1"/>
  <c r="AN3011" i="1"/>
  <c r="AN4003" i="1"/>
  <c r="P4003" i="1"/>
  <c r="Z2469" i="1"/>
  <c r="Y2470" i="1"/>
  <c r="Y3015" i="1"/>
  <c r="Z3014" i="1"/>
  <c r="AS3258" i="1"/>
  <c r="Q3258" i="1"/>
  <c r="A2038" i="1"/>
  <c r="AM2037" i="1"/>
  <c r="J3012" i="1"/>
  <c r="O3012" i="1"/>
  <c r="AR3012" i="1" s="1"/>
  <c r="N3012" i="1"/>
  <c r="AQ3012" i="1" s="1"/>
  <c r="L3012" i="1"/>
  <c r="AO3012" i="1" s="1"/>
  <c r="M3012" i="1"/>
  <c r="AP3012" i="1" s="1"/>
  <c r="Q2266" i="1"/>
  <c r="AS2266" i="1"/>
  <c r="AS3956" i="1"/>
  <c r="Q3956" i="1"/>
  <c r="N3981" i="1"/>
  <c r="AQ3981" i="1" s="1"/>
  <c r="O3981" i="1"/>
  <c r="AR3981" i="1" s="1"/>
  <c r="L3981" i="1"/>
  <c r="AO3981" i="1" s="1"/>
  <c r="J3981" i="1"/>
  <c r="M3981" i="1"/>
  <c r="AP3981" i="1" s="1"/>
  <c r="M3993" i="1"/>
  <c r="AP3993" i="1" s="1"/>
  <c r="O3993" i="1"/>
  <c r="AR3993" i="1" s="1"/>
  <c r="L3993" i="1"/>
  <c r="AO3993" i="1" s="1"/>
  <c r="J3993" i="1"/>
  <c r="N3993" i="1"/>
  <c r="AQ3993" i="1" s="1"/>
  <c r="N4103" i="1"/>
  <c r="AQ4103" i="1" s="1"/>
  <c r="L4103" i="1"/>
  <c r="AO4103" i="1" s="1"/>
  <c r="J4103" i="1"/>
  <c r="O4103" i="1"/>
  <c r="AR4103" i="1" s="1"/>
  <c r="M4103" i="1"/>
  <c r="AP4103" i="1" s="1"/>
  <c r="Z4254" i="1"/>
  <c r="Y4255" i="1"/>
  <c r="AN2118" i="1"/>
  <c r="P2118" i="1"/>
  <c r="A1038" i="1"/>
  <c r="AM1037" i="1"/>
  <c r="AN2969" i="1"/>
  <c r="P2969" i="1"/>
  <c r="O3111" i="1"/>
  <c r="AR3111" i="1" s="1"/>
  <c r="J3111" i="1"/>
  <c r="N3111" i="1"/>
  <c r="AQ3111" i="1" s="1"/>
  <c r="M3111" i="1"/>
  <c r="AP3111" i="1" s="1"/>
  <c r="L3111" i="1"/>
  <c r="AO3111" i="1" s="1"/>
  <c r="AS3010" i="1"/>
  <c r="Q3010" i="1"/>
  <c r="Q2117" i="1"/>
  <c r="AS2117" i="1"/>
  <c r="P3110" i="1"/>
  <c r="AN3110" i="1"/>
  <c r="Z3461" i="1"/>
  <c r="Y3462" i="1"/>
  <c r="Z3995" i="1"/>
  <c r="Y3996" i="1"/>
  <c r="Z3964" i="1"/>
  <c r="Y3965" i="1"/>
  <c r="J4252" i="1"/>
  <c r="O4252" i="1"/>
  <c r="AR4252" i="1" s="1"/>
  <c r="M4252" i="1"/>
  <c r="AP4252" i="1" s="1"/>
  <c r="N4252" i="1"/>
  <c r="AQ4252" i="1" s="1"/>
  <c r="L4252" i="1"/>
  <c r="AO4252" i="1" s="1"/>
  <c r="J4004" i="1"/>
  <c r="O4004" i="1"/>
  <c r="AR4004" i="1" s="1"/>
  <c r="N4004" i="1"/>
  <c r="AQ4004" i="1" s="1"/>
  <c r="M4004" i="1"/>
  <c r="AP4004" i="1" s="1"/>
  <c r="L4004" i="1"/>
  <c r="AO4004" i="1" s="1"/>
  <c r="Z4952" i="1"/>
  <c r="Y4953" i="1"/>
  <c r="Q2465" i="1"/>
  <c r="AS2465" i="1"/>
  <c r="Y2023" i="1"/>
  <c r="Z2022" i="1"/>
  <c r="O2119" i="1"/>
  <c r="AR2119" i="1" s="1"/>
  <c r="N2119" i="1"/>
  <c r="AQ2119" i="1" s="1"/>
  <c r="M2119" i="1"/>
  <c r="AP2119" i="1" s="1"/>
  <c r="L2119" i="1"/>
  <c r="AO2119" i="1" s="1"/>
  <c r="J2119" i="1"/>
  <c r="M2467" i="1"/>
  <c r="AP2467" i="1" s="1"/>
  <c r="J2467" i="1"/>
  <c r="N2467" i="1"/>
  <c r="AQ2467" i="1" s="1"/>
  <c r="L2467" i="1"/>
  <c r="AO2467" i="1" s="1"/>
  <c r="O2467" i="1"/>
  <c r="AR2467" i="1" s="1"/>
  <c r="M2268" i="1"/>
  <c r="AP2268" i="1" s="1"/>
  <c r="L2268" i="1"/>
  <c r="AO2268" i="1" s="1"/>
  <c r="O2268" i="1"/>
  <c r="AR2268" i="1" s="1"/>
  <c r="N2268" i="1"/>
  <c r="AQ2268" i="1" s="1"/>
  <c r="J2268" i="1"/>
  <c r="K1277" i="1"/>
  <c r="I1277" i="1"/>
  <c r="I1128" i="1"/>
  <c r="K1128" i="1"/>
  <c r="K1029" i="1"/>
  <c r="I1029" i="1"/>
  <c r="K1476" i="1"/>
  <c r="I1476" i="1"/>
  <c r="Z1030" i="1"/>
  <c r="Y1031" i="1"/>
  <c r="AN1474" i="1"/>
  <c r="P1474" i="1"/>
  <c r="Y1130" i="1"/>
  <c r="Z1129" i="1"/>
  <c r="AS1125" i="1"/>
  <c r="Q1125" i="1"/>
  <c r="J1475" i="1"/>
  <c r="O1475" i="1"/>
  <c r="AR1475" i="1" s="1"/>
  <c r="M1475" i="1"/>
  <c r="AP1475" i="1" s="1"/>
  <c r="N1475" i="1"/>
  <c r="AQ1475" i="1" s="1"/>
  <c r="L1475" i="1"/>
  <c r="AO1475" i="1" s="1"/>
  <c r="M1276" i="1"/>
  <c r="AP1276" i="1" s="1"/>
  <c r="L1276" i="1"/>
  <c r="AO1276" i="1" s="1"/>
  <c r="O1276" i="1"/>
  <c r="AR1276" i="1" s="1"/>
  <c r="N1276" i="1"/>
  <c r="AQ1276" i="1" s="1"/>
  <c r="J1276" i="1"/>
  <c r="Q1274" i="1"/>
  <c r="AS1274" i="1"/>
  <c r="Y1279" i="1"/>
  <c r="Z1278" i="1"/>
  <c r="Q1026" i="1"/>
  <c r="AS1026" i="1"/>
  <c r="AN1126" i="1"/>
  <c r="P1126" i="1"/>
  <c r="J1028" i="1"/>
  <c r="O1028" i="1"/>
  <c r="AR1028" i="1" s="1"/>
  <c r="N1028" i="1"/>
  <c r="AQ1028" i="1" s="1"/>
  <c r="M1028" i="1"/>
  <c r="AP1028" i="1" s="1"/>
  <c r="L1028" i="1"/>
  <c r="AO1028" i="1" s="1"/>
  <c r="O1127" i="1"/>
  <c r="AR1127" i="1" s="1"/>
  <c r="L1127" i="1"/>
  <c r="AO1127" i="1" s="1"/>
  <c r="J1127" i="1"/>
  <c r="N1127" i="1"/>
  <c r="AQ1127" i="1" s="1"/>
  <c r="M1127" i="1"/>
  <c r="AP1127" i="1" s="1"/>
  <c r="Q1473" i="1"/>
  <c r="AS1473" i="1"/>
  <c r="AS1976" i="1"/>
  <c r="Q1976" i="1"/>
  <c r="AN1275" i="1"/>
  <c r="P1275" i="1"/>
  <c r="AN1027" i="1"/>
  <c r="P1027" i="1"/>
  <c r="Y1478" i="1"/>
  <c r="Z1477" i="1"/>
  <c r="AS281" i="1"/>
  <c r="AS34" i="1"/>
  <c r="AS480" i="1"/>
  <c r="AN482" i="1"/>
  <c r="Q132" i="1"/>
  <c r="AN283" i="1"/>
  <c r="AN134" i="1"/>
  <c r="K135" i="1"/>
  <c r="K37" i="1"/>
  <c r="K483" i="1"/>
  <c r="K284" i="1"/>
  <c r="I135" i="1"/>
  <c r="J135" i="1" s="1"/>
  <c r="I37" i="1"/>
  <c r="J37" i="1" s="1"/>
  <c r="I483" i="1"/>
  <c r="J483" i="1" s="1"/>
  <c r="I284" i="1"/>
  <c r="J284" i="1" s="1"/>
  <c r="AS132" i="1"/>
  <c r="AN36" i="1"/>
  <c r="Q34" i="1"/>
  <c r="Q281" i="1"/>
  <c r="P282" i="1"/>
  <c r="P481" i="1"/>
  <c r="P35" i="1"/>
  <c r="Q480" i="1"/>
  <c r="P133" i="1"/>
  <c r="L36" i="1"/>
  <c r="AO36" i="1" s="1"/>
  <c r="N36" i="1"/>
  <c r="AQ36" i="1" s="1"/>
  <c r="M36" i="1"/>
  <c r="AP36" i="1" s="1"/>
  <c r="O36" i="1"/>
  <c r="AR36" i="1" s="1"/>
  <c r="Y39" i="1"/>
  <c r="Z38" i="1"/>
  <c r="Y485" i="1"/>
  <c r="Z484" i="1"/>
  <c r="L482" i="1"/>
  <c r="AO482" i="1" s="1"/>
  <c r="N482" i="1"/>
  <c r="AQ482" i="1" s="1"/>
  <c r="O482" i="1"/>
  <c r="AR482" i="1" s="1"/>
  <c r="M482" i="1"/>
  <c r="AP482" i="1" s="1"/>
  <c r="L134" i="1"/>
  <c r="AO134" i="1" s="1"/>
  <c r="O134" i="1"/>
  <c r="AR134" i="1" s="1"/>
  <c r="N134" i="1"/>
  <c r="AQ134" i="1" s="1"/>
  <c r="M134" i="1"/>
  <c r="AP134" i="1" s="1"/>
  <c r="Z136" i="1"/>
  <c r="Y137" i="1"/>
  <c r="Y286" i="1"/>
  <c r="Z285" i="1"/>
  <c r="L283" i="1"/>
  <c r="AO283" i="1" s="1"/>
  <c r="M283" i="1"/>
  <c r="AP283" i="1" s="1"/>
  <c r="O283" i="1"/>
  <c r="AR283" i="1" s="1"/>
  <c r="N283" i="1"/>
  <c r="AQ283" i="1" s="1"/>
  <c r="V4105" i="1"/>
  <c r="R4105" i="1"/>
  <c r="U4105" i="1"/>
  <c r="S4105" i="1"/>
  <c r="F4105" i="1"/>
  <c r="E4105" i="1"/>
  <c r="T4105" i="1"/>
  <c r="R2972" i="1"/>
  <c r="F2972" i="1"/>
  <c r="U2972" i="1"/>
  <c r="T2972" i="1"/>
  <c r="E2972" i="1"/>
  <c r="S2972" i="1"/>
  <c r="V2972" i="1"/>
  <c r="F3983" i="1"/>
  <c r="T3983" i="1"/>
  <c r="R3983" i="1"/>
  <c r="S3983" i="1"/>
  <c r="V3983" i="1"/>
  <c r="E3983" i="1"/>
  <c r="U3983" i="1"/>
  <c r="T2469" i="1"/>
  <c r="F2469" i="1"/>
  <c r="S2469" i="1"/>
  <c r="V2469" i="1"/>
  <c r="R2469" i="1"/>
  <c r="E2469" i="1"/>
  <c r="U2469" i="1"/>
  <c r="F3995" i="1"/>
  <c r="R3995" i="1"/>
  <c r="S3995" i="1"/>
  <c r="T3995" i="1"/>
  <c r="U3995" i="1"/>
  <c r="V3995" i="1"/>
  <c r="E3995" i="1"/>
  <c r="T4952" i="1"/>
  <c r="F4952" i="1"/>
  <c r="U4952" i="1"/>
  <c r="V4952" i="1"/>
  <c r="R4952" i="1"/>
  <c r="S4952" i="1"/>
  <c r="E4952" i="1"/>
  <c r="F2022" i="1"/>
  <c r="S2022" i="1"/>
  <c r="E2022" i="1"/>
  <c r="R2022" i="1"/>
  <c r="V2022" i="1"/>
  <c r="T2022" i="1"/>
  <c r="U2022" i="1"/>
  <c r="S2270" i="1"/>
  <c r="R2270" i="1"/>
  <c r="V2270" i="1"/>
  <c r="T2270" i="1"/>
  <c r="F2270" i="1"/>
  <c r="U2270" i="1"/>
  <c r="E2270" i="1"/>
  <c r="T4006" i="1"/>
  <c r="E4006" i="1"/>
  <c r="F4006" i="1"/>
  <c r="S4006" i="1"/>
  <c r="R4006" i="1"/>
  <c r="V4006" i="1"/>
  <c r="U4006" i="1"/>
  <c r="S3262" i="1"/>
  <c r="T3262" i="1"/>
  <c r="R3262" i="1"/>
  <c r="F3262" i="1"/>
  <c r="E3262" i="1"/>
  <c r="V3262" i="1"/>
  <c r="U3262" i="1"/>
  <c r="U3113" i="1"/>
  <c r="F3113" i="1"/>
  <c r="V3113" i="1"/>
  <c r="R3113" i="1"/>
  <c r="E3113" i="1"/>
  <c r="T3113" i="1"/>
  <c r="S3113" i="1"/>
  <c r="T3964" i="1"/>
  <c r="F3964" i="1"/>
  <c r="V3964" i="1"/>
  <c r="S3964" i="1"/>
  <c r="U3964" i="1"/>
  <c r="R3964" i="1"/>
  <c r="E3964" i="1"/>
  <c r="S2121" i="1"/>
  <c r="V2121" i="1"/>
  <c r="F2121" i="1"/>
  <c r="T2121" i="1"/>
  <c r="R2121" i="1"/>
  <c r="E2121" i="1"/>
  <c r="U2121" i="1"/>
  <c r="F3014" i="1"/>
  <c r="V3014" i="1"/>
  <c r="E3014" i="1"/>
  <c r="T3014" i="1"/>
  <c r="R3014" i="1"/>
  <c r="S3014" i="1"/>
  <c r="U3014" i="1"/>
  <c r="S4453" i="1"/>
  <c r="R4453" i="1"/>
  <c r="E4453" i="1"/>
  <c r="T4453" i="1"/>
  <c r="F4453" i="1"/>
  <c r="V4453" i="1"/>
  <c r="U4453" i="1"/>
  <c r="U4254" i="1"/>
  <c r="V4254" i="1"/>
  <c r="E4254" i="1"/>
  <c r="F4254" i="1"/>
  <c r="T4254" i="1"/>
  <c r="S4254" i="1"/>
  <c r="R4254" i="1"/>
  <c r="V3461" i="1"/>
  <c r="F3461" i="1"/>
  <c r="U3461" i="1"/>
  <c r="T3461" i="1"/>
  <c r="S3461" i="1"/>
  <c r="E3461" i="1"/>
  <c r="R3461" i="1"/>
  <c r="V1278" i="1"/>
  <c r="F1278" i="1"/>
  <c r="U1278" i="1"/>
  <c r="R1278" i="1"/>
  <c r="S1278" i="1"/>
  <c r="E1278" i="1"/>
  <c r="T1278" i="1"/>
  <c r="V1030" i="1"/>
  <c r="E1030" i="1"/>
  <c r="S1030" i="1"/>
  <c r="F1030" i="1"/>
  <c r="R1030" i="1"/>
  <c r="U1030" i="1"/>
  <c r="T1030" i="1"/>
  <c r="V1477" i="1"/>
  <c r="U1477" i="1"/>
  <c r="T1477" i="1"/>
  <c r="R1477" i="1"/>
  <c r="F1477" i="1"/>
  <c r="S1477" i="1"/>
  <c r="E1477" i="1"/>
  <c r="R1129" i="1"/>
  <c r="F1129" i="1"/>
  <c r="E1129" i="1"/>
  <c r="S1129" i="1"/>
  <c r="V1129" i="1"/>
  <c r="U1129" i="1"/>
  <c r="T1129" i="1"/>
  <c r="S484" i="1"/>
  <c r="R484" i="1"/>
  <c r="U484" i="1"/>
  <c r="V484" i="1"/>
  <c r="T484" i="1"/>
  <c r="F484" i="1"/>
  <c r="E484" i="1"/>
  <c r="V285" i="1"/>
  <c r="U285" i="1"/>
  <c r="T285" i="1"/>
  <c r="S285" i="1"/>
  <c r="R285" i="1"/>
  <c r="F285" i="1"/>
  <c r="E285" i="1"/>
  <c r="U38" i="1"/>
  <c r="T38" i="1"/>
  <c r="S38" i="1"/>
  <c r="R38" i="1"/>
  <c r="V38" i="1"/>
  <c r="F38" i="1"/>
  <c r="E38" i="1"/>
  <c r="U136" i="1"/>
  <c r="T136" i="1"/>
  <c r="S136" i="1"/>
  <c r="R136" i="1"/>
  <c r="V136" i="1"/>
  <c r="E136" i="1"/>
  <c r="F136" i="1"/>
  <c r="B136" i="4" l="1"/>
  <c r="B38" i="4"/>
  <c r="B285" i="4"/>
  <c r="B484" i="4"/>
  <c r="A115" i="1"/>
  <c r="AM114" i="1"/>
  <c r="K3461" i="1"/>
  <c r="I3461" i="1"/>
  <c r="K4254" i="1"/>
  <c r="I4254" i="1"/>
  <c r="I4453" i="1"/>
  <c r="K4453" i="1"/>
  <c r="I3014" i="1"/>
  <c r="K3014" i="1"/>
  <c r="K2121" i="1"/>
  <c r="I2121" i="1"/>
  <c r="K3964" i="1"/>
  <c r="I3964" i="1"/>
  <c r="I3113" i="1"/>
  <c r="K3113" i="1"/>
  <c r="K3262" i="1"/>
  <c r="I3262" i="1"/>
  <c r="I4006" i="1"/>
  <c r="K4006" i="1"/>
  <c r="K2270" i="1"/>
  <c r="I2270" i="1"/>
  <c r="K2022" i="1"/>
  <c r="I2022" i="1"/>
  <c r="I4952" i="1"/>
  <c r="K4952" i="1"/>
  <c r="I3995" i="1"/>
  <c r="K3995" i="1"/>
  <c r="I2469" i="1"/>
  <c r="K2469" i="1"/>
  <c r="K3983" i="1"/>
  <c r="I3983" i="1"/>
  <c r="I2972" i="1"/>
  <c r="K2972" i="1"/>
  <c r="K4105" i="1"/>
  <c r="I4105" i="1"/>
  <c r="P2119" i="1"/>
  <c r="AN2119" i="1"/>
  <c r="AS2969" i="1"/>
  <c r="Q2969" i="1"/>
  <c r="AN3993" i="1"/>
  <c r="P3993" i="1"/>
  <c r="Q3259" i="1"/>
  <c r="AS3259" i="1"/>
  <c r="AN2970" i="1"/>
  <c r="P2970" i="1"/>
  <c r="Z2122" i="1"/>
  <c r="Y2123" i="1"/>
  <c r="Z2973" i="1"/>
  <c r="Y2974" i="1"/>
  <c r="N4104" i="1"/>
  <c r="AQ4104" i="1" s="1"/>
  <c r="M4104" i="1"/>
  <c r="AP4104" i="1" s="1"/>
  <c r="L4104" i="1"/>
  <c r="AO4104" i="1" s="1"/>
  <c r="J4104" i="1"/>
  <c r="O4104" i="1"/>
  <c r="AR4104" i="1" s="1"/>
  <c r="L3982" i="1"/>
  <c r="AO3982" i="1" s="1"/>
  <c r="J3982" i="1"/>
  <c r="N3982" i="1"/>
  <c r="AQ3982" i="1" s="1"/>
  <c r="O3982" i="1"/>
  <c r="AR3982" i="1" s="1"/>
  <c r="M3982" i="1"/>
  <c r="AP3982" i="1" s="1"/>
  <c r="Y4256" i="1"/>
  <c r="Z4255" i="1"/>
  <c r="Y3966" i="1"/>
  <c r="Z3965" i="1"/>
  <c r="Z4454" i="1"/>
  <c r="Y4455" i="1"/>
  <c r="AN3260" i="1"/>
  <c r="P3260" i="1"/>
  <c r="J3261" i="1"/>
  <c r="N3261" i="1"/>
  <c r="AQ3261" i="1" s="1"/>
  <c r="M3261" i="1"/>
  <c r="AP3261" i="1" s="1"/>
  <c r="L3261" i="1"/>
  <c r="AO3261" i="1" s="1"/>
  <c r="O3261" i="1"/>
  <c r="AR3261" i="1" s="1"/>
  <c r="J4005" i="1"/>
  <c r="O4005" i="1"/>
  <c r="AR4005" i="1" s="1"/>
  <c r="L4005" i="1"/>
  <c r="AO4005" i="1" s="1"/>
  <c r="N4005" i="1"/>
  <c r="AQ4005" i="1" s="1"/>
  <c r="M4005" i="1"/>
  <c r="AP4005" i="1" s="1"/>
  <c r="AN4252" i="1"/>
  <c r="P4252" i="1"/>
  <c r="AS3011" i="1"/>
  <c r="Q3011" i="1"/>
  <c r="Q2267" i="1"/>
  <c r="AS2267" i="1"/>
  <c r="Z4007" i="1"/>
  <c r="Y4008" i="1"/>
  <c r="N3963" i="1"/>
  <c r="AQ3963" i="1" s="1"/>
  <c r="M3963" i="1"/>
  <c r="AP3963" i="1" s="1"/>
  <c r="O3963" i="1"/>
  <c r="AR3963" i="1" s="1"/>
  <c r="L3963" i="1"/>
  <c r="AO3963" i="1" s="1"/>
  <c r="J3963" i="1"/>
  <c r="M2120" i="1"/>
  <c r="AP2120" i="1" s="1"/>
  <c r="N2120" i="1"/>
  <c r="AQ2120" i="1" s="1"/>
  <c r="O2120" i="1"/>
  <c r="AR2120" i="1" s="1"/>
  <c r="J2120" i="1"/>
  <c r="L2120" i="1"/>
  <c r="AO2120" i="1" s="1"/>
  <c r="Z2023" i="1"/>
  <c r="Y2024" i="1"/>
  <c r="P4004" i="1"/>
  <c r="AN4004" i="1"/>
  <c r="Q3110" i="1"/>
  <c r="AS3110" i="1"/>
  <c r="AN2989" i="1"/>
  <c r="P2989" i="1"/>
  <c r="A1039" i="1"/>
  <c r="AM1038" i="1"/>
  <c r="Z3015" i="1"/>
  <c r="Y3016" i="1"/>
  <c r="AS3992" i="1"/>
  <c r="Q3992" i="1"/>
  <c r="AS3000" i="1"/>
  <c r="Q3000" i="1"/>
  <c r="Q2988" i="1"/>
  <c r="AS2988" i="1"/>
  <c r="N3994" i="1"/>
  <c r="AQ3994" i="1" s="1"/>
  <c r="L3994" i="1"/>
  <c r="AO3994" i="1" s="1"/>
  <c r="J3994" i="1"/>
  <c r="M3994" i="1"/>
  <c r="AP3994" i="1" s="1"/>
  <c r="O3994" i="1"/>
  <c r="AR3994" i="1" s="1"/>
  <c r="J3013" i="1"/>
  <c r="O3013" i="1"/>
  <c r="AR3013" i="1" s="1"/>
  <c r="M3013" i="1"/>
  <c r="AP3013" i="1" s="1"/>
  <c r="N3013" i="1"/>
  <c r="AQ3013" i="1" s="1"/>
  <c r="L3013" i="1"/>
  <c r="AO3013" i="1" s="1"/>
  <c r="Z4953" i="1"/>
  <c r="Y4954" i="1"/>
  <c r="Z3996" i="1"/>
  <c r="Y3997" i="1"/>
  <c r="AN4103" i="1"/>
  <c r="P4103" i="1"/>
  <c r="P3012" i="1"/>
  <c r="AN3012" i="1"/>
  <c r="Y2471" i="1"/>
  <c r="Z2470" i="1"/>
  <c r="P3001" i="1"/>
  <c r="AN3001" i="1"/>
  <c r="Y2272" i="1"/>
  <c r="Z2271" i="1"/>
  <c r="Z3263" i="1"/>
  <c r="Y3264" i="1"/>
  <c r="Z4957" i="1"/>
  <c r="Y4958" i="1"/>
  <c r="O2269" i="1"/>
  <c r="AR2269" i="1" s="1"/>
  <c r="M2269" i="1"/>
  <c r="AP2269" i="1" s="1"/>
  <c r="N2269" i="1"/>
  <c r="AQ2269" i="1" s="1"/>
  <c r="L2269" i="1"/>
  <c r="AO2269" i="1" s="1"/>
  <c r="J2269" i="1"/>
  <c r="N3112" i="1"/>
  <c r="AQ3112" i="1" s="1"/>
  <c r="J3112" i="1"/>
  <c r="M3112" i="1"/>
  <c r="AP3112" i="1" s="1"/>
  <c r="L3112" i="1"/>
  <c r="AO3112" i="1" s="1"/>
  <c r="O3112" i="1"/>
  <c r="AR3112" i="1" s="1"/>
  <c r="M4253" i="1"/>
  <c r="AP4253" i="1" s="1"/>
  <c r="L4253" i="1"/>
  <c r="AO4253" i="1" s="1"/>
  <c r="N4253" i="1"/>
  <c r="AQ4253" i="1" s="1"/>
  <c r="J4253" i="1"/>
  <c r="O4253" i="1"/>
  <c r="AR4253" i="1" s="1"/>
  <c r="P3111" i="1"/>
  <c r="AN3111" i="1"/>
  <c r="Q2118" i="1"/>
  <c r="AS2118" i="1"/>
  <c r="P3981" i="1"/>
  <c r="AN3981" i="1"/>
  <c r="AS3980" i="1"/>
  <c r="Q3980" i="1"/>
  <c r="A4039" i="1"/>
  <c r="AM4038" i="1"/>
  <c r="AN3962" i="1"/>
  <c r="P3962" i="1"/>
  <c r="Z3114" i="1"/>
  <c r="Y3115" i="1"/>
  <c r="A5039" i="1"/>
  <c r="AM5038" i="1"/>
  <c r="Q2019" i="1"/>
  <c r="AS2019" i="1"/>
  <c r="AS3961" i="1"/>
  <c r="Q3961" i="1"/>
  <c r="X4978" i="1"/>
  <c r="X4979" i="1" s="1"/>
  <c r="X4980" i="1" s="1"/>
  <c r="X4981" i="1" s="1"/>
  <c r="X4982" i="1" s="1"/>
  <c r="X4983" i="1" s="1"/>
  <c r="X4984" i="1" s="1"/>
  <c r="X4985" i="1" s="1"/>
  <c r="X4986" i="1" s="1"/>
  <c r="X4987" i="1" s="1"/>
  <c r="X4988" i="1" s="1"/>
  <c r="X4989" i="1" s="1"/>
  <c r="X4990" i="1" s="1"/>
  <c r="Y4977" i="1"/>
  <c r="O2021" i="1"/>
  <c r="AR2021" i="1" s="1"/>
  <c r="N2021" i="1"/>
  <c r="AQ2021" i="1" s="1"/>
  <c r="M2021" i="1"/>
  <c r="AP2021" i="1" s="1"/>
  <c r="L2021" i="1"/>
  <c r="AO2021" i="1" s="1"/>
  <c r="J2021" i="1"/>
  <c r="AN2268" i="1"/>
  <c r="P2268" i="1"/>
  <c r="P2467" i="1"/>
  <c r="AN2467" i="1"/>
  <c r="Z3462" i="1"/>
  <c r="Y3463" i="1"/>
  <c r="A2039" i="1"/>
  <c r="AM2038" i="1"/>
  <c r="Q4102" i="1"/>
  <c r="AS4102" i="1"/>
  <c r="Q2466" i="1"/>
  <c r="AS2466" i="1"/>
  <c r="Z4106" i="1"/>
  <c r="Y4107" i="1"/>
  <c r="J3460" i="1"/>
  <c r="O3460" i="1"/>
  <c r="AR3460" i="1" s="1"/>
  <c r="L3460" i="1"/>
  <c r="AO3460" i="1" s="1"/>
  <c r="N3460" i="1"/>
  <c r="AQ3460" i="1" s="1"/>
  <c r="M3460" i="1"/>
  <c r="AP3460" i="1" s="1"/>
  <c r="M2468" i="1"/>
  <c r="AP2468" i="1" s="1"/>
  <c r="N2468" i="1"/>
  <c r="AQ2468" i="1" s="1"/>
  <c r="J2468" i="1"/>
  <c r="O2468" i="1"/>
  <c r="AR2468" i="1" s="1"/>
  <c r="L2468" i="1"/>
  <c r="AO2468" i="1" s="1"/>
  <c r="J4452" i="1"/>
  <c r="O4452" i="1"/>
  <c r="AR4452" i="1" s="1"/>
  <c r="M4452" i="1"/>
  <c r="AP4452" i="1" s="1"/>
  <c r="L4452" i="1"/>
  <c r="AO4452" i="1" s="1"/>
  <c r="N4452" i="1"/>
  <c r="AQ4452" i="1" s="1"/>
  <c r="J2971" i="1"/>
  <c r="O2971" i="1"/>
  <c r="AR2971" i="1" s="1"/>
  <c r="N2971" i="1"/>
  <c r="AQ2971" i="1" s="1"/>
  <c r="L2971" i="1"/>
  <c r="AO2971" i="1" s="1"/>
  <c r="M2971" i="1"/>
  <c r="AP2971" i="1" s="1"/>
  <c r="AS4003" i="1"/>
  <c r="Q4003" i="1"/>
  <c r="Q3458" i="1"/>
  <c r="AS3458" i="1"/>
  <c r="AN2020" i="1"/>
  <c r="P2020" i="1"/>
  <c r="A3039" i="1"/>
  <c r="AM3038" i="1"/>
  <c r="P3459" i="1"/>
  <c r="AN3459" i="1"/>
  <c r="Z3984" i="1"/>
  <c r="Y3985" i="1"/>
  <c r="I1129" i="1"/>
  <c r="K1129" i="1"/>
  <c r="I1477" i="1"/>
  <c r="K1477" i="1"/>
  <c r="I1030" i="1"/>
  <c r="K1030" i="1"/>
  <c r="I1278" i="1"/>
  <c r="K1278" i="1"/>
  <c r="AS1275" i="1"/>
  <c r="Q1275" i="1"/>
  <c r="AN1127" i="1"/>
  <c r="P1127" i="1"/>
  <c r="Q1126" i="1"/>
  <c r="AS1126" i="1"/>
  <c r="Q1474" i="1"/>
  <c r="AS1474" i="1"/>
  <c r="AN1276" i="1"/>
  <c r="P1276" i="1"/>
  <c r="AN1475" i="1"/>
  <c r="P1475" i="1"/>
  <c r="Y1032" i="1"/>
  <c r="Z1031" i="1"/>
  <c r="Z1478" i="1"/>
  <c r="Y1479" i="1"/>
  <c r="J1476" i="1"/>
  <c r="N1476" i="1"/>
  <c r="AQ1476" i="1" s="1"/>
  <c r="O1476" i="1"/>
  <c r="AR1476" i="1" s="1"/>
  <c r="L1476" i="1"/>
  <c r="AO1476" i="1" s="1"/>
  <c r="M1476" i="1"/>
  <c r="AP1476" i="1" s="1"/>
  <c r="AS1027" i="1"/>
  <c r="Q1027" i="1"/>
  <c r="Y1280" i="1"/>
  <c r="Z1279" i="1"/>
  <c r="M1277" i="1"/>
  <c r="AP1277" i="1" s="1"/>
  <c r="L1277" i="1"/>
  <c r="AO1277" i="1" s="1"/>
  <c r="O1277" i="1"/>
  <c r="AR1277" i="1" s="1"/>
  <c r="J1277" i="1"/>
  <c r="N1277" i="1"/>
  <c r="AQ1277" i="1" s="1"/>
  <c r="O1128" i="1"/>
  <c r="AR1128" i="1" s="1"/>
  <c r="N1128" i="1"/>
  <c r="AQ1128" i="1" s="1"/>
  <c r="J1128" i="1"/>
  <c r="M1128" i="1"/>
  <c r="AP1128" i="1" s="1"/>
  <c r="L1128" i="1"/>
  <c r="AO1128" i="1" s="1"/>
  <c r="AN1028" i="1"/>
  <c r="P1028" i="1"/>
  <c r="Y1131" i="1"/>
  <c r="Z1130" i="1"/>
  <c r="J1029" i="1"/>
  <c r="O1029" i="1"/>
  <c r="AR1029" i="1" s="1"/>
  <c r="N1029" i="1"/>
  <c r="AQ1029" i="1" s="1"/>
  <c r="L1029" i="1"/>
  <c r="AO1029" i="1" s="1"/>
  <c r="M1029" i="1"/>
  <c r="AP1029" i="1" s="1"/>
  <c r="AS133" i="1"/>
  <c r="AS35" i="1"/>
  <c r="AN483" i="1"/>
  <c r="AN284" i="1"/>
  <c r="AS481" i="1"/>
  <c r="AS282" i="1"/>
  <c r="AN135" i="1"/>
  <c r="K136" i="1"/>
  <c r="K38" i="1"/>
  <c r="K285" i="1"/>
  <c r="K484" i="1"/>
  <c r="I136" i="1"/>
  <c r="J136" i="1" s="1"/>
  <c r="I38" i="1"/>
  <c r="J38" i="1" s="1"/>
  <c r="I285" i="1"/>
  <c r="J285" i="1" s="1"/>
  <c r="I484" i="1"/>
  <c r="J484" i="1" s="1"/>
  <c r="Q35" i="1"/>
  <c r="Q481" i="1"/>
  <c r="AN37" i="1"/>
  <c r="Q282" i="1"/>
  <c r="Q133" i="1"/>
  <c r="P134" i="1"/>
  <c r="P482" i="1"/>
  <c r="P36" i="1"/>
  <c r="P283" i="1"/>
  <c r="N483" i="1"/>
  <c r="AQ483" i="1" s="1"/>
  <c r="M483" i="1"/>
  <c r="AP483" i="1" s="1"/>
  <c r="O483" i="1"/>
  <c r="AR483" i="1" s="1"/>
  <c r="L483" i="1"/>
  <c r="AO483" i="1" s="1"/>
  <c r="Z39" i="1"/>
  <c r="Y40" i="1"/>
  <c r="Z286" i="1"/>
  <c r="Y287" i="1"/>
  <c r="M37" i="1"/>
  <c r="AP37" i="1" s="1"/>
  <c r="L37" i="1"/>
  <c r="AO37" i="1" s="1"/>
  <c r="O37" i="1"/>
  <c r="AR37" i="1" s="1"/>
  <c r="N37" i="1"/>
  <c r="AQ37" i="1" s="1"/>
  <c r="Z137" i="1"/>
  <c r="Y138" i="1"/>
  <c r="L284" i="1"/>
  <c r="AO284" i="1" s="1"/>
  <c r="O284" i="1"/>
  <c r="AR284" i="1" s="1"/>
  <c r="N284" i="1"/>
  <c r="AQ284" i="1" s="1"/>
  <c r="M284" i="1"/>
  <c r="AP284" i="1" s="1"/>
  <c r="N135" i="1"/>
  <c r="AQ135" i="1" s="1"/>
  <c r="M135" i="1"/>
  <c r="AP135" i="1" s="1"/>
  <c r="L135" i="1"/>
  <c r="AO135" i="1" s="1"/>
  <c r="O135" i="1"/>
  <c r="AR135" i="1" s="1"/>
  <c r="Y486" i="1"/>
  <c r="Z485" i="1"/>
  <c r="F2271" i="1"/>
  <c r="T2271" i="1"/>
  <c r="U2271" i="1"/>
  <c r="R2271" i="1"/>
  <c r="S2271" i="1"/>
  <c r="E2271" i="1"/>
  <c r="V2271" i="1"/>
  <c r="R2973" i="1"/>
  <c r="T2973" i="1"/>
  <c r="S2973" i="1"/>
  <c r="F2973" i="1"/>
  <c r="E2973" i="1"/>
  <c r="V2973" i="1"/>
  <c r="U2973" i="1"/>
  <c r="S3965" i="1"/>
  <c r="F3965" i="1"/>
  <c r="V3965" i="1"/>
  <c r="R3965" i="1"/>
  <c r="U3965" i="1"/>
  <c r="T3965" i="1"/>
  <c r="E3965" i="1"/>
  <c r="F4007" i="1"/>
  <c r="S4007" i="1"/>
  <c r="T4007" i="1"/>
  <c r="R4007" i="1"/>
  <c r="E4007" i="1"/>
  <c r="U4007" i="1"/>
  <c r="V4007" i="1"/>
  <c r="S3015" i="1"/>
  <c r="V3015" i="1"/>
  <c r="T3015" i="1"/>
  <c r="F3015" i="1"/>
  <c r="R3015" i="1"/>
  <c r="U3015" i="1"/>
  <c r="E3015" i="1"/>
  <c r="S2470" i="1"/>
  <c r="T2470" i="1"/>
  <c r="E2470" i="1"/>
  <c r="F2470" i="1"/>
  <c r="V2470" i="1"/>
  <c r="R2470" i="1"/>
  <c r="U2470" i="1"/>
  <c r="S3462" i="1"/>
  <c r="R3462" i="1"/>
  <c r="T3462" i="1"/>
  <c r="V3462" i="1"/>
  <c r="F3462" i="1"/>
  <c r="E3462" i="1"/>
  <c r="U3462" i="1"/>
  <c r="R3984" i="1"/>
  <c r="F3984" i="1"/>
  <c r="T3984" i="1"/>
  <c r="U3984" i="1"/>
  <c r="S3984" i="1"/>
  <c r="E3984" i="1"/>
  <c r="V3984" i="1"/>
  <c r="V4106" i="1"/>
  <c r="R4106" i="1"/>
  <c r="U4106" i="1"/>
  <c r="S4106" i="1"/>
  <c r="F4106" i="1"/>
  <c r="T4106" i="1"/>
  <c r="E4106" i="1"/>
  <c r="E4454" i="1"/>
  <c r="S4454" i="1"/>
  <c r="R4454" i="1"/>
  <c r="U4454" i="1"/>
  <c r="V4454" i="1"/>
  <c r="T4454" i="1"/>
  <c r="F4454" i="1"/>
  <c r="R2122" i="1"/>
  <c r="T2122" i="1"/>
  <c r="S2122" i="1"/>
  <c r="V2122" i="1"/>
  <c r="F2122" i="1"/>
  <c r="E2122" i="1"/>
  <c r="U2122" i="1"/>
  <c r="E4953" i="1"/>
  <c r="R4953" i="1"/>
  <c r="V4953" i="1"/>
  <c r="T4953" i="1"/>
  <c r="U4953" i="1"/>
  <c r="F4953" i="1"/>
  <c r="S4953" i="1"/>
  <c r="F4957" i="1"/>
  <c r="R4957" i="1"/>
  <c r="V4957" i="1"/>
  <c r="U4957" i="1"/>
  <c r="T4957" i="1"/>
  <c r="E4957" i="1"/>
  <c r="S4957" i="1"/>
  <c r="S3114" i="1"/>
  <c r="U3114" i="1"/>
  <c r="F3114" i="1"/>
  <c r="T3114" i="1"/>
  <c r="E3114" i="1"/>
  <c r="V3114" i="1"/>
  <c r="R3114" i="1"/>
  <c r="V4255" i="1"/>
  <c r="E4255" i="1"/>
  <c r="R4255" i="1"/>
  <c r="U4255" i="1"/>
  <c r="F4255" i="1"/>
  <c r="T4255" i="1"/>
  <c r="S4255" i="1"/>
  <c r="R2023" i="1"/>
  <c r="V2023" i="1"/>
  <c r="U2023" i="1"/>
  <c r="E2023" i="1"/>
  <c r="T2023" i="1"/>
  <c r="F2023" i="1"/>
  <c r="S2023" i="1"/>
  <c r="U3996" i="1"/>
  <c r="T3996" i="1"/>
  <c r="R3996" i="1"/>
  <c r="E3996" i="1"/>
  <c r="F3996" i="1"/>
  <c r="S3996" i="1"/>
  <c r="V3996" i="1"/>
  <c r="V3263" i="1"/>
  <c r="E3263" i="1"/>
  <c r="S3263" i="1"/>
  <c r="R3263" i="1"/>
  <c r="F3263" i="1"/>
  <c r="U3263" i="1"/>
  <c r="T3263" i="1"/>
  <c r="U1478" i="1"/>
  <c r="E1478" i="1"/>
  <c r="S1478" i="1"/>
  <c r="T1478" i="1"/>
  <c r="R1478" i="1"/>
  <c r="V1478" i="1"/>
  <c r="F1478" i="1"/>
  <c r="T1130" i="1"/>
  <c r="R1130" i="1"/>
  <c r="E1130" i="1"/>
  <c r="F1130" i="1"/>
  <c r="V1130" i="1"/>
  <c r="S1130" i="1"/>
  <c r="U1130" i="1"/>
  <c r="V1279" i="1"/>
  <c r="F1279" i="1"/>
  <c r="E1279" i="1"/>
  <c r="T1279" i="1"/>
  <c r="S1279" i="1"/>
  <c r="R1279" i="1"/>
  <c r="U1279" i="1"/>
  <c r="V1031" i="1"/>
  <c r="E1031" i="1"/>
  <c r="T1031" i="1"/>
  <c r="S1031" i="1"/>
  <c r="F1031" i="1"/>
  <c r="R1031" i="1"/>
  <c r="U1031" i="1"/>
  <c r="V39" i="1"/>
  <c r="T39" i="1"/>
  <c r="U39" i="1"/>
  <c r="R39" i="1"/>
  <c r="S39" i="1"/>
  <c r="F39" i="1"/>
  <c r="E39" i="1"/>
  <c r="V485" i="1"/>
  <c r="U485" i="1"/>
  <c r="T485" i="1"/>
  <c r="S485" i="1"/>
  <c r="R485" i="1"/>
  <c r="F485" i="1"/>
  <c r="E485" i="1"/>
  <c r="T286" i="1"/>
  <c r="S286" i="1"/>
  <c r="U286" i="1"/>
  <c r="V286" i="1"/>
  <c r="R286" i="1"/>
  <c r="F286" i="1"/>
  <c r="E286" i="1"/>
  <c r="V137" i="1"/>
  <c r="U137" i="1"/>
  <c r="T137" i="1"/>
  <c r="R137" i="1"/>
  <c r="S137" i="1"/>
  <c r="F137" i="1"/>
  <c r="E137" i="1"/>
  <c r="B137" i="4" l="1"/>
  <c r="B286" i="4"/>
  <c r="B485" i="4"/>
  <c r="B39" i="4"/>
  <c r="A116" i="1"/>
  <c r="AM115" i="1"/>
  <c r="I3263" i="1"/>
  <c r="K3263" i="1"/>
  <c r="K3996" i="1"/>
  <c r="I3996" i="1"/>
  <c r="I2023" i="1"/>
  <c r="K2023" i="1"/>
  <c r="K4255" i="1"/>
  <c r="I4255" i="1"/>
  <c r="K3114" i="1"/>
  <c r="I3114" i="1"/>
  <c r="I4957" i="1"/>
  <c r="K4957" i="1"/>
  <c r="K4953" i="1"/>
  <c r="I4953" i="1"/>
  <c r="K2122" i="1"/>
  <c r="I2122" i="1"/>
  <c r="I4454" i="1"/>
  <c r="K4454" i="1"/>
  <c r="I4106" i="1"/>
  <c r="K4106" i="1"/>
  <c r="K3984" i="1"/>
  <c r="I3984" i="1"/>
  <c r="K3462" i="1"/>
  <c r="I3462" i="1"/>
  <c r="K2470" i="1"/>
  <c r="I2470" i="1"/>
  <c r="I3015" i="1"/>
  <c r="K3015" i="1"/>
  <c r="K4007" i="1"/>
  <c r="I4007" i="1"/>
  <c r="K3965" i="1"/>
  <c r="I3965" i="1"/>
  <c r="K2973" i="1"/>
  <c r="I2973" i="1"/>
  <c r="I2271" i="1"/>
  <c r="K2271" i="1"/>
  <c r="A4040" i="1"/>
  <c r="AM4039" i="1"/>
  <c r="AN3013" i="1"/>
  <c r="P3013" i="1"/>
  <c r="Z3985" i="1"/>
  <c r="Y3986" i="1"/>
  <c r="A3040" i="1"/>
  <c r="AM3039" i="1"/>
  <c r="AN4452" i="1"/>
  <c r="P4452" i="1"/>
  <c r="Q2467" i="1"/>
  <c r="AS2467" i="1"/>
  <c r="Z4977" i="1"/>
  <c r="Y4978" i="1"/>
  <c r="Y3116" i="1"/>
  <c r="Z3115" i="1"/>
  <c r="AN3112" i="1"/>
  <c r="P3112" i="1"/>
  <c r="Y4955" i="1"/>
  <c r="Z4954" i="1"/>
  <c r="Q2989" i="1"/>
  <c r="AS2989" i="1"/>
  <c r="Q3260" i="1"/>
  <c r="AS3260" i="1"/>
  <c r="Z2123" i="1"/>
  <c r="Y2124" i="1"/>
  <c r="M3262" i="1"/>
  <c r="AP3262" i="1" s="1"/>
  <c r="N3262" i="1"/>
  <c r="AQ3262" i="1" s="1"/>
  <c r="L3262" i="1"/>
  <c r="AO3262" i="1" s="1"/>
  <c r="O3262" i="1"/>
  <c r="AR3262" i="1" s="1"/>
  <c r="J3262" i="1"/>
  <c r="AS2268" i="1"/>
  <c r="Q2268" i="1"/>
  <c r="X4991" i="1"/>
  <c r="X4992" i="1" s="1"/>
  <c r="X4993" i="1" s="1"/>
  <c r="X4994" i="1" s="1"/>
  <c r="X4995" i="1" s="1"/>
  <c r="X4996" i="1" s="1"/>
  <c r="X4997" i="1" s="1"/>
  <c r="X4998" i="1" s="1"/>
  <c r="X4999" i="1" s="1"/>
  <c r="X5000" i="1" s="1"/>
  <c r="X5001" i="1" s="1"/>
  <c r="X5002" i="1" s="1"/>
  <c r="Y4990" i="1"/>
  <c r="P4253" i="1"/>
  <c r="AN4253" i="1"/>
  <c r="Y2273" i="1"/>
  <c r="Z2272" i="1"/>
  <c r="Q3012" i="1"/>
  <c r="AS3012" i="1"/>
  <c r="P3994" i="1"/>
  <c r="AN3994" i="1"/>
  <c r="AN4104" i="1"/>
  <c r="P4104" i="1"/>
  <c r="O2972" i="1"/>
  <c r="AR2972" i="1" s="1"/>
  <c r="N2972" i="1"/>
  <c r="AQ2972" i="1" s="1"/>
  <c r="L2972" i="1"/>
  <c r="AO2972" i="1" s="1"/>
  <c r="M2972" i="1"/>
  <c r="AP2972" i="1" s="1"/>
  <c r="J2972" i="1"/>
  <c r="O4952" i="1"/>
  <c r="AR4952" i="1" s="1"/>
  <c r="N4952" i="1"/>
  <c r="AQ4952" i="1" s="1"/>
  <c r="J4952" i="1"/>
  <c r="M4952" i="1"/>
  <c r="AP4952" i="1" s="1"/>
  <c r="L4952" i="1"/>
  <c r="AO4952" i="1" s="1"/>
  <c r="O3014" i="1"/>
  <c r="AR3014" i="1" s="1"/>
  <c r="J3014" i="1"/>
  <c r="N3014" i="1"/>
  <c r="AQ3014" i="1" s="1"/>
  <c r="M3014" i="1"/>
  <c r="AP3014" i="1" s="1"/>
  <c r="L3014" i="1"/>
  <c r="AO3014" i="1" s="1"/>
  <c r="AN2269" i="1"/>
  <c r="P2269" i="1"/>
  <c r="Q4103" i="1"/>
  <c r="AS4103" i="1"/>
  <c r="P2120" i="1"/>
  <c r="AN2120" i="1"/>
  <c r="AN4005" i="1"/>
  <c r="P4005" i="1"/>
  <c r="Z4455" i="1"/>
  <c r="Y4456" i="1"/>
  <c r="Z4256" i="1"/>
  <c r="Y4257" i="1"/>
  <c r="J3983" i="1"/>
  <c r="L3983" i="1"/>
  <c r="AO3983" i="1" s="1"/>
  <c r="M3983" i="1"/>
  <c r="AP3983" i="1" s="1"/>
  <c r="O3983" i="1"/>
  <c r="AR3983" i="1" s="1"/>
  <c r="N3983" i="1"/>
  <c r="AQ3983" i="1" s="1"/>
  <c r="L2022" i="1"/>
  <c r="AO2022" i="1" s="1"/>
  <c r="O2022" i="1"/>
  <c r="AR2022" i="1" s="1"/>
  <c r="J2022" i="1"/>
  <c r="M2022" i="1"/>
  <c r="AP2022" i="1" s="1"/>
  <c r="N2022" i="1"/>
  <c r="AQ2022" i="1" s="1"/>
  <c r="A2040" i="1"/>
  <c r="AM2039" i="1"/>
  <c r="AN2021" i="1"/>
  <c r="P2021" i="1"/>
  <c r="Q3962" i="1"/>
  <c r="AS3962" i="1"/>
  <c r="Q3981" i="1"/>
  <c r="AS3981" i="1"/>
  <c r="Q2970" i="1"/>
  <c r="AS2970" i="1"/>
  <c r="O3113" i="1"/>
  <c r="AR3113" i="1" s="1"/>
  <c r="L3113" i="1"/>
  <c r="AO3113" i="1" s="1"/>
  <c r="N3113" i="1"/>
  <c r="AQ3113" i="1" s="1"/>
  <c r="M3113" i="1"/>
  <c r="AP3113" i="1" s="1"/>
  <c r="J3113" i="1"/>
  <c r="L4453" i="1"/>
  <c r="AO4453" i="1" s="1"/>
  <c r="M4453" i="1"/>
  <c r="AP4453" i="1" s="1"/>
  <c r="N4453" i="1"/>
  <c r="AQ4453" i="1" s="1"/>
  <c r="J4453" i="1"/>
  <c r="O4453" i="1"/>
  <c r="AR4453" i="1" s="1"/>
  <c r="P3460" i="1"/>
  <c r="AN3460" i="1"/>
  <c r="Y3464" i="1"/>
  <c r="Z3463" i="1"/>
  <c r="AS3001" i="1"/>
  <c r="Q3001" i="1"/>
  <c r="Z3016" i="1"/>
  <c r="Y3017" i="1"/>
  <c r="Z4008" i="1"/>
  <c r="Y4009" i="1"/>
  <c r="Q4252" i="1"/>
  <c r="AS4252" i="1"/>
  <c r="AS2119" i="1"/>
  <c r="Q2119" i="1"/>
  <c r="J2270" i="1"/>
  <c r="M2270" i="1"/>
  <c r="AP2270" i="1" s="1"/>
  <c r="O2270" i="1"/>
  <c r="AR2270" i="1" s="1"/>
  <c r="N2270" i="1"/>
  <c r="AQ2270" i="1" s="1"/>
  <c r="L2270" i="1"/>
  <c r="AO2270" i="1" s="1"/>
  <c r="O3964" i="1"/>
  <c r="AR3964" i="1" s="1"/>
  <c r="N3964" i="1"/>
  <c r="AQ3964" i="1" s="1"/>
  <c r="M3964" i="1"/>
  <c r="AP3964" i="1" s="1"/>
  <c r="L3964" i="1"/>
  <c r="AO3964" i="1" s="1"/>
  <c r="J3964" i="1"/>
  <c r="L4254" i="1"/>
  <c r="AO4254" i="1" s="1"/>
  <c r="N4254" i="1"/>
  <c r="AQ4254" i="1" s="1"/>
  <c r="J4254" i="1"/>
  <c r="O4254" i="1"/>
  <c r="AR4254" i="1" s="1"/>
  <c r="M4254" i="1"/>
  <c r="AP4254" i="1" s="1"/>
  <c r="Q2020" i="1"/>
  <c r="AS2020" i="1"/>
  <c r="P2971" i="1"/>
  <c r="AN2971" i="1"/>
  <c r="Z4107" i="1"/>
  <c r="Y4108" i="1"/>
  <c r="Y3265" i="1"/>
  <c r="Z3264" i="1"/>
  <c r="Z3997" i="1"/>
  <c r="Y3998" i="1"/>
  <c r="Q4004" i="1"/>
  <c r="AS4004" i="1"/>
  <c r="Z2974" i="1"/>
  <c r="Y2975" i="1"/>
  <c r="M2469" i="1"/>
  <c r="AP2469" i="1" s="1"/>
  <c r="L2469" i="1"/>
  <c r="AO2469" i="1" s="1"/>
  <c r="N2469" i="1"/>
  <c r="AQ2469" i="1" s="1"/>
  <c r="O2469" i="1"/>
  <c r="AR2469" i="1" s="1"/>
  <c r="J2469" i="1"/>
  <c r="AN3963" i="1"/>
  <c r="P3963" i="1"/>
  <c r="Y3967" i="1"/>
  <c r="Z3966" i="1"/>
  <c r="P3982" i="1"/>
  <c r="AN3982" i="1"/>
  <c r="L4105" i="1"/>
  <c r="AO4105" i="1" s="1"/>
  <c r="N4105" i="1"/>
  <c r="AQ4105" i="1" s="1"/>
  <c r="M4105" i="1"/>
  <c r="AP4105" i="1" s="1"/>
  <c r="J4105" i="1"/>
  <c r="O4105" i="1"/>
  <c r="AR4105" i="1" s="1"/>
  <c r="J2121" i="1"/>
  <c r="N2121" i="1"/>
  <c r="AQ2121" i="1" s="1"/>
  <c r="M2121" i="1"/>
  <c r="AP2121" i="1" s="1"/>
  <c r="L2121" i="1"/>
  <c r="AO2121" i="1" s="1"/>
  <c r="O2121" i="1"/>
  <c r="AR2121" i="1" s="1"/>
  <c r="J3461" i="1"/>
  <c r="L3461" i="1"/>
  <c r="AO3461" i="1" s="1"/>
  <c r="O3461" i="1"/>
  <c r="AR3461" i="1" s="1"/>
  <c r="N3461" i="1"/>
  <c r="AQ3461" i="1" s="1"/>
  <c r="M3461" i="1"/>
  <c r="AP3461" i="1" s="1"/>
  <c r="P2468" i="1"/>
  <c r="AN2468" i="1"/>
  <c r="Q3459" i="1"/>
  <c r="AS3459" i="1"/>
  <c r="A5040" i="1"/>
  <c r="AM5039" i="1"/>
  <c r="Q3111" i="1"/>
  <c r="AS3111" i="1"/>
  <c r="Y4959" i="1"/>
  <c r="Z4958" i="1"/>
  <c r="Y2472" i="1"/>
  <c r="Z2471" i="1"/>
  <c r="A1040" i="1"/>
  <c r="AM1039" i="1"/>
  <c r="Y2025" i="1"/>
  <c r="Z2024" i="1"/>
  <c r="P3261" i="1"/>
  <c r="AN3261" i="1"/>
  <c r="Q3993" i="1"/>
  <c r="AS3993" i="1"/>
  <c r="L3995" i="1"/>
  <c r="AO3995" i="1" s="1"/>
  <c r="O3995" i="1"/>
  <c r="AR3995" i="1" s="1"/>
  <c r="M3995" i="1"/>
  <c r="AP3995" i="1" s="1"/>
  <c r="N3995" i="1"/>
  <c r="AQ3995" i="1" s="1"/>
  <c r="J3995" i="1"/>
  <c r="O4006" i="1"/>
  <c r="AR4006" i="1" s="1"/>
  <c r="N4006" i="1"/>
  <c r="AQ4006" i="1" s="1"/>
  <c r="M4006" i="1"/>
  <c r="AP4006" i="1" s="1"/>
  <c r="L4006" i="1"/>
  <c r="AO4006" i="1" s="1"/>
  <c r="J4006" i="1"/>
  <c r="I1031" i="1"/>
  <c r="K1031" i="1"/>
  <c r="I1279" i="1"/>
  <c r="K1279" i="1"/>
  <c r="I1130" i="1"/>
  <c r="K1130" i="1"/>
  <c r="I1478" i="1"/>
  <c r="K1478" i="1"/>
  <c r="M1278" i="1"/>
  <c r="AP1278" i="1" s="1"/>
  <c r="L1278" i="1"/>
  <c r="AO1278" i="1" s="1"/>
  <c r="O1278" i="1"/>
  <c r="AR1278" i="1" s="1"/>
  <c r="N1278" i="1"/>
  <c r="AQ1278" i="1" s="1"/>
  <c r="J1278" i="1"/>
  <c r="Y1033" i="1"/>
  <c r="Z1032" i="1"/>
  <c r="L1030" i="1"/>
  <c r="AO1030" i="1" s="1"/>
  <c r="J1030" i="1"/>
  <c r="N1030" i="1"/>
  <c r="AQ1030" i="1" s="1"/>
  <c r="O1030" i="1"/>
  <c r="AR1030" i="1" s="1"/>
  <c r="M1030" i="1"/>
  <c r="AP1030" i="1" s="1"/>
  <c r="AN1029" i="1"/>
  <c r="P1029" i="1"/>
  <c r="AN1128" i="1"/>
  <c r="P1128" i="1"/>
  <c r="AS1475" i="1"/>
  <c r="Q1475" i="1"/>
  <c r="AS1127" i="1"/>
  <c r="Q1127" i="1"/>
  <c r="Y1281" i="1"/>
  <c r="Z1280" i="1"/>
  <c r="AN1476" i="1"/>
  <c r="P1476" i="1"/>
  <c r="N1477" i="1"/>
  <c r="AQ1477" i="1" s="1"/>
  <c r="L1477" i="1"/>
  <c r="AO1477" i="1" s="1"/>
  <c r="M1477" i="1"/>
  <c r="AP1477" i="1" s="1"/>
  <c r="J1477" i="1"/>
  <c r="O1477" i="1"/>
  <c r="AR1477" i="1" s="1"/>
  <c r="AS1276" i="1"/>
  <c r="Q1276" i="1"/>
  <c r="Y1132" i="1"/>
  <c r="Z1131" i="1"/>
  <c r="Y1480" i="1"/>
  <c r="Z1479" i="1"/>
  <c r="AS1028" i="1"/>
  <c r="Q1028" i="1"/>
  <c r="AN1277" i="1"/>
  <c r="P1277" i="1"/>
  <c r="O1129" i="1"/>
  <c r="AR1129" i="1" s="1"/>
  <c r="N1129" i="1"/>
  <c r="AQ1129" i="1" s="1"/>
  <c r="M1129" i="1"/>
  <c r="AP1129" i="1" s="1"/>
  <c r="L1129" i="1"/>
  <c r="AO1129" i="1" s="1"/>
  <c r="J1129" i="1"/>
  <c r="AS36" i="1"/>
  <c r="AN484" i="1"/>
  <c r="Q283" i="1"/>
  <c r="AN285" i="1"/>
  <c r="AN136" i="1"/>
  <c r="Q482" i="1"/>
  <c r="Q134" i="1"/>
  <c r="K137" i="1"/>
  <c r="K286" i="1"/>
  <c r="K485" i="1"/>
  <c r="K39" i="1"/>
  <c r="I137" i="1"/>
  <c r="J137" i="1" s="1"/>
  <c r="I286" i="1"/>
  <c r="J286" i="1" s="1"/>
  <c r="I485" i="1"/>
  <c r="J485" i="1" s="1"/>
  <c r="I39" i="1"/>
  <c r="J39" i="1" s="1"/>
  <c r="Q36" i="1"/>
  <c r="AS283" i="1"/>
  <c r="AN38" i="1"/>
  <c r="AS482" i="1"/>
  <c r="AS134" i="1"/>
  <c r="P37" i="1"/>
  <c r="P284" i="1"/>
  <c r="P483" i="1"/>
  <c r="P135" i="1"/>
  <c r="Y41" i="1"/>
  <c r="Z40" i="1"/>
  <c r="M285" i="1"/>
  <c r="AP285" i="1" s="1"/>
  <c r="N285" i="1"/>
  <c r="AQ285" i="1" s="1"/>
  <c r="L285" i="1"/>
  <c r="AO285" i="1" s="1"/>
  <c r="O285" i="1"/>
  <c r="AR285" i="1" s="1"/>
  <c r="Z138" i="1"/>
  <c r="Y139" i="1"/>
  <c r="Z287" i="1"/>
  <c r="Y288" i="1"/>
  <c r="O38" i="1"/>
  <c r="AR38" i="1" s="1"/>
  <c r="M38" i="1"/>
  <c r="AP38" i="1" s="1"/>
  <c r="L38" i="1"/>
  <c r="AO38" i="1" s="1"/>
  <c r="N38" i="1"/>
  <c r="AQ38" i="1" s="1"/>
  <c r="O136" i="1"/>
  <c r="AR136" i="1" s="1"/>
  <c r="N136" i="1"/>
  <c r="AQ136" i="1" s="1"/>
  <c r="M136" i="1"/>
  <c r="AP136" i="1" s="1"/>
  <c r="L136" i="1"/>
  <c r="AO136" i="1" s="1"/>
  <c r="N484" i="1"/>
  <c r="AQ484" i="1" s="1"/>
  <c r="L484" i="1"/>
  <c r="AO484" i="1" s="1"/>
  <c r="M484" i="1"/>
  <c r="AP484" i="1" s="1"/>
  <c r="O484" i="1"/>
  <c r="AR484" i="1" s="1"/>
  <c r="Y487" i="1"/>
  <c r="Z486" i="1"/>
  <c r="S4256" i="1"/>
  <c r="R4256" i="1"/>
  <c r="E4256" i="1"/>
  <c r="V4256" i="1"/>
  <c r="F4256" i="1"/>
  <c r="T4256" i="1"/>
  <c r="U4256" i="1"/>
  <c r="V4008" i="1"/>
  <c r="R4008" i="1"/>
  <c r="U4008" i="1"/>
  <c r="S4008" i="1"/>
  <c r="F4008" i="1"/>
  <c r="T4008" i="1"/>
  <c r="E4008" i="1"/>
  <c r="V2974" i="1"/>
  <c r="T2974" i="1"/>
  <c r="S2974" i="1"/>
  <c r="R2974" i="1"/>
  <c r="F2974" i="1"/>
  <c r="E2974" i="1"/>
  <c r="U2974" i="1"/>
  <c r="T3115" i="1"/>
  <c r="V3115" i="1"/>
  <c r="E3115" i="1"/>
  <c r="R3115" i="1"/>
  <c r="U3115" i="1"/>
  <c r="F3115" i="1"/>
  <c r="S3115" i="1"/>
  <c r="F3463" i="1"/>
  <c r="U3463" i="1"/>
  <c r="T3463" i="1"/>
  <c r="E3463" i="1"/>
  <c r="R3463" i="1"/>
  <c r="V3463" i="1"/>
  <c r="S3463" i="1"/>
  <c r="T3985" i="1"/>
  <c r="U3985" i="1"/>
  <c r="S3985" i="1"/>
  <c r="R3985" i="1"/>
  <c r="E3985" i="1"/>
  <c r="V3985" i="1"/>
  <c r="F3985" i="1"/>
  <c r="U3264" i="1"/>
  <c r="T3264" i="1"/>
  <c r="S3264" i="1"/>
  <c r="R3264" i="1"/>
  <c r="F3264" i="1"/>
  <c r="E3264" i="1"/>
  <c r="V3264" i="1"/>
  <c r="V4958" i="1"/>
  <c r="E4958" i="1"/>
  <c r="R4958" i="1"/>
  <c r="S4958" i="1"/>
  <c r="F4958" i="1"/>
  <c r="T4958" i="1"/>
  <c r="U4958" i="1"/>
  <c r="S2024" i="1"/>
  <c r="R2024" i="1"/>
  <c r="T2024" i="1"/>
  <c r="E2024" i="1"/>
  <c r="F2024" i="1"/>
  <c r="V2024" i="1"/>
  <c r="U2024" i="1"/>
  <c r="E4107" i="1"/>
  <c r="F4107" i="1"/>
  <c r="U4107" i="1"/>
  <c r="S4107" i="1"/>
  <c r="T4107" i="1"/>
  <c r="R4107" i="1"/>
  <c r="V4107" i="1"/>
  <c r="S3966" i="1"/>
  <c r="V3966" i="1"/>
  <c r="R3966" i="1"/>
  <c r="E3966" i="1"/>
  <c r="T3966" i="1"/>
  <c r="U3966" i="1"/>
  <c r="F3966" i="1"/>
  <c r="V2123" i="1"/>
  <c r="F2123" i="1"/>
  <c r="U2123" i="1"/>
  <c r="T2123" i="1"/>
  <c r="E2123" i="1"/>
  <c r="S2123" i="1"/>
  <c r="R2123" i="1"/>
  <c r="F3016" i="1"/>
  <c r="U3016" i="1"/>
  <c r="S3016" i="1"/>
  <c r="V3016" i="1"/>
  <c r="R3016" i="1"/>
  <c r="E3016" i="1"/>
  <c r="T3016" i="1"/>
  <c r="R3997" i="1"/>
  <c r="S3997" i="1"/>
  <c r="V3997" i="1"/>
  <c r="U3997" i="1"/>
  <c r="T3997" i="1"/>
  <c r="E3997" i="1"/>
  <c r="F3997" i="1"/>
  <c r="E4977" i="1"/>
  <c r="S4977" i="1"/>
  <c r="U4977" i="1"/>
  <c r="R4977" i="1"/>
  <c r="F4977" i="1"/>
  <c r="V4977" i="1"/>
  <c r="T4977" i="1"/>
  <c r="S4954" i="1"/>
  <c r="R4954" i="1"/>
  <c r="F4954" i="1"/>
  <c r="T4954" i="1"/>
  <c r="E4954" i="1"/>
  <c r="V4954" i="1"/>
  <c r="U4954" i="1"/>
  <c r="V2272" i="1"/>
  <c r="U2272" i="1"/>
  <c r="R2272" i="1"/>
  <c r="E2272" i="1"/>
  <c r="S2272" i="1"/>
  <c r="F2272" i="1"/>
  <c r="T2272" i="1"/>
  <c r="F4455" i="1"/>
  <c r="T4455" i="1"/>
  <c r="S4455" i="1"/>
  <c r="V4455" i="1"/>
  <c r="R4455" i="1"/>
  <c r="U4455" i="1"/>
  <c r="E4455" i="1"/>
  <c r="U2471" i="1"/>
  <c r="R2471" i="1"/>
  <c r="S2471" i="1"/>
  <c r="F2471" i="1"/>
  <c r="V2471" i="1"/>
  <c r="T2471" i="1"/>
  <c r="E2471" i="1"/>
  <c r="U1131" i="1"/>
  <c r="F1131" i="1"/>
  <c r="S1131" i="1"/>
  <c r="R1131" i="1"/>
  <c r="E1131" i="1"/>
  <c r="V1131" i="1"/>
  <c r="T1131" i="1"/>
  <c r="V1479" i="1"/>
  <c r="F1479" i="1"/>
  <c r="U1479" i="1"/>
  <c r="S1479" i="1"/>
  <c r="T1479" i="1"/>
  <c r="E1479" i="1"/>
  <c r="R1479" i="1"/>
  <c r="F1032" i="1"/>
  <c r="E1032" i="1"/>
  <c r="U1032" i="1"/>
  <c r="V1032" i="1"/>
  <c r="T1032" i="1"/>
  <c r="S1032" i="1"/>
  <c r="R1032" i="1"/>
  <c r="U1280" i="1"/>
  <c r="S1280" i="1"/>
  <c r="R1280" i="1"/>
  <c r="T1280" i="1"/>
  <c r="E1280" i="1"/>
  <c r="F1280" i="1"/>
  <c r="V1280" i="1"/>
  <c r="S40" i="1"/>
  <c r="V40" i="1"/>
  <c r="R40" i="1"/>
  <c r="U40" i="1"/>
  <c r="T40" i="1"/>
  <c r="E40" i="1"/>
  <c r="F40" i="1"/>
  <c r="T287" i="1"/>
  <c r="S287" i="1"/>
  <c r="V287" i="1"/>
  <c r="U287" i="1"/>
  <c r="R287" i="1"/>
  <c r="F287" i="1"/>
  <c r="E287" i="1"/>
  <c r="S138" i="1"/>
  <c r="R138" i="1"/>
  <c r="U138" i="1"/>
  <c r="V138" i="1"/>
  <c r="T138" i="1"/>
  <c r="F138" i="1"/>
  <c r="E138" i="1"/>
  <c r="V486" i="1"/>
  <c r="U486" i="1"/>
  <c r="S486" i="1"/>
  <c r="T486" i="1"/>
  <c r="R486" i="1"/>
  <c r="F486" i="1"/>
  <c r="E486" i="1"/>
  <c r="B486" i="4" l="1"/>
  <c r="B138" i="4"/>
  <c r="B287" i="4"/>
  <c r="B40" i="4"/>
  <c r="A117" i="1"/>
  <c r="AM116" i="1"/>
  <c r="K2471" i="1"/>
  <c r="I2471" i="1"/>
  <c r="K4455" i="1"/>
  <c r="I4455" i="1"/>
  <c r="K2272" i="1"/>
  <c r="I2272" i="1"/>
  <c r="K4954" i="1"/>
  <c r="I4954" i="1"/>
  <c r="I4977" i="1"/>
  <c r="K4977" i="1"/>
  <c r="K3997" i="1"/>
  <c r="I3997" i="1"/>
  <c r="I3016" i="1"/>
  <c r="K3016" i="1"/>
  <c r="K2123" i="1"/>
  <c r="I2123" i="1"/>
  <c r="I3966" i="1"/>
  <c r="K3966" i="1"/>
  <c r="I4107" i="1"/>
  <c r="K4107" i="1"/>
  <c r="I2024" i="1"/>
  <c r="K2024" i="1"/>
  <c r="K4958" i="1"/>
  <c r="I4958" i="1"/>
  <c r="K3264" i="1"/>
  <c r="I3264" i="1"/>
  <c r="K3985" i="1"/>
  <c r="I3985" i="1"/>
  <c r="K3463" i="1"/>
  <c r="I3463" i="1"/>
  <c r="I3115" i="1"/>
  <c r="K3115" i="1"/>
  <c r="K2974" i="1"/>
  <c r="I2974" i="1"/>
  <c r="K4008" i="1"/>
  <c r="I4008" i="1"/>
  <c r="I4256" i="1"/>
  <c r="K4256" i="1"/>
  <c r="P3964" i="1"/>
  <c r="AN3964" i="1"/>
  <c r="Z3464" i="1"/>
  <c r="Y3465" i="1"/>
  <c r="AN3014" i="1"/>
  <c r="P3014" i="1"/>
  <c r="Z4990" i="1"/>
  <c r="Y4991" i="1"/>
  <c r="J3965" i="1"/>
  <c r="N3965" i="1"/>
  <c r="AQ3965" i="1" s="1"/>
  <c r="M3965" i="1"/>
  <c r="AP3965" i="1" s="1"/>
  <c r="O3965" i="1"/>
  <c r="AR3965" i="1" s="1"/>
  <c r="L3965" i="1"/>
  <c r="AO3965" i="1" s="1"/>
  <c r="L3462" i="1"/>
  <c r="AO3462" i="1" s="1"/>
  <c r="J3462" i="1"/>
  <c r="O3462" i="1"/>
  <c r="AR3462" i="1" s="1"/>
  <c r="N3462" i="1"/>
  <c r="AQ3462" i="1" s="1"/>
  <c r="M3462" i="1"/>
  <c r="AP3462" i="1" s="1"/>
  <c r="J2122" i="1"/>
  <c r="O2122" i="1"/>
  <c r="AR2122" i="1" s="1"/>
  <c r="M2122" i="1"/>
  <c r="AP2122" i="1" s="1"/>
  <c r="N2122" i="1"/>
  <c r="AQ2122" i="1" s="1"/>
  <c r="L2122" i="1"/>
  <c r="AO2122" i="1" s="1"/>
  <c r="N4255" i="1"/>
  <c r="AQ4255" i="1" s="1"/>
  <c r="J4255" i="1"/>
  <c r="O4255" i="1"/>
  <c r="AR4255" i="1" s="1"/>
  <c r="M4255" i="1"/>
  <c r="AP4255" i="1" s="1"/>
  <c r="L4255" i="1"/>
  <c r="AO4255" i="1" s="1"/>
  <c r="Z4456" i="1"/>
  <c r="Y4457" i="1"/>
  <c r="X5003" i="1"/>
  <c r="X5004" i="1" s="1"/>
  <c r="X5005" i="1" s="1"/>
  <c r="X5006" i="1" s="1"/>
  <c r="X5007" i="1" s="1"/>
  <c r="X5008" i="1" s="1"/>
  <c r="X5009" i="1" s="1"/>
  <c r="X5010" i="1" s="1"/>
  <c r="X5011" i="1" s="1"/>
  <c r="X5012" i="1" s="1"/>
  <c r="X5013" i="1" s="1"/>
  <c r="X5014" i="1" s="1"/>
  <c r="X5015" i="1" s="1"/>
  <c r="X5016" i="1" s="1"/>
  <c r="X5017" i="1" s="1"/>
  <c r="X5018" i="1" s="1"/>
  <c r="X5019" i="1" s="1"/>
  <c r="X5020" i="1" s="1"/>
  <c r="X5021" i="1" s="1"/>
  <c r="X5022" i="1" s="1"/>
  <c r="X5023" i="1" s="1"/>
  <c r="X5024" i="1" s="1"/>
  <c r="X5025" i="1" s="1"/>
  <c r="X5026" i="1" s="1"/>
  <c r="X5027" i="1" s="1"/>
  <c r="X5028" i="1" s="1"/>
  <c r="X5029" i="1" s="1"/>
  <c r="X5030" i="1" s="1"/>
  <c r="X5031" i="1" s="1"/>
  <c r="X5032" i="1" s="1"/>
  <c r="X5033" i="1" s="1"/>
  <c r="X5034" i="1" s="1"/>
  <c r="X5035" i="1" s="1"/>
  <c r="X5036" i="1" s="1"/>
  <c r="X5037" i="1" s="1"/>
  <c r="X5038" i="1" s="1"/>
  <c r="X5039" i="1" s="1"/>
  <c r="X5040" i="1" s="1"/>
  <c r="X5041" i="1" s="1"/>
  <c r="X5042" i="1" s="1"/>
  <c r="X5043" i="1" s="1"/>
  <c r="X5044" i="1" s="1"/>
  <c r="X5045" i="1" s="1"/>
  <c r="X5046" i="1" s="1"/>
  <c r="X5047" i="1" s="1"/>
  <c r="X5048" i="1" s="1"/>
  <c r="X5049" i="1" s="1"/>
  <c r="X5050" i="1" s="1"/>
  <c r="X5051" i="1" s="1"/>
  <c r="X5052" i="1" s="1"/>
  <c r="X5053" i="1" s="1"/>
  <c r="X5054" i="1" s="1"/>
  <c r="X5055" i="1" s="1"/>
  <c r="X5056" i="1" s="1"/>
  <c r="X5057" i="1" s="1"/>
  <c r="X5058" i="1" s="1"/>
  <c r="X5059" i="1" s="1"/>
  <c r="X5060" i="1" s="1"/>
  <c r="X5061" i="1" s="1"/>
  <c r="X5062" i="1" s="1"/>
  <c r="X5063" i="1" s="1"/>
  <c r="X5064" i="1" s="1"/>
  <c r="X5065" i="1" s="1"/>
  <c r="X5066" i="1" s="1"/>
  <c r="X5067" i="1" s="1"/>
  <c r="X5068" i="1" s="1"/>
  <c r="X5069" i="1" s="1"/>
  <c r="X5070" i="1" s="1"/>
  <c r="X5071" i="1" s="1"/>
  <c r="X5072" i="1" s="1"/>
  <c r="X5073" i="1" s="1"/>
  <c r="X5074" i="1" s="1"/>
  <c r="X5075" i="1" s="1"/>
  <c r="X5076" i="1" s="1"/>
  <c r="X5077" i="1" s="1"/>
  <c r="X5078" i="1" s="1"/>
  <c r="X5079" i="1" s="1"/>
  <c r="X5080" i="1" s="1"/>
  <c r="X5081" i="1" s="1"/>
  <c r="X5082" i="1" s="1"/>
  <c r="X5083" i="1" s="1"/>
  <c r="X5084" i="1" s="1"/>
  <c r="X5085" i="1" s="1"/>
  <c r="X5086" i="1" s="1"/>
  <c r="X5087" i="1" s="1"/>
  <c r="X5088" i="1" s="1"/>
  <c r="X5089" i="1" s="1"/>
  <c r="X5090" i="1" s="1"/>
  <c r="X5091" i="1" s="1"/>
  <c r="X5092" i="1" s="1"/>
  <c r="X5093" i="1" s="1"/>
  <c r="X5094" i="1" s="1"/>
  <c r="X5095" i="1" s="1"/>
  <c r="X5096" i="1" s="1"/>
  <c r="X5097" i="1" s="1"/>
  <c r="X5098" i="1" s="1"/>
  <c r="X5099" i="1" s="1"/>
  <c r="X5100" i="1" s="1"/>
  <c r="X5101" i="1" s="1"/>
  <c r="X5102" i="1" s="1"/>
  <c r="Y5002" i="1"/>
  <c r="Z4978" i="1"/>
  <c r="Y4979" i="1"/>
  <c r="A4041" i="1"/>
  <c r="AM4040" i="1"/>
  <c r="Q2468" i="1"/>
  <c r="AS2468" i="1"/>
  <c r="P3113" i="1"/>
  <c r="AN3113" i="1"/>
  <c r="A2041" i="1"/>
  <c r="AM2040" i="1"/>
  <c r="Q2269" i="1"/>
  <c r="AS2269" i="1"/>
  <c r="Y2125" i="1"/>
  <c r="Z2124" i="1"/>
  <c r="A3041" i="1"/>
  <c r="AM3040" i="1"/>
  <c r="O4007" i="1"/>
  <c r="AR4007" i="1" s="1"/>
  <c r="N4007" i="1"/>
  <c r="AQ4007" i="1" s="1"/>
  <c r="J4007" i="1"/>
  <c r="M4007" i="1"/>
  <c r="AP4007" i="1" s="1"/>
  <c r="L4007" i="1"/>
  <c r="AO4007" i="1" s="1"/>
  <c r="O3984" i="1"/>
  <c r="AR3984" i="1" s="1"/>
  <c r="M3984" i="1"/>
  <c r="AP3984" i="1" s="1"/>
  <c r="J3984" i="1"/>
  <c r="N3984" i="1"/>
  <c r="AQ3984" i="1" s="1"/>
  <c r="L3984" i="1"/>
  <c r="AO3984" i="1" s="1"/>
  <c r="J4953" i="1"/>
  <c r="N4953" i="1"/>
  <c r="AQ4953" i="1" s="1"/>
  <c r="M4953" i="1"/>
  <c r="AP4953" i="1" s="1"/>
  <c r="L4953" i="1"/>
  <c r="AO4953" i="1" s="1"/>
  <c r="O4953" i="1"/>
  <c r="AR4953" i="1" s="1"/>
  <c r="Z3967" i="1"/>
  <c r="Y3968" i="1"/>
  <c r="Q4005" i="1"/>
  <c r="AS4005" i="1"/>
  <c r="Y4956" i="1"/>
  <c r="Z4955" i="1"/>
  <c r="O2023" i="1"/>
  <c r="AR2023" i="1" s="1"/>
  <c r="L2023" i="1"/>
  <c r="AO2023" i="1" s="1"/>
  <c r="N2023" i="1"/>
  <c r="AQ2023" i="1" s="1"/>
  <c r="M2023" i="1"/>
  <c r="AP2023" i="1" s="1"/>
  <c r="J2023" i="1"/>
  <c r="A1041" i="1"/>
  <c r="AM1040" i="1"/>
  <c r="AN2469" i="1"/>
  <c r="P2469" i="1"/>
  <c r="Q3982" i="1"/>
  <c r="AS3982" i="1"/>
  <c r="Y4109" i="1"/>
  <c r="Z4108" i="1"/>
  <c r="AN4105" i="1"/>
  <c r="P4105" i="1"/>
  <c r="Q3460" i="1"/>
  <c r="AS3460" i="1"/>
  <c r="P3983" i="1"/>
  <c r="AN3983" i="1"/>
  <c r="P4952" i="1"/>
  <c r="AN4952" i="1"/>
  <c r="Q4104" i="1"/>
  <c r="AS4104" i="1"/>
  <c r="Z2273" i="1"/>
  <c r="Y2274" i="1"/>
  <c r="AS3112" i="1"/>
  <c r="Q3112" i="1"/>
  <c r="Y3987" i="1"/>
  <c r="Z3986" i="1"/>
  <c r="L3996" i="1"/>
  <c r="AO3996" i="1" s="1"/>
  <c r="J3996" i="1"/>
  <c r="M3996" i="1"/>
  <c r="AP3996" i="1" s="1"/>
  <c r="O3996" i="1"/>
  <c r="AR3996" i="1" s="1"/>
  <c r="N3996" i="1"/>
  <c r="AQ3996" i="1" s="1"/>
  <c r="P2270" i="1"/>
  <c r="AN2270" i="1"/>
  <c r="Y3018" i="1"/>
  <c r="Z3017" i="1"/>
  <c r="Z2472" i="1"/>
  <c r="Y2473" i="1"/>
  <c r="A5041" i="1"/>
  <c r="AM5040" i="1"/>
  <c r="AN2121" i="1"/>
  <c r="P2121" i="1"/>
  <c r="Y3999" i="1"/>
  <c r="Z3998" i="1"/>
  <c r="AN3995" i="1"/>
  <c r="P3995" i="1"/>
  <c r="Q3261" i="1"/>
  <c r="AS3261" i="1"/>
  <c r="P3461" i="1"/>
  <c r="AN3461" i="1"/>
  <c r="Q3963" i="1"/>
  <c r="AS3963" i="1"/>
  <c r="AS2971" i="1"/>
  <c r="Q2971" i="1"/>
  <c r="P4254" i="1"/>
  <c r="AN4254" i="1"/>
  <c r="AN2022" i="1"/>
  <c r="P2022" i="1"/>
  <c r="AN3262" i="1"/>
  <c r="P3262" i="1"/>
  <c r="N2271" i="1"/>
  <c r="AQ2271" i="1" s="1"/>
  <c r="L2271" i="1"/>
  <c r="AO2271" i="1" s="1"/>
  <c r="J2271" i="1"/>
  <c r="M2271" i="1"/>
  <c r="AP2271" i="1" s="1"/>
  <c r="O2271" i="1"/>
  <c r="AR2271" i="1" s="1"/>
  <c r="N3015" i="1"/>
  <c r="AQ3015" i="1" s="1"/>
  <c r="M3015" i="1"/>
  <c r="AP3015" i="1" s="1"/>
  <c r="L3015" i="1"/>
  <c r="AO3015" i="1" s="1"/>
  <c r="J3015" i="1"/>
  <c r="O3015" i="1"/>
  <c r="AR3015" i="1" s="1"/>
  <c r="J4106" i="1"/>
  <c r="O4106" i="1"/>
  <c r="AR4106" i="1" s="1"/>
  <c r="N4106" i="1"/>
  <c r="AQ4106" i="1" s="1"/>
  <c r="M4106" i="1"/>
  <c r="AP4106" i="1" s="1"/>
  <c r="L4106" i="1"/>
  <c r="AO4106" i="1" s="1"/>
  <c r="M4957" i="1"/>
  <c r="AP4957" i="1" s="1"/>
  <c r="N4957" i="1"/>
  <c r="AQ4957" i="1" s="1"/>
  <c r="O4957" i="1"/>
  <c r="AR4957" i="1" s="1"/>
  <c r="L4957" i="1"/>
  <c r="AO4957" i="1" s="1"/>
  <c r="J4957" i="1"/>
  <c r="AN4006" i="1"/>
  <c r="P4006" i="1"/>
  <c r="Z2025" i="1"/>
  <c r="Y2026" i="1"/>
  <c r="Y4960" i="1"/>
  <c r="Z4959" i="1"/>
  <c r="Y2976" i="1"/>
  <c r="Z2975" i="1"/>
  <c r="Y3266" i="1"/>
  <c r="Z3265" i="1"/>
  <c r="Z4009" i="1"/>
  <c r="Y4010" i="1"/>
  <c r="P4453" i="1"/>
  <c r="AN4453" i="1"/>
  <c r="Y4258" i="1"/>
  <c r="Z4257" i="1"/>
  <c r="Q2120" i="1"/>
  <c r="AS2120" i="1"/>
  <c r="Q4253" i="1"/>
  <c r="AS4253" i="1"/>
  <c r="Q3013" i="1"/>
  <c r="AS3013" i="1"/>
  <c r="J2973" i="1"/>
  <c r="N2973" i="1"/>
  <c r="AQ2973" i="1" s="1"/>
  <c r="L2973" i="1"/>
  <c r="AO2973" i="1" s="1"/>
  <c r="O2973" i="1"/>
  <c r="AR2973" i="1" s="1"/>
  <c r="M2973" i="1"/>
  <c r="AP2973" i="1" s="1"/>
  <c r="L2470" i="1"/>
  <c r="AO2470" i="1" s="1"/>
  <c r="N2470" i="1"/>
  <c r="AQ2470" i="1" s="1"/>
  <c r="M2470" i="1"/>
  <c r="AP2470" i="1" s="1"/>
  <c r="J2470" i="1"/>
  <c r="O2470" i="1"/>
  <c r="AR2470" i="1" s="1"/>
  <c r="M3114" i="1"/>
  <c r="AP3114" i="1" s="1"/>
  <c r="O3114" i="1"/>
  <c r="AR3114" i="1" s="1"/>
  <c r="J3114" i="1"/>
  <c r="L3114" i="1"/>
  <c r="AO3114" i="1" s="1"/>
  <c r="N3114" i="1"/>
  <c r="AQ3114" i="1" s="1"/>
  <c r="AS2021" i="1"/>
  <c r="Q2021" i="1"/>
  <c r="P2972" i="1"/>
  <c r="AN2972" i="1"/>
  <c r="AS3994" i="1"/>
  <c r="Q3994" i="1"/>
  <c r="Z3116" i="1"/>
  <c r="Y3117" i="1"/>
  <c r="Q4452" i="1"/>
  <c r="AS4452" i="1"/>
  <c r="N4454" i="1"/>
  <c r="AQ4454" i="1" s="1"/>
  <c r="L4454" i="1"/>
  <c r="AO4454" i="1" s="1"/>
  <c r="J4454" i="1"/>
  <c r="M4454" i="1"/>
  <c r="AP4454" i="1" s="1"/>
  <c r="O4454" i="1"/>
  <c r="AR4454" i="1" s="1"/>
  <c r="J3263" i="1"/>
  <c r="N3263" i="1"/>
  <c r="AQ3263" i="1" s="1"/>
  <c r="O3263" i="1"/>
  <c r="AR3263" i="1" s="1"/>
  <c r="M3263" i="1"/>
  <c r="AP3263" i="1" s="1"/>
  <c r="L3263" i="1"/>
  <c r="AO3263" i="1" s="1"/>
  <c r="K1280" i="1"/>
  <c r="I1280" i="1"/>
  <c r="K1032" i="1"/>
  <c r="I1032" i="1"/>
  <c r="I1479" i="1"/>
  <c r="K1479" i="1"/>
  <c r="K1131" i="1"/>
  <c r="I1131" i="1"/>
  <c r="AN1129" i="1"/>
  <c r="P1129" i="1"/>
  <c r="Q1029" i="1"/>
  <c r="AS1029" i="1"/>
  <c r="Y1481" i="1"/>
  <c r="Z1480" i="1"/>
  <c r="AN1477" i="1"/>
  <c r="P1477" i="1"/>
  <c r="Y1282" i="1"/>
  <c r="Z1281" i="1"/>
  <c r="Z1033" i="1"/>
  <c r="Y1034" i="1"/>
  <c r="J1478" i="1"/>
  <c r="M1478" i="1"/>
  <c r="AP1478" i="1" s="1"/>
  <c r="O1478" i="1"/>
  <c r="AR1478" i="1" s="1"/>
  <c r="N1478" i="1"/>
  <c r="AQ1478" i="1" s="1"/>
  <c r="L1478" i="1"/>
  <c r="AO1478" i="1" s="1"/>
  <c r="P1278" i="1"/>
  <c r="AN1278" i="1"/>
  <c r="O1130" i="1"/>
  <c r="AR1130" i="1" s="1"/>
  <c r="M1130" i="1"/>
  <c r="AP1130" i="1" s="1"/>
  <c r="N1130" i="1"/>
  <c r="AQ1130" i="1" s="1"/>
  <c r="L1130" i="1"/>
  <c r="AO1130" i="1" s="1"/>
  <c r="J1130" i="1"/>
  <c r="AS1277" i="1"/>
  <c r="Q1277" i="1"/>
  <c r="O1279" i="1"/>
  <c r="AR1279" i="1" s="1"/>
  <c r="J1279" i="1"/>
  <c r="N1279" i="1"/>
  <c r="AQ1279" i="1" s="1"/>
  <c r="M1279" i="1"/>
  <c r="AP1279" i="1" s="1"/>
  <c r="L1279" i="1"/>
  <c r="AO1279" i="1" s="1"/>
  <c r="Z1132" i="1"/>
  <c r="Y1133" i="1"/>
  <c r="AS1476" i="1"/>
  <c r="Q1476" i="1"/>
  <c r="AN1030" i="1"/>
  <c r="P1030" i="1"/>
  <c r="Q1128" i="1"/>
  <c r="AS1128" i="1"/>
  <c r="N1031" i="1"/>
  <c r="AQ1031" i="1" s="1"/>
  <c r="O1031" i="1"/>
  <c r="AR1031" i="1" s="1"/>
  <c r="L1031" i="1"/>
  <c r="AO1031" i="1" s="1"/>
  <c r="J1031" i="1"/>
  <c r="M1031" i="1"/>
  <c r="AP1031" i="1" s="1"/>
  <c r="AN485" i="1"/>
  <c r="Q37" i="1"/>
  <c r="AN286" i="1"/>
  <c r="AN137" i="1"/>
  <c r="Q284" i="1"/>
  <c r="Q135" i="1"/>
  <c r="AS483" i="1"/>
  <c r="AS135" i="1"/>
  <c r="K486" i="1"/>
  <c r="K138" i="1"/>
  <c r="K287" i="1"/>
  <c r="K40" i="1"/>
  <c r="I486" i="1"/>
  <c r="J486" i="1" s="1"/>
  <c r="I138" i="1"/>
  <c r="J138" i="1" s="1"/>
  <c r="I287" i="1"/>
  <c r="J287" i="1" s="1"/>
  <c r="I40" i="1"/>
  <c r="J40" i="1" s="1"/>
  <c r="AS37" i="1"/>
  <c r="AS284" i="1"/>
  <c r="AN39" i="1"/>
  <c r="Q483" i="1"/>
  <c r="P285" i="1"/>
  <c r="P136" i="1"/>
  <c r="P38" i="1"/>
  <c r="P484" i="1"/>
  <c r="Y42" i="1"/>
  <c r="Z41" i="1"/>
  <c r="M286" i="1"/>
  <c r="AP286" i="1" s="1"/>
  <c r="O286" i="1"/>
  <c r="AR286" i="1" s="1"/>
  <c r="N286" i="1"/>
  <c r="AQ286" i="1" s="1"/>
  <c r="L286" i="1"/>
  <c r="AO286" i="1" s="1"/>
  <c r="Z288" i="1"/>
  <c r="Y289" i="1"/>
  <c r="O39" i="1"/>
  <c r="AR39" i="1" s="1"/>
  <c r="N39" i="1"/>
  <c r="AQ39" i="1" s="1"/>
  <c r="L39" i="1"/>
  <c r="AO39" i="1" s="1"/>
  <c r="M39" i="1"/>
  <c r="AP39" i="1" s="1"/>
  <c r="L137" i="1"/>
  <c r="AO137" i="1" s="1"/>
  <c r="N137" i="1"/>
  <c r="AQ137" i="1" s="1"/>
  <c r="M137" i="1"/>
  <c r="AP137" i="1" s="1"/>
  <c r="O137" i="1"/>
  <c r="AR137" i="1" s="1"/>
  <c r="Y488" i="1"/>
  <c r="Z487" i="1"/>
  <c r="Y140" i="1"/>
  <c r="Z139" i="1"/>
  <c r="M485" i="1"/>
  <c r="AP485" i="1" s="1"/>
  <c r="O485" i="1"/>
  <c r="AR485" i="1" s="1"/>
  <c r="N485" i="1"/>
  <c r="AQ485" i="1" s="1"/>
  <c r="L485" i="1"/>
  <c r="AO485" i="1" s="1"/>
  <c r="E4990" i="1"/>
  <c r="F4990" i="1"/>
  <c r="T4990" i="1"/>
  <c r="U4990" i="1"/>
  <c r="S4990" i="1"/>
  <c r="V4990" i="1"/>
  <c r="R4990" i="1"/>
  <c r="T4456" i="1"/>
  <c r="F4456" i="1"/>
  <c r="U4456" i="1"/>
  <c r="S4456" i="1"/>
  <c r="R4456" i="1"/>
  <c r="E4456" i="1"/>
  <c r="V4456" i="1"/>
  <c r="U3265" i="1"/>
  <c r="E3265" i="1"/>
  <c r="R3265" i="1"/>
  <c r="S3265" i="1"/>
  <c r="F3265" i="1"/>
  <c r="T3265" i="1"/>
  <c r="V3265" i="1"/>
  <c r="V3116" i="1"/>
  <c r="F3116" i="1"/>
  <c r="U3116" i="1"/>
  <c r="E3116" i="1"/>
  <c r="T3116" i="1"/>
  <c r="S3116" i="1"/>
  <c r="R3116" i="1"/>
  <c r="F3986" i="1"/>
  <c r="R3986" i="1"/>
  <c r="U3986" i="1"/>
  <c r="E3986" i="1"/>
  <c r="S3986" i="1"/>
  <c r="T3986" i="1"/>
  <c r="V3986" i="1"/>
  <c r="E2472" i="1"/>
  <c r="V2472" i="1"/>
  <c r="R2472" i="1"/>
  <c r="T2472" i="1"/>
  <c r="F2472" i="1"/>
  <c r="U2472" i="1"/>
  <c r="S2472" i="1"/>
  <c r="R3998" i="1"/>
  <c r="E3998" i="1"/>
  <c r="F3998" i="1"/>
  <c r="U3998" i="1"/>
  <c r="V3998" i="1"/>
  <c r="S3998" i="1"/>
  <c r="T3998" i="1"/>
  <c r="U4959" i="1"/>
  <c r="R4959" i="1"/>
  <c r="V4959" i="1"/>
  <c r="F4959" i="1"/>
  <c r="T4959" i="1"/>
  <c r="S4959" i="1"/>
  <c r="E4959" i="1"/>
  <c r="R4257" i="1"/>
  <c r="T4257" i="1"/>
  <c r="E4257" i="1"/>
  <c r="F4257" i="1"/>
  <c r="V4257" i="1"/>
  <c r="S4257" i="1"/>
  <c r="U4257" i="1"/>
  <c r="S2124" i="1"/>
  <c r="R2124" i="1"/>
  <c r="T2124" i="1"/>
  <c r="U2124" i="1"/>
  <c r="V2124" i="1"/>
  <c r="F2124" i="1"/>
  <c r="E2124" i="1"/>
  <c r="S4009" i="1"/>
  <c r="T4009" i="1"/>
  <c r="F4009" i="1"/>
  <c r="E4009" i="1"/>
  <c r="U4009" i="1"/>
  <c r="R4009" i="1"/>
  <c r="V4009" i="1"/>
  <c r="S2273" i="1"/>
  <c r="T2273" i="1"/>
  <c r="V2273" i="1"/>
  <c r="U2273" i="1"/>
  <c r="F2273" i="1"/>
  <c r="R2273" i="1"/>
  <c r="E2273" i="1"/>
  <c r="S3017" i="1"/>
  <c r="U3017" i="1"/>
  <c r="V3017" i="1"/>
  <c r="T3017" i="1"/>
  <c r="E3017" i="1"/>
  <c r="R3017" i="1"/>
  <c r="F3017" i="1"/>
  <c r="E3464" i="1"/>
  <c r="U3464" i="1"/>
  <c r="T3464" i="1"/>
  <c r="F3464" i="1"/>
  <c r="S3464" i="1"/>
  <c r="R3464" i="1"/>
  <c r="V3464" i="1"/>
  <c r="E4108" i="1"/>
  <c r="T4108" i="1"/>
  <c r="U4108" i="1"/>
  <c r="R4108" i="1"/>
  <c r="V4108" i="1"/>
  <c r="F4108" i="1"/>
  <c r="S4108" i="1"/>
  <c r="V2025" i="1"/>
  <c r="F2025" i="1"/>
  <c r="T2025" i="1"/>
  <c r="U2025" i="1"/>
  <c r="E2025" i="1"/>
  <c r="S2025" i="1"/>
  <c r="R2025" i="1"/>
  <c r="V2975" i="1"/>
  <c r="S2975" i="1"/>
  <c r="U2975" i="1"/>
  <c r="F2975" i="1"/>
  <c r="T2975" i="1"/>
  <c r="E2975" i="1"/>
  <c r="R2975" i="1"/>
  <c r="E4978" i="1"/>
  <c r="U4978" i="1"/>
  <c r="R4978" i="1"/>
  <c r="T4978" i="1"/>
  <c r="S4978" i="1"/>
  <c r="F4978" i="1"/>
  <c r="V4978" i="1"/>
  <c r="E3967" i="1"/>
  <c r="V3967" i="1"/>
  <c r="U3967" i="1"/>
  <c r="S3967" i="1"/>
  <c r="T3967" i="1"/>
  <c r="R3967" i="1"/>
  <c r="F3967" i="1"/>
  <c r="T4955" i="1"/>
  <c r="R4955" i="1"/>
  <c r="E4955" i="1"/>
  <c r="V4955" i="1"/>
  <c r="S4955" i="1"/>
  <c r="F4955" i="1"/>
  <c r="U4955" i="1"/>
  <c r="T1132" i="1"/>
  <c r="E1132" i="1"/>
  <c r="R1132" i="1"/>
  <c r="S1132" i="1"/>
  <c r="V1132" i="1"/>
  <c r="U1132" i="1"/>
  <c r="F1132" i="1"/>
  <c r="E1281" i="1"/>
  <c r="T1281" i="1"/>
  <c r="R1281" i="1"/>
  <c r="V1281" i="1"/>
  <c r="S1281" i="1"/>
  <c r="F1281" i="1"/>
  <c r="U1281" i="1"/>
  <c r="E1033" i="1"/>
  <c r="S1033" i="1"/>
  <c r="R1033" i="1"/>
  <c r="U1033" i="1"/>
  <c r="T1033" i="1"/>
  <c r="V1033" i="1"/>
  <c r="F1033" i="1"/>
  <c r="R1480" i="1"/>
  <c r="S1480" i="1"/>
  <c r="V1480" i="1"/>
  <c r="T1480" i="1"/>
  <c r="E1480" i="1"/>
  <c r="F1480" i="1"/>
  <c r="U1480" i="1"/>
  <c r="T487" i="1"/>
  <c r="S487" i="1"/>
  <c r="R487" i="1"/>
  <c r="V487" i="1"/>
  <c r="U487" i="1"/>
  <c r="F487" i="1"/>
  <c r="E487" i="1"/>
  <c r="V288" i="1"/>
  <c r="R288" i="1"/>
  <c r="U288" i="1"/>
  <c r="T288" i="1"/>
  <c r="S288" i="1"/>
  <c r="F288" i="1"/>
  <c r="E288" i="1"/>
  <c r="V41" i="1"/>
  <c r="U41" i="1"/>
  <c r="T41" i="1"/>
  <c r="S41" i="1"/>
  <c r="R41" i="1"/>
  <c r="F41" i="1"/>
  <c r="E41" i="1"/>
  <c r="V139" i="1"/>
  <c r="U139" i="1"/>
  <c r="T139" i="1"/>
  <c r="S139" i="1"/>
  <c r="R139" i="1"/>
  <c r="F139" i="1"/>
  <c r="E139" i="1"/>
  <c r="B139" i="4" l="1"/>
  <c r="B41" i="4"/>
  <c r="B288" i="4"/>
  <c r="B487" i="4"/>
  <c r="A118" i="1"/>
  <c r="AM117" i="1"/>
  <c r="I4955" i="1"/>
  <c r="K4955" i="1"/>
  <c r="I3967" i="1"/>
  <c r="K3967" i="1"/>
  <c r="K4978" i="1"/>
  <c r="I4978" i="1"/>
  <c r="I2975" i="1"/>
  <c r="K2975" i="1"/>
  <c r="K2025" i="1"/>
  <c r="I2025" i="1"/>
  <c r="K4108" i="1"/>
  <c r="I4108" i="1"/>
  <c r="I3464" i="1"/>
  <c r="K3464" i="1"/>
  <c r="I3017" i="1"/>
  <c r="K3017" i="1"/>
  <c r="I2273" i="1"/>
  <c r="K2273" i="1"/>
  <c r="K4009" i="1"/>
  <c r="I4009" i="1"/>
  <c r="K2124" i="1"/>
  <c r="I2124" i="1"/>
  <c r="K4257" i="1"/>
  <c r="I4257" i="1"/>
  <c r="K4959" i="1"/>
  <c r="I4959" i="1"/>
  <c r="K3998" i="1"/>
  <c r="I3998" i="1"/>
  <c r="K2472" i="1"/>
  <c r="I2472" i="1"/>
  <c r="K3986" i="1"/>
  <c r="I3986" i="1"/>
  <c r="K3116" i="1"/>
  <c r="I3116" i="1"/>
  <c r="I3265" i="1"/>
  <c r="K3265" i="1"/>
  <c r="K4456" i="1"/>
  <c r="I4456" i="1"/>
  <c r="I4990" i="1"/>
  <c r="K4990" i="1"/>
  <c r="AS2270" i="1"/>
  <c r="Q2270" i="1"/>
  <c r="Q4105" i="1"/>
  <c r="AS4105" i="1"/>
  <c r="Z3968" i="1"/>
  <c r="Y3969" i="1"/>
  <c r="Z4979" i="1"/>
  <c r="Y4980" i="1"/>
  <c r="J4958" i="1"/>
  <c r="O4958" i="1"/>
  <c r="AR4958" i="1" s="1"/>
  <c r="N4958" i="1"/>
  <c r="AQ4958" i="1" s="1"/>
  <c r="L4958" i="1"/>
  <c r="AO4958" i="1" s="1"/>
  <c r="M4958" i="1"/>
  <c r="AP4958" i="1" s="1"/>
  <c r="J2123" i="1"/>
  <c r="O2123" i="1"/>
  <c r="AR2123" i="1" s="1"/>
  <c r="N2123" i="1"/>
  <c r="AQ2123" i="1" s="1"/>
  <c r="L2123" i="1"/>
  <c r="AO2123" i="1" s="1"/>
  <c r="M2123" i="1"/>
  <c r="AP2123" i="1" s="1"/>
  <c r="J4954" i="1"/>
  <c r="O4954" i="1"/>
  <c r="AR4954" i="1" s="1"/>
  <c r="L4954" i="1"/>
  <c r="AO4954" i="1" s="1"/>
  <c r="N4954" i="1"/>
  <c r="AQ4954" i="1" s="1"/>
  <c r="M4954" i="1"/>
  <c r="AP4954" i="1" s="1"/>
  <c r="AS4952" i="1"/>
  <c r="Q4952" i="1"/>
  <c r="Q3014" i="1"/>
  <c r="AS3014" i="1"/>
  <c r="N3115" i="1"/>
  <c r="AQ3115" i="1" s="1"/>
  <c r="J3115" i="1"/>
  <c r="O3115" i="1"/>
  <c r="AR3115" i="1" s="1"/>
  <c r="L3115" i="1"/>
  <c r="AO3115" i="1" s="1"/>
  <c r="M3115" i="1"/>
  <c r="AP3115" i="1" s="1"/>
  <c r="AN3114" i="1"/>
  <c r="P3114" i="1"/>
  <c r="AS4453" i="1"/>
  <c r="Q4453" i="1"/>
  <c r="Q3262" i="1"/>
  <c r="AS3262" i="1"/>
  <c r="AN3984" i="1"/>
  <c r="P3984" i="1"/>
  <c r="Z5002" i="1"/>
  <c r="Y5003" i="1"/>
  <c r="P2122" i="1"/>
  <c r="AN2122" i="1"/>
  <c r="O3463" i="1"/>
  <c r="AR3463" i="1" s="1"/>
  <c r="L3463" i="1"/>
  <c r="AO3463" i="1" s="1"/>
  <c r="M3463" i="1"/>
  <c r="AP3463" i="1" s="1"/>
  <c r="J3463" i="1"/>
  <c r="N3463" i="1"/>
  <c r="AQ3463" i="1" s="1"/>
  <c r="J2272" i="1"/>
  <c r="N2272" i="1"/>
  <c r="AQ2272" i="1" s="1"/>
  <c r="O2272" i="1"/>
  <c r="AR2272" i="1" s="1"/>
  <c r="M2272" i="1"/>
  <c r="AP2272" i="1" s="1"/>
  <c r="L2272" i="1"/>
  <c r="AO2272" i="1" s="1"/>
  <c r="Q2121" i="1"/>
  <c r="AS2121" i="1"/>
  <c r="A1042" i="1"/>
  <c r="AM1041" i="1"/>
  <c r="Z4956" i="1"/>
  <c r="Y4011" i="1"/>
  <c r="Z4010" i="1"/>
  <c r="Q4006" i="1"/>
  <c r="AS4006" i="1"/>
  <c r="Q3995" i="1"/>
  <c r="AS3995" i="1"/>
  <c r="A5042" i="1"/>
  <c r="AM5041" i="1"/>
  <c r="Z2274" i="1"/>
  <c r="Y2275" i="1"/>
  <c r="AN2023" i="1"/>
  <c r="P2023" i="1"/>
  <c r="A2042" i="1"/>
  <c r="AM2041" i="1"/>
  <c r="Y5102" i="1"/>
  <c r="X5103" i="1"/>
  <c r="X5104" i="1" s="1"/>
  <c r="X5105" i="1" s="1"/>
  <c r="X5106" i="1" s="1"/>
  <c r="X5107" i="1" s="1"/>
  <c r="X5108" i="1" s="1"/>
  <c r="X5109" i="1" s="1"/>
  <c r="X5110" i="1" s="1"/>
  <c r="X5111" i="1" s="1"/>
  <c r="X5112" i="1" s="1"/>
  <c r="X5113" i="1" s="1"/>
  <c r="X5114" i="1" s="1"/>
  <c r="X5115" i="1" s="1"/>
  <c r="X5116" i="1" s="1"/>
  <c r="X5117" i="1" s="1"/>
  <c r="X5118" i="1" s="1"/>
  <c r="X5119" i="1" s="1"/>
  <c r="X5120" i="1" s="1"/>
  <c r="X5121" i="1" s="1"/>
  <c r="X5122" i="1" s="1"/>
  <c r="X5123" i="1" s="1"/>
  <c r="X5124" i="1" s="1"/>
  <c r="X5125" i="1" s="1"/>
  <c r="X5126" i="1" s="1"/>
  <c r="X5127" i="1" s="1"/>
  <c r="X5128" i="1" s="1"/>
  <c r="X5129" i="1" s="1"/>
  <c r="X5130" i="1" s="1"/>
  <c r="X5131" i="1" s="1"/>
  <c r="X5132" i="1" s="1"/>
  <c r="X5133" i="1" s="1"/>
  <c r="X5134" i="1" s="1"/>
  <c r="X5135" i="1" s="1"/>
  <c r="X5136" i="1" s="1"/>
  <c r="X5137" i="1" s="1"/>
  <c r="X5138" i="1" s="1"/>
  <c r="X5139" i="1" s="1"/>
  <c r="X5140" i="1" s="1"/>
  <c r="X5141" i="1" s="1"/>
  <c r="X5142" i="1" s="1"/>
  <c r="X5143" i="1" s="1"/>
  <c r="X5144" i="1" s="1"/>
  <c r="X5145" i="1" s="1"/>
  <c r="X5146" i="1" s="1"/>
  <c r="X5147" i="1" s="1"/>
  <c r="X5148" i="1" s="1"/>
  <c r="X5149" i="1" s="1"/>
  <c r="X5150" i="1" s="1"/>
  <c r="X5151" i="1" s="1"/>
  <c r="X5152" i="1" s="1"/>
  <c r="X5153" i="1" s="1"/>
  <c r="X5154" i="1" s="1"/>
  <c r="X5155" i="1" s="1"/>
  <c r="X5156" i="1" s="1"/>
  <c r="X5157" i="1" s="1"/>
  <c r="X5158" i="1" s="1"/>
  <c r="X5159" i="1" s="1"/>
  <c r="X5160" i="1" s="1"/>
  <c r="X5161" i="1" s="1"/>
  <c r="X5162" i="1" s="1"/>
  <c r="X5163" i="1" s="1"/>
  <c r="X5164" i="1" s="1"/>
  <c r="X5165" i="1" s="1"/>
  <c r="X5166" i="1" s="1"/>
  <c r="X5167" i="1" s="1"/>
  <c r="X5168" i="1" s="1"/>
  <c r="X5169" i="1" s="1"/>
  <c r="X5170" i="1" s="1"/>
  <c r="X5171" i="1" s="1"/>
  <c r="X5172" i="1" s="1"/>
  <c r="X5173" i="1" s="1"/>
  <c r="X5174" i="1" s="1"/>
  <c r="X5175" i="1" s="1"/>
  <c r="X5176" i="1" s="1"/>
  <c r="X5177" i="1" s="1"/>
  <c r="X5178" i="1" s="1"/>
  <c r="X5179" i="1" s="1"/>
  <c r="X5180" i="1" s="1"/>
  <c r="X5181" i="1" s="1"/>
  <c r="X5182" i="1" s="1"/>
  <c r="X5183" i="1" s="1"/>
  <c r="X5184" i="1" s="1"/>
  <c r="X5185" i="1" s="1"/>
  <c r="X5186" i="1" s="1"/>
  <c r="X5187" i="1" s="1"/>
  <c r="X5188" i="1" s="1"/>
  <c r="X5189" i="1" s="1"/>
  <c r="X5190" i="1" s="1"/>
  <c r="X5191" i="1" s="1"/>
  <c r="X5192" i="1" s="1"/>
  <c r="X5193" i="1" s="1"/>
  <c r="X5194" i="1" s="1"/>
  <c r="X5195" i="1" s="1"/>
  <c r="X5196" i="1" s="1"/>
  <c r="X5197" i="1" s="1"/>
  <c r="X5198" i="1" s="1"/>
  <c r="X5199" i="1" s="1"/>
  <c r="X5200" i="1" s="1"/>
  <c r="X5201" i="1" s="1"/>
  <c r="X5202" i="1" s="1"/>
  <c r="X5203" i="1" s="1"/>
  <c r="X5204" i="1" s="1"/>
  <c r="X5205" i="1" s="1"/>
  <c r="X5206" i="1" s="1"/>
  <c r="X5207" i="1" s="1"/>
  <c r="X5208" i="1" s="1"/>
  <c r="X5209" i="1" s="1"/>
  <c r="X5210" i="1" s="1"/>
  <c r="X5211" i="1" s="1"/>
  <c r="X5212" i="1" s="1"/>
  <c r="X5213" i="1" s="1"/>
  <c r="X5214" i="1" s="1"/>
  <c r="X5215" i="1" s="1"/>
  <c r="X5216" i="1" s="1"/>
  <c r="X5217" i="1" s="1"/>
  <c r="X5218" i="1" s="1"/>
  <c r="X5219" i="1" s="1"/>
  <c r="X5220" i="1" s="1"/>
  <c r="X5221" i="1" s="1"/>
  <c r="X5222" i="1" s="1"/>
  <c r="X5223" i="1" s="1"/>
  <c r="X5224" i="1" s="1"/>
  <c r="X5225" i="1" s="1"/>
  <c r="X5226" i="1" s="1"/>
  <c r="X5227" i="1" s="1"/>
  <c r="X5228" i="1" s="1"/>
  <c r="X5229" i="1" s="1"/>
  <c r="X5230" i="1" s="1"/>
  <c r="X5231" i="1" s="1"/>
  <c r="X5232" i="1" s="1"/>
  <c r="X5233" i="1" s="1"/>
  <c r="X5234" i="1" s="1"/>
  <c r="X5235" i="1" s="1"/>
  <c r="X5236" i="1" s="1"/>
  <c r="X5237" i="1" s="1"/>
  <c r="X5238" i="1" s="1"/>
  <c r="X5239" i="1" s="1"/>
  <c r="X5240" i="1" s="1"/>
  <c r="X5241" i="1" s="1"/>
  <c r="X5242" i="1" s="1"/>
  <c r="X5243" i="1" s="1"/>
  <c r="X5244" i="1" s="1"/>
  <c r="X5245" i="1" s="1"/>
  <c r="X5246" i="1" s="1"/>
  <c r="X5247" i="1" s="1"/>
  <c r="X5248" i="1" s="1"/>
  <c r="X5249" i="1" s="1"/>
  <c r="X5250" i="1" s="1"/>
  <c r="X5251" i="1" s="1"/>
  <c r="X5252" i="1" s="1"/>
  <c r="Y3466" i="1"/>
  <c r="Z3465" i="1"/>
  <c r="N4256" i="1"/>
  <c r="AQ4256" i="1" s="1"/>
  <c r="O4256" i="1"/>
  <c r="AR4256" i="1" s="1"/>
  <c r="M4256" i="1"/>
  <c r="AP4256" i="1" s="1"/>
  <c r="L4256" i="1"/>
  <c r="AO4256" i="1" s="1"/>
  <c r="J4256" i="1"/>
  <c r="L2024" i="1"/>
  <c r="AO2024" i="1" s="1"/>
  <c r="J2024" i="1"/>
  <c r="O2024" i="1"/>
  <c r="AR2024" i="1" s="1"/>
  <c r="M2024" i="1"/>
  <c r="AP2024" i="1" s="1"/>
  <c r="N2024" i="1"/>
  <c r="AQ2024" i="1" s="1"/>
  <c r="N3016" i="1"/>
  <c r="AQ3016" i="1" s="1"/>
  <c r="M3016" i="1"/>
  <c r="AP3016" i="1" s="1"/>
  <c r="L3016" i="1"/>
  <c r="AO3016" i="1" s="1"/>
  <c r="J3016" i="1"/>
  <c r="O3016" i="1"/>
  <c r="AR3016" i="1" s="1"/>
  <c r="AN4454" i="1"/>
  <c r="P4454" i="1"/>
  <c r="P4255" i="1"/>
  <c r="AN4255" i="1"/>
  <c r="P3965" i="1"/>
  <c r="AN3965" i="1"/>
  <c r="O4008" i="1"/>
  <c r="AR4008" i="1" s="1"/>
  <c r="N4008" i="1"/>
  <c r="AQ4008" i="1" s="1"/>
  <c r="M4008" i="1"/>
  <c r="AP4008" i="1" s="1"/>
  <c r="L4008" i="1"/>
  <c r="AO4008" i="1" s="1"/>
  <c r="J4008" i="1"/>
  <c r="O3985" i="1"/>
  <c r="AR3985" i="1" s="1"/>
  <c r="J3985" i="1"/>
  <c r="N3985" i="1"/>
  <c r="AQ3985" i="1" s="1"/>
  <c r="L3985" i="1"/>
  <c r="AO3985" i="1" s="1"/>
  <c r="M3985" i="1"/>
  <c r="AP3985" i="1" s="1"/>
  <c r="N3997" i="1"/>
  <c r="AQ3997" i="1" s="1"/>
  <c r="O3997" i="1"/>
  <c r="AR3997" i="1" s="1"/>
  <c r="M3997" i="1"/>
  <c r="AP3997" i="1" s="1"/>
  <c r="L3997" i="1"/>
  <c r="AO3997" i="1" s="1"/>
  <c r="J3997" i="1"/>
  <c r="L4455" i="1"/>
  <c r="AO4455" i="1" s="1"/>
  <c r="O4455" i="1"/>
  <c r="AR4455" i="1" s="1"/>
  <c r="M4455" i="1"/>
  <c r="AP4455" i="1" s="1"/>
  <c r="N4455" i="1"/>
  <c r="AQ4455" i="1" s="1"/>
  <c r="J4455" i="1"/>
  <c r="Y4259" i="1"/>
  <c r="Z4258" i="1"/>
  <c r="Y2027" i="1"/>
  <c r="Z2026" i="1"/>
  <c r="Q2972" i="1"/>
  <c r="AS2972" i="1"/>
  <c r="Z2976" i="1"/>
  <c r="Q2022" i="1"/>
  <c r="AS2022" i="1"/>
  <c r="P3996" i="1"/>
  <c r="AN3996" i="1"/>
  <c r="AS3983" i="1"/>
  <c r="Q3983" i="1"/>
  <c r="Z4109" i="1"/>
  <c r="Y4110" i="1"/>
  <c r="A3042" i="1"/>
  <c r="AM3041" i="1"/>
  <c r="P3263" i="1"/>
  <c r="AN3263" i="1"/>
  <c r="Y2474" i="1"/>
  <c r="Z2473" i="1"/>
  <c r="A4042" i="1"/>
  <c r="AM4041" i="1"/>
  <c r="L4107" i="1"/>
  <c r="AO4107" i="1" s="1"/>
  <c r="O4107" i="1"/>
  <c r="AR4107" i="1" s="1"/>
  <c r="J4107" i="1"/>
  <c r="N4107" i="1"/>
  <c r="AQ4107" i="1" s="1"/>
  <c r="M4107" i="1"/>
  <c r="AP4107" i="1" s="1"/>
  <c r="Z3266" i="1"/>
  <c r="Y3267" i="1"/>
  <c r="P3015" i="1"/>
  <c r="AN3015" i="1"/>
  <c r="Y3118" i="1"/>
  <c r="Z3117" i="1"/>
  <c r="P2470" i="1"/>
  <c r="AN2470" i="1"/>
  <c r="P2973" i="1"/>
  <c r="AN2973" i="1"/>
  <c r="P4957" i="1"/>
  <c r="AN4957" i="1"/>
  <c r="Z3018" i="1"/>
  <c r="Y3019" i="1"/>
  <c r="AS3113" i="1"/>
  <c r="Q3113" i="1"/>
  <c r="Z4457" i="1"/>
  <c r="Y4458" i="1"/>
  <c r="AN3462" i="1"/>
  <c r="P3462" i="1"/>
  <c r="Z4991" i="1"/>
  <c r="Y4992" i="1"/>
  <c r="L2974" i="1"/>
  <c r="AO2974" i="1" s="1"/>
  <c r="J2974" i="1"/>
  <c r="O2974" i="1"/>
  <c r="AR2974" i="1" s="1"/>
  <c r="N2974" i="1"/>
  <c r="AQ2974" i="1" s="1"/>
  <c r="M2974" i="1"/>
  <c r="AP2974" i="1" s="1"/>
  <c r="L3264" i="1"/>
  <c r="AO3264" i="1" s="1"/>
  <c r="M3264" i="1"/>
  <c r="AP3264" i="1" s="1"/>
  <c r="N3264" i="1"/>
  <c r="AQ3264" i="1" s="1"/>
  <c r="J3264" i="1"/>
  <c r="O3264" i="1"/>
  <c r="AR3264" i="1" s="1"/>
  <c r="O2471" i="1"/>
  <c r="AR2471" i="1" s="1"/>
  <c r="N2471" i="1"/>
  <c r="AQ2471" i="1" s="1"/>
  <c r="L2471" i="1"/>
  <c r="AO2471" i="1" s="1"/>
  <c r="M2471" i="1"/>
  <c r="AP2471" i="1" s="1"/>
  <c r="J2471" i="1"/>
  <c r="Z4960" i="1"/>
  <c r="Y4961" i="1"/>
  <c r="AN4106" i="1"/>
  <c r="P4106" i="1"/>
  <c r="AN2271" i="1"/>
  <c r="P2271" i="1"/>
  <c r="AS4254" i="1"/>
  <c r="Q4254" i="1"/>
  <c r="Q3461" i="1"/>
  <c r="AS3461" i="1"/>
  <c r="Y4000" i="1"/>
  <c r="Z3999" i="1"/>
  <c r="Z3987" i="1"/>
  <c r="Y3988" i="1"/>
  <c r="AS2469" i="1"/>
  <c r="Q2469" i="1"/>
  <c r="AN4953" i="1"/>
  <c r="P4953" i="1"/>
  <c r="AN4007" i="1"/>
  <c r="P4007" i="1"/>
  <c r="Z2125" i="1"/>
  <c r="Y2126" i="1"/>
  <c r="AS3964" i="1"/>
  <c r="Q3964" i="1"/>
  <c r="M3966" i="1"/>
  <c r="AP3966" i="1" s="1"/>
  <c r="N3966" i="1"/>
  <c r="AQ3966" i="1" s="1"/>
  <c r="L3966" i="1"/>
  <c r="AO3966" i="1" s="1"/>
  <c r="J3966" i="1"/>
  <c r="O3966" i="1"/>
  <c r="AR3966" i="1" s="1"/>
  <c r="L4977" i="1"/>
  <c r="AO4977" i="1" s="1"/>
  <c r="O4977" i="1"/>
  <c r="AR4977" i="1" s="1"/>
  <c r="N4977" i="1"/>
  <c r="AQ4977" i="1" s="1"/>
  <c r="J4977" i="1"/>
  <c r="M4977" i="1"/>
  <c r="AP4977" i="1" s="1"/>
  <c r="K1480" i="1"/>
  <c r="I1480" i="1"/>
  <c r="I1033" i="1"/>
  <c r="K1033" i="1"/>
  <c r="K1281" i="1"/>
  <c r="I1281" i="1"/>
  <c r="K1132" i="1"/>
  <c r="I1132" i="1"/>
  <c r="AN1130" i="1"/>
  <c r="P1130" i="1"/>
  <c r="AN1478" i="1"/>
  <c r="P1478" i="1"/>
  <c r="L1131" i="1"/>
  <c r="AO1131" i="1" s="1"/>
  <c r="J1131" i="1"/>
  <c r="O1131" i="1"/>
  <c r="AR1131" i="1" s="1"/>
  <c r="N1131" i="1"/>
  <c r="AQ1131" i="1" s="1"/>
  <c r="M1131" i="1"/>
  <c r="AP1131" i="1" s="1"/>
  <c r="AN1279" i="1"/>
  <c r="P1279" i="1"/>
  <c r="Z1034" i="1"/>
  <c r="Y1035" i="1"/>
  <c r="Q1278" i="1"/>
  <c r="AS1278" i="1"/>
  <c r="Z1481" i="1"/>
  <c r="Y1482" i="1"/>
  <c r="O1479" i="1"/>
  <c r="AR1479" i="1" s="1"/>
  <c r="N1479" i="1"/>
  <c r="AQ1479" i="1" s="1"/>
  <c r="M1479" i="1"/>
  <c r="AP1479" i="1" s="1"/>
  <c r="L1479" i="1"/>
  <c r="AO1479" i="1" s="1"/>
  <c r="J1479" i="1"/>
  <c r="AN1031" i="1"/>
  <c r="P1031" i="1"/>
  <c r="Z1133" i="1"/>
  <c r="Y1134" i="1"/>
  <c r="J1032" i="1"/>
  <c r="O1032" i="1"/>
  <c r="AR1032" i="1" s="1"/>
  <c r="N1032" i="1"/>
  <c r="AQ1032" i="1" s="1"/>
  <c r="M1032" i="1"/>
  <c r="AP1032" i="1" s="1"/>
  <c r="L1032" i="1"/>
  <c r="AO1032" i="1" s="1"/>
  <c r="Z1282" i="1"/>
  <c r="Y1283" i="1"/>
  <c r="AS1129" i="1"/>
  <c r="Q1129" i="1"/>
  <c r="L1280" i="1"/>
  <c r="AO1280" i="1" s="1"/>
  <c r="J1280" i="1"/>
  <c r="M1280" i="1"/>
  <c r="AP1280" i="1" s="1"/>
  <c r="O1280" i="1"/>
  <c r="AR1280" i="1" s="1"/>
  <c r="N1280" i="1"/>
  <c r="AQ1280" i="1" s="1"/>
  <c r="AS1030" i="1"/>
  <c r="Q1030" i="1"/>
  <c r="Q1477" i="1"/>
  <c r="AS1477" i="1"/>
  <c r="Q484" i="1"/>
  <c r="Q38" i="1"/>
  <c r="AN287" i="1"/>
  <c r="Q136" i="1"/>
  <c r="AN138" i="1"/>
  <c r="AS285" i="1"/>
  <c r="AN486" i="1"/>
  <c r="K139" i="1"/>
  <c r="K41" i="1"/>
  <c r="K288" i="1"/>
  <c r="K487" i="1"/>
  <c r="AS38" i="1"/>
  <c r="AS484" i="1"/>
  <c r="I139" i="1"/>
  <c r="J139" i="1" s="1"/>
  <c r="I41" i="1"/>
  <c r="J41" i="1" s="1"/>
  <c r="I288" i="1"/>
  <c r="J288" i="1" s="1"/>
  <c r="I487" i="1"/>
  <c r="J487" i="1" s="1"/>
  <c r="Q285" i="1"/>
  <c r="AN40" i="1"/>
  <c r="AS136" i="1"/>
  <c r="P137" i="1"/>
  <c r="P39" i="1"/>
  <c r="P286" i="1"/>
  <c r="P485" i="1"/>
  <c r="Z488" i="1"/>
  <c r="Y489" i="1"/>
  <c r="Z140" i="1"/>
  <c r="Y141" i="1"/>
  <c r="N138" i="1"/>
  <c r="AQ138" i="1" s="1"/>
  <c r="O138" i="1"/>
  <c r="AR138" i="1" s="1"/>
  <c r="M138" i="1"/>
  <c r="AP138" i="1" s="1"/>
  <c r="L138" i="1"/>
  <c r="AO138" i="1" s="1"/>
  <c r="Y290" i="1"/>
  <c r="Z289" i="1"/>
  <c r="Z42" i="1"/>
  <c r="Y43" i="1"/>
  <c r="N40" i="1"/>
  <c r="AQ40" i="1" s="1"/>
  <c r="M40" i="1"/>
  <c r="AP40" i="1" s="1"/>
  <c r="O40" i="1"/>
  <c r="AR40" i="1" s="1"/>
  <c r="L40" i="1"/>
  <c r="AO40" i="1" s="1"/>
  <c r="O486" i="1"/>
  <c r="AR486" i="1" s="1"/>
  <c r="L486" i="1"/>
  <c r="AO486" i="1" s="1"/>
  <c r="N486" i="1"/>
  <c r="AQ486" i="1" s="1"/>
  <c r="M486" i="1"/>
  <c r="AP486" i="1" s="1"/>
  <c r="O287" i="1"/>
  <c r="AR287" i="1" s="1"/>
  <c r="L287" i="1"/>
  <c r="AO287" i="1" s="1"/>
  <c r="N287" i="1"/>
  <c r="AQ287" i="1" s="1"/>
  <c r="M287" i="1"/>
  <c r="AP287" i="1" s="1"/>
  <c r="V3465" i="1"/>
  <c r="S3465" i="1"/>
  <c r="T3465" i="1"/>
  <c r="U3465" i="1"/>
  <c r="E3465" i="1"/>
  <c r="F3465" i="1"/>
  <c r="R3465" i="1"/>
  <c r="R3018" i="1"/>
  <c r="U3018" i="1"/>
  <c r="T3018" i="1"/>
  <c r="E3018" i="1"/>
  <c r="S3018" i="1"/>
  <c r="F3018" i="1"/>
  <c r="V3018" i="1"/>
  <c r="V4979" i="1"/>
  <c r="U4979" i="1"/>
  <c r="S4979" i="1"/>
  <c r="F4979" i="1"/>
  <c r="T4979" i="1"/>
  <c r="E4979" i="1"/>
  <c r="R4979" i="1"/>
  <c r="U2026" i="1"/>
  <c r="V2026" i="1"/>
  <c r="R2026" i="1"/>
  <c r="S2026" i="1"/>
  <c r="E2026" i="1"/>
  <c r="T2026" i="1"/>
  <c r="F2026" i="1"/>
  <c r="E4457" i="1"/>
  <c r="R4457" i="1"/>
  <c r="V4457" i="1"/>
  <c r="U4457" i="1"/>
  <c r="S4457" i="1"/>
  <c r="T4457" i="1"/>
  <c r="F4457" i="1"/>
  <c r="R4956" i="1"/>
  <c r="S4956" i="1"/>
  <c r="U4956" i="1"/>
  <c r="F4956" i="1"/>
  <c r="V4956" i="1"/>
  <c r="E4956" i="1"/>
  <c r="T4956" i="1"/>
  <c r="R2976" i="1"/>
  <c r="F2976" i="1"/>
  <c r="T2976" i="1"/>
  <c r="S2976" i="1"/>
  <c r="E2976" i="1"/>
  <c r="U2976" i="1"/>
  <c r="V2976" i="1"/>
  <c r="E3117" i="1"/>
  <c r="U3117" i="1"/>
  <c r="F3117" i="1"/>
  <c r="S3117" i="1"/>
  <c r="V3117" i="1"/>
  <c r="T3117" i="1"/>
  <c r="R3117" i="1"/>
  <c r="F3999" i="1"/>
  <c r="U3999" i="1"/>
  <c r="T3999" i="1"/>
  <c r="S3999" i="1"/>
  <c r="V3999" i="1"/>
  <c r="R3999" i="1"/>
  <c r="E3999" i="1"/>
  <c r="V4010" i="1"/>
  <c r="S4010" i="1"/>
  <c r="E4010" i="1"/>
  <c r="F4010" i="1"/>
  <c r="R4010" i="1"/>
  <c r="U4010" i="1"/>
  <c r="T4010" i="1"/>
  <c r="E2274" i="1"/>
  <c r="S2274" i="1"/>
  <c r="T2274" i="1"/>
  <c r="F2274" i="1"/>
  <c r="U2274" i="1"/>
  <c r="V2274" i="1"/>
  <c r="R2274" i="1"/>
  <c r="U4258" i="1"/>
  <c r="E4258" i="1"/>
  <c r="T4258" i="1"/>
  <c r="V4258" i="1"/>
  <c r="F4258" i="1"/>
  <c r="R4258" i="1"/>
  <c r="S4258" i="1"/>
  <c r="F4109" i="1"/>
  <c r="U4109" i="1"/>
  <c r="V4109" i="1"/>
  <c r="R4109" i="1"/>
  <c r="E4109" i="1"/>
  <c r="T4109" i="1"/>
  <c r="S4109" i="1"/>
  <c r="U2473" i="1"/>
  <c r="V2473" i="1"/>
  <c r="F2473" i="1"/>
  <c r="S2473" i="1"/>
  <c r="E2473" i="1"/>
  <c r="T2473" i="1"/>
  <c r="R2473" i="1"/>
  <c r="S3266" i="1"/>
  <c r="F3266" i="1"/>
  <c r="R3266" i="1"/>
  <c r="T3266" i="1"/>
  <c r="V3266" i="1"/>
  <c r="E3266" i="1"/>
  <c r="U3266" i="1"/>
  <c r="U3987" i="1"/>
  <c r="E3987" i="1"/>
  <c r="T3987" i="1"/>
  <c r="F3987" i="1"/>
  <c r="S3987" i="1"/>
  <c r="R3987" i="1"/>
  <c r="V3987" i="1"/>
  <c r="E3968" i="1"/>
  <c r="S3968" i="1"/>
  <c r="F3968" i="1"/>
  <c r="T3968" i="1"/>
  <c r="U3968" i="1"/>
  <c r="R3968" i="1"/>
  <c r="V3968" i="1"/>
  <c r="V5002" i="1"/>
  <c r="R5002" i="1"/>
  <c r="S5002" i="1"/>
  <c r="T5002" i="1"/>
  <c r="F5002" i="1"/>
  <c r="E5002" i="1"/>
  <c r="U5002" i="1"/>
  <c r="V4991" i="1"/>
  <c r="E4991" i="1"/>
  <c r="R4991" i="1"/>
  <c r="U4991" i="1"/>
  <c r="T4991" i="1"/>
  <c r="F4991" i="1"/>
  <c r="S4991" i="1"/>
  <c r="U4960" i="1"/>
  <c r="T4960" i="1"/>
  <c r="S4960" i="1"/>
  <c r="E4960" i="1"/>
  <c r="R4960" i="1"/>
  <c r="V4960" i="1"/>
  <c r="F4960" i="1"/>
  <c r="S2125" i="1"/>
  <c r="V2125" i="1"/>
  <c r="R2125" i="1"/>
  <c r="F2125" i="1"/>
  <c r="U2125" i="1"/>
  <c r="T2125" i="1"/>
  <c r="E2125" i="1"/>
  <c r="T1282" i="1"/>
  <c r="F1282" i="1"/>
  <c r="U1282" i="1"/>
  <c r="V1282" i="1"/>
  <c r="S1282" i="1"/>
  <c r="R1282" i="1"/>
  <c r="E1282" i="1"/>
  <c r="F1481" i="1"/>
  <c r="V1481" i="1"/>
  <c r="S1481" i="1"/>
  <c r="U1481" i="1"/>
  <c r="T1481" i="1"/>
  <c r="R1481" i="1"/>
  <c r="E1481" i="1"/>
  <c r="S1034" i="1"/>
  <c r="R1034" i="1"/>
  <c r="V1034" i="1"/>
  <c r="F1034" i="1"/>
  <c r="T1034" i="1"/>
  <c r="U1034" i="1"/>
  <c r="E1034" i="1"/>
  <c r="V1133" i="1"/>
  <c r="F1133" i="1"/>
  <c r="R1133" i="1"/>
  <c r="U1133" i="1"/>
  <c r="S1133" i="1"/>
  <c r="E1133" i="1"/>
  <c r="T1133" i="1"/>
  <c r="V488" i="1"/>
  <c r="U488" i="1"/>
  <c r="T488" i="1"/>
  <c r="S488" i="1"/>
  <c r="R488" i="1"/>
  <c r="F488" i="1"/>
  <c r="E488" i="1"/>
  <c r="V140" i="1"/>
  <c r="U140" i="1"/>
  <c r="S140" i="1"/>
  <c r="T140" i="1"/>
  <c r="R140" i="1"/>
  <c r="F140" i="1"/>
  <c r="E140" i="1"/>
  <c r="R289" i="1"/>
  <c r="U289" i="1"/>
  <c r="T289" i="1"/>
  <c r="V289" i="1"/>
  <c r="S289" i="1"/>
  <c r="F289" i="1"/>
  <c r="E289" i="1"/>
  <c r="U42" i="1"/>
  <c r="V42" i="1"/>
  <c r="T42" i="1"/>
  <c r="S42" i="1"/>
  <c r="R42" i="1"/>
  <c r="F42" i="1"/>
  <c r="E42" i="1"/>
  <c r="B42" i="4" l="1"/>
  <c r="B289" i="4"/>
  <c r="B140" i="4"/>
  <c r="B488" i="4"/>
  <c r="A119" i="1"/>
  <c r="AM118" i="1"/>
  <c r="I2125" i="1"/>
  <c r="K2125" i="1"/>
  <c r="K4960" i="1"/>
  <c r="I4960" i="1"/>
  <c r="I4991" i="1"/>
  <c r="K4991" i="1"/>
  <c r="I5002" i="1"/>
  <c r="K5002" i="1"/>
  <c r="K3968" i="1"/>
  <c r="I3968" i="1"/>
  <c r="I3987" i="1"/>
  <c r="K3987" i="1"/>
  <c r="I3266" i="1"/>
  <c r="K3266" i="1"/>
  <c r="I2473" i="1"/>
  <c r="K2473" i="1"/>
  <c r="K4109" i="1"/>
  <c r="I4109" i="1"/>
  <c r="K4258" i="1"/>
  <c r="I4258" i="1"/>
  <c r="K2274" i="1"/>
  <c r="I2274" i="1"/>
  <c r="I4010" i="1"/>
  <c r="K4010" i="1"/>
  <c r="I3999" i="1"/>
  <c r="K3999" i="1"/>
  <c r="I3117" i="1"/>
  <c r="K3117" i="1"/>
  <c r="I2976" i="1"/>
  <c r="K2976" i="1"/>
  <c r="K4956" i="1"/>
  <c r="I4956" i="1"/>
  <c r="I4457" i="1"/>
  <c r="K4457" i="1"/>
  <c r="I2026" i="1"/>
  <c r="K2026" i="1"/>
  <c r="K4979" i="1"/>
  <c r="I4979" i="1"/>
  <c r="I3018" i="1"/>
  <c r="K3018" i="1"/>
  <c r="K3465" i="1"/>
  <c r="I3465" i="1"/>
  <c r="Q4106" i="1"/>
  <c r="AS4106" i="1"/>
  <c r="Z4992" i="1"/>
  <c r="Y4993" i="1"/>
  <c r="Q2973" i="1"/>
  <c r="AS2973" i="1"/>
  <c r="A3043" i="1"/>
  <c r="AM3042" i="1"/>
  <c r="AN2024" i="1"/>
  <c r="P2024" i="1"/>
  <c r="A1043" i="1"/>
  <c r="AM1042" i="1"/>
  <c r="N3986" i="1"/>
  <c r="AQ3986" i="1" s="1"/>
  <c r="J3986" i="1"/>
  <c r="M3986" i="1"/>
  <c r="AP3986" i="1" s="1"/>
  <c r="O3986" i="1"/>
  <c r="AR3986" i="1" s="1"/>
  <c r="L3986" i="1"/>
  <c r="AO3986" i="1" s="1"/>
  <c r="L4257" i="1"/>
  <c r="AO4257" i="1" s="1"/>
  <c r="N4257" i="1"/>
  <c r="AQ4257" i="1" s="1"/>
  <c r="O4257" i="1"/>
  <c r="AR4257" i="1" s="1"/>
  <c r="J4257" i="1"/>
  <c r="M4257" i="1"/>
  <c r="AP4257" i="1" s="1"/>
  <c r="Z2126" i="1"/>
  <c r="Y2127" i="1"/>
  <c r="AN3264" i="1"/>
  <c r="P3264" i="1"/>
  <c r="AS3015" i="1"/>
  <c r="Q3015" i="1"/>
  <c r="AN3966" i="1"/>
  <c r="P3966" i="1"/>
  <c r="Y3989" i="1"/>
  <c r="Z3988" i="1"/>
  <c r="P2471" i="1"/>
  <c r="AN2471" i="1"/>
  <c r="Z3267" i="1"/>
  <c r="Y3268" i="1"/>
  <c r="A4043" i="1"/>
  <c r="AM4042" i="1"/>
  <c r="Z4110" i="1"/>
  <c r="Y4111" i="1"/>
  <c r="P3997" i="1"/>
  <c r="AN3997" i="1"/>
  <c r="P3985" i="1"/>
  <c r="AN3985" i="1"/>
  <c r="AS3965" i="1"/>
  <c r="Q3965" i="1"/>
  <c r="P3016" i="1"/>
  <c r="AN3016" i="1"/>
  <c r="Y3467" i="1"/>
  <c r="Z3466" i="1"/>
  <c r="Z2275" i="1"/>
  <c r="Y2276" i="1"/>
  <c r="AN3463" i="1"/>
  <c r="P3463" i="1"/>
  <c r="AS3114" i="1"/>
  <c r="Q3114" i="1"/>
  <c r="AN4954" i="1"/>
  <c r="P4954" i="1"/>
  <c r="Y3970" i="1"/>
  <c r="Z3969" i="1"/>
  <c r="J4990" i="1"/>
  <c r="L4990" i="1"/>
  <c r="AO4990" i="1" s="1"/>
  <c r="M4990" i="1"/>
  <c r="AP4990" i="1" s="1"/>
  <c r="O4990" i="1"/>
  <c r="AR4990" i="1" s="1"/>
  <c r="N4990" i="1"/>
  <c r="AQ4990" i="1" s="1"/>
  <c r="N3017" i="1"/>
  <c r="AQ3017" i="1" s="1"/>
  <c r="J3017" i="1"/>
  <c r="L3017" i="1"/>
  <c r="AO3017" i="1" s="1"/>
  <c r="O3017" i="1"/>
  <c r="AR3017" i="1" s="1"/>
  <c r="M3017" i="1"/>
  <c r="AP3017" i="1" s="1"/>
  <c r="N2975" i="1"/>
  <c r="AQ2975" i="1" s="1"/>
  <c r="L2975" i="1"/>
  <c r="AO2975" i="1" s="1"/>
  <c r="J2975" i="1"/>
  <c r="O2975" i="1"/>
  <c r="AR2975" i="1" s="1"/>
  <c r="M2975" i="1"/>
  <c r="AP2975" i="1" s="1"/>
  <c r="AS4953" i="1"/>
  <c r="Q4953" i="1"/>
  <c r="J4456" i="1"/>
  <c r="O4456" i="1"/>
  <c r="AR4456" i="1" s="1"/>
  <c r="M4456" i="1"/>
  <c r="AP4456" i="1" s="1"/>
  <c r="N4456" i="1"/>
  <c r="AQ4456" i="1" s="1"/>
  <c r="L4456" i="1"/>
  <c r="AO4456" i="1" s="1"/>
  <c r="L2472" i="1"/>
  <c r="AO2472" i="1" s="1"/>
  <c r="M2472" i="1"/>
  <c r="AP2472" i="1" s="1"/>
  <c r="O2472" i="1"/>
  <c r="AR2472" i="1" s="1"/>
  <c r="N2472" i="1"/>
  <c r="AQ2472" i="1" s="1"/>
  <c r="J2472" i="1"/>
  <c r="J2124" i="1"/>
  <c r="N2124" i="1"/>
  <c r="AQ2124" i="1" s="1"/>
  <c r="M2124" i="1"/>
  <c r="AP2124" i="1" s="1"/>
  <c r="L2124" i="1"/>
  <c r="AO2124" i="1" s="1"/>
  <c r="O2124" i="1"/>
  <c r="AR2124" i="1" s="1"/>
  <c r="N4978" i="1"/>
  <c r="AQ4978" i="1" s="1"/>
  <c r="O4978" i="1"/>
  <c r="AR4978" i="1" s="1"/>
  <c r="M4978" i="1"/>
  <c r="AP4978" i="1" s="1"/>
  <c r="L4978" i="1"/>
  <c r="AO4978" i="1" s="1"/>
  <c r="J4978" i="1"/>
  <c r="Q4007" i="1"/>
  <c r="AS4007" i="1"/>
  <c r="AS2271" i="1"/>
  <c r="Q2271" i="1"/>
  <c r="Q2470" i="1"/>
  <c r="AS2470" i="1"/>
  <c r="AN4256" i="1"/>
  <c r="P4256" i="1"/>
  <c r="Y5252" i="1"/>
  <c r="X5253" i="1"/>
  <c r="X5254" i="1" s="1"/>
  <c r="X5255" i="1" s="1"/>
  <c r="X5256" i="1" s="1"/>
  <c r="X5257" i="1" s="1"/>
  <c r="X5258" i="1" s="1"/>
  <c r="X5259" i="1" s="1"/>
  <c r="X5260" i="1" s="1"/>
  <c r="X5261" i="1" s="1"/>
  <c r="X5262" i="1" s="1"/>
  <c r="X5263" i="1" s="1"/>
  <c r="X5264" i="1" s="1"/>
  <c r="X5265" i="1" s="1"/>
  <c r="X5266" i="1" s="1"/>
  <c r="X5267" i="1" s="1"/>
  <c r="X5268" i="1" s="1"/>
  <c r="X5269" i="1" s="1"/>
  <c r="X5270" i="1" s="1"/>
  <c r="X5271" i="1" s="1"/>
  <c r="X5272" i="1" s="1"/>
  <c r="X5273" i="1" s="1"/>
  <c r="X5274" i="1" s="1"/>
  <c r="X5275" i="1" s="1"/>
  <c r="X5276" i="1" s="1"/>
  <c r="X5277" i="1" s="1"/>
  <c r="X5278" i="1" s="1"/>
  <c r="X5279" i="1" s="1"/>
  <c r="X5280" i="1" s="1"/>
  <c r="X5281" i="1" s="1"/>
  <c r="X5282" i="1" s="1"/>
  <c r="X5283" i="1" s="1"/>
  <c r="X5284" i="1" s="1"/>
  <c r="X5285" i="1" s="1"/>
  <c r="X5286" i="1" s="1"/>
  <c r="X5287" i="1" s="1"/>
  <c r="X5288" i="1" s="1"/>
  <c r="X5289" i="1" s="1"/>
  <c r="X5290" i="1" s="1"/>
  <c r="X5291" i="1" s="1"/>
  <c r="X5292" i="1" s="1"/>
  <c r="X5293" i="1" s="1"/>
  <c r="X5294" i="1" s="1"/>
  <c r="X5295" i="1" s="1"/>
  <c r="X5296" i="1" s="1"/>
  <c r="X5297" i="1" s="1"/>
  <c r="X5298" i="1" s="1"/>
  <c r="X5299" i="1" s="1"/>
  <c r="X5300" i="1" s="1"/>
  <c r="X5301" i="1" s="1"/>
  <c r="X5302" i="1" s="1"/>
  <c r="X5303" i="1" s="1"/>
  <c r="X5304" i="1" s="1"/>
  <c r="X5305" i="1" s="1"/>
  <c r="X5306" i="1" s="1"/>
  <c r="X5307" i="1" s="1"/>
  <c r="X5308" i="1" s="1"/>
  <c r="X5309" i="1" s="1"/>
  <c r="X5310" i="1" s="1"/>
  <c r="X5311" i="1" s="1"/>
  <c r="X5312" i="1" s="1"/>
  <c r="X5313" i="1" s="1"/>
  <c r="X5314" i="1" s="1"/>
  <c r="X5315" i="1" s="1"/>
  <c r="X5316" i="1" s="1"/>
  <c r="X5317" i="1" s="1"/>
  <c r="X5318" i="1" s="1"/>
  <c r="X5319" i="1" s="1"/>
  <c r="X5320" i="1" s="1"/>
  <c r="X5321" i="1" s="1"/>
  <c r="X5322" i="1" s="1"/>
  <c r="X5323" i="1" s="1"/>
  <c r="X5324" i="1" s="1"/>
  <c r="X5325" i="1" s="1"/>
  <c r="X5326" i="1" s="1"/>
  <c r="X5327" i="1" s="1"/>
  <c r="X5328" i="1" s="1"/>
  <c r="X5329" i="1" s="1"/>
  <c r="X5330" i="1" s="1"/>
  <c r="X5331" i="1" s="1"/>
  <c r="X5332" i="1" s="1"/>
  <c r="X5333" i="1" s="1"/>
  <c r="X5334" i="1" s="1"/>
  <c r="X5335" i="1" s="1"/>
  <c r="X5336" i="1" s="1"/>
  <c r="X5337" i="1" s="1"/>
  <c r="X5338" i="1" s="1"/>
  <c r="X5339" i="1" s="1"/>
  <c r="X5340" i="1" s="1"/>
  <c r="X5341" i="1" s="1"/>
  <c r="X5342" i="1" s="1"/>
  <c r="X5343" i="1" s="1"/>
  <c r="X5344" i="1" s="1"/>
  <c r="X5345" i="1" s="1"/>
  <c r="X5346" i="1" s="1"/>
  <c r="X5347" i="1" s="1"/>
  <c r="X5348" i="1" s="1"/>
  <c r="X5349" i="1" s="1"/>
  <c r="X5350" i="1" s="1"/>
  <c r="X5351" i="1" s="1"/>
  <c r="X5352" i="1" s="1"/>
  <c r="X5353" i="1" s="1"/>
  <c r="X5354" i="1" s="1"/>
  <c r="X5355" i="1" s="1"/>
  <c r="X5356" i="1" s="1"/>
  <c r="X5357" i="1" s="1"/>
  <c r="X5358" i="1" s="1"/>
  <c r="X5359" i="1" s="1"/>
  <c r="X5360" i="1" s="1"/>
  <c r="X5361" i="1" s="1"/>
  <c r="X5362" i="1" s="1"/>
  <c r="X5363" i="1" s="1"/>
  <c r="X5364" i="1" s="1"/>
  <c r="X5365" i="1" s="1"/>
  <c r="X5366" i="1" s="1"/>
  <c r="X5367" i="1" s="1"/>
  <c r="X5368" i="1" s="1"/>
  <c r="X5369" i="1" s="1"/>
  <c r="X5370" i="1" s="1"/>
  <c r="X5371" i="1" s="1"/>
  <c r="X5372" i="1" s="1"/>
  <c r="X5373" i="1" s="1"/>
  <c r="X5374" i="1" s="1"/>
  <c r="X5375" i="1" s="1"/>
  <c r="X5376" i="1" s="1"/>
  <c r="X5377" i="1" s="1"/>
  <c r="X5378" i="1" s="1"/>
  <c r="X5379" i="1" s="1"/>
  <c r="X5380" i="1" s="1"/>
  <c r="X5381" i="1" s="1"/>
  <c r="X5382" i="1" s="1"/>
  <c r="X5383" i="1" s="1"/>
  <c r="X5384" i="1" s="1"/>
  <c r="X5385" i="1" s="1"/>
  <c r="X5386" i="1" s="1"/>
  <c r="X5387" i="1" s="1"/>
  <c r="X5388" i="1" s="1"/>
  <c r="X5389" i="1" s="1"/>
  <c r="X5390" i="1" s="1"/>
  <c r="X5391" i="1" s="1"/>
  <c r="X5392" i="1" s="1"/>
  <c r="X5393" i="1" s="1"/>
  <c r="X5394" i="1" s="1"/>
  <c r="X5395" i="1" s="1"/>
  <c r="X5396" i="1" s="1"/>
  <c r="X5397" i="1" s="1"/>
  <c r="X5398" i="1" s="1"/>
  <c r="X5399" i="1" s="1"/>
  <c r="X5400" i="1" s="1"/>
  <c r="X5401" i="1" s="1"/>
  <c r="X5402" i="1" s="1"/>
  <c r="X5403" i="1" s="1"/>
  <c r="X5404" i="1" s="1"/>
  <c r="X5405" i="1" s="1"/>
  <c r="X5406" i="1" s="1"/>
  <c r="X5407" i="1" s="1"/>
  <c r="X5408" i="1" s="1"/>
  <c r="X5409" i="1" s="1"/>
  <c r="X5410" i="1" s="1"/>
  <c r="X5411" i="1" s="1"/>
  <c r="X5412" i="1" s="1"/>
  <c r="X5413" i="1" s="1"/>
  <c r="X5414" i="1" s="1"/>
  <c r="X5415" i="1" s="1"/>
  <c r="X5416" i="1" s="1"/>
  <c r="X5417" i="1" s="1"/>
  <c r="X5418" i="1" s="1"/>
  <c r="X5419" i="1" s="1"/>
  <c r="X5420" i="1" s="1"/>
  <c r="X5421" i="1" s="1"/>
  <c r="X5422" i="1" s="1"/>
  <c r="X5423" i="1" s="1"/>
  <c r="X5424" i="1" s="1"/>
  <c r="X5425" i="1" s="1"/>
  <c r="X5426" i="1" s="1"/>
  <c r="X5427" i="1" s="1"/>
  <c r="X5428" i="1" s="1"/>
  <c r="X5429" i="1" s="1"/>
  <c r="X5430" i="1" s="1"/>
  <c r="X5431" i="1" s="1"/>
  <c r="X5432" i="1" s="1"/>
  <c r="X5433" i="1" s="1"/>
  <c r="X5434" i="1" s="1"/>
  <c r="X5435" i="1" s="1"/>
  <c r="X5436" i="1" s="1"/>
  <c r="X5437" i="1" s="1"/>
  <c r="X5438" i="1" s="1"/>
  <c r="X5439" i="1" s="1"/>
  <c r="X5440" i="1" s="1"/>
  <c r="X5441" i="1" s="1"/>
  <c r="X5442" i="1" s="1"/>
  <c r="X5443" i="1" s="1"/>
  <c r="X5444" i="1" s="1"/>
  <c r="X5445" i="1" s="1"/>
  <c r="X5446" i="1" s="1"/>
  <c r="X5447" i="1" s="1"/>
  <c r="X5448" i="1" s="1"/>
  <c r="X5449" i="1" s="1"/>
  <c r="X5450" i="1" s="1"/>
  <c r="X5451" i="1" s="1"/>
  <c r="X5452" i="1" s="1"/>
  <c r="P4977" i="1"/>
  <c r="AN4977" i="1"/>
  <c r="Q3462" i="1"/>
  <c r="AS3462" i="1"/>
  <c r="Z3019" i="1"/>
  <c r="Y3020" i="1"/>
  <c r="Z2474" i="1"/>
  <c r="Y2475" i="1"/>
  <c r="Y4260" i="1"/>
  <c r="Z4259" i="1"/>
  <c r="AN4008" i="1"/>
  <c r="P4008" i="1"/>
  <c r="AS4255" i="1"/>
  <c r="Q4255" i="1"/>
  <c r="Z5102" i="1"/>
  <c r="Y5103" i="1"/>
  <c r="Q3984" i="1"/>
  <c r="AS3984" i="1"/>
  <c r="P4958" i="1"/>
  <c r="AN4958" i="1"/>
  <c r="L3464" i="1"/>
  <c r="AO3464" i="1" s="1"/>
  <c r="J3464" i="1"/>
  <c r="N3464" i="1"/>
  <c r="AQ3464" i="1" s="1"/>
  <c r="O3464" i="1"/>
  <c r="AR3464" i="1" s="1"/>
  <c r="M3464" i="1"/>
  <c r="AP3464" i="1" s="1"/>
  <c r="Y4012" i="1"/>
  <c r="Z4011" i="1"/>
  <c r="Y4981" i="1"/>
  <c r="Z4980" i="1"/>
  <c r="L3998" i="1"/>
  <c r="AO3998" i="1" s="1"/>
  <c r="J3998" i="1"/>
  <c r="O3998" i="1"/>
  <c r="AR3998" i="1" s="1"/>
  <c r="M3998" i="1"/>
  <c r="AP3998" i="1" s="1"/>
  <c r="N3998" i="1"/>
  <c r="AQ3998" i="1" s="1"/>
  <c r="L4009" i="1"/>
  <c r="AO4009" i="1" s="1"/>
  <c r="J4009" i="1"/>
  <c r="N4009" i="1"/>
  <c r="AQ4009" i="1" s="1"/>
  <c r="O4009" i="1"/>
  <c r="AR4009" i="1" s="1"/>
  <c r="M4009" i="1"/>
  <c r="AP4009" i="1" s="1"/>
  <c r="N4108" i="1"/>
  <c r="AQ4108" i="1" s="1"/>
  <c r="J4108" i="1"/>
  <c r="M4108" i="1"/>
  <c r="AP4108" i="1" s="1"/>
  <c r="L4108" i="1"/>
  <c r="AO4108" i="1" s="1"/>
  <c r="O4108" i="1"/>
  <c r="AR4108" i="1" s="1"/>
  <c r="Y4459" i="1"/>
  <c r="Z4458" i="1"/>
  <c r="Y3119" i="1"/>
  <c r="Z3118" i="1"/>
  <c r="AN4107" i="1"/>
  <c r="P4107" i="1"/>
  <c r="A2043" i="1"/>
  <c r="AM2042" i="1"/>
  <c r="A5043" i="1"/>
  <c r="AM5042" i="1"/>
  <c r="N3265" i="1"/>
  <c r="AQ3265" i="1" s="1"/>
  <c r="M3265" i="1"/>
  <c r="AP3265" i="1" s="1"/>
  <c r="J3265" i="1"/>
  <c r="L3265" i="1"/>
  <c r="AO3265" i="1" s="1"/>
  <c r="O3265" i="1"/>
  <c r="AR3265" i="1" s="1"/>
  <c r="N3967" i="1"/>
  <c r="AQ3967" i="1" s="1"/>
  <c r="M3967" i="1"/>
  <c r="AP3967" i="1" s="1"/>
  <c r="L3967" i="1"/>
  <c r="AO3967" i="1" s="1"/>
  <c r="J3967" i="1"/>
  <c r="O3967" i="1"/>
  <c r="AR3967" i="1" s="1"/>
  <c r="Y4962" i="1"/>
  <c r="Z4961" i="1"/>
  <c r="AN2974" i="1"/>
  <c r="P2974" i="1"/>
  <c r="Q4957" i="1"/>
  <c r="AS4957" i="1"/>
  <c r="Q3263" i="1"/>
  <c r="AS3263" i="1"/>
  <c r="Q4454" i="1"/>
  <c r="AS4454" i="1"/>
  <c r="Q2122" i="1"/>
  <c r="AS2122" i="1"/>
  <c r="AN3115" i="1"/>
  <c r="P3115" i="1"/>
  <c r="AN2123" i="1"/>
  <c r="P2123" i="1"/>
  <c r="O3116" i="1"/>
  <c r="AR3116" i="1" s="1"/>
  <c r="J3116" i="1"/>
  <c r="L3116" i="1"/>
  <c r="AO3116" i="1" s="1"/>
  <c r="N3116" i="1"/>
  <c r="AQ3116" i="1" s="1"/>
  <c r="M3116" i="1"/>
  <c r="AP3116" i="1" s="1"/>
  <c r="M4959" i="1"/>
  <c r="AP4959" i="1" s="1"/>
  <c r="L4959" i="1"/>
  <c r="AO4959" i="1" s="1"/>
  <c r="J4959" i="1"/>
  <c r="O4959" i="1"/>
  <c r="AR4959" i="1" s="1"/>
  <c r="N4959" i="1"/>
  <c r="AQ4959" i="1" s="1"/>
  <c r="L2025" i="1"/>
  <c r="AO2025" i="1" s="1"/>
  <c r="J2025" i="1"/>
  <c r="O2025" i="1"/>
  <c r="AR2025" i="1" s="1"/>
  <c r="M2025" i="1"/>
  <c r="AP2025" i="1" s="1"/>
  <c r="N2025" i="1"/>
  <c r="AQ2025" i="1" s="1"/>
  <c r="Y4001" i="1"/>
  <c r="Z4000" i="1"/>
  <c r="AN4455" i="1"/>
  <c r="P4455" i="1"/>
  <c r="Q3996" i="1"/>
  <c r="AS3996" i="1"/>
  <c r="Z2027" i="1"/>
  <c r="Y2028" i="1"/>
  <c r="AS2023" i="1"/>
  <c r="Q2023" i="1"/>
  <c r="AN2272" i="1"/>
  <c r="P2272" i="1"/>
  <c r="Z5003" i="1"/>
  <c r="Y5004" i="1"/>
  <c r="N2273" i="1"/>
  <c r="AQ2273" i="1" s="1"/>
  <c r="M2273" i="1"/>
  <c r="AP2273" i="1" s="1"/>
  <c r="L2273" i="1"/>
  <c r="AO2273" i="1" s="1"/>
  <c r="O2273" i="1"/>
  <c r="AR2273" i="1" s="1"/>
  <c r="J2273" i="1"/>
  <c r="L4955" i="1"/>
  <c r="AO4955" i="1" s="1"/>
  <c r="M4955" i="1"/>
  <c r="AP4955" i="1" s="1"/>
  <c r="J4955" i="1"/>
  <c r="N4955" i="1"/>
  <c r="AQ4955" i="1" s="1"/>
  <c r="O4955" i="1"/>
  <c r="AR4955" i="1" s="1"/>
  <c r="K1133" i="1"/>
  <c r="I1133" i="1"/>
  <c r="I1034" i="1"/>
  <c r="K1034" i="1"/>
  <c r="K1481" i="1"/>
  <c r="I1481" i="1"/>
  <c r="I1282" i="1"/>
  <c r="K1282" i="1"/>
  <c r="AN1479" i="1"/>
  <c r="P1479" i="1"/>
  <c r="O1132" i="1"/>
  <c r="AR1132" i="1" s="1"/>
  <c r="N1132" i="1"/>
  <c r="AQ1132" i="1" s="1"/>
  <c r="J1132" i="1"/>
  <c r="L1132" i="1"/>
  <c r="AO1132" i="1" s="1"/>
  <c r="M1132" i="1"/>
  <c r="AP1132" i="1" s="1"/>
  <c r="AN1032" i="1"/>
  <c r="P1032" i="1"/>
  <c r="AN1131" i="1"/>
  <c r="P1131" i="1"/>
  <c r="O1281" i="1"/>
  <c r="AR1281" i="1" s="1"/>
  <c r="N1281" i="1"/>
  <c r="AQ1281" i="1" s="1"/>
  <c r="M1281" i="1"/>
  <c r="AP1281" i="1" s="1"/>
  <c r="L1281" i="1"/>
  <c r="AO1281" i="1" s="1"/>
  <c r="J1281" i="1"/>
  <c r="Y1135" i="1"/>
  <c r="Z1134" i="1"/>
  <c r="Y1036" i="1"/>
  <c r="Z1035" i="1"/>
  <c r="Z1283" i="1"/>
  <c r="Y1284" i="1"/>
  <c r="Q1478" i="1"/>
  <c r="AS1478" i="1"/>
  <c r="J1033" i="1"/>
  <c r="N1033" i="1"/>
  <c r="AQ1033" i="1" s="1"/>
  <c r="O1033" i="1"/>
  <c r="AR1033" i="1" s="1"/>
  <c r="L1033" i="1"/>
  <c r="AO1033" i="1" s="1"/>
  <c r="M1033" i="1"/>
  <c r="AP1033" i="1" s="1"/>
  <c r="AS1031" i="1"/>
  <c r="Q1031" i="1"/>
  <c r="AS1130" i="1"/>
  <c r="Q1130" i="1"/>
  <c r="L1480" i="1"/>
  <c r="AO1480" i="1" s="1"/>
  <c r="J1480" i="1"/>
  <c r="N1480" i="1"/>
  <c r="AQ1480" i="1" s="1"/>
  <c r="M1480" i="1"/>
  <c r="AP1480" i="1" s="1"/>
  <c r="O1480" i="1"/>
  <c r="AR1480" i="1" s="1"/>
  <c r="Z1482" i="1"/>
  <c r="Y1483" i="1"/>
  <c r="AS1279" i="1"/>
  <c r="Q1279" i="1"/>
  <c r="AN1280" i="1"/>
  <c r="P1280" i="1"/>
  <c r="AN487" i="1"/>
  <c r="AS286" i="1"/>
  <c r="AN288" i="1"/>
  <c r="Q39" i="1"/>
  <c r="Q485" i="1"/>
  <c r="AN139" i="1"/>
  <c r="AS137" i="1"/>
  <c r="K42" i="1"/>
  <c r="K289" i="1"/>
  <c r="K140" i="1"/>
  <c r="K488" i="1"/>
  <c r="I42" i="1"/>
  <c r="J42" i="1" s="1"/>
  <c r="I289" i="1"/>
  <c r="J289" i="1" s="1"/>
  <c r="I140" i="1"/>
  <c r="J140" i="1" s="1"/>
  <c r="I488" i="1"/>
  <c r="J488" i="1" s="1"/>
  <c r="Q137" i="1"/>
  <c r="Q286" i="1"/>
  <c r="AN41" i="1"/>
  <c r="AS39" i="1"/>
  <c r="P287" i="1"/>
  <c r="AS485" i="1"/>
  <c r="P486" i="1"/>
  <c r="P138" i="1"/>
  <c r="P40" i="1"/>
  <c r="L288" i="1"/>
  <c r="AO288" i="1" s="1"/>
  <c r="N288" i="1"/>
  <c r="AQ288" i="1" s="1"/>
  <c r="O288" i="1"/>
  <c r="AR288" i="1" s="1"/>
  <c r="M288" i="1"/>
  <c r="AP288" i="1" s="1"/>
  <c r="Z141" i="1"/>
  <c r="Y142" i="1"/>
  <c r="N41" i="1"/>
  <c r="AQ41" i="1" s="1"/>
  <c r="O41" i="1"/>
  <c r="AR41" i="1" s="1"/>
  <c r="L41" i="1"/>
  <c r="AO41" i="1" s="1"/>
  <c r="M41" i="1"/>
  <c r="AP41" i="1" s="1"/>
  <c r="Y291" i="1"/>
  <c r="Z290" i="1"/>
  <c r="Y490" i="1"/>
  <c r="Z489" i="1"/>
  <c r="L487" i="1"/>
  <c r="AO487" i="1" s="1"/>
  <c r="O487" i="1"/>
  <c r="AR487" i="1" s="1"/>
  <c r="M487" i="1"/>
  <c r="AP487" i="1" s="1"/>
  <c r="N487" i="1"/>
  <c r="AQ487" i="1" s="1"/>
  <c r="L139" i="1"/>
  <c r="AO139" i="1" s="1"/>
  <c r="O139" i="1"/>
  <c r="AR139" i="1" s="1"/>
  <c r="N139" i="1"/>
  <c r="AQ139" i="1" s="1"/>
  <c r="M139" i="1"/>
  <c r="AP139" i="1" s="1"/>
  <c r="Y44" i="1"/>
  <c r="Z43" i="1"/>
  <c r="T3969" i="1"/>
  <c r="F3969" i="1"/>
  <c r="V3969" i="1"/>
  <c r="R3969" i="1"/>
  <c r="S3969" i="1"/>
  <c r="E3969" i="1"/>
  <c r="U3969" i="1"/>
  <c r="V5102" i="1"/>
  <c r="E5102" i="1"/>
  <c r="T5102" i="1"/>
  <c r="U5102" i="1"/>
  <c r="F5102" i="1"/>
  <c r="R5102" i="1"/>
  <c r="S5102" i="1"/>
  <c r="R4011" i="1"/>
  <c r="S4011" i="1"/>
  <c r="E4011" i="1"/>
  <c r="V4011" i="1"/>
  <c r="F4011" i="1"/>
  <c r="T4011" i="1"/>
  <c r="U4011" i="1"/>
  <c r="S3118" i="1"/>
  <c r="R3118" i="1"/>
  <c r="V3118" i="1"/>
  <c r="U3118" i="1"/>
  <c r="F3118" i="1"/>
  <c r="E3118" i="1"/>
  <c r="T3118" i="1"/>
  <c r="F3267" i="1"/>
  <c r="T3267" i="1"/>
  <c r="R3267" i="1"/>
  <c r="V3267" i="1"/>
  <c r="E3267" i="1"/>
  <c r="S3267" i="1"/>
  <c r="U3267" i="1"/>
  <c r="F2027" i="1"/>
  <c r="V2027" i="1"/>
  <c r="U2027" i="1"/>
  <c r="R2027" i="1"/>
  <c r="T2027" i="1"/>
  <c r="S2027" i="1"/>
  <c r="E2027" i="1"/>
  <c r="S5003" i="1"/>
  <c r="E5003" i="1"/>
  <c r="V5003" i="1"/>
  <c r="U5003" i="1"/>
  <c r="F5003" i="1"/>
  <c r="R5003" i="1"/>
  <c r="T5003" i="1"/>
  <c r="E4259" i="1"/>
  <c r="S4259" i="1"/>
  <c r="R4259" i="1"/>
  <c r="U4259" i="1"/>
  <c r="V4259" i="1"/>
  <c r="T4259" i="1"/>
  <c r="F4259" i="1"/>
  <c r="T4000" i="1"/>
  <c r="E4000" i="1"/>
  <c r="R4000" i="1"/>
  <c r="F4000" i="1"/>
  <c r="S4000" i="1"/>
  <c r="U4000" i="1"/>
  <c r="V4000" i="1"/>
  <c r="V4992" i="1"/>
  <c r="S4992" i="1"/>
  <c r="U4992" i="1"/>
  <c r="E4992" i="1"/>
  <c r="R4992" i="1"/>
  <c r="F4992" i="1"/>
  <c r="T4992" i="1"/>
  <c r="V2126" i="1"/>
  <c r="R2126" i="1"/>
  <c r="F2126" i="1"/>
  <c r="E2126" i="1"/>
  <c r="U2126" i="1"/>
  <c r="T2126" i="1"/>
  <c r="S2126" i="1"/>
  <c r="F3466" i="1"/>
  <c r="U3466" i="1"/>
  <c r="S3466" i="1"/>
  <c r="V3466" i="1"/>
  <c r="R3466" i="1"/>
  <c r="E3466" i="1"/>
  <c r="T3466" i="1"/>
  <c r="V4980" i="1"/>
  <c r="F4980" i="1"/>
  <c r="U4980" i="1"/>
  <c r="E4980" i="1"/>
  <c r="T4980" i="1"/>
  <c r="R4980" i="1"/>
  <c r="S4980" i="1"/>
  <c r="T4961" i="1"/>
  <c r="U4961" i="1"/>
  <c r="E4961" i="1"/>
  <c r="V4961" i="1"/>
  <c r="S4961" i="1"/>
  <c r="R4961" i="1"/>
  <c r="F4961" i="1"/>
  <c r="R3019" i="1"/>
  <c r="U3019" i="1"/>
  <c r="S3019" i="1"/>
  <c r="T3019" i="1"/>
  <c r="V3019" i="1"/>
  <c r="F3019" i="1"/>
  <c r="E3019" i="1"/>
  <c r="R2275" i="1"/>
  <c r="V2275" i="1"/>
  <c r="F2275" i="1"/>
  <c r="U2275" i="1"/>
  <c r="S2275" i="1"/>
  <c r="E2275" i="1"/>
  <c r="T2275" i="1"/>
  <c r="E4458" i="1"/>
  <c r="R4458" i="1"/>
  <c r="U4458" i="1"/>
  <c r="T4458" i="1"/>
  <c r="V4458" i="1"/>
  <c r="S4458" i="1"/>
  <c r="F4458" i="1"/>
  <c r="S3988" i="1"/>
  <c r="T3988" i="1"/>
  <c r="F3988" i="1"/>
  <c r="E3988" i="1"/>
  <c r="R3988" i="1"/>
  <c r="U3988" i="1"/>
  <c r="V3988" i="1"/>
  <c r="F4110" i="1"/>
  <c r="V4110" i="1"/>
  <c r="R4110" i="1"/>
  <c r="E4110" i="1"/>
  <c r="S4110" i="1"/>
  <c r="U4110" i="1"/>
  <c r="T4110" i="1"/>
  <c r="F2474" i="1"/>
  <c r="T2474" i="1"/>
  <c r="E2474" i="1"/>
  <c r="U2474" i="1"/>
  <c r="V2474" i="1"/>
  <c r="S2474" i="1"/>
  <c r="R2474" i="1"/>
  <c r="T1482" i="1"/>
  <c r="U1482" i="1"/>
  <c r="S1482" i="1"/>
  <c r="E1482" i="1"/>
  <c r="F1482" i="1"/>
  <c r="R1482" i="1"/>
  <c r="V1482" i="1"/>
  <c r="E1134" i="1"/>
  <c r="R1134" i="1"/>
  <c r="F1134" i="1"/>
  <c r="U1134" i="1"/>
  <c r="V1134" i="1"/>
  <c r="T1134" i="1"/>
  <c r="S1134" i="1"/>
  <c r="E1283" i="1"/>
  <c r="F1283" i="1"/>
  <c r="U1283" i="1"/>
  <c r="R1283" i="1"/>
  <c r="V1283" i="1"/>
  <c r="T1283" i="1"/>
  <c r="S1283" i="1"/>
  <c r="S1035" i="1"/>
  <c r="F1035" i="1"/>
  <c r="R1035" i="1"/>
  <c r="E1035" i="1"/>
  <c r="T1035" i="1"/>
  <c r="V1035" i="1"/>
  <c r="U1035" i="1"/>
  <c r="T43" i="1"/>
  <c r="S43" i="1"/>
  <c r="R43" i="1"/>
  <c r="V43" i="1"/>
  <c r="U43" i="1"/>
  <c r="F43" i="1"/>
  <c r="E43" i="1"/>
  <c r="T141" i="1"/>
  <c r="S141" i="1"/>
  <c r="R141" i="1"/>
  <c r="V141" i="1"/>
  <c r="U141" i="1"/>
  <c r="F141" i="1"/>
  <c r="E141" i="1"/>
  <c r="U290" i="1"/>
  <c r="T290" i="1"/>
  <c r="V290" i="1"/>
  <c r="S290" i="1"/>
  <c r="R290" i="1"/>
  <c r="F290" i="1"/>
  <c r="E290" i="1"/>
  <c r="R489" i="1"/>
  <c r="V489" i="1"/>
  <c r="T489" i="1"/>
  <c r="U489" i="1"/>
  <c r="S489" i="1"/>
  <c r="F489" i="1"/>
  <c r="E489" i="1"/>
  <c r="B489" i="4" l="1"/>
  <c r="B290" i="4"/>
  <c r="B141" i="4"/>
  <c r="B43" i="4"/>
  <c r="A120" i="1"/>
  <c r="AM119" i="1"/>
  <c r="K2474" i="1"/>
  <c r="I2474" i="1"/>
  <c r="K4110" i="1"/>
  <c r="I4110" i="1"/>
  <c r="K3988" i="1"/>
  <c r="I3988" i="1"/>
  <c r="K4458" i="1"/>
  <c r="I4458" i="1"/>
  <c r="K2275" i="1"/>
  <c r="I2275" i="1"/>
  <c r="K3019" i="1"/>
  <c r="I3019" i="1"/>
  <c r="K4961" i="1"/>
  <c r="I4961" i="1"/>
  <c r="I4980" i="1"/>
  <c r="K4980" i="1"/>
  <c r="K3466" i="1"/>
  <c r="I3466" i="1"/>
  <c r="I2126" i="1"/>
  <c r="K2126" i="1"/>
  <c r="K4992" i="1"/>
  <c r="I4992" i="1"/>
  <c r="I4000" i="1"/>
  <c r="K4000" i="1"/>
  <c r="K4259" i="1"/>
  <c r="I4259" i="1"/>
  <c r="I5003" i="1"/>
  <c r="K5003" i="1"/>
  <c r="K2027" i="1"/>
  <c r="I2027" i="1"/>
  <c r="K3267" i="1"/>
  <c r="I3267" i="1"/>
  <c r="K3118" i="1"/>
  <c r="I3118" i="1"/>
  <c r="I4011" i="1"/>
  <c r="K4011" i="1"/>
  <c r="K5102" i="1"/>
  <c r="I5102" i="1"/>
  <c r="I3969" i="1"/>
  <c r="K3969" i="1"/>
  <c r="Y4013" i="1"/>
  <c r="Z4012" i="1"/>
  <c r="Y5452" i="1"/>
  <c r="X5453" i="1"/>
  <c r="X5454" i="1" s="1"/>
  <c r="X5455" i="1" s="1"/>
  <c r="X5456" i="1" s="1"/>
  <c r="X5457" i="1" s="1"/>
  <c r="X5458" i="1" s="1"/>
  <c r="X5459" i="1" s="1"/>
  <c r="X5460" i="1" s="1"/>
  <c r="X5461" i="1" s="1"/>
  <c r="X5462" i="1" s="1"/>
  <c r="X5463" i="1" s="1"/>
  <c r="X5464" i="1" s="1"/>
  <c r="X5465" i="1" s="1"/>
  <c r="X5466" i="1" s="1"/>
  <c r="X5467" i="1" s="1"/>
  <c r="X5468" i="1" s="1"/>
  <c r="X5469" i="1" s="1"/>
  <c r="X5470" i="1" s="1"/>
  <c r="X5471" i="1" s="1"/>
  <c r="X5472" i="1" s="1"/>
  <c r="X5473" i="1" s="1"/>
  <c r="X5474" i="1" s="1"/>
  <c r="X5475" i="1" s="1"/>
  <c r="X5476" i="1" s="1"/>
  <c r="X5477" i="1" s="1"/>
  <c r="X5478" i="1" s="1"/>
  <c r="X5479" i="1" s="1"/>
  <c r="X5480" i="1" s="1"/>
  <c r="X5481" i="1" s="1"/>
  <c r="X5482" i="1" s="1"/>
  <c r="X5483" i="1" s="1"/>
  <c r="X5484" i="1" s="1"/>
  <c r="X5485" i="1" s="1"/>
  <c r="X5486" i="1" s="1"/>
  <c r="X5487" i="1" s="1"/>
  <c r="X5488" i="1" s="1"/>
  <c r="X5489" i="1" s="1"/>
  <c r="X5490" i="1" s="1"/>
  <c r="X5491" i="1" s="1"/>
  <c r="X5492" i="1" s="1"/>
  <c r="X5493" i="1" s="1"/>
  <c r="X5494" i="1" s="1"/>
  <c r="X5495" i="1" s="1"/>
  <c r="X5496" i="1" s="1"/>
  <c r="X5497" i="1" s="1"/>
  <c r="X5498" i="1" s="1"/>
  <c r="X5499" i="1" s="1"/>
  <c r="X5500" i="1" s="1"/>
  <c r="X5501" i="1" s="1"/>
  <c r="X5502" i="1" s="1"/>
  <c r="X5503" i="1" s="1"/>
  <c r="X5504" i="1" s="1"/>
  <c r="X5505" i="1" s="1"/>
  <c r="X5506" i="1" s="1"/>
  <c r="X5507" i="1" s="1"/>
  <c r="X5508" i="1" s="1"/>
  <c r="X5509" i="1" s="1"/>
  <c r="X5510" i="1" s="1"/>
  <c r="X5511" i="1" s="1"/>
  <c r="X5512" i="1" s="1"/>
  <c r="X5513" i="1" s="1"/>
  <c r="X5514" i="1" s="1"/>
  <c r="X5515" i="1" s="1"/>
  <c r="X5516" i="1" s="1"/>
  <c r="X5517" i="1" s="1"/>
  <c r="X5518" i="1" s="1"/>
  <c r="X5519" i="1" s="1"/>
  <c r="X5520" i="1" s="1"/>
  <c r="X5521" i="1" s="1"/>
  <c r="X5522" i="1" s="1"/>
  <c r="X5523" i="1" s="1"/>
  <c r="X5524" i="1" s="1"/>
  <c r="X5525" i="1" s="1"/>
  <c r="X5526" i="1" s="1"/>
  <c r="X5527" i="1" s="1"/>
  <c r="X5528" i="1" s="1"/>
  <c r="X5529" i="1" s="1"/>
  <c r="X5530" i="1" s="1"/>
  <c r="X5531" i="1" s="1"/>
  <c r="X5532" i="1" s="1"/>
  <c r="X5533" i="1" s="1"/>
  <c r="X5534" i="1" s="1"/>
  <c r="X5535" i="1" s="1"/>
  <c r="X5536" i="1" s="1"/>
  <c r="X5537" i="1" s="1"/>
  <c r="X5538" i="1" s="1"/>
  <c r="X5539" i="1" s="1"/>
  <c r="X5540" i="1" s="1"/>
  <c r="X5541" i="1" s="1"/>
  <c r="X5542" i="1" s="1"/>
  <c r="X5543" i="1" s="1"/>
  <c r="X5544" i="1" s="1"/>
  <c r="X5545" i="1" s="1"/>
  <c r="X5546" i="1" s="1"/>
  <c r="X5547" i="1" s="1"/>
  <c r="X5548" i="1" s="1"/>
  <c r="X5549" i="1" s="1"/>
  <c r="X5550" i="1" s="1"/>
  <c r="X5551" i="1" s="1"/>
  <c r="X5552" i="1" s="1"/>
  <c r="X5553" i="1" s="1"/>
  <c r="X5554" i="1" s="1"/>
  <c r="X5555" i="1" s="1"/>
  <c r="X5556" i="1" s="1"/>
  <c r="X5557" i="1" s="1"/>
  <c r="X5558" i="1" s="1"/>
  <c r="X5559" i="1" s="1"/>
  <c r="X5560" i="1" s="1"/>
  <c r="X5561" i="1" s="1"/>
  <c r="X5562" i="1" s="1"/>
  <c r="X5563" i="1" s="1"/>
  <c r="X5564" i="1" s="1"/>
  <c r="X5565" i="1" s="1"/>
  <c r="X5566" i="1" s="1"/>
  <c r="X5567" i="1" s="1"/>
  <c r="X5568" i="1" s="1"/>
  <c r="X5569" i="1" s="1"/>
  <c r="X5570" i="1" s="1"/>
  <c r="X5571" i="1" s="1"/>
  <c r="X5572" i="1" s="1"/>
  <c r="X5573" i="1" s="1"/>
  <c r="X5574" i="1" s="1"/>
  <c r="X5575" i="1" s="1"/>
  <c r="X5576" i="1" s="1"/>
  <c r="X5577" i="1" s="1"/>
  <c r="X5578" i="1" s="1"/>
  <c r="X5579" i="1" s="1"/>
  <c r="X5580" i="1" s="1"/>
  <c r="X5581" i="1" s="1"/>
  <c r="X5582" i="1" s="1"/>
  <c r="X5583" i="1" s="1"/>
  <c r="X5584" i="1" s="1"/>
  <c r="X5585" i="1" s="1"/>
  <c r="X5586" i="1" s="1"/>
  <c r="X5587" i="1" s="1"/>
  <c r="X5588" i="1" s="1"/>
  <c r="X5589" i="1" s="1"/>
  <c r="X5590" i="1" s="1"/>
  <c r="X5591" i="1" s="1"/>
  <c r="X5592" i="1" s="1"/>
  <c r="X5593" i="1" s="1"/>
  <c r="X5594" i="1" s="1"/>
  <c r="X5595" i="1" s="1"/>
  <c r="X5596" i="1" s="1"/>
  <c r="X5597" i="1" s="1"/>
  <c r="X5598" i="1" s="1"/>
  <c r="X5599" i="1" s="1"/>
  <c r="X5600" i="1" s="1"/>
  <c r="X5601" i="1" s="1"/>
  <c r="X5602" i="1" s="1"/>
  <c r="X5603" i="1" s="1"/>
  <c r="X5604" i="1" s="1"/>
  <c r="X5605" i="1" s="1"/>
  <c r="X5606" i="1" s="1"/>
  <c r="X5607" i="1" s="1"/>
  <c r="X5608" i="1" s="1"/>
  <c r="X5609" i="1" s="1"/>
  <c r="X5610" i="1" s="1"/>
  <c r="X5611" i="1" s="1"/>
  <c r="X5612" i="1" s="1"/>
  <c r="X5613" i="1" s="1"/>
  <c r="X5614" i="1" s="1"/>
  <c r="X5615" i="1" s="1"/>
  <c r="X5616" i="1" s="1"/>
  <c r="X5617" i="1" s="1"/>
  <c r="X5618" i="1" s="1"/>
  <c r="X5619" i="1" s="1"/>
  <c r="X5620" i="1" s="1"/>
  <c r="X5621" i="1" s="1"/>
  <c r="X5622" i="1" s="1"/>
  <c r="X5623" i="1" s="1"/>
  <c r="X5624" i="1" s="1"/>
  <c r="X5625" i="1" s="1"/>
  <c r="X5626" i="1" s="1"/>
  <c r="X5627" i="1" s="1"/>
  <c r="X5628" i="1" s="1"/>
  <c r="X5629" i="1" s="1"/>
  <c r="X5630" i="1" s="1"/>
  <c r="X5631" i="1" s="1"/>
  <c r="X5632" i="1" s="1"/>
  <c r="X5633" i="1" s="1"/>
  <c r="X5634" i="1" s="1"/>
  <c r="X5635" i="1" s="1"/>
  <c r="X5636" i="1" s="1"/>
  <c r="X5637" i="1" s="1"/>
  <c r="X5638" i="1" s="1"/>
  <c r="X5639" i="1" s="1"/>
  <c r="X5640" i="1" s="1"/>
  <c r="X5641" i="1" s="1"/>
  <c r="X5642" i="1" s="1"/>
  <c r="X5643" i="1" s="1"/>
  <c r="X5644" i="1" s="1"/>
  <c r="X5645" i="1" s="1"/>
  <c r="X5646" i="1" s="1"/>
  <c r="X5647" i="1" s="1"/>
  <c r="X5648" i="1" s="1"/>
  <c r="X5649" i="1" s="1"/>
  <c r="X5650" i="1" s="1"/>
  <c r="X5651" i="1" s="1"/>
  <c r="X5652" i="1" s="1"/>
  <c r="X5653" i="1" s="1"/>
  <c r="X5654" i="1" s="1"/>
  <c r="X5655" i="1" s="1"/>
  <c r="X5656" i="1" s="1"/>
  <c r="X5657" i="1" s="1"/>
  <c r="X5658" i="1" s="1"/>
  <c r="X5659" i="1" s="1"/>
  <c r="X5660" i="1" s="1"/>
  <c r="X5661" i="1" s="1"/>
  <c r="X5662" i="1" s="1"/>
  <c r="X5663" i="1" s="1"/>
  <c r="X5664" i="1" s="1"/>
  <c r="X5665" i="1" s="1"/>
  <c r="X5666" i="1" s="1"/>
  <c r="X5667" i="1" s="1"/>
  <c r="X5668" i="1" s="1"/>
  <c r="X5669" i="1" s="1"/>
  <c r="X5670" i="1" s="1"/>
  <c r="X5671" i="1" s="1"/>
  <c r="X5672" i="1" s="1"/>
  <c r="X5673" i="1" s="1"/>
  <c r="X5674" i="1" s="1"/>
  <c r="X5675" i="1" s="1"/>
  <c r="X5676" i="1" s="1"/>
  <c r="X5677" i="1" s="1"/>
  <c r="X5678" i="1" s="1"/>
  <c r="X5679" i="1" s="1"/>
  <c r="X5680" i="1" s="1"/>
  <c r="X5681" i="1" s="1"/>
  <c r="X5682" i="1" s="1"/>
  <c r="X5683" i="1" s="1"/>
  <c r="X5684" i="1" s="1"/>
  <c r="X5685" i="1" s="1"/>
  <c r="X5686" i="1" s="1"/>
  <c r="X5687" i="1" s="1"/>
  <c r="X5688" i="1" s="1"/>
  <c r="X5689" i="1" s="1"/>
  <c r="X5690" i="1" s="1"/>
  <c r="X5691" i="1" s="1"/>
  <c r="X5692" i="1" s="1"/>
  <c r="X5693" i="1" s="1"/>
  <c r="X5694" i="1" s="1"/>
  <c r="X5695" i="1" s="1"/>
  <c r="X5696" i="1" s="1"/>
  <c r="X5697" i="1" s="1"/>
  <c r="X5698" i="1" s="1"/>
  <c r="X5699" i="1" s="1"/>
  <c r="X5700" i="1" s="1"/>
  <c r="X5701" i="1" s="1"/>
  <c r="X5702" i="1" s="1"/>
  <c r="X5703" i="1" s="1"/>
  <c r="X5704" i="1" s="1"/>
  <c r="X5705" i="1" s="1"/>
  <c r="X5706" i="1" s="1"/>
  <c r="X5707" i="1" s="1"/>
  <c r="X5708" i="1" s="1"/>
  <c r="X5709" i="1" s="1"/>
  <c r="X5710" i="1" s="1"/>
  <c r="X5711" i="1" s="1"/>
  <c r="X5712" i="1" s="1"/>
  <c r="X5713" i="1" s="1"/>
  <c r="X5714" i="1" s="1"/>
  <c r="X5715" i="1" s="1"/>
  <c r="X5716" i="1" s="1"/>
  <c r="X5717" i="1" s="1"/>
  <c r="X5718" i="1" s="1"/>
  <c r="X5719" i="1" s="1"/>
  <c r="X5720" i="1" s="1"/>
  <c r="X5721" i="1" s="1"/>
  <c r="X5722" i="1" s="1"/>
  <c r="X5723" i="1" s="1"/>
  <c r="X5724" i="1" s="1"/>
  <c r="X5725" i="1" s="1"/>
  <c r="X5726" i="1" s="1"/>
  <c r="X5727" i="1" s="1"/>
  <c r="X5728" i="1" s="1"/>
  <c r="X5729" i="1" s="1"/>
  <c r="X5730" i="1" s="1"/>
  <c r="X5731" i="1" s="1"/>
  <c r="X5732" i="1" s="1"/>
  <c r="X5733" i="1" s="1"/>
  <c r="X5734" i="1" s="1"/>
  <c r="X5735" i="1" s="1"/>
  <c r="X5736" i="1" s="1"/>
  <c r="X5737" i="1" s="1"/>
  <c r="X5738" i="1" s="1"/>
  <c r="X5739" i="1" s="1"/>
  <c r="X5740" i="1" s="1"/>
  <c r="X5741" i="1" s="1"/>
  <c r="X5742" i="1" s="1"/>
  <c r="X5743" i="1" s="1"/>
  <c r="X5744" i="1" s="1"/>
  <c r="X5745" i="1" s="1"/>
  <c r="X5746" i="1" s="1"/>
  <c r="X5747" i="1" s="1"/>
  <c r="X5748" i="1" s="1"/>
  <c r="X5749" i="1" s="1"/>
  <c r="X5750" i="1" s="1"/>
  <c r="X5751" i="1" s="1"/>
  <c r="X5752" i="1" s="1"/>
  <c r="X5753" i="1" s="1"/>
  <c r="X5754" i="1" s="1"/>
  <c r="X5755" i="1" s="1"/>
  <c r="X5756" i="1" s="1"/>
  <c r="X5757" i="1" s="1"/>
  <c r="X5758" i="1" s="1"/>
  <c r="X5759" i="1" s="1"/>
  <c r="X5760" i="1" s="1"/>
  <c r="X5761" i="1" s="1"/>
  <c r="X5762" i="1" s="1"/>
  <c r="X5763" i="1" s="1"/>
  <c r="X5764" i="1" s="1"/>
  <c r="X5765" i="1" s="1"/>
  <c r="X5766" i="1" s="1"/>
  <c r="X5767" i="1" s="1"/>
  <c r="X5768" i="1" s="1"/>
  <c r="X5769" i="1" s="1"/>
  <c r="X5770" i="1" s="1"/>
  <c r="X5771" i="1" s="1"/>
  <c r="X5772" i="1" s="1"/>
  <c r="X5773" i="1" s="1"/>
  <c r="X5774" i="1" s="1"/>
  <c r="X5775" i="1" s="1"/>
  <c r="X5776" i="1" s="1"/>
  <c r="X5777" i="1" s="1"/>
  <c r="X5778" i="1" s="1"/>
  <c r="X5779" i="1" s="1"/>
  <c r="X5780" i="1" s="1"/>
  <c r="X5781" i="1" s="1"/>
  <c r="X5782" i="1" s="1"/>
  <c r="X5783" i="1" s="1"/>
  <c r="X5784" i="1" s="1"/>
  <c r="X5785" i="1" s="1"/>
  <c r="X5786" i="1" s="1"/>
  <c r="X5787" i="1" s="1"/>
  <c r="X5788" i="1" s="1"/>
  <c r="X5789" i="1" s="1"/>
  <c r="X5790" i="1" s="1"/>
  <c r="X5791" i="1" s="1"/>
  <c r="X5792" i="1" s="1"/>
  <c r="X5793" i="1" s="1"/>
  <c r="X5794" i="1" s="1"/>
  <c r="X5795" i="1" s="1"/>
  <c r="X5796" i="1" s="1"/>
  <c r="X5797" i="1" s="1"/>
  <c r="X5798" i="1" s="1"/>
  <c r="X5799" i="1" s="1"/>
  <c r="X5800" i="1" s="1"/>
  <c r="X5801" i="1" s="1"/>
  <c r="X5802" i="1" s="1"/>
  <c r="X5803" i="1" s="1"/>
  <c r="X5804" i="1" s="1"/>
  <c r="X5805" i="1" s="1"/>
  <c r="X5806" i="1" s="1"/>
  <c r="X5807" i="1" s="1"/>
  <c r="X5808" i="1" s="1"/>
  <c r="X5809" i="1" s="1"/>
  <c r="X5810" i="1" s="1"/>
  <c r="X5811" i="1" s="1"/>
  <c r="X5812" i="1" s="1"/>
  <c r="X5813" i="1" s="1"/>
  <c r="X5814" i="1" s="1"/>
  <c r="X5815" i="1" s="1"/>
  <c r="X5816" i="1" s="1"/>
  <c r="X5817" i="1" s="1"/>
  <c r="X5818" i="1" s="1"/>
  <c r="X5819" i="1" s="1"/>
  <c r="X5820" i="1" s="1"/>
  <c r="X5821" i="1" s="1"/>
  <c r="X5822" i="1" s="1"/>
  <c r="X5823" i="1" s="1"/>
  <c r="X5824" i="1" s="1"/>
  <c r="X5825" i="1" s="1"/>
  <c r="X5826" i="1" s="1"/>
  <c r="X5827" i="1" s="1"/>
  <c r="X5828" i="1" s="1"/>
  <c r="X5829" i="1" s="1"/>
  <c r="X5830" i="1" s="1"/>
  <c r="X5831" i="1" s="1"/>
  <c r="X5832" i="1" s="1"/>
  <c r="X5833" i="1" s="1"/>
  <c r="X5834" i="1" s="1"/>
  <c r="X5835" i="1" s="1"/>
  <c r="X5836" i="1" s="1"/>
  <c r="X5837" i="1" s="1"/>
  <c r="X5838" i="1" s="1"/>
  <c r="X5839" i="1" s="1"/>
  <c r="X5840" i="1" s="1"/>
  <c r="X5841" i="1" s="1"/>
  <c r="X5842" i="1" s="1"/>
  <c r="X5843" i="1" s="1"/>
  <c r="X5844" i="1" s="1"/>
  <c r="X5845" i="1" s="1"/>
  <c r="X5846" i="1" s="1"/>
  <c r="X5847" i="1" s="1"/>
  <c r="X5848" i="1" s="1"/>
  <c r="X5849" i="1" s="1"/>
  <c r="X5850" i="1" s="1"/>
  <c r="X5851" i="1" s="1"/>
  <c r="X5852" i="1" s="1"/>
  <c r="X5853" i="1" s="1"/>
  <c r="X5854" i="1" s="1"/>
  <c r="X5855" i="1" s="1"/>
  <c r="X5856" i="1" s="1"/>
  <c r="X5857" i="1" s="1"/>
  <c r="X5858" i="1" s="1"/>
  <c r="X5859" i="1" s="1"/>
  <c r="X5860" i="1" s="1"/>
  <c r="X5861" i="1" s="1"/>
  <c r="X5862" i="1" s="1"/>
  <c r="X5863" i="1" s="1"/>
  <c r="X5864" i="1" s="1"/>
  <c r="X5865" i="1" s="1"/>
  <c r="X5866" i="1" s="1"/>
  <c r="X5867" i="1" s="1"/>
  <c r="X5868" i="1" s="1"/>
  <c r="X5869" i="1" s="1"/>
  <c r="X5870" i="1" s="1"/>
  <c r="X5871" i="1" s="1"/>
  <c r="X5872" i="1" s="1"/>
  <c r="X5873" i="1" s="1"/>
  <c r="X5874" i="1" s="1"/>
  <c r="X5875" i="1" s="1"/>
  <c r="X5876" i="1" s="1"/>
  <c r="X5877" i="1" s="1"/>
  <c r="X5878" i="1" s="1"/>
  <c r="X5879" i="1" s="1"/>
  <c r="X5880" i="1" s="1"/>
  <c r="X5881" i="1" s="1"/>
  <c r="X5882" i="1" s="1"/>
  <c r="X5883" i="1" s="1"/>
  <c r="X5884" i="1" s="1"/>
  <c r="X5885" i="1" s="1"/>
  <c r="X5886" i="1" s="1"/>
  <c r="X5887" i="1" s="1"/>
  <c r="X5888" i="1" s="1"/>
  <c r="X5889" i="1" s="1"/>
  <c r="X5890" i="1" s="1"/>
  <c r="X5891" i="1" s="1"/>
  <c r="X5892" i="1" s="1"/>
  <c r="X5893" i="1" s="1"/>
  <c r="X5894" i="1" s="1"/>
  <c r="X5895" i="1" s="1"/>
  <c r="X5896" i="1" s="1"/>
  <c r="X5897" i="1" s="1"/>
  <c r="X5898" i="1" s="1"/>
  <c r="X5899" i="1" s="1"/>
  <c r="X5900" i="1" s="1"/>
  <c r="X5901" i="1" s="1"/>
  <c r="X5902" i="1" s="1"/>
  <c r="X5903" i="1" s="1"/>
  <c r="X5904" i="1" s="1"/>
  <c r="X5905" i="1" s="1"/>
  <c r="X5906" i="1" s="1"/>
  <c r="X5907" i="1" s="1"/>
  <c r="X5908" i="1" s="1"/>
  <c r="X5909" i="1" s="1"/>
  <c r="X5910" i="1" s="1"/>
  <c r="X5911" i="1" s="1"/>
  <c r="X5912" i="1" s="1"/>
  <c r="X5913" i="1" s="1"/>
  <c r="X5914" i="1" s="1"/>
  <c r="X5915" i="1" s="1"/>
  <c r="X5916" i="1" s="1"/>
  <c r="X5917" i="1" s="1"/>
  <c r="X5918" i="1" s="1"/>
  <c r="X5919" i="1" s="1"/>
  <c r="X5920" i="1" s="1"/>
  <c r="X5921" i="1" s="1"/>
  <c r="X5922" i="1" s="1"/>
  <c r="X5923" i="1" s="1"/>
  <c r="X5924" i="1" s="1"/>
  <c r="X5925" i="1" s="1"/>
  <c r="X5926" i="1" s="1"/>
  <c r="X5927" i="1" s="1"/>
  <c r="X5928" i="1" s="1"/>
  <c r="X5929" i="1" s="1"/>
  <c r="X5930" i="1" s="1"/>
  <c r="X5931" i="1" s="1"/>
  <c r="X5932" i="1" s="1"/>
  <c r="X5933" i="1" s="1"/>
  <c r="X5934" i="1" s="1"/>
  <c r="X5935" i="1" s="1"/>
  <c r="X5936" i="1" s="1"/>
  <c r="X5937" i="1" s="1"/>
  <c r="X5938" i="1" s="1"/>
  <c r="X5939" i="1" s="1"/>
  <c r="X5940" i="1" s="1"/>
  <c r="X5941" i="1" s="1"/>
  <c r="X5942" i="1" s="1"/>
  <c r="X5943" i="1" s="1"/>
  <c r="X5944" i="1" s="1"/>
  <c r="X5945" i="1" s="1"/>
  <c r="X5946" i="1" s="1"/>
  <c r="X5947" i="1" s="1"/>
  <c r="X5948" i="1" s="1"/>
  <c r="X5949" i="1" s="1"/>
  <c r="X5950" i="1" s="1"/>
  <c r="X5951" i="1" s="1"/>
  <c r="X5952" i="1" s="1"/>
  <c r="P3017" i="1"/>
  <c r="AN3017" i="1"/>
  <c r="Z2276" i="1"/>
  <c r="Y2277" i="1"/>
  <c r="L4956" i="1"/>
  <c r="AO4956" i="1" s="1"/>
  <c r="J4956" i="1"/>
  <c r="N4956" i="1"/>
  <c r="AQ4956" i="1" s="1"/>
  <c r="O4956" i="1"/>
  <c r="AR4956" i="1" s="1"/>
  <c r="M4956" i="1"/>
  <c r="AP4956" i="1" s="1"/>
  <c r="AS4455" i="1"/>
  <c r="Q4455" i="1"/>
  <c r="AN2025" i="1"/>
  <c r="P2025" i="1"/>
  <c r="AS2974" i="1"/>
  <c r="Q2974" i="1"/>
  <c r="A5044" i="1"/>
  <c r="AM5043" i="1"/>
  <c r="AN3998" i="1"/>
  <c r="P3998" i="1"/>
  <c r="Q4958" i="1"/>
  <c r="AS4958" i="1"/>
  <c r="Q4008" i="1"/>
  <c r="AS4008" i="1"/>
  <c r="Y3021" i="1"/>
  <c r="Z3020" i="1"/>
  <c r="Y5253" i="1"/>
  <c r="Z5252" i="1"/>
  <c r="Y3971" i="1"/>
  <c r="Z3970" i="1"/>
  <c r="Z3989" i="1"/>
  <c r="A1044" i="1"/>
  <c r="AM1043" i="1"/>
  <c r="Z4993" i="1"/>
  <c r="Y4994" i="1"/>
  <c r="J3018" i="1"/>
  <c r="O3018" i="1"/>
  <c r="AR3018" i="1" s="1"/>
  <c r="L3018" i="1"/>
  <c r="AO3018" i="1" s="1"/>
  <c r="N3018" i="1"/>
  <c r="AQ3018" i="1" s="1"/>
  <c r="M3018" i="1"/>
  <c r="AP3018" i="1" s="1"/>
  <c r="O4010" i="1"/>
  <c r="AR4010" i="1" s="1"/>
  <c r="L4010" i="1"/>
  <c r="AO4010" i="1" s="1"/>
  <c r="M4010" i="1"/>
  <c r="AP4010" i="1" s="1"/>
  <c r="J4010" i="1"/>
  <c r="N4010" i="1"/>
  <c r="AQ4010" i="1" s="1"/>
  <c r="M2473" i="1"/>
  <c r="AP2473" i="1" s="1"/>
  <c r="L2473" i="1"/>
  <c r="AO2473" i="1" s="1"/>
  <c r="J2473" i="1"/>
  <c r="O2473" i="1"/>
  <c r="AR2473" i="1" s="1"/>
  <c r="N2473" i="1"/>
  <c r="AQ2473" i="1" s="1"/>
  <c r="J5002" i="1"/>
  <c r="O5002" i="1"/>
  <c r="AR5002" i="1" s="1"/>
  <c r="L5002" i="1"/>
  <c r="AO5002" i="1" s="1"/>
  <c r="N5002" i="1"/>
  <c r="AQ5002" i="1" s="1"/>
  <c r="M5002" i="1"/>
  <c r="AP5002" i="1" s="1"/>
  <c r="P2273" i="1"/>
  <c r="AN2273" i="1"/>
  <c r="AS4256" i="1"/>
  <c r="Q4256" i="1"/>
  <c r="AN4978" i="1"/>
  <c r="P4978" i="1"/>
  <c r="AN2975" i="1"/>
  <c r="P2975" i="1"/>
  <c r="Q4954" i="1"/>
  <c r="AS4954" i="1"/>
  <c r="A4044" i="1"/>
  <c r="AM4043" i="1"/>
  <c r="Y2128" i="1"/>
  <c r="Z2127" i="1"/>
  <c r="Q2024" i="1"/>
  <c r="AS2024" i="1"/>
  <c r="O4979" i="1"/>
  <c r="AR4979" i="1" s="1"/>
  <c r="N4979" i="1"/>
  <c r="AQ4979" i="1" s="1"/>
  <c r="L4979" i="1"/>
  <c r="AO4979" i="1" s="1"/>
  <c r="J4979" i="1"/>
  <c r="M4979" i="1"/>
  <c r="AP4979" i="1" s="1"/>
  <c r="N2274" i="1"/>
  <c r="AQ2274" i="1" s="1"/>
  <c r="L2274" i="1"/>
  <c r="AO2274" i="1" s="1"/>
  <c r="J2274" i="1"/>
  <c r="O2274" i="1"/>
  <c r="AR2274" i="1" s="1"/>
  <c r="M2274" i="1"/>
  <c r="AP2274" i="1" s="1"/>
  <c r="Y5005" i="1"/>
  <c r="Z5004" i="1"/>
  <c r="P3116" i="1"/>
  <c r="AN3116" i="1"/>
  <c r="A2044" i="1"/>
  <c r="AM2043" i="1"/>
  <c r="Z4459" i="1"/>
  <c r="Y4460" i="1"/>
  <c r="AN2124" i="1"/>
  <c r="P2124" i="1"/>
  <c r="Q3985" i="1"/>
  <c r="AS3985" i="1"/>
  <c r="Q3966" i="1"/>
  <c r="AS3966" i="1"/>
  <c r="N2976" i="1"/>
  <c r="AQ2976" i="1" s="1"/>
  <c r="M2976" i="1"/>
  <c r="AP2976" i="1" s="1"/>
  <c r="L2976" i="1"/>
  <c r="AO2976" i="1" s="1"/>
  <c r="J2976" i="1"/>
  <c r="O2976" i="1"/>
  <c r="AR2976" i="1" s="1"/>
  <c r="J3266" i="1"/>
  <c r="L3266" i="1"/>
  <c r="AO3266" i="1" s="1"/>
  <c r="O3266" i="1"/>
  <c r="AR3266" i="1" s="1"/>
  <c r="N3266" i="1"/>
  <c r="AQ3266" i="1" s="1"/>
  <c r="M3266" i="1"/>
  <c r="AP3266" i="1" s="1"/>
  <c r="N4991" i="1"/>
  <c r="AQ4991" i="1" s="1"/>
  <c r="J4991" i="1"/>
  <c r="L4991" i="1"/>
  <c r="AO4991" i="1" s="1"/>
  <c r="M4991" i="1"/>
  <c r="AP4991" i="1" s="1"/>
  <c r="O4991" i="1"/>
  <c r="AR4991" i="1" s="1"/>
  <c r="Z2028" i="1"/>
  <c r="Y2029" i="1"/>
  <c r="Y4963" i="1"/>
  <c r="Z4962" i="1"/>
  <c r="Q4107" i="1"/>
  <c r="AS4107" i="1"/>
  <c r="AN4009" i="1"/>
  <c r="P4009" i="1"/>
  <c r="Y4982" i="1"/>
  <c r="Z4981" i="1"/>
  <c r="AN2472" i="1"/>
  <c r="P2472" i="1"/>
  <c r="Z3268" i="1"/>
  <c r="Y3269" i="1"/>
  <c r="AN3986" i="1"/>
  <c r="P3986" i="1"/>
  <c r="J4258" i="1"/>
  <c r="O4258" i="1"/>
  <c r="AR4258" i="1" s="1"/>
  <c r="N4258" i="1"/>
  <c r="AQ4258" i="1" s="1"/>
  <c r="M4258" i="1"/>
  <c r="AP4258" i="1" s="1"/>
  <c r="L4258" i="1"/>
  <c r="AO4258" i="1" s="1"/>
  <c r="J4960" i="1"/>
  <c r="O4960" i="1"/>
  <c r="AR4960" i="1" s="1"/>
  <c r="L4960" i="1"/>
  <c r="AO4960" i="1" s="1"/>
  <c r="M4960" i="1"/>
  <c r="AP4960" i="1" s="1"/>
  <c r="N4960" i="1"/>
  <c r="AQ4960" i="1" s="1"/>
  <c r="Z4001" i="1"/>
  <c r="P4959" i="1"/>
  <c r="AN4959" i="1"/>
  <c r="AS2123" i="1"/>
  <c r="Q2123" i="1"/>
  <c r="AN3265" i="1"/>
  <c r="P3265" i="1"/>
  <c r="Y5104" i="1"/>
  <c r="Z5103" i="1"/>
  <c r="Y4261" i="1"/>
  <c r="Z4260" i="1"/>
  <c r="P4456" i="1"/>
  <c r="AN4456" i="1"/>
  <c r="Z3467" i="1"/>
  <c r="Y3468" i="1"/>
  <c r="AS3997" i="1"/>
  <c r="Q3997" i="1"/>
  <c r="P4257" i="1"/>
  <c r="AN4257" i="1"/>
  <c r="A3044" i="1"/>
  <c r="AM3043" i="1"/>
  <c r="M2026" i="1"/>
  <c r="AP2026" i="1" s="1"/>
  <c r="L2026" i="1"/>
  <c r="AO2026" i="1" s="1"/>
  <c r="J2026" i="1"/>
  <c r="N2026" i="1"/>
  <c r="AQ2026" i="1" s="1"/>
  <c r="O2026" i="1"/>
  <c r="AR2026" i="1" s="1"/>
  <c r="N3117" i="1"/>
  <c r="AQ3117" i="1" s="1"/>
  <c r="L3117" i="1"/>
  <c r="AO3117" i="1" s="1"/>
  <c r="J3117" i="1"/>
  <c r="O3117" i="1"/>
  <c r="AR3117" i="1" s="1"/>
  <c r="M3117" i="1"/>
  <c r="AP3117" i="1" s="1"/>
  <c r="O3987" i="1"/>
  <c r="AR3987" i="1" s="1"/>
  <c r="J3987" i="1"/>
  <c r="N3987" i="1"/>
  <c r="AQ3987" i="1" s="1"/>
  <c r="M3987" i="1"/>
  <c r="AP3987" i="1" s="1"/>
  <c r="L3987" i="1"/>
  <c r="AO3987" i="1" s="1"/>
  <c r="Q2272" i="1"/>
  <c r="AS2272" i="1"/>
  <c r="AN3464" i="1"/>
  <c r="P3464" i="1"/>
  <c r="Y2476" i="1"/>
  <c r="Z2475" i="1"/>
  <c r="AN4990" i="1"/>
  <c r="P4990" i="1"/>
  <c r="Q3463" i="1"/>
  <c r="AS3463" i="1"/>
  <c r="M3465" i="1"/>
  <c r="AP3465" i="1" s="1"/>
  <c r="L3465" i="1"/>
  <c r="AO3465" i="1" s="1"/>
  <c r="J3465" i="1"/>
  <c r="O3465" i="1"/>
  <c r="AR3465" i="1" s="1"/>
  <c r="N3465" i="1"/>
  <c r="AQ3465" i="1" s="1"/>
  <c r="J4109" i="1"/>
  <c r="N4109" i="1"/>
  <c r="AQ4109" i="1" s="1"/>
  <c r="L4109" i="1"/>
  <c r="AO4109" i="1" s="1"/>
  <c r="O4109" i="1"/>
  <c r="AR4109" i="1" s="1"/>
  <c r="M4109" i="1"/>
  <c r="AP4109" i="1" s="1"/>
  <c r="N3968" i="1"/>
  <c r="AQ3968" i="1" s="1"/>
  <c r="M3968" i="1"/>
  <c r="AP3968" i="1" s="1"/>
  <c r="L3968" i="1"/>
  <c r="AO3968" i="1" s="1"/>
  <c r="O3968" i="1"/>
  <c r="AR3968" i="1" s="1"/>
  <c r="J3968" i="1"/>
  <c r="AN4955" i="1"/>
  <c r="P4955" i="1"/>
  <c r="Q3115" i="1"/>
  <c r="AS3115" i="1"/>
  <c r="P3967" i="1"/>
  <c r="AN3967" i="1"/>
  <c r="Z3119" i="1"/>
  <c r="Y3120" i="1"/>
  <c r="AN4108" i="1"/>
  <c r="P4108" i="1"/>
  <c r="Q4977" i="1"/>
  <c r="AS4977" i="1"/>
  <c r="AS3016" i="1"/>
  <c r="Q3016" i="1"/>
  <c r="Y4112" i="1"/>
  <c r="Z4111" i="1"/>
  <c r="Q2471" i="1"/>
  <c r="AS2471" i="1"/>
  <c r="AS3264" i="1"/>
  <c r="Q3264" i="1"/>
  <c r="L4457" i="1"/>
  <c r="AO4457" i="1" s="1"/>
  <c r="J4457" i="1"/>
  <c r="O4457" i="1"/>
  <c r="AR4457" i="1" s="1"/>
  <c r="M4457" i="1"/>
  <c r="AP4457" i="1" s="1"/>
  <c r="N4457" i="1"/>
  <c r="AQ4457" i="1" s="1"/>
  <c r="O3999" i="1"/>
  <c r="AR3999" i="1" s="1"/>
  <c r="M3999" i="1"/>
  <c r="AP3999" i="1" s="1"/>
  <c r="J3999" i="1"/>
  <c r="L3999" i="1"/>
  <c r="AO3999" i="1" s="1"/>
  <c r="N3999" i="1"/>
  <c r="AQ3999" i="1" s="1"/>
  <c r="N2125" i="1"/>
  <c r="AQ2125" i="1" s="1"/>
  <c r="M2125" i="1"/>
  <c r="AP2125" i="1" s="1"/>
  <c r="L2125" i="1"/>
  <c r="AO2125" i="1" s="1"/>
  <c r="J2125" i="1"/>
  <c r="O2125" i="1"/>
  <c r="AR2125" i="1" s="1"/>
  <c r="I1035" i="1"/>
  <c r="K1035" i="1"/>
  <c r="K1283" i="1"/>
  <c r="I1283" i="1"/>
  <c r="K1134" i="1"/>
  <c r="I1134" i="1"/>
  <c r="K1482" i="1"/>
  <c r="I1482" i="1"/>
  <c r="N1034" i="1"/>
  <c r="AQ1034" i="1" s="1"/>
  <c r="M1034" i="1"/>
  <c r="AP1034" i="1" s="1"/>
  <c r="J1034" i="1"/>
  <c r="L1034" i="1"/>
  <c r="AO1034" i="1" s="1"/>
  <c r="O1034" i="1"/>
  <c r="AR1034" i="1" s="1"/>
  <c r="Q1280" i="1"/>
  <c r="AS1280" i="1"/>
  <c r="AN1281" i="1"/>
  <c r="P1281" i="1"/>
  <c r="AN1480" i="1"/>
  <c r="P1480" i="1"/>
  <c r="O1481" i="1"/>
  <c r="AR1481" i="1" s="1"/>
  <c r="N1481" i="1"/>
  <c r="AQ1481" i="1" s="1"/>
  <c r="M1481" i="1"/>
  <c r="AP1481" i="1" s="1"/>
  <c r="L1481" i="1"/>
  <c r="AO1481" i="1" s="1"/>
  <c r="J1481" i="1"/>
  <c r="M1282" i="1"/>
  <c r="AP1282" i="1" s="1"/>
  <c r="L1282" i="1"/>
  <c r="AO1282" i="1" s="1"/>
  <c r="J1282" i="1"/>
  <c r="O1282" i="1"/>
  <c r="AR1282" i="1" s="1"/>
  <c r="N1282" i="1"/>
  <c r="AQ1282" i="1" s="1"/>
  <c r="AN1132" i="1"/>
  <c r="P1132" i="1"/>
  <c r="AN1033" i="1"/>
  <c r="P1033" i="1"/>
  <c r="Z1036" i="1"/>
  <c r="Y1037" i="1"/>
  <c r="Y1484" i="1"/>
  <c r="Z1483" i="1"/>
  <c r="AS1131" i="1"/>
  <c r="Q1131" i="1"/>
  <c r="Y1136" i="1"/>
  <c r="Z1135" i="1"/>
  <c r="AS1479" i="1"/>
  <c r="Q1479" i="1"/>
  <c r="M1133" i="1"/>
  <c r="AP1133" i="1" s="1"/>
  <c r="L1133" i="1"/>
  <c r="AO1133" i="1" s="1"/>
  <c r="J1133" i="1"/>
  <c r="O1133" i="1"/>
  <c r="AR1133" i="1" s="1"/>
  <c r="N1133" i="1"/>
  <c r="AQ1133" i="1" s="1"/>
  <c r="Z1284" i="1"/>
  <c r="Y1285" i="1"/>
  <c r="Q1032" i="1"/>
  <c r="AS1032" i="1"/>
  <c r="Q287" i="1"/>
  <c r="Q40" i="1"/>
  <c r="Q138" i="1"/>
  <c r="AN488" i="1"/>
  <c r="Q486" i="1"/>
  <c r="AN140" i="1"/>
  <c r="AN289" i="1"/>
  <c r="AS40" i="1"/>
  <c r="K489" i="1"/>
  <c r="K290" i="1"/>
  <c r="K141" i="1"/>
  <c r="K43" i="1"/>
  <c r="AS138" i="1"/>
  <c r="I489" i="1"/>
  <c r="J489" i="1" s="1"/>
  <c r="I290" i="1"/>
  <c r="J290" i="1" s="1"/>
  <c r="I141" i="1"/>
  <c r="J141" i="1" s="1"/>
  <c r="I43" i="1"/>
  <c r="J43" i="1" s="1"/>
  <c r="AS486" i="1"/>
  <c r="AN42" i="1"/>
  <c r="P139" i="1"/>
  <c r="P41" i="1"/>
  <c r="AS287" i="1"/>
  <c r="P487" i="1"/>
  <c r="P288" i="1"/>
  <c r="M140" i="1"/>
  <c r="AP140" i="1" s="1"/>
  <c r="N140" i="1"/>
  <c r="AQ140" i="1" s="1"/>
  <c r="O140" i="1"/>
  <c r="AR140" i="1" s="1"/>
  <c r="L140" i="1"/>
  <c r="AO140" i="1" s="1"/>
  <c r="Y491" i="1"/>
  <c r="Z490" i="1"/>
  <c r="M289" i="1"/>
  <c r="AP289" i="1" s="1"/>
  <c r="L289" i="1"/>
  <c r="AO289" i="1" s="1"/>
  <c r="N289" i="1"/>
  <c r="AQ289" i="1" s="1"/>
  <c r="O289" i="1"/>
  <c r="AR289" i="1" s="1"/>
  <c r="M488" i="1"/>
  <c r="AP488" i="1" s="1"/>
  <c r="O488" i="1"/>
  <c r="AR488" i="1" s="1"/>
  <c r="L488" i="1"/>
  <c r="AO488" i="1" s="1"/>
  <c r="N488" i="1"/>
  <c r="AQ488" i="1" s="1"/>
  <c r="O42" i="1"/>
  <c r="AR42" i="1" s="1"/>
  <c r="L42" i="1"/>
  <c r="AO42" i="1" s="1"/>
  <c r="M42" i="1"/>
  <c r="AP42" i="1" s="1"/>
  <c r="N42" i="1"/>
  <c r="AQ42" i="1" s="1"/>
  <c r="Y143" i="1"/>
  <c r="Z142" i="1"/>
  <c r="Y292" i="1"/>
  <c r="Z291" i="1"/>
  <c r="Y45" i="1"/>
  <c r="Z44" i="1"/>
  <c r="R2276" i="1"/>
  <c r="E2276" i="1"/>
  <c r="T2276" i="1"/>
  <c r="V2276" i="1"/>
  <c r="U2276" i="1"/>
  <c r="F2276" i="1"/>
  <c r="S2276" i="1"/>
  <c r="R3020" i="1"/>
  <c r="T3020" i="1"/>
  <c r="E3020" i="1"/>
  <c r="S3020" i="1"/>
  <c r="V3020" i="1"/>
  <c r="F3020" i="1"/>
  <c r="U3020" i="1"/>
  <c r="V3989" i="1"/>
  <c r="E3989" i="1"/>
  <c r="R3989" i="1"/>
  <c r="S3989" i="1"/>
  <c r="F3989" i="1"/>
  <c r="T3989" i="1"/>
  <c r="U3989" i="1"/>
  <c r="E5004" i="1"/>
  <c r="S5004" i="1"/>
  <c r="T5004" i="1"/>
  <c r="F5004" i="1"/>
  <c r="U5004" i="1"/>
  <c r="R5004" i="1"/>
  <c r="V5004" i="1"/>
  <c r="S3119" i="1"/>
  <c r="R3119" i="1"/>
  <c r="U3119" i="1"/>
  <c r="T3119" i="1"/>
  <c r="V3119" i="1"/>
  <c r="E3119" i="1"/>
  <c r="F3119" i="1"/>
  <c r="E4012" i="1"/>
  <c r="S4012" i="1"/>
  <c r="T4012" i="1"/>
  <c r="R4012" i="1"/>
  <c r="U4012" i="1"/>
  <c r="V4012" i="1"/>
  <c r="F4012" i="1"/>
  <c r="V5252" i="1"/>
  <c r="S5252" i="1"/>
  <c r="T5252" i="1"/>
  <c r="U5252" i="1"/>
  <c r="R5252" i="1"/>
  <c r="E5252" i="1"/>
  <c r="F5252" i="1"/>
  <c r="V2127" i="1"/>
  <c r="R2127" i="1"/>
  <c r="F2127" i="1"/>
  <c r="T2127" i="1"/>
  <c r="U2127" i="1"/>
  <c r="S2127" i="1"/>
  <c r="E2127" i="1"/>
  <c r="T4962" i="1"/>
  <c r="S4962" i="1"/>
  <c r="F4962" i="1"/>
  <c r="U4962" i="1"/>
  <c r="V4962" i="1"/>
  <c r="R4962" i="1"/>
  <c r="E4962" i="1"/>
  <c r="R4981" i="1"/>
  <c r="F4981" i="1"/>
  <c r="V4981" i="1"/>
  <c r="T4981" i="1"/>
  <c r="E4981" i="1"/>
  <c r="U4981" i="1"/>
  <c r="S4981" i="1"/>
  <c r="U4260" i="1"/>
  <c r="S4260" i="1"/>
  <c r="T4260" i="1"/>
  <c r="R4260" i="1"/>
  <c r="F4260" i="1"/>
  <c r="V4260" i="1"/>
  <c r="E4260" i="1"/>
  <c r="S2475" i="1"/>
  <c r="R2475" i="1"/>
  <c r="U2475" i="1"/>
  <c r="F2475" i="1"/>
  <c r="E2475" i="1"/>
  <c r="V2475" i="1"/>
  <c r="T2475" i="1"/>
  <c r="V4993" i="1"/>
  <c r="R4993" i="1"/>
  <c r="S4993" i="1"/>
  <c r="F4993" i="1"/>
  <c r="T4993" i="1"/>
  <c r="E4993" i="1"/>
  <c r="U4993" i="1"/>
  <c r="F3467" i="1"/>
  <c r="V3467" i="1"/>
  <c r="S3467" i="1"/>
  <c r="R3467" i="1"/>
  <c r="E3467" i="1"/>
  <c r="T3467" i="1"/>
  <c r="U3467" i="1"/>
  <c r="U3970" i="1"/>
  <c r="T3970" i="1"/>
  <c r="R3970" i="1"/>
  <c r="F3970" i="1"/>
  <c r="S3970" i="1"/>
  <c r="V3970" i="1"/>
  <c r="E3970" i="1"/>
  <c r="V3268" i="1"/>
  <c r="F3268" i="1"/>
  <c r="U3268" i="1"/>
  <c r="S3268" i="1"/>
  <c r="T3268" i="1"/>
  <c r="R3268" i="1"/>
  <c r="E3268" i="1"/>
  <c r="U4001" i="1"/>
  <c r="V4001" i="1"/>
  <c r="T4001" i="1"/>
  <c r="F4001" i="1"/>
  <c r="S4001" i="1"/>
  <c r="R4001" i="1"/>
  <c r="E4001" i="1"/>
  <c r="T5103" i="1"/>
  <c r="R5103" i="1"/>
  <c r="S5103" i="1"/>
  <c r="V5103" i="1"/>
  <c r="E5103" i="1"/>
  <c r="U5103" i="1"/>
  <c r="F5103" i="1"/>
  <c r="U4111" i="1"/>
  <c r="R4111" i="1"/>
  <c r="E4111" i="1"/>
  <c r="S4111" i="1"/>
  <c r="V4111" i="1"/>
  <c r="T4111" i="1"/>
  <c r="F4111" i="1"/>
  <c r="V4459" i="1"/>
  <c r="S4459" i="1"/>
  <c r="F4459" i="1"/>
  <c r="R4459" i="1"/>
  <c r="E4459" i="1"/>
  <c r="T4459" i="1"/>
  <c r="U4459" i="1"/>
  <c r="V2028" i="1"/>
  <c r="R2028" i="1"/>
  <c r="F2028" i="1"/>
  <c r="U2028" i="1"/>
  <c r="T2028" i="1"/>
  <c r="E2028" i="1"/>
  <c r="S2028" i="1"/>
  <c r="F1036" i="1"/>
  <c r="R1036" i="1"/>
  <c r="E1036" i="1"/>
  <c r="T1036" i="1"/>
  <c r="U1036" i="1"/>
  <c r="V1036" i="1"/>
  <c r="S1036" i="1"/>
  <c r="U1135" i="1"/>
  <c r="F1135" i="1"/>
  <c r="S1135" i="1"/>
  <c r="V1135" i="1"/>
  <c r="T1135" i="1"/>
  <c r="E1135" i="1"/>
  <c r="R1135" i="1"/>
  <c r="V1284" i="1"/>
  <c r="U1284" i="1"/>
  <c r="T1284" i="1"/>
  <c r="E1284" i="1"/>
  <c r="S1284" i="1"/>
  <c r="F1284" i="1"/>
  <c r="R1284" i="1"/>
  <c r="F1483" i="1"/>
  <c r="V1483" i="1"/>
  <c r="U1483" i="1"/>
  <c r="S1483" i="1"/>
  <c r="T1483" i="1"/>
  <c r="E1483" i="1"/>
  <c r="R1483" i="1"/>
  <c r="U490" i="1"/>
  <c r="T490" i="1"/>
  <c r="S490" i="1"/>
  <c r="R490" i="1"/>
  <c r="V490" i="1"/>
  <c r="F490" i="1"/>
  <c r="E490" i="1"/>
  <c r="V44" i="1"/>
  <c r="U44" i="1"/>
  <c r="R44" i="1"/>
  <c r="T44" i="1"/>
  <c r="S44" i="1"/>
  <c r="F44" i="1"/>
  <c r="E44" i="1"/>
  <c r="V142" i="1"/>
  <c r="U142" i="1"/>
  <c r="T142" i="1"/>
  <c r="S142" i="1"/>
  <c r="R142" i="1"/>
  <c r="F142" i="1"/>
  <c r="E142" i="1"/>
  <c r="S291" i="1"/>
  <c r="R291" i="1"/>
  <c r="V291" i="1"/>
  <c r="U291" i="1"/>
  <c r="T291" i="1"/>
  <c r="F291" i="1"/>
  <c r="E291" i="1"/>
  <c r="B291" i="4" l="1"/>
  <c r="B142" i="4"/>
  <c r="B44" i="4"/>
  <c r="B490" i="4"/>
  <c r="A121" i="1"/>
  <c r="AM120" i="1"/>
  <c r="K2028" i="1"/>
  <c r="I2028" i="1"/>
  <c r="K4459" i="1"/>
  <c r="I4459" i="1"/>
  <c r="I4111" i="1"/>
  <c r="K4111" i="1"/>
  <c r="K5103" i="1"/>
  <c r="I5103" i="1"/>
  <c r="I4001" i="1"/>
  <c r="K4001" i="1"/>
  <c r="I3268" i="1"/>
  <c r="K3268" i="1"/>
  <c r="I3970" i="1"/>
  <c r="K3970" i="1"/>
  <c r="I3467" i="1"/>
  <c r="K3467" i="1"/>
  <c r="I4993" i="1"/>
  <c r="K4993" i="1"/>
  <c r="I2475" i="1"/>
  <c r="K2475" i="1"/>
  <c r="I4260" i="1"/>
  <c r="K4260" i="1"/>
  <c r="I4981" i="1"/>
  <c r="K4981" i="1"/>
  <c r="I4962" i="1"/>
  <c r="K4962" i="1"/>
  <c r="K2127" i="1"/>
  <c r="I2127" i="1"/>
  <c r="I5252" i="1"/>
  <c r="K5252" i="1"/>
  <c r="K4012" i="1"/>
  <c r="I4012" i="1"/>
  <c r="K3119" i="1"/>
  <c r="I3119" i="1"/>
  <c r="I5004" i="1"/>
  <c r="K5004" i="1"/>
  <c r="I3989" i="1"/>
  <c r="K3989" i="1"/>
  <c r="I3020" i="1"/>
  <c r="K3020" i="1"/>
  <c r="I2276" i="1"/>
  <c r="K2276" i="1"/>
  <c r="Q4959" i="1"/>
  <c r="AS4959" i="1"/>
  <c r="Z3269" i="1"/>
  <c r="Y3270" i="1"/>
  <c r="AS4009" i="1"/>
  <c r="Q4009" i="1"/>
  <c r="Z3021" i="1"/>
  <c r="Y3022" i="1"/>
  <c r="AN4457" i="1"/>
  <c r="P4457" i="1"/>
  <c r="Q4955" i="1"/>
  <c r="AS4955" i="1"/>
  <c r="Z3468" i="1"/>
  <c r="Y3469" i="1"/>
  <c r="A4045" i="1"/>
  <c r="AM4044" i="1"/>
  <c r="P5002" i="1"/>
  <c r="AN5002" i="1"/>
  <c r="Y4995" i="1"/>
  <c r="Z4994" i="1"/>
  <c r="A5045" i="1"/>
  <c r="AM5044" i="1"/>
  <c r="L3267" i="1"/>
  <c r="AO3267" i="1" s="1"/>
  <c r="J3267" i="1"/>
  <c r="M3267" i="1"/>
  <c r="AP3267" i="1" s="1"/>
  <c r="O3267" i="1"/>
  <c r="AR3267" i="1" s="1"/>
  <c r="N3267" i="1"/>
  <c r="AQ3267" i="1" s="1"/>
  <c r="N4458" i="1"/>
  <c r="AQ4458" i="1" s="1"/>
  <c r="O4458" i="1"/>
  <c r="AR4458" i="1" s="1"/>
  <c r="M4458" i="1"/>
  <c r="AP4458" i="1" s="1"/>
  <c r="L4458" i="1"/>
  <c r="AO4458" i="1" s="1"/>
  <c r="J4458" i="1"/>
  <c r="Y5105" i="1"/>
  <c r="Z5104" i="1"/>
  <c r="AS3017" i="1"/>
  <c r="Q3017" i="1"/>
  <c r="L3969" i="1"/>
  <c r="AO3969" i="1" s="1"/>
  <c r="M3969" i="1"/>
  <c r="AP3969" i="1" s="1"/>
  <c r="O3969" i="1"/>
  <c r="AR3969" i="1" s="1"/>
  <c r="J3969" i="1"/>
  <c r="N3969" i="1"/>
  <c r="AQ3969" i="1" s="1"/>
  <c r="N4000" i="1"/>
  <c r="AQ4000" i="1" s="1"/>
  <c r="M4000" i="1"/>
  <c r="AP4000" i="1" s="1"/>
  <c r="L4000" i="1"/>
  <c r="AO4000" i="1" s="1"/>
  <c r="J4000" i="1"/>
  <c r="O4000" i="1"/>
  <c r="AR4000" i="1" s="1"/>
  <c r="O4980" i="1"/>
  <c r="AR4980" i="1" s="1"/>
  <c r="M4980" i="1"/>
  <c r="AP4980" i="1" s="1"/>
  <c r="L4980" i="1"/>
  <c r="AO4980" i="1" s="1"/>
  <c r="J4980" i="1"/>
  <c r="N4980" i="1"/>
  <c r="AQ4980" i="1" s="1"/>
  <c r="A3045" i="1"/>
  <c r="AM3044" i="1"/>
  <c r="AS3265" i="1"/>
  <c r="Q3265" i="1"/>
  <c r="Q2472" i="1"/>
  <c r="AS2472" i="1"/>
  <c r="AN3266" i="1"/>
  <c r="P3266" i="1"/>
  <c r="A2045" i="1"/>
  <c r="AM2044" i="1"/>
  <c r="P2274" i="1"/>
  <c r="AN2274" i="1"/>
  <c r="Z3971" i="1"/>
  <c r="Y3972" i="1"/>
  <c r="P4956" i="1"/>
  <c r="AN4956" i="1"/>
  <c r="X5953" i="1"/>
  <c r="X5954" i="1" s="1"/>
  <c r="X5955" i="1" s="1"/>
  <c r="X5956" i="1" s="1"/>
  <c r="X5957" i="1" s="1"/>
  <c r="Y5952" i="1"/>
  <c r="M5102" i="1"/>
  <c r="AP5102" i="1" s="1"/>
  <c r="L5102" i="1"/>
  <c r="AO5102" i="1" s="1"/>
  <c r="O5102" i="1"/>
  <c r="AR5102" i="1" s="1"/>
  <c r="J5102" i="1"/>
  <c r="N5102" i="1"/>
  <c r="AQ5102" i="1" s="1"/>
  <c r="L2027" i="1"/>
  <c r="AO2027" i="1" s="1"/>
  <c r="N2027" i="1"/>
  <c r="AQ2027" i="1" s="1"/>
  <c r="J2027" i="1"/>
  <c r="O2027" i="1"/>
  <c r="AR2027" i="1" s="1"/>
  <c r="M2027" i="1"/>
  <c r="AP2027" i="1" s="1"/>
  <c r="N4992" i="1"/>
  <c r="AQ4992" i="1" s="1"/>
  <c r="M4992" i="1"/>
  <c r="AP4992" i="1" s="1"/>
  <c r="L4992" i="1"/>
  <c r="AO4992" i="1" s="1"/>
  <c r="J4992" i="1"/>
  <c r="O4992" i="1"/>
  <c r="AR4992" i="1" s="1"/>
  <c r="N4961" i="1"/>
  <c r="AQ4961" i="1" s="1"/>
  <c r="M4961" i="1"/>
  <c r="AP4961" i="1" s="1"/>
  <c r="J4961" i="1"/>
  <c r="L4961" i="1"/>
  <c r="AO4961" i="1" s="1"/>
  <c r="O4961" i="1"/>
  <c r="AR4961" i="1" s="1"/>
  <c r="J3988" i="1"/>
  <c r="N3988" i="1"/>
  <c r="AQ3988" i="1" s="1"/>
  <c r="M3988" i="1"/>
  <c r="AP3988" i="1" s="1"/>
  <c r="O3988" i="1"/>
  <c r="AR3988" i="1" s="1"/>
  <c r="L3988" i="1"/>
  <c r="AO3988" i="1" s="1"/>
  <c r="Z3120" i="1"/>
  <c r="Y3121" i="1"/>
  <c r="AS4456" i="1"/>
  <c r="Q4456" i="1"/>
  <c r="P4258" i="1"/>
  <c r="AN4258" i="1"/>
  <c r="Q2975" i="1"/>
  <c r="AS2975" i="1"/>
  <c r="AS2273" i="1"/>
  <c r="Q2273" i="1"/>
  <c r="P2473" i="1"/>
  <c r="AN2473" i="1"/>
  <c r="AS2025" i="1"/>
  <c r="Q2025" i="1"/>
  <c r="Y5453" i="1"/>
  <c r="Z5452" i="1"/>
  <c r="AS4257" i="1"/>
  <c r="Q4257" i="1"/>
  <c r="AN4991" i="1"/>
  <c r="P4991" i="1"/>
  <c r="AN2976" i="1"/>
  <c r="P2976" i="1"/>
  <c r="AS2124" i="1"/>
  <c r="Q2124" i="1"/>
  <c r="AS3116" i="1"/>
  <c r="Q3116" i="1"/>
  <c r="A1045" i="1"/>
  <c r="AM1044" i="1"/>
  <c r="J3019" i="1"/>
  <c r="O3019" i="1"/>
  <c r="AR3019" i="1" s="1"/>
  <c r="N3019" i="1"/>
  <c r="AQ3019" i="1" s="1"/>
  <c r="M3019" i="1"/>
  <c r="AP3019" i="1" s="1"/>
  <c r="L3019" i="1"/>
  <c r="AO3019" i="1" s="1"/>
  <c r="L4110" i="1"/>
  <c r="AO4110" i="1" s="1"/>
  <c r="N4110" i="1"/>
  <c r="AQ4110" i="1" s="1"/>
  <c r="M4110" i="1"/>
  <c r="AP4110" i="1" s="1"/>
  <c r="J4110" i="1"/>
  <c r="O4110" i="1"/>
  <c r="AR4110" i="1" s="1"/>
  <c r="AS4990" i="1"/>
  <c r="Q4990" i="1"/>
  <c r="AN3117" i="1"/>
  <c r="P3117" i="1"/>
  <c r="AN3999" i="1"/>
  <c r="P3999" i="1"/>
  <c r="Z4112" i="1"/>
  <c r="Y4113" i="1"/>
  <c r="P3968" i="1"/>
  <c r="AN3968" i="1"/>
  <c r="P4109" i="1"/>
  <c r="AN4109" i="1"/>
  <c r="AN2125" i="1"/>
  <c r="P2125" i="1"/>
  <c r="Q3967" i="1"/>
  <c r="AS3967" i="1"/>
  <c r="Y2477" i="1"/>
  <c r="Z2476" i="1"/>
  <c r="P3987" i="1"/>
  <c r="AN3987" i="1"/>
  <c r="Q3986" i="1"/>
  <c r="AS3986" i="1"/>
  <c r="Y4983" i="1"/>
  <c r="Z4982" i="1"/>
  <c r="Y4964" i="1"/>
  <c r="Z4963" i="1"/>
  <c r="Q4978" i="1"/>
  <c r="AS4978" i="1"/>
  <c r="Y5254" i="1"/>
  <c r="Z5253" i="1"/>
  <c r="Q3998" i="1"/>
  <c r="AS3998" i="1"/>
  <c r="Z2277" i="1"/>
  <c r="Y2278" i="1"/>
  <c r="J4011" i="1"/>
  <c r="N4011" i="1"/>
  <c r="AQ4011" i="1" s="1"/>
  <c r="O4011" i="1"/>
  <c r="AR4011" i="1" s="1"/>
  <c r="M4011" i="1"/>
  <c r="AP4011" i="1" s="1"/>
  <c r="L4011" i="1"/>
  <c r="AO4011" i="1" s="1"/>
  <c r="L5003" i="1"/>
  <c r="AO5003" i="1" s="1"/>
  <c r="M5003" i="1"/>
  <c r="AP5003" i="1" s="1"/>
  <c r="J5003" i="1"/>
  <c r="O5003" i="1"/>
  <c r="AR5003" i="1" s="1"/>
  <c r="N5003" i="1"/>
  <c r="AQ5003" i="1" s="1"/>
  <c r="O2126" i="1"/>
  <c r="AR2126" i="1" s="1"/>
  <c r="L2126" i="1"/>
  <c r="AO2126" i="1" s="1"/>
  <c r="N2126" i="1"/>
  <c r="AQ2126" i="1" s="1"/>
  <c r="J2126" i="1"/>
  <c r="M2126" i="1"/>
  <c r="AP2126" i="1" s="1"/>
  <c r="P3465" i="1"/>
  <c r="AN3465" i="1"/>
  <c r="Q3464" i="1"/>
  <c r="AS3464" i="1"/>
  <c r="AN2026" i="1"/>
  <c r="P2026" i="1"/>
  <c r="Z4261" i="1"/>
  <c r="Y4262" i="1"/>
  <c r="P4960" i="1"/>
  <c r="AN4960" i="1"/>
  <c r="Y2030" i="1"/>
  <c r="Z2029" i="1"/>
  <c r="Y4461" i="1"/>
  <c r="Z4460" i="1"/>
  <c r="Y5006" i="1"/>
  <c r="Z5005" i="1"/>
  <c r="AN4979" i="1"/>
  <c r="P4979" i="1"/>
  <c r="Z2128" i="1"/>
  <c r="Y2129" i="1"/>
  <c r="Z4013" i="1"/>
  <c r="Y4014" i="1"/>
  <c r="O3118" i="1"/>
  <c r="AR3118" i="1" s="1"/>
  <c r="M3118" i="1"/>
  <c r="AP3118" i="1" s="1"/>
  <c r="L3118" i="1"/>
  <c r="AO3118" i="1" s="1"/>
  <c r="N3118" i="1"/>
  <c r="AQ3118" i="1" s="1"/>
  <c r="J3118" i="1"/>
  <c r="N4259" i="1"/>
  <c r="AQ4259" i="1" s="1"/>
  <c r="J4259" i="1"/>
  <c r="M4259" i="1"/>
  <c r="AP4259" i="1" s="1"/>
  <c r="L4259" i="1"/>
  <c r="AO4259" i="1" s="1"/>
  <c r="O4259" i="1"/>
  <c r="AR4259" i="1" s="1"/>
  <c r="J3466" i="1"/>
  <c r="O3466" i="1"/>
  <c r="AR3466" i="1" s="1"/>
  <c r="N3466" i="1"/>
  <c r="AQ3466" i="1" s="1"/>
  <c r="M3466" i="1"/>
  <c r="AP3466" i="1" s="1"/>
  <c r="L3466" i="1"/>
  <c r="AO3466" i="1" s="1"/>
  <c r="L2275" i="1"/>
  <c r="AO2275" i="1" s="1"/>
  <c r="O2275" i="1"/>
  <c r="AR2275" i="1" s="1"/>
  <c r="J2275" i="1"/>
  <c r="N2275" i="1"/>
  <c r="AQ2275" i="1" s="1"/>
  <c r="M2275" i="1"/>
  <c r="AP2275" i="1" s="1"/>
  <c r="M2474" i="1"/>
  <c r="AP2474" i="1" s="1"/>
  <c r="L2474" i="1"/>
  <c r="AO2474" i="1" s="1"/>
  <c r="J2474" i="1"/>
  <c r="O2474" i="1"/>
  <c r="AR2474" i="1" s="1"/>
  <c r="N2474" i="1"/>
  <c r="AQ2474" i="1" s="1"/>
  <c r="AS4108" i="1"/>
  <c r="Q4108" i="1"/>
  <c r="P4010" i="1"/>
  <c r="AN4010" i="1"/>
  <c r="P3018" i="1"/>
  <c r="AN3018" i="1"/>
  <c r="K1483" i="1"/>
  <c r="I1483" i="1"/>
  <c r="I1284" i="1"/>
  <c r="K1284" i="1"/>
  <c r="K1135" i="1"/>
  <c r="I1135" i="1"/>
  <c r="K1036" i="1"/>
  <c r="I1036" i="1"/>
  <c r="AN1481" i="1"/>
  <c r="P1481" i="1"/>
  <c r="L1482" i="1"/>
  <c r="AO1482" i="1" s="1"/>
  <c r="O1482" i="1"/>
  <c r="AR1482" i="1" s="1"/>
  <c r="M1482" i="1"/>
  <c r="AP1482" i="1" s="1"/>
  <c r="J1482" i="1"/>
  <c r="N1482" i="1"/>
  <c r="AQ1482" i="1" s="1"/>
  <c r="AS1132" i="1"/>
  <c r="Q1132" i="1"/>
  <c r="O1134" i="1"/>
  <c r="AR1134" i="1" s="1"/>
  <c r="L1134" i="1"/>
  <c r="AO1134" i="1" s="1"/>
  <c r="J1134" i="1"/>
  <c r="N1134" i="1"/>
  <c r="AQ1134" i="1" s="1"/>
  <c r="M1134" i="1"/>
  <c r="AP1134" i="1" s="1"/>
  <c r="Y1286" i="1"/>
  <c r="Z1285" i="1"/>
  <c r="Z1484" i="1"/>
  <c r="Y1485" i="1"/>
  <c r="Z1037" i="1"/>
  <c r="Y1038" i="1"/>
  <c r="O1283" i="1"/>
  <c r="AR1283" i="1" s="1"/>
  <c r="N1283" i="1"/>
  <c r="AQ1283" i="1" s="1"/>
  <c r="M1283" i="1"/>
  <c r="AP1283" i="1" s="1"/>
  <c r="L1283" i="1"/>
  <c r="AO1283" i="1" s="1"/>
  <c r="J1283" i="1"/>
  <c r="AN1282" i="1"/>
  <c r="P1282" i="1"/>
  <c r="Q1480" i="1"/>
  <c r="AS1480" i="1"/>
  <c r="AN1034" i="1"/>
  <c r="P1034" i="1"/>
  <c r="Z1136" i="1"/>
  <c r="Y1137" i="1"/>
  <c r="AN1133" i="1"/>
  <c r="P1133" i="1"/>
  <c r="Q1033" i="1"/>
  <c r="AS1033" i="1"/>
  <c r="AS1281" i="1"/>
  <c r="Q1281" i="1"/>
  <c r="N1035" i="1"/>
  <c r="AQ1035" i="1" s="1"/>
  <c r="M1035" i="1"/>
  <c r="AP1035" i="1" s="1"/>
  <c r="J1035" i="1"/>
  <c r="L1035" i="1"/>
  <c r="AO1035" i="1" s="1"/>
  <c r="O1035" i="1"/>
  <c r="AR1035" i="1" s="1"/>
  <c r="Q139" i="1"/>
  <c r="AN43" i="1"/>
  <c r="Q288" i="1"/>
  <c r="AN141" i="1"/>
  <c r="Q487" i="1"/>
  <c r="AN290" i="1"/>
  <c r="AN489" i="1"/>
  <c r="AS41" i="1"/>
  <c r="K291" i="1"/>
  <c r="K142" i="1"/>
  <c r="K44" i="1"/>
  <c r="K490" i="1"/>
  <c r="I291" i="1"/>
  <c r="J291" i="1" s="1"/>
  <c r="I142" i="1"/>
  <c r="J142" i="1" s="1"/>
  <c r="I44" i="1"/>
  <c r="J44" i="1" s="1"/>
  <c r="I490" i="1"/>
  <c r="J490" i="1" s="1"/>
  <c r="AS288" i="1"/>
  <c r="AS139" i="1"/>
  <c r="AS487" i="1"/>
  <c r="P140" i="1"/>
  <c r="P488" i="1"/>
  <c r="P289" i="1"/>
  <c r="Q41" i="1"/>
  <c r="P42" i="1"/>
  <c r="L141" i="1"/>
  <c r="AO141" i="1" s="1"/>
  <c r="N141" i="1"/>
  <c r="AQ141" i="1" s="1"/>
  <c r="M141" i="1"/>
  <c r="AP141" i="1" s="1"/>
  <c r="O141" i="1"/>
  <c r="AR141" i="1" s="1"/>
  <c r="Z292" i="1"/>
  <c r="Y293" i="1"/>
  <c r="N290" i="1"/>
  <c r="AQ290" i="1" s="1"/>
  <c r="L290" i="1"/>
  <c r="AO290" i="1" s="1"/>
  <c r="M290" i="1"/>
  <c r="AP290" i="1" s="1"/>
  <c r="O290" i="1"/>
  <c r="AR290" i="1" s="1"/>
  <c r="O43" i="1"/>
  <c r="AR43" i="1" s="1"/>
  <c r="N43" i="1"/>
  <c r="AQ43" i="1" s="1"/>
  <c r="L43" i="1"/>
  <c r="AO43" i="1" s="1"/>
  <c r="M43" i="1"/>
  <c r="AP43" i="1" s="1"/>
  <c r="Y144" i="1"/>
  <c r="Z143" i="1"/>
  <c r="Y46" i="1"/>
  <c r="Z45" i="1"/>
  <c r="O489" i="1"/>
  <c r="AR489" i="1" s="1"/>
  <c r="L489" i="1"/>
  <c r="AO489" i="1" s="1"/>
  <c r="M489" i="1"/>
  <c r="AP489" i="1" s="1"/>
  <c r="N489" i="1"/>
  <c r="AQ489" i="1" s="1"/>
  <c r="Y492" i="1"/>
  <c r="Z491" i="1"/>
  <c r="V4963" i="1"/>
  <c r="S4963" i="1"/>
  <c r="T4963" i="1"/>
  <c r="E4963" i="1"/>
  <c r="R4963" i="1"/>
  <c r="F4963" i="1"/>
  <c r="U4963" i="1"/>
  <c r="V2029" i="1"/>
  <c r="R2029" i="1"/>
  <c r="F2029" i="1"/>
  <c r="T2029" i="1"/>
  <c r="U2029" i="1"/>
  <c r="E2029" i="1"/>
  <c r="S2029" i="1"/>
  <c r="R2277" i="1"/>
  <c r="F2277" i="1"/>
  <c r="S2277" i="1"/>
  <c r="V2277" i="1"/>
  <c r="T2277" i="1"/>
  <c r="E2277" i="1"/>
  <c r="U2277" i="1"/>
  <c r="S3021" i="1"/>
  <c r="R3021" i="1"/>
  <c r="U3021" i="1"/>
  <c r="F3021" i="1"/>
  <c r="T3021" i="1"/>
  <c r="E3021" i="1"/>
  <c r="V3021" i="1"/>
  <c r="R3468" i="1"/>
  <c r="V3468" i="1"/>
  <c r="U3468" i="1"/>
  <c r="S3468" i="1"/>
  <c r="T3468" i="1"/>
  <c r="F3468" i="1"/>
  <c r="E3468" i="1"/>
  <c r="V4994" i="1"/>
  <c r="E4994" i="1"/>
  <c r="F4994" i="1"/>
  <c r="U4994" i="1"/>
  <c r="T4994" i="1"/>
  <c r="R4994" i="1"/>
  <c r="S4994" i="1"/>
  <c r="V5104" i="1"/>
  <c r="F5104" i="1"/>
  <c r="T5104" i="1"/>
  <c r="S5104" i="1"/>
  <c r="E5104" i="1"/>
  <c r="R5104" i="1"/>
  <c r="U5104" i="1"/>
  <c r="U4460" i="1"/>
  <c r="R4460" i="1"/>
  <c r="V4460" i="1"/>
  <c r="F4460" i="1"/>
  <c r="T4460" i="1"/>
  <c r="S4460" i="1"/>
  <c r="E4460" i="1"/>
  <c r="F4982" i="1"/>
  <c r="U4982" i="1"/>
  <c r="T4982" i="1"/>
  <c r="V4982" i="1"/>
  <c r="R4982" i="1"/>
  <c r="S4982" i="1"/>
  <c r="E4982" i="1"/>
  <c r="R4261" i="1"/>
  <c r="U4261" i="1"/>
  <c r="S4261" i="1"/>
  <c r="E4261" i="1"/>
  <c r="F4261" i="1"/>
  <c r="V4261" i="1"/>
  <c r="T4261" i="1"/>
  <c r="E3971" i="1"/>
  <c r="V3971" i="1"/>
  <c r="S3971" i="1"/>
  <c r="U3971" i="1"/>
  <c r="F3971" i="1"/>
  <c r="T3971" i="1"/>
  <c r="R3971" i="1"/>
  <c r="U3120" i="1"/>
  <c r="E3120" i="1"/>
  <c r="F3120" i="1"/>
  <c r="R3120" i="1"/>
  <c r="V3120" i="1"/>
  <c r="S3120" i="1"/>
  <c r="T3120" i="1"/>
  <c r="V4013" i="1"/>
  <c r="R4013" i="1"/>
  <c r="F4013" i="1"/>
  <c r="E4013" i="1"/>
  <c r="U4013" i="1"/>
  <c r="T4013" i="1"/>
  <c r="S4013" i="1"/>
  <c r="E2476" i="1"/>
  <c r="T2476" i="1"/>
  <c r="S2476" i="1"/>
  <c r="U2476" i="1"/>
  <c r="V2476" i="1"/>
  <c r="R2476" i="1"/>
  <c r="F2476" i="1"/>
  <c r="V5253" i="1"/>
  <c r="R5253" i="1"/>
  <c r="T5253" i="1"/>
  <c r="S5253" i="1"/>
  <c r="F5253" i="1"/>
  <c r="U5253" i="1"/>
  <c r="E5253" i="1"/>
  <c r="E2128" i="1"/>
  <c r="T2128" i="1"/>
  <c r="S2128" i="1"/>
  <c r="U2128" i="1"/>
  <c r="V2128" i="1"/>
  <c r="F2128" i="1"/>
  <c r="R2128" i="1"/>
  <c r="V3269" i="1"/>
  <c r="F3269" i="1"/>
  <c r="U3269" i="1"/>
  <c r="E3269" i="1"/>
  <c r="T3269" i="1"/>
  <c r="R3269" i="1"/>
  <c r="S3269" i="1"/>
  <c r="U5452" i="1"/>
  <c r="E5452" i="1"/>
  <c r="V5452" i="1"/>
  <c r="S5452" i="1"/>
  <c r="T5452" i="1"/>
  <c r="F5452" i="1"/>
  <c r="R5452" i="1"/>
  <c r="E4112" i="1"/>
  <c r="F4112" i="1"/>
  <c r="U4112" i="1"/>
  <c r="V4112" i="1"/>
  <c r="T4112" i="1"/>
  <c r="S4112" i="1"/>
  <c r="R4112" i="1"/>
  <c r="V5005" i="1"/>
  <c r="R5005" i="1"/>
  <c r="T5005" i="1"/>
  <c r="S5005" i="1"/>
  <c r="F5005" i="1"/>
  <c r="U5005" i="1"/>
  <c r="E5005" i="1"/>
  <c r="U1484" i="1"/>
  <c r="T1484" i="1"/>
  <c r="R1484" i="1"/>
  <c r="F1484" i="1"/>
  <c r="E1484" i="1"/>
  <c r="S1484" i="1"/>
  <c r="V1484" i="1"/>
  <c r="R1037" i="1"/>
  <c r="T1037" i="1"/>
  <c r="V1037" i="1"/>
  <c r="E1037" i="1"/>
  <c r="S1037" i="1"/>
  <c r="F1037" i="1"/>
  <c r="U1037" i="1"/>
  <c r="V1285" i="1"/>
  <c r="U1285" i="1"/>
  <c r="E1285" i="1"/>
  <c r="S1285" i="1"/>
  <c r="T1285" i="1"/>
  <c r="F1285" i="1"/>
  <c r="R1285" i="1"/>
  <c r="U1136" i="1"/>
  <c r="E1136" i="1"/>
  <c r="T1136" i="1"/>
  <c r="F1136" i="1"/>
  <c r="V1136" i="1"/>
  <c r="R1136" i="1"/>
  <c r="S1136" i="1"/>
  <c r="R45" i="1"/>
  <c r="T45" i="1"/>
  <c r="S45" i="1"/>
  <c r="V45" i="1"/>
  <c r="U45" i="1"/>
  <c r="F45" i="1"/>
  <c r="E45" i="1"/>
  <c r="V491" i="1"/>
  <c r="U491" i="1"/>
  <c r="T491" i="1"/>
  <c r="R491" i="1"/>
  <c r="S491" i="1"/>
  <c r="F491" i="1"/>
  <c r="E491" i="1"/>
  <c r="S292" i="1"/>
  <c r="R292" i="1"/>
  <c r="V292" i="1"/>
  <c r="U292" i="1"/>
  <c r="T292" i="1"/>
  <c r="F292" i="1"/>
  <c r="E292" i="1"/>
  <c r="R143" i="1"/>
  <c r="V143" i="1"/>
  <c r="T143" i="1"/>
  <c r="U143" i="1"/>
  <c r="S143" i="1"/>
  <c r="F143" i="1"/>
  <c r="E143" i="1"/>
  <c r="B143" i="4" l="1"/>
  <c r="B292" i="4"/>
  <c r="B491" i="4"/>
  <c r="B45" i="4"/>
  <c r="A122" i="1"/>
  <c r="AM121" i="1"/>
  <c r="K5005" i="1"/>
  <c r="I5005" i="1"/>
  <c r="K4112" i="1"/>
  <c r="I4112" i="1"/>
  <c r="I5452" i="1"/>
  <c r="K5452" i="1"/>
  <c r="I3269" i="1"/>
  <c r="K3269" i="1"/>
  <c r="K2128" i="1"/>
  <c r="I2128" i="1"/>
  <c r="K5253" i="1"/>
  <c r="I5253" i="1"/>
  <c r="K2476" i="1"/>
  <c r="I2476" i="1"/>
  <c r="K4013" i="1"/>
  <c r="I4013" i="1"/>
  <c r="K3120" i="1"/>
  <c r="I3120" i="1"/>
  <c r="I3971" i="1"/>
  <c r="K3971" i="1"/>
  <c r="I4261" i="1"/>
  <c r="K4261" i="1"/>
  <c r="I4982" i="1"/>
  <c r="K4982" i="1"/>
  <c r="K4460" i="1"/>
  <c r="I4460" i="1"/>
  <c r="K5104" i="1"/>
  <c r="I5104" i="1"/>
  <c r="K4994" i="1"/>
  <c r="I4994" i="1"/>
  <c r="I3468" i="1"/>
  <c r="K3468" i="1"/>
  <c r="K3021" i="1"/>
  <c r="I3021" i="1"/>
  <c r="K2277" i="1"/>
  <c r="I2277" i="1"/>
  <c r="I2029" i="1"/>
  <c r="K2029" i="1"/>
  <c r="K4963" i="1"/>
  <c r="I4963" i="1"/>
  <c r="P3988" i="1"/>
  <c r="AN3988" i="1"/>
  <c r="Q4956" i="1"/>
  <c r="AS4956" i="1"/>
  <c r="AS3266" i="1"/>
  <c r="Q3266" i="1"/>
  <c r="P4458" i="1"/>
  <c r="AN4458" i="1"/>
  <c r="P3267" i="1"/>
  <c r="AN3267" i="1"/>
  <c r="Q5002" i="1"/>
  <c r="AS5002" i="1"/>
  <c r="Q4457" i="1"/>
  <c r="AS4457" i="1"/>
  <c r="Z3270" i="1"/>
  <c r="Y3271" i="1"/>
  <c r="J4012" i="1"/>
  <c r="O4012" i="1"/>
  <c r="AR4012" i="1" s="1"/>
  <c r="N4012" i="1"/>
  <c r="AQ4012" i="1" s="1"/>
  <c r="L4012" i="1"/>
  <c r="AO4012" i="1" s="1"/>
  <c r="M4012" i="1"/>
  <c r="AP4012" i="1" s="1"/>
  <c r="J5103" i="1"/>
  <c r="M5103" i="1"/>
  <c r="AP5103" i="1" s="1"/>
  <c r="L5103" i="1"/>
  <c r="AO5103" i="1" s="1"/>
  <c r="N5103" i="1"/>
  <c r="AQ5103" i="1" s="1"/>
  <c r="O5103" i="1"/>
  <c r="AR5103" i="1" s="1"/>
  <c r="Z4964" i="1"/>
  <c r="Y4965" i="1"/>
  <c r="AS3987" i="1"/>
  <c r="Q3987" i="1"/>
  <c r="Q2125" i="1"/>
  <c r="AS2125" i="1"/>
  <c r="Y4114" i="1"/>
  <c r="Z4113" i="1"/>
  <c r="Y2031" i="1"/>
  <c r="Z2030" i="1"/>
  <c r="AS2976" i="1"/>
  <c r="Q2976" i="1"/>
  <c r="AN5102" i="1"/>
  <c r="P5102" i="1"/>
  <c r="L3020" i="1"/>
  <c r="AO3020" i="1" s="1"/>
  <c r="J3020" i="1"/>
  <c r="O3020" i="1"/>
  <c r="AR3020" i="1" s="1"/>
  <c r="N3020" i="1"/>
  <c r="AQ3020" i="1" s="1"/>
  <c r="M3020" i="1"/>
  <c r="AP3020" i="1" s="1"/>
  <c r="O4981" i="1"/>
  <c r="AR4981" i="1" s="1"/>
  <c r="M4981" i="1"/>
  <c r="AP4981" i="1" s="1"/>
  <c r="L4981" i="1"/>
  <c r="AO4981" i="1" s="1"/>
  <c r="N4981" i="1"/>
  <c r="AQ4981" i="1" s="1"/>
  <c r="J4981" i="1"/>
  <c r="L3467" i="1"/>
  <c r="AO3467" i="1" s="1"/>
  <c r="N3467" i="1"/>
  <c r="AQ3467" i="1" s="1"/>
  <c r="M3467" i="1"/>
  <c r="AP3467" i="1" s="1"/>
  <c r="J3467" i="1"/>
  <c r="O3467" i="1"/>
  <c r="AR3467" i="1" s="1"/>
  <c r="AS3465" i="1"/>
  <c r="Q3465" i="1"/>
  <c r="Q3018" i="1"/>
  <c r="AS3018" i="1"/>
  <c r="AN2474" i="1"/>
  <c r="P2474" i="1"/>
  <c r="AN4259" i="1"/>
  <c r="P4259" i="1"/>
  <c r="Y4015" i="1"/>
  <c r="Z4014" i="1"/>
  <c r="P4110" i="1"/>
  <c r="AN4110" i="1"/>
  <c r="P3019" i="1"/>
  <c r="AN3019" i="1"/>
  <c r="Z5453" i="1"/>
  <c r="Y5454" i="1"/>
  <c r="Z3121" i="1"/>
  <c r="Y3122" i="1"/>
  <c r="Z3972" i="1"/>
  <c r="Y3973" i="1"/>
  <c r="AN4980" i="1"/>
  <c r="P4980" i="1"/>
  <c r="A4046" i="1"/>
  <c r="AM4045" i="1"/>
  <c r="Y5007" i="1"/>
  <c r="Z5006" i="1"/>
  <c r="AS4960" i="1"/>
  <c r="Q4960" i="1"/>
  <c r="Q3999" i="1"/>
  <c r="AS3999" i="1"/>
  <c r="AS4991" i="1"/>
  <c r="Q4991" i="1"/>
  <c r="AN4961" i="1"/>
  <c r="P4961" i="1"/>
  <c r="A5046" i="1"/>
  <c r="AM5045" i="1"/>
  <c r="Z3469" i="1"/>
  <c r="Y3470" i="1"/>
  <c r="Y3023" i="1"/>
  <c r="Z3022" i="1"/>
  <c r="O3989" i="1"/>
  <c r="AR3989" i="1" s="1"/>
  <c r="N3989" i="1"/>
  <c r="AQ3989" i="1" s="1"/>
  <c r="L3989" i="1"/>
  <c r="AO3989" i="1" s="1"/>
  <c r="J3989" i="1"/>
  <c r="M3989" i="1"/>
  <c r="AP3989" i="1" s="1"/>
  <c r="M5252" i="1"/>
  <c r="AP5252" i="1" s="1"/>
  <c r="J5252" i="1"/>
  <c r="L5252" i="1"/>
  <c r="AO5252" i="1" s="1"/>
  <c r="O5252" i="1"/>
  <c r="AR5252" i="1" s="1"/>
  <c r="N5252" i="1"/>
  <c r="AQ5252" i="1" s="1"/>
  <c r="O4260" i="1"/>
  <c r="AR4260" i="1" s="1"/>
  <c r="M4260" i="1"/>
  <c r="AP4260" i="1" s="1"/>
  <c r="L4260" i="1"/>
  <c r="AO4260" i="1" s="1"/>
  <c r="J4260" i="1"/>
  <c r="N4260" i="1"/>
  <c r="AQ4260" i="1" s="1"/>
  <c r="O3970" i="1"/>
  <c r="AR3970" i="1" s="1"/>
  <c r="M3970" i="1"/>
  <c r="AP3970" i="1" s="1"/>
  <c r="J3970" i="1"/>
  <c r="L3970" i="1"/>
  <c r="AO3970" i="1" s="1"/>
  <c r="N3970" i="1"/>
  <c r="AQ3970" i="1" s="1"/>
  <c r="N4111" i="1"/>
  <c r="AQ4111" i="1" s="1"/>
  <c r="J4111" i="1"/>
  <c r="O4111" i="1"/>
  <c r="AR4111" i="1" s="1"/>
  <c r="M4111" i="1"/>
  <c r="AP4111" i="1" s="1"/>
  <c r="L4111" i="1"/>
  <c r="AO4111" i="1" s="1"/>
  <c r="Z2278" i="1"/>
  <c r="Y2279" i="1"/>
  <c r="Z2477" i="1"/>
  <c r="Y2478" i="1"/>
  <c r="Q4109" i="1"/>
  <c r="AS4109" i="1"/>
  <c r="AS4010" i="1"/>
  <c r="Q4010" i="1"/>
  <c r="AN3118" i="1"/>
  <c r="P3118" i="1"/>
  <c r="Y2130" i="1"/>
  <c r="Z2129" i="1"/>
  <c r="Z4262" i="1"/>
  <c r="Y4263" i="1"/>
  <c r="AN4011" i="1"/>
  <c r="P4011" i="1"/>
  <c r="Y5255" i="1"/>
  <c r="Z5254" i="1"/>
  <c r="Z4983" i="1"/>
  <c r="Y4984" i="1"/>
  <c r="A1046" i="1"/>
  <c r="AM1045" i="1"/>
  <c r="P3969" i="1"/>
  <c r="AN3969" i="1"/>
  <c r="J2127" i="1"/>
  <c r="N2127" i="1"/>
  <c r="AQ2127" i="1" s="1"/>
  <c r="M2127" i="1"/>
  <c r="AP2127" i="1" s="1"/>
  <c r="O2127" i="1"/>
  <c r="AR2127" i="1" s="1"/>
  <c r="L2127" i="1"/>
  <c r="AO2127" i="1" s="1"/>
  <c r="N4459" i="1"/>
  <c r="AQ4459" i="1" s="1"/>
  <c r="M4459" i="1"/>
  <c r="AP4459" i="1" s="1"/>
  <c r="L4459" i="1"/>
  <c r="AO4459" i="1" s="1"/>
  <c r="J4459" i="1"/>
  <c r="O4459" i="1"/>
  <c r="AR4459" i="1" s="1"/>
  <c r="AS3117" i="1"/>
  <c r="Q3117" i="1"/>
  <c r="Q4258" i="1"/>
  <c r="AS4258" i="1"/>
  <c r="AN2027" i="1"/>
  <c r="P2027" i="1"/>
  <c r="Z5952" i="1"/>
  <c r="Y5953" i="1"/>
  <c r="AS2274" i="1"/>
  <c r="Q2274" i="1"/>
  <c r="Y5106" i="1"/>
  <c r="Z5105" i="1"/>
  <c r="N5004" i="1"/>
  <c r="AQ5004" i="1" s="1"/>
  <c r="M5004" i="1"/>
  <c r="AP5004" i="1" s="1"/>
  <c r="L5004" i="1"/>
  <c r="AO5004" i="1" s="1"/>
  <c r="J5004" i="1"/>
  <c r="O5004" i="1"/>
  <c r="AR5004" i="1" s="1"/>
  <c r="L2475" i="1"/>
  <c r="AO2475" i="1" s="1"/>
  <c r="O2475" i="1"/>
  <c r="AR2475" i="1" s="1"/>
  <c r="J2475" i="1"/>
  <c r="N2475" i="1"/>
  <c r="AQ2475" i="1" s="1"/>
  <c r="M2475" i="1"/>
  <c r="AP2475" i="1" s="1"/>
  <c r="N3268" i="1"/>
  <c r="AQ3268" i="1" s="1"/>
  <c r="L3268" i="1"/>
  <c r="AO3268" i="1" s="1"/>
  <c r="J3268" i="1"/>
  <c r="O3268" i="1"/>
  <c r="AR3268" i="1" s="1"/>
  <c r="M3268" i="1"/>
  <c r="AP3268" i="1" s="1"/>
  <c r="AN5003" i="1"/>
  <c r="P5003" i="1"/>
  <c r="P3466" i="1"/>
  <c r="AN3466" i="1"/>
  <c r="Z4461" i="1"/>
  <c r="Y4462" i="1"/>
  <c r="X5958" i="1"/>
  <c r="X5959" i="1" s="1"/>
  <c r="X5960" i="1" s="1"/>
  <c r="X5961" i="1" s="1"/>
  <c r="X5962" i="1" s="1"/>
  <c r="X5963" i="1" s="1"/>
  <c r="X5964" i="1" s="1"/>
  <c r="X5965" i="1" s="1"/>
  <c r="X5966" i="1" s="1"/>
  <c r="X5967" i="1" s="1"/>
  <c r="X5968" i="1" s="1"/>
  <c r="X5969" i="1" s="1"/>
  <c r="X5970" i="1" s="1"/>
  <c r="X5971" i="1" s="1"/>
  <c r="X5972" i="1" s="1"/>
  <c r="X5973" i="1" s="1"/>
  <c r="X5974" i="1" s="1"/>
  <c r="X5975" i="1" s="1"/>
  <c r="X5976" i="1" s="1"/>
  <c r="X5977" i="1" s="1"/>
  <c r="Y5957" i="1"/>
  <c r="Y4996" i="1"/>
  <c r="Z4995" i="1"/>
  <c r="N3119" i="1"/>
  <c r="AQ3119" i="1" s="1"/>
  <c r="M3119" i="1"/>
  <c r="AP3119" i="1" s="1"/>
  <c r="J3119" i="1"/>
  <c r="L3119" i="1"/>
  <c r="AO3119" i="1" s="1"/>
  <c r="O3119" i="1"/>
  <c r="AR3119" i="1" s="1"/>
  <c r="N2028" i="1"/>
  <c r="AQ2028" i="1" s="1"/>
  <c r="O2028" i="1"/>
  <c r="AR2028" i="1" s="1"/>
  <c r="J2028" i="1"/>
  <c r="M2028" i="1"/>
  <c r="AP2028" i="1" s="1"/>
  <c r="L2028" i="1"/>
  <c r="AO2028" i="1" s="1"/>
  <c r="P2275" i="1"/>
  <c r="AN2275" i="1"/>
  <c r="AS4979" i="1"/>
  <c r="Q4979" i="1"/>
  <c r="Q2026" i="1"/>
  <c r="AS2026" i="1"/>
  <c r="AN2126" i="1"/>
  <c r="P2126" i="1"/>
  <c r="Q3968" i="1"/>
  <c r="AS3968" i="1"/>
  <c r="AS2473" i="1"/>
  <c r="Q2473" i="1"/>
  <c r="AN4992" i="1"/>
  <c r="P4992" i="1"/>
  <c r="A2046" i="1"/>
  <c r="AM2045" i="1"/>
  <c r="A3046" i="1"/>
  <c r="AM3045" i="1"/>
  <c r="P4000" i="1"/>
  <c r="AN4000" i="1"/>
  <c r="L2276" i="1"/>
  <c r="AO2276" i="1" s="1"/>
  <c r="J2276" i="1"/>
  <c r="O2276" i="1"/>
  <c r="AR2276" i="1" s="1"/>
  <c r="N2276" i="1"/>
  <c r="AQ2276" i="1" s="1"/>
  <c r="M2276" i="1"/>
  <c r="AP2276" i="1" s="1"/>
  <c r="M4962" i="1"/>
  <c r="AP4962" i="1" s="1"/>
  <c r="N4962" i="1"/>
  <c r="AQ4962" i="1" s="1"/>
  <c r="L4962" i="1"/>
  <c r="AO4962" i="1" s="1"/>
  <c r="J4962" i="1"/>
  <c r="O4962" i="1"/>
  <c r="AR4962" i="1" s="1"/>
  <c r="O4993" i="1"/>
  <c r="AR4993" i="1" s="1"/>
  <c r="L4993" i="1"/>
  <c r="AO4993" i="1" s="1"/>
  <c r="M4993" i="1"/>
  <c r="AP4993" i="1" s="1"/>
  <c r="J4993" i="1"/>
  <c r="N4993" i="1"/>
  <c r="AQ4993" i="1" s="1"/>
  <c r="O4001" i="1"/>
  <c r="AR4001" i="1" s="1"/>
  <c r="N4001" i="1"/>
  <c r="AQ4001" i="1" s="1"/>
  <c r="M4001" i="1"/>
  <c r="AP4001" i="1" s="1"/>
  <c r="J4001" i="1"/>
  <c r="L4001" i="1"/>
  <c r="AO4001" i="1" s="1"/>
  <c r="K1136" i="1"/>
  <c r="I1136" i="1"/>
  <c r="I1285" i="1"/>
  <c r="K1285" i="1"/>
  <c r="I1037" i="1"/>
  <c r="K1037" i="1"/>
  <c r="I1484" i="1"/>
  <c r="K1484" i="1"/>
  <c r="N1036" i="1"/>
  <c r="AQ1036" i="1" s="1"/>
  <c r="O1036" i="1"/>
  <c r="AR1036" i="1" s="1"/>
  <c r="L1036" i="1"/>
  <c r="AO1036" i="1" s="1"/>
  <c r="J1036" i="1"/>
  <c r="M1036" i="1"/>
  <c r="AP1036" i="1" s="1"/>
  <c r="Y1287" i="1"/>
  <c r="Z1286" i="1"/>
  <c r="AN1035" i="1"/>
  <c r="P1035" i="1"/>
  <c r="Q1282" i="1"/>
  <c r="AS1282" i="1"/>
  <c r="Y1039" i="1"/>
  <c r="Z1038" i="1"/>
  <c r="AN1482" i="1"/>
  <c r="P1482" i="1"/>
  <c r="M1135" i="1"/>
  <c r="AP1135" i="1" s="1"/>
  <c r="J1135" i="1"/>
  <c r="O1135" i="1"/>
  <c r="AR1135" i="1" s="1"/>
  <c r="L1135" i="1"/>
  <c r="AO1135" i="1" s="1"/>
  <c r="N1135" i="1"/>
  <c r="AQ1135" i="1" s="1"/>
  <c r="Q1133" i="1"/>
  <c r="AS1133" i="1"/>
  <c r="Y1138" i="1"/>
  <c r="Z1137" i="1"/>
  <c r="AN1283" i="1"/>
  <c r="P1283" i="1"/>
  <c r="Y1486" i="1"/>
  <c r="Z1485" i="1"/>
  <c r="AN1134" i="1"/>
  <c r="P1134" i="1"/>
  <c r="AS1034" i="1"/>
  <c r="Q1034" i="1"/>
  <c r="Q1481" i="1"/>
  <c r="AS1481" i="1"/>
  <c r="O1483" i="1"/>
  <c r="AR1483" i="1" s="1"/>
  <c r="M1483" i="1"/>
  <c r="AP1483" i="1" s="1"/>
  <c r="J1483" i="1"/>
  <c r="N1483" i="1"/>
  <c r="AQ1483" i="1" s="1"/>
  <c r="L1483" i="1"/>
  <c r="AO1483" i="1" s="1"/>
  <c r="O1284" i="1"/>
  <c r="AR1284" i="1" s="1"/>
  <c r="L1284" i="1"/>
  <c r="AO1284" i="1" s="1"/>
  <c r="M1284" i="1"/>
  <c r="AP1284" i="1" s="1"/>
  <c r="N1284" i="1"/>
  <c r="AQ1284" i="1" s="1"/>
  <c r="J1284" i="1"/>
  <c r="Q42" i="1"/>
  <c r="AN490" i="1"/>
  <c r="AN142" i="1"/>
  <c r="AN291" i="1"/>
  <c r="Q289" i="1"/>
  <c r="Q488" i="1"/>
  <c r="AS140" i="1"/>
  <c r="AS488" i="1"/>
  <c r="K143" i="1"/>
  <c r="K292" i="1"/>
  <c r="K491" i="1"/>
  <c r="K45" i="1"/>
  <c r="I143" i="1"/>
  <c r="J143" i="1" s="1"/>
  <c r="I292" i="1"/>
  <c r="J292" i="1" s="1"/>
  <c r="I491" i="1"/>
  <c r="J491" i="1" s="1"/>
  <c r="I45" i="1"/>
  <c r="J45" i="1" s="1"/>
  <c r="Q140" i="1"/>
  <c r="AS42" i="1"/>
  <c r="AN44" i="1"/>
  <c r="AS289" i="1"/>
  <c r="P489" i="1"/>
  <c r="P290" i="1"/>
  <c r="P43" i="1"/>
  <c r="P141" i="1"/>
  <c r="Y294" i="1"/>
  <c r="Z293" i="1"/>
  <c r="M142" i="1"/>
  <c r="AP142" i="1" s="1"/>
  <c r="L142" i="1"/>
  <c r="AO142" i="1" s="1"/>
  <c r="O142" i="1"/>
  <c r="AR142" i="1" s="1"/>
  <c r="N142" i="1"/>
  <c r="AQ142" i="1" s="1"/>
  <c r="Z144" i="1"/>
  <c r="Y145" i="1"/>
  <c r="O490" i="1"/>
  <c r="AR490" i="1" s="1"/>
  <c r="M490" i="1"/>
  <c r="AP490" i="1" s="1"/>
  <c r="N490" i="1"/>
  <c r="AQ490" i="1" s="1"/>
  <c r="L490" i="1"/>
  <c r="AO490" i="1" s="1"/>
  <c r="L291" i="1"/>
  <c r="AO291" i="1" s="1"/>
  <c r="N291" i="1"/>
  <c r="AQ291" i="1" s="1"/>
  <c r="M291" i="1"/>
  <c r="AP291" i="1" s="1"/>
  <c r="O291" i="1"/>
  <c r="AR291" i="1" s="1"/>
  <c r="Z46" i="1"/>
  <c r="Y47" i="1"/>
  <c r="Z492" i="1"/>
  <c r="Y493" i="1"/>
  <c r="N44" i="1"/>
  <c r="AQ44" i="1" s="1"/>
  <c r="M44" i="1"/>
  <c r="AP44" i="1" s="1"/>
  <c r="O44" i="1"/>
  <c r="AR44" i="1" s="1"/>
  <c r="L44" i="1"/>
  <c r="AO44" i="1" s="1"/>
  <c r="S5952" i="1"/>
  <c r="V5952" i="1"/>
  <c r="R5952" i="1"/>
  <c r="U5952" i="1"/>
  <c r="T5952" i="1"/>
  <c r="E5952" i="1"/>
  <c r="F5952" i="1"/>
  <c r="S4014" i="1"/>
  <c r="F4014" i="1"/>
  <c r="T4014" i="1"/>
  <c r="E4014" i="1"/>
  <c r="R4014" i="1"/>
  <c r="V4014" i="1"/>
  <c r="U4014" i="1"/>
  <c r="F4262" i="1"/>
  <c r="R4262" i="1"/>
  <c r="E4262" i="1"/>
  <c r="V4262" i="1"/>
  <c r="U4262" i="1"/>
  <c r="T4262" i="1"/>
  <c r="S4262" i="1"/>
  <c r="U4983" i="1"/>
  <c r="T4983" i="1"/>
  <c r="E4983" i="1"/>
  <c r="V4983" i="1"/>
  <c r="S4983" i="1"/>
  <c r="F4983" i="1"/>
  <c r="R4983" i="1"/>
  <c r="E3270" i="1"/>
  <c r="T3270" i="1"/>
  <c r="R3270" i="1"/>
  <c r="V3270" i="1"/>
  <c r="U3270" i="1"/>
  <c r="S3270" i="1"/>
  <c r="F3270" i="1"/>
  <c r="F2030" i="1"/>
  <c r="U2030" i="1"/>
  <c r="T2030" i="1"/>
  <c r="S2030" i="1"/>
  <c r="V2030" i="1"/>
  <c r="R2030" i="1"/>
  <c r="E2030" i="1"/>
  <c r="V3121" i="1"/>
  <c r="F3121" i="1"/>
  <c r="S3121" i="1"/>
  <c r="T3121" i="1"/>
  <c r="E3121" i="1"/>
  <c r="U3121" i="1"/>
  <c r="R3121" i="1"/>
  <c r="U2278" i="1"/>
  <c r="E2278" i="1"/>
  <c r="S2278" i="1"/>
  <c r="T2278" i="1"/>
  <c r="R2278" i="1"/>
  <c r="V2278" i="1"/>
  <c r="F2278" i="1"/>
  <c r="T3469" i="1"/>
  <c r="E3469" i="1"/>
  <c r="U3469" i="1"/>
  <c r="R3469" i="1"/>
  <c r="F3469" i="1"/>
  <c r="S3469" i="1"/>
  <c r="V3469" i="1"/>
  <c r="V4995" i="1"/>
  <c r="S4995" i="1"/>
  <c r="U4995" i="1"/>
  <c r="R4995" i="1"/>
  <c r="E4995" i="1"/>
  <c r="T4995" i="1"/>
  <c r="F4995" i="1"/>
  <c r="V3972" i="1"/>
  <c r="R3972" i="1"/>
  <c r="E3972" i="1"/>
  <c r="S3972" i="1"/>
  <c r="F3972" i="1"/>
  <c r="U3972" i="1"/>
  <c r="T3972" i="1"/>
  <c r="V2477" i="1"/>
  <c r="F2477" i="1"/>
  <c r="E2477" i="1"/>
  <c r="S2477" i="1"/>
  <c r="R2477" i="1"/>
  <c r="U2477" i="1"/>
  <c r="T2477" i="1"/>
  <c r="V4461" i="1"/>
  <c r="T4461" i="1"/>
  <c r="R4461" i="1"/>
  <c r="F4461" i="1"/>
  <c r="E4461" i="1"/>
  <c r="S4461" i="1"/>
  <c r="U4461" i="1"/>
  <c r="F5006" i="1"/>
  <c r="R5006" i="1"/>
  <c r="V5006" i="1"/>
  <c r="U5006" i="1"/>
  <c r="E5006" i="1"/>
  <c r="S5006" i="1"/>
  <c r="T5006" i="1"/>
  <c r="E2129" i="1"/>
  <c r="T2129" i="1"/>
  <c r="S2129" i="1"/>
  <c r="R2129" i="1"/>
  <c r="V2129" i="1"/>
  <c r="U2129" i="1"/>
  <c r="F2129" i="1"/>
  <c r="V5105" i="1"/>
  <c r="E5105" i="1"/>
  <c r="U5105" i="1"/>
  <c r="F5105" i="1"/>
  <c r="T5105" i="1"/>
  <c r="R5105" i="1"/>
  <c r="S5105" i="1"/>
  <c r="V4964" i="1"/>
  <c r="U4964" i="1"/>
  <c r="F4964" i="1"/>
  <c r="E4964" i="1"/>
  <c r="S4964" i="1"/>
  <c r="T4964" i="1"/>
  <c r="R4964" i="1"/>
  <c r="S4113" i="1"/>
  <c r="V4113" i="1"/>
  <c r="R4113" i="1"/>
  <c r="U4113" i="1"/>
  <c r="T4113" i="1"/>
  <c r="F4113" i="1"/>
  <c r="E4113" i="1"/>
  <c r="E5453" i="1"/>
  <c r="T5453" i="1"/>
  <c r="V5453" i="1"/>
  <c r="R5453" i="1"/>
  <c r="U5453" i="1"/>
  <c r="S5453" i="1"/>
  <c r="F5453" i="1"/>
  <c r="S3022" i="1"/>
  <c r="E3022" i="1"/>
  <c r="F3022" i="1"/>
  <c r="R3022" i="1"/>
  <c r="V3022" i="1"/>
  <c r="T3022" i="1"/>
  <c r="U3022" i="1"/>
  <c r="S5254" i="1"/>
  <c r="E5254" i="1"/>
  <c r="R5254" i="1"/>
  <c r="V5254" i="1"/>
  <c r="F5254" i="1"/>
  <c r="T5254" i="1"/>
  <c r="U5254" i="1"/>
  <c r="V1137" i="1"/>
  <c r="T1137" i="1"/>
  <c r="R1137" i="1"/>
  <c r="F1137" i="1"/>
  <c r="E1137" i="1"/>
  <c r="U1137" i="1"/>
  <c r="S1137" i="1"/>
  <c r="S1038" i="1"/>
  <c r="E1038" i="1"/>
  <c r="R1038" i="1"/>
  <c r="V1038" i="1"/>
  <c r="U1038" i="1"/>
  <c r="T1038" i="1"/>
  <c r="F1038" i="1"/>
  <c r="E1286" i="1"/>
  <c r="T1286" i="1"/>
  <c r="U1286" i="1"/>
  <c r="R1286" i="1"/>
  <c r="S1286" i="1"/>
  <c r="V1286" i="1"/>
  <c r="F1286" i="1"/>
  <c r="F1485" i="1"/>
  <c r="S1485" i="1"/>
  <c r="V1485" i="1"/>
  <c r="T1485" i="1"/>
  <c r="E1485" i="1"/>
  <c r="U1485" i="1"/>
  <c r="R1485" i="1"/>
  <c r="U46" i="1"/>
  <c r="T46" i="1"/>
  <c r="S46" i="1"/>
  <c r="R46" i="1"/>
  <c r="V46" i="1"/>
  <c r="F46" i="1"/>
  <c r="E46" i="1"/>
  <c r="V293" i="1"/>
  <c r="U293" i="1"/>
  <c r="T293" i="1"/>
  <c r="R293" i="1"/>
  <c r="S293" i="1"/>
  <c r="F293" i="1"/>
  <c r="E293" i="1"/>
  <c r="U144" i="1"/>
  <c r="T144" i="1"/>
  <c r="S144" i="1"/>
  <c r="R144" i="1"/>
  <c r="V144" i="1"/>
  <c r="E144" i="1"/>
  <c r="F144" i="1"/>
  <c r="S492" i="1"/>
  <c r="R492" i="1"/>
  <c r="U492" i="1"/>
  <c r="V492" i="1"/>
  <c r="T492" i="1"/>
  <c r="F492" i="1"/>
  <c r="E492" i="1"/>
  <c r="B492" i="4" l="1"/>
  <c r="B144" i="4"/>
  <c r="B293" i="4"/>
  <c r="B46" i="4"/>
  <c r="A123" i="1"/>
  <c r="AM122" i="1"/>
  <c r="K5254" i="1"/>
  <c r="I5254" i="1"/>
  <c r="I3022" i="1"/>
  <c r="K3022" i="1"/>
  <c r="K5453" i="1"/>
  <c r="I5453" i="1"/>
  <c r="I4113" i="1"/>
  <c r="K4113" i="1"/>
  <c r="K4964" i="1"/>
  <c r="I4964" i="1"/>
  <c r="I5105" i="1"/>
  <c r="K5105" i="1"/>
  <c r="I2129" i="1"/>
  <c r="K2129" i="1"/>
  <c r="I5006" i="1"/>
  <c r="K5006" i="1"/>
  <c r="K4461" i="1"/>
  <c r="I4461" i="1"/>
  <c r="K2477" i="1"/>
  <c r="I2477" i="1"/>
  <c r="I3972" i="1"/>
  <c r="K3972" i="1"/>
  <c r="I4995" i="1"/>
  <c r="K4995" i="1"/>
  <c r="K3469" i="1"/>
  <c r="I3469" i="1"/>
  <c r="I2278" i="1"/>
  <c r="K2278" i="1"/>
  <c r="K3121" i="1"/>
  <c r="I3121" i="1"/>
  <c r="I2030" i="1"/>
  <c r="K2030" i="1"/>
  <c r="I3270" i="1"/>
  <c r="K3270" i="1"/>
  <c r="I4983" i="1"/>
  <c r="K4983" i="1"/>
  <c r="K4262" i="1"/>
  <c r="I4262" i="1"/>
  <c r="K4014" i="1"/>
  <c r="I4014" i="1"/>
  <c r="K5952" i="1"/>
  <c r="I5952" i="1"/>
  <c r="Z5953" i="1"/>
  <c r="Y5954" i="1"/>
  <c r="A3047" i="1"/>
  <c r="AM3046" i="1"/>
  <c r="AS2275" i="1"/>
  <c r="Q2275" i="1"/>
  <c r="P3119" i="1"/>
  <c r="AN3119" i="1"/>
  <c r="Y5958" i="1"/>
  <c r="Z5957" i="1"/>
  <c r="AN2475" i="1"/>
  <c r="P2475" i="1"/>
  <c r="P4001" i="1"/>
  <c r="AN4001" i="1"/>
  <c r="Q4961" i="1"/>
  <c r="AS4961" i="1"/>
  <c r="M4963" i="1"/>
  <c r="AP4963" i="1" s="1"/>
  <c r="N4963" i="1"/>
  <c r="AQ4963" i="1" s="1"/>
  <c r="L4963" i="1"/>
  <c r="AO4963" i="1" s="1"/>
  <c r="J4963" i="1"/>
  <c r="O4963" i="1"/>
  <c r="AR4963" i="1" s="1"/>
  <c r="L4013" i="1"/>
  <c r="AO4013" i="1" s="1"/>
  <c r="J4013" i="1"/>
  <c r="O4013" i="1"/>
  <c r="AR4013" i="1" s="1"/>
  <c r="N4013" i="1"/>
  <c r="AQ4013" i="1" s="1"/>
  <c r="M4013" i="1"/>
  <c r="AP4013" i="1" s="1"/>
  <c r="AS5003" i="1"/>
  <c r="Q5003" i="1"/>
  <c r="AN4459" i="1"/>
  <c r="P4459" i="1"/>
  <c r="P2127" i="1"/>
  <c r="AN2127" i="1"/>
  <c r="P2276" i="1"/>
  <c r="AN2276" i="1"/>
  <c r="A2047" i="1"/>
  <c r="AM2046" i="1"/>
  <c r="Y4463" i="1"/>
  <c r="Z4462" i="1"/>
  <c r="Q2027" i="1"/>
  <c r="AS2027" i="1"/>
  <c r="Z2478" i="1"/>
  <c r="Y2479" i="1"/>
  <c r="AN5252" i="1"/>
  <c r="P5252" i="1"/>
  <c r="Z3023" i="1"/>
  <c r="Y3024" i="1"/>
  <c r="Z3973" i="1"/>
  <c r="Y3974" i="1"/>
  <c r="Q4259" i="1"/>
  <c r="AS4259" i="1"/>
  <c r="AS5102" i="1"/>
  <c r="Q5102" i="1"/>
  <c r="L3468" i="1"/>
  <c r="AO3468" i="1" s="1"/>
  <c r="O3468" i="1"/>
  <c r="AR3468" i="1" s="1"/>
  <c r="J3468" i="1"/>
  <c r="N3468" i="1"/>
  <c r="AQ3468" i="1" s="1"/>
  <c r="M3468" i="1"/>
  <c r="AP3468" i="1" s="1"/>
  <c r="M4982" i="1"/>
  <c r="AP4982" i="1" s="1"/>
  <c r="N4982" i="1"/>
  <c r="AQ4982" i="1" s="1"/>
  <c r="L4982" i="1"/>
  <c r="AO4982" i="1" s="1"/>
  <c r="J4982" i="1"/>
  <c r="O4982" i="1"/>
  <c r="AR4982" i="1" s="1"/>
  <c r="M3269" i="1"/>
  <c r="AP3269" i="1" s="1"/>
  <c r="L3269" i="1"/>
  <c r="AO3269" i="1" s="1"/>
  <c r="J3269" i="1"/>
  <c r="N3269" i="1"/>
  <c r="AQ3269" i="1" s="1"/>
  <c r="O3269" i="1"/>
  <c r="AR3269" i="1" s="1"/>
  <c r="Q2126" i="1"/>
  <c r="AS2126" i="1"/>
  <c r="Y5977" i="1"/>
  <c r="X5978" i="1"/>
  <c r="X5979" i="1" s="1"/>
  <c r="X5980" i="1" s="1"/>
  <c r="X5981" i="1" s="1"/>
  <c r="X5982" i="1" s="1"/>
  <c r="X5983" i="1" s="1"/>
  <c r="X5984" i="1" s="1"/>
  <c r="X5985" i="1" s="1"/>
  <c r="X5986" i="1" s="1"/>
  <c r="X5987" i="1" s="1"/>
  <c r="X5988" i="1" s="1"/>
  <c r="X5989" i="1" s="1"/>
  <c r="X5990" i="1" s="1"/>
  <c r="P4962" i="1"/>
  <c r="AN4962" i="1"/>
  <c r="AS4992" i="1"/>
  <c r="Q4992" i="1"/>
  <c r="AN2028" i="1"/>
  <c r="P2028" i="1"/>
  <c r="P3268" i="1"/>
  <c r="AN3268" i="1"/>
  <c r="Z5106" i="1"/>
  <c r="Y5107" i="1"/>
  <c r="AS3969" i="1"/>
  <c r="Q3969" i="1"/>
  <c r="Z5255" i="1"/>
  <c r="Y5256" i="1"/>
  <c r="Z2130" i="1"/>
  <c r="Y2131" i="1"/>
  <c r="AN4111" i="1"/>
  <c r="P4111" i="1"/>
  <c r="P4260" i="1"/>
  <c r="AN4260" i="1"/>
  <c r="P3467" i="1"/>
  <c r="AN3467" i="1"/>
  <c r="Y4115" i="1"/>
  <c r="Z4114" i="1"/>
  <c r="N4994" i="1"/>
  <c r="AQ4994" i="1" s="1"/>
  <c r="J4994" i="1"/>
  <c r="M4994" i="1"/>
  <c r="AP4994" i="1" s="1"/>
  <c r="L4994" i="1"/>
  <c r="AO4994" i="1" s="1"/>
  <c r="O4994" i="1"/>
  <c r="AR4994" i="1" s="1"/>
  <c r="O2476" i="1"/>
  <c r="AR2476" i="1" s="1"/>
  <c r="J2476" i="1"/>
  <c r="N2476" i="1"/>
  <c r="AQ2476" i="1" s="1"/>
  <c r="M2476" i="1"/>
  <c r="AP2476" i="1" s="1"/>
  <c r="L2476" i="1"/>
  <c r="AO2476" i="1" s="1"/>
  <c r="P5004" i="1"/>
  <c r="AN5004" i="1"/>
  <c r="Q4011" i="1"/>
  <c r="AS4011" i="1"/>
  <c r="AS3118" i="1"/>
  <c r="Q3118" i="1"/>
  <c r="Z3470" i="1"/>
  <c r="Y3471" i="1"/>
  <c r="Y5008" i="1"/>
  <c r="Z5007" i="1"/>
  <c r="Q3019" i="1"/>
  <c r="AS3019" i="1"/>
  <c r="Q2474" i="1"/>
  <c r="AS2474" i="1"/>
  <c r="AN4012" i="1"/>
  <c r="P4012" i="1"/>
  <c r="N2029" i="1"/>
  <c r="AQ2029" i="1" s="1"/>
  <c r="M2029" i="1"/>
  <c r="AP2029" i="1" s="1"/>
  <c r="L2029" i="1"/>
  <c r="AO2029" i="1" s="1"/>
  <c r="J2029" i="1"/>
  <c r="O2029" i="1"/>
  <c r="AR2029" i="1" s="1"/>
  <c r="L4261" i="1"/>
  <c r="AO4261" i="1" s="1"/>
  <c r="J4261" i="1"/>
  <c r="M4261" i="1"/>
  <c r="AP4261" i="1" s="1"/>
  <c r="O4261" i="1"/>
  <c r="AR4261" i="1" s="1"/>
  <c r="N4261" i="1"/>
  <c r="AQ4261" i="1" s="1"/>
  <c r="M5452" i="1"/>
  <c r="AP5452" i="1" s="1"/>
  <c r="J5452" i="1"/>
  <c r="L5452" i="1"/>
  <c r="AO5452" i="1" s="1"/>
  <c r="O5452" i="1"/>
  <c r="AR5452" i="1" s="1"/>
  <c r="N5452" i="1"/>
  <c r="AQ5452" i="1" s="1"/>
  <c r="Z2279" i="1"/>
  <c r="Y2280" i="1"/>
  <c r="P3989" i="1"/>
  <c r="AN3989" i="1"/>
  <c r="Y3123" i="1"/>
  <c r="Z3122" i="1"/>
  <c r="Z3271" i="1"/>
  <c r="Y3272" i="1"/>
  <c r="AS3267" i="1"/>
  <c r="Q3267" i="1"/>
  <c r="AS3988" i="1"/>
  <c r="Q3988" i="1"/>
  <c r="M2277" i="1"/>
  <c r="AP2277" i="1" s="1"/>
  <c r="O2277" i="1"/>
  <c r="AR2277" i="1" s="1"/>
  <c r="J2277" i="1"/>
  <c r="N2277" i="1"/>
  <c r="AQ2277" i="1" s="1"/>
  <c r="L2277" i="1"/>
  <c r="AO2277" i="1" s="1"/>
  <c r="J5104" i="1"/>
  <c r="N5104" i="1"/>
  <c r="AQ5104" i="1" s="1"/>
  <c r="O5104" i="1"/>
  <c r="AR5104" i="1" s="1"/>
  <c r="M5104" i="1"/>
  <c r="AP5104" i="1" s="1"/>
  <c r="L5104" i="1"/>
  <c r="AO5104" i="1" s="1"/>
  <c r="L5253" i="1"/>
  <c r="AO5253" i="1" s="1"/>
  <c r="N5253" i="1"/>
  <c r="AQ5253" i="1" s="1"/>
  <c r="M5253" i="1"/>
  <c r="AP5253" i="1" s="1"/>
  <c r="J5253" i="1"/>
  <c r="O5253" i="1"/>
  <c r="AR5253" i="1" s="1"/>
  <c r="N4112" i="1"/>
  <c r="AQ4112" i="1" s="1"/>
  <c r="M4112" i="1"/>
  <c r="AP4112" i="1" s="1"/>
  <c r="L4112" i="1"/>
  <c r="AO4112" i="1" s="1"/>
  <c r="J4112" i="1"/>
  <c r="O4112" i="1"/>
  <c r="AR4112" i="1" s="1"/>
  <c r="Z4996" i="1"/>
  <c r="Y4997" i="1"/>
  <c r="A1047" i="1"/>
  <c r="AM1046" i="1"/>
  <c r="AN4993" i="1"/>
  <c r="P4993" i="1"/>
  <c r="AS4000" i="1"/>
  <c r="Q4000" i="1"/>
  <c r="Q3466" i="1"/>
  <c r="AS3466" i="1"/>
  <c r="Y4985" i="1"/>
  <c r="Z4984" i="1"/>
  <c r="Z4263" i="1"/>
  <c r="Y4264" i="1"/>
  <c r="A4047" i="1"/>
  <c r="AM4046" i="1"/>
  <c r="AS4110" i="1"/>
  <c r="Q4110" i="1"/>
  <c r="J3971" i="1"/>
  <c r="O3971" i="1"/>
  <c r="AR3971" i="1" s="1"/>
  <c r="L3971" i="1"/>
  <c r="AO3971" i="1" s="1"/>
  <c r="M3971" i="1"/>
  <c r="AP3971" i="1" s="1"/>
  <c r="N3971" i="1"/>
  <c r="AQ3971" i="1" s="1"/>
  <c r="P3970" i="1"/>
  <c r="AN3970" i="1"/>
  <c r="P4981" i="1"/>
  <c r="AN4981" i="1"/>
  <c r="P3020" i="1"/>
  <c r="AN3020" i="1"/>
  <c r="P5103" i="1"/>
  <c r="AN5103" i="1"/>
  <c r="Q4458" i="1"/>
  <c r="AS4458" i="1"/>
  <c r="O3021" i="1"/>
  <c r="AR3021" i="1" s="1"/>
  <c r="N3021" i="1"/>
  <c r="AQ3021" i="1" s="1"/>
  <c r="L3021" i="1"/>
  <c r="AO3021" i="1" s="1"/>
  <c r="J3021" i="1"/>
  <c r="M3021" i="1"/>
  <c r="AP3021" i="1" s="1"/>
  <c r="L4460" i="1"/>
  <c r="AO4460" i="1" s="1"/>
  <c r="J4460" i="1"/>
  <c r="O4460" i="1"/>
  <c r="AR4460" i="1" s="1"/>
  <c r="N4460" i="1"/>
  <c r="AQ4460" i="1" s="1"/>
  <c r="M4460" i="1"/>
  <c r="AP4460" i="1" s="1"/>
  <c r="O3120" i="1"/>
  <c r="AR3120" i="1" s="1"/>
  <c r="N3120" i="1"/>
  <c r="AQ3120" i="1" s="1"/>
  <c r="M3120" i="1"/>
  <c r="AP3120" i="1" s="1"/>
  <c r="L3120" i="1"/>
  <c r="AO3120" i="1" s="1"/>
  <c r="J3120" i="1"/>
  <c r="N2128" i="1"/>
  <c r="AQ2128" i="1" s="1"/>
  <c r="M2128" i="1"/>
  <c r="AP2128" i="1" s="1"/>
  <c r="L2128" i="1"/>
  <c r="AO2128" i="1" s="1"/>
  <c r="J2128" i="1"/>
  <c r="O2128" i="1"/>
  <c r="AR2128" i="1" s="1"/>
  <c r="O5005" i="1"/>
  <c r="AR5005" i="1" s="1"/>
  <c r="N5005" i="1"/>
  <c r="AQ5005" i="1" s="1"/>
  <c r="M5005" i="1"/>
  <c r="AP5005" i="1" s="1"/>
  <c r="L5005" i="1"/>
  <c r="AO5005" i="1" s="1"/>
  <c r="J5005" i="1"/>
  <c r="A5047" i="1"/>
  <c r="AM5046" i="1"/>
  <c r="AS4980" i="1"/>
  <c r="Q4980" i="1"/>
  <c r="Y5455" i="1"/>
  <c r="Z5454" i="1"/>
  <c r="Y4016" i="1"/>
  <c r="Z4015" i="1"/>
  <c r="Z2031" i="1"/>
  <c r="Y2032" i="1"/>
  <c r="Y4966" i="1"/>
  <c r="Z4965" i="1"/>
  <c r="I1485" i="1"/>
  <c r="K1485" i="1"/>
  <c r="K1286" i="1"/>
  <c r="I1286" i="1"/>
  <c r="I1038" i="1"/>
  <c r="K1038" i="1"/>
  <c r="K1137" i="1"/>
  <c r="I1137" i="1"/>
  <c r="J1285" i="1"/>
  <c r="N1285" i="1"/>
  <c r="AQ1285" i="1" s="1"/>
  <c r="L1285" i="1"/>
  <c r="AO1285" i="1" s="1"/>
  <c r="O1285" i="1"/>
  <c r="AR1285" i="1" s="1"/>
  <c r="M1285" i="1"/>
  <c r="AP1285" i="1" s="1"/>
  <c r="AN1284" i="1"/>
  <c r="P1284" i="1"/>
  <c r="L1484" i="1"/>
  <c r="AO1484" i="1" s="1"/>
  <c r="M1484" i="1"/>
  <c r="AP1484" i="1" s="1"/>
  <c r="J1484" i="1"/>
  <c r="N1484" i="1"/>
  <c r="AQ1484" i="1" s="1"/>
  <c r="O1484" i="1"/>
  <c r="AR1484" i="1" s="1"/>
  <c r="Y1487" i="1"/>
  <c r="Z1486" i="1"/>
  <c r="AS1283" i="1"/>
  <c r="Q1283" i="1"/>
  <c r="Y1040" i="1"/>
  <c r="Z1039" i="1"/>
  <c r="J1037" i="1"/>
  <c r="O1037" i="1"/>
  <c r="AR1037" i="1" s="1"/>
  <c r="L1037" i="1"/>
  <c r="AO1037" i="1" s="1"/>
  <c r="N1037" i="1"/>
  <c r="AQ1037" i="1" s="1"/>
  <c r="M1037" i="1"/>
  <c r="AP1037" i="1" s="1"/>
  <c r="Z1287" i="1"/>
  <c r="Y1288" i="1"/>
  <c r="AN1036" i="1"/>
  <c r="P1036" i="1"/>
  <c r="AN1135" i="1"/>
  <c r="P1135" i="1"/>
  <c r="AS1134" i="1"/>
  <c r="Q1134" i="1"/>
  <c r="Q1035" i="1"/>
  <c r="AS1035" i="1"/>
  <c r="N1136" i="1"/>
  <c r="AQ1136" i="1" s="1"/>
  <c r="M1136" i="1"/>
  <c r="AP1136" i="1" s="1"/>
  <c r="L1136" i="1"/>
  <c r="AO1136" i="1" s="1"/>
  <c r="J1136" i="1"/>
  <c r="O1136" i="1"/>
  <c r="AR1136" i="1" s="1"/>
  <c r="AN1483" i="1"/>
  <c r="P1483" i="1"/>
  <c r="Z1138" i="1"/>
  <c r="Y1139" i="1"/>
  <c r="Q1482" i="1"/>
  <c r="AS1482" i="1"/>
  <c r="Q141" i="1"/>
  <c r="AN491" i="1"/>
  <c r="Q290" i="1"/>
  <c r="AN143" i="1"/>
  <c r="Q43" i="1"/>
  <c r="AN292" i="1"/>
  <c r="AS489" i="1"/>
  <c r="K492" i="1"/>
  <c r="K144" i="1"/>
  <c r="K293" i="1"/>
  <c r="K46" i="1"/>
  <c r="I492" i="1"/>
  <c r="J492" i="1" s="1"/>
  <c r="I144" i="1"/>
  <c r="J144" i="1" s="1"/>
  <c r="I293" i="1"/>
  <c r="J293" i="1" s="1"/>
  <c r="I46" i="1"/>
  <c r="J46" i="1" s="1"/>
  <c r="Q489" i="1"/>
  <c r="AS141" i="1"/>
  <c r="AN45" i="1"/>
  <c r="P142" i="1"/>
  <c r="AS290" i="1"/>
  <c r="AS43" i="1"/>
  <c r="P490" i="1"/>
  <c r="P291" i="1"/>
  <c r="P44" i="1"/>
  <c r="Y146" i="1"/>
  <c r="Z145" i="1"/>
  <c r="Y295" i="1"/>
  <c r="Z294" i="1"/>
  <c r="M292" i="1"/>
  <c r="AP292" i="1" s="1"/>
  <c r="L292" i="1"/>
  <c r="AO292" i="1" s="1"/>
  <c r="O292" i="1"/>
  <c r="AR292" i="1" s="1"/>
  <c r="N292" i="1"/>
  <c r="AQ292" i="1" s="1"/>
  <c r="O45" i="1"/>
  <c r="AR45" i="1" s="1"/>
  <c r="N45" i="1"/>
  <c r="AQ45" i="1" s="1"/>
  <c r="L45" i="1"/>
  <c r="AO45" i="1" s="1"/>
  <c r="M45" i="1"/>
  <c r="AP45" i="1" s="1"/>
  <c r="Y48" i="1"/>
  <c r="Z47" i="1"/>
  <c r="M143" i="1"/>
  <c r="AP143" i="1" s="1"/>
  <c r="O143" i="1"/>
  <c r="AR143" i="1" s="1"/>
  <c r="N143" i="1"/>
  <c r="AQ143" i="1" s="1"/>
  <c r="L143" i="1"/>
  <c r="AO143" i="1" s="1"/>
  <c r="Y494" i="1"/>
  <c r="Z493" i="1"/>
  <c r="M491" i="1"/>
  <c r="AP491" i="1" s="1"/>
  <c r="L491" i="1"/>
  <c r="AO491" i="1" s="1"/>
  <c r="N491" i="1"/>
  <c r="AQ491" i="1" s="1"/>
  <c r="O491" i="1"/>
  <c r="AR491" i="1" s="1"/>
  <c r="V3122" i="1"/>
  <c r="F3122" i="1"/>
  <c r="T3122" i="1"/>
  <c r="S3122" i="1"/>
  <c r="U3122" i="1"/>
  <c r="E3122" i="1"/>
  <c r="R3122" i="1"/>
  <c r="F5454" i="1"/>
  <c r="U5454" i="1"/>
  <c r="R5454" i="1"/>
  <c r="S5454" i="1"/>
  <c r="V5454" i="1"/>
  <c r="E5454" i="1"/>
  <c r="T5454" i="1"/>
  <c r="U4965" i="1"/>
  <c r="V4965" i="1"/>
  <c r="T4965" i="1"/>
  <c r="F4965" i="1"/>
  <c r="E4965" i="1"/>
  <c r="S4965" i="1"/>
  <c r="R4965" i="1"/>
  <c r="S5106" i="1"/>
  <c r="R5106" i="1"/>
  <c r="T5106" i="1"/>
  <c r="E5106" i="1"/>
  <c r="V5106" i="1"/>
  <c r="U5106" i="1"/>
  <c r="F5106" i="1"/>
  <c r="E4462" i="1"/>
  <c r="T4462" i="1"/>
  <c r="R4462" i="1"/>
  <c r="S4462" i="1"/>
  <c r="V4462" i="1"/>
  <c r="U4462" i="1"/>
  <c r="F4462" i="1"/>
  <c r="S2130" i="1"/>
  <c r="V2130" i="1"/>
  <c r="F2130" i="1"/>
  <c r="R2130" i="1"/>
  <c r="T2130" i="1"/>
  <c r="U2130" i="1"/>
  <c r="E2130" i="1"/>
  <c r="S2279" i="1"/>
  <c r="R2279" i="1"/>
  <c r="E2279" i="1"/>
  <c r="V2279" i="1"/>
  <c r="U2279" i="1"/>
  <c r="T2279" i="1"/>
  <c r="F2279" i="1"/>
  <c r="E4984" i="1"/>
  <c r="F4984" i="1"/>
  <c r="V4984" i="1"/>
  <c r="R4984" i="1"/>
  <c r="U4984" i="1"/>
  <c r="S4984" i="1"/>
  <c r="T4984" i="1"/>
  <c r="F4015" i="1"/>
  <c r="U4015" i="1"/>
  <c r="E4015" i="1"/>
  <c r="T4015" i="1"/>
  <c r="S4015" i="1"/>
  <c r="V4015" i="1"/>
  <c r="R4015" i="1"/>
  <c r="R5953" i="1"/>
  <c r="S5953" i="1"/>
  <c r="V5953" i="1"/>
  <c r="T5953" i="1"/>
  <c r="U5953" i="1"/>
  <c r="F5953" i="1"/>
  <c r="E5953" i="1"/>
  <c r="V3023" i="1"/>
  <c r="E3023" i="1"/>
  <c r="F3023" i="1"/>
  <c r="R3023" i="1"/>
  <c r="T3023" i="1"/>
  <c r="U3023" i="1"/>
  <c r="S3023" i="1"/>
  <c r="R5007" i="1"/>
  <c r="F5007" i="1"/>
  <c r="U5007" i="1"/>
  <c r="V5007" i="1"/>
  <c r="E5007" i="1"/>
  <c r="S5007" i="1"/>
  <c r="T5007" i="1"/>
  <c r="U3271" i="1"/>
  <c r="S3271" i="1"/>
  <c r="F3271" i="1"/>
  <c r="V3271" i="1"/>
  <c r="R3271" i="1"/>
  <c r="E3271" i="1"/>
  <c r="T3271" i="1"/>
  <c r="S4263" i="1"/>
  <c r="R4263" i="1"/>
  <c r="U4263" i="1"/>
  <c r="E4263" i="1"/>
  <c r="V4263" i="1"/>
  <c r="T4263" i="1"/>
  <c r="F4263" i="1"/>
  <c r="U5957" i="1"/>
  <c r="E5957" i="1"/>
  <c r="V5957" i="1"/>
  <c r="S5957" i="1"/>
  <c r="T5957" i="1"/>
  <c r="R5957" i="1"/>
  <c r="F5957" i="1"/>
  <c r="T4114" i="1"/>
  <c r="V4114" i="1"/>
  <c r="R4114" i="1"/>
  <c r="F4114" i="1"/>
  <c r="E4114" i="1"/>
  <c r="S4114" i="1"/>
  <c r="U4114" i="1"/>
  <c r="R4996" i="1"/>
  <c r="U4996" i="1"/>
  <c r="T4996" i="1"/>
  <c r="E4996" i="1"/>
  <c r="V4996" i="1"/>
  <c r="S4996" i="1"/>
  <c r="F4996" i="1"/>
  <c r="V2031" i="1"/>
  <c r="F2031" i="1"/>
  <c r="E2031" i="1"/>
  <c r="T2031" i="1"/>
  <c r="R2031" i="1"/>
  <c r="S2031" i="1"/>
  <c r="U2031" i="1"/>
  <c r="R3973" i="1"/>
  <c r="T3973" i="1"/>
  <c r="S3973" i="1"/>
  <c r="F3973" i="1"/>
  <c r="E3973" i="1"/>
  <c r="V3973" i="1"/>
  <c r="U3973" i="1"/>
  <c r="E3470" i="1"/>
  <c r="V3470" i="1"/>
  <c r="T3470" i="1"/>
  <c r="S3470" i="1"/>
  <c r="R3470" i="1"/>
  <c r="U3470" i="1"/>
  <c r="F3470" i="1"/>
  <c r="S2478" i="1"/>
  <c r="R2478" i="1"/>
  <c r="F2478" i="1"/>
  <c r="U2478" i="1"/>
  <c r="T2478" i="1"/>
  <c r="V2478" i="1"/>
  <c r="E2478" i="1"/>
  <c r="F5255" i="1"/>
  <c r="U5255" i="1"/>
  <c r="R5255" i="1"/>
  <c r="S5255" i="1"/>
  <c r="V5255" i="1"/>
  <c r="E5255" i="1"/>
  <c r="T5255" i="1"/>
  <c r="T1287" i="1"/>
  <c r="S1287" i="1"/>
  <c r="F1287" i="1"/>
  <c r="U1287" i="1"/>
  <c r="E1287" i="1"/>
  <c r="R1287" i="1"/>
  <c r="V1287" i="1"/>
  <c r="T1039" i="1"/>
  <c r="S1039" i="1"/>
  <c r="R1039" i="1"/>
  <c r="U1039" i="1"/>
  <c r="E1039" i="1"/>
  <c r="F1039" i="1"/>
  <c r="V1039" i="1"/>
  <c r="S1138" i="1"/>
  <c r="R1138" i="1"/>
  <c r="U1138" i="1"/>
  <c r="E1138" i="1"/>
  <c r="F1138" i="1"/>
  <c r="V1138" i="1"/>
  <c r="T1138" i="1"/>
  <c r="S1486" i="1"/>
  <c r="V1486" i="1"/>
  <c r="R1486" i="1"/>
  <c r="U1486" i="1"/>
  <c r="F1486" i="1"/>
  <c r="T1486" i="1"/>
  <c r="E1486" i="1"/>
  <c r="T294" i="1"/>
  <c r="S294" i="1"/>
  <c r="V294" i="1"/>
  <c r="U294" i="1"/>
  <c r="R294" i="1"/>
  <c r="F294" i="1"/>
  <c r="E294" i="1"/>
  <c r="V145" i="1"/>
  <c r="U145" i="1"/>
  <c r="T145" i="1"/>
  <c r="R145" i="1"/>
  <c r="S145" i="1"/>
  <c r="F145" i="1"/>
  <c r="E145" i="1"/>
  <c r="T47" i="1"/>
  <c r="S47" i="1"/>
  <c r="V47" i="1"/>
  <c r="U47" i="1"/>
  <c r="R47" i="1"/>
  <c r="F47" i="1"/>
  <c r="E47" i="1"/>
  <c r="V493" i="1"/>
  <c r="U493" i="1"/>
  <c r="T493" i="1"/>
  <c r="S493" i="1"/>
  <c r="R493" i="1"/>
  <c r="F493" i="1"/>
  <c r="E493" i="1"/>
  <c r="B493" i="4" l="1"/>
  <c r="B47" i="4"/>
  <c r="B145" i="4"/>
  <c r="B294" i="4"/>
  <c r="A124" i="1"/>
  <c r="AM123" i="1"/>
  <c r="K5255" i="1"/>
  <c r="I5255" i="1"/>
  <c r="I2478" i="1"/>
  <c r="K2478" i="1"/>
  <c r="I3470" i="1"/>
  <c r="K3470" i="1"/>
  <c r="K3973" i="1"/>
  <c r="I3973" i="1"/>
  <c r="I2031" i="1"/>
  <c r="K2031" i="1"/>
  <c r="K4996" i="1"/>
  <c r="I4996" i="1"/>
  <c r="I4114" i="1"/>
  <c r="K4114" i="1"/>
  <c r="K5957" i="1"/>
  <c r="I5957" i="1"/>
  <c r="K4263" i="1"/>
  <c r="I4263" i="1"/>
  <c r="K3271" i="1"/>
  <c r="I3271" i="1"/>
  <c r="K5007" i="1"/>
  <c r="I5007" i="1"/>
  <c r="K3023" i="1"/>
  <c r="I3023" i="1"/>
  <c r="K5953" i="1"/>
  <c r="I5953" i="1"/>
  <c r="K4015" i="1"/>
  <c r="I4015" i="1"/>
  <c r="I4984" i="1"/>
  <c r="K4984" i="1"/>
  <c r="I2279" i="1"/>
  <c r="K2279" i="1"/>
  <c r="K2130" i="1"/>
  <c r="I2130" i="1"/>
  <c r="K4462" i="1"/>
  <c r="I4462" i="1"/>
  <c r="K5106" i="1"/>
  <c r="I5106" i="1"/>
  <c r="I4965" i="1"/>
  <c r="K4965" i="1"/>
  <c r="K5454" i="1"/>
  <c r="I5454" i="1"/>
  <c r="I3122" i="1"/>
  <c r="K3122" i="1"/>
  <c r="Y2033" i="1"/>
  <c r="Z2032" i="1"/>
  <c r="Y5456" i="1"/>
  <c r="Z5455" i="1"/>
  <c r="Q3970" i="1"/>
  <c r="AS3970" i="1"/>
  <c r="Z4966" i="1"/>
  <c r="Y4967" i="1"/>
  <c r="P3120" i="1"/>
  <c r="AN3120" i="1"/>
  <c r="P4460" i="1"/>
  <c r="AN4460" i="1"/>
  <c r="AS4981" i="1"/>
  <c r="Q4981" i="1"/>
  <c r="P3971" i="1"/>
  <c r="AN3971" i="1"/>
  <c r="Y3124" i="1"/>
  <c r="Z3123" i="1"/>
  <c r="Z3471" i="1"/>
  <c r="Y3472" i="1"/>
  <c r="Q5004" i="1"/>
  <c r="AS5004" i="1"/>
  <c r="AS3268" i="1"/>
  <c r="Q3268" i="1"/>
  <c r="Y5978" i="1"/>
  <c r="Z5977" i="1"/>
  <c r="P3468" i="1"/>
  <c r="AN3468" i="1"/>
  <c r="A2048" i="1"/>
  <c r="AM2047" i="1"/>
  <c r="AN4963" i="1"/>
  <c r="P4963" i="1"/>
  <c r="Q2475" i="1"/>
  <c r="AS2475" i="1"/>
  <c r="M4014" i="1"/>
  <c r="AP4014" i="1" s="1"/>
  <c r="J4014" i="1"/>
  <c r="O4014" i="1"/>
  <c r="AR4014" i="1" s="1"/>
  <c r="L4014" i="1"/>
  <c r="AO4014" i="1" s="1"/>
  <c r="N4014" i="1"/>
  <c r="AQ4014" i="1" s="1"/>
  <c r="A4048" i="1"/>
  <c r="AM4047" i="1"/>
  <c r="Z4997" i="1"/>
  <c r="Y4998" i="1"/>
  <c r="AN5253" i="1"/>
  <c r="P5253" i="1"/>
  <c r="P5104" i="1"/>
  <c r="AN5104" i="1"/>
  <c r="P4994" i="1"/>
  <c r="AN4994" i="1"/>
  <c r="Q4260" i="1"/>
  <c r="AS4260" i="1"/>
  <c r="Q2028" i="1"/>
  <c r="AS2028" i="1"/>
  <c r="N2030" i="1"/>
  <c r="AQ2030" i="1" s="1"/>
  <c r="M2030" i="1"/>
  <c r="AP2030" i="1" s="1"/>
  <c r="L2030" i="1"/>
  <c r="AO2030" i="1" s="1"/>
  <c r="J2030" i="1"/>
  <c r="O2030" i="1"/>
  <c r="AR2030" i="1" s="1"/>
  <c r="L4995" i="1"/>
  <c r="AO4995" i="1" s="1"/>
  <c r="J4995" i="1"/>
  <c r="O4995" i="1"/>
  <c r="AR4995" i="1" s="1"/>
  <c r="M4995" i="1"/>
  <c r="AP4995" i="1" s="1"/>
  <c r="N4995" i="1"/>
  <c r="AQ4995" i="1" s="1"/>
  <c r="O5006" i="1"/>
  <c r="AR5006" i="1" s="1"/>
  <c r="J5006" i="1"/>
  <c r="N5006" i="1"/>
  <c r="AQ5006" i="1" s="1"/>
  <c r="M5006" i="1"/>
  <c r="AP5006" i="1" s="1"/>
  <c r="L5006" i="1"/>
  <c r="AO5006" i="1" s="1"/>
  <c r="O4113" i="1"/>
  <c r="AR4113" i="1" s="1"/>
  <c r="N4113" i="1"/>
  <c r="AQ4113" i="1" s="1"/>
  <c r="J4113" i="1"/>
  <c r="M4113" i="1"/>
  <c r="AP4113" i="1" s="1"/>
  <c r="L4113" i="1"/>
  <c r="AO4113" i="1" s="1"/>
  <c r="AN5452" i="1"/>
  <c r="P5452" i="1"/>
  <c r="P2029" i="1"/>
  <c r="AN2029" i="1"/>
  <c r="AS4111" i="1"/>
  <c r="Q4111" i="1"/>
  <c r="P4982" i="1"/>
  <c r="AN4982" i="1"/>
  <c r="AS2276" i="1"/>
  <c r="Q2276" i="1"/>
  <c r="A3048" i="1"/>
  <c r="AM3047" i="1"/>
  <c r="M4262" i="1"/>
  <c r="AP4262" i="1" s="1"/>
  <c r="O4262" i="1"/>
  <c r="AR4262" i="1" s="1"/>
  <c r="N4262" i="1"/>
  <c r="AQ4262" i="1" s="1"/>
  <c r="L4262" i="1"/>
  <c r="AO4262" i="1" s="1"/>
  <c r="J4262" i="1"/>
  <c r="M3121" i="1"/>
  <c r="AP3121" i="1" s="1"/>
  <c r="L3121" i="1"/>
  <c r="AO3121" i="1" s="1"/>
  <c r="J3121" i="1"/>
  <c r="O3121" i="1"/>
  <c r="AR3121" i="1" s="1"/>
  <c r="N3121" i="1"/>
  <c r="AQ3121" i="1" s="1"/>
  <c r="L5453" i="1"/>
  <c r="AO5453" i="1" s="1"/>
  <c r="J5453" i="1"/>
  <c r="O5453" i="1"/>
  <c r="AR5453" i="1" s="1"/>
  <c r="N5453" i="1"/>
  <c r="AQ5453" i="1" s="1"/>
  <c r="M5453" i="1"/>
  <c r="AP5453" i="1" s="1"/>
  <c r="Y4265" i="1"/>
  <c r="Z4264" i="1"/>
  <c r="Y3273" i="1"/>
  <c r="Z3272" i="1"/>
  <c r="AS3989" i="1"/>
  <c r="Q3989" i="1"/>
  <c r="Z3024" i="1"/>
  <c r="Y3025" i="1"/>
  <c r="Z5954" i="1"/>
  <c r="Y5955" i="1"/>
  <c r="N3972" i="1"/>
  <c r="AQ3972" i="1" s="1"/>
  <c r="M3972" i="1"/>
  <c r="AP3972" i="1" s="1"/>
  <c r="O3972" i="1"/>
  <c r="AR3972" i="1" s="1"/>
  <c r="L3972" i="1"/>
  <c r="AO3972" i="1" s="1"/>
  <c r="J3972" i="1"/>
  <c r="M2129" i="1"/>
  <c r="AP2129" i="1" s="1"/>
  <c r="J2129" i="1"/>
  <c r="O2129" i="1"/>
  <c r="AR2129" i="1" s="1"/>
  <c r="N2129" i="1"/>
  <c r="AQ2129" i="1" s="1"/>
  <c r="L2129" i="1"/>
  <c r="AO2129" i="1" s="1"/>
  <c r="AN2128" i="1"/>
  <c r="P2128" i="1"/>
  <c r="Q5103" i="1"/>
  <c r="AS5103" i="1"/>
  <c r="AS4993" i="1"/>
  <c r="Q4993" i="1"/>
  <c r="AN4112" i="1"/>
  <c r="P4112" i="1"/>
  <c r="AN2277" i="1"/>
  <c r="P2277" i="1"/>
  <c r="Y2281" i="1"/>
  <c r="Z2280" i="1"/>
  <c r="P2476" i="1"/>
  <c r="AN2476" i="1"/>
  <c r="Y2132" i="1"/>
  <c r="Z2131" i="1"/>
  <c r="AS2127" i="1"/>
  <c r="Q2127" i="1"/>
  <c r="Z5958" i="1"/>
  <c r="Y5959" i="1"/>
  <c r="L2477" i="1"/>
  <c r="AO2477" i="1" s="1"/>
  <c r="N2477" i="1"/>
  <c r="AQ2477" i="1" s="1"/>
  <c r="O2477" i="1"/>
  <c r="AR2477" i="1" s="1"/>
  <c r="M2477" i="1"/>
  <c r="AP2477" i="1" s="1"/>
  <c r="J2477" i="1"/>
  <c r="Y4017" i="1"/>
  <c r="Z4016" i="1"/>
  <c r="A5048" i="1"/>
  <c r="AM5047" i="1"/>
  <c r="Z4115" i="1"/>
  <c r="Y4116" i="1"/>
  <c r="Y5108" i="1"/>
  <c r="Z5107" i="1"/>
  <c r="AS5252" i="1"/>
  <c r="Q5252" i="1"/>
  <c r="Q4459" i="1"/>
  <c r="AS4459" i="1"/>
  <c r="P4013" i="1"/>
  <c r="AN4013" i="1"/>
  <c r="N4983" i="1"/>
  <c r="AQ4983" i="1" s="1"/>
  <c r="J4983" i="1"/>
  <c r="M4983" i="1"/>
  <c r="AP4983" i="1" s="1"/>
  <c r="L4983" i="1"/>
  <c r="AO4983" i="1" s="1"/>
  <c r="O4983" i="1"/>
  <c r="AR4983" i="1" s="1"/>
  <c r="M2278" i="1"/>
  <c r="AP2278" i="1" s="1"/>
  <c r="O2278" i="1"/>
  <c r="AR2278" i="1" s="1"/>
  <c r="N2278" i="1"/>
  <c r="AQ2278" i="1" s="1"/>
  <c r="J2278" i="1"/>
  <c r="L2278" i="1"/>
  <c r="AO2278" i="1" s="1"/>
  <c r="L5105" i="1"/>
  <c r="AO5105" i="1" s="1"/>
  <c r="J5105" i="1"/>
  <c r="O5105" i="1"/>
  <c r="AR5105" i="1" s="1"/>
  <c r="N5105" i="1"/>
  <c r="AQ5105" i="1" s="1"/>
  <c r="M5105" i="1"/>
  <c r="AP5105" i="1" s="1"/>
  <c r="L3022" i="1"/>
  <c r="AO3022" i="1" s="1"/>
  <c r="N3022" i="1"/>
  <c r="AQ3022" i="1" s="1"/>
  <c r="J3022" i="1"/>
  <c r="O3022" i="1"/>
  <c r="AR3022" i="1" s="1"/>
  <c r="M3022" i="1"/>
  <c r="AP3022" i="1" s="1"/>
  <c r="Y4986" i="1"/>
  <c r="Z4985" i="1"/>
  <c r="AS4012" i="1"/>
  <c r="Q4012" i="1"/>
  <c r="Z5008" i="1"/>
  <c r="Y5009" i="1"/>
  <c r="Q4962" i="1"/>
  <c r="AS4962" i="1"/>
  <c r="P3269" i="1"/>
  <c r="AN3269" i="1"/>
  <c r="Z4463" i="1"/>
  <c r="Y4464" i="1"/>
  <c r="AS3119" i="1"/>
  <c r="Q3119" i="1"/>
  <c r="M5952" i="1"/>
  <c r="AP5952" i="1" s="1"/>
  <c r="L5952" i="1"/>
  <c r="AO5952" i="1" s="1"/>
  <c r="J5952" i="1"/>
  <c r="O5952" i="1"/>
  <c r="AR5952" i="1" s="1"/>
  <c r="N5952" i="1"/>
  <c r="AQ5952" i="1" s="1"/>
  <c r="O3469" i="1"/>
  <c r="AR3469" i="1" s="1"/>
  <c r="L3469" i="1"/>
  <c r="AO3469" i="1" s="1"/>
  <c r="J3469" i="1"/>
  <c r="N3469" i="1"/>
  <c r="AQ3469" i="1" s="1"/>
  <c r="M3469" i="1"/>
  <c r="AP3469" i="1" s="1"/>
  <c r="M4461" i="1"/>
  <c r="AP4461" i="1" s="1"/>
  <c r="L4461" i="1"/>
  <c r="AO4461" i="1" s="1"/>
  <c r="N4461" i="1"/>
  <c r="AQ4461" i="1" s="1"/>
  <c r="J4461" i="1"/>
  <c r="O4461" i="1"/>
  <c r="AR4461" i="1" s="1"/>
  <c r="M4964" i="1"/>
  <c r="AP4964" i="1" s="1"/>
  <c r="O4964" i="1"/>
  <c r="AR4964" i="1" s="1"/>
  <c r="L4964" i="1"/>
  <c r="AO4964" i="1" s="1"/>
  <c r="N4964" i="1"/>
  <c r="AQ4964" i="1" s="1"/>
  <c r="J4964" i="1"/>
  <c r="O5254" i="1"/>
  <c r="AR5254" i="1" s="1"/>
  <c r="N5254" i="1"/>
  <c r="AQ5254" i="1" s="1"/>
  <c r="M5254" i="1"/>
  <c r="AP5254" i="1" s="1"/>
  <c r="L5254" i="1"/>
  <c r="AO5254" i="1" s="1"/>
  <c r="J5254" i="1"/>
  <c r="AN3021" i="1"/>
  <c r="P3021" i="1"/>
  <c r="P5005" i="1"/>
  <c r="AN5005" i="1"/>
  <c r="AS3020" i="1"/>
  <c r="Q3020" i="1"/>
  <c r="A1048" i="1"/>
  <c r="AM1047" i="1"/>
  <c r="P4261" i="1"/>
  <c r="AN4261" i="1"/>
  <c r="Q3467" i="1"/>
  <c r="AS3467" i="1"/>
  <c r="Z5256" i="1"/>
  <c r="Y5257" i="1"/>
  <c r="X5991" i="1"/>
  <c r="X5992" i="1" s="1"/>
  <c r="X5993" i="1" s="1"/>
  <c r="X5994" i="1" s="1"/>
  <c r="X5995" i="1" s="1"/>
  <c r="X5996" i="1" s="1"/>
  <c r="X5997" i="1" s="1"/>
  <c r="X5998" i="1" s="1"/>
  <c r="X5999" i="1" s="1"/>
  <c r="X6000" i="1" s="1"/>
  <c r="X6001" i="1" s="1"/>
  <c r="Y5990" i="1"/>
  <c r="Z3974" i="1"/>
  <c r="Y3975" i="1"/>
  <c r="Y2480" i="1"/>
  <c r="Z2479" i="1"/>
  <c r="AS4001" i="1"/>
  <c r="Q4001" i="1"/>
  <c r="L3270" i="1"/>
  <c r="AO3270" i="1" s="1"/>
  <c r="J3270" i="1"/>
  <c r="O3270" i="1"/>
  <c r="AR3270" i="1" s="1"/>
  <c r="N3270" i="1"/>
  <c r="AQ3270" i="1" s="1"/>
  <c r="M3270" i="1"/>
  <c r="AP3270" i="1" s="1"/>
  <c r="K1486" i="1"/>
  <c r="I1486" i="1"/>
  <c r="I1138" i="1"/>
  <c r="K1138" i="1"/>
  <c r="K1039" i="1"/>
  <c r="I1039" i="1"/>
  <c r="K1287" i="1"/>
  <c r="I1287" i="1"/>
  <c r="AS1483" i="1"/>
  <c r="Q1483" i="1"/>
  <c r="Y1041" i="1"/>
  <c r="Z1040" i="1"/>
  <c r="AN1136" i="1"/>
  <c r="P1136" i="1"/>
  <c r="AS1135" i="1"/>
  <c r="Q1135" i="1"/>
  <c r="O1137" i="1"/>
  <c r="AR1137" i="1" s="1"/>
  <c r="L1137" i="1"/>
  <c r="AO1137" i="1" s="1"/>
  <c r="M1137" i="1"/>
  <c r="AP1137" i="1" s="1"/>
  <c r="N1137" i="1"/>
  <c r="AQ1137" i="1" s="1"/>
  <c r="J1137" i="1"/>
  <c r="AS1036" i="1"/>
  <c r="Q1036" i="1"/>
  <c r="Z1139" i="1"/>
  <c r="Y1140" i="1"/>
  <c r="P1037" i="1"/>
  <c r="AN1037" i="1"/>
  <c r="Y1488" i="1"/>
  <c r="Z1487" i="1"/>
  <c r="L1038" i="1"/>
  <c r="AO1038" i="1" s="1"/>
  <c r="J1038" i="1"/>
  <c r="M1038" i="1"/>
  <c r="AP1038" i="1" s="1"/>
  <c r="N1038" i="1"/>
  <c r="AQ1038" i="1" s="1"/>
  <c r="O1038" i="1"/>
  <c r="AR1038" i="1" s="1"/>
  <c r="AS1284" i="1"/>
  <c r="Q1284" i="1"/>
  <c r="L1286" i="1"/>
  <c r="AO1286" i="1" s="1"/>
  <c r="M1286" i="1"/>
  <c r="AP1286" i="1" s="1"/>
  <c r="N1286" i="1"/>
  <c r="AQ1286" i="1" s="1"/>
  <c r="J1286" i="1"/>
  <c r="O1286" i="1"/>
  <c r="AR1286" i="1" s="1"/>
  <c r="AN1484" i="1"/>
  <c r="P1484" i="1"/>
  <c r="Y1289" i="1"/>
  <c r="Z1288" i="1"/>
  <c r="AN1285" i="1"/>
  <c r="P1285" i="1"/>
  <c r="M1485" i="1"/>
  <c r="AP1485" i="1" s="1"/>
  <c r="J1485" i="1"/>
  <c r="L1485" i="1"/>
  <c r="AO1485" i="1" s="1"/>
  <c r="O1485" i="1"/>
  <c r="AR1485" i="1" s="1"/>
  <c r="N1485" i="1"/>
  <c r="AQ1485" i="1" s="1"/>
  <c r="AN144" i="1"/>
  <c r="Q291" i="1"/>
  <c r="AN293" i="1"/>
  <c r="AN492" i="1"/>
  <c r="Q142" i="1"/>
  <c r="Q490" i="1"/>
  <c r="Q44" i="1"/>
  <c r="AS44" i="1"/>
  <c r="K493" i="1"/>
  <c r="K47" i="1"/>
  <c r="K145" i="1"/>
  <c r="K294" i="1"/>
  <c r="I493" i="1"/>
  <c r="J493" i="1" s="1"/>
  <c r="I47" i="1"/>
  <c r="J47" i="1" s="1"/>
  <c r="I145" i="1"/>
  <c r="J145" i="1" s="1"/>
  <c r="I294" i="1"/>
  <c r="J294" i="1" s="1"/>
  <c r="AS142" i="1"/>
  <c r="AS291" i="1"/>
  <c r="AN46" i="1"/>
  <c r="AS490" i="1"/>
  <c r="P292" i="1"/>
  <c r="P491" i="1"/>
  <c r="P143" i="1"/>
  <c r="P45" i="1"/>
  <c r="Y296" i="1"/>
  <c r="Z295" i="1"/>
  <c r="L293" i="1"/>
  <c r="AO293" i="1" s="1"/>
  <c r="O293" i="1"/>
  <c r="AR293" i="1" s="1"/>
  <c r="M293" i="1"/>
  <c r="AP293" i="1" s="1"/>
  <c r="N293" i="1"/>
  <c r="AQ293" i="1" s="1"/>
  <c r="Y49" i="1"/>
  <c r="Z48" i="1"/>
  <c r="Y495" i="1"/>
  <c r="Z494" i="1"/>
  <c r="O144" i="1"/>
  <c r="AR144" i="1" s="1"/>
  <c r="N144" i="1"/>
  <c r="AQ144" i="1" s="1"/>
  <c r="L144" i="1"/>
  <c r="AO144" i="1" s="1"/>
  <c r="M144" i="1"/>
  <c r="AP144" i="1" s="1"/>
  <c r="L46" i="1"/>
  <c r="AO46" i="1" s="1"/>
  <c r="M46" i="1"/>
  <c r="AP46" i="1" s="1"/>
  <c r="N46" i="1"/>
  <c r="AQ46" i="1" s="1"/>
  <c r="O46" i="1"/>
  <c r="AR46" i="1" s="1"/>
  <c r="M492" i="1"/>
  <c r="AP492" i="1" s="1"/>
  <c r="L492" i="1"/>
  <c r="AO492" i="1" s="1"/>
  <c r="O492" i="1"/>
  <c r="AR492" i="1" s="1"/>
  <c r="N492" i="1"/>
  <c r="AQ492" i="1" s="1"/>
  <c r="Z146" i="1"/>
  <c r="Y147" i="1"/>
  <c r="R5958" i="1"/>
  <c r="S5958" i="1"/>
  <c r="E5958" i="1"/>
  <c r="F5958" i="1"/>
  <c r="V5958" i="1"/>
  <c r="U5958" i="1"/>
  <c r="T5958" i="1"/>
  <c r="U4985" i="1"/>
  <c r="S4985" i="1"/>
  <c r="F4985" i="1"/>
  <c r="E4985" i="1"/>
  <c r="T4985" i="1"/>
  <c r="R4985" i="1"/>
  <c r="V4985" i="1"/>
  <c r="F3024" i="1"/>
  <c r="E3024" i="1"/>
  <c r="S3024" i="1"/>
  <c r="V3024" i="1"/>
  <c r="R3024" i="1"/>
  <c r="U3024" i="1"/>
  <c r="T3024" i="1"/>
  <c r="F4016" i="1"/>
  <c r="U4016" i="1"/>
  <c r="T4016" i="1"/>
  <c r="R4016" i="1"/>
  <c r="S4016" i="1"/>
  <c r="E4016" i="1"/>
  <c r="V4016" i="1"/>
  <c r="F2479" i="1"/>
  <c r="T2479" i="1"/>
  <c r="U2479" i="1"/>
  <c r="V2479" i="1"/>
  <c r="S2479" i="1"/>
  <c r="R2479" i="1"/>
  <c r="E2479" i="1"/>
  <c r="E5455" i="1"/>
  <c r="F5455" i="1"/>
  <c r="U5455" i="1"/>
  <c r="S5455" i="1"/>
  <c r="T5455" i="1"/>
  <c r="R5455" i="1"/>
  <c r="V5455" i="1"/>
  <c r="U4264" i="1"/>
  <c r="E4264" i="1"/>
  <c r="T4264" i="1"/>
  <c r="S4264" i="1"/>
  <c r="R4264" i="1"/>
  <c r="V4264" i="1"/>
  <c r="F4264" i="1"/>
  <c r="U5107" i="1"/>
  <c r="R5107" i="1"/>
  <c r="F5107" i="1"/>
  <c r="T5107" i="1"/>
  <c r="S5107" i="1"/>
  <c r="E5107" i="1"/>
  <c r="V5107" i="1"/>
  <c r="V5256" i="1"/>
  <c r="U5256" i="1"/>
  <c r="S5256" i="1"/>
  <c r="R5256" i="1"/>
  <c r="F5256" i="1"/>
  <c r="E5256" i="1"/>
  <c r="T5256" i="1"/>
  <c r="F3123" i="1"/>
  <c r="V3123" i="1"/>
  <c r="S3123" i="1"/>
  <c r="U3123" i="1"/>
  <c r="R3123" i="1"/>
  <c r="T3123" i="1"/>
  <c r="E3123" i="1"/>
  <c r="U2131" i="1"/>
  <c r="S2131" i="1"/>
  <c r="R2131" i="1"/>
  <c r="V2131" i="1"/>
  <c r="F2131" i="1"/>
  <c r="T2131" i="1"/>
  <c r="E2131" i="1"/>
  <c r="F5008" i="1"/>
  <c r="U5008" i="1"/>
  <c r="R5008" i="1"/>
  <c r="V5008" i="1"/>
  <c r="E5008" i="1"/>
  <c r="S5008" i="1"/>
  <c r="T5008" i="1"/>
  <c r="E4463" i="1"/>
  <c r="S4463" i="1"/>
  <c r="F4463" i="1"/>
  <c r="T4463" i="1"/>
  <c r="U4463" i="1"/>
  <c r="R4463" i="1"/>
  <c r="V4463" i="1"/>
  <c r="F4966" i="1"/>
  <c r="R4966" i="1"/>
  <c r="T4966" i="1"/>
  <c r="S4966" i="1"/>
  <c r="U4966" i="1"/>
  <c r="V4966" i="1"/>
  <c r="E4966" i="1"/>
  <c r="V3272" i="1"/>
  <c r="T3272" i="1"/>
  <c r="F3272" i="1"/>
  <c r="E3272" i="1"/>
  <c r="S3272" i="1"/>
  <c r="R3272" i="1"/>
  <c r="U3272" i="1"/>
  <c r="S5954" i="1"/>
  <c r="F5954" i="1"/>
  <c r="T5954" i="1"/>
  <c r="U5954" i="1"/>
  <c r="V5954" i="1"/>
  <c r="E5954" i="1"/>
  <c r="R5954" i="1"/>
  <c r="S3974" i="1"/>
  <c r="V3974" i="1"/>
  <c r="U3974" i="1"/>
  <c r="T3974" i="1"/>
  <c r="F3974" i="1"/>
  <c r="E3974" i="1"/>
  <c r="R3974" i="1"/>
  <c r="S3471" i="1"/>
  <c r="V3471" i="1"/>
  <c r="R3471" i="1"/>
  <c r="E3471" i="1"/>
  <c r="U3471" i="1"/>
  <c r="F3471" i="1"/>
  <c r="T3471" i="1"/>
  <c r="F2032" i="1"/>
  <c r="R2032" i="1"/>
  <c r="S2032" i="1"/>
  <c r="U2032" i="1"/>
  <c r="E2032" i="1"/>
  <c r="V2032" i="1"/>
  <c r="T2032" i="1"/>
  <c r="S5977" i="1"/>
  <c r="F5977" i="1"/>
  <c r="R5977" i="1"/>
  <c r="V5977" i="1"/>
  <c r="U5977" i="1"/>
  <c r="T5977" i="1"/>
  <c r="E5977" i="1"/>
  <c r="F4997" i="1"/>
  <c r="R4997" i="1"/>
  <c r="V4997" i="1"/>
  <c r="T4997" i="1"/>
  <c r="S4997" i="1"/>
  <c r="E4997" i="1"/>
  <c r="U4997" i="1"/>
  <c r="F2280" i="1"/>
  <c r="S2280" i="1"/>
  <c r="R2280" i="1"/>
  <c r="V2280" i="1"/>
  <c r="E2280" i="1"/>
  <c r="T2280" i="1"/>
  <c r="U2280" i="1"/>
  <c r="T4115" i="1"/>
  <c r="V4115" i="1"/>
  <c r="R4115" i="1"/>
  <c r="F4115" i="1"/>
  <c r="E4115" i="1"/>
  <c r="S4115" i="1"/>
  <c r="U4115" i="1"/>
  <c r="E1139" i="1"/>
  <c r="F1139" i="1"/>
  <c r="R1139" i="1"/>
  <c r="T1139" i="1"/>
  <c r="V1139" i="1"/>
  <c r="S1139" i="1"/>
  <c r="U1139" i="1"/>
  <c r="S1288" i="1"/>
  <c r="R1288" i="1"/>
  <c r="F1288" i="1"/>
  <c r="V1288" i="1"/>
  <c r="T1288" i="1"/>
  <c r="E1288" i="1"/>
  <c r="U1288" i="1"/>
  <c r="R1040" i="1"/>
  <c r="T1040" i="1"/>
  <c r="E1040" i="1"/>
  <c r="F1040" i="1"/>
  <c r="U1040" i="1"/>
  <c r="V1040" i="1"/>
  <c r="S1040" i="1"/>
  <c r="T1487" i="1"/>
  <c r="R1487" i="1"/>
  <c r="S1487" i="1"/>
  <c r="U1487" i="1"/>
  <c r="F1487" i="1"/>
  <c r="V1487" i="1"/>
  <c r="E1487" i="1"/>
  <c r="S146" i="1"/>
  <c r="R146" i="1"/>
  <c r="U146" i="1"/>
  <c r="T146" i="1"/>
  <c r="V146" i="1"/>
  <c r="F146" i="1"/>
  <c r="E146" i="1"/>
  <c r="T295" i="1"/>
  <c r="S295" i="1"/>
  <c r="V295" i="1"/>
  <c r="R295" i="1"/>
  <c r="U295" i="1"/>
  <c r="F295" i="1"/>
  <c r="E295" i="1"/>
  <c r="S48" i="1"/>
  <c r="R48" i="1"/>
  <c r="U48" i="1"/>
  <c r="V48" i="1"/>
  <c r="T48" i="1"/>
  <c r="E48" i="1"/>
  <c r="F48" i="1"/>
  <c r="V494" i="1"/>
  <c r="U494" i="1"/>
  <c r="S494" i="1"/>
  <c r="T494" i="1"/>
  <c r="R494" i="1"/>
  <c r="F494" i="1"/>
  <c r="E494" i="1"/>
  <c r="B494" i="4" l="1"/>
  <c r="B48" i="4"/>
  <c r="B295" i="4"/>
  <c r="B146" i="4"/>
  <c r="A125" i="1"/>
  <c r="AM124" i="1"/>
  <c r="I4115" i="1"/>
  <c r="K4115" i="1"/>
  <c r="I2280" i="1"/>
  <c r="K2280" i="1"/>
  <c r="K4997" i="1"/>
  <c r="I4997" i="1"/>
  <c r="I5977" i="1"/>
  <c r="K5977" i="1"/>
  <c r="I2032" i="1"/>
  <c r="K2032" i="1"/>
  <c r="I3471" i="1"/>
  <c r="K3471" i="1"/>
  <c r="I3974" i="1"/>
  <c r="K3974" i="1"/>
  <c r="K5954" i="1"/>
  <c r="I5954" i="1"/>
  <c r="I3272" i="1"/>
  <c r="K3272" i="1"/>
  <c r="I4966" i="1"/>
  <c r="K4966" i="1"/>
  <c r="I4463" i="1"/>
  <c r="K4463" i="1"/>
  <c r="K5008" i="1"/>
  <c r="I5008" i="1"/>
  <c r="K2131" i="1"/>
  <c r="I2131" i="1"/>
  <c r="K3123" i="1"/>
  <c r="I3123" i="1"/>
  <c r="I5256" i="1"/>
  <c r="K5256" i="1"/>
  <c r="K5107" i="1"/>
  <c r="I5107" i="1"/>
  <c r="I4264" i="1"/>
  <c r="K4264" i="1"/>
  <c r="I5455" i="1"/>
  <c r="K5455" i="1"/>
  <c r="I2479" i="1"/>
  <c r="K2479" i="1"/>
  <c r="K4016" i="1"/>
  <c r="I4016" i="1"/>
  <c r="I3024" i="1"/>
  <c r="K3024" i="1"/>
  <c r="K4985" i="1"/>
  <c r="I4985" i="1"/>
  <c r="I5958" i="1"/>
  <c r="K5958" i="1"/>
  <c r="AN3270" i="1"/>
  <c r="P3270" i="1"/>
  <c r="Y3976" i="1"/>
  <c r="Z3975" i="1"/>
  <c r="P3469" i="1"/>
  <c r="AN3469" i="1"/>
  <c r="Z4986" i="1"/>
  <c r="Y4987" i="1"/>
  <c r="Y4018" i="1"/>
  <c r="Z4017" i="1"/>
  <c r="AN4113" i="1"/>
  <c r="P4113" i="1"/>
  <c r="Z4967" i="1"/>
  <c r="Y4968" i="1"/>
  <c r="O3023" i="1"/>
  <c r="AR3023" i="1" s="1"/>
  <c r="N3023" i="1"/>
  <c r="AQ3023" i="1" s="1"/>
  <c r="M3023" i="1"/>
  <c r="AP3023" i="1" s="1"/>
  <c r="J3023" i="1"/>
  <c r="L3023" i="1"/>
  <c r="AO3023" i="1" s="1"/>
  <c r="N5957" i="1"/>
  <c r="AQ5957" i="1" s="1"/>
  <c r="L5957" i="1"/>
  <c r="AO5957" i="1" s="1"/>
  <c r="J5957" i="1"/>
  <c r="O5957" i="1"/>
  <c r="AR5957" i="1" s="1"/>
  <c r="M5957" i="1"/>
  <c r="AP5957" i="1" s="1"/>
  <c r="N3973" i="1"/>
  <c r="AQ3973" i="1" s="1"/>
  <c r="L3973" i="1"/>
  <c r="AO3973" i="1" s="1"/>
  <c r="J3973" i="1"/>
  <c r="O3973" i="1"/>
  <c r="AR3973" i="1" s="1"/>
  <c r="M3973" i="1"/>
  <c r="AP3973" i="1" s="1"/>
  <c r="Y5010" i="1"/>
  <c r="Z5009" i="1"/>
  <c r="AN2477" i="1"/>
  <c r="P2477" i="1"/>
  <c r="Z2281" i="1"/>
  <c r="Y2282" i="1"/>
  <c r="Z5955" i="1"/>
  <c r="Y5956" i="1"/>
  <c r="P3121" i="1"/>
  <c r="AN3121" i="1"/>
  <c r="Q4994" i="1"/>
  <c r="AS4994" i="1"/>
  <c r="L4965" i="1"/>
  <c r="AO4965" i="1" s="1"/>
  <c r="O4965" i="1"/>
  <c r="AR4965" i="1" s="1"/>
  <c r="J4965" i="1"/>
  <c r="M4965" i="1"/>
  <c r="AP4965" i="1" s="1"/>
  <c r="N4965" i="1"/>
  <c r="AQ4965" i="1" s="1"/>
  <c r="L2279" i="1"/>
  <c r="AO2279" i="1" s="1"/>
  <c r="J2279" i="1"/>
  <c r="M2279" i="1"/>
  <c r="AP2279" i="1" s="1"/>
  <c r="O2279" i="1"/>
  <c r="AR2279" i="1" s="1"/>
  <c r="N2279" i="1"/>
  <c r="AQ2279" i="1" s="1"/>
  <c r="AN4461" i="1"/>
  <c r="P4461" i="1"/>
  <c r="Y4465" i="1"/>
  <c r="Z4464" i="1"/>
  <c r="P5105" i="1"/>
  <c r="AN5105" i="1"/>
  <c r="P2129" i="1"/>
  <c r="AN2129" i="1"/>
  <c r="A3049" i="1"/>
  <c r="AM3048" i="1"/>
  <c r="Q2029" i="1"/>
  <c r="AS2029" i="1"/>
  <c r="A4049" i="1"/>
  <c r="AM4048" i="1"/>
  <c r="Q4963" i="1"/>
  <c r="AS4963" i="1"/>
  <c r="Z5978" i="1"/>
  <c r="Y5979" i="1"/>
  <c r="Z2033" i="1"/>
  <c r="Y2034" i="1"/>
  <c r="N5106" i="1"/>
  <c r="AQ5106" i="1" s="1"/>
  <c r="J5106" i="1"/>
  <c r="M5106" i="1"/>
  <c r="AP5106" i="1" s="1"/>
  <c r="O5106" i="1"/>
  <c r="AR5106" i="1" s="1"/>
  <c r="L5106" i="1"/>
  <c r="AO5106" i="1" s="1"/>
  <c r="J5007" i="1"/>
  <c r="N5007" i="1"/>
  <c r="AQ5007" i="1" s="1"/>
  <c r="O5007" i="1"/>
  <c r="AR5007" i="1" s="1"/>
  <c r="M5007" i="1"/>
  <c r="AP5007" i="1" s="1"/>
  <c r="L5007" i="1"/>
  <c r="AO5007" i="1" s="1"/>
  <c r="Y5991" i="1"/>
  <c r="Z5990" i="1"/>
  <c r="AS4261" i="1"/>
  <c r="Q4261" i="1"/>
  <c r="Q2277" i="1"/>
  <c r="AS2277" i="1"/>
  <c r="Y3274" i="1"/>
  <c r="Z3273" i="1"/>
  <c r="Q5452" i="1"/>
  <c r="AS5452" i="1"/>
  <c r="P4995" i="1"/>
  <c r="AN4995" i="1"/>
  <c r="AS5104" i="1"/>
  <c r="Q5104" i="1"/>
  <c r="L4984" i="1"/>
  <c r="AO4984" i="1" s="1"/>
  <c r="J4984" i="1"/>
  <c r="N4984" i="1"/>
  <c r="AQ4984" i="1" s="1"/>
  <c r="O4984" i="1"/>
  <c r="AR4984" i="1" s="1"/>
  <c r="M4984" i="1"/>
  <c r="AP4984" i="1" s="1"/>
  <c r="O4114" i="1"/>
  <c r="AR4114" i="1" s="1"/>
  <c r="J4114" i="1"/>
  <c r="N4114" i="1"/>
  <c r="AQ4114" i="1" s="1"/>
  <c r="M4114" i="1"/>
  <c r="AP4114" i="1" s="1"/>
  <c r="L4114" i="1"/>
  <c r="AO4114" i="1" s="1"/>
  <c r="M3470" i="1"/>
  <c r="AP3470" i="1" s="1"/>
  <c r="J3470" i="1"/>
  <c r="N3470" i="1"/>
  <c r="AQ3470" i="1" s="1"/>
  <c r="L3470" i="1"/>
  <c r="AO3470" i="1" s="1"/>
  <c r="O3470" i="1"/>
  <c r="AR3470" i="1" s="1"/>
  <c r="Z2480" i="1"/>
  <c r="Y2481" i="1"/>
  <c r="AS5005" i="1"/>
  <c r="Q5005" i="1"/>
  <c r="AN4964" i="1"/>
  <c r="P4964" i="1"/>
  <c r="AN3022" i="1"/>
  <c r="P3022" i="1"/>
  <c r="P4983" i="1"/>
  <c r="AN4983" i="1"/>
  <c r="Q2128" i="1"/>
  <c r="AS2128" i="1"/>
  <c r="AN3972" i="1"/>
  <c r="P3972" i="1"/>
  <c r="AN4262" i="1"/>
  <c r="P4262" i="1"/>
  <c r="Q5253" i="1"/>
  <c r="AS5253" i="1"/>
  <c r="Z3124" i="1"/>
  <c r="Y3125" i="1"/>
  <c r="O4462" i="1"/>
  <c r="AR4462" i="1" s="1"/>
  <c r="M4462" i="1"/>
  <c r="AP4462" i="1" s="1"/>
  <c r="L4462" i="1"/>
  <c r="AO4462" i="1" s="1"/>
  <c r="N4462" i="1"/>
  <c r="AQ4462" i="1" s="1"/>
  <c r="J4462" i="1"/>
  <c r="L4015" i="1"/>
  <c r="AO4015" i="1" s="1"/>
  <c r="O4015" i="1"/>
  <c r="AR4015" i="1" s="1"/>
  <c r="J4015" i="1"/>
  <c r="M4015" i="1"/>
  <c r="AP4015" i="1" s="1"/>
  <c r="N4015" i="1"/>
  <c r="AQ4015" i="1" s="1"/>
  <c r="M3271" i="1"/>
  <c r="AP3271" i="1" s="1"/>
  <c r="L3271" i="1"/>
  <c r="AO3271" i="1" s="1"/>
  <c r="J3271" i="1"/>
  <c r="O3271" i="1"/>
  <c r="AR3271" i="1" s="1"/>
  <c r="N3271" i="1"/>
  <c r="AQ3271" i="1" s="1"/>
  <c r="J4996" i="1"/>
  <c r="N4996" i="1"/>
  <c r="AQ4996" i="1" s="1"/>
  <c r="O4996" i="1"/>
  <c r="AR4996" i="1" s="1"/>
  <c r="L4996" i="1"/>
  <c r="AO4996" i="1" s="1"/>
  <c r="M4996" i="1"/>
  <c r="AP4996" i="1" s="1"/>
  <c r="A1049" i="1"/>
  <c r="AM1048" i="1"/>
  <c r="AS3021" i="1"/>
  <c r="Q3021" i="1"/>
  <c r="AN5952" i="1"/>
  <c r="P5952" i="1"/>
  <c r="P2278" i="1"/>
  <c r="AN2278" i="1"/>
  <c r="A5049" i="1"/>
  <c r="AM5048" i="1"/>
  <c r="Y2133" i="1"/>
  <c r="Z2132" i="1"/>
  <c r="Q4112" i="1"/>
  <c r="AS4112" i="1"/>
  <c r="Y3026" i="1"/>
  <c r="Z3025" i="1"/>
  <c r="P5453" i="1"/>
  <c r="AN5453" i="1"/>
  <c r="A2049" i="1"/>
  <c r="AM2048" i="1"/>
  <c r="AS4460" i="1"/>
  <c r="Q4460" i="1"/>
  <c r="M3122" i="1"/>
  <c r="AP3122" i="1" s="1"/>
  <c r="O3122" i="1"/>
  <c r="AR3122" i="1" s="1"/>
  <c r="N3122" i="1"/>
  <c r="AQ3122" i="1" s="1"/>
  <c r="L3122" i="1"/>
  <c r="AO3122" i="1" s="1"/>
  <c r="J3122" i="1"/>
  <c r="N2478" i="1"/>
  <c r="AQ2478" i="1" s="1"/>
  <c r="J2478" i="1"/>
  <c r="L2478" i="1"/>
  <c r="AO2478" i="1" s="1"/>
  <c r="M2478" i="1"/>
  <c r="AP2478" i="1" s="1"/>
  <c r="O2478" i="1"/>
  <c r="AR2478" i="1" s="1"/>
  <c r="Z5257" i="1"/>
  <c r="Y5258" i="1"/>
  <c r="Q3269" i="1"/>
  <c r="AS3269" i="1"/>
  <c r="Z5108" i="1"/>
  <c r="Y5109" i="1"/>
  <c r="Z5959" i="1"/>
  <c r="Y5960" i="1"/>
  <c r="Z4265" i="1"/>
  <c r="Y4266" i="1"/>
  <c r="Q4982" i="1"/>
  <c r="AS4982" i="1"/>
  <c r="P5006" i="1"/>
  <c r="AN5006" i="1"/>
  <c r="AN2030" i="1"/>
  <c r="P2030" i="1"/>
  <c r="AN4014" i="1"/>
  <c r="P4014" i="1"/>
  <c r="O5454" i="1"/>
  <c r="AR5454" i="1" s="1"/>
  <c r="M5454" i="1"/>
  <c r="AP5454" i="1" s="1"/>
  <c r="L5454" i="1"/>
  <c r="AO5454" i="1" s="1"/>
  <c r="J5454" i="1"/>
  <c r="N5454" i="1"/>
  <c r="AQ5454" i="1" s="1"/>
  <c r="J2130" i="1"/>
  <c r="N2130" i="1"/>
  <c r="AQ2130" i="1" s="1"/>
  <c r="M2130" i="1"/>
  <c r="AP2130" i="1" s="1"/>
  <c r="O2130" i="1"/>
  <c r="AR2130" i="1" s="1"/>
  <c r="L2130" i="1"/>
  <c r="AO2130" i="1" s="1"/>
  <c r="L5953" i="1"/>
  <c r="AO5953" i="1" s="1"/>
  <c r="M5953" i="1"/>
  <c r="AP5953" i="1" s="1"/>
  <c r="J5953" i="1"/>
  <c r="O5953" i="1"/>
  <c r="AR5953" i="1" s="1"/>
  <c r="N5953" i="1"/>
  <c r="AQ5953" i="1" s="1"/>
  <c r="N4263" i="1"/>
  <c r="AQ4263" i="1" s="1"/>
  <c r="M4263" i="1"/>
  <c r="AP4263" i="1" s="1"/>
  <c r="L4263" i="1"/>
  <c r="AO4263" i="1" s="1"/>
  <c r="O4263" i="1"/>
  <c r="AR4263" i="1" s="1"/>
  <c r="J4263" i="1"/>
  <c r="J5255" i="1"/>
  <c r="O5255" i="1"/>
  <c r="AR5255" i="1" s="1"/>
  <c r="N5255" i="1"/>
  <c r="AQ5255" i="1" s="1"/>
  <c r="M5255" i="1"/>
  <c r="AP5255" i="1" s="1"/>
  <c r="L5255" i="1"/>
  <c r="AO5255" i="1" s="1"/>
  <c r="P5254" i="1"/>
  <c r="AN5254" i="1"/>
  <c r="Q4013" i="1"/>
  <c r="AS4013" i="1"/>
  <c r="Z4116" i="1"/>
  <c r="Y4117" i="1"/>
  <c r="AS2476" i="1"/>
  <c r="Q2476" i="1"/>
  <c r="Y4999" i="1"/>
  <c r="Z4998" i="1"/>
  <c r="Q3468" i="1"/>
  <c r="AS3468" i="1"/>
  <c r="Y3473" i="1"/>
  <c r="Z3472" i="1"/>
  <c r="Q3971" i="1"/>
  <c r="AS3971" i="1"/>
  <c r="Q3120" i="1"/>
  <c r="AS3120" i="1"/>
  <c r="Z5456" i="1"/>
  <c r="Y5457" i="1"/>
  <c r="N2031" i="1"/>
  <c r="AQ2031" i="1" s="1"/>
  <c r="J2031" i="1"/>
  <c r="O2031" i="1"/>
  <c r="AR2031" i="1" s="1"/>
  <c r="M2031" i="1"/>
  <c r="AP2031" i="1" s="1"/>
  <c r="L2031" i="1"/>
  <c r="AO2031" i="1" s="1"/>
  <c r="I1487" i="1"/>
  <c r="K1487" i="1"/>
  <c r="I1040" i="1"/>
  <c r="K1040" i="1"/>
  <c r="K1288" i="1"/>
  <c r="I1288" i="1"/>
  <c r="I1139" i="1"/>
  <c r="K1139" i="1"/>
  <c r="L1287" i="1"/>
  <c r="AO1287" i="1" s="1"/>
  <c r="N1287" i="1"/>
  <c r="AQ1287" i="1" s="1"/>
  <c r="M1287" i="1"/>
  <c r="AP1287" i="1" s="1"/>
  <c r="J1287" i="1"/>
  <c r="O1287" i="1"/>
  <c r="AR1287" i="1" s="1"/>
  <c r="Z1289" i="1"/>
  <c r="Y1290" i="1"/>
  <c r="Z1488" i="1"/>
  <c r="Y1489" i="1"/>
  <c r="Q1136" i="1"/>
  <c r="AS1136" i="1"/>
  <c r="Q1484" i="1"/>
  <c r="AS1484" i="1"/>
  <c r="AN1137" i="1"/>
  <c r="P1137" i="1"/>
  <c r="O1039" i="1"/>
  <c r="AR1039" i="1" s="1"/>
  <c r="L1039" i="1"/>
  <c r="AO1039" i="1" s="1"/>
  <c r="N1039" i="1"/>
  <c r="AQ1039" i="1" s="1"/>
  <c r="J1039" i="1"/>
  <c r="M1039" i="1"/>
  <c r="AP1039" i="1" s="1"/>
  <c r="AN1485" i="1"/>
  <c r="P1485" i="1"/>
  <c r="Q1037" i="1"/>
  <c r="AS1037" i="1"/>
  <c r="Q1285" i="1"/>
  <c r="AS1285" i="1"/>
  <c r="AN1286" i="1"/>
  <c r="P1286" i="1"/>
  <c r="Z1041" i="1"/>
  <c r="Y1042" i="1"/>
  <c r="AN1038" i="1"/>
  <c r="P1038" i="1"/>
  <c r="Y1141" i="1"/>
  <c r="Z1140" i="1"/>
  <c r="N1486" i="1"/>
  <c r="AQ1486" i="1" s="1"/>
  <c r="O1486" i="1"/>
  <c r="AR1486" i="1" s="1"/>
  <c r="M1486" i="1"/>
  <c r="AP1486" i="1" s="1"/>
  <c r="J1486" i="1"/>
  <c r="L1486" i="1"/>
  <c r="AO1486" i="1" s="1"/>
  <c r="L1138" i="1"/>
  <c r="AO1138" i="1" s="1"/>
  <c r="J1138" i="1"/>
  <c r="O1138" i="1"/>
  <c r="AR1138" i="1" s="1"/>
  <c r="M1138" i="1"/>
  <c r="AP1138" i="1" s="1"/>
  <c r="N1138" i="1"/>
  <c r="AQ1138" i="1" s="1"/>
  <c r="AN493" i="1"/>
  <c r="Q491" i="1"/>
  <c r="AS292" i="1"/>
  <c r="AS45" i="1"/>
  <c r="AN294" i="1"/>
  <c r="Q143" i="1"/>
  <c r="AN145" i="1"/>
  <c r="AS491" i="1"/>
  <c r="K494" i="1"/>
  <c r="K48" i="1"/>
  <c r="K295" i="1"/>
  <c r="K146" i="1"/>
  <c r="I494" i="1"/>
  <c r="J494" i="1" s="1"/>
  <c r="I48" i="1"/>
  <c r="J48" i="1" s="1"/>
  <c r="I295" i="1"/>
  <c r="J295" i="1" s="1"/>
  <c r="I146" i="1"/>
  <c r="J146" i="1" s="1"/>
  <c r="Q292" i="1"/>
  <c r="AN47" i="1"/>
  <c r="Q45" i="1"/>
  <c r="AS143" i="1"/>
  <c r="P293" i="1"/>
  <c r="P492" i="1"/>
  <c r="P144" i="1"/>
  <c r="P46" i="1"/>
  <c r="Z495" i="1"/>
  <c r="Y496" i="1"/>
  <c r="N47" i="1"/>
  <c r="AQ47" i="1" s="1"/>
  <c r="M47" i="1"/>
  <c r="AP47" i="1" s="1"/>
  <c r="L47" i="1"/>
  <c r="AO47" i="1" s="1"/>
  <c r="O47" i="1"/>
  <c r="AR47" i="1" s="1"/>
  <c r="Z296" i="1"/>
  <c r="Y297" i="1"/>
  <c r="O294" i="1"/>
  <c r="AR294" i="1" s="1"/>
  <c r="M294" i="1"/>
  <c r="AP294" i="1" s="1"/>
  <c r="L294" i="1"/>
  <c r="AO294" i="1" s="1"/>
  <c r="N294" i="1"/>
  <c r="AQ294" i="1" s="1"/>
  <c r="L493" i="1"/>
  <c r="AO493" i="1" s="1"/>
  <c r="N493" i="1"/>
  <c r="AQ493" i="1" s="1"/>
  <c r="M493" i="1"/>
  <c r="AP493" i="1" s="1"/>
  <c r="O493" i="1"/>
  <c r="AR493" i="1" s="1"/>
  <c r="Z49" i="1"/>
  <c r="Y50" i="1"/>
  <c r="Z147" i="1"/>
  <c r="Y148" i="1"/>
  <c r="N145" i="1"/>
  <c r="AQ145" i="1" s="1"/>
  <c r="L145" i="1"/>
  <c r="AO145" i="1" s="1"/>
  <c r="O145" i="1"/>
  <c r="AR145" i="1" s="1"/>
  <c r="M145" i="1"/>
  <c r="AP145" i="1" s="1"/>
  <c r="S5955" i="1"/>
  <c r="R5955" i="1"/>
  <c r="V5955" i="1"/>
  <c r="T5955" i="1"/>
  <c r="U5955" i="1"/>
  <c r="F5955" i="1"/>
  <c r="E5955" i="1"/>
  <c r="E2033" i="1"/>
  <c r="S2033" i="1"/>
  <c r="R2033" i="1"/>
  <c r="V2033" i="1"/>
  <c r="F2033" i="1"/>
  <c r="T2033" i="1"/>
  <c r="U2033" i="1"/>
  <c r="R3975" i="1"/>
  <c r="E3975" i="1"/>
  <c r="U3975" i="1"/>
  <c r="T3975" i="1"/>
  <c r="F3975" i="1"/>
  <c r="S3975" i="1"/>
  <c r="V3975" i="1"/>
  <c r="E4017" i="1"/>
  <c r="S4017" i="1"/>
  <c r="U4017" i="1"/>
  <c r="R4017" i="1"/>
  <c r="V4017" i="1"/>
  <c r="F4017" i="1"/>
  <c r="T4017" i="1"/>
  <c r="F5009" i="1"/>
  <c r="V5009" i="1"/>
  <c r="T5009" i="1"/>
  <c r="S5009" i="1"/>
  <c r="R5009" i="1"/>
  <c r="U5009" i="1"/>
  <c r="E5009" i="1"/>
  <c r="S4265" i="1"/>
  <c r="T4265" i="1"/>
  <c r="R4265" i="1"/>
  <c r="U4265" i="1"/>
  <c r="V4265" i="1"/>
  <c r="F4265" i="1"/>
  <c r="E4265" i="1"/>
  <c r="T5456" i="1"/>
  <c r="S5456" i="1"/>
  <c r="R5456" i="1"/>
  <c r="V5456" i="1"/>
  <c r="U5456" i="1"/>
  <c r="E5456" i="1"/>
  <c r="F5456" i="1"/>
  <c r="V5108" i="1"/>
  <c r="R5108" i="1"/>
  <c r="T5108" i="1"/>
  <c r="U5108" i="1"/>
  <c r="E5108" i="1"/>
  <c r="S5108" i="1"/>
  <c r="F5108" i="1"/>
  <c r="S5978" i="1"/>
  <c r="T5978" i="1"/>
  <c r="V5978" i="1"/>
  <c r="E5978" i="1"/>
  <c r="U5978" i="1"/>
  <c r="F5978" i="1"/>
  <c r="R5978" i="1"/>
  <c r="S3025" i="1"/>
  <c r="U3025" i="1"/>
  <c r="T3025" i="1"/>
  <c r="R3025" i="1"/>
  <c r="E3025" i="1"/>
  <c r="V3025" i="1"/>
  <c r="F3025" i="1"/>
  <c r="V4967" i="1"/>
  <c r="S4967" i="1"/>
  <c r="U4967" i="1"/>
  <c r="R4967" i="1"/>
  <c r="E4967" i="1"/>
  <c r="T4967" i="1"/>
  <c r="F4967" i="1"/>
  <c r="U2281" i="1"/>
  <c r="E2281" i="1"/>
  <c r="T2281" i="1"/>
  <c r="V2281" i="1"/>
  <c r="R2281" i="1"/>
  <c r="S2281" i="1"/>
  <c r="F2281" i="1"/>
  <c r="U3273" i="1"/>
  <c r="R3273" i="1"/>
  <c r="V3273" i="1"/>
  <c r="F3273" i="1"/>
  <c r="S3273" i="1"/>
  <c r="T3273" i="1"/>
  <c r="E3273" i="1"/>
  <c r="F3124" i="1"/>
  <c r="R3124" i="1"/>
  <c r="V3124" i="1"/>
  <c r="U3124" i="1"/>
  <c r="T3124" i="1"/>
  <c r="E3124" i="1"/>
  <c r="S3124" i="1"/>
  <c r="F5959" i="1"/>
  <c r="E5959" i="1"/>
  <c r="V5959" i="1"/>
  <c r="T5959" i="1"/>
  <c r="R5959" i="1"/>
  <c r="S5959" i="1"/>
  <c r="U5959" i="1"/>
  <c r="S2480" i="1"/>
  <c r="T2480" i="1"/>
  <c r="E2480" i="1"/>
  <c r="V2480" i="1"/>
  <c r="F2480" i="1"/>
  <c r="R2480" i="1"/>
  <c r="U2480" i="1"/>
  <c r="T5257" i="1"/>
  <c r="S5257" i="1"/>
  <c r="E5257" i="1"/>
  <c r="U5257" i="1"/>
  <c r="V5257" i="1"/>
  <c r="F5257" i="1"/>
  <c r="R5257" i="1"/>
  <c r="S4998" i="1"/>
  <c r="R4998" i="1"/>
  <c r="F4998" i="1"/>
  <c r="V4998" i="1"/>
  <c r="T4998" i="1"/>
  <c r="E4998" i="1"/>
  <c r="U4998" i="1"/>
  <c r="S4986" i="1"/>
  <c r="U4986" i="1"/>
  <c r="E4986" i="1"/>
  <c r="R4986" i="1"/>
  <c r="T4986" i="1"/>
  <c r="F4986" i="1"/>
  <c r="V4986" i="1"/>
  <c r="T4464" i="1"/>
  <c r="R4464" i="1"/>
  <c r="U4464" i="1"/>
  <c r="F4464" i="1"/>
  <c r="E4464" i="1"/>
  <c r="S4464" i="1"/>
  <c r="V4464" i="1"/>
  <c r="S4116" i="1"/>
  <c r="R4116" i="1"/>
  <c r="U4116" i="1"/>
  <c r="T4116" i="1"/>
  <c r="V4116" i="1"/>
  <c r="F4116" i="1"/>
  <c r="E4116" i="1"/>
  <c r="S3472" i="1"/>
  <c r="V3472" i="1"/>
  <c r="R3472" i="1"/>
  <c r="F3472" i="1"/>
  <c r="U3472" i="1"/>
  <c r="T3472" i="1"/>
  <c r="E3472" i="1"/>
  <c r="U5990" i="1"/>
  <c r="R5990" i="1"/>
  <c r="T5990" i="1"/>
  <c r="S5990" i="1"/>
  <c r="V5990" i="1"/>
  <c r="F5990" i="1"/>
  <c r="E5990" i="1"/>
  <c r="S2132" i="1"/>
  <c r="F2132" i="1"/>
  <c r="T2132" i="1"/>
  <c r="V2132" i="1"/>
  <c r="R2132" i="1"/>
  <c r="E2132" i="1"/>
  <c r="U2132" i="1"/>
  <c r="E1488" i="1"/>
  <c r="T1488" i="1"/>
  <c r="F1488" i="1"/>
  <c r="V1488" i="1"/>
  <c r="S1488" i="1"/>
  <c r="U1488" i="1"/>
  <c r="R1488" i="1"/>
  <c r="T1140" i="1"/>
  <c r="V1140" i="1"/>
  <c r="U1140" i="1"/>
  <c r="S1140" i="1"/>
  <c r="E1140" i="1"/>
  <c r="F1140" i="1"/>
  <c r="R1140" i="1"/>
  <c r="F1289" i="1"/>
  <c r="V1289" i="1"/>
  <c r="T1289" i="1"/>
  <c r="U1289" i="1"/>
  <c r="R1289" i="1"/>
  <c r="S1289" i="1"/>
  <c r="E1289" i="1"/>
  <c r="E1041" i="1"/>
  <c r="T1041" i="1"/>
  <c r="S1041" i="1"/>
  <c r="F1041" i="1"/>
  <c r="V1041" i="1"/>
  <c r="U1041" i="1"/>
  <c r="R1041" i="1"/>
  <c r="V49" i="1"/>
  <c r="U49" i="1"/>
  <c r="T49" i="1"/>
  <c r="S49" i="1"/>
  <c r="R49" i="1"/>
  <c r="F49" i="1"/>
  <c r="E49" i="1"/>
  <c r="T495" i="1"/>
  <c r="S495" i="1"/>
  <c r="R495" i="1"/>
  <c r="V495" i="1"/>
  <c r="U495" i="1"/>
  <c r="F495" i="1"/>
  <c r="E495" i="1"/>
  <c r="V296" i="1"/>
  <c r="R296" i="1"/>
  <c r="U296" i="1"/>
  <c r="S296" i="1"/>
  <c r="T296" i="1"/>
  <c r="F296" i="1"/>
  <c r="E296" i="1"/>
  <c r="V147" i="1"/>
  <c r="U147" i="1"/>
  <c r="T147" i="1"/>
  <c r="S147" i="1"/>
  <c r="R147" i="1"/>
  <c r="F147" i="1"/>
  <c r="E147" i="1"/>
  <c r="B147" i="4" l="1"/>
  <c r="B296" i="4"/>
  <c r="B495" i="4"/>
  <c r="B49" i="4"/>
  <c r="A126" i="1"/>
  <c r="AM125" i="1"/>
  <c r="I2132" i="1"/>
  <c r="K2132" i="1"/>
  <c r="K5990" i="1"/>
  <c r="I5990" i="1"/>
  <c r="K3472" i="1"/>
  <c r="I3472" i="1"/>
  <c r="I4116" i="1"/>
  <c r="K4116" i="1"/>
  <c r="K4464" i="1"/>
  <c r="I4464" i="1"/>
  <c r="K4986" i="1"/>
  <c r="I4986" i="1"/>
  <c r="I4998" i="1"/>
  <c r="K4998" i="1"/>
  <c r="K5257" i="1"/>
  <c r="I5257" i="1"/>
  <c r="I2480" i="1"/>
  <c r="K2480" i="1"/>
  <c r="K5959" i="1"/>
  <c r="I5959" i="1"/>
  <c r="I3124" i="1"/>
  <c r="K3124" i="1"/>
  <c r="I3273" i="1"/>
  <c r="K3273" i="1"/>
  <c r="I2281" i="1"/>
  <c r="K2281" i="1"/>
  <c r="I4967" i="1"/>
  <c r="K4967" i="1"/>
  <c r="K3025" i="1"/>
  <c r="I3025" i="1"/>
  <c r="K5978" i="1"/>
  <c r="I5978" i="1"/>
  <c r="I5108" i="1"/>
  <c r="K5108" i="1"/>
  <c r="I5456" i="1"/>
  <c r="K5456" i="1"/>
  <c r="K4265" i="1"/>
  <c r="I4265" i="1"/>
  <c r="K5009" i="1"/>
  <c r="I5009" i="1"/>
  <c r="K4017" i="1"/>
  <c r="I4017" i="1"/>
  <c r="K3975" i="1"/>
  <c r="I3975" i="1"/>
  <c r="K2033" i="1"/>
  <c r="I2033" i="1"/>
  <c r="K5955" i="1"/>
  <c r="I5955" i="1"/>
  <c r="AS5254" i="1"/>
  <c r="Q5254" i="1"/>
  <c r="AN5255" i="1"/>
  <c r="P5255" i="1"/>
  <c r="P5953" i="1"/>
  <c r="AN5953" i="1"/>
  <c r="Y5961" i="1"/>
  <c r="Z5960" i="1"/>
  <c r="Y5259" i="1"/>
  <c r="Z5258" i="1"/>
  <c r="AN3122" i="1"/>
  <c r="P3122" i="1"/>
  <c r="Q3022" i="1"/>
  <c r="AS3022" i="1"/>
  <c r="Z2481" i="1"/>
  <c r="Y2482" i="1"/>
  <c r="A4050" i="1"/>
  <c r="AM4049" i="1"/>
  <c r="Q5105" i="1"/>
  <c r="AS5105" i="1"/>
  <c r="AN5957" i="1"/>
  <c r="P5957" i="1"/>
  <c r="Z4968" i="1"/>
  <c r="Y4969" i="1"/>
  <c r="Z4987" i="1"/>
  <c r="Y4988" i="1"/>
  <c r="Q3270" i="1"/>
  <c r="AS3270" i="1"/>
  <c r="O4016" i="1"/>
  <c r="AR4016" i="1" s="1"/>
  <c r="N4016" i="1"/>
  <c r="AQ4016" i="1" s="1"/>
  <c r="M4016" i="1"/>
  <c r="AP4016" i="1" s="1"/>
  <c r="L4016" i="1"/>
  <c r="AO4016" i="1" s="1"/>
  <c r="J4016" i="1"/>
  <c r="N5107" i="1"/>
  <c r="AQ5107" i="1" s="1"/>
  <c r="L5107" i="1"/>
  <c r="AO5107" i="1" s="1"/>
  <c r="O5107" i="1"/>
  <c r="AR5107" i="1" s="1"/>
  <c r="M5107" i="1"/>
  <c r="AP5107" i="1" s="1"/>
  <c r="J5107" i="1"/>
  <c r="O5008" i="1"/>
  <c r="AR5008" i="1" s="1"/>
  <c r="N5008" i="1"/>
  <c r="AQ5008" i="1" s="1"/>
  <c r="M5008" i="1"/>
  <c r="AP5008" i="1" s="1"/>
  <c r="J5008" i="1"/>
  <c r="L5008" i="1"/>
  <c r="AO5008" i="1" s="1"/>
  <c r="M5954" i="1"/>
  <c r="AP5954" i="1" s="1"/>
  <c r="J5954" i="1"/>
  <c r="L5954" i="1"/>
  <c r="AO5954" i="1" s="1"/>
  <c r="O5954" i="1"/>
  <c r="AR5954" i="1" s="1"/>
  <c r="N5954" i="1"/>
  <c r="AQ5954" i="1" s="1"/>
  <c r="P2130" i="1"/>
  <c r="AN2130" i="1"/>
  <c r="Q2030" i="1"/>
  <c r="AS2030" i="1"/>
  <c r="A2050" i="1"/>
  <c r="AM2049" i="1"/>
  <c r="P2279" i="1"/>
  <c r="AN2279" i="1"/>
  <c r="Z2282" i="1"/>
  <c r="Y2283" i="1"/>
  <c r="L5977" i="1"/>
  <c r="AO5977" i="1" s="1"/>
  <c r="J5977" i="1"/>
  <c r="N5977" i="1"/>
  <c r="AQ5977" i="1" s="1"/>
  <c r="O5977" i="1"/>
  <c r="AR5977" i="1" s="1"/>
  <c r="M5977" i="1"/>
  <c r="AP5977" i="1" s="1"/>
  <c r="P4263" i="1"/>
  <c r="AN4263" i="1"/>
  <c r="AN5454" i="1"/>
  <c r="P5454" i="1"/>
  <c r="Z2133" i="1"/>
  <c r="Y2134" i="1"/>
  <c r="AN4996" i="1"/>
  <c r="P4996" i="1"/>
  <c r="AN4015" i="1"/>
  <c r="P4015" i="1"/>
  <c r="Y3126" i="1"/>
  <c r="Z3125" i="1"/>
  <c r="Q3972" i="1"/>
  <c r="AS3972" i="1"/>
  <c r="AN2031" i="1"/>
  <c r="P2031" i="1"/>
  <c r="Y5000" i="1"/>
  <c r="Z4999" i="1"/>
  <c r="Q5006" i="1"/>
  <c r="AS5006" i="1"/>
  <c r="AS5453" i="1"/>
  <c r="Q5453" i="1"/>
  <c r="AS4964" i="1"/>
  <c r="Q4964" i="1"/>
  <c r="AN4114" i="1"/>
  <c r="P4114" i="1"/>
  <c r="Z5991" i="1"/>
  <c r="Y5992" i="1"/>
  <c r="N4997" i="1"/>
  <c r="AQ4997" i="1" s="1"/>
  <c r="J4997" i="1"/>
  <c r="O4997" i="1"/>
  <c r="AR4997" i="1" s="1"/>
  <c r="M4997" i="1"/>
  <c r="AP4997" i="1" s="1"/>
  <c r="L4997" i="1"/>
  <c r="AO4997" i="1" s="1"/>
  <c r="Z5979" i="1"/>
  <c r="Y5980" i="1"/>
  <c r="Y4466" i="1"/>
  <c r="Z4465" i="1"/>
  <c r="P3973" i="1"/>
  <c r="AN3973" i="1"/>
  <c r="AS4113" i="1"/>
  <c r="Q4113" i="1"/>
  <c r="N5958" i="1"/>
  <c r="AQ5958" i="1" s="1"/>
  <c r="M5958" i="1"/>
  <c r="AP5958" i="1" s="1"/>
  <c r="O5958" i="1"/>
  <c r="AR5958" i="1" s="1"/>
  <c r="L5958" i="1"/>
  <c r="AO5958" i="1" s="1"/>
  <c r="J5958" i="1"/>
  <c r="O2479" i="1"/>
  <c r="AR2479" i="1" s="1"/>
  <c r="N2479" i="1"/>
  <c r="AQ2479" i="1" s="1"/>
  <c r="L2479" i="1"/>
  <c r="AO2479" i="1" s="1"/>
  <c r="M2479" i="1"/>
  <c r="AP2479" i="1" s="1"/>
  <c r="J2479" i="1"/>
  <c r="M5256" i="1"/>
  <c r="AP5256" i="1" s="1"/>
  <c r="L5256" i="1"/>
  <c r="AO5256" i="1" s="1"/>
  <c r="J5256" i="1"/>
  <c r="O5256" i="1"/>
  <c r="AR5256" i="1" s="1"/>
  <c r="N5256" i="1"/>
  <c r="AQ5256" i="1" s="1"/>
  <c r="L4463" i="1"/>
  <c r="AO4463" i="1" s="1"/>
  <c r="J4463" i="1"/>
  <c r="N4463" i="1"/>
  <c r="AQ4463" i="1" s="1"/>
  <c r="M4463" i="1"/>
  <c r="AP4463" i="1" s="1"/>
  <c r="O4463" i="1"/>
  <c r="AR4463" i="1" s="1"/>
  <c r="M3974" i="1"/>
  <c r="AP3974" i="1" s="1"/>
  <c r="N3974" i="1"/>
  <c r="AQ3974" i="1" s="1"/>
  <c r="O3974" i="1"/>
  <c r="AR3974" i="1" s="1"/>
  <c r="J3974" i="1"/>
  <c r="L3974" i="1"/>
  <c r="AO3974" i="1" s="1"/>
  <c r="Y3275" i="1"/>
  <c r="Z3274" i="1"/>
  <c r="P5106" i="1"/>
  <c r="AN5106" i="1"/>
  <c r="Y5458" i="1"/>
  <c r="Z5457" i="1"/>
  <c r="Y3474" i="1"/>
  <c r="Z3473" i="1"/>
  <c r="A5050" i="1"/>
  <c r="AM5049" i="1"/>
  <c r="A1050" i="1"/>
  <c r="AM1049" i="1"/>
  <c r="AN3271" i="1"/>
  <c r="P3271" i="1"/>
  <c r="AN4462" i="1"/>
  <c r="P4462" i="1"/>
  <c r="A3050" i="1"/>
  <c r="AM3049" i="1"/>
  <c r="AS4461" i="1"/>
  <c r="Q4461" i="1"/>
  <c r="AS2477" i="1"/>
  <c r="Q2477" i="1"/>
  <c r="AN3023" i="1"/>
  <c r="P3023" i="1"/>
  <c r="Q3469" i="1"/>
  <c r="AS3469" i="1"/>
  <c r="L4985" i="1"/>
  <c r="AO4985" i="1" s="1"/>
  <c r="J4985" i="1"/>
  <c r="O4985" i="1"/>
  <c r="AR4985" i="1" s="1"/>
  <c r="M4985" i="1"/>
  <c r="AP4985" i="1" s="1"/>
  <c r="N4985" i="1"/>
  <c r="AQ4985" i="1" s="1"/>
  <c r="L3123" i="1"/>
  <c r="AO3123" i="1" s="1"/>
  <c r="M3123" i="1"/>
  <c r="AP3123" i="1" s="1"/>
  <c r="N3123" i="1"/>
  <c r="AQ3123" i="1" s="1"/>
  <c r="J3123" i="1"/>
  <c r="O3123" i="1"/>
  <c r="AR3123" i="1" s="1"/>
  <c r="Y4118" i="1"/>
  <c r="Z4117" i="1"/>
  <c r="Q4014" i="1"/>
  <c r="AS4014" i="1"/>
  <c r="Z4266" i="1"/>
  <c r="Y4267" i="1"/>
  <c r="Z3026" i="1"/>
  <c r="Y3027" i="1"/>
  <c r="AN3470" i="1"/>
  <c r="P3470" i="1"/>
  <c r="AN4965" i="1"/>
  <c r="P4965" i="1"/>
  <c r="AS3121" i="1"/>
  <c r="Q3121" i="1"/>
  <c r="O5455" i="1"/>
  <c r="AR5455" i="1" s="1"/>
  <c r="N5455" i="1"/>
  <c r="AQ5455" i="1" s="1"/>
  <c r="M5455" i="1"/>
  <c r="AP5455" i="1" s="1"/>
  <c r="J5455" i="1"/>
  <c r="L5455" i="1"/>
  <c r="AO5455" i="1" s="1"/>
  <c r="L4966" i="1"/>
  <c r="AO4966" i="1" s="1"/>
  <c r="O4966" i="1"/>
  <c r="AR4966" i="1" s="1"/>
  <c r="J4966" i="1"/>
  <c r="N4966" i="1"/>
  <c r="AQ4966" i="1" s="1"/>
  <c r="M4966" i="1"/>
  <c r="AP4966" i="1" s="1"/>
  <c r="N3471" i="1"/>
  <c r="AQ3471" i="1" s="1"/>
  <c r="M3471" i="1"/>
  <c r="AP3471" i="1" s="1"/>
  <c r="L3471" i="1"/>
  <c r="AO3471" i="1" s="1"/>
  <c r="J3471" i="1"/>
  <c r="O3471" i="1"/>
  <c r="AR3471" i="1" s="1"/>
  <c r="O2280" i="1"/>
  <c r="AR2280" i="1" s="1"/>
  <c r="M2280" i="1"/>
  <c r="AP2280" i="1" s="1"/>
  <c r="L2280" i="1"/>
  <c r="AO2280" i="1" s="1"/>
  <c r="N2280" i="1"/>
  <c r="AQ2280" i="1" s="1"/>
  <c r="J2280" i="1"/>
  <c r="Z5109" i="1"/>
  <c r="Y5110" i="1"/>
  <c r="AN2478" i="1"/>
  <c r="P2478" i="1"/>
  <c r="Q2278" i="1"/>
  <c r="AS2278" i="1"/>
  <c r="Q4995" i="1"/>
  <c r="AS4995" i="1"/>
  <c r="Y2035" i="1"/>
  <c r="Z2034" i="1"/>
  <c r="Q2129" i="1"/>
  <c r="AS2129" i="1"/>
  <c r="Z5956" i="1"/>
  <c r="J2131" i="1"/>
  <c r="O2131" i="1"/>
  <c r="AR2131" i="1" s="1"/>
  <c r="N2131" i="1"/>
  <c r="AQ2131" i="1" s="1"/>
  <c r="M2131" i="1"/>
  <c r="AP2131" i="1" s="1"/>
  <c r="L2131" i="1"/>
  <c r="AO2131" i="1" s="1"/>
  <c r="Q5952" i="1"/>
  <c r="AS5952" i="1"/>
  <c r="Q4262" i="1"/>
  <c r="AS4262" i="1"/>
  <c r="AS4983" i="1"/>
  <c r="Q4983" i="1"/>
  <c r="P4984" i="1"/>
  <c r="AN4984" i="1"/>
  <c r="P5007" i="1"/>
  <c r="AN5007" i="1"/>
  <c r="Z5010" i="1"/>
  <c r="Y5011" i="1"/>
  <c r="Y4019" i="1"/>
  <c r="Z4018" i="1"/>
  <c r="Z3976" i="1"/>
  <c r="N3024" i="1"/>
  <c r="AQ3024" i="1" s="1"/>
  <c r="M3024" i="1"/>
  <c r="AP3024" i="1" s="1"/>
  <c r="L3024" i="1"/>
  <c r="AO3024" i="1" s="1"/>
  <c r="J3024" i="1"/>
  <c r="O3024" i="1"/>
  <c r="AR3024" i="1" s="1"/>
  <c r="O4264" i="1"/>
  <c r="AR4264" i="1" s="1"/>
  <c r="N4264" i="1"/>
  <c r="AQ4264" i="1" s="1"/>
  <c r="M4264" i="1"/>
  <c r="AP4264" i="1" s="1"/>
  <c r="L4264" i="1"/>
  <c r="AO4264" i="1" s="1"/>
  <c r="J4264" i="1"/>
  <c r="N3272" i="1"/>
  <c r="AQ3272" i="1" s="1"/>
  <c r="J3272" i="1"/>
  <c r="O3272" i="1"/>
  <c r="AR3272" i="1" s="1"/>
  <c r="M3272" i="1"/>
  <c r="AP3272" i="1" s="1"/>
  <c r="L3272" i="1"/>
  <c r="AO3272" i="1" s="1"/>
  <c r="N2032" i="1"/>
  <c r="AQ2032" i="1" s="1"/>
  <c r="L2032" i="1"/>
  <c r="AO2032" i="1" s="1"/>
  <c r="M2032" i="1"/>
  <c r="AP2032" i="1" s="1"/>
  <c r="J2032" i="1"/>
  <c r="O2032" i="1"/>
  <c r="AR2032" i="1" s="1"/>
  <c r="M4115" i="1"/>
  <c r="AP4115" i="1" s="1"/>
  <c r="L4115" i="1"/>
  <c r="AO4115" i="1" s="1"/>
  <c r="J4115" i="1"/>
  <c r="O4115" i="1"/>
  <c r="AR4115" i="1" s="1"/>
  <c r="N4115" i="1"/>
  <c r="AQ4115" i="1" s="1"/>
  <c r="I1041" i="1"/>
  <c r="K1041" i="1"/>
  <c r="I1289" i="1"/>
  <c r="K1289" i="1"/>
  <c r="K1140" i="1"/>
  <c r="I1140" i="1"/>
  <c r="I1488" i="1"/>
  <c r="K1488" i="1"/>
  <c r="AS1485" i="1"/>
  <c r="Q1485" i="1"/>
  <c r="Q1286" i="1"/>
  <c r="AS1286" i="1"/>
  <c r="O1288" i="1"/>
  <c r="AR1288" i="1" s="1"/>
  <c r="N1288" i="1"/>
  <c r="AQ1288" i="1" s="1"/>
  <c r="M1288" i="1"/>
  <c r="AP1288" i="1" s="1"/>
  <c r="J1288" i="1"/>
  <c r="L1288" i="1"/>
  <c r="AO1288" i="1" s="1"/>
  <c r="Y1291" i="1"/>
  <c r="Z1290" i="1"/>
  <c r="AN1138" i="1"/>
  <c r="P1138" i="1"/>
  <c r="AN1039" i="1"/>
  <c r="P1039" i="1"/>
  <c r="O1139" i="1"/>
  <c r="AR1139" i="1" s="1"/>
  <c r="N1139" i="1"/>
  <c r="AQ1139" i="1" s="1"/>
  <c r="J1139" i="1"/>
  <c r="M1139" i="1"/>
  <c r="AP1139" i="1" s="1"/>
  <c r="L1139" i="1"/>
  <c r="AO1139" i="1" s="1"/>
  <c r="Y1142" i="1"/>
  <c r="Z1141" i="1"/>
  <c r="P1287" i="1"/>
  <c r="AN1287" i="1"/>
  <c r="Y1490" i="1"/>
  <c r="Z1489" i="1"/>
  <c r="J1040" i="1"/>
  <c r="M1040" i="1"/>
  <c r="AP1040" i="1" s="1"/>
  <c r="L1040" i="1"/>
  <c r="AO1040" i="1" s="1"/>
  <c r="N1040" i="1"/>
  <c r="AQ1040" i="1" s="1"/>
  <c r="O1040" i="1"/>
  <c r="AR1040" i="1" s="1"/>
  <c r="AN1486" i="1"/>
  <c r="P1486" i="1"/>
  <c r="Q1038" i="1"/>
  <c r="AS1038" i="1"/>
  <c r="Y1043" i="1"/>
  <c r="Z1042" i="1"/>
  <c r="Q1137" i="1"/>
  <c r="AS1137" i="1"/>
  <c r="L1487" i="1"/>
  <c r="AO1487" i="1" s="1"/>
  <c r="O1487" i="1"/>
  <c r="AR1487" i="1" s="1"/>
  <c r="J1487" i="1"/>
  <c r="N1487" i="1"/>
  <c r="AQ1487" i="1" s="1"/>
  <c r="M1487" i="1"/>
  <c r="AP1487" i="1" s="1"/>
  <c r="AS46" i="1"/>
  <c r="AN146" i="1"/>
  <c r="AS144" i="1"/>
  <c r="AN295" i="1"/>
  <c r="Q492" i="1"/>
  <c r="Q293" i="1"/>
  <c r="AN494" i="1"/>
  <c r="AS492" i="1"/>
  <c r="K147" i="1"/>
  <c r="K296" i="1"/>
  <c r="K495" i="1"/>
  <c r="K49" i="1"/>
  <c r="I147" i="1"/>
  <c r="J147" i="1" s="1"/>
  <c r="I296" i="1"/>
  <c r="J296" i="1" s="1"/>
  <c r="I495" i="1"/>
  <c r="J495" i="1" s="1"/>
  <c r="I49" i="1"/>
  <c r="J49" i="1" s="1"/>
  <c r="Q46" i="1"/>
  <c r="AN48" i="1"/>
  <c r="Q144" i="1"/>
  <c r="P294" i="1"/>
  <c r="AS293" i="1"/>
  <c r="P47" i="1"/>
  <c r="P145" i="1"/>
  <c r="P493" i="1"/>
  <c r="O48" i="1"/>
  <c r="AR48" i="1" s="1"/>
  <c r="L48" i="1"/>
  <c r="AO48" i="1" s="1"/>
  <c r="N48" i="1"/>
  <c r="AQ48" i="1" s="1"/>
  <c r="M48" i="1"/>
  <c r="AP48" i="1" s="1"/>
  <c r="Y298" i="1"/>
  <c r="Z297" i="1"/>
  <c r="M146" i="1"/>
  <c r="AP146" i="1" s="1"/>
  <c r="L146" i="1"/>
  <c r="AO146" i="1" s="1"/>
  <c r="N146" i="1"/>
  <c r="AQ146" i="1" s="1"/>
  <c r="O146" i="1"/>
  <c r="AR146" i="1" s="1"/>
  <c r="Z50" i="1"/>
  <c r="Y51" i="1"/>
  <c r="Z496" i="1"/>
  <c r="Y497" i="1"/>
  <c r="N494" i="1"/>
  <c r="AQ494" i="1" s="1"/>
  <c r="O494" i="1"/>
  <c r="AR494" i="1" s="1"/>
  <c r="M494" i="1"/>
  <c r="AP494" i="1" s="1"/>
  <c r="L494" i="1"/>
  <c r="AO494" i="1" s="1"/>
  <c r="Z148" i="1"/>
  <c r="Y149" i="1"/>
  <c r="N295" i="1"/>
  <c r="AQ295" i="1" s="1"/>
  <c r="M295" i="1"/>
  <c r="AP295" i="1" s="1"/>
  <c r="L295" i="1"/>
  <c r="AO295" i="1" s="1"/>
  <c r="O295" i="1"/>
  <c r="AR295" i="1" s="1"/>
  <c r="S2282" i="1"/>
  <c r="V2282" i="1"/>
  <c r="E2282" i="1"/>
  <c r="T2282" i="1"/>
  <c r="F2282" i="1"/>
  <c r="R2282" i="1"/>
  <c r="U2282" i="1"/>
  <c r="E5960" i="1"/>
  <c r="R5960" i="1"/>
  <c r="U5960" i="1"/>
  <c r="V5960" i="1"/>
  <c r="T5960" i="1"/>
  <c r="S5960" i="1"/>
  <c r="F5960" i="1"/>
  <c r="S4999" i="1"/>
  <c r="V4999" i="1"/>
  <c r="R4999" i="1"/>
  <c r="U4999" i="1"/>
  <c r="T4999" i="1"/>
  <c r="E4999" i="1"/>
  <c r="F4999" i="1"/>
  <c r="S5457" i="1"/>
  <c r="T5457" i="1"/>
  <c r="U5457" i="1"/>
  <c r="F5457" i="1"/>
  <c r="E5457" i="1"/>
  <c r="V5457" i="1"/>
  <c r="R5457" i="1"/>
  <c r="U4266" i="1"/>
  <c r="F4266" i="1"/>
  <c r="E4266" i="1"/>
  <c r="R4266" i="1"/>
  <c r="T4266" i="1"/>
  <c r="V4266" i="1"/>
  <c r="S4266" i="1"/>
  <c r="S5109" i="1"/>
  <c r="R5109" i="1"/>
  <c r="F5109" i="1"/>
  <c r="E5109" i="1"/>
  <c r="T5109" i="1"/>
  <c r="U5109" i="1"/>
  <c r="V5109" i="1"/>
  <c r="T5956" i="1"/>
  <c r="R5956" i="1"/>
  <c r="V5956" i="1"/>
  <c r="S5956" i="1"/>
  <c r="E5956" i="1"/>
  <c r="F5956" i="1"/>
  <c r="U5956" i="1"/>
  <c r="F3976" i="1"/>
  <c r="V3976" i="1"/>
  <c r="T3976" i="1"/>
  <c r="S3976" i="1"/>
  <c r="U3976" i="1"/>
  <c r="R3976" i="1"/>
  <c r="E3976" i="1"/>
  <c r="E2481" i="1"/>
  <c r="U2481" i="1"/>
  <c r="R2481" i="1"/>
  <c r="T2481" i="1"/>
  <c r="F2481" i="1"/>
  <c r="S2481" i="1"/>
  <c r="V2481" i="1"/>
  <c r="U4968" i="1"/>
  <c r="V4968" i="1"/>
  <c r="F4968" i="1"/>
  <c r="S4968" i="1"/>
  <c r="T4968" i="1"/>
  <c r="E4968" i="1"/>
  <c r="R4968" i="1"/>
  <c r="R4465" i="1"/>
  <c r="V4465" i="1"/>
  <c r="T4465" i="1"/>
  <c r="F4465" i="1"/>
  <c r="E4465" i="1"/>
  <c r="U4465" i="1"/>
  <c r="S4465" i="1"/>
  <c r="R3026" i="1"/>
  <c r="U3026" i="1"/>
  <c r="T3026" i="1"/>
  <c r="V3026" i="1"/>
  <c r="S3026" i="1"/>
  <c r="E3026" i="1"/>
  <c r="F3026" i="1"/>
  <c r="T5010" i="1"/>
  <c r="U5010" i="1"/>
  <c r="F5010" i="1"/>
  <c r="E5010" i="1"/>
  <c r="V5010" i="1"/>
  <c r="S5010" i="1"/>
  <c r="R5010" i="1"/>
  <c r="S5991" i="1"/>
  <c r="R5991" i="1"/>
  <c r="F5991" i="1"/>
  <c r="T5991" i="1"/>
  <c r="E5991" i="1"/>
  <c r="V5991" i="1"/>
  <c r="U5991" i="1"/>
  <c r="S5258" i="1"/>
  <c r="E5258" i="1"/>
  <c r="U5258" i="1"/>
  <c r="T5258" i="1"/>
  <c r="V5258" i="1"/>
  <c r="R5258" i="1"/>
  <c r="F5258" i="1"/>
  <c r="V2133" i="1"/>
  <c r="U2133" i="1"/>
  <c r="S2133" i="1"/>
  <c r="R2133" i="1"/>
  <c r="F2133" i="1"/>
  <c r="T2133" i="1"/>
  <c r="E2133" i="1"/>
  <c r="T3125" i="1"/>
  <c r="F3125" i="1"/>
  <c r="R3125" i="1"/>
  <c r="U3125" i="1"/>
  <c r="V3125" i="1"/>
  <c r="E3125" i="1"/>
  <c r="S3125" i="1"/>
  <c r="U2034" i="1"/>
  <c r="V2034" i="1"/>
  <c r="S2034" i="1"/>
  <c r="E2034" i="1"/>
  <c r="F2034" i="1"/>
  <c r="T2034" i="1"/>
  <c r="R2034" i="1"/>
  <c r="S5979" i="1"/>
  <c r="R5979" i="1"/>
  <c r="U5979" i="1"/>
  <c r="V5979" i="1"/>
  <c r="T5979" i="1"/>
  <c r="F5979" i="1"/>
  <c r="E5979" i="1"/>
  <c r="V3274" i="1"/>
  <c r="T3274" i="1"/>
  <c r="F3274" i="1"/>
  <c r="S3274" i="1"/>
  <c r="R3274" i="1"/>
  <c r="U3274" i="1"/>
  <c r="E3274" i="1"/>
  <c r="E3473" i="1"/>
  <c r="U3473" i="1"/>
  <c r="T3473" i="1"/>
  <c r="V3473" i="1"/>
  <c r="S3473" i="1"/>
  <c r="F3473" i="1"/>
  <c r="R3473" i="1"/>
  <c r="V4117" i="1"/>
  <c r="T4117" i="1"/>
  <c r="F4117" i="1"/>
  <c r="S4117" i="1"/>
  <c r="E4117" i="1"/>
  <c r="R4117" i="1"/>
  <c r="U4117" i="1"/>
  <c r="T4987" i="1"/>
  <c r="R4987" i="1"/>
  <c r="S4987" i="1"/>
  <c r="F4987" i="1"/>
  <c r="U4987" i="1"/>
  <c r="E4987" i="1"/>
  <c r="V4987" i="1"/>
  <c r="U4018" i="1"/>
  <c r="E4018" i="1"/>
  <c r="T4018" i="1"/>
  <c r="S4018" i="1"/>
  <c r="V4018" i="1"/>
  <c r="R4018" i="1"/>
  <c r="F4018" i="1"/>
  <c r="U1290" i="1"/>
  <c r="E1290" i="1"/>
  <c r="V1290" i="1"/>
  <c r="R1290" i="1"/>
  <c r="T1290" i="1"/>
  <c r="S1290" i="1"/>
  <c r="F1290" i="1"/>
  <c r="T1489" i="1"/>
  <c r="U1489" i="1"/>
  <c r="S1489" i="1"/>
  <c r="R1489" i="1"/>
  <c r="F1489" i="1"/>
  <c r="V1489" i="1"/>
  <c r="E1489" i="1"/>
  <c r="R1141" i="1"/>
  <c r="S1141" i="1"/>
  <c r="V1141" i="1"/>
  <c r="E1141" i="1"/>
  <c r="U1141" i="1"/>
  <c r="F1141" i="1"/>
  <c r="T1141" i="1"/>
  <c r="E1042" i="1"/>
  <c r="V1042" i="1"/>
  <c r="R1042" i="1"/>
  <c r="S1042" i="1"/>
  <c r="U1042" i="1"/>
  <c r="T1042" i="1"/>
  <c r="F1042" i="1"/>
  <c r="U50" i="1"/>
  <c r="V50" i="1"/>
  <c r="T50" i="1"/>
  <c r="S50" i="1"/>
  <c r="R50" i="1"/>
  <c r="F50" i="1"/>
  <c r="E50" i="1"/>
  <c r="V148" i="1"/>
  <c r="U148" i="1"/>
  <c r="S148" i="1"/>
  <c r="T148" i="1"/>
  <c r="R148" i="1"/>
  <c r="F148" i="1"/>
  <c r="E148" i="1"/>
  <c r="V496" i="1"/>
  <c r="U496" i="1"/>
  <c r="T496" i="1"/>
  <c r="S496" i="1"/>
  <c r="R496" i="1"/>
  <c r="F496" i="1"/>
  <c r="E496" i="1"/>
  <c r="R297" i="1"/>
  <c r="U297" i="1"/>
  <c r="T297" i="1"/>
  <c r="V297" i="1"/>
  <c r="S297" i="1"/>
  <c r="F297" i="1"/>
  <c r="E297" i="1"/>
  <c r="B297" i="4" l="1"/>
  <c r="B496" i="4"/>
  <c r="B148" i="4"/>
  <c r="B50" i="4"/>
  <c r="A127" i="1"/>
  <c r="AM126" i="1"/>
  <c r="I4018" i="1"/>
  <c r="K4018" i="1"/>
  <c r="K4987" i="1"/>
  <c r="I4987" i="1"/>
  <c r="K4117" i="1"/>
  <c r="I4117" i="1"/>
  <c r="K3473" i="1"/>
  <c r="I3473" i="1"/>
  <c r="K3274" i="1"/>
  <c r="I3274" i="1"/>
  <c r="K5979" i="1"/>
  <c r="I5979" i="1"/>
  <c r="I2034" i="1"/>
  <c r="K2034" i="1"/>
  <c r="I3125" i="1"/>
  <c r="K3125" i="1"/>
  <c r="K2133" i="1"/>
  <c r="I2133" i="1"/>
  <c r="K5258" i="1"/>
  <c r="I5258" i="1"/>
  <c r="K5991" i="1"/>
  <c r="I5991" i="1"/>
  <c r="K5010" i="1"/>
  <c r="I5010" i="1"/>
  <c r="K3026" i="1"/>
  <c r="I3026" i="1"/>
  <c r="I4465" i="1"/>
  <c r="K4465" i="1"/>
  <c r="K4968" i="1"/>
  <c r="I4968" i="1"/>
  <c r="I2481" i="1"/>
  <c r="K2481" i="1"/>
  <c r="I3976" i="1"/>
  <c r="K3976" i="1"/>
  <c r="K5956" i="1"/>
  <c r="I5956" i="1"/>
  <c r="K5109" i="1"/>
  <c r="I5109" i="1"/>
  <c r="K4266" i="1"/>
  <c r="I4266" i="1"/>
  <c r="K5457" i="1"/>
  <c r="I5457" i="1"/>
  <c r="K4999" i="1"/>
  <c r="I4999" i="1"/>
  <c r="I5960" i="1"/>
  <c r="K5960" i="1"/>
  <c r="K2282" i="1"/>
  <c r="I2282" i="1"/>
  <c r="Q3470" i="1"/>
  <c r="AS3470" i="1"/>
  <c r="Z5980" i="1"/>
  <c r="Y5981" i="1"/>
  <c r="Q4996" i="1"/>
  <c r="AS4996" i="1"/>
  <c r="AS4263" i="1"/>
  <c r="Q4263" i="1"/>
  <c r="AS2130" i="1"/>
  <c r="Q2130" i="1"/>
  <c r="AN4016" i="1"/>
  <c r="P4016" i="1"/>
  <c r="Z5961" i="1"/>
  <c r="Y5962" i="1"/>
  <c r="N5955" i="1"/>
  <c r="AQ5955" i="1" s="1"/>
  <c r="M5955" i="1"/>
  <c r="AP5955" i="1" s="1"/>
  <c r="J5955" i="1"/>
  <c r="L5955" i="1"/>
  <c r="AO5955" i="1" s="1"/>
  <c r="O5955" i="1"/>
  <c r="AR5955" i="1" s="1"/>
  <c r="M5009" i="1"/>
  <c r="AP5009" i="1" s="1"/>
  <c r="L5009" i="1"/>
  <c r="AO5009" i="1" s="1"/>
  <c r="O5009" i="1"/>
  <c r="AR5009" i="1" s="1"/>
  <c r="N5009" i="1"/>
  <c r="AQ5009" i="1" s="1"/>
  <c r="J5009" i="1"/>
  <c r="O5978" i="1"/>
  <c r="AR5978" i="1" s="1"/>
  <c r="M5978" i="1"/>
  <c r="AP5978" i="1" s="1"/>
  <c r="L5978" i="1"/>
  <c r="AO5978" i="1" s="1"/>
  <c r="J5978" i="1"/>
  <c r="N5978" i="1"/>
  <c r="AQ5978" i="1" s="1"/>
  <c r="L5257" i="1"/>
  <c r="AO5257" i="1" s="1"/>
  <c r="O5257" i="1"/>
  <c r="AR5257" i="1" s="1"/>
  <c r="M5257" i="1"/>
  <c r="AP5257" i="1" s="1"/>
  <c r="N5257" i="1"/>
  <c r="AQ5257" i="1" s="1"/>
  <c r="J5257" i="1"/>
  <c r="Z5458" i="1"/>
  <c r="Y5459" i="1"/>
  <c r="Z5000" i="1"/>
  <c r="Y5001" i="1"/>
  <c r="AN3272" i="1"/>
  <c r="P3272" i="1"/>
  <c r="P3024" i="1"/>
  <c r="AN3024" i="1"/>
  <c r="Z4019" i="1"/>
  <c r="Y4020" i="1"/>
  <c r="AS4984" i="1"/>
  <c r="Q4984" i="1"/>
  <c r="A3051" i="1"/>
  <c r="AM3050" i="1"/>
  <c r="A5051" i="1"/>
  <c r="AM5050" i="1"/>
  <c r="Q5106" i="1"/>
  <c r="AS5106" i="1"/>
  <c r="Y5993" i="1"/>
  <c r="Z5992" i="1"/>
  <c r="Q2031" i="1"/>
  <c r="AS2031" i="1"/>
  <c r="Q3122" i="1"/>
  <c r="AS3122" i="1"/>
  <c r="N3273" i="1"/>
  <c r="AQ3273" i="1" s="1"/>
  <c r="L3273" i="1"/>
  <c r="AO3273" i="1" s="1"/>
  <c r="O3273" i="1"/>
  <c r="AR3273" i="1" s="1"/>
  <c r="M3273" i="1"/>
  <c r="AP3273" i="1" s="1"/>
  <c r="J3273" i="1"/>
  <c r="J4116" i="1"/>
  <c r="N4116" i="1"/>
  <c r="AQ4116" i="1" s="1"/>
  <c r="M4116" i="1"/>
  <c r="AP4116" i="1" s="1"/>
  <c r="L4116" i="1"/>
  <c r="AO4116" i="1" s="1"/>
  <c r="O4116" i="1"/>
  <c r="AR4116" i="1" s="1"/>
  <c r="P2032" i="1"/>
  <c r="AN2032" i="1"/>
  <c r="Y5012" i="1"/>
  <c r="Z5011" i="1"/>
  <c r="Q2478" i="1"/>
  <c r="AS2478" i="1"/>
  <c r="Q3023" i="1"/>
  <c r="AS3023" i="1"/>
  <c r="AS4462" i="1"/>
  <c r="Q4462" i="1"/>
  <c r="P5256" i="1"/>
  <c r="AN5256" i="1"/>
  <c r="P5958" i="1"/>
  <c r="AN5958" i="1"/>
  <c r="AS3973" i="1"/>
  <c r="Q3973" i="1"/>
  <c r="Z2134" i="1"/>
  <c r="Y2135" i="1"/>
  <c r="Q2279" i="1"/>
  <c r="AS2279" i="1"/>
  <c r="AS5953" i="1"/>
  <c r="Q5953" i="1"/>
  <c r="N2033" i="1"/>
  <c r="AQ2033" i="1" s="1"/>
  <c r="L2033" i="1"/>
  <c r="AO2033" i="1" s="1"/>
  <c r="M2033" i="1"/>
  <c r="AP2033" i="1" s="1"/>
  <c r="J2033" i="1"/>
  <c r="O2033" i="1"/>
  <c r="AR2033" i="1" s="1"/>
  <c r="O4265" i="1"/>
  <c r="AR4265" i="1" s="1"/>
  <c r="J4265" i="1"/>
  <c r="M4265" i="1"/>
  <c r="AP4265" i="1" s="1"/>
  <c r="L4265" i="1"/>
  <c r="AO4265" i="1" s="1"/>
  <c r="N4265" i="1"/>
  <c r="AQ4265" i="1" s="1"/>
  <c r="O3025" i="1"/>
  <c r="AR3025" i="1" s="1"/>
  <c r="N3025" i="1"/>
  <c r="AQ3025" i="1" s="1"/>
  <c r="M3025" i="1"/>
  <c r="AP3025" i="1" s="1"/>
  <c r="L3025" i="1"/>
  <c r="AO3025" i="1" s="1"/>
  <c r="J3025" i="1"/>
  <c r="O3472" i="1"/>
  <c r="AR3472" i="1" s="1"/>
  <c r="N3472" i="1"/>
  <c r="AQ3472" i="1" s="1"/>
  <c r="M3472" i="1"/>
  <c r="AP3472" i="1" s="1"/>
  <c r="L3472" i="1"/>
  <c r="AO3472" i="1" s="1"/>
  <c r="J3472" i="1"/>
  <c r="AS5007" i="1"/>
  <c r="Q5007" i="1"/>
  <c r="P2280" i="1"/>
  <c r="AN2280" i="1"/>
  <c r="P5455" i="1"/>
  <c r="AN5455" i="1"/>
  <c r="AN3123" i="1"/>
  <c r="P3123" i="1"/>
  <c r="A1051" i="1"/>
  <c r="AM1050" i="1"/>
  <c r="P4264" i="1"/>
  <c r="AN4264" i="1"/>
  <c r="AN4966" i="1"/>
  <c r="P4966" i="1"/>
  <c r="Z3027" i="1"/>
  <c r="Y3028" i="1"/>
  <c r="AN5107" i="1"/>
  <c r="P5107" i="1"/>
  <c r="Z4969" i="1"/>
  <c r="Y4970" i="1"/>
  <c r="A4051" i="1"/>
  <c r="AM4050" i="1"/>
  <c r="Q5255" i="1"/>
  <c r="AS5255" i="1"/>
  <c r="O3124" i="1"/>
  <c r="AR3124" i="1" s="1"/>
  <c r="M3124" i="1"/>
  <c r="AP3124" i="1" s="1"/>
  <c r="J3124" i="1"/>
  <c r="N3124" i="1"/>
  <c r="AQ3124" i="1" s="1"/>
  <c r="L3124" i="1"/>
  <c r="AO3124" i="1" s="1"/>
  <c r="M4998" i="1"/>
  <c r="AP4998" i="1" s="1"/>
  <c r="N4998" i="1"/>
  <c r="AQ4998" i="1" s="1"/>
  <c r="L4998" i="1"/>
  <c r="AO4998" i="1" s="1"/>
  <c r="O4998" i="1"/>
  <c r="AR4998" i="1" s="1"/>
  <c r="J4998" i="1"/>
  <c r="P3974" i="1"/>
  <c r="AN3974" i="1"/>
  <c r="Z4118" i="1"/>
  <c r="Y4119" i="1"/>
  <c r="AS3271" i="1"/>
  <c r="Q3271" i="1"/>
  <c r="Y3475" i="1"/>
  <c r="Z3474" i="1"/>
  <c r="Y3276" i="1"/>
  <c r="Z3275" i="1"/>
  <c r="AN5977" i="1"/>
  <c r="P5977" i="1"/>
  <c r="A2051" i="1"/>
  <c r="AM2050" i="1"/>
  <c r="P5954" i="1"/>
  <c r="AN5954" i="1"/>
  <c r="Z2482" i="1"/>
  <c r="Y2483" i="1"/>
  <c r="N3975" i="1"/>
  <c r="AQ3975" i="1" s="1"/>
  <c r="L3975" i="1"/>
  <c r="AO3975" i="1" s="1"/>
  <c r="J3975" i="1"/>
  <c r="O3975" i="1"/>
  <c r="AR3975" i="1" s="1"/>
  <c r="M3975" i="1"/>
  <c r="AP3975" i="1" s="1"/>
  <c r="O5959" i="1"/>
  <c r="AR5959" i="1" s="1"/>
  <c r="N5959" i="1"/>
  <c r="AQ5959" i="1" s="1"/>
  <c r="M5959" i="1"/>
  <c r="AP5959" i="1" s="1"/>
  <c r="L5959" i="1"/>
  <c r="AO5959" i="1" s="1"/>
  <c r="J5959" i="1"/>
  <c r="N4986" i="1"/>
  <c r="AQ4986" i="1" s="1"/>
  <c r="J4986" i="1"/>
  <c r="O4986" i="1"/>
  <c r="AR4986" i="1" s="1"/>
  <c r="L4986" i="1"/>
  <c r="AO4986" i="1" s="1"/>
  <c r="M4986" i="1"/>
  <c r="AP4986" i="1" s="1"/>
  <c r="O5990" i="1"/>
  <c r="AR5990" i="1" s="1"/>
  <c r="J5990" i="1"/>
  <c r="L5990" i="1"/>
  <c r="AO5990" i="1" s="1"/>
  <c r="M5990" i="1"/>
  <c r="AP5990" i="1" s="1"/>
  <c r="N5990" i="1"/>
  <c r="AQ5990" i="1" s="1"/>
  <c r="P2479" i="1"/>
  <c r="AN2479" i="1"/>
  <c r="Y3127" i="1"/>
  <c r="Z3126" i="1"/>
  <c r="AS5454" i="1"/>
  <c r="Q5454" i="1"/>
  <c r="AS5957" i="1"/>
  <c r="Q5957" i="1"/>
  <c r="Y5260" i="1"/>
  <c r="Z5259" i="1"/>
  <c r="N5456" i="1"/>
  <c r="AQ5456" i="1" s="1"/>
  <c r="M5456" i="1"/>
  <c r="AP5456" i="1" s="1"/>
  <c r="J5456" i="1"/>
  <c r="O5456" i="1"/>
  <c r="AR5456" i="1" s="1"/>
  <c r="L5456" i="1"/>
  <c r="AO5456" i="1" s="1"/>
  <c r="N4967" i="1"/>
  <c r="AQ4967" i="1" s="1"/>
  <c r="O4967" i="1"/>
  <c r="AR4967" i="1" s="1"/>
  <c r="L4967" i="1"/>
  <c r="AO4967" i="1" s="1"/>
  <c r="M4967" i="1"/>
  <c r="AP4967" i="1" s="1"/>
  <c r="J4967" i="1"/>
  <c r="P2131" i="1"/>
  <c r="AN2131" i="1"/>
  <c r="Y2036" i="1"/>
  <c r="Z2035" i="1"/>
  <c r="Z5110" i="1"/>
  <c r="Y5111" i="1"/>
  <c r="P3471" i="1"/>
  <c r="AN3471" i="1"/>
  <c r="AS4965" i="1"/>
  <c r="Q4965" i="1"/>
  <c r="Y4268" i="1"/>
  <c r="Z4267" i="1"/>
  <c r="P4115" i="1"/>
  <c r="AN4115" i="1"/>
  <c r="P4985" i="1"/>
  <c r="AN4985" i="1"/>
  <c r="P4463" i="1"/>
  <c r="AN4463" i="1"/>
  <c r="Z4466" i="1"/>
  <c r="Y4467" i="1"/>
  <c r="P4997" i="1"/>
  <c r="AN4997" i="1"/>
  <c r="AS4114" i="1"/>
  <c r="Q4114" i="1"/>
  <c r="Q4015" i="1"/>
  <c r="AS4015" i="1"/>
  <c r="Z2283" i="1"/>
  <c r="Y2284" i="1"/>
  <c r="J4017" i="1"/>
  <c r="O4017" i="1"/>
  <c r="AR4017" i="1" s="1"/>
  <c r="M4017" i="1"/>
  <c r="AP4017" i="1" s="1"/>
  <c r="L4017" i="1"/>
  <c r="AO4017" i="1" s="1"/>
  <c r="N4017" i="1"/>
  <c r="AQ4017" i="1" s="1"/>
  <c r="N4464" i="1"/>
  <c r="AQ4464" i="1" s="1"/>
  <c r="L4464" i="1"/>
  <c r="AO4464" i="1" s="1"/>
  <c r="M4464" i="1"/>
  <c r="AP4464" i="1" s="1"/>
  <c r="J4464" i="1"/>
  <c r="O4464" i="1"/>
  <c r="AR4464" i="1" s="1"/>
  <c r="P5008" i="1"/>
  <c r="AN5008" i="1"/>
  <c r="Y4989" i="1"/>
  <c r="Z4988" i="1"/>
  <c r="O5108" i="1"/>
  <c r="AR5108" i="1" s="1"/>
  <c r="N5108" i="1"/>
  <c r="AQ5108" i="1" s="1"/>
  <c r="L5108" i="1"/>
  <c r="AO5108" i="1" s="1"/>
  <c r="M5108" i="1"/>
  <c r="AP5108" i="1" s="1"/>
  <c r="J5108" i="1"/>
  <c r="J2281" i="1"/>
  <c r="N2281" i="1"/>
  <c r="AQ2281" i="1" s="1"/>
  <c r="M2281" i="1"/>
  <c r="AP2281" i="1" s="1"/>
  <c r="L2281" i="1"/>
  <c r="AO2281" i="1" s="1"/>
  <c r="O2281" i="1"/>
  <c r="AR2281" i="1" s="1"/>
  <c r="J2480" i="1"/>
  <c r="O2480" i="1"/>
  <c r="AR2480" i="1" s="1"/>
  <c r="M2480" i="1"/>
  <c r="AP2480" i="1" s="1"/>
  <c r="L2480" i="1"/>
  <c r="AO2480" i="1" s="1"/>
  <c r="N2480" i="1"/>
  <c r="AQ2480" i="1" s="1"/>
  <c r="M2132" i="1"/>
  <c r="AP2132" i="1" s="1"/>
  <c r="J2132" i="1"/>
  <c r="O2132" i="1"/>
  <c r="AR2132" i="1" s="1"/>
  <c r="N2132" i="1"/>
  <c r="AQ2132" i="1" s="1"/>
  <c r="L2132" i="1"/>
  <c r="AO2132" i="1" s="1"/>
  <c r="K1042" i="1"/>
  <c r="I1042" i="1"/>
  <c r="K1141" i="1"/>
  <c r="I1141" i="1"/>
  <c r="I1489" i="1"/>
  <c r="K1489" i="1"/>
  <c r="I1290" i="1"/>
  <c r="K1290" i="1"/>
  <c r="Q1039" i="1"/>
  <c r="AS1039" i="1"/>
  <c r="AN1288" i="1"/>
  <c r="P1288" i="1"/>
  <c r="J1488" i="1"/>
  <c r="N1488" i="1"/>
  <c r="AQ1488" i="1" s="1"/>
  <c r="O1488" i="1"/>
  <c r="AR1488" i="1" s="1"/>
  <c r="L1488" i="1"/>
  <c r="AO1488" i="1" s="1"/>
  <c r="M1488" i="1"/>
  <c r="AP1488" i="1" s="1"/>
  <c r="AN1487" i="1"/>
  <c r="P1487" i="1"/>
  <c r="AN1040" i="1"/>
  <c r="P1040" i="1"/>
  <c r="Z1142" i="1"/>
  <c r="Y1143" i="1"/>
  <c r="Q1138" i="1"/>
  <c r="AS1138" i="1"/>
  <c r="N1140" i="1"/>
  <c r="AQ1140" i="1" s="1"/>
  <c r="L1140" i="1"/>
  <c r="AO1140" i="1" s="1"/>
  <c r="M1140" i="1"/>
  <c r="AP1140" i="1" s="1"/>
  <c r="J1140" i="1"/>
  <c r="O1140" i="1"/>
  <c r="AR1140" i="1" s="1"/>
  <c r="Y1044" i="1"/>
  <c r="Z1043" i="1"/>
  <c r="Q1486" i="1"/>
  <c r="AS1486" i="1"/>
  <c r="Z1490" i="1"/>
  <c r="Y1491" i="1"/>
  <c r="AN1139" i="1"/>
  <c r="P1139" i="1"/>
  <c r="Z1291" i="1"/>
  <c r="Y1292" i="1"/>
  <c r="M1289" i="1"/>
  <c r="AP1289" i="1" s="1"/>
  <c r="L1289" i="1"/>
  <c r="AO1289" i="1" s="1"/>
  <c r="N1289" i="1"/>
  <c r="AQ1289" i="1" s="1"/>
  <c r="O1289" i="1"/>
  <c r="AR1289" i="1" s="1"/>
  <c r="J1289" i="1"/>
  <c r="AS1287" i="1"/>
  <c r="Q1287" i="1"/>
  <c r="M1041" i="1"/>
  <c r="AP1041" i="1" s="1"/>
  <c r="N1041" i="1"/>
  <c r="AQ1041" i="1" s="1"/>
  <c r="O1041" i="1"/>
  <c r="AR1041" i="1" s="1"/>
  <c r="J1041" i="1"/>
  <c r="L1041" i="1"/>
  <c r="AO1041" i="1" s="1"/>
  <c r="Q493" i="1"/>
  <c r="Q145" i="1"/>
  <c r="AN495" i="1"/>
  <c r="AN296" i="1"/>
  <c r="Q294" i="1"/>
  <c r="Q47" i="1"/>
  <c r="AN147" i="1"/>
  <c r="K297" i="1"/>
  <c r="K496" i="1"/>
  <c r="K148" i="1"/>
  <c r="K50" i="1"/>
  <c r="AS47" i="1"/>
  <c r="I297" i="1"/>
  <c r="J297" i="1" s="1"/>
  <c r="I496" i="1"/>
  <c r="J496" i="1" s="1"/>
  <c r="I148" i="1"/>
  <c r="J148" i="1" s="1"/>
  <c r="I50" i="1"/>
  <c r="J50" i="1" s="1"/>
  <c r="AS145" i="1"/>
  <c r="AN49" i="1"/>
  <c r="AS294" i="1"/>
  <c r="AS493" i="1"/>
  <c r="P146" i="1"/>
  <c r="P494" i="1"/>
  <c r="P295" i="1"/>
  <c r="P48" i="1"/>
  <c r="O495" i="1"/>
  <c r="AR495" i="1" s="1"/>
  <c r="N495" i="1"/>
  <c r="AQ495" i="1" s="1"/>
  <c r="M495" i="1"/>
  <c r="AP495" i="1" s="1"/>
  <c r="L495" i="1"/>
  <c r="AO495" i="1" s="1"/>
  <c r="Z149" i="1"/>
  <c r="Y150" i="1"/>
  <c r="Z497" i="1"/>
  <c r="Y498" i="1"/>
  <c r="M296" i="1"/>
  <c r="AP296" i="1" s="1"/>
  <c r="N296" i="1"/>
  <c r="AQ296" i="1" s="1"/>
  <c r="O296" i="1"/>
  <c r="AR296" i="1" s="1"/>
  <c r="L296" i="1"/>
  <c r="AO296" i="1" s="1"/>
  <c r="O49" i="1"/>
  <c r="AR49" i="1" s="1"/>
  <c r="M49" i="1"/>
  <c r="AP49" i="1" s="1"/>
  <c r="L49" i="1"/>
  <c r="AO49" i="1" s="1"/>
  <c r="N49" i="1"/>
  <c r="AQ49" i="1" s="1"/>
  <c r="Y299" i="1"/>
  <c r="Z298" i="1"/>
  <c r="O147" i="1"/>
  <c r="AR147" i="1" s="1"/>
  <c r="M147" i="1"/>
  <c r="AP147" i="1" s="1"/>
  <c r="L147" i="1"/>
  <c r="AO147" i="1" s="1"/>
  <c r="N147" i="1"/>
  <c r="AQ147" i="1" s="1"/>
  <c r="Y52" i="1"/>
  <c r="Z51" i="1"/>
  <c r="T5961" i="1"/>
  <c r="S5961" i="1"/>
  <c r="F5961" i="1"/>
  <c r="U5961" i="1"/>
  <c r="E5961" i="1"/>
  <c r="V5961" i="1"/>
  <c r="R5961" i="1"/>
  <c r="S2134" i="1"/>
  <c r="T2134" i="1"/>
  <c r="V2134" i="1"/>
  <c r="E2134" i="1"/>
  <c r="R2134" i="1"/>
  <c r="U2134" i="1"/>
  <c r="F2134" i="1"/>
  <c r="F4969" i="1"/>
  <c r="V4969" i="1"/>
  <c r="T4969" i="1"/>
  <c r="R4969" i="1"/>
  <c r="S4969" i="1"/>
  <c r="E4969" i="1"/>
  <c r="U4969" i="1"/>
  <c r="S5000" i="1"/>
  <c r="U5000" i="1"/>
  <c r="R5000" i="1"/>
  <c r="V5000" i="1"/>
  <c r="F5000" i="1"/>
  <c r="T5000" i="1"/>
  <c r="E5000" i="1"/>
  <c r="V4019" i="1"/>
  <c r="F4019" i="1"/>
  <c r="E4019" i="1"/>
  <c r="S4019" i="1"/>
  <c r="T4019" i="1"/>
  <c r="U4019" i="1"/>
  <c r="R4019" i="1"/>
  <c r="U5011" i="1"/>
  <c r="E5011" i="1"/>
  <c r="T5011" i="1"/>
  <c r="V5011" i="1"/>
  <c r="R5011" i="1"/>
  <c r="F5011" i="1"/>
  <c r="S5011" i="1"/>
  <c r="T3474" i="1"/>
  <c r="R3474" i="1"/>
  <c r="F3474" i="1"/>
  <c r="V3474" i="1"/>
  <c r="E3474" i="1"/>
  <c r="S3474" i="1"/>
  <c r="U3474" i="1"/>
  <c r="S3126" i="1"/>
  <c r="R3126" i="1"/>
  <c r="E3126" i="1"/>
  <c r="F3126" i="1"/>
  <c r="V3126" i="1"/>
  <c r="T3126" i="1"/>
  <c r="U3126" i="1"/>
  <c r="F2035" i="1"/>
  <c r="T2035" i="1"/>
  <c r="S2035" i="1"/>
  <c r="U2035" i="1"/>
  <c r="V2035" i="1"/>
  <c r="R2035" i="1"/>
  <c r="E2035" i="1"/>
  <c r="U5980" i="1"/>
  <c r="T5980" i="1"/>
  <c r="S5980" i="1"/>
  <c r="R5980" i="1"/>
  <c r="F5980" i="1"/>
  <c r="V5980" i="1"/>
  <c r="E5980" i="1"/>
  <c r="V3027" i="1"/>
  <c r="R3027" i="1"/>
  <c r="E3027" i="1"/>
  <c r="U3027" i="1"/>
  <c r="F3027" i="1"/>
  <c r="T3027" i="1"/>
  <c r="S3027" i="1"/>
  <c r="R4118" i="1"/>
  <c r="F4118" i="1"/>
  <c r="U4118" i="1"/>
  <c r="E4118" i="1"/>
  <c r="T4118" i="1"/>
  <c r="S4118" i="1"/>
  <c r="V4118" i="1"/>
  <c r="U5110" i="1"/>
  <c r="F5110" i="1"/>
  <c r="E5110" i="1"/>
  <c r="R5110" i="1"/>
  <c r="S5110" i="1"/>
  <c r="V5110" i="1"/>
  <c r="T5110" i="1"/>
  <c r="F4267" i="1"/>
  <c r="T4267" i="1"/>
  <c r="S4267" i="1"/>
  <c r="R4267" i="1"/>
  <c r="V4267" i="1"/>
  <c r="U4267" i="1"/>
  <c r="E4267" i="1"/>
  <c r="R2482" i="1"/>
  <c r="V2482" i="1"/>
  <c r="U2482" i="1"/>
  <c r="T2482" i="1"/>
  <c r="S2482" i="1"/>
  <c r="F2482" i="1"/>
  <c r="E2482" i="1"/>
  <c r="S4466" i="1"/>
  <c r="U4466" i="1"/>
  <c r="E4466" i="1"/>
  <c r="R4466" i="1"/>
  <c r="T4466" i="1"/>
  <c r="F4466" i="1"/>
  <c r="V4466" i="1"/>
  <c r="S3275" i="1"/>
  <c r="F3275" i="1"/>
  <c r="R3275" i="1"/>
  <c r="T3275" i="1"/>
  <c r="V3275" i="1"/>
  <c r="E3275" i="1"/>
  <c r="U3275" i="1"/>
  <c r="F2283" i="1"/>
  <c r="U2283" i="1"/>
  <c r="V2283" i="1"/>
  <c r="T2283" i="1"/>
  <c r="E2283" i="1"/>
  <c r="R2283" i="1"/>
  <c r="S2283" i="1"/>
  <c r="T5259" i="1"/>
  <c r="S5259" i="1"/>
  <c r="R5259" i="1"/>
  <c r="U5259" i="1"/>
  <c r="F5259" i="1"/>
  <c r="E5259" i="1"/>
  <c r="V5259" i="1"/>
  <c r="U4988" i="1"/>
  <c r="T4988" i="1"/>
  <c r="R4988" i="1"/>
  <c r="V4988" i="1"/>
  <c r="F4988" i="1"/>
  <c r="S4988" i="1"/>
  <c r="E4988" i="1"/>
  <c r="E5458" i="1"/>
  <c r="S5458" i="1"/>
  <c r="R5458" i="1"/>
  <c r="T5458" i="1"/>
  <c r="U5458" i="1"/>
  <c r="V5458" i="1"/>
  <c r="F5458" i="1"/>
  <c r="T5992" i="1"/>
  <c r="S5992" i="1"/>
  <c r="F5992" i="1"/>
  <c r="U5992" i="1"/>
  <c r="V5992" i="1"/>
  <c r="E5992" i="1"/>
  <c r="R5992" i="1"/>
  <c r="V1043" i="1"/>
  <c r="F1043" i="1"/>
  <c r="U1043" i="1"/>
  <c r="R1043" i="1"/>
  <c r="S1043" i="1"/>
  <c r="E1043" i="1"/>
  <c r="T1043" i="1"/>
  <c r="R1291" i="1"/>
  <c r="S1291" i="1"/>
  <c r="F1291" i="1"/>
  <c r="T1291" i="1"/>
  <c r="U1291" i="1"/>
  <c r="V1291" i="1"/>
  <c r="E1291" i="1"/>
  <c r="T1142" i="1"/>
  <c r="R1142" i="1"/>
  <c r="E1142" i="1"/>
  <c r="F1142" i="1"/>
  <c r="U1142" i="1"/>
  <c r="S1142" i="1"/>
  <c r="V1142" i="1"/>
  <c r="E1490" i="1"/>
  <c r="R1490" i="1"/>
  <c r="T1490" i="1"/>
  <c r="S1490" i="1"/>
  <c r="V1490" i="1"/>
  <c r="U1490" i="1"/>
  <c r="F1490" i="1"/>
  <c r="T149" i="1"/>
  <c r="S149" i="1"/>
  <c r="R149" i="1"/>
  <c r="V149" i="1"/>
  <c r="U149" i="1"/>
  <c r="F149" i="1"/>
  <c r="E149" i="1"/>
  <c r="U298" i="1"/>
  <c r="T298" i="1"/>
  <c r="S298" i="1"/>
  <c r="R298" i="1"/>
  <c r="V298" i="1"/>
  <c r="F298" i="1"/>
  <c r="E298" i="1"/>
  <c r="T51" i="1"/>
  <c r="S51" i="1"/>
  <c r="R51" i="1"/>
  <c r="V51" i="1"/>
  <c r="U51" i="1"/>
  <c r="F51" i="1"/>
  <c r="E51" i="1"/>
  <c r="R497" i="1"/>
  <c r="V497" i="1"/>
  <c r="T497" i="1"/>
  <c r="U497" i="1"/>
  <c r="S497" i="1"/>
  <c r="F497" i="1"/>
  <c r="E497" i="1"/>
  <c r="B497" i="4" l="1"/>
  <c r="B51" i="4"/>
  <c r="B298" i="4"/>
  <c r="B149" i="4"/>
  <c r="A128" i="1"/>
  <c r="AM127" i="1"/>
  <c r="I5992" i="1"/>
  <c r="K5992" i="1"/>
  <c r="K5458" i="1"/>
  <c r="I5458" i="1"/>
  <c r="K4988" i="1"/>
  <c r="I4988" i="1"/>
  <c r="I5259" i="1"/>
  <c r="K5259" i="1"/>
  <c r="K2283" i="1"/>
  <c r="I2283" i="1"/>
  <c r="K3275" i="1"/>
  <c r="I3275" i="1"/>
  <c r="I4466" i="1"/>
  <c r="K4466" i="1"/>
  <c r="K2482" i="1"/>
  <c r="I2482" i="1"/>
  <c r="I4267" i="1"/>
  <c r="K4267" i="1"/>
  <c r="K5110" i="1"/>
  <c r="I5110" i="1"/>
  <c r="K4118" i="1"/>
  <c r="I4118" i="1"/>
  <c r="I3027" i="1"/>
  <c r="K3027" i="1"/>
  <c r="K5980" i="1"/>
  <c r="I5980" i="1"/>
  <c r="K2035" i="1"/>
  <c r="I2035" i="1"/>
  <c r="K3126" i="1"/>
  <c r="I3126" i="1"/>
  <c r="K3474" i="1"/>
  <c r="I3474" i="1"/>
  <c r="K5011" i="1"/>
  <c r="I5011" i="1"/>
  <c r="I4019" i="1"/>
  <c r="K4019" i="1"/>
  <c r="I5000" i="1"/>
  <c r="K5000" i="1"/>
  <c r="K4969" i="1"/>
  <c r="I4969" i="1"/>
  <c r="I2134" i="1"/>
  <c r="K2134" i="1"/>
  <c r="K5961" i="1"/>
  <c r="I5961" i="1"/>
  <c r="P4464" i="1"/>
  <c r="AN4464" i="1"/>
  <c r="P5990" i="1"/>
  <c r="AN5990" i="1"/>
  <c r="Q5977" i="1"/>
  <c r="AS5977" i="1"/>
  <c r="Q4264" i="1"/>
  <c r="AS4264" i="1"/>
  <c r="AS2280" i="1"/>
  <c r="Q2280" i="1"/>
  <c r="P3025" i="1"/>
  <c r="AN3025" i="1"/>
  <c r="P4265" i="1"/>
  <c r="AN4265" i="1"/>
  <c r="Q2032" i="1"/>
  <c r="AS2032" i="1"/>
  <c r="A3052" i="1"/>
  <c r="AM3051" i="1"/>
  <c r="Q3272" i="1"/>
  <c r="AS3272" i="1"/>
  <c r="AS4016" i="1"/>
  <c r="Q4016" i="1"/>
  <c r="M2282" i="1"/>
  <c r="AP2282" i="1" s="1"/>
  <c r="L2282" i="1"/>
  <c r="AO2282" i="1" s="1"/>
  <c r="J2282" i="1"/>
  <c r="O2282" i="1"/>
  <c r="AR2282" i="1" s="1"/>
  <c r="N2282" i="1"/>
  <c r="AQ2282" i="1" s="1"/>
  <c r="J4266" i="1"/>
  <c r="M4266" i="1"/>
  <c r="AP4266" i="1" s="1"/>
  <c r="N4266" i="1"/>
  <c r="AQ4266" i="1" s="1"/>
  <c r="L4266" i="1"/>
  <c r="AO4266" i="1" s="1"/>
  <c r="O4266" i="1"/>
  <c r="AR4266" i="1" s="1"/>
  <c r="J5010" i="1"/>
  <c r="O5010" i="1"/>
  <c r="AR5010" i="1" s="1"/>
  <c r="N5010" i="1"/>
  <c r="AQ5010" i="1" s="1"/>
  <c r="M5010" i="1"/>
  <c r="AP5010" i="1" s="1"/>
  <c r="L5010" i="1"/>
  <c r="AO5010" i="1" s="1"/>
  <c r="O3473" i="1"/>
  <c r="AR3473" i="1" s="1"/>
  <c r="M3473" i="1"/>
  <c r="AP3473" i="1" s="1"/>
  <c r="N3473" i="1"/>
  <c r="AQ3473" i="1" s="1"/>
  <c r="J3473" i="1"/>
  <c r="L3473" i="1"/>
  <c r="AO3473" i="1" s="1"/>
  <c r="Q4463" i="1"/>
  <c r="AS4463" i="1"/>
  <c r="P4986" i="1"/>
  <c r="AN4986" i="1"/>
  <c r="AN5108" i="1"/>
  <c r="P5108" i="1"/>
  <c r="Y4468" i="1"/>
  <c r="Z4467" i="1"/>
  <c r="Q3471" i="1"/>
  <c r="AS3471" i="1"/>
  <c r="Q2131" i="1"/>
  <c r="AS2131" i="1"/>
  <c r="P5456" i="1"/>
  <c r="AN5456" i="1"/>
  <c r="Z2483" i="1"/>
  <c r="Y2484" i="1"/>
  <c r="Z4119" i="1"/>
  <c r="Y4120" i="1"/>
  <c r="Y5994" i="1"/>
  <c r="Z5993" i="1"/>
  <c r="AN5257" i="1"/>
  <c r="P5257" i="1"/>
  <c r="Z5981" i="1"/>
  <c r="Y5982" i="1"/>
  <c r="M2481" i="1"/>
  <c r="AP2481" i="1" s="1"/>
  <c r="L2481" i="1"/>
  <c r="AO2481" i="1" s="1"/>
  <c r="N2481" i="1"/>
  <c r="AQ2481" i="1" s="1"/>
  <c r="O2481" i="1"/>
  <c r="AR2481" i="1" s="1"/>
  <c r="J2481" i="1"/>
  <c r="N3125" i="1"/>
  <c r="AQ3125" i="1" s="1"/>
  <c r="J3125" i="1"/>
  <c r="L3125" i="1"/>
  <c r="AO3125" i="1" s="1"/>
  <c r="O3125" i="1"/>
  <c r="AR3125" i="1" s="1"/>
  <c r="M3125" i="1"/>
  <c r="AP3125" i="1" s="1"/>
  <c r="AN5959" i="1"/>
  <c r="P5959" i="1"/>
  <c r="A2052" i="1"/>
  <c r="AM2051" i="1"/>
  <c r="AS5107" i="1"/>
  <c r="Q5107" i="1"/>
  <c r="P2281" i="1"/>
  <c r="AN2281" i="1"/>
  <c r="AS4997" i="1"/>
  <c r="Q4997" i="1"/>
  <c r="AS4985" i="1"/>
  <c r="Q4985" i="1"/>
  <c r="Z3028" i="1"/>
  <c r="Y3029" i="1"/>
  <c r="A1052" i="1"/>
  <c r="AM1051" i="1"/>
  <c r="P5955" i="1"/>
  <c r="AN5955" i="1"/>
  <c r="M5109" i="1"/>
  <c r="AP5109" i="1" s="1"/>
  <c r="J5109" i="1"/>
  <c r="L5109" i="1"/>
  <c r="AO5109" i="1" s="1"/>
  <c r="O5109" i="1"/>
  <c r="AR5109" i="1" s="1"/>
  <c r="N5109" i="1"/>
  <c r="AQ5109" i="1" s="1"/>
  <c r="N4968" i="1"/>
  <c r="AQ4968" i="1" s="1"/>
  <c r="O4968" i="1"/>
  <c r="AR4968" i="1" s="1"/>
  <c r="L4968" i="1"/>
  <c r="AO4968" i="1" s="1"/>
  <c r="M4968" i="1"/>
  <c r="AP4968" i="1" s="1"/>
  <c r="J4968" i="1"/>
  <c r="J5991" i="1"/>
  <c r="M5991" i="1"/>
  <c r="AP5991" i="1" s="1"/>
  <c r="O5991" i="1"/>
  <c r="AR5991" i="1" s="1"/>
  <c r="L5991" i="1"/>
  <c r="AO5991" i="1" s="1"/>
  <c r="N5991" i="1"/>
  <c r="AQ5991" i="1" s="1"/>
  <c r="L4117" i="1"/>
  <c r="AO4117" i="1" s="1"/>
  <c r="J4117" i="1"/>
  <c r="N4117" i="1"/>
  <c r="AQ4117" i="1" s="1"/>
  <c r="M4117" i="1"/>
  <c r="AP4117" i="1" s="1"/>
  <c r="O4117" i="1"/>
  <c r="AR4117" i="1" s="1"/>
  <c r="Y2285" i="1"/>
  <c r="Z2284" i="1"/>
  <c r="Z4989" i="1"/>
  <c r="Q4115" i="1"/>
  <c r="AS4115" i="1"/>
  <c r="Z5111" i="1"/>
  <c r="Y5112" i="1"/>
  <c r="AN4967" i="1"/>
  <c r="P4967" i="1"/>
  <c r="P2480" i="1"/>
  <c r="AN2480" i="1"/>
  <c r="Z3276" i="1"/>
  <c r="Y3277" i="1"/>
  <c r="A4052" i="1"/>
  <c r="AM4051" i="1"/>
  <c r="Q3123" i="1"/>
  <c r="AS3123" i="1"/>
  <c r="P3472" i="1"/>
  <c r="AN3472" i="1"/>
  <c r="P2033" i="1"/>
  <c r="AN2033" i="1"/>
  <c r="AS5958" i="1"/>
  <c r="Q5958" i="1"/>
  <c r="Y4021" i="1"/>
  <c r="Z4020" i="1"/>
  <c r="Z5001" i="1"/>
  <c r="AN5009" i="1"/>
  <c r="P5009" i="1"/>
  <c r="O5960" i="1"/>
  <c r="AR5960" i="1" s="1"/>
  <c r="L5960" i="1"/>
  <c r="AO5960" i="1" s="1"/>
  <c r="M5960" i="1"/>
  <c r="AP5960" i="1" s="1"/>
  <c r="J5960" i="1"/>
  <c r="N5960" i="1"/>
  <c r="AQ5960" i="1" s="1"/>
  <c r="J2034" i="1"/>
  <c r="O2034" i="1"/>
  <c r="AR2034" i="1" s="1"/>
  <c r="N2034" i="1"/>
  <c r="AQ2034" i="1" s="1"/>
  <c r="M2034" i="1"/>
  <c r="AP2034" i="1" s="1"/>
  <c r="L2034" i="1"/>
  <c r="AO2034" i="1" s="1"/>
  <c r="P2132" i="1"/>
  <c r="AN2132" i="1"/>
  <c r="AS5954" i="1"/>
  <c r="Q5954" i="1"/>
  <c r="Q5008" i="1"/>
  <c r="AS5008" i="1"/>
  <c r="Q2479" i="1"/>
  <c r="AS2479" i="1"/>
  <c r="Z4970" i="1"/>
  <c r="Y4971" i="1"/>
  <c r="Y2136" i="1"/>
  <c r="Z2135" i="1"/>
  <c r="N4999" i="1"/>
  <c r="AQ4999" i="1" s="1"/>
  <c r="M4999" i="1"/>
  <c r="AP4999" i="1" s="1"/>
  <c r="L4999" i="1"/>
  <c r="AO4999" i="1" s="1"/>
  <c r="J4999" i="1"/>
  <c r="O4999" i="1"/>
  <c r="AR4999" i="1" s="1"/>
  <c r="N5956" i="1"/>
  <c r="AQ5956" i="1" s="1"/>
  <c r="J5956" i="1"/>
  <c r="M5956" i="1"/>
  <c r="AP5956" i="1" s="1"/>
  <c r="O5956" i="1"/>
  <c r="AR5956" i="1" s="1"/>
  <c r="L5956" i="1"/>
  <c r="AO5956" i="1" s="1"/>
  <c r="M5258" i="1"/>
  <c r="AP5258" i="1" s="1"/>
  <c r="L5258" i="1"/>
  <c r="AO5258" i="1" s="1"/>
  <c r="O5258" i="1"/>
  <c r="AR5258" i="1" s="1"/>
  <c r="N5258" i="1"/>
  <c r="AQ5258" i="1" s="1"/>
  <c r="J5258" i="1"/>
  <c r="M5979" i="1"/>
  <c r="AP5979" i="1" s="1"/>
  <c r="N5979" i="1"/>
  <c r="AQ5979" i="1" s="1"/>
  <c r="J5979" i="1"/>
  <c r="O5979" i="1"/>
  <c r="AR5979" i="1" s="1"/>
  <c r="L5979" i="1"/>
  <c r="AO5979" i="1" s="1"/>
  <c r="J4987" i="1"/>
  <c r="N4987" i="1"/>
  <c r="AQ4987" i="1" s="1"/>
  <c r="L4987" i="1"/>
  <c r="AO4987" i="1" s="1"/>
  <c r="O4987" i="1"/>
  <c r="AR4987" i="1" s="1"/>
  <c r="M4987" i="1"/>
  <c r="AP4987" i="1" s="1"/>
  <c r="AS3974" i="1"/>
  <c r="Q3974" i="1"/>
  <c r="P3124" i="1"/>
  <c r="AN3124" i="1"/>
  <c r="AS4966" i="1"/>
  <c r="Q4966" i="1"/>
  <c r="Q5256" i="1"/>
  <c r="AS5256" i="1"/>
  <c r="Z5012" i="1"/>
  <c r="Y5013" i="1"/>
  <c r="P4116" i="1"/>
  <c r="AN4116" i="1"/>
  <c r="Y5963" i="1"/>
  <c r="Z5962" i="1"/>
  <c r="N4465" i="1"/>
  <c r="AQ4465" i="1" s="1"/>
  <c r="L4465" i="1"/>
  <c r="AO4465" i="1" s="1"/>
  <c r="J4465" i="1"/>
  <c r="O4465" i="1"/>
  <c r="AR4465" i="1" s="1"/>
  <c r="M4465" i="1"/>
  <c r="AP4465" i="1" s="1"/>
  <c r="Z2036" i="1"/>
  <c r="Y2037" i="1"/>
  <c r="Z5260" i="1"/>
  <c r="Y5261" i="1"/>
  <c r="P3975" i="1"/>
  <c r="AN3975" i="1"/>
  <c r="Z3475" i="1"/>
  <c r="Y3476" i="1"/>
  <c r="AN4998" i="1"/>
  <c r="P4998" i="1"/>
  <c r="Q5455" i="1"/>
  <c r="AS5455" i="1"/>
  <c r="AN3273" i="1"/>
  <c r="P3273" i="1"/>
  <c r="A5052" i="1"/>
  <c r="AM5051" i="1"/>
  <c r="M5457" i="1"/>
  <c r="AP5457" i="1" s="1"/>
  <c r="J5457" i="1"/>
  <c r="N5457" i="1"/>
  <c r="AQ5457" i="1" s="1"/>
  <c r="O5457" i="1"/>
  <c r="AR5457" i="1" s="1"/>
  <c r="L5457" i="1"/>
  <c r="AO5457" i="1" s="1"/>
  <c r="J3026" i="1"/>
  <c r="O3026" i="1"/>
  <c r="AR3026" i="1" s="1"/>
  <c r="N3026" i="1"/>
  <c r="AQ3026" i="1" s="1"/>
  <c r="M3026" i="1"/>
  <c r="AP3026" i="1" s="1"/>
  <c r="L3026" i="1"/>
  <c r="AO3026" i="1" s="1"/>
  <c r="L2133" i="1"/>
  <c r="AO2133" i="1" s="1"/>
  <c r="J2133" i="1"/>
  <c r="O2133" i="1"/>
  <c r="AR2133" i="1" s="1"/>
  <c r="N2133" i="1"/>
  <c r="AQ2133" i="1" s="1"/>
  <c r="M2133" i="1"/>
  <c r="AP2133" i="1" s="1"/>
  <c r="L3274" i="1"/>
  <c r="AO3274" i="1" s="1"/>
  <c r="O3274" i="1"/>
  <c r="AR3274" i="1" s="1"/>
  <c r="N3274" i="1"/>
  <c r="AQ3274" i="1" s="1"/>
  <c r="M3274" i="1"/>
  <c r="AP3274" i="1" s="1"/>
  <c r="J3274" i="1"/>
  <c r="Z4268" i="1"/>
  <c r="Y4269" i="1"/>
  <c r="Z3127" i="1"/>
  <c r="Y3128" i="1"/>
  <c r="P4017" i="1"/>
  <c r="AN4017" i="1"/>
  <c r="Q3024" i="1"/>
  <c r="AS3024" i="1"/>
  <c r="Y5460" i="1"/>
  <c r="Z5459" i="1"/>
  <c r="AN5978" i="1"/>
  <c r="P5978" i="1"/>
  <c r="N3976" i="1"/>
  <c r="AQ3976" i="1" s="1"/>
  <c r="O3976" i="1"/>
  <c r="AR3976" i="1" s="1"/>
  <c r="M3976" i="1"/>
  <c r="AP3976" i="1" s="1"/>
  <c r="L3976" i="1"/>
  <c r="AO3976" i="1" s="1"/>
  <c r="J3976" i="1"/>
  <c r="O4018" i="1"/>
  <c r="AR4018" i="1" s="1"/>
  <c r="N4018" i="1"/>
  <c r="AQ4018" i="1" s="1"/>
  <c r="M4018" i="1"/>
  <c r="AP4018" i="1" s="1"/>
  <c r="L4018" i="1"/>
  <c r="AO4018" i="1" s="1"/>
  <c r="J4018" i="1"/>
  <c r="K1490" i="1"/>
  <c r="I1490" i="1"/>
  <c r="K1142" i="1"/>
  <c r="I1142" i="1"/>
  <c r="K1291" i="1"/>
  <c r="I1291" i="1"/>
  <c r="K1043" i="1"/>
  <c r="I1043" i="1"/>
  <c r="Y1144" i="1"/>
  <c r="Z1143" i="1"/>
  <c r="J1290" i="1"/>
  <c r="O1290" i="1"/>
  <c r="AR1290" i="1" s="1"/>
  <c r="L1290" i="1"/>
  <c r="AO1290" i="1" s="1"/>
  <c r="N1290" i="1"/>
  <c r="AQ1290" i="1" s="1"/>
  <c r="M1290" i="1"/>
  <c r="AP1290" i="1" s="1"/>
  <c r="Z1491" i="1"/>
  <c r="Y1492" i="1"/>
  <c r="AN1140" i="1"/>
  <c r="P1140" i="1"/>
  <c r="AN1041" i="1"/>
  <c r="P1041" i="1"/>
  <c r="AS1040" i="1"/>
  <c r="Q1040" i="1"/>
  <c r="AN1488" i="1"/>
  <c r="P1488" i="1"/>
  <c r="M1489" i="1"/>
  <c r="AP1489" i="1" s="1"/>
  <c r="J1489" i="1"/>
  <c r="L1489" i="1"/>
  <c r="AO1489" i="1" s="1"/>
  <c r="O1489" i="1"/>
  <c r="AR1489" i="1" s="1"/>
  <c r="N1489" i="1"/>
  <c r="AQ1489" i="1" s="1"/>
  <c r="Z1292" i="1"/>
  <c r="Y1293" i="1"/>
  <c r="AS1288" i="1"/>
  <c r="Q1288" i="1"/>
  <c r="M1141" i="1"/>
  <c r="AP1141" i="1" s="1"/>
  <c r="L1141" i="1"/>
  <c r="AO1141" i="1" s="1"/>
  <c r="O1141" i="1"/>
  <c r="AR1141" i="1" s="1"/>
  <c r="N1141" i="1"/>
  <c r="AQ1141" i="1" s="1"/>
  <c r="J1141" i="1"/>
  <c r="Q1487" i="1"/>
  <c r="AS1487" i="1"/>
  <c r="O1042" i="1"/>
  <c r="AR1042" i="1" s="1"/>
  <c r="L1042" i="1"/>
  <c r="AO1042" i="1" s="1"/>
  <c r="N1042" i="1"/>
  <c r="AQ1042" i="1" s="1"/>
  <c r="M1042" i="1"/>
  <c r="AP1042" i="1" s="1"/>
  <c r="J1042" i="1"/>
  <c r="AN1289" i="1"/>
  <c r="P1289" i="1"/>
  <c r="AS1139" i="1"/>
  <c r="Q1139" i="1"/>
  <c r="Y1045" i="1"/>
  <c r="Z1044" i="1"/>
  <c r="AS295" i="1"/>
  <c r="AN496" i="1"/>
  <c r="AN148" i="1"/>
  <c r="Q494" i="1"/>
  <c r="Q146" i="1"/>
  <c r="AN297" i="1"/>
  <c r="AS48" i="1"/>
  <c r="AS494" i="1"/>
  <c r="K497" i="1"/>
  <c r="K51" i="1"/>
  <c r="K298" i="1"/>
  <c r="K149" i="1"/>
  <c r="I497" i="1"/>
  <c r="J497" i="1" s="1"/>
  <c r="I51" i="1"/>
  <c r="J51" i="1" s="1"/>
  <c r="I298" i="1"/>
  <c r="J298" i="1" s="1"/>
  <c r="I149" i="1"/>
  <c r="J149" i="1" s="1"/>
  <c r="AN50" i="1"/>
  <c r="Q295" i="1"/>
  <c r="AS146" i="1"/>
  <c r="Q48" i="1"/>
  <c r="P296" i="1"/>
  <c r="P495" i="1"/>
  <c r="P49" i="1"/>
  <c r="P147" i="1"/>
  <c r="Y300" i="1"/>
  <c r="Z299" i="1"/>
  <c r="N496" i="1"/>
  <c r="AQ496" i="1" s="1"/>
  <c r="L496" i="1"/>
  <c r="AO496" i="1" s="1"/>
  <c r="M496" i="1"/>
  <c r="AP496" i="1" s="1"/>
  <c r="O496" i="1"/>
  <c r="AR496" i="1" s="1"/>
  <c r="Z498" i="1"/>
  <c r="Y499" i="1"/>
  <c r="O50" i="1"/>
  <c r="AR50" i="1" s="1"/>
  <c r="L50" i="1"/>
  <c r="AO50" i="1" s="1"/>
  <c r="N50" i="1"/>
  <c r="AQ50" i="1" s="1"/>
  <c r="M50" i="1"/>
  <c r="AP50" i="1" s="1"/>
  <c r="O297" i="1"/>
  <c r="AR297" i="1" s="1"/>
  <c r="M297" i="1"/>
  <c r="AP297" i="1" s="1"/>
  <c r="L297" i="1"/>
  <c r="AO297" i="1" s="1"/>
  <c r="N297" i="1"/>
  <c r="AQ297" i="1" s="1"/>
  <c r="Y151" i="1"/>
  <c r="Z150" i="1"/>
  <c r="Y53" i="1"/>
  <c r="Z52" i="1"/>
  <c r="O148" i="1"/>
  <c r="AR148" i="1" s="1"/>
  <c r="M148" i="1"/>
  <c r="AP148" i="1" s="1"/>
  <c r="L148" i="1"/>
  <c r="AO148" i="1" s="1"/>
  <c r="N148" i="1"/>
  <c r="AQ148" i="1" s="1"/>
  <c r="U4467" i="1"/>
  <c r="R4467" i="1"/>
  <c r="V4467" i="1"/>
  <c r="E4467" i="1"/>
  <c r="S4467" i="1"/>
  <c r="T4467" i="1"/>
  <c r="F4467" i="1"/>
  <c r="E5993" i="1"/>
  <c r="T5993" i="1"/>
  <c r="U5993" i="1"/>
  <c r="R5993" i="1"/>
  <c r="S5993" i="1"/>
  <c r="F5993" i="1"/>
  <c r="V5993" i="1"/>
  <c r="R3028" i="1"/>
  <c r="E3028" i="1"/>
  <c r="F3028" i="1"/>
  <c r="T3028" i="1"/>
  <c r="V3028" i="1"/>
  <c r="S3028" i="1"/>
  <c r="U3028" i="1"/>
  <c r="T5111" i="1"/>
  <c r="S5111" i="1"/>
  <c r="E5111" i="1"/>
  <c r="R5111" i="1"/>
  <c r="U5111" i="1"/>
  <c r="F5111" i="1"/>
  <c r="V5111" i="1"/>
  <c r="S4020" i="1"/>
  <c r="R4020" i="1"/>
  <c r="U4020" i="1"/>
  <c r="F4020" i="1"/>
  <c r="T4020" i="1"/>
  <c r="V4020" i="1"/>
  <c r="E4020" i="1"/>
  <c r="R4119" i="1"/>
  <c r="S4119" i="1"/>
  <c r="T4119" i="1"/>
  <c r="V4119" i="1"/>
  <c r="U4119" i="1"/>
  <c r="F4119" i="1"/>
  <c r="E4119" i="1"/>
  <c r="E4970" i="1"/>
  <c r="T4970" i="1"/>
  <c r="S4970" i="1"/>
  <c r="F4970" i="1"/>
  <c r="V4970" i="1"/>
  <c r="R4970" i="1"/>
  <c r="U4970" i="1"/>
  <c r="R5962" i="1"/>
  <c r="U5962" i="1"/>
  <c r="S5962" i="1"/>
  <c r="V5962" i="1"/>
  <c r="E5962" i="1"/>
  <c r="F5962" i="1"/>
  <c r="T5962" i="1"/>
  <c r="T2036" i="1"/>
  <c r="V2036" i="1"/>
  <c r="R2036" i="1"/>
  <c r="E2036" i="1"/>
  <c r="S2036" i="1"/>
  <c r="U2036" i="1"/>
  <c r="F2036" i="1"/>
  <c r="E3276" i="1"/>
  <c r="U3276" i="1"/>
  <c r="T3276" i="1"/>
  <c r="R3276" i="1"/>
  <c r="S3276" i="1"/>
  <c r="F3276" i="1"/>
  <c r="V3276" i="1"/>
  <c r="T5012" i="1"/>
  <c r="S5012" i="1"/>
  <c r="R5012" i="1"/>
  <c r="E5012" i="1"/>
  <c r="V5012" i="1"/>
  <c r="U5012" i="1"/>
  <c r="F5012" i="1"/>
  <c r="T3475" i="1"/>
  <c r="R3475" i="1"/>
  <c r="S3475" i="1"/>
  <c r="E3475" i="1"/>
  <c r="V3475" i="1"/>
  <c r="U3475" i="1"/>
  <c r="F3475" i="1"/>
  <c r="V4268" i="1"/>
  <c r="T4268" i="1"/>
  <c r="R4268" i="1"/>
  <c r="E4268" i="1"/>
  <c r="U4268" i="1"/>
  <c r="F4268" i="1"/>
  <c r="S4268" i="1"/>
  <c r="V2284" i="1"/>
  <c r="U2284" i="1"/>
  <c r="F2284" i="1"/>
  <c r="E2284" i="1"/>
  <c r="S2284" i="1"/>
  <c r="R2284" i="1"/>
  <c r="T2284" i="1"/>
  <c r="U5001" i="1"/>
  <c r="E5001" i="1"/>
  <c r="S5001" i="1"/>
  <c r="F5001" i="1"/>
  <c r="T5001" i="1"/>
  <c r="R5001" i="1"/>
  <c r="V5001" i="1"/>
  <c r="T3127" i="1"/>
  <c r="V3127" i="1"/>
  <c r="F3127" i="1"/>
  <c r="E3127" i="1"/>
  <c r="R3127" i="1"/>
  <c r="S3127" i="1"/>
  <c r="U3127" i="1"/>
  <c r="U5981" i="1"/>
  <c r="S5981" i="1"/>
  <c r="V5981" i="1"/>
  <c r="E5981" i="1"/>
  <c r="F5981" i="1"/>
  <c r="R5981" i="1"/>
  <c r="T5981" i="1"/>
  <c r="T4989" i="1"/>
  <c r="V4989" i="1"/>
  <c r="U4989" i="1"/>
  <c r="E4989" i="1"/>
  <c r="S4989" i="1"/>
  <c r="F4989" i="1"/>
  <c r="R4989" i="1"/>
  <c r="T5260" i="1"/>
  <c r="U5260" i="1"/>
  <c r="S5260" i="1"/>
  <c r="E5260" i="1"/>
  <c r="R5260" i="1"/>
  <c r="F5260" i="1"/>
  <c r="V5260" i="1"/>
  <c r="T5459" i="1"/>
  <c r="S5459" i="1"/>
  <c r="F5459" i="1"/>
  <c r="R5459" i="1"/>
  <c r="E5459" i="1"/>
  <c r="U5459" i="1"/>
  <c r="V5459" i="1"/>
  <c r="U2483" i="1"/>
  <c r="V2483" i="1"/>
  <c r="F2483" i="1"/>
  <c r="S2483" i="1"/>
  <c r="E2483" i="1"/>
  <c r="T2483" i="1"/>
  <c r="R2483" i="1"/>
  <c r="U2135" i="1"/>
  <c r="E2135" i="1"/>
  <c r="S2135" i="1"/>
  <c r="F2135" i="1"/>
  <c r="T2135" i="1"/>
  <c r="R2135" i="1"/>
  <c r="V2135" i="1"/>
  <c r="E1292" i="1"/>
  <c r="V1292" i="1"/>
  <c r="U1292" i="1"/>
  <c r="S1292" i="1"/>
  <c r="T1292" i="1"/>
  <c r="R1292" i="1"/>
  <c r="F1292" i="1"/>
  <c r="S1491" i="1"/>
  <c r="E1491" i="1"/>
  <c r="R1491" i="1"/>
  <c r="T1491" i="1"/>
  <c r="F1491" i="1"/>
  <c r="V1491" i="1"/>
  <c r="U1491" i="1"/>
  <c r="E1143" i="1"/>
  <c r="F1143" i="1"/>
  <c r="V1143" i="1"/>
  <c r="U1143" i="1"/>
  <c r="T1143" i="1"/>
  <c r="R1143" i="1"/>
  <c r="S1143" i="1"/>
  <c r="R1044" i="1"/>
  <c r="U1044" i="1"/>
  <c r="V1044" i="1"/>
  <c r="E1044" i="1"/>
  <c r="F1044" i="1"/>
  <c r="S1044" i="1"/>
  <c r="T1044" i="1"/>
  <c r="V150" i="1"/>
  <c r="U150" i="1"/>
  <c r="T150" i="1"/>
  <c r="S150" i="1"/>
  <c r="R150" i="1"/>
  <c r="F150" i="1"/>
  <c r="E150" i="1"/>
  <c r="S299" i="1"/>
  <c r="R299" i="1"/>
  <c r="V299" i="1"/>
  <c r="T299" i="1"/>
  <c r="U299" i="1"/>
  <c r="F299" i="1"/>
  <c r="E299" i="1"/>
  <c r="U498" i="1"/>
  <c r="T498" i="1"/>
  <c r="S498" i="1"/>
  <c r="R498" i="1"/>
  <c r="V498" i="1"/>
  <c r="F498" i="1"/>
  <c r="E498" i="1"/>
  <c r="R52" i="1"/>
  <c r="V52" i="1"/>
  <c r="S52" i="1"/>
  <c r="U52" i="1"/>
  <c r="T52" i="1"/>
  <c r="F52" i="1"/>
  <c r="E52" i="1"/>
  <c r="B52" i="4" l="1"/>
  <c r="B498" i="4"/>
  <c r="B299" i="4"/>
  <c r="B150" i="4"/>
  <c r="A129" i="1"/>
  <c r="AM128" i="1"/>
  <c r="I2135" i="1"/>
  <c r="K2135" i="1"/>
  <c r="K2483" i="1"/>
  <c r="I2483" i="1"/>
  <c r="I5459" i="1"/>
  <c r="K5459" i="1"/>
  <c r="I5260" i="1"/>
  <c r="K5260" i="1"/>
  <c r="K4989" i="1"/>
  <c r="I4989" i="1"/>
  <c r="I5981" i="1"/>
  <c r="K5981" i="1"/>
  <c r="K3127" i="1"/>
  <c r="I3127" i="1"/>
  <c r="I5001" i="1"/>
  <c r="K5001" i="1"/>
  <c r="I2284" i="1"/>
  <c r="K2284" i="1"/>
  <c r="K4268" i="1"/>
  <c r="I4268" i="1"/>
  <c r="I3475" i="1"/>
  <c r="K3475" i="1"/>
  <c r="I5012" i="1"/>
  <c r="K5012" i="1"/>
  <c r="K3276" i="1"/>
  <c r="I3276" i="1"/>
  <c r="I2036" i="1"/>
  <c r="K2036" i="1"/>
  <c r="I5962" i="1"/>
  <c r="K5962" i="1"/>
  <c r="I4970" i="1"/>
  <c r="K4970" i="1"/>
  <c r="I4119" i="1"/>
  <c r="K4119" i="1"/>
  <c r="I4020" i="1"/>
  <c r="K4020" i="1"/>
  <c r="I5111" i="1"/>
  <c r="K5111" i="1"/>
  <c r="K3028" i="1"/>
  <c r="I3028" i="1"/>
  <c r="K5993" i="1"/>
  <c r="I5993" i="1"/>
  <c r="K4467" i="1"/>
  <c r="I4467" i="1"/>
  <c r="AN5258" i="1"/>
  <c r="P5258" i="1"/>
  <c r="P5956" i="1"/>
  <c r="AN5956" i="1"/>
  <c r="AN4968" i="1"/>
  <c r="P4968" i="1"/>
  <c r="P5109" i="1"/>
  <c r="AN5109" i="1"/>
  <c r="Q2281" i="1"/>
  <c r="AS2281" i="1"/>
  <c r="Z5994" i="1"/>
  <c r="Y5995" i="1"/>
  <c r="AS5990" i="1"/>
  <c r="Q5990" i="1"/>
  <c r="O4969" i="1"/>
  <c r="AR4969" i="1" s="1"/>
  <c r="N4969" i="1"/>
  <c r="AQ4969" i="1" s="1"/>
  <c r="M4969" i="1"/>
  <c r="AP4969" i="1" s="1"/>
  <c r="L4969" i="1"/>
  <c r="AO4969" i="1" s="1"/>
  <c r="J4969" i="1"/>
  <c r="M3474" i="1"/>
  <c r="AP3474" i="1" s="1"/>
  <c r="O3474" i="1"/>
  <c r="AR3474" i="1" s="1"/>
  <c r="L3474" i="1"/>
  <c r="AO3474" i="1" s="1"/>
  <c r="J3474" i="1"/>
  <c r="N3474" i="1"/>
  <c r="AQ3474" i="1" s="1"/>
  <c r="L2482" i="1"/>
  <c r="AO2482" i="1" s="1"/>
  <c r="J2482" i="1"/>
  <c r="O2482" i="1"/>
  <c r="AR2482" i="1" s="1"/>
  <c r="N2482" i="1"/>
  <c r="AQ2482" i="1" s="1"/>
  <c r="M2482" i="1"/>
  <c r="AP2482" i="1" s="1"/>
  <c r="P5457" i="1"/>
  <c r="AN5457" i="1"/>
  <c r="Q4998" i="1"/>
  <c r="AS4998" i="1"/>
  <c r="AS3975" i="1"/>
  <c r="Q3975" i="1"/>
  <c r="AN3976" i="1"/>
  <c r="P3976" i="1"/>
  <c r="Y3129" i="1"/>
  <c r="Z3128" i="1"/>
  <c r="Z5261" i="1"/>
  <c r="Y5262" i="1"/>
  <c r="P4465" i="1"/>
  <c r="AN4465" i="1"/>
  <c r="Z2136" i="1"/>
  <c r="Y2137" i="1"/>
  <c r="Q5009" i="1"/>
  <c r="AS5009" i="1"/>
  <c r="A4053" i="1"/>
  <c r="AM4052" i="1"/>
  <c r="P4117" i="1"/>
  <c r="AN4117" i="1"/>
  <c r="Z5982" i="1"/>
  <c r="Y5983" i="1"/>
  <c r="Z4468" i="1"/>
  <c r="Y4469" i="1"/>
  <c r="P3473" i="1"/>
  <c r="AN3473" i="1"/>
  <c r="AN5010" i="1"/>
  <c r="P5010" i="1"/>
  <c r="AN2282" i="1"/>
  <c r="P2282" i="1"/>
  <c r="A3053" i="1"/>
  <c r="AM3052" i="1"/>
  <c r="J3027" i="1"/>
  <c r="O3027" i="1"/>
  <c r="AR3027" i="1" s="1"/>
  <c r="N3027" i="1"/>
  <c r="AQ3027" i="1" s="1"/>
  <c r="M3027" i="1"/>
  <c r="AP3027" i="1" s="1"/>
  <c r="L3027" i="1"/>
  <c r="AO3027" i="1" s="1"/>
  <c r="M5259" i="1"/>
  <c r="AP5259" i="1" s="1"/>
  <c r="L5259" i="1"/>
  <c r="AO5259" i="1" s="1"/>
  <c r="O5259" i="1"/>
  <c r="AR5259" i="1" s="1"/>
  <c r="J5259" i="1"/>
  <c r="N5259" i="1"/>
  <c r="AQ5259" i="1" s="1"/>
  <c r="Q4116" i="1"/>
  <c r="AS4116" i="1"/>
  <c r="P4987" i="1"/>
  <c r="AN4987" i="1"/>
  <c r="AS4967" i="1"/>
  <c r="Q4967" i="1"/>
  <c r="P3125" i="1"/>
  <c r="AN3125" i="1"/>
  <c r="Q5456" i="1"/>
  <c r="AS5456" i="1"/>
  <c r="AS5108" i="1"/>
  <c r="Q5108" i="1"/>
  <c r="Q4464" i="1"/>
  <c r="AS4464" i="1"/>
  <c r="N3126" i="1"/>
  <c r="AQ3126" i="1" s="1"/>
  <c r="J3126" i="1"/>
  <c r="O3126" i="1"/>
  <c r="AR3126" i="1" s="1"/>
  <c r="M3126" i="1"/>
  <c r="AP3126" i="1" s="1"/>
  <c r="L3126" i="1"/>
  <c r="AO3126" i="1" s="1"/>
  <c r="L4118" i="1"/>
  <c r="AO4118" i="1" s="1"/>
  <c r="J4118" i="1"/>
  <c r="O4118" i="1"/>
  <c r="AR4118" i="1" s="1"/>
  <c r="M4118" i="1"/>
  <c r="AP4118" i="1" s="1"/>
  <c r="N4118" i="1"/>
  <c r="AQ4118" i="1" s="1"/>
  <c r="L4988" i="1"/>
  <c r="AO4988" i="1" s="1"/>
  <c r="J4988" i="1"/>
  <c r="N4988" i="1"/>
  <c r="AQ4988" i="1" s="1"/>
  <c r="M4988" i="1"/>
  <c r="AP4988" i="1" s="1"/>
  <c r="O4988" i="1"/>
  <c r="AR4988" i="1" s="1"/>
  <c r="Y4270" i="1"/>
  <c r="Z4269" i="1"/>
  <c r="A5053" i="1"/>
  <c r="AM5052" i="1"/>
  <c r="Y3477" i="1"/>
  <c r="Z3476" i="1"/>
  <c r="Y5014" i="1"/>
  <c r="Z5013" i="1"/>
  <c r="AS3124" i="1"/>
  <c r="Q3124" i="1"/>
  <c r="AN4999" i="1"/>
  <c r="P4999" i="1"/>
  <c r="AN2034" i="1"/>
  <c r="P2034" i="1"/>
  <c r="AS2033" i="1"/>
  <c r="Q2033" i="1"/>
  <c r="Z3277" i="1"/>
  <c r="Y3278" i="1"/>
  <c r="Q5955" i="1"/>
  <c r="AS5955" i="1"/>
  <c r="O5000" i="1"/>
  <c r="AR5000" i="1" s="1"/>
  <c r="N5000" i="1"/>
  <c r="AQ5000" i="1" s="1"/>
  <c r="M5000" i="1"/>
  <c r="AP5000" i="1" s="1"/>
  <c r="J5000" i="1"/>
  <c r="L5000" i="1"/>
  <c r="AO5000" i="1" s="1"/>
  <c r="L4466" i="1"/>
  <c r="AO4466" i="1" s="1"/>
  <c r="J4466" i="1"/>
  <c r="N4466" i="1"/>
  <c r="AQ4466" i="1" s="1"/>
  <c r="M4466" i="1"/>
  <c r="AP4466" i="1" s="1"/>
  <c r="O4466" i="1"/>
  <c r="AR4466" i="1" s="1"/>
  <c r="Y5461" i="1"/>
  <c r="Z5460" i="1"/>
  <c r="AN4018" i="1"/>
  <c r="P4018" i="1"/>
  <c r="AN3026" i="1"/>
  <c r="P3026" i="1"/>
  <c r="Q3273" i="1"/>
  <c r="AS3273" i="1"/>
  <c r="Y2038" i="1"/>
  <c r="Z2037" i="1"/>
  <c r="Z4971" i="1"/>
  <c r="Y4972" i="1"/>
  <c r="Y5113" i="1"/>
  <c r="Z5112" i="1"/>
  <c r="Y2286" i="1"/>
  <c r="Z2285" i="1"/>
  <c r="A2053" i="1"/>
  <c r="AM2052" i="1"/>
  <c r="P2481" i="1"/>
  <c r="AN2481" i="1"/>
  <c r="AS5257" i="1"/>
  <c r="Q5257" i="1"/>
  <c r="Z4120" i="1"/>
  <c r="Y4121" i="1"/>
  <c r="L5961" i="1"/>
  <c r="AO5961" i="1" s="1"/>
  <c r="J5961" i="1"/>
  <c r="M5961" i="1"/>
  <c r="AP5961" i="1" s="1"/>
  <c r="N5961" i="1"/>
  <c r="AQ5961" i="1" s="1"/>
  <c r="O5961" i="1"/>
  <c r="AR5961" i="1" s="1"/>
  <c r="O2035" i="1"/>
  <c r="AR2035" i="1" s="1"/>
  <c r="J2035" i="1"/>
  <c r="N2035" i="1"/>
  <c r="AQ2035" i="1" s="1"/>
  <c r="M2035" i="1"/>
  <c r="AP2035" i="1" s="1"/>
  <c r="L2035" i="1"/>
  <c r="AO2035" i="1" s="1"/>
  <c r="O5110" i="1"/>
  <c r="AR5110" i="1" s="1"/>
  <c r="M5110" i="1"/>
  <c r="AP5110" i="1" s="1"/>
  <c r="J5110" i="1"/>
  <c r="L5110" i="1"/>
  <c r="AO5110" i="1" s="1"/>
  <c r="N5110" i="1"/>
  <c r="AQ5110" i="1" s="1"/>
  <c r="O3275" i="1"/>
  <c r="AR3275" i="1" s="1"/>
  <c r="N3275" i="1"/>
  <c r="AQ3275" i="1" s="1"/>
  <c r="L3275" i="1"/>
  <c r="AO3275" i="1" s="1"/>
  <c r="J3275" i="1"/>
  <c r="M3275" i="1"/>
  <c r="AP3275" i="1" s="1"/>
  <c r="L5458" i="1"/>
  <c r="AO5458" i="1" s="1"/>
  <c r="J5458" i="1"/>
  <c r="O5458" i="1"/>
  <c r="AR5458" i="1" s="1"/>
  <c r="M5458" i="1"/>
  <c r="AP5458" i="1" s="1"/>
  <c r="N5458" i="1"/>
  <c r="AQ5458" i="1" s="1"/>
  <c r="P5979" i="1"/>
  <c r="AN5979" i="1"/>
  <c r="P5960" i="1"/>
  <c r="AN5960" i="1"/>
  <c r="AS3472" i="1"/>
  <c r="Q3472" i="1"/>
  <c r="A1053" i="1"/>
  <c r="AM1052" i="1"/>
  <c r="Q5959" i="1"/>
  <c r="AS5959" i="1"/>
  <c r="AS4986" i="1"/>
  <c r="Q4986" i="1"/>
  <c r="AS4265" i="1"/>
  <c r="Q4265" i="1"/>
  <c r="L4019" i="1"/>
  <c r="AO4019" i="1" s="1"/>
  <c r="J4019" i="1"/>
  <c r="N4019" i="1"/>
  <c r="AQ4019" i="1" s="1"/>
  <c r="M4019" i="1"/>
  <c r="AP4019" i="1" s="1"/>
  <c r="O4019" i="1"/>
  <c r="AR4019" i="1" s="1"/>
  <c r="AS5978" i="1"/>
  <c r="Q5978" i="1"/>
  <c r="P3274" i="1"/>
  <c r="AN3274" i="1"/>
  <c r="AN2133" i="1"/>
  <c r="P2133" i="1"/>
  <c r="Z5963" i="1"/>
  <c r="Y5964" i="1"/>
  <c r="Q2132" i="1"/>
  <c r="AS2132" i="1"/>
  <c r="Z3029" i="1"/>
  <c r="Y3030" i="1"/>
  <c r="AN4266" i="1"/>
  <c r="P4266" i="1"/>
  <c r="L5011" i="1"/>
  <c r="AO5011" i="1" s="1"/>
  <c r="O5011" i="1"/>
  <c r="AR5011" i="1" s="1"/>
  <c r="N5011" i="1"/>
  <c r="AQ5011" i="1" s="1"/>
  <c r="J5011" i="1"/>
  <c r="M5011" i="1"/>
  <c r="AP5011" i="1" s="1"/>
  <c r="L5980" i="1"/>
  <c r="AO5980" i="1" s="1"/>
  <c r="O5980" i="1"/>
  <c r="AR5980" i="1" s="1"/>
  <c r="M5980" i="1"/>
  <c r="AP5980" i="1" s="1"/>
  <c r="N5980" i="1"/>
  <c r="AQ5980" i="1" s="1"/>
  <c r="J5980" i="1"/>
  <c r="N2283" i="1"/>
  <c r="AQ2283" i="1" s="1"/>
  <c r="M2283" i="1"/>
  <c r="AP2283" i="1" s="1"/>
  <c r="L2283" i="1"/>
  <c r="AO2283" i="1" s="1"/>
  <c r="J2283" i="1"/>
  <c r="O2283" i="1"/>
  <c r="AR2283" i="1" s="1"/>
  <c r="AS4017" i="1"/>
  <c r="Q4017" i="1"/>
  <c r="Z4021" i="1"/>
  <c r="Y4022" i="1"/>
  <c r="Q2480" i="1"/>
  <c r="AS2480" i="1"/>
  <c r="AN5991" i="1"/>
  <c r="P5991" i="1"/>
  <c r="Z2484" i="1"/>
  <c r="Y2485" i="1"/>
  <c r="Q3025" i="1"/>
  <c r="AS3025" i="1"/>
  <c r="L2134" i="1"/>
  <c r="AO2134" i="1" s="1"/>
  <c r="J2134" i="1"/>
  <c r="M2134" i="1"/>
  <c r="AP2134" i="1" s="1"/>
  <c r="O2134" i="1"/>
  <c r="AR2134" i="1" s="1"/>
  <c r="N2134" i="1"/>
  <c r="AQ2134" i="1" s="1"/>
  <c r="J4267" i="1"/>
  <c r="O4267" i="1"/>
  <c r="AR4267" i="1" s="1"/>
  <c r="L4267" i="1"/>
  <c r="AO4267" i="1" s="1"/>
  <c r="M4267" i="1"/>
  <c r="AP4267" i="1" s="1"/>
  <c r="N4267" i="1"/>
  <c r="AQ4267" i="1" s="1"/>
  <c r="M5992" i="1"/>
  <c r="AP5992" i="1" s="1"/>
  <c r="L5992" i="1"/>
  <c r="AO5992" i="1" s="1"/>
  <c r="N5992" i="1"/>
  <c r="AQ5992" i="1" s="1"/>
  <c r="J5992" i="1"/>
  <c r="O5992" i="1"/>
  <c r="AR5992" i="1" s="1"/>
  <c r="I1044" i="1"/>
  <c r="K1044" i="1"/>
  <c r="K1143" i="1"/>
  <c r="I1143" i="1"/>
  <c r="I1491" i="1"/>
  <c r="K1491" i="1"/>
  <c r="K1292" i="1"/>
  <c r="I1292" i="1"/>
  <c r="N1043" i="1"/>
  <c r="AQ1043" i="1" s="1"/>
  <c r="M1043" i="1"/>
  <c r="AP1043" i="1" s="1"/>
  <c r="O1043" i="1"/>
  <c r="AR1043" i="1" s="1"/>
  <c r="J1043" i="1"/>
  <c r="L1043" i="1"/>
  <c r="AO1043" i="1" s="1"/>
  <c r="Q1041" i="1"/>
  <c r="AS1041" i="1"/>
  <c r="Y1046" i="1"/>
  <c r="Z1045" i="1"/>
  <c r="L1291" i="1"/>
  <c r="AO1291" i="1" s="1"/>
  <c r="O1291" i="1"/>
  <c r="AR1291" i="1" s="1"/>
  <c r="M1291" i="1"/>
  <c r="AP1291" i="1" s="1"/>
  <c r="J1291" i="1"/>
  <c r="N1291" i="1"/>
  <c r="AQ1291" i="1" s="1"/>
  <c r="AN1489" i="1"/>
  <c r="P1489" i="1"/>
  <c r="AS1140" i="1"/>
  <c r="Q1140" i="1"/>
  <c r="AN1290" i="1"/>
  <c r="P1290" i="1"/>
  <c r="M1142" i="1"/>
  <c r="AP1142" i="1" s="1"/>
  <c r="N1142" i="1"/>
  <c r="AQ1142" i="1" s="1"/>
  <c r="J1142" i="1"/>
  <c r="O1142" i="1"/>
  <c r="AR1142" i="1" s="1"/>
  <c r="L1142" i="1"/>
  <c r="AO1142" i="1" s="1"/>
  <c r="Q1488" i="1"/>
  <c r="AS1488" i="1"/>
  <c r="AN1141" i="1"/>
  <c r="P1141" i="1"/>
  <c r="Y1294" i="1"/>
  <c r="Z1293" i="1"/>
  <c r="M1490" i="1"/>
  <c r="AP1490" i="1" s="1"/>
  <c r="O1490" i="1"/>
  <c r="AR1490" i="1" s="1"/>
  <c r="J1490" i="1"/>
  <c r="L1490" i="1"/>
  <c r="AO1490" i="1" s="1"/>
  <c r="N1490" i="1"/>
  <c r="AQ1490" i="1" s="1"/>
  <c r="Q1289" i="1"/>
  <c r="AS1289" i="1"/>
  <c r="Z1492" i="1"/>
  <c r="Y1493" i="1"/>
  <c r="AN1042" i="1"/>
  <c r="P1042" i="1"/>
  <c r="Z1144" i="1"/>
  <c r="Y1145" i="1"/>
  <c r="Q147" i="1"/>
  <c r="AN149" i="1"/>
  <c r="AS49" i="1"/>
  <c r="AN298" i="1"/>
  <c r="Q495" i="1"/>
  <c r="AN497" i="1"/>
  <c r="Q296" i="1"/>
  <c r="K52" i="1"/>
  <c r="K498" i="1"/>
  <c r="K299" i="1"/>
  <c r="K150" i="1"/>
  <c r="I52" i="1"/>
  <c r="J52" i="1" s="1"/>
  <c r="I498" i="1"/>
  <c r="J498" i="1" s="1"/>
  <c r="I299" i="1"/>
  <c r="J299" i="1" s="1"/>
  <c r="I150" i="1"/>
  <c r="J150" i="1" s="1"/>
  <c r="AS147" i="1"/>
  <c r="AN51" i="1"/>
  <c r="AS495" i="1"/>
  <c r="AS296" i="1"/>
  <c r="P297" i="1"/>
  <c r="P50" i="1"/>
  <c r="P496" i="1"/>
  <c r="Q49" i="1"/>
  <c r="P148" i="1"/>
  <c r="Z499" i="1"/>
  <c r="Y500" i="1"/>
  <c r="M51" i="1"/>
  <c r="AP51" i="1" s="1"/>
  <c r="O51" i="1"/>
  <c r="AR51" i="1" s="1"/>
  <c r="N51" i="1"/>
  <c r="AQ51" i="1" s="1"/>
  <c r="L51" i="1"/>
  <c r="AO51" i="1" s="1"/>
  <c r="Y54" i="1"/>
  <c r="Z53" i="1"/>
  <c r="Z300" i="1"/>
  <c r="Y301" i="1"/>
  <c r="N149" i="1"/>
  <c r="AQ149" i="1" s="1"/>
  <c r="L149" i="1"/>
  <c r="AO149" i="1" s="1"/>
  <c r="O149" i="1"/>
  <c r="AR149" i="1" s="1"/>
  <c r="M149" i="1"/>
  <c r="AP149" i="1" s="1"/>
  <c r="O497" i="1"/>
  <c r="AR497" i="1" s="1"/>
  <c r="M497" i="1"/>
  <c r="AP497" i="1" s="1"/>
  <c r="N497" i="1"/>
  <c r="AQ497" i="1" s="1"/>
  <c r="L497" i="1"/>
  <c r="AO497" i="1" s="1"/>
  <c r="Y152" i="1"/>
  <c r="Z151" i="1"/>
  <c r="N298" i="1"/>
  <c r="AQ298" i="1" s="1"/>
  <c r="L298" i="1"/>
  <c r="AO298" i="1" s="1"/>
  <c r="M298" i="1"/>
  <c r="AP298" i="1" s="1"/>
  <c r="O298" i="1"/>
  <c r="AR298" i="1" s="1"/>
  <c r="V2484" i="1"/>
  <c r="R2484" i="1"/>
  <c r="F2484" i="1"/>
  <c r="E2484" i="1"/>
  <c r="U2484" i="1"/>
  <c r="T2484" i="1"/>
  <c r="S2484" i="1"/>
  <c r="U2136" i="1"/>
  <c r="T2136" i="1"/>
  <c r="S2136" i="1"/>
  <c r="E2136" i="1"/>
  <c r="F2136" i="1"/>
  <c r="V2136" i="1"/>
  <c r="R2136" i="1"/>
  <c r="E3277" i="1"/>
  <c r="T3277" i="1"/>
  <c r="R3277" i="1"/>
  <c r="S3277" i="1"/>
  <c r="V3277" i="1"/>
  <c r="F3277" i="1"/>
  <c r="U3277" i="1"/>
  <c r="E5994" i="1"/>
  <c r="U5994" i="1"/>
  <c r="V5994" i="1"/>
  <c r="R5994" i="1"/>
  <c r="F5994" i="1"/>
  <c r="T5994" i="1"/>
  <c r="S5994" i="1"/>
  <c r="V3128" i="1"/>
  <c r="T3128" i="1"/>
  <c r="R3128" i="1"/>
  <c r="S3128" i="1"/>
  <c r="E3128" i="1"/>
  <c r="U3128" i="1"/>
  <c r="F3128" i="1"/>
  <c r="E4468" i="1"/>
  <c r="U4468" i="1"/>
  <c r="S4468" i="1"/>
  <c r="R4468" i="1"/>
  <c r="T4468" i="1"/>
  <c r="V4468" i="1"/>
  <c r="F4468" i="1"/>
  <c r="U5982" i="1"/>
  <c r="E5982" i="1"/>
  <c r="V5982" i="1"/>
  <c r="S5982" i="1"/>
  <c r="R5982" i="1"/>
  <c r="F5982" i="1"/>
  <c r="T5982" i="1"/>
  <c r="U5261" i="1"/>
  <c r="E5261" i="1"/>
  <c r="R5261" i="1"/>
  <c r="F5261" i="1"/>
  <c r="S5261" i="1"/>
  <c r="V5261" i="1"/>
  <c r="T5261" i="1"/>
  <c r="T5460" i="1"/>
  <c r="V5460" i="1"/>
  <c r="R5460" i="1"/>
  <c r="F5460" i="1"/>
  <c r="E5460" i="1"/>
  <c r="U5460" i="1"/>
  <c r="S5460" i="1"/>
  <c r="T5112" i="1"/>
  <c r="S5112" i="1"/>
  <c r="R5112" i="1"/>
  <c r="F5112" i="1"/>
  <c r="V5112" i="1"/>
  <c r="E5112" i="1"/>
  <c r="U5112" i="1"/>
  <c r="T3029" i="1"/>
  <c r="R3029" i="1"/>
  <c r="U3029" i="1"/>
  <c r="F3029" i="1"/>
  <c r="E3029" i="1"/>
  <c r="V3029" i="1"/>
  <c r="S3029" i="1"/>
  <c r="S4021" i="1"/>
  <c r="V4021" i="1"/>
  <c r="F4021" i="1"/>
  <c r="U4021" i="1"/>
  <c r="R4021" i="1"/>
  <c r="T4021" i="1"/>
  <c r="E4021" i="1"/>
  <c r="E2037" i="1"/>
  <c r="T2037" i="1"/>
  <c r="S2037" i="1"/>
  <c r="R2037" i="1"/>
  <c r="V2037" i="1"/>
  <c r="U2037" i="1"/>
  <c r="F2037" i="1"/>
  <c r="V4971" i="1"/>
  <c r="T4971" i="1"/>
  <c r="S4971" i="1"/>
  <c r="E4971" i="1"/>
  <c r="R4971" i="1"/>
  <c r="F4971" i="1"/>
  <c r="U4971" i="1"/>
  <c r="E2285" i="1"/>
  <c r="U2285" i="1"/>
  <c r="T2285" i="1"/>
  <c r="S2285" i="1"/>
  <c r="R2285" i="1"/>
  <c r="V2285" i="1"/>
  <c r="F2285" i="1"/>
  <c r="R5963" i="1"/>
  <c r="V5963" i="1"/>
  <c r="F5963" i="1"/>
  <c r="E5963" i="1"/>
  <c r="U5963" i="1"/>
  <c r="S5963" i="1"/>
  <c r="T5963" i="1"/>
  <c r="V4269" i="1"/>
  <c r="U4269" i="1"/>
  <c r="F4269" i="1"/>
  <c r="E4269" i="1"/>
  <c r="T4269" i="1"/>
  <c r="R4269" i="1"/>
  <c r="S4269" i="1"/>
  <c r="S5013" i="1"/>
  <c r="U5013" i="1"/>
  <c r="V5013" i="1"/>
  <c r="F5013" i="1"/>
  <c r="T5013" i="1"/>
  <c r="E5013" i="1"/>
  <c r="R5013" i="1"/>
  <c r="V3476" i="1"/>
  <c r="U3476" i="1"/>
  <c r="E3476" i="1"/>
  <c r="S3476" i="1"/>
  <c r="T3476" i="1"/>
  <c r="R3476" i="1"/>
  <c r="F3476" i="1"/>
  <c r="F4120" i="1"/>
  <c r="U4120" i="1"/>
  <c r="R4120" i="1"/>
  <c r="E4120" i="1"/>
  <c r="V4120" i="1"/>
  <c r="S4120" i="1"/>
  <c r="T4120" i="1"/>
  <c r="U1492" i="1"/>
  <c r="T1492" i="1"/>
  <c r="S1492" i="1"/>
  <c r="R1492" i="1"/>
  <c r="F1492" i="1"/>
  <c r="E1492" i="1"/>
  <c r="V1492" i="1"/>
  <c r="S1045" i="1"/>
  <c r="E1045" i="1"/>
  <c r="V1045" i="1"/>
  <c r="R1045" i="1"/>
  <c r="T1045" i="1"/>
  <c r="F1045" i="1"/>
  <c r="U1045" i="1"/>
  <c r="E1144" i="1"/>
  <c r="T1144" i="1"/>
  <c r="V1144" i="1"/>
  <c r="R1144" i="1"/>
  <c r="F1144" i="1"/>
  <c r="U1144" i="1"/>
  <c r="S1144" i="1"/>
  <c r="E1293" i="1"/>
  <c r="T1293" i="1"/>
  <c r="F1293" i="1"/>
  <c r="V1293" i="1"/>
  <c r="S1293" i="1"/>
  <c r="R1293" i="1"/>
  <c r="U1293" i="1"/>
  <c r="S300" i="1"/>
  <c r="R300" i="1"/>
  <c r="V300" i="1"/>
  <c r="U300" i="1"/>
  <c r="T300" i="1"/>
  <c r="F300" i="1"/>
  <c r="E300" i="1"/>
  <c r="R151" i="1"/>
  <c r="V151" i="1"/>
  <c r="T151" i="1"/>
  <c r="U151" i="1"/>
  <c r="S151" i="1"/>
  <c r="F151" i="1"/>
  <c r="E151" i="1"/>
  <c r="V499" i="1"/>
  <c r="U499" i="1"/>
  <c r="T499" i="1"/>
  <c r="R499" i="1"/>
  <c r="S499" i="1"/>
  <c r="F499" i="1"/>
  <c r="E499" i="1"/>
  <c r="R53" i="1"/>
  <c r="U53" i="1"/>
  <c r="T53" i="1"/>
  <c r="V53" i="1"/>
  <c r="S53" i="1"/>
  <c r="F53" i="1"/>
  <c r="E53" i="1"/>
  <c r="B53" i="4" l="1"/>
  <c r="B499" i="4"/>
  <c r="B151" i="4"/>
  <c r="B300" i="4"/>
  <c r="A130" i="1"/>
  <c r="AM129" i="1"/>
  <c r="K4120" i="1"/>
  <c r="I4120" i="1"/>
  <c r="K3476" i="1"/>
  <c r="I3476" i="1"/>
  <c r="K5013" i="1"/>
  <c r="I5013" i="1"/>
  <c r="K4269" i="1"/>
  <c r="I4269" i="1"/>
  <c r="K5963" i="1"/>
  <c r="I5963" i="1"/>
  <c r="I2285" i="1"/>
  <c r="K2285" i="1"/>
  <c r="I4971" i="1"/>
  <c r="K4971" i="1"/>
  <c r="I2037" i="1"/>
  <c r="K2037" i="1"/>
  <c r="K4021" i="1"/>
  <c r="I4021" i="1"/>
  <c r="I3029" i="1"/>
  <c r="K3029" i="1"/>
  <c r="I5112" i="1"/>
  <c r="K5112" i="1"/>
  <c r="I5460" i="1"/>
  <c r="K5460" i="1"/>
  <c r="I5261" i="1"/>
  <c r="K5261" i="1"/>
  <c r="I5982" i="1"/>
  <c r="K5982" i="1"/>
  <c r="K4468" i="1"/>
  <c r="I4468" i="1"/>
  <c r="K3128" i="1"/>
  <c r="I3128" i="1"/>
  <c r="I5994" i="1"/>
  <c r="K5994" i="1"/>
  <c r="I3277" i="1"/>
  <c r="K3277" i="1"/>
  <c r="K2136" i="1"/>
  <c r="I2136" i="1"/>
  <c r="K2484" i="1"/>
  <c r="I2484" i="1"/>
  <c r="AS5960" i="1"/>
  <c r="Q5960" i="1"/>
  <c r="AS5010" i="1"/>
  <c r="Q5010" i="1"/>
  <c r="Q3976" i="1"/>
  <c r="AS3976" i="1"/>
  <c r="O3028" i="1"/>
  <c r="AR3028" i="1" s="1"/>
  <c r="N3028" i="1"/>
  <c r="AQ3028" i="1" s="1"/>
  <c r="M3028" i="1"/>
  <c r="AP3028" i="1" s="1"/>
  <c r="L3028" i="1"/>
  <c r="AO3028" i="1" s="1"/>
  <c r="J3028" i="1"/>
  <c r="Q4465" i="1"/>
  <c r="AS4465" i="1"/>
  <c r="AS5109" i="1"/>
  <c r="Q5109" i="1"/>
  <c r="Q5956" i="1"/>
  <c r="AS5956" i="1"/>
  <c r="J4970" i="1"/>
  <c r="N4970" i="1"/>
  <c r="AQ4970" i="1" s="1"/>
  <c r="O4970" i="1"/>
  <c r="AR4970" i="1" s="1"/>
  <c r="M4970" i="1"/>
  <c r="AP4970" i="1" s="1"/>
  <c r="L4970" i="1"/>
  <c r="AO4970" i="1" s="1"/>
  <c r="L5012" i="1"/>
  <c r="AO5012" i="1" s="1"/>
  <c r="J5012" i="1"/>
  <c r="O5012" i="1"/>
  <c r="AR5012" i="1" s="1"/>
  <c r="N5012" i="1"/>
  <c r="AQ5012" i="1" s="1"/>
  <c r="M5012" i="1"/>
  <c r="AP5012" i="1" s="1"/>
  <c r="N5001" i="1"/>
  <c r="AQ5001" i="1" s="1"/>
  <c r="M5001" i="1"/>
  <c r="AP5001" i="1" s="1"/>
  <c r="L5001" i="1"/>
  <c r="AO5001" i="1" s="1"/>
  <c r="J5001" i="1"/>
  <c r="O5001" i="1"/>
  <c r="AR5001" i="1" s="1"/>
  <c r="N5260" i="1"/>
  <c r="AQ5260" i="1" s="1"/>
  <c r="M5260" i="1"/>
  <c r="AP5260" i="1" s="1"/>
  <c r="O5260" i="1"/>
  <c r="AR5260" i="1" s="1"/>
  <c r="L5260" i="1"/>
  <c r="AO5260" i="1" s="1"/>
  <c r="J5260" i="1"/>
  <c r="Q2034" i="1"/>
  <c r="AS2034" i="1"/>
  <c r="Y5015" i="1"/>
  <c r="Z5014" i="1"/>
  <c r="Y4271" i="1"/>
  <c r="Z4270" i="1"/>
  <c r="Z2286" i="1"/>
  <c r="Y2287" i="1"/>
  <c r="AN4118" i="1"/>
  <c r="P4118" i="1"/>
  <c r="Q3125" i="1"/>
  <c r="AS3125" i="1"/>
  <c r="Z5983" i="1"/>
  <c r="Y5984" i="1"/>
  <c r="A4054" i="1"/>
  <c r="AM4053" i="1"/>
  <c r="Z5262" i="1"/>
  <c r="Y5263" i="1"/>
  <c r="AN4969" i="1"/>
  <c r="P4969" i="1"/>
  <c r="Q4968" i="1"/>
  <c r="AS4968" i="1"/>
  <c r="AS5258" i="1"/>
  <c r="Q5258" i="1"/>
  <c r="O3127" i="1"/>
  <c r="AR3127" i="1" s="1"/>
  <c r="M3127" i="1"/>
  <c r="AP3127" i="1" s="1"/>
  <c r="L3127" i="1"/>
  <c r="AO3127" i="1" s="1"/>
  <c r="J3127" i="1"/>
  <c r="N3127" i="1"/>
  <c r="AQ3127" i="1" s="1"/>
  <c r="AN3126" i="1"/>
  <c r="P3126" i="1"/>
  <c r="P2283" i="1"/>
  <c r="AN2283" i="1"/>
  <c r="P3275" i="1"/>
  <c r="AN3275" i="1"/>
  <c r="Q4018" i="1"/>
  <c r="AS4018" i="1"/>
  <c r="P4466" i="1"/>
  <c r="AN4466" i="1"/>
  <c r="Z4022" i="1"/>
  <c r="Y4023" i="1"/>
  <c r="Z3030" i="1"/>
  <c r="Y3031" i="1"/>
  <c r="AS2133" i="1"/>
  <c r="Q2133" i="1"/>
  <c r="AS5979" i="1"/>
  <c r="Q5979" i="1"/>
  <c r="AN5961" i="1"/>
  <c r="P5961" i="1"/>
  <c r="AN5992" i="1"/>
  <c r="P5992" i="1"/>
  <c r="P4267" i="1"/>
  <c r="AN4267" i="1"/>
  <c r="AN5011" i="1"/>
  <c r="P5011" i="1"/>
  <c r="AN4019" i="1"/>
  <c r="P4019" i="1"/>
  <c r="Z2485" i="1"/>
  <c r="Y2486" i="1"/>
  <c r="A1054" i="1"/>
  <c r="AM1053" i="1"/>
  <c r="Z2038" i="1"/>
  <c r="Y2039" i="1"/>
  <c r="P5000" i="1"/>
  <c r="AN5000" i="1"/>
  <c r="Q4999" i="1"/>
  <c r="AS4999" i="1"/>
  <c r="AN5259" i="1"/>
  <c r="P5259" i="1"/>
  <c r="AN3027" i="1"/>
  <c r="P3027" i="1"/>
  <c r="Q3473" i="1"/>
  <c r="AS3473" i="1"/>
  <c r="P2482" i="1"/>
  <c r="AN2482" i="1"/>
  <c r="M5111" i="1"/>
  <c r="AP5111" i="1" s="1"/>
  <c r="L5111" i="1"/>
  <c r="AO5111" i="1" s="1"/>
  <c r="J5111" i="1"/>
  <c r="N5111" i="1"/>
  <c r="AQ5111" i="1" s="1"/>
  <c r="O5111" i="1"/>
  <c r="AR5111" i="1" s="1"/>
  <c r="J5962" i="1"/>
  <c r="O5962" i="1"/>
  <c r="AR5962" i="1" s="1"/>
  <c r="N5962" i="1"/>
  <c r="AQ5962" i="1" s="1"/>
  <c r="M5962" i="1"/>
  <c r="AP5962" i="1" s="1"/>
  <c r="L5962" i="1"/>
  <c r="AO5962" i="1" s="1"/>
  <c r="O3475" i="1"/>
  <c r="AR3475" i="1" s="1"/>
  <c r="N3475" i="1"/>
  <c r="AQ3475" i="1" s="1"/>
  <c r="M3475" i="1"/>
  <c r="AP3475" i="1" s="1"/>
  <c r="L3475" i="1"/>
  <c r="AO3475" i="1" s="1"/>
  <c r="J3475" i="1"/>
  <c r="N5459" i="1"/>
  <c r="AQ5459" i="1" s="1"/>
  <c r="O5459" i="1"/>
  <c r="AR5459" i="1" s="1"/>
  <c r="J5459" i="1"/>
  <c r="M5459" i="1"/>
  <c r="AP5459" i="1" s="1"/>
  <c r="L5459" i="1"/>
  <c r="AO5459" i="1" s="1"/>
  <c r="AN5980" i="1"/>
  <c r="P5980" i="1"/>
  <c r="Q3274" i="1"/>
  <c r="AS3274" i="1"/>
  <c r="AN2035" i="1"/>
  <c r="P2035" i="1"/>
  <c r="Q2481" i="1"/>
  <c r="AS2481" i="1"/>
  <c r="Z5461" i="1"/>
  <c r="Y5462" i="1"/>
  <c r="Z3477" i="1"/>
  <c r="Y3478" i="1"/>
  <c r="Y4470" i="1"/>
  <c r="Z4469" i="1"/>
  <c r="Y5996" i="1"/>
  <c r="Z5995" i="1"/>
  <c r="L4467" i="1"/>
  <c r="AO4467" i="1" s="1"/>
  <c r="M4467" i="1"/>
  <c r="AP4467" i="1" s="1"/>
  <c r="O4467" i="1"/>
  <c r="AR4467" i="1" s="1"/>
  <c r="N4467" i="1"/>
  <c r="AQ4467" i="1" s="1"/>
  <c r="J4467" i="1"/>
  <c r="M4268" i="1"/>
  <c r="AP4268" i="1" s="1"/>
  <c r="O4268" i="1"/>
  <c r="AR4268" i="1" s="1"/>
  <c r="J4268" i="1"/>
  <c r="N4268" i="1"/>
  <c r="AQ4268" i="1" s="1"/>
  <c r="L4268" i="1"/>
  <c r="AO4268" i="1" s="1"/>
  <c r="N2483" i="1"/>
  <c r="AQ2483" i="1" s="1"/>
  <c r="M2483" i="1"/>
  <c r="AP2483" i="1" s="1"/>
  <c r="O2483" i="1"/>
  <c r="AR2483" i="1" s="1"/>
  <c r="L2483" i="1"/>
  <c r="AO2483" i="1" s="1"/>
  <c r="J2483" i="1"/>
  <c r="Q5991" i="1"/>
  <c r="AS5991" i="1"/>
  <c r="P4988" i="1"/>
  <c r="AN4988" i="1"/>
  <c r="A3054" i="1"/>
  <c r="AM3053" i="1"/>
  <c r="Z2137" i="1"/>
  <c r="Y2138" i="1"/>
  <c r="M4020" i="1"/>
  <c r="AP4020" i="1" s="1"/>
  <c r="L4020" i="1"/>
  <c r="AO4020" i="1" s="1"/>
  <c r="J4020" i="1"/>
  <c r="O4020" i="1"/>
  <c r="AR4020" i="1" s="1"/>
  <c r="N4020" i="1"/>
  <c r="AQ4020" i="1" s="1"/>
  <c r="N2036" i="1"/>
  <c r="AQ2036" i="1" s="1"/>
  <c r="M2036" i="1"/>
  <c r="AP2036" i="1" s="1"/>
  <c r="L2036" i="1"/>
  <c r="AO2036" i="1" s="1"/>
  <c r="O2036" i="1"/>
  <c r="AR2036" i="1" s="1"/>
  <c r="J2036" i="1"/>
  <c r="M5981" i="1"/>
  <c r="AP5981" i="1" s="1"/>
  <c r="O5981" i="1"/>
  <c r="AR5981" i="1" s="1"/>
  <c r="J5981" i="1"/>
  <c r="N5981" i="1"/>
  <c r="AQ5981" i="1" s="1"/>
  <c r="L5981" i="1"/>
  <c r="AO5981" i="1" s="1"/>
  <c r="P5458" i="1"/>
  <c r="AN5458" i="1"/>
  <c r="Z5113" i="1"/>
  <c r="Y5114" i="1"/>
  <c r="Y3279" i="1"/>
  <c r="Z3278" i="1"/>
  <c r="P2134" i="1"/>
  <c r="AN2134" i="1"/>
  <c r="Q4266" i="1"/>
  <c r="AS4266" i="1"/>
  <c r="Y5965" i="1"/>
  <c r="Z5964" i="1"/>
  <c r="AN5110" i="1"/>
  <c r="P5110" i="1"/>
  <c r="Z4121" i="1"/>
  <c r="Y4122" i="1"/>
  <c r="A2054" i="1"/>
  <c r="AM2053" i="1"/>
  <c r="Z4972" i="1"/>
  <c r="Y4973" i="1"/>
  <c r="Q3026" i="1"/>
  <c r="AS3026" i="1"/>
  <c r="A5054" i="1"/>
  <c r="AM5053" i="1"/>
  <c r="AS4987" i="1"/>
  <c r="Q4987" i="1"/>
  <c r="Q2282" i="1"/>
  <c r="AS2282" i="1"/>
  <c r="Q4117" i="1"/>
  <c r="AS4117" i="1"/>
  <c r="Y3130" i="1"/>
  <c r="Z3129" i="1"/>
  <c r="P3474" i="1"/>
  <c r="AN3474" i="1"/>
  <c r="J5993" i="1"/>
  <c r="L5993" i="1"/>
  <c r="AO5993" i="1" s="1"/>
  <c r="O5993" i="1"/>
  <c r="AR5993" i="1" s="1"/>
  <c r="N5993" i="1"/>
  <c r="AQ5993" i="1" s="1"/>
  <c r="M5993" i="1"/>
  <c r="AP5993" i="1" s="1"/>
  <c r="M3276" i="1"/>
  <c r="AP3276" i="1" s="1"/>
  <c r="L3276" i="1"/>
  <c r="AO3276" i="1" s="1"/>
  <c r="N3276" i="1"/>
  <c r="AQ3276" i="1" s="1"/>
  <c r="J3276" i="1"/>
  <c r="O3276" i="1"/>
  <c r="AR3276" i="1" s="1"/>
  <c r="M4989" i="1"/>
  <c r="AP4989" i="1" s="1"/>
  <c r="L4989" i="1"/>
  <c r="AO4989" i="1" s="1"/>
  <c r="O4989" i="1"/>
  <c r="AR4989" i="1" s="1"/>
  <c r="N4989" i="1"/>
  <c r="AQ4989" i="1" s="1"/>
  <c r="J4989" i="1"/>
  <c r="AS5457" i="1"/>
  <c r="Q5457" i="1"/>
  <c r="N4119" i="1"/>
  <c r="AQ4119" i="1" s="1"/>
  <c r="L4119" i="1"/>
  <c r="AO4119" i="1" s="1"/>
  <c r="M4119" i="1"/>
  <c r="AP4119" i="1" s="1"/>
  <c r="J4119" i="1"/>
  <c r="O4119" i="1"/>
  <c r="AR4119" i="1" s="1"/>
  <c r="J2284" i="1"/>
  <c r="M2284" i="1"/>
  <c r="AP2284" i="1" s="1"/>
  <c r="L2284" i="1"/>
  <c r="AO2284" i="1" s="1"/>
  <c r="O2284" i="1"/>
  <c r="AR2284" i="1" s="1"/>
  <c r="N2284" i="1"/>
  <c r="AQ2284" i="1" s="1"/>
  <c r="L2135" i="1"/>
  <c r="AO2135" i="1" s="1"/>
  <c r="N2135" i="1"/>
  <c r="AQ2135" i="1" s="1"/>
  <c r="J2135" i="1"/>
  <c r="M2135" i="1"/>
  <c r="AP2135" i="1" s="1"/>
  <c r="O2135" i="1"/>
  <c r="AR2135" i="1" s="1"/>
  <c r="I1293" i="1"/>
  <c r="K1293" i="1"/>
  <c r="I1144" i="1"/>
  <c r="K1144" i="1"/>
  <c r="K1045" i="1"/>
  <c r="I1045" i="1"/>
  <c r="K1492" i="1"/>
  <c r="I1492" i="1"/>
  <c r="AN1142" i="1"/>
  <c r="P1142" i="1"/>
  <c r="Y1047" i="1"/>
  <c r="Z1046" i="1"/>
  <c r="M1292" i="1"/>
  <c r="AP1292" i="1" s="1"/>
  <c r="L1292" i="1"/>
  <c r="AO1292" i="1" s="1"/>
  <c r="N1292" i="1"/>
  <c r="AQ1292" i="1" s="1"/>
  <c r="O1292" i="1"/>
  <c r="AR1292" i="1" s="1"/>
  <c r="J1292" i="1"/>
  <c r="Q1141" i="1"/>
  <c r="AS1141" i="1"/>
  <c r="AN1291" i="1"/>
  <c r="P1291" i="1"/>
  <c r="Q1042" i="1"/>
  <c r="AS1042" i="1"/>
  <c r="AS1290" i="1"/>
  <c r="Q1290" i="1"/>
  <c r="J1491" i="1"/>
  <c r="M1491" i="1"/>
  <c r="AP1491" i="1" s="1"/>
  <c r="O1491" i="1"/>
  <c r="AR1491" i="1" s="1"/>
  <c r="N1491" i="1"/>
  <c r="AQ1491" i="1" s="1"/>
  <c r="L1491" i="1"/>
  <c r="AO1491" i="1" s="1"/>
  <c r="Y1146" i="1"/>
  <c r="Z1145" i="1"/>
  <c r="Z1294" i="1"/>
  <c r="Y1295" i="1"/>
  <c r="AN1490" i="1"/>
  <c r="P1490" i="1"/>
  <c r="P1043" i="1"/>
  <c r="AN1043" i="1"/>
  <c r="N1143" i="1"/>
  <c r="AQ1143" i="1" s="1"/>
  <c r="O1143" i="1"/>
  <c r="AR1143" i="1" s="1"/>
  <c r="M1143" i="1"/>
  <c r="AP1143" i="1" s="1"/>
  <c r="J1143" i="1"/>
  <c r="L1143" i="1"/>
  <c r="AO1143" i="1" s="1"/>
  <c r="Z1493" i="1"/>
  <c r="Y1494" i="1"/>
  <c r="AS1489" i="1"/>
  <c r="Q1489" i="1"/>
  <c r="L1044" i="1"/>
  <c r="AO1044" i="1" s="1"/>
  <c r="O1044" i="1"/>
  <c r="AR1044" i="1" s="1"/>
  <c r="J1044" i="1"/>
  <c r="N1044" i="1"/>
  <c r="AQ1044" i="1" s="1"/>
  <c r="M1044" i="1"/>
  <c r="AP1044" i="1" s="1"/>
  <c r="AS297" i="1"/>
  <c r="Q148" i="1"/>
  <c r="AN150" i="1"/>
  <c r="Q496" i="1"/>
  <c r="AN299" i="1"/>
  <c r="Q50" i="1"/>
  <c r="AN498" i="1"/>
  <c r="K53" i="1"/>
  <c r="K499" i="1"/>
  <c r="K151" i="1"/>
  <c r="K300" i="1"/>
  <c r="I53" i="1"/>
  <c r="J53" i="1" s="1"/>
  <c r="I499" i="1"/>
  <c r="J499" i="1" s="1"/>
  <c r="I151" i="1"/>
  <c r="J151" i="1" s="1"/>
  <c r="I300" i="1"/>
  <c r="J300" i="1" s="1"/>
  <c r="AS496" i="1"/>
  <c r="AN52" i="1"/>
  <c r="Q297" i="1"/>
  <c r="AS50" i="1"/>
  <c r="P149" i="1"/>
  <c r="P298" i="1"/>
  <c r="P51" i="1"/>
  <c r="AS148" i="1"/>
  <c r="P497" i="1"/>
  <c r="Z152" i="1"/>
  <c r="Y153" i="1"/>
  <c r="O498" i="1"/>
  <c r="AR498" i="1" s="1"/>
  <c r="M498" i="1"/>
  <c r="AP498" i="1" s="1"/>
  <c r="N498" i="1"/>
  <c r="AQ498" i="1" s="1"/>
  <c r="L498" i="1"/>
  <c r="AO498" i="1" s="1"/>
  <c r="Y302" i="1"/>
  <c r="Z301" i="1"/>
  <c r="Y501" i="1"/>
  <c r="Z500" i="1"/>
  <c r="N150" i="1"/>
  <c r="AQ150" i="1" s="1"/>
  <c r="L150" i="1"/>
  <c r="AO150" i="1" s="1"/>
  <c r="M150" i="1"/>
  <c r="AP150" i="1" s="1"/>
  <c r="O150" i="1"/>
  <c r="AR150" i="1" s="1"/>
  <c r="L52" i="1"/>
  <c r="AO52" i="1" s="1"/>
  <c r="N52" i="1"/>
  <c r="AQ52" i="1" s="1"/>
  <c r="M52" i="1"/>
  <c r="AP52" i="1" s="1"/>
  <c r="O52" i="1"/>
  <c r="AR52" i="1" s="1"/>
  <c r="Z54" i="1"/>
  <c r="Y55" i="1"/>
  <c r="O299" i="1"/>
  <c r="AR299" i="1" s="1"/>
  <c r="L299" i="1"/>
  <c r="AO299" i="1" s="1"/>
  <c r="N299" i="1"/>
  <c r="AQ299" i="1" s="1"/>
  <c r="M299" i="1"/>
  <c r="AP299" i="1" s="1"/>
  <c r="U5014" i="1"/>
  <c r="S5014" i="1"/>
  <c r="E5014" i="1"/>
  <c r="V5014" i="1"/>
  <c r="R5014" i="1"/>
  <c r="F5014" i="1"/>
  <c r="T5014" i="1"/>
  <c r="F5262" i="1"/>
  <c r="S5262" i="1"/>
  <c r="R5262" i="1"/>
  <c r="V5262" i="1"/>
  <c r="E5262" i="1"/>
  <c r="T5262" i="1"/>
  <c r="U5262" i="1"/>
  <c r="V5461" i="1"/>
  <c r="R5461" i="1"/>
  <c r="F5461" i="1"/>
  <c r="U5461" i="1"/>
  <c r="E5461" i="1"/>
  <c r="T5461" i="1"/>
  <c r="S5461" i="1"/>
  <c r="E4469" i="1"/>
  <c r="R4469" i="1"/>
  <c r="T4469" i="1"/>
  <c r="U4469" i="1"/>
  <c r="V4469" i="1"/>
  <c r="S4469" i="1"/>
  <c r="F4469" i="1"/>
  <c r="S4121" i="1"/>
  <c r="V4121" i="1"/>
  <c r="R4121" i="1"/>
  <c r="F4121" i="1"/>
  <c r="U4121" i="1"/>
  <c r="E4121" i="1"/>
  <c r="T4121" i="1"/>
  <c r="T4270" i="1"/>
  <c r="V4270" i="1"/>
  <c r="R4270" i="1"/>
  <c r="F4270" i="1"/>
  <c r="U4270" i="1"/>
  <c r="E4270" i="1"/>
  <c r="S4270" i="1"/>
  <c r="R5113" i="1"/>
  <c r="V5113" i="1"/>
  <c r="E5113" i="1"/>
  <c r="F5113" i="1"/>
  <c r="S5113" i="1"/>
  <c r="T5113" i="1"/>
  <c r="U5113" i="1"/>
  <c r="V4022" i="1"/>
  <c r="T4022" i="1"/>
  <c r="E4022" i="1"/>
  <c r="S4022" i="1"/>
  <c r="U4022" i="1"/>
  <c r="R4022" i="1"/>
  <c r="F4022" i="1"/>
  <c r="U3477" i="1"/>
  <c r="T3477" i="1"/>
  <c r="R3477" i="1"/>
  <c r="F3477" i="1"/>
  <c r="E3477" i="1"/>
  <c r="V3477" i="1"/>
  <c r="S3477" i="1"/>
  <c r="V5995" i="1"/>
  <c r="F5995" i="1"/>
  <c r="R5995" i="1"/>
  <c r="S5995" i="1"/>
  <c r="T5995" i="1"/>
  <c r="U5995" i="1"/>
  <c r="E5995" i="1"/>
  <c r="R5983" i="1"/>
  <c r="T5983" i="1"/>
  <c r="S5983" i="1"/>
  <c r="E5983" i="1"/>
  <c r="F5983" i="1"/>
  <c r="U5983" i="1"/>
  <c r="V5983" i="1"/>
  <c r="F2137" i="1"/>
  <c r="E2137" i="1"/>
  <c r="T2137" i="1"/>
  <c r="V2137" i="1"/>
  <c r="U2137" i="1"/>
  <c r="R2137" i="1"/>
  <c r="S2137" i="1"/>
  <c r="S3129" i="1"/>
  <c r="T3129" i="1"/>
  <c r="V3129" i="1"/>
  <c r="F3129" i="1"/>
  <c r="E3129" i="1"/>
  <c r="R3129" i="1"/>
  <c r="U3129" i="1"/>
  <c r="U2286" i="1"/>
  <c r="S2286" i="1"/>
  <c r="F2286" i="1"/>
  <c r="V2286" i="1"/>
  <c r="T2286" i="1"/>
  <c r="E2286" i="1"/>
  <c r="R2286" i="1"/>
  <c r="E3030" i="1"/>
  <c r="T3030" i="1"/>
  <c r="S3030" i="1"/>
  <c r="V3030" i="1"/>
  <c r="R3030" i="1"/>
  <c r="U3030" i="1"/>
  <c r="F3030" i="1"/>
  <c r="U2038" i="1"/>
  <c r="E2038" i="1"/>
  <c r="T2038" i="1"/>
  <c r="S2038" i="1"/>
  <c r="F2038" i="1"/>
  <c r="V2038" i="1"/>
  <c r="R2038" i="1"/>
  <c r="R5964" i="1"/>
  <c r="U5964" i="1"/>
  <c r="F5964" i="1"/>
  <c r="V5964" i="1"/>
  <c r="E5964" i="1"/>
  <c r="T5964" i="1"/>
  <c r="S5964" i="1"/>
  <c r="S4972" i="1"/>
  <c r="E4972" i="1"/>
  <c r="T4972" i="1"/>
  <c r="R4972" i="1"/>
  <c r="V4972" i="1"/>
  <c r="F4972" i="1"/>
  <c r="U4972" i="1"/>
  <c r="R2485" i="1"/>
  <c r="V2485" i="1"/>
  <c r="T2485" i="1"/>
  <c r="S2485" i="1"/>
  <c r="E2485" i="1"/>
  <c r="U2485" i="1"/>
  <c r="F2485" i="1"/>
  <c r="F3278" i="1"/>
  <c r="U3278" i="1"/>
  <c r="T3278" i="1"/>
  <c r="V3278" i="1"/>
  <c r="E3278" i="1"/>
  <c r="R3278" i="1"/>
  <c r="S3278" i="1"/>
  <c r="R1145" i="1"/>
  <c r="F1145" i="1"/>
  <c r="S1145" i="1"/>
  <c r="T1145" i="1"/>
  <c r="E1145" i="1"/>
  <c r="U1145" i="1"/>
  <c r="V1145" i="1"/>
  <c r="F1046" i="1"/>
  <c r="R1046" i="1"/>
  <c r="U1046" i="1"/>
  <c r="S1046" i="1"/>
  <c r="E1046" i="1"/>
  <c r="T1046" i="1"/>
  <c r="V1046" i="1"/>
  <c r="E1294" i="1"/>
  <c r="T1294" i="1"/>
  <c r="S1294" i="1"/>
  <c r="U1294" i="1"/>
  <c r="R1294" i="1"/>
  <c r="F1294" i="1"/>
  <c r="V1294" i="1"/>
  <c r="E1493" i="1"/>
  <c r="T1493" i="1"/>
  <c r="S1493" i="1"/>
  <c r="R1493" i="1"/>
  <c r="V1493" i="1"/>
  <c r="U1493" i="1"/>
  <c r="F1493" i="1"/>
  <c r="S500" i="1"/>
  <c r="R500" i="1"/>
  <c r="U500" i="1"/>
  <c r="V500" i="1"/>
  <c r="T500" i="1"/>
  <c r="F500" i="1"/>
  <c r="E500" i="1"/>
  <c r="U152" i="1"/>
  <c r="T152" i="1"/>
  <c r="S152" i="1"/>
  <c r="R152" i="1"/>
  <c r="V152" i="1"/>
  <c r="E152" i="1"/>
  <c r="F152" i="1"/>
  <c r="V301" i="1"/>
  <c r="U301" i="1"/>
  <c r="T301" i="1"/>
  <c r="S301" i="1"/>
  <c r="R301" i="1"/>
  <c r="F301" i="1"/>
  <c r="E301" i="1"/>
  <c r="U54" i="1"/>
  <c r="T54" i="1"/>
  <c r="S54" i="1"/>
  <c r="R54" i="1"/>
  <c r="V54" i="1"/>
  <c r="F54" i="1"/>
  <c r="E54" i="1"/>
  <c r="B54" i="4" l="1"/>
  <c r="B301" i="4"/>
  <c r="B152" i="4"/>
  <c r="B500" i="4"/>
  <c r="A131" i="1"/>
  <c r="AM130" i="1"/>
  <c r="I3278" i="1"/>
  <c r="K3278" i="1"/>
  <c r="K2485" i="1"/>
  <c r="I2485" i="1"/>
  <c r="K4972" i="1"/>
  <c r="I4972" i="1"/>
  <c r="K5964" i="1"/>
  <c r="I5964" i="1"/>
  <c r="I2038" i="1"/>
  <c r="K2038" i="1"/>
  <c r="I3030" i="1"/>
  <c r="K3030" i="1"/>
  <c r="K2286" i="1"/>
  <c r="I2286" i="1"/>
  <c r="I3129" i="1"/>
  <c r="K3129" i="1"/>
  <c r="I2137" i="1"/>
  <c r="K2137" i="1"/>
  <c r="I5983" i="1"/>
  <c r="K5983" i="1"/>
  <c r="K5995" i="1"/>
  <c r="I5995" i="1"/>
  <c r="I3477" i="1"/>
  <c r="K3477" i="1"/>
  <c r="K4022" i="1"/>
  <c r="I4022" i="1"/>
  <c r="I5113" i="1"/>
  <c r="K5113" i="1"/>
  <c r="I4270" i="1"/>
  <c r="K4270" i="1"/>
  <c r="K4121" i="1"/>
  <c r="I4121" i="1"/>
  <c r="I4469" i="1"/>
  <c r="K4469" i="1"/>
  <c r="K5461" i="1"/>
  <c r="I5461" i="1"/>
  <c r="I5262" i="1"/>
  <c r="K5262" i="1"/>
  <c r="K5014" i="1"/>
  <c r="I5014" i="1"/>
  <c r="AS5458" i="1"/>
  <c r="Q5458" i="1"/>
  <c r="Q3027" i="1"/>
  <c r="AS3027" i="1"/>
  <c r="Z2039" i="1"/>
  <c r="Y2040" i="1"/>
  <c r="Z3031" i="1"/>
  <c r="Y3032" i="1"/>
  <c r="AN3127" i="1"/>
  <c r="P3127" i="1"/>
  <c r="A4055" i="1"/>
  <c r="AM4054" i="1"/>
  <c r="Y2288" i="1"/>
  <c r="Z2287" i="1"/>
  <c r="P3028" i="1"/>
  <c r="AN3028" i="1"/>
  <c r="N2484" i="1"/>
  <c r="AQ2484" i="1" s="1"/>
  <c r="M2484" i="1"/>
  <c r="AP2484" i="1" s="1"/>
  <c r="L2484" i="1"/>
  <c r="AO2484" i="1" s="1"/>
  <c r="O2484" i="1"/>
  <c r="AR2484" i="1" s="1"/>
  <c r="J2484" i="1"/>
  <c r="L3128" i="1"/>
  <c r="AO3128" i="1" s="1"/>
  <c r="J3128" i="1"/>
  <c r="O3128" i="1"/>
  <c r="AR3128" i="1" s="1"/>
  <c r="N3128" i="1"/>
  <c r="AQ3128" i="1" s="1"/>
  <c r="M3128" i="1"/>
  <c r="AP3128" i="1" s="1"/>
  <c r="J4269" i="1"/>
  <c r="O4269" i="1"/>
  <c r="AR4269" i="1" s="1"/>
  <c r="M4269" i="1"/>
  <c r="AP4269" i="1" s="1"/>
  <c r="L4269" i="1"/>
  <c r="AO4269" i="1" s="1"/>
  <c r="N4269" i="1"/>
  <c r="AQ4269" i="1" s="1"/>
  <c r="P3276" i="1"/>
  <c r="AN3276" i="1"/>
  <c r="AN5993" i="1"/>
  <c r="P5993" i="1"/>
  <c r="Y4974" i="1"/>
  <c r="Z4973" i="1"/>
  <c r="AS5110" i="1"/>
  <c r="Q5110" i="1"/>
  <c r="AS2134" i="1"/>
  <c r="Q2134" i="1"/>
  <c r="Q4988" i="1"/>
  <c r="AS4988" i="1"/>
  <c r="Z4470" i="1"/>
  <c r="Y4471" i="1"/>
  <c r="AS5000" i="1"/>
  <c r="Q5000" i="1"/>
  <c r="Z2486" i="1"/>
  <c r="Y2487" i="1"/>
  <c r="Q5992" i="1"/>
  <c r="AS5992" i="1"/>
  <c r="AN2284" i="1"/>
  <c r="P2284" i="1"/>
  <c r="P4989" i="1"/>
  <c r="AN4989" i="1"/>
  <c r="Q3474" i="1"/>
  <c r="AS3474" i="1"/>
  <c r="Z3279" i="1"/>
  <c r="Y3280" i="1"/>
  <c r="P5111" i="1"/>
  <c r="AN5111" i="1"/>
  <c r="AS4019" i="1"/>
  <c r="Q4019" i="1"/>
  <c r="Q5961" i="1"/>
  <c r="AS5961" i="1"/>
  <c r="Y5985" i="1"/>
  <c r="Z5984" i="1"/>
  <c r="Z5015" i="1"/>
  <c r="Y5016" i="1"/>
  <c r="P5012" i="1"/>
  <c r="AN5012" i="1"/>
  <c r="M5460" i="1"/>
  <c r="AP5460" i="1" s="1"/>
  <c r="O5460" i="1"/>
  <c r="AR5460" i="1" s="1"/>
  <c r="N5460" i="1"/>
  <c r="AQ5460" i="1" s="1"/>
  <c r="L5460" i="1"/>
  <c r="AO5460" i="1" s="1"/>
  <c r="J5460" i="1"/>
  <c r="O2037" i="1"/>
  <c r="AR2037" i="1" s="1"/>
  <c r="N2037" i="1"/>
  <c r="AQ2037" i="1" s="1"/>
  <c r="M2037" i="1"/>
  <c r="AP2037" i="1" s="1"/>
  <c r="L2037" i="1"/>
  <c r="AO2037" i="1" s="1"/>
  <c r="J2037" i="1"/>
  <c r="Z2138" i="1"/>
  <c r="Y2139" i="1"/>
  <c r="AN4268" i="1"/>
  <c r="P4268" i="1"/>
  <c r="Q2035" i="1"/>
  <c r="AS2035" i="1"/>
  <c r="P5459" i="1"/>
  <c r="AN5459" i="1"/>
  <c r="AS5259" i="1"/>
  <c r="Q5259" i="1"/>
  <c r="AS3275" i="1"/>
  <c r="Q3275" i="1"/>
  <c r="Q4969" i="1"/>
  <c r="AS4969" i="1"/>
  <c r="P5001" i="1"/>
  <c r="AN5001" i="1"/>
  <c r="N2136" i="1"/>
  <c r="AQ2136" i="1" s="1"/>
  <c r="M2136" i="1"/>
  <c r="AP2136" i="1" s="1"/>
  <c r="L2136" i="1"/>
  <c r="AO2136" i="1" s="1"/>
  <c r="J2136" i="1"/>
  <c r="O2136" i="1"/>
  <c r="AR2136" i="1" s="1"/>
  <c r="M4468" i="1"/>
  <c r="AP4468" i="1" s="1"/>
  <c r="L4468" i="1"/>
  <c r="AO4468" i="1" s="1"/>
  <c r="J4468" i="1"/>
  <c r="O4468" i="1"/>
  <c r="AR4468" i="1" s="1"/>
  <c r="N4468" i="1"/>
  <c r="AQ4468" i="1" s="1"/>
  <c r="N5013" i="1"/>
  <c r="AQ5013" i="1" s="1"/>
  <c r="M5013" i="1"/>
  <c r="AP5013" i="1" s="1"/>
  <c r="L5013" i="1"/>
  <c r="AO5013" i="1" s="1"/>
  <c r="J5013" i="1"/>
  <c r="O5013" i="1"/>
  <c r="AR5013" i="1" s="1"/>
  <c r="A2055" i="1"/>
  <c r="AM2054" i="1"/>
  <c r="Z5965" i="1"/>
  <c r="Y5966" i="1"/>
  <c r="Y5115" i="1"/>
  <c r="Z5114" i="1"/>
  <c r="AN5981" i="1"/>
  <c r="P5981" i="1"/>
  <c r="P2483" i="1"/>
  <c r="AN2483" i="1"/>
  <c r="Z3478" i="1"/>
  <c r="Y3479" i="1"/>
  <c r="Q5011" i="1"/>
  <c r="AS5011" i="1"/>
  <c r="Y4024" i="1"/>
  <c r="Z4023" i="1"/>
  <c r="L5112" i="1"/>
  <c r="AO5112" i="1" s="1"/>
  <c r="N5112" i="1"/>
  <c r="AQ5112" i="1" s="1"/>
  <c r="M5112" i="1"/>
  <c r="AP5112" i="1" s="1"/>
  <c r="J5112" i="1"/>
  <c r="O5112" i="1"/>
  <c r="AR5112" i="1" s="1"/>
  <c r="M4971" i="1"/>
  <c r="AP4971" i="1" s="1"/>
  <c r="N4971" i="1"/>
  <c r="AQ4971" i="1" s="1"/>
  <c r="J4971" i="1"/>
  <c r="O4971" i="1"/>
  <c r="AR4971" i="1" s="1"/>
  <c r="L4971" i="1"/>
  <c r="AO4971" i="1" s="1"/>
  <c r="AN2135" i="1"/>
  <c r="P2135" i="1"/>
  <c r="AS2283" i="1"/>
  <c r="Q2283" i="1"/>
  <c r="AN5260" i="1"/>
  <c r="P5260" i="1"/>
  <c r="N3476" i="1"/>
  <c r="AQ3476" i="1" s="1"/>
  <c r="M3476" i="1"/>
  <c r="AP3476" i="1" s="1"/>
  <c r="L3476" i="1"/>
  <c r="AO3476" i="1" s="1"/>
  <c r="J3476" i="1"/>
  <c r="O3476" i="1"/>
  <c r="AR3476" i="1" s="1"/>
  <c r="Y3131" i="1"/>
  <c r="Z3130" i="1"/>
  <c r="A5055" i="1"/>
  <c r="AM5054" i="1"/>
  <c r="Y4123" i="1"/>
  <c r="Z4122" i="1"/>
  <c r="P4020" i="1"/>
  <c r="AN4020" i="1"/>
  <c r="A3055" i="1"/>
  <c r="AM3054" i="1"/>
  <c r="AN4467" i="1"/>
  <c r="P4467" i="1"/>
  <c r="Y5997" i="1"/>
  <c r="Z5996" i="1"/>
  <c r="Y5463" i="1"/>
  <c r="Z5462" i="1"/>
  <c r="P3475" i="1"/>
  <c r="AN3475" i="1"/>
  <c r="Q2482" i="1"/>
  <c r="AS2482" i="1"/>
  <c r="A1055" i="1"/>
  <c r="AM1054" i="1"/>
  <c r="AS3126" i="1"/>
  <c r="Q3126" i="1"/>
  <c r="Z5263" i="1"/>
  <c r="Y5264" i="1"/>
  <c r="O3277" i="1"/>
  <c r="AR3277" i="1" s="1"/>
  <c r="N3277" i="1"/>
  <c r="AQ3277" i="1" s="1"/>
  <c r="J3277" i="1"/>
  <c r="M3277" i="1"/>
  <c r="AP3277" i="1" s="1"/>
  <c r="L3277" i="1"/>
  <c r="AO3277" i="1" s="1"/>
  <c r="M5982" i="1"/>
  <c r="AP5982" i="1" s="1"/>
  <c r="L5982" i="1"/>
  <c r="AO5982" i="1" s="1"/>
  <c r="N5982" i="1"/>
  <c r="AQ5982" i="1" s="1"/>
  <c r="J5982" i="1"/>
  <c r="O5982" i="1"/>
  <c r="AR5982" i="1" s="1"/>
  <c r="L3029" i="1"/>
  <c r="AO3029" i="1" s="1"/>
  <c r="O3029" i="1"/>
  <c r="AR3029" i="1" s="1"/>
  <c r="J3029" i="1"/>
  <c r="N3029" i="1"/>
  <c r="AQ3029" i="1" s="1"/>
  <c r="M3029" i="1"/>
  <c r="AP3029" i="1" s="1"/>
  <c r="N2285" i="1"/>
  <c r="AQ2285" i="1" s="1"/>
  <c r="M2285" i="1"/>
  <c r="AP2285" i="1" s="1"/>
  <c r="L2285" i="1"/>
  <c r="AO2285" i="1" s="1"/>
  <c r="J2285" i="1"/>
  <c r="O2285" i="1"/>
  <c r="AR2285" i="1" s="1"/>
  <c r="AN4119" i="1"/>
  <c r="P4119" i="1"/>
  <c r="P2036" i="1"/>
  <c r="AN2036" i="1"/>
  <c r="Q5980" i="1"/>
  <c r="AS5980" i="1"/>
  <c r="AN5962" i="1"/>
  <c r="P5962" i="1"/>
  <c r="AS4267" i="1"/>
  <c r="Q4267" i="1"/>
  <c r="AS4466" i="1"/>
  <c r="Q4466" i="1"/>
  <c r="AS4118" i="1"/>
  <c r="Q4118" i="1"/>
  <c r="Z4271" i="1"/>
  <c r="Y4272" i="1"/>
  <c r="L4021" i="1"/>
  <c r="AO4021" i="1" s="1"/>
  <c r="N4021" i="1"/>
  <c r="AQ4021" i="1" s="1"/>
  <c r="M4021" i="1"/>
  <c r="AP4021" i="1" s="1"/>
  <c r="J4021" i="1"/>
  <c r="O4021" i="1"/>
  <c r="AR4021" i="1" s="1"/>
  <c r="N5963" i="1"/>
  <c r="AQ5963" i="1" s="1"/>
  <c r="M5963" i="1"/>
  <c r="AP5963" i="1" s="1"/>
  <c r="O5963" i="1"/>
  <c r="AR5963" i="1" s="1"/>
  <c r="L5963" i="1"/>
  <c r="AO5963" i="1" s="1"/>
  <c r="J5963" i="1"/>
  <c r="J4120" i="1"/>
  <c r="N4120" i="1"/>
  <c r="AQ4120" i="1" s="1"/>
  <c r="M4120" i="1"/>
  <c r="AP4120" i="1" s="1"/>
  <c r="L4120" i="1"/>
  <c r="AO4120" i="1" s="1"/>
  <c r="O4120" i="1"/>
  <c r="AR4120" i="1" s="1"/>
  <c r="P4970" i="1"/>
  <c r="AN4970" i="1"/>
  <c r="O5994" i="1"/>
  <c r="AR5994" i="1" s="1"/>
  <c r="N5994" i="1"/>
  <c r="AQ5994" i="1" s="1"/>
  <c r="J5994" i="1"/>
  <c r="L5994" i="1"/>
  <c r="AO5994" i="1" s="1"/>
  <c r="M5994" i="1"/>
  <c r="AP5994" i="1" s="1"/>
  <c r="M5261" i="1"/>
  <c r="AP5261" i="1" s="1"/>
  <c r="L5261" i="1"/>
  <c r="AO5261" i="1" s="1"/>
  <c r="N5261" i="1"/>
  <c r="AQ5261" i="1" s="1"/>
  <c r="O5261" i="1"/>
  <c r="AR5261" i="1" s="1"/>
  <c r="J5261" i="1"/>
  <c r="K1493" i="1"/>
  <c r="I1493" i="1"/>
  <c r="K1294" i="1"/>
  <c r="I1294" i="1"/>
  <c r="K1046" i="1"/>
  <c r="I1046" i="1"/>
  <c r="I1145" i="1"/>
  <c r="K1145" i="1"/>
  <c r="AS1043" i="1"/>
  <c r="Q1043" i="1"/>
  <c r="Y1147" i="1"/>
  <c r="Z1146" i="1"/>
  <c r="N1492" i="1"/>
  <c r="AQ1492" i="1" s="1"/>
  <c r="M1492" i="1"/>
  <c r="AP1492" i="1" s="1"/>
  <c r="O1492" i="1"/>
  <c r="AR1492" i="1" s="1"/>
  <c r="L1492" i="1"/>
  <c r="AO1492" i="1" s="1"/>
  <c r="J1492" i="1"/>
  <c r="Q1490" i="1"/>
  <c r="AS1490" i="1"/>
  <c r="P1044" i="1"/>
  <c r="AN1044" i="1"/>
  <c r="Q1291" i="1"/>
  <c r="AS1291" i="1"/>
  <c r="J1045" i="1"/>
  <c r="O1045" i="1"/>
  <c r="AR1045" i="1" s="1"/>
  <c r="N1045" i="1"/>
  <c r="AQ1045" i="1" s="1"/>
  <c r="M1045" i="1"/>
  <c r="AP1045" i="1" s="1"/>
  <c r="L1045" i="1"/>
  <c r="AO1045" i="1" s="1"/>
  <c r="AN1143" i="1"/>
  <c r="P1143" i="1"/>
  <c r="Y1296" i="1"/>
  <c r="Z1295" i="1"/>
  <c r="AN1491" i="1"/>
  <c r="P1491" i="1"/>
  <c r="Z1047" i="1"/>
  <c r="Y1048" i="1"/>
  <c r="AN1292" i="1"/>
  <c r="P1292" i="1"/>
  <c r="AS1142" i="1"/>
  <c r="Q1142" i="1"/>
  <c r="M1144" i="1"/>
  <c r="AP1144" i="1" s="1"/>
  <c r="L1144" i="1"/>
  <c r="AO1144" i="1" s="1"/>
  <c r="O1144" i="1"/>
  <c r="AR1144" i="1" s="1"/>
  <c r="J1144" i="1"/>
  <c r="N1144" i="1"/>
  <c r="AQ1144" i="1" s="1"/>
  <c r="Z1494" i="1"/>
  <c r="Y1495" i="1"/>
  <c r="M1293" i="1"/>
  <c r="AP1293" i="1" s="1"/>
  <c r="O1293" i="1"/>
  <c r="AR1293" i="1" s="1"/>
  <c r="N1293" i="1"/>
  <c r="AQ1293" i="1" s="1"/>
  <c r="L1293" i="1"/>
  <c r="AO1293" i="1" s="1"/>
  <c r="J1293" i="1"/>
  <c r="Q149" i="1"/>
  <c r="AS298" i="1"/>
  <c r="AN300" i="1"/>
  <c r="AN499" i="1"/>
  <c r="Q497" i="1"/>
  <c r="Q51" i="1"/>
  <c r="AN151" i="1"/>
  <c r="AS497" i="1"/>
  <c r="K54" i="1"/>
  <c r="K301" i="1"/>
  <c r="K152" i="1"/>
  <c r="K500" i="1"/>
  <c r="AS149" i="1"/>
  <c r="I54" i="1"/>
  <c r="J54" i="1" s="1"/>
  <c r="I301" i="1"/>
  <c r="J301" i="1" s="1"/>
  <c r="I152" i="1"/>
  <c r="J152" i="1" s="1"/>
  <c r="I500" i="1"/>
  <c r="J500" i="1" s="1"/>
  <c r="AN53" i="1"/>
  <c r="Q298" i="1"/>
  <c r="P52" i="1"/>
  <c r="P299" i="1"/>
  <c r="P150" i="1"/>
  <c r="AS51" i="1"/>
  <c r="P498" i="1"/>
  <c r="Y56" i="1"/>
  <c r="Z55" i="1"/>
  <c r="Y154" i="1"/>
  <c r="Z153" i="1"/>
  <c r="O499" i="1"/>
  <c r="AR499" i="1" s="1"/>
  <c r="N499" i="1"/>
  <c r="AQ499" i="1" s="1"/>
  <c r="L499" i="1"/>
  <c r="AO499" i="1" s="1"/>
  <c r="M499" i="1"/>
  <c r="AP499" i="1" s="1"/>
  <c r="Y303" i="1"/>
  <c r="Z302" i="1"/>
  <c r="O300" i="1"/>
  <c r="AR300" i="1" s="1"/>
  <c r="N300" i="1"/>
  <c r="AQ300" i="1" s="1"/>
  <c r="L300" i="1"/>
  <c r="AO300" i="1" s="1"/>
  <c r="M300" i="1"/>
  <c r="AP300" i="1" s="1"/>
  <c r="M53" i="1"/>
  <c r="AP53" i="1" s="1"/>
  <c r="L53" i="1"/>
  <c r="AO53" i="1" s="1"/>
  <c r="O53" i="1"/>
  <c r="AR53" i="1" s="1"/>
  <c r="N53" i="1"/>
  <c r="AQ53" i="1" s="1"/>
  <c r="Y502" i="1"/>
  <c r="Z501" i="1"/>
  <c r="O151" i="1"/>
  <c r="AR151" i="1" s="1"/>
  <c r="M151" i="1"/>
  <c r="AP151" i="1" s="1"/>
  <c r="N151" i="1"/>
  <c r="AQ151" i="1" s="1"/>
  <c r="L151" i="1"/>
  <c r="AO151" i="1" s="1"/>
  <c r="F3031" i="1"/>
  <c r="U3031" i="1"/>
  <c r="S3031" i="1"/>
  <c r="V3031" i="1"/>
  <c r="R3031" i="1"/>
  <c r="E3031" i="1"/>
  <c r="T3031" i="1"/>
  <c r="T2287" i="1"/>
  <c r="F2287" i="1"/>
  <c r="U2287" i="1"/>
  <c r="E2287" i="1"/>
  <c r="R2287" i="1"/>
  <c r="V2287" i="1"/>
  <c r="S2287" i="1"/>
  <c r="V2486" i="1"/>
  <c r="R2486" i="1"/>
  <c r="F2486" i="1"/>
  <c r="U2486" i="1"/>
  <c r="S2486" i="1"/>
  <c r="T2486" i="1"/>
  <c r="E2486" i="1"/>
  <c r="V2138" i="1"/>
  <c r="F2138" i="1"/>
  <c r="E2138" i="1"/>
  <c r="S2138" i="1"/>
  <c r="T2138" i="1"/>
  <c r="U2138" i="1"/>
  <c r="R2138" i="1"/>
  <c r="S5114" i="1"/>
  <c r="F5114" i="1"/>
  <c r="R5114" i="1"/>
  <c r="E5114" i="1"/>
  <c r="V5114" i="1"/>
  <c r="U5114" i="1"/>
  <c r="T5114" i="1"/>
  <c r="E5263" i="1"/>
  <c r="V5263" i="1"/>
  <c r="T5263" i="1"/>
  <c r="F5263" i="1"/>
  <c r="R5263" i="1"/>
  <c r="U5263" i="1"/>
  <c r="S5263" i="1"/>
  <c r="E4470" i="1"/>
  <c r="T4470" i="1"/>
  <c r="F4470" i="1"/>
  <c r="R4470" i="1"/>
  <c r="S4470" i="1"/>
  <c r="V4470" i="1"/>
  <c r="U4470" i="1"/>
  <c r="R3279" i="1"/>
  <c r="T3279" i="1"/>
  <c r="E3279" i="1"/>
  <c r="S3279" i="1"/>
  <c r="V3279" i="1"/>
  <c r="F3279" i="1"/>
  <c r="U3279" i="1"/>
  <c r="R4973" i="1"/>
  <c r="S4973" i="1"/>
  <c r="T4973" i="1"/>
  <c r="U4973" i="1"/>
  <c r="E4973" i="1"/>
  <c r="V4973" i="1"/>
  <c r="F4973" i="1"/>
  <c r="R5965" i="1"/>
  <c r="V5965" i="1"/>
  <c r="F5965" i="1"/>
  <c r="S5965" i="1"/>
  <c r="E5965" i="1"/>
  <c r="T5965" i="1"/>
  <c r="U5965" i="1"/>
  <c r="E4023" i="1"/>
  <c r="F4023" i="1"/>
  <c r="T4023" i="1"/>
  <c r="U4023" i="1"/>
  <c r="S4023" i="1"/>
  <c r="R4023" i="1"/>
  <c r="V4023" i="1"/>
  <c r="V4122" i="1"/>
  <c r="S4122" i="1"/>
  <c r="U4122" i="1"/>
  <c r="F4122" i="1"/>
  <c r="E4122" i="1"/>
  <c r="T4122" i="1"/>
  <c r="R4122" i="1"/>
  <c r="R5996" i="1"/>
  <c r="U5996" i="1"/>
  <c r="S5996" i="1"/>
  <c r="V5996" i="1"/>
  <c r="T5996" i="1"/>
  <c r="F5996" i="1"/>
  <c r="E5996" i="1"/>
  <c r="F5984" i="1"/>
  <c r="R5984" i="1"/>
  <c r="U5984" i="1"/>
  <c r="T5984" i="1"/>
  <c r="E5984" i="1"/>
  <c r="V5984" i="1"/>
  <c r="S5984" i="1"/>
  <c r="R4271" i="1"/>
  <c r="U4271" i="1"/>
  <c r="V4271" i="1"/>
  <c r="S4271" i="1"/>
  <c r="T4271" i="1"/>
  <c r="E4271" i="1"/>
  <c r="F4271" i="1"/>
  <c r="E2039" i="1"/>
  <c r="R2039" i="1"/>
  <c r="S2039" i="1"/>
  <c r="U2039" i="1"/>
  <c r="T2039" i="1"/>
  <c r="F2039" i="1"/>
  <c r="V2039" i="1"/>
  <c r="T3478" i="1"/>
  <c r="R3478" i="1"/>
  <c r="U3478" i="1"/>
  <c r="F3478" i="1"/>
  <c r="E3478" i="1"/>
  <c r="V3478" i="1"/>
  <c r="S3478" i="1"/>
  <c r="F3130" i="1"/>
  <c r="U3130" i="1"/>
  <c r="T3130" i="1"/>
  <c r="S3130" i="1"/>
  <c r="V3130" i="1"/>
  <c r="E3130" i="1"/>
  <c r="R3130" i="1"/>
  <c r="F5015" i="1"/>
  <c r="U5015" i="1"/>
  <c r="E5015" i="1"/>
  <c r="V5015" i="1"/>
  <c r="S5015" i="1"/>
  <c r="T5015" i="1"/>
  <c r="R5015" i="1"/>
  <c r="S5462" i="1"/>
  <c r="T5462" i="1"/>
  <c r="V5462" i="1"/>
  <c r="E5462" i="1"/>
  <c r="R5462" i="1"/>
  <c r="U5462" i="1"/>
  <c r="F5462" i="1"/>
  <c r="V1295" i="1"/>
  <c r="U1295" i="1"/>
  <c r="F1295" i="1"/>
  <c r="R1295" i="1"/>
  <c r="S1295" i="1"/>
  <c r="E1295" i="1"/>
  <c r="T1295" i="1"/>
  <c r="E1494" i="1"/>
  <c r="T1494" i="1"/>
  <c r="R1494" i="1"/>
  <c r="U1494" i="1"/>
  <c r="S1494" i="1"/>
  <c r="F1494" i="1"/>
  <c r="V1494" i="1"/>
  <c r="V1146" i="1"/>
  <c r="R1146" i="1"/>
  <c r="E1146" i="1"/>
  <c r="T1146" i="1"/>
  <c r="S1146" i="1"/>
  <c r="F1146" i="1"/>
  <c r="U1146" i="1"/>
  <c r="V1047" i="1"/>
  <c r="F1047" i="1"/>
  <c r="S1047" i="1"/>
  <c r="R1047" i="1"/>
  <c r="E1047" i="1"/>
  <c r="U1047" i="1"/>
  <c r="T1047" i="1"/>
  <c r="T302" i="1"/>
  <c r="S302" i="1"/>
  <c r="U302" i="1"/>
  <c r="V302" i="1"/>
  <c r="R302" i="1"/>
  <c r="F302" i="1"/>
  <c r="E302" i="1"/>
  <c r="V153" i="1"/>
  <c r="U153" i="1"/>
  <c r="T153" i="1"/>
  <c r="R153" i="1"/>
  <c r="S153" i="1"/>
  <c r="F153" i="1"/>
  <c r="E153" i="1"/>
  <c r="V501" i="1"/>
  <c r="U501" i="1"/>
  <c r="T501" i="1"/>
  <c r="S501" i="1"/>
  <c r="R501" i="1"/>
  <c r="F501" i="1"/>
  <c r="E501" i="1"/>
  <c r="T55" i="1"/>
  <c r="V55" i="1"/>
  <c r="U55" i="1"/>
  <c r="R55" i="1"/>
  <c r="S55" i="1"/>
  <c r="F55" i="1"/>
  <c r="E55" i="1"/>
  <c r="B55" i="4" l="1"/>
  <c r="B501" i="4"/>
  <c r="B153" i="4"/>
  <c r="B302" i="4"/>
  <c r="A132" i="1"/>
  <c r="AM131" i="1"/>
  <c r="I5462" i="1"/>
  <c r="K5462" i="1"/>
  <c r="I5015" i="1"/>
  <c r="K5015" i="1"/>
  <c r="K3130" i="1"/>
  <c r="I3130" i="1"/>
  <c r="K3478" i="1"/>
  <c r="I3478" i="1"/>
  <c r="I2039" i="1"/>
  <c r="K2039" i="1"/>
  <c r="K4271" i="1"/>
  <c r="I4271" i="1"/>
  <c r="K5984" i="1"/>
  <c r="I5984" i="1"/>
  <c r="K5996" i="1"/>
  <c r="I5996" i="1"/>
  <c r="I4122" i="1"/>
  <c r="K4122" i="1"/>
  <c r="K4023" i="1"/>
  <c r="I4023" i="1"/>
  <c r="K5965" i="1"/>
  <c r="I5965" i="1"/>
  <c r="K4973" i="1"/>
  <c r="I4973" i="1"/>
  <c r="I3279" i="1"/>
  <c r="K3279" i="1"/>
  <c r="K4470" i="1"/>
  <c r="I4470" i="1"/>
  <c r="I5263" i="1"/>
  <c r="K5263" i="1"/>
  <c r="I5114" i="1"/>
  <c r="K5114" i="1"/>
  <c r="K2138" i="1"/>
  <c r="I2138" i="1"/>
  <c r="I2486" i="1"/>
  <c r="K2486" i="1"/>
  <c r="I2287" i="1"/>
  <c r="K2287" i="1"/>
  <c r="K3031" i="1"/>
  <c r="I3031" i="1"/>
  <c r="AN3029" i="1"/>
  <c r="P3029" i="1"/>
  <c r="L5014" i="1"/>
  <c r="AO5014" i="1" s="1"/>
  <c r="J5014" i="1"/>
  <c r="N5014" i="1"/>
  <c r="AQ5014" i="1" s="1"/>
  <c r="M5014" i="1"/>
  <c r="AP5014" i="1" s="1"/>
  <c r="O5014" i="1"/>
  <c r="AR5014" i="1" s="1"/>
  <c r="M4121" i="1"/>
  <c r="AP4121" i="1" s="1"/>
  <c r="L4121" i="1"/>
  <c r="AO4121" i="1" s="1"/>
  <c r="J4121" i="1"/>
  <c r="N4121" i="1"/>
  <c r="AQ4121" i="1" s="1"/>
  <c r="O4121" i="1"/>
  <c r="AR4121" i="1" s="1"/>
  <c r="L5964" i="1"/>
  <c r="AO5964" i="1" s="1"/>
  <c r="J5964" i="1"/>
  <c r="O5964" i="1"/>
  <c r="AR5964" i="1" s="1"/>
  <c r="M5964" i="1"/>
  <c r="AP5964" i="1" s="1"/>
  <c r="N5964" i="1"/>
  <c r="AQ5964" i="1" s="1"/>
  <c r="Q4119" i="1"/>
  <c r="AS4119" i="1"/>
  <c r="Q3475" i="1"/>
  <c r="AS3475" i="1"/>
  <c r="A5056" i="1"/>
  <c r="AM5055" i="1"/>
  <c r="Z3479" i="1"/>
  <c r="Y3480" i="1"/>
  <c r="Z5115" i="1"/>
  <c r="Y5116" i="1"/>
  <c r="Q5001" i="1"/>
  <c r="AS5001" i="1"/>
  <c r="Q5459" i="1"/>
  <c r="AS5459" i="1"/>
  <c r="Y4273" i="1"/>
  <c r="Z4272" i="1"/>
  <c r="Q5962" i="1"/>
  <c r="AS5962" i="1"/>
  <c r="A3056" i="1"/>
  <c r="AM3055" i="1"/>
  <c r="Q5260" i="1"/>
  <c r="AS5260" i="1"/>
  <c r="P5013" i="1"/>
  <c r="AN5013" i="1"/>
  <c r="P2037" i="1"/>
  <c r="AN2037" i="1"/>
  <c r="AS4989" i="1"/>
  <c r="Q4989" i="1"/>
  <c r="Y2289" i="1"/>
  <c r="Z2288" i="1"/>
  <c r="Y2041" i="1"/>
  <c r="Z2040" i="1"/>
  <c r="L3477" i="1"/>
  <c r="AO3477" i="1" s="1"/>
  <c r="O3477" i="1"/>
  <c r="AR3477" i="1" s="1"/>
  <c r="N3477" i="1"/>
  <c r="AQ3477" i="1" s="1"/>
  <c r="M3477" i="1"/>
  <c r="AP3477" i="1" s="1"/>
  <c r="J3477" i="1"/>
  <c r="O3129" i="1"/>
  <c r="AR3129" i="1" s="1"/>
  <c r="J3129" i="1"/>
  <c r="M3129" i="1"/>
  <c r="AP3129" i="1" s="1"/>
  <c r="N3129" i="1"/>
  <c r="AQ3129" i="1" s="1"/>
  <c r="L3129" i="1"/>
  <c r="AO3129" i="1" s="1"/>
  <c r="O5995" i="1"/>
  <c r="AR5995" i="1" s="1"/>
  <c r="M5995" i="1"/>
  <c r="AP5995" i="1" s="1"/>
  <c r="L5995" i="1"/>
  <c r="AO5995" i="1" s="1"/>
  <c r="J5995" i="1"/>
  <c r="N5995" i="1"/>
  <c r="AQ5995" i="1" s="1"/>
  <c r="O2286" i="1"/>
  <c r="AR2286" i="1" s="1"/>
  <c r="M2286" i="1"/>
  <c r="AP2286" i="1" s="1"/>
  <c r="J2286" i="1"/>
  <c r="L2286" i="1"/>
  <c r="AO2286" i="1" s="1"/>
  <c r="N2286" i="1"/>
  <c r="AQ2286" i="1" s="1"/>
  <c r="O4972" i="1"/>
  <c r="AR4972" i="1" s="1"/>
  <c r="J4972" i="1"/>
  <c r="L4972" i="1"/>
  <c r="AO4972" i="1" s="1"/>
  <c r="M4972" i="1"/>
  <c r="AP4972" i="1" s="1"/>
  <c r="N4972" i="1"/>
  <c r="AQ4972" i="1" s="1"/>
  <c r="Y3132" i="1"/>
  <c r="Z3131" i="1"/>
  <c r="Z5966" i="1"/>
  <c r="Y5967" i="1"/>
  <c r="AS5111" i="1"/>
  <c r="Q5111" i="1"/>
  <c r="Q2284" i="1"/>
  <c r="AS2284" i="1"/>
  <c r="P5994" i="1"/>
  <c r="AN5994" i="1"/>
  <c r="A1056" i="1"/>
  <c r="AM1055" i="1"/>
  <c r="AS4020" i="1"/>
  <c r="Q4020" i="1"/>
  <c r="AN4971" i="1"/>
  <c r="P4971" i="1"/>
  <c r="P2136" i="1"/>
  <c r="AN2136" i="1"/>
  <c r="Q4268" i="1"/>
  <c r="AS4268" i="1"/>
  <c r="Z5985" i="1"/>
  <c r="Y5986" i="1"/>
  <c r="P3128" i="1"/>
  <c r="AN3128" i="1"/>
  <c r="A4056" i="1"/>
  <c r="AM4055" i="1"/>
  <c r="M5262" i="1"/>
  <c r="AP5262" i="1" s="1"/>
  <c r="L5262" i="1"/>
  <c r="AO5262" i="1" s="1"/>
  <c r="N5262" i="1"/>
  <c r="AQ5262" i="1" s="1"/>
  <c r="J5262" i="1"/>
  <c r="O5262" i="1"/>
  <c r="AR5262" i="1" s="1"/>
  <c r="L4270" i="1"/>
  <c r="AO4270" i="1" s="1"/>
  <c r="O4270" i="1"/>
  <c r="AR4270" i="1" s="1"/>
  <c r="J4270" i="1"/>
  <c r="M4270" i="1"/>
  <c r="AP4270" i="1" s="1"/>
  <c r="N4270" i="1"/>
  <c r="AQ4270" i="1" s="1"/>
  <c r="AN2285" i="1"/>
  <c r="P2285" i="1"/>
  <c r="AN3277" i="1"/>
  <c r="P3277" i="1"/>
  <c r="Y5464" i="1"/>
  <c r="Z5463" i="1"/>
  <c r="AS3276" i="1"/>
  <c r="Q3276" i="1"/>
  <c r="AN5261" i="1"/>
  <c r="P5261" i="1"/>
  <c r="AN4021" i="1"/>
  <c r="P4021" i="1"/>
  <c r="P5982" i="1"/>
  <c r="AN5982" i="1"/>
  <c r="Q2483" i="1"/>
  <c r="AS2483" i="1"/>
  <c r="Y3281" i="1"/>
  <c r="Z3280" i="1"/>
  <c r="Y4472" i="1"/>
  <c r="Z4471" i="1"/>
  <c r="AS3127" i="1"/>
  <c r="Q3127" i="1"/>
  <c r="O5461" i="1"/>
  <c r="AR5461" i="1" s="1"/>
  <c r="L5461" i="1"/>
  <c r="AO5461" i="1" s="1"/>
  <c r="J5461" i="1"/>
  <c r="N5461" i="1"/>
  <c r="AQ5461" i="1" s="1"/>
  <c r="M5461" i="1"/>
  <c r="AP5461" i="1" s="1"/>
  <c r="J2485" i="1"/>
  <c r="L2485" i="1"/>
  <c r="AO2485" i="1" s="1"/>
  <c r="O2485" i="1"/>
  <c r="AR2485" i="1" s="1"/>
  <c r="M2485" i="1"/>
  <c r="AP2485" i="1" s="1"/>
  <c r="N2485" i="1"/>
  <c r="AQ2485" i="1" s="1"/>
  <c r="Z4024" i="1"/>
  <c r="Y4025" i="1"/>
  <c r="AS5981" i="1"/>
  <c r="Q5981" i="1"/>
  <c r="Y2140" i="1"/>
  <c r="Z2139" i="1"/>
  <c r="Y4975" i="1"/>
  <c r="Z4974" i="1"/>
  <c r="AN2484" i="1"/>
  <c r="P2484" i="1"/>
  <c r="N5113" i="1"/>
  <c r="AQ5113" i="1" s="1"/>
  <c r="M5113" i="1"/>
  <c r="AP5113" i="1" s="1"/>
  <c r="O5113" i="1"/>
  <c r="AR5113" i="1" s="1"/>
  <c r="L5113" i="1"/>
  <c r="AO5113" i="1" s="1"/>
  <c r="J5113" i="1"/>
  <c r="O5983" i="1"/>
  <c r="AR5983" i="1" s="1"/>
  <c r="M5983" i="1"/>
  <c r="AP5983" i="1" s="1"/>
  <c r="L5983" i="1"/>
  <c r="AO5983" i="1" s="1"/>
  <c r="J5983" i="1"/>
  <c r="N5983" i="1"/>
  <c r="AQ5983" i="1" s="1"/>
  <c r="L3030" i="1"/>
  <c r="AO3030" i="1" s="1"/>
  <c r="J3030" i="1"/>
  <c r="O3030" i="1"/>
  <c r="AR3030" i="1" s="1"/>
  <c r="N3030" i="1"/>
  <c r="AQ3030" i="1" s="1"/>
  <c r="M3030" i="1"/>
  <c r="AP3030" i="1" s="1"/>
  <c r="AS4970" i="1"/>
  <c r="Q4970" i="1"/>
  <c r="AN4120" i="1"/>
  <c r="P4120" i="1"/>
  <c r="Z5997" i="1"/>
  <c r="Y5998" i="1"/>
  <c r="Z4123" i="1"/>
  <c r="Y4124" i="1"/>
  <c r="P3476" i="1"/>
  <c r="AN3476" i="1"/>
  <c r="AN5963" i="1"/>
  <c r="P5963" i="1"/>
  <c r="AS2036" i="1"/>
  <c r="Q2036" i="1"/>
  <c r="Y5265" i="1"/>
  <c r="Z5264" i="1"/>
  <c r="AS4467" i="1"/>
  <c r="Q4467" i="1"/>
  <c r="A2056" i="1"/>
  <c r="AM2055" i="1"/>
  <c r="AN5460" i="1"/>
  <c r="P5460" i="1"/>
  <c r="AS5012" i="1"/>
  <c r="Q5012" i="1"/>
  <c r="Y2488" i="1"/>
  <c r="Z2487" i="1"/>
  <c r="Q3028" i="1"/>
  <c r="AS3028" i="1"/>
  <c r="Z3032" i="1"/>
  <c r="Y3033" i="1"/>
  <c r="M4022" i="1"/>
  <c r="AP4022" i="1" s="1"/>
  <c r="L4022" i="1"/>
  <c r="AO4022" i="1" s="1"/>
  <c r="J4022" i="1"/>
  <c r="O4022" i="1"/>
  <c r="AR4022" i="1" s="1"/>
  <c r="N4022" i="1"/>
  <c r="AQ4022" i="1" s="1"/>
  <c r="AS2135" i="1"/>
  <c r="Q2135" i="1"/>
  <c r="P5112" i="1"/>
  <c r="AN5112" i="1"/>
  <c r="P4468" i="1"/>
  <c r="AN4468" i="1"/>
  <c r="Z5016" i="1"/>
  <c r="Y5017" i="1"/>
  <c r="Q5993" i="1"/>
  <c r="AS5993" i="1"/>
  <c r="AN4269" i="1"/>
  <c r="P4269" i="1"/>
  <c r="N4469" i="1"/>
  <c r="AQ4469" i="1" s="1"/>
  <c r="M4469" i="1"/>
  <c r="AP4469" i="1" s="1"/>
  <c r="L4469" i="1"/>
  <c r="AO4469" i="1" s="1"/>
  <c r="O4469" i="1"/>
  <c r="AR4469" i="1" s="1"/>
  <c r="J4469" i="1"/>
  <c r="O2137" i="1"/>
  <c r="AR2137" i="1" s="1"/>
  <c r="N2137" i="1"/>
  <c r="AQ2137" i="1" s="1"/>
  <c r="J2137" i="1"/>
  <c r="M2137" i="1"/>
  <c r="AP2137" i="1" s="1"/>
  <c r="L2137" i="1"/>
  <c r="AO2137" i="1" s="1"/>
  <c r="O2038" i="1"/>
  <c r="AR2038" i="1" s="1"/>
  <c r="N2038" i="1"/>
  <c r="AQ2038" i="1" s="1"/>
  <c r="M2038" i="1"/>
  <c r="AP2038" i="1" s="1"/>
  <c r="L2038" i="1"/>
  <c r="AO2038" i="1" s="1"/>
  <c r="J2038" i="1"/>
  <c r="N3278" i="1"/>
  <c r="AQ3278" i="1" s="1"/>
  <c r="M3278" i="1"/>
  <c r="AP3278" i="1" s="1"/>
  <c r="L3278" i="1"/>
  <c r="AO3278" i="1" s="1"/>
  <c r="J3278" i="1"/>
  <c r="O3278" i="1"/>
  <c r="AR3278" i="1" s="1"/>
  <c r="K1047" i="1"/>
  <c r="I1047" i="1"/>
  <c r="K1146" i="1"/>
  <c r="I1146" i="1"/>
  <c r="K1494" i="1"/>
  <c r="I1494" i="1"/>
  <c r="K1295" i="1"/>
  <c r="I1295" i="1"/>
  <c r="AN1293" i="1"/>
  <c r="P1293" i="1"/>
  <c r="Y1297" i="1"/>
  <c r="Z1296" i="1"/>
  <c r="AN1144" i="1"/>
  <c r="P1144" i="1"/>
  <c r="Z1048" i="1"/>
  <c r="Y1049" i="1"/>
  <c r="AS1143" i="1"/>
  <c r="Q1143" i="1"/>
  <c r="J1145" i="1"/>
  <c r="O1145" i="1"/>
  <c r="AR1145" i="1" s="1"/>
  <c r="N1145" i="1"/>
  <c r="AQ1145" i="1" s="1"/>
  <c r="M1145" i="1"/>
  <c r="AP1145" i="1" s="1"/>
  <c r="L1145" i="1"/>
  <c r="AO1145" i="1" s="1"/>
  <c r="O1046" i="1"/>
  <c r="AR1046" i="1" s="1"/>
  <c r="N1046" i="1"/>
  <c r="AQ1046" i="1" s="1"/>
  <c r="M1046" i="1"/>
  <c r="AP1046" i="1" s="1"/>
  <c r="L1046" i="1"/>
  <c r="AO1046" i="1" s="1"/>
  <c r="J1046" i="1"/>
  <c r="Q1044" i="1"/>
  <c r="AS1044" i="1"/>
  <c r="AS1491" i="1"/>
  <c r="Q1491" i="1"/>
  <c r="L1294" i="1"/>
  <c r="AO1294" i="1" s="1"/>
  <c r="J1294" i="1"/>
  <c r="O1294" i="1"/>
  <c r="AR1294" i="1" s="1"/>
  <c r="N1294" i="1"/>
  <c r="AQ1294" i="1" s="1"/>
  <c r="M1294" i="1"/>
  <c r="AP1294" i="1" s="1"/>
  <c r="Y1496" i="1"/>
  <c r="Z1495" i="1"/>
  <c r="Y1148" i="1"/>
  <c r="Z1147" i="1"/>
  <c r="AN1492" i="1"/>
  <c r="P1492" i="1"/>
  <c r="N1493" i="1"/>
  <c r="AQ1493" i="1" s="1"/>
  <c r="O1493" i="1"/>
  <c r="AR1493" i="1" s="1"/>
  <c r="L1493" i="1"/>
  <c r="AO1493" i="1" s="1"/>
  <c r="M1493" i="1"/>
  <c r="AP1493" i="1" s="1"/>
  <c r="J1493" i="1"/>
  <c r="AS1292" i="1"/>
  <c r="Q1292" i="1"/>
  <c r="AN1045" i="1"/>
  <c r="P1045" i="1"/>
  <c r="AN54" i="1"/>
  <c r="Q52" i="1"/>
  <c r="Q150" i="1"/>
  <c r="AS299" i="1"/>
  <c r="Q498" i="1"/>
  <c r="AN152" i="1"/>
  <c r="AN500" i="1"/>
  <c r="AN301" i="1"/>
  <c r="K55" i="1"/>
  <c r="K501" i="1"/>
  <c r="K153" i="1"/>
  <c r="K302" i="1"/>
  <c r="I55" i="1"/>
  <c r="J55" i="1" s="1"/>
  <c r="I501" i="1"/>
  <c r="J501" i="1" s="1"/>
  <c r="I153" i="1"/>
  <c r="J153" i="1" s="1"/>
  <c r="I302" i="1"/>
  <c r="J302" i="1" s="1"/>
  <c r="AS150" i="1"/>
  <c r="P300" i="1"/>
  <c r="Q299" i="1"/>
  <c r="AS52" i="1"/>
  <c r="P499" i="1"/>
  <c r="AS498" i="1"/>
  <c r="P53" i="1"/>
  <c r="P151" i="1"/>
  <c r="N152" i="1"/>
  <c r="AQ152" i="1" s="1"/>
  <c r="M152" i="1"/>
  <c r="AP152" i="1" s="1"/>
  <c r="O152" i="1"/>
  <c r="AR152" i="1" s="1"/>
  <c r="L152" i="1"/>
  <c r="AO152" i="1" s="1"/>
  <c r="Y57" i="1"/>
  <c r="Z56" i="1"/>
  <c r="Y503" i="1"/>
  <c r="Z502" i="1"/>
  <c r="M301" i="1"/>
  <c r="AP301" i="1" s="1"/>
  <c r="N301" i="1"/>
  <c r="AQ301" i="1" s="1"/>
  <c r="L301" i="1"/>
  <c r="AO301" i="1" s="1"/>
  <c r="O301" i="1"/>
  <c r="AR301" i="1" s="1"/>
  <c r="L500" i="1"/>
  <c r="AO500" i="1" s="1"/>
  <c r="N500" i="1"/>
  <c r="AQ500" i="1" s="1"/>
  <c r="M500" i="1"/>
  <c r="AP500" i="1" s="1"/>
  <c r="O500" i="1"/>
  <c r="AR500" i="1" s="1"/>
  <c r="N54" i="1"/>
  <c r="AQ54" i="1" s="1"/>
  <c r="L54" i="1"/>
  <c r="AO54" i="1" s="1"/>
  <c r="O54" i="1"/>
  <c r="AR54" i="1" s="1"/>
  <c r="M54" i="1"/>
  <c r="AP54" i="1" s="1"/>
  <c r="Z154" i="1"/>
  <c r="Y155" i="1"/>
  <c r="Y304" i="1"/>
  <c r="Z303" i="1"/>
  <c r="U3479" i="1"/>
  <c r="E3479" i="1"/>
  <c r="F3479" i="1"/>
  <c r="T3479" i="1"/>
  <c r="V3479" i="1"/>
  <c r="S3479" i="1"/>
  <c r="R3479" i="1"/>
  <c r="R3280" i="1"/>
  <c r="U3280" i="1"/>
  <c r="V3280" i="1"/>
  <c r="T3280" i="1"/>
  <c r="F3280" i="1"/>
  <c r="E3280" i="1"/>
  <c r="S3280" i="1"/>
  <c r="R5115" i="1"/>
  <c r="U5115" i="1"/>
  <c r="S5115" i="1"/>
  <c r="T5115" i="1"/>
  <c r="F5115" i="1"/>
  <c r="V5115" i="1"/>
  <c r="E5115" i="1"/>
  <c r="V2288" i="1"/>
  <c r="E2288" i="1"/>
  <c r="R2288" i="1"/>
  <c r="S2288" i="1"/>
  <c r="T2288" i="1"/>
  <c r="F2288" i="1"/>
  <c r="U2288" i="1"/>
  <c r="E5985" i="1"/>
  <c r="R5985" i="1"/>
  <c r="S5985" i="1"/>
  <c r="U5985" i="1"/>
  <c r="V5985" i="1"/>
  <c r="T5985" i="1"/>
  <c r="F5985" i="1"/>
  <c r="S5463" i="1"/>
  <c r="V5463" i="1"/>
  <c r="U5463" i="1"/>
  <c r="T5463" i="1"/>
  <c r="E5463" i="1"/>
  <c r="F5463" i="1"/>
  <c r="R5463" i="1"/>
  <c r="T3032" i="1"/>
  <c r="S3032" i="1"/>
  <c r="E3032" i="1"/>
  <c r="U3032" i="1"/>
  <c r="R3032" i="1"/>
  <c r="F3032" i="1"/>
  <c r="V3032" i="1"/>
  <c r="R4272" i="1"/>
  <c r="V4272" i="1"/>
  <c r="E4272" i="1"/>
  <c r="U4272" i="1"/>
  <c r="T4272" i="1"/>
  <c r="S4272" i="1"/>
  <c r="F4272" i="1"/>
  <c r="R3131" i="1"/>
  <c r="S3131" i="1"/>
  <c r="T3131" i="1"/>
  <c r="F3131" i="1"/>
  <c r="E3131" i="1"/>
  <c r="U3131" i="1"/>
  <c r="V3131" i="1"/>
  <c r="U4024" i="1"/>
  <c r="E4024" i="1"/>
  <c r="T4024" i="1"/>
  <c r="R4024" i="1"/>
  <c r="F4024" i="1"/>
  <c r="S4024" i="1"/>
  <c r="V4024" i="1"/>
  <c r="T2139" i="1"/>
  <c r="E2139" i="1"/>
  <c r="U2139" i="1"/>
  <c r="V2139" i="1"/>
  <c r="R2139" i="1"/>
  <c r="F2139" i="1"/>
  <c r="S2139" i="1"/>
  <c r="V5264" i="1"/>
  <c r="F5264" i="1"/>
  <c r="U5264" i="1"/>
  <c r="R5264" i="1"/>
  <c r="T5264" i="1"/>
  <c r="E5264" i="1"/>
  <c r="S5264" i="1"/>
  <c r="U5016" i="1"/>
  <c r="E5016" i="1"/>
  <c r="S5016" i="1"/>
  <c r="T5016" i="1"/>
  <c r="F5016" i="1"/>
  <c r="R5016" i="1"/>
  <c r="V5016" i="1"/>
  <c r="R4471" i="1"/>
  <c r="V4471" i="1"/>
  <c r="T4471" i="1"/>
  <c r="F4471" i="1"/>
  <c r="S4471" i="1"/>
  <c r="U4471" i="1"/>
  <c r="E4471" i="1"/>
  <c r="V4123" i="1"/>
  <c r="R4123" i="1"/>
  <c r="F4123" i="1"/>
  <c r="E4123" i="1"/>
  <c r="T4123" i="1"/>
  <c r="U4123" i="1"/>
  <c r="S4123" i="1"/>
  <c r="S2040" i="1"/>
  <c r="R2040" i="1"/>
  <c r="V2040" i="1"/>
  <c r="T2040" i="1"/>
  <c r="U2040" i="1"/>
  <c r="E2040" i="1"/>
  <c r="F2040" i="1"/>
  <c r="R5966" i="1"/>
  <c r="V5966" i="1"/>
  <c r="U5966" i="1"/>
  <c r="E5966" i="1"/>
  <c r="F5966" i="1"/>
  <c r="T5966" i="1"/>
  <c r="S5966" i="1"/>
  <c r="U4974" i="1"/>
  <c r="E4974" i="1"/>
  <c r="T4974" i="1"/>
  <c r="R4974" i="1"/>
  <c r="F4974" i="1"/>
  <c r="S4974" i="1"/>
  <c r="V4974" i="1"/>
  <c r="R5997" i="1"/>
  <c r="F5997" i="1"/>
  <c r="E5997" i="1"/>
  <c r="T5997" i="1"/>
  <c r="S5997" i="1"/>
  <c r="U5997" i="1"/>
  <c r="V5997" i="1"/>
  <c r="T2487" i="1"/>
  <c r="S2487" i="1"/>
  <c r="E2487" i="1"/>
  <c r="U2487" i="1"/>
  <c r="R2487" i="1"/>
  <c r="F2487" i="1"/>
  <c r="V2487" i="1"/>
  <c r="E1048" i="1"/>
  <c r="U1048" i="1"/>
  <c r="F1048" i="1"/>
  <c r="V1048" i="1"/>
  <c r="T1048" i="1"/>
  <c r="S1048" i="1"/>
  <c r="R1048" i="1"/>
  <c r="F1495" i="1"/>
  <c r="E1495" i="1"/>
  <c r="V1495" i="1"/>
  <c r="T1495" i="1"/>
  <c r="U1495" i="1"/>
  <c r="R1495" i="1"/>
  <c r="S1495" i="1"/>
  <c r="F1296" i="1"/>
  <c r="E1296" i="1"/>
  <c r="V1296" i="1"/>
  <c r="S1296" i="1"/>
  <c r="R1296" i="1"/>
  <c r="T1296" i="1"/>
  <c r="U1296" i="1"/>
  <c r="E1147" i="1"/>
  <c r="F1147" i="1"/>
  <c r="R1147" i="1"/>
  <c r="T1147" i="1"/>
  <c r="V1147" i="1"/>
  <c r="S1147" i="1"/>
  <c r="U1147" i="1"/>
  <c r="S56" i="1"/>
  <c r="R56" i="1"/>
  <c r="V56" i="1"/>
  <c r="U56" i="1"/>
  <c r="T56" i="1"/>
  <c r="E56" i="1"/>
  <c r="F56" i="1"/>
  <c r="T303" i="1"/>
  <c r="S303" i="1"/>
  <c r="V303" i="1"/>
  <c r="U303" i="1"/>
  <c r="R303" i="1"/>
  <c r="F303" i="1"/>
  <c r="E303" i="1"/>
  <c r="V502" i="1"/>
  <c r="U502" i="1"/>
  <c r="S502" i="1"/>
  <c r="T502" i="1"/>
  <c r="R502" i="1"/>
  <c r="F502" i="1"/>
  <c r="E502" i="1"/>
  <c r="S154" i="1"/>
  <c r="R154" i="1"/>
  <c r="U154" i="1"/>
  <c r="V154" i="1"/>
  <c r="T154" i="1"/>
  <c r="F154" i="1"/>
  <c r="E154" i="1"/>
  <c r="B154" i="4" l="1"/>
  <c r="B502" i="4"/>
  <c r="B303" i="4"/>
  <c r="B56" i="4"/>
  <c r="A133" i="1"/>
  <c r="AM132" i="1"/>
  <c r="K2487" i="1"/>
  <c r="I2487" i="1"/>
  <c r="K5997" i="1"/>
  <c r="I5997" i="1"/>
  <c r="K4974" i="1"/>
  <c r="I4974" i="1"/>
  <c r="K5966" i="1"/>
  <c r="I5966" i="1"/>
  <c r="I2040" i="1"/>
  <c r="K2040" i="1"/>
  <c r="I4123" i="1"/>
  <c r="K4123" i="1"/>
  <c r="I4471" i="1"/>
  <c r="K4471" i="1"/>
  <c r="K5016" i="1"/>
  <c r="I5016" i="1"/>
  <c r="K5264" i="1"/>
  <c r="I5264" i="1"/>
  <c r="K2139" i="1"/>
  <c r="I2139" i="1"/>
  <c r="K4024" i="1"/>
  <c r="I4024" i="1"/>
  <c r="K3131" i="1"/>
  <c r="I3131" i="1"/>
  <c r="I4272" i="1"/>
  <c r="K4272" i="1"/>
  <c r="K3032" i="1"/>
  <c r="I3032" i="1"/>
  <c r="I5463" i="1"/>
  <c r="K5463" i="1"/>
  <c r="I5985" i="1"/>
  <c r="K5985" i="1"/>
  <c r="I2288" i="1"/>
  <c r="K2288" i="1"/>
  <c r="K5115" i="1"/>
  <c r="I5115" i="1"/>
  <c r="K3280" i="1"/>
  <c r="I3280" i="1"/>
  <c r="I3479" i="1"/>
  <c r="K3479" i="1"/>
  <c r="Q5460" i="1"/>
  <c r="AS5460" i="1"/>
  <c r="Z5998" i="1"/>
  <c r="Y5999" i="1"/>
  <c r="Q3277" i="1"/>
  <c r="AS3277" i="1"/>
  <c r="A2057" i="1"/>
  <c r="AM2056" i="1"/>
  <c r="AS5963" i="1"/>
  <c r="Q5963" i="1"/>
  <c r="P5113" i="1"/>
  <c r="AN5113" i="1"/>
  <c r="AN2485" i="1"/>
  <c r="P2485" i="1"/>
  <c r="AS2285" i="1"/>
  <c r="Q2285" i="1"/>
  <c r="AN5262" i="1"/>
  <c r="P5262" i="1"/>
  <c r="Q3128" i="1"/>
  <c r="AS3128" i="1"/>
  <c r="A1057" i="1"/>
  <c r="AM1056" i="1"/>
  <c r="A5057" i="1"/>
  <c r="AM5056" i="1"/>
  <c r="O3031" i="1"/>
  <c r="AR3031" i="1" s="1"/>
  <c r="N3031" i="1"/>
  <c r="AQ3031" i="1" s="1"/>
  <c r="L3031" i="1"/>
  <c r="AO3031" i="1" s="1"/>
  <c r="M3031" i="1"/>
  <c r="AP3031" i="1" s="1"/>
  <c r="J3031" i="1"/>
  <c r="O4973" i="1"/>
  <c r="AR4973" i="1" s="1"/>
  <c r="M4973" i="1"/>
  <c r="AP4973" i="1" s="1"/>
  <c r="N4973" i="1"/>
  <c r="AQ4973" i="1" s="1"/>
  <c r="J4973" i="1"/>
  <c r="L4973" i="1"/>
  <c r="AO4973" i="1" s="1"/>
  <c r="L5996" i="1"/>
  <c r="AO5996" i="1" s="1"/>
  <c r="J5996" i="1"/>
  <c r="M5996" i="1"/>
  <c r="AP5996" i="1" s="1"/>
  <c r="N5996" i="1"/>
  <c r="AQ5996" i="1" s="1"/>
  <c r="O5996" i="1"/>
  <c r="AR5996" i="1" s="1"/>
  <c r="O3478" i="1"/>
  <c r="AR3478" i="1" s="1"/>
  <c r="M3478" i="1"/>
  <c r="AP3478" i="1" s="1"/>
  <c r="L3478" i="1"/>
  <c r="AO3478" i="1" s="1"/>
  <c r="J3478" i="1"/>
  <c r="N3478" i="1"/>
  <c r="AQ3478" i="1" s="1"/>
  <c r="AN2137" i="1"/>
  <c r="P2137" i="1"/>
  <c r="AS4269" i="1"/>
  <c r="Q4269" i="1"/>
  <c r="AS4468" i="1"/>
  <c r="Q4468" i="1"/>
  <c r="Q2484" i="1"/>
  <c r="AS2484" i="1"/>
  <c r="Z3281" i="1"/>
  <c r="Y3282" i="1"/>
  <c r="Q5261" i="1"/>
  <c r="AS5261" i="1"/>
  <c r="AN4972" i="1"/>
  <c r="P4972" i="1"/>
  <c r="P5995" i="1"/>
  <c r="AN5995" i="1"/>
  <c r="AN3129" i="1"/>
  <c r="P3129" i="1"/>
  <c r="Z2041" i="1"/>
  <c r="Y2042" i="1"/>
  <c r="AS2037" i="1"/>
  <c r="Q2037" i="1"/>
  <c r="P5964" i="1"/>
  <c r="AN5964" i="1"/>
  <c r="O5114" i="1"/>
  <c r="AR5114" i="1" s="1"/>
  <c r="L5114" i="1"/>
  <c r="AO5114" i="1" s="1"/>
  <c r="N5114" i="1"/>
  <c r="AQ5114" i="1" s="1"/>
  <c r="J5114" i="1"/>
  <c r="M5114" i="1"/>
  <c r="AP5114" i="1" s="1"/>
  <c r="AN4469" i="1"/>
  <c r="P4469" i="1"/>
  <c r="AS5112" i="1"/>
  <c r="Q5112" i="1"/>
  <c r="AN3030" i="1"/>
  <c r="P3030" i="1"/>
  <c r="Y4976" i="1"/>
  <c r="Z4975" i="1"/>
  <c r="Z4025" i="1"/>
  <c r="Y4026" i="1"/>
  <c r="Z5017" i="1"/>
  <c r="Y5018" i="1"/>
  <c r="Z2488" i="1"/>
  <c r="Y2489" i="1"/>
  <c r="Q4120" i="1"/>
  <c r="AS4120" i="1"/>
  <c r="P3278" i="1"/>
  <c r="AN3278" i="1"/>
  <c r="Y3034" i="1"/>
  <c r="Z3033" i="1"/>
  <c r="Q3476" i="1"/>
  <c r="AS3476" i="1"/>
  <c r="AN5461" i="1"/>
  <c r="P5461" i="1"/>
  <c r="Y5987" i="1"/>
  <c r="Z5986" i="1"/>
  <c r="Q2136" i="1"/>
  <c r="AS2136" i="1"/>
  <c r="AS5994" i="1"/>
  <c r="Q5994" i="1"/>
  <c r="Z5116" i="1"/>
  <c r="Y5117" i="1"/>
  <c r="L5965" i="1"/>
  <c r="AO5965" i="1" s="1"/>
  <c r="M5965" i="1"/>
  <c r="AP5965" i="1" s="1"/>
  <c r="J5965" i="1"/>
  <c r="O5965" i="1"/>
  <c r="AR5965" i="1" s="1"/>
  <c r="N5965" i="1"/>
  <c r="AQ5965" i="1" s="1"/>
  <c r="J5984" i="1"/>
  <c r="N5984" i="1"/>
  <c r="AQ5984" i="1" s="1"/>
  <c r="L5984" i="1"/>
  <c r="AO5984" i="1" s="1"/>
  <c r="O5984" i="1"/>
  <c r="AR5984" i="1" s="1"/>
  <c r="M5984" i="1"/>
  <c r="AP5984" i="1" s="1"/>
  <c r="J3130" i="1"/>
  <c r="N3130" i="1"/>
  <c r="AQ3130" i="1" s="1"/>
  <c r="M3130" i="1"/>
  <c r="AP3130" i="1" s="1"/>
  <c r="O3130" i="1"/>
  <c r="AR3130" i="1" s="1"/>
  <c r="L3130" i="1"/>
  <c r="AO3130" i="1" s="1"/>
  <c r="Y5266" i="1"/>
  <c r="Z5265" i="1"/>
  <c r="Z4124" i="1"/>
  <c r="Y4125" i="1"/>
  <c r="P5983" i="1"/>
  <c r="AN5983" i="1"/>
  <c r="Z2140" i="1"/>
  <c r="Y2141" i="1"/>
  <c r="Y4473" i="1"/>
  <c r="Z4472" i="1"/>
  <c r="Q4971" i="1"/>
  <c r="AS4971" i="1"/>
  <c r="AN3477" i="1"/>
  <c r="P3477" i="1"/>
  <c r="Q5013" i="1"/>
  <c r="AS5013" i="1"/>
  <c r="Y4274" i="1"/>
  <c r="Z4273" i="1"/>
  <c r="P5014" i="1"/>
  <c r="AN5014" i="1"/>
  <c r="O2287" i="1"/>
  <c r="AR2287" i="1" s="1"/>
  <c r="N2287" i="1"/>
  <c r="AQ2287" i="1" s="1"/>
  <c r="L2287" i="1"/>
  <c r="AO2287" i="1" s="1"/>
  <c r="M2287" i="1"/>
  <c r="AP2287" i="1" s="1"/>
  <c r="J2287" i="1"/>
  <c r="M5263" i="1"/>
  <c r="AP5263" i="1" s="1"/>
  <c r="L5263" i="1"/>
  <c r="AO5263" i="1" s="1"/>
  <c r="O5263" i="1"/>
  <c r="AR5263" i="1" s="1"/>
  <c r="J5263" i="1"/>
  <c r="N5263" i="1"/>
  <c r="AQ5263" i="1" s="1"/>
  <c r="Q5982" i="1"/>
  <c r="AS5982" i="1"/>
  <c r="P4270" i="1"/>
  <c r="AN4270" i="1"/>
  <c r="Z3132" i="1"/>
  <c r="Y3133" i="1"/>
  <c r="J4470" i="1"/>
  <c r="O4470" i="1"/>
  <c r="AR4470" i="1" s="1"/>
  <c r="N4470" i="1"/>
  <c r="AQ4470" i="1" s="1"/>
  <c r="M4470" i="1"/>
  <c r="AP4470" i="1" s="1"/>
  <c r="L4470" i="1"/>
  <c r="AO4470" i="1" s="1"/>
  <c r="N4023" i="1"/>
  <c r="AQ4023" i="1" s="1"/>
  <c r="O4023" i="1"/>
  <c r="AR4023" i="1" s="1"/>
  <c r="M4023" i="1"/>
  <c r="AP4023" i="1" s="1"/>
  <c r="J4023" i="1"/>
  <c r="L4023" i="1"/>
  <c r="AO4023" i="1" s="1"/>
  <c r="J4271" i="1"/>
  <c r="O4271" i="1"/>
  <c r="AR4271" i="1" s="1"/>
  <c r="M4271" i="1"/>
  <c r="AP4271" i="1" s="1"/>
  <c r="N4271" i="1"/>
  <c r="AQ4271" i="1" s="1"/>
  <c r="L4271" i="1"/>
  <c r="AO4271" i="1" s="1"/>
  <c r="AN2286" i="1"/>
  <c r="P2286" i="1"/>
  <c r="Y2290" i="1"/>
  <c r="Z2289" i="1"/>
  <c r="Z3480" i="1"/>
  <c r="Y3481" i="1"/>
  <c r="AN4121" i="1"/>
  <c r="P4121" i="1"/>
  <c r="AS3029" i="1"/>
  <c r="Q3029" i="1"/>
  <c r="O2486" i="1"/>
  <c r="AR2486" i="1" s="1"/>
  <c r="N2486" i="1"/>
  <c r="AQ2486" i="1" s="1"/>
  <c r="M2486" i="1"/>
  <c r="AP2486" i="1" s="1"/>
  <c r="L2486" i="1"/>
  <c r="AO2486" i="1" s="1"/>
  <c r="J2486" i="1"/>
  <c r="J5015" i="1"/>
  <c r="O5015" i="1"/>
  <c r="AR5015" i="1" s="1"/>
  <c r="N5015" i="1"/>
  <c r="AQ5015" i="1" s="1"/>
  <c r="M5015" i="1"/>
  <c r="AP5015" i="1" s="1"/>
  <c r="L5015" i="1"/>
  <c r="AO5015" i="1" s="1"/>
  <c r="AN4022" i="1"/>
  <c r="P4022" i="1"/>
  <c r="N2138" i="1"/>
  <c r="AQ2138" i="1" s="1"/>
  <c r="M2138" i="1"/>
  <c r="AP2138" i="1" s="1"/>
  <c r="L2138" i="1"/>
  <c r="AO2138" i="1" s="1"/>
  <c r="O2138" i="1"/>
  <c r="AR2138" i="1" s="1"/>
  <c r="J2138" i="1"/>
  <c r="Q4021" i="1"/>
  <c r="AS4021" i="1"/>
  <c r="Z5464" i="1"/>
  <c r="Y5465" i="1"/>
  <c r="A4057" i="1"/>
  <c r="AM4056" i="1"/>
  <c r="P2038" i="1"/>
  <c r="AN2038" i="1"/>
  <c r="Z5967" i="1"/>
  <c r="Y5968" i="1"/>
  <c r="A3057" i="1"/>
  <c r="AM3056" i="1"/>
  <c r="J3279" i="1"/>
  <c r="N3279" i="1"/>
  <c r="AQ3279" i="1" s="1"/>
  <c r="M3279" i="1"/>
  <c r="AP3279" i="1" s="1"/>
  <c r="L3279" i="1"/>
  <c r="AO3279" i="1" s="1"/>
  <c r="O3279" i="1"/>
  <c r="AR3279" i="1" s="1"/>
  <c r="J4122" i="1"/>
  <c r="L4122" i="1"/>
  <c r="AO4122" i="1" s="1"/>
  <c r="N4122" i="1"/>
  <c r="AQ4122" i="1" s="1"/>
  <c r="O4122" i="1"/>
  <c r="AR4122" i="1" s="1"/>
  <c r="M4122" i="1"/>
  <c r="AP4122" i="1" s="1"/>
  <c r="J2039" i="1"/>
  <c r="N2039" i="1"/>
  <c r="AQ2039" i="1" s="1"/>
  <c r="M2039" i="1"/>
  <c r="AP2039" i="1" s="1"/>
  <c r="O2039" i="1"/>
  <c r="AR2039" i="1" s="1"/>
  <c r="L2039" i="1"/>
  <c r="AO2039" i="1" s="1"/>
  <c r="O5462" i="1"/>
  <c r="AR5462" i="1" s="1"/>
  <c r="N5462" i="1"/>
  <c r="AQ5462" i="1" s="1"/>
  <c r="M5462" i="1"/>
  <c r="AP5462" i="1" s="1"/>
  <c r="L5462" i="1"/>
  <c r="AO5462" i="1" s="1"/>
  <c r="J5462" i="1"/>
  <c r="I1147" i="1"/>
  <c r="K1147" i="1"/>
  <c r="K1296" i="1"/>
  <c r="I1296" i="1"/>
  <c r="I1495" i="1"/>
  <c r="K1495" i="1"/>
  <c r="I1048" i="1"/>
  <c r="K1048" i="1"/>
  <c r="Q1045" i="1"/>
  <c r="AS1045" i="1"/>
  <c r="Y1497" i="1"/>
  <c r="Z1496" i="1"/>
  <c r="J1295" i="1"/>
  <c r="M1295" i="1"/>
  <c r="AP1295" i="1" s="1"/>
  <c r="O1295" i="1"/>
  <c r="AR1295" i="1" s="1"/>
  <c r="L1295" i="1"/>
  <c r="AO1295" i="1" s="1"/>
  <c r="N1295" i="1"/>
  <c r="AQ1295" i="1" s="1"/>
  <c r="Q1492" i="1"/>
  <c r="AS1492" i="1"/>
  <c r="Q1144" i="1"/>
  <c r="AS1144" i="1"/>
  <c r="AN1046" i="1"/>
  <c r="P1046" i="1"/>
  <c r="N1494" i="1"/>
  <c r="AQ1494" i="1" s="1"/>
  <c r="M1494" i="1"/>
  <c r="AP1494" i="1" s="1"/>
  <c r="L1494" i="1"/>
  <c r="AO1494" i="1" s="1"/>
  <c r="O1494" i="1"/>
  <c r="AR1494" i="1" s="1"/>
  <c r="J1494" i="1"/>
  <c r="AN1145" i="1"/>
  <c r="P1145" i="1"/>
  <c r="AN1493" i="1"/>
  <c r="P1493" i="1"/>
  <c r="AN1294" i="1"/>
  <c r="P1294" i="1"/>
  <c r="J1146" i="1"/>
  <c r="O1146" i="1"/>
  <c r="AR1146" i="1" s="1"/>
  <c r="N1146" i="1"/>
  <c r="AQ1146" i="1" s="1"/>
  <c r="M1146" i="1"/>
  <c r="AP1146" i="1" s="1"/>
  <c r="L1146" i="1"/>
  <c r="AO1146" i="1" s="1"/>
  <c r="Z1148" i="1"/>
  <c r="Y1149" i="1"/>
  <c r="Y1298" i="1"/>
  <c r="Z1297" i="1"/>
  <c r="Z1049" i="1"/>
  <c r="Y1050" i="1"/>
  <c r="Q1293" i="1"/>
  <c r="AS1293" i="1"/>
  <c r="O1047" i="1"/>
  <c r="AR1047" i="1" s="1"/>
  <c r="N1047" i="1"/>
  <c r="AQ1047" i="1" s="1"/>
  <c r="L1047" i="1"/>
  <c r="AO1047" i="1" s="1"/>
  <c r="J1047" i="1"/>
  <c r="M1047" i="1"/>
  <c r="AP1047" i="1" s="1"/>
  <c r="AS499" i="1"/>
  <c r="Q300" i="1"/>
  <c r="Q53" i="1"/>
  <c r="AN153" i="1"/>
  <c r="Q151" i="1"/>
  <c r="AN302" i="1"/>
  <c r="AN501" i="1"/>
  <c r="AS300" i="1"/>
  <c r="K154" i="1"/>
  <c r="K502" i="1"/>
  <c r="K303" i="1"/>
  <c r="K56" i="1"/>
  <c r="AS53" i="1"/>
  <c r="I154" i="1"/>
  <c r="J154" i="1" s="1"/>
  <c r="I502" i="1"/>
  <c r="J502" i="1" s="1"/>
  <c r="I303" i="1"/>
  <c r="J303" i="1" s="1"/>
  <c r="I56" i="1"/>
  <c r="J56" i="1" s="1"/>
  <c r="AS151" i="1"/>
  <c r="AN55" i="1"/>
  <c r="Q499" i="1"/>
  <c r="P500" i="1"/>
  <c r="P301" i="1"/>
  <c r="P54" i="1"/>
  <c r="P152" i="1"/>
  <c r="Y58" i="1"/>
  <c r="Z57" i="1"/>
  <c r="N501" i="1"/>
  <c r="AQ501" i="1" s="1"/>
  <c r="L501" i="1"/>
  <c r="AO501" i="1" s="1"/>
  <c r="O501" i="1"/>
  <c r="AR501" i="1" s="1"/>
  <c r="M501" i="1"/>
  <c r="AP501" i="1" s="1"/>
  <c r="Y156" i="1"/>
  <c r="Z155" i="1"/>
  <c r="Z503" i="1"/>
  <c r="Y504" i="1"/>
  <c r="L302" i="1"/>
  <c r="AO302" i="1" s="1"/>
  <c r="O302" i="1"/>
  <c r="AR302" i="1" s="1"/>
  <c r="M302" i="1"/>
  <c r="AP302" i="1" s="1"/>
  <c r="N302" i="1"/>
  <c r="AQ302" i="1" s="1"/>
  <c r="M55" i="1"/>
  <c r="AP55" i="1" s="1"/>
  <c r="L55" i="1"/>
  <c r="AO55" i="1" s="1"/>
  <c r="O55" i="1"/>
  <c r="AR55" i="1" s="1"/>
  <c r="N55" i="1"/>
  <c r="AQ55" i="1" s="1"/>
  <c r="Z304" i="1"/>
  <c r="Y305" i="1"/>
  <c r="L153" i="1"/>
  <c r="AO153" i="1" s="1"/>
  <c r="N153" i="1"/>
  <c r="AQ153" i="1" s="1"/>
  <c r="M153" i="1"/>
  <c r="AP153" i="1" s="1"/>
  <c r="O153" i="1"/>
  <c r="AR153" i="1" s="1"/>
  <c r="F4975" i="1"/>
  <c r="T4975" i="1"/>
  <c r="S4975" i="1"/>
  <c r="R4975" i="1"/>
  <c r="V4975" i="1"/>
  <c r="U4975" i="1"/>
  <c r="E4975" i="1"/>
  <c r="E3033" i="1"/>
  <c r="U3033" i="1"/>
  <c r="R3033" i="1"/>
  <c r="S3033" i="1"/>
  <c r="V3033" i="1"/>
  <c r="F3033" i="1"/>
  <c r="T3033" i="1"/>
  <c r="E5265" i="1"/>
  <c r="T5265" i="1"/>
  <c r="R5265" i="1"/>
  <c r="F5265" i="1"/>
  <c r="S5265" i="1"/>
  <c r="U5265" i="1"/>
  <c r="V5265" i="1"/>
  <c r="R2140" i="1"/>
  <c r="V2140" i="1"/>
  <c r="T2140" i="1"/>
  <c r="U2140" i="1"/>
  <c r="E2140" i="1"/>
  <c r="S2140" i="1"/>
  <c r="F2140" i="1"/>
  <c r="F4025" i="1"/>
  <c r="R4025" i="1"/>
  <c r="S4025" i="1"/>
  <c r="V4025" i="1"/>
  <c r="T4025" i="1"/>
  <c r="U4025" i="1"/>
  <c r="E4025" i="1"/>
  <c r="F4124" i="1"/>
  <c r="U4124" i="1"/>
  <c r="E4124" i="1"/>
  <c r="T4124" i="1"/>
  <c r="R4124" i="1"/>
  <c r="S4124" i="1"/>
  <c r="V4124" i="1"/>
  <c r="R5998" i="1"/>
  <c r="S5998" i="1"/>
  <c r="E5998" i="1"/>
  <c r="F5998" i="1"/>
  <c r="T5998" i="1"/>
  <c r="V5998" i="1"/>
  <c r="U5998" i="1"/>
  <c r="F2041" i="1"/>
  <c r="T2041" i="1"/>
  <c r="U2041" i="1"/>
  <c r="R2041" i="1"/>
  <c r="V2041" i="1"/>
  <c r="S2041" i="1"/>
  <c r="E2041" i="1"/>
  <c r="V5017" i="1"/>
  <c r="F5017" i="1"/>
  <c r="T5017" i="1"/>
  <c r="E5017" i="1"/>
  <c r="U5017" i="1"/>
  <c r="S5017" i="1"/>
  <c r="R5017" i="1"/>
  <c r="R5116" i="1"/>
  <c r="V5116" i="1"/>
  <c r="S5116" i="1"/>
  <c r="F5116" i="1"/>
  <c r="T5116" i="1"/>
  <c r="E5116" i="1"/>
  <c r="U5116" i="1"/>
  <c r="T4472" i="1"/>
  <c r="S4472" i="1"/>
  <c r="E4472" i="1"/>
  <c r="U4472" i="1"/>
  <c r="V4472" i="1"/>
  <c r="R4472" i="1"/>
  <c r="F4472" i="1"/>
  <c r="E3132" i="1"/>
  <c r="F3132" i="1"/>
  <c r="R3132" i="1"/>
  <c r="U3132" i="1"/>
  <c r="T3132" i="1"/>
  <c r="S3132" i="1"/>
  <c r="V3132" i="1"/>
  <c r="V2289" i="1"/>
  <c r="F2289" i="1"/>
  <c r="E2289" i="1"/>
  <c r="T2289" i="1"/>
  <c r="S2289" i="1"/>
  <c r="U2289" i="1"/>
  <c r="R2289" i="1"/>
  <c r="T4273" i="1"/>
  <c r="U4273" i="1"/>
  <c r="R4273" i="1"/>
  <c r="V4273" i="1"/>
  <c r="E4273" i="1"/>
  <c r="S4273" i="1"/>
  <c r="F4273" i="1"/>
  <c r="U5464" i="1"/>
  <c r="E5464" i="1"/>
  <c r="S5464" i="1"/>
  <c r="V5464" i="1"/>
  <c r="F5464" i="1"/>
  <c r="R5464" i="1"/>
  <c r="T5464" i="1"/>
  <c r="U5967" i="1"/>
  <c r="V5967" i="1"/>
  <c r="R5967" i="1"/>
  <c r="S5967" i="1"/>
  <c r="F5967" i="1"/>
  <c r="T5967" i="1"/>
  <c r="E5967" i="1"/>
  <c r="V3480" i="1"/>
  <c r="R3480" i="1"/>
  <c r="T3480" i="1"/>
  <c r="S3480" i="1"/>
  <c r="F3480" i="1"/>
  <c r="E3480" i="1"/>
  <c r="U3480" i="1"/>
  <c r="E3281" i="1"/>
  <c r="T3281" i="1"/>
  <c r="R3281" i="1"/>
  <c r="V3281" i="1"/>
  <c r="S3281" i="1"/>
  <c r="F3281" i="1"/>
  <c r="U3281" i="1"/>
  <c r="T2488" i="1"/>
  <c r="V2488" i="1"/>
  <c r="R2488" i="1"/>
  <c r="U2488" i="1"/>
  <c r="E2488" i="1"/>
  <c r="F2488" i="1"/>
  <c r="S2488" i="1"/>
  <c r="R5986" i="1"/>
  <c r="S5986" i="1"/>
  <c r="F5986" i="1"/>
  <c r="U5986" i="1"/>
  <c r="V5986" i="1"/>
  <c r="E5986" i="1"/>
  <c r="T5986" i="1"/>
  <c r="T1148" i="1"/>
  <c r="U1148" i="1"/>
  <c r="E1148" i="1"/>
  <c r="F1148" i="1"/>
  <c r="V1148" i="1"/>
  <c r="S1148" i="1"/>
  <c r="R1148" i="1"/>
  <c r="T1496" i="1"/>
  <c r="V1496" i="1"/>
  <c r="F1496" i="1"/>
  <c r="U1496" i="1"/>
  <c r="E1496" i="1"/>
  <c r="R1496" i="1"/>
  <c r="S1496" i="1"/>
  <c r="E1297" i="1"/>
  <c r="R1297" i="1"/>
  <c r="V1297" i="1"/>
  <c r="U1297" i="1"/>
  <c r="S1297" i="1"/>
  <c r="T1297" i="1"/>
  <c r="F1297" i="1"/>
  <c r="F1049" i="1"/>
  <c r="V1049" i="1"/>
  <c r="S1049" i="1"/>
  <c r="R1049" i="1"/>
  <c r="T1049" i="1"/>
  <c r="U1049" i="1"/>
  <c r="E1049" i="1"/>
  <c r="T503" i="1"/>
  <c r="S503" i="1"/>
  <c r="R503" i="1"/>
  <c r="V503" i="1"/>
  <c r="U503" i="1"/>
  <c r="F503" i="1"/>
  <c r="E503" i="1"/>
  <c r="V304" i="1"/>
  <c r="R304" i="1"/>
  <c r="U304" i="1"/>
  <c r="T304" i="1"/>
  <c r="S304" i="1"/>
  <c r="F304" i="1"/>
  <c r="E304" i="1"/>
  <c r="V57" i="1"/>
  <c r="U57" i="1"/>
  <c r="T57" i="1"/>
  <c r="S57" i="1"/>
  <c r="R57" i="1"/>
  <c r="F57" i="1"/>
  <c r="E57" i="1"/>
  <c r="V155" i="1"/>
  <c r="U155" i="1"/>
  <c r="T155" i="1"/>
  <c r="S155" i="1"/>
  <c r="R155" i="1"/>
  <c r="F155" i="1"/>
  <c r="E155" i="1"/>
  <c r="B155" i="4" l="1"/>
  <c r="B57" i="4"/>
  <c r="B304" i="4"/>
  <c r="B503" i="4"/>
  <c r="A134" i="1"/>
  <c r="AM133" i="1"/>
  <c r="K5986" i="1"/>
  <c r="I5986" i="1"/>
  <c r="I2488" i="1"/>
  <c r="K2488" i="1"/>
  <c r="I3281" i="1"/>
  <c r="K3281" i="1"/>
  <c r="I3480" i="1"/>
  <c r="K3480" i="1"/>
  <c r="K5967" i="1"/>
  <c r="I5967" i="1"/>
  <c r="I5464" i="1"/>
  <c r="K5464" i="1"/>
  <c r="K4273" i="1"/>
  <c r="I4273" i="1"/>
  <c r="I2289" i="1"/>
  <c r="K2289" i="1"/>
  <c r="I3132" i="1"/>
  <c r="K3132" i="1"/>
  <c r="I4472" i="1"/>
  <c r="K4472" i="1"/>
  <c r="K5116" i="1"/>
  <c r="I5116" i="1"/>
  <c r="K5017" i="1"/>
  <c r="I5017" i="1"/>
  <c r="K2041" i="1"/>
  <c r="I2041" i="1"/>
  <c r="K5998" i="1"/>
  <c r="I5998" i="1"/>
  <c r="K4124" i="1"/>
  <c r="I4124" i="1"/>
  <c r="K4025" i="1"/>
  <c r="I4025" i="1"/>
  <c r="I2140" i="1"/>
  <c r="K2140" i="1"/>
  <c r="K5265" i="1"/>
  <c r="I5265" i="1"/>
  <c r="I3033" i="1"/>
  <c r="K3033" i="1"/>
  <c r="K4975" i="1"/>
  <c r="I4975" i="1"/>
  <c r="AN4023" i="1"/>
  <c r="P4023" i="1"/>
  <c r="AN4470" i="1"/>
  <c r="P4470" i="1"/>
  <c r="AS4270" i="1"/>
  <c r="Q4270" i="1"/>
  <c r="AN2287" i="1"/>
  <c r="P2287" i="1"/>
  <c r="Z4274" i="1"/>
  <c r="Y4275" i="1"/>
  <c r="Z4976" i="1"/>
  <c r="Q5995" i="1"/>
  <c r="AS5995" i="1"/>
  <c r="Q2137" i="1"/>
  <c r="AS2137" i="1"/>
  <c r="AS2485" i="1"/>
  <c r="Q2485" i="1"/>
  <c r="J3131" i="1"/>
  <c r="M3131" i="1"/>
  <c r="AP3131" i="1" s="1"/>
  <c r="O3131" i="1"/>
  <c r="AR3131" i="1" s="1"/>
  <c r="N3131" i="1"/>
  <c r="AQ3131" i="1" s="1"/>
  <c r="L3131" i="1"/>
  <c r="AO3131" i="1" s="1"/>
  <c r="L5016" i="1"/>
  <c r="AO5016" i="1" s="1"/>
  <c r="O5016" i="1"/>
  <c r="AR5016" i="1" s="1"/>
  <c r="N5016" i="1"/>
  <c r="AQ5016" i="1" s="1"/>
  <c r="M5016" i="1"/>
  <c r="AP5016" i="1" s="1"/>
  <c r="J5016" i="1"/>
  <c r="L5966" i="1"/>
  <c r="AO5966" i="1" s="1"/>
  <c r="J5966" i="1"/>
  <c r="N5966" i="1"/>
  <c r="AQ5966" i="1" s="1"/>
  <c r="O5966" i="1"/>
  <c r="AR5966" i="1" s="1"/>
  <c r="M5966" i="1"/>
  <c r="AP5966" i="1" s="1"/>
  <c r="Y3134" i="1"/>
  <c r="Z3133" i="1"/>
  <c r="Q5983" i="1"/>
  <c r="AS5983" i="1"/>
  <c r="Y5118" i="1"/>
  <c r="Z5117" i="1"/>
  <c r="Y5988" i="1"/>
  <c r="Z5987" i="1"/>
  <c r="Y3035" i="1"/>
  <c r="Z3034" i="1"/>
  <c r="Z5018" i="1"/>
  <c r="Y5019" i="1"/>
  <c r="P5114" i="1"/>
  <c r="AN5114" i="1"/>
  <c r="Q4972" i="1"/>
  <c r="AS4972" i="1"/>
  <c r="P3031" i="1"/>
  <c r="AN3031" i="1"/>
  <c r="A1058" i="1"/>
  <c r="AM1057" i="1"/>
  <c r="J3479" i="1"/>
  <c r="N3479" i="1"/>
  <c r="AQ3479" i="1" s="1"/>
  <c r="M3479" i="1"/>
  <c r="AP3479" i="1" s="1"/>
  <c r="L3479" i="1"/>
  <c r="AO3479" i="1" s="1"/>
  <c r="O3479" i="1"/>
  <c r="AR3479" i="1" s="1"/>
  <c r="J5985" i="1"/>
  <c r="N5985" i="1"/>
  <c r="AQ5985" i="1" s="1"/>
  <c r="L5985" i="1"/>
  <c r="AO5985" i="1" s="1"/>
  <c r="O5985" i="1"/>
  <c r="AR5985" i="1" s="1"/>
  <c r="M5985" i="1"/>
  <c r="AP5985" i="1" s="1"/>
  <c r="AN3279" i="1"/>
  <c r="P3279" i="1"/>
  <c r="AS2038" i="1"/>
  <c r="Q2038" i="1"/>
  <c r="P2138" i="1"/>
  <c r="AN2138" i="1"/>
  <c r="Q4022" i="1"/>
  <c r="AS4022" i="1"/>
  <c r="Z3481" i="1"/>
  <c r="Y3482" i="1"/>
  <c r="Y5267" i="1"/>
  <c r="Z5266" i="1"/>
  <c r="P4122" i="1"/>
  <c r="AN4122" i="1"/>
  <c r="A3058" i="1"/>
  <c r="AM3057" i="1"/>
  <c r="A4058" i="1"/>
  <c r="AM4057" i="1"/>
  <c r="P5462" i="1"/>
  <c r="AN5462" i="1"/>
  <c r="Y5969" i="1"/>
  <c r="Z5968" i="1"/>
  <c r="AN5984" i="1"/>
  <c r="P5984" i="1"/>
  <c r="AS3030" i="1"/>
  <c r="Q3030" i="1"/>
  <c r="Y2043" i="1"/>
  <c r="Z2042" i="1"/>
  <c r="P5996" i="1"/>
  <c r="AN5996" i="1"/>
  <c r="Z5999" i="1"/>
  <c r="Y6000" i="1"/>
  <c r="J3280" i="1"/>
  <c r="M3280" i="1"/>
  <c r="AP3280" i="1" s="1"/>
  <c r="L3280" i="1"/>
  <c r="AO3280" i="1" s="1"/>
  <c r="O3280" i="1"/>
  <c r="AR3280" i="1" s="1"/>
  <c r="N3280" i="1"/>
  <c r="AQ3280" i="1" s="1"/>
  <c r="N4024" i="1"/>
  <c r="AQ4024" i="1" s="1"/>
  <c r="M4024" i="1"/>
  <c r="AP4024" i="1" s="1"/>
  <c r="L4024" i="1"/>
  <c r="AO4024" i="1" s="1"/>
  <c r="J4024" i="1"/>
  <c r="O4024" i="1"/>
  <c r="AR4024" i="1" s="1"/>
  <c r="O4974" i="1"/>
  <c r="AR4974" i="1" s="1"/>
  <c r="M4974" i="1"/>
  <c r="AP4974" i="1" s="1"/>
  <c r="J4974" i="1"/>
  <c r="N4974" i="1"/>
  <c r="AQ4974" i="1" s="1"/>
  <c r="L4974" i="1"/>
  <c r="AO4974" i="1" s="1"/>
  <c r="P2039" i="1"/>
  <c r="AN2039" i="1"/>
  <c r="Z5465" i="1"/>
  <c r="Y5466" i="1"/>
  <c r="Y2291" i="1"/>
  <c r="Z2290" i="1"/>
  <c r="Y4126" i="1"/>
  <c r="Z4125" i="1"/>
  <c r="AS5461" i="1"/>
  <c r="Q5461" i="1"/>
  <c r="Q3278" i="1"/>
  <c r="AS3278" i="1"/>
  <c r="P3478" i="1"/>
  <c r="AN3478" i="1"/>
  <c r="AS5113" i="1"/>
  <c r="Q5113" i="1"/>
  <c r="J5463" i="1"/>
  <c r="N5463" i="1"/>
  <c r="AQ5463" i="1" s="1"/>
  <c r="O5463" i="1"/>
  <c r="AR5463" i="1" s="1"/>
  <c r="M5463" i="1"/>
  <c r="AP5463" i="1" s="1"/>
  <c r="L5463" i="1"/>
  <c r="AO5463" i="1" s="1"/>
  <c r="O4471" i="1"/>
  <c r="AR4471" i="1" s="1"/>
  <c r="N4471" i="1"/>
  <c r="AQ4471" i="1" s="1"/>
  <c r="J4471" i="1"/>
  <c r="M4471" i="1"/>
  <c r="AP4471" i="1" s="1"/>
  <c r="L4471" i="1"/>
  <c r="AO4471" i="1" s="1"/>
  <c r="P5263" i="1"/>
  <c r="AN5263" i="1"/>
  <c r="Q3477" i="1"/>
  <c r="AS3477" i="1"/>
  <c r="Z4473" i="1"/>
  <c r="Y4474" i="1"/>
  <c r="Y4027" i="1"/>
  <c r="Z4026" i="1"/>
  <c r="J5115" i="1"/>
  <c r="O5115" i="1"/>
  <c r="AR5115" i="1" s="1"/>
  <c r="M5115" i="1"/>
  <c r="AP5115" i="1" s="1"/>
  <c r="L5115" i="1"/>
  <c r="AO5115" i="1" s="1"/>
  <c r="N5115" i="1"/>
  <c r="AQ5115" i="1" s="1"/>
  <c r="N3032" i="1"/>
  <c r="AQ3032" i="1" s="1"/>
  <c r="L3032" i="1"/>
  <c r="AO3032" i="1" s="1"/>
  <c r="J3032" i="1"/>
  <c r="M3032" i="1"/>
  <c r="AP3032" i="1" s="1"/>
  <c r="O3032" i="1"/>
  <c r="AR3032" i="1" s="1"/>
  <c r="L2139" i="1"/>
  <c r="AO2139" i="1" s="1"/>
  <c r="J2139" i="1"/>
  <c r="O2139" i="1"/>
  <c r="AR2139" i="1" s="1"/>
  <c r="M2139" i="1"/>
  <c r="AP2139" i="1" s="1"/>
  <c r="N2139" i="1"/>
  <c r="AQ2139" i="1" s="1"/>
  <c r="M5997" i="1"/>
  <c r="AP5997" i="1" s="1"/>
  <c r="J5997" i="1"/>
  <c r="N5997" i="1"/>
  <c r="AQ5997" i="1" s="1"/>
  <c r="O5997" i="1"/>
  <c r="AR5997" i="1" s="1"/>
  <c r="L5997" i="1"/>
  <c r="AO5997" i="1" s="1"/>
  <c r="Z2141" i="1"/>
  <c r="Y2142" i="1"/>
  <c r="AN3130" i="1"/>
  <c r="P3130" i="1"/>
  <c r="P5965" i="1"/>
  <c r="AN5965" i="1"/>
  <c r="AS3129" i="1"/>
  <c r="Q3129" i="1"/>
  <c r="AN4973" i="1"/>
  <c r="P4973" i="1"/>
  <c r="Q5262" i="1"/>
  <c r="AS5262" i="1"/>
  <c r="O4123" i="1"/>
  <c r="AR4123" i="1" s="1"/>
  <c r="M4123" i="1"/>
  <c r="AP4123" i="1" s="1"/>
  <c r="L4123" i="1"/>
  <c r="AO4123" i="1" s="1"/>
  <c r="J4123" i="1"/>
  <c r="N4123" i="1"/>
  <c r="AQ4123" i="1" s="1"/>
  <c r="Q5014" i="1"/>
  <c r="AS5014" i="1"/>
  <c r="Z2489" i="1"/>
  <c r="Y2490" i="1"/>
  <c r="Q4469" i="1"/>
  <c r="AS4469" i="1"/>
  <c r="AS5964" i="1"/>
  <c r="Q5964" i="1"/>
  <c r="N5264" i="1"/>
  <c r="AQ5264" i="1" s="1"/>
  <c r="M5264" i="1"/>
  <c r="AP5264" i="1" s="1"/>
  <c r="L5264" i="1"/>
  <c r="AO5264" i="1" s="1"/>
  <c r="O5264" i="1"/>
  <c r="AR5264" i="1" s="1"/>
  <c r="J5264" i="1"/>
  <c r="N2487" i="1"/>
  <c r="AQ2487" i="1" s="1"/>
  <c r="O2487" i="1"/>
  <c r="AR2487" i="1" s="1"/>
  <c r="M2487" i="1"/>
  <c r="AP2487" i="1" s="1"/>
  <c r="L2487" i="1"/>
  <c r="AO2487" i="1" s="1"/>
  <c r="J2487" i="1"/>
  <c r="P5015" i="1"/>
  <c r="AN5015" i="1"/>
  <c r="AS4121" i="1"/>
  <c r="Q4121" i="1"/>
  <c r="P2486" i="1"/>
  <c r="AN2486" i="1"/>
  <c r="AS2286" i="1"/>
  <c r="Q2286" i="1"/>
  <c r="AN4271" i="1"/>
  <c r="P4271" i="1"/>
  <c r="Z3282" i="1"/>
  <c r="Y3283" i="1"/>
  <c r="A5058" i="1"/>
  <c r="AM5057" i="1"/>
  <c r="A2058" i="1"/>
  <c r="AM2057" i="1"/>
  <c r="J2288" i="1"/>
  <c r="N2288" i="1"/>
  <c r="AQ2288" i="1" s="1"/>
  <c r="O2288" i="1"/>
  <c r="AR2288" i="1" s="1"/>
  <c r="L2288" i="1"/>
  <c r="AO2288" i="1" s="1"/>
  <c r="M2288" i="1"/>
  <c r="AP2288" i="1" s="1"/>
  <c r="O4272" i="1"/>
  <c r="AR4272" i="1" s="1"/>
  <c r="L4272" i="1"/>
  <c r="AO4272" i="1" s="1"/>
  <c r="J4272" i="1"/>
  <c r="M4272" i="1"/>
  <c r="AP4272" i="1" s="1"/>
  <c r="N4272" i="1"/>
  <c r="AQ4272" i="1" s="1"/>
  <c r="O2040" i="1"/>
  <c r="AR2040" i="1" s="1"/>
  <c r="N2040" i="1"/>
  <c r="AQ2040" i="1" s="1"/>
  <c r="M2040" i="1"/>
  <c r="AP2040" i="1" s="1"/>
  <c r="L2040" i="1"/>
  <c r="AO2040" i="1" s="1"/>
  <c r="J2040" i="1"/>
  <c r="K1049" i="1"/>
  <c r="I1049" i="1"/>
  <c r="K1297" i="1"/>
  <c r="I1297" i="1"/>
  <c r="K1496" i="1"/>
  <c r="I1496" i="1"/>
  <c r="K1148" i="1"/>
  <c r="I1148" i="1"/>
  <c r="Q1046" i="1"/>
  <c r="AS1046" i="1"/>
  <c r="AN1047" i="1"/>
  <c r="P1047" i="1"/>
  <c r="AS1145" i="1"/>
  <c r="Q1145" i="1"/>
  <c r="N1048" i="1"/>
  <c r="AQ1048" i="1" s="1"/>
  <c r="O1048" i="1"/>
  <c r="AR1048" i="1" s="1"/>
  <c r="J1048" i="1"/>
  <c r="M1048" i="1"/>
  <c r="AP1048" i="1" s="1"/>
  <c r="L1048" i="1"/>
  <c r="AO1048" i="1" s="1"/>
  <c r="AN1295" i="1"/>
  <c r="P1295" i="1"/>
  <c r="Z1298" i="1"/>
  <c r="Y1299" i="1"/>
  <c r="AN1494" i="1"/>
  <c r="P1494" i="1"/>
  <c r="N1495" i="1"/>
  <c r="AQ1495" i="1" s="1"/>
  <c r="M1495" i="1"/>
  <c r="AP1495" i="1" s="1"/>
  <c r="L1495" i="1"/>
  <c r="AO1495" i="1" s="1"/>
  <c r="J1495" i="1"/>
  <c r="O1495" i="1"/>
  <c r="AR1495" i="1" s="1"/>
  <c r="AN1146" i="1"/>
  <c r="P1146" i="1"/>
  <c r="O1296" i="1"/>
  <c r="AR1296" i="1" s="1"/>
  <c r="J1296" i="1"/>
  <c r="L1296" i="1"/>
  <c r="AO1296" i="1" s="1"/>
  <c r="N1296" i="1"/>
  <c r="AQ1296" i="1" s="1"/>
  <c r="M1296" i="1"/>
  <c r="AP1296" i="1" s="1"/>
  <c r="AS1294" i="1"/>
  <c r="Q1294" i="1"/>
  <c r="Y1498" i="1"/>
  <c r="Z1497" i="1"/>
  <c r="Y1150" i="1"/>
  <c r="Z1149" i="1"/>
  <c r="Y1051" i="1"/>
  <c r="Z1050" i="1"/>
  <c r="Q1493" i="1"/>
  <c r="AS1493" i="1"/>
  <c r="O1147" i="1"/>
  <c r="AR1147" i="1" s="1"/>
  <c r="N1147" i="1"/>
  <c r="AQ1147" i="1" s="1"/>
  <c r="L1147" i="1"/>
  <c r="AO1147" i="1" s="1"/>
  <c r="J1147" i="1"/>
  <c r="M1147" i="1"/>
  <c r="AP1147" i="1" s="1"/>
  <c r="AN502" i="1"/>
  <c r="AS301" i="1"/>
  <c r="AN154" i="1"/>
  <c r="Q500" i="1"/>
  <c r="AN303" i="1"/>
  <c r="Q152" i="1"/>
  <c r="AS54" i="1"/>
  <c r="AN56" i="1"/>
  <c r="K155" i="1"/>
  <c r="K57" i="1"/>
  <c r="K304" i="1"/>
  <c r="K503" i="1"/>
  <c r="AS152" i="1"/>
  <c r="I155" i="1"/>
  <c r="J155" i="1" s="1"/>
  <c r="I57" i="1"/>
  <c r="J57" i="1" s="1"/>
  <c r="I304" i="1"/>
  <c r="J304" i="1" s="1"/>
  <c r="I503" i="1"/>
  <c r="J503" i="1" s="1"/>
  <c r="Q301" i="1"/>
  <c r="Q54" i="1"/>
  <c r="P501" i="1"/>
  <c r="AS500" i="1"/>
  <c r="P55" i="1"/>
  <c r="P153" i="1"/>
  <c r="P302" i="1"/>
  <c r="Y306" i="1"/>
  <c r="Z305" i="1"/>
  <c r="Z156" i="1"/>
  <c r="Y157" i="1"/>
  <c r="Z58" i="1"/>
  <c r="Y59" i="1"/>
  <c r="M502" i="1"/>
  <c r="AP502" i="1" s="1"/>
  <c r="L502" i="1"/>
  <c r="AO502" i="1" s="1"/>
  <c r="N502" i="1"/>
  <c r="AQ502" i="1" s="1"/>
  <c r="O502" i="1"/>
  <c r="AR502" i="1" s="1"/>
  <c r="M56" i="1"/>
  <c r="AP56" i="1" s="1"/>
  <c r="L56" i="1"/>
  <c r="AO56" i="1" s="1"/>
  <c r="N56" i="1"/>
  <c r="AQ56" i="1" s="1"/>
  <c r="O56" i="1"/>
  <c r="AR56" i="1" s="1"/>
  <c r="N154" i="1"/>
  <c r="AQ154" i="1" s="1"/>
  <c r="O154" i="1"/>
  <c r="AR154" i="1" s="1"/>
  <c r="M154" i="1"/>
  <c r="AP154" i="1" s="1"/>
  <c r="L154" i="1"/>
  <c r="AO154" i="1" s="1"/>
  <c r="Y505" i="1"/>
  <c r="Z504" i="1"/>
  <c r="L303" i="1"/>
  <c r="AO303" i="1" s="1"/>
  <c r="O303" i="1"/>
  <c r="AR303" i="1" s="1"/>
  <c r="N303" i="1"/>
  <c r="AQ303" i="1" s="1"/>
  <c r="M303" i="1"/>
  <c r="AP303" i="1" s="1"/>
  <c r="U2042" i="1"/>
  <c r="V2042" i="1"/>
  <c r="E2042" i="1"/>
  <c r="F2042" i="1"/>
  <c r="S2042" i="1"/>
  <c r="T2042" i="1"/>
  <c r="R2042" i="1"/>
  <c r="R2489" i="1"/>
  <c r="V2489" i="1"/>
  <c r="E2489" i="1"/>
  <c r="F2489" i="1"/>
  <c r="T2489" i="1"/>
  <c r="S2489" i="1"/>
  <c r="U2489" i="1"/>
  <c r="R4274" i="1"/>
  <c r="E4274" i="1"/>
  <c r="F4274" i="1"/>
  <c r="V4274" i="1"/>
  <c r="U4274" i="1"/>
  <c r="T4274" i="1"/>
  <c r="S4274" i="1"/>
  <c r="F3034" i="1"/>
  <c r="T3034" i="1"/>
  <c r="U3034" i="1"/>
  <c r="E3034" i="1"/>
  <c r="R3034" i="1"/>
  <c r="S3034" i="1"/>
  <c r="V3034" i="1"/>
  <c r="T3481" i="1"/>
  <c r="V3481" i="1"/>
  <c r="S3481" i="1"/>
  <c r="E3481" i="1"/>
  <c r="U3481" i="1"/>
  <c r="F3481" i="1"/>
  <c r="R3481" i="1"/>
  <c r="V5968" i="1"/>
  <c r="E5968" i="1"/>
  <c r="S5968" i="1"/>
  <c r="T5968" i="1"/>
  <c r="U5968" i="1"/>
  <c r="F5968" i="1"/>
  <c r="R5968" i="1"/>
  <c r="E4125" i="1"/>
  <c r="U4125" i="1"/>
  <c r="S4125" i="1"/>
  <c r="F4125" i="1"/>
  <c r="R4125" i="1"/>
  <c r="T4125" i="1"/>
  <c r="V4125" i="1"/>
  <c r="S4473" i="1"/>
  <c r="T4473" i="1"/>
  <c r="E4473" i="1"/>
  <c r="R4473" i="1"/>
  <c r="U4473" i="1"/>
  <c r="F4473" i="1"/>
  <c r="V4473" i="1"/>
  <c r="U5465" i="1"/>
  <c r="E5465" i="1"/>
  <c r="F5465" i="1"/>
  <c r="S5465" i="1"/>
  <c r="V5465" i="1"/>
  <c r="T5465" i="1"/>
  <c r="R5465" i="1"/>
  <c r="T4976" i="1"/>
  <c r="U4976" i="1"/>
  <c r="S4976" i="1"/>
  <c r="R4976" i="1"/>
  <c r="V4976" i="1"/>
  <c r="F4976" i="1"/>
  <c r="E4976" i="1"/>
  <c r="F5117" i="1"/>
  <c r="T5117" i="1"/>
  <c r="R5117" i="1"/>
  <c r="U5117" i="1"/>
  <c r="V5117" i="1"/>
  <c r="S5117" i="1"/>
  <c r="E5117" i="1"/>
  <c r="U5018" i="1"/>
  <c r="R5018" i="1"/>
  <c r="S5018" i="1"/>
  <c r="T5018" i="1"/>
  <c r="V5018" i="1"/>
  <c r="F5018" i="1"/>
  <c r="E5018" i="1"/>
  <c r="S2141" i="1"/>
  <c r="U2141" i="1"/>
  <c r="T2141" i="1"/>
  <c r="E2141" i="1"/>
  <c r="F2141" i="1"/>
  <c r="V2141" i="1"/>
  <c r="R2141" i="1"/>
  <c r="V3282" i="1"/>
  <c r="T3282" i="1"/>
  <c r="U3282" i="1"/>
  <c r="E3282" i="1"/>
  <c r="S3282" i="1"/>
  <c r="R3282" i="1"/>
  <c r="F3282" i="1"/>
  <c r="E3133" i="1"/>
  <c r="S3133" i="1"/>
  <c r="F3133" i="1"/>
  <c r="T3133" i="1"/>
  <c r="R3133" i="1"/>
  <c r="V3133" i="1"/>
  <c r="U3133" i="1"/>
  <c r="S5999" i="1"/>
  <c r="F5999" i="1"/>
  <c r="V5999" i="1"/>
  <c r="U5999" i="1"/>
  <c r="T5999" i="1"/>
  <c r="E5999" i="1"/>
  <c r="R5999" i="1"/>
  <c r="E5987" i="1"/>
  <c r="R5987" i="1"/>
  <c r="T5987" i="1"/>
  <c r="F5987" i="1"/>
  <c r="S5987" i="1"/>
  <c r="V5987" i="1"/>
  <c r="U5987" i="1"/>
  <c r="T5266" i="1"/>
  <c r="E5266" i="1"/>
  <c r="S5266" i="1"/>
  <c r="V5266" i="1"/>
  <c r="F5266" i="1"/>
  <c r="R5266" i="1"/>
  <c r="U5266" i="1"/>
  <c r="E2290" i="1"/>
  <c r="R2290" i="1"/>
  <c r="T2290" i="1"/>
  <c r="S2290" i="1"/>
  <c r="V2290" i="1"/>
  <c r="U2290" i="1"/>
  <c r="F2290" i="1"/>
  <c r="E4026" i="1"/>
  <c r="T4026" i="1"/>
  <c r="V4026" i="1"/>
  <c r="U4026" i="1"/>
  <c r="F4026" i="1"/>
  <c r="R4026" i="1"/>
  <c r="S4026" i="1"/>
  <c r="R1497" i="1"/>
  <c r="F1497" i="1"/>
  <c r="T1497" i="1"/>
  <c r="S1497" i="1"/>
  <c r="U1497" i="1"/>
  <c r="V1497" i="1"/>
  <c r="E1497" i="1"/>
  <c r="U1298" i="1"/>
  <c r="S1298" i="1"/>
  <c r="R1298" i="1"/>
  <c r="E1298" i="1"/>
  <c r="T1298" i="1"/>
  <c r="V1298" i="1"/>
  <c r="F1298" i="1"/>
  <c r="E1149" i="1"/>
  <c r="U1149" i="1"/>
  <c r="T1149" i="1"/>
  <c r="V1149" i="1"/>
  <c r="F1149" i="1"/>
  <c r="S1149" i="1"/>
  <c r="R1149" i="1"/>
  <c r="E1050" i="1"/>
  <c r="U1050" i="1"/>
  <c r="T1050" i="1"/>
  <c r="S1050" i="1"/>
  <c r="F1050" i="1"/>
  <c r="R1050" i="1"/>
  <c r="V1050" i="1"/>
  <c r="V156" i="1"/>
  <c r="U156" i="1"/>
  <c r="S156" i="1"/>
  <c r="T156" i="1"/>
  <c r="R156" i="1"/>
  <c r="F156" i="1"/>
  <c r="E156" i="1"/>
  <c r="V58" i="1"/>
  <c r="U58" i="1"/>
  <c r="S58" i="1"/>
  <c r="T58" i="1"/>
  <c r="R58" i="1"/>
  <c r="F58" i="1"/>
  <c r="E58" i="1"/>
  <c r="V504" i="1"/>
  <c r="U504" i="1"/>
  <c r="T504" i="1"/>
  <c r="S504" i="1"/>
  <c r="R504" i="1"/>
  <c r="F504" i="1"/>
  <c r="E504" i="1"/>
  <c r="R305" i="1"/>
  <c r="U305" i="1"/>
  <c r="T305" i="1"/>
  <c r="V305" i="1"/>
  <c r="S305" i="1"/>
  <c r="F305" i="1"/>
  <c r="E305" i="1"/>
  <c r="B305" i="4" l="1"/>
  <c r="B504" i="4"/>
  <c r="B58" i="4"/>
  <c r="B156" i="4"/>
  <c r="A135" i="1"/>
  <c r="AM134" i="1"/>
  <c r="I4026" i="1"/>
  <c r="K4026" i="1"/>
  <c r="K2290" i="1"/>
  <c r="I2290" i="1"/>
  <c r="I5266" i="1"/>
  <c r="K5266" i="1"/>
  <c r="K5987" i="1"/>
  <c r="I5987" i="1"/>
  <c r="K5999" i="1"/>
  <c r="I5999" i="1"/>
  <c r="I3133" i="1"/>
  <c r="K3133" i="1"/>
  <c r="I3282" i="1"/>
  <c r="K3282" i="1"/>
  <c r="K2141" i="1"/>
  <c r="I2141" i="1"/>
  <c r="K5018" i="1"/>
  <c r="I5018" i="1"/>
  <c r="K5117" i="1"/>
  <c r="I5117" i="1"/>
  <c r="K4976" i="1"/>
  <c r="I4976" i="1"/>
  <c r="I5465" i="1"/>
  <c r="K5465" i="1"/>
  <c r="K4473" i="1"/>
  <c r="I4473" i="1"/>
  <c r="I4125" i="1"/>
  <c r="K4125" i="1"/>
  <c r="I5968" i="1"/>
  <c r="K5968" i="1"/>
  <c r="K3481" i="1"/>
  <c r="I3481" i="1"/>
  <c r="K3034" i="1"/>
  <c r="I3034" i="1"/>
  <c r="I4274" i="1"/>
  <c r="K4274" i="1"/>
  <c r="I2489" i="1"/>
  <c r="K2489" i="1"/>
  <c r="K2042" i="1"/>
  <c r="I2042" i="1"/>
  <c r="Z2043" i="1"/>
  <c r="Y2044" i="1"/>
  <c r="AS4122" i="1"/>
  <c r="Q4122" i="1"/>
  <c r="AN3479" i="1"/>
  <c r="P3479" i="1"/>
  <c r="Z3035" i="1"/>
  <c r="Y3036" i="1"/>
  <c r="P5966" i="1"/>
  <c r="AN5966" i="1"/>
  <c r="AS2287" i="1"/>
  <c r="Q2287" i="1"/>
  <c r="J4975" i="1"/>
  <c r="N4975" i="1"/>
  <c r="AQ4975" i="1" s="1"/>
  <c r="O4975" i="1"/>
  <c r="AR4975" i="1" s="1"/>
  <c r="M4975" i="1"/>
  <c r="AP4975" i="1" s="1"/>
  <c r="L4975" i="1"/>
  <c r="AO4975" i="1" s="1"/>
  <c r="M4025" i="1"/>
  <c r="AP4025" i="1" s="1"/>
  <c r="N4025" i="1"/>
  <c r="AQ4025" i="1" s="1"/>
  <c r="O4025" i="1"/>
  <c r="AR4025" i="1" s="1"/>
  <c r="J4025" i="1"/>
  <c r="L4025" i="1"/>
  <c r="AO4025" i="1" s="1"/>
  <c r="M5017" i="1"/>
  <c r="AP5017" i="1" s="1"/>
  <c r="J5017" i="1"/>
  <c r="L5017" i="1"/>
  <c r="AO5017" i="1" s="1"/>
  <c r="O5017" i="1"/>
  <c r="AR5017" i="1" s="1"/>
  <c r="N5017" i="1"/>
  <c r="AQ5017" i="1" s="1"/>
  <c r="P3032" i="1"/>
  <c r="AN3032" i="1"/>
  <c r="Y6001" i="1"/>
  <c r="Z6000" i="1"/>
  <c r="J2289" i="1"/>
  <c r="N2289" i="1"/>
  <c r="AQ2289" i="1" s="1"/>
  <c r="L2289" i="1"/>
  <c r="AO2289" i="1" s="1"/>
  <c r="O2289" i="1"/>
  <c r="AR2289" i="1" s="1"/>
  <c r="M2289" i="1"/>
  <c r="AP2289" i="1" s="1"/>
  <c r="O3480" i="1"/>
  <c r="AR3480" i="1" s="1"/>
  <c r="N3480" i="1"/>
  <c r="AQ3480" i="1" s="1"/>
  <c r="M3480" i="1"/>
  <c r="AP3480" i="1" s="1"/>
  <c r="L3480" i="1"/>
  <c r="AO3480" i="1" s="1"/>
  <c r="J3480" i="1"/>
  <c r="AN5115" i="1"/>
  <c r="P5115" i="1"/>
  <c r="Q3478" i="1"/>
  <c r="AS3478" i="1"/>
  <c r="Y3284" i="1"/>
  <c r="Z3283" i="1"/>
  <c r="AS2486" i="1"/>
  <c r="Q2486" i="1"/>
  <c r="Q4973" i="1"/>
  <c r="AS4973" i="1"/>
  <c r="Z2142" i="1"/>
  <c r="Y2143" i="1"/>
  <c r="AS5263" i="1"/>
  <c r="Q5263" i="1"/>
  <c r="Z2291" i="1"/>
  <c r="Y2292" i="1"/>
  <c r="AS5462" i="1"/>
  <c r="Q5462" i="1"/>
  <c r="Q2138" i="1"/>
  <c r="AS2138" i="1"/>
  <c r="Q5114" i="1"/>
  <c r="AS5114" i="1"/>
  <c r="P5016" i="1"/>
  <c r="AN5016" i="1"/>
  <c r="O4124" i="1"/>
  <c r="AR4124" i="1" s="1"/>
  <c r="N4124" i="1"/>
  <c r="AQ4124" i="1" s="1"/>
  <c r="M4124" i="1"/>
  <c r="AP4124" i="1" s="1"/>
  <c r="J4124" i="1"/>
  <c r="L4124" i="1"/>
  <c r="AO4124" i="1" s="1"/>
  <c r="O5116" i="1"/>
  <c r="AR5116" i="1" s="1"/>
  <c r="M5116" i="1"/>
  <c r="AP5116" i="1" s="1"/>
  <c r="N5116" i="1"/>
  <c r="AQ5116" i="1" s="1"/>
  <c r="J5116" i="1"/>
  <c r="L5116" i="1"/>
  <c r="AO5116" i="1" s="1"/>
  <c r="J4273" i="1"/>
  <c r="L4273" i="1"/>
  <c r="AO4273" i="1" s="1"/>
  <c r="N4273" i="1"/>
  <c r="AQ4273" i="1" s="1"/>
  <c r="M4273" i="1"/>
  <c r="AP4273" i="1" s="1"/>
  <c r="O4273" i="1"/>
  <c r="AR4273" i="1" s="1"/>
  <c r="Z5267" i="1"/>
  <c r="Y5268" i="1"/>
  <c r="P5985" i="1"/>
  <c r="AN5985" i="1"/>
  <c r="Y5020" i="1"/>
  <c r="Z5019" i="1"/>
  <c r="Z5988" i="1"/>
  <c r="Y5989" i="1"/>
  <c r="Z3134" i="1"/>
  <c r="Y3135" i="1"/>
  <c r="P3131" i="1"/>
  <c r="AN3131" i="1"/>
  <c r="M3033" i="1"/>
  <c r="AP3033" i="1" s="1"/>
  <c r="J3033" i="1"/>
  <c r="L3033" i="1"/>
  <c r="AO3033" i="1" s="1"/>
  <c r="O3033" i="1"/>
  <c r="AR3033" i="1" s="1"/>
  <c r="N3033" i="1"/>
  <c r="AQ3033" i="1" s="1"/>
  <c r="J3281" i="1"/>
  <c r="O3281" i="1"/>
  <c r="AR3281" i="1" s="1"/>
  <c r="N3281" i="1"/>
  <c r="AQ3281" i="1" s="1"/>
  <c r="M3281" i="1"/>
  <c r="AP3281" i="1" s="1"/>
  <c r="L3281" i="1"/>
  <c r="AO3281" i="1" s="1"/>
  <c r="A5059" i="1"/>
  <c r="AM5058" i="1"/>
  <c r="AN5997" i="1"/>
  <c r="P5997" i="1"/>
  <c r="AN5264" i="1"/>
  <c r="P5264" i="1"/>
  <c r="Z4027" i="1"/>
  <c r="Y4028" i="1"/>
  <c r="P4974" i="1"/>
  <c r="AN4974" i="1"/>
  <c r="AN2288" i="1"/>
  <c r="P2288" i="1"/>
  <c r="Q4271" i="1"/>
  <c r="AS4271" i="1"/>
  <c r="AN4123" i="1"/>
  <c r="P4123" i="1"/>
  <c r="P5463" i="1"/>
  <c r="AN5463" i="1"/>
  <c r="Z5466" i="1"/>
  <c r="Y5467" i="1"/>
  <c r="AS5984" i="1"/>
  <c r="Q5984" i="1"/>
  <c r="A4059" i="1"/>
  <c r="AM4058" i="1"/>
  <c r="A1059" i="1"/>
  <c r="AM1058" i="1"/>
  <c r="AS4470" i="1"/>
  <c r="Q4470" i="1"/>
  <c r="J5265" i="1"/>
  <c r="O5265" i="1"/>
  <c r="AR5265" i="1" s="1"/>
  <c r="M5265" i="1"/>
  <c r="AP5265" i="1" s="1"/>
  <c r="L5265" i="1"/>
  <c r="AO5265" i="1" s="1"/>
  <c r="N5265" i="1"/>
  <c r="AQ5265" i="1" s="1"/>
  <c r="J5998" i="1"/>
  <c r="M5998" i="1"/>
  <c r="AP5998" i="1" s="1"/>
  <c r="N5998" i="1"/>
  <c r="AQ5998" i="1" s="1"/>
  <c r="L5998" i="1"/>
  <c r="AO5998" i="1" s="1"/>
  <c r="O5998" i="1"/>
  <c r="AR5998" i="1" s="1"/>
  <c r="Q5015" i="1"/>
  <c r="AS5015" i="1"/>
  <c r="P2139" i="1"/>
  <c r="AN2139" i="1"/>
  <c r="Z4474" i="1"/>
  <c r="Y4475" i="1"/>
  <c r="P4471" i="1"/>
  <c r="AN4471" i="1"/>
  <c r="Z3482" i="1"/>
  <c r="Y3483" i="1"/>
  <c r="AS3279" i="1"/>
  <c r="Q3279" i="1"/>
  <c r="Z4275" i="1"/>
  <c r="Y4276" i="1"/>
  <c r="N4472" i="1"/>
  <c r="AQ4472" i="1" s="1"/>
  <c r="L4472" i="1"/>
  <c r="AO4472" i="1" s="1"/>
  <c r="J4472" i="1"/>
  <c r="M4472" i="1"/>
  <c r="AP4472" i="1" s="1"/>
  <c r="O4472" i="1"/>
  <c r="AR4472" i="1" s="1"/>
  <c r="J5464" i="1"/>
  <c r="O5464" i="1"/>
  <c r="AR5464" i="1" s="1"/>
  <c r="N5464" i="1"/>
  <c r="AQ5464" i="1" s="1"/>
  <c r="M5464" i="1"/>
  <c r="AP5464" i="1" s="1"/>
  <c r="L5464" i="1"/>
  <c r="AO5464" i="1" s="1"/>
  <c r="N2488" i="1"/>
  <c r="AQ2488" i="1" s="1"/>
  <c r="M2488" i="1"/>
  <c r="AP2488" i="1" s="1"/>
  <c r="L2488" i="1"/>
  <c r="AO2488" i="1" s="1"/>
  <c r="O2488" i="1"/>
  <c r="AR2488" i="1" s="1"/>
  <c r="J2488" i="1"/>
  <c r="Q3130" i="1"/>
  <c r="AS3130" i="1"/>
  <c r="P4272" i="1"/>
  <c r="AN4272" i="1"/>
  <c r="P2040" i="1"/>
  <c r="AN2040" i="1"/>
  <c r="A2059" i="1"/>
  <c r="AM2058" i="1"/>
  <c r="AN2487" i="1"/>
  <c r="P2487" i="1"/>
  <c r="Z2490" i="1"/>
  <c r="Y2491" i="1"/>
  <c r="AS5996" i="1"/>
  <c r="Q5996" i="1"/>
  <c r="A3059" i="1"/>
  <c r="AM3058" i="1"/>
  <c r="AS3031" i="1"/>
  <c r="Q3031" i="1"/>
  <c r="Z5118" i="1"/>
  <c r="Y5119" i="1"/>
  <c r="AS4023" i="1"/>
  <c r="Q4023" i="1"/>
  <c r="J2041" i="1"/>
  <c r="O2041" i="1"/>
  <c r="AR2041" i="1" s="1"/>
  <c r="M2041" i="1"/>
  <c r="AP2041" i="1" s="1"/>
  <c r="N2041" i="1"/>
  <c r="AQ2041" i="1" s="1"/>
  <c r="L2041" i="1"/>
  <c r="AO2041" i="1" s="1"/>
  <c r="N5967" i="1"/>
  <c r="AQ5967" i="1" s="1"/>
  <c r="O5967" i="1"/>
  <c r="AR5967" i="1" s="1"/>
  <c r="J5967" i="1"/>
  <c r="L5967" i="1"/>
  <c r="AO5967" i="1" s="1"/>
  <c r="M5967" i="1"/>
  <c r="AP5967" i="1" s="1"/>
  <c r="L5986" i="1"/>
  <c r="AO5986" i="1" s="1"/>
  <c r="O5986" i="1"/>
  <c r="AR5986" i="1" s="1"/>
  <c r="J5986" i="1"/>
  <c r="M5986" i="1"/>
  <c r="AP5986" i="1" s="1"/>
  <c r="N5986" i="1"/>
  <c r="AQ5986" i="1" s="1"/>
  <c r="Q5965" i="1"/>
  <c r="AS5965" i="1"/>
  <c r="Y4127" i="1"/>
  <c r="Z4126" i="1"/>
  <c r="Q2039" i="1"/>
  <c r="AS2039" i="1"/>
  <c r="P4024" i="1"/>
  <c r="AN4024" i="1"/>
  <c r="AN3280" i="1"/>
  <c r="P3280" i="1"/>
  <c r="Y5970" i="1"/>
  <c r="Z5969" i="1"/>
  <c r="L2140" i="1"/>
  <c r="AO2140" i="1" s="1"/>
  <c r="J2140" i="1"/>
  <c r="O2140" i="1"/>
  <c r="AR2140" i="1" s="1"/>
  <c r="N2140" i="1"/>
  <c r="AQ2140" i="1" s="1"/>
  <c r="M2140" i="1"/>
  <c r="AP2140" i="1" s="1"/>
  <c r="M3132" i="1"/>
  <c r="AP3132" i="1" s="1"/>
  <c r="N3132" i="1"/>
  <c r="AQ3132" i="1" s="1"/>
  <c r="L3132" i="1"/>
  <c r="AO3132" i="1" s="1"/>
  <c r="J3132" i="1"/>
  <c r="O3132" i="1"/>
  <c r="AR3132" i="1" s="1"/>
  <c r="I1050" i="1"/>
  <c r="K1050" i="1"/>
  <c r="I1149" i="1"/>
  <c r="K1149" i="1"/>
  <c r="I1298" i="1"/>
  <c r="K1298" i="1"/>
  <c r="K1497" i="1"/>
  <c r="I1497" i="1"/>
  <c r="M1148" i="1"/>
  <c r="AP1148" i="1" s="1"/>
  <c r="O1148" i="1"/>
  <c r="AR1148" i="1" s="1"/>
  <c r="N1148" i="1"/>
  <c r="AQ1148" i="1" s="1"/>
  <c r="J1148" i="1"/>
  <c r="L1148" i="1"/>
  <c r="AO1148" i="1" s="1"/>
  <c r="AN1147" i="1"/>
  <c r="P1147" i="1"/>
  <c r="Y1052" i="1"/>
  <c r="Z1051" i="1"/>
  <c r="Y1300" i="1"/>
  <c r="Z1299" i="1"/>
  <c r="AN1495" i="1"/>
  <c r="P1495" i="1"/>
  <c r="N1496" i="1"/>
  <c r="AQ1496" i="1" s="1"/>
  <c r="J1496" i="1"/>
  <c r="M1496" i="1"/>
  <c r="AP1496" i="1" s="1"/>
  <c r="O1496" i="1"/>
  <c r="AR1496" i="1" s="1"/>
  <c r="L1496" i="1"/>
  <c r="AO1496" i="1" s="1"/>
  <c r="Q1295" i="1"/>
  <c r="AS1295" i="1"/>
  <c r="Z1150" i="1"/>
  <c r="Y1151" i="1"/>
  <c r="AS1047" i="1"/>
  <c r="Q1047" i="1"/>
  <c r="J1297" i="1"/>
  <c r="M1297" i="1"/>
  <c r="AP1297" i="1" s="1"/>
  <c r="O1297" i="1"/>
  <c r="AR1297" i="1" s="1"/>
  <c r="N1297" i="1"/>
  <c r="AQ1297" i="1" s="1"/>
  <c r="L1297" i="1"/>
  <c r="AO1297" i="1" s="1"/>
  <c r="AN1296" i="1"/>
  <c r="P1296" i="1"/>
  <c r="Q1494" i="1"/>
  <c r="AS1494" i="1"/>
  <c r="L1049" i="1"/>
  <c r="AO1049" i="1" s="1"/>
  <c r="J1049" i="1"/>
  <c r="O1049" i="1"/>
  <c r="AR1049" i="1" s="1"/>
  <c r="N1049" i="1"/>
  <c r="AQ1049" i="1" s="1"/>
  <c r="M1049" i="1"/>
  <c r="AP1049" i="1" s="1"/>
  <c r="Z1498" i="1"/>
  <c r="Y1499" i="1"/>
  <c r="Q1146" i="1"/>
  <c r="AS1146" i="1"/>
  <c r="AN1048" i="1"/>
  <c r="P1048" i="1"/>
  <c r="AS501" i="1"/>
  <c r="AN503" i="1"/>
  <c r="Q302" i="1"/>
  <c r="AN304" i="1"/>
  <c r="AS153" i="1"/>
  <c r="AS55" i="1"/>
  <c r="AN155" i="1"/>
  <c r="K305" i="1"/>
  <c r="K504" i="1"/>
  <c r="K58" i="1"/>
  <c r="K156" i="1"/>
  <c r="Q153" i="1"/>
  <c r="I305" i="1"/>
  <c r="J305" i="1" s="1"/>
  <c r="I504" i="1"/>
  <c r="J504" i="1" s="1"/>
  <c r="I58" i="1"/>
  <c r="J58" i="1" s="1"/>
  <c r="I156" i="1"/>
  <c r="J156" i="1" s="1"/>
  <c r="AS302" i="1"/>
  <c r="Q55" i="1"/>
  <c r="AN57" i="1"/>
  <c r="Q501" i="1"/>
  <c r="P154" i="1"/>
  <c r="P303" i="1"/>
  <c r="P56" i="1"/>
  <c r="P502" i="1"/>
  <c r="Y60" i="1"/>
  <c r="Z59" i="1"/>
  <c r="Y307" i="1"/>
  <c r="Z306" i="1"/>
  <c r="M57" i="1"/>
  <c r="AP57" i="1" s="1"/>
  <c r="L57" i="1"/>
  <c r="AO57" i="1" s="1"/>
  <c r="O57" i="1"/>
  <c r="AR57" i="1" s="1"/>
  <c r="N57" i="1"/>
  <c r="AQ57" i="1" s="1"/>
  <c r="Y506" i="1"/>
  <c r="Z505" i="1"/>
  <c r="Z157" i="1"/>
  <c r="Y158" i="1"/>
  <c r="N503" i="1"/>
  <c r="AQ503" i="1" s="1"/>
  <c r="L503" i="1"/>
  <c r="AO503" i="1" s="1"/>
  <c r="M503" i="1"/>
  <c r="AP503" i="1" s="1"/>
  <c r="O503" i="1"/>
  <c r="AR503" i="1" s="1"/>
  <c r="M155" i="1"/>
  <c r="AP155" i="1" s="1"/>
  <c r="L155" i="1"/>
  <c r="AO155" i="1" s="1"/>
  <c r="N155" i="1"/>
  <c r="AQ155" i="1" s="1"/>
  <c r="O155" i="1"/>
  <c r="AR155" i="1" s="1"/>
  <c r="M304" i="1"/>
  <c r="AP304" i="1" s="1"/>
  <c r="O304" i="1"/>
  <c r="AR304" i="1" s="1"/>
  <c r="L304" i="1"/>
  <c r="AO304" i="1" s="1"/>
  <c r="N304" i="1"/>
  <c r="AQ304" i="1" s="1"/>
  <c r="R3134" i="1"/>
  <c r="E3134" i="1"/>
  <c r="U3134" i="1"/>
  <c r="T3134" i="1"/>
  <c r="S3134" i="1"/>
  <c r="F3134" i="1"/>
  <c r="V3134" i="1"/>
  <c r="U3035" i="1"/>
  <c r="F3035" i="1"/>
  <c r="E3035" i="1"/>
  <c r="T3035" i="1"/>
  <c r="V3035" i="1"/>
  <c r="S3035" i="1"/>
  <c r="R3035" i="1"/>
  <c r="R2291" i="1"/>
  <c r="S2291" i="1"/>
  <c r="E2291" i="1"/>
  <c r="F2291" i="1"/>
  <c r="U2291" i="1"/>
  <c r="T2291" i="1"/>
  <c r="V2291" i="1"/>
  <c r="T5118" i="1"/>
  <c r="R5118" i="1"/>
  <c r="F5118" i="1"/>
  <c r="V5118" i="1"/>
  <c r="E5118" i="1"/>
  <c r="U5118" i="1"/>
  <c r="S5118" i="1"/>
  <c r="V2043" i="1"/>
  <c r="R2043" i="1"/>
  <c r="E2043" i="1"/>
  <c r="T2043" i="1"/>
  <c r="F2043" i="1"/>
  <c r="U2043" i="1"/>
  <c r="S2043" i="1"/>
  <c r="S6000" i="1"/>
  <c r="V6000" i="1"/>
  <c r="T6000" i="1"/>
  <c r="R6000" i="1"/>
  <c r="E6000" i="1"/>
  <c r="U6000" i="1"/>
  <c r="F6000" i="1"/>
  <c r="F5019" i="1"/>
  <c r="U5019" i="1"/>
  <c r="T5019" i="1"/>
  <c r="E5019" i="1"/>
  <c r="S5019" i="1"/>
  <c r="R5019" i="1"/>
  <c r="V5019" i="1"/>
  <c r="V5969" i="1"/>
  <c r="T5969" i="1"/>
  <c r="E5969" i="1"/>
  <c r="R5969" i="1"/>
  <c r="F5969" i="1"/>
  <c r="U5969" i="1"/>
  <c r="S5969" i="1"/>
  <c r="T5267" i="1"/>
  <c r="E5267" i="1"/>
  <c r="U5267" i="1"/>
  <c r="R5267" i="1"/>
  <c r="S5267" i="1"/>
  <c r="F5267" i="1"/>
  <c r="V5267" i="1"/>
  <c r="R4126" i="1"/>
  <c r="V4126" i="1"/>
  <c r="F4126" i="1"/>
  <c r="T4126" i="1"/>
  <c r="U4126" i="1"/>
  <c r="E4126" i="1"/>
  <c r="S4126" i="1"/>
  <c r="R2142" i="1"/>
  <c r="T2142" i="1"/>
  <c r="V2142" i="1"/>
  <c r="E2142" i="1"/>
  <c r="F2142" i="1"/>
  <c r="U2142" i="1"/>
  <c r="S2142" i="1"/>
  <c r="V5988" i="1"/>
  <c r="E5988" i="1"/>
  <c r="R5988" i="1"/>
  <c r="S5988" i="1"/>
  <c r="F5988" i="1"/>
  <c r="U5988" i="1"/>
  <c r="T5988" i="1"/>
  <c r="S4027" i="1"/>
  <c r="E4027" i="1"/>
  <c r="T4027" i="1"/>
  <c r="R4027" i="1"/>
  <c r="V4027" i="1"/>
  <c r="U4027" i="1"/>
  <c r="F4027" i="1"/>
  <c r="R5466" i="1"/>
  <c r="F5466" i="1"/>
  <c r="T5466" i="1"/>
  <c r="U5466" i="1"/>
  <c r="S5466" i="1"/>
  <c r="V5466" i="1"/>
  <c r="E5466" i="1"/>
  <c r="S4275" i="1"/>
  <c r="R4275" i="1"/>
  <c r="F4275" i="1"/>
  <c r="T4275" i="1"/>
  <c r="U4275" i="1"/>
  <c r="E4275" i="1"/>
  <c r="V4275" i="1"/>
  <c r="U4474" i="1"/>
  <c r="V4474" i="1"/>
  <c r="S4474" i="1"/>
  <c r="F4474" i="1"/>
  <c r="E4474" i="1"/>
  <c r="R4474" i="1"/>
  <c r="T4474" i="1"/>
  <c r="R2490" i="1"/>
  <c r="F2490" i="1"/>
  <c r="T2490" i="1"/>
  <c r="U2490" i="1"/>
  <c r="E2490" i="1"/>
  <c r="V2490" i="1"/>
  <c r="S2490" i="1"/>
  <c r="T3283" i="1"/>
  <c r="E3283" i="1"/>
  <c r="R3283" i="1"/>
  <c r="V3283" i="1"/>
  <c r="U3283" i="1"/>
  <c r="S3283" i="1"/>
  <c r="F3283" i="1"/>
  <c r="U3482" i="1"/>
  <c r="T3482" i="1"/>
  <c r="S3482" i="1"/>
  <c r="R3482" i="1"/>
  <c r="F3482" i="1"/>
  <c r="E3482" i="1"/>
  <c r="V3482" i="1"/>
  <c r="V1051" i="1"/>
  <c r="U1051" i="1"/>
  <c r="E1051" i="1"/>
  <c r="F1051" i="1"/>
  <c r="R1051" i="1"/>
  <c r="T1051" i="1"/>
  <c r="S1051" i="1"/>
  <c r="R1498" i="1"/>
  <c r="S1498" i="1"/>
  <c r="V1498" i="1"/>
  <c r="F1498" i="1"/>
  <c r="E1498" i="1"/>
  <c r="T1498" i="1"/>
  <c r="U1498" i="1"/>
  <c r="V1299" i="1"/>
  <c r="F1299" i="1"/>
  <c r="E1299" i="1"/>
  <c r="T1299" i="1"/>
  <c r="R1299" i="1"/>
  <c r="U1299" i="1"/>
  <c r="S1299" i="1"/>
  <c r="V1150" i="1"/>
  <c r="E1150" i="1"/>
  <c r="T1150" i="1"/>
  <c r="R1150" i="1"/>
  <c r="F1150" i="1"/>
  <c r="S1150" i="1"/>
  <c r="U1150" i="1"/>
  <c r="U306" i="1"/>
  <c r="T306" i="1"/>
  <c r="V306" i="1"/>
  <c r="S306" i="1"/>
  <c r="R306" i="1"/>
  <c r="F306" i="1"/>
  <c r="E306" i="1"/>
  <c r="T157" i="1"/>
  <c r="S157" i="1"/>
  <c r="R157" i="1"/>
  <c r="V157" i="1"/>
  <c r="U157" i="1"/>
  <c r="F157" i="1"/>
  <c r="E157" i="1"/>
  <c r="T59" i="1"/>
  <c r="S59" i="1"/>
  <c r="R59" i="1"/>
  <c r="V59" i="1"/>
  <c r="U59" i="1"/>
  <c r="F59" i="1"/>
  <c r="E59" i="1"/>
  <c r="R505" i="1"/>
  <c r="V505" i="1"/>
  <c r="T505" i="1"/>
  <c r="U505" i="1"/>
  <c r="S505" i="1"/>
  <c r="F505" i="1"/>
  <c r="E505" i="1"/>
  <c r="B505" i="4" l="1"/>
  <c r="B59" i="4"/>
  <c r="B157" i="4"/>
  <c r="B306" i="4"/>
  <c r="A136" i="1"/>
  <c r="AM135" i="1"/>
  <c r="I3482" i="1"/>
  <c r="K3482" i="1"/>
  <c r="K3283" i="1"/>
  <c r="I3283" i="1"/>
  <c r="I2490" i="1"/>
  <c r="K2490" i="1"/>
  <c r="K4474" i="1"/>
  <c r="I4474" i="1"/>
  <c r="I4275" i="1"/>
  <c r="K4275" i="1"/>
  <c r="I5466" i="1"/>
  <c r="K5466" i="1"/>
  <c r="I4027" i="1"/>
  <c r="K4027" i="1"/>
  <c r="K5988" i="1"/>
  <c r="I5988" i="1"/>
  <c r="I2142" i="1"/>
  <c r="K2142" i="1"/>
  <c r="K4126" i="1"/>
  <c r="I4126" i="1"/>
  <c r="K5267" i="1"/>
  <c r="I5267" i="1"/>
  <c r="K5969" i="1"/>
  <c r="I5969" i="1"/>
  <c r="K5019" i="1"/>
  <c r="I5019" i="1"/>
  <c r="K6000" i="1"/>
  <c r="I6000" i="1"/>
  <c r="I2043" i="1"/>
  <c r="K2043" i="1"/>
  <c r="I5118" i="1"/>
  <c r="K5118" i="1"/>
  <c r="K2291" i="1"/>
  <c r="I2291" i="1"/>
  <c r="I3035" i="1"/>
  <c r="K3035" i="1"/>
  <c r="K3134" i="1"/>
  <c r="I3134" i="1"/>
  <c r="AN5967" i="1"/>
  <c r="P5967" i="1"/>
  <c r="Q2487" i="1"/>
  <c r="AS2487" i="1"/>
  <c r="AS4974" i="1"/>
  <c r="Q4974" i="1"/>
  <c r="AN3480" i="1"/>
  <c r="P3480" i="1"/>
  <c r="AS3032" i="1"/>
  <c r="Q3032" i="1"/>
  <c r="Q3479" i="1"/>
  <c r="AS3479" i="1"/>
  <c r="M2042" i="1"/>
  <c r="AP2042" i="1" s="1"/>
  <c r="L2042" i="1"/>
  <c r="AO2042" i="1" s="1"/>
  <c r="J2042" i="1"/>
  <c r="O2042" i="1"/>
  <c r="AR2042" i="1" s="1"/>
  <c r="N2042" i="1"/>
  <c r="AQ2042" i="1" s="1"/>
  <c r="O3481" i="1"/>
  <c r="AR3481" i="1" s="1"/>
  <c r="N3481" i="1"/>
  <c r="AQ3481" i="1" s="1"/>
  <c r="J3481" i="1"/>
  <c r="M3481" i="1"/>
  <c r="AP3481" i="1" s="1"/>
  <c r="L3481" i="1"/>
  <c r="AO3481" i="1" s="1"/>
  <c r="L2141" i="1"/>
  <c r="AO2141" i="1" s="1"/>
  <c r="J2141" i="1"/>
  <c r="O2141" i="1"/>
  <c r="AR2141" i="1" s="1"/>
  <c r="M2141" i="1"/>
  <c r="AP2141" i="1" s="1"/>
  <c r="N2141" i="1"/>
  <c r="AQ2141" i="1" s="1"/>
  <c r="O5987" i="1"/>
  <c r="AR5987" i="1" s="1"/>
  <c r="L5987" i="1"/>
  <c r="AO5987" i="1" s="1"/>
  <c r="J5987" i="1"/>
  <c r="N5987" i="1"/>
  <c r="AQ5987" i="1" s="1"/>
  <c r="M5987" i="1"/>
  <c r="AP5987" i="1" s="1"/>
  <c r="Z4276" i="1"/>
  <c r="Y4277" i="1"/>
  <c r="Q2139" i="1"/>
  <c r="AS2139" i="1"/>
  <c r="P5998" i="1"/>
  <c r="AN5998" i="1"/>
  <c r="Z4028" i="1"/>
  <c r="Y4029" i="1"/>
  <c r="A5060" i="1"/>
  <c r="AM5059" i="1"/>
  <c r="Q5985" i="1"/>
  <c r="AS5985" i="1"/>
  <c r="AN4124" i="1"/>
  <c r="P4124" i="1"/>
  <c r="AN2289" i="1"/>
  <c r="P2289" i="1"/>
  <c r="N5465" i="1"/>
  <c r="AQ5465" i="1" s="1"/>
  <c r="L5465" i="1"/>
  <c r="AO5465" i="1" s="1"/>
  <c r="J5465" i="1"/>
  <c r="O5465" i="1"/>
  <c r="AR5465" i="1" s="1"/>
  <c r="M5465" i="1"/>
  <c r="AP5465" i="1" s="1"/>
  <c r="P2488" i="1"/>
  <c r="AN2488" i="1"/>
  <c r="Z5467" i="1"/>
  <c r="Y5468" i="1"/>
  <c r="AN3033" i="1"/>
  <c r="P3033" i="1"/>
  <c r="Z5989" i="1"/>
  <c r="P4273" i="1"/>
  <c r="AN4273" i="1"/>
  <c r="Y2144" i="1"/>
  <c r="Z2143" i="1"/>
  <c r="J4976" i="1"/>
  <c r="O4976" i="1"/>
  <c r="AR4976" i="1" s="1"/>
  <c r="L4976" i="1"/>
  <c r="AO4976" i="1" s="1"/>
  <c r="M4976" i="1"/>
  <c r="AP4976" i="1" s="1"/>
  <c r="N4976" i="1"/>
  <c r="AQ4976" i="1" s="1"/>
  <c r="P2140" i="1"/>
  <c r="AN2140" i="1"/>
  <c r="P2041" i="1"/>
  <c r="AN2041" i="1"/>
  <c r="Z3483" i="1"/>
  <c r="Y3484" i="1"/>
  <c r="Q4123" i="1"/>
  <c r="AS4123" i="1"/>
  <c r="AN5986" i="1"/>
  <c r="P5986" i="1"/>
  <c r="A2060" i="1"/>
  <c r="AM2059" i="1"/>
  <c r="AN5464" i="1"/>
  <c r="P5464" i="1"/>
  <c r="A1060" i="1"/>
  <c r="AM1059" i="1"/>
  <c r="Q2288" i="1"/>
  <c r="AS2288" i="1"/>
  <c r="Z5268" i="1"/>
  <c r="Y5269" i="1"/>
  <c r="Y3285" i="1"/>
  <c r="Z3284" i="1"/>
  <c r="AS5966" i="1"/>
  <c r="Q5966" i="1"/>
  <c r="J2489" i="1"/>
  <c r="O2489" i="1"/>
  <c r="AR2489" i="1" s="1"/>
  <c r="N2489" i="1"/>
  <c r="AQ2489" i="1" s="1"/>
  <c r="L2489" i="1"/>
  <c r="AO2489" i="1" s="1"/>
  <c r="M2489" i="1"/>
  <c r="AP2489" i="1" s="1"/>
  <c r="N5968" i="1"/>
  <c r="AQ5968" i="1" s="1"/>
  <c r="L5968" i="1"/>
  <c r="AO5968" i="1" s="1"/>
  <c r="J5968" i="1"/>
  <c r="O5968" i="1"/>
  <c r="AR5968" i="1" s="1"/>
  <c r="M5968" i="1"/>
  <c r="AP5968" i="1" s="1"/>
  <c r="J3282" i="1"/>
  <c r="L3282" i="1"/>
  <c r="AO3282" i="1" s="1"/>
  <c r="O3282" i="1"/>
  <c r="AR3282" i="1" s="1"/>
  <c r="N3282" i="1"/>
  <c r="AQ3282" i="1" s="1"/>
  <c r="M3282" i="1"/>
  <c r="AP3282" i="1" s="1"/>
  <c r="O5266" i="1"/>
  <c r="AR5266" i="1" s="1"/>
  <c r="M5266" i="1"/>
  <c r="AP5266" i="1" s="1"/>
  <c r="L5266" i="1"/>
  <c r="AO5266" i="1" s="1"/>
  <c r="J5266" i="1"/>
  <c r="N5266" i="1"/>
  <c r="AQ5266" i="1" s="1"/>
  <c r="Q5264" i="1"/>
  <c r="AS5264" i="1"/>
  <c r="AN5116" i="1"/>
  <c r="P5116" i="1"/>
  <c r="AN5017" i="1"/>
  <c r="P5017" i="1"/>
  <c r="Z2044" i="1"/>
  <c r="Y2045" i="1"/>
  <c r="M5117" i="1"/>
  <c r="AP5117" i="1" s="1"/>
  <c r="O5117" i="1"/>
  <c r="AR5117" i="1" s="1"/>
  <c r="N5117" i="1"/>
  <c r="AQ5117" i="1" s="1"/>
  <c r="L5117" i="1"/>
  <c r="AO5117" i="1" s="1"/>
  <c r="J5117" i="1"/>
  <c r="J2290" i="1"/>
  <c r="O2290" i="1"/>
  <c r="AR2290" i="1" s="1"/>
  <c r="N2290" i="1"/>
  <c r="AQ2290" i="1" s="1"/>
  <c r="M2290" i="1"/>
  <c r="AP2290" i="1" s="1"/>
  <c r="L2290" i="1"/>
  <c r="AO2290" i="1" s="1"/>
  <c r="Q4272" i="1"/>
  <c r="AS4272" i="1"/>
  <c r="AN3132" i="1"/>
  <c r="P3132" i="1"/>
  <c r="Q4024" i="1"/>
  <c r="AS4024" i="1"/>
  <c r="A3060" i="1"/>
  <c r="AM3059" i="1"/>
  <c r="Z5970" i="1"/>
  <c r="Y5971" i="1"/>
  <c r="Z5119" i="1"/>
  <c r="Y5120" i="1"/>
  <c r="Q3131" i="1"/>
  <c r="AS3131" i="1"/>
  <c r="Y2293" i="1"/>
  <c r="Z2292" i="1"/>
  <c r="Z3036" i="1"/>
  <c r="Y3037" i="1"/>
  <c r="M4274" i="1"/>
  <c r="AP4274" i="1" s="1"/>
  <c r="L4274" i="1"/>
  <c r="AO4274" i="1" s="1"/>
  <c r="J4274" i="1"/>
  <c r="O4274" i="1"/>
  <c r="AR4274" i="1" s="1"/>
  <c r="N4274" i="1"/>
  <c r="AQ4274" i="1" s="1"/>
  <c r="O4125" i="1"/>
  <c r="AR4125" i="1" s="1"/>
  <c r="N4125" i="1"/>
  <c r="AQ4125" i="1" s="1"/>
  <c r="M4125" i="1"/>
  <c r="AP4125" i="1" s="1"/>
  <c r="L4125" i="1"/>
  <c r="AO4125" i="1" s="1"/>
  <c r="J4125" i="1"/>
  <c r="J3133" i="1"/>
  <c r="O3133" i="1"/>
  <c r="AR3133" i="1" s="1"/>
  <c r="M3133" i="1"/>
  <c r="AP3133" i="1" s="1"/>
  <c r="N3133" i="1"/>
  <c r="AQ3133" i="1" s="1"/>
  <c r="L3133" i="1"/>
  <c r="AO3133" i="1" s="1"/>
  <c r="AS4471" i="1"/>
  <c r="Q4471" i="1"/>
  <c r="Q3280" i="1"/>
  <c r="AS3280" i="1"/>
  <c r="Z4127" i="1"/>
  <c r="Y4128" i="1"/>
  <c r="Q2040" i="1"/>
  <c r="AS2040" i="1"/>
  <c r="Z4475" i="1"/>
  <c r="Y4476" i="1"/>
  <c r="A4060" i="1"/>
  <c r="AM4059" i="1"/>
  <c r="Z2491" i="1"/>
  <c r="Y2492" i="1"/>
  <c r="P4472" i="1"/>
  <c r="AN4472" i="1"/>
  <c r="P5265" i="1"/>
  <c r="AN5265" i="1"/>
  <c r="AS5463" i="1"/>
  <c r="Q5463" i="1"/>
  <c r="Q5997" i="1"/>
  <c r="AS5997" i="1"/>
  <c r="AN3281" i="1"/>
  <c r="P3281" i="1"/>
  <c r="Z3135" i="1"/>
  <c r="Y3136" i="1"/>
  <c r="Z5020" i="1"/>
  <c r="Y5021" i="1"/>
  <c r="AS5016" i="1"/>
  <c r="Q5016" i="1"/>
  <c r="Q5115" i="1"/>
  <c r="AS5115" i="1"/>
  <c r="Z6001" i="1"/>
  <c r="J3034" i="1"/>
  <c r="O3034" i="1"/>
  <c r="AR3034" i="1" s="1"/>
  <c r="N3034" i="1"/>
  <c r="AQ3034" i="1" s="1"/>
  <c r="M3034" i="1"/>
  <c r="AP3034" i="1" s="1"/>
  <c r="L3034" i="1"/>
  <c r="AO3034" i="1" s="1"/>
  <c r="J4473" i="1"/>
  <c r="M4473" i="1"/>
  <c r="AP4473" i="1" s="1"/>
  <c r="N4473" i="1"/>
  <c r="AQ4473" i="1" s="1"/>
  <c r="O4473" i="1"/>
  <c r="AR4473" i="1" s="1"/>
  <c r="L4473" i="1"/>
  <c r="AO4473" i="1" s="1"/>
  <c r="O5018" i="1"/>
  <c r="AR5018" i="1" s="1"/>
  <c r="M5018" i="1"/>
  <c r="AP5018" i="1" s="1"/>
  <c r="L5018" i="1"/>
  <c r="AO5018" i="1" s="1"/>
  <c r="N5018" i="1"/>
  <c r="AQ5018" i="1" s="1"/>
  <c r="J5018" i="1"/>
  <c r="O5999" i="1"/>
  <c r="AR5999" i="1" s="1"/>
  <c r="M5999" i="1"/>
  <c r="AP5999" i="1" s="1"/>
  <c r="N5999" i="1"/>
  <c r="AQ5999" i="1" s="1"/>
  <c r="J5999" i="1"/>
  <c r="L5999" i="1"/>
  <c r="AO5999" i="1" s="1"/>
  <c r="AN4025" i="1"/>
  <c r="P4025" i="1"/>
  <c r="P4975" i="1"/>
  <c r="AN4975" i="1"/>
  <c r="N4026" i="1"/>
  <c r="AQ4026" i="1" s="1"/>
  <c r="L4026" i="1"/>
  <c r="AO4026" i="1" s="1"/>
  <c r="M4026" i="1"/>
  <c r="AP4026" i="1" s="1"/>
  <c r="O4026" i="1"/>
  <c r="AR4026" i="1" s="1"/>
  <c r="J4026" i="1"/>
  <c r="I1150" i="1"/>
  <c r="K1150" i="1"/>
  <c r="I1299" i="1"/>
  <c r="K1299" i="1"/>
  <c r="I1498" i="1"/>
  <c r="K1498" i="1"/>
  <c r="I1051" i="1"/>
  <c r="K1051" i="1"/>
  <c r="Q1048" i="1"/>
  <c r="AS1048" i="1"/>
  <c r="Y1053" i="1"/>
  <c r="Z1052" i="1"/>
  <c r="N1497" i="1"/>
  <c r="AQ1497" i="1" s="1"/>
  <c r="J1497" i="1"/>
  <c r="L1497" i="1"/>
  <c r="AO1497" i="1" s="1"/>
  <c r="M1497" i="1"/>
  <c r="AP1497" i="1" s="1"/>
  <c r="O1497" i="1"/>
  <c r="AR1497" i="1" s="1"/>
  <c r="AS1495" i="1"/>
  <c r="Q1495" i="1"/>
  <c r="Q1147" i="1"/>
  <c r="AS1147" i="1"/>
  <c r="AN1049" i="1"/>
  <c r="P1049" i="1"/>
  <c r="O1298" i="1"/>
  <c r="AR1298" i="1" s="1"/>
  <c r="M1298" i="1"/>
  <c r="AP1298" i="1" s="1"/>
  <c r="L1298" i="1"/>
  <c r="AO1298" i="1" s="1"/>
  <c r="N1298" i="1"/>
  <c r="AQ1298" i="1" s="1"/>
  <c r="J1298" i="1"/>
  <c r="Y1500" i="1"/>
  <c r="Z1499" i="1"/>
  <c r="AN1297" i="1"/>
  <c r="P1297" i="1"/>
  <c r="AN1148" i="1"/>
  <c r="P1148" i="1"/>
  <c r="Z1300" i="1"/>
  <c r="Y1301" i="1"/>
  <c r="L1149" i="1"/>
  <c r="AO1149" i="1" s="1"/>
  <c r="O1149" i="1"/>
  <c r="AR1149" i="1" s="1"/>
  <c r="N1149" i="1"/>
  <c r="AQ1149" i="1" s="1"/>
  <c r="J1149" i="1"/>
  <c r="M1149" i="1"/>
  <c r="AP1149" i="1" s="1"/>
  <c r="Q1296" i="1"/>
  <c r="AS1296" i="1"/>
  <c r="Y1152" i="1"/>
  <c r="Z1151" i="1"/>
  <c r="AN1496" i="1"/>
  <c r="P1496" i="1"/>
  <c r="N1050" i="1"/>
  <c r="AQ1050" i="1" s="1"/>
  <c r="M1050" i="1"/>
  <c r="AP1050" i="1" s="1"/>
  <c r="O1050" i="1"/>
  <c r="AR1050" i="1" s="1"/>
  <c r="L1050" i="1"/>
  <c r="AO1050" i="1" s="1"/>
  <c r="J1050" i="1"/>
  <c r="Q154" i="1"/>
  <c r="AS502" i="1"/>
  <c r="Q56" i="1"/>
  <c r="AN156" i="1"/>
  <c r="Q303" i="1"/>
  <c r="AN504" i="1"/>
  <c r="AN305" i="1"/>
  <c r="K505" i="1"/>
  <c r="K59" i="1"/>
  <c r="K157" i="1"/>
  <c r="K306" i="1"/>
  <c r="I505" i="1"/>
  <c r="J505" i="1" s="1"/>
  <c r="I59" i="1"/>
  <c r="J59" i="1" s="1"/>
  <c r="I157" i="1"/>
  <c r="J157" i="1" s="1"/>
  <c r="I306" i="1"/>
  <c r="J306" i="1" s="1"/>
  <c r="Q502" i="1"/>
  <c r="AS154" i="1"/>
  <c r="AN58" i="1"/>
  <c r="AS56" i="1"/>
  <c r="AS303" i="1"/>
  <c r="P503" i="1"/>
  <c r="P155" i="1"/>
  <c r="P57" i="1"/>
  <c r="P304" i="1"/>
  <c r="Y308" i="1"/>
  <c r="Z307" i="1"/>
  <c r="Y159" i="1"/>
  <c r="Z158" i="1"/>
  <c r="N504" i="1"/>
  <c r="AQ504" i="1" s="1"/>
  <c r="M504" i="1"/>
  <c r="AP504" i="1" s="1"/>
  <c r="O504" i="1"/>
  <c r="AR504" i="1" s="1"/>
  <c r="L504" i="1"/>
  <c r="AO504" i="1" s="1"/>
  <c r="Z506" i="1"/>
  <c r="Y507" i="1"/>
  <c r="Y61" i="1"/>
  <c r="Z60" i="1"/>
  <c r="M156" i="1"/>
  <c r="AP156" i="1" s="1"/>
  <c r="L156" i="1"/>
  <c r="AO156" i="1" s="1"/>
  <c r="O156" i="1"/>
  <c r="AR156" i="1" s="1"/>
  <c r="N156" i="1"/>
  <c r="AQ156" i="1" s="1"/>
  <c r="N305" i="1"/>
  <c r="AQ305" i="1" s="1"/>
  <c r="O305" i="1"/>
  <c r="AR305" i="1" s="1"/>
  <c r="M305" i="1"/>
  <c r="AP305" i="1" s="1"/>
  <c r="L305" i="1"/>
  <c r="AO305" i="1" s="1"/>
  <c r="M58" i="1"/>
  <c r="AP58" i="1" s="1"/>
  <c r="O58" i="1"/>
  <c r="AR58" i="1" s="1"/>
  <c r="L58" i="1"/>
  <c r="AO58" i="1" s="1"/>
  <c r="N58" i="1"/>
  <c r="AQ58" i="1" s="1"/>
  <c r="E5970" i="1"/>
  <c r="F5970" i="1"/>
  <c r="S5970" i="1"/>
  <c r="V5970" i="1"/>
  <c r="R5970" i="1"/>
  <c r="T5970" i="1"/>
  <c r="U5970" i="1"/>
  <c r="E4475" i="1"/>
  <c r="T4475" i="1"/>
  <c r="F4475" i="1"/>
  <c r="R4475" i="1"/>
  <c r="S4475" i="1"/>
  <c r="V4475" i="1"/>
  <c r="U4475" i="1"/>
  <c r="S3284" i="1"/>
  <c r="V3284" i="1"/>
  <c r="R3284" i="1"/>
  <c r="E3284" i="1"/>
  <c r="T3284" i="1"/>
  <c r="U3284" i="1"/>
  <c r="F3284" i="1"/>
  <c r="T5119" i="1"/>
  <c r="R5119" i="1"/>
  <c r="F5119" i="1"/>
  <c r="U5119" i="1"/>
  <c r="V5119" i="1"/>
  <c r="E5119" i="1"/>
  <c r="S5119" i="1"/>
  <c r="E4028" i="1"/>
  <c r="S4028" i="1"/>
  <c r="T4028" i="1"/>
  <c r="R4028" i="1"/>
  <c r="V4028" i="1"/>
  <c r="U4028" i="1"/>
  <c r="F4028" i="1"/>
  <c r="F2143" i="1"/>
  <c r="V2143" i="1"/>
  <c r="U2143" i="1"/>
  <c r="R2143" i="1"/>
  <c r="T2143" i="1"/>
  <c r="E2143" i="1"/>
  <c r="S2143" i="1"/>
  <c r="V2044" i="1"/>
  <c r="R2044" i="1"/>
  <c r="F2044" i="1"/>
  <c r="E2044" i="1"/>
  <c r="T2044" i="1"/>
  <c r="U2044" i="1"/>
  <c r="S2044" i="1"/>
  <c r="V3483" i="1"/>
  <c r="F3483" i="1"/>
  <c r="U3483" i="1"/>
  <c r="E3483" i="1"/>
  <c r="T3483" i="1"/>
  <c r="R3483" i="1"/>
  <c r="S3483" i="1"/>
  <c r="V2292" i="1"/>
  <c r="F2292" i="1"/>
  <c r="R2292" i="1"/>
  <c r="U2292" i="1"/>
  <c r="T2292" i="1"/>
  <c r="S2292" i="1"/>
  <c r="E2292" i="1"/>
  <c r="T4127" i="1"/>
  <c r="F4127" i="1"/>
  <c r="S4127" i="1"/>
  <c r="E4127" i="1"/>
  <c r="V4127" i="1"/>
  <c r="U4127" i="1"/>
  <c r="R4127" i="1"/>
  <c r="R5989" i="1"/>
  <c r="E5989" i="1"/>
  <c r="U5989" i="1"/>
  <c r="S5989" i="1"/>
  <c r="V5989" i="1"/>
  <c r="T5989" i="1"/>
  <c r="F5989" i="1"/>
  <c r="E5268" i="1"/>
  <c r="U5268" i="1"/>
  <c r="T5268" i="1"/>
  <c r="R5268" i="1"/>
  <c r="F5268" i="1"/>
  <c r="V5268" i="1"/>
  <c r="S5268" i="1"/>
  <c r="R4276" i="1"/>
  <c r="V4276" i="1"/>
  <c r="U4276" i="1"/>
  <c r="S4276" i="1"/>
  <c r="T4276" i="1"/>
  <c r="E4276" i="1"/>
  <c r="F4276" i="1"/>
  <c r="S5467" i="1"/>
  <c r="E5467" i="1"/>
  <c r="V5467" i="1"/>
  <c r="U5467" i="1"/>
  <c r="R5467" i="1"/>
  <c r="T5467" i="1"/>
  <c r="F5467" i="1"/>
  <c r="V3036" i="1"/>
  <c r="F3036" i="1"/>
  <c r="U3036" i="1"/>
  <c r="E3036" i="1"/>
  <c r="S3036" i="1"/>
  <c r="R3036" i="1"/>
  <c r="T3036" i="1"/>
  <c r="E2491" i="1"/>
  <c r="F2491" i="1"/>
  <c r="R2491" i="1"/>
  <c r="U2491" i="1"/>
  <c r="S2491" i="1"/>
  <c r="T2491" i="1"/>
  <c r="V2491" i="1"/>
  <c r="T6001" i="1"/>
  <c r="U6001" i="1"/>
  <c r="E6001" i="1"/>
  <c r="F6001" i="1"/>
  <c r="R6001" i="1"/>
  <c r="V6001" i="1"/>
  <c r="S6001" i="1"/>
  <c r="E5020" i="1"/>
  <c r="S5020" i="1"/>
  <c r="R5020" i="1"/>
  <c r="U5020" i="1"/>
  <c r="V5020" i="1"/>
  <c r="T5020" i="1"/>
  <c r="F5020" i="1"/>
  <c r="U3135" i="1"/>
  <c r="E3135" i="1"/>
  <c r="S3135" i="1"/>
  <c r="V3135" i="1"/>
  <c r="T3135" i="1"/>
  <c r="R3135" i="1"/>
  <c r="F3135" i="1"/>
  <c r="E1151" i="1"/>
  <c r="U1151" i="1"/>
  <c r="R1151" i="1"/>
  <c r="T1151" i="1"/>
  <c r="S1151" i="1"/>
  <c r="F1151" i="1"/>
  <c r="V1151" i="1"/>
  <c r="R1052" i="1"/>
  <c r="F1052" i="1"/>
  <c r="T1052" i="1"/>
  <c r="S1052" i="1"/>
  <c r="U1052" i="1"/>
  <c r="V1052" i="1"/>
  <c r="E1052" i="1"/>
  <c r="V1300" i="1"/>
  <c r="S1300" i="1"/>
  <c r="R1300" i="1"/>
  <c r="F1300" i="1"/>
  <c r="U1300" i="1"/>
  <c r="T1300" i="1"/>
  <c r="E1300" i="1"/>
  <c r="R1499" i="1"/>
  <c r="E1499" i="1"/>
  <c r="T1499" i="1"/>
  <c r="U1499" i="1"/>
  <c r="V1499" i="1"/>
  <c r="F1499" i="1"/>
  <c r="S1499" i="1"/>
  <c r="U506" i="1"/>
  <c r="T506" i="1"/>
  <c r="S506" i="1"/>
  <c r="R506" i="1"/>
  <c r="V506" i="1"/>
  <c r="F506" i="1"/>
  <c r="E506" i="1"/>
  <c r="V158" i="1"/>
  <c r="U158" i="1"/>
  <c r="T158" i="1"/>
  <c r="S158" i="1"/>
  <c r="R158" i="1"/>
  <c r="F158" i="1"/>
  <c r="E158" i="1"/>
  <c r="V60" i="1"/>
  <c r="U60" i="1"/>
  <c r="S60" i="1"/>
  <c r="T60" i="1"/>
  <c r="R60" i="1"/>
  <c r="F60" i="1"/>
  <c r="E60" i="1"/>
  <c r="S307" i="1"/>
  <c r="R307" i="1"/>
  <c r="V307" i="1"/>
  <c r="U307" i="1"/>
  <c r="T307" i="1"/>
  <c r="F307" i="1"/>
  <c r="E307" i="1"/>
  <c r="B307" i="4" l="1"/>
  <c r="B60" i="4"/>
  <c r="B158" i="4"/>
  <c r="B506" i="4"/>
  <c r="A137" i="1"/>
  <c r="AM136" i="1"/>
  <c r="K3135" i="1"/>
  <c r="I3135" i="1"/>
  <c r="I5020" i="1"/>
  <c r="K5020" i="1"/>
  <c r="I6001" i="1"/>
  <c r="K6001" i="1"/>
  <c r="K2491" i="1"/>
  <c r="I2491" i="1"/>
  <c r="I3036" i="1"/>
  <c r="K3036" i="1"/>
  <c r="K5467" i="1"/>
  <c r="I5467" i="1"/>
  <c r="I4276" i="1"/>
  <c r="K4276" i="1"/>
  <c r="K5268" i="1"/>
  <c r="I5268" i="1"/>
  <c r="K5989" i="1"/>
  <c r="I5989" i="1"/>
  <c r="K4127" i="1"/>
  <c r="I4127" i="1"/>
  <c r="K2292" i="1"/>
  <c r="I2292" i="1"/>
  <c r="K3483" i="1"/>
  <c r="I3483" i="1"/>
  <c r="K2044" i="1"/>
  <c r="I2044" i="1"/>
  <c r="I2143" i="1"/>
  <c r="K2143" i="1"/>
  <c r="I4028" i="1"/>
  <c r="K4028" i="1"/>
  <c r="I5119" i="1"/>
  <c r="K5119" i="1"/>
  <c r="K3284" i="1"/>
  <c r="I3284" i="1"/>
  <c r="I4475" i="1"/>
  <c r="K4475" i="1"/>
  <c r="I5970" i="1"/>
  <c r="K5970" i="1"/>
  <c r="Z4128" i="1"/>
  <c r="Y4129" i="1"/>
  <c r="Y5972" i="1"/>
  <c r="Z5971" i="1"/>
  <c r="AN5117" i="1"/>
  <c r="P5117" i="1"/>
  <c r="Q5017" i="1"/>
  <c r="AS5017" i="1"/>
  <c r="AN4026" i="1"/>
  <c r="P4026" i="1"/>
  <c r="Q4975" i="1"/>
  <c r="AS4975" i="1"/>
  <c r="AS4025" i="1"/>
  <c r="Q4025" i="1"/>
  <c r="P5018" i="1"/>
  <c r="AN5018" i="1"/>
  <c r="Y2493" i="1"/>
  <c r="Z2492" i="1"/>
  <c r="Z3037" i="1"/>
  <c r="Y3038" i="1"/>
  <c r="AS5116" i="1"/>
  <c r="Q5116" i="1"/>
  <c r="P5266" i="1"/>
  <c r="AN5266" i="1"/>
  <c r="AN3282" i="1"/>
  <c r="P3282" i="1"/>
  <c r="Y3286" i="1"/>
  <c r="Z3285" i="1"/>
  <c r="A1061" i="1"/>
  <c r="AM1060" i="1"/>
  <c r="AN5465" i="1"/>
  <c r="P5465" i="1"/>
  <c r="Y4278" i="1"/>
  <c r="Z4277" i="1"/>
  <c r="AS5967" i="1"/>
  <c r="Q5967" i="1"/>
  <c r="N5969" i="1"/>
  <c r="AQ5969" i="1" s="1"/>
  <c r="L5969" i="1"/>
  <c r="AO5969" i="1" s="1"/>
  <c r="J5969" i="1"/>
  <c r="O5969" i="1"/>
  <c r="AR5969" i="1" s="1"/>
  <c r="M5969" i="1"/>
  <c r="AP5969" i="1" s="1"/>
  <c r="O5988" i="1"/>
  <c r="AR5988" i="1" s="1"/>
  <c r="J5988" i="1"/>
  <c r="N5988" i="1"/>
  <c r="AQ5988" i="1" s="1"/>
  <c r="L5988" i="1"/>
  <c r="AO5988" i="1" s="1"/>
  <c r="M5988" i="1"/>
  <c r="AP5988" i="1" s="1"/>
  <c r="M4474" i="1"/>
  <c r="AP4474" i="1" s="1"/>
  <c r="J4474" i="1"/>
  <c r="O4474" i="1"/>
  <c r="AR4474" i="1" s="1"/>
  <c r="L4474" i="1"/>
  <c r="AO4474" i="1" s="1"/>
  <c r="N4474" i="1"/>
  <c r="AQ4474" i="1" s="1"/>
  <c r="Y5270" i="1"/>
  <c r="Z5269" i="1"/>
  <c r="Q5464" i="1"/>
  <c r="AS5464" i="1"/>
  <c r="AS4273" i="1"/>
  <c r="Q4273" i="1"/>
  <c r="N5118" i="1"/>
  <c r="AQ5118" i="1" s="1"/>
  <c r="O5118" i="1"/>
  <c r="AR5118" i="1" s="1"/>
  <c r="L5118" i="1"/>
  <c r="AO5118" i="1" s="1"/>
  <c r="M5118" i="1"/>
  <c r="AP5118" i="1" s="1"/>
  <c r="J5118" i="1"/>
  <c r="Z3136" i="1"/>
  <c r="Y3137" i="1"/>
  <c r="A5061" i="1"/>
  <c r="AM5060" i="1"/>
  <c r="O3134" i="1"/>
  <c r="AR3134" i="1" s="1"/>
  <c r="M3134" i="1"/>
  <c r="AP3134" i="1" s="1"/>
  <c r="L3134" i="1"/>
  <c r="AO3134" i="1" s="1"/>
  <c r="N3134" i="1"/>
  <c r="AQ3134" i="1" s="1"/>
  <c r="J3134" i="1"/>
  <c r="L5267" i="1"/>
  <c r="AO5267" i="1" s="1"/>
  <c r="M5267" i="1"/>
  <c r="AP5267" i="1" s="1"/>
  <c r="J5267" i="1"/>
  <c r="O5267" i="1"/>
  <c r="AR5267" i="1" s="1"/>
  <c r="N5267" i="1"/>
  <c r="AQ5267" i="1" s="1"/>
  <c r="A3061" i="1"/>
  <c r="AM3060" i="1"/>
  <c r="AN2489" i="1"/>
  <c r="P2489" i="1"/>
  <c r="Y3485" i="1"/>
  <c r="Z3484" i="1"/>
  <c r="Q3281" i="1"/>
  <c r="AS3281" i="1"/>
  <c r="Z2045" i="1"/>
  <c r="Y2046" i="1"/>
  <c r="AN5968" i="1"/>
  <c r="P5968" i="1"/>
  <c r="AS2289" i="1"/>
  <c r="Q2289" i="1"/>
  <c r="P2141" i="1"/>
  <c r="AN2141" i="1"/>
  <c r="AS3480" i="1"/>
  <c r="Q3480" i="1"/>
  <c r="O2043" i="1"/>
  <c r="AR2043" i="1" s="1"/>
  <c r="J2043" i="1"/>
  <c r="N2043" i="1"/>
  <c r="AQ2043" i="1" s="1"/>
  <c r="M2043" i="1"/>
  <c r="AP2043" i="1" s="1"/>
  <c r="L2043" i="1"/>
  <c r="AO2043" i="1" s="1"/>
  <c r="N4027" i="1"/>
  <c r="AQ4027" i="1" s="1"/>
  <c r="J4027" i="1"/>
  <c r="O4027" i="1"/>
  <c r="AR4027" i="1" s="1"/>
  <c r="M4027" i="1"/>
  <c r="AP4027" i="1" s="1"/>
  <c r="L4027" i="1"/>
  <c r="AO4027" i="1" s="1"/>
  <c r="L2490" i="1"/>
  <c r="AO2490" i="1" s="1"/>
  <c r="O2490" i="1"/>
  <c r="AR2490" i="1" s="1"/>
  <c r="M2490" i="1"/>
  <c r="AP2490" i="1" s="1"/>
  <c r="J2490" i="1"/>
  <c r="N2490" i="1"/>
  <c r="AQ2490" i="1" s="1"/>
  <c r="AN5999" i="1"/>
  <c r="P5999" i="1"/>
  <c r="A4061" i="1"/>
  <c r="AM4060" i="1"/>
  <c r="Y2294" i="1"/>
  <c r="Z2293" i="1"/>
  <c r="Y5121" i="1"/>
  <c r="Z5120" i="1"/>
  <c r="A2061" i="1"/>
  <c r="AM2060" i="1"/>
  <c r="P4976" i="1"/>
  <c r="AN4976" i="1"/>
  <c r="AS3033" i="1"/>
  <c r="Q3033" i="1"/>
  <c r="Q2488" i="1"/>
  <c r="AS2488" i="1"/>
  <c r="Z4029" i="1"/>
  <c r="Y4030" i="1"/>
  <c r="AS5998" i="1"/>
  <c r="Q5998" i="1"/>
  <c r="AN2042" i="1"/>
  <c r="P2042" i="1"/>
  <c r="M6000" i="1"/>
  <c r="AP6000" i="1" s="1"/>
  <c r="L6000" i="1"/>
  <c r="AO6000" i="1" s="1"/>
  <c r="N6000" i="1"/>
  <c r="AQ6000" i="1" s="1"/>
  <c r="J6000" i="1"/>
  <c r="O6000" i="1"/>
  <c r="AR6000" i="1" s="1"/>
  <c r="L4126" i="1"/>
  <c r="AO4126" i="1" s="1"/>
  <c r="J4126" i="1"/>
  <c r="O4126" i="1"/>
  <c r="AR4126" i="1" s="1"/>
  <c r="N4126" i="1"/>
  <c r="AQ4126" i="1" s="1"/>
  <c r="M4126" i="1"/>
  <c r="AP4126" i="1" s="1"/>
  <c r="O3283" i="1"/>
  <c r="AR3283" i="1" s="1"/>
  <c r="N3283" i="1"/>
  <c r="AQ3283" i="1" s="1"/>
  <c r="L3283" i="1"/>
  <c r="AO3283" i="1" s="1"/>
  <c r="J3283" i="1"/>
  <c r="M3283" i="1"/>
  <c r="AP3283" i="1" s="1"/>
  <c r="AN4473" i="1"/>
  <c r="P4473" i="1"/>
  <c r="Q5986" i="1"/>
  <c r="AS5986" i="1"/>
  <c r="AS2041" i="1"/>
  <c r="Q2041" i="1"/>
  <c r="Q4124" i="1"/>
  <c r="AS4124" i="1"/>
  <c r="AN5987" i="1"/>
  <c r="P5987" i="1"/>
  <c r="J3035" i="1"/>
  <c r="O3035" i="1"/>
  <c r="AR3035" i="1" s="1"/>
  <c r="N3035" i="1"/>
  <c r="AQ3035" i="1" s="1"/>
  <c r="M3035" i="1"/>
  <c r="AP3035" i="1" s="1"/>
  <c r="L3035" i="1"/>
  <c r="AO3035" i="1" s="1"/>
  <c r="L5466" i="1"/>
  <c r="AO5466" i="1" s="1"/>
  <c r="J5466" i="1"/>
  <c r="O5466" i="1"/>
  <c r="AR5466" i="1" s="1"/>
  <c r="N5466" i="1"/>
  <c r="AQ5466" i="1" s="1"/>
  <c r="M5466" i="1"/>
  <c r="AP5466" i="1" s="1"/>
  <c r="AS5265" i="1"/>
  <c r="Q5265" i="1"/>
  <c r="Z4476" i="1"/>
  <c r="Y4477" i="1"/>
  <c r="AN3133" i="1"/>
  <c r="P3133" i="1"/>
  <c r="P4274" i="1"/>
  <c r="AN4274" i="1"/>
  <c r="Q3132" i="1"/>
  <c r="AS3132" i="1"/>
  <c r="AN2290" i="1"/>
  <c r="P2290" i="1"/>
  <c r="AN3034" i="1"/>
  <c r="P3034" i="1"/>
  <c r="Y5022" i="1"/>
  <c r="Z5021" i="1"/>
  <c r="P4125" i="1"/>
  <c r="AN4125" i="1"/>
  <c r="O2291" i="1"/>
  <c r="AR2291" i="1" s="1"/>
  <c r="N2291" i="1"/>
  <c r="AQ2291" i="1" s="1"/>
  <c r="M2291" i="1"/>
  <c r="AP2291" i="1" s="1"/>
  <c r="J2291" i="1"/>
  <c r="L2291" i="1"/>
  <c r="AO2291" i="1" s="1"/>
  <c r="N5019" i="1"/>
  <c r="AQ5019" i="1" s="1"/>
  <c r="M5019" i="1"/>
  <c r="AP5019" i="1" s="1"/>
  <c r="L5019" i="1"/>
  <c r="AO5019" i="1" s="1"/>
  <c r="J5019" i="1"/>
  <c r="O5019" i="1"/>
  <c r="AR5019" i="1" s="1"/>
  <c r="Q4472" i="1"/>
  <c r="AS4472" i="1"/>
  <c r="Q2140" i="1"/>
  <c r="AS2140" i="1"/>
  <c r="Y2145" i="1"/>
  <c r="Z2144" i="1"/>
  <c r="Z5468" i="1"/>
  <c r="Y5469" i="1"/>
  <c r="P3481" i="1"/>
  <c r="AN3481" i="1"/>
  <c r="N2142" i="1"/>
  <c r="AQ2142" i="1" s="1"/>
  <c r="O2142" i="1"/>
  <c r="AR2142" i="1" s="1"/>
  <c r="M2142" i="1"/>
  <c r="AP2142" i="1" s="1"/>
  <c r="J2142" i="1"/>
  <c r="L2142" i="1"/>
  <c r="AO2142" i="1" s="1"/>
  <c r="L4275" i="1"/>
  <c r="AO4275" i="1" s="1"/>
  <c r="N4275" i="1"/>
  <c r="AQ4275" i="1" s="1"/>
  <c r="M4275" i="1"/>
  <c r="AP4275" i="1" s="1"/>
  <c r="J4275" i="1"/>
  <c r="O4275" i="1"/>
  <c r="AR4275" i="1" s="1"/>
  <c r="O3482" i="1"/>
  <c r="AR3482" i="1" s="1"/>
  <c r="N3482" i="1"/>
  <c r="AQ3482" i="1" s="1"/>
  <c r="M3482" i="1"/>
  <c r="AP3482" i="1" s="1"/>
  <c r="L3482" i="1"/>
  <c r="AO3482" i="1" s="1"/>
  <c r="J3482" i="1"/>
  <c r="I1499" i="1"/>
  <c r="K1499" i="1"/>
  <c r="K1300" i="1"/>
  <c r="I1300" i="1"/>
  <c r="K1052" i="1"/>
  <c r="I1052" i="1"/>
  <c r="I1151" i="1"/>
  <c r="K1151" i="1"/>
  <c r="P1050" i="1"/>
  <c r="AN1050" i="1"/>
  <c r="Q1049" i="1"/>
  <c r="AS1049" i="1"/>
  <c r="Z1152" i="1"/>
  <c r="Y1153" i="1"/>
  <c r="Z1301" i="1"/>
  <c r="Y1302" i="1"/>
  <c r="AN1497" i="1"/>
  <c r="P1497" i="1"/>
  <c r="L1051" i="1"/>
  <c r="AO1051" i="1" s="1"/>
  <c r="N1051" i="1"/>
  <c r="AQ1051" i="1" s="1"/>
  <c r="M1051" i="1"/>
  <c r="AP1051" i="1" s="1"/>
  <c r="J1051" i="1"/>
  <c r="O1051" i="1"/>
  <c r="AR1051" i="1" s="1"/>
  <c r="Y1501" i="1"/>
  <c r="Z1500" i="1"/>
  <c r="AN1298" i="1"/>
  <c r="P1298" i="1"/>
  <c r="L1498" i="1"/>
  <c r="AO1498" i="1" s="1"/>
  <c r="J1498" i="1"/>
  <c r="O1498" i="1"/>
  <c r="AR1498" i="1" s="1"/>
  <c r="N1498" i="1"/>
  <c r="AQ1498" i="1" s="1"/>
  <c r="M1498" i="1"/>
  <c r="AP1498" i="1" s="1"/>
  <c r="AS1148" i="1"/>
  <c r="Q1148" i="1"/>
  <c r="Q1496" i="1"/>
  <c r="AS1496" i="1"/>
  <c r="AN1149" i="1"/>
  <c r="P1149" i="1"/>
  <c r="Z1053" i="1"/>
  <c r="Y1054" i="1"/>
  <c r="M1299" i="1"/>
  <c r="AP1299" i="1" s="1"/>
  <c r="O1299" i="1"/>
  <c r="AR1299" i="1" s="1"/>
  <c r="L1299" i="1"/>
  <c r="AO1299" i="1" s="1"/>
  <c r="J1299" i="1"/>
  <c r="N1299" i="1"/>
  <c r="AQ1299" i="1" s="1"/>
  <c r="Q1297" i="1"/>
  <c r="AS1297" i="1"/>
  <c r="M1150" i="1"/>
  <c r="AP1150" i="1" s="1"/>
  <c r="O1150" i="1"/>
  <c r="AR1150" i="1" s="1"/>
  <c r="L1150" i="1"/>
  <c r="AO1150" i="1" s="1"/>
  <c r="J1150" i="1"/>
  <c r="N1150" i="1"/>
  <c r="AQ1150" i="1" s="1"/>
  <c r="Q57" i="1"/>
  <c r="Q155" i="1"/>
  <c r="AS503" i="1"/>
  <c r="AN306" i="1"/>
  <c r="AN157" i="1"/>
  <c r="AN505" i="1"/>
  <c r="AS304" i="1"/>
  <c r="K307" i="1"/>
  <c r="K60" i="1"/>
  <c r="K158" i="1"/>
  <c r="K506" i="1"/>
  <c r="I307" i="1"/>
  <c r="J307" i="1" s="1"/>
  <c r="I60" i="1"/>
  <c r="J60" i="1" s="1"/>
  <c r="I158" i="1"/>
  <c r="J158" i="1" s="1"/>
  <c r="I506" i="1"/>
  <c r="J506" i="1" s="1"/>
  <c r="AS155" i="1"/>
  <c r="Q304" i="1"/>
  <c r="AS57" i="1"/>
  <c r="P305" i="1"/>
  <c r="AN59" i="1"/>
  <c r="Q503" i="1"/>
  <c r="P156" i="1"/>
  <c r="P58" i="1"/>
  <c r="P504" i="1"/>
  <c r="M157" i="1"/>
  <c r="AP157" i="1" s="1"/>
  <c r="L157" i="1"/>
  <c r="AO157" i="1" s="1"/>
  <c r="O157" i="1"/>
  <c r="AR157" i="1" s="1"/>
  <c r="N157" i="1"/>
  <c r="AQ157" i="1" s="1"/>
  <c r="Z308" i="1"/>
  <c r="Y309" i="1"/>
  <c r="M59" i="1"/>
  <c r="AP59" i="1" s="1"/>
  <c r="O59" i="1"/>
  <c r="AR59" i="1" s="1"/>
  <c r="N59" i="1"/>
  <c r="AQ59" i="1" s="1"/>
  <c r="L59" i="1"/>
  <c r="AO59" i="1" s="1"/>
  <c r="M306" i="1"/>
  <c r="AP306" i="1" s="1"/>
  <c r="O306" i="1"/>
  <c r="AR306" i="1" s="1"/>
  <c r="N306" i="1"/>
  <c r="AQ306" i="1" s="1"/>
  <c r="L306" i="1"/>
  <c r="AO306" i="1" s="1"/>
  <c r="Y160" i="1"/>
  <c r="Z159" i="1"/>
  <c r="N505" i="1"/>
  <c r="AQ505" i="1" s="1"/>
  <c r="O505" i="1"/>
  <c r="AR505" i="1" s="1"/>
  <c r="M505" i="1"/>
  <c r="AP505" i="1" s="1"/>
  <c r="L505" i="1"/>
  <c r="AO505" i="1" s="1"/>
  <c r="Y62" i="1"/>
  <c r="Z61" i="1"/>
  <c r="Z507" i="1"/>
  <c r="Y508" i="1"/>
  <c r="F4029" i="1"/>
  <c r="E4029" i="1"/>
  <c r="R4029" i="1"/>
  <c r="S4029" i="1"/>
  <c r="U4029" i="1"/>
  <c r="T4029" i="1"/>
  <c r="V4029" i="1"/>
  <c r="E2492" i="1"/>
  <c r="T2492" i="1"/>
  <c r="V2492" i="1"/>
  <c r="U2492" i="1"/>
  <c r="R2492" i="1"/>
  <c r="F2492" i="1"/>
  <c r="S2492" i="1"/>
  <c r="R5269" i="1"/>
  <c r="T5269" i="1"/>
  <c r="E5269" i="1"/>
  <c r="S5269" i="1"/>
  <c r="V5269" i="1"/>
  <c r="U5269" i="1"/>
  <c r="F5269" i="1"/>
  <c r="U3136" i="1"/>
  <c r="E3136" i="1"/>
  <c r="S3136" i="1"/>
  <c r="T3136" i="1"/>
  <c r="R3136" i="1"/>
  <c r="F3136" i="1"/>
  <c r="V3136" i="1"/>
  <c r="R2144" i="1"/>
  <c r="U2144" i="1"/>
  <c r="T2144" i="1"/>
  <c r="V2144" i="1"/>
  <c r="F2144" i="1"/>
  <c r="E2144" i="1"/>
  <c r="S2144" i="1"/>
  <c r="F5971" i="1"/>
  <c r="S5971" i="1"/>
  <c r="R5971" i="1"/>
  <c r="E5971" i="1"/>
  <c r="U5971" i="1"/>
  <c r="T5971" i="1"/>
  <c r="V5971" i="1"/>
  <c r="E2045" i="1"/>
  <c r="S2045" i="1"/>
  <c r="T2045" i="1"/>
  <c r="F2045" i="1"/>
  <c r="U2045" i="1"/>
  <c r="V2045" i="1"/>
  <c r="R2045" i="1"/>
  <c r="S3037" i="1"/>
  <c r="R3037" i="1"/>
  <c r="U3037" i="1"/>
  <c r="V3037" i="1"/>
  <c r="E3037" i="1"/>
  <c r="F3037" i="1"/>
  <c r="T3037" i="1"/>
  <c r="F2293" i="1"/>
  <c r="S2293" i="1"/>
  <c r="U2293" i="1"/>
  <c r="E2293" i="1"/>
  <c r="V2293" i="1"/>
  <c r="R2293" i="1"/>
  <c r="T2293" i="1"/>
  <c r="T5468" i="1"/>
  <c r="V5468" i="1"/>
  <c r="R5468" i="1"/>
  <c r="U5468" i="1"/>
  <c r="E5468" i="1"/>
  <c r="S5468" i="1"/>
  <c r="F5468" i="1"/>
  <c r="E5021" i="1"/>
  <c r="F5021" i="1"/>
  <c r="U5021" i="1"/>
  <c r="T5021" i="1"/>
  <c r="S5021" i="1"/>
  <c r="R5021" i="1"/>
  <c r="V5021" i="1"/>
  <c r="R4277" i="1"/>
  <c r="T4277" i="1"/>
  <c r="S4277" i="1"/>
  <c r="F4277" i="1"/>
  <c r="V4277" i="1"/>
  <c r="U4277" i="1"/>
  <c r="E4277" i="1"/>
  <c r="T3285" i="1"/>
  <c r="S3285" i="1"/>
  <c r="F3285" i="1"/>
  <c r="E3285" i="1"/>
  <c r="U3285" i="1"/>
  <c r="V3285" i="1"/>
  <c r="R3285" i="1"/>
  <c r="S4128" i="1"/>
  <c r="U4128" i="1"/>
  <c r="V4128" i="1"/>
  <c r="F4128" i="1"/>
  <c r="E4128" i="1"/>
  <c r="T4128" i="1"/>
  <c r="R4128" i="1"/>
  <c r="E3484" i="1"/>
  <c r="S3484" i="1"/>
  <c r="T3484" i="1"/>
  <c r="F3484" i="1"/>
  <c r="R3484" i="1"/>
  <c r="V3484" i="1"/>
  <c r="U3484" i="1"/>
  <c r="E5120" i="1"/>
  <c r="U5120" i="1"/>
  <c r="R5120" i="1"/>
  <c r="F5120" i="1"/>
  <c r="S5120" i="1"/>
  <c r="V5120" i="1"/>
  <c r="T5120" i="1"/>
  <c r="U4476" i="1"/>
  <c r="V4476" i="1"/>
  <c r="E4476" i="1"/>
  <c r="F4476" i="1"/>
  <c r="T4476" i="1"/>
  <c r="S4476" i="1"/>
  <c r="R4476" i="1"/>
  <c r="T1053" i="1"/>
  <c r="V1053" i="1"/>
  <c r="S1053" i="1"/>
  <c r="F1053" i="1"/>
  <c r="U1053" i="1"/>
  <c r="R1053" i="1"/>
  <c r="E1053" i="1"/>
  <c r="V1500" i="1"/>
  <c r="E1500" i="1"/>
  <c r="F1500" i="1"/>
  <c r="U1500" i="1"/>
  <c r="S1500" i="1"/>
  <c r="R1500" i="1"/>
  <c r="T1500" i="1"/>
  <c r="F1152" i="1"/>
  <c r="T1152" i="1"/>
  <c r="E1152" i="1"/>
  <c r="V1152" i="1"/>
  <c r="R1152" i="1"/>
  <c r="S1152" i="1"/>
  <c r="U1152" i="1"/>
  <c r="S1301" i="1"/>
  <c r="T1301" i="1"/>
  <c r="R1301" i="1"/>
  <c r="V1301" i="1"/>
  <c r="U1301" i="1"/>
  <c r="F1301" i="1"/>
  <c r="E1301" i="1"/>
  <c r="S308" i="1"/>
  <c r="R308" i="1"/>
  <c r="V308" i="1"/>
  <c r="U308" i="1"/>
  <c r="T308" i="1"/>
  <c r="F308" i="1"/>
  <c r="E308" i="1"/>
  <c r="V507" i="1"/>
  <c r="U507" i="1"/>
  <c r="T507" i="1"/>
  <c r="R507" i="1"/>
  <c r="S507" i="1"/>
  <c r="F507" i="1"/>
  <c r="E507" i="1"/>
  <c r="R61" i="1"/>
  <c r="V61" i="1"/>
  <c r="U61" i="1"/>
  <c r="T61" i="1"/>
  <c r="S61" i="1"/>
  <c r="F61" i="1"/>
  <c r="E61" i="1"/>
  <c r="R159" i="1"/>
  <c r="V159" i="1"/>
  <c r="T159" i="1"/>
  <c r="U159" i="1"/>
  <c r="S159" i="1"/>
  <c r="F159" i="1"/>
  <c r="E159" i="1"/>
  <c r="B159" i="4" l="1"/>
  <c r="B61" i="4"/>
  <c r="B507" i="4"/>
  <c r="B308" i="4"/>
  <c r="A138" i="1"/>
  <c r="AM137" i="1"/>
  <c r="I4476" i="1"/>
  <c r="K4476" i="1"/>
  <c r="I5120" i="1"/>
  <c r="K5120" i="1"/>
  <c r="I3484" i="1"/>
  <c r="K3484" i="1"/>
  <c r="I4128" i="1"/>
  <c r="K4128" i="1"/>
  <c r="I3285" i="1"/>
  <c r="K3285" i="1"/>
  <c r="I4277" i="1"/>
  <c r="K4277" i="1"/>
  <c r="K5021" i="1"/>
  <c r="I5021" i="1"/>
  <c r="K5468" i="1"/>
  <c r="I5468" i="1"/>
  <c r="I2293" i="1"/>
  <c r="K2293" i="1"/>
  <c r="I3037" i="1"/>
  <c r="K3037" i="1"/>
  <c r="I2045" i="1"/>
  <c r="K2045" i="1"/>
  <c r="K5971" i="1"/>
  <c r="I5971" i="1"/>
  <c r="K2144" i="1"/>
  <c r="I2144" i="1"/>
  <c r="K3136" i="1"/>
  <c r="I3136" i="1"/>
  <c r="I5269" i="1"/>
  <c r="K5269" i="1"/>
  <c r="K2492" i="1"/>
  <c r="I2492" i="1"/>
  <c r="K4029" i="1"/>
  <c r="I4029" i="1"/>
  <c r="Y4478" i="1"/>
  <c r="Z4477" i="1"/>
  <c r="P3482" i="1"/>
  <c r="AN3482" i="1"/>
  <c r="Q3481" i="1"/>
  <c r="AS3481" i="1"/>
  <c r="Q4125" i="1"/>
  <c r="AS4125" i="1"/>
  <c r="P4126" i="1"/>
  <c r="AN4126" i="1"/>
  <c r="Q2042" i="1"/>
  <c r="AS2042" i="1"/>
  <c r="Q5968" i="1"/>
  <c r="AS5968" i="1"/>
  <c r="AN5988" i="1"/>
  <c r="P5988" i="1"/>
  <c r="A1062" i="1"/>
  <c r="AM1061" i="1"/>
  <c r="J3483" i="1"/>
  <c r="N3483" i="1"/>
  <c r="AQ3483" i="1" s="1"/>
  <c r="M3483" i="1"/>
  <c r="AP3483" i="1" s="1"/>
  <c r="L3483" i="1"/>
  <c r="AO3483" i="1" s="1"/>
  <c r="O3483" i="1"/>
  <c r="AR3483" i="1" s="1"/>
  <c r="J5268" i="1"/>
  <c r="O5268" i="1"/>
  <c r="AR5268" i="1" s="1"/>
  <c r="M5268" i="1"/>
  <c r="AP5268" i="1" s="1"/>
  <c r="N5268" i="1"/>
  <c r="AQ5268" i="1" s="1"/>
  <c r="L5268" i="1"/>
  <c r="AO5268" i="1" s="1"/>
  <c r="M2491" i="1"/>
  <c r="AP2491" i="1" s="1"/>
  <c r="N2491" i="1"/>
  <c r="AQ2491" i="1" s="1"/>
  <c r="L2491" i="1"/>
  <c r="AO2491" i="1" s="1"/>
  <c r="J2491" i="1"/>
  <c r="O2491" i="1"/>
  <c r="AR2491" i="1" s="1"/>
  <c r="Q5018" i="1"/>
  <c r="AS5018" i="1"/>
  <c r="J5119" i="1"/>
  <c r="N5119" i="1"/>
  <c r="AQ5119" i="1" s="1"/>
  <c r="M5119" i="1"/>
  <c r="AP5119" i="1" s="1"/>
  <c r="L5119" i="1"/>
  <c r="AO5119" i="1" s="1"/>
  <c r="O5119" i="1"/>
  <c r="AR5119" i="1" s="1"/>
  <c r="Z5469" i="1"/>
  <c r="Y5470" i="1"/>
  <c r="Z3286" i="1"/>
  <c r="Y3287" i="1"/>
  <c r="Z3038" i="1"/>
  <c r="Y3039" i="1"/>
  <c r="Q5117" i="1"/>
  <c r="AS5117" i="1"/>
  <c r="M2292" i="1"/>
  <c r="AP2292" i="1" s="1"/>
  <c r="L2292" i="1"/>
  <c r="AO2292" i="1" s="1"/>
  <c r="N2292" i="1"/>
  <c r="AQ2292" i="1" s="1"/>
  <c r="J2292" i="1"/>
  <c r="O2292" i="1"/>
  <c r="AR2292" i="1" s="1"/>
  <c r="P5118" i="1"/>
  <c r="AN5118" i="1"/>
  <c r="P3283" i="1"/>
  <c r="AN3283" i="1"/>
  <c r="P2490" i="1"/>
  <c r="AN2490" i="1"/>
  <c r="Y2047" i="1"/>
  <c r="Z2046" i="1"/>
  <c r="Z3485" i="1"/>
  <c r="Y3486" i="1"/>
  <c r="P2142" i="1"/>
  <c r="AN2142" i="1"/>
  <c r="AN2291" i="1"/>
  <c r="P2291" i="1"/>
  <c r="Y5023" i="1"/>
  <c r="Z5022" i="1"/>
  <c r="Q4274" i="1"/>
  <c r="AS4274" i="1"/>
  <c r="P6000" i="1"/>
  <c r="AN6000" i="1"/>
  <c r="AS2489" i="1"/>
  <c r="Q2489" i="1"/>
  <c r="A5062" i="1"/>
  <c r="AM5061" i="1"/>
  <c r="P4474" i="1"/>
  <c r="AN4474" i="1"/>
  <c r="O5970" i="1"/>
  <c r="AR5970" i="1" s="1"/>
  <c r="M5970" i="1"/>
  <c r="AP5970" i="1" s="1"/>
  <c r="J5970" i="1"/>
  <c r="N5970" i="1"/>
  <c r="AQ5970" i="1" s="1"/>
  <c r="L5970" i="1"/>
  <c r="AO5970" i="1" s="1"/>
  <c r="O4028" i="1"/>
  <c r="AR4028" i="1" s="1"/>
  <c r="M4028" i="1"/>
  <c r="AP4028" i="1" s="1"/>
  <c r="L4028" i="1"/>
  <c r="AO4028" i="1" s="1"/>
  <c r="J4028" i="1"/>
  <c r="N4028" i="1"/>
  <c r="AQ4028" i="1" s="1"/>
  <c r="O4276" i="1"/>
  <c r="AR4276" i="1" s="1"/>
  <c r="N4276" i="1"/>
  <c r="AQ4276" i="1" s="1"/>
  <c r="M4276" i="1"/>
  <c r="AP4276" i="1" s="1"/>
  <c r="L4276" i="1"/>
  <c r="AO4276" i="1" s="1"/>
  <c r="J4276" i="1"/>
  <c r="L6001" i="1"/>
  <c r="AO6001" i="1" s="1"/>
  <c r="J6001" i="1"/>
  <c r="N6001" i="1"/>
  <c r="AQ6001" i="1" s="1"/>
  <c r="M6001" i="1"/>
  <c r="AP6001" i="1" s="1"/>
  <c r="O6001" i="1"/>
  <c r="AR6001" i="1" s="1"/>
  <c r="Z2145" i="1"/>
  <c r="Y2146" i="1"/>
  <c r="Z5121" i="1"/>
  <c r="Y5122" i="1"/>
  <c r="AN4027" i="1"/>
  <c r="P4027" i="1"/>
  <c r="P5267" i="1"/>
  <c r="AN5267" i="1"/>
  <c r="Q3034" i="1"/>
  <c r="AS3034" i="1"/>
  <c r="Q3133" i="1"/>
  <c r="AS3133" i="1"/>
  <c r="AN3035" i="1"/>
  <c r="P3035" i="1"/>
  <c r="Y4031" i="1"/>
  <c r="Z4030" i="1"/>
  <c r="AS4976" i="1"/>
  <c r="Q4976" i="1"/>
  <c r="Z2294" i="1"/>
  <c r="Y2295" i="1"/>
  <c r="Q2141" i="1"/>
  <c r="AS2141" i="1"/>
  <c r="AN3134" i="1"/>
  <c r="P3134" i="1"/>
  <c r="Y3138" i="1"/>
  <c r="Z3137" i="1"/>
  <c r="P5969" i="1"/>
  <c r="AN5969" i="1"/>
  <c r="Z4278" i="1"/>
  <c r="Y4279" i="1"/>
  <c r="AS3282" i="1"/>
  <c r="Q3282" i="1"/>
  <c r="M4127" i="1"/>
  <c r="AP4127" i="1" s="1"/>
  <c r="O4127" i="1"/>
  <c r="AR4127" i="1" s="1"/>
  <c r="N4127" i="1"/>
  <c r="AQ4127" i="1" s="1"/>
  <c r="L4127" i="1"/>
  <c r="AO4127" i="1" s="1"/>
  <c r="J4127" i="1"/>
  <c r="J5467" i="1"/>
  <c r="O5467" i="1"/>
  <c r="AR5467" i="1" s="1"/>
  <c r="N5467" i="1"/>
  <c r="AQ5467" i="1" s="1"/>
  <c r="M5467" i="1"/>
  <c r="AP5467" i="1" s="1"/>
  <c r="L5467" i="1"/>
  <c r="AO5467" i="1" s="1"/>
  <c r="AS5465" i="1"/>
  <c r="Q5465" i="1"/>
  <c r="Y5973" i="1"/>
  <c r="Z5972" i="1"/>
  <c r="M4475" i="1"/>
  <c r="AP4475" i="1" s="1"/>
  <c r="L4475" i="1"/>
  <c r="AO4475" i="1" s="1"/>
  <c r="J4475" i="1"/>
  <c r="O4475" i="1"/>
  <c r="AR4475" i="1" s="1"/>
  <c r="N4475" i="1"/>
  <c r="AQ4475" i="1" s="1"/>
  <c r="M2143" i="1"/>
  <c r="AP2143" i="1" s="1"/>
  <c r="L2143" i="1"/>
  <c r="AO2143" i="1" s="1"/>
  <c r="J2143" i="1"/>
  <c r="O2143" i="1"/>
  <c r="AR2143" i="1" s="1"/>
  <c r="N2143" i="1"/>
  <c r="AQ2143" i="1" s="1"/>
  <c r="M5020" i="1"/>
  <c r="AP5020" i="1" s="1"/>
  <c r="L5020" i="1"/>
  <c r="AO5020" i="1" s="1"/>
  <c r="N5020" i="1"/>
  <c r="AQ5020" i="1" s="1"/>
  <c r="J5020" i="1"/>
  <c r="O5020" i="1"/>
  <c r="AR5020" i="1" s="1"/>
  <c r="AN4275" i="1"/>
  <c r="P4275" i="1"/>
  <c r="P5019" i="1"/>
  <c r="AN5019" i="1"/>
  <c r="Q2290" i="1"/>
  <c r="AS2290" i="1"/>
  <c r="P5466" i="1"/>
  <c r="AN5466" i="1"/>
  <c r="AS5987" i="1"/>
  <c r="Q5987" i="1"/>
  <c r="AS4473" i="1"/>
  <c r="Q4473" i="1"/>
  <c r="A2062" i="1"/>
  <c r="AM2061" i="1"/>
  <c r="A4062" i="1"/>
  <c r="AM4061" i="1"/>
  <c r="AN2043" i="1"/>
  <c r="P2043" i="1"/>
  <c r="A3062" i="1"/>
  <c r="AM3061" i="1"/>
  <c r="Z5270" i="1"/>
  <c r="Y5271" i="1"/>
  <c r="Z2493" i="1"/>
  <c r="Y2494" i="1"/>
  <c r="Q4026" i="1"/>
  <c r="AS4026" i="1"/>
  <c r="M3284" i="1"/>
  <c r="AP3284" i="1" s="1"/>
  <c r="L3284" i="1"/>
  <c r="AO3284" i="1" s="1"/>
  <c r="N3284" i="1"/>
  <c r="AQ3284" i="1" s="1"/>
  <c r="O3284" i="1"/>
  <c r="AR3284" i="1" s="1"/>
  <c r="J3284" i="1"/>
  <c r="J2044" i="1"/>
  <c r="O2044" i="1"/>
  <c r="AR2044" i="1" s="1"/>
  <c r="N2044" i="1"/>
  <c r="AQ2044" i="1" s="1"/>
  <c r="L2044" i="1"/>
  <c r="AO2044" i="1" s="1"/>
  <c r="M2044" i="1"/>
  <c r="AP2044" i="1" s="1"/>
  <c r="O5989" i="1"/>
  <c r="AR5989" i="1" s="1"/>
  <c r="N5989" i="1"/>
  <c r="AQ5989" i="1" s="1"/>
  <c r="J5989" i="1"/>
  <c r="M5989" i="1"/>
  <c r="AP5989" i="1" s="1"/>
  <c r="L5989" i="1"/>
  <c r="AO5989" i="1" s="1"/>
  <c r="M3135" i="1"/>
  <c r="AP3135" i="1" s="1"/>
  <c r="L3135" i="1"/>
  <c r="AO3135" i="1" s="1"/>
  <c r="O3135" i="1"/>
  <c r="AR3135" i="1" s="1"/>
  <c r="J3135" i="1"/>
  <c r="N3135" i="1"/>
  <c r="AQ3135" i="1" s="1"/>
  <c r="Q5999" i="1"/>
  <c r="AS5999" i="1"/>
  <c r="AS5266" i="1"/>
  <c r="Q5266" i="1"/>
  <c r="Z4129" i="1"/>
  <c r="Y4130" i="1"/>
  <c r="L3036" i="1"/>
  <c r="AO3036" i="1" s="1"/>
  <c r="N3036" i="1"/>
  <c r="AQ3036" i="1" s="1"/>
  <c r="J3036" i="1"/>
  <c r="M3036" i="1"/>
  <c r="AP3036" i="1" s="1"/>
  <c r="O3036" i="1"/>
  <c r="AR3036" i="1" s="1"/>
  <c r="I1301" i="1"/>
  <c r="K1301" i="1"/>
  <c r="I1152" i="1"/>
  <c r="K1152" i="1"/>
  <c r="K1500" i="1"/>
  <c r="I1500" i="1"/>
  <c r="K1053" i="1"/>
  <c r="I1053" i="1"/>
  <c r="AN1299" i="1"/>
  <c r="P1299" i="1"/>
  <c r="AN1498" i="1"/>
  <c r="P1498" i="1"/>
  <c r="AN1051" i="1"/>
  <c r="P1051" i="1"/>
  <c r="P1150" i="1"/>
  <c r="AN1150" i="1"/>
  <c r="Y1154" i="1"/>
  <c r="Z1153" i="1"/>
  <c r="M1151" i="1"/>
  <c r="AP1151" i="1" s="1"/>
  <c r="O1151" i="1"/>
  <c r="AR1151" i="1" s="1"/>
  <c r="J1151" i="1"/>
  <c r="L1151" i="1"/>
  <c r="AO1151" i="1" s="1"/>
  <c r="N1151" i="1"/>
  <c r="AQ1151" i="1" s="1"/>
  <c r="AS1298" i="1"/>
  <c r="Q1298" i="1"/>
  <c r="J1052" i="1"/>
  <c r="L1052" i="1"/>
  <c r="AO1052" i="1" s="1"/>
  <c r="N1052" i="1"/>
  <c r="AQ1052" i="1" s="1"/>
  <c r="O1052" i="1"/>
  <c r="AR1052" i="1" s="1"/>
  <c r="M1052" i="1"/>
  <c r="AP1052" i="1" s="1"/>
  <c r="AS1497" i="1"/>
  <c r="Q1497" i="1"/>
  <c r="O1300" i="1"/>
  <c r="AR1300" i="1" s="1"/>
  <c r="M1300" i="1"/>
  <c r="AP1300" i="1" s="1"/>
  <c r="N1300" i="1"/>
  <c r="AQ1300" i="1" s="1"/>
  <c r="L1300" i="1"/>
  <c r="AO1300" i="1" s="1"/>
  <c r="J1300" i="1"/>
  <c r="Z1054" i="1"/>
  <c r="Y1055" i="1"/>
  <c r="Z1501" i="1"/>
  <c r="Y1502" i="1"/>
  <c r="AS1149" i="1"/>
  <c r="Q1149" i="1"/>
  <c r="Y1303" i="1"/>
  <c r="Z1302" i="1"/>
  <c r="Q1050" i="1"/>
  <c r="AS1050" i="1"/>
  <c r="L1499" i="1"/>
  <c r="AO1499" i="1" s="1"/>
  <c r="J1499" i="1"/>
  <c r="O1499" i="1"/>
  <c r="AR1499" i="1" s="1"/>
  <c r="N1499" i="1"/>
  <c r="AQ1499" i="1" s="1"/>
  <c r="M1499" i="1"/>
  <c r="AP1499" i="1" s="1"/>
  <c r="AN506" i="1"/>
  <c r="AN158" i="1"/>
  <c r="Q305" i="1"/>
  <c r="Q58" i="1"/>
  <c r="AS156" i="1"/>
  <c r="AN307" i="1"/>
  <c r="Q504" i="1"/>
  <c r="Q156" i="1"/>
  <c r="K159" i="1"/>
  <c r="K61" i="1"/>
  <c r="K507" i="1"/>
  <c r="K308" i="1"/>
  <c r="AS305" i="1"/>
  <c r="I159" i="1"/>
  <c r="J159" i="1" s="1"/>
  <c r="I61" i="1"/>
  <c r="J61" i="1" s="1"/>
  <c r="I507" i="1"/>
  <c r="J507" i="1" s="1"/>
  <c r="I308" i="1"/>
  <c r="J308" i="1" s="1"/>
  <c r="AS504" i="1"/>
  <c r="AN60" i="1"/>
  <c r="P306" i="1"/>
  <c r="P505" i="1"/>
  <c r="P59" i="1"/>
  <c r="P157" i="1"/>
  <c r="AS58" i="1"/>
  <c r="Z508" i="1"/>
  <c r="Y509" i="1"/>
  <c r="Z160" i="1"/>
  <c r="Y161" i="1"/>
  <c r="N60" i="1"/>
  <c r="AQ60" i="1" s="1"/>
  <c r="M60" i="1"/>
  <c r="AP60" i="1" s="1"/>
  <c r="O60" i="1"/>
  <c r="AR60" i="1" s="1"/>
  <c r="L60" i="1"/>
  <c r="AO60" i="1" s="1"/>
  <c r="Z62" i="1"/>
  <c r="Y63" i="1"/>
  <c r="O506" i="1"/>
  <c r="AR506" i="1" s="1"/>
  <c r="M506" i="1"/>
  <c r="AP506" i="1" s="1"/>
  <c r="N506" i="1"/>
  <c r="AQ506" i="1" s="1"/>
  <c r="L506" i="1"/>
  <c r="AO506" i="1" s="1"/>
  <c r="O307" i="1"/>
  <c r="AR307" i="1" s="1"/>
  <c r="N307" i="1"/>
  <c r="AQ307" i="1" s="1"/>
  <c r="L307" i="1"/>
  <c r="AO307" i="1" s="1"/>
  <c r="M307" i="1"/>
  <c r="AP307" i="1" s="1"/>
  <c r="Y310" i="1"/>
  <c r="Z309" i="1"/>
  <c r="L158" i="1"/>
  <c r="AO158" i="1" s="1"/>
  <c r="M158" i="1"/>
  <c r="AP158" i="1" s="1"/>
  <c r="N158" i="1"/>
  <c r="AQ158" i="1" s="1"/>
  <c r="O158" i="1"/>
  <c r="AR158" i="1" s="1"/>
  <c r="U5270" i="1"/>
  <c r="F5270" i="1"/>
  <c r="E5270" i="1"/>
  <c r="V5270" i="1"/>
  <c r="T5270" i="1"/>
  <c r="S5270" i="1"/>
  <c r="R5270" i="1"/>
  <c r="T3485" i="1"/>
  <c r="V3485" i="1"/>
  <c r="E3485" i="1"/>
  <c r="F3485" i="1"/>
  <c r="R3485" i="1"/>
  <c r="U3485" i="1"/>
  <c r="S3485" i="1"/>
  <c r="T5022" i="1"/>
  <c r="V5022" i="1"/>
  <c r="R5022" i="1"/>
  <c r="U5022" i="1"/>
  <c r="E5022" i="1"/>
  <c r="F5022" i="1"/>
  <c r="S5022" i="1"/>
  <c r="S2145" i="1"/>
  <c r="V2145" i="1"/>
  <c r="R2145" i="1"/>
  <c r="F2145" i="1"/>
  <c r="U2145" i="1"/>
  <c r="T2145" i="1"/>
  <c r="E2145" i="1"/>
  <c r="V3286" i="1"/>
  <c r="F3286" i="1"/>
  <c r="R3286" i="1"/>
  <c r="U3286" i="1"/>
  <c r="T3286" i="1"/>
  <c r="E3286" i="1"/>
  <c r="S3286" i="1"/>
  <c r="E4030" i="1"/>
  <c r="V4030" i="1"/>
  <c r="R4030" i="1"/>
  <c r="F4030" i="1"/>
  <c r="U4030" i="1"/>
  <c r="T4030" i="1"/>
  <c r="S4030" i="1"/>
  <c r="V4278" i="1"/>
  <c r="R4278" i="1"/>
  <c r="F4278" i="1"/>
  <c r="E4278" i="1"/>
  <c r="S4278" i="1"/>
  <c r="T4278" i="1"/>
  <c r="U4278" i="1"/>
  <c r="V5121" i="1"/>
  <c r="E5121" i="1"/>
  <c r="U5121" i="1"/>
  <c r="T5121" i="1"/>
  <c r="F5121" i="1"/>
  <c r="R5121" i="1"/>
  <c r="S5121" i="1"/>
  <c r="V4477" i="1"/>
  <c r="R4477" i="1"/>
  <c r="U4477" i="1"/>
  <c r="E4477" i="1"/>
  <c r="T4477" i="1"/>
  <c r="F4477" i="1"/>
  <c r="S4477" i="1"/>
  <c r="V5972" i="1"/>
  <c r="R5972" i="1"/>
  <c r="F5972" i="1"/>
  <c r="E5972" i="1"/>
  <c r="T5972" i="1"/>
  <c r="U5972" i="1"/>
  <c r="S5972" i="1"/>
  <c r="T5469" i="1"/>
  <c r="V5469" i="1"/>
  <c r="R5469" i="1"/>
  <c r="U5469" i="1"/>
  <c r="E5469" i="1"/>
  <c r="S5469" i="1"/>
  <c r="F5469" i="1"/>
  <c r="U3038" i="1"/>
  <c r="F3038" i="1"/>
  <c r="V3038" i="1"/>
  <c r="R3038" i="1"/>
  <c r="S3038" i="1"/>
  <c r="T3038" i="1"/>
  <c r="E3038" i="1"/>
  <c r="V2493" i="1"/>
  <c r="S2493" i="1"/>
  <c r="U2493" i="1"/>
  <c r="E2493" i="1"/>
  <c r="T2493" i="1"/>
  <c r="F2493" i="1"/>
  <c r="R2493" i="1"/>
  <c r="S2046" i="1"/>
  <c r="T2046" i="1"/>
  <c r="V2046" i="1"/>
  <c r="R2046" i="1"/>
  <c r="F2046" i="1"/>
  <c r="U2046" i="1"/>
  <c r="E2046" i="1"/>
  <c r="T2294" i="1"/>
  <c r="U2294" i="1"/>
  <c r="E2294" i="1"/>
  <c r="R2294" i="1"/>
  <c r="V2294" i="1"/>
  <c r="F2294" i="1"/>
  <c r="S2294" i="1"/>
  <c r="S3137" i="1"/>
  <c r="E3137" i="1"/>
  <c r="U3137" i="1"/>
  <c r="V3137" i="1"/>
  <c r="R3137" i="1"/>
  <c r="F3137" i="1"/>
  <c r="T3137" i="1"/>
  <c r="V4129" i="1"/>
  <c r="U4129" i="1"/>
  <c r="E4129" i="1"/>
  <c r="T4129" i="1"/>
  <c r="S4129" i="1"/>
  <c r="R4129" i="1"/>
  <c r="F4129" i="1"/>
  <c r="V1302" i="1"/>
  <c r="T1302" i="1"/>
  <c r="F1302" i="1"/>
  <c r="E1302" i="1"/>
  <c r="U1302" i="1"/>
  <c r="R1302" i="1"/>
  <c r="S1302" i="1"/>
  <c r="S1153" i="1"/>
  <c r="F1153" i="1"/>
  <c r="U1153" i="1"/>
  <c r="V1153" i="1"/>
  <c r="T1153" i="1"/>
  <c r="E1153" i="1"/>
  <c r="R1153" i="1"/>
  <c r="R1501" i="1"/>
  <c r="T1501" i="1"/>
  <c r="F1501" i="1"/>
  <c r="S1501" i="1"/>
  <c r="E1501" i="1"/>
  <c r="U1501" i="1"/>
  <c r="V1501" i="1"/>
  <c r="U1054" i="1"/>
  <c r="F1054" i="1"/>
  <c r="R1054" i="1"/>
  <c r="V1054" i="1"/>
  <c r="E1054" i="1"/>
  <c r="T1054" i="1"/>
  <c r="S1054" i="1"/>
  <c r="S508" i="1"/>
  <c r="R508" i="1"/>
  <c r="U508" i="1"/>
  <c r="V508" i="1"/>
  <c r="T508" i="1"/>
  <c r="F508" i="1"/>
  <c r="E508" i="1"/>
  <c r="V309" i="1"/>
  <c r="U309" i="1"/>
  <c r="T309" i="1"/>
  <c r="R309" i="1"/>
  <c r="S309" i="1"/>
  <c r="F309" i="1"/>
  <c r="E309" i="1"/>
  <c r="U62" i="1"/>
  <c r="T62" i="1"/>
  <c r="S62" i="1"/>
  <c r="R62" i="1"/>
  <c r="V62" i="1"/>
  <c r="F62" i="1"/>
  <c r="E62" i="1"/>
  <c r="U160" i="1"/>
  <c r="T160" i="1"/>
  <c r="S160" i="1"/>
  <c r="R160" i="1"/>
  <c r="V160" i="1"/>
  <c r="E160" i="1"/>
  <c r="F160" i="1"/>
  <c r="B160" i="4" l="1"/>
  <c r="B62" i="4"/>
  <c r="B309" i="4"/>
  <c r="B508" i="4"/>
  <c r="A139" i="1"/>
  <c r="AM138" i="1"/>
  <c r="I4129" i="1"/>
  <c r="K4129" i="1"/>
  <c r="K3137" i="1"/>
  <c r="I3137" i="1"/>
  <c r="K2294" i="1"/>
  <c r="I2294" i="1"/>
  <c r="K2046" i="1"/>
  <c r="I2046" i="1"/>
  <c r="K2493" i="1"/>
  <c r="I2493" i="1"/>
  <c r="I3038" i="1"/>
  <c r="K3038" i="1"/>
  <c r="K5469" i="1"/>
  <c r="I5469" i="1"/>
  <c r="K5972" i="1"/>
  <c r="I5972" i="1"/>
  <c r="K4477" i="1"/>
  <c r="I4477" i="1"/>
  <c r="K5121" i="1"/>
  <c r="I5121" i="1"/>
  <c r="I4278" i="1"/>
  <c r="K4278" i="1"/>
  <c r="I4030" i="1"/>
  <c r="K4030" i="1"/>
  <c r="I3286" i="1"/>
  <c r="K3286" i="1"/>
  <c r="I2145" i="1"/>
  <c r="K2145" i="1"/>
  <c r="I5022" i="1"/>
  <c r="K5022" i="1"/>
  <c r="K3485" i="1"/>
  <c r="I3485" i="1"/>
  <c r="I5270" i="1"/>
  <c r="K5270" i="1"/>
  <c r="P3135" i="1"/>
  <c r="AN3135" i="1"/>
  <c r="Q2043" i="1"/>
  <c r="AS2043" i="1"/>
  <c r="Q4275" i="1"/>
  <c r="AS4275" i="1"/>
  <c r="AN5970" i="1"/>
  <c r="P5970" i="1"/>
  <c r="Z5023" i="1"/>
  <c r="Y5024" i="1"/>
  <c r="Q5118" i="1"/>
  <c r="AS5118" i="1"/>
  <c r="Z3039" i="1"/>
  <c r="Y3040" i="1"/>
  <c r="Z5470" i="1"/>
  <c r="Y5471" i="1"/>
  <c r="P3483" i="1"/>
  <c r="AN3483" i="1"/>
  <c r="M2492" i="1"/>
  <c r="AP2492" i="1" s="1"/>
  <c r="L2492" i="1"/>
  <c r="AO2492" i="1" s="1"/>
  <c r="J2492" i="1"/>
  <c r="N2492" i="1"/>
  <c r="AQ2492" i="1" s="1"/>
  <c r="O2492" i="1"/>
  <c r="AR2492" i="1" s="1"/>
  <c r="L5971" i="1"/>
  <c r="AO5971" i="1" s="1"/>
  <c r="J5971" i="1"/>
  <c r="O5971" i="1"/>
  <c r="AR5971" i="1" s="1"/>
  <c r="N5971" i="1"/>
  <c r="AQ5971" i="1" s="1"/>
  <c r="M5971" i="1"/>
  <c r="AP5971" i="1" s="1"/>
  <c r="N5468" i="1"/>
  <c r="AQ5468" i="1" s="1"/>
  <c r="M5468" i="1"/>
  <c r="AP5468" i="1" s="1"/>
  <c r="J5468" i="1"/>
  <c r="O5468" i="1"/>
  <c r="AR5468" i="1" s="1"/>
  <c r="L5468" i="1"/>
  <c r="AO5468" i="1" s="1"/>
  <c r="Q5466" i="1"/>
  <c r="AS5466" i="1"/>
  <c r="AN5989" i="1"/>
  <c r="P5989" i="1"/>
  <c r="AN3284" i="1"/>
  <c r="P3284" i="1"/>
  <c r="Y5272" i="1"/>
  <c r="Z5271" i="1"/>
  <c r="AS2291" i="1"/>
  <c r="Q2291" i="1"/>
  <c r="AS3482" i="1"/>
  <c r="Q3482" i="1"/>
  <c r="J4128" i="1"/>
  <c r="N4128" i="1"/>
  <c r="AQ4128" i="1" s="1"/>
  <c r="L4128" i="1"/>
  <c r="AO4128" i="1" s="1"/>
  <c r="O4128" i="1"/>
  <c r="AR4128" i="1" s="1"/>
  <c r="M4128" i="1"/>
  <c r="AP4128" i="1" s="1"/>
  <c r="AN2143" i="1"/>
  <c r="P2143" i="1"/>
  <c r="Y3139" i="1"/>
  <c r="Z3138" i="1"/>
  <c r="Z5122" i="1"/>
  <c r="Y5123" i="1"/>
  <c r="AN6001" i="1"/>
  <c r="P6001" i="1"/>
  <c r="P4028" i="1"/>
  <c r="AN4028" i="1"/>
  <c r="Z2047" i="1"/>
  <c r="Y2048" i="1"/>
  <c r="P2292" i="1"/>
  <c r="AN2292" i="1"/>
  <c r="A1063" i="1"/>
  <c r="AM1062" i="1"/>
  <c r="L5021" i="1"/>
  <c r="AO5021" i="1" s="1"/>
  <c r="J5021" i="1"/>
  <c r="M5021" i="1"/>
  <c r="AP5021" i="1" s="1"/>
  <c r="N5021" i="1"/>
  <c r="AQ5021" i="1" s="1"/>
  <c r="O5021" i="1"/>
  <c r="AR5021" i="1" s="1"/>
  <c r="P5467" i="1"/>
  <c r="AN5467" i="1"/>
  <c r="Q3134" i="1"/>
  <c r="AS3134" i="1"/>
  <c r="Q6000" i="1"/>
  <c r="AS6000" i="1"/>
  <c r="P2491" i="1"/>
  <c r="AN2491" i="1"/>
  <c r="AN5268" i="1"/>
  <c r="P5268" i="1"/>
  <c r="Q4126" i="1"/>
  <c r="AS4126" i="1"/>
  <c r="N5269" i="1"/>
  <c r="AQ5269" i="1" s="1"/>
  <c r="M5269" i="1"/>
  <c r="AP5269" i="1" s="1"/>
  <c r="O5269" i="1"/>
  <c r="AR5269" i="1" s="1"/>
  <c r="L5269" i="1"/>
  <c r="AO5269" i="1" s="1"/>
  <c r="J5269" i="1"/>
  <c r="J2045" i="1"/>
  <c r="L2045" i="1"/>
  <c r="AO2045" i="1" s="1"/>
  <c r="O2045" i="1"/>
  <c r="AR2045" i="1" s="1"/>
  <c r="N2045" i="1"/>
  <c r="AQ2045" i="1" s="1"/>
  <c r="M2045" i="1"/>
  <c r="AP2045" i="1" s="1"/>
  <c r="L3484" i="1"/>
  <c r="AO3484" i="1" s="1"/>
  <c r="J3484" i="1"/>
  <c r="N3484" i="1"/>
  <c r="AQ3484" i="1" s="1"/>
  <c r="O3484" i="1"/>
  <c r="AR3484" i="1" s="1"/>
  <c r="M3484" i="1"/>
  <c r="AP3484" i="1" s="1"/>
  <c r="AN5020" i="1"/>
  <c r="P5020" i="1"/>
  <c r="Y5974" i="1"/>
  <c r="Z5973" i="1"/>
  <c r="AN4127" i="1"/>
  <c r="P4127" i="1"/>
  <c r="Z4279" i="1"/>
  <c r="Y4280" i="1"/>
  <c r="P4276" i="1"/>
  <c r="AN4276" i="1"/>
  <c r="Q2142" i="1"/>
  <c r="AS2142" i="1"/>
  <c r="Q2490" i="1"/>
  <c r="AS2490" i="1"/>
  <c r="Y3288" i="1"/>
  <c r="Z3287" i="1"/>
  <c r="Q5988" i="1"/>
  <c r="AS5988" i="1"/>
  <c r="Z4478" i="1"/>
  <c r="Y4479" i="1"/>
  <c r="N3136" i="1"/>
  <c r="AQ3136" i="1" s="1"/>
  <c r="M3136" i="1"/>
  <c r="AP3136" i="1" s="1"/>
  <c r="J3136" i="1"/>
  <c r="L3136" i="1"/>
  <c r="AO3136" i="1" s="1"/>
  <c r="O3136" i="1"/>
  <c r="AR3136" i="1" s="1"/>
  <c r="P3036" i="1"/>
  <c r="AN3036" i="1"/>
  <c r="AN2044" i="1"/>
  <c r="P2044" i="1"/>
  <c r="Z2494" i="1"/>
  <c r="Y2495" i="1"/>
  <c r="A2063" i="1"/>
  <c r="AM2062" i="1"/>
  <c r="Z2146" i="1"/>
  <c r="Y2147" i="1"/>
  <c r="AS4474" i="1"/>
  <c r="Q4474" i="1"/>
  <c r="Z3486" i="1"/>
  <c r="Y3487" i="1"/>
  <c r="M3037" i="1"/>
  <c r="AP3037" i="1" s="1"/>
  <c r="L3037" i="1"/>
  <c r="AO3037" i="1" s="1"/>
  <c r="J3037" i="1"/>
  <c r="O3037" i="1"/>
  <c r="AR3037" i="1" s="1"/>
  <c r="N3037" i="1"/>
  <c r="AQ3037" i="1" s="1"/>
  <c r="L4277" i="1"/>
  <c r="AO4277" i="1" s="1"/>
  <c r="M4277" i="1"/>
  <c r="AP4277" i="1" s="1"/>
  <c r="N4277" i="1"/>
  <c r="AQ4277" i="1" s="1"/>
  <c r="J4277" i="1"/>
  <c r="O4277" i="1"/>
  <c r="AR4277" i="1" s="1"/>
  <c r="J5120" i="1"/>
  <c r="O5120" i="1"/>
  <c r="AR5120" i="1" s="1"/>
  <c r="N5120" i="1"/>
  <c r="AQ5120" i="1" s="1"/>
  <c r="M5120" i="1"/>
  <c r="AP5120" i="1" s="1"/>
  <c r="L5120" i="1"/>
  <c r="AO5120" i="1" s="1"/>
  <c r="Y4032" i="1"/>
  <c r="Z4031" i="1"/>
  <c r="AS5267" i="1"/>
  <c r="Q5267" i="1"/>
  <c r="AS3283" i="1"/>
  <c r="Q3283" i="1"/>
  <c r="L4029" i="1"/>
  <c r="AO4029" i="1" s="1"/>
  <c r="J4029" i="1"/>
  <c r="N4029" i="1"/>
  <c r="AQ4029" i="1" s="1"/>
  <c r="O4029" i="1"/>
  <c r="AR4029" i="1" s="1"/>
  <c r="M4029" i="1"/>
  <c r="AP4029" i="1" s="1"/>
  <c r="O2144" i="1"/>
  <c r="AR2144" i="1" s="1"/>
  <c r="M2144" i="1"/>
  <c r="AP2144" i="1" s="1"/>
  <c r="L2144" i="1"/>
  <c r="AO2144" i="1" s="1"/>
  <c r="J2144" i="1"/>
  <c r="N2144" i="1"/>
  <c r="AQ2144" i="1" s="1"/>
  <c r="A4063" i="1"/>
  <c r="AM4062" i="1"/>
  <c r="Z4130" i="1"/>
  <c r="Y4131" i="1"/>
  <c r="A3063" i="1"/>
  <c r="AM3062" i="1"/>
  <c r="Q5019" i="1"/>
  <c r="AS5019" i="1"/>
  <c r="P4475" i="1"/>
  <c r="AN4475" i="1"/>
  <c r="Q5969" i="1"/>
  <c r="AS5969" i="1"/>
  <c r="Y2296" i="1"/>
  <c r="Z2295" i="1"/>
  <c r="Q3035" i="1"/>
  <c r="AS3035" i="1"/>
  <c r="AS4027" i="1"/>
  <c r="Q4027" i="1"/>
  <c r="A5063" i="1"/>
  <c r="AM5062" i="1"/>
  <c r="AN5119" i="1"/>
  <c r="P5119" i="1"/>
  <c r="L2293" i="1"/>
  <c r="AO2293" i="1" s="1"/>
  <c r="J2293" i="1"/>
  <c r="O2293" i="1"/>
  <c r="AR2293" i="1" s="1"/>
  <c r="N2293" i="1"/>
  <c r="AQ2293" i="1" s="1"/>
  <c r="M2293" i="1"/>
  <c r="AP2293" i="1" s="1"/>
  <c r="J3285" i="1"/>
  <c r="N3285" i="1"/>
  <c r="AQ3285" i="1" s="1"/>
  <c r="M3285" i="1"/>
  <c r="AP3285" i="1" s="1"/>
  <c r="L3285" i="1"/>
  <c r="AO3285" i="1" s="1"/>
  <c r="O3285" i="1"/>
  <c r="AR3285" i="1" s="1"/>
  <c r="J4476" i="1"/>
  <c r="O4476" i="1"/>
  <c r="AR4476" i="1" s="1"/>
  <c r="M4476" i="1"/>
  <c r="AP4476" i="1" s="1"/>
  <c r="L4476" i="1"/>
  <c r="AO4476" i="1" s="1"/>
  <c r="N4476" i="1"/>
  <c r="AQ4476" i="1" s="1"/>
  <c r="I1054" i="1"/>
  <c r="K1054" i="1"/>
  <c r="I1501" i="1"/>
  <c r="K1501" i="1"/>
  <c r="I1153" i="1"/>
  <c r="K1153" i="1"/>
  <c r="I1302" i="1"/>
  <c r="K1302" i="1"/>
  <c r="Z1055" i="1"/>
  <c r="Y1056" i="1"/>
  <c r="O1053" i="1"/>
  <c r="AR1053" i="1" s="1"/>
  <c r="M1053" i="1"/>
  <c r="AP1053" i="1" s="1"/>
  <c r="N1053" i="1"/>
  <c r="AQ1053" i="1" s="1"/>
  <c r="J1053" i="1"/>
  <c r="L1053" i="1"/>
  <c r="AO1053" i="1" s="1"/>
  <c r="Y1304" i="1"/>
  <c r="Z1303" i="1"/>
  <c r="Q1150" i="1"/>
  <c r="AS1150" i="1"/>
  <c r="AN1300" i="1"/>
  <c r="P1300" i="1"/>
  <c r="P1151" i="1"/>
  <c r="AN1151" i="1"/>
  <c r="AS1051" i="1"/>
  <c r="Q1051" i="1"/>
  <c r="J1500" i="1"/>
  <c r="N1500" i="1"/>
  <c r="AQ1500" i="1" s="1"/>
  <c r="M1500" i="1"/>
  <c r="AP1500" i="1" s="1"/>
  <c r="O1500" i="1"/>
  <c r="AR1500" i="1" s="1"/>
  <c r="L1500" i="1"/>
  <c r="AO1500" i="1" s="1"/>
  <c r="AN1499" i="1"/>
  <c r="P1499" i="1"/>
  <c r="Q1498" i="1"/>
  <c r="AS1498" i="1"/>
  <c r="Z1502" i="1"/>
  <c r="Y1503" i="1"/>
  <c r="AN1052" i="1"/>
  <c r="P1052" i="1"/>
  <c r="L1152" i="1"/>
  <c r="AO1152" i="1" s="1"/>
  <c r="J1152" i="1"/>
  <c r="O1152" i="1"/>
  <c r="AR1152" i="1" s="1"/>
  <c r="M1152" i="1"/>
  <c r="AP1152" i="1" s="1"/>
  <c r="N1152" i="1"/>
  <c r="AQ1152" i="1" s="1"/>
  <c r="AS1299" i="1"/>
  <c r="Q1299" i="1"/>
  <c r="Y1155" i="1"/>
  <c r="Z1154" i="1"/>
  <c r="J1301" i="1"/>
  <c r="M1301" i="1"/>
  <c r="AP1301" i="1" s="1"/>
  <c r="L1301" i="1"/>
  <c r="AO1301" i="1" s="1"/>
  <c r="O1301" i="1"/>
  <c r="AR1301" i="1" s="1"/>
  <c r="N1301" i="1"/>
  <c r="AQ1301" i="1" s="1"/>
  <c r="Q157" i="1"/>
  <c r="AN308" i="1"/>
  <c r="AN507" i="1"/>
  <c r="AS59" i="1"/>
  <c r="AN159" i="1"/>
  <c r="Q505" i="1"/>
  <c r="Q306" i="1"/>
  <c r="K160" i="1"/>
  <c r="K62" i="1"/>
  <c r="K309" i="1"/>
  <c r="K508" i="1"/>
  <c r="AS306" i="1"/>
  <c r="I160" i="1"/>
  <c r="J160" i="1" s="1"/>
  <c r="I62" i="1"/>
  <c r="J62" i="1" s="1"/>
  <c r="I309" i="1"/>
  <c r="J309" i="1" s="1"/>
  <c r="I508" i="1"/>
  <c r="J508" i="1" s="1"/>
  <c r="AS157" i="1"/>
  <c r="AN61" i="1"/>
  <c r="Q59" i="1"/>
  <c r="P307" i="1"/>
  <c r="AS505" i="1"/>
  <c r="P158" i="1"/>
  <c r="P506" i="1"/>
  <c r="P60" i="1"/>
  <c r="Y64" i="1"/>
  <c r="Z63" i="1"/>
  <c r="M61" i="1"/>
  <c r="AP61" i="1" s="1"/>
  <c r="L61" i="1"/>
  <c r="AO61" i="1" s="1"/>
  <c r="O61" i="1"/>
  <c r="AR61" i="1" s="1"/>
  <c r="N61" i="1"/>
  <c r="AQ61" i="1" s="1"/>
  <c r="Y311" i="1"/>
  <c r="Z310" i="1"/>
  <c r="N308" i="1"/>
  <c r="AQ308" i="1" s="1"/>
  <c r="L308" i="1"/>
  <c r="AO308" i="1" s="1"/>
  <c r="M308" i="1"/>
  <c r="AP308" i="1" s="1"/>
  <c r="O308" i="1"/>
  <c r="AR308" i="1" s="1"/>
  <c r="Y510" i="1"/>
  <c r="Z509" i="1"/>
  <c r="M159" i="1"/>
  <c r="AP159" i="1" s="1"/>
  <c r="N159" i="1"/>
  <c r="AQ159" i="1" s="1"/>
  <c r="O159" i="1"/>
  <c r="AR159" i="1" s="1"/>
  <c r="L159" i="1"/>
  <c r="AO159" i="1" s="1"/>
  <c r="Y162" i="1"/>
  <c r="Z161" i="1"/>
  <c r="L507" i="1"/>
  <c r="AO507" i="1" s="1"/>
  <c r="M507" i="1"/>
  <c r="AP507" i="1" s="1"/>
  <c r="N507" i="1"/>
  <c r="AQ507" i="1" s="1"/>
  <c r="O507" i="1"/>
  <c r="AR507" i="1" s="1"/>
  <c r="V5271" i="1"/>
  <c r="R5271" i="1"/>
  <c r="T5271" i="1"/>
  <c r="S5271" i="1"/>
  <c r="F5271" i="1"/>
  <c r="U5271" i="1"/>
  <c r="E5271" i="1"/>
  <c r="V3287" i="1"/>
  <c r="F3287" i="1"/>
  <c r="T3287" i="1"/>
  <c r="E3287" i="1"/>
  <c r="S3287" i="1"/>
  <c r="U3287" i="1"/>
  <c r="R3287" i="1"/>
  <c r="T2494" i="1"/>
  <c r="U2494" i="1"/>
  <c r="R2494" i="1"/>
  <c r="S2494" i="1"/>
  <c r="V2494" i="1"/>
  <c r="F2494" i="1"/>
  <c r="E2494" i="1"/>
  <c r="R2146" i="1"/>
  <c r="V2146" i="1"/>
  <c r="F2146" i="1"/>
  <c r="U2146" i="1"/>
  <c r="E2146" i="1"/>
  <c r="S2146" i="1"/>
  <c r="T2146" i="1"/>
  <c r="F3039" i="1"/>
  <c r="U3039" i="1"/>
  <c r="V3039" i="1"/>
  <c r="T3039" i="1"/>
  <c r="S3039" i="1"/>
  <c r="R3039" i="1"/>
  <c r="E3039" i="1"/>
  <c r="S3138" i="1"/>
  <c r="R3138" i="1"/>
  <c r="T3138" i="1"/>
  <c r="U3138" i="1"/>
  <c r="F3138" i="1"/>
  <c r="E3138" i="1"/>
  <c r="V3138" i="1"/>
  <c r="F2047" i="1"/>
  <c r="R2047" i="1"/>
  <c r="S2047" i="1"/>
  <c r="V2047" i="1"/>
  <c r="U2047" i="1"/>
  <c r="T2047" i="1"/>
  <c r="E2047" i="1"/>
  <c r="E4031" i="1"/>
  <c r="U4031" i="1"/>
  <c r="S4031" i="1"/>
  <c r="T4031" i="1"/>
  <c r="V4031" i="1"/>
  <c r="F4031" i="1"/>
  <c r="R4031" i="1"/>
  <c r="F2295" i="1"/>
  <c r="T2295" i="1"/>
  <c r="S2295" i="1"/>
  <c r="R2295" i="1"/>
  <c r="E2295" i="1"/>
  <c r="U2295" i="1"/>
  <c r="V2295" i="1"/>
  <c r="R5973" i="1"/>
  <c r="V5973" i="1"/>
  <c r="T5973" i="1"/>
  <c r="S5973" i="1"/>
  <c r="U5973" i="1"/>
  <c r="E5973" i="1"/>
  <c r="F5973" i="1"/>
  <c r="V5122" i="1"/>
  <c r="U5122" i="1"/>
  <c r="E5122" i="1"/>
  <c r="F5122" i="1"/>
  <c r="S5122" i="1"/>
  <c r="R5122" i="1"/>
  <c r="T5122" i="1"/>
  <c r="U4478" i="1"/>
  <c r="R4478" i="1"/>
  <c r="V4478" i="1"/>
  <c r="S4478" i="1"/>
  <c r="E4478" i="1"/>
  <c r="T4478" i="1"/>
  <c r="F4478" i="1"/>
  <c r="F5023" i="1"/>
  <c r="U5023" i="1"/>
  <c r="R5023" i="1"/>
  <c r="S5023" i="1"/>
  <c r="V5023" i="1"/>
  <c r="E5023" i="1"/>
  <c r="T5023" i="1"/>
  <c r="S5470" i="1"/>
  <c r="U5470" i="1"/>
  <c r="R5470" i="1"/>
  <c r="T5470" i="1"/>
  <c r="V5470" i="1"/>
  <c r="E5470" i="1"/>
  <c r="F5470" i="1"/>
  <c r="U4279" i="1"/>
  <c r="T4279" i="1"/>
  <c r="S4279" i="1"/>
  <c r="R4279" i="1"/>
  <c r="E4279" i="1"/>
  <c r="V4279" i="1"/>
  <c r="F4279" i="1"/>
  <c r="U3486" i="1"/>
  <c r="V3486" i="1"/>
  <c r="E3486" i="1"/>
  <c r="T3486" i="1"/>
  <c r="R3486" i="1"/>
  <c r="F3486" i="1"/>
  <c r="S3486" i="1"/>
  <c r="E4130" i="1"/>
  <c r="S4130" i="1"/>
  <c r="V4130" i="1"/>
  <c r="R4130" i="1"/>
  <c r="T4130" i="1"/>
  <c r="F4130" i="1"/>
  <c r="U4130" i="1"/>
  <c r="V1055" i="1"/>
  <c r="R1055" i="1"/>
  <c r="F1055" i="1"/>
  <c r="S1055" i="1"/>
  <c r="T1055" i="1"/>
  <c r="U1055" i="1"/>
  <c r="E1055" i="1"/>
  <c r="R1154" i="1"/>
  <c r="F1154" i="1"/>
  <c r="U1154" i="1"/>
  <c r="E1154" i="1"/>
  <c r="V1154" i="1"/>
  <c r="S1154" i="1"/>
  <c r="T1154" i="1"/>
  <c r="R1303" i="1"/>
  <c r="V1303" i="1"/>
  <c r="U1303" i="1"/>
  <c r="T1303" i="1"/>
  <c r="F1303" i="1"/>
  <c r="S1303" i="1"/>
  <c r="E1303" i="1"/>
  <c r="R1502" i="1"/>
  <c r="T1502" i="1"/>
  <c r="U1502" i="1"/>
  <c r="E1502" i="1"/>
  <c r="S1502" i="1"/>
  <c r="F1502" i="1"/>
  <c r="V1502" i="1"/>
  <c r="V161" i="1"/>
  <c r="U161" i="1"/>
  <c r="T161" i="1"/>
  <c r="R161" i="1"/>
  <c r="S161" i="1"/>
  <c r="F161" i="1"/>
  <c r="E161" i="1"/>
  <c r="V63" i="1"/>
  <c r="U63" i="1"/>
  <c r="R63" i="1"/>
  <c r="T63" i="1"/>
  <c r="S63" i="1"/>
  <c r="F63" i="1"/>
  <c r="E63" i="1"/>
  <c r="T310" i="1"/>
  <c r="S310" i="1"/>
  <c r="V310" i="1"/>
  <c r="U310" i="1"/>
  <c r="R310" i="1"/>
  <c r="F310" i="1"/>
  <c r="E310" i="1"/>
  <c r="V509" i="1"/>
  <c r="U509" i="1"/>
  <c r="T509" i="1"/>
  <c r="S509" i="1"/>
  <c r="R509" i="1"/>
  <c r="F509" i="1"/>
  <c r="E509" i="1"/>
  <c r="B509" i="4" l="1"/>
  <c r="B310" i="4"/>
  <c r="B63" i="4"/>
  <c r="B161" i="4"/>
  <c r="A140" i="1"/>
  <c r="AM139" i="1"/>
  <c r="K4130" i="1"/>
  <c r="I4130" i="1"/>
  <c r="I3486" i="1"/>
  <c r="K3486" i="1"/>
  <c r="I4279" i="1"/>
  <c r="K4279" i="1"/>
  <c r="I5470" i="1"/>
  <c r="K5470" i="1"/>
  <c r="K5023" i="1"/>
  <c r="I5023" i="1"/>
  <c r="K4478" i="1"/>
  <c r="I4478" i="1"/>
  <c r="I5122" i="1"/>
  <c r="K5122" i="1"/>
  <c r="I5973" i="1"/>
  <c r="K5973" i="1"/>
  <c r="I2295" i="1"/>
  <c r="K2295" i="1"/>
  <c r="I4031" i="1"/>
  <c r="K4031" i="1"/>
  <c r="I2047" i="1"/>
  <c r="K2047" i="1"/>
  <c r="I3138" i="1"/>
  <c r="K3138" i="1"/>
  <c r="K3039" i="1"/>
  <c r="I3039" i="1"/>
  <c r="K2146" i="1"/>
  <c r="I2146" i="1"/>
  <c r="K2494" i="1"/>
  <c r="I2494" i="1"/>
  <c r="I3287" i="1"/>
  <c r="K3287" i="1"/>
  <c r="I5271" i="1"/>
  <c r="K5271" i="1"/>
  <c r="Y4480" i="1"/>
  <c r="Z4479" i="1"/>
  <c r="P3484" i="1"/>
  <c r="AN3484" i="1"/>
  <c r="Q2292" i="1"/>
  <c r="AS2292" i="1"/>
  <c r="Q3284" i="1"/>
  <c r="AS3284" i="1"/>
  <c r="P5468" i="1"/>
  <c r="AN5468" i="1"/>
  <c r="Y5025" i="1"/>
  <c r="Z5024" i="1"/>
  <c r="L3485" i="1"/>
  <c r="AO3485" i="1" s="1"/>
  <c r="J3485" i="1"/>
  <c r="O3485" i="1"/>
  <c r="AR3485" i="1" s="1"/>
  <c r="N3485" i="1"/>
  <c r="AQ3485" i="1" s="1"/>
  <c r="M3485" i="1"/>
  <c r="AP3485" i="1" s="1"/>
  <c r="L5972" i="1"/>
  <c r="AO5972" i="1" s="1"/>
  <c r="J5972" i="1"/>
  <c r="M5972" i="1"/>
  <c r="AP5972" i="1" s="1"/>
  <c r="O5972" i="1"/>
  <c r="AR5972" i="1" s="1"/>
  <c r="N5972" i="1"/>
  <c r="AQ5972" i="1" s="1"/>
  <c r="O2046" i="1"/>
  <c r="AR2046" i="1" s="1"/>
  <c r="M2046" i="1"/>
  <c r="AP2046" i="1" s="1"/>
  <c r="L2046" i="1"/>
  <c r="AO2046" i="1" s="1"/>
  <c r="N2046" i="1"/>
  <c r="AQ2046" i="1" s="1"/>
  <c r="J2046" i="1"/>
  <c r="Q2491" i="1"/>
  <c r="AS2491" i="1"/>
  <c r="Z5123" i="1"/>
  <c r="Y5124" i="1"/>
  <c r="N4030" i="1"/>
  <c r="AQ4030" i="1" s="1"/>
  <c r="J4030" i="1"/>
  <c r="L4030" i="1"/>
  <c r="AO4030" i="1" s="1"/>
  <c r="M4030" i="1"/>
  <c r="AP4030" i="1" s="1"/>
  <c r="O4030" i="1"/>
  <c r="AR4030" i="1" s="1"/>
  <c r="AS4127" i="1"/>
  <c r="Q4127" i="1"/>
  <c r="AS5119" i="1"/>
  <c r="Q5119" i="1"/>
  <c r="AS4475" i="1"/>
  <c r="Q4475" i="1"/>
  <c r="AN5120" i="1"/>
  <c r="P5120" i="1"/>
  <c r="AN3037" i="1"/>
  <c r="P3037" i="1"/>
  <c r="Q3036" i="1"/>
  <c r="AS3036" i="1"/>
  <c r="Z2048" i="1"/>
  <c r="Y2049" i="1"/>
  <c r="AS5989" i="1"/>
  <c r="Q5989" i="1"/>
  <c r="AN2492" i="1"/>
  <c r="P2492" i="1"/>
  <c r="Z3040" i="1"/>
  <c r="Y3041" i="1"/>
  <c r="Q5970" i="1"/>
  <c r="AS5970" i="1"/>
  <c r="N5469" i="1"/>
  <c r="AQ5469" i="1" s="1"/>
  <c r="M5469" i="1"/>
  <c r="AP5469" i="1" s="1"/>
  <c r="L5469" i="1"/>
  <c r="AO5469" i="1" s="1"/>
  <c r="J5469" i="1"/>
  <c r="O5469" i="1"/>
  <c r="AR5469" i="1" s="1"/>
  <c r="O2294" i="1"/>
  <c r="AR2294" i="1" s="1"/>
  <c r="N2294" i="1"/>
  <c r="AQ2294" i="1" s="1"/>
  <c r="M2294" i="1"/>
  <c r="AP2294" i="1" s="1"/>
  <c r="L2294" i="1"/>
  <c r="AO2294" i="1" s="1"/>
  <c r="J2294" i="1"/>
  <c r="P4029" i="1"/>
  <c r="AN4029" i="1"/>
  <c r="Z4032" i="1"/>
  <c r="Y4033" i="1"/>
  <c r="P4277" i="1"/>
  <c r="AN4277" i="1"/>
  <c r="Z2147" i="1"/>
  <c r="Y2148" i="1"/>
  <c r="Z2495" i="1"/>
  <c r="Y2496" i="1"/>
  <c r="Y2297" i="1"/>
  <c r="Z2296" i="1"/>
  <c r="P2293" i="1"/>
  <c r="AN2293" i="1"/>
  <c r="A2064" i="1"/>
  <c r="AM2063" i="1"/>
  <c r="A4064" i="1"/>
  <c r="AM4063" i="1"/>
  <c r="P5021" i="1"/>
  <c r="AN5021" i="1"/>
  <c r="Q3135" i="1"/>
  <c r="AS3135" i="1"/>
  <c r="M5022" i="1"/>
  <c r="AP5022" i="1" s="1"/>
  <c r="L5022" i="1"/>
  <c r="AO5022" i="1" s="1"/>
  <c r="J5022" i="1"/>
  <c r="O5022" i="1"/>
  <c r="AR5022" i="1" s="1"/>
  <c r="N5022" i="1"/>
  <c r="AQ5022" i="1" s="1"/>
  <c r="O4278" i="1"/>
  <c r="AR4278" i="1" s="1"/>
  <c r="N4278" i="1"/>
  <c r="AQ4278" i="1" s="1"/>
  <c r="L4278" i="1"/>
  <c r="AO4278" i="1" s="1"/>
  <c r="J4278" i="1"/>
  <c r="M4278" i="1"/>
  <c r="AP4278" i="1" s="1"/>
  <c r="P3285" i="1"/>
  <c r="AN3285" i="1"/>
  <c r="Y3140" i="1"/>
  <c r="Z3139" i="1"/>
  <c r="M5121" i="1"/>
  <c r="AP5121" i="1" s="1"/>
  <c r="L5121" i="1"/>
  <c r="AO5121" i="1" s="1"/>
  <c r="J5121" i="1"/>
  <c r="N5121" i="1"/>
  <c r="AQ5121" i="1" s="1"/>
  <c r="O5121" i="1"/>
  <c r="AR5121" i="1" s="1"/>
  <c r="N3137" i="1"/>
  <c r="AQ3137" i="1" s="1"/>
  <c r="L3137" i="1"/>
  <c r="AO3137" i="1" s="1"/>
  <c r="J3137" i="1"/>
  <c r="O3137" i="1"/>
  <c r="AR3137" i="1" s="1"/>
  <c r="M3137" i="1"/>
  <c r="AP3137" i="1" s="1"/>
  <c r="AN3136" i="1"/>
  <c r="P3136" i="1"/>
  <c r="AS4276" i="1"/>
  <c r="Q4276" i="1"/>
  <c r="Z5974" i="1"/>
  <c r="Y5975" i="1"/>
  <c r="Q4028" i="1"/>
  <c r="AS4028" i="1"/>
  <c r="N2145" i="1"/>
  <c r="AQ2145" i="1" s="1"/>
  <c r="M2145" i="1"/>
  <c r="AP2145" i="1" s="1"/>
  <c r="L2145" i="1"/>
  <c r="AO2145" i="1" s="1"/>
  <c r="J2145" i="1"/>
  <c r="O2145" i="1"/>
  <c r="AR2145" i="1" s="1"/>
  <c r="O3038" i="1"/>
  <c r="AR3038" i="1" s="1"/>
  <c r="N3038" i="1"/>
  <c r="AQ3038" i="1" s="1"/>
  <c r="M3038" i="1"/>
  <c r="AP3038" i="1" s="1"/>
  <c r="L3038" i="1"/>
  <c r="AO3038" i="1" s="1"/>
  <c r="J3038" i="1"/>
  <c r="AN2144" i="1"/>
  <c r="P2144" i="1"/>
  <c r="P2045" i="1"/>
  <c r="AN2045" i="1"/>
  <c r="Q5268" i="1"/>
  <c r="AS5268" i="1"/>
  <c r="A1064" i="1"/>
  <c r="AM1063" i="1"/>
  <c r="Q6001" i="1"/>
  <c r="AS6001" i="1"/>
  <c r="P4128" i="1"/>
  <c r="AN4128" i="1"/>
  <c r="Y5273" i="1"/>
  <c r="Z5272" i="1"/>
  <c r="AN5971" i="1"/>
  <c r="P5971" i="1"/>
  <c r="Q3483" i="1"/>
  <c r="AS3483" i="1"/>
  <c r="J4477" i="1"/>
  <c r="N4477" i="1"/>
  <c r="AQ4477" i="1" s="1"/>
  <c r="M4477" i="1"/>
  <c r="AP4477" i="1" s="1"/>
  <c r="L4477" i="1"/>
  <c r="AO4477" i="1" s="1"/>
  <c r="O4477" i="1"/>
  <c r="AR4477" i="1" s="1"/>
  <c r="J2493" i="1"/>
  <c r="O2493" i="1"/>
  <c r="AR2493" i="1" s="1"/>
  <c r="N2493" i="1"/>
  <c r="AQ2493" i="1" s="1"/>
  <c r="M2493" i="1"/>
  <c r="AP2493" i="1" s="1"/>
  <c r="L2493" i="1"/>
  <c r="AO2493" i="1" s="1"/>
  <c r="A5064" i="1"/>
  <c r="AM5063" i="1"/>
  <c r="A3064" i="1"/>
  <c r="AM3063" i="1"/>
  <c r="AN4476" i="1"/>
  <c r="P4476" i="1"/>
  <c r="Y4132" i="1"/>
  <c r="Z4131" i="1"/>
  <c r="Z3487" i="1"/>
  <c r="Y3488" i="1"/>
  <c r="AS2044" i="1"/>
  <c r="Q2044" i="1"/>
  <c r="Y3289" i="1"/>
  <c r="Z3288" i="1"/>
  <c r="Z4280" i="1"/>
  <c r="Y4281" i="1"/>
  <c r="AS5020" i="1"/>
  <c r="Q5020" i="1"/>
  <c r="P5269" i="1"/>
  <c r="AN5269" i="1"/>
  <c r="Q5467" i="1"/>
  <c r="AS5467" i="1"/>
  <c r="AS2143" i="1"/>
  <c r="Q2143" i="1"/>
  <c r="Y5472" i="1"/>
  <c r="Z5471" i="1"/>
  <c r="M5270" i="1"/>
  <c r="AP5270" i="1" s="1"/>
  <c r="L5270" i="1"/>
  <c r="AO5270" i="1" s="1"/>
  <c r="J5270" i="1"/>
  <c r="O5270" i="1"/>
  <c r="AR5270" i="1" s="1"/>
  <c r="N5270" i="1"/>
  <c r="AQ5270" i="1" s="1"/>
  <c r="M3286" i="1"/>
  <c r="AP3286" i="1" s="1"/>
  <c r="L3286" i="1"/>
  <c r="AO3286" i="1" s="1"/>
  <c r="J3286" i="1"/>
  <c r="O3286" i="1"/>
  <c r="AR3286" i="1" s="1"/>
  <c r="N3286" i="1"/>
  <c r="AQ3286" i="1" s="1"/>
  <c r="O4129" i="1"/>
  <c r="AR4129" i="1" s="1"/>
  <c r="N4129" i="1"/>
  <c r="AQ4129" i="1" s="1"/>
  <c r="L4129" i="1"/>
  <c r="AO4129" i="1" s="1"/>
  <c r="M4129" i="1"/>
  <c r="AP4129" i="1" s="1"/>
  <c r="J4129" i="1"/>
  <c r="K1502" i="1"/>
  <c r="I1502" i="1"/>
  <c r="I1303" i="1"/>
  <c r="K1303" i="1"/>
  <c r="I1154" i="1"/>
  <c r="K1154" i="1"/>
  <c r="I1055" i="1"/>
  <c r="K1055" i="1"/>
  <c r="AS1151" i="1"/>
  <c r="Q1151" i="1"/>
  <c r="Y1504" i="1"/>
  <c r="Z1503" i="1"/>
  <c r="AS1300" i="1"/>
  <c r="Q1300" i="1"/>
  <c r="AN1053" i="1"/>
  <c r="P1053" i="1"/>
  <c r="J1302" i="1"/>
  <c r="O1302" i="1"/>
  <c r="AR1302" i="1" s="1"/>
  <c r="L1302" i="1"/>
  <c r="AO1302" i="1" s="1"/>
  <c r="N1302" i="1"/>
  <c r="AQ1302" i="1" s="1"/>
  <c r="M1302" i="1"/>
  <c r="AP1302" i="1" s="1"/>
  <c r="O1153" i="1"/>
  <c r="AR1153" i="1" s="1"/>
  <c r="M1153" i="1"/>
  <c r="AP1153" i="1" s="1"/>
  <c r="L1153" i="1"/>
  <c r="AO1153" i="1" s="1"/>
  <c r="N1153" i="1"/>
  <c r="AQ1153" i="1" s="1"/>
  <c r="J1153" i="1"/>
  <c r="P1301" i="1"/>
  <c r="AN1301" i="1"/>
  <c r="AN1500" i="1"/>
  <c r="P1500" i="1"/>
  <c r="AN1152" i="1"/>
  <c r="P1152" i="1"/>
  <c r="Y1057" i="1"/>
  <c r="Z1056" i="1"/>
  <c r="L1501" i="1"/>
  <c r="AO1501" i="1" s="1"/>
  <c r="M1501" i="1"/>
  <c r="AP1501" i="1" s="1"/>
  <c r="J1501" i="1"/>
  <c r="O1501" i="1"/>
  <c r="AR1501" i="1" s="1"/>
  <c r="N1501" i="1"/>
  <c r="AQ1501" i="1" s="1"/>
  <c r="AS1499" i="1"/>
  <c r="Q1499" i="1"/>
  <c r="Y1305" i="1"/>
  <c r="Z1304" i="1"/>
  <c r="Y1156" i="1"/>
  <c r="Z1155" i="1"/>
  <c r="AS1052" i="1"/>
  <c r="Q1052" i="1"/>
  <c r="N1054" i="1"/>
  <c r="AQ1054" i="1" s="1"/>
  <c r="O1054" i="1"/>
  <c r="AR1054" i="1" s="1"/>
  <c r="M1054" i="1"/>
  <c r="AP1054" i="1" s="1"/>
  <c r="L1054" i="1"/>
  <c r="AO1054" i="1" s="1"/>
  <c r="J1054" i="1"/>
  <c r="AS60" i="1"/>
  <c r="Q506" i="1"/>
  <c r="AN160" i="1"/>
  <c r="AN508" i="1"/>
  <c r="Q307" i="1"/>
  <c r="AN309" i="1"/>
  <c r="AS158" i="1"/>
  <c r="Q158" i="1"/>
  <c r="K509" i="1"/>
  <c r="K310" i="1"/>
  <c r="K63" i="1"/>
  <c r="K161" i="1"/>
  <c r="I509" i="1"/>
  <c r="J509" i="1" s="1"/>
  <c r="I310" i="1"/>
  <c r="J310" i="1" s="1"/>
  <c r="I63" i="1"/>
  <c r="J63" i="1" s="1"/>
  <c r="I161" i="1"/>
  <c r="J161" i="1" s="1"/>
  <c r="AS307" i="1"/>
  <c r="AN62" i="1"/>
  <c r="Q60" i="1"/>
  <c r="P61" i="1"/>
  <c r="P507" i="1"/>
  <c r="AS506" i="1"/>
  <c r="P308" i="1"/>
  <c r="P159" i="1"/>
  <c r="O62" i="1"/>
  <c r="AR62" i="1" s="1"/>
  <c r="L62" i="1"/>
  <c r="AO62" i="1" s="1"/>
  <c r="M62" i="1"/>
  <c r="AP62" i="1" s="1"/>
  <c r="N62" i="1"/>
  <c r="AQ62" i="1" s="1"/>
  <c r="Z162" i="1"/>
  <c r="Y163" i="1"/>
  <c r="Y312" i="1"/>
  <c r="Z311" i="1"/>
  <c r="M508" i="1"/>
  <c r="AP508" i="1" s="1"/>
  <c r="O508" i="1"/>
  <c r="AR508" i="1" s="1"/>
  <c r="N508" i="1"/>
  <c r="AQ508" i="1" s="1"/>
  <c r="L508" i="1"/>
  <c r="AO508" i="1" s="1"/>
  <c r="Y65" i="1"/>
  <c r="Z64" i="1"/>
  <c r="L160" i="1"/>
  <c r="AO160" i="1" s="1"/>
  <c r="M160" i="1"/>
  <c r="AP160" i="1" s="1"/>
  <c r="N160" i="1"/>
  <c r="AQ160" i="1" s="1"/>
  <c r="O160" i="1"/>
  <c r="AR160" i="1" s="1"/>
  <c r="Y511" i="1"/>
  <c r="Z510" i="1"/>
  <c r="N309" i="1"/>
  <c r="AQ309" i="1" s="1"/>
  <c r="O309" i="1"/>
  <c r="AR309" i="1" s="1"/>
  <c r="M309" i="1"/>
  <c r="AP309" i="1" s="1"/>
  <c r="L309" i="1"/>
  <c r="AO309" i="1" s="1"/>
  <c r="S2296" i="1"/>
  <c r="F2296" i="1"/>
  <c r="T2296" i="1"/>
  <c r="V2296" i="1"/>
  <c r="E2296" i="1"/>
  <c r="R2296" i="1"/>
  <c r="U2296" i="1"/>
  <c r="E5024" i="1"/>
  <c r="S5024" i="1"/>
  <c r="T5024" i="1"/>
  <c r="R5024" i="1"/>
  <c r="V5024" i="1"/>
  <c r="F5024" i="1"/>
  <c r="U5024" i="1"/>
  <c r="U2147" i="1"/>
  <c r="S2147" i="1"/>
  <c r="R2147" i="1"/>
  <c r="V2147" i="1"/>
  <c r="F2147" i="1"/>
  <c r="T2147" i="1"/>
  <c r="E2147" i="1"/>
  <c r="R3040" i="1"/>
  <c r="V3040" i="1"/>
  <c r="S3040" i="1"/>
  <c r="T3040" i="1"/>
  <c r="E3040" i="1"/>
  <c r="U3040" i="1"/>
  <c r="F3040" i="1"/>
  <c r="V3139" i="1"/>
  <c r="S3139" i="1"/>
  <c r="E3139" i="1"/>
  <c r="T3139" i="1"/>
  <c r="R3139" i="1"/>
  <c r="U3139" i="1"/>
  <c r="F3139" i="1"/>
  <c r="U5471" i="1"/>
  <c r="E5471" i="1"/>
  <c r="R5471" i="1"/>
  <c r="V5471" i="1"/>
  <c r="F5471" i="1"/>
  <c r="T5471" i="1"/>
  <c r="S5471" i="1"/>
  <c r="E5272" i="1"/>
  <c r="T5272" i="1"/>
  <c r="R5272" i="1"/>
  <c r="V5272" i="1"/>
  <c r="U5272" i="1"/>
  <c r="S5272" i="1"/>
  <c r="F5272" i="1"/>
  <c r="R4280" i="1"/>
  <c r="F4280" i="1"/>
  <c r="V4280" i="1"/>
  <c r="U4280" i="1"/>
  <c r="T4280" i="1"/>
  <c r="E4280" i="1"/>
  <c r="S4280" i="1"/>
  <c r="U5123" i="1"/>
  <c r="E5123" i="1"/>
  <c r="V5123" i="1"/>
  <c r="F5123" i="1"/>
  <c r="T5123" i="1"/>
  <c r="S5123" i="1"/>
  <c r="R5123" i="1"/>
  <c r="S4032" i="1"/>
  <c r="U4032" i="1"/>
  <c r="V4032" i="1"/>
  <c r="E4032" i="1"/>
  <c r="F4032" i="1"/>
  <c r="T4032" i="1"/>
  <c r="R4032" i="1"/>
  <c r="V2495" i="1"/>
  <c r="R2495" i="1"/>
  <c r="F2495" i="1"/>
  <c r="U2495" i="1"/>
  <c r="T2495" i="1"/>
  <c r="E2495" i="1"/>
  <c r="S2495" i="1"/>
  <c r="S4131" i="1"/>
  <c r="T4131" i="1"/>
  <c r="F4131" i="1"/>
  <c r="E4131" i="1"/>
  <c r="V4131" i="1"/>
  <c r="R4131" i="1"/>
  <c r="U4131" i="1"/>
  <c r="U3288" i="1"/>
  <c r="S3288" i="1"/>
  <c r="V3288" i="1"/>
  <c r="F3288" i="1"/>
  <c r="T3288" i="1"/>
  <c r="E3288" i="1"/>
  <c r="R3288" i="1"/>
  <c r="R5974" i="1"/>
  <c r="V5974" i="1"/>
  <c r="U5974" i="1"/>
  <c r="E5974" i="1"/>
  <c r="S5974" i="1"/>
  <c r="F5974" i="1"/>
  <c r="T5974" i="1"/>
  <c r="T4479" i="1"/>
  <c r="U4479" i="1"/>
  <c r="R4479" i="1"/>
  <c r="F4479" i="1"/>
  <c r="S4479" i="1"/>
  <c r="V4479" i="1"/>
  <c r="E4479" i="1"/>
  <c r="E2048" i="1"/>
  <c r="S2048" i="1"/>
  <c r="T2048" i="1"/>
  <c r="R2048" i="1"/>
  <c r="F2048" i="1"/>
  <c r="U2048" i="1"/>
  <c r="V2048" i="1"/>
  <c r="U3487" i="1"/>
  <c r="E3487" i="1"/>
  <c r="T3487" i="1"/>
  <c r="S3487" i="1"/>
  <c r="V3487" i="1"/>
  <c r="R3487" i="1"/>
  <c r="F3487" i="1"/>
  <c r="E1155" i="1"/>
  <c r="R1155" i="1"/>
  <c r="S1155" i="1"/>
  <c r="U1155" i="1"/>
  <c r="T1155" i="1"/>
  <c r="F1155" i="1"/>
  <c r="V1155" i="1"/>
  <c r="V1056" i="1"/>
  <c r="F1056" i="1"/>
  <c r="U1056" i="1"/>
  <c r="E1056" i="1"/>
  <c r="T1056" i="1"/>
  <c r="S1056" i="1"/>
  <c r="R1056" i="1"/>
  <c r="V1503" i="1"/>
  <c r="E1503" i="1"/>
  <c r="T1503" i="1"/>
  <c r="U1503" i="1"/>
  <c r="R1503" i="1"/>
  <c r="F1503" i="1"/>
  <c r="S1503" i="1"/>
  <c r="R1304" i="1"/>
  <c r="S1304" i="1"/>
  <c r="V1304" i="1"/>
  <c r="E1304" i="1"/>
  <c r="T1304" i="1"/>
  <c r="U1304" i="1"/>
  <c r="F1304" i="1"/>
  <c r="S162" i="1"/>
  <c r="R162" i="1"/>
  <c r="U162" i="1"/>
  <c r="V162" i="1"/>
  <c r="T162" i="1"/>
  <c r="F162" i="1"/>
  <c r="E162" i="1"/>
  <c r="V510" i="1"/>
  <c r="U510" i="1"/>
  <c r="S510" i="1"/>
  <c r="T510" i="1"/>
  <c r="R510" i="1"/>
  <c r="F510" i="1"/>
  <c r="E510" i="1"/>
  <c r="S64" i="1"/>
  <c r="V64" i="1"/>
  <c r="R64" i="1"/>
  <c r="U64" i="1"/>
  <c r="T64" i="1"/>
  <c r="E64" i="1"/>
  <c r="F64" i="1"/>
  <c r="T311" i="1"/>
  <c r="S311" i="1"/>
  <c r="V311" i="1"/>
  <c r="R311" i="1"/>
  <c r="U311" i="1"/>
  <c r="F311" i="1"/>
  <c r="E311" i="1"/>
  <c r="B311" i="4" l="1"/>
  <c r="B64" i="4"/>
  <c r="B510" i="4"/>
  <c r="B162" i="4"/>
  <c r="A141" i="1"/>
  <c r="AM140" i="1"/>
  <c r="K3487" i="1"/>
  <c r="I3487" i="1"/>
  <c r="K2048" i="1"/>
  <c r="I2048" i="1"/>
  <c r="I4479" i="1"/>
  <c r="K4479" i="1"/>
  <c r="K5974" i="1"/>
  <c r="I5974" i="1"/>
  <c r="I3288" i="1"/>
  <c r="K3288" i="1"/>
  <c r="I4131" i="1"/>
  <c r="K4131" i="1"/>
  <c r="K2495" i="1"/>
  <c r="I2495" i="1"/>
  <c r="K4032" i="1"/>
  <c r="I4032" i="1"/>
  <c r="K5123" i="1"/>
  <c r="I5123" i="1"/>
  <c r="K4280" i="1"/>
  <c r="I4280" i="1"/>
  <c r="I5272" i="1"/>
  <c r="K5272" i="1"/>
  <c r="I5471" i="1"/>
  <c r="K5471" i="1"/>
  <c r="K3139" i="1"/>
  <c r="I3139" i="1"/>
  <c r="I3040" i="1"/>
  <c r="K3040" i="1"/>
  <c r="K2147" i="1"/>
  <c r="I2147" i="1"/>
  <c r="K5024" i="1"/>
  <c r="I5024" i="1"/>
  <c r="I2296" i="1"/>
  <c r="K2296" i="1"/>
  <c r="P4278" i="1"/>
  <c r="AN4278" i="1"/>
  <c r="A4065" i="1"/>
  <c r="AM4064" i="1"/>
  <c r="Z2049" i="1"/>
  <c r="Y2050" i="1"/>
  <c r="AN5270" i="1"/>
  <c r="P5270" i="1"/>
  <c r="AN2145" i="1"/>
  <c r="P2145" i="1"/>
  <c r="Z2496" i="1"/>
  <c r="Y2497" i="1"/>
  <c r="Y4034" i="1"/>
  <c r="Z4033" i="1"/>
  <c r="Q5120" i="1"/>
  <c r="AS5120" i="1"/>
  <c r="Y5125" i="1"/>
  <c r="Z5124" i="1"/>
  <c r="Q5468" i="1"/>
  <c r="AS5468" i="1"/>
  <c r="L3287" i="1"/>
  <c r="AO3287" i="1" s="1"/>
  <c r="J3287" i="1"/>
  <c r="O3287" i="1"/>
  <c r="AR3287" i="1" s="1"/>
  <c r="N3287" i="1"/>
  <c r="AQ3287" i="1" s="1"/>
  <c r="M3287" i="1"/>
  <c r="AP3287" i="1" s="1"/>
  <c r="M3138" i="1"/>
  <c r="AP3138" i="1" s="1"/>
  <c r="O3138" i="1"/>
  <c r="AR3138" i="1" s="1"/>
  <c r="N3138" i="1"/>
  <c r="AQ3138" i="1" s="1"/>
  <c r="L3138" i="1"/>
  <c r="AO3138" i="1" s="1"/>
  <c r="J3138" i="1"/>
  <c r="N5973" i="1"/>
  <c r="AQ5973" i="1" s="1"/>
  <c r="L5973" i="1"/>
  <c r="AO5973" i="1" s="1"/>
  <c r="J5973" i="1"/>
  <c r="O5973" i="1"/>
  <c r="AR5973" i="1" s="1"/>
  <c r="M5973" i="1"/>
  <c r="AP5973" i="1" s="1"/>
  <c r="O5470" i="1"/>
  <c r="AR5470" i="1" s="1"/>
  <c r="N5470" i="1"/>
  <c r="AQ5470" i="1" s="1"/>
  <c r="M5470" i="1"/>
  <c r="AP5470" i="1" s="1"/>
  <c r="L5470" i="1"/>
  <c r="AO5470" i="1" s="1"/>
  <c r="J5470" i="1"/>
  <c r="A5065" i="1"/>
  <c r="AM5064" i="1"/>
  <c r="AN3038" i="1"/>
  <c r="P3038" i="1"/>
  <c r="A2065" i="1"/>
  <c r="AM2064" i="1"/>
  <c r="Z3041" i="1"/>
  <c r="Y3042" i="1"/>
  <c r="O2494" i="1"/>
  <c r="AR2494" i="1" s="1"/>
  <c r="N2494" i="1"/>
  <c r="AQ2494" i="1" s="1"/>
  <c r="L2494" i="1"/>
  <c r="AO2494" i="1" s="1"/>
  <c r="M2494" i="1"/>
  <c r="AP2494" i="1" s="1"/>
  <c r="J2494" i="1"/>
  <c r="Y5976" i="1"/>
  <c r="Z5975" i="1"/>
  <c r="AN3485" i="1"/>
  <c r="P3485" i="1"/>
  <c r="Y4481" i="1"/>
  <c r="Z4480" i="1"/>
  <c r="N2047" i="1"/>
  <c r="AQ2047" i="1" s="1"/>
  <c r="M2047" i="1"/>
  <c r="AP2047" i="1" s="1"/>
  <c r="L2047" i="1"/>
  <c r="AO2047" i="1" s="1"/>
  <c r="J2047" i="1"/>
  <c r="O2047" i="1"/>
  <c r="AR2047" i="1" s="1"/>
  <c r="M5122" i="1"/>
  <c r="AP5122" i="1" s="1"/>
  <c r="L5122" i="1"/>
  <c r="AO5122" i="1" s="1"/>
  <c r="N5122" i="1"/>
  <c r="AQ5122" i="1" s="1"/>
  <c r="J5122" i="1"/>
  <c r="O5122" i="1"/>
  <c r="AR5122" i="1" s="1"/>
  <c r="M4279" i="1"/>
  <c r="AP4279" i="1" s="1"/>
  <c r="J4279" i="1"/>
  <c r="O4279" i="1"/>
  <c r="AR4279" i="1" s="1"/>
  <c r="N4279" i="1"/>
  <c r="AQ4279" i="1" s="1"/>
  <c r="L4279" i="1"/>
  <c r="AO4279" i="1" s="1"/>
  <c r="A3065" i="1"/>
  <c r="AM3064" i="1"/>
  <c r="AN3137" i="1"/>
  <c r="P3137" i="1"/>
  <c r="Y3290" i="1"/>
  <c r="Z3289" i="1"/>
  <c r="AN4477" i="1"/>
  <c r="P4477" i="1"/>
  <c r="AS3136" i="1"/>
  <c r="Q3136" i="1"/>
  <c r="Z3140" i="1"/>
  <c r="Y3141" i="1"/>
  <c r="AS5021" i="1"/>
  <c r="Q5021" i="1"/>
  <c r="Q2293" i="1"/>
  <c r="AS2293" i="1"/>
  <c r="AS4029" i="1"/>
  <c r="Q4029" i="1"/>
  <c r="Q2492" i="1"/>
  <c r="AS2492" i="1"/>
  <c r="M2146" i="1"/>
  <c r="AP2146" i="1" s="1"/>
  <c r="L2146" i="1"/>
  <c r="AO2146" i="1" s="1"/>
  <c r="J2146" i="1"/>
  <c r="O2146" i="1"/>
  <c r="AR2146" i="1" s="1"/>
  <c r="N2146" i="1"/>
  <c r="AQ2146" i="1" s="1"/>
  <c r="L4478" i="1"/>
  <c r="AO4478" i="1" s="1"/>
  <c r="O4478" i="1"/>
  <c r="AR4478" i="1" s="1"/>
  <c r="J4478" i="1"/>
  <c r="N4478" i="1"/>
  <c r="AQ4478" i="1" s="1"/>
  <c r="M4478" i="1"/>
  <c r="AP4478" i="1" s="1"/>
  <c r="A1065" i="1"/>
  <c r="AM1064" i="1"/>
  <c r="P3286" i="1"/>
  <c r="AN3286" i="1"/>
  <c r="Q5269" i="1"/>
  <c r="AS5269" i="1"/>
  <c r="Y4133" i="1"/>
  <c r="Z4132" i="1"/>
  <c r="Z5273" i="1"/>
  <c r="Y5274" i="1"/>
  <c r="Y2149" i="1"/>
  <c r="Z2148" i="1"/>
  <c r="AN5469" i="1"/>
  <c r="P5469" i="1"/>
  <c r="AN4129" i="1"/>
  <c r="P4129" i="1"/>
  <c r="Z5472" i="1"/>
  <c r="Y5473" i="1"/>
  <c r="AS4476" i="1"/>
  <c r="Q4476" i="1"/>
  <c r="Q4128" i="1"/>
  <c r="AS4128" i="1"/>
  <c r="AS2045" i="1"/>
  <c r="Q2045" i="1"/>
  <c r="P5121" i="1"/>
  <c r="AN5121" i="1"/>
  <c r="AN2294" i="1"/>
  <c r="P2294" i="1"/>
  <c r="O4031" i="1"/>
  <c r="AR4031" i="1" s="1"/>
  <c r="J4031" i="1"/>
  <c r="N4031" i="1"/>
  <c r="AQ4031" i="1" s="1"/>
  <c r="L4031" i="1"/>
  <c r="AO4031" i="1" s="1"/>
  <c r="M4031" i="1"/>
  <c r="AP4031" i="1" s="1"/>
  <c r="M3486" i="1"/>
  <c r="AP3486" i="1" s="1"/>
  <c r="L3486" i="1"/>
  <c r="AO3486" i="1" s="1"/>
  <c r="J3486" i="1"/>
  <c r="O3486" i="1"/>
  <c r="AR3486" i="1" s="1"/>
  <c r="N3486" i="1"/>
  <c r="AQ3486" i="1" s="1"/>
  <c r="AS3285" i="1"/>
  <c r="Q3285" i="1"/>
  <c r="P5022" i="1"/>
  <c r="AN5022" i="1"/>
  <c r="P4030" i="1"/>
  <c r="AN4030" i="1"/>
  <c r="AN2046" i="1"/>
  <c r="P2046" i="1"/>
  <c r="P5972" i="1"/>
  <c r="AN5972" i="1"/>
  <c r="M3039" i="1"/>
  <c r="AP3039" i="1" s="1"/>
  <c r="L3039" i="1"/>
  <c r="AO3039" i="1" s="1"/>
  <c r="J3039" i="1"/>
  <c r="N3039" i="1"/>
  <c r="AQ3039" i="1" s="1"/>
  <c r="O3039" i="1"/>
  <c r="AR3039" i="1" s="1"/>
  <c r="O5023" i="1"/>
  <c r="AR5023" i="1" s="1"/>
  <c r="J5023" i="1"/>
  <c r="N5023" i="1"/>
  <c r="AQ5023" i="1" s="1"/>
  <c r="L5023" i="1"/>
  <c r="AO5023" i="1" s="1"/>
  <c r="M5023" i="1"/>
  <c r="AP5023" i="1" s="1"/>
  <c r="O4130" i="1"/>
  <c r="AR4130" i="1" s="1"/>
  <c r="L4130" i="1"/>
  <c r="AO4130" i="1" s="1"/>
  <c r="J4130" i="1"/>
  <c r="N4130" i="1"/>
  <c r="AQ4130" i="1" s="1"/>
  <c r="M4130" i="1"/>
  <c r="AP4130" i="1" s="1"/>
  <c r="Y4282" i="1"/>
  <c r="Z4281" i="1"/>
  <c r="Z3488" i="1"/>
  <c r="Y3489" i="1"/>
  <c r="P2493" i="1"/>
  <c r="AN2493" i="1"/>
  <c r="AS5971" i="1"/>
  <c r="Q5971" i="1"/>
  <c r="Q2144" i="1"/>
  <c r="AS2144" i="1"/>
  <c r="Z2297" i="1"/>
  <c r="Y2298" i="1"/>
  <c r="AS4277" i="1"/>
  <c r="Q4277" i="1"/>
  <c r="Q3037" i="1"/>
  <c r="AS3037" i="1"/>
  <c r="Y5026" i="1"/>
  <c r="Z5025" i="1"/>
  <c r="Q3484" i="1"/>
  <c r="AS3484" i="1"/>
  <c r="M5271" i="1"/>
  <c r="AP5271" i="1" s="1"/>
  <c r="L5271" i="1"/>
  <c r="AO5271" i="1" s="1"/>
  <c r="J5271" i="1"/>
  <c r="O5271" i="1"/>
  <c r="AR5271" i="1" s="1"/>
  <c r="N5271" i="1"/>
  <c r="AQ5271" i="1" s="1"/>
  <c r="L2295" i="1"/>
  <c r="AO2295" i="1" s="1"/>
  <c r="J2295" i="1"/>
  <c r="M2295" i="1"/>
  <c r="AP2295" i="1" s="1"/>
  <c r="O2295" i="1"/>
  <c r="AR2295" i="1" s="1"/>
  <c r="N2295" i="1"/>
  <c r="AQ2295" i="1" s="1"/>
  <c r="I1304" i="1"/>
  <c r="K1304" i="1"/>
  <c r="I1503" i="1"/>
  <c r="K1503" i="1"/>
  <c r="K1056" i="1"/>
  <c r="I1056" i="1"/>
  <c r="K1155" i="1"/>
  <c r="I1155" i="1"/>
  <c r="AN1054" i="1"/>
  <c r="P1054" i="1"/>
  <c r="Z1156" i="1"/>
  <c r="Y1157" i="1"/>
  <c r="AN1501" i="1"/>
  <c r="P1501" i="1"/>
  <c r="Q1500" i="1"/>
  <c r="AS1500" i="1"/>
  <c r="J1055" i="1"/>
  <c r="O1055" i="1"/>
  <c r="AR1055" i="1" s="1"/>
  <c r="N1055" i="1"/>
  <c r="AQ1055" i="1" s="1"/>
  <c r="M1055" i="1"/>
  <c r="AP1055" i="1" s="1"/>
  <c r="L1055" i="1"/>
  <c r="AO1055" i="1" s="1"/>
  <c r="M1154" i="1"/>
  <c r="AP1154" i="1" s="1"/>
  <c r="O1154" i="1"/>
  <c r="AR1154" i="1" s="1"/>
  <c r="N1154" i="1"/>
  <c r="AQ1154" i="1" s="1"/>
  <c r="L1154" i="1"/>
  <c r="AO1154" i="1" s="1"/>
  <c r="J1154" i="1"/>
  <c r="Y1306" i="1"/>
  <c r="Z1305" i="1"/>
  <c r="Q1301" i="1"/>
  <c r="AS1301" i="1"/>
  <c r="Y1058" i="1"/>
  <c r="Z1057" i="1"/>
  <c r="AN1153" i="1"/>
  <c r="P1153" i="1"/>
  <c r="Z1504" i="1"/>
  <c r="Y1505" i="1"/>
  <c r="L1303" i="1"/>
  <c r="AO1303" i="1" s="1"/>
  <c r="N1303" i="1"/>
  <c r="AQ1303" i="1" s="1"/>
  <c r="J1303" i="1"/>
  <c r="O1303" i="1"/>
  <c r="AR1303" i="1" s="1"/>
  <c r="M1303" i="1"/>
  <c r="AP1303" i="1" s="1"/>
  <c r="AN1302" i="1"/>
  <c r="P1302" i="1"/>
  <c r="N1502" i="1"/>
  <c r="AQ1502" i="1" s="1"/>
  <c r="M1502" i="1"/>
  <c r="AP1502" i="1" s="1"/>
  <c r="L1502" i="1"/>
  <c r="AO1502" i="1" s="1"/>
  <c r="J1502" i="1"/>
  <c r="O1502" i="1"/>
  <c r="AR1502" i="1" s="1"/>
  <c r="Q1152" i="1"/>
  <c r="AS1152" i="1"/>
  <c r="AS1053" i="1"/>
  <c r="Q1053" i="1"/>
  <c r="Q61" i="1"/>
  <c r="AS159" i="1"/>
  <c r="AN161" i="1"/>
  <c r="Q308" i="1"/>
  <c r="AN310" i="1"/>
  <c r="Q507" i="1"/>
  <c r="AN509" i="1"/>
  <c r="AS507" i="1"/>
  <c r="K311" i="1"/>
  <c r="K64" i="1"/>
  <c r="K510" i="1"/>
  <c r="K162" i="1"/>
  <c r="AS308" i="1"/>
  <c r="I311" i="1"/>
  <c r="J311" i="1" s="1"/>
  <c r="I64" i="1"/>
  <c r="J64" i="1" s="1"/>
  <c r="I510" i="1"/>
  <c r="J510" i="1" s="1"/>
  <c r="I162" i="1"/>
  <c r="J162" i="1" s="1"/>
  <c r="Q159" i="1"/>
  <c r="AN63" i="1"/>
  <c r="P508" i="1"/>
  <c r="P160" i="1"/>
  <c r="P309" i="1"/>
  <c r="P62" i="1"/>
  <c r="AS61" i="1"/>
  <c r="Z312" i="1"/>
  <c r="Y313" i="1"/>
  <c r="Y512" i="1"/>
  <c r="Z511" i="1"/>
  <c r="Z65" i="1"/>
  <c r="Y66" i="1"/>
  <c r="M310" i="1"/>
  <c r="AP310" i="1" s="1"/>
  <c r="N310" i="1"/>
  <c r="AQ310" i="1" s="1"/>
  <c r="L310" i="1"/>
  <c r="AO310" i="1" s="1"/>
  <c r="O310" i="1"/>
  <c r="AR310" i="1" s="1"/>
  <c r="L161" i="1"/>
  <c r="AO161" i="1" s="1"/>
  <c r="N161" i="1"/>
  <c r="AQ161" i="1" s="1"/>
  <c r="O161" i="1"/>
  <c r="AR161" i="1" s="1"/>
  <c r="M161" i="1"/>
  <c r="AP161" i="1" s="1"/>
  <c r="Y164" i="1"/>
  <c r="Z163" i="1"/>
  <c r="M509" i="1"/>
  <c r="AP509" i="1" s="1"/>
  <c r="N509" i="1"/>
  <c r="AQ509" i="1" s="1"/>
  <c r="L509" i="1"/>
  <c r="AO509" i="1" s="1"/>
  <c r="O509" i="1"/>
  <c r="AR509" i="1" s="1"/>
  <c r="O63" i="1"/>
  <c r="AR63" i="1" s="1"/>
  <c r="N63" i="1"/>
  <c r="AQ63" i="1" s="1"/>
  <c r="M63" i="1"/>
  <c r="AP63" i="1" s="1"/>
  <c r="L63" i="1"/>
  <c r="AO63" i="1" s="1"/>
  <c r="S2049" i="1"/>
  <c r="R2049" i="1"/>
  <c r="U2049" i="1"/>
  <c r="T2049" i="1"/>
  <c r="V2049" i="1"/>
  <c r="F2049" i="1"/>
  <c r="E2049" i="1"/>
  <c r="U2496" i="1"/>
  <c r="T2496" i="1"/>
  <c r="R2496" i="1"/>
  <c r="V2496" i="1"/>
  <c r="F2496" i="1"/>
  <c r="E2496" i="1"/>
  <c r="S2496" i="1"/>
  <c r="U3041" i="1"/>
  <c r="V3041" i="1"/>
  <c r="E3041" i="1"/>
  <c r="T3041" i="1"/>
  <c r="R3041" i="1"/>
  <c r="S3041" i="1"/>
  <c r="F3041" i="1"/>
  <c r="E2297" i="1"/>
  <c r="R2297" i="1"/>
  <c r="F2297" i="1"/>
  <c r="U2297" i="1"/>
  <c r="T2297" i="1"/>
  <c r="S2297" i="1"/>
  <c r="V2297" i="1"/>
  <c r="V3488" i="1"/>
  <c r="R3488" i="1"/>
  <c r="U3488" i="1"/>
  <c r="S3488" i="1"/>
  <c r="F3488" i="1"/>
  <c r="E3488" i="1"/>
  <c r="T3488" i="1"/>
  <c r="E5273" i="1"/>
  <c r="R5273" i="1"/>
  <c r="V5273" i="1"/>
  <c r="S5273" i="1"/>
  <c r="F5273" i="1"/>
  <c r="U5273" i="1"/>
  <c r="T5273" i="1"/>
  <c r="E3289" i="1"/>
  <c r="R3289" i="1"/>
  <c r="S3289" i="1"/>
  <c r="V3289" i="1"/>
  <c r="U3289" i="1"/>
  <c r="F3289" i="1"/>
  <c r="T3289" i="1"/>
  <c r="E5472" i="1"/>
  <c r="S5472" i="1"/>
  <c r="R5472" i="1"/>
  <c r="V5472" i="1"/>
  <c r="F5472" i="1"/>
  <c r="U5472" i="1"/>
  <c r="T5472" i="1"/>
  <c r="V5025" i="1"/>
  <c r="F5025" i="1"/>
  <c r="S5025" i="1"/>
  <c r="R5025" i="1"/>
  <c r="U5025" i="1"/>
  <c r="T5025" i="1"/>
  <c r="E5025" i="1"/>
  <c r="E4281" i="1"/>
  <c r="V4281" i="1"/>
  <c r="R4281" i="1"/>
  <c r="T4281" i="1"/>
  <c r="S4281" i="1"/>
  <c r="U4281" i="1"/>
  <c r="F4281" i="1"/>
  <c r="E5124" i="1"/>
  <c r="U5124" i="1"/>
  <c r="V5124" i="1"/>
  <c r="R5124" i="1"/>
  <c r="T5124" i="1"/>
  <c r="F5124" i="1"/>
  <c r="S5124" i="1"/>
  <c r="T4480" i="1"/>
  <c r="S4480" i="1"/>
  <c r="R4480" i="1"/>
  <c r="F4480" i="1"/>
  <c r="U4480" i="1"/>
  <c r="E4480" i="1"/>
  <c r="V4480" i="1"/>
  <c r="U2148" i="1"/>
  <c r="R2148" i="1"/>
  <c r="F2148" i="1"/>
  <c r="S2148" i="1"/>
  <c r="V2148" i="1"/>
  <c r="T2148" i="1"/>
  <c r="E2148" i="1"/>
  <c r="E4033" i="1"/>
  <c r="F4033" i="1"/>
  <c r="R4033" i="1"/>
  <c r="U4033" i="1"/>
  <c r="T4033" i="1"/>
  <c r="V4033" i="1"/>
  <c r="S4033" i="1"/>
  <c r="U5975" i="1"/>
  <c r="F5975" i="1"/>
  <c r="E5975" i="1"/>
  <c r="T5975" i="1"/>
  <c r="R5975" i="1"/>
  <c r="V5975" i="1"/>
  <c r="S5975" i="1"/>
  <c r="R4132" i="1"/>
  <c r="V4132" i="1"/>
  <c r="F4132" i="1"/>
  <c r="U4132" i="1"/>
  <c r="E4132" i="1"/>
  <c r="S4132" i="1"/>
  <c r="T4132" i="1"/>
  <c r="R3140" i="1"/>
  <c r="U3140" i="1"/>
  <c r="S3140" i="1"/>
  <c r="V3140" i="1"/>
  <c r="T3140" i="1"/>
  <c r="E3140" i="1"/>
  <c r="F3140" i="1"/>
  <c r="T1156" i="1"/>
  <c r="F1156" i="1"/>
  <c r="E1156" i="1"/>
  <c r="R1156" i="1"/>
  <c r="S1156" i="1"/>
  <c r="U1156" i="1"/>
  <c r="V1156" i="1"/>
  <c r="U1057" i="1"/>
  <c r="R1057" i="1"/>
  <c r="F1057" i="1"/>
  <c r="S1057" i="1"/>
  <c r="E1057" i="1"/>
  <c r="V1057" i="1"/>
  <c r="T1057" i="1"/>
  <c r="V1305" i="1"/>
  <c r="T1305" i="1"/>
  <c r="E1305" i="1"/>
  <c r="R1305" i="1"/>
  <c r="S1305" i="1"/>
  <c r="U1305" i="1"/>
  <c r="F1305" i="1"/>
  <c r="S1504" i="1"/>
  <c r="R1504" i="1"/>
  <c r="V1504" i="1"/>
  <c r="T1504" i="1"/>
  <c r="U1504" i="1"/>
  <c r="E1504" i="1"/>
  <c r="F1504" i="1"/>
  <c r="V163" i="1"/>
  <c r="U163" i="1"/>
  <c r="T163" i="1"/>
  <c r="S163" i="1"/>
  <c r="R163" i="1"/>
  <c r="F163" i="1"/>
  <c r="E163" i="1"/>
  <c r="T511" i="1"/>
  <c r="S511" i="1"/>
  <c r="R511" i="1"/>
  <c r="V511" i="1"/>
  <c r="U511" i="1"/>
  <c r="F511" i="1"/>
  <c r="E511" i="1"/>
  <c r="V65" i="1"/>
  <c r="R65" i="1"/>
  <c r="U65" i="1"/>
  <c r="T65" i="1"/>
  <c r="S65" i="1"/>
  <c r="F65" i="1"/>
  <c r="E65" i="1"/>
  <c r="V312" i="1"/>
  <c r="R312" i="1"/>
  <c r="U312" i="1"/>
  <c r="S312" i="1"/>
  <c r="T312" i="1"/>
  <c r="F312" i="1"/>
  <c r="E312" i="1"/>
  <c r="B312" i="4" l="1"/>
  <c r="B65" i="4"/>
  <c r="B511" i="4"/>
  <c r="B163" i="4"/>
  <c r="A142" i="1"/>
  <c r="AM141" i="1"/>
  <c r="K3140" i="1"/>
  <c r="I3140" i="1"/>
  <c r="K4132" i="1"/>
  <c r="I4132" i="1"/>
  <c r="I5975" i="1"/>
  <c r="K5975" i="1"/>
  <c r="I4033" i="1"/>
  <c r="K4033" i="1"/>
  <c r="I2148" i="1"/>
  <c r="K2148" i="1"/>
  <c r="I4480" i="1"/>
  <c r="K4480" i="1"/>
  <c r="K5124" i="1"/>
  <c r="I5124" i="1"/>
  <c r="K4281" i="1"/>
  <c r="I4281" i="1"/>
  <c r="K5025" i="1"/>
  <c r="I5025" i="1"/>
  <c r="I5472" i="1"/>
  <c r="K5472" i="1"/>
  <c r="I3289" i="1"/>
  <c r="K3289" i="1"/>
  <c r="K5273" i="1"/>
  <c r="I5273" i="1"/>
  <c r="I3488" i="1"/>
  <c r="K3488" i="1"/>
  <c r="I2297" i="1"/>
  <c r="K2297" i="1"/>
  <c r="K3041" i="1"/>
  <c r="I3041" i="1"/>
  <c r="K2496" i="1"/>
  <c r="I2496" i="1"/>
  <c r="K2049" i="1"/>
  <c r="I2049" i="1"/>
  <c r="Q3137" i="1"/>
  <c r="AS3137" i="1"/>
  <c r="AN3138" i="1"/>
  <c r="P3138" i="1"/>
  <c r="P3287" i="1"/>
  <c r="AN3287" i="1"/>
  <c r="J5024" i="1"/>
  <c r="M5024" i="1"/>
  <c r="AP5024" i="1" s="1"/>
  <c r="O5024" i="1"/>
  <c r="AR5024" i="1" s="1"/>
  <c r="N5024" i="1"/>
  <c r="AQ5024" i="1" s="1"/>
  <c r="L5024" i="1"/>
  <c r="AO5024" i="1" s="1"/>
  <c r="L4032" i="1"/>
  <c r="AO4032" i="1" s="1"/>
  <c r="N4032" i="1"/>
  <c r="AQ4032" i="1" s="1"/>
  <c r="O4032" i="1"/>
  <c r="AR4032" i="1" s="1"/>
  <c r="M4032" i="1"/>
  <c r="AP4032" i="1" s="1"/>
  <c r="J4032" i="1"/>
  <c r="O5974" i="1"/>
  <c r="AR5974" i="1" s="1"/>
  <c r="M5974" i="1"/>
  <c r="AP5974" i="1" s="1"/>
  <c r="L5974" i="1"/>
  <c r="AO5974" i="1" s="1"/>
  <c r="J5974" i="1"/>
  <c r="N5974" i="1"/>
  <c r="AQ5974" i="1" s="1"/>
  <c r="AS5469" i="1"/>
  <c r="Q5469" i="1"/>
  <c r="A1066" i="1"/>
  <c r="AM1065" i="1"/>
  <c r="A2066" i="1"/>
  <c r="AM2065" i="1"/>
  <c r="Q2145" i="1"/>
  <c r="AS2145" i="1"/>
  <c r="O5471" i="1"/>
  <c r="AR5471" i="1" s="1"/>
  <c r="N5471" i="1"/>
  <c r="AQ5471" i="1" s="1"/>
  <c r="M5471" i="1"/>
  <c r="AP5471" i="1" s="1"/>
  <c r="L5471" i="1"/>
  <c r="AO5471" i="1" s="1"/>
  <c r="J5471" i="1"/>
  <c r="AN2146" i="1"/>
  <c r="P2146" i="1"/>
  <c r="AN5122" i="1"/>
  <c r="P5122" i="1"/>
  <c r="Q3038" i="1"/>
  <c r="AS3038" i="1"/>
  <c r="A4066" i="1"/>
  <c r="AM4065" i="1"/>
  <c r="L2147" i="1"/>
  <c r="AO2147" i="1" s="1"/>
  <c r="O2147" i="1"/>
  <c r="AR2147" i="1" s="1"/>
  <c r="J2147" i="1"/>
  <c r="N2147" i="1"/>
  <c r="AQ2147" i="1" s="1"/>
  <c r="M2147" i="1"/>
  <c r="AP2147" i="1" s="1"/>
  <c r="O2495" i="1"/>
  <c r="AR2495" i="1" s="1"/>
  <c r="M2495" i="1"/>
  <c r="AP2495" i="1" s="1"/>
  <c r="N2495" i="1"/>
  <c r="AQ2495" i="1" s="1"/>
  <c r="L2495" i="1"/>
  <c r="AO2495" i="1" s="1"/>
  <c r="J2495" i="1"/>
  <c r="Z4133" i="1"/>
  <c r="Y4134" i="1"/>
  <c r="Q4477" i="1"/>
  <c r="AS4477" i="1"/>
  <c r="A3066" i="1"/>
  <c r="AM3065" i="1"/>
  <c r="Q5270" i="1"/>
  <c r="AS5270" i="1"/>
  <c r="O5272" i="1"/>
  <c r="AR5272" i="1" s="1"/>
  <c r="N5272" i="1"/>
  <c r="AQ5272" i="1" s="1"/>
  <c r="J5272" i="1"/>
  <c r="M5272" i="1"/>
  <c r="AP5272" i="1" s="1"/>
  <c r="L5272" i="1"/>
  <c r="AO5272" i="1" s="1"/>
  <c r="M4479" i="1"/>
  <c r="AP4479" i="1" s="1"/>
  <c r="L4479" i="1"/>
  <c r="AO4479" i="1" s="1"/>
  <c r="J4479" i="1"/>
  <c r="O4479" i="1"/>
  <c r="AR4479" i="1" s="1"/>
  <c r="N4479" i="1"/>
  <c r="AQ4479" i="1" s="1"/>
  <c r="P4130" i="1"/>
  <c r="AN4130" i="1"/>
  <c r="Y4482" i="1"/>
  <c r="Z4481" i="1"/>
  <c r="Z5976" i="1"/>
  <c r="Z4034" i="1"/>
  <c r="Y4035" i="1"/>
  <c r="Q4278" i="1"/>
  <c r="AS4278" i="1"/>
  <c r="O4280" i="1"/>
  <c r="AR4280" i="1" s="1"/>
  <c r="N4280" i="1"/>
  <c r="AQ4280" i="1" s="1"/>
  <c r="M4280" i="1"/>
  <c r="AP4280" i="1" s="1"/>
  <c r="L4280" i="1"/>
  <c r="AO4280" i="1" s="1"/>
  <c r="J4280" i="1"/>
  <c r="J2048" i="1"/>
  <c r="O2048" i="1"/>
  <c r="AR2048" i="1" s="1"/>
  <c r="N2048" i="1"/>
  <c r="AQ2048" i="1" s="1"/>
  <c r="M2048" i="1"/>
  <c r="AP2048" i="1" s="1"/>
  <c r="L2048" i="1"/>
  <c r="AO2048" i="1" s="1"/>
  <c r="AN5271" i="1"/>
  <c r="P5271" i="1"/>
  <c r="Z4282" i="1"/>
  <c r="Y4283" i="1"/>
  <c r="P3486" i="1"/>
  <c r="AN3486" i="1"/>
  <c r="P2295" i="1"/>
  <c r="AN2295" i="1"/>
  <c r="Q2294" i="1"/>
  <c r="AS2294" i="1"/>
  <c r="O3040" i="1"/>
  <c r="AR3040" i="1" s="1"/>
  <c r="N3040" i="1"/>
  <c r="AQ3040" i="1" s="1"/>
  <c r="M3040" i="1"/>
  <c r="AP3040" i="1" s="1"/>
  <c r="L3040" i="1"/>
  <c r="AO3040" i="1" s="1"/>
  <c r="J3040" i="1"/>
  <c r="O4131" i="1"/>
  <c r="AR4131" i="1" s="1"/>
  <c r="N4131" i="1"/>
  <c r="AQ4131" i="1" s="1"/>
  <c r="M4131" i="1"/>
  <c r="AP4131" i="1" s="1"/>
  <c r="L4131" i="1"/>
  <c r="AO4131" i="1" s="1"/>
  <c r="J4131" i="1"/>
  <c r="AS4030" i="1"/>
  <c r="Q4030" i="1"/>
  <c r="AS5121" i="1"/>
  <c r="Q5121" i="1"/>
  <c r="Z5473" i="1"/>
  <c r="Y5474" i="1"/>
  <c r="Z2149" i="1"/>
  <c r="Y2150" i="1"/>
  <c r="AN4478" i="1"/>
  <c r="P4478" i="1"/>
  <c r="A5066" i="1"/>
  <c r="AM5065" i="1"/>
  <c r="AN5973" i="1"/>
  <c r="P5973" i="1"/>
  <c r="Y5126" i="1"/>
  <c r="Z5125" i="1"/>
  <c r="Y2299" i="1"/>
  <c r="Z2298" i="1"/>
  <c r="AS2493" i="1"/>
  <c r="Q2493" i="1"/>
  <c r="AN5023" i="1"/>
  <c r="P5023" i="1"/>
  <c r="Q5972" i="1"/>
  <c r="AS5972" i="1"/>
  <c r="Z5274" i="1"/>
  <c r="Y5275" i="1"/>
  <c r="Q3485" i="1"/>
  <c r="AS3485" i="1"/>
  <c r="P2494" i="1"/>
  <c r="AN2494" i="1"/>
  <c r="Z3042" i="1"/>
  <c r="Y3043" i="1"/>
  <c r="P5470" i="1"/>
  <c r="AN5470" i="1"/>
  <c r="Y2498" i="1"/>
  <c r="Z2497" i="1"/>
  <c r="Z2050" i="1"/>
  <c r="Y2051" i="1"/>
  <c r="N3139" i="1"/>
  <c r="AQ3139" i="1" s="1"/>
  <c r="L3139" i="1"/>
  <c r="AO3139" i="1" s="1"/>
  <c r="J3139" i="1"/>
  <c r="M3139" i="1"/>
  <c r="AP3139" i="1" s="1"/>
  <c r="O3139" i="1"/>
  <c r="AR3139" i="1" s="1"/>
  <c r="L5123" i="1"/>
  <c r="AO5123" i="1" s="1"/>
  <c r="J5123" i="1"/>
  <c r="O5123" i="1"/>
  <c r="AR5123" i="1" s="1"/>
  <c r="N5123" i="1"/>
  <c r="AQ5123" i="1" s="1"/>
  <c r="M5123" i="1"/>
  <c r="AP5123" i="1" s="1"/>
  <c r="N3487" i="1"/>
  <c r="AQ3487" i="1" s="1"/>
  <c r="M3487" i="1"/>
  <c r="AP3487" i="1" s="1"/>
  <c r="J3487" i="1"/>
  <c r="L3487" i="1"/>
  <c r="AO3487" i="1" s="1"/>
  <c r="O3487" i="1"/>
  <c r="AR3487" i="1" s="1"/>
  <c r="Y3490" i="1"/>
  <c r="Z3489" i="1"/>
  <c r="P3039" i="1"/>
  <c r="AN3039" i="1"/>
  <c r="AN4031" i="1"/>
  <c r="P4031" i="1"/>
  <c r="Z5026" i="1"/>
  <c r="Y5027" i="1"/>
  <c r="AS2046" i="1"/>
  <c r="Q2046" i="1"/>
  <c r="AS5022" i="1"/>
  <c r="Q5022" i="1"/>
  <c r="AS4129" i="1"/>
  <c r="Q4129" i="1"/>
  <c r="Q3286" i="1"/>
  <c r="AS3286" i="1"/>
  <c r="Y3142" i="1"/>
  <c r="Z3141" i="1"/>
  <c r="Y3291" i="1"/>
  <c r="Z3290" i="1"/>
  <c r="AN4279" i="1"/>
  <c r="P4279" i="1"/>
  <c r="P2047" i="1"/>
  <c r="AN2047" i="1"/>
  <c r="M2296" i="1"/>
  <c r="AP2296" i="1" s="1"/>
  <c r="O2296" i="1"/>
  <c r="AR2296" i="1" s="1"/>
  <c r="N2296" i="1"/>
  <c r="AQ2296" i="1" s="1"/>
  <c r="J2296" i="1"/>
  <c r="L2296" i="1"/>
  <c r="AO2296" i="1" s="1"/>
  <c r="L3288" i="1"/>
  <c r="AO3288" i="1" s="1"/>
  <c r="O3288" i="1"/>
  <c r="AR3288" i="1" s="1"/>
  <c r="N3288" i="1"/>
  <c r="AQ3288" i="1" s="1"/>
  <c r="J3288" i="1"/>
  <c r="M3288" i="1"/>
  <c r="AP3288" i="1" s="1"/>
  <c r="K1504" i="1"/>
  <c r="I1504" i="1"/>
  <c r="K1305" i="1"/>
  <c r="I1305" i="1"/>
  <c r="K1057" i="1"/>
  <c r="I1057" i="1"/>
  <c r="I1156" i="1"/>
  <c r="K1156" i="1"/>
  <c r="Z1505" i="1"/>
  <c r="Y1506" i="1"/>
  <c r="J1155" i="1"/>
  <c r="L1155" i="1"/>
  <c r="AO1155" i="1" s="1"/>
  <c r="O1155" i="1"/>
  <c r="AR1155" i="1" s="1"/>
  <c r="N1155" i="1"/>
  <c r="AQ1155" i="1" s="1"/>
  <c r="M1155" i="1"/>
  <c r="AP1155" i="1" s="1"/>
  <c r="Q1302" i="1"/>
  <c r="AS1302" i="1"/>
  <c r="AS1501" i="1"/>
  <c r="Q1501" i="1"/>
  <c r="M1056" i="1"/>
  <c r="AP1056" i="1" s="1"/>
  <c r="J1056" i="1"/>
  <c r="O1056" i="1"/>
  <c r="AR1056" i="1" s="1"/>
  <c r="N1056" i="1"/>
  <c r="AQ1056" i="1" s="1"/>
  <c r="L1056" i="1"/>
  <c r="AO1056" i="1" s="1"/>
  <c r="AS1153" i="1"/>
  <c r="Q1153" i="1"/>
  <c r="Y1307" i="1"/>
  <c r="Z1306" i="1"/>
  <c r="Z1157" i="1"/>
  <c r="Y1158" i="1"/>
  <c r="AN1502" i="1"/>
  <c r="P1502" i="1"/>
  <c r="AN1303" i="1"/>
  <c r="P1303" i="1"/>
  <c r="AN1154" i="1"/>
  <c r="P1154" i="1"/>
  <c r="L1503" i="1"/>
  <c r="AO1503" i="1" s="1"/>
  <c r="J1503" i="1"/>
  <c r="O1503" i="1"/>
  <c r="AR1503" i="1" s="1"/>
  <c r="N1503" i="1"/>
  <c r="AQ1503" i="1" s="1"/>
  <c r="M1503" i="1"/>
  <c r="AP1503" i="1" s="1"/>
  <c r="AN1055" i="1"/>
  <c r="P1055" i="1"/>
  <c r="AS1054" i="1"/>
  <c r="Q1054" i="1"/>
  <c r="Y1059" i="1"/>
  <c r="Z1058" i="1"/>
  <c r="O1304" i="1"/>
  <c r="AR1304" i="1" s="1"/>
  <c r="M1304" i="1"/>
  <c r="AP1304" i="1" s="1"/>
  <c r="J1304" i="1"/>
  <c r="L1304" i="1"/>
  <c r="AO1304" i="1" s="1"/>
  <c r="N1304" i="1"/>
  <c r="AQ1304" i="1" s="1"/>
  <c r="AN311" i="1"/>
  <c r="AS160" i="1"/>
  <c r="AN162" i="1"/>
  <c r="AN510" i="1"/>
  <c r="AS62" i="1"/>
  <c r="Q309" i="1"/>
  <c r="Q508" i="1"/>
  <c r="Q160" i="1"/>
  <c r="K312" i="1"/>
  <c r="K65" i="1"/>
  <c r="K511" i="1"/>
  <c r="K163" i="1"/>
  <c r="I312" i="1"/>
  <c r="J312" i="1" s="1"/>
  <c r="I65" i="1"/>
  <c r="J65" i="1" s="1"/>
  <c r="I511" i="1"/>
  <c r="J511" i="1" s="1"/>
  <c r="I163" i="1"/>
  <c r="J163" i="1" s="1"/>
  <c r="AS309" i="1"/>
  <c r="Q62" i="1"/>
  <c r="AN64" i="1"/>
  <c r="AS508" i="1"/>
  <c r="P161" i="1"/>
  <c r="P310" i="1"/>
  <c r="P509" i="1"/>
  <c r="P63" i="1"/>
  <c r="O510" i="1"/>
  <c r="AR510" i="1" s="1"/>
  <c r="N510" i="1"/>
  <c r="AQ510" i="1" s="1"/>
  <c r="L510" i="1"/>
  <c r="AO510" i="1" s="1"/>
  <c r="M510" i="1"/>
  <c r="AP510" i="1" s="1"/>
  <c r="Y314" i="1"/>
  <c r="Z313" i="1"/>
  <c r="Z66" i="1"/>
  <c r="Y67" i="1"/>
  <c r="O64" i="1"/>
  <c r="AR64" i="1" s="1"/>
  <c r="M64" i="1"/>
  <c r="AP64" i="1" s="1"/>
  <c r="L64" i="1"/>
  <c r="AO64" i="1" s="1"/>
  <c r="N64" i="1"/>
  <c r="AQ64" i="1" s="1"/>
  <c r="M162" i="1"/>
  <c r="AP162" i="1" s="1"/>
  <c r="L162" i="1"/>
  <c r="AO162" i="1" s="1"/>
  <c r="N162" i="1"/>
  <c r="AQ162" i="1" s="1"/>
  <c r="O162" i="1"/>
  <c r="AR162" i="1" s="1"/>
  <c r="L311" i="1"/>
  <c r="AO311" i="1" s="1"/>
  <c r="O311" i="1"/>
  <c r="AR311" i="1" s="1"/>
  <c r="N311" i="1"/>
  <c r="AQ311" i="1" s="1"/>
  <c r="M311" i="1"/>
  <c r="AP311" i="1" s="1"/>
  <c r="Z512" i="1"/>
  <c r="Y513" i="1"/>
  <c r="Z164" i="1"/>
  <c r="Y165" i="1"/>
  <c r="R4481" i="1"/>
  <c r="S4481" i="1"/>
  <c r="U4481" i="1"/>
  <c r="E4481" i="1"/>
  <c r="V4481" i="1"/>
  <c r="F4481" i="1"/>
  <c r="T4481" i="1"/>
  <c r="U5125" i="1"/>
  <c r="S5125" i="1"/>
  <c r="F5125" i="1"/>
  <c r="E5125" i="1"/>
  <c r="T5125" i="1"/>
  <c r="R5125" i="1"/>
  <c r="V5125" i="1"/>
  <c r="F2497" i="1"/>
  <c r="U2497" i="1"/>
  <c r="S2497" i="1"/>
  <c r="T2497" i="1"/>
  <c r="V2497" i="1"/>
  <c r="E2497" i="1"/>
  <c r="R2497" i="1"/>
  <c r="V3042" i="1"/>
  <c r="F3042" i="1"/>
  <c r="E3042" i="1"/>
  <c r="T3042" i="1"/>
  <c r="S3042" i="1"/>
  <c r="U3042" i="1"/>
  <c r="R3042" i="1"/>
  <c r="S5274" i="1"/>
  <c r="F5274" i="1"/>
  <c r="U5274" i="1"/>
  <c r="T5274" i="1"/>
  <c r="E5274" i="1"/>
  <c r="R5274" i="1"/>
  <c r="V5274" i="1"/>
  <c r="U2050" i="1"/>
  <c r="V2050" i="1"/>
  <c r="E2050" i="1"/>
  <c r="F2050" i="1"/>
  <c r="T2050" i="1"/>
  <c r="S2050" i="1"/>
  <c r="R2050" i="1"/>
  <c r="F3290" i="1"/>
  <c r="T3290" i="1"/>
  <c r="U3290" i="1"/>
  <c r="S3290" i="1"/>
  <c r="E3290" i="1"/>
  <c r="R3290" i="1"/>
  <c r="V3290" i="1"/>
  <c r="V4133" i="1"/>
  <c r="F4133" i="1"/>
  <c r="E4133" i="1"/>
  <c r="U4133" i="1"/>
  <c r="T4133" i="1"/>
  <c r="S4133" i="1"/>
  <c r="R4133" i="1"/>
  <c r="R5473" i="1"/>
  <c r="V5473" i="1"/>
  <c r="U5473" i="1"/>
  <c r="E5473" i="1"/>
  <c r="S5473" i="1"/>
  <c r="T5473" i="1"/>
  <c r="F5473" i="1"/>
  <c r="R5976" i="1"/>
  <c r="T5976" i="1"/>
  <c r="U5976" i="1"/>
  <c r="V5976" i="1"/>
  <c r="F5976" i="1"/>
  <c r="E5976" i="1"/>
  <c r="S5976" i="1"/>
  <c r="S2149" i="1"/>
  <c r="E2149" i="1"/>
  <c r="U2149" i="1"/>
  <c r="T2149" i="1"/>
  <c r="R2149" i="1"/>
  <c r="F2149" i="1"/>
  <c r="V2149" i="1"/>
  <c r="V3489" i="1"/>
  <c r="R3489" i="1"/>
  <c r="F3489" i="1"/>
  <c r="U3489" i="1"/>
  <c r="S3489" i="1"/>
  <c r="E3489" i="1"/>
  <c r="T3489" i="1"/>
  <c r="V4282" i="1"/>
  <c r="U4282" i="1"/>
  <c r="E4282" i="1"/>
  <c r="S4282" i="1"/>
  <c r="T4282" i="1"/>
  <c r="R4282" i="1"/>
  <c r="F4282" i="1"/>
  <c r="R3141" i="1"/>
  <c r="E3141" i="1"/>
  <c r="T3141" i="1"/>
  <c r="F3141" i="1"/>
  <c r="S3141" i="1"/>
  <c r="V3141" i="1"/>
  <c r="U3141" i="1"/>
  <c r="U2298" i="1"/>
  <c r="E2298" i="1"/>
  <c r="S2298" i="1"/>
  <c r="F2298" i="1"/>
  <c r="T2298" i="1"/>
  <c r="R2298" i="1"/>
  <c r="V2298" i="1"/>
  <c r="R5026" i="1"/>
  <c r="T5026" i="1"/>
  <c r="U5026" i="1"/>
  <c r="S5026" i="1"/>
  <c r="V5026" i="1"/>
  <c r="F5026" i="1"/>
  <c r="E5026" i="1"/>
  <c r="U4034" i="1"/>
  <c r="F4034" i="1"/>
  <c r="S4034" i="1"/>
  <c r="V4034" i="1"/>
  <c r="E4034" i="1"/>
  <c r="R4034" i="1"/>
  <c r="T4034" i="1"/>
  <c r="U1505" i="1"/>
  <c r="E1505" i="1"/>
  <c r="R1505" i="1"/>
  <c r="S1505" i="1"/>
  <c r="F1505" i="1"/>
  <c r="T1505" i="1"/>
  <c r="V1505" i="1"/>
  <c r="V1058" i="1"/>
  <c r="U1058" i="1"/>
  <c r="E1058" i="1"/>
  <c r="R1058" i="1"/>
  <c r="T1058" i="1"/>
  <c r="S1058" i="1"/>
  <c r="F1058" i="1"/>
  <c r="S1306" i="1"/>
  <c r="V1306" i="1"/>
  <c r="E1306" i="1"/>
  <c r="F1306" i="1"/>
  <c r="R1306" i="1"/>
  <c r="T1306" i="1"/>
  <c r="U1306" i="1"/>
  <c r="S1157" i="1"/>
  <c r="E1157" i="1"/>
  <c r="U1157" i="1"/>
  <c r="F1157" i="1"/>
  <c r="R1157" i="1"/>
  <c r="V1157" i="1"/>
  <c r="T1157" i="1"/>
  <c r="R313" i="1"/>
  <c r="U313" i="1"/>
  <c r="T313" i="1"/>
  <c r="V313" i="1"/>
  <c r="S313" i="1"/>
  <c r="F313" i="1"/>
  <c r="E313" i="1"/>
  <c r="V164" i="1"/>
  <c r="U164" i="1"/>
  <c r="S164" i="1"/>
  <c r="T164" i="1"/>
  <c r="R164" i="1"/>
  <c r="F164" i="1"/>
  <c r="E164" i="1"/>
  <c r="V512" i="1"/>
  <c r="U512" i="1"/>
  <c r="T512" i="1"/>
  <c r="S512" i="1"/>
  <c r="R512" i="1"/>
  <c r="F512" i="1"/>
  <c r="E512" i="1"/>
  <c r="T66" i="1"/>
  <c r="V66" i="1"/>
  <c r="S66" i="1"/>
  <c r="R66" i="1"/>
  <c r="U66" i="1"/>
  <c r="F66" i="1"/>
  <c r="E66" i="1"/>
  <c r="B66" i="4" l="1"/>
  <c r="B512" i="4"/>
  <c r="B164" i="4"/>
  <c r="B313" i="4"/>
  <c r="A143" i="1"/>
  <c r="AM142" i="1"/>
  <c r="I4034" i="1"/>
  <c r="K4034" i="1"/>
  <c r="I5026" i="1"/>
  <c r="K5026" i="1"/>
  <c r="K2298" i="1"/>
  <c r="I2298" i="1"/>
  <c r="I3141" i="1"/>
  <c r="K3141" i="1"/>
  <c r="K4282" i="1"/>
  <c r="I4282" i="1"/>
  <c r="K3489" i="1"/>
  <c r="I3489" i="1"/>
  <c r="K2149" i="1"/>
  <c r="I2149" i="1"/>
  <c r="I5976" i="1"/>
  <c r="K5976" i="1"/>
  <c r="K5473" i="1"/>
  <c r="I5473" i="1"/>
  <c r="I4133" i="1"/>
  <c r="K4133" i="1"/>
  <c r="K3290" i="1"/>
  <c r="I3290" i="1"/>
  <c r="I2050" i="1"/>
  <c r="K2050" i="1"/>
  <c r="I5274" i="1"/>
  <c r="K5274" i="1"/>
  <c r="K3042" i="1"/>
  <c r="I3042" i="1"/>
  <c r="I2497" i="1"/>
  <c r="K2497" i="1"/>
  <c r="I5125" i="1"/>
  <c r="K5125" i="1"/>
  <c r="K4481" i="1"/>
  <c r="I4481" i="1"/>
  <c r="P2147" i="1"/>
  <c r="AN2147" i="1"/>
  <c r="J2496" i="1"/>
  <c r="L2496" i="1"/>
  <c r="AO2496" i="1" s="1"/>
  <c r="O2496" i="1"/>
  <c r="AR2496" i="1" s="1"/>
  <c r="N2496" i="1"/>
  <c r="AQ2496" i="1" s="1"/>
  <c r="M2496" i="1"/>
  <c r="AP2496" i="1" s="1"/>
  <c r="L5273" i="1"/>
  <c r="AO5273" i="1" s="1"/>
  <c r="J5273" i="1"/>
  <c r="O5273" i="1"/>
  <c r="AR5273" i="1" s="1"/>
  <c r="M5273" i="1"/>
  <c r="AP5273" i="1" s="1"/>
  <c r="N5273" i="1"/>
  <c r="AQ5273" i="1" s="1"/>
  <c r="N4281" i="1"/>
  <c r="AQ4281" i="1" s="1"/>
  <c r="M4281" i="1"/>
  <c r="AP4281" i="1" s="1"/>
  <c r="J4281" i="1"/>
  <c r="L4281" i="1"/>
  <c r="AO4281" i="1" s="1"/>
  <c r="O4281" i="1"/>
  <c r="AR4281" i="1" s="1"/>
  <c r="Z4035" i="1"/>
  <c r="Y4036" i="1"/>
  <c r="Q4279" i="1"/>
  <c r="AS4279" i="1"/>
  <c r="AN4280" i="1"/>
  <c r="P4280" i="1"/>
  <c r="A3067" i="1"/>
  <c r="AM3066" i="1"/>
  <c r="P2495" i="1"/>
  <c r="AN2495" i="1"/>
  <c r="A1067" i="1"/>
  <c r="AM1066" i="1"/>
  <c r="P4032" i="1"/>
  <c r="AN4032" i="1"/>
  <c r="L4033" i="1"/>
  <c r="AO4033" i="1" s="1"/>
  <c r="J4033" i="1"/>
  <c r="N4033" i="1"/>
  <c r="AQ4033" i="1" s="1"/>
  <c r="M4033" i="1"/>
  <c r="AP4033" i="1" s="1"/>
  <c r="O4033" i="1"/>
  <c r="AR4033" i="1" s="1"/>
  <c r="P2296" i="1"/>
  <c r="AN2296" i="1"/>
  <c r="Z3490" i="1"/>
  <c r="Y3491" i="1"/>
  <c r="Z2051" i="1"/>
  <c r="Y2052" i="1"/>
  <c r="Z3043" i="1"/>
  <c r="Y3044" i="1"/>
  <c r="Y5276" i="1"/>
  <c r="Z5275" i="1"/>
  <c r="Q2494" i="1"/>
  <c r="AS2494" i="1"/>
  <c r="AS5023" i="1"/>
  <c r="Q5023" i="1"/>
  <c r="P3040" i="1"/>
  <c r="AN3040" i="1"/>
  <c r="Q2047" i="1"/>
  <c r="AS2047" i="1"/>
  <c r="Y3143" i="1"/>
  <c r="Z3142" i="1"/>
  <c r="AS3039" i="1"/>
  <c r="Q3039" i="1"/>
  <c r="P3139" i="1"/>
  <c r="AN3139" i="1"/>
  <c r="Z2498" i="1"/>
  <c r="Y2499" i="1"/>
  <c r="Z5126" i="1"/>
  <c r="Y5127" i="1"/>
  <c r="Z2150" i="1"/>
  <c r="Y2151" i="1"/>
  <c r="AN2048" i="1"/>
  <c r="P2048" i="1"/>
  <c r="Y4483" i="1"/>
  <c r="Z4482" i="1"/>
  <c r="AS5973" i="1"/>
  <c r="Q5973" i="1"/>
  <c r="Z5027" i="1"/>
  <c r="Y5028" i="1"/>
  <c r="AS5470" i="1"/>
  <c r="Q5470" i="1"/>
  <c r="AN4131" i="1"/>
  <c r="P4131" i="1"/>
  <c r="Q5271" i="1"/>
  <c r="AS5271" i="1"/>
  <c r="AS4130" i="1"/>
  <c r="Q4130" i="1"/>
  <c r="AN5272" i="1"/>
  <c r="P5272" i="1"/>
  <c r="Q2146" i="1"/>
  <c r="AS2146" i="1"/>
  <c r="AN5024" i="1"/>
  <c r="P5024" i="1"/>
  <c r="O3041" i="1"/>
  <c r="AR3041" i="1" s="1"/>
  <c r="N3041" i="1"/>
  <c r="AQ3041" i="1" s="1"/>
  <c r="M3041" i="1"/>
  <c r="AP3041" i="1" s="1"/>
  <c r="L3041" i="1"/>
  <c r="AO3041" i="1" s="1"/>
  <c r="J3041" i="1"/>
  <c r="O5124" i="1"/>
  <c r="AR5124" i="1" s="1"/>
  <c r="N5124" i="1"/>
  <c r="AQ5124" i="1" s="1"/>
  <c r="M5124" i="1"/>
  <c r="AP5124" i="1" s="1"/>
  <c r="J5124" i="1"/>
  <c r="L5124" i="1"/>
  <c r="AO5124" i="1" s="1"/>
  <c r="O3289" i="1"/>
  <c r="AR3289" i="1" s="1"/>
  <c r="N3289" i="1"/>
  <c r="AQ3289" i="1" s="1"/>
  <c r="M3289" i="1"/>
  <c r="AP3289" i="1" s="1"/>
  <c r="L3289" i="1"/>
  <c r="AO3289" i="1" s="1"/>
  <c r="J3289" i="1"/>
  <c r="O5975" i="1"/>
  <c r="AR5975" i="1" s="1"/>
  <c r="J5975" i="1"/>
  <c r="M5975" i="1"/>
  <c r="AP5975" i="1" s="1"/>
  <c r="L5975" i="1"/>
  <c r="AO5975" i="1" s="1"/>
  <c r="N5975" i="1"/>
  <c r="AQ5975" i="1" s="1"/>
  <c r="Z4134" i="1"/>
  <c r="Y4135" i="1"/>
  <c r="A4067" i="1"/>
  <c r="AM4066" i="1"/>
  <c r="J4132" i="1"/>
  <c r="O4132" i="1"/>
  <c r="AR4132" i="1" s="1"/>
  <c r="N4132" i="1"/>
  <c r="AQ4132" i="1" s="1"/>
  <c r="M4132" i="1"/>
  <c r="AP4132" i="1" s="1"/>
  <c r="L4132" i="1"/>
  <c r="AO4132" i="1" s="1"/>
  <c r="P4479" i="1"/>
  <c r="AN4479" i="1"/>
  <c r="P5471" i="1"/>
  <c r="AN5471" i="1"/>
  <c r="AN5974" i="1"/>
  <c r="P5974" i="1"/>
  <c r="AS3287" i="1"/>
  <c r="Q3287" i="1"/>
  <c r="M2297" i="1"/>
  <c r="AP2297" i="1" s="1"/>
  <c r="L2297" i="1"/>
  <c r="AO2297" i="1" s="1"/>
  <c r="O2297" i="1"/>
  <c r="AR2297" i="1" s="1"/>
  <c r="J2297" i="1"/>
  <c r="N2297" i="1"/>
  <c r="AQ2297" i="1" s="1"/>
  <c r="L5472" i="1"/>
  <c r="AO5472" i="1" s="1"/>
  <c r="J5472" i="1"/>
  <c r="O5472" i="1"/>
  <c r="AR5472" i="1" s="1"/>
  <c r="M5472" i="1"/>
  <c r="AP5472" i="1" s="1"/>
  <c r="N5472" i="1"/>
  <c r="AQ5472" i="1" s="1"/>
  <c r="L4480" i="1"/>
  <c r="AO4480" i="1" s="1"/>
  <c r="J4480" i="1"/>
  <c r="O4480" i="1"/>
  <c r="AR4480" i="1" s="1"/>
  <c r="N4480" i="1"/>
  <c r="AQ4480" i="1" s="1"/>
  <c r="M4480" i="1"/>
  <c r="AP4480" i="1" s="1"/>
  <c r="Q2295" i="1"/>
  <c r="AS2295" i="1"/>
  <c r="AN5123" i="1"/>
  <c r="P5123" i="1"/>
  <c r="Y2300" i="1"/>
  <c r="Z2299" i="1"/>
  <c r="A5067" i="1"/>
  <c r="AM5066" i="1"/>
  <c r="Z5474" i="1"/>
  <c r="Y5475" i="1"/>
  <c r="Y3292" i="1"/>
  <c r="Z3291" i="1"/>
  <c r="Q4031" i="1"/>
  <c r="AS4031" i="1"/>
  <c r="Q3486" i="1"/>
  <c r="AS3486" i="1"/>
  <c r="P3288" i="1"/>
  <c r="AN3288" i="1"/>
  <c r="AN3487" i="1"/>
  <c r="P3487" i="1"/>
  <c r="AS4478" i="1"/>
  <c r="Q4478" i="1"/>
  <c r="A2067" i="1"/>
  <c r="AM2066" i="1"/>
  <c r="AS3138" i="1"/>
  <c r="Q3138" i="1"/>
  <c r="L2049" i="1"/>
  <c r="AO2049" i="1" s="1"/>
  <c r="N2049" i="1"/>
  <c r="AQ2049" i="1" s="1"/>
  <c r="M2049" i="1"/>
  <c r="AP2049" i="1" s="1"/>
  <c r="J2049" i="1"/>
  <c r="O2049" i="1"/>
  <c r="AR2049" i="1" s="1"/>
  <c r="O5025" i="1"/>
  <c r="AR5025" i="1" s="1"/>
  <c r="N5025" i="1"/>
  <c r="AQ5025" i="1" s="1"/>
  <c r="M5025" i="1"/>
  <c r="AP5025" i="1" s="1"/>
  <c r="J5025" i="1"/>
  <c r="L5025" i="1"/>
  <c r="AO5025" i="1" s="1"/>
  <c r="O3140" i="1"/>
  <c r="AR3140" i="1" s="1"/>
  <c r="M3140" i="1"/>
  <c r="AP3140" i="1" s="1"/>
  <c r="L3140" i="1"/>
  <c r="AO3140" i="1" s="1"/>
  <c r="N3140" i="1"/>
  <c r="AQ3140" i="1" s="1"/>
  <c r="J3140" i="1"/>
  <c r="Z4283" i="1"/>
  <c r="Y4284" i="1"/>
  <c r="AS5122" i="1"/>
  <c r="Q5122" i="1"/>
  <c r="O3488" i="1"/>
  <c r="AR3488" i="1" s="1"/>
  <c r="N3488" i="1"/>
  <c r="AQ3488" i="1" s="1"/>
  <c r="M3488" i="1"/>
  <c r="AP3488" i="1" s="1"/>
  <c r="L3488" i="1"/>
  <c r="AO3488" i="1" s="1"/>
  <c r="J3488" i="1"/>
  <c r="M2148" i="1"/>
  <c r="AP2148" i="1" s="1"/>
  <c r="L2148" i="1"/>
  <c r="AO2148" i="1" s="1"/>
  <c r="O2148" i="1"/>
  <c r="AR2148" i="1" s="1"/>
  <c r="N2148" i="1"/>
  <c r="AQ2148" i="1" s="1"/>
  <c r="J2148" i="1"/>
  <c r="K1157" i="1"/>
  <c r="I1157" i="1"/>
  <c r="K1306" i="1"/>
  <c r="I1306" i="1"/>
  <c r="K1058" i="1"/>
  <c r="I1058" i="1"/>
  <c r="I1505" i="1"/>
  <c r="K1505" i="1"/>
  <c r="Q1154" i="1"/>
  <c r="AS1154" i="1"/>
  <c r="M1156" i="1"/>
  <c r="AP1156" i="1" s="1"/>
  <c r="J1156" i="1"/>
  <c r="O1156" i="1"/>
  <c r="AR1156" i="1" s="1"/>
  <c r="N1156" i="1"/>
  <c r="AQ1156" i="1" s="1"/>
  <c r="L1156" i="1"/>
  <c r="AO1156" i="1" s="1"/>
  <c r="AN1304" i="1"/>
  <c r="P1304" i="1"/>
  <c r="Q1055" i="1"/>
  <c r="AS1055" i="1"/>
  <c r="AN1056" i="1"/>
  <c r="P1056" i="1"/>
  <c r="O1057" i="1"/>
  <c r="AR1057" i="1" s="1"/>
  <c r="N1057" i="1"/>
  <c r="AQ1057" i="1" s="1"/>
  <c r="M1057" i="1"/>
  <c r="AP1057" i="1" s="1"/>
  <c r="L1057" i="1"/>
  <c r="AO1057" i="1" s="1"/>
  <c r="J1057" i="1"/>
  <c r="Q1303" i="1"/>
  <c r="AS1303" i="1"/>
  <c r="Y1308" i="1"/>
  <c r="Z1307" i="1"/>
  <c r="AN1155" i="1"/>
  <c r="P1155" i="1"/>
  <c r="L1305" i="1"/>
  <c r="AO1305" i="1" s="1"/>
  <c r="M1305" i="1"/>
  <c r="AP1305" i="1" s="1"/>
  <c r="J1305" i="1"/>
  <c r="O1305" i="1"/>
  <c r="AR1305" i="1" s="1"/>
  <c r="N1305" i="1"/>
  <c r="AQ1305" i="1" s="1"/>
  <c r="Q1502" i="1"/>
  <c r="AS1502" i="1"/>
  <c r="Z1506" i="1"/>
  <c r="Y1507" i="1"/>
  <c r="M1504" i="1"/>
  <c r="AP1504" i="1" s="1"/>
  <c r="O1504" i="1"/>
  <c r="AR1504" i="1" s="1"/>
  <c r="L1504" i="1"/>
  <c r="AO1504" i="1" s="1"/>
  <c r="J1504" i="1"/>
  <c r="N1504" i="1"/>
  <c r="AQ1504" i="1" s="1"/>
  <c r="Y1060" i="1"/>
  <c r="Z1059" i="1"/>
  <c r="AN1503" i="1"/>
  <c r="P1503" i="1"/>
  <c r="Y1159" i="1"/>
  <c r="Z1158" i="1"/>
  <c r="Q63" i="1"/>
  <c r="AN163" i="1"/>
  <c r="AS509" i="1"/>
  <c r="AN511" i="1"/>
  <c r="AS161" i="1"/>
  <c r="AS310" i="1"/>
  <c r="AN312" i="1"/>
  <c r="Q310" i="1"/>
  <c r="K66" i="1"/>
  <c r="K512" i="1"/>
  <c r="K164" i="1"/>
  <c r="K313" i="1"/>
  <c r="I66" i="1"/>
  <c r="J66" i="1" s="1"/>
  <c r="I512" i="1"/>
  <c r="J512" i="1" s="1"/>
  <c r="I164" i="1"/>
  <c r="J164" i="1" s="1"/>
  <c r="I313" i="1"/>
  <c r="J313" i="1" s="1"/>
  <c r="Q161" i="1"/>
  <c r="AS63" i="1"/>
  <c r="P162" i="1"/>
  <c r="AN65" i="1"/>
  <c r="P311" i="1"/>
  <c r="P64" i="1"/>
  <c r="Q509" i="1"/>
  <c r="P510" i="1"/>
  <c r="Y315" i="1"/>
  <c r="Z314" i="1"/>
  <c r="Y514" i="1"/>
  <c r="Z513" i="1"/>
  <c r="M65" i="1"/>
  <c r="AP65" i="1" s="1"/>
  <c r="L65" i="1"/>
  <c r="AO65" i="1" s="1"/>
  <c r="N65" i="1"/>
  <c r="AQ65" i="1" s="1"/>
  <c r="O65" i="1"/>
  <c r="AR65" i="1" s="1"/>
  <c r="Y166" i="1"/>
  <c r="Z165" i="1"/>
  <c r="Y68" i="1"/>
  <c r="Z67" i="1"/>
  <c r="O163" i="1"/>
  <c r="AR163" i="1" s="1"/>
  <c r="M163" i="1"/>
  <c r="AP163" i="1" s="1"/>
  <c r="N163" i="1"/>
  <c r="AQ163" i="1" s="1"/>
  <c r="L163" i="1"/>
  <c r="AO163" i="1" s="1"/>
  <c r="N312" i="1"/>
  <c r="AQ312" i="1" s="1"/>
  <c r="M312" i="1"/>
  <c r="AP312" i="1" s="1"/>
  <c r="O312" i="1"/>
  <c r="AR312" i="1" s="1"/>
  <c r="L312" i="1"/>
  <c r="AO312" i="1" s="1"/>
  <c r="N511" i="1"/>
  <c r="AQ511" i="1" s="1"/>
  <c r="O511" i="1"/>
  <c r="AR511" i="1" s="1"/>
  <c r="L511" i="1"/>
  <c r="AO511" i="1" s="1"/>
  <c r="M511" i="1"/>
  <c r="AP511" i="1" s="1"/>
  <c r="S3490" i="1"/>
  <c r="V3490" i="1"/>
  <c r="F3490" i="1"/>
  <c r="U3490" i="1"/>
  <c r="R3490" i="1"/>
  <c r="E3490" i="1"/>
  <c r="T3490" i="1"/>
  <c r="E4482" i="1"/>
  <c r="U4482" i="1"/>
  <c r="S4482" i="1"/>
  <c r="V4482" i="1"/>
  <c r="R4482" i="1"/>
  <c r="F4482" i="1"/>
  <c r="T4482" i="1"/>
  <c r="R4134" i="1"/>
  <c r="V4134" i="1"/>
  <c r="S4134" i="1"/>
  <c r="U4134" i="1"/>
  <c r="T4134" i="1"/>
  <c r="E4134" i="1"/>
  <c r="F4134" i="1"/>
  <c r="E2150" i="1"/>
  <c r="T2150" i="1"/>
  <c r="U2150" i="1"/>
  <c r="S2150" i="1"/>
  <c r="R2150" i="1"/>
  <c r="V2150" i="1"/>
  <c r="F2150" i="1"/>
  <c r="V2299" i="1"/>
  <c r="T2299" i="1"/>
  <c r="E2299" i="1"/>
  <c r="U2299" i="1"/>
  <c r="S2299" i="1"/>
  <c r="R2299" i="1"/>
  <c r="F2299" i="1"/>
  <c r="S5275" i="1"/>
  <c r="R5275" i="1"/>
  <c r="E5275" i="1"/>
  <c r="F5275" i="1"/>
  <c r="T5275" i="1"/>
  <c r="V5275" i="1"/>
  <c r="U5275" i="1"/>
  <c r="V2498" i="1"/>
  <c r="F2498" i="1"/>
  <c r="E2498" i="1"/>
  <c r="S2498" i="1"/>
  <c r="T2498" i="1"/>
  <c r="R2498" i="1"/>
  <c r="U2498" i="1"/>
  <c r="R3291" i="1"/>
  <c r="T3291" i="1"/>
  <c r="E3291" i="1"/>
  <c r="U3291" i="1"/>
  <c r="S3291" i="1"/>
  <c r="F3291" i="1"/>
  <c r="V3291" i="1"/>
  <c r="S4283" i="1"/>
  <c r="R4283" i="1"/>
  <c r="E4283" i="1"/>
  <c r="U4283" i="1"/>
  <c r="T4283" i="1"/>
  <c r="F4283" i="1"/>
  <c r="V4283" i="1"/>
  <c r="T2051" i="1"/>
  <c r="S2051" i="1"/>
  <c r="U2051" i="1"/>
  <c r="E2051" i="1"/>
  <c r="R2051" i="1"/>
  <c r="V2051" i="1"/>
  <c r="F2051" i="1"/>
  <c r="E3142" i="1"/>
  <c r="F3142" i="1"/>
  <c r="T3142" i="1"/>
  <c r="S3142" i="1"/>
  <c r="V3142" i="1"/>
  <c r="R3142" i="1"/>
  <c r="U3142" i="1"/>
  <c r="U3043" i="1"/>
  <c r="T3043" i="1"/>
  <c r="F3043" i="1"/>
  <c r="S3043" i="1"/>
  <c r="R3043" i="1"/>
  <c r="V3043" i="1"/>
  <c r="E3043" i="1"/>
  <c r="T5126" i="1"/>
  <c r="S5126" i="1"/>
  <c r="V5126" i="1"/>
  <c r="R5126" i="1"/>
  <c r="F5126" i="1"/>
  <c r="U5126" i="1"/>
  <c r="E5126" i="1"/>
  <c r="T5474" i="1"/>
  <c r="U5474" i="1"/>
  <c r="E5474" i="1"/>
  <c r="R5474" i="1"/>
  <c r="V5474" i="1"/>
  <c r="F5474" i="1"/>
  <c r="S5474" i="1"/>
  <c r="T4035" i="1"/>
  <c r="R4035" i="1"/>
  <c r="V4035" i="1"/>
  <c r="S4035" i="1"/>
  <c r="E4035" i="1"/>
  <c r="F4035" i="1"/>
  <c r="U4035" i="1"/>
  <c r="T5027" i="1"/>
  <c r="V5027" i="1"/>
  <c r="R5027" i="1"/>
  <c r="F5027" i="1"/>
  <c r="U5027" i="1"/>
  <c r="E5027" i="1"/>
  <c r="S5027" i="1"/>
  <c r="R1506" i="1"/>
  <c r="U1506" i="1"/>
  <c r="E1506" i="1"/>
  <c r="T1506" i="1"/>
  <c r="S1506" i="1"/>
  <c r="F1506" i="1"/>
  <c r="V1506" i="1"/>
  <c r="V1059" i="1"/>
  <c r="F1059" i="1"/>
  <c r="T1059" i="1"/>
  <c r="U1059" i="1"/>
  <c r="R1059" i="1"/>
  <c r="S1059" i="1"/>
  <c r="E1059" i="1"/>
  <c r="T1307" i="1"/>
  <c r="E1307" i="1"/>
  <c r="R1307" i="1"/>
  <c r="U1307" i="1"/>
  <c r="V1307" i="1"/>
  <c r="S1307" i="1"/>
  <c r="F1307" i="1"/>
  <c r="U1158" i="1"/>
  <c r="V1158" i="1"/>
  <c r="E1158" i="1"/>
  <c r="R1158" i="1"/>
  <c r="S1158" i="1"/>
  <c r="T1158" i="1"/>
  <c r="F1158" i="1"/>
  <c r="T165" i="1"/>
  <c r="S165" i="1"/>
  <c r="R165" i="1"/>
  <c r="V165" i="1"/>
  <c r="U165" i="1"/>
  <c r="F165" i="1"/>
  <c r="E165" i="1"/>
  <c r="U314" i="1"/>
  <c r="T314" i="1"/>
  <c r="S314" i="1"/>
  <c r="R314" i="1"/>
  <c r="V314" i="1"/>
  <c r="F314" i="1"/>
  <c r="E314" i="1"/>
  <c r="R513" i="1"/>
  <c r="V513" i="1"/>
  <c r="T513" i="1"/>
  <c r="U513" i="1"/>
  <c r="S513" i="1"/>
  <c r="F513" i="1"/>
  <c r="E513" i="1"/>
  <c r="T67" i="1"/>
  <c r="S67" i="1"/>
  <c r="R67" i="1"/>
  <c r="V67" i="1"/>
  <c r="U67" i="1"/>
  <c r="F67" i="1"/>
  <c r="E67" i="1"/>
  <c r="B67" i="4" l="1"/>
  <c r="B513" i="4"/>
  <c r="B314" i="4"/>
  <c r="B165" i="4"/>
  <c r="A144" i="1"/>
  <c r="AM143" i="1"/>
  <c r="K5027" i="1"/>
  <c r="I5027" i="1"/>
  <c r="K4035" i="1"/>
  <c r="I4035" i="1"/>
  <c r="K5474" i="1"/>
  <c r="I5474" i="1"/>
  <c r="I5126" i="1"/>
  <c r="K5126" i="1"/>
  <c r="K3043" i="1"/>
  <c r="I3043" i="1"/>
  <c r="K3142" i="1"/>
  <c r="I3142" i="1"/>
  <c r="K2051" i="1"/>
  <c r="I2051" i="1"/>
  <c r="I4283" i="1"/>
  <c r="K4283" i="1"/>
  <c r="K3291" i="1"/>
  <c r="I3291" i="1"/>
  <c r="K2498" i="1"/>
  <c r="I2498" i="1"/>
  <c r="I5275" i="1"/>
  <c r="K5275" i="1"/>
  <c r="I2299" i="1"/>
  <c r="K2299" i="1"/>
  <c r="I2150" i="1"/>
  <c r="K2150" i="1"/>
  <c r="I4134" i="1"/>
  <c r="K4134" i="1"/>
  <c r="K4482" i="1"/>
  <c r="I4482" i="1"/>
  <c r="K3490" i="1"/>
  <c r="I3490" i="1"/>
  <c r="P2049" i="1"/>
  <c r="AN2049" i="1"/>
  <c r="Q5024" i="1"/>
  <c r="AS5024" i="1"/>
  <c r="Z5127" i="1"/>
  <c r="Y5128" i="1"/>
  <c r="Q3040" i="1"/>
  <c r="AS3040" i="1"/>
  <c r="Z3044" i="1"/>
  <c r="Y3045" i="1"/>
  <c r="A3068" i="1"/>
  <c r="AM3067" i="1"/>
  <c r="AN3488" i="1"/>
  <c r="P3488" i="1"/>
  <c r="AS5471" i="1"/>
  <c r="Q5471" i="1"/>
  <c r="P4132" i="1"/>
  <c r="AN4132" i="1"/>
  <c r="Z4483" i="1"/>
  <c r="Y4484" i="1"/>
  <c r="Q4032" i="1"/>
  <c r="AS4032" i="1"/>
  <c r="Q4280" i="1"/>
  <c r="AS4280" i="1"/>
  <c r="P5273" i="1"/>
  <c r="AN5273" i="1"/>
  <c r="J5125" i="1"/>
  <c r="M5125" i="1"/>
  <c r="AP5125" i="1" s="1"/>
  <c r="O5125" i="1"/>
  <c r="AR5125" i="1" s="1"/>
  <c r="N5125" i="1"/>
  <c r="AQ5125" i="1" s="1"/>
  <c r="L5125" i="1"/>
  <c r="AO5125" i="1" s="1"/>
  <c r="M2050" i="1"/>
  <c r="AP2050" i="1" s="1"/>
  <c r="J2050" i="1"/>
  <c r="L2050" i="1"/>
  <c r="AO2050" i="1" s="1"/>
  <c r="N2050" i="1"/>
  <c r="AQ2050" i="1" s="1"/>
  <c r="O2050" i="1"/>
  <c r="AR2050" i="1" s="1"/>
  <c r="N5976" i="1"/>
  <c r="AQ5976" i="1" s="1"/>
  <c r="M5976" i="1"/>
  <c r="AP5976" i="1" s="1"/>
  <c r="J5976" i="1"/>
  <c r="O5976" i="1"/>
  <c r="AR5976" i="1" s="1"/>
  <c r="L5976" i="1"/>
  <c r="AO5976" i="1" s="1"/>
  <c r="N3141" i="1"/>
  <c r="AQ3141" i="1" s="1"/>
  <c r="L3141" i="1"/>
  <c r="AO3141" i="1" s="1"/>
  <c r="J3141" i="1"/>
  <c r="O3141" i="1"/>
  <c r="AR3141" i="1" s="1"/>
  <c r="M3141" i="1"/>
  <c r="AP3141" i="1" s="1"/>
  <c r="AS2048" i="1"/>
  <c r="Q2048" i="1"/>
  <c r="Q2296" i="1"/>
  <c r="AS2296" i="1"/>
  <c r="N3290" i="1"/>
  <c r="AQ3290" i="1" s="1"/>
  <c r="M3290" i="1"/>
  <c r="AP3290" i="1" s="1"/>
  <c r="J3290" i="1"/>
  <c r="L3290" i="1"/>
  <c r="AO3290" i="1" s="1"/>
  <c r="O3290" i="1"/>
  <c r="AR3290" i="1" s="1"/>
  <c r="M2149" i="1"/>
  <c r="AP2149" i="1" s="1"/>
  <c r="J2149" i="1"/>
  <c r="N2149" i="1"/>
  <c r="AQ2149" i="1" s="1"/>
  <c r="L2149" i="1"/>
  <c r="AO2149" i="1" s="1"/>
  <c r="O2149" i="1"/>
  <c r="AR2149" i="1" s="1"/>
  <c r="M2298" i="1"/>
  <c r="AP2298" i="1" s="1"/>
  <c r="L2298" i="1"/>
  <c r="AO2298" i="1" s="1"/>
  <c r="J2298" i="1"/>
  <c r="O2298" i="1"/>
  <c r="AR2298" i="1" s="1"/>
  <c r="N2298" i="1"/>
  <c r="AQ2298" i="1" s="1"/>
  <c r="AS4479" i="1"/>
  <c r="Q4479" i="1"/>
  <c r="P3041" i="1"/>
  <c r="AN3041" i="1"/>
  <c r="Q4131" i="1"/>
  <c r="AS4131" i="1"/>
  <c r="Y3144" i="1"/>
  <c r="Z3143" i="1"/>
  <c r="Z2052" i="1"/>
  <c r="Y2053" i="1"/>
  <c r="A1068" i="1"/>
  <c r="AM1067" i="1"/>
  <c r="P4281" i="1"/>
  <c r="AN4281" i="1"/>
  <c r="AS2147" i="1"/>
  <c r="Q2147" i="1"/>
  <c r="J2497" i="1"/>
  <c r="O2497" i="1"/>
  <c r="AR2497" i="1" s="1"/>
  <c r="N2497" i="1"/>
  <c r="AQ2497" i="1" s="1"/>
  <c r="L2497" i="1"/>
  <c r="AO2497" i="1" s="1"/>
  <c r="M2497" i="1"/>
  <c r="AP2497" i="1" s="1"/>
  <c r="Z2499" i="1"/>
  <c r="Y2500" i="1"/>
  <c r="J3042" i="1"/>
  <c r="N3042" i="1"/>
  <c r="AQ3042" i="1" s="1"/>
  <c r="M3042" i="1"/>
  <c r="AP3042" i="1" s="1"/>
  <c r="L3042" i="1"/>
  <c r="AO3042" i="1" s="1"/>
  <c r="O3042" i="1"/>
  <c r="AR3042" i="1" s="1"/>
  <c r="O3489" i="1"/>
  <c r="AR3489" i="1" s="1"/>
  <c r="N3489" i="1"/>
  <c r="AQ3489" i="1" s="1"/>
  <c r="L3489" i="1"/>
  <c r="AO3489" i="1" s="1"/>
  <c r="J3489" i="1"/>
  <c r="M3489" i="1"/>
  <c r="AP3489" i="1" s="1"/>
  <c r="P5025" i="1"/>
  <c r="AN5025" i="1"/>
  <c r="A5068" i="1"/>
  <c r="AM5067" i="1"/>
  <c r="AN5975" i="1"/>
  <c r="P5975" i="1"/>
  <c r="AN3140" i="1"/>
  <c r="P3140" i="1"/>
  <c r="AS5974" i="1"/>
  <c r="Q5974" i="1"/>
  <c r="A4068" i="1"/>
  <c r="AM4067" i="1"/>
  <c r="AS5272" i="1"/>
  <c r="Q5272" i="1"/>
  <c r="Y2152" i="1"/>
  <c r="Z2151" i="1"/>
  <c r="J4133" i="1"/>
  <c r="L4133" i="1"/>
  <c r="AO4133" i="1" s="1"/>
  <c r="O4133" i="1"/>
  <c r="AR4133" i="1" s="1"/>
  <c r="N4133" i="1"/>
  <c r="AQ4133" i="1" s="1"/>
  <c r="M4133" i="1"/>
  <c r="AP4133" i="1" s="1"/>
  <c r="O5026" i="1"/>
  <c r="AR5026" i="1" s="1"/>
  <c r="L5026" i="1"/>
  <c r="AO5026" i="1" s="1"/>
  <c r="J5026" i="1"/>
  <c r="N5026" i="1"/>
  <c r="AQ5026" i="1" s="1"/>
  <c r="M5026" i="1"/>
  <c r="AP5026" i="1" s="1"/>
  <c r="Z4284" i="1"/>
  <c r="Y4285" i="1"/>
  <c r="AN2148" i="1"/>
  <c r="P2148" i="1"/>
  <c r="Q3487" i="1"/>
  <c r="AS3487" i="1"/>
  <c r="AN5472" i="1"/>
  <c r="P5472" i="1"/>
  <c r="Y3293" i="1"/>
  <c r="Z3292" i="1"/>
  <c r="Y2301" i="1"/>
  <c r="Z2300" i="1"/>
  <c r="Z4135" i="1"/>
  <c r="Y4136" i="1"/>
  <c r="AN3289" i="1"/>
  <c r="P3289" i="1"/>
  <c r="Z5276" i="1"/>
  <c r="Y5277" i="1"/>
  <c r="Z3491" i="1"/>
  <c r="Y3492" i="1"/>
  <c r="P4033" i="1"/>
  <c r="AN4033" i="1"/>
  <c r="Q2495" i="1"/>
  <c r="AS2495" i="1"/>
  <c r="Y4037" i="1"/>
  <c r="Z4036" i="1"/>
  <c r="J4481" i="1"/>
  <c r="O4481" i="1"/>
  <c r="AR4481" i="1" s="1"/>
  <c r="N4481" i="1"/>
  <c r="AQ4481" i="1" s="1"/>
  <c r="M4481" i="1"/>
  <c r="AP4481" i="1" s="1"/>
  <c r="L4481" i="1"/>
  <c r="AO4481" i="1" s="1"/>
  <c r="J5473" i="1"/>
  <c r="N5473" i="1"/>
  <c r="AQ5473" i="1" s="1"/>
  <c r="O5473" i="1"/>
  <c r="AR5473" i="1" s="1"/>
  <c r="L5473" i="1"/>
  <c r="AO5473" i="1" s="1"/>
  <c r="M5473" i="1"/>
  <c r="AP5473" i="1" s="1"/>
  <c r="M4282" i="1"/>
  <c r="AP4282" i="1" s="1"/>
  <c r="O4282" i="1"/>
  <c r="AR4282" i="1" s="1"/>
  <c r="N4282" i="1"/>
  <c r="AQ4282" i="1" s="1"/>
  <c r="L4282" i="1"/>
  <c r="AO4282" i="1" s="1"/>
  <c r="J4282" i="1"/>
  <c r="A2068" i="1"/>
  <c r="AM2067" i="1"/>
  <c r="AS3288" i="1"/>
  <c r="Q3288" i="1"/>
  <c r="Z5475" i="1"/>
  <c r="Y5476" i="1"/>
  <c r="Q5123" i="1"/>
  <c r="AS5123" i="1"/>
  <c r="AN4480" i="1"/>
  <c r="P4480" i="1"/>
  <c r="P2297" i="1"/>
  <c r="AN2297" i="1"/>
  <c r="AN5124" i="1"/>
  <c r="P5124" i="1"/>
  <c r="Y5029" i="1"/>
  <c r="Z5028" i="1"/>
  <c r="AS3139" i="1"/>
  <c r="Q3139" i="1"/>
  <c r="P2496" i="1"/>
  <c r="AN2496" i="1"/>
  <c r="O5274" i="1"/>
  <c r="AR5274" i="1" s="1"/>
  <c r="N5274" i="1"/>
  <c r="AQ5274" i="1" s="1"/>
  <c r="M5274" i="1"/>
  <c r="AP5274" i="1" s="1"/>
  <c r="L5274" i="1"/>
  <c r="AO5274" i="1" s="1"/>
  <c r="J5274" i="1"/>
  <c r="N4034" i="1"/>
  <c r="AQ4034" i="1" s="1"/>
  <c r="L4034" i="1"/>
  <c r="AO4034" i="1" s="1"/>
  <c r="M4034" i="1"/>
  <c r="AP4034" i="1" s="1"/>
  <c r="J4034" i="1"/>
  <c r="O4034" i="1"/>
  <c r="AR4034" i="1" s="1"/>
  <c r="I1158" i="1"/>
  <c r="K1158" i="1"/>
  <c r="K1307" i="1"/>
  <c r="I1307" i="1"/>
  <c r="K1059" i="1"/>
  <c r="I1059" i="1"/>
  <c r="K1506" i="1"/>
  <c r="I1506" i="1"/>
  <c r="Y1160" i="1"/>
  <c r="Z1159" i="1"/>
  <c r="AN1504" i="1"/>
  <c r="P1504" i="1"/>
  <c r="N1505" i="1"/>
  <c r="AQ1505" i="1" s="1"/>
  <c r="L1505" i="1"/>
  <c r="AO1505" i="1" s="1"/>
  <c r="M1505" i="1"/>
  <c r="AP1505" i="1" s="1"/>
  <c r="J1505" i="1"/>
  <c r="O1505" i="1"/>
  <c r="AR1505" i="1" s="1"/>
  <c r="L1058" i="1"/>
  <c r="AO1058" i="1" s="1"/>
  <c r="M1058" i="1"/>
  <c r="AP1058" i="1" s="1"/>
  <c r="J1058" i="1"/>
  <c r="O1058" i="1"/>
  <c r="AR1058" i="1" s="1"/>
  <c r="N1058" i="1"/>
  <c r="AQ1058" i="1" s="1"/>
  <c r="AS1503" i="1"/>
  <c r="Q1503" i="1"/>
  <c r="Y1309" i="1"/>
  <c r="Z1308" i="1"/>
  <c r="Q1056" i="1"/>
  <c r="AS1056" i="1"/>
  <c r="AN1305" i="1"/>
  <c r="P1305" i="1"/>
  <c r="AN1156" i="1"/>
  <c r="P1156" i="1"/>
  <c r="N1306" i="1"/>
  <c r="AQ1306" i="1" s="1"/>
  <c r="M1306" i="1"/>
  <c r="AP1306" i="1" s="1"/>
  <c r="L1306" i="1"/>
  <c r="AO1306" i="1" s="1"/>
  <c r="O1306" i="1"/>
  <c r="AR1306" i="1" s="1"/>
  <c r="J1306" i="1"/>
  <c r="Y1508" i="1"/>
  <c r="Z1507" i="1"/>
  <c r="AN1057" i="1"/>
  <c r="P1057" i="1"/>
  <c r="M1157" i="1"/>
  <c r="AP1157" i="1" s="1"/>
  <c r="L1157" i="1"/>
  <c r="AO1157" i="1" s="1"/>
  <c r="J1157" i="1"/>
  <c r="O1157" i="1"/>
  <c r="AR1157" i="1" s="1"/>
  <c r="N1157" i="1"/>
  <c r="AQ1157" i="1" s="1"/>
  <c r="Z1060" i="1"/>
  <c r="Y1061" i="1"/>
  <c r="AS1155" i="1"/>
  <c r="Q1155" i="1"/>
  <c r="AS1304" i="1"/>
  <c r="Q1304" i="1"/>
  <c r="Q510" i="1"/>
  <c r="AN313" i="1"/>
  <c r="AN164" i="1"/>
  <c r="Q64" i="1"/>
  <c r="AN512" i="1"/>
  <c r="AS311" i="1"/>
  <c r="AS162" i="1"/>
  <c r="Q162" i="1"/>
  <c r="AS64" i="1"/>
  <c r="K67" i="1"/>
  <c r="K513" i="1"/>
  <c r="K314" i="1"/>
  <c r="K165" i="1"/>
  <c r="AS510" i="1"/>
  <c r="I67" i="1"/>
  <c r="J67" i="1" s="1"/>
  <c r="I513" i="1"/>
  <c r="J513" i="1" s="1"/>
  <c r="I314" i="1"/>
  <c r="J314" i="1" s="1"/>
  <c r="I165" i="1"/>
  <c r="J165" i="1" s="1"/>
  <c r="AN66" i="1"/>
  <c r="Q311" i="1"/>
  <c r="P511" i="1"/>
  <c r="P312" i="1"/>
  <c r="P65" i="1"/>
  <c r="P163" i="1"/>
  <c r="L512" i="1"/>
  <c r="AO512" i="1" s="1"/>
  <c r="O512" i="1"/>
  <c r="AR512" i="1" s="1"/>
  <c r="M512" i="1"/>
  <c r="AP512" i="1" s="1"/>
  <c r="N512" i="1"/>
  <c r="AQ512" i="1" s="1"/>
  <c r="M313" i="1"/>
  <c r="AP313" i="1" s="1"/>
  <c r="L313" i="1"/>
  <c r="AO313" i="1" s="1"/>
  <c r="N313" i="1"/>
  <c r="AQ313" i="1" s="1"/>
  <c r="O313" i="1"/>
  <c r="AR313" i="1" s="1"/>
  <c r="L66" i="1"/>
  <c r="AO66" i="1" s="1"/>
  <c r="M66" i="1"/>
  <c r="AP66" i="1" s="1"/>
  <c r="N66" i="1"/>
  <c r="AQ66" i="1" s="1"/>
  <c r="O66" i="1"/>
  <c r="AR66" i="1" s="1"/>
  <c r="Y515" i="1"/>
  <c r="Z514" i="1"/>
  <c r="Y316" i="1"/>
  <c r="Z315" i="1"/>
  <c r="Y69" i="1"/>
  <c r="Z68" i="1"/>
  <c r="Y167" i="1"/>
  <c r="Z166" i="1"/>
  <c r="N164" i="1"/>
  <c r="AQ164" i="1" s="1"/>
  <c r="L164" i="1"/>
  <c r="AO164" i="1" s="1"/>
  <c r="M164" i="1"/>
  <c r="AP164" i="1" s="1"/>
  <c r="O164" i="1"/>
  <c r="AR164" i="1" s="1"/>
  <c r="R2499" i="1"/>
  <c r="T2499" i="1"/>
  <c r="U2499" i="1"/>
  <c r="V2499" i="1"/>
  <c r="S2499" i="1"/>
  <c r="F2499" i="1"/>
  <c r="E2499" i="1"/>
  <c r="F5276" i="1"/>
  <c r="S5276" i="1"/>
  <c r="V5276" i="1"/>
  <c r="U5276" i="1"/>
  <c r="E5276" i="1"/>
  <c r="T5276" i="1"/>
  <c r="R5276" i="1"/>
  <c r="S2052" i="1"/>
  <c r="V2052" i="1"/>
  <c r="T2052" i="1"/>
  <c r="R2052" i="1"/>
  <c r="U2052" i="1"/>
  <c r="F2052" i="1"/>
  <c r="E2052" i="1"/>
  <c r="R5475" i="1"/>
  <c r="T5475" i="1"/>
  <c r="U5475" i="1"/>
  <c r="S5475" i="1"/>
  <c r="V5475" i="1"/>
  <c r="F5475" i="1"/>
  <c r="E5475" i="1"/>
  <c r="S4135" i="1"/>
  <c r="T4135" i="1"/>
  <c r="R4135" i="1"/>
  <c r="F4135" i="1"/>
  <c r="U4135" i="1"/>
  <c r="V4135" i="1"/>
  <c r="E4135" i="1"/>
  <c r="R4284" i="1"/>
  <c r="F4284" i="1"/>
  <c r="U4284" i="1"/>
  <c r="V4284" i="1"/>
  <c r="S4284" i="1"/>
  <c r="E4284" i="1"/>
  <c r="T4284" i="1"/>
  <c r="U3044" i="1"/>
  <c r="F3044" i="1"/>
  <c r="T3044" i="1"/>
  <c r="E3044" i="1"/>
  <c r="V3044" i="1"/>
  <c r="S3044" i="1"/>
  <c r="R3044" i="1"/>
  <c r="F3491" i="1"/>
  <c r="E3491" i="1"/>
  <c r="T3491" i="1"/>
  <c r="U3491" i="1"/>
  <c r="V3491" i="1"/>
  <c r="S3491" i="1"/>
  <c r="R3491" i="1"/>
  <c r="V4036" i="1"/>
  <c r="F4036" i="1"/>
  <c r="E4036" i="1"/>
  <c r="T4036" i="1"/>
  <c r="R4036" i="1"/>
  <c r="U4036" i="1"/>
  <c r="S4036" i="1"/>
  <c r="E5028" i="1"/>
  <c r="T5028" i="1"/>
  <c r="V5028" i="1"/>
  <c r="R5028" i="1"/>
  <c r="S5028" i="1"/>
  <c r="U5028" i="1"/>
  <c r="F5028" i="1"/>
  <c r="F5127" i="1"/>
  <c r="U5127" i="1"/>
  <c r="S5127" i="1"/>
  <c r="R5127" i="1"/>
  <c r="E5127" i="1"/>
  <c r="V5127" i="1"/>
  <c r="T5127" i="1"/>
  <c r="S3292" i="1"/>
  <c r="T3292" i="1"/>
  <c r="E3292" i="1"/>
  <c r="R3292" i="1"/>
  <c r="U3292" i="1"/>
  <c r="F3292" i="1"/>
  <c r="V3292" i="1"/>
  <c r="E2151" i="1"/>
  <c r="T2151" i="1"/>
  <c r="S2151" i="1"/>
  <c r="U2151" i="1"/>
  <c r="F2151" i="1"/>
  <c r="R2151" i="1"/>
  <c r="V2151" i="1"/>
  <c r="V4483" i="1"/>
  <c r="T4483" i="1"/>
  <c r="U4483" i="1"/>
  <c r="R4483" i="1"/>
  <c r="F4483" i="1"/>
  <c r="S4483" i="1"/>
  <c r="E4483" i="1"/>
  <c r="V3143" i="1"/>
  <c r="U3143" i="1"/>
  <c r="T3143" i="1"/>
  <c r="E3143" i="1"/>
  <c r="R3143" i="1"/>
  <c r="S3143" i="1"/>
  <c r="F3143" i="1"/>
  <c r="T2300" i="1"/>
  <c r="S2300" i="1"/>
  <c r="F2300" i="1"/>
  <c r="E2300" i="1"/>
  <c r="U2300" i="1"/>
  <c r="R2300" i="1"/>
  <c r="V2300" i="1"/>
  <c r="V1507" i="1"/>
  <c r="U1507" i="1"/>
  <c r="F1507" i="1"/>
  <c r="T1507" i="1"/>
  <c r="S1507" i="1"/>
  <c r="R1507" i="1"/>
  <c r="E1507" i="1"/>
  <c r="T1060" i="1"/>
  <c r="E1060" i="1"/>
  <c r="U1060" i="1"/>
  <c r="V1060" i="1"/>
  <c r="S1060" i="1"/>
  <c r="R1060" i="1"/>
  <c r="F1060" i="1"/>
  <c r="S1159" i="1"/>
  <c r="T1159" i="1"/>
  <c r="V1159" i="1"/>
  <c r="F1159" i="1"/>
  <c r="E1159" i="1"/>
  <c r="U1159" i="1"/>
  <c r="R1159" i="1"/>
  <c r="F1308" i="1"/>
  <c r="T1308" i="1"/>
  <c r="U1308" i="1"/>
  <c r="V1308" i="1"/>
  <c r="E1308" i="1"/>
  <c r="R1308" i="1"/>
  <c r="S1308" i="1"/>
  <c r="V68" i="1"/>
  <c r="U68" i="1"/>
  <c r="T68" i="1"/>
  <c r="S68" i="1"/>
  <c r="R68" i="1"/>
  <c r="F68" i="1"/>
  <c r="E68" i="1"/>
  <c r="U514" i="1"/>
  <c r="T514" i="1"/>
  <c r="S514" i="1"/>
  <c r="R514" i="1"/>
  <c r="V514" i="1"/>
  <c r="F514" i="1"/>
  <c r="E514" i="1"/>
  <c r="S315" i="1"/>
  <c r="R315" i="1"/>
  <c r="V315" i="1"/>
  <c r="T315" i="1"/>
  <c r="U315" i="1"/>
  <c r="F315" i="1"/>
  <c r="E315" i="1"/>
  <c r="V166" i="1"/>
  <c r="U166" i="1"/>
  <c r="T166" i="1"/>
  <c r="S166" i="1"/>
  <c r="R166" i="1"/>
  <c r="F166" i="1"/>
  <c r="E166" i="1"/>
  <c r="B166" i="4" l="1"/>
  <c r="B315" i="4"/>
  <c r="B514" i="4"/>
  <c r="B68" i="4"/>
  <c r="A145" i="1"/>
  <c r="AM144" i="1"/>
  <c r="I2300" i="1"/>
  <c r="K2300" i="1"/>
  <c r="K3143" i="1"/>
  <c r="I3143" i="1"/>
  <c r="I4483" i="1"/>
  <c r="K4483" i="1"/>
  <c r="I2151" i="1"/>
  <c r="K2151" i="1"/>
  <c r="K3292" i="1"/>
  <c r="I3292" i="1"/>
  <c r="K5127" i="1"/>
  <c r="I5127" i="1"/>
  <c r="I5028" i="1"/>
  <c r="K5028" i="1"/>
  <c r="K4036" i="1"/>
  <c r="I4036" i="1"/>
  <c r="K3491" i="1"/>
  <c r="I3491" i="1"/>
  <c r="K3044" i="1"/>
  <c r="I3044" i="1"/>
  <c r="K4284" i="1"/>
  <c r="I4284" i="1"/>
  <c r="K4135" i="1"/>
  <c r="I4135" i="1"/>
  <c r="K5475" i="1"/>
  <c r="I5475" i="1"/>
  <c r="K2052" i="1"/>
  <c r="I2052" i="1"/>
  <c r="K5276" i="1"/>
  <c r="I5276" i="1"/>
  <c r="K2499" i="1"/>
  <c r="I2499" i="1"/>
  <c r="P4133" i="1"/>
  <c r="AN4133" i="1"/>
  <c r="A5069" i="1"/>
  <c r="AM5068" i="1"/>
  <c r="AS3041" i="1"/>
  <c r="Q3041" i="1"/>
  <c r="P5125" i="1"/>
  <c r="AN5125" i="1"/>
  <c r="Z5128" i="1"/>
  <c r="Y5129" i="1"/>
  <c r="M3490" i="1"/>
  <c r="AP3490" i="1" s="1"/>
  <c r="L3490" i="1"/>
  <c r="AO3490" i="1" s="1"/>
  <c r="N3490" i="1"/>
  <c r="AQ3490" i="1" s="1"/>
  <c r="J3490" i="1"/>
  <c r="O3490" i="1"/>
  <c r="AR3490" i="1" s="1"/>
  <c r="Z2301" i="1"/>
  <c r="Y2302" i="1"/>
  <c r="AN5026" i="1"/>
  <c r="P5026" i="1"/>
  <c r="Q4281" i="1"/>
  <c r="AS4281" i="1"/>
  <c r="L2299" i="1"/>
  <c r="AO2299" i="1" s="1"/>
  <c r="J2299" i="1"/>
  <c r="O2299" i="1"/>
  <c r="AR2299" i="1" s="1"/>
  <c r="M2299" i="1"/>
  <c r="AP2299" i="1" s="1"/>
  <c r="N2299" i="1"/>
  <c r="AQ2299" i="1" s="1"/>
  <c r="N4283" i="1"/>
  <c r="AQ4283" i="1" s="1"/>
  <c r="M4283" i="1"/>
  <c r="AP4283" i="1" s="1"/>
  <c r="O4283" i="1"/>
  <c r="AR4283" i="1" s="1"/>
  <c r="L4283" i="1"/>
  <c r="AO4283" i="1" s="1"/>
  <c r="J4283" i="1"/>
  <c r="L5126" i="1"/>
  <c r="AO5126" i="1" s="1"/>
  <c r="O5126" i="1"/>
  <c r="AR5126" i="1" s="1"/>
  <c r="N5126" i="1"/>
  <c r="AQ5126" i="1" s="1"/>
  <c r="M5126" i="1"/>
  <c r="AP5126" i="1" s="1"/>
  <c r="J5126" i="1"/>
  <c r="AS3289" i="1"/>
  <c r="Q3289" i="1"/>
  <c r="Q2148" i="1"/>
  <c r="AS2148" i="1"/>
  <c r="AS3140" i="1"/>
  <c r="Q3140" i="1"/>
  <c r="Q5025" i="1"/>
  <c r="AS5025" i="1"/>
  <c r="AN2050" i="1"/>
  <c r="P2050" i="1"/>
  <c r="AS5273" i="1"/>
  <c r="Q5273" i="1"/>
  <c r="A3069" i="1"/>
  <c r="AM3068" i="1"/>
  <c r="O4482" i="1"/>
  <c r="AR4482" i="1" s="1"/>
  <c r="L4482" i="1"/>
  <c r="AO4482" i="1" s="1"/>
  <c r="N4482" i="1"/>
  <c r="AQ4482" i="1" s="1"/>
  <c r="M4482" i="1"/>
  <c r="AP4482" i="1" s="1"/>
  <c r="J4482" i="1"/>
  <c r="N2051" i="1"/>
  <c r="AQ2051" i="1" s="1"/>
  <c r="L2051" i="1"/>
  <c r="AO2051" i="1" s="1"/>
  <c r="J2051" i="1"/>
  <c r="O2051" i="1"/>
  <c r="AR2051" i="1" s="1"/>
  <c r="M2051" i="1"/>
  <c r="AP2051" i="1" s="1"/>
  <c r="O5474" i="1"/>
  <c r="AR5474" i="1" s="1"/>
  <c r="L5474" i="1"/>
  <c r="AO5474" i="1" s="1"/>
  <c r="N5474" i="1"/>
  <c r="AQ5474" i="1" s="1"/>
  <c r="M5474" i="1"/>
  <c r="AP5474" i="1" s="1"/>
  <c r="J5474" i="1"/>
  <c r="AN5274" i="1"/>
  <c r="P5274" i="1"/>
  <c r="Q4480" i="1"/>
  <c r="AS4480" i="1"/>
  <c r="Q4033" i="1"/>
  <c r="AS4033" i="1"/>
  <c r="P4481" i="1"/>
  <c r="AN4481" i="1"/>
  <c r="AN2149" i="1"/>
  <c r="P2149" i="1"/>
  <c r="Q4132" i="1"/>
  <c r="AS4132" i="1"/>
  <c r="Y3046" i="1"/>
  <c r="Z3045" i="1"/>
  <c r="L5275" i="1"/>
  <c r="AO5275" i="1" s="1"/>
  <c r="J5275" i="1"/>
  <c r="O5275" i="1"/>
  <c r="AR5275" i="1" s="1"/>
  <c r="N5275" i="1"/>
  <c r="AQ5275" i="1" s="1"/>
  <c r="M5275" i="1"/>
  <c r="AP5275" i="1" s="1"/>
  <c r="Z3144" i="1"/>
  <c r="Y3145" i="1"/>
  <c r="Y5030" i="1"/>
  <c r="Z5029" i="1"/>
  <c r="A2069" i="1"/>
  <c r="AM2068" i="1"/>
  <c r="Z3492" i="1"/>
  <c r="Y3493" i="1"/>
  <c r="Y2153" i="1"/>
  <c r="Z2152" i="1"/>
  <c r="AN4034" i="1"/>
  <c r="P4034" i="1"/>
  <c r="AN4282" i="1"/>
  <c r="P4282" i="1"/>
  <c r="Z4037" i="1"/>
  <c r="Y4038" i="1"/>
  <c r="Z4136" i="1"/>
  <c r="Y4137" i="1"/>
  <c r="Y3294" i="1"/>
  <c r="Z3293" i="1"/>
  <c r="Z4285" i="1"/>
  <c r="Y4286" i="1"/>
  <c r="Q5975" i="1"/>
  <c r="AS5975" i="1"/>
  <c r="P3489" i="1"/>
  <c r="AN3489" i="1"/>
  <c r="AN3042" i="1"/>
  <c r="P3042" i="1"/>
  <c r="A1069" i="1"/>
  <c r="AM1068" i="1"/>
  <c r="P5976" i="1"/>
  <c r="AN5976" i="1"/>
  <c r="M2498" i="1"/>
  <c r="AP2498" i="1" s="1"/>
  <c r="O2498" i="1"/>
  <c r="AR2498" i="1" s="1"/>
  <c r="L2498" i="1"/>
  <c r="AO2498" i="1" s="1"/>
  <c r="J2498" i="1"/>
  <c r="N2498" i="1"/>
  <c r="AQ2498" i="1" s="1"/>
  <c r="M3142" i="1"/>
  <c r="AP3142" i="1" s="1"/>
  <c r="L3142" i="1"/>
  <c r="AO3142" i="1" s="1"/>
  <c r="J3142" i="1"/>
  <c r="O3142" i="1"/>
  <c r="AR3142" i="1" s="1"/>
  <c r="N3142" i="1"/>
  <c r="AQ3142" i="1" s="1"/>
  <c r="J4035" i="1"/>
  <c r="O4035" i="1"/>
  <c r="AR4035" i="1" s="1"/>
  <c r="N4035" i="1"/>
  <c r="AQ4035" i="1" s="1"/>
  <c r="M4035" i="1"/>
  <c r="AP4035" i="1" s="1"/>
  <c r="L4035" i="1"/>
  <c r="AO4035" i="1" s="1"/>
  <c r="P2497" i="1"/>
  <c r="AN2497" i="1"/>
  <c r="Y2054" i="1"/>
  <c r="Z2053" i="1"/>
  <c r="AN2298" i="1"/>
  <c r="P2298" i="1"/>
  <c r="M4134" i="1"/>
  <c r="AP4134" i="1" s="1"/>
  <c r="L4134" i="1"/>
  <c r="AO4134" i="1" s="1"/>
  <c r="J4134" i="1"/>
  <c r="O4134" i="1"/>
  <c r="AR4134" i="1" s="1"/>
  <c r="N4134" i="1"/>
  <c r="AQ4134" i="1" s="1"/>
  <c r="AS2297" i="1"/>
  <c r="Q2297" i="1"/>
  <c r="AS5124" i="1"/>
  <c r="Q5124" i="1"/>
  <c r="Y5477" i="1"/>
  <c r="Z5476" i="1"/>
  <c r="AN5473" i="1"/>
  <c r="P5473" i="1"/>
  <c r="Q2496" i="1"/>
  <c r="AS2496" i="1"/>
  <c r="Z5277" i="1"/>
  <c r="Y5278" i="1"/>
  <c r="Q5472" i="1"/>
  <c r="AS5472" i="1"/>
  <c r="Z2500" i="1"/>
  <c r="Y2501" i="1"/>
  <c r="Q3488" i="1"/>
  <c r="AS3488" i="1"/>
  <c r="AS2049" i="1"/>
  <c r="Q2049" i="1"/>
  <c r="J3291" i="1"/>
  <c r="N3291" i="1"/>
  <c r="AQ3291" i="1" s="1"/>
  <c r="M3291" i="1"/>
  <c r="AP3291" i="1" s="1"/>
  <c r="L3291" i="1"/>
  <c r="AO3291" i="1" s="1"/>
  <c r="O3291" i="1"/>
  <c r="AR3291" i="1" s="1"/>
  <c r="M3043" i="1"/>
  <c r="AP3043" i="1" s="1"/>
  <c r="L3043" i="1"/>
  <c r="AO3043" i="1" s="1"/>
  <c r="J3043" i="1"/>
  <c r="N3043" i="1"/>
  <c r="AQ3043" i="1" s="1"/>
  <c r="O3043" i="1"/>
  <c r="AR3043" i="1" s="1"/>
  <c r="N5027" i="1"/>
  <c r="AQ5027" i="1" s="1"/>
  <c r="M5027" i="1"/>
  <c r="AP5027" i="1" s="1"/>
  <c r="L5027" i="1"/>
  <c r="AO5027" i="1" s="1"/>
  <c r="J5027" i="1"/>
  <c r="O5027" i="1"/>
  <c r="AR5027" i="1" s="1"/>
  <c r="A4069" i="1"/>
  <c r="AM4068" i="1"/>
  <c r="P3290" i="1"/>
  <c r="AN3290" i="1"/>
  <c r="P3141" i="1"/>
  <c r="AN3141" i="1"/>
  <c r="Z4484" i="1"/>
  <c r="Y4485" i="1"/>
  <c r="L2150" i="1"/>
  <c r="AO2150" i="1" s="1"/>
  <c r="J2150" i="1"/>
  <c r="N2150" i="1"/>
  <c r="AQ2150" i="1" s="1"/>
  <c r="O2150" i="1"/>
  <c r="AR2150" i="1" s="1"/>
  <c r="M2150" i="1"/>
  <c r="AP2150" i="1" s="1"/>
  <c r="I1308" i="1"/>
  <c r="K1308" i="1"/>
  <c r="K1159" i="1"/>
  <c r="I1159" i="1"/>
  <c r="K1060" i="1"/>
  <c r="I1060" i="1"/>
  <c r="I1507" i="1"/>
  <c r="K1507" i="1"/>
  <c r="Z1508" i="1"/>
  <c r="Y1509" i="1"/>
  <c r="Q1305" i="1"/>
  <c r="AS1305" i="1"/>
  <c r="M1506" i="1"/>
  <c r="AP1506" i="1" s="1"/>
  <c r="L1506" i="1"/>
  <c r="AO1506" i="1" s="1"/>
  <c r="J1506" i="1"/>
  <c r="O1506" i="1"/>
  <c r="AR1506" i="1" s="1"/>
  <c r="N1506" i="1"/>
  <c r="AQ1506" i="1" s="1"/>
  <c r="AN1157" i="1"/>
  <c r="P1157" i="1"/>
  <c r="AN1306" i="1"/>
  <c r="P1306" i="1"/>
  <c r="L1059" i="1"/>
  <c r="AO1059" i="1" s="1"/>
  <c r="J1059" i="1"/>
  <c r="N1059" i="1"/>
  <c r="AQ1059" i="1" s="1"/>
  <c r="O1059" i="1"/>
  <c r="AR1059" i="1" s="1"/>
  <c r="M1059" i="1"/>
  <c r="AP1059" i="1" s="1"/>
  <c r="AN1058" i="1"/>
  <c r="P1058" i="1"/>
  <c r="Q1504" i="1"/>
  <c r="AS1504" i="1"/>
  <c r="AS1057" i="1"/>
  <c r="Q1057" i="1"/>
  <c r="O1307" i="1"/>
  <c r="AR1307" i="1" s="1"/>
  <c r="M1307" i="1"/>
  <c r="AP1307" i="1" s="1"/>
  <c r="J1307" i="1"/>
  <c r="N1307" i="1"/>
  <c r="AQ1307" i="1" s="1"/>
  <c r="L1307" i="1"/>
  <c r="AO1307" i="1" s="1"/>
  <c r="Y1062" i="1"/>
  <c r="Z1061" i="1"/>
  <c r="AS1156" i="1"/>
  <c r="Q1156" i="1"/>
  <c r="Z1309" i="1"/>
  <c r="Y1310" i="1"/>
  <c r="AN1505" i="1"/>
  <c r="P1505" i="1"/>
  <c r="Y1161" i="1"/>
  <c r="Z1160" i="1"/>
  <c r="O1158" i="1"/>
  <c r="AR1158" i="1" s="1"/>
  <c r="M1158" i="1"/>
  <c r="AP1158" i="1" s="1"/>
  <c r="N1158" i="1"/>
  <c r="AQ1158" i="1" s="1"/>
  <c r="L1158" i="1"/>
  <c r="AO1158" i="1" s="1"/>
  <c r="J1158" i="1"/>
  <c r="Q163" i="1"/>
  <c r="Q312" i="1"/>
  <c r="AS511" i="1"/>
  <c r="AN165" i="1"/>
  <c r="AN314" i="1"/>
  <c r="AN513" i="1"/>
  <c r="AS65" i="1"/>
  <c r="AS312" i="1"/>
  <c r="K166" i="1"/>
  <c r="K315" i="1"/>
  <c r="K514" i="1"/>
  <c r="K68" i="1"/>
  <c r="Q511" i="1"/>
  <c r="AS163" i="1"/>
  <c r="I166" i="1"/>
  <c r="J166" i="1" s="1"/>
  <c r="I315" i="1"/>
  <c r="J315" i="1" s="1"/>
  <c r="I514" i="1"/>
  <c r="J514" i="1" s="1"/>
  <c r="I68" i="1"/>
  <c r="J68" i="1" s="1"/>
  <c r="Q65" i="1"/>
  <c r="AN67" i="1"/>
  <c r="P66" i="1"/>
  <c r="P313" i="1"/>
  <c r="P512" i="1"/>
  <c r="P164" i="1"/>
  <c r="N513" i="1"/>
  <c r="AQ513" i="1" s="1"/>
  <c r="O513" i="1"/>
  <c r="AR513" i="1" s="1"/>
  <c r="M513" i="1"/>
  <c r="AP513" i="1" s="1"/>
  <c r="L513" i="1"/>
  <c r="AO513" i="1" s="1"/>
  <c r="Z316" i="1"/>
  <c r="Y317" i="1"/>
  <c r="Y168" i="1"/>
  <c r="Z167" i="1"/>
  <c r="Z515" i="1"/>
  <c r="Y516" i="1"/>
  <c r="Z69" i="1"/>
  <c r="Y70" i="1"/>
  <c r="N165" i="1"/>
  <c r="AQ165" i="1" s="1"/>
  <c r="M165" i="1"/>
  <c r="AP165" i="1" s="1"/>
  <c r="L165" i="1"/>
  <c r="AO165" i="1" s="1"/>
  <c r="O165" i="1"/>
  <c r="AR165" i="1" s="1"/>
  <c r="O67" i="1"/>
  <c r="AR67" i="1" s="1"/>
  <c r="N67" i="1"/>
  <c r="AQ67" i="1" s="1"/>
  <c r="L67" i="1"/>
  <c r="AO67" i="1" s="1"/>
  <c r="M67" i="1"/>
  <c r="AP67" i="1" s="1"/>
  <c r="N314" i="1"/>
  <c r="AQ314" i="1" s="1"/>
  <c r="L314" i="1"/>
  <c r="AO314" i="1" s="1"/>
  <c r="M314" i="1"/>
  <c r="AP314" i="1" s="1"/>
  <c r="O314" i="1"/>
  <c r="AR314" i="1" s="1"/>
  <c r="R4285" i="1"/>
  <c r="U4285" i="1"/>
  <c r="V4285" i="1"/>
  <c r="F4285" i="1"/>
  <c r="E4285" i="1"/>
  <c r="T4285" i="1"/>
  <c r="S4285" i="1"/>
  <c r="F5277" i="1"/>
  <c r="R5277" i="1"/>
  <c r="V5277" i="1"/>
  <c r="T5277" i="1"/>
  <c r="E5277" i="1"/>
  <c r="U5277" i="1"/>
  <c r="S5277" i="1"/>
  <c r="U2301" i="1"/>
  <c r="R2301" i="1"/>
  <c r="V2301" i="1"/>
  <c r="S2301" i="1"/>
  <c r="F2301" i="1"/>
  <c r="E2301" i="1"/>
  <c r="T2301" i="1"/>
  <c r="R2152" i="1"/>
  <c r="V2152" i="1"/>
  <c r="F2152" i="1"/>
  <c r="E2152" i="1"/>
  <c r="T2152" i="1"/>
  <c r="U2152" i="1"/>
  <c r="S2152" i="1"/>
  <c r="F5029" i="1"/>
  <c r="U5029" i="1"/>
  <c r="T5029" i="1"/>
  <c r="S5029" i="1"/>
  <c r="R5029" i="1"/>
  <c r="V5029" i="1"/>
  <c r="E5029" i="1"/>
  <c r="U5128" i="1"/>
  <c r="V5128" i="1"/>
  <c r="E5128" i="1"/>
  <c r="S5128" i="1"/>
  <c r="R5128" i="1"/>
  <c r="T5128" i="1"/>
  <c r="F5128" i="1"/>
  <c r="V5476" i="1"/>
  <c r="R5476" i="1"/>
  <c r="F5476" i="1"/>
  <c r="T5476" i="1"/>
  <c r="S5476" i="1"/>
  <c r="U5476" i="1"/>
  <c r="E5476" i="1"/>
  <c r="V4136" i="1"/>
  <c r="U4136" i="1"/>
  <c r="E4136" i="1"/>
  <c r="T4136" i="1"/>
  <c r="R4136" i="1"/>
  <c r="F4136" i="1"/>
  <c r="S4136" i="1"/>
  <c r="V2053" i="1"/>
  <c r="R2053" i="1"/>
  <c r="E2053" i="1"/>
  <c r="T2053" i="1"/>
  <c r="S2053" i="1"/>
  <c r="U2053" i="1"/>
  <c r="F2053" i="1"/>
  <c r="U4484" i="1"/>
  <c r="R4484" i="1"/>
  <c r="T4484" i="1"/>
  <c r="S4484" i="1"/>
  <c r="V4484" i="1"/>
  <c r="E4484" i="1"/>
  <c r="F4484" i="1"/>
  <c r="S3045" i="1"/>
  <c r="U3045" i="1"/>
  <c r="V3045" i="1"/>
  <c r="F3045" i="1"/>
  <c r="T3045" i="1"/>
  <c r="R3045" i="1"/>
  <c r="E3045" i="1"/>
  <c r="F3144" i="1"/>
  <c r="E3144" i="1"/>
  <c r="R3144" i="1"/>
  <c r="T3144" i="1"/>
  <c r="U3144" i="1"/>
  <c r="S3144" i="1"/>
  <c r="V3144" i="1"/>
  <c r="T3492" i="1"/>
  <c r="S3492" i="1"/>
  <c r="E3492" i="1"/>
  <c r="F3492" i="1"/>
  <c r="U3492" i="1"/>
  <c r="V3492" i="1"/>
  <c r="R3492" i="1"/>
  <c r="T3293" i="1"/>
  <c r="E3293" i="1"/>
  <c r="V3293" i="1"/>
  <c r="R3293" i="1"/>
  <c r="F3293" i="1"/>
  <c r="U3293" i="1"/>
  <c r="S3293" i="1"/>
  <c r="V2500" i="1"/>
  <c r="R2500" i="1"/>
  <c r="F2500" i="1"/>
  <c r="U2500" i="1"/>
  <c r="E2500" i="1"/>
  <c r="S2500" i="1"/>
  <c r="T2500" i="1"/>
  <c r="S4037" i="1"/>
  <c r="V4037" i="1"/>
  <c r="F4037" i="1"/>
  <c r="E4037" i="1"/>
  <c r="R4037" i="1"/>
  <c r="T4037" i="1"/>
  <c r="U4037" i="1"/>
  <c r="T1508" i="1"/>
  <c r="F1508" i="1"/>
  <c r="E1508" i="1"/>
  <c r="S1508" i="1"/>
  <c r="V1508" i="1"/>
  <c r="U1508" i="1"/>
  <c r="R1508" i="1"/>
  <c r="T1061" i="1"/>
  <c r="R1061" i="1"/>
  <c r="V1061" i="1"/>
  <c r="S1061" i="1"/>
  <c r="U1061" i="1"/>
  <c r="F1061" i="1"/>
  <c r="E1061" i="1"/>
  <c r="R1160" i="1"/>
  <c r="F1160" i="1"/>
  <c r="E1160" i="1"/>
  <c r="V1160" i="1"/>
  <c r="S1160" i="1"/>
  <c r="T1160" i="1"/>
  <c r="U1160" i="1"/>
  <c r="V1309" i="1"/>
  <c r="U1309" i="1"/>
  <c r="F1309" i="1"/>
  <c r="E1309" i="1"/>
  <c r="R1309" i="1"/>
  <c r="T1309" i="1"/>
  <c r="S1309" i="1"/>
  <c r="V515" i="1"/>
  <c r="U515" i="1"/>
  <c r="T515" i="1"/>
  <c r="R515" i="1"/>
  <c r="S515" i="1"/>
  <c r="F515" i="1"/>
  <c r="E515" i="1"/>
  <c r="S316" i="1"/>
  <c r="R316" i="1"/>
  <c r="V316" i="1"/>
  <c r="U316" i="1"/>
  <c r="T316" i="1"/>
  <c r="F316" i="1"/>
  <c r="E316" i="1"/>
  <c r="R69" i="1"/>
  <c r="V69" i="1"/>
  <c r="U69" i="1"/>
  <c r="T69" i="1"/>
  <c r="S69" i="1"/>
  <c r="F69" i="1"/>
  <c r="E69" i="1"/>
  <c r="R167" i="1"/>
  <c r="V167" i="1"/>
  <c r="T167" i="1"/>
  <c r="U167" i="1"/>
  <c r="S167" i="1"/>
  <c r="F167" i="1"/>
  <c r="E167" i="1"/>
  <c r="B167" i="4" l="1"/>
  <c r="B69" i="4"/>
  <c r="B316" i="4"/>
  <c r="B515" i="4"/>
  <c r="A146" i="1"/>
  <c r="AM145" i="1"/>
  <c r="I4037" i="1"/>
  <c r="K4037" i="1"/>
  <c r="K2500" i="1"/>
  <c r="I2500" i="1"/>
  <c r="I3293" i="1"/>
  <c r="K3293" i="1"/>
  <c r="K3492" i="1"/>
  <c r="I3492" i="1"/>
  <c r="K3144" i="1"/>
  <c r="I3144" i="1"/>
  <c r="I3045" i="1"/>
  <c r="K3045" i="1"/>
  <c r="K4484" i="1"/>
  <c r="I4484" i="1"/>
  <c r="K2053" i="1"/>
  <c r="I2053" i="1"/>
  <c r="K4136" i="1"/>
  <c r="I4136" i="1"/>
  <c r="I5476" i="1"/>
  <c r="K5476" i="1"/>
  <c r="I5128" i="1"/>
  <c r="K5128" i="1"/>
  <c r="I5029" i="1"/>
  <c r="K5029" i="1"/>
  <c r="K2152" i="1"/>
  <c r="I2152" i="1"/>
  <c r="K2301" i="1"/>
  <c r="I2301" i="1"/>
  <c r="I5277" i="1"/>
  <c r="K5277" i="1"/>
  <c r="I4285" i="1"/>
  <c r="K4285" i="1"/>
  <c r="AN2150" i="1"/>
  <c r="P2150" i="1"/>
  <c r="Z2501" i="1"/>
  <c r="Y2502" i="1"/>
  <c r="Q2497" i="1"/>
  <c r="AS2497" i="1"/>
  <c r="P3142" i="1"/>
  <c r="AN3142" i="1"/>
  <c r="Z3493" i="1"/>
  <c r="Y3494" i="1"/>
  <c r="Z3145" i="1"/>
  <c r="Y3146" i="1"/>
  <c r="Q5274" i="1"/>
  <c r="AS5274" i="1"/>
  <c r="AN5126" i="1"/>
  <c r="P5126" i="1"/>
  <c r="AN3490" i="1"/>
  <c r="P3490" i="1"/>
  <c r="Q5125" i="1"/>
  <c r="AS5125" i="1"/>
  <c r="N2499" i="1"/>
  <c r="AQ2499" i="1" s="1"/>
  <c r="M2499" i="1"/>
  <c r="AP2499" i="1" s="1"/>
  <c r="L2499" i="1"/>
  <c r="AO2499" i="1" s="1"/>
  <c r="J2499" i="1"/>
  <c r="O2499" i="1"/>
  <c r="AR2499" i="1" s="1"/>
  <c r="N4135" i="1"/>
  <c r="AQ4135" i="1" s="1"/>
  <c r="M4135" i="1"/>
  <c r="AP4135" i="1" s="1"/>
  <c r="L4135" i="1"/>
  <c r="AO4135" i="1" s="1"/>
  <c r="J4135" i="1"/>
  <c r="O4135" i="1"/>
  <c r="AR4135" i="1" s="1"/>
  <c r="L4036" i="1"/>
  <c r="AO4036" i="1" s="1"/>
  <c r="J4036" i="1"/>
  <c r="N4036" i="1"/>
  <c r="AQ4036" i="1" s="1"/>
  <c r="M4036" i="1"/>
  <c r="AP4036" i="1" s="1"/>
  <c r="O4036" i="1"/>
  <c r="AR4036" i="1" s="1"/>
  <c r="AS3290" i="1"/>
  <c r="Q3290" i="1"/>
  <c r="AN2051" i="1"/>
  <c r="P2051" i="1"/>
  <c r="N2151" i="1"/>
  <c r="AQ2151" i="1" s="1"/>
  <c r="O2151" i="1"/>
  <c r="AR2151" i="1" s="1"/>
  <c r="M2151" i="1"/>
  <c r="AP2151" i="1" s="1"/>
  <c r="L2151" i="1"/>
  <c r="AO2151" i="1" s="1"/>
  <c r="J2151" i="1"/>
  <c r="AS2298" i="1"/>
  <c r="Q2298" i="1"/>
  <c r="Q3489" i="1"/>
  <c r="AS3489" i="1"/>
  <c r="Y3295" i="1"/>
  <c r="Z3294" i="1"/>
  <c r="Z3046" i="1"/>
  <c r="Y3047" i="1"/>
  <c r="AN5474" i="1"/>
  <c r="P5474" i="1"/>
  <c r="A3070" i="1"/>
  <c r="AM3069" i="1"/>
  <c r="Q5026" i="1"/>
  <c r="AS5026" i="1"/>
  <c r="L5276" i="1"/>
  <c r="AO5276" i="1" s="1"/>
  <c r="M5276" i="1"/>
  <c r="AP5276" i="1" s="1"/>
  <c r="N5276" i="1"/>
  <c r="AQ5276" i="1" s="1"/>
  <c r="O5276" i="1"/>
  <c r="AR5276" i="1" s="1"/>
  <c r="J5276" i="1"/>
  <c r="N4284" i="1"/>
  <c r="AQ4284" i="1" s="1"/>
  <c r="L4284" i="1"/>
  <c r="AO4284" i="1" s="1"/>
  <c r="J4284" i="1"/>
  <c r="M4284" i="1"/>
  <c r="AP4284" i="1" s="1"/>
  <c r="O4284" i="1"/>
  <c r="AR4284" i="1" s="1"/>
  <c r="AS5473" i="1"/>
  <c r="Q5473" i="1"/>
  <c r="Z4137" i="1"/>
  <c r="Y4138" i="1"/>
  <c r="Q4034" i="1"/>
  <c r="AS4034" i="1"/>
  <c r="Q4481" i="1"/>
  <c r="AS4481" i="1"/>
  <c r="O5028" i="1"/>
  <c r="AR5028" i="1" s="1"/>
  <c r="N5028" i="1"/>
  <c r="AQ5028" i="1" s="1"/>
  <c r="M5028" i="1"/>
  <c r="AP5028" i="1" s="1"/>
  <c r="L5028" i="1"/>
  <c r="AO5028" i="1" s="1"/>
  <c r="J5028" i="1"/>
  <c r="J4483" i="1"/>
  <c r="O4483" i="1"/>
  <c r="AR4483" i="1" s="1"/>
  <c r="N4483" i="1"/>
  <c r="AQ4483" i="1" s="1"/>
  <c r="M4483" i="1"/>
  <c r="AP4483" i="1" s="1"/>
  <c r="L4483" i="1"/>
  <c r="AO4483" i="1" s="1"/>
  <c r="Q5976" i="1"/>
  <c r="AS5976" i="1"/>
  <c r="Q4282" i="1"/>
  <c r="AS4282" i="1"/>
  <c r="Z4485" i="1"/>
  <c r="Y4486" i="1"/>
  <c r="A4070" i="1"/>
  <c r="AM4069" i="1"/>
  <c r="P3043" i="1"/>
  <c r="AN3043" i="1"/>
  <c r="AN2498" i="1"/>
  <c r="P2498" i="1"/>
  <c r="A2070" i="1"/>
  <c r="AM2069" i="1"/>
  <c r="AN4482" i="1"/>
  <c r="P4482" i="1"/>
  <c r="Y2303" i="1"/>
  <c r="Z2302" i="1"/>
  <c r="Y5130" i="1"/>
  <c r="Z5129" i="1"/>
  <c r="A5070" i="1"/>
  <c r="AM5069" i="1"/>
  <c r="N2052" i="1"/>
  <c r="AQ2052" i="1" s="1"/>
  <c r="O2052" i="1"/>
  <c r="AR2052" i="1" s="1"/>
  <c r="M2052" i="1"/>
  <c r="AP2052" i="1" s="1"/>
  <c r="L2052" i="1"/>
  <c r="AO2052" i="1" s="1"/>
  <c r="J2052" i="1"/>
  <c r="L3044" i="1"/>
  <c r="AO3044" i="1" s="1"/>
  <c r="N3044" i="1"/>
  <c r="AQ3044" i="1" s="1"/>
  <c r="J3044" i="1"/>
  <c r="O3044" i="1"/>
  <c r="AR3044" i="1" s="1"/>
  <c r="M3044" i="1"/>
  <c r="AP3044" i="1" s="1"/>
  <c r="N5127" i="1"/>
  <c r="AQ5127" i="1" s="1"/>
  <c r="M5127" i="1"/>
  <c r="AP5127" i="1" s="1"/>
  <c r="L5127" i="1"/>
  <c r="AO5127" i="1" s="1"/>
  <c r="O5127" i="1"/>
  <c r="AR5127" i="1" s="1"/>
  <c r="J5127" i="1"/>
  <c r="J3143" i="1"/>
  <c r="N3143" i="1"/>
  <c r="AQ3143" i="1" s="1"/>
  <c r="O3143" i="1"/>
  <c r="AR3143" i="1" s="1"/>
  <c r="M3143" i="1"/>
  <c r="AP3143" i="1" s="1"/>
  <c r="L3143" i="1"/>
  <c r="AO3143" i="1" s="1"/>
  <c r="AN3291" i="1"/>
  <c r="P3291" i="1"/>
  <c r="P4035" i="1"/>
  <c r="AN4035" i="1"/>
  <c r="AS2050" i="1"/>
  <c r="Q2050" i="1"/>
  <c r="AN4283" i="1"/>
  <c r="P4283" i="1"/>
  <c r="AN2299" i="1"/>
  <c r="P2299" i="1"/>
  <c r="AN5027" i="1"/>
  <c r="P5027" i="1"/>
  <c r="Z5278" i="1"/>
  <c r="Y5279" i="1"/>
  <c r="P4134" i="1"/>
  <c r="AN4134" i="1"/>
  <c r="Z2054" i="1"/>
  <c r="Y2055" i="1"/>
  <c r="A1070" i="1"/>
  <c r="AM1069" i="1"/>
  <c r="Y4287" i="1"/>
  <c r="Z4286" i="1"/>
  <c r="Z4038" i="1"/>
  <c r="Y4039" i="1"/>
  <c r="P5275" i="1"/>
  <c r="AN5275" i="1"/>
  <c r="Q2149" i="1"/>
  <c r="AS2149" i="1"/>
  <c r="Q4133" i="1"/>
  <c r="AS4133" i="1"/>
  <c r="O5475" i="1"/>
  <c r="AR5475" i="1" s="1"/>
  <c r="N5475" i="1"/>
  <c r="AQ5475" i="1" s="1"/>
  <c r="M5475" i="1"/>
  <c r="AP5475" i="1" s="1"/>
  <c r="L5475" i="1"/>
  <c r="AO5475" i="1" s="1"/>
  <c r="J5475" i="1"/>
  <c r="N3491" i="1"/>
  <c r="AQ3491" i="1" s="1"/>
  <c r="M3491" i="1"/>
  <c r="AP3491" i="1" s="1"/>
  <c r="L3491" i="1"/>
  <c r="AO3491" i="1" s="1"/>
  <c r="O3491" i="1"/>
  <c r="AR3491" i="1" s="1"/>
  <c r="J3491" i="1"/>
  <c r="O3292" i="1"/>
  <c r="AR3292" i="1" s="1"/>
  <c r="N3292" i="1"/>
  <c r="AQ3292" i="1" s="1"/>
  <c r="M3292" i="1"/>
  <c r="AP3292" i="1" s="1"/>
  <c r="J3292" i="1"/>
  <c r="L3292" i="1"/>
  <c r="AO3292" i="1" s="1"/>
  <c r="Q3141" i="1"/>
  <c r="AS3141" i="1"/>
  <c r="Y5478" i="1"/>
  <c r="Z5477" i="1"/>
  <c r="Q3042" i="1"/>
  <c r="AS3042" i="1"/>
  <c r="Z2153" i="1"/>
  <c r="Y2154" i="1"/>
  <c r="Y5031" i="1"/>
  <c r="Z5030" i="1"/>
  <c r="M2300" i="1"/>
  <c r="AP2300" i="1" s="1"/>
  <c r="L2300" i="1"/>
  <c r="AO2300" i="1" s="1"/>
  <c r="N2300" i="1"/>
  <c r="AQ2300" i="1" s="1"/>
  <c r="J2300" i="1"/>
  <c r="O2300" i="1"/>
  <c r="AR2300" i="1" s="1"/>
  <c r="I1309" i="1"/>
  <c r="K1309" i="1"/>
  <c r="I1160" i="1"/>
  <c r="K1160" i="1"/>
  <c r="K1061" i="1"/>
  <c r="I1061" i="1"/>
  <c r="K1508" i="1"/>
  <c r="I1508" i="1"/>
  <c r="AN1158" i="1"/>
  <c r="P1158" i="1"/>
  <c r="Q1505" i="1"/>
  <c r="AS1505" i="1"/>
  <c r="P1059" i="1"/>
  <c r="AN1059" i="1"/>
  <c r="AN1506" i="1"/>
  <c r="P1506" i="1"/>
  <c r="Z1062" i="1"/>
  <c r="Y1063" i="1"/>
  <c r="O1507" i="1"/>
  <c r="AR1507" i="1" s="1"/>
  <c r="N1507" i="1"/>
  <c r="AQ1507" i="1" s="1"/>
  <c r="M1507" i="1"/>
  <c r="AP1507" i="1" s="1"/>
  <c r="L1507" i="1"/>
  <c r="AO1507" i="1" s="1"/>
  <c r="J1507" i="1"/>
  <c r="Y1311" i="1"/>
  <c r="Z1310" i="1"/>
  <c r="Q1306" i="1"/>
  <c r="AS1306" i="1"/>
  <c r="M1060" i="1"/>
  <c r="AP1060" i="1" s="1"/>
  <c r="O1060" i="1"/>
  <c r="AR1060" i="1" s="1"/>
  <c r="J1060" i="1"/>
  <c r="L1060" i="1"/>
  <c r="AO1060" i="1" s="1"/>
  <c r="N1060" i="1"/>
  <c r="AQ1060" i="1" s="1"/>
  <c r="Q1058" i="1"/>
  <c r="AS1058" i="1"/>
  <c r="P1307" i="1"/>
  <c r="AN1307" i="1"/>
  <c r="Q1157" i="1"/>
  <c r="AS1157" i="1"/>
  <c r="O1159" i="1"/>
  <c r="AR1159" i="1" s="1"/>
  <c r="M1159" i="1"/>
  <c r="AP1159" i="1" s="1"/>
  <c r="N1159" i="1"/>
  <c r="AQ1159" i="1" s="1"/>
  <c r="L1159" i="1"/>
  <c r="AO1159" i="1" s="1"/>
  <c r="J1159" i="1"/>
  <c r="Z1509" i="1"/>
  <c r="Y1510" i="1"/>
  <c r="Y1162" i="1"/>
  <c r="Z1161" i="1"/>
  <c r="O1308" i="1"/>
  <c r="AR1308" i="1" s="1"/>
  <c r="M1308" i="1"/>
  <c r="AP1308" i="1" s="1"/>
  <c r="N1308" i="1"/>
  <c r="AQ1308" i="1" s="1"/>
  <c r="J1308" i="1"/>
  <c r="L1308" i="1"/>
  <c r="AO1308" i="1" s="1"/>
  <c r="AN315" i="1"/>
  <c r="Q512" i="1"/>
  <c r="AN166" i="1"/>
  <c r="Q313" i="1"/>
  <c r="AS66" i="1"/>
  <c r="AN514" i="1"/>
  <c r="Q164" i="1"/>
  <c r="AS512" i="1"/>
  <c r="K167" i="1"/>
  <c r="K69" i="1"/>
  <c r="K316" i="1"/>
  <c r="K515" i="1"/>
  <c r="AS164" i="1"/>
  <c r="Q66" i="1"/>
  <c r="I167" i="1"/>
  <c r="J167" i="1" s="1"/>
  <c r="I69" i="1"/>
  <c r="J69" i="1" s="1"/>
  <c r="I316" i="1"/>
  <c r="J316" i="1" s="1"/>
  <c r="I515" i="1"/>
  <c r="J515" i="1" s="1"/>
  <c r="P513" i="1"/>
  <c r="AN68" i="1"/>
  <c r="P314" i="1"/>
  <c r="P165" i="1"/>
  <c r="P67" i="1"/>
  <c r="AS313" i="1"/>
  <c r="Z70" i="1"/>
  <c r="Y71" i="1"/>
  <c r="Y169" i="1"/>
  <c r="Z168" i="1"/>
  <c r="N315" i="1"/>
  <c r="AQ315" i="1" s="1"/>
  <c r="L315" i="1"/>
  <c r="AO315" i="1" s="1"/>
  <c r="M315" i="1"/>
  <c r="AP315" i="1" s="1"/>
  <c r="O315" i="1"/>
  <c r="AR315" i="1" s="1"/>
  <c r="O68" i="1"/>
  <c r="AR68" i="1" s="1"/>
  <c r="L68" i="1"/>
  <c r="AO68" i="1" s="1"/>
  <c r="N68" i="1"/>
  <c r="AQ68" i="1" s="1"/>
  <c r="M68" i="1"/>
  <c r="AP68" i="1" s="1"/>
  <c r="Y318" i="1"/>
  <c r="Z317" i="1"/>
  <c r="O166" i="1"/>
  <c r="AR166" i="1" s="1"/>
  <c r="M166" i="1"/>
  <c r="AP166" i="1" s="1"/>
  <c r="L166" i="1"/>
  <c r="AO166" i="1" s="1"/>
  <c r="N166" i="1"/>
  <c r="AQ166" i="1" s="1"/>
  <c r="Z516" i="1"/>
  <c r="Y517" i="1"/>
  <c r="L514" i="1"/>
  <c r="AO514" i="1" s="1"/>
  <c r="M514" i="1"/>
  <c r="AP514" i="1" s="1"/>
  <c r="N514" i="1"/>
  <c r="AQ514" i="1" s="1"/>
  <c r="O514" i="1"/>
  <c r="AR514" i="1" s="1"/>
  <c r="F2054" i="1"/>
  <c r="U2054" i="1"/>
  <c r="E2054" i="1"/>
  <c r="T2054" i="1"/>
  <c r="S2054" i="1"/>
  <c r="R2054" i="1"/>
  <c r="V2054" i="1"/>
  <c r="S2153" i="1"/>
  <c r="U2153" i="1"/>
  <c r="T2153" i="1"/>
  <c r="R2153" i="1"/>
  <c r="F2153" i="1"/>
  <c r="V2153" i="1"/>
  <c r="E2153" i="1"/>
  <c r="R4485" i="1"/>
  <c r="F4485" i="1"/>
  <c r="U4485" i="1"/>
  <c r="T4485" i="1"/>
  <c r="V4485" i="1"/>
  <c r="E4485" i="1"/>
  <c r="S4485" i="1"/>
  <c r="S3493" i="1"/>
  <c r="R3493" i="1"/>
  <c r="V3493" i="1"/>
  <c r="F3493" i="1"/>
  <c r="T3493" i="1"/>
  <c r="U3493" i="1"/>
  <c r="E3493" i="1"/>
  <c r="S4137" i="1"/>
  <c r="T4137" i="1"/>
  <c r="U4137" i="1"/>
  <c r="F4137" i="1"/>
  <c r="R4137" i="1"/>
  <c r="V4137" i="1"/>
  <c r="E4137" i="1"/>
  <c r="V5477" i="1"/>
  <c r="R5477" i="1"/>
  <c r="F5477" i="1"/>
  <c r="U5477" i="1"/>
  <c r="T5477" i="1"/>
  <c r="E5477" i="1"/>
  <c r="S5477" i="1"/>
  <c r="V5030" i="1"/>
  <c r="R5030" i="1"/>
  <c r="F5030" i="1"/>
  <c r="T5030" i="1"/>
  <c r="U5030" i="1"/>
  <c r="E5030" i="1"/>
  <c r="S5030" i="1"/>
  <c r="S2302" i="1"/>
  <c r="U2302" i="1"/>
  <c r="F2302" i="1"/>
  <c r="R2302" i="1"/>
  <c r="E2302" i="1"/>
  <c r="T2302" i="1"/>
  <c r="V2302" i="1"/>
  <c r="T2501" i="1"/>
  <c r="R2501" i="1"/>
  <c r="V2501" i="1"/>
  <c r="F2501" i="1"/>
  <c r="E2501" i="1"/>
  <c r="S2501" i="1"/>
  <c r="U2501" i="1"/>
  <c r="V3294" i="1"/>
  <c r="R3294" i="1"/>
  <c r="F3294" i="1"/>
  <c r="S3294" i="1"/>
  <c r="E3294" i="1"/>
  <c r="T3294" i="1"/>
  <c r="U3294" i="1"/>
  <c r="U4286" i="1"/>
  <c r="E4286" i="1"/>
  <c r="T4286" i="1"/>
  <c r="S4286" i="1"/>
  <c r="R4286" i="1"/>
  <c r="F4286" i="1"/>
  <c r="V4286" i="1"/>
  <c r="E4038" i="1"/>
  <c r="T4038" i="1"/>
  <c r="F4038" i="1"/>
  <c r="V4038" i="1"/>
  <c r="U4038" i="1"/>
  <c r="S4038" i="1"/>
  <c r="R4038" i="1"/>
  <c r="F3145" i="1"/>
  <c r="U3145" i="1"/>
  <c r="S3145" i="1"/>
  <c r="E3145" i="1"/>
  <c r="V3145" i="1"/>
  <c r="T3145" i="1"/>
  <c r="R3145" i="1"/>
  <c r="T3046" i="1"/>
  <c r="F3046" i="1"/>
  <c r="S3046" i="1"/>
  <c r="U3046" i="1"/>
  <c r="E3046" i="1"/>
  <c r="R3046" i="1"/>
  <c r="V3046" i="1"/>
  <c r="R5129" i="1"/>
  <c r="E5129" i="1"/>
  <c r="T5129" i="1"/>
  <c r="V5129" i="1"/>
  <c r="F5129" i="1"/>
  <c r="S5129" i="1"/>
  <c r="U5129" i="1"/>
  <c r="T5278" i="1"/>
  <c r="S5278" i="1"/>
  <c r="R5278" i="1"/>
  <c r="V5278" i="1"/>
  <c r="U5278" i="1"/>
  <c r="E5278" i="1"/>
  <c r="F5278" i="1"/>
  <c r="F1062" i="1"/>
  <c r="U1062" i="1"/>
  <c r="R1062" i="1"/>
  <c r="T1062" i="1"/>
  <c r="V1062" i="1"/>
  <c r="E1062" i="1"/>
  <c r="S1062" i="1"/>
  <c r="S1310" i="1"/>
  <c r="E1310" i="1"/>
  <c r="U1310" i="1"/>
  <c r="V1310" i="1"/>
  <c r="T1310" i="1"/>
  <c r="R1310" i="1"/>
  <c r="F1310" i="1"/>
  <c r="V1161" i="1"/>
  <c r="F1161" i="1"/>
  <c r="T1161" i="1"/>
  <c r="R1161" i="1"/>
  <c r="E1161" i="1"/>
  <c r="U1161" i="1"/>
  <c r="S1161" i="1"/>
  <c r="F1509" i="1"/>
  <c r="R1509" i="1"/>
  <c r="S1509" i="1"/>
  <c r="V1509" i="1"/>
  <c r="E1509" i="1"/>
  <c r="T1509" i="1"/>
  <c r="U1509" i="1"/>
  <c r="U168" i="1"/>
  <c r="T168" i="1"/>
  <c r="S168" i="1"/>
  <c r="R168" i="1"/>
  <c r="V168" i="1"/>
  <c r="E168" i="1"/>
  <c r="F168" i="1"/>
  <c r="U516" i="1"/>
  <c r="S516" i="1"/>
  <c r="R516" i="1"/>
  <c r="V516" i="1"/>
  <c r="T516" i="1"/>
  <c r="F516" i="1"/>
  <c r="E516" i="1"/>
  <c r="U70" i="1"/>
  <c r="T70" i="1"/>
  <c r="S70" i="1"/>
  <c r="R70" i="1"/>
  <c r="V70" i="1"/>
  <c r="F70" i="1"/>
  <c r="E70" i="1"/>
  <c r="V317" i="1"/>
  <c r="U317" i="1"/>
  <c r="T317" i="1"/>
  <c r="S317" i="1"/>
  <c r="R317" i="1"/>
  <c r="F317" i="1"/>
  <c r="E317" i="1"/>
  <c r="B317" i="4" l="1"/>
  <c r="B70" i="4"/>
  <c r="B516" i="4"/>
  <c r="B168" i="4"/>
  <c r="A147" i="1"/>
  <c r="AM146" i="1"/>
  <c r="K5278" i="1"/>
  <c r="I5278" i="1"/>
  <c r="I5129" i="1"/>
  <c r="K5129" i="1"/>
  <c r="I3046" i="1"/>
  <c r="K3046" i="1"/>
  <c r="K3145" i="1"/>
  <c r="I3145" i="1"/>
  <c r="K4038" i="1"/>
  <c r="I4038" i="1"/>
  <c r="I4286" i="1"/>
  <c r="K4286" i="1"/>
  <c r="I3294" i="1"/>
  <c r="K3294" i="1"/>
  <c r="K2501" i="1"/>
  <c r="I2501" i="1"/>
  <c r="K2302" i="1"/>
  <c r="I2302" i="1"/>
  <c r="I5030" i="1"/>
  <c r="K5030" i="1"/>
  <c r="K5477" i="1"/>
  <c r="I5477" i="1"/>
  <c r="K4137" i="1"/>
  <c r="I4137" i="1"/>
  <c r="K3493" i="1"/>
  <c r="I3493" i="1"/>
  <c r="K4485" i="1"/>
  <c r="I4485" i="1"/>
  <c r="K2153" i="1"/>
  <c r="I2153" i="1"/>
  <c r="I2054" i="1"/>
  <c r="K2054" i="1"/>
  <c r="AS3291" i="1"/>
  <c r="Q3291" i="1"/>
  <c r="P5127" i="1"/>
  <c r="AN5127" i="1"/>
  <c r="A5071" i="1"/>
  <c r="AM5070" i="1"/>
  <c r="Z2154" i="1"/>
  <c r="Y2155" i="1"/>
  <c r="AS5275" i="1"/>
  <c r="Q5275" i="1"/>
  <c r="A1071" i="1"/>
  <c r="AM1070" i="1"/>
  <c r="P4483" i="1"/>
  <c r="AN4483" i="1"/>
  <c r="Q3490" i="1"/>
  <c r="AS3490" i="1"/>
  <c r="O2053" i="1"/>
  <c r="AR2053" i="1" s="1"/>
  <c r="N2053" i="1"/>
  <c r="AQ2053" i="1" s="1"/>
  <c r="M2053" i="1"/>
  <c r="AP2053" i="1" s="1"/>
  <c r="L2053" i="1"/>
  <c r="AO2053" i="1" s="1"/>
  <c r="J2053" i="1"/>
  <c r="M3492" i="1"/>
  <c r="AP3492" i="1" s="1"/>
  <c r="L3492" i="1"/>
  <c r="AO3492" i="1" s="1"/>
  <c r="N3492" i="1"/>
  <c r="AQ3492" i="1" s="1"/>
  <c r="J3492" i="1"/>
  <c r="O3492" i="1"/>
  <c r="AR3492" i="1" s="1"/>
  <c r="Z3047" i="1"/>
  <c r="Y3048" i="1"/>
  <c r="Y3147" i="1"/>
  <c r="Z3146" i="1"/>
  <c r="N4285" i="1"/>
  <c r="AQ4285" i="1" s="1"/>
  <c r="O4285" i="1"/>
  <c r="AR4285" i="1" s="1"/>
  <c r="M4285" i="1"/>
  <c r="AP4285" i="1" s="1"/>
  <c r="L4285" i="1"/>
  <c r="AO4285" i="1" s="1"/>
  <c r="J4285" i="1"/>
  <c r="L5029" i="1"/>
  <c r="AO5029" i="1" s="1"/>
  <c r="J5029" i="1"/>
  <c r="O5029" i="1"/>
  <c r="AR5029" i="1" s="1"/>
  <c r="N5029" i="1"/>
  <c r="AQ5029" i="1" s="1"/>
  <c r="M5029" i="1"/>
  <c r="AP5029" i="1" s="1"/>
  <c r="Z2055" i="1"/>
  <c r="Y2056" i="1"/>
  <c r="Y5131" i="1"/>
  <c r="Z5130" i="1"/>
  <c r="AS2051" i="1"/>
  <c r="Q2051" i="1"/>
  <c r="P4036" i="1"/>
  <c r="AN4036" i="1"/>
  <c r="P2499" i="1"/>
  <c r="AN2499" i="1"/>
  <c r="AS5126" i="1"/>
  <c r="Q5126" i="1"/>
  <c r="Y2503" i="1"/>
  <c r="Z2502" i="1"/>
  <c r="N4484" i="1"/>
  <c r="AQ4484" i="1" s="1"/>
  <c r="M4484" i="1"/>
  <c r="AP4484" i="1" s="1"/>
  <c r="L4484" i="1"/>
  <c r="AO4484" i="1" s="1"/>
  <c r="J4484" i="1"/>
  <c r="O4484" i="1"/>
  <c r="AR4484" i="1" s="1"/>
  <c r="AN2052" i="1"/>
  <c r="P2052" i="1"/>
  <c r="A2071" i="1"/>
  <c r="AM2070" i="1"/>
  <c r="A4071" i="1"/>
  <c r="AM4070" i="1"/>
  <c r="AN4284" i="1"/>
  <c r="P4284" i="1"/>
  <c r="Z3494" i="1"/>
  <c r="Y3495" i="1"/>
  <c r="M5277" i="1"/>
  <c r="AP5277" i="1" s="1"/>
  <c r="J5277" i="1"/>
  <c r="N5277" i="1"/>
  <c r="AQ5277" i="1" s="1"/>
  <c r="L5277" i="1"/>
  <c r="AO5277" i="1" s="1"/>
  <c r="O5277" i="1"/>
  <c r="AR5277" i="1" s="1"/>
  <c r="O5128" i="1"/>
  <c r="AR5128" i="1" s="1"/>
  <c r="J5128" i="1"/>
  <c r="L5128" i="1"/>
  <c r="AO5128" i="1" s="1"/>
  <c r="N5128" i="1"/>
  <c r="AQ5128" i="1" s="1"/>
  <c r="M5128" i="1"/>
  <c r="AP5128" i="1" s="1"/>
  <c r="L3293" i="1"/>
  <c r="AO3293" i="1" s="1"/>
  <c r="N3293" i="1"/>
  <c r="AQ3293" i="1" s="1"/>
  <c r="O3293" i="1"/>
  <c r="AR3293" i="1" s="1"/>
  <c r="M3293" i="1"/>
  <c r="AP3293" i="1" s="1"/>
  <c r="J3293" i="1"/>
  <c r="AS2299" i="1"/>
  <c r="Q2299" i="1"/>
  <c r="Z4138" i="1"/>
  <c r="Y4139" i="1"/>
  <c r="P2151" i="1"/>
  <c r="AN2151" i="1"/>
  <c r="N2301" i="1"/>
  <c r="AQ2301" i="1" s="1"/>
  <c r="J2301" i="1"/>
  <c r="O2301" i="1"/>
  <c r="AR2301" i="1" s="1"/>
  <c r="M2301" i="1"/>
  <c r="AP2301" i="1" s="1"/>
  <c r="L2301" i="1"/>
  <c r="AO2301" i="1" s="1"/>
  <c r="L2500" i="1"/>
  <c r="AO2500" i="1" s="1"/>
  <c r="J2500" i="1"/>
  <c r="O2500" i="1"/>
  <c r="AR2500" i="1" s="1"/>
  <c r="N2500" i="1"/>
  <c r="AQ2500" i="1" s="1"/>
  <c r="M2500" i="1"/>
  <c r="AP2500" i="1" s="1"/>
  <c r="AN5475" i="1"/>
  <c r="P5475" i="1"/>
  <c r="Q4134" i="1"/>
  <c r="AS4134" i="1"/>
  <c r="Z2303" i="1"/>
  <c r="Y2304" i="1"/>
  <c r="Z4486" i="1"/>
  <c r="Y4487" i="1"/>
  <c r="AN4135" i="1"/>
  <c r="P4135" i="1"/>
  <c r="Q2150" i="1"/>
  <c r="AS2150" i="1"/>
  <c r="J5476" i="1"/>
  <c r="O5476" i="1"/>
  <c r="AR5476" i="1" s="1"/>
  <c r="N5476" i="1"/>
  <c r="AQ5476" i="1" s="1"/>
  <c r="M5476" i="1"/>
  <c r="AP5476" i="1" s="1"/>
  <c r="L5476" i="1"/>
  <c r="AO5476" i="1" s="1"/>
  <c r="M3045" i="1"/>
  <c r="AP3045" i="1" s="1"/>
  <c r="N3045" i="1"/>
  <c r="AQ3045" i="1" s="1"/>
  <c r="L3045" i="1"/>
  <c r="AO3045" i="1" s="1"/>
  <c r="J3045" i="1"/>
  <c r="O3045" i="1"/>
  <c r="AR3045" i="1" s="1"/>
  <c r="AS5027" i="1"/>
  <c r="Q5027" i="1"/>
  <c r="Q4482" i="1"/>
  <c r="AS4482" i="1"/>
  <c r="AS2498" i="1"/>
  <c r="Q2498" i="1"/>
  <c r="P5276" i="1"/>
  <c r="AN5276" i="1"/>
  <c r="A3071" i="1"/>
  <c r="AM3070" i="1"/>
  <c r="Y3296" i="1"/>
  <c r="Z3295" i="1"/>
  <c r="M2152" i="1"/>
  <c r="AP2152" i="1" s="1"/>
  <c r="O2152" i="1"/>
  <c r="AR2152" i="1" s="1"/>
  <c r="N2152" i="1"/>
  <c r="AQ2152" i="1" s="1"/>
  <c r="L2152" i="1"/>
  <c r="AO2152" i="1" s="1"/>
  <c r="J2152" i="1"/>
  <c r="O4136" i="1"/>
  <c r="AR4136" i="1" s="1"/>
  <c r="N4136" i="1"/>
  <c r="AQ4136" i="1" s="1"/>
  <c r="M4136" i="1"/>
  <c r="AP4136" i="1" s="1"/>
  <c r="L4136" i="1"/>
  <c r="AO4136" i="1" s="1"/>
  <c r="J4136" i="1"/>
  <c r="O3144" i="1"/>
  <c r="AR3144" i="1" s="1"/>
  <c r="N3144" i="1"/>
  <c r="AQ3144" i="1" s="1"/>
  <c r="M3144" i="1"/>
  <c r="AP3144" i="1" s="1"/>
  <c r="L3144" i="1"/>
  <c r="AO3144" i="1" s="1"/>
  <c r="J3144" i="1"/>
  <c r="Q3043" i="1"/>
  <c r="AS3043" i="1"/>
  <c r="AN5028" i="1"/>
  <c r="P5028" i="1"/>
  <c r="Y4040" i="1"/>
  <c r="Z4039" i="1"/>
  <c r="P3292" i="1"/>
  <c r="AN3292" i="1"/>
  <c r="Y5479" i="1"/>
  <c r="Z5478" i="1"/>
  <c r="Y4288" i="1"/>
  <c r="Z4287" i="1"/>
  <c r="Y5280" i="1"/>
  <c r="Z5279" i="1"/>
  <c r="Q4283" i="1"/>
  <c r="AS4283" i="1"/>
  <c r="Q4035" i="1"/>
  <c r="AS4035" i="1"/>
  <c r="P3143" i="1"/>
  <c r="AN3143" i="1"/>
  <c r="P3044" i="1"/>
  <c r="AN3044" i="1"/>
  <c r="AN2300" i="1"/>
  <c r="P2300" i="1"/>
  <c r="Y5032" i="1"/>
  <c r="Z5031" i="1"/>
  <c r="P3491" i="1"/>
  <c r="AN3491" i="1"/>
  <c r="Q5474" i="1"/>
  <c r="AS5474" i="1"/>
  <c r="Q3142" i="1"/>
  <c r="AS3142" i="1"/>
  <c r="N4037" i="1"/>
  <c r="AQ4037" i="1" s="1"/>
  <c r="M4037" i="1"/>
  <c r="AP4037" i="1" s="1"/>
  <c r="L4037" i="1"/>
  <c r="AO4037" i="1" s="1"/>
  <c r="J4037" i="1"/>
  <c r="O4037" i="1"/>
  <c r="AR4037" i="1" s="1"/>
  <c r="I1509" i="1"/>
  <c r="K1509" i="1"/>
  <c r="I1161" i="1"/>
  <c r="K1161" i="1"/>
  <c r="K1310" i="1"/>
  <c r="I1310" i="1"/>
  <c r="K1062" i="1"/>
  <c r="I1062" i="1"/>
  <c r="Z1510" i="1"/>
  <c r="Y1511" i="1"/>
  <c r="AN1060" i="1"/>
  <c r="P1060" i="1"/>
  <c r="AN1507" i="1"/>
  <c r="P1507" i="1"/>
  <c r="Q1506" i="1"/>
  <c r="AS1506" i="1"/>
  <c r="J1508" i="1"/>
  <c r="N1508" i="1"/>
  <c r="AQ1508" i="1" s="1"/>
  <c r="M1508" i="1"/>
  <c r="AP1508" i="1" s="1"/>
  <c r="O1508" i="1"/>
  <c r="AR1508" i="1" s="1"/>
  <c r="L1508" i="1"/>
  <c r="AO1508" i="1" s="1"/>
  <c r="AN1308" i="1"/>
  <c r="P1308" i="1"/>
  <c r="M1061" i="1"/>
  <c r="AP1061" i="1" s="1"/>
  <c r="O1061" i="1"/>
  <c r="AR1061" i="1" s="1"/>
  <c r="L1061" i="1"/>
  <c r="AO1061" i="1" s="1"/>
  <c r="J1061" i="1"/>
  <c r="N1061" i="1"/>
  <c r="AQ1061" i="1" s="1"/>
  <c r="AN1159" i="1"/>
  <c r="P1159" i="1"/>
  <c r="AS1307" i="1"/>
  <c r="Q1307" i="1"/>
  <c r="Q1059" i="1"/>
  <c r="AS1059" i="1"/>
  <c r="Y1064" i="1"/>
  <c r="Z1063" i="1"/>
  <c r="M1160" i="1"/>
  <c r="AP1160" i="1" s="1"/>
  <c r="O1160" i="1"/>
  <c r="AR1160" i="1" s="1"/>
  <c r="N1160" i="1"/>
  <c r="AQ1160" i="1" s="1"/>
  <c r="L1160" i="1"/>
  <c r="AO1160" i="1" s="1"/>
  <c r="J1160" i="1"/>
  <c r="Q1158" i="1"/>
  <c r="AS1158" i="1"/>
  <c r="Z1162" i="1"/>
  <c r="Y1163" i="1"/>
  <c r="Z1311" i="1"/>
  <c r="Y1312" i="1"/>
  <c r="M1309" i="1"/>
  <c r="AP1309" i="1" s="1"/>
  <c r="O1309" i="1"/>
  <c r="AR1309" i="1" s="1"/>
  <c r="L1309" i="1"/>
  <c r="AO1309" i="1" s="1"/>
  <c r="J1309" i="1"/>
  <c r="N1309" i="1"/>
  <c r="AQ1309" i="1" s="1"/>
  <c r="Q513" i="1"/>
  <c r="AN515" i="1"/>
  <c r="AN316" i="1"/>
  <c r="Q314" i="1"/>
  <c r="Q67" i="1"/>
  <c r="AN167" i="1"/>
  <c r="Q165" i="1"/>
  <c r="AS513" i="1"/>
  <c r="K317" i="1"/>
  <c r="K70" i="1"/>
  <c r="K516" i="1"/>
  <c r="K168" i="1"/>
  <c r="I317" i="1"/>
  <c r="J317" i="1" s="1"/>
  <c r="I70" i="1"/>
  <c r="J70" i="1" s="1"/>
  <c r="I516" i="1"/>
  <c r="J516" i="1" s="1"/>
  <c r="I168" i="1"/>
  <c r="J168" i="1" s="1"/>
  <c r="AN69" i="1"/>
  <c r="AS314" i="1"/>
  <c r="AS67" i="1"/>
  <c r="AS165" i="1"/>
  <c r="P68" i="1"/>
  <c r="P166" i="1"/>
  <c r="P514" i="1"/>
  <c r="P315" i="1"/>
  <c r="Z169" i="1"/>
  <c r="Y170" i="1"/>
  <c r="Y72" i="1"/>
  <c r="Z71" i="1"/>
  <c r="N69" i="1"/>
  <c r="AQ69" i="1" s="1"/>
  <c r="M69" i="1"/>
  <c r="AP69" i="1" s="1"/>
  <c r="L69" i="1"/>
  <c r="AO69" i="1" s="1"/>
  <c r="O69" i="1"/>
  <c r="AR69" i="1" s="1"/>
  <c r="N515" i="1"/>
  <c r="AQ515" i="1" s="1"/>
  <c r="M515" i="1"/>
  <c r="AP515" i="1" s="1"/>
  <c r="L515" i="1"/>
  <c r="AO515" i="1" s="1"/>
  <c r="O515" i="1"/>
  <c r="AR515" i="1" s="1"/>
  <c r="O167" i="1"/>
  <c r="AR167" i="1" s="1"/>
  <c r="M167" i="1"/>
  <c r="AP167" i="1" s="1"/>
  <c r="N167" i="1"/>
  <c r="AQ167" i="1" s="1"/>
  <c r="L167" i="1"/>
  <c r="AO167" i="1" s="1"/>
  <c r="Y319" i="1"/>
  <c r="Z318" i="1"/>
  <c r="Z517" i="1"/>
  <c r="Y518" i="1"/>
  <c r="O316" i="1"/>
  <c r="AR316" i="1" s="1"/>
  <c r="N316" i="1"/>
  <c r="AQ316" i="1" s="1"/>
  <c r="M316" i="1"/>
  <c r="AP316" i="1" s="1"/>
  <c r="L316" i="1"/>
  <c r="AO316" i="1" s="1"/>
  <c r="T5478" i="1"/>
  <c r="V5478" i="1"/>
  <c r="R5478" i="1"/>
  <c r="F5478" i="1"/>
  <c r="U5478" i="1"/>
  <c r="E5478" i="1"/>
  <c r="S5478" i="1"/>
  <c r="U2154" i="1"/>
  <c r="R2154" i="1"/>
  <c r="S2154" i="1"/>
  <c r="T2154" i="1"/>
  <c r="V2154" i="1"/>
  <c r="F2154" i="1"/>
  <c r="E2154" i="1"/>
  <c r="T3494" i="1"/>
  <c r="U3494" i="1"/>
  <c r="S3494" i="1"/>
  <c r="R3494" i="1"/>
  <c r="V3494" i="1"/>
  <c r="F3494" i="1"/>
  <c r="E3494" i="1"/>
  <c r="F2502" i="1"/>
  <c r="E2502" i="1"/>
  <c r="S2502" i="1"/>
  <c r="T2502" i="1"/>
  <c r="U2502" i="1"/>
  <c r="V2502" i="1"/>
  <c r="R2502" i="1"/>
  <c r="S5031" i="1"/>
  <c r="R5031" i="1"/>
  <c r="F5031" i="1"/>
  <c r="U5031" i="1"/>
  <c r="V5031" i="1"/>
  <c r="T5031" i="1"/>
  <c r="E5031" i="1"/>
  <c r="R4039" i="1"/>
  <c r="V4039" i="1"/>
  <c r="E4039" i="1"/>
  <c r="S4039" i="1"/>
  <c r="F4039" i="1"/>
  <c r="U4039" i="1"/>
  <c r="T4039" i="1"/>
  <c r="S4287" i="1"/>
  <c r="T4287" i="1"/>
  <c r="E4287" i="1"/>
  <c r="U4287" i="1"/>
  <c r="V4287" i="1"/>
  <c r="F4287" i="1"/>
  <c r="R4287" i="1"/>
  <c r="F3146" i="1"/>
  <c r="U3146" i="1"/>
  <c r="E3146" i="1"/>
  <c r="R3146" i="1"/>
  <c r="S3146" i="1"/>
  <c r="T3146" i="1"/>
  <c r="V3146" i="1"/>
  <c r="U5130" i="1"/>
  <c r="T5130" i="1"/>
  <c r="S5130" i="1"/>
  <c r="F5130" i="1"/>
  <c r="V5130" i="1"/>
  <c r="R5130" i="1"/>
  <c r="E5130" i="1"/>
  <c r="F4486" i="1"/>
  <c r="U4486" i="1"/>
  <c r="E4486" i="1"/>
  <c r="T4486" i="1"/>
  <c r="S4486" i="1"/>
  <c r="V4486" i="1"/>
  <c r="R4486" i="1"/>
  <c r="T3295" i="1"/>
  <c r="E3295" i="1"/>
  <c r="S3295" i="1"/>
  <c r="R3295" i="1"/>
  <c r="V3295" i="1"/>
  <c r="U3295" i="1"/>
  <c r="F3295" i="1"/>
  <c r="R4138" i="1"/>
  <c r="F4138" i="1"/>
  <c r="U4138" i="1"/>
  <c r="E4138" i="1"/>
  <c r="T4138" i="1"/>
  <c r="V4138" i="1"/>
  <c r="S4138" i="1"/>
  <c r="R2303" i="1"/>
  <c r="T2303" i="1"/>
  <c r="S2303" i="1"/>
  <c r="U2303" i="1"/>
  <c r="F2303" i="1"/>
  <c r="V2303" i="1"/>
  <c r="E2303" i="1"/>
  <c r="V5279" i="1"/>
  <c r="R5279" i="1"/>
  <c r="F5279" i="1"/>
  <c r="T5279" i="1"/>
  <c r="U5279" i="1"/>
  <c r="S5279" i="1"/>
  <c r="E5279" i="1"/>
  <c r="R3047" i="1"/>
  <c r="F3047" i="1"/>
  <c r="U3047" i="1"/>
  <c r="T3047" i="1"/>
  <c r="V3047" i="1"/>
  <c r="E3047" i="1"/>
  <c r="S3047" i="1"/>
  <c r="S2055" i="1"/>
  <c r="T2055" i="1"/>
  <c r="U2055" i="1"/>
  <c r="F2055" i="1"/>
  <c r="V2055" i="1"/>
  <c r="E2055" i="1"/>
  <c r="R2055" i="1"/>
  <c r="F1510" i="1"/>
  <c r="U1510" i="1"/>
  <c r="E1510" i="1"/>
  <c r="R1510" i="1"/>
  <c r="T1510" i="1"/>
  <c r="S1510" i="1"/>
  <c r="V1510" i="1"/>
  <c r="S1311" i="1"/>
  <c r="T1311" i="1"/>
  <c r="F1311" i="1"/>
  <c r="R1311" i="1"/>
  <c r="E1311" i="1"/>
  <c r="U1311" i="1"/>
  <c r="V1311" i="1"/>
  <c r="E1063" i="1"/>
  <c r="F1063" i="1"/>
  <c r="T1063" i="1"/>
  <c r="V1063" i="1"/>
  <c r="S1063" i="1"/>
  <c r="U1063" i="1"/>
  <c r="R1063" i="1"/>
  <c r="E1162" i="1"/>
  <c r="T1162" i="1"/>
  <c r="V1162" i="1"/>
  <c r="S1162" i="1"/>
  <c r="F1162" i="1"/>
  <c r="R1162" i="1"/>
  <c r="U1162" i="1"/>
  <c r="T71" i="1"/>
  <c r="V71" i="1"/>
  <c r="S71" i="1"/>
  <c r="U71" i="1"/>
  <c r="R71" i="1"/>
  <c r="F71" i="1"/>
  <c r="E71" i="1"/>
  <c r="T318" i="1"/>
  <c r="S318" i="1"/>
  <c r="U318" i="1"/>
  <c r="V318" i="1"/>
  <c r="R318" i="1"/>
  <c r="F318" i="1"/>
  <c r="E318" i="1"/>
  <c r="V169" i="1"/>
  <c r="U169" i="1"/>
  <c r="T169" i="1"/>
  <c r="R169" i="1"/>
  <c r="S169" i="1"/>
  <c r="F169" i="1"/>
  <c r="E169" i="1"/>
  <c r="V517" i="1"/>
  <c r="U517" i="1"/>
  <c r="T517" i="1"/>
  <c r="S517" i="1"/>
  <c r="R517" i="1"/>
  <c r="F517" i="1"/>
  <c r="E517" i="1"/>
  <c r="B517" i="4" l="1"/>
  <c r="B169" i="4"/>
  <c r="B318" i="4"/>
  <c r="B71" i="4"/>
  <c r="A148" i="1"/>
  <c r="AM147" i="1"/>
  <c r="I2055" i="1"/>
  <c r="K2055" i="1"/>
  <c r="K3047" i="1"/>
  <c r="I3047" i="1"/>
  <c r="I5279" i="1"/>
  <c r="K5279" i="1"/>
  <c r="K2303" i="1"/>
  <c r="I2303" i="1"/>
  <c r="I4138" i="1"/>
  <c r="K4138" i="1"/>
  <c r="K3295" i="1"/>
  <c r="I3295" i="1"/>
  <c r="K4486" i="1"/>
  <c r="I4486" i="1"/>
  <c r="K5130" i="1"/>
  <c r="I5130" i="1"/>
  <c r="K3146" i="1"/>
  <c r="I3146" i="1"/>
  <c r="K4287" i="1"/>
  <c r="I4287" i="1"/>
  <c r="I4039" i="1"/>
  <c r="K4039" i="1"/>
  <c r="K5031" i="1"/>
  <c r="I5031" i="1"/>
  <c r="K2502" i="1"/>
  <c r="I2502" i="1"/>
  <c r="K3494" i="1"/>
  <c r="I3494" i="1"/>
  <c r="K2154" i="1"/>
  <c r="I2154" i="1"/>
  <c r="K5478" i="1"/>
  <c r="I5478" i="1"/>
  <c r="Z5032" i="1"/>
  <c r="Y5033" i="1"/>
  <c r="Z3048" i="1"/>
  <c r="Y3049" i="1"/>
  <c r="P2053" i="1"/>
  <c r="AN2053" i="1"/>
  <c r="Q4483" i="1"/>
  <c r="AS4483" i="1"/>
  <c r="L4137" i="1"/>
  <c r="AO4137" i="1" s="1"/>
  <c r="J4137" i="1"/>
  <c r="M4137" i="1"/>
  <c r="AP4137" i="1" s="1"/>
  <c r="O4137" i="1"/>
  <c r="AR4137" i="1" s="1"/>
  <c r="N4137" i="1"/>
  <c r="AQ4137" i="1" s="1"/>
  <c r="N2501" i="1"/>
  <c r="AQ2501" i="1" s="1"/>
  <c r="M2501" i="1"/>
  <c r="AP2501" i="1" s="1"/>
  <c r="L2501" i="1"/>
  <c r="AO2501" i="1" s="1"/>
  <c r="J2501" i="1"/>
  <c r="O2501" i="1"/>
  <c r="AR2501" i="1" s="1"/>
  <c r="M3145" i="1"/>
  <c r="AP3145" i="1" s="1"/>
  <c r="L3145" i="1"/>
  <c r="AO3145" i="1" s="1"/>
  <c r="J3145" i="1"/>
  <c r="N3145" i="1"/>
  <c r="AQ3145" i="1" s="1"/>
  <c r="O3145" i="1"/>
  <c r="AR3145" i="1" s="1"/>
  <c r="AN4484" i="1"/>
  <c r="P4484" i="1"/>
  <c r="A5072" i="1"/>
  <c r="AM5071" i="1"/>
  <c r="N2054" i="1"/>
  <c r="AQ2054" i="1" s="1"/>
  <c r="M2054" i="1"/>
  <c r="AP2054" i="1" s="1"/>
  <c r="O2054" i="1"/>
  <c r="AR2054" i="1" s="1"/>
  <c r="L2054" i="1"/>
  <c r="AO2054" i="1" s="1"/>
  <c r="J2054" i="1"/>
  <c r="AN4037" i="1"/>
  <c r="P4037" i="1"/>
  <c r="AS3044" i="1"/>
  <c r="Q3044" i="1"/>
  <c r="Y4488" i="1"/>
  <c r="Z4487" i="1"/>
  <c r="P5277" i="1"/>
  <c r="AN5277" i="1"/>
  <c r="A1072" i="1"/>
  <c r="AM1071" i="1"/>
  <c r="M2153" i="1"/>
  <c r="AP2153" i="1" s="1"/>
  <c r="L2153" i="1"/>
  <c r="AO2153" i="1" s="1"/>
  <c r="J2153" i="1"/>
  <c r="N2153" i="1"/>
  <c r="AQ2153" i="1" s="1"/>
  <c r="O2153" i="1"/>
  <c r="AR2153" i="1" s="1"/>
  <c r="J5477" i="1"/>
  <c r="N5477" i="1"/>
  <c r="AQ5477" i="1" s="1"/>
  <c r="M5477" i="1"/>
  <c r="AP5477" i="1" s="1"/>
  <c r="O5477" i="1"/>
  <c r="AR5477" i="1" s="1"/>
  <c r="L5477" i="1"/>
  <c r="AO5477" i="1" s="1"/>
  <c r="AS3491" i="1"/>
  <c r="Q3491" i="1"/>
  <c r="Y5281" i="1"/>
  <c r="Z5280" i="1"/>
  <c r="Q3292" i="1"/>
  <c r="AS3292" i="1"/>
  <c r="AN3144" i="1"/>
  <c r="P3144" i="1"/>
  <c r="AN3045" i="1"/>
  <c r="P3045" i="1"/>
  <c r="P5476" i="1"/>
  <c r="AN5476" i="1"/>
  <c r="AN2301" i="1"/>
  <c r="P2301" i="1"/>
  <c r="A4072" i="1"/>
  <c r="AM4071" i="1"/>
  <c r="Q2499" i="1"/>
  <c r="AS2499" i="1"/>
  <c r="Q5127" i="1"/>
  <c r="AS5127" i="1"/>
  <c r="M3294" i="1"/>
  <c r="AP3294" i="1" s="1"/>
  <c r="L3294" i="1"/>
  <c r="AO3294" i="1" s="1"/>
  <c r="O3294" i="1"/>
  <c r="AR3294" i="1" s="1"/>
  <c r="N3294" i="1"/>
  <c r="AQ3294" i="1" s="1"/>
  <c r="J3294" i="1"/>
  <c r="O3046" i="1"/>
  <c r="AR3046" i="1" s="1"/>
  <c r="L3046" i="1"/>
  <c r="AO3046" i="1" s="1"/>
  <c r="N3046" i="1"/>
  <c r="AQ3046" i="1" s="1"/>
  <c r="M3046" i="1"/>
  <c r="AP3046" i="1" s="1"/>
  <c r="J3046" i="1"/>
  <c r="Q5475" i="1"/>
  <c r="AS5475" i="1"/>
  <c r="AS3143" i="1"/>
  <c r="Q3143" i="1"/>
  <c r="Z3296" i="1"/>
  <c r="Y3297" i="1"/>
  <c r="P5029" i="1"/>
  <c r="AN5029" i="1"/>
  <c r="Z3147" i="1"/>
  <c r="Y3148" i="1"/>
  <c r="P3492" i="1"/>
  <c r="AN3492" i="1"/>
  <c r="M4485" i="1"/>
  <c r="AP4485" i="1" s="1"/>
  <c r="L4485" i="1"/>
  <c r="AO4485" i="1" s="1"/>
  <c r="J4485" i="1"/>
  <c r="O4485" i="1"/>
  <c r="AR4485" i="1" s="1"/>
  <c r="N4485" i="1"/>
  <c r="AQ4485" i="1" s="1"/>
  <c r="AN4136" i="1"/>
  <c r="P4136" i="1"/>
  <c r="Y2305" i="1"/>
  <c r="Z2304" i="1"/>
  <c r="Y5480" i="1"/>
  <c r="Z5479" i="1"/>
  <c r="Q5276" i="1"/>
  <c r="AS5276" i="1"/>
  <c r="Z4139" i="1"/>
  <c r="Y4140" i="1"/>
  <c r="Z4288" i="1"/>
  <c r="Y4289" i="1"/>
  <c r="Y4041" i="1"/>
  <c r="Z4040" i="1"/>
  <c r="AN2152" i="1"/>
  <c r="P2152" i="1"/>
  <c r="AN3293" i="1"/>
  <c r="P3293" i="1"/>
  <c r="P5128" i="1"/>
  <c r="AN5128" i="1"/>
  <c r="Z3495" i="1"/>
  <c r="Y3496" i="1"/>
  <c r="A2072" i="1"/>
  <c r="AM2071" i="1"/>
  <c r="Q4036" i="1"/>
  <c r="AS4036" i="1"/>
  <c r="Z5131" i="1"/>
  <c r="Y5132" i="1"/>
  <c r="Z2155" i="1"/>
  <c r="Y2156" i="1"/>
  <c r="M5030" i="1"/>
  <c r="AP5030" i="1" s="1"/>
  <c r="O5030" i="1"/>
  <c r="AR5030" i="1" s="1"/>
  <c r="N5030" i="1"/>
  <c r="AQ5030" i="1" s="1"/>
  <c r="L5030" i="1"/>
  <c r="AO5030" i="1" s="1"/>
  <c r="J5030" i="1"/>
  <c r="N4286" i="1"/>
  <c r="AQ4286" i="1" s="1"/>
  <c r="M4286" i="1"/>
  <c r="AP4286" i="1" s="1"/>
  <c r="L4286" i="1"/>
  <c r="AO4286" i="1" s="1"/>
  <c r="O4286" i="1"/>
  <c r="AR4286" i="1" s="1"/>
  <c r="J4286" i="1"/>
  <c r="J5129" i="1"/>
  <c r="O5129" i="1"/>
  <c r="AR5129" i="1" s="1"/>
  <c r="N5129" i="1"/>
  <c r="AQ5129" i="1" s="1"/>
  <c r="M5129" i="1"/>
  <c r="AP5129" i="1" s="1"/>
  <c r="L5129" i="1"/>
  <c r="AO5129" i="1" s="1"/>
  <c r="Q4135" i="1"/>
  <c r="AS4135" i="1"/>
  <c r="AN2500" i="1"/>
  <c r="P2500" i="1"/>
  <c r="AS2151" i="1"/>
  <c r="Q2151" i="1"/>
  <c r="AS2052" i="1"/>
  <c r="Q2052" i="1"/>
  <c r="P4285" i="1"/>
  <c r="AN4285" i="1"/>
  <c r="M3493" i="1"/>
  <c r="AP3493" i="1" s="1"/>
  <c r="L3493" i="1"/>
  <c r="AO3493" i="1" s="1"/>
  <c r="J3493" i="1"/>
  <c r="N3493" i="1"/>
  <c r="AQ3493" i="1" s="1"/>
  <c r="O3493" i="1"/>
  <c r="AR3493" i="1" s="1"/>
  <c r="J2302" i="1"/>
  <c r="L2302" i="1"/>
  <c r="AO2302" i="1" s="1"/>
  <c r="M2302" i="1"/>
  <c r="AP2302" i="1" s="1"/>
  <c r="O2302" i="1"/>
  <c r="AR2302" i="1" s="1"/>
  <c r="N2302" i="1"/>
  <c r="AQ2302" i="1" s="1"/>
  <c r="L4038" i="1"/>
  <c r="AO4038" i="1" s="1"/>
  <c r="M4038" i="1"/>
  <c r="AP4038" i="1" s="1"/>
  <c r="J4038" i="1"/>
  <c r="O4038" i="1"/>
  <c r="AR4038" i="1" s="1"/>
  <c r="N4038" i="1"/>
  <c r="AQ4038" i="1" s="1"/>
  <c r="L5278" i="1"/>
  <c r="AO5278" i="1" s="1"/>
  <c r="J5278" i="1"/>
  <c r="O5278" i="1"/>
  <c r="AR5278" i="1" s="1"/>
  <c r="N5278" i="1"/>
  <c r="AQ5278" i="1" s="1"/>
  <c r="M5278" i="1"/>
  <c r="AP5278" i="1" s="1"/>
  <c r="Q2300" i="1"/>
  <c r="AS2300" i="1"/>
  <c r="AS5028" i="1"/>
  <c r="Q5028" i="1"/>
  <c r="A3072" i="1"/>
  <c r="AM3071" i="1"/>
  <c r="AS4284" i="1"/>
  <c r="Q4284" i="1"/>
  <c r="Y2504" i="1"/>
  <c r="Z2503" i="1"/>
  <c r="Y2057" i="1"/>
  <c r="Z2056" i="1"/>
  <c r="K1162" i="1"/>
  <c r="I1162" i="1"/>
  <c r="K1063" i="1"/>
  <c r="I1063" i="1"/>
  <c r="K1311" i="1"/>
  <c r="I1311" i="1"/>
  <c r="K1510" i="1"/>
  <c r="I1510" i="1"/>
  <c r="Y1164" i="1"/>
  <c r="Z1163" i="1"/>
  <c r="AS1308" i="1"/>
  <c r="Q1308" i="1"/>
  <c r="M1062" i="1"/>
  <c r="AP1062" i="1" s="1"/>
  <c r="J1062" i="1"/>
  <c r="N1062" i="1"/>
  <c r="AQ1062" i="1" s="1"/>
  <c r="O1062" i="1"/>
  <c r="AR1062" i="1" s="1"/>
  <c r="L1062" i="1"/>
  <c r="AO1062" i="1" s="1"/>
  <c r="AN1309" i="1"/>
  <c r="P1309" i="1"/>
  <c r="AS1159" i="1"/>
  <c r="Q1159" i="1"/>
  <c r="AS1507" i="1"/>
  <c r="Q1507" i="1"/>
  <c r="O1310" i="1"/>
  <c r="AR1310" i="1" s="1"/>
  <c r="N1310" i="1"/>
  <c r="AQ1310" i="1" s="1"/>
  <c r="M1310" i="1"/>
  <c r="AP1310" i="1" s="1"/>
  <c r="L1310" i="1"/>
  <c r="AO1310" i="1" s="1"/>
  <c r="J1310" i="1"/>
  <c r="Q1060" i="1"/>
  <c r="AS1060" i="1"/>
  <c r="Z1064" i="1"/>
  <c r="Y1065" i="1"/>
  <c r="AN1061" i="1"/>
  <c r="P1061" i="1"/>
  <c r="Y1313" i="1"/>
  <c r="Z1312" i="1"/>
  <c r="AN1160" i="1"/>
  <c r="P1160" i="1"/>
  <c r="N1161" i="1"/>
  <c r="AQ1161" i="1" s="1"/>
  <c r="M1161" i="1"/>
  <c r="AP1161" i="1" s="1"/>
  <c r="L1161" i="1"/>
  <c r="AO1161" i="1" s="1"/>
  <c r="J1161" i="1"/>
  <c r="O1161" i="1"/>
  <c r="AR1161" i="1" s="1"/>
  <c r="AN1508" i="1"/>
  <c r="P1508" i="1"/>
  <c r="Z1511" i="1"/>
  <c r="Y1512" i="1"/>
  <c r="O1509" i="1"/>
  <c r="AR1509" i="1" s="1"/>
  <c r="N1509" i="1"/>
  <c r="AQ1509" i="1" s="1"/>
  <c r="L1509" i="1"/>
  <c r="AO1509" i="1" s="1"/>
  <c r="M1509" i="1"/>
  <c r="AP1509" i="1" s="1"/>
  <c r="J1509" i="1"/>
  <c r="Q166" i="1"/>
  <c r="Q68" i="1"/>
  <c r="Q315" i="1"/>
  <c r="AN168" i="1"/>
  <c r="AS514" i="1"/>
  <c r="AN516" i="1"/>
  <c r="AN317" i="1"/>
  <c r="K517" i="1"/>
  <c r="K169" i="1"/>
  <c r="K318" i="1"/>
  <c r="K71" i="1"/>
  <c r="AS166" i="1"/>
  <c r="AS68" i="1"/>
  <c r="I517" i="1"/>
  <c r="J517" i="1" s="1"/>
  <c r="I169" i="1"/>
  <c r="J169" i="1" s="1"/>
  <c r="I318" i="1"/>
  <c r="J318" i="1" s="1"/>
  <c r="I71" i="1"/>
  <c r="J71" i="1" s="1"/>
  <c r="Q514" i="1"/>
  <c r="AS315" i="1"/>
  <c r="AN70" i="1"/>
  <c r="P515" i="1"/>
  <c r="P316" i="1"/>
  <c r="P167" i="1"/>
  <c r="P69" i="1"/>
  <c r="L516" i="1"/>
  <c r="AO516" i="1" s="1"/>
  <c r="N516" i="1"/>
  <c r="AQ516" i="1" s="1"/>
  <c r="M516" i="1"/>
  <c r="AP516" i="1" s="1"/>
  <c r="O516" i="1"/>
  <c r="AR516" i="1" s="1"/>
  <c r="Y171" i="1"/>
  <c r="Z170" i="1"/>
  <c r="M70" i="1"/>
  <c r="AP70" i="1" s="1"/>
  <c r="N70" i="1"/>
  <c r="AQ70" i="1" s="1"/>
  <c r="L70" i="1"/>
  <c r="AO70" i="1" s="1"/>
  <c r="O70" i="1"/>
  <c r="AR70" i="1" s="1"/>
  <c r="Y519" i="1"/>
  <c r="Z518" i="1"/>
  <c r="M168" i="1"/>
  <c r="AP168" i="1" s="1"/>
  <c r="L168" i="1"/>
  <c r="AO168" i="1" s="1"/>
  <c r="O168" i="1"/>
  <c r="AR168" i="1" s="1"/>
  <c r="N168" i="1"/>
  <c r="AQ168" i="1" s="1"/>
  <c r="Y320" i="1"/>
  <c r="Z319" i="1"/>
  <c r="Z72" i="1"/>
  <c r="Y73" i="1"/>
  <c r="M317" i="1"/>
  <c r="AP317" i="1" s="1"/>
  <c r="N317" i="1"/>
  <c r="AQ317" i="1" s="1"/>
  <c r="L317" i="1"/>
  <c r="AO317" i="1" s="1"/>
  <c r="O317" i="1"/>
  <c r="AR317" i="1" s="1"/>
  <c r="F5032" i="1"/>
  <c r="S5032" i="1"/>
  <c r="R5032" i="1"/>
  <c r="U5032" i="1"/>
  <c r="T5032" i="1"/>
  <c r="E5032" i="1"/>
  <c r="V5032" i="1"/>
  <c r="V4139" i="1"/>
  <c r="R4139" i="1"/>
  <c r="E4139" i="1"/>
  <c r="S4139" i="1"/>
  <c r="F4139" i="1"/>
  <c r="U4139" i="1"/>
  <c r="T4139" i="1"/>
  <c r="F2304" i="1"/>
  <c r="E2304" i="1"/>
  <c r="T2304" i="1"/>
  <c r="U2304" i="1"/>
  <c r="S2304" i="1"/>
  <c r="R2304" i="1"/>
  <c r="V2304" i="1"/>
  <c r="T5131" i="1"/>
  <c r="V5131" i="1"/>
  <c r="R5131" i="1"/>
  <c r="E5131" i="1"/>
  <c r="U5131" i="1"/>
  <c r="S5131" i="1"/>
  <c r="F5131" i="1"/>
  <c r="S2155" i="1"/>
  <c r="V2155" i="1"/>
  <c r="U2155" i="1"/>
  <c r="T2155" i="1"/>
  <c r="F2155" i="1"/>
  <c r="E2155" i="1"/>
  <c r="R2155" i="1"/>
  <c r="F4487" i="1"/>
  <c r="E4487" i="1"/>
  <c r="T4487" i="1"/>
  <c r="S4487" i="1"/>
  <c r="U4487" i="1"/>
  <c r="V4487" i="1"/>
  <c r="R4487" i="1"/>
  <c r="F2056" i="1"/>
  <c r="S2056" i="1"/>
  <c r="V2056" i="1"/>
  <c r="U2056" i="1"/>
  <c r="E2056" i="1"/>
  <c r="T2056" i="1"/>
  <c r="R2056" i="1"/>
  <c r="R3147" i="1"/>
  <c r="F3147" i="1"/>
  <c r="E3147" i="1"/>
  <c r="U3147" i="1"/>
  <c r="V3147" i="1"/>
  <c r="T3147" i="1"/>
  <c r="S3147" i="1"/>
  <c r="R4288" i="1"/>
  <c r="V4288" i="1"/>
  <c r="F4288" i="1"/>
  <c r="U4288" i="1"/>
  <c r="E4288" i="1"/>
  <c r="S4288" i="1"/>
  <c r="T4288" i="1"/>
  <c r="V3495" i="1"/>
  <c r="R3495" i="1"/>
  <c r="F3495" i="1"/>
  <c r="E3495" i="1"/>
  <c r="T3495" i="1"/>
  <c r="U3495" i="1"/>
  <c r="S3495" i="1"/>
  <c r="E2503" i="1"/>
  <c r="U2503" i="1"/>
  <c r="R2503" i="1"/>
  <c r="F2503" i="1"/>
  <c r="T2503" i="1"/>
  <c r="S2503" i="1"/>
  <c r="V2503" i="1"/>
  <c r="U3048" i="1"/>
  <c r="F3048" i="1"/>
  <c r="V3048" i="1"/>
  <c r="S3048" i="1"/>
  <c r="T3048" i="1"/>
  <c r="E3048" i="1"/>
  <c r="R3048" i="1"/>
  <c r="T5479" i="1"/>
  <c r="R5479" i="1"/>
  <c r="V5479" i="1"/>
  <c r="E5479" i="1"/>
  <c r="U5479" i="1"/>
  <c r="F5479" i="1"/>
  <c r="S5479" i="1"/>
  <c r="F5280" i="1"/>
  <c r="T5280" i="1"/>
  <c r="R5280" i="1"/>
  <c r="V5280" i="1"/>
  <c r="E5280" i="1"/>
  <c r="S5280" i="1"/>
  <c r="U5280" i="1"/>
  <c r="U3296" i="1"/>
  <c r="S3296" i="1"/>
  <c r="T3296" i="1"/>
  <c r="R3296" i="1"/>
  <c r="E3296" i="1"/>
  <c r="F3296" i="1"/>
  <c r="V3296" i="1"/>
  <c r="V4040" i="1"/>
  <c r="U4040" i="1"/>
  <c r="E4040" i="1"/>
  <c r="S4040" i="1"/>
  <c r="T4040" i="1"/>
  <c r="R4040" i="1"/>
  <c r="F4040" i="1"/>
  <c r="S1064" i="1"/>
  <c r="V1064" i="1"/>
  <c r="U1064" i="1"/>
  <c r="F1064" i="1"/>
  <c r="E1064" i="1"/>
  <c r="T1064" i="1"/>
  <c r="R1064" i="1"/>
  <c r="R1511" i="1"/>
  <c r="V1511" i="1"/>
  <c r="T1511" i="1"/>
  <c r="S1511" i="1"/>
  <c r="E1511" i="1"/>
  <c r="F1511" i="1"/>
  <c r="U1511" i="1"/>
  <c r="R1163" i="1"/>
  <c r="U1163" i="1"/>
  <c r="V1163" i="1"/>
  <c r="E1163" i="1"/>
  <c r="T1163" i="1"/>
  <c r="S1163" i="1"/>
  <c r="F1163" i="1"/>
  <c r="R1312" i="1"/>
  <c r="E1312" i="1"/>
  <c r="F1312" i="1"/>
  <c r="V1312" i="1"/>
  <c r="T1312" i="1"/>
  <c r="U1312" i="1"/>
  <c r="S1312" i="1"/>
  <c r="T319" i="1"/>
  <c r="S319" i="1"/>
  <c r="V319" i="1"/>
  <c r="U319" i="1"/>
  <c r="R319" i="1"/>
  <c r="F319" i="1"/>
  <c r="E319" i="1"/>
  <c r="S72" i="1"/>
  <c r="R72" i="1"/>
  <c r="U72" i="1"/>
  <c r="T72" i="1"/>
  <c r="V72" i="1"/>
  <c r="E72" i="1"/>
  <c r="F72" i="1"/>
  <c r="S170" i="1"/>
  <c r="R170" i="1"/>
  <c r="U170" i="1"/>
  <c r="V170" i="1"/>
  <c r="T170" i="1"/>
  <c r="F170" i="1"/>
  <c r="E170" i="1"/>
  <c r="T518" i="1"/>
  <c r="S518" i="1"/>
  <c r="R518" i="1"/>
  <c r="V518" i="1"/>
  <c r="U518" i="1"/>
  <c r="F518" i="1"/>
  <c r="E518" i="1"/>
  <c r="B518" i="4" l="1"/>
  <c r="B170" i="4"/>
  <c r="B72" i="4"/>
  <c r="B319" i="4"/>
  <c r="A149" i="1"/>
  <c r="AM148" i="1"/>
  <c r="I4040" i="1"/>
  <c r="K4040" i="1"/>
  <c r="I3296" i="1"/>
  <c r="K3296" i="1"/>
  <c r="I5280" i="1"/>
  <c r="K5280" i="1"/>
  <c r="K5479" i="1"/>
  <c r="I5479" i="1"/>
  <c r="K3048" i="1"/>
  <c r="I3048" i="1"/>
  <c r="I2503" i="1"/>
  <c r="K2503" i="1"/>
  <c r="K3495" i="1"/>
  <c r="I3495" i="1"/>
  <c r="I4288" i="1"/>
  <c r="K4288" i="1"/>
  <c r="I3147" i="1"/>
  <c r="K3147" i="1"/>
  <c r="K2056" i="1"/>
  <c r="I2056" i="1"/>
  <c r="I4487" i="1"/>
  <c r="K4487" i="1"/>
  <c r="I2155" i="1"/>
  <c r="K2155" i="1"/>
  <c r="K5131" i="1"/>
  <c r="I5131" i="1"/>
  <c r="I2304" i="1"/>
  <c r="K2304" i="1"/>
  <c r="K4139" i="1"/>
  <c r="I4139" i="1"/>
  <c r="K5032" i="1"/>
  <c r="I5032" i="1"/>
  <c r="Q4136" i="1"/>
  <c r="AS4136" i="1"/>
  <c r="AS3492" i="1"/>
  <c r="Q3492" i="1"/>
  <c r="AS2053" i="1"/>
  <c r="Q2053" i="1"/>
  <c r="M5478" i="1"/>
  <c r="AP5478" i="1" s="1"/>
  <c r="J5478" i="1"/>
  <c r="O5478" i="1"/>
  <c r="AR5478" i="1" s="1"/>
  <c r="N5478" i="1"/>
  <c r="AQ5478" i="1" s="1"/>
  <c r="L5478" i="1"/>
  <c r="AO5478" i="1" s="1"/>
  <c r="N5031" i="1"/>
  <c r="AQ5031" i="1" s="1"/>
  <c r="M5031" i="1"/>
  <c r="AP5031" i="1" s="1"/>
  <c r="L5031" i="1"/>
  <c r="AO5031" i="1" s="1"/>
  <c r="J5031" i="1"/>
  <c r="O5031" i="1"/>
  <c r="AR5031" i="1" s="1"/>
  <c r="J5130" i="1"/>
  <c r="N5130" i="1"/>
  <c r="AQ5130" i="1" s="1"/>
  <c r="M5130" i="1"/>
  <c r="AP5130" i="1" s="1"/>
  <c r="L5130" i="1"/>
  <c r="AO5130" i="1" s="1"/>
  <c r="O5130" i="1"/>
  <c r="AR5130" i="1" s="1"/>
  <c r="M2303" i="1"/>
  <c r="AP2303" i="1" s="1"/>
  <c r="O2303" i="1"/>
  <c r="AR2303" i="1" s="1"/>
  <c r="N2303" i="1"/>
  <c r="AQ2303" i="1" s="1"/>
  <c r="L2303" i="1"/>
  <c r="AO2303" i="1" s="1"/>
  <c r="J2303" i="1"/>
  <c r="A3073" i="1"/>
  <c r="AM3072" i="1"/>
  <c r="AN5278" i="1"/>
  <c r="P5278" i="1"/>
  <c r="AS2500" i="1"/>
  <c r="Q2500" i="1"/>
  <c r="Z4041" i="1"/>
  <c r="Y4042" i="1"/>
  <c r="Z3148" i="1"/>
  <c r="Y3149" i="1"/>
  <c r="Q5476" i="1"/>
  <c r="AS5476" i="1"/>
  <c r="A1073" i="1"/>
  <c r="AM1072" i="1"/>
  <c r="Q4037" i="1"/>
  <c r="AS4037" i="1"/>
  <c r="A5073" i="1"/>
  <c r="AM5072" i="1"/>
  <c r="Y3050" i="1"/>
  <c r="Z3049" i="1"/>
  <c r="Y4290" i="1"/>
  <c r="Z4289" i="1"/>
  <c r="Q3045" i="1"/>
  <c r="AS3045" i="1"/>
  <c r="Y5282" i="1"/>
  <c r="Z5281" i="1"/>
  <c r="P5477" i="1"/>
  <c r="AN5477" i="1"/>
  <c r="P4137" i="1"/>
  <c r="AN4137" i="1"/>
  <c r="L2154" i="1"/>
  <c r="AO2154" i="1" s="1"/>
  <c r="J2154" i="1"/>
  <c r="O2154" i="1"/>
  <c r="AR2154" i="1" s="1"/>
  <c r="N2154" i="1"/>
  <c r="AQ2154" i="1" s="1"/>
  <c r="M2154" i="1"/>
  <c r="AP2154" i="1" s="1"/>
  <c r="O4486" i="1"/>
  <c r="AR4486" i="1" s="1"/>
  <c r="N4486" i="1"/>
  <c r="AQ4486" i="1" s="1"/>
  <c r="M4486" i="1"/>
  <c r="AP4486" i="1" s="1"/>
  <c r="L4486" i="1"/>
  <c r="AO4486" i="1" s="1"/>
  <c r="J4486" i="1"/>
  <c r="P5030" i="1"/>
  <c r="AN5030" i="1"/>
  <c r="Y3497" i="1"/>
  <c r="Z3496" i="1"/>
  <c r="Y5133" i="1"/>
  <c r="Z5132" i="1"/>
  <c r="AN3294" i="1"/>
  <c r="P3294" i="1"/>
  <c r="AS5277" i="1"/>
  <c r="Q5277" i="1"/>
  <c r="AN2054" i="1"/>
  <c r="P2054" i="1"/>
  <c r="Q4484" i="1"/>
  <c r="AS4484" i="1"/>
  <c r="AN2501" i="1"/>
  <c r="P2501" i="1"/>
  <c r="M4039" i="1"/>
  <c r="AP4039" i="1" s="1"/>
  <c r="J4039" i="1"/>
  <c r="N4039" i="1"/>
  <c r="AQ4039" i="1" s="1"/>
  <c r="L4039" i="1"/>
  <c r="AO4039" i="1" s="1"/>
  <c r="O4039" i="1"/>
  <c r="AR4039" i="1" s="1"/>
  <c r="N5279" i="1"/>
  <c r="AQ5279" i="1" s="1"/>
  <c r="J5279" i="1"/>
  <c r="O5279" i="1"/>
  <c r="AR5279" i="1" s="1"/>
  <c r="M5279" i="1"/>
  <c r="AP5279" i="1" s="1"/>
  <c r="L5279" i="1"/>
  <c r="AO5279" i="1" s="1"/>
  <c r="P3493" i="1"/>
  <c r="AN3493" i="1"/>
  <c r="Z5480" i="1"/>
  <c r="Y5481" i="1"/>
  <c r="AN4485" i="1"/>
  <c r="P4485" i="1"/>
  <c r="AS3144" i="1"/>
  <c r="Q3144" i="1"/>
  <c r="J3494" i="1"/>
  <c r="O3494" i="1"/>
  <c r="AR3494" i="1" s="1"/>
  <c r="N3494" i="1"/>
  <c r="AQ3494" i="1" s="1"/>
  <c r="M3494" i="1"/>
  <c r="AP3494" i="1" s="1"/>
  <c r="L3494" i="1"/>
  <c r="AO3494" i="1" s="1"/>
  <c r="J4287" i="1"/>
  <c r="O4287" i="1"/>
  <c r="AR4287" i="1" s="1"/>
  <c r="N4287" i="1"/>
  <c r="AQ4287" i="1" s="1"/>
  <c r="M4287" i="1"/>
  <c r="AP4287" i="1" s="1"/>
  <c r="L4287" i="1"/>
  <c r="AO4287" i="1" s="1"/>
  <c r="J3295" i="1"/>
  <c r="O3295" i="1"/>
  <c r="AR3295" i="1" s="1"/>
  <c r="L3295" i="1"/>
  <c r="AO3295" i="1" s="1"/>
  <c r="M3295" i="1"/>
  <c r="AP3295" i="1" s="1"/>
  <c r="N3295" i="1"/>
  <c r="AQ3295" i="1" s="1"/>
  <c r="N3047" i="1"/>
  <c r="AQ3047" i="1" s="1"/>
  <c r="L3047" i="1"/>
  <c r="AO3047" i="1" s="1"/>
  <c r="J3047" i="1"/>
  <c r="O3047" i="1"/>
  <c r="AR3047" i="1" s="1"/>
  <c r="M3047" i="1"/>
  <c r="AP3047" i="1" s="1"/>
  <c r="A2073" i="1"/>
  <c r="AM2072" i="1"/>
  <c r="Y2058" i="1"/>
  <c r="Z2057" i="1"/>
  <c r="Z2504" i="1"/>
  <c r="Y2505" i="1"/>
  <c r="AN2302" i="1"/>
  <c r="P2302" i="1"/>
  <c r="AS4285" i="1"/>
  <c r="Q4285" i="1"/>
  <c r="AN5129" i="1"/>
  <c r="P5129" i="1"/>
  <c r="AN4038" i="1"/>
  <c r="P4038" i="1"/>
  <c r="AN4286" i="1"/>
  <c r="P4286" i="1"/>
  <c r="Q5128" i="1"/>
  <c r="AS5128" i="1"/>
  <c r="AS2152" i="1"/>
  <c r="Q2152" i="1"/>
  <c r="Z4140" i="1"/>
  <c r="Y4141" i="1"/>
  <c r="Q5029" i="1"/>
  <c r="AS5029" i="1"/>
  <c r="A4073" i="1"/>
  <c r="AM4072" i="1"/>
  <c r="AN2153" i="1"/>
  <c r="P2153" i="1"/>
  <c r="Z5033" i="1"/>
  <c r="Y5034" i="1"/>
  <c r="AS3293" i="1"/>
  <c r="Q3293" i="1"/>
  <c r="P3046" i="1"/>
  <c r="AN3046" i="1"/>
  <c r="AS2301" i="1"/>
  <c r="Q2301" i="1"/>
  <c r="Y4489" i="1"/>
  <c r="Z4488" i="1"/>
  <c r="O2502" i="1"/>
  <c r="AR2502" i="1" s="1"/>
  <c r="N2502" i="1"/>
  <c r="AQ2502" i="1" s="1"/>
  <c r="M2502" i="1"/>
  <c r="AP2502" i="1" s="1"/>
  <c r="J2502" i="1"/>
  <c r="L2502" i="1"/>
  <c r="AO2502" i="1" s="1"/>
  <c r="M3146" i="1"/>
  <c r="AP3146" i="1" s="1"/>
  <c r="O3146" i="1"/>
  <c r="AR3146" i="1" s="1"/>
  <c r="L3146" i="1"/>
  <c r="AO3146" i="1" s="1"/>
  <c r="N3146" i="1"/>
  <c r="AQ3146" i="1" s="1"/>
  <c r="J3146" i="1"/>
  <c r="Z2156" i="1"/>
  <c r="Y2157" i="1"/>
  <c r="Z2305" i="1"/>
  <c r="Y2306" i="1"/>
  <c r="Z3297" i="1"/>
  <c r="Y3298" i="1"/>
  <c r="AN3145" i="1"/>
  <c r="P3145" i="1"/>
  <c r="O4138" i="1"/>
  <c r="AR4138" i="1" s="1"/>
  <c r="J4138" i="1"/>
  <c r="M4138" i="1"/>
  <c r="AP4138" i="1" s="1"/>
  <c r="N4138" i="1"/>
  <c r="AQ4138" i="1" s="1"/>
  <c r="L4138" i="1"/>
  <c r="AO4138" i="1" s="1"/>
  <c r="L2055" i="1"/>
  <c r="AO2055" i="1" s="1"/>
  <c r="O2055" i="1"/>
  <c r="AR2055" i="1" s="1"/>
  <c r="N2055" i="1"/>
  <c r="AQ2055" i="1" s="1"/>
  <c r="J2055" i="1"/>
  <c r="M2055" i="1"/>
  <c r="AP2055" i="1" s="1"/>
  <c r="K1312" i="1"/>
  <c r="I1312" i="1"/>
  <c r="K1163" i="1"/>
  <c r="I1163" i="1"/>
  <c r="K1511" i="1"/>
  <c r="I1511" i="1"/>
  <c r="I1064" i="1"/>
  <c r="K1064" i="1"/>
  <c r="AN1509" i="1"/>
  <c r="P1509" i="1"/>
  <c r="Q1508" i="1"/>
  <c r="AS1508" i="1"/>
  <c r="J1510" i="1"/>
  <c r="O1510" i="1"/>
  <c r="AR1510" i="1" s="1"/>
  <c r="N1510" i="1"/>
  <c r="AQ1510" i="1" s="1"/>
  <c r="M1510" i="1"/>
  <c r="AP1510" i="1" s="1"/>
  <c r="L1510" i="1"/>
  <c r="AO1510" i="1" s="1"/>
  <c r="P1062" i="1"/>
  <c r="AN1062" i="1"/>
  <c r="O1311" i="1"/>
  <c r="AR1311" i="1" s="1"/>
  <c r="M1311" i="1"/>
  <c r="AP1311" i="1" s="1"/>
  <c r="J1311" i="1"/>
  <c r="N1311" i="1"/>
  <c r="AQ1311" i="1" s="1"/>
  <c r="L1311" i="1"/>
  <c r="AO1311" i="1" s="1"/>
  <c r="AN1161" i="1"/>
  <c r="P1161" i="1"/>
  <c r="Y1314" i="1"/>
  <c r="Z1313" i="1"/>
  <c r="AN1310" i="1"/>
  <c r="P1310" i="1"/>
  <c r="Q1061" i="1"/>
  <c r="AS1061" i="1"/>
  <c r="AS1309" i="1"/>
  <c r="Q1309" i="1"/>
  <c r="J1063" i="1"/>
  <c r="M1063" i="1"/>
  <c r="AP1063" i="1" s="1"/>
  <c r="N1063" i="1"/>
  <c r="AQ1063" i="1" s="1"/>
  <c r="L1063" i="1"/>
  <c r="AO1063" i="1" s="1"/>
  <c r="O1063" i="1"/>
  <c r="AR1063" i="1" s="1"/>
  <c r="Y1513" i="1"/>
  <c r="Z1512" i="1"/>
  <c r="Y1066" i="1"/>
  <c r="Z1065" i="1"/>
  <c r="O1162" i="1"/>
  <c r="AR1162" i="1" s="1"/>
  <c r="M1162" i="1"/>
  <c r="AP1162" i="1" s="1"/>
  <c r="N1162" i="1"/>
  <c r="AQ1162" i="1" s="1"/>
  <c r="L1162" i="1"/>
  <c r="AO1162" i="1" s="1"/>
  <c r="J1162" i="1"/>
  <c r="Q1160" i="1"/>
  <c r="AS1160" i="1"/>
  <c r="Y1165" i="1"/>
  <c r="Z1164" i="1"/>
  <c r="AN71" i="1"/>
  <c r="AS69" i="1"/>
  <c r="AN318" i="1"/>
  <c r="AS167" i="1"/>
  <c r="AN169" i="1"/>
  <c r="AS316" i="1"/>
  <c r="AN517" i="1"/>
  <c r="Q515" i="1"/>
  <c r="K518" i="1"/>
  <c r="K170" i="1"/>
  <c r="K72" i="1"/>
  <c r="K319" i="1"/>
  <c r="Q167" i="1"/>
  <c r="Q316" i="1"/>
  <c r="Q69" i="1"/>
  <c r="I518" i="1"/>
  <c r="J518" i="1" s="1"/>
  <c r="I170" i="1"/>
  <c r="J170" i="1" s="1"/>
  <c r="I72" i="1"/>
  <c r="J72" i="1" s="1"/>
  <c r="I319" i="1"/>
  <c r="J319" i="1" s="1"/>
  <c r="AS515" i="1"/>
  <c r="P317" i="1"/>
  <c r="P516" i="1"/>
  <c r="P168" i="1"/>
  <c r="P70" i="1"/>
  <c r="L318" i="1"/>
  <c r="AO318" i="1" s="1"/>
  <c r="O318" i="1"/>
  <c r="AR318" i="1" s="1"/>
  <c r="M318" i="1"/>
  <c r="AP318" i="1" s="1"/>
  <c r="N318" i="1"/>
  <c r="AQ318" i="1" s="1"/>
  <c r="Y74" i="1"/>
  <c r="Z73" i="1"/>
  <c r="Y520" i="1"/>
  <c r="Z519" i="1"/>
  <c r="Y172" i="1"/>
  <c r="Z171" i="1"/>
  <c r="O169" i="1"/>
  <c r="AR169" i="1" s="1"/>
  <c r="N169" i="1"/>
  <c r="AQ169" i="1" s="1"/>
  <c r="M169" i="1"/>
  <c r="AP169" i="1" s="1"/>
  <c r="L169" i="1"/>
  <c r="AO169" i="1" s="1"/>
  <c r="L71" i="1"/>
  <c r="AO71" i="1" s="1"/>
  <c r="N71" i="1"/>
  <c r="AQ71" i="1" s="1"/>
  <c r="O71" i="1"/>
  <c r="AR71" i="1" s="1"/>
  <c r="M71" i="1"/>
  <c r="AP71" i="1" s="1"/>
  <c r="Z320" i="1"/>
  <c r="Y321" i="1"/>
  <c r="O517" i="1"/>
  <c r="AR517" i="1" s="1"/>
  <c r="M517" i="1"/>
  <c r="AP517" i="1" s="1"/>
  <c r="L517" i="1"/>
  <c r="AO517" i="1" s="1"/>
  <c r="N517" i="1"/>
  <c r="AQ517" i="1" s="1"/>
  <c r="S3148" i="1"/>
  <c r="T3148" i="1"/>
  <c r="U3148" i="1"/>
  <c r="F3148" i="1"/>
  <c r="E3148" i="1"/>
  <c r="V3148" i="1"/>
  <c r="R3148" i="1"/>
  <c r="V4289" i="1"/>
  <c r="E4289" i="1"/>
  <c r="F4289" i="1"/>
  <c r="R4289" i="1"/>
  <c r="U4289" i="1"/>
  <c r="S4289" i="1"/>
  <c r="T4289" i="1"/>
  <c r="F3496" i="1"/>
  <c r="T3496" i="1"/>
  <c r="S3496" i="1"/>
  <c r="V3496" i="1"/>
  <c r="R3496" i="1"/>
  <c r="U3496" i="1"/>
  <c r="E3496" i="1"/>
  <c r="E5132" i="1"/>
  <c r="T5132" i="1"/>
  <c r="V5132" i="1"/>
  <c r="R5132" i="1"/>
  <c r="S5132" i="1"/>
  <c r="F5132" i="1"/>
  <c r="U5132" i="1"/>
  <c r="R5480" i="1"/>
  <c r="U5480" i="1"/>
  <c r="S5480" i="1"/>
  <c r="F5480" i="1"/>
  <c r="V5480" i="1"/>
  <c r="T5480" i="1"/>
  <c r="E5480" i="1"/>
  <c r="U3049" i="1"/>
  <c r="S3049" i="1"/>
  <c r="F3049" i="1"/>
  <c r="E3049" i="1"/>
  <c r="T3049" i="1"/>
  <c r="R3049" i="1"/>
  <c r="V3049" i="1"/>
  <c r="U5281" i="1"/>
  <c r="E5281" i="1"/>
  <c r="R5281" i="1"/>
  <c r="T5281" i="1"/>
  <c r="S5281" i="1"/>
  <c r="V5281" i="1"/>
  <c r="F5281" i="1"/>
  <c r="E4488" i="1"/>
  <c r="S4488" i="1"/>
  <c r="V4488" i="1"/>
  <c r="R4488" i="1"/>
  <c r="T4488" i="1"/>
  <c r="F4488" i="1"/>
  <c r="U4488" i="1"/>
  <c r="R2305" i="1"/>
  <c r="U2305" i="1"/>
  <c r="E2305" i="1"/>
  <c r="S2305" i="1"/>
  <c r="V2305" i="1"/>
  <c r="T2305" i="1"/>
  <c r="F2305" i="1"/>
  <c r="R4041" i="1"/>
  <c r="F4041" i="1"/>
  <c r="U4041" i="1"/>
  <c r="E4041" i="1"/>
  <c r="S4041" i="1"/>
  <c r="V4041" i="1"/>
  <c r="T4041" i="1"/>
  <c r="R4140" i="1"/>
  <c r="F4140" i="1"/>
  <c r="S4140" i="1"/>
  <c r="T4140" i="1"/>
  <c r="V4140" i="1"/>
  <c r="E4140" i="1"/>
  <c r="U4140" i="1"/>
  <c r="R3297" i="1"/>
  <c r="V3297" i="1"/>
  <c r="U3297" i="1"/>
  <c r="F3297" i="1"/>
  <c r="T3297" i="1"/>
  <c r="E3297" i="1"/>
  <c r="S3297" i="1"/>
  <c r="V5033" i="1"/>
  <c r="F5033" i="1"/>
  <c r="E5033" i="1"/>
  <c r="T5033" i="1"/>
  <c r="U5033" i="1"/>
  <c r="S5033" i="1"/>
  <c r="R5033" i="1"/>
  <c r="F2156" i="1"/>
  <c r="E2156" i="1"/>
  <c r="U2156" i="1"/>
  <c r="S2156" i="1"/>
  <c r="T2156" i="1"/>
  <c r="R2156" i="1"/>
  <c r="V2156" i="1"/>
  <c r="R2057" i="1"/>
  <c r="T2057" i="1"/>
  <c r="U2057" i="1"/>
  <c r="F2057" i="1"/>
  <c r="S2057" i="1"/>
  <c r="E2057" i="1"/>
  <c r="V2057" i="1"/>
  <c r="S2504" i="1"/>
  <c r="U2504" i="1"/>
  <c r="R2504" i="1"/>
  <c r="V2504" i="1"/>
  <c r="E2504" i="1"/>
  <c r="F2504" i="1"/>
  <c r="T2504" i="1"/>
  <c r="V1512" i="1"/>
  <c r="T1512" i="1"/>
  <c r="U1512" i="1"/>
  <c r="F1512" i="1"/>
  <c r="S1512" i="1"/>
  <c r="E1512" i="1"/>
  <c r="R1512" i="1"/>
  <c r="S1313" i="1"/>
  <c r="V1313" i="1"/>
  <c r="T1313" i="1"/>
  <c r="E1313" i="1"/>
  <c r="R1313" i="1"/>
  <c r="U1313" i="1"/>
  <c r="F1313" i="1"/>
  <c r="E1164" i="1"/>
  <c r="T1164" i="1"/>
  <c r="F1164" i="1"/>
  <c r="U1164" i="1"/>
  <c r="R1164" i="1"/>
  <c r="S1164" i="1"/>
  <c r="V1164" i="1"/>
  <c r="F1065" i="1"/>
  <c r="R1065" i="1"/>
  <c r="T1065" i="1"/>
  <c r="V1065" i="1"/>
  <c r="S1065" i="1"/>
  <c r="E1065" i="1"/>
  <c r="U1065" i="1"/>
  <c r="V171" i="1"/>
  <c r="U171" i="1"/>
  <c r="T171" i="1"/>
  <c r="S171" i="1"/>
  <c r="R171" i="1"/>
  <c r="F171" i="1"/>
  <c r="E171" i="1"/>
  <c r="V73" i="1"/>
  <c r="U73" i="1"/>
  <c r="T73" i="1"/>
  <c r="S73" i="1"/>
  <c r="R73" i="1"/>
  <c r="F73" i="1"/>
  <c r="E73" i="1"/>
  <c r="V320" i="1"/>
  <c r="R320" i="1"/>
  <c r="U320" i="1"/>
  <c r="T320" i="1"/>
  <c r="S320" i="1"/>
  <c r="F320" i="1"/>
  <c r="E320" i="1"/>
  <c r="V519" i="1"/>
  <c r="U519" i="1"/>
  <c r="T519" i="1"/>
  <c r="S519" i="1"/>
  <c r="R519" i="1"/>
  <c r="F519" i="1"/>
  <c r="E519" i="1"/>
  <c r="B519" i="4" l="1"/>
  <c r="B320" i="4"/>
  <c r="B73" i="4"/>
  <c r="B171" i="4"/>
  <c r="A150" i="1"/>
  <c r="AM149" i="1"/>
  <c r="I2504" i="1"/>
  <c r="K2504" i="1"/>
  <c r="K2057" i="1"/>
  <c r="I2057" i="1"/>
  <c r="I2156" i="1"/>
  <c r="K2156" i="1"/>
  <c r="I5033" i="1"/>
  <c r="K5033" i="1"/>
  <c r="K3297" i="1"/>
  <c r="I3297" i="1"/>
  <c r="I4140" i="1"/>
  <c r="K4140" i="1"/>
  <c r="K4041" i="1"/>
  <c r="I4041" i="1"/>
  <c r="K2305" i="1"/>
  <c r="I2305" i="1"/>
  <c r="I4488" i="1"/>
  <c r="K4488" i="1"/>
  <c r="I5281" i="1"/>
  <c r="K5281" i="1"/>
  <c r="K3049" i="1"/>
  <c r="I3049" i="1"/>
  <c r="I5480" i="1"/>
  <c r="K5480" i="1"/>
  <c r="K5132" i="1"/>
  <c r="I5132" i="1"/>
  <c r="I3496" i="1"/>
  <c r="K3496" i="1"/>
  <c r="K4289" i="1"/>
  <c r="I4289" i="1"/>
  <c r="K3148" i="1"/>
  <c r="I3148" i="1"/>
  <c r="Q5129" i="1"/>
  <c r="AS5129" i="1"/>
  <c r="Z4489" i="1"/>
  <c r="Y4490" i="1"/>
  <c r="A4074" i="1"/>
  <c r="AM4073" i="1"/>
  <c r="P3295" i="1"/>
  <c r="AN3295" i="1"/>
  <c r="Q2501" i="1"/>
  <c r="AS2501" i="1"/>
  <c r="AS3294" i="1"/>
  <c r="Q3294" i="1"/>
  <c r="Y2158" i="1"/>
  <c r="Z2157" i="1"/>
  <c r="Y5035" i="1"/>
  <c r="Z5034" i="1"/>
  <c r="AN3047" i="1"/>
  <c r="P3047" i="1"/>
  <c r="AN5279" i="1"/>
  <c r="P5279" i="1"/>
  <c r="P2502" i="1"/>
  <c r="AN2502" i="1"/>
  <c r="AS4286" i="1"/>
  <c r="Q4286" i="1"/>
  <c r="Z2058" i="1"/>
  <c r="Y2059" i="1"/>
  <c r="AN3494" i="1"/>
  <c r="P3494" i="1"/>
  <c r="Y5482" i="1"/>
  <c r="Z5481" i="1"/>
  <c r="AN3146" i="1"/>
  <c r="P3146" i="1"/>
  <c r="Q3046" i="1"/>
  <c r="AS3046" i="1"/>
  <c r="AS2153" i="1"/>
  <c r="Q2153" i="1"/>
  <c r="AS4038" i="1"/>
  <c r="Q4038" i="1"/>
  <c r="AS2302" i="1"/>
  <c r="Q2302" i="1"/>
  <c r="P4138" i="1"/>
  <c r="AN4138" i="1"/>
  <c r="Z2306" i="1"/>
  <c r="Y2307" i="1"/>
  <c r="A2074" i="1"/>
  <c r="AM2073" i="1"/>
  <c r="P4287" i="1"/>
  <c r="AN4287" i="1"/>
  <c r="Q3493" i="1"/>
  <c r="AS3493" i="1"/>
  <c r="Q5477" i="1"/>
  <c r="AS5477" i="1"/>
  <c r="Y4043" i="1"/>
  <c r="Z4042" i="1"/>
  <c r="N5032" i="1"/>
  <c r="AQ5032" i="1" s="1"/>
  <c r="L5032" i="1"/>
  <c r="AO5032" i="1" s="1"/>
  <c r="M5032" i="1"/>
  <c r="AP5032" i="1" s="1"/>
  <c r="J5032" i="1"/>
  <c r="O5032" i="1"/>
  <c r="AR5032" i="1" s="1"/>
  <c r="N5479" i="1"/>
  <c r="AQ5479" i="1" s="1"/>
  <c r="J5479" i="1"/>
  <c r="O5479" i="1"/>
  <c r="AR5479" i="1" s="1"/>
  <c r="M5479" i="1"/>
  <c r="AP5479" i="1" s="1"/>
  <c r="L5479" i="1"/>
  <c r="AO5479" i="1" s="1"/>
  <c r="L2155" i="1"/>
  <c r="AO2155" i="1" s="1"/>
  <c r="J2155" i="1"/>
  <c r="N2155" i="1"/>
  <c r="AQ2155" i="1" s="1"/>
  <c r="O2155" i="1"/>
  <c r="AR2155" i="1" s="1"/>
  <c r="M2155" i="1"/>
  <c r="AP2155" i="1" s="1"/>
  <c r="O4288" i="1"/>
  <c r="AR4288" i="1" s="1"/>
  <c r="N4288" i="1"/>
  <c r="AQ4288" i="1" s="1"/>
  <c r="M4288" i="1"/>
  <c r="AP4288" i="1" s="1"/>
  <c r="L4288" i="1"/>
  <c r="AO4288" i="1" s="1"/>
  <c r="J4288" i="1"/>
  <c r="AN2055" i="1"/>
  <c r="P2055" i="1"/>
  <c r="Z2505" i="1"/>
  <c r="Y2506" i="1"/>
  <c r="Q4485" i="1"/>
  <c r="AS4485" i="1"/>
  <c r="Q5030" i="1"/>
  <c r="AS5030" i="1"/>
  <c r="A1074" i="1"/>
  <c r="AM1073" i="1"/>
  <c r="A3074" i="1"/>
  <c r="AM3073" i="1"/>
  <c r="O4139" i="1"/>
  <c r="AR4139" i="1" s="1"/>
  <c r="N4139" i="1"/>
  <c r="AQ4139" i="1" s="1"/>
  <c r="M4139" i="1"/>
  <c r="AP4139" i="1" s="1"/>
  <c r="L4139" i="1"/>
  <c r="AO4139" i="1" s="1"/>
  <c r="J4139" i="1"/>
  <c r="N3495" i="1"/>
  <c r="AQ3495" i="1" s="1"/>
  <c r="L3495" i="1"/>
  <c r="AO3495" i="1" s="1"/>
  <c r="J3495" i="1"/>
  <c r="O3495" i="1"/>
  <c r="AR3495" i="1" s="1"/>
  <c r="M3495" i="1"/>
  <c r="AP3495" i="1" s="1"/>
  <c r="AS3145" i="1"/>
  <c r="Q3145" i="1"/>
  <c r="P4486" i="1"/>
  <c r="AN4486" i="1"/>
  <c r="AN2154" i="1"/>
  <c r="P2154" i="1"/>
  <c r="Z5282" i="1"/>
  <c r="Y5283" i="1"/>
  <c r="P2303" i="1"/>
  <c r="AN2303" i="1"/>
  <c r="L4487" i="1"/>
  <c r="AO4487" i="1" s="1"/>
  <c r="J4487" i="1"/>
  <c r="O4487" i="1"/>
  <c r="AR4487" i="1" s="1"/>
  <c r="N4487" i="1"/>
  <c r="AQ4487" i="1" s="1"/>
  <c r="M4487" i="1"/>
  <c r="AP4487" i="1" s="1"/>
  <c r="L5280" i="1"/>
  <c r="AO5280" i="1" s="1"/>
  <c r="J5280" i="1"/>
  <c r="O5280" i="1"/>
  <c r="AR5280" i="1" s="1"/>
  <c r="N5280" i="1"/>
  <c r="AQ5280" i="1" s="1"/>
  <c r="M5280" i="1"/>
  <c r="AP5280" i="1" s="1"/>
  <c r="Z3050" i="1"/>
  <c r="Y3051" i="1"/>
  <c r="AN5130" i="1"/>
  <c r="P5130" i="1"/>
  <c r="L2056" i="1"/>
  <c r="AO2056" i="1" s="1"/>
  <c r="O2056" i="1"/>
  <c r="AR2056" i="1" s="1"/>
  <c r="N2056" i="1"/>
  <c r="AQ2056" i="1" s="1"/>
  <c r="J2056" i="1"/>
  <c r="M2056" i="1"/>
  <c r="AP2056" i="1" s="1"/>
  <c r="P5478" i="1"/>
  <c r="AN5478" i="1"/>
  <c r="N2304" i="1"/>
  <c r="AQ2304" i="1" s="1"/>
  <c r="O2304" i="1"/>
  <c r="AR2304" i="1" s="1"/>
  <c r="M2304" i="1"/>
  <c r="AP2304" i="1" s="1"/>
  <c r="L2304" i="1"/>
  <c r="AO2304" i="1" s="1"/>
  <c r="J2304" i="1"/>
  <c r="L2503" i="1"/>
  <c r="AO2503" i="1" s="1"/>
  <c r="M2503" i="1"/>
  <c r="AP2503" i="1" s="1"/>
  <c r="J2503" i="1"/>
  <c r="O2503" i="1"/>
  <c r="AR2503" i="1" s="1"/>
  <c r="N2503" i="1"/>
  <c r="AQ2503" i="1" s="1"/>
  <c r="O3296" i="1"/>
  <c r="AR3296" i="1" s="1"/>
  <c r="N3296" i="1"/>
  <c r="AQ3296" i="1" s="1"/>
  <c r="J3296" i="1"/>
  <c r="M3296" i="1"/>
  <c r="AP3296" i="1" s="1"/>
  <c r="L3296" i="1"/>
  <c r="AO3296" i="1" s="1"/>
  <c r="Z3298" i="1"/>
  <c r="Y3299" i="1"/>
  <c r="Z4141" i="1"/>
  <c r="Y4142" i="1"/>
  <c r="AS4137" i="1"/>
  <c r="Q4137" i="1"/>
  <c r="A5074" i="1"/>
  <c r="AM5073" i="1"/>
  <c r="Z3149" i="1"/>
  <c r="Y3150" i="1"/>
  <c r="P5031" i="1"/>
  <c r="AN5031" i="1"/>
  <c r="L5131" i="1"/>
  <c r="AO5131" i="1" s="1"/>
  <c r="O5131" i="1"/>
  <c r="AR5131" i="1" s="1"/>
  <c r="N5131" i="1"/>
  <c r="AQ5131" i="1" s="1"/>
  <c r="M5131" i="1"/>
  <c r="AP5131" i="1" s="1"/>
  <c r="J5131" i="1"/>
  <c r="O3048" i="1"/>
  <c r="AR3048" i="1" s="1"/>
  <c r="N3048" i="1"/>
  <c r="AQ3048" i="1" s="1"/>
  <c r="M3048" i="1"/>
  <c r="AP3048" i="1" s="1"/>
  <c r="L3048" i="1"/>
  <c r="AO3048" i="1" s="1"/>
  <c r="J3048" i="1"/>
  <c r="AN4039" i="1"/>
  <c r="P4039" i="1"/>
  <c r="Q2054" i="1"/>
  <c r="AS2054" i="1"/>
  <c r="Y5134" i="1"/>
  <c r="Z5133" i="1"/>
  <c r="Y3498" i="1"/>
  <c r="Z3497" i="1"/>
  <c r="Z4290" i="1"/>
  <c r="Y4291" i="1"/>
  <c r="AS5278" i="1"/>
  <c r="Q5278" i="1"/>
  <c r="J3147" i="1"/>
  <c r="M3147" i="1"/>
  <c r="AP3147" i="1" s="1"/>
  <c r="O3147" i="1"/>
  <c r="AR3147" i="1" s="1"/>
  <c r="N3147" i="1"/>
  <c r="AQ3147" i="1" s="1"/>
  <c r="L3147" i="1"/>
  <c r="AO3147" i="1" s="1"/>
  <c r="N4040" i="1"/>
  <c r="AQ4040" i="1" s="1"/>
  <c r="J4040" i="1"/>
  <c r="O4040" i="1"/>
  <c r="AR4040" i="1" s="1"/>
  <c r="M4040" i="1"/>
  <c r="AP4040" i="1" s="1"/>
  <c r="L4040" i="1"/>
  <c r="AO4040" i="1" s="1"/>
  <c r="K1065" i="1"/>
  <c r="I1065" i="1"/>
  <c r="K1164" i="1"/>
  <c r="I1164" i="1"/>
  <c r="K1313" i="1"/>
  <c r="I1313" i="1"/>
  <c r="K1512" i="1"/>
  <c r="I1512" i="1"/>
  <c r="AS1310" i="1"/>
  <c r="Q1310" i="1"/>
  <c r="M1064" i="1"/>
  <c r="AP1064" i="1" s="1"/>
  <c r="O1064" i="1"/>
  <c r="AR1064" i="1" s="1"/>
  <c r="J1064" i="1"/>
  <c r="N1064" i="1"/>
  <c r="AQ1064" i="1" s="1"/>
  <c r="L1064" i="1"/>
  <c r="AO1064" i="1" s="1"/>
  <c r="Y1166" i="1"/>
  <c r="Z1165" i="1"/>
  <c r="P1311" i="1"/>
  <c r="AN1311" i="1"/>
  <c r="L1511" i="1"/>
  <c r="AO1511" i="1" s="1"/>
  <c r="J1511" i="1"/>
  <c r="O1511" i="1"/>
  <c r="AR1511" i="1" s="1"/>
  <c r="M1511" i="1"/>
  <c r="AP1511" i="1" s="1"/>
  <c r="N1511" i="1"/>
  <c r="AQ1511" i="1" s="1"/>
  <c r="Y1067" i="1"/>
  <c r="Z1066" i="1"/>
  <c r="AN1510" i="1"/>
  <c r="P1510" i="1"/>
  <c r="AN1063" i="1"/>
  <c r="P1063" i="1"/>
  <c r="L1163" i="1"/>
  <c r="AO1163" i="1" s="1"/>
  <c r="J1163" i="1"/>
  <c r="M1163" i="1"/>
  <c r="AP1163" i="1" s="1"/>
  <c r="O1163" i="1"/>
  <c r="AR1163" i="1" s="1"/>
  <c r="N1163" i="1"/>
  <c r="AQ1163" i="1" s="1"/>
  <c r="AN1162" i="1"/>
  <c r="P1162" i="1"/>
  <c r="Y1315" i="1"/>
  <c r="Z1314" i="1"/>
  <c r="Q1161" i="1"/>
  <c r="AS1161" i="1"/>
  <c r="AS1062" i="1"/>
  <c r="Q1062" i="1"/>
  <c r="AS1509" i="1"/>
  <c r="Q1509" i="1"/>
  <c r="O1312" i="1"/>
  <c r="AR1312" i="1" s="1"/>
  <c r="M1312" i="1"/>
  <c r="AP1312" i="1" s="1"/>
  <c r="N1312" i="1"/>
  <c r="AQ1312" i="1" s="1"/>
  <c r="L1312" i="1"/>
  <c r="AO1312" i="1" s="1"/>
  <c r="J1312" i="1"/>
  <c r="Y1514" i="1"/>
  <c r="Z1513" i="1"/>
  <c r="AN518" i="1"/>
  <c r="AS317" i="1"/>
  <c r="AS70" i="1"/>
  <c r="AS168" i="1"/>
  <c r="AS516" i="1"/>
  <c r="AN319" i="1"/>
  <c r="AN170" i="1"/>
  <c r="Q317" i="1"/>
  <c r="K519" i="1"/>
  <c r="K320" i="1"/>
  <c r="K73" i="1"/>
  <c r="K171" i="1"/>
  <c r="Q516" i="1"/>
  <c r="I519" i="1"/>
  <c r="J519" i="1" s="1"/>
  <c r="I320" i="1"/>
  <c r="J320" i="1" s="1"/>
  <c r="I73" i="1"/>
  <c r="J73" i="1" s="1"/>
  <c r="I171" i="1"/>
  <c r="J171" i="1" s="1"/>
  <c r="Q70" i="1"/>
  <c r="Q168" i="1"/>
  <c r="AN72" i="1"/>
  <c r="P517" i="1"/>
  <c r="P71" i="1"/>
  <c r="P169" i="1"/>
  <c r="P318" i="1"/>
  <c r="Z520" i="1"/>
  <c r="Y521" i="1"/>
  <c r="Y322" i="1"/>
  <c r="Z321" i="1"/>
  <c r="O170" i="1"/>
  <c r="AR170" i="1" s="1"/>
  <c r="M170" i="1"/>
  <c r="AP170" i="1" s="1"/>
  <c r="L170" i="1"/>
  <c r="AO170" i="1" s="1"/>
  <c r="N170" i="1"/>
  <c r="AQ170" i="1" s="1"/>
  <c r="M319" i="1"/>
  <c r="AP319" i="1" s="1"/>
  <c r="L319" i="1"/>
  <c r="AO319" i="1" s="1"/>
  <c r="N319" i="1"/>
  <c r="AQ319" i="1" s="1"/>
  <c r="O319" i="1"/>
  <c r="AR319" i="1" s="1"/>
  <c r="Z74" i="1"/>
  <c r="Y75" i="1"/>
  <c r="O518" i="1"/>
  <c r="AR518" i="1" s="1"/>
  <c r="L518" i="1"/>
  <c r="AO518" i="1" s="1"/>
  <c r="M518" i="1"/>
  <c r="AP518" i="1" s="1"/>
  <c r="N518" i="1"/>
  <c r="AQ518" i="1" s="1"/>
  <c r="Z172" i="1"/>
  <c r="Y173" i="1"/>
  <c r="L72" i="1"/>
  <c r="AO72" i="1" s="1"/>
  <c r="N72" i="1"/>
  <c r="AQ72" i="1" s="1"/>
  <c r="M72" i="1"/>
  <c r="AP72" i="1" s="1"/>
  <c r="O72" i="1"/>
  <c r="AR72" i="1" s="1"/>
  <c r="T5282" i="1"/>
  <c r="E5282" i="1"/>
  <c r="U5282" i="1"/>
  <c r="F5282" i="1"/>
  <c r="S5282" i="1"/>
  <c r="R5282" i="1"/>
  <c r="V5282" i="1"/>
  <c r="V4141" i="1"/>
  <c r="S4141" i="1"/>
  <c r="T4141" i="1"/>
  <c r="R4141" i="1"/>
  <c r="U4141" i="1"/>
  <c r="E4141" i="1"/>
  <c r="F4141" i="1"/>
  <c r="E3149" i="1"/>
  <c r="T3149" i="1"/>
  <c r="S3149" i="1"/>
  <c r="U3149" i="1"/>
  <c r="F3149" i="1"/>
  <c r="V3149" i="1"/>
  <c r="R3149" i="1"/>
  <c r="S3497" i="1"/>
  <c r="F3497" i="1"/>
  <c r="U3497" i="1"/>
  <c r="T3497" i="1"/>
  <c r="E3497" i="1"/>
  <c r="V3497" i="1"/>
  <c r="R3497" i="1"/>
  <c r="F4489" i="1"/>
  <c r="U4489" i="1"/>
  <c r="E4489" i="1"/>
  <c r="T4489" i="1"/>
  <c r="V4489" i="1"/>
  <c r="R4489" i="1"/>
  <c r="S4489" i="1"/>
  <c r="F5034" i="1"/>
  <c r="E5034" i="1"/>
  <c r="S5034" i="1"/>
  <c r="V5034" i="1"/>
  <c r="U5034" i="1"/>
  <c r="T5034" i="1"/>
  <c r="R5034" i="1"/>
  <c r="E2306" i="1"/>
  <c r="R2306" i="1"/>
  <c r="U2306" i="1"/>
  <c r="S2306" i="1"/>
  <c r="T2306" i="1"/>
  <c r="V2306" i="1"/>
  <c r="F2306" i="1"/>
  <c r="U2505" i="1"/>
  <c r="R2505" i="1"/>
  <c r="F2505" i="1"/>
  <c r="T2505" i="1"/>
  <c r="E2505" i="1"/>
  <c r="S2505" i="1"/>
  <c r="V2505" i="1"/>
  <c r="S4290" i="1"/>
  <c r="F4290" i="1"/>
  <c r="U4290" i="1"/>
  <c r="E4290" i="1"/>
  <c r="V4290" i="1"/>
  <c r="T4290" i="1"/>
  <c r="R4290" i="1"/>
  <c r="E5481" i="1"/>
  <c r="S5481" i="1"/>
  <c r="V5481" i="1"/>
  <c r="F5481" i="1"/>
  <c r="U5481" i="1"/>
  <c r="T5481" i="1"/>
  <c r="R5481" i="1"/>
  <c r="V3298" i="1"/>
  <c r="S3298" i="1"/>
  <c r="F3298" i="1"/>
  <c r="E3298" i="1"/>
  <c r="T3298" i="1"/>
  <c r="U3298" i="1"/>
  <c r="R3298" i="1"/>
  <c r="T2157" i="1"/>
  <c r="V2157" i="1"/>
  <c r="F2157" i="1"/>
  <c r="R2157" i="1"/>
  <c r="E2157" i="1"/>
  <c r="S2157" i="1"/>
  <c r="U2157" i="1"/>
  <c r="S2058" i="1"/>
  <c r="V2058" i="1"/>
  <c r="R2058" i="1"/>
  <c r="U2058" i="1"/>
  <c r="F2058" i="1"/>
  <c r="T2058" i="1"/>
  <c r="E2058" i="1"/>
  <c r="F5133" i="1"/>
  <c r="V5133" i="1"/>
  <c r="S5133" i="1"/>
  <c r="T5133" i="1"/>
  <c r="U5133" i="1"/>
  <c r="R5133" i="1"/>
  <c r="E5133" i="1"/>
  <c r="V4042" i="1"/>
  <c r="E4042" i="1"/>
  <c r="R4042" i="1"/>
  <c r="S4042" i="1"/>
  <c r="T4042" i="1"/>
  <c r="F4042" i="1"/>
  <c r="U4042" i="1"/>
  <c r="S3050" i="1"/>
  <c r="V3050" i="1"/>
  <c r="R3050" i="1"/>
  <c r="F3050" i="1"/>
  <c r="E3050" i="1"/>
  <c r="U3050" i="1"/>
  <c r="T3050" i="1"/>
  <c r="V1165" i="1"/>
  <c r="F1165" i="1"/>
  <c r="S1165" i="1"/>
  <c r="U1165" i="1"/>
  <c r="R1165" i="1"/>
  <c r="T1165" i="1"/>
  <c r="E1165" i="1"/>
  <c r="E1314" i="1"/>
  <c r="F1314" i="1"/>
  <c r="V1314" i="1"/>
  <c r="T1314" i="1"/>
  <c r="R1314" i="1"/>
  <c r="U1314" i="1"/>
  <c r="S1314" i="1"/>
  <c r="T1066" i="1"/>
  <c r="U1066" i="1"/>
  <c r="F1066" i="1"/>
  <c r="R1066" i="1"/>
  <c r="V1066" i="1"/>
  <c r="S1066" i="1"/>
  <c r="E1066" i="1"/>
  <c r="T1513" i="1"/>
  <c r="V1513" i="1"/>
  <c r="F1513" i="1"/>
  <c r="S1513" i="1"/>
  <c r="E1513" i="1"/>
  <c r="U1513" i="1"/>
  <c r="R1513" i="1"/>
  <c r="R321" i="1"/>
  <c r="U321" i="1"/>
  <c r="T321" i="1"/>
  <c r="V321" i="1"/>
  <c r="S321" i="1"/>
  <c r="F321" i="1"/>
  <c r="E321" i="1"/>
  <c r="U74" i="1"/>
  <c r="T74" i="1"/>
  <c r="V74" i="1"/>
  <c r="S74" i="1"/>
  <c r="R74" i="1"/>
  <c r="F74" i="1"/>
  <c r="E74" i="1"/>
  <c r="R520" i="1"/>
  <c r="T520" i="1"/>
  <c r="S520" i="1"/>
  <c r="V520" i="1"/>
  <c r="U520" i="1"/>
  <c r="F520" i="1"/>
  <c r="E520" i="1"/>
  <c r="V172" i="1"/>
  <c r="U172" i="1"/>
  <c r="S172" i="1"/>
  <c r="T172" i="1"/>
  <c r="R172" i="1"/>
  <c r="F172" i="1"/>
  <c r="E172" i="1"/>
  <c r="B172" i="4" l="1"/>
  <c r="B520" i="4"/>
  <c r="B74" i="4"/>
  <c r="B321" i="4"/>
  <c r="A151" i="1"/>
  <c r="AM150" i="1"/>
  <c r="I3050" i="1"/>
  <c r="K3050" i="1"/>
  <c r="I4042" i="1"/>
  <c r="K4042" i="1"/>
  <c r="K5133" i="1"/>
  <c r="I5133" i="1"/>
  <c r="I2058" i="1"/>
  <c r="K2058" i="1"/>
  <c r="I2157" i="1"/>
  <c r="K2157" i="1"/>
  <c r="I3298" i="1"/>
  <c r="K3298" i="1"/>
  <c r="K5481" i="1"/>
  <c r="I5481" i="1"/>
  <c r="K4290" i="1"/>
  <c r="I4290" i="1"/>
  <c r="K2505" i="1"/>
  <c r="I2505" i="1"/>
  <c r="K2306" i="1"/>
  <c r="I2306" i="1"/>
  <c r="I5034" i="1"/>
  <c r="K5034" i="1"/>
  <c r="K4489" i="1"/>
  <c r="I4489" i="1"/>
  <c r="K3497" i="1"/>
  <c r="I3497" i="1"/>
  <c r="I3149" i="1"/>
  <c r="K3149" i="1"/>
  <c r="K4141" i="1"/>
  <c r="I4141" i="1"/>
  <c r="I5282" i="1"/>
  <c r="K5282" i="1"/>
  <c r="Y3499" i="1"/>
  <c r="Z3498" i="1"/>
  <c r="P2056" i="1"/>
  <c r="AN2056" i="1"/>
  <c r="AS2154" i="1"/>
  <c r="Q2154" i="1"/>
  <c r="Q4287" i="1"/>
  <c r="AS4287" i="1"/>
  <c r="AS4138" i="1"/>
  <c r="Q4138" i="1"/>
  <c r="Y2060" i="1"/>
  <c r="Z2059" i="1"/>
  <c r="Q3295" i="1"/>
  <c r="AS3295" i="1"/>
  <c r="N3148" i="1"/>
  <c r="AQ3148" i="1" s="1"/>
  <c r="L3148" i="1"/>
  <c r="AO3148" i="1" s="1"/>
  <c r="O3148" i="1"/>
  <c r="AR3148" i="1" s="1"/>
  <c r="J3148" i="1"/>
  <c r="M3148" i="1"/>
  <c r="AP3148" i="1" s="1"/>
  <c r="J2305" i="1"/>
  <c r="M2305" i="1"/>
  <c r="AP2305" i="1" s="1"/>
  <c r="N2305" i="1"/>
  <c r="AQ2305" i="1" s="1"/>
  <c r="L2305" i="1"/>
  <c r="AO2305" i="1" s="1"/>
  <c r="O2305" i="1"/>
  <c r="AR2305" i="1" s="1"/>
  <c r="AN4040" i="1"/>
  <c r="P4040" i="1"/>
  <c r="P3048" i="1"/>
  <c r="AN3048" i="1"/>
  <c r="A5075" i="1"/>
  <c r="AM5074" i="1"/>
  <c r="Y3300" i="1"/>
  <c r="Z3299" i="1"/>
  <c r="P4487" i="1"/>
  <c r="AN4487" i="1"/>
  <c r="AN3495" i="1"/>
  <c r="P3495" i="1"/>
  <c r="Q3146" i="1"/>
  <c r="AS3146" i="1"/>
  <c r="AS3047" i="1"/>
  <c r="Q3047" i="1"/>
  <c r="O5480" i="1"/>
  <c r="AR5480" i="1" s="1"/>
  <c r="N5480" i="1"/>
  <c r="AQ5480" i="1" s="1"/>
  <c r="M5480" i="1"/>
  <c r="AP5480" i="1" s="1"/>
  <c r="L5480" i="1"/>
  <c r="AO5480" i="1" s="1"/>
  <c r="J5480" i="1"/>
  <c r="J5033" i="1"/>
  <c r="N5033" i="1"/>
  <c r="AQ5033" i="1" s="1"/>
  <c r="M5033" i="1"/>
  <c r="AP5033" i="1" s="1"/>
  <c r="O5033" i="1"/>
  <c r="AR5033" i="1" s="1"/>
  <c r="L5033" i="1"/>
  <c r="AO5033" i="1" s="1"/>
  <c r="P4288" i="1"/>
  <c r="AN4288" i="1"/>
  <c r="AN2155" i="1"/>
  <c r="P2155" i="1"/>
  <c r="P5479" i="1"/>
  <c r="AN5479" i="1"/>
  <c r="Z4043" i="1"/>
  <c r="Y4044" i="1"/>
  <c r="Y5135" i="1"/>
  <c r="Z5134" i="1"/>
  <c r="A2075" i="1"/>
  <c r="AM2074" i="1"/>
  <c r="Z2158" i="1"/>
  <c r="Y2159" i="1"/>
  <c r="A4075" i="1"/>
  <c r="AM4074" i="1"/>
  <c r="L4289" i="1"/>
  <c r="AO4289" i="1" s="1"/>
  <c r="O4289" i="1"/>
  <c r="AR4289" i="1" s="1"/>
  <c r="N4289" i="1"/>
  <c r="AQ4289" i="1" s="1"/>
  <c r="J4289" i="1"/>
  <c r="M4289" i="1"/>
  <c r="AP4289" i="1" s="1"/>
  <c r="L3049" i="1"/>
  <c r="AO3049" i="1" s="1"/>
  <c r="J3049" i="1"/>
  <c r="M3049" i="1"/>
  <c r="AP3049" i="1" s="1"/>
  <c r="O3049" i="1"/>
  <c r="AR3049" i="1" s="1"/>
  <c r="N3049" i="1"/>
  <c r="AQ3049" i="1" s="1"/>
  <c r="N4041" i="1"/>
  <c r="AQ4041" i="1" s="1"/>
  <c r="M4041" i="1"/>
  <c r="AP4041" i="1" s="1"/>
  <c r="J4041" i="1"/>
  <c r="L4041" i="1"/>
  <c r="AO4041" i="1" s="1"/>
  <c r="O4041" i="1"/>
  <c r="AR4041" i="1" s="1"/>
  <c r="AN2503" i="1"/>
  <c r="P2503" i="1"/>
  <c r="AS4486" i="1"/>
  <c r="Q4486" i="1"/>
  <c r="A3075" i="1"/>
  <c r="AM3074" i="1"/>
  <c r="Y2507" i="1"/>
  <c r="Z2506" i="1"/>
  <c r="M2156" i="1"/>
  <c r="AP2156" i="1" s="1"/>
  <c r="L2156" i="1"/>
  <c r="AO2156" i="1" s="1"/>
  <c r="J2156" i="1"/>
  <c r="N2156" i="1"/>
  <c r="AQ2156" i="1" s="1"/>
  <c r="O2156" i="1"/>
  <c r="AR2156" i="1" s="1"/>
  <c r="P4139" i="1"/>
  <c r="AN4139" i="1"/>
  <c r="P5032" i="1"/>
  <c r="AN5032" i="1"/>
  <c r="Y2308" i="1"/>
  <c r="Z2307" i="1"/>
  <c r="Z4490" i="1"/>
  <c r="Y4491" i="1"/>
  <c r="N2057" i="1"/>
  <c r="AQ2057" i="1" s="1"/>
  <c r="M2057" i="1"/>
  <c r="AP2057" i="1" s="1"/>
  <c r="L2057" i="1"/>
  <c r="AO2057" i="1" s="1"/>
  <c r="J2057" i="1"/>
  <c r="O2057" i="1"/>
  <c r="AR2057" i="1" s="1"/>
  <c r="Z4291" i="1"/>
  <c r="Y4292" i="1"/>
  <c r="Q5031" i="1"/>
  <c r="AS5031" i="1"/>
  <c r="Q5130" i="1"/>
  <c r="AS5130" i="1"/>
  <c r="AN5280" i="1"/>
  <c r="P5280" i="1"/>
  <c r="A1075" i="1"/>
  <c r="AM1074" i="1"/>
  <c r="Z5482" i="1"/>
  <c r="Y5483" i="1"/>
  <c r="L3496" i="1"/>
  <c r="AO3496" i="1" s="1"/>
  <c r="J3496" i="1"/>
  <c r="O3496" i="1"/>
  <c r="AR3496" i="1" s="1"/>
  <c r="N3496" i="1"/>
  <c r="AQ3496" i="1" s="1"/>
  <c r="M3496" i="1"/>
  <c r="AP3496" i="1" s="1"/>
  <c r="M5281" i="1"/>
  <c r="AP5281" i="1" s="1"/>
  <c r="L5281" i="1"/>
  <c r="AO5281" i="1" s="1"/>
  <c r="J5281" i="1"/>
  <c r="N5281" i="1"/>
  <c r="AQ5281" i="1" s="1"/>
  <c r="O5281" i="1"/>
  <c r="AR5281" i="1" s="1"/>
  <c r="J4140" i="1"/>
  <c r="O4140" i="1"/>
  <c r="AR4140" i="1" s="1"/>
  <c r="N4140" i="1"/>
  <c r="AQ4140" i="1" s="1"/>
  <c r="M4140" i="1"/>
  <c r="AP4140" i="1" s="1"/>
  <c r="L4140" i="1"/>
  <c r="AO4140" i="1" s="1"/>
  <c r="AS5478" i="1"/>
  <c r="Q5478" i="1"/>
  <c r="AS2303" i="1"/>
  <c r="Q2303" i="1"/>
  <c r="AN5131" i="1"/>
  <c r="P5131" i="1"/>
  <c r="Y3151" i="1"/>
  <c r="Z3150" i="1"/>
  <c r="Z4142" i="1"/>
  <c r="Y4143" i="1"/>
  <c r="P3296" i="1"/>
  <c r="AN3296" i="1"/>
  <c r="P2304" i="1"/>
  <c r="AN2304" i="1"/>
  <c r="Q3494" i="1"/>
  <c r="AS3494" i="1"/>
  <c r="AS2502" i="1"/>
  <c r="Q2502" i="1"/>
  <c r="N5132" i="1"/>
  <c r="AQ5132" i="1" s="1"/>
  <c r="M5132" i="1"/>
  <c r="AP5132" i="1" s="1"/>
  <c r="L5132" i="1"/>
  <c r="AO5132" i="1" s="1"/>
  <c r="O5132" i="1"/>
  <c r="AR5132" i="1" s="1"/>
  <c r="J5132" i="1"/>
  <c r="O3297" i="1"/>
  <c r="AR3297" i="1" s="1"/>
  <c r="J3297" i="1"/>
  <c r="L3297" i="1"/>
  <c r="AO3297" i="1" s="1"/>
  <c r="N3297" i="1"/>
  <c r="AQ3297" i="1" s="1"/>
  <c r="M3297" i="1"/>
  <c r="AP3297" i="1" s="1"/>
  <c r="Z5283" i="1"/>
  <c r="Y5284" i="1"/>
  <c r="P3147" i="1"/>
  <c r="AN3147" i="1"/>
  <c r="Q4039" i="1"/>
  <c r="AS4039" i="1"/>
  <c r="Z3051" i="1"/>
  <c r="Y3052" i="1"/>
  <c r="AS2055" i="1"/>
  <c r="Q2055" i="1"/>
  <c r="AS5279" i="1"/>
  <c r="Q5279" i="1"/>
  <c r="Y5036" i="1"/>
  <c r="Z5035" i="1"/>
  <c r="N4488" i="1"/>
  <c r="AQ4488" i="1" s="1"/>
  <c r="O4488" i="1"/>
  <c r="AR4488" i="1" s="1"/>
  <c r="M4488" i="1"/>
  <c r="AP4488" i="1" s="1"/>
  <c r="L4488" i="1"/>
  <c r="AO4488" i="1" s="1"/>
  <c r="J4488" i="1"/>
  <c r="N2504" i="1"/>
  <c r="AQ2504" i="1" s="1"/>
  <c r="L2504" i="1"/>
  <c r="AO2504" i="1" s="1"/>
  <c r="J2504" i="1"/>
  <c r="M2504" i="1"/>
  <c r="AP2504" i="1" s="1"/>
  <c r="O2504" i="1"/>
  <c r="AR2504" i="1" s="1"/>
  <c r="K1513" i="1"/>
  <c r="I1513" i="1"/>
  <c r="K1066" i="1"/>
  <c r="I1066" i="1"/>
  <c r="K1314" i="1"/>
  <c r="I1314" i="1"/>
  <c r="I1165" i="1"/>
  <c r="K1165" i="1"/>
  <c r="Y1316" i="1"/>
  <c r="Z1315" i="1"/>
  <c r="AS1063" i="1"/>
  <c r="Q1063" i="1"/>
  <c r="Z1166" i="1"/>
  <c r="Y1167" i="1"/>
  <c r="O1512" i="1"/>
  <c r="AR1512" i="1" s="1"/>
  <c r="L1512" i="1"/>
  <c r="AO1512" i="1" s="1"/>
  <c r="J1512" i="1"/>
  <c r="N1512" i="1"/>
  <c r="AQ1512" i="1" s="1"/>
  <c r="M1512" i="1"/>
  <c r="AP1512" i="1" s="1"/>
  <c r="Q1162" i="1"/>
  <c r="AS1162" i="1"/>
  <c r="Z1514" i="1"/>
  <c r="Y1515" i="1"/>
  <c r="Q1510" i="1"/>
  <c r="AS1510" i="1"/>
  <c r="AN1511" i="1"/>
  <c r="P1511" i="1"/>
  <c r="O1313" i="1"/>
  <c r="AR1313" i="1" s="1"/>
  <c r="L1313" i="1"/>
  <c r="AO1313" i="1" s="1"/>
  <c r="N1313" i="1"/>
  <c r="AQ1313" i="1" s="1"/>
  <c r="J1313" i="1"/>
  <c r="M1313" i="1"/>
  <c r="AP1313" i="1" s="1"/>
  <c r="AN1312" i="1"/>
  <c r="P1312" i="1"/>
  <c r="AN1064" i="1"/>
  <c r="P1064" i="1"/>
  <c r="M1164" i="1"/>
  <c r="AP1164" i="1" s="1"/>
  <c r="N1164" i="1"/>
  <c r="AQ1164" i="1" s="1"/>
  <c r="L1164" i="1"/>
  <c r="AO1164" i="1" s="1"/>
  <c r="J1164" i="1"/>
  <c r="O1164" i="1"/>
  <c r="AR1164" i="1" s="1"/>
  <c r="AS1311" i="1"/>
  <c r="Q1311" i="1"/>
  <c r="AN1163" i="1"/>
  <c r="P1163" i="1"/>
  <c r="Z1067" i="1"/>
  <c r="Y1068" i="1"/>
  <c r="N1065" i="1"/>
  <c r="AQ1065" i="1" s="1"/>
  <c r="M1065" i="1"/>
  <c r="AP1065" i="1" s="1"/>
  <c r="J1065" i="1"/>
  <c r="O1065" i="1"/>
  <c r="AR1065" i="1" s="1"/>
  <c r="L1065" i="1"/>
  <c r="AO1065" i="1" s="1"/>
  <c r="AN171" i="1"/>
  <c r="Q71" i="1"/>
  <c r="AN320" i="1"/>
  <c r="Q517" i="1"/>
  <c r="Q318" i="1"/>
  <c r="AS169" i="1"/>
  <c r="AN519" i="1"/>
  <c r="K172" i="1"/>
  <c r="K520" i="1"/>
  <c r="K74" i="1"/>
  <c r="K321" i="1"/>
  <c r="AS71" i="1"/>
  <c r="AS318" i="1"/>
  <c r="I172" i="1"/>
  <c r="J172" i="1" s="1"/>
  <c r="I520" i="1"/>
  <c r="J520" i="1" s="1"/>
  <c r="I74" i="1"/>
  <c r="J74" i="1" s="1"/>
  <c r="I321" i="1"/>
  <c r="J321" i="1" s="1"/>
  <c r="AS517" i="1"/>
  <c r="Q169" i="1"/>
  <c r="AN73" i="1"/>
  <c r="P170" i="1"/>
  <c r="P518" i="1"/>
  <c r="P319" i="1"/>
  <c r="P72" i="1"/>
  <c r="Y323" i="1"/>
  <c r="Z322" i="1"/>
  <c r="Z173" i="1"/>
  <c r="Y174" i="1"/>
  <c r="Z521" i="1"/>
  <c r="Y522" i="1"/>
  <c r="Y76" i="1"/>
  <c r="Z75" i="1"/>
  <c r="O320" i="1"/>
  <c r="AR320" i="1" s="1"/>
  <c r="L320" i="1"/>
  <c r="AO320" i="1" s="1"/>
  <c r="N320" i="1"/>
  <c r="AQ320" i="1" s="1"/>
  <c r="M320" i="1"/>
  <c r="AP320" i="1" s="1"/>
  <c r="O171" i="1"/>
  <c r="AR171" i="1" s="1"/>
  <c r="M171" i="1"/>
  <c r="AP171" i="1" s="1"/>
  <c r="L171" i="1"/>
  <c r="AO171" i="1" s="1"/>
  <c r="N171" i="1"/>
  <c r="AQ171" i="1" s="1"/>
  <c r="M519" i="1"/>
  <c r="AP519" i="1" s="1"/>
  <c r="O519" i="1"/>
  <c r="AR519" i="1" s="1"/>
  <c r="L519" i="1"/>
  <c r="AO519" i="1" s="1"/>
  <c r="N519" i="1"/>
  <c r="AQ519" i="1" s="1"/>
  <c r="M73" i="1"/>
  <c r="AP73" i="1" s="1"/>
  <c r="L73" i="1"/>
  <c r="AO73" i="1" s="1"/>
  <c r="N73" i="1"/>
  <c r="AQ73" i="1" s="1"/>
  <c r="O73" i="1"/>
  <c r="AR73" i="1" s="1"/>
  <c r="E2158" i="1"/>
  <c r="U2158" i="1"/>
  <c r="S2158" i="1"/>
  <c r="F2158" i="1"/>
  <c r="V2158" i="1"/>
  <c r="R2158" i="1"/>
  <c r="T2158" i="1"/>
  <c r="R4490" i="1"/>
  <c r="F4490" i="1"/>
  <c r="U4490" i="1"/>
  <c r="S4490" i="1"/>
  <c r="E4490" i="1"/>
  <c r="T4490" i="1"/>
  <c r="V4490" i="1"/>
  <c r="V4291" i="1"/>
  <c r="S4291" i="1"/>
  <c r="U4291" i="1"/>
  <c r="T4291" i="1"/>
  <c r="E4291" i="1"/>
  <c r="R4291" i="1"/>
  <c r="F4291" i="1"/>
  <c r="F3051" i="1"/>
  <c r="E3051" i="1"/>
  <c r="R3051" i="1"/>
  <c r="V3051" i="1"/>
  <c r="T3051" i="1"/>
  <c r="S3051" i="1"/>
  <c r="U3051" i="1"/>
  <c r="V5035" i="1"/>
  <c r="R5035" i="1"/>
  <c r="T5035" i="1"/>
  <c r="F5035" i="1"/>
  <c r="S5035" i="1"/>
  <c r="U5035" i="1"/>
  <c r="E5035" i="1"/>
  <c r="T3498" i="1"/>
  <c r="F3498" i="1"/>
  <c r="S3498" i="1"/>
  <c r="E3498" i="1"/>
  <c r="U3498" i="1"/>
  <c r="R3498" i="1"/>
  <c r="V3498" i="1"/>
  <c r="E3299" i="1"/>
  <c r="T3299" i="1"/>
  <c r="S3299" i="1"/>
  <c r="V3299" i="1"/>
  <c r="R3299" i="1"/>
  <c r="F3299" i="1"/>
  <c r="U3299" i="1"/>
  <c r="F5482" i="1"/>
  <c r="V5482" i="1"/>
  <c r="U5482" i="1"/>
  <c r="T5482" i="1"/>
  <c r="E5482" i="1"/>
  <c r="R5482" i="1"/>
  <c r="S5482" i="1"/>
  <c r="F2307" i="1"/>
  <c r="U2307" i="1"/>
  <c r="V2307" i="1"/>
  <c r="T2307" i="1"/>
  <c r="E2307" i="1"/>
  <c r="S2307" i="1"/>
  <c r="R2307" i="1"/>
  <c r="V5283" i="1"/>
  <c r="U5283" i="1"/>
  <c r="S5283" i="1"/>
  <c r="E5283" i="1"/>
  <c r="F5283" i="1"/>
  <c r="R5283" i="1"/>
  <c r="T5283" i="1"/>
  <c r="E3150" i="1"/>
  <c r="T3150" i="1"/>
  <c r="S3150" i="1"/>
  <c r="R3150" i="1"/>
  <c r="V3150" i="1"/>
  <c r="U3150" i="1"/>
  <c r="F3150" i="1"/>
  <c r="E5134" i="1"/>
  <c r="T5134" i="1"/>
  <c r="V5134" i="1"/>
  <c r="S5134" i="1"/>
  <c r="R5134" i="1"/>
  <c r="U5134" i="1"/>
  <c r="F5134" i="1"/>
  <c r="F2506" i="1"/>
  <c r="E2506" i="1"/>
  <c r="R2506" i="1"/>
  <c r="V2506" i="1"/>
  <c r="T2506" i="1"/>
  <c r="U2506" i="1"/>
  <c r="S2506" i="1"/>
  <c r="R4142" i="1"/>
  <c r="F4142" i="1"/>
  <c r="E4142" i="1"/>
  <c r="U4142" i="1"/>
  <c r="T4142" i="1"/>
  <c r="V4142" i="1"/>
  <c r="S4142" i="1"/>
  <c r="E2059" i="1"/>
  <c r="U2059" i="1"/>
  <c r="F2059" i="1"/>
  <c r="T2059" i="1"/>
  <c r="R2059" i="1"/>
  <c r="V2059" i="1"/>
  <c r="S2059" i="1"/>
  <c r="E4043" i="1"/>
  <c r="T4043" i="1"/>
  <c r="F4043" i="1"/>
  <c r="V4043" i="1"/>
  <c r="S4043" i="1"/>
  <c r="U4043" i="1"/>
  <c r="R4043" i="1"/>
  <c r="E1067" i="1"/>
  <c r="U1067" i="1"/>
  <c r="S1067" i="1"/>
  <c r="R1067" i="1"/>
  <c r="F1067" i="1"/>
  <c r="V1067" i="1"/>
  <c r="T1067" i="1"/>
  <c r="U1315" i="1"/>
  <c r="T1315" i="1"/>
  <c r="S1315" i="1"/>
  <c r="R1315" i="1"/>
  <c r="E1315" i="1"/>
  <c r="V1315" i="1"/>
  <c r="F1315" i="1"/>
  <c r="T1166" i="1"/>
  <c r="R1166" i="1"/>
  <c r="U1166" i="1"/>
  <c r="V1166" i="1"/>
  <c r="S1166" i="1"/>
  <c r="E1166" i="1"/>
  <c r="F1166" i="1"/>
  <c r="V1514" i="1"/>
  <c r="E1514" i="1"/>
  <c r="F1514" i="1"/>
  <c r="S1514" i="1"/>
  <c r="U1514" i="1"/>
  <c r="T1514" i="1"/>
  <c r="R1514" i="1"/>
  <c r="U521" i="1"/>
  <c r="T521" i="1"/>
  <c r="V521" i="1"/>
  <c r="S521" i="1"/>
  <c r="R521" i="1"/>
  <c r="F521" i="1"/>
  <c r="E521" i="1"/>
  <c r="U322" i="1"/>
  <c r="T322" i="1"/>
  <c r="V322" i="1"/>
  <c r="S322" i="1"/>
  <c r="R322" i="1"/>
  <c r="F322" i="1"/>
  <c r="E322" i="1"/>
  <c r="T75" i="1"/>
  <c r="S75" i="1"/>
  <c r="R75" i="1"/>
  <c r="V75" i="1"/>
  <c r="U75" i="1"/>
  <c r="F75" i="1"/>
  <c r="E75" i="1"/>
  <c r="T173" i="1"/>
  <c r="S173" i="1"/>
  <c r="R173" i="1"/>
  <c r="V173" i="1"/>
  <c r="U173" i="1"/>
  <c r="F173" i="1"/>
  <c r="E173" i="1"/>
  <c r="B173" i="4" l="1"/>
  <c r="B75" i="4"/>
  <c r="B322" i="4"/>
  <c r="B521" i="4"/>
  <c r="A152" i="1"/>
  <c r="AM151" i="1"/>
  <c r="K4043" i="1"/>
  <c r="I4043" i="1"/>
  <c r="I2059" i="1"/>
  <c r="K2059" i="1"/>
  <c r="I4142" i="1"/>
  <c r="K4142" i="1"/>
  <c r="K2506" i="1"/>
  <c r="I2506" i="1"/>
  <c r="K5134" i="1"/>
  <c r="I5134" i="1"/>
  <c r="K3150" i="1"/>
  <c r="I3150" i="1"/>
  <c r="K5283" i="1"/>
  <c r="I5283" i="1"/>
  <c r="K2307" i="1"/>
  <c r="I2307" i="1"/>
  <c r="K5482" i="1"/>
  <c r="I5482" i="1"/>
  <c r="I3299" i="1"/>
  <c r="K3299" i="1"/>
  <c r="I3498" i="1"/>
  <c r="K3498" i="1"/>
  <c r="I5035" i="1"/>
  <c r="K5035" i="1"/>
  <c r="K3051" i="1"/>
  <c r="I3051" i="1"/>
  <c r="I4291" i="1"/>
  <c r="K4291" i="1"/>
  <c r="K4490" i="1"/>
  <c r="I4490" i="1"/>
  <c r="K2158" i="1"/>
  <c r="I2158" i="1"/>
  <c r="Z4143" i="1"/>
  <c r="Y4144" i="1"/>
  <c r="P3496" i="1"/>
  <c r="AN3496" i="1"/>
  <c r="AN5132" i="1"/>
  <c r="P5132" i="1"/>
  <c r="AN2305" i="1"/>
  <c r="P2305" i="1"/>
  <c r="J4489" i="1"/>
  <c r="L4489" i="1"/>
  <c r="AO4489" i="1" s="1"/>
  <c r="O4489" i="1"/>
  <c r="AR4489" i="1" s="1"/>
  <c r="N4489" i="1"/>
  <c r="AQ4489" i="1" s="1"/>
  <c r="M4489" i="1"/>
  <c r="AP4489" i="1" s="1"/>
  <c r="M4290" i="1"/>
  <c r="AP4290" i="1" s="1"/>
  <c r="L4290" i="1"/>
  <c r="AO4290" i="1" s="1"/>
  <c r="J4290" i="1"/>
  <c r="O4290" i="1"/>
  <c r="AR4290" i="1" s="1"/>
  <c r="N4290" i="1"/>
  <c r="AQ4290" i="1" s="1"/>
  <c r="AS5280" i="1"/>
  <c r="Q5280" i="1"/>
  <c r="A2076" i="1"/>
  <c r="AM2075" i="1"/>
  <c r="AS3048" i="1"/>
  <c r="Q3048" i="1"/>
  <c r="L5282" i="1"/>
  <c r="AO5282" i="1" s="1"/>
  <c r="J5282" i="1"/>
  <c r="O5282" i="1"/>
  <c r="AR5282" i="1" s="1"/>
  <c r="N5282" i="1"/>
  <c r="AQ5282" i="1" s="1"/>
  <c r="M5282" i="1"/>
  <c r="AP5282" i="1" s="1"/>
  <c r="J2058" i="1"/>
  <c r="N2058" i="1"/>
  <c r="AQ2058" i="1" s="1"/>
  <c r="O2058" i="1"/>
  <c r="AR2058" i="1" s="1"/>
  <c r="M2058" i="1"/>
  <c r="AP2058" i="1" s="1"/>
  <c r="L2058" i="1"/>
  <c r="AO2058" i="1" s="1"/>
  <c r="Q3147" i="1"/>
  <c r="AS3147" i="1"/>
  <c r="AS5032" i="1"/>
  <c r="Q5032" i="1"/>
  <c r="Q2503" i="1"/>
  <c r="AS2503" i="1"/>
  <c r="AS5479" i="1"/>
  <c r="Q5479" i="1"/>
  <c r="AS4487" i="1"/>
  <c r="Q4487" i="1"/>
  <c r="Q4040" i="1"/>
  <c r="AS4040" i="1"/>
  <c r="P3148" i="1"/>
  <c r="AN3148" i="1"/>
  <c r="Z2060" i="1"/>
  <c r="Y2061" i="1"/>
  <c r="AS2056" i="1"/>
  <c r="Q2056" i="1"/>
  <c r="J4141" i="1"/>
  <c r="N4141" i="1"/>
  <c r="AQ4141" i="1" s="1"/>
  <c r="M4141" i="1"/>
  <c r="AP4141" i="1" s="1"/>
  <c r="O4141" i="1"/>
  <c r="AR4141" i="1" s="1"/>
  <c r="L4141" i="1"/>
  <c r="AO4141" i="1" s="1"/>
  <c r="J5481" i="1"/>
  <c r="O5481" i="1"/>
  <c r="AR5481" i="1" s="1"/>
  <c r="N5481" i="1"/>
  <c r="AQ5481" i="1" s="1"/>
  <c r="M5481" i="1"/>
  <c r="AP5481" i="1" s="1"/>
  <c r="L5481" i="1"/>
  <c r="AO5481" i="1" s="1"/>
  <c r="M5133" i="1"/>
  <c r="AP5133" i="1" s="1"/>
  <c r="L5133" i="1"/>
  <c r="AO5133" i="1" s="1"/>
  <c r="J5133" i="1"/>
  <c r="N5133" i="1"/>
  <c r="AQ5133" i="1" s="1"/>
  <c r="O5133" i="1"/>
  <c r="AR5133" i="1" s="1"/>
  <c r="AN2504" i="1"/>
  <c r="P2504" i="1"/>
  <c r="Q2155" i="1"/>
  <c r="AS2155" i="1"/>
  <c r="P5033" i="1"/>
  <c r="AN5033" i="1"/>
  <c r="M5034" i="1"/>
  <c r="AP5034" i="1" s="1"/>
  <c r="L5034" i="1"/>
  <c r="AO5034" i="1" s="1"/>
  <c r="J5034" i="1"/>
  <c r="O5034" i="1"/>
  <c r="AR5034" i="1" s="1"/>
  <c r="N5034" i="1"/>
  <c r="AQ5034" i="1" s="1"/>
  <c r="Z5284" i="1"/>
  <c r="Y5285" i="1"/>
  <c r="P5281" i="1"/>
  <c r="AN5281" i="1"/>
  <c r="Y3053" i="1"/>
  <c r="Z3052" i="1"/>
  <c r="Q2304" i="1"/>
  <c r="AS2304" i="1"/>
  <c r="Z5483" i="1"/>
  <c r="Y5484" i="1"/>
  <c r="Y5037" i="1"/>
  <c r="Z5036" i="1"/>
  <c r="Z4292" i="1"/>
  <c r="Y4293" i="1"/>
  <c r="Z4491" i="1"/>
  <c r="Y4492" i="1"/>
  <c r="Z2308" i="1"/>
  <c r="Y2309" i="1"/>
  <c r="AN2156" i="1"/>
  <c r="P2156" i="1"/>
  <c r="Z2507" i="1"/>
  <c r="Y2508" i="1"/>
  <c r="P3049" i="1"/>
  <c r="AN3049" i="1"/>
  <c r="A4076" i="1"/>
  <c r="AM4075" i="1"/>
  <c r="P5480" i="1"/>
  <c r="AN5480" i="1"/>
  <c r="N2306" i="1"/>
  <c r="AQ2306" i="1" s="1"/>
  <c r="L2306" i="1"/>
  <c r="AO2306" i="1" s="1"/>
  <c r="J2306" i="1"/>
  <c r="M2306" i="1"/>
  <c r="AP2306" i="1" s="1"/>
  <c r="O2306" i="1"/>
  <c r="AR2306" i="1" s="1"/>
  <c r="AN2057" i="1"/>
  <c r="P2057" i="1"/>
  <c r="Q4139" i="1"/>
  <c r="AS4139" i="1"/>
  <c r="Z3151" i="1"/>
  <c r="Y3152" i="1"/>
  <c r="P4488" i="1"/>
  <c r="AN4488" i="1"/>
  <c r="Q5131" i="1"/>
  <c r="AS5131" i="1"/>
  <c r="AS3296" i="1"/>
  <c r="Q3296" i="1"/>
  <c r="P3297" i="1"/>
  <c r="AN3297" i="1"/>
  <c r="AN4140" i="1"/>
  <c r="P4140" i="1"/>
  <c r="A1076" i="1"/>
  <c r="AM1075" i="1"/>
  <c r="Z2159" i="1"/>
  <c r="Y2160" i="1"/>
  <c r="Z5135" i="1"/>
  <c r="Y5136" i="1"/>
  <c r="Y3301" i="1"/>
  <c r="Z3300" i="1"/>
  <c r="L3149" i="1"/>
  <c r="AO3149" i="1" s="1"/>
  <c r="J3149" i="1"/>
  <c r="N3149" i="1"/>
  <c r="AQ3149" i="1" s="1"/>
  <c r="M3149" i="1"/>
  <c r="AP3149" i="1" s="1"/>
  <c r="O3149" i="1"/>
  <c r="AR3149" i="1" s="1"/>
  <c r="L3298" i="1"/>
  <c r="AO3298" i="1" s="1"/>
  <c r="N3298" i="1"/>
  <c r="AQ3298" i="1" s="1"/>
  <c r="M3298" i="1"/>
  <c r="AP3298" i="1" s="1"/>
  <c r="J3298" i="1"/>
  <c r="O3298" i="1"/>
  <c r="AR3298" i="1" s="1"/>
  <c r="J4042" i="1"/>
  <c r="O4042" i="1"/>
  <c r="AR4042" i="1" s="1"/>
  <c r="N4042" i="1"/>
  <c r="AQ4042" i="1" s="1"/>
  <c r="L4042" i="1"/>
  <c r="AO4042" i="1" s="1"/>
  <c r="M4042" i="1"/>
  <c r="AP4042" i="1" s="1"/>
  <c r="P4041" i="1"/>
  <c r="AN4041" i="1"/>
  <c r="AS4288" i="1"/>
  <c r="Q4288" i="1"/>
  <c r="Z3499" i="1"/>
  <c r="Y3500" i="1"/>
  <c r="L3497" i="1"/>
  <c r="AO3497" i="1" s="1"/>
  <c r="M3497" i="1"/>
  <c r="AP3497" i="1" s="1"/>
  <c r="O3497" i="1"/>
  <c r="AR3497" i="1" s="1"/>
  <c r="N3497" i="1"/>
  <c r="AQ3497" i="1" s="1"/>
  <c r="J3497" i="1"/>
  <c r="J2505" i="1"/>
  <c r="O2505" i="1"/>
  <c r="AR2505" i="1" s="1"/>
  <c r="L2505" i="1"/>
  <c r="AO2505" i="1" s="1"/>
  <c r="N2505" i="1"/>
  <c r="AQ2505" i="1" s="1"/>
  <c r="M2505" i="1"/>
  <c r="AP2505" i="1" s="1"/>
  <c r="A3076" i="1"/>
  <c r="AM3075" i="1"/>
  <c r="AN4289" i="1"/>
  <c r="P4289" i="1"/>
  <c r="Z4044" i="1"/>
  <c r="Y4045" i="1"/>
  <c r="Q3495" i="1"/>
  <c r="AS3495" i="1"/>
  <c r="A5076" i="1"/>
  <c r="AM5075" i="1"/>
  <c r="J2157" i="1"/>
  <c r="N2157" i="1"/>
  <c r="AQ2157" i="1" s="1"/>
  <c r="M2157" i="1"/>
  <c r="AP2157" i="1" s="1"/>
  <c r="O2157" i="1"/>
  <c r="AR2157" i="1" s="1"/>
  <c r="L2157" i="1"/>
  <c r="AO2157" i="1" s="1"/>
  <c r="O3050" i="1"/>
  <c r="AR3050" i="1" s="1"/>
  <c r="J3050" i="1"/>
  <c r="N3050" i="1"/>
  <c r="AQ3050" i="1" s="1"/>
  <c r="M3050" i="1"/>
  <c r="AP3050" i="1" s="1"/>
  <c r="L3050" i="1"/>
  <c r="AO3050" i="1" s="1"/>
  <c r="K1514" i="1"/>
  <c r="I1514" i="1"/>
  <c r="I1166" i="1"/>
  <c r="K1166" i="1"/>
  <c r="K1315" i="1"/>
  <c r="I1315" i="1"/>
  <c r="I1067" i="1"/>
  <c r="K1067" i="1"/>
  <c r="AS1163" i="1"/>
  <c r="Q1163" i="1"/>
  <c r="Q1064" i="1"/>
  <c r="AS1064" i="1"/>
  <c r="Y1168" i="1"/>
  <c r="Z1167" i="1"/>
  <c r="O1165" i="1"/>
  <c r="AR1165" i="1" s="1"/>
  <c r="M1165" i="1"/>
  <c r="AP1165" i="1" s="1"/>
  <c r="L1165" i="1"/>
  <c r="AO1165" i="1" s="1"/>
  <c r="J1165" i="1"/>
  <c r="N1165" i="1"/>
  <c r="AQ1165" i="1" s="1"/>
  <c r="AN1065" i="1"/>
  <c r="P1065" i="1"/>
  <c r="AS1511" i="1"/>
  <c r="Q1511" i="1"/>
  <c r="J1314" i="1"/>
  <c r="O1314" i="1"/>
  <c r="AR1314" i="1" s="1"/>
  <c r="N1314" i="1"/>
  <c r="AQ1314" i="1" s="1"/>
  <c r="M1314" i="1"/>
  <c r="AP1314" i="1" s="1"/>
  <c r="L1314" i="1"/>
  <c r="AO1314" i="1" s="1"/>
  <c r="AS1312" i="1"/>
  <c r="Q1312" i="1"/>
  <c r="J1066" i="1"/>
  <c r="L1066" i="1"/>
  <c r="AO1066" i="1" s="1"/>
  <c r="O1066" i="1"/>
  <c r="AR1066" i="1" s="1"/>
  <c r="N1066" i="1"/>
  <c r="AQ1066" i="1" s="1"/>
  <c r="M1066" i="1"/>
  <c r="AP1066" i="1" s="1"/>
  <c r="Z1068" i="1"/>
  <c r="Y1069" i="1"/>
  <c r="AN1164" i="1"/>
  <c r="P1164" i="1"/>
  <c r="AN1512" i="1"/>
  <c r="P1512" i="1"/>
  <c r="AN1313" i="1"/>
  <c r="P1313" i="1"/>
  <c r="Y1317" i="1"/>
  <c r="Z1316" i="1"/>
  <c r="O1513" i="1"/>
  <c r="AR1513" i="1" s="1"/>
  <c r="N1513" i="1"/>
  <c r="AQ1513" i="1" s="1"/>
  <c r="L1513" i="1"/>
  <c r="AO1513" i="1" s="1"/>
  <c r="M1513" i="1"/>
  <c r="AP1513" i="1" s="1"/>
  <c r="J1513" i="1"/>
  <c r="Z1515" i="1"/>
  <c r="Y1516" i="1"/>
  <c r="Q319" i="1"/>
  <c r="AS518" i="1"/>
  <c r="AN172" i="1"/>
  <c r="Q72" i="1"/>
  <c r="AN520" i="1"/>
  <c r="AS170" i="1"/>
  <c r="AN321" i="1"/>
  <c r="Q170" i="1"/>
  <c r="K173" i="1"/>
  <c r="K75" i="1"/>
  <c r="K322" i="1"/>
  <c r="K521" i="1"/>
  <c r="I173" i="1"/>
  <c r="J173" i="1" s="1"/>
  <c r="I75" i="1"/>
  <c r="J75" i="1" s="1"/>
  <c r="I322" i="1"/>
  <c r="J322" i="1" s="1"/>
  <c r="I521" i="1"/>
  <c r="J521" i="1" s="1"/>
  <c r="Q518" i="1"/>
  <c r="AN74" i="1"/>
  <c r="P320" i="1"/>
  <c r="AS319" i="1"/>
  <c r="P519" i="1"/>
  <c r="AS72" i="1"/>
  <c r="P73" i="1"/>
  <c r="P171" i="1"/>
  <c r="Y77" i="1"/>
  <c r="Z76" i="1"/>
  <c r="N520" i="1"/>
  <c r="AQ520" i="1" s="1"/>
  <c r="O520" i="1"/>
  <c r="AR520" i="1" s="1"/>
  <c r="L520" i="1"/>
  <c r="AO520" i="1" s="1"/>
  <c r="M520" i="1"/>
  <c r="AP520" i="1" s="1"/>
  <c r="M321" i="1"/>
  <c r="AP321" i="1" s="1"/>
  <c r="L321" i="1"/>
  <c r="AO321" i="1" s="1"/>
  <c r="N321" i="1"/>
  <c r="AQ321" i="1" s="1"/>
  <c r="O321" i="1"/>
  <c r="AR321" i="1" s="1"/>
  <c r="L172" i="1"/>
  <c r="AO172" i="1" s="1"/>
  <c r="N172" i="1"/>
  <c r="AQ172" i="1" s="1"/>
  <c r="M172" i="1"/>
  <c r="AP172" i="1" s="1"/>
  <c r="O172" i="1"/>
  <c r="AR172" i="1" s="1"/>
  <c r="Y324" i="1"/>
  <c r="Z323" i="1"/>
  <c r="Y523" i="1"/>
  <c r="Z522" i="1"/>
  <c r="Y175" i="1"/>
  <c r="Z174" i="1"/>
  <c r="O74" i="1"/>
  <c r="AR74" i="1" s="1"/>
  <c r="N74" i="1"/>
  <c r="AQ74" i="1" s="1"/>
  <c r="L74" i="1"/>
  <c r="AO74" i="1" s="1"/>
  <c r="M74" i="1"/>
  <c r="AP74" i="1" s="1"/>
  <c r="F2060" i="1"/>
  <c r="U2060" i="1"/>
  <c r="E2060" i="1"/>
  <c r="T2060" i="1"/>
  <c r="S2060" i="1"/>
  <c r="V2060" i="1"/>
  <c r="R2060" i="1"/>
  <c r="U5284" i="1"/>
  <c r="E5284" i="1"/>
  <c r="S5284" i="1"/>
  <c r="V5284" i="1"/>
  <c r="R5284" i="1"/>
  <c r="F5284" i="1"/>
  <c r="T5284" i="1"/>
  <c r="U4491" i="1"/>
  <c r="E4491" i="1"/>
  <c r="S4491" i="1"/>
  <c r="R4491" i="1"/>
  <c r="T4491" i="1"/>
  <c r="F4491" i="1"/>
  <c r="V4491" i="1"/>
  <c r="E2507" i="1"/>
  <c r="V2507" i="1"/>
  <c r="R2507" i="1"/>
  <c r="T2507" i="1"/>
  <c r="S2507" i="1"/>
  <c r="F2507" i="1"/>
  <c r="U2507" i="1"/>
  <c r="R4143" i="1"/>
  <c r="U4143" i="1"/>
  <c r="S4143" i="1"/>
  <c r="T4143" i="1"/>
  <c r="V4143" i="1"/>
  <c r="E4143" i="1"/>
  <c r="F4143" i="1"/>
  <c r="E3052" i="1"/>
  <c r="U3052" i="1"/>
  <c r="T3052" i="1"/>
  <c r="V3052" i="1"/>
  <c r="R3052" i="1"/>
  <c r="S3052" i="1"/>
  <c r="F3052" i="1"/>
  <c r="U5036" i="1"/>
  <c r="T5036" i="1"/>
  <c r="F5036" i="1"/>
  <c r="R5036" i="1"/>
  <c r="S5036" i="1"/>
  <c r="V5036" i="1"/>
  <c r="E5036" i="1"/>
  <c r="V2308" i="1"/>
  <c r="T2308" i="1"/>
  <c r="R2308" i="1"/>
  <c r="U2308" i="1"/>
  <c r="S2308" i="1"/>
  <c r="E2308" i="1"/>
  <c r="F2308" i="1"/>
  <c r="R4292" i="1"/>
  <c r="E4292" i="1"/>
  <c r="S4292" i="1"/>
  <c r="U4292" i="1"/>
  <c r="T4292" i="1"/>
  <c r="F4292" i="1"/>
  <c r="V4292" i="1"/>
  <c r="F3151" i="1"/>
  <c r="R3151" i="1"/>
  <c r="T3151" i="1"/>
  <c r="V3151" i="1"/>
  <c r="S3151" i="1"/>
  <c r="E3151" i="1"/>
  <c r="U3151" i="1"/>
  <c r="R3300" i="1"/>
  <c r="S3300" i="1"/>
  <c r="F3300" i="1"/>
  <c r="U3300" i="1"/>
  <c r="E3300" i="1"/>
  <c r="T3300" i="1"/>
  <c r="V3300" i="1"/>
  <c r="U2159" i="1"/>
  <c r="V2159" i="1"/>
  <c r="R2159" i="1"/>
  <c r="F2159" i="1"/>
  <c r="T2159" i="1"/>
  <c r="S2159" i="1"/>
  <c r="E2159" i="1"/>
  <c r="T4044" i="1"/>
  <c r="V4044" i="1"/>
  <c r="F4044" i="1"/>
  <c r="E4044" i="1"/>
  <c r="R4044" i="1"/>
  <c r="S4044" i="1"/>
  <c r="U4044" i="1"/>
  <c r="R5135" i="1"/>
  <c r="S5135" i="1"/>
  <c r="U5135" i="1"/>
  <c r="E5135" i="1"/>
  <c r="T5135" i="1"/>
  <c r="V5135" i="1"/>
  <c r="F5135" i="1"/>
  <c r="R3499" i="1"/>
  <c r="S3499" i="1"/>
  <c r="F3499" i="1"/>
  <c r="U3499" i="1"/>
  <c r="E3499" i="1"/>
  <c r="T3499" i="1"/>
  <c r="V3499" i="1"/>
  <c r="S5483" i="1"/>
  <c r="U5483" i="1"/>
  <c r="V5483" i="1"/>
  <c r="F5483" i="1"/>
  <c r="R5483" i="1"/>
  <c r="T5483" i="1"/>
  <c r="E5483" i="1"/>
  <c r="U1068" i="1"/>
  <c r="V1068" i="1"/>
  <c r="S1068" i="1"/>
  <c r="F1068" i="1"/>
  <c r="E1068" i="1"/>
  <c r="R1068" i="1"/>
  <c r="T1068" i="1"/>
  <c r="S1515" i="1"/>
  <c r="U1515" i="1"/>
  <c r="T1515" i="1"/>
  <c r="R1515" i="1"/>
  <c r="V1515" i="1"/>
  <c r="E1515" i="1"/>
  <c r="F1515" i="1"/>
  <c r="T1167" i="1"/>
  <c r="U1167" i="1"/>
  <c r="E1167" i="1"/>
  <c r="F1167" i="1"/>
  <c r="R1167" i="1"/>
  <c r="S1167" i="1"/>
  <c r="V1167" i="1"/>
  <c r="R1316" i="1"/>
  <c r="U1316" i="1"/>
  <c r="F1316" i="1"/>
  <c r="E1316" i="1"/>
  <c r="V1316" i="1"/>
  <c r="S1316" i="1"/>
  <c r="T1316" i="1"/>
  <c r="T522" i="1"/>
  <c r="S522" i="1"/>
  <c r="R522" i="1"/>
  <c r="V522" i="1"/>
  <c r="U522" i="1"/>
  <c r="F522" i="1"/>
  <c r="E522" i="1"/>
  <c r="S323" i="1"/>
  <c r="R323" i="1"/>
  <c r="V323" i="1"/>
  <c r="U323" i="1"/>
  <c r="T323" i="1"/>
  <c r="F323" i="1"/>
  <c r="E323" i="1"/>
  <c r="V76" i="1"/>
  <c r="R76" i="1"/>
  <c r="U76" i="1"/>
  <c r="T76" i="1"/>
  <c r="S76" i="1"/>
  <c r="F76" i="1"/>
  <c r="E76" i="1"/>
  <c r="V174" i="1"/>
  <c r="U174" i="1"/>
  <c r="T174" i="1"/>
  <c r="S174" i="1"/>
  <c r="R174" i="1"/>
  <c r="F174" i="1"/>
  <c r="E174" i="1"/>
  <c r="B174" i="4" l="1"/>
  <c r="B76" i="4"/>
  <c r="B323" i="4"/>
  <c r="B522" i="4"/>
  <c r="A153" i="1"/>
  <c r="AM152" i="1"/>
  <c r="K5483" i="1"/>
  <c r="I5483" i="1"/>
  <c r="K3499" i="1"/>
  <c r="I3499" i="1"/>
  <c r="K5135" i="1"/>
  <c r="I5135" i="1"/>
  <c r="K4044" i="1"/>
  <c r="I4044" i="1"/>
  <c r="K2159" i="1"/>
  <c r="I2159" i="1"/>
  <c r="I3300" i="1"/>
  <c r="K3300" i="1"/>
  <c r="K3151" i="1"/>
  <c r="I3151" i="1"/>
  <c r="I4292" i="1"/>
  <c r="K4292" i="1"/>
  <c r="I2308" i="1"/>
  <c r="K2308" i="1"/>
  <c r="I5036" i="1"/>
  <c r="K5036" i="1"/>
  <c r="I3052" i="1"/>
  <c r="K3052" i="1"/>
  <c r="I4143" i="1"/>
  <c r="K4143" i="1"/>
  <c r="I2507" i="1"/>
  <c r="K2507" i="1"/>
  <c r="K4491" i="1"/>
  <c r="I4491" i="1"/>
  <c r="K5284" i="1"/>
  <c r="I5284" i="1"/>
  <c r="K2060" i="1"/>
  <c r="I2060" i="1"/>
  <c r="Z5484" i="1"/>
  <c r="Y5485" i="1"/>
  <c r="AS5132" i="1"/>
  <c r="Q5132" i="1"/>
  <c r="N2158" i="1"/>
  <c r="AQ2158" i="1" s="1"/>
  <c r="M2158" i="1"/>
  <c r="AP2158" i="1" s="1"/>
  <c r="J2158" i="1"/>
  <c r="O2158" i="1"/>
  <c r="AR2158" i="1" s="1"/>
  <c r="L2158" i="1"/>
  <c r="AO2158" i="1" s="1"/>
  <c r="L2307" i="1"/>
  <c r="AO2307" i="1" s="1"/>
  <c r="N2307" i="1"/>
  <c r="AQ2307" i="1" s="1"/>
  <c r="J2307" i="1"/>
  <c r="M2307" i="1"/>
  <c r="AP2307" i="1" s="1"/>
  <c r="O2307" i="1"/>
  <c r="AR2307" i="1" s="1"/>
  <c r="O2506" i="1"/>
  <c r="AR2506" i="1" s="1"/>
  <c r="N2506" i="1"/>
  <c r="AQ2506" i="1" s="1"/>
  <c r="J2506" i="1"/>
  <c r="M2506" i="1"/>
  <c r="AP2506" i="1" s="1"/>
  <c r="L2506" i="1"/>
  <c r="AO2506" i="1" s="1"/>
  <c r="AS2156" i="1"/>
  <c r="Q2156" i="1"/>
  <c r="AN5282" i="1"/>
  <c r="P5282" i="1"/>
  <c r="N5035" i="1"/>
  <c r="AQ5035" i="1" s="1"/>
  <c r="M5035" i="1"/>
  <c r="AP5035" i="1" s="1"/>
  <c r="L5035" i="1"/>
  <c r="AO5035" i="1" s="1"/>
  <c r="J5035" i="1"/>
  <c r="O5035" i="1"/>
  <c r="AR5035" i="1" s="1"/>
  <c r="P2505" i="1"/>
  <c r="AN2505" i="1"/>
  <c r="A5077" i="1"/>
  <c r="AM5076" i="1"/>
  <c r="Y4046" i="1"/>
  <c r="Z4045" i="1"/>
  <c r="P4042" i="1"/>
  <c r="AN4042" i="1"/>
  <c r="Q4488" i="1"/>
  <c r="AS4488" i="1"/>
  <c r="Q2057" i="1"/>
  <c r="AS2057" i="1"/>
  <c r="AS5480" i="1"/>
  <c r="Q5480" i="1"/>
  <c r="P3149" i="1"/>
  <c r="AN3149" i="1"/>
  <c r="Y2161" i="1"/>
  <c r="Z2160" i="1"/>
  <c r="Y3153" i="1"/>
  <c r="Z3152" i="1"/>
  <c r="AN2157" i="1"/>
  <c r="P2157" i="1"/>
  <c r="Q4041" i="1"/>
  <c r="AS4041" i="1"/>
  <c r="AN3298" i="1"/>
  <c r="P3298" i="1"/>
  <c r="Q3297" i="1"/>
  <c r="AS3297" i="1"/>
  <c r="A4077" i="1"/>
  <c r="AM4076" i="1"/>
  <c r="Y4294" i="1"/>
  <c r="Z4293" i="1"/>
  <c r="AS3148" i="1"/>
  <c r="Q3148" i="1"/>
  <c r="J4490" i="1"/>
  <c r="O4490" i="1"/>
  <c r="AR4490" i="1" s="1"/>
  <c r="N4490" i="1"/>
  <c r="AQ4490" i="1" s="1"/>
  <c r="M4490" i="1"/>
  <c r="AP4490" i="1" s="1"/>
  <c r="L4490" i="1"/>
  <c r="AO4490" i="1" s="1"/>
  <c r="J5283" i="1"/>
  <c r="O5283" i="1"/>
  <c r="AR5283" i="1" s="1"/>
  <c r="N5283" i="1"/>
  <c r="AQ5283" i="1" s="1"/>
  <c r="L5283" i="1"/>
  <c r="AO5283" i="1" s="1"/>
  <c r="M5283" i="1"/>
  <c r="AP5283" i="1" s="1"/>
  <c r="Q4289" i="1"/>
  <c r="AS4289" i="1"/>
  <c r="Z3500" i="1"/>
  <c r="Y3501" i="1"/>
  <c r="Y2310" i="1"/>
  <c r="Z2309" i="1"/>
  <c r="P5034" i="1"/>
  <c r="AN5034" i="1"/>
  <c r="Q2504" i="1"/>
  <c r="AS2504" i="1"/>
  <c r="AN4141" i="1"/>
  <c r="P4141" i="1"/>
  <c r="AS3496" i="1"/>
  <c r="Q3496" i="1"/>
  <c r="J3498" i="1"/>
  <c r="L3498" i="1"/>
  <c r="AO3498" i="1" s="1"/>
  <c r="O3498" i="1"/>
  <c r="AR3498" i="1" s="1"/>
  <c r="N3498" i="1"/>
  <c r="AQ3498" i="1" s="1"/>
  <c r="M3498" i="1"/>
  <c r="AP3498" i="1" s="1"/>
  <c r="L4142" i="1"/>
  <c r="AO4142" i="1" s="1"/>
  <c r="J4142" i="1"/>
  <c r="N4142" i="1"/>
  <c r="AQ4142" i="1" s="1"/>
  <c r="O4142" i="1"/>
  <c r="AR4142" i="1" s="1"/>
  <c r="M4142" i="1"/>
  <c r="AP4142" i="1" s="1"/>
  <c r="AN3050" i="1"/>
  <c r="P3050" i="1"/>
  <c r="AN2306" i="1"/>
  <c r="P2306" i="1"/>
  <c r="AS3049" i="1"/>
  <c r="Q3049" i="1"/>
  <c r="P4489" i="1"/>
  <c r="AN4489" i="1"/>
  <c r="Y4145" i="1"/>
  <c r="Z4144" i="1"/>
  <c r="O3150" i="1"/>
  <c r="AR3150" i="1" s="1"/>
  <c r="N3150" i="1"/>
  <c r="AQ3150" i="1" s="1"/>
  <c r="M3150" i="1"/>
  <c r="AP3150" i="1" s="1"/>
  <c r="L3150" i="1"/>
  <c r="AO3150" i="1" s="1"/>
  <c r="J3150" i="1"/>
  <c r="Y3302" i="1"/>
  <c r="Z3301" i="1"/>
  <c r="AS5281" i="1"/>
  <c r="Q5281" i="1"/>
  <c r="AN2058" i="1"/>
  <c r="P2058" i="1"/>
  <c r="AN4290" i="1"/>
  <c r="P4290" i="1"/>
  <c r="AS2305" i="1"/>
  <c r="Q2305" i="1"/>
  <c r="N4291" i="1"/>
  <c r="AQ4291" i="1" s="1"/>
  <c r="M4291" i="1"/>
  <c r="AP4291" i="1" s="1"/>
  <c r="L4291" i="1"/>
  <c r="AO4291" i="1" s="1"/>
  <c r="J4291" i="1"/>
  <c r="O4291" i="1"/>
  <c r="AR4291" i="1" s="1"/>
  <c r="J3299" i="1"/>
  <c r="N3299" i="1"/>
  <c r="AQ3299" i="1" s="1"/>
  <c r="M3299" i="1"/>
  <c r="AP3299" i="1" s="1"/>
  <c r="O3299" i="1"/>
  <c r="AR3299" i="1" s="1"/>
  <c r="L3299" i="1"/>
  <c r="AO3299" i="1" s="1"/>
  <c r="O2059" i="1"/>
  <c r="AR2059" i="1" s="1"/>
  <c r="M2059" i="1"/>
  <c r="AP2059" i="1" s="1"/>
  <c r="L2059" i="1"/>
  <c r="AO2059" i="1" s="1"/>
  <c r="J2059" i="1"/>
  <c r="N2059" i="1"/>
  <c r="AQ2059" i="1" s="1"/>
  <c r="P3497" i="1"/>
  <c r="AN3497" i="1"/>
  <c r="A3077" i="1"/>
  <c r="AM3076" i="1"/>
  <c r="A1077" i="1"/>
  <c r="AM1076" i="1"/>
  <c r="Y2509" i="1"/>
  <c r="Z2508" i="1"/>
  <c r="Z4492" i="1"/>
  <c r="Y4493" i="1"/>
  <c r="Y3054" i="1"/>
  <c r="Z3053" i="1"/>
  <c r="Y5286" i="1"/>
  <c r="Z5285" i="1"/>
  <c r="P5481" i="1"/>
  <c r="AN5481" i="1"/>
  <c r="Y2062" i="1"/>
  <c r="Z2061" i="1"/>
  <c r="N3051" i="1"/>
  <c r="AQ3051" i="1" s="1"/>
  <c r="M3051" i="1"/>
  <c r="AP3051" i="1" s="1"/>
  <c r="L3051" i="1"/>
  <c r="AO3051" i="1" s="1"/>
  <c r="J3051" i="1"/>
  <c r="O3051" i="1"/>
  <c r="AR3051" i="1" s="1"/>
  <c r="N5482" i="1"/>
  <c r="AQ5482" i="1" s="1"/>
  <c r="M5482" i="1"/>
  <c r="AP5482" i="1" s="1"/>
  <c r="L5482" i="1"/>
  <c r="AO5482" i="1" s="1"/>
  <c r="J5482" i="1"/>
  <c r="O5482" i="1"/>
  <c r="AR5482" i="1" s="1"/>
  <c r="O5134" i="1"/>
  <c r="AR5134" i="1" s="1"/>
  <c r="N5134" i="1"/>
  <c r="AQ5134" i="1" s="1"/>
  <c r="J5134" i="1"/>
  <c r="M5134" i="1"/>
  <c r="AP5134" i="1" s="1"/>
  <c r="L5134" i="1"/>
  <c r="AO5134" i="1" s="1"/>
  <c r="O4043" i="1"/>
  <c r="AR4043" i="1" s="1"/>
  <c r="M4043" i="1"/>
  <c r="AP4043" i="1" s="1"/>
  <c r="L4043" i="1"/>
  <c r="AO4043" i="1" s="1"/>
  <c r="N4043" i="1"/>
  <c r="AQ4043" i="1" s="1"/>
  <c r="J4043" i="1"/>
  <c r="Z5136" i="1"/>
  <c r="Y5137" i="1"/>
  <c r="Q4140" i="1"/>
  <c r="AS4140" i="1"/>
  <c r="Y5038" i="1"/>
  <c r="Z5037" i="1"/>
  <c r="Q5033" i="1"/>
  <c r="AS5033" i="1"/>
  <c r="P5133" i="1"/>
  <c r="AN5133" i="1"/>
  <c r="A2077" i="1"/>
  <c r="AM2076" i="1"/>
  <c r="I1316" i="1"/>
  <c r="K1316" i="1"/>
  <c r="K1167" i="1"/>
  <c r="I1167" i="1"/>
  <c r="I1515" i="1"/>
  <c r="K1515" i="1"/>
  <c r="K1068" i="1"/>
  <c r="I1068" i="1"/>
  <c r="Y1517" i="1"/>
  <c r="Z1516" i="1"/>
  <c r="Y1070" i="1"/>
  <c r="Z1069" i="1"/>
  <c r="O1067" i="1"/>
  <c r="AR1067" i="1" s="1"/>
  <c r="N1067" i="1"/>
  <c r="AQ1067" i="1" s="1"/>
  <c r="L1067" i="1"/>
  <c r="AO1067" i="1" s="1"/>
  <c r="J1067" i="1"/>
  <c r="M1067" i="1"/>
  <c r="AP1067" i="1" s="1"/>
  <c r="Y1318" i="1"/>
  <c r="Z1317" i="1"/>
  <c r="AS1065" i="1"/>
  <c r="Q1065" i="1"/>
  <c r="O1315" i="1"/>
  <c r="AR1315" i="1" s="1"/>
  <c r="M1315" i="1"/>
  <c r="AP1315" i="1" s="1"/>
  <c r="N1315" i="1"/>
  <c r="AQ1315" i="1" s="1"/>
  <c r="L1315" i="1"/>
  <c r="AO1315" i="1" s="1"/>
  <c r="J1315" i="1"/>
  <c r="AN1513" i="1"/>
  <c r="P1513" i="1"/>
  <c r="Q1313" i="1"/>
  <c r="AS1313" i="1"/>
  <c r="Y1169" i="1"/>
  <c r="Z1168" i="1"/>
  <c r="Q1512" i="1"/>
  <c r="AS1512" i="1"/>
  <c r="AN1165" i="1"/>
  <c r="P1165" i="1"/>
  <c r="O1166" i="1"/>
  <c r="AR1166" i="1" s="1"/>
  <c r="M1166" i="1"/>
  <c r="AP1166" i="1" s="1"/>
  <c r="N1166" i="1"/>
  <c r="AQ1166" i="1" s="1"/>
  <c r="L1166" i="1"/>
  <c r="AO1166" i="1" s="1"/>
  <c r="J1166" i="1"/>
  <c r="O1514" i="1"/>
  <c r="AR1514" i="1" s="1"/>
  <c r="N1514" i="1"/>
  <c r="AQ1514" i="1" s="1"/>
  <c r="M1514" i="1"/>
  <c r="AP1514" i="1" s="1"/>
  <c r="L1514" i="1"/>
  <c r="AO1514" i="1" s="1"/>
  <c r="J1514" i="1"/>
  <c r="AN1066" i="1"/>
  <c r="P1066" i="1"/>
  <c r="Q1164" i="1"/>
  <c r="AS1164" i="1"/>
  <c r="AN1314" i="1"/>
  <c r="P1314" i="1"/>
  <c r="AS320" i="1"/>
  <c r="AN521" i="1"/>
  <c r="AN322" i="1"/>
  <c r="Q73" i="1"/>
  <c r="Q519" i="1"/>
  <c r="AN173" i="1"/>
  <c r="Q171" i="1"/>
  <c r="K174" i="1"/>
  <c r="K76" i="1"/>
  <c r="K323" i="1"/>
  <c r="K522" i="1"/>
  <c r="Q320" i="1"/>
  <c r="AS519" i="1"/>
  <c r="I174" i="1"/>
  <c r="J174" i="1" s="1"/>
  <c r="I76" i="1"/>
  <c r="J76" i="1" s="1"/>
  <c r="I323" i="1"/>
  <c r="J323" i="1" s="1"/>
  <c r="I522" i="1"/>
  <c r="J522" i="1" s="1"/>
  <c r="AS73" i="1"/>
  <c r="AS171" i="1"/>
  <c r="AN75" i="1"/>
  <c r="P172" i="1"/>
  <c r="P321" i="1"/>
  <c r="P520" i="1"/>
  <c r="P74" i="1"/>
  <c r="Z324" i="1"/>
  <c r="Y325" i="1"/>
  <c r="Y78" i="1"/>
  <c r="Z77" i="1"/>
  <c r="M75" i="1"/>
  <c r="AP75" i="1" s="1"/>
  <c r="L75" i="1"/>
  <c r="AO75" i="1" s="1"/>
  <c r="O75" i="1"/>
  <c r="AR75" i="1" s="1"/>
  <c r="N75" i="1"/>
  <c r="AQ75" i="1" s="1"/>
  <c r="Z175" i="1"/>
  <c r="Y176" i="1"/>
  <c r="Y524" i="1"/>
  <c r="Z523" i="1"/>
  <c r="L521" i="1"/>
  <c r="AO521" i="1" s="1"/>
  <c r="N521" i="1"/>
  <c r="AQ521" i="1" s="1"/>
  <c r="O521" i="1"/>
  <c r="AR521" i="1" s="1"/>
  <c r="M521" i="1"/>
  <c r="AP521" i="1" s="1"/>
  <c r="O173" i="1"/>
  <c r="AR173" i="1" s="1"/>
  <c r="N173" i="1"/>
  <c r="AQ173" i="1" s="1"/>
  <c r="L173" i="1"/>
  <c r="AO173" i="1" s="1"/>
  <c r="M173" i="1"/>
  <c r="AP173" i="1" s="1"/>
  <c r="L322" i="1"/>
  <c r="AO322" i="1" s="1"/>
  <c r="M322" i="1"/>
  <c r="AP322" i="1" s="1"/>
  <c r="O322" i="1"/>
  <c r="AR322" i="1" s="1"/>
  <c r="N322" i="1"/>
  <c r="AQ322" i="1" s="1"/>
  <c r="U4045" i="1"/>
  <c r="R4045" i="1"/>
  <c r="V4045" i="1"/>
  <c r="S4045" i="1"/>
  <c r="F4045" i="1"/>
  <c r="E4045" i="1"/>
  <c r="T4045" i="1"/>
  <c r="R3152" i="1"/>
  <c r="F3152" i="1"/>
  <c r="T3152" i="1"/>
  <c r="S3152" i="1"/>
  <c r="V3152" i="1"/>
  <c r="U3152" i="1"/>
  <c r="E3152" i="1"/>
  <c r="R5285" i="1"/>
  <c r="T5285" i="1"/>
  <c r="E5285" i="1"/>
  <c r="V5285" i="1"/>
  <c r="S5285" i="1"/>
  <c r="U5285" i="1"/>
  <c r="F5285" i="1"/>
  <c r="U4492" i="1"/>
  <c r="F4492" i="1"/>
  <c r="V4492" i="1"/>
  <c r="S4492" i="1"/>
  <c r="T4492" i="1"/>
  <c r="R4492" i="1"/>
  <c r="E4492" i="1"/>
  <c r="V5037" i="1"/>
  <c r="R5037" i="1"/>
  <c r="U5037" i="1"/>
  <c r="T5037" i="1"/>
  <c r="F5037" i="1"/>
  <c r="E5037" i="1"/>
  <c r="S5037" i="1"/>
  <c r="E2061" i="1"/>
  <c r="V2061" i="1"/>
  <c r="R2061" i="1"/>
  <c r="T2061" i="1"/>
  <c r="U2061" i="1"/>
  <c r="S2061" i="1"/>
  <c r="F2061" i="1"/>
  <c r="T5484" i="1"/>
  <c r="V5484" i="1"/>
  <c r="R5484" i="1"/>
  <c r="E5484" i="1"/>
  <c r="S5484" i="1"/>
  <c r="U5484" i="1"/>
  <c r="F5484" i="1"/>
  <c r="F2309" i="1"/>
  <c r="S2309" i="1"/>
  <c r="V2309" i="1"/>
  <c r="U2309" i="1"/>
  <c r="R2309" i="1"/>
  <c r="T2309" i="1"/>
  <c r="E2309" i="1"/>
  <c r="R4144" i="1"/>
  <c r="U4144" i="1"/>
  <c r="S4144" i="1"/>
  <c r="T4144" i="1"/>
  <c r="F4144" i="1"/>
  <c r="E4144" i="1"/>
  <c r="V4144" i="1"/>
  <c r="V3301" i="1"/>
  <c r="F3301" i="1"/>
  <c r="S3301" i="1"/>
  <c r="E3301" i="1"/>
  <c r="R3301" i="1"/>
  <c r="U3301" i="1"/>
  <c r="T3301" i="1"/>
  <c r="U4293" i="1"/>
  <c r="F4293" i="1"/>
  <c r="T4293" i="1"/>
  <c r="V4293" i="1"/>
  <c r="R4293" i="1"/>
  <c r="E4293" i="1"/>
  <c r="S4293" i="1"/>
  <c r="V2160" i="1"/>
  <c r="T2160" i="1"/>
  <c r="R2160" i="1"/>
  <c r="F2160" i="1"/>
  <c r="E2160" i="1"/>
  <c r="S2160" i="1"/>
  <c r="U2160" i="1"/>
  <c r="E3500" i="1"/>
  <c r="V3500" i="1"/>
  <c r="F3500" i="1"/>
  <c r="T3500" i="1"/>
  <c r="R3500" i="1"/>
  <c r="U3500" i="1"/>
  <c r="S3500" i="1"/>
  <c r="V2508" i="1"/>
  <c r="R2508" i="1"/>
  <c r="T2508" i="1"/>
  <c r="F2508" i="1"/>
  <c r="E2508" i="1"/>
  <c r="U2508" i="1"/>
  <c r="S2508" i="1"/>
  <c r="R3053" i="1"/>
  <c r="U3053" i="1"/>
  <c r="V3053" i="1"/>
  <c r="T3053" i="1"/>
  <c r="E3053" i="1"/>
  <c r="F3053" i="1"/>
  <c r="S3053" i="1"/>
  <c r="R5136" i="1"/>
  <c r="E5136" i="1"/>
  <c r="V5136" i="1"/>
  <c r="F5136" i="1"/>
  <c r="T5136" i="1"/>
  <c r="U5136" i="1"/>
  <c r="S5136" i="1"/>
  <c r="V1516" i="1"/>
  <c r="U1516" i="1"/>
  <c r="E1516" i="1"/>
  <c r="S1516" i="1"/>
  <c r="R1516" i="1"/>
  <c r="F1516" i="1"/>
  <c r="T1516" i="1"/>
  <c r="E1168" i="1"/>
  <c r="R1168" i="1"/>
  <c r="T1168" i="1"/>
  <c r="U1168" i="1"/>
  <c r="F1168" i="1"/>
  <c r="V1168" i="1"/>
  <c r="S1168" i="1"/>
  <c r="T1069" i="1"/>
  <c r="R1069" i="1"/>
  <c r="S1069" i="1"/>
  <c r="V1069" i="1"/>
  <c r="U1069" i="1"/>
  <c r="F1069" i="1"/>
  <c r="E1069" i="1"/>
  <c r="E1317" i="1"/>
  <c r="T1317" i="1"/>
  <c r="V1317" i="1"/>
  <c r="U1317" i="1"/>
  <c r="F1317" i="1"/>
  <c r="R1317" i="1"/>
  <c r="S1317" i="1"/>
  <c r="R77" i="1"/>
  <c r="V77" i="1"/>
  <c r="U77" i="1"/>
  <c r="T77" i="1"/>
  <c r="S77" i="1"/>
  <c r="F77" i="1"/>
  <c r="E77" i="1"/>
  <c r="S324" i="1"/>
  <c r="R324" i="1"/>
  <c r="V324" i="1"/>
  <c r="U324" i="1"/>
  <c r="T324" i="1"/>
  <c r="F324" i="1"/>
  <c r="E324" i="1"/>
  <c r="S523" i="1"/>
  <c r="R523" i="1"/>
  <c r="V523" i="1"/>
  <c r="U523" i="1"/>
  <c r="T523" i="1"/>
  <c r="F523" i="1"/>
  <c r="E523" i="1"/>
  <c r="R175" i="1"/>
  <c r="V175" i="1"/>
  <c r="T175" i="1"/>
  <c r="U175" i="1"/>
  <c r="S175" i="1"/>
  <c r="F175" i="1"/>
  <c r="E175" i="1"/>
  <c r="B175" i="4" l="1"/>
  <c r="B523" i="4"/>
  <c r="B324" i="4"/>
  <c r="B77" i="4"/>
  <c r="A154" i="1"/>
  <c r="AM153" i="1"/>
  <c r="I5136" i="1"/>
  <c r="K5136" i="1"/>
  <c r="I3053" i="1"/>
  <c r="K3053" i="1"/>
  <c r="K2508" i="1"/>
  <c r="I2508" i="1"/>
  <c r="K3500" i="1"/>
  <c r="I3500" i="1"/>
  <c r="I2160" i="1"/>
  <c r="K2160" i="1"/>
  <c r="I4293" i="1"/>
  <c r="K4293" i="1"/>
  <c r="I3301" i="1"/>
  <c r="K3301" i="1"/>
  <c r="K4144" i="1"/>
  <c r="I4144" i="1"/>
  <c r="K2309" i="1"/>
  <c r="I2309" i="1"/>
  <c r="K5484" i="1"/>
  <c r="I5484" i="1"/>
  <c r="I2061" i="1"/>
  <c r="K2061" i="1"/>
  <c r="K5037" i="1"/>
  <c r="I5037" i="1"/>
  <c r="I4492" i="1"/>
  <c r="K4492" i="1"/>
  <c r="K5285" i="1"/>
  <c r="I5285" i="1"/>
  <c r="I3152" i="1"/>
  <c r="K3152" i="1"/>
  <c r="K4045" i="1"/>
  <c r="I4045" i="1"/>
  <c r="Y5287" i="1"/>
  <c r="Z5286" i="1"/>
  <c r="AS4489" i="1"/>
  <c r="Q4489" i="1"/>
  <c r="P5283" i="1"/>
  <c r="AN5283" i="1"/>
  <c r="Z3153" i="1"/>
  <c r="Y3154" i="1"/>
  <c r="P5035" i="1"/>
  <c r="AN5035" i="1"/>
  <c r="J2060" i="1"/>
  <c r="O2060" i="1"/>
  <c r="AR2060" i="1" s="1"/>
  <c r="M2060" i="1"/>
  <c r="AP2060" i="1" s="1"/>
  <c r="L2060" i="1"/>
  <c r="AO2060" i="1" s="1"/>
  <c r="N2060" i="1"/>
  <c r="AQ2060" i="1" s="1"/>
  <c r="N4044" i="1"/>
  <c r="AQ4044" i="1" s="1"/>
  <c r="J4044" i="1"/>
  <c r="L4044" i="1"/>
  <c r="AO4044" i="1" s="1"/>
  <c r="M4044" i="1"/>
  <c r="AP4044" i="1" s="1"/>
  <c r="O4044" i="1"/>
  <c r="AR4044" i="1" s="1"/>
  <c r="Q3497" i="1"/>
  <c r="AS3497" i="1"/>
  <c r="Q3298" i="1"/>
  <c r="AS3298" i="1"/>
  <c r="Z4046" i="1"/>
  <c r="Y4047" i="1"/>
  <c r="P2307" i="1"/>
  <c r="AN2307" i="1"/>
  <c r="L4143" i="1"/>
  <c r="AO4143" i="1" s="1"/>
  <c r="J4143" i="1"/>
  <c r="O4143" i="1"/>
  <c r="AR4143" i="1" s="1"/>
  <c r="N4143" i="1"/>
  <c r="AQ4143" i="1" s="1"/>
  <c r="M4143" i="1"/>
  <c r="AP4143" i="1" s="1"/>
  <c r="M4292" i="1"/>
  <c r="AP4292" i="1" s="1"/>
  <c r="N4292" i="1"/>
  <c r="AQ4292" i="1" s="1"/>
  <c r="J4292" i="1"/>
  <c r="O4292" i="1"/>
  <c r="AR4292" i="1" s="1"/>
  <c r="L4292" i="1"/>
  <c r="AO4292" i="1" s="1"/>
  <c r="P3498" i="1"/>
  <c r="AN3498" i="1"/>
  <c r="Q5034" i="1"/>
  <c r="AS5034" i="1"/>
  <c r="L5284" i="1"/>
  <c r="AO5284" i="1" s="1"/>
  <c r="J5284" i="1"/>
  <c r="O5284" i="1"/>
  <c r="AR5284" i="1" s="1"/>
  <c r="M5284" i="1"/>
  <c r="AP5284" i="1" s="1"/>
  <c r="N5284" i="1"/>
  <c r="AQ5284" i="1" s="1"/>
  <c r="N3151" i="1"/>
  <c r="AQ3151" i="1" s="1"/>
  <c r="J3151" i="1"/>
  <c r="O3151" i="1"/>
  <c r="AR3151" i="1" s="1"/>
  <c r="M3151" i="1"/>
  <c r="AP3151" i="1" s="1"/>
  <c r="L3151" i="1"/>
  <c r="AO3151" i="1" s="1"/>
  <c r="J5135" i="1"/>
  <c r="M5135" i="1"/>
  <c r="AP5135" i="1" s="1"/>
  <c r="O5135" i="1"/>
  <c r="AR5135" i="1" s="1"/>
  <c r="L5135" i="1"/>
  <c r="AO5135" i="1" s="1"/>
  <c r="N5135" i="1"/>
  <c r="AQ5135" i="1" s="1"/>
  <c r="A5078" i="1"/>
  <c r="AM5077" i="1"/>
  <c r="L3052" i="1"/>
  <c r="AO3052" i="1" s="1"/>
  <c r="J3052" i="1"/>
  <c r="N3052" i="1"/>
  <c r="AQ3052" i="1" s="1"/>
  <c r="O3052" i="1"/>
  <c r="AR3052" i="1" s="1"/>
  <c r="M3052" i="1"/>
  <c r="AP3052" i="1" s="1"/>
  <c r="P5134" i="1"/>
  <c r="AN5134" i="1"/>
  <c r="Z2062" i="1"/>
  <c r="Y2063" i="1"/>
  <c r="Y5039" i="1"/>
  <c r="Z5038" i="1"/>
  <c r="AN4043" i="1"/>
  <c r="P4043" i="1"/>
  <c r="P3051" i="1"/>
  <c r="AN3051" i="1"/>
  <c r="Z3054" i="1"/>
  <c r="Y3055" i="1"/>
  <c r="P2059" i="1"/>
  <c r="AN2059" i="1"/>
  <c r="P3299" i="1"/>
  <c r="AN3299" i="1"/>
  <c r="Q4290" i="1"/>
  <c r="AS4290" i="1"/>
  <c r="P4142" i="1"/>
  <c r="AN4142" i="1"/>
  <c r="Z4294" i="1"/>
  <c r="Y4295" i="1"/>
  <c r="Z2161" i="1"/>
  <c r="Y2162" i="1"/>
  <c r="AS5282" i="1"/>
  <c r="Q5282" i="1"/>
  <c r="P2506" i="1"/>
  <c r="AN2506" i="1"/>
  <c r="Y5486" i="1"/>
  <c r="Z5485" i="1"/>
  <c r="J4491" i="1"/>
  <c r="O4491" i="1"/>
  <c r="AR4491" i="1" s="1"/>
  <c r="L4491" i="1"/>
  <c r="AO4491" i="1" s="1"/>
  <c r="N4491" i="1"/>
  <c r="AQ4491" i="1" s="1"/>
  <c r="M4491" i="1"/>
  <c r="AP4491" i="1" s="1"/>
  <c r="L3499" i="1"/>
  <c r="AO3499" i="1" s="1"/>
  <c r="O3499" i="1"/>
  <c r="AR3499" i="1" s="1"/>
  <c r="J3499" i="1"/>
  <c r="N3499" i="1"/>
  <c r="AQ3499" i="1" s="1"/>
  <c r="M3499" i="1"/>
  <c r="AP3499" i="1" s="1"/>
  <c r="A2078" i="1"/>
  <c r="AM2077" i="1"/>
  <c r="Q5481" i="1"/>
  <c r="AS5481" i="1"/>
  <c r="Z4493" i="1"/>
  <c r="Y4494" i="1"/>
  <c r="A1078" i="1"/>
  <c r="AM1077" i="1"/>
  <c r="Y4146" i="1"/>
  <c r="Z4145" i="1"/>
  <c r="Q2306" i="1"/>
  <c r="AS2306" i="1"/>
  <c r="Q4141" i="1"/>
  <c r="AS4141" i="1"/>
  <c r="P4490" i="1"/>
  <c r="AN4490" i="1"/>
  <c r="AS2157" i="1"/>
  <c r="Q2157" i="1"/>
  <c r="Q2505" i="1"/>
  <c r="AS2505" i="1"/>
  <c r="O5036" i="1"/>
  <c r="AR5036" i="1" s="1"/>
  <c r="N5036" i="1"/>
  <c r="AQ5036" i="1" s="1"/>
  <c r="M5036" i="1"/>
  <c r="AP5036" i="1" s="1"/>
  <c r="L5036" i="1"/>
  <c r="AO5036" i="1" s="1"/>
  <c r="J5036" i="1"/>
  <c r="M3300" i="1"/>
  <c r="AP3300" i="1" s="1"/>
  <c r="L3300" i="1"/>
  <c r="AO3300" i="1" s="1"/>
  <c r="N3300" i="1"/>
  <c r="AQ3300" i="1" s="1"/>
  <c r="J3300" i="1"/>
  <c r="O3300" i="1"/>
  <c r="AR3300" i="1" s="1"/>
  <c r="Y5138" i="1"/>
  <c r="Z5137" i="1"/>
  <c r="Z2509" i="1"/>
  <c r="Y2510" i="1"/>
  <c r="P4291" i="1"/>
  <c r="AN4291" i="1"/>
  <c r="AS2058" i="1"/>
  <c r="Q2058" i="1"/>
  <c r="Y3303" i="1"/>
  <c r="Z3302" i="1"/>
  <c r="Z2310" i="1"/>
  <c r="Y2311" i="1"/>
  <c r="A4078" i="1"/>
  <c r="AM4077" i="1"/>
  <c r="AS3149" i="1"/>
  <c r="Q3149" i="1"/>
  <c r="Q4042" i="1"/>
  <c r="AS4042" i="1"/>
  <c r="AN2158" i="1"/>
  <c r="P2158" i="1"/>
  <c r="N2159" i="1"/>
  <c r="AQ2159" i="1" s="1"/>
  <c r="M2159" i="1"/>
  <c r="AP2159" i="1" s="1"/>
  <c r="L2159" i="1"/>
  <c r="AO2159" i="1" s="1"/>
  <c r="J2159" i="1"/>
  <c r="O2159" i="1"/>
  <c r="AR2159" i="1" s="1"/>
  <c r="O5483" i="1"/>
  <c r="AR5483" i="1" s="1"/>
  <c r="N5483" i="1"/>
  <c r="AQ5483" i="1" s="1"/>
  <c r="J5483" i="1"/>
  <c r="M5483" i="1"/>
  <c r="AP5483" i="1" s="1"/>
  <c r="L5483" i="1"/>
  <c r="AO5483" i="1" s="1"/>
  <c r="Q5133" i="1"/>
  <c r="AS5133" i="1"/>
  <c r="P5482" i="1"/>
  <c r="AN5482" i="1"/>
  <c r="A3078" i="1"/>
  <c r="AM3077" i="1"/>
  <c r="AN3150" i="1"/>
  <c r="P3150" i="1"/>
  <c r="Q3050" i="1"/>
  <c r="AS3050" i="1"/>
  <c r="Z3501" i="1"/>
  <c r="Y3502" i="1"/>
  <c r="M2507" i="1"/>
  <c r="AP2507" i="1" s="1"/>
  <c r="L2507" i="1"/>
  <c r="AO2507" i="1" s="1"/>
  <c r="J2507" i="1"/>
  <c r="O2507" i="1"/>
  <c r="AR2507" i="1" s="1"/>
  <c r="N2507" i="1"/>
  <c r="AQ2507" i="1" s="1"/>
  <c r="N2308" i="1"/>
  <c r="AQ2308" i="1" s="1"/>
  <c r="O2308" i="1"/>
  <c r="AR2308" i="1" s="1"/>
  <c r="M2308" i="1"/>
  <c r="AP2308" i="1" s="1"/>
  <c r="L2308" i="1"/>
  <c r="AO2308" i="1" s="1"/>
  <c r="J2308" i="1"/>
  <c r="K1317" i="1"/>
  <c r="I1317" i="1"/>
  <c r="I1069" i="1"/>
  <c r="K1069" i="1"/>
  <c r="K1168" i="1"/>
  <c r="I1168" i="1"/>
  <c r="K1516" i="1"/>
  <c r="I1516" i="1"/>
  <c r="AS1314" i="1"/>
  <c r="Q1314" i="1"/>
  <c r="Q1513" i="1"/>
  <c r="AS1513" i="1"/>
  <c r="Q1165" i="1"/>
  <c r="AS1165" i="1"/>
  <c r="M1068" i="1"/>
  <c r="AP1068" i="1" s="1"/>
  <c r="L1068" i="1"/>
  <c r="AO1068" i="1" s="1"/>
  <c r="J1068" i="1"/>
  <c r="O1068" i="1"/>
  <c r="AR1068" i="1" s="1"/>
  <c r="N1068" i="1"/>
  <c r="AQ1068" i="1" s="1"/>
  <c r="AN1166" i="1"/>
  <c r="P1166" i="1"/>
  <c r="AN1315" i="1"/>
  <c r="P1315" i="1"/>
  <c r="N1515" i="1"/>
  <c r="AQ1515" i="1" s="1"/>
  <c r="M1515" i="1"/>
  <c r="AP1515" i="1" s="1"/>
  <c r="L1515" i="1"/>
  <c r="AO1515" i="1" s="1"/>
  <c r="J1515" i="1"/>
  <c r="O1515" i="1"/>
  <c r="AR1515" i="1" s="1"/>
  <c r="Q1066" i="1"/>
  <c r="AS1066" i="1"/>
  <c r="Y1319" i="1"/>
  <c r="Z1318" i="1"/>
  <c r="Y1071" i="1"/>
  <c r="Z1070" i="1"/>
  <c r="O1167" i="1"/>
  <c r="AR1167" i="1" s="1"/>
  <c r="M1167" i="1"/>
  <c r="AP1167" i="1" s="1"/>
  <c r="J1167" i="1"/>
  <c r="N1167" i="1"/>
  <c r="AQ1167" i="1" s="1"/>
  <c r="L1167" i="1"/>
  <c r="AO1167" i="1" s="1"/>
  <c r="AN1514" i="1"/>
  <c r="P1514" i="1"/>
  <c r="Y1170" i="1"/>
  <c r="Z1169" i="1"/>
  <c r="AN1067" i="1"/>
  <c r="P1067" i="1"/>
  <c r="Z1517" i="1"/>
  <c r="Y1518" i="1"/>
  <c r="O1316" i="1"/>
  <c r="AR1316" i="1" s="1"/>
  <c r="M1316" i="1"/>
  <c r="AP1316" i="1" s="1"/>
  <c r="N1316" i="1"/>
  <c r="AQ1316" i="1" s="1"/>
  <c r="L1316" i="1"/>
  <c r="AO1316" i="1" s="1"/>
  <c r="J1316" i="1"/>
  <c r="AS172" i="1"/>
  <c r="AN323" i="1"/>
  <c r="AN174" i="1"/>
  <c r="AN522" i="1"/>
  <c r="Q74" i="1"/>
  <c r="Q520" i="1"/>
  <c r="Q321" i="1"/>
  <c r="Q172" i="1"/>
  <c r="AS321" i="1"/>
  <c r="K175" i="1"/>
  <c r="K523" i="1"/>
  <c r="K324" i="1"/>
  <c r="K77" i="1"/>
  <c r="AS520" i="1"/>
  <c r="I175" i="1"/>
  <c r="J175" i="1" s="1"/>
  <c r="I523" i="1"/>
  <c r="J523" i="1" s="1"/>
  <c r="I324" i="1"/>
  <c r="J324" i="1" s="1"/>
  <c r="I77" i="1"/>
  <c r="J77" i="1" s="1"/>
  <c r="AS74" i="1"/>
  <c r="AN76" i="1"/>
  <c r="P322" i="1"/>
  <c r="P75" i="1"/>
  <c r="P173" i="1"/>
  <c r="P521" i="1"/>
  <c r="Z176" i="1"/>
  <c r="Y177" i="1"/>
  <c r="L76" i="1"/>
  <c r="AO76" i="1" s="1"/>
  <c r="N76" i="1"/>
  <c r="AQ76" i="1" s="1"/>
  <c r="M76" i="1"/>
  <c r="AP76" i="1" s="1"/>
  <c r="O76" i="1"/>
  <c r="AR76" i="1" s="1"/>
  <c r="Y79" i="1"/>
  <c r="Z78" i="1"/>
  <c r="Y326" i="1"/>
  <c r="Z325" i="1"/>
  <c r="Z524" i="1"/>
  <c r="Y525" i="1"/>
  <c r="N522" i="1"/>
  <c r="AQ522" i="1" s="1"/>
  <c r="L522" i="1"/>
  <c r="AO522" i="1" s="1"/>
  <c r="O522" i="1"/>
  <c r="AR522" i="1" s="1"/>
  <c r="M522" i="1"/>
  <c r="AP522" i="1" s="1"/>
  <c r="M174" i="1"/>
  <c r="AP174" i="1" s="1"/>
  <c r="L174" i="1"/>
  <c r="AO174" i="1" s="1"/>
  <c r="O174" i="1"/>
  <c r="AR174" i="1" s="1"/>
  <c r="N174" i="1"/>
  <c r="AQ174" i="1" s="1"/>
  <c r="O323" i="1"/>
  <c r="AR323" i="1" s="1"/>
  <c r="N323" i="1"/>
  <c r="AQ323" i="1" s="1"/>
  <c r="L323" i="1"/>
  <c r="AO323" i="1" s="1"/>
  <c r="M323" i="1"/>
  <c r="AP323" i="1" s="1"/>
  <c r="V5038" i="1"/>
  <c r="F5038" i="1"/>
  <c r="S5038" i="1"/>
  <c r="T5038" i="1"/>
  <c r="R5038" i="1"/>
  <c r="E5038" i="1"/>
  <c r="U5038" i="1"/>
  <c r="S4493" i="1"/>
  <c r="F4493" i="1"/>
  <c r="R4493" i="1"/>
  <c r="T4493" i="1"/>
  <c r="V4493" i="1"/>
  <c r="E4493" i="1"/>
  <c r="U4493" i="1"/>
  <c r="R3501" i="1"/>
  <c r="V3501" i="1"/>
  <c r="F3501" i="1"/>
  <c r="S3501" i="1"/>
  <c r="T3501" i="1"/>
  <c r="E3501" i="1"/>
  <c r="U3501" i="1"/>
  <c r="E2509" i="1"/>
  <c r="T2509" i="1"/>
  <c r="V2509" i="1"/>
  <c r="R2509" i="1"/>
  <c r="S2509" i="1"/>
  <c r="U2509" i="1"/>
  <c r="F2509" i="1"/>
  <c r="R3153" i="1"/>
  <c r="V3153" i="1"/>
  <c r="T3153" i="1"/>
  <c r="F3153" i="1"/>
  <c r="S3153" i="1"/>
  <c r="E3153" i="1"/>
  <c r="U3153" i="1"/>
  <c r="S5286" i="1"/>
  <c r="R5286" i="1"/>
  <c r="V5286" i="1"/>
  <c r="E5286" i="1"/>
  <c r="F5286" i="1"/>
  <c r="U5286" i="1"/>
  <c r="T5286" i="1"/>
  <c r="T4294" i="1"/>
  <c r="S4294" i="1"/>
  <c r="R4294" i="1"/>
  <c r="U4294" i="1"/>
  <c r="E4294" i="1"/>
  <c r="V4294" i="1"/>
  <c r="F4294" i="1"/>
  <c r="T2062" i="1"/>
  <c r="V2062" i="1"/>
  <c r="R2062" i="1"/>
  <c r="F2062" i="1"/>
  <c r="E2062" i="1"/>
  <c r="S2062" i="1"/>
  <c r="U2062" i="1"/>
  <c r="R4046" i="1"/>
  <c r="V4046" i="1"/>
  <c r="E4046" i="1"/>
  <c r="T4046" i="1"/>
  <c r="U4046" i="1"/>
  <c r="F4046" i="1"/>
  <c r="S4046" i="1"/>
  <c r="R2161" i="1"/>
  <c r="S2161" i="1"/>
  <c r="U2161" i="1"/>
  <c r="E2161" i="1"/>
  <c r="V2161" i="1"/>
  <c r="F2161" i="1"/>
  <c r="T2161" i="1"/>
  <c r="U3302" i="1"/>
  <c r="V3302" i="1"/>
  <c r="E3302" i="1"/>
  <c r="S3302" i="1"/>
  <c r="T3302" i="1"/>
  <c r="R3302" i="1"/>
  <c r="F3302" i="1"/>
  <c r="V5485" i="1"/>
  <c r="R5485" i="1"/>
  <c r="F5485" i="1"/>
  <c r="U5485" i="1"/>
  <c r="E5485" i="1"/>
  <c r="S5485" i="1"/>
  <c r="T5485" i="1"/>
  <c r="F3054" i="1"/>
  <c r="E3054" i="1"/>
  <c r="T3054" i="1"/>
  <c r="S3054" i="1"/>
  <c r="V3054" i="1"/>
  <c r="R3054" i="1"/>
  <c r="U3054" i="1"/>
  <c r="V2310" i="1"/>
  <c r="F2310" i="1"/>
  <c r="U2310" i="1"/>
  <c r="S2310" i="1"/>
  <c r="E2310" i="1"/>
  <c r="T2310" i="1"/>
  <c r="R2310" i="1"/>
  <c r="F4145" i="1"/>
  <c r="U4145" i="1"/>
  <c r="E4145" i="1"/>
  <c r="T4145" i="1"/>
  <c r="V4145" i="1"/>
  <c r="R4145" i="1"/>
  <c r="S4145" i="1"/>
  <c r="U5137" i="1"/>
  <c r="S5137" i="1"/>
  <c r="V5137" i="1"/>
  <c r="E5137" i="1"/>
  <c r="R5137" i="1"/>
  <c r="T5137" i="1"/>
  <c r="F5137" i="1"/>
  <c r="T1318" i="1"/>
  <c r="U1318" i="1"/>
  <c r="R1318" i="1"/>
  <c r="E1318" i="1"/>
  <c r="V1318" i="1"/>
  <c r="S1318" i="1"/>
  <c r="F1318" i="1"/>
  <c r="T1517" i="1"/>
  <c r="S1517" i="1"/>
  <c r="R1517" i="1"/>
  <c r="U1517" i="1"/>
  <c r="E1517" i="1"/>
  <c r="V1517" i="1"/>
  <c r="F1517" i="1"/>
  <c r="T1070" i="1"/>
  <c r="V1070" i="1"/>
  <c r="R1070" i="1"/>
  <c r="S1070" i="1"/>
  <c r="U1070" i="1"/>
  <c r="F1070" i="1"/>
  <c r="E1070" i="1"/>
  <c r="U1169" i="1"/>
  <c r="F1169" i="1"/>
  <c r="E1169" i="1"/>
  <c r="S1169" i="1"/>
  <c r="V1169" i="1"/>
  <c r="T1169" i="1"/>
  <c r="R1169" i="1"/>
  <c r="V325" i="1"/>
  <c r="U325" i="1"/>
  <c r="T325" i="1"/>
  <c r="R325" i="1"/>
  <c r="S325" i="1"/>
  <c r="F325" i="1"/>
  <c r="E325" i="1"/>
  <c r="U176" i="1"/>
  <c r="T176" i="1"/>
  <c r="S176" i="1"/>
  <c r="R176" i="1"/>
  <c r="V176" i="1"/>
  <c r="F176" i="1"/>
  <c r="E176" i="1"/>
  <c r="V524" i="1"/>
  <c r="U524" i="1"/>
  <c r="T524" i="1"/>
  <c r="S524" i="1"/>
  <c r="R524" i="1"/>
  <c r="F524" i="1"/>
  <c r="E524" i="1"/>
  <c r="U78" i="1"/>
  <c r="T78" i="1"/>
  <c r="S78" i="1"/>
  <c r="R78" i="1"/>
  <c r="V78" i="1"/>
  <c r="F78" i="1"/>
  <c r="E78" i="1"/>
  <c r="B78" i="4" l="1"/>
  <c r="B524" i="4"/>
  <c r="B176" i="4"/>
  <c r="B325" i="4"/>
  <c r="A155" i="1"/>
  <c r="AM154" i="1"/>
  <c r="K5137" i="1"/>
  <c r="I5137" i="1"/>
  <c r="K4145" i="1"/>
  <c r="I4145" i="1"/>
  <c r="I2310" i="1"/>
  <c r="K2310" i="1"/>
  <c r="K3054" i="1"/>
  <c r="I3054" i="1"/>
  <c r="I5485" i="1"/>
  <c r="K5485" i="1"/>
  <c r="K3302" i="1"/>
  <c r="I3302" i="1"/>
  <c r="I2161" i="1"/>
  <c r="K2161" i="1"/>
  <c r="I4046" i="1"/>
  <c r="K4046" i="1"/>
  <c r="K2062" i="1"/>
  <c r="I2062" i="1"/>
  <c r="I4294" i="1"/>
  <c r="K4294" i="1"/>
  <c r="I5286" i="1"/>
  <c r="K5286" i="1"/>
  <c r="K3153" i="1"/>
  <c r="I3153" i="1"/>
  <c r="K2509" i="1"/>
  <c r="I2509" i="1"/>
  <c r="I3501" i="1"/>
  <c r="K3501" i="1"/>
  <c r="I4493" i="1"/>
  <c r="K4493" i="1"/>
  <c r="I5038" i="1"/>
  <c r="K5038" i="1"/>
  <c r="Y2312" i="1"/>
  <c r="Z2311" i="1"/>
  <c r="P5036" i="1"/>
  <c r="AN5036" i="1"/>
  <c r="Q5482" i="1"/>
  <c r="AS5482" i="1"/>
  <c r="Q4291" i="1"/>
  <c r="AS4291" i="1"/>
  <c r="P4491" i="1"/>
  <c r="AN4491" i="1"/>
  <c r="Z5039" i="1"/>
  <c r="Y5040" i="1"/>
  <c r="Z4047" i="1"/>
  <c r="Y4048" i="1"/>
  <c r="J4045" i="1"/>
  <c r="O4045" i="1"/>
  <c r="AR4045" i="1" s="1"/>
  <c r="N4045" i="1"/>
  <c r="AQ4045" i="1" s="1"/>
  <c r="L4045" i="1"/>
  <c r="AO4045" i="1" s="1"/>
  <c r="M4045" i="1"/>
  <c r="AP4045" i="1" s="1"/>
  <c r="O5037" i="1"/>
  <c r="AR5037" i="1" s="1"/>
  <c r="N5037" i="1"/>
  <c r="AQ5037" i="1" s="1"/>
  <c r="M5037" i="1"/>
  <c r="AP5037" i="1" s="1"/>
  <c r="L5037" i="1"/>
  <c r="AO5037" i="1" s="1"/>
  <c r="J5037" i="1"/>
  <c r="M4144" i="1"/>
  <c r="AP4144" i="1" s="1"/>
  <c r="L4144" i="1"/>
  <c r="AO4144" i="1" s="1"/>
  <c r="J4144" i="1"/>
  <c r="O4144" i="1"/>
  <c r="AR4144" i="1" s="1"/>
  <c r="N4144" i="1"/>
  <c r="AQ4144" i="1" s="1"/>
  <c r="M3500" i="1"/>
  <c r="AP3500" i="1" s="1"/>
  <c r="L3500" i="1"/>
  <c r="AO3500" i="1" s="1"/>
  <c r="J3500" i="1"/>
  <c r="N3500" i="1"/>
  <c r="AQ3500" i="1" s="1"/>
  <c r="O3500" i="1"/>
  <c r="AR3500" i="1" s="1"/>
  <c r="Z3303" i="1"/>
  <c r="Y3304" i="1"/>
  <c r="Z5138" i="1"/>
  <c r="Y5139" i="1"/>
  <c r="Y4147" i="1"/>
  <c r="Z4146" i="1"/>
  <c r="AN3499" i="1"/>
  <c r="P3499" i="1"/>
  <c r="Y2163" i="1"/>
  <c r="Z2162" i="1"/>
  <c r="Q3498" i="1"/>
  <c r="AS3498" i="1"/>
  <c r="AN2060" i="1"/>
  <c r="P2060" i="1"/>
  <c r="Q5283" i="1"/>
  <c r="AS5283" i="1"/>
  <c r="Z3502" i="1"/>
  <c r="Y3503" i="1"/>
  <c r="AS2158" i="1"/>
  <c r="Q2158" i="1"/>
  <c r="AN2159" i="1"/>
  <c r="P2159" i="1"/>
  <c r="AN2507" i="1"/>
  <c r="P2507" i="1"/>
  <c r="AS3150" i="1"/>
  <c r="Q3150" i="1"/>
  <c r="AS4490" i="1"/>
  <c r="Q4490" i="1"/>
  <c r="Y2064" i="1"/>
  <c r="Z2063" i="1"/>
  <c r="AN3052" i="1"/>
  <c r="P3052" i="1"/>
  <c r="P5135" i="1"/>
  <c r="AN5135" i="1"/>
  <c r="N2508" i="1"/>
  <c r="AQ2508" i="1" s="1"/>
  <c r="M2508" i="1"/>
  <c r="AP2508" i="1" s="1"/>
  <c r="L2508" i="1"/>
  <c r="AO2508" i="1" s="1"/>
  <c r="O2508" i="1"/>
  <c r="AR2508" i="1" s="1"/>
  <c r="J2508" i="1"/>
  <c r="Y2511" i="1"/>
  <c r="Z2510" i="1"/>
  <c r="A3079" i="1"/>
  <c r="AM3078" i="1"/>
  <c r="AN5483" i="1"/>
  <c r="P5483" i="1"/>
  <c r="AN2308" i="1"/>
  <c r="P2308" i="1"/>
  <c r="P3300" i="1"/>
  <c r="AN3300" i="1"/>
  <c r="A1079" i="1"/>
  <c r="AM1078" i="1"/>
  <c r="Y5487" i="1"/>
  <c r="Z5486" i="1"/>
  <c r="Z4295" i="1"/>
  <c r="Y4296" i="1"/>
  <c r="Q3299" i="1"/>
  <c r="AS3299" i="1"/>
  <c r="Q3051" i="1"/>
  <c r="AS3051" i="1"/>
  <c r="P5284" i="1"/>
  <c r="AN5284" i="1"/>
  <c r="AN4143" i="1"/>
  <c r="P4143" i="1"/>
  <c r="P4044" i="1"/>
  <c r="AN4044" i="1"/>
  <c r="AS5035" i="1"/>
  <c r="Q5035" i="1"/>
  <c r="O3152" i="1"/>
  <c r="AR3152" i="1" s="1"/>
  <c r="L3152" i="1"/>
  <c r="AO3152" i="1" s="1"/>
  <c r="J3152" i="1"/>
  <c r="N3152" i="1"/>
  <c r="AQ3152" i="1" s="1"/>
  <c r="M3152" i="1"/>
  <c r="AP3152" i="1" s="1"/>
  <c r="L2061" i="1"/>
  <c r="AO2061" i="1" s="1"/>
  <c r="N2061" i="1"/>
  <c r="AQ2061" i="1" s="1"/>
  <c r="M2061" i="1"/>
  <c r="AP2061" i="1" s="1"/>
  <c r="O2061" i="1"/>
  <c r="AR2061" i="1" s="1"/>
  <c r="J2061" i="1"/>
  <c r="J3301" i="1"/>
  <c r="L3301" i="1"/>
  <c r="AO3301" i="1" s="1"/>
  <c r="O3301" i="1"/>
  <c r="AR3301" i="1" s="1"/>
  <c r="M3301" i="1"/>
  <c r="AP3301" i="1" s="1"/>
  <c r="N3301" i="1"/>
  <c r="AQ3301" i="1" s="1"/>
  <c r="Q4043" i="1"/>
  <c r="AS4043" i="1"/>
  <c r="Y3155" i="1"/>
  <c r="Z3154" i="1"/>
  <c r="O5285" i="1"/>
  <c r="AR5285" i="1" s="1"/>
  <c r="M5285" i="1"/>
  <c r="AP5285" i="1" s="1"/>
  <c r="N5285" i="1"/>
  <c r="AQ5285" i="1" s="1"/>
  <c r="L5285" i="1"/>
  <c r="AO5285" i="1" s="1"/>
  <c r="J5285" i="1"/>
  <c r="N5484" i="1"/>
  <c r="AQ5484" i="1" s="1"/>
  <c r="M5484" i="1"/>
  <c r="AP5484" i="1" s="1"/>
  <c r="L5484" i="1"/>
  <c r="AO5484" i="1" s="1"/>
  <c r="J5484" i="1"/>
  <c r="O5484" i="1"/>
  <c r="AR5484" i="1" s="1"/>
  <c r="Q2506" i="1"/>
  <c r="AS2506" i="1"/>
  <c r="AS2059" i="1"/>
  <c r="Q2059" i="1"/>
  <c r="A5079" i="1"/>
  <c r="AM5078" i="1"/>
  <c r="AN4292" i="1"/>
  <c r="P4292" i="1"/>
  <c r="O4293" i="1"/>
  <c r="AR4293" i="1" s="1"/>
  <c r="M4293" i="1"/>
  <c r="AP4293" i="1" s="1"/>
  <c r="L4293" i="1"/>
  <c r="AO4293" i="1" s="1"/>
  <c r="N4293" i="1"/>
  <c r="AQ4293" i="1" s="1"/>
  <c r="J4293" i="1"/>
  <c r="O3053" i="1"/>
  <c r="AR3053" i="1" s="1"/>
  <c r="N3053" i="1"/>
  <c r="AQ3053" i="1" s="1"/>
  <c r="M3053" i="1"/>
  <c r="AP3053" i="1" s="1"/>
  <c r="J3053" i="1"/>
  <c r="L3053" i="1"/>
  <c r="AO3053" i="1" s="1"/>
  <c r="Z4494" i="1"/>
  <c r="Y4495" i="1"/>
  <c r="A4079" i="1"/>
  <c r="AM4078" i="1"/>
  <c r="A2079" i="1"/>
  <c r="AM2078" i="1"/>
  <c r="Q5134" i="1"/>
  <c r="AS5134" i="1"/>
  <c r="AN3151" i="1"/>
  <c r="P3151" i="1"/>
  <c r="AS2307" i="1"/>
  <c r="Q2307" i="1"/>
  <c r="Z5287" i="1"/>
  <c r="Y5288" i="1"/>
  <c r="O2309" i="1"/>
  <c r="AR2309" i="1" s="1"/>
  <c r="N2309" i="1"/>
  <c r="AQ2309" i="1" s="1"/>
  <c r="L2309" i="1"/>
  <c r="AO2309" i="1" s="1"/>
  <c r="J2309" i="1"/>
  <c r="M2309" i="1"/>
  <c r="AP2309" i="1" s="1"/>
  <c r="Q4142" i="1"/>
  <c r="AS4142" i="1"/>
  <c r="Z3055" i="1"/>
  <c r="Y3056" i="1"/>
  <c r="L4492" i="1"/>
  <c r="AO4492" i="1" s="1"/>
  <c r="J4492" i="1"/>
  <c r="O4492" i="1"/>
  <c r="AR4492" i="1" s="1"/>
  <c r="N4492" i="1"/>
  <c r="AQ4492" i="1" s="1"/>
  <c r="M4492" i="1"/>
  <c r="AP4492" i="1" s="1"/>
  <c r="L2160" i="1"/>
  <c r="AO2160" i="1" s="1"/>
  <c r="J2160" i="1"/>
  <c r="N2160" i="1"/>
  <c r="AQ2160" i="1" s="1"/>
  <c r="M2160" i="1"/>
  <c r="AP2160" i="1" s="1"/>
  <c r="O2160" i="1"/>
  <c r="AR2160" i="1" s="1"/>
  <c r="J5136" i="1"/>
  <c r="O5136" i="1"/>
  <c r="AR5136" i="1" s="1"/>
  <c r="N5136" i="1"/>
  <c r="AQ5136" i="1" s="1"/>
  <c r="L5136" i="1"/>
  <c r="AO5136" i="1" s="1"/>
  <c r="M5136" i="1"/>
  <c r="AP5136" i="1" s="1"/>
  <c r="K1169" i="1"/>
  <c r="I1169" i="1"/>
  <c r="K1070" i="1"/>
  <c r="I1070" i="1"/>
  <c r="I1517" i="1"/>
  <c r="K1517" i="1"/>
  <c r="K1318" i="1"/>
  <c r="I1318" i="1"/>
  <c r="AN1167" i="1"/>
  <c r="P1167" i="1"/>
  <c r="Y1320" i="1"/>
  <c r="Z1319" i="1"/>
  <c r="Q1315" i="1"/>
  <c r="AS1315" i="1"/>
  <c r="J1516" i="1"/>
  <c r="O1516" i="1"/>
  <c r="AR1516" i="1" s="1"/>
  <c r="N1516" i="1"/>
  <c r="AQ1516" i="1" s="1"/>
  <c r="M1516" i="1"/>
  <c r="AP1516" i="1" s="1"/>
  <c r="L1516" i="1"/>
  <c r="AO1516" i="1" s="1"/>
  <c r="L1168" i="1"/>
  <c r="AO1168" i="1" s="1"/>
  <c r="M1168" i="1"/>
  <c r="AP1168" i="1" s="1"/>
  <c r="O1168" i="1"/>
  <c r="AR1168" i="1" s="1"/>
  <c r="N1168" i="1"/>
  <c r="AQ1168" i="1" s="1"/>
  <c r="J1168" i="1"/>
  <c r="Q1067" i="1"/>
  <c r="AS1067" i="1"/>
  <c r="AS1166" i="1"/>
  <c r="Q1166" i="1"/>
  <c r="AN1316" i="1"/>
  <c r="P1316" i="1"/>
  <c r="Y1171" i="1"/>
  <c r="Z1170" i="1"/>
  <c r="AS1514" i="1"/>
  <c r="Q1514" i="1"/>
  <c r="AN1515" i="1"/>
  <c r="P1515" i="1"/>
  <c r="O1069" i="1"/>
  <c r="AR1069" i="1" s="1"/>
  <c r="N1069" i="1"/>
  <c r="AQ1069" i="1" s="1"/>
  <c r="L1069" i="1"/>
  <c r="AO1069" i="1" s="1"/>
  <c r="M1069" i="1"/>
  <c r="AP1069" i="1" s="1"/>
  <c r="J1069" i="1"/>
  <c r="Y1519" i="1"/>
  <c r="Z1518" i="1"/>
  <c r="Z1071" i="1"/>
  <c r="Y1072" i="1"/>
  <c r="O1317" i="1"/>
  <c r="AR1317" i="1" s="1"/>
  <c r="L1317" i="1"/>
  <c r="AO1317" i="1" s="1"/>
  <c r="J1317" i="1"/>
  <c r="M1317" i="1"/>
  <c r="AP1317" i="1" s="1"/>
  <c r="N1317" i="1"/>
  <c r="AQ1317" i="1" s="1"/>
  <c r="AN1068" i="1"/>
  <c r="P1068" i="1"/>
  <c r="AN523" i="1"/>
  <c r="AN175" i="1"/>
  <c r="AS322" i="1"/>
  <c r="AN324" i="1"/>
  <c r="Q521" i="1"/>
  <c r="AS173" i="1"/>
  <c r="Q75" i="1"/>
  <c r="Q322" i="1"/>
  <c r="K78" i="1"/>
  <c r="K524" i="1"/>
  <c r="K176" i="1"/>
  <c r="K325" i="1"/>
  <c r="Q173" i="1"/>
  <c r="AS521" i="1"/>
  <c r="I78" i="1"/>
  <c r="J78" i="1" s="1"/>
  <c r="I524" i="1"/>
  <c r="J524" i="1" s="1"/>
  <c r="I176" i="1"/>
  <c r="J176" i="1" s="1"/>
  <c r="I325" i="1"/>
  <c r="J325" i="1" s="1"/>
  <c r="AS75" i="1"/>
  <c r="AN77" i="1"/>
  <c r="P76" i="1"/>
  <c r="P174" i="1"/>
  <c r="P522" i="1"/>
  <c r="P323" i="1"/>
  <c r="M324" i="1"/>
  <c r="AP324" i="1" s="1"/>
  <c r="L324" i="1"/>
  <c r="AO324" i="1" s="1"/>
  <c r="O324" i="1"/>
  <c r="AR324" i="1" s="1"/>
  <c r="N324" i="1"/>
  <c r="AQ324" i="1" s="1"/>
  <c r="Y178" i="1"/>
  <c r="Z177" i="1"/>
  <c r="Y526" i="1"/>
  <c r="Z525" i="1"/>
  <c r="O523" i="1"/>
  <c r="AR523" i="1" s="1"/>
  <c r="M523" i="1"/>
  <c r="AP523" i="1" s="1"/>
  <c r="L523" i="1"/>
  <c r="AO523" i="1" s="1"/>
  <c r="N523" i="1"/>
  <c r="AQ523" i="1" s="1"/>
  <c r="L77" i="1"/>
  <c r="AO77" i="1" s="1"/>
  <c r="M77" i="1"/>
  <c r="AP77" i="1" s="1"/>
  <c r="O77" i="1"/>
  <c r="AR77" i="1" s="1"/>
  <c r="N77" i="1"/>
  <c r="AQ77" i="1" s="1"/>
  <c r="O175" i="1"/>
  <c r="AR175" i="1" s="1"/>
  <c r="N175" i="1"/>
  <c r="AQ175" i="1" s="1"/>
  <c r="L175" i="1"/>
  <c r="AO175" i="1" s="1"/>
  <c r="M175" i="1"/>
  <c r="AP175" i="1" s="1"/>
  <c r="Y80" i="1"/>
  <c r="Z79" i="1"/>
  <c r="Y327" i="1"/>
  <c r="Z326" i="1"/>
  <c r="U3303" i="1"/>
  <c r="S3303" i="1"/>
  <c r="R3303" i="1"/>
  <c r="V3303" i="1"/>
  <c r="E3303" i="1"/>
  <c r="F3303" i="1"/>
  <c r="T3303" i="1"/>
  <c r="E4146" i="1"/>
  <c r="T4146" i="1"/>
  <c r="S4146" i="1"/>
  <c r="U4146" i="1"/>
  <c r="V4146" i="1"/>
  <c r="R4146" i="1"/>
  <c r="F4146" i="1"/>
  <c r="R2063" i="1"/>
  <c r="U2063" i="1"/>
  <c r="S2063" i="1"/>
  <c r="V2063" i="1"/>
  <c r="E2063" i="1"/>
  <c r="T2063" i="1"/>
  <c r="F2063" i="1"/>
  <c r="U4295" i="1"/>
  <c r="E4295" i="1"/>
  <c r="F4295" i="1"/>
  <c r="T4295" i="1"/>
  <c r="V4295" i="1"/>
  <c r="S4295" i="1"/>
  <c r="R4295" i="1"/>
  <c r="T5287" i="1"/>
  <c r="V5287" i="1"/>
  <c r="R5287" i="1"/>
  <c r="F5287" i="1"/>
  <c r="U5287" i="1"/>
  <c r="E5287" i="1"/>
  <c r="S5287" i="1"/>
  <c r="V4047" i="1"/>
  <c r="U4047" i="1"/>
  <c r="F4047" i="1"/>
  <c r="R4047" i="1"/>
  <c r="T4047" i="1"/>
  <c r="E4047" i="1"/>
  <c r="S4047" i="1"/>
  <c r="S2311" i="1"/>
  <c r="T2311" i="1"/>
  <c r="U2311" i="1"/>
  <c r="V2311" i="1"/>
  <c r="F2311" i="1"/>
  <c r="E2311" i="1"/>
  <c r="R2311" i="1"/>
  <c r="S5138" i="1"/>
  <c r="T5138" i="1"/>
  <c r="U5138" i="1"/>
  <c r="V5138" i="1"/>
  <c r="E5138" i="1"/>
  <c r="R5138" i="1"/>
  <c r="F5138" i="1"/>
  <c r="E3154" i="1"/>
  <c r="U3154" i="1"/>
  <c r="F3154" i="1"/>
  <c r="S3154" i="1"/>
  <c r="V3154" i="1"/>
  <c r="T3154" i="1"/>
  <c r="R3154" i="1"/>
  <c r="U4494" i="1"/>
  <c r="E4494" i="1"/>
  <c r="S4494" i="1"/>
  <c r="F4494" i="1"/>
  <c r="T4494" i="1"/>
  <c r="V4494" i="1"/>
  <c r="R4494" i="1"/>
  <c r="E2510" i="1"/>
  <c r="U2510" i="1"/>
  <c r="F2510" i="1"/>
  <c r="T2510" i="1"/>
  <c r="R2510" i="1"/>
  <c r="S2510" i="1"/>
  <c r="V2510" i="1"/>
  <c r="V3055" i="1"/>
  <c r="F3055" i="1"/>
  <c r="E3055" i="1"/>
  <c r="R3055" i="1"/>
  <c r="U3055" i="1"/>
  <c r="T3055" i="1"/>
  <c r="S3055" i="1"/>
  <c r="E5039" i="1"/>
  <c r="T5039" i="1"/>
  <c r="S5039" i="1"/>
  <c r="V5039" i="1"/>
  <c r="F5039" i="1"/>
  <c r="U5039" i="1"/>
  <c r="R5039" i="1"/>
  <c r="F2162" i="1"/>
  <c r="U2162" i="1"/>
  <c r="S2162" i="1"/>
  <c r="E2162" i="1"/>
  <c r="T2162" i="1"/>
  <c r="V2162" i="1"/>
  <c r="R2162" i="1"/>
  <c r="U3502" i="1"/>
  <c r="V3502" i="1"/>
  <c r="R3502" i="1"/>
  <c r="E3502" i="1"/>
  <c r="S3502" i="1"/>
  <c r="T3502" i="1"/>
  <c r="F3502" i="1"/>
  <c r="V5486" i="1"/>
  <c r="R5486" i="1"/>
  <c r="F5486" i="1"/>
  <c r="T5486" i="1"/>
  <c r="U5486" i="1"/>
  <c r="S5486" i="1"/>
  <c r="E5486" i="1"/>
  <c r="U1170" i="1"/>
  <c r="T1170" i="1"/>
  <c r="R1170" i="1"/>
  <c r="S1170" i="1"/>
  <c r="V1170" i="1"/>
  <c r="E1170" i="1"/>
  <c r="F1170" i="1"/>
  <c r="F1319" i="1"/>
  <c r="R1319" i="1"/>
  <c r="E1319" i="1"/>
  <c r="T1319" i="1"/>
  <c r="S1319" i="1"/>
  <c r="V1319" i="1"/>
  <c r="U1319" i="1"/>
  <c r="S1518" i="1"/>
  <c r="U1518" i="1"/>
  <c r="V1518" i="1"/>
  <c r="R1518" i="1"/>
  <c r="E1518" i="1"/>
  <c r="F1518" i="1"/>
  <c r="T1518" i="1"/>
  <c r="U1071" i="1"/>
  <c r="R1071" i="1"/>
  <c r="E1071" i="1"/>
  <c r="F1071" i="1"/>
  <c r="T1071" i="1"/>
  <c r="S1071" i="1"/>
  <c r="V1071" i="1"/>
  <c r="V177" i="1"/>
  <c r="U177" i="1"/>
  <c r="T177" i="1"/>
  <c r="R177" i="1"/>
  <c r="S177" i="1"/>
  <c r="F177" i="1"/>
  <c r="E177" i="1"/>
  <c r="T326" i="1"/>
  <c r="S326" i="1"/>
  <c r="V326" i="1"/>
  <c r="U326" i="1"/>
  <c r="R326" i="1"/>
  <c r="F326" i="1"/>
  <c r="E326" i="1"/>
  <c r="V79" i="1"/>
  <c r="U79" i="1"/>
  <c r="S79" i="1"/>
  <c r="R79" i="1"/>
  <c r="T79" i="1"/>
  <c r="F79" i="1"/>
  <c r="E79" i="1"/>
  <c r="U525" i="1"/>
  <c r="V525" i="1"/>
  <c r="S525" i="1"/>
  <c r="T525" i="1"/>
  <c r="R525" i="1"/>
  <c r="F525" i="1"/>
  <c r="E525" i="1"/>
  <c r="B525" i="4" l="1"/>
  <c r="B79" i="4"/>
  <c r="B326" i="4"/>
  <c r="B177" i="4"/>
  <c r="A156" i="1"/>
  <c r="AM155" i="1"/>
  <c r="K5486" i="1"/>
  <c r="I5486" i="1"/>
  <c r="K3502" i="1"/>
  <c r="I3502" i="1"/>
  <c r="I2162" i="1"/>
  <c r="K2162" i="1"/>
  <c r="K5039" i="1"/>
  <c r="I5039" i="1"/>
  <c r="I3055" i="1"/>
  <c r="K3055" i="1"/>
  <c r="I2510" i="1"/>
  <c r="K2510" i="1"/>
  <c r="I4494" i="1"/>
  <c r="K4494" i="1"/>
  <c r="I3154" i="1"/>
  <c r="K3154" i="1"/>
  <c r="I5138" i="1"/>
  <c r="K5138" i="1"/>
  <c r="K2311" i="1"/>
  <c r="I2311" i="1"/>
  <c r="K4047" i="1"/>
  <c r="I4047" i="1"/>
  <c r="I5287" i="1"/>
  <c r="K5287" i="1"/>
  <c r="K4295" i="1"/>
  <c r="I4295" i="1"/>
  <c r="I2063" i="1"/>
  <c r="K2063" i="1"/>
  <c r="K4146" i="1"/>
  <c r="I4146" i="1"/>
  <c r="K3303" i="1"/>
  <c r="I3303" i="1"/>
  <c r="P2309" i="1"/>
  <c r="AN2309" i="1"/>
  <c r="AN3053" i="1"/>
  <c r="P3053" i="1"/>
  <c r="AS4292" i="1"/>
  <c r="Q4292" i="1"/>
  <c r="AN2061" i="1"/>
  <c r="P2061" i="1"/>
  <c r="AS3300" i="1"/>
  <c r="Q3300" i="1"/>
  <c r="Z3503" i="1"/>
  <c r="Y3504" i="1"/>
  <c r="Z5040" i="1"/>
  <c r="Y5041" i="1"/>
  <c r="L3153" i="1"/>
  <c r="AO3153" i="1" s="1"/>
  <c r="J3153" i="1"/>
  <c r="N3153" i="1"/>
  <c r="AQ3153" i="1" s="1"/>
  <c r="O3153" i="1"/>
  <c r="AR3153" i="1" s="1"/>
  <c r="M3153" i="1"/>
  <c r="AP3153" i="1" s="1"/>
  <c r="N3054" i="1"/>
  <c r="AQ3054" i="1" s="1"/>
  <c r="M3054" i="1"/>
  <c r="AP3054" i="1" s="1"/>
  <c r="O3054" i="1"/>
  <c r="AR3054" i="1" s="1"/>
  <c r="L3054" i="1"/>
  <c r="AO3054" i="1" s="1"/>
  <c r="J3054" i="1"/>
  <c r="P2160" i="1"/>
  <c r="AN2160" i="1"/>
  <c r="AS3151" i="1"/>
  <c r="Q3151" i="1"/>
  <c r="Y3057" i="1"/>
  <c r="Z3056" i="1"/>
  <c r="A4080" i="1"/>
  <c r="AM4079" i="1"/>
  <c r="AS5284" i="1"/>
  <c r="Q5284" i="1"/>
  <c r="A3080" i="1"/>
  <c r="AM3079" i="1"/>
  <c r="Z2064" i="1"/>
  <c r="Y2065" i="1"/>
  <c r="Y4148" i="1"/>
  <c r="Z4147" i="1"/>
  <c r="J5038" i="1"/>
  <c r="O5038" i="1"/>
  <c r="AR5038" i="1" s="1"/>
  <c r="N5038" i="1"/>
  <c r="AQ5038" i="1" s="1"/>
  <c r="M5038" i="1"/>
  <c r="AP5038" i="1" s="1"/>
  <c r="L5038" i="1"/>
  <c r="AO5038" i="1" s="1"/>
  <c r="L4046" i="1"/>
  <c r="AO4046" i="1" s="1"/>
  <c r="M4046" i="1"/>
  <c r="AP4046" i="1" s="1"/>
  <c r="J4046" i="1"/>
  <c r="O4046" i="1"/>
  <c r="AR4046" i="1" s="1"/>
  <c r="N4046" i="1"/>
  <c r="AQ4046" i="1" s="1"/>
  <c r="P5285" i="1"/>
  <c r="AN5285" i="1"/>
  <c r="Y4496" i="1"/>
  <c r="Z4495" i="1"/>
  <c r="Q2507" i="1"/>
  <c r="AS2507" i="1"/>
  <c r="AN3500" i="1"/>
  <c r="P3500" i="1"/>
  <c r="AN5037" i="1"/>
  <c r="P5037" i="1"/>
  <c r="P5136" i="1"/>
  <c r="AN5136" i="1"/>
  <c r="P4293" i="1"/>
  <c r="AN4293" i="1"/>
  <c r="AN5484" i="1"/>
  <c r="P5484" i="1"/>
  <c r="Y5488" i="1"/>
  <c r="Z5487" i="1"/>
  <c r="Q2308" i="1"/>
  <c r="AS2308" i="1"/>
  <c r="Z2163" i="1"/>
  <c r="Y2164" i="1"/>
  <c r="Z5139" i="1"/>
  <c r="Y5140" i="1"/>
  <c r="P4045" i="1"/>
  <c r="AN4045" i="1"/>
  <c r="Q4491" i="1"/>
  <c r="AS4491" i="1"/>
  <c r="AS5036" i="1"/>
  <c r="Q5036" i="1"/>
  <c r="J4493" i="1"/>
  <c r="N4493" i="1"/>
  <c r="AQ4493" i="1" s="1"/>
  <c r="M4493" i="1"/>
  <c r="AP4493" i="1" s="1"/>
  <c r="O4493" i="1"/>
  <c r="AR4493" i="1" s="1"/>
  <c r="L4493" i="1"/>
  <c r="AO4493" i="1" s="1"/>
  <c r="L5286" i="1"/>
  <c r="AO5286" i="1" s="1"/>
  <c r="J5286" i="1"/>
  <c r="O5286" i="1"/>
  <c r="AR5286" i="1" s="1"/>
  <c r="N5286" i="1"/>
  <c r="AQ5286" i="1" s="1"/>
  <c r="M5286" i="1"/>
  <c r="AP5286" i="1" s="1"/>
  <c r="J2161" i="1"/>
  <c r="N2161" i="1"/>
  <c r="AQ2161" i="1" s="1"/>
  <c r="L2161" i="1"/>
  <c r="AO2161" i="1" s="1"/>
  <c r="O2161" i="1"/>
  <c r="AR2161" i="1" s="1"/>
  <c r="M2161" i="1"/>
  <c r="AP2161" i="1" s="1"/>
  <c r="L2310" i="1"/>
  <c r="AO2310" i="1" s="1"/>
  <c r="O2310" i="1"/>
  <c r="AR2310" i="1" s="1"/>
  <c r="M2310" i="1"/>
  <c r="AP2310" i="1" s="1"/>
  <c r="J2310" i="1"/>
  <c r="N2310" i="1"/>
  <c r="AQ2310" i="1" s="1"/>
  <c r="AN4492" i="1"/>
  <c r="P4492" i="1"/>
  <c r="Y5289" i="1"/>
  <c r="Z5288" i="1"/>
  <c r="A5080" i="1"/>
  <c r="AM5079" i="1"/>
  <c r="Z2511" i="1"/>
  <c r="Y2512" i="1"/>
  <c r="AS5135" i="1"/>
  <c r="Q5135" i="1"/>
  <c r="AS2159" i="1"/>
  <c r="Q2159" i="1"/>
  <c r="Q3499" i="1"/>
  <c r="AS3499" i="1"/>
  <c r="Z4048" i="1"/>
  <c r="Y4049" i="1"/>
  <c r="M3302" i="1"/>
  <c r="AP3302" i="1" s="1"/>
  <c r="J3302" i="1"/>
  <c r="L3302" i="1"/>
  <c r="AO3302" i="1" s="1"/>
  <c r="O3302" i="1"/>
  <c r="AR3302" i="1" s="1"/>
  <c r="N3302" i="1"/>
  <c r="AQ3302" i="1" s="1"/>
  <c r="J4145" i="1"/>
  <c r="O4145" i="1"/>
  <c r="AR4145" i="1" s="1"/>
  <c r="M4145" i="1"/>
  <c r="AP4145" i="1" s="1"/>
  <c r="N4145" i="1"/>
  <c r="AQ4145" i="1" s="1"/>
  <c r="L4145" i="1"/>
  <c r="AO4145" i="1" s="1"/>
  <c r="Q3052" i="1"/>
  <c r="AS3052" i="1"/>
  <c r="Q2060" i="1"/>
  <c r="AS2060" i="1"/>
  <c r="M3501" i="1"/>
  <c r="AP3501" i="1" s="1"/>
  <c r="N3501" i="1"/>
  <c r="AQ3501" i="1" s="1"/>
  <c r="L3501" i="1"/>
  <c r="AO3501" i="1" s="1"/>
  <c r="J3501" i="1"/>
  <c r="O3501" i="1"/>
  <c r="AR3501" i="1" s="1"/>
  <c r="N4294" i="1"/>
  <c r="AQ4294" i="1" s="1"/>
  <c r="J4294" i="1"/>
  <c r="O4294" i="1"/>
  <c r="AR4294" i="1" s="1"/>
  <c r="M4294" i="1"/>
  <c r="AP4294" i="1" s="1"/>
  <c r="L4294" i="1"/>
  <c r="AO4294" i="1" s="1"/>
  <c r="A2080" i="1"/>
  <c r="AM2079" i="1"/>
  <c r="Z3155" i="1"/>
  <c r="Y3156" i="1"/>
  <c r="Q4143" i="1"/>
  <c r="AS4143" i="1"/>
  <c r="Y4297" i="1"/>
  <c r="Z4296" i="1"/>
  <c r="A1080" i="1"/>
  <c r="AM1079" i="1"/>
  <c r="Q5483" i="1"/>
  <c r="AS5483" i="1"/>
  <c r="P2508" i="1"/>
  <c r="AN2508" i="1"/>
  <c r="Z3304" i="1"/>
  <c r="Y3305" i="1"/>
  <c r="Y2313" i="1"/>
  <c r="Z2312" i="1"/>
  <c r="N2509" i="1"/>
  <c r="AQ2509" i="1" s="1"/>
  <c r="M2509" i="1"/>
  <c r="AP2509" i="1" s="1"/>
  <c r="L2509" i="1"/>
  <c r="AO2509" i="1" s="1"/>
  <c r="O2509" i="1"/>
  <c r="AR2509" i="1" s="1"/>
  <c r="J2509" i="1"/>
  <c r="M2062" i="1"/>
  <c r="AP2062" i="1" s="1"/>
  <c r="O2062" i="1"/>
  <c r="AR2062" i="1" s="1"/>
  <c r="L2062" i="1"/>
  <c r="AO2062" i="1" s="1"/>
  <c r="J2062" i="1"/>
  <c r="N2062" i="1"/>
  <c r="AQ2062" i="1" s="1"/>
  <c r="L5137" i="1"/>
  <c r="AO5137" i="1" s="1"/>
  <c r="J5137" i="1"/>
  <c r="N5137" i="1"/>
  <c r="AQ5137" i="1" s="1"/>
  <c r="M5137" i="1"/>
  <c r="AP5137" i="1" s="1"/>
  <c r="O5137" i="1"/>
  <c r="AR5137" i="1" s="1"/>
  <c r="Q4044" i="1"/>
  <c r="AS4044" i="1"/>
  <c r="AN3301" i="1"/>
  <c r="P3301" i="1"/>
  <c r="AN3152" i="1"/>
  <c r="P3152" i="1"/>
  <c r="AN4144" i="1"/>
  <c r="P4144" i="1"/>
  <c r="L5485" i="1"/>
  <c r="AO5485" i="1" s="1"/>
  <c r="O5485" i="1"/>
  <c r="AR5485" i="1" s="1"/>
  <c r="J5485" i="1"/>
  <c r="N5485" i="1"/>
  <c r="AQ5485" i="1" s="1"/>
  <c r="M5485" i="1"/>
  <c r="AP5485" i="1" s="1"/>
  <c r="K1071" i="1"/>
  <c r="I1071" i="1"/>
  <c r="K1518" i="1"/>
  <c r="I1518" i="1"/>
  <c r="K1319" i="1"/>
  <c r="I1319" i="1"/>
  <c r="K1170" i="1"/>
  <c r="I1170" i="1"/>
  <c r="Y1172" i="1"/>
  <c r="Z1171" i="1"/>
  <c r="L1318" i="1"/>
  <c r="AO1318" i="1" s="1"/>
  <c r="J1318" i="1"/>
  <c r="O1318" i="1"/>
  <c r="AR1318" i="1" s="1"/>
  <c r="N1318" i="1"/>
  <c r="AQ1318" i="1" s="1"/>
  <c r="M1318" i="1"/>
  <c r="AP1318" i="1" s="1"/>
  <c r="AS1316" i="1"/>
  <c r="Q1316" i="1"/>
  <c r="AS1068" i="1"/>
  <c r="Q1068" i="1"/>
  <c r="AN1516" i="1"/>
  <c r="P1516" i="1"/>
  <c r="AS1515" i="1"/>
  <c r="Q1515" i="1"/>
  <c r="L1517" i="1"/>
  <c r="AO1517" i="1" s="1"/>
  <c r="J1517" i="1"/>
  <c r="O1517" i="1"/>
  <c r="AR1517" i="1" s="1"/>
  <c r="M1517" i="1"/>
  <c r="AP1517" i="1" s="1"/>
  <c r="N1517" i="1"/>
  <c r="AQ1517" i="1" s="1"/>
  <c r="AN1317" i="1"/>
  <c r="P1317" i="1"/>
  <c r="Z1519" i="1"/>
  <c r="Y1520" i="1"/>
  <c r="N1070" i="1"/>
  <c r="AQ1070" i="1" s="1"/>
  <c r="J1070" i="1"/>
  <c r="O1070" i="1"/>
  <c r="AR1070" i="1" s="1"/>
  <c r="L1070" i="1"/>
  <c r="AO1070" i="1" s="1"/>
  <c r="M1070" i="1"/>
  <c r="AP1070" i="1" s="1"/>
  <c r="AN1069" i="1"/>
  <c r="P1069" i="1"/>
  <c r="Z1320" i="1"/>
  <c r="Y1321" i="1"/>
  <c r="AS1167" i="1"/>
  <c r="Q1167" i="1"/>
  <c r="O1169" i="1"/>
  <c r="AR1169" i="1" s="1"/>
  <c r="M1169" i="1"/>
  <c r="AP1169" i="1" s="1"/>
  <c r="L1169" i="1"/>
  <c r="AO1169" i="1" s="1"/>
  <c r="N1169" i="1"/>
  <c r="AQ1169" i="1" s="1"/>
  <c r="J1169" i="1"/>
  <c r="Y1073" i="1"/>
  <c r="Z1072" i="1"/>
  <c r="AN1168" i="1"/>
  <c r="P1168" i="1"/>
  <c r="AS522" i="1"/>
  <c r="Q76" i="1"/>
  <c r="AN325" i="1"/>
  <c r="AN176" i="1"/>
  <c r="Q323" i="1"/>
  <c r="AN524" i="1"/>
  <c r="AS174" i="1"/>
  <c r="Q174" i="1"/>
  <c r="K525" i="1"/>
  <c r="K79" i="1"/>
  <c r="K326" i="1"/>
  <c r="K177" i="1"/>
  <c r="AS76" i="1"/>
  <c r="I525" i="1"/>
  <c r="J525" i="1" s="1"/>
  <c r="I79" i="1"/>
  <c r="J79" i="1" s="1"/>
  <c r="I326" i="1"/>
  <c r="J326" i="1" s="1"/>
  <c r="I177" i="1"/>
  <c r="J177" i="1" s="1"/>
  <c r="AN78" i="1"/>
  <c r="Q522" i="1"/>
  <c r="P175" i="1"/>
  <c r="AS323" i="1"/>
  <c r="P523" i="1"/>
  <c r="P324" i="1"/>
  <c r="P77" i="1"/>
  <c r="Z178" i="1"/>
  <c r="Y179" i="1"/>
  <c r="Z80" i="1"/>
  <c r="Y81" i="1"/>
  <c r="N176" i="1"/>
  <c r="AQ176" i="1" s="1"/>
  <c r="M176" i="1"/>
  <c r="AP176" i="1" s="1"/>
  <c r="L176" i="1"/>
  <c r="AO176" i="1" s="1"/>
  <c r="O176" i="1"/>
  <c r="AR176" i="1" s="1"/>
  <c r="Y527" i="1"/>
  <c r="Z526" i="1"/>
  <c r="M524" i="1"/>
  <c r="AP524" i="1" s="1"/>
  <c r="O524" i="1"/>
  <c r="AR524" i="1" s="1"/>
  <c r="N524" i="1"/>
  <c r="AQ524" i="1" s="1"/>
  <c r="L524" i="1"/>
  <c r="AO524" i="1" s="1"/>
  <c r="N325" i="1"/>
  <c r="AQ325" i="1" s="1"/>
  <c r="O325" i="1"/>
  <c r="AR325" i="1" s="1"/>
  <c r="M325" i="1"/>
  <c r="AP325" i="1" s="1"/>
  <c r="L325" i="1"/>
  <c r="AO325" i="1" s="1"/>
  <c r="O78" i="1"/>
  <c r="AR78" i="1" s="1"/>
  <c r="N78" i="1"/>
  <c r="AQ78" i="1" s="1"/>
  <c r="M78" i="1"/>
  <c r="AP78" i="1" s="1"/>
  <c r="L78" i="1"/>
  <c r="AO78" i="1" s="1"/>
  <c r="Y328" i="1"/>
  <c r="Z327" i="1"/>
  <c r="U5040" i="1"/>
  <c r="E5040" i="1"/>
  <c r="R5040" i="1"/>
  <c r="V5040" i="1"/>
  <c r="F5040" i="1"/>
  <c r="S5040" i="1"/>
  <c r="T5040" i="1"/>
  <c r="V2163" i="1"/>
  <c r="S2163" i="1"/>
  <c r="T2163" i="1"/>
  <c r="U2163" i="1"/>
  <c r="E2163" i="1"/>
  <c r="R2163" i="1"/>
  <c r="F2163" i="1"/>
  <c r="S2511" i="1"/>
  <c r="U2511" i="1"/>
  <c r="V2511" i="1"/>
  <c r="F2511" i="1"/>
  <c r="R2511" i="1"/>
  <c r="T2511" i="1"/>
  <c r="E2511" i="1"/>
  <c r="T4048" i="1"/>
  <c r="F4048" i="1"/>
  <c r="S4048" i="1"/>
  <c r="U4048" i="1"/>
  <c r="E4048" i="1"/>
  <c r="V4048" i="1"/>
  <c r="R4048" i="1"/>
  <c r="T3155" i="1"/>
  <c r="S3155" i="1"/>
  <c r="R3155" i="1"/>
  <c r="F3155" i="1"/>
  <c r="V3155" i="1"/>
  <c r="U3155" i="1"/>
  <c r="E3155" i="1"/>
  <c r="R4296" i="1"/>
  <c r="S4296" i="1"/>
  <c r="T4296" i="1"/>
  <c r="V4296" i="1"/>
  <c r="E4296" i="1"/>
  <c r="U4296" i="1"/>
  <c r="F4296" i="1"/>
  <c r="S4495" i="1"/>
  <c r="F4495" i="1"/>
  <c r="U4495" i="1"/>
  <c r="T4495" i="1"/>
  <c r="V4495" i="1"/>
  <c r="R4495" i="1"/>
  <c r="E4495" i="1"/>
  <c r="U4147" i="1"/>
  <c r="E4147" i="1"/>
  <c r="F4147" i="1"/>
  <c r="T4147" i="1"/>
  <c r="R4147" i="1"/>
  <c r="V4147" i="1"/>
  <c r="S4147" i="1"/>
  <c r="R3056" i="1"/>
  <c r="U3056" i="1"/>
  <c r="E3056" i="1"/>
  <c r="T3056" i="1"/>
  <c r="V3056" i="1"/>
  <c r="F3056" i="1"/>
  <c r="S3056" i="1"/>
  <c r="U2312" i="1"/>
  <c r="V2312" i="1"/>
  <c r="S2312" i="1"/>
  <c r="R2312" i="1"/>
  <c r="T2312" i="1"/>
  <c r="F2312" i="1"/>
  <c r="E2312" i="1"/>
  <c r="V3503" i="1"/>
  <c r="R3503" i="1"/>
  <c r="E3503" i="1"/>
  <c r="F3503" i="1"/>
  <c r="T3503" i="1"/>
  <c r="S3503" i="1"/>
  <c r="U3503" i="1"/>
  <c r="T5487" i="1"/>
  <c r="F5487" i="1"/>
  <c r="V5487" i="1"/>
  <c r="R5487" i="1"/>
  <c r="U5487" i="1"/>
  <c r="E5487" i="1"/>
  <c r="S5487" i="1"/>
  <c r="V5139" i="1"/>
  <c r="R5139" i="1"/>
  <c r="F5139" i="1"/>
  <c r="U5139" i="1"/>
  <c r="E5139" i="1"/>
  <c r="T5139" i="1"/>
  <c r="S5139" i="1"/>
  <c r="E5288" i="1"/>
  <c r="T5288" i="1"/>
  <c r="R5288" i="1"/>
  <c r="S5288" i="1"/>
  <c r="F5288" i="1"/>
  <c r="V5288" i="1"/>
  <c r="U5288" i="1"/>
  <c r="F2064" i="1"/>
  <c r="R2064" i="1"/>
  <c r="U2064" i="1"/>
  <c r="V2064" i="1"/>
  <c r="E2064" i="1"/>
  <c r="T2064" i="1"/>
  <c r="S2064" i="1"/>
  <c r="R3304" i="1"/>
  <c r="V3304" i="1"/>
  <c r="F3304" i="1"/>
  <c r="U3304" i="1"/>
  <c r="E3304" i="1"/>
  <c r="T3304" i="1"/>
  <c r="S3304" i="1"/>
  <c r="S1171" i="1"/>
  <c r="E1171" i="1"/>
  <c r="U1171" i="1"/>
  <c r="F1171" i="1"/>
  <c r="T1171" i="1"/>
  <c r="R1171" i="1"/>
  <c r="V1171" i="1"/>
  <c r="V1320" i="1"/>
  <c r="R1320" i="1"/>
  <c r="F1320" i="1"/>
  <c r="S1320" i="1"/>
  <c r="T1320" i="1"/>
  <c r="E1320" i="1"/>
  <c r="U1320" i="1"/>
  <c r="T1072" i="1"/>
  <c r="V1072" i="1"/>
  <c r="U1072" i="1"/>
  <c r="E1072" i="1"/>
  <c r="S1072" i="1"/>
  <c r="F1072" i="1"/>
  <c r="R1072" i="1"/>
  <c r="T1519" i="1"/>
  <c r="S1519" i="1"/>
  <c r="V1519" i="1"/>
  <c r="E1519" i="1"/>
  <c r="F1519" i="1"/>
  <c r="R1519" i="1"/>
  <c r="U1519" i="1"/>
  <c r="S178" i="1"/>
  <c r="R178" i="1"/>
  <c r="U178" i="1"/>
  <c r="V178" i="1"/>
  <c r="T178" i="1"/>
  <c r="F178" i="1"/>
  <c r="E178" i="1"/>
  <c r="T327" i="1"/>
  <c r="S327" i="1"/>
  <c r="V327" i="1"/>
  <c r="R327" i="1"/>
  <c r="U327" i="1"/>
  <c r="F327" i="1"/>
  <c r="E327" i="1"/>
  <c r="S80" i="1"/>
  <c r="R80" i="1"/>
  <c r="U80" i="1"/>
  <c r="V80" i="1"/>
  <c r="T80" i="1"/>
  <c r="E80" i="1"/>
  <c r="F80" i="1"/>
  <c r="T526" i="1"/>
  <c r="S526" i="1"/>
  <c r="V526" i="1"/>
  <c r="U526" i="1"/>
  <c r="R526" i="1"/>
  <c r="F526" i="1"/>
  <c r="E526" i="1"/>
  <c r="B526" i="4" l="1"/>
  <c r="B80" i="4"/>
  <c r="B327" i="4"/>
  <c r="B178" i="4"/>
  <c r="A157" i="1"/>
  <c r="AM156" i="1"/>
  <c r="K3304" i="1"/>
  <c r="I3304" i="1"/>
  <c r="I2064" i="1"/>
  <c r="K2064" i="1"/>
  <c r="K5288" i="1"/>
  <c r="I5288" i="1"/>
  <c r="K5139" i="1"/>
  <c r="I5139" i="1"/>
  <c r="K5487" i="1"/>
  <c r="I5487" i="1"/>
  <c r="K3503" i="1"/>
  <c r="I3503" i="1"/>
  <c r="I2312" i="1"/>
  <c r="K2312" i="1"/>
  <c r="I3056" i="1"/>
  <c r="K3056" i="1"/>
  <c r="I4147" i="1"/>
  <c r="K4147" i="1"/>
  <c r="I4495" i="1"/>
  <c r="K4495" i="1"/>
  <c r="K4296" i="1"/>
  <c r="I4296" i="1"/>
  <c r="K3155" i="1"/>
  <c r="I3155" i="1"/>
  <c r="K4048" i="1"/>
  <c r="I4048" i="1"/>
  <c r="I2511" i="1"/>
  <c r="K2511" i="1"/>
  <c r="K2163" i="1"/>
  <c r="I2163" i="1"/>
  <c r="K5040" i="1"/>
  <c r="I5040" i="1"/>
  <c r="AN5485" i="1"/>
  <c r="P5485" i="1"/>
  <c r="AS3301" i="1"/>
  <c r="Q3301" i="1"/>
  <c r="A2081" i="1"/>
  <c r="AM2080" i="1"/>
  <c r="P2310" i="1"/>
  <c r="AN2310" i="1"/>
  <c r="P2161" i="1"/>
  <c r="AN2161" i="1"/>
  <c r="Q4045" i="1"/>
  <c r="AS4045" i="1"/>
  <c r="Q5285" i="1"/>
  <c r="AS5285" i="1"/>
  <c r="N3303" i="1"/>
  <c r="AQ3303" i="1" s="1"/>
  <c r="M3303" i="1"/>
  <c r="AP3303" i="1" s="1"/>
  <c r="L3303" i="1"/>
  <c r="AO3303" i="1" s="1"/>
  <c r="J3303" i="1"/>
  <c r="O3303" i="1"/>
  <c r="AR3303" i="1" s="1"/>
  <c r="J5039" i="1"/>
  <c r="N5039" i="1"/>
  <c r="AQ5039" i="1" s="1"/>
  <c r="M5039" i="1"/>
  <c r="AP5039" i="1" s="1"/>
  <c r="O5039" i="1"/>
  <c r="AR5039" i="1" s="1"/>
  <c r="L5039" i="1"/>
  <c r="AO5039" i="1" s="1"/>
  <c r="Y4298" i="1"/>
  <c r="Z4297" i="1"/>
  <c r="AN3302" i="1"/>
  <c r="P3302" i="1"/>
  <c r="A5081" i="1"/>
  <c r="AM5080" i="1"/>
  <c r="Z5140" i="1"/>
  <c r="Y5141" i="1"/>
  <c r="AS4293" i="1"/>
  <c r="Q4293" i="1"/>
  <c r="AS2160" i="1"/>
  <c r="Q2160" i="1"/>
  <c r="Y3505" i="1"/>
  <c r="Z3504" i="1"/>
  <c r="N5287" i="1"/>
  <c r="AQ5287" i="1" s="1"/>
  <c r="M5287" i="1"/>
  <c r="AP5287" i="1" s="1"/>
  <c r="J5287" i="1"/>
  <c r="O5287" i="1"/>
  <c r="AR5287" i="1" s="1"/>
  <c r="L5287" i="1"/>
  <c r="AO5287" i="1" s="1"/>
  <c r="O3154" i="1"/>
  <c r="AR3154" i="1" s="1"/>
  <c r="J3154" i="1"/>
  <c r="N3154" i="1"/>
  <c r="AQ3154" i="1" s="1"/>
  <c r="L3154" i="1"/>
  <c r="AO3154" i="1" s="1"/>
  <c r="M3154" i="1"/>
  <c r="AP3154" i="1" s="1"/>
  <c r="P2062" i="1"/>
  <c r="AN2062" i="1"/>
  <c r="Q2508" i="1"/>
  <c r="AS2508" i="1"/>
  <c r="AN4493" i="1"/>
  <c r="P4493" i="1"/>
  <c r="P5038" i="1"/>
  <c r="AN5038" i="1"/>
  <c r="A3081" i="1"/>
  <c r="AM3080" i="1"/>
  <c r="A4081" i="1"/>
  <c r="AM4080" i="1"/>
  <c r="O4146" i="1"/>
  <c r="AR4146" i="1" s="1"/>
  <c r="N4146" i="1"/>
  <c r="AQ4146" i="1" s="1"/>
  <c r="M4146" i="1"/>
  <c r="AP4146" i="1" s="1"/>
  <c r="L4146" i="1"/>
  <c r="AO4146" i="1" s="1"/>
  <c r="J4146" i="1"/>
  <c r="N4047" i="1"/>
  <c r="AQ4047" i="1" s="1"/>
  <c r="O4047" i="1"/>
  <c r="AR4047" i="1" s="1"/>
  <c r="M4047" i="1"/>
  <c r="AP4047" i="1" s="1"/>
  <c r="J4047" i="1"/>
  <c r="L4047" i="1"/>
  <c r="AO4047" i="1" s="1"/>
  <c r="AN3054" i="1"/>
  <c r="P3054" i="1"/>
  <c r="P3153" i="1"/>
  <c r="AN3153" i="1"/>
  <c r="Q3053" i="1"/>
  <c r="AS3053" i="1"/>
  <c r="N4494" i="1"/>
  <c r="AQ4494" i="1" s="1"/>
  <c r="M4494" i="1"/>
  <c r="AP4494" i="1" s="1"/>
  <c r="L4494" i="1"/>
  <c r="AO4494" i="1" s="1"/>
  <c r="J4494" i="1"/>
  <c r="O4494" i="1"/>
  <c r="AR4494" i="1" s="1"/>
  <c r="J2162" i="1"/>
  <c r="O2162" i="1"/>
  <c r="AR2162" i="1" s="1"/>
  <c r="M2162" i="1"/>
  <c r="AP2162" i="1" s="1"/>
  <c r="N2162" i="1"/>
  <c r="AQ2162" i="1" s="1"/>
  <c r="L2162" i="1"/>
  <c r="AO2162" i="1" s="1"/>
  <c r="Y5290" i="1"/>
  <c r="Z5289" i="1"/>
  <c r="AS5136" i="1"/>
  <c r="Q5136" i="1"/>
  <c r="AN4046" i="1"/>
  <c r="P4046" i="1"/>
  <c r="AS4144" i="1"/>
  <c r="Q4144" i="1"/>
  <c r="P4294" i="1"/>
  <c r="AN4294" i="1"/>
  <c r="Z4049" i="1"/>
  <c r="Y4050" i="1"/>
  <c r="AN5286" i="1"/>
  <c r="P5286" i="1"/>
  <c r="Z2164" i="1"/>
  <c r="Y2165" i="1"/>
  <c r="Z5488" i="1"/>
  <c r="Y5489" i="1"/>
  <c r="AS5037" i="1"/>
  <c r="Q5037" i="1"/>
  <c r="Z4148" i="1"/>
  <c r="Y4149" i="1"/>
  <c r="N2311" i="1"/>
  <c r="AQ2311" i="1" s="1"/>
  <c r="L2311" i="1"/>
  <c r="AO2311" i="1" s="1"/>
  <c r="O2311" i="1"/>
  <c r="AR2311" i="1" s="1"/>
  <c r="J2311" i="1"/>
  <c r="M2311" i="1"/>
  <c r="AP2311" i="1" s="1"/>
  <c r="J3502" i="1"/>
  <c r="L3502" i="1"/>
  <c r="AO3502" i="1" s="1"/>
  <c r="O3502" i="1"/>
  <c r="AR3502" i="1" s="1"/>
  <c r="N3502" i="1"/>
  <c r="AQ3502" i="1" s="1"/>
  <c r="M3502" i="1"/>
  <c r="AP3502" i="1" s="1"/>
  <c r="P5137" i="1"/>
  <c r="AN5137" i="1"/>
  <c r="P3501" i="1"/>
  <c r="AN3501" i="1"/>
  <c r="Y3157" i="1"/>
  <c r="Z3156" i="1"/>
  <c r="AN4145" i="1"/>
  <c r="P4145" i="1"/>
  <c r="Z2512" i="1"/>
  <c r="Y2513" i="1"/>
  <c r="Q4492" i="1"/>
  <c r="AS4492" i="1"/>
  <c r="Q5484" i="1"/>
  <c r="AS5484" i="1"/>
  <c r="Z3057" i="1"/>
  <c r="Y3058" i="1"/>
  <c r="N2063" i="1"/>
  <c r="AQ2063" i="1" s="1"/>
  <c r="M2063" i="1"/>
  <c r="AP2063" i="1" s="1"/>
  <c r="L2063" i="1"/>
  <c r="AO2063" i="1" s="1"/>
  <c r="J2063" i="1"/>
  <c r="O2063" i="1"/>
  <c r="AR2063" i="1" s="1"/>
  <c r="L2510" i="1"/>
  <c r="AO2510" i="1" s="1"/>
  <c r="J2510" i="1"/>
  <c r="N2510" i="1"/>
  <c r="AQ2510" i="1" s="1"/>
  <c r="M2510" i="1"/>
  <c r="AP2510" i="1" s="1"/>
  <c r="O2510" i="1"/>
  <c r="AR2510" i="1" s="1"/>
  <c r="Y2314" i="1"/>
  <c r="Z2313" i="1"/>
  <c r="Q3152" i="1"/>
  <c r="AS3152" i="1"/>
  <c r="P2509" i="1"/>
  <c r="AN2509" i="1"/>
  <c r="Y3306" i="1"/>
  <c r="Z3305" i="1"/>
  <c r="A1081" i="1"/>
  <c r="AM1080" i="1"/>
  <c r="Q3500" i="1"/>
  <c r="AS3500" i="1"/>
  <c r="Y4497" i="1"/>
  <c r="Z4496" i="1"/>
  <c r="Z2065" i="1"/>
  <c r="Y2066" i="1"/>
  <c r="Z5041" i="1"/>
  <c r="Y5042" i="1"/>
  <c r="Q2061" i="1"/>
  <c r="AS2061" i="1"/>
  <c r="Q2309" i="1"/>
  <c r="AS2309" i="1"/>
  <c r="O4295" i="1"/>
  <c r="AR4295" i="1" s="1"/>
  <c r="N4295" i="1"/>
  <c r="AQ4295" i="1" s="1"/>
  <c r="M4295" i="1"/>
  <c r="AP4295" i="1" s="1"/>
  <c r="J4295" i="1"/>
  <c r="L4295" i="1"/>
  <c r="AO4295" i="1" s="1"/>
  <c r="O5486" i="1"/>
  <c r="AR5486" i="1" s="1"/>
  <c r="N5486" i="1"/>
  <c r="AQ5486" i="1" s="1"/>
  <c r="M5486" i="1"/>
  <c r="AP5486" i="1" s="1"/>
  <c r="L5486" i="1"/>
  <c r="AO5486" i="1" s="1"/>
  <c r="J5486" i="1"/>
  <c r="J5138" i="1"/>
  <c r="O5138" i="1"/>
  <c r="AR5138" i="1" s="1"/>
  <c r="N5138" i="1"/>
  <c r="AQ5138" i="1" s="1"/>
  <c r="L5138" i="1"/>
  <c r="AO5138" i="1" s="1"/>
  <c r="M5138" i="1"/>
  <c r="AP5138" i="1" s="1"/>
  <c r="N3055" i="1"/>
  <c r="AQ3055" i="1" s="1"/>
  <c r="J3055" i="1"/>
  <c r="O3055" i="1"/>
  <c r="AR3055" i="1" s="1"/>
  <c r="M3055" i="1"/>
  <c r="AP3055" i="1" s="1"/>
  <c r="L3055" i="1"/>
  <c r="AO3055" i="1" s="1"/>
  <c r="I1519" i="1"/>
  <c r="K1519" i="1"/>
  <c r="K1072" i="1"/>
  <c r="I1072" i="1"/>
  <c r="I1320" i="1"/>
  <c r="K1320" i="1"/>
  <c r="K1171" i="1"/>
  <c r="I1171" i="1"/>
  <c r="Q1168" i="1"/>
  <c r="AS1168" i="1"/>
  <c r="N1170" i="1"/>
  <c r="AQ1170" i="1" s="1"/>
  <c r="O1170" i="1"/>
  <c r="AR1170" i="1" s="1"/>
  <c r="M1170" i="1"/>
  <c r="AP1170" i="1" s="1"/>
  <c r="L1170" i="1"/>
  <c r="AO1170" i="1" s="1"/>
  <c r="J1170" i="1"/>
  <c r="Q1317" i="1"/>
  <c r="AS1317" i="1"/>
  <c r="Q1516" i="1"/>
  <c r="AS1516" i="1"/>
  <c r="J1319" i="1"/>
  <c r="N1319" i="1"/>
  <c r="AQ1319" i="1" s="1"/>
  <c r="O1319" i="1"/>
  <c r="AR1319" i="1" s="1"/>
  <c r="M1319" i="1"/>
  <c r="AP1319" i="1" s="1"/>
  <c r="L1319" i="1"/>
  <c r="AO1319" i="1" s="1"/>
  <c r="AN1318" i="1"/>
  <c r="P1318" i="1"/>
  <c r="Y1074" i="1"/>
  <c r="Z1073" i="1"/>
  <c r="Y1322" i="1"/>
  <c r="Z1321" i="1"/>
  <c r="AN1070" i="1"/>
  <c r="P1070" i="1"/>
  <c r="L1518" i="1"/>
  <c r="AO1518" i="1" s="1"/>
  <c r="J1518" i="1"/>
  <c r="O1518" i="1"/>
  <c r="AR1518" i="1" s="1"/>
  <c r="N1518" i="1"/>
  <c r="AQ1518" i="1" s="1"/>
  <c r="M1518" i="1"/>
  <c r="AP1518" i="1" s="1"/>
  <c r="AN1169" i="1"/>
  <c r="P1169" i="1"/>
  <c r="Y1521" i="1"/>
  <c r="Z1520" i="1"/>
  <c r="AN1517" i="1"/>
  <c r="P1517" i="1"/>
  <c r="L1071" i="1"/>
  <c r="AO1071" i="1" s="1"/>
  <c r="J1071" i="1"/>
  <c r="O1071" i="1"/>
  <c r="AR1071" i="1" s="1"/>
  <c r="N1071" i="1"/>
  <c r="AQ1071" i="1" s="1"/>
  <c r="M1071" i="1"/>
  <c r="AP1071" i="1" s="1"/>
  <c r="AS1069" i="1"/>
  <c r="Q1069" i="1"/>
  <c r="Y1173" i="1"/>
  <c r="Z1172" i="1"/>
  <c r="AN177" i="1"/>
  <c r="Q77" i="1"/>
  <c r="Q523" i="1"/>
  <c r="Q175" i="1"/>
  <c r="AN326" i="1"/>
  <c r="Q324" i="1"/>
  <c r="AN525" i="1"/>
  <c r="AS175" i="1"/>
  <c r="K526" i="1"/>
  <c r="K80" i="1"/>
  <c r="K327" i="1"/>
  <c r="K178" i="1"/>
  <c r="AS324" i="1"/>
  <c r="I526" i="1"/>
  <c r="J526" i="1" s="1"/>
  <c r="I80" i="1"/>
  <c r="J80" i="1" s="1"/>
  <c r="I327" i="1"/>
  <c r="J327" i="1" s="1"/>
  <c r="I178" i="1"/>
  <c r="J178" i="1" s="1"/>
  <c r="AS77" i="1"/>
  <c r="AS523" i="1"/>
  <c r="AN79" i="1"/>
  <c r="P78" i="1"/>
  <c r="P325" i="1"/>
  <c r="P524" i="1"/>
  <c r="P176" i="1"/>
  <c r="Y528" i="1"/>
  <c r="Z527" i="1"/>
  <c r="Y82" i="1"/>
  <c r="Z81" i="1"/>
  <c r="M79" i="1"/>
  <c r="AP79" i="1" s="1"/>
  <c r="N79" i="1"/>
  <c r="AQ79" i="1" s="1"/>
  <c r="O79" i="1"/>
  <c r="AR79" i="1" s="1"/>
  <c r="L79" i="1"/>
  <c r="AO79" i="1" s="1"/>
  <c r="O326" i="1"/>
  <c r="AR326" i="1" s="1"/>
  <c r="N326" i="1"/>
  <c r="AQ326" i="1" s="1"/>
  <c r="L326" i="1"/>
  <c r="AO326" i="1" s="1"/>
  <c r="M326" i="1"/>
  <c r="AP326" i="1" s="1"/>
  <c r="Y180" i="1"/>
  <c r="Z179" i="1"/>
  <c r="N177" i="1"/>
  <c r="AQ177" i="1" s="1"/>
  <c r="L177" i="1"/>
  <c r="AO177" i="1" s="1"/>
  <c r="O177" i="1"/>
  <c r="AR177" i="1" s="1"/>
  <c r="M177" i="1"/>
  <c r="AP177" i="1" s="1"/>
  <c r="O525" i="1"/>
  <c r="AR525" i="1" s="1"/>
  <c r="M525" i="1"/>
  <c r="AP525" i="1" s="1"/>
  <c r="N525" i="1"/>
  <c r="AQ525" i="1" s="1"/>
  <c r="L525" i="1"/>
  <c r="AO525" i="1" s="1"/>
  <c r="Z328" i="1"/>
  <c r="Y329" i="1"/>
  <c r="U5488" i="1"/>
  <c r="E5488" i="1"/>
  <c r="S5488" i="1"/>
  <c r="R5488" i="1"/>
  <c r="V5488" i="1"/>
  <c r="F5488" i="1"/>
  <c r="T5488" i="1"/>
  <c r="S5140" i="1"/>
  <c r="R5140" i="1"/>
  <c r="F5140" i="1"/>
  <c r="V5140" i="1"/>
  <c r="E5140" i="1"/>
  <c r="T5140" i="1"/>
  <c r="U5140" i="1"/>
  <c r="R3156" i="1"/>
  <c r="F3156" i="1"/>
  <c r="E3156" i="1"/>
  <c r="V3156" i="1"/>
  <c r="T3156" i="1"/>
  <c r="U3156" i="1"/>
  <c r="S3156" i="1"/>
  <c r="E4496" i="1"/>
  <c r="T4496" i="1"/>
  <c r="V4496" i="1"/>
  <c r="R4496" i="1"/>
  <c r="U4496" i="1"/>
  <c r="S4496" i="1"/>
  <c r="F4496" i="1"/>
  <c r="V2313" i="1"/>
  <c r="F2313" i="1"/>
  <c r="E2313" i="1"/>
  <c r="U2313" i="1"/>
  <c r="T2313" i="1"/>
  <c r="R2313" i="1"/>
  <c r="S2313" i="1"/>
  <c r="V3305" i="1"/>
  <c r="S3305" i="1"/>
  <c r="R3305" i="1"/>
  <c r="T3305" i="1"/>
  <c r="U3305" i="1"/>
  <c r="F3305" i="1"/>
  <c r="E3305" i="1"/>
  <c r="F2065" i="1"/>
  <c r="T2065" i="1"/>
  <c r="U2065" i="1"/>
  <c r="R2065" i="1"/>
  <c r="E2065" i="1"/>
  <c r="V2065" i="1"/>
  <c r="S2065" i="1"/>
  <c r="V4297" i="1"/>
  <c r="F4297" i="1"/>
  <c r="U4297" i="1"/>
  <c r="R4297" i="1"/>
  <c r="T4297" i="1"/>
  <c r="E4297" i="1"/>
  <c r="S4297" i="1"/>
  <c r="U3504" i="1"/>
  <c r="T3504" i="1"/>
  <c r="R3504" i="1"/>
  <c r="E3504" i="1"/>
  <c r="V3504" i="1"/>
  <c r="F3504" i="1"/>
  <c r="S3504" i="1"/>
  <c r="E5289" i="1"/>
  <c r="T5289" i="1"/>
  <c r="R5289" i="1"/>
  <c r="V5289" i="1"/>
  <c r="S5289" i="1"/>
  <c r="F5289" i="1"/>
  <c r="U5289" i="1"/>
  <c r="E2512" i="1"/>
  <c r="T2512" i="1"/>
  <c r="R2512" i="1"/>
  <c r="S2512" i="1"/>
  <c r="V2512" i="1"/>
  <c r="U2512" i="1"/>
  <c r="F2512" i="1"/>
  <c r="S3057" i="1"/>
  <c r="R3057" i="1"/>
  <c r="E3057" i="1"/>
  <c r="U3057" i="1"/>
  <c r="T3057" i="1"/>
  <c r="F3057" i="1"/>
  <c r="V3057" i="1"/>
  <c r="T2164" i="1"/>
  <c r="R2164" i="1"/>
  <c r="E2164" i="1"/>
  <c r="F2164" i="1"/>
  <c r="S2164" i="1"/>
  <c r="V2164" i="1"/>
  <c r="U2164" i="1"/>
  <c r="U4148" i="1"/>
  <c r="E4148" i="1"/>
  <c r="R4148" i="1"/>
  <c r="S4148" i="1"/>
  <c r="F4148" i="1"/>
  <c r="T4148" i="1"/>
  <c r="V4148" i="1"/>
  <c r="S4049" i="1"/>
  <c r="T4049" i="1"/>
  <c r="V4049" i="1"/>
  <c r="R4049" i="1"/>
  <c r="E4049" i="1"/>
  <c r="U4049" i="1"/>
  <c r="F4049" i="1"/>
  <c r="S5041" i="1"/>
  <c r="U5041" i="1"/>
  <c r="F5041" i="1"/>
  <c r="E5041" i="1"/>
  <c r="V5041" i="1"/>
  <c r="T5041" i="1"/>
  <c r="R5041" i="1"/>
  <c r="T1520" i="1"/>
  <c r="U1520" i="1"/>
  <c r="S1520" i="1"/>
  <c r="R1520" i="1"/>
  <c r="E1520" i="1"/>
  <c r="V1520" i="1"/>
  <c r="F1520" i="1"/>
  <c r="R1073" i="1"/>
  <c r="V1073" i="1"/>
  <c r="E1073" i="1"/>
  <c r="T1073" i="1"/>
  <c r="S1073" i="1"/>
  <c r="F1073" i="1"/>
  <c r="U1073" i="1"/>
  <c r="U1321" i="1"/>
  <c r="E1321" i="1"/>
  <c r="S1321" i="1"/>
  <c r="F1321" i="1"/>
  <c r="V1321" i="1"/>
  <c r="T1321" i="1"/>
  <c r="R1321" i="1"/>
  <c r="R1172" i="1"/>
  <c r="U1172" i="1"/>
  <c r="E1172" i="1"/>
  <c r="T1172" i="1"/>
  <c r="S1172" i="1"/>
  <c r="F1172" i="1"/>
  <c r="V1172" i="1"/>
  <c r="V81" i="1"/>
  <c r="U81" i="1"/>
  <c r="R81" i="1"/>
  <c r="T81" i="1"/>
  <c r="S81" i="1"/>
  <c r="F81" i="1"/>
  <c r="E81" i="1"/>
  <c r="V328" i="1"/>
  <c r="R328" i="1"/>
  <c r="U328" i="1"/>
  <c r="S328" i="1"/>
  <c r="T328" i="1"/>
  <c r="F328" i="1"/>
  <c r="E328" i="1"/>
  <c r="V179" i="1"/>
  <c r="U179" i="1"/>
  <c r="T179" i="1"/>
  <c r="S179" i="1"/>
  <c r="R179" i="1"/>
  <c r="F179" i="1"/>
  <c r="E179" i="1"/>
  <c r="V527" i="1"/>
  <c r="S527" i="1"/>
  <c r="R527" i="1"/>
  <c r="U527" i="1"/>
  <c r="T527" i="1"/>
  <c r="F527" i="1"/>
  <c r="E527" i="1"/>
  <c r="B527" i="4" l="1"/>
  <c r="B179" i="4"/>
  <c r="B328" i="4"/>
  <c r="B81" i="4"/>
  <c r="A158" i="1"/>
  <c r="AM157" i="1"/>
  <c r="I5041" i="1"/>
  <c r="K5041" i="1"/>
  <c r="I4049" i="1"/>
  <c r="K4049" i="1"/>
  <c r="I4148" i="1"/>
  <c r="K4148" i="1"/>
  <c r="I2164" i="1"/>
  <c r="K2164" i="1"/>
  <c r="K3057" i="1"/>
  <c r="I3057" i="1"/>
  <c r="I2512" i="1"/>
  <c r="K2512" i="1"/>
  <c r="I5289" i="1"/>
  <c r="K5289" i="1"/>
  <c r="I3504" i="1"/>
  <c r="K3504" i="1"/>
  <c r="K4297" i="1"/>
  <c r="I4297" i="1"/>
  <c r="I2065" i="1"/>
  <c r="K2065" i="1"/>
  <c r="K3305" i="1"/>
  <c r="I3305" i="1"/>
  <c r="I2313" i="1"/>
  <c r="K2313" i="1"/>
  <c r="I4496" i="1"/>
  <c r="K4496" i="1"/>
  <c r="K3156" i="1"/>
  <c r="I3156" i="1"/>
  <c r="I5140" i="1"/>
  <c r="K5140" i="1"/>
  <c r="I5488" i="1"/>
  <c r="K5488" i="1"/>
  <c r="Y4498" i="1"/>
  <c r="Z4497" i="1"/>
  <c r="Z3157" i="1"/>
  <c r="Y3158" i="1"/>
  <c r="AS2062" i="1"/>
  <c r="Q2062" i="1"/>
  <c r="AN5287" i="1"/>
  <c r="P5287" i="1"/>
  <c r="A5082" i="1"/>
  <c r="AM5081" i="1"/>
  <c r="AS2310" i="1"/>
  <c r="Q2310" i="1"/>
  <c r="J5040" i="1"/>
  <c r="O5040" i="1"/>
  <c r="AR5040" i="1" s="1"/>
  <c r="N5040" i="1"/>
  <c r="AQ5040" i="1" s="1"/>
  <c r="M5040" i="1"/>
  <c r="AP5040" i="1" s="1"/>
  <c r="L5040" i="1"/>
  <c r="AO5040" i="1" s="1"/>
  <c r="O3155" i="1"/>
  <c r="AR3155" i="1" s="1"/>
  <c r="N3155" i="1"/>
  <c r="AQ3155" i="1" s="1"/>
  <c r="L3155" i="1"/>
  <c r="AO3155" i="1" s="1"/>
  <c r="J3155" i="1"/>
  <c r="M3155" i="1"/>
  <c r="AP3155" i="1" s="1"/>
  <c r="N5139" i="1"/>
  <c r="AQ5139" i="1" s="1"/>
  <c r="M5139" i="1"/>
  <c r="AP5139" i="1" s="1"/>
  <c r="L5139" i="1"/>
  <c r="AO5139" i="1" s="1"/>
  <c r="J5139" i="1"/>
  <c r="O5139" i="1"/>
  <c r="AR5139" i="1" s="1"/>
  <c r="Y4150" i="1"/>
  <c r="Z4149" i="1"/>
  <c r="Y2166" i="1"/>
  <c r="Z2165" i="1"/>
  <c r="P4047" i="1"/>
  <c r="AN4047" i="1"/>
  <c r="Q5038" i="1"/>
  <c r="AS5038" i="1"/>
  <c r="AS3302" i="1"/>
  <c r="Q3302" i="1"/>
  <c r="N3056" i="1"/>
  <c r="AQ3056" i="1" s="1"/>
  <c r="M3056" i="1"/>
  <c r="AP3056" i="1" s="1"/>
  <c r="O3056" i="1"/>
  <c r="AR3056" i="1" s="1"/>
  <c r="L3056" i="1"/>
  <c r="AO3056" i="1" s="1"/>
  <c r="J3056" i="1"/>
  <c r="P2510" i="1"/>
  <c r="AN2510" i="1"/>
  <c r="Z3058" i="1"/>
  <c r="Y3059" i="1"/>
  <c r="Z2513" i="1"/>
  <c r="Y2514" i="1"/>
  <c r="AN3502" i="1"/>
  <c r="P3502" i="1"/>
  <c r="Q4294" i="1"/>
  <c r="AS4294" i="1"/>
  <c r="P2162" i="1"/>
  <c r="AN2162" i="1"/>
  <c r="O2163" i="1"/>
  <c r="AR2163" i="1" s="1"/>
  <c r="N2163" i="1"/>
  <c r="AQ2163" i="1" s="1"/>
  <c r="J2163" i="1"/>
  <c r="M2163" i="1"/>
  <c r="AP2163" i="1" s="1"/>
  <c r="L2163" i="1"/>
  <c r="AO2163" i="1" s="1"/>
  <c r="J4296" i="1"/>
  <c r="O4296" i="1"/>
  <c r="AR4296" i="1" s="1"/>
  <c r="M4296" i="1"/>
  <c r="AP4296" i="1" s="1"/>
  <c r="L4296" i="1"/>
  <c r="AO4296" i="1" s="1"/>
  <c r="N4296" i="1"/>
  <c r="AQ4296" i="1" s="1"/>
  <c r="O5288" i="1"/>
  <c r="AR5288" i="1" s="1"/>
  <c r="J5288" i="1"/>
  <c r="N5288" i="1"/>
  <c r="AQ5288" i="1" s="1"/>
  <c r="M5288" i="1"/>
  <c r="AP5288" i="1" s="1"/>
  <c r="L5288" i="1"/>
  <c r="AO5288" i="1" s="1"/>
  <c r="AS2509" i="1"/>
  <c r="Q2509" i="1"/>
  <c r="AS3501" i="1"/>
  <c r="Q3501" i="1"/>
  <c r="Q4493" i="1"/>
  <c r="AS4493" i="1"/>
  <c r="P5039" i="1"/>
  <c r="AN5039" i="1"/>
  <c r="A2082" i="1"/>
  <c r="AM2081" i="1"/>
  <c r="O2312" i="1"/>
  <c r="AR2312" i="1" s="1"/>
  <c r="N2312" i="1"/>
  <c r="AQ2312" i="1" s="1"/>
  <c r="M2312" i="1"/>
  <c r="AP2312" i="1" s="1"/>
  <c r="L2312" i="1"/>
  <c r="AO2312" i="1" s="1"/>
  <c r="J2312" i="1"/>
  <c r="Y2067" i="1"/>
  <c r="Z2066" i="1"/>
  <c r="A1082" i="1"/>
  <c r="AM1081" i="1"/>
  <c r="P3154" i="1"/>
  <c r="AN3154" i="1"/>
  <c r="Z4298" i="1"/>
  <c r="Y4299" i="1"/>
  <c r="L3503" i="1"/>
  <c r="AO3503" i="1" s="1"/>
  <c r="N3503" i="1"/>
  <c r="AQ3503" i="1" s="1"/>
  <c r="M3503" i="1"/>
  <c r="AP3503" i="1" s="1"/>
  <c r="J3503" i="1"/>
  <c r="O3503" i="1"/>
  <c r="AR3503" i="1" s="1"/>
  <c r="AS4145" i="1"/>
  <c r="Q4145" i="1"/>
  <c r="P2311" i="1"/>
  <c r="AN2311" i="1"/>
  <c r="AS5286" i="1"/>
  <c r="Q5286" i="1"/>
  <c r="Y5291" i="1"/>
  <c r="Z5290" i="1"/>
  <c r="AN4494" i="1"/>
  <c r="P4494" i="1"/>
  <c r="Q3153" i="1"/>
  <c r="AS3153" i="1"/>
  <c r="P2063" i="1"/>
  <c r="AN2063" i="1"/>
  <c r="Q5137" i="1"/>
  <c r="AS5137" i="1"/>
  <c r="AS4046" i="1"/>
  <c r="Q4046" i="1"/>
  <c r="Q3054" i="1"/>
  <c r="AS3054" i="1"/>
  <c r="P4146" i="1"/>
  <c r="AN4146" i="1"/>
  <c r="A4082" i="1"/>
  <c r="AM4081" i="1"/>
  <c r="Y3506" i="1"/>
  <c r="Z3505" i="1"/>
  <c r="Z5141" i="1"/>
  <c r="Y5142" i="1"/>
  <c r="P3303" i="1"/>
  <c r="AN3303" i="1"/>
  <c r="J2511" i="1"/>
  <c r="O2511" i="1"/>
  <c r="AR2511" i="1" s="1"/>
  <c r="L2511" i="1"/>
  <c r="AO2511" i="1" s="1"/>
  <c r="N2511" i="1"/>
  <c r="AQ2511" i="1" s="1"/>
  <c r="M2511" i="1"/>
  <c r="AP2511" i="1" s="1"/>
  <c r="O4495" i="1"/>
  <c r="AR4495" i="1" s="1"/>
  <c r="N4495" i="1"/>
  <c r="AQ4495" i="1" s="1"/>
  <c r="M4495" i="1"/>
  <c r="AP4495" i="1" s="1"/>
  <c r="L4495" i="1"/>
  <c r="AO4495" i="1" s="1"/>
  <c r="J4495" i="1"/>
  <c r="J2064" i="1"/>
  <c r="O2064" i="1"/>
  <c r="AR2064" i="1" s="1"/>
  <c r="M2064" i="1"/>
  <c r="AP2064" i="1" s="1"/>
  <c r="N2064" i="1"/>
  <c r="AQ2064" i="1" s="1"/>
  <c r="L2064" i="1"/>
  <c r="AO2064" i="1" s="1"/>
  <c r="P3055" i="1"/>
  <c r="AN3055" i="1"/>
  <c r="P5486" i="1"/>
  <c r="AN5486" i="1"/>
  <c r="Y2315" i="1"/>
  <c r="Z2314" i="1"/>
  <c r="Y5490" i="1"/>
  <c r="Z5489" i="1"/>
  <c r="Q2161" i="1"/>
  <c r="AS2161" i="1"/>
  <c r="AS5485" i="1"/>
  <c r="Q5485" i="1"/>
  <c r="M4048" i="1"/>
  <c r="AP4048" i="1" s="1"/>
  <c r="J4048" i="1"/>
  <c r="L4048" i="1"/>
  <c r="AO4048" i="1" s="1"/>
  <c r="N4048" i="1"/>
  <c r="AQ4048" i="1" s="1"/>
  <c r="O4048" i="1"/>
  <c r="AR4048" i="1" s="1"/>
  <c r="M5487" i="1"/>
  <c r="AP5487" i="1" s="1"/>
  <c r="L5487" i="1"/>
  <c r="AO5487" i="1" s="1"/>
  <c r="J5487" i="1"/>
  <c r="N5487" i="1"/>
  <c r="AQ5487" i="1" s="1"/>
  <c r="O5487" i="1"/>
  <c r="AR5487" i="1" s="1"/>
  <c r="N3304" i="1"/>
  <c r="AQ3304" i="1" s="1"/>
  <c r="M3304" i="1"/>
  <c r="AP3304" i="1" s="1"/>
  <c r="L3304" i="1"/>
  <c r="AO3304" i="1" s="1"/>
  <c r="O3304" i="1"/>
  <c r="AR3304" i="1" s="1"/>
  <c r="J3304" i="1"/>
  <c r="AN5138" i="1"/>
  <c r="P5138" i="1"/>
  <c r="AN4295" i="1"/>
  <c r="P4295" i="1"/>
  <c r="Z5042" i="1"/>
  <c r="Y5043" i="1"/>
  <c r="Y3307" i="1"/>
  <c r="Z3306" i="1"/>
  <c r="Z4050" i="1"/>
  <c r="Y4051" i="1"/>
  <c r="A3082" i="1"/>
  <c r="AM3081" i="1"/>
  <c r="L4147" i="1"/>
  <c r="AO4147" i="1" s="1"/>
  <c r="J4147" i="1"/>
  <c r="M4147" i="1"/>
  <c r="AP4147" i="1" s="1"/>
  <c r="O4147" i="1"/>
  <c r="AR4147" i="1" s="1"/>
  <c r="N4147" i="1"/>
  <c r="AQ4147" i="1" s="1"/>
  <c r="I1172" i="1"/>
  <c r="K1172" i="1"/>
  <c r="K1321" i="1"/>
  <c r="I1321" i="1"/>
  <c r="K1073" i="1"/>
  <c r="I1073" i="1"/>
  <c r="I1520" i="1"/>
  <c r="K1520" i="1"/>
  <c r="AN1071" i="1"/>
  <c r="P1071" i="1"/>
  <c r="N1171" i="1"/>
  <c r="AQ1171" i="1" s="1"/>
  <c r="O1171" i="1"/>
  <c r="AR1171" i="1" s="1"/>
  <c r="M1171" i="1"/>
  <c r="AP1171" i="1" s="1"/>
  <c r="J1171" i="1"/>
  <c r="L1171" i="1"/>
  <c r="AO1171" i="1" s="1"/>
  <c r="AN1170" i="1"/>
  <c r="P1170" i="1"/>
  <c r="Y1174" i="1"/>
  <c r="Z1173" i="1"/>
  <c r="Q1517" i="1"/>
  <c r="AS1517" i="1"/>
  <c r="Y1323" i="1"/>
  <c r="Z1322" i="1"/>
  <c r="O1320" i="1"/>
  <c r="AR1320" i="1" s="1"/>
  <c r="M1320" i="1"/>
  <c r="AP1320" i="1" s="1"/>
  <c r="L1320" i="1"/>
  <c r="AO1320" i="1" s="1"/>
  <c r="N1320" i="1"/>
  <c r="AQ1320" i="1" s="1"/>
  <c r="J1320" i="1"/>
  <c r="AN1518" i="1"/>
  <c r="P1518" i="1"/>
  <c r="AN1319" i="1"/>
  <c r="P1319" i="1"/>
  <c r="M1072" i="1"/>
  <c r="AP1072" i="1" s="1"/>
  <c r="L1072" i="1"/>
  <c r="AO1072" i="1" s="1"/>
  <c r="O1072" i="1"/>
  <c r="AR1072" i="1" s="1"/>
  <c r="N1072" i="1"/>
  <c r="AQ1072" i="1" s="1"/>
  <c r="J1072" i="1"/>
  <c r="Z1074" i="1"/>
  <c r="Y1075" i="1"/>
  <c r="Z1521" i="1"/>
  <c r="Y1522" i="1"/>
  <c r="AS1070" i="1"/>
  <c r="Q1070" i="1"/>
  <c r="Q1318" i="1"/>
  <c r="AS1318" i="1"/>
  <c r="Q1169" i="1"/>
  <c r="AS1169" i="1"/>
  <c r="M1519" i="1"/>
  <c r="AP1519" i="1" s="1"/>
  <c r="L1519" i="1"/>
  <c r="AO1519" i="1" s="1"/>
  <c r="J1519" i="1"/>
  <c r="O1519" i="1"/>
  <c r="AR1519" i="1" s="1"/>
  <c r="N1519" i="1"/>
  <c r="AQ1519" i="1" s="1"/>
  <c r="AS78" i="1"/>
  <c r="Q524" i="1"/>
  <c r="AN178" i="1"/>
  <c r="AS176" i="1"/>
  <c r="AS325" i="1"/>
  <c r="AN526" i="1"/>
  <c r="AN327" i="1"/>
  <c r="Q78" i="1"/>
  <c r="K527" i="1"/>
  <c r="K179" i="1"/>
  <c r="K328" i="1"/>
  <c r="K81" i="1"/>
  <c r="Q325" i="1"/>
  <c r="Q176" i="1"/>
  <c r="I527" i="1"/>
  <c r="J527" i="1" s="1"/>
  <c r="I179" i="1"/>
  <c r="J179" i="1" s="1"/>
  <c r="I328" i="1"/>
  <c r="J328" i="1" s="1"/>
  <c r="I81" i="1"/>
  <c r="J81" i="1" s="1"/>
  <c r="AS524" i="1"/>
  <c r="AN80" i="1"/>
  <c r="P525" i="1"/>
  <c r="P177" i="1"/>
  <c r="P79" i="1"/>
  <c r="P326" i="1"/>
  <c r="N80" i="1"/>
  <c r="AQ80" i="1" s="1"/>
  <c r="O80" i="1"/>
  <c r="AR80" i="1" s="1"/>
  <c r="L80" i="1"/>
  <c r="AO80" i="1" s="1"/>
  <c r="M80" i="1"/>
  <c r="AP80" i="1" s="1"/>
  <c r="Y529" i="1"/>
  <c r="Z528" i="1"/>
  <c r="L178" i="1"/>
  <c r="AO178" i="1" s="1"/>
  <c r="N178" i="1"/>
  <c r="AQ178" i="1" s="1"/>
  <c r="M178" i="1"/>
  <c r="AP178" i="1" s="1"/>
  <c r="O178" i="1"/>
  <c r="AR178" i="1" s="1"/>
  <c r="L526" i="1"/>
  <c r="AO526" i="1" s="1"/>
  <c r="O526" i="1"/>
  <c r="AR526" i="1" s="1"/>
  <c r="N526" i="1"/>
  <c r="AQ526" i="1" s="1"/>
  <c r="M526" i="1"/>
  <c r="AP526" i="1" s="1"/>
  <c r="Z82" i="1"/>
  <c r="Y83" i="1"/>
  <c r="Y330" i="1"/>
  <c r="Z329" i="1"/>
  <c r="Y181" i="1"/>
  <c r="Z180" i="1"/>
  <c r="N327" i="1"/>
  <c r="AQ327" i="1" s="1"/>
  <c r="M327" i="1"/>
  <c r="AP327" i="1" s="1"/>
  <c r="L327" i="1"/>
  <c r="AO327" i="1" s="1"/>
  <c r="O327" i="1"/>
  <c r="AR327" i="1" s="1"/>
  <c r="V5141" i="1"/>
  <c r="F5141" i="1"/>
  <c r="T5141" i="1"/>
  <c r="R5141" i="1"/>
  <c r="U5141" i="1"/>
  <c r="E5141" i="1"/>
  <c r="S5141" i="1"/>
  <c r="E3058" i="1"/>
  <c r="U3058" i="1"/>
  <c r="V3058" i="1"/>
  <c r="T3058" i="1"/>
  <c r="F3058" i="1"/>
  <c r="S3058" i="1"/>
  <c r="R3058" i="1"/>
  <c r="S5042" i="1"/>
  <c r="R5042" i="1"/>
  <c r="U5042" i="1"/>
  <c r="F5042" i="1"/>
  <c r="E5042" i="1"/>
  <c r="T5042" i="1"/>
  <c r="V5042" i="1"/>
  <c r="F4298" i="1"/>
  <c r="V4298" i="1"/>
  <c r="U4298" i="1"/>
  <c r="T4298" i="1"/>
  <c r="S4298" i="1"/>
  <c r="E4298" i="1"/>
  <c r="R4298" i="1"/>
  <c r="E5290" i="1"/>
  <c r="T5290" i="1"/>
  <c r="V5290" i="1"/>
  <c r="R5290" i="1"/>
  <c r="S5290" i="1"/>
  <c r="U5290" i="1"/>
  <c r="F5290" i="1"/>
  <c r="E2314" i="1"/>
  <c r="R2314" i="1"/>
  <c r="V2314" i="1"/>
  <c r="U2314" i="1"/>
  <c r="S2314" i="1"/>
  <c r="F2314" i="1"/>
  <c r="T2314" i="1"/>
  <c r="U3505" i="1"/>
  <c r="E3505" i="1"/>
  <c r="T3505" i="1"/>
  <c r="V3505" i="1"/>
  <c r="R3505" i="1"/>
  <c r="F3505" i="1"/>
  <c r="S3505" i="1"/>
  <c r="U4497" i="1"/>
  <c r="E4497" i="1"/>
  <c r="T4497" i="1"/>
  <c r="R4497" i="1"/>
  <c r="S4497" i="1"/>
  <c r="V4497" i="1"/>
  <c r="F4497" i="1"/>
  <c r="S5489" i="1"/>
  <c r="V5489" i="1"/>
  <c r="R5489" i="1"/>
  <c r="T5489" i="1"/>
  <c r="F5489" i="1"/>
  <c r="E5489" i="1"/>
  <c r="U5489" i="1"/>
  <c r="U3306" i="1"/>
  <c r="R3306" i="1"/>
  <c r="T3306" i="1"/>
  <c r="F3306" i="1"/>
  <c r="E3306" i="1"/>
  <c r="S3306" i="1"/>
  <c r="V3306" i="1"/>
  <c r="U4050" i="1"/>
  <c r="E4050" i="1"/>
  <c r="V4050" i="1"/>
  <c r="S4050" i="1"/>
  <c r="R4050" i="1"/>
  <c r="F4050" i="1"/>
  <c r="T4050" i="1"/>
  <c r="T3157" i="1"/>
  <c r="S3157" i="1"/>
  <c r="V3157" i="1"/>
  <c r="R3157" i="1"/>
  <c r="F3157" i="1"/>
  <c r="U3157" i="1"/>
  <c r="E3157" i="1"/>
  <c r="T2066" i="1"/>
  <c r="R2066" i="1"/>
  <c r="E2066" i="1"/>
  <c r="F2066" i="1"/>
  <c r="S2066" i="1"/>
  <c r="V2066" i="1"/>
  <c r="U2066" i="1"/>
  <c r="R4149" i="1"/>
  <c r="E4149" i="1"/>
  <c r="V4149" i="1"/>
  <c r="T4149" i="1"/>
  <c r="S4149" i="1"/>
  <c r="U4149" i="1"/>
  <c r="F4149" i="1"/>
  <c r="U2513" i="1"/>
  <c r="E2513" i="1"/>
  <c r="R2513" i="1"/>
  <c r="F2513" i="1"/>
  <c r="S2513" i="1"/>
  <c r="T2513" i="1"/>
  <c r="V2513" i="1"/>
  <c r="E2165" i="1"/>
  <c r="V2165" i="1"/>
  <c r="T2165" i="1"/>
  <c r="R2165" i="1"/>
  <c r="U2165" i="1"/>
  <c r="S2165" i="1"/>
  <c r="F2165" i="1"/>
  <c r="U1322" i="1"/>
  <c r="V1322" i="1"/>
  <c r="E1322" i="1"/>
  <c r="S1322" i="1"/>
  <c r="F1322" i="1"/>
  <c r="R1322" i="1"/>
  <c r="T1322" i="1"/>
  <c r="U1074" i="1"/>
  <c r="F1074" i="1"/>
  <c r="E1074" i="1"/>
  <c r="R1074" i="1"/>
  <c r="T1074" i="1"/>
  <c r="S1074" i="1"/>
  <c r="V1074" i="1"/>
  <c r="U1521" i="1"/>
  <c r="E1521" i="1"/>
  <c r="T1521" i="1"/>
  <c r="R1521" i="1"/>
  <c r="V1521" i="1"/>
  <c r="F1521" i="1"/>
  <c r="S1521" i="1"/>
  <c r="S1173" i="1"/>
  <c r="U1173" i="1"/>
  <c r="E1173" i="1"/>
  <c r="F1173" i="1"/>
  <c r="R1173" i="1"/>
  <c r="V1173" i="1"/>
  <c r="T1173" i="1"/>
  <c r="R528" i="1"/>
  <c r="V528" i="1"/>
  <c r="U528" i="1"/>
  <c r="T528" i="1"/>
  <c r="S528" i="1"/>
  <c r="F528" i="1"/>
  <c r="E528" i="1"/>
  <c r="R329" i="1"/>
  <c r="U329" i="1"/>
  <c r="T329" i="1"/>
  <c r="V329" i="1"/>
  <c r="S329" i="1"/>
  <c r="F329" i="1"/>
  <c r="E329" i="1"/>
  <c r="V82" i="1"/>
  <c r="S82" i="1"/>
  <c r="U82" i="1"/>
  <c r="R82" i="1"/>
  <c r="T82" i="1"/>
  <c r="F82" i="1"/>
  <c r="E82" i="1"/>
  <c r="V180" i="1"/>
  <c r="U180" i="1"/>
  <c r="S180" i="1"/>
  <c r="T180" i="1"/>
  <c r="R180" i="1"/>
  <c r="F180" i="1"/>
  <c r="E180" i="1"/>
  <c r="B180" i="4" l="1"/>
  <c r="B82" i="4"/>
  <c r="B329" i="4"/>
  <c r="B528" i="4"/>
  <c r="A159" i="1"/>
  <c r="AM158" i="1"/>
  <c r="K2165" i="1"/>
  <c r="I2165" i="1"/>
  <c r="K2513" i="1"/>
  <c r="I2513" i="1"/>
  <c r="K4149" i="1"/>
  <c r="I4149" i="1"/>
  <c r="I2066" i="1"/>
  <c r="K2066" i="1"/>
  <c r="I3157" i="1"/>
  <c r="K3157" i="1"/>
  <c r="K4050" i="1"/>
  <c r="I4050" i="1"/>
  <c r="I3306" i="1"/>
  <c r="K3306" i="1"/>
  <c r="K5489" i="1"/>
  <c r="I5489" i="1"/>
  <c r="K4497" i="1"/>
  <c r="I4497" i="1"/>
  <c r="I3505" i="1"/>
  <c r="K3505" i="1"/>
  <c r="K2314" i="1"/>
  <c r="I2314" i="1"/>
  <c r="K5290" i="1"/>
  <c r="I5290" i="1"/>
  <c r="I4298" i="1"/>
  <c r="K4298" i="1"/>
  <c r="I5042" i="1"/>
  <c r="K5042" i="1"/>
  <c r="K3058" i="1"/>
  <c r="I3058" i="1"/>
  <c r="K5141" i="1"/>
  <c r="I5141" i="1"/>
  <c r="AS2510" i="1"/>
  <c r="Q2510" i="1"/>
  <c r="Z2514" i="1"/>
  <c r="Y2515" i="1"/>
  <c r="P3056" i="1"/>
  <c r="AN3056" i="1"/>
  <c r="Y2167" i="1"/>
  <c r="Z2166" i="1"/>
  <c r="Q5287" i="1"/>
  <c r="AS5287" i="1"/>
  <c r="L5488" i="1"/>
  <c r="AO5488" i="1" s="1"/>
  <c r="J5488" i="1"/>
  <c r="O5488" i="1"/>
  <c r="AR5488" i="1" s="1"/>
  <c r="N5488" i="1"/>
  <c r="AQ5488" i="1" s="1"/>
  <c r="M5488" i="1"/>
  <c r="AP5488" i="1" s="1"/>
  <c r="N2313" i="1"/>
  <c r="AQ2313" i="1" s="1"/>
  <c r="J2313" i="1"/>
  <c r="M2313" i="1"/>
  <c r="AP2313" i="1" s="1"/>
  <c r="L2313" i="1"/>
  <c r="AO2313" i="1" s="1"/>
  <c r="O2313" i="1"/>
  <c r="AR2313" i="1" s="1"/>
  <c r="O3504" i="1"/>
  <c r="AR3504" i="1" s="1"/>
  <c r="N3504" i="1"/>
  <c r="AQ3504" i="1" s="1"/>
  <c r="M3504" i="1"/>
  <c r="AP3504" i="1" s="1"/>
  <c r="L3504" i="1"/>
  <c r="AO3504" i="1" s="1"/>
  <c r="J3504" i="1"/>
  <c r="M2164" i="1"/>
  <c r="AP2164" i="1" s="1"/>
  <c r="L2164" i="1"/>
  <c r="AO2164" i="1" s="1"/>
  <c r="N2164" i="1"/>
  <c r="AQ2164" i="1" s="1"/>
  <c r="J2164" i="1"/>
  <c r="O2164" i="1"/>
  <c r="AR2164" i="1" s="1"/>
  <c r="A3083" i="1"/>
  <c r="AM3082" i="1"/>
  <c r="AS5138" i="1"/>
  <c r="Q5138" i="1"/>
  <c r="P2511" i="1"/>
  <c r="AN2511" i="1"/>
  <c r="Z3506" i="1"/>
  <c r="Y3507" i="1"/>
  <c r="A1083" i="1"/>
  <c r="AM1082" i="1"/>
  <c r="P4296" i="1"/>
  <c r="AN4296" i="1"/>
  <c r="Z3158" i="1"/>
  <c r="Y3159" i="1"/>
  <c r="J3305" i="1"/>
  <c r="O3305" i="1"/>
  <c r="AR3305" i="1" s="1"/>
  <c r="N3305" i="1"/>
  <c r="AQ3305" i="1" s="1"/>
  <c r="L3305" i="1"/>
  <c r="AO3305" i="1" s="1"/>
  <c r="M3305" i="1"/>
  <c r="AP3305" i="1" s="1"/>
  <c r="AN4048" i="1"/>
  <c r="P4048" i="1"/>
  <c r="AS5486" i="1"/>
  <c r="Q5486" i="1"/>
  <c r="AN4495" i="1"/>
  <c r="P4495" i="1"/>
  <c r="Q4494" i="1"/>
  <c r="AS4494" i="1"/>
  <c r="AS2311" i="1"/>
  <c r="Q2311" i="1"/>
  <c r="Z4150" i="1"/>
  <c r="Y4151" i="1"/>
  <c r="P3155" i="1"/>
  <c r="AN3155" i="1"/>
  <c r="P5040" i="1"/>
  <c r="AN5040" i="1"/>
  <c r="L5140" i="1"/>
  <c r="AO5140" i="1" s="1"/>
  <c r="J5140" i="1"/>
  <c r="O5140" i="1"/>
  <c r="AR5140" i="1" s="1"/>
  <c r="N5140" i="1"/>
  <c r="AQ5140" i="1" s="1"/>
  <c r="M5140" i="1"/>
  <c r="AP5140" i="1" s="1"/>
  <c r="O5289" i="1"/>
  <c r="AR5289" i="1" s="1"/>
  <c r="N5289" i="1"/>
  <c r="AQ5289" i="1" s="1"/>
  <c r="M5289" i="1"/>
  <c r="AP5289" i="1" s="1"/>
  <c r="L5289" i="1"/>
  <c r="AO5289" i="1" s="1"/>
  <c r="J5289" i="1"/>
  <c r="M4148" i="1"/>
  <c r="AP4148" i="1" s="1"/>
  <c r="L4148" i="1"/>
  <c r="AO4148" i="1" s="1"/>
  <c r="J4148" i="1"/>
  <c r="O4148" i="1"/>
  <c r="AR4148" i="1" s="1"/>
  <c r="N4148" i="1"/>
  <c r="AQ4148" i="1" s="1"/>
  <c r="Q4295" i="1"/>
  <c r="AS4295" i="1"/>
  <c r="AS4146" i="1"/>
  <c r="Q4146" i="1"/>
  <c r="Q2063" i="1"/>
  <c r="AS2063" i="1"/>
  <c r="P5487" i="1"/>
  <c r="AN5487" i="1"/>
  <c r="AS3055" i="1"/>
  <c r="Q3055" i="1"/>
  <c r="AN4147" i="1"/>
  <c r="P4147" i="1"/>
  <c r="Z3307" i="1"/>
  <c r="Y3308" i="1"/>
  <c r="AN3304" i="1"/>
  <c r="P3304" i="1"/>
  <c r="Z5490" i="1"/>
  <c r="Y5491" i="1"/>
  <c r="AS3303" i="1"/>
  <c r="Q3303" i="1"/>
  <c r="Z4299" i="1"/>
  <c r="Y4300" i="1"/>
  <c r="Z2067" i="1"/>
  <c r="Y2068" i="1"/>
  <c r="A2083" i="1"/>
  <c r="AM2082" i="1"/>
  <c r="P5288" i="1"/>
  <c r="AN5288" i="1"/>
  <c r="Q2162" i="1"/>
  <c r="AS2162" i="1"/>
  <c r="J3156" i="1"/>
  <c r="O3156" i="1"/>
  <c r="AR3156" i="1" s="1"/>
  <c r="M3156" i="1"/>
  <c r="AP3156" i="1" s="1"/>
  <c r="L3156" i="1"/>
  <c r="AO3156" i="1" s="1"/>
  <c r="N3156" i="1"/>
  <c r="AQ3156" i="1" s="1"/>
  <c r="P2064" i="1"/>
  <c r="AN2064" i="1"/>
  <c r="Z5043" i="1"/>
  <c r="Y5044" i="1"/>
  <c r="Z5142" i="1"/>
  <c r="Y5143" i="1"/>
  <c r="P2163" i="1"/>
  <c r="AN2163" i="1"/>
  <c r="Y3060" i="1"/>
  <c r="Z3059" i="1"/>
  <c r="N2065" i="1"/>
  <c r="AQ2065" i="1" s="1"/>
  <c r="M2065" i="1"/>
  <c r="AP2065" i="1" s="1"/>
  <c r="O2065" i="1"/>
  <c r="AR2065" i="1" s="1"/>
  <c r="L2065" i="1"/>
  <c r="AO2065" i="1" s="1"/>
  <c r="J2065" i="1"/>
  <c r="M2512" i="1"/>
  <c r="AP2512" i="1" s="1"/>
  <c r="L2512" i="1"/>
  <c r="AO2512" i="1" s="1"/>
  <c r="J2512" i="1"/>
  <c r="N2512" i="1"/>
  <c r="AQ2512" i="1" s="1"/>
  <c r="O2512" i="1"/>
  <c r="AR2512" i="1" s="1"/>
  <c r="M4049" i="1"/>
  <c r="AP4049" i="1" s="1"/>
  <c r="J4049" i="1"/>
  <c r="O4049" i="1"/>
  <c r="AR4049" i="1" s="1"/>
  <c r="L4049" i="1"/>
  <c r="AO4049" i="1" s="1"/>
  <c r="N4049" i="1"/>
  <c r="AQ4049" i="1" s="1"/>
  <c r="A4083" i="1"/>
  <c r="AM4082" i="1"/>
  <c r="P2312" i="1"/>
  <c r="AN2312" i="1"/>
  <c r="Q5039" i="1"/>
  <c r="AS5039" i="1"/>
  <c r="AS4047" i="1"/>
  <c r="Q4047" i="1"/>
  <c r="AN5139" i="1"/>
  <c r="P5139" i="1"/>
  <c r="Z4498" i="1"/>
  <c r="Y4499" i="1"/>
  <c r="L4297" i="1"/>
  <c r="AO4297" i="1" s="1"/>
  <c r="O4297" i="1"/>
  <c r="AR4297" i="1" s="1"/>
  <c r="N4297" i="1"/>
  <c r="AQ4297" i="1" s="1"/>
  <c r="M4297" i="1"/>
  <c r="AP4297" i="1" s="1"/>
  <c r="J4297" i="1"/>
  <c r="M3057" i="1"/>
  <c r="AP3057" i="1" s="1"/>
  <c r="L3057" i="1"/>
  <c r="AO3057" i="1" s="1"/>
  <c r="J3057" i="1"/>
  <c r="N3057" i="1"/>
  <c r="AQ3057" i="1" s="1"/>
  <c r="O3057" i="1"/>
  <c r="AR3057" i="1" s="1"/>
  <c r="Z4051" i="1"/>
  <c r="Y4052" i="1"/>
  <c r="Z2315" i="1"/>
  <c r="Y2316" i="1"/>
  <c r="Y5292" i="1"/>
  <c r="Z5291" i="1"/>
  <c r="AN3503" i="1"/>
  <c r="P3503" i="1"/>
  <c r="AS3154" i="1"/>
  <c r="Q3154" i="1"/>
  <c r="Q3502" i="1"/>
  <c r="AS3502" i="1"/>
  <c r="A5083" i="1"/>
  <c r="AM5082" i="1"/>
  <c r="O4496" i="1"/>
  <c r="AR4496" i="1" s="1"/>
  <c r="N4496" i="1"/>
  <c r="AQ4496" i="1" s="1"/>
  <c r="M4496" i="1"/>
  <c r="AP4496" i="1" s="1"/>
  <c r="L4496" i="1"/>
  <c r="AO4496" i="1" s="1"/>
  <c r="J4496" i="1"/>
  <c r="J5041" i="1"/>
  <c r="O5041" i="1"/>
  <c r="AR5041" i="1" s="1"/>
  <c r="N5041" i="1"/>
  <c r="AQ5041" i="1" s="1"/>
  <c r="M5041" i="1"/>
  <c r="AP5041" i="1" s="1"/>
  <c r="L5041" i="1"/>
  <c r="AO5041" i="1" s="1"/>
  <c r="I1173" i="1"/>
  <c r="K1173" i="1"/>
  <c r="I1521" i="1"/>
  <c r="K1521" i="1"/>
  <c r="K1074" i="1"/>
  <c r="I1074" i="1"/>
  <c r="K1322" i="1"/>
  <c r="I1322" i="1"/>
  <c r="AN1072" i="1"/>
  <c r="P1072" i="1"/>
  <c r="Y1324" i="1"/>
  <c r="Z1323" i="1"/>
  <c r="O1520" i="1"/>
  <c r="AR1520" i="1" s="1"/>
  <c r="N1520" i="1"/>
  <c r="AQ1520" i="1" s="1"/>
  <c r="J1520" i="1"/>
  <c r="M1520" i="1"/>
  <c r="AP1520" i="1" s="1"/>
  <c r="L1520" i="1"/>
  <c r="AO1520" i="1" s="1"/>
  <c r="J1073" i="1"/>
  <c r="O1073" i="1"/>
  <c r="AR1073" i="1" s="1"/>
  <c r="L1073" i="1"/>
  <c r="AO1073" i="1" s="1"/>
  <c r="M1073" i="1"/>
  <c r="AP1073" i="1" s="1"/>
  <c r="N1073" i="1"/>
  <c r="AQ1073" i="1" s="1"/>
  <c r="Q1518" i="1"/>
  <c r="AS1518" i="1"/>
  <c r="AN1519" i="1"/>
  <c r="P1519" i="1"/>
  <c r="Z1522" i="1"/>
  <c r="Y1523" i="1"/>
  <c r="M1321" i="1"/>
  <c r="AP1321" i="1" s="1"/>
  <c r="L1321" i="1"/>
  <c r="AO1321" i="1" s="1"/>
  <c r="O1321" i="1"/>
  <c r="AR1321" i="1" s="1"/>
  <c r="N1321" i="1"/>
  <c r="AQ1321" i="1" s="1"/>
  <c r="J1321" i="1"/>
  <c r="AN1320" i="1"/>
  <c r="P1320" i="1"/>
  <c r="Q1319" i="1"/>
  <c r="AS1319" i="1"/>
  <c r="Y1175" i="1"/>
  <c r="Z1174" i="1"/>
  <c r="Q1071" i="1"/>
  <c r="AS1071" i="1"/>
  <c r="AN1171" i="1"/>
  <c r="P1171" i="1"/>
  <c r="Z1075" i="1"/>
  <c r="Y1076" i="1"/>
  <c r="AS1170" i="1"/>
  <c r="Q1170" i="1"/>
  <c r="N1172" i="1"/>
  <c r="AQ1172" i="1" s="1"/>
  <c r="J1172" i="1"/>
  <c r="L1172" i="1"/>
  <c r="AO1172" i="1" s="1"/>
  <c r="M1172" i="1"/>
  <c r="AP1172" i="1" s="1"/>
  <c r="O1172" i="1"/>
  <c r="AR1172" i="1" s="1"/>
  <c r="Q525" i="1"/>
  <c r="Q326" i="1"/>
  <c r="AS79" i="1"/>
  <c r="AN527" i="1"/>
  <c r="AN179" i="1"/>
  <c r="Q177" i="1"/>
  <c r="AN328" i="1"/>
  <c r="AS525" i="1"/>
  <c r="Q79" i="1"/>
  <c r="K180" i="1"/>
  <c r="K82" i="1"/>
  <c r="K329" i="1"/>
  <c r="K528" i="1"/>
  <c r="AS326" i="1"/>
  <c r="I180" i="1"/>
  <c r="J180" i="1" s="1"/>
  <c r="I82" i="1"/>
  <c r="J82" i="1" s="1"/>
  <c r="I329" i="1"/>
  <c r="J329" i="1" s="1"/>
  <c r="I528" i="1"/>
  <c r="J528" i="1" s="1"/>
  <c r="AN81" i="1"/>
  <c r="P526" i="1"/>
  <c r="AS177" i="1"/>
  <c r="P178" i="1"/>
  <c r="P327" i="1"/>
  <c r="P80" i="1"/>
  <c r="Z529" i="1"/>
  <c r="Y530" i="1"/>
  <c r="M328" i="1"/>
  <c r="AP328" i="1" s="1"/>
  <c r="L328" i="1"/>
  <c r="AO328" i="1" s="1"/>
  <c r="N328" i="1"/>
  <c r="AQ328" i="1" s="1"/>
  <c r="O328" i="1"/>
  <c r="AR328" i="1" s="1"/>
  <c r="Y331" i="1"/>
  <c r="Z330" i="1"/>
  <c r="Y182" i="1"/>
  <c r="Z181" i="1"/>
  <c r="M179" i="1"/>
  <c r="AP179" i="1" s="1"/>
  <c r="O179" i="1"/>
  <c r="AR179" i="1" s="1"/>
  <c r="L179" i="1"/>
  <c r="AO179" i="1" s="1"/>
  <c r="N179" i="1"/>
  <c r="AQ179" i="1" s="1"/>
  <c r="Y84" i="1"/>
  <c r="Z83" i="1"/>
  <c r="N81" i="1"/>
  <c r="AQ81" i="1" s="1"/>
  <c r="M81" i="1"/>
  <c r="AP81" i="1" s="1"/>
  <c r="L81" i="1"/>
  <c r="AO81" i="1" s="1"/>
  <c r="O81" i="1"/>
  <c r="AR81" i="1" s="1"/>
  <c r="O527" i="1"/>
  <c r="AR527" i="1" s="1"/>
  <c r="L527" i="1"/>
  <c r="AO527" i="1" s="1"/>
  <c r="M527" i="1"/>
  <c r="AP527" i="1" s="1"/>
  <c r="N527" i="1"/>
  <c r="AQ527" i="1" s="1"/>
  <c r="T3506" i="1"/>
  <c r="S3506" i="1"/>
  <c r="V3506" i="1"/>
  <c r="R3506" i="1"/>
  <c r="E3506" i="1"/>
  <c r="F3506" i="1"/>
  <c r="U3506" i="1"/>
  <c r="R5490" i="1"/>
  <c r="E5490" i="1"/>
  <c r="T5490" i="1"/>
  <c r="U5490" i="1"/>
  <c r="S5490" i="1"/>
  <c r="V5490" i="1"/>
  <c r="F5490" i="1"/>
  <c r="T2067" i="1"/>
  <c r="V2067" i="1"/>
  <c r="R2067" i="1"/>
  <c r="F2067" i="1"/>
  <c r="E2067" i="1"/>
  <c r="S2067" i="1"/>
  <c r="U2067" i="1"/>
  <c r="F5043" i="1"/>
  <c r="U5043" i="1"/>
  <c r="S5043" i="1"/>
  <c r="E5043" i="1"/>
  <c r="R5043" i="1"/>
  <c r="V5043" i="1"/>
  <c r="T5043" i="1"/>
  <c r="S2166" i="1"/>
  <c r="E2166" i="1"/>
  <c r="F2166" i="1"/>
  <c r="T2166" i="1"/>
  <c r="R2166" i="1"/>
  <c r="V2166" i="1"/>
  <c r="U2166" i="1"/>
  <c r="R2514" i="1"/>
  <c r="T2514" i="1"/>
  <c r="E2514" i="1"/>
  <c r="V2514" i="1"/>
  <c r="S2514" i="1"/>
  <c r="U2514" i="1"/>
  <c r="F2514" i="1"/>
  <c r="T4150" i="1"/>
  <c r="E4150" i="1"/>
  <c r="U4150" i="1"/>
  <c r="R4150" i="1"/>
  <c r="V4150" i="1"/>
  <c r="F4150" i="1"/>
  <c r="S4150" i="1"/>
  <c r="E3059" i="1"/>
  <c r="F3059" i="1"/>
  <c r="V3059" i="1"/>
  <c r="U3059" i="1"/>
  <c r="T3059" i="1"/>
  <c r="S3059" i="1"/>
  <c r="R3059" i="1"/>
  <c r="R3307" i="1"/>
  <c r="V3307" i="1"/>
  <c r="S3307" i="1"/>
  <c r="E3307" i="1"/>
  <c r="F3307" i="1"/>
  <c r="U3307" i="1"/>
  <c r="T3307" i="1"/>
  <c r="F4498" i="1"/>
  <c r="R4498" i="1"/>
  <c r="T4498" i="1"/>
  <c r="U4498" i="1"/>
  <c r="S4498" i="1"/>
  <c r="V4498" i="1"/>
  <c r="E4498" i="1"/>
  <c r="T2315" i="1"/>
  <c r="U2315" i="1"/>
  <c r="R2315" i="1"/>
  <c r="F2315" i="1"/>
  <c r="E2315" i="1"/>
  <c r="S2315" i="1"/>
  <c r="V2315" i="1"/>
  <c r="U4051" i="1"/>
  <c r="E4051" i="1"/>
  <c r="F4051" i="1"/>
  <c r="V4051" i="1"/>
  <c r="R4051" i="1"/>
  <c r="S4051" i="1"/>
  <c r="T4051" i="1"/>
  <c r="S5291" i="1"/>
  <c r="R5291" i="1"/>
  <c r="U5291" i="1"/>
  <c r="E5291" i="1"/>
  <c r="F5291" i="1"/>
  <c r="T5291" i="1"/>
  <c r="V5291" i="1"/>
  <c r="T5142" i="1"/>
  <c r="V5142" i="1"/>
  <c r="R5142" i="1"/>
  <c r="F5142" i="1"/>
  <c r="U5142" i="1"/>
  <c r="E5142" i="1"/>
  <c r="S5142" i="1"/>
  <c r="S3158" i="1"/>
  <c r="R3158" i="1"/>
  <c r="T3158" i="1"/>
  <c r="E3158" i="1"/>
  <c r="U3158" i="1"/>
  <c r="V3158" i="1"/>
  <c r="F3158" i="1"/>
  <c r="R4299" i="1"/>
  <c r="E4299" i="1"/>
  <c r="S4299" i="1"/>
  <c r="F4299" i="1"/>
  <c r="U4299" i="1"/>
  <c r="V4299" i="1"/>
  <c r="T4299" i="1"/>
  <c r="S1174" i="1"/>
  <c r="T1174" i="1"/>
  <c r="U1174" i="1"/>
  <c r="R1174" i="1"/>
  <c r="V1174" i="1"/>
  <c r="F1174" i="1"/>
  <c r="E1174" i="1"/>
  <c r="S1323" i="1"/>
  <c r="R1323" i="1"/>
  <c r="E1323" i="1"/>
  <c r="F1323" i="1"/>
  <c r="T1323" i="1"/>
  <c r="V1323" i="1"/>
  <c r="U1323" i="1"/>
  <c r="F1522" i="1"/>
  <c r="V1522" i="1"/>
  <c r="E1522" i="1"/>
  <c r="U1522" i="1"/>
  <c r="S1522" i="1"/>
  <c r="T1522" i="1"/>
  <c r="R1522" i="1"/>
  <c r="F1075" i="1"/>
  <c r="T1075" i="1"/>
  <c r="S1075" i="1"/>
  <c r="V1075" i="1"/>
  <c r="E1075" i="1"/>
  <c r="U1075" i="1"/>
  <c r="R1075" i="1"/>
  <c r="U529" i="1"/>
  <c r="T529" i="1"/>
  <c r="V529" i="1"/>
  <c r="S529" i="1"/>
  <c r="R529" i="1"/>
  <c r="F529" i="1"/>
  <c r="E529" i="1"/>
  <c r="U330" i="1"/>
  <c r="T330" i="1"/>
  <c r="S330" i="1"/>
  <c r="R330" i="1"/>
  <c r="V330" i="1"/>
  <c r="F330" i="1"/>
  <c r="E330" i="1"/>
  <c r="T83" i="1"/>
  <c r="S83" i="1"/>
  <c r="R83" i="1"/>
  <c r="V83" i="1"/>
  <c r="U83" i="1"/>
  <c r="F83" i="1"/>
  <c r="E83" i="1"/>
  <c r="T181" i="1"/>
  <c r="S181" i="1"/>
  <c r="R181" i="1"/>
  <c r="V181" i="1"/>
  <c r="U181" i="1"/>
  <c r="F181" i="1"/>
  <c r="E181" i="1"/>
  <c r="B181" i="4" l="1"/>
  <c r="B83" i="4"/>
  <c r="B330" i="4"/>
  <c r="B529" i="4"/>
  <c r="A160" i="1"/>
  <c r="AM159" i="1"/>
  <c r="K4299" i="1"/>
  <c r="I4299" i="1"/>
  <c r="K3158" i="1"/>
  <c r="I3158" i="1"/>
  <c r="K5142" i="1"/>
  <c r="I5142" i="1"/>
  <c r="I5291" i="1"/>
  <c r="K5291" i="1"/>
  <c r="I4051" i="1"/>
  <c r="K4051" i="1"/>
  <c r="K2315" i="1"/>
  <c r="I2315" i="1"/>
  <c r="K4498" i="1"/>
  <c r="I4498" i="1"/>
  <c r="K3307" i="1"/>
  <c r="I3307" i="1"/>
  <c r="I3059" i="1"/>
  <c r="K3059" i="1"/>
  <c r="K4150" i="1"/>
  <c r="I4150" i="1"/>
  <c r="I2514" i="1"/>
  <c r="K2514" i="1"/>
  <c r="K2166" i="1"/>
  <c r="I2166" i="1"/>
  <c r="I5043" i="1"/>
  <c r="K5043" i="1"/>
  <c r="K2067" i="1"/>
  <c r="I2067" i="1"/>
  <c r="I5490" i="1"/>
  <c r="K5490" i="1"/>
  <c r="I3506" i="1"/>
  <c r="K3506" i="1"/>
  <c r="AS2064" i="1"/>
  <c r="Q2064" i="1"/>
  <c r="Q5040" i="1"/>
  <c r="AS5040" i="1"/>
  <c r="AN2164" i="1"/>
  <c r="P2164" i="1"/>
  <c r="O5141" i="1"/>
  <c r="AR5141" i="1" s="1"/>
  <c r="N5141" i="1"/>
  <c r="AQ5141" i="1" s="1"/>
  <c r="M5141" i="1"/>
  <c r="AP5141" i="1" s="1"/>
  <c r="L5141" i="1"/>
  <c r="AO5141" i="1" s="1"/>
  <c r="J5141" i="1"/>
  <c r="O5290" i="1"/>
  <c r="AR5290" i="1" s="1"/>
  <c r="M5290" i="1"/>
  <c r="AP5290" i="1" s="1"/>
  <c r="L5290" i="1"/>
  <c r="AO5290" i="1" s="1"/>
  <c r="J5290" i="1"/>
  <c r="N5290" i="1"/>
  <c r="AQ5290" i="1" s="1"/>
  <c r="L5489" i="1"/>
  <c r="AO5489" i="1" s="1"/>
  <c r="M5489" i="1"/>
  <c r="AP5489" i="1" s="1"/>
  <c r="J5489" i="1"/>
  <c r="O5489" i="1"/>
  <c r="AR5489" i="1" s="1"/>
  <c r="N5489" i="1"/>
  <c r="AQ5489" i="1" s="1"/>
  <c r="AS2312" i="1"/>
  <c r="Q2312" i="1"/>
  <c r="Y5144" i="1"/>
  <c r="Z5143" i="1"/>
  <c r="Q5288" i="1"/>
  <c r="AS5288" i="1"/>
  <c r="Z3308" i="1"/>
  <c r="Y3309" i="1"/>
  <c r="Q5487" i="1"/>
  <c r="AS5487" i="1"/>
  <c r="P5488" i="1"/>
  <c r="AN5488" i="1"/>
  <c r="AS3056" i="1"/>
  <c r="Q3056" i="1"/>
  <c r="O2066" i="1"/>
  <c r="AR2066" i="1" s="1"/>
  <c r="N2066" i="1"/>
  <c r="AQ2066" i="1" s="1"/>
  <c r="M2066" i="1"/>
  <c r="AP2066" i="1" s="1"/>
  <c r="J2066" i="1"/>
  <c r="L2066" i="1"/>
  <c r="AO2066" i="1" s="1"/>
  <c r="P4148" i="1"/>
  <c r="AN4148" i="1"/>
  <c r="Q3155" i="1"/>
  <c r="AS3155" i="1"/>
  <c r="Q2511" i="1"/>
  <c r="AS2511" i="1"/>
  <c r="L3058" i="1"/>
  <c r="AO3058" i="1" s="1"/>
  <c r="J3058" i="1"/>
  <c r="N3058" i="1"/>
  <c r="AQ3058" i="1" s="1"/>
  <c r="O3058" i="1"/>
  <c r="AR3058" i="1" s="1"/>
  <c r="M3058" i="1"/>
  <c r="AP3058" i="1" s="1"/>
  <c r="N2314" i="1"/>
  <c r="AQ2314" i="1" s="1"/>
  <c r="M2314" i="1"/>
  <c r="AP2314" i="1" s="1"/>
  <c r="J2314" i="1"/>
  <c r="L2314" i="1"/>
  <c r="AO2314" i="1" s="1"/>
  <c r="O2314" i="1"/>
  <c r="AR2314" i="1" s="1"/>
  <c r="O4149" i="1"/>
  <c r="AR4149" i="1" s="1"/>
  <c r="J4149" i="1"/>
  <c r="M4149" i="1"/>
  <c r="AP4149" i="1" s="1"/>
  <c r="L4149" i="1"/>
  <c r="AO4149" i="1" s="1"/>
  <c r="N4149" i="1"/>
  <c r="AQ4149" i="1" s="1"/>
  <c r="Y2317" i="1"/>
  <c r="Z2316" i="1"/>
  <c r="AN3057" i="1"/>
  <c r="P3057" i="1"/>
  <c r="Z4499" i="1"/>
  <c r="Y4500" i="1"/>
  <c r="Q5139" i="1"/>
  <c r="AS5139" i="1"/>
  <c r="AS3503" i="1"/>
  <c r="Q3503" i="1"/>
  <c r="Y4053" i="1"/>
  <c r="Z4052" i="1"/>
  <c r="AN4297" i="1"/>
  <c r="P4297" i="1"/>
  <c r="A4084" i="1"/>
  <c r="AM4083" i="1"/>
  <c r="P2512" i="1"/>
  <c r="AN2512" i="1"/>
  <c r="A2084" i="1"/>
  <c r="AM2083" i="1"/>
  <c r="Z4151" i="1"/>
  <c r="Y4152" i="1"/>
  <c r="AS4495" i="1"/>
  <c r="Q4495" i="1"/>
  <c r="Q4296" i="1"/>
  <c r="AS4296" i="1"/>
  <c r="Z2515" i="1"/>
  <c r="Y2516" i="1"/>
  <c r="O3306" i="1"/>
  <c r="AR3306" i="1" s="1"/>
  <c r="M3306" i="1"/>
  <c r="AP3306" i="1" s="1"/>
  <c r="L3306" i="1"/>
  <c r="AO3306" i="1" s="1"/>
  <c r="J3306" i="1"/>
  <c r="N3306" i="1"/>
  <c r="AQ3306" i="1" s="1"/>
  <c r="Y5045" i="1"/>
  <c r="Z5044" i="1"/>
  <c r="Z2068" i="1"/>
  <c r="Y2069" i="1"/>
  <c r="Y5492" i="1"/>
  <c r="Z5491" i="1"/>
  <c r="Q4147" i="1"/>
  <c r="AS4147" i="1"/>
  <c r="AN3504" i="1"/>
  <c r="P3504" i="1"/>
  <c r="AN2313" i="1"/>
  <c r="P2313" i="1"/>
  <c r="O4050" i="1"/>
  <c r="AR4050" i="1" s="1"/>
  <c r="N4050" i="1"/>
  <c r="AQ4050" i="1" s="1"/>
  <c r="L4050" i="1"/>
  <c r="AO4050" i="1" s="1"/>
  <c r="M4050" i="1"/>
  <c r="AP4050" i="1" s="1"/>
  <c r="J4050" i="1"/>
  <c r="J2513" i="1"/>
  <c r="O2513" i="1"/>
  <c r="AR2513" i="1" s="1"/>
  <c r="L2513" i="1"/>
  <c r="AO2513" i="1" s="1"/>
  <c r="N2513" i="1"/>
  <c r="AQ2513" i="1" s="1"/>
  <c r="M2513" i="1"/>
  <c r="AP2513" i="1" s="1"/>
  <c r="AN5041" i="1"/>
  <c r="P5041" i="1"/>
  <c r="O5042" i="1"/>
  <c r="AR5042" i="1" s="1"/>
  <c r="N5042" i="1"/>
  <c r="AQ5042" i="1" s="1"/>
  <c r="M5042" i="1"/>
  <c r="AP5042" i="1" s="1"/>
  <c r="L5042" i="1"/>
  <c r="AO5042" i="1" s="1"/>
  <c r="J5042" i="1"/>
  <c r="O3505" i="1"/>
  <c r="AR3505" i="1" s="1"/>
  <c r="N3505" i="1"/>
  <c r="AQ3505" i="1" s="1"/>
  <c r="L3505" i="1"/>
  <c r="AO3505" i="1" s="1"/>
  <c r="M3505" i="1"/>
  <c r="AP3505" i="1" s="1"/>
  <c r="J3505" i="1"/>
  <c r="AN2065" i="1"/>
  <c r="P2065" i="1"/>
  <c r="AN3305" i="1"/>
  <c r="P3305" i="1"/>
  <c r="Z3507" i="1"/>
  <c r="Y3508" i="1"/>
  <c r="A3084" i="1"/>
  <c r="AM3083" i="1"/>
  <c r="N4497" i="1"/>
  <c r="AQ4497" i="1" s="1"/>
  <c r="M4497" i="1"/>
  <c r="AP4497" i="1" s="1"/>
  <c r="L4497" i="1"/>
  <c r="AO4497" i="1" s="1"/>
  <c r="J4497" i="1"/>
  <c r="O4497" i="1"/>
  <c r="AR4497" i="1" s="1"/>
  <c r="M2165" i="1"/>
  <c r="AP2165" i="1" s="1"/>
  <c r="L2165" i="1"/>
  <c r="AO2165" i="1" s="1"/>
  <c r="O2165" i="1"/>
  <c r="AR2165" i="1" s="1"/>
  <c r="J2165" i="1"/>
  <c r="N2165" i="1"/>
  <c r="AQ2165" i="1" s="1"/>
  <c r="Z3060" i="1"/>
  <c r="Y3061" i="1"/>
  <c r="P3156" i="1"/>
  <c r="AN3156" i="1"/>
  <c r="P5289" i="1"/>
  <c r="AN5289" i="1"/>
  <c r="AN5140" i="1"/>
  <c r="P5140" i="1"/>
  <c r="A1084" i="1"/>
  <c r="AM1083" i="1"/>
  <c r="P4496" i="1"/>
  <c r="AN4496" i="1"/>
  <c r="A5084" i="1"/>
  <c r="AM5083" i="1"/>
  <c r="Z5292" i="1"/>
  <c r="Y5293" i="1"/>
  <c r="AN4049" i="1"/>
  <c r="P4049" i="1"/>
  <c r="Q2163" i="1"/>
  <c r="AS2163" i="1"/>
  <c r="Z4300" i="1"/>
  <c r="Y4301" i="1"/>
  <c r="AS3304" i="1"/>
  <c r="Q3304" i="1"/>
  <c r="AS4048" i="1"/>
  <c r="Q4048" i="1"/>
  <c r="Z3159" i="1"/>
  <c r="Y3160" i="1"/>
  <c r="Y2168" i="1"/>
  <c r="Z2167" i="1"/>
  <c r="N4298" i="1"/>
  <c r="AQ4298" i="1" s="1"/>
  <c r="M4298" i="1"/>
  <c r="AP4298" i="1" s="1"/>
  <c r="L4298" i="1"/>
  <c r="AO4298" i="1" s="1"/>
  <c r="J4298" i="1"/>
  <c r="O4298" i="1"/>
  <c r="AR4298" i="1" s="1"/>
  <c r="J3157" i="1"/>
  <c r="N3157" i="1"/>
  <c r="AQ3157" i="1" s="1"/>
  <c r="M3157" i="1"/>
  <c r="AP3157" i="1" s="1"/>
  <c r="O3157" i="1"/>
  <c r="AR3157" i="1" s="1"/>
  <c r="L3157" i="1"/>
  <c r="AO3157" i="1" s="1"/>
  <c r="K1075" i="1"/>
  <c r="I1075" i="1"/>
  <c r="K1522" i="1"/>
  <c r="I1522" i="1"/>
  <c r="I1323" i="1"/>
  <c r="K1323" i="1"/>
  <c r="I1174" i="1"/>
  <c r="K1174" i="1"/>
  <c r="Y1077" i="1"/>
  <c r="Z1076" i="1"/>
  <c r="Y1176" i="1"/>
  <c r="Z1175" i="1"/>
  <c r="AN1520" i="1"/>
  <c r="P1520" i="1"/>
  <c r="O1322" i="1"/>
  <c r="AR1322" i="1" s="1"/>
  <c r="L1322" i="1"/>
  <c r="AO1322" i="1" s="1"/>
  <c r="N1322" i="1"/>
  <c r="AQ1322" i="1" s="1"/>
  <c r="M1322" i="1"/>
  <c r="AP1322" i="1" s="1"/>
  <c r="J1322" i="1"/>
  <c r="Q1171" i="1"/>
  <c r="AS1171" i="1"/>
  <c r="Y1524" i="1"/>
  <c r="Z1523" i="1"/>
  <c r="J1074" i="1"/>
  <c r="M1074" i="1"/>
  <c r="AP1074" i="1" s="1"/>
  <c r="N1074" i="1"/>
  <c r="AQ1074" i="1" s="1"/>
  <c r="L1074" i="1"/>
  <c r="AO1074" i="1" s="1"/>
  <c r="O1074" i="1"/>
  <c r="AR1074" i="1" s="1"/>
  <c r="AN1172" i="1"/>
  <c r="P1172" i="1"/>
  <c r="Q1320" i="1"/>
  <c r="AS1320" i="1"/>
  <c r="Y1325" i="1"/>
  <c r="Z1324" i="1"/>
  <c r="AN1321" i="1"/>
  <c r="P1321" i="1"/>
  <c r="Q1519" i="1"/>
  <c r="AS1519" i="1"/>
  <c r="AN1073" i="1"/>
  <c r="P1073" i="1"/>
  <c r="L1521" i="1"/>
  <c r="AO1521" i="1" s="1"/>
  <c r="M1521" i="1"/>
  <c r="AP1521" i="1" s="1"/>
  <c r="J1521" i="1"/>
  <c r="O1521" i="1"/>
  <c r="AR1521" i="1" s="1"/>
  <c r="N1521" i="1"/>
  <c r="AQ1521" i="1" s="1"/>
  <c r="AS1072" i="1"/>
  <c r="Q1072" i="1"/>
  <c r="O1173" i="1"/>
  <c r="AR1173" i="1" s="1"/>
  <c r="M1173" i="1"/>
  <c r="AP1173" i="1" s="1"/>
  <c r="N1173" i="1"/>
  <c r="AQ1173" i="1" s="1"/>
  <c r="L1173" i="1"/>
  <c r="AO1173" i="1" s="1"/>
  <c r="J1173" i="1"/>
  <c r="AN528" i="1"/>
  <c r="Q80" i="1"/>
  <c r="AN180" i="1"/>
  <c r="Q178" i="1"/>
  <c r="AN329" i="1"/>
  <c r="AS327" i="1"/>
  <c r="Q526" i="1"/>
  <c r="AS178" i="1"/>
  <c r="AS526" i="1"/>
  <c r="K181" i="1"/>
  <c r="K83" i="1"/>
  <c r="K330" i="1"/>
  <c r="K529" i="1"/>
  <c r="AS80" i="1"/>
  <c r="I181" i="1"/>
  <c r="J181" i="1" s="1"/>
  <c r="I83" i="1"/>
  <c r="J83" i="1" s="1"/>
  <c r="I330" i="1"/>
  <c r="J330" i="1" s="1"/>
  <c r="I529" i="1"/>
  <c r="J529" i="1" s="1"/>
  <c r="Q327" i="1"/>
  <c r="AN82" i="1"/>
  <c r="P527" i="1"/>
  <c r="P328" i="1"/>
  <c r="P81" i="1"/>
  <c r="P179" i="1"/>
  <c r="O82" i="1"/>
  <c r="AR82" i="1" s="1"/>
  <c r="M82" i="1"/>
  <c r="AP82" i="1" s="1"/>
  <c r="L82" i="1"/>
  <c r="AO82" i="1" s="1"/>
  <c r="N82" i="1"/>
  <c r="AQ82" i="1" s="1"/>
  <c r="Y183" i="1"/>
  <c r="Z182" i="1"/>
  <c r="O528" i="1"/>
  <c r="AR528" i="1" s="1"/>
  <c r="N528" i="1"/>
  <c r="AQ528" i="1" s="1"/>
  <c r="M528" i="1"/>
  <c r="AP528" i="1" s="1"/>
  <c r="L528" i="1"/>
  <c r="AO528" i="1" s="1"/>
  <c r="Y332" i="1"/>
  <c r="Z331" i="1"/>
  <c r="M180" i="1"/>
  <c r="AP180" i="1" s="1"/>
  <c r="N180" i="1"/>
  <c r="AQ180" i="1" s="1"/>
  <c r="L180" i="1"/>
  <c r="AO180" i="1" s="1"/>
  <c r="O180" i="1"/>
  <c r="AR180" i="1" s="1"/>
  <c r="Y85" i="1"/>
  <c r="Z84" i="1"/>
  <c r="Y531" i="1"/>
  <c r="Z530" i="1"/>
  <c r="O329" i="1"/>
  <c r="AR329" i="1" s="1"/>
  <c r="M329" i="1"/>
  <c r="AP329" i="1" s="1"/>
  <c r="N329" i="1"/>
  <c r="AQ329" i="1" s="1"/>
  <c r="L329" i="1"/>
  <c r="AO329" i="1" s="1"/>
  <c r="S4052" i="1"/>
  <c r="V4052" i="1"/>
  <c r="E4052" i="1"/>
  <c r="R4052" i="1"/>
  <c r="U4052" i="1"/>
  <c r="T4052" i="1"/>
  <c r="F4052" i="1"/>
  <c r="R4499" i="1"/>
  <c r="V4499" i="1"/>
  <c r="E4499" i="1"/>
  <c r="T4499" i="1"/>
  <c r="S4499" i="1"/>
  <c r="F4499" i="1"/>
  <c r="U4499" i="1"/>
  <c r="T4151" i="1"/>
  <c r="R4151" i="1"/>
  <c r="E4151" i="1"/>
  <c r="V4151" i="1"/>
  <c r="F4151" i="1"/>
  <c r="U4151" i="1"/>
  <c r="S4151" i="1"/>
  <c r="R2515" i="1"/>
  <c r="U2515" i="1"/>
  <c r="T2515" i="1"/>
  <c r="F2515" i="1"/>
  <c r="E2515" i="1"/>
  <c r="V2515" i="1"/>
  <c r="S2515" i="1"/>
  <c r="T2167" i="1"/>
  <c r="V2167" i="1"/>
  <c r="R2167" i="1"/>
  <c r="F2167" i="1"/>
  <c r="E2167" i="1"/>
  <c r="S2167" i="1"/>
  <c r="U2167" i="1"/>
  <c r="T5143" i="1"/>
  <c r="V5143" i="1"/>
  <c r="R5143" i="1"/>
  <c r="E5143" i="1"/>
  <c r="S5143" i="1"/>
  <c r="U5143" i="1"/>
  <c r="F5143" i="1"/>
  <c r="S5491" i="1"/>
  <c r="V5491" i="1"/>
  <c r="U5491" i="1"/>
  <c r="F5491" i="1"/>
  <c r="R5491" i="1"/>
  <c r="T5491" i="1"/>
  <c r="E5491" i="1"/>
  <c r="E3159" i="1"/>
  <c r="F3159" i="1"/>
  <c r="T3159" i="1"/>
  <c r="V3159" i="1"/>
  <c r="U3159" i="1"/>
  <c r="S3159" i="1"/>
  <c r="R3159" i="1"/>
  <c r="T5044" i="1"/>
  <c r="R5044" i="1"/>
  <c r="V5044" i="1"/>
  <c r="F5044" i="1"/>
  <c r="E5044" i="1"/>
  <c r="S5044" i="1"/>
  <c r="U5044" i="1"/>
  <c r="V2316" i="1"/>
  <c r="U2316" i="1"/>
  <c r="E2316" i="1"/>
  <c r="S2316" i="1"/>
  <c r="R2316" i="1"/>
  <c r="F2316" i="1"/>
  <c r="T2316" i="1"/>
  <c r="F2068" i="1"/>
  <c r="S2068" i="1"/>
  <c r="T2068" i="1"/>
  <c r="V2068" i="1"/>
  <c r="R2068" i="1"/>
  <c r="U2068" i="1"/>
  <c r="E2068" i="1"/>
  <c r="R5292" i="1"/>
  <c r="V5292" i="1"/>
  <c r="F5292" i="1"/>
  <c r="E5292" i="1"/>
  <c r="T5292" i="1"/>
  <c r="S5292" i="1"/>
  <c r="U5292" i="1"/>
  <c r="V3060" i="1"/>
  <c r="F3060" i="1"/>
  <c r="T3060" i="1"/>
  <c r="U3060" i="1"/>
  <c r="R3060" i="1"/>
  <c r="E3060" i="1"/>
  <c r="S3060" i="1"/>
  <c r="V3308" i="1"/>
  <c r="F3308" i="1"/>
  <c r="E3308" i="1"/>
  <c r="U3308" i="1"/>
  <c r="T3308" i="1"/>
  <c r="R3308" i="1"/>
  <c r="S3308" i="1"/>
  <c r="R4300" i="1"/>
  <c r="U4300" i="1"/>
  <c r="E4300" i="1"/>
  <c r="S4300" i="1"/>
  <c r="F4300" i="1"/>
  <c r="V4300" i="1"/>
  <c r="T4300" i="1"/>
  <c r="S3507" i="1"/>
  <c r="F3507" i="1"/>
  <c r="U3507" i="1"/>
  <c r="E3507" i="1"/>
  <c r="R3507" i="1"/>
  <c r="V3507" i="1"/>
  <c r="T3507" i="1"/>
  <c r="R1523" i="1"/>
  <c r="U1523" i="1"/>
  <c r="T1523" i="1"/>
  <c r="F1523" i="1"/>
  <c r="E1523" i="1"/>
  <c r="S1523" i="1"/>
  <c r="V1523" i="1"/>
  <c r="E1076" i="1"/>
  <c r="R1076" i="1"/>
  <c r="T1076" i="1"/>
  <c r="S1076" i="1"/>
  <c r="F1076" i="1"/>
  <c r="U1076" i="1"/>
  <c r="V1076" i="1"/>
  <c r="F1324" i="1"/>
  <c r="T1324" i="1"/>
  <c r="V1324" i="1"/>
  <c r="U1324" i="1"/>
  <c r="S1324" i="1"/>
  <c r="E1324" i="1"/>
  <c r="R1324" i="1"/>
  <c r="S1175" i="1"/>
  <c r="F1175" i="1"/>
  <c r="U1175" i="1"/>
  <c r="E1175" i="1"/>
  <c r="V1175" i="1"/>
  <c r="R1175" i="1"/>
  <c r="T1175" i="1"/>
  <c r="V182" i="1"/>
  <c r="U182" i="1"/>
  <c r="T182" i="1"/>
  <c r="S182" i="1"/>
  <c r="R182" i="1"/>
  <c r="F182" i="1"/>
  <c r="E182" i="1"/>
  <c r="S331" i="1"/>
  <c r="R331" i="1"/>
  <c r="V331" i="1"/>
  <c r="T331" i="1"/>
  <c r="U331" i="1"/>
  <c r="F331" i="1"/>
  <c r="E331" i="1"/>
  <c r="S84" i="1"/>
  <c r="R84" i="1"/>
  <c r="V84" i="1"/>
  <c r="U84" i="1"/>
  <c r="T84" i="1"/>
  <c r="F84" i="1"/>
  <c r="E84" i="1"/>
  <c r="T530" i="1"/>
  <c r="S530" i="1"/>
  <c r="R530" i="1"/>
  <c r="V530" i="1"/>
  <c r="U530" i="1"/>
  <c r="F530" i="1"/>
  <c r="E530" i="1"/>
  <c r="B530" i="4" l="1"/>
  <c r="B84" i="4"/>
  <c r="B331" i="4"/>
  <c r="B182" i="4"/>
  <c r="A161" i="1"/>
  <c r="AM160" i="1"/>
  <c r="K3507" i="1"/>
  <c r="I3507" i="1"/>
  <c r="K4300" i="1"/>
  <c r="I4300" i="1"/>
  <c r="I3308" i="1"/>
  <c r="K3308" i="1"/>
  <c r="K3060" i="1"/>
  <c r="I3060" i="1"/>
  <c r="K5292" i="1"/>
  <c r="I5292" i="1"/>
  <c r="I2068" i="1"/>
  <c r="K2068" i="1"/>
  <c r="K2316" i="1"/>
  <c r="I2316" i="1"/>
  <c r="K5044" i="1"/>
  <c r="I5044" i="1"/>
  <c r="I3159" i="1"/>
  <c r="K3159" i="1"/>
  <c r="K5491" i="1"/>
  <c r="I5491" i="1"/>
  <c r="K5143" i="1"/>
  <c r="I5143" i="1"/>
  <c r="I2167" i="1"/>
  <c r="K2167" i="1"/>
  <c r="I2515" i="1"/>
  <c r="K2515" i="1"/>
  <c r="K4151" i="1"/>
  <c r="I4151" i="1"/>
  <c r="K4499" i="1"/>
  <c r="I4499" i="1"/>
  <c r="K4052" i="1"/>
  <c r="I4052" i="1"/>
  <c r="Y5493" i="1"/>
  <c r="Z5492" i="1"/>
  <c r="Y2169" i="1"/>
  <c r="Z2168" i="1"/>
  <c r="A1085" i="1"/>
  <c r="AM1084" i="1"/>
  <c r="Z3160" i="1"/>
  <c r="Y3161" i="1"/>
  <c r="Z5293" i="1"/>
  <c r="Y5294" i="1"/>
  <c r="AS5140" i="1"/>
  <c r="Q5140" i="1"/>
  <c r="AS3305" i="1"/>
  <c r="Q3305" i="1"/>
  <c r="P4050" i="1"/>
  <c r="AN4050" i="1"/>
  <c r="P3306" i="1"/>
  <c r="AN3306" i="1"/>
  <c r="Y4054" i="1"/>
  <c r="Z4053" i="1"/>
  <c r="P4149" i="1"/>
  <c r="AN4149" i="1"/>
  <c r="Q2164" i="1"/>
  <c r="AS2164" i="1"/>
  <c r="O2166" i="1"/>
  <c r="AR2166" i="1" s="1"/>
  <c r="M2166" i="1"/>
  <c r="AP2166" i="1" s="1"/>
  <c r="N2166" i="1"/>
  <c r="AQ2166" i="1" s="1"/>
  <c r="J2166" i="1"/>
  <c r="L2166" i="1"/>
  <c r="AO2166" i="1" s="1"/>
  <c r="L3307" i="1"/>
  <c r="AO3307" i="1" s="1"/>
  <c r="O3307" i="1"/>
  <c r="AR3307" i="1" s="1"/>
  <c r="M3307" i="1"/>
  <c r="AP3307" i="1" s="1"/>
  <c r="J3307" i="1"/>
  <c r="N3307" i="1"/>
  <c r="AQ3307" i="1" s="1"/>
  <c r="Z3061" i="1"/>
  <c r="Y3062" i="1"/>
  <c r="P3157" i="1"/>
  <c r="AN3157" i="1"/>
  <c r="Y4302" i="1"/>
  <c r="Z4301" i="1"/>
  <c r="P4497" i="1"/>
  <c r="AN4497" i="1"/>
  <c r="P4298" i="1"/>
  <c r="AN4298" i="1"/>
  <c r="Q5041" i="1"/>
  <c r="AS5041" i="1"/>
  <c r="Q2512" i="1"/>
  <c r="AS2512" i="1"/>
  <c r="AS4148" i="1"/>
  <c r="Q4148" i="1"/>
  <c r="N3506" i="1"/>
  <c r="AQ3506" i="1" s="1"/>
  <c r="O3506" i="1"/>
  <c r="AR3506" i="1" s="1"/>
  <c r="L3506" i="1"/>
  <c r="AO3506" i="1" s="1"/>
  <c r="M3506" i="1"/>
  <c r="AP3506" i="1" s="1"/>
  <c r="J3506" i="1"/>
  <c r="M5291" i="1"/>
  <c r="AP5291" i="1" s="1"/>
  <c r="J5291" i="1"/>
  <c r="O5291" i="1"/>
  <c r="AR5291" i="1" s="1"/>
  <c r="L5291" i="1"/>
  <c r="AO5291" i="1" s="1"/>
  <c r="N5291" i="1"/>
  <c r="AQ5291" i="1" s="1"/>
  <c r="P5042" i="1"/>
  <c r="AN5042" i="1"/>
  <c r="AN3058" i="1"/>
  <c r="P3058" i="1"/>
  <c r="J4498" i="1"/>
  <c r="N4498" i="1"/>
  <c r="AQ4498" i="1" s="1"/>
  <c r="M4498" i="1"/>
  <c r="AP4498" i="1" s="1"/>
  <c r="L4498" i="1"/>
  <c r="AO4498" i="1" s="1"/>
  <c r="O4498" i="1"/>
  <c r="AR4498" i="1" s="1"/>
  <c r="M5142" i="1"/>
  <c r="AP5142" i="1" s="1"/>
  <c r="L5142" i="1"/>
  <c r="AO5142" i="1" s="1"/>
  <c r="J5142" i="1"/>
  <c r="N5142" i="1"/>
  <c r="AQ5142" i="1" s="1"/>
  <c r="O5142" i="1"/>
  <c r="AR5142" i="1" s="1"/>
  <c r="A5085" i="1"/>
  <c r="AM5084" i="1"/>
  <c r="AS5289" i="1"/>
  <c r="Q5289" i="1"/>
  <c r="Q2065" i="1"/>
  <c r="AS2065" i="1"/>
  <c r="Z4152" i="1"/>
  <c r="Y4153" i="1"/>
  <c r="A4085" i="1"/>
  <c r="AM4084" i="1"/>
  <c r="Y2318" i="1"/>
  <c r="Z2317" i="1"/>
  <c r="AN5489" i="1"/>
  <c r="P5489" i="1"/>
  <c r="P5141" i="1"/>
  <c r="AN5141" i="1"/>
  <c r="L5490" i="1"/>
  <c r="AO5490" i="1" s="1"/>
  <c r="M5490" i="1"/>
  <c r="AP5490" i="1" s="1"/>
  <c r="J5490" i="1"/>
  <c r="N5490" i="1"/>
  <c r="AQ5490" i="1" s="1"/>
  <c r="O5490" i="1"/>
  <c r="AR5490" i="1" s="1"/>
  <c r="J2514" i="1"/>
  <c r="O2514" i="1"/>
  <c r="AR2514" i="1" s="1"/>
  <c r="N2514" i="1"/>
  <c r="AQ2514" i="1" s="1"/>
  <c r="M2514" i="1"/>
  <c r="AP2514" i="1" s="1"/>
  <c r="L2514" i="1"/>
  <c r="AO2514" i="1" s="1"/>
  <c r="AN2165" i="1"/>
  <c r="P2165" i="1"/>
  <c r="Q4049" i="1"/>
  <c r="AS4049" i="1"/>
  <c r="A3085" i="1"/>
  <c r="AM3084" i="1"/>
  <c r="Y5046" i="1"/>
  <c r="Z5045" i="1"/>
  <c r="Z2516" i="1"/>
  <c r="Y2517" i="1"/>
  <c r="Z4500" i="1"/>
  <c r="Y4501" i="1"/>
  <c r="AN2314" i="1"/>
  <c r="P2314" i="1"/>
  <c r="Q5488" i="1"/>
  <c r="AS5488" i="1"/>
  <c r="J2067" i="1"/>
  <c r="O2067" i="1"/>
  <c r="AR2067" i="1" s="1"/>
  <c r="N2067" i="1"/>
  <c r="AQ2067" i="1" s="1"/>
  <c r="M2067" i="1"/>
  <c r="AP2067" i="1" s="1"/>
  <c r="L2067" i="1"/>
  <c r="AO2067" i="1" s="1"/>
  <c r="N4150" i="1"/>
  <c r="AQ4150" i="1" s="1"/>
  <c r="M4150" i="1"/>
  <c r="AP4150" i="1" s="1"/>
  <c r="O4150" i="1"/>
  <c r="AR4150" i="1" s="1"/>
  <c r="L4150" i="1"/>
  <c r="AO4150" i="1" s="1"/>
  <c r="J4150" i="1"/>
  <c r="M2315" i="1"/>
  <c r="AP2315" i="1" s="1"/>
  <c r="L2315" i="1"/>
  <c r="AO2315" i="1" s="1"/>
  <c r="N2315" i="1"/>
  <c r="AQ2315" i="1" s="1"/>
  <c r="J2315" i="1"/>
  <c r="O2315" i="1"/>
  <c r="AR2315" i="1" s="1"/>
  <c r="O3158" i="1"/>
  <c r="AR3158" i="1" s="1"/>
  <c r="N3158" i="1"/>
  <c r="AQ3158" i="1" s="1"/>
  <c r="J3158" i="1"/>
  <c r="M3158" i="1"/>
  <c r="AP3158" i="1" s="1"/>
  <c r="L3158" i="1"/>
  <c r="AO3158" i="1" s="1"/>
  <c r="Q4496" i="1"/>
  <c r="AS4496" i="1"/>
  <c r="Q3156" i="1"/>
  <c r="AS3156" i="1"/>
  <c r="Z3508" i="1"/>
  <c r="Y3509" i="1"/>
  <c r="P3505" i="1"/>
  <c r="AN3505" i="1"/>
  <c r="Q2313" i="1"/>
  <c r="AS2313" i="1"/>
  <c r="Q4297" i="1"/>
  <c r="AS4297" i="1"/>
  <c r="P2066" i="1"/>
  <c r="AN2066" i="1"/>
  <c r="Z5144" i="1"/>
  <c r="Y5145" i="1"/>
  <c r="J4299" i="1"/>
  <c r="O4299" i="1"/>
  <c r="AR4299" i="1" s="1"/>
  <c r="L4299" i="1"/>
  <c r="AO4299" i="1" s="1"/>
  <c r="N4299" i="1"/>
  <c r="AQ4299" i="1" s="1"/>
  <c r="M4299" i="1"/>
  <c r="AP4299" i="1" s="1"/>
  <c r="AN2513" i="1"/>
  <c r="P2513" i="1"/>
  <c r="Q3504" i="1"/>
  <c r="AS3504" i="1"/>
  <c r="Y2070" i="1"/>
  <c r="Z2069" i="1"/>
  <c r="A2085" i="1"/>
  <c r="AM2084" i="1"/>
  <c r="AS3057" i="1"/>
  <c r="Q3057" i="1"/>
  <c r="Z3309" i="1"/>
  <c r="Y3310" i="1"/>
  <c r="P5290" i="1"/>
  <c r="AN5290" i="1"/>
  <c r="M5043" i="1"/>
  <c r="AP5043" i="1" s="1"/>
  <c r="L5043" i="1"/>
  <c r="AO5043" i="1" s="1"/>
  <c r="J5043" i="1"/>
  <c r="O5043" i="1"/>
  <c r="AR5043" i="1" s="1"/>
  <c r="N5043" i="1"/>
  <c r="AQ5043" i="1" s="1"/>
  <c r="O3059" i="1"/>
  <c r="AR3059" i="1" s="1"/>
  <c r="M3059" i="1"/>
  <c r="AP3059" i="1" s="1"/>
  <c r="L3059" i="1"/>
  <c r="AO3059" i="1" s="1"/>
  <c r="N3059" i="1"/>
  <c r="AQ3059" i="1" s="1"/>
  <c r="J3059" i="1"/>
  <c r="M4051" i="1"/>
  <c r="AP4051" i="1" s="1"/>
  <c r="L4051" i="1"/>
  <c r="AO4051" i="1" s="1"/>
  <c r="N4051" i="1"/>
  <c r="AQ4051" i="1" s="1"/>
  <c r="J4051" i="1"/>
  <c r="O4051" i="1"/>
  <c r="AR4051" i="1" s="1"/>
  <c r="I1175" i="1"/>
  <c r="K1175" i="1"/>
  <c r="I1324" i="1"/>
  <c r="K1324" i="1"/>
  <c r="K1076" i="1"/>
  <c r="I1076" i="1"/>
  <c r="K1523" i="1"/>
  <c r="I1523" i="1"/>
  <c r="AN1173" i="1"/>
  <c r="P1173" i="1"/>
  <c r="Q1321" i="1"/>
  <c r="AS1321" i="1"/>
  <c r="Y1525" i="1"/>
  <c r="Z1524" i="1"/>
  <c r="Q1520" i="1"/>
  <c r="AS1520" i="1"/>
  <c r="AN1521" i="1"/>
  <c r="P1521" i="1"/>
  <c r="O1174" i="1"/>
  <c r="AR1174" i="1" s="1"/>
  <c r="M1174" i="1"/>
  <c r="AP1174" i="1" s="1"/>
  <c r="N1174" i="1"/>
  <c r="AQ1174" i="1" s="1"/>
  <c r="L1174" i="1"/>
  <c r="AO1174" i="1" s="1"/>
  <c r="J1174" i="1"/>
  <c r="P1322" i="1"/>
  <c r="AN1322" i="1"/>
  <c r="M1323" i="1"/>
  <c r="AP1323" i="1" s="1"/>
  <c r="N1323" i="1"/>
  <c r="AQ1323" i="1" s="1"/>
  <c r="J1323" i="1"/>
  <c r="L1323" i="1"/>
  <c r="AO1323" i="1" s="1"/>
  <c r="O1323" i="1"/>
  <c r="AR1323" i="1" s="1"/>
  <c r="AS1073" i="1"/>
  <c r="Q1073" i="1"/>
  <c r="Z1325" i="1"/>
  <c r="Y1326" i="1"/>
  <c r="Y1177" i="1"/>
  <c r="Z1176" i="1"/>
  <c r="O1522" i="1"/>
  <c r="AR1522" i="1" s="1"/>
  <c r="J1522" i="1"/>
  <c r="N1522" i="1"/>
  <c r="AQ1522" i="1" s="1"/>
  <c r="M1522" i="1"/>
  <c r="AP1522" i="1" s="1"/>
  <c r="L1522" i="1"/>
  <c r="AO1522" i="1" s="1"/>
  <c r="AN1074" i="1"/>
  <c r="P1074" i="1"/>
  <c r="O1075" i="1"/>
  <c r="AR1075" i="1" s="1"/>
  <c r="M1075" i="1"/>
  <c r="AP1075" i="1" s="1"/>
  <c r="L1075" i="1"/>
  <c r="AO1075" i="1" s="1"/>
  <c r="J1075" i="1"/>
  <c r="N1075" i="1"/>
  <c r="AQ1075" i="1" s="1"/>
  <c r="Q1172" i="1"/>
  <c r="AS1172" i="1"/>
  <c r="Z1077" i="1"/>
  <c r="Y1078" i="1"/>
  <c r="Q179" i="1"/>
  <c r="Q527" i="1"/>
  <c r="AN529" i="1"/>
  <c r="AN330" i="1"/>
  <c r="Q81" i="1"/>
  <c r="AN181" i="1"/>
  <c r="AS328" i="1"/>
  <c r="K530" i="1"/>
  <c r="K84" i="1"/>
  <c r="K331" i="1"/>
  <c r="K182" i="1"/>
  <c r="AS527" i="1"/>
  <c r="I530" i="1"/>
  <c r="J530" i="1" s="1"/>
  <c r="I84" i="1"/>
  <c r="J84" i="1" s="1"/>
  <c r="I331" i="1"/>
  <c r="J331" i="1" s="1"/>
  <c r="I182" i="1"/>
  <c r="J182" i="1" s="1"/>
  <c r="AN83" i="1"/>
  <c r="P329" i="1"/>
  <c r="P528" i="1"/>
  <c r="Q328" i="1"/>
  <c r="P82" i="1"/>
  <c r="AS179" i="1"/>
  <c r="P180" i="1"/>
  <c r="AS81" i="1"/>
  <c r="Y532" i="1"/>
  <c r="Z531" i="1"/>
  <c r="M83" i="1"/>
  <c r="AP83" i="1" s="1"/>
  <c r="O83" i="1"/>
  <c r="AR83" i="1" s="1"/>
  <c r="L83" i="1"/>
  <c r="AO83" i="1" s="1"/>
  <c r="N83" i="1"/>
  <c r="AQ83" i="1" s="1"/>
  <c r="Y86" i="1"/>
  <c r="Z85" i="1"/>
  <c r="Z332" i="1"/>
  <c r="Y333" i="1"/>
  <c r="N529" i="1"/>
  <c r="AQ529" i="1" s="1"/>
  <c r="O529" i="1"/>
  <c r="AR529" i="1" s="1"/>
  <c r="L529" i="1"/>
  <c r="AO529" i="1" s="1"/>
  <c r="M529" i="1"/>
  <c r="AP529" i="1" s="1"/>
  <c r="N181" i="1"/>
  <c r="AQ181" i="1" s="1"/>
  <c r="M181" i="1"/>
  <c r="AP181" i="1" s="1"/>
  <c r="L181" i="1"/>
  <c r="AO181" i="1" s="1"/>
  <c r="O181" i="1"/>
  <c r="AR181" i="1" s="1"/>
  <c r="Z183" i="1"/>
  <c r="Y184" i="1"/>
  <c r="M330" i="1"/>
  <c r="AP330" i="1" s="1"/>
  <c r="N330" i="1"/>
  <c r="AQ330" i="1" s="1"/>
  <c r="L330" i="1"/>
  <c r="AO330" i="1" s="1"/>
  <c r="O330" i="1"/>
  <c r="AR330" i="1" s="1"/>
  <c r="U3309" i="1"/>
  <c r="R3309" i="1"/>
  <c r="E3309" i="1"/>
  <c r="F3309" i="1"/>
  <c r="V3309" i="1"/>
  <c r="S3309" i="1"/>
  <c r="T3309" i="1"/>
  <c r="V3160" i="1"/>
  <c r="U3160" i="1"/>
  <c r="S3160" i="1"/>
  <c r="R3160" i="1"/>
  <c r="F3160" i="1"/>
  <c r="T3160" i="1"/>
  <c r="E3160" i="1"/>
  <c r="T4053" i="1"/>
  <c r="U4053" i="1"/>
  <c r="S4053" i="1"/>
  <c r="R4053" i="1"/>
  <c r="V4053" i="1"/>
  <c r="F4053" i="1"/>
  <c r="E4053" i="1"/>
  <c r="R4500" i="1"/>
  <c r="U4500" i="1"/>
  <c r="F4500" i="1"/>
  <c r="E4500" i="1"/>
  <c r="V4500" i="1"/>
  <c r="T4500" i="1"/>
  <c r="S4500" i="1"/>
  <c r="F4152" i="1"/>
  <c r="U4152" i="1"/>
  <c r="E4152" i="1"/>
  <c r="T4152" i="1"/>
  <c r="S4152" i="1"/>
  <c r="V4152" i="1"/>
  <c r="R4152" i="1"/>
  <c r="F2317" i="1"/>
  <c r="U2317" i="1"/>
  <c r="V2317" i="1"/>
  <c r="E2317" i="1"/>
  <c r="T2317" i="1"/>
  <c r="S2317" i="1"/>
  <c r="R2317" i="1"/>
  <c r="S5045" i="1"/>
  <c r="T5045" i="1"/>
  <c r="F5045" i="1"/>
  <c r="R5045" i="1"/>
  <c r="E5045" i="1"/>
  <c r="U5045" i="1"/>
  <c r="V5045" i="1"/>
  <c r="E2069" i="1"/>
  <c r="R2069" i="1"/>
  <c r="V2069" i="1"/>
  <c r="T2069" i="1"/>
  <c r="U2069" i="1"/>
  <c r="S2069" i="1"/>
  <c r="F2069" i="1"/>
  <c r="F2516" i="1"/>
  <c r="U2516" i="1"/>
  <c r="S2516" i="1"/>
  <c r="E2516" i="1"/>
  <c r="T2516" i="1"/>
  <c r="V2516" i="1"/>
  <c r="R2516" i="1"/>
  <c r="R3061" i="1"/>
  <c r="E3061" i="1"/>
  <c r="F3061" i="1"/>
  <c r="U3061" i="1"/>
  <c r="S3061" i="1"/>
  <c r="T3061" i="1"/>
  <c r="V3061" i="1"/>
  <c r="F4301" i="1"/>
  <c r="U4301" i="1"/>
  <c r="R4301" i="1"/>
  <c r="T4301" i="1"/>
  <c r="S4301" i="1"/>
  <c r="E4301" i="1"/>
  <c r="V4301" i="1"/>
  <c r="T5492" i="1"/>
  <c r="S5492" i="1"/>
  <c r="V5492" i="1"/>
  <c r="F5492" i="1"/>
  <c r="R5492" i="1"/>
  <c r="U5492" i="1"/>
  <c r="E5492" i="1"/>
  <c r="R5144" i="1"/>
  <c r="V5144" i="1"/>
  <c r="F5144" i="1"/>
  <c r="U5144" i="1"/>
  <c r="T5144" i="1"/>
  <c r="E5144" i="1"/>
  <c r="S5144" i="1"/>
  <c r="S5293" i="1"/>
  <c r="R5293" i="1"/>
  <c r="E5293" i="1"/>
  <c r="U5293" i="1"/>
  <c r="F5293" i="1"/>
  <c r="T5293" i="1"/>
  <c r="V5293" i="1"/>
  <c r="V3508" i="1"/>
  <c r="R3508" i="1"/>
  <c r="F3508" i="1"/>
  <c r="E3508" i="1"/>
  <c r="U3508" i="1"/>
  <c r="S3508" i="1"/>
  <c r="T3508" i="1"/>
  <c r="U2168" i="1"/>
  <c r="T2168" i="1"/>
  <c r="R2168" i="1"/>
  <c r="V2168" i="1"/>
  <c r="F2168" i="1"/>
  <c r="E2168" i="1"/>
  <c r="S2168" i="1"/>
  <c r="S1325" i="1"/>
  <c r="V1325" i="1"/>
  <c r="U1325" i="1"/>
  <c r="T1325" i="1"/>
  <c r="E1325" i="1"/>
  <c r="F1325" i="1"/>
  <c r="R1325" i="1"/>
  <c r="E1077" i="1"/>
  <c r="R1077" i="1"/>
  <c r="T1077" i="1"/>
  <c r="F1077" i="1"/>
  <c r="S1077" i="1"/>
  <c r="V1077" i="1"/>
  <c r="U1077" i="1"/>
  <c r="E1524" i="1"/>
  <c r="V1524" i="1"/>
  <c r="U1524" i="1"/>
  <c r="R1524" i="1"/>
  <c r="F1524" i="1"/>
  <c r="S1524" i="1"/>
  <c r="T1524" i="1"/>
  <c r="U1176" i="1"/>
  <c r="F1176" i="1"/>
  <c r="E1176" i="1"/>
  <c r="T1176" i="1"/>
  <c r="S1176" i="1"/>
  <c r="R1176" i="1"/>
  <c r="V1176" i="1"/>
  <c r="S332" i="1"/>
  <c r="R332" i="1"/>
  <c r="V332" i="1"/>
  <c r="U332" i="1"/>
  <c r="T332" i="1"/>
  <c r="F332" i="1"/>
  <c r="E332" i="1"/>
  <c r="R183" i="1"/>
  <c r="V183" i="1"/>
  <c r="T183" i="1"/>
  <c r="U183" i="1"/>
  <c r="S183" i="1"/>
  <c r="F183" i="1"/>
  <c r="E183" i="1"/>
  <c r="S531" i="1"/>
  <c r="R531" i="1"/>
  <c r="V531" i="1"/>
  <c r="U531" i="1"/>
  <c r="T531" i="1"/>
  <c r="F531" i="1"/>
  <c r="E531" i="1"/>
  <c r="R85" i="1"/>
  <c r="U85" i="1"/>
  <c r="V85" i="1"/>
  <c r="T85" i="1"/>
  <c r="S85" i="1"/>
  <c r="F85" i="1"/>
  <c r="E85" i="1"/>
  <c r="B85" i="4" l="1"/>
  <c r="B531" i="4"/>
  <c r="B183" i="4"/>
  <c r="B332" i="4"/>
  <c r="A162" i="1"/>
  <c r="AM161" i="1"/>
  <c r="K2168" i="1"/>
  <c r="I2168" i="1"/>
  <c r="K3508" i="1"/>
  <c r="I3508" i="1"/>
  <c r="K5293" i="1"/>
  <c r="I5293" i="1"/>
  <c r="K5144" i="1"/>
  <c r="I5144" i="1"/>
  <c r="I5492" i="1"/>
  <c r="K5492" i="1"/>
  <c r="I4301" i="1"/>
  <c r="K4301" i="1"/>
  <c r="K3061" i="1"/>
  <c r="I3061" i="1"/>
  <c r="K2516" i="1"/>
  <c r="I2516" i="1"/>
  <c r="I2069" i="1"/>
  <c r="K2069" i="1"/>
  <c r="K5045" i="1"/>
  <c r="I5045" i="1"/>
  <c r="K2317" i="1"/>
  <c r="I2317" i="1"/>
  <c r="I4152" i="1"/>
  <c r="K4152" i="1"/>
  <c r="I4500" i="1"/>
  <c r="K4500" i="1"/>
  <c r="I4053" i="1"/>
  <c r="K4053" i="1"/>
  <c r="I3160" i="1"/>
  <c r="K3160" i="1"/>
  <c r="I3309" i="1"/>
  <c r="K3309" i="1"/>
  <c r="A3086" i="1"/>
  <c r="AM3085" i="1"/>
  <c r="AS5141" i="1"/>
  <c r="Q5141" i="1"/>
  <c r="Q3058" i="1"/>
  <c r="AS3058" i="1"/>
  <c r="AS3157" i="1"/>
  <c r="Q3157" i="1"/>
  <c r="Z5294" i="1"/>
  <c r="Y5295" i="1"/>
  <c r="J4052" i="1"/>
  <c r="N4052" i="1"/>
  <c r="AQ4052" i="1" s="1"/>
  <c r="L4052" i="1"/>
  <c r="AO4052" i="1" s="1"/>
  <c r="M4052" i="1"/>
  <c r="AP4052" i="1" s="1"/>
  <c r="O4052" i="1"/>
  <c r="AR4052" i="1" s="1"/>
  <c r="L5044" i="1"/>
  <c r="AO5044" i="1" s="1"/>
  <c r="J5044" i="1"/>
  <c r="O5044" i="1"/>
  <c r="AR5044" i="1" s="1"/>
  <c r="M5044" i="1"/>
  <c r="AP5044" i="1" s="1"/>
  <c r="N5044" i="1"/>
  <c r="AQ5044" i="1" s="1"/>
  <c r="N3060" i="1"/>
  <c r="AQ3060" i="1" s="1"/>
  <c r="M3060" i="1"/>
  <c r="AP3060" i="1" s="1"/>
  <c r="O3060" i="1"/>
  <c r="AR3060" i="1" s="1"/>
  <c r="L3060" i="1"/>
  <c r="AO3060" i="1" s="1"/>
  <c r="J3060" i="1"/>
  <c r="AN2067" i="1"/>
  <c r="P2067" i="1"/>
  <c r="Q2513" i="1"/>
  <c r="AS2513" i="1"/>
  <c r="Z5145" i="1"/>
  <c r="Y5146" i="1"/>
  <c r="Z2517" i="1"/>
  <c r="Y2518" i="1"/>
  <c r="P2514" i="1"/>
  <c r="AN2514" i="1"/>
  <c r="Q5489" i="1"/>
  <c r="AS5489" i="1"/>
  <c r="A4086" i="1"/>
  <c r="AM4085" i="1"/>
  <c r="AN5291" i="1"/>
  <c r="P5291" i="1"/>
  <c r="Q4298" i="1"/>
  <c r="AS4298" i="1"/>
  <c r="Q3306" i="1"/>
  <c r="AS3306" i="1"/>
  <c r="Z2169" i="1"/>
  <c r="Y2170" i="1"/>
  <c r="L2167" i="1"/>
  <c r="AO2167" i="1" s="1"/>
  <c r="J2167" i="1"/>
  <c r="M2167" i="1"/>
  <c r="AP2167" i="1" s="1"/>
  <c r="O2167" i="1"/>
  <c r="AR2167" i="1" s="1"/>
  <c r="N2167" i="1"/>
  <c r="AQ2167" i="1" s="1"/>
  <c r="P2315" i="1"/>
  <c r="AN2315" i="1"/>
  <c r="AS2314" i="1"/>
  <c r="Q2314" i="1"/>
  <c r="Z4153" i="1"/>
  <c r="Y4154" i="1"/>
  <c r="L4499" i="1"/>
  <c r="AO4499" i="1" s="1"/>
  <c r="J4499" i="1"/>
  <c r="M4499" i="1"/>
  <c r="AP4499" i="1" s="1"/>
  <c r="O4499" i="1"/>
  <c r="AR4499" i="1" s="1"/>
  <c r="N4499" i="1"/>
  <c r="AQ4499" i="1" s="1"/>
  <c r="J5143" i="1"/>
  <c r="O5143" i="1"/>
  <c r="AR5143" i="1" s="1"/>
  <c r="M5143" i="1"/>
  <c r="AP5143" i="1" s="1"/>
  <c r="N5143" i="1"/>
  <c r="AQ5143" i="1" s="1"/>
  <c r="L5143" i="1"/>
  <c r="AO5143" i="1" s="1"/>
  <c r="J2316" i="1"/>
  <c r="L2316" i="1"/>
  <c r="AO2316" i="1" s="1"/>
  <c r="O2316" i="1"/>
  <c r="AR2316" i="1" s="1"/>
  <c r="M2316" i="1"/>
  <c r="AP2316" i="1" s="1"/>
  <c r="N2316" i="1"/>
  <c r="AQ2316" i="1" s="1"/>
  <c r="AN4051" i="1"/>
  <c r="P4051" i="1"/>
  <c r="Q5290" i="1"/>
  <c r="AS5290" i="1"/>
  <c r="A2086" i="1"/>
  <c r="AM2085" i="1"/>
  <c r="A5086" i="1"/>
  <c r="AM5085" i="1"/>
  <c r="P3506" i="1"/>
  <c r="AN3506" i="1"/>
  <c r="Q4497" i="1"/>
  <c r="AS4497" i="1"/>
  <c r="Y3063" i="1"/>
  <c r="Z3062" i="1"/>
  <c r="AS4149" i="1"/>
  <c r="Q4149" i="1"/>
  <c r="Q4050" i="1"/>
  <c r="AS4050" i="1"/>
  <c r="Z3161" i="1"/>
  <c r="Y3162" i="1"/>
  <c r="N3308" i="1"/>
  <c r="AQ3308" i="1" s="1"/>
  <c r="M3308" i="1"/>
  <c r="AP3308" i="1" s="1"/>
  <c r="J3308" i="1"/>
  <c r="O3308" i="1"/>
  <c r="AR3308" i="1" s="1"/>
  <c r="L3308" i="1"/>
  <c r="AO3308" i="1" s="1"/>
  <c r="AN2166" i="1"/>
  <c r="P2166" i="1"/>
  <c r="L4151" i="1"/>
  <c r="AO4151" i="1" s="1"/>
  <c r="J4151" i="1"/>
  <c r="O4151" i="1"/>
  <c r="AR4151" i="1" s="1"/>
  <c r="N4151" i="1"/>
  <c r="AQ4151" i="1" s="1"/>
  <c r="M4151" i="1"/>
  <c r="AP4151" i="1" s="1"/>
  <c r="L5491" i="1"/>
  <c r="AO5491" i="1" s="1"/>
  <c r="J5491" i="1"/>
  <c r="O5491" i="1"/>
  <c r="AR5491" i="1" s="1"/>
  <c r="M5491" i="1"/>
  <c r="AP5491" i="1" s="1"/>
  <c r="N5491" i="1"/>
  <c r="AQ5491" i="1" s="1"/>
  <c r="J4300" i="1"/>
  <c r="M4300" i="1"/>
  <c r="AP4300" i="1" s="1"/>
  <c r="O4300" i="1"/>
  <c r="AR4300" i="1" s="1"/>
  <c r="N4300" i="1"/>
  <c r="AQ4300" i="1" s="1"/>
  <c r="L4300" i="1"/>
  <c r="AO4300" i="1" s="1"/>
  <c r="AN3059" i="1"/>
  <c r="P3059" i="1"/>
  <c r="P4299" i="1"/>
  <c r="AN4299" i="1"/>
  <c r="AS2165" i="1"/>
  <c r="Q2165" i="1"/>
  <c r="AS3505" i="1"/>
  <c r="Q3505" i="1"/>
  <c r="Z4501" i="1"/>
  <c r="Y4502" i="1"/>
  <c r="P5490" i="1"/>
  <c r="AN5490" i="1"/>
  <c r="Z3310" i="1"/>
  <c r="Y3311" i="1"/>
  <c r="Y3510" i="1"/>
  <c r="Z3509" i="1"/>
  <c r="Q5042" i="1"/>
  <c r="AS5042" i="1"/>
  <c r="Y4303" i="1"/>
  <c r="Z4302" i="1"/>
  <c r="Z5493" i="1"/>
  <c r="Y5494" i="1"/>
  <c r="N2068" i="1"/>
  <c r="AQ2068" i="1" s="1"/>
  <c r="L2068" i="1"/>
  <c r="AO2068" i="1" s="1"/>
  <c r="J2068" i="1"/>
  <c r="O2068" i="1"/>
  <c r="AR2068" i="1" s="1"/>
  <c r="M2068" i="1"/>
  <c r="AP2068" i="1" s="1"/>
  <c r="AN5043" i="1"/>
  <c r="P5043" i="1"/>
  <c r="Z2070" i="1"/>
  <c r="Y2071" i="1"/>
  <c r="Q2066" i="1"/>
  <c r="AS2066" i="1"/>
  <c r="AN3158" i="1"/>
  <c r="P3158" i="1"/>
  <c r="AN4150" i="1"/>
  <c r="P4150" i="1"/>
  <c r="Z5046" i="1"/>
  <c r="Y5047" i="1"/>
  <c r="Z2318" i="1"/>
  <c r="Y2319" i="1"/>
  <c r="P4498" i="1"/>
  <c r="AN4498" i="1"/>
  <c r="Z4054" i="1"/>
  <c r="Y4055" i="1"/>
  <c r="J5292" i="1"/>
  <c r="O5292" i="1"/>
  <c r="AR5292" i="1" s="1"/>
  <c r="M5292" i="1"/>
  <c r="AP5292" i="1" s="1"/>
  <c r="N5292" i="1"/>
  <c r="AQ5292" i="1" s="1"/>
  <c r="L5292" i="1"/>
  <c r="AO5292" i="1" s="1"/>
  <c r="J3507" i="1"/>
  <c r="N3507" i="1"/>
  <c r="AQ3507" i="1" s="1"/>
  <c r="M3507" i="1"/>
  <c r="AP3507" i="1" s="1"/>
  <c r="O3507" i="1"/>
  <c r="AR3507" i="1" s="1"/>
  <c r="L3507" i="1"/>
  <c r="AO3507" i="1" s="1"/>
  <c r="P5142" i="1"/>
  <c r="AN5142" i="1"/>
  <c r="P3307" i="1"/>
  <c r="AN3307" i="1"/>
  <c r="A1086" i="1"/>
  <c r="AM1085" i="1"/>
  <c r="M2515" i="1"/>
  <c r="AP2515" i="1" s="1"/>
  <c r="N2515" i="1"/>
  <c r="AQ2515" i="1" s="1"/>
  <c r="O2515" i="1"/>
  <c r="AR2515" i="1" s="1"/>
  <c r="L2515" i="1"/>
  <c r="AO2515" i="1" s="1"/>
  <c r="J2515" i="1"/>
  <c r="M3159" i="1"/>
  <c r="AP3159" i="1" s="1"/>
  <c r="L3159" i="1"/>
  <c r="AO3159" i="1" s="1"/>
  <c r="O3159" i="1"/>
  <c r="AR3159" i="1" s="1"/>
  <c r="N3159" i="1"/>
  <c r="AQ3159" i="1" s="1"/>
  <c r="J3159" i="1"/>
  <c r="K1176" i="1"/>
  <c r="I1176" i="1"/>
  <c r="K1524" i="1"/>
  <c r="I1524" i="1"/>
  <c r="I1077" i="1"/>
  <c r="K1077" i="1"/>
  <c r="K1325" i="1"/>
  <c r="I1325" i="1"/>
  <c r="AN1174" i="1"/>
  <c r="P1174" i="1"/>
  <c r="M1523" i="1"/>
  <c r="AP1523" i="1" s="1"/>
  <c r="L1523" i="1"/>
  <c r="AO1523" i="1" s="1"/>
  <c r="J1523" i="1"/>
  <c r="O1523" i="1"/>
  <c r="AR1523" i="1" s="1"/>
  <c r="N1523" i="1"/>
  <c r="AQ1523" i="1" s="1"/>
  <c r="Z1078" i="1"/>
  <c r="Y1079" i="1"/>
  <c r="AS1074" i="1"/>
  <c r="Q1074" i="1"/>
  <c r="M1076" i="1"/>
  <c r="AP1076" i="1" s="1"/>
  <c r="L1076" i="1"/>
  <c r="AO1076" i="1" s="1"/>
  <c r="J1076" i="1"/>
  <c r="N1076" i="1"/>
  <c r="AQ1076" i="1" s="1"/>
  <c r="O1076" i="1"/>
  <c r="AR1076" i="1" s="1"/>
  <c r="Z1177" i="1"/>
  <c r="Y1178" i="1"/>
  <c r="AN1323" i="1"/>
  <c r="P1323" i="1"/>
  <c r="Z1525" i="1"/>
  <c r="Y1526" i="1"/>
  <c r="Y1327" i="1"/>
  <c r="Z1326" i="1"/>
  <c r="Q1521" i="1"/>
  <c r="AS1521" i="1"/>
  <c r="O1324" i="1"/>
  <c r="AR1324" i="1" s="1"/>
  <c r="J1324" i="1"/>
  <c r="M1324" i="1"/>
  <c r="AP1324" i="1" s="1"/>
  <c r="N1324" i="1"/>
  <c r="AQ1324" i="1" s="1"/>
  <c r="L1324" i="1"/>
  <c r="AO1324" i="1" s="1"/>
  <c r="AN1075" i="1"/>
  <c r="P1075" i="1"/>
  <c r="AS1173" i="1"/>
  <c r="Q1173" i="1"/>
  <c r="AN1522" i="1"/>
  <c r="P1522" i="1"/>
  <c r="AS1322" i="1"/>
  <c r="Q1322" i="1"/>
  <c r="J1175" i="1"/>
  <c r="N1175" i="1"/>
  <c r="AQ1175" i="1" s="1"/>
  <c r="L1175" i="1"/>
  <c r="AO1175" i="1" s="1"/>
  <c r="O1175" i="1"/>
  <c r="AR1175" i="1" s="1"/>
  <c r="M1175" i="1"/>
  <c r="AP1175" i="1" s="1"/>
  <c r="AN182" i="1"/>
  <c r="AN530" i="1"/>
  <c r="AS528" i="1"/>
  <c r="AS180" i="1"/>
  <c r="AN331" i="1"/>
  <c r="AS82" i="1"/>
  <c r="Q329" i="1"/>
  <c r="Q82" i="1"/>
  <c r="K85" i="1"/>
  <c r="K531" i="1"/>
  <c r="K183" i="1"/>
  <c r="K332" i="1"/>
  <c r="Q528" i="1"/>
  <c r="Q180" i="1"/>
  <c r="I85" i="1"/>
  <c r="J85" i="1" s="1"/>
  <c r="I531" i="1"/>
  <c r="J531" i="1" s="1"/>
  <c r="I183" i="1"/>
  <c r="J183" i="1" s="1"/>
  <c r="I332" i="1"/>
  <c r="J332" i="1" s="1"/>
  <c r="AN84" i="1"/>
  <c r="AS329" i="1"/>
  <c r="P529" i="1"/>
  <c r="P181" i="1"/>
  <c r="AS181" i="1" s="1"/>
  <c r="P330" i="1"/>
  <c r="P83" i="1"/>
  <c r="Z86" i="1"/>
  <c r="Y87" i="1"/>
  <c r="Z532" i="1"/>
  <c r="Y533" i="1"/>
  <c r="L84" i="1"/>
  <c r="AO84" i="1" s="1"/>
  <c r="O84" i="1"/>
  <c r="AR84" i="1" s="1"/>
  <c r="M84" i="1"/>
  <c r="AP84" i="1" s="1"/>
  <c r="N84" i="1"/>
  <c r="AQ84" i="1" s="1"/>
  <c r="N182" i="1"/>
  <c r="AQ182" i="1" s="1"/>
  <c r="L182" i="1"/>
  <c r="AO182" i="1" s="1"/>
  <c r="O182" i="1"/>
  <c r="AR182" i="1" s="1"/>
  <c r="M182" i="1"/>
  <c r="AP182" i="1" s="1"/>
  <c r="Y334" i="1"/>
  <c r="Z333" i="1"/>
  <c r="O530" i="1"/>
  <c r="AR530" i="1" s="1"/>
  <c r="N530" i="1"/>
  <c r="AQ530" i="1" s="1"/>
  <c r="L530" i="1"/>
  <c r="AO530" i="1" s="1"/>
  <c r="M530" i="1"/>
  <c r="AP530" i="1" s="1"/>
  <c r="Y185" i="1"/>
  <c r="Z184" i="1"/>
  <c r="O331" i="1"/>
  <c r="AR331" i="1" s="1"/>
  <c r="N331" i="1"/>
  <c r="AQ331" i="1" s="1"/>
  <c r="L331" i="1"/>
  <c r="AO331" i="1" s="1"/>
  <c r="M331" i="1"/>
  <c r="AP331" i="1" s="1"/>
  <c r="U5145" i="1"/>
  <c r="F5145" i="1"/>
  <c r="S5145" i="1"/>
  <c r="R5145" i="1"/>
  <c r="V5145" i="1"/>
  <c r="T5145" i="1"/>
  <c r="E5145" i="1"/>
  <c r="V4501" i="1"/>
  <c r="R4501" i="1"/>
  <c r="F4501" i="1"/>
  <c r="U4501" i="1"/>
  <c r="E4501" i="1"/>
  <c r="T4501" i="1"/>
  <c r="S4501" i="1"/>
  <c r="E5493" i="1"/>
  <c r="U5493" i="1"/>
  <c r="R5493" i="1"/>
  <c r="V5493" i="1"/>
  <c r="S5493" i="1"/>
  <c r="F5493" i="1"/>
  <c r="T5493" i="1"/>
  <c r="R3509" i="1"/>
  <c r="V3509" i="1"/>
  <c r="T3509" i="1"/>
  <c r="U3509" i="1"/>
  <c r="S3509" i="1"/>
  <c r="F3509" i="1"/>
  <c r="E3509" i="1"/>
  <c r="S2070" i="1"/>
  <c r="F2070" i="1"/>
  <c r="R2070" i="1"/>
  <c r="V2070" i="1"/>
  <c r="E2070" i="1"/>
  <c r="T2070" i="1"/>
  <c r="U2070" i="1"/>
  <c r="R5294" i="1"/>
  <c r="T5294" i="1"/>
  <c r="E5294" i="1"/>
  <c r="S5294" i="1"/>
  <c r="U5294" i="1"/>
  <c r="V5294" i="1"/>
  <c r="F5294" i="1"/>
  <c r="S2517" i="1"/>
  <c r="V2517" i="1"/>
  <c r="R2517" i="1"/>
  <c r="F2517" i="1"/>
  <c r="U2517" i="1"/>
  <c r="T2517" i="1"/>
  <c r="E2517" i="1"/>
  <c r="V4054" i="1"/>
  <c r="S4054" i="1"/>
  <c r="R4054" i="1"/>
  <c r="F4054" i="1"/>
  <c r="U4054" i="1"/>
  <c r="T4054" i="1"/>
  <c r="E4054" i="1"/>
  <c r="S5046" i="1"/>
  <c r="T5046" i="1"/>
  <c r="V5046" i="1"/>
  <c r="E5046" i="1"/>
  <c r="R5046" i="1"/>
  <c r="U5046" i="1"/>
  <c r="F5046" i="1"/>
  <c r="F3310" i="1"/>
  <c r="U3310" i="1"/>
  <c r="R3310" i="1"/>
  <c r="E3310" i="1"/>
  <c r="S3310" i="1"/>
  <c r="V3310" i="1"/>
  <c r="T3310" i="1"/>
  <c r="E3161" i="1"/>
  <c r="R3161" i="1"/>
  <c r="V3161" i="1"/>
  <c r="T3161" i="1"/>
  <c r="S3161" i="1"/>
  <c r="F3161" i="1"/>
  <c r="U3161" i="1"/>
  <c r="R4153" i="1"/>
  <c r="T4153" i="1"/>
  <c r="V4153" i="1"/>
  <c r="F4153" i="1"/>
  <c r="E4153" i="1"/>
  <c r="S4153" i="1"/>
  <c r="U4153" i="1"/>
  <c r="T4302" i="1"/>
  <c r="V4302" i="1"/>
  <c r="R4302" i="1"/>
  <c r="F4302" i="1"/>
  <c r="E4302" i="1"/>
  <c r="S4302" i="1"/>
  <c r="U4302" i="1"/>
  <c r="F2318" i="1"/>
  <c r="E2318" i="1"/>
  <c r="U2318" i="1"/>
  <c r="T2318" i="1"/>
  <c r="S2318" i="1"/>
  <c r="V2318" i="1"/>
  <c r="R2318" i="1"/>
  <c r="E3062" i="1"/>
  <c r="F3062" i="1"/>
  <c r="U3062" i="1"/>
  <c r="S3062" i="1"/>
  <c r="V3062" i="1"/>
  <c r="T3062" i="1"/>
  <c r="R3062" i="1"/>
  <c r="T2169" i="1"/>
  <c r="R2169" i="1"/>
  <c r="S2169" i="1"/>
  <c r="U2169" i="1"/>
  <c r="E2169" i="1"/>
  <c r="V2169" i="1"/>
  <c r="F2169" i="1"/>
  <c r="F1078" i="1"/>
  <c r="V1078" i="1"/>
  <c r="S1078" i="1"/>
  <c r="E1078" i="1"/>
  <c r="R1078" i="1"/>
  <c r="T1078" i="1"/>
  <c r="U1078" i="1"/>
  <c r="F1177" i="1"/>
  <c r="T1177" i="1"/>
  <c r="S1177" i="1"/>
  <c r="U1177" i="1"/>
  <c r="V1177" i="1"/>
  <c r="R1177" i="1"/>
  <c r="E1177" i="1"/>
  <c r="R1326" i="1"/>
  <c r="F1326" i="1"/>
  <c r="U1326" i="1"/>
  <c r="T1326" i="1"/>
  <c r="E1326" i="1"/>
  <c r="S1326" i="1"/>
  <c r="V1326" i="1"/>
  <c r="E1525" i="1"/>
  <c r="S1525" i="1"/>
  <c r="U1525" i="1"/>
  <c r="F1525" i="1"/>
  <c r="R1525" i="1"/>
  <c r="T1525" i="1"/>
  <c r="V1525" i="1"/>
  <c r="U86" i="1"/>
  <c r="T86" i="1"/>
  <c r="S86" i="1"/>
  <c r="R86" i="1"/>
  <c r="V86" i="1"/>
  <c r="F86" i="1"/>
  <c r="E86" i="1"/>
  <c r="V333" i="1"/>
  <c r="U333" i="1"/>
  <c r="T333" i="1"/>
  <c r="S333" i="1"/>
  <c r="R333" i="1"/>
  <c r="F333" i="1"/>
  <c r="E333" i="1"/>
  <c r="V532" i="1"/>
  <c r="U532" i="1"/>
  <c r="R532" i="1"/>
  <c r="T532" i="1"/>
  <c r="S532" i="1"/>
  <c r="F532" i="1"/>
  <c r="E532" i="1"/>
  <c r="U184" i="1"/>
  <c r="T184" i="1"/>
  <c r="S184" i="1"/>
  <c r="R184" i="1"/>
  <c r="V184" i="1"/>
  <c r="F184" i="1"/>
  <c r="E184" i="1"/>
  <c r="B184" i="4" l="1"/>
  <c r="B532" i="4"/>
  <c r="B333" i="4"/>
  <c r="B86" i="4"/>
  <c r="A163" i="1"/>
  <c r="AM162" i="1"/>
  <c r="I2169" i="1"/>
  <c r="K2169" i="1"/>
  <c r="K3062" i="1"/>
  <c r="I3062" i="1"/>
  <c r="I2318" i="1"/>
  <c r="K2318" i="1"/>
  <c r="I4302" i="1"/>
  <c r="K4302" i="1"/>
  <c r="K4153" i="1"/>
  <c r="I4153" i="1"/>
  <c r="K3161" i="1"/>
  <c r="I3161" i="1"/>
  <c r="I3310" i="1"/>
  <c r="K3310" i="1"/>
  <c r="K5046" i="1"/>
  <c r="I5046" i="1"/>
  <c r="K4054" i="1"/>
  <c r="I4054" i="1"/>
  <c r="K2517" i="1"/>
  <c r="I2517" i="1"/>
  <c r="I5294" i="1"/>
  <c r="K5294" i="1"/>
  <c r="K2070" i="1"/>
  <c r="I2070" i="1"/>
  <c r="K3509" i="1"/>
  <c r="I3509" i="1"/>
  <c r="I5493" i="1"/>
  <c r="K5493" i="1"/>
  <c r="I4501" i="1"/>
  <c r="K4501" i="1"/>
  <c r="I5145" i="1"/>
  <c r="K5145" i="1"/>
  <c r="AN3159" i="1"/>
  <c r="P3159" i="1"/>
  <c r="Y2320" i="1"/>
  <c r="Z2319" i="1"/>
  <c r="Q3158" i="1"/>
  <c r="AS3158" i="1"/>
  <c r="Z3510" i="1"/>
  <c r="Y3511" i="1"/>
  <c r="AS2166" i="1"/>
  <c r="Q2166" i="1"/>
  <c r="Z3162" i="1"/>
  <c r="Y3163" i="1"/>
  <c r="P5292" i="1"/>
  <c r="AN5292" i="1"/>
  <c r="AN5491" i="1"/>
  <c r="P5491" i="1"/>
  <c r="Z3063" i="1"/>
  <c r="Y3064" i="1"/>
  <c r="A2087" i="1"/>
  <c r="AM2086" i="1"/>
  <c r="L2516" i="1"/>
  <c r="AO2516" i="1" s="1"/>
  <c r="J2516" i="1"/>
  <c r="O2516" i="1"/>
  <c r="AR2516" i="1" s="1"/>
  <c r="N2516" i="1"/>
  <c r="AQ2516" i="1" s="1"/>
  <c r="M2516" i="1"/>
  <c r="AP2516" i="1" s="1"/>
  <c r="J5144" i="1"/>
  <c r="O5144" i="1"/>
  <c r="AR5144" i="1" s="1"/>
  <c r="N5144" i="1"/>
  <c r="AQ5144" i="1" s="1"/>
  <c r="M5144" i="1"/>
  <c r="AP5144" i="1" s="1"/>
  <c r="L5144" i="1"/>
  <c r="AO5144" i="1" s="1"/>
  <c r="Y4503" i="1"/>
  <c r="Z4502" i="1"/>
  <c r="P2316" i="1"/>
  <c r="AN2316" i="1"/>
  <c r="L3309" i="1"/>
  <c r="AO3309" i="1" s="1"/>
  <c r="O3309" i="1"/>
  <c r="AR3309" i="1" s="1"/>
  <c r="N3309" i="1"/>
  <c r="AQ3309" i="1" s="1"/>
  <c r="M3309" i="1"/>
  <c r="AP3309" i="1" s="1"/>
  <c r="J3309" i="1"/>
  <c r="M4152" i="1"/>
  <c r="AP4152" i="1" s="1"/>
  <c r="L4152" i="1"/>
  <c r="AO4152" i="1" s="1"/>
  <c r="N4152" i="1"/>
  <c r="AQ4152" i="1" s="1"/>
  <c r="J4152" i="1"/>
  <c r="O4152" i="1"/>
  <c r="AR4152" i="1" s="1"/>
  <c r="Y3312" i="1"/>
  <c r="Z3311" i="1"/>
  <c r="A1087" i="1"/>
  <c r="AM1086" i="1"/>
  <c r="Y5048" i="1"/>
  <c r="Z5047" i="1"/>
  <c r="P2068" i="1"/>
  <c r="AN2068" i="1"/>
  <c r="Z4303" i="1"/>
  <c r="Y4304" i="1"/>
  <c r="P4499" i="1"/>
  <c r="AN4499" i="1"/>
  <c r="P2167" i="1"/>
  <c r="AN2167" i="1"/>
  <c r="Q2514" i="1"/>
  <c r="AS2514" i="1"/>
  <c r="J2317" i="1"/>
  <c r="O2317" i="1"/>
  <c r="AR2317" i="1" s="1"/>
  <c r="N2317" i="1"/>
  <c r="AQ2317" i="1" s="1"/>
  <c r="L2317" i="1"/>
  <c r="AO2317" i="1" s="1"/>
  <c r="M2317" i="1"/>
  <c r="AP2317" i="1" s="1"/>
  <c r="M3061" i="1"/>
  <c r="AP3061" i="1" s="1"/>
  <c r="L3061" i="1"/>
  <c r="AO3061" i="1" s="1"/>
  <c r="J3061" i="1"/>
  <c r="N3061" i="1"/>
  <c r="AQ3061" i="1" s="1"/>
  <c r="O3061" i="1"/>
  <c r="AR3061" i="1" s="1"/>
  <c r="L5293" i="1"/>
  <c r="AO5293" i="1" s="1"/>
  <c r="J5293" i="1"/>
  <c r="N5293" i="1"/>
  <c r="AQ5293" i="1" s="1"/>
  <c r="O5293" i="1"/>
  <c r="AR5293" i="1" s="1"/>
  <c r="M5293" i="1"/>
  <c r="AP5293" i="1" s="1"/>
  <c r="Z5494" i="1"/>
  <c r="Y5495" i="1"/>
  <c r="Q4299" i="1"/>
  <c r="AS4299" i="1"/>
  <c r="Q5291" i="1"/>
  <c r="AS5291" i="1"/>
  <c r="Y2519" i="1"/>
  <c r="Z2518" i="1"/>
  <c r="Q2067" i="1"/>
  <c r="AS2067" i="1"/>
  <c r="P4052" i="1"/>
  <c r="AN4052" i="1"/>
  <c r="O3160" i="1"/>
  <c r="AR3160" i="1" s="1"/>
  <c r="M3160" i="1"/>
  <c r="AP3160" i="1" s="1"/>
  <c r="J3160" i="1"/>
  <c r="N3160" i="1"/>
  <c r="AQ3160" i="1" s="1"/>
  <c r="L3160" i="1"/>
  <c r="AO3160" i="1" s="1"/>
  <c r="P3507" i="1"/>
  <c r="AN3507" i="1"/>
  <c r="Y4056" i="1"/>
  <c r="Z4055" i="1"/>
  <c r="Z2071" i="1"/>
  <c r="Y2072" i="1"/>
  <c r="AS4051" i="1"/>
  <c r="Q4051" i="1"/>
  <c r="AN2515" i="1"/>
  <c r="P2515" i="1"/>
  <c r="AS3307" i="1"/>
  <c r="Q3307" i="1"/>
  <c r="AS5490" i="1"/>
  <c r="Q5490" i="1"/>
  <c r="P4300" i="1"/>
  <c r="AN4300" i="1"/>
  <c r="AN3308" i="1"/>
  <c r="P3308" i="1"/>
  <c r="Q3506" i="1"/>
  <c r="AS3506" i="1"/>
  <c r="Z2170" i="1"/>
  <c r="Y2171" i="1"/>
  <c r="Z5295" i="1"/>
  <c r="Y5296" i="1"/>
  <c r="O5045" i="1"/>
  <c r="AR5045" i="1" s="1"/>
  <c r="N5045" i="1"/>
  <c r="AQ5045" i="1" s="1"/>
  <c r="M5045" i="1"/>
  <c r="AP5045" i="1" s="1"/>
  <c r="L5045" i="1"/>
  <c r="AO5045" i="1" s="1"/>
  <c r="J5045" i="1"/>
  <c r="J3508" i="1"/>
  <c r="M3508" i="1"/>
  <c r="AP3508" i="1" s="1"/>
  <c r="O3508" i="1"/>
  <c r="AR3508" i="1" s="1"/>
  <c r="N3508" i="1"/>
  <c r="AQ3508" i="1" s="1"/>
  <c r="L3508" i="1"/>
  <c r="AO3508" i="1" s="1"/>
  <c r="AS2315" i="1"/>
  <c r="Q2315" i="1"/>
  <c r="AN3060" i="1"/>
  <c r="P3060" i="1"/>
  <c r="AN5044" i="1"/>
  <c r="P5044" i="1"/>
  <c r="L4053" i="1"/>
  <c r="AO4053" i="1" s="1"/>
  <c r="J4053" i="1"/>
  <c r="N4053" i="1"/>
  <c r="AQ4053" i="1" s="1"/>
  <c r="M4053" i="1"/>
  <c r="AP4053" i="1" s="1"/>
  <c r="O4053" i="1"/>
  <c r="AR4053" i="1" s="1"/>
  <c r="M4301" i="1"/>
  <c r="AP4301" i="1" s="1"/>
  <c r="O4301" i="1"/>
  <c r="AR4301" i="1" s="1"/>
  <c r="L4301" i="1"/>
  <c r="AO4301" i="1" s="1"/>
  <c r="J4301" i="1"/>
  <c r="N4301" i="1"/>
  <c r="AQ4301" i="1" s="1"/>
  <c r="A4087" i="1"/>
  <c r="AM4086" i="1"/>
  <c r="Z5146" i="1"/>
  <c r="Y5147" i="1"/>
  <c r="O2168" i="1"/>
  <c r="AR2168" i="1" s="1"/>
  <c r="J2168" i="1"/>
  <c r="L2168" i="1"/>
  <c r="AO2168" i="1" s="1"/>
  <c r="N2168" i="1"/>
  <c r="AQ2168" i="1" s="1"/>
  <c r="M2168" i="1"/>
  <c r="AP2168" i="1" s="1"/>
  <c r="AS4150" i="1"/>
  <c r="Q4150" i="1"/>
  <c r="P4151" i="1"/>
  <c r="AN4151" i="1"/>
  <c r="AS5142" i="1"/>
  <c r="Q5142" i="1"/>
  <c r="Q4498" i="1"/>
  <c r="AS4498" i="1"/>
  <c r="Q5043" i="1"/>
  <c r="AS5043" i="1"/>
  <c r="Q3059" i="1"/>
  <c r="AS3059" i="1"/>
  <c r="A5087" i="1"/>
  <c r="AM5086" i="1"/>
  <c r="P5143" i="1"/>
  <c r="AN5143" i="1"/>
  <c r="Y4155" i="1"/>
  <c r="Z4154" i="1"/>
  <c r="A3087" i="1"/>
  <c r="AM3086" i="1"/>
  <c r="L4500" i="1"/>
  <c r="AO4500" i="1" s="1"/>
  <c r="J4500" i="1"/>
  <c r="O4500" i="1"/>
  <c r="AR4500" i="1" s="1"/>
  <c r="N4500" i="1"/>
  <c r="AQ4500" i="1" s="1"/>
  <c r="M4500" i="1"/>
  <c r="AP4500" i="1" s="1"/>
  <c r="N2069" i="1"/>
  <c r="AQ2069" i="1" s="1"/>
  <c r="O2069" i="1"/>
  <c r="AR2069" i="1" s="1"/>
  <c r="L2069" i="1"/>
  <c r="AO2069" i="1" s="1"/>
  <c r="J2069" i="1"/>
  <c r="M2069" i="1"/>
  <c r="AP2069" i="1" s="1"/>
  <c r="M5492" i="1"/>
  <c r="AP5492" i="1" s="1"/>
  <c r="L5492" i="1"/>
  <c r="AO5492" i="1" s="1"/>
  <c r="J5492" i="1"/>
  <c r="O5492" i="1"/>
  <c r="AR5492" i="1" s="1"/>
  <c r="N5492" i="1"/>
  <c r="AQ5492" i="1" s="1"/>
  <c r="Q181" i="1"/>
  <c r="I1525" i="1"/>
  <c r="K1525" i="1"/>
  <c r="I1326" i="1"/>
  <c r="K1326" i="1"/>
  <c r="K1177" i="1"/>
  <c r="I1177" i="1"/>
  <c r="K1078" i="1"/>
  <c r="I1078" i="1"/>
  <c r="AN1324" i="1"/>
  <c r="P1324" i="1"/>
  <c r="N1325" i="1"/>
  <c r="AQ1325" i="1" s="1"/>
  <c r="L1325" i="1"/>
  <c r="AO1325" i="1" s="1"/>
  <c r="M1325" i="1"/>
  <c r="AP1325" i="1" s="1"/>
  <c r="J1325" i="1"/>
  <c r="O1325" i="1"/>
  <c r="AR1325" i="1" s="1"/>
  <c r="AN1076" i="1"/>
  <c r="P1076" i="1"/>
  <c r="Q1323" i="1"/>
  <c r="AS1323" i="1"/>
  <c r="AS1075" i="1"/>
  <c r="Q1075" i="1"/>
  <c r="P1523" i="1"/>
  <c r="AN1523" i="1"/>
  <c r="J1077" i="1"/>
  <c r="L1077" i="1"/>
  <c r="AO1077" i="1" s="1"/>
  <c r="M1077" i="1"/>
  <c r="AP1077" i="1" s="1"/>
  <c r="N1077" i="1"/>
  <c r="AQ1077" i="1" s="1"/>
  <c r="O1077" i="1"/>
  <c r="AR1077" i="1" s="1"/>
  <c r="AN1175" i="1"/>
  <c r="P1175" i="1"/>
  <c r="J1524" i="1"/>
  <c r="O1524" i="1"/>
  <c r="AR1524" i="1" s="1"/>
  <c r="N1524" i="1"/>
  <c r="AQ1524" i="1" s="1"/>
  <c r="M1524" i="1"/>
  <c r="AP1524" i="1" s="1"/>
  <c r="L1524" i="1"/>
  <c r="AO1524" i="1" s="1"/>
  <c r="Z1178" i="1"/>
  <c r="Y1179" i="1"/>
  <c r="Y1328" i="1"/>
  <c r="Z1327" i="1"/>
  <c r="Z1079" i="1"/>
  <c r="Y1080" i="1"/>
  <c r="Q1174" i="1"/>
  <c r="AS1174" i="1"/>
  <c r="O1176" i="1"/>
  <c r="AR1176" i="1" s="1"/>
  <c r="N1176" i="1"/>
  <c r="AQ1176" i="1" s="1"/>
  <c r="J1176" i="1"/>
  <c r="L1176" i="1"/>
  <c r="AO1176" i="1" s="1"/>
  <c r="M1176" i="1"/>
  <c r="AP1176" i="1" s="1"/>
  <c r="AS1522" i="1"/>
  <c r="Q1522" i="1"/>
  <c r="Y1527" i="1"/>
  <c r="Z1526" i="1"/>
  <c r="AN332" i="1"/>
  <c r="AN183" i="1"/>
  <c r="AS83" i="1"/>
  <c r="AN531" i="1"/>
  <c r="AS330" i="1"/>
  <c r="Q529" i="1"/>
  <c r="K184" i="1"/>
  <c r="K532" i="1"/>
  <c r="K333" i="1"/>
  <c r="K86" i="1"/>
  <c r="AS529" i="1"/>
  <c r="I184" i="1"/>
  <c r="J184" i="1" s="1"/>
  <c r="I532" i="1"/>
  <c r="J532" i="1" s="1"/>
  <c r="I333" i="1"/>
  <c r="J333" i="1" s="1"/>
  <c r="I86" i="1"/>
  <c r="J86" i="1" s="1"/>
  <c r="Q330" i="1"/>
  <c r="AN85" i="1"/>
  <c r="P331" i="1"/>
  <c r="P84" i="1"/>
  <c r="P530" i="1"/>
  <c r="P182" i="1"/>
  <c r="Q83" i="1"/>
  <c r="Y88" i="1"/>
  <c r="Z87" i="1"/>
  <c r="O531" i="1"/>
  <c r="AR531" i="1" s="1"/>
  <c r="L531" i="1"/>
  <c r="AO531" i="1" s="1"/>
  <c r="N531" i="1"/>
  <c r="AQ531" i="1" s="1"/>
  <c r="M531" i="1"/>
  <c r="AP531" i="1" s="1"/>
  <c r="Z185" i="1"/>
  <c r="Y186" i="1"/>
  <c r="Y335" i="1"/>
  <c r="Z334" i="1"/>
  <c r="L332" i="1"/>
  <c r="AO332" i="1" s="1"/>
  <c r="O332" i="1"/>
  <c r="AR332" i="1" s="1"/>
  <c r="N332" i="1"/>
  <c r="AQ332" i="1" s="1"/>
  <c r="M332" i="1"/>
  <c r="AP332" i="1" s="1"/>
  <c r="Y534" i="1"/>
  <c r="Z533" i="1"/>
  <c r="O85" i="1"/>
  <c r="AR85" i="1" s="1"/>
  <c r="M85" i="1"/>
  <c r="AP85" i="1" s="1"/>
  <c r="L85" i="1"/>
  <c r="AO85" i="1" s="1"/>
  <c r="N85" i="1"/>
  <c r="AQ85" i="1" s="1"/>
  <c r="N183" i="1"/>
  <c r="AQ183" i="1" s="1"/>
  <c r="O183" i="1"/>
  <c r="AR183" i="1" s="1"/>
  <c r="M183" i="1"/>
  <c r="AP183" i="1" s="1"/>
  <c r="L183" i="1"/>
  <c r="AO183" i="1" s="1"/>
  <c r="U3510" i="1"/>
  <c r="F3510" i="1"/>
  <c r="E3510" i="1"/>
  <c r="T3510" i="1"/>
  <c r="S3510" i="1"/>
  <c r="V3510" i="1"/>
  <c r="R3510" i="1"/>
  <c r="R5494" i="1"/>
  <c r="E5494" i="1"/>
  <c r="F5494" i="1"/>
  <c r="V5494" i="1"/>
  <c r="U5494" i="1"/>
  <c r="S5494" i="1"/>
  <c r="T5494" i="1"/>
  <c r="F2518" i="1"/>
  <c r="V2518" i="1"/>
  <c r="E2518" i="1"/>
  <c r="S2518" i="1"/>
  <c r="T2518" i="1"/>
  <c r="U2518" i="1"/>
  <c r="R2518" i="1"/>
  <c r="F2071" i="1"/>
  <c r="U2071" i="1"/>
  <c r="E2071" i="1"/>
  <c r="T2071" i="1"/>
  <c r="S2071" i="1"/>
  <c r="R2071" i="1"/>
  <c r="V2071" i="1"/>
  <c r="F5295" i="1"/>
  <c r="S5295" i="1"/>
  <c r="U5295" i="1"/>
  <c r="E5295" i="1"/>
  <c r="T5295" i="1"/>
  <c r="R5295" i="1"/>
  <c r="V5295" i="1"/>
  <c r="U5047" i="1"/>
  <c r="T5047" i="1"/>
  <c r="R5047" i="1"/>
  <c r="S5047" i="1"/>
  <c r="V5047" i="1"/>
  <c r="F5047" i="1"/>
  <c r="E5047" i="1"/>
  <c r="V3063" i="1"/>
  <c r="E3063" i="1"/>
  <c r="T3063" i="1"/>
  <c r="U3063" i="1"/>
  <c r="R3063" i="1"/>
  <c r="F3063" i="1"/>
  <c r="S3063" i="1"/>
  <c r="F2319" i="1"/>
  <c r="S2319" i="1"/>
  <c r="R2319" i="1"/>
  <c r="T2319" i="1"/>
  <c r="E2319" i="1"/>
  <c r="V2319" i="1"/>
  <c r="U2319" i="1"/>
  <c r="S4154" i="1"/>
  <c r="U4154" i="1"/>
  <c r="F4154" i="1"/>
  <c r="R4154" i="1"/>
  <c r="T4154" i="1"/>
  <c r="V4154" i="1"/>
  <c r="E4154" i="1"/>
  <c r="E3162" i="1"/>
  <c r="R3162" i="1"/>
  <c r="V3162" i="1"/>
  <c r="S3162" i="1"/>
  <c r="T3162" i="1"/>
  <c r="F3162" i="1"/>
  <c r="U3162" i="1"/>
  <c r="S4502" i="1"/>
  <c r="F4502" i="1"/>
  <c r="U4502" i="1"/>
  <c r="V4502" i="1"/>
  <c r="R4502" i="1"/>
  <c r="T4502" i="1"/>
  <c r="E4502" i="1"/>
  <c r="R3311" i="1"/>
  <c r="E3311" i="1"/>
  <c r="V3311" i="1"/>
  <c r="F3311" i="1"/>
  <c r="T3311" i="1"/>
  <c r="U3311" i="1"/>
  <c r="S3311" i="1"/>
  <c r="S4303" i="1"/>
  <c r="R4303" i="1"/>
  <c r="V4303" i="1"/>
  <c r="T4303" i="1"/>
  <c r="E4303" i="1"/>
  <c r="F4303" i="1"/>
  <c r="U4303" i="1"/>
  <c r="F5146" i="1"/>
  <c r="E5146" i="1"/>
  <c r="U5146" i="1"/>
  <c r="T5146" i="1"/>
  <c r="V5146" i="1"/>
  <c r="S5146" i="1"/>
  <c r="R5146" i="1"/>
  <c r="E4055" i="1"/>
  <c r="U4055" i="1"/>
  <c r="S4055" i="1"/>
  <c r="V4055" i="1"/>
  <c r="F4055" i="1"/>
  <c r="R4055" i="1"/>
  <c r="T4055" i="1"/>
  <c r="F2170" i="1"/>
  <c r="U2170" i="1"/>
  <c r="V2170" i="1"/>
  <c r="R2170" i="1"/>
  <c r="E2170" i="1"/>
  <c r="T2170" i="1"/>
  <c r="S2170" i="1"/>
  <c r="R1079" i="1"/>
  <c r="U1079" i="1"/>
  <c r="V1079" i="1"/>
  <c r="E1079" i="1"/>
  <c r="F1079" i="1"/>
  <c r="T1079" i="1"/>
  <c r="S1079" i="1"/>
  <c r="U1178" i="1"/>
  <c r="T1178" i="1"/>
  <c r="V1178" i="1"/>
  <c r="S1178" i="1"/>
  <c r="R1178" i="1"/>
  <c r="F1178" i="1"/>
  <c r="E1178" i="1"/>
  <c r="T1327" i="1"/>
  <c r="S1327" i="1"/>
  <c r="E1327" i="1"/>
  <c r="F1327" i="1"/>
  <c r="U1327" i="1"/>
  <c r="V1327" i="1"/>
  <c r="R1327" i="1"/>
  <c r="U1526" i="1"/>
  <c r="E1526" i="1"/>
  <c r="T1526" i="1"/>
  <c r="S1526" i="1"/>
  <c r="V1526" i="1"/>
  <c r="R1526" i="1"/>
  <c r="F1526" i="1"/>
  <c r="V185" i="1"/>
  <c r="U185" i="1"/>
  <c r="T185" i="1"/>
  <c r="R185" i="1"/>
  <c r="S185" i="1"/>
  <c r="F185" i="1"/>
  <c r="E185" i="1"/>
  <c r="U533" i="1"/>
  <c r="T533" i="1"/>
  <c r="S533" i="1"/>
  <c r="R533" i="1"/>
  <c r="V533" i="1"/>
  <c r="F533" i="1"/>
  <c r="E533" i="1"/>
  <c r="V87" i="1"/>
  <c r="U87" i="1"/>
  <c r="S87" i="1"/>
  <c r="R87" i="1"/>
  <c r="T87" i="1"/>
  <c r="F87" i="1"/>
  <c r="E87" i="1"/>
  <c r="T334" i="1"/>
  <c r="S334" i="1"/>
  <c r="U334" i="1"/>
  <c r="R334" i="1"/>
  <c r="V334" i="1"/>
  <c r="F334" i="1"/>
  <c r="E334" i="1"/>
  <c r="B334" i="4" l="1"/>
  <c r="B87" i="4"/>
  <c r="B533" i="4"/>
  <c r="B185" i="4"/>
  <c r="A164" i="1"/>
  <c r="AM163" i="1"/>
  <c r="K2170" i="1"/>
  <c r="I2170" i="1"/>
  <c r="I4055" i="1"/>
  <c r="K4055" i="1"/>
  <c r="K5146" i="1"/>
  <c r="I5146" i="1"/>
  <c r="K4303" i="1"/>
  <c r="I4303" i="1"/>
  <c r="K3311" i="1"/>
  <c r="I3311" i="1"/>
  <c r="K4502" i="1"/>
  <c r="I4502" i="1"/>
  <c r="I3162" i="1"/>
  <c r="K3162" i="1"/>
  <c r="I4154" i="1"/>
  <c r="K4154" i="1"/>
  <c r="I2319" i="1"/>
  <c r="K2319" i="1"/>
  <c r="K3063" i="1"/>
  <c r="I3063" i="1"/>
  <c r="K5047" i="1"/>
  <c r="I5047" i="1"/>
  <c r="I5295" i="1"/>
  <c r="K5295" i="1"/>
  <c r="I2071" i="1"/>
  <c r="K2071" i="1"/>
  <c r="K2518" i="1"/>
  <c r="I2518" i="1"/>
  <c r="K5494" i="1"/>
  <c r="I5494" i="1"/>
  <c r="I3510" i="1"/>
  <c r="K3510" i="1"/>
  <c r="Y4156" i="1"/>
  <c r="Z4155" i="1"/>
  <c r="Y5148" i="1"/>
  <c r="Z5147" i="1"/>
  <c r="P3160" i="1"/>
  <c r="AN3160" i="1"/>
  <c r="P3061" i="1"/>
  <c r="AN3061" i="1"/>
  <c r="Y4305" i="1"/>
  <c r="Z4304" i="1"/>
  <c r="A1088" i="1"/>
  <c r="AM1087" i="1"/>
  <c r="AS2316" i="1"/>
  <c r="Q2316" i="1"/>
  <c r="AN5144" i="1"/>
  <c r="P5144" i="1"/>
  <c r="A2088" i="1"/>
  <c r="AM2087" i="1"/>
  <c r="Z3163" i="1"/>
  <c r="Y3164" i="1"/>
  <c r="O2070" i="1"/>
  <c r="AR2070" i="1" s="1"/>
  <c r="N2070" i="1"/>
  <c r="AQ2070" i="1" s="1"/>
  <c r="M2070" i="1"/>
  <c r="AP2070" i="1" s="1"/>
  <c r="L2070" i="1"/>
  <c r="AO2070" i="1" s="1"/>
  <c r="J2070" i="1"/>
  <c r="N5046" i="1"/>
  <c r="AQ5046" i="1" s="1"/>
  <c r="M5046" i="1"/>
  <c r="AP5046" i="1" s="1"/>
  <c r="O5046" i="1"/>
  <c r="AR5046" i="1" s="1"/>
  <c r="L5046" i="1"/>
  <c r="AO5046" i="1" s="1"/>
  <c r="J5046" i="1"/>
  <c r="AS5044" i="1"/>
  <c r="Q5044" i="1"/>
  <c r="Z2171" i="1"/>
  <c r="Y2172" i="1"/>
  <c r="P4500" i="1"/>
  <c r="AN4500" i="1"/>
  <c r="Q3060" i="1"/>
  <c r="AS3060" i="1"/>
  <c r="Q3308" i="1"/>
  <c r="AS3308" i="1"/>
  <c r="Q2515" i="1"/>
  <c r="AS2515" i="1"/>
  <c r="Z2519" i="1"/>
  <c r="Y2520" i="1"/>
  <c r="P3309" i="1"/>
  <c r="AN3309" i="1"/>
  <c r="O5145" i="1"/>
  <c r="AR5145" i="1" s="1"/>
  <c r="M5145" i="1"/>
  <c r="AP5145" i="1" s="1"/>
  <c r="J5145" i="1"/>
  <c r="N5145" i="1"/>
  <c r="AQ5145" i="1" s="1"/>
  <c r="L5145" i="1"/>
  <c r="AO5145" i="1" s="1"/>
  <c r="M4302" i="1"/>
  <c r="AP4302" i="1" s="1"/>
  <c r="N4302" i="1"/>
  <c r="AQ4302" i="1" s="1"/>
  <c r="O4302" i="1"/>
  <c r="AR4302" i="1" s="1"/>
  <c r="L4302" i="1"/>
  <c r="AO4302" i="1" s="1"/>
  <c r="J4302" i="1"/>
  <c r="P5492" i="1"/>
  <c r="AN5492" i="1"/>
  <c r="P4301" i="1"/>
  <c r="AN4301" i="1"/>
  <c r="AN5045" i="1"/>
  <c r="P5045" i="1"/>
  <c r="AN2069" i="1"/>
  <c r="P2069" i="1"/>
  <c r="Z4056" i="1"/>
  <c r="Y4057" i="1"/>
  <c r="Y3065" i="1"/>
  <c r="Z3064" i="1"/>
  <c r="AS2068" i="1"/>
  <c r="Q2068" i="1"/>
  <c r="Z3312" i="1"/>
  <c r="Y3313" i="1"/>
  <c r="Y4504" i="1"/>
  <c r="Z4503" i="1"/>
  <c r="Y2321" i="1"/>
  <c r="Z2320" i="1"/>
  <c r="O4501" i="1"/>
  <c r="AR4501" i="1" s="1"/>
  <c r="N4501" i="1"/>
  <c r="AQ4501" i="1" s="1"/>
  <c r="M4501" i="1"/>
  <c r="AP4501" i="1" s="1"/>
  <c r="L4501" i="1"/>
  <c r="AO4501" i="1" s="1"/>
  <c r="J4501" i="1"/>
  <c r="M5294" i="1"/>
  <c r="AP5294" i="1" s="1"/>
  <c r="L5294" i="1"/>
  <c r="AO5294" i="1" s="1"/>
  <c r="J5294" i="1"/>
  <c r="N5294" i="1"/>
  <c r="AQ5294" i="1" s="1"/>
  <c r="O5294" i="1"/>
  <c r="AR5294" i="1" s="1"/>
  <c r="O3310" i="1"/>
  <c r="AR3310" i="1" s="1"/>
  <c r="L3310" i="1"/>
  <c r="AO3310" i="1" s="1"/>
  <c r="J3310" i="1"/>
  <c r="N3310" i="1"/>
  <c r="AQ3310" i="1" s="1"/>
  <c r="M3310" i="1"/>
  <c r="AP3310" i="1" s="1"/>
  <c r="J2318" i="1"/>
  <c r="L2318" i="1"/>
  <c r="AO2318" i="1" s="1"/>
  <c r="N2318" i="1"/>
  <c r="AQ2318" i="1" s="1"/>
  <c r="O2318" i="1"/>
  <c r="AR2318" i="1" s="1"/>
  <c r="M2318" i="1"/>
  <c r="AP2318" i="1" s="1"/>
  <c r="AS5143" i="1"/>
  <c r="Q5143" i="1"/>
  <c r="A3088" i="1"/>
  <c r="AM3087" i="1"/>
  <c r="A4088" i="1"/>
  <c r="AM4087" i="1"/>
  <c r="Y5297" i="1"/>
  <c r="Z5296" i="1"/>
  <c r="AS4300" i="1"/>
  <c r="Q4300" i="1"/>
  <c r="AS3507" i="1"/>
  <c r="Q3507" i="1"/>
  <c r="Q4052" i="1"/>
  <c r="AS4052" i="1"/>
  <c r="AN5293" i="1"/>
  <c r="P5293" i="1"/>
  <c r="AS2167" i="1"/>
  <c r="Q2167" i="1"/>
  <c r="AN2516" i="1"/>
  <c r="P2516" i="1"/>
  <c r="AS5491" i="1"/>
  <c r="Q5491" i="1"/>
  <c r="O2517" i="1"/>
  <c r="AR2517" i="1" s="1"/>
  <c r="N2517" i="1"/>
  <c r="AQ2517" i="1" s="1"/>
  <c r="M2517" i="1"/>
  <c r="AP2517" i="1" s="1"/>
  <c r="J2517" i="1"/>
  <c r="L2517" i="1"/>
  <c r="AO2517" i="1" s="1"/>
  <c r="M3161" i="1"/>
  <c r="AP3161" i="1" s="1"/>
  <c r="O3161" i="1"/>
  <c r="AR3161" i="1" s="1"/>
  <c r="L3161" i="1"/>
  <c r="AO3161" i="1" s="1"/>
  <c r="J3161" i="1"/>
  <c r="N3161" i="1"/>
  <c r="AQ3161" i="1" s="1"/>
  <c r="N3062" i="1"/>
  <c r="AQ3062" i="1" s="1"/>
  <c r="J3062" i="1"/>
  <c r="M3062" i="1"/>
  <c r="AP3062" i="1" s="1"/>
  <c r="O3062" i="1"/>
  <c r="AR3062" i="1" s="1"/>
  <c r="L3062" i="1"/>
  <c r="AO3062" i="1" s="1"/>
  <c r="A5088" i="1"/>
  <c r="AM5087" i="1"/>
  <c r="P2168" i="1"/>
  <c r="AN2168" i="1"/>
  <c r="P4053" i="1"/>
  <c r="AN4053" i="1"/>
  <c r="AN3508" i="1"/>
  <c r="P3508" i="1"/>
  <c r="Z2072" i="1"/>
  <c r="Y2073" i="1"/>
  <c r="Z5048" i="1"/>
  <c r="Y5049" i="1"/>
  <c r="AN4152" i="1"/>
  <c r="P4152" i="1"/>
  <c r="AS3159" i="1"/>
  <c r="Q3159" i="1"/>
  <c r="N5493" i="1"/>
  <c r="AQ5493" i="1" s="1"/>
  <c r="O5493" i="1"/>
  <c r="AR5493" i="1" s="1"/>
  <c r="L5493" i="1"/>
  <c r="AO5493" i="1" s="1"/>
  <c r="J5493" i="1"/>
  <c r="M5493" i="1"/>
  <c r="AP5493" i="1" s="1"/>
  <c r="Y5496" i="1"/>
  <c r="Z5495" i="1"/>
  <c r="Q4499" i="1"/>
  <c r="AS4499" i="1"/>
  <c r="Z3511" i="1"/>
  <c r="Y3512" i="1"/>
  <c r="N3509" i="1"/>
  <c r="AQ3509" i="1" s="1"/>
  <c r="M3509" i="1"/>
  <c r="AP3509" i="1" s="1"/>
  <c r="J3509" i="1"/>
  <c r="O3509" i="1"/>
  <c r="AR3509" i="1" s="1"/>
  <c r="L3509" i="1"/>
  <c r="AO3509" i="1" s="1"/>
  <c r="J4054" i="1"/>
  <c r="N4054" i="1"/>
  <c r="AQ4054" i="1" s="1"/>
  <c r="M4054" i="1"/>
  <c r="AP4054" i="1" s="1"/>
  <c r="O4054" i="1"/>
  <c r="AR4054" i="1" s="1"/>
  <c r="L4054" i="1"/>
  <c r="AO4054" i="1" s="1"/>
  <c r="L4153" i="1"/>
  <c r="AO4153" i="1" s="1"/>
  <c r="J4153" i="1"/>
  <c r="O4153" i="1"/>
  <c r="AR4153" i="1" s="1"/>
  <c r="N4153" i="1"/>
  <c r="AQ4153" i="1" s="1"/>
  <c r="M4153" i="1"/>
  <c r="AP4153" i="1" s="1"/>
  <c r="AS4151" i="1"/>
  <c r="Q4151" i="1"/>
  <c r="AN2317" i="1"/>
  <c r="P2317" i="1"/>
  <c r="AS5292" i="1"/>
  <c r="Q5292" i="1"/>
  <c r="J2169" i="1"/>
  <c r="O2169" i="1"/>
  <c r="AR2169" i="1" s="1"/>
  <c r="N2169" i="1"/>
  <c r="AQ2169" i="1" s="1"/>
  <c r="M2169" i="1"/>
  <c r="AP2169" i="1" s="1"/>
  <c r="L2169" i="1"/>
  <c r="AO2169" i="1" s="1"/>
  <c r="K1526" i="1"/>
  <c r="I1526" i="1"/>
  <c r="I1327" i="1"/>
  <c r="K1327" i="1"/>
  <c r="K1178" i="1"/>
  <c r="I1178" i="1"/>
  <c r="I1079" i="1"/>
  <c r="K1079" i="1"/>
  <c r="AN1077" i="1"/>
  <c r="P1077" i="1"/>
  <c r="N1078" i="1"/>
  <c r="AQ1078" i="1" s="1"/>
  <c r="M1078" i="1"/>
  <c r="AP1078" i="1" s="1"/>
  <c r="L1078" i="1"/>
  <c r="AO1078" i="1" s="1"/>
  <c r="O1078" i="1"/>
  <c r="AR1078" i="1" s="1"/>
  <c r="J1078" i="1"/>
  <c r="Y1329" i="1"/>
  <c r="Z1328" i="1"/>
  <c r="AN1524" i="1"/>
  <c r="P1524" i="1"/>
  <c r="Y1528" i="1"/>
  <c r="Z1527" i="1"/>
  <c r="AS1175" i="1"/>
  <c r="Q1175" i="1"/>
  <c r="Q1523" i="1"/>
  <c r="AS1523" i="1"/>
  <c r="AN1325" i="1"/>
  <c r="P1325" i="1"/>
  <c r="L1177" i="1"/>
  <c r="AO1177" i="1" s="1"/>
  <c r="O1177" i="1"/>
  <c r="AR1177" i="1" s="1"/>
  <c r="J1177" i="1"/>
  <c r="N1177" i="1"/>
  <c r="AQ1177" i="1" s="1"/>
  <c r="M1177" i="1"/>
  <c r="AP1177" i="1" s="1"/>
  <c r="Y1180" i="1"/>
  <c r="Z1179" i="1"/>
  <c r="Z1080" i="1"/>
  <c r="Y1081" i="1"/>
  <c r="M1326" i="1"/>
  <c r="AP1326" i="1" s="1"/>
  <c r="J1326" i="1"/>
  <c r="L1326" i="1"/>
  <c r="AO1326" i="1" s="1"/>
  <c r="O1326" i="1"/>
  <c r="AR1326" i="1" s="1"/>
  <c r="N1326" i="1"/>
  <c r="AQ1326" i="1" s="1"/>
  <c r="AS1324" i="1"/>
  <c r="Q1324" i="1"/>
  <c r="AN1176" i="1"/>
  <c r="P1176" i="1"/>
  <c r="AS1076" i="1"/>
  <c r="Q1076" i="1"/>
  <c r="L1525" i="1"/>
  <c r="AO1525" i="1" s="1"/>
  <c r="O1525" i="1"/>
  <c r="AR1525" i="1" s="1"/>
  <c r="N1525" i="1"/>
  <c r="AQ1525" i="1" s="1"/>
  <c r="M1525" i="1"/>
  <c r="AP1525" i="1" s="1"/>
  <c r="J1525" i="1"/>
  <c r="AS331" i="1"/>
  <c r="AN86" i="1"/>
  <c r="Q182" i="1"/>
  <c r="AS84" i="1"/>
  <c r="AN333" i="1"/>
  <c r="AN532" i="1"/>
  <c r="AS530" i="1"/>
  <c r="AN184" i="1"/>
  <c r="Q331" i="1"/>
  <c r="K334" i="1"/>
  <c r="K87" i="1"/>
  <c r="K533" i="1"/>
  <c r="K185" i="1"/>
  <c r="Q530" i="1"/>
  <c r="AS182" i="1"/>
  <c r="I334" i="1"/>
  <c r="J334" i="1" s="1"/>
  <c r="I87" i="1"/>
  <c r="J87" i="1" s="1"/>
  <c r="I533" i="1"/>
  <c r="J533" i="1" s="1"/>
  <c r="I185" i="1"/>
  <c r="J185" i="1" s="1"/>
  <c r="Q84" i="1"/>
  <c r="P332" i="1"/>
  <c r="P85" i="1"/>
  <c r="P183" i="1"/>
  <c r="P531" i="1"/>
  <c r="O333" i="1"/>
  <c r="AR333" i="1" s="1"/>
  <c r="M333" i="1"/>
  <c r="AP333" i="1" s="1"/>
  <c r="L333" i="1"/>
  <c r="AO333" i="1" s="1"/>
  <c r="N333" i="1"/>
  <c r="AQ333" i="1" s="1"/>
  <c r="Y336" i="1"/>
  <c r="Z335" i="1"/>
  <c r="Z534" i="1"/>
  <c r="Y535" i="1"/>
  <c r="Y187" i="1"/>
  <c r="Z186" i="1"/>
  <c r="Z88" i="1"/>
  <c r="Y89" i="1"/>
  <c r="L532" i="1"/>
  <c r="AO532" i="1" s="1"/>
  <c r="O532" i="1"/>
  <c r="AR532" i="1" s="1"/>
  <c r="M532" i="1"/>
  <c r="AP532" i="1" s="1"/>
  <c r="N532" i="1"/>
  <c r="AQ532" i="1" s="1"/>
  <c r="M86" i="1"/>
  <c r="AP86" i="1" s="1"/>
  <c r="N86" i="1"/>
  <c r="AQ86" i="1" s="1"/>
  <c r="O86" i="1"/>
  <c r="AR86" i="1" s="1"/>
  <c r="L86" i="1"/>
  <c r="AO86" i="1" s="1"/>
  <c r="N184" i="1"/>
  <c r="AQ184" i="1" s="1"/>
  <c r="L184" i="1"/>
  <c r="AO184" i="1" s="1"/>
  <c r="M184" i="1"/>
  <c r="AP184" i="1" s="1"/>
  <c r="O184" i="1"/>
  <c r="AR184" i="1" s="1"/>
  <c r="T3163" i="1"/>
  <c r="E3163" i="1"/>
  <c r="V3163" i="1"/>
  <c r="R3163" i="1"/>
  <c r="S3163" i="1"/>
  <c r="U3163" i="1"/>
  <c r="F3163" i="1"/>
  <c r="V2171" i="1"/>
  <c r="F2171" i="1"/>
  <c r="U2171" i="1"/>
  <c r="T2171" i="1"/>
  <c r="E2171" i="1"/>
  <c r="R2171" i="1"/>
  <c r="S2171" i="1"/>
  <c r="R3064" i="1"/>
  <c r="U3064" i="1"/>
  <c r="E3064" i="1"/>
  <c r="T3064" i="1"/>
  <c r="F3064" i="1"/>
  <c r="V3064" i="1"/>
  <c r="S3064" i="1"/>
  <c r="U3312" i="1"/>
  <c r="V3312" i="1"/>
  <c r="S3312" i="1"/>
  <c r="F3312" i="1"/>
  <c r="T3312" i="1"/>
  <c r="R3312" i="1"/>
  <c r="E3312" i="1"/>
  <c r="R2072" i="1"/>
  <c r="S2072" i="1"/>
  <c r="V2072" i="1"/>
  <c r="F2072" i="1"/>
  <c r="E2072" i="1"/>
  <c r="U2072" i="1"/>
  <c r="T2072" i="1"/>
  <c r="R4155" i="1"/>
  <c r="F4155" i="1"/>
  <c r="U4155" i="1"/>
  <c r="E4155" i="1"/>
  <c r="T4155" i="1"/>
  <c r="V4155" i="1"/>
  <c r="S4155" i="1"/>
  <c r="V3511" i="1"/>
  <c r="F3511" i="1"/>
  <c r="E3511" i="1"/>
  <c r="S3511" i="1"/>
  <c r="T3511" i="1"/>
  <c r="U3511" i="1"/>
  <c r="R3511" i="1"/>
  <c r="U5495" i="1"/>
  <c r="S5495" i="1"/>
  <c r="V5495" i="1"/>
  <c r="E5495" i="1"/>
  <c r="T5495" i="1"/>
  <c r="F5495" i="1"/>
  <c r="R5495" i="1"/>
  <c r="F2519" i="1"/>
  <c r="E2519" i="1"/>
  <c r="U2519" i="1"/>
  <c r="T2519" i="1"/>
  <c r="S2519" i="1"/>
  <c r="V2519" i="1"/>
  <c r="R2519" i="1"/>
  <c r="S4056" i="1"/>
  <c r="U4056" i="1"/>
  <c r="R4056" i="1"/>
  <c r="E4056" i="1"/>
  <c r="T4056" i="1"/>
  <c r="V4056" i="1"/>
  <c r="F4056" i="1"/>
  <c r="F4503" i="1"/>
  <c r="U4503" i="1"/>
  <c r="E4503" i="1"/>
  <c r="T4503" i="1"/>
  <c r="V4503" i="1"/>
  <c r="R4503" i="1"/>
  <c r="S4503" i="1"/>
  <c r="S5048" i="1"/>
  <c r="F5048" i="1"/>
  <c r="V5048" i="1"/>
  <c r="T5048" i="1"/>
  <c r="U5048" i="1"/>
  <c r="R5048" i="1"/>
  <c r="E5048" i="1"/>
  <c r="E5147" i="1"/>
  <c r="U5147" i="1"/>
  <c r="R5147" i="1"/>
  <c r="F5147" i="1"/>
  <c r="T5147" i="1"/>
  <c r="V5147" i="1"/>
  <c r="S5147" i="1"/>
  <c r="F4304" i="1"/>
  <c r="S4304" i="1"/>
  <c r="E4304" i="1"/>
  <c r="V4304" i="1"/>
  <c r="R4304" i="1"/>
  <c r="U4304" i="1"/>
  <c r="T4304" i="1"/>
  <c r="E2320" i="1"/>
  <c r="F2320" i="1"/>
  <c r="T2320" i="1"/>
  <c r="R2320" i="1"/>
  <c r="S2320" i="1"/>
  <c r="U2320" i="1"/>
  <c r="V2320" i="1"/>
  <c r="T5296" i="1"/>
  <c r="R5296" i="1"/>
  <c r="F5296" i="1"/>
  <c r="S5296" i="1"/>
  <c r="V5296" i="1"/>
  <c r="E5296" i="1"/>
  <c r="U5296" i="1"/>
  <c r="E1328" i="1"/>
  <c r="R1328" i="1"/>
  <c r="S1328" i="1"/>
  <c r="U1328" i="1"/>
  <c r="F1328" i="1"/>
  <c r="T1328" i="1"/>
  <c r="V1328" i="1"/>
  <c r="T1179" i="1"/>
  <c r="R1179" i="1"/>
  <c r="F1179" i="1"/>
  <c r="E1179" i="1"/>
  <c r="S1179" i="1"/>
  <c r="U1179" i="1"/>
  <c r="V1179" i="1"/>
  <c r="R1080" i="1"/>
  <c r="T1080" i="1"/>
  <c r="E1080" i="1"/>
  <c r="V1080" i="1"/>
  <c r="U1080" i="1"/>
  <c r="S1080" i="1"/>
  <c r="F1080" i="1"/>
  <c r="S1527" i="1"/>
  <c r="E1527" i="1"/>
  <c r="V1527" i="1"/>
  <c r="T1527" i="1"/>
  <c r="R1527" i="1"/>
  <c r="U1527" i="1"/>
  <c r="F1527" i="1"/>
  <c r="S186" i="1"/>
  <c r="R186" i="1"/>
  <c r="U186" i="1"/>
  <c r="V186" i="1"/>
  <c r="T186" i="1"/>
  <c r="F186" i="1"/>
  <c r="E186" i="1"/>
  <c r="S88" i="1"/>
  <c r="R88" i="1"/>
  <c r="V88" i="1"/>
  <c r="U88" i="1"/>
  <c r="T88" i="1"/>
  <c r="E88" i="1"/>
  <c r="F88" i="1"/>
  <c r="T335" i="1"/>
  <c r="S335" i="1"/>
  <c r="V335" i="1"/>
  <c r="U335" i="1"/>
  <c r="R335" i="1"/>
  <c r="F335" i="1"/>
  <c r="E335" i="1"/>
  <c r="T534" i="1"/>
  <c r="S534" i="1"/>
  <c r="V534" i="1"/>
  <c r="R534" i="1"/>
  <c r="U534" i="1"/>
  <c r="F534" i="1"/>
  <c r="E534" i="1"/>
  <c r="B534" i="4" l="1"/>
  <c r="B335" i="4"/>
  <c r="B88" i="4"/>
  <c r="B186" i="4"/>
  <c r="A165" i="1"/>
  <c r="AM164" i="1"/>
  <c r="K5296" i="1"/>
  <c r="I5296" i="1"/>
  <c r="I2320" i="1"/>
  <c r="K2320" i="1"/>
  <c r="I4304" i="1"/>
  <c r="K4304" i="1"/>
  <c r="I5147" i="1"/>
  <c r="K5147" i="1"/>
  <c r="I5048" i="1"/>
  <c r="K5048" i="1"/>
  <c r="I4503" i="1"/>
  <c r="K4503" i="1"/>
  <c r="I4056" i="1"/>
  <c r="K4056" i="1"/>
  <c r="I2519" i="1"/>
  <c r="K2519" i="1"/>
  <c r="I5495" i="1"/>
  <c r="K5495" i="1"/>
  <c r="K3511" i="1"/>
  <c r="I3511" i="1"/>
  <c r="I4155" i="1"/>
  <c r="K4155" i="1"/>
  <c r="K2072" i="1"/>
  <c r="I2072" i="1"/>
  <c r="K3312" i="1"/>
  <c r="I3312" i="1"/>
  <c r="K3064" i="1"/>
  <c r="I3064" i="1"/>
  <c r="K2171" i="1"/>
  <c r="I2171" i="1"/>
  <c r="K3163" i="1"/>
  <c r="I3163" i="1"/>
  <c r="Q2317" i="1"/>
  <c r="AS2317" i="1"/>
  <c r="P4153" i="1"/>
  <c r="AN4153" i="1"/>
  <c r="A5089" i="1"/>
  <c r="AM5088" i="1"/>
  <c r="Y3066" i="1"/>
  <c r="Z3065" i="1"/>
  <c r="AS5045" i="1"/>
  <c r="Q5045" i="1"/>
  <c r="AN3509" i="1"/>
  <c r="P3509" i="1"/>
  <c r="AN5493" i="1"/>
  <c r="P5493" i="1"/>
  <c r="Y5050" i="1"/>
  <c r="Z5049" i="1"/>
  <c r="Q3508" i="1"/>
  <c r="AS3508" i="1"/>
  <c r="Y5298" i="1"/>
  <c r="Z5297" i="1"/>
  <c r="Y2322" i="1"/>
  <c r="Z2321" i="1"/>
  <c r="A1089" i="1"/>
  <c r="AM1088" i="1"/>
  <c r="J4303" i="1"/>
  <c r="N4303" i="1"/>
  <c r="AQ4303" i="1" s="1"/>
  <c r="O4303" i="1"/>
  <c r="AR4303" i="1" s="1"/>
  <c r="M4303" i="1"/>
  <c r="AP4303" i="1" s="1"/>
  <c r="L4303" i="1"/>
  <c r="AO4303" i="1" s="1"/>
  <c r="AN3310" i="1"/>
  <c r="P3310" i="1"/>
  <c r="AN4501" i="1"/>
  <c r="P4501" i="1"/>
  <c r="Z4057" i="1"/>
  <c r="Y4058" i="1"/>
  <c r="Q4301" i="1"/>
  <c r="AS4301" i="1"/>
  <c r="Z2520" i="1"/>
  <c r="Y2521" i="1"/>
  <c r="P2070" i="1"/>
  <c r="AN2070" i="1"/>
  <c r="M3510" i="1"/>
  <c r="AP3510" i="1" s="1"/>
  <c r="J3510" i="1"/>
  <c r="N3510" i="1"/>
  <c r="AQ3510" i="1" s="1"/>
  <c r="L3510" i="1"/>
  <c r="AO3510" i="1" s="1"/>
  <c r="O3510" i="1"/>
  <c r="AR3510" i="1" s="1"/>
  <c r="L5295" i="1"/>
  <c r="AO5295" i="1" s="1"/>
  <c r="O5295" i="1"/>
  <c r="AR5295" i="1" s="1"/>
  <c r="M5295" i="1"/>
  <c r="AP5295" i="1" s="1"/>
  <c r="N5295" i="1"/>
  <c r="AQ5295" i="1" s="1"/>
  <c r="J5295" i="1"/>
  <c r="L4154" i="1"/>
  <c r="AO4154" i="1" s="1"/>
  <c r="M4154" i="1"/>
  <c r="AP4154" i="1" s="1"/>
  <c r="J4154" i="1"/>
  <c r="O4154" i="1"/>
  <c r="AR4154" i="1" s="1"/>
  <c r="N4154" i="1"/>
  <c r="AQ4154" i="1" s="1"/>
  <c r="AS2516" i="1"/>
  <c r="Q2516" i="1"/>
  <c r="A2089" i="1"/>
  <c r="AM2088" i="1"/>
  <c r="Y4306" i="1"/>
  <c r="Z4305" i="1"/>
  <c r="L5494" i="1"/>
  <c r="AO5494" i="1" s="1"/>
  <c r="J5494" i="1"/>
  <c r="N5494" i="1"/>
  <c r="AQ5494" i="1" s="1"/>
  <c r="M5494" i="1"/>
  <c r="AP5494" i="1" s="1"/>
  <c r="O5494" i="1"/>
  <c r="AR5494" i="1" s="1"/>
  <c r="J5047" i="1"/>
  <c r="N5047" i="1"/>
  <c r="AQ5047" i="1" s="1"/>
  <c r="M5047" i="1"/>
  <c r="AP5047" i="1" s="1"/>
  <c r="O5047" i="1"/>
  <c r="AR5047" i="1" s="1"/>
  <c r="L5047" i="1"/>
  <c r="AO5047" i="1" s="1"/>
  <c r="M5146" i="1"/>
  <c r="AP5146" i="1" s="1"/>
  <c r="J5146" i="1"/>
  <c r="O5146" i="1"/>
  <c r="AR5146" i="1" s="1"/>
  <c r="N5146" i="1"/>
  <c r="AQ5146" i="1" s="1"/>
  <c r="L5146" i="1"/>
  <c r="AO5146" i="1" s="1"/>
  <c r="Y3513" i="1"/>
  <c r="Z3512" i="1"/>
  <c r="Q4053" i="1"/>
  <c r="AS4053" i="1"/>
  <c r="P3062" i="1"/>
  <c r="AN3062" i="1"/>
  <c r="AN2517" i="1"/>
  <c r="P2517" i="1"/>
  <c r="A4089" i="1"/>
  <c r="AM4088" i="1"/>
  <c r="Y4505" i="1"/>
  <c r="Z4504" i="1"/>
  <c r="AS5492" i="1"/>
  <c r="Q5492" i="1"/>
  <c r="P5145" i="1"/>
  <c r="AN5145" i="1"/>
  <c r="Q5144" i="1"/>
  <c r="AS5144" i="1"/>
  <c r="Z5148" i="1"/>
  <c r="Y5149" i="1"/>
  <c r="M3162" i="1"/>
  <c r="AP3162" i="1" s="1"/>
  <c r="J3162" i="1"/>
  <c r="O3162" i="1"/>
  <c r="AR3162" i="1" s="1"/>
  <c r="L3162" i="1"/>
  <c r="AO3162" i="1" s="1"/>
  <c r="N3162" i="1"/>
  <c r="AQ3162" i="1" s="1"/>
  <c r="AN2169" i="1"/>
  <c r="P2169" i="1"/>
  <c r="Z5496" i="1"/>
  <c r="Y5497" i="1"/>
  <c r="Z2073" i="1"/>
  <c r="Y2074" i="1"/>
  <c r="Z3313" i="1"/>
  <c r="Y3314" i="1"/>
  <c r="P4302" i="1"/>
  <c r="AN4302" i="1"/>
  <c r="AS4500" i="1"/>
  <c r="Q4500" i="1"/>
  <c r="P5046" i="1"/>
  <c r="AN5046" i="1"/>
  <c r="O2518" i="1"/>
  <c r="AR2518" i="1" s="1"/>
  <c r="N2518" i="1"/>
  <c r="AQ2518" i="1" s="1"/>
  <c r="M2518" i="1"/>
  <c r="AP2518" i="1" s="1"/>
  <c r="L2518" i="1"/>
  <c r="AO2518" i="1" s="1"/>
  <c r="J2518" i="1"/>
  <c r="M3063" i="1"/>
  <c r="AP3063" i="1" s="1"/>
  <c r="L3063" i="1"/>
  <c r="AO3063" i="1" s="1"/>
  <c r="J3063" i="1"/>
  <c r="O3063" i="1"/>
  <c r="AR3063" i="1" s="1"/>
  <c r="N3063" i="1"/>
  <c r="AQ3063" i="1" s="1"/>
  <c r="J4502" i="1"/>
  <c r="O4502" i="1"/>
  <c r="AR4502" i="1" s="1"/>
  <c r="N4502" i="1"/>
  <c r="AQ4502" i="1" s="1"/>
  <c r="M4502" i="1"/>
  <c r="AP4502" i="1" s="1"/>
  <c r="L4502" i="1"/>
  <c r="AO4502" i="1" s="1"/>
  <c r="P4054" i="1"/>
  <c r="AN4054" i="1"/>
  <c r="Q2168" i="1"/>
  <c r="AS2168" i="1"/>
  <c r="Q5293" i="1"/>
  <c r="AS5293" i="1"/>
  <c r="Q2069" i="1"/>
  <c r="AS2069" i="1"/>
  <c r="AS3061" i="1"/>
  <c r="Q3061" i="1"/>
  <c r="O4055" i="1"/>
  <c r="AR4055" i="1" s="1"/>
  <c r="J4055" i="1"/>
  <c r="N4055" i="1"/>
  <c r="AQ4055" i="1" s="1"/>
  <c r="L4055" i="1"/>
  <c r="AO4055" i="1" s="1"/>
  <c r="M4055" i="1"/>
  <c r="AP4055" i="1" s="1"/>
  <c r="Q4152" i="1"/>
  <c r="AS4152" i="1"/>
  <c r="P3161" i="1"/>
  <c r="AN3161" i="1"/>
  <c r="A3089" i="1"/>
  <c r="AM3088" i="1"/>
  <c r="AN2318" i="1"/>
  <c r="P2318" i="1"/>
  <c r="P5294" i="1"/>
  <c r="AN5294" i="1"/>
  <c r="Y2173" i="1"/>
  <c r="Z2172" i="1"/>
  <c r="Z3164" i="1"/>
  <c r="Y3165" i="1"/>
  <c r="Z4156" i="1"/>
  <c r="Y4157" i="1"/>
  <c r="L3311" i="1"/>
  <c r="AO3311" i="1" s="1"/>
  <c r="J3311" i="1"/>
  <c r="O3311" i="1"/>
  <c r="AR3311" i="1" s="1"/>
  <c r="N3311" i="1"/>
  <c r="AQ3311" i="1" s="1"/>
  <c r="M3311" i="1"/>
  <c r="AP3311" i="1" s="1"/>
  <c r="J2170" i="1"/>
  <c r="O2170" i="1"/>
  <c r="AR2170" i="1" s="1"/>
  <c r="N2170" i="1"/>
  <c r="AQ2170" i="1" s="1"/>
  <c r="M2170" i="1"/>
  <c r="AP2170" i="1" s="1"/>
  <c r="L2170" i="1"/>
  <c r="AO2170" i="1" s="1"/>
  <c r="AS3309" i="1"/>
  <c r="Q3309" i="1"/>
  <c r="Q3160" i="1"/>
  <c r="AS3160" i="1"/>
  <c r="M2071" i="1"/>
  <c r="AP2071" i="1" s="1"/>
  <c r="L2071" i="1"/>
  <c r="AO2071" i="1" s="1"/>
  <c r="J2071" i="1"/>
  <c r="O2071" i="1"/>
  <c r="AR2071" i="1" s="1"/>
  <c r="N2071" i="1"/>
  <c r="AQ2071" i="1" s="1"/>
  <c r="N2319" i="1"/>
  <c r="AQ2319" i="1" s="1"/>
  <c r="M2319" i="1"/>
  <c r="AP2319" i="1" s="1"/>
  <c r="O2319" i="1"/>
  <c r="AR2319" i="1" s="1"/>
  <c r="L2319" i="1"/>
  <c r="AO2319" i="1" s="1"/>
  <c r="J2319" i="1"/>
  <c r="I1527" i="1"/>
  <c r="K1527" i="1"/>
  <c r="I1080" i="1"/>
  <c r="K1080" i="1"/>
  <c r="I1179" i="1"/>
  <c r="K1179" i="1"/>
  <c r="K1328" i="1"/>
  <c r="I1328" i="1"/>
  <c r="AN1525" i="1"/>
  <c r="P1525" i="1"/>
  <c r="AN1177" i="1"/>
  <c r="P1177" i="1"/>
  <c r="Y1330" i="1"/>
  <c r="Z1329" i="1"/>
  <c r="Z1081" i="1"/>
  <c r="Y1082" i="1"/>
  <c r="AN1078" i="1"/>
  <c r="P1078" i="1"/>
  <c r="O1079" i="1"/>
  <c r="AR1079" i="1" s="1"/>
  <c r="N1079" i="1"/>
  <c r="AQ1079" i="1" s="1"/>
  <c r="J1079" i="1"/>
  <c r="L1079" i="1"/>
  <c r="AO1079" i="1" s="1"/>
  <c r="M1079" i="1"/>
  <c r="AP1079" i="1" s="1"/>
  <c r="J1178" i="1"/>
  <c r="O1178" i="1"/>
  <c r="AR1178" i="1" s="1"/>
  <c r="M1178" i="1"/>
  <c r="AP1178" i="1" s="1"/>
  <c r="N1178" i="1"/>
  <c r="AQ1178" i="1" s="1"/>
  <c r="L1178" i="1"/>
  <c r="AO1178" i="1" s="1"/>
  <c r="Q1325" i="1"/>
  <c r="AS1325" i="1"/>
  <c r="Z1528" i="1"/>
  <c r="Y1529" i="1"/>
  <c r="Y1181" i="1"/>
  <c r="Z1180" i="1"/>
  <c r="Q1524" i="1"/>
  <c r="AS1524" i="1"/>
  <c r="L1327" i="1"/>
  <c r="AO1327" i="1" s="1"/>
  <c r="M1327" i="1"/>
  <c r="AP1327" i="1" s="1"/>
  <c r="N1327" i="1"/>
  <c r="AQ1327" i="1" s="1"/>
  <c r="O1327" i="1"/>
  <c r="AR1327" i="1" s="1"/>
  <c r="J1327" i="1"/>
  <c r="AN1326" i="1"/>
  <c r="P1326" i="1"/>
  <c r="AS1077" i="1"/>
  <c r="Q1077" i="1"/>
  <c r="L1526" i="1"/>
  <c r="AO1526" i="1" s="1"/>
  <c r="J1526" i="1"/>
  <c r="O1526" i="1"/>
  <c r="AR1526" i="1" s="1"/>
  <c r="M1526" i="1"/>
  <c r="AP1526" i="1" s="1"/>
  <c r="N1526" i="1"/>
  <c r="AQ1526" i="1" s="1"/>
  <c r="AS1176" i="1"/>
  <c r="Q1176" i="1"/>
  <c r="AN185" i="1"/>
  <c r="AN533" i="1"/>
  <c r="AN87" i="1"/>
  <c r="AN334" i="1"/>
  <c r="Q183" i="1"/>
  <c r="AS332" i="1"/>
  <c r="Q531" i="1"/>
  <c r="Q85" i="1"/>
  <c r="AS531" i="1"/>
  <c r="K534" i="1"/>
  <c r="K335" i="1"/>
  <c r="K88" i="1"/>
  <c r="K186" i="1"/>
  <c r="I534" i="1"/>
  <c r="J534" i="1" s="1"/>
  <c r="I335" i="1"/>
  <c r="J335" i="1" s="1"/>
  <c r="I88" i="1"/>
  <c r="J88" i="1" s="1"/>
  <c r="I186" i="1"/>
  <c r="J186" i="1" s="1"/>
  <c r="AS183" i="1"/>
  <c r="P86" i="1"/>
  <c r="AS85" i="1"/>
  <c r="Q332" i="1"/>
  <c r="P532" i="1"/>
  <c r="P184" i="1"/>
  <c r="P333" i="1"/>
  <c r="O87" i="1"/>
  <c r="AR87" i="1" s="1"/>
  <c r="L87" i="1"/>
  <c r="AO87" i="1" s="1"/>
  <c r="N87" i="1"/>
  <c r="AQ87" i="1" s="1"/>
  <c r="M87" i="1"/>
  <c r="AP87" i="1" s="1"/>
  <c r="Z535" i="1"/>
  <c r="Y536" i="1"/>
  <c r="Y90" i="1"/>
  <c r="Z89" i="1"/>
  <c r="M185" i="1"/>
  <c r="AP185" i="1" s="1"/>
  <c r="O185" i="1"/>
  <c r="AR185" i="1" s="1"/>
  <c r="N185" i="1"/>
  <c r="AQ185" i="1" s="1"/>
  <c r="L185" i="1"/>
  <c r="AO185" i="1" s="1"/>
  <c r="Y337" i="1"/>
  <c r="Z336" i="1"/>
  <c r="N334" i="1"/>
  <c r="AQ334" i="1" s="1"/>
  <c r="L334" i="1"/>
  <c r="AO334" i="1" s="1"/>
  <c r="O334" i="1"/>
  <c r="AR334" i="1" s="1"/>
  <c r="M334" i="1"/>
  <c r="AP334" i="1" s="1"/>
  <c r="Y188" i="1"/>
  <c r="Z187" i="1"/>
  <c r="L533" i="1"/>
  <c r="AO533" i="1" s="1"/>
  <c r="O533" i="1"/>
  <c r="AR533" i="1" s="1"/>
  <c r="N533" i="1"/>
  <c r="AQ533" i="1" s="1"/>
  <c r="M533" i="1"/>
  <c r="AP533" i="1" s="1"/>
  <c r="T3065" i="1"/>
  <c r="S3065" i="1"/>
  <c r="R3065" i="1"/>
  <c r="U3065" i="1"/>
  <c r="E3065" i="1"/>
  <c r="V3065" i="1"/>
  <c r="F3065" i="1"/>
  <c r="V5049" i="1"/>
  <c r="F5049" i="1"/>
  <c r="T5049" i="1"/>
  <c r="E5049" i="1"/>
  <c r="S5049" i="1"/>
  <c r="U5049" i="1"/>
  <c r="R5049" i="1"/>
  <c r="T2321" i="1"/>
  <c r="S2321" i="1"/>
  <c r="E2321" i="1"/>
  <c r="U2321" i="1"/>
  <c r="V2321" i="1"/>
  <c r="F2321" i="1"/>
  <c r="R2321" i="1"/>
  <c r="V2073" i="1"/>
  <c r="U2073" i="1"/>
  <c r="T2073" i="1"/>
  <c r="E2073" i="1"/>
  <c r="S2073" i="1"/>
  <c r="F2073" i="1"/>
  <c r="R2073" i="1"/>
  <c r="T2172" i="1"/>
  <c r="S2172" i="1"/>
  <c r="E2172" i="1"/>
  <c r="U2172" i="1"/>
  <c r="R2172" i="1"/>
  <c r="V2172" i="1"/>
  <c r="F2172" i="1"/>
  <c r="V4057" i="1"/>
  <c r="T4057" i="1"/>
  <c r="E4057" i="1"/>
  <c r="R4057" i="1"/>
  <c r="S4057" i="1"/>
  <c r="F4057" i="1"/>
  <c r="U4057" i="1"/>
  <c r="U3164" i="1"/>
  <c r="E3164" i="1"/>
  <c r="F3164" i="1"/>
  <c r="T3164" i="1"/>
  <c r="S3164" i="1"/>
  <c r="V3164" i="1"/>
  <c r="R3164" i="1"/>
  <c r="S4504" i="1"/>
  <c r="R4504" i="1"/>
  <c r="V4504" i="1"/>
  <c r="T4504" i="1"/>
  <c r="E4504" i="1"/>
  <c r="U4504" i="1"/>
  <c r="F4504" i="1"/>
  <c r="S5148" i="1"/>
  <c r="T5148" i="1"/>
  <c r="E5148" i="1"/>
  <c r="U5148" i="1"/>
  <c r="F5148" i="1"/>
  <c r="R5148" i="1"/>
  <c r="V5148" i="1"/>
  <c r="V3313" i="1"/>
  <c r="E3313" i="1"/>
  <c r="F3313" i="1"/>
  <c r="T3313" i="1"/>
  <c r="R3313" i="1"/>
  <c r="U3313" i="1"/>
  <c r="S3313" i="1"/>
  <c r="R5297" i="1"/>
  <c r="V5297" i="1"/>
  <c r="S5297" i="1"/>
  <c r="E5297" i="1"/>
  <c r="F5297" i="1"/>
  <c r="U5297" i="1"/>
  <c r="T5297" i="1"/>
  <c r="F4305" i="1"/>
  <c r="S4305" i="1"/>
  <c r="T4305" i="1"/>
  <c r="E4305" i="1"/>
  <c r="R4305" i="1"/>
  <c r="U4305" i="1"/>
  <c r="V4305" i="1"/>
  <c r="S5496" i="1"/>
  <c r="R5496" i="1"/>
  <c r="T5496" i="1"/>
  <c r="E5496" i="1"/>
  <c r="U5496" i="1"/>
  <c r="V5496" i="1"/>
  <c r="F5496" i="1"/>
  <c r="R4156" i="1"/>
  <c r="S4156" i="1"/>
  <c r="V4156" i="1"/>
  <c r="E4156" i="1"/>
  <c r="T4156" i="1"/>
  <c r="U4156" i="1"/>
  <c r="F4156" i="1"/>
  <c r="S2520" i="1"/>
  <c r="R2520" i="1"/>
  <c r="T2520" i="1"/>
  <c r="E2520" i="1"/>
  <c r="F2520" i="1"/>
  <c r="U2520" i="1"/>
  <c r="V2520" i="1"/>
  <c r="U3512" i="1"/>
  <c r="E3512" i="1"/>
  <c r="T3512" i="1"/>
  <c r="R3512" i="1"/>
  <c r="F3512" i="1"/>
  <c r="V3512" i="1"/>
  <c r="S3512" i="1"/>
  <c r="F1528" i="1"/>
  <c r="U1528" i="1"/>
  <c r="S1528" i="1"/>
  <c r="T1528" i="1"/>
  <c r="R1528" i="1"/>
  <c r="E1528" i="1"/>
  <c r="V1528" i="1"/>
  <c r="V1180" i="1"/>
  <c r="R1180" i="1"/>
  <c r="U1180" i="1"/>
  <c r="E1180" i="1"/>
  <c r="T1180" i="1"/>
  <c r="F1180" i="1"/>
  <c r="S1180" i="1"/>
  <c r="F1329" i="1"/>
  <c r="V1329" i="1"/>
  <c r="S1329" i="1"/>
  <c r="E1329" i="1"/>
  <c r="T1329" i="1"/>
  <c r="U1329" i="1"/>
  <c r="R1329" i="1"/>
  <c r="T1081" i="1"/>
  <c r="F1081" i="1"/>
  <c r="E1081" i="1"/>
  <c r="R1081" i="1"/>
  <c r="V1081" i="1"/>
  <c r="U1081" i="1"/>
  <c r="S1081" i="1"/>
  <c r="V535" i="1"/>
  <c r="S535" i="1"/>
  <c r="R535" i="1"/>
  <c r="U535" i="1"/>
  <c r="T535" i="1"/>
  <c r="F535" i="1"/>
  <c r="E535" i="1"/>
  <c r="V89" i="1"/>
  <c r="U89" i="1"/>
  <c r="T89" i="1"/>
  <c r="R89" i="1"/>
  <c r="S89" i="1"/>
  <c r="F89" i="1"/>
  <c r="E89" i="1"/>
  <c r="V336" i="1"/>
  <c r="R336" i="1"/>
  <c r="U336" i="1"/>
  <c r="T336" i="1"/>
  <c r="S336" i="1"/>
  <c r="F336" i="1"/>
  <c r="E336" i="1"/>
  <c r="V187" i="1"/>
  <c r="U187" i="1"/>
  <c r="T187" i="1"/>
  <c r="S187" i="1"/>
  <c r="R187" i="1"/>
  <c r="F187" i="1"/>
  <c r="E187" i="1"/>
  <c r="B187" i="4" l="1"/>
  <c r="B336" i="4"/>
  <c r="B89" i="4"/>
  <c r="B535" i="4"/>
  <c r="A166" i="1"/>
  <c r="AM165" i="1"/>
  <c r="K3512" i="1"/>
  <c r="I3512" i="1"/>
  <c r="I2520" i="1"/>
  <c r="K2520" i="1"/>
  <c r="I4156" i="1"/>
  <c r="K4156" i="1"/>
  <c r="I5496" i="1"/>
  <c r="K5496" i="1"/>
  <c r="I4305" i="1"/>
  <c r="K4305" i="1"/>
  <c r="K5297" i="1"/>
  <c r="I5297" i="1"/>
  <c r="I3313" i="1"/>
  <c r="K3313" i="1"/>
  <c r="I5148" i="1"/>
  <c r="K5148" i="1"/>
  <c r="I4504" i="1"/>
  <c r="K4504" i="1"/>
  <c r="I3164" i="1"/>
  <c r="K3164" i="1"/>
  <c r="I4057" i="1"/>
  <c r="K4057" i="1"/>
  <c r="I2172" i="1"/>
  <c r="K2172" i="1"/>
  <c r="I2073" i="1"/>
  <c r="K2073" i="1"/>
  <c r="I2321" i="1"/>
  <c r="K2321" i="1"/>
  <c r="I5049" i="1"/>
  <c r="K5049" i="1"/>
  <c r="K3065" i="1"/>
  <c r="I3065" i="1"/>
  <c r="AN5494" i="1"/>
  <c r="P5494" i="1"/>
  <c r="Z4157" i="1"/>
  <c r="Y4158" i="1"/>
  <c r="AS3161" i="1"/>
  <c r="Q3161" i="1"/>
  <c r="P3162" i="1"/>
  <c r="AN3162" i="1"/>
  <c r="AS5145" i="1"/>
  <c r="Q5145" i="1"/>
  <c r="A4090" i="1"/>
  <c r="AM4089" i="1"/>
  <c r="Z3513" i="1"/>
  <c r="Y3514" i="1"/>
  <c r="AS3310" i="1"/>
  <c r="Q3310" i="1"/>
  <c r="Z2322" i="1"/>
  <c r="Y2323" i="1"/>
  <c r="Z5050" i="1"/>
  <c r="Y5051" i="1"/>
  <c r="O3163" i="1"/>
  <c r="AR3163" i="1" s="1"/>
  <c r="M3163" i="1"/>
  <c r="AP3163" i="1" s="1"/>
  <c r="N3163" i="1"/>
  <c r="AQ3163" i="1" s="1"/>
  <c r="L3163" i="1"/>
  <c r="AO3163" i="1" s="1"/>
  <c r="J3163" i="1"/>
  <c r="L2072" i="1"/>
  <c r="AO2072" i="1" s="1"/>
  <c r="J2072" i="1"/>
  <c r="O2072" i="1"/>
  <c r="AR2072" i="1" s="1"/>
  <c r="N2072" i="1"/>
  <c r="AQ2072" i="1" s="1"/>
  <c r="M2072" i="1"/>
  <c r="AP2072" i="1" s="1"/>
  <c r="AN4502" i="1"/>
  <c r="P4502" i="1"/>
  <c r="Q4302" i="1"/>
  <c r="AS4302" i="1"/>
  <c r="Y5498" i="1"/>
  <c r="Z5497" i="1"/>
  <c r="Q2517" i="1"/>
  <c r="AS2517" i="1"/>
  <c r="A1090" i="1"/>
  <c r="AM1089" i="1"/>
  <c r="AS5493" i="1"/>
  <c r="Q5493" i="1"/>
  <c r="Z3066" i="1"/>
  <c r="Y3067" i="1"/>
  <c r="N2519" i="1"/>
  <c r="AQ2519" i="1" s="1"/>
  <c r="L2519" i="1"/>
  <c r="AO2519" i="1" s="1"/>
  <c r="J2519" i="1"/>
  <c r="O2519" i="1"/>
  <c r="AR2519" i="1" s="1"/>
  <c r="M2519" i="1"/>
  <c r="AP2519" i="1" s="1"/>
  <c r="N5147" i="1"/>
  <c r="AQ5147" i="1" s="1"/>
  <c r="M5147" i="1"/>
  <c r="AP5147" i="1" s="1"/>
  <c r="L5147" i="1"/>
  <c r="AO5147" i="1" s="1"/>
  <c r="J5147" i="1"/>
  <c r="O5147" i="1"/>
  <c r="AR5147" i="1" s="1"/>
  <c r="P2170" i="1"/>
  <c r="AN2170" i="1"/>
  <c r="Q5294" i="1"/>
  <c r="AS5294" i="1"/>
  <c r="Y3315" i="1"/>
  <c r="Z3314" i="1"/>
  <c r="Y5150" i="1"/>
  <c r="Z5149" i="1"/>
  <c r="L2171" i="1"/>
  <c r="AO2171" i="1" s="1"/>
  <c r="J2171" i="1"/>
  <c r="O2171" i="1"/>
  <c r="AR2171" i="1" s="1"/>
  <c r="N2171" i="1"/>
  <c r="AQ2171" i="1" s="1"/>
  <c r="M2171" i="1"/>
  <c r="AP2171" i="1" s="1"/>
  <c r="Q2169" i="1"/>
  <c r="AS2169" i="1"/>
  <c r="P5047" i="1"/>
  <c r="AN5047" i="1"/>
  <c r="Y4307" i="1"/>
  <c r="Z4306" i="1"/>
  <c r="Q2070" i="1"/>
  <c r="AS2070" i="1"/>
  <c r="Y5299" i="1"/>
  <c r="Z5298" i="1"/>
  <c r="Q3509" i="1"/>
  <c r="AS3509" i="1"/>
  <c r="A5090" i="1"/>
  <c r="AM5089" i="1"/>
  <c r="O4155" i="1"/>
  <c r="AR4155" i="1" s="1"/>
  <c r="J4155" i="1"/>
  <c r="L4155" i="1"/>
  <c r="AO4155" i="1" s="1"/>
  <c r="N4155" i="1"/>
  <c r="AQ4155" i="1" s="1"/>
  <c r="M4155" i="1"/>
  <c r="AP4155" i="1" s="1"/>
  <c r="O4056" i="1"/>
  <c r="AR4056" i="1" s="1"/>
  <c r="M4056" i="1"/>
  <c r="AP4056" i="1" s="1"/>
  <c r="L4056" i="1"/>
  <c r="AO4056" i="1" s="1"/>
  <c r="N4056" i="1"/>
  <c r="AQ4056" i="1" s="1"/>
  <c r="J4056" i="1"/>
  <c r="O4304" i="1"/>
  <c r="AR4304" i="1" s="1"/>
  <c r="M4304" i="1"/>
  <c r="AP4304" i="1" s="1"/>
  <c r="N4304" i="1"/>
  <c r="AQ4304" i="1" s="1"/>
  <c r="L4304" i="1"/>
  <c r="AO4304" i="1" s="1"/>
  <c r="J4304" i="1"/>
  <c r="AS2318" i="1"/>
  <c r="Q2318" i="1"/>
  <c r="Y3166" i="1"/>
  <c r="Z3165" i="1"/>
  <c r="AS4054" i="1"/>
  <c r="Q4054" i="1"/>
  <c r="AN3063" i="1"/>
  <c r="P3063" i="1"/>
  <c r="Q3062" i="1"/>
  <c r="AS3062" i="1"/>
  <c r="AN4154" i="1"/>
  <c r="P4154" i="1"/>
  <c r="Z4058" i="1"/>
  <c r="Y4059" i="1"/>
  <c r="O3064" i="1"/>
  <c r="AR3064" i="1" s="1"/>
  <c r="L3064" i="1"/>
  <c r="AO3064" i="1" s="1"/>
  <c r="N3064" i="1"/>
  <c r="AQ3064" i="1" s="1"/>
  <c r="M3064" i="1"/>
  <c r="AP3064" i="1" s="1"/>
  <c r="J3064" i="1"/>
  <c r="N3511" i="1"/>
  <c r="AQ3511" i="1" s="1"/>
  <c r="M3511" i="1"/>
  <c r="AP3511" i="1" s="1"/>
  <c r="L3511" i="1"/>
  <c r="AO3511" i="1" s="1"/>
  <c r="J3511" i="1"/>
  <c r="O3511" i="1"/>
  <c r="AR3511" i="1" s="1"/>
  <c r="Q5046" i="1"/>
  <c r="AS5046" i="1"/>
  <c r="Z2074" i="1"/>
  <c r="Y2075" i="1"/>
  <c r="AN5146" i="1"/>
  <c r="P5146" i="1"/>
  <c r="A2090" i="1"/>
  <c r="AM2089" i="1"/>
  <c r="AS4153" i="1"/>
  <c r="Q4153" i="1"/>
  <c r="M4503" i="1"/>
  <c r="AP4503" i="1" s="1"/>
  <c r="N4503" i="1"/>
  <c r="AQ4503" i="1" s="1"/>
  <c r="L4503" i="1"/>
  <c r="AO4503" i="1" s="1"/>
  <c r="J4503" i="1"/>
  <c r="O4503" i="1"/>
  <c r="AR4503" i="1" s="1"/>
  <c r="O2320" i="1"/>
  <c r="AR2320" i="1" s="1"/>
  <c r="L2320" i="1"/>
  <c r="AO2320" i="1" s="1"/>
  <c r="J2320" i="1"/>
  <c r="M2320" i="1"/>
  <c r="AP2320" i="1" s="1"/>
  <c r="N2320" i="1"/>
  <c r="AQ2320" i="1" s="1"/>
  <c r="P2071" i="1"/>
  <c r="AN2071" i="1"/>
  <c r="P3311" i="1"/>
  <c r="AN3311" i="1"/>
  <c r="A3090" i="1"/>
  <c r="AM3089" i="1"/>
  <c r="Y4506" i="1"/>
  <c r="Z4505" i="1"/>
  <c r="Q4501" i="1"/>
  <c r="AS4501" i="1"/>
  <c r="P4303" i="1"/>
  <c r="AN4303" i="1"/>
  <c r="L3312" i="1"/>
  <c r="AO3312" i="1" s="1"/>
  <c r="O3312" i="1"/>
  <c r="AR3312" i="1" s="1"/>
  <c r="M3312" i="1"/>
  <c r="AP3312" i="1" s="1"/>
  <c r="J3312" i="1"/>
  <c r="N3312" i="1"/>
  <c r="AQ3312" i="1" s="1"/>
  <c r="O5296" i="1"/>
  <c r="AR5296" i="1" s="1"/>
  <c r="N5296" i="1"/>
  <c r="AQ5296" i="1" s="1"/>
  <c r="M5296" i="1"/>
  <c r="AP5296" i="1" s="1"/>
  <c r="L5296" i="1"/>
  <c r="AO5296" i="1" s="1"/>
  <c r="J5296" i="1"/>
  <c r="P2319" i="1"/>
  <c r="AN2319" i="1"/>
  <c r="Y2174" i="1"/>
  <c r="Z2173" i="1"/>
  <c r="AN4055" i="1"/>
  <c r="P4055" i="1"/>
  <c r="P2518" i="1"/>
  <c r="AN2518" i="1"/>
  <c r="AN5295" i="1"/>
  <c r="P5295" i="1"/>
  <c r="AN3510" i="1"/>
  <c r="P3510" i="1"/>
  <c r="Z2521" i="1"/>
  <c r="Y2522" i="1"/>
  <c r="L5495" i="1"/>
  <c r="AO5495" i="1" s="1"/>
  <c r="M5495" i="1"/>
  <c r="AP5495" i="1" s="1"/>
  <c r="J5495" i="1"/>
  <c r="O5495" i="1"/>
  <c r="AR5495" i="1" s="1"/>
  <c r="N5495" i="1"/>
  <c r="AQ5495" i="1" s="1"/>
  <c r="J5048" i="1"/>
  <c r="O5048" i="1"/>
  <c r="AR5048" i="1" s="1"/>
  <c r="M5048" i="1"/>
  <c r="AP5048" i="1" s="1"/>
  <c r="N5048" i="1"/>
  <c r="AQ5048" i="1" s="1"/>
  <c r="L5048" i="1"/>
  <c r="AO5048" i="1" s="1"/>
  <c r="I1081" i="1"/>
  <c r="K1081" i="1"/>
  <c r="K1329" i="1"/>
  <c r="I1329" i="1"/>
  <c r="K1180" i="1"/>
  <c r="I1180" i="1"/>
  <c r="K1528" i="1"/>
  <c r="I1528" i="1"/>
  <c r="O1328" i="1"/>
  <c r="AR1328" i="1" s="1"/>
  <c r="M1328" i="1"/>
  <c r="AP1328" i="1" s="1"/>
  <c r="N1328" i="1"/>
  <c r="AQ1328" i="1" s="1"/>
  <c r="L1328" i="1"/>
  <c r="AO1328" i="1" s="1"/>
  <c r="J1328" i="1"/>
  <c r="Q1326" i="1"/>
  <c r="AS1326" i="1"/>
  <c r="AN1079" i="1"/>
  <c r="P1079" i="1"/>
  <c r="AN1327" i="1"/>
  <c r="P1327" i="1"/>
  <c r="Z1330" i="1"/>
  <c r="Y1331" i="1"/>
  <c r="O1179" i="1"/>
  <c r="AR1179" i="1" s="1"/>
  <c r="M1179" i="1"/>
  <c r="AP1179" i="1" s="1"/>
  <c r="L1179" i="1"/>
  <c r="AO1179" i="1" s="1"/>
  <c r="J1179" i="1"/>
  <c r="N1179" i="1"/>
  <c r="AQ1179" i="1" s="1"/>
  <c r="Y1182" i="1"/>
  <c r="Z1181" i="1"/>
  <c r="Q1078" i="1"/>
  <c r="AS1078" i="1"/>
  <c r="Q1177" i="1"/>
  <c r="AS1177" i="1"/>
  <c r="AN1526" i="1"/>
  <c r="P1526" i="1"/>
  <c r="O1080" i="1"/>
  <c r="AR1080" i="1" s="1"/>
  <c r="J1080" i="1"/>
  <c r="M1080" i="1"/>
  <c r="AP1080" i="1" s="1"/>
  <c r="N1080" i="1"/>
  <c r="AQ1080" i="1" s="1"/>
  <c r="L1080" i="1"/>
  <c r="AO1080" i="1" s="1"/>
  <c r="Y1530" i="1"/>
  <c r="Z1529" i="1"/>
  <c r="AN1178" i="1"/>
  <c r="P1178" i="1"/>
  <c r="Y1083" i="1"/>
  <c r="Z1082" i="1"/>
  <c r="Q1525" i="1"/>
  <c r="AS1525" i="1"/>
  <c r="M1527" i="1"/>
  <c r="AP1527" i="1" s="1"/>
  <c r="L1527" i="1"/>
  <c r="AO1527" i="1" s="1"/>
  <c r="J1527" i="1"/>
  <c r="O1527" i="1"/>
  <c r="AR1527" i="1" s="1"/>
  <c r="N1527" i="1"/>
  <c r="AQ1527" i="1" s="1"/>
  <c r="AS333" i="1"/>
  <c r="AN534" i="1"/>
  <c r="AS532" i="1"/>
  <c r="Q86" i="1"/>
  <c r="AN186" i="1"/>
  <c r="AN335" i="1"/>
  <c r="AS184" i="1"/>
  <c r="Q184" i="1"/>
  <c r="AS86" i="1"/>
  <c r="K187" i="1"/>
  <c r="K336" i="1"/>
  <c r="K89" i="1"/>
  <c r="K535" i="1"/>
  <c r="I187" i="1"/>
  <c r="J187" i="1" s="1"/>
  <c r="I336" i="1"/>
  <c r="J336" i="1" s="1"/>
  <c r="I89" i="1"/>
  <c r="J89" i="1" s="1"/>
  <c r="I535" i="1"/>
  <c r="J535" i="1" s="1"/>
  <c r="Q333" i="1"/>
  <c r="AN88" i="1"/>
  <c r="P185" i="1"/>
  <c r="P87" i="1"/>
  <c r="P334" i="1"/>
  <c r="Q532" i="1"/>
  <c r="P533" i="1"/>
  <c r="Y189" i="1"/>
  <c r="Z188" i="1"/>
  <c r="Z90" i="1"/>
  <c r="Y91" i="1"/>
  <c r="M335" i="1"/>
  <c r="AP335" i="1" s="1"/>
  <c r="L335" i="1"/>
  <c r="AO335" i="1" s="1"/>
  <c r="N335" i="1"/>
  <c r="AQ335" i="1" s="1"/>
  <c r="O335" i="1"/>
  <c r="AR335" i="1" s="1"/>
  <c r="Y338" i="1"/>
  <c r="Z337" i="1"/>
  <c r="Y537" i="1"/>
  <c r="Z536" i="1"/>
  <c r="N186" i="1"/>
  <c r="AQ186" i="1" s="1"/>
  <c r="L186" i="1"/>
  <c r="AO186" i="1" s="1"/>
  <c r="M186" i="1"/>
  <c r="AP186" i="1" s="1"/>
  <c r="O186" i="1"/>
  <c r="AR186" i="1" s="1"/>
  <c r="M534" i="1"/>
  <c r="AP534" i="1" s="1"/>
  <c r="L534" i="1"/>
  <c r="AO534" i="1" s="1"/>
  <c r="N534" i="1"/>
  <c r="AQ534" i="1" s="1"/>
  <c r="O534" i="1"/>
  <c r="AR534" i="1" s="1"/>
  <c r="N88" i="1"/>
  <c r="AQ88" i="1" s="1"/>
  <c r="M88" i="1"/>
  <c r="AP88" i="1" s="1"/>
  <c r="L88" i="1"/>
  <c r="AO88" i="1" s="1"/>
  <c r="O88" i="1"/>
  <c r="AR88" i="1" s="1"/>
  <c r="R5050" i="1"/>
  <c r="T5050" i="1"/>
  <c r="U5050" i="1"/>
  <c r="F5050" i="1"/>
  <c r="S5050" i="1"/>
  <c r="V5050" i="1"/>
  <c r="E5050" i="1"/>
  <c r="F5149" i="1"/>
  <c r="U5149" i="1"/>
  <c r="E5149" i="1"/>
  <c r="T5149" i="1"/>
  <c r="S5149" i="1"/>
  <c r="V5149" i="1"/>
  <c r="R5149" i="1"/>
  <c r="E4058" i="1"/>
  <c r="U4058" i="1"/>
  <c r="T4058" i="1"/>
  <c r="R4058" i="1"/>
  <c r="S4058" i="1"/>
  <c r="V4058" i="1"/>
  <c r="F4058" i="1"/>
  <c r="F2074" i="1"/>
  <c r="U2074" i="1"/>
  <c r="E2074" i="1"/>
  <c r="V2074" i="1"/>
  <c r="R2074" i="1"/>
  <c r="T2074" i="1"/>
  <c r="S2074" i="1"/>
  <c r="E5497" i="1"/>
  <c r="T5497" i="1"/>
  <c r="S5497" i="1"/>
  <c r="U5497" i="1"/>
  <c r="F5497" i="1"/>
  <c r="R5497" i="1"/>
  <c r="V5497" i="1"/>
  <c r="U2173" i="1"/>
  <c r="E2173" i="1"/>
  <c r="F2173" i="1"/>
  <c r="S2173" i="1"/>
  <c r="R2173" i="1"/>
  <c r="T2173" i="1"/>
  <c r="V2173" i="1"/>
  <c r="U5298" i="1"/>
  <c r="S5298" i="1"/>
  <c r="F5298" i="1"/>
  <c r="V5298" i="1"/>
  <c r="T5298" i="1"/>
  <c r="E5298" i="1"/>
  <c r="R5298" i="1"/>
  <c r="F3165" i="1"/>
  <c r="U3165" i="1"/>
  <c r="E3165" i="1"/>
  <c r="T3165" i="1"/>
  <c r="V3165" i="1"/>
  <c r="R3165" i="1"/>
  <c r="S3165" i="1"/>
  <c r="V3066" i="1"/>
  <c r="F3066" i="1"/>
  <c r="U3066" i="1"/>
  <c r="R3066" i="1"/>
  <c r="S3066" i="1"/>
  <c r="E3066" i="1"/>
  <c r="T3066" i="1"/>
  <c r="R2521" i="1"/>
  <c r="E2521" i="1"/>
  <c r="U2521" i="1"/>
  <c r="S2521" i="1"/>
  <c r="T2521" i="1"/>
  <c r="V2521" i="1"/>
  <c r="F2521" i="1"/>
  <c r="R4157" i="1"/>
  <c r="S4157" i="1"/>
  <c r="T4157" i="1"/>
  <c r="U4157" i="1"/>
  <c r="V4157" i="1"/>
  <c r="E4157" i="1"/>
  <c r="F4157" i="1"/>
  <c r="S4306" i="1"/>
  <c r="U4306" i="1"/>
  <c r="V4306" i="1"/>
  <c r="E4306" i="1"/>
  <c r="T4306" i="1"/>
  <c r="R4306" i="1"/>
  <c r="F4306" i="1"/>
  <c r="F4505" i="1"/>
  <c r="U4505" i="1"/>
  <c r="E4505" i="1"/>
  <c r="V4505" i="1"/>
  <c r="S4505" i="1"/>
  <c r="R4505" i="1"/>
  <c r="T4505" i="1"/>
  <c r="U2322" i="1"/>
  <c r="V2322" i="1"/>
  <c r="E2322" i="1"/>
  <c r="T2322" i="1"/>
  <c r="F2322" i="1"/>
  <c r="R2322" i="1"/>
  <c r="S2322" i="1"/>
  <c r="S3314" i="1"/>
  <c r="F3314" i="1"/>
  <c r="T3314" i="1"/>
  <c r="V3314" i="1"/>
  <c r="E3314" i="1"/>
  <c r="R3314" i="1"/>
  <c r="U3314" i="1"/>
  <c r="T3513" i="1"/>
  <c r="S3513" i="1"/>
  <c r="F3513" i="1"/>
  <c r="U3513" i="1"/>
  <c r="E3513" i="1"/>
  <c r="V3513" i="1"/>
  <c r="R3513" i="1"/>
  <c r="V1082" i="1"/>
  <c r="T1082" i="1"/>
  <c r="U1082" i="1"/>
  <c r="E1082" i="1"/>
  <c r="F1082" i="1"/>
  <c r="R1082" i="1"/>
  <c r="S1082" i="1"/>
  <c r="E1529" i="1"/>
  <c r="S1529" i="1"/>
  <c r="T1529" i="1"/>
  <c r="U1529" i="1"/>
  <c r="V1529" i="1"/>
  <c r="R1529" i="1"/>
  <c r="F1529" i="1"/>
  <c r="E1330" i="1"/>
  <c r="T1330" i="1"/>
  <c r="R1330" i="1"/>
  <c r="S1330" i="1"/>
  <c r="V1330" i="1"/>
  <c r="F1330" i="1"/>
  <c r="U1330" i="1"/>
  <c r="F1181" i="1"/>
  <c r="T1181" i="1"/>
  <c r="R1181" i="1"/>
  <c r="S1181" i="1"/>
  <c r="V1181" i="1"/>
  <c r="E1181" i="1"/>
  <c r="U1181" i="1"/>
  <c r="R536" i="1"/>
  <c r="V536" i="1"/>
  <c r="U536" i="1"/>
  <c r="T536" i="1"/>
  <c r="S536" i="1"/>
  <c r="F536" i="1"/>
  <c r="E536" i="1"/>
  <c r="V188" i="1"/>
  <c r="U188" i="1"/>
  <c r="S188" i="1"/>
  <c r="T188" i="1"/>
  <c r="R188" i="1"/>
  <c r="F188" i="1"/>
  <c r="E188" i="1"/>
  <c r="U90" i="1"/>
  <c r="V90" i="1"/>
  <c r="S90" i="1"/>
  <c r="R90" i="1"/>
  <c r="T90" i="1"/>
  <c r="F90" i="1"/>
  <c r="E90" i="1"/>
  <c r="R337" i="1"/>
  <c r="U337" i="1"/>
  <c r="T337" i="1"/>
  <c r="V337" i="1"/>
  <c r="S337" i="1"/>
  <c r="F337" i="1"/>
  <c r="E337" i="1"/>
  <c r="B337" i="4" l="1"/>
  <c r="B90" i="4"/>
  <c r="B188" i="4"/>
  <c r="B536" i="4"/>
  <c r="A167" i="1"/>
  <c r="AM166" i="1"/>
  <c r="I3513" i="1"/>
  <c r="K3513" i="1"/>
  <c r="I3314" i="1"/>
  <c r="K3314" i="1"/>
  <c r="K2322" i="1"/>
  <c r="I2322" i="1"/>
  <c r="K4505" i="1"/>
  <c r="I4505" i="1"/>
  <c r="I4306" i="1"/>
  <c r="K4306" i="1"/>
  <c r="K4157" i="1"/>
  <c r="I4157" i="1"/>
  <c r="K2521" i="1"/>
  <c r="I2521" i="1"/>
  <c r="K3066" i="1"/>
  <c r="I3066" i="1"/>
  <c r="K3165" i="1"/>
  <c r="I3165" i="1"/>
  <c r="I5298" i="1"/>
  <c r="K5298" i="1"/>
  <c r="K2173" i="1"/>
  <c r="I2173" i="1"/>
  <c r="I5497" i="1"/>
  <c r="K5497" i="1"/>
  <c r="I2074" i="1"/>
  <c r="K2074" i="1"/>
  <c r="K4058" i="1"/>
  <c r="I4058" i="1"/>
  <c r="K5149" i="1"/>
  <c r="I5149" i="1"/>
  <c r="K5050" i="1"/>
  <c r="I5050" i="1"/>
  <c r="P4503" i="1"/>
  <c r="AN4503" i="1"/>
  <c r="P3064" i="1"/>
  <c r="AN3064" i="1"/>
  <c r="Q3063" i="1"/>
  <c r="AS3063" i="1"/>
  <c r="Y5151" i="1"/>
  <c r="Z5150" i="1"/>
  <c r="A1091" i="1"/>
  <c r="AM1090" i="1"/>
  <c r="P3163" i="1"/>
  <c r="AN3163" i="1"/>
  <c r="Y2324" i="1"/>
  <c r="Z2323" i="1"/>
  <c r="L3065" i="1"/>
  <c r="AO3065" i="1" s="1"/>
  <c r="J3065" i="1"/>
  <c r="O3065" i="1"/>
  <c r="AR3065" i="1" s="1"/>
  <c r="N3065" i="1"/>
  <c r="AQ3065" i="1" s="1"/>
  <c r="M3065" i="1"/>
  <c r="AP3065" i="1" s="1"/>
  <c r="AN4304" i="1"/>
  <c r="P4304" i="1"/>
  <c r="A5091" i="1"/>
  <c r="AM5090" i="1"/>
  <c r="AN5147" i="1"/>
  <c r="P5147" i="1"/>
  <c r="AS4502" i="1"/>
  <c r="Q4502" i="1"/>
  <c r="Z4158" i="1"/>
  <c r="Y4159" i="1"/>
  <c r="N2172" i="1"/>
  <c r="AQ2172" i="1" s="1"/>
  <c r="J2172" i="1"/>
  <c r="M2172" i="1"/>
  <c r="AP2172" i="1" s="1"/>
  <c r="O2172" i="1"/>
  <c r="AR2172" i="1" s="1"/>
  <c r="L2172" i="1"/>
  <c r="AO2172" i="1" s="1"/>
  <c r="O5148" i="1"/>
  <c r="AR5148" i="1" s="1"/>
  <c r="N5148" i="1"/>
  <c r="AQ5148" i="1" s="1"/>
  <c r="L5148" i="1"/>
  <c r="AO5148" i="1" s="1"/>
  <c r="J5148" i="1"/>
  <c r="M5148" i="1"/>
  <c r="AP5148" i="1" s="1"/>
  <c r="O5496" i="1"/>
  <c r="AR5496" i="1" s="1"/>
  <c r="M5496" i="1"/>
  <c r="AP5496" i="1" s="1"/>
  <c r="J5496" i="1"/>
  <c r="L5496" i="1"/>
  <c r="AO5496" i="1" s="1"/>
  <c r="N5496" i="1"/>
  <c r="AQ5496" i="1" s="1"/>
  <c r="Q2319" i="1"/>
  <c r="AS2319" i="1"/>
  <c r="Q2071" i="1"/>
  <c r="AS2071" i="1"/>
  <c r="Z3315" i="1"/>
  <c r="Y3316" i="1"/>
  <c r="Z3067" i="1"/>
  <c r="Y3068" i="1"/>
  <c r="A4091" i="1"/>
  <c r="AM4090" i="1"/>
  <c r="Q2518" i="1"/>
  <c r="AS2518" i="1"/>
  <c r="AN5296" i="1"/>
  <c r="P5296" i="1"/>
  <c r="Y4507" i="1"/>
  <c r="Z4506" i="1"/>
  <c r="P5048" i="1"/>
  <c r="AN5048" i="1"/>
  <c r="Q4055" i="1"/>
  <c r="AS4055" i="1"/>
  <c r="Q5146" i="1"/>
  <c r="AS5146" i="1"/>
  <c r="AS4154" i="1"/>
  <c r="Q4154" i="1"/>
  <c r="Z4307" i="1"/>
  <c r="Y4308" i="1"/>
  <c r="AN2171" i="1"/>
  <c r="P2171" i="1"/>
  <c r="M5049" i="1"/>
  <c r="AP5049" i="1" s="1"/>
  <c r="L5049" i="1"/>
  <c r="AO5049" i="1" s="1"/>
  <c r="O5049" i="1"/>
  <c r="AR5049" i="1" s="1"/>
  <c r="J5049" i="1"/>
  <c r="N5049" i="1"/>
  <c r="AQ5049" i="1" s="1"/>
  <c r="L4057" i="1"/>
  <c r="AO4057" i="1" s="1"/>
  <c r="N4057" i="1"/>
  <c r="AQ4057" i="1" s="1"/>
  <c r="M4057" i="1"/>
  <c r="AP4057" i="1" s="1"/>
  <c r="J4057" i="1"/>
  <c r="O4057" i="1"/>
  <c r="AR4057" i="1" s="1"/>
  <c r="N3313" i="1"/>
  <c r="AQ3313" i="1" s="1"/>
  <c r="L3313" i="1"/>
  <c r="AO3313" i="1" s="1"/>
  <c r="J3313" i="1"/>
  <c r="O3313" i="1"/>
  <c r="AR3313" i="1" s="1"/>
  <c r="M3313" i="1"/>
  <c r="AP3313" i="1" s="1"/>
  <c r="L4156" i="1"/>
  <c r="AO4156" i="1" s="1"/>
  <c r="O4156" i="1"/>
  <c r="AR4156" i="1" s="1"/>
  <c r="J4156" i="1"/>
  <c r="M4156" i="1"/>
  <c r="AP4156" i="1" s="1"/>
  <c r="N4156" i="1"/>
  <c r="AQ4156" i="1" s="1"/>
  <c r="Y2523" i="1"/>
  <c r="Z2522" i="1"/>
  <c r="A2091" i="1"/>
  <c r="AM2090" i="1"/>
  <c r="P2320" i="1"/>
  <c r="AN2320" i="1"/>
  <c r="AN3511" i="1"/>
  <c r="P3511" i="1"/>
  <c r="Q5494" i="1"/>
  <c r="AS5494" i="1"/>
  <c r="L5297" i="1"/>
  <c r="AO5297" i="1" s="1"/>
  <c r="M5297" i="1"/>
  <c r="AP5297" i="1" s="1"/>
  <c r="J5297" i="1"/>
  <c r="O5297" i="1"/>
  <c r="AR5297" i="1" s="1"/>
  <c r="N5297" i="1"/>
  <c r="AQ5297" i="1" s="1"/>
  <c r="AN3312" i="1"/>
  <c r="P3312" i="1"/>
  <c r="Q3510" i="1"/>
  <c r="AS3510" i="1"/>
  <c r="Q4303" i="1"/>
  <c r="AS4303" i="1"/>
  <c r="A3091" i="1"/>
  <c r="AM3090" i="1"/>
  <c r="Z2075" i="1"/>
  <c r="Y2076" i="1"/>
  <c r="Y4060" i="1"/>
  <c r="Z4059" i="1"/>
  <c r="Z3166" i="1"/>
  <c r="Y3167" i="1"/>
  <c r="AS5047" i="1"/>
  <c r="Q5047" i="1"/>
  <c r="M2321" i="1"/>
  <c r="AP2321" i="1" s="1"/>
  <c r="L2321" i="1"/>
  <c r="AO2321" i="1" s="1"/>
  <c r="O2321" i="1"/>
  <c r="AR2321" i="1" s="1"/>
  <c r="J2321" i="1"/>
  <c r="N2321" i="1"/>
  <c r="AQ2321" i="1" s="1"/>
  <c r="J3164" i="1"/>
  <c r="N3164" i="1"/>
  <c r="AQ3164" i="1" s="1"/>
  <c r="O3164" i="1"/>
  <c r="AR3164" i="1" s="1"/>
  <c r="M3164" i="1"/>
  <c r="AP3164" i="1" s="1"/>
  <c r="L3164" i="1"/>
  <c r="AO3164" i="1" s="1"/>
  <c r="N2520" i="1"/>
  <c r="AQ2520" i="1" s="1"/>
  <c r="M2520" i="1"/>
  <c r="AP2520" i="1" s="1"/>
  <c r="O2520" i="1"/>
  <c r="AR2520" i="1" s="1"/>
  <c r="L2520" i="1"/>
  <c r="AO2520" i="1" s="1"/>
  <c r="J2520" i="1"/>
  <c r="AN5495" i="1"/>
  <c r="P5495" i="1"/>
  <c r="Y2175" i="1"/>
  <c r="Z2174" i="1"/>
  <c r="AN4056" i="1"/>
  <c r="P4056" i="1"/>
  <c r="P4155" i="1"/>
  <c r="AN4155" i="1"/>
  <c r="Z5299" i="1"/>
  <c r="Y5300" i="1"/>
  <c r="Z5498" i="1"/>
  <c r="Y5499" i="1"/>
  <c r="P2072" i="1"/>
  <c r="AN2072" i="1"/>
  <c r="Z5051" i="1"/>
  <c r="Y5052" i="1"/>
  <c r="Q3162" i="1"/>
  <c r="AS3162" i="1"/>
  <c r="O3512" i="1"/>
  <c r="AR3512" i="1" s="1"/>
  <c r="N3512" i="1"/>
  <c r="AQ3512" i="1" s="1"/>
  <c r="M3512" i="1"/>
  <c r="AP3512" i="1" s="1"/>
  <c r="L3512" i="1"/>
  <c r="AO3512" i="1" s="1"/>
  <c r="J3512" i="1"/>
  <c r="AS5295" i="1"/>
  <c r="Q5295" i="1"/>
  <c r="Q3311" i="1"/>
  <c r="AS3311" i="1"/>
  <c r="Q2170" i="1"/>
  <c r="AS2170" i="1"/>
  <c r="P2519" i="1"/>
  <c r="AN2519" i="1"/>
  <c r="Y3515" i="1"/>
  <c r="Z3514" i="1"/>
  <c r="J2073" i="1"/>
  <c r="N2073" i="1"/>
  <c r="AQ2073" i="1" s="1"/>
  <c r="M2073" i="1"/>
  <c r="AP2073" i="1" s="1"/>
  <c r="L2073" i="1"/>
  <c r="AO2073" i="1" s="1"/>
  <c r="O2073" i="1"/>
  <c r="AR2073" i="1" s="1"/>
  <c r="N4504" i="1"/>
  <c r="AQ4504" i="1" s="1"/>
  <c r="O4504" i="1"/>
  <c r="AR4504" i="1" s="1"/>
  <c r="M4504" i="1"/>
  <c r="AP4504" i="1" s="1"/>
  <c r="J4504" i="1"/>
  <c r="L4504" i="1"/>
  <c r="AO4504" i="1" s="1"/>
  <c r="M4305" i="1"/>
  <c r="AP4305" i="1" s="1"/>
  <c r="L4305" i="1"/>
  <c r="AO4305" i="1" s="1"/>
  <c r="O4305" i="1"/>
  <c r="AR4305" i="1" s="1"/>
  <c r="J4305" i="1"/>
  <c r="N4305" i="1"/>
  <c r="AQ4305" i="1" s="1"/>
  <c r="I1181" i="1"/>
  <c r="K1181" i="1"/>
  <c r="I1330" i="1"/>
  <c r="K1330" i="1"/>
  <c r="I1529" i="1"/>
  <c r="K1529" i="1"/>
  <c r="I1082" i="1"/>
  <c r="K1082" i="1"/>
  <c r="N1528" i="1"/>
  <c r="AQ1528" i="1" s="1"/>
  <c r="M1528" i="1"/>
  <c r="AP1528" i="1" s="1"/>
  <c r="L1528" i="1"/>
  <c r="AO1528" i="1" s="1"/>
  <c r="J1528" i="1"/>
  <c r="O1528" i="1"/>
  <c r="AR1528" i="1" s="1"/>
  <c r="Z1083" i="1"/>
  <c r="Y1084" i="1"/>
  <c r="AN1527" i="1"/>
  <c r="P1527" i="1"/>
  <c r="AS1178" i="1"/>
  <c r="Q1178" i="1"/>
  <c r="P1080" i="1"/>
  <c r="AN1080" i="1"/>
  <c r="Y1332" i="1"/>
  <c r="Z1331" i="1"/>
  <c r="M1180" i="1"/>
  <c r="AP1180" i="1" s="1"/>
  <c r="O1180" i="1"/>
  <c r="AR1180" i="1" s="1"/>
  <c r="J1180" i="1"/>
  <c r="N1180" i="1"/>
  <c r="AQ1180" i="1" s="1"/>
  <c r="L1180" i="1"/>
  <c r="AO1180" i="1" s="1"/>
  <c r="AN1328" i="1"/>
  <c r="P1328" i="1"/>
  <c r="AS1526" i="1"/>
  <c r="Q1526" i="1"/>
  <c r="Z1182" i="1"/>
  <c r="Y1183" i="1"/>
  <c r="M1329" i="1"/>
  <c r="AP1329" i="1" s="1"/>
  <c r="O1329" i="1"/>
  <c r="AR1329" i="1" s="1"/>
  <c r="N1329" i="1"/>
  <c r="AQ1329" i="1" s="1"/>
  <c r="L1329" i="1"/>
  <c r="AO1329" i="1" s="1"/>
  <c r="J1329" i="1"/>
  <c r="AS1327" i="1"/>
  <c r="Q1327" i="1"/>
  <c r="Y1531" i="1"/>
  <c r="Z1530" i="1"/>
  <c r="AN1179" i="1"/>
  <c r="P1179" i="1"/>
  <c r="AS1079" i="1"/>
  <c r="Q1079" i="1"/>
  <c r="O1081" i="1"/>
  <c r="AR1081" i="1" s="1"/>
  <c r="N1081" i="1"/>
  <c r="AQ1081" i="1" s="1"/>
  <c r="J1081" i="1"/>
  <c r="L1081" i="1"/>
  <c r="AO1081" i="1" s="1"/>
  <c r="M1081" i="1"/>
  <c r="AP1081" i="1" s="1"/>
  <c r="AN535" i="1"/>
  <c r="Q533" i="1"/>
  <c r="AS334" i="1"/>
  <c r="AN187" i="1"/>
  <c r="AN336" i="1"/>
  <c r="Q87" i="1"/>
  <c r="AS185" i="1"/>
  <c r="Q185" i="1"/>
  <c r="K337" i="1"/>
  <c r="K90" i="1"/>
  <c r="K188" i="1"/>
  <c r="K536" i="1"/>
  <c r="I337" i="1"/>
  <c r="J337" i="1" s="1"/>
  <c r="I90" i="1"/>
  <c r="J90" i="1" s="1"/>
  <c r="I188" i="1"/>
  <c r="J188" i="1" s="1"/>
  <c r="I536" i="1"/>
  <c r="J536" i="1" s="1"/>
  <c r="AS87" i="1"/>
  <c r="AN89" i="1"/>
  <c r="Q334" i="1"/>
  <c r="P88" i="1"/>
  <c r="P186" i="1"/>
  <c r="P534" i="1"/>
  <c r="AS533" i="1"/>
  <c r="P335" i="1"/>
  <c r="Y339" i="1"/>
  <c r="Z338" i="1"/>
  <c r="Y190" i="1"/>
  <c r="Z189" i="1"/>
  <c r="O336" i="1"/>
  <c r="AR336" i="1" s="1"/>
  <c r="M336" i="1"/>
  <c r="AP336" i="1" s="1"/>
  <c r="L336" i="1"/>
  <c r="AO336" i="1" s="1"/>
  <c r="N336" i="1"/>
  <c r="AQ336" i="1" s="1"/>
  <c r="N535" i="1"/>
  <c r="AQ535" i="1" s="1"/>
  <c r="L535" i="1"/>
  <c r="AO535" i="1" s="1"/>
  <c r="M535" i="1"/>
  <c r="AP535" i="1" s="1"/>
  <c r="O535" i="1"/>
  <c r="AR535" i="1" s="1"/>
  <c r="O187" i="1"/>
  <c r="AR187" i="1" s="1"/>
  <c r="L187" i="1"/>
  <c r="AO187" i="1" s="1"/>
  <c r="M187" i="1"/>
  <c r="AP187" i="1" s="1"/>
  <c r="N187" i="1"/>
  <c r="AQ187" i="1" s="1"/>
  <c r="Y538" i="1"/>
  <c r="Z537" i="1"/>
  <c r="Y92" i="1"/>
  <c r="Z91" i="1"/>
  <c r="N89" i="1"/>
  <c r="AQ89" i="1" s="1"/>
  <c r="O89" i="1"/>
  <c r="AR89" i="1" s="1"/>
  <c r="M89" i="1"/>
  <c r="AP89" i="1" s="1"/>
  <c r="L89" i="1"/>
  <c r="AO89" i="1" s="1"/>
  <c r="R5498" i="1"/>
  <c r="T5498" i="1"/>
  <c r="E5498" i="1"/>
  <c r="F5498" i="1"/>
  <c r="V5498" i="1"/>
  <c r="S5498" i="1"/>
  <c r="U5498" i="1"/>
  <c r="R3067" i="1"/>
  <c r="V3067" i="1"/>
  <c r="F3067" i="1"/>
  <c r="U3067" i="1"/>
  <c r="E3067" i="1"/>
  <c r="S3067" i="1"/>
  <c r="T3067" i="1"/>
  <c r="R2522" i="1"/>
  <c r="V2522" i="1"/>
  <c r="E2522" i="1"/>
  <c r="S2522" i="1"/>
  <c r="U2522" i="1"/>
  <c r="F2522" i="1"/>
  <c r="T2522" i="1"/>
  <c r="V2075" i="1"/>
  <c r="E2075" i="1"/>
  <c r="R2075" i="1"/>
  <c r="F2075" i="1"/>
  <c r="S2075" i="1"/>
  <c r="T2075" i="1"/>
  <c r="U2075" i="1"/>
  <c r="F2323" i="1"/>
  <c r="E2323" i="1"/>
  <c r="V2323" i="1"/>
  <c r="U2323" i="1"/>
  <c r="T2323" i="1"/>
  <c r="R2323" i="1"/>
  <c r="S2323" i="1"/>
  <c r="F4506" i="1"/>
  <c r="U4506" i="1"/>
  <c r="R4506" i="1"/>
  <c r="E4506" i="1"/>
  <c r="T4506" i="1"/>
  <c r="V4506" i="1"/>
  <c r="S4506" i="1"/>
  <c r="S3166" i="1"/>
  <c r="V3166" i="1"/>
  <c r="R3166" i="1"/>
  <c r="T3166" i="1"/>
  <c r="E3166" i="1"/>
  <c r="F3166" i="1"/>
  <c r="U3166" i="1"/>
  <c r="S5150" i="1"/>
  <c r="R5150" i="1"/>
  <c r="U5150" i="1"/>
  <c r="E5150" i="1"/>
  <c r="T5150" i="1"/>
  <c r="V5150" i="1"/>
  <c r="F5150" i="1"/>
  <c r="T4158" i="1"/>
  <c r="E4158" i="1"/>
  <c r="R4158" i="1"/>
  <c r="S4158" i="1"/>
  <c r="V4158" i="1"/>
  <c r="U4158" i="1"/>
  <c r="F4158" i="1"/>
  <c r="R3315" i="1"/>
  <c r="S3315" i="1"/>
  <c r="V3315" i="1"/>
  <c r="E3315" i="1"/>
  <c r="U3315" i="1"/>
  <c r="F3315" i="1"/>
  <c r="T3315" i="1"/>
  <c r="R2174" i="1"/>
  <c r="V2174" i="1"/>
  <c r="U2174" i="1"/>
  <c r="T2174" i="1"/>
  <c r="S2174" i="1"/>
  <c r="F2174" i="1"/>
  <c r="E2174" i="1"/>
  <c r="F5299" i="1"/>
  <c r="R5299" i="1"/>
  <c r="U5299" i="1"/>
  <c r="T5299" i="1"/>
  <c r="S5299" i="1"/>
  <c r="V5299" i="1"/>
  <c r="E5299" i="1"/>
  <c r="E5051" i="1"/>
  <c r="S5051" i="1"/>
  <c r="R5051" i="1"/>
  <c r="U5051" i="1"/>
  <c r="F5051" i="1"/>
  <c r="V5051" i="1"/>
  <c r="T5051" i="1"/>
  <c r="U4307" i="1"/>
  <c r="E4307" i="1"/>
  <c r="R4307" i="1"/>
  <c r="F4307" i="1"/>
  <c r="S4307" i="1"/>
  <c r="T4307" i="1"/>
  <c r="V4307" i="1"/>
  <c r="R4059" i="1"/>
  <c r="V4059" i="1"/>
  <c r="S4059" i="1"/>
  <c r="F4059" i="1"/>
  <c r="E4059" i="1"/>
  <c r="T4059" i="1"/>
  <c r="U4059" i="1"/>
  <c r="F3514" i="1"/>
  <c r="E3514" i="1"/>
  <c r="S3514" i="1"/>
  <c r="V3514" i="1"/>
  <c r="T3514" i="1"/>
  <c r="R3514" i="1"/>
  <c r="U3514" i="1"/>
  <c r="U1331" i="1"/>
  <c r="S1331" i="1"/>
  <c r="V1331" i="1"/>
  <c r="F1331" i="1"/>
  <c r="R1331" i="1"/>
  <c r="E1331" i="1"/>
  <c r="T1331" i="1"/>
  <c r="T1182" i="1"/>
  <c r="V1182" i="1"/>
  <c r="F1182" i="1"/>
  <c r="U1182" i="1"/>
  <c r="S1182" i="1"/>
  <c r="R1182" i="1"/>
  <c r="E1182" i="1"/>
  <c r="U1083" i="1"/>
  <c r="V1083" i="1"/>
  <c r="E1083" i="1"/>
  <c r="S1083" i="1"/>
  <c r="F1083" i="1"/>
  <c r="T1083" i="1"/>
  <c r="R1083" i="1"/>
  <c r="T1530" i="1"/>
  <c r="U1530" i="1"/>
  <c r="S1530" i="1"/>
  <c r="F1530" i="1"/>
  <c r="R1530" i="1"/>
  <c r="E1530" i="1"/>
  <c r="V1530" i="1"/>
  <c r="T189" i="1"/>
  <c r="S189" i="1"/>
  <c r="R189" i="1"/>
  <c r="V189" i="1"/>
  <c r="U189" i="1"/>
  <c r="F189" i="1"/>
  <c r="E189" i="1"/>
  <c r="U537" i="1"/>
  <c r="T537" i="1"/>
  <c r="S537" i="1"/>
  <c r="V537" i="1"/>
  <c r="R537" i="1"/>
  <c r="F537" i="1"/>
  <c r="E537" i="1"/>
  <c r="T91" i="1"/>
  <c r="S91" i="1"/>
  <c r="R91" i="1"/>
  <c r="V91" i="1"/>
  <c r="U91" i="1"/>
  <c r="F91" i="1"/>
  <c r="E91" i="1"/>
  <c r="U338" i="1"/>
  <c r="T338" i="1"/>
  <c r="V338" i="1"/>
  <c r="S338" i="1"/>
  <c r="R338" i="1"/>
  <c r="F338" i="1"/>
  <c r="E338" i="1"/>
  <c r="B338" i="4" l="1"/>
  <c r="B91" i="4"/>
  <c r="B537" i="4"/>
  <c r="B189" i="4"/>
  <c r="A168" i="1"/>
  <c r="AM167" i="1"/>
  <c r="K3514" i="1"/>
  <c r="I3514" i="1"/>
  <c r="K4059" i="1"/>
  <c r="I4059" i="1"/>
  <c r="K4307" i="1"/>
  <c r="I4307" i="1"/>
  <c r="I5051" i="1"/>
  <c r="K5051" i="1"/>
  <c r="K5299" i="1"/>
  <c r="I5299" i="1"/>
  <c r="K2174" i="1"/>
  <c r="I2174" i="1"/>
  <c r="I3315" i="1"/>
  <c r="K3315" i="1"/>
  <c r="K4158" i="1"/>
  <c r="I4158" i="1"/>
  <c r="K5150" i="1"/>
  <c r="I5150" i="1"/>
  <c r="K3166" i="1"/>
  <c r="I3166" i="1"/>
  <c r="I4506" i="1"/>
  <c r="K4506" i="1"/>
  <c r="I2323" i="1"/>
  <c r="K2323" i="1"/>
  <c r="K2075" i="1"/>
  <c r="I2075" i="1"/>
  <c r="K2522" i="1"/>
  <c r="I2522" i="1"/>
  <c r="I3067" i="1"/>
  <c r="K3067" i="1"/>
  <c r="I5498" i="1"/>
  <c r="K5498" i="1"/>
  <c r="P2073" i="1"/>
  <c r="AN2073" i="1"/>
  <c r="Z5052" i="1"/>
  <c r="Y5053" i="1"/>
  <c r="P3164" i="1"/>
  <c r="AN3164" i="1"/>
  <c r="AN5049" i="1"/>
  <c r="P5049" i="1"/>
  <c r="Y4160" i="1"/>
  <c r="Z4159" i="1"/>
  <c r="N5050" i="1"/>
  <c r="AQ5050" i="1" s="1"/>
  <c r="L5050" i="1"/>
  <c r="AO5050" i="1" s="1"/>
  <c r="J5050" i="1"/>
  <c r="O5050" i="1"/>
  <c r="AR5050" i="1" s="1"/>
  <c r="M5050" i="1"/>
  <c r="AP5050" i="1" s="1"/>
  <c r="J3066" i="1"/>
  <c r="O3066" i="1"/>
  <c r="AR3066" i="1" s="1"/>
  <c r="N3066" i="1"/>
  <c r="AQ3066" i="1" s="1"/>
  <c r="M3066" i="1"/>
  <c r="AP3066" i="1" s="1"/>
  <c r="L3066" i="1"/>
  <c r="AO3066" i="1" s="1"/>
  <c r="J4505" i="1"/>
  <c r="N4505" i="1"/>
  <c r="AQ4505" i="1" s="1"/>
  <c r="M4505" i="1"/>
  <c r="AP4505" i="1" s="1"/>
  <c r="O4505" i="1"/>
  <c r="AR4505" i="1" s="1"/>
  <c r="L4505" i="1"/>
  <c r="AO4505" i="1" s="1"/>
  <c r="Y5500" i="1"/>
  <c r="Z5499" i="1"/>
  <c r="Q4056" i="1"/>
  <c r="AS4056" i="1"/>
  <c r="Q5495" i="1"/>
  <c r="AS5495" i="1"/>
  <c r="Q2519" i="1"/>
  <c r="AS2519" i="1"/>
  <c r="P3512" i="1"/>
  <c r="AN3512" i="1"/>
  <c r="Z5300" i="1"/>
  <c r="Y5301" i="1"/>
  <c r="Z3167" i="1"/>
  <c r="Y3168" i="1"/>
  <c r="Z4060" i="1"/>
  <c r="Y4061" i="1"/>
  <c r="Q2320" i="1"/>
  <c r="AS2320" i="1"/>
  <c r="Y3317" i="1"/>
  <c r="Z3316" i="1"/>
  <c r="P3065" i="1"/>
  <c r="AN3065" i="1"/>
  <c r="A1092" i="1"/>
  <c r="AM1091" i="1"/>
  <c r="L5497" i="1"/>
  <c r="AO5497" i="1" s="1"/>
  <c r="J5497" i="1"/>
  <c r="M5497" i="1"/>
  <c r="AP5497" i="1" s="1"/>
  <c r="N5497" i="1"/>
  <c r="AQ5497" i="1" s="1"/>
  <c r="O5497" i="1"/>
  <c r="AR5497" i="1" s="1"/>
  <c r="AN4305" i="1"/>
  <c r="P4305" i="1"/>
  <c r="Z3515" i="1"/>
  <c r="Y3516" i="1"/>
  <c r="AN2321" i="1"/>
  <c r="P2321" i="1"/>
  <c r="Z2076" i="1"/>
  <c r="Y2077" i="1"/>
  <c r="P4156" i="1"/>
  <c r="AN4156" i="1"/>
  <c r="Q5048" i="1"/>
  <c r="AS5048" i="1"/>
  <c r="A5092" i="1"/>
  <c r="AM5091" i="1"/>
  <c r="AS3064" i="1"/>
  <c r="Q3064" i="1"/>
  <c r="N5149" i="1"/>
  <c r="AQ5149" i="1" s="1"/>
  <c r="M5149" i="1"/>
  <c r="AP5149" i="1" s="1"/>
  <c r="L5149" i="1"/>
  <c r="AO5149" i="1" s="1"/>
  <c r="J5149" i="1"/>
  <c r="O5149" i="1"/>
  <c r="AR5149" i="1" s="1"/>
  <c r="O2173" i="1"/>
  <c r="AR2173" i="1" s="1"/>
  <c r="J2173" i="1"/>
  <c r="N2173" i="1"/>
  <c r="AQ2173" i="1" s="1"/>
  <c r="L2173" i="1"/>
  <c r="AO2173" i="1" s="1"/>
  <c r="M2173" i="1"/>
  <c r="AP2173" i="1" s="1"/>
  <c r="N2521" i="1"/>
  <c r="AQ2521" i="1" s="1"/>
  <c r="O2521" i="1"/>
  <c r="AR2521" i="1" s="1"/>
  <c r="M2521" i="1"/>
  <c r="AP2521" i="1" s="1"/>
  <c r="L2521" i="1"/>
  <c r="AO2521" i="1" s="1"/>
  <c r="J2521" i="1"/>
  <c r="J2322" i="1"/>
  <c r="L2322" i="1"/>
  <c r="AO2322" i="1" s="1"/>
  <c r="N2322" i="1"/>
  <c r="AQ2322" i="1" s="1"/>
  <c r="O2322" i="1"/>
  <c r="AR2322" i="1" s="1"/>
  <c r="M2322" i="1"/>
  <c r="AP2322" i="1" s="1"/>
  <c r="Z2175" i="1"/>
  <c r="Y2176" i="1"/>
  <c r="Q3312" i="1"/>
  <c r="AS3312" i="1"/>
  <c r="AN4057" i="1"/>
  <c r="P4057" i="1"/>
  <c r="P5496" i="1"/>
  <c r="AN5496" i="1"/>
  <c r="AS4304" i="1"/>
  <c r="Q4304" i="1"/>
  <c r="A2092" i="1"/>
  <c r="AM2091" i="1"/>
  <c r="Y4508" i="1"/>
  <c r="Z4507" i="1"/>
  <c r="A4092" i="1"/>
  <c r="AM4091" i="1"/>
  <c r="Z5151" i="1"/>
  <c r="Y5152" i="1"/>
  <c r="J4058" i="1"/>
  <c r="N4058" i="1"/>
  <c r="AQ4058" i="1" s="1"/>
  <c r="O4058" i="1"/>
  <c r="AR4058" i="1" s="1"/>
  <c r="M4058" i="1"/>
  <c r="AP4058" i="1" s="1"/>
  <c r="L4058" i="1"/>
  <c r="AO4058" i="1" s="1"/>
  <c r="N4157" i="1"/>
  <c r="AQ4157" i="1" s="1"/>
  <c r="J4157" i="1"/>
  <c r="M4157" i="1"/>
  <c r="AP4157" i="1" s="1"/>
  <c r="L4157" i="1"/>
  <c r="AO4157" i="1" s="1"/>
  <c r="O4157" i="1"/>
  <c r="AR4157" i="1" s="1"/>
  <c r="P4504" i="1"/>
  <c r="AN4504" i="1"/>
  <c r="Q4155" i="1"/>
  <c r="AS4155" i="1"/>
  <c r="AS2171" i="1"/>
  <c r="Q2171" i="1"/>
  <c r="Z3068" i="1"/>
  <c r="Y3069" i="1"/>
  <c r="Z2324" i="1"/>
  <c r="Y2325" i="1"/>
  <c r="N5298" i="1"/>
  <c r="AQ5298" i="1" s="1"/>
  <c r="M5298" i="1"/>
  <c r="AP5298" i="1" s="1"/>
  <c r="J5298" i="1"/>
  <c r="L5298" i="1"/>
  <c r="AO5298" i="1" s="1"/>
  <c r="O5298" i="1"/>
  <c r="AR5298" i="1" s="1"/>
  <c r="O3314" i="1"/>
  <c r="AR3314" i="1" s="1"/>
  <c r="M3314" i="1"/>
  <c r="AP3314" i="1" s="1"/>
  <c r="J3314" i="1"/>
  <c r="L3314" i="1"/>
  <c r="AO3314" i="1" s="1"/>
  <c r="N3314" i="1"/>
  <c r="AQ3314" i="1" s="1"/>
  <c r="Q2072" i="1"/>
  <c r="AS2072" i="1"/>
  <c r="A3092" i="1"/>
  <c r="AM3091" i="1"/>
  <c r="Q3511" i="1"/>
  <c r="AS3511" i="1"/>
  <c r="Y2524" i="1"/>
  <c r="Z2523" i="1"/>
  <c r="AS5296" i="1"/>
  <c r="Q5296" i="1"/>
  <c r="P2172" i="1"/>
  <c r="AN2172" i="1"/>
  <c r="AS4503" i="1"/>
  <c r="Q4503" i="1"/>
  <c r="M3165" i="1"/>
  <c r="AP3165" i="1" s="1"/>
  <c r="L3165" i="1"/>
  <c r="AO3165" i="1" s="1"/>
  <c r="J3165" i="1"/>
  <c r="O3165" i="1"/>
  <c r="AR3165" i="1" s="1"/>
  <c r="N3165" i="1"/>
  <c r="AQ3165" i="1" s="1"/>
  <c r="P2520" i="1"/>
  <c r="AN2520" i="1"/>
  <c r="P5297" i="1"/>
  <c r="AN5297" i="1"/>
  <c r="P3313" i="1"/>
  <c r="AN3313" i="1"/>
  <c r="Y4309" i="1"/>
  <c r="Z4308" i="1"/>
  <c r="AN5148" i="1"/>
  <c r="P5148" i="1"/>
  <c r="Q5147" i="1"/>
  <c r="AS5147" i="1"/>
  <c r="Q3163" i="1"/>
  <c r="AS3163" i="1"/>
  <c r="O2074" i="1"/>
  <c r="AR2074" i="1" s="1"/>
  <c r="M2074" i="1"/>
  <c r="AP2074" i="1" s="1"/>
  <c r="L2074" i="1"/>
  <c r="AO2074" i="1" s="1"/>
  <c r="J2074" i="1"/>
  <c r="N2074" i="1"/>
  <c r="AQ2074" i="1" s="1"/>
  <c r="N4306" i="1"/>
  <c r="AQ4306" i="1" s="1"/>
  <c r="L4306" i="1"/>
  <c r="AO4306" i="1" s="1"/>
  <c r="J4306" i="1"/>
  <c r="M4306" i="1"/>
  <c r="AP4306" i="1" s="1"/>
  <c r="O4306" i="1"/>
  <c r="AR4306" i="1" s="1"/>
  <c r="O3513" i="1"/>
  <c r="AR3513" i="1" s="1"/>
  <c r="N3513" i="1"/>
  <c r="AQ3513" i="1" s="1"/>
  <c r="M3513" i="1"/>
  <c r="AP3513" i="1" s="1"/>
  <c r="L3513" i="1"/>
  <c r="AO3513" i="1" s="1"/>
  <c r="J3513" i="1"/>
  <c r="K1530" i="1"/>
  <c r="I1530" i="1"/>
  <c r="K1083" i="1"/>
  <c r="I1083" i="1"/>
  <c r="K1182" i="1"/>
  <c r="I1182" i="1"/>
  <c r="I1331" i="1"/>
  <c r="K1331" i="1"/>
  <c r="AS1328" i="1"/>
  <c r="Q1328" i="1"/>
  <c r="Y1333" i="1"/>
  <c r="Z1332" i="1"/>
  <c r="Y1085" i="1"/>
  <c r="Z1084" i="1"/>
  <c r="O1082" i="1"/>
  <c r="AR1082" i="1" s="1"/>
  <c r="M1082" i="1"/>
  <c r="AP1082" i="1" s="1"/>
  <c r="L1082" i="1"/>
  <c r="AO1082" i="1" s="1"/>
  <c r="J1082" i="1"/>
  <c r="N1082" i="1"/>
  <c r="AQ1082" i="1" s="1"/>
  <c r="AN1081" i="1"/>
  <c r="P1081" i="1"/>
  <c r="Y1532" i="1"/>
  <c r="Z1531" i="1"/>
  <c r="Y1184" i="1"/>
  <c r="Z1183" i="1"/>
  <c r="Q1080" i="1"/>
  <c r="AS1080" i="1"/>
  <c r="O1529" i="1"/>
  <c r="AR1529" i="1" s="1"/>
  <c r="N1529" i="1"/>
  <c r="AQ1529" i="1" s="1"/>
  <c r="M1529" i="1"/>
  <c r="AP1529" i="1" s="1"/>
  <c r="L1529" i="1"/>
  <c r="AO1529" i="1" s="1"/>
  <c r="J1529" i="1"/>
  <c r="AN1180" i="1"/>
  <c r="P1180" i="1"/>
  <c r="AN1528" i="1"/>
  <c r="P1528" i="1"/>
  <c r="O1330" i="1"/>
  <c r="AR1330" i="1" s="1"/>
  <c r="N1330" i="1"/>
  <c r="AQ1330" i="1" s="1"/>
  <c r="M1330" i="1"/>
  <c r="AP1330" i="1" s="1"/>
  <c r="L1330" i="1"/>
  <c r="AO1330" i="1" s="1"/>
  <c r="J1330" i="1"/>
  <c r="AN1329" i="1"/>
  <c r="P1329" i="1"/>
  <c r="Q1527" i="1"/>
  <c r="AS1527" i="1"/>
  <c r="Q1179" i="1"/>
  <c r="AS1179" i="1"/>
  <c r="O1181" i="1"/>
  <c r="AR1181" i="1" s="1"/>
  <c r="M1181" i="1"/>
  <c r="AP1181" i="1" s="1"/>
  <c r="N1181" i="1"/>
  <c r="AQ1181" i="1" s="1"/>
  <c r="L1181" i="1"/>
  <c r="AO1181" i="1" s="1"/>
  <c r="J1181" i="1"/>
  <c r="Q88" i="1"/>
  <c r="Q335" i="1"/>
  <c r="AN188" i="1"/>
  <c r="AN536" i="1"/>
  <c r="AS534" i="1"/>
  <c r="AN337" i="1"/>
  <c r="Q186" i="1"/>
  <c r="K338" i="1"/>
  <c r="K91" i="1"/>
  <c r="K537" i="1"/>
  <c r="K189" i="1"/>
  <c r="AS186" i="1"/>
  <c r="I338" i="1"/>
  <c r="J338" i="1" s="1"/>
  <c r="I91" i="1"/>
  <c r="J91" i="1" s="1"/>
  <c r="I537" i="1"/>
  <c r="J537" i="1" s="1"/>
  <c r="I189" i="1"/>
  <c r="J189" i="1" s="1"/>
  <c r="AS88" i="1"/>
  <c r="Q534" i="1"/>
  <c r="AN90" i="1"/>
  <c r="P336" i="1"/>
  <c r="P187" i="1"/>
  <c r="AS335" i="1"/>
  <c r="P89" i="1"/>
  <c r="P535" i="1"/>
  <c r="M188" i="1"/>
  <c r="AP188" i="1" s="1"/>
  <c r="L188" i="1"/>
  <c r="AO188" i="1" s="1"/>
  <c r="N188" i="1"/>
  <c r="AQ188" i="1" s="1"/>
  <c r="O188" i="1"/>
  <c r="AR188" i="1" s="1"/>
  <c r="Y340" i="1"/>
  <c r="Z339" i="1"/>
  <c r="Y93" i="1"/>
  <c r="Z92" i="1"/>
  <c r="O90" i="1"/>
  <c r="AR90" i="1" s="1"/>
  <c r="N90" i="1"/>
  <c r="AQ90" i="1" s="1"/>
  <c r="L90" i="1"/>
  <c r="AO90" i="1" s="1"/>
  <c r="M90" i="1"/>
  <c r="AP90" i="1" s="1"/>
  <c r="O536" i="1"/>
  <c r="AR536" i="1" s="1"/>
  <c r="N536" i="1"/>
  <c r="AQ536" i="1" s="1"/>
  <c r="M536" i="1"/>
  <c r="AP536" i="1" s="1"/>
  <c r="L536" i="1"/>
  <c r="AO536" i="1" s="1"/>
  <c r="Y191" i="1"/>
  <c r="Z190" i="1"/>
  <c r="M337" i="1"/>
  <c r="AP337" i="1" s="1"/>
  <c r="L337" i="1"/>
  <c r="AO337" i="1" s="1"/>
  <c r="N337" i="1"/>
  <c r="AQ337" i="1" s="1"/>
  <c r="O337" i="1"/>
  <c r="AR337" i="1" s="1"/>
  <c r="Z538" i="1"/>
  <c r="Y539" i="1"/>
  <c r="V5300" i="1"/>
  <c r="T5300" i="1"/>
  <c r="U5300" i="1"/>
  <c r="E5300" i="1"/>
  <c r="S5300" i="1"/>
  <c r="F5300" i="1"/>
  <c r="R5300" i="1"/>
  <c r="F4507" i="1"/>
  <c r="T4507" i="1"/>
  <c r="E4507" i="1"/>
  <c r="U4507" i="1"/>
  <c r="S4507" i="1"/>
  <c r="V4507" i="1"/>
  <c r="R4507" i="1"/>
  <c r="R2523" i="1"/>
  <c r="U2523" i="1"/>
  <c r="V2523" i="1"/>
  <c r="F2523" i="1"/>
  <c r="T2523" i="1"/>
  <c r="S2523" i="1"/>
  <c r="E2523" i="1"/>
  <c r="S3515" i="1"/>
  <c r="R3515" i="1"/>
  <c r="F3515" i="1"/>
  <c r="V3515" i="1"/>
  <c r="E3515" i="1"/>
  <c r="T3515" i="1"/>
  <c r="U3515" i="1"/>
  <c r="V5151" i="1"/>
  <c r="S5151" i="1"/>
  <c r="E5151" i="1"/>
  <c r="F5151" i="1"/>
  <c r="R5151" i="1"/>
  <c r="T5151" i="1"/>
  <c r="U5151" i="1"/>
  <c r="T5052" i="1"/>
  <c r="F5052" i="1"/>
  <c r="V5052" i="1"/>
  <c r="R5052" i="1"/>
  <c r="U5052" i="1"/>
  <c r="E5052" i="1"/>
  <c r="S5052" i="1"/>
  <c r="R3167" i="1"/>
  <c r="S3167" i="1"/>
  <c r="V3167" i="1"/>
  <c r="T3167" i="1"/>
  <c r="F3167" i="1"/>
  <c r="E3167" i="1"/>
  <c r="U3167" i="1"/>
  <c r="U4159" i="1"/>
  <c r="F4159" i="1"/>
  <c r="T4159" i="1"/>
  <c r="R4159" i="1"/>
  <c r="E4159" i="1"/>
  <c r="V4159" i="1"/>
  <c r="S4159" i="1"/>
  <c r="F3068" i="1"/>
  <c r="R3068" i="1"/>
  <c r="V3068" i="1"/>
  <c r="U3068" i="1"/>
  <c r="S3068" i="1"/>
  <c r="E3068" i="1"/>
  <c r="T3068" i="1"/>
  <c r="R3316" i="1"/>
  <c r="U3316" i="1"/>
  <c r="F3316" i="1"/>
  <c r="E3316" i="1"/>
  <c r="V3316" i="1"/>
  <c r="S3316" i="1"/>
  <c r="T3316" i="1"/>
  <c r="S5499" i="1"/>
  <c r="V5499" i="1"/>
  <c r="U5499" i="1"/>
  <c r="R5499" i="1"/>
  <c r="E5499" i="1"/>
  <c r="F5499" i="1"/>
  <c r="T5499" i="1"/>
  <c r="F4060" i="1"/>
  <c r="U4060" i="1"/>
  <c r="E4060" i="1"/>
  <c r="S4060" i="1"/>
  <c r="T4060" i="1"/>
  <c r="R4060" i="1"/>
  <c r="V4060" i="1"/>
  <c r="E2175" i="1"/>
  <c r="U2175" i="1"/>
  <c r="R2175" i="1"/>
  <c r="S2175" i="1"/>
  <c r="F2175" i="1"/>
  <c r="T2175" i="1"/>
  <c r="V2175" i="1"/>
  <c r="F2324" i="1"/>
  <c r="T2324" i="1"/>
  <c r="S2324" i="1"/>
  <c r="R2324" i="1"/>
  <c r="U2324" i="1"/>
  <c r="V2324" i="1"/>
  <c r="E2324" i="1"/>
  <c r="R2076" i="1"/>
  <c r="U2076" i="1"/>
  <c r="V2076" i="1"/>
  <c r="S2076" i="1"/>
  <c r="T2076" i="1"/>
  <c r="F2076" i="1"/>
  <c r="E2076" i="1"/>
  <c r="S4308" i="1"/>
  <c r="R4308" i="1"/>
  <c r="E4308" i="1"/>
  <c r="F4308" i="1"/>
  <c r="U4308" i="1"/>
  <c r="V4308" i="1"/>
  <c r="T4308" i="1"/>
  <c r="R1531" i="1"/>
  <c r="E1531" i="1"/>
  <c r="V1531" i="1"/>
  <c r="U1531" i="1"/>
  <c r="F1531" i="1"/>
  <c r="S1531" i="1"/>
  <c r="T1531" i="1"/>
  <c r="V1332" i="1"/>
  <c r="S1332" i="1"/>
  <c r="R1332" i="1"/>
  <c r="E1332" i="1"/>
  <c r="F1332" i="1"/>
  <c r="U1332" i="1"/>
  <c r="T1332" i="1"/>
  <c r="T1183" i="1"/>
  <c r="R1183" i="1"/>
  <c r="S1183" i="1"/>
  <c r="F1183" i="1"/>
  <c r="E1183" i="1"/>
  <c r="V1183" i="1"/>
  <c r="U1183" i="1"/>
  <c r="E1084" i="1"/>
  <c r="R1084" i="1"/>
  <c r="V1084" i="1"/>
  <c r="F1084" i="1"/>
  <c r="U1084" i="1"/>
  <c r="T1084" i="1"/>
  <c r="S1084" i="1"/>
  <c r="V339" i="1"/>
  <c r="S339" i="1"/>
  <c r="R339" i="1"/>
  <c r="U339" i="1"/>
  <c r="T339" i="1"/>
  <c r="F339" i="1"/>
  <c r="E339" i="1"/>
  <c r="T538" i="1"/>
  <c r="S538" i="1"/>
  <c r="V538" i="1"/>
  <c r="U538" i="1"/>
  <c r="R538" i="1"/>
  <c r="F538" i="1"/>
  <c r="E538" i="1"/>
  <c r="V190" i="1"/>
  <c r="U190" i="1"/>
  <c r="T190" i="1"/>
  <c r="S190" i="1"/>
  <c r="R190" i="1"/>
  <c r="F190" i="1"/>
  <c r="E190" i="1"/>
  <c r="V92" i="1"/>
  <c r="U92" i="1"/>
  <c r="T92" i="1"/>
  <c r="S92" i="1"/>
  <c r="R92" i="1"/>
  <c r="F92" i="1"/>
  <c r="E92" i="1"/>
  <c r="B92" i="4" l="1"/>
  <c r="B190" i="4"/>
  <c r="B538" i="4"/>
  <c r="B339" i="4"/>
  <c r="A169" i="1"/>
  <c r="AM168" i="1"/>
  <c r="I4308" i="1"/>
  <c r="K4308" i="1"/>
  <c r="K2076" i="1"/>
  <c r="I2076" i="1"/>
  <c r="K2324" i="1"/>
  <c r="I2324" i="1"/>
  <c r="K2175" i="1"/>
  <c r="I2175" i="1"/>
  <c r="I4060" i="1"/>
  <c r="K4060" i="1"/>
  <c r="I5499" i="1"/>
  <c r="K5499" i="1"/>
  <c r="K3316" i="1"/>
  <c r="I3316" i="1"/>
  <c r="K3068" i="1"/>
  <c r="I3068" i="1"/>
  <c r="K4159" i="1"/>
  <c r="I4159" i="1"/>
  <c r="K3167" i="1"/>
  <c r="I3167" i="1"/>
  <c r="I5052" i="1"/>
  <c r="K5052" i="1"/>
  <c r="I5151" i="1"/>
  <c r="K5151" i="1"/>
  <c r="K3515" i="1"/>
  <c r="I3515" i="1"/>
  <c r="I2523" i="1"/>
  <c r="K2523" i="1"/>
  <c r="I4507" i="1"/>
  <c r="K4507" i="1"/>
  <c r="K5300" i="1"/>
  <c r="I5300" i="1"/>
  <c r="AS2520" i="1"/>
  <c r="Q2520" i="1"/>
  <c r="Z2325" i="1"/>
  <c r="Y2326" i="1"/>
  <c r="Z2176" i="1"/>
  <c r="Y2177" i="1"/>
  <c r="AN2521" i="1"/>
  <c r="P2521" i="1"/>
  <c r="P2173" i="1"/>
  <c r="AN2173" i="1"/>
  <c r="P4505" i="1"/>
  <c r="AN4505" i="1"/>
  <c r="AN5050" i="1"/>
  <c r="P5050" i="1"/>
  <c r="O4158" i="1"/>
  <c r="AR4158" i="1" s="1"/>
  <c r="L4158" i="1"/>
  <c r="AO4158" i="1" s="1"/>
  <c r="N4158" i="1"/>
  <c r="AQ4158" i="1" s="1"/>
  <c r="M4158" i="1"/>
  <c r="AP4158" i="1" s="1"/>
  <c r="J4158" i="1"/>
  <c r="Y5153" i="1"/>
  <c r="Z5152" i="1"/>
  <c r="A2093" i="1"/>
  <c r="AM2092" i="1"/>
  <c r="AS5496" i="1"/>
  <c r="Q5496" i="1"/>
  <c r="Q3065" i="1"/>
  <c r="AS3065" i="1"/>
  <c r="Z4061" i="1"/>
  <c r="Y4062" i="1"/>
  <c r="J5498" i="1"/>
  <c r="O5498" i="1"/>
  <c r="AR5498" i="1" s="1"/>
  <c r="L5498" i="1"/>
  <c r="AO5498" i="1" s="1"/>
  <c r="N5498" i="1"/>
  <c r="AQ5498" i="1" s="1"/>
  <c r="M5498" i="1"/>
  <c r="AP5498" i="1" s="1"/>
  <c r="M2323" i="1"/>
  <c r="AP2323" i="1" s="1"/>
  <c r="J2323" i="1"/>
  <c r="N2323" i="1"/>
  <c r="AQ2323" i="1" s="1"/>
  <c r="L2323" i="1"/>
  <c r="AO2323" i="1" s="1"/>
  <c r="O2323" i="1"/>
  <c r="AR2323" i="1" s="1"/>
  <c r="M5051" i="1"/>
  <c r="AP5051" i="1" s="1"/>
  <c r="L5051" i="1"/>
  <c r="AO5051" i="1" s="1"/>
  <c r="O5051" i="1"/>
  <c r="AR5051" i="1" s="1"/>
  <c r="J5051" i="1"/>
  <c r="N5051" i="1"/>
  <c r="AQ5051" i="1" s="1"/>
  <c r="A5093" i="1"/>
  <c r="AM5092" i="1"/>
  <c r="Q2321" i="1"/>
  <c r="AS2321" i="1"/>
  <c r="AS3512" i="1"/>
  <c r="Q3512" i="1"/>
  <c r="Q3164" i="1"/>
  <c r="AS3164" i="1"/>
  <c r="O4307" i="1"/>
  <c r="AR4307" i="1" s="1"/>
  <c r="L4307" i="1"/>
  <c r="AO4307" i="1" s="1"/>
  <c r="N4307" i="1"/>
  <c r="AQ4307" i="1" s="1"/>
  <c r="M4307" i="1"/>
  <c r="AP4307" i="1" s="1"/>
  <c r="J4307" i="1"/>
  <c r="Q4057" i="1"/>
  <c r="AS4057" i="1"/>
  <c r="P5149" i="1"/>
  <c r="AN5149" i="1"/>
  <c r="Y5501" i="1"/>
  <c r="Z5500" i="1"/>
  <c r="J3067" i="1"/>
  <c r="O3067" i="1"/>
  <c r="AR3067" i="1" s="1"/>
  <c r="N3067" i="1"/>
  <c r="AQ3067" i="1" s="1"/>
  <c r="M3067" i="1"/>
  <c r="AP3067" i="1" s="1"/>
  <c r="L3067" i="1"/>
  <c r="AO3067" i="1" s="1"/>
  <c r="O4506" i="1"/>
  <c r="AR4506" i="1" s="1"/>
  <c r="M4506" i="1"/>
  <c r="AP4506" i="1" s="1"/>
  <c r="L4506" i="1"/>
  <c r="AO4506" i="1" s="1"/>
  <c r="J4506" i="1"/>
  <c r="N4506" i="1"/>
  <c r="AQ4506" i="1" s="1"/>
  <c r="M3315" i="1"/>
  <c r="AP3315" i="1" s="1"/>
  <c r="L3315" i="1"/>
  <c r="AO3315" i="1" s="1"/>
  <c r="O3315" i="1"/>
  <c r="AR3315" i="1" s="1"/>
  <c r="J3315" i="1"/>
  <c r="N3315" i="1"/>
  <c r="AQ3315" i="1" s="1"/>
  <c r="AS3313" i="1"/>
  <c r="Q3313" i="1"/>
  <c r="P5298" i="1"/>
  <c r="AN5298" i="1"/>
  <c r="A4093" i="1"/>
  <c r="AM4092" i="1"/>
  <c r="AN5497" i="1"/>
  <c r="P5497" i="1"/>
  <c r="Z3317" i="1"/>
  <c r="Y3318" i="1"/>
  <c r="Y3169" i="1"/>
  <c r="Z3168" i="1"/>
  <c r="Y5054" i="1"/>
  <c r="Z5053" i="1"/>
  <c r="N2522" i="1"/>
  <c r="AQ2522" i="1" s="1"/>
  <c r="M2522" i="1"/>
  <c r="AP2522" i="1" s="1"/>
  <c r="L2522" i="1"/>
  <c r="AO2522" i="1" s="1"/>
  <c r="J2522" i="1"/>
  <c r="O2522" i="1"/>
  <c r="AR2522" i="1" s="1"/>
  <c r="O3166" i="1"/>
  <c r="AR3166" i="1" s="1"/>
  <c r="L3166" i="1"/>
  <c r="AO3166" i="1" s="1"/>
  <c r="J3166" i="1"/>
  <c r="N3166" i="1"/>
  <c r="AQ3166" i="1" s="1"/>
  <c r="M3166" i="1"/>
  <c r="AP3166" i="1" s="1"/>
  <c r="M2174" i="1"/>
  <c r="AP2174" i="1" s="1"/>
  <c r="L2174" i="1"/>
  <c r="AO2174" i="1" s="1"/>
  <c r="J2174" i="1"/>
  <c r="O2174" i="1"/>
  <c r="AR2174" i="1" s="1"/>
  <c r="N2174" i="1"/>
  <c r="AQ2174" i="1" s="1"/>
  <c r="L4059" i="1"/>
  <c r="AO4059" i="1" s="1"/>
  <c r="N4059" i="1"/>
  <c r="AQ4059" i="1" s="1"/>
  <c r="J4059" i="1"/>
  <c r="O4059" i="1"/>
  <c r="AR4059" i="1" s="1"/>
  <c r="M4059" i="1"/>
  <c r="AP4059" i="1" s="1"/>
  <c r="Z3516" i="1"/>
  <c r="Y3517" i="1"/>
  <c r="P3066" i="1"/>
  <c r="AN3066" i="1"/>
  <c r="Y4161" i="1"/>
  <c r="Z4160" i="1"/>
  <c r="P3165" i="1"/>
  <c r="AN3165" i="1"/>
  <c r="Y3070" i="1"/>
  <c r="Z3069" i="1"/>
  <c r="P4058" i="1"/>
  <c r="AN4058" i="1"/>
  <c r="AN2074" i="1"/>
  <c r="P2074" i="1"/>
  <c r="Q5148" i="1"/>
  <c r="AS5148" i="1"/>
  <c r="AS5297" i="1"/>
  <c r="Q5297" i="1"/>
  <c r="Y2525" i="1"/>
  <c r="Z2524" i="1"/>
  <c r="Y4509" i="1"/>
  <c r="Z4508" i="1"/>
  <c r="Q4156" i="1"/>
  <c r="AS4156" i="1"/>
  <c r="Z5301" i="1"/>
  <c r="Y5302" i="1"/>
  <c r="M2075" i="1"/>
  <c r="AP2075" i="1" s="1"/>
  <c r="L2075" i="1"/>
  <c r="AO2075" i="1" s="1"/>
  <c r="J2075" i="1"/>
  <c r="N2075" i="1"/>
  <c r="AQ2075" i="1" s="1"/>
  <c r="O2075" i="1"/>
  <c r="AR2075" i="1" s="1"/>
  <c r="M5150" i="1"/>
  <c r="AP5150" i="1" s="1"/>
  <c r="L5150" i="1"/>
  <c r="AO5150" i="1" s="1"/>
  <c r="J5150" i="1"/>
  <c r="O5150" i="1"/>
  <c r="AR5150" i="1" s="1"/>
  <c r="N5150" i="1"/>
  <c r="AQ5150" i="1" s="1"/>
  <c r="J5299" i="1"/>
  <c r="N5299" i="1"/>
  <c r="AQ5299" i="1" s="1"/>
  <c r="O5299" i="1"/>
  <c r="AR5299" i="1" s="1"/>
  <c r="L5299" i="1"/>
  <c r="AO5299" i="1" s="1"/>
  <c r="M5299" i="1"/>
  <c r="AP5299" i="1" s="1"/>
  <c r="O3514" i="1"/>
  <c r="AR3514" i="1" s="1"/>
  <c r="L3514" i="1"/>
  <c r="AO3514" i="1" s="1"/>
  <c r="J3514" i="1"/>
  <c r="N3514" i="1"/>
  <c r="AQ3514" i="1" s="1"/>
  <c r="M3514" i="1"/>
  <c r="AP3514" i="1" s="1"/>
  <c r="Y4310" i="1"/>
  <c r="Z4309" i="1"/>
  <c r="Q2172" i="1"/>
  <c r="AS2172" i="1"/>
  <c r="AN4306" i="1"/>
  <c r="P4306" i="1"/>
  <c r="A3093" i="1"/>
  <c r="AM3092" i="1"/>
  <c r="AN3513" i="1"/>
  <c r="P3513" i="1"/>
  <c r="AS4504" i="1"/>
  <c r="Q4504" i="1"/>
  <c r="P3314" i="1"/>
  <c r="AN3314" i="1"/>
  <c r="P4157" i="1"/>
  <c r="AN4157" i="1"/>
  <c r="AN2322" i="1"/>
  <c r="P2322" i="1"/>
  <c r="Z2077" i="1"/>
  <c r="Y2078" i="1"/>
  <c r="Q4305" i="1"/>
  <c r="AS4305" i="1"/>
  <c r="A1093" i="1"/>
  <c r="AM1092" i="1"/>
  <c r="Q5049" i="1"/>
  <c r="AS5049" i="1"/>
  <c r="Q2073" i="1"/>
  <c r="AS2073" i="1"/>
  <c r="I1084" i="1"/>
  <c r="K1084" i="1"/>
  <c r="K1183" i="1"/>
  <c r="I1183" i="1"/>
  <c r="I1332" i="1"/>
  <c r="K1332" i="1"/>
  <c r="I1531" i="1"/>
  <c r="K1531" i="1"/>
  <c r="AN1181" i="1"/>
  <c r="P1181" i="1"/>
  <c r="Q1528" i="1"/>
  <c r="AS1528" i="1"/>
  <c r="Z1532" i="1"/>
  <c r="Y1533" i="1"/>
  <c r="Q1329" i="1"/>
  <c r="AS1329" i="1"/>
  <c r="Q1081" i="1"/>
  <c r="AS1081" i="1"/>
  <c r="Y1086" i="1"/>
  <c r="Z1085" i="1"/>
  <c r="L1331" i="1"/>
  <c r="AO1331" i="1" s="1"/>
  <c r="J1331" i="1"/>
  <c r="O1331" i="1"/>
  <c r="AR1331" i="1" s="1"/>
  <c r="M1331" i="1"/>
  <c r="AP1331" i="1" s="1"/>
  <c r="N1331" i="1"/>
  <c r="AQ1331" i="1" s="1"/>
  <c r="AS1180" i="1"/>
  <c r="Q1180" i="1"/>
  <c r="J1182" i="1"/>
  <c r="O1182" i="1"/>
  <c r="AR1182" i="1" s="1"/>
  <c r="M1182" i="1"/>
  <c r="AP1182" i="1" s="1"/>
  <c r="N1182" i="1"/>
  <c r="AQ1182" i="1" s="1"/>
  <c r="L1182" i="1"/>
  <c r="AO1182" i="1" s="1"/>
  <c r="AN1330" i="1"/>
  <c r="P1330" i="1"/>
  <c r="AN1529" i="1"/>
  <c r="P1529" i="1"/>
  <c r="AN1082" i="1"/>
  <c r="P1082" i="1"/>
  <c r="M1083" i="1"/>
  <c r="AP1083" i="1" s="1"/>
  <c r="L1083" i="1"/>
  <c r="AO1083" i="1" s="1"/>
  <c r="N1083" i="1"/>
  <c r="AQ1083" i="1" s="1"/>
  <c r="O1083" i="1"/>
  <c r="AR1083" i="1" s="1"/>
  <c r="J1083" i="1"/>
  <c r="Y1185" i="1"/>
  <c r="Z1184" i="1"/>
  <c r="Y1334" i="1"/>
  <c r="Z1333" i="1"/>
  <c r="M1530" i="1"/>
  <c r="AP1530" i="1" s="1"/>
  <c r="L1530" i="1"/>
  <c r="AO1530" i="1" s="1"/>
  <c r="J1530" i="1"/>
  <c r="O1530" i="1"/>
  <c r="AR1530" i="1" s="1"/>
  <c r="N1530" i="1"/>
  <c r="AQ1530" i="1" s="1"/>
  <c r="Q336" i="1"/>
  <c r="AS89" i="1"/>
  <c r="Q535" i="1"/>
  <c r="AN189" i="1"/>
  <c r="AN537" i="1"/>
  <c r="AN338" i="1"/>
  <c r="Q187" i="1"/>
  <c r="K92" i="1"/>
  <c r="K190" i="1"/>
  <c r="K538" i="1"/>
  <c r="K339" i="1"/>
  <c r="AS535" i="1"/>
  <c r="AS187" i="1"/>
  <c r="I92" i="1"/>
  <c r="J92" i="1" s="1"/>
  <c r="I190" i="1"/>
  <c r="J190" i="1" s="1"/>
  <c r="I538" i="1"/>
  <c r="J538" i="1" s="1"/>
  <c r="I339" i="1"/>
  <c r="J339" i="1" s="1"/>
  <c r="Q89" i="1"/>
  <c r="AN91" i="1"/>
  <c r="P536" i="1"/>
  <c r="AS336" i="1"/>
  <c r="P188" i="1"/>
  <c r="P90" i="1"/>
  <c r="P337" i="1"/>
  <c r="O91" i="1"/>
  <c r="AR91" i="1" s="1"/>
  <c r="N91" i="1"/>
  <c r="AQ91" i="1" s="1"/>
  <c r="M91" i="1"/>
  <c r="AP91" i="1" s="1"/>
  <c r="L91" i="1"/>
  <c r="AO91" i="1" s="1"/>
  <c r="Y94" i="1"/>
  <c r="Z93" i="1"/>
  <c r="O189" i="1"/>
  <c r="AR189" i="1" s="1"/>
  <c r="L189" i="1"/>
  <c r="AO189" i="1" s="1"/>
  <c r="M189" i="1"/>
  <c r="AP189" i="1" s="1"/>
  <c r="N189" i="1"/>
  <c r="AQ189" i="1" s="1"/>
  <c r="N338" i="1"/>
  <c r="AQ338" i="1" s="1"/>
  <c r="L338" i="1"/>
  <c r="AO338" i="1" s="1"/>
  <c r="M338" i="1"/>
  <c r="AP338" i="1" s="1"/>
  <c r="O338" i="1"/>
  <c r="AR338" i="1" s="1"/>
  <c r="Z539" i="1"/>
  <c r="Y540" i="1"/>
  <c r="Y192" i="1"/>
  <c r="Z191" i="1"/>
  <c r="Z340" i="1"/>
  <c r="Y341" i="1"/>
  <c r="M537" i="1"/>
  <c r="AP537" i="1" s="1"/>
  <c r="N537" i="1"/>
  <c r="AQ537" i="1" s="1"/>
  <c r="O537" i="1"/>
  <c r="AR537" i="1" s="1"/>
  <c r="L537" i="1"/>
  <c r="AO537" i="1" s="1"/>
  <c r="S2176" i="1"/>
  <c r="T2176" i="1"/>
  <c r="E2176" i="1"/>
  <c r="V2176" i="1"/>
  <c r="R2176" i="1"/>
  <c r="F2176" i="1"/>
  <c r="U2176" i="1"/>
  <c r="F5500" i="1"/>
  <c r="V5500" i="1"/>
  <c r="T5500" i="1"/>
  <c r="S5500" i="1"/>
  <c r="E5500" i="1"/>
  <c r="U5500" i="1"/>
  <c r="R5500" i="1"/>
  <c r="T3168" i="1"/>
  <c r="S3168" i="1"/>
  <c r="R3168" i="1"/>
  <c r="V3168" i="1"/>
  <c r="E3168" i="1"/>
  <c r="U3168" i="1"/>
  <c r="F3168" i="1"/>
  <c r="R3516" i="1"/>
  <c r="V3516" i="1"/>
  <c r="E3516" i="1"/>
  <c r="T3516" i="1"/>
  <c r="U3516" i="1"/>
  <c r="F3516" i="1"/>
  <c r="S3516" i="1"/>
  <c r="E5152" i="1"/>
  <c r="R5152" i="1"/>
  <c r="F5152" i="1"/>
  <c r="S5152" i="1"/>
  <c r="U5152" i="1"/>
  <c r="V5152" i="1"/>
  <c r="T5152" i="1"/>
  <c r="V4061" i="1"/>
  <c r="E4061" i="1"/>
  <c r="T4061" i="1"/>
  <c r="U4061" i="1"/>
  <c r="S4061" i="1"/>
  <c r="R4061" i="1"/>
  <c r="F4061" i="1"/>
  <c r="V2077" i="1"/>
  <c r="R2077" i="1"/>
  <c r="T2077" i="1"/>
  <c r="S2077" i="1"/>
  <c r="E2077" i="1"/>
  <c r="F2077" i="1"/>
  <c r="U2077" i="1"/>
  <c r="R4508" i="1"/>
  <c r="F4508" i="1"/>
  <c r="U4508" i="1"/>
  <c r="E4508" i="1"/>
  <c r="V4508" i="1"/>
  <c r="S4508" i="1"/>
  <c r="T4508" i="1"/>
  <c r="R3317" i="1"/>
  <c r="V3317" i="1"/>
  <c r="F3317" i="1"/>
  <c r="E3317" i="1"/>
  <c r="T3317" i="1"/>
  <c r="U3317" i="1"/>
  <c r="S3317" i="1"/>
  <c r="V5053" i="1"/>
  <c r="R5053" i="1"/>
  <c r="F5053" i="1"/>
  <c r="T5053" i="1"/>
  <c r="S5053" i="1"/>
  <c r="U5053" i="1"/>
  <c r="E5053" i="1"/>
  <c r="E2325" i="1"/>
  <c r="F2325" i="1"/>
  <c r="U2325" i="1"/>
  <c r="T2325" i="1"/>
  <c r="V2325" i="1"/>
  <c r="S2325" i="1"/>
  <c r="R2325" i="1"/>
  <c r="E3069" i="1"/>
  <c r="T3069" i="1"/>
  <c r="S3069" i="1"/>
  <c r="U3069" i="1"/>
  <c r="F3069" i="1"/>
  <c r="V3069" i="1"/>
  <c r="R3069" i="1"/>
  <c r="V5301" i="1"/>
  <c r="E5301" i="1"/>
  <c r="S5301" i="1"/>
  <c r="F5301" i="1"/>
  <c r="R5301" i="1"/>
  <c r="U5301" i="1"/>
  <c r="T5301" i="1"/>
  <c r="R4309" i="1"/>
  <c r="T4309" i="1"/>
  <c r="S4309" i="1"/>
  <c r="V4309" i="1"/>
  <c r="E4309" i="1"/>
  <c r="F4309" i="1"/>
  <c r="U4309" i="1"/>
  <c r="S4160" i="1"/>
  <c r="F4160" i="1"/>
  <c r="E4160" i="1"/>
  <c r="U4160" i="1"/>
  <c r="R4160" i="1"/>
  <c r="V4160" i="1"/>
  <c r="T4160" i="1"/>
  <c r="T2524" i="1"/>
  <c r="U2524" i="1"/>
  <c r="R2524" i="1"/>
  <c r="V2524" i="1"/>
  <c r="S2524" i="1"/>
  <c r="F2524" i="1"/>
  <c r="E2524" i="1"/>
  <c r="T1333" i="1"/>
  <c r="V1333" i="1"/>
  <c r="U1333" i="1"/>
  <c r="F1333" i="1"/>
  <c r="S1333" i="1"/>
  <c r="R1333" i="1"/>
  <c r="E1333" i="1"/>
  <c r="R1532" i="1"/>
  <c r="S1532" i="1"/>
  <c r="V1532" i="1"/>
  <c r="F1532" i="1"/>
  <c r="U1532" i="1"/>
  <c r="E1532" i="1"/>
  <c r="T1532" i="1"/>
  <c r="F1085" i="1"/>
  <c r="V1085" i="1"/>
  <c r="S1085" i="1"/>
  <c r="U1085" i="1"/>
  <c r="T1085" i="1"/>
  <c r="R1085" i="1"/>
  <c r="E1085" i="1"/>
  <c r="E1184" i="1"/>
  <c r="T1184" i="1"/>
  <c r="S1184" i="1"/>
  <c r="R1184" i="1"/>
  <c r="V1184" i="1"/>
  <c r="U1184" i="1"/>
  <c r="F1184" i="1"/>
  <c r="R191" i="1"/>
  <c r="V191" i="1"/>
  <c r="T191" i="1"/>
  <c r="S191" i="1"/>
  <c r="U191" i="1"/>
  <c r="F191" i="1"/>
  <c r="E191" i="1"/>
  <c r="R93" i="1"/>
  <c r="U93" i="1"/>
  <c r="V93" i="1"/>
  <c r="T93" i="1"/>
  <c r="S93" i="1"/>
  <c r="F93" i="1"/>
  <c r="E93" i="1"/>
  <c r="S539" i="1"/>
  <c r="R539" i="1"/>
  <c r="V539" i="1"/>
  <c r="U539" i="1"/>
  <c r="T539" i="1"/>
  <c r="F539" i="1"/>
  <c r="E539" i="1"/>
  <c r="S340" i="1"/>
  <c r="R340" i="1"/>
  <c r="V340" i="1"/>
  <c r="U340" i="1"/>
  <c r="T340" i="1"/>
  <c r="F340" i="1"/>
  <c r="E340" i="1"/>
  <c r="B340" i="4" l="1"/>
  <c r="B539" i="4"/>
  <c r="B93" i="4"/>
  <c r="B191" i="4"/>
  <c r="A170" i="1"/>
  <c r="AM169" i="1"/>
  <c r="I2524" i="1"/>
  <c r="K2524" i="1"/>
  <c r="I4160" i="1"/>
  <c r="K4160" i="1"/>
  <c r="I4309" i="1"/>
  <c r="K4309" i="1"/>
  <c r="K5301" i="1"/>
  <c r="I5301" i="1"/>
  <c r="K3069" i="1"/>
  <c r="I3069" i="1"/>
  <c r="I2325" i="1"/>
  <c r="K2325" i="1"/>
  <c r="K5053" i="1"/>
  <c r="I5053" i="1"/>
  <c r="K3317" i="1"/>
  <c r="I3317" i="1"/>
  <c r="I4508" i="1"/>
  <c r="K4508" i="1"/>
  <c r="I2077" i="1"/>
  <c r="K2077" i="1"/>
  <c r="K4061" i="1"/>
  <c r="I4061" i="1"/>
  <c r="K5152" i="1"/>
  <c r="I5152" i="1"/>
  <c r="K3516" i="1"/>
  <c r="I3516" i="1"/>
  <c r="I3168" i="1"/>
  <c r="K3168" i="1"/>
  <c r="K5500" i="1"/>
  <c r="I5500" i="1"/>
  <c r="K2176" i="1"/>
  <c r="I2176" i="1"/>
  <c r="P2522" i="1"/>
  <c r="AN2522" i="1"/>
  <c r="Z3169" i="1"/>
  <c r="Y3170" i="1"/>
  <c r="P3315" i="1"/>
  <c r="AN3315" i="1"/>
  <c r="Z5501" i="1"/>
  <c r="Y5502" i="1"/>
  <c r="N5300" i="1"/>
  <c r="AQ5300" i="1" s="1"/>
  <c r="L5300" i="1"/>
  <c r="AO5300" i="1" s="1"/>
  <c r="M5300" i="1"/>
  <c r="AP5300" i="1" s="1"/>
  <c r="J5300" i="1"/>
  <c r="O5300" i="1"/>
  <c r="AR5300" i="1" s="1"/>
  <c r="L3068" i="1"/>
  <c r="AO3068" i="1" s="1"/>
  <c r="J3068" i="1"/>
  <c r="O3068" i="1"/>
  <c r="AR3068" i="1" s="1"/>
  <c r="M3068" i="1"/>
  <c r="AP3068" i="1" s="1"/>
  <c r="N3068" i="1"/>
  <c r="AQ3068" i="1" s="1"/>
  <c r="N2175" i="1"/>
  <c r="AQ2175" i="1" s="1"/>
  <c r="J2175" i="1"/>
  <c r="O2175" i="1"/>
  <c r="AR2175" i="1" s="1"/>
  <c r="M2175" i="1"/>
  <c r="AP2175" i="1" s="1"/>
  <c r="L2175" i="1"/>
  <c r="AO2175" i="1" s="1"/>
  <c r="AS3314" i="1"/>
  <c r="Q3314" i="1"/>
  <c r="Z4509" i="1"/>
  <c r="Y4510" i="1"/>
  <c r="AS3513" i="1"/>
  <c r="Q3513" i="1"/>
  <c r="A4094" i="1"/>
  <c r="AM4093" i="1"/>
  <c r="P4158" i="1"/>
  <c r="AN4158" i="1"/>
  <c r="AS4505" i="1"/>
  <c r="Q4505" i="1"/>
  <c r="J5151" i="1"/>
  <c r="O5151" i="1"/>
  <c r="AR5151" i="1" s="1"/>
  <c r="N5151" i="1"/>
  <c r="AQ5151" i="1" s="1"/>
  <c r="L5151" i="1"/>
  <c r="AO5151" i="1" s="1"/>
  <c r="M5151" i="1"/>
  <c r="AP5151" i="1" s="1"/>
  <c r="AN5150" i="1"/>
  <c r="P5150" i="1"/>
  <c r="Z2525" i="1"/>
  <c r="Y2526" i="1"/>
  <c r="Q4058" i="1"/>
  <c r="AS4058" i="1"/>
  <c r="Z4161" i="1"/>
  <c r="Y4162" i="1"/>
  <c r="P4059" i="1"/>
  <c r="AN4059" i="1"/>
  <c r="AN5498" i="1"/>
  <c r="P5498" i="1"/>
  <c r="Y2327" i="1"/>
  <c r="Z2326" i="1"/>
  <c r="N3316" i="1"/>
  <c r="AQ3316" i="1" s="1"/>
  <c r="J3316" i="1"/>
  <c r="L3316" i="1"/>
  <c r="AO3316" i="1" s="1"/>
  <c r="O3316" i="1"/>
  <c r="AR3316" i="1" s="1"/>
  <c r="M3316" i="1"/>
  <c r="AP3316" i="1" s="1"/>
  <c r="L2324" i="1"/>
  <c r="AO2324" i="1" s="1"/>
  <c r="M2324" i="1"/>
  <c r="AP2324" i="1" s="1"/>
  <c r="O2324" i="1"/>
  <c r="AR2324" i="1" s="1"/>
  <c r="J2324" i="1"/>
  <c r="N2324" i="1"/>
  <c r="AQ2324" i="1" s="1"/>
  <c r="Y3319" i="1"/>
  <c r="Z3318" i="1"/>
  <c r="Q5298" i="1"/>
  <c r="AS5298" i="1"/>
  <c r="AS5149" i="1"/>
  <c r="Q5149" i="1"/>
  <c r="A5094" i="1"/>
  <c r="AM5093" i="1"/>
  <c r="Z4062" i="1"/>
  <c r="Y4063" i="1"/>
  <c r="AS2173" i="1"/>
  <c r="Q2173" i="1"/>
  <c r="J4507" i="1"/>
  <c r="O4507" i="1"/>
  <c r="AR4507" i="1" s="1"/>
  <c r="N4507" i="1"/>
  <c r="AQ4507" i="1" s="1"/>
  <c r="M4507" i="1"/>
  <c r="AP4507" i="1" s="1"/>
  <c r="L4507" i="1"/>
  <c r="AO4507" i="1" s="1"/>
  <c r="O5052" i="1"/>
  <c r="AR5052" i="1" s="1"/>
  <c r="N5052" i="1"/>
  <c r="AQ5052" i="1" s="1"/>
  <c r="L5052" i="1"/>
  <c r="AO5052" i="1" s="1"/>
  <c r="M5052" i="1"/>
  <c r="AP5052" i="1" s="1"/>
  <c r="J5052" i="1"/>
  <c r="A1094" i="1"/>
  <c r="AM1093" i="1"/>
  <c r="Z5302" i="1"/>
  <c r="Y5303" i="1"/>
  <c r="Y2079" i="1"/>
  <c r="Z2078" i="1"/>
  <c r="Q4157" i="1"/>
  <c r="AS4157" i="1"/>
  <c r="Y4311" i="1"/>
  <c r="Z4310" i="1"/>
  <c r="A3094" i="1"/>
  <c r="AM3093" i="1"/>
  <c r="Q3066" i="1"/>
  <c r="AS3066" i="1"/>
  <c r="P3166" i="1"/>
  <c r="AN3166" i="1"/>
  <c r="P2323" i="1"/>
  <c r="AN2323" i="1"/>
  <c r="A2094" i="1"/>
  <c r="AM2093" i="1"/>
  <c r="Q2521" i="1"/>
  <c r="AS2521" i="1"/>
  <c r="L3167" i="1"/>
  <c r="AO3167" i="1" s="1"/>
  <c r="J3167" i="1"/>
  <c r="N3167" i="1"/>
  <c r="AQ3167" i="1" s="1"/>
  <c r="M3167" i="1"/>
  <c r="AP3167" i="1" s="1"/>
  <c r="O3167" i="1"/>
  <c r="AR3167" i="1" s="1"/>
  <c r="M2076" i="1"/>
  <c r="AP2076" i="1" s="1"/>
  <c r="L2076" i="1"/>
  <c r="AO2076" i="1" s="1"/>
  <c r="N2076" i="1"/>
  <c r="AQ2076" i="1" s="1"/>
  <c r="J2076" i="1"/>
  <c r="O2076" i="1"/>
  <c r="AR2076" i="1" s="1"/>
  <c r="Q2322" i="1"/>
  <c r="AS2322" i="1"/>
  <c r="P3514" i="1"/>
  <c r="AN3514" i="1"/>
  <c r="Q4306" i="1"/>
  <c r="AS4306" i="1"/>
  <c r="P5299" i="1"/>
  <c r="AN5299" i="1"/>
  <c r="AN2075" i="1"/>
  <c r="P2075" i="1"/>
  <c r="Y3071" i="1"/>
  <c r="Z3070" i="1"/>
  <c r="Y3518" i="1"/>
  <c r="Z3517" i="1"/>
  <c r="AS5497" i="1"/>
  <c r="Q5497" i="1"/>
  <c r="AN4506" i="1"/>
  <c r="P4506" i="1"/>
  <c r="P3067" i="1"/>
  <c r="AN3067" i="1"/>
  <c r="P5051" i="1"/>
  <c r="AN5051" i="1"/>
  <c r="N2523" i="1"/>
  <c r="AQ2523" i="1" s="1"/>
  <c r="M2523" i="1"/>
  <c r="AP2523" i="1" s="1"/>
  <c r="L2523" i="1"/>
  <c r="AO2523" i="1" s="1"/>
  <c r="J2523" i="1"/>
  <c r="O2523" i="1"/>
  <c r="AR2523" i="1" s="1"/>
  <c r="J5499" i="1"/>
  <c r="N5499" i="1"/>
  <c r="AQ5499" i="1" s="1"/>
  <c r="M5499" i="1"/>
  <c r="AP5499" i="1" s="1"/>
  <c r="L5499" i="1"/>
  <c r="AO5499" i="1" s="1"/>
  <c r="O5499" i="1"/>
  <c r="AR5499" i="1" s="1"/>
  <c r="Y5055" i="1"/>
  <c r="Z5054" i="1"/>
  <c r="AN4307" i="1"/>
  <c r="P4307" i="1"/>
  <c r="Z5153" i="1"/>
  <c r="Y5154" i="1"/>
  <c r="AS5050" i="1"/>
  <c r="Q5050" i="1"/>
  <c r="Y2178" i="1"/>
  <c r="Z2177" i="1"/>
  <c r="M3515" i="1"/>
  <c r="AP3515" i="1" s="1"/>
  <c r="L3515" i="1"/>
  <c r="AO3515" i="1" s="1"/>
  <c r="O3515" i="1"/>
  <c r="AR3515" i="1" s="1"/>
  <c r="N3515" i="1"/>
  <c r="AQ3515" i="1" s="1"/>
  <c r="J3515" i="1"/>
  <c r="M4159" i="1"/>
  <c r="AP4159" i="1" s="1"/>
  <c r="L4159" i="1"/>
  <c r="AO4159" i="1" s="1"/>
  <c r="J4159" i="1"/>
  <c r="O4159" i="1"/>
  <c r="AR4159" i="1" s="1"/>
  <c r="N4159" i="1"/>
  <c r="AQ4159" i="1" s="1"/>
  <c r="Q2074" i="1"/>
  <c r="AS2074" i="1"/>
  <c r="AS3165" i="1"/>
  <c r="Q3165" i="1"/>
  <c r="P2174" i="1"/>
  <c r="AN2174" i="1"/>
  <c r="L4060" i="1"/>
  <c r="AO4060" i="1" s="1"/>
  <c r="J4060" i="1"/>
  <c r="N4060" i="1"/>
  <c r="AQ4060" i="1" s="1"/>
  <c r="M4060" i="1"/>
  <c r="AP4060" i="1" s="1"/>
  <c r="O4060" i="1"/>
  <c r="AR4060" i="1" s="1"/>
  <c r="J4308" i="1"/>
  <c r="M4308" i="1"/>
  <c r="AP4308" i="1" s="1"/>
  <c r="O4308" i="1"/>
  <c r="AR4308" i="1" s="1"/>
  <c r="N4308" i="1"/>
  <c r="AQ4308" i="1" s="1"/>
  <c r="L4308" i="1"/>
  <c r="AO4308" i="1" s="1"/>
  <c r="K1184" i="1"/>
  <c r="I1184" i="1"/>
  <c r="I1085" i="1"/>
  <c r="K1085" i="1"/>
  <c r="K1532" i="1"/>
  <c r="I1532" i="1"/>
  <c r="K1333" i="1"/>
  <c r="I1333" i="1"/>
  <c r="Q1082" i="1"/>
  <c r="AS1082" i="1"/>
  <c r="AN1331" i="1"/>
  <c r="P1331" i="1"/>
  <c r="J1531" i="1"/>
  <c r="O1531" i="1"/>
  <c r="AR1531" i="1" s="1"/>
  <c r="N1531" i="1"/>
  <c r="AQ1531" i="1" s="1"/>
  <c r="M1531" i="1"/>
  <c r="AP1531" i="1" s="1"/>
  <c r="L1531" i="1"/>
  <c r="AO1531" i="1" s="1"/>
  <c r="AN1530" i="1"/>
  <c r="P1530" i="1"/>
  <c r="Y1186" i="1"/>
  <c r="Z1185" i="1"/>
  <c r="Q1529" i="1"/>
  <c r="AS1529" i="1"/>
  <c r="AN1182" i="1"/>
  <c r="P1182" i="1"/>
  <c r="Y1534" i="1"/>
  <c r="Z1533" i="1"/>
  <c r="AN1083" i="1"/>
  <c r="P1083" i="1"/>
  <c r="Z1086" i="1"/>
  <c r="Y1087" i="1"/>
  <c r="O1332" i="1"/>
  <c r="AR1332" i="1" s="1"/>
  <c r="L1332" i="1"/>
  <c r="AO1332" i="1" s="1"/>
  <c r="M1332" i="1"/>
  <c r="AP1332" i="1" s="1"/>
  <c r="N1332" i="1"/>
  <c r="AQ1332" i="1" s="1"/>
  <c r="J1332" i="1"/>
  <c r="Q1330" i="1"/>
  <c r="AS1330" i="1"/>
  <c r="L1183" i="1"/>
  <c r="AO1183" i="1" s="1"/>
  <c r="O1183" i="1"/>
  <c r="AR1183" i="1" s="1"/>
  <c r="M1183" i="1"/>
  <c r="AP1183" i="1" s="1"/>
  <c r="J1183" i="1"/>
  <c r="N1183" i="1"/>
  <c r="AQ1183" i="1" s="1"/>
  <c r="AS1181" i="1"/>
  <c r="Q1181" i="1"/>
  <c r="Y1335" i="1"/>
  <c r="Z1334" i="1"/>
  <c r="L1084" i="1"/>
  <c r="AO1084" i="1" s="1"/>
  <c r="M1084" i="1"/>
  <c r="AP1084" i="1" s="1"/>
  <c r="O1084" i="1"/>
  <c r="AR1084" i="1" s="1"/>
  <c r="J1084" i="1"/>
  <c r="N1084" i="1"/>
  <c r="AQ1084" i="1" s="1"/>
  <c r="AN190" i="1"/>
  <c r="AN92" i="1"/>
  <c r="AN339" i="1"/>
  <c r="AN538" i="1"/>
  <c r="Q90" i="1"/>
  <c r="AS188" i="1"/>
  <c r="Q536" i="1"/>
  <c r="AS337" i="1"/>
  <c r="K340" i="1"/>
  <c r="K539" i="1"/>
  <c r="K93" i="1"/>
  <c r="K191" i="1"/>
  <c r="I340" i="1"/>
  <c r="J340" i="1" s="1"/>
  <c r="I539" i="1"/>
  <c r="J539" i="1" s="1"/>
  <c r="I93" i="1"/>
  <c r="J93" i="1" s="1"/>
  <c r="I191" i="1"/>
  <c r="J191" i="1" s="1"/>
  <c r="AS90" i="1"/>
  <c r="Q337" i="1"/>
  <c r="Q188" i="1"/>
  <c r="AS536" i="1"/>
  <c r="P338" i="1"/>
  <c r="P537" i="1"/>
  <c r="P189" i="1"/>
  <c r="P91" i="1"/>
  <c r="Z192" i="1"/>
  <c r="Y193" i="1"/>
  <c r="Y342" i="1"/>
  <c r="Z341" i="1"/>
  <c r="Z540" i="1"/>
  <c r="Y541" i="1"/>
  <c r="L190" i="1"/>
  <c r="AO190" i="1" s="1"/>
  <c r="O190" i="1"/>
  <c r="AR190" i="1" s="1"/>
  <c r="M190" i="1"/>
  <c r="AP190" i="1" s="1"/>
  <c r="N190" i="1"/>
  <c r="AQ190" i="1" s="1"/>
  <c r="O339" i="1"/>
  <c r="AR339" i="1" s="1"/>
  <c r="N339" i="1"/>
  <c r="AQ339" i="1" s="1"/>
  <c r="L339" i="1"/>
  <c r="AO339" i="1" s="1"/>
  <c r="M339" i="1"/>
  <c r="AP339" i="1" s="1"/>
  <c r="L92" i="1"/>
  <c r="AO92" i="1" s="1"/>
  <c r="N92" i="1"/>
  <c r="AQ92" i="1" s="1"/>
  <c r="M92" i="1"/>
  <c r="AP92" i="1" s="1"/>
  <c r="O92" i="1"/>
  <c r="AR92" i="1" s="1"/>
  <c r="Z94" i="1"/>
  <c r="Y95" i="1"/>
  <c r="O538" i="1"/>
  <c r="AR538" i="1" s="1"/>
  <c r="N538" i="1"/>
  <c r="AQ538" i="1" s="1"/>
  <c r="M538" i="1"/>
  <c r="AP538" i="1" s="1"/>
  <c r="L538" i="1"/>
  <c r="AO538" i="1" s="1"/>
  <c r="F5302" i="1"/>
  <c r="S5302" i="1"/>
  <c r="E5302" i="1"/>
  <c r="V5302" i="1"/>
  <c r="R5302" i="1"/>
  <c r="T5302" i="1"/>
  <c r="U5302" i="1"/>
  <c r="T4310" i="1"/>
  <c r="R4310" i="1"/>
  <c r="U4310" i="1"/>
  <c r="V4310" i="1"/>
  <c r="F4310" i="1"/>
  <c r="E4310" i="1"/>
  <c r="S4310" i="1"/>
  <c r="E3070" i="1"/>
  <c r="V3070" i="1"/>
  <c r="F3070" i="1"/>
  <c r="R3070" i="1"/>
  <c r="U3070" i="1"/>
  <c r="T3070" i="1"/>
  <c r="S3070" i="1"/>
  <c r="E5054" i="1"/>
  <c r="R5054" i="1"/>
  <c r="V5054" i="1"/>
  <c r="T5054" i="1"/>
  <c r="S5054" i="1"/>
  <c r="U5054" i="1"/>
  <c r="F5054" i="1"/>
  <c r="U5501" i="1"/>
  <c r="R5501" i="1"/>
  <c r="F5501" i="1"/>
  <c r="T5501" i="1"/>
  <c r="E5501" i="1"/>
  <c r="S5501" i="1"/>
  <c r="V5501" i="1"/>
  <c r="T4161" i="1"/>
  <c r="E4161" i="1"/>
  <c r="V4161" i="1"/>
  <c r="F4161" i="1"/>
  <c r="S4161" i="1"/>
  <c r="U4161" i="1"/>
  <c r="R4161" i="1"/>
  <c r="T4509" i="1"/>
  <c r="U4509" i="1"/>
  <c r="R4509" i="1"/>
  <c r="S4509" i="1"/>
  <c r="V4509" i="1"/>
  <c r="E4509" i="1"/>
  <c r="F4509" i="1"/>
  <c r="F2326" i="1"/>
  <c r="T2326" i="1"/>
  <c r="U2326" i="1"/>
  <c r="E2326" i="1"/>
  <c r="R2326" i="1"/>
  <c r="V2326" i="1"/>
  <c r="S2326" i="1"/>
  <c r="V3517" i="1"/>
  <c r="E3517" i="1"/>
  <c r="U3517" i="1"/>
  <c r="S3517" i="1"/>
  <c r="F3517" i="1"/>
  <c r="T3517" i="1"/>
  <c r="R3517" i="1"/>
  <c r="V5153" i="1"/>
  <c r="S5153" i="1"/>
  <c r="F5153" i="1"/>
  <c r="U5153" i="1"/>
  <c r="T5153" i="1"/>
  <c r="R5153" i="1"/>
  <c r="E5153" i="1"/>
  <c r="R3169" i="1"/>
  <c r="V3169" i="1"/>
  <c r="F3169" i="1"/>
  <c r="U3169" i="1"/>
  <c r="S3169" i="1"/>
  <c r="E3169" i="1"/>
  <c r="T3169" i="1"/>
  <c r="S3318" i="1"/>
  <c r="E3318" i="1"/>
  <c r="T3318" i="1"/>
  <c r="F3318" i="1"/>
  <c r="R3318" i="1"/>
  <c r="V3318" i="1"/>
  <c r="U3318" i="1"/>
  <c r="T2078" i="1"/>
  <c r="R2078" i="1"/>
  <c r="V2078" i="1"/>
  <c r="U2078" i="1"/>
  <c r="S2078" i="1"/>
  <c r="E2078" i="1"/>
  <c r="F2078" i="1"/>
  <c r="U4062" i="1"/>
  <c r="F4062" i="1"/>
  <c r="E4062" i="1"/>
  <c r="T4062" i="1"/>
  <c r="R4062" i="1"/>
  <c r="V4062" i="1"/>
  <c r="S4062" i="1"/>
  <c r="V2177" i="1"/>
  <c r="T2177" i="1"/>
  <c r="S2177" i="1"/>
  <c r="R2177" i="1"/>
  <c r="E2177" i="1"/>
  <c r="F2177" i="1"/>
  <c r="U2177" i="1"/>
  <c r="T2525" i="1"/>
  <c r="R2525" i="1"/>
  <c r="E2525" i="1"/>
  <c r="U2525" i="1"/>
  <c r="V2525" i="1"/>
  <c r="S2525" i="1"/>
  <c r="F2525" i="1"/>
  <c r="U1086" i="1"/>
  <c r="S1086" i="1"/>
  <c r="F1086" i="1"/>
  <c r="V1086" i="1"/>
  <c r="R1086" i="1"/>
  <c r="E1086" i="1"/>
  <c r="T1086" i="1"/>
  <c r="T1334" i="1"/>
  <c r="V1334" i="1"/>
  <c r="U1334" i="1"/>
  <c r="R1334" i="1"/>
  <c r="E1334" i="1"/>
  <c r="S1334" i="1"/>
  <c r="F1334" i="1"/>
  <c r="V1533" i="1"/>
  <c r="R1533" i="1"/>
  <c r="F1533" i="1"/>
  <c r="U1533" i="1"/>
  <c r="S1533" i="1"/>
  <c r="E1533" i="1"/>
  <c r="T1533" i="1"/>
  <c r="E1185" i="1"/>
  <c r="V1185" i="1"/>
  <c r="F1185" i="1"/>
  <c r="R1185" i="1"/>
  <c r="S1185" i="1"/>
  <c r="T1185" i="1"/>
  <c r="U1185" i="1"/>
  <c r="V341" i="1"/>
  <c r="U341" i="1"/>
  <c r="T341" i="1"/>
  <c r="S341" i="1"/>
  <c r="R341" i="1"/>
  <c r="F341" i="1"/>
  <c r="E341" i="1"/>
  <c r="U192" i="1"/>
  <c r="T192" i="1"/>
  <c r="S192" i="1"/>
  <c r="R192" i="1"/>
  <c r="V192" i="1"/>
  <c r="F192" i="1"/>
  <c r="E192" i="1"/>
  <c r="V540" i="1"/>
  <c r="U540" i="1"/>
  <c r="R540" i="1"/>
  <c r="T540" i="1"/>
  <c r="S540" i="1"/>
  <c r="F540" i="1"/>
  <c r="E540" i="1"/>
  <c r="U94" i="1"/>
  <c r="T94" i="1"/>
  <c r="S94" i="1"/>
  <c r="R94" i="1"/>
  <c r="V94" i="1"/>
  <c r="F94" i="1"/>
  <c r="E94" i="1"/>
  <c r="B94" i="4" l="1"/>
  <c r="B540" i="4"/>
  <c r="B192" i="4"/>
  <c r="B341" i="4"/>
  <c r="A171" i="1"/>
  <c r="AM170" i="1"/>
  <c r="K2525" i="1"/>
  <c r="I2525" i="1"/>
  <c r="I2177" i="1"/>
  <c r="K2177" i="1"/>
  <c r="K4062" i="1"/>
  <c r="I4062" i="1"/>
  <c r="I2078" i="1"/>
  <c r="K2078" i="1"/>
  <c r="I3318" i="1"/>
  <c r="K3318" i="1"/>
  <c r="I3169" i="1"/>
  <c r="K3169" i="1"/>
  <c r="K5153" i="1"/>
  <c r="I5153" i="1"/>
  <c r="K3517" i="1"/>
  <c r="I3517" i="1"/>
  <c r="I2326" i="1"/>
  <c r="K2326" i="1"/>
  <c r="I4509" i="1"/>
  <c r="K4509" i="1"/>
  <c r="I4161" i="1"/>
  <c r="K4161" i="1"/>
  <c r="K5501" i="1"/>
  <c r="I5501" i="1"/>
  <c r="K5054" i="1"/>
  <c r="I5054" i="1"/>
  <c r="I3070" i="1"/>
  <c r="K3070" i="1"/>
  <c r="I4310" i="1"/>
  <c r="K4310" i="1"/>
  <c r="K5302" i="1"/>
  <c r="I5302" i="1"/>
  <c r="Z3071" i="1"/>
  <c r="Y3072" i="1"/>
  <c r="Y4064" i="1"/>
  <c r="Z4063" i="1"/>
  <c r="AN3316" i="1"/>
  <c r="P3316" i="1"/>
  <c r="Q4158" i="1"/>
  <c r="AS4158" i="1"/>
  <c r="L2176" i="1"/>
  <c r="AO2176" i="1" s="1"/>
  <c r="O2176" i="1"/>
  <c r="AR2176" i="1" s="1"/>
  <c r="N2176" i="1"/>
  <c r="AQ2176" i="1" s="1"/>
  <c r="M2176" i="1"/>
  <c r="AP2176" i="1" s="1"/>
  <c r="J2176" i="1"/>
  <c r="N5152" i="1"/>
  <c r="AQ5152" i="1" s="1"/>
  <c r="J5152" i="1"/>
  <c r="L5152" i="1"/>
  <c r="AO5152" i="1" s="1"/>
  <c r="M5152" i="1"/>
  <c r="AP5152" i="1" s="1"/>
  <c r="O5152" i="1"/>
  <c r="AR5152" i="1" s="1"/>
  <c r="L3317" i="1"/>
  <c r="AO3317" i="1" s="1"/>
  <c r="J3317" i="1"/>
  <c r="N3317" i="1"/>
  <c r="AQ3317" i="1" s="1"/>
  <c r="O3317" i="1"/>
  <c r="AR3317" i="1" s="1"/>
  <c r="M3317" i="1"/>
  <c r="AP3317" i="1" s="1"/>
  <c r="J5301" i="1"/>
  <c r="N5301" i="1"/>
  <c r="AQ5301" i="1" s="1"/>
  <c r="O5301" i="1"/>
  <c r="AR5301" i="1" s="1"/>
  <c r="M5301" i="1"/>
  <c r="AP5301" i="1" s="1"/>
  <c r="L5301" i="1"/>
  <c r="AO5301" i="1" s="1"/>
  <c r="Z5055" i="1"/>
  <c r="Y5056" i="1"/>
  <c r="Y4312" i="1"/>
  <c r="Z4311" i="1"/>
  <c r="Q2174" i="1"/>
  <c r="AS2174" i="1"/>
  <c r="AN4159" i="1"/>
  <c r="P4159" i="1"/>
  <c r="Q4307" i="1"/>
  <c r="AS4307" i="1"/>
  <c r="AS3514" i="1"/>
  <c r="Q3514" i="1"/>
  <c r="A2095" i="1"/>
  <c r="AM2094" i="1"/>
  <c r="A1095" i="1"/>
  <c r="AM1094" i="1"/>
  <c r="P2324" i="1"/>
  <c r="AN2324" i="1"/>
  <c r="AS4059" i="1"/>
  <c r="Q4059" i="1"/>
  <c r="Z3170" i="1"/>
  <c r="Y3171" i="1"/>
  <c r="Z5154" i="1"/>
  <c r="Y5155" i="1"/>
  <c r="Q4506" i="1"/>
  <c r="AS4506" i="1"/>
  <c r="Q2075" i="1"/>
  <c r="AS2075" i="1"/>
  <c r="Z4162" i="1"/>
  <c r="Y4163" i="1"/>
  <c r="A4095" i="1"/>
  <c r="AM4094" i="1"/>
  <c r="Z4510" i="1"/>
  <c r="Y4511" i="1"/>
  <c r="J5500" i="1"/>
  <c r="L5500" i="1"/>
  <c r="AO5500" i="1" s="1"/>
  <c r="N5500" i="1"/>
  <c r="AQ5500" i="1" s="1"/>
  <c r="O5500" i="1"/>
  <c r="AR5500" i="1" s="1"/>
  <c r="M5500" i="1"/>
  <c r="AP5500" i="1" s="1"/>
  <c r="O4061" i="1"/>
  <c r="AR4061" i="1" s="1"/>
  <c r="N4061" i="1"/>
  <c r="AQ4061" i="1" s="1"/>
  <c r="M4061" i="1"/>
  <c r="AP4061" i="1" s="1"/>
  <c r="J4061" i="1"/>
  <c r="L4061" i="1"/>
  <c r="AO4061" i="1" s="1"/>
  <c r="O5053" i="1"/>
  <c r="AR5053" i="1" s="1"/>
  <c r="L5053" i="1"/>
  <c r="AO5053" i="1" s="1"/>
  <c r="J5053" i="1"/>
  <c r="N5053" i="1"/>
  <c r="AQ5053" i="1" s="1"/>
  <c r="M5053" i="1"/>
  <c r="AP5053" i="1" s="1"/>
  <c r="AN2523" i="1"/>
  <c r="P2523" i="1"/>
  <c r="P4308" i="1"/>
  <c r="AN4308" i="1"/>
  <c r="Z2178" i="1"/>
  <c r="Y2179" i="1"/>
  <c r="Q2323" i="1"/>
  <c r="AS2323" i="1"/>
  <c r="A3095" i="1"/>
  <c r="AM3094" i="1"/>
  <c r="AN5052" i="1"/>
  <c r="P5052" i="1"/>
  <c r="Z3319" i="1"/>
  <c r="Y3320" i="1"/>
  <c r="P5151" i="1"/>
  <c r="AN5151" i="1"/>
  <c r="P3068" i="1"/>
  <c r="AN3068" i="1"/>
  <c r="Y5503" i="1"/>
  <c r="Z5502" i="1"/>
  <c r="M4309" i="1"/>
  <c r="AP4309" i="1" s="1"/>
  <c r="J4309" i="1"/>
  <c r="N4309" i="1"/>
  <c r="AQ4309" i="1" s="1"/>
  <c r="O4309" i="1"/>
  <c r="AR4309" i="1" s="1"/>
  <c r="L4309" i="1"/>
  <c r="AO4309" i="1" s="1"/>
  <c r="AS5051" i="1"/>
  <c r="Q5051" i="1"/>
  <c r="AN3167" i="1"/>
  <c r="P3167" i="1"/>
  <c r="Y2328" i="1"/>
  <c r="Z2327" i="1"/>
  <c r="P4060" i="1"/>
  <c r="AN4060" i="1"/>
  <c r="P3515" i="1"/>
  <c r="AN3515" i="1"/>
  <c r="Z2079" i="1"/>
  <c r="Y2080" i="1"/>
  <c r="P4507" i="1"/>
  <c r="AN4507" i="1"/>
  <c r="A5095" i="1"/>
  <c r="AM5094" i="1"/>
  <c r="P5499" i="1"/>
  <c r="AN5499" i="1"/>
  <c r="Y3519" i="1"/>
  <c r="Z3518" i="1"/>
  <c r="AS5299" i="1"/>
  <c r="Q5299" i="1"/>
  <c r="AN2076" i="1"/>
  <c r="P2076" i="1"/>
  <c r="Q3166" i="1"/>
  <c r="AS3166" i="1"/>
  <c r="Z5303" i="1"/>
  <c r="Y5304" i="1"/>
  <c r="Q5498" i="1"/>
  <c r="AS5498" i="1"/>
  <c r="Q5150" i="1"/>
  <c r="AS5150" i="1"/>
  <c r="AS2522" i="1"/>
  <c r="Q2522" i="1"/>
  <c r="N3168" i="1"/>
  <c r="AQ3168" i="1" s="1"/>
  <c r="M3168" i="1"/>
  <c r="AP3168" i="1" s="1"/>
  <c r="L3168" i="1"/>
  <c r="AO3168" i="1" s="1"/>
  <c r="J3168" i="1"/>
  <c r="O3168" i="1"/>
  <c r="AR3168" i="1" s="1"/>
  <c r="M2077" i="1"/>
  <c r="AP2077" i="1" s="1"/>
  <c r="L2077" i="1"/>
  <c r="AO2077" i="1" s="1"/>
  <c r="N2077" i="1"/>
  <c r="AQ2077" i="1" s="1"/>
  <c r="J2077" i="1"/>
  <c r="O2077" i="1"/>
  <c r="AR2077" i="1" s="1"/>
  <c r="J2325" i="1"/>
  <c r="O2325" i="1"/>
  <c r="AR2325" i="1" s="1"/>
  <c r="N2325" i="1"/>
  <c r="AQ2325" i="1" s="1"/>
  <c r="M2325" i="1"/>
  <c r="AP2325" i="1" s="1"/>
  <c r="L2325" i="1"/>
  <c r="AO2325" i="1" s="1"/>
  <c r="N4160" i="1"/>
  <c r="AQ4160" i="1" s="1"/>
  <c r="M4160" i="1"/>
  <c r="AP4160" i="1" s="1"/>
  <c r="J4160" i="1"/>
  <c r="L4160" i="1"/>
  <c r="AO4160" i="1" s="1"/>
  <c r="O4160" i="1"/>
  <c r="AR4160" i="1" s="1"/>
  <c r="AS3067" i="1"/>
  <c r="Q3067" i="1"/>
  <c r="AN2175" i="1"/>
  <c r="P2175" i="1"/>
  <c r="P5300" i="1"/>
  <c r="AN5300" i="1"/>
  <c r="N3516" i="1"/>
  <c r="AQ3516" i="1" s="1"/>
  <c r="M3516" i="1"/>
  <c r="AP3516" i="1" s="1"/>
  <c r="L3516" i="1"/>
  <c r="AO3516" i="1" s="1"/>
  <c r="J3516" i="1"/>
  <c r="O3516" i="1"/>
  <c r="AR3516" i="1" s="1"/>
  <c r="N3069" i="1"/>
  <c r="AQ3069" i="1" s="1"/>
  <c r="M3069" i="1"/>
  <c r="AP3069" i="1" s="1"/>
  <c r="J3069" i="1"/>
  <c r="O3069" i="1"/>
  <c r="AR3069" i="1" s="1"/>
  <c r="L3069" i="1"/>
  <c r="AO3069" i="1" s="1"/>
  <c r="Y2527" i="1"/>
  <c r="Z2526" i="1"/>
  <c r="Q3315" i="1"/>
  <c r="AS3315" i="1"/>
  <c r="N4508" i="1"/>
  <c r="AQ4508" i="1" s="1"/>
  <c r="M4508" i="1"/>
  <c r="AP4508" i="1" s="1"/>
  <c r="L4508" i="1"/>
  <c r="AO4508" i="1" s="1"/>
  <c r="J4508" i="1"/>
  <c r="O4508" i="1"/>
  <c r="AR4508" i="1" s="1"/>
  <c r="N2524" i="1"/>
  <c r="AQ2524" i="1" s="1"/>
  <c r="J2524" i="1"/>
  <c r="M2524" i="1"/>
  <c r="AP2524" i="1" s="1"/>
  <c r="L2524" i="1"/>
  <c r="AO2524" i="1" s="1"/>
  <c r="O2524" i="1"/>
  <c r="AR2524" i="1" s="1"/>
  <c r="K1185" i="1"/>
  <c r="I1185" i="1"/>
  <c r="I1533" i="1"/>
  <c r="K1533" i="1"/>
  <c r="I1334" i="1"/>
  <c r="K1334" i="1"/>
  <c r="I1086" i="1"/>
  <c r="K1086" i="1"/>
  <c r="M1333" i="1"/>
  <c r="AP1333" i="1" s="1"/>
  <c r="N1333" i="1"/>
  <c r="AQ1333" i="1" s="1"/>
  <c r="L1333" i="1"/>
  <c r="AO1333" i="1" s="1"/>
  <c r="J1333" i="1"/>
  <c r="O1333" i="1"/>
  <c r="AR1333" i="1" s="1"/>
  <c r="AN1084" i="1"/>
  <c r="P1084" i="1"/>
  <c r="AN1332" i="1"/>
  <c r="P1332" i="1"/>
  <c r="Q1083" i="1"/>
  <c r="AS1083" i="1"/>
  <c r="J1532" i="1"/>
  <c r="N1532" i="1"/>
  <c r="AQ1532" i="1" s="1"/>
  <c r="O1532" i="1"/>
  <c r="AR1532" i="1" s="1"/>
  <c r="M1532" i="1"/>
  <c r="AP1532" i="1" s="1"/>
  <c r="L1532" i="1"/>
  <c r="AO1532" i="1" s="1"/>
  <c r="AN1183" i="1"/>
  <c r="P1183" i="1"/>
  <c r="AN1531" i="1"/>
  <c r="P1531" i="1"/>
  <c r="Y1187" i="1"/>
  <c r="Z1186" i="1"/>
  <c r="AS1331" i="1"/>
  <c r="Q1331" i="1"/>
  <c r="Y1535" i="1"/>
  <c r="Z1534" i="1"/>
  <c r="AS1530" i="1"/>
  <c r="Q1530" i="1"/>
  <c r="N1085" i="1"/>
  <c r="AQ1085" i="1" s="1"/>
  <c r="M1085" i="1"/>
  <c r="AP1085" i="1" s="1"/>
  <c r="J1085" i="1"/>
  <c r="O1085" i="1"/>
  <c r="AR1085" i="1" s="1"/>
  <c r="L1085" i="1"/>
  <c r="AO1085" i="1" s="1"/>
  <c r="Y1088" i="1"/>
  <c r="Z1087" i="1"/>
  <c r="AS1182" i="1"/>
  <c r="Q1182" i="1"/>
  <c r="L1184" i="1"/>
  <c r="AO1184" i="1" s="1"/>
  <c r="M1184" i="1"/>
  <c r="AP1184" i="1" s="1"/>
  <c r="O1184" i="1"/>
  <c r="AR1184" i="1" s="1"/>
  <c r="N1184" i="1"/>
  <c r="AQ1184" i="1" s="1"/>
  <c r="J1184" i="1"/>
  <c r="Y1336" i="1"/>
  <c r="Z1335" i="1"/>
  <c r="AN191" i="1"/>
  <c r="AN93" i="1"/>
  <c r="AN539" i="1"/>
  <c r="AN340" i="1"/>
  <c r="AS91" i="1"/>
  <c r="AS189" i="1"/>
  <c r="AS537" i="1"/>
  <c r="Q338" i="1"/>
  <c r="AS338" i="1"/>
  <c r="K94" i="1"/>
  <c r="K540" i="1"/>
  <c r="K192" i="1"/>
  <c r="K341" i="1"/>
  <c r="I94" i="1"/>
  <c r="J94" i="1" s="1"/>
  <c r="I540" i="1"/>
  <c r="J540" i="1" s="1"/>
  <c r="I192" i="1"/>
  <c r="J192" i="1" s="1"/>
  <c r="I341" i="1"/>
  <c r="J341" i="1" s="1"/>
  <c r="Q537" i="1"/>
  <c r="Q189" i="1"/>
  <c r="Q91" i="1"/>
  <c r="P339" i="1"/>
  <c r="P92" i="1"/>
  <c r="P190" i="1"/>
  <c r="P538" i="1"/>
  <c r="Y542" i="1"/>
  <c r="Z541" i="1"/>
  <c r="Y96" i="1"/>
  <c r="Z95" i="1"/>
  <c r="Z193" i="1"/>
  <c r="Y194" i="1"/>
  <c r="M539" i="1"/>
  <c r="AP539" i="1" s="1"/>
  <c r="N539" i="1"/>
  <c r="AQ539" i="1" s="1"/>
  <c r="L539" i="1"/>
  <c r="AO539" i="1" s="1"/>
  <c r="O539" i="1"/>
  <c r="AR539" i="1" s="1"/>
  <c r="M191" i="1"/>
  <c r="AP191" i="1" s="1"/>
  <c r="L191" i="1"/>
  <c r="AO191" i="1" s="1"/>
  <c r="N191" i="1"/>
  <c r="AQ191" i="1" s="1"/>
  <c r="O191" i="1"/>
  <c r="AR191" i="1" s="1"/>
  <c r="N340" i="1"/>
  <c r="AQ340" i="1" s="1"/>
  <c r="M340" i="1"/>
  <c r="AP340" i="1" s="1"/>
  <c r="L340" i="1"/>
  <c r="AO340" i="1" s="1"/>
  <c r="O340" i="1"/>
  <c r="AR340" i="1" s="1"/>
  <c r="Y343" i="1"/>
  <c r="Z342" i="1"/>
  <c r="M93" i="1"/>
  <c r="AP93" i="1" s="1"/>
  <c r="N93" i="1"/>
  <c r="AQ93" i="1" s="1"/>
  <c r="L93" i="1"/>
  <c r="AO93" i="1" s="1"/>
  <c r="O93" i="1"/>
  <c r="AR93" i="1" s="1"/>
  <c r="E4311" i="1"/>
  <c r="S4311" i="1"/>
  <c r="V4311" i="1"/>
  <c r="T4311" i="1"/>
  <c r="U4311" i="1"/>
  <c r="R4311" i="1"/>
  <c r="F4311" i="1"/>
  <c r="V2079" i="1"/>
  <c r="F2079" i="1"/>
  <c r="E2079" i="1"/>
  <c r="U2079" i="1"/>
  <c r="T2079" i="1"/>
  <c r="R2079" i="1"/>
  <c r="S2079" i="1"/>
  <c r="T3071" i="1"/>
  <c r="S3071" i="1"/>
  <c r="V3071" i="1"/>
  <c r="R3071" i="1"/>
  <c r="E3071" i="1"/>
  <c r="F3071" i="1"/>
  <c r="U3071" i="1"/>
  <c r="S2526" i="1"/>
  <c r="T2526" i="1"/>
  <c r="V2526" i="1"/>
  <c r="R2526" i="1"/>
  <c r="F2526" i="1"/>
  <c r="U2526" i="1"/>
  <c r="E2526" i="1"/>
  <c r="T2178" i="1"/>
  <c r="S2178" i="1"/>
  <c r="R2178" i="1"/>
  <c r="V2178" i="1"/>
  <c r="F2178" i="1"/>
  <c r="E2178" i="1"/>
  <c r="U2178" i="1"/>
  <c r="S2327" i="1"/>
  <c r="V2327" i="1"/>
  <c r="R2327" i="1"/>
  <c r="U2327" i="1"/>
  <c r="E2327" i="1"/>
  <c r="T2327" i="1"/>
  <c r="F2327" i="1"/>
  <c r="R3518" i="1"/>
  <c r="U3518" i="1"/>
  <c r="F3518" i="1"/>
  <c r="T3518" i="1"/>
  <c r="E3518" i="1"/>
  <c r="S3518" i="1"/>
  <c r="V3518" i="1"/>
  <c r="V5303" i="1"/>
  <c r="R5303" i="1"/>
  <c r="F5303" i="1"/>
  <c r="U5303" i="1"/>
  <c r="E5303" i="1"/>
  <c r="S5303" i="1"/>
  <c r="T5303" i="1"/>
  <c r="R5055" i="1"/>
  <c r="S5055" i="1"/>
  <c r="E5055" i="1"/>
  <c r="F5055" i="1"/>
  <c r="U5055" i="1"/>
  <c r="T5055" i="1"/>
  <c r="V5055" i="1"/>
  <c r="T3170" i="1"/>
  <c r="S3170" i="1"/>
  <c r="F3170" i="1"/>
  <c r="R3170" i="1"/>
  <c r="E3170" i="1"/>
  <c r="V3170" i="1"/>
  <c r="U3170" i="1"/>
  <c r="E4510" i="1"/>
  <c r="T4510" i="1"/>
  <c r="S4510" i="1"/>
  <c r="V4510" i="1"/>
  <c r="R4510" i="1"/>
  <c r="U4510" i="1"/>
  <c r="F4510" i="1"/>
  <c r="F3319" i="1"/>
  <c r="V3319" i="1"/>
  <c r="T3319" i="1"/>
  <c r="R3319" i="1"/>
  <c r="U3319" i="1"/>
  <c r="S3319" i="1"/>
  <c r="E3319" i="1"/>
  <c r="T5154" i="1"/>
  <c r="R5154" i="1"/>
  <c r="U5154" i="1"/>
  <c r="V5154" i="1"/>
  <c r="E5154" i="1"/>
  <c r="S5154" i="1"/>
  <c r="F5154" i="1"/>
  <c r="U4162" i="1"/>
  <c r="T4162" i="1"/>
  <c r="V4162" i="1"/>
  <c r="S4162" i="1"/>
  <c r="F4162" i="1"/>
  <c r="E4162" i="1"/>
  <c r="R4162" i="1"/>
  <c r="V5502" i="1"/>
  <c r="U5502" i="1"/>
  <c r="T5502" i="1"/>
  <c r="F5502" i="1"/>
  <c r="E5502" i="1"/>
  <c r="R5502" i="1"/>
  <c r="S5502" i="1"/>
  <c r="V4063" i="1"/>
  <c r="R4063" i="1"/>
  <c r="E4063" i="1"/>
  <c r="F4063" i="1"/>
  <c r="U4063" i="1"/>
  <c r="S4063" i="1"/>
  <c r="T4063" i="1"/>
  <c r="T1534" i="1"/>
  <c r="F1534" i="1"/>
  <c r="U1534" i="1"/>
  <c r="S1534" i="1"/>
  <c r="E1534" i="1"/>
  <c r="V1534" i="1"/>
  <c r="R1534" i="1"/>
  <c r="V1087" i="1"/>
  <c r="E1087" i="1"/>
  <c r="F1087" i="1"/>
  <c r="T1087" i="1"/>
  <c r="R1087" i="1"/>
  <c r="S1087" i="1"/>
  <c r="U1087" i="1"/>
  <c r="V1186" i="1"/>
  <c r="F1186" i="1"/>
  <c r="T1186" i="1"/>
  <c r="U1186" i="1"/>
  <c r="S1186" i="1"/>
  <c r="R1186" i="1"/>
  <c r="E1186" i="1"/>
  <c r="U1335" i="1"/>
  <c r="F1335" i="1"/>
  <c r="T1335" i="1"/>
  <c r="E1335" i="1"/>
  <c r="R1335" i="1"/>
  <c r="S1335" i="1"/>
  <c r="V1335" i="1"/>
  <c r="V193" i="1"/>
  <c r="U193" i="1"/>
  <c r="T193" i="1"/>
  <c r="R193" i="1"/>
  <c r="S193" i="1"/>
  <c r="F193" i="1"/>
  <c r="E193" i="1"/>
  <c r="T342" i="1"/>
  <c r="S342" i="1"/>
  <c r="V342" i="1"/>
  <c r="U342" i="1"/>
  <c r="R342" i="1"/>
  <c r="F342" i="1"/>
  <c r="E342" i="1"/>
  <c r="U541" i="1"/>
  <c r="T541" i="1"/>
  <c r="V541" i="1"/>
  <c r="S541" i="1"/>
  <c r="R541" i="1"/>
  <c r="F541" i="1"/>
  <c r="E541" i="1"/>
  <c r="V95" i="1"/>
  <c r="S95" i="1"/>
  <c r="U95" i="1"/>
  <c r="R95" i="1"/>
  <c r="T95" i="1"/>
  <c r="F95" i="1"/>
  <c r="E95" i="1"/>
  <c r="B95" i="4" l="1"/>
  <c r="B541" i="4"/>
  <c r="B342" i="4"/>
  <c r="B193" i="4"/>
  <c r="A172" i="1"/>
  <c r="AM171" i="1"/>
  <c r="I4063" i="1"/>
  <c r="K4063" i="1"/>
  <c r="K5502" i="1"/>
  <c r="I5502" i="1"/>
  <c r="I4162" i="1"/>
  <c r="K4162" i="1"/>
  <c r="K5154" i="1"/>
  <c r="I5154" i="1"/>
  <c r="I3319" i="1"/>
  <c r="K3319" i="1"/>
  <c r="K4510" i="1"/>
  <c r="I4510" i="1"/>
  <c r="I3170" i="1"/>
  <c r="K3170" i="1"/>
  <c r="K5055" i="1"/>
  <c r="I5055" i="1"/>
  <c r="I5303" i="1"/>
  <c r="K5303" i="1"/>
  <c r="K3518" i="1"/>
  <c r="I3518" i="1"/>
  <c r="K2327" i="1"/>
  <c r="I2327" i="1"/>
  <c r="K2178" i="1"/>
  <c r="I2178" i="1"/>
  <c r="I2526" i="1"/>
  <c r="K2526" i="1"/>
  <c r="K3071" i="1"/>
  <c r="I3071" i="1"/>
  <c r="K2079" i="1"/>
  <c r="I2079" i="1"/>
  <c r="I4311" i="1"/>
  <c r="K4311" i="1"/>
  <c r="AN4508" i="1"/>
  <c r="P4508" i="1"/>
  <c r="Q2076" i="1"/>
  <c r="AS2076" i="1"/>
  <c r="AS5499" i="1"/>
  <c r="Q5499" i="1"/>
  <c r="A3096" i="1"/>
  <c r="AM3095" i="1"/>
  <c r="Q2523" i="1"/>
  <c r="AS2523" i="1"/>
  <c r="AN4061" i="1"/>
  <c r="P4061" i="1"/>
  <c r="AN5500" i="1"/>
  <c r="P5500" i="1"/>
  <c r="Y4164" i="1"/>
  <c r="Z4163" i="1"/>
  <c r="Y5156" i="1"/>
  <c r="Z5155" i="1"/>
  <c r="L5302" i="1"/>
  <c r="AO5302" i="1" s="1"/>
  <c r="J5302" i="1"/>
  <c r="O5302" i="1"/>
  <c r="AR5302" i="1" s="1"/>
  <c r="N5302" i="1"/>
  <c r="AQ5302" i="1" s="1"/>
  <c r="M5302" i="1"/>
  <c r="AP5302" i="1" s="1"/>
  <c r="J5501" i="1"/>
  <c r="N5501" i="1"/>
  <c r="AQ5501" i="1" s="1"/>
  <c r="L5501" i="1"/>
  <c r="AO5501" i="1" s="1"/>
  <c r="M5501" i="1"/>
  <c r="AP5501" i="1" s="1"/>
  <c r="O5501" i="1"/>
  <c r="AR5501" i="1" s="1"/>
  <c r="O3517" i="1"/>
  <c r="AR3517" i="1" s="1"/>
  <c r="L3517" i="1"/>
  <c r="AO3517" i="1" s="1"/>
  <c r="J3517" i="1"/>
  <c r="N3517" i="1"/>
  <c r="AQ3517" i="1" s="1"/>
  <c r="M3517" i="1"/>
  <c r="AP3517" i="1" s="1"/>
  <c r="Q3515" i="1"/>
  <c r="AS3515" i="1"/>
  <c r="Q2324" i="1"/>
  <c r="AS2324" i="1"/>
  <c r="Y4313" i="1"/>
  <c r="Z4312" i="1"/>
  <c r="P5301" i="1"/>
  <c r="AN5301" i="1"/>
  <c r="Z4064" i="1"/>
  <c r="Y4065" i="1"/>
  <c r="O2078" i="1"/>
  <c r="AR2078" i="1" s="1"/>
  <c r="N2078" i="1"/>
  <c r="AQ2078" i="1" s="1"/>
  <c r="M2078" i="1"/>
  <c r="AP2078" i="1" s="1"/>
  <c r="L2078" i="1"/>
  <c r="AO2078" i="1" s="1"/>
  <c r="J2078" i="1"/>
  <c r="AN2325" i="1"/>
  <c r="P2325" i="1"/>
  <c r="A5096" i="1"/>
  <c r="AM5095" i="1"/>
  <c r="Z5503" i="1"/>
  <c r="Y5504" i="1"/>
  <c r="Z3320" i="1"/>
  <c r="Y3321" i="1"/>
  <c r="Y4512" i="1"/>
  <c r="Z4511" i="1"/>
  <c r="Z3171" i="1"/>
  <c r="Y3172" i="1"/>
  <c r="AS4159" i="1"/>
  <c r="Q4159" i="1"/>
  <c r="Z5056" i="1"/>
  <c r="Y5057" i="1"/>
  <c r="AN5152" i="1"/>
  <c r="P5152" i="1"/>
  <c r="M5153" i="1"/>
  <c r="AP5153" i="1" s="1"/>
  <c r="N5153" i="1"/>
  <c r="AQ5153" i="1" s="1"/>
  <c r="L5153" i="1"/>
  <c r="AO5153" i="1" s="1"/>
  <c r="J5153" i="1"/>
  <c r="O5153" i="1"/>
  <c r="AR5153" i="1" s="1"/>
  <c r="M4062" i="1"/>
  <c r="AP4062" i="1" s="1"/>
  <c r="L4062" i="1"/>
  <c r="AO4062" i="1" s="1"/>
  <c r="J4062" i="1"/>
  <c r="O4062" i="1"/>
  <c r="AR4062" i="1" s="1"/>
  <c r="N4062" i="1"/>
  <c r="AQ4062" i="1" s="1"/>
  <c r="AN3168" i="1"/>
  <c r="P3168" i="1"/>
  <c r="AN3069" i="1"/>
  <c r="P3069" i="1"/>
  <c r="AN4160" i="1"/>
  <c r="P4160" i="1"/>
  <c r="Z5304" i="1"/>
  <c r="Y5305" i="1"/>
  <c r="Q4060" i="1"/>
  <c r="AS4060" i="1"/>
  <c r="Z2179" i="1"/>
  <c r="Y2180" i="1"/>
  <c r="A1096" i="1"/>
  <c r="AM1095" i="1"/>
  <c r="J4310" i="1"/>
  <c r="N4310" i="1"/>
  <c r="AQ4310" i="1" s="1"/>
  <c r="M4310" i="1"/>
  <c r="AP4310" i="1" s="1"/>
  <c r="L4310" i="1"/>
  <c r="AO4310" i="1" s="1"/>
  <c r="O4310" i="1"/>
  <c r="AR4310" i="1" s="1"/>
  <c r="O4161" i="1"/>
  <c r="AR4161" i="1" s="1"/>
  <c r="N4161" i="1"/>
  <c r="AQ4161" i="1" s="1"/>
  <c r="M4161" i="1"/>
  <c r="AP4161" i="1" s="1"/>
  <c r="J4161" i="1"/>
  <c r="L4161" i="1"/>
  <c r="AO4161" i="1" s="1"/>
  <c r="Q5300" i="1"/>
  <c r="AS5300" i="1"/>
  <c r="P2077" i="1"/>
  <c r="AN2077" i="1"/>
  <c r="Q4507" i="1"/>
  <c r="AS4507" i="1"/>
  <c r="AS3068" i="1"/>
  <c r="Q3068" i="1"/>
  <c r="AN5053" i="1"/>
  <c r="P5053" i="1"/>
  <c r="P2176" i="1"/>
  <c r="AN2176" i="1"/>
  <c r="Q2175" i="1"/>
  <c r="AS2175" i="1"/>
  <c r="Z3519" i="1"/>
  <c r="Y3520" i="1"/>
  <c r="A2096" i="1"/>
  <c r="AM2095" i="1"/>
  <c r="AN3317" i="1"/>
  <c r="P3317" i="1"/>
  <c r="Y3073" i="1"/>
  <c r="Z3072" i="1"/>
  <c r="M3070" i="1"/>
  <c r="AP3070" i="1" s="1"/>
  <c r="O3070" i="1"/>
  <c r="AR3070" i="1" s="1"/>
  <c r="N3070" i="1"/>
  <c r="AQ3070" i="1" s="1"/>
  <c r="L3070" i="1"/>
  <c r="AO3070" i="1" s="1"/>
  <c r="J3070" i="1"/>
  <c r="N4509" i="1"/>
  <c r="AQ4509" i="1" s="1"/>
  <c r="M4509" i="1"/>
  <c r="AP4509" i="1" s="1"/>
  <c r="O4509" i="1"/>
  <c r="AR4509" i="1" s="1"/>
  <c r="L4509" i="1"/>
  <c r="AO4509" i="1" s="1"/>
  <c r="J4509" i="1"/>
  <c r="M3169" i="1"/>
  <c r="AP3169" i="1" s="1"/>
  <c r="L3169" i="1"/>
  <c r="AO3169" i="1" s="1"/>
  <c r="J3169" i="1"/>
  <c r="O3169" i="1"/>
  <c r="AR3169" i="1" s="1"/>
  <c r="N3169" i="1"/>
  <c r="AQ3169" i="1" s="1"/>
  <c r="N2177" i="1"/>
  <c r="AQ2177" i="1" s="1"/>
  <c r="L2177" i="1"/>
  <c r="AO2177" i="1" s="1"/>
  <c r="J2177" i="1"/>
  <c r="M2177" i="1"/>
  <c r="AP2177" i="1" s="1"/>
  <c r="O2177" i="1"/>
  <c r="AR2177" i="1" s="1"/>
  <c r="AS5052" i="1"/>
  <c r="Q5052" i="1"/>
  <c r="AN2524" i="1"/>
  <c r="P2524" i="1"/>
  <c r="Y2081" i="1"/>
  <c r="Z2080" i="1"/>
  <c r="Z2328" i="1"/>
  <c r="Y2329" i="1"/>
  <c r="P4309" i="1"/>
  <c r="AN4309" i="1"/>
  <c r="A4096" i="1"/>
  <c r="AM4095" i="1"/>
  <c r="Q3316" i="1"/>
  <c r="AS3316" i="1"/>
  <c r="O5054" i="1"/>
  <c r="AR5054" i="1" s="1"/>
  <c r="L5054" i="1"/>
  <c r="AO5054" i="1" s="1"/>
  <c r="J5054" i="1"/>
  <c r="N5054" i="1"/>
  <c r="AQ5054" i="1" s="1"/>
  <c r="M5054" i="1"/>
  <c r="AP5054" i="1" s="1"/>
  <c r="O2525" i="1"/>
  <c r="AR2525" i="1" s="1"/>
  <c r="N2525" i="1"/>
  <c r="AQ2525" i="1" s="1"/>
  <c r="L2525" i="1"/>
  <c r="AO2525" i="1" s="1"/>
  <c r="J2525" i="1"/>
  <c r="M2525" i="1"/>
  <c r="AP2525" i="1" s="1"/>
  <c r="Y2528" i="1"/>
  <c r="Z2527" i="1"/>
  <c r="AN3516" i="1"/>
  <c r="P3516" i="1"/>
  <c r="AS3167" i="1"/>
  <c r="Q3167" i="1"/>
  <c r="Q5151" i="1"/>
  <c r="AS5151" i="1"/>
  <c r="AS4308" i="1"/>
  <c r="Q4308" i="1"/>
  <c r="O2326" i="1"/>
  <c r="AR2326" i="1" s="1"/>
  <c r="N2326" i="1"/>
  <c r="AQ2326" i="1" s="1"/>
  <c r="J2326" i="1"/>
  <c r="L2326" i="1"/>
  <c r="AO2326" i="1" s="1"/>
  <c r="M2326" i="1"/>
  <c r="AP2326" i="1" s="1"/>
  <c r="J3318" i="1"/>
  <c r="M3318" i="1"/>
  <c r="AP3318" i="1" s="1"/>
  <c r="O3318" i="1"/>
  <c r="AR3318" i="1" s="1"/>
  <c r="N3318" i="1"/>
  <c r="AQ3318" i="1" s="1"/>
  <c r="L3318" i="1"/>
  <c r="AO3318" i="1" s="1"/>
  <c r="I1335" i="1"/>
  <c r="K1335" i="1"/>
  <c r="I1186" i="1"/>
  <c r="K1186" i="1"/>
  <c r="K1087" i="1"/>
  <c r="I1087" i="1"/>
  <c r="K1534" i="1"/>
  <c r="I1534" i="1"/>
  <c r="Q1084" i="1"/>
  <c r="AS1084" i="1"/>
  <c r="L1086" i="1"/>
  <c r="AO1086" i="1" s="1"/>
  <c r="O1086" i="1"/>
  <c r="AR1086" i="1" s="1"/>
  <c r="J1086" i="1"/>
  <c r="M1086" i="1"/>
  <c r="AP1086" i="1" s="1"/>
  <c r="N1086" i="1"/>
  <c r="AQ1086" i="1" s="1"/>
  <c r="Z1336" i="1"/>
  <c r="Y1337" i="1"/>
  <c r="AN1184" i="1"/>
  <c r="P1184" i="1"/>
  <c r="Z1187" i="1"/>
  <c r="Y1188" i="1"/>
  <c r="O1334" i="1"/>
  <c r="AR1334" i="1" s="1"/>
  <c r="M1334" i="1"/>
  <c r="AP1334" i="1" s="1"/>
  <c r="L1334" i="1"/>
  <c r="AO1334" i="1" s="1"/>
  <c r="J1334" i="1"/>
  <c r="N1334" i="1"/>
  <c r="AQ1334" i="1" s="1"/>
  <c r="Z1088" i="1"/>
  <c r="Y1089" i="1"/>
  <c r="Q1531" i="1"/>
  <c r="AS1531" i="1"/>
  <c r="P1532" i="1"/>
  <c r="AN1532" i="1"/>
  <c r="AN1333" i="1"/>
  <c r="P1333" i="1"/>
  <c r="O1533" i="1"/>
  <c r="AR1533" i="1" s="1"/>
  <c r="N1533" i="1"/>
  <c r="AQ1533" i="1" s="1"/>
  <c r="M1533" i="1"/>
  <c r="AP1533" i="1" s="1"/>
  <c r="L1533" i="1"/>
  <c r="AO1533" i="1" s="1"/>
  <c r="J1533" i="1"/>
  <c r="Z1535" i="1"/>
  <c r="Y1536" i="1"/>
  <c r="AS1183" i="1"/>
  <c r="Q1183" i="1"/>
  <c r="O1185" i="1"/>
  <c r="AR1185" i="1" s="1"/>
  <c r="M1185" i="1"/>
  <c r="AP1185" i="1" s="1"/>
  <c r="N1185" i="1"/>
  <c r="AQ1185" i="1" s="1"/>
  <c r="L1185" i="1"/>
  <c r="AO1185" i="1" s="1"/>
  <c r="J1185" i="1"/>
  <c r="AN1085" i="1"/>
  <c r="P1085" i="1"/>
  <c r="AS1332" i="1"/>
  <c r="Q1332" i="1"/>
  <c r="AN341" i="1"/>
  <c r="Q538" i="1"/>
  <c r="AS190" i="1"/>
  <c r="Q92" i="1"/>
  <c r="AN94" i="1"/>
  <c r="AN192" i="1"/>
  <c r="AN540" i="1"/>
  <c r="AS339" i="1"/>
  <c r="Q339" i="1"/>
  <c r="K95" i="1"/>
  <c r="K541" i="1"/>
  <c r="K342" i="1"/>
  <c r="K193" i="1"/>
  <c r="Q190" i="1"/>
  <c r="I95" i="1"/>
  <c r="J95" i="1" s="1"/>
  <c r="I541" i="1"/>
  <c r="J541" i="1" s="1"/>
  <c r="I342" i="1"/>
  <c r="J342" i="1" s="1"/>
  <c r="I193" i="1"/>
  <c r="J193" i="1" s="1"/>
  <c r="AS538" i="1"/>
  <c r="AS92" i="1"/>
  <c r="P539" i="1"/>
  <c r="P191" i="1"/>
  <c r="P340" i="1"/>
  <c r="P93" i="1"/>
  <c r="M192" i="1"/>
  <c r="AP192" i="1" s="1"/>
  <c r="L192" i="1"/>
  <c r="AO192" i="1" s="1"/>
  <c r="O192" i="1"/>
  <c r="AR192" i="1" s="1"/>
  <c r="N192" i="1"/>
  <c r="AQ192" i="1" s="1"/>
  <c r="Y344" i="1"/>
  <c r="Z343" i="1"/>
  <c r="Y97" i="1"/>
  <c r="Z96" i="1"/>
  <c r="L540" i="1"/>
  <c r="AO540" i="1" s="1"/>
  <c r="N540" i="1"/>
  <c r="AQ540" i="1" s="1"/>
  <c r="M540" i="1"/>
  <c r="AP540" i="1" s="1"/>
  <c r="O540" i="1"/>
  <c r="AR540" i="1" s="1"/>
  <c r="Y543" i="1"/>
  <c r="Z542" i="1"/>
  <c r="M341" i="1"/>
  <c r="AP341" i="1" s="1"/>
  <c r="N341" i="1"/>
  <c r="AQ341" i="1" s="1"/>
  <c r="O341" i="1"/>
  <c r="AR341" i="1" s="1"/>
  <c r="L341" i="1"/>
  <c r="AO341" i="1" s="1"/>
  <c r="L94" i="1"/>
  <c r="AO94" i="1" s="1"/>
  <c r="N94" i="1"/>
  <c r="AQ94" i="1" s="1"/>
  <c r="O94" i="1"/>
  <c r="AR94" i="1" s="1"/>
  <c r="M94" i="1"/>
  <c r="AP94" i="1" s="1"/>
  <c r="Y195" i="1"/>
  <c r="Z194" i="1"/>
  <c r="F4511" i="1"/>
  <c r="E4511" i="1"/>
  <c r="T4511" i="1"/>
  <c r="S4511" i="1"/>
  <c r="U4511" i="1"/>
  <c r="V4511" i="1"/>
  <c r="R4511" i="1"/>
  <c r="R2328" i="1"/>
  <c r="F2328" i="1"/>
  <c r="S2328" i="1"/>
  <c r="T2328" i="1"/>
  <c r="E2328" i="1"/>
  <c r="V2328" i="1"/>
  <c r="U2328" i="1"/>
  <c r="F5056" i="1"/>
  <c r="U5056" i="1"/>
  <c r="R5056" i="1"/>
  <c r="E5056" i="1"/>
  <c r="V5056" i="1"/>
  <c r="T5056" i="1"/>
  <c r="S5056" i="1"/>
  <c r="T5304" i="1"/>
  <c r="R5304" i="1"/>
  <c r="F5304" i="1"/>
  <c r="S5304" i="1"/>
  <c r="E5304" i="1"/>
  <c r="V5304" i="1"/>
  <c r="U5304" i="1"/>
  <c r="F4312" i="1"/>
  <c r="T4312" i="1"/>
  <c r="E4312" i="1"/>
  <c r="V4312" i="1"/>
  <c r="S4312" i="1"/>
  <c r="U4312" i="1"/>
  <c r="R4312" i="1"/>
  <c r="R5503" i="1"/>
  <c r="F5503" i="1"/>
  <c r="U5503" i="1"/>
  <c r="S5503" i="1"/>
  <c r="E5503" i="1"/>
  <c r="V5503" i="1"/>
  <c r="T5503" i="1"/>
  <c r="S3171" i="1"/>
  <c r="R3171" i="1"/>
  <c r="T3171" i="1"/>
  <c r="U3171" i="1"/>
  <c r="F3171" i="1"/>
  <c r="E3171" i="1"/>
  <c r="V3171" i="1"/>
  <c r="U3519" i="1"/>
  <c r="S3519" i="1"/>
  <c r="V3519" i="1"/>
  <c r="E3519" i="1"/>
  <c r="R3519" i="1"/>
  <c r="F3519" i="1"/>
  <c r="T3519" i="1"/>
  <c r="V2179" i="1"/>
  <c r="U2179" i="1"/>
  <c r="T2179" i="1"/>
  <c r="F2179" i="1"/>
  <c r="S2179" i="1"/>
  <c r="R2179" i="1"/>
  <c r="E2179" i="1"/>
  <c r="V5155" i="1"/>
  <c r="R5155" i="1"/>
  <c r="T5155" i="1"/>
  <c r="F5155" i="1"/>
  <c r="S5155" i="1"/>
  <c r="E5155" i="1"/>
  <c r="U5155" i="1"/>
  <c r="U3072" i="1"/>
  <c r="E3072" i="1"/>
  <c r="T3072" i="1"/>
  <c r="S3072" i="1"/>
  <c r="F3072" i="1"/>
  <c r="V3072" i="1"/>
  <c r="R3072" i="1"/>
  <c r="F4064" i="1"/>
  <c r="V4064" i="1"/>
  <c r="T4064" i="1"/>
  <c r="E4064" i="1"/>
  <c r="R4064" i="1"/>
  <c r="U4064" i="1"/>
  <c r="S4064" i="1"/>
  <c r="F3320" i="1"/>
  <c r="E3320" i="1"/>
  <c r="S3320" i="1"/>
  <c r="V3320" i="1"/>
  <c r="T3320" i="1"/>
  <c r="U3320" i="1"/>
  <c r="R3320" i="1"/>
  <c r="T2527" i="1"/>
  <c r="S2527" i="1"/>
  <c r="U2527" i="1"/>
  <c r="E2527" i="1"/>
  <c r="F2527" i="1"/>
  <c r="V2527" i="1"/>
  <c r="R2527" i="1"/>
  <c r="T2080" i="1"/>
  <c r="V2080" i="1"/>
  <c r="S2080" i="1"/>
  <c r="E2080" i="1"/>
  <c r="U2080" i="1"/>
  <c r="R2080" i="1"/>
  <c r="F2080" i="1"/>
  <c r="T4163" i="1"/>
  <c r="V4163" i="1"/>
  <c r="U4163" i="1"/>
  <c r="S4163" i="1"/>
  <c r="E4163" i="1"/>
  <c r="F4163" i="1"/>
  <c r="R4163" i="1"/>
  <c r="U1336" i="1"/>
  <c r="T1336" i="1"/>
  <c r="S1336" i="1"/>
  <c r="V1336" i="1"/>
  <c r="F1336" i="1"/>
  <c r="E1336" i="1"/>
  <c r="R1336" i="1"/>
  <c r="E1535" i="1"/>
  <c r="R1535" i="1"/>
  <c r="V1535" i="1"/>
  <c r="U1535" i="1"/>
  <c r="F1535" i="1"/>
  <c r="S1535" i="1"/>
  <c r="T1535" i="1"/>
  <c r="S1187" i="1"/>
  <c r="U1187" i="1"/>
  <c r="V1187" i="1"/>
  <c r="E1187" i="1"/>
  <c r="F1187" i="1"/>
  <c r="T1187" i="1"/>
  <c r="R1187" i="1"/>
  <c r="E1088" i="1"/>
  <c r="U1088" i="1"/>
  <c r="S1088" i="1"/>
  <c r="F1088" i="1"/>
  <c r="R1088" i="1"/>
  <c r="T1088" i="1"/>
  <c r="V1088" i="1"/>
  <c r="T343" i="1"/>
  <c r="S343" i="1"/>
  <c r="R343" i="1"/>
  <c r="V343" i="1"/>
  <c r="U343" i="1"/>
  <c r="F343" i="1"/>
  <c r="E343" i="1"/>
  <c r="S194" i="1"/>
  <c r="R194" i="1"/>
  <c r="U194" i="1"/>
  <c r="V194" i="1"/>
  <c r="T194" i="1"/>
  <c r="F194" i="1"/>
  <c r="E194" i="1"/>
  <c r="S96" i="1"/>
  <c r="R96" i="1"/>
  <c r="V96" i="1"/>
  <c r="U96" i="1"/>
  <c r="T96" i="1"/>
  <c r="E96" i="1"/>
  <c r="F96" i="1"/>
  <c r="T542" i="1"/>
  <c r="S542" i="1"/>
  <c r="V542" i="1"/>
  <c r="U542" i="1"/>
  <c r="R542" i="1"/>
  <c r="F542" i="1"/>
  <c r="E542" i="1"/>
  <c r="B542" i="4" l="1"/>
  <c r="B96" i="4"/>
  <c r="B194" i="4"/>
  <c r="B343" i="4"/>
  <c r="A173" i="1"/>
  <c r="AM172" i="1"/>
  <c r="I4163" i="1"/>
  <c r="K4163" i="1"/>
  <c r="K2080" i="1"/>
  <c r="I2080" i="1"/>
  <c r="I2527" i="1"/>
  <c r="K2527" i="1"/>
  <c r="I3320" i="1"/>
  <c r="K3320" i="1"/>
  <c r="I4064" i="1"/>
  <c r="K4064" i="1"/>
  <c r="I3072" i="1"/>
  <c r="K3072" i="1"/>
  <c r="K5155" i="1"/>
  <c r="I5155" i="1"/>
  <c r="I2179" i="1"/>
  <c r="K2179" i="1"/>
  <c r="K3519" i="1"/>
  <c r="I3519" i="1"/>
  <c r="K3171" i="1"/>
  <c r="I3171" i="1"/>
  <c r="I5503" i="1"/>
  <c r="K5503" i="1"/>
  <c r="K4312" i="1"/>
  <c r="I4312" i="1"/>
  <c r="K5304" i="1"/>
  <c r="I5304" i="1"/>
  <c r="K5056" i="1"/>
  <c r="I5056" i="1"/>
  <c r="K2328" i="1"/>
  <c r="I2328" i="1"/>
  <c r="I4511" i="1"/>
  <c r="K4511" i="1"/>
  <c r="Y5306" i="1"/>
  <c r="Z5305" i="1"/>
  <c r="Y4513" i="1"/>
  <c r="Z4512" i="1"/>
  <c r="A5097" i="1"/>
  <c r="AM5096" i="1"/>
  <c r="Z4065" i="1"/>
  <c r="Y4066" i="1"/>
  <c r="O2178" i="1"/>
  <c r="AR2178" i="1" s="1"/>
  <c r="M2178" i="1"/>
  <c r="AP2178" i="1" s="1"/>
  <c r="J2178" i="1"/>
  <c r="N2178" i="1"/>
  <c r="AQ2178" i="1" s="1"/>
  <c r="L2178" i="1"/>
  <c r="AO2178" i="1" s="1"/>
  <c r="L5055" i="1"/>
  <c r="AO5055" i="1" s="1"/>
  <c r="J5055" i="1"/>
  <c r="O5055" i="1"/>
  <c r="AR5055" i="1" s="1"/>
  <c r="N5055" i="1"/>
  <c r="AQ5055" i="1" s="1"/>
  <c r="M5055" i="1"/>
  <c r="AP5055" i="1" s="1"/>
  <c r="O5154" i="1"/>
  <c r="AR5154" i="1" s="1"/>
  <c r="N5154" i="1"/>
  <c r="AQ5154" i="1" s="1"/>
  <c r="M5154" i="1"/>
  <c r="AP5154" i="1" s="1"/>
  <c r="L5154" i="1"/>
  <c r="AO5154" i="1" s="1"/>
  <c r="J5154" i="1"/>
  <c r="P2177" i="1"/>
  <c r="AN2177" i="1"/>
  <c r="AN4509" i="1"/>
  <c r="P4509" i="1"/>
  <c r="A2097" i="1"/>
  <c r="AM2096" i="1"/>
  <c r="AS2176" i="1"/>
  <c r="Q2176" i="1"/>
  <c r="Y3322" i="1"/>
  <c r="Z3321" i="1"/>
  <c r="Q2325" i="1"/>
  <c r="AS2325" i="1"/>
  <c r="Z4164" i="1"/>
  <c r="Y4165" i="1"/>
  <c r="A3097" i="1"/>
  <c r="AM3096" i="1"/>
  <c r="N4311" i="1"/>
  <c r="AQ4311" i="1" s="1"/>
  <c r="L4311" i="1"/>
  <c r="AO4311" i="1" s="1"/>
  <c r="J4311" i="1"/>
  <c r="M4311" i="1"/>
  <c r="AP4311" i="1" s="1"/>
  <c r="O4311" i="1"/>
  <c r="AR4311" i="1" s="1"/>
  <c r="A4097" i="1"/>
  <c r="AM4096" i="1"/>
  <c r="Z2081" i="1"/>
  <c r="Y2082" i="1"/>
  <c r="P5302" i="1"/>
  <c r="AN5302" i="1"/>
  <c r="Q5500" i="1"/>
  <c r="AS5500" i="1"/>
  <c r="M2079" i="1"/>
  <c r="AP2079" i="1" s="1"/>
  <c r="L2079" i="1"/>
  <c r="AO2079" i="1" s="1"/>
  <c r="O2079" i="1"/>
  <c r="AR2079" i="1" s="1"/>
  <c r="J2079" i="1"/>
  <c r="N2079" i="1"/>
  <c r="AQ2079" i="1" s="1"/>
  <c r="N2327" i="1"/>
  <c r="AQ2327" i="1" s="1"/>
  <c r="O2327" i="1"/>
  <c r="AR2327" i="1" s="1"/>
  <c r="M2327" i="1"/>
  <c r="AP2327" i="1" s="1"/>
  <c r="L2327" i="1"/>
  <c r="AO2327" i="1" s="1"/>
  <c r="J2327" i="1"/>
  <c r="Q3516" i="1"/>
  <c r="AS3516" i="1"/>
  <c r="AS2524" i="1"/>
  <c r="Q2524" i="1"/>
  <c r="AS5053" i="1"/>
  <c r="Q5053" i="1"/>
  <c r="Y2181" i="1"/>
  <c r="Z2180" i="1"/>
  <c r="Q4160" i="1"/>
  <c r="AS4160" i="1"/>
  <c r="AN4062" i="1"/>
  <c r="P4062" i="1"/>
  <c r="Q5152" i="1"/>
  <c r="AS5152" i="1"/>
  <c r="Y3173" i="1"/>
  <c r="Z3172" i="1"/>
  <c r="P2078" i="1"/>
  <c r="AN2078" i="1"/>
  <c r="O3170" i="1"/>
  <c r="AR3170" i="1" s="1"/>
  <c r="N3170" i="1"/>
  <c r="AQ3170" i="1" s="1"/>
  <c r="L3170" i="1"/>
  <c r="AO3170" i="1" s="1"/>
  <c r="J3170" i="1"/>
  <c r="M3170" i="1"/>
  <c r="AP3170" i="1" s="1"/>
  <c r="J4162" i="1"/>
  <c r="O4162" i="1"/>
  <c r="AR4162" i="1" s="1"/>
  <c r="N4162" i="1"/>
  <c r="AQ4162" i="1" s="1"/>
  <c r="M4162" i="1"/>
  <c r="AP4162" i="1" s="1"/>
  <c r="L4162" i="1"/>
  <c r="AO4162" i="1" s="1"/>
  <c r="Z5504" i="1"/>
  <c r="Y5505" i="1"/>
  <c r="Q5301" i="1"/>
  <c r="AS5301" i="1"/>
  <c r="Q4061" i="1"/>
  <c r="AS4061" i="1"/>
  <c r="O3071" i="1"/>
  <c r="AR3071" i="1" s="1"/>
  <c r="N3071" i="1"/>
  <c r="AQ3071" i="1" s="1"/>
  <c r="M3071" i="1"/>
  <c r="AP3071" i="1" s="1"/>
  <c r="L3071" i="1"/>
  <c r="AO3071" i="1" s="1"/>
  <c r="J3071" i="1"/>
  <c r="M3518" i="1"/>
  <c r="AP3518" i="1" s="1"/>
  <c r="L3518" i="1"/>
  <c r="AO3518" i="1" s="1"/>
  <c r="J3518" i="1"/>
  <c r="O3518" i="1"/>
  <c r="AR3518" i="1" s="1"/>
  <c r="N3518" i="1"/>
  <c r="AQ3518" i="1" s="1"/>
  <c r="N4510" i="1"/>
  <c r="AQ4510" i="1" s="1"/>
  <c r="O4510" i="1"/>
  <c r="AR4510" i="1" s="1"/>
  <c r="L4510" i="1"/>
  <c r="AO4510" i="1" s="1"/>
  <c r="M4510" i="1"/>
  <c r="AP4510" i="1" s="1"/>
  <c r="J4510" i="1"/>
  <c r="O5502" i="1"/>
  <c r="AR5502" i="1" s="1"/>
  <c r="N5502" i="1"/>
  <c r="AQ5502" i="1" s="1"/>
  <c r="M5502" i="1"/>
  <c r="AP5502" i="1" s="1"/>
  <c r="J5502" i="1"/>
  <c r="L5502" i="1"/>
  <c r="AO5502" i="1" s="1"/>
  <c r="AS2077" i="1"/>
  <c r="Q2077" i="1"/>
  <c r="AS4309" i="1"/>
  <c r="Q4309" i="1"/>
  <c r="Z3520" i="1"/>
  <c r="Y3521" i="1"/>
  <c r="Y3074" i="1"/>
  <c r="Z3073" i="1"/>
  <c r="Q3069" i="1"/>
  <c r="AS3069" i="1"/>
  <c r="Z5057" i="1"/>
  <c r="Y5058" i="1"/>
  <c r="A1097" i="1"/>
  <c r="AM1096" i="1"/>
  <c r="P3318" i="1"/>
  <c r="AN3318" i="1"/>
  <c r="Y2529" i="1"/>
  <c r="Z2528" i="1"/>
  <c r="AN5054" i="1"/>
  <c r="P5054" i="1"/>
  <c r="AN2326" i="1"/>
  <c r="P2326" i="1"/>
  <c r="P2525" i="1"/>
  <c r="AN2525" i="1"/>
  <c r="Z2329" i="1"/>
  <c r="Y2330" i="1"/>
  <c r="P3169" i="1"/>
  <c r="AN3169" i="1"/>
  <c r="AN3070" i="1"/>
  <c r="P3070" i="1"/>
  <c r="AS3317" i="1"/>
  <c r="Q3317" i="1"/>
  <c r="P4161" i="1"/>
  <c r="AN4161" i="1"/>
  <c r="P4310" i="1"/>
  <c r="AN4310" i="1"/>
  <c r="AN5501" i="1"/>
  <c r="P5501" i="1"/>
  <c r="Z5156" i="1"/>
  <c r="Y5157" i="1"/>
  <c r="AS4508" i="1"/>
  <c r="Q4508" i="1"/>
  <c r="Q3168" i="1"/>
  <c r="AS3168" i="1"/>
  <c r="P5153" i="1"/>
  <c r="AN5153" i="1"/>
  <c r="Y4314" i="1"/>
  <c r="Z4313" i="1"/>
  <c r="P3517" i="1"/>
  <c r="AN3517" i="1"/>
  <c r="O2526" i="1"/>
  <c r="AR2526" i="1" s="1"/>
  <c r="L2526" i="1"/>
  <c r="AO2526" i="1" s="1"/>
  <c r="J2526" i="1"/>
  <c r="N2526" i="1"/>
  <c r="AQ2526" i="1" s="1"/>
  <c r="M2526" i="1"/>
  <c r="AP2526" i="1" s="1"/>
  <c r="N5303" i="1"/>
  <c r="AQ5303" i="1" s="1"/>
  <c r="M5303" i="1"/>
  <c r="AP5303" i="1" s="1"/>
  <c r="L5303" i="1"/>
  <c r="AO5303" i="1" s="1"/>
  <c r="J5303" i="1"/>
  <c r="O5303" i="1"/>
  <c r="AR5303" i="1" s="1"/>
  <c r="N3319" i="1"/>
  <c r="AQ3319" i="1" s="1"/>
  <c r="L3319" i="1"/>
  <c r="AO3319" i="1" s="1"/>
  <c r="J3319" i="1"/>
  <c r="O3319" i="1"/>
  <c r="AR3319" i="1" s="1"/>
  <c r="M3319" i="1"/>
  <c r="AP3319" i="1" s="1"/>
  <c r="N4063" i="1"/>
  <c r="AQ4063" i="1" s="1"/>
  <c r="L4063" i="1"/>
  <c r="AO4063" i="1" s="1"/>
  <c r="J4063" i="1"/>
  <c r="O4063" i="1"/>
  <c r="AR4063" i="1" s="1"/>
  <c r="M4063" i="1"/>
  <c r="AP4063" i="1" s="1"/>
  <c r="I1088" i="1"/>
  <c r="K1088" i="1"/>
  <c r="K1187" i="1"/>
  <c r="I1187" i="1"/>
  <c r="I1535" i="1"/>
  <c r="K1535" i="1"/>
  <c r="K1336" i="1"/>
  <c r="I1336" i="1"/>
  <c r="J1534" i="1"/>
  <c r="O1534" i="1"/>
  <c r="AR1534" i="1" s="1"/>
  <c r="N1534" i="1"/>
  <c r="AQ1534" i="1" s="1"/>
  <c r="M1534" i="1"/>
  <c r="AP1534" i="1" s="1"/>
  <c r="L1534" i="1"/>
  <c r="AO1534" i="1" s="1"/>
  <c r="Q1085" i="1"/>
  <c r="AS1085" i="1"/>
  <c r="Y1090" i="1"/>
  <c r="Z1089" i="1"/>
  <c r="Y1189" i="1"/>
  <c r="Z1188" i="1"/>
  <c r="O1087" i="1"/>
  <c r="AR1087" i="1" s="1"/>
  <c r="J1087" i="1"/>
  <c r="M1087" i="1"/>
  <c r="AP1087" i="1" s="1"/>
  <c r="L1087" i="1"/>
  <c r="AO1087" i="1" s="1"/>
  <c r="N1087" i="1"/>
  <c r="AQ1087" i="1" s="1"/>
  <c r="Q1333" i="1"/>
  <c r="AS1333" i="1"/>
  <c r="AN1086" i="1"/>
  <c r="P1086" i="1"/>
  <c r="AN1185" i="1"/>
  <c r="P1185" i="1"/>
  <c r="Y1537" i="1"/>
  <c r="Z1536" i="1"/>
  <c r="Q1184" i="1"/>
  <c r="AS1184" i="1"/>
  <c r="AN1334" i="1"/>
  <c r="P1334" i="1"/>
  <c r="O1186" i="1"/>
  <c r="AR1186" i="1" s="1"/>
  <c r="M1186" i="1"/>
  <c r="AP1186" i="1" s="1"/>
  <c r="N1186" i="1"/>
  <c r="AQ1186" i="1" s="1"/>
  <c r="L1186" i="1"/>
  <c r="AO1186" i="1" s="1"/>
  <c r="J1186" i="1"/>
  <c r="AN1533" i="1"/>
  <c r="P1533" i="1"/>
  <c r="AS1532" i="1"/>
  <c r="Q1532" i="1"/>
  <c r="Z1337" i="1"/>
  <c r="Y1338" i="1"/>
  <c r="L1335" i="1"/>
  <c r="AO1335" i="1" s="1"/>
  <c r="J1335" i="1"/>
  <c r="N1335" i="1"/>
  <c r="AQ1335" i="1" s="1"/>
  <c r="O1335" i="1"/>
  <c r="AR1335" i="1" s="1"/>
  <c r="M1335" i="1"/>
  <c r="AP1335" i="1" s="1"/>
  <c r="AN193" i="1"/>
  <c r="AN541" i="1"/>
  <c r="Q191" i="1"/>
  <c r="AS539" i="1"/>
  <c r="AN342" i="1"/>
  <c r="Q93" i="1"/>
  <c r="AS340" i="1"/>
  <c r="AN95" i="1"/>
  <c r="Q539" i="1"/>
  <c r="Q340" i="1"/>
  <c r="K542" i="1"/>
  <c r="K96" i="1"/>
  <c r="K194" i="1"/>
  <c r="K343" i="1"/>
  <c r="I542" i="1"/>
  <c r="J542" i="1" s="1"/>
  <c r="I96" i="1"/>
  <c r="J96" i="1" s="1"/>
  <c r="I194" i="1"/>
  <c r="J194" i="1" s="1"/>
  <c r="I343" i="1"/>
  <c r="J343" i="1" s="1"/>
  <c r="AS93" i="1"/>
  <c r="P341" i="1"/>
  <c r="AS191" i="1"/>
  <c r="P192" i="1"/>
  <c r="P94" i="1"/>
  <c r="P540" i="1"/>
  <c r="N342" i="1"/>
  <c r="AQ342" i="1" s="1"/>
  <c r="L342" i="1"/>
  <c r="AO342" i="1" s="1"/>
  <c r="O342" i="1"/>
  <c r="AR342" i="1" s="1"/>
  <c r="M342" i="1"/>
  <c r="AP342" i="1" s="1"/>
  <c r="Y544" i="1"/>
  <c r="Z543" i="1"/>
  <c r="N541" i="1"/>
  <c r="AQ541" i="1" s="1"/>
  <c r="M541" i="1"/>
  <c r="AP541" i="1" s="1"/>
  <c r="O541" i="1"/>
  <c r="AR541" i="1" s="1"/>
  <c r="L541" i="1"/>
  <c r="AO541" i="1" s="1"/>
  <c r="Y98" i="1"/>
  <c r="Z97" i="1"/>
  <c r="O193" i="1"/>
  <c r="AR193" i="1" s="1"/>
  <c r="M193" i="1"/>
  <c r="AP193" i="1" s="1"/>
  <c r="N193" i="1"/>
  <c r="AQ193" i="1" s="1"/>
  <c r="L193" i="1"/>
  <c r="AO193" i="1" s="1"/>
  <c r="M95" i="1"/>
  <c r="AP95" i="1" s="1"/>
  <c r="O95" i="1"/>
  <c r="AR95" i="1" s="1"/>
  <c r="N95" i="1"/>
  <c r="AQ95" i="1" s="1"/>
  <c r="L95" i="1"/>
  <c r="AO95" i="1" s="1"/>
  <c r="Y196" i="1"/>
  <c r="Z195" i="1"/>
  <c r="Z344" i="1"/>
  <c r="Y345" i="1"/>
  <c r="S4164" i="1"/>
  <c r="R4164" i="1"/>
  <c r="F4164" i="1"/>
  <c r="V4164" i="1"/>
  <c r="U4164" i="1"/>
  <c r="E4164" i="1"/>
  <c r="T4164" i="1"/>
  <c r="F2180" i="1"/>
  <c r="E2180" i="1"/>
  <c r="V2180" i="1"/>
  <c r="U2180" i="1"/>
  <c r="T2180" i="1"/>
  <c r="S2180" i="1"/>
  <c r="R2180" i="1"/>
  <c r="S5504" i="1"/>
  <c r="F5504" i="1"/>
  <c r="V5504" i="1"/>
  <c r="U5504" i="1"/>
  <c r="T5504" i="1"/>
  <c r="E5504" i="1"/>
  <c r="R5504" i="1"/>
  <c r="U3520" i="1"/>
  <c r="R3520" i="1"/>
  <c r="E3520" i="1"/>
  <c r="S3520" i="1"/>
  <c r="V3520" i="1"/>
  <c r="F3520" i="1"/>
  <c r="T3520" i="1"/>
  <c r="E2329" i="1"/>
  <c r="U2329" i="1"/>
  <c r="R2329" i="1"/>
  <c r="S2329" i="1"/>
  <c r="V2329" i="1"/>
  <c r="T2329" i="1"/>
  <c r="F2329" i="1"/>
  <c r="V5156" i="1"/>
  <c r="R5156" i="1"/>
  <c r="F5156" i="1"/>
  <c r="T5156" i="1"/>
  <c r="U5156" i="1"/>
  <c r="S5156" i="1"/>
  <c r="E5156" i="1"/>
  <c r="V4512" i="1"/>
  <c r="R4512" i="1"/>
  <c r="U4512" i="1"/>
  <c r="E4512" i="1"/>
  <c r="T4512" i="1"/>
  <c r="F4512" i="1"/>
  <c r="S4512" i="1"/>
  <c r="F5057" i="1"/>
  <c r="V5057" i="1"/>
  <c r="S5057" i="1"/>
  <c r="R5057" i="1"/>
  <c r="E5057" i="1"/>
  <c r="U5057" i="1"/>
  <c r="T5057" i="1"/>
  <c r="F2528" i="1"/>
  <c r="E2528" i="1"/>
  <c r="V2528" i="1"/>
  <c r="U2528" i="1"/>
  <c r="S2528" i="1"/>
  <c r="R2528" i="1"/>
  <c r="T2528" i="1"/>
  <c r="F4313" i="1"/>
  <c r="S4313" i="1"/>
  <c r="V4313" i="1"/>
  <c r="R4313" i="1"/>
  <c r="T4313" i="1"/>
  <c r="E4313" i="1"/>
  <c r="U4313" i="1"/>
  <c r="V3172" i="1"/>
  <c r="U3172" i="1"/>
  <c r="T3172" i="1"/>
  <c r="R3172" i="1"/>
  <c r="E3172" i="1"/>
  <c r="S3172" i="1"/>
  <c r="F3172" i="1"/>
  <c r="E5305" i="1"/>
  <c r="V5305" i="1"/>
  <c r="R5305" i="1"/>
  <c r="S5305" i="1"/>
  <c r="F5305" i="1"/>
  <c r="T5305" i="1"/>
  <c r="U5305" i="1"/>
  <c r="E2081" i="1"/>
  <c r="T2081" i="1"/>
  <c r="U2081" i="1"/>
  <c r="V2081" i="1"/>
  <c r="S2081" i="1"/>
  <c r="F2081" i="1"/>
  <c r="R2081" i="1"/>
  <c r="F3073" i="1"/>
  <c r="E3073" i="1"/>
  <c r="T3073" i="1"/>
  <c r="S3073" i="1"/>
  <c r="U3073" i="1"/>
  <c r="V3073" i="1"/>
  <c r="R3073" i="1"/>
  <c r="R4065" i="1"/>
  <c r="F4065" i="1"/>
  <c r="V4065" i="1"/>
  <c r="S4065" i="1"/>
  <c r="E4065" i="1"/>
  <c r="T4065" i="1"/>
  <c r="U4065" i="1"/>
  <c r="E3321" i="1"/>
  <c r="V3321" i="1"/>
  <c r="F3321" i="1"/>
  <c r="T3321" i="1"/>
  <c r="S3321" i="1"/>
  <c r="U3321" i="1"/>
  <c r="R3321" i="1"/>
  <c r="E1089" i="1"/>
  <c r="T1089" i="1"/>
  <c r="U1089" i="1"/>
  <c r="S1089" i="1"/>
  <c r="V1089" i="1"/>
  <c r="R1089" i="1"/>
  <c r="F1089" i="1"/>
  <c r="R1337" i="1"/>
  <c r="S1337" i="1"/>
  <c r="F1337" i="1"/>
  <c r="T1337" i="1"/>
  <c r="U1337" i="1"/>
  <c r="E1337" i="1"/>
  <c r="V1337" i="1"/>
  <c r="S1536" i="1"/>
  <c r="E1536" i="1"/>
  <c r="V1536" i="1"/>
  <c r="U1536" i="1"/>
  <c r="T1536" i="1"/>
  <c r="R1536" i="1"/>
  <c r="F1536" i="1"/>
  <c r="U1188" i="1"/>
  <c r="R1188" i="1"/>
  <c r="E1188" i="1"/>
  <c r="F1188" i="1"/>
  <c r="V1188" i="1"/>
  <c r="T1188" i="1"/>
  <c r="S1188" i="1"/>
  <c r="V97" i="1"/>
  <c r="R97" i="1"/>
  <c r="U97" i="1"/>
  <c r="T97" i="1"/>
  <c r="S97" i="1"/>
  <c r="F97" i="1"/>
  <c r="E97" i="1"/>
  <c r="V543" i="1"/>
  <c r="S543" i="1"/>
  <c r="R543" i="1"/>
  <c r="U543" i="1"/>
  <c r="T543" i="1"/>
  <c r="F543" i="1"/>
  <c r="E543" i="1"/>
  <c r="V344" i="1"/>
  <c r="U344" i="1"/>
  <c r="R344" i="1"/>
  <c r="T344" i="1"/>
  <c r="S344" i="1"/>
  <c r="F344" i="1"/>
  <c r="E344" i="1"/>
  <c r="V195" i="1"/>
  <c r="U195" i="1"/>
  <c r="T195" i="1"/>
  <c r="S195" i="1"/>
  <c r="R195" i="1"/>
  <c r="F195" i="1"/>
  <c r="E195" i="1"/>
  <c r="B195" i="4" l="1"/>
  <c r="B344" i="4"/>
  <c r="B543" i="4"/>
  <c r="B97" i="4"/>
  <c r="A174" i="1"/>
  <c r="AM173" i="1"/>
  <c r="I3321" i="1"/>
  <c r="K3321" i="1"/>
  <c r="I4065" i="1"/>
  <c r="K4065" i="1"/>
  <c r="K3073" i="1"/>
  <c r="I3073" i="1"/>
  <c r="I2081" i="1"/>
  <c r="K2081" i="1"/>
  <c r="K5305" i="1"/>
  <c r="I5305" i="1"/>
  <c r="K3172" i="1"/>
  <c r="I3172" i="1"/>
  <c r="K4313" i="1"/>
  <c r="I4313" i="1"/>
  <c r="K2528" i="1"/>
  <c r="I2528" i="1"/>
  <c r="K5057" i="1"/>
  <c r="I5057" i="1"/>
  <c r="K4512" i="1"/>
  <c r="I4512" i="1"/>
  <c r="I5156" i="1"/>
  <c r="K5156" i="1"/>
  <c r="I2329" i="1"/>
  <c r="K2329" i="1"/>
  <c r="I3520" i="1"/>
  <c r="K3520" i="1"/>
  <c r="K5504" i="1"/>
  <c r="I5504" i="1"/>
  <c r="I2180" i="1"/>
  <c r="K2180" i="1"/>
  <c r="I4164" i="1"/>
  <c r="K4164" i="1"/>
  <c r="AN2526" i="1"/>
  <c r="P2526" i="1"/>
  <c r="AS5501" i="1"/>
  <c r="Q5501" i="1"/>
  <c r="AS3070" i="1"/>
  <c r="Q3070" i="1"/>
  <c r="AS2525" i="1"/>
  <c r="Q2525" i="1"/>
  <c r="P3518" i="1"/>
  <c r="AN3518" i="1"/>
  <c r="P5154" i="1"/>
  <c r="AN5154" i="1"/>
  <c r="P5055" i="1"/>
  <c r="AN5055" i="1"/>
  <c r="Y4067" i="1"/>
  <c r="Z4066" i="1"/>
  <c r="O4312" i="1"/>
  <c r="AR4312" i="1" s="1"/>
  <c r="N4312" i="1"/>
  <c r="AQ4312" i="1" s="1"/>
  <c r="L4312" i="1"/>
  <c r="AO4312" i="1" s="1"/>
  <c r="M4312" i="1"/>
  <c r="AP4312" i="1" s="1"/>
  <c r="J4312" i="1"/>
  <c r="Z4314" i="1"/>
  <c r="Y4315" i="1"/>
  <c r="Q2326" i="1"/>
  <c r="AS2326" i="1"/>
  <c r="Q3318" i="1"/>
  <c r="AS3318" i="1"/>
  <c r="AN4510" i="1"/>
  <c r="P4510" i="1"/>
  <c r="Z2082" i="1"/>
  <c r="Y2083" i="1"/>
  <c r="L4511" i="1"/>
  <c r="AO4511" i="1" s="1"/>
  <c r="J4511" i="1"/>
  <c r="N4511" i="1"/>
  <c r="AQ4511" i="1" s="1"/>
  <c r="M4511" i="1"/>
  <c r="AP4511" i="1" s="1"/>
  <c r="O4511" i="1"/>
  <c r="AR4511" i="1" s="1"/>
  <c r="J2179" i="1"/>
  <c r="O2179" i="1"/>
  <c r="AR2179" i="1" s="1"/>
  <c r="N2179" i="1"/>
  <c r="AQ2179" i="1" s="1"/>
  <c r="M2179" i="1"/>
  <c r="AP2179" i="1" s="1"/>
  <c r="L2179" i="1"/>
  <c r="AO2179" i="1" s="1"/>
  <c r="J3320" i="1"/>
  <c r="L3320" i="1"/>
  <c r="AO3320" i="1" s="1"/>
  <c r="N3320" i="1"/>
  <c r="AQ3320" i="1" s="1"/>
  <c r="M3320" i="1"/>
  <c r="AP3320" i="1" s="1"/>
  <c r="O3320" i="1"/>
  <c r="AR3320" i="1" s="1"/>
  <c r="AS4062" i="1"/>
  <c r="Q4062" i="1"/>
  <c r="A2098" i="1"/>
  <c r="AM2097" i="1"/>
  <c r="M2328" i="1"/>
  <c r="AP2328" i="1" s="1"/>
  <c r="O2328" i="1"/>
  <c r="AR2328" i="1" s="1"/>
  <c r="L2328" i="1"/>
  <c r="AO2328" i="1" s="1"/>
  <c r="N2328" i="1"/>
  <c r="AQ2328" i="1" s="1"/>
  <c r="J2328" i="1"/>
  <c r="M5155" i="1"/>
  <c r="AP5155" i="1" s="1"/>
  <c r="O5155" i="1"/>
  <c r="AR5155" i="1" s="1"/>
  <c r="N5155" i="1"/>
  <c r="AQ5155" i="1" s="1"/>
  <c r="L5155" i="1"/>
  <c r="AO5155" i="1" s="1"/>
  <c r="J5155" i="1"/>
  <c r="Q4310" i="1"/>
  <c r="AS4310" i="1"/>
  <c r="Q3169" i="1"/>
  <c r="AS3169" i="1"/>
  <c r="AS5054" i="1"/>
  <c r="Q5054" i="1"/>
  <c r="A1098" i="1"/>
  <c r="AM1097" i="1"/>
  <c r="P3071" i="1"/>
  <c r="AN3071" i="1"/>
  <c r="AS2078" i="1"/>
  <c r="Q2078" i="1"/>
  <c r="A3098" i="1"/>
  <c r="AM3097" i="1"/>
  <c r="Y3323" i="1"/>
  <c r="Z3322" i="1"/>
  <c r="AS4509" i="1"/>
  <c r="Q4509" i="1"/>
  <c r="Z5306" i="1"/>
  <c r="Y5307" i="1"/>
  <c r="M5503" i="1"/>
  <c r="AP5503" i="1" s="1"/>
  <c r="O5503" i="1"/>
  <c r="AR5503" i="1" s="1"/>
  <c r="L5503" i="1"/>
  <c r="AO5503" i="1" s="1"/>
  <c r="J5503" i="1"/>
  <c r="N5503" i="1"/>
  <c r="AQ5503" i="1" s="1"/>
  <c r="M2527" i="1"/>
  <c r="AP2527" i="1" s="1"/>
  <c r="O2527" i="1"/>
  <c r="AR2527" i="1" s="1"/>
  <c r="N2527" i="1"/>
  <c r="AQ2527" i="1" s="1"/>
  <c r="L2527" i="1"/>
  <c r="AO2527" i="1" s="1"/>
  <c r="J2527" i="1"/>
  <c r="Z2529" i="1"/>
  <c r="Y2530" i="1"/>
  <c r="AS3517" i="1"/>
  <c r="Q3517" i="1"/>
  <c r="Q5153" i="1"/>
  <c r="AS5153" i="1"/>
  <c r="Z2330" i="1"/>
  <c r="Y2331" i="1"/>
  <c r="Z5058" i="1"/>
  <c r="Y5059" i="1"/>
  <c r="Z3074" i="1"/>
  <c r="Y3075" i="1"/>
  <c r="P4162" i="1"/>
  <c r="AN4162" i="1"/>
  <c r="AS5302" i="1"/>
  <c r="Q5302" i="1"/>
  <c r="A4098" i="1"/>
  <c r="AM4097" i="1"/>
  <c r="Z4165" i="1"/>
  <c r="Y4166" i="1"/>
  <c r="P2178" i="1"/>
  <c r="AN2178" i="1"/>
  <c r="A5098" i="1"/>
  <c r="AM5097" i="1"/>
  <c r="M5056" i="1"/>
  <c r="AP5056" i="1" s="1"/>
  <c r="L5056" i="1"/>
  <c r="AO5056" i="1" s="1"/>
  <c r="O5056" i="1"/>
  <c r="AR5056" i="1" s="1"/>
  <c r="J5056" i="1"/>
  <c r="N5056" i="1"/>
  <c r="AQ5056" i="1" s="1"/>
  <c r="N3171" i="1"/>
  <c r="AQ3171" i="1" s="1"/>
  <c r="J3171" i="1"/>
  <c r="O3171" i="1"/>
  <c r="AR3171" i="1" s="1"/>
  <c r="M3171" i="1"/>
  <c r="AP3171" i="1" s="1"/>
  <c r="L3171" i="1"/>
  <c r="AO3171" i="1" s="1"/>
  <c r="L2080" i="1"/>
  <c r="AO2080" i="1" s="1"/>
  <c r="J2080" i="1"/>
  <c r="M2080" i="1"/>
  <c r="AP2080" i="1" s="1"/>
  <c r="N2080" i="1"/>
  <c r="AQ2080" i="1" s="1"/>
  <c r="O2080" i="1"/>
  <c r="AR2080" i="1" s="1"/>
  <c r="Y2182" i="1"/>
  <c r="Z2181" i="1"/>
  <c r="AN2327" i="1"/>
  <c r="P2327" i="1"/>
  <c r="P4063" i="1"/>
  <c r="AN4063" i="1"/>
  <c r="AN5303" i="1"/>
  <c r="P5303" i="1"/>
  <c r="P3319" i="1"/>
  <c r="AN3319" i="1"/>
  <c r="Z5157" i="1"/>
  <c r="Y5158" i="1"/>
  <c r="Q4161" i="1"/>
  <c r="AS4161" i="1"/>
  <c r="Y3522" i="1"/>
  <c r="Z3521" i="1"/>
  <c r="AN5502" i="1"/>
  <c r="P5502" i="1"/>
  <c r="Y5506" i="1"/>
  <c r="Z5505" i="1"/>
  <c r="AN2079" i="1"/>
  <c r="P2079" i="1"/>
  <c r="N3072" i="1"/>
  <c r="AQ3072" i="1" s="1"/>
  <c r="O3072" i="1"/>
  <c r="AR3072" i="1" s="1"/>
  <c r="M3072" i="1"/>
  <c r="AP3072" i="1" s="1"/>
  <c r="L3072" i="1"/>
  <c r="AO3072" i="1" s="1"/>
  <c r="J3072" i="1"/>
  <c r="AN3170" i="1"/>
  <c r="P3170" i="1"/>
  <c r="Z3173" i="1"/>
  <c r="Y3174" i="1"/>
  <c r="Q2177" i="1"/>
  <c r="AS2177" i="1"/>
  <c r="Y4514" i="1"/>
  <c r="Z4513" i="1"/>
  <c r="M5304" i="1"/>
  <c r="AP5304" i="1" s="1"/>
  <c r="L5304" i="1"/>
  <c r="AO5304" i="1" s="1"/>
  <c r="N5304" i="1"/>
  <c r="AQ5304" i="1" s="1"/>
  <c r="J5304" i="1"/>
  <c r="O5304" i="1"/>
  <c r="AR5304" i="1" s="1"/>
  <c r="N3519" i="1"/>
  <c r="AQ3519" i="1" s="1"/>
  <c r="J3519" i="1"/>
  <c r="L3519" i="1"/>
  <c r="AO3519" i="1" s="1"/>
  <c r="O3519" i="1"/>
  <c r="AR3519" i="1" s="1"/>
  <c r="M3519" i="1"/>
  <c r="AP3519" i="1" s="1"/>
  <c r="AN4311" i="1"/>
  <c r="P4311" i="1"/>
  <c r="L4064" i="1"/>
  <c r="AO4064" i="1" s="1"/>
  <c r="J4064" i="1"/>
  <c r="O4064" i="1"/>
  <c r="AR4064" i="1" s="1"/>
  <c r="M4064" i="1"/>
  <c r="AP4064" i="1" s="1"/>
  <c r="N4064" i="1"/>
  <c r="AQ4064" i="1" s="1"/>
  <c r="O4163" i="1"/>
  <c r="AR4163" i="1" s="1"/>
  <c r="N4163" i="1"/>
  <c r="AQ4163" i="1" s="1"/>
  <c r="M4163" i="1"/>
  <c r="AP4163" i="1" s="1"/>
  <c r="J4163" i="1"/>
  <c r="L4163" i="1"/>
  <c r="AO4163" i="1" s="1"/>
  <c r="K1188" i="1"/>
  <c r="I1188" i="1"/>
  <c r="I1536" i="1"/>
  <c r="K1536" i="1"/>
  <c r="K1337" i="1"/>
  <c r="I1337" i="1"/>
  <c r="I1089" i="1"/>
  <c r="K1089" i="1"/>
  <c r="AS1185" i="1"/>
  <c r="Q1185" i="1"/>
  <c r="Y1091" i="1"/>
  <c r="Z1090" i="1"/>
  <c r="O1336" i="1"/>
  <c r="AR1336" i="1" s="1"/>
  <c r="M1336" i="1"/>
  <c r="AP1336" i="1" s="1"/>
  <c r="L1336" i="1"/>
  <c r="AO1336" i="1" s="1"/>
  <c r="J1336" i="1"/>
  <c r="N1336" i="1"/>
  <c r="AQ1336" i="1" s="1"/>
  <c r="AS1334" i="1"/>
  <c r="Q1334" i="1"/>
  <c r="AN1087" i="1"/>
  <c r="P1087" i="1"/>
  <c r="Q1533" i="1"/>
  <c r="AS1533" i="1"/>
  <c r="Q1086" i="1"/>
  <c r="AS1086" i="1"/>
  <c r="AN1335" i="1"/>
  <c r="P1335" i="1"/>
  <c r="M1535" i="1"/>
  <c r="AP1535" i="1" s="1"/>
  <c r="J1535" i="1"/>
  <c r="O1535" i="1"/>
  <c r="AR1535" i="1" s="1"/>
  <c r="N1535" i="1"/>
  <c r="AQ1535" i="1" s="1"/>
  <c r="L1535" i="1"/>
  <c r="AO1535" i="1" s="1"/>
  <c r="AN1186" i="1"/>
  <c r="P1186" i="1"/>
  <c r="J1187" i="1"/>
  <c r="N1187" i="1"/>
  <c r="AQ1187" i="1" s="1"/>
  <c r="O1187" i="1"/>
  <c r="AR1187" i="1" s="1"/>
  <c r="M1187" i="1"/>
  <c r="AP1187" i="1" s="1"/>
  <c r="L1187" i="1"/>
  <c r="AO1187" i="1" s="1"/>
  <c r="Y1339" i="1"/>
  <c r="Z1338" i="1"/>
  <c r="Z1189" i="1"/>
  <c r="Y1190" i="1"/>
  <c r="Y1538" i="1"/>
  <c r="Z1537" i="1"/>
  <c r="AN1534" i="1"/>
  <c r="P1534" i="1"/>
  <c r="M1088" i="1"/>
  <c r="AP1088" i="1" s="1"/>
  <c r="L1088" i="1"/>
  <c r="AO1088" i="1" s="1"/>
  <c r="O1088" i="1"/>
  <c r="AR1088" i="1" s="1"/>
  <c r="J1088" i="1"/>
  <c r="N1088" i="1"/>
  <c r="AQ1088" i="1" s="1"/>
  <c r="AS540" i="1"/>
  <c r="AN542" i="1"/>
  <c r="Q192" i="1"/>
  <c r="Q341" i="1"/>
  <c r="AN343" i="1"/>
  <c r="AN194" i="1"/>
  <c r="AS94" i="1"/>
  <c r="AS341" i="1"/>
  <c r="K195" i="1"/>
  <c r="K344" i="1"/>
  <c r="K543" i="1"/>
  <c r="K97" i="1"/>
  <c r="AS192" i="1"/>
  <c r="I195" i="1"/>
  <c r="J195" i="1" s="1"/>
  <c r="I344" i="1"/>
  <c r="J344" i="1" s="1"/>
  <c r="I543" i="1"/>
  <c r="J543" i="1" s="1"/>
  <c r="I97" i="1"/>
  <c r="J97" i="1" s="1"/>
  <c r="AN96" i="1"/>
  <c r="P342" i="1"/>
  <c r="Q540" i="1"/>
  <c r="P95" i="1"/>
  <c r="Q94" i="1"/>
  <c r="P541" i="1"/>
  <c r="P193" i="1"/>
  <c r="Z98" i="1"/>
  <c r="Y99" i="1"/>
  <c r="M96" i="1"/>
  <c r="AP96" i="1" s="1"/>
  <c r="L96" i="1"/>
  <c r="AO96" i="1" s="1"/>
  <c r="N96" i="1"/>
  <c r="AQ96" i="1" s="1"/>
  <c r="O96" i="1"/>
  <c r="AR96" i="1" s="1"/>
  <c r="O343" i="1"/>
  <c r="AR343" i="1" s="1"/>
  <c r="N343" i="1"/>
  <c r="AQ343" i="1" s="1"/>
  <c r="M343" i="1"/>
  <c r="AP343" i="1" s="1"/>
  <c r="L343" i="1"/>
  <c r="AO343" i="1" s="1"/>
  <c r="Y197" i="1"/>
  <c r="Z196" i="1"/>
  <c r="L542" i="1"/>
  <c r="AO542" i="1" s="1"/>
  <c r="N542" i="1"/>
  <c r="AQ542" i="1" s="1"/>
  <c r="O542" i="1"/>
  <c r="AR542" i="1" s="1"/>
  <c r="M542" i="1"/>
  <c r="AP542" i="1" s="1"/>
  <c r="Y346" i="1"/>
  <c r="Z345" i="1"/>
  <c r="Z544" i="1"/>
  <c r="Y545" i="1"/>
  <c r="M194" i="1"/>
  <c r="AP194" i="1" s="1"/>
  <c r="L194" i="1"/>
  <c r="AO194" i="1" s="1"/>
  <c r="O194" i="1"/>
  <c r="AR194" i="1" s="1"/>
  <c r="N194" i="1"/>
  <c r="AQ194" i="1" s="1"/>
  <c r="V2082" i="1"/>
  <c r="F2082" i="1"/>
  <c r="R2082" i="1"/>
  <c r="E2082" i="1"/>
  <c r="T2082" i="1"/>
  <c r="U2082" i="1"/>
  <c r="S2082" i="1"/>
  <c r="S3074" i="1"/>
  <c r="V3074" i="1"/>
  <c r="T3074" i="1"/>
  <c r="E3074" i="1"/>
  <c r="U3074" i="1"/>
  <c r="F3074" i="1"/>
  <c r="R3074" i="1"/>
  <c r="E3322" i="1"/>
  <c r="T3322" i="1"/>
  <c r="S3322" i="1"/>
  <c r="V3322" i="1"/>
  <c r="F3322" i="1"/>
  <c r="U3322" i="1"/>
  <c r="R3322" i="1"/>
  <c r="V2330" i="1"/>
  <c r="S2330" i="1"/>
  <c r="E2330" i="1"/>
  <c r="T2330" i="1"/>
  <c r="F2330" i="1"/>
  <c r="R2330" i="1"/>
  <c r="U2330" i="1"/>
  <c r="V5505" i="1"/>
  <c r="E5505" i="1"/>
  <c r="U5505" i="1"/>
  <c r="F5505" i="1"/>
  <c r="T5505" i="1"/>
  <c r="R5505" i="1"/>
  <c r="S5505" i="1"/>
  <c r="R2181" i="1"/>
  <c r="S2181" i="1"/>
  <c r="T2181" i="1"/>
  <c r="V2181" i="1"/>
  <c r="F2181" i="1"/>
  <c r="E2181" i="1"/>
  <c r="U2181" i="1"/>
  <c r="F4513" i="1"/>
  <c r="V4513" i="1"/>
  <c r="U4513" i="1"/>
  <c r="S4513" i="1"/>
  <c r="R4513" i="1"/>
  <c r="T4513" i="1"/>
  <c r="E4513" i="1"/>
  <c r="V4314" i="1"/>
  <c r="S4314" i="1"/>
  <c r="U4314" i="1"/>
  <c r="E4314" i="1"/>
  <c r="F4314" i="1"/>
  <c r="T4314" i="1"/>
  <c r="R4314" i="1"/>
  <c r="S2529" i="1"/>
  <c r="T2529" i="1"/>
  <c r="R2529" i="1"/>
  <c r="F2529" i="1"/>
  <c r="U2529" i="1"/>
  <c r="E2529" i="1"/>
  <c r="V2529" i="1"/>
  <c r="R4066" i="1"/>
  <c r="T4066" i="1"/>
  <c r="F4066" i="1"/>
  <c r="S4066" i="1"/>
  <c r="U4066" i="1"/>
  <c r="V4066" i="1"/>
  <c r="E4066" i="1"/>
  <c r="E5306" i="1"/>
  <c r="T5306" i="1"/>
  <c r="R5306" i="1"/>
  <c r="U5306" i="1"/>
  <c r="V5306" i="1"/>
  <c r="S5306" i="1"/>
  <c r="F5306" i="1"/>
  <c r="U5058" i="1"/>
  <c r="R5058" i="1"/>
  <c r="S5058" i="1"/>
  <c r="F5058" i="1"/>
  <c r="T5058" i="1"/>
  <c r="E5058" i="1"/>
  <c r="V5058" i="1"/>
  <c r="R5157" i="1"/>
  <c r="U5157" i="1"/>
  <c r="E5157" i="1"/>
  <c r="S5157" i="1"/>
  <c r="F5157" i="1"/>
  <c r="V5157" i="1"/>
  <c r="T5157" i="1"/>
  <c r="F3521" i="1"/>
  <c r="T3521" i="1"/>
  <c r="R3521" i="1"/>
  <c r="E3521" i="1"/>
  <c r="S3521" i="1"/>
  <c r="U3521" i="1"/>
  <c r="V3521" i="1"/>
  <c r="F3173" i="1"/>
  <c r="T3173" i="1"/>
  <c r="V3173" i="1"/>
  <c r="E3173" i="1"/>
  <c r="U3173" i="1"/>
  <c r="S3173" i="1"/>
  <c r="R3173" i="1"/>
  <c r="F4165" i="1"/>
  <c r="E4165" i="1"/>
  <c r="S4165" i="1"/>
  <c r="U4165" i="1"/>
  <c r="V4165" i="1"/>
  <c r="T4165" i="1"/>
  <c r="R4165" i="1"/>
  <c r="V1537" i="1"/>
  <c r="T1537" i="1"/>
  <c r="S1537" i="1"/>
  <c r="R1537" i="1"/>
  <c r="U1537" i="1"/>
  <c r="F1537" i="1"/>
  <c r="E1537" i="1"/>
  <c r="S1338" i="1"/>
  <c r="R1338" i="1"/>
  <c r="F1338" i="1"/>
  <c r="E1338" i="1"/>
  <c r="V1338" i="1"/>
  <c r="U1338" i="1"/>
  <c r="T1338" i="1"/>
  <c r="E1189" i="1"/>
  <c r="S1189" i="1"/>
  <c r="U1189" i="1"/>
  <c r="V1189" i="1"/>
  <c r="F1189" i="1"/>
  <c r="R1189" i="1"/>
  <c r="T1189" i="1"/>
  <c r="T1090" i="1"/>
  <c r="S1090" i="1"/>
  <c r="F1090" i="1"/>
  <c r="E1090" i="1"/>
  <c r="R1090" i="1"/>
  <c r="U1090" i="1"/>
  <c r="V1090" i="1"/>
  <c r="T98" i="1"/>
  <c r="U98" i="1"/>
  <c r="V98" i="1"/>
  <c r="S98" i="1"/>
  <c r="R98" i="1"/>
  <c r="F98" i="1"/>
  <c r="E98" i="1"/>
  <c r="V196" i="1"/>
  <c r="U196" i="1"/>
  <c r="S196" i="1"/>
  <c r="T196" i="1"/>
  <c r="R196" i="1"/>
  <c r="F196" i="1"/>
  <c r="E196" i="1"/>
  <c r="R345" i="1"/>
  <c r="U345" i="1"/>
  <c r="T345" i="1"/>
  <c r="V345" i="1"/>
  <c r="S345" i="1"/>
  <c r="F345" i="1"/>
  <c r="E345" i="1"/>
  <c r="R544" i="1"/>
  <c r="V544" i="1"/>
  <c r="U544" i="1"/>
  <c r="T544" i="1"/>
  <c r="S544" i="1"/>
  <c r="F544" i="1"/>
  <c r="E544" i="1"/>
  <c r="B544" i="4" l="1"/>
  <c r="B345" i="4"/>
  <c r="B196" i="4"/>
  <c r="B98" i="4"/>
  <c r="A175" i="1"/>
  <c r="AM174" i="1"/>
  <c r="I4165" i="1"/>
  <c r="K4165" i="1"/>
  <c r="I3173" i="1"/>
  <c r="K3173" i="1"/>
  <c r="K3521" i="1"/>
  <c r="I3521" i="1"/>
  <c r="K5157" i="1"/>
  <c r="I5157" i="1"/>
  <c r="K5058" i="1"/>
  <c r="I5058" i="1"/>
  <c r="K5306" i="1"/>
  <c r="I5306" i="1"/>
  <c r="I4066" i="1"/>
  <c r="K4066" i="1"/>
  <c r="K2529" i="1"/>
  <c r="I2529" i="1"/>
  <c r="I4314" i="1"/>
  <c r="K4314" i="1"/>
  <c r="I4513" i="1"/>
  <c r="K4513" i="1"/>
  <c r="I2181" i="1"/>
  <c r="K2181" i="1"/>
  <c r="K5505" i="1"/>
  <c r="I5505" i="1"/>
  <c r="I2330" i="1"/>
  <c r="K2330" i="1"/>
  <c r="K3322" i="1"/>
  <c r="I3322" i="1"/>
  <c r="K3074" i="1"/>
  <c r="I3074" i="1"/>
  <c r="I2082" i="1"/>
  <c r="K2082" i="1"/>
  <c r="Y3324" i="1"/>
  <c r="Z3323" i="1"/>
  <c r="A2099" i="1"/>
  <c r="AM2098" i="1"/>
  <c r="AS4510" i="1"/>
  <c r="Q4510" i="1"/>
  <c r="Z4067" i="1"/>
  <c r="Y4068" i="1"/>
  <c r="O4164" i="1"/>
  <c r="AR4164" i="1" s="1"/>
  <c r="N4164" i="1"/>
  <c r="AQ4164" i="1" s="1"/>
  <c r="M4164" i="1"/>
  <c r="AP4164" i="1" s="1"/>
  <c r="J4164" i="1"/>
  <c r="L4164" i="1"/>
  <c r="AO4164" i="1" s="1"/>
  <c r="L2329" i="1"/>
  <c r="AO2329" i="1" s="1"/>
  <c r="O2329" i="1"/>
  <c r="AR2329" i="1" s="1"/>
  <c r="M2329" i="1"/>
  <c r="AP2329" i="1" s="1"/>
  <c r="N2329" i="1"/>
  <c r="AQ2329" i="1" s="1"/>
  <c r="J2329" i="1"/>
  <c r="M2081" i="1"/>
  <c r="AP2081" i="1" s="1"/>
  <c r="N2081" i="1"/>
  <c r="AQ2081" i="1" s="1"/>
  <c r="L2081" i="1"/>
  <c r="AO2081" i="1" s="1"/>
  <c r="J2081" i="1"/>
  <c r="O2081" i="1"/>
  <c r="AR2081" i="1" s="1"/>
  <c r="Y5159" i="1"/>
  <c r="Z5158" i="1"/>
  <c r="P2080" i="1"/>
  <c r="AN2080" i="1"/>
  <c r="Z3522" i="1"/>
  <c r="Y3523" i="1"/>
  <c r="Q2178" i="1"/>
  <c r="AS2178" i="1"/>
  <c r="P3320" i="1"/>
  <c r="AN3320" i="1"/>
  <c r="AN4312" i="1"/>
  <c r="P4312" i="1"/>
  <c r="N4313" i="1"/>
  <c r="AQ4313" i="1" s="1"/>
  <c r="M4313" i="1"/>
  <c r="AP4313" i="1" s="1"/>
  <c r="J4313" i="1"/>
  <c r="L4313" i="1"/>
  <c r="AO4313" i="1" s="1"/>
  <c r="O4313" i="1"/>
  <c r="AR4313" i="1" s="1"/>
  <c r="O3073" i="1"/>
  <c r="AR3073" i="1" s="1"/>
  <c r="M3073" i="1"/>
  <c r="AP3073" i="1" s="1"/>
  <c r="L3073" i="1"/>
  <c r="AO3073" i="1" s="1"/>
  <c r="J3073" i="1"/>
  <c r="N3073" i="1"/>
  <c r="AQ3073" i="1" s="1"/>
  <c r="AS4311" i="1"/>
  <c r="Q4311" i="1"/>
  <c r="AN5304" i="1"/>
  <c r="P5304" i="1"/>
  <c r="Z3075" i="1"/>
  <c r="Y3076" i="1"/>
  <c r="Q3071" i="1"/>
  <c r="AS3071" i="1"/>
  <c r="Z5506" i="1"/>
  <c r="Y5507" i="1"/>
  <c r="AS4063" i="1"/>
  <c r="Q4063" i="1"/>
  <c r="Y3175" i="1"/>
  <c r="Z3174" i="1"/>
  <c r="Q5502" i="1"/>
  <c r="AS5502" i="1"/>
  <c r="Q2327" i="1"/>
  <c r="AS2327" i="1"/>
  <c r="P5056" i="1"/>
  <c r="AN5056" i="1"/>
  <c r="A5099" i="1"/>
  <c r="AM5098" i="1"/>
  <c r="A3099" i="1"/>
  <c r="AM3098" i="1"/>
  <c r="N2528" i="1"/>
  <c r="AQ2528" i="1" s="1"/>
  <c r="M2528" i="1"/>
  <c r="AP2528" i="1" s="1"/>
  <c r="L2528" i="1"/>
  <c r="AO2528" i="1" s="1"/>
  <c r="O2528" i="1"/>
  <c r="AR2528" i="1" s="1"/>
  <c r="J2528" i="1"/>
  <c r="AS3170" i="1"/>
  <c r="Q3170" i="1"/>
  <c r="Q2079" i="1"/>
  <c r="AS2079" i="1"/>
  <c r="Z2182" i="1"/>
  <c r="Y2183" i="1"/>
  <c r="Z2331" i="1"/>
  <c r="Y2332" i="1"/>
  <c r="AN5503" i="1"/>
  <c r="P5503" i="1"/>
  <c r="AN4064" i="1"/>
  <c r="P4064" i="1"/>
  <c r="Z4514" i="1"/>
  <c r="Y4515" i="1"/>
  <c r="AN3072" i="1"/>
  <c r="P3072" i="1"/>
  <c r="AS5303" i="1"/>
  <c r="Q5303" i="1"/>
  <c r="AS4162" i="1"/>
  <c r="Q4162" i="1"/>
  <c r="P2328" i="1"/>
  <c r="AN2328" i="1"/>
  <c r="P4511" i="1"/>
  <c r="AN4511" i="1"/>
  <c r="Q5055" i="1"/>
  <c r="AS5055" i="1"/>
  <c r="O2180" i="1"/>
  <c r="AR2180" i="1" s="1"/>
  <c r="N2180" i="1"/>
  <c r="AQ2180" i="1" s="1"/>
  <c r="M2180" i="1"/>
  <c r="AP2180" i="1" s="1"/>
  <c r="L2180" i="1"/>
  <c r="AO2180" i="1" s="1"/>
  <c r="J2180" i="1"/>
  <c r="O5156" i="1"/>
  <c r="AR5156" i="1" s="1"/>
  <c r="N5156" i="1"/>
  <c r="AQ5156" i="1" s="1"/>
  <c r="L5156" i="1"/>
  <c r="AO5156" i="1" s="1"/>
  <c r="M5156" i="1"/>
  <c r="AP5156" i="1" s="1"/>
  <c r="J5156" i="1"/>
  <c r="Y2531" i="1"/>
  <c r="Z2530" i="1"/>
  <c r="AN3519" i="1"/>
  <c r="P3519" i="1"/>
  <c r="AS3319" i="1"/>
  <c r="Q3319" i="1"/>
  <c r="P4163" i="1"/>
  <c r="AN4163" i="1"/>
  <c r="P3171" i="1"/>
  <c r="AN3171" i="1"/>
  <c r="Z4166" i="1"/>
  <c r="Y4167" i="1"/>
  <c r="AN2527" i="1"/>
  <c r="P2527" i="1"/>
  <c r="N5504" i="1"/>
  <c r="AQ5504" i="1" s="1"/>
  <c r="L5504" i="1"/>
  <c r="AO5504" i="1" s="1"/>
  <c r="M5504" i="1"/>
  <c r="AP5504" i="1" s="1"/>
  <c r="O5504" i="1"/>
  <c r="AR5504" i="1" s="1"/>
  <c r="J5504" i="1"/>
  <c r="O4512" i="1"/>
  <c r="AR4512" i="1" s="1"/>
  <c r="L4512" i="1"/>
  <c r="AO4512" i="1" s="1"/>
  <c r="N4512" i="1"/>
  <c r="AQ4512" i="1" s="1"/>
  <c r="M4512" i="1"/>
  <c r="AP4512" i="1" s="1"/>
  <c r="J4512" i="1"/>
  <c r="O3172" i="1"/>
  <c r="AR3172" i="1" s="1"/>
  <c r="M3172" i="1"/>
  <c r="AP3172" i="1" s="1"/>
  <c r="L3172" i="1"/>
  <c r="AO3172" i="1" s="1"/>
  <c r="J3172" i="1"/>
  <c r="N3172" i="1"/>
  <c r="AQ3172" i="1" s="1"/>
  <c r="Q5154" i="1"/>
  <c r="AS5154" i="1"/>
  <c r="O4065" i="1"/>
  <c r="AR4065" i="1" s="1"/>
  <c r="L4065" i="1"/>
  <c r="AO4065" i="1" s="1"/>
  <c r="N4065" i="1"/>
  <c r="AQ4065" i="1" s="1"/>
  <c r="J4065" i="1"/>
  <c r="M4065" i="1"/>
  <c r="AP4065" i="1" s="1"/>
  <c r="AN5155" i="1"/>
  <c r="P5155" i="1"/>
  <c r="Y2084" i="1"/>
  <c r="Z2083" i="1"/>
  <c r="Q2526" i="1"/>
  <c r="AS2526" i="1"/>
  <c r="O5057" i="1"/>
  <c r="AR5057" i="1" s="1"/>
  <c r="M5057" i="1"/>
  <c r="AP5057" i="1" s="1"/>
  <c r="J5057" i="1"/>
  <c r="L5057" i="1"/>
  <c r="AO5057" i="1" s="1"/>
  <c r="N5057" i="1"/>
  <c r="AQ5057" i="1" s="1"/>
  <c r="M5305" i="1"/>
  <c r="AP5305" i="1" s="1"/>
  <c r="O5305" i="1"/>
  <c r="AR5305" i="1" s="1"/>
  <c r="N5305" i="1"/>
  <c r="AQ5305" i="1" s="1"/>
  <c r="L5305" i="1"/>
  <c r="AO5305" i="1" s="1"/>
  <c r="J5305" i="1"/>
  <c r="A4099" i="1"/>
  <c r="AM4098" i="1"/>
  <c r="Z5059" i="1"/>
  <c r="Y5060" i="1"/>
  <c r="Z5307" i="1"/>
  <c r="Y5308" i="1"/>
  <c r="A1099" i="1"/>
  <c r="AM1098" i="1"/>
  <c r="AN2179" i="1"/>
  <c r="P2179" i="1"/>
  <c r="Z4315" i="1"/>
  <c r="Y4316" i="1"/>
  <c r="Q3518" i="1"/>
  <c r="AS3518" i="1"/>
  <c r="O3520" i="1"/>
  <c r="AR3520" i="1" s="1"/>
  <c r="M3520" i="1"/>
  <c r="AP3520" i="1" s="1"/>
  <c r="N3520" i="1"/>
  <c r="AQ3520" i="1" s="1"/>
  <c r="L3520" i="1"/>
  <c r="AO3520" i="1" s="1"/>
  <c r="J3520" i="1"/>
  <c r="L3321" i="1"/>
  <c r="AO3321" i="1" s="1"/>
  <c r="N3321" i="1"/>
  <c r="AQ3321" i="1" s="1"/>
  <c r="J3321" i="1"/>
  <c r="O3321" i="1"/>
  <c r="AR3321" i="1" s="1"/>
  <c r="M3321" i="1"/>
  <c r="AP3321" i="1" s="1"/>
  <c r="K1090" i="1"/>
  <c r="I1090" i="1"/>
  <c r="K1189" i="1"/>
  <c r="I1189" i="1"/>
  <c r="K1338" i="1"/>
  <c r="I1338" i="1"/>
  <c r="K1537" i="1"/>
  <c r="I1537" i="1"/>
  <c r="Z1538" i="1"/>
  <c r="Y1539" i="1"/>
  <c r="AN1088" i="1"/>
  <c r="P1088" i="1"/>
  <c r="J1089" i="1"/>
  <c r="O1089" i="1"/>
  <c r="AR1089" i="1" s="1"/>
  <c r="M1089" i="1"/>
  <c r="AP1089" i="1" s="1"/>
  <c r="N1089" i="1"/>
  <c r="AQ1089" i="1" s="1"/>
  <c r="L1089" i="1"/>
  <c r="AO1089" i="1" s="1"/>
  <c r="P1535" i="1"/>
  <c r="AN1535" i="1"/>
  <c r="Q1087" i="1"/>
  <c r="AS1087" i="1"/>
  <c r="M1337" i="1"/>
  <c r="AP1337" i="1" s="1"/>
  <c r="L1337" i="1"/>
  <c r="AO1337" i="1" s="1"/>
  <c r="J1337" i="1"/>
  <c r="O1337" i="1"/>
  <c r="AR1337" i="1" s="1"/>
  <c r="N1337" i="1"/>
  <c r="AQ1337" i="1" s="1"/>
  <c r="Z1190" i="1"/>
  <c r="Y1191" i="1"/>
  <c r="AN1187" i="1"/>
  <c r="P1187" i="1"/>
  <c r="Q1335" i="1"/>
  <c r="AS1335" i="1"/>
  <c r="AS1534" i="1"/>
  <c r="Q1534" i="1"/>
  <c r="AS1186" i="1"/>
  <c r="Q1186" i="1"/>
  <c r="Y1092" i="1"/>
  <c r="Z1091" i="1"/>
  <c r="M1536" i="1"/>
  <c r="AP1536" i="1" s="1"/>
  <c r="L1536" i="1"/>
  <c r="AO1536" i="1" s="1"/>
  <c r="J1536" i="1"/>
  <c r="O1536" i="1"/>
  <c r="AR1536" i="1" s="1"/>
  <c r="N1536" i="1"/>
  <c r="AQ1536" i="1" s="1"/>
  <c r="M1188" i="1"/>
  <c r="AP1188" i="1" s="1"/>
  <c r="O1188" i="1"/>
  <c r="AR1188" i="1" s="1"/>
  <c r="J1188" i="1"/>
  <c r="N1188" i="1"/>
  <c r="AQ1188" i="1" s="1"/>
  <c r="L1188" i="1"/>
  <c r="AO1188" i="1" s="1"/>
  <c r="Z1339" i="1"/>
  <c r="Y1340" i="1"/>
  <c r="AN1336" i="1"/>
  <c r="P1336" i="1"/>
  <c r="AN344" i="1"/>
  <c r="AN195" i="1"/>
  <c r="AN543" i="1"/>
  <c r="Q95" i="1"/>
  <c r="AS342" i="1"/>
  <c r="Q193" i="1"/>
  <c r="AS541" i="1"/>
  <c r="Q342" i="1"/>
  <c r="K544" i="1"/>
  <c r="K345" i="1"/>
  <c r="K196" i="1"/>
  <c r="K98" i="1"/>
  <c r="Q541" i="1"/>
  <c r="I544" i="1"/>
  <c r="J544" i="1" s="1"/>
  <c r="I345" i="1"/>
  <c r="J345" i="1" s="1"/>
  <c r="I196" i="1"/>
  <c r="J196" i="1" s="1"/>
  <c r="I98" i="1"/>
  <c r="J98" i="1" s="1"/>
  <c r="AS95" i="1"/>
  <c r="AN97" i="1"/>
  <c r="AS193" i="1"/>
  <c r="P542" i="1"/>
  <c r="P194" i="1"/>
  <c r="P343" i="1"/>
  <c r="P96" i="1"/>
  <c r="Y347" i="1"/>
  <c r="Z346" i="1"/>
  <c r="Y546" i="1"/>
  <c r="Z545" i="1"/>
  <c r="N344" i="1"/>
  <c r="AQ344" i="1" s="1"/>
  <c r="O344" i="1"/>
  <c r="AR344" i="1" s="1"/>
  <c r="M344" i="1"/>
  <c r="AP344" i="1" s="1"/>
  <c r="L344" i="1"/>
  <c r="AO344" i="1" s="1"/>
  <c r="O97" i="1"/>
  <c r="AR97" i="1" s="1"/>
  <c r="N97" i="1"/>
  <c r="AQ97" i="1" s="1"/>
  <c r="L97" i="1"/>
  <c r="AO97" i="1" s="1"/>
  <c r="M97" i="1"/>
  <c r="AP97" i="1" s="1"/>
  <c r="Y198" i="1"/>
  <c r="Z197" i="1"/>
  <c r="Y100" i="1"/>
  <c r="Z99" i="1"/>
  <c r="O195" i="1"/>
  <c r="AR195" i="1" s="1"/>
  <c r="N195" i="1"/>
  <c r="AQ195" i="1" s="1"/>
  <c r="L195" i="1"/>
  <c r="AO195" i="1" s="1"/>
  <c r="M195" i="1"/>
  <c r="AP195" i="1" s="1"/>
  <c r="O543" i="1"/>
  <c r="AR543" i="1" s="1"/>
  <c r="N543" i="1"/>
  <c r="AQ543" i="1" s="1"/>
  <c r="M543" i="1"/>
  <c r="AP543" i="1" s="1"/>
  <c r="L543" i="1"/>
  <c r="AO543" i="1" s="1"/>
  <c r="R2530" i="1"/>
  <c r="F2530" i="1"/>
  <c r="S2530" i="1"/>
  <c r="U2530" i="1"/>
  <c r="V2530" i="1"/>
  <c r="T2530" i="1"/>
  <c r="E2530" i="1"/>
  <c r="E5307" i="1"/>
  <c r="U5307" i="1"/>
  <c r="R5307" i="1"/>
  <c r="S5307" i="1"/>
  <c r="V5307" i="1"/>
  <c r="F5307" i="1"/>
  <c r="T5307" i="1"/>
  <c r="R4315" i="1"/>
  <c r="F4315" i="1"/>
  <c r="E4315" i="1"/>
  <c r="U4315" i="1"/>
  <c r="T4315" i="1"/>
  <c r="S4315" i="1"/>
  <c r="V4315" i="1"/>
  <c r="T4067" i="1"/>
  <c r="F4067" i="1"/>
  <c r="V4067" i="1"/>
  <c r="R4067" i="1"/>
  <c r="S4067" i="1"/>
  <c r="U4067" i="1"/>
  <c r="E4067" i="1"/>
  <c r="U2182" i="1"/>
  <c r="V2182" i="1"/>
  <c r="T2182" i="1"/>
  <c r="F2182" i="1"/>
  <c r="S2182" i="1"/>
  <c r="R2182" i="1"/>
  <c r="E2182" i="1"/>
  <c r="T3323" i="1"/>
  <c r="S3323" i="1"/>
  <c r="R3323" i="1"/>
  <c r="V3323" i="1"/>
  <c r="U3323" i="1"/>
  <c r="E3323" i="1"/>
  <c r="F3323" i="1"/>
  <c r="F3522" i="1"/>
  <c r="V3522" i="1"/>
  <c r="T3522" i="1"/>
  <c r="U3522" i="1"/>
  <c r="S3522" i="1"/>
  <c r="E3522" i="1"/>
  <c r="R3522" i="1"/>
  <c r="F3075" i="1"/>
  <c r="U3075" i="1"/>
  <c r="R3075" i="1"/>
  <c r="E3075" i="1"/>
  <c r="V3075" i="1"/>
  <c r="S3075" i="1"/>
  <c r="T3075" i="1"/>
  <c r="R4166" i="1"/>
  <c r="V4166" i="1"/>
  <c r="F4166" i="1"/>
  <c r="T4166" i="1"/>
  <c r="U4166" i="1"/>
  <c r="E4166" i="1"/>
  <c r="S4166" i="1"/>
  <c r="T5059" i="1"/>
  <c r="V5059" i="1"/>
  <c r="R5059" i="1"/>
  <c r="F5059" i="1"/>
  <c r="U5059" i="1"/>
  <c r="E5059" i="1"/>
  <c r="S5059" i="1"/>
  <c r="T4514" i="1"/>
  <c r="F4514" i="1"/>
  <c r="R4514" i="1"/>
  <c r="U4514" i="1"/>
  <c r="S4514" i="1"/>
  <c r="E4514" i="1"/>
  <c r="V4514" i="1"/>
  <c r="E2083" i="1"/>
  <c r="V2083" i="1"/>
  <c r="S2083" i="1"/>
  <c r="U2083" i="1"/>
  <c r="F2083" i="1"/>
  <c r="T2083" i="1"/>
  <c r="R2083" i="1"/>
  <c r="U5158" i="1"/>
  <c r="S5158" i="1"/>
  <c r="T5158" i="1"/>
  <c r="E5158" i="1"/>
  <c r="R5158" i="1"/>
  <c r="V5158" i="1"/>
  <c r="F5158" i="1"/>
  <c r="F3174" i="1"/>
  <c r="R3174" i="1"/>
  <c r="U3174" i="1"/>
  <c r="E3174" i="1"/>
  <c r="S3174" i="1"/>
  <c r="V3174" i="1"/>
  <c r="T3174" i="1"/>
  <c r="F2331" i="1"/>
  <c r="V2331" i="1"/>
  <c r="E2331" i="1"/>
  <c r="S2331" i="1"/>
  <c r="R2331" i="1"/>
  <c r="U2331" i="1"/>
  <c r="T2331" i="1"/>
  <c r="F5506" i="1"/>
  <c r="R5506" i="1"/>
  <c r="V5506" i="1"/>
  <c r="U5506" i="1"/>
  <c r="S5506" i="1"/>
  <c r="E5506" i="1"/>
  <c r="T5506" i="1"/>
  <c r="R1538" i="1"/>
  <c r="U1538" i="1"/>
  <c r="E1538" i="1"/>
  <c r="F1538" i="1"/>
  <c r="V1538" i="1"/>
  <c r="T1538" i="1"/>
  <c r="S1538" i="1"/>
  <c r="E1091" i="1"/>
  <c r="F1091" i="1"/>
  <c r="T1091" i="1"/>
  <c r="R1091" i="1"/>
  <c r="S1091" i="1"/>
  <c r="U1091" i="1"/>
  <c r="V1091" i="1"/>
  <c r="E1190" i="1"/>
  <c r="R1190" i="1"/>
  <c r="T1190" i="1"/>
  <c r="U1190" i="1"/>
  <c r="F1190" i="1"/>
  <c r="S1190" i="1"/>
  <c r="V1190" i="1"/>
  <c r="R1339" i="1"/>
  <c r="E1339" i="1"/>
  <c r="T1339" i="1"/>
  <c r="V1339" i="1"/>
  <c r="U1339" i="1"/>
  <c r="F1339" i="1"/>
  <c r="S1339" i="1"/>
  <c r="T99" i="1"/>
  <c r="S99" i="1"/>
  <c r="R99" i="1"/>
  <c r="V99" i="1"/>
  <c r="U99" i="1"/>
  <c r="F99" i="1"/>
  <c r="E99" i="1"/>
  <c r="U545" i="1"/>
  <c r="T545" i="1"/>
  <c r="V545" i="1"/>
  <c r="S545" i="1"/>
  <c r="R545" i="1"/>
  <c r="F545" i="1"/>
  <c r="E545" i="1"/>
  <c r="U346" i="1"/>
  <c r="T346" i="1"/>
  <c r="S346" i="1"/>
  <c r="V346" i="1"/>
  <c r="R346" i="1"/>
  <c r="F346" i="1"/>
  <c r="E346" i="1"/>
  <c r="T197" i="1"/>
  <c r="S197" i="1"/>
  <c r="R197" i="1"/>
  <c r="V197" i="1"/>
  <c r="U197" i="1"/>
  <c r="F197" i="1"/>
  <c r="E197" i="1"/>
  <c r="B197" i="4" l="1"/>
  <c r="B346" i="4"/>
  <c r="B545" i="4"/>
  <c r="B99" i="4"/>
  <c r="A176" i="1"/>
  <c r="AM175" i="1"/>
  <c r="K5506" i="1"/>
  <c r="I5506" i="1"/>
  <c r="I2331" i="1"/>
  <c r="K2331" i="1"/>
  <c r="I3174" i="1"/>
  <c r="K3174" i="1"/>
  <c r="I5158" i="1"/>
  <c r="K5158" i="1"/>
  <c r="K2083" i="1"/>
  <c r="I2083" i="1"/>
  <c r="I4514" i="1"/>
  <c r="K4514" i="1"/>
  <c r="K5059" i="1"/>
  <c r="I5059" i="1"/>
  <c r="I4166" i="1"/>
  <c r="K4166" i="1"/>
  <c r="I3075" i="1"/>
  <c r="K3075" i="1"/>
  <c r="I3522" i="1"/>
  <c r="K3522" i="1"/>
  <c r="I3323" i="1"/>
  <c r="K3323" i="1"/>
  <c r="I2182" i="1"/>
  <c r="K2182" i="1"/>
  <c r="K4067" i="1"/>
  <c r="I4067" i="1"/>
  <c r="K4315" i="1"/>
  <c r="I4315" i="1"/>
  <c r="K5307" i="1"/>
  <c r="I5307" i="1"/>
  <c r="K2530" i="1"/>
  <c r="I2530" i="1"/>
  <c r="Q3171" i="1"/>
  <c r="AS3171" i="1"/>
  <c r="Y2532" i="1"/>
  <c r="Z2531" i="1"/>
  <c r="P2180" i="1"/>
  <c r="AN2180" i="1"/>
  <c r="AS4511" i="1"/>
  <c r="Q4511" i="1"/>
  <c r="AS3072" i="1"/>
  <c r="Q3072" i="1"/>
  <c r="Y5508" i="1"/>
  <c r="Z5507" i="1"/>
  <c r="AS3320" i="1"/>
  <c r="Q3320" i="1"/>
  <c r="P4164" i="1"/>
  <c r="AN4164" i="1"/>
  <c r="L5505" i="1"/>
  <c r="AO5505" i="1" s="1"/>
  <c r="O5505" i="1"/>
  <c r="AR5505" i="1" s="1"/>
  <c r="N5505" i="1"/>
  <c r="AQ5505" i="1" s="1"/>
  <c r="M5505" i="1"/>
  <c r="AP5505" i="1" s="1"/>
  <c r="J5505" i="1"/>
  <c r="M2529" i="1"/>
  <c r="AP2529" i="1" s="1"/>
  <c r="L2529" i="1"/>
  <c r="AO2529" i="1" s="1"/>
  <c r="J2529" i="1"/>
  <c r="O2529" i="1"/>
  <c r="AR2529" i="1" s="1"/>
  <c r="N2529" i="1"/>
  <c r="AQ2529" i="1" s="1"/>
  <c r="O5157" i="1"/>
  <c r="AR5157" i="1" s="1"/>
  <c r="N5157" i="1"/>
  <c r="AQ5157" i="1" s="1"/>
  <c r="L5157" i="1"/>
  <c r="AO5157" i="1" s="1"/>
  <c r="M5157" i="1"/>
  <c r="AP5157" i="1" s="1"/>
  <c r="J5157" i="1"/>
  <c r="Q2527" i="1"/>
  <c r="AS2527" i="1"/>
  <c r="Y2333" i="1"/>
  <c r="Z2332" i="1"/>
  <c r="A3100" i="1"/>
  <c r="AM3099" i="1"/>
  <c r="Q2080" i="1"/>
  <c r="AS2080" i="1"/>
  <c r="M2082" i="1"/>
  <c r="AP2082" i="1" s="1"/>
  <c r="J2082" i="1"/>
  <c r="N2082" i="1"/>
  <c r="AQ2082" i="1" s="1"/>
  <c r="L2082" i="1"/>
  <c r="AO2082" i="1" s="1"/>
  <c r="O2082" i="1"/>
  <c r="AR2082" i="1" s="1"/>
  <c r="Q2328" i="1"/>
  <c r="AS2328" i="1"/>
  <c r="Z4515" i="1"/>
  <c r="Y4516" i="1"/>
  <c r="AN4313" i="1"/>
  <c r="P4313" i="1"/>
  <c r="AN2329" i="1"/>
  <c r="P2329" i="1"/>
  <c r="A2100" i="1"/>
  <c r="AM2099" i="1"/>
  <c r="J3074" i="1"/>
  <c r="O3074" i="1"/>
  <c r="AR3074" i="1" s="1"/>
  <c r="L3074" i="1"/>
  <c r="AO3074" i="1" s="1"/>
  <c r="N3074" i="1"/>
  <c r="AQ3074" i="1" s="1"/>
  <c r="M3074" i="1"/>
  <c r="AP3074" i="1" s="1"/>
  <c r="O3521" i="1"/>
  <c r="AR3521" i="1" s="1"/>
  <c r="M3521" i="1"/>
  <c r="AP3521" i="1" s="1"/>
  <c r="J3521" i="1"/>
  <c r="N3521" i="1"/>
  <c r="AQ3521" i="1" s="1"/>
  <c r="L3521" i="1"/>
  <c r="AO3521" i="1" s="1"/>
  <c r="P4065" i="1"/>
  <c r="AN4065" i="1"/>
  <c r="AN3172" i="1"/>
  <c r="P3172" i="1"/>
  <c r="Y4168" i="1"/>
  <c r="Z4167" i="1"/>
  <c r="P5156" i="1"/>
  <c r="AN5156" i="1"/>
  <c r="P2528" i="1"/>
  <c r="AN2528" i="1"/>
  <c r="A5100" i="1"/>
  <c r="AM5099" i="1"/>
  <c r="Z3175" i="1"/>
  <c r="Y3176" i="1"/>
  <c r="Y3524" i="1"/>
  <c r="Z3523" i="1"/>
  <c r="O2181" i="1"/>
  <c r="AR2181" i="1" s="1"/>
  <c r="J2181" i="1"/>
  <c r="N2181" i="1"/>
  <c r="AQ2181" i="1" s="1"/>
  <c r="M2181" i="1"/>
  <c r="AP2181" i="1" s="1"/>
  <c r="L2181" i="1"/>
  <c r="AO2181" i="1" s="1"/>
  <c r="M4066" i="1"/>
  <c r="AP4066" i="1" s="1"/>
  <c r="J4066" i="1"/>
  <c r="O4066" i="1"/>
  <c r="AR4066" i="1" s="1"/>
  <c r="N4066" i="1"/>
  <c r="AQ4066" i="1" s="1"/>
  <c r="L4066" i="1"/>
  <c r="AO4066" i="1" s="1"/>
  <c r="Q4163" i="1"/>
  <c r="AS4163" i="1"/>
  <c r="P3321" i="1"/>
  <c r="AN3321" i="1"/>
  <c r="A1100" i="1"/>
  <c r="AM1099" i="1"/>
  <c r="P5504" i="1"/>
  <c r="AN5504" i="1"/>
  <c r="Z2183" i="1"/>
  <c r="Y2184" i="1"/>
  <c r="Y3077" i="1"/>
  <c r="Z3076" i="1"/>
  <c r="P3073" i="1"/>
  <c r="AN3073" i="1"/>
  <c r="Z5159" i="1"/>
  <c r="Y5160" i="1"/>
  <c r="M3322" i="1"/>
  <c r="AP3322" i="1" s="1"/>
  <c r="L3322" i="1"/>
  <c r="AO3322" i="1" s="1"/>
  <c r="N3322" i="1"/>
  <c r="AQ3322" i="1" s="1"/>
  <c r="O3322" i="1"/>
  <c r="AR3322" i="1" s="1"/>
  <c r="J3322" i="1"/>
  <c r="L5306" i="1"/>
  <c r="AO5306" i="1" s="1"/>
  <c r="M5306" i="1"/>
  <c r="AP5306" i="1" s="1"/>
  <c r="O5306" i="1"/>
  <c r="AR5306" i="1" s="1"/>
  <c r="N5306" i="1"/>
  <c r="AQ5306" i="1" s="1"/>
  <c r="J5306" i="1"/>
  <c r="A4100" i="1"/>
  <c r="AM4099" i="1"/>
  <c r="Y2085" i="1"/>
  <c r="Z2084" i="1"/>
  <c r="Q3519" i="1"/>
  <c r="AS3519" i="1"/>
  <c r="AS4064" i="1"/>
  <c r="Q4064" i="1"/>
  <c r="AS5056" i="1"/>
  <c r="Q5056" i="1"/>
  <c r="Q4312" i="1"/>
  <c r="AS4312" i="1"/>
  <c r="Y4069" i="1"/>
  <c r="Z4068" i="1"/>
  <c r="O4513" i="1"/>
  <c r="AR4513" i="1" s="1"/>
  <c r="N4513" i="1"/>
  <c r="AQ4513" i="1" s="1"/>
  <c r="M4513" i="1"/>
  <c r="AP4513" i="1" s="1"/>
  <c r="L4513" i="1"/>
  <c r="AO4513" i="1" s="1"/>
  <c r="J4513" i="1"/>
  <c r="L3173" i="1"/>
  <c r="AO3173" i="1" s="1"/>
  <c r="J3173" i="1"/>
  <c r="M3173" i="1"/>
  <c r="AP3173" i="1" s="1"/>
  <c r="O3173" i="1"/>
  <c r="AR3173" i="1" s="1"/>
  <c r="N3173" i="1"/>
  <c r="AQ3173" i="1" s="1"/>
  <c r="P5057" i="1"/>
  <c r="AN5057" i="1"/>
  <c r="AS5155" i="1"/>
  <c r="Q5155" i="1"/>
  <c r="AN2081" i="1"/>
  <c r="P2081" i="1"/>
  <c r="Z3324" i="1"/>
  <c r="Y3325" i="1"/>
  <c r="J5058" i="1"/>
  <c r="M5058" i="1"/>
  <c r="AP5058" i="1" s="1"/>
  <c r="L5058" i="1"/>
  <c r="AO5058" i="1" s="1"/>
  <c r="O5058" i="1"/>
  <c r="AR5058" i="1" s="1"/>
  <c r="N5058" i="1"/>
  <c r="AQ5058" i="1" s="1"/>
  <c r="AS2179" i="1"/>
  <c r="Q2179" i="1"/>
  <c r="Z5060" i="1"/>
  <c r="Y5061" i="1"/>
  <c r="Z4316" i="1"/>
  <c r="Y4317" i="1"/>
  <c r="AN3520" i="1"/>
  <c r="P3520" i="1"/>
  <c r="Z5308" i="1"/>
  <c r="Y5309" i="1"/>
  <c r="AN5305" i="1"/>
  <c r="P5305" i="1"/>
  <c r="P4512" i="1"/>
  <c r="AN4512" i="1"/>
  <c r="AS5503" i="1"/>
  <c r="Q5503" i="1"/>
  <c r="Q5304" i="1"/>
  <c r="AS5304" i="1"/>
  <c r="M2330" i="1"/>
  <c r="AP2330" i="1" s="1"/>
  <c r="O2330" i="1"/>
  <c r="AR2330" i="1" s="1"/>
  <c r="L2330" i="1"/>
  <c r="AO2330" i="1" s="1"/>
  <c r="J2330" i="1"/>
  <c r="N2330" i="1"/>
  <c r="AQ2330" i="1" s="1"/>
  <c r="N4314" i="1"/>
  <c r="AQ4314" i="1" s="1"/>
  <c r="O4314" i="1"/>
  <c r="AR4314" i="1" s="1"/>
  <c r="M4314" i="1"/>
  <c r="AP4314" i="1" s="1"/>
  <c r="L4314" i="1"/>
  <c r="AO4314" i="1" s="1"/>
  <c r="J4314" i="1"/>
  <c r="J4165" i="1"/>
  <c r="M4165" i="1"/>
  <c r="AP4165" i="1" s="1"/>
  <c r="L4165" i="1"/>
  <c r="AO4165" i="1" s="1"/>
  <c r="O4165" i="1"/>
  <c r="AR4165" i="1" s="1"/>
  <c r="N4165" i="1"/>
  <c r="AQ4165" i="1" s="1"/>
  <c r="K1339" i="1"/>
  <c r="I1339" i="1"/>
  <c r="I1190" i="1"/>
  <c r="K1190" i="1"/>
  <c r="K1091" i="1"/>
  <c r="I1091" i="1"/>
  <c r="I1538" i="1"/>
  <c r="K1538" i="1"/>
  <c r="AS1336" i="1"/>
  <c r="Q1336" i="1"/>
  <c r="Q1187" i="1"/>
  <c r="AS1187" i="1"/>
  <c r="J1537" i="1"/>
  <c r="O1537" i="1"/>
  <c r="AR1537" i="1" s="1"/>
  <c r="L1537" i="1"/>
  <c r="AO1537" i="1" s="1"/>
  <c r="N1537" i="1"/>
  <c r="AQ1537" i="1" s="1"/>
  <c r="M1537" i="1"/>
  <c r="AP1537" i="1" s="1"/>
  <c r="Z1092" i="1"/>
  <c r="Y1093" i="1"/>
  <c r="Z1340" i="1"/>
  <c r="Y1341" i="1"/>
  <c r="AN1089" i="1"/>
  <c r="P1089" i="1"/>
  <c r="O1338" i="1"/>
  <c r="AR1338" i="1" s="1"/>
  <c r="L1338" i="1"/>
  <c r="AO1338" i="1" s="1"/>
  <c r="J1338" i="1"/>
  <c r="N1338" i="1"/>
  <c r="AQ1338" i="1" s="1"/>
  <c r="M1338" i="1"/>
  <c r="AP1338" i="1" s="1"/>
  <c r="Y1192" i="1"/>
  <c r="Z1191" i="1"/>
  <c r="Q1088" i="1"/>
  <c r="AS1088" i="1"/>
  <c r="AN1536" i="1"/>
  <c r="P1536" i="1"/>
  <c r="O1189" i="1"/>
  <c r="AR1189" i="1" s="1"/>
  <c r="M1189" i="1"/>
  <c r="AP1189" i="1" s="1"/>
  <c r="N1189" i="1"/>
  <c r="AQ1189" i="1" s="1"/>
  <c r="L1189" i="1"/>
  <c r="AO1189" i="1" s="1"/>
  <c r="J1189" i="1"/>
  <c r="AS1535" i="1"/>
  <c r="Q1535" i="1"/>
  <c r="Y1540" i="1"/>
  <c r="Z1539" i="1"/>
  <c r="M1090" i="1"/>
  <c r="AP1090" i="1" s="1"/>
  <c r="L1090" i="1"/>
  <c r="AO1090" i="1" s="1"/>
  <c r="O1090" i="1"/>
  <c r="AR1090" i="1" s="1"/>
  <c r="N1090" i="1"/>
  <c r="AQ1090" i="1" s="1"/>
  <c r="J1090" i="1"/>
  <c r="AN1188" i="1"/>
  <c r="P1188" i="1"/>
  <c r="AN1337" i="1"/>
  <c r="P1337" i="1"/>
  <c r="Q194" i="1"/>
  <c r="AN196" i="1"/>
  <c r="AN544" i="1"/>
  <c r="AN98" i="1"/>
  <c r="Q96" i="1"/>
  <c r="Q343" i="1"/>
  <c r="AN345" i="1"/>
  <c r="AS542" i="1"/>
  <c r="Q542" i="1"/>
  <c r="K197" i="1"/>
  <c r="K346" i="1"/>
  <c r="K545" i="1"/>
  <c r="K99" i="1"/>
  <c r="AS343" i="1"/>
  <c r="AS194" i="1"/>
  <c r="I197" i="1"/>
  <c r="J197" i="1" s="1"/>
  <c r="I346" i="1"/>
  <c r="J346" i="1" s="1"/>
  <c r="I545" i="1"/>
  <c r="J545" i="1" s="1"/>
  <c r="I99" i="1"/>
  <c r="J99" i="1" s="1"/>
  <c r="AS96" i="1"/>
  <c r="P97" i="1"/>
  <c r="P195" i="1"/>
  <c r="P344" i="1"/>
  <c r="P543" i="1"/>
  <c r="Y199" i="1"/>
  <c r="Z198" i="1"/>
  <c r="Y348" i="1"/>
  <c r="Z347" i="1"/>
  <c r="O345" i="1"/>
  <c r="AR345" i="1" s="1"/>
  <c r="M345" i="1"/>
  <c r="AP345" i="1" s="1"/>
  <c r="L345" i="1"/>
  <c r="AO345" i="1" s="1"/>
  <c r="N345" i="1"/>
  <c r="AQ345" i="1" s="1"/>
  <c r="L98" i="1"/>
  <c r="AO98" i="1" s="1"/>
  <c r="O98" i="1"/>
  <c r="AR98" i="1" s="1"/>
  <c r="M98" i="1"/>
  <c r="AP98" i="1" s="1"/>
  <c r="N98" i="1"/>
  <c r="AQ98" i="1" s="1"/>
  <c r="L544" i="1"/>
  <c r="AO544" i="1" s="1"/>
  <c r="M544" i="1"/>
  <c r="AP544" i="1" s="1"/>
  <c r="O544" i="1"/>
  <c r="AR544" i="1" s="1"/>
  <c r="N544" i="1"/>
  <c r="AQ544" i="1" s="1"/>
  <c r="Z546" i="1"/>
  <c r="Y547" i="1"/>
  <c r="Y101" i="1"/>
  <c r="Z100" i="1"/>
  <c r="O196" i="1"/>
  <c r="AR196" i="1" s="1"/>
  <c r="M196" i="1"/>
  <c r="AP196" i="1" s="1"/>
  <c r="N196" i="1"/>
  <c r="AQ196" i="1" s="1"/>
  <c r="L196" i="1"/>
  <c r="AO196" i="1" s="1"/>
  <c r="T5060" i="1"/>
  <c r="S5060" i="1"/>
  <c r="V5060" i="1"/>
  <c r="R5060" i="1"/>
  <c r="F5060" i="1"/>
  <c r="E5060" i="1"/>
  <c r="U5060" i="1"/>
  <c r="R3324" i="1"/>
  <c r="S3324" i="1"/>
  <c r="T3324" i="1"/>
  <c r="V3324" i="1"/>
  <c r="F3324" i="1"/>
  <c r="U3324" i="1"/>
  <c r="E3324" i="1"/>
  <c r="E5308" i="1"/>
  <c r="U5308" i="1"/>
  <c r="F5308" i="1"/>
  <c r="R5308" i="1"/>
  <c r="V5308" i="1"/>
  <c r="T5308" i="1"/>
  <c r="S5308" i="1"/>
  <c r="S3523" i="1"/>
  <c r="U3523" i="1"/>
  <c r="R3523" i="1"/>
  <c r="T3523" i="1"/>
  <c r="E3523" i="1"/>
  <c r="F3523" i="1"/>
  <c r="V3523" i="1"/>
  <c r="T4068" i="1"/>
  <c r="S4068" i="1"/>
  <c r="R4068" i="1"/>
  <c r="V4068" i="1"/>
  <c r="F4068" i="1"/>
  <c r="U4068" i="1"/>
  <c r="E4068" i="1"/>
  <c r="E2531" i="1"/>
  <c r="F2531" i="1"/>
  <c r="S2531" i="1"/>
  <c r="R2531" i="1"/>
  <c r="T2531" i="1"/>
  <c r="U2531" i="1"/>
  <c r="V2531" i="1"/>
  <c r="U4515" i="1"/>
  <c r="E4515" i="1"/>
  <c r="T4515" i="1"/>
  <c r="R4515" i="1"/>
  <c r="V4515" i="1"/>
  <c r="F4515" i="1"/>
  <c r="S4515" i="1"/>
  <c r="T4316" i="1"/>
  <c r="F4316" i="1"/>
  <c r="U4316" i="1"/>
  <c r="E4316" i="1"/>
  <c r="R4316" i="1"/>
  <c r="V4316" i="1"/>
  <c r="S4316" i="1"/>
  <c r="R3076" i="1"/>
  <c r="F3076" i="1"/>
  <c r="V3076" i="1"/>
  <c r="U3076" i="1"/>
  <c r="S3076" i="1"/>
  <c r="T3076" i="1"/>
  <c r="E3076" i="1"/>
  <c r="S5507" i="1"/>
  <c r="U5507" i="1"/>
  <c r="V5507" i="1"/>
  <c r="F5507" i="1"/>
  <c r="E5507" i="1"/>
  <c r="R5507" i="1"/>
  <c r="T5507" i="1"/>
  <c r="T2332" i="1"/>
  <c r="R2332" i="1"/>
  <c r="S2332" i="1"/>
  <c r="E2332" i="1"/>
  <c r="V2332" i="1"/>
  <c r="U2332" i="1"/>
  <c r="F2332" i="1"/>
  <c r="E4167" i="1"/>
  <c r="R4167" i="1"/>
  <c r="F4167" i="1"/>
  <c r="T4167" i="1"/>
  <c r="S4167" i="1"/>
  <c r="V4167" i="1"/>
  <c r="U4167" i="1"/>
  <c r="R3175" i="1"/>
  <c r="S3175" i="1"/>
  <c r="V3175" i="1"/>
  <c r="F3175" i="1"/>
  <c r="U3175" i="1"/>
  <c r="E3175" i="1"/>
  <c r="T3175" i="1"/>
  <c r="V5159" i="1"/>
  <c r="F5159" i="1"/>
  <c r="S5159" i="1"/>
  <c r="E5159" i="1"/>
  <c r="R5159" i="1"/>
  <c r="T5159" i="1"/>
  <c r="U5159" i="1"/>
  <c r="F2183" i="1"/>
  <c r="R2183" i="1"/>
  <c r="U2183" i="1"/>
  <c r="E2183" i="1"/>
  <c r="T2183" i="1"/>
  <c r="V2183" i="1"/>
  <c r="S2183" i="1"/>
  <c r="U2084" i="1"/>
  <c r="S2084" i="1"/>
  <c r="F2084" i="1"/>
  <c r="R2084" i="1"/>
  <c r="V2084" i="1"/>
  <c r="T2084" i="1"/>
  <c r="E2084" i="1"/>
  <c r="U1092" i="1"/>
  <c r="T1092" i="1"/>
  <c r="V1092" i="1"/>
  <c r="S1092" i="1"/>
  <c r="F1092" i="1"/>
  <c r="R1092" i="1"/>
  <c r="E1092" i="1"/>
  <c r="T1340" i="1"/>
  <c r="V1340" i="1"/>
  <c r="R1340" i="1"/>
  <c r="S1340" i="1"/>
  <c r="E1340" i="1"/>
  <c r="U1340" i="1"/>
  <c r="F1340" i="1"/>
  <c r="F1539" i="1"/>
  <c r="T1539" i="1"/>
  <c r="V1539" i="1"/>
  <c r="E1539" i="1"/>
  <c r="U1539" i="1"/>
  <c r="S1539" i="1"/>
  <c r="R1539" i="1"/>
  <c r="E1191" i="1"/>
  <c r="F1191" i="1"/>
  <c r="V1191" i="1"/>
  <c r="S1191" i="1"/>
  <c r="R1191" i="1"/>
  <c r="U1191" i="1"/>
  <c r="T1191" i="1"/>
  <c r="T546" i="1"/>
  <c r="S546" i="1"/>
  <c r="R546" i="1"/>
  <c r="V546" i="1"/>
  <c r="U546" i="1"/>
  <c r="F546" i="1"/>
  <c r="E546" i="1"/>
  <c r="V198" i="1"/>
  <c r="U198" i="1"/>
  <c r="T198" i="1"/>
  <c r="S198" i="1"/>
  <c r="R198" i="1"/>
  <c r="F198" i="1"/>
  <c r="E198" i="1"/>
  <c r="V347" i="1"/>
  <c r="S347" i="1"/>
  <c r="R347" i="1"/>
  <c r="U347" i="1"/>
  <c r="T347" i="1"/>
  <c r="F347" i="1"/>
  <c r="E347" i="1"/>
  <c r="V100" i="1"/>
  <c r="S100" i="1"/>
  <c r="U100" i="1"/>
  <c r="T100" i="1"/>
  <c r="R100" i="1"/>
  <c r="F100" i="1"/>
  <c r="E100" i="1"/>
  <c r="B100" i="4" l="1"/>
  <c r="B347" i="4"/>
  <c r="B198" i="4"/>
  <c r="B546" i="4"/>
  <c r="A177" i="1"/>
  <c r="AM176" i="1"/>
  <c r="I2084" i="1"/>
  <c r="K2084" i="1"/>
  <c r="I2183" i="1"/>
  <c r="K2183" i="1"/>
  <c r="K5159" i="1"/>
  <c r="I5159" i="1"/>
  <c r="I3175" i="1"/>
  <c r="K3175" i="1"/>
  <c r="I4167" i="1"/>
  <c r="K4167" i="1"/>
  <c r="I2332" i="1"/>
  <c r="K2332" i="1"/>
  <c r="I5507" i="1"/>
  <c r="K5507" i="1"/>
  <c r="I3076" i="1"/>
  <c r="K3076" i="1"/>
  <c r="K4316" i="1"/>
  <c r="I4316" i="1"/>
  <c r="I4515" i="1"/>
  <c r="K4515" i="1"/>
  <c r="K2531" i="1"/>
  <c r="I2531" i="1"/>
  <c r="K4068" i="1"/>
  <c r="I4068" i="1"/>
  <c r="K3523" i="1"/>
  <c r="I3523" i="1"/>
  <c r="I5308" i="1"/>
  <c r="K5308" i="1"/>
  <c r="K3324" i="1"/>
  <c r="I3324" i="1"/>
  <c r="K5060" i="1"/>
  <c r="I5060" i="1"/>
  <c r="Q4512" i="1"/>
  <c r="AS4512" i="1"/>
  <c r="AS2081" i="1"/>
  <c r="Q2081" i="1"/>
  <c r="P4513" i="1"/>
  <c r="AN4513" i="1"/>
  <c r="Z5160" i="1"/>
  <c r="Y5161" i="1"/>
  <c r="Q3321" i="1"/>
  <c r="AS3321" i="1"/>
  <c r="Y3177" i="1"/>
  <c r="Z3176" i="1"/>
  <c r="AS5156" i="1"/>
  <c r="Q5156" i="1"/>
  <c r="A3101" i="1"/>
  <c r="AM3100" i="1"/>
  <c r="P5505" i="1"/>
  <c r="AN5505" i="1"/>
  <c r="O2530" i="1"/>
  <c r="AR2530" i="1" s="1"/>
  <c r="M2530" i="1"/>
  <c r="AP2530" i="1" s="1"/>
  <c r="L2530" i="1"/>
  <c r="AO2530" i="1" s="1"/>
  <c r="J2530" i="1"/>
  <c r="N2530" i="1"/>
  <c r="AQ2530" i="1" s="1"/>
  <c r="Z5309" i="1"/>
  <c r="Y5310" i="1"/>
  <c r="Z5061" i="1"/>
  <c r="Y5062" i="1"/>
  <c r="P2181" i="1"/>
  <c r="AN2181" i="1"/>
  <c r="AN5058" i="1"/>
  <c r="P5058" i="1"/>
  <c r="AS3172" i="1"/>
  <c r="Q3172" i="1"/>
  <c r="AS5305" i="1"/>
  <c r="Q5305" i="1"/>
  <c r="Y4318" i="1"/>
  <c r="Z4317" i="1"/>
  <c r="L2182" i="1"/>
  <c r="AO2182" i="1" s="1"/>
  <c r="J2182" i="1"/>
  <c r="O2182" i="1"/>
  <c r="AR2182" i="1" s="1"/>
  <c r="M2182" i="1"/>
  <c r="AP2182" i="1" s="1"/>
  <c r="N2182" i="1"/>
  <c r="AQ2182" i="1" s="1"/>
  <c r="L4166" i="1"/>
  <c r="AO4166" i="1" s="1"/>
  <c r="J4166" i="1"/>
  <c r="M4166" i="1"/>
  <c r="AP4166" i="1" s="1"/>
  <c r="O4166" i="1"/>
  <c r="AR4166" i="1" s="1"/>
  <c r="N4166" i="1"/>
  <c r="AQ4166" i="1" s="1"/>
  <c r="N5158" i="1"/>
  <c r="AQ5158" i="1" s="1"/>
  <c r="M5158" i="1"/>
  <c r="AP5158" i="1" s="1"/>
  <c r="J5158" i="1"/>
  <c r="O5158" i="1"/>
  <c r="AR5158" i="1" s="1"/>
  <c r="L5158" i="1"/>
  <c r="AO5158" i="1" s="1"/>
  <c r="Q3073" i="1"/>
  <c r="AS3073" i="1"/>
  <c r="Q5504" i="1"/>
  <c r="AS5504" i="1"/>
  <c r="A2101" i="1"/>
  <c r="AM2100" i="1"/>
  <c r="AS5057" i="1"/>
  <c r="Q5057" i="1"/>
  <c r="Y2086" i="1"/>
  <c r="Z2085" i="1"/>
  <c r="P3322" i="1"/>
  <c r="AN3322" i="1"/>
  <c r="AN3074" i="1"/>
  <c r="P3074" i="1"/>
  <c r="Y4517" i="1"/>
  <c r="Z4516" i="1"/>
  <c r="AN2082" i="1"/>
  <c r="P2082" i="1"/>
  <c r="Y5509" i="1"/>
  <c r="Z5508" i="1"/>
  <c r="Q2180" i="1"/>
  <c r="AS2180" i="1"/>
  <c r="O5307" i="1"/>
  <c r="AR5307" i="1" s="1"/>
  <c r="L5307" i="1"/>
  <c r="AO5307" i="1" s="1"/>
  <c r="M5307" i="1"/>
  <c r="AP5307" i="1" s="1"/>
  <c r="N5307" i="1"/>
  <c r="AQ5307" i="1" s="1"/>
  <c r="J5307" i="1"/>
  <c r="O5059" i="1"/>
  <c r="AR5059" i="1" s="1"/>
  <c r="M5059" i="1"/>
  <c r="AP5059" i="1" s="1"/>
  <c r="L5059" i="1"/>
  <c r="AO5059" i="1" s="1"/>
  <c r="N5059" i="1"/>
  <c r="AQ5059" i="1" s="1"/>
  <c r="J5059" i="1"/>
  <c r="Z4168" i="1"/>
  <c r="Y4169" i="1"/>
  <c r="P3521" i="1"/>
  <c r="AN3521" i="1"/>
  <c r="Y2334" i="1"/>
  <c r="Z2333" i="1"/>
  <c r="O3323" i="1"/>
  <c r="AR3323" i="1" s="1"/>
  <c r="J3323" i="1"/>
  <c r="N3323" i="1"/>
  <c r="AQ3323" i="1" s="1"/>
  <c r="L3323" i="1"/>
  <c r="AO3323" i="1" s="1"/>
  <c r="M3323" i="1"/>
  <c r="AP3323" i="1" s="1"/>
  <c r="O3174" i="1"/>
  <c r="AR3174" i="1" s="1"/>
  <c r="L3174" i="1"/>
  <c r="AO3174" i="1" s="1"/>
  <c r="N3174" i="1"/>
  <c r="AQ3174" i="1" s="1"/>
  <c r="J3174" i="1"/>
  <c r="M3174" i="1"/>
  <c r="AP3174" i="1" s="1"/>
  <c r="N4315" i="1"/>
  <c r="AQ4315" i="1" s="1"/>
  <c r="M4315" i="1"/>
  <c r="AP4315" i="1" s="1"/>
  <c r="L4315" i="1"/>
  <c r="AO4315" i="1" s="1"/>
  <c r="J4315" i="1"/>
  <c r="O4315" i="1"/>
  <c r="AR4315" i="1" s="1"/>
  <c r="P5306" i="1"/>
  <c r="AN5306" i="1"/>
  <c r="Q2329" i="1"/>
  <c r="AS2329" i="1"/>
  <c r="AN2529" i="1"/>
  <c r="P2529" i="1"/>
  <c r="Z2532" i="1"/>
  <c r="Y2533" i="1"/>
  <c r="O3522" i="1"/>
  <c r="AR3522" i="1" s="1"/>
  <c r="M3522" i="1"/>
  <c r="AP3522" i="1" s="1"/>
  <c r="L3522" i="1"/>
  <c r="AO3522" i="1" s="1"/>
  <c r="J3522" i="1"/>
  <c r="N3522" i="1"/>
  <c r="AQ3522" i="1" s="1"/>
  <c r="J4514" i="1"/>
  <c r="O4514" i="1"/>
  <c r="AR4514" i="1" s="1"/>
  <c r="M4514" i="1"/>
  <c r="AP4514" i="1" s="1"/>
  <c r="N4514" i="1"/>
  <c r="AQ4514" i="1" s="1"/>
  <c r="L4514" i="1"/>
  <c r="AO4514" i="1" s="1"/>
  <c r="O2331" i="1"/>
  <c r="AR2331" i="1" s="1"/>
  <c r="N2331" i="1"/>
  <c r="AQ2331" i="1" s="1"/>
  <c r="M2331" i="1"/>
  <c r="AP2331" i="1" s="1"/>
  <c r="J2331" i="1"/>
  <c r="L2331" i="1"/>
  <c r="AO2331" i="1" s="1"/>
  <c r="AN2330" i="1"/>
  <c r="P2330" i="1"/>
  <c r="Z3325" i="1"/>
  <c r="Y3326" i="1"/>
  <c r="AN4165" i="1"/>
  <c r="P4165" i="1"/>
  <c r="Q3520" i="1"/>
  <c r="AS3520" i="1"/>
  <c r="P3173" i="1"/>
  <c r="AN3173" i="1"/>
  <c r="Z4069" i="1"/>
  <c r="Y4070" i="1"/>
  <c r="Y3078" i="1"/>
  <c r="Z3077" i="1"/>
  <c r="A1101" i="1"/>
  <c r="AM1100" i="1"/>
  <c r="AN4066" i="1"/>
  <c r="P4066" i="1"/>
  <c r="Q2528" i="1"/>
  <c r="AS2528" i="1"/>
  <c r="P5157" i="1"/>
  <c r="AN5157" i="1"/>
  <c r="Q4164" i="1"/>
  <c r="AS4164" i="1"/>
  <c r="M4067" i="1"/>
  <c r="AP4067" i="1" s="1"/>
  <c r="L4067" i="1"/>
  <c r="AO4067" i="1" s="1"/>
  <c r="J4067" i="1"/>
  <c r="N4067" i="1"/>
  <c r="AQ4067" i="1" s="1"/>
  <c r="O4067" i="1"/>
  <c r="AR4067" i="1" s="1"/>
  <c r="O2083" i="1"/>
  <c r="AR2083" i="1" s="1"/>
  <c r="N2083" i="1"/>
  <c r="AQ2083" i="1" s="1"/>
  <c r="M2083" i="1"/>
  <c r="AP2083" i="1" s="1"/>
  <c r="L2083" i="1"/>
  <c r="AO2083" i="1" s="1"/>
  <c r="J2083" i="1"/>
  <c r="L5506" i="1"/>
  <c r="AO5506" i="1" s="1"/>
  <c r="J5506" i="1"/>
  <c r="O5506" i="1"/>
  <c r="AR5506" i="1" s="1"/>
  <c r="N5506" i="1"/>
  <c r="AQ5506" i="1" s="1"/>
  <c r="M5506" i="1"/>
  <c r="AP5506" i="1" s="1"/>
  <c r="A4101" i="1"/>
  <c r="AM4100" i="1"/>
  <c r="A5101" i="1"/>
  <c r="AM5100" i="1"/>
  <c r="AN4314" i="1"/>
  <c r="P4314" i="1"/>
  <c r="Z2184" i="1"/>
  <c r="Y2185" i="1"/>
  <c r="Y3525" i="1"/>
  <c r="Z3524" i="1"/>
  <c r="Q4065" i="1"/>
  <c r="AS4065" i="1"/>
  <c r="AS4313" i="1"/>
  <c r="Q4313" i="1"/>
  <c r="N3075" i="1"/>
  <c r="AQ3075" i="1" s="1"/>
  <c r="M3075" i="1"/>
  <c r="AP3075" i="1" s="1"/>
  <c r="L3075" i="1"/>
  <c r="AO3075" i="1" s="1"/>
  <c r="J3075" i="1"/>
  <c r="O3075" i="1"/>
  <c r="AR3075" i="1" s="1"/>
  <c r="I1191" i="1"/>
  <c r="K1191" i="1"/>
  <c r="I1539" i="1"/>
  <c r="K1539" i="1"/>
  <c r="I1340" i="1"/>
  <c r="K1340" i="1"/>
  <c r="K1092" i="1"/>
  <c r="I1092" i="1"/>
  <c r="Q1337" i="1"/>
  <c r="AS1337" i="1"/>
  <c r="Z1192" i="1"/>
  <c r="Y1193" i="1"/>
  <c r="Y1342" i="1"/>
  <c r="Z1341" i="1"/>
  <c r="J1538" i="1"/>
  <c r="O1538" i="1"/>
  <c r="AR1538" i="1" s="1"/>
  <c r="N1538" i="1"/>
  <c r="AQ1538" i="1" s="1"/>
  <c r="M1538" i="1"/>
  <c r="AP1538" i="1" s="1"/>
  <c r="L1538" i="1"/>
  <c r="AO1538" i="1" s="1"/>
  <c r="AS1188" i="1"/>
  <c r="Q1188" i="1"/>
  <c r="M1091" i="1"/>
  <c r="AP1091" i="1" s="1"/>
  <c r="O1091" i="1"/>
  <c r="AR1091" i="1" s="1"/>
  <c r="J1091" i="1"/>
  <c r="L1091" i="1"/>
  <c r="AO1091" i="1" s="1"/>
  <c r="N1091" i="1"/>
  <c r="AQ1091" i="1" s="1"/>
  <c r="Z1540" i="1"/>
  <c r="Y1541" i="1"/>
  <c r="AS1536" i="1"/>
  <c r="Q1536" i="1"/>
  <c r="AN1537" i="1"/>
  <c r="P1537" i="1"/>
  <c r="P1090" i="1"/>
  <c r="AN1090" i="1"/>
  <c r="AN1338" i="1"/>
  <c r="P1338" i="1"/>
  <c r="Y1094" i="1"/>
  <c r="Z1093" i="1"/>
  <c r="O1190" i="1"/>
  <c r="AR1190" i="1" s="1"/>
  <c r="M1190" i="1"/>
  <c r="AP1190" i="1" s="1"/>
  <c r="L1190" i="1"/>
  <c r="AO1190" i="1" s="1"/>
  <c r="N1190" i="1"/>
  <c r="AQ1190" i="1" s="1"/>
  <c r="J1190" i="1"/>
  <c r="AN1189" i="1"/>
  <c r="P1189" i="1"/>
  <c r="O1339" i="1"/>
  <c r="AR1339" i="1" s="1"/>
  <c r="M1339" i="1"/>
  <c r="AP1339" i="1" s="1"/>
  <c r="J1339" i="1"/>
  <c r="N1339" i="1"/>
  <c r="AQ1339" i="1" s="1"/>
  <c r="L1339" i="1"/>
  <c r="AO1339" i="1" s="1"/>
  <c r="AS1089" i="1"/>
  <c r="Q1089" i="1"/>
  <c r="AN346" i="1"/>
  <c r="AN197" i="1"/>
  <c r="Q344" i="1"/>
  <c r="AS195" i="1"/>
  <c r="AS543" i="1"/>
  <c r="AS97" i="1"/>
  <c r="AN545" i="1"/>
  <c r="K100" i="1"/>
  <c r="K347" i="1"/>
  <c r="K198" i="1"/>
  <c r="K546" i="1"/>
  <c r="Q195" i="1"/>
  <c r="Q97" i="1"/>
  <c r="Q543" i="1"/>
  <c r="I100" i="1"/>
  <c r="J100" i="1" s="1"/>
  <c r="I347" i="1"/>
  <c r="J347" i="1" s="1"/>
  <c r="I198" i="1"/>
  <c r="J198" i="1" s="1"/>
  <c r="I546" i="1"/>
  <c r="J546" i="1" s="1"/>
  <c r="AS344" i="1"/>
  <c r="AN99" i="1"/>
  <c r="P345" i="1"/>
  <c r="P544" i="1"/>
  <c r="P98" i="1"/>
  <c r="P196" i="1"/>
  <c r="Z348" i="1"/>
  <c r="Y349" i="1"/>
  <c r="N346" i="1"/>
  <c r="AQ346" i="1" s="1"/>
  <c r="O346" i="1"/>
  <c r="AR346" i="1" s="1"/>
  <c r="L346" i="1"/>
  <c r="AO346" i="1" s="1"/>
  <c r="M346" i="1"/>
  <c r="AP346" i="1" s="1"/>
  <c r="Z101" i="1"/>
  <c r="N99" i="1"/>
  <c r="AQ99" i="1" s="1"/>
  <c r="O99" i="1"/>
  <c r="AR99" i="1" s="1"/>
  <c r="L99" i="1"/>
  <c r="AO99" i="1" s="1"/>
  <c r="M99" i="1"/>
  <c r="AP99" i="1" s="1"/>
  <c r="Y200" i="1"/>
  <c r="Z199" i="1"/>
  <c r="Y548" i="1"/>
  <c r="Z547" i="1"/>
  <c r="N197" i="1"/>
  <c r="AQ197" i="1" s="1"/>
  <c r="O197" i="1"/>
  <c r="AR197" i="1" s="1"/>
  <c r="M197" i="1"/>
  <c r="AP197" i="1" s="1"/>
  <c r="L197" i="1"/>
  <c r="AO197" i="1" s="1"/>
  <c r="L545" i="1"/>
  <c r="AO545" i="1" s="1"/>
  <c r="O545" i="1"/>
  <c r="AR545" i="1" s="1"/>
  <c r="N545" i="1"/>
  <c r="AQ545" i="1" s="1"/>
  <c r="M545" i="1"/>
  <c r="AP545" i="1" s="1"/>
  <c r="F5160" i="1"/>
  <c r="V5160" i="1"/>
  <c r="T5160" i="1"/>
  <c r="S5160" i="1"/>
  <c r="U5160" i="1"/>
  <c r="R5160" i="1"/>
  <c r="E5160" i="1"/>
  <c r="T5508" i="1"/>
  <c r="F5508" i="1"/>
  <c r="E5508" i="1"/>
  <c r="R5508" i="1"/>
  <c r="S5508" i="1"/>
  <c r="U5508" i="1"/>
  <c r="V5508" i="1"/>
  <c r="V5309" i="1"/>
  <c r="E5309" i="1"/>
  <c r="S5309" i="1"/>
  <c r="R5309" i="1"/>
  <c r="F5309" i="1"/>
  <c r="U5309" i="1"/>
  <c r="T5309" i="1"/>
  <c r="U3325" i="1"/>
  <c r="T3325" i="1"/>
  <c r="S3325" i="1"/>
  <c r="R3325" i="1"/>
  <c r="F3325" i="1"/>
  <c r="E3325" i="1"/>
  <c r="V3325" i="1"/>
  <c r="E4516" i="1"/>
  <c r="F4516" i="1"/>
  <c r="U4516" i="1"/>
  <c r="S4516" i="1"/>
  <c r="V4516" i="1"/>
  <c r="T4516" i="1"/>
  <c r="R4516" i="1"/>
  <c r="T2184" i="1"/>
  <c r="E2184" i="1"/>
  <c r="S2184" i="1"/>
  <c r="V2184" i="1"/>
  <c r="R2184" i="1"/>
  <c r="F2184" i="1"/>
  <c r="U2184" i="1"/>
  <c r="F2085" i="1"/>
  <c r="R2085" i="1"/>
  <c r="E2085" i="1"/>
  <c r="S2085" i="1"/>
  <c r="V2085" i="1"/>
  <c r="T2085" i="1"/>
  <c r="U2085" i="1"/>
  <c r="F3176" i="1"/>
  <c r="U3176" i="1"/>
  <c r="E3176" i="1"/>
  <c r="T3176" i="1"/>
  <c r="R3176" i="1"/>
  <c r="V3176" i="1"/>
  <c r="S3176" i="1"/>
  <c r="R2333" i="1"/>
  <c r="E2333" i="1"/>
  <c r="U2333" i="1"/>
  <c r="F2333" i="1"/>
  <c r="T2333" i="1"/>
  <c r="V2333" i="1"/>
  <c r="S2333" i="1"/>
  <c r="E4069" i="1"/>
  <c r="S4069" i="1"/>
  <c r="V4069" i="1"/>
  <c r="U4069" i="1"/>
  <c r="F4069" i="1"/>
  <c r="R4069" i="1"/>
  <c r="T4069" i="1"/>
  <c r="F5061" i="1"/>
  <c r="U5061" i="1"/>
  <c r="S5061" i="1"/>
  <c r="V5061" i="1"/>
  <c r="R5061" i="1"/>
  <c r="E5061" i="1"/>
  <c r="T5061" i="1"/>
  <c r="T4317" i="1"/>
  <c r="U4317" i="1"/>
  <c r="S4317" i="1"/>
  <c r="E4317" i="1"/>
  <c r="R4317" i="1"/>
  <c r="F4317" i="1"/>
  <c r="V4317" i="1"/>
  <c r="F3524" i="1"/>
  <c r="R3524" i="1"/>
  <c r="E3524" i="1"/>
  <c r="U3524" i="1"/>
  <c r="T3524" i="1"/>
  <c r="S3524" i="1"/>
  <c r="V3524" i="1"/>
  <c r="E3077" i="1"/>
  <c r="V3077" i="1"/>
  <c r="R3077" i="1"/>
  <c r="U3077" i="1"/>
  <c r="F3077" i="1"/>
  <c r="S3077" i="1"/>
  <c r="T3077" i="1"/>
  <c r="E4168" i="1"/>
  <c r="T4168" i="1"/>
  <c r="V4168" i="1"/>
  <c r="R4168" i="1"/>
  <c r="U4168" i="1"/>
  <c r="F4168" i="1"/>
  <c r="S4168" i="1"/>
  <c r="T2532" i="1"/>
  <c r="V2532" i="1"/>
  <c r="R2532" i="1"/>
  <c r="F2532" i="1"/>
  <c r="S2532" i="1"/>
  <c r="U2532" i="1"/>
  <c r="E2532" i="1"/>
  <c r="E1093" i="1"/>
  <c r="T1093" i="1"/>
  <c r="U1093" i="1"/>
  <c r="F1093" i="1"/>
  <c r="S1093" i="1"/>
  <c r="V1093" i="1"/>
  <c r="R1093" i="1"/>
  <c r="F1192" i="1"/>
  <c r="S1192" i="1"/>
  <c r="T1192" i="1"/>
  <c r="U1192" i="1"/>
  <c r="R1192" i="1"/>
  <c r="E1192" i="1"/>
  <c r="V1192" i="1"/>
  <c r="R1540" i="1"/>
  <c r="U1540" i="1"/>
  <c r="V1540" i="1"/>
  <c r="E1540" i="1"/>
  <c r="F1540" i="1"/>
  <c r="T1540" i="1"/>
  <c r="S1540" i="1"/>
  <c r="S1341" i="1"/>
  <c r="V1341" i="1"/>
  <c r="T1341" i="1"/>
  <c r="R1341" i="1"/>
  <c r="U1341" i="1"/>
  <c r="E1341" i="1"/>
  <c r="F1341" i="1"/>
  <c r="S547" i="1"/>
  <c r="R547" i="1"/>
  <c r="V547" i="1"/>
  <c r="U547" i="1"/>
  <c r="T547" i="1"/>
  <c r="F547" i="1"/>
  <c r="E547" i="1"/>
  <c r="R101" i="1"/>
  <c r="T101" i="1"/>
  <c r="V101" i="1"/>
  <c r="U101" i="1"/>
  <c r="S101" i="1"/>
  <c r="F101" i="1"/>
  <c r="E101" i="1"/>
  <c r="S348" i="1"/>
  <c r="R348" i="1"/>
  <c r="V348" i="1"/>
  <c r="U348" i="1"/>
  <c r="T348" i="1"/>
  <c r="F348" i="1"/>
  <c r="E348" i="1"/>
  <c r="R199" i="1"/>
  <c r="V199" i="1"/>
  <c r="T199" i="1"/>
  <c r="U199" i="1"/>
  <c r="S199" i="1"/>
  <c r="F199" i="1"/>
  <c r="E199" i="1"/>
  <c r="B199" i="4" l="1"/>
  <c r="B348" i="4"/>
  <c r="B101" i="4"/>
  <c r="B547" i="4"/>
  <c r="A178" i="1"/>
  <c r="AM177" i="1"/>
  <c r="I2532" i="1"/>
  <c r="K2532" i="1"/>
  <c r="I4168" i="1"/>
  <c r="K4168" i="1"/>
  <c r="K3077" i="1"/>
  <c r="I3077" i="1"/>
  <c r="I3524" i="1"/>
  <c r="K3524" i="1"/>
  <c r="I4317" i="1"/>
  <c r="K4317" i="1"/>
  <c r="I5061" i="1"/>
  <c r="K5061" i="1"/>
  <c r="K4069" i="1"/>
  <c r="I4069" i="1"/>
  <c r="K2333" i="1"/>
  <c r="I2333" i="1"/>
  <c r="K3176" i="1"/>
  <c r="I3176" i="1"/>
  <c r="K2085" i="1"/>
  <c r="I2085" i="1"/>
  <c r="K2184" i="1"/>
  <c r="I2184" i="1"/>
  <c r="I4516" i="1"/>
  <c r="K4516" i="1"/>
  <c r="K3325" i="1"/>
  <c r="I3325" i="1"/>
  <c r="K5309" i="1"/>
  <c r="I5309" i="1"/>
  <c r="I5508" i="1"/>
  <c r="K5508" i="1"/>
  <c r="K5160" i="1"/>
  <c r="I5160" i="1"/>
  <c r="AN5506" i="1"/>
  <c r="P5506" i="1"/>
  <c r="Z3078" i="1"/>
  <c r="Y3079" i="1"/>
  <c r="Q5306" i="1"/>
  <c r="AS5306" i="1"/>
  <c r="AN3174" i="1"/>
  <c r="P3174" i="1"/>
  <c r="AN5307" i="1"/>
  <c r="P5307" i="1"/>
  <c r="Z5062" i="1"/>
  <c r="Y5063" i="1"/>
  <c r="N5060" i="1"/>
  <c r="AQ5060" i="1" s="1"/>
  <c r="M5060" i="1"/>
  <c r="AP5060" i="1" s="1"/>
  <c r="J5060" i="1"/>
  <c r="L5060" i="1"/>
  <c r="AO5060" i="1" s="1"/>
  <c r="O5060" i="1"/>
  <c r="AR5060" i="1" s="1"/>
  <c r="J4068" i="1"/>
  <c r="O4068" i="1"/>
  <c r="AR4068" i="1" s="1"/>
  <c r="M4068" i="1"/>
  <c r="AP4068" i="1" s="1"/>
  <c r="L4068" i="1"/>
  <c r="AO4068" i="1" s="1"/>
  <c r="N4068" i="1"/>
  <c r="AQ4068" i="1" s="1"/>
  <c r="Q4314" i="1"/>
  <c r="AS4314" i="1"/>
  <c r="A5102" i="1"/>
  <c r="AM5101" i="1"/>
  <c r="P4067" i="1"/>
  <c r="AN4067" i="1"/>
  <c r="Z4070" i="1"/>
  <c r="Y4071" i="1"/>
  <c r="Q4165" i="1"/>
  <c r="AS4165" i="1"/>
  <c r="AN2331" i="1"/>
  <c r="P2331" i="1"/>
  <c r="P4514" i="1"/>
  <c r="AN4514" i="1"/>
  <c r="Y5510" i="1"/>
  <c r="Z5509" i="1"/>
  <c r="P4166" i="1"/>
  <c r="AN4166" i="1"/>
  <c r="M3076" i="1"/>
  <c r="AP3076" i="1" s="1"/>
  <c r="N3076" i="1"/>
  <c r="AQ3076" i="1" s="1"/>
  <c r="L3076" i="1"/>
  <c r="AO3076" i="1" s="1"/>
  <c r="J3076" i="1"/>
  <c r="O3076" i="1"/>
  <c r="AR3076" i="1" s="1"/>
  <c r="L3175" i="1"/>
  <c r="AO3175" i="1" s="1"/>
  <c r="J3175" i="1"/>
  <c r="N3175" i="1"/>
  <c r="AQ3175" i="1" s="1"/>
  <c r="M3175" i="1"/>
  <c r="AP3175" i="1" s="1"/>
  <c r="O3175" i="1"/>
  <c r="AR3175" i="1" s="1"/>
  <c r="Y3526" i="1"/>
  <c r="Z3525" i="1"/>
  <c r="AN2083" i="1"/>
  <c r="P2083" i="1"/>
  <c r="AS4066" i="1"/>
  <c r="Q4066" i="1"/>
  <c r="Q2529" i="1"/>
  <c r="AS2529" i="1"/>
  <c r="AN4315" i="1"/>
  <c r="P4315" i="1"/>
  <c r="AS2082" i="1"/>
  <c r="Q2082" i="1"/>
  <c r="Q3322" i="1"/>
  <c r="AS3322" i="1"/>
  <c r="Q4513" i="1"/>
  <c r="AS4513" i="1"/>
  <c r="N3324" i="1"/>
  <c r="AQ3324" i="1" s="1"/>
  <c r="M3324" i="1"/>
  <c r="AP3324" i="1" s="1"/>
  <c r="J3324" i="1"/>
  <c r="O3324" i="1"/>
  <c r="AR3324" i="1" s="1"/>
  <c r="L3324" i="1"/>
  <c r="AO3324" i="1" s="1"/>
  <c r="J2531" i="1"/>
  <c r="O2531" i="1"/>
  <c r="AR2531" i="1" s="1"/>
  <c r="M2531" i="1"/>
  <c r="AP2531" i="1" s="1"/>
  <c r="N2531" i="1"/>
  <c r="AQ2531" i="1" s="1"/>
  <c r="L2531" i="1"/>
  <c r="AO2531" i="1" s="1"/>
  <c r="L5159" i="1"/>
  <c r="AO5159" i="1" s="1"/>
  <c r="J5159" i="1"/>
  <c r="O5159" i="1"/>
  <c r="AR5159" i="1" s="1"/>
  <c r="N5159" i="1"/>
  <c r="AQ5159" i="1" s="1"/>
  <c r="M5159" i="1"/>
  <c r="AP5159" i="1" s="1"/>
  <c r="Z2185" i="1"/>
  <c r="Y2186" i="1"/>
  <c r="A4102" i="1"/>
  <c r="AM4101" i="1"/>
  <c r="P3522" i="1"/>
  <c r="AN3522" i="1"/>
  <c r="Y2335" i="1"/>
  <c r="Z2334" i="1"/>
  <c r="AN5059" i="1"/>
  <c r="P5059" i="1"/>
  <c r="AN5158" i="1"/>
  <c r="P5158" i="1"/>
  <c r="Y4319" i="1"/>
  <c r="Z4318" i="1"/>
  <c r="Y3178" i="1"/>
  <c r="Z3177" i="1"/>
  <c r="O5507" i="1"/>
  <c r="AR5507" i="1" s="1"/>
  <c r="N5507" i="1"/>
  <c r="AQ5507" i="1" s="1"/>
  <c r="M5507" i="1"/>
  <c r="AP5507" i="1" s="1"/>
  <c r="J5507" i="1"/>
  <c r="L5507" i="1"/>
  <c r="AO5507" i="1" s="1"/>
  <c r="Z3326" i="1"/>
  <c r="Y3327" i="1"/>
  <c r="A2102" i="1"/>
  <c r="AM2101" i="1"/>
  <c r="Q5058" i="1"/>
  <c r="AS5058" i="1"/>
  <c r="Z5310" i="1"/>
  <c r="Y5311" i="1"/>
  <c r="Q5505" i="1"/>
  <c r="AS5505" i="1"/>
  <c r="A1102" i="1"/>
  <c r="AM1101" i="1"/>
  <c r="AS3173" i="1"/>
  <c r="Q3173" i="1"/>
  <c r="Y2087" i="1"/>
  <c r="Z2086" i="1"/>
  <c r="O5308" i="1"/>
  <c r="AR5308" i="1" s="1"/>
  <c r="M5308" i="1"/>
  <c r="AP5308" i="1" s="1"/>
  <c r="N5308" i="1"/>
  <c r="AQ5308" i="1" s="1"/>
  <c r="J5308" i="1"/>
  <c r="L5308" i="1"/>
  <c r="AO5308" i="1" s="1"/>
  <c r="N4515" i="1"/>
  <c r="AQ4515" i="1" s="1"/>
  <c r="M4515" i="1"/>
  <c r="AP4515" i="1" s="1"/>
  <c r="J4515" i="1"/>
  <c r="O4515" i="1"/>
  <c r="AR4515" i="1" s="1"/>
  <c r="L4515" i="1"/>
  <c r="AO4515" i="1" s="1"/>
  <c r="J2332" i="1"/>
  <c r="M2332" i="1"/>
  <c r="AP2332" i="1" s="1"/>
  <c r="N2332" i="1"/>
  <c r="AQ2332" i="1" s="1"/>
  <c r="L2332" i="1"/>
  <c r="AO2332" i="1" s="1"/>
  <c r="O2332" i="1"/>
  <c r="AR2332" i="1" s="1"/>
  <c r="M2183" i="1"/>
  <c r="AP2183" i="1" s="1"/>
  <c r="L2183" i="1"/>
  <c r="AO2183" i="1" s="1"/>
  <c r="J2183" i="1"/>
  <c r="N2183" i="1"/>
  <c r="AQ2183" i="1" s="1"/>
  <c r="O2183" i="1"/>
  <c r="AR2183" i="1" s="1"/>
  <c r="Q3521" i="1"/>
  <c r="AS3521" i="1"/>
  <c r="Y4518" i="1"/>
  <c r="Z4517" i="1"/>
  <c r="AN2182" i="1"/>
  <c r="P2182" i="1"/>
  <c r="A3102" i="1"/>
  <c r="AM3101" i="1"/>
  <c r="Z5161" i="1"/>
  <c r="Y5162" i="1"/>
  <c r="O3523" i="1"/>
  <c r="AR3523" i="1" s="1"/>
  <c r="M3523" i="1"/>
  <c r="AP3523" i="1" s="1"/>
  <c r="L3523" i="1"/>
  <c r="AO3523" i="1" s="1"/>
  <c r="J3523" i="1"/>
  <c r="N3523" i="1"/>
  <c r="AQ3523" i="1" s="1"/>
  <c r="J4316" i="1"/>
  <c r="O4316" i="1"/>
  <c r="AR4316" i="1" s="1"/>
  <c r="N4316" i="1"/>
  <c r="AQ4316" i="1" s="1"/>
  <c r="L4316" i="1"/>
  <c r="AO4316" i="1" s="1"/>
  <c r="M4316" i="1"/>
  <c r="AP4316" i="1" s="1"/>
  <c r="AS2330" i="1"/>
  <c r="Q2330" i="1"/>
  <c r="P3075" i="1"/>
  <c r="AN3075" i="1"/>
  <c r="AS5157" i="1"/>
  <c r="Q5157" i="1"/>
  <c r="Y2534" i="1"/>
  <c r="Z2533" i="1"/>
  <c r="P3323" i="1"/>
  <c r="AN3323" i="1"/>
  <c r="Y4170" i="1"/>
  <c r="Z4169" i="1"/>
  <c r="Q3074" i="1"/>
  <c r="AS3074" i="1"/>
  <c r="Q2181" i="1"/>
  <c r="AS2181" i="1"/>
  <c r="P2530" i="1"/>
  <c r="AN2530" i="1"/>
  <c r="N4167" i="1"/>
  <c r="AQ4167" i="1" s="1"/>
  <c r="M4167" i="1"/>
  <c r="AP4167" i="1" s="1"/>
  <c r="J4167" i="1"/>
  <c r="O4167" i="1"/>
  <c r="AR4167" i="1" s="1"/>
  <c r="L4167" i="1"/>
  <c r="AO4167" i="1" s="1"/>
  <c r="J2084" i="1"/>
  <c r="O2084" i="1"/>
  <c r="AR2084" i="1" s="1"/>
  <c r="N2084" i="1"/>
  <c r="AQ2084" i="1" s="1"/>
  <c r="L2084" i="1"/>
  <c r="AO2084" i="1" s="1"/>
  <c r="M2084" i="1"/>
  <c r="AP2084" i="1" s="1"/>
  <c r="I1341" i="1"/>
  <c r="K1341" i="1"/>
  <c r="K1540" i="1"/>
  <c r="I1540" i="1"/>
  <c r="K1192" i="1"/>
  <c r="I1192" i="1"/>
  <c r="I1093" i="1"/>
  <c r="K1093" i="1"/>
  <c r="Z1094" i="1"/>
  <c r="Y1095" i="1"/>
  <c r="L1092" i="1"/>
  <c r="AO1092" i="1" s="1"/>
  <c r="M1092" i="1"/>
  <c r="AP1092" i="1" s="1"/>
  <c r="O1092" i="1"/>
  <c r="AR1092" i="1" s="1"/>
  <c r="N1092" i="1"/>
  <c r="AQ1092" i="1" s="1"/>
  <c r="J1092" i="1"/>
  <c r="AN1190" i="1"/>
  <c r="P1190" i="1"/>
  <c r="Q1338" i="1"/>
  <c r="AS1338" i="1"/>
  <c r="Z1541" i="1"/>
  <c r="Y1542" i="1"/>
  <c r="Z1342" i="1"/>
  <c r="Y1343" i="1"/>
  <c r="O1340" i="1"/>
  <c r="AR1340" i="1" s="1"/>
  <c r="M1340" i="1"/>
  <c r="AP1340" i="1" s="1"/>
  <c r="J1340" i="1"/>
  <c r="N1340" i="1"/>
  <c r="AQ1340" i="1" s="1"/>
  <c r="L1340" i="1"/>
  <c r="AO1340" i="1" s="1"/>
  <c r="AN1339" i="1"/>
  <c r="P1339" i="1"/>
  <c r="Q1090" i="1"/>
  <c r="AS1090" i="1"/>
  <c r="Y1194" i="1"/>
  <c r="Z1193" i="1"/>
  <c r="Q1537" i="1"/>
  <c r="AS1537" i="1"/>
  <c r="J1539" i="1"/>
  <c r="M1539" i="1"/>
  <c r="AP1539" i="1" s="1"/>
  <c r="L1539" i="1"/>
  <c r="AO1539" i="1" s="1"/>
  <c r="O1539" i="1"/>
  <c r="AR1539" i="1" s="1"/>
  <c r="N1539" i="1"/>
  <c r="AQ1539" i="1" s="1"/>
  <c r="AN1091" i="1"/>
  <c r="P1091" i="1"/>
  <c r="Q1189" i="1"/>
  <c r="AS1189" i="1"/>
  <c r="AN1538" i="1"/>
  <c r="P1538" i="1"/>
  <c r="O1191" i="1"/>
  <c r="AR1191" i="1" s="1"/>
  <c r="M1191" i="1"/>
  <c r="AP1191" i="1" s="1"/>
  <c r="J1191" i="1"/>
  <c r="L1191" i="1"/>
  <c r="AO1191" i="1" s="1"/>
  <c r="N1191" i="1"/>
  <c r="AQ1191" i="1" s="1"/>
  <c r="AN347" i="1"/>
  <c r="Q98" i="1"/>
  <c r="AS345" i="1"/>
  <c r="AS544" i="1"/>
  <c r="AN546" i="1"/>
  <c r="AN198" i="1"/>
  <c r="AS196" i="1"/>
  <c r="Q345" i="1"/>
  <c r="AS98" i="1"/>
  <c r="K199" i="1"/>
  <c r="K348" i="1"/>
  <c r="K101" i="1"/>
  <c r="K547" i="1"/>
  <c r="Q196" i="1"/>
  <c r="I199" i="1"/>
  <c r="J199" i="1" s="1"/>
  <c r="I348" i="1"/>
  <c r="J348" i="1" s="1"/>
  <c r="I101" i="1"/>
  <c r="J101" i="1" s="1"/>
  <c r="I547" i="1"/>
  <c r="J547" i="1" s="1"/>
  <c r="Q544" i="1"/>
  <c r="P197" i="1"/>
  <c r="AN100" i="1"/>
  <c r="P346" i="1"/>
  <c r="P545" i="1"/>
  <c r="P99" i="1"/>
  <c r="Z548" i="1"/>
  <c r="Y549" i="1"/>
  <c r="Y350" i="1"/>
  <c r="Z349" i="1"/>
  <c r="N347" i="1"/>
  <c r="AQ347" i="1" s="1"/>
  <c r="M347" i="1"/>
  <c r="AP347" i="1" s="1"/>
  <c r="O347" i="1"/>
  <c r="AR347" i="1" s="1"/>
  <c r="L347" i="1"/>
  <c r="AO347" i="1" s="1"/>
  <c r="Z200" i="1"/>
  <c r="Y201" i="1"/>
  <c r="O546" i="1"/>
  <c r="AR546" i="1" s="1"/>
  <c r="N546" i="1"/>
  <c r="AQ546" i="1" s="1"/>
  <c r="L546" i="1"/>
  <c r="AO546" i="1" s="1"/>
  <c r="M546" i="1"/>
  <c r="AP546" i="1" s="1"/>
  <c r="M100" i="1"/>
  <c r="AP100" i="1" s="1"/>
  <c r="L100" i="1"/>
  <c r="AO100" i="1" s="1"/>
  <c r="N100" i="1"/>
  <c r="AQ100" i="1" s="1"/>
  <c r="O100" i="1"/>
  <c r="AR100" i="1" s="1"/>
  <c r="N198" i="1"/>
  <c r="AQ198" i="1" s="1"/>
  <c r="M198" i="1"/>
  <c r="AP198" i="1" s="1"/>
  <c r="O198" i="1"/>
  <c r="AR198" i="1" s="1"/>
  <c r="L198" i="1"/>
  <c r="AO198" i="1" s="1"/>
  <c r="V2334" i="1"/>
  <c r="T2334" i="1"/>
  <c r="S2334" i="1"/>
  <c r="U2334" i="1"/>
  <c r="F2334" i="1"/>
  <c r="R2334" i="1"/>
  <c r="E2334" i="1"/>
  <c r="R4318" i="1"/>
  <c r="V4318" i="1"/>
  <c r="U4318" i="1"/>
  <c r="S4318" i="1"/>
  <c r="T4318" i="1"/>
  <c r="F4318" i="1"/>
  <c r="E4318" i="1"/>
  <c r="T2533" i="1"/>
  <c r="E2533" i="1"/>
  <c r="R2533" i="1"/>
  <c r="F2533" i="1"/>
  <c r="S2533" i="1"/>
  <c r="U2533" i="1"/>
  <c r="V2533" i="1"/>
  <c r="U4070" i="1"/>
  <c r="F4070" i="1"/>
  <c r="E4070" i="1"/>
  <c r="T4070" i="1"/>
  <c r="R4070" i="1"/>
  <c r="S4070" i="1"/>
  <c r="V4070" i="1"/>
  <c r="R3525" i="1"/>
  <c r="V3525" i="1"/>
  <c r="U3525" i="1"/>
  <c r="T3525" i="1"/>
  <c r="S3525" i="1"/>
  <c r="E3525" i="1"/>
  <c r="F3525" i="1"/>
  <c r="R4517" i="1"/>
  <c r="V4517" i="1"/>
  <c r="S4517" i="1"/>
  <c r="E4517" i="1"/>
  <c r="U4517" i="1"/>
  <c r="F4517" i="1"/>
  <c r="T4517" i="1"/>
  <c r="U5509" i="1"/>
  <c r="E5509" i="1"/>
  <c r="R5509" i="1"/>
  <c r="S5509" i="1"/>
  <c r="F5509" i="1"/>
  <c r="V5509" i="1"/>
  <c r="T5509" i="1"/>
  <c r="U3326" i="1"/>
  <c r="T3326" i="1"/>
  <c r="R3326" i="1"/>
  <c r="E3326" i="1"/>
  <c r="F3326" i="1"/>
  <c r="S3326" i="1"/>
  <c r="V3326" i="1"/>
  <c r="T5161" i="1"/>
  <c r="V5161" i="1"/>
  <c r="U5161" i="1"/>
  <c r="R5161" i="1"/>
  <c r="S5161" i="1"/>
  <c r="F5161" i="1"/>
  <c r="E5161" i="1"/>
  <c r="V3177" i="1"/>
  <c r="F3177" i="1"/>
  <c r="E3177" i="1"/>
  <c r="T3177" i="1"/>
  <c r="U3177" i="1"/>
  <c r="S3177" i="1"/>
  <c r="R3177" i="1"/>
  <c r="R4169" i="1"/>
  <c r="F4169" i="1"/>
  <c r="U4169" i="1"/>
  <c r="T4169" i="1"/>
  <c r="V4169" i="1"/>
  <c r="E4169" i="1"/>
  <c r="S4169" i="1"/>
  <c r="T3078" i="1"/>
  <c r="S3078" i="1"/>
  <c r="R3078" i="1"/>
  <c r="V3078" i="1"/>
  <c r="F3078" i="1"/>
  <c r="E3078" i="1"/>
  <c r="U3078" i="1"/>
  <c r="T5062" i="1"/>
  <c r="F5062" i="1"/>
  <c r="V5062" i="1"/>
  <c r="R5062" i="1"/>
  <c r="S5062" i="1"/>
  <c r="U5062" i="1"/>
  <c r="E5062" i="1"/>
  <c r="R5310" i="1"/>
  <c r="U5310" i="1"/>
  <c r="F5310" i="1"/>
  <c r="E5310" i="1"/>
  <c r="V5310" i="1"/>
  <c r="T5310" i="1"/>
  <c r="S5310" i="1"/>
  <c r="U2185" i="1"/>
  <c r="F2185" i="1"/>
  <c r="E2185" i="1"/>
  <c r="V2185" i="1"/>
  <c r="S2185" i="1"/>
  <c r="T2185" i="1"/>
  <c r="R2185" i="1"/>
  <c r="R2086" i="1"/>
  <c r="T2086" i="1"/>
  <c r="V2086" i="1"/>
  <c r="E2086" i="1"/>
  <c r="F2086" i="1"/>
  <c r="U2086" i="1"/>
  <c r="S2086" i="1"/>
  <c r="V1342" i="1"/>
  <c r="R1342" i="1"/>
  <c r="U1342" i="1"/>
  <c r="E1342" i="1"/>
  <c r="F1342" i="1"/>
  <c r="S1342" i="1"/>
  <c r="T1342" i="1"/>
  <c r="F1094" i="1"/>
  <c r="U1094" i="1"/>
  <c r="R1094" i="1"/>
  <c r="E1094" i="1"/>
  <c r="T1094" i="1"/>
  <c r="S1094" i="1"/>
  <c r="V1094" i="1"/>
  <c r="R1541" i="1"/>
  <c r="U1541" i="1"/>
  <c r="V1541" i="1"/>
  <c r="S1541" i="1"/>
  <c r="F1541" i="1"/>
  <c r="E1541" i="1"/>
  <c r="T1541" i="1"/>
  <c r="T1193" i="1"/>
  <c r="R1193" i="1"/>
  <c r="U1193" i="1"/>
  <c r="V1193" i="1"/>
  <c r="F1193" i="1"/>
  <c r="E1193" i="1"/>
  <c r="S1193" i="1"/>
  <c r="U200" i="1"/>
  <c r="T200" i="1"/>
  <c r="S200" i="1"/>
  <c r="R200" i="1"/>
  <c r="V200" i="1"/>
  <c r="F200" i="1"/>
  <c r="E200" i="1"/>
  <c r="V349" i="1"/>
  <c r="U349" i="1"/>
  <c r="T349" i="1"/>
  <c r="R349" i="1"/>
  <c r="S349" i="1"/>
  <c r="F349" i="1"/>
  <c r="E349" i="1"/>
  <c r="V548" i="1"/>
  <c r="U548" i="1"/>
  <c r="R548" i="1"/>
  <c r="T548" i="1"/>
  <c r="S548" i="1"/>
  <c r="F548" i="1"/>
  <c r="E548" i="1"/>
  <c r="B548" i="4" l="1"/>
  <c r="B349" i="4"/>
  <c r="B200" i="4"/>
  <c r="A179" i="1"/>
  <c r="AM178" i="1"/>
  <c r="K2086" i="1"/>
  <c r="I2086" i="1"/>
  <c r="I2185" i="1"/>
  <c r="K2185" i="1"/>
  <c r="K5310" i="1"/>
  <c r="I5310" i="1"/>
  <c r="K5062" i="1"/>
  <c r="I5062" i="1"/>
  <c r="I3078" i="1"/>
  <c r="K3078" i="1"/>
  <c r="I4169" i="1"/>
  <c r="K4169" i="1"/>
  <c r="K3177" i="1"/>
  <c r="I3177" i="1"/>
  <c r="K5161" i="1"/>
  <c r="I5161" i="1"/>
  <c r="K3326" i="1"/>
  <c r="I3326" i="1"/>
  <c r="K5509" i="1"/>
  <c r="I5509" i="1"/>
  <c r="I4517" i="1"/>
  <c r="K4517" i="1"/>
  <c r="K3525" i="1"/>
  <c r="I3525" i="1"/>
  <c r="I4070" i="1"/>
  <c r="K4070" i="1"/>
  <c r="K2533" i="1"/>
  <c r="I2533" i="1"/>
  <c r="I4318" i="1"/>
  <c r="K4318" i="1"/>
  <c r="I2334" i="1"/>
  <c r="K2334" i="1"/>
  <c r="AN4167" i="1"/>
  <c r="P4167" i="1"/>
  <c r="Z5311" i="1"/>
  <c r="Y5312" i="1"/>
  <c r="A2103" i="1"/>
  <c r="AM2102" i="1"/>
  <c r="Y4320" i="1"/>
  <c r="Z4319" i="1"/>
  <c r="AS2331" i="1"/>
  <c r="Q2331" i="1"/>
  <c r="AS4067" i="1"/>
  <c r="Q4067" i="1"/>
  <c r="Z5063" i="1"/>
  <c r="Y5064" i="1"/>
  <c r="J5160" i="1"/>
  <c r="L5160" i="1"/>
  <c r="AO5160" i="1" s="1"/>
  <c r="O5160" i="1"/>
  <c r="AR5160" i="1" s="1"/>
  <c r="N5160" i="1"/>
  <c r="AQ5160" i="1" s="1"/>
  <c r="M5160" i="1"/>
  <c r="AP5160" i="1" s="1"/>
  <c r="M2333" i="1"/>
  <c r="AP2333" i="1" s="1"/>
  <c r="L2333" i="1"/>
  <c r="AO2333" i="1" s="1"/>
  <c r="J2333" i="1"/>
  <c r="O2333" i="1"/>
  <c r="AR2333" i="1" s="1"/>
  <c r="N2333" i="1"/>
  <c r="AQ2333" i="1" s="1"/>
  <c r="Z2534" i="1"/>
  <c r="Y2535" i="1"/>
  <c r="AN5308" i="1"/>
  <c r="P5308" i="1"/>
  <c r="Z2087" i="1"/>
  <c r="Y2088" i="1"/>
  <c r="Z3327" i="1"/>
  <c r="Y3328" i="1"/>
  <c r="Y2336" i="1"/>
  <c r="Z2335" i="1"/>
  <c r="AS2083" i="1"/>
  <c r="Q2083" i="1"/>
  <c r="AN4068" i="1"/>
  <c r="P4068" i="1"/>
  <c r="Y3080" i="1"/>
  <c r="Z3079" i="1"/>
  <c r="M4516" i="1"/>
  <c r="AP4516" i="1" s="1"/>
  <c r="N4516" i="1"/>
  <c r="AQ4516" i="1" s="1"/>
  <c r="L4516" i="1"/>
  <c r="AO4516" i="1" s="1"/>
  <c r="J4516" i="1"/>
  <c r="O4516" i="1"/>
  <c r="AR4516" i="1" s="1"/>
  <c r="N3524" i="1"/>
  <c r="AQ3524" i="1" s="1"/>
  <c r="M3524" i="1"/>
  <c r="AP3524" i="1" s="1"/>
  <c r="O3524" i="1"/>
  <c r="AR3524" i="1" s="1"/>
  <c r="L3524" i="1"/>
  <c r="AO3524" i="1" s="1"/>
  <c r="J3524" i="1"/>
  <c r="A5103" i="1"/>
  <c r="AM5102" i="1"/>
  <c r="N2184" i="1"/>
  <c r="AQ2184" i="1" s="1"/>
  <c r="M2184" i="1"/>
  <c r="AP2184" i="1" s="1"/>
  <c r="L2184" i="1"/>
  <c r="AO2184" i="1" s="1"/>
  <c r="J2184" i="1"/>
  <c r="O2184" i="1"/>
  <c r="AR2184" i="1" s="1"/>
  <c r="O4069" i="1"/>
  <c r="AR4069" i="1" s="1"/>
  <c r="N4069" i="1"/>
  <c r="AQ4069" i="1" s="1"/>
  <c r="M4069" i="1"/>
  <c r="AP4069" i="1" s="1"/>
  <c r="L4069" i="1"/>
  <c r="AO4069" i="1" s="1"/>
  <c r="J4069" i="1"/>
  <c r="N3077" i="1"/>
  <c r="AQ3077" i="1" s="1"/>
  <c r="M3077" i="1"/>
  <c r="AP3077" i="1" s="1"/>
  <c r="L3077" i="1"/>
  <c r="AO3077" i="1" s="1"/>
  <c r="J3077" i="1"/>
  <c r="O3077" i="1"/>
  <c r="AR3077" i="1" s="1"/>
  <c r="Y5163" i="1"/>
  <c r="Z5162" i="1"/>
  <c r="Q2182" i="1"/>
  <c r="AS2182" i="1"/>
  <c r="AN2332" i="1"/>
  <c r="P2332" i="1"/>
  <c r="AS5158" i="1"/>
  <c r="Q5158" i="1"/>
  <c r="AN2531" i="1"/>
  <c r="P2531" i="1"/>
  <c r="P3175" i="1"/>
  <c r="AN3175" i="1"/>
  <c r="Y4171" i="1"/>
  <c r="Z4170" i="1"/>
  <c r="P2183" i="1"/>
  <c r="AN2183" i="1"/>
  <c r="AS3522" i="1"/>
  <c r="Q3522" i="1"/>
  <c r="AS4315" i="1"/>
  <c r="Q4315" i="1"/>
  <c r="Q5307" i="1"/>
  <c r="AS5307" i="1"/>
  <c r="O5508" i="1"/>
  <c r="AR5508" i="1" s="1"/>
  <c r="N5508" i="1"/>
  <c r="AQ5508" i="1" s="1"/>
  <c r="M5508" i="1"/>
  <c r="AP5508" i="1" s="1"/>
  <c r="L5508" i="1"/>
  <c r="AO5508" i="1" s="1"/>
  <c r="J5508" i="1"/>
  <c r="P2084" i="1"/>
  <c r="AN2084" i="1"/>
  <c r="Q2530" i="1"/>
  <c r="AS2530" i="1"/>
  <c r="P4316" i="1"/>
  <c r="AN4316" i="1"/>
  <c r="Y3179" i="1"/>
  <c r="Z3178" i="1"/>
  <c r="P5159" i="1"/>
  <c r="AN5159" i="1"/>
  <c r="Q4166" i="1"/>
  <c r="AS4166" i="1"/>
  <c r="Z5510" i="1"/>
  <c r="Y5511" i="1"/>
  <c r="P5060" i="1"/>
  <c r="AN5060" i="1"/>
  <c r="AS5506" i="1"/>
  <c r="Q5506" i="1"/>
  <c r="L5309" i="1"/>
  <c r="AO5309" i="1" s="1"/>
  <c r="J5309" i="1"/>
  <c r="N5309" i="1"/>
  <c r="AQ5309" i="1" s="1"/>
  <c r="M5309" i="1"/>
  <c r="AP5309" i="1" s="1"/>
  <c r="O5309" i="1"/>
  <c r="AR5309" i="1" s="1"/>
  <c r="M2085" i="1"/>
  <c r="AP2085" i="1" s="1"/>
  <c r="L2085" i="1"/>
  <c r="AO2085" i="1" s="1"/>
  <c r="J2085" i="1"/>
  <c r="N2085" i="1"/>
  <c r="AQ2085" i="1" s="1"/>
  <c r="O2085" i="1"/>
  <c r="AR2085" i="1" s="1"/>
  <c r="Y4519" i="1"/>
  <c r="Z4518" i="1"/>
  <c r="P4515" i="1"/>
  <c r="AN4515" i="1"/>
  <c r="A1103" i="1"/>
  <c r="AM1102" i="1"/>
  <c r="Q5059" i="1"/>
  <c r="AS5059" i="1"/>
  <c r="A4103" i="1"/>
  <c r="AM4102" i="1"/>
  <c r="P3324" i="1"/>
  <c r="AN3324" i="1"/>
  <c r="AN3076" i="1"/>
  <c r="P3076" i="1"/>
  <c r="Z4071" i="1"/>
  <c r="Y4072" i="1"/>
  <c r="Q3174" i="1"/>
  <c r="AS3174" i="1"/>
  <c r="O5061" i="1"/>
  <c r="AR5061" i="1" s="1"/>
  <c r="N5061" i="1"/>
  <c r="AQ5061" i="1" s="1"/>
  <c r="J5061" i="1"/>
  <c r="L5061" i="1"/>
  <c r="AO5061" i="1" s="1"/>
  <c r="M5061" i="1"/>
  <c r="AP5061" i="1" s="1"/>
  <c r="N4168" i="1"/>
  <c r="AQ4168" i="1" s="1"/>
  <c r="M4168" i="1"/>
  <c r="AP4168" i="1" s="1"/>
  <c r="L4168" i="1"/>
  <c r="AO4168" i="1" s="1"/>
  <c r="J4168" i="1"/>
  <c r="O4168" i="1"/>
  <c r="AR4168" i="1" s="1"/>
  <c r="Q3075" i="1"/>
  <c r="AS3075" i="1"/>
  <c r="Q3323" i="1"/>
  <c r="AS3323" i="1"/>
  <c r="P3523" i="1"/>
  <c r="AN3523" i="1"/>
  <c r="A3103" i="1"/>
  <c r="AM3102" i="1"/>
  <c r="P5507" i="1"/>
  <c r="AN5507" i="1"/>
  <c r="Z3526" i="1"/>
  <c r="Y3527" i="1"/>
  <c r="L3325" i="1"/>
  <c r="AO3325" i="1" s="1"/>
  <c r="O3325" i="1"/>
  <c r="AR3325" i="1" s="1"/>
  <c r="J3325" i="1"/>
  <c r="N3325" i="1"/>
  <c r="AQ3325" i="1" s="1"/>
  <c r="M3325" i="1"/>
  <c r="AP3325" i="1" s="1"/>
  <c r="J3176" i="1"/>
  <c r="L3176" i="1"/>
  <c r="AO3176" i="1" s="1"/>
  <c r="O3176" i="1"/>
  <c r="AR3176" i="1" s="1"/>
  <c r="N3176" i="1"/>
  <c r="AQ3176" i="1" s="1"/>
  <c r="M3176" i="1"/>
  <c r="AP3176" i="1" s="1"/>
  <c r="Y2187" i="1"/>
  <c r="Z2186" i="1"/>
  <c r="Q4514" i="1"/>
  <c r="AS4514" i="1"/>
  <c r="J4317" i="1"/>
  <c r="L4317" i="1"/>
  <c r="AO4317" i="1" s="1"/>
  <c r="N4317" i="1"/>
  <c r="AQ4317" i="1" s="1"/>
  <c r="O4317" i="1"/>
  <c r="AR4317" i="1" s="1"/>
  <c r="M4317" i="1"/>
  <c r="AP4317" i="1" s="1"/>
  <c r="L2532" i="1"/>
  <c r="AO2532" i="1" s="1"/>
  <c r="J2532" i="1"/>
  <c r="O2532" i="1"/>
  <c r="AR2532" i="1" s="1"/>
  <c r="N2532" i="1"/>
  <c r="AQ2532" i="1" s="1"/>
  <c r="M2532" i="1"/>
  <c r="AP2532" i="1" s="1"/>
  <c r="I1193" i="1"/>
  <c r="K1193" i="1"/>
  <c r="K1541" i="1"/>
  <c r="I1541" i="1"/>
  <c r="K1094" i="1"/>
  <c r="I1094" i="1"/>
  <c r="K1342" i="1"/>
  <c r="I1342" i="1"/>
  <c r="AN1092" i="1"/>
  <c r="P1092" i="1"/>
  <c r="AS1091" i="1"/>
  <c r="Q1091" i="1"/>
  <c r="Z1542" i="1"/>
  <c r="Y1543" i="1"/>
  <c r="N1093" i="1"/>
  <c r="AQ1093" i="1" s="1"/>
  <c r="J1093" i="1"/>
  <c r="O1093" i="1"/>
  <c r="AR1093" i="1" s="1"/>
  <c r="L1093" i="1"/>
  <c r="AO1093" i="1" s="1"/>
  <c r="M1093" i="1"/>
  <c r="AP1093" i="1" s="1"/>
  <c r="AN1191" i="1"/>
  <c r="P1191" i="1"/>
  <c r="N1192" i="1"/>
  <c r="AQ1192" i="1" s="1"/>
  <c r="L1192" i="1"/>
  <c r="AO1192" i="1" s="1"/>
  <c r="J1192" i="1"/>
  <c r="M1192" i="1"/>
  <c r="AP1192" i="1" s="1"/>
  <c r="O1192" i="1"/>
  <c r="AR1192" i="1" s="1"/>
  <c r="AN1340" i="1"/>
  <c r="P1340" i="1"/>
  <c r="Y1195" i="1"/>
  <c r="Z1194" i="1"/>
  <c r="O1540" i="1"/>
  <c r="AR1540" i="1" s="1"/>
  <c r="N1540" i="1"/>
  <c r="AQ1540" i="1" s="1"/>
  <c r="J1540" i="1"/>
  <c r="L1540" i="1"/>
  <c r="AO1540" i="1" s="1"/>
  <c r="M1540" i="1"/>
  <c r="AP1540" i="1" s="1"/>
  <c r="AS1538" i="1"/>
  <c r="Q1538" i="1"/>
  <c r="Y1096" i="1"/>
  <c r="Z1095" i="1"/>
  <c r="Z1343" i="1"/>
  <c r="Y1344" i="1"/>
  <c r="AS1190" i="1"/>
  <c r="Q1190" i="1"/>
  <c r="AN1539" i="1"/>
  <c r="P1539" i="1"/>
  <c r="Q1339" i="1"/>
  <c r="AS1339" i="1"/>
  <c r="N1341" i="1"/>
  <c r="AQ1341" i="1" s="1"/>
  <c r="L1341" i="1"/>
  <c r="AO1341" i="1" s="1"/>
  <c r="J1341" i="1"/>
  <c r="O1341" i="1"/>
  <c r="AR1341" i="1" s="1"/>
  <c r="M1341" i="1"/>
  <c r="AP1341" i="1" s="1"/>
  <c r="AN547" i="1"/>
  <c r="AN348" i="1"/>
  <c r="Q545" i="1"/>
  <c r="AS346" i="1"/>
  <c r="Q99" i="1"/>
  <c r="Q197" i="1"/>
  <c r="AN199" i="1"/>
  <c r="AS197" i="1"/>
  <c r="K548" i="1"/>
  <c r="K349" i="1"/>
  <c r="K200" i="1"/>
  <c r="AS545" i="1"/>
  <c r="AS99" i="1"/>
  <c r="I548" i="1"/>
  <c r="J548" i="1" s="1"/>
  <c r="I349" i="1"/>
  <c r="J349" i="1" s="1"/>
  <c r="I200" i="1"/>
  <c r="J200" i="1" s="1"/>
  <c r="P198" i="1"/>
  <c r="AN101" i="1"/>
  <c r="Q346" i="1"/>
  <c r="P100" i="1"/>
  <c r="P347" i="1"/>
  <c r="P546" i="1"/>
  <c r="Y550" i="1"/>
  <c r="Z549" i="1"/>
  <c r="M348" i="1"/>
  <c r="AP348" i="1" s="1"/>
  <c r="O348" i="1"/>
  <c r="AR348" i="1" s="1"/>
  <c r="L348" i="1"/>
  <c r="AO348" i="1" s="1"/>
  <c r="N348" i="1"/>
  <c r="AQ348" i="1" s="1"/>
  <c r="O547" i="1"/>
  <c r="AR547" i="1" s="1"/>
  <c r="M547" i="1"/>
  <c r="AP547" i="1" s="1"/>
  <c r="N547" i="1"/>
  <c r="AQ547" i="1" s="1"/>
  <c r="L547" i="1"/>
  <c r="AO547" i="1" s="1"/>
  <c r="L199" i="1"/>
  <c r="AO199" i="1" s="1"/>
  <c r="O199" i="1"/>
  <c r="AR199" i="1" s="1"/>
  <c r="M199" i="1"/>
  <c r="AP199" i="1" s="1"/>
  <c r="N199" i="1"/>
  <c r="AQ199" i="1" s="1"/>
  <c r="Y202" i="1"/>
  <c r="Z201" i="1"/>
  <c r="Z350" i="1"/>
  <c r="Y351" i="1"/>
  <c r="L101" i="1"/>
  <c r="AO101" i="1" s="1"/>
  <c r="N101" i="1"/>
  <c r="AQ101" i="1" s="1"/>
  <c r="M101" i="1"/>
  <c r="AP101" i="1" s="1"/>
  <c r="O101" i="1"/>
  <c r="AR101" i="1" s="1"/>
  <c r="V4319" i="1"/>
  <c r="R4319" i="1"/>
  <c r="E4319" i="1"/>
  <c r="U4319" i="1"/>
  <c r="F4319" i="1"/>
  <c r="S4319" i="1"/>
  <c r="T4319" i="1"/>
  <c r="T2087" i="1"/>
  <c r="S2087" i="1"/>
  <c r="R2087" i="1"/>
  <c r="U2087" i="1"/>
  <c r="E2087" i="1"/>
  <c r="V2087" i="1"/>
  <c r="F2087" i="1"/>
  <c r="R3178" i="1"/>
  <c r="S3178" i="1"/>
  <c r="U3178" i="1"/>
  <c r="T3178" i="1"/>
  <c r="F3178" i="1"/>
  <c r="E3178" i="1"/>
  <c r="V3178" i="1"/>
  <c r="T5510" i="1"/>
  <c r="U5510" i="1"/>
  <c r="R5510" i="1"/>
  <c r="F5510" i="1"/>
  <c r="V5510" i="1"/>
  <c r="E5510" i="1"/>
  <c r="S5510" i="1"/>
  <c r="E5311" i="1"/>
  <c r="S5311" i="1"/>
  <c r="U5311" i="1"/>
  <c r="R5311" i="1"/>
  <c r="F5311" i="1"/>
  <c r="V5311" i="1"/>
  <c r="T5311" i="1"/>
  <c r="E2534" i="1"/>
  <c r="T2534" i="1"/>
  <c r="U2534" i="1"/>
  <c r="S2534" i="1"/>
  <c r="F2534" i="1"/>
  <c r="V2534" i="1"/>
  <c r="R2534" i="1"/>
  <c r="R3327" i="1"/>
  <c r="E3327" i="1"/>
  <c r="T3327" i="1"/>
  <c r="U3327" i="1"/>
  <c r="S3327" i="1"/>
  <c r="V3327" i="1"/>
  <c r="F3327" i="1"/>
  <c r="F4170" i="1"/>
  <c r="R4170" i="1"/>
  <c r="U4170" i="1"/>
  <c r="E4170" i="1"/>
  <c r="T4170" i="1"/>
  <c r="S4170" i="1"/>
  <c r="V4170" i="1"/>
  <c r="T5162" i="1"/>
  <c r="R5162" i="1"/>
  <c r="U5162" i="1"/>
  <c r="F5162" i="1"/>
  <c r="S5162" i="1"/>
  <c r="E5162" i="1"/>
  <c r="V5162" i="1"/>
  <c r="E4071" i="1"/>
  <c r="F4071" i="1"/>
  <c r="R4071" i="1"/>
  <c r="T4071" i="1"/>
  <c r="S4071" i="1"/>
  <c r="V4071" i="1"/>
  <c r="U4071" i="1"/>
  <c r="R3526" i="1"/>
  <c r="U3526" i="1"/>
  <c r="F3526" i="1"/>
  <c r="T3526" i="1"/>
  <c r="E3526" i="1"/>
  <c r="V3526" i="1"/>
  <c r="S3526" i="1"/>
  <c r="V2186" i="1"/>
  <c r="U2186" i="1"/>
  <c r="R2186" i="1"/>
  <c r="F2186" i="1"/>
  <c r="S2186" i="1"/>
  <c r="E2186" i="1"/>
  <c r="T2186" i="1"/>
  <c r="S5063" i="1"/>
  <c r="R5063" i="1"/>
  <c r="F5063" i="1"/>
  <c r="U5063" i="1"/>
  <c r="V5063" i="1"/>
  <c r="E5063" i="1"/>
  <c r="T5063" i="1"/>
  <c r="V4518" i="1"/>
  <c r="R4518" i="1"/>
  <c r="F4518" i="1"/>
  <c r="S4518" i="1"/>
  <c r="U4518" i="1"/>
  <c r="E4518" i="1"/>
  <c r="T4518" i="1"/>
  <c r="F2335" i="1"/>
  <c r="S2335" i="1"/>
  <c r="T2335" i="1"/>
  <c r="E2335" i="1"/>
  <c r="V2335" i="1"/>
  <c r="U2335" i="1"/>
  <c r="R2335" i="1"/>
  <c r="F3079" i="1"/>
  <c r="R3079" i="1"/>
  <c r="U3079" i="1"/>
  <c r="E3079" i="1"/>
  <c r="T3079" i="1"/>
  <c r="S3079" i="1"/>
  <c r="V3079" i="1"/>
  <c r="S1095" i="1"/>
  <c r="V1095" i="1"/>
  <c r="E1095" i="1"/>
  <c r="T1095" i="1"/>
  <c r="F1095" i="1"/>
  <c r="U1095" i="1"/>
  <c r="R1095" i="1"/>
  <c r="R1343" i="1"/>
  <c r="U1343" i="1"/>
  <c r="V1343" i="1"/>
  <c r="E1343" i="1"/>
  <c r="S1343" i="1"/>
  <c r="F1343" i="1"/>
  <c r="T1343" i="1"/>
  <c r="R1542" i="1"/>
  <c r="V1542" i="1"/>
  <c r="F1542" i="1"/>
  <c r="T1542" i="1"/>
  <c r="U1542" i="1"/>
  <c r="E1542" i="1"/>
  <c r="S1542" i="1"/>
  <c r="S1194" i="1"/>
  <c r="T1194" i="1"/>
  <c r="U1194" i="1"/>
  <c r="R1194" i="1"/>
  <c r="V1194" i="1"/>
  <c r="E1194" i="1"/>
  <c r="F1194" i="1"/>
  <c r="T350" i="1"/>
  <c r="S350" i="1"/>
  <c r="V350" i="1"/>
  <c r="R350" i="1"/>
  <c r="U350" i="1"/>
  <c r="F350" i="1"/>
  <c r="E350" i="1"/>
  <c r="U549" i="1"/>
  <c r="T549" i="1"/>
  <c r="S549" i="1"/>
  <c r="R549" i="1"/>
  <c r="V549" i="1"/>
  <c r="F549" i="1"/>
  <c r="E549" i="1"/>
  <c r="V201" i="1"/>
  <c r="U201" i="1"/>
  <c r="T201" i="1"/>
  <c r="R201" i="1"/>
  <c r="S201" i="1"/>
  <c r="F201" i="1"/>
  <c r="E201" i="1"/>
  <c r="B201" i="4" l="1"/>
  <c r="B549" i="4"/>
  <c r="B350" i="4"/>
  <c r="A180" i="1"/>
  <c r="AM179" i="1"/>
  <c r="I3079" i="1"/>
  <c r="K3079" i="1"/>
  <c r="K2335" i="1"/>
  <c r="I2335" i="1"/>
  <c r="I4518" i="1"/>
  <c r="K4518" i="1"/>
  <c r="I5063" i="1"/>
  <c r="K5063" i="1"/>
  <c r="K2186" i="1"/>
  <c r="I2186" i="1"/>
  <c r="I3526" i="1"/>
  <c r="K3526" i="1"/>
  <c r="K4071" i="1"/>
  <c r="I4071" i="1"/>
  <c r="K5162" i="1"/>
  <c r="I5162" i="1"/>
  <c r="K4170" i="1"/>
  <c r="I4170" i="1"/>
  <c r="K3327" i="1"/>
  <c r="I3327" i="1"/>
  <c r="K2534" i="1"/>
  <c r="I2534" i="1"/>
  <c r="I5311" i="1"/>
  <c r="K5311" i="1"/>
  <c r="K5510" i="1"/>
  <c r="I5510" i="1"/>
  <c r="K3178" i="1"/>
  <c r="I3178" i="1"/>
  <c r="I2087" i="1"/>
  <c r="K2087" i="1"/>
  <c r="K4319" i="1"/>
  <c r="I4319" i="1"/>
  <c r="Q3175" i="1"/>
  <c r="AS3175" i="1"/>
  <c r="Q5308" i="1"/>
  <c r="AS5308" i="1"/>
  <c r="Y4321" i="1"/>
  <c r="Z4320" i="1"/>
  <c r="M3525" i="1"/>
  <c r="AP3525" i="1" s="1"/>
  <c r="L3525" i="1"/>
  <c r="AO3525" i="1" s="1"/>
  <c r="O3525" i="1"/>
  <c r="AR3525" i="1" s="1"/>
  <c r="J3525" i="1"/>
  <c r="N3525" i="1"/>
  <c r="AQ3525" i="1" s="1"/>
  <c r="J5161" i="1"/>
  <c r="N5161" i="1"/>
  <c r="AQ5161" i="1" s="1"/>
  <c r="M5161" i="1"/>
  <c r="AP5161" i="1" s="1"/>
  <c r="L5161" i="1"/>
  <c r="AO5161" i="1" s="1"/>
  <c r="O5161" i="1"/>
  <c r="AR5161" i="1" s="1"/>
  <c r="M5062" i="1"/>
  <c r="AP5062" i="1" s="1"/>
  <c r="L5062" i="1"/>
  <c r="AO5062" i="1" s="1"/>
  <c r="J5062" i="1"/>
  <c r="O5062" i="1"/>
  <c r="AR5062" i="1" s="1"/>
  <c r="N5062" i="1"/>
  <c r="AQ5062" i="1" s="1"/>
  <c r="Q2531" i="1"/>
  <c r="AS2531" i="1"/>
  <c r="P4069" i="1"/>
  <c r="AN4069" i="1"/>
  <c r="Z3080" i="1"/>
  <c r="Y3081" i="1"/>
  <c r="Y2337" i="1"/>
  <c r="Z2336" i="1"/>
  <c r="O2334" i="1"/>
  <c r="AR2334" i="1" s="1"/>
  <c r="J2334" i="1"/>
  <c r="L2334" i="1"/>
  <c r="AO2334" i="1" s="1"/>
  <c r="N2334" i="1"/>
  <c r="AQ2334" i="1" s="1"/>
  <c r="M2334" i="1"/>
  <c r="AP2334" i="1" s="1"/>
  <c r="AN2532" i="1"/>
  <c r="P2532" i="1"/>
  <c r="Q3324" i="1"/>
  <c r="AS3324" i="1"/>
  <c r="Q4515" i="1"/>
  <c r="AS4515" i="1"/>
  <c r="P3176" i="1"/>
  <c r="AN3176" i="1"/>
  <c r="A4104" i="1"/>
  <c r="AM4103" i="1"/>
  <c r="AS5060" i="1"/>
  <c r="Q5060" i="1"/>
  <c r="Q4316" i="1"/>
  <c r="AS4316" i="1"/>
  <c r="Q4068" i="1"/>
  <c r="AS4068" i="1"/>
  <c r="Y2536" i="1"/>
  <c r="Z2535" i="1"/>
  <c r="A2104" i="1"/>
  <c r="AM2103" i="1"/>
  <c r="O3177" i="1"/>
  <c r="AR3177" i="1" s="1"/>
  <c r="L3177" i="1"/>
  <c r="AO3177" i="1" s="1"/>
  <c r="J3177" i="1"/>
  <c r="N3177" i="1"/>
  <c r="AQ3177" i="1" s="1"/>
  <c r="M3177" i="1"/>
  <c r="AP3177" i="1" s="1"/>
  <c r="L5310" i="1"/>
  <c r="AO5310" i="1" s="1"/>
  <c r="J5310" i="1"/>
  <c r="O5310" i="1"/>
  <c r="AR5310" i="1" s="1"/>
  <c r="N5310" i="1"/>
  <c r="AQ5310" i="1" s="1"/>
  <c r="M5310" i="1"/>
  <c r="AP5310" i="1" s="1"/>
  <c r="Z4072" i="1"/>
  <c r="Y4073" i="1"/>
  <c r="Y2188" i="1"/>
  <c r="Z2187" i="1"/>
  <c r="Q5507" i="1"/>
  <c r="AS5507" i="1"/>
  <c r="P5061" i="1"/>
  <c r="AN5061" i="1"/>
  <c r="AS3076" i="1"/>
  <c r="Q3076" i="1"/>
  <c r="Y4520" i="1"/>
  <c r="Z4519" i="1"/>
  <c r="Y5512" i="1"/>
  <c r="Z5511" i="1"/>
  <c r="Q5159" i="1"/>
  <c r="AS5159" i="1"/>
  <c r="AS2183" i="1"/>
  <c r="Q2183" i="1"/>
  <c r="Y5164" i="1"/>
  <c r="Z5163" i="1"/>
  <c r="P4516" i="1"/>
  <c r="AN4516" i="1"/>
  <c r="Y3329" i="1"/>
  <c r="Z3328" i="1"/>
  <c r="Y5313" i="1"/>
  <c r="Z5312" i="1"/>
  <c r="M4318" i="1"/>
  <c r="AP4318" i="1" s="1"/>
  <c r="L4318" i="1"/>
  <c r="AO4318" i="1" s="1"/>
  <c r="N4318" i="1"/>
  <c r="AQ4318" i="1" s="1"/>
  <c r="J4318" i="1"/>
  <c r="O4318" i="1"/>
  <c r="AR4318" i="1" s="1"/>
  <c r="L4517" i="1"/>
  <c r="AO4517" i="1" s="1"/>
  <c r="J4517" i="1"/>
  <c r="O4517" i="1"/>
  <c r="AR4517" i="1" s="1"/>
  <c r="M4517" i="1"/>
  <c r="AP4517" i="1" s="1"/>
  <c r="N4517" i="1"/>
  <c r="AQ4517" i="1" s="1"/>
  <c r="A5104" i="1"/>
  <c r="AM5103" i="1"/>
  <c r="N2533" i="1"/>
  <c r="AQ2533" i="1" s="1"/>
  <c r="J2533" i="1"/>
  <c r="M2533" i="1"/>
  <c r="AP2533" i="1" s="1"/>
  <c r="L2533" i="1"/>
  <c r="AO2533" i="1" s="1"/>
  <c r="O2533" i="1"/>
  <c r="AR2533" i="1" s="1"/>
  <c r="L5509" i="1"/>
  <c r="AO5509" i="1" s="1"/>
  <c r="O5509" i="1"/>
  <c r="AR5509" i="1" s="1"/>
  <c r="N5509" i="1"/>
  <c r="AQ5509" i="1" s="1"/>
  <c r="J5509" i="1"/>
  <c r="M5509" i="1"/>
  <c r="AP5509" i="1" s="1"/>
  <c r="P3325" i="1"/>
  <c r="AN3325" i="1"/>
  <c r="P5309" i="1"/>
  <c r="AN5309" i="1"/>
  <c r="Z4171" i="1"/>
  <c r="Y4172" i="1"/>
  <c r="Q2332" i="1"/>
  <c r="AS2332" i="1"/>
  <c r="AN3077" i="1"/>
  <c r="P3077" i="1"/>
  <c r="AN3524" i="1"/>
  <c r="P3524" i="1"/>
  <c r="Z2088" i="1"/>
  <c r="Y2089" i="1"/>
  <c r="O4169" i="1"/>
  <c r="AR4169" i="1" s="1"/>
  <c r="N4169" i="1"/>
  <c r="AQ4169" i="1" s="1"/>
  <c r="M4169" i="1"/>
  <c r="AP4169" i="1" s="1"/>
  <c r="L4169" i="1"/>
  <c r="AO4169" i="1" s="1"/>
  <c r="J4169" i="1"/>
  <c r="O2185" i="1"/>
  <c r="AR2185" i="1" s="1"/>
  <c r="N2185" i="1"/>
  <c r="AQ2185" i="1" s="1"/>
  <c r="J2185" i="1"/>
  <c r="M2185" i="1"/>
  <c r="AP2185" i="1" s="1"/>
  <c r="L2185" i="1"/>
  <c r="AO2185" i="1" s="1"/>
  <c r="AN4317" i="1"/>
  <c r="P4317" i="1"/>
  <c r="A1104" i="1"/>
  <c r="AM1103" i="1"/>
  <c r="Z3179" i="1"/>
  <c r="Y3180" i="1"/>
  <c r="Q2084" i="1"/>
  <c r="AS2084" i="1"/>
  <c r="P5160" i="1"/>
  <c r="AN5160" i="1"/>
  <c r="Q4167" i="1"/>
  <c r="AS4167" i="1"/>
  <c r="M3326" i="1"/>
  <c r="AP3326" i="1" s="1"/>
  <c r="O3326" i="1"/>
  <c r="AR3326" i="1" s="1"/>
  <c r="L3326" i="1"/>
  <c r="AO3326" i="1" s="1"/>
  <c r="N3326" i="1"/>
  <c r="AQ3326" i="1" s="1"/>
  <c r="J3326" i="1"/>
  <c r="M2086" i="1"/>
  <c r="AP2086" i="1" s="1"/>
  <c r="N2086" i="1"/>
  <c r="AQ2086" i="1" s="1"/>
  <c r="J2086" i="1"/>
  <c r="L2086" i="1"/>
  <c r="AO2086" i="1" s="1"/>
  <c r="O2086" i="1"/>
  <c r="AR2086" i="1" s="1"/>
  <c r="A3104" i="1"/>
  <c r="AM3103" i="1"/>
  <c r="AN4168" i="1"/>
  <c r="P4168" i="1"/>
  <c r="Z3527" i="1"/>
  <c r="Y3528" i="1"/>
  <c r="Q3523" i="1"/>
  <c r="AS3523" i="1"/>
  <c r="AN2085" i="1"/>
  <c r="P2085" i="1"/>
  <c r="P5508" i="1"/>
  <c r="AN5508" i="1"/>
  <c r="P2184" i="1"/>
  <c r="AN2184" i="1"/>
  <c r="P2333" i="1"/>
  <c r="AN2333" i="1"/>
  <c r="Y5065" i="1"/>
  <c r="Z5064" i="1"/>
  <c r="L4070" i="1"/>
  <c r="AO4070" i="1" s="1"/>
  <c r="J4070" i="1"/>
  <c r="M4070" i="1"/>
  <c r="AP4070" i="1" s="1"/>
  <c r="O4070" i="1"/>
  <c r="AR4070" i="1" s="1"/>
  <c r="N4070" i="1"/>
  <c r="AQ4070" i="1" s="1"/>
  <c r="N3078" i="1"/>
  <c r="AQ3078" i="1" s="1"/>
  <c r="M3078" i="1"/>
  <c r="AP3078" i="1" s="1"/>
  <c r="L3078" i="1"/>
  <c r="AO3078" i="1" s="1"/>
  <c r="J3078" i="1"/>
  <c r="O3078" i="1"/>
  <c r="AR3078" i="1" s="1"/>
  <c r="I1194" i="1"/>
  <c r="K1194" i="1"/>
  <c r="I1542" i="1"/>
  <c r="K1542" i="1"/>
  <c r="I1343" i="1"/>
  <c r="K1343" i="1"/>
  <c r="I1095" i="1"/>
  <c r="K1095" i="1"/>
  <c r="Y1097" i="1"/>
  <c r="Z1096" i="1"/>
  <c r="J1342" i="1"/>
  <c r="O1342" i="1"/>
  <c r="AR1342" i="1" s="1"/>
  <c r="N1342" i="1"/>
  <c r="AQ1342" i="1" s="1"/>
  <c r="M1342" i="1"/>
  <c r="AP1342" i="1" s="1"/>
  <c r="L1342" i="1"/>
  <c r="AO1342" i="1" s="1"/>
  <c r="Y1544" i="1"/>
  <c r="Z1543" i="1"/>
  <c r="P1341" i="1"/>
  <c r="AN1341" i="1"/>
  <c r="Z1195" i="1"/>
  <c r="Y1196" i="1"/>
  <c r="AS1191" i="1"/>
  <c r="Q1191" i="1"/>
  <c r="N1094" i="1"/>
  <c r="AQ1094" i="1" s="1"/>
  <c r="J1094" i="1"/>
  <c r="M1094" i="1"/>
  <c r="AP1094" i="1" s="1"/>
  <c r="O1094" i="1"/>
  <c r="AR1094" i="1" s="1"/>
  <c r="L1094" i="1"/>
  <c r="AO1094" i="1" s="1"/>
  <c r="Y1345" i="1"/>
  <c r="Z1344" i="1"/>
  <c r="AS1340" i="1"/>
  <c r="Q1340" i="1"/>
  <c r="M1541" i="1"/>
  <c r="AP1541" i="1" s="1"/>
  <c r="L1541" i="1"/>
  <c r="AO1541" i="1" s="1"/>
  <c r="N1541" i="1"/>
  <c r="AQ1541" i="1" s="1"/>
  <c r="O1541" i="1"/>
  <c r="AR1541" i="1" s="1"/>
  <c r="J1541" i="1"/>
  <c r="AN1540" i="1"/>
  <c r="P1540" i="1"/>
  <c r="Q1092" i="1"/>
  <c r="AS1092" i="1"/>
  <c r="Q1539" i="1"/>
  <c r="AS1539" i="1"/>
  <c r="AN1192" i="1"/>
  <c r="P1192" i="1"/>
  <c r="AN1093" i="1"/>
  <c r="P1093" i="1"/>
  <c r="O1193" i="1"/>
  <c r="AR1193" i="1" s="1"/>
  <c r="N1193" i="1"/>
  <c r="AQ1193" i="1" s="1"/>
  <c r="M1193" i="1"/>
  <c r="AP1193" i="1" s="1"/>
  <c r="J1193" i="1"/>
  <c r="L1193" i="1"/>
  <c r="AO1193" i="1" s="1"/>
  <c r="AS546" i="1"/>
  <c r="AS198" i="1"/>
  <c r="Q347" i="1"/>
  <c r="AN548" i="1"/>
  <c r="AN349" i="1"/>
  <c r="Q100" i="1"/>
  <c r="Q198" i="1"/>
  <c r="AN200" i="1"/>
  <c r="Q546" i="1"/>
  <c r="K201" i="1"/>
  <c r="K549" i="1"/>
  <c r="K350" i="1"/>
  <c r="I201" i="1"/>
  <c r="J201" i="1" s="1"/>
  <c r="I549" i="1"/>
  <c r="J549" i="1" s="1"/>
  <c r="I350" i="1"/>
  <c r="J350" i="1" s="1"/>
  <c r="AS347" i="1"/>
  <c r="AS100" i="1"/>
  <c r="P547" i="1"/>
  <c r="P199" i="1"/>
  <c r="P101" i="1"/>
  <c r="P348" i="1"/>
  <c r="N200" i="1"/>
  <c r="AQ200" i="1" s="1"/>
  <c r="M200" i="1"/>
  <c r="AP200" i="1" s="1"/>
  <c r="L200" i="1"/>
  <c r="AO200" i="1" s="1"/>
  <c r="O200" i="1"/>
  <c r="AR200" i="1" s="1"/>
  <c r="Y352" i="1"/>
  <c r="Z351" i="1"/>
  <c r="L349" i="1"/>
  <c r="AO349" i="1" s="1"/>
  <c r="O349" i="1"/>
  <c r="AR349" i="1" s="1"/>
  <c r="M349" i="1"/>
  <c r="AP349" i="1" s="1"/>
  <c r="N349" i="1"/>
  <c r="AQ349" i="1" s="1"/>
  <c r="Z202" i="1"/>
  <c r="Y203" i="1"/>
  <c r="Y551" i="1"/>
  <c r="Z550" i="1"/>
  <c r="L548" i="1"/>
  <c r="AO548" i="1" s="1"/>
  <c r="O548" i="1"/>
  <c r="AR548" i="1" s="1"/>
  <c r="M548" i="1"/>
  <c r="AP548" i="1" s="1"/>
  <c r="N548" i="1"/>
  <c r="AQ548" i="1" s="1"/>
  <c r="R4320" i="1"/>
  <c r="E4320" i="1"/>
  <c r="S4320" i="1"/>
  <c r="U4320" i="1"/>
  <c r="F4320" i="1"/>
  <c r="T4320" i="1"/>
  <c r="V4320" i="1"/>
  <c r="E4171" i="1"/>
  <c r="T4171" i="1"/>
  <c r="V4171" i="1"/>
  <c r="U4171" i="1"/>
  <c r="S4171" i="1"/>
  <c r="R4171" i="1"/>
  <c r="F4171" i="1"/>
  <c r="S2336" i="1"/>
  <c r="R2336" i="1"/>
  <c r="F2336" i="1"/>
  <c r="T2336" i="1"/>
  <c r="U2336" i="1"/>
  <c r="V2336" i="1"/>
  <c r="E2336" i="1"/>
  <c r="R4072" i="1"/>
  <c r="F4072" i="1"/>
  <c r="U4072" i="1"/>
  <c r="V4072" i="1"/>
  <c r="S4072" i="1"/>
  <c r="E4072" i="1"/>
  <c r="T4072" i="1"/>
  <c r="E5163" i="1"/>
  <c r="S5163" i="1"/>
  <c r="V5163" i="1"/>
  <c r="F5163" i="1"/>
  <c r="T5163" i="1"/>
  <c r="R5163" i="1"/>
  <c r="U5163" i="1"/>
  <c r="S5312" i="1"/>
  <c r="F5312" i="1"/>
  <c r="R5312" i="1"/>
  <c r="E5312" i="1"/>
  <c r="T5312" i="1"/>
  <c r="V5312" i="1"/>
  <c r="U5312" i="1"/>
  <c r="E5511" i="1"/>
  <c r="F5511" i="1"/>
  <c r="S5511" i="1"/>
  <c r="R5511" i="1"/>
  <c r="T5511" i="1"/>
  <c r="V5511" i="1"/>
  <c r="U5511" i="1"/>
  <c r="E2088" i="1"/>
  <c r="F2088" i="1"/>
  <c r="R2088" i="1"/>
  <c r="V2088" i="1"/>
  <c r="S2088" i="1"/>
  <c r="U2088" i="1"/>
  <c r="T2088" i="1"/>
  <c r="F2535" i="1"/>
  <c r="V2535" i="1"/>
  <c r="U2535" i="1"/>
  <c r="T2535" i="1"/>
  <c r="R2535" i="1"/>
  <c r="E2535" i="1"/>
  <c r="S2535" i="1"/>
  <c r="F3080" i="1"/>
  <c r="E3080" i="1"/>
  <c r="T3080" i="1"/>
  <c r="S3080" i="1"/>
  <c r="U3080" i="1"/>
  <c r="V3080" i="1"/>
  <c r="R3080" i="1"/>
  <c r="F2187" i="1"/>
  <c r="V2187" i="1"/>
  <c r="U2187" i="1"/>
  <c r="T2187" i="1"/>
  <c r="E2187" i="1"/>
  <c r="R2187" i="1"/>
  <c r="S2187" i="1"/>
  <c r="F5064" i="1"/>
  <c r="S5064" i="1"/>
  <c r="T5064" i="1"/>
  <c r="R5064" i="1"/>
  <c r="V5064" i="1"/>
  <c r="E5064" i="1"/>
  <c r="U5064" i="1"/>
  <c r="T3527" i="1"/>
  <c r="V3527" i="1"/>
  <c r="E3527" i="1"/>
  <c r="U3527" i="1"/>
  <c r="S3527" i="1"/>
  <c r="F3527" i="1"/>
  <c r="R3527" i="1"/>
  <c r="R3179" i="1"/>
  <c r="F3179" i="1"/>
  <c r="E3179" i="1"/>
  <c r="S3179" i="1"/>
  <c r="U3179" i="1"/>
  <c r="V3179" i="1"/>
  <c r="T3179" i="1"/>
  <c r="E4519" i="1"/>
  <c r="T4519" i="1"/>
  <c r="S4519" i="1"/>
  <c r="V4519" i="1"/>
  <c r="R4519" i="1"/>
  <c r="F4519" i="1"/>
  <c r="U4519" i="1"/>
  <c r="S3328" i="1"/>
  <c r="F3328" i="1"/>
  <c r="U3328" i="1"/>
  <c r="T3328" i="1"/>
  <c r="R3328" i="1"/>
  <c r="V3328" i="1"/>
  <c r="E3328" i="1"/>
  <c r="E1096" i="1"/>
  <c r="R1096" i="1"/>
  <c r="F1096" i="1"/>
  <c r="V1096" i="1"/>
  <c r="U1096" i="1"/>
  <c r="S1096" i="1"/>
  <c r="T1096" i="1"/>
  <c r="T1344" i="1"/>
  <c r="U1344" i="1"/>
  <c r="E1344" i="1"/>
  <c r="S1344" i="1"/>
  <c r="F1344" i="1"/>
  <c r="V1344" i="1"/>
  <c r="R1344" i="1"/>
  <c r="T1543" i="1"/>
  <c r="V1543" i="1"/>
  <c r="R1543" i="1"/>
  <c r="S1543" i="1"/>
  <c r="U1543" i="1"/>
  <c r="F1543" i="1"/>
  <c r="E1543" i="1"/>
  <c r="V1195" i="1"/>
  <c r="E1195" i="1"/>
  <c r="T1195" i="1"/>
  <c r="S1195" i="1"/>
  <c r="F1195" i="1"/>
  <c r="U1195" i="1"/>
  <c r="R1195" i="1"/>
  <c r="T550" i="1"/>
  <c r="S550" i="1"/>
  <c r="V550" i="1"/>
  <c r="R550" i="1"/>
  <c r="U550" i="1"/>
  <c r="F550" i="1"/>
  <c r="E550" i="1"/>
  <c r="S202" i="1"/>
  <c r="R202" i="1"/>
  <c r="U202" i="1"/>
  <c r="V202" i="1"/>
  <c r="T202" i="1"/>
  <c r="F202" i="1"/>
  <c r="E202" i="1"/>
  <c r="U351" i="1"/>
  <c r="T351" i="1"/>
  <c r="S351" i="1"/>
  <c r="R351" i="1"/>
  <c r="V351" i="1"/>
  <c r="F351" i="1"/>
  <c r="E351" i="1"/>
  <c r="B351" i="4" l="1"/>
  <c r="B202" i="4"/>
  <c r="B550" i="4"/>
  <c r="A181" i="1"/>
  <c r="AM180" i="1"/>
  <c r="I3328" i="1"/>
  <c r="K3328" i="1"/>
  <c r="K4519" i="1"/>
  <c r="I4519" i="1"/>
  <c r="K3179" i="1"/>
  <c r="I3179" i="1"/>
  <c r="K3527" i="1"/>
  <c r="I3527" i="1"/>
  <c r="I5064" i="1"/>
  <c r="K5064" i="1"/>
  <c r="K2187" i="1"/>
  <c r="I2187" i="1"/>
  <c r="I3080" i="1"/>
  <c r="K3080" i="1"/>
  <c r="K2535" i="1"/>
  <c r="I2535" i="1"/>
  <c r="K2088" i="1"/>
  <c r="I2088" i="1"/>
  <c r="I5511" i="1"/>
  <c r="K5511" i="1"/>
  <c r="I5312" i="1"/>
  <c r="K5312" i="1"/>
  <c r="I5163" i="1"/>
  <c r="K5163" i="1"/>
  <c r="I4072" i="1"/>
  <c r="K4072" i="1"/>
  <c r="K2336" i="1"/>
  <c r="I2336" i="1"/>
  <c r="K4171" i="1"/>
  <c r="I4171" i="1"/>
  <c r="I4320" i="1"/>
  <c r="K4320" i="1"/>
  <c r="Z5164" i="1"/>
  <c r="Y5165" i="1"/>
  <c r="Q3176" i="1"/>
  <c r="AS3176" i="1"/>
  <c r="M4319" i="1"/>
  <c r="AP4319" i="1" s="1"/>
  <c r="L4319" i="1"/>
  <c r="AO4319" i="1" s="1"/>
  <c r="J4319" i="1"/>
  <c r="O4319" i="1"/>
  <c r="AR4319" i="1" s="1"/>
  <c r="N4319" i="1"/>
  <c r="AQ4319" i="1" s="1"/>
  <c r="M5162" i="1"/>
  <c r="AP5162" i="1" s="1"/>
  <c r="J5162" i="1"/>
  <c r="N5162" i="1"/>
  <c r="AQ5162" i="1" s="1"/>
  <c r="L5162" i="1"/>
  <c r="AO5162" i="1" s="1"/>
  <c r="O5162" i="1"/>
  <c r="AR5162" i="1" s="1"/>
  <c r="AN3078" i="1"/>
  <c r="P3078" i="1"/>
  <c r="Z3528" i="1"/>
  <c r="Y3529" i="1"/>
  <c r="AN2086" i="1"/>
  <c r="P2086" i="1"/>
  <c r="AS5508" i="1"/>
  <c r="Q5508" i="1"/>
  <c r="AS4168" i="1"/>
  <c r="Q4168" i="1"/>
  <c r="AS3077" i="1"/>
  <c r="Q3077" i="1"/>
  <c r="Q5309" i="1"/>
  <c r="AS5309" i="1"/>
  <c r="A5105" i="1"/>
  <c r="AM5104" i="1"/>
  <c r="AN4318" i="1"/>
  <c r="P4318" i="1"/>
  <c r="Y3082" i="1"/>
  <c r="Z3081" i="1"/>
  <c r="P5161" i="1"/>
  <c r="AN5161" i="1"/>
  <c r="Z4321" i="1"/>
  <c r="Y4322" i="1"/>
  <c r="M5311" i="1"/>
  <c r="AP5311" i="1" s="1"/>
  <c r="J5311" i="1"/>
  <c r="O5311" i="1"/>
  <c r="AR5311" i="1" s="1"/>
  <c r="N5311" i="1"/>
  <c r="AQ5311" i="1" s="1"/>
  <c r="L5311" i="1"/>
  <c r="AO5311" i="1" s="1"/>
  <c r="N5063" i="1"/>
  <c r="AQ5063" i="1" s="1"/>
  <c r="M5063" i="1"/>
  <c r="AP5063" i="1" s="1"/>
  <c r="L5063" i="1"/>
  <c r="AO5063" i="1" s="1"/>
  <c r="J5063" i="1"/>
  <c r="O5063" i="1"/>
  <c r="AR5063" i="1" s="1"/>
  <c r="Z3329" i="1"/>
  <c r="Y3330" i="1"/>
  <c r="Z4520" i="1"/>
  <c r="Y4521" i="1"/>
  <c r="Z2188" i="1"/>
  <c r="Y2189" i="1"/>
  <c r="AN5310" i="1"/>
  <c r="P5310" i="1"/>
  <c r="A2105" i="1"/>
  <c r="AM2104" i="1"/>
  <c r="AN2334" i="1"/>
  <c r="P2334" i="1"/>
  <c r="P5062" i="1"/>
  <c r="AN5062" i="1"/>
  <c r="L2534" i="1"/>
  <c r="AO2534" i="1" s="1"/>
  <c r="O2534" i="1"/>
  <c r="AR2534" i="1" s="1"/>
  <c r="M2534" i="1"/>
  <c r="AP2534" i="1" s="1"/>
  <c r="J2534" i="1"/>
  <c r="N2534" i="1"/>
  <c r="AQ2534" i="1" s="1"/>
  <c r="L4071" i="1"/>
  <c r="AO4071" i="1" s="1"/>
  <c r="O4071" i="1"/>
  <c r="AR4071" i="1" s="1"/>
  <c r="M4071" i="1"/>
  <c r="AP4071" i="1" s="1"/>
  <c r="J4071" i="1"/>
  <c r="N4071" i="1"/>
  <c r="AQ4071" i="1" s="1"/>
  <c r="AS2333" i="1"/>
  <c r="Q2333" i="1"/>
  <c r="A3105" i="1"/>
  <c r="AM3104" i="1"/>
  <c r="Z3180" i="1"/>
  <c r="Y3181" i="1"/>
  <c r="AS4317" i="1"/>
  <c r="Q4317" i="1"/>
  <c r="P3525" i="1"/>
  <c r="AN3525" i="1"/>
  <c r="O2087" i="1"/>
  <c r="AR2087" i="1" s="1"/>
  <c r="L2087" i="1"/>
  <c r="AO2087" i="1" s="1"/>
  <c r="N2087" i="1"/>
  <c r="AQ2087" i="1" s="1"/>
  <c r="M2087" i="1"/>
  <c r="AP2087" i="1" s="1"/>
  <c r="J2087" i="1"/>
  <c r="M4518" i="1"/>
  <c r="AP4518" i="1" s="1"/>
  <c r="J4518" i="1"/>
  <c r="O4518" i="1"/>
  <c r="AR4518" i="1" s="1"/>
  <c r="N4518" i="1"/>
  <c r="AQ4518" i="1" s="1"/>
  <c r="L4518" i="1"/>
  <c r="AO4518" i="1" s="1"/>
  <c r="Z5065" i="1"/>
  <c r="Y5066" i="1"/>
  <c r="Q2085" i="1"/>
  <c r="AS2085" i="1"/>
  <c r="P3326" i="1"/>
  <c r="AN3326" i="1"/>
  <c r="Q5160" i="1"/>
  <c r="AS5160" i="1"/>
  <c r="A1105" i="1"/>
  <c r="AM1104" i="1"/>
  <c r="AN4070" i="1"/>
  <c r="P4070" i="1"/>
  <c r="Q2184" i="1"/>
  <c r="AS2184" i="1"/>
  <c r="P2185" i="1"/>
  <c r="AN2185" i="1"/>
  <c r="Y2090" i="1"/>
  <c r="Z2089" i="1"/>
  <c r="Q3325" i="1"/>
  <c r="AS3325" i="1"/>
  <c r="Q4516" i="1"/>
  <c r="AS4516" i="1"/>
  <c r="Y4074" i="1"/>
  <c r="Z4073" i="1"/>
  <c r="Q4069" i="1"/>
  <c r="AS4069" i="1"/>
  <c r="M3178" i="1"/>
  <c r="AP3178" i="1" s="1"/>
  <c r="J3178" i="1"/>
  <c r="N3178" i="1"/>
  <c r="AQ3178" i="1" s="1"/>
  <c r="L3178" i="1"/>
  <c r="AO3178" i="1" s="1"/>
  <c r="O3178" i="1"/>
  <c r="AR3178" i="1" s="1"/>
  <c r="J3327" i="1"/>
  <c r="M3327" i="1"/>
  <c r="AP3327" i="1" s="1"/>
  <c r="O3327" i="1"/>
  <c r="AR3327" i="1" s="1"/>
  <c r="N3327" i="1"/>
  <c r="AQ3327" i="1" s="1"/>
  <c r="L3327" i="1"/>
  <c r="AO3327" i="1" s="1"/>
  <c r="M2335" i="1"/>
  <c r="AP2335" i="1" s="1"/>
  <c r="J2335" i="1"/>
  <c r="O2335" i="1"/>
  <c r="AR2335" i="1" s="1"/>
  <c r="N2335" i="1"/>
  <c r="AQ2335" i="1" s="1"/>
  <c r="L2335" i="1"/>
  <c r="AO2335" i="1" s="1"/>
  <c r="Y4173" i="1"/>
  <c r="Z4172" i="1"/>
  <c r="AN2533" i="1"/>
  <c r="P2533" i="1"/>
  <c r="Z2536" i="1"/>
  <c r="Y2537" i="1"/>
  <c r="Q2532" i="1"/>
  <c r="AS2532" i="1"/>
  <c r="M3526" i="1"/>
  <c r="AP3526" i="1" s="1"/>
  <c r="O3526" i="1"/>
  <c r="AR3526" i="1" s="1"/>
  <c r="N3526" i="1"/>
  <c r="AQ3526" i="1" s="1"/>
  <c r="L3526" i="1"/>
  <c r="AO3526" i="1" s="1"/>
  <c r="J3526" i="1"/>
  <c r="AN5509" i="1"/>
  <c r="P5509" i="1"/>
  <c r="AN4517" i="1"/>
  <c r="P4517" i="1"/>
  <c r="AS5061" i="1"/>
  <c r="Q5061" i="1"/>
  <c r="P3177" i="1"/>
  <c r="AN3177" i="1"/>
  <c r="A4105" i="1"/>
  <c r="AM4104" i="1"/>
  <c r="L5510" i="1"/>
  <c r="AO5510" i="1" s="1"/>
  <c r="N5510" i="1"/>
  <c r="AQ5510" i="1" s="1"/>
  <c r="M5510" i="1"/>
  <c r="AP5510" i="1" s="1"/>
  <c r="J5510" i="1"/>
  <c r="O5510" i="1"/>
  <c r="AR5510" i="1" s="1"/>
  <c r="N4170" i="1"/>
  <c r="AQ4170" i="1" s="1"/>
  <c r="M4170" i="1"/>
  <c r="AP4170" i="1" s="1"/>
  <c r="O4170" i="1"/>
  <c r="AR4170" i="1" s="1"/>
  <c r="L4170" i="1"/>
  <c r="AO4170" i="1" s="1"/>
  <c r="J4170" i="1"/>
  <c r="N2186" i="1"/>
  <c r="AQ2186" i="1" s="1"/>
  <c r="J2186" i="1"/>
  <c r="O2186" i="1"/>
  <c r="AR2186" i="1" s="1"/>
  <c r="M2186" i="1"/>
  <c r="AP2186" i="1" s="1"/>
  <c r="L2186" i="1"/>
  <c r="AO2186" i="1" s="1"/>
  <c r="AN4169" i="1"/>
  <c r="P4169" i="1"/>
  <c r="Q3524" i="1"/>
  <c r="AS3524" i="1"/>
  <c r="Y5314" i="1"/>
  <c r="Z5313" i="1"/>
  <c r="Y5513" i="1"/>
  <c r="Z5512" i="1"/>
  <c r="Y2338" i="1"/>
  <c r="Z2337" i="1"/>
  <c r="N3079" i="1"/>
  <c r="AQ3079" i="1" s="1"/>
  <c r="M3079" i="1"/>
  <c r="AP3079" i="1" s="1"/>
  <c r="L3079" i="1"/>
  <c r="AO3079" i="1" s="1"/>
  <c r="J3079" i="1"/>
  <c r="O3079" i="1"/>
  <c r="AR3079" i="1" s="1"/>
  <c r="K1195" i="1"/>
  <c r="I1195" i="1"/>
  <c r="K1543" i="1"/>
  <c r="I1543" i="1"/>
  <c r="I1344" i="1"/>
  <c r="K1344" i="1"/>
  <c r="I1096" i="1"/>
  <c r="K1096" i="1"/>
  <c r="Y1346" i="1"/>
  <c r="Z1345" i="1"/>
  <c r="AN1193" i="1"/>
  <c r="P1193" i="1"/>
  <c r="Y1197" i="1"/>
  <c r="Z1196" i="1"/>
  <c r="N1095" i="1"/>
  <c r="AQ1095" i="1" s="1"/>
  <c r="O1095" i="1"/>
  <c r="AR1095" i="1" s="1"/>
  <c r="L1095" i="1"/>
  <c r="AO1095" i="1" s="1"/>
  <c r="J1095" i="1"/>
  <c r="M1095" i="1"/>
  <c r="AP1095" i="1" s="1"/>
  <c r="O1343" i="1"/>
  <c r="AR1343" i="1" s="1"/>
  <c r="M1343" i="1"/>
  <c r="AP1343" i="1" s="1"/>
  <c r="J1343" i="1"/>
  <c r="N1343" i="1"/>
  <c r="AQ1343" i="1" s="1"/>
  <c r="L1343" i="1"/>
  <c r="AO1343" i="1" s="1"/>
  <c r="AN1094" i="1"/>
  <c r="P1094" i="1"/>
  <c r="Q1341" i="1"/>
  <c r="AS1341" i="1"/>
  <c r="AN1342" i="1"/>
  <c r="P1342" i="1"/>
  <c r="AS1093" i="1"/>
  <c r="Q1093" i="1"/>
  <c r="AS1540" i="1"/>
  <c r="Q1540" i="1"/>
  <c r="L1542" i="1"/>
  <c r="AO1542" i="1" s="1"/>
  <c r="J1542" i="1"/>
  <c r="O1542" i="1"/>
  <c r="AR1542" i="1" s="1"/>
  <c r="N1542" i="1"/>
  <c r="AQ1542" i="1" s="1"/>
  <c r="M1542" i="1"/>
  <c r="AP1542" i="1" s="1"/>
  <c r="Q1192" i="1"/>
  <c r="AS1192" i="1"/>
  <c r="AN1541" i="1"/>
  <c r="P1541" i="1"/>
  <c r="Z1544" i="1"/>
  <c r="Y1545" i="1"/>
  <c r="Y1098" i="1"/>
  <c r="Z1097" i="1"/>
  <c r="L1194" i="1"/>
  <c r="AO1194" i="1" s="1"/>
  <c r="J1194" i="1"/>
  <c r="O1194" i="1"/>
  <c r="AR1194" i="1" s="1"/>
  <c r="N1194" i="1"/>
  <c r="AQ1194" i="1" s="1"/>
  <c r="M1194" i="1"/>
  <c r="AP1194" i="1" s="1"/>
  <c r="AS547" i="1"/>
  <c r="AN549" i="1"/>
  <c r="AS348" i="1"/>
  <c r="AS101" i="1"/>
  <c r="AS199" i="1"/>
  <c r="AN350" i="1"/>
  <c r="AN201" i="1"/>
  <c r="Q348" i="1"/>
  <c r="K351" i="1"/>
  <c r="K202" i="1"/>
  <c r="K550" i="1"/>
  <c r="Q199" i="1"/>
  <c r="I351" i="1"/>
  <c r="J351" i="1" s="1"/>
  <c r="I202" i="1"/>
  <c r="J202" i="1" s="1"/>
  <c r="I550" i="1"/>
  <c r="J550" i="1" s="1"/>
  <c r="Q101" i="1"/>
  <c r="P200" i="1"/>
  <c r="Q547" i="1"/>
  <c r="P548" i="1"/>
  <c r="P349" i="1"/>
  <c r="M549" i="1"/>
  <c r="AP549" i="1" s="1"/>
  <c r="O549" i="1"/>
  <c r="AR549" i="1" s="1"/>
  <c r="L549" i="1"/>
  <c r="AO549" i="1" s="1"/>
  <c r="N549" i="1"/>
  <c r="AQ549" i="1" s="1"/>
  <c r="N201" i="1"/>
  <c r="AQ201" i="1" s="1"/>
  <c r="L201" i="1"/>
  <c r="AO201" i="1" s="1"/>
  <c r="O201" i="1"/>
  <c r="AR201" i="1" s="1"/>
  <c r="M201" i="1"/>
  <c r="AP201" i="1" s="1"/>
  <c r="Z352" i="1"/>
  <c r="Y353" i="1"/>
  <c r="Y204" i="1"/>
  <c r="Z203" i="1"/>
  <c r="Y552" i="1"/>
  <c r="Z551" i="1"/>
  <c r="L350" i="1"/>
  <c r="AO350" i="1" s="1"/>
  <c r="M350" i="1"/>
  <c r="AP350" i="1" s="1"/>
  <c r="N350" i="1"/>
  <c r="AQ350" i="1" s="1"/>
  <c r="O350" i="1"/>
  <c r="AR350" i="1" s="1"/>
  <c r="U4520" i="1"/>
  <c r="V4520" i="1"/>
  <c r="S4520" i="1"/>
  <c r="T4520" i="1"/>
  <c r="F4520" i="1"/>
  <c r="E4520" i="1"/>
  <c r="R4520" i="1"/>
  <c r="V3180" i="1"/>
  <c r="T3180" i="1"/>
  <c r="S3180" i="1"/>
  <c r="E3180" i="1"/>
  <c r="F3180" i="1"/>
  <c r="R3180" i="1"/>
  <c r="U3180" i="1"/>
  <c r="V5065" i="1"/>
  <c r="S5065" i="1"/>
  <c r="F5065" i="1"/>
  <c r="T5065" i="1"/>
  <c r="E5065" i="1"/>
  <c r="R5065" i="1"/>
  <c r="U5065" i="1"/>
  <c r="S4172" i="1"/>
  <c r="R4172" i="1"/>
  <c r="F4172" i="1"/>
  <c r="U4172" i="1"/>
  <c r="V4172" i="1"/>
  <c r="E4172" i="1"/>
  <c r="T4172" i="1"/>
  <c r="V2337" i="1"/>
  <c r="F2337" i="1"/>
  <c r="U2337" i="1"/>
  <c r="S2337" i="1"/>
  <c r="T2337" i="1"/>
  <c r="E2337" i="1"/>
  <c r="R2337" i="1"/>
  <c r="R3081" i="1"/>
  <c r="U3081" i="1"/>
  <c r="E3081" i="1"/>
  <c r="T3081" i="1"/>
  <c r="F3081" i="1"/>
  <c r="S3081" i="1"/>
  <c r="V3081" i="1"/>
  <c r="F2188" i="1"/>
  <c r="R2188" i="1"/>
  <c r="S2188" i="1"/>
  <c r="U2188" i="1"/>
  <c r="T2188" i="1"/>
  <c r="V2188" i="1"/>
  <c r="E2188" i="1"/>
  <c r="E5313" i="1"/>
  <c r="T5313" i="1"/>
  <c r="R5313" i="1"/>
  <c r="S5313" i="1"/>
  <c r="V5313" i="1"/>
  <c r="U5313" i="1"/>
  <c r="F5313" i="1"/>
  <c r="U5164" i="1"/>
  <c r="S5164" i="1"/>
  <c r="F5164" i="1"/>
  <c r="E5164" i="1"/>
  <c r="R5164" i="1"/>
  <c r="V5164" i="1"/>
  <c r="T5164" i="1"/>
  <c r="S3528" i="1"/>
  <c r="T3528" i="1"/>
  <c r="F3528" i="1"/>
  <c r="R3528" i="1"/>
  <c r="V3528" i="1"/>
  <c r="U3528" i="1"/>
  <c r="E3528" i="1"/>
  <c r="U3329" i="1"/>
  <c r="E3329" i="1"/>
  <c r="S3329" i="1"/>
  <c r="F3329" i="1"/>
  <c r="T3329" i="1"/>
  <c r="V3329" i="1"/>
  <c r="R3329" i="1"/>
  <c r="U4073" i="1"/>
  <c r="E4073" i="1"/>
  <c r="S4073" i="1"/>
  <c r="R4073" i="1"/>
  <c r="V4073" i="1"/>
  <c r="F4073" i="1"/>
  <c r="T4073" i="1"/>
  <c r="F2089" i="1"/>
  <c r="U2089" i="1"/>
  <c r="T2089" i="1"/>
  <c r="R2089" i="1"/>
  <c r="V2089" i="1"/>
  <c r="S2089" i="1"/>
  <c r="E2089" i="1"/>
  <c r="R2536" i="1"/>
  <c r="S2536" i="1"/>
  <c r="T2536" i="1"/>
  <c r="U2536" i="1"/>
  <c r="F2536" i="1"/>
  <c r="E2536" i="1"/>
  <c r="V2536" i="1"/>
  <c r="R4321" i="1"/>
  <c r="T4321" i="1"/>
  <c r="F4321" i="1"/>
  <c r="E4321" i="1"/>
  <c r="S4321" i="1"/>
  <c r="V4321" i="1"/>
  <c r="U4321" i="1"/>
  <c r="S5512" i="1"/>
  <c r="V5512" i="1"/>
  <c r="R5512" i="1"/>
  <c r="U5512" i="1"/>
  <c r="T5512" i="1"/>
  <c r="F5512" i="1"/>
  <c r="E5512" i="1"/>
  <c r="T1345" i="1"/>
  <c r="S1345" i="1"/>
  <c r="R1345" i="1"/>
  <c r="F1345" i="1"/>
  <c r="E1345" i="1"/>
  <c r="V1345" i="1"/>
  <c r="U1345" i="1"/>
  <c r="U1097" i="1"/>
  <c r="F1097" i="1"/>
  <c r="V1097" i="1"/>
  <c r="T1097" i="1"/>
  <c r="S1097" i="1"/>
  <c r="E1097" i="1"/>
  <c r="R1097" i="1"/>
  <c r="E1544" i="1"/>
  <c r="V1544" i="1"/>
  <c r="U1544" i="1"/>
  <c r="F1544" i="1"/>
  <c r="T1544" i="1"/>
  <c r="S1544" i="1"/>
  <c r="R1544" i="1"/>
  <c r="V1196" i="1"/>
  <c r="S1196" i="1"/>
  <c r="U1196" i="1"/>
  <c r="F1196" i="1"/>
  <c r="E1196" i="1"/>
  <c r="T1196" i="1"/>
  <c r="R1196" i="1"/>
  <c r="V203" i="1"/>
  <c r="U203" i="1"/>
  <c r="T203" i="1"/>
  <c r="S203" i="1"/>
  <c r="R203" i="1"/>
  <c r="F203" i="1"/>
  <c r="E203" i="1"/>
  <c r="V352" i="1"/>
  <c r="U352" i="1"/>
  <c r="R352" i="1"/>
  <c r="T352" i="1"/>
  <c r="S352" i="1"/>
  <c r="F352" i="1"/>
  <c r="E352" i="1"/>
  <c r="V551" i="1"/>
  <c r="S551" i="1"/>
  <c r="R551" i="1"/>
  <c r="U551" i="1"/>
  <c r="T551" i="1"/>
  <c r="F551" i="1"/>
  <c r="E551" i="1"/>
  <c r="B551" i="4" l="1"/>
  <c r="B352" i="4"/>
  <c r="B203" i="4"/>
  <c r="A182" i="1"/>
  <c r="AM181" i="1"/>
  <c r="I5512" i="1"/>
  <c r="K5512" i="1"/>
  <c r="I4321" i="1"/>
  <c r="K4321" i="1"/>
  <c r="K2536" i="1"/>
  <c r="I2536" i="1"/>
  <c r="I2089" i="1"/>
  <c r="K2089" i="1"/>
  <c r="I4073" i="1"/>
  <c r="K4073" i="1"/>
  <c r="I3329" i="1"/>
  <c r="K3329" i="1"/>
  <c r="I3528" i="1"/>
  <c r="K3528" i="1"/>
  <c r="I5164" i="1"/>
  <c r="K5164" i="1"/>
  <c r="K5313" i="1"/>
  <c r="I5313" i="1"/>
  <c r="K2188" i="1"/>
  <c r="I2188" i="1"/>
  <c r="I3081" i="1"/>
  <c r="K3081" i="1"/>
  <c r="K2337" i="1"/>
  <c r="I2337" i="1"/>
  <c r="I4172" i="1"/>
  <c r="K4172" i="1"/>
  <c r="I5065" i="1"/>
  <c r="K5065" i="1"/>
  <c r="K3180" i="1"/>
  <c r="I3180" i="1"/>
  <c r="K4520" i="1"/>
  <c r="I4520" i="1"/>
  <c r="P2186" i="1"/>
  <c r="AN2186" i="1"/>
  <c r="AN5510" i="1"/>
  <c r="P5510" i="1"/>
  <c r="AN3526" i="1"/>
  <c r="P3526" i="1"/>
  <c r="AN3079" i="1"/>
  <c r="P3079" i="1"/>
  <c r="Z2537" i="1"/>
  <c r="Y2538" i="1"/>
  <c r="Q5310" i="1"/>
  <c r="AS5310" i="1"/>
  <c r="Q4318" i="1"/>
  <c r="AS4318" i="1"/>
  <c r="AN5162" i="1"/>
  <c r="P5162" i="1"/>
  <c r="M2535" i="1"/>
  <c r="AP2535" i="1" s="1"/>
  <c r="L2535" i="1"/>
  <c r="AO2535" i="1" s="1"/>
  <c r="O2535" i="1"/>
  <c r="AR2535" i="1" s="1"/>
  <c r="N2535" i="1"/>
  <c r="AQ2535" i="1" s="1"/>
  <c r="J2535" i="1"/>
  <c r="J3527" i="1"/>
  <c r="O3527" i="1"/>
  <c r="AR3527" i="1" s="1"/>
  <c r="L3527" i="1"/>
  <c r="AO3527" i="1" s="1"/>
  <c r="M3527" i="1"/>
  <c r="AP3527" i="1" s="1"/>
  <c r="N3527" i="1"/>
  <c r="AQ3527" i="1" s="1"/>
  <c r="Z5513" i="1"/>
  <c r="Y5514" i="1"/>
  <c r="AS4169" i="1"/>
  <c r="Q4169" i="1"/>
  <c r="P4170" i="1"/>
  <c r="AN4170" i="1"/>
  <c r="P3327" i="1"/>
  <c r="AN3327" i="1"/>
  <c r="Q3326" i="1"/>
  <c r="AS3326" i="1"/>
  <c r="P4071" i="1"/>
  <c r="AN4071" i="1"/>
  <c r="Y3331" i="1"/>
  <c r="Z3330" i="1"/>
  <c r="Z3529" i="1"/>
  <c r="Y3530" i="1"/>
  <c r="Y5166" i="1"/>
  <c r="Z5165" i="1"/>
  <c r="L4320" i="1"/>
  <c r="AO4320" i="1" s="1"/>
  <c r="O4320" i="1"/>
  <c r="AR4320" i="1" s="1"/>
  <c r="M4320" i="1"/>
  <c r="AP4320" i="1" s="1"/>
  <c r="N4320" i="1"/>
  <c r="AQ4320" i="1" s="1"/>
  <c r="J4320" i="1"/>
  <c r="O5163" i="1"/>
  <c r="AR5163" i="1" s="1"/>
  <c r="M5163" i="1"/>
  <c r="AP5163" i="1" s="1"/>
  <c r="L5163" i="1"/>
  <c r="AO5163" i="1" s="1"/>
  <c r="J5163" i="1"/>
  <c r="N5163" i="1"/>
  <c r="AQ5163" i="1" s="1"/>
  <c r="Q3177" i="1"/>
  <c r="AS3177" i="1"/>
  <c r="Z4173" i="1"/>
  <c r="Y4174" i="1"/>
  <c r="Q4517" i="1"/>
  <c r="AS4517" i="1"/>
  <c r="Y2091" i="1"/>
  <c r="Z2090" i="1"/>
  <c r="AS4070" i="1"/>
  <c r="Q4070" i="1"/>
  <c r="AN4518" i="1"/>
  <c r="P4518" i="1"/>
  <c r="AS3525" i="1"/>
  <c r="Q3525" i="1"/>
  <c r="Z2189" i="1"/>
  <c r="Y2190" i="1"/>
  <c r="O4171" i="1"/>
  <c r="AR4171" i="1" s="1"/>
  <c r="M4171" i="1"/>
  <c r="AP4171" i="1" s="1"/>
  <c r="J4171" i="1"/>
  <c r="L4171" i="1"/>
  <c r="AO4171" i="1" s="1"/>
  <c r="N4171" i="1"/>
  <c r="AQ4171" i="1" s="1"/>
  <c r="L3179" i="1"/>
  <c r="AO3179" i="1" s="1"/>
  <c r="J3179" i="1"/>
  <c r="O3179" i="1"/>
  <c r="AR3179" i="1" s="1"/>
  <c r="N3179" i="1"/>
  <c r="AQ3179" i="1" s="1"/>
  <c r="M3179" i="1"/>
  <c r="AP3179" i="1" s="1"/>
  <c r="AS2533" i="1"/>
  <c r="Q2533" i="1"/>
  <c r="AN2335" i="1"/>
  <c r="P2335" i="1"/>
  <c r="Q5062" i="1"/>
  <c r="AS5062" i="1"/>
  <c r="Q5161" i="1"/>
  <c r="AS5161" i="1"/>
  <c r="A5106" i="1"/>
  <c r="AM5105" i="1"/>
  <c r="Q3078" i="1"/>
  <c r="AS3078" i="1"/>
  <c r="M5312" i="1"/>
  <c r="AP5312" i="1" s="1"/>
  <c r="L5312" i="1"/>
  <c r="AO5312" i="1" s="1"/>
  <c r="J5312" i="1"/>
  <c r="O5312" i="1"/>
  <c r="AR5312" i="1" s="1"/>
  <c r="N5312" i="1"/>
  <c r="AQ5312" i="1" s="1"/>
  <c r="J3080" i="1"/>
  <c r="O3080" i="1"/>
  <c r="AR3080" i="1" s="1"/>
  <c r="N3080" i="1"/>
  <c r="AQ3080" i="1" s="1"/>
  <c r="M3080" i="1"/>
  <c r="AP3080" i="1" s="1"/>
  <c r="L3080" i="1"/>
  <c r="AO3080" i="1" s="1"/>
  <c r="Q5509" i="1"/>
  <c r="AS5509" i="1"/>
  <c r="Z4074" i="1"/>
  <c r="Y4075" i="1"/>
  <c r="AS2334" i="1"/>
  <c r="Q2334" i="1"/>
  <c r="AN4319" i="1"/>
  <c r="P4319" i="1"/>
  <c r="J2336" i="1"/>
  <c r="L2336" i="1"/>
  <c r="AO2336" i="1" s="1"/>
  <c r="N2336" i="1"/>
  <c r="AQ2336" i="1" s="1"/>
  <c r="M2336" i="1"/>
  <c r="AP2336" i="1" s="1"/>
  <c r="O2336" i="1"/>
  <c r="AR2336" i="1" s="1"/>
  <c r="M2187" i="1"/>
  <c r="AP2187" i="1" s="1"/>
  <c r="O2187" i="1"/>
  <c r="AR2187" i="1" s="1"/>
  <c r="J2187" i="1"/>
  <c r="L2187" i="1"/>
  <c r="AO2187" i="1" s="1"/>
  <c r="N2187" i="1"/>
  <c r="AQ2187" i="1" s="1"/>
  <c r="O4519" i="1"/>
  <c r="AR4519" i="1" s="1"/>
  <c r="N4519" i="1"/>
  <c r="AQ4519" i="1" s="1"/>
  <c r="M4519" i="1"/>
  <c r="AP4519" i="1" s="1"/>
  <c r="L4519" i="1"/>
  <c r="AO4519" i="1" s="1"/>
  <c r="J4519" i="1"/>
  <c r="Y5315" i="1"/>
  <c r="Z5314" i="1"/>
  <c r="Y5067" i="1"/>
  <c r="Z5066" i="1"/>
  <c r="P2087" i="1"/>
  <c r="AN2087" i="1"/>
  <c r="A3106" i="1"/>
  <c r="AM3105" i="1"/>
  <c r="A4106" i="1"/>
  <c r="AM4105" i="1"/>
  <c r="P3178" i="1"/>
  <c r="AN3178" i="1"/>
  <c r="AS2185" i="1"/>
  <c r="Q2185" i="1"/>
  <c r="A1106" i="1"/>
  <c r="AM1105" i="1"/>
  <c r="Y3182" i="1"/>
  <c r="Z3181" i="1"/>
  <c r="Z4521" i="1"/>
  <c r="Y4522" i="1"/>
  <c r="P5311" i="1"/>
  <c r="AN5311" i="1"/>
  <c r="Y3083" i="1"/>
  <c r="Z3082" i="1"/>
  <c r="L5511" i="1"/>
  <c r="AO5511" i="1" s="1"/>
  <c r="J5511" i="1"/>
  <c r="M5511" i="1"/>
  <c r="AP5511" i="1" s="1"/>
  <c r="N5511" i="1"/>
  <c r="AQ5511" i="1" s="1"/>
  <c r="O5511" i="1"/>
  <c r="AR5511" i="1" s="1"/>
  <c r="AN2534" i="1"/>
  <c r="P2534" i="1"/>
  <c r="P5063" i="1"/>
  <c r="AN5063" i="1"/>
  <c r="Q2086" i="1"/>
  <c r="AS2086" i="1"/>
  <c r="J2088" i="1"/>
  <c r="L2088" i="1"/>
  <c r="AO2088" i="1" s="1"/>
  <c r="O2088" i="1"/>
  <c r="AR2088" i="1" s="1"/>
  <c r="N2088" i="1"/>
  <c r="AQ2088" i="1" s="1"/>
  <c r="M2088" i="1"/>
  <c r="AP2088" i="1" s="1"/>
  <c r="Y2339" i="1"/>
  <c r="Z2338" i="1"/>
  <c r="A2106" i="1"/>
  <c r="AM2105" i="1"/>
  <c r="Y4323" i="1"/>
  <c r="Z4322" i="1"/>
  <c r="M4072" i="1"/>
  <c r="AP4072" i="1" s="1"/>
  <c r="L4072" i="1"/>
  <c r="AO4072" i="1" s="1"/>
  <c r="J4072" i="1"/>
  <c r="N4072" i="1"/>
  <c r="AQ4072" i="1" s="1"/>
  <c r="O4072" i="1"/>
  <c r="AR4072" i="1" s="1"/>
  <c r="L5064" i="1"/>
  <c r="AO5064" i="1" s="1"/>
  <c r="M5064" i="1"/>
  <c r="AP5064" i="1" s="1"/>
  <c r="J5064" i="1"/>
  <c r="O5064" i="1"/>
  <c r="AR5064" i="1" s="1"/>
  <c r="N5064" i="1"/>
  <c r="AQ5064" i="1" s="1"/>
  <c r="M3328" i="1"/>
  <c r="AP3328" i="1" s="1"/>
  <c r="O3328" i="1"/>
  <c r="AR3328" i="1" s="1"/>
  <c r="L3328" i="1"/>
  <c r="AO3328" i="1" s="1"/>
  <c r="J3328" i="1"/>
  <c r="N3328" i="1"/>
  <c r="AQ3328" i="1" s="1"/>
  <c r="K1196" i="1"/>
  <c r="I1196" i="1"/>
  <c r="I1544" i="1"/>
  <c r="K1544" i="1"/>
  <c r="I1097" i="1"/>
  <c r="K1097" i="1"/>
  <c r="K1345" i="1"/>
  <c r="I1345" i="1"/>
  <c r="Y1546" i="1"/>
  <c r="Z1545" i="1"/>
  <c r="Q1342" i="1"/>
  <c r="AS1342" i="1"/>
  <c r="AN1343" i="1"/>
  <c r="P1343" i="1"/>
  <c r="N1096" i="1"/>
  <c r="AQ1096" i="1" s="1"/>
  <c r="M1096" i="1"/>
  <c r="AP1096" i="1" s="1"/>
  <c r="L1096" i="1"/>
  <c r="AO1096" i="1" s="1"/>
  <c r="O1096" i="1"/>
  <c r="AR1096" i="1" s="1"/>
  <c r="J1096" i="1"/>
  <c r="AN1542" i="1"/>
  <c r="P1542" i="1"/>
  <c r="Y1198" i="1"/>
  <c r="Z1197" i="1"/>
  <c r="AN1194" i="1"/>
  <c r="P1194" i="1"/>
  <c r="Q1541" i="1"/>
  <c r="AS1541" i="1"/>
  <c r="Q1193" i="1"/>
  <c r="AS1193" i="1"/>
  <c r="O1344" i="1"/>
  <c r="AR1344" i="1" s="1"/>
  <c r="N1344" i="1"/>
  <c r="AQ1344" i="1" s="1"/>
  <c r="M1344" i="1"/>
  <c r="AP1344" i="1" s="1"/>
  <c r="L1344" i="1"/>
  <c r="AO1344" i="1" s="1"/>
  <c r="J1344" i="1"/>
  <c r="AS1094" i="1"/>
  <c r="Q1094" i="1"/>
  <c r="AN1095" i="1"/>
  <c r="P1095" i="1"/>
  <c r="O1543" i="1"/>
  <c r="AR1543" i="1" s="1"/>
  <c r="J1543" i="1"/>
  <c r="M1543" i="1"/>
  <c r="AP1543" i="1" s="1"/>
  <c r="L1543" i="1"/>
  <c r="AO1543" i="1" s="1"/>
  <c r="N1543" i="1"/>
  <c r="AQ1543" i="1" s="1"/>
  <c r="O1195" i="1"/>
  <c r="AR1195" i="1" s="1"/>
  <c r="M1195" i="1"/>
  <c r="AP1195" i="1" s="1"/>
  <c r="L1195" i="1"/>
  <c r="AO1195" i="1" s="1"/>
  <c r="J1195" i="1"/>
  <c r="N1195" i="1"/>
  <c r="AQ1195" i="1" s="1"/>
  <c r="Y1099" i="1"/>
  <c r="Z1098" i="1"/>
  <c r="Z1346" i="1"/>
  <c r="Y1347" i="1"/>
  <c r="AN351" i="1"/>
  <c r="AN202" i="1"/>
  <c r="AS548" i="1"/>
  <c r="Q349" i="1"/>
  <c r="AN550" i="1"/>
  <c r="AS200" i="1"/>
  <c r="Q200" i="1"/>
  <c r="Q548" i="1"/>
  <c r="K551" i="1"/>
  <c r="K352" i="1"/>
  <c r="K203" i="1"/>
  <c r="I551" i="1"/>
  <c r="J551" i="1" s="1"/>
  <c r="I352" i="1"/>
  <c r="J352" i="1" s="1"/>
  <c r="I203" i="1"/>
  <c r="J203" i="1" s="1"/>
  <c r="AS349" i="1"/>
  <c r="P350" i="1"/>
  <c r="P549" i="1"/>
  <c r="P201" i="1"/>
  <c r="Z204" i="1"/>
  <c r="Y205" i="1"/>
  <c r="Y354" i="1"/>
  <c r="Z353" i="1"/>
  <c r="M202" i="1"/>
  <c r="AP202" i="1" s="1"/>
  <c r="L202" i="1"/>
  <c r="AO202" i="1" s="1"/>
  <c r="N202" i="1"/>
  <c r="AQ202" i="1" s="1"/>
  <c r="O202" i="1"/>
  <c r="AR202" i="1" s="1"/>
  <c r="Z552" i="1"/>
  <c r="Y553" i="1"/>
  <c r="L351" i="1"/>
  <c r="AO351" i="1" s="1"/>
  <c r="O351" i="1"/>
  <c r="AR351" i="1" s="1"/>
  <c r="N351" i="1"/>
  <c r="AQ351" i="1" s="1"/>
  <c r="M351" i="1"/>
  <c r="AP351" i="1" s="1"/>
  <c r="N550" i="1"/>
  <c r="AQ550" i="1" s="1"/>
  <c r="L550" i="1"/>
  <c r="AO550" i="1" s="1"/>
  <c r="M550" i="1"/>
  <c r="AP550" i="1" s="1"/>
  <c r="O550" i="1"/>
  <c r="AR550" i="1" s="1"/>
  <c r="U4173" i="1"/>
  <c r="V4173" i="1"/>
  <c r="T4173" i="1"/>
  <c r="S4173" i="1"/>
  <c r="F4173" i="1"/>
  <c r="E4173" i="1"/>
  <c r="R4173" i="1"/>
  <c r="R2537" i="1"/>
  <c r="E2537" i="1"/>
  <c r="V2537" i="1"/>
  <c r="F2537" i="1"/>
  <c r="S2537" i="1"/>
  <c r="T2537" i="1"/>
  <c r="U2537" i="1"/>
  <c r="V2189" i="1"/>
  <c r="T2189" i="1"/>
  <c r="S2189" i="1"/>
  <c r="U2189" i="1"/>
  <c r="F2189" i="1"/>
  <c r="E2189" i="1"/>
  <c r="R2189" i="1"/>
  <c r="U5066" i="1"/>
  <c r="V5066" i="1"/>
  <c r="T5066" i="1"/>
  <c r="S5066" i="1"/>
  <c r="F5066" i="1"/>
  <c r="E5066" i="1"/>
  <c r="R5066" i="1"/>
  <c r="S3082" i="1"/>
  <c r="V3082" i="1"/>
  <c r="F3082" i="1"/>
  <c r="U3082" i="1"/>
  <c r="R3082" i="1"/>
  <c r="E3082" i="1"/>
  <c r="T3082" i="1"/>
  <c r="V5165" i="1"/>
  <c r="R5165" i="1"/>
  <c r="T5165" i="1"/>
  <c r="F5165" i="1"/>
  <c r="U5165" i="1"/>
  <c r="S5165" i="1"/>
  <c r="E5165" i="1"/>
  <c r="R4521" i="1"/>
  <c r="S4521" i="1"/>
  <c r="V4521" i="1"/>
  <c r="F4521" i="1"/>
  <c r="E4521" i="1"/>
  <c r="U4521" i="1"/>
  <c r="T4521" i="1"/>
  <c r="V4322" i="1"/>
  <c r="R4322" i="1"/>
  <c r="T4322" i="1"/>
  <c r="E4322" i="1"/>
  <c r="S4322" i="1"/>
  <c r="F4322" i="1"/>
  <c r="U4322" i="1"/>
  <c r="R2338" i="1"/>
  <c r="U2338" i="1"/>
  <c r="V2338" i="1"/>
  <c r="S2338" i="1"/>
  <c r="E2338" i="1"/>
  <c r="F2338" i="1"/>
  <c r="T2338" i="1"/>
  <c r="V3330" i="1"/>
  <c r="R3330" i="1"/>
  <c r="E3330" i="1"/>
  <c r="T3330" i="1"/>
  <c r="F3330" i="1"/>
  <c r="U3330" i="1"/>
  <c r="S3330" i="1"/>
  <c r="E4074" i="1"/>
  <c r="U4074" i="1"/>
  <c r="V4074" i="1"/>
  <c r="F4074" i="1"/>
  <c r="S4074" i="1"/>
  <c r="T4074" i="1"/>
  <c r="R4074" i="1"/>
  <c r="V5314" i="1"/>
  <c r="S5314" i="1"/>
  <c r="U5314" i="1"/>
  <c r="R5314" i="1"/>
  <c r="T5314" i="1"/>
  <c r="E5314" i="1"/>
  <c r="F5314" i="1"/>
  <c r="F5513" i="1"/>
  <c r="U5513" i="1"/>
  <c r="T5513" i="1"/>
  <c r="S5513" i="1"/>
  <c r="R5513" i="1"/>
  <c r="V5513" i="1"/>
  <c r="E5513" i="1"/>
  <c r="T3181" i="1"/>
  <c r="U3181" i="1"/>
  <c r="R3181" i="1"/>
  <c r="V3181" i="1"/>
  <c r="E3181" i="1"/>
  <c r="F3181" i="1"/>
  <c r="S3181" i="1"/>
  <c r="R3529" i="1"/>
  <c r="T3529" i="1"/>
  <c r="F3529" i="1"/>
  <c r="E3529" i="1"/>
  <c r="S3529" i="1"/>
  <c r="U3529" i="1"/>
  <c r="V3529" i="1"/>
  <c r="R2090" i="1"/>
  <c r="S2090" i="1"/>
  <c r="E2090" i="1"/>
  <c r="T2090" i="1"/>
  <c r="U2090" i="1"/>
  <c r="V2090" i="1"/>
  <c r="F2090" i="1"/>
  <c r="F1197" i="1"/>
  <c r="R1197" i="1"/>
  <c r="T1197" i="1"/>
  <c r="U1197" i="1"/>
  <c r="S1197" i="1"/>
  <c r="E1197" i="1"/>
  <c r="V1197" i="1"/>
  <c r="F1545" i="1"/>
  <c r="S1545" i="1"/>
  <c r="U1545" i="1"/>
  <c r="E1545" i="1"/>
  <c r="T1545" i="1"/>
  <c r="R1545" i="1"/>
  <c r="V1545" i="1"/>
  <c r="V1098" i="1"/>
  <c r="T1098" i="1"/>
  <c r="S1098" i="1"/>
  <c r="F1098" i="1"/>
  <c r="R1098" i="1"/>
  <c r="U1098" i="1"/>
  <c r="E1098" i="1"/>
  <c r="F1346" i="1"/>
  <c r="E1346" i="1"/>
  <c r="S1346" i="1"/>
  <c r="V1346" i="1"/>
  <c r="U1346" i="1"/>
  <c r="R1346" i="1"/>
  <c r="T1346" i="1"/>
  <c r="V204" i="1"/>
  <c r="U204" i="1"/>
  <c r="S204" i="1"/>
  <c r="R204" i="1"/>
  <c r="T204" i="1"/>
  <c r="F204" i="1"/>
  <c r="E204" i="1"/>
  <c r="R552" i="1"/>
  <c r="V552" i="1"/>
  <c r="U552" i="1"/>
  <c r="T552" i="1"/>
  <c r="S552" i="1"/>
  <c r="F552" i="1"/>
  <c r="E552" i="1"/>
  <c r="S353" i="1"/>
  <c r="R353" i="1"/>
  <c r="U353" i="1"/>
  <c r="T353" i="1"/>
  <c r="V353" i="1"/>
  <c r="F353" i="1"/>
  <c r="E353" i="1"/>
  <c r="B353" i="4" l="1"/>
  <c r="B552" i="4"/>
  <c r="B204" i="4"/>
  <c r="A183" i="1"/>
  <c r="AM182" i="1"/>
  <c r="K2090" i="1"/>
  <c r="I2090" i="1"/>
  <c r="I3529" i="1"/>
  <c r="K3529" i="1"/>
  <c r="I3181" i="1"/>
  <c r="K3181" i="1"/>
  <c r="K5513" i="1"/>
  <c r="I5513" i="1"/>
  <c r="I5314" i="1"/>
  <c r="K5314" i="1"/>
  <c r="I4074" i="1"/>
  <c r="K4074" i="1"/>
  <c r="K3330" i="1"/>
  <c r="I3330" i="1"/>
  <c r="K2338" i="1"/>
  <c r="I2338" i="1"/>
  <c r="I4322" i="1"/>
  <c r="K4322" i="1"/>
  <c r="I4521" i="1"/>
  <c r="K4521" i="1"/>
  <c r="I5165" i="1"/>
  <c r="K5165" i="1"/>
  <c r="I3082" i="1"/>
  <c r="K3082" i="1"/>
  <c r="I5066" i="1"/>
  <c r="K5066" i="1"/>
  <c r="K2189" i="1"/>
  <c r="I2189" i="1"/>
  <c r="I2537" i="1"/>
  <c r="K2537" i="1"/>
  <c r="K4173" i="1"/>
  <c r="I4173" i="1"/>
  <c r="AN4072" i="1"/>
  <c r="P4072" i="1"/>
  <c r="A2107" i="1"/>
  <c r="AM2106" i="1"/>
  <c r="AN2088" i="1"/>
  <c r="P2088" i="1"/>
  <c r="Z3083" i="1"/>
  <c r="Y3084" i="1"/>
  <c r="Y5068" i="1"/>
  <c r="Z5067" i="1"/>
  <c r="AN4171" i="1"/>
  <c r="P4171" i="1"/>
  <c r="Y5515" i="1"/>
  <c r="Z5514" i="1"/>
  <c r="P2535" i="1"/>
  <c r="AN2535" i="1"/>
  <c r="M4520" i="1"/>
  <c r="AP4520" i="1" s="1"/>
  <c r="O4520" i="1"/>
  <c r="AR4520" i="1" s="1"/>
  <c r="L4520" i="1"/>
  <c r="AO4520" i="1" s="1"/>
  <c r="J4520" i="1"/>
  <c r="N4520" i="1"/>
  <c r="AQ4520" i="1" s="1"/>
  <c r="J2337" i="1"/>
  <c r="N2337" i="1"/>
  <c r="AQ2337" i="1" s="1"/>
  <c r="M2337" i="1"/>
  <c r="AP2337" i="1" s="1"/>
  <c r="O2337" i="1"/>
  <c r="AR2337" i="1" s="1"/>
  <c r="L2337" i="1"/>
  <c r="AO2337" i="1" s="1"/>
  <c r="Q2534" i="1"/>
  <c r="AS2534" i="1"/>
  <c r="AS3178" i="1"/>
  <c r="Q3178" i="1"/>
  <c r="Z3182" i="1"/>
  <c r="Y3183" i="1"/>
  <c r="A4107" i="1"/>
  <c r="AM4106" i="1"/>
  <c r="Q3526" i="1"/>
  <c r="AS3526" i="1"/>
  <c r="O5164" i="1"/>
  <c r="AR5164" i="1" s="1"/>
  <c r="N5164" i="1"/>
  <c r="AQ5164" i="1" s="1"/>
  <c r="M5164" i="1"/>
  <c r="AP5164" i="1" s="1"/>
  <c r="L5164" i="1"/>
  <c r="AO5164" i="1" s="1"/>
  <c r="J5164" i="1"/>
  <c r="N2089" i="1"/>
  <c r="AQ2089" i="1" s="1"/>
  <c r="M2089" i="1"/>
  <c r="AP2089" i="1" s="1"/>
  <c r="O2089" i="1"/>
  <c r="AR2089" i="1" s="1"/>
  <c r="L2089" i="1"/>
  <c r="AO2089" i="1" s="1"/>
  <c r="J2089" i="1"/>
  <c r="Z4075" i="1"/>
  <c r="Y4076" i="1"/>
  <c r="Y2092" i="1"/>
  <c r="Z2091" i="1"/>
  <c r="J3180" i="1"/>
  <c r="N3180" i="1"/>
  <c r="AQ3180" i="1" s="1"/>
  <c r="L3180" i="1"/>
  <c r="AO3180" i="1" s="1"/>
  <c r="M3180" i="1"/>
  <c r="AP3180" i="1" s="1"/>
  <c r="O3180" i="1"/>
  <c r="AR3180" i="1" s="1"/>
  <c r="N2536" i="1"/>
  <c r="AQ2536" i="1" s="1"/>
  <c r="L2536" i="1"/>
  <c r="AO2536" i="1" s="1"/>
  <c r="O2536" i="1"/>
  <c r="AR2536" i="1" s="1"/>
  <c r="J2536" i="1"/>
  <c r="M2536" i="1"/>
  <c r="AP2536" i="1" s="1"/>
  <c r="Z2339" i="1"/>
  <c r="Y2340" i="1"/>
  <c r="A1107" i="1"/>
  <c r="AM1106" i="1"/>
  <c r="A3107" i="1"/>
  <c r="AM3106" i="1"/>
  <c r="P2336" i="1"/>
  <c r="AN2336" i="1"/>
  <c r="AN5163" i="1"/>
  <c r="P5163" i="1"/>
  <c r="Q3327" i="1"/>
  <c r="AS3327" i="1"/>
  <c r="Q5510" i="1"/>
  <c r="AS5510" i="1"/>
  <c r="N3081" i="1"/>
  <c r="AQ3081" i="1" s="1"/>
  <c r="M3081" i="1"/>
  <c r="AP3081" i="1" s="1"/>
  <c r="J3081" i="1"/>
  <c r="O3081" i="1"/>
  <c r="AR3081" i="1" s="1"/>
  <c r="L3081" i="1"/>
  <c r="AO3081" i="1" s="1"/>
  <c r="J3528" i="1"/>
  <c r="L3528" i="1"/>
  <c r="AO3528" i="1" s="1"/>
  <c r="O3528" i="1"/>
  <c r="AR3528" i="1" s="1"/>
  <c r="M3528" i="1"/>
  <c r="AP3528" i="1" s="1"/>
  <c r="N3528" i="1"/>
  <c r="AQ3528" i="1" s="1"/>
  <c r="AS5311" i="1"/>
  <c r="Q5311" i="1"/>
  <c r="P5064" i="1"/>
  <c r="AN5064" i="1"/>
  <c r="AN3080" i="1"/>
  <c r="P3080" i="1"/>
  <c r="P3179" i="1"/>
  <c r="AN3179" i="1"/>
  <c r="Q4518" i="1"/>
  <c r="AS4518" i="1"/>
  <c r="Y2539" i="1"/>
  <c r="Z2538" i="1"/>
  <c r="O2188" i="1"/>
  <c r="AR2188" i="1" s="1"/>
  <c r="M2188" i="1"/>
  <c r="AP2188" i="1" s="1"/>
  <c r="J2188" i="1"/>
  <c r="N2188" i="1"/>
  <c r="AQ2188" i="1" s="1"/>
  <c r="L2188" i="1"/>
  <c r="AO2188" i="1" s="1"/>
  <c r="AN5511" i="1"/>
  <c r="P5511" i="1"/>
  <c r="Z4522" i="1"/>
  <c r="Y4523" i="1"/>
  <c r="Z5315" i="1"/>
  <c r="Y5316" i="1"/>
  <c r="P2187" i="1"/>
  <c r="AN2187" i="1"/>
  <c r="AN3328" i="1"/>
  <c r="P3328" i="1"/>
  <c r="Q5063" i="1"/>
  <c r="AS5063" i="1"/>
  <c r="Q2087" i="1"/>
  <c r="AS2087" i="1"/>
  <c r="P4519" i="1"/>
  <c r="AN4519" i="1"/>
  <c r="AS4319" i="1"/>
  <c r="Q4319" i="1"/>
  <c r="A5107" i="1"/>
  <c r="AM5106" i="1"/>
  <c r="Q2335" i="1"/>
  <c r="AS2335" i="1"/>
  <c r="Z2190" i="1"/>
  <c r="Y2191" i="1"/>
  <c r="Z3331" i="1"/>
  <c r="Y3332" i="1"/>
  <c r="AS4170" i="1"/>
  <c r="Q4170" i="1"/>
  <c r="Q5162" i="1"/>
  <c r="AS5162" i="1"/>
  <c r="L5065" i="1"/>
  <c r="AO5065" i="1" s="1"/>
  <c r="J5065" i="1"/>
  <c r="O5065" i="1"/>
  <c r="AR5065" i="1" s="1"/>
  <c r="N5065" i="1"/>
  <c r="AQ5065" i="1" s="1"/>
  <c r="M5065" i="1"/>
  <c r="AP5065" i="1" s="1"/>
  <c r="N3329" i="1"/>
  <c r="AQ3329" i="1" s="1"/>
  <c r="J3329" i="1"/>
  <c r="M3329" i="1"/>
  <c r="AP3329" i="1" s="1"/>
  <c r="L3329" i="1"/>
  <c r="AO3329" i="1" s="1"/>
  <c r="O3329" i="1"/>
  <c r="AR3329" i="1" s="1"/>
  <c r="O4321" i="1"/>
  <c r="AR4321" i="1" s="1"/>
  <c r="N4321" i="1"/>
  <c r="AQ4321" i="1" s="1"/>
  <c r="L4321" i="1"/>
  <c r="AO4321" i="1" s="1"/>
  <c r="M4321" i="1"/>
  <c r="AP4321" i="1" s="1"/>
  <c r="J4321" i="1"/>
  <c r="Y4324" i="1"/>
  <c r="Z4323" i="1"/>
  <c r="Y4175" i="1"/>
  <c r="Z4174" i="1"/>
  <c r="Y5167" i="1"/>
  <c r="Z5166" i="1"/>
  <c r="Q2186" i="1"/>
  <c r="AS2186" i="1"/>
  <c r="O5313" i="1"/>
  <c r="AR5313" i="1" s="1"/>
  <c r="J5313" i="1"/>
  <c r="N5313" i="1"/>
  <c r="AQ5313" i="1" s="1"/>
  <c r="M5313" i="1"/>
  <c r="AP5313" i="1" s="1"/>
  <c r="L5313" i="1"/>
  <c r="AO5313" i="1" s="1"/>
  <c r="AN5312" i="1"/>
  <c r="P5312" i="1"/>
  <c r="AN4320" i="1"/>
  <c r="P4320" i="1"/>
  <c r="Z3530" i="1"/>
  <c r="Y3531" i="1"/>
  <c r="Q4071" i="1"/>
  <c r="AS4071" i="1"/>
  <c r="AN3527" i="1"/>
  <c r="P3527" i="1"/>
  <c r="Q3079" i="1"/>
  <c r="AS3079" i="1"/>
  <c r="N4172" i="1"/>
  <c r="AQ4172" i="1" s="1"/>
  <c r="M4172" i="1"/>
  <c r="AP4172" i="1" s="1"/>
  <c r="O4172" i="1"/>
  <c r="AR4172" i="1" s="1"/>
  <c r="L4172" i="1"/>
  <c r="AO4172" i="1" s="1"/>
  <c r="J4172" i="1"/>
  <c r="N4073" i="1"/>
  <c r="AQ4073" i="1" s="1"/>
  <c r="J4073" i="1"/>
  <c r="O4073" i="1"/>
  <c r="AR4073" i="1" s="1"/>
  <c r="L4073" i="1"/>
  <c r="AO4073" i="1" s="1"/>
  <c r="M4073" i="1"/>
  <c r="AP4073" i="1" s="1"/>
  <c r="N5512" i="1"/>
  <c r="AQ5512" i="1" s="1"/>
  <c r="M5512" i="1"/>
  <c r="AP5512" i="1" s="1"/>
  <c r="L5512" i="1"/>
  <c r="AO5512" i="1" s="1"/>
  <c r="J5512" i="1"/>
  <c r="O5512" i="1"/>
  <c r="AR5512" i="1" s="1"/>
  <c r="I1346" i="1"/>
  <c r="K1346" i="1"/>
  <c r="K1098" i="1"/>
  <c r="I1098" i="1"/>
  <c r="K1545" i="1"/>
  <c r="I1545" i="1"/>
  <c r="K1197" i="1"/>
  <c r="I1197" i="1"/>
  <c r="AS1095" i="1"/>
  <c r="Q1095" i="1"/>
  <c r="M1345" i="1"/>
  <c r="AP1345" i="1" s="1"/>
  <c r="L1345" i="1"/>
  <c r="AO1345" i="1" s="1"/>
  <c r="J1345" i="1"/>
  <c r="O1345" i="1"/>
  <c r="AR1345" i="1" s="1"/>
  <c r="N1345" i="1"/>
  <c r="AQ1345" i="1" s="1"/>
  <c r="Y1348" i="1"/>
  <c r="Z1347" i="1"/>
  <c r="Y1199" i="1"/>
  <c r="Z1198" i="1"/>
  <c r="Q1343" i="1"/>
  <c r="AS1343" i="1"/>
  <c r="Q1542" i="1"/>
  <c r="AS1542" i="1"/>
  <c r="J1097" i="1"/>
  <c r="N1097" i="1"/>
  <c r="AQ1097" i="1" s="1"/>
  <c r="M1097" i="1"/>
  <c r="AP1097" i="1" s="1"/>
  <c r="L1097" i="1"/>
  <c r="AO1097" i="1" s="1"/>
  <c r="O1097" i="1"/>
  <c r="AR1097" i="1" s="1"/>
  <c r="AN1344" i="1"/>
  <c r="P1344" i="1"/>
  <c r="AN1096" i="1"/>
  <c r="P1096" i="1"/>
  <c r="Y1100" i="1"/>
  <c r="Z1099" i="1"/>
  <c r="Q1194" i="1"/>
  <c r="AS1194" i="1"/>
  <c r="J1544" i="1"/>
  <c r="O1544" i="1"/>
  <c r="AR1544" i="1" s="1"/>
  <c r="N1544" i="1"/>
  <c r="AQ1544" i="1" s="1"/>
  <c r="M1544" i="1"/>
  <c r="AP1544" i="1" s="1"/>
  <c r="L1544" i="1"/>
  <c r="AO1544" i="1" s="1"/>
  <c r="AN1543" i="1"/>
  <c r="P1543" i="1"/>
  <c r="M1196" i="1"/>
  <c r="AP1196" i="1" s="1"/>
  <c r="J1196" i="1"/>
  <c r="O1196" i="1"/>
  <c r="AR1196" i="1" s="1"/>
  <c r="N1196" i="1"/>
  <c r="AQ1196" i="1" s="1"/>
  <c r="L1196" i="1"/>
  <c r="AO1196" i="1" s="1"/>
  <c r="AN1195" i="1"/>
  <c r="P1195" i="1"/>
  <c r="Y1547" i="1"/>
  <c r="Z1546" i="1"/>
  <c r="AN551" i="1"/>
  <c r="AN203" i="1"/>
  <c r="AN352" i="1"/>
  <c r="AS350" i="1"/>
  <c r="AS549" i="1"/>
  <c r="Q201" i="1"/>
  <c r="K353" i="1"/>
  <c r="K552" i="1"/>
  <c r="K204" i="1"/>
  <c r="AS201" i="1"/>
  <c r="I353" i="1"/>
  <c r="J353" i="1" s="1"/>
  <c r="I552" i="1"/>
  <c r="J552" i="1" s="1"/>
  <c r="I204" i="1"/>
  <c r="J204" i="1" s="1"/>
  <c r="Q549" i="1"/>
  <c r="P550" i="1"/>
  <c r="P351" i="1"/>
  <c r="Q350" i="1"/>
  <c r="P202" i="1"/>
  <c r="Z553" i="1"/>
  <c r="Y554" i="1"/>
  <c r="Y355" i="1"/>
  <c r="Z354" i="1"/>
  <c r="N352" i="1"/>
  <c r="AQ352" i="1" s="1"/>
  <c r="O352" i="1"/>
  <c r="AR352" i="1" s="1"/>
  <c r="M352" i="1"/>
  <c r="AP352" i="1" s="1"/>
  <c r="L352" i="1"/>
  <c r="AO352" i="1" s="1"/>
  <c r="Y206" i="1"/>
  <c r="Z205" i="1"/>
  <c r="M551" i="1"/>
  <c r="AP551" i="1" s="1"/>
  <c r="L551" i="1"/>
  <c r="AO551" i="1" s="1"/>
  <c r="O551" i="1"/>
  <c r="AR551" i="1" s="1"/>
  <c r="N551" i="1"/>
  <c r="AQ551" i="1" s="1"/>
  <c r="O203" i="1"/>
  <c r="AR203" i="1" s="1"/>
  <c r="M203" i="1"/>
  <c r="AP203" i="1" s="1"/>
  <c r="L203" i="1"/>
  <c r="AO203" i="1" s="1"/>
  <c r="N203" i="1"/>
  <c r="AQ203" i="1" s="1"/>
  <c r="T3182" i="1"/>
  <c r="E3182" i="1"/>
  <c r="R3182" i="1"/>
  <c r="V3182" i="1"/>
  <c r="S3182" i="1"/>
  <c r="U3182" i="1"/>
  <c r="F3182" i="1"/>
  <c r="V5315" i="1"/>
  <c r="F5315" i="1"/>
  <c r="U5315" i="1"/>
  <c r="T5315" i="1"/>
  <c r="S5315" i="1"/>
  <c r="E5315" i="1"/>
  <c r="R5315" i="1"/>
  <c r="T2091" i="1"/>
  <c r="U2091" i="1"/>
  <c r="R2091" i="1"/>
  <c r="F2091" i="1"/>
  <c r="S2091" i="1"/>
  <c r="E2091" i="1"/>
  <c r="V2091" i="1"/>
  <c r="U2538" i="1"/>
  <c r="R2538" i="1"/>
  <c r="T2538" i="1"/>
  <c r="V2538" i="1"/>
  <c r="E2538" i="1"/>
  <c r="S2538" i="1"/>
  <c r="F2538" i="1"/>
  <c r="E5067" i="1"/>
  <c r="U5067" i="1"/>
  <c r="R5067" i="1"/>
  <c r="V5067" i="1"/>
  <c r="F5067" i="1"/>
  <c r="S5067" i="1"/>
  <c r="T5067" i="1"/>
  <c r="R4522" i="1"/>
  <c r="V4522" i="1"/>
  <c r="F4522" i="1"/>
  <c r="U4522" i="1"/>
  <c r="E4522" i="1"/>
  <c r="T4522" i="1"/>
  <c r="S4522" i="1"/>
  <c r="U2190" i="1"/>
  <c r="F2190" i="1"/>
  <c r="S2190" i="1"/>
  <c r="R2190" i="1"/>
  <c r="V2190" i="1"/>
  <c r="T2190" i="1"/>
  <c r="E2190" i="1"/>
  <c r="V5166" i="1"/>
  <c r="R5166" i="1"/>
  <c r="F5166" i="1"/>
  <c r="U5166" i="1"/>
  <c r="E5166" i="1"/>
  <c r="T5166" i="1"/>
  <c r="S5166" i="1"/>
  <c r="T5514" i="1"/>
  <c r="V5514" i="1"/>
  <c r="R5514" i="1"/>
  <c r="F5514" i="1"/>
  <c r="S5514" i="1"/>
  <c r="U5514" i="1"/>
  <c r="E5514" i="1"/>
  <c r="E4075" i="1"/>
  <c r="T4075" i="1"/>
  <c r="V4075" i="1"/>
  <c r="S4075" i="1"/>
  <c r="R4075" i="1"/>
  <c r="F4075" i="1"/>
  <c r="U4075" i="1"/>
  <c r="T2339" i="1"/>
  <c r="V2339" i="1"/>
  <c r="E2339" i="1"/>
  <c r="U2339" i="1"/>
  <c r="F2339" i="1"/>
  <c r="S2339" i="1"/>
  <c r="R2339" i="1"/>
  <c r="S4323" i="1"/>
  <c r="U4323" i="1"/>
  <c r="V4323" i="1"/>
  <c r="E4323" i="1"/>
  <c r="T4323" i="1"/>
  <c r="R4323" i="1"/>
  <c r="F4323" i="1"/>
  <c r="R3331" i="1"/>
  <c r="E3331" i="1"/>
  <c r="F3331" i="1"/>
  <c r="T3331" i="1"/>
  <c r="V3331" i="1"/>
  <c r="S3331" i="1"/>
  <c r="U3331" i="1"/>
  <c r="R3083" i="1"/>
  <c r="V3083" i="1"/>
  <c r="T3083" i="1"/>
  <c r="S3083" i="1"/>
  <c r="E3083" i="1"/>
  <c r="F3083" i="1"/>
  <c r="U3083" i="1"/>
  <c r="U4174" i="1"/>
  <c r="T4174" i="1"/>
  <c r="F4174" i="1"/>
  <c r="S4174" i="1"/>
  <c r="E4174" i="1"/>
  <c r="V4174" i="1"/>
  <c r="R4174" i="1"/>
  <c r="R3530" i="1"/>
  <c r="F3530" i="1"/>
  <c r="E3530" i="1"/>
  <c r="U3530" i="1"/>
  <c r="S3530" i="1"/>
  <c r="V3530" i="1"/>
  <c r="T3530" i="1"/>
  <c r="S1347" i="1"/>
  <c r="E1347" i="1"/>
  <c r="V1347" i="1"/>
  <c r="T1347" i="1"/>
  <c r="F1347" i="1"/>
  <c r="R1347" i="1"/>
  <c r="U1347" i="1"/>
  <c r="U1198" i="1"/>
  <c r="R1198" i="1"/>
  <c r="E1198" i="1"/>
  <c r="T1198" i="1"/>
  <c r="V1198" i="1"/>
  <c r="S1198" i="1"/>
  <c r="F1198" i="1"/>
  <c r="S1099" i="1"/>
  <c r="R1099" i="1"/>
  <c r="V1099" i="1"/>
  <c r="E1099" i="1"/>
  <c r="F1099" i="1"/>
  <c r="U1099" i="1"/>
  <c r="T1099" i="1"/>
  <c r="F1546" i="1"/>
  <c r="T1546" i="1"/>
  <c r="V1546" i="1"/>
  <c r="U1546" i="1"/>
  <c r="E1546" i="1"/>
  <c r="R1546" i="1"/>
  <c r="S1546" i="1"/>
  <c r="U553" i="1"/>
  <c r="T553" i="1"/>
  <c r="S553" i="1"/>
  <c r="V553" i="1"/>
  <c r="R553" i="1"/>
  <c r="F553" i="1"/>
  <c r="E553" i="1"/>
  <c r="T205" i="1"/>
  <c r="S205" i="1"/>
  <c r="R205" i="1"/>
  <c r="V205" i="1"/>
  <c r="U205" i="1"/>
  <c r="F205" i="1"/>
  <c r="E205" i="1"/>
  <c r="V354" i="1"/>
  <c r="U354" i="1"/>
  <c r="T354" i="1"/>
  <c r="S354" i="1"/>
  <c r="R354" i="1"/>
  <c r="F354" i="1"/>
  <c r="E354" i="1"/>
  <c r="B354" i="4" l="1"/>
  <c r="B205" i="4"/>
  <c r="B553" i="4"/>
  <c r="A184" i="1"/>
  <c r="AM183" i="1"/>
  <c r="I3530" i="1"/>
  <c r="K3530" i="1"/>
  <c r="K4174" i="1"/>
  <c r="I4174" i="1"/>
  <c r="I3083" i="1"/>
  <c r="K3083" i="1"/>
  <c r="K3331" i="1"/>
  <c r="I3331" i="1"/>
  <c r="K4323" i="1"/>
  <c r="I4323" i="1"/>
  <c r="K2339" i="1"/>
  <c r="I2339" i="1"/>
  <c r="K4075" i="1"/>
  <c r="I4075" i="1"/>
  <c r="I5514" i="1"/>
  <c r="K5514" i="1"/>
  <c r="K5166" i="1"/>
  <c r="I5166" i="1"/>
  <c r="I2190" i="1"/>
  <c r="K2190" i="1"/>
  <c r="K4522" i="1"/>
  <c r="I4522" i="1"/>
  <c r="I5067" i="1"/>
  <c r="K5067" i="1"/>
  <c r="I2538" i="1"/>
  <c r="K2538" i="1"/>
  <c r="I2091" i="1"/>
  <c r="K2091" i="1"/>
  <c r="K5315" i="1"/>
  <c r="I5315" i="1"/>
  <c r="I3182" i="1"/>
  <c r="K3182" i="1"/>
  <c r="Y5168" i="1"/>
  <c r="Z5167" i="1"/>
  <c r="Y2540" i="1"/>
  <c r="Z2539" i="1"/>
  <c r="AN3528" i="1"/>
  <c r="P3528" i="1"/>
  <c r="A3108" i="1"/>
  <c r="AM3107" i="1"/>
  <c r="A4108" i="1"/>
  <c r="AM4107" i="1"/>
  <c r="Q2535" i="1"/>
  <c r="AS2535" i="1"/>
  <c r="L4173" i="1"/>
  <c r="AO4173" i="1" s="1"/>
  <c r="N4173" i="1"/>
  <c r="AQ4173" i="1" s="1"/>
  <c r="J4173" i="1"/>
  <c r="M4173" i="1"/>
  <c r="AP4173" i="1" s="1"/>
  <c r="O4173" i="1"/>
  <c r="AR4173" i="1" s="1"/>
  <c r="L2338" i="1"/>
  <c r="AO2338" i="1" s="1"/>
  <c r="O2338" i="1"/>
  <c r="AR2338" i="1" s="1"/>
  <c r="N2338" i="1"/>
  <c r="AQ2338" i="1" s="1"/>
  <c r="J2338" i="1"/>
  <c r="M2338" i="1"/>
  <c r="AP2338" i="1" s="1"/>
  <c r="O5513" i="1"/>
  <c r="AR5513" i="1" s="1"/>
  <c r="N5513" i="1"/>
  <c r="AQ5513" i="1" s="1"/>
  <c r="L5513" i="1"/>
  <c r="AO5513" i="1" s="1"/>
  <c r="J5513" i="1"/>
  <c r="M5513" i="1"/>
  <c r="AP5513" i="1" s="1"/>
  <c r="Q5064" i="1"/>
  <c r="AS5064" i="1"/>
  <c r="AN5512" i="1"/>
  <c r="P5512" i="1"/>
  <c r="Q4320" i="1"/>
  <c r="AS4320" i="1"/>
  <c r="Q5312" i="1"/>
  <c r="AS5312" i="1"/>
  <c r="P5065" i="1"/>
  <c r="AN5065" i="1"/>
  <c r="AS3328" i="1"/>
  <c r="Q3328" i="1"/>
  <c r="Y2341" i="1"/>
  <c r="Z2340" i="1"/>
  <c r="Y4077" i="1"/>
  <c r="Z4076" i="1"/>
  <c r="Y2192" i="1"/>
  <c r="Z2191" i="1"/>
  <c r="Y4524" i="1"/>
  <c r="Z4523" i="1"/>
  <c r="Q3179" i="1"/>
  <c r="AS3179" i="1"/>
  <c r="AN5164" i="1"/>
  <c r="P5164" i="1"/>
  <c r="P2337" i="1"/>
  <c r="AN2337" i="1"/>
  <c r="Q4171" i="1"/>
  <c r="AS4171" i="1"/>
  <c r="M3082" i="1"/>
  <c r="AP3082" i="1" s="1"/>
  <c r="L3082" i="1"/>
  <c r="AO3082" i="1" s="1"/>
  <c r="N3082" i="1"/>
  <c r="AQ3082" i="1" s="1"/>
  <c r="J3082" i="1"/>
  <c r="O3082" i="1"/>
  <c r="AR3082" i="1" s="1"/>
  <c r="AN4321" i="1"/>
  <c r="P4321" i="1"/>
  <c r="Z4324" i="1"/>
  <c r="Y4325" i="1"/>
  <c r="AS3080" i="1"/>
  <c r="Q3080" i="1"/>
  <c r="Q2336" i="1"/>
  <c r="AS2336" i="1"/>
  <c r="Q2088" i="1"/>
  <c r="AS2088" i="1"/>
  <c r="M3330" i="1"/>
  <c r="AP3330" i="1" s="1"/>
  <c r="L3330" i="1"/>
  <c r="AO3330" i="1" s="1"/>
  <c r="J3330" i="1"/>
  <c r="N3330" i="1"/>
  <c r="AQ3330" i="1" s="1"/>
  <c r="O3330" i="1"/>
  <c r="AR3330" i="1" s="1"/>
  <c r="P2536" i="1"/>
  <c r="AN2536" i="1"/>
  <c r="AN3180" i="1"/>
  <c r="P3180" i="1"/>
  <c r="P4520" i="1"/>
  <c r="AN4520" i="1"/>
  <c r="Z5515" i="1"/>
  <c r="Y5516" i="1"/>
  <c r="J2537" i="1"/>
  <c r="N2537" i="1"/>
  <c r="AQ2537" i="1" s="1"/>
  <c r="L2537" i="1"/>
  <c r="AO2537" i="1" s="1"/>
  <c r="O2537" i="1"/>
  <c r="AR2537" i="1" s="1"/>
  <c r="M2537" i="1"/>
  <c r="AP2537" i="1" s="1"/>
  <c r="J5165" i="1"/>
  <c r="O5165" i="1"/>
  <c r="AR5165" i="1" s="1"/>
  <c r="N5165" i="1"/>
  <c r="AQ5165" i="1" s="1"/>
  <c r="M5165" i="1"/>
  <c r="AP5165" i="1" s="1"/>
  <c r="L5165" i="1"/>
  <c r="AO5165" i="1" s="1"/>
  <c r="N3181" i="1"/>
  <c r="AQ3181" i="1" s="1"/>
  <c r="M3181" i="1"/>
  <c r="AP3181" i="1" s="1"/>
  <c r="L3181" i="1"/>
  <c r="AO3181" i="1" s="1"/>
  <c r="J3181" i="1"/>
  <c r="O3181" i="1"/>
  <c r="AR3181" i="1" s="1"/>
  <c r="O2189" i="1"/>
  <c r="AR2189" i="1" s="1"/>
  <c r="M2189" i="1"/>
  <c r="AP2189" i="1" s="1"/>
  <c r="L2189" i="1"/>
  <c r="AO2189" i="1" s="1"/>
  <c r="N2189" i="1"/>
  <c r="AQ2189" i="1" s="1"/>
  <c r="J2189" i="1"/>
  <c r="Y3532" i="1"/>
  <c r="Z3531" i="1"/>
  <c r="P3329" i="1"/>
  <c r="AN3329" i="1"/>
  <c r="Q4519" i="1"/>
  <c r="AS4519" i="1"/>
  <c r="Q5511" i="1"/>
  <c r="AS5511" i="1"/>
  <c r="AS2187" i="1"/>
  <c r="Q2187" i="1"/>
  <c r="P2089" i="1"/>
  <c r="AN2089" i="1"/>
  <c r="AN4073" i="1"/>
  <c r="P4073" i="1"/>
  <c r="Y5317" i="1"/>
  <c r="Z5316" i="1"/>
  <c r="Z3183" i="1"/>
  <c r="Y3184" i="1"/>
  <c r="Z5068" i="1"/>
  <c r="Y5069" i="1"/>
  <c r="A2108" i="1"/>
  <c r="AM2107" i="1"/>
  <c r="O4521" i="1"/>
  <c r="AR4521" i="1" s="1"/>
  <c r="N4521" i="1"/>
  <c r="AQ4521" i="1" s="1"/>
  <c r="M4521" i="1"/>
  <c r="AP4521" i="1" s="1"/>
  <c r="J4521" i="1"/>
  <c r="L4521" i="1"/>
  <c r="AO4521" i="1" s="1"/>
  <c r="M4074" i="1"/>
  <c r="AP4074" i="1" s="1"/>
  <c r="J4074" i="1"/>
  <c r="O4074" i="1"/>
  <c r="AR4074" i="1" s="1"/>
  <c r="N4074" i="1"/>
  <c r="AQ4074" i="1" s="1"/>
  <c r="L4074" i="1"/>
  <c r="AO4074" i="1" s="1"/>
  <c r="J3529" i="1"/>
  <c r="M3529" i="1"/>
  <c r="AP3529" i="1" s="1"/>
  <c r="O3529" i="1"/>
  <c r="AR3529" i="1" s="1"/>
  <c r="N3529" i="1"/>
  <c r="AQ3529" i="1" s="1"/>
  <c r="L3529" i="1"/>
  <c r="AO3529" i="1" s="1"/>
  <c r="AN5313" i="1"/>
  <c r="P5313" i="1"/>
  <c r="Q4072" i="1"/>
  <c r="AS4072" i="1"/>
  <c r="O2090" i="1"/>
  <c r="AR2090" i="1" s="1"/>
  <c r="N2090" i="1"/>
  <c r="AQ2090" i="1" s="1"/>
  <c r="M2090" i="1"/>
  <c r="AP2090" i="1" s="1"/>
  <c r="L2090" i="1"/>
  <c r="AO2090" i="1" s="1"/>
  <c r="J2090" i="1"/>
  <c r="A1108" i="1"/>
  <c r="AM1107" i="1"/>
  <c r="Y2093" i="1"/>
  <c r="Z2092" i="1"/>
  <c r="P4172" i="1"/>
  <c r="AN4172" i="1"/>
  <c r="AS3527" i="1"/>
  <c r="Q3527" i="1"/>
  <c r="Y4176" i="1"/>
  <c r="Z4175" i="1"/>
  <c r="Y3333" i="1"/>
  <c r="Z3332" i="1"/>
  <c r="A5108" i="1"/>
  <c r="AM5107" i="1"/>
  <c r="P2188" i="1"/>
  <c r="AN2188" i="1"/>
  <c r="P3081" i="1"/>
  <c r="AN3081" i="1"/>
  <c r="Q5163" i="1"/>
  <c r="AS5163" i="1"/>
  <c r="Z3084" i="1"/>
  <c r="Y3085" i="1"/>
  <c r="M5066" i="1"/>
  <c r="AP5066" i="1" s="1"/>
  <c r="L5066" i="1"/>
  <c r="AO5066" i="1" s="1"/>
  <c r="J5066" i="1"/>
  <c r="O5066" i="1"/>
  <c r="AR5066" i="1" s="1"/>
  <c r="N5066" i="1"/>
  <c r="AQ5066" i="1" s="1"/>
  <c r="J4322" i="1"/>
  <c r="O4322" i="1"/>
  <c r="AR4322" i="1" s="1"/>
  <c r="M4322" i="1"/>
  <c r="AP4322" i="1" s="1"/>
  <c r="N4322" i="1"/>
  <c r="AQ4322" i="1" s="1"/>
  <c r="L4322" i="1"/>
  <c r="AO4322" i="1" s="1"/>
  <c r="O5314" i="1"/>
  <c r="AR5314" i="1" s="1"/>
  <c r="N5314" i="1"/>
  <c r="AQ5314" i="1" s="1"/>
  <c r="L5314" i="1"/>
  <c r="AO5314" i="1" s="1"/>
  <c r="J5314" i="1"/>
  <c r="M5314" i="1"/>
  <c r="AP5314" i="1" s="1"/>
  <c r="I1546" i="1"/>
  <c r="K1546" i="1"/>
  <c r="I1099" i="1"/>
  <c r="K1099" i="1"/>
  <c r="I1198" i="1"/>
  <c r="K1198" i="1"/>
  <c r="I1347" i="1"/>
  <c r="K1347" i="1"/>
  <c r="AN1196" i="1"/>
  <c r="P1196" i="1"/>
  <c r="AN1544" i="1"/>
  <c r="P1544" i="1"/>
  <c r="AS1344" i="1"/>
  <c r="Q1344" i="1"/>
  <c r="Y1349" i="1"/>
  <c r="Z1348" i="1"/>
  <c r="O1197" i="1"/>
  <c r="AR1197" i="1" s="1"/>
  <c r="N1197" i="1"/>
  <c r="AQ1197" i="1" s="1"/>
  <c r="M1197" i="1"/>
  <c r="AP1197" i="1" s="1"/>
  <c r="L1197" i="1"/>
  <c r="AO1197" i="1" s="1"/>
  <c r="J1197" i="1"/>
  <c r="Z1547" i="1"/>
  <c r="Y1548" i="1"/>
  <c r="Q1543" i="1"/>
  <c r="AS1543" i="1"/>
  <c r="L1545" i="1"/>
  <c r="AO1545" i="1" s="1"/>
  <c r="O1545" i="1"/>
  <c r="AR1545" i="1" s="1"/>
  <c r="J1545" i="1"/>
  <c r="N1545" i="1"/>
  <c r="AQ1545" i="1" s="1"/>
  <c r="M1545" i="1"/>
  <c r="AP1545" i="1" s="1"/>
  <c r="Q1195" i="1"/>
  <c r="AS1195" i="1"/>
  <c r="P1345" i="1"/>
  <c r="AN1345" i="1"/>
  <c r="J1098" i="1"/>
  <c r="O1098" i="1"/>
  <c r="AR1098" i="1" s="1"/>
  <c r="M1098" i="1"/>
  <c r="AP1098" i="1" s="1"/>
  <c r="N1098" i="1"/>
  <c r="AQ1098" i="1" s="1"/>
  <c r="L1098" i="1"/>
  <c r="AO1098" i="1" s="1"/>
  <c r="Z1100" i="1"/>
  <c r="Y1101" i="1"/>
  <c r="Y1200" i="1"/>
  <c r="Z1199" i="1"/>
  <c r="Q1096" i="1"/>
  <c r="AS1096" i="1"/>
  <c r="AN1097" i="1"/>
  <c r="P1097" i="1"/>
  <c r="J1346" i="1"/>
  <c r="O1346" i="1"/>
  <c r="AR1346" i="1" s="1"/>
  <c r="N1346" i="1"/>
  <c r="AQ1346" i="1" s="1"/>
  <c r="M1346" i="1"/>
  <c r="AP1346" i="1" s="1"/>
  <c r="L1346" i="1"/>
  <c r="AO1346" i="1" s="1"/>
  <c r="AN552" i="1"/>
  <c r="AN353" i="1"/>
  <c r="Q202" i="1"/>
  <c r="AN204" i="1"/>
  <c r="AS351" i="1"/>
  <c r="AS550" i="1"/>
  <c r="Q550" i="1"/>
  <c r="K354" i="1"/>
  <c r="K205" i="1"/>
  <c r="K553" i="1"/>
  <c r="I354" i="1"/>
  <c r="J354" i="1" s="1"/>
  <c r="I205" i="1"/>
  <c r="J205" i="1" s="1"/>
  <c r="I553" i="1"/>
  <c r="J553" i="1" s="1"/>
  <c r="AS202" i="1"/>
  <c r="Q351" i="1"/>
  <c r="P551" i="1"/>
  <c r="P203" i="1"/>
  <c r="P352" i="1"/>
  <c r="L552" i="1"/>
  <c r="AO552" i="1" s="1"/>
  <c r="M552" i="1"/>
  <c r="AP552" i="1" s="1"/>
  <c r="O552" i="1"/>
  <c r="AR552" i="1" s="1"/>
  <c r="N552" i="1"/>
  <c r="AQ552" i="1" s="1"/>
  <c r="Y207" i="1"/>
  <c r="Z206" i="1"/>
  <c r="Y356" i="1"/>
  <c r="Z355" i="1"/>
  <c r="L353" i="1"/>
  <c r="AO353" i="1" s="1"/>
  <c r="N353" i="1"/>
  <c r="AQ353" i="1" s="1"/>
  <c r="O353" i="1"/>
  <c r="AR353" i="1" s="1"/>
  <c r="M353" i="1"/>
  <c r="AP353" i="1" s="1"/>
  <c r="Y555" i="1"/>
  <c r="Z554" i="1"/>
  <c r="O204" i="1"/>
  <c r="AR204" i="1" s="1"/>
  <c r="M204" i="1"/>
  <c r="AP204" i="1" s="1"/>
  <c r="L204" i="1"/>
  <c r="AO204" i="1" s="1"/>
  <c r="N204" i="1"/>
  <c r="AQ204" i="1" s="1"/>
  <c r="T2191" i="1"/>
  <c r="S2191" i="1"/>
  <c r="U2191" i="1"/>
  <c r="E2191" i="1"/>
  <c r="V2191" i="1"/>
  <c r="R2191" i="1"/>
  <c r="F2191" i="1"/>
  <c r="V3084" i="1"/>
  <c r="T3084" i="1"/>
  <c r="F3084" i="1"/>
  <c r="E3084" i="1"/>
  <c r="S3084" i="1"/>
  <c r="U3084" i="1"/>
  <c r="R3084" i="1"/>
  <c r="F5167" i="1"/>
  <c r="U5167" i="1"/>
  <c r="T5167" i="1"/>
  <c r="R5167" i="1"/>
  <c r="S5167" i="1"/>
  <c r="E5167" i="1"/>
  <c r="V5167" i="1"/>
  <c r="S4324" i="1"/>
  <c r="F4324" i="1"/>
  <c r="T4324" i="1"/>
  <c r="E4324" i="1"/>
  <c r="U4324" i="1"/>
  <c r="R4324" i="1"/>
  <c r="V4324" i="1"/>
  <c r="S5515" i="1"/>
  <c r="E5515" i="1"/>
  <c r="U5515" i="1"/>
  <c r="T5515" i="1"/>
  <c r="F5515" i="1"/>
  <c r="R5515" i="1"/>
  <c r="V5515" i="1"/>
  <c r="V5068" i="1"/>
  <c r="R5068" i="1"/>
  <c r="F5068" i="1"/>
  <c r="U5068" i="1"/>
  <c r="E5068" i="1"/>
  <c r="T5068" i="1"/>
  <c r="S5068" i="1"/>
  <c r="U2340" i="1"/>
  <c r="V2340" i="1"/>
  <c r="S2340" i="1"/>
  <c r="T2340" i="1"/>
  <c r="R2340" i="1"/>
  <c r="E2340" i="1"/>
  <c r="F2340" i="1"/>
  <c r="U5316" i="1"/>
  <c r="E5316" i="1"/>
  <c r="F5316" i="1"/>
  <c r="V5316" i="1"/>
  <c r="S5316" i="1"/>
  <c r="T5316" i="1"/>
  <c r="R5316" i="1"/>
  <c r="V4175" i="1"/>
  <c r="F4175" i="1"/>
  <c r="S4175" i="1"/>
  <c r="E4175" i="1"/>
  <c r="T4175" i="1"/>
  <c r="R4175" i="1"/>
  <c r="U4175" i="1"/>
  <c r="S2539" i="1"/>
  <c r="F2539" i="1"/>
  <c r="T2539" i="1"/>
  <c r="U2539" i="1"/>
  <c r="V2539" i="1"/>
  <c r="R2539" i="1"/>
  <c r="E2539" i="1"/>
  <c r="V4523" i="1"/>
  <c r="E4523" i="1"/>
  <c r="T4523" i="1"/>
  <c r="F4523" i="1"/>
  <c r="U4523" i="1"/>
  <c r="R4523" i="1"/>
  <c r="S4523" i="1"/>
  <c r="R3531" i="1"/>
  <c r="V3531" i="1"/>
  <c r="F3531" i="1"/>
  <c r="E3531" i="1"/>
  <c r="S3531" i="1"/>
  <c r="U3531" i="1"/>
  <c r="T3531" i="1"/>
  <c r="U2092" i="1"/>
  <c r="V2092" i="1"/>
  <c r="E2092" i="1"/>
  <c r="T2092" i="1"/>
  <c r="S2092" i="1"/>
  <c r="F2092" i="1"/>
  <c r="R2092" i="1"/>
  <c r="U4076" i="1"/>
  <c r="E4076" i="1"/>
  <c r="T4076" i="1"/>
  <c r="R4076" i="1"/>
  <c r="S4076" i="1"/>
  <c r="F4076" i="1"/>
  <c r="V4076" i="1"/>
  <c r="V3332" i="1"/>
  <c r="F3332" i="1"/>
  <c r="U3332" i="1"/>
  <c r="E3332" i="1"/>
  <c r="T3332" i="1"/>
  <c r="R3332" i="1"/>
  <c r="S3332" i="1"/>
  <c r="U3183" i="1"/>
  <c r="E3183" i="1"/>
  <c r="T3183" i="1"/>
  <c r="S3183" i="1"/>
  <c r="R3183" i="1"/>
  <c r="F3183" i="1"/>
  <c r="V3183" i="1"/>
  <c r="S1348" i="1"/>
  <c r="R1348" i="1"/>
  <c r="F1348" i="1"/>
  <c r="T1348" i="1"/>
  <c r="U1348" i="1"/>
  <c r="V1348" i="1"/>
  <c r="E1348" i="1"/>
  <c r="T1100" i="1"/>
  <c r="F1100" i="1"/>
  <c r="R1100" i="1"/>
  <c r="S1100" i="1"/>
  <c r="V1100" i="1"/>
  <c r="U1100" i="1"/>
  <c r="E1100" i="1"/>
  <c r="S1199" i="1"/>
  <c r="V1199" i="1"/>
  <c r="U1199" i="1"/>
  <c r="E1199" i="1"/>
  <c r="R1199" i="1"/>
  <c r="F1199" i="1"/>
  <c r="T1199" i="1"/>
  <c r="S1547" i="1"/>
  <c r="R1547" i="1"/>
  <c r="F1547" i="1"/>
  <c r="U1547" i="1"/>
  <c r="T1547" i="1"/>
  <c r="E1547" i="1"/>
  <c r="V1547" i="1"/>
  <c r="T554" i="1"/>
  <c r="S554" i="1"/>
  <c r="V554" i="1"/>
  <c r="U554" i="1"/>
  <c r="R554" i="1"/>
  <c r="F554" i="1"/>
  <c r="E554" i="1"/>
  <c r="V355" i="1"/>
  <c r="S355" i="1"/>
  <c r="R355" i="1"/>
  <c r="U355" i="1"/>
  <c r="T355" i="1"/>
  <c r="F355" i="1"/>
  <c r="E355" i="1"/>
  <c r="V206" i="1"/>
  <c r="U206" i="1"/>
  <c r="T206" i="1"/>
  <c r="S206" i="1"/>
  <c r="R206" i="1"/>
  <c r="F206" i="1"/>
  <c r="E206" i="1"/>
  <c r="B206" i="4" l="1"/>
  <c r="B355" i="4"/>
  <c r="B554" i="4"/>
  <c r="A185" i="1"/>
  <c r="AM184" i="1"/>
  <c r="K3183" i="1"/>
  <c r="I3183" i="1"/>
  <c r="K3332" i="1"/>
  <c r="I3332" i="1"/>
  <c r="I4076" i="1"/>
  <c r="K4076" i="1"/>
  <c r="K2092" i="1"/>
  <c r="I2092" i="1"/>
  <c r="K3531" i="1"/>
  <c r="I3531" i="1"/>
  <c r="I4523" i="1"/>
  <c r="K4523" i="1"/>
  <c r="I2539" i="1"/>
  <c r="K2539" i="1"/>
  <c r="I4175" i="1"/>
  <c r="K4175" i="1"/>
  <c r="K5316" i="1"/>
  <c r="I5316" i="1"/>
  <c r="I2340" i="1"/>
  <c r="K2340" i="1"/>
  <c r="I5068" i="1"/>
  <c r="K5068" i="1"/>
  <c r="I5515" i="1"/>
  <c r="K5515" i="1"/>
  <c r="K4324" i="1"/>
  <c r="I4324" i="1"/>
  <c r="I5167" i="1"/>
  <c r="K5167" i="1"/>
  <c r="K3084" i="1"/>
  <c r="I3084" i="1"/>
  <c r="I2191" i="1"/>
  <c r="K2191" i="1"/>
  <c r="AN2090" i="1"/>
  <c r="P2090" i="1"/>
  <c r="AS5313" i="1"/>
  <c r="Q5313" i="1"/>
  <c r="AS2089" i="1"/>
  <c r="Q2089" i="1"/>
  <c r="Q3329" i="1"/>
  <c r="AS3329" i="1"/>
  <c r="P2537" i="1"/>
  <c r="AN2537" i="1"/>
  <c r="AS3180" i="1"/>
  <c r="Q3180" i="1"/>
  <c r="P3082" i="1"/>
  <c r="AN3082" i="1"/>
  <c r="Q2337" i="1"/>
  <c r="AS2337" i="1"/>
  <c r="P2338" i="1"/>
  <c r="AN2338" i="1"/>
  <c r="M3331" i="1"/>
  <c r="AP3331" i="1" s="1"/>
  <c r="L3331" i="1"/>
  <c r="AO3331" i="1" s="1"/>
  <c r="N3331" i="1"/>
  <c r="AQ3331" i="1" s="1"/>
  <c r="O3331" i="1"/>
  <c r="AR3331" i="1" s="1"/>
  <c r="J3331" i="1"/>
  <c r="A5109" i="1"/>
  <c r="AM5108" i="1"/>
  <c r="AN5066" i="1"/>
  <c r="P5066" i="1"/>
  <c r="Z3333" i="1"/>
  <c r="Y3334" i="1"/>
  <c r="AS4172" i="1"/>
  <c r="Q4172" i="1"/>
  <c r="Q5065" i="1"/>
  <c r="AS5065" i="1"/>
  <c r="J3182" i="1"/>
  <c r="N3182" i="1"/>
  <c r="AQ3182" i="1" s="1"/>
  <c r="O3182" i="1"/>
  <c r="AR3182" i="1" s="1"/>
  <c r="M3182" i="1"/>
  <c r="AP3182" i="1" s="1"/>
  <c r="L3182" i="1"/>
  <c r="AO3182" i="1" s="1"/>
  <c r="N5067" i="1"/>
  <c r="AQ5067" i="1" s="1"/>
  <c r="M5067" i="1"/>
  <c r="AP5067" i="1" s="1"/>
  <c r="L5067" i="1"/>
  <c r="AO5067" i="1" s="1"/>
  <c r="J5067" i="1"/>
  <c r="O5067" i="1"/>
  <c r="AR5067" i="1" s="1"/>
  <c r="J5514" i="1"/>
  <c r="O5514" i="1"/>
  <c r="AR5514" i="1" s="1"/>
  <c r="L5514" i="1"/>
  <c r="AO5514" i="1" s="1"/>
  <c r="N5514" i="1"/>
  <c r="AQ5514" i="1" s="1"/>
  <c r="M5514" i="1"/>
  <c r="AP5514" i="1" s="1"/>
  <c r="AN4074" i="1"/>
  <c r="P4074" i="1"/>
  <c r="A2109" i="1"/>
  <c r="AM2108" i="1"/>
  <c r="Z4077" i="1"/>
  <c r="Y4078" i="1"/>
  <c r="O5315" i="1"/>
  <c r="AR5315" i="1" s="1"/>
  <c r="N5315" i="1"/>
  <c r="AQ5315" i="1" s="1"/>
  <c r="L5315" i="1"/>
  <c r="AO5315" i="1" s="1"/>
  <c r="M5315" i="1"/>
  <c r="AP5315" i="1" s="1"/>
  <c r="J5315" i="1"/>
  <c r="J4522" i="1"/>
  <c r="O4522" i="1"/>
  <c r="AR4522" i="1" s="1"/>
  <c r="N4522" i="1"/>
  <c r="AQ4522" i="1" s="1"/>
  <c r="L4522" i="1"/>
  <c r="AO4522" i="1" s="1"/>
  <c r="M4522" i="1"/>
  <c r="AP4522" i="1" s="1"/>
  <c r="O4075" i="1"/>
  <c r="AR4075" i="1" s="1"/>
  <c r="N4075" i="1"/>
  <c r="AQ4075" i="1" s="1"/>
  <c r="J4075" i="1"/>
  <c r="M4075" i="1"/>
  <c r="AP4075" i="1" s="1"/>
  <c r="L4075" i="1"/>
  <c r="AO4075" i="1" s="1"/>
  <c r="AS3081" i="1"/>
  <c r="Q3081" i="1"/>
  <c r="Y5070" i="1"/>
  <c r="Z5069" i="1"/>
  <c r="Y3533" i="1"/>
  <c r="Z3532" i="1"/>
  <c r="P3181" i="1"/>
  <c r="AN3181" i="1"/>
  <c r="P5165" i="1"/>
  <c r="AN5165" i="1"/>
  <c r="Z5516" i="1"/>
  <c r="Y5517" i="1"/>
  <c r="Q2536" i="1"/>
  <c r="AS2536" i="1"/>
  <c r="Z4325" i="1"/>
  <c r="Y4326" i="1"/>
  <c r="AN5513" i="1"/>
  <c r="P5513" i="1"/>
  <c r="Z2540" i="1"/>
  <c r="Y2541" i="1"/>
  <c r="M3083" i="1"/>
  <c r="AP3083" i="1" s="1"/>
  <c r="J3083" i="1"/>
  <c r="L3083" i="1"/>
  <c r="AO3083" i="1" s="1"/>
  <c r="O3083" i="1"/>
  <c r="AR3083" i="1" s="1"/>
  <c r="N3083" i="1"/>
  <c r="AQ3083" i="1" s="1"/>
  <c r="Z3085" i="1"/>
  <c r="Y3086" i="1"/>
  <c r="Y2094" i="1"/>
  <c r="Z2093" i="1"/>
  <c r="Z5317" i="1"/>
  <c r="Y5318" i="1"/>
  <c r="AN2189" i="1"/>
  <c r="P2189" i="1"/>
  <c r="Z4524" i="1"/>
  <c r="Y4525" i="1"/>
  <c r="Z2341" i="1"/>
  <c r="Y2342" i="1"/>
  <c r="A4109" i="1"/>
  <c r="AM4108" i="1"/>
  <c r="L2339" i="1"/>
  <c r="AO2339" i="1" s="1"/>
  <c r="J2339" i="1"/>
  <c r="O2339" i="1"/>
  <c r="AR2339" i="1" s="1"/>
  <c r="M2339" i="1"/>
  <c r="AP2339" i="1" s="1"/>
  <c r="N2339" i="1"/>
  <c r="AQ2339" i="1" s="1"/>
  <c r="M4174" i="1"/>
  <c r="AP4174" i="1" s="1"/>
  <c r="L4174" i="1"/>
  <c r="AO4174" i="1" s="1"/>
  <c r="O4174" i="1"/>
  <c r="AR4174" i="1" s="1"/>
  <c r="J4174" i="1"/>
  <c r="N4174" i="1"/>
  <c r="AQ4174" i="1" s="1"/>
  <c r="P4521" i="1"/>
  <c r="AN4521" i="1"/>
  <c r="AS4073" i="1"/>
  <c r="Q4073" i="1"/>
  <c r="Q4321" i="1"/>
  <c r="AS4321" i="1"/>
  <c r="Z5168" i="1"/>
  <c r="Y5169" i="1"/>
  <c r="M2091" i="1"/>
  <c r="AP2091" i="1" s="1"/>
  <c r="J2091" i="1"/>
  <c r="O2091" i="1"/>
  <c r="AR2091" i="1" s="1"/>
  <c r="L2091" i="1"/>
  <c r="AO2091" i="1" s="1"/>
  <c r="N2091" i="1"/>
  <c r="AQ2091" i="1" s="1"/>
  <c r="J2190" i="1"/>
  <c r="O2190" i="1"/>
  <c r="AR2190" i="1" s="1"/>
  <c r="L2190" i="1"/>
  <c r="AO2190" i="1" s="1"/>
  <c r="M2190" i="1"/>
  <c r="AP2190" i="1" s="1"/>
  <c r="N2190" i="1"/>
  <c r="AQ2190" i="1" s="1"/>
  <c r="Q2188" i="1"/>
  <c r="AS2188" i="1"/>
  <c r="Z4176" i="1"/>
  <c r="Y4177" i="1"/>
  <c r="AN5314" i="1"/>
  <c r="P5314" i="1"/>
  <c r="P4322" i="1"/>
  <c r="AN4322" i="1"/>
  <c r="A1109" i="1"/>
  <c r="AM1108" i="1"/>
  <c r="P3529" i="1"/>
  <c r="AN3529" i="1"/>
  <c r="Y3185" i="1"/>
  <c r="Z3184" i="1"/>
  <c r="Q4520" i="1"/>
  <c r="AS4520" i="1"/>
  <c r="Q5164" i="1"/>
  <c r="AS5164" i="1"/>
  <c r="AS5512" i="1"/>
  <c r="Q5512" i="1"/>
  <c r="P4173" i="1"/>
  <c r="AN4173" i="1"/>
  <c r="A3109" i="1"/>
  <c r="AM3108" i="1"/>
  <c r="O5166" i="1"/>
  <c r="AR5166" i="1" s="1"/>
  <c r="N5166" i="1"/>
  <c r="AQ5166" i="1" s="1"/>
  <c r="L5166" i="1"/>
  <c r="AO5166" i="1" s="1"/>
  <c r="J5166" i="1"/>
  <c r="M5166" i="1"/>
  <c r="AP5166" i="1" s="1"/>
  <c r="O4323" i="1"/>
  <c r="AR4323" i="1" s="1"/>
  <c r="M4323" i="1"/>
  <c r="AP4323" i="1" s="1"/>
  <c r="L4323" i="1"/>
  <c r="AO4323" i="1" s="1"/>
  <c r="J4323" i="1"/>
  <c r="N4323" i="1"/>
  <c r="AQ4323" i="1" s="1"/>
  <c r="AN3330" i="1"/>
  <c r="P3330" i="1"/>
  <c r="Y2193" i="1"/>
  <c r="Z2192" i="1"/>
  <c r="Q3528" i="1"/>
  <c r="AS3528" i="1"/>
  <c r="N2538" i="1"/>
  <c r="AQ2538" i="1" s="1"/>
  <c r="M2538" i="1"/>
  <c r="AP2538" i="1" s="1"/>
  <c r="L2538" i="1"/>
  <c r="AO2538" i="1" s="1"/>
  <c r="O2538" i="1"/>
  <c r="AR2538" i="1" s="1"/>
  <c r="J2538" i="1"/>
  <c r="N3530" i="1"/>
  <c r="AQ3530" i="1" s="1"/>
  <c r="L3530" i="1"/>
  <c r="AO3530" i="1" s="1"/>
  <c r="M3530" i="1"/>
  <c r="AP3530" i="1" s="1"/>
  <c r="O3530" i="1"/>
  <c r="AR3530" i="1" s="1"/>
  <c r="J3530" i="1"/>
  <c r="K1547" i="1"/>
  <c r="I1547" i="1"/>
  <c r="K1199" i="1"/>
  <c r="I1199" i="1"/>
  <c r="I1100" i="1"/>
  <c r="K1100" i="1"/>
  <c r="I1348" i="1"/>
  <c r="K1348" i="1"/>
  <c r="Z1349" i="1"/>
  <c r="Y1350" i="1"/>
  <c r="O1347" i="1"/>
  <c r="AR1347" i="1" s="1"/>
  <c r="M1347" i="1"/>
  <c r="AP1347" i="1" s="1"/>
  <c r="L1347" i="1"/>
  <c r="AO1347" i="1" s="1"/>
  <c r="N1347" i="1"/>
  <c r="AQ1347" i="1" s="1"/>
  <c r="J1347" i="1"/>
  <c r="AN1545" i="1"/>
  <c r="P1545" i="1"/>
  <c r="AN1197" i="1"/>
  <c r="P1197" i="1"/>
  <c r="Y1201" i="1"/>
  <c r="Z1200" i="1"/>
  <c r="AN1098" i="1"/>
  <c r="P1098" i="1"/>
  <c r="J1198" i="1"/>
  <c r="O1198" i="1"/>
  <c r="AR1198" i="1" s="1"/>
  <c r="N1198" i="1"/>
  <c r="AQ1198" i="1" s="1"/>
  <c r="M1198" i="1"/>
  <c r="AP1198" i="1" s="1"/>
  <c r="L1198" i="1"/>
  <c r="AO1198" i="1" s="1"/>
  <c r="AN1346" i="1"/>
  <c r="P1346" i="1"/>
  <c r="Z1101" i="1"/>
  <c r="AS1544" i="1"/>
  <c r="Q1544" i="1"/>
  <c r="AS1097" i="1"/>
  <c r="Q1097" i="1"/>
  <c r="AS1345" i="1"/>
  <c r="Q1345" i="1"/>
  <c r="L1099" i="1"/>
  <c r="AO1099" i="1" s="1"/>
  <c r="M1099" i="1"/>
  <c r="AP1099" i="1" s="1"/>
  <c r="O1099" i="1"/>
  <c r="AR1099" i="1" s="1"/>
  <c r="J1099" i="1"/>
  <c r="N1099" i="1"/>
  <c r="AQ1099" i="1" s="1"/>
  <c r="Q1196" i="1"/>
  <c r="AS1196" i="1"/>
  <c r="Y1549" i="1"/>
  <c r="Z1548" i="1"/>
  <c r="L1546" i="1"/>
  <c r="AO1546" i="1" s="1"/>
  <c r="J1546" i="1"/>
  <c r="O1546" i="1"/>
  <c r="AR1546" i="1" s="1"/>
  <c r="N1546" i="1"/>
  <c r="AQ1546" i="1" s="1"/>
  <c r="M1546" i="1"/>
  <c r="AP1546" i="1" s="1"/>
  <c r="Q352" i="1"/>
  <c r="Q203" i="1"/>
  <c r="AN553" i="1"/>
  <c r="AN354" i="1"/>
  <c r="Q551" i="1"/>
  <c r="AN205" i="1"/>
  <c r="K206" i="1"/>
  <c r="K355" i="1"/>
  <c r="K554" i="1"/>
  <c r="I206" i="1"/>
  <c r="J206" i="1" s="1"/>
  <c r="I355" i="1"/>
  <c r="J355" i="1" s="1"/>
  <c r="I554" i="1"/>
  <c r="J554" i="1" s="1"/>
  <c r="AS352" i="1"/>
  <c r="AS203" i="1"/>
  <c r="AS551" i="1"/>
  <c r="P204" i="1"/>
  <c r="P353" i="1"/>
  <c r="P552" i="1"/>
  <c r="Z207" i="1"/>
  <c r="Y208" i="1"/>
  <c r="M205" i="1"/>
  <c r="AP205" i="1" s="1"/>
  <c r="N205" i="1"/>
  <c r="AQ205" i="1" s="1"/>
  <c r="O205" i="1"/>
  <c r="AR205" i="1" s="1"/>
  <c r="L205" i="1"/>
  <c r="AO205" i="1" s="1"/>
  <c r="M354" i="1"/>
  <c r="AP354" i="1" s="1"/>
  <c r="L354" i="1"/>
  <c r="AO354" i="1" s="1"/>
  <c r="O354" i="1"/>
  <c r="AR354" i="1" s="1"/>
  <c r="N354" i="1"/>
  <c r="AQ354" i="1" s="1"/>
  <c r="Z356" i="1"/>
  <c r="Y357" i="1"/>
  <c r="Z555" i="1"/>
  <c r="Y556" i="1"/>
  <c r="O553" i="1"/>
  <c r="AR553" i="1" s="1"/>
  <c r="L553" i="1"/>
  <c r="AO553" i="1" s="1"/>
  <c r="M553" i="1"/>
  <c r="AP553" i="1" s="1"/>
  <c r="N553" i="1"/>
  <c r="AQ553" i="1" s="1"/>
  <c r="V3532" i="1"/>
  <c r="S3532" i="1"/>
  <c r="R3532" i="1"/>
  <c r="F3532" i="1"/>
  <c r="E3532" i="1"/>
  <c r="U3532" i="1"/>
  <c r="T3532" i="1"/>
  <c r="T2540" i="1"/>
  <c r="R2540" i="1"/>
  <c r="S2540" i="1"/>
  <c r="V2540" i="1"/>
  <c r="F2540" i="1"/>
  <c r="U2540" i="1"/>
  <c r="E2540" i="1"/>
  <c r="R3085" i="1"/>
  <c r="T3085" i="1"/>
  <c r="S3085" i="1"/>
  <c r="F3085" i="1"/>
  <c r="E3085" i="1"/>
  <c r="V3085" i="1"/>
  <c r="U3085" i="1"/>
  <c r="R4325" i="1"/>
  <c r="V4325" i="1"/>
  <c r="F4325" i="1"/>
  <c r="E4325" i="1"/>
  <c r="U4325" i="1"/>
  <c r="T4325" i="1"/>
  <c r="S4325" i="1"/>
  <c r="E4524" i="1"/>
  <c r="T4524" i="1"/>
  <c r="U4524" i="1"/>
  <c r="V4524" i="1"/>
  <c r="S4524" i="1"/>
  <c r="R4524" i="1"/>
  <c r="F4524" i="1"/>
  <c r="V3184" i="1"/>
  <c r="S3184" i="1"/>
  <c r="T3184" i="1"/>
  <c r="F3184" i="1"/>
  <c r="E3184" i="1"/>
  <c r="U3184" i="1"/>
  <c r="R3184" i="1"/>
  <c r="S2192" i="1"/>
  <c r="V2192" i="1"/>
  <c r="F2192" i="1"/>
  <c r="R2192" i="1"/>
  <c r="U2192" i="1"/>
  <c r="E2192" i="1"/>
  <c r="T2192" i="1"/>
  <c r="T2341" i="1"/>
  <c r="E2341" i="1"/>
  <c r="U2341" i="1"/>
  <c r="V2341" i="1"/>
  <c r="R2341" i="1"/>
  <c r="S2341" i="1"/>
  <c r="F2341" i="1"/>
  <c r="R3333" i="1"/>
  <c r="V3333" i="1"/>
  <c r="T3333" i="1"/>
  <c r="E3333" i="1"/>
  <c r="F3333" i="1"/>
  <c r="U3333" i="1"/>
  <c r="S3333" i="1"/>
  <c r="T5069" i="1"/>
  <c r="V5069" i="1"/>
  <c r="R5069" i="1"/>
  <c r="F5069" i="1"/>
  <c r="U5069" i="1"/>
  <c r="E5069" i="1"/>
  <c r="S5069" i="1"/>
  <c r="T5516" i="1"/>
  <c r="S5516" i="1"/>
  <c r="V5516" i="1"/>
  <c r="R5516" i="1"/>
  <c r="E5516" i="1"/>
  <c r="U5516" i="1"/>
  <c r="F5516" i="1"/>
  <c r="E2093" i="1"/>
  <c r="S2093" i="1"/>
  <c r="V2093" i="1"/>
  <c r="R2093" i="1"/>
  <c r="T2093" i="1"/>
  <c r="F2093" i="1"/>
  <c r="U2093" i="1"/>
  <c r="F5317" i="1"/>
  <c r="R5317" i="1"/>
  <c r="U5317" i="1"/>
  <c r="T5317" i="1"/>
  <c r="E5317" i="1"/>
  <c r="V5317" i="1"/>
  <c r="S5317" i="1"/>
  <c r="U4176" i="1"/>
  <c r="V4176" i="1"/>
  <c r="R4176" i="1"/>
  <c r="F4176" i="1"/>
  <c r="S4176" i="1"/>
  <c r="T4176" i="1"/>
  <c r="E4176" i="1"/>
  <c r="V4077" i="1"/>
  <c r="E4077" i="1"/>
  <c r="T4077" i="1"/>
  <c r="U4077" i="1"/>
  <c r="S4077" i="1"/>
  <c r="F4077" i="1"/>
  <c r="R4077" i="1"/>
  <c r="R5168" i="1"/>
  <c r="T5168" i="1"/>
  <c r="E5168" i="1"/>
  <c r="V5168" i="1"/>
  <c r="U5168" i="1"/>
  <c r="S5168" i="1"/>
  <c r="F5168" i="1"/>
  <c r="U1349" i="1"/>
  <c r="S1349" i="1"/>
  <c r="V1349" i="1"/>
  <c r="E1349" i="1"/>
  <c r="R1349" i="1"/>
  <c r="T1349" i="1"/>
  <c r="F1349" i="1"/>
  <c r="S1101" i="1"/>
  <c r="U1101" i="1"/>
  <c r="F1101" i="1"/>
  <c r="E1101" i="1"/>
  <c r="T1101" i="1"/>
  <c r="R1101" i="1"/>
  <c r="V1101" i="1"/>
  <c r="R1548" i="1"/>
  <c r="E1548" i="1"/>
  <c r="V1548" i="1"/>
  <c r="U1548" i="1"/>
  <c r="F1548" i="1"/>
  <c r="T1548" i="1"/>
  <c r="S1548" i="1"/>
  <c r="V1200" i="1"/>
  <c r="U1200" i="1"/>
  <c r="T1200" i="1"/>
  <c r="F1200" i="1"/>
  <c r="S1200" i="1"/>
  <c r="R1200" i="1"/>
  <c r="E1200" i="1"/>
  <c r="S555" i="1"/>
  <c r="R555" i="1"/>
  <c r="V555" i="1"/>
  <c r="U555" i="1"/>
  <c r="T555" i="1"/>
  <c r="F555" i="1"/>
  <c r="E555" i="1"/>
  <c r="T356" i="1"/>
  <c r="S356" i="1"/>
  <c r="R356" i="1"/>
  <c r="V356" i="1"/>
  <c r="U356" i="1"/>
  <c r="F356" i="1"/>
  <c r="E356" i="1"/>
  <c r="R207" i="1"/>
  <c r="V207" i="1"/>
  <c r="T207" i="1"/>
  <c r="U207" i="1"/>
  <c r="S207" i="1"/>
  <c r="F207" i="1"/>
  <c r="E207" i="1"/>
  <c r="B207" i="4" l="1"/>
  <c r="B356" i="4"/>
  <c r="B555" i="4"/>
  <c r="A186" i="1"/>
  <c r="AM185" i="1"/>
  <c r="K5168" i="1"/>
  <c r="I5168" i="1"/>
  <c r="K4077" i="1"/>
  <c r="I4077" i="1"/>
  <c r="I4176" i="1"/>
  <c r="K4176" i="1"/>
  <c r="I5317" i="1"/>
  <c r="K5317" i="1"/>
  <c r="K2093" i="1"/>
  <c r="I2093" i="1"/>
  <c r="K5516" i="1"/>
  <c r="I5516" i="1"/>
  <c r="K5069" i="1"/>
  <c r="I5069" i="1"/>
  <c r="K3333" i="1"/>
  <c r="I3333" i="1"/>
  <c r="I2341" i="1"/>
  <c r="K2341" i="1"/>
  <c r="K2192" i="1"/>
  <c r="I2192" i="1"/>
  <c r="I3184" i="1"/>
  <c r="K3184" i="1"/>
  <c r="K4524" i="1"/>
  <c r="I4524" i="1"/>
  <c r="K4325" i="1"/>
  <c r="I4325" i="1"/>
  <c r="K3085" i="1"/>
  <c r="I3085" i="1"/>
  <c r="I2540" i="1"/>
  <c r="K2540" i="1"/>
  <c r="I3532" i="1"/>
  <c r="K3532" i="1"/>
  <c r="P4323" i="1"/>
  <c r="AN4323" i="1"/>
  <c r="AS3529" i="1"/>
  <c r="Q3529" i="1"/>
  <c r="Z4177" i="1"/>
  <c r="Y4178" i="1"/>
  <c r="A4110" i="1"/>
  <c r="AM4109" i="1"/>
  <c r="Z5318" i="1"/>
  <c r="Y5319" i="1"/>
  <c r="Z3533" i="1"/>
  <c r="Y3534" i="1"/>
  <c r="AN3331" i="1"/>
  <c r="P3331" i="1"/>
  <c r="N2092" i="1"/>
  <c r="AQ2092" i="1" s="1"/>
  <c r="L2092" i="1"/>
  <c r="AO2092" i="1" s="1"/>
  <c r="M2092" i="1"/>
  <c r="AP2092" i="1" s="1"/>
  <c r="O2092" i="1"/>
  <c r="AR2092" i="1" s="1"/>
  <c r="J2092" i="1"/>
  <c r="AN2190" i="1"/>
  <c r="P2190" i="1"/>
  <c r="Q5513" i="1"/>
  <c r="AS5513" i="1"/>
  <c r="Z5517" i="1"/>
  <c r="Y5518" i="1"/>
  <c r="AN4522" i="1"/>
  <c r="P4522" i="1"/>
  <c r="Z3334" i="1"/>
  <c r="Y3335" i="1"/>
  <c r="O2191" i="1"/>
  <c r="AR2191" i="1" s="1"/>
  <c r="M2191" i="1"/>
  <c r="AP2191" i="1" s="1"/>
  <c r="J2191" i="1"/>
  <c r="N2191" i="1"/>
  <c r="AQ2191" i="1" s="1"/>
  <c r="L2191" i="1"/>
  <c r="AO2191" i="1" s="1"/>
  <c r="O5515" i="1"/>
  <c r="AR5515" i="1" s="1"/>
  <c r="N5515" i="1"/>
  <c r="AQ5515" i="1" s="1"/>
  <c r="M5515" i="1"/>
  <c r="AP5515" i="1" s="1"/>
  <c r="J5515" i="1"/>
  <c r="L5515" i="1"/>
  <c r="AO5515" i="1" s="1"/>
  <c r="L4175" i="1"/>
  <c r="AO4175" i="1" s="1"/>
  <c r="M4175" i="1"/>
  <c r="AP4175" i="1" s="1"/>
  <c r="J4175" i="1"/>
  <c r="N4175" i="1"/>
  <c r="AQ4175" i="1" s="1"/>
  <c r="O4175" i="1"/>
  <c r="AR4175" i="1" s="1"/>
  <c r="Y2343" i="1"/>
  <c r="Z2342" i="1"/>
  <c r="P4075" i="1"/>
  <c r="AN4075" i="1"/>
  <c r="P5315" i="1"/>
  <c r="AN5315" i="1"/>
  <c r="AN5514" i="1"/>
  <c r="P5514" i="1"/>
  <c r="Q3082" i="1"/>
  <c r="AS3082" i="1"/>
  <c r="L3084" i="1"/>
  <c r="AO3084" i="1" s="1"/>
  <c r="M3084" i="1"/>
  <c r="AP3084" i="1" s="1"/>
  <c r="J3084" i="1"/>
  <c r="O3084" i="1"/>
  <c r="AR3084" i="1" s="1"/>
  <c r="N3084" i="1"/>
  <c r="AQ3084" i="1" s="1"/>
  <c r="A3110" i="1"/>
  <c r="AM3109" i="1"/>
  <c r="A1110" i="1"/>
  <c r="AM1109" i="1"/>
  <c r="Z2193" i="1"/>
  <c r="Y2194" i="1"/>
  <c r="Q4521" i="1"/>
  <c r="AS4521" i="1"/>
  <c r="P3083" i="1"/>
  <c r="AN3083" i="1"/>
  <c r="A2110" i="1"/>
  <c r="AM2109" i="1"/>
  <c r="O5068" i="1"/>
  <c r="AR5068" i="1" s="1"/>
  <c r="N5068" i="1"/>
  <c r="AQ5068" i="1" s="1"/>
  <c r="M5068" i="1"/>
  <c r="AP5068" i="1" s="1"/>
  <c r="L5068" i="1"/>
  <c r="AO5068" i="1" s="1"/>
  <c r="J5068" i="1"/>
  <c r="O2539" i="1"/>
  <c r="AR2539" i="1" s="1"/>
  <c r="M2539" i="1"/>
  <c r="AP2539" i="1" s="1"/>
  <c r="L2539" i="1"/>
  <c r="AO2539" i="1" s="1"/>
  <c r="J2539" i="1"/>
  <c r="N2539" i="1"/>
  <c r="AQ2539" i="1" s="1"/>
  <c r="J4076" i="1"/>
  <c r="O4076" i="1"/>
  <c r="AR4076" i="1" s="1"/>
  <c r="L4076" i="1"/>
  <c r="AO4076" i="1" s="1"/>
  <c r="N4076" i="1"/>
  <c r="AQ4076" i="1" s="1"/>
  <c r="M4076" i="1"/>
  <c r="AP4076" i="1" s="1"/>
  <c r="Z5169" i="1"/>
  <c r="Y5170" i="1"/>
  <c r="P2538" i="1"/>
  <c r="AN2538" i="1"/>
  <c r="Q4173" i="1"/>
  <c r="AS4173" i="1"/>
  <c r="Z2094" i="1"/>
  <c r="Y2095" i="1"/>
  <c r="Z4326" i="1"/>
  <c r="Y4327" i="1"/>
  <c r="AS5165" i="1"/>
  <c r="Q5165" i="1"/>
  <c r="Z5070" i="1"/>
  <c r="Y5071" i="1"/>
  <c r="Q4074" i="1"/>
  <c r="AS4074" i="1"/>
  <c r="AN5067" i="1"/>
  <c r="P5067" i="1"/>
  <c r="P3182" i="1"/>
  <c r="AN3182" i="1"/>
  <c r="AS5066" i="1"/>
  <c r="Q5066" i="1"/>
  <c r="J3332" i="1"/>
  <c r="M3332" i="1"/>
  <c r="AP3332" i="1" s="1"/>
  <c r="N3332" i="1"/>
  <c r="AQ3332" i="1" s="1"/>
  <c r="O3332" i="1"/>
  <c r="AR3332" i="1" s="1"/>
  <c r="L3332" i="1"/>
  <c r="AO3332" i="1" s="1"/>
  <c r="AN3530" i="1"/>
  <c r="P3530" i="1"/>
  <c r="Z4525" i="1"/>
  <c r="Y4526" i="1"/>
  <c r="AS3330" i="1"/>
  <c r="Q3330" i="1"/>
  <c r="P5166" i="1"/>
  <c r="AN5166" i="1"/>
  <c r="Y3186" i="1"/>
  <c r="Z3185" i="1"/>
  <c r="AS4322" i="1"/>
  <c r="Q4322" i="1"/>
  <c r="P2091" i="1"/>
  <c r="AN2091" i="1"/>
  <c r="AN2339" i="1"/>
  <c r="P2339" i="1"/>
  <c r="Q2189" i="1"/>
  <c r="AS2189" i="1"/>
  <c r="Y3087" i="1"/>
  <c r="Z3086" i="1"/>
  <c r="AS2090" i="1"/>
  <c r="Q2090" i="1"/>
  <c r="M5167" i="1"/>
  <c r="AP5167" i="1" s="1"/>
  <c r="N5167" i="1"/>
  <c r="AQ5167" i="1" s="1"/>
  <c r="J5167" i="1"/>
  <c r="O5167" i="1"/>
  <c r="AR5167" i="1" s="1"/>
  <c r="L5167" i="1"/>
  <c r="AO5167" i="1" s="1"/>
  <c r="L2340" i="1"/>
  <c r="AO2340" i="1" s="1"/>
  <c r="N2340" i="1"/>
  <c r="AQ2340" i="1" s="1"/>
  <c r="O2340" i="1"/>
  <c r="AR2340" i="1" s="1"/>
  <c r="M2340" i="1"/>
  <c r="AP2340" i="1" s="1"/>
  <c r="J2340" i="1"/>
  <c r="O4523" i="1"/>
  <c r="AR4523" i="1" s="1"/>
  <c r="N4523" i="1"/>
  <c r="AQ4523" i="1" s="1"/>
  <c r="M4523" i="1"/>
  <c r="AP4523" i="1" s="1"/>
  <c r="L4523" i="1"/>
  <c r="AO4523" i="1" s="1"/>
  <c r="J4523" i="1"/>
  <c r="Q5314" i="1"/>
  <c r="AS5314" i="1"/>
  <c r="P4174" i="1"/>
  <c r="AN4174" i="1"/>
  <c r="Z2541" i="1"/>
  <c r="Y2542" i="1"/>
  <c r="AS3181" i="1"/>
  <c r="Q3181" i="1"/>
  <c r="Q2338" i="1"/>
  <c r="AS2338" i="1"/>
  <c r="AS2537" i="1"/>
  <c r="Q2537" i="1"/>
  <c r="M4324" i="1"/>
  <c r="AP4324" i="1" s="1"/>
  <c r="N4324" i="1"/>
  <c r="AQ4324" i="1" s="1"/>
  <c r="O4324" i="1"/>
  <c r="AR4324" i="1" s="1"/>
  <c r="J4324" i="1"/>
  <c r="L4324" i="1"/>
  <c r="AO4324" i="1" s="1"/>
  <c r="M5316" i="1"/>
  <c r="AP5316" i="1" s="1"/>
  <c r="L5316" i="1"/>
  <c r="AO5316" i="1" s="1"/>
  <c r="O5316" i="1"/>
  <c r="AR5316" i="1" s="1"/>
  <c r="J5316" i="1"/>
  <c r="N5316" i="1"/>
  <c r="AQ5316" i="1" s="1"/>
  <c r="J3531" i="1"/>
  <c r="O3531" i="1"/>
  <c r="AR3531" i="1" s="1"/>
  <c r="M3531" i="1"/>
  <c r="AP3531" i="1" s="1"/>
  <c r="L3531" i="1"/>
  <c r="AO3531" i="1" s="1"/>
  <c r="N3531" i="1"/>
  <c r="AQ3531" i="1" s="1"/>
  <c r="O3183" i="1"/>
  <c r="AR3183" i="1" s="1"/>
  <c r="M3183" i="1"/>
  <c r="AP3183" i="1" s="1"/>
  <c r="J3183" i="1"/>
  <c r="L3183" i="1"/>
  <c r="AO3183" i="1" s="1"/>
  <c r="N3183" i="1"/>
  <c r="AQ3183" i="1" s="1"/>
  <c r="Z4078" i="1"/>
  <c r="Y4079" i="1"/>
  <c r="A5110" i="1"/>
  <c r="AM5109" i="1"/>
  <c r="K1200" i="1"/>
  <c r="I1200" i="1"/>
  <c r="K1548" i="1"/>
  <c r="I1548" i="1"/>
  <c r="I1101" i="1"/>
  <c r="K1101" i="1"/>
  <c r="I1349" i="1"/>
  <c r="K1349" i="1"/>
  <c r="Z1549" i="1"/>
  <c r="Y1550" i="1"/>
  <c r="Q1346" i="1"/>
  <c r="AS1346" i="1"/>
  <c r="AN1347" i="1"/>
  <c r="P1347" i="1"/>
  <c r="O1348" i="1"/>
  <c r="AR1348" i="1" s="1"/>
  <c r="N1348" i="1"/>
  <c r="AQ1348" i="1" s="1"/>
  <c r="M1348" i="1"/>
  <c r="AP1348" i="1" s="1"/>
  <c r="J1348" i="1"/>
  <c r="L1348" i="1"/>
  <c r="AO1348" i="1" s="1"/>
  <c r="Y1202" i="1"/>
  <c r="Z1201" i="1"/>
  <c r="M1100" i="1"/>
  <c r="AP1100" i="1" s="1"/>
  <c r="L1100" i="1"/>
  <c r="AO1100" i="1" s="1"/>
  <c r="J1100" i="1"/>
  <c r="O1100" i="1"/>
  <c r="AR1100" i="1" s="1"/>
  <c r="N1100" i="1"/>
  <c r="AQ1100" i="1" s="1"/>
  <c r="AN1546" i="1"/>
  <c r="P1546" i="1"/>
  <c r="AN1099" i="1"/>
  <c r="P1099" i="1"/>
  <c r="Q1197" i="1"/>
  <c r="AS1197" i="1"/>
  <c r="L1199" i="1"/>
  <c r="AO1199" i="1" s="1"/>
  <c r="J1199" i="1"/>
  <c r="N1199" i="1"/>
  <c r="AQ1199" i="1" s="1"/>
  <c r="O1199" i="1"/>
  <c r="AR1199" i="1" s="1"/>
  <c r="M1199" i="1"/>
  <c r="AP1199" i="1" s="1"/>
  <c r="AN1198" i="1"/>
  <c r="P1198" i="1"/>
  <c r="Q1545" i="1"/>
  <c r="AS1545" i="1"/>
  <c r="Y1351" i="1"/>
  <c r="Z1350" i="1"/>
  <c r="J1547" i="1"/>
  <c r="M1547" i="1"/>
  <c r="AP1547" i="1" s="1"/>
  <c r="L1547" i="1"/>
  <c r="AO1547" i="1" s="1"/>
  <c r="O1547" i="1"/>
  <c r="AR1547" i="1" s="1"/>
  <c r="N1547" i="1"/>
  <c r="AQ1547" i="1" s="1"/>
  <c r="Q1098" i="1"/>
  <c r="AS1098" i="1"/>
  <c r="AN554" i="1"/>
  <c r="AN355" i="1"/>
  <c r="Q552" i="1"/>
  <c r="AN206" i="1"/>
  <c r="AS353" i="1"/>
  <c r="Q204" i="1"/>
  <c r="K207" i="1"/>
  <c r="K356" i="1"/>
  <c r="K555" i="1"/>
  <c r="AS552" i="1"/>
  <c r="AS204" i="1"/>
  <c r="I207" i="1"/>
  <c r="J207" i="1" s="1"/>
  <c r="I356" i="1"/>
  <c r="J356" i="1" s="1"/>
  <c r="I555" i="1"/>
  <c r="J555" i="1" s="1"/>
  <c r="Q353" i="1"/>
  <c r="P553" i="1"/>
  <c r="P354" i="1"/>
  <c r="P205" i="1"/>
  <c r="O355" i="1"/>
  <c r="AR355" i="1" s="1"/>
  <c r="N355" i="1"/>
  <c r="AQ355" i="1" s="1"/>
  <c r="M355" i="1"/>
  <c r="AP355" i="1" s="1"/>
  <c r="L355" i="1"/>
  <c r="AO355" i="1" s="1"/>
  <c r="Z208" i="1"/>
  <c r="Y209" i="1"/>
  <c r="Y358" i="1"/>
  <c r="Z357" i="1"/>
  <c r="L206" i="1"/>
  <c r="AO206" i="1" s="1"/>
  <c r="O206" i="1"/>
  <c r="AR206" i="1" s="1"/>
  <c r="M206" i="1"/>
  <c r="AP206" i="1" s="1"/>
  <c r="N206" i="1"/>
  <c r="AQ206" i="1" s="1"/>
  <c r="Z556" i="1"/>
  <c r="Y557" i="1"/>
  <c r="O554" i="1"/>
  <c r="AR554" i="1" s="1"/>
  <c r="L554" i="1"/>
  <c r="AO554" i="1" s="1"/>
  <c r="N554" i="1"/>
  <c r="AQ554" i="1" s="1"/>
  <c r="M554" i="1"/>
  <c r="AP554" i="1" s="1"/>
  <c r="U2094" i="1"/>
  <c r="R2094" i="1"/>
  <c r="T2094" i="1"/>
  <c r="V2094" i="1"/>
  <c r="E2094" i="1"/>
  <c r="F2094" i="1"/>
  <c r="S2094" i="1"/>
  <c r="V5318" i="1"/>
  <c r="U5318" i="1"/>
  <c r="F5318" i="1"/>
  <c r="R5318" i="1"/>
  <c r="E5318" i="1"/>
  <c r="T5318" i="1"/>
  <c r="S5318" i="1"/>
  <c r="U4525" i="1"/>
  <c r="E4525" i="1"/>
  <c r="V4525" i="1"/>
  <c r="T4525" i="1"/>
  <c r="S4525" i="1"/>
  <c r="R4525" i="1"/>
  <c r="F4525" i="1"/>
  <c r="R3185" i="1"/>
  <c r="F3185" i="1"/>
  <c r="S3185" i="1"/>
  <c r="T3185" i="1"/>
  <c r="E3185" i="1"/>
  <c r="U3185" i="1"/>
  <c r="V3185" i="1"/>
  <c r="T5070" i="1"/>
  <c r="V5070" i="1"/>
  <c r="R5070" i="1"/>
  <c r="F5070" i="1"/>
  <c r="U5070" i="1"/>
  <c r="E5070" i="1"/>
  <c r="S5070" i="1"/>
  <c r="T2541" i="1"/>
  <c r="E2541" i="1"/>
  <c r="F2541" i="1"/>
  <c r="U2541" i="1"/>
  <c r="R2541" i="1"/>
  <c r="S2541" i="1"/>
  <c r="V2541" i="1"/>
  <c r="R3334" i="1"/>
  <c r="F3334" i="1"/>
  <c r="E3334" i="1"/>
  <c r="S3334" i="1"/>
  <c r="T3334" i="1"/>
  <c r="V3334" i="1"/>
  <c r="U3334" i="1"/>
  <c r="S2193" i="1"/>
  <c r="T2193" i="1"/>
  <c r="R2193" i="1"/>
  <c r="F2193" i="1"/>
  <c r="U2193" i="1"/>
  <c r="E2193" i="1"/>
  <c r="V2193" i="1"/>
  <c r="U4326" i="1"/>
  <c r="S4326" i="1"/>
  <c r="R4326" i="1"/>
  <c r="F4326" i="1"/>
  <c r="T4326" i="1"/>
  <c r="E4326" i="1"/>
  <c r="V4326" i="1"/>
  <c r="R4078" i="1"/>
  <c r="V4078" i="1"/>
  <c r="U4078" i="1"/>
  <c r="F4078" i="1"/>
  <c r="E4078" i="1"/>
  <c r="T4078" i="1"/>
  <c r="S4078" i="1"/>
  <c r="E4177" i="1"/>
  <c r="U4177" i="1"/>
  <c r="R4177" i="1"/>
  <c r="F4177" i="1"/>
  <c r="T4177" i="1"/>
  <c r="V4177" i="1"/>
  <c r="S4177" i="1"/>
  <c r="E2342" i="1"/>
  <c r="F2342" i="1"/>
  <c r="S2342" i="1"/>
  <c r="R2342" i="1"/>
  <c r="U2342" i="1"/>
  <c r="V2342" i="1"/>
  <c r="T2342" i="1"/>
  <c r="R3533" i="1"/>
  <c r="V3533" i="1"/>
  <c r="U3533" i="1"/>
  <c r="S3533" i="1"/>
  <c r="E3533" i="1"/>
  <c r="F3533" i="1"/>
  <c r="T3533" i="1"/>
  <c r="R5517" i="1"/>
  <c r="E5517" i="1"/>
  <c r="U5517" i="1"/>
  <c r="V5517" i="1"/>
  <c r="T5517" i="1"/>
  <c r="S5517" i="1"/>
  <c r="F5517" i="1"/>
  <c r="S5169" i="1"/>
  <c r="U5169" i="1"/>
  <c r="F5169" i="1"/>
  <c r="E5169" i="1"/>
  <c r="V5169" i="1"/>
  <c r="T5169" i="1"/>
  <c r="R5169" i="1"/>
  <c r="R3086" i="1"/>
  <c r="V3086" i="1"/>
  <c r="F3086" i="1"/>
  <c r="E3086" i="1"/>
  <c r="S3086" i="1"/>
  <c r="U3086" i="1"/>
  <c r="T3086" i="1"/>
  <c r="E1201" i="1"/>
  <c r="T1201" i="1"/>
  <c r="R1201" i="1"/>
  <c r="S1201" i="1"/>
  <c r="V1201" i="1"/>
  <c r="F1201" i="1"/>
  <c r="U1201" i="1"/>
  <c r="S1549" i="1"/>
  <c r="U1549" i="1"/>
  <c r="E1549" i="1"/>
  <c r="V1549" i="1"/>
  <c r="T1549" i="1"/>
  <c r="R1549" i="1"/>
  <c r="F1549" i="1"/>
  <c r="U1350" i="1"/>
  <c r="V1350" i="1"/>
  <c r="E1350" i="1"/>
  <c r="F1350" i="1"/>
  <c r="R1350" i="1"/>
  <c r="T1350" i="1"/>
  <c r="S1350" i="1"/>
  <c r="V556" i="1"/>
  <c r="U556" i="1"/>
  <c r="R556" i="1"/>
  <c r="T556" i="1"/>
  <c r="S556" i="1"/>
  <c r="F556" i="1"/>
  <c r="E556" i="1"/>
  <c r="V357" i="1"/>
  <c r="U357" i="1"/>
  <c r="T357" i="1"/>
  <c r="S357" i="1"/>
  <c r="R357" i="1"/>
  <c r="F357" i="1"/>
  <c r="E357" i="1"/>
  <c r="U208" i="1"/>
  <c r="T208" i="1"/>
  <c r="S208" i="1"/>
  <c r="R208" i="1"/>
  <c r="V208" i="1"/>
  <c r="F208" i="1"/>
  <c r="E208" i="1"/>
  <c r="B208" i="4" l="1"/>
  <c r="B357" i="4"/>
  <c r="B556" i="4"/>
  <c r="A187" i="1"/>
  <c r="AM186" i="1"/>
  <c r="K3086" i="1"/>
  <c r="I3086" i="1"/>
  <c r="K5169" i="1"/>
  <c r="I5169" i="1"/>
  <c r="I5517" i="1"/>
  <c r="K5517" i="1"/>
  <c r="K3533" i="1"/>
  <c r="I3533" i="1"/>
  <c r="I2342" i="1"/>
  <c r="K2342" i="1"/>
  <c r="K4177" i="1"/>
  <c r="I4177" i="1"/>
  <c r="K4078" i="1"/>
  <c r="I4078" i="1"/>
  <c r="I4326" i="1"/>
  <c r="K4326" i="1"/>
  <c r="I2193" i="1"/>
  <c r="K2193" i="1"/>
  <c r="I3334" i="1"/>
  <c r="K3334" i="1"/>
  <c r="I2541" i="1"/>
  <c r="K2541" i="1"/>
  <c r="K5070" i="1"/>
  <c r="I5070" i="1"/>
  <c r="K3185" i="1"/>
  <c r="I3185" i="1"/>
  <c r="I4525" i="1"/>
  <c r="K4525" i="1"/>
  <c r="K5318" i="1"/>
  <c r="I5318" i="1"/>
  <c r="I2094" i="1"/>
  <c r="K2094" i="1"/>
  <c r="AS4174" i="1"/>
  <c r="Q4174" i="1"/>
  <c r="AS2091" i="1"/>
  <c r="Q2091" i="1"/>
  <c r="Q5067" i="1"/>
  <c r="AS5067" i="1"/>
  <c r="AN2539" i="1"/>
  <c r="P2539" i="1"/>
  <c r="AS5514" i="1"/>
  <c r="Q5514" i="1"/>
  <c r="Z4178" i="1"/>
  <c r="Y4179" i="1"/>
  <c r="M4524" i="1"/>
  <c r="AP4524" i="1" s="1"/>
  <c r="N4524" i="1"/>
  <c r="AQ4524" i="1" s="1"/>
  <c r="O4524" i="1"/>
  <c r="AR4524" i="1" s="1"/>
  <c r="L4524" i="1"/>
  <c r="AO4524" i="1" s="1"/>
  <c r="J4524" i="1"/>
  <c r="M3333" i="1"/>
  <c r="AP3333" i="1" s="1"/>
  <c r="O3333" i="1"/>
  <c r="AR3333" i="1" s="1"/>
  <c r="L3333" i="1"/>
  <c r="AO3333" i="1" s="1"/>
  <c r="J3333" i="1"/>
  <c r="N3333" i="1"/>
  <c r="AQ3333" i="1" s="1"/>
  <c r="Y3088" i="1"/>
  <c r="Z3087" i="1"/>
  <c r="Z2194" i="1"/>
  <c r="Y2195" i="1"/>
  <c r="P5515" i="1"/>
  <c r="AN5515" i="1"/>
  <c r="O3532" i="1"/>
  <c r="AR3532" i="1" s="1"/>
  <c r="N3532" i="1"/>
  <c r="AQ3532" i="1" s="1"/>
  <c r="M3532" i="1"/>
  <c r="AP3532" i="1" s="1"/>
  <c r="J3532" i="1"/>
  <c r="L3532" i="1"/>
  <c r="AO3532" i="1" s="1"/>
  <c r="N5317" i="1"/>
  <c r="AQ5317" i="1" s="1"/>
  <c r="O5317" i="1"/>
  <c r="AR5317" i="1" s="1"/>
  <c r="M5317" i="1"/>
  <c r="AP5317" i="1" s="1"/>
  <c r="L5317" i="1"/>
  <c r="AO5317" i="1" s="1"/>
  <c r="J5317" i="1"/>
  <c r="P3531" i="1"/>
  <c r="AN3531" i="1"/>
  <c r="Y4328" i="1"/>
  <c r="Z4327" i="1"/>
  <c r="A2111" i="1"/>
  <c r="AM2110" i="1"/>
  <c r="Z2343" i="1"/>
  <c r="Y2344" i="1"/>
  <c r="Y3336" i="1"/>
  <c r="Z3335" i="1"/>
  <c r="Z5319" i="1"/>
  <c r="Y5320" i="1"/>
  <c r="J5069" i="1"/>
  <c r="O5069" i="1"/>
  <c r="AR5069" i="1" s="1"/>
  <c r="M5069" i="1"/>
  <c r="AP5069" i="1" s="1"/>
  <c r="L5069" i="1"/>
  <c r="AO5069" i="1" s="1"/>
  <c r="N5069" i="1"/>
  <c r="AQ5069" i="1" s="1"/>
  <c r="P3183" i="1"/>
  <c r="AN3183" i="1"/>
  <c r="P5167" i="1"/>
  <c r="AN5167" i="1"/>
  <c r="Y4527" i="1"/>
  <c r="Z4526" i="1"/>
  <c r="AN3332" i="1"/>
  <c r="P3332" i="1"/>
  <c r="AN3084" i="1"/>
  <c r="P3084" i="1"/>
  <c r="J2540" i="1"/>
  <c r="O2540" i="1"/>
  <c r="AR2540" i="1" s="1"/>
  <c r="N2540" i="1"/>
  <c r="AQ2540" i="1" s="1"/>
  <c r="M2540" i="1"/>
  <c r="AP2540" i="1" s="1"/>
  <c r="L2540" i="1"/>
  <c r="AO2540" i="1" s="1"/>
  <c r="O3184" i="1"/>
  <c r="AR3184" i="1" s="1"/>
  <c r="N3184" i="1"/>
  <c r="AQ3184" i="1" s="1"/>
  <c r="L3184" i="1"/>
  <c r="AO3184" i="1" s="1"/>
  <c r="M3184" i="1"/>
  <c r="AP3184" i="1" s="1"/>
  <c r="J3184" i="1"/>
  <c r="O4176" i="1"/>
  <c r="AR4176" i="1" s="1"/>
  <c r="N4176" i="1"/>
  <c r="AQ4176" i="1" s="1"/>
  <c r="J4176" i="1"/>
  <c r="M4176" i="1"/>
  <c r="AP4176" i="1" s="1"/>
  <c r="L4176" i="1"/>
  <c r="AO4176" i="1" s="1"/>
  <c r="Z4079" i="1"/>
  <c r="Y4080" i="1"/>
  <c r="P4076" i="1"/>
  <c r="AN4076" i="1"/>
  <c r="AN4324" i="1"/>
  <c r="P4324" i="1"/>
  <c r="A5111" i="1"/>
  <c r="AM5110" i="1"/>
  <c r="AN5316" i="1"/>
  <c r="P5316" i="1"/>
  <c r="Y2543" i="1"/>
  <c r="Z2542" i="1"/>
  <c r="P2340" i="1"/>
  <c r="AN2340" i="1"/>
  <c r="Z5071" i="1"/>
  <c r="Y5072" i="1"/>
  <c r="AS2538" i="1"/>
  <c r="Q2538" i="1"/>
  <c r="AN5068" i="1"/>
  <c r="P5068" i="1"/>
  <c r="Q3083" i="1"/>
  <c r="AS3083" i="1"/>
  <c r="Q5315" i="1"/>
  <c r="AS5315" i="1"/>
  <c r="Q2190" i="1"/>
  <c r="AS2190" i="1"/>
  <c r="Q3331" i="1"/>
  <c r="AS3331" i="1"/>
  <c r="J3085" i="1"/>
  <c r="M3085" i="1"/>
  <c r="AP3085" i="1" s="1"/>
  <c r="L3085" i="1"/>
  <c r="AO3085" i="1" s="1"/>
  <c r="N3085" i="1"/>
  <c r="AQ3085" i="1" s="1"/>
  <c r="O3085" i="1"/>
  <c r="AR3085" i="1" s="1"/>
  <c r="O2192" i="1"/>
  <c r="AR2192" i="1" s="1"/>
  <c r="N2192" i="1"/>
  <c r="AQ2192" i="1" s="1"/>
  <c r="J2192" i="1"/>
  <c r="L2192" i="1"/>
  <c r="AO2192" i="1" s="1"/>
  <c r="M2192" i="1"/>
  <c r="AP2192" i="1" s="1"/>
  <c r="J5516" i="1"/>
  <c r="L5516" i="1"/>
  <c r="AO5516" i="1" s="1"/>
  <c r="M5516" i="1"/>
  <c r="AP5516" i="1" s="1"/>
  <c r="O5516" i="1"/>
  <c r="AR5516" i="1" s="1"/>
  <c r="N5516" i="1"/>
  <c r="AQ5516" i="1" s="1"/>
  <c r="O4077" i="1"/>
  <c r="AR4077" i="1" s="1"/>
  <c r="N4077" i="1"/>
  <c r="AQ4077" i="1" s="1"/>
  <c r="J4077" i="1"/>
  <c r="M4077" i="1"/>
  <c r="AP4077" i="1" s="1"/>
  <c r="L4077" i="1"/>
  <c r="AO4077" i="1" s="1"/>
  <c r="AS2339" i="1"/>
  <c r="Q2339" i="1"/>
  <c r="Z3186" i="1"/>
  <c r="Y3187" i="1"/>
  <c r="Q3530" i="1"/>
  <c r="AS3530" i="1"/>
  <c r="Y2096" i="1"/>
  <c r="Z2095" i="1"/>
  <c r="A1111" i="1"/>
  <c r="AM1110" i="1"/>
  <c r="P4175" i="1"/>
  <c r="AN4175" i="1"/>
  <c r="Q4522" i="1"/>
  <c r="AS4522" i="1"/>
  <c r="Q4323" i="1"/>
  <c r="AS4323" i="1"/>
  <c r="AS4075" i="1"/>
  <c r="Q4075" i="1"/>
  <c r="A4111" i="1"/>
  <c r="AM4110" i="1"/>
  <c r="N4325" i="1"/>
  <c r="AQ4325" i="1" s="1"/>
  <c r="O4325" i="1"/>
  <c r="AR4325" i="1" s="1"/>
  <c r="M4325" i="1"/>
  <c r="AP4325" i="1" s="1"/>
  <c r="J4325" i="1"/>
  <c r="L4325" i="1"/>
  <c r="AO4325" i="1" s="1"/>
  <c r="N2093" i="1"/>
  <c r="AQ2093" i="1" s="1"/>
  <c r="L2093" i="1"/>
  <c r="AO2093" i="1" s="1"/>
  <c r="O2093" i="1"/>
  <c r="AR2093" i="1" s="1"/>
  <c r="M2093" i="1"/>
  <c r="AP2093" i="1" s="1"/>
  <c r="J2093" i="1"/>
  <c r="M5168" i="1"/>
  <c r="AP5168" i="1" s="1"/>
  <c r="L5168" i="1"/>
  <c r="AO5168" i="1" s="1"/>
  <c r="N5168" i="1"/>
  <c r="AQ5168" i="1" s="1"/>
  <c r="O5168" i="1"/>
  <c r="AR5168" i="1" s="1"/>
  <c r="J5168" i="1"/>
  <c r="AN4523" i="1"/>
  <c r="P4523" i="1"/>
  <c r="Q5166" i="1"/>
  <c r="AS5166" i="1"/>
  <c r="Q3182" i="1"/>
  <c r="AS3182" i="1"/>
  <c r="Z5170" i="1"/>
  <c r="Y5171" i="1"/>
  <c r="A3111" i="1"/>
  <c r="AM3110" i="1"/>
  <c r="P2191" i="1"/>
  <c r="AN2191" i="1"/>
  <c r="Z5518" i="1"/>
  <c r="Y5519" i="1"/>
  <c r="P2092" i="1"/>
  <c r="AN2092" i="1"/>
  <c r="Z3534" i="1"/>
  <c r="Y3535" i="1"/>
  <c r="L2341" i="1"/>
  <c r="AO2341" i="1" s="1"/>
  <c r="O2341" i="1"/>
  <c r="AR2341" i="1" s="1"/>
  <c r="J2341" i="1"/>
  <c r="N2341" i="1"/>
  <c r="AQ2341" i="1" s="1"/>
  <c r="M2341" i="1"/>
  <c r="AP2341" i="1" s="1"/>
  <c r="I1350" i="1"/>
  <c r="K1350" i="1"/>
  <c r="I1549" i="1"/>
  <c r="K1549" i="1"/>
  <c r="K1201" i="1"/>
  <c r="I1201" i="1"/>
  <c r="AS1546" i="1"/>
  <c r="Q1546" i="1"/>
  <c r="Y1203" i="1"/>
  <c r="Z1202" i="1"/>
  <c r="O1101" i="1"/>
  <c r="AR1101" i="1" s="1"/>
  <c r="L1101" i="1"/>
  <c r="AO1101" i="1" s="1"/>
  <c r="M1101" i="1"/>
  <c r="AP1101" i="1" s="1"/>
  <c r="N1101" i="1"/>
  <c r="AQ1101" i="1" s="1"/>
  <c r="J1101" i="1"/>
  <c r="Z1351" i="1"/>
  <c r="Y1352" i="1"/>
  <c r="AN1199" i="1"/>
  <c r="P1199" i="1"/>
  <c r="J1548" i="1"/>
  <c r="M1548" i="1"/>
  <c r="AP1548" i="1" s="1"/>
  <c r="L1548" i="1"/>
  <c r="AO1548" i="1" s="1"/>
  <c r="O1548" i="1"/>
  <c r="AR1548" i="1" s="1"/>
  <c r="N1548" i="1"/>
  <c r="AQ1548" i="1" s="1"/>
  <c r="AN1348" i="1"/>
  <c r="P1348" i="1"/>
  <c r="AN1100" i="1"/>
  <c r="P1100" i="1"/>
  <c r="Y1551" i="1"/>
  <c r="Z1550" i="1"/>
  <c r="N1200" i="1"/>
  <c r="AQ1200" i="1" s="1"/>
  <c r="L1200" i="1"/>
  <c r="AO1200" i="1" s="1"/>
  <c r="M1200" i="1"/>
  <c r="AP1200" i="1" s="1"/>
  <c r="J1200" i="1"/>
  <c r="O1200" i="1"/>
  <c r="AR1200" i="1" s="1"/>
  <c r="Q1198" i="1"/>
  <c r="AS1198" i="1"/>
  <c r="AS1099" i="1"/>
  <c r="Q1099" i="1"/>
  <c r="AN1547" i="1"/>
  <c r="P1547" i="1"/>
  <c r="Q1347" i="1"/>
  <c r="AS1347" i="1"/>
  <c r="L1349" i="1"/>
  <c r="AO1349" i="1" s="1"/>
  <c r="O1349" i="1"/>
  <c r="AR1349" i="1" s="1"/>
  <c r="N1349" i="1"/>
  <c r="AQ1349" i="1" s="1"/>
  <c r="J1349" i="1"/>
  <c r="M1349" i="1"/>
  <c r="AP1349" i="1" s="1"/>
  <c r="AN207" i="1"/>
  <c r="AN356" i="1"/>
  <c r="Q354" i="1"/>
  <c r="AN555" i="1"/>
  <c r="Q205" i="1"/>
  <c r="AS553" i="1"/>
  <c r="K208" i="1"/>
  <c r="K357" i="1"/>
  <c r="K556" i="1"/>
  <c r="Q553" i="1"/>
  <c r="AS354" i="1"/>
  <c r="I208" i="1"/>
  <c r="J208" i="1" s="1"/>
  <c r="I357" i="1"/>
  <c r="J357" i="1" s="1"/>
  <c r="I556" i="1"/>
  <c r="J556" i="1" s="1"/>
  <c r="P355" i="1"/>
  <c r="P206" i="1"/>
  <c r="AS205" i="1"/>
  <c r="P554" i="1"/>
  <c r="M356" i="1"/>
  <c r="AP356" i="1" s="1"/>
  <c r="O356" i="1"/>
  <c r="AR356" i="1" s="1"/>
  <c r="N356" i="1"/>
  <c r="AQ356" i="1" s="1"/>
  <c r="L356" i="1"/>
  <c r="AO356" i="1" s="1"/>
  <c r="M207" i="1"/>
  <c r="AP207" i="1" s="1"/>
  <c r="L207" i="1"/>
  <c r="AO207" i="1" s="1"/>
  <c r="O207" i="1"/>
  <c r="AR207" i="1" s="1"/>
  <c r="N207" i="1"/>
  <c r="AQ207" i="1" s="1"/>
  <c r="Y558" i="1"/>
  <c r="Z557" i="1"/>
  <c r="Y210" i="1"/>
  <c r="Z209" i="1"/>
  <c r="Y359" i="1"/>
  <c r="Z358" i="1"/>
  <c r="N555" i="1"/>
  <c r="AQ555" i="1" s="1"/>
  <c r="L555" i="1"/>
  <c r="AO555" i="1" s="1"/>
  <c r="M555" i="1"/>
  <c r="AP555" i="1" s="1"/>
  <c r="O555" i="1"/>
  <c r="AR555" i="1" s="1"/>
  <c r="T5518" i="1"/>
  <c r="U5518" i="1"/>
  <c r="R5518" i="1"/>
  <c r="F5518" i="1"/>
  <c r="S5518" i="1"/>
  <c r="E5518" i="1"/>
  <c r="V5518" i="1"/>
  <c r="V3534" i="1"/>
  <c r="T3534" i="1"/>
  <c r="F3534" i="1"/>
  <c r="R3534" i="1"/>
  <c r="E3534" i="1"/>
  <c r="U3534" i="1"/>
  <c r="S3534" i="1"/>
  <c r="V2095" i="1"/>
  <c r="S2095" i="1"/>
  <c r="E2095" i="1"/>
  <c r="R2095" i="1"/>
  <c r="T2095" i="1"/>
  <c r="F2095" i="1"/>
  <c r="U2095" i="1"/>
  <c r="U5071" i="1"/>
  <c r="S5071" i="1"/>
  <c r="R5071" i="1"/>
  <c r="F5071" i="1"/>
  <c r="V5071" i="1"/>
  <c r="E5071" i="1"/>
  <c r="T5071" i="1"/>
  <c r="V4327" i="1"/>
  <c r="F4327" i="1"/>
  <c r="T4327" i="1"/>
  <c r="U4327" i="1"/>
  <c r="R4327" i="1"/>
  <c r="S4327" i="1"/>
  <c r="E4327" i="1"/>
  <c r="E4079" i="1"/>
  <c r="F4079" i="1"/>
  <c r="R4079" i="1"/>
  <c r="V4079" i="1"/>
  <c r="T4079" i="1"/>
  <c r="U4079" i="1"/>
  <c r="S4079" i="1"/>
  <c r="F3186" i="1"/>
  <c r="T3186" i="1"/>
  <c r="U3186" i="1"/>
  <c r="E3186" i="1"/>
  <c r="S3186" i="1"/>
  <c r="V3186" i="1"/>
  <c r="R3186" i="1"/>
  <c r="V3087" i="1"/>
  <c r="R3087" i="1"/>
  <c r="F3087" i="1"/>
  <c r="T3087" i="1"/>
  <c r="U3087" i="1"/>
  <c r="E3087" i="1"/>
  <c r="S3087" i="1"/>
  <c r="V3335" i="1"/>
  <c r="U3335" i="1"/>
  <c r="E3335" i="1"/>
  <c r="T3335" i="1"/>
  <c r="R3335" i="1"/>
  <c r="F3335" i="1"/>
  <c r="S3335" i="1"/>
  <c r="R4178" i="1"/>
  <c r="V4178" i="1"/>
  <c r="U4178" i="1"/>
  <c r="T4178" i="1"/>
  <c r="S4178" i="1"/>
  <c r="E4178" i="1"/>
  <c r="F4178" i="1"/>
  <c r="U5319" i="1"/>
  <c r="V5319" i="1"/>
  <c r="T5319" i="1"/>
  <c r="F5319" i="1"/>
  <c r="S5319" i="1"/>
  <c r="E5319" i="1"/>
  <c r="R5319" i="1"/>
  <c r="F4526" i="1"/>
  <c r="R4526" i="1"/>
  <c r="S4526" i="1"/>
  <c r="E4526" i="1"/>
  <c r="U4526" i="1"/>
  <c r="V4526" i="1"/>
  <c r="T4526" i="1"/>
  <c r="E2542" i="1"/>
  <c r="U2542" i="1"/>
  <c r="V2542" i="1"/>
  <c r="F2542" i="1"/>
  <c r="S2542" i="1"/>
  <c r="R2542" i="1"/>
  <c r="T2542" i="1"/>
  <c r="R2194" i="1"/>
  <c r="F2194" i="1"/>
  <c r="V2194" i="1"/>
  <c r="T2194" i="1"/>
  <c r="U2194" i="1"/>
  <c r="E2194" i="1"/>
  <c r="S2194" i="1"/>
  <c r="S2343" i="1"/>
  <c r="V2343" i="1"/>
  <c r="U2343" i="1"/>
  <c r="F2343" i="1"/>
  <c r="R2343" i="1"/>
  <c r="E2343" i="1"/>
  <c r="T2343" i="1"/>
  <c r="R5170" i="1"/>
  <c r="T5170" i="1"/>
  <c r="S5170" i="1"/>
  <c r="U5170" i="1"/>
  <c r="E5170" i="1"/>
  <c r="V5170" i="1"/>
  <c r="F5170" i="1"/>
  <c r="T1351" i="1"/>
  <c r="V1351" i="1"/>
  <c r="F1351" i="1"/>
  <c r="U1351" i="1"/>
  <c r="R1351" i="1"/>
  <c r="E1351" i="1"/>
  <c r="S1351" i="1"/>
  <c r="F1550" i="1"/>
  <c r="R1550" i="1"/>
  <c r="V1550" i="1"/>
  <c r="S1550" i="1"/>
  <c r="E1550" i="1"/>
  <c r="U1550" i="1"/>
  <c r="T1550" i="1"/>
  <c r="E1202" i="1"/>
  <c r="F1202" i="1"/>
  <c r="R1202" i="1"/>
  <c r="U1202" i="1"/>
  <c r="T1202" i="1"/>
  <c r="S1202" i="1"/>
  <c r="V1202" i="1"/>
  <c r="V209" i="1"/>
  <c r="U209" i="1"/>
  <c r="T209" i="1"/>
  <c r="R209" i="1"/>
  <c r="S209" i="1"/>
  <c r="F209" i="1"/>
  <c r="E209" i="1"/>
  <c r="R358" i="1"/>
  <c r="T358" i="1"/>
  <c r="S358" i="1"/>
  <c r="V358" i="1"/>
  <c r="U358" i="1"/>
  <c r="F358" i="1"/>
  <c r="E358" i="1"/>
  <c r="U557" i="1"/>
  <c r="T557" i="1"/>
  <c r="V557" i="1"/>
  <c r="S557" i="1"/>
  <c r="R557" i="1"/>
  <c r="F557" i="1"/>
  <c r="E557" i="1"/>
  <c r="B557" i="4" l="1"/>
  <c r="B358" i="4"/>
  <c r="B209" i="4"/>
  <c r="A188" i="1"/>
  <c r="AM187" i="1"/>
  <c r="K5170" i="1"/>
  <c r="I5170" i="1"/>
  <c r="I2343" i="1"/>
  <c r="K2343" i="1"/>
  <c r="I2194" i="1"/>
  <c r="K2194" i="1"/>
  <c r="K2542" i="1"/>
  <c r="I2542" i="1"/>
  <c r="I4526" i="1"/>
  <c r="K4526" i="1"/>
  <c r="K5319" i="1"/>
  <c r="I5319" i="1"/>
  <c r="K4178" i="1"/>
  <c r="I4178" i="1"/>
  <c r="K3335" i="1"/>
  <c r="I3335" i="1"/>
  <c r="K3087" i="1"/>
  <c r="I3087" i="1"/>
  <c r="I3186" i="1"/>
  <c r="K3186" i="1"/>
  <c r="I4079" i="1"/>
  <c r="K4079" i="1"/>
  <c r="I4327" i="1"/>
  <c r="K4327" i="1"/>
  <c r="K5071" i="1"/>
  <c r="I5071" i="1"/>
  <c r="K2095" i="1"/>
  <c r="I2095" i="1"/>
  <c r="K3534" i="1"/>
  <c r="I3534" i="1"/>
  <c r="I5518" i="1"/>
  <c r="K5518" i="1"/>
  <c r="Y5520" i="1"/>
  <c r="Z5519" i="1"/>
  <c r="P5168" i="1"/>
  <c r="AN5168" i="1"/>
  <c r="AN4176" i="1"/>
  <c r="P4176" i="1"/>
  <c r="Z5320" i="1"/>
  <c r="Y5321" i="1"/>
  <c r="AN3532" i="1"/>
  <c r="P3532" i="1"/>
  <c r="Y4180" i="1"/>
  <c r="Z4179" i="1"/>
  <c r="L5070" i="1"/>
  <c r="AO5070" i="1" s="1"/>
  <c r="M5070" i="1"/>
  <c r="AP5070" i="1" s="1"/>
  <c r="J5070" i="1"/>
  <c r="O5070" i="1"/>
  <c r="AR5070" i="1" s="1"/>
  <c r="N5070" i="1"/>
  <c r="AQ5070" i="1" s="1"/>
  <c r="N3533" i="1"/>
  <c r="AQ3533" i="1" s="1"/>
  <c r="M3533" i="1"/>
  <c r="AP3533" i="1" s="1"/>
  <c r="L3533" i="1"/>
  <c r="AO3533" i="1" s="1"/>
  <c r="J3533" i="1"/>
  <c r="O3533" i="1"/>
  <c r="AR3533" i="1" s="1"/>
  <c r="Y2097" i="1"/>
  <c r="Z2096" i="1"/>
  <c r="Q5068" i="1"/>
  <c r="AS5068" i="1"/>
  <c r="Q2340" i="1"/>
  <c r="AS2340" i="1"/>
  <c r="AS4324" i="1"/>
  <c r="Q4324" i="1"/>
  <c r="Q3332" i="1"/>
  <c r="AS3332" i="1"/>
  <c r="Z3535" i="1"/>
  <c r="Y3536" i="1"/>
  <c r="Q2191" i="1"/>
  <c r="AS2191" i="1"/>
  <c r="AN4325" i="1"/>
  <c r="P4325" i="1"/>
  <c r="Q3183" i="1"/>
  <c r="AS3183" i="1"/>
  <c r="Q3531" i="1"/>
  <c r="AS3531" i="1"/>
  <c r="J2094" i="1"/>
  <c r="L2094" i="1"/>
  <c r="AO2094" i="1" s="1"/>
  <c r="O2094" i="1"/>
  <c r="AR2094" i="1" s="1"/>
  <c r="M2094" i="1"/>
  <c r="AP2094" i="1" s="1"/>
  <c r="N2094" i="1"/>
  <c r="AQ2094" i="1" s="1"/>
  <c r="M4326" i="1"/>
  <c r="AP4326" i="1" s="1"/>
  <c r="N4326" i="1"/>
  <c r="AQ4326" i="1" s="1"/>
  <c r="J4326" i="1"/>
  <c r="L4326" i="1"/>
  <c r="AO4326" i="1" s="1"/>
  <c r="O4326" i="1"/>
  <c r="AR4326" i="1" s="1"/>
  <c r="Y2544" i="1"/>
  <c r="Z2543" i="1"/>
  <c r="AS4076" i="1"/>
  <c r="Q4076" i="1"/>
  <c r="P5317" i="1"/>
  <c r="AN5317" i="1"/>
  <c r="N5318" i="1"/>
  <c r="AQ5318" i="1" s="1"/>
  <c r="M5318" i="1"/>
  <c r="AP5318" i="1" s="1"/>
  <c r="L5318" i="1"/>
  <c r="AO5318" i="1" s="1"/>
  <c r="J5318" i="1"/>
  <c r="O5318" i="1"/>
  <c r="AR5318" i="1" s="1"/>
  <c r="N4078" i="1"/>
  <c r="AQ4078" i="1" s="1"/>
  <c r="L4078" i="1"/>
  <c r="AO4078" i="1" s="1"/>
  <c r="J4078" i="1"/>
  <c r="M4078" i="1"/>
  <c r="AP4078" i="1" s="1"/>
  <c r="O4078" i="1"/>
  <c r="AR4078" i="1" s="1"/>
  <c r="P2093" i="1"/>
  <c r="AN2093" i="1"/>
  <c r="Z3187" i="1"/>
  <c r="Y3188" i="1"/>
  <c r="P5516" i="1"/>
  <c r="AN5516" i="1"/>
  <c r="Z5072" i="1"/>
  <c r="Y5073" i="1"/>
  <c r="Q5316" i="1"/>
  <c r="AS5316" i="1"/>
  <c r="Z4080" i="1"/>
  <c r="Y4081" i="1"/>
  <c r="P3184" i="1"/>
  <c r="AN3184" i="1"/>
  <c r="Y4528" i="1"/>
  <c r="Z4527" i="1"/>
  <c r="A2112" i="1"/>
  <c r="AM2111" i="1"/>
  <c r="AN4524" i="1"/>
  <c r="P4524" i="1"/>
  <c r="N2541" i="1"/>
  <c r="AQ2541" i="1" s="1"/>
  <c r="J2541" i="1"/>
  <c r="O2541" i="1"/>
  <c r="AR2541" i="1" s="1"/>
  <c r="M2541" i="1"/>
  <c r="AP2541" i="1" s="1"/>
  <c r="L2541" i="1"/>
  <c r="AO2541" i="1" s="1"/>
  <c r="M5517" i="1"/>
  <c r="AP5517" i="1" s="1"/>
  <c r="N5517" i="1"/>
  <c r="AQ5517" i="1" s="1"/>
  <c r="L5517" i="1"/>
  <c r="AO5517" i="1" s="1"/>
  <c r="J5517" i="1"/>
  <c r="O5517" i="1"/>
  <c r="AR5517" i="1" s="1"/>
  <c r="AS4175" i="1"/>
  <c r="Q4175" i="1"/>
  <c r="Q2092" i="1"/>
  <c r="AS2092" i="1"/>
  <c r="A3112" i="1"/>
  <c r="AM3111" i="1"/>
  <c r="Q4523" i="1"/>
  <c r="AS4523" i="1"/>
  <c r="A1112" i="1"/>
  <c r="AM1111" i="1"/>
  <c r="AN4077" i="1"/>
  <c r="P4077" i="1"/>
  <c r="P2540" i="1"/>
  <c r="AN2540" i="1"/>
  <c r="Z3336" i="1"/>
  <c r="Y3337" i="1"/>
  <c r="J4177" i="1"/>
  <c r="N4177" i="1"/>
  <c r="AQ4177" i="1" s="1"/>
  <c r="M4177" i="1"/>
  <c r="AP4177" i="1" s="1"/>
  <c r="L4177" i="1"/>
  <c r="AO4177" i="1" s="1"/>
  <c r="O4177" i="1"/>
  <c r="AR4177" i="1" s="1"/>
  <c r="O5169" i="1"/>
  <c r="AR5169" i="1" s="1"/>
  <c r="N5169" i="1"/>
  <c r="AQ5169" i="1" s="1"/>
  <c r="M5169" i="1"/>
  <c r="AP5169" i="1" s="1"/>
  <c r="L5169" i="1"/>
  <c r="AO5169" i="1" s="1"/>
  <c r="J5169" i="1"/>
  <c r="AN3085" i="1"/>
  <c r="P3085" i="1"/>
  <c r="Q3084" i="1"/>
  <c r="AS3084" i="1"/>
  <c r="AS5167" i="1"/>
  <c r="Q5167" i="1"/>
  <c r="Y3089" i="1"/>
  <c r="Z3088" i="1"/>
  <c r="J4525" i="1"/>
  <c r="M4525" i="1"/>
  <c r="AP4525" i="1" s="1"/>
  <c r="O4525" i="1"/>
  <c r="AR4525" i="1" s="1"/>
  <c r="N4525" i="1"/>
  <c r="AQ4525" i="1" s="1"/>
  <c r="L4525" i="1"/>
  <c r="AO4525" i="1" s="1"/>
  <c r="O3334" i="1"/>
  <c r="AR3334" i="1" s="1"/>
  <c r="N3334" i="1"/>
  <c r="AQ3334" i="1" s="1"/>
  <c r="M3334" i="1"/>
  <c r="AP3334" i="1" s="1"/>
  <c r="L3334" i="1"/>
  <c r="AO3334" i="1" s="1"/>
  <c r="J3334" i="1"/>
  <c r="AN2192" i="1"/>
  <c r="P2192" i="1"/>
  <c r="A5112" i="1"/>
  <c r="AM5111" i="1"/>
  <c r="Z4328" i="1"/>
  <c r="Y4329" i="1"/>
  <c r="Q5515" i="1"/>
  <c r="AS5515" i="1"/>
  <c r="AS2539" i="1"/>
  <c r="Q2539" i="1"/>
  <c r="L3185" i="1"/>
  <c r="AO3185" i="1" s="1"/>
  <c r="J3185" i="1"/>
  <c r="O3185" i="1"/>
  <c r="AR3185" i="1" s="1"/>
  <c r="N3185" i="1"/>
  <c r="AQ3185" i="1" s="1"/>
  <c r="M3185" i="1"/>
  <c r="AP3185" i="1" s="1"/>
  <c r="N3086" i="1"/>
  <c r="AQ3086" i="1" s="1"/>
  <c r="M3086" i="1"/>
  <c r="AP3086" i="1" s="1"/>
  <c r="L3086" i="1"/>
  <c r="AO3086" i="1" s="1"/>
  <c r="O3086" i="1"/>
  <c r="AR3086" i="1" s="1"/>
  <c r="J3086" i="1"/>
  <c r="AN2341" i="1"/>
  <c r="P2341" i="1"/>
  <c r="Y5172" i="1"/>
  <c r="Z5171" i="1"/>
  <c r="A4112" i="1"/>
  <c r="AM4111" i="1"/>
  <c r="P5069" i="1"/>
  <c r="AN5069" i="1"/>
  <c r="Z2344" i="1"/>
  <c r="Y2345" i="1"/>
  <c r="Y2196" i="1"/>
  <c r="Z2195" i="1"/>
  <c r="AN3333" i="1"/>
  <c r="P3333" i="1"/>
  <c r="N2193" i="1"/>
  <c r="AQ2193" i="1" s="1"/>
  <c r="L2193" i="1"/>
  <c r="AO2193" i="1" s="1"/>
  <c r="J2193" i="1"/>
  <c r="O2193" i="1"/>
  <c r="AR2193" i="1" s="1"/>
  <c r="M2193" i="1"/>
  <c r="AP2193" i="1" s="1"/>
  <c r="M2342" i="1"/>
  <c r="AP2342" i="1" s="1"/>
  <c r="J2342" i="1"/>
  <c r="L2342" i="1"/>
  <c r="AO2342" i="1" s="1"/>
  <c r="O2342" i="1"/>
  <c r="AR2342" i="1" s="1"/>
  <c r="N2342" i="1"/>
  <c r="AQ2342" i="1" s="1"/>
  <c r="K1202" i="1"/>
  <c r="I1202" i="1"/>
  <c r="I1550" i="1"/>
  <c r="K1550" i="1"/>
  <c r="K1351" i="1"/>
  <c r="I1351" i="1"/>
  <c r="AN1101" i="1"/>
  <c r="P1101" i="1"/>
  <c r="Y1552" i="1"/>
  <c r="Z1551" i="1"/>
  <c r="Q1100" i="1"/>
  <c r="AS1100" i="1"/>
  <c r="AN1548" i="1"/>
  <c r="P1548" i="1"/>
  <c r="O1201" i="1"/>
  <c r="AR1201" i="1" s="1"/>
  <c r="N1201" i="1"/>
  <c r="AQ1201" i="1" s="1"/>
  <c r="M1201" i="1"/>
  <c r="AP1201" i="1" s="1"/>
  <c r="J1201" i="1"/>
  <c r="L1201" i="1"/>
  <c r="AO1201" i="1" s="1"/>
  <c r="AN1200" i="1"/>
  <c r="P1200" i="1"/>
  <c r="AS1199" i="1"/>
  <c r="Q1199" i="1"/>
  <c r="Q1547" i="1"/>
  <c r="AS1547" i="1"/>
  <c r="AS1348" i="1"/>
  <c r="Q1348" i="1"/>
  <c r="J1549" i="1"/>
  <c r="N1549" i="1"/>
  <c r="AQ1549" i="1" s="1"/>
  <c r="M1549" i="1"/>
  <c r="AP1549" i="1" s="1"/>
  <c r="L1549" i="1"/>
  <c r="AO1549" i="1" s="1"/>
  <c r="O1549" i="1"/>
  <c r="AR1549" i="1" s="1"/>
  <c r="AN1349" i="1"/>
  <c r="P1349" i="1"/>
  <c r="Z1352" i="1"/>
  <c r="Y1353" i="1"/>
  <c r="Y1204" i="1"/>
  <c r="Z1203" i="1"/>
  <c r="O1350" i="1"/>
  <c r="AR1350" i="1" s="1"/>
  <c r="M1350" i="1"/>
  <c r="AP1350" i="1" s="1"/>
  <c r="N1350" i="1"/>
  <c r="AQ1350" i="1" s="1"/>
  <c r="L1350" i="1"/>
  <c r="AO1350" i="1" s="1"/>
  <c r="J1350" i="1"/>
  <c r="AN556" i="1"/>
  <c r="AN208" i="1"/>
  <c r="AN357" i="1"/>
  <c r="Q554" i="1"/>
  <c r="Q206" i="1"/>
  <c r="Q355" i="1"/>
  <c r="K557" i="1"/>
  <c r="K358" i="1"/>
  <c r="K209" i="1"/>
  <c r="I557" i="1"/>
  <c r="J557" i="1" s="1"/>
  <c r="I358" i="1"/>
  <c r="J358" i="1" s="1"/>
  <c r="I209" i="1"/>
  <c r="J209" i="1" s="1"/>
  <c r="AS554" i="1"/>
  <c r="P356" i="1"/>
  <c r="AS206" i="1"/>
  <c r="AS355" i="1"/>
  <c r="P555" i="1"/>
  <c r="P207" i="1"/>
  <c r="L556" i="1"/>
  <c r="AO556" i="1" s="1"/>
  <c r="N556" i="1"/>
  <c r="AQ556" i="1" s="1"/>
  <c r="O556" i="1"/>
  <c r="AR556" i="1" s="1"/>
  <c r="M556" i="1"/>
  <c r="AP556" i="1" s="1"/>
  <c r="O357" i="1"/>
  <c r="AR357" i="1" s="1"/>
  <c r="M357" i="1"/>
  <c r="AP357" i="1" s="1"/>
  <c r="N357" i="1"/>
  <c r="AQ357" i="1" s="1"/>
  <c r="L357" i="1"/>
  <c r="AO357" i="1" s="1"/>
  <c r="Y211" i="1"/>
  <c r="Z210" i="1"/>
  <c r="Z558" i="1"/>
  <c r="Y559" i="1"/>
  <c r="N208" i="1"/>
  <c r="AQ208" i="1" s="1"/>
  <c r="M208" i="1"/>
  <c r="AP208" i="1" s="1"/>
  <c r="O208" i="1"/>
  <c r="AR208" i="1" s="1"/>
  <c r="L208" i="1"/>
  <c r="AO208" i="1" s="1"/>
  <c r="Y360" i="1"/>
  <c r="Z359" i="1"/>
  <c r="R4179" i="1"/>
  <c r="V4179" i="1"/>
  <c r="U4179" i="1"/>
  <c r="F4179" i="1"/>
  <c r="S4179" i="1"/>
  <c r="T4179" i="1"/>
  <c r="E4179" i="1"/>
  <c r="E3535" i="1"/>
  <c r="S3535" i="1"/>
  <c r="F3535" i="1"/>
  <c r="T3535" i="1"/>
  <c r="U3535" i="1"/>
  <c r="V3535" i="1"/>
  <c r="R3535" i="1"/>
  <c r="U4080" i="1"/>
  <c r="T4080" i="1"/>
  <c r="R4080" i="1"/>
  <c r="E4080" i="1"/>
  <c r="S4080" i="1"/>
  <c r="V4080" i="1"/>
  <c r="F4080" i="1"/>
  <c r="E2543" i="1"/>
  <c r="V2543" i="1"/>
  <c r="T2543" i="1"/>
  <c r="S2543" i="1"/>
  <c r="R2543" i="1"/>
  <c r="F2543" i="1"/>
  <c r="U2543" i="1"/>
  <c r="U5519" i="1"/>
  <c r="S5519" i="1"/>
  <c r="V5519" i="1"/>
  <c r="E5519" i="1"/>
  <c r="T5519" i="1"/>
  <c r="R5519" i="1"/>
  <c r="F5519" i="1"/>
  <c r="T5320" i="1"/>
  <c r="F5320" i="1"/>
  <c r="E5320" i="1"/>
  <c r="U5320" i="1"/>
  <c r="V5320" i="1"/>
  <c r="S5320" i="1"/>
  <c r="R5320" i="1"/>
  <c r="E5171" i="1"/>
  <c r="S5171" i="1"/>
  <c r="R5171" i="1"/>
  <c r="V5171" i="1"/>
  <c r="U5171" i="1"/>
  <c r="T5171" i="1"/>
  <c r="F5171" i="1"/>
  <c r="R5072" i="1"/>
  <c r="U5072" i="1"/>
  <c r="E5072" i="1"/>
  <c r="S5072" i="1"/>
  <c r="T5072" i="1"/>
  <c r="V5072" i="1"/>
  <c r="F5072" i="1"/>
  <c r="E3088" i="1"/>
  <c r="T3088" i="1"/>
  <c r="R3088" i="1"/>
  <c r="F3088" i="1"/>
  <c r="S3088" i="1"/>
  <c r="U3088" i="1"/>
  <c r="V3088" i="1"/>
  <c r="V3336" i="1"/>
  <c r="R3336" i="1"/>
  <c r="F3336" i="1"/>
  <c r="E3336" i="1"/>
  <c r="U3336" i="1"/>
  <c r="S3336" i="1"/>
  <c r="T3336" i="1"/>
  <c r="T2195" i="1"/>
  <c r="U2195" i="1"/>
  <c r="E2195" i="1"/>
  <c r="F2195" i="1"/>
  <c r="S2195" i="1"/>
  <c r="V2195" i="1"/>
  <c r="R2195" i="1"/>
  <c r="T2344" i="1"/>
  <c r="S2344" i="1"/>
  <c r="F2344" i="1"/>
  <c r="U2344" i="1"/>
  <c r="V2344" i="1"/>
  <c r="E2344" i="1"/>
  <c r="R2344" i="1"/>
  <c r="F2096" i="1"/>
  <c r="T2096" i="1"/>
  <c r="S2096" i="1"/>
  <c r="V2096" i="1"/>
  <c r="U2096" i="1"/>
  <c r="R2096" i="1"/>
  <c r="E2096" i="1"/>
  <c r="V3187" i="1"/>
  <c r="U3187" i="1"/>
  <c r="R3187" i="1"/>
  <c r="S3187" i="1"/>
  <c r="E3187" i="1"/>
  <c r="T3187" i="1"/>
  <c r="F3187" i="1"/>
  <c r="R4328" i="1"/>
  <c r="V4328" i="1"/>
  <c r="U4328" i="1"/>
  <c r="E4328" i="1"/>
  <c r="T4328" i="1"/>
  <c r="F4328" i="1"/>
  <c r="S4328" i="1"/>
  <c r="T4527" i="1"/>
  <c r="E4527" i="1"/>
  <c r="V4527" i="1"/>
  <c r="S4527" i="1"/>
  <c r="U4527" i="1"/>
  <c r="R4527" i="1"/>
  <c r="F4527" i="1"/>
  <c r="U1203" i="1"/>
  <c r="V1203" i="1"/>
  <c r="E1203" i="1"/>
  <c r="S1203" i="1"/>
  <c r="F1203" i="1"/>
  <c r="T1203" i="1"/>
  <c r="R1203" i="1"/>
  <c r="T1551" i="1"/>
  <c r="F1551" i="1"/>
  <c r="S1551" i="1"/>
  <c r="U1551" i="1"/>
  <c r="E1551" i="1"/>
  <c r="R1551" i="1"/>
  <c r="V1551" i="1"/>
  <c r="F1352" i="1"/>
  <c r="R1352" i="1"/>
  <c r="U1352" i="1"/>
  <c r="E1352" i="1"/>
  <c r="S1352" i="1"/>
  <c r="T1352" i="1"/>
  <c r="V1352" i="1"/>
  <c r="S210" i="1"/>
  <c r="R210" i="1"/>
  <c r="U210" i="1"/>
  <c r="V210" i="1"/>
  <c r="T210" i="1"/>
  <c r="F210" i="1"/>
  <c r="E210" i="1"/>
  <c r="T558" i="1"/>
  <c r="S558" i="1"/>
  <c r="V558" i="1"/>
  <c r="U558" i="1"/>
  <c r="R558" i="1"/>
  <c r="F558" i="1"/>
  <c r="E558" i="1"/>
  <c r="U359" i="1"/>
  <c r="T359" i="1"/>
  <c r="S359" i="1"/>
  <c r="R359" i="1"/>
  <c r="V359" i="1"/>
  <c r="F359" i="1"/>
  <c r="E359" i="1"/>
  <c r="B359" i="4" l="1"/>
  <c r="B558" i="4"/>
  <c r="B210" i="4"/>
  <c r="A189" i="1"/>
  <c r="AM188" i="1"/>
  <c r="I4527" i="1"/>
  <c r="K4527" i="1"/>
  <c r="I4328" i="1"/>
  <c r="K4328" i="1"/>
  <c r="I3187" i="1"/>
  <c r="K3187" i="1"/>
  <c r="I2096" i="1"/>
  <c r="K2096" i="1"/>
  <c r="K2344" i="1"/>
  <c r="I2344" i="1"/>
  <c r="I2195" i="1"/>
  <c r="K2195" i="1"/>
  <c r="I3336" i="1"/>
  <c r="K3336" i="1"/>
  <c r="I3088" i="1"/>
  <c r="K3088" i="1"/>
  <c r="I5072" i="1"/>
  <c r="K5072" i="1"/>
  <c r="K5171" i="1"/>
  <c r="I5171" i="1"/>
  <c r="K5320" i="1"/>
  <c r="I5320" i="1"/>
  <c r="K5519" i="1"/>
  <c r="I5519" i="1"/>
  <c r="I2543" i="1"/>
  <c r="K2543" i="1"/>
  <c r="I4080" i="1"/>
  <c r="K4080" i="1"/>
  <c r="I3535" i="1"/>
  <c r="K3535" i="1"/>
  <c r="K4179" i="1"/>
  <c r="I4179" i="1"/>
  <c r="Y4181" i="1"/>
  <c r="Z4180" i="1"/>
  <c r="N3335" i="1"/>
  <c r="AQ3335" i="1" s="1"/>
  <c r="M3335" i="1"/>
  <c r="AP3335" i="1" s="1"/>
  <c r="J3335" i="1"/>
  <c r="L3335" i="1"/>
  <c r="AO3335" i="1" s="1"/>
  <c r="O3335" i="1"/>
  <c r="AR3335" i="1" s="1"/>
  <c r="O2542" i="1"/>
  <c r="AR2542" i="1" s="1"/>
  <c r="N2542" i="1"/>
  <c r="AQ2542" i="1" s="1"/>
  <c r="M2542" i="1"/>
  <c r="AP2542" i="1" s="1"/>
  <c r="L2542" i="1"/>
  <c r="AO2542" i="1" s="1"/>
  <c r="J2542" i="1"/>
  <c r="P4078" i="1"/>
  <c r="AN4078" i="1"/>
  <c r="P2342" i="1"/>
  <c r="AN2342" i="1"/>
  <c r="Q3333" i="1"/>
  <c r="AS3333" i="1"/>
  <c r="AN3334" i="1"/>
  <c r="P3334" i="1"/>
  <c r="A1113" i="1"/>
  <c r="AM1112" i="1"/>
  <c r="AS3532" i="1"/>
  <c r="Q3532" i="1"/>
  <c r="N5518" i="1"/>
  <c r="AQ5518" i="1" s="1"/>
  <c r="M5518" i="1"/>
  <c r="AP5518" i="1" s="1"/>
  <c r="L5518" i="1"/>
  <c r="AO5518" i="1" s="1"/>
  <c r="J5518" i="1"/>
  <c r="O5518" i="1"/>
  <c r="AR5518" i="1" s="1"/>
  <c r="O4327" i="1"/>
  <c r="AR4327" i="1" s="1"/>
  <c r="N4327" i="1"/>
  <c r="AQ4327" i="1" s="1"/>
  <c r="L4327" i="1"/>
  <c r="AO4327" i="1" s="1"/>
  <c r="J4327" i="1"/>
  <c r="M4327" i="1"/>
  <c r="AP4327" i="1" s="1"/>
  <c r="AS5069" i="1"/>
  <c r="Q5069" i="1"/>
  <c r="AN3086" i="1"/>
  <c r="P3086" i="1"/>
  <c r="P3185" i="1"/>
  <c r="AN3185" i="1"/>
  <c r="AN4525" i="1"/>
  <c r="P4525" i="1"/>
  <c r="Y3338" i="1"/>
  <c r="Z3337" i="1"/>
  <c r="P2541" i="1"/>
  <c r="AN2541" i="1"/>
  <c r="Y4529" i="1"/>
  <c r="Z4528" i="1"/>
  <c r="Z5073" i="1"/>
  <c r="Y5074" i="1"/>
  <c r="Q5317" i="1"/>
  <c r="AS5317" i="1"/>
  <c r="P2094" i="1"/>
  <c r="AN2094" i="1"/>
  <c r="AS4325" i="1"/>
  <c r="Q4325" i="1"/>
  <c r="J3534" i="1"/>
  <c r="O3534" i="1"/>
  <c r="AR3534" i="1" s="1"/>
  <c r="L3534" i="1"/>
  <c r="AO3534" i="1" s="1"/>
  <c r="N3534" i="1"/>
  <c r="AQ3534" i="1" s="1"/>
  <c r="M3534" i="1"/>
  <c r="AP3534" i="1" s="1"/>
  <c r="O4178" i="1"/>
  <c r="AR4178" i="1" s="1"/>
  <c r="J4178" i="1"/>
  <c r="N4178" i="1"/>
  <c r="AQ4178" i="1" s="1"/>
  <c r="M4178" i="1"/>
  <c r="AP4178" i="1" s="1"/>
  <c r="L4178" i="1"/>
  <c r="AO4178" i="1" s="1"/>
  <c r="AS2341" i="1"/>
  <c r="Q2341" i="1"/>
  <c r="P5517" i="1"/>
  <c r="AN5517" i="1"/>
  <c r="AN4326" i="1"/>
  <c r="P4326" i="1"/>
  <c r="Z2097" i="1"/>
  <c r="Y2098" i="1"/>
  <c r="AN5070" i="1"/>
  <c r="P5070" i="1"/>
  <c r="Y5322" i="1"/>
  <c r="Z5321" i="1"/>
  <c r="N4079" i="1"/>
  <c r="AQ4079" i="1" s="1"/>
  <c r="L4079" i="1"/>
  <c r="AO4079" i="1" s="1"/>
  <c r="O4079" i="1"/>
  <c r="AR4079" i="1" s="1"/>
  <c r="M4079" i="1"/>
  <c r="AP4079" i="1" s="1"/>
  <c r="J4079" i="1"/>
  <c r="L2194" i="1"/>
  <c r="AO2194" i="1" s="1"/>
  <c r="M2194" i="1"/>
  <c r="AP2194" i="1" s="1"/>
  <c r="O2194" i="1"/>
  <c r="AR2194" i="1" s="1"/>
  <c r="N2194" i="1"/>
  <c r="AQ2194" i="1" s="1"/>
  <c r="J2194" i="1"/>
  <c r="Y4330" i="1"/>
  <c r="Z4329" i="1"/>
  <c r="Q3085" i="1"/>
  <c r="AS3085" i="1"/>
  <c r="Q4524" i="1"/>
  <c r="AS4524" i="1"/>
  <c r="Q3184" i="1"/>
  <c r="AS3184" i="1"/>
  <c r="Q2093" i="1"/>
  <c r="AS2093" i="1"/>
  <c r="AN5318" i="1"/>
  <c r="P5318" i="1"/>
  <c r="Q5168" i="1"/>
  <c r="AS5168" i="1"/>
  <c r="N2095" i="1"/>
  <c r="AQ2095" i="1" s="1"/>
  <c r="M2095" i="1"/>
  <c r="AP2095" i="1" s="1"/>
  <c r="O2095" i="1"/>
  <c r="AR2095" i="1" s="1"/>
  <c r="L2095" i="1"/>
  <c r="AO2095" i="1" s="1"/>
  <c r="J2095" i="1"/>
  <c r="N5319" i="1"/>
  <c r="AQ5319" i="1" s="1"/>
  <c r="M5319" i="1"/>
  <c r="AP5319" i="1" s="1"/>
  <c r="L5319" i="1"/>
  <c r="AO5319" i="1" s="1"/>
  <c r="J5319" i="1"/>
  <c r="O5319" i="1"/>
  <c r="AR5319" i="1" s="1"/>
  <c r="AN2193" i="1"/>
  <c r="P2193" i="1"/>
  <c r="Z2196" i="1"/>
  <c r="Y2197" i="1"/>
  <c r="A5113" i="1"/>
  <c r="AM5112" i="1"/>
  <c r="AS2540" i="1"/>
  <c r="Q2540" i="1"/>
  <c r="A3113" i="1"/>
  <c r="AM3112" i="1"/>
  <c r="AN3533" i="1"/>
  <c r="P3533" i="1"/>
  <c r="M3186" i="1"/>
  <c r="AP3186" i="1" s="1"/>
  <c r="O3186" i="1"/>
  <c r="AR3186" i="1" s="1"/>
  <c r="L3186" i="1"/>
  <c r="AO3186" i="1" s="1"/>
  <c r="N3186" i="1"/>
  <c r="AQ3186" i="1" s="1"/>
  <c r="J3186" i="1"/>
  <c r="N2343" i="1"/>
  <c r="AQ2343" i="1" s="1"/>
  <c r="L2343" i="1"/>
  <c r="AO2343" i="1" s="1"/>
  <c r="M2343" i="1"/>
  <c r="AP2343" i="1" s="1"/>
  <c r="O2343" i="1"/>
  <c r="AR2343" i="1" s="1"/>
  <c r="J2343" i="1"/>
  <c r="A4113" i="1"/>
  <c r="AM4112" i="1"/>
  <c r="Y4082" i="1"/>
  <c r="Z4081" i="1"/>
  <c r="Q5516" i="1"/>
  <c r="AS5516" i="1"/>
  <c r="Z3536" i="1"/>
  <c r="Y3537" i="1"/>
  <c r="AS4176" i="1"/>
  <c r="Q4176" i="1"/>
  <c r="J5071" i="1"/>
  <c r="N5071" i="1"/>
  <c r="AQ5071" i="1" s="1"/>
  <c r="O5071" i="1"/>
  <c r="AR5071" i="1" s="1"/>
  <c r="M5071" i="1"/>
  <c r="AP5071" i="1" s="1"/>
  <c r="L5071" i="1"/>
  <c r="AO5071" i="1" s="1"/>
  <c r="N3087" i="1"/>
  <c r="AQ3087" i="1" s="1"/>
  <c r="L3087" i="1"/>
  <c r="AO3087" i="1" s="1"/>
  <c r="J3087" i="1"/>
  <c r="M3087" i="1"/>
  <c r="AP3087" i="1" s="1"/>
  <c r="O3087" i="1"/>
  <c r="AR3087" i="1" s="1"/>
  <c r="N5170" i="1"/>
  <c r="AQ5170" i="1" s="1"/>
  <c r="M5170" i="1"/>
  <c r="AP5170" i="1" s="1"/>
  <c r="L5170" i="1"/>
  <c r="AO5170" i="1" s="1"/>
  <c r="O5170" i="1"/>
  <c r="AR5170" i="1" s="1"/>
  <c r="J5170" i="1"/>
  <c r="AS2192" i="1"/>
  <c r="Q2192" i="1"/>
  <c r="Y3090" i="1"/>
  <c r="Z3089" i="1"/>
  <c r="P5169" i="1"/>
  <c r="AN5169" i="1"/>
  <c r="Q4077" i="1"/>
  <c r="AS4077" i="1"/>
  <c r="Z2345" i="1"/>
  <c r="Y2346" i="1"/>
  <c r="Z5172" i="1"/>
  <c r="Y5173" i="1"/>
  <c r="AN4177" i="1"/>
  <c r="P4177" i="1"/>
  <c r="A2113" i="1"/>
  <c r="AM2112" i="1"/>
  <c r="Z3188" i="1"/>
  <c r="Y3189" i="1"/>
  <c r="Z2544" i="1"/>
  <c r="Y2545" i="1"/>
  <c r="Z5520" i="1"/>
  <c r="Y5521" i="1"/>
  <c r="O4526" i="1"/>
  <c r="AR4526" i="1" s="1"/>
  <c r="J4526" i="1"/>
  <c r="N4526" i="1"/>
  <c r="AQ4526" i="1" s="1"/>
  <c r="M4526" i="1"/>
  <c r="AP4526" i="1" s="1"/>
  <c r="L4526" i="1"/>
  <c r="AO4526" i="1" s="1"/>
  <c r="K1352" i="1"/>
  <c r="I1352" i="1"/>
  <c r="I1551" i="1"/>
  <c r="K1551" i="1"/>
  <c r="K1203" i="1"/>
  <c r="I1203" i="1"/>
  <c r="AS1101" i="1"/>
  <c r="Q1101" i="1"/>
  <c r="Y1205" i="1"/>
  <c r="Z1204" i="1"/>
  <c r="AS1548" i="1"/>
  <c r="Q1548" i="1"/>
  <c r="AN1350" i="1"/>
  <c r="P1350" i="1"/>
  <c r="Q1200" i="1"/>
  <c r="AS1200" i="1"/>
  <c r="J1351" i="1"/>
  <c r="N1351" i="1"/>
  <c r="AQ1351" i="1" s="1"/>
  <c r="L1351" i="1"/>
  <c r="AO1351" i="1" s="1"/>
  <c r="O1351" i="1"/>
  <c r="AR1351" i="1" s="1"/>
  <c r="M1351" i="1"/>
  <c r="AP1351" i="1" s="1"/>
  <c r="Y1354" i="1"/>
  <c r="Z1353" i="1"/>
  <c r="AN1549" i="1"/>
  <c r="P1549" i="1"/>
  <c r="Q1349" i="1"/>
  <c r="AS1349" i="1"/>
  <c r="AN1201" i="1"/>
  <c r="P1201" i="1"/>
  <c r="J1550" i="1"/>
  <c r="O1550" i="1"/>
  <c r="AR1550" i="1" s="1"/>
  <c r="N1550" i="1"/>
  <c r="AQ1550" i="1" s="1"/>
  <c r="M1550" i="1"/>
  <c r="AP1550" i="1" s="1"/>
  <c r="L1550" i="1"/>
  <c r="AO1550" i="1" s="1"/>
  <c r="Y1553" i="1"/>
  <c r="Z1552" i="1"/>
  <c r="L1202" i="1"/>
  <c r="AO1202" i="1" s="1"/>
  <c r="J1202" i="1"/>
  <c r="O1202" i="1"/>
  <c r="AR1202" i="1" s="1"/>
  <c r="N1202" i="1"/>
  <c r="AQ1202" i="1" s="1"/>
  <c r="M1202" i="1"/>
  <c r="AP1202" i="1" s="1"/>
  <c r="Q356" i="1"/>
  <c r="AN209" i="1"/>
  <c r="AN557" i="1"/>
  <c r="AN358" i="1"/>
  <c r="AS207" i="1"/>
  <c r="Q555" i="1"/>
  <c r="AS356" i="1"/>
  <c r="K359" i="1"/>
  <c r="K558" i="1"/>
  <c r="K210" i="1"/>
  <c r="I359" i="1"/>
  <c r="J359" i="1" s="1"/>
  <c r="I558" i="1"/>
  <c r="J558" i="1" s="1"/>
  <c r="I210" i="1"/>
  <c r="J210" i="1" s="1"/>
  <c r="AS555" i="1"/>
  <c r="Q207" i="1"/>
  <c r="P556" i="1"/>
  <c r="P208" i="1"/>
  <c r="P357" i="1"/>
  <c r="N209" i="1"/>
  <c r="AQ209" i="1" s="1"/>
  <c r="L209" i="1"/>
  <c r="AO209" i="1" s="1"/>
  <c r="O209" i="1"/>
  <c r="AR209" i="1" s="1"/>
  <c r="M209" i="1"/>
  <c r="AP209" i="1" s="1"/>
  <c r="Z559" i="1"/>
  <c r="Y560" i="1"/>
  <c r="Z360" i="1"/>
  <c r="Y361" i="1"/>
  <c r="O358" i="1"/>
  <c r="AR358" i="1" s="1"/>
  <c r="M358" i="1"/>
  <c r="AP358" i="1" s="1"/>
  <c r="N358" i="1"/>
  <c r="AQ358" i="1" s="1"/>
  <c r="L358" i="1"/>
  <c r="AO358" i="1" s="1"/>
  <c r="Y212" i="1"/>
  <c r="Z211" i="1"/>
  <c r="L557" i="1"/>
  <c r="AO557" i="1" s="1"/>
  <c r="N557" i="1"/>
  <c r="AQ557" i="1" s="1"/>
  <c r="O557" i="1"/>
  <c r="AR557" i="1" s="1"/>
  <c r="M557" i="1"/>
  <c r="AP557" i="1" s="1"/>
  <c r="E4329" i="1"/>
  <c r="S4329" i="1"/>
  <c r="R4329" i="1"/>
  <c r="F4329" i="1"/>
  <c r="U4329" i="1"/>
  <c r="T4329" i="1"/>
  <c r="V4329" i="1"/>
  <c r="R4180" i="1"/>
  <c r="T4180" i="1"/>
  <c r="F4180" i="1"/>
  <c r="U4180" i="1"/>
  <c r="V4180" i="1"/>
  <c r="S4180" i="1"/>
  <c r="E4180" i="1"/>
  <c r="E5073" i="1"/>
  <c r="V5073" i="1"/>
  <c r="F5073" i="1"/>
  <c r="S5073" i="1"/>
  <c r="R5073" i="1"/>
  <c r="U5073" i="1"/>
  <c r="T5073" i="1"/>
  <c r="V5520" i="1"/>
  <c r="T5520" i="1"/>
  <c r="R5520" i="1"/>
  <c r="F5520" i="1"/>
  <c r="E5520" i="1"/>
  <c r="U5520" i="1"/>
  <c r="S5520" i="1"/>
  <c r="F5321" i="1"/>
  <c r="T5321" i="1"/>
  <c r="V5321" i="1"/>
  <c r="U5321" i="1"/>
  <c r="E5321" i="1"/>
  <c r="S5321" i="1"/>
  <c r="R5321" i="1"/>
  <c r="V3337" i="1"/>
  <c r="R3337" i="1"/>
  <c r="F3337" i="1"/>
  <c r="U3337" i="1"/>
  <c r="E3337" i="1"/>
  <c r="T3337" i="1"/>
  <c r="S3337" i="1"/>
  <c r="T3089" i="1"/>
  <c r="S3089" i="1"/>
  <c r="F3089" i="1"/>
  <c r="E3089" i="1"/>
  <c r="V3089" i="1"/>
  <c r="U3089" i="1"/>
  <c r="R3089" i="1"/>
  <c r="R3188" i="1"/>
  <c r="U3188" i="1"/>
  <c r="F3188" i="1"/>
  <c r="E3188" i="1"/>
  <c r="V3188" i="1"/>
  <c r="T3188" i="1"/>
  <c r="S3188" i="1"/>
  <c r="E3536" i="1"/>
  <c r="V3536" i="1"/>
  <c r="R3536" i="1"/>
  <c r="U3536" i="1"/>
  <c r="F3536" i="1"/>
  <c r="T3536" i="1"/>
  <c r="S3536" i="1"/>
  <c r="V2097" i="1"/>
  <c r="U2097" i="1"/>
  <c r="E2097" i="1"/>
  <c r="T2097" i="1"/>
  <c r="F2097" i="1"/>
  <c r="R2097" i="1"/>
  <c r="S2097" i="1"/>
  <c r="T5172" i="1"/>
  <c r="S5172" i="1"/>
  <c r="V5172" i="1"/>
  <c r="R5172" i="1"/>
  <c r="F5172" i="1"/>
  <c r="U5172" i="1"/>
  <c r="E5172" i="1"/>
  <c r="R2196" i="1"/>
  <c r="S2196" i="1"/>
  <c r="E2196" i="1"/>
  <c r="V2196" i="1"/>
  <c r="T2196" i="1"/>
  <c r="U2196" i="1"/>
  <c r="F2196" i="1"/>
  <c r="S4528" i="1"/>
  <c r="F4528" i="1"/>
  <c r="U4528" i="1"/>
  <c r="V4528" i="1"/>
  <c r="E4528" i="1"/>
  <c r="R4528" i="1"/>
  <c r="T4528" i="1"/>
  <c r="R2544" i="1"/>
  <c r="V2544" i="1"/>
  <c r="E2544" i="1"/>
  <c r="S2544" i="1"/>
  <c r="U2544" i="1"/>
  <c r="T2544" i="1"/>
  <c r="F2544" i="1"/>
  <c r="R4081" i="1"/>
  <c r="V4081" i="1"/>
  <c r="F4081" i="1"/>
  <c r="U4081" i="1"/>
  <c r="E4081" i="1"/>
  <c r="S4081" i="1"/>
  <c r="T4081" i="1"/>
  <c r="V2345" i="1"/>
  <c r="F2345" i="1"/>
  <c r="T2345" i="1"/>
  <c r="R2345" i="1"/>
  <c r="S2345" i="1"/>
  <c r="E2345" i="1"/>
  <c r="U2345" i="1"/>
  <c r="R1552" i="1"/>
  <c r="T1552" i="1"/>
  <c r="E1552" i="1"/>
  <c r="F1552" i="1"/>
  <c r="S1552" i="1"/>
  <c r="U1552" i="1"/>
  <c r="V1552" i="1"/>
  <c r="R1353" i="1"/>
  <c r="U1353" i="1"/>
  <c r="F1353" i="1"/>
  <c r="T1353" i="1"/>
  <c r="S1353" i="1"/>
  <c r="E1353" i="1"/>
  <c r="V1353" i="1"/>
  <c r="E1204" i="1"/>
  <c r="F1204" i="1"/>
  <c r="S1204" i="1"/>
  <c r="V1204" i="1"/>
  <c r="R1204" i="1"/>
  <c r="U1204" i="1"/>
  <c r="T1204" i="1"/>
  <c r="V360" i="1"/>
  <c r="U360" i="1"/>
  <c r="R360" i="1"/>
  <c r="T360" i="1"/>
  <c r="S360" i="1"/>
  <c r="F360" i="1"/>
  <c r="E360" i="1"/>
  <c r="V211" i="1"/>
  <c r="U211" i="1"/>
  <c r="T211" i="1"/>
  <c r="S211" i="1"/>
  <c r="R211" i="1"/>
  <c r="F211" i="1"/>
  <c r="E211" i="1"/>
  <c r="V559" i="1"/>
  <c r="S559" i="1"/>
  <c r="R559" i="1"/>
  <c r="U559" i="1"/>
  <c r="T559" i="1"/>
  <c r="F559" i="1"/>
  <c r="E559" i="1"/>
  <c r="B559" i="4" l="1"/>
  <c r="B211" i="4"/>
  <c r="B360" i="4"/>
  <c r="A190" i="1"/>
  <c r="AM189" i="1"/>
  <c r="I2345" i="1"/>
  <c r="K2345" i="1"/>
  <c r="I4081" i="1"/>
  <c r="K4081" i="1"/>
  <c r="I2544" i="1"/>
  <c r="K2544" i="1"/>
  <c r="K4528" i="1"/>
  <c r="I4528" i="1"/>
  <c r="I2196" i="1"/>
  <c r="K2196" i="1"/>
  <c r="I5172" i="1"/>
  <c r="K5172" i="1"/>
  <c r="K2097" i="1"/>
  <c r="I2097" i="1"/>
  <c r="I3536" i="1"/>
  <c r="K3536" i="1"/>
  <c r="K3188" i="1"/>
  <c r="I3188" i="1"/>
  <c r="I3089" i="1"/>
  <c r="K3089" i="1"/>
  <c r="I3337" i="1"/>
  <c r="K3337" i="1"/>
  <c r="K5321" i="1"/>
  <c r="I5321" i="1"/>
  <c r="I5520" i="1"/>
  <c r="K5520" i="1"/>
  <c r="K5073" i="1"/>
  <c r="I5073" i="1"/>
  <c r="K4180" i="1"/>
  <c r="I4180" i="1"/>
  <c r="K4329" i="1"/>
  <c r="I4329" i="1"/>
  <c r="Z3090" i="1"/>
  <c r="Y3091" i="1"/>
  <c r="P2343" i="1"/>
  <c r="AN2343" i="1"/>
  <c r="P4178" i="1"/>
  <c r="AN4178" i="1"/>
  <c r="Y2546" i="1"/>
  <c r="Z2545" i="1"/>
  <c r="AS4177" i="1"/>
  <c r="Q4177" i="1"/>
  <c r="AN5071" i="1"/>
  <c r="P5071" i="1"/>
  <c r="Q3533" i="1"/>
  <c r="AS3533" i="1"/>
  <c r="A5114" i="1"/>
  <c r="AM5113" i="1"/>
  <c r="Q5070" i="1"/>
  <c r="AS5070" i="1"/>
  <c r="P3087" i="1"/>
  <c r="AN3087" i="1"/>
  <c r="Z2197" i="1"/>
  <c r="Y2198" i="1"/>
  <c r="Z4330" i="1"/>
  <c r="Y4331" i="1"/>
  <c r="Q5517" i="1"/>
  <c r="AS5517" i="1"/>
  <c r="Q4525" i="1"/>
  <c r="AS4525" i="1"/>
  <c r="A1114" i="1"/>
  <c r="AM1113" i="1"/>
  <c r="AS4078" i="1"/>
  <c r="Q4078" i="1"/>
  <c r="O4179" i="1"/>
  <c r="AR4179" i="1" s="1"/>
  <c r="N4179" i="1"/>
  <c r="AQ4179" i="1" s="1"/>
  <c r="J4179" i="1"/>
  <c r="M4179" i="1"/>
  <c r="AP4179" i="1" s="1"/>
  <c r="L4179" i="1"/>
  <c r="AO4179" i="1" s="1"/>
  <c r="M5519" i="1"/>
  <c r="AP5519" i="1" s="1"/>
  <c r="J5519" i="1"/>
  <c r="L5519" i="1"/>
  <c r="AO5519" i="1" s="1"/>
  <c r="O5519" i="1"/>
  <c r="AR5519" i="1" s="1"/>
  <c r="N5519" i="1"/>
  <c r="AQ5519" i="1" s="1"/>
  <c r="P2194" i="1"/>
  <c r="AN2194" i="1"/>
  <c r="Z2098" i="1"/>
  <c r="Y2099" i="1"/>
  <c r="P4327" i="1"/>
  <c r="AN4327" i="1"/>
  <c r="Q3334" i="1"/>
  <c r="AS3334" i="1"/>
  <c r="P3335" i="1"/>
  <c r="AN3335" i="1"/>
  <c r="O3088" i="1"/>
  <c r="AR3088" i="1" s="1"/>
  <c r="N3088" i="1"/>
  <c r="AQ3088" i="1" s="1"/>
  <c r="L3088" i="1"/>
  <c r="AO3088" i="1" s="1"/>
  <c r="J3088" i="1"/>
  <c r="M3088" i="1"/>
  <c r="AP3088" i="1" s="1"/>
  <c r="O2096" i="1"/>
  <c r="AR2096" i="1" s="1"/>
  <c r="N2096" i="1"/>
  <c r="AQ2096" i="1" s="1"/>
  <c r="J2096" i="1"/>
  <c r="M2096" i="1"/>
  <c r="AP2096" i="1" s="1"/>
  <c r="L2096" i="1"/>
  <c r="AO2096" i="1" s="1"/>
  <c r="AN4526" i="1"/>
  <c r="P4526" i="1"/>
  <c r="Q5169" i="1"/>
  <c r="AS5169" i="1"/>
  <c r="Z3537" i="1"/>
  <c r="Y3538" i="1"/>
  <c r="AN3186" i="1"/>
  <c r="P3186" i="1"/>
  <c r="Q2094" i="1"/>
  <c r="AS2094" i="1"/>
  <c r="Z4529" i="1"/>
  <c r="Y4530" i="1"/>
  <c r="AN2542" i="1"/>
  <c r="P2542" i="1"/>
  <c r="M5320" i="1"/>
  <c r="AP5320" i="1" s="1"/>
  <c r="J5320" i="1"/>
  <c r="O5320" i="1"/>
  <c r="AR5320" i="1" s="1"/>
  <c r="N5320" i="1"/>
  <c r="AQ5320" i="1" s="1"/>
  <c r="L5320" i="1"/>
  <c r="AO5320" i="1" s="1"/>
  <c r="A3114" i="1"/>
  <c r="AM3113" i="1"/>
  <c r="AS2193" i="1"/>
  <c r="Q2193" i="1"/>
  <c r="Q3185" i="1"/>
  <c r="AS3185" i="1"/>
  <c r="O3535" i="1"/>
  <c r="AR3535" i="1" s="1"/>
  <c r="L3535" i="1"/>
  <c r="AO3535" i="1" s="1"/>
  <c r="N3535" i="1"/>
  <c r="AQ3535" i="1" s="1"/>
  <c r="J3535" i="1"/>
  <c r="M3535" i="1"/>
  <c r="AP3535" i="1" s="1"/>
  <c r="O3336" i="1"/>
  <c r="AR3336" i="1" s="1"/>
  <c r="N3336" i="1"/>
  <c r="AQ3336" i="1" s="1"/>
  <c r="L3336" i="1"/>
  <c r="AO3336" i="1" s="1"/>
  <c r="J3336" i="1"/>
  <c r="M3336" i="1"/>
  <c r="AP3336" i="1" s="1"/>
  <c r="L3187" i="1"/>
  <c r="AO3187" i="1" s="1"/>
  <c r="O3187" i="1"/>
  <c r="AR3187" i="1" s="1"/>
  <c r="J3187" i="1"/>
  <c r="M3187" i="1"/>
  <c r="AP3187" i="1" s="1"/>
  <c r="N3187" i="1"/>
  <c r="AQ3187" i="1" s="1"/>
  <c r="P2095" i="1"/>
  <c r="AN2095" i="1"/>
  <c r="Q5318" i="1"/>
  <c r="AS5318" i="1"/>
  <c r="Y3190" i="1"/>
  <c r="Z3189" i="1"/>
  <c r="Z2346" i="1"/>
  <c r="Y2347" i="1"/>
  <c r="A4114" i="1"/>
  <c r="AM4113" i="1"/>
  <c r="AS4326" i="1"/>
  <c r="Q4326" i="1"/>
  <c r="AN3534" i="1"/>
  <c r="P3534" i="1"/>
  <c r="Q2541" i="1"/>
  <c r="AS2541" i="1"/>
  <c r="Q3086" i="1"/>
  <c r="AS3086" i="1"/>
  <c r="N5171" i="1"/>
  <c r="AQ5171" i="1" s="1"/>
  <c r="M5171" i="1"/>
  <c r="AP5171" i="1" s="1"/>
  <c r="L5171" i="1"/>
  <c r="AO5171" i="1" s="1"/>
  <c r="O5171" i="1"/>
  <c r="AR5171" i="1" s="1"/>
  <c r="J5171" i="1"/>
  <c r="Y5075" i="1"/>
  <c r="Z5074" i="1"/>
  <c r="O4080" i="1"/>
  <c r="AR4080" i="1" s="1"/>
  <c r="M4080" i="1"/>
  <c r="AP4080" i="1" s="1"/>
  <c r="J4080" i="1"/>
  <c r="L4080" i="1"/>
  <c r="AO4080" i="1" s="1"/>
  <c r="N4080" i="1"/>
  <c r="AQ4080" i="1" s="1"/>
  <c r="N2195" i="1"/>
  <c r="AQ2195" i="1" s="1"/>
  <c r="L2195" i="1"/>
  <c r="AO2195" i="1" s="1"/>
  <c r="M2195" i="1"/>
  <c r="AP2195" i="1" s="1"/>
  <c r="J2195" i="1"/>
  <c r="O2195" i="1"/>
  <c r="AR2195" i="1" s="1"/>
  <c r="L4328" i="1"/>
  <c r="AO4328" i="1" s="1"/>
  <c r="J4328" i="1"/>
  <c r="M4328" i="1"/>
  <c r="AP4328" i="1" s="1"/>
  <c r="O4328" i="1"/>
  <c r="AR4328" i="1" s="1"/>
  <c r="N4328" i="1"/>
  <c r="AQ4328" i="1" s="1"/>
  <c r="A2114" i="1"/>
  <c r="AM2113" i="1"/>
  <c r="Z3338" i="1"/>
  <c r="Y3339" i="1"/>
  <c r="P5518" i="1"/>
  <c r="AN5518" i="1"/>
  <c r="Q2342" i="1"/>
  <c r="AS2342" i="1"/>
  <c r="L2344" i="1"/>
  <c r="AO2344" i="1" s="1"/>
  <c r="J2344" i="1"/>
  <c r="M2344" i="1"/>
  <c r="AP2344" i="1" s="1"/>
  <c r="O2344" i="1"/>
  <c r="AR2344" i="1" s="1"/>
  <c r="N2344" i="1"/>
  <c r="AQ2344" i="1" s="1"/>
  <c r="Z5173" i="1"/>
  <c r="Y5174" i="1"/>
  <c r="AN5170" i="1"/>
  <c r="P5170" i="1"/>
  <c r="Z4082" i="1"/>
  <c r="Y4083" i="1"/>
  <c r="Z5521" i="1"/>
  <c r="Y5522" i="1"/>
  <c r="AN5319" i="1"/>
  <c r="P5319" i="1"/>
  <c r="P4079" i="1"/>
  <c r="AN4079" i="1"/>
  <c r="Y5323" i="1"/>
  <c r="Z5322" i="1"/>
  <c r="Z4181" i="1"/>
  <c r="Y4182" i="1"/>
  <c r="N2543" i="1"/>
  <c r="AQ2543" i="1" s="1"/>
  <c r="L2543" i="1"/>
  <c r="AO2543" i="1" s="1"/>
  <c r="M2543" i="1"/>
  <c r="AP2543" i="1" s="1"/>
  <c r="O2543" i="1"/>
  <c r="AR2543" i="1" s="1"/>
  <c r="J2543" i="1"/>
  <c r="N5072" i="1"/>
  <c r="AQ5072" i="1" s="1"/>
  <c r="L5072" i="1"/>
  <c r="AO5072" i="1" s="1"/>
  <c r="M5072" i="1"/>
  <c r="AP5072" i="1" s="1"/>
  <c r="J5072" i="1"/>
  <c r="O5072" i="1"/>
  <c r="AR5072" i="1" s="1"/>
  <c r="J4527" i="1"/>
  <c r="M4527" i="1"/>
  <c r="AP4527" i="1" s="1"/>
  <c r="L4527" i="1"/>
  <c r="AO4527" i="1" s="1"/>
  <c r="O4527" i="1"/>
  <c r="AR4527" i="1" s="1"/>
  <c r="N4527" i="1"/>
  <c r="AQ4527" i="1" s="1"/>
  <c r="I1204" i="1"/>
  <c r="K1204" i="1"/>
  <c r="I1353" i="1"/>
  <c r="K1353" i="1"/>
  <c r="I1552" i="1"/>
  <c r="K1552" i="1"/>
  <c r="Y1554" i="1"/>
  <c r="Z1553" i="1"/>
  <c r="Q1549" i="1"/>
  <c r="AS1549" i="1"/>
  <c r="J1551" i="1"/>
  <c r="N1551" i="1"/>
  <c r="AQ1551" i="1" s="1"/>
  <c r="M1551" i="1"/>
  <c r="AP1551" i="1" s="1"/>
  <c r="L1551" i="1"/>
  <c r="AO1551" i="1" s="1"/>
  <c r="O1551" i="1"/>
  <c r="AR1551" i="1" s="1"/>
  <c r="AN1351" i="1"/>
  <c r="P1351" i="1"/>
  <c r="L1352" i="1"/>
  <c r="AO1352" i="1" s="1"/>
  <c r="J1352" i="1"/>
  <c r="O1352" i="1"/>
  <c r="AR1352" i="1" s="1"/>
  <c r="N1352" i="1"/>
  <c r="AQ1352" i="1" s="1"/>
  <c r="M1352" i="1"/>
  <c r="AP1352" i="1" s="1"/>
  <c r="AN1202" i="1"/>
  <c r="P1202" i="1"/>
  <c r="Y1206" i="1"/>
  <c r="Z1205" i="1"/>
  <c r="AN1550" i="1"/>
  <c r="P1550" i="1"/>
  <c r="Q1201" i="1"/>
  <c r="AS1201" i="1"/>
  <c r="Y1355" i="1"/>
  <c r="Z1354" i="1"/>
  <c r="Q1350" i="1"/>
  <c r="AS1350" i="1"/>
  <c r="L1203" i="1"/>
  <c r="AO1203" i="1" s="1"/>
  <c r="J1203" i="1"/>
  <c r="N1203" i="1"/>
  <c r="AQ1203" i="1" s="1"/>
  <c r="O1203" i="1"/>
  <c r="AR1203" i="1" s="1"/>
  <c r="M1203" i="1"/>
  <c r="AP1203" i="1" s="1"/>
  <c r="AN210" i="1"/>
  <c r="AN359" i="1"/>
  <c r="AS357" i="1"/>
  <c r="AN558" i="1"/>
  <c r="AS208" i="1"/>
  <c r="Q556" i="1"/>
  <c r="K559" i="1"/>
  <c r="K211" i="1"/>
  <c r="K360" i="1"/>
  <c r="I559" i="1"/>
  <c r="J559" i="1" s="1"/>
  <c r="I211" i="1"/>
  <c r="J211" i="1" s="1"/>
  <c r="I360" i="1"/>
  <c r="J360" i="1" s="1"/>
  <c r="Q208" i="1"/>
  <c r="P358" i="1"/>
  <c r="Q357" i="1"/>
  <c r="P557" i="1"/>
  <c r="P209" i="1"/>
  <c r="AS556" i="1"/>
  <c r="L210" i="1"/>
  <c r="AO210" i="1" s="1"/>
  <c r="M210" i="1"/>
  <c r="AP210" i="1" s="1"/>
  <c r="N210" i="1"/>
  <c r="AQ210" i="1" s="1"/>
  <c r="O210" i="1"/>
  <c r="AR210" i="1" s="1"/>
  <c r="Y561" i="1"/>
  <c r="Z560" i="1"/>
  <c r="O558" i="1"/>
  <c r="AR558" i="1" s="1"/>
  <c r="L558" i="1"/>
  <c r="AO558" i="1" s="1"/>
  <c r="M558" i="1"/>
  <c r="AP558" i="1" s="1"/>
  <c r="N558" i="1"/>
  <c r="AQ558" i="1" s="1"/>
  <c r="L359" i="1"/>
  <c r="AO359" i="1" s="1"/>
  <c r="O359" i="1"/>
  <c r="AR359" i="1" s="1"/>
  <c r="N359" i="1"/>
  <c r="AQ359" i="1" s="1"/>
  <c r="M359" i="1"/>
  <c r="AP359" i="1" s="1"/>
  <c r="Y362" i="1"/>
  <c r="Z361" i="1"/>
  <c r="Z212" i="1"/>
  <c r="Y213" i="1"/>
  <c r="R3090" i="1"/>
  <c r="S3090" i="1"/>
  <c r="V3090" i="1"/>
  <c r="F3090" i="1"/>
  <c r="U3090" i="1"/>
  <c r="E3090" i="1"/>
  <c r="T3090" i="1"/>
  <c r="S2545" i="1"/>
  <c r="F2545" i="1"/>
  <c r="U2545" i="1"/>
  <c r="E2545" i="1"/>
  <c r="V2545" i="1"/>
  <c r="T2545" i="1"/>
  <c r="R2545" i="1"/>
  <c r="S2197" i="1"/>
  <c r="U2197" i="1"/>
  <c r="R2197" i="1"/>
  <c r="T2197" i="1"/>
  <c r="F2197" i="1"/>
  <c r="E2197" i="1"/>
  <c r="V2197" i="1"/>
  <c r="F2346" i="1"/>
  <c r="R2346" i="1"/>
  <c r="S2346" i="1"/>
  <c r="E2346" i="1"/>
  <c r="V2346" i="1"/>
  <c r="U2346" i="1"/>
  <c r="T2346" i="1"/>
  <c r="U4330" i="1"/>
  <c r="E4330" i="1"/>
  <c r="T4330" i="1"/>
  <c r="V4330" i="1"/>
  <c r="F4330" i="1"/>
  <c r="R4330" i="1"/>
  <c r="S4330" i="1"/>
  <c r="E2098" i="1"/>
  <c r="V2098" i="1"/>
  <c r="R2098" i="1"/>
  <c r="T2098" i="1"/>
  <c r="F2098" i="1"/>
  <c r="U2098" i="1"/>
  <c r="S2098" i="1"/>
  <c r="S4529" i="1"/>
  <c r="U4529" i="1"/>
  <c r="R4529" i="1"/>
  <c r="T4529" i="1"/>
  <c r="E4529" i="1"/>
  <c r="V4529" i="1"/>
  <c r="F4529" i="1"/>
  <c r="V4181" i="1"/>
  <c r="F4181" i="1"/>
  <c r="E4181" i="1"/>
  <c r="R4181" i="1"/>
  <c r="S4181" i="1"/>
  <c r="U4181" i="1"/>
  <c r="T4181" i="1"/>
  <c r="S4082" i="1"/>
  <c r="E4082" i="1"/>
  <c r="T4082" i="1"/>
  <c r="V4082" i="1"/>
  <c r="R4082" i="1"/>
  <c r="F4082" i="1"/>
  <c r="U4082" i="1"/>
  <c r="S5074" i="1"/>
  <c r="R5074" i="1"/>
  <c r="E5074" i="1"/>
  <c r="V5074" i="1"/>
  <c r="U5074" i="1"/>
  <c r="T5074" i="1"/>
  <c r="F5074" i="1"/>
  <c r="U3537" i="1"/>
  <c r="E3537" i="1"/>
  <c r="T3537" i="1"/>
  <c r="F3537" i="1"/>
  <c r="S3537" i="1"/>
  <c r="R3537" i="1"/>
  <c r="V3537" i="1"/>
  <c r="R3338" i="1"/>
  <c r="S3338" i="1"/>
  <c r="E3338" i="1"/>
  <c r="V3338" i="1"/>
  <c r="U3338" i="1"/>
  <c r="F3338" i="1"/>
  <c r="T3338" i="1"/>
  <c r="T5173" i="1"/>
  <c r="R5173" i="1"/>
  <c r="V5173" i="1"/>
  <c r="E5173" i="1"/>
  <c r="F5173" i="1"/>
  <c r="S5173" i="1"/>
  <c r="U5173" i="1"/>
  <c r="V5322" i="1"/>
  <c r="T5322" i="1"/>
  <c r="F5322" i="1"/>
  <c r="E5322" i="1"/>
  <c r="S5322" i="1"/>
  <c r="U5322" i="1"/>
  <c r="R5322" i="1"/>
  <c r="V5521" i="1"/>
  <c r="R5521" i="1"/>
  <c r="F5521" i="1"/>
  <c r="E5521" i="1"/>
  <c r="T5521" i="1"/>
  <c r="U5521" i="1"/>
  <c r="S5521" i="1"/>
  <c r="T3189" i="1"/>
  <c r="S3189" i="1"/>
  <c r="V3189" i="1"/>
  <c r="R3189" i="1"/>
  <c r="E3189" i="1"/>
  <c r="U3189" i="1"/>
  <c r="F3189" i="1"/>
  <c r="R1553" i="1"/>
  <c r="F1553" i="1"/>
  <c r="S1553" i="1"/>
  <c r="V1553" i="1"/>
  <c r="E1553" i="1"/>
  <c r="U1553" i="1"/>
  <c r="T1553" i="1"/>
  <c r="T1354" i="1"/>
  <c r="V1354" i="1"/>
  <c r="F1354" i="1"/>
  <c r="E1354" i="1"/>
  <c r="S1354" i="1"/>
  <c r="U1354" i="1"/>
  <c r="R1354" i="1"/>
  <c r="U1205" i="1"/>
  <c r="V1205" i="1"/>
  <c r="E1205" i="1"/>
  <c r="T1205" i="1"/>
  <c r="S1205" i="1"/>
  <c r="R1205" i="1"/>
  <c r="F1205" i="1"/>
  <c r="S361" i="1"/>
  <c r="R361" i="1"/>
  <c r="U361" i="1"/>
  <c r="T361" i="1"/>
  <c r="V361" i="1"/>
  <c r="F361" i="1"/>
  <c r="E361" i="1"/>
  <c r="R560" i="1"/>
  <c r="V560" i="1"/>
  <c r="U560" i="1"/>
  <c r="T560" i="1"/>
  <c r="S560" i="1"/>
  <c r="F560" i="1"/>
  <c r="E560" i="1"/>
  <c r="V212" i="1"/>
  <c r="U212" i="1"/>
  <c r="S212" i="1"/>
  <c r="T212" i="1"/>
  <c r="R212" i="1"/>
  <c r="F212" i="1"/>
  <c r="E212" i="1"/>
  <c r="B212" i="4" l="1"/>
  <c r="B560" i="4"/>
  <c r="B361" i="4"/>
  <c r="A191" i="1"/>
  <c r="AM190" i="1"/>
  <c r="K3189" i="1"/>
  <c r="I3189" i="1"/>
  <c r="K5521" i="1"/>
  <c r="I5521" i="1"/>
  <c r="I5322" i="1"/>
  <c r="K5322" i="1"/>
  <c r="K5173" i="1"/>
  <c r="I5173" i="1"/>
  <c r="K3338" i="1"/>
  <c r="I3338" i="1"/>
  <c r="K3537" i="1"/>
  <c r="I3537" i="1"/>
  <c r="K5074" i="1"/>
  <c r="I5074" i="1"/>
  <c r="I4082" i="1"/>
  <c r="K4082" i="1"/>
  <c r="I4181" i="1"/>
  <c r="K4181" i="1"/>
  <c r="I4529" i="1"/>
  <c r="K4529" i="1"/>
  <c r="K2098" i="1"/>
  <c r="I2098" i="1"/>
  <c r="K4330" i="1"/>
  <c r="I4330" i="1"/>
  <c r="K2346" i="1"/>
  <c r="I2346" i="1"/>
  <c r="I2197" i="1"/>
  <c r="K2197" i="1"/>
  <c r="K2545" i="1"/>
  <c r="I2545" i="1"/>
  <c r="K3090" i="1"/>
  <c r="I3090" i="1"/>
  <c r="A2115" i="1"/>
  <c r="AM2114" i="1"/>
  <c r="Q3087" i="1"/>
  <c r="AS3087" i="1"/>
  <c r="Q5071" i="1"/>
  <c r="AS5071" i="1"/>
  <c r="Q4178" i="1"/>
  <c r="AS4178" i="1"/>
  <c r="L4329" i="1"/>
  <c r="AO4329" i="1" s="1"/>
  <c r="O4329" i="1"/>
  <c r="AR4329" i="1" s="1"/>
  <c r="N4329" i="1"/>
  <c r="AQ4329" i="1" s="1"/>
  <c r="M4329" i="1"/>
  <c r="AP4329" i="1" s="1"/>
  <c r="J4329" i="1"/>
  <c r="O5321" i="1"/>
  <c r="AR5321" i="1" s="1"/>
  <c r="N5321" i="1"/>
  <c r="AQ5321" i="1" s="1"/>
  <c r="J5321" i="1"/>
  <c r="M5321" i="1"/>
  <c r="AP5321" i="1" s="1"/>
  <c r="L5321" i="1"/>
  <c r="AO5321" i="1" s="1"/>
  <c r="M4528" i="1"/>
  <c r="AP4528" i="1" s="1"/>
  <c r="O4528" i="1"/>
  <c r="AR4528" i="1" s="1"/>
  <c r="N4528" i="1"/>
  <c r="AQ4528" i="1" s="1"/>
  <c r="L4528" i="1"/>
  <c r="AO4528" i="1" s="1"/>
  <c r="J4528" i="1"/>
  <c r="Z4182" i="1"/>
  <c r="Y4183" i="1"/>
  <c r="AS4079" i="1"/>
  <c r="Q4079" i="1"/>
  <c r="Z4083" i="1"/>
  <c r="Y4084" i="1"/>
  <c r="Z3190" i="1"/>
  <c r="Y3191" i="1"/>
  <c r="P3187" i="1"/>
  <c r="AN3187" i="1"/>
  <c r="Y3539" i="1"/>
  <c r="Z3538" i="1"/>
  <c r="P2096" i="1"/>
  <c r="AN2096" i="1"/>
  <c r="Q4327" i="1"/>
  <c r="AS4327" i="1"/>
  <c r="Z4331" i="1"/>
  <c r="Y4332" i="1"/>
  <c r="J3536" i="1"/>
  <c r="M3536" i="1"/>
  <c r="AP3536" i="1" s="1"/>
  <c r="N3536" i="1"/>
  <c r="AQ3536" i="1" s="1"/>
  <c r="L3536" i="1"/>
  <c r="AO3536" i="1" s="1"/>
  <c r="O3536" i="1"/>
  <c r="AR3536" i="1" s="1"/>
  <c r="P4328" i="1"/>
  <c r="AN4328" i="1"/>
  <c r="Y5523" i="1"/>
  <c r="Z5522" i="1"/>
  <c r="Z5174" i="1"/>
  <c r="Y5175" i="1"/>
  <c r="P5072" i="1"/>
  <c r="AN5072" i="1"/>
  <c r="Z5323" i="1"/>
  <c r="Y5324" i="1"/>
  <c r="P3535" i="1"/>
  <c r="AN3535" i="1"/>
  <c r="AN5320" i="1"/>
  <c r="P5320" i="1"/>
  <c r="Z4530" i="1"/>
  <c r="Y4531" i="1"/>
  <c r="Y2100" i="1"/>
  <c r="Z2099" i="1"/>
  <c r="AN5519" i="1"/>
  <c r="P5519" i="1"/>
  <c r="Q2343" i="1"/>
  <c r="AS2343" i="1"/>
  <c r="O4180" i="1"/>
  <c r="AR4180" i="1" s="1"/>
  <c r="J4180" i="1"/>
  <c r="M4180" i="1"/>
  <c r="AP4180" i="1" s="1"/>
  <c r="N4180" i="1"/>
  <c r="AQ4180" i="1" s="1"/>
  <c r="L4180" i="1"/>
  <c r="AO4180" i="1" s="1"/>
  <c r="N2097" i="1"/>
  <c r="AQ2097" i="1" s="1"/>
  <c r="O2097" i="1"/>
  <c r="AR2097" i="1" s="1"/>
  <c r="L2097" i="1"/>
  <c r="AO2097" i="1" s="1"/>
  <c r="M2097" i="1"/>
  <c r="AP2097" i="1" s="1"/>
  <c r="J2097" i="1"/>
  <c r="AS3534" i="1"/>
  <c r="Q3534" i="1"/>
  <c r="AN2543" i="1"/>
  <c r="P2543" i="1"/>
  <c r="AS5319" i="1"/>
  <c r="Q5319" i="1"/>
  <c r="Q5170" i="1"/>
  <c r="AS5170" i="1"/>
  <c r="AN2344" i="1"/>
  <c r="P2344" i="1"/>
  <c r="Q5518" i="1"/>
  <c r="AS5518" i="1"/>
  <c r="Z5075" i="1"/>
  <c r="Y5076" i="1"/>
  <c r="A4115" i="1"/>
  <c r="AM4114" i="1"/>
  <c r="M3337" i="1"/>
  <c r="AP3337" i="1" s="1"/>
  <c r="J3337" i="1"/>
  <c r="L3337" i="1"/>
  <c r="AO3337" i="1" s="1"/>
  <c r="O3337" i="1"/>
  <c r="AR3337" i="1" s="1"/>
  <c r="N3337" i="1"/>
  <c r="AQ3337" i="1" s="1"/>
  <c r="L2544" i="1"/>
  <c r="AO2544" i="1" s="1"/>
  <c r="M2544" i="1"/>
  <c r="AP2544" i="1" s="1"/>
  <c r="J2544" i="1"/>
  <c r="O2544" i="1"/>
  <c r="AR2544" i="1" s="1"/>
  <c r="N2544" i="1"/>
  <c r="AQ2544" i="1" s="1"/>
  <c r="AN5171" i="1"/>
  <c r="P5171" i="1"/>
  <c r="Z2347" i="1"/>
  <c r="Y2348" i="1"/>
  <c r="Q3335" i="1"/>
  <c r="AS3335" i="1"/>
  <c r="A1115" i="1"/>
  <c r="AM1114" i="1"/>
  <c r="Z2198" i="1"/>
  <c r="Y2199" i="1"/>
  <c r="Z3091" i="1"/>
  <c r="Y3092" i="1"/>
  <c r="L5073" i="1"/>
  <c r="AO5073" i="1" s="1"/>
  <c r="J5073" i="1"/>
  <c r="O5073" i="1"/>
  <c r="AR5073" i="1" s="1"/>
  <c r="N5073" i="1"/>
  <c r="AQ5073" i="1" s="1"/>
  <c r="M5073" i="1"/>
  <c r="AP5073" i="1" s="1"/>
  <c r="Z3339" i="1"/>
  <c r="Y3340" i="1"/>
  <c r="AN4080" i="1"/>
  <c r="P4080" i="1"/>
  <c r="Q2095" i="1"/>
  <c r="AS2095" i="1"/>
  <c r="P3336" i="1"/>
  <c r="AN3336" i="1"/>
  <c r="A3115" i="1"/>
  <c r="AM3114" i="1"/>
  <c r="Q4526" i="1"/>
  <c r="AS4526" i="1"/>
  <c r="P3088" i="1"/>
  <c r="AN3088" i="1"/>
  <c r="A5115" i="1"/>
  <c r="AM5114" i="1"/>
  <c r="N3089" i="1"/>
  <c r="AQ3089" i="1" s="1"/>
  <c r="O3089" i="1"/>
  <c r="AR3089" i="1" s="1"/>
  <c r="J3089" i="1"/>
  <c r="M3089" i="1"/>
  <c r="AP3089" i="1" s="1"/>
  <c r="L3089" i="1"/>
  <c r="AO3089" i="1" s="1"/>
  <c r="O5172" i="1"/>
  <c r="AR5172" i="1" s="1"/>
  <c r="M5172" i="1"/>
  <c r="AP5172" i="1" s="1"/>
  <c r="L5172" i="1"/>
  <c r="AO5172" i="1" s="1"/>
  <c r="J5172" i="1"/>
  <c r="N5172" i="1"/>
  <c r="AQ5172" i="1" s="1"/>
  <c r="O4081" i="1"/>
  <c r="AR4081" i="1" s="1"/>
  <c r="L4081" i="1"/>
  <c r="AO4081" i="1" s="1"/>
  <c r="J4081" i="1"/>
  <c r="N4081" i="1"/>
  <c r="AQ4081" i="1" s="1"/>
  <c r="M4081" i="1"/>
  <c r="AP4081" i="1" s="1"/>
  <c r="AS2542" i="1"/>
  <c r="Q2542" i="1"/>
  <c r="Q3186" i="1"/>
  <c r="AS3186" i="1"/>
  <c r="Q2194" i="1"/>
  <c r="AS2194" i="1"/>
  <c r="AN4179" i="1"/>
  <c r="P4179" i="1"/>
  <c r="Y2547" i="1"/>
  <c r="Z2546" i="1"/>
  <c r="M3188" i="1"/>
  <c r="AP3188" i="1" s="1"/>
  <c r="J3188" i="1"/>
  <c r="L3188" i="1"/>
  <c r="AO3188" i="1" s="1"/>
  <c r="N3188" i="1"/>
  <c r="AQ3188" i="1" s="1"/>
  <c r="O3188" i="1"/>
  <c r="AR3188" i="1" s="1"/>
  <c r="P4527" i="1"/>
  <c r="AN4527" i="1"/>
  <c r="AN2195" i="1"/>
  <c r="P2195" i="1"/>
  <c r="L5520" i="1"/>
  <c r="AO5520" i="1" s="1"/>
  <c r="J5520" i="1"/>
  <c r="N5520" i="1"/>
  <c r="AQ5520" i="1" s="1"/>
  <c r="O5520" i="1"/>
  <c r="AR5520" i="1" s="1"/>
  <c r="M5520" i="1"/>
  <c r="AP5520" i="1" s="1"/>
  <c r="N2196" i="1"/>
  <c r="AQ2196" i="1" s="1"/>
  <c r="J2196" i="1"/>
  <c r="O2196" i="1"/>
  <c r="AR2196" i="1" s="1"/>
  <c r="M2196" i="1"/>
  <c r="AP2196" i="1" s="1"/>
  <c r="L2196" i="1"/>
  <c r="AO2196" i="1" s="1"/>
  <c r="O2345" i="1"/>
  <c r="AR2345" i="1" s="1"/>
  <c r="L2345" i="1"/>
  <c r="AO2345" i="1" s="1"/>
  <c r="J2345" i="1"/>
  <c r="N2345" i="1"/>
  <c r="AQ2345" i="1" s="1"/>
  <c r="M2345" i="1"/>
  <c r="AP2345" i="1" s="1"/>
  <c r="I1205" i="1"/>
  <c r="K1205" i="1"/>
  <c r="K1354" i="1"/>
  <c r="I1354" i="1"/>
  <c r="K1553" i="1"/>
  <c r="I1553" i="1"/>
  <c r="AN1203" i="1"/>
  <c r="P1203" i="1"/>
  <c r="Y1555" i="1"/>
  <c r="Z1554" i="1"/>
  <c r="AS1550" i="1"/>
  <c r="Q1550" i="1"/>
  <c r="L1552" i="1"/>
  <c r="AO1552" i="1" s="1"/>
  <c r="J1552" i="1"/>
  <c r="M1552" i="1"/>
  <c r="AP1552" i="1" s="1"/>
  <c r="O1552" i="1"/>
  <c r="AR1552" i="1" s="1"/>
  <c r="N1552" i="1"/>
  <c r="AQ1552" i="1" s="1"/>
  <c r="AN1352" i="1"/>
  <c r="P1352" i="1"/>
  <c r="AN1551" i="1"/>
  <c r="P1551" i="1"/>
  <c r="Y1207" i="1"/>
  <c r="Z1206" i="1"/>
  <c r="Q1351" i="1"/>
  <c r="AS1351" i="1"/>
  <c r="M1353" i="1"/>
  <c r="AP1353" i="1" s="1"/>
  <c r="L1353" i="1"/>
  <c r="AO1353" i="1" s="1"/>
  <c r="J1353" i="1"/>
  <c r="O1353" i="1"/>
  <c r="AR1353" i="1" s="1"/>
  <c r="N1353" i="1"/>
  <c r="AQ1353" i="1" s="1"/>
  <c r="Z1355" i="1"/>
  <c r="Y1356" i="1"/>
  <c r="AS1202" i="1"/>
  <c r="Q1202" i="1"/>
  <c r="M1204" i="1"/>
  <c r="AP1204" i="1" s="1"/>
  <c r="L1204" i="1"/>
  <c r="AO1204" i="1" s="1"/>
  <c r="J1204" i="1"/>
  <c r="O1204" i="1"/>
  <c r="AR1204" i="1" s="1"/>
  <c r="N1204" i="1"/>
  <c r="AQ1204" i="1" s="1"/>
  <c r="AN211" i="1"/>
  <c r="AN559" i="1"/>
  <c r="AN360" i="1"/>
  <c r="Q209" i="1"/>
  <c r="AS557" i="1"/>
  <c r="Q358" i="1"/>
  <c r="AS358" i="1"/>
  <c r="K212" i="1"/>
  <c r="K560" i="1"/>
  <c r="K361" i="1"/>
  <c r="I212" i="1"/>
  <c r="J212" i="1" s="1"/>
  <c r="I560" i="1"/>
  <c r="J560" i="1" s="1"/>
  <c r="I361" i="1"/>
  <c r="J361" i="1" s="1"/>
  <c r="Q557" i="1"/>
  <c r="AS209" i="1"/>
  <c r="P359" i="1"/>
  <c r="P558" i="1"/>
  <c r="P210" i="1"/>
  <c r="N211" i="1"/>
  <c r="AQ211" i="1" s="1"/>
  <c r="M211" i="1"/>
  <c r="AP211" i="1" s="1"/>
  <c r="L211" i="1"/>
  <c r="AO211" i="1" s="1"/>
  <c r="O211" i="1"/>
  <c r="AR211" i="1" s="1"/>
  <c r="Y214" i="1"/>
  <c r="Z213" i="1"/>
  <c r="Z561" i="1"/>
  <c r="Y562" i="1"/>
  <c r="O559" i="1"/>
  <c r="AR559" i="1" s="1"/>
  <c r="N559" i="1"/>
  <c r="AQ559" i="1" s="1"/>
  <c r="M559" i="1"/>
  <c r="AP559" i="1" s="1"/>
  <c r="L559" i="1"/>
  <c r="AO559" i="1" s="1"/>
  <c r="Y363" i="1"/>
  <c r="Z362" i="1"/>
  <c r="N360" i="1"/>
  <c r="AQ360" i="1" s="1"/>
  <c r="O360" i="1"/>
  <c r="AR360" i="1" s="1"/>
  <c r="L360" i="1"/>
  <c r="AO360" i="1" s="1"/>
  <c r="M360" i="1"/>
  <c r="AP360" i="1" s="1"/>
  <c r="E4182" i="1"/>
  <c r="T4182" i="1"/>
  <c r="R4182" i="1"/>
  <c r="V4182" i="1"/>
  <c r="F4182" i="1"/>
  <c r="S4182" i="1"/>
  <c r="U4182" i="1"/>
  <c r="V3538" i="1"/>
  <c r="F3538" i="1"/>
  <c r="U3538" i="1"/>
  <c r="E3538" i="1"/>
  <c r="S3538" i="1"/>
  <c r="R3538" i="1"/>
  <c r="T3538" i="1"/>
  <c r="R3091" i="1"/>
  <c r="V3091" i="1"/>
  <c r="F3091" i="1"/>
  <c r="T3091" i="1"/>
  <c r="U3091" i="1"/>
  <c r="S3091" i="1"/>
  <c r="E3091" i="1"/>
  <c r="E5323" i="1"/>
  <c r="U5323" i="1"/>
  <c r="S5323" i="1"/>
  <c r="V5323" i="1"/>
  <c r="F5323" i="1"/>
  <c r="T5323" i="1"/>
  <c r="R5323" i="1"/>
  <c r="U3190" i="1"/>
  <c r="E3190" i="1"/>
  <c r="T3190" i="1"/>
  <c r="S3190" i="1"/>
  <c r="F3190" i="1"/>
  <c r="V3190" i="1"/>
  <c r="R3190" i="1"/>
  <c r="E4530" i="1"/>
  <c r="R4530" i="1"/>
  <c r="T4530" i="1"/>
  <c r="U4530" i="1"/>
  <c r="F4530" i="1"/>
  <c r="V4530" i="1"/>
  <c r="S4530" i="1"/>
  <c r="U5522" i="1"/>
  <c r="T5522" i="1"/>
  <c r="R5522" i="1"/>
  <c r="V5522" i="1"/>
  <c r="S5522" i="1"/>
  <c r="F5522" i="1"/>
  <c r="E5522" i="1"/>
  <c r="U5075" i="1"/>
  <c r="T5075" i="1"/>
  <c r="F5075" i="1"/>
  <c r="R5075" i="1"/>
  <c r="V5075" i="1"/>
  <c r="S5075" i="1"/>
  <c r="E5075" i="1"/>
  <c r="R4083" i="1"/>
  <c r="F4083" i="1"/>
  <c r="U4083" i="1"/>
  <c r="V4083" i="1"/>
  <c r="T4083" i="1"/>
  <c r="S4083" i="1"/>
  <c r="E4083" i="1"/>
  <c r="S5174" i="1"/>
  <c r="F5174" i="1"/>
  <c r="V5174" i="1"/>
  <c r="E5174" i="1"/>
  <c r="U5174" i="1"/>
  <c r="R5174" i="1"/>
  <c r="T5174" i="1"/>
  <c r="V2198" i="1"/>
  <c r="S2198" i="1"/>
  <c r="E2198" i="1"/>
  <c r="U2198" i="1"/>
  <c r="R2198" i="1"/>
  <c r="F2198" i="1"/>
  <c r="T2198" i="1"/>
  <c r="E2099" i="1"/>
  <c r="U2099" i="1"/>
  <c r="R2099" i="1"/>
  <c r="F2099" i="1"/>
  <c r="S2099" i="1"/>
  <c r="T2099" i="1"/>
  <c r="V2099" i="1"/>
  <c r="S2347" i="1"/>
  <c r="U2347" i="1"/>
  <c r="V2347" i="1"/>
  <c r="E2347" i="1"/>
  <c r="F2347" i="1"/>
  <c r="T2347" i="1"/>
  <c r="R2347" i="1"/>
  <c r="F2546" i="1"/>
  <c r="T2546" i="1"/>
  <c r="R2546" i="1"/>
  <c r="E2546" i="1"/>
  <c r="V2546" i="1"/>
  <c r="U2546" i="1"/>
  <c r="S2546" i="1"/>
  <c r="T3339" i="1"/>
  <c r="U3339" i="1"/>
  <c r="E3339" i="1"/>
  <c r="S3339" i="1"/>
  <c r="R3339" i="1"/>
  <c r="F3339" i="1"/>
  <c r="V3339" i="1"/>
  <c r="T4331" i="1"/>
  <c r="F4331" i="1"/>
  <c r="V4331" i="1"/>
  <c r="S4331" i="1"/>
  <c r="R4331" i="1"/>
  <c r="U4331" i="1"/>
  <c r="E4331" i="1"/>
  <c r="R1206" i="1"/>
  <c r="F1206" i="1"/>
  <c r="U1206" i="1"/>
  <c r="T1206" i="1"/>
  <c r="V1206" i="1"/>
  <c r="E1206" i="1"/>
  <c r="S1206" i="1"/>
  <c r="E1355" i="1"/>
  <c r="T1355" i="1"/>
  <c r="F1355" i="1"/>
  <c r="V1355" i="1"/>
  <c r="R1355" i="1"/>
  <c r="S1355" i="1"/>
  <c r="U1355" i="1"/>
  <c r="S1554" i="1"/>
  <c r="V1554" i="1"/>
  <c r="R1554" i="1"/>
  <c r="F1554" i="1"/>
  <c r="U1554" i="1"/>
  <c r="E1554" i="1"/>
  <c r="T1554" i="1"/>
  <c r="U561" i="1"/>
  <c r="T561" i="1"/>
  <c r="V561" i="1"/>
  <c r="S561" i="1"/>
  <c r="R561" i="1"/>
  <c r="F561" i="1"/>
  <c r="E561" i="1"/>
  <c r="T213" i="1"/>
  <c r="S213" i="1"/>
  <c r="R213" i="1"/>
  <c r="V213" i="1"/>
  <c r="U213" i="1"/>
  <c r="F213" i="1"/>
  <c r="E213" i="1"/>
  <c r="V362" i="1"/>
  <c r="U362" i="1"/>
  <c r="T362" i="1"/>
  <c r="S362" i="1"/>
  <c r="R362" i="1"/>
  <c r="F362" i="1"/>
  <c r="E362" i="1"/>
  <c r="B362" i="4" l="1"/>
  <c r="B213" i="4"/>
  <c r="B561" i="4"/>
  <c r="A192" i="1"/>
  <c r="AM191" i="1"/>
  <c r="I4331" i="1"/>
  <c r="K4331" i="1"/>
  <c r="I3339" i="1"/>
  <c r="K3339" i="1"/>
  <c r="I2546" i="1"/>
  <c r="K2546" i="1"/>
  <c r="I2347" i="1"/>
  <c r="K2347" i="1"/>
  <c r="K2099" i="1"/>
  <c r="I2099" i="1"/>
  <c r="I2198" i="1"/>
  <c r="K2198" i="1"/>
  <c r="I5174" i="1"/>
  <c r="K5174" i="1"/>
  <c r="I4083" i="1"/>
  <c r="K4083" i="1"/>
  <c r="K5075" i="1"/>
  <c r="I5075" i="1"/>
  <c r="I5522" i="1"/>
  <c r="K5522" i="1"/>
  <c r="I4530" i="1"/>
  <c r="K4530" i="1"/>
  <c r="K3190" i="1"/>
  <c r="I3190" i="1"/>
  <c r="K5323" i="1"/>
  <c r="I5323" i="1"/>
  <c r="I3091" i="1"/>
  <c r="K3091" i="1"/>
  <c r="K3538" i="1"/>
  <c r="I3538" i="1"/>
  <c r="K4182" i="1"/>
  <c r="I4182" i="1"/>
  <c r="AN2544" i="1"/>
  <c r="P2544" i="1"/>
  <c r="Q5072" i="1"/>
  <c r="AS5072" i="1"/>
  <c r="AS4328" i="1"/>
  <c r="Q4328" i="1"/>
  <c r="Y4333" i="1"/>
  <c r="Z4332" i="1"/>
  <c r="Y3540" i="1"/>
  <c r="Z3539" i="1"/>
  <c r="P5321" i="1"/>
  <c r="AN5321" i="1"/>
  <c r="A2116" i="1"/>
  <c r="AM2115" i="1"/>
  <c r="J3090" i="1"/>
  <c r="O3090" i="1"/>
  <c r="AR3090" i="1" s="1"/>
  <c r="N3090" i="1"/>
  <c r="AQ3090" i="1" s="1"/>
  <c r="M3090" i="1"/>
  <c r="AP3090" i="1" s="1"/>
  <c r="L3090" i="1"/>
  <c r="AO3090" i="1" s="1"/>
  <c r="O4330" i="1"/>
  <c r="AR4330" i="1" s="1"/>
  <c r="M4330" i="1"/>
  <c r="AP4330" i="1" s="1"/>
  <c r="J4330" i="1"/>
  <c r="N4330" i="1"/>
  <c r="AQ4330" i="1" s="1"/>
  <c r="L4330" i="1"/>
  <c r="AO4330" i="1" s="1"/>
  <c r="L5173" i="1"/>
  <c r="AO5173" i="1" s="1"/>
  <c r="J5173" i="1"/>
  <c r="O5173" i="1"/>
  <c r="AR5173" i="1" s="1"/>
  <c r="N5173" i="1"/>
  <c r="AQ5173" i="1" s="1"/>
  <c r="M5173" i="1"/>
  <c r="AP5173" i="1" s="1"/>
  <c r="Q2344" i="1"/>
  <c r="AS2344" i="1"/>
  <c r="AN4528" i="1"/>
  <c r="P4528" i="1"/>
  <c r="O4082" i="1"/>
  <c r="AR4082" i="1" s="1"/>
  <c r="N4082" i="1"/>
  <c r="AQ4082" i="1" s="1"/>
  <c r="L4082" i="1"/>
  <c r="AO4082" i="1" s="1"/>
  <c r="M4082" i="1"/>
  <c r="AP4082" i="1" s="1"/>
  <c r="J4082" i="1"/>
  <c r="A3116" i="1"/>
  <c r="AM3115" i="1"/>
  <c r="P3337" i="1"/>
  <c r="AN3337" i="1"/>
  <c r="P4081" i="1"/>
  <c r="AN4081" i="1"/>
  <c r="Y2200" i="1"/>
  <c r="Z2199" i="1"/>
  <c r="Z2348" i="1"/>
  <c r="Y2349" i="1"/>
  <c r="AS3088" i="1"/>
  <c r="Q3088" i="1"/>
  <c r="A4116" i="1"/>
  <c r="AM4115" i="1"/>
  <c r="AS3535" i="1"/>
  <c r="Q3535" i="1"/>
  <c r="Z5175" i="1"/>
  <c r="Y5176" i="1"/>
  <c r="Z4084" i="1"/>
  <c r="Y4085" i="1"/>
  <c r="N2545" i="1"/>
  <c r="AQ2545" i="1" s="1"/>
  <c r="L2545" i="1"/>
  <c r="AO2545" i="1" s="1"/>
  <c r="O2545" i="1"/>
  <c r="AR2545" i="1" s="1"/>
  <c r="M2545" i="1"/>
  <c r="AP2545" i="1" s="1"/>
  <c r="J2545" i="1"/>
  <c r="J2098" i="1"/>
  <c r="N2098" i="1"/>
  <c r="AQ2098" i="1" s="1"/>
  <c r="M2098" i="1"/>
  <c r="AP2098" i="1" s="1"/>
  <c r="L2098" i="1"/>
  <c r="AO2098" i="1" s="1"/>
  <c r="O2098" i="1"/>
  <c r="AR2098" i="1" s="1"/>
  <c r="J5074" i="1"/>
  <c r="M5074" i="1"/>
  <c r="AP5074" i="1" s="1"/>
  <c r="O5074" i="1"/>
  <c r="AR5074" i="1" s="1"/>
  <c r="N5074" i="1"/>
  <c r="AQ5074" i="1" s="1"/>
  <c r="L5074" i="1"/>
  <c r="AO5074" i="1" s="1"/>
  <c r="AS3336" i="1"/>
  <c r="Q3336" i="1"/>
  <c r="P2345" i="1"/>
  <c r="AN2345" i="1"/>
  <c r="AS4527" i="1"/>
  <c r="Q4527" i="1"/>
  <c r="Y2548" i="1"/>
  <c r="Z2547" i="1"/>
  <c r="AN3089" i="1"/>
  <c r="P3089" i="1"/>
  <c r="Q4080" i="1"/>
  <c r="AS4080" i="1"/>
  <c r="P5073" i="1"/>
  <c r="AN5073" i="1"/>
  <c r="Y5077" i="1"/>
  <c r="Z5076" i="1"/>
  <c r="AN2097" i="1"/>
  <c r="P2097" i="1"/>
  <c r="P4180" i="1"/>
  <c r="AN4180" i="1"/>
  <c r="Y2101" i="1"/>
  <c r="Z2100" i="1"/>
  <c r="Q3187" i="1"/>
  <c r="AS3187" i="1"/>
  <c r="AN4329" i="1"/>
  <c r="P4329" i="1"/>
  <c r="M5322" i="1"/>
  <c r="AP5322" i="1" s="1"/>
  <c r="L5322" i="1"/>
  <c r="AO5322" i="1" s="1"/>
  <c r="O5322" i="1"/>
  <c r="AR5322" i="1" s="1"/>
  <c r="J5322" i="1"/>
  <c r="N5322" i="1"/>
  <c r="AQ5322" i="1" s="1"/>
  <c r="AN5520" i="1"/>
  <c r="P5520" i="1"/>
  <c r="Q5171" i="1"/>
  <c r="AS5171" i="1"/>
  <c r="Z4531" i="1"/>
  <c r="Y4532" i="1"/>
  <c r="Y5325" i="1"/>
  <c r="Z5324" i="1"/>
  <c r="Y3192" i="1"/>
  <c r="Z3191" i="1"/>
  <c r="M3537" i="1"/>
  <c r="AP3537" i="1" s="1"/>
  <c r="L3537" i="1"/>
  <c r="AO3537" i="1" s="1"/>
  <c r="O3537" i="1"/>
  <c r="AR3537" i="1" s="1"/>
  <c r="J3537" i="1"/>
  <c r="N3537" i="1"/>
  <c r="AQ3537" i="1" s="1"/>
  <c r="M5521" i="1"/>
  <c r="AP5521" i="1" s="1"/>
  <c r="L5521" i="1"/>
  <c r="AO5521" i="1" s="1"/>
  <c r="O5521" i="1"/>
  <c r="AR5521" i="1" s="1"/>
  <c r="J5521" i="1"/>
  <c r="N5521" i="1"/>
  <c r="AQ5521" i="1" s="1"/>
  <c r="AS4179" i="1"/>
  <c r="Q4179" i="1"/>
  <c r="AN5172" i="1"/>
  <c r="P5172" i="1"/>
  <c r="Z3340" i="1"/>
  <c r="Y3341" i="1"/>
  <c r="Z3092" i="1"/>
  <c r="Y3093" i="1"/>
  <c r="A1116" i="1"/>
  <c r="AM1115" i="1"/>
  <c r="P3536" i="1"/>
  <c r="AN3536" i="1"/>
  <c r="L2197" i="1"/>
  <c r="AO2197" i="1" s="1"/>
  <c r="O2197" i="1"/>
  <c r="AR2197" i="1" s="1"/>
  <c r="J2197" i="1"/>
  <c r="N2197" i="1"/>
  <c r="AQ2197" i="1" s="1"/>
  <c r="M2197" i="1"/>
  <c r="AP2197" i="1" s="1"/>
  <c r="J4529" i="1"/>
  <c r="N4529" i="1"/>
  <c r="AQ4529" i="1" s="1"/>
  <c r="L4529" i="1"/>
  <c r="AO4529" i="1" s="1"/>
  <c r="O4529" i="1"/>
  <c r="AR4529" i="1" s="1"/>
  <c r="M4529" i="1"/>
  <c r="AP4529" i="1" s="1"/>
  <c r="Q2096" i="1"/>
  <c r="AS2096" i="1"/>
  <c r="Y4184" i="1"/>
  <c r="Z4183" i="1"/>
  <c r="M2346" i="1"/>
  <c r="AP2346" i="1" s="1"/>
  <c r="L2346" i="1"/>
  <c r="AO2346" i="1" s="1"/>
  <c r="J2346" i="1"/>
  <c r="O2346" i="1"/>
  <c r="AR2346" i="1" s="1"/>
  <c r="N2346" i="1"/>
  <c r="AQ2346" i="1" s="1"/>
  <c r="O3338" i="1"/>
  <c r="AR3338" i="1" s="1"/>
  <c r="N3338" i="1"/>
  <c r="AQ3338" i="1" s="1"/>
  <c r="M3338" i="1"/>
  <c r="AP3338" i="1" s="1"/>
  <c r="L3338" i="1"/>
  <c r="AO3338" i="1" s="1"/>
  <c r="J3338" i="1"/>
  <c r="L3189" i="1"/>
  <c r="AO3189" i="1" s="1"/>
  <c r="J3189" i="1"/>
  <c r="M3189" i="1"/>
  <c r="AP3189" i="1" s="1"/>
  <c r="O3189" i="1"/>
  <c r="AR3189" i="1" s="1"/>
  <c r="N3189" i="1"/>
  <c r="AQ3189" i="1" s="1"/>
  <c r="Y5524" i="1"/>
  <c r="Z5523" i="1"/>
  <c r="P2196" i="1"/>
  <c r="AN2196" i="1"/>
  <c r="Q2195" i="1"/>
  <c r="AS2195" i="1"/>
  <c r="AN3188" i="1"/>
  <c r="P3188" i="1"/>
  <c r="A5116" i="1"/>
  <c r="AM5115" i="1"/>
  <c r="Q2543" i="1"/>
  <c r="AS2543" i="1"/>
  <c r="Q5519" i="1"/>
  <c r="AS5519" i="1"/>
  <c r="AS5320" i="1"/>
  <c r="Q5320" i="1"/>
  <c r="L4181" i="1"/>
  <c r="AO4181" i="1" s="1"/>
  <c r="O4181" i="1"/>
  <c r="AR4181" i="1" s="1"/>
  <c r="M4181" i="1"/>
  <c r="AP4181" i="1" s="1"/>
  <c r="J4181" i="1"/>
  <c r="N4181" i="1"/>
  <c r="AQ4181" i="1" s="1"/>
  <c r="I1554" i="1"/>
  <c r="K1554" i="1"/>
  <c r="I1355" i="1"/>
  <c r="K1355" i="1"/>
  <c r="I1206" i="1"/>
  <c r="K1206" i="1"/>
  <c r="AN1204" i="1"/>
  <c r="P1204" i="1"/>
  <c r="AS1203" i="1"/>
  <c r="Q1203" i="1"/>
  <c r="Y1208" i="1"/>
  <c r="Z1207" i="1"/>
  <c r="AN1552" i="1"/>
  <c r="P1552" i="1"/>
  <c r="AN1353" i="1"/>
  <c r="P1353" i="1"/>
  <c r="Q1551" i="1"/>
  <c r="AS1551" i="1"/>
  <c r="L1553" i="1"/>
  <c r="AO1553" i="1" s="1"/>
  <c r="J1553" i="1"/>
  <c r="O1553" i="1"/>
  <c r="AR1553" i="1" s="1"/>
  <c r="N1553" i="1"/>
  <c r="AQ1553" i="1" s="1"/>
  <c r="M1553" i="1"/>
  <c r="AP1553" i="1" s="1"/>
  <c r="AS1352" i="1"/>
  <c r="Q1352" i="1"/>
  <c r="L1354" i="1"/>
  <c r="AO1354" i="1" s="1"/>
  <c r="N1354" i="1"/>
  <c r="AQ1354" i="1" s="1"/>
  <c r="J1354" i="1"/>
  <c r="O1354" i="1"/>
  <c r="AR1354" i="1" s="1"/>
  <c r="M1354" i="1"/>
  <c r="AP1354" i="1" s="1"/>
  <c r="Y1357" i="1"/>
  <c r="Z1356" i="1"/>
  <c r="Z1555" i="1"/>
  <c r="Y1556" i="1"/>
  <c r="J1205" i="1"/>
  <c r="O1205" i="1"/>
  <c r="AR1205" i="1" s="1"/>
  <c r="N1205" i="1"/>
  <c r="AQ1205" i="1" s="1"/>
  <c r="M1205" i="1"/>
  <c r="AP1205" i="1" s="1"/>
  <c r="L1205" i="1"/>
  <c r="AO1205" i="1" s="1"/>
  <c r="AS210" i="1"/>
  <c r="Q359" i="1"/>
  <c r="AN361" i="1"/>
  <c r="AN560" i="1"/>
  <c r="AS558" i="1"/>
  <c r="AN212" i="1"/>
  <c r="K362" i="1"/>
  <c r="K213" i="1"/>
  <c r="K561" i="1"/>
  <c r="AS359" i="1"/>
  <c r="Q558" i="1"/>
  <c r="I362" i="1"/>
  <c r="J362" i="1" s="1"/>
  <c r="I213" i="1"/>
  <c r="J213" i="1" s="1"/>
  <c r="I561" i="1"/>
  <c r="J561" i="1" s="1"/>
  <c r="Q210" i="1"/>
  <c r="P559" i="1"/>
  <c r="P360" i="1"/>
  <c r="P211" i="1"/>
  <c r="M560" i="1"/>
  <c r="AP560" i="1" s="1"/>
  <c r="O560" i="1"/>
  <c r="AR560" i="1" s="1"/>
  <c r="L560" i="1"/>
  <c r="AO560" i="1" s="1"/>
  <c r="N560" i="1"/>
  <c r="AQ560" i="1" s="1"/>
  <c r="Y215" i="1"/>
  <c r="Z214" i="1"/>
  <c r="L212" i="1"/>
  <c r="AO212" i="1" s="1"/>
  <c r="N212" i="1"/>
  <c r="AQ212" i="1" s="1"/>
  <c r="O212" i="1"/>
  <c r="AR212" i="1" s="1"/>
  <c r="M212" i="1"/>
  <c r="AP212" i="1" s="1"/>
  <c r="Z562" i="1"/>
  <c r="Y563" i="1"/>
  <c r="Y364" i="1"/>
  <c r="Z363" i="1"/>
  <c r="N361" i="1"/>
  <c r="AQ361" i="1" s="1"/>
  <c r="O361" i="1"/>
  <c r="AR361" i="1" s="1"/>
  <c r="M361" i="1"/>
  <c r="AP361" i="1" s="1"/>
  <c r="L361" i="1"/>
  <c r="AO361" i="1" s="1"/>
  <c r="E2348" i="1"/>
  <c r="T2348" i="1"/>
  <c r="F2348" i="1"/>
  <c r="S2348" i="1"/>
  <c r="R2348" i="1"/>
  <c r="V2348" i="1"/>
  <c r="U2348" i="1"/>
  <c r="F5175" i="1"/>
  <c r="T5175" i="1"/>
  <c r="R5175" i="1"/>
  <c r="S5175" i="1"/>
  <c r="U5175" i="1"/>
  <c r="E5175" i="1"/>
  <c r="V5175" i="1"/>
  <c r="R4332" i="1"/>
  <c r="F4332" i="1"/>
  <c r="S4332" i="1"/>
  <c r="V4332" i="1"/>
  <c r="T4332" i="1"/>
  <c r="E4332" i="1"/>
  <c r="U4332" i="1"/>
  <c r="T5523" i="1"/>
  <c r="S5523" i="1"/>
  <c r="V5523" i="1"/>
  <c r="R5523" i="1"/>
  <c r="F5523" i="1"/>
  <c r="U5523" i="1"/>
  <c r="E5523" i="1"/>
  <c r="V5324" i="1"/>
  <c r="S5324" i="1"/>
  <c r="F5324" i="1"/>
  <c r="R5324" i="1"/>
  <c r="T5324" i="1"/>
  <c r="U5324" i="1"/>
  <c r="E5324" i="1"/>
  <c r="E3092" i="1"/>
  <c r="T3092" i="1"/>
  <c r="V3092" i="1"/>
  <c r="S3092" i="1"/>
  <c r="U3092" i="1"/>
  <c r="F3092" i="1"/>
  <c r="R3092" i="1"/>
  <c r="V4084" i="1"/>
  <c r="U4084" i="1"/>
  <c r="T4084" i="1"/>
  <c r="S4084" i="1"/>
  <c r="R4084" i="1"/>
  <c r="F4084" i="1"/>
  <c r="E4084" i="1"/>
  <c r="V3539" i="1"/>
  <c r="F3539" i="1"/>
  <c r="U3539" i="1"/>
  <c r="E3539" i="1"/>
  <c r="S3539" i="1"/>
  <c r="T3539" i="1"/>
  <c r="R3539" i="1"/>
  <c r="U2547" i="1"/>
  <c r="S2547" i="1"/>
  <c r="E2547" i="1"/>
  <c r="R2547" i="1"/>
  <c r="F2547" i="1"/>
  <c r="T2547" i="1"/>
  <c r="V2547" i="1"/>
  <c r="U2100" i="1"/>
  <c r="S2100" i="1"/>
  <c r="F2100" i="1"/>
  <c r="E2100" i="1"/>
  <c r="T2100" i="1"/>
  <c r="V2100" i="1"/>
  <c r="R2100" i="1"/>
  <c r="T3191" i="1"/>
  <c r="U3191" i="1"/>
  <c r="S3191" i="1"/>
  <c r="R3191" i="1"/>
  <c r="E3191" i="1"/>
  <c r="F3191" i="1"/>
  <c r="V3191" i="1"/>
  <c r="T2199" i="1"/>
  <c r="E2199" i="1"/>
  <c r="F2199" i="1"/>
  <c r="R2199" i="1"/>
  <c r="V2199" i="1"/>
  <c r="U2199" i="1"/>
  <c r="S2199" i="1"/>
  <c r="R5076" i="1"/>
  <c r="T5076" i="1"/>
  <c r="V5076" i="1"/>
  <c r="F5076" i="1"/>
  <c r="E5076" i="1"/>
  <c r="S5076" i="1"/>
  <c r="U5076" i="1"/>
  <c r="R4531" i="1"/>
  <c r="E4531" i="1"/>
  <c r="V4531" i="1"/>
  <c r="U4531" i="1"/>
  <c r="T4531" i="1"/>
  <c r="F4531" i="1"/>
  <c r="S4531" i="1"/>
  <c r="E3340" i="1"/>
  <c r="S3340" i="1"/>
  <c r="T3340" i="1"/>
  <c r="R3340" i="1"/>
  <c r="U3340" i="1"/>
  <c r="V3340" i="1"/>
  <c r="F3340" i="1"/>
  <c r="R4183" i="1"/>
  <c r="V4183" i="1"/>
  <c r="F4183" i="1"/>
  <c r="T4183" i="1"/>
  <c r="S4183" i="1"/>
  <c r="E4183" i="1"/>
  <c r="U4183" i="1"/>
  <c r="V1356" i="1"/>
  <c r="S1356" i="1"/>
  <c r="U1356" i="1"/>
  <c r="E1356" i="1"/>
  <c r="T1356" i="1"/>
  <c r="R1356" i="1"/>
  <c r="F1356" i="1"/>
  <c r="F1555" i="1"/>
  <c r="U1555" i="1"/>
  <c r="E1555" i="1"/>
  <c r="T1555" i="1"/>
  <c r="S1555" i="1"/>
  <c r="R1555" i="1"/>
  <c r="V1555" i="1"/>
  <c r="F1207" i="1"/>
  <c r="R1207" i="1"/>
  <c r="U1207" i="1"/>
  <c r="E1207" i="1"/>
  <c r="S1207" i="1"/>
  <c r="T1207" i="1"/>
  <c r="V1207" i="1"/>
  <c r="V363" i="1"/>
  <c r="S363" i="1"/>
  <c r="R363" i="1"/>
  <c r="U363" i="1"/>
  <c r="T363" i="1"/>
  <c r="F363" i="1"/>
  <c r="E363" i="1"/>
  <c r="T562" i="1"/>
  <c r="S562" i="1"/>
  <c r="R562" i="1"/>
  <c r="V562" i="1"/>
  <c r="U562" i="1"/>
  <c r="F562" i="1"/>
  <c r="E562" i="1"/>
  <c r="V214" i="1"/>
  <c r="U214" i="1"/>
  <c r="T214" i="1"/>
  <c r="S214" i="1"/>
  <c r="R214" i="1"/>
  <c r="F214" i="1"/>
  <c r="E214" i="1"/>
  <c r="B214" i="4" l="1"/>
  <c r="B562" i="4"/>
  <c r="B363" i="4"/>
  <c r="A193" i="1"/>
  <c r="AM192" i="1"/>
  <c r="I4183" i="1"/>
  <c r="K4183" i="1"/>
  <c r="K3340" i="1"/>
  <c r="I3340" i="1"/>
  <c r="I4531" i="1"/>
  <c r="K4531" i="1"/>
  <c r="K5076" i="1"/>
  <c r="I5076" i="1"/>
  <c r="I2199" i="1"/>
  <c r="K2199" i="1"/>
  <c r="K3191" i="1"/>
  <c r="I3191" i="1"/>
  <c r="K2100" i="1"/>
  <c r="I2100" i="1"/>
  <c r="I2547" i="1"/>
  <c r="K2547" i="1"/>
  <c r="K3539" i="1"/>
  <c r="I3539" i="1"/>
  <c r="K4084" i="1"/>
  <c r="I4084" i="1"/>
  <c r="I3092" i="1"/>
  <c r="K3092" i="1"/>
  <c r="K5324" i="1"/>
  <c r="I5324" i="1"/>
  <c r="I5523" i="1"/>
  <c r="K5523" i="1"/>
  <c r="I4332" i="1"/>
  <c r="K4332" i="1"/>
  <c r="K5175" i="1"/>
  <c r="I5175" i="1"/>
  <c r="K2348" i="1"/>
  <c r="I2348" i="1"/>
  <c r="AS3188" i="1"/>
  <c r="Q3188" i="1"/>
  <c r="Y5525" i="1"/>
  <c r="Z5524" i="1"/>
  <c r="AN5521" i="1"/>
  <c r="P5521" i="1"/>
  <c r="Y4533" i="1"/>
  <c r="Z4532" i="1"/>
  <c r="Q3089" i="1"/>
  <c r="AS3089" i="1"/>
  <c r="Q2345" i="1"/>
  <c r="AS2345" i="1"/>
  <c r="P4529" i="1"/>
  <c r="AN4529" i="1"/>
  <c r="AS3536" i="1"/>
  <c r="Q3536" i="1"/>
  <c r="P5322" i="1"/>
  <c r="AN5322" i="1"/>
  <c r="A3117" i="1"/>
  <c r="AM3116" i="1"/>
  <c r="AS4528" i="1"/>
  <c r="Q4528" i="1"/>
  <c r="AN5173" i="1"/>
  <c r="P5173" i="1"/>
  <c r="O4182" i="1"/>
  <c r="AR4182" i="1" s="1"/>
  <c r="J4182" i="1"/>
  <c r="N4182" i="1"/>
  <c r="AQ4182" i="1" s="1"/>
  <c r="L4182" i="1"/>
  <c r="AO4182" i="1" s="1"/>
  <c r="M4182" i="1"/>
  <c r="AP4182" i="1" s="1"/>
  <c r="O3190" i="1"/>
  <c r="AR3190" i="1" s="1"/>
  <c r="N3190" i="1"/>
  <c r="AQ3190" i="1" s="1"/>
  <c r="M3190" i="1"/>
  <c r="AP3190" i="1" s="1"/>
  <c r="L3190" i="1"/>
  <c r="AO3190" i="1" s="1"/>
  <c r="J3190" i="1"/>
  <c r="J4083" i="1"/>
  <c r="M4083" i="1"/>
  <c r="AP4083" i="1" s="1"/>
  <c r="L4083" i="1"/>
  <c r="AO4083" i="1" s="1"/>
  <c r="N4083" i="1"/>
  <c r="AQ4083" i="1" s="1"/>
  <c r="O4083" i="1"/>
  <c r="AR4083" i="1" s="1"/>
  <c r="N2347" i="1"/>
  <c r="AQ2347" i="1" s="1"/>
  <c r="M2347" i="1"/>
  <c r="AP2347" i="1" s="1"/>
  <c r="L2347" i="1"/>
  <c r="AO2347" i="1" s="1"/>
  <c r="J2347" i="1"/>
  <c r="O2347" i="1"/>
  <c r="AR2347" i="1" s="1"/>
  <c r="AS5073" i="1"/>
  <c r="Q5073" i="1"/>
  <c r="AN2545" i="1"/>
  <c r="P2545" i="1"/>
  <c r="AS4081" i="1"/>
  <c r="Q4081" i="1"/>
  <c r="AN4181" i="1"/>
  <c r="P4181" i="1"/>
  <c r="A1117" i="1"/>
  <c r="AM1116" i="1"/>
  <c r="AS5172" i="1"/>
  <c r="Q5172" i="1"/>
  <c r="Y3193" i="1"/>
  <c r="Z3192" i="1"/>
  <c r="Z5077" i="1"/>
  <c r="Y5078" i="1"/>
  <c r="Z2548" i="1"/>
  <c r="Y2549" i="1"/>
  <c r="Z4085" i="1"/>
  <c r="Y4086" i="1"/>
  <c r="A4117" i="1"/>
  <c r="AM4116" i="1"/>
  <c r="Z2200" i="1"/>
  <c r="Y2201" i="1"/>
  <c r="P4082" i="1"/>
  <c r="AN4082" i="1"/>
  <c r="O3538" i="1"/>
  <c r="AR3538" i="1" s="1"/>
  <c r="N3538" i="1"/>
  <c r="AQ3538" i="1" s="1"/>
  <c r="M3538" i="1"/>
  <c r="AP3538" i="1" s="1"/>
  <c r="J3538" i="1"/>
  <c r="L3538" i="1"/>
  <c r="AO3538" i="1" s="1"/>
  <c r="Y4185" i="1"/>
  <c r="Z4184" i="1"/>
  <c r="P3189" i="1"/>
  <c r="AN3189" i="1"/>
  <c r="P2197" i="1"/>
  <c r="AN2197" i="1"/>
  <c r="Y3094" i="1"/>
  <c r="Z3093" i="1"/>
  <c r="Z2101" i="1"/>
  <c r="P2098" i="1"/>
  <c r="AN2098" i="1"/>
  <c r="AN3090" i="1"/>
  <c r="P3090" i="1"/>
  <c r="O4530" i="1"/>
  <c r="AR4530" i="1" s="1"/>
  <c r="J4530" i="1"/>
  <c r="M4530" i="1"/>
  <c r="AP4530" i="1" s="1"/>
  <c r="N4530" i="1"/>
  <c r="AQ4530" i="1" s="1"/>
  <c r="L4530" i="1"/>
  <c r="AO4530" i="1" s="1"/>
  <c r="L5174" i="1"/>
  <c r="AO5174" i="1" s="1"/>
  <c r="J5174" i="1"/>
  <c r="N5174" i="1"/>
  <c r="AQ5174" i="1" s="1"/>
  <c r="M5174" i="1"/>
  <c r="AP5174" i="1" s="1"/>
  <c r="O5174" i="1"/>
  <c r="AR5174" i="1" s="1"/>
  <c r="N2546" i="1"/>
  <c r="AQ2546" i="1" s="1"/>
  <c r="L2546" i="1"/>
  <c r="AO2546" i="1" s="1"/>
  <c r="M2546" i="1"/>
  <c r="AP2546" i="1" s="1"/>
  <c r="J2546" i="1"/>
  <c r="O2546" i="1"/>
  <c r="AR2546" i="1" s="1"/>
  <c r="Q2196" i="1"/>
  <c r="AS2196" i="1"/>
  <c r="AN2346" i="1"/>
  <c r="P2346" i="1"/>
  <c r="AN3537" i="1"/>
  <c r="P3537" i="1"/>
  <c r="P4330" i="1"/>
  <c r="AN4330" i="1"/>
  <c r="Y3541" i="1"/>
  <c r="Z3540" i="1"/>
  <c r="P3338" i="1"/>
  <c r="AN3338" i="1"/>
  <c r="Q5520" i="1"/>
  <c r="AS5520" i="1"/>
  <c r="Q4329" i="1"/>
  <c r="AS4329" i="1"/>
  <c r="Q4180" i="1"/>
  <c r="AS4180" i="1"/>
  <c r="Z5176" i="1"/>
  <c r="Y5177" i="1"/>
  <c r="Z2349" i="1"/>
  <c r="Y2350" i="1"/>
  <c r="A2117" i="1"/>
  <c r="AM2116" i="1"/>
  <c r="Q2544" i="1"/>
  <c r="AS2544" i="1"/>
  <c r="M3091" i="1"/>
  <c r="AP3091" i="1" s="1"/>
  <c r="O3091" i="1"/>
  <c r="AR3091" i="1" s="1"/>
  <c r="N3091" i="1"/>
  <c r="AQ3091" i="1" s="1"/>
  <c r="L3091" i="1"/>
  <c r="AO3091" i="1" s="1"/>
  <c r="J3091" i="1"/>
  <c r="J5522" i="1"/>
  <c r="M5522" i="1"/>
  <c r="AP5522" i="1" s="1"/>
  <c r="L5522" i="1"/>
  <c r="AO5522" i="1" s="1"/>
  <c r="O5522" i="1"/>
  <c r="AR5522" i="1" s="1"/>
  <c r="N5522" i="1"/>
  <c r="AQ5522" i="1" s="1"/>
  <c r="M2198" i="1"/>
  <c r="AP2198" i="1" s="1"/>
  <c r="L2198" i="1"/>
  <c r="AO2198" i="1" s="1"/>
  <c r="J2198" i="1"/>
  <c r="O2198" i="1"/>
  <c r="AR2198" i="1" s="1"/>
  <c r="N2198" i="1"/>
  <c r="AQ2198" i="1" s="1"/>
  <c r="J3339" i="1"/>
  <c r="O3339" i="1"/>
  <c r="AR3339" i="1" s="1"/>
  <c r="M3339" i="1"/>
  <c r="AP3339" i="1" s="1"/>
  <c r="L3339" i="1"/>
  <c r="AO3339" i="1" s="1"/>
  <c r="N3339" i="1"/>
  <c r="AQ3339" i="1" s="1"/>
  <c r="A5117" i="1"/>
  <c r="AM5116" i="1"/>
  <c r="Z3341" i="1"/>
  <c r="Y3342" i="1"/>
  <c r="Y5326" i="1"/>
  <c r="Z5325" i="1"/>
  <c r="Q2097" i="1"/>
  <c r="AS2097" i="1"/>
  <c r="P5074" i="1"/>
  <c r="AN5074" i="1"/>
  <c r="AS3337" i="1"/>
  <c r="Q3337" i="1"/>
  <c r="O5323" i="1"/>
  <c r="AR5323" i="1" s="1"/>
  <c r="M5323" i="1"/>
  <c r="AP5323" i="1" s="1"/>
  <c r="J5323" i="1"/>
  <c r="N5323" i="1"/>
  <c r="AQ5323" i="1" s="1"/>
  <c r="L5323" i="1"/>
  <c r="AO5323" i="1" s="1"/>
  <c r="N5075" i="1"/>
  <c r="AQ5075" i="1" s="1"/>
  <c r="M5075" i="1"/>
  <c r="AP5075" i="1" s="1"/>
  <c r="L5075" i="1"/>
  <c r="AO5075" i="1" s="1"/>
  <c r="J5075" i="1"/>
  <c r="O5075" i="1"/>
  <c r="AR5075" i="1" s="1"/>
  <c r="N2099" i="1"/>
  <c r="AQ2099" i="1" s="1"/>
  <c r="L2099" i="1"/>
  <c r="AO2099" i="1" s="1"/>
  <c r="J2099" i="1"/>
  <c r="M2099" i="1"/>
  <c r="AP2099" i="1" s="1"/>
  <c r="O2099" i="1"/>
  <c r="AR2099" i="1" s="1"/>
  <c r="AS5321" i="1"/>
  <c r="Q5321" i="1"/>
  <c r="Z4333" i="1"/>
  <c r="Y4334" i="1"/>
  <c r="N4331" i="1"/>
  <c r="AQ4331" i="1" s="1"/>
  <c r="O4331" i="1"/>
  <c r="AR4331" i="1" s="1"/>
  <c r="M4331" i="1"/>
  <c r="AP4331" i="1" s="1"/>
  <c r="L4331" i="1"/>
  <c r="AO4331" i="1" s="1"/>
  <c r="J4331" i="1"/>
  <c r="K1207" i="1"/>
  <c r="I1207" i="1"/>
  <c r="I1555" i="1"/>
  <c r="K1555" i="1"/>
  <c r="K1356" i="1"/>
  <c r="I1356" i="1"/>
  <c r="Y1358" i="1"/>
  <c r="Z1357" i="1"/>
  <c r="Q1204" i="1"/>
  <c r="AS1204" i="1"/>
  <c r="AS1552" i="1"/>
  <c r="Q1552" i="1"/>
  <c r="AN1205" i="1"/>
  <c r="P1205" i="1"/>
  <c r="Y1557" i="1"/>
  <c r="Z1556" i="1"/>
  <c r="AN1354" i="1"/>
  <c r="P1354" i="1"/>
  <c r="AN1553" i="1"/>
  <c r="P1553" i="1"/>
  <c r="J1206" i="1"/>
  <c r="O1206" i="1"/>
  <c r="AR1206" i="1" s="1"/>
  <c r="N1206" i="1"/>
  <c r="AQ1206" i="1" s="1"/>
  <c r="M1206" i="1"/>
  <c r="AP1206" i="1" s="1"/>
  <c r="L1206" i="1"/>
  <c r="AO1206" i="1" s="1"/>
  <c r="Y1209" i="1"/>
  <c r="Z1208" i="1"/>
  <c r="O1355" i="1"/>
  <c r="AR1355" i="1" s="1"/>
  <c r="M1355" i="1"/>
  <c r="AP1355" i="1" s="1"/>
  <c r="L1355" i="1"/>
  <c r="AO1355" i="1" s="1"/>
  <c r="J1355" i="1"/>
  <c r="N1355" i="1"/>
  <c r="AQ1355" i="1" s="1"/>
  <c r="Q1353" i="1"/>
  <c r="AS1353" i="1"/>
  <c r="J1554" i="1"/>
  <c r="O1554" i="1"/>
  <c r="AR1554" i="1" s="1"/>
  <c r="N1554" i="1"/>
  <c r="AQ1554" i="1" s="1"/>
  <c r="M1554" i="1"/>
  <c r="AP1554" i="1" s="1"/>
  <c r="L1554" i="1"/>
  <c r="AO1554" i="1" s="1"/>
  <c r="Q211" i="1"/>
  <c r="Q360" i="1"/>
  <c r="AN561" i="1"/>
  <c r="Q559" i="1"/>
  <c r="AN213" i="1"/>
  <c r="AN362" i="1"/>
  <c r="K214" i="1"/>
  <c r="K562" i="1"/>
  <c r="K363" i="1"/>
  <c r="AS360" i="1"/>
  <c r="I214" i="1"/>
  <c r="J214" i="1" s="1"/>
  <c r="I562" i="1"/>
  <c r="J562" i="1" s="1"/>
  <c r="I363" i="1"/>
  <c r="J363" i="1" s="1"/>
  <c r="AS559" i="1"/>
  <c r="AS211" i="1"/>
  <c r="P361" i="1"/>
  <c r="P560" i="1"/>
  <c r="P212" i="1"/>
  <c r="L561" i="1"/>
  <c r="AO561" i="1" s="1"/>
  <c r="M561" i="1"/>
  <c r="AP561" i="1" s="1"/>
  <c r="N561" i="1"/>
  <c r="AQ561" i="1" s="1"/>
  <c r="O561" i="1"/>
  <c r="AR561" i="1" s="1"/>
  <c r="Z563" i="1"/>
  <c r="Y564" i="1"/>
  <c r="N213" i="1"/>
  <c r="AQ213" i="1" s="1"/>
  <c r="M213" i="1"/>
  <c r="AP213" i="1" s="1"/>
  <c r="L213" i="1"/>
  <c r="AO213" i="1" s="1"/>
  <c r="O213" i="1"/>
  <c r="AR213" i="1" s="1"/>
  <c r="Z215" i="1"/>
  <c r="Y216" i="1"/>
  <c r="M362" i="1"/>
  <c r="AP362" i="1" s="1"/>
  <c r="O362" i="1"/>
  <c r="AR362" i="1" s="1"/>
  <c r="N362" i="1"/>
  <c r="AQ362" i="1" s="1"/>
  <c r="L362" i="1"/>
  <c r="AO362" i="1" s="1"/>
  <c r="Z364" i="1"/>
  <c r="Y365" i="1"/>
  <c r="R3341" i="1"/>
  <c r="V3341" i="1"/>
  <c r="F3341" i="1"/>
  <c r="T3341" i="1"/>
  <c r="U3341" i="1"/>
  <c r="E3341" i="1"/>
  <c r="S3341" i="1"/>
  <c r="F2200" i="1"/>
  <c r="T2200" i="1"/>
  <c r="U2200" i="1"/>
  <c r="E2200" i="1"/>
  <c r="S2200" i="1"/>
  <c r="R2200" i="1"/>
  <c r="V2200" i="1"/>
  <c r="R4532" i="1"/>
  <c r="V4532" i="1"/>
  <c r="T4532" i="1"/>
  <c r="F4532" i="1"/>
  <c r="U4532" i="1"/>
  <c r="S4532" i="1"/>
  <c r="E4532" i="1"/>
  <c r="T2548" i="1"/>
  <c r="S2548" i="1"/>
  <c r="U2548" i="1"/>
  <c r="R2548" i="1"/>
  <c r="V2548" i="1"/>
  <c r="E2548" i="1"/>
  <c r="F2548" i="1"/>
  <c r="V2349" i="1"/>
  <c r="R2349" i="1"/>
  <c r="S2349" i="1"/>
  <c r="T2349" i="1"/>
  <c r="U2349" i="1"/>
  <c r="E2349" i="1"/>
  <c r="F2349" i="1"/>
  <c r="S5524" i="1"/>
  <c r="T5524" i="1"/>
  <c r="U5524" i="1"/>
  <c r="E5524" i="1"/>
  <c r="F5524" i="1"/>
  <c r="V5524" i="1"/>
  <c r="R5524" i="1"/>
  <c r="T3192" i="1"/>
  <c r="S3192" i="1"/>
  <c r="F3192" i="1"/>
  <c r="R3192" i="1"/>
  <c r="E3192" i="1"/>
  <c r="U3192" i="1"/>
  <c r="V3192" i="1"/>
  <c r="V4085" i="1"/>
  <c r="F4085" i="1"/>
  <c r="E4085" i="1"/>
  <c r="T4085" i="1"/>
  <c r="U4085" i="1"/>
  <c r="S4085" i="1"/>
  <c r="R4085" i="1"/>
  <c r="F3093" i="1"/>
  <c r="S3093" i="1"/>
  <c r="R3093" i="1"/>
  <c r="E3093" i="1"/>
  <c r="T3093" i="1"/>
  <c r="U3093" i="1"/>
  <c r="V3093" i="1"/>
  <c r="S3540" i="1"/>
  <c r="U3540" i="1"/>
  <c r="E3540" i="1"/>
  <c r="F3540" i="1"/>
  <c r="T3540" i="1"/>
  <c r="V3540" i="1"/>
  <c r="R3540" i="1"/>
  <c r="R5325" i="1"/>
  <c r="E5325" i="1"/>
  <c r="T5325" i="1"/>
  <c r="U5325" i="1"/>
  <c r="S5325" i="1"/>
  <c r="V5325" i="1"/>
  <c r="F5325" i="1"/>
  <c r="V4184" i="1"/>
  <c r="F4184" i="1"/>
  <c r="U4184" i="1"/>
  <c r="S4184" i="1"/>
  <c r="E4184" i="1"/>
  <c r="R4184" i="1"/>
  <c r="T4184" i="1"/>
  <c r="E4333" i="1"/>
  <c r="S4333" i="1"/>
  <c r="U4333" i="1"/>
  <c r="T4333" i="1"/>
  <c r="V4333" i="1"/>
  <c r="R4333" i="1"/>
  <c r="F4333" i="1"/>
  <c r="E5077" i="1"/>
  <c r="U5077" i="1"/>
  <c r="S5077" i="1"/>
  <c r="T5077" i="1"/>
  <c r="F5077" i="1"/>
  <c r="R5077" i="1"/>
  <c r="V5077" i="1"/>
  <c r="T2101" i="1"/>
  <c r="S2101" i="1"/>
  <c r="R2101" i="1"/>
  <c r="U2101" i="1"/>
  <c r="V2101" i="1"/>
  <c r="F2101" i="1"/>
  <c r="E2101" i="1"/>
  <c r="F5176" i="1"/>
  <c r="E5176" i="1"/>
  <c r="R5176" i="1"/>
  <c r="U5176" i="1"/>
  <c r="V5176" i="1"/>
  <c r="T5176" i="1"/>
  <c r="S5176" i="1"/>
  <c r="T1357" i="1"/>
  <c r="S1357" i="1"/>
  <c r="V1357" i="1"/>
  <c r="E1357" i="1"/>
  <c r="R1357" i="1"/>
  <c r="U1357" i="1"/>
  <c r="F1357" i="1"/>
  <c r="S1556" i="1"/>
  <c r="U1556" i="1"/>
  <c r="F1556" i="1"/>
  <c r="R1556" i="1"/>
  <c r="E1556" i="1"/>
  <c r="T1556" i="1"/>
  <c r="V1556" i="1"/>
  <c r="E1208" i="1"/>
  <c r="F1208" i="1"/>
  <c r="V1208" i="1"/>
  <c r="T1208" i="1"/>
  <c r="R1208" i="1"/>
  <c r="S1208" i="1"/>
  <c r="U1208" i="1"/>
  <c r="R215" i="1"/>
  <c r="V215" i="1"/>
  <c r="T215" i="1"/>
  <c r="U215" i="1"/>
  <c r="S215" i="1"/>
  <c r="F215" i="1"/>
  <c r="E215" i="1"/>
  <c r="T364" i="1"/>
  <c r="S364" i="1"/>
  <c r="R364" i="1"/>
  <c r="V364" i="1"/>
  <c r="U364" i="1"/>
  <c r="F364" i="1"/>
  <c r="E364" i="1"/>
  <c r="S563" i="1"/>
  <c r="R563" i="1"/>
  <c r="V563" i="1"/>
  <c r="U563" i="1"/>
  <c r="T563" i="1"/>
  <c r="F563" i="1"/>
  <c r="E563" i="1"/>
  <c r="B563" i="4" l="1"/>
  <c r="B364" i="4"/>
  <c r="B215" i="4"/>
  <c r="A194" i="1"/>
  <c r="AM193" i="1"/>
  <c r="I5176" i="1"/>
  <c r="K5176" i="1"/>
  <c r="I2101" i="1"/>
  <c r="K2101" i="1"/>
  <c r="I5077" i="1"/>
  <c r="K5077" i="1"/>
  <c r="I4333" i="1"/>
  <c r="K4333" i="1"/>
  <c r="K4184" i="1"/>
  <c r="I4184" i="1"/>
  <c r="I5325" i="1"/>
  <c r="K5325" i="1"/>
  <c r="I3540" i="1"/>
  <c r="K3540" i="1"/>
  <c r="K3093" i="1"/>
  <c r="I3093" i="1"/>
  <c r="I4085" i="1"/>
  <c r="K4085" i="1"/>
  <c r="I3192" i="1"/>
  <c r="K3192" i="1"/>
  <c r="I5524" i="1"/>
  <c r="K5524" i="1"/>
  <c r="I2349" i="1"/>
  <c r="K2349" i="1"/>
  <c r="I2548" i="1"/>
  <c r="K2548" i="1"/>
  <c r="I4532" i="1"/>
  <c r="K4532" i="1"/>
  <c r="K2200" i="1"/>
  <c r="I2200" i="1"/>
  <c r="I3341" i="1"/>
  <c r="K3341" i="1"/>
  <c r="Y4335" i="1"/>
  <c r="Z4334" i="1"/>
  <c r="Z5078" i="1"/>
  <c r="Y5079" i="1"/>
  <c r="AN2099" i="1"/>
  <c r="P2099" i="1"/>
  <c r="Q5074" i="1"/>
  <c r="AS5074" i="1"/>
  <c r="Q3338" i="1"/>
  <c r="AS3338" i="1"/>
  <c r="Q3537" i="1"/>
  <c r="AS3537" i="1"/>
  <c r="AS2098" i="1"/>
  <c r="Q2098" i="1"/>
  <c r="A4118" i="1"/>
  <c r="AM4117" i="1"/>
  <c r="A1118" i="1"/>
  <c r="AM1117" i="1"/>
  <c r="Z4533" i="1"/>
  <c r="Y4534" i="1"/>
  <c r="N2348" i="1"/>
  <c r="AQ2348" i="1" s="1"/>
  <c r="L2348" i="1"/>
  <c r="AO2348" i="1" s="1"/>
  <c r="J2348" i="1"/>
  <c r="O2348" i="1"/>
  <c r="AR2348" i="1" s="1"/>
  <c r="M2348" i="1"/>
  <c r="AP2348" i="1" s="1"/>
  <c r="J5324" i="1"/>
  <c r="O5324" i="1"/>
  <c r="AR5324" i="1" s="1"/>
  <c r="N5324" i="1"/>
  <c r="AQ5324" i="1" s="1"/>
  <c r="M5324" i="1"/>
  <c r="AP5324" i="1" s="1"/>
  <c r="L5324" i="1"/>
  <c r="AO5324" i="1" s="1"/>
  <c r="L5076" i="1"/>
  <c r="AO5076" i="1" s="1"/>
  <c r="J5076" i="1"/>
  <c r="O5076" i="1"/>
  <c r="AR5076" i="1" s="1"/>
  <c r="N5076" i="1"/>
  <c r="AQ5076" i="1" s="1"/>
  <c r="M5076" i="1"/>
  <c r="AP5076" i="1" s="1"/>
  <c r="Q3189" i="1"/>
  <c r="AS3189" i="1"/>
  <c r="Z4086" i="1"/>
  <c r="Y4087" i="1"/>
  <c r="Q4181" i="1"/>
  <c r="AS4181" i="1"/>
  <c r="AS4529" i="1"/>
  <c r="Q4529" i="1"/>
  <c r="AS5521" i="1"/>
  <c r="Q5521" i="1"/>
  <c r="O2547" i="1"/>
  <c r="AR2547" i="1" s="1"/>
  <c r="L2547" i="1"/>
  <c r="AO2547" i="1" s="1"/>
  <c r="J2547" i="1"/>
  <c r="N2547" i="1"/>
  <c r="AQ2547" i="1" s="1"/>
  <c r="M2547" i="1"/>
  <c r="AP2547" i="1" s="1"/>
  <c r="L5175" i="1"/>
  <c r="AO5175" i="1" s="1"/>
  <c r="N5175" i="1"/>
  <c r="AQ5175" i="1" s="1"/>
  <c r="M5175" i="1"/>
  <c r="AP5175" i="1" s="1"/>
  <c r="J5175" i="1"/>
  <c r="O5175" i="1"/>
  <c r="AR5175" i="1" s="1"/>
  <c r="M2100" i="1"/>
  <c r="AP2100" i="1" s="1"/>
  <c r="N2100" i="1"/>
  <c r="AQ2100" i="1" s="1"/>
  <c r="L2100" i="1"/>
  <c r="AO2100" i="1" s="1"/>
  <c r="J2100" i="1"/>
  <c r="O2100" i="1"/>
  <c r="AR2100" i="1" s="1"/>
  <c r="P5522" i="1"/>
  <c r="AN5522" i="1"/>
  <c r="P5323" i="1"/>
  <c r="AN5323" i="1"/>
  <c r="A5118" i="1"/>
  <c r="AM5117" i="1"/>
  <c r="P2198" i="1"/>
  <c r="AN2198" i="1"/>
  <c r="P3091" i="1"/>
  <c r="AN3091" i="1"/>
  <c r="A2118" i="1"/>
  <c r="AM2117" i="1"/>
  <c r="Q2346" i="1"/>
  <c r="AS2346" i="1"/>
  <c r="AN2347" i="1"/>
  <c r="P2347" i="1"/>
  <c r="P4083" i="1"/>
  <c r="AN4083" i="1"/>
  <c r="AN4331" i="1"/>
  <c r="P4331" i="1"/>
  <c r="Z2350" i="1"/>
  <c r="Y2351" i="1"/>
  <c r="P4530" i="1"/>
  <c r="AN4530" i="1"/>
  <c r="Z4185" i="1"/>
  <c r="Y4186" i="1"/>
  <c r="Q4082" i="1"/>
  <c r="AS4082" i="1"/>
  <c r="A3118" i="1"/>
  <c r="AM3117" i="1"/>
  <c r="O3092" i="1"/>
  <c r="AR3092" i="1" s="1"/>
  <c r="N3092" i="1"/>
  <c r="AQ3092" i="1" s="1"/>
  <c r="L3092" i="1"/>
  <c r="AO3092" i="1" s="1"/>
  <c r="J3092" i="1"/>
  <c r="M3092" i="1"/>
  <c r="AP3092" i="1" s="1"/>
  <c r="L4531" i="1"/>
  <c r="AO4531" i="1" s="1"/>
  <c r="O4531" i="1"/>
  <c r="AR4531" i="1" s="1"/>
  <c r="J4531" i="1"/>
  <c r="N4531" i="1"/>
  <c r="AQ4531" i="1" s="1"/>
  <c r="M4531" i="1"/>
  <c r="AP4531" i="1" s="1"/>
  <c r="AN5075" i="1"/>
  <c r="P5075" i="1"/>
  <c r="Z3541" i="1"/>
  <c r="Y3542" i="1"/>
  <c r="Z2201" i="1"/>
  <c r="Y2202" i="1"/>
  <c r="Z2549" i="1"/>
  <c r="Y2550" i="1"/>
  <c r="Z3193" i="1"/>
  <c r="Y3194" i="1"/>
  <c r="O4084" i="1"/>
  <c r="AR4084" i="1" s="1"/>
  <c r="J4084" i="1"/>
  <c r="N4084" i="1"/>
  <c r="AQ4084" i="1" s="1"/>
  <c r="M4084" i="1"/>
  <c r="AP4084" i="1" s="1"/>
  <c r="L4084" i="1"/>
  <c r="AO4084" i="1" s="1"/>
  <c r="J3191" i="1"/>
  <c r="O3191" i="1"/>
  <c r="AR3191" i="1" s="1"/>
  <c r="M3191" i="1"/>
  <c r="AP3191" i="1" s="1"/>
  <c r="N3191" i="1"/>
  <c r="AQ3191" i="1" s="1"/>
  <c r="L3191" i="1"/>
  <c r="AO3191" i="1" s="1"/>
  <c r="N3340" i="1"/>
  <c r="AQ3340" i="1" s="1"/>
  <c r="M3340" i="1"/>
  <c r="AP3340" i="1" s="1"/>
  <c r="O3340" i="1"/>
  <c r="AR3340" i="1" s="1"/>
  <c r="L3340" i="1"/>
  <c r="AO3340" i="1" s="1"/>
  <c r="J3340" i="1"/>
  <c r="Q5322" i="1"/>
  <c r="AS5322" i="1"/>
  <c r="Z5525" i="1"/>
  <c r="Y5526" i="1"/>
  <c r="L4332" i="1"/>
  <c r="AO4332" i="1" s="1"/>
  <c r="J4332" i="1"/>
  <c r="N4332" i="1"/>
  <c r="AQ4332" i="1" s="1"/>
  <c r="M4332" i="1"/>
  <c r="AP4332" i="1" s="1"/>
  <c r="O4332" i="1"/>
  <c r="AR4332" i="1" s="1"/>
  <c r="Y3095" i="1"/>
  <c r="Z3094" i="1"/>
  <c r="Z3342" i="1"/>
  <c r="Y3343" i="1"/>
  <c r="P5174" i="1"/>
  <c r="AN5174" i="1"/>
  <c r="AN3538" i="1"/>
  <c r="P3538" i="1"/>
  <c r="AS5173" i="1"/>
  <c r="Q5173" i="1"/>
  <c r="O3539" i="1"/>
  <c r="AR3539" i="1" s="1"/>
  <c r="N3539" i="1"/>
  <c r="AQ3539" i="1" s="1"/>
  <c r="L3539" i="1"/>
  <c r="AO3539" i="1" s="1"/>
  <c r="J3539" i="1"/>
  <c r="M3539" i="1"/>
  <c r="AP3539" i="1" s="1"/>
  <c r="Z5326" i="1"/>
  <c r="Y5327" i="1"/>
  <c r="Q3090" i="1"/>
  <c r="AS3090" i="1"/>
  <c r="AS2545" i="1"/>
  <c r="Q2545" i="1"/>
  <c r="AN3339" i="1"/>
  <c r="P3339" i="1"/>
  <c r="Y5178" i="1"/>
  <c r="Z5177" i="1"/>
  <c r="AS4330" i="1"/>
  <c r="Q4330" i="1"/>
  <c r="AN2546" i="1"/>
  <c r="P2546" i="1"/>
  <c r="Q2197" i="1"/>
  <c r="AS2197" i="1"/>
  <c r="AN3190" i="1"/>
  <c r="P3190" i="1"/>
  <c r="P4182" i="1"/>
  <c r="AN4182" i="1"/>
  <c r="N5523" i="1"/>
  <c r="AQ5523" i="1" s="1"/>
  <c r="M5523" i="1"/>
  <c r="AP5523" i="1" s="1"/>
  <c r="J5523" i="1"/>
  <c r="L5523" i="1"/>
  <c r="AO5523" i="1" s="1"/>
  <c r="O5523" i="1"/>
  <c r="AR5523" i="1" s="1"/>
  <c r="N2199" i="1"/>
  <c r="AQ2199" i="1" s="1"/>
  <c r="L2199" i="1"/>
  <c r="AO2199" i="1" s="1"/>
  <c r="O2199" i="1"/>
  <c r="AR2199" i="1" s="1"/>
  <c r="J2199" i="1"/>
  <c r="M2199" i="1"/>
  <c r="AP2199" i="1" s="1"/>
  <c r="L4183" i="1"/>
  <c r="AO4183" i="1" s="1"/>
  <c r="O4183" i="1"/>
  <c r="AR4183" i="1" s="1"/>
  <c r="M4183" i="1"/>
  <c r="AP4183" i="1" s="1"/>
  <c r="N4183" i="1"/>
  <c r="AQ4183" i="1" s="1"/>
  <c r="J4183" i="1"/>
  <c r="K1208" i="1"/>
  <c r="I1208" i="1"/>
  <c r="I1556" i="1"/>
  <c r="K1556" i="1"/>
  <c r="I1357" i="1"/>
  <c r="K1357" i="1"/>
  <c r="Z1557" i="1"/>
  <c r="Y1558" i="1"/>
  <c r="AN1206" i="1"/>
  <c r="P1206" i="1"/>
  <c r="AS1205" i="1"/>
  <c r="Q1205" i="1"/>
  <c r="Z1358" i="1"/>
  <c r="Y1359" i="1"/>
  <c r="AN1554" i="1"/>
  <c r="P1554" i="1"/>
  <c r="Q1553" i="1"/>
  <c r="AS1553" i="1"/>
  <c r="O1356" i="1"/>
  <c r="AR1356" i="1" s="1"/>
  <c r="N1356" i="1"/>
  <c r="AQ1356" i="1" s="1"/>
  <c r="M1356" i="1"/>
  <c r="AP1356" i="1" s="1"/>
  <c r="J1356" i="1"/>
  <c r="L1356" i="1"/>
  <c r="AO1356" i="1" s="1"/>
  <c r="Y1210" i="1"/>
  <c r="Z1209" i="1"/>
  <c r="Q1354" i="1"/>
  <c r="AS1354" i="1"/>
  <c r="J1555" i="1"/>
  <c r="O1555" i="1"/>
  <c r="AR1555" i="1" s="1"/>
  <c r="N1555" i="1"/>
  <c r="AQ1555" i="1" s="1"/>
  <c r="M1555" i="1"/>
  <c r="AP1555" i="1" s="1"/>
  <c r="L1555" i="1"/>
  <c r="AO1555" i="1" s="1"/>
  <c r="AN1355" i="1"/>
  <c r="P1355" i="1"/>
  <c r="O1207" i="1"/>
  <c r="AR1207" i="1" s="1"/>
  <c r="N1207" i="1"/>
  <c r="AQ1207" i="1" s="1"/>
  <c r="M1207" i="1"/>
  <c r="AP1207" i="1" s="1"/>
  <c r="L1207" i="1"/>
  <c r="AO1207" i="1" s="1"/>
  <c r="J1207" i="1"/>
  <c r="AN562" i="1"/>
  <c r="AN214" i="1"/>
  <c r="Q212" i="1"/>
  <c r="AN363" i="1"/>
  <c r="Q560" i="1"/>
  <c r="AS361" i="1"/>
  <c r="K563" i="1"/>
  <c r="K364" i="1"/>
  <c r="K215" i="1"/>
  <c r="Q361" i="1"/>
  <c r="AS560" i="1"/>
  <c r="I563" i="1"/>
  <c r="J563" i="1" s="1"/>
  <c r="I364" i="1"/>
  <c r="J364" i="1" s="1"/>
  <c r="I215" i="1"/>
  <c r="J215" i="1" s="1"/>
  <c r="P362" i="1"/>
  <c r="P561" i="1"/>
  <c r="AS212" i="1"/>
  <c r="P213" i="1"/>
  <c r="Y565" i="1"/>
  <c r="Z564" i="1"/>
  <c r="Z216" i="1"/>
  <c r="Y217" i="1"/>
  <c r="O562" i="1"/>
  <c r="AR562" i="1" s="1"/>
  <c r="N562" i="1"/>
  <c r="AQ562" i="1" s="1"/>
  <c r="L562" i="1"/>
  <c r="AO562" i="1" s="1"/>
  <c r="M562" i="1"/>
  <c r="AP562" i="1" s="1"/>
  <c r="Y366" i="1"/>
  <c r="Z365" i="1"/>
  <c r="N214" i="1"/>
  <c r="AQ214" i="1" s="1"/>
  <c r="O214" i="1"/>
  <c r="AR214" i="1" s="1"/>
  <c r="L214" i="1"/>
  <c r="AO214" i="1" s="1"/>
  <c r="M214" i="1"/>
  <c r="AP214" i="1" s="1"/>
  <c r="N363" i="1"/>
  <c r="AQ363" i="1" s="1"/>
  <c r="M363" i="1"/>
  <c r="AP363" i="1" s="1"/>
  <c r="O363" i="1"/>
  <c r="AR363" i="1" s="1"/>
  <c r="L363" i="1"/>
  <c r="AO363" i="1" s="1"/>
  <c r="S3342" i="1"/>
  <c r="R3342" i="1"/>
  <c r="T3342" i="1"/>
  <c r="E3342" i="1"/>
  <c r="F3342" i="1"/>
  <c r="V3342" i="1"/>
  <c r="U3342" i="1"/>
  <c r="V3094" i="1"/>
  <c r="R3094" i="1"/>
  <c r="U3094" i="1"/>
  <c r="F3094" i="1"/>
  <c r="E3094" i="1"/>
  <c r="T3094" i="1"/>
  <c r="S3094" i="1"/>
  <c r="T2350" i="1"/>
  <c r="U2350" i="1"/>
  <c r="E2350" i="1"/>
  <c r="S2350" i="1"/>
  <c r="V2350" i="1"/>
  <c r="R2350" i="1"/>
  <c r="F2350" i="1"/>
  <c r="S2201" i="1"/>
  <c r="T2201" i="1"/>
  <c r="R2201" i="1"/>
  <c r="E2201" i="1"/>
  <c r="F2201" i="1"/>
  <c r="U2201" i="1"/>
  <c r="V2201" i="1"/>
  <c r="U5177" i="1"/>
  <c r="T5177" i="1"/>
  <c r="F5177" i="1"/>
  <c r="E5177" i="1"/>
  <c r="S5177" i="1"/>
  <c r="V5177" i="1"/>
  <c r="R5177" i="1"/>
  <c r="T5326" i="1"/>
  <c r="R5326" i="1"/>
  <c r="U5326" i="1"/>
  <c r="S5326" i="1"/>
  <c r="V5326" i="1"/>
  <c r="F5326" i="1"/>
  <c r="E5326" i="1"/>
  <c r="T4334" i="1"/>
  <c r="S4334" i="1"/>
  <c r="U4334" i="1"/>
  <c r="F4334" i="1"/>
  <c r="V4334" i="1"/>
  <c r="R4334" i="1"/>
  <c r="E4334" i="1"/>
  <c r="R4086" i="1"/>
  <c r="T4086" i="1"/>
  <c r="U4086" i="1"/>
  <c r="V4086" i="1"/>
  <c r="E4086" i="1"/>
  <c r="F4086" i="1"/>
  <c r="S4086" i="1"/>
  <c r="U2549" i="1"/>
  <c r="V2549" i="1"/>
  <c r="R2549" i="1"/>
  <c r="E2549" i="1"/>
  <c r="S2549" i="1"/>
  <c r="F2549" i="1"/>
  <c r="T2549" i="1"/>
  <c r="F3541" i="1"/>
  <c r="U3541" i="1"/>
  <c r="V3541" i="1"/>
  <c r="R3541" i="1"/>
  <c r="E3541" i="1"/>
  <c r="T3541" i="1"/>
  <c r="S3541" i="1"/>
  <c r="S4533" i="1"/>
  <c r="V4533" i="1"/>
  <c r="T4533" i="1"/>
  <c r="E4533" i="1"/>
  <c r="U4533" i="1"/>
  <c r="R4533" i="1"/>
  <c r="F4533" i="1"/>
  <c r="U5078" i="1"/>
  <c r="E5078" i="1"/>
  <c r="T5078" i="1"/>
  <c r="S5078" i="1"/>
  <c r="R5078" i="1"/>
  <c r="V5078" i="1"/>
  <c r="F5078" i="1"/>
  <c r="E4185" i="1"/>
  <c r="T4185" i="1"/>
  <c r="U4185" i="1"/>
  <c r="F4185" i="1"/>
  <c r="R4185" i="1"/>
  <c r="V4185" i="1"/>
  <c r="S4185" i="1"/>
  <c r="R3193" i="1"/>
  <c r="F3193" i="1"/>
  <c r="V3193" i="1"/>
  <c r="E3193" i="1"/>
  <c r="U3193" i="1"/>
  <c r="S3193" i="1"/>
  <c r="T3193" i="1"/>
  <c r="F5525" i="1"/>
  <c r="V5525" i="1"/>
  <c r="T5525" i="1"/>
  <c r="S5525" i="1"/>
  <c r="E5525" i="1"/>
  <c r="R5525" i="1"/>
  <c r="U5525" i="1"/>
  <c r="T1209" i="1"/>
  <c r="S1209" i="1"/>
  <c r="E1209" i="1"/>
  <c r="V1209" i="1"/>
  <c r="F1209" i="1"/>
  <c r="U1209" i="1"/>
  <c r="R1209" i="1"/>
  <c r="F1358" i="1"/>
  <c r="T1358" i="1"/>
  <c r="S1358" i="1"/>
  <c r="V1358" i="1"/>
  <c r="R1358" i="1"/>
  <c r="U1358" i="1"/>
  <c r="E1358" i="1"/>
  <c r="S1557" i="1"/>
  <c r="U1557" i="1"/>
  <c r="E1557" i="1"/>
  <c r="T1557" i="1"/>
  <c r="V1557" i="1"/>
  <c r="R1557" i="1"/>
  <c r="F1557" i="1"/>
  <c r="V564" i="1"/>
  <c r="U564" i="1"/>
  <c r="R564" i="1"/>
  <c r="T564" i="1"/>
  <c r="S564" i="1"/>
  <c r="F564" i="1"/>
  <c r="E564" i="1"/>
  <c r="U216" i="1"/>
  <c r="T216" i="1"/>
  <c r="S216" i="1"/>
  <c r="R216" i="1"/>
  <c r="V216" i="1"/>
  <c r="F216" i="1"/>
  <c r="E216" i="1"/>
  <c r="V365" i="1"/>
  <c r="U365" i="1"/>
  <c r="T365" i="1"/>
  <c r="S365" i="1"/>
  <c r="R365" i="1"/>
  <c r="F365" i="1"/>
  <c r="E365" i="1"/>
  <c r="B365" i="4" l="1"/>
  <c r="B216" i="4"/>
  <c r="B564" i="4"/>
  <c r="A195" i="1"/>
  <c r="AM194" i="1"/>
  <c r="K5525" i="1"/>
  <c r="I5525" i="1"/>
  <c r="I3193" i="1"/>
  <c r="K3193" i="1"/>
  <c r="K4185" i="1"/>
  <c r="I4185" i="1"/>
  <c r="I5078" i="1"/>
  <c r="K5078" i="1"/>
  <c r="K4533" i="1"/>
  <c r="I4533" i="1"/>
  <c r="I3541" i="1"/>
  <c r="K3541" i="1"/>
  <c r="K2549" i="1"/>
  <c r="I2549" i="1"/>
  <c r="I4086" i="1"/>
  <c r="K4086" i="1"/>
  <c r="K4334" i="1"/>
  <c r="I4334" i="1"/>
  <c r="K5326" i="1"/>
  <c r="I5326" i="1"/>
  <c r="K5177" i="1"/>
  <c r="I5177" i="1"/>
  <c r="I2201" i="1"/>
  <c r="K2201" i="1"/>
  <c r="I2350" i="1"/>
  <c r="K2350" i="1"/>
  <c r="I3094" i="1"/>
  <c r="K3094" i="1"/>
  <c r="K3342" i="1"/>
  <c r="I3342" i="1"/>
  <c r="P2199" i="1"/>
  <c r="AN2199" i="1"/>
  <c r="AS2546" i="1"/>
  <c r="Q2546" i="1"/>
  <c r="Q3538" i="1"/>
  <c r="AS3538" i="1"/>
  <c r="Z3095" i="1"/>
  <c r="Y3096" i="1"/>
  <c r="A3119" i="1"/>
  <c r="AM3118" i="1"/>
  <c r="P2547" i="1"/>
  <c r="AN2547" i="1"/>
  <c r="L3341" i="1"/>
  <c r="AO3341" i="1" s="1"/>
  <c r="J3341" i="1"/>
  <c r="O3341" i="1"/>
  <c r="AR3341" i="1" s="1"/>
  <c r="N3341" i="1"/>
  <c r="AQ3341" i="1" s="1"/>
  <c r="M3341" i="1"/>
  <c r="AP3341" i="1" s="1"/>
  <c r="L2349" i="1"/>
  <c r="AO2349" i="1" s="1"/>
  <c r="J2349" i="1"/>
  <c r="M2349" i="1"/>
  <c r="AP2349" i="1" s="1"/>
  <c r="O2349" i="1"/>
  <c r="AR2349" i="1" s="1"/>
  <c r="N2349" i="1"/>
  <c r="AQ2349" i="1" s="1"/>
  <c r="L4333" i="1"/>
  <c r="AO4333" i="1" s="1"/>
  <c r="J4333" i="1"/>
  <c r="O4333" i="1"/>
  <c r="AR4333" i="1" s="1"/>
  <c r="M4333" i="1"/>
  <c r="AP4333" i="1" s="1"/>
  <c r="N4333" i="1"/>
  <c r="AQ4333" i="1" s="1"/>
  <c r="Y4187" i="1"/>
  <c r="Z4186" i="1"/>
  <c r="A2119" i="1"/>
  <c r="AM2118" i="1"/>
  <c r="AS5323" i="1"/>
  <c r="Q5323" i="1"/>
  <c r="P5324" i="1"/>
  <c r="AN5324" i="1"/>
  <c r="Z5079" i="1"/>
  <c r="Y5080" i="1"/>
  <c r="N3093" i="1"/>
  <c r="AQ3093" i="1" s="1"/>
  <c r="J3093" i="1"/>
  <c r="O3093" i="1"/>
  <c r="AR3093" i="1" s="1"/>
  <c r="M3093" i="1"/>
  <c r="AP3093" i="1" s="1"/>
  <c r="L3093" i="1"/>
  <c r="AO3093" i="1" s="1"/>
  <c r="P3539" i="1"/>
  <c r="AN3539" i="1"/>
  <c r="Z2550" i="1"/>
  <c r="Y2551" i="1"/>
  <c r="P4183" i="1"/>
  <c r="AN4183" i="1"/>
  <c r="Q4182" i="1"/>
  <c r="AS4182" i="1"/>
  <c r="P4084" i="1"/>
  <c r="AN4084" i="1"/>
  <c r="Q5075" i="1"/>
  <c r="AS5075" i="1"/>
  <c r="AS4083" i="1"/>
  <c r="Q4083" i="1"/>
  <c r="Q3091" i="1"/>
  <c r="AS3091" i="1"/>
  <c r="AS5522" i="1"/>
  <c r="Q5522" i="1"/>
  <c r="AN5175" i="1"/>
  <c r="P5175" i="1"/>
  <c r="Y4088" i="1"/>
  <c r="Z4087" i="1"/>
  <c r="AN5076" i="1"/>
  <c r="P5076" i="1"/>
  <c r="O2200" i="1"/>
  <c r="AR2200" i="1" s="1"/>
  <c r="J2200" i="1"/>
  <c r="N2200" i="1"/>
  <c r="AQ2200" i="1" s="1"/>
  <c r="M2200" i="1"/>
  <c r="AP2200" i="1" s="1"/>
  <c r="L2200" i="1"/>
  <c r="AO2200" i="1" s="1"/>
  <c r="Q4530" i="1"/>
  <c r="AS4530" i="1"/>
  <c r="Q2347" i="1"/>
  <c r="AS2347" i="1"/>
  <c r="AN2348" i="1"/>
  <c r="P2348" i="1"/>
  <c r="A1119" i="1"/>
  <c r="AM1118" i="1"/>
  <c r="J5524" i="1"/>
  <c r="O5524" i="1"/>
  <c r="AR5524" i="1" s="1"/>
  <c r="N5524" i="1"/>
  <c r="AQ5524" i="1" s="1"/>
  <c r="M5524" i="1"/>
  <c r="AP5524" i="1" s="1"/>
  <c r="L5524" i="1"/>
  <c r="AO5524" i="1" s="1"/>
  <c r="M3540" i="1"/>
  <c r="AP3540" i="1" s="1"/>
  <c r="L3540" i="1"/>
  <c r="AO3540" i="1" s="1"/>
  <c r="J3540" i="1"/>
  <c r="N3540" i="1"/>
  <c r="AQ3540" i="1" s="1"/>
  <c r="O3540" i="1"/>
  <c r="AR3540" i="1" s="1"/>
  <c r="M5077" i="1"/>
  <c r="AP5077" i="1" s="1"/>
  <c r="L5077" i="1"/>
  <c r="AO5077" i="1" s="1"/>
  <c r="J5077" i="1"/>
  <c r="N5077" i="1"/>
  <c r="AQ5077" i="1" s="1"/>
  <c r="O5077" i="1"/>
  <c r="AR5077" i="1" s="1"/>
  <c r="Z2351" i="1"/>
  <c r="Y2352" i="1"/>
  <c r="Q2198" i="1"/>
  <c r="AS2198" i="1"/>
  <c r="AS3339" i="1"/>
  <c r="Q3339" i="1"/>
  <c r="Q3190" i="1"/>
  <c r="AS3190" i="1"/>
  <c r="AS5174" i="1"/>
  <c r="Q5174" i="1"/>
  <c r="AN3092" i="1"/>
  <c r="P3092" i="1"/>
  <c r="Y2203" i="1"/>
  <c r="Z2202" i="1"/>
  <c r="Z3343" i="1"/>
  <c r="Y3344" i="1"/>
  <c r="P4332" i="1"/>
  <c r="AN4332" i="1"/>
  <c r="P3340" i="1"/>
  <c r="AN3340" i="1"/>
  <c r="P2100" i="1"/>
  <c r="AN2100" i="1"/>
  <c r="A4119" i="1"/>
  <c r="AM4118" i="1"/>
  <c r="J4532" i="1"/>
  <c r="O4532" i="1"/>
  <c r="AR4532" i="1" s="1"/>
  <c r="L4532" i="1"/>
  <c r="AO4532" i="1" s="1"/>
  <c r="M4532" i="1"/>
  <c r="AP4532" i="1" s="1"/>
  <c r="N4532" i="1"/>
  <c r="AQ4532" i="1" s="1"/>
  <c r="M3192" i="1"/>
  <c r="AP3192" i="1" s="1"/>
  <c r="J3192" i="1"/>
  <c r="L3192" i="1"/>
  <c r="AO3192" i="1" s="1"/>
  <c r="N3192" i="1"/>
  <c r="AQ3192" i="1" s="1"/>
  <c r="O3192" i="1"/>
  <c r="AR3192" i="1" s="1"/>
  <c r="N5325" i="1"/>
  <c r="AQ5325" i="1" s="1"/>
  <c r="O5325" i="1"/>
  <c r="AR5325" i="1" s="1"/>
  <c r="M5325" i="1"/>
  <c r="AP5325" i="1" s="1"/>
  <c r="J5325" i="1"/>
  <c r="L5325" i="1"/>
  <c r="AO5325" i="1" s="1"/>
  <c r="M2101" i="1"/>
  <c r="AP2101" i="1" s="1"/>
  <c r="J2101" i="1"/>
  <c r="L2101" i="1"/>
  <c r="AO2101" i="1" s="1"/>
  <c r="N2101" i="1"/>
  <c r="AQ2101" i="1" s="1"/>
  <c r="O2101" i="1"/>
  <c r="AR2101" i="1" s="1"/>
  <c r="Z5526" i="1"/>
  <c r="Y5527" i="1"/>
  <c r="Z3542" i="1"/>
  <c r="Y3543" i="1"/>
  <c r="P4531" i="1"/>
  <c r="AN4531" i="1"/>
  <c r="P5523" i="1"/>
  <c r="AN5523" i="1"/>
  <c r="Z5178" i="1"/>
  <c r="Y5179" i="1"/>
  <c r="Z5327" i="1"/>
  <c r="Y5328" i="1"/>
  <c r="AN3191" i="1"/>
  <c r="P3191" i="1"/>
  <c r="Z3194" i="1"/>
  <c r="Y3195" i="1"/>
  <c r="A5119" i="1"/>
  <c r="AM5118" i="1"/>
  <c r="AS2099" i="1"/>
  <c r="Q2099" i="1"/>
  <c r="Z4335" i="1"/>
  <c r="Y4336" i="1"/>
  <c r="J4184" i="1"/>
  <c r="N4184" i="1"/>
  <c r="AQ4184" i="1" s="1"/>
  <c r="O4184" i="1"/>
  <c r="AR4184" i="1" s="1"/>
  <c r="M4184" i="1"/>
  <c r="AP4184" i="1" s="1"/>
  <c r="L4184" i="1"/>
  <c r="AO4184" i="1" s="1"/>
  <c r="Q4331" i="1"/>
  <c r="AS4331" i="1"/>
  <c r="Y4535" i="1"/>
  <c r="Z4534" i="1"/>
  <c r="J2548" i="1"/>
  <c r="L2548" i="1"/>
  <c r="AO2548" i="1" s="1"/>
  <c r="N2548" i="1"/>
  <c r="AQ2548" i="1" s="1"/>
  <c r="M2548" i="1"/>
  <c r="AP2548" i="1" s="1"/>
  <c r="O2548" i="1"/>
  <c r="AR2548" i="1" s="1"/>
  <c r="M4085" i="1"/>
  <c r="AP4085" i="1" s="1"/>
  <c r="N4085" i="1"/>
  <c r="AQ4085" i="1" s="1"/>
  <c r="L4085" i="1"/>
  <c r="AO4085" i="1" s="1"/>
  <c r="J4085" i="1"/>
  <c r="O4085" i="1"/>
  <c r="AR4085" i="1" s="1"/>
  <c r="L5176" i="1"/>
  <c r="AO5176" i="1" s="1"/>
  <c r="J5176" i="1"/>
  <c r="O5176" i="1"/>
  <c r="AR5176" i="1" s="1"/>
  <c r="N5176" i="1"/>
  <c r="AQ5176" i="1" s="1"/>
  <c r="M5176" i="1"/>
  <c r="AP5176" i="1" s="1"/>
  <c r="I1557" i="1"/>
  <c r="K1557" i="1"/>
  <c r="K1358" i="1"/>
  <c r="I1358" i="1"/>
  <c r="K1209" i="1"/>
  <c r="I1209" i="1"/>
  <c r="AN1356" i="1"/>
  <c r="P1356" i="1"/>
  <c r="Y1360" i="1"/>
  <c r="Z1359" i="1"/>
  <c r="AN1555" i="1"/>
  <c r="P1555" i="1"/>
  <c r="Q1355" i="1"/>
  <c r="AS1355" i="1"/>
  <c r="M1357" i="1"/>
  <c r="AP1357" i="1" s="1"/>
  <c r="L1357" i="1"/>
  <c r="AO1357" i="1" s="1"/>
  <c r="O1357" i="1"/>
  <c r="AR1357" i="1" s="1"/>
  <c r="N1357" i="1"/>
  <c r="AQ1357" i="1" s="1"/>
  <c r="J1357" i="1"/>
  <c r="AS1206" i="1"/>
  <c r="Q1206" i="1"/>
  <c r="O1556" i="1"/>
  <c r="AR1556" i="1" s="1"/>
  <c r="N1556" i="1"/>
  <c r="AQ1556" i="1" s="1"/>
  <c r="M1556" i="1"/>
  <c r="AP1556" i="1" s="1"/>
  <c r="L1556" i="1"/>
  <c r="AO1556" i="1" s="1"/>
  <c r="J1556" i="1"/>
  <c r="AN1207" i="1"/>
  <c r="P1207" i="1"/>
  <c r="Y1211" i="1"/>
  <c r="Z1210" i="1"/>
  <c r="Q1554" i="1"/>
  <c r="AS1554" i="1"/>
  <c r="M1208" i="1"/>
  <c r="AP1208" i="1" s="1"/>
  <c r="L1208" i="1"/>
  <c r="AO1208" i="1" s="1"/>
  <c r="J1208" i="1"/>
  <c r="O1208" i="1"/>
  <c r="AR1208" i="1" s="1"/>
  <c r="N1208" i="1"/>
  <c r="AQ1208" i="1" s="1"/>
  <c r="Z1558" i="1"/>
  <c r="Y1559" i="1"/>
  <c r="AN563" i="1"/>
  <c r="AS362" i="1"/>
  <c r="AN364" i="1"/>
  <c r="Q213" i="1"/>
  <c r="AS561" i="1"/>
  <c r="AN215" i="1"/>
  <c r="Q362" i="1"/>
  <c r="K365" i="1"/>
  <c r="K216" i="1"/>
  <c r="K564" i="1"/>
  <c r="Q561" i="1"/>
  <c r="I365" i="1"/>
  <c r="J365" i="1" s="1"/>
  <c r="I216" i="1"/>
  <c r="J216" i="1" s="1"/>
  <c r="I564" i="1"/>
  <c r="J564" i="1" s="1"/>
  <c r="AS213" i="1"/>
  <c r="P363" i="1"/>
  <c r="Q363" i="1" s="1"/>
  <c r="P562" i="1"/>
  <c r="P214" i="1"/>
  <c r="Z217" i="1"/>
  <c r="Y218" i="1"/>
  <c r="Y367" i="1"/>
  <c r="Z366" i="1"/>
  <c r="M364" i="1"/>
  <c r="AP364" i="1" s="1"/>
  <c r="L364" i="1"/>
  <c r="AO364" i="1" s="1"/>
  <c r="N364" i="1"/>
  <c r="AQ364" i="1" s="1"/>
  <c r="O364" i="1"/>
  <c r="AR364" i="1" s="1"/>
  <c r="Z565" i="1"/>
  <c r="Y566" i="1"/>
  <c r="N563" i="1"/>
  <c r="AQ563" i="1" s="1"/>
  <c r="L563" i="1"/>
  <c r="AO563" i="1" s="1"/>
  <c r="O563" i="1"/>
  <c r="AR563" i="1" s="1"/>
  <c r="M563" i="1"/>
  <c r="AP563" i="1" s="1"/>
  <c r="O215" i="1"/>
  <c r="AR215" i="1" s="1"/>
  <c r="L215" i="1"/>
  <c r="AO215" i="1" s="1"/>
  <c r="M215" i="1"/>
  <c r="AP215" i="1" s="1"/>
  <c r="N215" i="1"/>
  <c r="AQ215" i="1" s="1"/>
  <c r="T4186" i="1"/>
  <c r="R4186" i="1"/>
  <c r="S4186" i="1"/>
  <c r="V4186" i="1"/>
  <c r="F4186" i="1"/>
  <c r="E4186" i="1"/>
  <c r="U4186" i="1"/>
  <c r="T4087" i="1"/>
  <c r="V4087" i="1"/>
  <c r="R4087" i="1"/>
  <c r="F4087" i="1"/>
  <c r="U4087" i="1"/>
  <c r="E4087" i="1"/>
  <c r="S4087" i="1"/>
  <c r="R2550" i="1"/>
  <c r="S2550" i="1"/>
  <c r="V2550" i="1"/>
  <c r="U2550" i="1"/>
  <c r="T2550" i="1"/>
  <c r="F2550" i="1"/>
  <c r="E2550" i="1"/>
  <c r="F5526" i="1"/>
  <c r="T5526" i="1"/>
  <c r="U5526" i="1"/>
  <c r="E5526" i="1"/>
  <c r="S5526" i="1"/>
  <c r="V5526" i="1"/>
  <c r="R5526" i="1"/>
  <c r="T4534" i="1"/>
  <c r="S4534" i="1"/>
  <c r="R4534" i="1"/>
  <c r="V4534" i="1"/>
  <c r="F4534" i="1"/>
  <c r="U4534" i="1"/>
  <c r="E4534" i="1"/>
  <c r="E2202" i="1"/>
  <c r="V2202" i="1"/>
  <c r="T2202" i="1"/>
  <c r="U2202" i="1"/>
  <c r="F2202" i="1"/>
  <c r="R2202" i="1"/>
  <c r="S2202" i="1"/>
  <c r="U5178" i="1"/>
  <c r="S5178" i="1"/>
  <c r="F5178" i="1"/>
  <c r="E5178" i="1"/>
  <c r="V5178" i="1"/>
  <c r="R5178" i="1"/>
  <c r="T5178" i="1"/>
  <c r="T3194" i="1"/>
  <c r="U3194" i="1"/>
  <c r="V3194" i="1"/>
  <c r="E3194" i="1"/>
  <c r="F3194" i="1"/>
  <c r="S3194" i="1"/>
  <c r="R3194" i="1"/>
  <c r="V5327" i="1"/>
  <c r="R5327" i="1"/>
  <c r="F5327" i="1"/>
  <c r="U5327" i="1"/>
  <c r="E5327" i="1"/>
  <c r="T5327" i="1"/>
  <c r="S5327" i="1"/>
  <c r="S2351" i="1"/>
  <c r="F2351" i="1"/>
  <c r="U2351" i="1"/>
  <c r="E2351" i="1"/>
  <c r="R2351" i="1"/>
  <c r="T2351" i="1"/>
  <c r="V2351" i="1"/>
  <c r="T3542" i="1"/>
  <c r="U3542" i="1"/>
  <c r="E3542" i="1"/>
  <c r="S3542" i="1"/>
  <c r="R3542" i="1"/>
  <c r="V3542" i="1"/>
  <c r="F3542" i="1"/>
  <c r="E4335" i="1"/>
  <c r="T4335" i="1"/>
  <c r="S4335" i="1"/>
  <c r="V4335" i="1"/>
  <c r="R4335" i="1"/>
  <c r="F4335" i="1"/>
  <c r="U4335" i="1"/>
  <c r="R3095" i="1"/>
  <c r="U3095" i="1"/>
  <c r="E3095" i="1"/>
  <c r="T3095" i="1"/>
  <c r="V3095" i="1"/>
  <c r="F3095" i="1"/>
  <c r="S3095" i="1"/>
  <c r="F5079" i="1"/>
  <c r="U5079" i="1"/>
  <c r="R5079" i="1"/>
  <c r="S5079" i="1"/>
  <c r="E5079" i="1"/>
  <c r="T5079" i="1"/>
  <c r="V5079" i="1"/>
  <c r="R3343" i="1"/>
  <c r="S3343" i="1"/>
  <c r="U3343" i="1"/>
  <c r="T3343" i="1"/>
  <c r="V3343" i="1"/>
  <c r="F3343" i="1"/>
  <c r="E3343" i="1"/>
  <c r="R1359" i="1"/>
  <c r="T1359" i="1"/>
  <c r="E1359" i="1"/>
  <c r="F1359" i="1"/>
  <c r="V1359" i="1"/>
  <c r="U1359" i="1"/>
  <c r="S1359" i="1"/>
  <c r="U1210" i="1"/>
  <c r="T1210" i="1"/>
  <c r="S1210" i="1"/>
  <c r="V1210" i="1"/>
  <c r="E1210" i="1"/>
  <c r="F1210" i="1"/>
  <c r="R1210" i="1"/>
  <c r="F1558" i="1"/>
  <c r="U1558" i="1"/>
  <c r="E1558" i="1"/>
  <c r="T1558" i="1"/>
  <c r="R1558" i="1"/>
  <c r="V1558" i="1"/>
  <c r="S1558" i="1"/>
  <c r="R366" i="1"/>
  <c r="T366" i="1"/>
  <c r="S366" i="1"/>
  <c r="V366" i="1"/>
  <c r="U366" i="1"/>
  <c r="F366" i="1"/>
  <c r="E366" i="1"/>
  <c r="U565" i="1"/>
  <c r="T565" i="1"/>
  <c r="S565" i="1"/>
  <c r="R565" i="1"/>
  <c r="V565" i="1"/>
  <c r="F565" i="1"/>
  <c r="E565" i="1"/>
  <c r="V217" i="1"/>
  <c r="U217" i="1"/>
  <c r="T217" i="1"/>
  <c r="R217" i="1"/>
  <c r="S217" i="1"/>
  <c r="F217" i="1"/>
  <c r="E217" i="1"/>
  <c r="B217" i="4" l="1"/>
  <c r="B565" i="4"/>
  <c r="B366" i="4"/>
  <c r="A196" i="1"/>
  <c r="AM195" i="1"/>
  <c r="K3343" i="1"/>
  <c r="I3343" i="1"/>
  <c r="K5079" i="1"/>
  <c r="I5079" i="1"/>
  <c r="K3095" i="1"/>
  <c r="I3095" i="1"/>
  <c r="K4335" i="1"/>
  <c r="I4335" i="1"/>
  <c r="K3542" i="1"/>
  <c r="I3542" i="1"/>
  <c r="K2351" i="1"/>
  <c r="I2351" i="1"/>
  <c r="K5327" i="1"/>
  <c r="I5327" i="1"/>
  <c r="K3194" i="1"/>
  <c r="I3194" i="1"/>
  <c r="I5178" i="1"/>
  <c r="K5178" i="1"/>
  <c r="K2202" i="1"/>
  <c r="I2202" i="1"/>
  <c r="I4534" i="1"/>
  <c r="K4534" i="1"/>
  <c r="K5526" i="1"/>
  <c r="I5526" i="1"/>
  <c r="K2550" i="1"/>
  <c r="I2550" i="1"/>
  <c r="I4087" i="1"/>
  <c r="K4087" i="1"/>
  <c r="K4186" i="1"/>
  <c r="I4186" i="1"/>
  <c r="P5176" i="1"/>
  <c r="AN5176" i="1"/>
  <c r="Z4336" i="1"/>
  <c r="Y4337" i="1"/>
  <c r="AS4531" i="1"/>
  <c r="Q4531" i="1"/>
  <c r="P5077" i="1"/>
  <c r="AN5077" i="1"/>
  <c r="Y4089" i="1"/>
  <c r="Z4088" i="1"/>
  <c r="AS3539" i="1"/>
  <c r="Q3539" i="1"/>
  <c r="Z4187" i="1"/>
  <c r="Y4188" i="1"/>
  <c r="N2201" i="1"/>
  <c r="AQ2201" i="1" s="1"/>
  <c r="J2201" i="1"/>
  <c r="O2201" i="1"/>
  <c r="AR2201" i="1" s="1"/>
  <c r="M2201" i="1"/>
  <c r="AP2201" i="1" s="1"/>
  <c r="L2201" i="1"/>
  <c r="AO2201" i="1" s="1"/>
  <c r="O4086" i="1"/>
  <c r="AR4086" i="1" s="1"/>
  <c r="N4086" i="1"/>
  <c r="AQ4086" i="1" s="1"/>
  <c r="L4086" i="1"/>
  <c r="AO4086" i="1" s="1"/>
  <c r="M4086" i="1"/>
  <c r="AP4086" i="1" s="1"/>
  <c r="J4086" i="1"/>
  <c r="J5078" i="1"/>
  <c r="L5078" i="1"/>
  <c r="AO5078" i="1" s="1"/>
  <c r="M5078" i="1"/>
  <c r="AP5078" i="1" s="1"/>
  <c r="O5078" i="1"/>
  <c r="AR5078" i="1" s="1"/>
  <c r="N5078" i="1"/>
  <c r="AQ5078" i="1" s="1"/>
  <c r="Z3195" i="1"/>
  <c r="Y3196" i="1"/>
  <c r="Z5179" i="1"/>
  <c r="Y5180" i="1"/>
  <c r="P2101" i="1"/>
  <c r="AN2101" i="1"/>
  <c r="AN4532" i="1"/>
  <c r="P4532" i="1"/>
  <c r="P2200" i="1"/>
  <c r="AN2200" i="1"/>
  <c r="Q5175" i="1"/>
  <c r="AS5175" i="1"/>
  <c r="Q5324" i="1"/>
  <c r="AS5324" i="1"/>
  <c r="AN2349" i="1"/>
  <c r="P2349" i="1"/>
  <c r="O3342" i="1"/>
  <c r="AR3342" i="1" s="1"/>
  <c r="N3342" i="1"/>
  <c r="AQ3342" i="1" s="1"/>
  <c r="M3342" i="1"/>
  <c r="AP3342" i="1" s="1"/>
  <c r="L3342" i="1"/>
  <c r="AO3342" i="1" s="1"/>
  <c r="J3342" i="1"/>
  <c r="M5177" i="1"/>
  <c r="AP5177" i="1" s="1"/>
  <c r="N5177" i="1"/>
  <c r="AQ5177" i="1" s="1"/>
  <c r="L5177" i="1"/>
  <c r="AO5177" i="1" s="1"/>
  <c r="J5177" i="1"/>
  <c r="O5177" i="1"/>
  <c r="AR5177" i="1" s="1"/>
  <c r="J2549" i="1"/>
  <c r="O2549" i="1"/>
  <c r="AR2549" i="1" s="1"/>
  <c r="N2549" i="1"/>
  <c r="AQ2549" i="1" s="1"/>
  <c r="M2549" i="1"/>
  <c r="AP2549" i="1" s="1"/>
  <c r="L2549" i="1"/>
  <c r="AO2549" i="1" s="1"/>
  <c r="M4185" i="1"/>
  <c r="AP4185" i="1" s="1"/>
  <c r="O4185" i="1"/>
  <c r="AR4185" i="1" s="1"/>
  <c r="L4185" i="1"/>
  <c r="AO4185" i="1" s="1"/>
  <c r="N4185" i="1"/>
  <c r="AQ4185" i="1" s="1"/>
  <c r="J4185" i="1"/>
  <c r="Z3543" i="1"/>
  <c r="Y3544" i="1"/>
  <c r="Y2353" i="1"/>
  <c r="Z2352" i="1"/>
  <c r="P4085" i="1"/>
  <c r="AN4085" i="1"/>
  <c r="P2548" i="1"/>
  <c r="AN2548" i="1"/>
  <c r="Q4183" i="1"/>
  <c r="AS4183" i="1"/>
  <c r="Q2547" i="1"/>
  <c r="AS2547" i="1"/>
  <c r="Y5528" i="1"/>
  <c r="Z5527" i="1"/>
  <c r="P3192" i="1"/>
  <c r="AN3192" i="1"/>
  <c r="A4120" i="1"/>
  <c r="AM4119" i="1"/>
  <c r="AS3340" i="1"/>
  <c r="Q3340" i="1"/>
  <c r="Y2204" i="1"/>
  <c r="Z2203" i="1"/>
  <c r="P5524" i="1"/>
  <c r="AN5524" i="1"/>
  <c r="AN3093" i="1"/>
  <c r="P3093" i="1"/>
  <c r="N5326" i="1"/>
  <c r="AQ5326" i="1" s="1"/>
  <c r="J5326" i="1"/>
  <c r="M5326" i="1"/>
  <c r="AP5326" i="1" s="1"/>
  <c r="L5326" i="1"/>
  <c r="AO5326" i="1" s="1"/>
  <c r="O5326" i="1"/>
  <c r="AR5326" i="1" s="1"/>
  <c r="Q3191" i="1"/>
  <c r="AS3191" i="1"/>
  <c r="P5325" i="1"/>
  <c r="AN5325" i="1"/>
  <c r="P3540" i="1"/>
  <c r="AN3540" i="1"/>
  <c r="AS5076" i="1"/>
  <c r="Q5076" i="1"/>
  <c r="Y2552" i="1"/>
  <c r="Z2551" i="1"/>
  <c r="P4333" i="1"/>
  <c r="AN4333" i="1"/>
  <c r="O3094" i="1"/>
  <c r="AR3094" i="1" s="1"/>
  <c r="N3094" i="1"/>
  <c r="AQ3094" i="1" s="1"/>
  <c r="L3094" i="1"/>
  <c r="AO3094" i="1" s="1"/>
  <c r="J3094" i="1"/>
  <c r="M3094" i="1"/>
  <c r="AP3094" i="1" s="1"/>
  <c r="J3541" i="1"/>
  <c r="O3541" i="1"/>
  <c r="AR3541" i="1" s="1"/>
  <c r="M3541" i="1"/>
  <c r="AP3541" i="1" s="1"/>
  <c r="L3541" i="1"/>
  <c r="AO3541" i="1" s="1"/>
  <c r="N3541" i="1"/>
  <c r="AQ3541" i="1" s="1"/>
  <c r="O3193" i="1"/>
  <c r="AR3193" i="1" s="1"/>
  <c r="N3193" i="1"/>
  <c r="AQ3193" i="1" s="1"/>
  <c r="L3193" i="1"/>
  <c r="AO3193" i="1" s="1"/>
  <c r="J3193" i="1"/>
  <c r="M3193" i="1"/>
  <c r="AP3193" i="1" s="1"/>
  <c r="Y4536" i="1"/>
  <c r="Z4535" i="1"/>
  <c r="AS5523" i="1"/>
  <c r="Q5523" i="1"/>
  <c r="AS2100" i="1"/>
  <c r="Q2100" i="1"/>
  <c r="AS4332" i="1"/>
  <c r="Q4332" i="1"/>
  <c r="AS3092" i="1"/>
  <c r="Q3092" i="1"/>
  <c r="A1120" i="1"/>
  <c r="AM1119" i="1"/>
  <c r="A2120" i="1"/>
  <c r="AM2119" i="1"/>
  <c r="A3120" i="1"/>
  <c r="AM3119" i="1"/>
  <c r="L4334" i="1"/>
  <c r="AO4334" i="1" s="1"/>
  <c r="J4334" i="1"/>
  <c r="O4334" i="1"/>
  <c r="AR4334" i="1" s="1"/>
  <c r="N4334" i="1"/>
  <c r="AQ4334" i="1" s="1"/>
  <c r="M4334" i="1"/>
  <c r="AP4334" i="1" s="1"/>
  <c r="J4533" i="1"/>
  <c r="N4533" i="1"/>
  <c r="AQ4533" i="1" s="1"/>
  <c r="L4533" i="1"/>
  <c r="AO4533" i="1" s="1"/>
  <c r="M4533" i="1"/>
  <c r="AP4533" i="1" s="1"/>
  <c r="O4533" i="1"/>
  <c r="AR4533" i="1" s="1"/>
  <c r="M5525" i="1"/>
  <c r="AP5525" i="1" s="1"/>
  <c r="J5525" i="1"/>
  <c r="O5525" i="1"/>
  <c r="AR5525" i="1" s="1"/>
  <c r="N5525" i="1"/>
  <c r="AQ5525" i="1" s="1"/>
  <c r="L5525" i="1"/>
  <c r="AO5525" i="1" s="1"/>
  <c r="P4184" i="1"/>
  <c r="AN4184" i="1"/>
  <c r="A5120" i="1"/>
  <c r="AM5119" i="1"/>
  <c r="Y5329" i="1"/>
  <c r="Z5328" i="1"/>
  <c r="Z3344" i="1"/>
  <c r="Y3345" i="1"/>
  <c r="Q2348" i="1"/>
  <c r="AS2348" i="1"/>
  <c r="Q4084" i="1"/>
  <c r="AS4084" i="1"/>
  <c r="Z5080" i="1"/>
  <c r="Y5081" i="1"/>
  <c r="AN3341" i="1"/>
  <c r="P3341" i="1"/>
  <c r="Y3097" i="1"/>
  <c r="Z3096" i="1"/>
  <c r="Q2199" i="1"/>
  <c r="AS2199" i="1"/>
  <c r="O2350" i="1"/>
  <c r="AR2350" i="1" s="1"/>
  <c r="N2350" i="1"/>
  <c r="AQ2350" i="1" s="1"/>
  <c r="M2350" i="1"/>
  <c r="AP2350" i="1" s="1"/>
  <c r="L2350" i="1"/>
  <c r="AO2350" i="1" s="1"/>
  <c r="J2350" i="1"/>
  <c r="I1558" i="1"/>
  <c r="K1558" i="1"/>
  <c r="I1210" i="1"/>
  <c r="K1210" i="1"/>
  <c r="I1359" i="1"/>
  <c r="K1359" i="1"/>
  <c r="AS1356" i="1"/>
  <c r="Q1356" i="1"/>
  <c r="Y1212" i="1"/>
  <c r="Z1211" i="1"/>
  <c r="J1209" i="1"/>
  <c r="O1209" i="1"/>
  <c r="AR1209" i="1" s="1"/>
  <c r="N1209" i="1"/>
  <c r="AQ1209" i="1" s="1"/>
  <c r="M1209" i="1"/>
  <c r="AP1209" i="1" s="1"/>
  <c r="L1209" i="1"/>
  <c r="AO1209" i="1" s="1"/>
  <c r="AN1208" i="1"/>
  <c r="P1208" i="1"/>
  <c r="AS1207" i="1"/>
  <c r="Q1207" i="1"/>
  <c r="Q1555" i="1"/>
  <c r="AS1555" i="1"/>
  <c r="AN1357" i="1"/>
  <c r="P1357" i="1"/>
  <c r="J1358" i="1"/>
  <c r="O1358" i="1"/>
  <c r="AR1358" i="1" s="1"/>
  <c r="M1358" i="1"/>
  <c r="AP1358" i="1" s="1"/>
  <c r="L1358" i="1"/>
  <c r="AO1358" i="1" s="1"/>
  <c r="N1358" i="1"/>
  <c r="AQ1358" i="1" s="1"/>
  <c r="AN1556" i="1"/>
  <c r="P1556" i="1"/>
  <c r="Y1560" i="1"/>
  <c r="Z1559" i="1"/>
  <c r="Z1360" i="1"/>
  <c r="Y1361" i="1"/>
  <c r="N1557" i="1"/>
  <c r="AQ1557" i="1" s="1"/>
  <c r="M1557" i="1"/>
  <c r="AP1557" i="1" s="1"/>
  <c r="L1557" i="1"/>
  <c r="AO1557" i="1" s="1"/>
  <c r="O1557" i="1"/>
  <c r="AR1557" i="1" s="1"/>
  <c r="J1557" i="1"/>
  <c r="Q214" i="1"/>
  <c r="Q562" i="1"/>
  <c r="AS363" i="1"/>
  <c r="AN564" i="1"/>
  <c r="AN365" i="1"/>
  <c r="AN216" i="1"/>
  <c r="K217" i="1"/>
  <c r="K565" i="1"/>
  <c r="K366" i="1"/>
  <c r="I217" i="1"/>
  <c r="J217" i="1" s="1"/>
  <c r="I565" i="1"/>
  <c r="J565" i="1" s="1"/>
  <c r="I366" i="1"/>
  <c r="J366" i="1" s="1"/>
  <c r="AS214" i="1"/>
  <c r="AS562" i="1"/>
  <c r="P364" i="1"/>
  <c r="P563" i="1"/>
  <c r="P215" i="1"/>
  <c r="L216" i="1"/>
  <c r="AO216" i="1" s="1"/>
  <c r="O216" i="1"/>
  <c r="AR216" i="1" s="1"/>
  <c r="M216" i="1"/>
  <c r="AP216" i="1" s="1"/>
  <c r="N216" i="1"/>
  <c r="AQ216" i="1" s="1"/>
  <c r="Z566" i="1"/>
  <c r="Y567" i="1"/>
  <c r="Y368" i="1"/>
  <c r="Z367" i="1"/>
  <c r="L365" i="1"/>
  <c r="AO365" i="1" s="1"/>
  <c r="M365" i="1"/>
  <c r="AP365" i="1" s="1"/>
  <c r="N365" i="1"/>
  <c r="AQ365" i="1" s="1"/>
  <c r="O365" i="1"/>
  <c r="AR365" i="1" s="1"/>
  <c r="Y219" i="1"/>
  <c r="Z218" i="1"/>
  <c r="O564" i="1"/>
  <c r="AR564" i="1" s="1"/>
  <c r="N564" i="1"/>
  <c r="AQ564" i="1" s="1"/>
  <c r="M564" i="1"/>
  <c r="AP564" i="1" s="1"/>
  <c r="L564" i="1"/>
  <c r="AO564" i="1" s="1"/>
  <c r="U4187" i="1"/>
  <c r="S4187" i="1"/>
  <c r="T4187" i="1"/>
  <c r="E4187" i="1"/>
  <c r="R4187" i="1"/>
  <c r="F4187" i="1"/>
  <c r="V4187" i="1"/>
  <c r="V2551" i="1"/>
  <c r="E2551" i="1"/>
  <c r="F2551" i="1"/>
  <c r="R2551" i="1"/>
  <c r="S2551" i="1"/>
  <c r="T2551" i="1"/>
  <c r="U2551" i="1"/>
  <c r="S3344" i="1"/>
  <c r="R3344" i="1"/>
  <c r="V3344" i="1"/>
  <c r="U3344" i="1"/>
  <c r="E3344" i="1"/>
  <c r="T3344" i="1"/>
  <c r="F3344" i="1"/>
  <c r="U5080" i="1"/>
  <c r="R5080" i="1"/>
  <c r="V5080" i="1"/>
  <c r="F5080" i="1"/>
  <c r="E5080" i="1"/>
  <c r="T5080" i="1"/>
  <c r="S5080" i="1"/>
  <c r="U4336" i="1"/>
  <c r="R4336" i="1"/>
  <c r="T4336" i="1"/>
  <c r="S4336" i="1"/>
  <c r="E4336" i="1"/>
  <c r="F4336" i="1"/>
  <c r="V4336" i="1"/>
  <c r="F4088" i="1"/>
  <c r="V4088" i="1"/>
  <c r="U4088" i="1"/>
  <c r="E4088" i="1"/>
  <c r="S4088" i="1"/>
  <c r="R4088" i="1"/>
  <c r="T4088" i="1"/>
  <c r="E2352" i="1"/>
  <c r="S2352" i="1"/>
  <c r="U2352" i="1"/>
  <c r="V2352" i="1"/>
  <c r="T2352" i="1"/>
  <c r="F2352" i="1"/>
  <c r="R2352" i="1"/>
  <c r="R3195" i="1"/>
  <c r="E3195" i="1"/>
  <c r="F3195" i="1"/>
  <c r="U3195" i="1"/>
  <c r="T3195" i="1"/>
  <c r="V3195" i="1"/>
  <c r="S3195" i="1"/>
  <c r="F3543" i="1"/>
  <c r="V3543" i="1"/>
  <c r="U3543" i="1"/>
  <c r="T3543" i="1"/>
  <c r="R3543" i="1"/>
  <c r="E3543" i="1"/>
  <c r="S3543" i="1"/>
  <c r="E3096" i="1"/>
  <c r="T3096" i="1"/>
  <c r="V3096" i="1"/>
  <c r="U3096" i="1"/>
  <c r="R3096" i="1"/>
  <c r="F3096" i="1"/>
  <c r="S3096" i="1"/>
  <c r="U5527" i="1"/>
  <c r="V5527" i="1"/>
  <c r="S5527" i="1"/>
  <c r="R5527" i="1"/>
  <c r="T5527" i="1"/>
  <c r="F5527" i="1"/>
  <c r="E5527" i="1"/>
  <c r="U4535" i="1"/>
  <c r="V4535" i="1"/>
  <c r="R4535" i="1"/>
  <c r="S4535" i="1"/>
  <c r="F4535" i="1"/>
  <c r="E4535" i="1"/>
  <c r="T4535" i="1"/>
  <c r="T5328" i="1"/>
  <c r="V5328" i="1"/>
  <c r="R5328" i="1"/>
  <c r="F5328" i="1"/>
  <c r="S5328" i="1"/>
  <c r="E5328" i="1"/>
  <c r="U5328" i="1"/>
  <c r="U2203" i="1"/>
  <c r="F2203" i="1"/>
  <c r="V2203" i="1"/>
  <c r="E2203" i="1"/>
  <c r="S2203" i="1"/>
  <c r="T2203" i="1"/>
  <c r="R2203" i="1"/>
  <c r="U5179" i="1"/>
  <c r="F5179" i="1"/>
  <c r="S5179" i="1"/>
  <c r="V5179" i="1"/>
  <c r="E5179" i="1"/>
  <c r="R5179" i="1"/>
  <c r="T5179" i="1"/>
  <c r="S1559" i="1"/>
  <c r="E1559" i="1"/>
  <c r="V1559" i="1"/>
  <c r="R1559" i="1"/>
  <c r="U1559" i="1"/>
  <c r="F1559" i="1"/>
  <c r="T1559" i="1"/>
  <c r="F1211" i="1"/>
  <c r="R1211" i="1"/>
  <c r="U1211" i="1"/>
  <c r="V1211" i="1"/>
  <c r="T1211" i="1"/>
  <c r="S1211" i="1"/>
  <c r="E1211" i="1"/>
  <c r="T1360" i="1"/>
  <c r="V1360" i="1"/>
  <c r="R1360" i="1"/>
  <c r="U1360" i="1"/>
  <c r="E1360" i="1"/>
  <c r="S1360" i="1"/>
  <c r="F1360" i="1"/>
  <c r="T566" i="1"/>
  <c r="S566" i="1"/>
  <c r="V566" i="1"/>
  <c r="R566" i="1"/>
  <c r="U566" i="1"/>
  <c r="F566" i="1"/>
  <c r="E566" i="1"/>
  <c r="S218" i="1"/>
  <c r="R218" i="1"/>
  <c r="U218" i="1"/>
  <c r="V218" i="1"/>
  <c r="T218" i="1"/>
  <c r="F218" i="1"/>
  <c r="E218" i="1"/>
  <c r="U367" i="1"/>
  <c r="T367" i="1"/>
  <c r="S367" i="1"/>
  <c r="R367" i="1"/>
  <c r="V367" i="1"/>
  <c r="F367" i="1"/>
  <c r="E367" i="1"/>
  <c r="B367" i="4" l="1"/>
  <c r="B218" i="4"/>
  <c r="B566" i="4"/>
  <c r="A197" i="1"/>
  <c r="AM196" i="1"/>
  <c r="I5179" i="1"/>
  <c r="K5179" i="1"/>
  <c r="K2203" i="1"/>
  <c r="I2203" i="1"/>
  <c r="I5328" i="1"/>
  <c r="K5328" i="1"/>
  <c r="I4535" i="1"/>
  <c r="K4535" i="1"/>
  <c r="K5527" i="1"/>
  <c r="I5527" i="1"/>
  <c r="I3096" i="1"/>
  <c r="K3096" i="1"/>
  <c r="K3543" i="1"/>
  <c r="I3543" i="1"/>
  <c r="K3195" i="1"/>
  <c r="I3195" i="1"/>
  <c r="I2352" i="1"/>
  <c r="K2352" i="1"/>
  <c r="I4088" i="1"/>
  <c r="K4088" i="1"/>
  <c r="K4336" i="1"/>
  <c r="I4336" i="1"/>
  <c r="K5080" i="1"/>
  <c r="I5080" i="1"/>
  <c r="I3344" i="1"/>
  <c r="K3344" i="1"/>
  <c r="I2551" i="1"/>
  <c r="K2551" i="1"/>
  <c r="K4187" i="1"/>
  <c r="I4187" i="1"/>
  <c r="Z3544" i="1"/>
  <c r="Y3545" i="1"/>
  <c r="AS5077" i="1"/>
  <c r="Q5077" i="1"/>
  <c r="Q5176" i="1"/>
  <c r="AS5176" i="1"/>
  <c r="N5526" i="1"/>
  <c r="AQ5526" i="1" s="1"/>
  <c r="L5526" i="1"/>
  <c r="AO5526" i="1" s="1"/>
  <c r="J5526" i="1"/>
  <c r="O5526" i="1"/>
  <c r="AR5526" i="1" s="1"/>
  <c r="M5526" i="1"/>
  <c r="AP5526" i="1" s="1"/>
  <c r="M3194" i="1"/>
  <c r="AP3194" i="1" s="1"/>
  <c r="O3194" i="1"/>
  <c r="AR3194" i="1" s="1"/>
  <c r="N3194" i="1"/>
  <c r="AQ3194" i="1" s="1"/>
  <c r="J3194" i="1"/>
  <c r="L3194" i="1"/>
  <c r="AO3194" i="1" s="1"/>
  <c r="N4335" i="1"/>
  <c r="AQ4335" i="1" s="1"/>
  <c r="M4335" i="1"/>
  <c r="AP4335" i="1" s="1"/>
  <c r="L4335" i="1"/>
  <c r="AO4335" i="1" s="1"/>
  <c r="O4335" i="1"/>
  <c r="AR4335" i="1" s="1"/>
  <c r="J4335" i="1"/>
  <c r="Y2553" i="1"/>
  <c r="Z2552" i="1"/>
  <c r="AN2350" i="1"/>
  <c r="P2350" i="1"/>
  <c r="A3121" i="1"/>
  <c r="AM3120" i="1"/>
  <c r="AS3093" i="1"/>
  <c r="Q3093" i="1"/>
  <c r="Y2205" i="1"/>
  <c r="Z2204" i="1"/>
  <c r="Q5325" i="1"/>
  <c r="AS5325" i="1"/>
  <c r="P5078" i="1"/>
  <c r="AN5078" i="1"/>
  <c r="Z3097" i="1"/>
  <c r="Y3098" i="1"/>
  <c r="P4533" i="1"/>
  <c r="AN4533" i="1"/>
  <c r="Y4537" i="1"/>
  <c r="Z4536" i="1"/>
  <c r="Z5528" i="1"/>
  <c r="Y5529" i="1"/>
  <c r="AS2548" i="1"/>
  <c r="Q2548" i="1"/>
  <c r="AN3342" i="1"/>
  <c r="P3342" i="1"/>
  <c r="Y3197" i="1"/>
  <c r="Z3196" i="1"/>
  <c r="P4086" i="1"/>
  <c r="AN4086" i="1"/>
  <c r="P2201" i="1"/>
  <c r="AN2201" i="1"/>
  <c r="N4186" i="1"/>
  <c r="AQ4186" i="1" s="1"/>
  <c r="J4186" i="1"/>
  <c r="M4186" i="1"/>
  <c r="AP4186" i="1" s="1"/>
  <c r="L4186" i="1"/>
  <c r="AO4186" i="1" s="1"/>
  <c r="O4186" i="1"/>
  <c r="AR4186" i="1" s="1"/>
  <c r="J5327" i="1"/>
  <c r="O5327" i="1"/>
  <c r="AR5327" i="1" s="1"/>
  <c r="M5327" i="1"/>
  <c r="AP5327" i="1" s="1"/>
  <c r="N5327" i="1"/>
  <c r="AQ5327" i="1" s="1"/>
  <c r="L5327" i="1"/>
  <c r="AO5327" i="1" s="1"/>
  <c r="J3095" i="1"/>
  <c r="O3095" i="1"/>
  <c r="AR3095" i="1" s="1"/>
  <c r="M3095" i="1"/>
  <c r="AP3095" i="1" s="1"/>
  <c r="L3095" i="1"/>
  <c r="AO3095" i="1" s="1"/>
  <c r="N3095" i="1"/>
  <c r="AQ3095" i="1" s="1"/>
  <c r="Q3341" i="1"/>
  <c r="AS3341" i="1"/>
  <c r="Z5329" i="1"/>
  <c r="Y5330" i="1"/>
  <c r="A2121" i="1"/>
  <c r="AM2120" i="1"/>
  <c r="AN4185" i="1"/>
  <c r="P4185" i="1"/>
  <c r="AS4532" i="1"/>
  <c r="Q4532" i="1"/>
  <c r="N4534" i="1"/>
  <c r="AQ4534" i="1" s="1"/>
  <c r="L4534" i="1"/>
  <c r="AO4534" i="1" s="1"/>
  <c r="J4534" i="1"/>
  <c r="O4534" i="1"/>
  <c r="AR4534" i="1" s="1"/>
  <c r="M4534" i="1"/>
  <c r="AP4534" i="1" s="1"/>
  <c r="P5525" i="1"/>
  <c r="AN5525" i="1"/>
  <c r="P2549" i="1"/>
  <c r="AN2549" i="1"/>
  <c r="Y4338" i="1"/>
  <c r="Z4337" i="1"/>
  <c r="M2202" i="1"/>
  <c r="AP2202" i="1" s="1"/>
  <c r="L2202" i="1"/>
  <c r="AO2202" i="1" s="1"/>
  <c r="O2202" i="1"/>
  <c r="AR2202" i="1" s="1"/>
  <c r="N2202" i="1"/>
  <c r="AQ2202" i="1" s="1"/>
  <c r="J2202" i="1"/>
  <c r="L2351" i="1"/>
  <c r="AO2351" i="1" s="1"/>
  <c r="N2351" i="1"/>
  <c r="AQ2351" i="1" s="1"/>
  <c r="M2351" i="1"/>
  <c r="AP2351" i="1" s="1"/>
  <c r="J2351" i="1"/>
  <c r="O2351" i="1"/>
  <c r="AR2351" i="1" s="1"/>
  <c r="J5079" i="1"/>
  <c r="O5079" i="1"/>
  <c r="AR5079" i="1" s="1"/>
  <c r="N5079" i="1"/>
  <c r="AQ5079" i="1" s="1"/>
  <c r="M5079" i="1"/>
  <c r="AP5079" i="1" s="1"/>
  <c r="L5079" i="1"/>
  <c r="AO5079" i="1" s="1"/>
  <c r="Q4085" i="1"/>
  <c r="AS4085" i="1"/>
  <c r="Z5081" i="1"/>
  <c r="Y5082" i="1"/>
  <c r="A5121" i="1"/>
  <c r="AM5120" i="1"/>
  <c r="A1121" i="1"/>
  <c r="AM1120" i="1"/>
  <c r="P3193" i="1"/>
  <c r="AN3193" i="1"/>
  <c r="AN3541" i="1"/>
  <c r="P3541" i="1"/>
  <c r="Q4333" i="1"/>
  <c r="AS4333" i="1"/>
  <c r="Q5524" i="1"/>
  <c r="AS5524" i="1"/>
  <c r="A4121" i="1"/>
  <c r="AM4120" i="1"/>
  <c r="J4087" i="1"/>
  <c r="M4087" i="1"/>
  <c r="AP4087" i="1" s="1"/>
  <c r="N4087" i="1"/>
  <c r="AQ4087" i="1" s="1"/>
  <c r="L4087" i="1"/>
  <c r="AO4087" i="1" s="1"/>
  <c r="O4087" i="1"/>
  <c r="AR4087" i="1" s="1"/>
  <c r="Y3346" i="1"/>
  <c r="Z3345" i="1"/>
  <c r="P4334" i="1"/>
  <c r="AN4334" i="1"/>
  <c r="Q3540" i="1"/>
  <c r="AS3540" i="1"/>
  <c r="AN5326" i="1"/>
  <c r="P5326" i="1"/>
  <c r="AN5177" i="1"/>
  <c r="P5177" i="1"/>
  <c r="Q2200" i="1"/>
  <c r="AS2200" i="1"/>
  <c r="Q2101" i="1"/>
  <c r="AS2101" i="1"/>
  <c r="Y4189" i="1"/>
  <c r="Z4188" i="1"/>
  <c r="Z4089" i="1"/>
  <c r="Y4090" i="1"/>
  <c r="N2550" i="1"/>
  <c r="AQ2550" i="1" s="1"/>
  <c r="M2550" i="1"/>
  <c r="AP2550" i="1" s="1"/>
  <c r="O2550" i="1"/>
  <c r="AR2550" i="1" s="1"/>
  <c r="L2550" i="1"/>
  <c r="AO2550" i="1" s="1"/>
  <c r="J2550" i="1"/>
  <c r="M3542" i="1"/>
  <c r="AP3542" i="1" s="1"/>
  <c r="J3542" i="1"/>
  <c r="L3542" i="1"/>
  <c r="AO3542" i="1" s="1"/>
  <c r="N3542" i="1"/>
  <c r="AQ3542" i="1" s="1"/>
  <c r="O3542" i="1"/>
  <c r="AR3542" i="1" s="1"/>
  <c r="N3343" i="1"/>
  <c r="AQ3343" i="1" s="1"/>
  <c r="O3343" i="1"/>
  <c r="AR3343" i="1" s="1"/>
  <c r="M3343" i="1"/>
  <c r="AP3343" i="1" s="1"/>
  <c r="L3343" i="1"/>
  <c r="AO3343" i="1" s="1"/>
  <c r="J3343" i="1"/>
  <c r="Q4184" i="1"/>
  <c r="AS4184" i="1"/>
  <c r="P3094" i="1"/>
  <c r="AN3094" i="1"/>
  <c r="Q3192" i="1"/>
  <c r="AS3192" i="1"/>
  <c r="Z2353" i="1"/>
  <c r="Y2354" i="1"/>
  <c r="Q2349" i="1"/>
  <c r="AS2349" i="1"/>
  <c r="Y5181" i="1"/>
  <c r="Z5180" i="1"/>
  <c r="J5178" i="1"/>
  <c r="N5178" i="1"/>
  <c r="AQ5178" i="1" s="1"/>
  <c r="O5178" i="1"/>
  <c r="AR5178" i="1" s="1"/>
  <c r="M5178" i="1"/>
  <c r="AP5178" i="1" s="1"/>
  <c r="L5178" i="1"/>
  <c r="AO5178" i="1" s="1"/>
  <c r="I1360" i="1"/>
  <c r="K1360" i="1"/>
  <c r="K1211" i="1"/>
  <c r="I1211" i="1"/>
  <c r="I1559" i="1"/>
  <c r="K1559" i="1"/>
  <c r="Y1561" i="1"/>
  <c r="Z1560" i="1"/>
  <c r="Q1357" i="1"/>
  <c r="AS1357" i="1"/>
  <c r="Q1556" i="1"/>
  <c r="AS1556" i="1"/>
  <c r="Y1362" i="1"/>
  <c r="Z1361" i="1"/>
  <c r="O1359" i="1"/>
  <c r="AR1359" i="1" s="1"/>
  <c r="M1359" i="1"/>
  <c r="AP1359" i="1" s="1"/>
  <c r="J1359" i="1"/>
  <c r="N1359" i="1"/>
  <c r="AQ1359" i="1" s="1"/>
  <c r="L1359" i="1"/>
  <c r="AO1359" i="1" s="1"/>
  <c r="AN1209" i="1"/>
  <c r="P1209" i="1"/>
  <c r="M1210" i="1"/>
  <c r="AP1210" i="1" s="1"/>
  <c r="L1210" i="1"/>
  <c r="AO1210" i="1" s="1"/>
  <c r="J1210" i="1"/>
  <c r="O1210" i="1"/>
  <c r="AR1210" i="1" s="1"/>
  <c r="N1210" i="1"/>
  <c r="AQ1210" i="1" s="1"/>
  <c r="P1557" i="1"/>
  <c r="AN1557" i="1"/>
  <c r="Q1208" i="1"/>
  <c r="AS1208" i="1"/>
  <c r="AN1358" i="1"/>
  <c r="P1358" i="1"/>
  <c r="Y1213" i="1"/>
  <c r="Z1212" i="1"/>
  <c r="L1558" i="1"/>
  <c r="AO1558" i="1" s="1"/>
  <c r="J1558" i="1"/>
  <c r="O1558" i="1"/>
  <c r="AR1558" i="1" s="1"/>
  <c r="N1558" i="1"/>
  <c r="AQ1558" i="1" s="1"/>
  <c r="M1558" i="1"/>
  <c r="AP1558" i="1" s="1"/>
  <c r="AS215" i="1"/>
  <c r="AS563" i="1"/>
  <c r="Q364" i="1"/>
  <c r="AN217" i="1"/>
  <c r="AN366" i="1"/>
  <c r="AN565" i="1"/>
  <c r="K367" i="1"/>
  <c r="K218" i="1"/>
  <c r="K566" i="1"/>
  <c r="Q563" i="1"/>
  <c r="I367" i="1"/>
  <c r="J367" i="1" s="1"/>
  <c r="I218" i="1"/>
  <c r="J218" i="1" s="1"/>
  <c r="I566" i="1"/>
  <c r="J566" i="1" s="1"/>
  <c r="Q215" i="1"/>
  <c r="P564" i="1"/>
  <c r="P216" i="1"/>
  <c r="P365" i="1"/>
  <c r="AS364" i="1"/>
  <c r="Z567" i="1"/>
  <c r="Y568" i="1"/>
  <c r="L366" i="1"/>
  <c r="AO366" i="1" s="1"/>
  <c r="O366" i="1"/>
  <c r="AR366" i="1" s="1"/>
  <c r="M366" i="1"/>
  <c r="AP366" i="1" s="1"/>
  <c r="N366" i="1"/>
  <c r="AQ366" i="1" s="1"/>
  <c r="M565" i="1"/>
  <c r="AP565" i="1" s="1"/>
  <c r="O565" i="1"/>
  <c r="AR565" i="1" s="1"/>
  <c r="N565" i="1"/>
  <c r="AQ565" i="1" s="1"/>
  <c r="L565" i="1"/>
  <c r="AO565" i="1" s="1"/>
  <c r="L217" i="1"/>
  <c r="AO217" i="1" s="1"/>
  <c r="M217" i="1"/>
  <c r="AP217" i="1" s="1"/>
  <c r="N217" i="1"/>
  <c r="AQ217" i="1" s="1"/>
  <c r="O217" i="1"/>
  <c r="AR217" i="1" s="1"/>
  <c r="Z368" i="1"/>
  <c r="Y369" i="1"/>
  <c r="Z219" i="1"/>
  <c r="Y220" i="1"/>
  <c r="S3544" i="1"/>
  <c r="R3544" i="1"/>
  <c r="T3544" i="1"/>
  <c r="F3544" i="1"/>
  <c r="V3544" i="1"/>
  <c r="U3544" i="1"/>
  <c r="E3544" i="1"/>
  <c r="R2552" i="1"/>
  <c r="S2552" i="1"/>
  <c r="V2552" i="1"/>
  <c r="E2552" i="1"/>
  <c r="U2552" i="1"/>
  <c r="F2552" i="1"/>
  <c r="T2552" i="1"/>
  <c r="E4536" i="1"/>
  <c r="S4536" i="1"/>
  <c r="R4536" i="1"/>
  <c r="U4536" i="1"/>
  <c r="T4536" i="1"/>
  <c r="V4536" i="1"/>
  <c r="F4536" i="1"/>
  <c r="R4089" i="1"/>
  <c r="V4089" i="1"/>
  <c r="T4089" i="1"/>
  <c r="F4089" i="1"/>
  <c r="E4089" i="1"/>
  <c r="U4089" i="1"/>
  <c r="S4089" i="1"/>
  <c r="F4337" i="1"/>
  <c r="U4337" i="1"/>
  <c r="T4337" i="1"/>
  <c r="S4337" i="1"/>
  <c r="E4337" i="1"/>
  <c r="V4337" i="1"/>
  <c r="R4337" i="1"/>
  <c r="F2353" i="1"/>
  <c r="U2353" i="1"/>
  <c r="R2353" i="1"/>
  <c r="V2353" i="1"/>
  <c r="E2353" i="1"/>
  <c r="T2353" i="1"/>
  <c r="S2353" i="1"/>
  <c r="U5180" i="1"/>
  <c r="V5180" i="1"/>
  <c r="F5180" i="1"/>
  <c r="E5180" i="1"/>
  <c r="T5180" i="1"/>
  <c r="S5180" i="1"/>
  <c r="R5180" i="1"/>
  <c r="T3097" i="1"/>
  <c r="S3097" i="1"/>
  <c r="R3097" i="1"/>
  <c r="U3097" i="1"/>
  <c r="E3097" i="1"/>
  <c r="V3097" i="1"/>
  <c r="F3097" i="1"/>
  <c r="V2204" i="1"/>
  <c r="R2204" i="1"/>
  <c r="U2204" i="1"/>
  <c r="E2204" i="1"/>
  <c r="F2204" i="1"/>
  <c r="S2204" i="1"/>
  <c r="T2204" i="1"/>
  <c r="T5528" i="1"/>
  <c r="V5528" i="1"/>
  <c r="R5528" i="1"/>
  <c r="F5528" i="1"/>
  <c r="U5528" i="1"/>
  <c r="E5528" i="1"/>
  <c r="S5528" i="1"/>
  <c r="S5329" i="1"/>
  <c r="E5329" i="1"/>
  <c r="T5329" i="1"/>
  <c r="V5329" i="1"/>
  <c r="R5329" i="1"/>
  <c r="F5329" i="1"/>
  <c r="U5329" i="1"/>
  <c r="F3345" i="1"/>
  <c r="U3345" i="1"/>
  <c r="E3345" i="1"/>
  <c r="T3345" i="1"/>
  <c r="V3345" i="1"/>
  <c r="R3345" i="1"/>
  <c r="S3345" i="1"/>
  <c r="R3196" i="1"/>
  <c r="V3196" i="1"/>
  <c r="E3196" i="1"/>
  <c r="U3196" i="1"/>
  <c r="S3196" i="1"/>
  <c r="F3196" i="1"/>
  <c r="T3196" i="1"/>
  <c r="V5081" i="1"/>
  <c r="U5081" i="1"/>
  <c r="F5081" i="1"/>
  <c r="T5081" i="1"/>
  <c r="S5081" i="1"/>
  <c r="R5081" i="1"/>
  <c r="E5081" i="1"/>
  <c r="T4188" i="1"/>
  <c r="F4188" i="1"/>
  <c r="R4188" i="1"/>
  <c r="S4188" i="1"/>
  <c r="U4188" i="1"/>
  <c r="V4188" i="1"/>
  <c r="E4188" i="1"/>
  <c r="E1560" i="1"/>
  <c r="F1560" i="1"/>
  <c r="R1560" i="1"/>
  <c r="S1560" i="1"/>
  <c r="T1560" i="1"/>
  <c r="U1560" i="1"/>
  <c r="V1560" i="1"/>
  <c r="E1212" i="1"/>
  <c r="V1212" i="1"/>
  <c r="T1212" i="1"/>
  <c r="R1212" i="1"/>
  <c r="S1212" i="1"/>
  <c r="U1212" i="1"/>
  <c r="F1212" i="1"/>
  <c r="V1361" i="1"/>
  <c r="S1361" i="1"/>
  <c r="T1361" i="1"/>
  <c r="R1361" i="1"/>
  <c r="F1361" i="1"/>
  <c r="E1361" i="1"/>
  <c r="U1361" i="1"/>
  <c r="V368" i="1"/>
  <c r="U368" i="1"/>
  <c r="R368" i="1"/>
  <c r="T368" i="1"/>
  <c r="S368" i="1"/>
  <c r="F368" i="1"/>
  <c r="E368" i="1"/>
  <c r="V219" i="1"/>
  <c r="U219" i="1"/>
  <c r="T219" i="1"/>
  <c r="S219" i="1"/>
  <c r="R219" i="1"/>
  <c r="F219" i="1"/>
  <c r="E219" i="1"/>
  <c r="V567" i="1"/>
  <c r="S567" i="1"/>
  <c r="R567" i="1"/>
  <c r="U567" i="1"/>
  <c r="T567" i="1"/>
  <c r="F567" i="1"/>
  <c r="E567" i="1"/>
  <c r="B567" i="4" l="1"/>
  <c r="B219" i="4"/>
  <c r="B368" i="4"/>
  <c r="A198" i="1"/>
  <c r="AM197" i="1"/>
  <c r="K4188" i="1"/>
  <c r="I4188" i="1"/>
  <c r="I5081" i="1"/>
  <c r="K5081" i="1"/>
  <c r="I3196" i="1"/>
  <c r="K3196" i="1"/>
  <c r="I3345" i="1"/>
  <c r="K3345" i="1"/>
  <c r="K5329" i="1"/>
  <c r="I5329" i="1"/>
  <c r="K5528" i="1"/>
  <c r="I5528" i="1"/>
  <c r="I2204" i="1"/>
  <c r="K2204" i="1"/>
  <c r="K3097" i="1"/>
  <c r="I3097" i="1"/>
  <c r="K5180" i="1"/>
  <c r="I5180" i="1"/>
  <c r="I2353" i="1"/>
  <c r="K2353" i="1"/>
  <c r="I4337" i="1"/>
  <c r="K4337" i="1"/>
  <c r="I4089" i="1"/>
  <c r="K4089" i="1"/>
  <c r="I4536" i="1"/>
  <c r="K4536" i="1"/>
  <c r="I2552" i="1"/>
  <c r="K2552" i="1"/>
  <c r="I3544" i="1"/>
  <c r="K3544" i="1"/>
  <c r="Z5529" i="1"/>
  <c r="Y5530" i="1"/>
  <c r="AN5178" i="1"/>
  <c r="P5178" i="1"/>
  <c r="A1122" i="1"/>
  <c r="AM1121" i="1"/>
  <c r="Y5182" i="1"/>
  <c r="Z5181" i="1"/>
  <c r="P2550" i="1"/>
  <c r="AN2550" i="1"/>
  <c r="AS4334" i="1"/>
  <c r="Q4334" i="1"/>
  <c r="AN4087" i="1"/>
  <c r="P4087" i="1"/>
  <c r="Q3541" i="1"/>
  <c r="AS3541" i="1"/>
  <c r="Z5082" i="1"/>
  <c r="Y5083" i="1"/>
  <c r="Z4338" i="1"/>
  <c r="Y4339" i="1"/>
  <c r="Q2201" i="1"/>
  <c r="AS2201" i="1"/>
  <c r="Q3342" i="1"/>
  <c r="AS3342" i="1"/>
  <c r="Z4537" i="1"/>
  <c r="Y4538" i="1"/>
  <c r="Z2553" i="1"/>
  <c r="Y2554" i="1"/>
  <c r="J5080" i="1"/>
  <c r="M5080" i="1"/>
  <c r="AP5080" i="1" s="1"/>
  <c r="O5080" i="1"/>
  <c r="AR5080" i="1" s="1"/>
  <c r="N5080" i="1"/>
  <c r="AQ5080" i="1" s="1"/>
  <c r="L5080" i="1"/>
  <c r="AO5080" i="1" s="1"/>
  <c r="N3195" i="1"/>
  <c r="AQ3195" i="1" s="1"/>
  <c r="L3195" i="1"/>
  <c r="AO3195" i="1" s="1"/>
  <c r="J3195" i="1"/>
  <c r="M3195" i="1"/>
  <c r="AP3195" i="1" s="1"/>
  <c r="O3195" i="1"/>
  <c r="AR3195" i="1" s="1"/>
  <c r="P2202" i="1"/>
  <c r="AN2202" i="1"/>
  <c r="AN4534" i="1"/>
  <c r="P4534" i="1"/>
  <c r="AN5327" i="1"/>
  <c r="P5327" i="1"/>
  <c r="Q5078" i="1"/>
  <c r="AS5078" i="1"/>
  <c r="AN4335" i="1"/>
  <c r="P4335" i="1"/>
  <c r="M4535" i="1"/>
  <c r="AP4535" i="1" s="1"/>
  <c r="O4535" i="1"/>
  <c r="AR4535" i="1" s="1"/>
  <c r="L4535" i="1"/>
  <c r="AO4535" i="1" s="1"/>
  <c r="J4535" i="1"/>
  <c r="N4535" i="1"/>
  <c r="AQ4535" i="1" s="1"/>
  <c r="J4187" i="1"/>
  <c r="O4187" i="1"/>
  <c r="AR4187" i="1" s="1"/>
  <c r="N4187" i="1"/>
  <c r="AQ4187" i="1" s="1"/>
  <c r="L4187" i="1"/>
  <c r="AO4187" i="1" s="1"/>
  <c r="M4187" i="1"/>
  <c r="AP4187" i="1" s="1"/>
  <c r="J4336" i="1"/>
  <c r="O4336" i="1"/>
  <c r="AR4336" i="1" s="1"/>
  <c r="N4336" i="1"/>
  <c r="AQ4336" i="1" s="1"/>
  <c r="M4336" i="1"/>
  <c r="AP4336" i="1" s="1"/>
  <c r="L4336" i="1"/>
  <c r="AO4336" i="1" s="1"/>
  <c r="L3543" i="1"/>
  <c r="AO3543" i="1" s="1"/>
  <c r="O3543" i="1"/>
  <c r="AR3543" i="1" s="1"/>
  <c r="J3543" i="1"/>
  <c r="N3543" i="1"/>
  <c r="AQ3543" i="1" s="1"/>
  <c r="M3543" i="1"/>
  <c r="AP3543" i="1" s="1"/>
  <c r="Q2549" i="1"/>
  <c r="AS2549" i="1"/>
  <c r="A2122" i="1"/>
  <c r="AM2121" i="1"/>
  <c r="Q4086" i="1"/>
  <c r="AS4086" i="1"/>
  <c r="Q3094" i="1"/>
  <c r="AS3094" i="1"/>
  <c r="Q5326" i="1"/>
  <c r="AS5326" i="1"/>
  <c r="Z3346" i="1"/>
  <c r="Y3347" i="1"/>
  <c r="A4122" i="1"/>
  <c r="AM4121" i="1"/>
  <c r="AS3193" i="1"/>
  <c r="Q3193" i="1"/>
  <c r="P5079" i="1"/>
  <c r="AN5079" i="1"/>
  <c r="A3122" i="1"/>
  <c r="AM3121" i="1"/>
  <c r="N5328" i="1"/>
  <c r="AQ5328" i="1" s="1"/>
  <c r="J5328" i="1"/>
  <c r="O5328" i="1"/>
  <c r="AR5328" i="1" s="1"/>
  <c r="M5328" i="1"/>
  <c r="AP5328" i="1" s="1"/>
  <c r="L5328" i="1"/>
  <c r="AO5328" i="1" s="1"/>
  <c r="Q2350" i="1"/>
  <c r="AS2350" i="1"/>
  <c r="O2203" i="1"/>
  <c r="AR2203" i="1" s="1"/>
  <c r="M2203" i="1"/>
  <c r="AP2203" i="1" s="1"/>
  <c r="L2203" i="1"/>
  <c r="AO2203" i="1" s="1"/>
  <c r="J2203" i="1"/>
  <c r="N2203" i="1"/>
  <c r="AQ2203" i="1" s="1"/>
  <c r="Z4189" i="1"/>
  <c r="Y4190" i="1"/>
  <c r="P2351" i="1"/>
  <c r="AN2351" i="1"/>
  <c r="AS5525" i="1"/>
  <c r="Q5525" i="1"/>
  <c r="P4186" i="1"/>
  <c r="AN4186" i="1"/>
  <c r="Y3099" i="1"/>
  <c r="Z3098" i="1"/>
  <c r="P5526" i="1"/>
  <c r="AN5526" i="1"/>
  <c r="M2551" i="1"/>
  <c r="AP2551" i="1" s="1"/>
  <c r="O2551" i="1"/>
  <c r="AR2551" i="1" s="1"/>
  <c r="N2551" i="1"/>
  <c r="AQ2551" i="1" s="1"/>
  <c r="L2551" i="1"/>
  <c r="AO2551" i="1" s="1"/>
  <c r="J2551" i="1"/>
  <c r="O4088" i="1"/>
  <c r="AR4088" i="1" s="1"/>
  <c r="N4088" i="1"/>
  <c r="AQ4088" i="1" s="1"/>
  <c r="M4088" i="1"/>
  <c r="AP4088" i="1" s="1"/>
  <c r="L4088" i="1"/>
  <c r="AO4088" i="1" s="1"/>
  <c r="J4088" i="1"/>
  <c r="M3096" i="1"/>
  <c r="AP3096" i="1" s="1"/>
  <c r="L3096" i="1"/>
  <c r="AO3096" i="1" s="1"/>
  <c r="J3096" i="1"/>
  <c r="O3096" i="1"/>
  <c r="AR3096" i="1" s="1"/>
  <c r="N3096" i="1"/>
  <c r="AQ3096" i="1" s="1"/>
  <c r="AS4185" i="1"/>
  <c r="Q4185" i="1"/>
  <c r="Y3546" i="1"/>
  <c r="Z3545" i="1"/>
  <c r="L5527" i="1"/>
  <c r="AO5527" i="1" s="1"/>
  <c r="M5527" i="1"/>
  <c r="AP5527" i="1" s="1"/>
  <c r="J5527" i="1"/>
  <c r="N5527" i="1"/>
  <c r="AQ5527" i="1" s="1"/>
  <c r="O5527" i="1"/>
  <c r="AR5527" i="1" s="1"/>
  <c r="Y5331" i="1"/>
  <c r="Z5330" i="1"/>
  <c r="AN3095" i="1"/>
  <c r="P3095" i="1"/>
  <c r="Z3197" i="1"/>
  <c r="Y3198" i="1"/>
  <c r="AS4533" i="1"/>
  <c r="Q4533" i="1"/>
  <c r="Z2354" i="1"/>
  <c r="Y2355" i="1"/>
  <c r="AN3343" i="1"/>
  <c r="P3343" i="1"/>
  <c r="AN3542" i="1"/>
  <c r="P3542" i="1"/>
  <c r="Y4091" i="1"/>
  <c r="Z4090" i="1"/>
  <c r="AS5177" i="1"/>
  <c r="Q5177" i="1"/>
  <c r="A5122" i="1"/>
  <c r="AM5121" i="1"/>
  <c r="Z2205" i="1"/>
  <c r="Y2206" i="1"/>
  <c r="AN3194" i="1"/>
  <c r="P3194" i="1"/>
  <c r="O3344" i="1"/>
  <c r="AR3344" i="1" s="1"/>
  <c r="L3344" i="1"/>
  <c r="AO3344" i="1" s="1"/>
  <c r="N3344" i="1"/>
  <c r="AQ3344" i="1" s="1"/>
  <c r="M3344" i="1"/>
  <c r="AP3344" i="1" s="1"/>
  <c r="J3344" i="1"/>
  <c r="L2352" i="1"/>
  <c r="AO2352" i="1" s="1"/>
  <c r="M2352" i="1"/>
  <c r="AP2352" i="1" s="1"/>
  <c r="J2352" i="1"/>
  <c r="O2352" i="1"/>
  <c r="AR2352" i="1" s="1"/>
  <c r="N2352" i="1"/>
  <c r="AQ2352" i="1" s="1"/>
  <c r="O5179" i="1"/>
  <c r="AR5179" i="1" s="1"/>
  <c r="J5179" i="1"/>
  <c r="N5179" i="1"/>
  <c r="AQ5179" i="1" s="1"/>
  <c r="L5179" i="1"/>
  <c r="AO5179" i="1" s="1"/>
  <c r="M5179" i="1"/>
  <c r="AP5179" i="1" s="1"/>
  <c r="K1361" i="1"/>
  <c r="I1361" i="1"/>
  <c r="K1212" i="1"/>
  <c r="I1212" i="1"/>
  <c r="K1560" i="1"/>
  <c r="I1560" i="1"/>
  <c r="AN1558" i="1"/>
  <c r="P1558" i="1"/>
  <c r="Q1209" i="1"/>
  <c r="AS1209" i="1"/>
  <c r="Z1561" i="1"/>
  <c r="Y1562" i="1"/>
  <c r="Y1363" i="1"/>
  <c r="Z1362" i="1"/>
  <c r="Q1557" i="1"/>
  <c r="AS1557" i="1"/>
  <c r="L1559" i="1"/>
  <c r="AO1559" i="1" s="1"/>
  <c r="M1559" i="1"/>
  <c r="AP1559" i="1" s="1"/>
  <c r="J1559" i="1"/>
  <c r="O1559" i="1"/>
  <c r="AR1559" i="1" s="1"/>
  <c r="N1559" i="1"/>
  <c r="AQ1559" i="1" s="1"/>
  <c r="N1211" i="1"/>
  <c r="AQ1211" i="1" s="1"/>
  <c r="M1211" i="1"/>
  <c r="AP1211" i="1" s="1"/>
  <c r="L1211" i="1"/>
  <c r="AO1211" i="1" s="1"/>
  <c r="J1211" i="1"/>
  <c r="O1211" i="1"/>
  <c r="AR1211" i="1" s="1"/>
  <c r="Y1214" i="1"/>
  <c r="Z1213" i="1"/>
  <c r="AN1359" i="1"/>
  <c r="P1359" i="1"/>
  <c r="Q1358" i="1"/>
  <c r="AS1358" i="1"/>
  <c r="AN1210" i="1"/>
  <c r="P1210" i="1"/>
  <c r="O1360" i="1"/>
  <c r="AR1360" i="1" s="1"/>
  <c r="N1360" i="1"/>
  <c r="AQ1360" i="1" s="1"/>
  <c r="M1360" i="1"/>
  <c r="AP1360" i="1" s="1"/>
  <c r="L1360" i="1"/>
  <c r="AO1360" i="1" s="1"/>
  <c r="J1360" i="1"/>
  <c r="Q564" i="1"/>
  <c r="AN566" i="1"/>
  <c r="AS216" i="1"/>
  <c r="AN218" i="1"/>
  <c r="AN367" i="1"/>
  <c r="Q365" i="1"/>
  <c r="K567" i="1"/>
  <c r="K219" i="1"/>
  <c r="K368" i="1"/>
  <c r="Q216" i="1"/>
  <c r="AS564" i="1"/>
  <c r="I567" i="1"/>
  <c r="J567" i="1" s="1"/>
  <c r="I219" i="1"/>
  <c r="J219" i="1" s="1"/>
  <c r="I368" i="1"/>
  <c r="J368" i="1" s="1"/>
  <c r="P565" i="1"/>
  <c r="AS365" i="1"/>
  <c r="P217" i="1"/>
  <c r="P366" i="1"/>
  <c r="O218" i="1"/>
  <c r="AR218" i="1" s="1"/>
  <c r="N218" i="1"/>
  <c r="AQ218" i="1" s="1"/>
  <c r="L218" i="1"/>
  <c r="AO218" i="1" s="1"/>
  <c r="M218" i="1"/>
  <c r="AP218" i="1" s="1"/>
  <c r="Z220" i="1"/>
  <c r="Y221" i="1"/>
  <c r="Y370" i="1"/>
  <c r="Z369" i="1"/>
  <c r="L367" i="1"/>
  <c r="AO367" i="1" s="1"/>
  <c r="O367" i="1"/>
  <c r="AR367" i="1" s="1"/>
  <c r="N367" i="1"/>
  <c r="AQ367" i="1" s="1"/>
  <c r="M367" i="1"/>
  <c r="AP367" i="1" s="1"/>
  <c r="Y569" i="1"/>
  <c r="Z568" i="1"/>
  <c r="O566" i="1"/>
  <c r="AR566" i="1" s="1"/>
  <c r="N566" i="1"/>
  <c r="AQ566" i="1" s="1"/>
  <c r="L566" i="1"/>
  <c r="AO566" i="1" s="1"/>
  <c r="M566" i="1"/>
  <c r="AP566" i="1" s="1"/>
  <c r="S5181" i="1"/>
  <c r="T5181" i="1"/>
  <c r="R5181" i="1"/>
  <c r="V5181" i="1"/>
  <c r="E5181" i="1"/>
  <c r="F5181" i="1"/>
  <c r="U5181" i="1"/>
  <c r="R3098" i="1"/>
  <c r="U3098" i="1"/>
  <c r="F3098" i="1"/>
  <c r="V3098" i="1"/>
  <c r="E3098" i="1"/>
  <c r="S3098" i="1"/>
  <c r="T3098" i="1"/>
  <c r="V2205" i="1"/>
  <c r="E2205" i="1"/>
  <c r="F2205" i="1"/>
  <c r="U2205" i="1"/>
  <c r="T2205" i="1"/>
  <c r="S2205" i="1"/>
  <c r="R2205" i="1"/>
  <c r="E5082" i="1"/>
  <c r="F5082" i="1"/>
  <c r="R5082" i="1"/>
  <c r="T5082" i="1"/>
  <c r="S5082" i="1"/>
  <c r="V5082" i="1"/>
  <c r="U5082" i="1"/>
  <c r="V3197" i="1"/>
  <c r="R3197" i="1"/>
  <c r="U3197" i="1"/>
  <c r="F3197" i="1"/>
  <c r="T3197" i="1"/>
  <c r="E3197" i="1"/>
  <c r="S3197" i="1"/>
  <c r="E4537" i="1"/>
  <c r="F4537" i="1"/>
  <c r="S4537" i="1"/>
  <c r="R4537" i="1"/>
  <c r="V4537" i="1"/>
  <c r="T4537" i="1"/>
  <c r="U4537" i="1"/>
  <c r="V5330" i="1"/>
  <c r="R5330" i="1"/>
  <c r="F5330" i="1"/>
  <c r="S5330" i="1"/>
  <c r="U5330" i="1"/>
  <c r="T5330" i="1"/>
  <c r="E5330" i="1"/>
  <c r="R4338" i="1"/>
  <c r="F4338" i="1"/>
  <c r="E4338" i="1"/>
  <c r="T4338" i="1"/>
  <c r="S4338" i="1"/>
  <c r="V4338" i="1"/>
  <c r="U4338" i="1"/>
  <c r="V4189" i="1"/>
  <c r="U4189" i="1"/>
  <c r="T4189" i="1"/>
  <c r="S4189" i="1"/>
  <c r="F4189" i="1"/>
  <c r="R4189" i="1"/>
  <c r="E4189" i="1"/>
  <c r="V3545" i="1"/>
  <c r="F3545" i="1"/>
  <c r="E3545" i="1"/>
  <c r="R3545" i="1"/>
  <c r="U3545" i="1"/>
  <c r="T3545" i="1"/>
  <c r="S3545" i="1"/>
  <c r="R4090" i="1"/>
  <c r="S4090" i="1"/>
  <c r="F4090" i="1"/>
  <c r="V4090" i="1"/>
  <c r="E4090" i="1"/>
  <c r="T4090" i="1"/>
  <c r="U4090" i="1"/>
  <c r="S5529" i="1"/>
  <c r="U5529" i="1"/>
  <c r="F5529" i="1"/>
  <c r="E5529" i="1"/>
  <c r="T5529" i="1"/>
  <c r="V5529" i="1"/>
  <c r="R5529" i="1"/>
  <c r="R2553" i="1"/>
  <c r="V2553" i="1"/>
  <c r="E2553" i="1"/>
  <c r="T2553" i="1"/>
  <c r="S2553" i="1"/>
  <c r="F2553" i="1"/>
  <c r="U2553" i="1"/>
  <c r="F3346" i="1"/>
  <c r="T3346" i="1"/>
  <c r="S3346" i="1"/>
  <c r="U3346" i="1"/>
  <c r="E3346" i="1"/>
  <c r="V3346" i="1"/>
  <c r="R3346" i="1"/>
  <c r="V2354" i="1"/>
  <c r="T2354" i="1"/>
  <c r="E2354" i="1"/>
  <c r="F2354" i="1"/>
  <c r="R2354" i="1"/>
  <c r="S2354" i="1"/>
  <c r="U2354" i="1"/>
  <c r="E1561" i="1"/>
  <c r="V1561" i="1"/>
  <c r="T1561" i="1"/>
  <c r="F1561" i="1"/>
  <c r="S1561" i="1"/>
  <c r="U1561" i="1"/>
  <c r="R1561" i="1"/>
  <c r="T1213" i="1"/>
  <c r="S1213" i="1"/>
  <c r="R1213" i="1"/>
  <c r="V1213" i="1"/>
  <c r="F1213" i="1"/>
  <c r="E1213" i="1"/>
  <c r="U1213" i="1"/>
  <c r="R1362" i="1"/>
  <c r="U1362" i="1"/>
  <c r="S1362" i="1"/>
  <c r="V1362" i="1"/>
  <c r="F1362" i="1"/>
  <c r="T1362" i="1"/>
  <c r="E1362" i="1"/>
  <c r="R568" i="1"/>
  <c r="V568" i="1"/>
  <c r="U568" i="1"/>
  <c r="T568" i="1"/>
  <c r="S568" i="1"/>
  <c r="F568" i="1"/>
  <c r="E568" i="1"/>
  <c r="S369" i="1"/>
  <c r="R369" i="1"/>
  <c r="U369" i="1"/>
  <c r="T369" i="1"/>
  <c r="V369" i="1"/>
  <c r="F369" i="1"/>
  <c r="E369" i="1"/>
  <c r="V220" i="1"/>
  <c r="U220" i="1"/>
  <c r="S220" i="1"/>
  <c r="T220" i="1"/>
  <c r="R220" i="1"/>
  <c r="F220" i="1"/>
  <c r="E220" i="1"/>
  <c r="B220" i="4" l="1"/>
  <c r="B369" i="4"/>
  <c r="B568" i="4"/>
  <c r="A199" i="1"/>
  <c r="AM198" i="1"/>
  <c r="K2354" i="1"/>
  <c r="I2354" i="1"/>
  <c r="K3346" i="1"/>
  <c r="I3346" i="1"/>
  <c r="I2553" i="1"/>
  <c r="K2553" i="1"/>
  <c r="K5529" i="1"/>
  <c r="I5529" i="1"/>
  <c r="I4090" i="1"/>
  <c r="K4090" i="1"/>
  <c r="K3545" i="1"/>
  <c r="I3545" i="1"/>
  <c r="I4189" i="1"/>
  <c r="K4189" i="1"/>
  <c r="I4338" i="1"/>
  <c r="K4338" i="1"/>
  <c r="I5330" i="1"/>
  <c r="K5330" i="1"/>
  <c r="I4537" i="1"/>
  <c r="K4537" i="1"/>
  <c r="K3197" i="1"/>
  <c r="I3197" i="1"/>
  <c r="K5082" i="1"/>
  <c r="I5082" i="1"/>
  <c r="K2205" i="1"/>
  <c r="I2205" i="1"/>
  <c r="K3098" i="1"/>
  <c r="I3098" i="1"/>
  <c r="I5181" i="1"/>
  <c r="K5181" i="1"/>
  <c r="Z3198" i="1"/>
  <c r="Y3199" i="1"/>
  <c r="AN5179" i="1"/>
  <c r="P5179" i="1"/>
  <c r="P3096" i="1"/>
  <c r="AN3096" i="1"/>
  <c r="P2551" i="1"/>
  <c r="AN2551" i="1"/>
  <c r="Y4191" i="1"/>
  <c r="Z4190" i="1"/>
  <c r="A3123" i="1"/>
  <c r="AM3122" i="1"/>
  <c r="N3097" i="1"/>
  <c r="AQ3097" i="1" s="1"/>
  <c r="M3097" i="1"/>
  <c r="AP3097" i="1" s="1"/>
  <c r="L3097" i="1"/>
  <c r="AO3097" i="1" s="1"/>
  <c r="J3097" i="1"/>
  <c r="O3097" i="1"/>
  <c r="AR3097" i="1" s="1"/>
  <c r="AS3194" i="1"/>
  <c r="Q3194" i="1"/>
  <c r="Y3100" i="1"/>
  <c r="Z3099" i="1"/>
  <c r="A2123" i="1"/>
  <c r="AM2122" i="1"/>
  <c r="AS4534" i="1"/>
  <c r="Q4534" i="1"/>
  <c r="Z4339" i="1"/>
  <c r="Y4340" i="1"/>
  <c r="Q4087" i="1"/>
  <c r="AS4087" i="1"/>
  <c r="Y5183" i="1"/>
  <c r="Z5182" i="1"/>
  <c r="J4089" i="1"/>
  <c r="L4089" i="1"/>
  <c r="AO4089" i="1" s="1"/>
  <c r="N4089" i="1"/>
  <c r="AQ4089" i="1" s="1"/>
  <c r="O4089" i="1"/>
  <c r="AR4089" i="1" s="1"/>
  <c r="M4089" i="1"/>
  <c r="AP4089" i="1" s="1"/>
  <c r="O3345" i="1"/>
  <c r="AR3345" i="1" s="1"/>
  <c r="N3345" i="1"/>
  <c r="AQ3345" i="1" s="1"/>
  <c r="M3345" i="1"/>
  <c r="AP3345" i="1" s="1"/>
  <c r="L3345" i="1"/>
  <c r="AO3345" i="1" s="1"/>
  <c r="J3345" i="1"/>
  <c r="Z4091" i="1"/>
  <c r="Y4092" i="1"/>
  <c r="AS5079" i="1"/>
  <c r="Q5079" i="1"/>
  <c r="Q4335" i="1"/>
  <c r="AS4335" i="1"/>
  <c r="Y4539" i="1"/>
  <c r="Z4538" i="1"/>
  <c r="Q3542" i="1"/>
  <c r="AS3542" i="1"/>
  <c r="Z5331" i="1"/>
  <c r="Y5332" i="1"/>
  <c r="Y3547" i="1"/>
  <c r="Z3546" i="1"/>
  <c r="P4088" i="1"/>
  <c r="AN4088" i="1"/>
  <c r="Q4186" i="1"/>
  <c r="AS4186" i="1"/>
  <c r="AN4187" i="1"/>
  <c r="P4187" i="1"/>
  <c r="A1123" i="1"/>
  <c r="AM1122" i="1"/>
  <c r="O3544" i="1"/>
  <c r="AR3544" i="1" s="1"/>
  <c r="M3544" i="1"/>
  <c r="AP3544" i="1" s="1"/>
  <c r="L3544" i="1"/>
  <c r="AO3544" i="1" s="1"/>
  <c r="J3544" i="1"/>
  <c r="N3544" i="1"/>
  <c r="AQ3544" i="1" s="1"/>
  <c r="O4337" i="1"/>
  <c r="AR4337" i="1" s="1"/>
  <c r="N4337" i="1"/>
  <c r="AQ4337" i="1" s="1"/>
  <c r="M4337" i="1"/>
  <c r="AP4337" i="1" s="1"/>
  <c r="L4337" i="1"/>
  <c r="AO4337" i="1" s="1"/>
  <c r="J4337" i="1"/>
  <c r="N2204" i="1"/>
  <c r="AQ2204" i="1" s="1"/>
  <c r="O2204" i="1"/>
  <c r="AR2204" i="1" s="1"/>
  <c r="M2204" i="1"/>
  <c r="AP2204" i="1" s="1"/>
  <c r="J2204" i="1"/>
  <c r="L2204" i="1"/>
  <c r="AO2204" i="1" s="1"/>
  <c r="L3196" i="1"/>
  <c r="AO3196" i="1" s="1"/>
  <c r="J3196" i="1"/>
  <c r="N3196" i="1"/>
  <c r="AQ3196" i="1" s="1"/>
  <c r="O3196" i="1"/>
  <c r="AR3196" i="1" s="1"/>
  <c r="M3196" i="1"/>
  <c r="AP3196" i="1" s="1"/>
  <c r="AN2203" i="1"/>
  <c r="P2203" i="1"/>
  <c r="Q2202" i="1"/>
  <c r="AS2202" i="1"/>
  <c r="Y5084" i="1"/>
  <c r="Z5083" i="1"/>
  <c r="Q5178" i="1"/>
  <c r="AS5178" i="1"/>
  <c r="O5528" i="1"/>
  <c r="AR5528" i="1" s="1"/>
  <c r="J5528" i="1"/>
  <c r="N5528" i="1"/>
  <c r="AQ5528" i="1" s="1"/>
  <c r="L5528" i="1"/>
  <c r="AO5528" i="1" s="1"/>
  <c r="M5528" i="1"/>
  <c r="AP5528" i="1" s="1"/>
  <c r="AN2352" i="1"/>
  <c r="P2352" i="1"/>
  <c r="A5123" i="1"/>
  <c r="AM5122" i="1"/>
  <c r="Q3343" i="1"/>
  <c r="AS3343" i="1"/>
  <c r="AN5328" i="1"/>
  <c r="P5328" i="1"/>
  <c r="M2552" i="1"/>
  <c r="AP2552" i="1" s="1"/>
  <c r="O2552" i="1"/>
  <c r="AR2552" i="1" s="1"/>
  <c r="N2552" i="1"/>
  <c r="AQ2552" i="1" s="1"/>
  <c r="L2552" i="1"/>
  <c r="AO2552" i="1" s="1"/>
  <c r="J2552" i="1"/>
  <c r="L2353" i="1"/>
  <c r="AO2353" i="1" s="1"/>
  <c r="M2353" i="1"/>
  <c r="AP2353" i="1" s="1"/>
  <c r="J2353" i="1"/>
  <c r="O2353" i="1"/>
  <c r="AR2353" i="1" s="1"/>
  <c r="N2353" i="1"/>
  <c r="AQ2353" i="1" s="1"/>
  <c r="L5081" i="1"/>
  <c r="AO5081" i="1" s="1"/>
  <c r="O5081" i="1"/>
  <c r="AR5081" i="1" s="1"/>
  <c r="J5081" i="1"/>
  <c r="N5081" i="1"/>
  <c r="AQ5081" i="1" s="1"/>
  <c r="M5081" i="1"/>
  <c r="AP5081" i="1" s="1"/>
  <c r="Y2207" i="1"/>
  <c r="Z2206" i="1"/>
  <c r="AN5527" i="1"/>
  <c r="P5527" i="1"/>
  <c r="AS5526" i="1"/>
  <c r="Q5526" i="1"/>
  <c r="A4123" i="1"/>
  <c r="AM4122" i="1"/>
  <c r="P4336" i="1"/>
  <c r="AN4336" i="1"/>
  <c r="AN4535" i="1"/>
  <c r="P4535" i="1"/>
  <c r="AS5327" i="1"/>
  <c r="Q5327" i="1"/>
  <c r="AN5080" i="1"/>
  <c r="P5080" i="1"/>
  <c r="Q2550" i="1"/>
  <c r="AS2550" i="1"/>
  <c r="M5180" i="1"/>
  <c r="AP5180" i="1" s="1"/>
  <c r="L5180" i="1"/>
  <c r="AO5180" i="1" s="1"/>
  <c r="J5180" i="1"/>
  <c r="N5180" i="1"/>
  <c r="AQ5180" i="1" s="1"/>
  <c r="O5180" i="1"/>
  <c r="AR5180" i="1" s="1"/>
  <c r="M5329" i="1"/>
  <c r="AP5329" i="1" s="1"/>
  <c r="N5329" i="1"/>
  <c r="AQ5329" i="1" s="1"/>
  <c r="L5329" i="1"/>
  <c r="AO5329" i="1" s="1"/>
  <c r="J5329" i="1"/>
  <c r="O5329" i="1"/>
  <c r="AR5329" i="1" s="1"/>
  <c r="M4188" i="1"/>
  <c r="AP4188" i="1" s="1"/>
  <c r="O4188" i="1"/>
  <c r="AR4188" i="1" s="1"/>
  <c r="N4188" i="1"/>
  <c r="AQ4188" i="1" s="1"/>
  <c r="L4188" i="1"/>
  <c r="AO4188" i="1" s="1"/>
  <c r="J4188" i="1"/>
  <c r="P3344" i="1"/>
  <c r="AN3344" i="1"/>
  <c r="Z2355" i="1"/>
  <c r="Y2356" i="1"/>
  <c r="AS3095" i="1"/>
  <c r="Q3095" i="1"/>
  <c r="Q2351" i="1"/>
  <c r="AS2351" i="1"/>
  <c r="Z3347" i="1"/>
  <c r="Y3348" i="1"/>
  <c r="AN3543" i="1"/>
  <c r="P3543" i="1"/>
  <c r="AN3195" i="1"/>
  <c r="P3195" i="1"/>
  <c r="Z2554" i="1"/>
  <c r="Y2555" i="1"/>
  <c r="Z5530" i="1"/>
  <c r="Y5531" i="1"/>
  <c r="L4536" i="1"/>
  <c r="AO4536" i="1" s="1"/>
  <c r="M4536" i="1"/>
  <c r="AP4536" i="1" s="1"/>
  <c r="O4536" i="1"/>
  <c r="AR4536" i="1" s="1"/>
  <c r="N4536" i="1"/>
  <c r="AQ4536" i="1" s="1"/>
  <c r="J4536" i="1"/>
  <c r="K1362" i="1"/>
  <c r="I1362" i="1"/>
  <c r="K1213" i="1"/>
  <c r="I1213" i="1"/>
  <c r="K1561" i="1"/>
  <c r="I1561" i="1"/>
  <c r="Q1558" i="1"/>
  <c r="AS1558" i="1"/>
  <c r="Z1363" i="1"/>
  <c r="Y1364" i="1"/>
  <c r="O1560" i="1"/>
  <c r="AR1560" i="1" s="1"/>
  <c r="N1560" i="1"/>
  <c r="AQ1560" i="1" s="1"/>
  <c r="M1560" i="1"/>
  <c r="AP1560" i="1" s="1"/>
  <c r="L1560" i="1"/>
  <c r="AO1560" i="1" s="1"/>
  <c r="J1560" i="1"/>
  <c r="AS1210" i="1"/>
  <c r="Q1210" i="1"/>
  <c r="Y1215" i="1"/>
  <c r="Z1214" i="1"/>
  <c r="AN1559" i="1"/>
  <c r="P1559" i="1"/>
  <c r="Y1563" i="1"/>
  <c r="Z1562" i="1"/>
  <c r="M1212" i="1"/>
  <c r="AP1212" i="1" s="1"/>
  <c r="L1212" i="1"/>
  <c r="AO1212" i="1" s="1"/>
  <c r="J1212" i="1"/>
  <c r="O1212" i="1"/>
  <c r="AR1212" i="1" s="1"/>
  <c r="N1212" i="1"/>
  <c r="AQ1212" i="1" s="1"/>
  <c r="AN1211" i="1"/>
  <c r="P1211" i="1"/>
  <c r="AN1360" i="1"/>
  <c r="P1360" i="1"/>
  <c r="M1361" i="1"/>
  <c r="AP1361" i="1" s="1"/>
  <c r="L1361" i="1"/>
  <c r="AO1361" i="1" s="1"/>
  <c r="N1361" i="1"/>
  <c r="AQ1361" i="1" s="1"/>
  <c r="J1361" i="1"/>
  <c r="O1361" i="1"/>
  <c r="AR1361" i="1" s="1"/>
  <c r="AS1359" i="1"/>
  <c r="Q1359" i="1"/>
  <c r="AN219" i="1"/>
  <c r="AN567" i="1"/>
  <c r="Q366" i="1"/>
  <c r="Q565" i="1"/>
  <c r="AN368" i="1"/>
  <c r="Q217" i="1"/>
  <c r="K220" i="1"/>
  <c r="K369" i="1"/>
  <c r="K568" i="1"/>
  <c r="AS565" i="1"/>
  <c r="AS366" i="1"/>
  <c r="AS217" i="1"/>
  <c r="I220" i="1"/>
  <c r="J220" i="1" s="1"/>
  <c r="I369" i="1"/>
  <c r="J369" i="1" s="1"/>
  <c r="I568" i="1"/>
  <c r="J568" i="1" s="1"/>
  <c r="P218" i="1"/>
  <c r="P367" i="1"/>
  <c r="P566" i="1"/>
  <c r="O368" i="1"/>
  <c r="AR368" i="1" s="1"/>
  <c r="M368" i="1"/>
  <c r="AP368" i="1" s="1"/>
  <c r="N368" i="1"/>
  <c r="AQ368" i="1" s="1"/>
  <c r="L368" i="1"/>
  <c r="AO368" i="1" s="1"/>
  <c r="N219" i="1"/>
  <c r="AQ219" i="1" s="1"/>
  <c r="M219" i="1"/>
  <c r="AP219" i="1" s="1"/>
  <c r="O219" i="1"/>
  <c r="AR219" i="1" s="1"/>
  <c r="L219" i="1"/>
  <c r="AO219" i="1" s="1"/>
  <c r="L567" i="1"/>
  <c r="AO567" i="1" s="1"/>
  <c r="O567" i="1"/>
  <c r="AR567" i="1" s="1"/>
  <c r="N567" i="1"/>
  <c r="AQ567" i="1" s="1"/>
  <c r="M567" i="1"/>
  <c r="AP567" i="1" s="1"/>
  <c r="Y371" i="1"/>
  <c r="Z370" i="1"/>
  <c r="Y222" i="1"/>
  <c r="Z221" i="1"/>
  <c r="Z569" i="1"/>
  <c r="Y570" i="1"/>
  <c r="E3099" i="1"/>
  <c r="T3099" i="1"/>
  <c r="S3099" i="1"/>
  <c r="V3099" i="1"/>
  <c r="F3099" i="1"/>
  <c r="U3099" i="1"/>
  <c r="R3099" i="1"/>
  <c r="V4091" i="1"/>
  <c r="R4091" i="1"/>
  <c r="T4091" i="1"/>
  <c r="E4091" i="1"/>
  <c r="U4091" i="1"/>
  <c r="F4091" i="1"/>
  <c r="S4091" i="1"/>
  <c r="T3546" i="1"/>
  <c r="V3546" i="1"/>
  <c r="F3546" i="1"/>
  <c r="E3546" i="1"/>
  <c r="S3546" i="1"/>
  <c r="U3546" i="1"/>
  <c r="R3546" i="1"/>
  <c r="R4190" i="1"/>
  <c r="V4190" i="1"/>
  <c r="U4190" i="1"/>
  <c r="F4190" i="1"/>
  <c r="E4190" i="1"/>
  <c r="T4190" i="1"/>
  <c r="S4190" i="1"/>
  <c r="F5182" i="1"/>
  <c r="S5182" i="1"/>
  <c r="R5182" i="1"/>
  <c r="V5182" i="1"/>
  <c r="T5182" i="1"/>
  <c r="U5182" i="1"/>
  <c r="E5182" i="1"/>
  <c r="U5331" i="1"/>
  <c r="E5331" i="1"/>
  <c r="S5331" i="1"/>
  <c r="R5331" i="1"/>
  <c r="V5331" i="1"/>
  <c r="T5331" i="1"/>
  <c r="F5331" i="1"/>
  <c r="E2355" i="1"/>
  <c r="V2355" i="1"/>
  <c r="R2355" i="1"/>
  <c r="T2355" i="1"/>
  <c r="U2355" i="1"/>
  <c r="F2355" i="1"/>
  <c r="S2355" i="1"/>
  <c r="S4339" i="1"/>
  <c r="R4339" i="1"/>
  <c r="E4339" i="1"/>
  <c r="U4339" i="1"/>
  <c r="T4339" i="1"/>
  <c r="F4339" i="1"/>
  <c r="V4339" i="1"/>
  <c r="T4538" i="1"/>
  <c r="S4538" i="1"/>
  <c r="R4538" i="1"/>
  <c r="E4538" i="1"/>
  <c r="U4538" i="1"/>
  <c r="V4538" i="1"/>
  <c r="F4538" i="1"/>
  <c r="V5083" i="1"/>
  <c r="R5083" i="1"/>
  <c r="T5083" i="1"/>
  <c r="F5083" i="1"/>
  <c r="E5083" i="1"/>
  <c r="S5083" i="1"/>
  <c r="U5083" i="1"/>
  <c r="E2554" i="1"/>
  <c r="U2554" i="1"/>
  <c r="V2554" i="1"/>
  <c r="T2554" i="1"/>
  <c r="S2554" i="1"/>
  <c r="R2554" i="1"/>
  <c r="F2554" i="1"/>
  <c r="S3198" i="1"/>
  <c r="U3198" i="1"/>
  <c r="E3198" i="1"/>
  <c r="T3198" i="1"/>
  <c r="V3198" i="1"/>
  <c r="R3198" i="1"/>
  <c r="F3198" i="1"/>
  <c r="U5530" i="1"/>
  <c r="R5530" i="1"/>
  <c r="S5530" i="1"/>
  <c r="V5530" i="1"/>
  <c r="F5530" i="1"/>
  <c r="E5530" i="1"/>
  <c r="T5530" i="1"/>
  <c r="F2206" i="1"/>
  <c r="U2206" i="1"/>
  <c r="R2206" i="1"/>
  <c r="T2206" i="1"/>
  <c r="V2206" i="1"/>
  <c r="S2206" i="1"/>
  <c r="E2206" i="1"/>
  <c r="E3347" i="1"/>
  <c r="S3347" i="1"/>
  <c r="T3347" i="1"/>
  <c r="F3347" i="1"/>
  <c r="R3347" i="1"/>
  <c r="V3347" i="1"/>
  <c r="U3347" i="1"/>
  <c r="R1363" i="1"/>
  <c r="S1363" i="1"/>
  <c r="E1363" i="1"/>
  <c r="T1363" i="1"/>
  <c r="F1363" i="1"/>
  <c r="U1363" i="1"/>
  <c r="V1363" i="1"/>
  <c r="E1562" i="1"/>
  <c r="V1562" i="1"/>
  <c r="U1562" i="1"/>
  <c r="T1562" i="1"/>
  <c r="F1562" i="1"/>
  <c r="R1562" i="1"/>
  <c r="S1562" i="1"/>
  <c r="S1214" i="1"/>
  <c r="T1214" i="1"/>
  <c r="V1214" i="1"/>
  <c r="E1214" i="1"/>
  <c r="F1214" i="1"/>
  <c r="U1214" i="1"/>
  <c r="R1214" i="1"/>
  <c r="T221" i="1"/>
  <c r="S221" i="1"/>
  <c r="R221" i="1"/>
  <c r="V221" i="1"/>
  <c r="U221" i="1"/>
  <c r="F221" i="1"/>
  <c r="E221" i="1"/>
  <c r="V370" i="1"/>
  <c r="U370" i="1"/>
  <c r="T370" i="1"/>
  <c r="S370" i="1"/>
  <c r="R370" i="1"/>
  <c r="F370" i="1"/>
  <c r="E370" i="1"/>
  <c r="U569" i="1"/>
  <c r="T569" i="1"/>
  <c r="S569" i="1"/>
  <c r="V569" i="1"/>
  <c r="R569" i="1"/>
  <c r="F569" i="1"/>
  <c r="E569" i="1"/>
  <c r="B569" i="4" l="1"/>
  <c r="B370" i="4"/>
  <c r="B221" i="4"/>
  <c r="A200" i="1"/>
  <c r="AM199" i="1"/>
  <c r="K3347" i="1"/>
  <c r="I3347" i="1"/>
  <c r="K2206" i="1"/>
  <c r="I2206" i="1"/>
  <c r="I5530" i="1"/>
  <c r="K5530" i="1"/>
  <c r="K3198" i="1"/>
  <c r="I3198" i="1"/>
  <c r="I2554" i="1"/>
  <c r="K2554" i="1"/>
  <c r="I5083" i="1"/>
  <c r="K5083" i="1"/>
  <c r="K4538" i="1"/>
  <c r="I4538" i="1"/>
  <c r="I4339" i="1"/>
  <c r="K4339" i="1"/>
  <c r="K2355" i="1"/>
  <c r="I2355" i="1"/>
  <c r="K5331" i="1"/>
  <c r="I5331" i="1"/>
  <c r="K5182" i="1"/>
  <c r="I5182" i="1"/>
  <c r="K4190" i="1"/>
  <c r="I4190" i="1"/>
  <c r="K3546" i="1"/>
  <c r="I3546" i="1"/>
  <c r="I4091" i="1"/>
  <c r="K4091" i="1"/>
  <c r="I3099" i="1"/>
  <c r="K3099" i="1"/>
  <c r="Z2555" i="1"/>
  <c r="Y2556" i="1"/>
  <c r="P2353" i="1"/>
  <c r="AN2353" i="1"/>
  <c r="P4188" i="1"/>
  <c r="AN4188" i="1"/>
  <c r="AS4336" i="1"/>
  <c r="Q4336" i="1"/>
  <c r="Z3348" i="1"/>
  <c r="Y3349" i="1"/>
  <c r="Q5080" i="1"/>
  <c r="AS5080" i="1"/>
  <c r="A5124" i="1"/>
  <c r="AM5123" i="1"/>
  <c r="A1124" i="1"/>
  <c r="AM1123" i="1"/>
  <c r="M5082" i="1"/>
  <c r="AP5082" i="1" s="1"/>
  <c r="L5082" i="1"/>
  <c r="AO5082" i="1" s="1"/>
  <c r="O5082" i="1"/>
  <c r="AR5082" i="1" s="1"/>
  <c r="J5082" i="1"/>
  <c r="N5082" i="1"/>
  <c r="AQ5082" i="1" s="1"/>
  <c r="O5529" i="1"/>
  <c r="AR5529" i="1" s="1"/>
  <c r="N5529" i="1"/>
  <c r="AQ5529" i="1" s="1"/>
  <c r="M5529" i="1"/>
  <c r="AP5529" i="1" s="1"/>
  <c r="J5529" i="1"/>
  <c r="L5529" i="1"/>
  <c r="AO5529" i="1" s="1"/>
  <c r="P3345" i="1"/>
  <c r="AN3345" i="1"/>
  <c r="Z4340" i="1"/>
  <c r="Y4341" i="1"/>
  <c r="Y3101" i="1"/>
  <c r="Z3100" i="1"/>
  <c r="Q2551" i="1"/>
  <c r="AS2551" i="1"/>
  <c r="O4338" i="1"/>
  <c r="AR4338" i="1" s="1"/>
  <c r="N4338" i="1"/>
  <c r="AQ4338" i="1" s="1"/>
  <c r="M4338" i="1"/>
  <c r="AP4338" i="1" s="1"/>
  <c r="J4338" i="1"/>
  <c r="L4338" i="1"/>
  <c r="AO4338" i="1" s="1"/>
  <c r="Y2357" i="1"/>
  <c r="Z2356" i="1"/>
  <c r="Q5328" i="1"/>
  <c r="AS5328" i="1"/>
  <c r="AN4089" i="1"/>
  <c r="P4089" i="1"/>
  <c r="N3197" i="1"/>
  <c r="AQ3197" i="1" s="1"/>
  <c r="M3197" i="1"/>
  <c r="AP3197" i="1" s="1"/>
  <c r="L3197" i="1"/>
  <c r="AO3197" i="1" s="1"/>
  <c r="J3197" i="1"/>
  <c r="O3197" i="1"/>
  <c r="AR3197" i="1" s="1"/>
  <c r="P5180" i="1"/>
  <c r="AN5180" i="1"/>
  <c r="AN3544" i="1"/>
  <c r="P3544" i="1"/>
  <c r="Y5333" i="1"/>
  <c r="Z5332" i="1"/>
  <c r="Q3096" i="1"/>
  <c r="AS3096" i="1"/>
  <c r="O5181" i="1"/>
  <c r="AR5181" i="1" s="1"/>
  <c r="N5181" i="1"/>
  <c r="AQ5181" i="1" s="1"/>
  <c r="L5181" i="1"/>
  <c r="AO5181" i="1" s="1"/>
  <c r="M5181" i="1"/>
  <c r="AP5181" i="1" s="1"/>
  <c r="J5181" i="1"/>
  <c r="N4189" i="1"/>
  <c r="AQ4189" i="1" s="1"/>
  <c r="O4189" i="1"/>
  <c r="AR4189" i="1" s="1"/>
  <c r="L4189" i="1"/>
  <c r="AO4189" i="1" s="1"/>
  <c r="J4189" i="1"/>
  <c r="M4189" i="1"/>
  <c r="AP4189" i="1" s="1"/>
  <c r="O2553" i="1"/>
  <c r="AR2553" i="1" s="1"/>
  <c r="M2553" i="1"/>
  <c r="AP2553" i="1" s="1"/>
  <c r="J2553" i="1"/>
  <c r="N2553" i="1"/>
  <c r="AQ2553" i="1" s="1"/>
  <c r="L2553" i="1"/>
  <c r="AO2553" i="1" s="1"/>
  <c r="P5081" i="1"/>
  <c r="AN5081" i="1"/>
  <c r="P2552" i="1"/>
  <c r="AN2552" i="1"/>
  <c r="Y5085" i="1"/>
  <c r="Z5084" i="1"/>
  <c r="Y4540" i="1"/>
  <c r="Z4539" i="1"/>
  <c r="A3124" i="1"/>
  <c r="AM3123" i="1"/>
  <c r="Q5179" i="1"/>
  <c r="AS5179" i="1"/>
  <c r="L3098" i="1"/>
  <c r="AO3098" i="1" s="1"/>
  <c r="M3098" i="1"/>
  <c r="AP3098" i="1" s="1"/>
  <c r="J3098" i="1"/>
  <c r="O3098" i="1"/>
  <c r="AR3098" i="1" s="1"/>
  <c r="N3098" i="1"/>
  <c r="AQ3098" i="1" s="1"/>
  <c r="J3545" i="1"/>
  <c r="O3545" i="1"/>
  <c r="AR3545" i="1" s="1"/>
  <c r="N3545" i="1"/>
  <c r="AQ3545" i="1" s="1"/>
  <c r="M3545" i="1"/>
  <c r="AP3545" i="1" s="1"/>
  <c r="L3545" i="1"/>
  <c r="AO3545" i="1" s="1"/>
  <c r="N3346" i="1"/>
  <c r="AQ3346" i="1" s="1"/>
  <c r="M3346" i="1"/>
  <c r="AP3346" i="1" s="1"/>
  <c r="O3346" i="1"/>
  <c r="AR3346" i="1" s="1"/>
  <c r="L3346" i="1"/>
  <c r="AO3346" i="1" s="1"/>
  <c r="J3346" i="1"/>
  <c r="Q2203" i="1"/>
  <c r="AS2203" i="1"/>
  <c r="AN2204" i="1"/>
  <c r="P2204" i="1"/>
  <c r="AS4187" i="1"/>
  <c r="Q4187" i="1"/>
  <c r="Z3547" i="1"/>
  <c r="Y3548" i="1"/>
  <c r="AS3344" i="1"/>
  <c r="Q3344" i="1"/>
  <c r="P5329" i="1"/>
  <c r="AN5329" i="1"/>
  <c r="Q5527" i="1"/>
  <c r="AS5527" i="1"/>
  <c r="P4337" i="1"/>
  <c r="AN4337" i="1"/>
  <c r="Y5184" i="1"/>
  <c r="Z5183" i="1"/>
  <c r="P3097" i="1"/>
  <c r="AN3097" i="1"/>
  <c r="J4537" i="1"/>
  <c r="O4537" i="1"/>
  <c r="AR4537" i="1" s="1"/>
  <c r="L4537" i="1"/>
  <c r="AO4537" i="1" s="1"/>
  <c r="M4537" i="1"/>
  <c r="AP4537" i="1" s="1"/>
  <c r="N4537" i="1"/>
  <c r="AQ4537" i="1" s="1"/>
  <c r="AN4536" i="1"/>
  <c r="P4536" i="1"/>
  <c r="A4124" i="1"/>
  <c r="AM4123" i="1"/>
  <c r="Z2207" i="1"/>
  <c r="Y2208" i="1"/>
  <c r="Q2352" i="1"/>
  <c r="AS2352" i="1"/>
  <c r="Q3195" i="1"/>
  <c r="AS3195" i="1"/>
  <c r="Q4535" i="1"/>
  <c r="AS4535" i="1"/>
  <c r="Y5532" i="1"/>
  <c r="Z5531" i="1"/>
  <c r="AS3543" i="1"/>
  <c r="Q3543" i="1"/>
  <c r="P5528" i="1"/>
  <c r="AN5528" i="1"/>
  <c r="AN3196" i="1"/>
  <c r="P3196" i="1"/>
  <c r="AS4088" i="1"/>
  <c r="Q4088" i="1"/>
  <c r="Y4093" i="1"/>
  <c r="Z4092" i="1"/>
  <c r="A2124" i="1"/>
  <c r="AM2123" i="1"/>
  <c r="Z3199" i="1"/>
  <c r="Y3200" i="1"/>
  <c r="J2205" i="1"/>
  <c r="M2205" i="1"/>
  <c r="AP2205" i="1" s="1"/>
  <c r="O2205" i="1"/>
  <c r="AR2205" i="1" s="1"/>
  <c r="N2205" i="1"/>
  <c r="AQ2205" i="1" s="1"/>
  <c r="L2205" i="1"/>
  <c r="AO2205" i="1" s="1"/>
  <c r="J2354" i="1"/>
  <c r="O2354" i="1"/>
  <c r="AR2354" i="1" s="1"/>
  <c r="L2354" i="1"/>
  <c r="AO2354" i="1" s="1"/>
  <c r="N2354" i="1"/>
  <c r="AQ2354" i="1" s="1"/>
  <c r="M2354" i="1"/>
  <c r="AP2354" i="1" s="1"/>
  <c r="Z4191" i="1"/>
  <c r="Y4192" i="1"/>
  <c r="L5330" i="1"/>
  <c r="AO5330" i="1" s="1"/>
  <c r="J5330" i="1"/>
  <c r="O5330" i="1"/>
  <c r="AR5330" i="1" s="1"/>
  <c r="N5330" i="1"/>
  <c r="AQ5330" i="1" s="1"/>
  <c r="M5330" i="1"/>
  <c r="AP5330" i="1" s="1"/>
  <c r="M4090" i="1"/>
  <c r="AP4090" i="1" s="1"/>
  <c r="J4090" i="1"/>
  <c r="L4090" i="1"/>
  <c r="AO4090" i="1" s="1"/>
  <c r="O4090" i="1"/>
  <c r="AR4090" i="1" s="1"/>
  <c r="N4090" i="1"/>
  <c r="AQ4090" i="1" s="1"/>
  <c r="I1214" i="1"/>
  <c r="K1214" i="1"/>
  <c r="I1562" i="1"/>
  <c r="K1562" i="1"/>
  <c r="K1363" i="1"/>
  <c r="I1363" i="1"/>
  <c r="Z1563" i="1"/>
  <c r="Y1564" i="1"/>
  <c r="AN1560" i="1"/>
  <c r="P1560" i="1"/>
  <c r="AN1361" i="1"/>
  <c r="P1361" i="1"/>
  <c r="Q1559" i="1"/>
  <c r="AS1559" i="1"/>
  <c r="L1561" i="1"/>
  <c r="AO1561" i="1" s="1"/>
  <c r="J1561" i="1"/>
  <c r="O1561" i="1"/>
  <c r="AR1561" i="1" s="1"/>
  <c r="N1561" i="1"/>
  <c r="AQ1561" i="1" s="1"/>
  <c r="M1561" i="1"/>
  <c r="AP1561" i="1" s="1"/>
  <c r="AN1212" i="1"/>
  <c r="P1212" i="1"/>
  <c r="L1213" i="1"/>
  <c r="AO1213" i="1" s="1"/>
  <c r="J1213" i="1"/>
  <c r="O1213" i="1"/>
  <c r="AR1213" i="1" s="1"/>
  <c r="N1213" i="1"/>
  <c r="AQ1213" i="1" s="1"/>
  <c r="M1213" i="1"/>
  <c r="AP1213" i="1" s="1"/>
  <c r="AS1360" i="1"/>
  <c r="Q1360" i="1"/>
  <c r="Z1215" i="1"/>
  <c r="Y1216" i="1"/>
  <c r="Y1365" i="1"/>
  <c r="Z1364" i="1"/>
  <c r="N1362" i="1"/>
  <c r="AQ1362" i="1" s="1"/>
  <c r="M1362" i="1"/>
  <c r="AP1362" i="1" s="1"/>
  <c r="L1362" i="1"/>
  <c r="AO1362" i="1" s="1"/>
  <c r="J1362" i="1"/>
  <c r="O1362" i="1"/>
  <c r="AR1362" i="1" s="1"/>
  <c r="Q1211" i="1"/>
  <c r="AS1211" i="1"/>
  <c r="Q218" i="1"/>
  <c r="AN568" i="1"/>
  <c r="AS566" i="1"/>
  <c r="AN369" i="1"/>
  <c r="AN220" i="1"/>
  <c r="Q367" i="1"/>
  <c r="Q566" i="1"/>
  <c r="K569" i="1"/>
  <c r="K370" i="1"/>
  <c r="K221" i="1"/>
  <c r="AS218" i="1"/>
  <c r="I569" i="1"/>
  <c r="J569" i="1" s="1"/>
  <c r="I370" i="1"/>
  <c r="J370" i="1" s="1"/>
  <c r="I221" i="1"/>
  <c r="J221" i="1" s="1"/>
  <c r="P219" i="1"/>
  <c r="P567" i="1"/>
  <c r="P368" i="1"/>
  <c r="AS367" i="1"/>
  <c r="M369" i="1"/>
  <c r="AP369" i="1" s="1"/>
  <c r="N369" i="1"/>
  <c r="AQ369" i="1" s="1"/>
  <c r="L369" i="1"/>
  <c r="AO369" i="1" s="1"/>
  <c r="O369" i="1"/>
  <c r="AR369" i="1" s="1"/>
  <c r="Y372" i="1"/>
  <c r="Z371" i="1"/>
  <c r="M220" i="1"/>
  <c r="AP220" i="1" s="1"/>
  <c r="L220" i="1"/>
  <c r="AO220" i="1" s="1"/>
  <c r="N220" i="1"/>
  <c r="AQ220" i="1" s="1"/>
  <c r="O220" i="1"/>
  <c r="AR220" i="1" s="1"/>
  <c r="Y571" i="1"/>
  <c r="Z570" i="1"/>
  <c r="Y223" i="1"/>
  <c r="Z222" i="1"/>
  <c r="N568" i="1"/>
  <c r="AQ568" i="1" s="1"/>
  <c r="M568" i="1"/>
  <c r="AP568" i="1" s="1"/>
  <c r="L568" i="1"/>
  <c r="AO568" i="1" s="1"/>
  <c r="O568" i="1"/>
  <c r="AR568" i="1" s="1"/>
  <c r="T2555" i="1"/>
  <c r="V2555" i="1"/>
  <c r="S2555" i="1"/>
  <c r="R2555" i="1"/>
  <c r="U2555" i="1"/>
  <c r="E2555" i="1"/>
  <c r="F2555" i="1"/>
  <c r="F3348" i="1"/>
  <c r="U3348" i="1"/>
  <c r="S3348" i="1"/>
  <c r="T3348" i="1"/>
  <c r="R3348" i="1"/>
  <c r="E3348" i="1"/>
  <c r="V3348" i="1"/>
  <c r="F3547" i="1"/>
  <c r="U3547" i="1"/>
  <c r="E3547" i="1"/>
  <c r="S3547" i="1"/>
  <c r="T3547" i="1"/>
  <c r="V3547" i="1"/>
  <c r="R3547" i="1"/>
  <c r="S4092" i="1"/>
  <c r="R4092" i="1"/>
  <c r="V4092" i="1"/>
  <c r="T4092" i="1"/>
  <c r="E4092" i="1"/>
  <c r="F4092" i="1"/>
  <c r="U4092" i="1"/>
  <c r="R2356" i="1"/>
  <c r="F2356" i="1"/>
  <c r="E2356" i="1"/>
  <c r="V2356" i="1"/>
  <c r="S2356" i="1"/>
  <c r="U2356" i="1"/>
  <c r="T2356" i="1"/>
  <c r="V4340" i="1"/>
  <c r="F4340" i="1"/>
  <c r="U4340" i="1"/>
  <c r="E4340" i="1"/>
  <c r="S4340" i="1"/>
  <c r="T4340" i="1"/>
  <c r="R4340" i="1"/>
  <c r="E5332" i="1"/>
  <c r="S5332" i="1"/>
  <c r="T5332" i="1"/>
  <c r="V5332" i="1"/>
  <c r="U5332" i="1"/>
  <c r="R5332" i="1"/>
  <c r="F5332" i="1"/>
  <c r="U2207" i="1"/>
  <c r="T2207" i="1"/>
  <c r="F2207" i="1"/>
  <c r="R2207" i="1"/>
  <c r="E2207" i="1"/>
  <c r="S2207" i="1"/>
  <c r="V2207" i="1"/>
  <c r="V5084" i="1"/>
  <c r="R5084" i="1"/>
  <c r="F5084" i="1"/>
  <c r="U5084" i="1"/>
  <c r="E5084" i="1"/>
  <c r="T5084" i="1"/>
  <c r="S5084" i="1"/>
  <c r="R3199" i="1"/>
  <c r="S3199" i="1"/>
  <c r="E3199" i="1"/>
  <c r="U3199" i="1"/>
  <c r="F3199" i="1"/>
  <c r="T3199" i="1"/>
  <c r="V3199" i="1"/>
  <c r="T4191" i="1"/>
  <c r="V4191" i="1"/>
  <c r="S4191" i="1"/>
  <c r="F4191" i="1"/>
  <c r="E4191" i="1"/>
  <c r="R4191" i="1"/>
  <c r="U4191" i="1"/>
  <c r="R4539" i="1"/>
  <c r="U4539" i="1"/>
  <c r="F4539" i="1"/>
  <c r="S4539" i="1"/>
  <c r="E4539" i="1"/>
  <c r="T4539" i="1"/>
  <c r="V4539" i="1"/>
  <c r="T5183" i="1"/>
  <c r="F5183" i="1"/>
  <c r="R5183" i="1"/>
  <c r="E5183" i="1"/>
  <c r="V5183" i="1"/>
  <c r="U5183" i="1"/>
  <c r="S5183" i="1"/>
  <c r="V5531" i="1"/>
  <c r="R5531" i="1"/>
  <c r="F5531" i="1"/>
  <c r="U5531" i="1"/>
  <c r="E5531" i="1"/>
  <c r="T5531" i="1"/>
  <c r="S5531" i="1"/>
  <c r="U3100" i="1"/>
  <c r="V3100" i="1"/>
  <c r="T3100" i="1"/>
  <c r="F3100" i="1"/>
  <c r="R3100" i="1"/>
  <c r="E3100" i="1"/>
  <c r="S3100" i="1"/>
  <c r="U1364" i="1"/>
  <c r="E1364" i="1"/>
  <c r="T1364" i="1"/>
  <c r="S1364" i="1"/>
  <c r="V1364" i="1"/>
  <c r="F1364" i="1"/>
  <c r="R1364" i="1"/>
  <c r="T1215" i="1"/>
  <c r="R1215" i="1"/>
  <c r="S1215" i="1"/>
  <c r="F1215" i="1"/>
  <c r="U1215" i="1"/>
  <c r="E1215" i="1"/>
  <c r="V1215" i="1"/>
  <c r="F1563" i="1"/>
  <c r="U1563" i="1"/>
  <c r="T1563" i="1"/>
  <c r="S1563" i="1"/>
  <c r="E1563" i="1"/>
  <c r="R1563" i="1"/>
  <c r="V1563" i="1"/>
  <c r="V222" i="1"/>
  <c r="U222" i="1"/>
  <c r="T222" i="1"/>
  <c r="S222" i="1"/>
  <c r="R222" i="1"/>
  <c r="F222" i="1"/>
  <c r="E222" i="1"/>
  <c r="V371" i="1"/>
  <c r="S371" i="1"/>
  <c r="R371" i="1"/>
  <c r="U371" i="1"/>
  <c r="T371" i="1"/>
  <c r="F371" i="1"/>
  <c r="E371" i="1"/>
  <c r="T570" i="1"/>
  <c r="S570" i="1"/>
  <c r="V570" i="1"/>
  <c r="U570" i="1"/>
  <c r="R570" i="1"/>
  <c r="F570" i="1"/>
  <c r="E570" i="1"/>
  <c r="B570" i="4" l="1"/>
  <c r="B371" i="4"/>
  <c r="B222" i="4"/>
  <c r="A201" i="1"/>
  <c r="AM200" i="1"/>
  <c r="I3100" i="1"/>
  <c r="K3100" i="1"/>
  <c r="K5531" i="1"/>
  <c r="I5531" i="1"/>
  <c r="K5183" i="1"/>
  <c r="I5183" i="1"/>
  <c r="I4539" i="1"/>
  <c r="K4539" i="1"/>
  <c r="I4191" i="1"/>
  <c r="K4191" i="1"/>
  <c r="K3199" i="1"/>
  <c r="I3199" i="1"/>
  <c r="K5084" i="1"/>
  <c r="I5084" i="1"/>
  <c r="I2207" i="1"/>
  <c r="K2207" i="1"/>
  <c r="I5332" i="1"/>
  <c r="K5332" i="1"/>
  <c r="I4340" i="1"/>
  <c r="K4340" i="1"/>
  <c r="K2356" i="1"/>
  <c r="I2356" i="1"/>
  <c r="K4092" i="1"/>
  <c r="I4092" i="1"/>
  <c r="I3547" i="1"/>
  <c r="K3547" i="1"/>
  <c r="K3348" i="1"/>
  <c r="I3348" i="1"/>
  <c r="I2555" i="1"/>
  <c r="K2555" i="1"/>
  <c r="A2125" i="1"/>
  <c r="AM2124" i="1"/>
  <c r="P5330" i="1"/>
  <c r="AN5330" i="1"/>
  <c r="AS4536" i="1"/>
  <c r="Q4536" i="1"/>
  <c r="Q3097" i="1"/>
  <c r="AS3097" i="1"/>
  <c r="A3125" i="1"/>
  <c r="AM3124" i="1"/>
  <c r="Q2552" i="1"/>
  <c r="AS2552" i="1"/>
  <c r="Q3544" i="1"/>
  <c r="AS3544" i="1"/>
  <c r="Z2357" i="1"/>
  <c r="Y2358" i="1"/>
  <c r="Q3345" i="1"/>
  <c r="AS3345" i="1"/>
  <c r="J4190" i="1"/>
  <c r="N4190" i="1"/>
  <c r="AQ4190" i="1" s="1"/>
  <c r="O4190" i="1"/>
  <c r="AR4190" i="1" s="1"/>
  <c r="M4190" i="1"/>
  <c r="AP4190" i="1" s="1"/>
  <c r="L4190" i="1"/>
  <c r="AO4190" i="1" s="1"/>
  <c r="O3198" i="1"/>
  <c r="AR3198" i="1" s="1"/>
  <c r="N3198" i="1"/>
  <c r="AQ3198" i="1" s="1"/>
  <c r="M3198" i="1"/>
  <c r="AP3198" i="1" s="1"/>
  <c r="L3198" i="1"/>
  <c r="AO3198" i="1" s="1"/>
  <c r="J3198" i="1"/>
  <c r="AN4189" i="1"/>
  <c r="P4189" i="1"/>
  <c r="A5125" i="1"/>
  <c r="AM5124" i="1"/>
  <c r="L4339" i="1"/>
  <c r="AO4339" i="1" s="1"/>
  <c r="N4339" i="1"/>
  <c r="AQ4339" i="1" s="1"/>
  <c r="J4339" i="1"/>
  <c r="O4339" i="1"/>
  <c r="AR4339" i="1" s="1"/>
  <c r="M4339" i="1"/>
  <c r="AP4339" i="1" s="1"/>
  <c r="Y4094" i="1"/>
  <c r="Z4093" i="1"/>
  <c r="P4090" i="1"/>
  <c r="AN4090" i="1"/>
  <c r="Z4192" i="1"/>
  <c r="Y4193" i="1"/>
  <c r="AS5329" i="1"/>
  <c r="Q5329" i="1"/>
  <c r="Q2204" i="1"/>
  <c r="AS2204" i="1"/>
  <c r="P3098" i="1"/>
  <c r="AN3098" i="1"/>
  <c r="Q5081" i="1"/>
  <c r="AS5081" i="1"/>
  <c r="Q4089" i="1"/>
  <c r="AS4089" i="1"/>
  <c r="P4338" i="1"/>
  <c r="AN4338" i="1"/>
  <c r="Z3101" i="1"/>
  <c r="AN5529" i="1"/>
  <c r="P5529" i="1"/>
  <c r="J5182" i="1"/>
  <c r="N5182" i="1"/>
  <c r="AQ5182" i="1" s="1"/>
  <c r="M5182" i="1"/>
  <c r="AP5182" i="1" s="1"/>
  <c r="L5182" i="1"/>
  <c r="AO5182" i="1" s="1"/>
  <c r="O5182" i="1"/>
  <c r="AR5182" i="1" s="1"/>
  <c r="O4538" i="1"/>
  <c r="AR4538" i="1" s="1"/>
  <c r="J4538" i="1"/>
  <c r="N4538" i="1"/>
  <c r="AQ4538" i="1" s="1"/>
  <c r="L4538" i="1"/>
  <c r="AO4538" i="1" s="1"/>
  <c r="M4538" i="1"/>
  <c r="AP4538" i="1" s="1"/>
  <c r="AN2205" i="1"/>
  <c r="P2205" i="1"/>
  <c r="Y3201" i="1"/>
  <c r="Z3200" i="1"/>
  <c r="Z5184" i="1"/>
  <c r="Y5185" i="1"/>
  <c r="Z4540" i="1"/>
  <c r="Y4541" i="1"/>
  <c r="AS5180" i="1"/>
  <c r="Q5180" i="1"/>
  <c r="Q4188" i="1"/>
  <c r="AS4188" i="1"/>
  <c r="M3099" i="1"/>
  <c r="AP3099" i="1" s="1"/>
  <c r="N3099" i="1"/>
  <c r="AQ3099" i="1" s="1"/>
  <c r="L3099" i="1"/>
  <c r="AO3099" i="1" s="1"/>
  <c r="J3099" i="1"/>
  <c r="O3099" i="1"/>
  <c r="AR3099" i="1" s="1"/>
  <c r="O5530" i="1"/>
  <c r="AR5530" i="1" s="1"/>
  <c r="L5530" i="1"/>
  <c r="AO5530" i="1" s="1"/>
  <c r="N5530" i="1"/>
  <c r="AQ5530" i="1" s="1"/>
  <c r="M5530" i="1"/>
  <c r="AP5530" i="1" s="1"/>
  <c r="J5530" i="1"/>
  <c r="P2354" i="1"/>
  <c r="AN2354" i="1"/>
  <c r="Q3196" i="1"/>
  <c r="AS3196" i="1"/>
  <c r="Z5532" i="1"/>
  <c r="Y5533" i="1"/>
  <c r="Z2208" i="1"/>
  <c r="Y2209" i="1"/>
  <c r="Z4341" i="1"/>
  <c r="Y4342" i="1"/>
  <c r="N5331" i="1"/>
  <c r="AQ5331" i="1" s="1"/>
  <c r="M5331" i="1"/>
  <c r="AP5331" i="1" s="1"/>
  <c r="J5331" i="1"/>
  <c r="O5331" i="1"/>
  <c r="AR5331" i="1" s="1"/>
  <c r="L5331" i="1"/>
  <c r="AO5331" i="1" s="1"/>
  <c r="L2206" i="1"/>
  <c r="AO2206" i="1" s="1"/>
  <c r="J2206" i="1"/>
  <c r="N2206" i="1"/>
  <c r="AQ2206" i="1" s="1"/>
  <c r="O2206" i="1"/>
  <c r="AR2206" i="1" s="1"/>
  <c r="M2206" i="1"/>
  <c r="AP2206" i="1" s="1"/>
  <c r="Y3549" i="1"/>
  <c r="Z3548" i="1"/>
  <c r="P2553" i="1"/>
  <c r="AN2553" i="1"/>
  <c r="AN5181" i="1"/>
  <c r="P5181" i="1"/>
  <c r="P3197" i="1"/>
  <c r="AN3197" i="1"/>
  <c r="Z3349" i="1"/>
  <c r="Y3350" i="1"/>
  <c r="Q2353" i="1"/>
  <c r="AS2353" i="1"/>
  <c r="O4091" i="1"/>
  <c r="AR4091" i="1" s="1"/>
  <c r="N4091" i="1"/>
  <c r="AQ4091" i="1" s="1"/>
  <c r="M4091" i="1"/>
  <c r="AP4091" i="1" s="1"/>
  <c r="L4091" i="1"/>
  <c r="AO4091" i="1" s="1"/>
  <c r="J4091" i="1"/>
  <c r="M5083" i="1"/>
  <c r="AP5083" i="1" s="1"/>
  <c r="J5083" i="1"/>
  <c r="N5083" i="1"/>
  <c r="AQ5083" i="1" s="1"/>
  <c r="O5083" i="1"/>
  <c r="AR5083" i="1" s="1"/>
  <c r="L5083" i="1"/>
  <c r="AO5083" i="1" s="1"/>
  <c r="AN4537" i="1"/>
  <c r="P4537" i="1"/>
  <c r="Q4337" i="1"/>
  <c r="AS4337" i="1"/>
  <c r="P3346" i="1"/>
  <c r="AN3346" i="1"/>
  <c r="Y5086" i="1"/>
  <c r="Z5085" i="1"/>
  <c r="Z2556" i="1"/>
  <c r="Y2557" i="1"/>
  <c r="O3546" i="1"/>
  <c r="AR3546" i="1" s="1"/>
  <c r="N3546" i="1"/>
  <c r="AQ3546" i="1" s="1"/>
  <c r="M3546" i="1"/>
  <c r="AP3546" i="1" s="1"/>
  <c r="L3546" i="1"/>
  <c r="AO3546" i="1" s="1"/>
  <c r="J3546" i="1"/>
  <c r="L2355" i="1"/>
  <c r="AO2355" i="1" s="1"/>
  <c r="N2355" i="1"/>
  <c r="AQ2355" i="1" s="1"/>
  <c r="J2355" i="1"/>
  <c r="O2355" i="1"/>
  <c r="AR2355" i="1" s="1"/>
  <c r="M2355" i="1"/>
  <c r="AP2355" i="1" s="1"/>
  <c r="O3347" i="1"/>
  <c r="AR3347" i="1" s="1"/>
  <c r="J3347" i="1"/>
  <c r="N3347" i="1"/>
  <c r="AQ3347" i="1" s="1"/>
  <c r="M3347" i="1"/>
  <c r="AP3347" i="1" s="1"/>
  <c r="L3347" i="1"/>
  <c r="AO3347" i="1" s="1"/>
  <c r="AS5528" i="1"/>
  <c r="Q5528" i="1"/>
  <c r="A4125" i="1"/>
  <c r="AM4124" i="1"/>
  <c r="P3545" i="1"/>
  <c r="AN3545" i="1"/>
  <c r="Z5333" i="1"/>
  <c r="Y5334" i="1"/>
  <c r="AN5082" i="1"/>
  <c r="P5082" i="1"/>
  <c r="A1125" i="1"/>
  <c r="AM1124" i="1"/>
  <c r="L2554" i="1"/>
  <c r="AO2554" i="1" s="1"/>
  <c r="M2554" i="1"/>
  <c r="AP2554" i="1" s="1"/>
  <c r="J2554" i="1"/>
  <c r="O2554" i="1"/>
  <c r="AR2554" i="1" s="1"/>
  <c r="N2554" i="1"/>
  <c r="AQ2554" i="1" s="1"/>
  <c r="I1563" i="1"/>
  <c r="K1563" i="1"/>
  <c r="K1215" i="1"/>
  <c r="I1215" i="1"/>
  <c r="I1364" i="1"/>
  <c r="K1364" i="1"/>
  <c r="AN1213" i="1"/>
  <c r="P1213" i="1"/>
  <c r="Y1565" i="1"/>
  <c r="Z1564" i="1"/>
  <c r="AN1362" i="1"/>
  <c r="P1362" i="1"/>
  <c r="Y1217" i="1"/>
  <c r="Z1216" i="1"/>
  <c r="Q1212" i="1"/>
  <c r="AS1212" i="1"/>
  <c r="N1363" i="1"/>
  <c r="AQ1363" i="1" s="1"/>
  <c r="M1363" i="1"/>
  <c r="AP1363" i="1" s="1"/>
  <c r="L1363" i="1"/>
  <c r="AO1363" i="1" s="1"/>
  <c r="J1363" i="1"/>
  <c r="O1363" i="1"/>
  <c r="AR1363" i="1" s="1"/>
  <c r="AS1361" i="1"/>
  <c r="Q1361" i="1"/>
  <c r="AS1560" i="1"/>
  <c r="Q1560" i="1"/>
  <c r="O1562" i="1"/>
  <c r="AR1562" i="1" s="1"/>
  <c r="N1562" i="1"/>
  <c r="AQ1562" i="1" s="1"/>
  <c r="M1562" i="1"/>
  <c r="AP1562" i="1" s="1"/>
  <c r="L1562" i="1"/>
  <c r="AO1562" i="1" s="1"/>
  <c r="J1562" i="1"/>
  <c r="Y1366" i="1"/>
  <c r="Z1365" i="1"/>
  <c r="AN1561" i="1"/>
  <c r="P1561" i="1"/>
  <c r="O1214" i="1"/>
  <c r="AR1214" i="1" s="1"/>
  <c r="N1214" i="1"/>
  <c r="AQ1214" i="1" s="1"/>
  <c r="M1214" i="1"/>
  <c r="AP1214" i="1" s="1"/>
  <c r="L1214" i="1"/>
  <c r="AO1214" i="1" s="1"/>
  <c r="J1214" i="1"/>
  <c r="AS219" i="1"/>
  <c r="AN221" i="1"/>
  <c r="Q567" i="1"/>
  <c r="AN569" i="1"/>
  <c r="Q368" i="1"/>
  <c r="AN370" i="1"/>
  <c r="Q219" i="1"/>
  <c r="K570" i="1"/>
  <c r="K371" i="1"/>
  <c r="K222" i="1"/>
  <c r="AS567" i="1"/>
  <c r="I570" i="1"/>
  <c r="J570" i="1" s="1"/>
  <c r="I371" i="1"/>
  <c r="J371" i="1" s="1"/>
  <c r="I222" i="1"/>
  <c r="J222" i="1" s="1"/>
  <c r="AS368" i="1"/>
  <c r="P369" i="1"/>
  <c r="P568" i="1"/>
  <c r="P220" i="1"/>
  <c r="L221" i="1"/>
  <c r="AO221" i="1" s="1"/>
  <c r="O221" i="1"/>
  <c r="AR221" i="1" s="1"/>
  <c r="N221" i="1"/>
  <c r="AQ221" i="1" s="1"/>
  <c r="M221" i="1"/>
  <c r="AP221" i="1" s="1"/>
  <c r="Z571" i="1"/>
  <c r="Y572" i="1"/>
  <c r="N370" i="1"/>
  <c r="AQ370" i="1" s="1"/>
  <c r="L370" i="1"/>
  <c r="AO370" i="1" s="1"/>
  <c r="M370" i="1"/>
  <c r="AP370" i="1" s="1"/>
  <c r="O370" i="1"/>
  <c r="AR370" i="1" s="1"/>
  <c r="M569" i="1"/>
  <c r="AP569" i="1" s="1"/>
  <c r="N569" i="1"/>
  <c r="AQ569" i="1" s="1"/>
  <c r="L569" i="1"/>
  <c r="AO569" i="1" s="1"/>
  <c r="O569" i="1"/>
  <c r="AR569" i="1" s="1"/>
  <c r="Z372" i="1"/>
  <c r="Y373" i="1"/>
  <c r="Y224" i="1"/>
  <c r="Z223" i="1"/>
  <c r="F4540" i="1"/>
  <c r="V4540" i="1"/>
  <c r="R4540" i="1"/>
  <c r="S4540" i="1"/>
  <c r="T4540" i="1"/>
  <c r="U4540" i="1"/>
  <c r="E4540" i="1"/>
  <c r="F5333" i="1"/>
  <c r="T5333" i="1"/>
  <c r="R5333" i="1"/>
  <c r="E5333" i="1"/>
  <c r="U5333" i="1"/>
  <c r="S5333" i="1"/>
  <c r="V5333" i="1"/>
  <c r="S3101" i="1"/>
  <c r="T3101" i="1"/>
  <c r="V3101" i="1"/>
  <c r="U3101" i="1"/>
  <c r="E3101" i="1"/>
  <c r="F3101" i="1"/>
  <c r="R3101" i="1"/>
  <c r="R4341" i="1"/>
  <c r="F4341" i="1"/>
  <c r="S4341" i="1"/>
  <c r="U4341" i="1"/>
  <c r="E4341" i="1"/>
  <c r="T4341" i="1"/>
  <c r="V4341" i="1"/>
  <c r="U5085" i="1"/>
  <c r="F5085" i="1"/>
  <c r="E5085" i="1"/>
  <c r="S5085" i="1"/>
  <c r="T5085" i="1"/>
  <c r="V5085" i="1"/>
  <c r="R5085" i="1"/>
  <c r="F3349" i="1"/>
  <c r="R3349" i="1"/>
  <c r="V3349" i="1"/>
  <c r="E3349" i="1"/>
  <c r="U3349" i="1"/>
  <c r="T3349" i="1"/>
  <c r="S3349" i="1"/>
  <c r="E4192" i="1"/>
  <c r="R4192" i="1"/>
  <c r="V4192" i="1"/>
  <c r="T4192" i="1"/>
  <c r="F4192" i="1"/>
  <c r="U4192" i="1"/>
  <c r="S4192" i="1"/>
  <c r="R3200" i="1"/>
  <c r="V3200" i="1"/>
  <c r="F3200" i="1"/>
  <c r="U3200" i="1"/>
  <c r="E3200" i="1"/>
  <c r="S3200" i="1"/>
  <c r="T3200" i="1"/>
  <c r="F5184" i="1"/>
  <c r="V5184" i="1"/>
  <c r="R5184" i="1"/>
  <c r="E5184" i="1"/>
  <c r="S5184" i="1"/>
  <c r="U5184" i="1"/>
  <c r="T5184" i="1"/>
  <c r="T5532" i="1"/>
  <c r="F5532" i="1"/>
  <c r="E5532" i="1"/>
  <c r="U5532" i="1"/>
  <c r="S5532" i="1"/>
  <c r="V5532" i="1"/>
  <c r="R5532" i="1"/>
  <c r="R3548" i="1"/>
  <c r="S3548" i="1"/>
  <c r="V3548" i="1"/>
  <c r="F3548" i="1"/>
  <c r="E3548" i="1"/>
  <c r="U3548" i="1"/>
  <c r="T3548" i="1"/>
  <c r="U2556" i="1"/>
  <c r="V2556" i="1"/>
  <c r="T2556" i="1"/>
  <c r="F2556" i="1"/>
  <c r="R2556" i="1"/>
  <c r="E2556" i="1"/>
  <c r="S2556" i="1"/>
  <c r="S2357" i="1"/>
  <c r="E2357" i="1"/>
  <c r="T2357" i="1"/>
  <c r="U2357" i="1"/>
  <c r="R2357" i="1"/>
  <c r="V2357" i="1"/>
  <c r="F2357" i="1"/>
  <c r="E4093" i="1"/>
  <c r="U4093" i="1"/>
  <c r="F4093" i="1"/>
  <c r="V4093" i="1"/>
  <c r="S4093" i="1"/>
  <c r="T4093" i="1"/>
  <c r="R4093" i="1"/>
  <c r="V2208" i="1"/>
  <c r="F2208" i="1"/>
  <c r="E2208" i="1"/>
  <c r="R2208" i="1"/>
  <c r="T2208" i="1"/>
  <c r="S2208" i="1"/>
  <c r="U2208" i="1"/>
  <c r="U1564" i="1"/>
  <c r="S1564" i="1"/>
  <c r="T1564" i="1"/>
  <c r="R1564" i="1"/>
  <c r="F1564" i="1"/>
  <c r="E1564" i="1"/>
  <c r="V1564" i="1"/>
  <c r="F1365" i="1"/>
  <c r="R1365" i="1"/>
  <c r="U1365" i="1"/>
  <c r="S1365" i="1"/>
  <c r="E1365" i="1"/>
  <c r="T1365" i="1"/>
  <c r="V1365" i="1"/>
  <c r="R1216" i="1"/>
  <c r="U1216" i="1"/>
  <c r="F1216" i="1"/>
  <c r="E1216" i="1"/>
  <c r="V1216" i="1"/>
  <c r="S1216" i="1"/>
  <c r="T1216" i="1"/>
  <c r="R223" i="1"/>
  <c r="V223" i="1"/>
  <c r="T223" i="1"/>
  <c r="U223" i="1"/>
  <c r="S223" i="1"/>
  <c r="F223" i="1"/>
  <c r="E223" i="1"/>
  <c r="T372" i="1"/>
  <c r="S372" i="1"/>
  <c r="R372" i="1"/>
  <c r="V372" i="1"/>
  <c r="U372" i="1"/>
  <c r="F372" i="1"/>
  <c r="E372" i="1"/>
  <c r="S571" i="1"/>
  <c r="R571" i="1"/>
  <c r="V571" i="1"/>
  <c r="U571" i="1"/>
  <c r="T571" i="1"/>
  <c r="F571" i="1"/>
  <c r="E571" i="1"/>
  <c r="B571" i="4" l="1"/>
  <c r="B372" i="4"/>
  <c r="B223" i="4"/>
  <c r="A202" i="1"/>
  <c r="AM201" i="1"/>
  <c r="I2208" i="1"/>
  <c r="K2208" i="1"/>
  <c r="K4093" i="1"/>
  <c r="I4093" i="1"/>
  <c r="K2357" i="1"/>
  <c r="I2357" i="1"/>
  <c r="K2556" i="1"/>
  <c r="I2556" i="1"/>
  <c r="K3548" i="1"/>
  <c r="I3548" i="1"/>
  <c r="I5532" i="1"/>
  <c r="K5532" i="1"/>
  <c r="K5184" i="1"/>
  <c r="I5184" i="1"/>
  <c r="K3200" i="1"/>
  <c r="I3200" i="1"/>
  <c r="K4192" i="1"/>
  <c r="I4192" i="1"/>
  <c r="K3349" i="1"/>
  <c r="I3349" i="1"/>
  <c r="I5085" i="1"/>
  <c r="K5085" i="1"/>
  <c r="K4341" i="1"/>
  <c r="I4341" i="1"/>
  <c r="I3101" i="1"/>
  <c r="K3101" i="1"/>
  <c r="K5333" i="1"/>
  <c r="I5333" i="1"/>
  <c r="K4540" i="1"/>
  <c r="I4540" i="1"/>
  <c r="AN5530" i="1"/>
  <c r="P5530" i="1"/>
  <c r="Q4338" i="1"/>
  <c r="AS4338" i="1"/>
  <c r="N4092" i="1"/>
  <c r="AQ4092" i="1" s="1"/>
  <c r="L4092" i="1"/>
  <c r="AO4092" i="1" s="1"/>
  <c r="M4092" i="1"/>
  <c r="AP4092" i="1" s="1"/>
  <c r="O4092" i="1"/>
  <c r="AR4092" i="1" s="1"/>
  <c r="J4092" i="1"/>
  <c r="Z3350" i="1"/>
  <c r="Y3351" i="1"/>
  <c r="A5126" i="1"/>
  <c r="AM5125" i="1"/>
  <c r="Z2358" i="1"/>
  <c r="Y2359" i="1"/>
  <c r="A3126" i="1"/>
  <c r="AM3125" i="1"/>
  <c r="A2126" i="1"/>
  <c r="AM2125" i="1"/>
  <c r="L2207" i="1"/>
  <c r="AO2207" i="1" s="1"/>
  <c r="M2207" i="1"/>
  <c r="AP2207" i="1" s="1"/>
  <c r="O2207" i="1"/>
  <c r="AR2207" i="1" s="1"/>
  <c r="J2207" i="1"/>
  <c r="N2207" i="1"/>
  <c r="AQ2207" i="1" s="1"/>
  <c r="J4539" i="1"/>
  <c r="O4539" i="1"/>
  <c r="AR4539" i="1" s="1"/>
  <c r="M4539" i="1"/>
  <c r="AP4539" i="1" s="1"/>
  <c r="L4539" i="1"/>
  <c r="AO4539" i="1" s="1"/>
  <c r="N4539" i="1"/>
  <c r="AQ4539" i="1" s="1"/>
  <c r="AN3546" i="1"/>
  <c r="P3546" i="1"/>
  <c r="Z5533" i="1"/>
  <c r="Y5534" i="1"/>
  <c r="Z5185" i="1"/>
  <c r="Y5186" i="1"/>
  <c r="P5182" i="1"/>
  <c r="AN5182" i="1"/>
  <c r="Y4095" i="1"/>
  <c r="Z4094" i="1"/>
  <c r="AS4189" i="1"/>
  <c r="Q4189" i="1"/>
  <c r="M2356" i="1"/>
  <c r="AP2356" i="1" s="1"/>
  <c r="L2356" i="1"/>
  <c r="AO2356" i="1" s="1"/>
  <c r="J2356" i="1"/>
  <c r="O2356" i="1"/>
  <c r="AR2356" i="1" s="1"/>
  <c r="N2356" i="1"/>
  <c r="AQ2356" i="1" s="1"/>
  <c r="M5084" i="1"/>
  <c r="AP5084" i="1" s="1"/>
  <c r="J5084" i="1"/>
  <c r="O5084" i="1"/>
  <c r="AR5084" i="1" s="1"/>
  <c r="N5084" i="1"/>
  <c r="AQ5084" i="1" s="1"/>
  <c r="L5084" i="1"/>
  <c r="AO5084" i="1" s="1"/>
  <c r="N5183" i="1"/>
  <c r="AQ5183" i="1" s="1"/>
  <c r="M5183" i="1"/>
  <c r="AP5183" i="1" s="1"/>
  <c r="L5183" i="1"/>
  <c r="AO5183" i="1" s="1"/>
  <c r="J5183" i="1"/>
  <c r="O5183" i="1"/>
  <c r="AR5183" i="1" s="1"/>
  <c r="AS5529" i="1"/>
  <c r="Q5529" i="1"/>
  <c r="Z4193" i="1"/>
  <c r="Y4194" i="1"/>
  <c r="L2555" i="1"/>
  <c r="AO2555" i="1" s="1"/>
  <c r="M2555" i="1"/>
  <c r="AP2555" i="1" s="1"/>
  <c r="J2555" i="1"/>
  <c r="N2555" i="1"/>
  <c r="AQ2555" i="1" s="1"/>
  <c r="O2555" i="1"/>
  <c r="AR2555" i="1" s="1"/>
  <c r="A4126" i="1"/>
  <c r="AM4125" i="1"/>
  <c r="Z5086" i="1"/>
  <c r="Y5087" i="1"/>
  <c r="Z3549" i="1"/>
  <c r="Y3550" i="1"/>
  <c r="Y4343" i="1"/>
  <c r="Z4342" i="1"/>
  <c r="AN4538" i="1"/>
  <c r="P4538" i="1"/>
  <c r="P3198" i="1"/>
  <c r="AN3198" i="1"/>
  <c r="L3348" i="1"/>
  <c r="AO3348" i="1" s="1"/>
  <c r="J3348" i="1"/>
  <c r="N3348" i="1"/>
  <c r="AQ3348" i="1" s="1"/>
  <c r="M3348" i="1"/>
  <c r="AP3348" i="1" s="1"/>
  <c r="O3348" i="1"/>
  <c r="AR3348" i="1" s="1"/>
  <c r="N3199" i="1"/>
  <c r="AQ3199" i="1" s="1"/>
  <c r="M3199" i="1"/>
  <c r="AP3199" i="1" s="1"/>
  <c r="L3199" i="1"/>
  <c r="AO3199" i="1" s="1"/>
  <c r="J3199" i="1"/>
  <c r="O3199" i="1"/>
  <c r="AR3199" i="1" s="1"/>
  <c r="N5531" i="1"/>
  <c r="AQ5531" i="1" s="1"/>
  <c r="J5531" i="1"/>
  <c r="M5531" i="1"/>
  <c r="AP5531" i="1" s="1"/>
  <c r="L5531" i="1"/>
  <c r="AO5531" i="1" s="1"/>
  <c r="O5531" i="1"/>
  <c r="AR5531" i="1" s="1"/>
  <c r="Q4537" i="1"/>
  <c r="AS4537" i="1"/>
  <c r="P4091" i="1"/>
  <c r="AN4091" i="1"/>
  <c r="A1126" i="1"/>
  <c r="AM1125" i="1"/>
  <c r="Q3545" i="1"/>
  <c r="AS3545" i="1"/>
  <c r="P3347" i="1"/>
  <c r="AN3347" i="1"/>
  <c r="Q2553" i="1"/>
  <c r="AS2553" i="1"/>
  <c r="P2206" i="1"/>
  <c r="AN2206" i="1"/>
  <c r="AS5082" i="1"/>
  <c r="Q5082" i="1"/>
  <c r="Y5335" i="1"/>
  <c r="Z5334" i="1"/>
  <c r="Z3201" i="1"/>
  <c r="Y3202" i="1"/>
  <c r="P4339" i="1"/>
  <c r="AN4339" i="1"/>
  <c r="AN4190" i="1"/>
  <c r="P4190" i="1"/>
  <c r="J4340" i="1"/>
  <c r="N4340" i="1"/>
  <c r="AQ4340" i="1" s="1"/>
  <c r="O4340" i="1"/>
  <c r="AR4340" i="1" s="1"/>
  <c r="M4340" i="1"/>
  <c r="AP4340" i="1" s="1"/>
  <c r="L4340" i="1"/>
  <c r="AO4340" i="1" s="1"/>
  <c r="P2554" i="1"/>
  <c r="AN2554" i="1"/>
  <c r="AN2355" i="1"/>
  <c r="P2355" i="1"/>
  <c r="Y2558" i="1"/>
  <c r="Z2557" i="1"/>
  <c r="Q3346" i="1"/>
  <c r="AS3346" i="1"/>
  <c r="AS3197" i="1"/>
  <c r="Q3197" i="1"/>
  <c r="P3099" i="1"/>
  <c r="AN3099" i="1"/>
  <c r="Z4541" i="1"/>
  <c r="Y4542" i="1"/>
  <c r="Q3098" i="1"/>
  <c r="AS3098" i="1"/>
  <c r="P5331" i="1"/>
  <c r="AN5331" i="1"/>
  <c r="P5083" i="1"/>
  <c r="AN5083" i="1"/>
  <c r="AS5181" i="1"/>
  <c r="Q5181" i="1"/>
  <c r="Z2209" i="1"/>
  <c r="Y2210" i="1"/>
  <c r="Q2354" i="1"/>
  <c r="AS2354" i="1"/>
  <c r="AS2205" i="1"/>
  <c r="Q2205" i="1"/>
  <c r="Q4090" i="1"/>
  <c r="AS4090" i="1"/>
  <c r="Q5330" i="1"/>
  <c r="AS5330" i="1"/>
  <c r="J3547" i="1"/>
  <c r="N3547" i="1"/>
  <c r="AQ3547" i="1" s="1"/>
  <c r="M3547" i="1"/>
  <c r="AP3547" i="1" s="1"/>
  <c r="O3547" i="1"/>
  <c r="AR3547" i="1" s="1"/>
  <c r="L3547" i="1"/>
  <c r="AO3547" i="1" s="1"/>
  <c r="O5332" i="1"/>
  <c r="AR5332" i="1" s="1"/>
  <c r="L5332" i="1"/>
  <c r="AO5332" i="1" s="1"/>
  <c r="M5332" i="1"/>
  <c r="AP5332" i="1" s="1"/>
  <c r="J5332" i="1"/>
  <c r="N5332" i="1"/>
  <c r="AQ5332" i="1" s="1"/>
  <c r="J4191" i="1"/>
  <c r="O4191" i="1"/>
  <c r="AR4191" i="1" s="1"/>
  <c r="N4191" i="1"/>
  <c r="AQ4191" i="1" s="1"/>
  <c r="M4191" i="1"/>
  <c r="AP4191" i="1" s="1"/>
  <c r="L4191" i="1"/>
  <c r="AO4191" i="1" s="1"/>
  <c r="J3100" i="1"/>
  <c r="M3100" i="1"/>
  <c r="AP3100" i="1" s="1"/>
  <c r="O3100" i="1"/>
  <c r="AR3100" i="1" s="1"/>
  <c r="N3100" i="1"/>
  <c r="AQ3100" i="1" s="1"/>
  <c r="L3100" i="1"/>
  <c r="AO3100" i="1" s="1"/>
  <c r="K1216" i="1"/>
  <c r="I1216" i="1"/>
  <c r="K1365" i="1"/>
  <c r="I1365" i="1"/>
  <c r="K1564" i="1"/>
  <c r="I1564" i="1"/>
  <c r="AN1562" i="1"/>
  <c r="P1562" i="1"/>
  <c r="Q1213" i="1"/>
  <c r="AS1213" i="1"/>
  <c r="P1363" i="1"/>
  <c r="AN1363" i="1"/>
  <c r="Y1218" i="1"/>
  <c r="Z1217" i="1"/>
  <c r="Q1561" i="1"/>
  <c r="AS1561" i="1"/>
  <c r="Q1362" i="1"/>
  <c r="AS1362" i="1"/>
  <c r="O1364" i="1"/>
  <c r="AR1364" i="1" s="1"/>
  <c r="N1364" i="1"/>
  <c r="AQ1364" i="1" s="1"/>
  <c r="M1364" i="1"/>
  <c r="AP1364" i="1" s="1"/>
  <c r="L1364" i="1"/>
  <c r="AO1364" i="1" s="1"/>
  <c r="J1364" i="1"/>
  <c r="J1215" i="1"/>
  <c r="O1215" i="1"/>
  <c r="AR1215" i="1" s="1"/>
  <c r="N1215" i="1"/>
  <c r="AQ1215" i="1" s="1"/>
  <c r="M1215" i="1"/>
  <c r="AP1215" i="1" s="1"/>
  <c r="L1215" i="1"/>
  <c r="AO1215" i="1" s="1"/>
  <c r="AN1214" i="1"/>
  <c r="P1214" i="1"/>
  <c r="Y1367" i="1"/>
  <c r="Z1366" i="1"/>
  <c r="Y1566" i="1"/>
  <c r="Z1565" i="1"/>
  <c r="L1563" i="1"/>
  <c r="AO1563" i="1" s="1"/>
  <c r="J1563" i="1"/>
  <c r="O1563" i="1"/>
  <c r="AR1563" i="1" s="1"/>
  <c r="M1563" i="1"/>
  <c r="AP1563" i="1" s="1"/>
  <c r="N1563" i="1"/>
  <c r="AQ1563" i="1" s="1"/>
  <c r="AN570" i="1"/>
  <c r="AN371" i="1"/>
  <c r="Q220" i="1"/>
  <c r="Q568" i="1"/>
  <c r="Q369" i="1"/>
  <c r="AN222" i="1"/>
  <c r="K571" i="1"/>
  <c r="K372" i="1"/>
  <c r="K223" i="1"/>
  <c r="I571" i="1"/>
  <c r="J571" i="1" s="1"/>
  <c r="I372" i="1"/>
  <c r="J372" i="1" s="1"/>
  <c r="I223" i="1"/>
  <c r="J223" i="1" s="1"/>
  <c r="AS568" i="1"/>
  <c r="AS369" i="1"/>
  <c r="P569" i="1"/>
  <c r="P221" i="1"/>
  <c r="AS220" i="1"/>
  <c r="P370" i="1"/>
  <c r="N222" i="1"/>
  <c r="AQ222" i="1" s="1"/>
  <c r="O222" i="1"/>
  <c r="AR222" i="1" s="1"/>
  <c r="M222" i="1"/>
  <c r="AP222" i="1" s="1"/>
  <c r="L222" i="1"/>
  <c r="AO222" i="1" s="1"/>
  <c r="Z572" i="1"/>
  <c r="Y573" i="1"/>
  <c r="O371" i="1"/>
  <c r="AR371" i="1" s="1"/>
  <c r="N371" i="1"/>
  <c r="AQ371" i="1" s="1"/>
  <c r="L371" i="1"/>
  <c r="AO371" i="1" s="1"/>
  <c r="M371" i="1"/>
  <c r="AP371" i="1" s="1"/>
  <c r="Z224" i="1"/>
  <c r="Y225" i="1"/>
  <c r="Y374" i="1"/>
  <c r="Z373" i="1"/>
  <c r="L570" i="1"/>
  <c r="AO570" i="1" s="1"/>
  <c r="N570" i="1"/>
  <c r="AQ570" i="1" s="1"/>
  <c r="O570" i="1"/>
  <c r="AR570" i="1" s="1"/>
  <c r="M570" i="1"/>
  <c r="AP570" i="1" s="1"/>
  <c r="R5334" i="1"/>
  <c r="F5334" i="1"/>
  <c r="T5334" i="1"/>
  <c r="U5334" i="1"/>
  <c r="V5334" i="1"/>
  <c r="S5334" i="1"/>
  <c r="E5334" i="1"/>
  <c r="T4541" i="1"/>
  <c r="U4541" i="1"/>
  <c r="E4541" i="1"/>
  <c r="F4541" i="1"/>
  <c r="S4541" i="1"/>
  <c r="R4541" i="1"/>
  <c r="V4541" i="1"/>
  <c r="E4094" i="1"/>
  <c r="T4094" i="1"/>
  <c r="U4094" i="1"/>
  <c r="F4094" i="1"/>
  <c r="V4094" i="1"/>
  <c r="S4094" i="1"/>
  <c r="R4094" i="1"/>
  <c r="R3201" i="1"/>
  <c r="V3201" i="1"/>
  <c r="F3201" i="1"/>
  <c r="U3201" i="1"/>
  <c r="S3201" i="1"/>
  <c r="T3201" i="1"/>
  <c r="E3201" i="1"/>
  <c r="E2557" i="1"/>
  <c r="V2557" i="1"/>
  <c r="T2557" i="1"/>
  <c r="F2557" i="1"/>
  <c r="U2557" i="1"/>
  <c r="S2557" i="1"/>
  <c r="R2557" i="1"/>
  <c r="V2358" i="1"/>
  <c r="R2358" i="1"/>
  <c r="T2358" i="1"/>
  <c r="F2358" i="1"/>
  <c r="U2358" i="1"/>
  <c r="S2358" i="1"/>
  <c r="E2358" i="1"/>
  <c r="T5185" i="1"/>
  <c r="V5185" i="1"/>
  <c r="U5185" i="1"/>
  <c r="R5185" i="1"/>
  <c r="F5185" i="1"/>
  <c r="E5185" i="1"/>
  <c r="S5185" i="1"/>
  <c r="E4342" i="1"/>
  <c r="F4342" i="1"/>
  <c r="T4342" i="1"/>
  <c r="S4342" i="1"/>
  <c r="V4342" i="1"/>
  <c r="U4342" i="1"/>
  <c r="R4342" i="1"/>
  <c r="U3350" i="1"/>
  <c r="F3350" i="1"/>
  <c r="T3350" i="1"/>
  <c r="S3350" i="1"/>
  <c r="V3350" i="1"/>
  <c r="R3350" i="1"/>
  <c r="E3350" i="1"/>
  <c r="R4193" i="1"/>
  <c r="S4193" i="1"/>
  <c r="V4193" i="1"/>
  <c r="F4193" i="1"/>
  <c r="U4193" i="1"/>
  <c r="E4193" i="1"/>
  <c r="T4193" i="1"/>
  <c r="R3549" i="1"/>
  <c r="F3549" i="1"/>
  <c r="U3549" i="1"/>
  <c r="V3549" i="1"/>
  <c r="E3549" i="1"/>
  <c r="S3549" i="1"/>
  <c r="T3549" i="1"/>
  <c r="U5533" i="1"/>
  <c r="T5533" i="1"/>
  <c r="R5533" i="1"/>
  <c r="V5533" i="1"/>
  <c r="F5533" i="1"/>
  <c r="E5533" i="1"/>
  <c r="S5533" i="1"/>
  <c r="S5086" i="1"/>
  <c r="R5086" i="1"/>
  <c r="U5086" i="1"/>
  <c r="F5086" i="1"/>
  <c r="E5086" i="1"/>
  <c r="T5086" i="1"/>
  <c r="V5086" i="1"/>
  <c r="E2209" i="1"/>
  <c r="T2209" i="1"/>
  <c r="R2209" i="1"/>
  <c r="S2209" i="1"/>
  <c r="V2209" i="1"/>
  <c r="F2209" i="1"/>
  <c r="U2209" i="1"/>
  <c r="U1366" i="1"/>
  <c r="T1366" i="1"/>
  <c r="F1366" i="1"/>
  <c r="S1366" i="1"/>
  <c r="R1366" i="1"/>
  <c r="E1366" i="1"/>
  <c r="V1366" i="1"/>
  <c r="V1565" i="1"/>
  <c r="S1565" i="1"/>
  <c r="T1565" i="1"/>
  <c r="R1565" i="1"/>
  <c r="E1565" i="1"/>
  <c r="F1565" i="1"/>
  <c r="U1565" i="1"/>
  <c r="R1217" i="1"/>
  <c r="S1217" i="1"/>
  <c r="V1217" i="1"/>
  <c r="F1217" i="1"/>
  <c r="U1217" i="1"/>
  <c r="E1217" i="1"/>
  <c r="T1217" i="1"/>
  <c r="V373" i="1"/>
  <c r="U373" i="1"/>
  <c r="T373" i="1"/>
  <c r="S373" i="1"/>
  <c r="R373" i="1"/>
  <c r="F373" i="1"/>
  <c r="E373" i="1"/>
  <c r="V572" i="1"/>
  <c r="U572" i="1"/>
  <c r="R572" i="1"/>
  <c r="T572" i="1"/>
  <c r="S572" i="1"/>
  <c r="F572" i="1"/>
  <c r="E572" i="1"/>
  <c r="U224" i="1"/>
  <c r="T224" i="1"/>
  <c r="S224" i="1"/>
  <c r="R224" i="1"/>
  <c r="V224" i="1"/>
  <c r="F224" i="1"/>
  <c r="E224" i="1"/>
  <c r="B224" i="4" l="1"/>
  <c r="B572" i="4"/>
  <c r="B373" i="4"/>
  <c r="A203" i="1"/>
  <c r="AM202" i="1"/>
  <c r="I2209" i="1"/>
  <c r="K2209" i="1"/>
  <c r="I5086" i="1"/>
  <c r="K5086" i="1"/>
  <c r="K5533" i="1"/>
  <c r="I5533" i="1"/>
  <c r="I3549" i="1"/>
  <c r="K3549" i="1"/>
  <c r="K4193" i="1"/>
  <c r="I4193" i="1"/>
  <c r="K3350" i="1"/>
  <c r="I3350" i="1"/>
  <c r="I4342" i="1"/>
  <c r="K4342" i="1"/>
  <c r="I5185" i="1"/>
  <c r="K5185" i="1"/>
  <c r="I2358" i="1"/>
  <c r="K2358" i="1"/>
  <c r="I2557" i="1"/>
  <c r="K2557" i="1"/>
  <c r="I3201" i="1"/>
  <c r="K3201" i="1"/>
  <c r="I4094" i="1"/>
  <c r="K4094" i="1"/>
  <c r="I4541" i="1"/>
  <c r="K4541" i="1"/>
  <c r="I5334" i="1"/>
  <c r="K5334" i="1"/>
  <c r="P3547" i="1"/>
  <c r="AN3547" i="1"/>
  <c r="Q4339" i="1"/>
  <c r="AS4339" i="1"/>
  <c r="Y5336" i="1"/>
  <c r="Z5335" i="1"/>
  <c r="Q3347" i="1"/>
  <c r="AS3347" i="1"/>
  <c r="Y4096" i="1"/>
  <c r="Z4095" i="1"/>
  <c r="A2127" i="1"/>
  <c r="AM2126" i="1"/>
  <c r="M4341" i="1"/>
  <c r="AP4341" i="1" s="1"/>
  <c r="L4341" i="1"/>
  <c r="AO4341" i="1" s="1"/>
  <c r="O4341" i="1"/>
  <c r="AR4341" i="1" s="1"/>
  <c r="N4341" i="1"/>
  <c r="AQ4341" i="1" s="1"/>
  <c r="J4341" i="1"/>
  <c r="N3200" i="1"/>
  <c r="AQ3200" i="1" s="1"/>
  <c r="L3200" i="1"/>
  <c r="AO3200" i="1" s="1"/>
  <c r="J3200" i="1"/>
  <c r="M3200" i="1"/>
  <c r="AP3200" i="1" s="1"/>
  <c r="O3200" i="1"/>
  <c r="AR3200" i="1" s="1"/>
  <c r="N2556" i="1"/>
  <c r="AQ2556" i="1" s="1"/>
  <c r="M2556" i="1"/>
  <c r="AP2556" i="1" s="1"/>
  <c r="L2556" i="1"/>
  <c r="AO2556" i="1" s="1"/>
  <c r="J2556" i="1"/>
  <c r="O2556" i="1"/>
  <c r="AR2556" i="1" s="1"/>
  <c r="AN4539" i="1"/>
  <c r="P4539" i="1"/>
  <c r="P2356" i="1"/>
  <c r="AN2356" i="1"/>
  <c r="AN3100" i="1"/>
  <c r="P3100" i="1"/>
  <c r="Y3203" i="1"/>
  <c r="Z3202" i="1"/>
  <c r="AS4538" i="1"/>
  <c r="Q4538" i="1"/>
  <c r="Y3551" i="1"/>
  <c r="Z3550" i="1"/>
  <c r="A4127" i="1"/>
  <c r="AM4126" i="1"/>
  <c r="Z4194" i="1"/>
  <c r="Y4195" i="1"/>
  <c r="AS5182" i="1"/>
  <c r="Q5182" i="1"/>
  <c r="Q3546" i="1"/>
  <c r="AS3546" i="1"/>
  <c r="A3127" i="1"/>
  <c r="AM3126" i="1"/>
  <c r="Z3351" i="1"/>
  <c r="Y3352" i="1"/>
  <c r="O4540" i="1"/>
  <c r="AR4540" i="1" s="1"/>
  <c r="M4540" i="1"/>
  <c r="AP4540" i="1" s="1"/>
  <c r="L4540" i="1"/>
  <c r="AO4540" i="1" s="1"/>
  <c r="J4540" i="1"/>
  <c r="N4540" i="1"/>
  <c r="AQ4540" i="1" s="1"/>
  <c r="J5184" i="1"/>
  <c r="O5184" i="1"/>
  <c r="AR5184" i="1" s="1"/>
  <c r="N5184" i="1"/>
  <c r="AQ5184" i="1" s="1"/>
  <c r="L5184" i="1"/>
  <c r="AO5184" i="1" s="1"/>
  <c r="M5184" i="1"/>
  <c r="AP5184" i="1" s="1"/>
  <c r="M2357" i="1"/>
  <c r="AP2357" i="1" s="1"/>
  <c r="N2357" i="1"/>
  <c r="AQ2357" i="1" s="1"/>
  <c r="O2357" i="1"/>
  <c r="AR2357" i="1" s="1"/>
  <c r="L2357" i="1"/>
  <c r="AO2357" i="1" s="1"/>
  <c r="J2357" i="1"/>
  <c r="P2207" i="1"/>
  <c r="AN2207" i="1"/>
  <c r="N5085" i="1"/>
  <c r="AQ5085" i="1" s="1"/>
  <c r="J5085" i="1"/>
  <c r="M5085" i="1"/>
  <c r="AP5085" i="1" s="1"/>
  <c r="O5085" i="1"/>
  <c r="AR5085" i="1" s="1"/>
  <c r="L5085" i="1"/>
  <c r="AO5085" i="1" s="1"/>
  <c r="Z5186" i="1"/>
  <c r="Y5187" i="1"/>
  <c r="Y2360" i="1"/>
  <c r="Z2359" i="1"/>
  <c r="O5333" i="1"/>
  <c r="AR5333" i="1" s="1"/>
  <c r="M5333" i="1"/>
  <c r="AP5333" i="1" s="1"/>
  <c r="N5333" i="1"/>
  <c r="AQ5333" i="1" s="1"/>
  <c r="L5333" i="1"/>
  <c r="AO5333" i="1" s="1"/>
  <c r="J5333" i="1"/>
  <c r="N3349" i="1"/>
  <c r="AQ3349" i="1" s="1"/>
  <c r="M3349" i="1"/>
  <c r="AP3349" i="1" s="1"/>
  <c r="L3349" i="1"/>
  <c r="AO3349" i="1" s="1"/>
  <c r="J3349" i="1"/>
  <c r="O3349" i="1"/>
  <c r="AR3349" i="1" s="1"/>
  <c r="L4093" i="1"/>
  <c r="AO4093" i="1" s="1"/>
  <c r="J4093" i="1"/>
  <c r="N4093" i="1"/>
  <c r="AQ4093" i="1" s="1"/>
  <c r="O4093" i="1"/>
  <c r="AR4093" i="1" s="1"/>
  <c r="M4093" i="1"/>
  <c r="AP4093" i="1" s="1"/>
  <c r="Z2558" i="1"/>
  <c r="Y2559" i="1"/>
  <c r="AS2355" i="1"/>
  <c r="Q2355" i="1"/>
  <c r="AN4340" i="1"/>
  <c r="P4340" i="1"/>
  <c r="Q2206" i="1"/>
  <c r="AS2206" i="1"/>
  <c r="A1127" i="1"/>
  <c r="AM1126" i="1"/>
  <c r="AN5531" i="1"/>
  <c r="P5531" i="1"/>
  <c r="AS4190" i="1"/>
  <c r="Q4190" i="1"/>
  <c r="AN5084" i="1"/>
  <c r="P5084" i="1"/>
  <c r="AN4092" i="1"/>
  <c r="P4092" i="1"/>
  <c r="J5532" i="1"/>
  <c r="M5532" i="1"/>
  <c r="AP5532" i="1" s="1"/>
  <c r="O5532" i="1"/>
  <c r="AR5532" i="1" s="1"/>
  <c r="N5532" i="1"/>
  <c r="AQ5532" i="1" s="1"/>
  <c r="L5532" i="1"/>
  <c r="AO5532" i="1" s="1"/>
  <c r="Q5083" i="1"/>
  <c r="AS5083" i="1"/>
  <c r="Q5331" i="1"/>
  <c r="AS5331" i="1"/>
  <c r="AS4091" i="1"/>
  <c r="Q4091" i="1"/>
  <c r="P3348" i="1"/>
  <c r="AN3348" i="1"/>
  <c r="Z4343" i="1"/>
  <c r="Y4344" i="1"/>
  <c r="AN2555" i="1"/>
  <c r="P2555" i="1"/>
  <c r="AN5183" i="1"/>
  <c r="P5183" i="1"/>
  <c r="N4192" i="1"/>
  <c r="AQ4192" i="1" s="1"/>
  <c r="O4192" i="1"/>
  <c r="AR4192" i="1" s="1"/>
  <c r="M4192" i="1"/>
  <c r="AP4192" i="1" s="1"/>
  <c r="L4192" i="1"/>
  <c r="AO4192" i="1" s="1"/>
  <c r="J4192" i="1"/>
  <c r="J3548" i="1"/>
  <c r="L3548" i="1"/>
  <c r="AO3548" i="1" s="1"/>
  <c r="M3548" i="1"/>
  <c r="AP3548" i="1" s="1"/>
  <c r="O3548" i="1"/>
  <c r="AR3548" i="1" s="1"/>
  <c r="N3548" i="1"/>
  <c r="AQ3548" i="1" s="1"/>
  <c r="P5332" i="1"/>
  <c r="AN5332" i="1"/>
  <c r="Q3198" i="1"/>
  <c r="AS3198" i="1"/>
  <c r="Y2211" i="1"/>
  <c r="Z2210" i="1"/>
  <c r="Q3099" i="1"/>
  <c r="AS3099" i="1"/>
  <c r="P4191" i="1"/>
  <c r="AN4191" i="1"/>
  <c r="Y4543" i="1"/>
  <c r="Z4542" i="1"/>
  <c r="AS2554" i="1"/>
  <c r="Q2554" i="1"/>
  <c r="AN3199" i="1"/>
  <c r="P3199" i="1"/>
  <c r="Y5088" i="1"/>
  <c r="Z5087" i="1"/>
  <c r="Y5535" i="1"/>
  <c r="Z5534" i="1"/>
  <c r="A5127" i="1"/>
  <c r="AM5126" i="1"/>
  <c r="AS5530" i="1"/>
  <c r="Q5530" i="1"/>
  <c r="J3101" i="1"/>
  <c r="O3101" i="1"/>
  <c r="AR3101" i="1" s="1"/>
  <c r="N3101" i="1"/>
  <c r="AQ3101" i="1" s="1"/>
  <c r="M3101" i="1"/>
  <c r="AP3101" i="1" s="1"/>
  <c r="L3101" i="1"/>
  <c r="AO3101" i="1" s="1"/>
  <c r="N2208" i="1"/>
  <c r="AQ2208" i="1" s="1"/>
  <c r="M2208" i="1"/>
  <c r="AP2208" i="1" s="1"/>
  <c r="L2208" i="1"/>
  <c r="AO2208" i="1" s="1"/>
  <c r="J2208" i="1"/>
  <c r="O2208" i="1"/>
  <c r="AR2208" i="1" s="1"/>
  <c r="K1217" i="1"/>
  <c r="I1217" i="1"/>
  <c r="I1565" i="1"/>
  <c r="K1565" i="1"/>
  <c r="K1366" i="1"/>
  <c r="I1366" i="1"/>
  <c r="Z1367" i="1"/>
  <c r="Y1368" i="1"/>
  <c r="P1364" i="1"/>
  <c r="AN1364" i="1"/>
  <c r="AS1562" i="1"/>
  <c r="Q1562" i="1"/>
  <c r="AN1563" i="1"/>
  <c r="P1563" i="1"/>
  <c r="Q1214" i="1"/>
  <c r="AS1214" i="1"/>
  <c r="M1564" i="1"/>
  <c r="AP1564" i="1" s="1"/>
  <c r="L1564" i="1"/>
  <c r="AO1564" i="1" s="1"/>
  <c r="J1564" i="1"/>
  <c r="O1564" i="1"/>
  <c r="AR1564" i="1" s="1"/>
  <c r="N1564" i="1"/>
  <c r="AQ1564" i="1" s="1"/>
  <c r="Y1219" i="1"/>
  <c r="Z1218" i="1"/>
  <c r="N1365" i="1"/>
  <c r="AQ1365" i="1" s="1"/>
  <c r="M1365" i="1"/>
  <c r="AP1365" i="1" s="1"/>
  <c r="L1365" i="1"/>
  <c r="AO1365" i="1" s="1"/>
  <c r="J1365" i="1"/>
  <c r="O1365" i="1"/>
  <c r="AR1365" i="1" s="1"/>
  <c r="Y1567" i="1"/>
  <c r="Z1566" i="1"/>
  <c r="AS1363" i="1"/>
  <c r="Q1363" i="1"/>
  <c r="M1216" i="1"/>
  <c r="AP1216" i="1" s="1"/>
  <c r="L1216" i="1"/>
  <c r="AO1216" i="1" s="1"/>
  <c r="J1216" i="1"/>
  <c r="O1216" i="1"/>
  <c r="AR1216" i="1" s="1"/>
  <c r="N1216" i="1"/>
  <c r="AQ1216" i="1" s="1"/>
  <c r="AN1215" i="1"/>
  <c r="P1215" i="1"/>
  <c r="AS569" i="1"/>
  <c r="AN223" i="1"/>
  <c r="AN372" i="1"/>
  <c r="AS370" i="1"/>
  <c r="AN571" i="1"/>
  <c r="AS221" i="1"/>
  <c r="K224" i="1"/>
  <c r="K572" i="1"/>
  <c r="K373" i="1"/>
  <c r="Q221" i="1"/>
  <c r="I224" i="1"/>
  <c r="J224" i="1" s="1"/>
  <c r="I572" i="1"/>
  <c r="J572" i="1" s="1"/>
  <c r="I373" i="1"/>
  <c r="J373" i="1" s="1"/>
  <c r="P222" i="1"/>
  <c r="Q569" i="1"/>
  <c r="Q370" i="1"/>
  <c r="P570" i="1"/>
  <c r="P371" i="1"/>
  <c r="Z573" i="1"/>
  <c r="Y574" i="1"/>
  <c r="Y375" i="1"/>
  <c r="Z374" i="1"/>
  <c r="Y226" i="1"/>
  <c r="Z225" i="1"/>
  <c r="M372" i="1"/>
  <c r="AP372" i="1" s="1"/>
  <c r="L372" i="1"/>
  <c r="AO372" i="1" s="1"/>
  <c r="O372" i="1"/>
  <c r="AR372" i="1" s="1"/>
  <c r="N372" i="1"/>
  <c r="AQ372" i="1" s="1"/>
  <c r="M571" i="1"/>
  <c r="AP571" i="1" s="1"/>
  <c r="N571" i="1"/>
  <c r="AQ571" i="1" s="1"/>
  <c r="O571" i="1"/>
  <c r="AR571" i="1" s="1"/>
  <c r="L571" i="1"/>
  <c r="AO571" i="1" s="1"/>
  <c r="O223" i="1"/>
  <c r="AR223" i="1" s="1"/>
  <c r="L223" i="1"/>
  <c r="AO223" i="1" s="1"/>
  <c r="M223" i="1"/>
  <c r="AP223" i="1" s="1"/>
  <c r="N223" i="1"/>
  <c r="AQ223" i="1" s="1"/>
  <c r="S5186" i="1"/>
  <c r="R5186" i="1"/>
  <c r="U5186" i="1"/>
  <c r="F5186" i="1"/>
  <c r="E5186" i="1"/>
  <c r="V5186" i="1"/>
  <c r="T5186" i="1"/>
  <c r="S4542" i="1"/>
  <c r="F4542" i="1"/>
  <c r="V4542" i="1"/>
  <c r="R4542" i="1"/>
  <c r="E4542" i="1"/>
  <c r="U4542" i="1"/>
  <c r="T4542" i="1"/>
  <c r="R5087" i="1"/>
  <c r="S5087" i="1"/>
  <c r="U5087" i="1"/>
  <c r="E5087" i="1"/>
  <c r="T5087" i="1"/>
  <c r="V5087" i="1"/>
  <c r="F5087" i="1"/>
  <c r="U4095" i="1"/>
  <c r="E4095" i="1"/>
  <c r="F4095" i="1"/>
  <c r="S4095" i="1"/>
  <c r="V4095" i="1"/>
  <c r="T4095" i="1"/>
  <c r="R4095" i="1"/>
  <c r="T3351" i="1"/>
  <c r="S3351" i="1"/>
  <c r="R3351" i="1"/>
  <c r="V3351" i="1"/>
  <c r="F3351" i="1"/>
  <c r="U3351" i="1"/>
  <c r="E3351" i="1"/>
  <c r="U2210" i="1"/>
  <c r="T2210" i="1"/>
  <c r="R2210" i="1"/>
  <c r="S2210" i="1"/>
  <c r="E2210" i="1"/>
  <c r="V2210" i="1"/>
  <c r="F2210" i="1"/>
  <c r="S5335" i="1"/>
  <c r="F5335" i="1"/>
  <c r="R5335" i="1"/>
  <c r="V5335" i="1"/>
  <c r="E5335" i="1"/>
  <c r="U5335" i="1"/>
  <c r="T5335" i="1"/>
  <c r="F4343" i="1"/>
  <c r="U4343" i="1"/>
  <c r="E4343" i="1"/>
  <c r="T4343" i="1"/>
  <c r="S4343" i="1"/>
  <c r="V4343" i="1"/>
  <c r="R4343" i="1"/>
  <c r="E5534" i="1"/>
  <c r="S5534" i="1"/>
  <c r="V5534" i="1"/>
  <c r="R5534" i="1"/>
  <c r="F5534" i="1"/>
  <c r="T5534" i="1"/>
  <c r="U5534" i="1"/>
  <c r="S2558" i="1"/>
  <c r="R2558" i="1"/>
  <c r="V2558" i="1"/>
  <c r="F2558" i="1"/>
  <c r="E2558" i="1"/>
  <c r="T2558" i="1"/>
  <c r="U2558" i="1"/>
  <c r="R3550" i="1"/>
  <c r="F3550" i="1"/>
  <c r="U3550" i="1"/>
  <c r="E3550" i="1"/>
  <c r="V3550" i="1"/>
  <c r="T3550" i="1"/>
  <c r="S3550" i="1"/>
  <c r="V2359" i="1"/>
  <c r="R2359" i="1"/>
  <c r="S2359" i="1"/>
  <c r="U2359" i="1"/>
  <c r="F2359" i="1"/>
  <c r="T2359" i="1"/>
  <c r="E2359" i="1"/>
  <c r="F3202" i="1"/>
  <c r="U3202" i="1"/>
  <c r="V3202" i="1"/>
  <c r="E3202" i="1"/>
  <c r="T3202" i="1"/>
  <c r="R3202" i="1"/>
  <c r="S3202" i="1"/>
  <c r="U4194" i="1"/>
  <c r="E4194" i="1"/>
  <c r="T4194" i="1"/>
  <c r="R4194" i="1"/>
  <c r="S4194" i="1"/>
  <c r="V4194" i="1"/>
  <c r="F4194" i="1"/>
  <c r="T1218" i="1"/>
  <c r="S1218" i="1"/>
  <c r="U1218" i="1"/>
  <c r="F1218" i="1"/>
  <c r="R1218" i="1"/>
  <c r="E1218" i="1"/>
  <c r="V1218" i="1"/>
  <c r="U1566" i="1"/>
  <c r="T1566" i="1"/>
  <c r="F1566" i="1"/>
  <c r="S1566" i="1"/>
  <c r="R1566" i="1"/>
  <c r="E1566" i="1"/>
  <c r="V1566" i="1"/>
  <c r="R1367" i="1"/>
  <c r="V1367" i="1"/>
  <c r="T1367" i="1"/>
  <c r="F1367" i="1"/>
  <c r="S1367" i="1"/>
  <c r="U1367" i="1"/>
  <c r="E1367" i="1"/>
  <c r="V225" i="1"/>
  <c r="U225" i="1"/>
  <c r="T225" i="1"/>
  <c r="R225" i="1"/>
  <c r="S225" i="1"/>
  <c r="F225" i="1"/>
  <c r="E225" i="1"/>
  <c r="U573" i="1"/>
  <c r="T573" i="1"/>
  <c r="V573" i="1"/>
  <c r="S573" i="1"/>
  <c r="R573" i="1"/>
  <c r="F573" i="1"/>
  <c r="E573" i="1"/>
  <c r="R374" i="1"/>
  <c r="T374" i="1"/>
  <c r="S374" i="1"/>
  <c r="V374" i="1"/>
  <c r="U374" i="1"/>
  <c r="F374" i="1"/>
  <c r="E374" i="1"/>
  <c r="B374" i="4" l="1"/>
  <c r="B573" i="4"/>
  <c r="B225" i="4"/>
  <c r="A204" i="1"/>
  <c r="AM203" i="1"/>
  <c r="K4194" i="1"/>
  <c r="I4194" i="1"/>
  <c r="I3202" i="1"/>
  <c r="K3202" i="1"/>
  <c r="I2359" i="1"/>
  <c r="K2359" i="1"/>
  <c r="K3550" i="1"/>
  <c r="I3550" i="1"/>
  <c r="K2558" i="1"/>
  <c r="I2558" i="1"/>
  <c r="K5534" i="1"/>
  <c r="I5534" i="1"/>
  <c r="K4343" i="1"/>
  <c r="I4343" i="1"/>
  <c r="I5335" i="1"/>
  <c r="K5335" i="1"/>
  <c r="I2210" i="1"/>
  <c r="K2210" i="1"/>
  <c r="K3351" i="1"/>
  <c r="I3351" i="1"/>
  <c r="I4095" i="1"/>
  <c r="K4095" i="1"/>
  <c r="I5087" i="1"/>
  <c r="K5087" i="1"/>
  <c r="K4542" i="1"/>
  <c r="I4542" i="1"/>
  <c r="K5186" i="1"/>
  <c r="I5186" i="1"/>
  <c r="Q2207" i="1"/>
  <c r="AS2207" i="1"/>
  <c r="A3128" i="1"/>
  <c r="AM3127" i="1"/>
  <c r="M4094" i="1"/>
  <c r="AP4094" i="1" s="1"/>
  <c r="L4094" i="1"/>
  <c r="AO4094" i="1" s="1"/>
  <c r="J4094" i="1"/>
  <c r="O4094" i="1"/>
  <c r="AR4094" i="1" s="1"/>
  <c r="N4094" i="1"/>
  <c r="AQ4094" i="1" s="1"/>
  <c r="J5185" i="1"/>
  <c r="L5185" i="1"/>
  <c r="AO5185" i="1" s="1"/>
  <c r="O5185" i="1"/>
  <c r="AR5185" i="1" s="1"/>
  <c r="M5185" i="1"/>
  <c r="AP5185" i="1" s="1"/>
  <c r="N5185" i="1"/>
  <c r="AQ5185" i="1" s="1"/>
  <c r="J3549" i="1"/>
  <c r="O3549" i="1"/>
  <c r="AR3549" i="1" s="1"/>
  <c r="N3549" i="1"/>
  <c r="AQ3549" i="1" s="1"/>
  <c r="M3549" i="1"/>
  <c r="AP3549" i="1" s="1"/>
  <c r="L3549" i="1"/>
  <c r="AO3549" i="1" s="1"/>
  <c r="A5128" i="1"/>
  <c r="AM5127" i="1"/>
  <c r="AS3199" i="1"/>
  <c r="Q3199" i="1"/>
  <c r="Q4191" i="1"/>
  <c r="AS4191" i="1"/>
  <c r="Q4340" i="1"/>
  <c r="AS4340" i="1"/>
  <c r="Z2360" i="1"/>
  <c r="Y2361" i="1"/>
  <c r="A4128" i="1"/>
  <c r="AM4127" i="1"/>
  <c r="Z3203" i="1"/>
  <c r="Y3204" i="1"/>
  <c r="Q4539" i="1"/>
  <c r="AS4539" i="1"/>
  <c r="Q3547" i="1"/>
  <c r="AS3547" i="1"/>
  <c r="N5533" i="1"/>
  <c r="AQ5533" i="1" s="1"/>
  <c r="M5533" i="1"/>
  <c r="AP5533" i="1" s="1"/>
  <c r="L5533" i="1"/>
  <c r="AO5533" i="1" s="1"/>
  <c r="J5533" i="1"/>
  <c r="O5533" i="1"/>
  <c r="AR5533" i="1" s="1"/>
  <c r="AS5332" i="1"/>
  <c r="Q5332" i="1"/>
  <c r="Z4344" i="1"/>
  <c r="Y4345" i="1"/>
  <c r="Q3100" i="1"/>
  <c r="AS3100" i="1"/>
  <c r="P3200" i="1"/>
  <c r="AN3200" i="1"/>
  <c r="O3201" i="1"/>
  <c r="AR3201" i="1" s="1"/>
  <c r="N3201" i="1"/>
  <c r="AQ3201" i="1" s="1"/>
  <c r="M3201" i="1"/>
  <c r="AP3201" i="1" s="1"/>
  <c r="J3201" i="1"/>
  <c r="L3201" i="1"/>
  <c r="AO3201" i="1" s="1"/>
  <c r="M4342" i="1"/>
  <c r="AP4342" i="1" s="1"/>
  <c r="L4342" i="1"/>
  <c r="AO4342" i="1" s="1"/>
  <c r="O4342" i="1"/>
  <c r="AR4342" i="1" s="1"/>
  <c r="N4342" i="1"/>
  <c r="AQ4342" i="1" s="1"/>
  <c r="J4342" i="1"/>
  <c r="Z4543" i="1"/>
  <c r="Y4544" i="1"/>
  <c r="AN3548" i="1"/>
  <c r="P3548" i="1"/>
  <c r="Z5088" i="1"/>
  <c r="Y5089" i="1"/>
  <c r="P4192" i="1"/>
  <c r="AN4192" i="1"/>
  <c r="Q4092" i="1"/>
  <c r="AS4092" i="1"/>
  <c r="Q5531" i="1"/>
  <c r="AS5531" i="1"/>
  <c r="P4093" i="1"/>
  <c r="AN4093" i="1"/>
  <c r="P5085" i="1"/>
  <c r="AN5085" i="1"/>
  <c r="P2357" i="1"/>
  <c r="AN2357" i="1"/>
  <c r="Z3352" i="1"/>
  <c r="Y3353" i="1"/>
  <c r="A2128" i="1"/>
  <c r="AM2127" i="1"/>
  <c r="M3350" i="1"/>
  <c r="AP3350" i="1" s="1"/>
  <c r="J3350" i="1"/>
  <c r="L3350" i="1"/>
  <c r="AO3350" i="1" s="1"/>
  <c r="O3350" i="1"/>
  <c r="AR3350" i="1" s="1"/>
  <c r="N3350" i="1"/>
  <c r="AQ3350" i="1" s="1"/>
  <c r="Q2555" i="1"/>
  <c r="AS2555" i="1"/>
  <c r="P5532" i="1"/>
  <c r="AN5532" i="1"/>
  <c r="P5333" i="1"/>
  <c r="AN5333" i="1"/>
  <c r="AN5184" i="1"/>
  <c r="P5184" i="1"/>
  <c r="Z3551" i="1"/>
  <c r="Y3552" i="1"/>
  <c r="P2556" i="1"/>
  <c r="AN2556" i="1"/>
  <c r="Z5336" i="1"/>
  <c r="Y5337" i="1"/>
  <c r="N5334" i="1"/>
  <c r="AQ5334" i="1" s="1"/>
  <c r="O5334" i="1"/>
  <c r="AR5334" i="1" s="1"/>
  <c r="M5334" i="1"/>
  <c r="AP5334" i="1" s="1"/>
  <c r="L5334" i="1"/>
  <c r="AO5334" i="1" s="1"/>
  <c r="J5334" i="1"/>
  <c r="L2557" i="1"/>
  <c r="AO2557" i="1" s="1"/>
  <c r="J2557" i="1"/>
  <c r="O2557" i="1"/>
  <c r="AR2557" i="1" s="1"/>
  <c r="N2557" i="1"/>
  <c r="AQ2557" i="1" s="1"/>
  <c r="M2557" i="1"/>
  <c r="AP2557" i="1" s="1"/>
  <c r="O5086" i="1"/>
  <c r="AR5086" i="1" s="1"/>
  <c r="N5086" i="1"/>
  <c r="AQ5086" i="1" s="1"/>
  <c r="J5086" i="1"/>
  <c r="M5086" i="1"/>
  <c r="AP5086" i="1" s="1"/>
  <c r="L5086" i="1"/>
  <c r="AO5086" i="1" s="1"/>
  <c r="Q5084" i="1"/>
  <c r="AS5084" i="1"/>
  <c r="Z5187" i="1"/>
  <c r="Y5188" i="1"/>
  <c r="Q2356" i="1"/>
  <c r="AS2356" i="1"/>
  <c r="AN4341" i="1"/>
  <c r="P4341" i="1"/>
  <c r="N4193" i="1"/>
  <c r="AQ4193" i="1" s="1"/>
  <c r="M4193" i="1"/>
  <c r="AP4193" i="1" s="1"/>
  <c r="L4193" i="1"/>
  <c r="AO4193" i="1" s="1"/>
  <c r="J4193" i="1"/>
  <c r="O4193" i="1"/>
  <c r="AR4193" i="1" s="1"/>
  <c r="P2208" i="1"/>
  <c r="AN2208" i="1"/>
  <c r="AN3101" i="1"/>
  <c r="P3101" i="1"/>
  <c r="Z5535" i="1"/>
  <c r="Y5536" i="1"/>
  <c r="Z2211" i="1"/>
  <c r="Y2212" i="1"/>
  <c r="Q5183" i="1"/>
  <c r="AS5183" i="1"/>
  <c r="Q3348" i="1"/>
  <c r="AS3348" i="1"/>
  <c r="A1128" i="1"/>
  <c r="AM1127" i="1"/>
  <c r="Y2560" i="1"/>
  <c r="Z2559" i="1"/>
  <c r="AN3349" i="1"/>
  <c r="P3349" i="1"/>
  <c r="AN4540" i="1"/>
  <c r="P4540" i="1"/>
  <c r="Y4196" i="1"/>
  <c r="Z4195" i="1"/>
  <c r="Z4096" i="1"/>
  <c r="Y4097" i="1"/>
  <c r="J4541" i="1"/>
  <c r="N4541" i="1"/>
  <c r="AQ4541" i="1" s="1"/>
  <c r="M4541" i="1"/>
  <c r="AP4541" i="1" s="1"/>
  <c r="L4541" i="1"/>
  <c r="AO4541" i="1" s="1"/>
  <c r="O4541" i="1"/>
  <c r="AR4541" i="1" s="1"/>
  <c r="O2358" i="1"/>
  <c r="AR2358" i="1" s="1"/>
  <c r="N2358" i="1"/>
  <c r="AQ2358" i="1" s="1"/>
  <c r="M2358" i="1"/>
  <c r="AP2358" i="1" s="1"/>
  <c r="L2358" i="1"/>
  <c r="AO2358" i="1" s="1"/>
  <c r="J2358" i="1"/>
  <c r="J2209" i="1"/>
  <c r="O2209" i="1"/>
  <c r="AR2209" i="1" s="1"/>
  <c r="N2209" i="1"/>
  <c r="AQ2209" i="1" s="1"/>
  <c r="L2209" i="1"/>
  <c r="AO2209" i="1" s="1"/>
  <c r="M2209" i="1"/>
  <c r="AP2209" i="1" s="1"/>
  <c r="K1367" i="1"/>
  <c r="I1367" i="1"/>
  <c r="I1566" i="1"/>
  <c r="K1566" i="1"/>
  <c r="K1218" i="1"/>
  <c r="I1218" i="1"/>
  <c r="Z1567" i="1"/>
  <c r="Y1568" i="1"/>
  <c r="Y1220" i="1"/>
  <c r="Z1219" i="1"/>
  <c r="AS1563" i="1"/>
  <c r="Q1563" i="1"/>
  <c r="P1216" i="1"/>
  <c r="AN1216" i="1"/>
  <c r="M1366" i="1"/>
  <c r="AP1366" i="1" s="1"/>
  <c r="L1366" i="1"/>
  <c r="AO1366" i="1" s="1"/>
  <c r="J1366" i="1"/>
  <c r="O1366" i="1"/>
  <c r="AR1366" i="1" s="1"/>
  <c r="N1366" i="1"/>
  <c r="AQ1366" i="1" s="1"/>
  <c r="AN1365" i="1"/>
  <c r="P1365" i="1"/>
  <c r="AN1564" i="1"/>
  <c r="P1564" i="1"/>
  <c r="M1565" i="1"/>
  <c r="AP1565" i="1" s="1"/>
  <c r="O1565" i="1"/>
  <c r="AR1565" i="1" s="1"/>
  <c r="N1565" i="1"/>
  <c r="AQ1565" i="1" s="1"/>
  <c r="L1565" i="1"/>
  <c r="AO1565" i="1" s="1"/>
  <c r="J1565" i="1"/>
  <c r="AS1215" i="1"/>
  <c r="Q1215" i="1"/>
  <c r="AS1364" i="1"/>
  <c r="Q1364" i="1"/>
  <c r="J1217" i="1"/>
  <c r="O1217" i="1"/>
  <c r="AR1217" i="1" s="1"/>
  <c r="N1217" i="1"/>
  <c r="AQ1217" i="1" s="1"/>
  <c r="M1217" i="1"/>
  <c r="AP1217" i="1" s="1"/>
  <c r="L1217" i="1"/>
  <c r="AO1217" i="1" s="1"/>
  <c r="Y1369" i="1"/>
  <c r="Z1368" i="1"/>
  <c r="AN224" i="1"/>
  <c r="Q371" i="1"/>
  <c r="AN373" i="1"/>
  <c r="AN572" i="1"/>
  <c r="AS570" i="1"/>
  <c r="Q222" i="1"/>
  <c r="K374" i="1"/>
  <c r="K573" i="1"/>
  <c r="K225" i="1"/>
  <c r="AS222" i="1"/>
  <c r="I374" i="1"/>
  <c r="J374" i="1" s="1"/>
  <c r="I573" i="1"/>
  <c r="J573" i="1" s="1"/>
  <c r="I225" i="1"/>
  <c r="J225" i="1" s="1"/>
  <c r="AS371" i="1"/>
  <c r="Q570" i="1"/>
  <c r="P223" i="1"/>
  <c r="P372" i="1"/>
  <c r="P571" i="1"/>
  <c r="Z226" i="1"/>
  <c r="Y227" i="1"/>
  <c r="Y376" i="1"/>
  <c r="Z375" i="1"/>
  <c r="N572" i="1"/>
  <c r="AQ572" i="1" s="1"/>
  <c r="M572" i="1"/>
  <c r="AP572" i="1" s="1"/>
  <c r="O572" i="1"/>
  <c r="AR572" i="1" s="1"/>
  <c r="L572" i="1"/>
  <c r="AO572" i="1" s="1"/>
  <c r="Z574" i="1"/>
  <c r="Y575" i="1"/>
  <c r="O224" i="1"/>
  <c r="AR224" i="1" s="1"/>
  <c r="L224" i="1"/>
  <c r="AO224" i="1" s="1"/>
  <c r="N224" i="1"/>
  <c r="AQ224" i="1" s="1"/>
  <c r="M224" i="1"/>
  <c r="AP224" i="1" s="1"/>
  <c r="N373" i="1"/>
  <c r="AQ373" i="1" s="1"/>
  <c r="L373" i="1"/>
  <c r="AO373" i="1" s="1"/>
  <c r="O373" i="1"/>
  <c r="AR373" i="1" s="1"/>
  <c r="M373" i="1"/>
  <c r="AP373" i="1" s="1"/>
  <c r="R3203" i="1"/>
  <c r="V3203" i="1"/>
  <c r="E3203" i="1"/>
  <c r="F3203" i="1"/>
  <c r="U3203" i="1"/>
  <c r="T3203" i="1"/>
  <c r="S3203" i="1"/>
  <c r="F4543" i="1"/>
  <c r="E4543" i="1"/>
  <c r="T4543" i="1"/>
  <c r="U4543" i="1"/>
  <c r="S4543" i="1"/>
  <c r="V4543" i="1"/>
  <c r="R4543" i="1"/>
  <c r="R5535" i="1"/>
  <c r="U5535" i="1"/>
  <c r="V5535" i="1"/>
  <c r="E5535" i="1"/>
  <c r="F5535" i="1"/>
  <c r="T5535" i="1"/>
  <c r="S5535" i="1"/>
  <c r="R4096" i="1"/>
  <c r="U4096" i="1"/>
  <c r="F4096" i="1"/>
  <c r="E4096" i="1"/>
  <c r="V4096" i="1"/>
  <c r="T4096" i="1"/>
  <c r="S4096" i="1"/>
  <c r="V5336" i="1"/>
  <c r="S5336" i="1"/>
  <c r="R5336" i="1"/>
  <c r="F5336" i="1"/>
  <c r="U5336" i="1"/>
  <c r="E5336" i="1"/>
  <c r="T5336" i="1"/>
  <c r="T2360" i="1"/>
  <c r="R2360" i="1"/>
  <c r="S2360" i="1"/>
  <c r="V2360" i="1"/>
  <c r="F2360" i="1"/>
  <c r="U2360" i="1"/>
  <c r="E2360" i="1"/>
  <c r="R3551" i="1"/>
  <c r="V3551" i="1"/>
  <c r="F3551" i="1"/>
  <c r="E3551" i="1"/>
  <c r="T3551" i="1"/>
  <c r="U3551" i="1"/>
  <c r="S3551" i="1"/>
  <c r="U2211" i="1"/>
  <c r="F2211" i="1"/>
  <c r="R2211" i="1"/>
  <c r="E2211" i="1"/>
  <c r="V2211" i="1"/>
  <c r="T2211" i="1"/>
  <c r="S2211" i="1"/>
  <c r="U5088" i="1"/>
  <c r="S5088" i="1"/>
  <c r="T5088" i="1"/>
  <c r="R5088" i="1"/>
  <c r="E5088" i="1"/>
  <c r="V5088" i="1"/>
  <c r="F5088" i="1"/>
  <c r="V4195" i="1"/>
  <c r="U4195" i="1"/>
  <c r="F4195" i="1"/>
  <c r="R4195" i="1"/>
  <c r="S4195" i="1"/>
  <c r="E4195" i="1"/>
  <c r="T4195" i="1"/>
  <c r="V5187" i="1"/>
  <c r="R5187" i="1"/>
  <c r="F5187" i="1"/>
  <c r="U5187" i="1"/>
  <c r="E5187" i="1"/>
  <c r="T5187" i="1"/>
  <c r="S5187" i="1"/>
  <c r="S4344" i="1"/>
  <c r="U4344" i="1"/>
  <c r="T4344" i="1"/>
  <c r="F4344" i="1"/>
  <c r="V4344" i="1"/>
  <c r="R4344" i="1"/>
  <c r="E4344" i="1"/>
  <c r="E2559" i="1"/>
  <c r="U2559" i="1"/>
  <c r="T2559" i="1"/>
  <c r="S2559" i="1"/>
  <c r="F2559" i="1"/>
  <c r="V2559" i="1"/>
  <c r="R2559" i="1"/>
  <c r="F3352" i="1"/>
  <c r="E3352" i="1"/>
  <c r="R3352" i="1"/>
  <c r="V3352" i="1"/>
  <c r="U3352" i="1"/>
  <c r="S3352" i="1"/>
  <c r="T3352" i="1"/>
  <c r="U1368" i="1"/>
  <c r="R1368" i="1"/>
  <c r="E1368" i="1"/>
  <c r="V1368" i="1"/>
  <c r="T1368" i="1"/>
  <c r="S1368" i="1"/>
  <c r="F1368" i="1"/>
  <c r="S1219" i="1"/>
  <c r="U1219" i="1"/>
  <c r="E1219" i="1"/>
  <c r="R1219" i="1"/>
  <c r="T1219" i="1"/>
  <c r="F1219" i="1"/>
  <c r="V1219" i="1"/>
  <c r="V1567" i="1"/>
  <c r="T1567" i="1"/>
  <c r="U1567" i="1"/>
  <c r="S1567" i="1"/>
  <c r="E1567" i="1"/>
  <c r="R1567" i="1"/>
  <c r="F1567" i="1"/>
  <c r="U574" i="1"/>
  <c r="T574" i="1"/>
  <c r="S574" i="1"/>
  <c r="V574" i="1"/>
  <c r="R574" i="1"/>
  <c r="F574" i="1"/>
  <c r="E574" i="1"/>
  <c r="S226" i="1"/>
  <c r="R226" i="1"/>
  <c r="U226" i="1"/>
  <c r="V226" i="1"/>
  <c r="T226" i="1"/>
  <c r="F226" i="1"/>
  <c r="E226" i="1"/>
  <c r="U375" i="1"/>
  <c r="T375" i="1"/>
  <c r="S375" i="1"/>
  <c r="R375" i="1"/>
  <c r="V375" i="1"/>
  <c r="F375" i="1"/>
  <c r="E375" i="1"/>
  <c r="B375" i="4" l="1"/>
  <c r="B226" i="4"/>
  <c r="B574" i="4"/>
  <c r="A205" i="1"/>
  <c r="AM204" i="1"/>
  <c r="I3352" i="1"/>
  <c r="K3352" i="1"/>
  <c r="K2559" i="1"/>
  <c r="I2559" i="1"/>
  <c r="K4344" i="1"/>
  <c r="I4344" i="1"/>
  <c r="I5187" i="1"/>
  <c r="K5187" i="1"/>
  <c r="K4195" i="1"/>
  <c r="I4195" i="1"/>
  <c r="I5088" i="1"/>
  <c r="K5088" i="1"/>
  <c r="K2211" i="1"/>
  <c r="I2211" i="1"/>
  <c r="K3551" i="1"/>
  <c r="I3551" i="1"/>
  <c r="K2360" i="1"/>
  <c r="I2360" i="1"/>
  <c r="I5336" i="1"/>
  <c r="K5336" i="1"/>
  <c r="I4096" i="1"/>
  <c r="K4096" i="1"/>
  <c r="K5535" i="1"/>
  <c r="I5535" i="1"/>
  <c r="K4543" i="1"/>
  <c r="I4543" i="1"/>
  <c r="I3203" i="1"/>
  <c r="K3203" i="1"/>
  <c r="Z4345" i="1"/>
  <c r="Y4346" i="1"/>
  <c r="O3550" i="1"/>
  <c r="AR3550" i="1" s="1"/>
  <c r="L3550" i="1"/>
  <c r="AO3550" i="1" s="1"/>
  <c r="J3550" i="1"/>
  <c r="N3550" i="1"/>
  <c r="AQ3550" i="1" s="1"/>
  <c r="M3550" i="1"/>
  <c r="AP3550" i="1" s="1"/>
  <c r="Q4192" i="1"/>
  <c r="AS4192" i="1"/>
  <c r="AS3101" i="1"/>
  <c r="Q3101" i="1"/>
  <c r="AS2556" i="1"/>
  <c r="Q2556" i="1"/>
  <c r="Z5089" i="1"/>
  <c r="Y5090" i="1"/>
  <c r="AN4342" i="1"/>
  <c r="P4342" i="1"/>
  <c r="J5087" i="1"/>
  <c r="O5087" i="1"/>
  <c r="AR5087" i="1" s="1"/>
  <c r="N5087" i="1"/>
  <c r="AQ5087" i="1" s="1"/>
  <c r="M5087" i="1"/>
  <c r="AP5087" i="1" s="1"/>
  <c r="L5087" i="1"/>
  <c r="AO5087" i="1" s="1"/>
  <c r="O5335" i="1"/>
  <c r="AR5335" i="1" s="1"/>
  <c r="N5335" i="1"/>
  <c r="AQ5335" i="1" s="1"/>
  <c r="M5335" i="1"/>
  <c r="AP5335" i="1" s="1"/>
  <c r="L5335" i="1"/>
  <c r="AO5335" i="1" s="1"/>
  <c r="J5335" i="1"/>
  <c r="P5086" i="1"/>
  <c r="AN5086" i="1"/>
  <c r="AN5334" i="1"/>
  <c r="P5334" i="1"/>
  <c r="AS4093" i="1"/>
  <c r="Q4093" i="1"/>
  <c r="P2209" i="1"/>
  <c r="AN2209" i="1"/>
  <c r="Q4341" i="1"/>
  <c r="AS4341" i="1"/>
  <c r="Y3553" i="1"/>
  <c r="Z3552" i="1"/>
  <c r="Q5333" i="1"/>
  <c r="AS5333" i="1"/>
  <c r="A4129" i="1"/>
  <c r="AM4128" i="1"/>
  <c r="O4343" i="1"/>
  <c r="AR4343" i="1" s="1"/>
  <c r="L4343" i="1"/>
  <c r="AO4343" i="1" s="1"/>
  <c r="J4343" i="1"/>
  <c r="N4343" i="1"/>
  <c r="AQ4343" i="1" s="1"/>
  <c r="M4343" i="1"/>
  <c r="AP4343" i="1" s="1"/>
  <c r="Y5338" i="1"/>
  <c r="Z5337" i="1"/>
  <c r="Z4097" i="1"/>
  <c r="Y4098" i="1"/>
  <c r="Z5536" i="1"/>
  <c r="Y5537" i="1"/>
  <c r="P2358" i="1"/>
  <c r="AN2358" i="1"/>
  <c r="Y4197" i="1"/>
  <c r="Z4196" i="1"/>
  <c r="Z2560" i="1"/>
  <c r="Y2561" i="1"/>
  <c r="AN3350" i="1"/>
  <c r="P3350" i="1"/>
  <c r="AS2357" i="1"/>
  <c r="Q2357" i="1"/>
  <c r="AN5185" i="1"/>
  <c r="P5185" i="1"/>
  <c r="N4095" i="1"/>
  <c r="AQ4095" i="1" s="1"/>
  <c r="J4095" i="1"/>
  <c r="O4095" i="1"/>
  <c r="AR4095" i="1" s="1"/>
  <c r="L4095" i="1"/>
  <c r="AO4095" i="1" s="1"/>
  <c r="M4095" i="1"/>
  <c r="AP4095" i="1" s="1"/>
  <c r="O2359" i="1"/>
  <c r="AR2359" i="1" s="1"/>
  <c r="M2359" i="1"/>
  <c r="AP2359" i="1" s="1"/>
  <c r="L2359" i="1"/>
  <c r="AO2359" i="1" s="1"/>
  <c r="J2359" i="1"/>
  <c r="N2359" i="1"/>
  <c r="AQ2359" i="1" s="1"/>
  <c r="AS4540" i="1"/>
  <c r="Q4540" i="1"/>
  <c r="A1129" i="1"/>
  <c r="AM1128" i="1"/>
  <c r="P4193" i="1"/>
  <c r="AN4193" i="1"/>
  <c r="P4541" i="1"/>
  <c r="AN4541" i="1"/>
  <c r="Y2213" i="1"/>
  <c r="Z2212" i="1"/>
  <c r="Q2208" i="1"/>
  <c r="AS2208" i="1"/>
  <c r="AS5532" i="1"/>
  <c r="Q5532" i="1"/>
  <c r="AS3548" i="1"/>
  <c r="Q3548" i="1"/>
  <c r="Z2361" i="1"/>
  <c r="Y2362" i="1"/>
  <c r="M5186" i="1"/>
  <c r="AP5186" i="1" s="1"/>
  <c r="L5186" i="1"/>
  <c r="AO5186" i="1" s="1"/>
  <c r="J5186" i="1"/>
  <c r="O5186" i="1"/>
  <c r="AR5186" i="1" s="1"/>
  <c r="N5186" i="1"/>
  <c r="AQ5186" i="1" s="1"/>
  <c r="L3351" i="1"/>
  <c r="AO3351" i="1" s="1"/>
  <c r="J3351" i="1"/>
  <c r="O3351" i="1"/>
  <c r="AR3351" i="1" s="1"/>
  <c r="M3351" i="1"/>
  <c r="AP3351" i="1" s="1"/>
  <c r="N3351" i="1"/>
  <c r="AQ3351" i="1" s="1"/>
  <c r="L5534" i="1"/>
  <c r="AO5534" i="1" s="1"/>
  <c r="J5534" i="1"/>
  <c r="O5534" i="1"/>
  <c r="AR5534" i="1" s="1"/>
  <c r="N5534" i="1"/>
  <c r="AQ5534" i="1" s="1"/>
  <c r="M5534" i="1"/>
  <c r="AP5534" i="1" s="1"/>
  <c r="AS5085" i="1"/>
  <c r="Q5085" i="1"/>
  <c r="Q3200" i="1"/>
  <c r="AS3200" i="1"/>
  <c r="O3202" i="1"/>
  <c r="AR3202" i="1" s="1"/>
  <c r="M3202" i="1"/>
  <c r="AP3202" i="1" s="1"/>
  <c r="J3202" i="1"/>
  <c r="L3202" i="1"/>
  <c r="AO3202" i="1" s="1"/>
  <c r="N3202" i="1"/>
  <c r="AQ3202" i="1" s="1"/>
  <c r="Y4545" i="1"/>
  <c r="Z4544" i="1"/>
  <c r="P5533" i="1"/>
  <c r="AN5533" i="1"/>
  <c r="Z3204" i="1"/>
  <c r="Y3205" i="1"/>
  <c r="P3549" i="1"/>
  <c r="AN3549" i="1"/>
  <c r="AN4094" i="1"/>
  <c r="P4094" i="1"/>
  <c r="M4542" i="1"/>
  <c r="AP4542" i="1" s="1"/>
  <c r="L4542" i="1"/>
  <c r="AO4542" i="1" s="1"/>
  <c r="O4542" i="1"/>
  <c r="AR4542" i="1" s="1"/>
  <c r="N4542" i="1"/>
  <c r="AQ4542" i="1" s="1"/>
  <c r="J4542" i="1"/>
  <c r="M2558" i="1"/>
  <c r="AP2558" i="1" s="1"/>
  <c r="L2558" i="1"/>
  <c r="AO2558" i="1" s="1"/>
  <c r="J2558" i="1"/>
  <c r="O2558" i="1"/>
  <c r="AR2558" i="1" s="1"/>
  <c r="N2558" i="1"/>
  <c r="AQ2558" i="1" s="1"/>
  <c r="M4194" i="1"/>
  <c r="AP4194" i="1" s="1"/>
  <c r="L4194" i="1"/>
  <c r="AO4194" i="1" s="1"/>
  <c r="N4194" i="1"/>
  <c r="AQ4194" i="1" s="1"/>
  <c r="J4194" i="1"/>
  <c r="O4194" i="1"/>
  <c r="AR4194" i="1" s="1"/>
  <c r="AN2557" i="1"/>
  <c r="P2557" i="1"/>
  <c r="Q5184" i="1"/>
  <c r="AS5184" i="1"/>
  <c r="A2129" i="1"/>
  <c r="AM2128" i="1"/>
  <c r="AS3349" i="1"/>
  <c r="Q3349" i="1"/>
  <c r="Z5188" i="1"/>
  <c r="Y5189" i="1"/>
  <c r="Y3354" i="1"/>
  <c r="Z3353" i="1"/>
  <c r="P3201" i="1"/>
  <c r="AN3201" i="1"/>
  <c r="A5129" i="1"/>
  <c r="AM5128" i="1"/>
  <c r="A3129" i="1"/>
  <c r="AM3128" i="1"/>
  <c r="N2210" i="1"/>
  <c r="AQ2210" i="1" s="1"/>
  <c r="M2210" i="1"/>
  <c r="AP2210" i="1" s="1"/>
  <c r="J2210" i="1"/>
  <c r="L2210" i="1"/>
  <c r="AO2210" i="1" s="1"/>
  <c r="O2210" i="1"/>
  <c r="AR2210" i="1" s="1"/>
  <c r="K1567" i="1"/>
  <c r="I1567" i="1"/>
  <c r="I1219" i="1"/>
  <c r="K1219" i="1"/>
  <c r="I1368" i="1"/>
  <c r="K1368" i="1"/>
  <c r="Z1369" i="1"/>
  <c r="Y1370" i="1"/>
  <c r="Q1365" i="1"/>
  <c r="AS1365" i="1"/>
  <c r="Q1216" i="1"/>
  <c r="AS1216" i="1"/>
  <c r="AN1565" i="1"/>
  <c r="P1565" i="1"/>
  <c r="O1218" i="1"/>
  <c r="AR1218" i="1" s="1"/>
  <c r="N1218" i="1"/>
  <c r="AQ1218" i="1" s="1"/>
  <c r="J1218" i="1"/>
  <c r="M1218" i="1"/>
  <c r="AP1218" i="1" s="1"/>
  <c r="L1218" i="1"/>
  <c r="AO1218" i="1" s="1"/>
  <c r="AN1217" i="1"/>
  <c r="P1217" i="1"/>
  <c r="AN1366" i="1"/>
  <c r="P1366" i="1"/>
  <c r="O1566" i="1"/>
  <c r="AR1566" i="1" s="1"/>
  <c r="J1566" i="1"/>
  <c r="N1566" i="1"/>
  <c r="AQ1566" i="1" s="1"/>
  <c r="M1566" i="1"/>
  <c r="AP1566" i="1" s="1"/>
  <c r="L1566" i="1"/>
  <c r="AO1566" i="1" s="1"/>
  <c r="Y1221" i="1"/>
  <c r="Z1220" i="1"/>
  <c r="J1367" i="1"/>
  <c r="O1367" i="1"/>
  <c r="AR1367" i="1" s="1"/>
  <c r="N1367" i="1"/>
  <c r="AQ1367" i="1" s="1"/>
  <c r="M1367" i="1"/>
  <c r="AP1367" i="1" s="1"/>
  <c r="L1367" i="1"/>
  <c r="AO1367" i="1" s="1"/>
  <c r="Q1564" i="1"/>
  <c r="AS1564" i="1"/>
  <c r="Y1569" i="1"/>
  <c r="Z1568" i="1"/>
  <c r="AN374" i="1"/>
  <c r="Q571" i="1"/>
  <c r="AN225" i="1"/>
  <c r="AS223" i="1"/>
  <c r="AN573" i="1"/>
  <c r="Q372" i="1"/>
  <c r="K375" i="1"/>
  <c r="K226" i="1"/>
  <c r="K574" i="1"/>
  <c r="Q223" i="1"/>
  <c r="I375" i="1"/>
  <c r="J375" i="1" s="1"/>
  <c r="I226" i="1"/>
  <c r="J226" i="1" s="1"/>
  <c r="I574" i="1"/>
  <c r="J574" i="1" s="1"/>
  <c r="AS571" i="1"/>
  <c r="AS372" i="1"/>
  <c r="P224" i="1"/>
  <c r="P373" i="1"/>
  <c r="P572" i="1"/>
  <c r="Z575" i="1"/>
  <c r="Y576" i="1"/>
  <c r="O573" i="1"/>
  <c r="AR573" i="1" s="1"/>
  <c r="L573" i="1"/>
  <c r="AO573" i="1" s="1"/>
  <c r="N573" i="1"/>
  <c r="AQ573" i="1" s="1"/>
  <c r="M573" i="1"/>
  <c r="AP573" i="1" s="1"/>
  <c r="Z376" i="1"/>
  <c r="Y377" i="1"/>
  <c r="M374" i="1"/>
  <c r="AP374" i="1" s="1"/>
  <c r="N374" i="1"/>
  <c r="AQ374" i="1" s="1"/>
  <c r="L374" i="1"/>
  <c r="AO374" i="1" s="1"/>
  <c r="O374" i="1"/>
  <c r="AR374" i="1" s="1"/>
  <c r="Y228" i="1"/>
  <c r="Z227" i="1"/>
  <c r="L225" i="1"/>
  <c r="AO225" i="1" s="1"/>
  <c r="O225" i="1"/>
  <c r="AR225" i="1" s="1"/>
  <c r="M225" i="1"/>
  <c r="AP225" i="1" s="1"/>
  <c r="N225" i="1"/>
  <c r="AQ225" i="1" s="1"/>
  <c r="S3204" i="1"/>
  <c r="R3204" i="1"/>
  <c r="T3204" i="1"/>
  <c r="V3204" i="1"/>
  <c r="U3204" i="1"/>
  <c r="E3204" i="1"/>
  <c r="F3204" i="1"/>
  <c r="R5089" i="1"/>
  <c r="T5089" i="1"/>
  <c r="U5089" i="1"/>
  <c r="E5089" i="1"/>
  <c r="V5089" i="1"/>
  <c r="F5089" i="1"/>
  <c r="S5089" i="1"/>
  <c r="V5536" i="1"/>
  <c r="R5536" i="1"/>
  <c r="F5536" i="1"/>
  <c r="T5536" i="1"/>
  <c r="U5536" i="1"/>
  <c r="S5536" i="1"/>
  <c r="E5536" i="1"/>
  <c r="T2560" i="1"/>
  <c r="R2560" i="1"/>
  <c r="V2560" i="1"/>
  <c r="F2560" i="1"/>
  <c r="E2560" i="1"/>
  <c r="S2560" i="1"/>
  <c r="U2560" i="1"/>
  <c r="V4345" i="1"/>
  <c r="R4345" i="1"/>
  <c r="S4345" i="1"/>
  <c r="T4345" i="1"/>
  <c r="F4345" i="1"/>
  <c r="U4345" i="1"/>
  <c r="E4345" i="1"/>
  <c r="U4544" i="1"/>
  <c r="T4544" i="1"/>
  <c r="E4544" i="1"/>
  <c r="R4544" i="1"/>
  <c r="S4544" i="1"/>
  <c r="V4544" i="1"/>
  <c r="F4544" i="1"/>
  <c r="E5337" i="1"/>
  <c r="V5337" i="1"/>
  <c r="F5337" i="1"/>
  <c r="U5337" i="1"/>
  <c r="S5337" i="1"/>
  <c r="R5337" i="1"/>
  <c r="T5337" i="1"/>
  <c r="F3353" i="1"/>
  <c r="E3353" i="1"/>
  <c r="T3353" i="1"/>
  <c r="R3353" i="1"/>
  <c r="V3353" i="1"/>
  <c r="U3353" i="1"/>
  <c r="S3353" i="1"/>
  <c r="R2212" i="1"/>
  <c r="F2212" i="1"/>
  <c r="T2212" i="1"/>
  <c r="U2212" i="1"/>
  <c r="V2212" i="1"/>
  <c r="E2212" i="1"/>
  <c r="S2212" i="1"/>
  <c r="R2361" i="1"/>
  <c r="U2361" i="1"/>
  <c r="E2361" i="1"/>
  <c r="V2361" i="1"/>
  <c r="S2361" i="1"/>
  <c r="F2361" i="1"/>
  <c r="T2361" i="1"/>
  <c r="U3552" i="1"/>
  <c r="R3552" i="1"/>
  <c r="S3552" i="1"/>
  <c r="T3552" i="1"/>
  <c r="V3552" i="1"/>
  <c r="F3552" i="1"/>
  <c r="E3552" i="1"/>
  <c r="V4097" i="1"/>
  <c r="F4097" i="1"/>
  <c r="U4097" i="1"/>
  <c r="E4097" i="1"/>
  <c r="T4097" i="1"/>
  <c r="R4097" i="1"/>
  <c r="S4097" i="1"/>
  <c r="T4196" i="1"/>
  <c r="V4196" i="1"/>
  <c r="S4196" i="1"/>
  <c r="R4196" i="1"/>
  <c r="F4196" i="1"/>
  <c r="E4196" i="1"/>
  <c r="U4196" i="1"/>
  <c r="T5188" i="1"/>
  <c r="V5188" i="1"/>
  <c r="R5188" i="1"/>
  <c r="E5188" i="1"/>
  <c r="S5188" i="1"/>
  <c r="F5188" i="1"/>
  <c r="U5188" i="1"/>
  <c r="V1568" i="1"/>
  <c r="U1568" i="1"/>
  <c r="E1568" i="1"/>
  <c r="F1568" i="1"/>
  <c r="R1568" i="1"/>
  <c r="S1568" i="1"/>
  <c r="T1568" i="1"/>
  <c r="F1369" i="1"/>
  <c r="R1369" i="1"/>
  <c r="U1369" i="1"/>
  <c r="E1369" i="1"/>
  <c r="T1369" i="1"/>
  <c r="S1369" i="1"/>
  <c r="V1369" i="1"/>
  <c r="R1220" i="1"/>
  <c r="E1220" i="1"/>
  <c r="F1220" i="1"/>
  <c r="S1220" i="1"/>
  <c r="T1220" i="1"/>
  <c r="V1220" i="1"/>
  <c r="U1220" i="1"/>
  <c r="V376" i="1"/>
  <c r="U376" i="1"/>
  <c r="R376" i="1"/>
  <c r="T376" i="1"/>
  <c r="S376" i="1"/>
  <c r="F376" i="1"/>
  <c r="E376" i="1"/>
  <c r="V575" i="1"/>
  <c r="S575" i="1"/>
  <c r="R575" i="1"/>
  <c r="T575" i="1"/>
  <c r="U575" i="1"/>
  <c r="F575" i="1"/>
  <c r="E575" i="1"/>
  <c r="V227" i="1"/>
  <c r="U227" i="1"/>
  <c r="T227" i="1"/>
  <c r="S227" i="1"/>
  <c r="R227" i="1"/>
  <c r="F227" i="1"/>
  <c r="E227" i="1"/>
  <c r="B227" i="4" l="1"/>
  <c r="B575" i="4"/>
  <c r="B376" i="4"/>
  <c r="A206" i="1"/>
  <c r="AM205" i="1"/>
  <c r="I5188" i="1"/>
  <c r="K5188" i="1"/>
  <c r="K4196" i="1"/>
  <c r="I4196" i="1"/>
  <c r="I4097" i="1"/>
  <c r="K4097" i="1"/>
  <c r="I3552" i="1"/>
  <c r="K3552" i="1"/>
  <c r="K2361" i="1"/>
  <c r="I2361" i="1"/>
  <c r="K2212" i="1"/>
  <c r="I2212" i="1"/>
  <c r="I3353" i="1"/>
  <c r="K3353" i="1"/>
  <c r="I5337" i="1"/>
  <c r="K5337" i="1"/>
  <c r="I4544" i="1"/>
  <c r="K4544" i="1"/>
  <c r="K4345" i="1"/>
  <c r="I4345" i="1"/>
  <c r="K2560" i="1"/>
  <c r="I2560" i="1"/>
  <c r="K5536" i="1"/>
  <c r="I5536" i="1"/>
  <c r="K5089" i="1"/>
  <c r="I5089" i="1"/>
  <c r="I3204" i="1"/>
  <c r="K3204" i="1"/>
  <c r="Y3355" i="1"/>
  <c r="Z3354" i="1"/>
  <c r="AS4094" i="1"/>
  <c r="Q4094" i="1"/>
  <c r="A1130" i="1"/>
  <c r="AM1129" i="1"/>
  <c r="L5535" i="1"/>
  <c r="AO5535" i="1" s="1"/>
  <c r="J5535" i="1"/>
  <c r="O5535" i="1"/>
  <c r="AR5535" i="1" s="1"/>
  <c r="N5535" i="1"/>
  <c r="AQ5535" i="1" s="1"/>
  <c r="M5535" i="1"/>
  <c r="AP5535" i="1" s="1"/>
  <c r="O3551" i="1"/>
  <c r="AR3551" i="1" s="1"/>
  <c r="M3551" i="1"/>
  <c r="AP3551" i="1" s="1"/>
  <c r="J3551" i="1"/>
  <c r="N3551" i="1"/>
  <c r="AQ3551" i="1" s="1"/>
  <c r="L3551" i="1"/>
  <c r="AO3551" i="1" s="1"/>
  <c r="AN3202" i="1"/>
  <c r="P3202" i="1"/>
  <c r="AN3351" i="1"/>
  <c r="P3351" i="1"/>
  <c r="P4194" i="1"/>
  <c r="AN4194" i="1"/>
  <c r="Q5533" i="1"/>
  <c r="AS5533" i="1"/>
  <c r="Y2214" i="1"/>
  <c r="Z2213" i="1"/>
  <c r="Y4198" i="1"/>
  <c r="Z4197" i="1"/>
  <c r="Y3554" i="1"/>
  <c r="Z3553" i="1"/>
  <c r="Q5334" i="1"/>
  <c r="AS5334" i="1"/>
  <c r="N5187" i="1"/>
  <c r="AQ5187" i="1" s="1"/>
  <c r="M5187" i="1"/>
  <c r="AP5187" i="1" s="1"/>
  <c r="L5187" i="1"/>
  <c r="AO5187" i="1" s="1"/>
  <c r="O5187" i="1"/>
  <c r="AR5187" i="1" s="1"/>
  <c r="J5187" i="1"/>
  <c r="Q3350" i="1"/>
  <c r="AS3350" i="1"/>
  <c r="AS4342" i="1"/>
  <c r="Q4342" i="1"/>
  <c r="Y4347" i="1"/>
  <c r="Z4346" i="1"/>
  <c r="M2211" i="1"/>
  <c r="AP2211" i="1" s="1"/>
  <c r="L2211" i="1"/>
  <c r="AO2211" i="1" s="1"/>
  <c r="O2211" i="1"/>
  <c r="AR2211" i="1" s="1"/>
  <c r="N2211" i="1"/>
  <c r="AQ2211" i="1" s="1"/>
  <c r="J2211" i="1"/>
  <c r="N4344" i="1"/>
  <c r="AQ4344" i="1" s="1"/>
  <c r="L4344" i="1"/>
  <c r="AO4344" i="1" s="1"/>
  <c r="J4344" i="1"/>
  <c r="O4344" i="1"/>
  <c r="AR4344" i="1" s="1"/>
  <c r="M4344" i="1"/>
  <c r="AP4344" i="1" s="1"/>
  <c r="AN4542" i="1"/>
  <c r="P4542" i="1"/>
  <c r="AN5534" i="1"/>
  <c r="P5534" i="1"/>
  <c r="A3130" i="1"/>
  <c r="AM3129" i="1"/>
  <c r="A2130" i="1"/>
  <c r="AM2129" i="1"/>
  <c r="Q3549" i="1"/>
  <c r="AS3549" i="1"/>
  <c r="Y4546" i="1"/>
  <c r="Z4545" i="1"/>
  <c r="AN5186" i="1"/>
  <c r="P5186" i="1"/>
  <c r="P4095" i="1"/>
  <c r="AN4095" i="1"/>
  <c r="Q2358" i="1"/>
  <c r="AS2358" i="1"/>
  <c r="Z5338" i="1"/>
  <c r="Y5339" i="1"/>
  <c r="L4096" i="1"/>
  <c r="AO4096" i="1" s="1"/>
  <c r="J4096" i="1"/>
  <c r="N4096" i="1"/>
  <c r="AQ4096" i="1" s="1"/>
  <c r="O4096" i="1"/>
  <c r="AR4096" i="1" s="1"/>
  <c r="M4096" i="1"/>
  <c r="AP4096" i="1" s="1"/>
  <c r="Q4541" i="1"/>
  <c r="AS4541" i="1"/>
  <c r="P2359" i="1"/>
  <c r="AN2359" i="1"/>
  <c r="Y2562" i="1"/>
  <c r="Z2561" i="1"/>
  <c r="Z5537" i="1"/>
  <c r="Y5538" i="1"/>
  <c r="Q5086" i="1"/>
  <c r="AS5086" i="1"/>
  <c r="Y5091" i="1"/>
  <c r="Z5090" i="1"/>
  <c r="M2559" i="1"/>
  <c r="AP2559" i="1" s="1"/>
  <c r="J2559" i="1"/>
  <c r="N2559" i="1"/>
  <c r="AQ2559" i="1" s="1"/>
  <c r="L2559" i="1"/>
  <c r="AO2559" i="1" s="1"/>
  <c r="O2559" i="1"/>
  <c r="AR2559" i="1" s="1"/>
  <c r="A5130" i="1"/>
  <c r="AM5129" i="1"/>
  <c r="Y5190" i="1"/>
  <c r="Z5189" i="1"/>
  <c r="Y3206" i="1"/>
  <c r="Z3205" i="1"/>
  <c r="A4130" i="1"/>
  <c r="AM4129" i="1"/>
  <c r="P5335" i="1"/>
  <c r="AN5335" i="1"/>
  <c r="N3203" i="1"/>
  <c r="AQ3203" i="1" s="1"/>
  <c r="J3203" i="1"/>
  <c r="O3203" i="1"/>
  <c r="AR3203" i="1" s="1"/>
  <c r="M3203" i="1"/>
  <c r="AP3203" i="1" s="1"/>
  <c r="L3203" i="1"/>
  <c r="AO3203" i="1" s="1"/>
  <c r="N5336" i="1"/>
  <c r="AQ5336" i="1" s="1"/>
  <c r="L5336" i="1"/>
  <c r="AO5336" i="1" s="1"/>
  <c r="J5336" i="1"/>
  <c r="O5336" i="1"/>
  <c r="AR5336" i="1" s="1"/>
  <c r="M5336" i="1"/>
  <c r="AP5336" i="1" s="1"/>
  <c r="N5088" i="1"/>
  <c r="AQ5088" i="1" s="1"/>
  <c r="M5088" i="1"/>
  <c r="AP5088" i="1" s="1"/>
  <c r="L5088" i="1"/>
  <c r="AO5088" i="1" s="1"/>
  <c r="J5088" i="1"/>
  <c r="O5088" i="1"/>
  <c r="AR5088" i="1" s="1"/>
  <c r="Q2557" i="1"/>
  <c r="AS2557" i="1"/>
  <c r="Y2363" i="1"/>
  <c r="Z2362" i="1"/>
  <c r="AS4193" i="1"/>
  <c r="Q4193" i="1"/>
  <c r="AS5185" i="1"/>
  <c r="Q5185" i="1"/>
  <c r="AS2209" i="1"/>
  <c r="Q2209" i="1"/>
  <c r="AN5087" i="1"/>
  <c r="P5087" i="1"/>
  <c r="M4543" i="1"/>
  <c r="AP4543" i="1" s="1"/>
  <c r="J4543" i="1"/>
  <c r="O4543" i="1"/>
  <c r="AR4543" i="1" s="1"/>
  <c r="L4543" i="1"/>
  <c r="AO4543" i="1" s="1"/>
  <c r="N4543" i="1"/>
  <c r="AQ4543" i="1" s="1"/>
  <c r="J2360" i="1"/>
  <c r="O2360" i="1"/>
  <c r="AR2360" i="1" s="1"/>
  <c r="N2360" i="1"/>
  <c r="AQ2360" i="1" s="1"/>
  <c r="L2360" i="1"/>
  <c r="AO2360" i="1" s="1"/>
  <c r="M2360" i="1"/>
  <c r="AP2360" i="1" s="1"/>
  <c r="O4195" i="1"/>
  <c r="AR4195" i="1" s="1"/>
  <c r="M4195" i="1"/>
  <c r="AP4195" i="1" s="1"/>
  <c r="N4195" i="1"/>
  <c r="AQ4195" i="1" s="1"/>
  <c r="J4195" i="1"/>
  <c r="L4195" i="1"/>
  <c r="AO4195" i="1" s="1"/>
  <c r="P2210" i="1"/>
  <c r="AN2210" i="1"/>
  <c r="Q3201" i="1"/>
  <c r="AS3201" i="1"/>
  <c r="AN2558" i="1"/>
  <c r="P2558" i="1"/>
  <c r="Y4099" i="1"/>
  <c r="Z4098" i="1"/>
  <c r="P4343" i="1"/>
  <c r="AN4343" i="1"/>
  <c r="AN3550" i="1"/>
  <c r="P3550" i="1"/>
  <c r="M3352" i="1"/>
  <c r="AP3352" i="1" s="1"/>
  <c r="O3352" i="1"/>
  <c r="AR3352" i="1" s="1"/>
  <c r="N3352" i="1"/>
  <c r="AQ3352" i="1" s="1"/>
  <c r="L3352" i="1"/>
  <c r="AO3352" i="1" s="1"/>
  <c r="J3352" i="1"/>
  <c r="I1220" i="1"/>
  <c r="K1220" i="1"/>
  <c r="I1369" i="1"/>
  <c r="K1369" i="1"/>
  <c r="I1568" i="1"/>
  <c r="K1568" i="1"/>
  <c r="Z1569" i="1"/>
  <c r="Y1570" i="1"/>
  <c r="AS1366" i="1"/>
  <c r="Q1366" i="1"/>
  <c r="Z1370" i="1"/>
  <c r="Y1371" i="1"/>
  <c r="Q1565" i="1"/>
  <c r="AS1565" i="1"/>
  <c r="Z1221" i="1"/>
  <c r="Y1222" i="1"/>
  <c r="AS1217" i="1"/>
  <c r="Q1217" i="1"/>
  <c r="L1368" i="1"/>
  <c r="AO1368" i="1" s="1"/>
  <c r="J1368" i="1"/>
  <c r="O1368" i="1"/>
  <c r="AR1368" i="1" s="1"/>
  <c r="N1368" i="1"/>
  <c r="AQ1368" i="1" s="1"/>
  <c r="M1368" i="1"/>
  <c r="AP1368" i="1" s="1"/>
  <c r="O1219" i="1"/>
  <c r="AR1219" i="1" s="1"/>
  <c r="N1219" i="1"/>
  <c r="AQ1219" i="1" s="1"/>
  <c r="M1219" i="1"/>
  <c r="AP1219" i="1" s="1"/>
  <c r="L1219" i="1"/>
  <c r="AO1219" i="1" s="1"/>
  <c r="J1219" i="1"/>
  <c r="AN1566" i="1"/>
  <c r="P1566" i="1"/>
  <c r="AN1218" i="1"/>
  <c r="P1218" i="1"/>
  <c r="M1567" i="1"/>
  <c r="AP1567" i="1" s="1"/>
  <c r="O1567" i="1"/>
  <c r="AR1567" i="1" s="1"/>
  <c r="N1567" i="1"/>
  <c r="AQ1567" i="1" s="1"/>
  <c r="L1567" i="1"/>
  <c r="AO1567" i="1" s="1"/>
  <c r="J1567" i="1"/>
  <c r="AN1367" i="1"/>
  <c r="P1367" i="1"/>
  <c r="AN574" i="1"/>
  <c r="AN375" i="1"/>
  <c r="AN226" i="1"/>
  <c r="AS572" i="1"/>
  <c r="Q373" i="1"/>
  <c r="Q224" i="1"/>
  <c r="K227" i="1"/>
  <c r="K575" i="1"/>
  <c r="K376" i="1"/>
  <c r="Q572" i="1"/>
  <c r="I227" i="1"/>
  <c r="J227" i="1" s="1"/>
  <c r="I575" i="1"/>
  <c r="J575" i="1" s="1"/>
  <c r="I376" i="1"/>
  <c r="J376" i="1" s="1"/>
  <c r="AS373" i="1"/>
  <c r="P374" i="1"/>
  <c r="AS224" i="1"/>
  <c r="P225" i="1"/>
  <c r="P573" i="1"/>
  <c r="N226" i="1"/>
  <c r="AQ226" i="1" s="1"/>
  <c r="M226" i="1"/>
  <c r="AP226" i="1" s="1"/>
  <c r="L226" i="1"/>
  <c r="AO226" i="1" s="1"/>
  <c r="O226" i="1"/>
  <c r="AR226" i="1" s="1"/>
  <c r="Z576" i="1"/>
  <c r="Y577" i="1"/>
  <c r="L375" i="1"/>
  <c r="AO375" i="1" s="1"/>
  <c r="O375" i="1"/>
  <c r="AR375" i="1" s="1"/>
  <c r="N375" i="1"/>
  <c r="AQ375" i="1" s="1"/>
  <c r="M375" i="1"/>
  <c r="AP375" i="1" s="1"/>
  <c r="Y378" i="1"/>
  <c r="Z377" i="1"/>
  <c r="Z228" i="1"/>
  <c r="Y229" i="1"/>
  <c r="L574" i="1"/>
  <c r="AO574" i="1" s="1"/>
  <c r="N574" i="1"/>
  <c r="AQ574" i="1" s="1"/>
  <c r="O574" i="1"/>
  <c r="AR574" i="1" s="1"/>
  <c r="M574" i="1"/>
  <c r="AP574" i="1" s="1"/>
  <c r="S4346" i="1"/>
  <c r="R4346" i="1"/>
  <c r="F4346" i="1"/>
  <c r="T4346" i="1"/>
  <c r="E4346" i="1"/>
  <c r="U4346" i="1"/>
  <c r="V4346" i="1"/>
  <c r="S5537" i="1"/>
  <c r="R5537" i="1"/>
  <c r="V5537" i="1"/>
  <c r="F5537" i="1"/>
  <c r="T5537" i="1"/>
  <c r="E5537" i="1"/>
  <c r="U5537" i="1"/>
  <c r="V3553" i="1"/>
  <c r="F3553" i="1"/>
  <c r="U3553" i="1"/>
  <c r="E3553" i="1"/>
  <c r="R3553" i="1"/>
  <c r="T3553" i="1"/>
  <c r="S3553" i="1"/>
  <c r="R4545" i="1"/>
  <c r="E4545" i="1"/>
  <c r="V4545" i="1"/>
  <c r="U4545" i="1"/>
  <c r="F4545" i="1"/>
  <c r="S4545" i="1"/>
  <c r="T4545" i="1"/>
  <c r="U5338" i="1"/>
  <c r="R5338" i="1"/>
  <c r="E5338" i="1"/>
  <c r="T5338" i="1"/>
  <c r="S5338" i="1"/>
  <c r="F5338" i="1"/>
  <c r="V5338" i="1"/>
  <c r="E4098" i="1"/>
  <c r="T4098" i="1"/>
  <c r="S4098" i="1"/>
  <c r="F4098" i="1"/>
  <c r="R4098" i="1"/>
  <c r="U4098" i="1"/>
  <c r="V4098" i="1"/>
  <c r="R2213" i="1"/>
  <c r="T2213" i="1"/>
  <c r="S2213" i="1"/>
  <c r="U2213" i="1"/>
  <c r="F2213" i="1"/>
  <c r="E2213" i="1"/>
  <c r="V2213" i="1"/>
  <c r="S5189" i="1"/>
  <c r="F5189" i="1"/>
  <c r="U5189" i="1"/>
  <c r="V5189" i="1"/>
  <c r="T5189" i="1"/>
  <c r="E5189" i="1"/>
  <c r="R5189" i="1"/>
  <c r="V4197" i="1"/>
  <c r="T4197" i="1"/>
  <c r="U4197" i="1"/>
  <c r="E4197" i="1"/>
  <c r="F4197" i="1"/>
  <c r="S4197" i="1"/>
  <c r="R4197" i="1"/>
  <c r="U2561" i="1"/>
  <c r="F2561" i="1"/>
  <c r="S2561" i="1"/>
  <c r="E2561" i="1"/>
  <c r="R2561" i="1"/>
  <c r="V2561" i="1"/>
  <c r="T2561" i="1"/>
  <c r="S3205" i="1"/>
  <c r="V3205" i="1"/>
  <c r="E3205" i="1"/>
  <c r="T3205" i="1"/>
  <c r="F3205" i="1"/>
  <c r="R3205" i="1"/>
  <c r="U3205" i="1"/>
  <c r="U3354" i="1"/>
  <c r="T3354" i="1"/>
  <c r="S3354" i="1"/>
  <c r="E3354" i="1"/>
  <c r="F3354" i="1"/>
  <c r="V3354" i="1"/>
  <c r="R3354" i="1"/>
  <c r="E5090" i="1"/>
  <c r="V5090" i="1"/>
  <c r="U5090" i="1"/>
  <c r="T5090" i="1"/>
  <c r="F5090" i="1"/>
  <c r="R5090" i="1"/>
  <c r="S5090" i="1"/>
  <c r="T2362" i="1"/>
  <c r="F2362" i="1"/>
  <c r="E2362" i="1"/>
  <c r="V2362" i="1"/>
  <c r="R2362" i="1"/>
  <c r="U2362" i="1"/>
  <c r="S2362" i="1"/>
  <c r="R1221" i="1"/>
  <c r="S1221" i="1"/>
  <c r="E1221" i="1"/>
  <c r="U1221" i="1"/>
  <c r="T1221" i="1"/>
  <c r="F1221" i="1"/>
  <c r="V1221" i="1"/>
  <c r="R1370" i="1"/>
  <c r="S1370" i="1"/>
  <c r="E1370" i="1"/>
  <c r="U1370" i="1"/>
  <c r="T1370" i="1"/>
  <c r="F1370" i="1"/>
  <c r="V1370" i="1"/>
  <c r="U1569" i="1"/>
  <c r="S1569" i="1"/>
  <c r="E1569" i="1"/>
  <c r="V1569" i="1"/>
  <c r="F1569" i="1"/>
  <c r="R1569" i="1"/>
  <c r="T1569" i="1"/>
  <c r="V228" i="1"/>
  <c r="U228" i="1"/>
  <c r="S228" i="1"/>
  <c r="T228" i="1"/>
  <c r="R228" i="1"/>
  <c r="F228" i="1"/>
  <c r="E228" i="1"/>
  <c r="S377" i="1"/>
  <c r="R377" i="1"/>
  <c r="U377" i="1"/>
  <c r="T377" i="1"/>
  <c r="V377" i="1"/>
  <c r="F377" i="1"/>
  <c r="E377" i="1"/>
  <c r="S576" i="1"/>
  <c r="R576" i="1"/>
  <c r="V576" i="1"/>
  <c r="U576" i="1"/>
  <c r="T576" i="1"/>
  <c r="F576" i="1"/>
  <c r="E576" i="1"/>
  <c r="B576" i="4" l="1"/>
  <c r="B377" i="4"/>
  <c r="B228" i="4"/>
  <c r="A207" i="1"/>
  <c r="AM206" i="1"/>
  <c r="I2362" i="1"/>
  <c r="K2362" i="1"/>
  <c r="K5090" i="1"/>
  <c r="I5090" i="1"/>
  <c r="K3354" i="1"/>
  <c r="I3354" i="1"/>
  <c r="I3205" i="1"/>
  <c r="K3205" i="1"/>
  <c r="K2561" i="1"/>
  <c r="I2561" i="1"/>
  <c r="K4197" i="1"/>
  <c r="I4197" i="1"/>
  <c r="I5189" i="1"/>
  <c r="K5189" i="1"/>
  <c r="K2213" i="1"/>
  <c r="I2213" i="1"/>
  <c r="I4098" i="1"/>
  <c r="K4098" i="1"/>
  <c r="I5338" i="1"/>
  <c r="K5338" i="1"/>
  <c r="K4545" i="1"/>
  <c r="I4545" i="1"/>
  <c r="I3553" i="1"/>
  <c r="K3553" i="1"/>
  <c r="K5537" i="1"/>
  <c r="I5537" i="1"/>
  <c r="I4346" i="1"/>
  <c r="K4346" i="1"/>
  <c r="Y4100" i="1"/>
  <c r="Z4099" i="1"/>
  <c r="Q2210" i="1"/>
  <c r="AS2210" i="1"/>
  <c r="Q5087" i="1"/>
  <c r="AS5087" i="1"/>
  <c r="Y2364" i="1"/>
  <c r="Z2363" i="1"/>
  <c r="A4131" i="1"/>
  <c r="AM4130" i="1"/>
  <c r="A5131" i="1"/>
  <c r="AM5130" i="1"/>
  <c r="Y4547" i="1"/>
  <c r="Z4546" i="1"/>
  <c r="Z4347" i="1"/>
  <c r="Y4348" i="1"/>
  <c r="M5536" i="1"/>
  <c r="AP5536" i="1" s="1"/>
  <c r="L5536" i="1"/>
  <c r="AO5536" i="1" s="1"/>
  <c r="N5536" i="1"/>
  <c r="AQ5536" i="1" s="1"/>
  <c r="J5536" i="1"/>
  <c r="O5536" i="1"/>
  <c r="AR5536" i="1" s="1"/>
  <c r="P4195" i="1"/>
  <c r="AN4195" i="1"/>
  <c r="AN2360" i="1"/>
  <c r="P2360" i="1"/>
  <c r="Q4542" i="1"/>
  <c r="AS4542" i="1"/>
  <c r="AN2211" i="1"/>
  <c r="P2211" i="1"/>
  <c r="AN3551" i="1"/>
  <c r="P3551" i="1"/>
  <c r="M5337" i="1"/>
  <c r="AP5337" i="1" s="1"/>
  <c r="J5337" i="1"/>
  <c r="N5337" i="1"/>
  <c r="AQ5337" i="1" s="1"/>
  <c r="L5337" i="1"/>
  <c r="AO5337" i="1" s="1"/>
  <c r="O5337" i="1"/>
  <c r="AR5337" i="1" s="1"/>
  <c r="L3552" i="1"/>
  <c r="AO3552" i="1" s="1"/>
  <c r="O3552" i="1"/>
  <c r="AR3552" i="1" s="1"/>
  <c r="M3552" i="1"/>
  <c r="AP3552" i="1" s="1"/>
  <c r="N3552" i="1"/>
  <c r="AQ3552" i="1" s="1"/>
  <c r="J3552" i="1"/>
  <c r="Q3550" i="1"/>
  <c r="AS3550" i="1"/>
  <c r="AS2558" i="1"/>
  <c r="Q2558" i="1"/>
  <c r="AN3203" i="1"/>
  <c r="P3203" i="1"/>
  <c r="Z5091" i="1"/>
  <c r="Y5092" i="1"/>
  <c r="AS4194" i="1"/>
  <c r="Q4194" i="1"/>
  <c r="Z3355" i="1"/>
  <c r="Y3356" i="1"/>
  <c r="N2560" i="1"/>
  <c r="AQ2560" i="1" s="1"/>
  <c r="L2560" i="1"/>
  <c r="AO2560" i="1" s="1"/>
  <c r="J2560" i="1"/>
  <c r="O2560" i="1"/>
  <c r="AR2560" i="1" s="1"/>
  <c r="M2560" i="1"/>
  <c r="AP2560" i="1" s="1"/>
  <c r="Z4198" i="1"/>
  <c r="Y4199" i="1"/>
  <c r="Q3351" i="1"/>
  <c r="AS3351" i="1"/>
  <c r="J3353" i="1"/>
  <c r="O3353" i="1"/>
  <c r="AR3353" i="1" s="1"/>
  <c r="N3353" i="1"/>
  <c r="AQ3353" i="1" s="1"/>
  <c r="M3353" i="1"/>
  <c r="AP3353" i="1" s="1"/>
  <c r="L3353" i="1"/>
  <c r="AO3353" i="1" s="1"/>
  <c r="J4097" i="1"/>
  <c r="O4097" i="1"/>
  <c r="AR4097" i="1" s="1"/>
  <c r="N4097" i="1"/>
  <c r="AQ4097" i="1" s="1"/>
  <c r="M4097" i="1"/>
  <c r="AP4097" i="1" s="1"/>
  <c r="L4097" i="1"/>
  <c r="AO4097" i="1" s="1"/>
  <c r="Y3207" i="1"/>
  <c r="Z3206" i="1"/>
  <c r="Z2562" i="1"/>
  <c r="Y2563" i="1"/>
  <c r="AN4096" i="1"/>
  <c r="P4096" i="1"/>
  <c r="AS4095" i="1"/>
  <c r="Q4095" i="1"/>
  <c r="AN5336" i="1"/>
  <c r="P5336" i="1"/>
  <c r="Q5186" i="1"/>
  <c r="AS5186" i="1"/>
  <c r="A2131" i="1"/>
  <c r="AM2130" i="1"/>
  <c r="M4345" i="1"/>
  <c r="AP4345" i="1" s="1"/>
  <c r="L4345" i="1"/>
  <c r="AO4345" i="1" s="1"/>
  <c r="J4345" i="1"/>
  <c r="O4345" i="1"/>
  <c r="AR4345" i="1" s="1"/>
  <c r="N4345" i="1"/>
  <c r="AQ4345" i="1" s="1"/>
  <c r="J2212" i="1"/>
  <c r="O2212" i="1"/>
  <c r="AR2212" i="1" s="1"/>
  <c r="M2212" i="1"/>
  <c r="AP2212" i="1" s="1"/>
  <c r="L2212" i="1"/>
  <c r="AO2212" i="1" s="1"/>
  <c r="N2212" i="1"/>
  <c r="AQ2212" i="1" s="1"/>
  <c r="L4196" i="1"/>
  <c r="AO4196" i="1" s="1"/>
  <c r="J4196" i="1"/>
  <c r="M4196" i="1"/>
  <c r="AP4196" i="1" s="1"/>
  <c r="O4196" i="1"/>
  <c r="AR4196" i="1" s="1"/>
  <c r="N4196" i="1"/>
  <c r="AQ4196" i="1" s="1"/>
  <c r="Q4343" i="1"/>
  <c r="AS4343" i="1"/>
  <c r="P4543" i="1"/>
  <c r="AN4543" i="1"/>
  <c r="AN2559" i="1"/>
  <c r="P2559" i="1"/>
  <c r="AS2359" i="1"/>
  <c r="Q2359" i="1"/>
  <c r="Z5339" i="1"/>
  <c r="Y5340" i="1"/>
  <c r="Q3202" i="1"/>
  <c r="AS3202" i="1"/>
  <c r="A1131" i="1"/>
  <c r="AM1130" i="1"/>
  <c r="L3204" i="1"/>
  <c r="AO3204" i="1" s="1"/>
  <c r="O3204" i="1"/>
  <c r="AR3204" i="1" s="1"/>
  <c r="M3204" i="1"/>
  <c r="AP3204" i="1" s="1"/>
  <c r="N3204" i="1"/>
  <c r="AQ3204" i="1" s="1"/>
  <c r="J3204" i="1"/>
  <c r="AN3352" i="1"/>
  <c r="P3352" i="1"/>
  <c r="P5088" i="1"/>
  <c r="AN5088" i="1"/>
  <c r="AS5335" i="1"/>
  <c r="Q5335" i="1"/>
  <c r="Z5190" i="1"/>
  <c r="Y5191" i="1"/>
  <c r="Z5538" i="1"/>
  <c r="Y5539" i="1"/>
  <c r="A3131" i="1"/>
  <c r="AM3130" i="1"/>
  <c r="AN4344" i="1"/>
  <c r="P4344" i="1"/>
  <c r="AN5187" i="1"/>
  <c r="P5187" i="1"/>
  <c r="Z2214" i="1"/>
  <c r="Y2215" i="1"/>
  <c r="N5089" i="1"/>
  <c r="AQ5089" i="1" s="1"/>
  <c r="M5089" i="1"/>
  <c r="AP5089" i="1" s="1"/>
  <c r="L5089" i="1"/>
  <c r="AO5089" i="1" s="1"/>
  <c r="O5089" i="1"/>
  <c r="AR5089" i="1" s="1"/>
  <c r="J5089" i="1"/>
  <c r="J2361" i="1"/>
  <c r="N2361" i="1"/>
  <c r="AQ2361" i="1" s="1"/>
  <c r="M2361" i="1"/>
  <c r="AP2361" i="1" s="1"/>
  <c r="L2361" i="1"/>
  <c r="AO2361" i="1" s="1"/>
  <c r="O2361" i="1"/>
  <c r="AR2361" i="1" s="1"/>
  <c r="Q5534" i="1"/>
  <c r="AS5534" i="1"/>
  <c r="Z3554" i="1"/>
  <c r="Y3555" i="1"/>
  <c r="AN5535" i="1"/>
  <c r="P5535" i="1"/>
  <c r="L4544" i="1"/>
  <c r="AO4544" i="1" s="1"/>
  <c r="M4544" i="1"/>
  <c r="AP4544" i="1" s="1"/>
  <c r="O4544" i="1"/>
  <c r="AR4544" i="1" s="1"/>
  <c r="N4544" i="1"/>
  <c r="AQ4544" i="1" s="1"/>
  <c r="J4544" i="1"/>
  <c r="N5188" i="1"/>
  <c r="AQ5188" i="1" s="1"/>
  <c r="M5188" i="1"/>
  <c r="AP5188" i="1" s="1"/>
  <c r="L5188" i="1"/>
  <c r="AO5188" i="1" s="1"/>
  <c r="O5188" i="1"/>
  <c r="AR5188" i="1" s="1"/>
  <c r="J5188" i="1"/>
  <c r="K1569" i="1"/>
  <c r="I1569" i="1"/>
  <c r="I1370" i="1"/>
  <c r="K1370" i="1"/>
  <c r="K1221" i="1"/>
  <c r="I1221" i="1"/>
  <c r="AN1567" i="1"/>
  <c r="P1567" i="1"/>
  <c r="AN1219" i="1"/>
  <c r="P1219" i="1"/>
  <c r="AN1368" i="1"/>
  <c r="P1368" i="1"/>
  <c r="Z1371" i="1"/>
  <c r="Y1372" i="1"/>
  <c r="O1568" i="1"/>
  <c r="AR1568" i="1" s="1"/>
  <c r="L1568" i="1"/>
  <c r="AO1568" i="1" s="1"/>
  <c r="J1568" i="1"/>
  <c r="N1568" i="1"/>
  <c r="AQ1568" i="1" s="1"/>
  <c r="M1568" i="1"/>
  <c r="AP1568" i="1" s="1"/>
  <c r="Q1218" i="1"/>
  <c r="AS1218" i="1"/>
  <c r="N1369" i="1"/>
  <c r="AQ1369" i="1" s="1"/>
  <c r="M1369" i="1"/>
  <c r="AP1369" i="1" s="1"/>
  <c r="L1369" i="1"/>
  <c r="AO1369" i="1" s="1"/>
  <c r="J1369" i="1"/>
  <c r="O1369" i="1"/>
  <c r="AR1369" i="1" s="1"/>
  <c r="Q1367" i="1"/>
  <c r="AS1367" i="1"/>
  <c r="Y1223" i="1"/>
  <c r="Z1222" i="1"/>
  <c r="AS1566" i="1"/>
  <c r="Q1566" i="1"/>
  <c r="Y1571" i="1"/>
  <c r="Z1570" i="1"/>
  <c r="O1220" i="1"/>
  <c r="AR1220" i="1" s="1"/>
  <c r="N1220" i="1"/>
  <c r="AQ1220" i="1" s="1"/>
  <c r="M1220" i="1"/>
  <c r="AP1220" i="1" s="1"/>
  <c r="L1220" i="1"/>
  <c r="AO1220" i="1" s="1"/>
  <c r="J1220" i="1"/>
  <c r="AN376" i="1"/>
  <c r="AN575" i="1"/>
  <c r="AN227" i="1"/>
  <c r="AS573" i="1"/>
  <c r="Q374" i="1"/>
  <c r="AS225" i="1"/>
  <c r="AS374" i="1"/>
  <c r="K576" i="1"/>
  <c r="K377" i="1"/>
  <c r="K228" i="1"/>
  <c r="I576" i="1"/>
  <c r="J576" i="1" s="1"/>
  <c r="I377" i="1"/>
  <c r="J377" i="1" s="1"/>
  <c r="I228" i="1"/>
  <c r="J228" i="1" s="1"/>
  <c r="Q573" i="1"/>
  <c r="P226" i="1"/>
  <c r="Q225" i="1"/>
  <c r="P375" i="1"/>
  <c r="P574" i="1"/>
  <c r="N376" i="1"/>
  <c r="AQ376" i="1" s="1"/>
  <c r="M376" i="1"/>
  <c r="AP376" i="1" s="1"/>
  <c r="O376" i="1"/>
  <c r="AR376" i="1" s="1"/>
  <c r="L376" i="1"/>
  <c r="AO376" i="1" s="1"/>
  <c r="Z577" i="1"/>
  <c r="Y578" i="1"/>
  <c r="Y379" i="1"/>
  <c r="Z378" i="1"/>
  <c r="O575" i="1"/>
  <c r="AR575" i="1" s="1"/>
  <c r="M575" i="1"/>
  <c r="AP575" i="1" s="1"/>
  <c r="L575" i="1"/>
  <c r="AO575" i="1" s="1"/>
  <c r="N575" i="1"/>
  <c r="AQ575" i="1" s="1"/>
  <c r="L227" i="1"/>
  <c r="AO227" i="1" s="1"/>
  <c r="M227" i="1"/>
  <c r="AP227" i="1" s="1"/>
  <c r="N227" i="1"/>
  <c r="AQ227" i="1" s="1"/>
  <c r="O227" i="1"/>
  <c r="AR227" i="1" s="1"/>
  <c r="Z229" i="1"/>
  <c r="Y230" i="1"/>
  <c r="S4347" i="1"/>
  <c r="V4347" i="1"/>
  <c r="F4347" i="1"/>
  <c r="U4347" i="1"/>
  <c r="R4347" i="1"/>
  <c r="E4347" i="1"/>
  <c r="T4347" i="1"/>
  <c r="R2562" i="1"/>
  <c r="F2562" i="1"/>
  <c r="U2562" i="1"/>
  <c r="V2562" i="1"/>
  <c r="S2562" i="1"/>
  <c r="T2562" i="1"/>
  <c r="E2562" i="1"/>
  <c r="E5339" i="1"/>
  <c r="T5339" i="1"/>
  <c r="R5339" i="1"/>
  <c r="V5339" i="1"/>
  <c r="U5339" i="1"/>
  <c r="S5339" i="1"/>
  <c r="F5339" i="1"/>
  <c r="V3355" i="1"/>
  <c r="E3355" i="1"/>
  <c r="T3355" i="1"/>
  <c r="F3355" i="1"/>
  <c r="U3355" i="1"/>
  <c r="S3355" i="1"/>
  <c r="R3355" i="1"/>
  <c r="U5091" i="1"/>
  <c r="R5091" i="1"/>
  <c r="T5091" i="1"/>
  <c r="E5091" i="1"/>
  <c r="V5091" i="1"/>
  <c r="S5091" i="1"/>
  <c r="F5091" i="1"/>
  <c r="U4198" i="1"/>
  <c r="F4198" i="1"/>
  <c r="E4198" i="1"/>
  <c r="T4198" i="1"/>
  <c r="S4198" i="1"/>
  <c r="V4198" i="1"/>
  <c r="R4198" i="1"/>
  <c r="S5190" i="1"/>
  <c r="V5190" i="1"/>
  <c r="R5190" i="1"/>
  <c r="F5190" i="1"/>
  <c r="U5190" i="1"/>
  <c r="E5190" i="1"/>
  <c r="T5190" i="1"/>
  <c r="T4099" i="1"/>
  <c r="S4099" i="1"/>
  <c r="U4099" i="1"/>
  <c r="V4099" i="1"/>
  <c r="R4099" i="1"/>
  <c r="F4099" i="1"/>
  <c r="E4099" i="1"/>
  <c r="F3206" i="1"/>
  <c r="R3206" i="1"/>
  <c r="V3206" i="1"/>
  <c r="E3206" i="1"/>
  <c r="U3206" i="1"/>
  <c r="S3206" i="1"/>
  <c r="T3206" i="1"/>
  <c r="V5538" i="1"/>
  <c r="R5538" i="1"/>
  <c r="E5538" i="1"/>
  <c r="T5538" i="1"/>
  <c r="F5538" i="1"/>
  <c r="U5538" i="1"/>
  <c r="S5538" i="1"/>
  <c r="R2363" i="1"/>
  <c r="F2363" i="1"/>
  <c r="E2363" i="1"/>
  <c r="U2363" i="1"/>
  <c r="V2363" i="1"/>
  <c r="T2363" i="1"/>
  <c r="S2363" i="1"/>
  <c r="V4546" i="1"/>
  <c r="R4546" i="1"/>
  <c r="E4546" i="1"/>
  <c r="T4546" i="1"/>
  <c r="S4546" i="1"/>
  <c r="U4546" i="1"/>
  <c r="F4546" i="1"/>
  <c r="R2214" i="1"/>
  <c r="U2214" i="1"/>
  <c r="V2214" i="1"/>
  <c r="F2214" i="1"/>
  <c r="E2214" i="1"/>
  <c r="S2214" i="1"/>
  <c r="T2214" i="1"/>
  <c r="E3554" i="1"/>
  <c r="R3554" i="1"/>
  <c r="S3554" i="1"/>
  <c r="T3554" i="1"/>
  <c r="V3554" i="1"/>
  <c r="U3554" i="1"/>
  <c r="F3554" i="1"/>
  <c r="U1371" i="1"/>
  <c r="R1371" i="1"/>
  <c r="V1371" i="1"/>
  <c r="E1371" i="1"/>
  <c r="T1371" i="1"/>
  <c r="F1371" i="1"/>
  <c r="S1371" i="1"/>
  <c r="E1570" i="1"/>
  <c r="S1570" i="1"/>
  <c r="U1570" i="1"/>
  <c r="V1570" i="1"/>
  <c r="T1570" i="1"/>
  <c r="F1570" i="1"/>
  <c r="R1570" i="1"/>
  <c r="S1222" i="1"/>
  <c r="F1222" i="1"/>
  <c r="R1222" i="1"/>
  <c r="U1222" i="1"/>
  <c r="E1222" i="1"/>
  <c r="T1222" i="1"/>
  <c r="V1222" i="1"/>
  <c r="T229" i="1"/>
  <c r="S229" i="1"/>
  <c r="R229" i="1"/>
  <c r="V229" i="1"/>
  <c r="U229" i="1"/>
  <c r="F229" i="1"/>
  <c r="E229" i="1"/>
  <c r="V577" i="1"/>
  <c r="U577" i="1"/>
  <c r="T577" i="1"/>
  <c r="S577" i="1"/>
  <c r="R577" i="1"/>
  <c r="F577" i="1"/>
  <c r="E577" i="1"/>
  <c r="V378" i="1"/>
  <c r="U378" i="1"/>
  <c r="T378" i="1"/>
  <c r="S378" i="1"/>
  <c r="R378" i="1"/>
  <c r="F378" i="1"/>
  <c r="E378" i="1"/>
  <c r="B378" i="4" l="1"/>
  <c r="B577" i="4"/>
  <c r="B229" i="4"/>
  <c r="A208" i="1"/>
  <c r="AM207" i="1"/>
  <c r="I3554" i="1"/>
  <c r="K3554" i="1"/>
  <c r="K2214" i="1"/>
  <c r="I2214" i="1"/>
  <c r="I4546" i="1"/>
  <c r="K4546" i="1"/>
  <c r="I2363" i="1"/>
  <c r="K2363" i="1"/>
  <c r="I5538" i="1"/>
  <c r="K5538" i="1"/>
  <c r="K3206" i="1"/>
  <c r="I3206" i="1"/>
  <c r="I4099" i="1"/>
  <c r="K4099" i="1"/>
  <c r="K5190" i="1"/>
  <c r="I5190" i="1"/>
  <c r="K4198" i="1"/>
  <c r="I4198" i="1"/>
  <c r="K5091" i="1"/>
  <c r="I5091" i="1"/>
  <c r="I3355" i="1"/>
  <c r="K3355" i="1"/>
  <c r="K5339" i="1"/>
  <c r="I5339" i="1"/>
  <c r="I2562" i="1"/>
  <c r="K2562" i="1"/>
  <c r="I4347" i="1"/>
  <c r="K4347" i="1"/>
  <c r="P5188" i="1"/>
  <c r="AN5188" i="1"/>
  <c r="P5089" i="1"/>
  <c r="AN5089" i="1"/>
  <c r="Q5187" i="1"/>
  <c r="AS5187" i="1"/>
  <c r="AS3352" i="1"/>
  <c r="Q3352" i="1"/>
  <c r="A1132" i="1"/>
  <c r="AM1131" i="1"/>
  <c r="Z5539" i="1"/>
  <c r="Y5540" i="1"/>
  <c r="Q5336" i="1"/>
  <c r="AS5336" i="1"/>
  <c r="P4097" i="1"/>
  <c r="AN4097" i="1"/>
  <c r="Q2211" i="1"/>
  <c r="AS2211" i="1"/>
  <c r="M2213" i="1"/>
  <c r="AP2213" i="1" s="1"/>
  <c r="O2213" i="1"/>
  <c r="AR2213" i="1" s="1"/>
  <c r="N2213" i="1"/>
  <c r="AQ2213" i="1" s="1"/>
  <c r="L2213" i="1"/>
  <c r="AO2213" i="1" s="1"/>
  <c r="J2213" i="1"/>
  <c r="P2361" i="1"/>
  <c r="AN2361" i="1"/>
  <c r="Q5088" i="1"/>
  <c r="AS5088" i="1"/>
  <c r="P2560" i="1"/>
  <c r="AN2560" i="1"/>
  <c r="P5536" i="1"/>
  <c r="AN5536" i="1"/>
  <c r="Y4548" i="1"/>
  <c r="Z4547" i="1"/>
  <c r="Z2364" i="1"/>
  <c r="Y2365" i="1"/>
  <c r="M3553" i="1"/>
  <c r="AP3553" i="1" s="1"/>
  <c r="L3553" i="1"/>
  <c r="AO3553" i="1" s="1"/>
  <c r="J3553" i="1"/>
  <c r="N3553" i="1"/>
  <c r="AQ3553" i="1" s="1"/>
  <c r="O3553" i="1"/>
  <c r="AR3553" i="1" s="1"/>
  <c r="N3205" i="1"/>
  <c r="AQ3205" i="1" s="1"/>
  <c r="M3205" i="1"/>
  <c r="AP3205" i="1" s="1"/>
  <c r="L3205" i="1"/>
  <c r="AO3205" i="1" s="1"/>
  <c r="J3205" i="1"/>
  <c r="O3205" i="1"/>
  <c r="AR3205" i="1" s="1"/>
  <c r="Z3207" i="1"/>
  <c r="Y3208" i="1"/>
  <c r="Y4200" i="1"/>
  <c r="Z4199" i="1"/>
  <c r="Y4101" i="1"/>
  <c r="Z4100" i="1"/>
  <c r="O4545" i="1"/>
  <c r="AR4545" i="1" s="1"/>
  <c r="M4545" i="1"/>
  <c r="AP4545" i="1" s="1"/>
  <c r="N4545" i="1"/>
  <c r="AQ4545" i="1" s="1"/>
  <c r="L4545" i="1"/>
  <c r="AO4545" i="1" s="1"/>
  <c r="J4545" i="1"/>
  <c r="L3354" i="1"/>
  <c r="AO3354" i="1" s="1"/>
  <c r="O3354" i="1"/>
  <c r="AR3354" i="1" s="1"/>
  <c r="J3354" i="1"/>
  <c r="M3354" i="1"/>
  <c r="AP3354" i="1" s="1"/>
  <c r="N3354" i="1"/>
  <c r="AQ3354" i="1" s="1"/>
  <c r="L5189" i="1"/>
  <c r="AO5189" i="1" s="1"/>
  <c r="J5189" i="1"/>
  <c r="O5189" i="1"/>
  <c r="AR5189" i="1" s="1"/>
  <c r="N5189" i="1"/>
  <c r="AQ5189" i="1" s="1"/>
  <c r="M5189" i="1"/>
  <c r="AP5189" i="1" s="1"/>
  <c r="Q5535" i="1"/>
  <c r="AS5535" i="1"/>
  <c r="AS4344" i="1"/>
  <c r="Q4344" i="1"/>
  <c r="AN3204" i="1"/>
  <c r="P3204" i="1"/>
  <c r="AS2559" i="1"/>
  <c r="Q2559" i="1"/>
  <c r="AN2212" i="1"/>
  <c r="P2212" i="1"/>
  <c r="A2132" i="1"/>
  <c r="AM2131" i="1"/>
  <c r="AS4096" i="1"/>
  <c r="Q4096" i="1"/>
  <c r="Z5092" i="1"/>
  <c r="Y5093" i="1"/>
  <c r="AN3552" i="1"/>
  <c r="P3552" i="1"/>
  <c r="AN5337" i="1"/>
  <c r="P5337" i="1"/>
  <c r="AS2360" i="1"/>
  <c r="Q2360" i="1"/>
  <c r="A5132" i="1"/>
  <c r="AM5131" i="1"/>
  <c r="N4197" i="1"/>
  <c r="AQ4197" i="1" s="1"/>
  <c r="L4197" i="1"/>
  <c r="AO4197" i="1" s="1"/>
  <c r="O4197" i="1"/>
  <c r="AR4197" i="1" s="1"/>
  <c r="M4197" i="1"/>
  <c r="AP4197" i="1" s="1"/>
  <c r="J4197" i="1"/>
  <c r="J5090" i="1"/>
  <c r="O5090" i="1"/>
  <c r="AR5090" i="1" s="1"/>
  <c r="L5090" i="1"/>
  <c r="AO5090" i="1" s="1"/>
  <c r="N5090" i="1"/>
  <c r="AQ5090" i="1" s="1"/>
  <c r="M5090" i="1"/>
  <c r="AP5090" i="1" s="1"/>
  <c r="AN3353" i="1"/>
  <c r="P3353" i="1"/>
  <c r="Y3357" i="1"/>
  <c r="Z3356" i="1"/>
  <c r="O4346" i="1"/>
  <c r="AR4346" i="1" s="1"/>
  <c r="N4346" i="1"/>
  <c r="AQ4346" i="1" s="1"/>
  <c r="M4346" i="1"/>
  <c r="AP4346" i="1" s="1"/>
  <c r="L4346" i="1"/>
  <c r="AO4346" i="1" s="1"/>
  <c r="J4346" i="1"/>
  <c r="M5338" i="1"/>
  <c r="AP5338" i="1" s="1"/>
  <c r="J5338" i="1"/>
  <c r="N5338" i="1"/>
  <c r="AQ5338" i="1" s="1"/>
  <c r="L5338" i="1"/>
  <c r="AO5338" i="1" s="1"/>
  <c r="O5338" i="1"/>
  <c r="AR5338" i="1" s="1"/>
  <c r="Z5340" i="1"/>
  <c r="Y5341" i="1"/>
  <c r="AN4196" i="1"/>
  <c r="P4196" i="1"/>
  <c r="Z2563" i="1"/>
  <c r="Y2564" i="1"/>
  <c r="Q3203" i="1"/>
  <c r="AS3203" i="1"/>
  <c r="AS3551" i="1"/>
  <c r="Q3551" i="1"/>
  <c r="Z4348" i="1"/>
  <c r="Y4349" i="1"/>
  <c r="A4132" i="1"/>
  <c r="AM4131" i="1"/>
  <c r="O5537" i="1"/>
  <c r="AR5537" i="1" s="1"/>
  <c r="L5537" i="1"/>
  <c r="AO5537" i="1" s="1"/>
  <c r="J5537" i="1"/>
  <c r="N5537" i="1"/>
  <c r="AQ5537" i="1" s="1"/>
  <c r="M5537" i="1"/>
  <c r="AP5537" i="1" s="1"/>
  <c r="O2561" i="1"/>
  <c r="AR2561" i="1" s="1"/>
  <c r="M2561" i="1"/>
  <c r="AP2561" i="1" s="1"/>
  <c r="L2561" i="1"/>
  <c r="AO2561" i="1" s="1"/>
  <c r="J2561" i="1"/>
  <c r="N2561" i="1"/>
  <c r="AQ2561" i="1" s="1"/>
  <c r="Z5191" i="1"/>
  <c r="Y5192" i="1"/>
  <c r="AN4544" i="1"/>
  <c r="P4544" i="1"/>
  <c r="Z3555" i="1"/>
  <c r="Y3556" i="1"/>
  <c r="Z2215" i="1"/>
  <c r="Y2216" i="1"/>
  <c r="A3132" i="1"/>
  <c r="AM3131" i="1"/>
  <c r="AS4543" i="1"/>
  <c r="Q4543" i="1"/>
  <c r="AN4345" i="1"/>
  <c r="P4345" i="1"/>
  <c r="AS4195" i="1"/>
  <c r="Q4195" i="1"/>
  <c r="O4098" i="1"/>
  <c r="AR4098" i="1" s="1"/>
  <c r="N4098" i="1"/>
  <c r="AQ4098" i="1" s="1"/>
  <c r="M4098" i="1"/>
  <c r="AP4098" i="1" s="1"/>
  <c r="L4098" i="1"/>
  <c r="AO4098" i="1" s="1"/>
  <c r="J4098" i="1"/>
  <c r="O2362" i="1"/>
  <c r="AR2362" i="1" s="1"/>
  <c r="N2362" i="1"/>
  <c r="AQ2362" i="1" s="1"/>
  <c r="L2362" i="1"/>
  <c r="AO2362" i="1" s="1"/>
  <c r="J2362" i="1"/>
  <c r="M2362" i="1"/>
  <c r="AP2362" i="1" s="1"/>
  <c r="K1222" i="1"/>
  <c r="I1222" i="1"/>
  <c r="K1570" i="1"/>
  <c r="I1570" i="1"/>
  <c r="K1371" i="1"/>
  <c r="I1371" i="1"/>
  <c r="Q1567" i="1"/>
  <c r="AS1567" i="1"/>
  <c r="Y1373" i="1"/>
  <c r="Z1372" i="1"/>
  <c r="Y1224" i="1"/>
  <c r="Z1223" i="1"/>
  <c r="O1221" i="1"/>
  <c r="AR1221" i="1" s="1"/>
  <c r="J1221" i="1"/>
  <c r="N1221" i="1"/>
  <c r="AQ1221" i="1" s="1"/>
  <c r="M1221" i="1"/>
  <c r="AP1221" i="1" s="1"/>
  <c r="L1221" i="1"/>
  <c r="AO1221" i="1" s="1"/>
  <c r="AS1368" i="1"/>
  <c r="Q1368" i="1"/>
  <c r="Z1571" i="1"/>
  <c r="Y1572" i="1"/>
  <c r="M1370" i="1"/>
  <c r="AP1370" i="1" s="1"/>
  <c r="L1370" i="1"/>
  <c r="AO1370" i="1" s="1"/>
  <c r="J1370" i="1"/>
  <c r="O1370" i="1"/>
  <c r="AR1370" i="1" s="1"/>
  <c r="N1370" i="1"/>
  <c r="AQ1370" i="1" s="1"/>
  <c r="AN1220" i="1"/>
  <c r="P1220" i="1"/>
  <c r="AN1369" i="1"/>
  <c r="P1369" i="1"/>
  <c r="AN1568" i="1"/>
  <c r="P1568" i="1"/>
  <c r="AS1219" i="1"/>
  <c r="Q1219" i="1"/>
  <c r="M1569" i="1"/>
  <c r="AP1569" i="1" s="1"/>
  <c r="O1569" i="1"/>
  <c r="AR1569" i="1" s="1"/>
  <c r="N1569" i="1"/>
  <c r="AQ1569" i="1" s="1"/>
  <c r="L1569" i="1"/>
  <c r="AO1569" i="1" s="1"/>
  <c r="J1569" i="1"/>
  <c r="AN228" i="1"/>
  <c r="AN576" i="1"/>
  <c r="Q574" i="1"/>
  <c r="AN377" i="1"/>
  <c r="Q375" i="1"/>
  <c r="Q226" i="1"/>
  <c r="K378" i="1"/>
  <c r="K577" i="1"/>
  <c r="K229" i="1"/>
  <c r="I378" i="1"/>
  <c r="J378" i="1" s="1"/>
  <c r="I577" i="1"/>
  <c r="J577" i="1" s="1"/>
  <c r="I229" i="1"/>
  <c r="J229" i="1" s="1"/>
  <c r="AS574" i="1"/>
  <c r="AS375" i="1"/>
  <c r="P227" i="1"/>
  <c r="AS226" i="1"/>
  <c r="P575" i="1"/>
  <c r="P376" i="1"/>
  <c r="Z230" i="1"/>
  <c r="Y231" i="1"/>
  <c r="M377" i="1"/>
  <c r="AP377" i="1" s="1"/>
  <c r="L377" i="1"/>
  <c r="AO377" i="1" s="1"/>
  <c r="O377" i="1"/>
  <c r="AR377" i="1" s="1"/>
  <c r="N377" i="1"/>
  <c r="AQ377" i="1" s="1"/>
  <c r="Y579" i="1"/>
  <c r="Z578" i="1"/>
  <c r="Y380" i="1"/>
  <c r="Z379" i="1"/>
  <c r="L576" i="1"/>
  <c r="AO576" i="1" s="1"/>
  <c r="O576" i="1"/>
  <c r="AR576" i="1" s="1"/>
  <c r="M576" i="1"/>
  <c r="AP576" i="1" s="1"/>
  <c r="N576" i="1"/>
  <c r="AQ576" i="1" s="1"/>
  <c r="O228" i="1"/>
  <c r="AR228" i="1" s="1"/>
  <c r="M228" i="1"/>
  <c r="AP228" i="1" s="1"/>
  <c r="N228" i="1"/>
  <c r="AQ228" i="1" s="1"/>
  <c r="L228" i="1"/>
  <c r="AO228" i="1" s="1"/>
  <c r="F3207" i="1"/>
  <c r="R3207" i="1"/>
  <c r="S3207" i="1"/>
  <c r="T3207" i="1"/>
  <c r="U3207" i="1"/>
  <c r="V3207" i="1"/>
  <c r="E3207" i="1"/>
  <c r="E4547" i="1"/>
  <c r="U4547" i="1"/>
  <c r="F4547" i="1"/>
  <c r="T4547" i="1"/>
  <c r="S4547" i="1"/>
  <c r="V4547" i="1"/>
  <c r="R4547" i="1"/>
  <c r="E3356" i="1"/>
  <c r="U3356" i="1"/>
  <c r="V3356" i="1"/>
  <c r="T3356" i="1"/>
  <c r="F3356" i="1"/>
  <c r="S3356" i="1"/>
  <c r="R3356" i="1"/>
  <c r="E5092" i="1"/>
  <c r="T5092" i="1"/>
  <c r="R5092" i="1"/>
  <c r="V5092" i="1"/>
  <c r="S5092" i="1"/>
  <c r="U5092" i="1"/>
  <c r="F5092" i="1"/>
  <c r="F2364" i="1"/>
  <c r="R2364" i="1"/>
  <c r="E2364" i="1"/>
  <c r="T2364" i="1"/>
  <c r="S2364" i="1"/>
  <c r="U2364" i="1"/>
  <c r="V2364" i="1"/>
  <c r="R4199" i="1"/>
  <c r="V4199" i="1"/>
  <c r="E4199" i="1"/>
  <c r="F4199" i="1"/>
  <c r="T4199" i="1"/>
  <c r="S4199" i="1"/>
  <c r="U4199" i="1"/>
  <c r="S2563" i="1"/>
  <c r="E2563" i="1"/>
  <c r="R2563" i="1"/>
  <c r="T2563" i="1"/>
  <c r="V2563" i="1"/>
  <c r="F2563" i="1"/>
  <c r="U2563" i="1"/>
  <c r="F3555" i="1"/>
  <c r="R3555" i="1"/>
  <c r="V3555" i="1"/>
  <c r="E3555" i="1"/>
  <c r="U3555" i="1"/>
  <c r="S3555" i="1"/>
  <c r="T3555" i="1"/>
  <c r="U4100" i="1"/>
  <c r="V4100" i="1"/>
  <c r="F4100" i="1"/>
  <c r="R4100" i="1"/>
  <c r="E4100" i="1"/>
  <c r="T4100" i="1"/>
  <c r="S4100" i="1"/>
  <c r="S5539" i="1"/>
  <c r="R5539" i="1"/>
  <c r="U5539" i="1"/>
  <c r="F5539" i="1"/>
  <c r="E5539" i="1"/>
  <c r="T5539" i="1"/>
  <c r="V5539" i="1"/>
  <c r="U5340" i="1"/>
  <c r="R5340" i="1"/>
  <c r="S5340" i="1"/>
  <c r="V5340" i="1"/>
  <c r="E5340" i="1"/>
  <c r="F5340" i="1"/>
  <c r="T5340" i="1"/>
  <c r="T5191" i="1"/>
  <c r="E5191" i="1"/>
  <c r="R5191" i="1"/>
  <c r="S5191" i="1"/>
  <c r="V5191" i="1"/>
  <c r="F5191" i="1"/>
  <c r="U5191" i="1"/>
  <c r="F2215" i="1"/>
  <c r="V2215" i="1"/>
  <c r="R2215" i="1"/>
  <c r="E2215" i="1"/>
  <c r="T2215" i="1"/>
  <c r="U2215" i="1"/>
  <c r="S2215" i="1"/>
  <c r="R4348" i="1"/>
  <c r="F4348" i="1"/>
  <c r="S4348" i="1"/>
  <c r="E4348" i="1"/>
  <c r="U4348" i="1"/>
  <c r="T4348" i="1"/>
  <c r="V4348" i="1"/>
  <c r="S1372" i="1"/>
  <c r="U1372" i="1"/>
  <c r="E1372" i="1"/>
  <c r="T1372" i="1"/>
  <c r="V1372" i="1"/>
  <c r="F1372" i="1"/>
  <c r="R1372" i="1"/>
  <c r="R1223" i="1"/>
  <c r="F1223" i="1"/>
  <c r="U1223" i="1"/>
  <c r="S1223" i="1"/>
  <c r="E1223" i="1"/>
  <c r="T1223" i="1"/>
  <c r="V1223" i="1"/>
  <c r="U1571" i="1"/>
  <c r="V1571" i="1"/>
  <c r="R1571" i="1"/>
  <c r="F1571" i="1"/>
  <c r="S1571" i="1"/>
  <c r="T1571" i="1"/>
  <c r="E1571" i="1"/>
  <c r="T578" i="1"/>
  <c r="S578" i="1"/>
  <c r="V578" i="1"/>
  <c r="U578" i="1"/>
  <c r="R578" i="1"/>
  <c r="F578" i="1"/>
  <c r="E578" i="1"/>
  <c r="V230" i="1"/>
  <c r="U230" i="1"/>
  <c r="T230" i="1"/>
  <c r="S230" i="1"/>
  <c r="R230" i="1"/>
  <c r="F230" i="1"/>
  <c r="E230" i="1"/>
  <c r="V379" i="1"/>
  <c r="S379" i="1"/>
  <c r="R379" i="1"/>
  <c r="U379" i="1"/>
  <c r="T379" i="1"/>
  <c r="F379" i="1"/>
  <c r="E379" i="1"/>
  <c r="B379" i="4" l="1"/>
  <c r="B230" i="4"/>
  <c r="B578" i="4"/>
  <c r="A209" i="1"/>
  <c r="AM208" i="1"/>
  <c r="I4348" i="1"/>
  <c r="K4348" i="1"/>
  <c r="I2215" i="1"/>
  <c r="K2215" i="1"/>
  <c r="I5191" i="1"/>
  <c r="K5191" i="1"/>
  <c r="K5340" i="1"/>
  <c r="I5340" i="1"/>
  <c r="K5539" i="1"/>
  <c r="I5539" i="1"/>
  <c r="I4100" i="1"/>
  <c r="K4100" i="1"/>
  <c r="K3555" i="1"/>
  <c r="I3555" i="1"/>
  <c r="K2563" i="1"/>
  <c r="I2563" i="1"/>
  <c r="I4199" i="1"/>
  <c r="K4199" i="1"/>
  <c r="K2364" i="1"/>
  <c r="I2364" i="1"/>
  <c r="K5092" i="1"/>
  <c r="I5092" i="1"/>
  <c r="I3356" i="1"/>
  <c r="K3356" i="1"/>
  <c r="I4547" i="1"/>
  <c r="K4547" i="1"/>
  <c r="K3207" i="1"/>
  <c r="I3207" i="1"/>
  <c r="A3133" i="1"/>
  <c r="AM3132" i="1"/>
  <c r="Z4349" i="1"/>
  <c r="Y4350" i="1"/>
  <c r="AN4098" i="1"/>
  <c r="P4098" i="1"/>
  <c r="Z2216" i="1"/>
  <c r="Y2217" i="1"/>
  <c r="Z5192" i="1"/>
  <c r="Y5193" i="1"/>
  <c r="Q4345" i="1"/>
  <c r="AS4345" i="1"/>
  <c r="AN5537" i="1"/>
  <c r="P5537" i="1"/>
  <c r="AS3353" i="1"/>
  <c r="Q3353" i="1"/>
  <c r="Q5337" i="1"/>
  <c r="AS5337" i="1"/>
  <c r="P3354" i="1"/>
  <c r="AN3354" i="1"/>
  <c r="P3553" i="1"/>
  <c r="AN3553" i="1"/>
  <c r="Z4548" i="1"/>
  <c r="Y4549" i="1"/>
  <c r="Q5089" i="1"/>
  <c r="AS5089" i="1"/>
  <c r="M5339" i="1"/>
  <c r="AP5339" i="1" s="1"/>
  <c r="J5339" i="1"/>
  <c r="L5339" i="1"/>
  <c r="AO5339" i="1" s="1"/>
  <c r="O5339" i="1"/>
  <c r="AR5339" i="1" s="1"/>
  <c r="N5339" i="1"/>
  <c r="AQ5339" i="1" s="1"/>
  <c r="M5190" i="1"/>
  <c r="AP5190" i="1" s="1"/>
  <c r="L5190" i="1"/>
  <c r="AO5190" i="1" s="1"/>
  <c r="J5190" i="1"/>
  <c r="O5190" i="1"/>
  <c r="AR5190" i="1" s="1"/>
  <c r="N5190" i="1"/>
  <c r="AQ5190" i="1" s="1"/>
  <c r="A4133" i="1"/>
  <c r="AM4132" i="1"/>
  <c r="Z2564" i="1"/>
  <c r="Y2565" i="1"/>
  <c r="L2363" i="1"/>
  <c r="AO2363" i="1" s="1"/>
  <c r="J2363" i="1"/>
  <c r="O2363" i="1"/>
  <c r="AR2363" i="1" s="1"/>
  <c r="N2363" i="1"/>
  <c r="AQ2363" i="1" s="1"/>
  <c r="M2363" i="1"/>
  <c r="AP2363" i="1" s="1"/>
  <c r="Z3556" i="1"/>
  <c r="Y3557" i="1"/>
  <c r="P2362" i="1"/>
  <c r="AN2362" i="1"/>
  <c r="P2561" i="1"/>
  <c r="AN2561" i="1"/>
  <c r="AS3552" i="1"/>
  <c r="Q3552" i="1"/>
  <c r="A2133" i="1"/>
  <c r="AM2132" i="1"/>
  <c r="Z4101" i="1"/>
  <c r="P3205" i="1"/>
  <c r="AN3205" i="1"/>
  <c r="Q5536" i="1"/>
  <c r="AS5536" i="1"/>
  <c r="Q2361" i="1"/>
  <c r="AS2361" i="1"/>
  <c r="A1133" i="1"/>
  <c r="AM1132" i="1"/>
  <c r="AS5188" i="1"/>
  <c r="Q5188" i="1"/>
  <c r="Q2212" i="1"/>
  <c r="AS2212" i="1"/>
  <c r="P5189" i="1"/>
  <c r="AN5189" i="1"/>
  <c r="P4545" i="1"/>
  <c r="AN4545" i="1"/>
  <c r="Y2366" i="1"/>
  <c r="Z2365" i="1"/>
  <c r="AN2213" i="1"/>
  <c r="P2213" i="1"/>
  <c r="Q4097" i="1"/>
  <c r="AS4097" i="1"/>
  <c r="O3355" i="1"/>
  <c r="AR3355" i="1" s="1"/>
  <c r="N3355" i="1"/>
  <c r="AQ3355" i="1" s="1"/>
  <c r="J3355" i="1"/>
  <c r="M3355" i="1"/>
  <c r="AP3355" i="1" s="1"/>
  <c r="L3355" i="1"/>
  <c r="AO3355" i="1" s="1"/>
  <c r="M4099" i="1"/>
  <c r="AP4099" i="1" s="1"/>
  <c r="L4099" i="1"/>
  <c r="AO4099" i="1" s="1"/>
  <c r="O4099" i="1"/>
  <c r="AR4099" i="1" s="1"/>
  <c r="N4099" i="1"/>
  <c r="AQ4099" i="1" s="1"/>
  <c r="J4099" i="1"/>
  <c r="J4546" i="1"/>
  <c r="N4546" i="1"/>
  <c r="AQ4546" i="1" s="1"/>
  <c r="L4546" i="1"/>
  <c r="AO4546" i="1" s="1"/>
  <c r="O4546" i="1"/>
  <c r="AR4546" i="1" s="1"/>
  <c r="M4546" i="1"/>
  <c r="AP4546" i="1" s="1"/>
  <c r="Q4196" i="1"/>
  <c r="AS4196" i="1"/>
  <c r="Y5094" i="1"/>
  <c r="Z5093" i="1"/>
  <c r="L5091" i="1"/>
  <c r="AO5091" i="1" s="1"/>
  <c r="J5091" i="1"/>
  <c r="M5091" i="1"/>
  <c r="AP5091" i="1" s="1"/>
  <c r="O5091" i="1"/>
  <c r="AR5091" i="1" s="1"/>
  <c r="N5091" i="1"/>
  <c r="AQ5091" i="1" s="1"/>
  <c r="J3206" i="1"/>
  <c r="O3206" i="1"/>
  <c r="AR3206" i="1" s="1"/>
  <c r="N3206" i="1"/>
  <c r="AQ3206" i="1" s="1"/>
  <c r="M3206" i="1"/>
  <c r="AP3206" i="1" s="1"/>
  <c r="L3206" i="1"/>
  <c r="AO3206" i="1" s="1"/>
  <c r="L2214" i="1"/>
  <c r="AO2214" i="1" s="1"/>
  <c r="J2214" i="1"/>
  <c r="O2214" i="1"/>
  <c r="AR2214" i="1" s="1"/>
  <c r="M2214" i="1"/>
  <c r="AP2214" i="1" s="1"/>
  <c r="N2214" i="1"/>
  <c r="AQ2214" i="1" s="1"/>
  <c r="P5338" i="1"/>
  <c r="AN5338" i="1"/>
  <c r="A5133" i="1"/>
  <c r="AM5132" i="1"/>
  <c r="Y4201" i="1"/>
  <c r="Z4200" i="1"/>
  <c r="Q2560" i="1"/>
  <c r="AS2560" i="1"/>
  <c r="M4347" i="1"/>
  <c r="AP4347" i="1" s="1"/>
  <c r="L4347" i="1"/>
  <c r="AO4347" i="1" s="1"/>
  <c r="O4347" i="1"/>
  <c r="AR4347" i="1" s="1"/>
  <c r="N4347" i="1"/>
  <c r="AQ4347" i="1" s="1"/>
  <c r="J4347" i="1"/>
  <c r="Z5341" i="1"/>
  <c r="Y5342" i="1"/>
  <c r="AN5090" i="1"/>
  <c r="P5090" i="1"/>
  <c r="Z3208" i="1"/>
  <c r="Y3209" i="1"/>
  <c r="O4198" i="1"/>
  <c r="AR4198" i="1" s="1"/>
  <c r="M4198" i="1"/>
  <c r="AP4198" i="1" s="1"/>
  <c r="J4198" i="1"/>
  <c r="N4198" i="1"/>
  <c r="AQ4198" i="1" s="1"/>
  <c r="L4198" i="1"/>
  <c r="AO4198" i="1" s="1"/>
  <c r="AS4544" i="1"/>
  <c r="Q4544" i="1"/>
  <c r="P4346" i="1"/>
  <c r="AN4346" i="1"/>
  <c r="Y3358" i="1"/>
  <c r="Z3357" i="1"/>
  <c r="P4197" i="1"/>
  <c r="AN4197" i="1"/>
  <c r="Q3204" i="1"/>
  <c r="AS3204" i="1"/>
  <c r="Y5541" i="1"/>
  <c r="Z5540" i="1"/>
  <c r="N2562" i="1"/>
  <c r="AQ2562" i="1" s="1"/>
  <c r="M2562" i="1"/>
  <c r="AP2562" i="1" s="1"/>
  <c r="L2562" i="1"/>
  <c r="AO2562" i="1" s="1"/>
  <c r="J2562" i="1"/>
  <c r="O2562" i="1"/>
  <c r="AR2562" i="1" s="1"/>
  <c r="O5538" i="1"/>
  <c r="AR5538" i="1" s="1"/>
  <c r="N5538" i="1"/>
  <c r="AQ5538" i="1" s="1"/>
  <c r="M5538" i="1"/>
  <c r="AP5538" i="1" s="1"/>
  <c r="L5538" i="1"/>
  <c r="AO5538" i="1" s="1"/>
  <c r="J5538" i="1"/>
  <c r="N3554" i="1"/>
  <c r="AQ3554" i="1" s="1"/>
  <c r="M3554" i="1"/>
  <c r="AP3554" i="1" s="1"/>
  <c r="O3554" i="1"/>
  <c r="AR3554" i="1" s="1"/>
  <c r="L3554" i="1"/>
  <c r="AO3554" i="1" s="1"/>
  <c r="J3554" i="1"/>
  <c r="I1571" i="1"/>
  <c r="K1571" i="1"/>
  <c r="K1223" i="1"/>
  <c r="I1223" i="1"/>
  <c r="I1372" i="1"/>
  <c r="K1372" i="1"/>
  <c r="Y1573" i="1"/>
  <c r="Z1572" i="1"/>
  <c r="AN1221" i="1"/>
  <c r="P1221" i="1"/>
  <c r="Q1220" i="1"/>
  <c r="AS1220" i="1"/>
  <c r="J1371" i="1"/>
  <c r="O1371" i="1"/>
  <c r="AR1371" i="1" s="1"/>
  <c r="M1371" i="1"/>
  <c r="AP1371" i="1" s="1"/>
  <c r="L1371" i="1"/>
  <c r="AO1371" i="1" s="1"/>
  <c r="N1371" i="1"/>
  <c r="AQ1371" i="1" s="1"/>
  <c r="Y1225" i="1"/>
  <c r="Z1224" i="1"/>
  <c r="O1570" i="1"/>
  <c r="AR1570" i="1" s="1"/>
  <c r="M1570" i="1"/>
  <c r="AP1570" i="1" s="1"/>
  <c r="N1570" i="1"/>
  <c r="AQ1570" i="1" s="1"/>
  <c r="L1570" i="1"/>
  <c r="AO1570" i="1" s="1"/>
  <c r="J1570" i="1"/>
  <c r="AS1568" i="1"/>
  <c r="Q1568" i="1"/>
  <c r="AN1370" i="1"/>
  <c r="P1370" i="1"/>
  <c r="P1569" i="1"/>
  <c r="AN1569" i="1"/>
  <c r="O1222" i="1"/>
  <c r="AR1222" i="1" s="1"/>
  <c r="M1222" i="1"/>
  <c r="AP1222" i="1" s="1"/>
  <c r="L1222" i="1"/>
  <c r="AO1222" i="1" s="1"/>
  <c r="N1222" i="1"/>
  <c r="AQ1222" i="1" s="1"/>
  <c r="J1222" i="1"/>
  <c r="Q1369" i="1"/>
  <c r="AS1369" i="1"/>
  <c r="Z1373" i="1"/>
  <c r="Y1374" i="1"/>
  <c r="AS575" i="1"/>
  <c r="Q227" i="1"/>
  <c r="AN577" i="1"/>
  <c r="AN229" i="1"/>
  <c r="Q376" i="1"/>
  <c r="AN378" i="1"/>
  <c r="K379" i="1"/>
  <c r="K230" i="1"/>
  <c r="K578" i="1"/>
  <c r="I379" i="1"/>
  <c r="J379" i="1" s="1"/>
  <c r="I230" i="1"/>
  <c r="J230" i="1" s="1"/>
  <c r="I578" i="1"/>
  <c r="J578" i="1" s="1"/>
  <c r="AS227" i="1"/>
  <c r="Q575" i="1"/>
  <c r="P576" i="1"/>
  <c r="P377" i="1"/>
  <c r="P228" i="1"/>
  <c r="AS376" i="1"/>
  <c r="L229" i="1"/>
  <c r="AO229" i="1" s="1"/>
  <c r="O229" i="1"/>
  <c r="AR229" i="1" s="1"/>
  <c r="N229" i="1"/>
  <c r="AQ229" i="1" s="1"/>
  <c r="M229" i="1"/>
  <c r="AP229" i="1" s="1"/>
  <c r="O577" i="1"/>
  <c r="AR577" i="1" s="1"/>
  <c r="L577" i="1"/>
  <c r="AO577" i="1" s="1"/>
  <c r="N577" i="1"/>
  <c r="AQ577" i="1" s="1"/>
  <c r="M577" i="1"/>
  <c r="AP577" i="1" s="1"/>
  <c r="Z380" i="1"/>
  <c r="Y381" i="1"/>
  <c r="L378" i="1"/>
  <c r="AO378" i="1" s="1"/>
  <c r="M378" i="1"/>
  <c r="AP378" i="1" s="1"/>
  <c r="O378" i="1"/>
  <c r="AR378" i="1" s="1"/>
  <c r="N378" i="1"/>
  <c r="AQ378" i="1" s="1"/>
  <c r="Z579" i="1"/>
  <c r="Y580" i="1"/>
  <c r="Y232" i="1"/>
  <c r="Z231" i="1"/>
  <c r="T4200" i="1"/>
  <c r="E4200" i="1"/>
  <c r="V4200" i="1"/>
  <c r="R4200" i="1"/>
  <c r="F4200" i="1"/>
  <c r="S4200" i="1"/>
  <c r="U4200" i="1"/>
  <c r="S5192" i="1"/>
  <c r="U5192" i="1"/>
  <c r="F5192" i="1"/>
  <c r="T5192" i="1"/>
  <c r="R5192" i="1"/>
  <c r="E5192" i="1"/>
  <c r="V5192" i="1"/>
  <c r="S5093" i="1"/>
  <c r="F5093" i="1"/>
  <c r="U5093" i="1"/>
  <c r="E5093" i="1"/>
  <c r="T5093" i="1"/>
  <c r="V5093" i="1"/>
  <c r="R5093" i="1"/>
  <c r="V4548" i="1"/>
  <c r="R4548" i="1"/>
  <c r="T4548" i="1"/>
  <c r="S4548" i="1"/>
  <c r="U4548" i="1"/>
  <c r="E4548" i="1"/>
  <c r="F4548" i="1"/>
  <c r="V4101" i="1"/>
  <c r="E4101" i="1"/>
  <c r="U4101" i="1"/>
  <c r="T4101" i="1"/>
  <c r="S4101" i="1"/>
  <c r="F4101" i="1"/>
  <c r="R4101" i="1"/>
  <c r="F2564" i="1"/>
  <c r="R2564" i="1"/>
  <c r="S2564" i="1"/>
  <c r="T2564" i="1"/>
  <c r="E2564" i="1"/>
  <c r="U2564" i="1"/>
  <c r="V2564" i="1"/>
  <c r="R2216" i="1"/>
  <c r="S2216" i="1"/>
  <c r="V2216" i="1"/>
  <c r="F2216" i="1"/>
  <c r="E2216" i="1"/>
  <c r="T2216" i="1"/>
  <c r="U2216" i="1"/>
  <c r="F3556" i="1"/>
  <c r="R3556" i="1"/>
  <c r="V3556" i="1"/>
  <c r="U3556" i="1"/>
  <c r="T3556" i="1"/>
  <c r="S3556" i="1"/>
  <c r="E3556" i="1"/>
  <c r="F2365" i="1"/>
  <c r="U2365" i="1"/>
  <c r="T2365" i="1"/>
  <c r="S2365" i="1"/>
  <c r="E2365" i="1"/>
  <c r="R2365" i="1"/>
  <c r="V2365" i="1"/>
  <c r="R4349" i="1"/>
  <c r="E4349" i="1"/>
  <c r="V4349" i="1"/>
  <c r="U4349" i="1"/>
  <c r="T4349" i="1"/>
  <c r="S4349" i="1"/>
  <c r="F4349" i="1"/>
  <c r="S3208" i="1"/>
  <c r="F3208" i="1"/>
  <c r="E3208" i="1"/>
  <c r="R3208" i="1"/>
  <c r="T3208" i="1"/>
  <c r="V3208" i="1"/>
  <c r="U3208" i="1"/>
  <c r="F3357" i="1"/>
  <c r="R3357" i="1"/>
  <c r="V3357" i="1"/>
  <c r="U3357" i="1"/>
  <c r="E3357" i="1"/>
  <c r="S3357" i="1"/>
  <c r="T3357" i="1"/>
  <c r="F5540" i="1"/>
  <c r="T5540" i="1"/>
  <c r="E5540" i="1"/>
  <c r="R5540" i="1"/>
  <c r="U5540" i="1"/>
  <c r="V5540" i="1"/>
  <c r="S5540" i="1"/>
  <c r="U5341" i="1"/>
  <c r="T5341" i="1"/>
  <c r="E5341" i="1"/>
  <c r="S5341" i="1"/>
  <c r="V5341" i="1"/>
  <c r="R5341" i="1"/>
  <c r="F5341" i="1"/>
  <c r="R1572" i="1"/>
  <c r="V1572" i="1"/>
  <c r="T1572" i="1"/>
  <c r="F1572" i="1"/>
  <c r="U1572" i="1"/>
  <c r="E1572" i="1"/>
  <c r="S1572" i="1"/>
  <c r="R1224" i="1"/>
  <c r="T1224" i="1"/>
  <c r="U1224" i="1"/>
  <c r="F1224" i="1"/>
  <c r="E1224" i="1"/>
  <c r="V1224" i="1"/>
  <c r="S1224" i="1"/>
  <c r="F1373" i="1"/>
  <c r="V1373" i="1"/>
  <c r="E1373" i="1"/>
  <c r="T1373" i="1"/>
  <c r="R1373" i="1"/>
  <c r="S1373" i="1"/>
  <c r="U1373" i="1"/>
  <c r="T380" i="1"/>
  <c r="S380" i="1"/>
  <c r="R380" i="1"/>
  <c r="V380" i="1"/>
  <c r="U380" i="1"/>
  <c r="F380" i="1"/>
  <c r="E380" i="1"/>
  <c r="T579" i="1"/>
  <c r="S579" i="1"/>
  <c r="R579" i="1"/>
  <c r="V579" i="1"/>
  <c r="U579" i="1"/>
  <c r="F579" i="1"/>
  <c r="E579" i="1"/>
  <c r="R231" i="1"/>
  <c r="V231" i="1"/>
  <c r="T231" i="1"/>
  <c r="U231" i="1"/>
  <c r="S231" i="1"/>
  <c r="F231" i="1"/>
  <c r="E231" i="1"/>
  <c r="B231" i="4" l="1"/>
  <c r="B579" i="4"/>
  <c r="B380" i="4"/>
  <c r="A210" i="1"/>
  <c r="AM209" i="1"/>
  <c r="K5341" i="1"/>
  <c r="I5341" i="1"/>
  <c r="I5540" i="1"/>
  <c r="K5540" i="1"/>
  <c r="K3357" i="1"/>
  <c r="I3357" i="1"/>
  <c r="I3208" i="1"/>
  <c r="K3208" i="1"/>
  <c r="I4349" i="1"/>
  <c r="K4349" i="1"/>
  <c r="K2365" i="1"/>
  <c r="I2365" i="1"/>
  <c r="K3556" i="1"/>
  <c r="I3556" i="1"/>
  <c r="K2216" i="1"/>
  <c r="I2216" i="1"/>
  <c r="K2564" i="1"/>
  <c r="I2564" i="1"/>
  <c r="K4101" i="1"/>
  <c r="I4101" i="1"/>
  <c r="K4548" i="1"/>
  <c r="I4548" i="1"/>
  <c r="K5093" i="1"/>
  <c r="I5093" i="1"/>
  <c r="I5192" i="1"/>
  <c r="K5192" i="1"/>
  <c r="K4200" i="1"/>
  <c r="I4200" i="1"/>
  <c r="Z3358" i="1"/>
  <c r="Y3359" i="1"/>
  <c r="Q4197" i="1"/>
  <c r="AS4197" i="1"/>
  <c r="Y3210" i="1"/>
  <c r="Z3209" i="1"/>
  <c r="AN3554" i="1"/>
  <c r="P3554" i="1"/>
  <c r="P4347" i="1"/>
  <c r="AN4347" i="1"/>
  <c r="Z4201" i="1"/>
  <c r="Y4202" i="1"/>
  <c r="AN3206" i="1"/>
  <c r="P3206" i="1"/>
  <c r="Z5094" i="1"/>
  <c r="Y5095" i="1"/>
  <c r="O2563" i="1"/>
  <c r="AR2563" i="1" s="1"/>
  <c r="M2563" i="1"/>
  <c r="AP2563" i="1" s="1"/>
  <c r="J2563" i="1"/>
  <c r="L2563" i="1"/>
  <c r="AO2563" i="1" s="1"/>
  <c r="N2563" i="1"/>
  <c r="AQ2563" i="1" s="1"/>
  <c r="N5340" i="1"/>
  <c r="AQ5340" i="1" s="1"/>
  <c r="M5340" i="1"/>
  <c r="AP5340" i="1" s="1"/>
  <c r="L5340" i="1"/>
  <c r="AO5340" i="1" s="1"/>
  <c r="J5340" i="1"/>
  <c r="O5340" i="1"/>
  <c r="AR5340" i="1" s="1"/>
  <c r="AN4546" i="1"/>
  <c r="P4546" i="1"/>
  <c r="P3355" i="1"/>
  <c r="AN3355" i="1"/>
  <c r="Z3557" i="1"/>
  <c r="Y3558" i="1"/>
  <c r="AN5190" i="1"/>
  <c r="P5190" i="1"/>
  <c r="AS3354" i="1"/>
  <c r="Q3354" i="1"/>
  <c r="Z2217" i="1"/>
  <c r="Y2218" i="1"/>
  <c r="O3356" i="1"/>
  <c r="AR3356" i="1" s="1"/>
  <c r="L3356" i="1"/>
  <c r="AO3356" i="1" s="1"/>
  <c r="N3356" i="1"/>
  <c r="AQ3356" i="1" s="1"/>
  <c r="M3356" i="1"/>
  <c r="AP3356" i="1" s="1"/>
  <c r="J3356" i="1"/>
  <c r="AN2214" i="1"/>
  <c r="P2214" i="1"/>
  <c r="O5092" i="1"/>
  <c r="AR5092" i="1" s="1"/>
  <c r="L5092" i="1"/>
  <c r="AO5092" i="1" s="1"/>
  <c r="N5092" i="1"/>
  <c r="AQ5092" i="1" s="1"/>
  <c r="M5092" i="1"/>
  <c r="AP5092" i="1" s="1"/>
  <c r="J5092" i="1"/>
  <c r="M3555" i="1"/>
  <c r="AP3555" i="1" s="1"/>
  <c r="L3555" i="1"/>
  <c r="AO3555" i="1" s="1"/>
  <c r="J3555" i="1"/>
  <c r="O3555" i="1"/>
  <c r="AR3555" i="1" s="1"/>
  <c r="N3555" i="1"/>
  <c r="AQ3555" i="1" s="1"/>
  <c r="AN4198" i="1"/>
  <c r="P4198" i="1"/>
  <c r="AS5090" i="1"/>
  <c r="Q5090" i="1"/>
  <c r="P4099" i="1"/>
  <c r="AN4099" i="1"/>
  <c r="Y2367" i="1"/>
  <c r="Z2366" i="1"/>
  <c r="P2562" i="1"/>
  <c r="AN2562" i="1"/>
  <c r="Q4346" i="1"/>
  <c r="AS4346" i="1"/>
  <c r="A5134" i="1"/>
  <c r="AM5133" i="1"/>
  <c r="AS3205" i="1"/>
  <c r="Q3205" i="1"/>
  <c r="Y2566" i="1"/>
  <c r="Z2565" i="1"/>
  <c r="A3134" i="1"/>
  <c r="AM3133" i="1"/>
  <c r="L5191" i="1"/>
  <c r="AO5191" i="1" s="1"/>
  <c r="N5191" i="1"/>
  <c r="AQ5191" i="1" s="1"/>
  <c r="M5191" i="1"/>
  <c r="AP5191" i="1" s="1"/>
  <c r="J5191" i="1"/>
  <c r="O5191" i="1"/>
  <c r="AR5191" i="1" s="1"/>
  <c r="AN5091" i="1"/>
  <c r="P5091" i="1"/>
  <c r="AS2561" i="1"/>
  <c r="Q2561" i="1"/>
  <c r="Y4550" i="1"/>
  <c r="Z4549" i="1"/>
  <c r="O3207" i="1"/>
  <c r="AR3207" i="1" s="1"/>
  <c r="N3207" i="1"/>
  <c r="AQ3207" i="1" s="1"/>
  <c r="M3207" i="1"/>
  <c r="AP3207" i="1" s="1"/>
  <c r="L3207" i="1"/>
  <c r="AO3207" i="1" s="1"/>
  <c r="J3207" i="1"/>
  <c r="N2364" i="1"/>
  <c r="AQ2364" i="1" s="1"/>
  <c r="M2364" i="1"/>
  <c r="AP2364" i="1" s="1"/>
  <c r="L2364" i="1"/>
  <c r="AO2364" i="1" s="1"/>
  <c r="J2364" i="1"/>
  <c r="O2364" i="1"/>
  <c r="AR2364" i="1" s="1"/>
  <c r="Y5542" i="1"/>
  <c r="Z5541" i="1"/>
  <c r="AN5538" i="1"/>
  <c r="P5538" i="1"/>
  <c r="Y5343" i="1"/>
  <c r="Z5342" i="1"/>
  <c r="AS5338" i="1"/>
  <c r="Q5338" i="1"/>
  <c r="AS4545" i="1"/>
  <c r="Q4545" i="1"/>
  <c r="A1134" i="1"/>
  <c r="AM1133" i="1"/>
  <c r="Y5194" i="1"/>
  <c r="Z5193" i="1"/>
  <c r="Q4098" i="1"/>
  <c r="AS4098" i="1"/>
  <c r="O4100" i="1"/>
  <c r="AR4100" i="1" s="1"/>
  <c r="N4100" i="1"/>
  <c r="AQ4100" i="1" s="1"/>
  <c r="M4100" i="1"/>
  <c r="AP4100" i="1" s="1"/>
  <c r="L4100" i="1"/>
  <c r="AO4100" i="1" s="1"/>
  <c r="J4100" i="1"/>
  <c r="O2215" i="1"/>
  <c r="AR2215" i="1" s="1"/>
  <c r="L2215" i="1"/>
  <c r="AO2215" i="1" s="1"/>
  <c r="J2215" i="1"/>
  <c r="N2215" i="1"/>
  <c r="AQ2215" i="1" s="1"/>
  <c r="M2215" i="1"/>
  <c r="AP2215" i="1" s="1"/>
  <c r="AS2213" i="1"/>
  <c r="Q2213" i="1"/>
  <c r="Q2362" i="1"/>
  <c r="AS2362" i="1"/>
  <c r="AN2363" i="1"/>
  <c r="P2363" i="1"/>
  <c r="A4134" i="1"/>
  <c r="AM4133" i="1"/>
  <c r="N5539" i="1"/>
  <c r="AQ5539" i="1" s="1"/>
  <c r="M5539" i="1"/>
  <c r="AP5539" i="1" s="1"/>
  <c r="J5539" i="1"/>
  <c r="O5539" i="1"/>
  <c r="AR5539" i="1" s="1"/>
  <c r="L5539" i="1"/>
  <c r="AO5539" i="1" s="1"/>
  <c r="Q5189" i="1"/>
  <c r="AS5189" i="1"/>
  <c r="A2134" i="1"/>
  <c r="AM2133" i="1"/>
  <c r="P5339" i="1"/>
  <c r="AN5339" i="1"/>
  <c r="Q3553" i="1"/>
  <c r="AS3553" i="1"/>
  <c r="AS5537" i="1"/>
  <c r="Q5537" i="1"/>
  <c r="Z4350" i="1"/>
  <c r="Y4351" i="1"/>
  <c r="N4547" i="1"/>
  <c r="AQ4547" i="1" s="1"/>
  <c r="L4547" i="1"/>
  <c r="AO4547" i="1" s="1"/>
  <c r="J4547" i="1"/>
  <c r="O4547" i="1"/>
  <c r="AR4547" i="1" s="1"/>
  <c r="M4547" i="1"/>
  <c r="AP4547" i="1" s="1"/>
  <c r="J4199" i="1"/>
  <c r="O4199" i="1"/>
  <c r="AR4199" i="1" s="1"/>
  <c r="N4199" i="1"/>
  <c r="AQ4199" i="1" s="1"/>
  <c r="L4199" i="1"/>
  <c r="AO4199" i="1" s="1"/>
  <c r="M4199" i="1"/>
  <c r="AP4199" i="1" s="1"/>
  <c r="O4348" i="1"/>
  <c r="AR4348" i="1" s="1"/>
  <c r="N4348" i="1"/>
  <c r="AQ4348" i="1" s="1"/>
  <c r="M4348" i="1"/>
  <c r="AP4348" i="1" s="1"/>
  <c r="L4348" i="1"/>
  <c r="AO4348" i="1" s="1"/>
  <c r="J4348" i="1"/>
  <c r="K1373" i="1"/>
  <c r="I1373" i="1"/>
  <c r="I1224" i="1"/>
  <c r="K1224" i="1"/>
  <c r="I1572" i="1"/>
  <c r="K1572" i="1"/>
  <c r="AS1569" i="1"/>
  <c r="Q1569" i="1"/>
  <c r="Y1574" i="1"/>
  <c r="Z1573" i="1"/>
  <c r="Q1370" i="1"/>
  <c r="AS1370" i="1"/>
  <c r="AN1371" i="1"/>
  <c r="P1371" i="1"/>
  <c r="AN1222" i="1"/>
  <c r="P1222" i="1"/>
  <c r="N1372" i="1"/>
  <c r="AQ1372" i="1" s="1"/>
  <c r="M1372" i="1"/>
  <c r="AP1372" i="1" s="1"/>
  <c r="L1372" i="1"/>
  <c r="AO1372" i="1" s="1"/>
  <c r="J1372" i="1"/>
  <c r="O1372" i="1"/>
  <c r="AR1372" i="1" s="1"/>
  <c r="J1223" i="1"/>
  <c r="O1223" i="1"/>
  <c r="AR1223" i="1" s="1"/>
  <c r="N1223" i="1"/>
  <c r="AQ1223" i="1" s="1"/>
  <c r="M1223" i="1"/>
  <c r="AP1223" i="1" s="1"/>
  <c r="L1223" i="1"/>
  <c r="AO1223" i="1" s="1"/>
  <c r="Y1226" i="1"/>
  <c r="Z1225" i="1"/>
  <c r="Q1221" i="1"/>
  <c r="AS1221" i="1"/>
  <c r="AN1570" i="1"/>
  <c r="P1570" i="1"/>
  <c r="Y1375" i="1"/>
  <c r="Z1374" i="1"/>
  <c r="M1571" i="1"/>
  <c r="AP1571" i="1" s="1"/>
  <c r="O1571" i="1"/>
  <c r="AR1571" i="1" s="1"/>
  <c r="N1571" i="1"/>
  <c r="AQ1571" i="1" s="1"/>
  <c r="L1571" i="1"/>
  <c r="AO1571" i="1" s="1"/>
  <c r="J1571" i="1"/>
  <c r="AN578" i="1"/>
  <c r="AN379" i="1"/>
  <c r="AS377" i="1"/>
  <c r="Q576" i="1"/>
  <c r="AN230" i="1"/>
  <c r="AS228" i="1"/>
  <c r="K231" i="1"/>
  <c r="K579" i="1"/>
  <c r="K380" i="1"/>
  <c r="I231" i="1"/>
  <c r="J231" i="1" s="1"/>
  <c r="I579" i="1"/>
  <c r="J579" i="1" s="1"/>
  <c r="I380" i="1"/>
  <c r="J380" i="1" s="1"/>
  <c r="Q228" i="1"/>
  <c r="AS576" i="1"/>
  <c r="Q377" i="1"/>
  <c r="P229" i="1"/>
  <c r="P577" i="1"/>
  <c r="P378" i="1"/>
  <c r="L230" i="1"/>
  <c r="AO230" i="1" s="1"/>
  <c r="N230" i="1"/>
  <c r="AQ230" i="1" s="1"/>
  <c r="M230" i="1"/>
  <c r="AP230" i="1" s="1"/>
  <c r="O230" i="1"/>
  <c r="AR230" i="1" s="1"/>
  <c r="Y382" i="1"/>
  <c r="Z381" i="1"/>
  <c r="M379" i="1"/>
  <c r="AP379" i="1" s="1"/>
  <c r="N379" i="1"/>
  <c r="AQ379" i="1" s="1"/>
  <c r="O379" i="1"/>
  <c r="AR379" i="1" s="1"/>
  <c r="L379" i="1"/>
  <c r="AO379" i="1" s="1"/>
  <c r="Y233" i="1"/>
  <c r="Z232" i="1"/>
  <c r="Y581" i="1"/>
  <c r="Z580" i="1"/>
  <c r="L578" i="1"/>
  <c r="AO578" i="1" s="1"/>
  <c r="O578" i="1"/>
  <c r="AR578" i="1" s="1"/>
  <c r="N578" i="1"/>
  <c r="AQ578" i="1" s="1"/>
  <c r="M578" i="1"/>
  <c r="AP578" i="1" s="1"/>
  <c r="S2565" i="1"/>
  <c r="R2565" i="1"/>
  <c r="T2565" i="1"/>
  <c r="U2565" i="1"/>
  <c r="E2565" i="1"/>
  <c r="F2565" i="1"/>
  <c r="V2565" i="1"/>
  <c r="U4201" i="1"/>
  <c r="E4201" i="1"/>
  <c r="T4201" i="1"/>
  <c r="V4201" i="1"/>
  <c r="S4201" i="1"/>
  <c r="R4201" i="1"/>
  <c r="F4201" i="1"/>
  <c r="R3557" i="1"/>
  <c r="U3557" i="1"/>
  <c r="E3557" i="1"/>
  <c r="F3557" i="1"/>
  <c r="T3557" i="1"/>
  <c r="V3557" i="1"/>
  <c r="S3557" i="1"/>
  <c r="E5342" i="1"/>
  <c r="R5342" i="1"/>
  <c r="V5342" i="1"/>
  <c r="S5342" i="1"/>
  <c r="F5342" i="1"/>
  <c r="U5342" i="1"/>
  <c r="T5342" i="1"/>
  <c r="E3209" i="1"/>
  <c r="T3209" i="1"/>
  <c r="S3209" i="1"/>
  <c r="R3209" i="1"/>
  <c r="U3209" i="1"/>
  <c r="V3209" i="1"/>
  <c r="F3209" i="1"/>
  <c r="S4549" i="1"/>
  <c r="U4549" i="1"/>
  <c r="E4549" i="1"/>
  <c r="R4549" i="1"/>
  <c r="T4549" i="1"/>
  <c r="V4549" i="1"/>
  <c r="F4549" i="1"/>
  <c r="R5193" i="1"/>
  <c r="F5193" i="1"/>
  <c r="E5193" i="1"/>
  <c r="U5193" i="1"/>
  <c r="T5193" i="1"/>
  <c r="V5193" i="1"/>
  <c r="S5193" i="1"/>
  <c r="R5541" i="1"/>
  <c r="U5541" i="1"/>
  <c r="V5541" i="1"/>
  <c r="T5541" i="1"/>
  <c r="S5541" i="1"/>
  <c r="E5541" i="1"/>
  <c r="F5541" i="1"/>
  <c r="E2366" i="1"/>
  <c r="S2366" i="1"/>
  <c r="T2366" i="1"/>
  <c r="R2366" i="1"/>
  <c r="U2366" i="1"/>
  <c r="V2366" i="1"/>
  <c r="F2366" i="1"/>
  <c r="R4350" i="1"/>
  <c r="U4350" i="1"/>
  <c r="F4350" i="1"/>
  <c r="E4350" i="1"/>
  <c r="S4350" i="1"/>
  <c r="V4350" i="1"/>
  <c r="T4350" i="1"/>
  <c r="R3358" i="1"/>
  <c r="S3358" i="1"/>
  <c r="T3358" i="1"/>
  <c r="F3358" i="1"/>
  <c r="E3358" i="1"/>
  <c r="V3358" i="1"/>
  <c r="U3358" i="1"/>
  <c r="S5094" i="1"/>
  <c r="R5094" i="1"/>
  <c r="T5094" i="1"/>
  <c r="V5094" i="1"/>
  <c r="E5094" i="1"/>
  <c r="U5094" i="1"/>
  <c r="F5094" i="1"/>
  <c r="F2217" i="1"/>
  <c r="U2217" i="1"/>
  <c r="V2217" i="1"/>
  <c r="E2217" i="1"/>
  <c r="R2217" i="1"/>
  <c r="T2217" i="1"/>
  <c r="S2217" i="1"/>
  <c r="F1573" i="1"/>
  <c r="T1573" i="1"/>
  <c r="S1573" i="1"/>
  <c r="E1573" i="1"/>
  <c r="U1573" i="1"/>
  <c r="R1573" i="1"/>
  <c r="V1573" i="1"/>
  <c r="R1374" i="1"/>
  <c r="E1374" i="1"/>
  <c r="U1374" i="1"/>
  <c r="T1374" i="1"/>
  <c r="F1374" i="1"/>
  <c r="V1374" i="1"/>
  <c r="S1374" i="1"/>
  <c r="F1225" i="1"/>
  <c r="U1225" i="1"/>
  <c r="R1225" i="1"/>
  <c r="S1225" i="1"/>
  <c r="T1225" i="1"/>
  <c r="V1225" i="1"/>
  <c r="E1225" i="1"/>
  <c r="V580" i="1"/>
  <c r="U580" i="1"/>
  <c r="R580" i="1"/>
  <c r="T580" i="1"/>
  <c r="S580" i="1"/>
  <c r="F580" i="1"/>
  <c r="E580" i="1"/>
  <c r="V381" i="1"/>
  <c r="U381" i="1"/>
  <c r="T381" i="1"/>
  <c r="S381" i="1"/>
  <c r="R381" i="1"/>
  <c r="F381" i="1"/>
  <c r="E381" i="1"/>
  <c r="U232" i="1"/>
  <c r="T232" i="1"/>
  <c r="S232" i="1"/>
  <c r="R232" i="1"/>
  <c r="V232" i="1"/>
  <c r="F232" i="1"/>
  <c r="E232" i="1"/>
  <c r="B232" i="4" l="1"/>
  <c r="B381" i="4"/>
  <c r="B580" i="4"/>
  <c r="A211" i="1"/>
  <c r="AM210" i="1"/>
  <c r="I2217" i="1"/>
  <c r="K2217" i="1"/>
  <c r="I5094" i="1"/>
  <c r="K5094" i="1"/>
  <c r="K3358" i="1"/>
  <c r="I3358" i="1"/>
  <c r="K4350" i="1"/>
  <c r="I4350" i="1"/>
  <c r="I2366" i="1"/>
  <c r="K2366" i="1"/>
  <c r="I5541" i="1"/>
  <c r="K5541" i="1"/>
  <c r="K5193" i="1"/>
  <c r="I5193" i="1"/>
  <c r="K4549" i="1"/>
  <c r="I4549" i="1"/>
  <c r="I3209" i="1"/>
  <c r="K3209" i="1"/>
  <c r="K5342" i="1"/>
  <c r="I5342" i="1"/>
  <c r="K3557" i="1"/>
  <c r="I3557" i="1"/>
  <c r="K4201" i="1"/>
  <c r="I4201" i="1"/>
  <c r="K2565" i="1"/>
  <c r="I2565" i="1"/>
  <c r="A2135" i="1"/>
  <c r="AM2134" i="1"/>
  <c r="A4135" i="1"/>
  <c r="AM4134" i="1"/>
  <c r="Z2566" i="1"/>
  <c r="Y2567" i="1"/>
  <c r="P5092" i="1"/>
  <c r="AN5092" i="1"/>
  <c r="AS4347" i="1"/>
  <c r="Q4347" i="1"/>
  <c r="Y3360" i="1"/>
  <c r="Z3359" i="1"/>
  <c r="L5093" i="1"/>
  <c r="AO5093" i="1" s="1"/>
  <c r="J5093" i="1"/>
  <c r="N5093" i="1"/>
  <c r="AQ5093" i="1" s="1"/>
  <c r="M5093" i="1"/>
  <c r="AP5093" i="1" s="1"/>
  <c r="O5093" i="1"/>
  <c r="AR5093" i="1" s="1"/>
  <c r="L2216" i="1"/>
  <c r="AO2216" i="1" s="1"/>
  <c r="O2216" i="1"/>
  <c r="AR2216" i="1" s="1"/>
  <c r="N2216" i="1"/>
  <c r="AQ2216" i="1" s="1"/>
  <c r="J2216" i="1"/>
  <c r="M2216" i="1"/>
  <c r="AP2216" i="1" s="1"/>
  <c r="AS2562" i="1"/>
  <c r="Q2562" i="1"/>
  <c r="AS4198" i="1"/>
  <c r="Q4198" i="1"/>
  <c r="P3356" i="1"/>
  <c r="AN3356" i="1"/>
  <c r="Q3355" i="1"/>
  <c r="AS3355" i="1"/>
  <c r="Q3554" i="1"/>
  <c r="AS3554" i="1"/>
  <c r="L3208" i="1"/>
  <c r="AO3208" i="1" s="1"/>
  <c r="M3208" i="1"/>
  <c r="AP3208" i="1" s="1"/>
  <c r="J3208" i="1"/>
  <c r="O3208" i="1"/>
  <c r="AR3208" i="1" s="1"/>
  <c r="N3208" i="1"/>
  <c r="AQ3208" i="1" s="1"/>
  <c r="P4199" i="1"/>
  <c r="AN4199" i="1"/>
  <c r="Y5344" i="1"/>
  <c r="Z5343" i="1"/>
  <c r="Z4351" i="1"/>
  <c r="Y4352" i="1"/>
  <c r="Q2363" i="1"/>
  <c r="AS2363" i="1"/>
  <c r="A1135" i="1"/>
  <c r="AM1134" i="1"/>
  <c r="Q5538" i="1"/>
  <c r="AS5538" i="1"/>
  <c r="P4348" i="1"/>
  <c r="AN4348" i="1"/>
  <c r="AS5339" i="1"/>
  <c r="Q5339" i="1"/>
  <c r="P5539" i="1"/>
  <c r="AN5539" i="1"/>
  <c r="AN2215" i="1"/>
  <c r="P2215" i="1"/>
  <c r="AS5091" i="1"/>
  <c r="Q5091" i="1"/>
  <c r="A3135" i="1"/>
  <c r="AM3134" i="1"/>
  <c r="AS4546" i="1"/>
  <c r="Q4546" i="1"/>
  <c r="AS3206" i="1"/>
  <c r="Q3206" i="1"/>
  <c r="J4548" i="1"/>
  <c r="O4548" i="1"/>
  <c r="AR4548" i="1" s="1"/>
  <c r="N4548" i="1"/>
  <c r="AQ4548" i="1" s="1"/>
  <c r="M4548" i="1"/>
  <c r="AP4548" i="1" s="1"/>
  <c r="L4548" i="1"/>
  <c r="AO4548" i="1" s="1"/>
  <c r="O3556" i="1"/>
  <c r="AR3556" i="1" s="1"/>
  <c r="N3556" i="1"/>
  <c r="AQ3556" i="1" s="1"/>
  <c r="L3556" i="1"/>
  <c r="AO3556" i="1" s="1"/>
  <c r="J3556" i="1"/>
  <c r="M3556" i="1"/>
  <c r="AP3556" i="1" s="1"/>
  <c r="L3357" i="1"/>
  <c r="AO3357" i="1" s="1"/>
  <c r="J3357" i="1"/>
  <c r="M3357" i="1"/>
  <c r="AP3357" i="1" s="1"/>
  <c r="O3357" i="1"/>
  <c r="AR3357" i="1" s="1"/>
  <c r="N3357" i="1"/>
  <c r="AQ3357" i="1" s="1"/>
  <c r="P3207" i="1"/>
  <c r="AN3207" i="1"/>
  <c r="Z2367" i="1"/>
  <c r="Y2368" i="1"/>
  <c r="Q5190" i="1"/>
  <c r="AS5190" i="1"/>
  <c r="P2563" i="1"/>
  <c r="AN2563" i="1"/>
  <c r="N4200" i="1"/>
  <c r="AQ4200" i="1" s="1"/>
  <c r="O4200" i="1"/>
  <c r="AR4200" i="1" s="1"/>
  <c r="J4200" i="1"/>
  <c r="M4200" i="1"/>
  <c r="AP4200" i="1" s="1"/>
  <c r="L4200" i="1"/>
  <c r="AO4200" i="1" s="1"/>
  <c r="O4101" i="1"/>
  <c r="AR4101" i="1" s="1"/>
  <c r="N4101" i="1"/>
  <c r="AQ4101" i="1" s="1"/>
  <c r="M4101" i="1"/>
  <c r="AP4101" i="1" s="1"/>
  <c r="L4101" i="1"/>
  <c r="AO4101" i="1" s="1"/>
  <c r="J4101" i="1"/>
  <c r="L2365" i="1"/>
  <c r="AO2365" i="1" s="1"/>
  <c r="O2365" i="1"/>
  <c r="AR2365" i="1" s="1"/>
  <c r="N2365" i="1"/>
  <c r="AQ2365" i="1" s="1"/>
  <c r="M2365" i="1"/>
  <c r="AP2365" i="1" s="1"/>
  <c r="J2365" i="1"/>
  <c r="P4100" i="1"/>
  <c r="AN4100" i="1"/>
  <c r="Z5194" i="1"/>
  <c r="Y5195" i="1"/>
  <c r="Z5542" i="1"/>
  <c r="Y5543" i="1"/>
  <c r="AN5191" i="1"/>
  <c r="P5191" i="1"/>
  <c r="A5135" i="1"/>
  <c r="AM5134" i="1"/>
  <c r="P3555" i="1"/>
  <c r="AN3555" i="1"/>
  <c r="Y3559" i="1"/>
  <c r="Z3558" i="1"/>
  <c r="AN5340" i="1"/>
  <c r="P5340" i="1"/>
  <c r="Z4202" i="1"/>
  <c r="Y4203" i="1"/>
  <c r="Y3211" i="1"/>
  <c r="Z3210" i="1"/>
  <c r="N5540" i="1"/>
  <c r="AQ5540" i="1" s="1"/>
  <c r="M5540" i="1"/>
  <c r="AP5540" i="1" s="1"/>
  <c r="J5540" i="1"/>
  <c r="O5540" i="1"/>
  <c r="AR5540" i="1" s="1"/>
  <c r="L5540" i="1"/>
  <c r="AO5540" i="1" s="1"/>
  <c r="Z4550" i="1"/>
  <c r="Y4551" i="1"/>
  <c r="Q4099" i="1"/>
  <c r="AS4099" i="1"/>
  <c r="AS2214" i="1"/>
  <c r="Q2214" i="1"/>
  <c r="O2564" i="1"/>
  <c r="AR2564" i="1" s="1"/>
  <c r="N2564" i="1"/>
  <c r="AQ2564" i="1" s="1"/>
  <c r="L2564" i="1"/>
  <c r="AO2564" i="1" s="1"/>
  <c r="J2564" i="1"/>
  <c r="M2564" i="1"/>
  <c r="AP2564" i="1" s="1"/>
  <c r="L5341" i="1"/>
  <c r="AO5341" i="1" s="1"/>
  <c r="O5341" i="1"/>
  <c r="AR5341" i="1" s="1"/>
  <c r="J5341" i="1"/>
  <c r="M5341" i="1"/>
  <c r="AP5341" i="1" s="1"/>
  <c r="N5341" i="1"/>
  <c r="AQ5341" i="1" s="1"/>
  <c r="P4547" i="1"/>
  <c r="AN4547" i="1"/>
  <c r="P2364" i="1"/>
  <c r="AN2364" i="1"/>
  <c r="Y2219" i="1"/>
  <c r="Z2218" i="1"/>
  <c r="Z5095" i="1"/>
  <c r="Y5096" i="1"/>
  <c r="O5192" i="1"/>
  <c r="AR5192" i="1" s="1"/>
  <c r="N5192" i="1"/>
  <c r="AQ5192" i="1" s="1"/>
  <c r="M5192" i="1"/>
  <c r="AP5192" i="1" s="1"/>
  <c r="J5192" i="1"/>
  <c r="L5192" i="1"/>
  <c r="AO5192" i="1" s="1"/>
  <c r="L4349" i="1"/>
  <c r="AO4349" i="1" s="1"/>
  <c r="J4349" i="1"/>
  <c r="M4349" i="1"/>
  <c r="AP4349" i="1" s="1"/>
  <c r="O4349" i="1"/>
  <c r="AR4349" i="1" s="1"/>
  <c r="N4349" i="1"/>
  <c r="AQ4349" i="1" s="1"/>
  <c r="K1225" i="1"/>
  <c r="I1225" i="1"/>
  <c r="K1374" i="1"/>
  <c r="I1374" i="1"/>
  <c r="K1573" i="1"/>
  <c r="I1573" i="1"/>
  <c r="AN1223" i="1"/>
  <c r="P1223" i="1"/>
  <c r="Q1371" i="1"/>
  <c r="AS1371" i="1"/>
  <c r="AN1372" i="1"/>
  <c r="P1372" i="1"/>
  <c r="J1572" i="1"/>
  <c r="O1572" i="1"/>
  <c r="AR1572" i="1" s="1"/>
  <c r="N1572" i="1"/>
  <c r="AQ1572" i="1" s="1"/>
  <c r="M1572" i="1"/>
  <c r="AP1572" i="1" s="1"/>
  <c r="L1572" i="1"/>
  <c r="AO1572" i="1" s="1"/>
  <c r="Y1227" i="1"/>
  <c r="Z1226" i="1"/>
  <c r="Y1376" i="1"/>
  <c r="Z1375" i="1"/>
  <c r="M1224" i="1"/>
  <c r="AP1224" i="1" s="1"/>
  <c r="O1224" i="1"/>
  <c r="AR1224" i="1" s="1"/>
  <c r="L1224" i="1"/>
  <c r="AO1224" i="1" s="1"/>
  <c r="J1224" i="1"/>
  <c r="N1224" i="1"/>
  <c r="AQ1224" i="1" s="1"/>
  <c r="AN1571" i="1"/>
  <c r="P1571" i="1"/>
  <c r="Q1570" i="1"/>
  <c r="AS1570" i="1"/>
  <c r="J1373" i="1"/>
  <c r="O1373" i="1"/>
  <c r="AR1373" i="1" s="1"/>
  <c r="N1373" i="1"/>
  <c r="AQ1373" i="1" s="1"/>
  <c r="M1373" i="1"/>
  <c r="AP1373" i="1" s="1"/>
  <c r="L1373" i="1"/>
  <c r="AO1373" i="1" s="1"/>
  <c r="AS1222" i="1"/>
  <c r="Q1222" i="1"/>
  <c r="Y1575" i="1"/>
  <c r="Z1574" i="1"/>
  <c r="AS229" i="1"/>
  <c r="AN579" i="1"/>
  <c r="AN231" i="1"/>
  <c r="AN380" i="1"/>
  <c r="AS378" i="1"/>
  <c r="AS577" i="1"/>
  <c r="Q378" i="1"/>
  <c r="K232" i="1"/>
  <c r="K381" i="1"/>
  <c r="K580" i="1"/>
  <c r="Q229" i="1"/>
  <c r="I232" i="1"/>
  <c r="J232" i="1" s="1"/>
  <c r="I381" i="1"/>
  <c r="J381" i="1" s="1"/>
  <c r="I580" i="1"/>
  <c r="J580" i="1" s="1"/>
  <c r="Q577" i="1"/>
  <c r="P578" i="1"/>
  <c r="P230" i="1"/>
  <c r="P379" i="1"/>
  <c r="Y234" i="1"/>
  <c r="Z233" i="1"/>
  <c r="L579" i="1"/>
  <c r="AO579" i="1" s="1"/>
  <c r="O579" i="1"/>
  <c r="AR579" i="1" s="1"/>
  <c r="N579" i="1"/>
  <c r="AQ579" i="1" s="1"/>
  <c r="M579" i="1"/>
  <c r="AP579" i="1" s="1"/>
  <c r="Y383" i="1"/>
  <c r="Z382" i="1"/>
  <c r="L231" i="1"/>
  <c r="AO231" i="1" s="1"/>
  <c r="N231" i="1"/>
  <c r="AQ231" i="1" s="1"/>
  <c r="M231" i="1"/>
  <c r="AP231" i="1" s="1"/>
  <c r="O231" i="1"/>
  <c r="AR231" i="1" s="1"/>
  <c r="Z581" i="1"/>
  <c r="Y582" i="1"/>
  <c r="M380" i="1"/>
  <c r="AP380" i="1" s="1"/>
  <c r="L380" i="1"/>
  <c r="AO380" i="1" s="1"/>
  <c r="O380" i="1"/>
  <c r="AR380" i="1" s="1"/>
  <c r="N380" i="1"/>
  <c r="AQ380" i="1" s="1"/>
  <c r="T4202" i="1"/>
  <c r="V4202" i="1"/>
  <c r="S4202" i="1"/>
  <c r="U4202" i="1"/>
  <c r="R4202" i="1"/>
  <c r="E4202" i="1"/>
  <c r="F4202" i="1"/>
  <c r="R3210" i="1"/>
  <c r="S3210" i="1"/>
  <c r="F3210" i="1"/>
  <c r="E3210" i="1"/>
  <c r="V3210" i="1"/>
  <c r="T3210" i="1"/>
  <c r="U3210" i="1"/>
  <c r="T4351" i="1"/>
  <c r="S4351" i="1"/>
  <c r="V4351" i="1"/>
  <c r="F4351" i="1"/>
  <c r="R4351" i="1"/>
  <c r="E4351" i="1"/>
  <c r="U4351" i="1"/>
  <c r="V5542" i="1"/>
  <c r="E5542" i="1"/>
  <c r="S5542" i="1"/>
  <c r="F5542" i="1"/>
  <c r="R5542" i="1"/>
  <c r="U5542" i="1"/>
  <c r="T5542" i="1"/>
  <c r="F3558" i="1"/>
  <c r="U3558" i="1"/>
  <c r="E3558" i="1"/>
  <c r="T3558" i="1"/>
  <c r="S3558" i="1"/>
  <c r="V3558" i="1"/>
  <c r="R3558" i="1"/>
  <c r="V4550" i="1"/>
  <c r="T4550" i="1"/>
  <c r="S4550" i="1"/>
  <c r="R4550" i="1"/>
  <c r="F4550" i="1"/>
  <c r="U4550" i="1"/>
  <c r="E4550" i="1"/>
  <c r="R2218" i="1"/>
  <c r="E2218" i="1"/>
  <c r="S2218" i="1"/>
  <c r="U2218" i="1"/>
  <c r="T2218" i="1"/>
  <c r="F2218" i="1"/>
  <c r="V2218" i="1"/>
  <c r="U2367" i="1"/>
  <c r="E2367" i="1"/>
  <c r="T2367" i="1"/>
  <c r="F2367" i="1"/>
  <c r="S2367" i="1"/>
  <c r="R2367" i="1"/>
  <c r="V2367" i="1"/>
  <c r="F2566" i="1"/>
  <c r="T2566" i="1"/>
  <c r="U2566" i="1"/>
  <c r="E2566" i="1"/>
  <c r="S2566" i="1"/>
  <c r="V2566" i="1"/>
  <c r="R2566" i="1"/>
  <c r="V3359" i="1"/>
  <c r="R3359" i="1"/>
  <c r="F3359" i="1"/>
  <c r="U3359" i="1"/>
  <c r="E3359" i="1"/>
  <c r="T3359" i="1"/>
  <c r="S3359" i="1"/>
  <c r="T5343" i="1"/>
  <c r="E5343" i="1"/>
  <c r="R5343" i="1"/>
  <c r="S5343" i="1"/>
  <c r="F5343" i="1"/>
  <c r="V5343" i="1"/>
  <c r="U5343" i="1"/>
  <c r="V5095" i="1"/>
  <c r="E5095" i="1"/>
  <c r="T5095" i="1"/>
  <c r="R5095" i="1"/>
  <c r="S5095" i="1"/>
  <c r="F5095" i="1"/>
  <c r="U5095" i="1"/>
  <c r="V5194" i="1"/>
  <c r="T5194" i="1"/>
  <c r="R5194" i="1"/>
  <c r="F5194" i="1"/>
  <c r="S5194" i="1"/>
  <c r="U5194" i="1"/>
  <c r="E5194" i="1"/>
  <c r="T1574" i="1"/>
  <c r="S1574" i="1"/>
  <c r="F1574" i="1"/>
  <c r="V1574" i="1"/>
  <c r="U1574" i="1"/>
  <c r="E1574" i="1"/>
  <c r="R1574" i="1"/>
  <c r="V1226" i="1"/>
  <c r="U1226" i="1"/>
  <c r="T1226" i="1"/>
  <c r="R1226" i="1"/>
  <c r="F1226" i="1"/>
  <c r="E1226" i="1"/>
  <c r="S1226" i="1"/>
  <c r="F1375" i="1"/>
  <c r="T1375" i="1"/>
  <c r="S1375" i="1"/>
  <c r="U1375" i="1"/>
  <c r="V1375" i="1"/>
  <c r="R1375" i="1"/>
  <c r="E1375" i="1"/>
  <c r="V233" i="1"/>
  <c r="U233" i="1"/>
  <c r="T233" i="1"/>
  <c r="R233" i="1"/>
  <c r="S233" i="1"/>
  <c r="F233" i="1"/>
  <c r="E233" i="1"/>
  <c r="R382" i="1"/>
  <c r="T382" i="1"/>
  <c r="S382" i="1"/>
  <c r="V382" i="1"/>
  <c r="U382" i="1"/>
  <c r="F382" i="1"/>
  <c r="E382" i="1"/>
  <c r="R581" i="1"/>
  <c r="U581" i="1"/>
  <c r="T581" i="1"/>
  <c r="V581" i="1"/>
  <c r="S581" i="1"/>
  <c r="F581" i="1"/>
  <c r="E581" i="1"/>
  <c r="B581" i="4" l="1"/>
  <c r="B382" i="4"/>
  <c r="B233" i="4"/>
  <c r="A212" i="1"/>
  <c r="AM211" i="1"/>
  <c r="I5194" i="1"/>
  <c r="K5194" i="1"/>
  <c r="K5095" i="1"/>
  <c r="I5095" i="1"/>
  <c r="K5343" i="1"/>
  <c r="I5343" i="1"/>
  <c r="K3359" i="1"/>
  <c r="I3359" i="1"/>
  <c r="I2566" i="1"/>
  <c r="K2566" i="1"/>
  <c r="I2367" i="1"/>
  <c r="K2367" i="1"/>
  <c r="K2218" i="1"/>
  <c r="I2218" i="1"/>
  <c r="K4550" i="1"/>
  <c r="I4550" i="1"/>
  <c r="I3558" i="1"/>
  <c r="K3558" i="1"/>
  <c r="K5542" i="1"/>
  <c r="I5542" i="1"/>
  <c r="I4351" i="1"/>
  <c r="K4351" i="1"/>
  <c r="K3210" i="1"/>
  <c r="I3210" i="1"/>
  <c r="K4202" i="1"/>
  <c r="I4202" i="1"/>
  <c r="P4200" i="1"/>
  <c r="AN4200" i="1"/>
  <c r="P4349" i="1"/>
  <c r="AN4349" i="1"/>
  <c r="AN2564" i="1"/>
  <c r="P2564" i="1"/>
  <c r="AS5191" i="1"/>
  <c r="Q5191" i="1"/>
  <c r="Z2368" i="1"/>
  <c r="Y2369" i="1"/>
  <c r="P3208" i="1"/>
  <c r="AN3208" i="1"/>
  <c r="AS3356" i="1"/>
  <c r="Q3356" i="1"/>
  <c r="Y2568" i="1"/>
  <c r="Z2567" i="1"/>
  <c r="M4201" i="1"/>
  <c r="AP4201" i="1" s="1"/>
  <c r="N4201" i="1"/>
  <c r="AQ4201" i="1" s="1"/>
  <c r="O4201" i="1"/>
  <c r="AR4201" i="1" s="1"/>
  <c r="L4201" i="1"/>
  <c r="AO4201" i="1" s="1"/>
  <c r="J4201" i="1"/>
  <c r="N4549" i="1"/>
  <c r="AQ4549" i="1" s="1"/>
  <c r="O4549" i="1"/>
  <c r="AR4549" i="1" s="1"/>
  <c r="M4549" i="1"/>
  <c r="AP4549" i="1" s="1"/>
  <c r="L4549" i="1"/>
  <c r="AO4549" i="1" s="1"/>
  <c r="J4549" i="1"/>
  <c r="O4350" i="1"/>
  <c r="AR4350" i="1" s="1"/>
  <c r="M4350" i="1"/>
  <c r="AP4350" i="1" s="1"/>
  <c r="L4350" i="1"/>
  <c r="AO4350" i="1" s="1"/>
  <c r="J4350" i="1"/>
  <c r="N4350" i="1"/>
  <c r="AQ4350" i="1" s="1"/>
  <c r="Z5344" i="1"/>
  <c r="Y5345" i="1"/>
  <c r="A3136" i="1"/>
  <c r="AM3135" i="1"/>
  <c r="Q5539" i="1"/>
  <c r="AS5539" i="1"/>
  <c r="A1136" i="1"/>
  <c r="AM1135" i="1"/>
  <c r="Z3360" i="1"/>
  <c r="Y3361" i="1"/>
  <c r="J3557" i="1"/>
  <c r="L3557" i="1"/>
  <c r="AO3557" i="1" s="1"/>
  <c r="O3557" i="1"/>
  <c r="AR3557" i="1" s="1"/>
  <c r="N3557" i="1"/>
  <c r="AQ3557" i="1" s="1"/>
  <c r="M3557" i="1"/>
  <c r="AP3557" i="1" s="1"/>
  <c r="N5193" i="1"/>
  <c r="AQ5193" i="1" s="1"/>
  <c r="O5193" i="1"/>
  <c r="AR5193" i="1" s="1"/>
  <c r="J5193" i="1"/>
  <c r="M5193" i="1"/>
  <c r="AP5193" i="1" s="1"/>
  <c r="L5193" i="1"/>
  <c r="AO5193" i="1" s="1"/>
  <c r="M3358" i="1"/>
  <c r="AP3358" i="1" s="1"/>
  <c r="L3358" i="1"/>
  <c r="AO3358" i="1" s="1"/>
  <c r="J3358" i="1"/>
  <c r="O3358" i="1"/>
  <c r="AR3358" i="1" s="1"/>
  <c r="N3358" i="1"/>
  <c r="AQ3358" i="1" s="1"/>
  <c r="P3357" i="1"/>
  <c r="AN3357" i="1"/>
  <c r="AN5192" i="1"/>
  <c r="P5192" i="1"/>
  <c r="P2365" i="1"/>
  <c r="AN2365" i="1"/>
  <c r="Y2220" i="1"/>
  <c r="Z2219" i="1"/>
  <c r="Y3212" i="1"/>
  <c r="Z3211" i="1"/>
  <c r="Z3559" i="1"/>
  <c r="Y3560" i="1"/>
  <c r="Z5543" i="1"/>
  <c r="Y5544" i="1"/>
  <c r="A4136" i="1"/>
  <c r="AM4135" i="1"/>
  <c r="Z4203" i="1"/>
  <c r="Y4204" i="1"/>
  <c r="Q2563" i="1"/>
  <c r="AS2563" i="1"/>
  <c r="P3556" i="1"/>
  <c r="AN3556" i="1"/>
  <c r="AN4548" i="1"/>
  <c r="P4548" i="1"/>
  <c r="J5342" i="1"/>
  <c r="N5342" i="1"/>
  <c r="AQ5342" i="1" s="1"/>
  <c r="M5342" i="1"/>
  <c r="AP5342" i="1" s="1"/>
  <c r="L5342" i="1"/>
  <c r="AO5342" i="1" s="1"/>
  <c r="O5342" i="1"/>
  <c r="AR5342" i="1" s="1"/>
  <c r="Z4352" i="1"/>
  <c r="Y4353" i="1"/>
  <c r="Q4199" i="1"/>
  <c r="AS4199" i="1"/>
  <c r="A2136" i="1"/>
  <c r="AM2135" i="1"/>
  <c r="N5541" i="1"/>
  <c r="AQ5541" i="1" s="1"/>
  <c r="M5541" i="1"/>
  <c r="AP5541" i="1" s="1"/>
  <c r="L5541" i="1"/>
  <c r="AO5541" i="1" s="1"/>
  <c r="J5541" i="1"/>
  <c r="O5541" i="1"/>
  <c r="AR5541" i="1" s="1"/>
  <c r="O5094" i="1"/>
  <c r="AR5094" i="1" s="1"/>
  <c r="M5094" i="1"/>
  <c r="AP5094" i="1" s="1"/>
  <c r="N5094" i="1"/>
  <c r="AQ5094" i="1" s="1"/>
  <c r="L5094" i="1"/>
  <c r="AO5094" i="1" s="1"/>
  <c r="J5094" i="1"/>
  <c r="AN5341" i="1"/>
  <c r="P5341" i="1"/>
  <c r="AS3555" i="1"/>
  <c r="Q3555" i="1"/>
  <c r="Y5097" i="1"/>
  <c r="Z5096" i="1"/>
  <c r="AS2364" i="1"/>
  <c r="Q2364" i="1"/>
  <c r="P5540" i="1"/>
  <c r="AN5540" i="1"/>
  <c r="AS4348" i="1"/>
  <c r="Q4348" i="1"/>
  <c r="AN5093" i="1"/>
  <c r="P5093" i="1"/>
  <c r="AS5092" i="1"/>
  <c r="Q5092" i="1"/>
  <c r="O2565" i="1"/>
  <c r="AR2565" i="1" s="1"/>
  <c r="L2565" i="1"/>
  <c r="AO2565" i="1" s="1"/>
  <c r="N2565" i="1"/>
  <c r="AQ2565" i="1" s="1"/>
  <c r="M2565" i="1"/>
  <c r="AP2565" i="1" s="1"/>
  <c r="J2565" i="1"/>
  <c r="Q4547" i="1"/>
  <c r="AS4547" i="1"/>
  <c r="Z4551" i="1"/>
  <c r="Y4552" i="1"/>
  <c r="Q4100" i="1"/>
  <c r="AS4100" i="1"/>
  <c r="Z5195" i="1"/>
  <c r="Y5196" i="1"/>
  <c r="Q3207" i="1"/>
  <c r="AS3207" i="1"/>
  <c r="AS5340" i="1"/>
  <c r="Q5340" i="1"/>
  <c r="A5136" i="1"/>
  <c r="AM5135" i="1"/>
  <c r="AN4101" i="1"/>
  <c r="P4101" i="1"/>
  <c r="Q2215" i="1"/>
  <c r="AS2215" i="1"/>
  <c r="AN2216" i="1"/>
  <c r="P2216" i="1"/>
  <c r="L3209" i="1"/>
  <c r="AO3209" i="1" s="1"/>
  <c r="J3209" i="1"/>
  <c r="M3209" i="1"/>
  <c r="AP3209" i="1" s="1"/>
  <c r="O3209" i="1"/>
  <c r="AR3209" i="1" s="1"/>
  <c r="N3209" i="1"/>
  <c r="AQ3209" i="1" s="1"/>
  <c r="O2366" i="1"/>
  <c r="AR2366" i="1" s="1"/>
  <c r="N2366" i="1"/>
  <c r="AQ2366" i="1" s="1"/>
  <c r="M2366" i="1"/>
  <c r="AP2366" i="1" s="1"/>
  <c r="L2366" i="1"/>
  <c r="AO2366" i="1" s="1"/>
  <c r="J2366" i="1"/>
  <c r="M2217" i="1"/>
  <c r="AP2217" i="1" s="1"/>
  <c r="J2217" i="1"/>
  <c r="L2217" i="1"/>
  <c r="AO2217" i="1" s="1"/>
  <c r="O2217" i="1"/>
  <c r="AR2217" i="1" s="1"/>
  <c r="N2217" i="1"/>
  <c r="AQ2217" i="1" s="1"/>
  <c r="K1375" i="1"/>
  <c r="I1375" i="1"/>
  <c r="K1226" i="1"/>
  <c r="I1226" i="1"/>
  <c r="I1574" i="1"/>
  <c r="K1574" i="1"/>
  <c r="AS1223" i="1"/>
  <c r="Q1223" i="1"/>
  <c r="Q1571" i="1"/>
  <c r="AS1571" i="1"/>
  <c r="Z1376" i="1"/>
  <c r="Y1377" i="1"/>
  <c r="M1573" i="1"/>
  <c r="AP1573" i="1" s="1"/>
  <c r="J1573" i="1"/>
  <c r="O1573" i="1"/>
  <c r="AR1573" i="1" s="1"/>
  <c r="N1573" i="1"/>
  <c r="AQ1573" i="1" s="1"/>
  <c r="L1573" i="1"/>
  <c r="AO1573" i="1" s="1"/>
  <c r="AN1572" i="1"/>
  <c r="P1572" i="1"/>
  <c r="AS1372" i="1"/>
  <c r="Q1372" i="1"/>
  <c r="O1374" i="1"/>
  <c r="AR1374" i="1" s="1"/>
  <c r="N1374" i="1"/>
  <c r="AQ1374" i="1" s="1"/>
  <c r="M1374" i="1"/>
  <c r="AP1374" i="1" s="1"/>
  <c r="L1374" i="1"/>
  <c r="AO1374" i="1" s="1"/>
  <c r="J1374" i="1"/>
  <c r="AN1224" i="1"/>
  <c r="P1224" i="1"/>
  <c r="Y1228" i="1"/>
  <c r="Z1227" i="1"/>
  <c r="N1225" i="1"/>
  <c r="AQ1225" i="1" s="1"/>
  <c r="M1225" i="1"/>
  <c r="AP1225" i="1" s="1"/>
  <c r="L1225" i="1"/>
  <c r="AO1225" i="1" s="1"/>
  <c r="J1225" i="1"/>
  <c r="O1225" i="1"/>
  <c r="AR1225" i="1" s="1"/>
  <c r="Y1576" i="1"/>
  <c r="Z1575" i="1"/>
  <c r="AN1373" i="1"/>
  <c r="P1373" i="1"/>
  <c r="Q379" i="1"/>
  <c r="Q230" i="1"/>
  <c r="AN232" i="1"/>
  <c r="AS578" i="1"/>
  <c r="AN580" i="1"/>
  <c r="AN381" i="1"/>
  <c r="K581" i="1"/>
  <c r="K382" i="1"/>
  <c r="K233" i="1"/>
  <c r="AS379" i="1"/>
  <c r="I581" i="1"/>
  <c r="J581" i="1" s="1"/>
  <c r="I382" i="1"/>
  <c r="J382" i="1" s="1"/>
  <c r="I233" i="1"/>
  <c r="J233" i="1" s="1"/>
  <c r="Q578" i="1"/>
  <c r="AS230" i="1"/>
  <c r="P579" i="1"/>
  <c r="P231" i="1"/>
  <c r="P380" i="1"/>
  <c r="L580" i="1"/>
  <c r="AO580" i="1" s="1"/>
  <c r="M580" i="1"/>
  <c r="AP580" i="1" s="1"/>
  <c r="N580" i="1"/>
  <c r="AQ580" i="1" s="1"/>
  <c r="O580" i="1"/>
  <c r="AR580" i="1" s="1"/>
  <c r="Z234" i="1"/>
  <c r="Y235" i="1"/>
  <c r="O381" i="1"/>
  <c r="AR381" i="1" s="1"/>
  <c r="M381" i="1"/>
  <c r="AP381" i="1" s="1"/>
  <c r="L381" i="1"/>
  <c r="AO381" i="1" s="1"/>
  <c r="N381" i="1"/>
  <c r="AQ381" i="1" s="1"/>
  <c r="Y384" i="1"/>
  <c r="Z383" i="1"/>
  <c r="Z582" i="1"/>
  <c r="Y583" i="1"/>
  <c r="N232" i="1"/>
  <c r="AQ232" i="1" s="1"/>
  <c r="O232" i="1"/>
  <c r="AR232" i="1" s="1"/>
  <c r="M232" i="1"/>
  <c r="AP232" i="1" s="1"/>
  <c r="L232" i="1"/>
  <c r="AO232" i="1" s="1"/>
  <c r="T5344" i="1"/>
  <c r="V5344" i="1"/>
  <c r="F5344" i="1"/>
  <c r="S5344" i="1"/>
  <c r="R5344" i="1"/>
  <c r="U5344" i="1"/>
  <c r="E5344" i="1"/>
  <c r="F2219" i="1"/>
  <c r="V2219" i="1"/>
  <c r="E2219" i="1"/>
  <c r="U2219" i="1"/>
  <c r="R2219" i="1"/>
  <c r="S2219" i="1"/>
  <c r="T2219" i="1"/>
  <c r="E5543" i="1"/>
  <c r="V5543" i="1"/>
  <c r="T5543" i="1"/>
  <c r="S5543" i="1"/>
  <c r="R5543" i="1"/>
  <c r="U5543" i="1"/>
  <c r="F5543" i="1"/>
  <c r="V4203" i="1"/>
  <c r="U4203" i="1"/>
  <c r="F4203" i="1"/>
  <c r="R4203" i="1"/>
  <c r="S4203" i="1"/>
  <c r="T4203" i="1"/>
  <c r="E4203" i="1"/>
  <c r="S3211" i="1"/>
  <c r="R3211" i="1"/>
  <c r="V3211" i="1"/>
  <c r="F3211" i="1"/>
  <c r="T3211" i="1"/>
  <c r="E3211" i="1"/>
  <c r="U3211" i="1"/>
  <c r="S4551" i="1"/>
  <c r="R4551" i="1"/>
  <c r="F4551" i="1"/>
  <c r="T4551" i="1"/>
  <c r="E4551" i="1"/>
  <c r="V4551" i="1"/>
  <c r="U4551" i="1"/>
  <c r="R2368" i="1"/>
  <c r="S2368" i="1"/>
  <c r="V2368" i="1"/>
  <c r="E2368" i="1"/>
  <c r="T2368" i="1"/>
  <c r="F2368" i="1"/>
  <c r="U2368" i="1"/>
  <c r="R2567" i="1"/>
  <c r="V2567" i="1"/>
  <c r="U2567" i="1"/>
  <c r="S2567" i="1"/>
  <c r="E2567" i="1"/>
  <c r="T2567" i="1"/>
  <c r="F2567" i="1"/>
  <c r="S3559" i="1"/>
  <c r="V3559" i="1"/>
  <c r="R3559" i="1"/>
  <c r="F3559" i="1"/>
  <c r="T3559" i="1"/>
  <c r="E3559" i="1"/>
  <c r="U3559" i="1"/>
  <c r="T3360" i="1"/>
  <c r="F3360" i="1"/>
  <c r="E3360" i="1"/>
  <c r="S3360" i="1"/>
  <c r="R3360" i="1"/>
  <c r="U3360" i="1"/>
  <c r="V3360" i="1"/>
  <c r="R5096" i="1"/>
  <c r="V5096" i="1"/>
  <c r="F5096" i="1"/>
  <c r="U5096" i="1"/>
  <c r="E5096" i="1"/>
  <c r="S5096" i="1"/>
  <c r="T5096" i="1"/>
  <c r="F4352" i="1"/>
  <c r="E4352" i="1"/>
  <c r="T4352" i="1"/>
  <c r="S4352" i="1"/>
  <c r="U4352" i="1"/>
  <c r="V4352" i="1"/>
  <c r="R4352" i="1"/>
  <c r="V5195" i="1"/>
  <c r="F5195" i="1"/>
  <c r="U5195" i="1"/>
  <c r="E5195" i="1"/>
  <c r="T5195" i="1"/>
  <c r="S5195" i="1"/>
  <c r="R5195" i="1"/>
  <c r="T1376" i="1"/>
  <c r="S1376" i="1"/>
  <c r="R1376" i="1"/>
  <c r="U1376" i="1"/>
  <c r="V1376" i="1"/>
  <c r="E1376" i="1"/>
  <c r="F1376" i="1"/>
  <c r="T1227" i="1"/>
  <c r="R1227" i="1"/>
  <c r="F1227" i="1"/>
  <c r="U1227" i="1"/>
  <c r="V1227" i="1"/>
  <c r="S1227" i="1"/>
  <c r="E1227" i="1"/>
  <c r="V1575" i="1"/>
  <c r="T1575" i="1"/>
  <c r="U1575" i="1"/>
  <c r="F1575" i="1"/>
  <c r="S1575" i="1"/>
  <c r="E1575" i="1"/>
  <c r="R1575" i="1"/>
  <c r="S234" i="1"/>
  <c r="R234" i="1"/>
  <c r="U234" i="1"/>
  <c r="V234" i="1"/>
  <c r="T234" i="1"/>
  <c r="F234" i="1"/>
  <c r="E234" i="1"/>
  <c r="U383" i="1"/>
  <c r="T383" i="1"/>
  <c r="S383" i="1"/>
  <c r="R383" i="1"/>
  <c r="V383" i="1"/>
  <c r="F383" i="1"/>
  <c r="E383" i="1"/>
  <c r="U582" i="1"/>
  <c r="T582" i="1"/>
  <c r="S582" i="1"/>
  <c r="V582" i="1"/>
  <c r="R582" i="1"/>
  <c r="F582" i="1"/>
  <c r="E582" i="1"/>
  <c r="B582" i="4" l="1"/>
  <c r="B383" i="4"/>
  <c r="B234" i="4"/>
  <c r="A213" i="1"/>
  <c r="AM212" i="1"/>
  <c r="K5195" i="1"/>
  <c r="I5195" i="1"/>
  <c r="I4352" i="1"/>
  <c r="K4352" i="1"/>
  <c r="I5096" i="1"/>
  <c r="K5096" i="1"/>
  <c r="K3360" i="1"/>
  <c r="I3360" i="1"/>
  <c r="K3559" i="1"/>
  <c r="I3559" i="1"/>
  <c r="I2567" i="1"/>
  <c r="K2567" i="1"/>
  <c r="K2368" i="1"/>
  <c r="I2368" i="1"/>
  <c r="K4551" i="1"/>
  <c r="I4551" i="1"/>
  <c r="K3211" i="1"/>
  <c r="I3211" i="1"/>
  <c r="I4203" i="1"/>
  <c r="K4203" i="1"/>
  <c r="K5543" i="1"/>
  <c r="I5543" i="1"/>
  <c r="K2219" i="1"/>
  <c r="I2219" i="1"/>
  <c r="I5344" i="1"/>
  <c r="K5344" i="1"/>
  <c r="AN2366" i="1"/>
  <c r="P2366" i="1"/>
  <c r="P2565" i="1"/>
  <c r="AN2565" i="1"/>
  <c r="P5094" i="1"/>
  <c r="AN5094" i="1"/>
  <c r="Q4548" i="1"/>
  <c r="AS4548" i="1"/>
  <c r="Y3362" i="1"/>
  <c r="Z3361" i="1"/>
  <c r="P4549" i="1"/>
  <c r="AN4549" i="1"/>
  <c r="Q3208" i="1"/>
  <c r="AS3208" i="1"/>
  <c r="J3210" i="1"/>
  <c r="O3210" i="1"/>
  <c r="AR3210" i="1" s="1"/>
  <c r="N3210" i="1"/>
  <c r="AQ3210" i="1" s="1"/>
  <c r="L3210" i="1"/>
  <c r="AO3210" i="1" s="1"/>
  <c r="M3210" i="1"/>
  <c r="AP3210" i="1" s="1"/>
  <c r="J4550" i="1"/>
  <c r="O4550" i="1"/>
  <c r="AR4550" i="1" s="1"/>
  <c r="N4550" i="1"/>
  <c r="AQ4550" i="1" s="1"/>
  <c r="M4550" i="1"/>
  <c r="AP4550" i="1" s="1"/>
  <c r="L4550" i="1"/>
  <c r="AO4550" i="1" s="1"/>
  <c r="M3359" i="1"/>
  <c r="AP3359" i="1" s="1"/>
  <c r="L3359" i="1"/>
  <c r="AO3359" i="1" s="1"/>
  <c r="J3359" i="1"/>
  <c r="O3359" i="1"/>
  <c r="AR3359" i="1" s="1"/>
  <c r="N3359" i="1"/>
  <c r="AQ3359" i="1" s="1"/>
  <c r="AN3209" i="1"/>
  <c r="P3209" i="1"/>
  <c r="AS5093" i="1"/>
  <c r="Q5093" i="1"/>
  <c r="Z4353" i="1"/>
  <c r="Y4354" i="1"/>
  <c r="Q2216" i="1"/>
  <c r="AS2216" i="1"/>
  <c r="A5137" i="1"/>
  <c r="AM5136" i="1"/>
  <c r="Y3561" i="1"/>
  <c r="Z3560" i="1"/>
  <c r="Z2220" i="1"/>
  <c r="Y2221" i="1"/>
  <c r="A3137" i="1"/>
  <c r="AM3136" i="1"/>
  <c r="Q4349" i="1"/>
  <c r="AS4349" i="1"/>
  <c r="A4137" i="1"/>
  <c r="AM4136" i="1"/>
  <c r="AN3358" i="1"/>
  <c r="P3358" i="1"/>
  <c r="Y2370" i="1"/>
  <c r="Z2369" i="1"/>
  <c r="O2218" i="1"/>
  <c r="AR2218" i="1" s="1"/>
  <c r="J2218" i="1"/>
  <c r="L2218" i="1"/>
  <c r="AO2218" i="1" s="1"/>
  <c r="N2218" i="1"/>
  <c r="AQ2218" i="1" s="1"/>
  <c r="M2218" i="1"/>
  <c r="AP2218" i="1" s="1"/>
  <c r="O5343" i="1"/>
  <c r="AR5343" i="1" s="1"/>
  <c r="J5343" i="1"/>
  <c r="M5343" i="1"/>
  <c r="AP5343" i="1" s="1"/>
  <c r="N5343" i="1"/>
  <c r="AQ5343" i="1" s="1"/>
  <c r="L5343" i="1"/>
  <c r="AO5343" i="1" s="1"/>
  <c r="AS2365" i="1"/>
  <c r="Q2365" i="1"/>
  <c r="Z2568" i="1"/>
  <c r="Y2569" i="1"/>
  <c r="Q4200" i="1"/>
  <c r="AS4200" i="1"/>
  <c r="M4351" i="1"/>
  <c r="AP4351" i="1" s="1"/>
  <c r="L4351" i="1"/>
  <c r="AO4351" i="1" s="1"/>
  <c r="N4351" i="1"/>
  <c r="AQ4351" i="1" s="1"/>
  <c r="J4351" i="1"/>
  <c r="O4351" i="1"/>
  <c r="AR4351" i="1" s="1"/>
  <c r="AN4350" i="1"/>
  <c r="P4350" i="1"/>
  <c r="J5542" i="1"/>
  <c r="O5542" i="1"/>
  <c r="AR5542" i="1" s="1"/>
  <c r="L5542" i="1"/>
  <c r="AO5542" i="1" s="1"/>
  <c r="N5542" i="1"/>
  <c r="AQ5542" i="1" s="1"/>
  <c r="M5542" i="1"/>
  <c r="AP5542" i="1" s="1"/>
  <c r="O5095" i="1"/>
  <c r="AR5095" i="1" s="1"/>
  <c r="M5095" i="1"/>
  <c r="AP5095" i="1" s="1"/>
  <c r="N5095" i="1"/>
  <c r="AQ5095" i="1" s="1"/>
  <c r="L5095" i="1"/>
  <c r="AO5095" i="1" s="1"/>
  <c r="J5095" i="1"/>
  <c r="A2137" i="1"/>
  <c r="AM2136" i="1"/>
  <c r="Q3556" i="1"/>
  <c r="AS3556" i="1"/>
  <c r="Z4552" i="1"/>
  <c r="Y4553" i="1"/>
  <c r="Z3212" i="1"/>
  <c r="Y3213" i="1"/>
  <c r="AN4201" i="1"/>
  <c r="P4201" i="1"/>
  <c r="J2367" i="1"/>
  <c r="O2367" i="1"/>
  <c r="AR2367" i="1" s="1"/>
  <c r="M2367" i="1"/>
  <c r="AP2367" i="1" s="1"/>
  <c r="L2367" i="1"/>
  <c r="AO2367" i="1" s="1"/>
  <c r="N2367" i="1"/>
  <c r="AQ2367" i="1" s="1"/>
  <c r="Z5097" i="1"/>
  <c r="Y5098" i="1"/>
  <c r="AS5192" i="1"/>
  <c r="Q5192" i="1"/>
  <c r="A1137" i="1"/>
  <c r="AM1136" i="1"/>
  <c r="P2217" i="1"/>
  <c r="AN2217" i="1"/>
  <c r="AS4101" i="1"/>
  <c r="Q4101" i="1"/>
  <c r="Y5197" i="1"/>
  <c r="Z5196" i="1"/>
  <c r="Q5540" i="1"/>
  <c r="AS5540" i="1"/>
  <c r="Q5341" i="1"/>
  <c r="AS5341" i="1"/>
  <c r="P5541" i="1"/>
  <c r="AN5541" i="1"/>
  <c r="AN5342" i="1"/>
  <c r="P5342" i="1"/>
  <c r="Z4204" i="1"/>
  <c r="Y4205" i="1"/>
  <c r="Y5545" i="1"/>
  <c r="Z5544" i="1"/>
  <c r="AN3557" i="1"/>
  <c r="P3557" i="1"/>
  <c r="Y5346" i="1"/>
  <c r="Z5345" i="1"/>
  <c r="Q2564" i="1"/>
  <c r="AS2564" i="1"/>
  <c r="O4202" i="1"/>
  <c r="AR4202" i="1" s="1"/>
  <c r="N4202" i="1"/>
  <c r="AQ4202" i="1" s="1"/>
  <c r="J4202" i="1"/>
  <c r="M4202" i="1"/>
  <c r="AP4202" i="1" s="1"/>
  <c r="L4202" i="1"/>
  <c r="AO4202" i="1" s="1"/>
  <c r="Q3357" i="1"/>
  <c r="AS3357" i="1"/>
  <c r="P5193" i="1"/>
  <c r="AN5193" i="1"/>
  <c r="N3558" i="1"/>
  <c r="AQ3558" i="1" s="1"/>
  <c r="M3558" i="1"/>
  <c r="AP3558" i="1" s="1"/>
  <c r="J3558" i="1"/>
  <c r="O3558" i="1"/>
  <c r="AR3558" i="1" s="1"/>
  <c r="L3558" i="1"/>
  <c r="AO3558" i="1" s="1"/>
  <c r="J2566" i="1"/>
  <c r="N2566" i="1"/>
  <c r="AQ2566" i="1" s="1"/>
  <c r="O2566" i="1"/>
  <c r="AR2566" i="1" s="1"/>
  <c r="M2566" i="1"/>
  <c r="AP2566" i="1" s="1"/>
  <c r="L2566" i="1"/>
  <c r="AO2566" i="1" s="1"/>
  <c r="L5194" i="1"/>
  <c r="AO5194" i="1" s="1"/>
  <c r="J5194" i="1"/>
  <c r="N5194" i="1"/>
  <c r="AQ5194" i="1" s="1"/>
  <c r="O5194" i="1"/>
  <c r="AR5194" i="1" s="1"/>
  <c r="M5194" i="1"/>
  <c r="AP5194" i="1" s="1"/>
  <c r="I1575" i="1"/>
  <c r="K1575" i="1"/>
  <c r="I1227" i="1"/>
  <c r="K1227" i="1"/>
  <c r="I1376" i="1"/>
  <c r="K1376" i="1"/>
  <c r="AN1573" i="1"/>
  <c r="P1573" i="1"/>
  <c r="Y1577" i="1"/>
  <c r="Z1576" i="1"/>
  <c r="Z1228" i="1"/>
  <c r="Y1229" i="1"/>
  <c r="Q1224" i="1"/>
  <c r="AS1224" i="1"/>
  <c r="O1574" i="1"/>
  <c r="AR1574" i="1" s="1"/>
  <c r="N1574" i="1"/>
  <c r="AQ1574" i="1" s="1"/>
  <c r="M1574" i="1"/>
  <c r="AP1574" i="1" s="1"/>
  <c r="L1574" i="1"/>
  <c r="AO1574" i="1" s="1"/>
  <c r="J1574" i="1"/>
  <c r="AN1225" i="1"/>
  <c r="P1225" i="1"/>
  <c r="Q1572" i="1"/>
  <c r="AS1572" i="1"/>
  <c r="Y1378" i="1"/>
  <c r="Z1377" i="1"/>
  <c r="N1226" i="1"/>
  <c r="AQ1226" i="1" s="1"/>
  <c r="M1226" i="1"/>
  <c r="AP1226" i="1" s="1"/>
  <c r="L1226" i="1"/>
  <c r="AO1226" i="1" s="1"/>
  <c r="J1226" i="1"/>
  <c r="O1226" i="1"/>
  <c r="AR1226" i="1" s="1"/>
  <c r="AN1374" i="1"/>
  <c r="P1374" i="1"/>
  <c r="Q1373" i="1"/>
  <c r="AS1373" i="1"/>
  <c r="L1375" i="1"/>
  <c r="AO1375" i="1" s="1"/>
  <c r="J1375" i="1"/>
  <c r="O1375" i="1"/>
  <c r="AR1375" i="1" s="1"/>
  <c r="N1375" i="1"/>
  <c r="AQ1375" i="1" s="1"/>
  <c r="M1375" i="1"/>
  <c r="AP1375" i="1" s="1"/>
  <c r="Q231" i="1"/>
  <c r="AN233" i="1"/>
  <c r="AN382" i="1"/>
  <c r="AN581" i="1"/>
  <c r="Q380" i="1"/>
  <c r="AS579" i="1"/>
  <c r="Q579" i="1"/>
  <c r="AS231" i="1"/>
  <c r="K582" i="1"/>
  <c r="K383" i="1"/>
  <c r="K234" i="1"/>
  <c r="I582" i="1"/>
  <c r="J582" i="1" s="1"/>
  <c r="I383" i="1"/>
  <c r="J383" i="1" s="1"/>
  <c r="I234" i="1"/>
  <c r="J234" i="1" s="1"/>
  <c r="AS380" i="1"/>
  <c r="P381" i="1"/>
  <c r="P232" i="1"/>
  <c r="P580" i="1"/>
  <c r="L382" i="1"/>
  <c r="AO382" i="1" s="1"/>
  <c r="O382" i="1"/>
  <c r="AR382" i="1" s="1"/>
  <c r="M382" i="1"/>
  <c r="AP382" i="1" s="1"/>
  <c r="N382" i="1"/>
  <c r="AQ382" i="1" s="1"/>
  <c r="Z583" i="1"/>
  <c r="Y584" i="1"/>
  <c r="Y236" i="1"/>
  <c r="Z235" i="1"/>
  <c r="L581" i="1"/>
  <c r="AO581" i="1" s="1"/>
  <c r="M581" i="1"/>
  <c r="AP581" i="1" s="1"/>
  <c r="O581" i="1"/>
  <c r="AR581" i="1" s="1"/>
  <c r="N581" i="1"/>
  <c r="AQ581" i="1" s="1"/>
  <c r="Z384" i="1"/>
  <c r="Y385" i="1"/>
  <c r="N233" i="1"/>
  <c r="AQ233" i="1" s="1"/>
  <c r="L233" i="1"/>
  <c r="AO233" i="1" s="1"/>
  <c r="O233" i="1"/>
  <c r="AR233" i="1" s="1"/>
  <c r="M233" i="1"/>
  <c r="AP233" i="1" s="1"/>
  <c r="E4204" i="1"/>
  <c r="V4204" i="1"/>
  <c r="S4204" i="1"/>
  <c r="T4204" i="1"/>
  <c r="F4204" i="1"/>
  <c r="R4204" i="1"/>
  <c r="U4204" i="1"/>
  <c r="V4353" i="1"/>
  <c r="R4353" i="1"/>
  <c r="F4353" i="1"/>
  <c r="E4353" i="1"/>
  <c r="S4353" i="1"/>
  <c r="T4353" i="1"/>
  <c r="U4353" i="1"/>
  <c r="S3560" i="1"/>
  <c r="E3560" i="1"/>
  <c r="R3560" i="1"/>
  <c r="V3560" i="1"/>
  <c r="F3560" i="1"/>
  <c r="T3560" i="1"/>
  <c r="U3560" i="1"/>
  <c r="R4552" i="1"/>
  <c r="U4552" i="1"/>
  <c r="F4552" i="1"/>
  <c r="S4552" i="1"/>
  <c r="T4552" i="1"/>
  <c r="V4552" i="1"/>
  <c r="E4552" i="1"/>
  <c r="T5097" i="1"/>
  <c r="R5097" i="1"/>
  <c r="S5097" i="1"/>
  <c r="U5097" i="1"/>
  <c r="F5097" i="1"/>
  <c r="E5097" i="1"/>
  <c r="V5097" i="1"/>
  <c r="E5345" i="1"/>
  <c r="U5345" i="1"/>
  <c r="V5345" i="1"/>
  <c r="R5345" i="1"/>
  <c r="F5345" i="1"/>
  <c r="T5345" i="1"/>
  <c r="S5345" i="1"/>
  <c r="R2220" i="1"/>
  <c r="S2220" i="1"/>
  <c r="V2220" i="1"/>
  <c r="E2220" i="1"/>
  <c r="U2220" i="1"/>
  <c r="T2220" i="1"/>
  <c r="F2220" i="1"/>
  <c r="F5544" i="1"/>
  <c r="E5544" i="1"/>
  <c r="T5544" i="1"/>
  <c r="S5544" i="1"/>
  <c r="U5544" i="1"/>
  <c r="V5544" i="1"/>
  <c r="R5544" i="1"/>
  <c r="R2369" i="1"/>
  <c r="E2369" i="1"/>
  <c r="T2369" i="1"/>
  <c r="U2369" i="1"/>
  <c r="V2369" i="1"/>
  <c r="S2369" i="1"/>
  <c r="F2369" i="1"/>
  <c r="R3361" i="1"/>
  <c r="V3361" i="1"/>
  <c r="U3361" i="1"/>
  <c r="F3361" i="1"/>
  <c r="E3361" i="1"/>
  <c r="S3361" i="1"/>
  <c r="T3361" i="1"/>
  <c r="T2568" i="1"/>
  <c r="U2568" i="1"/>
  <c r="R2568" i="1"/>
  <c r="S2568" i="1"/>
  <c r="V2568" i="1"/>
  <c r="F2568" i="1"/>
  <c r="E2568" i="1"/>
  <c r="S3212" i="1"/>
  <c r="R3212" i="1"/>
  <c r="U3212" i="1"/>
  <c r="E3212" i="1"/>
  <c r="V3212" i="1"/>
  <c r="T3212" i="1"/>
  <c r="F3212" i="1"/>
  <c r="R5196" i="1"/>
  <c r="S5196" i="1"/>
  <c r="U5196" i="1"/>
  <c r="T5196" i="1"/>
  <c r="E5196" i="1"/>
  <c r="V5196" i="1"/>
  <c r="F5196" i="1"/>
  <c r="U1576" i="1"/>
  <c r="T1576" i="1"/>
  <c r="S1576" i="1"/>
  <c r="E1576" i="1"/>
  <c r="R1576" i="1"/>
  <c r="F1576" i="1"/>
  <c r="V1576" i="1"/>
  <c r="E1228" i="1"/>
  <c r="F1228" i="1"/>
  <c r="T1228" i="1"/>
  <c r="R1228" i="1"/>
  <c r="S1228" i="1"/>
  <c r="V1228" i="1"/>
  <c r="U1228" i="1"/>
  <c r="E1377" i="1"/>
  <c r="R1377" i="1"/>
  <c r="S1377" i="1"/>
  <c r="F1377" i="1"/>
  <c r="U1377" i="1"/>
  <c r="T1377" i="1"/>
  <c r="V1377" i="1"/>
  <c r="V235" i="1"/>
  <c r="U235" i="1"/>
  <c r="T235" i="1"/>
  <c r="S235" i="1"/>
  <c r="R235" i="1"/>
  <c r="F235" i="1"/>
  <c r="E235" i="1"/>
  <c r="V384" i="1"/>
  <c r="U384" i="1"/>
  <c r="R384" i="1"/>
  <c r="T384" i="1"/>
  <c r="S384" i="1"/>
  <c r="F384" i="1"/>
  <c r="E384" i="1"/>
  <c r="V583" i="1"/>
  <c r="S583" i="1"/>
  <c r="R583" i="1"/>
  <c r="U583" i="1"/>
  <c r="T583" i="1"/>
  <c r="F583" i="1"/>
  <c r="E583" i="1"/>
  <c r="B583" i="4" l="1"/>
  <c r="B384" i="4"/>
  <c r="B235" i="4"/>
  <c r="A214" i="1"/>
  <c r="AM213" i="1"/>
  <c r="K5196" i="1"/>
  <c r="I5196" i="1"/>
  <c r="K3212" i="1"/>
  <c r="I3212" i="1"/>
  <c r="I2568" i="1"/>
  <c r="K2568" i="1"/>
  <c r="I3361" i="1"/>
  <c r="K3361" i="1"/>
  <c r="I2369" i="1"/>
  <c r="K2369" i="1"/>
  <c r="K5544" i="1"/>
  <c r="I5544" i="1"/>
  <c r="K2220" i="1"/>
  <c r="I2220" i="1"/>
  <c r="I5345" i="1"/>
  <c r="K5345" i="1"/>
  <c r="I5097" i="1"/>
  <c r="K5097" i="1"/>
  <c r="K4552" i="1"/>
  <c r="I4552" i="1"/>
  <c r="K3560" i="1"/>
  <c r="I3560" i="1"/>
  <c r="I4353" i="1"/>
  <c r="K4353" i="1"/>
  <c r="K4204" i="1"/>
  <c r="I4204" i="1"/>
  <c r="Y3214" i="1"/>
  <c r="Z3213" i="1"/>
  <c r="A3138" i="1"/>
  <c r="AM3137" i="1"/>
  <c r="J2219" i="1"/>
  <c r="O2219" i="1"/>
  <c r="AR2219" i="1" s="1"/>
  <c r="N2219" i="1"/>
  <c r="AQ2219" i="1" s="1"/>
  <c r="M2219" i="1"/>
  <c r="AP2219" i="1" s="1"/>
  <c r="L2219" i="1"/>
  <c r="AO2219" i="1" s="1"/>
  <c r="L4551" i="1"/>
  <c r="AO4551" i="1" s="1"/>
  <c r="J4551" i="1"/>
  <c r="O4551" i="1"/>
  <c r="AR4551" i="1" s="1"/>
  <c r="N4551" i="1"/>
  <c r="AQ4551" i="1" s="1"/>
  <c r="M4551" i="1"/>
  <c r="AP4551" i="1" s="1"/>
  <c r="O3360" i="1"/>
  <c r="AR3360" i="1" s="1"/>
  <c r="N3360" i="1"/>
  <c r="AQ3360" i="1" s="1"/>
  <c r="L3360" i="1"/>
  <c r="AO3360" i="1" s="1"/>
  <c r="J3360" i="1"/>
  <c r="M3360" i="1"/>
  <c r="AP3360" i="1" s="1"/>
  <c r="P4202" i="1"/>
  <c r="AN4202" i="1"/>
  <c r="AS3557" i="1"/>
  <c r="Q3557" i="1"/>
  <c r="AS5342" i="1"/>
  <c r="Q5342" i="1"/>
  <c r="Z2569" i="1"/>
  <c r="Y2570" i="1"/>
  <c r="AN2218" i="1"/>
  <c r="P2218" i="1"/>
  <c r="P2566" i="1"/>
  <c r="AN2566" i="1"/>
  <c r="Q5193" i="1"/>
  <c r="AS5193" i="1"/>
  <c r="Z5545" i="1"/>
  <c r="Y5546" i="1"/>
  <c r="Q5541" i="1"/>
  <c r="AS5541" i="1"/>
  <c r="A4138" i="1"/>
  <c r="AM4137" i="1"/>
  <c r="Y2222" i="1"/>
  <c r="Z2221" i="1"/>
  <c r="A5138" i="1"/>
  <c r="AM5137" i="1"/>
  <c r="Q3209" i="1"/>
  <c r="AS3209" i="1"/>
  <c r="AN3210" i="1"/>
  <c r="P3210" i="1"/>
  <c r="Q2565" i="1"/>
  <c r="AS2565" i="1"/>
  <c r="A2138" i="1"/>
  <c r="AM2137" i="1"/>
  <c r="P4351" i="1"/>
  <c r="AN4351" i="1"/>
  <c r="M5543" i="1"/>
  <c r="AP5543" i="1" s="1"/>
  <c r="L5543" i="1"/>
  <c r="AO5543" i="1" s="1"/>
  <c r="J5543" i="1"/>
  <c r="O5543" i="1"/>
  <c r="AR5543" i="1" s="1"/>
  <c r="N5543" i="1"/>
  <c r="AQ5543" i="1" s="1"/>
  <c r="J2368" i="1"/>
  <c r="N2368" i="1"/>
  <c r="AQ2368" i="1" s="1"/>
  <c r="O2368" i="1"/>
  <c r="AR2368" i="1" s="1"/>
  <c r="M2368" i="1"/>
  <c r="AP2368" i="1" s="1"/>
  <c r="L2368" i="1"/>
  <c r="AO2368" i="1" s="1"/>
  <c r="Z5197" i="1"/>
  <c r="Y5198" i="1"/>
  <c r="AN5194" i="1"/>
  <c r="P5194" i="1"/>
  <c r="Y4206" i="1"/>
  <c r="Z4205" i="1"/>
  <c r="AN2367" i="1"/>
  <c r="P2367" i="1"/>
  <c r="P5095" i="1"/>
  <c r="AN5095" i="1"/>
  <c r="P5343" i="1"/>
  <c r="AN5343" i="1"/>
  <c r="Y3363" i="1"/>
  <c r="Z3362" i="1"/>
  <c r="AS2366" i="1"/>
  <c r="Q2366" i="1"/>
  <c r="L5096" i="1"/>
  <c r="AO5096" i="1" s="1"/>
  <c r="N5096" i="1"/>
  <c r="AQ5096" i="1" s="1"/>
  <c r="M5096" i="1"/>
  <c r="AP5096" i="1" s="1"/>
  <c r="J5096" i="1"/>
  <c r="O5096" i="1"/>
  <c r="AR5096" i="1" s="1"/>
  <c r="A1138" i="1"/>
  <c r="AM1137" i="1"/>
  <c r="AN3558" i="1"/>
  <c r="P3558" i="1"/>
  <c r="Z5098" i="1"/>
  <c r="Y5099" i="1"/>
  <c r="AS4201" i="1"/>
  <c r="Q4201" i="1"/>
  <c r="Y4554" i="1"/>
  <c r="Z4553" i="1"/>
  <c r="AN5542" i="1"/>
  <c r="P5542" i="1"/>
  <c r="Y2371" i="1"/>
  <c r="Z2370" i="1"/>
  <c r="AN4550" i="1"/>
  <c r="P4550" i="1"/>
  <c r="Y4355" i="1"/>
  <c r="Z4354" i="1"/>
  <c r="AN3359" i="1"/>
  <c r="P3359" i="1"/>
  <c r="Q4549" i="1"/>
  <c r="AS4549" i="1"/>
  <c r="O4203" i="1"/>
  <c r="AR4203" i="1" s="1"/>
  <c r="L4203" i="1"/>
  <c r="AO4203" i="1" s="1"/>
  <c r="J4203" i="1"/>
  <c r="M4203" i="1"/>
  <c r="AP4203" i="1" s="1"/>
  <c r="N4203" i="1"/>
  <c r="AQ4203" i="1" s="1"/>
  <c r="M2567" i="1"/>
  <c r="AP2567" i="1" s="1"/>
  <c r="L2567" i="1"/>
  <c r="AO2567" i="1" s="1"/>
  <c r="J2567" i="1"/>
  <c r="N2567" i="1"/>
  <c r="AQ2567" i="1" s="1"/>
  <c r="O2567" i="1"/>
  <c r="AR2567" i="1" s="1"/>
  <c r="M4352" i="1"/>
  <c r="AP4352" i="1" s="1"/>
  <c r="L4352" i="1"/>
  <c r="AO4352" i="1" s="1"/>
  <c r="N4352" i="1"/>
  <c r="AQ4352" i="1" s="1"/>
  <c r="J4352" i="1"/>
  <c r="O4352" i="1"/>
  <c r="AR4352" i="1" s="1"/>
  <c r="Q4350" i="1"/>
  <c r="AS4350" i="1"/>
  <c r="Q3358" i="1"/>
  <c r="AS3358" i="1"/>
  <c r="Y3562" i="1"/>
  <c r="Z3561" i="1"/>
  <c r="M3211" i="1"/>
  <c r="AP3211" i="1" s="1"/>
  <c r="L3211" i="1"/>
  <c r="AO3211" i="1" s="1"/>
  <c r="J3211" i="1"/>
  <c r="O3211" i="1"/>
  <c r="AR3211" i="1" s="1"/>
  <c r="N3211" i="1"/>
  <c r="AQ3211" i="1" s="1"/>
  <c r="O3559" i="1"/>
  <c r="AR3559" i="1" s="1"/>
  <c r="N3559" i="1"/>
  <c r="AQ3559" i="1" s="1"/>
  <c r="M3559" i="1"/>
  <c r="AP3559" i="1" s="1"/>
  <c r="J3559" i="1"/>
  <c r="L3559" i="1"/>
  <c r="AO3559" i="1" s="1"/>
  <c r="J5195" i="1"/>
  <c r="O5195" i="1"/>
  <c r="AR5195" i="1" s="1"/>
  <c r="N5195" i="1"/>
  <c r="AQ5195" i="1" s="1"/>
  <c r="M5195" i="1"/>
  <c r="AP5195" i="1" s="1"/>
  <c r="L5195" i="1"/>
  <c r="AO5195" i="1" s="1"/>
  <c r="Y5347" i="1"/>
  <c r="Z5346" i="1"/>
  <c r="AS2217" i="1"/>
  <c r="Q2217" i="1"/>
  <c r="AS5094" i="1"/>
  <c r="Q5094" i="1"/>
  <c r="J5344" i="1"/>
  <c r="M5344" i="1"/>
  <c r="AP5344" i="1" s="1"/>
  <c r="L5344" i="1"/>
  <c r="AO5344" i="1" s="1"/>
  <c r="O5344" i="1"/>
  <c r="AR5344" i="1" s="1"/>
  <c r="N5344" i="1"/>
  <c r="AQ5344" i="1" s="1"/>
  <c r="K1377" i="1"/>
  <c r="I1377" i="1"/>
  <c r="I1228" i="1"/>
  <c r="K1228" i="1"/>
  <c r="K1576" i="1"/>
  <c r="I1576" i="1"/>
  <c r="AN1226" i="1"/>
  <c r="P1226" i="1"/>
  <c r="Q1573" i="1"/>
  <c r="AS1573" i="1"/>
  <c r="AN1375" i="1"/>
  <c r="P1375" i="1"/>
  <c r="Q1225" i="1"/>
  <c r="AS1225" i="1"/>
  <c r="P1574" i="1"/>
  <c r="AN1574" i="1"/>
  <c r="Y1230" i="1"/>
  <c r="Z1229" i="1"/>
  <c r="N1376" i="1"/>
  <c r="AQ1376" i="1" s="1"/>
  <c r="M1376" i="1"/>
  <c r="AP1376" i="1" s="1"/>
  <c r="L1376" i="1"/>
  <c r="AO1376" i="1" s="1"/>
  <c r="J1376" i="1"/>
  <c r="O1376" i="1"/>
  <c r="AR1376" i="1" s="1"/>
  <c r="Q1374" i="1"/>
  <c r="AS1374" i="1"/>
  <c r="J1227" i="1"/>
  <c r="O1227" i="1"/>
  <c r="AR1227" i="1" s="1"/>
  <c r="N1227" i="1"/>
  <c r="AQ1227" i="1" s="1"/>
  <c r="M1227" i="1"/>
  <c r="AP1227" i="1" s="1"/>
  <c r="L1227" i="1"/>
  <c r="AO1227" i="1" s="1"/>
  <c r="Y1379" i="1"/>
  <c r="Z1378" i="1"/>
  <c r="Y1578" i="1"/>
  <c r="Z1577" i="1"/>
  <c r="L1575" i="1"/>
  <c r="AO1575" i="1" s="1"/>
  <c r="M1575" i="1"/>
  <c r="AP1575" i="1" s="1"/>
  <c r="J1575" i="1"/>
  <c r="O1575" i="1"/>
  <c r="AR1575" i="1" s="1"/>
  <c r="N1575" i="1"/>
  <c r="AQ1575" i="1" s="1"/>
  <c r="AS381" i="1"/>
  <c r="Q580" i="1"/>
  <c r="Q232" i="1"/>
  <c r="AN234" i="1"/>
  <c r="AN383" i="1"/>
  <c r="AN582" i="1"/>
  <c r="K583" i="1"/>
  <c r="K384" i="1"/>
  <c r="K235" i="1"/>
  <c r="I583" i="1"/>
  <c r="J583" i="1" s="1"/>
  <c r="I384" i="1"/>
  <c r="J384" i="1" s="1"/>
  <c r="I235" i="1"/>
  <c r="J235" i="1" s="1"/>
  <c r="AS580" i="1"/>
  <c r="Q381" i="1"/>
  <c r="AS232" i="1"/>
  <c r="P581" i="1"/>
  <c r="P233" i="1"/>
  <c r="P382" i="1"/>
  <c r="M234" i="1"/>
  <c r="AP234" i="1" s="1"/>
  <c r="L234" i="1"/>
  <c r="AO234" i="1" s="1"/>
  <c r="N234" i="1"/>
  <c r="AQ234" i="1" s="1"/>
  <c r="O234" i="1"/>
  <c r="AR234" i="1" s="1"/>
  <c r="O383" i="1"/>
  <c r="AR383" i="1" s="1"/>
  <c r="N383" i="1"/>
  <c r="AQ383" i="1" s="1"/>
  <c r="M383" i="1"/>
  <c r="AP383" i="1" s="1"/>
  <c r="L383" i="1"/>
  <c r="AO383" i="1" s="1"/>
  <c r="Y585" i="1"/>
  <c r="Z584" i="1"/>
  <c r="Y386" i="1"/>
  <c r="Z385" i="1"/>
  <c r="M582" i="1"/>
  <c r="AP582" i="1" s="1"/>
  <c r="N582" i="1"/>
  <c r="AQ582" i="1" s="1"/>
  <c r="O582" i="1"/>
  <c r="AR582" i="1" s="1"/>
  <c r="L582" i="1"/>
  <c r="AO582" i="1" s="1"/>
  <c r="Z236" i="1"/>
  <c r="Y237" i="1"/>
  <c r="V2569" i="1"/>
  <c r="R2569" i="1"/>
  <c r="F2569" i="1"/>
  <c r="S2569" i="1"/>
  <c r="T2569" i="1"/>
  <c r="E2569" i="1"/>
  <c r="U2569" i="1"/>
  <c r="S5545" i="1"/>
  <c r="R5545" i="1"/>
  <c r="V5545" i="1"/>
  <c r="E5545" i="1"/>
  <c r="U5545" i="1"/>
  <c r="F5545" i="1"/>
  <c r="T5545" i="1"/>
  <c r="T2221" i="1"/>
  <c r="F2221" i="1"/>
  <c r="R2221" i="1"/>
  <c r="U2221" i="1"/>
  <c r="S2221" i="1"/>
  <c r="E2221" i="1"/>
  <c r="V2221" i="1"/>
  <c r="V2370" i="1"/>
  <c r="F2370" i="1"/>
  <c r="R2370" i="1"/>
  <c r="S2370" i="1"/>
  <c r="E2370" i="1"/>
  <c r="T2370" i="1"/>
  <c r="U2370" i="1"/>
  <c r="R4205" i="1"/>
  <c r="F4205" i="1"/>
  <c r="S4205" i="1"/>
  <c r="E4205" i="1"/>
  <c r="T4205" i="1"/>
  <c r="V4205" i="1"/>
  <c r="U4205" i="1"/>
  <c r="V3561" i="1"/>
  <c r="R3561" i="1"/>
  <c r="U3561" i="1"/>
  <c r="F3561" i="1"/>
  <c r="S3561" i="1"/>
  <c r="E3561" i="1"/>
  <c r="T3561" i="1"/>
  <c r="E3213" i="1"/>
  <c r="R3213" i="1"/>
  <c r="S3213" i="1"/>
  <c r="F3213" i="1"/>
  <c r="V3213" i="1"/>
  <c r="T3213" i="1"/>
  <c r="U3213" i="1"/>
  <c r="U5197" i="1"/>
  <c r="E5197" i="1"/>
  <c r="S5197" i="1"/>
  <c r="T5197" i="1"/>
  <c r="F5197" i="1"/>
  <c r="V5197" i="1"/>
  <c r="R5197" i="1"/>
  <c r="R5098" i="1"/>
  <c r="S5098" i="1"/>
  <c r="V5098" i="1"/>
  <c r="F5098" i="1"/>
  <c r="T5098" i="1"/>
  <c r="U5098" i="1"/>
  <c r="E5098" i="1"/>
  <c r="U5346" i="1"/>
  <c r="T5346" i="1"/>
  <c r="E5346" i="1"/>
  <c r="V5346" i="1"/>
  <c r="S5346" i="1"/>
  <c r="F5346" i="1"/>
  <c r="R5346" i="1"/>
  <c r="S3362" i="1"/>
  <c r="F3362" i="1"/>
  <c r="E3362" i="1"/>
  <c r="U3362" i="1"/>
  <c r="T3362" i="1"/>
  <c r="V3362" i="1"/>
  <c r="R3362" i="1"/>
  <c r="U4354" i="1"/>
  <c r="T4354" i="1"/>
  <c r="S4354" i="1"/>
  <c r="F4354" i="1"/>
  <c r="E4354" i="1"/>
  <c r="V4354" i="1"/>
  <c r="R4354" i="1"/>
  <c r="R4553" i="1"/>
  <c r="E4553" i="1"/>
  <c r="T4553" i="1"/>
  <c r="F4553" i="1"/>
  <c r="S4553" i="1"/>
  <c r="V4553" i="1"/>
  <c r="U4553" i="1"/>
  <c r="U1378" i="1"/>
  <c r="T1378" i="1"/>
  <c r="F1378" i="1"/>
  <c r="V1378" i="1"/>
  <c r="S1378" i="1"/>
  <c r="R1378" i="1"/>
  <c r="E1378" i="1"/>
  <c r="E1229" i="1"/>
  <c r="F1229" i="1"/>
  <c r="U1229" i="1"/>
  <c r="V1229" i="1"/>
  <c r="S1229" i="1"/>
  <c r="R1229" i="1"/>
  <c r="T1229" i="1"/>
  <c r="U1577" i="1"/>
  <c r="F1577" i="1"/>
  <c r="R1577" i="1"/>
  <c r="T1577" i="1"/>
  <c r="S1577" i="1"/>
  <c r="E1577" i="1"/>
  <c r="V1577" i="1"/>
  <c r="S584" i="1"/>
  <c r="R584" i="1"/>
  <c r="V584" i="1"/>
  <c r="U584" i="1"/>
  <c r="T584" i="1"/>
  <c r="F584" i="1"/>
  <c r="E584" i="1"/>
  <c r="V236" i="1"/>
  <c r="U236" i="1"/>
  <c r="S236" i="1"/>
  <c r="T236" i="1"/>
  <c r="R236" i="1"/>
  <c r="F236" i="1"/>
  <c r="E236" i="1"/>
  <c r="S385" i="1"/>
  <c r="R385" i="1"/>
  <c r="U385" i="1"/>
  <c r="T385" i="1"/>
  <c r="V385" i="1"/>
  <c r="F385" i="1"/>
  <c r="E385" i="1"/>
  <c r="B385" i="4" l="1"/>
  <c r="B236" i="4"/>
  <c r="B584" i="4"/>
  <c r="A215" i="1"/>
  <c r="AM214" i="1"/>
  <c r="K4553" i="1"/>
  <c r="I4553" i="1"/>
  <c r="K4354" i="1"/>
  <c r="I4354" i="1"/>
  <c r="K3362" i="1"/>
  <c r="I3362" i="1"/>
  <c r="I5346" i="1"/>
  <c r="K5346" i="1"/>
  <c r="I5098" i="1"/>
  <c r="K5098" i="1"/>
  <c r="K5197" i="1"/>
  <c r="I5197" i="1"/>
  <c r="I3213" i="1"/>
  <c r="K3213" i="1"/>
  <c r="K3561" i="1"/>
  <c r="I3561" i="1"/>
  <c r="I4205" i="1"/>
  <c r="K4205" i="1"/>
  <c r="K2370" i="1"/>
  <c r="I2370" i="1"/>
  <c r="K2221" i="1"/>
  <c r="I2221" i="1"/>
  <c r="K5545" i="1"/>
  <c r="I5545" i="1"/>
  <c r="I2569" i="1"/>
  <c r="K2569" i="1"/>
  <c r="Y5100" i="1"/>
  <c r="Z5099" i="1"/>
  <c r="P3360" i="1"/>
  <c r="AN3360" i="1"/>
  <c r="A3139" i="1"/>
  <c r="AM3138" i="1"/>
  <c r="AS4550" i="1"/>
  <c r="Q4550" i="1"/>
  <c r="AN4203" i="1"/>
  <c r="P4203" i="1"/>
  <c r="A1139" i="1"/>
  <c r="AM1138" i="1"/>
  <c r="Q5194" i="1"/>
  <c r="AS5194" i="1"/>
  <c r="P5195" i="1"/>
  <c r="AN5195" i="1"/>
  <c r="AN3211" i="1"/>
  <c r="P3211" i="1"/>
  <c r="AN5344" i="1"/>
  <c r="P5344" i="1"/>
  <c r="Z4355" i="1"/>
  <c r="Y4356" i="1"/>
  <c r="Q5542" i="1"/>
  <c r="AS5542" i="1"/>
  <c r="P5096" i="1"/>
  <c r="AN5096" i="1"/>
  <c r="Z3363" i="1"/>
  <c r="Y3364" i="1"/>
  <c r="Q2367" i="1"/>
  <c r="AS2367" i="1"/>
  <c r="P2368" i="1"/>
  <c r="AN2368" i="1"/>
  <c r="A4139" i="1"/>
  <c r="AM4138" i="1"/>
  <c r="L4353" i="1"/>
  <c r="AO4353" i="1" s="1"/>
  <c r="J4353" i="1"/>
  <c r="O4353" i="1"/>
  <c r="AR4353" i="1" s="1"/>
  <c r="M4353" i="1"/>
  <c r="AP4353" i="1" s="1"/>
  <c r="N4353" i="1"/>
  <c r="AQ4353" i="1" s="1"/>
  <c r="O5345" i="1"/>
  <c r="AR5345" i="1" s="1"/>
  <c r="J5345" i="1"/>
  <c r="L5345" i="1"/>
  <c r="AO5345" i="1" s="1"/>
  <c r="N5345" i="1"/>
  <c r="AQ5345" i="1" s="1"/>
  <c r="M5345" i="1"/>
  <c r="AP5345" i="1" s="1"/>
  <c r="L3361" i="1"/>
  <c r="AO3361" i="1" s="1"/>
  <c r="J3361" i="1"/>
  <c r="O3361" i="1"/>
  <c r="AR3361" i="1" s="1"/>
  <c r="M3361" i="1"/>
  <c r="AP3361" i="1" s="1"/>
  <c r="N3361" i="1"/>
  <c r="AQ3361" i="1" s="1"/>
  <c r="P2567" i="1"/>
  <c r="AN2567" i="1"/>
  <c r="Z5198" i="1"/>
  <c r="Y5199" i="1"/>
  <c r="Q4351" i="1"/>
  <c r="AS4351" i="1"/>
  <c r="O3560" i="1"/>
  <c r="AR3560" i="1" s="1"/>
  <c r="M3560" i="1"/>
  <c r="AP3560" i="1" s="1"/>
  <c r="L3560" i="1"/>
  <c r="AO3560" i="1" s="1"/>
  <c r="J3560" i="1"/>
  <c r="N3560" i="1"/>
  <c r="AQ3560" i="1" s="1"/>
  <c r="O2220" i="1"/>
  <c r="AR2220" i="1" s="1"/>
  <c r="L2220" i="1"/>
  <c r="AO2220" i="1" s="1"/>
  <c r="N2220" i="1"/>
  <c r="AQ2220" i="1" s="1"/>
  <c r="J2220" i="1"/>
  <c r="M2220" i="1"/>
  <c r="AP2220" i="1" s="1"/>
  <c r="Z5347" i="1"/>
  <c r="Y5348" i="1"/>
  <c r="AS2566" i="1"/>
  <c r="Q2566" i="1"/>
  <c r="O2568" i="1"/>
  <c r="AR2568" i="1" s="1"/>
  <c r="N2568" i="1"/>
  <c r="AQ2568" i="1" s="1"/>
  <c r="L2568" i="1"/>
  <c r="AO2568" i="1" s="1"/>
  <c r="J2568" i="1"/>
  <c r="M2568" i="1"/>
  <c r="AP2568" i="1" s="1"/>
  <c r="P4352" i="1"/>
  <c r="AN4352" i="1"/>
  <c r="Z4554" i="1"/>
  <c r="Y4555" i="1"/>
  <c r="AS3558" i="1"/>
  <c r="Q3558" i="1"/>
  <c r="AN5543" i="1"/>
  <c r="P5543" i="1"/>
  <c r="A2139" i="1"/>
  <c r="AM2138" i="1"/>
  <c r="A5139" i="1"/>
  <c r="AM5138" i="1"/>
  <c r="AS2218" i="1"/>
  <c r="Q2218" i="1"/>
  <c r="Z3214" i="1"/>
  <c r="Y3215" i="1"/>
  <c r="M4552" i="1"/>
  <c r="AP4552" i="1" s="1"/>
  <c r="L4552" i="1"/>
  <c r="AO4552" i="1" s="1"/>
  <c r="O4552" i="1"/>
  <c r="AR4552" i="1" s="1"/>
  <c r="N4552" i="1"/>
  <c r="AQ4552" i="1" s="1"/>
  <c r="J4552" i="1"/>
  <c r="N5544" i="1"/>
  <c r="AQ5544" i="1" s="1"/>
  <c r="J5544" i="1"/>
  <c r="O5544" i="1"/>
  <c r="AR5544" i="1" s="1"/>
  <c r="M5544" i="1"/>
  <c r="AP5544" i="1" s="1"/>
  <c r="L5544" i="1"/>
  <c r="AO5544" i="1" s="1"/>
  <c r="O3212" i="1"/>
  <c r="AR3212" i="1" s="1"/>
  <c r="J3212" i="1"/>
  <c r="N3212" i="1"/>
  <c r="AQ3212" i="1" s="1"/>
  <c r="L3212" i="1"/>
  <c r="AO3212" i="1" s="1"/>
  <c r="M3212" i="1"/>
  <c r="AP3212" i="1" s="1"/>
  <c r="Q5343" i="1"/>
  <c r="AS5343" i="1"/>
  <c r="Q3359" i="1"/>
  <c r="AS3359" i="1"/>
  <c r="Z5546" i="1"/>
  <c r="Y5547" i="1"/>
  <c r="P2219" i="1"/>
  <c r="AN2219" i="1"/>
  <c r="Y3563" i="1"/>
  <c r="Z3562" i="1"/>
  <c r="Y2372" i="1"/>
  <c r="Z2371" i="1"/>
  <c r="Q5095" i="1"/>
  <c r="AS5095" i="1"/>
  <c r="Z4206" i="1"/>
  <c r="Y4207" i="1"/>
  <c r="Z2570" i="1"/>
  <c r="Y2571" i="1"/>
  <c r="Q4202" i="1"/>
  <c r="AS4202" i="1"/>
  <c r="M4204" i="1"/>
  <c r="AP4204" i="1" s="1"/>
  <c r="O4204" i="1"/>
  <c r="AR4204" i="1" s="1"/>
  <c r="N4204" i="1"/>
  <c r="AQ4204" i="1" s="1"/>
  <c r="L4204" i="1"/>
  <c r="AO4204" i="1" s="1"/>
  <c r="J4204" i="1"/>
  <c r="L5196" i="1"/>
  <c r="AO5196" i="1" s="1"/>
  <c r="J5196" i="1"/>
  <c r="O5196" i="1"/>
  <c r="AR5196" i="1" s="1"/>
  <c r="N5196" i="1"/>
  <c r="AQ5196" i="1" s="1"/>
  <c r="M5196" i="1"/>
  <c r="AP5196" i="1" s="1"/>
  <c r="P3559" i="1"/>
  <c r="AN3559" i="1"/>
  <c r="Q3210" i="1"/>
  <c r="AS3210" i="1"/>
  <c r="Y2223" i="1"/>
  <c r="Z2222" i="1"/>
  <c r="AN4551" i="1"/>
  <c r="P4551" i="1"/>
  <c r="N5097" i="1"/>
  <c r="AQ5097" i="1" s="1"/>
  <c r="O5097" i="1"/>
  <c r="AR5097" i="1" s="1"/>
  <c r="M5097" i="1"/>
  <c r="AP5097" i="1" s="1"/>
  <c r="L5097" i="1"/>
  <c r="AO5097" i="1" s="1"/>
  <c r="J5097" i="1"/>
  <c r="J2369" i="1"/>
  <c r="O2369" i="1"/>
  <c r="AR2369" i="1" s="1"/>
  <c r="M2369" i="1"/>
  <c r="AP2369" i="1" s="1"/>
  <c r="L2369" i="1"/>
  <c r="AO2369" i="1" s="1"/>
  <c r="N2369" i="1"/>
  <c r="AQ2369" i="1" s="1"/>
  <c r="K1577" i="1"/>
  <c r="I1577" i="1"/>
  <c r="K1229" i="1"/>
  <c r="I1229" i="1"/>
  <c r="K1378" i="1"/>
  <c r="I1378" i="1"/>
  <c r="AN1575" i="1"/>
  <c r="P1575" i="1"/>
  <c r="Z1379" i="1"/>
  <c r="Y1380" i="1"/>
  <c r="Q1226" i="1"/>
  <c r="AS1226" i="1"/>
  <c r="AN1376" i="1"/>
  <c r="P1376" i="1"/>
  <c r="Q1574" i="1"/>
  <c r="AS1574" i="1"/>
  <c r="O1576" i="1"/>
  <c r="AR1576" i="1" s="1"/>
  <c r="N1576" i="1"/>
  <c r="AQ1576" i="1" s="1"/>
  <c r="M1576" i="1"/>
  <c r="AP1576" i="1" s="1"/>
  <c r="L1576" i="1"/>
  <c r="AO1576" i="1" s="1"/>
  <c r="J1576" i="1"/>
  <c r="Q1375" i="1"/>
  <c r="AS1375" i="1"/>
  <c r="Y1579" i="1"/>
  <c r="Z1578" i="1"/>
  <c r="AN1227" i="1"/>
  <c r="P1227" i="1"/>
  <c r="N1228" i="1"/>
  <c r="AQ1228" i="1" s="1"/>
  <c r="M1228" i="1"/>
  <c r="AP1228" i="1" s="1"/>
  <c r="L1228" i="1"/>
  <c r="AO1228" i="1" s="1"/>
  <c r="J1228" i="1"/>
  <c r="O1228" i="1"/>
  <c r="AR1228" i="1" s="1"/>
  <c r="O1377" i="1"/>
  <c r="AR1377" i="1" s="1"/>
  <c r="N1377" i="1"/>
  <c r="AQ1377" i="1" s="1"/>
  <c r="M1377" i="1"/>
  <c r="AP1377" i="1" s="1"/>
  <c r="L1377" i="1"/>
  <c r="AO1377" i="1" s="1"/>
  <c r="J1377" i="1"/>
  <c r="Y1231" i="1"/>
  <c r="Z1230" i="1"/>
  <c r="AN235" i="1"/>
  <c r="AN384" i="1"/>
  <c r="Q382" i="1"/>
  <c r="AN583" i="1"/>
  <c r="Q233" i="1"/>
  <c r="AS581" i="1"/>
  <c r="Q581" i="1"/>
  <c r="K385" i="1"/>
  <c r="K236" i="1"/>
  <c r="K584" i="1"/>
  <c r="AS382" i="1"/>
  <c r="I385" i="1"/>
  <c r="J385" i="1" s="1"/>
  <c r="I236" i="1"/>
  <c r="J236" i="1" s="1"/>
  <c r="I584" i="1"/>
  <c r="J584" i="1" s="1"/>
  <c r="AS233" i="1"/>
  <c r="P383" i="1"/>
  <c r="P234" i="1"/>
  <c r="P582" i="1"/>
  <c r="M384" i="1"/>
  <c r="AP384" i="1" s="1"/>
  <c r="O384" i="1"/>
  <c r="AR384" i="1" s="1"/>
  <c r="N384" i="1"/>
  <c r="AQ384" i="1" s="1"/>
  <c r="L384" i="1"/>
  <c r="AO384" i="1" s="1"/>
  <c r="Y387" i="1"/>
  <c r="Z386" i="1"/>
  <c r="Y238" i="1"/>
  <c r="Z237" i="1"/>
  <c r="L583" i="1"/>
  <c r="AO583" i="1" s="1"/>
  <c r="O583" i="1"/>
  <c r="AR583" i="1" s="1"/>
  <c r="M583" i="1"/>
  <c r="AP583" i="1" s="1"/>
  <c r="N583" i="1"/>
  <c r="AQ583" i="1" s="1"/>
  <c r="Z585" i="1"/>
  <c r="Y586" i="1"/>
  <c r="L235" i="1"/>
  <c r="AO235" i="1" s="1"/>
  <c r="O235" i="1"/>
  <c r="AR235" i="1" s="1"/>
  <c r="N235" i="1"/>
  <c r="AQ235" i="1" s="1"/>
  <c r="M235" i="1"/>
  <c r="AP235" i="1" s="1"/>
  <c r="T4206" i="1"/>
  <c r="R4206" i="1"/>
  <c r="V4206" i="1"/>
  <c r="U4206" i="1"/>
  <c r="E4206" i="1"/>
  <c r="F4206" i="1"/>
  <c r="S4206" i="1"/>
  <c r="U5198" i="1"/>
  <c r="E5198" i="1"/>
  <c r="S5198" i="1"/>
  <c r="F5198" i="1"/>
  <c r="V5198" i="1"/>
  <c r="R5198" i="1"/>
  <c r="T5198" i="1"/>
  <c r="R5546" i="1"/>
  <c r="V5546" i="1"/>
  <c r="U5546" i="1"/>
  <c r="S5546" i="1"/>
  <c r="E5546" i="1"/>
  <c r="F5546" i="1"/>
  <c r="T5546" i="1"/>
  <c r="R3562" i="1"/>
  <c r="S3562" i="1"/>
  <c r="V3562" i="1"/>
  <c r="E3562" i="1"/>
  <c r="T3562" i="1"/>
  <c r="F3562" i="1"/>
  <c r="U3562" i="1"/>
  <c r="F4554" i="1"/>
  <c r="U4554" i="1"/>
  <c r="V4554" i="1"/>
  <c r="R4554" i="1"/>
  <c r="E4554" i="1"/>
  <c r="T4554" i="1"/>
  <c r="S4554" i="1"/>
  <c r="R5347" i="1"/>
  <c r="V5347" i="1"/>
  <c r="S5347" i="1"/>
  <c r="U5347" i="1"/>
  <c r="F5347" i="1"/>
  <c r="T5347" i="1"/>
  <c r="E5347" i="1"/>
  <c r="V3214" i="1"/>
  <c r="S3214" i="1"/>
  <c r="U3214" i="1"/>
  <c r="F3214" i="1"/>
  <c r="T3214" i="1"/>
  <c r="R3214" i="1"/>
  <c r="E3214" i="1"/>
  <c r="T2222" i="1"/>
  <c r="V2222" i="1"/>
  <c r="F2222" i="1"/>
  <c r="R2222" i="1"/>
  <c r="S2222" i="1"/>
  <c r="E2222" i="1"/>
  <c r="U2222" i="1"/>
  <c r="V2570" i="1"/>
  <c r="R2570" i="1"/>
  <c r="S2570" i="1"/>
  <c r="T2570" i="1"/>
  <c r="U2570" i="1"/>
  <c r="E2570" i="1"/>
  <c r="F2570" i="1"/>
  <c r="F5099" i="1"/>
  <c r="U5099" i="1"/>
  <c r="T5099" i="1"/>
  <c r="V5099" i="1"/>
  <c r="R5099" i="1"/>
  <c r="E5099" i="1"/>
  <c r="S5099" i="1"/>
  <c r="E2371" i="1"/>
  <c r="V2371" i="1"/>
  <c r="T2371" i="1"/>
  <c r="U2371" i="1"/>
  <c r="R2371" i="1"/>
  <c r="F2371" i="1"/>
  <c r="S2371" i="1"/>
  <c r="T4355" i="1"/>
  <c r="F4355" i="1"/>
  <c r="U4355" i="1"/>
  <c r="S4355" i="1"/>
  <c r="R4355" i="1"/>
  <c r="V4355" i="1"/>
  <c r="E4355" i="1"/>
  <c r="S3363" i="1"/>
  <c r="V3363" i="1"/>
  <c r="U3363" i="1"/>
  <c r="F3363" i="1"/>
  <c r="E3363" i="1"/>
  <c r="R3363" i="1"/>
  <c r="T3363" i="1"/>
  <c r="F1379" i="1"/>
  <c r="U1379" i="1"/>
  <c r="R1379" i="1"/>
  <c r="E1379" i="1"/>
  <c r="V1379" i="1"/>
  <c r="S1379" i="1"/>
  <c r="T1379" i="1"/>
  <c r="T1230" i="1"/>
  <c r="S1230" i="1"/>
  <c r="E1230" i="1"/>
  <c r="R1230" i="1"/>
  <c r="F1230" i="1"/>
  <c r="V1230" i="1"/>
  <c r="U1230" i="1"/>
  <c r="E1578" i="1"/>
  <c r="V1578" i="1"/>
  <c r="U1578" i="1"/>
  <c r="F1578" i="1"/>
  <c r="R1578" i="1"/>
  <c r="S1578" i="1"/>
  <c r="T1578" i="1"/>
  <c r="V585" i="1"/>
  <c r="U585" i="1"/>
  <c r="T585" i="1"/>
  <c r="R585" i="1"/>
  <c r="S585" i="1"/>
  <c r="F585" i="1"/>
  <c r="E585" i="1"/>
  <c r="T237" i="1"/>
  <c r="S237" i="1"/>
  <c r="R237" i="1"/>
  <c r="V237" i="1"/>
  <c r="U237" i="1"/>
  <c r="F237" i="1"/>
  <c r="E237" i="1"/>
  <c r="V386" i="1"/>
  <c r="U386" i="1"/>
  <c r="T386" i="1"/>
  <c r="S386" i="1"/>
  <c r="R386" i="1"/>
  <c r="F386" i="1"/>
  <c r="E386" i="1"/>
  <c r="B386" i="4" l="1"/>
  <c r="B237" i="4"/>
  <c r="B585" i="4"/>
  <c r="A216" i="1"/>
  <c r="AM215" i="1"/>
  <c r="I3363" i="1"/>
  <c r="K3363" i="1"/>
  <c r="K4355" i="1"/>
  <c r="I4355" i="1"/>
  <c r="I2371" i="1"/>
  <c r="K2371" i="1"/>
  <c r="I5099" i="1"/>
  <c r="K5099" i="1"/>
  <c r="I2570" i="1"/>
  <c r="K2570" i="1"/>
  <c r="K2222" i="1"/>
  <c r="I2222" i="1"/>
  <c r="K3214" i="1"/>
  <c r="I3214" i="1"/>
  <c r="K5347" i="1"/>
  <c r="I5347" i="1"/>
  <c r="I4554" i="1"/>
  <c r="K4554" i="1"/>
  <c r="K3562" i="1"/>
  <c r="I3562" i="1"/>
  <c r="I5546" i="1"/>
  <c r="K5546" i="1"/>
  <c r="I5198" i="1"/>
  <c r="K5198" i="1"/>
  <c r="K4206" i="1"/>
  <c r="I4206" i="1"/>
  <c r="AS2567" i="1"/>
  <c r="Q2567" i="1"/>
  <c r="Z3364" i="1"/>
  <c r="Y3365" i="1"/>
  <c r="Z4356" i="1"/>
  <c r="Y4357" i="1"/>
  <c r="AS5195" i="1"/>
  <c r="Q5195" i="1"/>
  <c r="AS4203" i="1"/>
  <c r="Q4203" i="1"/>
  <c r="N5545" i="1"/>
  <c r="AQ5545" i="1" s="1"/>
  <c r="O5545" i="1"/>
  <c r="AR5545" i="1" s="1"/>
  <c r="M5545" i="1"/>
  <c r="AP5545" i="1" s="1"/>
  <c r="L5545" i="1"/>
  <c r="AO5545" i="1" s="1"/>
  <c r="J5545" i="1"/>
  <c r="J3561" i="1"/>
  <c r="O3561" i="1"/>
  <c r="AR3561" i="1" s="1"/>
  <c r="N3561" i="1"/>
  <c r="AQ3561" i="1" s="1"/>
  <c r="M3561" i="1"/>
  <c r="AP3561" i="1" s="1"/>
  <c r="L3561" i="1"/>
  <c r="AO3561" i="1" s="1"/>
  <c r="P5345" i="1"/>
  <c r="AN5345" i="1"/>
  <c r="N5346" i="1"/>
  <c r="AQ5346" i="1" s="1"/>
  <c r="J5346" i="1"/>
  <c r="O5346" i="1"/>
  <c r="AR5346" i="1" s="1"/>
  <c r="M5346" i="1"/>
  <c r="AP5346" i="1" s="1"/>
  <c r="L5346" i="1"/>
  <c r="AO5346" i="1" s="1"/>
  <c r="AN4204" i="1"/>
  <c r="P4204" i="1"/>
  <c r="A5140" i="1"/>
  <c r="AM5139" i="1"/>
  <c r="AN2568" i="1"/>
  <c r="P2568" i="1"/>
  <c r="Q4551" i="1"/>
  <c r="AS4551" i="1"/>
  <c r="Z2571" i="1"/>
  <c r="Y2572" i="1"/>
  <c r="Q2219" i="1"/>
  <c r="AS2219" i="1"/>
  <c r="Y5349" i="1"/>
  <c r="Z5348" i="1"/>
  <c r="A4140" i="1"/>
  <c r="AM4139" i="1"/>
  <c r="AS5344" i="1"/>
  <c r="Q5344" i="1"/>
  <c r="M2221" i="1"/>
  <c r="AP2221" i="1" s="1"/>
  <c r="O2221" i="1"/>
  <c r="AR2221" i="1" s="1"/>
  <c r="L2221" i="1"/>
  <c r="AO2221" i="1" s="1"/>
  <c r="J2221" i="1"/>
  <c r="N2221" i="1"/>
  <c r="AQ2221" i="1" s="1"/>
  <c r="J3362" i="1"/>
  <c r="O3362" i="1"/>
  <c r="AR3362" i="1" s="1"/>
  <c r="N3362" i="1"/>
  <c r="AQ3362" i="1" s="1"/>
  <c r="L3362" i="1"/>
  <c r="AO3362" i="1" s="1"/>
  <c r="M3362" i="1"/>
  <c r="AP3362" i="1" s="1"/>
  <c r="Z4555" i="1"/>
  <c r="Y4556" i="1"/>
  <c r="P3560" i="1"/>
  <c r="AN3560" i="1"/>
  <c r="Y5200" i="1"/>
  <c r="Z5199" i="1"/>
  <c r="L3213" i="1"/>
  <c r="AO3213" i="1" s="1"/>
  <c r="J3213" i="1"/>
  <c r="M3213" i="1"/>
  <c r="AP3213" i="1" s="1"/>
  <c r="N3213" i="1"/>
  <c r="AQ3213" i="1" s="1"/>
  <c r="O3213" i="1"/>
  <c r="AR3213" i="1" s="1"/>
  <c r="AS3559" i="1"/>
  <c r="Q3559" i="1"/>
  <c r="Z3215" i="1"/>
  <c r="Y3216" i="1"/>
  <c r="Z2372" i="1"/>
  <c r="Y2373" i="1"/>
  <c r="A2140" i="1"/>
  <c r="AM2139" i="1"/>
  <c r="P3361" i="1"/>
  <c r="AN3361" i="1"/>
  <c r="Q5096" i="1"/>
  <c r="AS5096" i="1"/>
  <c r="L2370" i="1"/>
  <c r="AO2370" i="1" s="1"/>
  <c r="J2370" i="1"/>
  <c r="M2370" i="1"/>
  <c r="AP2370" i="1" s="1"/>
  <c r="O2370" i="1"/>
  <c r="AR2370" i="1" s="1"/>
  <c r="N2370" i="1"/>
  <c r="AQ2370" i="1" s="1"/>
  <c r="M5197" i="1"/>
  <c r="AP5197" i="1" s="1"/>
  <c r="J5197" i="1"/>
  <c r="L5197" i="1"/>
  <c r="AO5197" i="1" s="1"/>
  <c r="O5197" i="1"/>
  <c r="AR5197" i="1" s="1"/>
  <c r="N5197" i="1"/>
  <c r="AQ5197" i="1" s="1"/>
  <c r="J4354" i="1"/>
  <c r="L4354" i="1"/>
  <c r="AO4354" i="1" s="1"/>
  <c r="O4354" i="1"/>
  <c r="AR4354" i="1" s="1"/>
  <c r="N4354" i="1"/>
  <c r="AQ4354" i="1" s="1"/>
  <c r="M4354" i="1"/>
  <c r="AP4354" i="1" s="1"/>
  <c r="P2369" i="1"/>
  <c r="AN2369" i="1"/>
  <c r="P5097" i="1"/>
  <c r="AN5097" i="1"/>
  <c r="Y4208" i="1"/>
  <c r="Z4207" i="1"/>
  <c r="Y5548" i="1"/>
  <c r="Z5547" i="1"/>
  <c r="AN5544" i="1"/>
  <c r="P5544" i="1"/>
  <c r="Q5543" i="1"/>
  <c r="AS5543" i="1"/>
  <c r="Q2368" i="1"/>
  <c r="AS2368" i="1"/>
  <c r="AS3211" i="1"/>
  <c r="Q3211" i="1"/>
  <c r="A3140" i="1"/>
  <c r="AM3139" i="1"/>
  <c r="Z5100" i="1"/>
  <c r="Y5101" i="1"/>
  <c r="AN4552" i="1"/>
  <c r="P4552" i="1"/>
  <c r="AN2220" i="1"/>
  <c r="P2220" i="1"/>
  <c r="P4353" i="1"/>
  <c r="AN4353" i="1"/>
  <c r="J4553" i="1"/>
  <c r="N4553" i="1"/>
  <c r="AQ4553" i="1" s="1"/>
  <c r="L4553" i="1"/>
  <c r="AO4553" i="1" s="1"/>
  <c r="O4553" i="1"/>
  <c r="AR4553" i="1" s="1"/>
  <c r="M4553" i="1"/>
  <c r="AP4553" i="1" s="1"/>
  <c r="Z2223" i="1"/>
  <c r="Y2224" i="1"/>
  <c r="AN5196" i="1"/>
  <c r="P5196" i="1"/>
  <c r="Z3563" i="1"/>
  <c r="Y3564" i="1"/>
  <c r="AN3212" i="1"/>
  <c r="P3212" i="1"/>
  <c r="AS4352" i="1"/>
  <c r="Q4352" i="1"/>
  <c r="A1140" i="1"/>
  <c r="AM1139" i="1"/>
  <c r="AS3360" i="1"/>
  <c r="Q3360" i="1"/>
  <c r="N2569" i="1"/>
  <c r="AQ2569" i="1" s="1"/>
  <c r="O2569" i="1"/>
  <c r="AR2569" i="1" s="1"/>
  <c r="L2569" i="1"/>
  <c r="AO2569" i="1" s="1"/>
  <c r="J2569" i="1"/>
  <c r="M2569" i="1"/>
  <c r="AP2569" i="1" s="1"/>
  <c r="M4205" i="1"/>
  <c r="AP4205" i="1" s="1"/>
  <c r="L4205" i="1"/>
  <c r="AO4205" i="1" s="1"/>
  <c r="N4205" i="1"/>
  <c r="AQ4205" i="1" s="1"/>
  <c r="J4205" i="1"/>
  <c r="O4205" i="1"/>
  <c r="AR4205" i="1" s="1"/>
  <c r="J5098" i="1"/>
  <c r="L5098" i="1"/>
  <c r="AO5098" i="1" s="1"/>
  <c r="O5098" i="1"/>
  <c r="AR5098" i="1" s="1"/>
  <c r="N5098" i="1"/>
  <c r="AQ5098" i="1" s="1"/>
  <c r="M5098" i="1"/>
  <c r="AP5098" i="1" s="1"/>
  <c r="I1578" i="1"/>
  <c r="K1578" i="1"/>
  <c r="K1230" i="1"/>
  <c r="I1230" i="1"/>
  <c r="K1379" i="1"/>
  <c r="I1379" i="1"/>
  <c r="Y1232" i="1"/>
  <c r="Z1231" i="1"/>
  <c r="Q1575" i="1"/>
  <c r="AS1575" i="1"/>
  <c r="AN1377" i="1"/>
  <c r="P1377" i="1"/>
  <c r="AS1376" i="1"/>
  <c r="Q1376" i="1"/>
  <c r="AN1576" i="1"/>
  <c r="P1576" i="1"/>
  <c r="O1378" i="1"/>
  <c r="AR1378" i="1" s="1"/>
  <c r="N1378" i="1"/>
  <c r="AQ1378" i="1" s="1"/>
  <c r="M1378" i="1"/>
  <c r="AP1378" i="1" s="1"/>
  <c r="L1378" i="1"/>
  <c r="AO1378" i="1" s="1"/>
  <c r="J1378" i="1"/>
  <c r="AS1227" i="1"/>
  <c r="Q1227" i="1"/>
  <c r="J1229" i="1"/>
  <c r="O1229" i="1"/>
  <c r="AR1229" i="1" s="1"/>
  <c r="N1229" i="1"/>
  <c r="AQ1229" i="1" s="1"/>
  <c r="M1229" i="1"/>
  <c r="AP1229" i="1" s="1"/>
  <c r="L1229" i="1"/>
  <c r="AO1229" i="1" s="1"/>
  <c r="Y1381" i="1"/>
  <c r="Z1380" i="1"/>
  <c r="L1577" i="1"/>
  <c r="AO1577" i="1" s="1"/>
  <c r="J1577" i="1"/>
  <c r="O1577" i="1"/>
  <c r="AR1577" i="1" s="1"/>
  <c r="N1577" i="1"/>
  <c r="AQ1577" i="1" s="1"/>
  <c r="M1577" i="1"/>
  <c r="AP1577" i="1" s="1"/>
  <c r="AN1228" i="1"/>
  <c r="P1228" i="1"/>
  <c r="Y1580" i="1"/>
  <c r="Z1579" i="1"/>
  <c r="AN236" i="1"/>
  <c r="AS234" i="1"/>
  <c r="Q383" i="1"/>
  <c r="AN385" i="1"/>
  <c r="Q582" i="1"/>
  <c r="AN584" i="1"/>
  <c r="AS383" i="1"/>
  <c r="K386" i="1"/>
  <c r="K237" i="1"/>
  <c r="K585" i="1"/>
  <c r="I386" i="1"/>
  <c r="J386" i="1" s="1"/>
  <c r="I237" i="1"/>
  <c r="J237" i="1" s="1"/>
  <c r="I585" i="1"/>
  <c r="J585" i="1" s="1"/>
  <c r="Q234" i="1"/>
  <c r="P235" i="1"/>
  <c r="P583" i="1"/>
  <c r="P384" i="1"/>
  <c r="AS582" i="1"/>
  <c r="N584" i="1"/>
  <c r="AQ584" i="1" s="1"/>
  <c r="M584" i="1"/>
  <c r="AP584" i="1" s="1"/>
  <c r="O584" i="1"/>
  <c r="AR584" i="1" s="1"/>
  <c r="L584" i="1"/>
  <c r="AO584" i="1" s="1"/>
  <c r="Y388" i="1"/>
  <c r="Z387" i="1"/>
  <c r="O236" i="1"/>
  <c r="AR236" i="1" s="1"/>
  <c r="M236" i="1"/>
  <c r="AP236" i="1" s="1"/>
  <c r="N236" i="1"/>
  <c r="AQ236" i="1" s="1"/>
  <c r="L236" i="1"/>
  <c r="AO236" i="1" s="1"/>
  <c r="M385" i="1"/>
  <c r="AP385" i="1" s="1"/>
  <c r="L385" i="1"/>
  <c r="AO385" i="1" s="1"/>
  <c r="N385" i="1"/>
  <c r="AQ385" i="1" s="1"/>
  <c r="O385" i="1"/>
  <c r="AR385" i="1" s="1"/>
  <c r="Y587" i="1"/>
  <c r="Z586" i="1"/>
  <c r="Z238" i="1"/>
  <c r="Y239" i="1"/>
  <c r="V2571" i="1"/>
  <c r="R2571" i="1"/>
  <c r="S2571" i="1"/>
  <c r="U2571" i="1"/>
  <c r="F2571" i="1"/>
  <c r="T2571" i="1"/>
  <c r="E2571" i="1"/>
  <c r="R4356" i="1"/>
  <c r="E4356" i="1"/>
  <c r="V4356" i="1"/>
  <c r="T4356" i="1"/>
  <c r="F4356" i="1"/>
  <c r="S4356" i="1"/>
  <c r="U4356" i="1"/>
  <c r="F4207" i="1"/>
  <c r="S4207" i="1"/>
  <c r="E4207" i="1"/>
  <c r="U4207" i="1"/>
  <c r="R4207" i="1"/>
  <c r="T4207" i="1"/>
  <c r="V4207" i="1"/>
  <c r="V2372" i="1"/>
  <c r="R2372" i="1"/>
  <c r="S2372" i="1"/>
  <c r="T2372" i="1"/>
  <c r="E2372" i="1"/>
  <c r="U2372" i="1"/>
  <c r="F2372" i="1"/>
  <c r="R3563" i="1"/>
  <c r="V3563" i="1"/>
  <c r="F3563" i="1"/>
  <c r="T3563" i="1"/>
  <c r="E3563" i="1"/>
  <c r="U3563" i="1"/>
  <c r="S3563" i="1"/>
  <c r="R5547" i="1"/>
  <c r="V5547" i="1"/>
  <c r="F5547" i="1"/>
  <c r="T5547" i="1"/>
  <c r="S5547" i="1"/>
  <c r="E5547" i="1"/>
  <c r="U5547" i="1"/>
  <c r="U5348" i="1"/>
  <c r="T5348" i="1"/>
  <c r="F5348" i="1"/>
  <c r="R5348" i="1"/>
  <c r="V5348" i="1"/>
  <c r="E5348" i="1"/>
  <c r="S5348" i="1"/>
  <c r="V5199" i="1"/>
  <c r="R5199" i="1"/>
  <c r="F5199" i="1"/>
  <c r="T5199" i="1"/>
  <c r="E5199" i="1"/>
  <c r="S5199" i="1"/>
  <c r="U5199" i="1"/>
  <c r="S3215" i="1"/>
  <c r="R3215" i="1"/>
  <c r="V3215" i="1"/>
  <c r="T3215" i="1"/>
  <c r="U3215" i="1"/>
  <c r="F3215" i="1"/>
  <c r="E3215" i="1"/>
  <c r="V2223" i="1"/>
  <c r="R2223" i="1"/>
  <c r="F2223" i="1"/>
  <c r="T2223" i="1"/>
  <c r="U2223" i="1"/>
  <c r="S2223" i="1"/>
  <c r="E2223" i="1"/>
  <c r="R4555" i="1"/>
  <c r="E4555" i="1"/>
  <c r="U4555" i="1"/>
  <c r="F4555" i="1"/>
  <c r="T4555" i="1"/>
  <c r="S4555" i="1"/>
  <c r="V4555" i="1"/>
  <c r="R5100" i="1"/>
  <c r="F5100" i="1"/>
  <c r="U5100" i="1"/>
  <c r="T5100" i="1"/>
  <c r="V5100" i="1"/>
  <c r="E5100" i="1"/>
  <c r="S5100" i="1"/>
  <c r="V3364" i="1"/>
  <c r="F3364" i="1"/>
  <c r="U3364" i="1"/>
  <c r="R3364" i="1"/>
  <c r="E3364" i="1"/>
  <c r="T3364" i="1"/>
  <c r="S3364" i="1"/>
  <c r="R1231" i="1"/>
  <c r="F1231" i="1"/>
  <c r="T1231" i="1"/>
  <c r="U1231" i="1"/>
  <c r="E1231" i="1"/>
  <c r="S1231" i="1"/>
  <c r="V1231" i="1"/>
  <c r="S1579" i="1"/>
  <c r="F1579" i="1"/>
  <c r="E1579" i="1"/>
  <c r="U1579" i="1"/>
  <c r="T1579" i="1"/>
  <c r="R1579" i="1"/>
  <c r="V1579" i="1"/>
  <c r="U1380" i="1"/>
  <c r="V1380" i="1"/>
  <c r="R1380" i="1"/>
  <c r="F1380" i="1"/>
  <c r="S1380" i="1"/>
  <c r="E1380" i="1"/>
  <c r="T1380" i="1"/>
  <c r="V387" i="1"/>
  <c r="S387" i="1"/>
  <c r="R387" i="1"/>
  <c r="U387" i="1"/>
  <c r="T387" i="1"/>
  <c r="F387" i="1"/>
  <c r="E387" i="1"/>
  <c r="T586" i="1"/>
  <c r="S586" i="1"/>
  <c r="V586" i="1"/>
  <c r="U586" i="1"/>
  <c r="R586" i="1"/>
  <c r="F586" i="1"/>
  <c r="E586" i="1"/>
  <c r="T238" i="1"/>
  <c r="V238" i="1"/>
  <c r="U238" i="1"/>
  <c r="S238" i="1"/>
  <c r="R238" i="1"/>
  <c r="F238" i="1"/>
  <c r="E238" i="1"/>
  <c r="B238" i="4" l="1"/>
  <c r="B586" i="4"/>
  <c r="B387" i="4"/>
  <c r="A217" i="1"/>
  <c r="AM216" i="1"/>
  <c r="I3364" i="1"/>
  <c r="K3364" i="1"/>
  <c r="I5100" i="1"/>
  <c r="K5100" i="1"/>
  <c r="I4555" i="1"/>
  <c r="K4555" i="1"/>
  <c r="I2223" i="1"/>
  <c r="K2223" i="1"/>
  <c r="K3215" i="1"/>
  <c r="I3215" i="1"/>
  <c r="I5199" i="1"/>
  <c r="K5199" i="1"/>
  <c r="K5348" i="1"/>
  <c r="I5348" i="1"/>
  <c r="I5547" i="1"/>
  <c r="K5547" i="1"/>
  <c r="K3563" i="1"/>
  <c r="I3563" i="1"/>
  <c r="I2372" i="1"/>
  <c r="K2372" i="1"/>
  <c r="I4207" i="1"/>
  <c r="K4207" i="1"/>
  <c r="K4356" i="1"/>
  <c r="I4356" i="1"/>
  <c r="K2571" i="1"/>
  <c r="I2571" i="1"/>
  <c r="A4141" i="1"/>
  <c r="AM4140" i="1"/>
  <c r="Y3366" i="1"/>
  <c r="Z3365" i="1"/>
  <c r="L5347" i="1"/>
  <c r="AO5347" i="1" s="1"/>
  <c r="M5347" i="1"/>
  <c r="AP5347" i="1" s="1"/>
  <c r="J5347" i="1"/>
  <c r="O5347" i="1"/>
  <c r="AR5347" i="1" s="1"/>
  <c r="N5347" i="1"/>
  <c r="AQ5347" i="1" s="1"/>
  <c r="M5198" i="1"/>
  <c r="AP5198" i="1" s="1"/>
  <c r="O5198" i="1"/>
  <c r="AR5198" i="1" s="1"/>
  <c r="N5198" i="1"/>
  <c r="AQ5198" i="1" s="1"/>
  <c r="L5198" i="1"/>
  <c r="AO5198" i="1" s="1"/>
  <c r="J5198" i="1"/>
  <c r="L5099" i="1"/>
  <c r="AO5099" i="1" s="1"/>
  <c r="M5099" i="1"/>
  <c r="AP5099" i="1" s="1"/>
  <c r="J5099" i="1"/>
  <c r="O5099" i="1"/>
  <c r="AR5099" i="1" s="1"/>
  <c r="N5099" i="1"/>
  <c r="AQ5099" i="1" s="1"/>
  <c r="Y3217" i="1"/>
  <c r="Z3216" i="1"/>
  <c r="P2221" i="1"/>
  <c r="AN2221" i="1"/>
  <c r="AS3212" i="1"/>
  <c r="Q3212" i="1"/>
  <c r="Z4208" i="1"/>
  <c r="Y4209" i="1"/>
  <c r="AS3361" i="1"/>
  <c r="Q3361" i="1"/>
  <c r="AN4205" i="1"/>
  <c r="P4205" i="1"/>
  <c r="AS4353" i="1"/>
  <c r="Q4353" i="1"/>
  <c r="P4354" i="1"/>
  <c r="AN4354" i="1"/>
  <c r="Q2220" i="1"/>
  <c r="AS2220" i="1"/>
  <c r="A3141" i="1"/>
  <c r="AM3140" i="1"/>
  <c r="Q5097" i="1"/>
  <c r="AS5097" i="1"/>
  <c r="AN2370" i="1"/>
  <c r="P2370" i="1"/>
  <c r="A2141" i="1"/>
  <c r="AM2140" i="1"/>
  <c r="Z5200" i="1"/>
  <c r="Y5201" i="1"/>
  <c r="L3214" i="1"/>
  <c r="AO3214" i="1" s="1"/>
  <c r="N3214" i="1"/>
  <c r="AQ3214" i="1" s="1"/>
  <c r="J3214" i="1"/>
  <c r="O3214" i="1"/>
  <c r="AR3214" i="1" s="1"/>
  <c r="M3214" i="1"/>
  <c r="AP3214" i="1" s="1"/>
  <c r="AS5544" i="1"/>
  <c r="Q5544" i="1"/>
  <c r="Z3564" i="1"/>
  <c r="Y3565" i="1"/>
  <c r="Z5349" i="1"/>
  <c r="Y5350" i="1"/>
  <c r="Q2568" i="1"/>
  <c r="AS2568" i="1"/>
  <c r="P3561" i="1"/>
  <c r="AN3561" i="1"/>
  <c r="J5546" i="1"/>
  <c r="O5546" i="1"/>
  <c r="AR5546" i="1" s="1"/>
  <c r="N5546" i="1"/>
  <c r="AQ5546" i="1" s="1"/>
  <c r="M5546" i="1"/>
  <c r="AP5546" i="1" s="1"/>
  <c r="L5546" i="1"/>
  <c r="AO5546" i="1" s="1"/>
  <c r="J2371" i="1"/>
  <c r="O2371" i="1"/>
  <c r="AR2371" i="1" s="1"/>
  <c r="N2371" i="1"/>
  <c r="AQ2371" i="1" s="1"/>
  <c r="M2371" i="1"/>
  <c r="AP2371" i="1" s="1"/>
  <c r="L2371" i="1"/>
  <c r="AO2371" i="1" s="1"/>
  <c r="Z2373" i="1"/>
  <c r="Y2374" i="1"/>
  <c r="AS3560" i="1"/>
  <c r="Q3560" i="1"/>
  <c r="P5346" i="1"/>
  <c r="AN5346" i="1"/>
  <c r="AN5545" i="1"/>
  <c r="P5545" i="1"/>
  <c r="O3562" i="1"/>
  <c r="AR3562" i="1" s="1"/>
  <c r="N3562" i="1"/>
  <c r="AQ3562" i="1" s="1"/>
  <c r="M3562" i="1"/>
  <c r="AP3562" i="1" s="1"/>
  <c r="L3562" i="1"/>
  <c r="AO3562" i="1" s="1"/>
  <c r="J3562" i="1"/>
  <c r="O2222" i="1"/>
  <c r="AR2222" i="1" s="1"/>
  <c r="J2222" i="1"/>
  <c r="N2222" i="1"/>
  <c r="AQ2222" i="1" s="1"/>
  <c r="L2222" i="1"/>
  <c r="AO2222" i="1" s="1"/>
  <c r="M2222" i="1"/>
  <c r="AP2222" i="1" s="1"/>
  <c r="J4355" i="1"/>
  <c r="O4355" i="1"/>
  <c r="AR4355" i="1" s="1"/>
  <c r="N4355" i="1"/>
  <c r="AQ4355" i="1" s="1"/>
  <c r="M4355" i="1"/>
  <c r="AP4355" i="1" s="1"/>
  <c r="L4355" i="1"/>
  <c r="AO4355" i="1" s="1"/>
  <c r="Z4357" i="1"/>
  <c r="Y4358" i="1"/>
  <c r="AS4552" i="1"/>
  <c r="Q4552" i="1"/>
  <c r="Q2369" i="1"/>
  <c r="AS2369" i="1"/>
  <c r="A1141" i="1"/>
  <c r="AM1140" i="1"/>
  <c r="Q5196" i="1"/>
  <c r="AS5196" i="1"/>
  <c r="Z5548" i="1"/>
  <c r="Y5549" i="1"/>
  <c r="P5197" i="1"/>
  <c r="AN5197" i="1"/>
  <c r="P3362" i="1"/>
  <c r="AN3362" i="1"/>
  <c r="P2569" i="1"/>
  <c r="AN2569" i="1"/>
  <c r="P4553" i="1"/>
  <c r="AN4553" i="1"/>
  <c r="Z5101" i="1"/>
  <c r="P3213" i="1"/>
  <c r="AN3213" i="1"/>
  <c r="Y4557" i="1"/>
  <c r="Z4556" i="1"/>
  <c r="Z2572" i="1"/>
  <c r="Y2573" i="1"/>
  <c r="A5141" i="1"/>
  <c r="AM5140" i="1"/>
  <c r="Q5345" i="1"/>
  <c r="AS5345" i="1"/>
  <c r="N4206" i="1"/>
  <c r="AQ4206" i="1" s="1"/>
  <c r="L4206" i="1"/>
  <c r="AO4206" i="1" s="1"/>
  <c r="J4206" i="1"/>
  <c r="O4206" i="1"/>
  <c r="AR4206" i="1" s="1"/>
  <c r="M4206" i="1"/>
  <c r="AP4206" i="1" s="1"/>
  <c r="P5098" i="1"/>
  <c r="AN5098" i="1"/>
  <c r="Y2225" i="1"/>
  <c r="Z2224" i="1"/>
  <c r="Q4204" i="1"/>
  <c r="AS4204" i="1"/>
  <c r="J4554" i="1"/>
  <c r="O4554" i="1"/>
  <c r="AR4554" i="1" s="1"/>
  <c r="M4554" i="1"/>
  <c r="AP4554" i="1" s="1"/>
  <c r="L4554" i="1"/>
  <c r="AO4554" i="1" s="1"/>
  <c r="N4554" i="1"/>
  <c r="AQ4554" i="1" s="1"/>
  <c r="O2570" i="1"/>
  <c r="AR2570" i="1" s="1"/>
  <c r="L2570" i="1"/>
  <c r="AO2570" i="1" s="1"/>
  <c r="M2570" i="1"/>
  <c r="AP2570" i="1" s="1"/>
  <c r="J2570" i="1"/>
  <c r="N2570" i="1"/>
  <c r="AQ2570" i="1" s="1"/>
  <c r="N3363" i="1"/>
  <c r="AQ3363" i="1" s="1"/>
  <c r="M3363" i="1"/>
  <c r="AP3363" i="1" s="1"/>
  <c r="L3363" i="1"/>
  <c r="AO3363" i="1" s="1"/>
  <c r="J3363" i="1"/>
  <c r="O3363" i="1"/>
  <c r="AR3363" i="1" s="1"/>
  <c r="I1380" i="1"/>
  <c r="K1380" i="1"/>
  <c r="K1579" i="1"/>
  <c r="I1579" i="1"/>
  <c r="I1231" i="1"/>
  <c r="K1231" i="1"/>
  <c r="Y1581" i="1"/>
  <c r="Z1580" i="1"/>
  <c r="Q1228" i="1"/>
  <c r="AS1228" i="1"/>
  <c r="Y1382" i="1"/>
  <c r="Z1381" i="1"/>
  <c r="Z1232" i="1"/>
  <c r="Y1233" i="1"/>
  <c r="AN1378" i="1"/>
  <c r="P1378" i="1"/>
  <c r="J1379" i="1"/>
  <c r="O1379" i="1"/>
  <c r="AR1379" i="1" s="1"/>
  <c r="N1379" i="1"/>
  <c r="AQ1379" i="1" s="1"/>
  <c r="M1379" i="1"/>
  <c r="AP1379" i="1" s="1"/>
  <c r="L1379" i="1"/>
  <c r="AO1379" i="1" s="1"/>
  <c r="Q1377" i="1"/>
  <c r="AS1377" i="1"/>
  <c r="O1230" i="1"/>
  <c r="AR1230" i="1" s="1"/>
  <c r="N1230" i="1"/>
  <c r="AQ1230" i="1" s="1"/>
  <c r="M1230" i="1"/>
  <c r="AP1230" i="1" s="1"/>
  <c r="L1230" i="1"/>
  <c r="AO1230" i="1" s="1"/>
  <c r="J1230" i="1"/>
  <c r="AN1577" i="1"/>
  <c r="P1577" i="1"/>
  <c r="AN1229" i="1"/>
  <c r="P1229" i="1"/>
  <c r="AS1576" i="1"/>
  <c r="Q1576" i="1"/>
  <c r="J1578" i="1"/>
  <c r="N1578" i="1"/>
  <c r="AQ1578" i="1" s="1"/>
  <c r="O1578" i="1"/>
  <c r="AR1578" i="1" s="1"/>
  <c r="M1578" i="1"/>
  <c r="AP1578" i="1" s="1"/>
  <c r="L1578" i="1"/>
  <c r="AO1578" i="1" s="1"/>
  <c r="AS583" i="1"/>
  <c r="AS384" i="1"/>
  <c r="AN585" i="1"/>
  <c r="AS235" i="1"/>
  <c r="AN237" i="1"/>
  <c r="AN386" i="1"/>
  <c r="K238" i="1"/>
  <c r="K586" i="1"/>
  <c r="K387" i="1"/>
  <c r="Q235" i="1"/>
  <c r="Q384" i="1"/>
  <c r="I238" i="1"/>
  <c r="J238" i="1" s="1"/>
  <c r="I586" i="1"/>
  <c r="J586" i="1" s="1"/>
  <c r="I387" i="1"/>
  <c r="J387" i="1" s="1"/>
  <c r="Q583" i="1"/>
  <c r="P385" i="1"/>
  <c r="AS385" i="1" s="1"/>
  <c r="P236" i="1"/>
  <c r="P584" i="1"/>
  <c r="O585" i="1"/>
  <c r="AR585" i="1" s="1"/>
  <c r="N585" i="1"/>
  <c r="AQ585" i="1" s="1"/>
  <c r="M585" i="1"/>
  <c r="AP585" i="1" s="1"/>
  <c r="L585" i="1"/>
  <c r="AO585" i="1" s="1"/>
  <c r="L237" i="1"/>
  <c r="AO237" i="1" s="1"/>
  <c r="N237" i="1"/>
  <c r="AQ237" i="1" s="1"/>
  <c r="O237" i="1"/>
  <c r="AR237" i="1" s="1"/>
  <c r="M237" i="1"/>
  <c r="AP237" i="1" s="1"/>
  <c r="Y240" i="1"/>
  <c r="Z239" i="1"/>
  <c r="M386" i="1"/>
  <c r="AP386" i="1" s="1"/>
  <c r="O386" i="1"/>
  <c r="AR386" i="1" s="1"/>
  <c r="N386" i="1"/>
  <c r="AQ386" i="1" s="1"/>
  <c r="L386" i="1"/>
  <c r="AO386" i="1" s="1"/>
  <c r="Z587" i="1"/>
  <c r="Y588" i="1"/>
  <c r="Z388" i="1"/>
  <c r="Y389" i="1"/>
  <c r="E3216" i="1"/>
  <c r="T3216" i="1"/>
  <c r="V3216" i="1"/>
  <c r="S3216" i="1"/>
  <c r="F3216" i="1"/>
  <c r="R3216" i="1"/>
  <c r="U3216" i="1"/>
  <c r="R5548" i="1"/>
  <c r="S5548" i="1"/>
  <c r="T5548" i="1"/>
  <c r="U5548" i="1"/>
  <c r="V5548" i="1"/>
  <c r="F5548" i="1"/>
  <c r="E5548" i="1"/>
  <c r="E2373" i="1"/>
  <c r="T2373" i="1"/>
  <c r="S2373" i="1"/>
  <c r="V2373" i="1"/>
  <c r="R2373" i="1"/>
  <c r="F2373" i="1"/>
  <c r="U2373" i="1"/>
  <c r="S4556" i="1"/>
  <c r="V4556" i="1"/>
  <c r="R4556" i="1"/>
  <c r="E4556" i="1"/>
  <c r="T4556" i="1"/>
  <c r="U4556" i="1"/>
  <c r="F4556" i="1"/>
  <c r="U2572" i="1"/>
  <c r="F2572" i="1"/>
  <c r="V2572" i="1"/>
  <c r="S2572" i="1"/>
  <c r="R2572" i="1"/>
  <c r="T2572" i="1"/>
  <c r="E2572" i="1"/>
  <c r="S2224" i="1"/>
  <c r="V2224" i="1"/>
  <c r="E2224" i="1"/>
  <c r="R2224" i="1"/>
  <c r="F2224" i="1"/>
  <c r="U2224" i="1"/>
  <c r="T2224" i="1"/>
  <c r="E5200" i="1"/>
  <c r="T5200" i="1"/>
  <c r="F5200" i="1"/>
  <c r="U5200" i="1"/>
  <c r="S5200" i="1"/>
  <c r="R5200" i="1"/>
  <c r="V5200" i="1"/>
  <c r="R4357" i="1"/>
  <c r="V4357" i="1"/>
  <c r="U4357" i="1"/>
  <c r="F4357" i="1"/>
  <c r="E4357" i="1"/>
  <c r="T4357" i="1"/>
  <c r="S4357" i="1"/>
  <c r="F5101" i="1"/>
  <c r="R5101" i="1"/>
  <c r="E5101" i="1"/>
  <c r="S5101" i="1"/>
  <c r="U5101" i="1"/>
  <c r="V5101" i="1"/>
  <c r="T5101" i="1"/>
  <c r="R3365" i="1"/>
  <c r="F3365" i="1"/>
  <c r="S3365" i="1"/>
  <c r="V3365" i="1"/>
  <c r="U3365" i="1"/>
  <c r="E3365" i="1"/>
  <c r="T3365" i="1"/>
  <c r="F4208" i="1"/>
  <c r="T4208" i="1"/>
  <c r="U4208" i="1"/>
  <c r="V4208" i="1"/>
  <c r="R4208" i="1"/>
  <c r="E4208" i="1"/>
  <c r="S4208" i="1"/>
  <c r="V3564" i="1"/>
  <c r="F3564" i="1"/>
  <c r="U3564" i="1"/>
  <c r="E3564" i="1"/>
  <c r="S3564" i="1"/>
  <c r="T3564" i="1"/>
  <c r="R3564" i="1"/>
  <c r="R5349" i="1"/>
  <c r="V5349" i="1"/>
  <c r="S5349" i="1"/>
  <c r="U5349" i="1"/>
  <c r="E5349" i="1"/>
  <c r="T5349" i="1"/>
  <c r="F5349" i="1"/>
  <c r="F1580" i="1"/>
  <c r="V1580" i="1"/>
  <c r="U1580" i="1"/>
  <c r="R1580" i="1"/>
  <c r="E1580" i="1"/>
  <c r="T1580" i="1"/>
  <c r="S1580" i="1"/>
  <c r="F1381" i="1"/>
  <c r="S1381" i="1"/>
  <c r="V1381" i="1"/>
  <c r="U1381" i="1"/>
  <c r="T1381" i="1"/>
  <c r="R1381" i="1"/>
  <c r="E1381" i="1"/>
  <c r="F1232" i="1"/>
  <c r="S1232" i="1"/>
  <c r="U1232" i="1"/>
  <c r="E1232" i="1"/>
  <c r="T1232" i="1"/>
  <c r="R1232" i="1"/>
  <c r="V1232" i="1"/>
  <c r="S239" i="1"/>
  <c r="R239" i="1"/>
  <c r="U239" i="1"/>
  <c r="V239" i="1"/>
  <c r="T239" i="1"/>
  <c r="F239" i="1"/>
  <c r="E239" i="1"/>
  <c r="T587" i="1"/>
  <c r="S587" i="1"/>
  <c r="R587" i="1"/>
  <c r="V587" i="1"/>
  <c r="U587" i="1"/>
  <c r="F587" i="1"/>
  <c r="E587" i="1"/>
  <c r="T388" i="1"/>
  <c r="S388" i="1"/>
  <c r="R388" i="1"/>
  <c r="V388" i="1"/>
  <c r="U388" i="1"/>
  <c r="F388" i="1"/>
  <c r="E388" i="1"/>
  <c r="B388" i="4" l="1"/>
  <c r="B587" i="4"/>
  <c r="B239" i="4"/>
  <c r="A218" i="1"/>
  <c r="AM217" i="1"/>
  <c r="I5349" i="1"/>
  <c r="K5349" i="1"/>
  <c r="K3564" i="1"/>
  <c r="I3564" i="1"/>
  <c r="K4208" i="1"/>
  <c r="I4208" i="1"/>
  <c r="K3365" i="1"/>
  <c r="I3365" i="1"/>
  <c r="K5101" i="1"/>
  <c r="I5101" i="1"/>
  <c r="K4357" i="1"/>
  <c r="I4357" i="1"/>
  <c r="K5200" i="1"/>
  <c r="I5200" i="1"/>
  <c r="K2224" i="1"/>
  <c r="I2224" i="1"/>
  <c r="K2572" i="1"/>
  <c r="I2572" i="1"/>
  <c r="K4556" i="1"/>
  <c r="I4556" i="1"/>
  <c r="K2373" i="1"/>
  <c r="I2373" i="1"/>
  <c r="K5548" i="1"/>
  <c r="I5548" i="1"/>
  <c r="K3216" i="1"/>
  <c r="I3216" i="1"/>
  <c r="P4206" i="1"/>
  <c r="AN4206" i="1"/>
  <c r="Z2573" i="1"/>
  <c r="Y2574" i="1"/>
  <c r="AS5197" i="1"/>
  <c r="Q5197" i="1"/>
  <c r="P2570" i="1"/>
  <c r="AN2570" i="1"/>
  <c r="AN4554" i="1"/>
  <c r="P4554" i="1"/>
  <c r="AS2569" i="1"/>
  <c r="Q2569" i="1"/>
  <c r="P5546" i="1"/>
  <c r="AN5546" i="1"/>
  <c r="Q4354" i="1"/>
  <c r="AS4354" i="1"/>
  <c r="Y3218" i="1"/>
  <c r="Z3217" i="1"/>
  <c r="N4356" i="1"/>
  <c r="AQ4356" i="1" s="1"/>
  <c r="M4356" i="1"/>
  <c r="AP4356" i="1" s="1"/>
  <c r="L4356" i="1"/>
  <c r="AO4356" i="1" s="1"/>
  <c r="O4356" i="1"/>
  <c r="AR4356" i="1" s="1"/>
  <c r="J4356" i="1"/>
  <c r="Q5098" i="1"/>
  <c r="AS5098" i="1"/>
  <c r="Y4359" i="1"/>
  <c r="Z4358" i="1"/>
  <c r="P4355" i="1"/>
  <c r="AN4355" i="1"/>
  <c r="M5547" i="1"/>
  <c r="AP5547" i="1" s="1"/>
  <c r="L5547" i="1"/>
  <c r="AO5547" i="1" s="1"/>
  <c r="O5547" i="1"/>
  <c r="AR5547" i="1" s="1"/>
  <c r="N5547" i="1"/>
  <c r="AQ5547" i="1" s="1"/>
  <c r="J5547" i="1"/>
  <c r="M2223" i="1"/>
  <c r="AP2223" i="1" s="1"/>
  <c r="O2223" i="1"/>
  <c r="AR2223" i="1" s="1"/>
  <c r="J2223" i="1"/>
  <c r="N2223" i="1"/>
  <c r="AQ2223" i="1" s="1"/>
  <c r="L2223" i="1"/>
  <c r="AO2223" i="1" s="1"/>
  <c r="A5142" i="1"/>
  <c r="AM5141" i="1"/>
  <c r="Q3213" i="1"/>
  <c r="AS3213" i="1"/>
  <c r="AS3362" i="1"/>
  <c r="Q3362" i="1"/>
  <c r="Q3561" i="1"/>
  <c r="AS3561" i="1"/>
  <c r="L5348" i="1"/>
  <c r="AO5348" i="1" s="1"/>
  <c r="O5348" i="1"/>
  <c r="AR5348" i="1" s="1"/>
  <c r="M5348" i="1"/>
  <c r="AP5348" i="1" s="1"/>
  <c r="J5348" i="1"/>
  <c r="N5348" i="1"/>
  <c r="AQ5348" i="1" s="1"/>
  <c r="Z5201" i="1"/>
  <c r="Y5202" i="1"/>
  <c r="Q4205" i="1"/>
  <c r="AS4205" i="1"/>
  <c r="AN5099" i="1"/>
  <c r="P5099" i="1"/>
  <c r="Y3367" i="1"/>
  <c r="Z3366" i="1"/>
  <c r="J4207" i="1"/>
  <c r="N4207" i="1"/>
  <c r="AQ4207" i="1" s="1"/>
  <c r="M4207" i="1"/>
  <c r="AP4207" i="1" s="1"/>
  <c r="L4207" i="1"/>
  <c r="AO4207" i="1" s="1"/>
  <c r="O4207" i="1"/>
  <c r="AR4207" i="1" s="1"/>
  <c r="N4555" i="1"/>
  <c r="AQ4555" i="1" s="1"/>
  <c r="L4555" i="1"/>
  <c r="AO4555" i="1" s="1"/>
  <c r="J4555" i="1"/>
  <c r="O4555" i="1"/>
  <c r="AR4555" i="1" s="1"/>
  <c r="M4555" i="1"/>
  <c r="AP4555" i="1" s="1"/>
  <c r="AN3363" i="1"/>
  <c r="P3363" i="1"/>
  <c r="A1142" i="1"/>
  <c r="AM1141" i="1"/>
  <c r="AN2371" i="1"/>
  <c r="P2371" i="1"/>
  <c r="A3142" i="1"/>
  <c r="AM3141" i="1"/>
  <c r="Q5545" i="1"/>
  <c r="AS5545" i="1"/>
  <c r="Y2375" i="1"/>
  <c r="Z2374" i="1"/>
  <c r="P2222" i="1"/>
  <c r="AN2222" i="1"/>
  <c r="AS2221" i="1"/>
  <c r="Q2221" i="1"/>
  <c r="A4142" i="1"/>
  <c r="AM4141" i="1"/>
  <c r="O2372" i="1"/>
  <c r="AR2372" i="1" s="1"/>
  <c r="N2372" i="1"/>
  <c r="AQ2372" i="1" s="1"/>
  <c r="L2372" i="1"/>
  <c r="AO2372" i="1" s="1"/>
  <c r="J2372" i="1"/>
  <c r="M2372" i="1"/>
  <c r="AP2372" i="1" s="1"/>
  <c r="O5199" i="1"/>
  <c r="AR5199" i="1" s="1"/>
  <c r="M5199" i="1"/>
  <c r="AP5199" i="1" s="1"/>
  <c r="L5199" i="1"/>
  <c r="AO5199" i="1" s="1"/>
  <c r="N5199" i="1"/>
  <c r="AQ5199" i="1" s="1"/>
  <c r="J5199" i="1"/>
  <c r="N5100" i="1"/>
  <c r="AQ5100" i="1" s="1"/>
  <c r="L5100" i="1"/>
  <c r="AO5100" i="1" s="1"/>
  <c r="J5100" i="1"/>
  <c r="M5100" i="1"/>
  <c r="AP5100" i="1" s="1"/>
  <c r="O5100" i="1"/>
  <c r="AR5100" i="1" s="1"/>
  <c r="A2142" i="1"/>
  <c r="AM2141" i="1"/>
  <c r="P5198" i="1"/>
  <c r="AN5198" i="1"/>
  <c r="AN5347" i="1"/>
  <c r="P5347" i="1"/>
  <c r="O2571" i="1"/>
  <c r="AR2571" i="1" s="1"/>
  <c r="M2571" i="1"/>
  <c r="AP2571" i="1" s="1"/>
  <c r="J2571" i="1"/>
  <c r="N2571" i="1"/>
  <c r="AQ2571" i="1" s="1"/>
  <c r="L2571" i="1"/>
  <c r="AO2571" i="1" s="1"/>
  <c r="L3563" i="1"/>
  <c r="AO3563" i="1" s="1"/>
  <c r="J3563" i="1"/>
  <c r="O3563" i="1"/>
  <c r="AR3563" i="1" s="1"/>
  <c r="N3563" i="1"/>
  <c r="AQ3563" i="1" s="1"/>
  <c r="M3563" i="1"/>
  <c r="AP3563" i="1" s="1"/>
  <c r="J3215" i="1"/>
  <c r="L3215" i="1"/>
  <c r="AO3215" i="1" s="1"/>
  <c r="N3215" i="1"/>
  <c r="AQ3215" i="1" s="1"/>
  <c r="M3215" i="1"/>
  <c r="AP3215" i="1" s="1"/>
  <c r="O3215" i="1"/>
  <c r="AR3215" i="1" s="1"/>
  <c r="AS4553" i="1"/>
  <c r="Q4553" i="1"/>
  <c r="Z5549" i="1"/>
  <c r="Y5550" i="1"/>
  <c r="Y5351" i="1"/>
  <c r="Z5350" i="1"/>
  <c r="Y2226" i="1"/>
  <c r="Z2225" i="1"/>
  <c r="Z4557" i="1"/>
  <c r="Y4558" i="1"/>
  <c r="P3562" i="1"/>
  <c r="AN3562" i="1"/>
  <c r="AS5346" i="1"/>
  <c r="Q5346" i="1"/>
  <c r="Z3565" i="1"/>
  <c r="Y3566" i="1"/>
  <c r="P3214" i="1"/>
  <c r="AN3214" i="1"/>
  <c r="Q2370" i="1"/>
  <c r="AS2370" i="1"/>
  <c r="Z4209" i="1"/>
  <c r="Y4210" i="1"/>
  <c r="O3364" i="1"/>
  <c r="AR3364" i="1" s="1"/>
  <c r="N3364" i="1"/>
  <c r="AQ3364" i="1" s="1"/>
  <c r="M3364" i="1"/>
  <c r="AP3364" i="1" s="1"/>
  <c r="L3364" i="1"/>
  <c r="AO3364" i="1" s="1"/>
  <c r="J3364" i="1"/>
  <c r="I1232" i="1"/>
  <c r="K1232" i="1"/>
  <c r="I1381" i="1"/>
  <c r="K1381" i="1"/>
  <c r="I1580" i="1"/>
  <c r="K1580" i="1"/>
  <c r="AN1230" i="1"/>
  <c r="P1230" i="1"/>
  <c r="Z1581" i="1"/>
  <c r="Y1582" i="1"/>
  <c r="AN1578" i="1"/>
  <c r="P1578" i="1"/>
  <c r="O1231" i="1"/>
  <c r="AR1231" i="1" s="1"/>
  <c r="N1231" i="1"/>
  <c r="AQ1231" i="1" s="1"/>
  <c r="M1231" i="1"/>
  <c r="AP1231" i="1" s="1"/>
  <c r="L1231" i="1"/>
  <c r="AO1231" i="1" s="1"/>
  <c r="J1231" i="1"/>
  <c r="AN1379" i="1"/>
  <c r="P1379" i="1"/>
  <c r="Y1383" i="1"/>
  <c r="Z1382" i="1"/>
  <c r="O1579" i="1"/>
  <c r="AR1579" i="1" s="1"/>
  <c r="M1579" i="1"/>
  <c r="AP1579" i="1" s="1"/>
  <c r="N1579" i="1"/>
  <c r="AQ1579" i="1" s="1"/>
  <c r="L1579" i="1"/>
  <c r="AO1579" i="1" s="1"/>
  <c r="J1579" i="1"/>
  <c r="Q1229" i="1"/>
  <c r="AS1229" i="1"/>
  <c r="Q1378" i="1"/>
  <c r="AS1378" i="1"/>
  <c r="AS1577" i="1"/>
  <c r="Q1577" i="1"/>
  <c r="Z1233" i="1"/>
  <c r="Y1234" i="1"/>
  <c r="J1380" i="1"/>
  <c r="O1380" i="1"/>
  <c r="AR1380" i="1" s="1"/>
  <c r="N1380" i="1"/>
  <c r="AQ1380" i="1" s="1"/>
  <c r="M1380" i="1"/>
  <c r="AP1380" i="1" s="1"/>
  <c r="L1380" i="1"/>
  <c r="AO1380" i="1" s="1"/>
  <c r="AN238" i="1"/>
  <c r="AS584" i="1"/>
  <c r="AN586" i="1"/>
  <c r="Q236" i="1"/>
  <c r="Q385" i="1"/>
  <c r="AN387" i="1"/>
  <c r="Q584" i="1"/>
  <c r="AS236" i="1"/>
  <c r="K388" i="1"/>
  <c r="K587" i="1"/>
  <c r="K239" i="1"/>
  <c r="I388" i="1"/>
  <c r="J388" i="1" s="1"/>
  <c r="I587" i="1"/>
  <c r="J587" i="1" s="1"/>
  <c r="I239" i="1"/>
  <c r="J239" i="1" s="1"/>
  <c r="P386" i="1"/>
  <c r="P237" i="1"/>
  <c r="P585" i="1"/>
  <c r="L586" i="1"/>
  <c r="AO586" i="1" s="1"/>
  <c r="O586" i="1"/>
  <c r="AR586" i="1" s="1"/>
  <c r="M586" i="1"/>
  <c r="AP586" i="1" s="1"/>
  <c r="N586" i="1"/>
  <c r="AQ586" i="1" s="1"/>
  <c r="Y390" i="1"/>
  <c r="Z389" i="1"/>
  <c r="M238" i="1"/>
  <c r="AP238" i="1" s="1"/>
  <c r="O238" i="1"/>
  <c r="AR238" i="1" s="1"/>
  <c r="L238" i="1"/>
  <c r="AO238" i="1" s="1"/>
  <c r="N238" i="1"/>
  <c r="AQ238" i="1" s="1"/>
  <c r="Z588" i="1"/>
  <c r="Y589" i="1"/>
  <c r="Z240" i="1"/>
  <c r="Y241" i="1"/>
  <c r="N387" i="1"/>
  <c r="AQ387" i="1" s="1"/>
  <c r="L387" i="1"/>
  <c r="AO387" i="1" s="1"/>
  <c r="O387" i="1"/>
  <c r="AR387" i="1" s="1"/>
  <c r="M387" i="1"/>
  <c r="AP387" i="1" s="1"/>
  <c r="R5201" i="1"/>
  <c r="V5201" i="1"/>
  <c r="U5201" i="1"/>
  <c r="S5201" i="1"/>
  <c r="T5201" i="1"/>
  <c r="F5201" i="1"/>
  <c r="E5201" i="1"/>
  <c r="R5350" i="1"/>
  <c r="U5350" i="1"/>
  <c r="E5350" i="1"/>
  <c r="T5350" i="1"/>
  <c r="V5350" i="1"/>
  <c r="F5350" i="1"/>
  <c r="S5350" i="1"/>
  <c r="T4358" i="1"/>
  <c r="E4358" i="1"/>
  <c r="S4358" i="1"/>
  <c r="R4358" i="1"/>
  <c r="F4358" i="1"/>
  <c r="V4358" i="1"/>
  <c r="U4358" i="1"/>
  <c r="F3366" i="1"/>
  <c r="T3366" i="1"/>
  <c r="S3366" i="1"/>
  <c r="U3366" i="1"/>
  <c r="E3366" i="1"/>
  <c r="V3366" i="1"/>
  <c r="R3366" i="1"/>
  <c r="S2225" i="1"/>
  <c r="T2225" i="1"/>
  <c r="V2225" i="1"/>
  <c r="F2225" i="1"/>
  <c r="R2225" i="1"/>
  <c r="U2225" i="1"/>
  <c r="E2225" i="1"/>
  <c r="V2573" i="1"/>
  <c r="R2573" i="1"/>
  <c r="F2573" i="1"/>
  <c r="T2573" i="1"/>
  <c r="E2573" i="1"/>
  <c r="S2573" i="1"/>
  <c r="U2573" i="1"/>
  <c r="F2374" i="1"/>
  <c r="U2374" i="1"/>
  <c r="V2374" i="1"/>
  <c r="S2374" i="1"/>
  <c r="T2374" i="1"/>
  <c r="E2374" i="1"/>
  <c r="R2374" i="1"/>
  <c r="R5549" i="1"/>
  <c r="V5549" i="1"/>
  <c r="F5549" i="1"/>
  <c r="U5549" i="1"/>
  <c r="E5549" i="1"/>
  <c r="T5549" i="1"/>
  <c r="S5549" i="1"/>
  <c r="E4557" i="1"/>
  <c r="U4557" i="1"/>
  <c r="T4557" i="1"/>
  <c r="S4557" i="1"/>
  <c r="R4557" i="1"/>
  <c r="F4557" i="1"/>
  <c r="V4557" i="1"/>
  <c r="R4209" i="1"/>
  <c r="V4209" i="1"/>
  <c r="F4209" i="1"/>
  <c r="U4209" i="1"/>
  <c r="T4209" i="1"/>
  <c r="E4209" i="1"/>
  <c r="S4209" i="1"/>
  <c r="V3565" i="1"/>
  <c r="T3565" i="1"/>
  <c r="R3565" i="1"/>
  <c r="U3565" i="1"/>
  <c r="E3565" i="1"/>
  <c r="F3565" i="1"/>
  <c r="S3565" i="1"/>
  <c r="V3217" i="1"/>
  <c r="T3217" i="1"/>
  <c r="E3217" i="1"/>
  <c r="U3217" i="1"/>
  <c r="S3217" i="1"/>
  <c r="F3217" i="1"/>
  <c r="R3217" i="1"/>
  <c r="V1581" i="1"/>
  <c r="T1581" i="1"/>
  <c r="R1581" i="1"/>
  <c r="U1581" i="1"/>
  <c r="E1581" i="1"/>
  <c r="S1581" i="1"/>
  <c r="F1581" i="1"/>
  <c r="T1233" i="1"/>
  <c r="S1233" i="1"/>
  <c r="V1233" i="1"/>
  <c r="F1233" i="1"/>
  <c r="U1233" i="1"/>
  <c r="E1233" i="1"/>
  <c r="R1233" i="1"/>
  <c r="V1382" i="1"/>
  <c r="E1382" i="1"/>
  <c r="U1382" i="1"/>
  <c r="T1382" i="1"/>
  <c r="S1382" i="1"/>
  <c r="R1382" i="1"/>
  <c r="F1382" i="1"/>
  <c r="R240" i="1"/>
  <c r="V240" i="1"/>
  <c r="U240" i="1"/>
  <c r="T240" i="1"/>
  <c r="S240" i="1"/>
  <c r="F240" i="1"/>
  <c r="E240" i="1"/>
  <c r="V389" i="1"/>
  <c r="U389" i="1"/>
  <c r="T389" i="1"/>
  <c r="S389" i="1"/>
  <c r="R389" i="1"/>
  <c r="F389" i="1"/>
  <c r="E389" i="1"/>
  <c r="V588" i="1"/>
  <c r="U588" i="1"/>
  <c r="R588" i="1"/>
  <c r="S588" i="1"/>
  <c r="T588" i="1"/>
  <c r="F588" i="1"/>
  <c r="E588" i="1"/>
  <c r="B588" i="4" l="1"/>
  <c r="B389" i="4"/>
  <c r="B240" i="4"/>
  <c r="A219" i="1"/>
  <c r="AM218" i="1"/>
  <c r="I3217" i="1"/>
  <c r="K3217" i="1"/>
  <c r="K3565" i="1"/>
  <c r="I3565" i="1"/>
  <c r="K4209" i="1"/>
  <c r="I4209" i="1"/>
  <c r="I4557" i="1"/>
  <c r="K4557" i="1"/>
  <c r="I5549" i="1"/>
  <c r="K5549" i="1"/>
  <c r="I2374" i="1"/>
  <c r="K2374" i="1"/>
  <c r="I2573" i="1"/>
  <c r="K2573" i="1"/>
  <c r="K2225" i="1"/>
  <c r="I2225" i="1"/>
  <c r="K3366" i="1"/>
  <c r="I3366" i="1"/>
  <c r="I4358" i="1"/>
  <c r="K4358" i="1"/>
  <c r="I5350" i="1"/>
  <c r="K5350" i="1"/>
  <c r="I5201" i="1"/>
  <c r="K5201" i="1"/>
  <c r="Q3562" i="1"/>
  <c r="AS3562" i="1"/>
  <c r="AN2372" i="1"/>
  <c r="P2372" i="1"/>
  <c r="Q3363" i="1"/>
  <c r="AS3363" i="1"/>
  <c r="Q5099" i="1"/>
  <c r="AS5099" i="1"/>
  <c r="Q5546" i="1"/>
  <c r="AS5546" i="1"/>
  <c r="M5548" i="1"/>
  <c r="AP5548" i="1" s="1"/>
  <c r="L5548" i="1"/>
  <c r="AO5548" i="1" s="1"/>
  <c r="J5548" i="1"/>
  <c r="O5548" i="1"/>
  <c r="AR5548" i="1" s="1"/>
  <c r="N5548" i="1"/>
  <c r="AQ5548" i="1" s="1"/>
  <c r="J2224" i="1"/>
  <c r="O2224" i="1"/>
  <c r="AR2224" i="1" s="1"/>
  <c r="M2224" i="1"/>
  <c r="AP2224" i="1" s="1"/>
  <c r="N2224" i="1"/>
  <c r="AQ2224" i="1" s="1"/>
  <c r="L2224" i="1"/>
  <c r="AO2224" i="1" s="1"/>
  <c r="L3365" i="1"/>
  <c r="AO3365" i="1" s="1"/>
  <c r="J3365" i="1"/>
  <c r="N3365" i="1"/>
  <c r="AQ3365" i="1" s="1"/>
  <c r="M3365" i="1"/>
  <c r="AP3365" i="1" s="1"/>
  <c r="O3365" i="1"/>
  <c r="AR3365" i="1" s="1"/>
  <c r="AS3214" i="1"/>
  <c r="Q3214" i="1"/>
  <c r="Z2574" i="1"/>
  <c r="Y2575" i="1"/>
  <c r="AN5348" i="1"/>
  <c r="P5348" i="1"/>
  <c r="P2223" i="1"/>
  <c r="AN2223" i="1"/>
  <c r="Y4211" i="1"/>
  <c r="Z4210" i="1"/>
  <c r="Z4558" i="1"/>
  <c r="Y4559" i="1"/>
  <c r="Z5550" i="1"/>
  <c r="Y5551" i="1"/>
  <c r="P5199" i="1"/>
  <c r="AN5199" i="1"/>
  <c r="Q2222" i="1"/>
  <c r="AS2222" i="1"/>
  <c r="A3143" i="1"/>
  <c r="AM3142" i="1"/>
  <c r="Y3219" i="1"/>
  <c r="Z3218" i="1"/>
  <c r="M2373" i="1"/>
  <c r="AP2373" i="1" s="1"/>
  <c r="L2373" i="1"/>
  <c r="AO2373" i="1" s="1"/>
  <c r="J2373" i="1"/>
  <c r="O2373" i="1"/>
  <c r="AR2373" i="1" s="1"/>
  <c r="N2373" i="1"/>
  <c r="AQ2373" i="1" s="1"/>
  <c r="J5200" i="1"/>
  <c r="N5200" i="1"/>
  <c r="AQ5200" i="1" s="1"/>
  <c r="O5200" i="1"/>
  <c r="AR5200" i="1" s="1"/>
  <c r="M5200" i="1"/>
  <c r="AP5200" i="1" s="1"/>
  <c r="L5200" i="1"/>
  <c r="AO5200" i="1" s="1"/>
  <c r="M4208" i="1"/>
  <c r="AP4208" i="1" s="1"/>
  <c r="L4208" i="1"/>
  <c r="AO4208" i="1" s="1"/>
  <c r="N4208" i="1"/>
  <c r="AQ4208" i="1" s="1"/>
  <c r="J4208" i="1"/>
  <c r="O4208" i="1"/>
  <c r="AR4208" i="1" s="1"/>
  <c r="Z3566" i="1"/>
  <c r="Y3567" i="1"/>
  <c r="Y5352" i="1"/>
  <c r="Z5351" i="1"/>
  <c r="Q5198" i="1"/>
  <c r="AS5198" i="1"/>
  <c r="AN3215" i="1"/>
  <c r="P3215" i="1"/>
  <c r="P2571" i="1"/>
  <c r="AN2571" i="1"/>
  <c r="A2143" i="1"/>
  <c r="AM2142" i="1"/>
  <c r="P4207" i="1"/>
  <c r="AN4207" i="1"/>
  <c r="Q4554" i="1"/>
  <c r="AS4554" i="1"/>
  <c r="Y2376" i="1"/>
  <c r="Z2375" i="1"/>
  <c r="AS2371" i="1"/>
  <c r="Q2371" i="1"/>
  <c r="AN4555" i="1"/>
  <c r="P4555" i="1"/>
  <c r="P5547" i="1"/>
  <c r="AN5547" i="1"/>
  <c r="P4356" i="1"/>
  <c r="AN4356" i="1"/>
  <c r="M4556" i="1"/>
  <c r="AP4556" i="1" s="1"/>
  <c r="L4556" i="1"/>
  <c r="AO4556" i="1" s="1"/>
  <c r="N4556" i="1"/>
  <c r="AQ4556" i="1" s="1"/>
  <c r="J4556" i="1"/>
  <c r="O4556" i="1"/>
  <c r="AR4556" i="1" s="1"/>
  <c r="O4357" i="1"/>
  <c r="AR4357" i="1" s="1"/>
  <c r="N4357" i="1"/>
  <c r="AQ4357" i="1" s="1"/>
  <c r="M4357" i="1"/>
  <c r="AP4357" i="1" s="1"/>
  <c r="L4357" i="1"/>
  <c r="AO4357" i="1" s="1"/>
  <c r="J4357" i="1"/>
  <c r="L3564" i="1"/>
  <c r="AO3564" i="1" s="1"/>
  <c r="J3564" i="1"/>
  <c r="O3564" i="1"/>
  <c r="AR3564" i="1" s="1"/>
  <c r="N3564" i="1"/>
  <c r="AQ3564" i="1" s="1"/>
  <c r="M3564" i="1"/>
  <c r="AP3564" i="1" s="1"/>
  <c r="Q4355" i="1"/>
  <c r="AS4355" i="1"/>
  <c r="AS4206" i="1"/>
  <c r="Q4206" i="1"/>
  <c r="Y5203" i="1"/>
  <c r="Z5202" i="1"/>
  <c r="A5143" i="1"/>
  <c r="AM5142" i="1"/>
  <c r="Q2570" i="1"/>
  <c r="AS2570" i="1"/>
  <c r="L3216" i="1"/>
  <c r="AO3216" i="1" s="1"/>
  <c r="O3216" i="1"/>
  <c r="AR3216" i="1" s="1"/>
  <c r="M3216" i="1"/>
  <c r="AP3216" i="1" s="1"/>
  <c r="N3216" i="1"/>
  <c r="AQ3216" i="1" s="1"/>
  <c r="J3216" i="1"/>
  <c r="O2572" i="1"/>
  <c r="AR2572" i="1" s="1"/>
  <c r="N2572" i="1"/>
  <c r="AQ2572" i="1" s="1"/>
  <c r="M2572" i="1"/>
  <c r="AP2572" i="1" s="1"/>
  <c r="J2572" i="1"/>
  <c r="L2572" i="1"/>
  <c r="AO2572" i="1" s="1"/>
  <c r="O5101" i="1"/>
  <c r="AR5101" i="1" s="1"/>
  <c r="N5101" i="1"/>
  <c r="AQ5101" i="1" s="1"/>
  <c r="M5101" i="1"/>
  <c r="AP5101" i="1" s="1"/>
  <c r="L5101" i="1"/>
  <c r="AO5101" i="1" s="1"/>
  <c r="J5101" i="1"/>
  <c r="P3364" i="1"/>
  <c r="AN3364" i="1"/>
  <c r="A4143" i="1"/>
  <c r="AM4142" i="1"/>
  <c r="Y3368" i="1"/>
  <c r="Z3367" i="1"/>
  <c r="Z2226" i="1"/>
  <c r="Y2227" i="1"/>
  <c r="Q5347" i="1"/>
  <c r="AS5347" i="1"/>
  <c r="AN3563" i="1"/>
  <c r="P3563" i="1"/>
  <c r="AN5100" i="1"/>
  <c r="P5100" i="1"/>
  <c r="A1143" i="1"/>
  <c r="AM1142" i="1"/>
  <c r="Y4360" i="1"/>
  <c r="Z4359" i="1"/>
  <c r="L5349" i="1"/>
  <c r="AO5349" i="1" s="1"/>
  <c r="J5349" i="1"/>
  <c r="M5349" i="1"/>
  <c r="AP5349" i="1" s="1"/>
  <c r="N5349" i="1"/>
  <c r="AQ5349" i="1" s="1"/>
  <c r="O5349" i="1"/>
  <c r="AR5349" i="1" s="1"/>
  <c r="K1382" i="1"/>
  <c r="I1382" i="1"/>
  <c r="K1233" i="1"/>
  <c r="I1233" i="1"/>
  <c r="K1581" i="1"/>
  <c r="I1581" i="1"/>
  <c r="Q1230" i="1"/>
  <c r="AS1230" i="1"/>
  <c r="AN1380" i="1"/>
  <c r="P1380" i="1"/>
  <c r="Y1235" i="1"/>
  <c r="Z1234" i="1"/>
  <c r="Y1384" i="1"/>
  <c r="Z1383" i="1"/>
  <c r="AS1578" i="1"/>
  <c r="Q1578" i="1"/>
  <c r="O1580" i="1"/>
  <c r="AR1580" i="1" s="1"/>
  <c r="N1580" i="1"/>
  <c r="AQ1580" i="1" s="1"/>
  <c r="M1580" i="1"/>
  <c r="AP1580" i="1" s="1"/>
  <c r="L1580" i="1"/>
  <c r="AO1580" i="1" s="1"/>
  <c r="J1580" i="1"/>
  <c r="AN1579" i="1"/>
  <c r="P1579" i="1"/>
  <c r="Q1379" i="1"/>
  <c r="AS1379" i="1"/>
  <c r="J1381" i="1"/>
  <c r="O1381" i="1"/>
  <c r="AR1381" i="1" s="1"/>
  <c r="N1381" i="1"/>
  <c r="AQ1381" i="1" s="1"/>
  <c r="M1381" i="1"/>
  <c r="AP1381" i="1" s="1"/>
  <c r="L1381" i="1"/>
  <c r="AO1381" i="1" s="1"/>
  <c r="AN1231" i="1"/>
  <c r="P1231" i="1"/>
  <c r="Y1583" i="1"/>
  <c r="Z1582" i="1"/>
  <c r="O1232" i="1"/>
  <c r="AR1232" i="1" s="1"/>
  <c r="N1232" i="1"/>
  <c r="AQ1232" i="1" s="1"/>
  <c r="M1232" i="1"/>
  <c r="AP1232" i="1" s="1"/>
  <c r="L1232" i="1"/>
  <c r="AO1232" i="1" s="1"/>
  <c r="J1232" i="1"/>
  <c r="AN388" i="1"/>
  <c r="AN587" i="1"/>
  <c r="AS585" i="1"/>
  <c r="Q237" i="1"/>
  <c r="Q386" i="1"/>
  <c r="AN239" i="1"/>
  <c r="K588" i="1"/>
  <c r="K389" i="1"/>
  <c r="K240" i="1"/>
  <c r="AS237" i="1"/>
  <c r="AS386" i="1"/>
  <c r="I588" i="1"/>
  <c r="J588" i="1" s="1"/>
  <c r="I389" i="1"/>
  <c r="J389" i="1" s="1"/>
  <c r="I240" i="1"/>
  <c r="J240" i="1" s="1"/>
  <c r="Q585" i="1"/>
  <c r="P238" i="1"/>
  <c r="P387" i="1"/>
  <c r="P586" i="1"/>
  <c r="L587" i="1"/>
  <c r="AO587" i="1" s="1"/>
  <c r="M587" i="1"/>
  <c r="AP587" i="1" s="1"/>
  <c r="N587" i="1"/>
  <c r="AQ587" i="1" s="1"/>
  <c r="O587" i="1"/>
  <c r="AR587" i="1" s="1"/>
  <c r="Z589" i="1"/>
  <c r="Y590" i="1"/>
  <c r="O388" i="1"/>
  <c r="AR388" i="1" s="1"/>
  <c r="N388" i="1"/>
  <c r="AQ388" i="1" s="1"/>
  <c r="M388" i="1"/>
  <c r="AP388" i="1" s="1"/>
  <c r="L388" i="1"/>
  <c r="AO388" i="1" s="1"/>
  <c r="Y391" i="1"/>
  <c r="Z390" i="1"/>
  <c r="Y242" i="1"/>
  <c r="Z241" i="1"/>
  <c r="M239" i="1"/>
  <c r="AP239" i="1" s="1"/>
  <c r="L239" i="1"/>
  <c r="AO239" i="1" s="1"/>
  <c r="O239" i="1"/>
  <c r="AR239" i="1" s="1"/>
  <c r="N239" i="1"/>
  <c r="AQ239" i="1" s="1"/>
  <c r="E4558" i="1"/>
  <c r="S4558" i="1"/>
  <c r="U4558" i="1"/>
  <c r="T4558" i="1"/>
  <c r="R4558" i="1"/>
  <c r="V4558" i="1"/>
  <c r="F4558" i="1"/>
  <c r="R3367" i="1"/>
  <c r="T3367" i="1"/>
  <c r="V3367" i="1"/>
  <c r="F3367" i="1"/>
  <c r="E3367" i="1"/>
  <c r="U3367" i="1"/>
  <c r="S3367" i="1"/>
  <c r="V2226" i="1"/>
  <c r="R2226" i="1"/>
  <c r="F2226" i="1"/>
  <c r="E2226" i="1"/>
  <c r="U2226" i="1"/>
  <c r="T2226" i="1"/>
  <c r="S2226" i="1"/>
  <c r="T5351" i="1"/>
  <c r="E5351" i="1"/>
  <c r="V5351" i="1"/>
  <c r="U5351" i="1"/>
  <c r="F5351" i="1"/>
  <c r="S5351" i="1"/>
  <c r="R5351" i="1"/>
  <c r="V5550" i="1"/>
  <c r="F5550" i="1"/>
  <c r="T5550" i="1"/>
  <c r="U5550" i="1"/>
  <c r="E5550" i="1"/>
  <c r="S5550" i="1"/>
  <c r="R5550" i="1"/>
  <c r="F3218" i="1"/>
  <c r="V3218" i="1"/>
  <c r="U3218" i="1"/>
  <c r="S3218" i="1"/>
  <c r="R3218" i="1"/>
  <c r="T3218" i="1"/>
  <c r="E3218" i="1"/>
  <c r="R2375" i="1"/>
  <c r="V2375" i="1"/>
  <c r="F2375" i="1"/>
  <c r="S2375" i="1"/>
  <c r="T2375" i="1"/>
  <c r="E2375" i="1"/>
  <c r="U2375" i="1"/>
  <c r="F5202" i="1"/>
  <c r="R5202" i="1"/>
  <c r="T5202" i="1"/>
  <c r="S5202" i="1"/>
  <c r="E5202" i="1"/>
  <c r="V5202" i="1"/>
  <c r="U5202" i="1"/>
  <c r="R2574" i="1"/>
  <c r="V2574" i="1"/>
  <c r="E2574" i="1"/>
  <c r="F2574" i="1"/>
  <c r="U2574" i="1"/>
  <c r="S2574" i="1"/>
  <c r="T2574" i="1"/>
  <c r="T4210" i="1"/>
  <c r="E4210" i="1"/>
  <c r="S4210" i="1"/>
  <c r="R4210" i="1"/>
  <c r="V4210" i="1"/>
  <c r="U4210" i="1"/>
  <c r="F4210" i="1"/>
  <c r="S3566" i="1"/>
  <c r="E3566" i="1"/>
  <c r="U3566" i="1"/>
  <c r="F3566" i="1"/>
  <c r="R3566" i="1"/>
  <c r="V3566" i="1"/>
  <c r="T3566" i="1"/>
  <c r="S4359" i="1"/>
  <c r="R4359" i="1"/>
  <c r="F4359" i="1"/>
  <c r="U4359" i="1"/>
  <c r="E4359" i="1"/>
  <c r="T4359" i="1"/>
  <c r="V4359" i="1"/>
  <c r="T1234" i="1"/>
  <c r="F1234" i="1"/>
  <c r="E1234" i="1"/>
  <c r="R1234" i="1"/>
  <c r="S1234" i="1"/>
  <c r="V1234" i="1"/>
  <c r="U1234" i="1"/>
  <c r="E1582" i="1"/>
  <c r="V1582" i="1"/>
  <c r="S1582" i="1"/>
  <c r="U1582" i="1"/>
  <c r="T1582" i="1"/>
  <c r="R1582" i="1"/>
  <c r="F1582" i="1"/>
  <c r="F1383" i="1"/>
  <c r="E1383" i="1"/>
  <c r="S1383" i="1"/>
  <c r="V1383" i="1"/>
  <c r="T1383" i="1"/>
  <c r="U1383" i="1"/>
  <c r="R1383" i="1"/>
  <c r="U241" i="1"/>
  <c r="T241" i="1"/>
  <c r="R241" i="1"/>
  <c r="V241" i="1"/>
  <c r="S241" i="1"/>
  <c r="F241" i="1"/>
  <c r="E241" i="1"/>
  <c r="R390" i="1"/>
  <c r="T390" i="1"/>
  <c r="S390" i="1"/>
  <c r="V390" i="1"/>
  <c r="U390" i="1"/>
  <c r="F390" i="1"/>
  <c r="E390" i="1"/>
  <c r="R589" i="1"/>
  <c r="U589" i="1"/>
  <c r="T589" i="1"/>
  <c r="S589" i="1"/>
  <c r="V589" i="1"/>
  <c r="F589" i="1"/>
  <c r="E589" i="1"/>
  <c r="B589" i="4" l="1"/>
  <c r="B390" i="4"/>
  <c r="B241" i="4"/>
  <c r="A220" i="1"/>
  <c r="AM219" i="1"/>
  <c r="K4359" i="1"/>
  <c r="I4359" i="1"/>
  <c r="K3566" i="1"/>
  <c r="I3566" i="1"/>
  <c r="I4210" i="1"/>
  <c r="K4210" i="1"/>
  <c r="K2574" i="1"/>
  <c r="I2574" i="1"/>
  <c r="I5202" i="1"/>
  <c r="K5202" i="1"/>
  <c r="K2375" i="1"/>
  <c r="I2375" i="1"/>
  <c r="K3218" i="1"/>
  <c r="I3218" i="1"/>
  <c r="I5550" i="1"/>
  <c r="K5550" i="1"/>
  <c r="K5351" i="1"/>
  <c r="I5351" i="1"/>
  <c r="K2226" i="1"/>
  <c r="I2226" i="1"/>
  <c r="I3367" i="1"/>
  <c r="K3367" i="1"/>
  <c r="I4558" i="1"/>
  <c r="K4558" i="1"/>
  <c r="A5144" i="1"/>
  <c r="AM5143" i="1"/>
  <c r="P4357" i="1"/>
  <c r="AN4357" i="1"/>
  <c r="Q3215" i="1"/>
  <c r="AS3215" i="1"/>
  <c r="AS5199" i="1"/>
  <c r="Q5199" i="1"/>
  <c r="Y2576" i="1"/>
  <c r="Z2575" i="1"/>
  <c r="P3365" i="1"/>
  <c r="AN3365" i="1"/>
  <c r="J2225" i="1"/>
  <c r="O2225" i="1"/>
  <c r="AR2225" i="1" s="1"/>
  <c r="N2225" i="1"/>
  <c r="AQ2225" i="1" s="1"/>
  <c r="L2225" i="1"/>
  <c r="AO2225" i="1" s="1"/>
  <c r="M2225" i="1"/>
  <c r="AP2225" i="1" s="1"/>
  <c r="Z4211" i="1"/>
  <c r="Y4212" i="1"/>
  <c r="AN5548" i="1"/>
  <c r="P5548" i="1"/>
  <c r="M5201" i="1"/>
  <c r="AP5201" i="1" s="1"/>
  <c r="N5201" i="1"/>
  <c r="AQ5201" i="1" s="1"/>
  <c r="J5201" i="1"/>
  <c r="O5201" i="1"/>
  <c r="AR5201" i="1" s="1"/>
  <c r="L5201" i="1"/>
  <c r="AO5201" i="1" s="1"/>
  <c r="J4557" i="1"/>
  <c r="O4557" i="1"/>
  <c r="AR4557" i="1" s="1"/>
  <c r="N4557" i="1"/>
  <c r="AQ4557" i="1" s="1"/>
  <c r="L4557" i="1"/>
  <c r="AO4557" i="1" s="1"/>
  <c r="M4557" i="1"/>
  <c r="AP4557" i="1" s="1"/>
  <c r="Z4360" i="1"/>
  <c r="Y4361" i="1"/>
  <c r="A4144" i="1"/>
  <c r="AM4143" i="1"/>
  <c r="Z5551" i="1"/>
  <c r="Y5552" i="1"/>
  <c r="J4209" i="1"/>
  <c r="N4209" i="1"/>
  <c r="AQ4209" i="1" s="1"/>
  <c r="M4209" i="1"/>
  <c r="AP4209" i="1" s="1"/>
  <c r="O4209" i="1"/>
  <c r="AR4209" i="1" s="1"/>
  <c r="L4209" i="1"/>
  <c r="AO4209" i="1" s="1"/>
  <c r="Q3563" i="1"/>
  <c r="AS3563" i="1"/>
  <c r="P3216" i="1"/>
  <c r="AN3216" i="1"/>
  <c r="Z2227" i="1"/>
  <c r="Y2228" i="1"/>
  <c r="AN2572" i="1"/>
  <c r="P2572" i="1"/>
  <c r="Z5203" i="1"/>
  <c r="Y5204" i="1"/>
  <c r="Q4356" i="1"/>
  <c r="AS4356" i="1"/>
  <c r="Q4207" i="1"/>
  <c r="AS4207" i="1"/>
  <c r="AN4208" i="1"/>
  <c r="P4208" i="1"/>
  <c r="AN5200" i="1"/>
  <c r="P5200" i="1"/>
  <c r="Q2372" i="1"/>
  <c r="AS2372" i="1"/>
  <c r="O5350" i="1"/>
  <c r="AR5350" i="1" s="1"/>
  <c r="M5350" i="1"/>
  <c r="AP5350" i="1" s="1"/>
  <c r="L5350" i="1"/>
  <c r="AO5350" i="1" s="1"/>
  <c r="J5350" i="1"/>
  <c r="N5350" i="1"/>
  <c r="AQ5350" i="1" s="1"/>
  <c r="J2573" i="1"/>
  <c r="O2573" i="1"/>
  <c r="AR2573" i="1" s="1"/>
  <c r="L2573" i="1"/>
  <c r="AO2573" i="1" s="1"/>
  <c r="N2573" i="1"/>
  <c r="AQ2573" i="1" s="1"/>
  <c r="M2573" i="1"/>
  <c r="AP2573" i="1" s="1"/>
  <c r="Z2376" i="1"/>
  <c r="Y2377" i="1"/>
  <c r="Z3219" i="1"/>
  <c r="Y3220" i="1"/>
  <c r="A3144" i="1"/>
  <c r="AM3143" i="1"/>
  <c r="Q2223" i="1"/>
  <c r="AS2223" i="1"/>
  <c r="L3565" i="1"/>
  <c r="AO3565" i="1" s="1"/>
  <c r="J3565" i="1"/>
  <c r="N3565" i="1"/>
  <c r="AQ3565" i="1" s="1"/>
  <c r="M3565" i="1"/>
  <c r="AP3565" i="1" s="1"/>
  <c r="O3565" i="1"/>
  <c r="AR3565" i="1" s="1"/>
  <c r="Y3369" i="1"/>
  <c r="Z3368" i="1"/>
  <c r="AN5349" i="1"/>
  <c r="P5349" i="1"/>
  <c r="AS5100" i="1"/>
  <c r="Q5100" i="1"/>
  <c r="AN5101" i="1"/>
  <c r="P5101" i="1"/>
  <c r="Q5547" i="1"/>
  <c r="AS5547" i="1"/>
  <c r="A2144" i="1"/>
  <c r="AM2143" i="1"/>
  <c r="Z4559" i="1"/>
  <c r="Y4560" i="1"/>
  <c r="Q5348" i="1"/>
  <c r="AS5348" i="1"/>
  <c r="O4358" i="1"/>
  <c r="AR4358" i="1" s="1"/>
  <c r="N4358" i="1"/>
  <c r="AQ4358" i="1" s="1"/>
  <c r="L4358" i="1"/>
  <c r="AO4358" i="1" s="1"/>
  <c r="M4358" i="1"/>
  <c r="AP4358" i="1" s="1"/>
  <c r="J4358" i="1"/>
  <c r="O2374" i="1"/>
  <c r="AR2374" i="1" s="1"/>
  <c r="L2374" i="1"/>
  <c r="AO2374" i="1" s="1"/>
  <c r="J2374" i="1"/>
  <c r="N2374" i="1"/>
  <c r="AQ2374" i="1" s="1"/>
  <c r="M2374" i="1"/>
  <c r="AP2374" i="1" s="1"/>
  <c r="A1144" i="1"/>
  <c r="AM1143" i="1"/>
  <c r="Q3364" i="1"/>
  <c r="AS3364" i="1"/>
  <c r="P3564" i="1"/>
  <c r="AN3564" i="1"/>
  <c r="P4556" i="1"/>
  <c r="AN4556" i="1"/>
  <c r="AS4555" i="1"/>
  <c r="Q4555" i="1"/>
  <c r="Z5352" i="1"/>
  <c r="Y5353" i="1"/>
  <c r="P2373" i="1"/>
  <c r="AN2373" i="1"/>
  <c r="AN2224" i="1"/>
  <c r="P2224" i="1"/>
  <c r="M3366" i="1"/>
  <c r="AP3366" i="1" s="1"/>
  <c r="J3366" i="1"/>
  <c r="O3366" i="1"/>
  <c r="AR3366" i="1" s="1"/>
  <c r="L3366" i="1"/>
  <c r="AO3366" i="1" s="1"/>
  <c r="N3366" i="1"/>
  <c r="AQ3366" i="1" s="1"/>
  <c r="AS2571" i="1"/>
  <c r="Q2571" i="1"/>
  <c r="Z3567" i="1"/>
  <c r="Y3568" i="1"/>
  <c r="J5549" i="1"/>
  <c r="O5549" i="1"/>
  <c r="AR5549" i="1" s="1"/>
  <c r="N5549" i="1"/>
  <c r="AQ5549" i="1" s="1"/>
  <c r="M5549" i="1"/>
  <c r="AP5549" i="1" s="1"/>
  <c r="L5549" i="1"/>
  <c r="AO5549" i="1" s="1"/>
  <c r="J3217" i="1"/>
  <c r="M3217" i="1"/>
  <c r="AP3217" i="1" s="1"/>
  <c r="N3217" i="1"/>
  <c r="AQ3217" i="1" s="1"/>
  <c r="L3217" i="1"/>
  <c r="AO3217" i="1" s="1"/>
  <c r="O3217" i="1"/>
  <c r="AR3217" i="1" s="1"/>
  <c r="K1383" i="1"/>
  <c r="I1383" i="1"/>
  <c r="K1582" i="1"/>
  <c r="I1582" i="1"/>
  <c r="K1234" i="1"/>
  <c r="I1234" i="1"/>
  <c r="AN1580" i="1"/>
  <c r="P1580" i="1"/>
  <c r="Y1385" i="1"/>
  <c r="Z1384" i="1"/>
  <c r="J1581" i="1"/>
  <c r="M1581" i="1"/>
  <c r="AP1581" i="1" s="1"/>
  <c r="O1581" i="1"/>
  <c r="AR1581" i="1" s="1"/>
  <c r="N1581" i="1"/>
  <c r="AQ1581" i="1" s="1"/>
  <c r="L1581" i="1"/>
  <c r="AO1581" i="1" s="1"/>
  <c r="AN1381" i="1"/>
  <c r="P1381" i="1"/>
  <c r="J1233" i="1"/>
  <c r="O1233" i="1"/>
  <c r="AR1233" i="1" s="1"/>
  <c r="N1233" i="1"/>
  <c r="AQ1233" i="1" s="1"/>
  <c r="M1233" i="1"/>
  <c r="AP1233" i="1" s="1"/>
  <c r="L1233" i="1"/>
  <c r="AO1233" i="1" s="1"/>
  <c r="Y1584" i="1"/>
  <c r="Z1583" i="1"/>
  <c r="Z1235" i="1"/>
  <c r="Y1236" i="1"/>
  <c r="AN1232" i="1"/>
  <c r="P1232" i="1"/>
  <c r="AS1231" i="1"/>
  <c r="Q1231" i="1"/>
  <c r="AS1380" i="1"/>
  <c r="Q1380" i="1"/>
  <c r="J1382" i="1"/>
  <c r="M1382" i="1"/>
  <c r="AP1382" i="1" s="1"/>
  <c r="O1382" i="1"/>
  <c r="AR1382" i="1" s="1"/>
  <c r="N1382" i="1"/>
  <c r="AQ1382" i="1" s="1"/>
  <c r="L1382" i="1"/>
  <c r="AO1382" i="1" s="1"/>
  <c r="Q1579" i="1"/>
  <c r="AS1579" i="1"/>
  <c r="Q387" i="1"/>
  <c r="AN588" i="1"/>
  <c r="AN389" i="1"/>
  <c r="AS586" i="1"/>
  <c r="AS238" i="1"/>
  <c r="AN240" i="1"/>
  <c r="K589" i="1"/>
  <c r="K390" i="1"/>
  <c r="K241" i="1"/>
  <c r="Q238" i="1"/>
  <c r="AS387" i="1"/>
  <c r="I589" i="1"/>
  <c r="J589" i="1" s="1"/>
  <c r="I390" i="1"/>
  <c r="J390" i="1" s="1"/>
  <c r="I241" i="1"/>
  <c r="J241" i="1" s="1"/>
  <c r="P587" i="1"/>
  <c r="P388" i="1"/>
  <c r="P239" i="1"/>
  <c r="Q586" i="1"/>
  <c r="O240" i="1"/>
  <c r="AR240" i="1" s="1"/>
  <c r="N240" i="1"/>
  <c r="AQ240" i="1" s="1"/>
  <c r="M240" i="1"/>
  <c r="AP240" i="1" s="1"/>
  <c r="L240" i="1"/>
  <c r="AO240" i="1" s="1"/>
  <c r="Z590" i="1"/>
  <c r="Y591" i="1"/>
  <c r="M389" i="1"/>
  <c r="AP389" i="1" s="1"/>
  <c r="N389" i="1"/>
  <c r="AQ389" i="1" s="1"/>
  <c r="L389" i="1"/>
  <c r="AO389" i="1" s="1"/>
  <c r="O389" i="1"/>
  <c r="AR389" i="1" s="1"/>
  <c r="L588" i="1"/>
  <c r="AO588" i="1" s="1"/>
  <c r="N588" i="1"/>
  <c r="AQ588" i="1" s="1"/>
  <c r="M588" i="1"/>
  <c r="AP588" i="1" s="1"/>
  <c r="O588" i="1"/>
  <c r="AR588" i="1" s="1"/>
  <c r="Y392" i="1"/>
  <c r="Z391" i="1"/>
  <c r="Z242" i="1"/>
  <c r="Y243" i="1"/>
  <c r="S2575" i="1"/>
  <c r="F2575" i="1"/>
  <c r="E2575" i="1"/>
  <c r="U2575" i="1"/>
  <c r="R2575" i="1"/>
  <c r="V2575" i="1"/>
  <c r="T2575" i="1"/>
  <c r="R4211" i="1"/>
  <c r="T4211" i="1"/>
  <c r="F4211" i="1"/>
  <c r="V4211" i="1"/>
  <c r="U4211" i="1"/>
  <c r="S4211" i="1"/>
  <c r="E4211" i="1"/>
  <c r="R3219" i="1"/>
  <c r="E3219" i="1"/>
  <c r="V3219" i="1"/>
  <c r="T3219" i="1"/>
  <c r="U3219" i="1"/>
  <c r="S3219" i="1"/>
  <c r="F3219" i="1"/>
  <c r="F2227" i="1"/>
  <c r="U2227" i="1"/>
  <c r="V2227" i="1"/>
  <c r="R2227" i="1"/>
  <c r="T2227" i="1"/>
  <c r="E2227" i="1"/>
  <c r="S2227" i="1"/>
  <c r="U5551" i="1"/>
  <c r="V5551" i="1"/>
  <c r="F5551" i="1"/>
  <c r="E5551" i="1"/>
  <c r="T5551" i="1"/>
  <c r="S5551" i="1"/>
  <c r="R5551" i="1"/>
  <c r="V4360" i="1"/>
  <c r="R4360" i="1"/>
  <c r="F4360" i="1"/>
  <c r="U4360" i="1"/>
  <c r="E4360" i="1"/>
  <c r="T4360" i="1"/>
  <c r="S4360" i="1"/>
  <c r="F5203" i="1"/>
  <c r="V5203" i="1"/>
  <c r="U5203" i="1"/>
  <c r="S5203" i="1"/>
  <c r="E5203" i="1"/>
  <c r="T5203" i="1"/>
  <c r="R5203" i="1"/>
  <c r="E2376" i="1"/>
  <c r="T2376" i="1"/>
  <c r="S2376" i="1"/>
  <c r="F2376" i="1"/>
  <c r="V2376" i="1"/>
  <c r="R2376" i="1"/>
  <c r="U2376" i="1"/>
  <c r="R3368" i="1"/>
  <c r="F3368" i="1"/>
  <c r="T3368" i="1"/>
  <c r="V3368" i="1"/>
  <c r="U3368" i="1"/>
  <c r="S3368" i="1"/>
  <c r="E3368" i="1"/>
  <c r="R4559" i="1"/>
  <c r="V4559" i="1"/>
  <c r="F4559" i="1"/>
  <c r="T4559" i="1"/>
  <c r="U4559" i="1"/>
  <c r="E4559" i="1"/>
  <c r="S4559" i="1"/>
  <c r="R5352" i="1"/>
  <c r="V5352" i="1"/>
  <c r="F5352" i="1"/>
  <c r="U5352" i="1"/>
  <c r="S5352" i="1"/>
  <c r="E5352" i="1"/>
  <c r="T5352" i="1"/>
  <c r="R3567" i="1"/>
  <c r="U3567" i="1"/>
  <c r="V3567" i="1"/>
  <c r="F3567" i="1"/>
  <c r="E3567" i="1"/>
  <c r="S3567" i="1"/>
  <c r="T3567" i="1"/>
  <c r="R1583" i="1"/>
  <c r="V1583" i="1"/>
  <c r="T1583" i="1"/>
  <c r="E1583" i="1"/>
  <c r="U1583" i="1"/>
  <c r="S1583" i="1"/>
  <c r="F1583" i="1"/>
  <c r="S1384" i="1"/>
  <c r="U1384" i="1"/>
  <c r="V1384" i="1"/>
  <c r="F1384" i="1"/>
  <c r="T1384" i="1"/>
  <c r="E1384" i="1"/>
  <c r="R1384" i="1"/>
  <c r="F1235" i="1"/>
  <c r="R1235" i="1"/>
  <c r="U1235" i="1"/>
  <c r="T1235" i="1"/>
  <c r="E1235" i="1"/>
  <c r="S1235" i="1"/>
  <c r="V1235" i="1"/>
  <c r="U590" i="1"/>
  <c r="T590" i="1"/>
  <c r="S590" i="1"/>
  <c r="V590" i="1"/>
  <c r="R590" i="1"/>
  <c r="F590" i="1"/>
  <c r="E590" i="1"/>
  <c r="R391" i="1"/>
  <c r="V391" i="1"/>
  <c r="U391" i="1"/>
  <c r="T391" i="1"/>
  <c r="S391" i="1"/>
  <c r="F391" i="1"/>
  <c r="E391" i="1"/>
  <c r="U242" i="1"/>
  <c r="T242" i="1"/>
  <c r="V242" i="1"/>
  <c r="S242" i="1"/>
  <c r="R242" i="1"/>
  <c r="F242" i="1"/>
  <c r="E242" i="1"/>
  <c r="B242" i="4" l="1"/>
  <c r="B391" i="4"/>
  <c r="B590" i="4"/>
  <c r="A221" i="1"/>
  <c r="AM220" i="1"/>
  <c r="K3567" i="1"/>
  <c r="I3567" i="1"/>
  <c r="I5352" i="1"/>
  <c r="K5352" i="1"/>
  <c r="K4559" i="1"/>
  <c r="I4559" i="1"/>
  <c r="K3368" i="1"/>
  <c r="I3368" i="1"/>
  <c r="K2376" i="1"/>
  <c r="I2376" i="1"/>
  <c r="K5203" i="1"/>
  <c r="I5203" i="1"/>
  <c r="K4360" i="1"/>
  <c r="I4360" i="1"/>
  <c r="I5551" i="1"/>
  <c r="K5551" i="1"/>
  <c r="K2227" i="1"/>
  <c r="I2227" i="1"/>
  <c r="I3219" i="1"/>
  <c r="K3219" i="1"/>
  <c r="I4211" i="1"/>
  <c r="K4211" i="1"/>
  <c r="K2575" i="1"/>
  <c r="I2575" i="1"/>
  <c r="Q2224" i="1"/>
  <c r="AS2224" i="1"/>
  <c r="P4358" i="1"/>
  <c r="AN4358" i="1"/>
  <c r="AS5101" i="1"/>
  <c r="Q5101" i="1"/>
  <c r="Q5200" i="1"/>
  <c r="AS5200" i="1"/>
  <c r="Z5204" i="1"/>
  <c r="Y5205" i="1"/>
  <c r="A4145" i="1"/>
  <c r="AM4144" i="1"/>
  <c r="M2574" i="1"/>
  <c r="AP2574" i="1" s="1"/>
  <c r="O2574" i="1"/>
  <c r="AR2574" i="1" s="1"/>
  <c r="N2574" i="1"/>
  <c r="AQ2574" i="1" s="1"/>
  <c r="L2574" i="1"/>
  <c r="AO2574" i="1" s="1"/>
  <c r="J2574" i="1"/>
  <c r="Q3564" i="1"/>
  <c r="AS3564" i="1"/>
  <c r="Z2377" i="1"/>
  <c r="Y2378" i="1"/>
  <c r="P5350" i="1"/>
  <c r="AN5350" i="1"/>
  <c r="P4209" i="1"/>
  <c r="AN4209" i="1"/>
  <c r="Y4362" i="1"/>
  <c r="Z4361" i="1"/>
  <c r="Q5548" i="1"/>
  <c r="AS5548" i="1"/>
  <c r="Z2576" i="1"/>
  <c r="Y2577" i="1"/>
  <c r="N4558" i="1"/>
  <c r="AQ4558" i="1" s="1"/>
  <c r="M4558" i="1"/>
  <c r="AP4558" i="1" s="1"/>
  <c r="L4558" i="1"/>
  <c r="AO4558" i="1" s="1"/>
  <c r="J4558" i="1"/>
  <c r="O4558" i="1"/>
  <c r="AR4558" i="1" s="1"/>
  <c r="N5550" i="1"/>
  <c r="AQ5550" i="1" s="1"/>
  <c r="O5550" i="1"/>
  <c r="AR5550" i="1" s="1"/>
  <c r="M5550" i="1"/>
  <c r="AP5550" i="1" s="1"/>
  <c r="L5550" i="1"/>
  <c r="AO5550" i="1" s="1"/>
  <c r="J5550" i="1"/>
  <c r="P2573" i="1"/>
  <c r="AN2573" i="1"/>
  <c r="A1145" i="1"/>
  <c r="AM1144" i="1"/>
  <c r="A3145" i="1"/>
  <c r="AM3144" i="1"/>
  <c r="AS4208" i="1"/>
  <c r="Q4208" i="1"/>
  <c r="AS3216" i="1"/>
  <c r="Q3216" i="1"/>
  <c r="Y5553" i="1"/>
  <c r="Z5552" i="1"/>
  <c r="L3218" i="1"/>
  <c r="AO3218" i="1" s="1"/>
  <c r="J3218" i="1"/>
  <c r="N3218" i="1"/>
  <c r="AQ3218" i="1" s="1"/>
  <c r="O3218" i="1"/>
  <c r="AR3218" i="1" s="1"/>
  <c r="M3218" i="1"/>
  <c r="AP3218" i="1" s="1"/>
  <c r="Z3568" i="1"/>
  <c r="Y3569" i="1"/>
  <c r="AS2572" i="1"/>
  <c r="Q2572" i="1"/>
  <c r="P4557" i="1"/>
  <c r="AN4557" i="1"/>
  <c r="Y4213" i="1"/>
  <c r="Z4212" i="1"/>
  <c r="L3367" i="1"/>
  <c r="AO3367" i="1" s="1"/>
  <c r="N3367" i="1"/>
  <c r="AQ3367" i="1" s="1"/>
  <c r="J3367" i="1"/>
  <c r="O3367" i="1"/>
  <c r="AR3367" i="1" s="1"/>
  <c r="M3367" i="1"/>
  <c r="AP3367" i="1" s="1"/>
  <c r="J4210" i="1"/>
  <c r="L4210" i="1"/>
  <c r="AO4210" i="1" s="1"/>
  <c r="N4210" i="1"/>
  <c r="AQ4210" i="1" s="1"/>
  <c r="O4210" i="1"/>
  <c r="AR4210" i="1" s="1"/>
  <c r="M4210" i="1"/>
  <c r="AP4210" i="1" s="1"/>
  <c r="P5549" i="1"/>
  <c r="AN5549" i="1"/>
  <c r="Q4556" i="1"/>
  <c r="AS4556" i="1"/>
  <c r="AS5349" i="1"/>
  <c r="Q5349" i="1"/>
  <c r="AN3565" i="1"/>
  <c r="P3565" i="1"/>
  <c r="Y3221" i="1"/>
  <c r="Z3220" i="1"/>
  <c r="P2225" i="1"/>
  <c r="AN2225" i="1"/>
  <c r="Q4357" i="1"/>
  <c r="AS4357" i="1"/>
  <c r="O2226" i="1"/>
  <c r="AR2226" i="1" s="1"/>
  <c r="J2226" i="1"/>
  <c r="M2226" i="1"/>
  <c r="AP2226" i="1" s="1"/>
  <c r="N2226" i="1"/>
  <c r="AQ2226" i="1" s="1"/>
  <c r="L2226" i="1"/>
  <c r="AO2226" i="1" s="1"/>
  <c r="L2375" i="1"/>
  <c r="AO2375" i="1" s="1"/>
  <c r="N2375" i="1"/>
  <c r="AQ2375" i="1" s="1"/>
  <c r="J2375" i="1"/>
  <c r="O2375" i="1"/>
  <c r="AR2375" i="1" s="1"/>
  <c r="M2375" i="1"/>
  <c r="AP2375" i="1" s="1"/>
  <c r="J3566" i="1"/>
  <c r="N3566" i="1"/>
  <c r="AQ3566" i="1" s="1"/>
  <c r="O3566" i="1"/>
  <c r="AR3566" i="1" s="1"/>
  <c r="M3566" i="1"/>
  <c r="AP3566" i="1" s="1"/>
  <c r="L3566" i="1"/>
  <c r="AO3566" i="1" s="1"/>
  <c r="AS2373" i="1"/>
  <c r="Q2373" i="1"/>
  <c r="AN2374" i="1"/>
  <c r="P2374" i="1"/>
  <c r="A2145" i="1"/>
  <c r="AM2144" i="1"/>
  <c r="Z2228" i="1"/>
  <c r="Y2229" i="1"/>
  <c r="P5201" i="1"/>
  <c r="AN5201" i="1"/>
  <c r="Q3365" i="1"/>
  <c r="AS3365" i="1"/>
  <c r="A5145" i="1"/>
  <c r="AM5144" i="1"/>
  <c r="M5351" i="1"/>
  <c r="AP5351" i="1" s="1"/>
  <c r="J5351" i="1"/>
  <c r="O5351" i="1"/>
  <c r="AR5351" i="1" s="1"/>
  <c r="N5351" i="1"/>
  <c r="AQ5351" i="1" s="1"/>
  <c r="L5351" i="1"/>
  <c r="AO5351" i="1" s="1"/>
  <c r="J4359" i="1"/>
  <c r="O4359" i="1"/>
  <c r="AR4359" i="1" s="1"/>
  <c r="M4359" i="1"/>
  <c r="AP4359" i="1" s="1"/>
  <c r="N4359" i="1"/>
  <c r="AQ4359" i="1" s="1"/>
  <c r="L4359" i="1"/>
  <c r="AO4359" i="1" s="1"/>
  <c r="P3366" i="1"/>
  <c r="AN3366" i="1"/>
  <c r="AN3217" i="1"/>
  <c r="P3217" i="1"/>
  <c r="Z5353" i="1"/>
  <c r="Y5354" i="1"/>
  <c r="Z4560" i="1"/>
  <c r="Y4561" i="1"/>
  <c r="Y3370" i="1"/>
  <c r="Z3369" i="1"/>
  <c r="O5202" i="1"/>
  <c r="AR5202" i="1" s="1"/>
  <c r="M5202" i="1"/>
  <c r="AP5202" i="1" s="1"/>
  <c r="N5202" i="1"/>
  <c r="AQ5202" i="1" s="1"/>
  <c r="L5202" i="1"/>
  <c r="AO5202" i="1" s="1"/>
  <c r="J5202" i="1"/>
  <c r="I1235" i="1"/>
  <c r="K1235" i="1"/>
  <c r="K1384" i="1"/>
  <c r="I1384" i="1"/>
  <c r="K1583" i="1"/>
  <c r="I1583" i="1"/>
  <c r="AS1580" i="1"/>
  <c r="Q1580" i="1"/>
  <c r="Q1232" i="1"/>
  <c r="AS1232" i="1"/>
  <c r="O1234" i="1"/>
  <c r="AR1234" i="1" s="1"/>
  <c r="N1234" i="1"/>
  <c r="AQ1234" i="1" s="1"/>
  <c r="M1234" i="1"/>
  <c r="AP1234" i="1" s="1"/>
  <c r="L1234" i="1"/>
  <c r="AO1234" i="1" s="1"/>
  <c r="J1234" i="1"/>
  <c r="AN1382" i="1"/>
  <c r="P1382" i="1"/>
  <c r="Z1236" i="1"/>
  <c r="Y1237" i="1"/>
  <c r="AN1581" i="1"/>
  <c r="P1581" i="1"/>
  <c r="N1582" i="1"/>
  <c r="AQ1582" i="1" s="1"/>
  <c r="M1582" i="1"/>
  <c r="AP1582" i="1" s="1"/>
  <c r="L1582" i="1"/>
  <c r="AO1582" i="1" s="1"/>
  <c r="O1582" i="1"/>
  <c r="AR1582" i="1" s="1"/>
  <c r="J1582" i="1"/>
  <c r="AN1233" i="1"/>
  <c r="P1233" i="1"/>
  <c r="Q1381" i="1"/>
  <c r="AS1381" i="1"/>
  <c r="O1383" i="1"/>
  <c r="AR1383" i="1" s="1"/>
  <c r="M1383" i="1"/>
  <c r="AP1383" i="1" s="1"/>
  <c r="L1383" i="1"/>
  <c r="AO1383" i="1" s="1"/>
  <c r="J1383" i="1"/>
  <c r="N1383" i="1"/>
  <c r="AQ1383" i="1" s="1"/>
  <c r="Y1585" i="1"/>
  <c r="Z1584" i="1"/>
  <c r="Y1386" i="1"/>
  <c r="Z1385" i="1"/>
  <c r="AN241" i="1"/>
  <c r="Q239" i="1"/>
  <c r="Q587" i="1"/>
  <c r="AS388" i="1"/>
  <c r="AN390" i="1"/>
  <c r="AN589" i="1"/>
  <c r="AS587" i="1"/>
  <c r="Q388" i="1"/>
  <c r="K242" i="1"/>
  <c r="K391" i="1"/>
  <c r="K590" i="1"/>
  <c r="I242" i="1"/>
  <c r="J242" i="1" s="1"/>
  <c r="I391" i="1"/>
  <c r="J391" i="1" s="1"/>
  <c r="I590" i="1"/>
  <c r="J590" i="1" s="1"/>
  <c r="P240" i="1"/>
  <c r="P588" i="1"/>
  <c r="AS588" i="1" s="1"/>
  <c r="P389" i="1"/>
  <c r="AS239" i="1"/>
  <c r="N390" i="1"/>
  <c r="AQ390" i="1" s="1"/>
  <c r="L390" i="1"/>
  <c r="AO390" i="1" s="1"/>
  <c r="O390" i="1"/>
  <c r="AR390" i="1" s="1"/>
  <c r="M390" i="1"/>
  <c r="AP390" i="1" s="1"/>
  <c r="Y244" i="1"/>
  <c r="Z243" i="1"/>
  <c r="L589" i="1"/>
  <c r="AO589" i="1" s="1"/>
  <c r="O589" i="1"/>
  <c r="AR589" i="1" s="1"/>
  <c r="N589" i="1"/>
  <c r="AQ589" i="1" s="1"/>
  <c r="M589" i="1"/>
  <c r="AP589" i="1" s="1"/>
  <c r="Z591" i="1"/>
  <c r="Y592" i="1"/>
  <c r="Z392" i="1"/>
  <c r="Y393" i="1"/>
  <c r="L241" i="1"/>
  <c r="AO241" i="1" s="1"/>
  <c r="O241" i="1"/>
  <c r="AR241" i="1" s="1"/>
  <c r="M241" i="1"/>
  <c r="AP241" i="1" s="1"/>
  <c r="N241" i="1"/>
  <c r="AQ241" i="1" s="1"/>
  <c r="F5204" i="1"/>
  <c r="E5204" i="1"/>
  <c r="S5204" i="1"/>
  <c r="U5204" i="1"/>
  <c r="V5204" i="1"/>
  <c r="R5204" i="1"/>
  <c r="T5204" i="1"/>
  <c r="S2377" i="1"/>
  <c r="R2377" i="1"/>
  <c r="E2377" i="1"/>
  <c r="V2377" i="1"/>
  <c r="T2377" i="1"/>
  <c r="F2377" i="1"/>
  <c r="U2377" i="1"/>
  <c r="T4212" i="1"/>
  <c r="V4212" i="1"/>
  <c r="E4212" i="1"/>
  <c r="S4212" i="1"/>
  <c r="F4212" i="1"/>
  <c r="U4212" i="1"/>
  <c r="R4212" i="1"/>
  <c r="E4361" i="1"/>
  <c r="T4361" i="1"/>
  <c r="S4361" i="1"/>
  <c r="F4361" i="1"/>
  <c r="U4361" i="1"/>
  <c r="V4361" i="1"/>
  <c r="R4361" i="1"/>
  <c r="R4560" i="1"/>
  <c r="E4560" i="1"/>
  <c r="F4560" i="1"/>
  <c r="U4560" i="1"/>
  <c r="V4560" i="1"/>
  <c r="S4560" i="1"/>
  <c r="T4560" i="1"/>
  <c r="V3369" i="1"/>
  <c r="S3369" i="1"/>
  <c r="T3369" i="1"/>
  <c r="E3369" i="1"/>
  <c r="U3369" i="1"/>
  <c r="F3369" i="1"/>
  <c r="R3369" i="1"/>
  <c r="R5353" i="1"/>
  <c r="V5353" i="1"/>
  <c r="F5353" i="1"/>
  <c r="U5353" i="1"/>
  <c r="E5353" i="1"/>
  <c r="T5353" i="1"/>
  <c r="S5353" i="1"/>
  <c r="E2228" i="1"/>
  <c r="U2228" i="1"/>
  <c r="S2228" i="1"/>
  <c r="R2228" i="1"/>
  <c r="T2228" i="1"/>
  <c r="V2228" i="1"/>
  <c r="F2228" i="1"/>
  <c r="T2576" i="1"/>
  <c r="U2576" i="1"/>
  <c r="R2576" i="1"/>
  <c r="V2576" i="1"/>
  <c r="E2576" i="1"/>
  <c r="S2576" i="1"/>
  <c r="F2576" i="1"/>
  <c r="V5552" i="1"/>
  <c r="F5552" i="1"/>
  <c r="E5552" i="1"/>
  <c r="R5552" i="1"/>
  <c r="S5552" i="1"/>
  <c r="T5552" i="1"/>
  <c r="U5552" i="1"/>
  <c r="R3220" i="1"/>
  <c r="U3220" i="1"/>
  <c r="V3220" i="1"/>
  <c r="S3220" i="1"/>
  <c r="T3220" i="1"/>
  <c r="E3220" i="1"/>
  <c r="F3220" i="1"/>
  <c r="V3568" i="1"/>
  <c r="R3568" i="1"/>
  <c r="U3568" i="1"/>
  <c r="F3568" i="1"/>
  <c r="S3568" i="1"/>
  <c r="E3568" i="1"/>
  <c r="T3568" i="1"/>
  <c r="E1236" i="1"/>
  <c r="V1236" i="1"/>
  <c r="U1236" i="1"/>
  <c r="R1236" i="1"/>
  <c r="T1236" i="1"/>
  <c r="S1236" i="1"/>
  <c r="F1236" i="1"/>
  <c r="E1385" i="1"/>
  <c r="U1385" i="1"/>
  <c r="T1385" i="1"/>
  <c r="R1385" i="1"/>
  <c r="F1385" i="1"/>
  <c r="V1385" i="1"/>
  <c r="S1385" i="1"/>
  <c r="F1584" i="1"/>
  <c r="V1584" i="1"/>
  <c r="T1584" i="1"/>
  <c r="U1584" i="1"/>
  <c r="R1584" i="1"/>
  <c r="E1584" i="1"/>
  <c r="S1584" i="1"/>
  <c r="U392" i="1"/>
  <c r="R392" i="1"/>
  <c r="T392" i="1"/>
  <c r="S392" i="1"/>
  <c r="V392" i="1"/>
  <c r="F392" i="1"/>
  <c r="E392" i="1"/>
  <c r="S243" i="1"/>
  <c r="R243" i="1"/>
  <c r="V243" i="1"/>
  <c r="U243" i="1"/>
  <c r="T243" i="1"/>
  <c r="F243" i="1"/>
  <c r="E243" i="1"/>
  <c r="V591" i="1"/>
  <c r="S591" i="1"/>
  <c r="R591" i="1"/>
  <c r="U591" i="1"/>
  <c r="T591" i="1"/>
  <c r="F591" i="1"/>
  <c r="E591" i="1"/>
  <c r="B591" i="4" l="1"/>
  <c r="B243" i="4"/>
  <c r="B392" i="4"/>
  <c r="A222" i="1"/>
  <c r="AM221" i="1"/>
  <c r="K3568" i="1"/>
  <c r="I3568" i="1"/>
  <c r="I3220" i="1"/>
  <c r="K3220" i="1"/>
  <c r="K5552" i="1"/>
  <c r="I5552" i="1"/>
  <c r="K2576" i="1"/>
  <c r="I2576" i="1"/>
  <c r="K2228" i="1"/>
  <c r="I2228" i="1"/>
  <c r="K5353" i="1"/>
  <c r="I5353" i="1"/>
  <c r="K3369" i="1"/>
  <c r="I3369" i="1"/>
  <c r="I4560" i="1"/>
  <c r="K4560" i="1"/>
  <c r="I4361" i="1"/>
  <c r="K4361" i="1"/>
  <c r="I4212" i="1"/>
  <c r="K4212" i="1"/>
  <c r="I2377" i="1"/>
  <c r="K2377" i="1"/>
  <c r="I5204" i="1"/>
  <c r="K5204" i="1"/>
  <c r="P4210" i="1"/>
  <c r="AN4210" i="1"/>
  <c r="Z4213" i="1"/>
  <c r="Y4214" i="1"/>
  <c r="AS4209" i="1"/>
  <c r="Q4209" i="1"/>
  <c r="M2575" i="1"/>
  <c r="AP2575" i="1" s="1"/>
  <c r="L2575" i="1"/>
  <c r="AO2575" i="1" s="1"/>
  <c r="J2575" i="1"/>
  <c r="N2575" i="1"/>
  <c r="AQ2575" i="1" s="1"/>
  <c r="O2575" i="1"/>
  <c r="AR2575" i="1" s="1"/>
  <c r="O3368" i="1"/>
  <c r="AR3368" i="1" s="1"/>
  <c r="N3368" i="1"/>
  <c r="AQ3368" i="1" s="1"/>
  <c r="L3368" i="1"/>
  <c r="AO3368" i="1" s="1"/>
  <c r="M3368" i="1"/>
  <c r="AP3368" i="1" s="1"/>
  <c r="J3368" i="1"/>
  <c r="P2226" i="1"/>
  <c r="AN2226" i="1"/>
  <c r="Z5553" i="1"/>
  <c r="Y5554" i="1"/>
  <c r="A1146" i="1"/>
  <c r="AM1145" i="1"/>
  <c r="O5551" i="1"/>
  <c r="AR5551" i="1" s="1"/>
  <c r="M5551" i="1"/>
  <c r="AP5551" i="1" s="1"/>
  <c r="L5551" i="1"/>
  <c r="AO5551" i="1" s="1"/>
  <c r="J5551" i="1"/>
  <c r="N5551" i="1"/>
  <c r="AQ5551" i="1" s="1"/>
  <c r="Y5355" i="1"/>
  <c r="Z5354" i="1"/>
  <c r="AS5201" i="1"/>
  <c r="Q5201" i="1"/>
  <c r="A3146" i="1"/>
  <c r="AM3145" i="1"/>
  <c r="A5146" i="1"/>
  <c r="AM5145" i="1"/>
  <c r="Q2374" i="1"/>
  <c r="AS2374" i="1"/>
  <c r="AN3566" i="1"/>
  <c r="P3566" i="1"/>
  <c r="P4359" i="1"/>
  <c r="AN4359" i="1"/>
  <c r="AN5202" i="1"/>
  <c r="P5202" i="1"/>
  <c r="Z3370" i="1"/>
  <c r="Y3371" i="1"/>
  <c r="Z3221" i="1"/>
  <c r="Y3222" i="1"/>
  <c r="AS4557" i="1"/>
  <c r="Q4557" i="1"/>
  <c r="P4558" i="1"/>
  <c r="AN4558" i="1"/>
  <c r="AS5350" i="1"/>
  <c r="Q5350" i="1"/>
  <c r="P2574" i="1"/>
  <c r="AN2574" i="1"/>
  <c r="A4146" i="1"/>
  <c r="AM4145" i="1"/>
  <c r="O4360" i="1"/>
  <c r="AR4360" i="1" s="1"/>
  <c r="N4360" i="1"/>
  <c r="AQ4360" i="1" s="1"/>
  <c r="M4360" i="1"/>
  <c r="AP4360" i="1" s="1"/>
  <c r="J4360" i="1"/>
  <c r="L4360" i="1"/>
  <c r="AO4360" i="1" s="1"/>
  <c r="L4559" i="1"/>
  <c r="AO4559" i="1" s="1"/>
  <c r="J4559" i="1"/>
  <c r="O4559" i="1"/>
  <c r="AR4559" i="1" s="1"/>
  <c r="N4559" i="1"/>
  <c r="AQ4559" i="1" s="1"/>
  <c r="M4559" i="1"/>
  <c r="AP4559" i="1" s="1"/>
  <c r="Z2577" i="1"/>
  <c r="Y2578" i="1"/>
  <c r="Y2230" i="1"/>
  <c r="Z2229" i="1"/>
  <c r="Y4562" i="1"/>
  <c r="Z4561" i="1"/>
  <c r="AN2375" i="1"/>
  <c r="P2375" i="1"/>
  <c r="Q3565" i="1"/>
  <c r="AS3565" i="1"/>
  <c r="Q5549" i="1"/>
  <c r="AS5549" i="1"/>
  <c r="P3367" i="1"/>
  <c r="AN3367" i="1"/>
  <c r="P3218" i="1"/>
  <c r="AN3218" i="1"/>
  <c r="Q2573" i="1"/>
  <c r="AS2573" i="1"/>
  <c r="Q4358" i="1"/>
  <c r="AS4358" i="1"/>
  <c r="M4211" i="1"/>
  <c r="AP4211" i="1" s="1"/>
  <c r="L4211" i="1"/>
  <c r="AO4211" i="1" s="1"/>
  <c r="J4211" i="1"/>
  <c r="N4211" i="1"/>
  <c r="AQ4211" i="1" s="1"/>
  <c r="O4211" i="1"/>
  <c r="AR4211" i="1" s="1"/>
  <c r="A2146" i="1"/>
  <c r="AM2145" i="1"/>
  <c r="Q2225" i="1"/>
  <c r="AS2225" i="1"/>
  <c r="AS3217" i="1"/>
  <c r="Q3217" i="1"/>
  <c r="Q3366" i="1"/>
  <c r="AS3366" i="1"/>
  <c r="AN5550" i="1"/>
  <c r="P5550" i="1"/>
  <c r="Z2378" i="1"/>
  <c r="Y2379" i="1"/>
  <c r="Z5205" i="1"/>
  <c r="Y5206" i="1"/>
  <c r="O5203" i="1"/>
  <c r="AR5203" i="1" s="1"/>
  <c r="J5203" i="1"/>
  <c r="N5203" i="1"/>
  <c r="AQ5203" i="1" s="1"/>
  <c r="M5203" i="1"/>
  <c r="AP5203" i="1" s="1"/>
  <c r="L5203" i="1"/>
  <c r="AO5203" i="1" s="1"/>
  <c r="P5351" i="1"/>
  <c r="AN5351" i="1"/>
  <c r="Y3570" i="1"/>
  <c r="Z3569" i="1"/>
  <c r="L3219" i="1"/>
  <c r="AO3219" i="1" s="1"/>
  <c r="O3219" i="1"/>
  <c r="AR3219" i="1" s="1"/>
  <c r="J3219" i="1"/>
  <c r="M3219" i="1"/>
  <c r="AP3219" i="1" s="1"/>
  <c r="N3219" i="1"/>
  <c r="AQ3219" i="1" s="1"/>
  <c r="L5352" i="1"/>
  <c r="AO5352" i="1" s="1"/>
  <c r="O5352" i="1"/>
  <c r="AR5352" i="1" s="1"/>
  <c r="J5352" i="1"/>
  <c r="N5352" i="1"/>
  <c r="AQ5352" i="1" s="1"/>
  <c r="M5352" i="1"/>
  <c r="AP5352" i="1" s="1"/>
  <c r="Y4363" i="1"/>
  <c r="Z4362" i="1"/>
  <c r="N2227" i="1"/>
  <c r="AQ2227" i="1" s="1"/>
  <c r="M2227" i="1"/>
  <c r="AP2227" i="1" s="1"/>
  <c r="J2227" i="1"/>
  <c r="L2227" i="1"/>
  <c r="AO2227" i="1" s="1"/>
  <c r="O2227" i="1"/>
  <c r="AR2227" i="1" s="1"/>
  <c r="L2376" i="1"/>
  <c r="AO2376" i="1" s="1"/>
  <c r="J2376" i="1"/>
  <c r="N2376" i="1"/>
  <c r="AQ2376" i="1" s="1"/>
  <c r="O2376" i="1"/>
  <c r="AR2376" i="1" s="1"/>
  <c r="M2376" i="1"/>
  <c r="AP2376" i="1" s="1"/>
  <c r="J3567" i="1"/>
  <c r="N3567" i="1"/>
  <c r="AQ3567" i="1" s="1"/>
  <c r="O3567" i="1"/>
  <c r="AR3567" i="1" s="1"/>
  <c r="M3567" i="1"/>
  <c r="AP3567" i="1" s="1"/>
  <c r="L3567" i="1"/>
  <c r="AO3567" i="1" s="1"/>
  <c r="I1584" i="1"/>
  <c r="K1584" i="1"/>
  <c r="I1385" i="1"/>
  <c r="K1385" i="1"/>
  <c r="I1236" i="1"/>
  <c r="K1236" i="1"/>
  <c r="Y1387" i="1"/>
  <c r="Z1386" i="1"/>
  <c r="AN1234" i="1"/>
  <c r="P1234" i="1"/>
  <c r="Q1581" i="1"/>
  <c r="AS1581" i="1"/>
  <c r="J1583" i="1"/>
  <c r="M1583" i="1"/>
  <c r="AP1583" i="1" s="1"/>
  <c r="O1583" i="1"/>
  <c r="AR1583" i="1" s="1"/>
  <c r="N1583" i="1"/>
  <c r="AQ1583" i="1" s="1"/>
  <c r="L1583" i="1"/>
  <c r="AO1583" i="1" s="1"/>
  <c r="Y1586" i="1"/>
  <c r="Z1585" i="1"/>
  <c r="Q1233" i="1"/>
  <c r="AS1233" i="1"/>
  <c r="J1384" i="1"/>
  <c r="M1384" i="1"/>
  <c r="AP1384" i="1" s="1"/>
  <c r="O1384" i="1"/>
  <c r="AR1384" i="1" s="1"/>
  <c r="N1384" i="1"/>
  <c r="AQ1384" i="1" s="1"/>
  <c r="L1384" i="1"/>
  <c r="AO1384" i="1" s="1"/>
  <c r="AN1383" i="1"/>
  <c r="P1383" i="1"/>
  <c r="AN1582" i="1"/>
  <c r="P1582" i="1"/>
  <c r="Y1238" i="1"/>
  <c r="Z1237" i="1"/>
  <c r="AS1382" i="1"/>
  <c r="Q1382" i="1"/>
  <c r="J1235" i="1"/>
  <c r="O1235" i="1"/>
  <c r="AR1235" i="1" s="1"/>
  <c r="N1235" i="1"/>
  <c r="AQ1235" i="1" s="1"/>
  <c r="M1235" i="1"/>
  <c r="AP1235" i="1" s="1"/>
  <c r="L1235" i="1"/>
  <c r="AO1235" i="1" s="1"/>
  <c r="AN590" i="1"/>
  <c r="AN391" i="1"/>
  <c r="AN242" i="1"/>
  <c r="Q389" i="1"/>
  <c r="Q588" i="1"/>
  <c r="AS240" i="1"/>
  <c r="Q240" i="1"/>
  <c r="K591" i="1"/>
  <c r="K243" i="1"/>
  <c r="K392" i="1"/>
  <c r="I591" i="1"/>
  <c r="J591" i="1" s="1"/>
  <c r="I243" i="1"/>
  <c r="J243" i="1" s="1"/>
  <c r="I392" i="1"/>
  <c r="J392" i="1" s="1"/>
  <c r="P241" i="1"/>
  <c r="P589" i="1"/>
  <c r="AS389" i="1"/>
  <c r="P390" i="1"/>
  <c r="L590" i="1"/>
  <c r="AO590" i="1" s="1"/>
  <c r="O590" i="1"/>
  <c r="AR590" i="1" s="1"/>
  <c r="N590" i="1"/>
  <c r="AQ590" i="1" s="1"/>
  <c r="M590" i="1"/>
  <c r="AP590" i="1" s="1"/>
  <c r="Z592" i="1"/>
  <c r="Y593" i="1"/>
  <c r="N391" i="1"/>
  <c r="AQ391" i="1" s="1"/>
  <c r="M391" i="1"/>
  <c r="AP391" i="1" s="1"/>
  <c r="L391" i="1"/>
  <c r="AO391" i="1" s="1"/>
  <c r="O391" i="1"/>
  <c r="AR391" i="1" s="1"/>
  <c r="Z244" i="1"/>
  <c r="Y245" i="1"/>
  <c r="Y394" i="1"/>
  <c r="Z393" i="1"/>
  <c r="O242" i="1"/>
  <c r="AR242" i="1" s="1"/>
  <c r="N242" i="1"/>
  <c r="AQ242" i="1" s="1"/>
  <c r="L242" i="1"/>
  <c r="AO242" i="1" s="1"/>
  <c r="M242" i="1"/>
  <c r="AP242" i="1" s="1"/>
  <c r="V2378" i="1"/>
  <c r="F2378" i="1"/>
  <c r="T2378" i="1"/>
  <c r="E2378" i="1"/>
  <c r="U2378" i="1"/>
  <c r="R2378" i="1"/>
  <c r="S2378" i="1"/>
  <c r="V4362" i="1"/>
  <c r="R4362" i="1"/>
  <c r="F4362" i="1"/>
  <c r="E4362" i="1"/>
  <c r="T4362" i="1"/>
  <c r="S4362" i="1"/>
  <c r="U4362" i="1"/>
  <c r="F3370" i="1"/>
  <c r="R3370" i="1"/>
  <c r="V3370" i="1"/>
  <c r="T3370" i="1"/>
  <c r="U3370" i="1"/>
  <c r="E3370" i="1"/>
  <c r="S3370" i="1"/>
  <c r="F5354" i="1"/>
  <c r="T5354" i="1"/>
  <c r="U5354" i="1"/>
  <c r="E5354" i="1"/>
  <c r="S5354" i="1"/>
  <c r="V5354" i="1"/>
  <c r="R5354" i="1"/>
  <c r="R3569" i="1"/>
  <c r="V3569" i="1"/>
  <c r="F3569" i="1"/>
  <c r="E3569" i="1"/>
  <c r="T3569" i="1"/>
  <c r="S3569" i="1"/>
  <c r="U3569" i="1"/>
  <c r="V4213" i="1"/>
  <c r="S4213" i="1"/>
  <c r="R4213" i="1"/>
  <c r="F4213" i="1"/>
  <c r="U4213" i="1"/>
  <c r="T4213" i="1"/>
  <c r="E4213" i="1"/>
  <c r="E2577" i="1"/>
  <c r="T2577" i="1"/>
  <c r="S2577" i="1"/>
  <c r="F2577" i="1"/>
  <c r="U2577" i="1"/>
  <c r="V2577" i="1"/>
  <c r="R2577" i="1"/>
  <c r="T4561" i="1"/>
  <c r="S4561" i="1"/>
  <c r="V4561" i="1"/>
  <c r="R4561" i="1"/>
  <c r="E4561" i="1"/>
  <c r="U4561" i="1"/>
  <c r="F4561" i="1"/>
  <c r="R5205" i="1"/>
  <c r="S5205" i="1"/>
  <c r="V5205" i="1"/>
  <c r="F5205" i="1"/>
  <c r="T5205" i="1"/>
  <c r="U5205" i="1"/>
  <c r="E5205" i="1"/>
  <c r="T3221" i="1"/>
  <c r="V3221" i="1"/>
  <c r="U3221" i="1"/>
  <c r="F3221" i="1"/>
  <c r="R3221" i="1"/>
  <c r="E3221" i="1"/>
  <c r="S3221" i="1"/>
  <c r="T5553" i="1"/>
  <c r="E5553" i="1"/>
  <c r="U5553" i="1"/>
  <c r="R5553" i="1"/>
  <c r="V5553" i="1"/>
  <c r="S5553" i="1"/>
  <c r="F5553" i="1"/>
  <c r="R2229" i="1"/>
  <c r="S2229" i="1"/>
  <c r="E2229" i="1"/>
  <c r="V2229" i="1"/>
  <c r="U2229" i="1"/>
  <c r="T2229" i="1"/>
  <c r="F2229" i="1"/>
  <c r="T1386" i="1"/>
  <c r="S1386" i="1"/>
  <c r="R1386" i="1"/>
  <c r="V1386" i="1"/>
  <c r="E1386" i="1"/>
  <c r="U1386" i="1"/>
  <c r="F1386" i="1"/>
  <c r="T1237" i="1"/>
  <c r="S1237" i="1"/>
  <c r="R1237" i="1"/>
  <c r="V1237" i="1"/>
  <c r="E1237" i="1"/>
  <c r="U1237" i="1"/>
  <c r="F1237" i="1"/>
  <c r="E1585" i="1"/>
  <c r="T1585" i="1"/>
  <c r="F1585" i="1"/>
  <c r="S1585" i="1"/>
  <c r="R1585" i="1"/>
  <c r="U1585" i="1"/>
  <c r="V1585" i="1"/>
  <c r="R393" i="1"/>
  <c r="T393" i="1"/>
  <c r="V393" i="1"/>
  <c r="U393" i="1"/>
  <c r="S393" i="1"/>
  <c r="F393" i="1"/>
  <c r="E393" i="1"/>
  <c r="S592" i="1"/>
  <c r="R592" i="1"/>
  <c r="V592" i="1"/>
  <c r="U592" i="1"/>
  <c r="T592" i="1"/>
  <c r="F592" i="1"/>
  <c r="E592" i="1"/>
  <c r="S244" i="1"/>
  <c r="R244" i="1"/>
  <c r="V244" i="1"/>
  <c r="U244" i="1"/>
  <c r="T244" i="1"/>
  <c r="F244" i="1"/>
  <c r="E244" i="1"/>
  <c r="B244" i="4" l="1"/>
  <c r="B592" i="4"/>
  <c r="B393" i="4"/>
  <c r="A223" i="1"/>
  <c r="AM222" i="1"/>
  <c r="K2229" i="1"/>
  <c r="I2229" i="1"/>
  <c r="K5553" i="1"/>
  <c r="I5553" i="1"/>
  <c r="I3221" i="1"/>
  <c r="K3221" i="1"/>
  <c r="K5205" i="1"/>
  <c r="I5205" i="1"/>
  <c r="K4561" i="1"/>
  <c r="I4561" i="1"/>
  <c r="K2577" i="1"/>
  <c r="I2577" i="1"/>
  <c r="K4213" i="1"/>
  <c r="I4213" i="1"/>
  <c r="K3569" i="1"/>
  <c r="I3569" i="1"/>
  <c r="K5354" i="1"/>
  <c r="I5354" i="1"/>
  <c r="K3370" i="1"/>
  <c r="I3370" i="1"/>
  <c r="I4362" i="1"/>
  <c r="K4362" i="1"/>
  <c r="I2378" i="1"/>
  <c r="K2378" i="1"/>
  <c r="A2147" i="1"/>
  <c r="AM2146" i="1"/>
  <c r="Z4363" i="1"/>
  <c r="Y4364" i="1"/>
  <c r="P5203" i="1"/>
  <c r="AN5203" i="1"/>
  <c r="Q5550" i="1"/>
  <c r="AS5550" i="1"/>
  <c r="P4559" i="1"/>
  <c r="AN4559" i="1"/>
  <c r="A4147" i="1"/>
  <c r="AM4146" i="1"/>
  <c r="A5147" i="1"/>
  <c r="AM5146" i="1"/>
  <c r="Y5555" i="1"/>
  <c r="Z5554" i="1"/>
  <c r="N2576" i="1"/>
  <c r="AQ2576" i="1" s="1"/>
  <c r="M2576" i="1"/>
  <c r="AP2576" i="1" s="1"/>
  <c r="L2576" i="1"/>
  <c r="AO2576" i="1" s="1"/>
  <c r="J2576" i="1"/>
  <c r="O2576" i="1"/>
  <c r="AR2576" i="1" s="1"/>
  <c r="Z2230" i="1"/>
  <c r="Y2231" i="1"/>
  <c r="Y3223" i="1"/>
  <c r="Z3222" i="1"/>
  <c r="P5551" i="1"/>
  <c r="AN5551" i="1"/>
  <c r="N5204" i="1"/>
  <c r="AQ5204" i="1" s="1"/>
  <c r="M5204" i="1"/>
  <c r="AP5204" i="1" s="1"/>
  <c r="O5204" i="1"/>
  <c r="AR5204" i="1" s="1"/>
  <c r="L5204" i="1"/>
  <c r="AO5204" i="1" s="1"/>
  <c r="J5204" i="1"/>
  <c r="M4560" i="1"/>
  <c r="AP4560" i="1" s="1"/>
  <c r="J4560" i="1"/>
  <c r="O4560" i="1"/>
  <c r="AR4560" i="1" s="1"/>
  <c r="N4560" i="1"/>
  <c r="AQ4560" i="1" s="1"/>
  <c r="L4560" i="1"/>
  <c r="AO4560" i="1" s="1"/>
  <c r="AN3567" i="1"/>
  <c r="P3567" i="1"/>
  <c r="AN2227" i="1"/>
  <c r="P2227" i="1"/>
  <c r="Q2375" i="1"/>
  <c r="AS2375" i="1"/>
  <c r="Q2574" i="1"/>
  <c r="AS2574" i="1"/>
  <c r="AS4359" i="1"/>
  <c r="Q4359" i="1"/>
  <c r="A3147" i="1"/>
  <c r="AM3146" i="1"/>
  <c r="M3369" i="1"/>
  <c r="AP3369" i="1" s="1"/>
  <c r="O3369" i="1"/>
  <c r="AR3369" i="1" s="1"/>
  <c r="N3369" i="1"/>
  <c r="AQ3369" i="1" s="1"/>
  <c r="L3369" i="1"/>
  <c r="AO3369" i="1" s="1"/>
  <c r="J3369" i="1"/>
  <c r="L5552" i="1"/>
  <c r="AO5552" i="1" s="1"/>
  <c r="J5552" i="1"/>
  <c r="M5552" i="1"/>
  <c r="AP5552" i="1" s="1"/>
  <c r="O5552" i="1"/>
  <c r="AR5552" i="1" s="1"/>
  <c r="N5552" i="1"/>
  <c r="AQ5552" i="1" s="1"/>
  <c r="AN5352" i="1"/>
  <c r="P5352" i="1"/>
  <c r="AN3219" i="1"/>
  <c r="P3219" i="1"/>
  <c r="Q5351" i="1"/>
  <c r="AS5351" i="1"/>
  <c r="Z5206" i="1"/>
  <c r="Y5207" i="1"/>
  <c r="AN4211" i="1"/>
  <c r="P4211" i="1"/>
  <c r="Q3218" i="1"/>
  <c r="AS3218" i="1"/>
  <c r="Y2579" i="1"/>
  <c r="Z2578" i="1"/>
  <c r="P4360" i="1"/>
  <c r="AN4360" i="1"/>
  <c r="Q3566" i="1"/>
  <c r="AS3566" i="1"/>
  <c r="Y4215" i="1"/>
  <c r="Z4214" i="1"/>
  <c r="J2377" i="1"/>
  <c r="O2377" i="1"/>
  <c r="AR2377" i="1" s="1"/>
  <c r="M2377" i="1"/>
  <c r="AP2377" i="1" s="1"/>
  <c r="N2377" i="1"/>
  <c r="AQ2377" i="1" s="1"/>
  <c r="L2377" i="1"/>
  <c r="AO2377" i="1" s="1"/>
  <c r="Z3371" i="1"/>
  <c r="Y3372" i="1"/>
  <c r="Q2226" i="1"/>
  <c r="AS2226" i="1"/>
  <c r="AN2575" i="1"/>
  <c r="P2575" i="1"/>
  <c r="J5353" i="1"/>
  <c r="O5353" i="1"/>
  <c r="AR5353" i="1" s="1"/>
  <c r="N5353" i="1"/>
  <c r="AQ5353" i="1" s="1"/>
  <c r="M5353" i="1"/>
  <c r="AP5353" i="1" s="1"/>
  <c r="L5353" i="1"/>
  <c r="AO5353" i="1" s="1"/>
  <c r="Q3367" i="1"/>
  <c r="AS3367" i="1"/>
  <c r="P3368" i="1"/>
  <c r="AN3368" i="1"/>
  <c r="O4212" i="1"/>
  <c r="AR4212" i="1" s="1"/>
  <c r="L4212" i="1"/>
  <c r="AO4212" i="1" s="1"/>
  <c r="M4212" i="1"/>
  <c r="AP4212" i="1" s="1"/>
  <c r="J4212" i="1"/>
  <c r="N4212" i="1"/>
  <c r="AQ4212" i="1" s="1"/>
  <c r="L3220" i="1"/>
  <c r="AO3220" i="1" s="1"/>
  <c r="J3220" i="1"/>
  <c r="N3220" i="1"/>
  <c r="AQ3220" i="1" s="1"/>
  <c r="O3220" i="1"/>
  <c r="AR3220" i="1" s="1"/>
  <c r="M3220" i="1"/>
  <c r="AP3220" i="1" s="1"/>
  <c r="Z4562" i="1"/>
  <c r="Y4563" i="1"/>
  <c r="Q4558" i="1"/>
  <c r="AS4558" i="1"/>
  <c r="Q4210" i="1"/>
  <c r="AS4210" i="1"/>
  <c r="M2228" i="1"/>
  <c r="AP2228" i="1" s="1"/>
  <c r="N2228" i="1"/>
  <c r="AQ2228" i="1" s="1"/>
  <c r="O2228" i="1"/>
  <c r="AR2228" i="1" s="1"/>
  <c r="L2228" i="1"/>
  <c r="AO2228" i="1" s="1"/>
  <c r="J2228" i="1"/>
  <c r="N3568" i="1"/>
  <c r="AQ3568" i="1" s="1"/>
  <c r="M3568" i="1"/>
  <c r="AP3568" i="1" s="1"/>
  <c r="O3568" i="1"/>
  <c r="AR3568" i="1" s="1"/>
  <c r="L3568" i="1"/>
  <c r="AO3568" i="1" s="1"/>
  <c r="J3568" i="1"/>
  <c r="AN2376" i="1"/>
  <c r="P2376" i="1"/>
  <c r="Z2379" i="1"/>
  <c r="Y2380" i="1"/>
  <c r="Z3570" i="1"/>
  <c r="Y3571" i="1"/>
  <c r="AS5202" i="1"/>
  <c r="Q5202" i="1"/>
  <c r="Y5356" i="1"/>
  <c r="Z5355" i="1"/>
  <c r="A1147" i="1"/>
  <c r="AM1146" i="1"/>
  <c r="O4361" i="1"/>
  <c r="AR4361" i="1" s="1"/>
  <c r="N4361" i="1"/>
  <c r="AQ4361" i="1" s="1"/>
  <c r="L4361" i="1"/>
  <c r="AO4361" i="1" s="1"/>
  <c r="J4361" i="1"/>
  <c r="M4361" i="1"/>
  <c r="AP4361" i="1" s="1"/>
  <c r="K1585" i="1"/>
  <c r="I1585" i="1"/>
  <c r="K1237" i="1"/>
  <c r="I1237" i="1"/>
  <c r="K1386" i="1"/>
  <c r="I1386" i="1"/>
  <c r="AS1582" i="1"/>
  <c r="Q1582" i="1"/>
  <c r="P1384" i="1"/>
  <c r="AN1384" i="1"/>
  <c r="Y1388" i="1"/>
  <c r="Z1387" i="1"/>
  <c r="AN1235" i="1"/>
  <c r="P1235" i="1"/>
  <c r="AS1383" i="1"/>
  <c r="Q1383" i="1"/>
  <c r="AN1583" i="1"/>
  <c r="P1583" i="1"/>
  <c r="L1236" i="1"/>
  <c r="AO1236" i="1" s="1"/>
  <c r="J1236" i="1"/>
  <c r="O1236" i="1"/>
  <c r="AR1236" i="1" s="1"/>
  <c r="N1236" i="1"/>
  <c r="AQ1236" i="1" s="1"/>
  <c r="M1236" i="1"/>
  <c r="AP1236" i="1" s="1"/>
  <c r="Y1587" i="1"/>
  <c r="Z1586" i="1"/>
  <c r="Q1234" i="1"/>
  <c r="AS1234" i="1"/>
  <c r="M1385" i="1"/>
  <c r="AP1385" i="1" s="1"/>
  <c r="J1385" i="1"/>
  <c r="O1385" i="1"/>
  <c r="AR1385" i="1" s="1"/>
  <c r="N1385" i="1"/>
  <c r="AQ1385" i="1" s="1"/>
  <c r="L1385" i="1"/>
  <c r="AO1385" i="1" s="1"/>
  <c r="Y1239" i="1"/>
  <c r="Z1238" i="1"/>
  <c r="N1584" i="1"/>
  <c r="AQ1584" i="1" s="1"/>
  <c r="J1584" i="1"/>
  <c r="O1584" i="1"/>
  <c r="AR1584" i="1" s="1"/>
  <c r="L1584" i="1"/>
  <c r="AO1584" i="1" s="1"/>
  <c r="M1584" i="1"/>
  <c r="AP1584" i="1" s="1"/>
  <c r="AN591" i="1"/>
  <c r="AN243" i="1"/>
  <c r="Q390" i="1"/>
  <c r="AS241" i="1"/>
  <c r="Q589" i="1"/>
  <c r="AN392" i="1"/>
  <c r="Q241" i="1"/>
  <c r="K244" i="1"/>
  <c r="K592" i="1"/>
  <c r="K393" i="1"/>
  <c r="I244" i="1"/>
  <c r="J244" i="1" s="1"/>
  <c r="I592" i="1"/>
  <c r="J592" i="1" s="1"/>
  <c r="I393" i="1"/>
  <c r="J393" i="1" s="1"/>
  <c r="AS390" i="1"/>
  <c r="P242" i="1"/>
  <c r="P590" i="1"/>
  <c r="AS589" i="1"/>
  <c r="P391" i="1"/>
  <c r="M392" i="1"/>
  <c r="AP392" i="1" s="1"/>
  <c r="L392" i="1"/>
  <c r="AO392" i="1" s="1"/>
  <c r="N392" i="1"/>
  <c r="AQ392" i="1" s="1"/>
  <c r="O392" i="1"/>
  <c r="AR392" i="1" s="1"/>
  <c r="N243" i="1"/>
  <c r="AQ243" i="1" s="1"/>
  <c r="L243" i="1"/>
  <c r="AO243" i="1" s="1"/>
  <c r="O243" i="1"/>
  <c r="AR243" i="1" s="1"/>
  <c r="M243" i="1"/>
  <c r="AP243" i="1" s="1"/>
  <c r="Y246" i="1"/>
  <c r="Z245" i="1"/>
  <c r="Z593" i="1"/>
  <c r="Y594" i="1"/>
  <c r="L591" i="1"/>
  <c r="AO591" i="1" s="1"/>
  <c r="O591" i="1"/>
  <c r="AR591" i="1" s="1"/>
  <c r="N591" i="1"/>
  <c r="AQ591" i="1" s="1"/>
  <c r="M591" i="1"/>
  <c r="AP591" i="1" s="1"/>
  <c r="Y395" i="1"/>
  <c r="Z394" i="1"/>
  <c r="F5554" i="1"/>
  <c r="U5554" i="1"/>
  <c r="E5554" i="1"/>
  <c r="T5554" i="1"/>
  <c r="R5554" i="1"/>
  <c r="V5554" i="1"/>
  <c r="S5554" i="1"/>
  <c r="U3570" i="1"/>
  <c r="E3570" i="1"/>
  <c r="T3570" i="1"/>
  <c r="S3570" i="1"/>
  <c r="F3570" i="1"/>
  <c r="R3570" i="1"/>
  <c r="V3570" i="1"/>
  <c r="U5355" i="1"/>
  <c r="V5355" i="1"/>
  <c r="E5355" i="1"/>
  <c r="F5355" i="1"/>
  <c r="T5355" i="1"/>
  <c r="R5355" i="1"/>
  <c r="S5355" i="1"/>
  <c r="S4562" i="1"/>
  <c r="V4562" i="1"/>
  <c r="R4562" i="1"/>
  <c r="F4562" i="1"/>
  <c r="T4562" i="1"/>
  <c r="E4562" i="1"/>
  <c r="U4562" i="1"/>
  <c r="V4363" i="1"/>
  <c r="U4363" i="1"/>
  <c r="E4363" i="1"/>
  <c r="T4363" i="1"/>
  <c r="F4363" i="1"/>
  <c r="S4363" i="1"/>
  <c r="R4363" i="1"/>
  <c r="V3222" i="1"/>
  <c r="T3222" i="1"/>
  <c r="S3222" i="1"/>
  <c r="U3222" i="1"/>
  <c r="E3222" i="1"/>
  <c r="F3222" i="1"/>
  <c r="R3222" i="1"/>
  <c r="T5206" i="1"/>
  <c r="F5206" i="1"/>
  <c r="R5206" i="1"/>
  <c r="V5206" i="1"/>
  <c r="E5206" i="1"/>
  <c r="S5206" i="1"/>
  <c r="U5206" i="1"/>
  <c r="E4214" i="1"/>
  <c r="R4214" i="1"/>
  <c r="F4214" i="1"/>
  <c r="S4214" i="1"/>
  <c r="V4214" i="1"/>
  <c r="T4214" i="1"/>
  <c r="U4214" i="1"/>
  <c r="E2578" i="1"/>
  <c r="S2578" i="1"/>
  <c r="T2578" i="1"/>
  <c r="F2578" i="1"/>
  <c r="V2578" i="1"/>
  <c r="U2578" i="1"/>
  <c r="R2578" i="1"/>
  <c r="R3371" i="1"/>
  <c r="T3371" i="1"/>
  <c r="V3371" i="1"/>
  <c r="E3371" i="1"/>
  <c r="U3371" i="1"/>
  <c r="F3371" i="1"/>
  <c r="S3371" i="1"/>
  <c r="R2379" i="1"/>
  <c r="S2379" i="1"/>
  <c r="V2379" i="1"/>
  <c r="E2379" i="1"/>
  <c r="T2379" i="1"/>
  <c r="F2379" i="1"/>
  <c r="U2379" i="1"/>
  <c r="R2230" i="1"/>
  <c r="F2230" i="1"/>
  <c r="T2230" i="1"/>
  <c r="U2230" i="1"/>
  <c r="E2230" i="1"/>
  <c r="S2230" i="1"/>
  <c r="V2230" i="1"/>
  <c r="U1586" i="1"/>
  <c r="E1586" i="1"/>
  <c r="V1586" i="1"/>
  <c r="R1586" i="1"/>
  <c r="F1586" i="1"/>
  <c r="T1586" i="1"/>
  <c r="S1586" i="1"/>
  <c r="T1387" i="1"/>
  <c r="E1387" i="1"/>
  <c r="R1387" i="1"/>
  <c r="S1387" i="1"/>
  <c r="V1387" i="1"/>
  <c r="U1387" i="1"/>
  <c r="F1387" i="1"/>
  <c r="V1238" i="1"/>
  <c r="R1238" i="1"/>
  <c r="E1238" i="1"/>
  <c r="U1238" i="1"/>
  <c r="T1238" i="1"/>
  <c r="S1238" i="1"/>
  <c r="F1238" i="1"/>
  <c r="V245" i="1"/>
  <c r="U245" i="1"/>
  <c r="T245" i="1"/>
  <c r="R245" i="1"/>
  <c r="S245" i="1"/>
  <c r="F245" i="1"/>
  <c r="E245" i="1"/>
  <c r="V593" i="1"/>
  <c r="U593" i="1"/>
  <c r="T593" i="1"/>
  <c r="S593" i="1"/>
  <c r="R593" i="1"/>
  <c r="F593" i="1"/>
  <c r="E593" i="1"/>
  <c r="U394" i="1"/>
  <c r="S394" i="1"/>
  <c r="T394" i="1"/>
  <c r="R394" i="1"/>
  <c r="V394" i="1"/>
  <c r="F394" i="1"/>
  <c r="E394" i="1"/>
  <c r="B394" i="4" l="1"/>
  <c r="B593" i="4"/>
  <c r="B245" i="4"/>
  <c r="A224" i="1"/>
  <c r="AM223" i="1"/>
  <c r="K2230" i="1"/>
  <c r="I2230" i="1"/>
  <c r="I2379" i="1"/>
  <c r="K2379" i="1"/>
  <c r="K3371" i="1"/>
  <c r="I3371" i="1"/>
  <c r="I2578" i="1"/>
  <c r="K2578" i="1"/>
  <c r="I4214" i="1"/>
  <c r="K4214" i="1"/>
  <c r="K5206" i="1"/>
  <c r="I5206" i="1"/>
  <c r="I3222" i="1"/>
  <c r="K3222" i="1"/>
  <c r="K4363" i="1"/>
  <c r="I4363" i="1"/>
  <c r="K4562" i="1"/>
  <c r="I4562" i="1"/>
  <c r="I5355" i="1"/>
  <c r="K5355" i="1"/>
  <c r="K3570" i="1"/>
  <c r="I3570" i="1"/>
  <c r="I5554" i="1"/>
  <c r="K5554" i="1"/>
  <c r="O3569" i="1"/>
  <c r="AR3569" i="1" s="1"/>
  <c r="N3569" i="1"/>
  <c r="AQ3569" i="1" s="1"/>
  <c r="J3569" i="1"/>
  <c r="M3569" i="1"/>
  <c r="AP3569" i="1" s="1"/>
  <c r="L3569" i="1"/>
  <c r="AO3569" i="1" s="1"/>
  <c r="L5205" i="1"/>
  <c r="AO5205" i="1" s="1"/>
  <c r="J5205" i="1"/>
  <c r="M5205" i="1"/>
  <c r="AP5205" i="1" s="1"/>
  <c r="O5205" i="1"/>
  <c r="AR5205" i="1" s="1"/>
  <c r="N5205" i="1"/>
  <c r="AQ5205" i="1" s="1"/>
  <c r="Y5357" i="1"/>
  <c r="Z5356" i="1"/>
  <c r="AN4560" i="1"/>
  <c r="P4560" i="1"/>
  <c r="Y5556" i="1"/>
  <c r="Z5555" i="1"/>
  <c r="L2378" i="1"/>
  <c r="AO2378" i="1" s="1"/>
  <c r="J2378" i="1"/>
  <c r="M2378" i="1"/>
  <c r="AP2378" i="1" s="1"/>
  <c r="O2378" i="1"/>
  <c r="AR2378" i="1" s="1"/>
  <c r="N2378" i="1"/>
  <c r="AQ2378" i="1" s="1"/>
  <c r="AN5552" i="1"/>
  <c r="P5552" i="1"/>
  <c r="A3148" i="1"/>
  <c r="AM3147" i="1"/>
  <c r="AN2228" i="1"/>
  <c r="P2228" i="1"/>
  <c r="AN2377" i="1"/>
  <c r="P2377" i="1"/>
  <c r="N4213" i="1"/>
  <c r="AQ4213" i="1" s="1"/>
  <c r="L4213" i="1"/>
  <c r="AO4213" i="1" s="1"/>
  <c r="J4213" i="1"/>
  <c r="M4213" i="1"/>
  <c r="AP4213" i="1" s="1"/>
  <c r="O4213" i="1"/>
  <c r="AR4213" i="1" s="1"/>
  <c r="Y3373" i="1"/>
  <c r="Z3372" i="1"/>
  <c r="AS4360" i="1"/>
  <c r="Q4360" i="1"/>
  <c r="AS3219" i="1"/>
  <c r="Q3219" i="1"/>
  <c r="Q2227" i="1"/>
  <c r="AS2227" i="1"/>
  <c r="AS5551" i="1"/>
  <c r="Q5551" i="1"/>
  <c r="Q2376" i="1"/>
  <c r="AS2376" i="1"/>
  <c r="P3220" i="1"/>
  <c r="AN3220" i="1"/>
  <c r="AS3368" i="1"/>
  <c r="Q3368" i="1"/>
  <c r="Z5207" i="1"/>
  <c r="Y5208" i="1"/>
  <c r="AN3369" i="1"/>
  <c r="P3369" i="1"/>
  <c r="AN5204" i="1"/>
  <c r="P5204" i="1"/>
  <c r="AN2576" i="1"/>
  <c r="P2576" i="1"/>
  <c r="A5148" i="1"/>
  <c r="AM5147" i="1"/>
  <c r="Z4364" i="1"/>
  <c r="Y4365" i="1"/>
  <c r="L4362" i="1"/>
  <c r="AO4362" i="1" s="1"/>
  <c r="J4362" i="1"/>
  <c r="M4362" i="1"/>
  <c r="AP4362" i="1" s="1"/>
  <c r="O4362" i="1"/>
  <c r="AR4362" i="1" s="1"/>
  <c r="N4362" i="1"/>
  <c r="AQ4362" i="1" s="1"/>
  <c r="M3221" i="1"/>
  <c r="AP3221" i="1" s="1"/>
  <c r="L3221" i="1"/>
  <c r="AO3221" i="1" s="1"/>
  <c r="J3221" i="1"/>
  <c r="N3221" i="1"/>
  <c r="AQ3221" i="1" s="1"/>
  <c r="O3221" i="1"/>
  <c r="AR3221" i="1" s="1"/>
  <c r="Y2580" i="1"/>
  <c r="Z2579" i="1"/>
  <c r="AS5352" i="1"/>
  <c r="Q5352" i="1"/>
  <c r="Q3567" i="1"/>
  <c r="AS3567" i="1"/>
  <c r="L3370" i="1"/>
  <c r="AO3370" i="1" s="1"/>
  <c r="J3370" i="1"/>
  <c r="M3370" i="1"/>
  <c r="AP3370" i="1" s="1"/>
  <c r="N3370" i="1"/>
  <c r="AQ3370" i="1" s="1"/>
  <c r="O3370" i="1"/>
  <c r="AR3370" i="1" s="1"/>
  <c r="O2577" i="1"/>
  <c r="AR2577" i="1" s="1"/>
  <c r="L2577" i="1"/>
  <c r="AO2577" i="1" s="1"/>
  <c r="J2577" i="1"/>
  <c r="N2577" i="1"/>
  <c r="AQ2577" i="1" s="1"/>
  <c r="M2577" i="1"/>
  <c r="AP2577" i="1" s="1"/>
  <c r="O5553" i="1"/>
  <c r="AR5553" i="1" s="1"/>
  <c r="N5553" i="1"/>
  <c r="AQ5553" i="1" s="1"/>
  <c r="M5553" i="1"/>
  <c r="AP5553" i="1" s="1"/>
  <c r="L5553" i="1"/>
  <c r="AO5553" i="1" s="1"/>
  <c r="J5553" i="1"/>
  <c r="P4361" i="1"/>
  <c r="AN4361" i="1"/>
  <c r="P5353" i="1"/>
  <c r="AN5353" i="1"/>
  <c r="A1148" i="1"/>
  <c r="AM1147" i="1"/>
  <c r="P3568" i="1"/>
  <c r="AN3568" i="1"/>
  <c r="Y4564" i="1"/>
  <c r="Z4563" i="1"/>
  <c r="AS2575" i="1"/>
  <c r="Q2575" i="1"/>
  <c r="Y4216" i="1"/>
  <c r="Z4215" i="1"/>
  <c r="A4148" i="1"/>
  <c r="AM4147" i="1"/>
  <c r="Q5203" i="1"/>
  <c r="AS5203" i="1"/>
  <c r="Z2380" i="1"/>
  <c r="Y2381" i="1"/>
  <c r="Z3571" i="1"/>
  <c r="Y3572" i="1"/>
  <c r="P4212" i="1"/>
  <c r="AN4212" i="1"/>
  <c r="Z3223" i="1"/>
  <c r="Y3224" i="1"/>
  <c r="L5354" i="1"/>
  <c r="AO5354" i="1" s="1"/>
  <c r="J5354" i="1"/>
  <c r="O5354" i="1"/>
  <c r="AR5354" i="1" s="1"/>
  <c r="N5354" i="1"/>
  <c r="AQ5354" i="1" s="1"/>
  <c r="M5354" i="1"/>
  <c r="AP5354" i="1" s="1"/>
  <c r="L4561" i="1"/>
  <c r="AO4561" i="1" s="1"/>
  <c r="J4561" i="1"/>
  <c r="N4561" i="1"/>
  <c r="AQ4561" i="1" s="1"/>
  <c r="O4561" i="1"/>
  <c r="AR4561" i="1" s="1"/>
  <c r="M4561" i="1"/>
  <c r="AP4561" i="1" s="1"/>
  <c r="O2229" i="1"/>
  <c r="AR2229" i="1" s="1"/>
  <c r="N2229" i="1"/>
  <c r="AQ2229" i="1" s="1"/>
  <c r="J2229" i="1"/>
  <c r="M2229" i="1"/>
  <c r="AP2229" i="1" s="1"/>
  <c r="L2229" i="1"/>
  <c r="AO2229" i="1" s="1"/>
  <c r="AS4211" i="1"/>
  <c r="Q4211" i="1"/>
  <c r="Y2232" i="1"/>
  <c r="Z2231" i="1"/>
  <c r="AS4559" i="1"/>
  <c r="Q4559" i="1"/>
  <c r="A2148" i="1"/>
  <c r="AM2147" i="1"/>
  <c r="I1238" i="1"/>
  <c r="K1238" i="1"/>
  <c r="I1387" i="1"/>
  <c r="K1387" i="1"/>
  <c r="K1586" i="1"/>
  <c r="I1586" i="1"/>
  <c r="AN1584" i="1"/>
  <c r="P1584" i="1"/>
  <c r="AN1385" i="1"/>
  <c r="P1385" i="1"/>
  <c r="AS1235" i="1"/>
  <c r="Q1235" i="1"/>
  <c r="L1386" i="1"/>
  <c r="AO1386" i="1" s="1"/>
  <c r="M1386" i="1"/>
  <c r="AP1386" i="1" s="1"/>
  <c r="J1386" i="1"/>
  <c r="O1386" i="1"/>
  <c r="AR1386" i="1" s="1"/>
  <c r="N1386" i="1"/>
  <c r="AQ1386" i="1" s="1"/>
  <c r="AN1236" i="1"/>
  <c r="P1236" i="1"/>
  <c r="J1237" i="1"/>
  <c r="O1237" i="1"/>
  <c r="AR1237" i="1" s="1"/>
  <c r="N1237" i="1"/>
  <c r="AQ1237" i="1" s="1"/>
  <c r="M1237" i="1"/>
  <c r="AP1237" i="1" s="1"/>
  <c r="L1237" i="1"/>
  <c r="AO1237" i="1" s="1"/>
  <c r="Z1239" i="1"/>
  <c r="Y1240" i="1"/>
  <c r="Q1583" i="1"/>
  <c r="AS1583" i="1"/>
  <c r="Z1388" i="1"/>
  <c r="Y1389" i="1"/>
  <c r="M1585" i="1"/>
  <c r="AP1585" i="1" s="1"/>
  <c r="N1585" i="1"/>
  <c r="AQ1585" i="1" s="1"/>
  <c r="L1585" i="1"/>
  <c r="AO1585" i="1" s="1"/>
  <c r="J1585" i="1"/>
  <c r="O1585" i="1"/>
  <c r="AR1585" i="1" s="1"/>
  <c r="Y1588" i="1"/>
  <c r="Z1587" i="1"/>
  <c r="Q1384" i="1"/>
  <c r="AS1384" i="1"/>
  <c r="AN592" i="1"/>
  <c r="Q391" i="1"/>
  <c r="AN244" i="1"/>
  <c r="Q590" i="1"/>
  <c r="Q242" i="1"/>
  <c r="AN393" i="1"/>
  <c r="K394" i="1"/>
  <c r="K593" i="1"/>
  <c r="K245" i="1"/>
  <c r="I394" i="1"/>
  <c r="J394" i="1" s="1"/>
  <c r="I593" i="1"/>
  <c r="J593" i="1" s="1"/>
  <c r="I245" i="1"/>
  <c r="J245" i="1" s="1"/>
  <c r="AS391" i="1"/>
  <c r="P591" i="1"/>
  <c r="P243" i="1"/>
  <c r="AS590" i="1"/>
  <c r="AS242" i="1"/>
  <c r="P392" i="1"/>
  <c r="M592" i="1"/>
  <c r="AP592" i="1" s="1"/>
  <c r="O592" i="1"/>
  <c r="AR592" i="1" s="1"/>
  <c r="N592" i="1"/>
  <c r="AQ592" i="1" s="1"/>
  <c r="L592" i="1"/>
  <c r="AO592" i="1" s="1"/>
  <c r="Z594" i="1"/>
  <c r="Y595" i="1"/>
  <c r="N244" i="1"/>
  <c r="AQ244" i="1" s="1"/>
  <c r="L244" i="1"/>
  <c r="AO244" i="1" s="1"/>
  <c r="M244" i="1"/>
  <c r="AP244" i="1" s="1"/>
  <c r="O244" i="1"/>
  <c r="AR244" i="1" s="1"/>
  <c r="Y396" i="1"/>
  <c r="Z395" i="1"/>
  <c r="Y247" i="1"/>
  <c r="Z246" i="1"/>
  <c r="M393" i="1"/>
  <c r="AP393" i="1" s="1"/>
  <c r="L393" i="1"/>
  <c r="AO393" i="1" s="1"/>
  <c r="N393" i="1"/>
  <c r="AQ393" i="1" s="1"/>
  <c r="O393" i="1"/>
  <c r="AR393" i="1" s="1"/>
  <c r="T3372" i="1"/>
  <c r="E3372" i="1"/>
  <c r="R3372" i="1"/>
  <c r="U3372" i="1"/>
  <c r="V3372" i="1"/>
  <c r="F3372" i="1"/>
  <c r="S3372" i="1"/>
  <c r="V5207" i="1"/>
  <c r="E5207" i="1"/>
  <c r="T5207" i="1"/>
  <c r="F5207" i="1"/>
  <c r="R5207" i="1"/>
  <c r="S5207" i="1"/>
  <c r="U5207" i="1"/>
  <c r="S4563" i="1"/>
  <c r="V4563" i="1"/>
  <c r="R4563" i="1"/>
  <c r="F4563" i="1"/>
  <c r="U4563" i="1"/>
  <c r="T4563" i="1"/>
  <c r="E4563" i="1"/>
  <c r="V3223" i="1"/>
  <c r="S3223" i="1"/>
  <c r="R3223" i="1"/>
  <c r="U3223" i="1"/>
  <c r="F3223" i="1"/>
  <c r="T3223" i="1"/>
  <c r="E3223" i="1"/>
  <c r="T5555" i="1"/>
  <c r="S5555" i="1"/>
  <c r="R5555" i="1"/>
  <c r="F5555" i="1"/>
  <c r="V5555" i="1"/>
  <c r="U5555" i="1"/>
  <c r="E5555" i="1"/>
  <c r="T2380" i="1"/>
  <c r="V2380" i="1"/>
  <c r="R2380" i="1"/>
  <c r="S2380" i="1"/>
  <c r="F2380" i="1"/>
  <c r="U2380" i="1"/>
  <c r="E2380" i="1"/>
  <c r="R2231" i="1"/>
  <c r="F2231" i="1"/>
  <c r="S2231" i="1"/>
  <c r="E2231" i="1"/>
  <c r="V2231" i="1"/>
  <c r="T2231" i="1"/>
  <c r="U2231" i="1"/>
  <c r="F4215" i="1"/>
  <c r="T4215" i="1"/>
  <c r="S4215" i="1"/>
  <c r="E4215" i="1"/>
  <c r="V4215" i="1"/>
  <c r="R4215" i="1"/>
  <c r="U4215" i="1"/>
  <c r="F3571" i="1"/>
  <c r="U3571" i="1"/>
  <c r="E3571" i="1"/>
  <c r="T3571" i="1"/>
  <c r="R3571" i="1"/>
  <c r="V3571" i="1"/>
  <c r="S3571" i="1"/>
  <c r="V4364" i="1"/>
  <c r="F4364" i="1"/>
  <c r="E4364" i="1"/>
  <c r="U4364" i="1"/>
  <c r="T4364" i="1"/>
  <c r="S4364" i="1"/>
  <c r="R4364" i="1"/>
  <c r="U5356" i="1"/>
  <c r="S5356" i="1"/>
  <c r="E5356" i="1"/>
  <c r="T5356" i="1"/>
  <c r="R5356" i="1"/>
  <c r="V5356" i="1"/>
  <c r="F5356" i="1"/>
  <c r="R2579" i="1"/>
  <c r="V2579" i="1"/>
  <c r="F2579" i="1"/>
  <c r="T2579" i="1"/>
  <c r="S2579" i="1"/>
  <c r="E2579" i="1"/>
  <c r="U2579" i="1"/>
  <c r="S1239" i="1"/>
  <c r="U1239" i="1"/>
  <c r="F1239" i="1"/>
  <c r="R1239" i="1"/>
  <c r="E1239" i="1"/>
  <c r="T1239" i="1"/>
  <c r="V1239" i="1"/>
  <c r="S1388" i="1"/>
  <c r="R1388" i="1"/>
  <c r="E1388" i="1"/>
  <c r="U1388" i="1"/>
  <c r="F1388" i="1"/>
  <c r="T1388" i="1"/>
  <c r="V1388" i="1"/>
  <c r="F1587" i="1"/>
  <c r="V1587" i="1"/>
  <c r="T1587" i="1"/>
  <c r="S1587" i="1"/>
  <c r="E1587" i="1"/>
  <c r="R1587" i="1"/>
  <c r="U1587" i="1"/>
  <c r="T594" i="1"/>
  <c r="S594" i="1"/>
  <c r="V594" i="1"/>
  <c r="U594" i="1"/>
  <c r="R594" i="1"/>
  <c r="F594" i="1"/>
  <c r="E594" i="1"/>
  <c r="T246" i="1"/>
  <c r="S246" i="1"/>
  <c r="V246" i="1"/>
  <c r="U246" i="1"/>
  <c r="R246" i="1"/>
  <c r="F246" i="1"/>
  <c r="E246" i="1"/>
  <c r="V395" i="1"/>
  <c r="R395" i="1"/>
  <c r="S395" i="1"/>
  <c r="U395" i="1"/>
  <c r="T395" i="1"/>
  <c r="F395" i="1"/>
  <c r="E395" i="1"/>
  <c r="B395" i="4" l="1"/>
  <c r="B246" i="4"/>
  <c r="B594" i="4"/>
  <c r="A225" i="1"/>
  <c r="AM224" i="1"/>
  <c r="K2579" i="1"/>
  <c r="I2579" i="1"/>
  <c r="I5356" i="1"/>
  <c r="K5356" i="1"/>
  <c r="K4364" i="1"/>
  <c r="I4364" i="1"/>
  <c r="I3571" i="1"/>
  <c r="K3571" i="1"/>
  <c r="I4215" i="1"/>
  <c r="K4215" i="1"/>
  <c r="I2231" i="1"/>
  <c r="K2231" i="1"/>
  <c r="I2380" i="1"/>
  <c r="K2380" i="1"/>
  <c r="K5555" i="1"/>
  <c r="I5555" i="1"/>
  <c r="I3223" i="1"/>
  <c r="K3223" i="1"/>
  <c r="I4563" i="1"/>
  <c r="K4563" i="1"/>
  <c r="I5207" i="1"/>
  <c r="K5207" i="1"/>
  <c r="I3372" i="1"/>
  <c r="K3372" i="1"/>
  <c r="AN3370" i="1"/>
  <c r="P3370" i="1"/>
  <c r="P3221" i="1"/>
  <c r="AN3221" i="1"/>
  <c r="Y4366" i="1"/>
  <c r="Z4365" i="1"/>
  <c r="Z3373" i="1"/>
  <c r="Y3374" i="1"/>
  <c r="Q5552" i="1"/>
  <c r="AS5552" i="1"/>
  <c r="J4363" i="1"/>
  <c r="O4363" i="1"/>
  <c r="AR4363" i="1" s="1"/>
  <c r="N4363" i="1"/>
  <c r="AQ4363" i="1" s="1"/>
  <c r="M4363" i="1"/>
  <c r="AP4363" i="1" s="1"/>
  <c r="L4363" i="1"/>
  <c r="AO4363" i="1" s="1"/>
  <c r="Z2381" i="1"/>
  <c r="Y2382" i="1"/>
  <c r="AS5204" i="1"/>
  <c r="Q5204" i="1"/>
  <c r="Z5357" i="1"/>
  <c r="Y5358" i="1"/>
  <c r="N5554" i="1"/>
  <c r="AQ5554" i="1" s="1"/>
  <c r="O5554" i="1"/>
  <c r="AR5554" i="1" s="1"/>
  <c r="M5554" i="1"/>
  <c r="AP5554" i="1" s="1"/>
  <c r="L5554" i="1"/>
  <c r="AO5554" i="1" s="1"/>
  <c r="J5554" i="1"/>
  <c r="N2578" i="1"/>
  <c r="AQ2578" i="1" s="1"/>
  <c r="M2578" i="1"/>
  <c r="AP2578" i="1" s="1"/>
  <c r="L2578" i="1"/>
  <c r="AO2578" i="1" s="1"/>
  <c r="J2578" i="1"/>
  <c r="O2578" i="1"/>
  <c r="AR2578" i="1" s="1"/>
  <c r="A4149" i="1"/>
  <c r="AM4148" i="1"/>
  <c r="AN4561" i="1"/>
  <c r="P4561" i="1"/>
  <c r="Y4565" i="1"/>
  <c r="Z4564" i="1"/>
  <c r="P2229" i="1"/>
  <c r="AN2229" i="1"/>
  <c r="Z3224" i="1"/>
  <c r="Y3225" i="1"/>
  <c r="Z4216" i="1"/>
  <c r="Y4217" i="1"/>
  <c r="AS3568" i="1"/>
  <c r="Q3568" i="1"/>
  <c r="AS4361" i="1"/>
  <c r="Q4361" i="1"/>
  <c r="P2577" i="1"/>
  <c r="AN2577" i="1"/>
  <c r="Z2580" i="1"/>
  <c r="Y2581" i="1"/>
  <c r="Q2377" i="1"/>
  <c r="AS2377" i="1"/>
  <c r="AN3569" i="1"/>
  <c r="P3569" i="1"/>
  <c r="O3570" i="1"/>
  <c r="AR3570" i="1" s="1"/>
  <c r="N3570" i="1"/>
  <c r="AQ3570" i="1" s="1"/>
  <c r="M3570" i="1"/>
  <c r="AP3570" i="1" s="1"/>
  <c r="L3570" i="1"/>
  <c r="AO3570" i="1" s="1"/>
  <c r="J3570" i="1"/>
  <c r="J3371" i="1"/>
  <c r="O3371" i="1"/>
  <c r="AR3371" i="1" s="1"/>
  <c r="M3371" i="1"/>
  <c r="AP3371" i="1" s="1"/>
  <c r="L3371" i="1"/>
  <c r="AO3371" i="1" s="1"/>
  <c r="N3371" i="1"/>
  <c r="AQ3371" i="1" s="1"/>
  <c r="P5553" i="1"/>
  <c r="AN5553" i="1"/>
  <c r="Q3369" i="1"/>
  <c r="AS3369" i="1"/>
  <c r="Q3220" i="1"/>
  <c r="AS3220" i="1"/>
  <c r="L3222" i="1"/>
  <c r="AO3222" i="1" s="1"/>
  <c r="J3222" i="1"/>
  <c r="N3222" i="1"/>
  <c r="AQ3222" i="1" s="1"/>
  <c r="O3222" i="1"/>
  <c r="AR3222" i="1" s="1"/>
  <c r="M3222" i="1"/>
  <c r="AP3222" i="1" s="1"/>
  <c r="Z2232" i="1"/>
  <c r="Y2233" i="1"/>
  <c r="A1149" i="1"/>
  <c r="AM1148" i="1"/>
  <c r="AN4213" i="1"/>
  <c r="P4213" i="1"/>
  <c r="Q2228" i="1"/>
  <c r="AS2228" i="1"/>
  <c r="Z5556" i="1"/>
  <c r="Y5557" i="1"/>
  <c r="J5206" i="1"/>
  <c r="M5206" i="1"/>
  <c r="AP5206" i="1" s="1"/>
  <c r="N5206" i="1"/>
  <c r="AQ5206" i="1" s="1"/>
  <c r="L5206" i="1"/>
  <c r="AO5206" i="1" s="1"/>
  <c r="O5206" i="1"/>
  <c r="AR5206" i="1" s="1"/>
  <c r="AN5354" i="1"/>
  <c r="P5354" i="1"/>
  <c r="Q4212" i="1"/>
  <c r="AS4212" i="1"/>
  <c r="A5149" i="1"/>
  <c r="AM5148" i="1"/>
  <c r="Z5208" i="1"/>
  <c r="Y5209" i="1"/>
  <c r="N5355" i="1"/>
  <c r="AQ5355" i="1" s="1"/>
  <c r="J5355" i="1"/>
  <c r="O5355" i="1"/>
  <c r="AR5355" i="1" s="1"/>
  <c r="L5355" i="1"/>
  <c r="AO5355" i="1" s="1"/>
  <c r="M5355" i="1"/>
  <c r="AP5355" i="1" s="1"/>
  <c r="M2379" i="1"/>
  <c r="AP2379" i="1" s="1"/>
  <c r="L2379" i="1"/>
  <c r="AO2379" i="1" s="1"/>
  <c r="N2379" i="1"/>
  <c r="AQ2379" i="1" s="1"/>
  <c r="J2379" i="1"/>
  <c r="O2379" i="1"/>
  <c r="AR2379" i="1" s="1"/>
  <c r="A2149" i="1"/>
  <c r="AM2148" i="1"/>
  <c r="Y3573" i="1"/>
  <c r="Z3572" i="1"/>
  <c r="AS5353" i="1"/>
  <c r="Q5353" i="1"/>
  <c r="P4362" i="1"/>
  <c r="AN4362" i="1"/>
  <c r="Q2576" i="1"/>
  <c r="AS2576" i="1"/>
  <c r="AS4560" i="1"/>
  <c r="Q4560" i="1"/>
  <c r="AN5205" i="1"/>
  <c r="P5205" i="1"/>
  <c r="O4562" i="1"/>
  <c r="AR4562" i="1" s="1"/>
  <c r="N4562" i="1"/>
  <c r="AQ4562" i="1" s="1"/>
  <c r="M4562" i="1"/>
  <c r="AP4562" i="1" s="1"/>
  <c r="L4562" i="1"/>
  <c r="AO4562" i="1" s="1"/>
  <c r="J4562" i="1"/>
  <c r="O2230" i="1"/>
  <c r="AR2230" i="1" s="1"/>
  <c r="J2230" i="1"/>
  <c r="M2230" i="1"/>
  <c r="AP2230" i="1" s="1"/>
  <c r="N2230" i="1"/>
  <c r="AQ2230" i="1" s="1"/>
  <c r="L2230" i="1"/>
  <c r="AO2230" i="1" s="1"/>
  <c r="A3149" i="1"/>
  <c r="AM3148" i="1"/>
  <c r="AN2378" i="1"/>
  <c r="P2378" i="1"/>
  <c r="N4214" i="1"/>
  <c r="AQ4214" i="1" s="1"/>
  <c r="L4214" i="1"/>
  <c r="AO4214" i="1" s="1"/>
  <c r="O4214" i="1"/>
  <c r="AR4214" i="1" s="1"/>
  <c r="M4214" i="1"/>
  <c r="AP4214" i="1" s="1"/>
  <c r="J4214" i="1"/>
  <c r="I1587" i="1"/>
  <c r="K1587" i="1"/>
  <c r="K1388" i="1"/>
  <c r="I1388" i="1"/>
  <c r="I1239" i="1"/>
  <c r="K1239" i="1"/>
  <c r="Y1390" i="1"/>
  <c r="Z1389" i="1"/>
  <c r="AS1584" i="1"/>
  <c r="Q1584" i="1"/>
  <c r="AN1386" i="1"/>
  <c r="P1386" i="1"/>
  <c r="Y1589" i="1"/>
  <c r="Z1588" i="1"/>
  <c r="O1586" i="1"/>
  <c r="AR1586" i="1" s="1"/>
  <c r="M1586" i="1"/>
  <c r="AP1586" i="1" s="1"/>
  <c r="L1586" i="1"/>
  <c r="AO1586" i="1" s="1"/>
  <c r="J1586" i="1"/>
  <c r="N1586" i="1"/>
  <c r="AQ1586" i="1" s="1"/>
  <c r="AN1585" i="1"/>
  <c r="P1585" i="1"/>
  <c r="AN1237" i="1"/>
  <c r="P1237" i="1"/>
  <c r="Q1236" i="1"/>
  <c r="AS1236" i="1"/>
  <c r="M1387" i="1"/>
  <c r="AP1387" i="1" s="1"/>
  <c r="L1387" i="1"/>
  <c r="AO1387" i="1" s="1"/>
  <c r="J1387" i="1"/>
  <c r="O1387" i="1"/>
  <c r="AR1387" i="1" s="1"/>
  <c r="N1387" i="1"/>
  <c r="AQ1387" i="1" s="1"/>
  <c r="Y1241" i="1"/>
  <c r="Z1240" i="1"/>
  <c r="Q1385" i="1"/>
  <c r="AS1385" i="1"/>
  <c r="N1238" i="1"/>
  <c r="AQ1238" i="1" s="1"/>
  <c r="M1238" i="1"/>
  <c r="AP1238" i="1" s="1"/>
  <c r="L1238" i="1"/>
  <c r="AO1238" i="1" s="1"/>
  <c r="J1238" i="1"/>
  <c r="O1238" i="1"/>
  <c r="AR1238" i="1" s="1"/>
  <c r="Q392" i="1"/>
  <c r="AN394" i="1"/>
  <c r="AS243" i="1"/>
  <c r="Q591" i="1"/>
  <c r="AN245" i="1"/>
  <c r="AN593" i="1"/>
  <c r="K395" i="1"/>
  <c r="K246" i="1"/>
  <c r="K594" i="1"/>
  <c r="AS392" i="1"/>
  <c r="I395" i="1"/>
  <c r="J395" i="1" s="1"/>
  <c r="I246" i="1"/>
  <c r="J246" i="1" s="1"/>
  <c r="I594" i="1"/>
  <c r="J594" i="1" s="1"/>
  <c r="AS591" i="1"/>
  <c r="P244" i="1"/>
  <c r="Q243" i="1"/>
  <c r="P592" i="1"/>
  <c r="P393" i="1"/>
  <c r="L245" i="1"/>
  <c r="AO245" i="1" s="1"/>
  <c r="M245" i="1"/>
  <c r="AP245" i="1" s="1"/>
  <c r="O245" i="1"/>
  <c r="AR245" i="1" s="1"/>
  <c r="N245" i="1"/>
  <c r="AQ245" i="1" s="1"/>
  <c r="O593" i="1"/>
  <c r="AR593" i="1" s="1"/>
  <c r="M593" i="1"/>
  <c r="AP593" i="1" s="1"/>
  <c r="N593" i="1"/>
  <c r="AQ593" i="1" s="1"/>
  <c r="L593" i="1"/>
  <c r="AO593" i="1" s="1"/>
  <c r="Y397" i="1"/>
  <c r="Z396" i="1"/>
  <c r="M394" i="1"/>
  <c r="AP394" i="1" s="1"/>
  <c r="O394" i="1"/>
  <c r="AR394" i="1" s="1"/>
  <c r="N394" i="1"/>
  <c r="AQ394" i="1" s="1"/>
  <c r="L394" i="1"/>
  <c r="AO394" i="1" s="1"/>
  <c r="Z595" i="1"/>
  <c r="Y596" i="1"/>
  <c r="Z247" i="1"/>
  <c r="Y248" i="1"/>
  <c r="E5357" i="1"/>
  <c r="T5357" i="1"/>
  <c r="S5357" i="1"/>
  <c r="V5357" i="1"/>
  <c r="R5357" i="1"/>
  <c r="F5357" i="1"/>
  <c r="U5357" i="1"/>
  <c r="V2232" i="1"/>
  <c r="S2232" i="1"/>
  <c r="T2232" i="1"/>
  <c r="E2232" i="1"/>
  <c r="F2232" i="1"/>
  <c r="U2232" i="1"/>
  <c r="R2232" i="1"/>
  <c r="S3373" i="1"/>
  <c r="V3373" i="1"/>
  <c r="E3373" i="1"/>
  <c r="U3373" i="1"/>
  <c r="T3373" i="1"/>
  <c r="F3373" i="1"/>
  <c r="R3373" i="1"/>
  <c r="R4216" i="1"/>
  <c r="S4216" i="1"/>
  <c r="E4216" i="1"/>
  <c r="V4216" i="1"/>
  <c r="U4216" i="1"/>
  <c r="F4216" i="1"/>
  <c r="T4216" i="1"/>
  <c r="F2580" i="1"/>
  <c r="V2580" i="1"/>
  <c r="U2580" i="1"/>
  <c r="E2580" i="1"/>
  <c r="T2580" i="1"/>
  <c r="S2580" i="1"/>
  <c r="R2580" i="1"/>
  <c r="R5556" i="1"/>
  <c r="V5556" i="1"/>
  <c r="U5556" i="1"/>
  <c r="S5556" i="1"/>
  <c r="F5556" i="1"/>
  <c r="E5556" i="1"/>
  <c r="T5556" i="1"/>
  <c r="T5208" i="1"/>
  <c r="S5208" i="1"/>
  <c r="E5208" i="1"/>
  <c r="R5208" i="1"/>
  <c r="V5208" i="1"/>
  <c r="U5208" i="1"/>
  <c r="F5208" i="1"/>
  <c r="E2381" i="1"/>
  <c r="V2381" i="1"/>
  <c r="T2381" i="1"/>
  <c r="S2381" i="1"/>
  <c r="U2381" i="1"/>
  <c r="F2381" i="1"/>
  <c r="R2381" i="1"/>
  <c r="V4564" i="1"/>
  <c r="U4564" i="1"/>
  <c r="T4564" i="1"/>
  <c r="F4564" i="1"/>
  <c r="E4564" i="1"/>
  <c r="R4564" i="1"/>
  <c r="S4564" i="1"/>
  <c r="E3572" i="1"/>
  <c r="V3572" i="1"/>
  <c r="S3572" i="1"/>
  <c r="R3572" i="1"/>
  <c r="F3572" i="1"/>
  <c r="T3572" i="1"/>
  <c r="U3572" i="1"/>
  <c r="S3224" i="1"/>
  <c r="E3224" i="1"/>
  <c r="T3224" i="1"/>
  <c r="F3224" i="1"/>
  <c r="V3224" i="1"/>
  <c r="U3224" i="1"/>
  <c r="R3224" i="1"/>
  <c r="F4365" i="1"/>
  <c r="T4365" i="1"/>
  <c r="V4365" i="1"/>
  <c r="S4365" i="1"/>
  <c r="R4365" i="1"/>
  <c r="E4365" i="1"/>
  <c r="U4365" i="1"/>
  <c r="E1389" i="1"/>
  <c r="F1389" i="1"/>
  <c r="T1389" i="1"/>
  <c r="R1389" i="1"/>
  <c r="S1389" i="1"/>
  <c r="V1389" i="1"/>
  <c r="U1389" i="1"/>
  <c r="R1240" i="1"/>
  <c r="V1240" i="1"/>
  <c r="T1240" i="1"/>
  <c r="S1240" i="1"/>
  <c r="U1240" i="1"/>
  <c r="F1240" i="1"/>
  <c r="E1240" i="1"/>
  <c r="S1588" i="1"/>
  <c r="V1588" i="1"/>
  <c r="E1588" i="1"/>
  <c r="T1588" i="1"/>
  <c r="F1588" i="1"/>
  <c r="R1588" i="1"/>
  <c r="U1588" i="1"/>
  <c r="S396" i="1"/>
  <c r="U396" i="1"/>
  <c r="V396" i="1"/>
  <c r="T396" i="1"/>
  <c r="R396" i="1"/>
  <c r="F396" i="1"/>
  <c r="E396" i="1"/>
  <c r="T595" i="1"/>
  <c r="S595" i="1"/>
  <c r="R595" i="1"/>
  <c r="V595" i="1"/>
  <c r="U595" i="1"/>
  <c r="F595" i="1"/>
  <c r="E595" i="1"/>
  <c r="T247" i="1"/>
  <c r="S247" i="1"/>
  <c r="V247" i="1"/>
  <c r="R247" i="1"/>
  <c r="U247" i="1"/>
  <c r="F247" i="1"/>
  <c r="E247" i="1"/>
  <c r="B247" i="4" l="1"/>
  <c r="B595" i="4"/>
  <c r="B396" i="4"/>
  <c r="A226" i="1"/>
  <c r="AM225" i="1"/>
  <c r="I4365" i="1"/>
  <c r="K4365" i="1"/>
  <c r="I3224" i="1"/>
  <c r="K3224" i="1"/>
  <c r="K3572" i="1"/>
  <c r="I3572" i="1"/>
  <c r="K4564" i="1"/>
  <c r="I4564" i="1"/>
  <c r="K2381" i="1"/>
  <c r="I2381" i="1"/>
  <c r="K5208" i="1"/>
  <c r="I5208" i="1"/>
  <c r="I5556" i="1"/>
  <c r="K5556" i="1"/>
  <c r="K2580" i="1"/>
  <c r="I2580" i="1"/>
  <c r="K4216" i="1"/>
  <c r="I4216" i="1"/>
  <c r="K3373" i="1"/>
  <c r="I3373" i="1"/>
  <c r="I2232" i="1"/>
  <c r="K2232" i="1"/>
  <c r="K5357" i="1"/>
  <c r="I5357" i="1"/>
  <c r="Z5557" i="1"/>
  <c r="Y5558" i="1"/>
  <c r="A1150" i="1"/>
  <c r="AM1149" i="1"/>
  <c r="AN4562" i="1"/>
  <c r="P4562" i="1"/>
  <c r="P2379" i="1"/>
  <c r="AN2379" i="1"/>
  <c r="AS4213" i="1"/>
  <c r="Q4213" i="1"/>
  <c r="P5554" i="1"/>
  <c r="AN5554" i="1"/>
  <c r="M5555" i="1"/>
  <c r="AP5555" i="1" s="1"/>
  <c r="L5555" i="1"/>
  <c r="AO5555" i="1" s="1"/>
  <c r="J5555" i="1"/>
  <c r="N5555" i="1"/>
  <c r="AQ5555" i="1" s="1"/>
  <c r="O5555" i="1"/>
  <c r="AR5555" i="1" s="1"/>
  <c r="P5206" i="1"/>
  <c r="AN5206" i="1"/>
  <c r="AN4363" i="1"/>
  <c r="P4363" i="1"/>
  <c r="O3372" i="1"/>
  <c r="AR3372" i="1" s="1"/>
  <c r="L3372" i="1"/>
  <c r="AO3372" i="1" s="1"/>
  <c r="N3372" i="1"/>
  <c r="AQ3372" i="1" s="1"/>
  <c r="J3372" i="1"/>
  <c r="M3372" i="1"/>
  <c r="AP3372" i="1" s="1"/>
  <c r="M3571" i="1"/>
  <c r="AP3571" i="1" s="1"/>
  <c r="L3571" i="1"/>
  <c r="AO3571" i="1" s="1"/>
  <c r="O3571" i="1"/>
  <c r="AR3571" i="1" s="1"/>
  <c r="N3571" i="1"/>
  <c r="AQ3571" i="1" s="1"/>
  <c r="J3571" i="1"/>
  <c r="AN4214" i="1"/>
  <c r="P4214" i="1"/>
  <c r="Q3569" i="1"/>
  <c r="AS3569" i="1"/>
  <c r="A4150" i="1"/>
  <c r="AM4149" i="1"/>
  <c r="Z2382" i="1"/>
  <c r="Y2383" i="1"/>
  <c r="Z4366" i="1"/>
  <c r="Y4367" i="1"/>
  <c r="J4364" i="1"/>
  <c r="O4364" i="1"/>
  <c r="AR4364" i="1" s="1"/>
  <c r="N4364" i="1"/>
  <c r="AQ4364" i="1" s="1"/>
  <c r="L4364" i="1"/>
  <c r="AO4364" i="1" s="1"/>
  <c r="M4364" i="1"/>
  <c r="AP4364" i="1" s="1"/>
  <c r="A3150" i="1"/>
  <c r="AM3149" i="1"/>
  <c r="Q5354" i="1"/>
  <c r="AS5354" i="1"/>
  <c r="Z5209" i="1"/>
  <c r="Y5210" i="1"/>
  <c r="AN3222" i="1"/>
  <c r="P3222" i="1"/>
  <c r="AS2229" i="1"/>
  <c r="Q2229" i="1"/>
  <c r="J5207" i="1"/>
  <c r="L5207" i="1"/>
  <c r="AO5207" i="1" s="1"/>
  <c r="M5207" i="1"/>
  <c r="AP5207" i="1" s="1"/>
  <c r="N5207" i="1"/>
  <c r="AQ5207" i="1" s="1"/>
  <c r="O5207" i="1"/>
  <c r="AR5207" i="1" s="1"/>
  <c r="M2380" i="1"/>
  <c r="AP2380" i="1" s="1"/>
  <c r="L2380" i="1"/>
  <c r="AO2380" i="1" s="1"/>
  <c r="J2380" i="1"/>
  <c r="O2380" i="1"/>
  <c r="AR2380" i="1" s="1"/>
  <c r="N2380" i="1"/>
  <c r="AQ2380" i="1" s="1"/>
  <c r="Z3573" i="1"/>
  <c r="Y3574" i="1"/>
  <c r="P3371" i="1"/>
  <c r="AN3371" i="1"/>
  <c r="Z2581" i="1"/>
  <c r="Y2582" i="1"/>
  <c r="P2578" i="1"/>
  <c r="AN2578" i="1"/>
  <c r="Q3221" i="1"/>
  <c r="AS3221" i="1"/>
  <c r="P3570" i="1"/>
  <c r="AN3570" i="1"/>
  <c r="Z4217" i="1"/>
  <c r="Y4218" i="1"/>
  <c r="Y5359" i="1"/>
  <c r="Z5358" i="1"/>
  <c r="Y3375" i="1"/>
  <c r="Z3374" i="1"/>
  <c r="Q3370" i="1"/>
  <c r="AS3370" i="1"/>
  <c r="O4563" i="1"/>
  <c r="AR4563" i="1" s="1"/>
  <c r="N4563" i="1"/>
  <c r="AQ4563" i="1" s="1"/>
  <c r="M4563" i="1"/>
  <c r="AP4563" i="1" s="1"/>
  <c r="L4563" i="1"/>
  <c r="AO4563" i="1" s="1"/>
  <c r="J4563" i="1"/>
  <c r="J2231" i="1"/>
  <c r="O2231" i="1"/>
  <c r="AR2231" i="1" s="1"/>
  <c r="L2231" i="1"/>
  <c r="AO2231" i="1" s="1"/>
  <c r="N2231" i="1"/>
  <c r="AQ2231" i="1" s="1"/>
  <c r="M2231" i="1"/>
  <c r="AP2231" i="1" s="1"/>
  <c r="M5356" i="1"/>
  <c r="AP5356" i="1" s="1"/>
  <c r="L5356" i="1"/>
  <c r="AO5356" i="1" s="1"/>
  <c r="J5356" i="1"/>
  <c r="O5356" i="1"/>
  <c r="AR5356" i="1" s="1"/>
  <c r="N5356" i="1"/>
  <c r="AQ5356" i="1" s="1"/>
  <c r="P2230" i="1"/>
  <c r="AN2230" i="1"/>
  <c r="Q5205" i="1"/>
  <c r="AS5205" i="1"/>
  <c r="Q4362" i="1"/>
  <c r="AS4362" i="1"/>
  <c r="A2150" i="1"/>
  <c r="AM2149" i="1"/>
  <c r="Y2234" i="1"/>
  <c r="Z2233" i="1"/>
  <c r="AS5553" i="1"/>
  <c r="Q5553" i="1"/>
  <c r="Y4566" i="1"/>
  <c r="Z4565" i="1"/>
  <c r="N2579" i="1"/>
  <c r="AQ2579" i="1" s="1"/>
  <c r="M2579" i="1"/>
  <c r="AP2579" i="1" s="1"/>
  <c r="L2579" i="1"/>
  <c r="AO2579" i="1" s="1"/>
  <c r="O2579" i="1"/>
  <c r="AR2579" i="1" s="1"/>
  <c r="J2579" i="1"/>
  <c r="AS2378" i="1"/>
  <c r="Q2378" i="1"/>
  <c r="P5355" i="1"/>
  <c r="AN5355" i="1"/>
  <c r="A5150" i="1"/>
  <c r="AM5149" i="1"/>
  <c r="AS2577" i="1"/>
  <c r="Q2577" i="1"/>
  <c r="Z3225" i="1"/>
  <c r="Y3226" i="1"/>
  <c r="Q4561" i="1"/>
  <c r="AS4561" i="1"/>
  <c r="N3223" i="1"/>
  <c r="AQ3223" i="1" s="1"/>
  <c r="L3223" i="1"/>
  <c r="AO3223" i="1" s="1"/>
  <c r="J3223" i="1"/>
  <c r="O3223" i="1"/>
  <c r="AR3223" i="1" s="1"/>
  <c r="M3223" i="1"/>
  <c r="AP3223" i="1" s="1"/>
  <c r="N4215" i="1"/>
  <c r="AQ4215" i="1" s="1"/>
  <c r="L4215" i="1"/>
  <c r="AO4215" i="1" s="1"/>
  <c r="M4215" i="1"/>
  <c r="AP4215" i="1" s="1"/>
  <c r="J4215" i="1"/>
  <c r="O4215" i="1"/>
  <c r="AR4215" i="1" s="1"/>
  <c r="K1588" i="1"/>
  <c r="I1588" i="1"/>
  <c r="K1240" i="1"/>
  <c r="I1240" i="1"/>
  <c r="I1389" i="1"/>
  <c r="K1389" i="1"/>
  <c r="Q1585" i="1"/>
  <c r="AS1585" i="1"/>
  <c r="Y1391" i="1"/>
  <c r="Z1390" i="1"/>
  <c r="AN1387" i="1"/>
  <c r="P1387" i="1"/>
  <c r="Y1590" i="1"/>
  <c r="Z1589" i="1"/>
  <c r="Q1386" i="1"/>
  <c r="AS1386" i="1"/>
  <c r="M1239" i="1"/>
  <c r="AP1239" i="1" s="1"/>
  <c r="L1239" i="1"/>
  <c r="AO1239" i="1" s="1"/>
  <c r="J1239" i="1"/>
  <c r="O1239" i="1"/>
  <c r="AR1239" i="1" s="1"/>
  <c r="N1239" i="1"/>
  <c r="AQ1239" i="1" s="1"/>
  <c r="AN1586" i="1"/>
  <c r="P1586" i="1"/>
  <c r="J1388" i="1"/>
  <c r="O1388" i="1"/>
  <c r="AR1388" i="1" s="1"/>
  <c r="N1388" i="1"/>
  <c r="AQ1388" i="1" s="1"/>
  <c r="L1388" i="1"/>
  <c r="AO1388" i="1" s="1"/>
  <c r="M1388" i="1"/>
  <c r="AP1388" i="1" s="1"/>
  <c r="AN1238" i="1"/>
  <c r="P1238" i="1"/>
  <c r="Y1242" i="1"/>
  <c r="Z1241" i="1"/>
  <c r="Q1237" i="1"/>
  <c r="AS1237" i="1"/>
  <c r="O1587" i="1"/>
  <c r="AR1587" i="1" s="1"/>
  <c r="M1587" i="1"/>
  <c r="AP1587" i="1" s="1"/>
  <c r="L1587" i="1"/>
  <c r="AO1587" i="1" s="1"/>
  <c r="J1587" i="1"/>
  <c r="N1587" i="1"/>
  <c r="AQ1587" i="1" s="1"/>
  <c r="AN246" i="1"/>
  <c r="AN395" i="1"/>
  <c r="AS393" i="1"/>
  <c r="Q592" i="1"/>
  <c r="Q244" i="1"/>
  <c r="AN594" i="1"/>
  <c r="AS244" i="1"/>
  <c r="AS592" i="1"/>
  <c r="K247" i="1"/>
  <c r="K595" i="1"/>
  <c r="K396" i="1"/>
  <c r="I247" i="1"/>
  <c r="J247" i="1" s="1"/>
  <c r="I595" i="1"/>
  <c r="J595" i="1" s="1"/>
  <c r="I396" i="1"/>
  <c r="J396" i="1" s="1"/>
  <c r="Q393" i="1"/>
  <c r="P593" i="1"/>
  <c r="P245" i="1"/>
  <c r="P394" i="1"/>
  <c r="Z248" i="1"/>
  <c r="Y249" i="1"/>
  <c r="O246" i="1"/>
  <c r="AR246" i="1" s="1"/>
  <c r="M246" i="1"/>
  <c r="AP246" i="1" s="1"/>
  <c r="L246" i="1"/>
  <c r="AO246" i="1" s="1"/>
  <c r="N246" i="1"/>
  <c r="AQ246" i="1" s="1"/>
  <c r="Z596" i="1"/>
  <c r="Y597" i="1"/>
  <c r="L395" i="1"/>
  <c r="AO395" i="1" s="1"/>
  <c r="M395" i="1"/>
  <c r="AP395" i="1" s="1"/>
  <c r="O395" i="1"/>
  <c r="AR395" i="1" s="1"/>
  <c r="N395" i="1"/>
  <c r="AQ395" i="1" s="1"/>
  <c r="Y398" i="1"/>
  <c r="Z397" i="1"/>
  <c r="M594" i="1"/>
  <c r="AP594" i="1" s="1"/>
  <c r="L594" i="1"/>
  <c r="AO594" i="1" s="1"/>
  <c r="N594" i="1"/>
  <c r="AQ594" i="1" s="1"/>
  <c r="O594" i="1"/>
  <c r="AR594" i="1" s="1"/>
  <c r="T5358" i="1"/>
  <c r="S5358" i="1"/>
  <c r="U5358" i="1"/>
  <c r="F5358" i="1"/>
  <c r="E5358" i="1"/>
  <c r="R5358" i="1"/>
  <c r="V5358" i="1"/>
  <c r="T2233" i="1"/>
  <c r="S2233" i="1"/>
  <c r="E2233" i="1"/>
  <c r="U2233" i="1"/>
  <c r="F2233" i="1"/>
  <c r="V2233" i="1"/>
  <c r="R2233" i="1"/>
  <c r="R5557" i="1"/>
  <c r="F5557" i="1"/>
  <c r="S5557" i="1"/>
  <c r="U5557" i="1"/>
  <c r="E5557" i="1"/>
  <c r="V5557" i="1"/>
  <c r="T5557" i="1"/>
  <c r="U2581" i="1"/>
  <c r="F2581" i="1"/>
  <c r="T2581" i="1"/>
  <c r="S2581" i="1"/>
  <c r="R2581" i="1"/>
  <c r="V2581" i="1"/>
  <c r="E2581" i="1"/>
  <c r="U5209" i="1"/>
  <c r="F5209" i="1"/>
  <c r="S5209" i="1"/>
  <c r="R5209" i="1"/>
  <c r="V5209" i="1"/>
  <c r="T5209" i="1"/>
  <c r="E5209" i="1"/>
  <c r="T3374" i="1"/>
  <c r="V3374" i="1"/>
  <c r="F3374" i="1"/>
  <c r="R3374" i="1"/>
  <c r="U3374" i="1"/>
  <c r="E3374" i="1"/>
  <c r="S3374" i="1"/>
  <c r="R4565" i="1"/>
  <c r="S4565" i="1"/>
  <c r="V4565" i="1"/>
  <c r="T4565" i="1"/>
  <c r="F4565" i="1"/>
  <c r="E4565" i="1"/>
  <c r="U4565" i="1"/>
  <c r="F2382" i="1"/>
  <c r="T2382" i="1"/>
  <c r="U2382" i="1"/>
  <c r="S2382" i="1"/>
  <c r="V2382" i="1"/>
  <c r="R2382" i="1"/>
  <c r="E2382" i="1"/>
  <c r="U3573" i="1"/>
  <c r="V3573" i="1"/>
  <c r="R3573" i="1"/>
  <c r="E3573" i="1"/>
  <c r="S3573" i="1"/>
  <c r="F3573" i="1"/>
  <c r="T3573" i="1"/>
  <c r="V4217" i="1"/>
  <c r="F4217" i="1"/>
  <c r="U4217" i="1"/>
  <c r="E4217" i="1"/>
  <c r="S4217" i="1"/>
  <c r="T4217" i="1"/>
  <c r="R4217" i="1"/>
  <c r="F3225" i="1"/>
  <c r="U3225" i="1"/>
  <c r="E3225" i="1"/>
  <c r="R3225" i="1"/>
  <c r="S3225" i="1"/>
  <c r="T3225" i="1"/>
  <c r="V3225" i="1"/>
  <c r="S4366" i="1"/>
  <c r="R4366" i="1"/>
  <c r="U4366" i="1"/>
  <c r="V4366" i="1"/>
  <c r="T4366" i="1"/>
  <c r="E4366" i="1"/>
  <c r="F4366" i="1"/>
  <c r="T1390" i="1"/>
  <c r="E1390" i="1"/>
  <c r="V1390" i="1"/>
  <c r="S1390" i="1"/>
  <c r="R1390" i="1"/>
  <c r="F1390" i="1"/>
  <c r="U1390" i="1"/>
  <c r="T1241" i="1"/>
  <c r="V1241" i="1"/>
  <c r="F1241" i="1"/>
  <c r="U1241" i="1"/>
  <c r="E1241" i="1"/>
  <c r="S1241" i="1"/>
  <c r="R1241" i="1"/>
  <c r="R1589" i="1"/>
  <c r="U1589" i="1"/>
  <c r="F1589" i="1"/>
  <c r="S1589" i="1"/>
  <c r="T1589" i="1"/>
  <c r="V1589" i="1"/>
  <c r="E1589" i="1"/>
  <c r="V596" i="1"/>
  <c r="U596" i="1"/>
  <c r="R596" i="1"/>
  <c r="T596" i="1"/>
  <c r="S596" i="1"/>
  <c r="F596" i="1"/>
  <c r="E596" i="1"/>
  <c r="V397" i="1"/>
  <c r="T397" i="1"/>
  <c r="S397" i="1"/>
  <c r="R397" i="1"/>
  <c r="U397" i="1"/>
  <c r="F397" i="1"/>
  <c r="E397" i="1"/>
  <c r="V248" i="1"/>
  <c r="R248" i="1"/>
  <c r="U248" i="1"/>
  <c r="S248" i="1"/>
  <c r="T248" i="1"/>
  <c r="F248" i="1"/>
  <c r="E248" i="1"/>
  <c r="B248" i="4" l="1"/>
  <c r="B397" i="4"/>
  <c r="B596" i="4"/>
  <c r="A227" i="1"/>
  <c r="AM226" i="1"/>
  <c r="I4366" i="1"/>
  <c r="K4366" i="1"/>
  <c r="I3225" i="1"/>
  <c r="K3225" i="1"/>
  <c r="I4217" i="1"/>
  <c r="K4217" i="1"/>
  <c r="K3573" i="1"/>
  <c r="I3573" i="1"/>
  <c r="I2382" i="1"/>
  <c r="K2382" i="1"/>
  <c r="I4565" i="1"/>
  <c r="K4565" i="1"/>
  <c r="K3374" i="1"/>
  <c r="I3374" i="1"/>
  <c r="I5209" i="1"/>
  <c r="K5209" i="1"/>
  <c r="K2581" i="1"/>
  <c r="I2581" i="1"/>
  <c r="K5557" i="1"/>
  <c r="I5557" i="1"/>
  <c r="I2233" i="1"/>
  <c r="K2233" i="1"/>
  <c r="I5358" i="1"/>
  <c r="K5358" i="1"/>
  <c r="Y2235" i="1"/>
  <c r="Z2234" i="1"/>
  <c r="AS3371" i="1"/>
  <c r="Q3371" i="1"/>
  <c r="Q3222" i="1"/>
  <c r="AS3222" i="1"/>
  <c r="AS4562" i="1"/>
  <c r="Q4562" i="1"/>
  <c r="M5357" i="1"/>
  <c r="AP5357" i="1" s="1"/>
  <c r="L5357" i="1"/>
  <c r="AO5357" i="1" s="1"/>
  <c r="J5357" i="1"/>
  <c r="N5357" i="1"/>
  <c r="AQ5357" i="1" s="1"/>
  <c r="O5357" i="1"/>
  <c r="AR5357" i="1" s="1"/>
  <c r="N2580" i="1"/>
  <c r="AQ2580" i="1" s="1"/>
  <c r="M2580" i="1"/>
  <c r="AP2580" i="1" s="1"/>
  <c r="L2580" i="1"/>
  <c r="AO2580" i="1" s="1"/>
  <c r="J2580" i="1"/>
  <c r="O2580" i="1"/>
  <c r="AR2580" i="1" s="1"/>
  <c r="O4564" i="1"/>
  <c r="AR4564" i="1" s="1"/>
  <c r="N4564" i="1"/>
  <c r="AQ4564" i="1" s="1"/>
  <c r="M4564" i="1"/>
  <c r="AP4564" i="1" s="1"/>
  <c r="J4564" i="1"/>
  <c r="L4564" i="1"/>
  <c r="AO4564" i="1" s="1"/>
  <c r="P2579" i="1"/>
  <c r="AN2579" i="1"/>
  <c r="Y5360" i="1"/>
  <c r="Z5359" i="1"/>
  <c r="A3151" i="1"/>
  <c r="AM3150" i="1"/>
  <c r="Q2230" i="1"/>
  <c r="AS2230" i="1"/>
  <c r="Z4218" i="1"/>
  <c r="Y4219" i="1"/>
  <c r="Z3574" i="1"/>
  <c r="Y3575" i="1"/>
  <c r="Y2384" i="1"/>
  <c r="Z2383" i="1"/>
  <c r="AS4214" i="1"/>
  <c r="Q4214" i="1"/>
  <c r="AN3372" i="1"/>
  <c r="P3372" i="1"/>
  <c r="Q5206" i="1"/>
  <c r="AS5206" i="1"/>
  <c r="AS5554" i="1"/>
  <c r="Q5554" i="1"/>
  <c r="O3572" i="1"/>
  <c r="AR3572" i="1" s="1"/>
  <c r="J3572" i="1"/>
  <c r="N3572" i="1"/>
  <c r="AQ3572" i="1" s="1"/>
  <c r="M3572" i="1"/>
  <c r="AP3572" i="1" s="1"/>
  <c r="L3572" i="1"/>
  <c r="AO3572" i="1" s="1"/>
  <c r="Y3227" i="1"/>
  <c r="Z3226" i="1"/>
  <c r="A5151" i="1"/>
  <c r="AM5150" i="1"/>
  <c r="AS2578" i="1"/>
  <c r="Q2578" i="1"/>
  <c r="Y5211" i="1"/>
  <c r="Z5210" i="1"/>
  <c r="A1151" i="1"/>
  <c r="AM1150" i="1"/>
  <c r="J2232" i="1"/>
  <c r="O2232" i="1"/>
  <c r="AR2232" i="1" s="1"/>
  <c r="M2232" i="1"/>
  <c r="AP2232" i="1" s="1"/>
  <c r="N2232" i="1"/>
  <c r="AQ2232" i="1" s="1"/>
  <c r="L2232" i="1"/>
  <c r="AO2232" i="1" s="1"/>
  <c r="M5556" i="1"/>
  <c r="AP5556" i="1" s="1"/>
  <c r="J5556" i="1"/>
  <c r="O5556" i="1"/>
  <c r="AR5556" i="1" s="1"/>
  <c r="N5556" i="1"/>
  <c r="AQ5556" i="1" s="1"/>
  <c r="L5556" i="1"/>
  <c r="AO5556" i="1" s="1"/>
  <c r="AN3223" i="1"/>
  <c r="P3223" i="1"/>
  <c r="Q5355" i="1"/>
  <c r="AS5355" i="1"/>
  <c r="A2151" i="1"/>
  <c r="AM2150" i="1"/>
  <c r="AN2231" i="1"/>
  <c r="P2231" i="1"/>
  <c r="Z2582" i="1"/>
  <c r="Y2583" i="1"/>
  <c r="P3571" i="1"/>
  <c r="AN3571" i="1"/>
  <c r="Z5558" i="1"/>
  <c r="Y5559" i="1"/>
  <c r="M3373" i="1"/>
  <c r="AP3373" i="1" s="1"/>
  <c r="L3373" i="1"/>
  <c r="AO3373" i="1" s="1"/>
  <c r="J3373" i="1"/>
  <c r="N3373" i="1"/>
  <c r="AQ3373" i="1" s="1"/>
  <c r="O3373" i="1"/>
  <c r="AR3373" i="1" s="1"/>
  <c r="J5208" i="1"/>
  <c r="M5208" i="1"/>
  <c r="AP5208" i="1" s="1"/>
  <c r="L5208" i="1"/>
  <c r="AO5208" i="1" s="1"/>
  <c r="O5208" i="1"/>
  <c r="AR5208" i="1" s="1"/>
  <c r="N5208" i="1"/>
  <c r="AQ5208" i="1" s="1"/>
  <c r="AN5356" i="1"/>
  <c r="P5356" i="1"/>
  <c r="P4563" i="1"/>
  <c r="AN4563" i="1"/>
  <c r="Z3375" i="1"/>
  <c r="Y3376" i="1"/>
  <c r="AN5207" i="1"/>
  <c r="P5207" i="1"/>
  <c r="M3224" i="1"/>
  <c r="AP3224" i="1" s="1"/>
  <c r="N3224" i="1"/>
  <c r="AQ3224" i="1" s="1"/>
  <c r="J3224" i="1"/>
  <c r="O3224" i="1"/>
  <c r="AR3224" i="1" s="1"/>
  <c r="L3224" i="1"/>
  <c r="AO3224" i="1" s="1"/>
  <c r="Z4566" i="1"/>
  <c r="Y4567" i="1"/>
  <c r="P4215" i="1"/>
  <c r="AN4215" i="1"/>
  <c r="Q3570" i="1"/>
  <c r="AS3570" i="1"/>
  <c r="P2380" i="1"/>
  <c r="AN2380" i="1"/>
  <c r="P4364" i="1"/>
  <c r="AN4364" i="1"/>
  <c r="A4151" i="1"/>
  <c r="AM4150" i="1"/>
  <c r="AS4363" i="1"/>
  <c r="Q4363" i="1"/>
  <c r="P5555" i="1"/>
  <c r="AN5555" i="1"/>
  <c r="J4216" i="1"/>
  <c r="O4216" i="1"/>
  <c r="AR4216" i="1" s="1"/>
  <c r="M4216" i="1"/>
  <c r="AP4216" i="1" s="1"/>
  <c r="N4216" i="1"/>
  <c r="AQ4216" i="1" s="1"/>
  <c r="L4216" i="1"/>
  <c r="AO4216" i="1" s="1"/>
  <c r="L2381" i="1"/>
  <c r="AO2381" i="1" s="1"/>
  <c r="J2381" i="1"/>
  <c r="O2381" i="1"/>
  <c r="AR2381" i="1" s="1"/>
  <c r="M2381" i="1"/>
  <c r="AP2381" i="1" s="1"/>
  <c r="N2381" i="1"/>
  <c r="AQ2381" i="1" s="1"/>
  <c r="Y4368" i="1"/>
  <c r="Z4367" i="1"/>
  <c r="AS2379" i="1"/>
  <c r="Q2379" i="1"/>
  <c r="J4365" i="1"/>
  <c r="O4365" i="1"/>
  <c r="AR4365" i="1" s="1"/>
  <c r="N4365" i="1"/>
  <c r="AQ4365" i="1" s="1"/>
  <c r="M4365" i="1"/>
  <c r="AP4365" i="1" s="1"/>
  <c r="L4365" i="1"/>
  <c r="AO4365" i="1" s="1"/>
  <c r="AS245" i="1"/>
  <c r="I1589" i="1"/>
  <c r="K1589" i="1"/>
  <c r="K1241" i="1"/>
  <c r="I1241" i="1"/>
  <c r="K1390" i="1"/>
  <c r="I1390" i="1"/>
  <c r="Q1238" i="1"/>
  <c r="AS1238" i="1"/>
  <c r="Y1591" i="1"/>
  <c r="Z1590" i="1"/>
  <c r="AN1239" i="1"/>
  <c r="P1239" i="1"/>
  <c r="AS1387" i="1"/>
  <c r="Q1387" i="1"/>
  <c r="M1389" i="1"/>
  <c r="AP1389" i="1" s="1"/>
  <c r="N1389" i="1"/>
  <c r="AQ1389" i="1" s="1"/>
  <c r="L1389" i="1"/>
  <c r="AO1389" i="1" s="1"/>
  <c r="J1389" i="1"/>
  <c r="O1389" i="1"/>
  <c r="AR1389" i="1" s="1"/>
  <c r="O1240" i="1"/>
  <c r="AR1240" i="1" s="1"/>
  <c r="N1240" i="1"/>
  <c r="AQ1240" i="1" s="1"/>
  <c r="M1240" i="1"/>
  <c r="AP1240" i="1" s="1"/>
  <c r="L1240" i="1"/>
  <c r="AO1240" i="1" s="1"/>
  <c r="J1240" i="1"/>
  <c r="AN1388" i="1"/>
  <c r="P1388" i="1"/>
  <c r="N1588" i="1"/>
  <c r="AQ1588" i="1" s="1"/>
  <c r="O1588" i="1"/>
  <c r="AR1588" i="1" s="1"/>
  <c r="M1588" i="1"/>
  <c r="AP1588" i="1" s="1"/>
  <c r="L1588" i="1"/>
  <c r="AO1588" i="1" s="1"/>
  <c r="J1588" i="1"/>
  <c r="AN1587" i="1"/>
  <c r="P1587" i="1"/>
  <c r="Y1243" i="1"/>
  <c r="Z1242" i="1"/>
  <c r="AS1586" i="1"/>
  <c r="Q1586" i="1"/>
  <c r="Y1392" i="1"/>
  <c r="Z1391" i="1"/>
  <c r="AN396" i="1"/>
  <c r="AN595" i="1"/>
  <c r="AN247" i="1"/>
  <c r="Q394" i="1"/>
  <c r="Q245" i="1"/>
  <c r="AS593" i="1"/>
  <c r="Q593" i="1"/>
  <c r="K248" i="1"/>
  <c r="K397" i="1"/>
  <c r="K596" i="1"/>
  <c r="I248" i="1"/>
  <c r="J248" i="1" s="1"/>
  <c r="I397" i="1"/>
  <c r="J397" i="1" s="1"/>
  <c r="I596" i="1"/>
  <c r="J596" i="1" s="1"/>
  <c r="P395" i="1"/>
  <c r="AS394" i="1"/>
  <c r="P246" i="1"/>
  <c r="P594" i="1"/>
  <c r="L595" i="1"/>
  <c r="AO595" i="1" s="1"/>
  <c r="O595" i="1"/>
  <c r="AR595" i="1" s="1"/>
  <c r="N595" i="1"/>
  <c r="AQ595" i="1" s="1"/>
  <c r="M595" i="1"/>
  <c r="AP595" i="1" s="1"/>
  <c r="M247" i="1"/>
  <c r="AP247" i="1" s="1"/>
  <c r="L247" i="1"/>
  <c r="AO247" i="1" s="1"/>
  <c r="O247" i="1"/>
  <c r="AR247" i="1" s="1"/>
  <c r="N247" i="1"/>
  <c r="AQ247" i="1" s="1"/>
  <c r="Z597" i="1"/>
  <c r="Y598" i="1"/>
  <c r="Y399" i="1"/>
  <c r="Z398" i="1"/>
  <c r="Y250" i="1"/>
  <c r="Z249" i="1"/>
  <c r="M396" i="1"/>
  <c r="AP396" i="1" s="1"/>
  <c r="L396" i="1"/>
  <c r="AO396" i="1" s="1"/>
  <c r="O396" i="1"/>
  <c r="AR396" i="1" s="1"/>
  <c r="N396" i="1"/>
  <c r="AQ396" i="1" s="1"/>
  <c r="F4367" i="1"/>
  <c r="U4367" i="1"/>
  <c r="T4367" i="1"/>
  <c r="S4367" i="1"/>
  <c r="V4367" i="1"/>
  <c r="R4367" i="1"/>
  <c r="E4367" i="1"/>
  <c r="R5558" i="1"/>
  <c r="S5558" i="1"/>
  <c r="U5558" i="1"/>
  <c r="V5558" i="1"/>
  <c r="T5558" i="1"/>
  <c r="E5558" i="1"/>
  <c r="F5558" i="1"/>
  <c r="V4566" i="1"/>
  <c r="F4566" i="1"/>
  <c r="U4566" i="1"/>
  <c r="T4566" i="1"/>
  <c r="R4566" i="1"/>
  <c r="S4566" i="1"/>
  <c r="E4566" i="1"/>
  <c r="T5359" i="1"/>
  <c r="E5359" i="1"/>
  <c r="F5359" i="1"/>
  <c r="U5359" i="1"/>
  <c r="V5359" i="1"/>
  <c r="S5359" i="1"/>
  <c r="R5359" i="1"/>
  <c r="R4218" i="1"/>
  <c r="S4218" i="1"/>
  <c r="F4218" i="1"/>
  <c r="E4218" i="1"/>
  <c r="T4218" i="1"/>
  <c r="V4218" i="1"/>
  <c r="U4218" i="1"/>
  <c r="R2383" i="1"/>
  <c r="T2383" i="1"/>
  <c r="E2383" i="1"/>
  <c r="V2383" i="1"/>
  <c r="U2383" i="1"/>
  <c r="S2383" i="1"/>
  <c r="F2383" i="1"/>
  <c r="V3226" i="1"/>
  <c r="F3226" i="1"/>
  <c r="T3226" i="1"/>
  <c r="E3226" i="1"/>
  <c r="S3226" i="1"/>
  <c r="R3226" i="1"/>
  <c r="U3226" i="1"/>
  <c r="V5210" i="1"/>
  <c r="U5210" i="1"/>
  <c r="T5210" i="1"/>
  <c r="R5210" i="1"/>
  <c r="F5210" i="1"/>
  <c r="E5210" i="1"/>
  <c r="S5210" i="1"/>
  <c r="V3375" i="1"/>
  <c r="T3375" i="1"/>
  <c r="R3375" i="1"/>
  <c r="F3375" i="1"/>
  <c r="E3375" i="1"/>
  <c r="U3375" i="1"/>
  <c r="S3375" i="1"/>
  <c r="F2582" i="1"/>
  <c r="U2582" i="1"/>
  <c r="T2582" i="1"/>
  <c r="R2582" i="1"/>
  <c r="V2582" i="1"/>
  <c r="S2582" i="1"/>
  <c r="E2582" i="1"/>
  <c r="R2234" i="1"/>
  <c r="V2234" i="1"/>
  <c r="U2234" i="1"/>
  <c r="E2234" i="1"/>
  <c r="S2234" i="1"/>
  <c r="T2234" i="1"/>
  <c r="F2234" i="1"/>
  <c r="F3574" i="1"/>
  <c r="U3574" i="1"/>
  <c r="E3574" i="1"/>
  <c r="T3574" i="1"/>
  <c r="V3574" i="1"/>
  <c r="R3574" i="1"/>
  <c r="S3574" i="1"/>
  <c r="S1391" i="1"/>
  <c r="V1391" i="1"/>
  <c r="U1391" i="1"/>
  <c r="T1391" i="1"/>
  <c r="F1391" i="1"/>
  <c r="R1391" i="1"/>
  <c r="E1391" i="1"/>
  <c r="T1590" i="1"/>
  <c r="E1590" i="1"/>
  <c r="S1590" i="1"/>
  <c r="V1590" i="1"/>
  <c r="U1590" i="1"/>
  <c r="F1590" i="1"/>
  <c r="R1590" i="1"/>
  <c r="U1242" i="1"/>
  <c r="E1242" i="1"/>
  <c r="T1242" i="1"/>
  <c r="S1242" i="1"/>
  <c r="V1242" i="1"/>
  <c r="R1242" i="1"/>
  <c r="F1242" i="1"/>
  <c r="R249" i="1"/>
  <c r="U249" i="1"/>
  <c r="T249" i="1"/>
  <c r="V249" i="1"/>
  <c r="S249" i="1"/>
  <c r="F249" i="1"/>
  <c r="E249" i="1"/>
  <c r="R597" i="1"/>
  <c r="U597" i="1"/>
  <c r="T597" i="1"/>
  <c r="V597" i="1"/>
  <c r="S597" i="1"/>
  <c r="F597" i="1"/>
  <c r="E597" i="1"/>
  <c r="V398" i="1"/>
  <c r="U398" i="1"/>
  <c r="S398" i="1"/>
  <c r="T398" i="1"/>
  <c r="R398" i="1"/>
  <c r="F398" i="1"/>
  <c r="E398" i="1"/>
  <c r="B398" i="4" l="1"/>
  <c r="B597" i="4"/>
  <c r="B249" i="4"/>
  <c r="A228" i="1"/>
  <c r="AM227" i="1"/>
  <c r="K3574" i="1"/>
  <c r="I3574" i="1"/>
  <c r="I2234" i="1"/>
  <c r="K2234" i="1"/>
  <c r="I2582" i="1"/>
  <c r="K2582" i="1"/>
  <c r="I3375" i="1"/>
  <c r="K3375" i="1"/>
  <c r="K5210" i="1"/>
  <c r="I5210" i="1"/>
  <c r="K3226" i="1"/>
  <c r="I3226" i="1"/>
  <c r="K2383" i="1"/>
  <c r="I2383" i="1"/>
  <c r="K4218" i="1"/>
  <c r="I4218" i="1"/>
  <c r="K5359" i="1"/>
  <c r="I5359" i="1"/>
  <c r="I4566" i="1"/>
  <c r="K4566" i="1"/>
  <c r="K5558" i="1"/>
  <c r="I5558" i="1"/>
  <c r="I4367" i="1"/>
  <c r="K4367" i="1"/>
  <c r="P3572" i="1"/>
  <c r="AN3572" i="1"/>
  <c r="Z3575" i="1"/>
  <c r="Y3576" i="1"/>
  <c r="P2580" i="1"/>
  <c r="AN2580" i="1"/>
  <c r="M3573" i="1"/>
  <c r="AP3573" i="1" s="1"/>
  <c r="L3573" i="1"/>
  <c r="AO3573" i="1" s="1"/>
  <c r="O3573" i="1"/>
  <c r="AR3573" i="1" s="1"/>
  <c r="N3573" i="1"/>
  <c r="AQ3573" i="1" s="1"/>
  <c r="J3573" i="1"/>
  <c r="Z4368" i="1"/>
  <c r="Y4369" i="1"/>
  <c r="A4152" i="1"/>
  <c r="AM4151" i="1"/>
  <c r="A5152" i="1"/>
  <c r="AM5151" i="1"/>
  <c r="AS2579" i="1"/>
  <c r="Q2579" i="1"/>
  <c r="L5358" i="1"/>
  <c r="AO5358" i="1" s="1"/>
  <c r="J5358" i="1"/>
  <c r="O5358" i="1"/>
  <c r="AR5358" i="1" s="1"/>
  <c r="N5358" i="1"/>
  <c r="AQ5358" i="1" s="1"/>
  <c r="M5358" i="1"/>
  <c r="AP5358" i="1" s="1"/>
  <c r="O5209" i="1"/>
  <c r="AR5209" i="1" s="1"/>
  <c r="N5209" i="1"/>
  <c r="AQ5209" i="1" s="1"/>
  <c r="M5209" i="1"/>
  <c r="AP5209" i="1" s="1"/>
  <c r="L5209" i="1"/>
  <c r="AO5209" i="1" s="1"/>
  <c r="J5209" i="1"/>
  <c r="Q3372" i="1"/>
  <c r="AS3372" i="1"/>
  <c r="Z2583" i="1"/>
  <c r="Y2584" i="1"/>
  <c r="Y3377" i="1"/>
  <c r="Z3376" i="1"/>
  <c r="Q3223" i="1"/>
  <c r="AS3223" i="1"/>
  <c r="AN3224" i="1"/>
  <c r="P3224" i="1"/>
  <c r="Z4219" i="1"/>
  <c r="Y4220" i="1"/>
  <c r="A3152" i="1"/>
  <c r="AM3151" i="1"/>
  <c r="N3374" i="1"/>
  <c r="AQ3374" i="1" s="1"/>
  <c r="J3374" i="1"/>
  <c r="M3374" i="1"/>
  <c r="AP3374" i="1" s="1"/>
  <c r="O3374" i="1"/>
  <c r="AR3374" i="1" s="1"/>
  <c r="L3374" i="1"/>
  <c r="AO3374" i="1" s="1"/>
  <c r="P4365" i="1"/>
  <c r="AN4365" i="1"/>
  <c r="AN4216" i="1"/>
  <c r="P4216" i="1"/>
  <c r="Q4364" i="1"/>
  <c r="AS4364" i="1"/>
  <c r="Q4215" i="1"/>
  <c r="AS4215" i="1"/>
  <c r="AS2231" i="1"/>
  <c r="Q2231" i="1"/>
  <c r="Y5212" i="1"/>
  <c r="Z5211" i="1"/>
  <c r="AN4564" i="1"/>
  <c r="P4564" i="1"/>
  <c r="Y2236" i="1"/>
  <c r="Z2235" i="1"/>
  <c r="N2233" i="1"/>
  <c r="AQ2233" i="1" s="1"/>
  <c r="M2233" i="1"/>
  <c r="AP2233" i="1" s="1"/>
  <c r="O2233" i="1"/>
  <c r="AR2233" i="1" s="1"/>
  <c r="L2233" i="1"/>
  <c r="AO2233" i="1" s="1"/>
  <c r="J2233" i="1"/>
  <c r="J4217" i="1"/>
  <c r="N4217" i="1"/>
  <c r="AQ4217" i="1" s="1"/>
  <c r="M4217" i="1"/>
  <c r="AP4217" i="1" s="1"/>
  <c r="O4217" i="1"/>
  <c r="AR4217" i="1" s="1"/>
  <c r="L4217" i="1"/>
  <c r="AO4217" i="1" s="1"/>
  <c r="P3373" i="1"/>
  <c r="AN3373" i="1"/>
  <c r="Y4568" i="1"/>
  <c r="Z4567" i="1"/>
  <c r="AS4563" i="1"/>
  <c r="Q4563" i="1"/>
  <c r="Z5559" i="1"/>
  <c r="Y5560" i="1"/>
  <c r="Y3228" i="1"/>
  <c r="Z3227" i="1"/>
  <c r="Z2384" i="1"/>
  <c r="Y2385" i="1"/>
  <c r="M5557" i="1"/>
  <c r="AP5557" i="1" s="1"/>
  <c r="L5557" i="1"/>
  <c r="AO5557" i="1" s="1"/>
  <c r="J5557" i="1"/>
  <c r="O5557" i="1"/>
  <c r="AR5557" i="1" s="1"/>
  <c r="N5557" i="1"/>
  <c r="AQ5557" i="1" s="1"/>
  <c r="AN2381" i="1"/>
  <c r="P2381" i="1"/>
  <c r="Q5555" i="1"/>
  <c r="AS5555" i="1"/>
  <c r="Q2380" i="1"/>
  <c r="AS2380" i="1"/>
  <c r="Q5356" i="1"/>
  <c r="AS5356" i="1"/>
  <c r="AN5208" i="1"/>
  <c r="P5208" i="1"/>
  <c r="AN2232" i="1"/>
  <c r="P2232" i="1"/>
  <c r="Z5360" i="1"/>
  <c r="Y5361" i="1"/>
  <c r="L4565" i="1"/>
  <c r="AO4565" i="1" s="1"/>
  <c r="O4565" i="1"/>
  <c r="AR4565" i="1" s="1"/>
  <c r="J4565" i="1"/>
  <c r="N4565" i="1"/>
  <c r="AQ4565" i="1" s="1"/>
  <c r="M4565" i="1"/>
  <c r="AP4565" i="1" s="1"/>
  <c r="O3225" i="1"/>
  <c r="AR3225" i="1" s="1"/>
  <c r="L3225" i="1"/>
  <c r="AO3225" i="1" s="1"/>
  <c r="N3225" i="1"/>
  <c r="AQ3225" i="1" s="1"/>
  <c r="J3225" i="1"/>
  <c r="M3225" i="1"/>
  <c r="AP3225" i="1" s="1"/>
  <c r="Q5207" i="1"/>
  <c r="AS5207" i="1"/>
  <c r="A2152" i="1"/>
  <c r="AM2151" i="1"/>
  <c r="P5357" i="1"/>
  <c r="AN5357" i="1"/>
  <c r="J2581" i="1"/>
  <c r="N2581" i="1"/>
  <c r="AQ2581" i="1" s="1"/>
  <c r="O2581" i="1"/>
  <c r="AR2581" i="1" s="1"/>
  <c r="L2581" i="1"/>
  <c r="AO2581" i="1" s="1"/>
  <c r="M2581" i="1"/>
  <c r="AP2581" i="1" s="1"/>
  <c r="Q3571" i="1"/>
  <c r="AS3571" i="1"/>
  <c r="AN5556" i="1"/>
  <c r="P5556" i="1"/>
  <c r="A1152" i="1"/>
  <c r="AM1151" i="1"/>
  <c r="L2382" i="1"/>
  <c r="AO2382" i="1" s="1"/>
  <c r="M2382" i="1"/>
  <c r="AP2382" i="1" s="1"/>
  <c r="O2382" i="1"/>
  <c r="AR2382" i="1" s="1"/>
  <c r="J2382" i="1"/>
  <c r="N2382" i="1"/>
  <c r="AQ2382" i="1" s="1"/>
  <c r="J4366" i="1"/>
  <c r="O4366" i="1"/>
  <c r="AR4366" i="1" s="1"/>
  <c r="N4366" i="1"/>
  <c r="AQ4366" i="1" s="1"/>
  <c r="M4366" i="1"/>
  <c r="AP4366" i="1" s="1"/>
  <c r="L4366" i="1"/>
  <c r="AO4366" i="1" s="1"/>
  <c r="K1242" i="1"/>
  <c r="I1242" i="1"/>
  <c r="K1590" i="1"/>
  <c r="I1590" i="1"/>
  <c r="K1391" i="1"/>
  <c r="I1391" i="1"/>
  <c r="Y1393" i="1"/>
  <c r="Z1392" i="1"/>
  <c r="AN1588" i="1"/>
  <c r="P1588" i="1"/>
  <c r="J1390" i="1"/>
  <c r="M1390" i="1"/>
  <c r="AP1390" i="1" s="1"/>
  <c r="O1390" i="1"/>
  <c r="AR1390" i="1" s="1"/>
  <c r="N1390" i="1"/>
  <c r="AQ1390" i="1" s="1"/>
  <c r="L1390" i="1"/>
  <c r="AO1390" i="1" s="1"/>
  <c r="Q1239" i="1"/>
  <c r="AS1239" i="1"/>
  <c r="J1241" i="1"/>
  <c r="O1241" i="1"/>
  <c r="AR1241" i="1" s="1"/>
  <c r="N1241" i="1"/>
  <c r="AQ1241" i="1" s="1"/>
  <c r="M1241" i="1"/>
  <c r="AP1241" i="1" s="1"/>
  <c r="L1241" i="1"/>
  <c r="AO1241" i="1" s="1"/>
  <c r="Y1244" i="1"/>
  <c r="Z1243" i="1"/>
  <c r="Q1388" i="1"/>
  <c r="AS1388" i="1"/>
  <c r="P1389" i="1"/>
  <c r="AN1389" i="1"/>
  <c r="Q1587" i="1"/>
  <c r="AS1587" i="1"/>
  <c r="AN1240" i="1"/>
  <c r="P1240" i="1"/>
  <c r="Z1591" i="1"/>
  <c r="Y1592" i="1"/>
  <c r="L1589" i="1"/>
  <c r="AO1589" i="1" s="1"/>
  <c r="J1589" i="1"/>
  <c r="O1589" i="1"/>
  <c r="AR1589" i="1" s="1"/>
  <c r="N1589" i="1"/>
  <c r="AQ1589" i="1" s="1"/>
  <c r="M1589" i="1"/>
  <c r="AP1589" i="1" s="1"/>
  <c r="AN596" i="1"/>
  <c r="AN397" i="1"/>
  <c r="AN248" i="1"/>
  <c r="AS594" i="1"/>
  <c r="Q246" i="1"/>
  <c r="Q395" i="1"/>
  <c r="AS246" i="1"/>
  <c r="AS395" i="1"/>
  <c r="K398" i="1"/>
  <c r="K597" i="1"/>
  <c r="K249" i="1"/>
  <c r="I398" i="1"/>
  <c r="J398" i="1" s="1"/>
  <c r="I597" i="1"/>
  <c r="J597" i="1" s="1"/>
  <c r="I249" i="1"/>
  <c r="J249" i="1" s="1"/>
  <c r="Q594" i="1"/>
  <c r="P247" i="1"/>
  <c r="P595" i="1"/>
  <c r="P396" i="1"/>
  <c r="O596" i="1"/>
  <c r="AR596" i="1" s="1"/>
  <c r="M596" i="1"/>
  <c r="AP596" i="1" s="1"/>
  <c r="N596" i="1"/>
  <c r="AQ596" i="1" s="1"/>
  <c r="L596" i="1"/>
  <c r="AO596" i="1" s="1"/>
  <c r="L397" i="1"/>
  <c r="AO397" i="1" s="1"/>
  <c r="N397" i="1"/>
  <c r="AQ397" i="1" s="1"/>
  <c r="O397" i="1"/>
  <c r="AR397" i="1" s="1"/>
  <c r="M397" i="1"/>
  <c r="AP397" i="1" s="1"/>
  <c r="Y400" i="1"/>
  <c r="Z399" i="1"/>
  <c r="Z598" i="1"/>
  <c r="Y599" i="1"/>
  <c r="N248" i="1"/>
  <c r="AQ248" i="1" s="1"/>
  <c r="O248" i="1"/>
  <c r="AR248" i="1" s="1"/>
  <c r="M248" i="1"/>
  <c r="AP248" i="1" s="1"/>
  <c r="L248" i="1"/>
  <c r="AO248" i="1" s="1"/>
  <c r="Y251" i="1"/>
  <c r="Z250" i="1"/>
  <c r="R5211" i="1"/>
  <c r="F5211" i="1"/>
  <c r="V5211" i="1"/>
  <c r="T5211" i="1"/>
  <c r="U5211" i="1"/>
  <c r="S5211" i="1"/>
  <c r="E5211" i="1"/>
  <c r="R5559" i="1"/>
  <c r="U5559" i="1"/>
  <c r="F5559" i="1"/>
  <c r="E5559" i="1"/>
  <c r="T5559" i="1"/>
  <c r="S5559" i="1"/>
  <c r="V5559" i="1"/>
  <c r="T3575" i="1"/>
  <c r="S3575" i="1"/>
  <c r="F3575" i="1"/>
  <c r="R3575" i="1"/>
  <c r="U3575" i="1"/>
  <c r="E3575" i="1"/>
  <c r="V3575" i="1"/>
  <c r="E2583" i="1"/>
  <c r="F2583" i="1"/>
  <c r="U2583" i="1"/>
  <c r="S2583" i="1"/>
  <c r="V2583" i="1"/>
  <c r="R2583" i="1"/>
  <c r="T2583" i="1"/>
  <c r="T4219" i="1"/>
  <c r="R4219" i="1"/>
  <c r="F4219" i="1"/>
  <c r="V4219" i="1"/>
  <c r="U4219" i="1"/>
  <c r="E4219" i="1"/>
  <c r="S4219" i="1"/>
  <c r="V4368" i="1"/>
  <c r="R4368" i="1"/>
  <c r="U4368" i="1"/>
  <c r="T4368" i="1"/>
  <c r="S4368" i="1"/>
  <c r="F4368" i="1"/>
  <c r="E4368" i="1"/>
  <c r="U5360" i="1"/>
  <c r="E5360" i="1"/>
  <c r="F5360" i="1"/>
  <c r="T5360" i="1"/>
  <c r="V5360" i="1"/>
  <c r="S5360" i="1"/>
  <c r="R5360" i="1"/>
  <c r="E4567" i="1"/>
  <c r="F4567" i="1"/>
  <c r="T4567" i="1"/>
  <c r="V4567" i="1"/>
  <c r="R4567" i="1"/>
  <c r="U4567" i="1"/>
  <c r="S4567" i="1"/>
  <c r="F3227" i="1"/>
  <c r="R3227" i="1"/>
  <c r="T3227" i="1"/>
  <c r="S3227" i="1"/>
  <c r="U3227" i="1"/>
  <c r="V3227" i="1"/>
  <c r="E3227" i="1"/>
  <c r="V3376" i="1"/>
  <c r="T3376" i="1"/>
  <c r="F3376" i="1"/>
  <c r="R3376" i="1"/>
  <c r="E3376" i="1"/>
  <c r="U3376" i="1"/>
  <c r="S3376" i="1"/>
  <c r="E2235" i="1"/>
  <c r="V2235" i="1"/>
  <c r="F2235" i="1"/>
  <c r="T2235" i="1"/>
  <c r="S2235" i="1"/>
  <c r="R2235" i="1"/>
  <c r="U2235" i="1"/>
  <c r="F2384" i="1"/>
  <c r="E2384" i="1"/>
  <c r="V2384" i="1"/>
  <c r="T2384" i="1"/>
  <c r="U2384" i="1"/>
  <c r="S2384" i="1"/>
  <c r="R2384" i="1"/>
  <c r="F1243" i="1"/>
  <c r="E1243" i="1"/>
  <c r="U1243" i="1"/>
  <c r="V1243" i="1"/>
  <c r="R1243" i="1"/>
  <c r="S1243" i="1"/>
  <c r="T1243" i="1"/>
  <c r="E1591" i="1"/>
  <c r="U1591" i="1"/>
  <c r="R1591" i="1"/>
  <c r="T1591" i="1"/>
  <c r="S1591" i="1"/>
  <c r="V1591" i="1"/>
  <c r="F1591" i="1"/>
  <c r="U1392" i="1"/>
  <c r="T1392" i="1"/>
  <c r="S1392" i="1"/>
  <c r="V1392" i="1"/>
  <c r="E1392" i="1"/>
  <c r="F1392" i="1"/>
  <c r="R1392" i="1"/>
  <c r="T399" i="1"/>
  <c r="R399" i="1"/>
  <c r="V399" i="1"/>
  <c r="U399" i="1"/>
  <c r="S399" i="1"/>
  <c r="F399" i="1"/>
  <c r="E399" i="1"/>
  <c r="U250" i="1"/>
  <c r="T250" i="1"/>
  <c r="S250" i="1"/>
  <c r="R250" i="1"/>
  <c r="V250" i="1"/>
  <c r="F250" i="1"/>
  <c r="E250" i="1"/>
  <c r="U598" i="1"/>
  <c r="T598" i="1"/>
  <c r="S598" i="1"/>
  <c r="V598" i="1"/>
  <c r="R598" i="1"/>
  <c r="F598" i="1"/>
  <c r="E598" i="1"/>
  <c r="B598" i="4" l="1"/>
  <c r="B250" i="4"/>
  <c r="B399" i="4"/>
  <c r="A229" i="1"/>
  <c r="AM228" i="1"/>
  <c r="I2384" i="1"/>
  <c r="K2384" i="1"/>
  <c r="K2235" i="1"/>
  <c r="I2235" i="1"/>
  <c r="I3376" i="1"/>
  <c r="K3376" i="1"/>
  <c r="I3227" i="1"/>
  <c r="K3227" i="1"/>
  <c r="I4567" i="1"/>
  <c r="K4567" i="1"/>
  <c r="I5360" i="1"/>
  <c r="K5360" i="1"/>
  <c r="K4368" i="1"/>
  <c r="I4368" i="1"/>
  <c r="I4219" i="1"/>
  <c r="K4219" i="1"/>
  <c r="I2583" i="1"/>
  <c r="K2583" i="1"/>
  <c r="K3575" i="1"/>
  <c r="I3575" i="1"/>
  <c r="K5559" i="1"/>
  <c r="I5559" i="1"/>
  <c r="K5211" i="1"/>
  <c r="I5211" i="1"/>
  <c r="AN5209" i="1"/>
  <c r="P5209" i="1"/>
  <c r="P5358" i="1"/>
  <c r="AN5358" i="1"/>
  <c r="A4153" i="1"/>
  <c r="AM4152" i="1"/>
  <c r="Y5362" i="1"/>
  <c r="Z5361" i="1"/>
  <c r="AS4365" i="1"/>
  <c r="Q4365" i="1"/>
  <c r="Y4370" i="1"/>
  <c r="Z4369" i="1"/>
  <c r="O4218" i="1"/>
  <c r="AR4218" i="1" s="1"/>
  <c r="N4218" i="1"/>
  <c r="AQ4218" i="1" s="1"/>
  <c r="M4218" i="1"/>
  <c r="AP4218" i="1" s="1"/>
  <c r="J4218" i="1"/>
  <c r="L4218" i="1"/>
  <c r="AO4218" i="1" s="1"/>
  <c r="P2382" i="1"/>
  <c r="AN2382" i="1"/>
  <c r="P4565" i="1"/>
  <c r="AN4565" i="1"/>
  <c r="A3153" i="1"/>
  <c r="AM3152" i="1"/>
  <c r="P3225" i="1"/>
  <c r="AN3225" i="1"/>
  <c r="AN4217" i="1"/>
  <c r="P4217" i="1"/>
  <c r="Y2237" i="1"/>
  <c r="Z2236" i="1"/>
  <c r="Y4221" i="1"/>
  <c r="Z4220" i="1"/>
  <c r="Y3378" i="1"/>
  <c r="Z3377" i="1"/>
  <c r="Q2580" i="1"/>
  <c r="AS2580" i="1"/>
  <c r="L4367" i="1"/>
  <c r="AO4367" i="1" s="1"/>
  <c r="J4367" i="1"/>
  <c r="O4367" i="1"/>
  <c r="AR4367" i="1" s="1"/>
  <c r="N4367" i="1"/>
  <c r="AQ4367" i="1" s="1"/>
  <c r="M4367" i="1"/>
  <c r="AP4367" i="1" s="1"/>
  <c r="J3375" i="1"/>
  <c r="O3375" i="1"/>
  <c r="AR3375" i="1" s="1"/>
  <c r="N3375" i="1"/>
  <c r="AQ3375" i="1" s="1"/>
  <c r="M3375" i="1"/>
  <c r="AP3375" i="1" s="1"/>
  <c r="L3375" i="1"/>
  <c r="AO3375" i="1" s="1"/>
  <c r="AS5357" i="1"/>
  <c r="Q5357" i="1"/>
  <c r="Q2232" i="1"/>
  <c r="AS2232" i="1"/>
  <c r="P5557" i="1"/>
  <c r="AN5557" i="1"/>
  <c r="Z3228" i="1"/>
  <c r="Y3229" i="1"/>
  <c r="Z4568" i="1"/>
  <c r="Y4569" i="1"/>
  <c r="AN2233" i="1"/>
  <c r="P2233" i="1"/>
  <c r="Q4564" i="1"/>
  <c r="AS4564" i="1"/>
  <c r="Y2585" i="1"/>
  <c r="Z2584" i="1"/>
  <c r="L5558" i="1"/>
  <c r="AO5558" i="1" s="1"/>
  <c r="J5558" i="1"/>
  <c r="O5558" i="1"/>
  <c r="AR5558" i="1" s="1"/>
  <c r="M5558" i="1"/>
  <c r="AP5558" i="1" s="1"/>
  <c r="N5558" i="1"/>
  <c r="AQ5558" i="1" s="1"/>
  <c r="M2383" i="1"/>
  <c r="AP2383" i="1" s="1"/>
  <c r="L2383" i="1"/>
  <c r="AO2383" i="1" s="1"/>
  <c r="O2383" i="1"/>
  <c r="AR2383" i="1" s="1"/>
  <c r="J2383" i="1"/>
  <c r="N2383" i="1"/>
  <c r="AQ2383" i="1" s="1"/>
  <c r="Z5560" i="1"/>
  <c r="Y5561" i="1"/>
  <c r="AS3224" i="1"/>
  <c r="Q3224" i="1"/>
  <c r="P3573" i="1"/>
  <c r="AN3573" i="1"/>
  <c r="Y3577" i="1"/>
  <c r="Z3576" i="1"/>
  <c r="L2582" i="1"/>
  <c r="AO2582" i="1" s="1"/>
  <c r="O2582" i="1"/>
  <c r="AR2582" i="1" s="1"/>
  <c r="N2582" i="1"/>
  <c r="AQ2582" i="1" s="1"/>
  <c r="M2582" i="1"/>
  <c r="AP2582" i="1" s="1"/>
  <c r="J2582" i="1"/>
  <c r="AS3373" i="1"/>
  <c r="Q3373" i="1"/>
  <c r="AN3374" i="1"/>
  <c r="P3374" i="1"/>
  <c r="N3226" i="1"/>
  <c r="AQ3226" i="1" s="1"/>
  <c r="L3226" i="1"/>
  <c r="AO3226" i="1" s="1"/>
  <c r="M3226" i="1"/>
  <c r="AP3226" i="1" s="1"/>
  <c r="O3226" i="1"/>
  <c r="AR3226" i="1" s="1"/>
  <c r="J3226" i="1"/>
  <c r="P4366" i="1"/>
  <c r="AN4366" i="1"/>
  <c r="A1153" i="1"/>
  <c r="AM1152" i="1"/>
  <c r="A2153" i="1"/>
  <c r="AM2152" i="1"/>
  <c r="Q5208" i="1"/>
  <c r="AS5208" i="1"/>
  <c r="Q2381" i="1"/>
  <c r="AS2381" i="1"/>
  <c r="AS4216" i="1"/>
  <c r="Q4216" i="1"/>
  <c r="A5153" i="1"/>
  <c r="AM5152" i="1"/>
  <c r="J4566" i="1"/>
  <c r="N4566" i="1"/>
  <c r="AQ4566" i="1" s="1"/>
  <c r="O4566" i="1"/>
  <c r="AR4566" i="1" s="1"/>
  <c r="M4566" i="1"/>
  <c r="AP4566" i="1" s="1"/>
  <c r="L4566" i="1"/>
  <c r="AO4566" i="1" s="1"/>
  <c r="J2234" i="1"/>
  <c r="L2234" i="1"/>
  <c r="AO2234" i="1" s="1"/>
  <c r="O2234" i="1"/>
  <c r="AR2234" i="1" s="1"/>
  <c r="N2234" i="1"/>
  <c r="AQ2234" i="1" s="1"/>
  <c r="M2234" i="1"/>
  <c r="AP2234" i="1" s="1"/>
  <c r="Z2385" i="1"/>
  <c r="Y2386" i="1"/>
  <c r="Y5213" i="1"/>
  <c r="Z5212" i="1"/>
  <c r="AS3572" i="1"/>
  <c r="Q3572" i="1"/>
  <c r="M5359" i="1"/>
  <c r="AP5359" i="1" s="1"/>
  <c r="L5359" i="1"/>
  <c r="AO5359" i="1" s="1"/>
  <c r="J5359" i="1"/>
  <c r="O5359" i="1"/>
  <c r="AR5359" i="1" s="1"/>
  <c r="N5359" i="1"/>
  <c r="AQ5359" i="1" s="1"/>
  <c r="O5210" i="1"/>
  <c r="AR5210" i="1" s="1"/>
  <c r="M5210" i="1"/>
  <c r="AP5210" i="1" s="1"/>
  <c r="L5210" i="1"/>
  <c r="AO5210" i="1" s="1"/>
  <c r="J5210" i="1"/>
  <c r="N5210" i="1"/>
  <c r="AQ5210" i="1" s="1"/>
  <c r="O3574" i="1"/>
  <c r="AR3574" i="1" s="1"/>
  <c r="N3574" i="1"/>
  <c r="AQ3574" i="1" s="1"/>
  <c r="M3574" i="1"/>
  <c r="AP3574" i="1" s="1"/>
  <c r="J3574" i="1"/>
  <c r="L3574" i="1"/>
  <c r="AO3574" i="1" s="1"/>
  <c r="Q5556" i="1"/>
  <c r="AS5556" i="1"/>
  <c r="P2581" i="1"/>
  <c r="AN2581" i="1"/>
  <c r="I1392" i="1"/>
  <c r="K1392" i="1"/>
  <c r="I1591" i="1"/>
  <c r="K1591" i="1"/>
  <c r="I1243" i="1"/>
  <c r="K1243" i="1"/>
  <c r="Y1245" i="1"/>
  <c r="Z1244" i="1"/>
  <c r="AN1589" i="1"/>
  <c r="P1589" i="1"/>
  <c r="Z1393" i="1"/>
  <c r="Y1394" i="1"/>
  <c r="M1391" i="1"/>
  <c r="AP1391" i="1" s="1"/>
  <c r="L1391" i="1"/>
  <c r="AO1391" i="1" s="1"/>
  <c r="J1391" i="1"/>
  <c r="O1391" i="1"/>
  <c r="AR1391" i="1" s="1"/>
  <c r="N1391" i="1"/>
  <c r="AQ1391" i="1" s="1"/>
  <c r="Z1592" i="1"/>
  <c r="Y1593" i="1"/>
  <c r="Q1389" i="1"/>
  <c r="AS1389" i="1"/>
  <c r="P1390" i="1"/>
  <c r="AN1390" i="1"/>
  <c r="O1590" i="1"/>
  <c r="AR1590" i="1" s="1"/>
  <c r="L1590" i="1"/>
  <c r="AO1590" i="1" s="1"/>
  <c r="J1590" i="1"/>
  <c r="N1590" i="1"/>
  <c r="AQ1590" i="1" s="1"/>
  <c r="M1590" i="1"/>
  <c r="AP1590" i="1" s="1"/>
  <c r="AN1241" i="1"/>
  <c r="P1241" i="1"/>
  <c r="AS1588" i="1"/>
  <c r="Q1588" i="1"/>
  <c r="Q1240" i="1"/>
  <c r="AS1240" i="1"/>
  <c r="M1242" i="1"/>
  <c r="AP1242" i="1" s="1"/>
  <c r="L1242" i="1"/>
  <c r="AO1242" i="1" s="1"/>
  <c r="J1242" i="1"/>
  <c r="O1242" i="1"/>
  <c r="AR1242" i="1" s="1"/>
  <c r="N1242" i="1"/>
  <c r="AQ1242" i="1" s="1"/>
  <c r="AN398" i="1"/>
  <c r="AN597" i="1"/>
  <c r="AS396" i="1"/>
  <c r="Q595" i="1"/>
  <c r="Q247" i="1"/>
  <c r="AN249" i="1"/>
  <c r="K598" i="1"/>
  <c r="K250" i="1"/>
  <c r="K399" i="1"/>
  <c r="I598" i="1"/>
  <c r="J598" i="1" s="1"/>
  <c r="I250" i="1"/>
  <c r="J250" i="1" s="1"/>
  <c r="I399" i="1"/>
  <c r="J399" i="1" s="1"/>
  <c r="Q396" i="1"/>
  <c r="AS595" i="1"/>
  <c r="P248" i="1"/>
  <c r="P397" i="1"/>
  <c r="P596" i="1"/>
  <c r="AS247" i="1"/>
  <c r="Z599" i="1"/>
  <c r="Y600" i="1"/>
  <c r="Z251" i="1"/>
  <c r="O597" i="1"/>
  <c r="AR597" i="1" s="1"/>
  <c r="N597" i="1"/>
  <c r="AQ597" i="1" s="1"/>
  <c r="L597" i="1"/>
  <c r="AO597" i="1" s="1"/>
  <c r="M597" i="1"/>
  <c r="AP597" i="1" s="1"/>
  <c r="Z400" i="1"/>
  <c r="Y401" i="1"/>
  <c r="M398" i="1"/>
  <c r="AP398" i="1" s="1"/>
  <c r="O398" i="1"/>
  <c r="AR398" i="1" s="1"/>
  <c r="N398" i="1"/>
  <c r="AQ398" i="1" s="1"/>
  <c r="L398" i="1"/>
  <c r="AO398" i="1" s="1"/>
  <c r="M249" i="1"/>
  <c r="AP249" i="1" s="1"/>
  <c r="L249" i="1"/>
  <c r="AO249" i="1" s="1"/>
  <c r="O249" i="1"/>
  <c r="AR249" i="1" s="1"/>
  <c r="N249" i="1"/>
  <c r="AQ249" i="1" s="1"/>
  <c r="E4568" i="1"/>
  <c r="F4568" i="1"/>
  <c r="T4568" i="1"/>
  <c r="S4568" i="1"/>
  <c r="R4568" i="1"/>
  <c r="U4568" i="1"/>
  <c r="V4568" i="1"/>
  <c r="U5361" i="1"/>
  <c r="E5361" i="1"/>
  <c r="F5361" i="1"/>
  <c r="S5361" i="1"/>
  <c r="T5361" i="1"/>
  <c r="V5361" i="1"/>
  <c r="R5361" i="1"/>
  <c r="F3228" i="1"/>
  <c r="E3228" i="1"/>
  <c r="T3228" i="1"/>
  <c r="R3228" i="1"/>
  <c r="S3228" i="1"/>
  <c r="V3228" i="1"/>
  <c r="U3228" i="1"/>
  <c r="V2385" i="1"/>
  <c r="S2385" i="1"/>
  <c r="T2385" i="1"/>
  <c r="U2385" i="1"/>
  <c r="E2385" i="1"/>
  <c r="F2385" i="1"/>
  <c r="R2385" i="1"/>
  <c r="S4220" i="1"/>
  <c r="V4220" i="1"/>
  <c r="T4220" i="1"/>
  <c r="U4220" i="1"/>
  <c r="F4220" i="1"/>
  <c r="R4220" i="1"/>
  <c r="E4220" i="1"/>
  <c r="F3377" i="1"/>
  <c r="S3377" i="1"/>
  <c r="E3377" i="1"/>
  <c r="R3377" i="1"/>
  <c r="U3377" i="1"/>
  <c r="V3377" i="1"/>
  <c r="T3377" i="1"/>
  <c r="E2584" i="1"/>
  <c r="U2584" i="1"/>
  <c r="V2584" i="1"/>
  <c r="S2584" i="1"/>
  <c r="R2584" i="1"/>
  <c r="T2584" i="1"/>
  <c r="F2584" i="1"/>
  <c r="U4369" i="1"/>
  <c r="E4369" i="1"/>
  <c r="F4369" i="1"/>
  <c r="T4369" i="1"/>
  <c r="R4369" i="1"/>
  <c r="V4369" i="1"/>
  <c r="S4369" i="1"/>
  <c r="T2236" i="1"/>
  <c r="S2236" i="1"/>
  <c r="U2236" i="1"/>
  <c r="V2236" i="1"/>
  <c r="R2236" i="1"/>
  <c r="E2236" i="1"/>
  <c r="F2236" i="1"/>
  <c r="U5212" i="1"/>
  <c r="E5212" i="1"/>
  <c r="S5212" i="1"/>
  <c r="F5212" i="1"/>
  <c r="V5212" i="1"/>
  <c r="T5212" i="1"/>
  <c r="R5212" i="1"/>
  <c r="E5560" i="1"/>
  <c r="T5560" i="1"/>
  <c r="S5560" i="1"/>
  <c r="R5560" i="1"/>
  <c r="F5560" i="1"/>
  <c r="U5560" i="1"/>
  <c r="V5560" i="1"/>
  <c r="S3576" i="1"/>
  <c r="V3576" i="1"/>
  <c r="T3576" i="1"/>
  <c r="F3576" i="1"/>
  <c r="U3576" i="1"/>
  <c r="R3576" i="1"/>
  <c r="E3576" i="1"/>
  <c r="R1244" i="1"/>
  <c r="U1244" i="1"/>
  <c r="V1244" i="1"/>
  <c r="S1244" i="1"/>
  <c r="E1244" i="1"/>
  <c r="T1244" i="1"/>
  <c r="F1244" i="1"/>
  <c r="S1393" i="1"/>
  <c r="R1393" i="1"/>
  <c r="U1393" i="1"/>
  <c r="T1393" i="1"/>
  <c r="F1393" i="1"/>
  <c r="E1393" i="1"/>
  <c r="V1393" i="1"/>
  <c r="E1592" i="1"/>
  <c r="S1592" i="1"/>
  <c r="R1592" i="1"/>
  <c r="F1592" i="1"/>
  <c r="U1592" i="1"/>
  <c r="T1592" i="1"/>
  <c r="V1592" i="1"/>
  <c r="S251" i="1"/>
  <c r="R251" i="1"/>
  <c r="V251" i="1"/>
  <c r="T251" i="1"/>
  <c r="U251" i="1"/>
  <c r="F251" i="1"/>
  <c r="E251" i="1"/>
  <c r="U400" i="1"/>
  <c r="T400" i="1"/>
  <c r="S400" i="1"/>
  <c r="V400" i="1"/>
  <c r="R400" i="1"/>
  <c r="F400" i="1"/>
  <c r="E400" i="1"/>
  <c r="V599" i="1"/>
  <c r="S599" i="1"/>
  <c r="R599" i="1"/>
  <c r="U599" i="1"/>
  <c r="T599" i="1"/>
  <c r="F599" i="1"/>
  <c r="E599" i="1"/>
  <c r="B599" i="4" l="1"/>
  <c r="B400" i="4"/>
  <c r="B251" i="4"/>
  <c r="A230" i="1"/>
  <c r="AM229" i="1"/>
  <c r="I3576" i="1"/>
  <c r="K3576" i="1"/>
  <c r="K5560" i="1"/>
  <c r="I5560" i="1"/>
  <c r="I5212" i="1"/>
  <c r="K5212" i="1"/>
  <c r="I2236" i="1"/>
  <c r="K2236" i="1"/>
  <c r="K4369" i="1"/>
  <c r="I4369" i="1"/>
  <c r="K2584" i="1"/>
  <c r="I2584" i="1"/>
  <c r="I3377" i="1"/>
  <c r="K3377" i="1"/>
  <c r="I4220" i="1"/>
  <c r="K4220" i="1"/>
  <c r="I2385" i="1"/>
  <c r="K2385" i="1"/>
  <c r="K3228" i="1"/>
  <c r="I3228" i="1"/>
  <c r="I5361" i="1"/>
  <c r="K5361" i="1"/>
  <c r="K4568" i="1"/>
  <c r="I4568" i="1"/>
  <c r="Y4222" i="1"/>
  <c r="Z4221" i="1"/>
  <c r="P3574" i="1"/>
  <c r="AN3574" i="1"/>
  <c r="P5558" i="1"/>
  <c r="AN5558" i="1"/>
  <c r="Q5557" i="1"/>
  <c r="AS5557" i="1"/>
  <c r="A5154" i="1"/>
  <c r="AM5153" i="1"/>
  <c r="A2154" i="1"/>
  <c r="AM2153" i="1"/>
  <c r="P2582" i="1"/>
  <c r="AN2582" i="1"/>
  <c r="AN2383" i="1"/>
  <c r="P2383" i="1"/>
  <c r="P3375" i="1"/>
  <c r="AN3375" i="1"/>
  <c r="Z2237" i="1"/>
  <c r="Y2238" i="1"/>
  <c r="AS4565" i="1"/>
  <c r="Q4565" i="1"/>
  <c r="O5211" i="1"/>
  <c r="AR5211" i="1" s="1"/>
  <c r="M5211" i="1"/>
  <c r="AP5211" i="1" s="1"/>
  <c r="L5211" i="1"/>
  <c r="AO5211" i="1" s="1"/>
  <c r="J5211" i="1"/>
  <c r="N5211" i="1"/>
  <c r="AQ5211" i="1" s="1"/>
  <c r="Q2581" i="1"/>
  <c r="AS2581" i="1"/>
  <c r="P5359" i="1"/>
  <c r="AN5359" i="1"/>
  <c r="Y5214" i="1"/>
  <c r="Z5213" i="1"/>
  <c r="P2234" i="1"/>
  <c r="AN2234" i="1"/>
  <c r="Q3573" i="1"/>
  <c r="AS3573" i="1"/>
  <c r="Z4569" i="1"/>
  <c r="Y4570" i="1"/>
  <c r="AS4217" i="1"/>
  <c r="Q4217" i="1"/>
  <c r="Q2382" i="1"/>
  <c r="AS2382" i="1"/>
  <c r="Y4371" i="1"/>
  <c r="Z4370" i="1"/>
  <c r="J4219" i="1"/>
  <c r="O4219" i="1"/>
  <c r="AR4219" i="1" s="1"/>
  <c r="N4219" i="1"/>
  <c r="AQ4219" i="1" s="1"/>
  <c r="M4219" i="1"/>
  <c r="AP4219" i="1" s="1"/>
  <c r="L4219" i="1"/>
  <c r="AO4219" i="1" s="1"/>
  <c r="M3227" i="1"/>
  <c r="AP3227" i="1" s="1"/>
  <c r="L3227" i="1"/>
  <c r="AO3227" i="1" s="1"/>
  <c r="J3227" i="1"/>
  <c r="N3227" i="1"/>
  <c r="AQ3227" i="1" s="1"/>
  <c r="O3227" i="1"/>
  <c r="AR3227" i="1" s="1"/>
  <c r="L5559" i="1"/>
  <c r="AO5559" i="1" s="1"/>
  <c r="J5559" i="1"/>
  <c r="O5559" i="1"/>
  <c r="AR5559" i="1" s="1"/>
  <c r="N5559" i="1"/>
  <c r="AQ5559" i="1" s="1"/>
  <c r="M5559" i="1"/>
  <c r="AP5559" i="1" s="1"/>
  <c r="J4368" i="1"/>
  <c r="O4368" i="1"/>
  <c r="AR4368" i="1" s="1"/>
  <c r="N4368" i="1"/>
  <c r="AQ4368" i="1" s="1"/>
  <c r="M4368" i="1"/>
  <c r="AP4368" i="1" s="1"/>
  <c r="L4368" i="1"/>
  <c r="AO4368" i="1" s="1"/>
  <c r="Y3379" i="1"/>
  <c r="Z3378" i="1"/>
  <c r="AN5210" i="1"/>
  <c r="P5210" i="1"/>
  <c r="Z2585" i="1"/>
  <c r="Y2586" i="1"/>
  <c r="Y3230" i="1"/>
  <c r="Z3229" i="1"/>
  <c r="A4154" i="1"/>
  <c r="AM4153" i="1"/>
  <c r="N3376" i="1"/>
  <c r="AQ3376" i="1" s="1"/>
  <c r="L3376" i="1"/>
  <c r="AO3376" i="1" s="1"/>
  <c r="J3376" i="1"/>
  <c r="O3376" i="1"/>
  <c r="AR3376" i="1" s="1"/>
  <c r="M3376" i="1"/>
  <c r="AP3376" i="1" s="1"/>
  <c r="Y2387" i="1"/>
  <c r="Z2386" i="1"/>
  <c r="AS4366" i="1"/>
  <c r="Q4366" i="1"/>
  <c r="Q3374" i="1"/>
  <c r="AS3374" i="1"/>
  <c r="Z5561" i="1"/>
  <c r="Y5562" i="1"/>
  <c r="P4367" i="1"/>
  <c r="AN4367" i="1"/>
  <c r="Q3225" i="1"/>
  <c r="AS3225" i="1"/>
  <c r="AN4218" i="1"/>
  <c r="P4218" i="1"/>
  <c r="O3575" i="1"/>
  <c r="AR3575" i="1" s="1"/>
  <c r="M3575" i="1"/>
  <c r="AP3575" i="1" s="1"/>
  <c r="L3575" i="1"/>
  <c r="AO3575" i="1" s="1"/>
  <c r="J3575" i="1"/>
  <c r="N3575" i="1"/>
  <c r="AQ3575" i="1" s="1"/>
  <c r="O2235" i="1"/>
  <c r="AR2235" i="1" s="1"/>
  <c r="M2235" i="1"/>
  <c r="AP2235" i="1" s="1"/>
  <c r="N2235" i="1"/>
  <c r="AQ2235" i="1" s="1"/>
  <c r="L2235" i="1"/>
  <c r="AO2235" i="1" s="1"/>
  <c r="J2235" i="1"/>
  <c r="AS5358" i="1"/>
  <c r="Q5358" i="1"/>
  <c r="J5360" i="1"/>
  <c r="O5360" i="1"/>
  <c r="AR5360" i="1" s="1"/>
  <c r="N5360" i="1"/>
  <c r="AQ5360" i="1" s="1"/>
  <c r="M5360" i="1"/>
  <c r="AP5360" i="1" s="1"/>
  <c r="L5360" i="1"/>
  <c r="AO5360" i="1" s="1"/>
  <c r="AN4566" i="1"/>
  <c r="P4566" i="1"/>
  <c r="P3226" i="1"/>
  <c r="AN3226" i="1"/>
  <c r="Z3577" i="1"/>
  <c r="Y3578" i="1"/>
  <c r="AS2233" i="1"/>
  <c r="Q2233" i="1"/>
  <c r="A3154" i="1"/>
  <c r="AM3153" i="1"/>
  <c r="Q5209" i="1"/>
  <c r="AS5209" i="1"/>
  <c r="A1154" i="1"/>
  <c r="AM1153" i="1"/>
  <c r="Z5362" i="1"/>
  <c r="Y5363" i="1"/>
  <c r="L2583" i="1"/>
  <c r="AO2583" i="1" s="1"/>
  <c r="J2583" i="1"/>
  <c r="O2583" i="1"/>
  <c r="AR2583" i="1" s="1"/>
  <c r="N2583" i="1"/>
  <c r="AQ2583" i="1" s="1"/>
  <c r="M2583" i="1"/>
  <c r="AP2583" i="1" s="1"/>
  <c r="L4567" i="1"/>
  <c r="AO4567" i="1" s="1"/>
  <c r="J4567" i="1"/>
  <c r="O4567" i="1"/>
  <c r="AR4567" i="1" s="1"/>
  <c r="M4567" i="1"/>
  <c r="AP4567" i="1" s="1"/>
  <c r="N4567" i="1"/>
  <c r="AQ4567" i="1" s="1"/>
  <c r="M2384" i="1"/>
  <c r="AP2384" i="1" s="1"/>
  <c r="N2384" i="1"/>
  <c r="AQ2384" i="1" s="1"/>
  <c r="L2384" i="1"/>
  <c r="AO2384" i="1" s="1"/>
  <c r="O2384" i="1"/>
  <c r="AR2384" i="1" s="1"/>
  <c r="J2384" i="1"/>
  <c r="K1592" i="1"/>
  <c r="I1592" i="1"/>
  <c r="I1393" i="1"/>
  <c r="K1393" i="1"/>
  <c r="K1244" i="1"/>
  <c r="I1244" i="1"/>
  <c r="AN1242" i="1"/>
  <c r="P1242" i="1"/>
  <c r="Y1246" i="1"/>
  <c r="Z1245" i="1"/>
  <c r="AN1590" i="1"/>
  <c r="P1590" i="1"/>
  <c r="Y1594" i="1"/>
  <c r="Z1593" i="1"/>
  <c r="Y1395" i="1"/>
  <c r="Z1394" i="1"/>
  <c r="N1243" i="1"/>
  <c r="AQ1243" i="1" s="1"/>
  <c r="M1243" i="1"/>
  <c r="AP1243" i="1" s="1"/>
  <c r="L1243" i="1"/>
  <c r="AO1243" i="1" s="1"/>
  <c r="J1243" i="1"/>
  <c r="O1243" i="1"/>
  <c r="AR1243" i="1" s="1"/>
  <c r="Q1589" i="1"/>
  <c r="AS1589" i="1"/>
  <c r="J1591" i="1"/>
  <c r="N1591" i="1"/>
  <c r="AQ1591" i="1" s="1"/>
  <c r="M1591" i="1"/>
  <c r="AP1591" i="1" s="1"/>
  <c r="L1591" i="1"/>
  <c r="AO1591" i="1" s="1"/>
  <c r="O1591" i="1"/>
  <c r="AR1591" i="1" s="1"/>
  <c r="Q1241" i="1"/>
  <c r="AS1241" i="1"/>
  <c r="Q1390" i="1"/>
  <c r="AS1390" i="1"/>
  <c r="AN1391" i="1"/>
  <c r="P1391" i="1"/>
  <c r="O1392" i="1"/>
  <c r="AR1392" i="1" s="1"/>
  <c r="M1392" i="1"/>
  <c r="AP1392" i="1" s="1"/>
  <c r="N1392" i="1"/>
  <c r="AQ1392" i="1" s="1"/>
  <c r="J1392" i="1"/>
  <c r="L1392" i="1"/>
  <c r="AO1392" i="1" s="1"/>
  <c r="Q596" i="1"/>
  <c r="Q397" i="1"/>
  <c r="Q248" i="1"/>
  <c r="AN250" i="1"/>
  <c r="AN399" i="1"/>
  <c r="AN598" i="1"/>
  <c r="K599" i="1"/>
  <c r="K400" i="1"/>
  <c r="K251" i="1"/>
  <c r="I599" i="1"/>
  <c r="J599" i="1" s="1"/>
  <c r="I400" i="1"/>
  <c r="J400" i="1" s="1"/>
  <c r="I251" i="1"/>
  <c r="J251" i="1" s="1"/>
  <c r="AS596" i="1"/>
  <c r="AS397" i="1"/>
  <c r="AS248" i="1"/>
  <c r="P597" i="1"/>
  <c r="P398" i="1"/>
  <c r="P249" i="1"/>
  <c r="L250" i="1"/>
  <c r="AO250" i="1" s="1"/>
  <c r="M250" i="1"/>
  <c r="AP250" i="1" s="1"/>
  <c r="N250" i="1"/>
  <c r="AQ250" i="1" s="1"/>
  <c r="O250" i="1"/>
  <c r="AR250" i="1" s="1"/>
  <c r="Y402" i="1"/>
  <c r="Z401" i="1"/>
  <c r="O598" i="1"/>
  <c r="AR598" i="1" s="1"/>
  <c r="M598" i="1"/>
  <c r="AP598" i="1" s="1"/>
  <c r="N598" i="1"/>
  <c r="AQ598" i="1" s="1"/>
  <c r="L598" i="1"/>
  <c r="AO598" i="1" s="1"/>
  <c r="Z600" i="1"/>
  <c r="Y601" i="1"/>
  <c r="O399" i="1"/>
  <c r="AR399" i="1" s="1"/>
  <c r="N399" i="1"/>
  <c r="AQ399" i="1" s="1"/>
  <c r="M399" i="1"/>
  <c r="AP399" i="1" s="1"/>
  <c r="L399" i="1"/>
  <c r="AO399" i="1" s="1"/>
  <c r="R3378" i="1"/>
  <c r="F3378" i="1"/>
  <c r="E3378" i="1"/>
  <c r="T3378" i="1"/>
  <c r="S3378" i="1"/>
  <c r="U3378" i="1"/>
  <c r="V3378" i="1"/>
  <c r="R3229" i="1"/>
  <c r="U3229" i="1"/>
  <c r="T3229" i="1"/>
  <c r="F3229" i="1"/>
  <c r="V3229" i="1"/>
  <c r="S3229" i="1"/>
  <c r="E3229" i="1"/>
  <c r="V5561" i="1"/>
  <c r="R5561" i="1"/>
  <c r="U5561" i="1"/>
  <c r="E5561" i="1"/>
  <c r="T5561" i="1"/>
  <c r="S5561" i="1"/>
  <c r="F5561" i="1"/>
  <c r="R4221" i="1"/>
  <c r="U4221" i="1"/>
  <c r="S4221" i="1"/>
  <c r="F4221" i="1"/>
  <c r="T4221" i="1"/>
  <c r="V4221" i="1"/>
  <c r="E4221" i="1"/>
  <c r="F2386" i="1"/>
  <c r="U2386" i="1"/>
  <c r="T2386" i="1"/>
  <c r="V2386" i="1"/>
  <c r="S2386" i="1"/>
  <c r="E2386" i="1"/>
  <c r="R2386" i="1"/>
  <c r="T2585" i="1"/>
  <c r="R2585" i="1"/>
  <c r="V2585" i="1"/>
  <c r="S2585" i="1"/>
  <c r="U2585" i="1"/>
  <c r="E2585" i="1"/>
  <c r="F2585" i="1"/>
  <c r="V5362" i="1"/>
  <c r="F5362" i="1"/>
  <c r="T5362" i="1"/>
  <c r="U5362" i="1"/>
  <c r="E5362" i="1"/>
  <c r="S5362" i="1"/>
  <c r="R5362" i="1"/>
  <c r="S2237" i="1"/>
  <c r="V2237" i="1"/>
  <c r="R2237" i="1"/>
  <c r="T2237" i="1"/>
  <c r="E2237" i="1"/>
  <c r="F2237" i="1"/>
  <c r="U2237" i="1"/>
  <c r="V5213" i="1"/>
  <c r="T5213" i="1"/>
  <c r="E5213" i="1"/>
  <c r="U5213" i="1"/>
  <c r="S5213" i="1"/>
  <c r="F5213" i="1"/>
  <c r="R5213" i="1"/>
  <c r="V4569" i="1"/>
  <c r="R4569" i="1"/>
  <c r="S4569" i="1"/>
  <c r="F4569" i="1"/>
  <c r="U4569" i="1"/>
  <c r="E4569" i="1"/>
  <c r="T4569" i="1"/>
  <c r="F4370" i="1"/>
  <c r="V4370" i="1"/>
  <c r="S4370" i="1"/>
  <c r="T4370" i="1"/>
  <c r="E4370" i="1"/>
  <c r="R4370" i="1"/>
  <c r="U4370" i="1"/>
  <c r="V3577" i="1"/>
  <c r="F3577" i="1"/>
  <c r="U3577" i="1"/>
  <c r="E3577" i="1"/>
  <c r="T3577" i="1"/>
  <c r="R3577" i="1"/>
  <c r="S3577" i="1"/>
  <c r="R1245" i="1"/>
  <c r="F1245" i="1"/>
  <c r="U1245" i="1"/>
  <c r="E1245" i="1"/>
  <c r="S1245" i="1"/>
  <c r="T1245" i="1"/>
  <c r="V1245" i="1"/>
  <c r="U1394" i="1"/>
  <c r="S1394" i="1"/>
  <c r="T1394" i="1"/>
  <c r="E1394" i="1"/>
  <c r="R1394" i="1"/>
  <c r="F1394" i="1"/>
  <c r="V1394" i="1"/>
  <c r="S1593" i="1"/>
  <c r="V1593" i="1"/>
  <c r="F1593" i="1"/>
  <c r="E1593" i="1"/>
  <c r="U1593" i="1"/>
  <c r="R1593" i="1"/>
  <c r="T1593" i="1"/>
  <c r="S600" i="1"/>
  <c r="R600" i="1"/>
  <c r="V600" i="1"/>
  <c r="U600" i="1"/>
  <c r="T600" i="1"/>
  <c r="F600" i="1"/>
  <c r="E600" i="1"/>
  <c r="R401" i="1"/>
  <c r="V401" i="1"/>
  <c r="T401" i="1"/>
  <c r="U401" i="1"/>
  <c r="S401" i="1"/>
  <c r="F401" i="1"/>
  <c r="E401" i="1"/>
  <c r="B401" i="4" l="1"/>
  <c r="B600" i="4"/>
  <c r="A231" i="1"/>
  <c r="AM230" i="1"/>
  <c r="I3577" i="1"/>
  <c r="K3577" i="1"/>
  <c r="K4370" i="1"/>
  <c r="I4370" i="1"/>
  <c r="K4569" i="1"/>
  <c r="I4569" i="1"/>
  <c r="I5213" i="1"/>
  <c r="K5213" i="1"/>
  <c r="I2237" i="1"/>
  <c r="K2237" i="1"/>
  <c r="I5362" i="1"/>
  <c r="K5362" i="1"/>
  <c r="I2585" i="1"/>
  <c r="K2585" i="1"/>
  <c r="I2386" i="1"/>
  <c r="K2386" i="1"/>
  <c r="I4221" i="1"/>
  <c r="K4221" i="1"/>
  <c r="K5561" i="1"/>
  <c r="I5561" i="1"/>
  <c r="K3229" i="1"/>
  <c r="I3229" i="1"/>
  <c r="I3378" i="1"/>
  <c r="K3378" i="1"/>
  <c r="AN2235" i="1"/>
  <c r="P2235" i="1"/>
  <c r="Y5563" i="1"/>
  <c r="Z5562" i="1"/>
  <c r="A4155" i="1"/>
  <c r="AM4154" i="1"/>
  <c r="P4368" i="1"/>
  <c r="AN4368" i="1"/>
  <c r="AN4219" i="1"/>
  <c r="P4219" i="1"/>
  <c r="A1155" i="1"/>
  <c r="AM1154" i="1"/>
  <c r="Z3578" i="1"/>
  <c r="Y3579" i="1"/>
  <c r="Q4218" i="1"/>
  <c r="AS4218" i="1"/>
  <c r="Y4571" i="1"/>
  <c r="Z4570" i="1"/>
  <c r="AN5211" i="1"/>
  <c r="P5211" i="1"/>
  <c r="M4568" i="1"/>
  <c r="AP4568" i="1" s="1"/>
  <c r="L4568" i="1"/>
  <c r="AO4568" i="1" s="1"/>
  <c r="O4568" i="1"/>
  <c r="AR4568" i="1" s="1"/>
  <c r="N4568" i="1"/>
  <c r="AQ4568" i="1" s="1"/>
  <c r="J4568" i="1"/>
  <c r="P4567" i="1"/>
  <c r="AN4567" i="1"/>
  <c r="AS4566" i="1"/>
  <c r="Q4566" i="1"/>
  <c r="AN3575" i="1"/>
  <c r="P3575" i="1"/>
  <c r="AN2583" i="1"/>
  <c r="P2583" i="1"/>
  <c r="Z3230" i="1"/>
  <c r="Y3231" i="1"/>
  <c r="Y3380" i="1"/>
  <c r="Z3379" i="1"/>
  <c r="Z2238" i="1"/>
  <c r="Y2239" i="1"/>
  <c r="Q2582" i="1"/>
  <c r="AS2582" i="1"/>
  <c r="Q5558" i="1"/>
  <c r="AS5558" i="1"/>
  <c r="N4220" i="1"/>
  <c r="AQ4220" i="1" s="1"/>
  <c r="M4220" i="1"/>
  <c r="AP4220" i="1" s="1"/>
  <c r="O4220" i="1"/>
  <c r="AR4220" i="1" s="1"/>
  <c r="L4220" i="1"/>
  <c r="AO4220" i="1" s="1"/>
  <c r="J4220" i="1"/>
  <c r="O2236" i="1"/>
  <c r="AR2236" i="1" s="1"/>
  <c r="M2236" i="1"/>
  <c r="AP2236" i="1" s="1"/>
  <c r="J2236" i="1"/>
  <c r="L2236" i="1"/>
  <c r="AO2236" i="1" s="1"/>
  <c r="N2236" i="1"/>
  <c r="AQ2236" i="1" s="1"/>
  <c r="P2384" i="1"/>
  <c r="AN2384" i="1"/>
  <c r="A3155" i="1"/>
  <c r="AM3154" i="1"/>
  <c r="AN5360" i="1"/>
  <c r="P5360" i="1"/>
  <c r="P3376" i="1"/>
  <c r="AN3376" i="1"/>
  <c r="Y2587" i="1"/>
  <c r="Z2586" i="1"/>
  <c r="P5559" i="1"/>
  <c r="AN5559" i="1"/>
  <c r="Z4371" i="1"/>
  <c r="Y4372" i="1"/>
  <c r="Z5214" i="1"/>
  <c r="Y5215" i="1"/>
  <c r="Z5363" i="1"/>
  <c r="Y5364" i="1"/>
  <c r="Q3226" i="1"/>
  <c r="AS3226" i="1"/>
  <c r="A2155" i="1"/>
  <c r="AM2154" i="1"/>
  <c r="J5361" i="1"/>
  <c r="N5361" i="1"/>
  <c r="AQ5361" i="1" s="1"/>
  <c r="M5361" i="1"/>
  <c r="AP5361" i="1" s="1"/>
  <c r="L5361" i="1"/>
  <c r="AO5361" i="1" s="1"/>
  <c r="O5361" i="1"/>
  <c r="AR5361" i="1" s="1"/>
  <c r="N3377" i="1"/>
  <c r="AQ3377" i="1" s="1"/>
  <c r="O3377" i="1"/>
  <c r="AR3377" i="1" s="1"/>
  <c r="M3377" i="1"/>
  <c r="AP3377" i="1" s="1"/>
  <c r="L3377" i="1"/>
  <c r="AO3377" i="1" s="1"/>
  <c r="J3377" i="1"/>
  <c r="O5212" i="1"/>
  <c r="AR5212" i="1" s="1"/>
  <c r="N5212" i="1"/>
  <c r="AQ5212" i="1" s="1"/>
  <c r="L5212" i="1"/>
  <c r="AO5212" i="1" s="1"/>
  <c r="J5212" i="1"/>
  <c r="M5212" i="1"/>
  <c r="AP5212" i="1" s="1"/>
  <c r="Q3574" i="1"/>
  <c r="AS3574" i="1"/>
  <c r="M3228" i="1"/>
  <c r="AP3228" i="1" s="1"/>
  <c r="O3228" i="1"/>
  <c r="AR3228" i="1" s="1"/>
  <c r="L3228" i="1"/>
  <c r="AO3228" i="1" s="1"/>
  <c r="J3228" i="1"/>
  <c r="N3228" i="1"/>
  <c r="AQ3228" i="1" s="1"/>
  <c r="N2584" i="1"/>
  <c r="AQ2584" i="1" s="1"/>
  <c r="M2584" i="1"/>
  <c r="AP2584" i="1" s="1"/>
  <c r="J2584" i="1"/>
  <c r="L2584" i="1"/>
  <c r="AO2584" i="1" s="1"/>
  <c r="O2584" i="1"/>
  <c r="AR2584" i="1" s="1"/>
  <c r="J5560" i="1"/>
  <c r="O5560" i="1"/>
  <c r="AR5560" i="1" s="1"/>
  <c r="N5560" i="1"/>
  <c r="AQ5560" i="1" s="1"/>
  <c r="M5560" i="1"/>
  <c r="AP5560" i="1" s="1"/>
  <c r="L5560" i="1"/>
  <c r="AO5560" i="1" s="1"/>
  <c r="Q4367" i="1"/>
  <c r="AS4367" i="1"/>
  <c r="AS3375" i="1"/>
  <c r="Q3375" i="1"/>
  <c r="A5155" i="1"/>
  <c r="AM5154" i="1"/>
  <c r="AS5210" i="1"/>
  <c r="Q5210" i="1"/>
  <c r="AS2383" i="1"/>
  <c r="Q2383" i="1"/>
  <c r="Y4223" i="1"/>
  <c r="Z4222" i="1"/>
  <c r="O4369" i="1"/>
  <c r="AR4369" i="1" s="1"/>
  <c r="N4369" i="1"/>
  <c r="AQ4369" i="1" s="1"/>
  <c r="L4369" i="1"/>
  <c r="AO4369" i="1" s="1"/>
  <c r="J4369" i="1"/>
  <c r="M4369" i="1"/>
  <c r="AP4369" i="1" s="1"/>
  <c r="Q5359" i="1"/>
  <c r="AS5359" i="1"/>
  <c r="Y2388" i="1"/>
  <c r="Z2387" i="1"/>
  <c r="P3227" i="1"/>
  <c r="AN3227" i="1"/>
  <c r="Q2234" i="1"/>
  <c r="AS2234" i="1"/>
  <c r="N2385" i="1"/>
  <c r="AQ2385" i="1" s="1"/>
  <c r="M2385" i="1"/>
  <c r="AP2385" i="1" s="1"/>
  <c r="O2385" i="1"/>
  <c r="AR2385" i="1" s="1"/>
  <c r="L2385" i="1"/>
  <c r="AO2385" i="1" s="1"/>
  <c r="J2385" i="1"/>
  <c r="J3576" i="1"/>
  <c r="O3576" i="1"/>
  <c r="AR3576" i="1" s="1"/>
  <c r="N3576" i="1"/>
  <c r="AQ3576" i="1" s="1"/>
  <c r="M3576" i="1"/>
  <c r="AP3576" i="1" s="1"/>
  <c r="L3576" i="1"/>
  <c r="AO3576" i="1" s="1"/>
  <c r="K1593" i="1"/>
  <c r="I1593" i="1"/>
  <c r="I1394" i="1"/>
  <c r="K1394" i="1"/>
  <c r="K1245" i="1"/>
  <c r="I1245" i="1"/>
  <c r="Q1242" i="1"/>
  <c r="AS1242" i="1"/>
  <c r="AN1243" i="1"/>
  <c r="P1243" i="1"/>
  <c r="Z1594" i="1"/>
  <c r="Y1595" i="1"/>
  <c r="M1244" i="1"/>
  <c r="AP1244" i="1" s="1"/>
  <c r="O1244" i="1"/>
  <c r="AR1244" i="1" s="1"/>
  <c r="L1244" i="1"/>
  <c r="AO1244" i="1" s="1"/>
  <c r="J1244" i="1"/>
  <c r="N1244" i="1"/>
  <c r="AQ1244" i="1" s="1"/>
  <c r="Q1391" i="1"/>
  <c r="AS1391" i="1"/>
  <c r="Q1590" i="1"/>
  <c r="AS1590" i="1"/>
  <c r="AN1591" i="1"/>
  <c r="P1591" i="1"/>
  <c r="N1393" i="1"/>
  <c r="AQ1393" i="1" s="1"/>
  <c r="L1393" i="1"/>
  <c r="AO1393" i="1" s="1"/>
  <c r="J1393" i="1"/>
  <c r="O1393" i="1"/>
  <c r="AR1393" i="1" s="1"/>
  <c r="M1393" i="1"/>
  <c r="AP1393" i="1" s="1"/>
  <c r="Y1396" i="1"/>
  <c r="Z1395" i="1"/>
  <c r="L1592" i="1"/>
  <c r="AO1592" i="1" s="1"/>
  <c r="O1592" i="1"/>
  <c r="AR1592" i="1" s="1"/>
  <c r="M1592" i="1"/>
  <c r="AP1592" i="1" s="1"/>
  <c r="J1592" i="1"/>
  <c r="N1592" i="1"/>
  <c r="AQ1592" i="1" s="1"/>
  <c r="AN1392" i="1"/>
  <c r="P1392" i="1"/>
  <c r="Z1246" i="1"/>
  <c r="Y1247" i="1"/>
  <c r="AN400" i="1"/>
  <c r="AN599" i="1"/>
  <c r="Q398" i="1"/>
  <c r="Q597" i="1"/>
  <c r="AS249" i="1"/>
  <c r="AN251" i="1"/>
  <c r="K401" i="1"/>
  <c r="K600" i="1"/>
  <c r="AS597" i="1"/>
  <c r="I401" i="1"/>
  <c r="J401" i="1" s="1"/>
  <c r="I600" i="1"/>
  <c r="J600" i="1" s="1"/>
  <c r="P598" i="1"/>
  <c r="P250" i="1"/>
  <c r="Q249" i="1"/>
  <c r="AS398" i="1"/>
  <c r="P399" i="1"/>
  <c r="O400" i="1"/>
  <c r="AR400" i="1" s="1"/>
  <c r="M400" i="1"/>
  <c r="AP400" i="1" s="1"/>
  <c r="L400" i="1"/>
  <c r="AO400" i="1" s="1"/>
  <c r="N400" i="1"/>
  <c r="AQ400" i="1" s="1"/>
  <c r="Y403" i="1"/>
  <c r="Z402" i="1"/>
  <c r="Z601" i="1"/>
  <c r="Y602" i="1"/>
  <c r="O599" i="1"/>
  <c r="AR599" i="1" s="1"/>
  <c r="L599" i="1"/>
  <c r="AO599" i="1" s="1"/>
  <c r="M599" i="1"/>
  <c r="AP599" i="1" s="1"/>
  <c r="N599" i="1"/>
  <c r="AQ599" i="1" s="1"/>
  <c r="L251" i="1"/>
  <c r="AO251" i="1" s="1"/>
  <c r="N251" i="1"/>
  <c r="AQ251" i="1" s="1"/>
  <c r="M251" i="1"/>
  <c r="AP251" i="1" s="1"/>
  <c r="O251" i="1"/>
  <c r="AR251" i="1" s="1"/>
  <c r="R3230" i="1"/>
  <c r="V3230" i="1"/>
  <c r="F3230" i="1"/>
  <c r="T3230" i="1"/>
  <c r="U3230" i="1"/>
  <c r="E3230" i="1"/>
  <c r="S3230" i="1"/>
  <c r="U5214" i="1"/>
  <c r="V5214" i="1"/>
  <c r="S5214" i="1"/>
  <c r="T5214" i="1"/>
  <c r="F5214" i="1"/>
  <c r="E5214" i="1"/>
  <c r="R5214" i="1"/>
  <c r="U2586" i="1"/>
  <c r="E2586" i="1"/>
  <c r="T2586" i="1"/>
  <c r="S2586" i="1"/>
  <c r="R2586" i="1"/>
  <c r="V2586" i="1"/>
  <c r="F2586" i="1"/>
  <c r="R4222" i="1"/>
  <c r="T4222" i="1"/>
  <c r="V4222" i="1"/>
  <c r="U4222" i="1"/>
  <c r="S4222" i="1"/>
  <c r="F4222" i="1"/>
  <c r="E4222" i="1"/>
  <c r="F3379" i="1"/>
  <c r="T3379" i="1"/>
  <c r="E3379" i="1"/>
  <c r="V3379" i="1"/>
  <c r="U3379" i="1"/>
  <c r="R3379" i="1"/>
  <c r="S3379" i="1"/>
  <c r="V5363" i="1"/>
  <c r="E5363" i="1"/>
  <c r="T5363" i="1"/>
  <c r="U5363" i="1"/>
  <c r="R5363" i="1"/>
  <c r="F5363" i="1"/>
  <c r="S5363" i="1"/>
  <c r="V5562" i="1"/>
  <c r="F5562" i="1"/>
  <c r="E5562" i="1"/>
  <c r="R5562" i="1"/>
  <c r="U5562" i="1"/>
  <c r="T5562" i="1"/>
  <c r="S5562" i="1"/>
  <c r="E4371" i="1"/>
  <c r="T4371" i="1"/>
  <c r="S4371" i="1"/>
  <c r="R4371" i="1"/>
  <c r="V4371" i="1"/>
  <c r="F4371" i="1"/>
  <c r="U4371" i="1"/>
  <c r="E3578" i="1"/>
  <c r="V3578" i="1"/>
  <c r="F3578" i="1"/>
  <c r="U3578" i="1"/>
  <c r="S3578" i="1"/>
  <c r="R3578" i="1"/>
  <c r="T3578" i="1"/>
  <c r="F4570" i="1"/>
  <c r="T4570" i="1"/>
  <c r="U4570" i="1"/>
  <c r="S4570" i="1"/>
  <c r="V4570" i="1"/>
  <c r="R4570" i="1"/>
  <c r="E4570" i="1"/>
  <c r="T2238" i="1"/>
  <c r="E2238" i="1"/>
  <c r="U2238" i="1"/>
  <c r="V2238" i="1"/>
  <c r="F2238" i="1"/>
  <c r="S2238" i="1"/>
  <c r="R2238" i="1"/>
  <c r="V2387" i="1"/>
  <c r="T2387" i="1"/>
  <c r="F2387" i="1"/>
  <c r="U2387" i="1"/>
  <c r="S2387" i="1"/>
  <c r="R2387" i="1"/>
  <c r="E2387" i="1"/>
  <c r="V1594" i="1"/>
  <c r="R1594" i="1"/>
  <c r="S1594" i="1"/>
  <c r="U1594" i="1"/>
  <c r="T1594" i="1"/>
  <c r="F1594" i="1"/>
  <c r="E1594" i="1"/>
  <c r="U1395" i="1"/>
  <c r="F1395" i="1"/>
  <c r="T1395" i="1"/>
  <c r="S1395" i="1"/>
  <c r="R1395" i="1"/>
  <c r="E1395" i="1"/>
  <c r="V1395" i="1"/>
  <c r="S1246" i="1"/>
  <c r="V1246" i="1"/>
  <c r="R1246" i="1"/>
  <c r="T1246" i="1"/>
  <c r="U1246" i="1"/>
  <c r="E1246" i="1"/>
  <c r="F1246" i="1"/>
  <c r="U402" i="1"/>
  <c r="T402" i="1"/>
  <c r="S402" i="1"/>
  <c r="R402" i="1"/>
  <c r="V402" i="1"/>
  <c r="F402" i="1"/>
  <c r="E402" i="1"/>
  <c r="V601" i="1"/>
  <c r="U601" i="1"/>
  <c r="T601" i="1"/>
  <c r="R601" i="1"/>
  <c r="S601" i="1"/>
  <c r="F601" i="1"/>
  <c r="E601" i="1"/>
  <c r="B601" i="4" l="1"/>
  <c r="B402" i="4"/>
  <c r="A232" i="1"/>
  <c r="AM231" i="1"/>
  <c r="I2387" i="1"/>
  <c r="K2387" i="1"/>
  <c r="K2238" i="1"/>
  <c r="I2238" i="1"/>
  <c r="I4570" i="1"/>
  <c r="K4570" i="1"/>
  <c r="I3578" i="1"/>
  <c r="K3578" i="1"/>
  <c r="I4371" i="1"/>
  <c r="K4371" i="1"/>
  <c r="K5562" i="1"/>
  <c r="I5562" i="1"/>
  <c r="K5363" i="1"/>
  <c r="I5363" i="1"/>
  <c r="K3379" i="1"/>
  <c r="I3379" i="1"/>
  <c r="K4222" i="1"/>
  <c r="I4222" i="1"/>
  <c r="I2586" i="1"/>
  <c r="K2586" i="1"/>
  <c r="K5214" i="1"/>
  <c r="I5214" i="1"/>
  <c r="K3230" i="1"/>
  <c r="I3230" i="1"/>
  <c r="Q3227" i="1"/>
  <c r="AS3227" i="1"/>
  <c r="AN4369" i="1"/>
  <c r="P4369" i="1"/>
  <c r="Y2240" i="1"/>
  <c r="Z2239" i="1"/>
  <c r="Q4567" i="1"/>
  <c r="AS4567" i="1"/>
  <c r="Z3579" i="1"/>
  <c r="Y3580" i="1"/>
  <c r="Z4372" i="1"/>
  <c r="Y4373" i="1"/>
  <c r="Q3376" i="1"/>
  <c r="AS3376" i="1"/>
  <c r="AS2583" i="1"/>
  <c r="Q2583" i="1"/>
  <c r="AN4568" i="1"/>
  <c r="P4568" i="1"/>
  <c r="A4156" i="1"/>
  <c r="AM4155" i="1"/>
  <c r="N3378" i="1"/>
  <c r="AQ3378" i="1" s="1"/>
  <c r="M3378" i="1"/>
  <c r="AP3378" i="1" s="1"/>
  <c r="L3378" i="1"/>
  <c r="AO3378" i="1" s="1"/>
  <c r="J3378" i="1"/>
  <c r="O3378" i="1"/>
  <c r="AR3378" i="1" s="1"/>
  <c r="M2386" i="1"/>
  <c r="AP2386" i="1" s="1"/>
  <c r="J2386" i="1"/>
  <c r="O2386" i="1"/>
  <c r="AR2386" i="1" s="1"/>
  <c r="L2386" i="1"/>
  <c r="AO2386" i="1" s="1"/>
  <c r="N2386" i="1"/>
  <c r="AQ2386" i="1" s="1"/>
  <c r="O5213" i="1"/>
  <c r="AR5213" i="1" s="1"/>
  <c r="N5213" i="1"/>
  <c r="AQ5213" i="1" s="1"/>
  <c r="L5213" i="1"/>
  <c r="AO5213" i="1" s="1"/>
  <c r="J5213" i="1"/>
  <c r="M5213" i="1"/>
  <c r="AP5213" i="1" s="1"/>
  <c r="P3576" i="1"/>
  <c r="AN3576" i="1"/>
  <c r="AN2385" i="1"/>
  <c r="P2385" i="1"/>
  <c r="AN2584" i="1"/>
  <c r="P2584" i="1"/>
  <c r="P3377" i="1"/>
  <c r="AN3377" i="1"/>
  <c r="Z5364" i="1"/>
  <c r="Y5365" i="1"/>
  <c r="AS5360" i="1"/>
  <c r="Q5360" i="1"/>
  <c r="Y4572" i="1"/>
  <c r="Z4571" i="1"/>
  <c r="J3229" i="1"/>
  <c r="N3229" i="1"/>
  <c r="AQ3229" i="1" s="1"/>
  <c r="M3229" i="1"/>
  <c r="AP3229" i="1" s="1"/>
  <c r="L3229" i="1"/>
  <c r="AO3229" i="1" s="1"/>
  <c r="O3229" i="1"/>
  <c r="AR3229" i="1" s="1"/>
  <c r="L4569" i="1"/>
  <c r="AO4569" i="1" s="1"/>
  <c r="J4569" i="1"/>
  <c r="O4569" i="1"/>
  <c r="AR4569" i="1" s="1"/>
  <c r="N4569" i="1"/>
  <c r="AQ4569" i="1" s="1"/>
  <c r="M4569" i="1"/>
  <c r="AP4569" i="1" s="1"/>
  <c r="Y2389" i="1"/>
  <c r="Z2388" i="1"/>
  <c r="P5361" i="1"/>
  <c r="AN5361" i="1"/>
  <c r="AS3575" i="1"/>
  <c r="Q3575" i="1"/>
  <c r="A1156" i="1"/>
  <c r="AM1155" i="1"/>
  <c r="O2585" i="1"/>
  <c r="AR2585" i="1" s="1"/>
  <c r="N2585" i="1"/>
  <c r="AQ2585" i="1" s="1"/>
  <c r="L2585" i="1"/>
  <c r="AO2585" i="1" s="1"/>
  <c r="M2585" i="1"/>
  <c r="AP2585" i="1" s="1"/>
  <c r="J2585" i="1"/>
  <c r="AS5559" i="1"/>
  <c r="Q5559" i="1"/>
  <c r="AN2236" i="1"/>
  <c r="P2236" i="1"/>
  <c r="AS4219" i="1"/>
  <c r="Q4219" i="1"/>
  <c r="Z5563" i="1"/>
  <c r="Y5564" i="1"/>
  <c r="O5561" i="1"/>
  <c r="AR5561" i="1" s="1"/>
  <c r="N5561" i="1"/>
  <c r="AQ5561" i="1" s="1"/>
  <c r="M5561" i="1"/>
  <c r="AP5561" i="1" s="1"/>
  <c r="J5561" i="1"/>
  <c r="L5561" i="1"/>
  <c r="AO5561" i="1" s="1"/>
  <c r="J4370" i="1"/>
  <c r="O4370" i="1"/>
  <c r="AR4370" i="1" s="1"/>
  <c r="N4370" i="1"/>
  <c r="AQ4370" i="1" s="1"/>
  <c r="M4370" i="1"/>
  <c r="AP4370" i="1" s="1"/>
  <c r="L4370" i="1"/>
  <c r="AO4370" i="1" s="1"/>
  <c r="A5156" i="1"/>
  <c r="AM5155" i="1"/>
  <c r="A2156" i="1"/>
  <c r="AM2155" i="1"/>
  <c r="Z5215" i="1"/>
  <c r="Y5216" i="1"/>
  <c r="A3156" i="1"/>
  <c r="AM3155" i="1"/>
  <c r="Z3380" i="1"/>
  <c r="Y3381" i="1"/>
  <c r="Q2235" i="1"/>
  <c r="AS2235" i="1"/>
  <c r="L5362" i="1"/>
  <c r="AO5362" i="1" s="1"/>
  <c r="J5362" i="1"/>
  <c r="O5362" i="1"/>
  <c r="AR5362" i="1" s="1"/>
  <c r="M5362" i="1"/>
  <c r="AP5362" i="1" s="1"/>
  <c r="N5362" i="1"/>
  <c r="AQ5362" i="1" s="1"/>
  <c r="Y4224" i="1"/>
  <c r="Z4223" i="1"/>
  <c r="P3228" i="1"/>
  <c r="AN3228" i="1"/>
  <c r="P5212" i="1"/>
  <c r="AN5212" i="1"/>
  <c r="Y2588" i="1"/>
  <c r="Z2587" i="1"/>
  <c r="Y3232" i="1"/>
  <c r="Z3231" i="1"/>
  <c r="AS5211" i="1"/>
  <c r="Q5211" i="1"/>
  <c r="AN5560" i="1"/>
  <c r="P5560" i="1"/>
  <c r="Q2384" i="1"/>
  <c r="AS2384" i="1"/>
  <c r="P4220" i="1"/>
  <c r="AN4220" i="1"/>
  <c r="Q4368" i="1"/>
  <c r="AS4368" i="1"/>
  <c r="O4221" i="1"/>
  <c r="AR4221" i="1" s="1"/>
  <c r="N4221" i="1"/>
  <c r="AQ4221" i="1" s="1"/>
  <c r="L4221" i="1"/>
  <c r="AO4221" i="1" s="1"/>
  <c r="J4221" i="1"/>
  <c r="M4221" i="1"/>
  <c r="AP4221" i="1" s="1"/>
  <c r="M2237" i="1"/>
  <c r="AP2237" i="1" s="1"/>
  <c r="O2237" i="1"/>
  <c r="AR2237" i="1" s="1"/>
  <c r="N2237" i="1"/>
  <c r="AQ2237" i="1" s="1"/>
  <c r="J2237" i="1"/>
  <c r="L2237" i="1"/>
  <c r="AO2237" i="1" s="1"/>
  <c r="O3577" i="1"/>
  <c r="AR3577" i="1" s="1"/>
  <c r="M3577" i="1"/>
  <c r="AP3577" i="1" s="1"/>
  <c r="L3577" i="1"/>
  <c r="AO3577" i="1" s="1"/>
  <c r="N3577" i="1"/>
  <c r="AQ3577" i="1" s="1"/>
  <c r="J3577" i="1"/>
  <c r="K1246" i="1"/>
  <c r="I1246" i="1"/>
  <c r="I1395" i="1"/>
  <c r="K1395" i="1"/>
  <c r="K1594" i="1"/>
  <c r="I1594" i="1"/>
  <c r="Q1591" i="1"/>
  <c r="AS1591" i="1"/>
  <c r="AS1392" i="1"/>
  <c r="Q1392" i="1"/>
  <c r="Z1396" i="1"/>
  <c r="Y1397" i="1"/>
  <c r="N1245" i="1"/>
  <c r="AQ1245" i="1" s="1"/>
  <c r="M1245" i="1"/>
  <c r="AP1245" i="1" s="1"/>
  <c r="L1245" i="1"/>
  <c r="AO1245" i="1" s="1"/>
  <c r="J1245" i="1"/>
  <c r="O1245" i="1"/>
  <c r="AR1245" i="1" s="1"/>
  <c r="AN1592" i="1"/>
  <c r="P1592" i="1"/>
  <c r="Y1596" i="1"/>
  <c r="Z1595" i="1"/>
  <c r="AN1393" i="1"/>
  <c r="P1393" i="1"/>
  <c r="L1394" i="1"/>
  <c r="AO1394" i="1" s="1"/>
  <c r="J1394" i="1"/>
  <c r="M1394" i="1"/>
  <c r="AP1394" i="1" s="1"/>
  <c r="O1394" i="1"/>
  <c r="AR1394" i="1" s="1"/>
  <c r="N1394" i="1"/>
  <c r="AQ1394" i="1" s="1"/>
  <c r="AS1243" i="1"/>
  <c r="Q1243" i="1"/>
  <c r="M1593" i="1"/>
  <c r="AP1593" i="1" s="1"/>
  <c r="J1593" i="1"/>
  <c r="N1593" i="1"/>
  <c r="AQ1593" i="1" s="1"/>
  <c r="O1593" i="1"/>
  <c r="AR1593" i="1" s="1"/>
  <c r="L1593" i="1"/>
  <c r="AO1593" i="1" s="1"/>
  <c r="Z1247" i="1"/>
  <c r="Y1248" i="1"/>
  <c r="AN1244" i="1"/>
  <c r="P1244" i="1"/>
  <c r="Q598" i="1"/>
  <c r="Q399" i="1"/>
  <c r="AS250" i="1"/>
  <c r="AN600" i="1"/>
  <c r="AN401" i="1"/>
  <c r="K601" i="1"/>
  <c r="K402" i="1"/>
  <c r="I601" i="1"/>
  <c r="J601" i="1" s="1"/>
  <c r="I402" i="1"/>
  <c r="J402" i="1" s="1"/>
  <c r="AS399" i="1"/>
  <c r="Q250" i="1"/>
  <c r="AS598" i="1"/>
  <c r="P400" i="1"/>
  <c r="P251" i="1"/>
  <c r="P599" i="1"/>
  <c r="Z602" i="1"/>
  <c r="Y603" i="1"/>
  <c r="L600" i="1"/>
  <c r="AO600" i="1" s="1"/>
  <c r="N600" i="1"/>
  <c r="AQ600" i="1" s="1"/>
  <c r="O600" i="1"/>
  <c r="AR600" i="1" s="1"/>
  <c r="M600" i="1"/>
  <c r="AP600" i="1" s="1"/>
  <c r="Y404" i="1"/>
  <c r="Z403" i="1"/>
  <c r="N401" i="1"/>
  <c r="AQ401" i="1" s="1"/>
  <c r="O401" i="1"/>
  <c r="AR401" i="1" s="1"/>
  <c r="M401" i="1"/>
  <c r="AP401" i="1" s="1"/>
  <c r="L401" i="1"/>
  <c r="AO401" i="1" s="1"/>
  <c r="F5364" i="1"/>
  <c r="T5364" i="1"/>
  <c r="S5364" i="1"/>
  <c r="V5364" i="1"/>
  <c r="R5364" i="1"/>
  <c r="U5364" i="1"/>
  <c r="E5364" i="1"/>
  <c r="R3231" i="1"/>
  <c r="E3231" i="1"/>
  <c r="F3231" i="1"/>
  <c r="T3231" i="1"/>
  <c r="V3231" i="1"/>
  <c r="U3231" i="1"/>
  <c r="S3231" i="1"/>
  <c r="R3380" i="1"/>
  <c r="U3380" i="1"/>
  <c r="V3380" i="1"/>
  <c r="F3380" i="1"/>
  <c r="E3380" i="1"/>
  <c r="T3380" i="1"/>
  <c r="S3380" i="1"/>
  <c r="F3579" i="1"/>
  <c r="R3579" i="1"/>
  <c r="V3579" i="1"/>
  <c r="E3579" i="1"/>
  <c r="S3579" i="1"/>
  <c r="T3579" i="1"/>
  <c r="U3579" i="1"/>
  <c r="R2388" i="1"/>
  <c r="S2388" i="1"/>
  <c r="F2388" i="1"/>
  <c r="E2388" i="1"/>
  <c r="V2388" i="1"/>
  <c r="T2388" i="1"/>
  <c r="U2388" i="1"/>
  <c r="F4372" i="1"/>
  <c r="S4372" i="1"/>
  <c r="T4372" i="1"/>
  <c r="U4372" i="1"/>
  <c r="R4372" i="1"/>
  <c r="V4372" i="1"/>
  <c r="E4372" i="1"/>
  <c r="U2587" i="1"/>
  <c r="E2587" i="1"/>
  <c r="T2587" i="1"/>
  <c r="R2587" i="1"/>
  <c r="S2587" i="1"/>
  <c r="V2587" i="1"/>
  <c r="F2587" i="1"/>
  <c r="S2239" i="1"/>
  <c r="R2239" i="1"/>
  <c r="F2239" i="1"/>
  <c r="T2239" i="1"/>
  <c r="V2239" i="1"/>
  <c r="E2239" i="1"/>
  <c r="U2239" i="1"/>
  <c r="U4571" i="1"/>
  <c r="E4571" i="1"/>
  <c r="F4571" i="1"/>
  <c r="T4571" i="1"/>
  <c r="R4571" i="1"/>
  <c r="V4571" i="1"/>
  <c r="S4571" i="1"/>
  <c r="V5563" i="1"/>
  <c r="F5563" i="1"/>
  <c r="E5563" i="1"/>
  <c r="U5563" i="1"/>
  <c r="T5563" i="1"/>
  <c r="S5563" i="1"/>
  <c r="R5563" i="1"/>
  <c r="T5215" i="1"/>
  <c r="U5215" i="1"/>
  <c r="E5215" i="1"/>
  <c r="S5215" i="1"/>
  <c r="R5215" i="1"/>
  <c r="V5215" i="1"/>
  <c r="F5215" i="1"/>
  <c r="T4223" i="1"/>
  <c r="E4223" i="1"/>
  <c r="U4223" i="1"/>
  <c r="R4223" i="1"/>
  <c r="F4223" i="1"/>
  <c r="S4223" i="1"/>
  <c r="V4223" i="1"/>
  <c r="R1396" i="1"/>
  <c r="V1396" i="1"/>
  <c r="T1396" i="1"/>
  <c r="F1396" i="1"/>
  <c r="U1396" i="1"/>
  <c r="S1396" i="1"/>
  <c r="E1396" i="1"/>
  <c r="S1247" i="1"/>
  <c r="F1247" i="1"/>
  <c r="R1247" i="1"/>
  <c r="V1247" i="1"/>
  <c r="U1247" i="1"/>
  <c r="E1247" i="1"/>
  <c r="T1247" i="1"/>
  <c r="R1595" i="1"/>
  <c r="U1595" i="1"/>
  <c r="T1595" i="1"/>
  <c r="V1595" i="1"/>
  <c r="F1595" i="1"/>
  <c r="E1595" i="1"/>
  <c r="S1595" i="1"/>
  <c r="T602" i="1"/>
  <c r="S602" i="1"/>
  <c r="V602" i="1"/>
  <c r="R602" i="1"/>
  <c r="U602" i="1"/>
  <c r="F602" i="1"/>
  <c r="E602" i="1"/>
  <c r="V403" i="1"/>
  <c r="U403" i="1"/>
  <c r="T403" i="1"/>
  <c r="R403" i="1"/>
  <c r="S403" i="1"/>
  <c r="F403" i="1"/>
  <c r="E403" i="1"/>
  <c r="B403" i="4" l="1"/>
  <c r="B602" i="4"/>
  <c r="A233" i="1"/>
  <c r="AM232" i="1"/>
  <c r="K4223" i="1"/>
  <c r="I4223" i="1"/>
  <c r="I5215" i="1"/>
  <c r="K5215" i="1"/>
  <c r="K5563" i="1"/>
  <c r="I5563" i="1"/>
  <c r="K4571" i="1"/>
  <c r="I4571" i="1"/>
  <c r="K2239" i="1"/>
  <c r="I2239" i="1"/>
  <c r="I2587" i="1"/>
  <c r="K2587" i="1"/>
  <c r="K4372" i="1"/>
  <c r="I4372" i="1"/>
  <c r="K2388" i="1"/>
  <c r="I2388" i="1"/>
  <c r="K3579" i="1"/>
  <c r="I3579" i="1"/>
  <c r="I3380" i="1"/>
  <c r="K3380" i="1"/>
  <c r="K3231" i="1"/>
  <c r="I3231" i="1"/>
  <c r="K5364" i="1"/>
  <c r="I5364" i="1"/>
  <c r="Q3576" i="1"/>
  <c r="AS3576" i="1"/>
  <c r="N3230" i="1"/>
  <c r="AQ3230" i="1" s="1"/>
  <c r="J3230" i="1"/>
  <c r="O3230" i="1"/>
  <c r="AR3230" i="1" s="1"/>
  <c r="M3230" i="1"/>
  <c r="AP3230" i="1" s="1"/>
  <c r="L3230" i="1"/>
  <c r="AO3230" i="1" s="1"/>
  <c r="M3379" i="1"/>
  <c r="AP3379" i="1" s="1"/>
  <c r="J3379" i="1"/>
  <c r="O3379" i="1"/>
  <c r="AR3379" i="1" s="1"/>
  <c r="L3379" i="1"/>
  <c r="AO3379" i="1" s="1"/>
  <c r="N3379" i="1"/>
  <c r="AQ3379" i="1" s="1"/>
  <c r="AN4221" i="1"/>
  <c r="P4221" i="1"/>
  <c r="Y5217" i="1"/>
  <c r="Z5216" i="1"/>
  <c r="AN4569" i="1"/>
  <c r="P4569" i="1"/>
  <c r="P2386" i="1"/>
  <c r="AN2386" i="1"/>
  <c r="A4157" i="1"/>
  <c r="AM4156" i="1"/>
  <c r="Z4373" i="1"/>
  <c r="Y4374" i="1"/>
  <c r="J3578" i="1"/>
  <c r="O3578" i="1"/>
  <c r="AR3578" i="1" s="1"/>
  <c r="N3578" i="1"/>
  <c r="AQ3578" i="1" s="1"/>
  <c r="M3578" i="1"/>
  <c r="AP3578" i="1" s="1"/>
  <c r="L3578" i="1"/>
  <c r="AO3578" i="1" s="1"/>
  <c r="Z2588" i="1"/>
  <c r="Y2589" i="1"/>
  <c r="A2157" i="1"/>
  <c r="AM2156" i="1"/>
  <c r="Z5564" i="1"/>
  <c r="Y5565" i="1"/>
  <c r="Q5560" i="1"/>
  <c r="AS5560" i="1"/>
  <c r="Z4224" i="1"/>
  <c r="Y4225" i="1"/>
  <c r="Y3382" i="1"/>
  <c r="Z3381" i="1"/>
  <c r="P4370" i="1"/>
  <c r="AN4370" i="1"/>
  <c r="Q5361" i="1"/>
  <c r="AS5361" i="1"/>
  <c r="AS3377" i="1"/>
  <c r="Q3377" i="1"/>
  <c r="P5213" i="1"/>
  <c r="AN5213" i="1"/>
  <c r="AS4568" i="1"/>
  <c r="Q4568" i="1"/>
  <c r="J5214" i="1"/>
  <c r="O5214" i="1"/>
  <c r="AR5214" i="1" s="1"/>
  <c r="M5214" i="1"/>
  <c r="AP5214" i="1" s="1"/>
  <c r="N5214" i="1"/>
  <c r="AQ5214" i="1" s="1"/>
  <c r="L5214" i="1"/>
  <c r="AO5214" i="1" s="1"/>
  <c r="L5363" i="1"/>
  <c r="AO5363" i="1" s="1"/>
  <c r="J5363" i="1"/>
  <c r="O5363" i="1"/>
  <c r="AR5363" i="1" s="1"/>
  <c r="N5363" i="1"/>
  <c r="AQ5363" i="1" s="1"/>
  <c r="M5363" i="1"/>
  <c r="AP5363" i="1" s="1"/>
  <c r="Y4573" i="1"/>
  <c r="Z4572" i="1"/>
  <c r="Q2584" i="1"/>
  <c r="AS2584" i="1"/>
  <c r="Z2240" i="1"/>
  <c r="Y2241" i="1"/>
  <c r="M4570" i="1"/>
  <c r="AP4570" i="1" s="1"/>
  <c r="L4570" i="1"/>
  <c r="AO4570" i="1" s="1"/>
  <c r="O4570" i="1"/>
  <c r="AR4570" i="1" s="1"/>
  <c r="J4570" i="1"/>
  <c r="N4570" i="1"/>
  <c r="AQ4570" i="1" s="1"/>
  <c r="P5561" i="1"/>
  <c r="AN5561" i="1"/>
  <c r="A1157" i="1"/>
  <c r="AM1156" i="1"/>
  <c r="P3378" i="1"/>
  <c r="AN3378" i="1"/>
  <c r="Z3580" i="1"/>
  <c r="Y3581" i="1"/>
  <c r="AS4369" i="1"/>
  <c r="Q4369" i="1"/>
  <c r="O5562" i="1"/>
  <c r="AR5562" i="1" s="1"/>
  <c r="N5562" i="1"/>
  <c r="AQ5562" i="1" s="1"/>
  <c r="M5562" i="1"/>
  <c r="AP5562" i="1" s="1"/>
  <c r="L5562" i="1"/>
  <c r="AO5562" i="1" s="1"/>
  <c r="J5562" i="1"/>
  <c r="N2238" i="1"/>
  <c r="AQ2238" i="1" s="1"/>
  <c r="M2238" i="1"/>
  <c r="AP2238" i="1" s="1"/>
  <c r="J2238" i="1"/>
  <c r="O2238" i="1"/>
  <c r="AR2238" i="1" s="1"/>
  <c r="L2238" i="1"/>
  <c r="AO2238" i="1" s="1"/>
  <c r="Z2389" i="1"/>
  <c r="Y2390" i="1"/>
  <c r="AS2385" i="1"/>
  <c r="Q2385" i="1"/>
  <c r="N2586" i="1"/>
  <c r="AQ2586" i="1" s="1"/>
  <c r="M2586" i="1"/>
  <c r="AP2586" i="1" s="1"/>
  <c r="L2586" i="1"/>
  <c r="AO2586" i="1" s="1"/>
  <c r="O2586" i="1"/>
  <c r="AR2586" i="1" s="1"/>
  <c r="J2586" i="1"/>
  <c r="P2237" i="1"/>
  <c r="AN2237" i="1"/>
  <c r="P3577" i="1"/>
  <c r="AN3577" i="1"/>
  <c r="Q5212" i="1"/>
  <c r="AS5212" i="1"/>
  <c r="A5157" i="1"/>
  <c r="AM5156" i="1"/>
  <c r="Z5365" i="1"/>
  <c r="Y5366" i="1"/>
  <c r="O4222" i="1"/>
  <c r="AR4222" i="1" s="1"/>
  <c r="N4222" i="1"/>
  <c r="AQ4222" i="1" s="1"/>
  <c r="M4222" i="1"/>
  <c r="AP4222" i="1" s="1"/>
  <c r="J4222" i="1"/>
  <c r="L4222" i="1"/>
  <c r="AO4222" i="1" s="1"/>
  <c r="P5362" i="1"/>
  <c r="AN5362" i="1"/>
  <c r="A3157" i="1"/>
  <c r="AM3156" i="1"/>
  <c r="AN2585" i="1"/>
  <c r="P2585" i="1"/>
  <c r="AS4220" i="1"/>
  <c r="Q4220" i="1"/>
  <c r="Y3233" i="1"/>
  <c r="Z3232" i="1"/>
  <c r="Q3228" i="1"/>
  <c r="AS3228" i="1"/>
  <c r="AS2236" i="1"/>
  <c r="Q2236" i="1"/>
  <c r="P3229" i="1"/>
  <c r="AN3229" i="1"/>
  <c r="J4371" i="1"/>
  <c r="O4371" i="1"/>
  <c r="AR4371" i="1" s="1"/>
  <c r="N4371" i="1"/>
  <c r="AQ4371" i="1" s="1"/>
  <c r="M4371" i="1"/>
  <c r="AP4371" i="1" s="1"/>
  <c r="L4371" i="1"/>
  <c r="AO4371" i="1" s="1"/>
  <c r="J2387" i="1"/>
  <c r="L2387" i="1"/>
  <c r="AO2387" i="1" s="1"/>
  <c r="O2387" i="1"/>
  <c r="AR2387" i="1" s="1"/>
  <c r="M2387" i="1"/>
  <c r="AP2387" i="1" s="1"/>
  <c r="N2387" i="1"/>
  <c r="AQ2387" i="1" s="1"/>
  <c r="K1595" i="1"/>
  <c r="I1595" i="1"/>
  <c r="I1247" i="1"/>
  <c r="K1247" i="1"/>
  <c r="K1396" i="1"/>
  <c r="I1396" i="1"/>
  <c r="Z1248" i="1"/>
  <c r="Y1249" i="1"/>
  <c r="Y1597" i="1"/>
  <c r="Z1596" i="1"/>
  <c r="O1594" i="1"/>
  <c r="AR1594" i="1" s="1"/>
  <c r="J1594" i="1"/>
  <c r="N1594" i="1"/>
  <c r="AQ1594" i="1" s="1"/>
  <c r="L1594" i="1"/>
  <c r="AO1594" i="1" s="1"/>
  <c r="M1594" i="1"/>
  <c r="AP1594" i="1" s="1"/>
  <c r="Y1398" i="1"/>
  <c r="Z1397" i="1"/>
  <c r="AS1592" i="1"/>
  <c r="Q1592" i="1"/>
  <c r="AN1394" i="1"/>
  <c r="P1394" i="1"/>
  <c r="M1395" i="1"/>
  <c r="AP1395" i="1" s="1"/>
  <c r="J1395" i="1"/>
  <c r="L1395" i="1"/>
  <c r="AO1395" i="1" s="1"/>
  <c r="O1395" i="1"/>
  <c r="AR1395" i="1" s="1"/>
  <c r="N1395" i="1"/>
  <c r="AQ1395" i="1" s="1"/>
  <c r="AS1244" i="1"/>
  <c r="Q1244" i="1"/>
  <c r="AN1593" i="1"/>
  <c r="P1593" i="1"/>
  <c r="O1246" i="1"/>
  <c r="AR1246" i="1" s="1"/>
  <c r="N1246" i="1"/>
  <c r="AQ1246" i="1" s="1"/>
  <c r="M1246" i="1"/>
  <c r="AP1246" i="1" s="1"/>
  <c r="J1246" i="1"/>
  <c r="L1246" i="1"/>
  <c r="AO1246" i="1" s="1"/>
  <c r="Q1393" i="1"/>
  <c r="AS1393" i="1"/>
  <c r="AN1245" i="1"/>
  <c r="P1245" i="1"/>
  <c r="AN601" i="1"/>
  <c r="AN402" i="1"/>
  <c r="Q400" i="1"/>
  <c r="AS599" i="1"/>
  <c r="AS251" i="1"/>
  <c r="K403" i="1"/>
  <c r="K602" i="1"/>
  <c r="I403" i="1"/>
  <c r="J403" i="1" s="1"/>
  <c r="I602" i="1"/>
  <c r="J602" i="1" s="1"/>
  <c r="P401" i="1"/>
  <c r="P600" i="1"/>
  <c r="Q599" i="1"/>
  <c r="AS400" i="1"/>
  <c r="Q251" i="1"/>
  <c r="Z603" i="1"/>
  <c r="Y604" i="1"/>
  <c r="M402" i="1"/>
  <c r="AP402" i="1" s="1"/>
  <c r="L402" i="1"/>
  <c r="AO402" i="1" s="1"/>
  <c r="N402" i="1"/>
  <c r="AQ402" i="1" s="1"/>
  <c r="O402" i="1"/>
  <c r="AR402" i="1" s="1"/>
  <c r="L601" i="1"/>
  <c r="AO601" i="1" s="1"/>
  <c r="O601" i="1"/>
  <c r="AR601" i="1" s="1"/>
  <c r="N601" i="1"/>
  <c r="AQ601" i="1" s="1"/>
  <c r="M601" i="1"/>
  <c r="AP601" i="1" s="1"/>
  <c r="Z404" i="1"/>
  <c r="Y405" i="1"/>
  <c r="F5564" i="1"/>
  <c r="R5564" i="1"/>
  <c r="S5564" i="1"/>
  <c r="E5564" i="1"/>
  <c r="T5564" i="1"/>
  <c r="U5564" i="1"/>
  <c r="V5564" i="1"/>
  <c r="S2240" i="1"/>
  <c r="R2240" i="1"/>
  <c r="F2240" i="1"/>
  <c r="U2240" i="1"/>
  <c r="E2240" i="1"/>
  <c r="T2240" i="1"/>
  <c r="V2240" i="1"/>
  <c r="U5216" i="1"/>
  <c r="T5216" i="1"/>
  <c r="E5216" i="1"/>
  <c r="V5216" i="1"/>
  <c r="F5216" i="1"/>
  <c r="S5216" i="1"/>
  <c r="R5216" i="1"/>
  <c r="R3381" i="1"/>
  <c r="T3381" i="1"/>
  <c r="S3381" i="1"/>
  <c r="E3381" i="1"/>
  <c r="V3381" i="1"/>
  <c r="U3381" i="1"/>
  <c r="F3381" i="1"/>
  <c r="V4373" i="1"/>
  <c r="T4373" i="1"/>
  <c r="E4373" i="1"/>
  <c r="U4373" i="1"/>
  <c r="S4373" i="1"/>
  <c r="R4373" i="1"/>
  <c r="F4373" i="1"/>
  <c r="R3580" i="1"/>
  <c r="E3580" i="1"/>
  <c r="T3580" i="1"/>
  <c r="U3580" i="1"/>
  <c r="S3580" i="1"/>
  <c r="V3580" i="1"/>
  <c r="F3580" i="1"/>
  <c r="S2389" i="1"/>
  <c r="R2389" i="1"/>
  <c r="E2389" i="1"/>
  <c r="V2389" i="1"/>
  <c r="U2389" i="1"/>
  <c r="T2389" i="1"/>
  <c r="F2389" i="1"/>
  <c r="V2588" i="1"/>
  <c r="U2588" i="1"/>
  <c r="E2588" i="1"/>
  <c r="T2588" i="1"/>
  <c r="F2588" i="1"/>
  <c r="S2588" i="1"/>
  <c r="R2588" i="1"/>
  <c r="T4224" i="1"/>
  <c r="V4224" i="1"/>
  <c r="R4224" i="1"/>
  <c r="S4224" i="1"/>
  <c r="E4224" i="1"/>
  <c r="F4224" i="1"/>
  <c r="U4224" i="1"/>
  <c r="E4572" i="1"/>
  <c r="U4572" i="1"/>
  <c r="V4572" i="1"/>
  <c r="T4572" i="1"/>
  <c r="S4572" i="1"/>
  <c r="F4572" i="1"/>
  <c r="R4572" i="1"/>
  <c r="T5365" i="1"/>
  <c r="V5365" i="1"/>
  <c r="E5365" i="1"/>
  <c r="R5365" i="1"/>
  <c r="U5365" i="1"/>
  <c r="S5365" i="1"/>
  <c r="F5365" i="1"/>
  <c r="E3232" i="1"/>
  <c r="R3232" i="1"/>
  <c r="U3232" i="1"/>
  <c r="T3232" i="1"/>
  <c r="F3232" i="1"/>
  <c r="V3232" i="1"/>
  <c r="S3232" i="1"/>
  <c r="U1596" i="1"/>
  <c r="F1596" i="1"/>
  <c r="T1596" i="1"/>
  <c r="S1596" i="1"/>
  <c r="V1596" i="1"/>
  <c r="R1596" i="1"/>
  <c r="E1596" i="1"/>
  <c r="T1397" i="1"/>
  <c r="U1397" i="1"/>
  <c r="S1397" i="1"/>
  <c r="F1397" i="1"/>
  <c r="R1397" i="1"/>
  <c r="E1397" i="1"/>
  <c r="V1397" i="1"/>
  <c r="S1248" i="1"/>
  <c r="U1248" i="1"/>
  <c r="T1248" i="1"/>
  <c r="R1248" i="1"/>
  <c r="F1248" i="1"/>
  <c r="E1248" i="1"/>
  <c r="V1248" i="1"/>
  <c r="T603" i="1"/>
  <c r="S603" i="1"/>
  <c r="R603" i="1"/>
  <c r="V603" i="1"/>
  <c r="U603" i="1"/>
  <c r="F603" i="1"/>
  <c r="E603" i="1"/>
  <c r="S404" i="1"/>
  <c r="R404" i="1"/>
  <c r="U404" i="1"/>
  <c r="V404" i="1"/>
  <c r="T404" i="1"/>
  <c r="F404" i="1"/>
  <c r="E404" i="1"/>
  <c r="B404" i="4" l="1"/>
  <c r="B603" i="4"/>
  <c r="A234" i="1"/>
  <c r="AM233" i="1"/>
  <c r="I3232" i="1"/>
  <c r="K3232" i="1"/>
  <c r="K5365" i="1"/>
  <c r="I5365" i="1"/>
  <c r="K4572" i="1"/>
  <c r="I4572" i="1"/>
  <c r="I4224" i="1"/>
  <c r="K4224" i="1"/>
  <c r="I2588" i="1"/>
  <c r="K2588" i="1"/>
  <c r="I2389" i="1"/>
  <c r="K2389" i="1"/>
  <c r="I3580" i="1"/>
  <c r="K3580" i="1"/>
  <c r="I4373" i="1"/>
  <c r="K4373" i="1"/>
  <c r="I3381" i="1"/>
  <c r="K3381" i="1"/>
  <c r="K5216" i="1"/>
  <c r="I5216" i="1"/>
  <c r="I2240" i="1"/>
  <c r="K2240" i="1"/>
  <c r="K5564" i="1"/>
  <c r="I5564" i="1"/>
  <c r="AN4371" i="1"/>
  <c r="P4371" i="1"/>
  <c r="Z3233" i="1"/>
  <c r="Y3234" i="1"/>
  <c r="AN2387" i="1"/>
  <c r="P2387" i="1"/>
  <c r="AN2238" i="1"/>
  <c r="P2238" i="1"/>
  <c r="A2158" i="1"/>
  <c r="AM2157" i="1"/>
  <c r="P3578" i="1"/>
  <c r="AN3578" i="1"/>
  <c r="AS4569" i="1"/>
  <c r="Q4569" i="1"/>
  <c r="N5364" i="1"/>
  <c r="AQ5364" i="1" s="1"/>
  <c r="M5364" i="1"/>
  <c r="AP5364" i="1" s="1"/>
  <c r="L5364" i="1"/>
  <c r="AO5364" i="1" s="1"/>
  <c r="J5364" i="1"/>
  <c r="O5364" i="1"/>
  <c r="AR5364" i="1" s="1"/>
  <c r="J2388" i="1"/>
  <c r="N2388" i="1"/>
  <c r="AQ2388" i="1" s="1"/>
  <c r="L2388" i="1"/>
  <c r="AO2388" i="1" s="1"/>
  <c r="O2388" i="1"/>
  <c r="AR2388" i="1" s="1"/>
  <c r="M2388" i="1"/>
  <c r="AP2388" i="1" s="1"/>
  <c r="M4571" i="1"/>
  <c r="AP4571" i="1" s="1"/>
  <c r="L4571" i="1"/>
  <c r="AO4571" i="1" s="1"/>
  <c r="J4571" i="1"/>
  <c r="N4571" i="1"/>
  <c r="AQ4571" i="1" s="1"/>
  <c r="O4571" i="1"/>
  <c r="AR4571" i="1" s="1"/>
  <c r="P4222" i="1"/>
  <c r="AN4222" i="1"/>
  <c r="Q5362" i="1"/>
  <c r="AS5362" i="1"/>
  <c r="AS2585" i="1"/>
  <c r="Q2585" i="1"/>
  <c r="AS2237" i="1"/>
  <c r="Q2237" i="1"/>
  <c r="Y2391" i="1"/>
  <c r="Z2390" i="1"/>
  <c r="A1158" i="1"/>
  <c r="AM1157" i="1"/>
  <c r="AN5363" i="1"/>
  <c r="P5363" i="1"/>
  <c r="Z2589" i="1"/>
  <c r="Y2590" i="1"/>
  <c r="AN3230" i="1"/>
  <c r="P3230" i="1"/>
  <c r="P2586" i="1"/>
  <c r="AN2586" i="1"/>
  <c r="Y3582" i="1"/>
  <c r="Z3581" i="1"/>
  <c r="Q4370" i="1"/>
  <c r="AS4370" i="1"/>
  <c r="Z4374" i="1"/>
  <c r="Y4375" i="1"/>
  <c r="O3231" i="1"/>
  <c r="AR3231" i="1" s="1"/>
  <c r="N3231" i="1"/>
  <c r="AQ3231" i="1" s="1"/>
  <c r="J3231" i="1"/>
  <c r="M3231" i="1"/>
  <c r="AP3231" i="1" s="1"/>
  <c r="L3231" i="1"/>
  <c r="AO3231" i="1" s="1"/>
  <c r="O4372" i="1"/>
  <c r="AR4372" i="1" s="1"/>
  <c r="J4372" i="1"/>
  <c r="N4372" i="1"/>
  <c r="AQ4372" i="1" s="1"/>
  <c r="M4372" i="1"/>
  <c r="AP4372" i="1" s="1"/>
  <c r="L4372" i="1"/>
  <c r="AO4372" i="1" s="1"/>
  <c r="N5563" i="1"/>
  <c r="AQ5563" i="1" s="1"/>
  <c r="M5563" i="1"/>
  <c r="AP5563" i="1" s="1"/>
  <c r="O5563" i="1"/>
  <c r="AR5563" i="1" s="1"/>
  <c r="L5563" i="1"/>
  <c r="AO5563" i="1" s="1"/>
  <c r="J5563" i="1"/>
  <c r="A5158" i="1"/>
  <c r="AM5157" i="1"/>
  <c r="AN5562" i="1"/>
  <c r="P5562" i="1"/>
  <c r="Z4573" i="1"/>
  <c r="Y4574" i="1"/>
  <c r="AS5213" i="1"/>
  <c r="Q5213" i="1"/>
  <c r="AS5561" i="1"/>
  <c r="Q5561" i="1"/>
  <c r="Y2242" i="1"/>
  <c r="Z2241" i="1"/>
  <c r="P3379" i="1"/>
  <c r="AN3379" i="1"/>
  <c r="Z5565" i="1"/>
  <c r="Y5566" i="1"/>
  <c r="A4158" i="1"/>
  <c r="AM4157" i="1"/>
  <c r="O3380" i="1"/>
  <c r="AR3380" i="1" s="1"/>
  <c r="N3380" i="1"/>
  <c r="AQ3380" i="1" s="1"/>
  <c r="M3380" i="1"/>
  <c r="AP3380" i="1" s="1"/>
  <c r="L3380" i="1"/>
  <c r="AO3380" i="1" s="1"/>
  <c r="J3380" i="1"/>
  <c r="J2587" i="1"/>
  <c r="O2587" i="1"/>
  <c r="AR2587" i="1" s="1"/>
  <c r="N2587" i="1"/>
  <c r="AQ2587" i="1" s="1"/>
  <c r="L2587" i="1"/>
  <c r="AO2587" i="1" s="1"/>
  <c r="M2587" i="1"/>
  <c r="AP2587" i="1" s="1"/>
  <c r="L5215" i="1"/>
  <c r="AO5215" i="1" s="1"/>
  <c r="J5215" i="1"/>
  <c r="N5215" i="1"/>
  <c r="AQ5215" i="1" s="1"/>
  <c r="O5215" i="1"/>
  <c r="AR5215" i="1" s="1"/>
  <c r="M5215" i="1"/>
  <c r="AP5215" i="1" s="1"/>
  <c r="AS3229" i="1"/>
  <c r="Q3229" i="1"/>
  <c r="A3158" i="1"/>
  <c r="AM3157" i="1"/>
  <c r="Y5367" i="1"/>
  <c r="Z5366" i="1"/>
  <c r="Q3378" i="1"/>
  <c r="AS3378" i="1"/>
  <c r="Z3382" i="1"/>
  <c r="Y3383" i="1"/>
  <c r="Z5217" i="1"/>
  <c r="Y5218" i="1"/>
  <c r="O3579" i="1"/>
  <c r="AR3579" i="1" s="1"/>
  <c r="N3579" i="1"/>
  <c r="AQ3579" i="1" s="1"/>
  <c r="M3579" i="1"/>
  <c r="AP3579" i="1" s="1"/>
  <c r="J3579" i="1"/>
  <c r="L3579" i="1"/>
  <c r="AO3579" i="1" s="1"/>
  <c r="J2239" i="1"/>
  <c r="O2239" i="1"/>
  <c r="AR2239" i="1" s="1"/>
  <c r="L2239" i="1"/>
  <c r="AO2239" i="1" s="1"/>
  <c r="M2239" i="1"/>
  <c r="AP2239" i="1" s="1"/>
  <c r="N2239" i="1"/>
  <c r="AQ2239" i="1" s="1"/>
  <c r="M4223" i="1"/>
  <c r="AP4223" i="1" s="1"/>
  <c r="J4223" i="1"/>
  <c r="O4223" i="1"/>
  <c r="AR4223" i="1" s="1"/>
  <c r="N4223" i="1"/>
  <c r="AQ4223" i="1" s="1"/>
  <c r="L4223" i="1"/>
  <c r="AO4223" i="1" s="1"/>
  <c r="AS3577" i="1"/>
  <c r="Q3577" i="1"/>
  <c r="AN4570" i="1"/>
  <c r="P4570" i="1"/>
  <c r="P5214" i="1"/>
  <c r="AN5214" i="1"/>
  <c r="Z4225" i="1"/>
  <c r="Y4226" i="1"/>
  <c r="Q2386" i="1"/>
  <c r="AS2386" i="1"/>
  <c r="Q4221" i="1"/>
  <c r="AS4221" i="1"/>
  <c r="K1248" i="1"/>
  <c r="I1248" i="1"/>
  <c r="I1397" i="1"/>
  <c r="K1397" i="1"/>
  <c r="K1596" i="1"/>
  <c r="I1596" i="1"/>
  <c r="Z1249" i="1"/>
  <c r="Y1250" i="1"/>
  <c r="AN1594" i="1"/>
  <c r="P1594" i="1"/>
  <c r="O1396" i="1"/>
  <c r="AR1396" i="1" s="1"/>
  <c r="M1396" i="1"/>
  <c r="AP1396" i="1" s="1"/>
  <c r="N1396" i="1"/>
  <c r="AQ1396" i="1" s="1"/>
  <c r="L1396" i="1"/>
  <c r="AO1396" i="1" s="1"/>
  <c r="J1396" i="1"/>
  <c r="AN1246" i="1"/>
  <c r="P1246" i="1"/>
  <c r="Q1394" i="1"/>
  <c r="AS1394" i="1"/>
  <c r="N1247" i="1"/>
  <c r="AQ1247" i="1" s="1"/>
  <c r="O1247" i="1"/>
  <c r="AR1247" i="1" s="1"/>
  <c r="M1247" i="1"/>
  <c r="AP1247" i="1" s="1"/>
  <c r="L1247" i="1"/>
  <c r="AO1247" i="1" s="1"/>
  <c r="J1247" i="1"/>
  <c r="Q1245" i="1"/>
  <c r="AS1245" i="1"/>
  <c r="AN1395" i="1"/>
  <c r="P1395" i="1"/>
  <c r="Y1399" i="1"/>
  <c r="Z1398" i="1"/>
  <c r="Z1597" i="1"/>
  <c r="Y1598" i="1"/>
  <c r="L1595" i="1"/>
  <c r="AO1595" i="1" s="1"/>
  <c r="M1595" i="1"/>
  <c r="AP1595" i="1" s="1"/>
  <c r="O1595" i="1"/>
  <c r="AR1595" i="1" s="1"/>
  <c r="J1595" i="1"/>
  <c r="N1595" i="1"/>
  <c r="AQ1595" i="1" s="1"/>
  <c r="Q1593" i="1"/>
  <c r="AS1593" i="1"/>
  <c r="AS600" i="1"/>
  <c r="AN602" i="1"/>
  <c r="AN403" i="1"/>
  <c r="Q401" i="1"/>
  <c r="Q600" i="1"/>
  <c r="K404" i="1"/>
  <c r="K603" i="1"/>
  <c r="I404" i="1"/>
  <c r="J404" i="1" s="1"/>
  <c r="I603" i="1"/>
  <c r="J603" i="1" s="1"/>
  <c r="P601" i="1"/>
  <c r="AS401" i="1"/>
  <c r="P402" i="1"/>
  <c r="M602" i="1"/>
  <c r="AP602" i="1" s="1"/>
  <c r="O602" i="1"/>
  <c r="AR602" i="1" s="1"/>
  <c r="L602" i="1"/>
  <c r="AO602" i="1" s="1"/>
  <c r="N602" i="1"/>
  <c r="AQ602" i="1" s="1"/>
  <c r="Z604" i="1"/>
  <c r="Y605" i="1"/>
  <c r="O403" i="1"/>
  <c r="AR403" i="1" s="1"/>
  <c r="N403" i="1"/>
  <c r="AQ403" i="1" s="1"/>
  <c r="L403" i="1"/>
  <c r="AO403" i="1" s="1"/>
  <c r="M403" i="1"/>
  <c r="AP403" i="1" s="1"/>
  <c r="Z405" i="1"/>
  <c r="Y406" i="1"/>
  <c r="R4374" i="1"/>
  <c r="U4374" i="1"/>
  <c r="V4374" i="1"/>
  <c r="E4374" i="1"/>
  <c r="S4374" i="1"/>
  <c r="T4374" i="1"/>
  <c r="F4374" i="1"/>
  <c r="T4573" i="1"/>
  <c r="S4573" i="1"/>
  <c r="F4573" i="1"/>
  <c r="R4573" i="1"/>
  <c r="V4573" i="1"/>
  <c r="E4573" i="1"/>
  <c r="U4573" i="1"/>
  <c r="F5366" i="1"/>
  <c r="E5366" i="1"/>
  <c r="V5366" i="1"/>
  <c r="R5366" i="1"/>
  <c r="S5366" i="1"/>
  <c r="T5366" i="1"/>
  <c r="U5366" i="1"/>
  <c r="R4225" i="1"/>
  <c r="V4225" i="1"/>
  <c r="U4225" i="1"/>
  <c r="F4225" i="1"/>
  <c r="T4225" i="1"/>
  <c r="S4225" i="1"/>
  <c r="E4225" i="1"/>
  <c r="F2589" i="1"/>
  <c r="E2589" i="1"/>
  <c r="S2589" i="1"/>
  <c r="T2589" i="1"/>
  <c r="R2589" i="1"/>
  <c r="V2589" i="1"/>
  <c r="U2589" i="1"/>
  <c r="U5217" i="1"/>
  <c r="T5217" i="1"/>
  <c r="S5217" i="1"/>
  <c r="F5217" i="1"/>
  <c r="E5217" i="1"/>
  <c r="V5217" i="1"/>
  <c r="R5217" i="1"/>
  <c r="R2241" i="1"/>
  <c r="V2241" i="1"/>
  <c r="T2241" i="1"/>
  <c r="E2241" i="1"/>
  <c r="S2241" i="1"/>
  <c r="F2241" i="1"/>
  <c r="U2241" i="1"/>
  <c r="E5565" i="1"/>
  <c r="U5565" i="1"/>
  <c r="F5565" i="1"/>
  <c r="T5565" i="1"/>
  <c r="R5565" i="1"/>
  <c r="V5565" i="1"/>
  <c r="S5565" i="1"/>
  <c r="E3233" i="1"/>
  <c r="R3233" i="1"/>
  <c r="T3233" i="1"/>
  <c r="F3233" i="1"/>
  <c r="V3233" i="1"/>
  <c r="S3233" i="1"/>
  <c r="U3233" i="1"/>
  <c r="V2390" i="1"/>
  <c r="T2390" i="1"/>
  <c r="E2390" i="1"/>
  <c r="U2390" i="1"/>
  <c r="R2390" i="1"/>
  <c r="F2390" i="1"/>
  <c r="S2390" i="1"/>
  <c r="E3581" i="1"/>
  <c r="F3581" i="1"/>
  <c r="R3581" i="1"/>
  <c r="U3581" i="1"/>
  <c r="V3581" i="1"/>
  <c r="S3581" i="1"/>
  <c r="T3581" i="1"/>
  <c r="V3382" i="1"/>
  <c r="E3382" i="1"/>
  <c r="R3382" i="1"/>
  <c r="F3382" i="1"/>
  <c r="U3382" i="1"/>
  <c r="S3382" i="1"/>
  <c r="T3382" i="1"/>
  <c r="T1398" i="1"/>
  <c r="S1398" i="1"/>
  <c r="R1398" i="1"/>
  <c r="U1398" i="1"/>
  <c r="E1398" i="1"/>
  <c r="V1398" i="1"/>
  <c r="F1398" i="1"/>
  <c r="V1597" i="1"/>
  <c r="S1597" i="1"/>
  <c r="T1597" i="1"/>
  <c r="R1597" i="1"/>
  <c r="U1597" i="1"/>
  <c r="F1597" i="1"/>
  <c r="E1597" i="1"/>
  <c r="T1249" i="1"/>
  <c r="S1249" i="1"/>
  <c r="R1249" i="1"/>
  <c r="E1249" i="1"/>
  <c r="V1249" i="1"/>
  <c r="F1249" i="1"/>
  <c r="U1249" i="1"/>
  <c r="V405" i="1"/>
  <c r="U405" i="1"/>
  <c r="T405" i="1"/>
  <c r="S405" i="1"/>
  <c r="R405" i="1"/>
  <c r="F405" i="1"/>
  <c r="E405" i="1"/>
  <c r="V604" i="1"/>
  <c r="U604" i="1"/>
  <c r="R604" i="1"/>
  <c r="T604" i="1"/>
  <c r="S604" i="1"/>
  <c r="F604" i="1"/>
  <c r="E604" i="1"/>
  <c r="B604" i="4" l="1"/>
  <c r="B405" i="4"/>
  <c r="A235" i="1"/>
  <c r="AM234" i="1"/>
  <c r="I3382" i="1"/>
  <c r="K3382" i="1"/>
  <c r="I3581" i="1"/>
  <c r="K3581" i="1"/>
  <c r="K2390" i="1"/>
  <c r="I2390" i="1"/>
  <c r="K3233" i="1"/>
  <c r="I3233" i="1"/>
  <c r="I5565" i="1"/>
  <c r="K5565" i="1"/>
  <c r="I2241" i="1"/>
  <c r="K2241" i="1"/>
  <c r="K5217" i="1"/>
  <c r="I5217" i="1"/>
  <c r="K2589" i="1"/>
  <c r="I2589" i="1"/>
  <c r="K4225" i="1"/>
  <c r="I4225" i="1"/>
  <c r="I5366" i="1"/>
  <c r="K5366" i="1"/>
  <c r="I4573" i="1"/>
  <c r="K4573" i="1"/>
  <c r="K4374" i="1"/>
  <c r="I4374" i="1"/>
  <c r="A5159" i="1"/>
  <c r="AM5158" i="1"/>
  <c r="J5564" i="1"/>
  <c r="O5564" i="1"/>
  <c r="AR5564" i="1" s="1"/>
  <c r="N5564" i="1"/>
  <c r="AQ5564" i="1" s="1"/>
  <c r="M5564" i="1"/>
  <c r="AP5564" i="1" s="1"/>
  <c r="L5564" i="1"/>
  <c r="AO5564" i="1" s="1"/>
  <c r="P5215" i="1"/>
  <c r="AN5215" i="1"/>
  <c r="AN3231" i="1"/>
  <c r="P3231" i="1"/>
  <c r="Z4226" i="1"/>
  <c r="Y4227" i="1"/>
  <c r="Y2591" i="1"/>
  <c r="Z2590" i="1"/>
  <c r="P2388" i="1"/>
  <c r="AN2388" i="1"/>
  <c r="J4373" i="1"/>
  <c r="N4373" i="1"/>
  <c r="AQ4373" i="1" s="1"/>
  <c r="M4373" i="1"/>
  <c r="AP4373" i="1" s="1"/>
  <c r="L4373" i="1"/>
  <c r="AO4373" i="1" s="1"/>
  <c r="O4373" i="1"/>
  <c r="AR4373" i="1" s="1"/>
  <c r="O4224" i="1"/>
  <c r="AR4224" i="1" s="1"/>
  <c r="M4224" i="1"/>
  <c r="AP4224" i="1" s="1"/>
  <c r="L4224" i="1"/>
  <c r="AO4224" i="1" s="1"/>
  <c r="J4224" i="1"/>
  <c r="N4224" i="1"/>
  <c r="AQ4224" i="1" s="1"/>
  <c r="A3159" i="1"/>
  <c r="AM3158" i="1"/>
  <c r="Y2243" i="1"/>
  <c r="Z2242" i="1"/>
  <c r="AN2239" i="1"/>
  <c r="P2239" i="1"/>
  <c r="Z4574" i="1"/>
  <c r="Y4575" i="1"/>
  <c r="P5563" i="1"/>
  <c r="AN5563" i="1"/>
  <c r="P4372" i="1"/>
  <c r="AN4372" i="1"/>
  <c r="Y4376" i="1"/>
  <c r="Z4375" i="1"/>
  <c r="Z3582" i="1"/>
  <c r="Y3583" i="1"/>
  <c r="Z2391" i="1"/>
  <c r="Y2392" i="1"/>
  <c r="AN4571" i="1"/>
  <c r="P4571" i="1"/>
  <c r="AS3578" i="1"/>
  <c r="Q3578" i="1"/>
  <c r="O4572" i="1"/>
  <c r="AR4572" i="1" s="1"/>
  <c r="M4572" i="1"/>
  <c r="AP4572" i="1" s="1"/>
  <c r="J4572" i="1"/>
  <c r="N4572" i="1"/>
  <c r="AQ4572" i="1" s="1"/>
  <c r="L4572" i="1"/>
  <c r="AO4572" i="1" s="1"/>
  <c r="Z3383" i="1"/>
  <c r="Y3384" i="1"/>
  <c r="Z5367" i="1"/>
  <c r="Y5368" i="1"/>
  <c r="P3380" i="1"/>
  <c r="AN3380" i="1"/>
  <c r="Z5566" i="1"/>
  <c r="Y5567" i="1"/>
  <c r="AS5562" i="1"/>
  <c r="Q5562" i="1"/>
  <c r="Y5219" i="1"/>
  <c r="Z5218" i="1"/>
  <c r="Q5214" i="1"/>
  <c r="AS5214" i="1"/>
  <c r="A4159" i="1"/>
  <c r="AM4158" i="1"/>
  <c r="Q4371" i="1"/>
  <c r="AS4371" i="1"/>
  <c r="J2240" i="1"/>
  <c r="M2240" i="1"/>
  <c r="AP2240" i="1" s="1"/>
  <c r="O2240" i="1"/>
  <c r="AR2240" i="1" s="1"/>
  <c r="L2240" i="1"/>
  <c r="AO2240" i="1" s="1"/>
  <c r="N2240" i="1"/>
  <c r="AQ2240" i="1" s="1"/>
  <c r="O3580" i="1"/>
  <c r="AR3580" i="1" s="1"/>
  <c r="M3580" i="1"/>
  <c r="AP3580" i="1" s="1"/>
  <c r="J3580" i="1"/>
  <c r="N3580" i="1"/>
  <c r="AQ3580" i="1" s="1"/>
  <c r="L3580" i="1"/>
  <c r="AO3580" i="1" s="1"/>
  <c r="AN5364" i="1"/>
  <c r="P5364" i="1"/>
  <c r="AS4570" i="1"/>
  <c r="Q4570" i="1"/>
  <c r="AN4223" i="1"/>
  <c r="P4223" i="1"/>
  <c r="AN3579" i="1"/>
  <c r="P3579" i="1"/>
  <c r="P2587" i="1"/>
  <c r="AN2587" i="1"/>
  <c r="Q3379" i="1"/>
  <c r="AS3379" i="1"/>
  <c r="AS2586" i="1"/>
  <c r="Q2586" i="1"/>
  <c r="Q5363" i="1"/>
  <c r="AS5363" i="1"/>
  <c r="A2159" i="1"/>
  <c r="AM2158" i="1"/>
  <c r="AS2387" i="1"/>
  <c r="Q2387" i="1"/>
  <c r="M5216" i="1"/>
  <c r="AP5216" i="1" s="1"/>
  <c r="L5216" i="1"/>
  <c r="AO5216" i="1" s="1"/>
  <c r="O5216" i="1"/>
  <c r="AR5216" i="1" s="1"/>
  <c r="N5216" i="1"/>
  <c r="AQ5216" i="1" s="1"/>
  <c r="J5216" i="1"/>
  <c r="J5365" i="1"/>
  <c r="N5365" i="1"/>
  <c r="AQ5365" i="1" s="1"/>
  <c r="M5365" i="1"/>
  <c r="AP5365" i="1" s="1"/>
  <c r="O5365" i="1"/>
  <c r="AR5365" i="1" s="1"/>
  <c r="L5365" i="1"/>
  <c r="AO5365" i="1" s="1"/>
  <c r="J2389" i="1"/>
  <c r="N2389" i="1"/>
  <c r="AQ2389" i="1" s="1"/>
  <c r="M2389" i="1"/>
  <c r="AP2389" i="1" s="1"/>
  <c r="L2389" i="1"/>
  <c r="AO2389" i="1" s="1"/>
  <c r="O2389" i="1"/>
  <c r="AR2389" i="1" s="1"/>
  <c r="Y3235" i="1"/>
  <c r="Z3234" i="1"/>
  <c r="AS3230" i="1"/>
  <c r="Q3230" i="1"/>
  <c r="A1159" i="1"/>
  <c r="AM1158" i="1"/>
  <c r="Q4222" i="1"/>
  <c r="AS4222" i="1"/>
  <c r="AS2238" i="1"/>
  <c r="Q2238" i="1"/>
  <c r="O3381" i="1"/>
  <c r="AR3381" i="1" s="1"/>
  <c r="M3381" i="1"/>
  <c r="AP3381" i="1" s="1"/>
  <c r="N3381" i="1"/>
  <c r="AQ3381" i="1" s="1"/>
  <c r="J3381" i="1"/>
  <c r="L3381" i="1"/>
  <c r="AO3381" i="1" s="1"/>
  <c r="J2588" i="1"/>
  <c r="N2588" i="1"/>
  <c r="AQ2588" i="1" s="1"/>
  <c r="O2588" i="1"/>
  <c r="AR2588" i="1" s="1"/>
  <c r="M2588" i="1"/>
  <c r="AP2588" i="1" s="1"/>
  <c r="L2588" i="1"/>
  <c r="AO2588" i="1" s="1"/>
  <c r="L3232" i="1"/>
  <c r="AO3232" i="1" s="1"/>
  <c r="J3232" i="1"/>
  <c r="O3232" i="1"/>
  <c r="AR3232" i="1" s="1"/>
  <c r="M3232" i="1"/>
  <c r="AP3232" i="1" s="1"/>
  <c r="N3232" i="1"/>
  <c r="AQ3232" i="1" s="1"/>
  <c r="I1249" i="1"/>
  <c r="K1249" i="1"/>
  <c r="K1597" i="1"/>
  <c r="I1597" i="1"/>
  <c r="I1398" i="1"/>
  <c r="K1398" i="1"/>
  <c r="AN1595" i="1"/>
  <c r="P1595" i="1"/>
  <c r="Y1400" i="1"/>
  <c r="Z1399" i="1"/>
  <c r="N1596" i="1"/>
  <c r="AQ1596" i="1" s="1"/>
  <c r="L1596" i="1"/>
  <c r="AO1596" i="1" s="1"/>
  <c r="J1596" i="1"/>
  <c r="O1596" i="1"/>
  <c r="AR1596" i="1" s="1"/>
  <c r="M1596" i="1"/>
  <c r="AP1596" i="1" s="1"/>
  <c r="AS1395" i="1"/>
  <c r="Q1395" i="1"/>
  <c r="Y1599" i="1"/>
  <c r="Z1598" i="1"/>
  <c r="Q1594" i="1"/>
  <c r="AS1594" i="1"/>
  <c r="J1397" i="1"/>
  <c r="O1397" i="1"/>
  <c r="AR1397" i="1" s="1"/>
  <c r="M1397" i="1"/>
  <c r="AP1397" i="1" s="1"/>
  <c r="L1397" i="1"/>
  <c r="AO1397" i="1" s="1"/>
  <c r="N1397" i="1"/>
  <c r="AQ1397" i="1" s="1"/>
  <c r="AN1396" i="1"/>
  <c r="P1396" i="1"/>
  <c r="Q1246" i="1"/>
  <c r="AS1246" i="1"/>
  <c r="O1248" i="1"/>
  <c r="AR1248" i="1" s="1"/>
  <c r="N1248" i="1"/>
  <c r="AQ1248" i="1" s="1"/>
  <c r="M1248" i="1"/>
  <c r="AP1248" i="1" s="1"/>
  <c r="J1248" i="1"/>
  <c r="L1248" i="1"/>
  <c r="AO1248" i="1" s="1"/>
  <c r="AN1247" i="1"/>
  <c r="P1247" i="1"/>
  <c r="Y1251" i="1"/>
  <c r="Z1250" i="1"/>
  <c r="AS402" i="1"/>
  <c r="Q601" i="1"/>
  <c r="AN603" i="1"/>
  <c r="AN404" i="1"/>
  <c r="AS601" i="1"/>
  <c r="K604" i="1"/>
  <c r="K405" i="1"/>
  <c r="I604" i="1"/>
  <c r="J604" i="1" s="1"/>
  <c r="I405" i="1"/>
  <c r="J405" i="1" s="1"/>
  <c r="P403" i="1"/>
  <c r="Q402" i="1"/>
  <c r="P602" i="1"/>
  <c r="Y606" i="1"/>
  <c r="Z605" i="1"/>
  <c r="Z406" i="1"/>
  <c r="Y407" i="1"/>
  <c r="N603" i="1"/>
  <c r="AQ603" i="1" s="1"/>
  <c r="M603" i="1"/>
  <c r="AP603" i="1" s="1"/>
  <c r="O603" i="1"/>
  <c r="AR603" i="1" s="1"/>
  <c r="L603" i="1"/>
  <c r="AO603" i="1" s="1"/>
  <c r="O404" i="1"/>
  <c r="AR404" i="1" s="1"/>
  <c r="N404" i="1"/>
  <c r="AQ404" i="1" s="1"/>
  <c r="M404" i="1"/>
  <c r="AP404" i="1" s="1"/>
  <c r="L404" i="1"/>
  <c r="AO404" i="1" s="1"/>
  <c r="U5367" i="1"/>
  <c r="T5367" i="1"/>
  <c r="S5367" i="1"/>
  <c r="F5367" i="1"/>
  <c r="E5367" i="1"/>
  <c r="V5367" i="1"/>
  <c r="R5367" i="1"/>
  <c r="T2590" i="1"/>
  <c r="U2590" i="1"/>
  <c r="F2590" i="1"/>
  <c r="E2590" i="1"/>
  <c r="S2590" i="1"/>
  <c r="V2590" i="1"/>
  <c r="R2590" i="1"/>
  <c r="F4574" i="1"/>
  <c r="U4574" i="1"/>
  <c r="S4574" i="1"/>
  <c r="T4574" i="1"/>
  <c r="R4574" i="1"/>
  <c r="V4574" i="1"/>
  <c r="E4574" i="1"/>
  <c r="T4375" i="1"/>
  <c r="S4375" i="1"/>
  <c r="F4375" i="1"/>
  <c r="R4375" i="1"/>
  <c r="E4375" i="1"/>
  <c r="V4375" i="1"/>
  <c r="U4375" i="1"/>
  <c r="U5218" i="1"/>
  <c r="S5218" i="1"/>
  <c r="F5218" i="1"/>
  <c r="T5218" i="1"/>
  <c r="E5218" i="1"/>
  <c r="V5218" i="1"/>
  <c r="R5218" i="1"/>
  <c r="R3582" i="1"/>
  <c r="U3582" i="1"/>
  <c r="V3582" i="1"/>
  <c r="F3582" i="1"/>
  <c r="T3582" i="1"/>
  <c r="S3582" i="1"/>
  <c r="E3582" i="1"/>
  <c r="F3234" i="1"/>
  <c r="U3234" i="1"/>
  <c r="V3234" i="1"/>
  <c r="S3234" i="1"/>
  <c r="E3234" i="1"/>
  <c r="T3234" i="1"/>
  <c r="R3234" i="1"/>
  <c r="V3383" i="1"/>
  <c r="U3383" i="1"/>
  <c r="E3383" i="1"/>
  <c r="S3383" i="1"/>
  <c r="R3383" i="1"/>
  <c r="F3383" i="1"/>
  <c r="T3383" i="1"/>
  <c r="S4226" i="1"/>
  <c r="V4226" i="1"/>
  <c r="U4226" i="1"/>
  <c r="R4226" i="1"/>
  <c r="E4226" i="1"/>
  <c r="F4226" i="1"/>
  <c r="T4226" i="1"/>
  <c r="E2242" i="1"/>
  <c r="V2242" i="1"/>
  <c r="F2242" i="1"/>
  <c r="R2242" i="1"/>
  <c r="U2242" i="1"/>
  <c r="S2242" i="1"/>
  <c r="T2242" i="1"/>
  <c r="S5566" i="1"/>
  <c r="T5566" i="1"/>
  <c r="U5566" i="1"/>
  <c r="R5566" i="1"/>
  <c r="E5566" i="1"/>
  <c r="F5566" i="1"/>
  <c r="V5566" i="1"/>
  <c r="S2391" i="1"/>
  <c r="U2391" i="1"/>
  <c r="R2391" i="1"/>
  <c r="F2391" i="1"/>
  <c r="V2391" i="1"/>
  <c r="T2391" i="1"/>
  <c r="E2391" i="1"/>
  <c r="V1250" i="1"/>
  <c r="R1250" i="1"/>
  <c r="S1250" i="1"/>
  <c r="E1250" i="1"/>
  <c r="T1250" i="1"/>
  <c r="F1250" i="1"/>
  <c r="U1250" i="1"/>
  <c r="F1399" i="1"/>
  <c r="E1399" i="1"/>
  <c r="U1399" i="1"/>
  <c r="T1399" i="1"/>
  <c r="V1399" i="1"/>
  <c r="S1399" i="1"/>
  <c r="R1399" i="1"/>
  <c r="T1598" i="1"/>
  <c r="E1598" i="1"/>
  <c r="U1598" i="1"/>
  <c r="F1598" i="1"/>
  <c r="R1598" i="1"/>
  <c r="V1598" i="1"/>
  <c r="S1598" i="1"/>
  <c r="R605" i="1"/>
  <c r="U605" i="1"/>
  <c r="T605" i="1"/>
  <c r="S605" i="1"/>
  <c r="V605" i="1"/>
  <c r="F605" i="1"/>
  <c r="E605" i="1"/>
  <c r="V406" i="1"/>
  <c r="U406" i="1"/>
  <c r="S406" i="1"/>
  <c r="T406" i="1"/>
  <c r="R406" i="1"/>
  <c r="F406" i="1"/>
  <c r="E406" i="1"/>
  <c r="B406" i="4" l="1"/>
  <c r="B605" i="4"/>
  <c r="A236" i="1"/>
  <c r="AM235" i="1"/>
  <c r="I2391" i="1"/>
  <c r="K2391" i="1"/>
  <c r="I5566" i="1"/>
  <c r="K5566" i="1"/>
  <c r="K2242" i="1"/>
  <c r="I2242" i="1"/>
  <c r="K4226" i="1"/>
  <c r="I4226" i="1"/>
  <c r="K3383" i="1"/>
  <c r="I3383" i="1"/>
  <c r="I3234" i="1"/>
  <c r="K3234" i="1"/>
  <c r="K3582" i="1"/>
  <c r="I3582" i="1"/>
  <c r="I5218" i="1"/>
  <c r="K5218" i="1"/>
  <c r="I4375" i="1"/>
  <c r="K4375" i="1"/>
  <c r="K4574" i="1"/>
  <c r="I4574" i="1"/>
  <c r="K2590" i="1"/>
  <c r="I2590" i="1"/>
  <c r="K5367" i="1"/>
  <c r="I5367" i="1"/>
  <c r="M4374" i="1"/>
  <c r="AP4374" i="1" s="1"/>
  <c r="L4374" i="1"/>
  <c r="AO4374" i="1" s="1"/>
  <c r="O4374" i="1"/>
  <c r="AR4374" i="1" s="1"/>
  <c r="N4374" i="1"/>
  <c r="AQ4374" i="1" s="1"/>
  <c r="J4374" i="1"/>
  <c r="M2589" i="1"/>
  <c r="AP2589" i="1" s="1"/>
  <c r="L2589" i="1"/>
  <c r="AO2589" i="1" s="1"/>
  <c r="J2589" i="1"/>
  <c r="N2589" i="1"/>
  <c r="AQ2589" i="1" s="1"/>
  <c r="O2589" i="1"/>
  <c r="AR2589" i="1" s="1"/>
  <c r="J3233" i="1"/>
  <c r="L3233" i="1"/>
  <c r="AO3233" i="1" s="1"/>
  <c r="O3233" i="1"/>
  <c r="AR3233" i="1" s="1"/>
  <c r="N3233" i="1"/>
  <c r="AQ3233" i="1" s="1"/>
  <c r="M3233" i="1"/>
  <c r="AP3233" i="1" s="1"/>
  <c r="AN3232" i="1"/>
  <c r="P3232" i="1"/>
  <c r="P3381" i="1"/>
  <c r="AN3381" i="1"/>
  <c r="P5216" i="1"/>
  <c r="AN5216" i="1"/>
  <c r="A2160" i="1"/>
  <c r="AM2159" i="1"/>
  <c r="Q2587" i="1"/>
  <c r="AS2587" i="1"/>
  <c r="Z3384" i="1"/>
  <c r="Y3385" i="1"/>
  <c r="Z3583" i="1"/>
  <c r="Y3584" i="1"/>
  <c r="Z4227" i="1"/>
  <c r="Y4228" i="1"/>
  <c r="A4160" i="1"/>
  <c r="AM4159" i="1"/>
  <c r="AS4372" i="1"/>
  <c r="Q4372" i="1"/>
  <c r="N5217" i="1"/>
  <c r="AQ5217" i="1" s="1"/>
  <c r="J5217" i="1"/>
  <c r="M5217" i="1"/>
  <c r="AP5217" i="1" s="1"/>
  <c r="O5217" i="1"/>
  <c r="AR5217" i="1" s="1"/>
  <c r="L5217" i="1"/>
  <c r="AO5217" i="1" s="1"/>
  <c r="J2390" i="1"/>
  <c r="O2390" i="1"/>
  <c r="AR2390" i="1" s="1"/>
  <c r="M2390" i="1"/>
  <c r="AP2390" i="1" s="1"/>
  <c r="N2390" i="1"/>
  <c r="AQ2390" i="1" s="1"/>
  <c r="L2390" i="1"/>
  <c r="AO2390" i="1" s="1"/>
  <c r="AN5365" i="1"/>
  <c r="P5365" i="1"/>
  <c r="AS5364" i="1"/>
  <c r="Q5364" i="1"/>
  <c r="Z5567" i="1"/>
  <c r="Y5568" i="1"/>
  <c r="M4573" i="1"/>
  <c r="AP4573" i="1" s="1"/>
  <c r="L4573" i="1"/>
  <c r="AO4573" i="1" s="1"/>
  <c r="J4573" i="1"/>
  <c r="O4573" i="1"/>
  <c r="AR4573" i="1" s="1"/>
  <c r="N4573" i="1"/>
  <c r="AQ4573" i="1" s="1"/>
  <c r="Q3231" i="1"/>
  <c r="AS3231" i="1"/>
  <c r="Q3579" i="1"/>
  <c r="AS3579" i="1"/>
  <c r="Q5563" i="1"/>
  <c r="AS5563" i="1"/>
  <c r="Y2244" i="1"/>
  <c r="Z2243" i="1"/>
  <c r="AN2389" i="1"/>
  <c r="P2389" i="1"/>
  <c r="P2240" i="1"/>
  <c r="AN2240" i="1"/>
  <c r="Z4575" i="1"/>
  <c r="Y4576" i="1"/>
  <c r="P2588" i="1"/>
  <c r="AN2588" i="1"/>
  <c r="Q4223" i="1"/>
  <c r="AS4223" i="1"/>
  <c r="P3580" i="1"/>
  <c r="AN3580" i="1"/>
  <c r="AS3380" i="1"/>
  <c r="Q3380" i="1"/>
  <c r="AS4571" i="1"/>
  <c r="Q4571" i="1"/>
  <c r="Z3235" i="1"/>
  <c r="Y3236" i="1"/>
  <c r="Z5219" i="1"/>
  <c r="Y5220" i="1"/>
  <c r="Y5369" i="1"/>
  <c r="Z5368" i="1"/>
  <c r="P4572" i="1"/>
  <c r="AN4572" i="1"/>
  <c r="A3160" i="1"/>
  <c r="AM3159" i="1"/>
  <c r="Q2388" i="1"/>
  <c r="AS2388" i="1"/>
  <c r="AN5564" i="1"/>
  <c r="P5564" i="1"/>
  <c r="N5366" i="1"/>
  <c r="AQ5366" i="1" s="1"/>
  <c r="L5366" i="1"/>
  <c r="AO5366" i="1" s="1"/>
  <c r="J5366" i="1"/>
  <c r="O5366" i="1"/>
  <c r="AR5366" i="1" s="1"/>
  <c r="M5366" i="1"/>
  <c r="AP5366" i="1" s="1"/>
  <c r="M2241" i="1"/>
  <c r="AP2241" i="1" s="1"/>
  <c r="J2241" i="1"/>
  <c r="L2241" i="1"/>
  <c r="AO2241" i="1" s="1"/>
  <c r="N2241" i="1"/>
  <c r="AQ2241" i="1" s="1"/>
  <c r="O2241" i="1"/>
  <c r="AR2241" i="1" s="1"/>
  <c r="L3581" i="1"/>
  <c r="AO3581" i="1" s="1"/>
  <c r="J3581" i="1"/>
  <c r="O3581" i="1"/>
  <c r="AR3581" i="1" s="1"/>
  <c r="M3581" i="1"/>
  <c r="AP3581" i="1" s="1"/>
  <c r="N3581" i="1"/>
  <c r="AQ3581" i="1" s="1"/>
  <c r="J4225" i="1"/>
  <c r="N4225" i="1"/>
  <c r="AQ4225" i="1" s="1"/>
  <c r="L4225" i="1"/>
  <c r="AO4225" i="1" s="1"/>
  <c r="M4225" i="1"/>
  <c r="AP4225" i="1" s="1"/>
  <c r="O4225" i="1"/>
  <c r="AR4225" i="1" s="1"/>
  <c r="Y2393" i="1"/>
  <c r="Z2392" i="1"/>
  <c r="Z4376" i="1"/>
  <c r="Y4377" i="1"/>
  <c r="A1160" i="1"/>
  <c r="AM1159" i="1"/>
  <c r="AS2239" i="1"/>
  <c r="Q2239" i="1"/>
  <c r="AN4224" i="1"/>
  <c r="P4224" i="1"/>
  <c r="AN4373" i="1"/>
  <c r="P4373" i="1"/>
  <c r="Z2591" i="1"/>
  <c r="Y2592" i="1"/>
  <c r="Q5215" i="1"/>
  <c r="AS5215" i="1"/>
  <c r="A5160" i="1"/>
  <c r="AM5159" i="1"/>
  <c r="M5565" i="1"/>
  <c r="AP5565" i="1" s="1"/>
  <c r="J5565" i="1"/>
  <c r="O5565" i="1"/>
  <c r="AR5565" i="1" s="1"/>
  <c r="N5565" i="1"/>
  <c r="AQ5565" i="1" s="1"/>
  <c r="L5565" i="1"/>
  <c r="AO5565" i="1" s="1"/>
  <c r="N3382" i="1"/>
  <c r="AQ3382" i="1" s="1"/>
  <c r="M3382" i="1"/>
  <c r="AP3382" i="1" s="1"/>
  <c r="O3382" i="1"/>
  <c r="AR3382" i="1" s="1"/>
  <c r="J3382" i="1"/>
  <c r="L3382" i="1"/>
  <c r="AO3382" i="1" s="1"/>
  <c r="K1598" i="1"/>
  <c r="I1598" i="1"/>
  <c r="K1399" i="1"/>
  <c r="I1399" i="1"/>
  <c r="I1250" i="1"/>
  <c r="K1250" i="1"/>
  <c r="Z1251" i="1"/>
  <c r="Q1595" i="1"/>
  <c r="AS1595" i="1"/>
  <c r="AS1247" i="1"/>
  <c r="Q1247" i="1"/>
  <c r="Q1396" i="1"/>
  <c r="AS1396" i="1"/>
  <c r="AN1596" i="1"/>
  <c r="P1596" i="1"/>
  <c r="O1398" i="1"/>
  <c r="AR1398" i="1" s="1"/>
  <c r="M1398" i="1"/>
  <c r="AP1398" i="1" s="1"/>
  <c r="N1398" i="1"/>
  <c r="AQ1398" i="1" s="1"/>
  <c r="L1398" i="1"/>
  <c r="AO1398" i="1" s="1"/>
  <c r="J1398" i="1"/>
  <c r="AN1397" i="1"/>
  <c r="P1397" i="1"/>
  <c r="AN1248" i="1"/>
  <c r="P1248" i="1"/>
  <c r="M1597" i="1"/>
  <c r="AP1597" i="1" s="1"/>
  <c r="O1597" i="1"/>
  <c r="AR1597" i="1" s="1"/>
  <c r="N1597" i="1"/>
  <c r="AQ1597" i="1" s="1"/>
  <c r="L1597" i="1"/>
  <c r="AO1597" i="1" s="1"/>
  <c r="J1597" i="1"/>
  <c r="Y1600" i="1"/>
  <c r="Z1599" i="1"/>
  <c r="Z1400" i="1"/>
  <c r="Y1401" i="1"/>
  <c r="J1249" i="1"/>
  <c r="N1249" i="1"/>
  <c r="AQ1249" i="1" s="1"/>
  <c r="O1249" i="1"/>
  <c r="AR1249" i="1" s="1"/>
  <c r="M1249" i="1"/>
  <c r="AP1249" i="1" s="1"/>
  <c r="L1249" i="1"/>
  <c r="AO1249" i="1" s="1"/>
  <c r="AN604" i="1"/>
  <c r="AN405" i="1"/>
  <c r="AS602" i="1"/>
  <c r="Q403" i="1"/>
  <c r="AS403" i="1"/>
  <c r="K406" i="1"/>
  <c r="K605" i="1"/>
  <c r="I406" i="1"/>
  <c r="J406" i="1" s="1"/>
  <c r="I605" i="1"/>
  <c r="J605" i="1" s="1"/>
  <c r="P603" i="1"/>
  <c r="Q602" i="1"/>
  <c r="P404" i="1"/>
  <c r="Y408" i="1"/>
  <c r="Z407" i="1"/>
  <c r="M405" i="1"/>
  <c r="AP405" i="1" s="1"/>
  <c r="L405" i="1"/>
  <c r="AO405" i="1" s="1"/>
  <c r="O405" i="1"/>
  <c r="AR405" i="1" s="1"/>
  <c r="N405" i="1"/>
  <c r="AQ405" i="1" s="1"/>
  <c r="Y607" i="1"/>
  <c r="Z606" i="1"/>
  <c r="O604" i="1"/>
  <c r="AR604" i="1" s="1"/>
  <c r="L604" i="1"/>
  <c r="AO604" i="1" s="1"/>
  <c r="N604" i="1"/>
  <c r="AQ604" i="1" s="1"/>
  <c r="M604" i="1"/>
  <c r="AP604" i="1" s="1"/>
  <c r="V3384" i="1"/>
  <c r="R3384" i="1"/>
  <c r="E3384" i="1"/>
  <c r="T3384" i="1"/>
  <c r="U3384" i="1"/>
  <c r="S3384" i="1"/>
  <c r="F3384" i="1"/>
  <c r="R3583" i="1"/>
  <c r="T3583" i="1"/>
  <c r="S3583" i="1"/>
  <c r="F3583" i="1"/>
  <c r="V3583" i="1"/>
  <c r="U3583" i="1"/>
  <c r="E3583" i="1"/>
  <c r="T5567" i="1"/>
  <c r="S5567" i="1"/>
  <c r="U5567" i="1"/>
  <c r="V5567" i="1"/>
  <c r="E5567" i="1"/>
  <c r="R5567" i="1"/>
  <c r="F5567" i="1"/>
  <c r="F4575" i="1"/>
  <c r="R4575" i="1"/>
  <c r="U4575" i="1"/>
  <c r="T4575" i="1"/>
  <c r="S4575" i="1"/>
  <c r="E4575" i="1"/>
  <c r="V4575" i="1"/>
  <c r="T4227" i="1"/>
  <c r="F4227" i="1"/>
  <c r="R4227" i="1"/>
  <c r="S4227" i="1"/>
  <c r="E4227" i="1"/>
  <c r="V4227" i="1"/>
  <c r="U4227" i="1"/>
  <c r="U2243" i="1"/>
  <c r="V2243" i="1"/>
  <c r="E2243" i="1"/>
  <c r="F2243" i="1"/>
  <c r="R2243" i="1"/>
  <c r="T2243" i="1"/>
  <c r="S2243" i="1"/>
  <c r="F3235" i="1"/>
  <c r="U3235" i="1"/>
  <c r="T3235" i="1"/>
  <c r="E3235" i="1"/>
  <c r="V3235" i="1"/>
  <c r="R3235" i="1"/>
  <c r="S3235" i="1"/>
  <c r="E5368" i="1"/>
  <c r="R5368" i="1"/>
  <c r="S5368" i="1"/>
  <c r="F5368" i="1"/>
  <c r="U5368" i="1"/>
  <c r="T5368" i="1"/>
  <c r="V5368" i="1"/>
  <c r="S5219" i="1"/>
  <c r="U5219" i="1"/>
  <c r="E5219" i="1"/>
  <c r="T5219" i="1"/>
  <c r="V5219" i="1"/>
  <c r="F5219" i="1"/>
  <c r="R5219" i="1"/>
  <c r="S2392" i="1"/>
  <c r="R2392" i="1"/>
  <c r="F2392" i="1"/>
  <c r="V2392" i="1"/>
  <c r="E2392" i="1"/>
  <c r="U2392" i="1"/>
  <c r="T2392" i="1"/>
  <c r="E4376" i="1"/>
  <c r="S4376" i="1"/>
  <c r="F4376" i="1"/>
  <c r="R4376" i="1"/>
  <c r="U4376" i="1"/>
  <c r="T4376" i="1"/>
  <c r="V4376" i="1"/>
  <c r="T2591" i="1"/>
  <c r="R2591" i="1"/>
  <c r="S2591" i="1"/>
  <c r="V2591" i="1"/>
  <c r="F2591" i="1"/>
  <c r="E2591" i="1"/>
  <c r="U2591" i="1"/>
  <c r="R1599" i="1"/>
  <c r="S1599" i="1"/>
  <c r="F1599" i="1"/>
  <c r="T1599" i="1"/>
  <c r="E1599" i="1"/>
  <c r="V1599" i="1"/>
  <c r="U1599" i="1"/>
  <c r="V1400" i="1"/>
  <c r="S1400" i="1"/>
  <c r="R1400" i="1"/>
  <c r="T1400" i="1"/>
  <c r="F1400" i="1"/>
  <c r="U1400" i="1"/>
  <c r="E1400" i="1"/>
  <c r="E1251" i="1"/>
  <c r="R1251" i="1"/>
  <c r="F1251" i="1"/>
  <c r="S1251" i="1"/>
  <c r="U1251" i="1"/>
  <c r="V1251" i="1"/>
  <c r="T1251" i="1"/>
  <c r="U606" i="1"/>
  <c r="T606" i="1"/>
  <c r="S606" i="1"/>
  <c r="R606" i="1"/>
  <c r="V606" i="1"/>
  <c r="F606" i="1"/>
  <c r="E606" i="1"/>
  <c r="T407" i="1"/>
  <c r="S407" i="1"/>
  <c r="R407" i="1"/>
  <c r="V407" i="1"/>
  <c r="U407" i="1"/>
  <c r="F407" i="1"/>
  <c r="E407" i="1"/>
  <c r="B407" i="4" l="1"/>
  <c r="B606" i="4"/>
  <c r="A237" i="1"/>
  <c r="AM236" i="1"/>
  <c r="I2591" i="1"/>
  <c r="K2591" i="1"/>
  <c r="K4376" i="1"/>
  <c r="I4376" i="1"/>
  <c r="I2392" i="1"/>
  <c r="K2392" i="1"/>
  <c r="I5219" i="1"/>
  <c r="K5219" i="1"/>
  <c r="K5368" i="1"/>
  <c r="I5368" i="1"/>
  <c r="K3235" i="1"/>
  <c r="I3235" i="1"/>
  <c r="I2243" i="1"/>
  <c r="K2243" i="1"/>
  <c r="K4227" i="1"/>
  <c r="I4227" i="1"/>
  <c r="K4575" i="1"/>
  <c r="I4575" i="1"/>
  <c r="K5567" i="1"/>
  <c r="I5567" i="1"/>
  <c r="K3583" i="1"/>
  <c r="I3583" i="1"/>
  <c r="I3384" i="1"/>
  <c r="K3384" i="1"/>
  <c r="Q4224" i="1"/>
  <c r="AS4224" i="1"/>
  <c r="A3161" i="1"/>
  <c r="AM3160" i="1"/>
  <c r="AN2390" i="1"/>
  <c r="P2390" i="1"/>
  <c r="P4225" i="1"/>
  <c r="AN4225" i="1"/>
  <c r="Q4572" i="1"/>
  <c r="AS4572" i="1"/>
  <c r="Q2240" i="1"/>
  <c r="AS2240" i="1"/>
  <c r="AS5365" i="1"/>
  <c r="Q5365" i="1"/>
  <c r="J5367" i="1"/>
  <c r="O5367" i="1"/>
  <c r="AR5367" i="1" s="1"/>
  <c r="M5367" i="1"/>
  <c r="AP5367" i="1" s="1"/>
  <c r="N5367" i="1"/>
  <c r="AQ5367" i="1" s="1"/>
  <c r="L5367" i="1"/>
  <c r="AO5367" i="1" s="1"/>
  <c r="J4226" i="1"/>
  <c r="N4226" i="1"/>
  <c r="AQ4226" i="1" s="1"/>
  <c r="M4226" i="1"/>
  <c r="AP4226" i="1" s="1"/>
  <c r="L4226" i="1"/>
  <c r="AO4226" i="1" s="1"/>
  <c r="O4226" i="1"/>
  <c r="AR4226" i="1" s="1"/>
  <c r="AN5565" i="1"/>
  <c r="P5565" i="1"/>
  <c r="P5366" i="1"/>
  <c r="AN5366" i="1"/>
  <c r="Z2592" i="1"/>
  <c r="Y2593" i="1"/>
  <c r="Z2393" i="1"/>
  <c r="Y2394" i="1"/>
  <c r="Q5564" i="1"/>
  <c r="AS5564" i="1"/>
  <c r="AS2389" i="1"/>
  <c r="Q2389" i="1"/>
  <c r="Z3385" i="1"/>
  <c r="Y3386" i="1"/>
  <c r="AS5216" i="1"/>
  <c r="Q5216" i="1"/>
  <c r="M5218" i="1"/>
  <c r="AP5218" i="1" s="1"/>
  <c r="L5218" i="1"/>
  <c r="AO5218" i="1" s="1"/>
  <c r="J5218" i="1"/>
  <c r="O5218" i="1"/>
  <c r="AR5218" i="1" s="1"/>
  <c r="N5218" i="1"/>
  <c r="AQ5218" i="1" s="1"/>
  <c r="P2241" i="1"/>
  <c r="AN2241" i="1"/>
  <c r="P4374" i="1"/>
  <c r="AN4374" i="1"/>
  <c r="L2590" i="1"/>
  <c r="AO2590" i="1" s="1"/>
  <c r="J2590" i="1"/>
  <c r="O2590" i="1"/>
  <c r="AR2590" i="1" s="1"/>
  <c r="M2590" i="1"/>
  <c r="AP2590" i="1" s="1"/>
  <c r="N2590" i="1"/>
  <c r="AQ2590" i="1" s="1"/>
  <c r="J3582" i="1"/>
  <c r="M3582" i="1"/>
  <c r="AP3582" i="1" s="1"/>
  <c r="N3582" i="1"/>
  <c r="AQ3582" i="1" s="1"/>
  <c r="L3582" i="1"/>
  <c r="AO3582" i="1" s="1"/>
  <c r="O3582" i="1"/>
  <c r="AR3582" i="1" s="1"/>
  <c r="M2242" i="1"/>
  <c r="AP2242" i="1" s="1"/>
  <c r="J2242" i="1"/>
  <c r="N2242" i="1"/>
  <c r="AQ2242" i="1" s="1"/>
  <c r="O2242" i="1"/>
  <c r="AR2242" i="1" s="1"/>
  <c r="L2242" i="1"/>
  <c r="AO2242" i="1" s="1"/>
  <c r="Z5369" i="1"/>
  <c r="Y5370" i="1"/>
  <c r="Q2588" i="1"/>
  <c r="AS2588" i="1"/>
  <c r="P3382" i="1"/>
  <c r="AN3382" i="1"/>
  <c r="Q4373" i="1"/>
  <c r="AS4373" i="1"/>
  <c r="A1161" i="1"/>
  <c r="AM1160" i="1"/>
  <c r="Y4577" i="1"/>
  <c r="Z4576" i="1"/>
  <c r="Z5568" i="1"/>
  <c r="Y5569" i="1"/>
  <c r="AN3233" i="1"/>
  <c r="P3233" i="1"/>
  <c r="O4574" i="1"/>
  <c r="AR4574" i="1" s="1"/>
  <c r="J4574" i="1"/>
  <c r="N4574" i="1"/>
  <c r="AQ4574" i="1" s="1"/>
  <c r="M4574" i="1"/>
  <c r="AP4574" i="1" s="1"/>
  <c r="L4574" i="1"/>
  <c r="AO4574" i="1" s="1"/>
  <c r="Z4377" i="1"/>
  <c r="Y4378" i="1"/>
  <c r="P3581" i="1"/>
  <c r="AN3581" i="1"/>
  <c r="Y5221" i="1"/>
  <c r="Z5220" i="1"/>
  <c r="Y2245" i="1"/>
  <c r="Z2244" i="1"/>
  <c r="Y3585" i="1"/>
  <c r="Z3584" i="1"/>
  <c r="AS3381" i="1"/>
  <c r="Q3381" i="1"/>
  <c r="J3234" i="1"/>
  <c r="O3234" i="1"/>
  <c r="AR3234" i="1" s="1"/>
  <c r="L3234" i="1"/>
  <c r="AO3234" i="1" s="1"/>
  <c r="N3234" i="1"/>
  <c r="AQ3234" i="1" s="1"/>
  <c r="M3234" i="1"/>
  <c r="AP3234" i="1" s="1"/>
  <c r="N5566" i="1"/>
  <c r="AQ5566" i="1" s="1"/>
  <c r="M5566" i="1"/>
  <c r="AP5566" i="1" s="1"/>
  <c r="J5566" i="1"/>
  <c r="L5566" i="1"/>
  <c r="AO5566" i="1" s="1"/>
  <c r="O5566" i="1"/>
  <c r="AR5566" i="1" s="1"/>
  <c r="Q3232" i="1"/>
  <c r="AS3232" i="1"/>
  <c r="J3383" i="1"/>
  <c r="O3383" i="1"/>
  <c r="AR3383" i="1" s="1"/>
  <c r="N3383" i="1"/>
  <c r="AQ3383" i="1" s="1"/>
  <c r="M3383" i="1"/>
  <c r="AP3383" i="1" s="1"/>
  <c r="L3383" i="1"/>
  <c r="AO3383" i="1" s="1"/>
  <c r="P5217" i="1"/>
  <c r="AN5217" i="1"/>
  <c r="Z4228" i="1"/>
  <c r="Y4229" i="1"/>
  <c r="A5161" i="1"/>
  <c r="AM5160" i="1"/>
  <c r="Z3236" i="1"/>
  <c r="Y3237" i="1"/>
  <c r="Q3580" i="1"/>
  <c r="AS3580" i="1"/>
  <c r="P4573" i="1"/>
  <c r="AN4573" i="1"/>
  <c r="A4161" i="1"/>
  <c r="AM4160" i="1"/>
  <c r="A2161" i="1"/>
  <c r="AM2160" i="1"/>
  <c r="P2589" i="1"/>
  <c r="AN2589" i="1"/>
  <c r="N4375" i="1"/>
  <c r="AQ4375" i="1" s="1"/>
  <c r="M4375" i="1"/>
  <c r="AP4375" i="1" s="1"/>
  <c r="L4375" i="1"/>
  <c r="AO4375" i="1" s="1"/>
  <c r="J4375" i="1"/>
  <c r="O4375" i="1"/>
  <c r="AR4375" i="1" s="1"/>
  <c r="N2391" i="1"/>
  <c r="AQ2391" i="1" s="1"/>
  <c r="M2391" i="1"/>
  <c r="AP2391" i="1" s="1"/>
  <c r="J2391" i="1"/>
  <c r="L2391" i="1"/>
  <c r="AO2391" i="1" s="1"/>
  <c r="O2391" i="1"/>
  <c r="AR2391" i="1" s="1"/>
  <c r="K1251" i="1"/>
  <c r="I1251" i="1"/>
  <c r="K1400" i="1"/>
  <c r="I1400" i="1"/>
  <c r="K1599" i="1"/>
  <c r="I1599" i="1"/>
  <c r="Y1601" i="1"/>
  <c r="Z1600" i="1"/>
  <c r="AS1397" i="1"/>
  <c r="Q1397" i="1"/>
  <c r="AN1597" i="1"/>
  <c r="P1597" i="1"/>
  <c r="O1250" i="1"/>
  <c r="AR1250" i="1" s="1"/>
  <c r="L1250" i="1"/>
  <c r="AO1250" i="1" s="1"/>
  <c r="N1250" i="1"/>
  <c r="AQ1250" i="1" s="1"/>
  <c r="M1250" i="1"/>
  <c r="AP1250" i="1" s="1"/>
  <c r="J1250" i="1"/>
  <c r="P1249" i="1"/>
  <c r="AN1249" i="1"/>
  <c r="AN1398" i="1"/>
  <c r="P1398" i="1"/>
  <c r="L1399" i="1"/>
  <c r="AO1399" i="1" s="1"/>
  <c r="J1399" i="1"/>
  <c r="O1399" i="1"/>
  <c r="AR1399" i="1" s="1"/>
  <c r="N1399" i="1"/>
  <c r="AQ1399" i="1" s="1"/>
  <c r="M1399" i="1"/>
  <c r="AP1399" i="1" s="1"/>
  <c r="Y1402" i="1"/>
  <c r="Z1401" i="1"/>
  <c r="AS1596" i="1"/>
  <c r="Q1596" i="1"/>
  <c r="N1598" i="1"/>
  <c r="AQ1598" i="1" s="1"/>
  <c r="M1598" i="1"/>
  <c r="AP1598" i="1" s="1"/>
  <c r="L1598" i="1"/>
  <c r="AO1598" i="1" s="1"/>
  <c r="J1598" i="1"/>
  <c r="O1598" i="1"/>
  <c r="AR1598" i="1" s="1"/>
  <c r="AS1248" i="1"/>
  <c r="Q1248" i="1"/>
  <c r="AS603" i="1"/>
  <c r="AN406" i="1"/>
  <c r="AN605" i="1"/>
  <c r="AS404" i="1"/>
  <c r="Q603" i="1"/>
  <c r="K407" i="1"/>
  <c r="K606" i="1"/>
  <c r="Q404" i="1"/>
  <c r="I407" i="1"/>
  <c r="J407" i="1" s="1"/>
  <c r="I606" i="1"/>
  <c r="J606" i="1" s="1"/>
  <c r="P604" i="1"/>
  <c r="P405" i="1"/>
  <c r="Y608" i="1"/>
  <c r="Z607" i="1"/>
  <c r="N605" i="1"/>
  <c r="AQ605" i="1" s="1"/>
  <c r="L605" i="1"/>
  <c r="AO605" i="1" s="1"/>
  <c r="O605" i="1"/>
  <c r="AR605" i="1" s="1"/>
  <c r="M605" i="1"/>
  <c r="AP605" i="1" s="1"/>
  <c r="Y409" i="1"/>
  <c r="Z408" i="1"/>
  <c r="O406" i="1"/>
  <c r="AR406" i="1" s="1"/>
  <c r="N406" i="1"/>
  <c r="AQ406" i="1" s="1"/>
  <c r="M406" i="1"/>
  <c r="AP406" i="1" s="1"/>
  <c r="L406" i="1"/>
  <c r="AO406" i="1" s="1"/>
  <c r="V2592" i="1"/>
  <c r="R2592" i="1"/>
  <c r="S2592" i="1"/>
  <c r="F2592" i="1"/>
  <c r="T2592" i="1"/>
  <c r="E2592" i="1"/>
  <c r="U2592" i="1"/>
  <c r="V4377" i="1"/>
  <c r="U4377" i="1"/>
  <c r="E4377" i="1"/>
  <c r="T4377" i="1"/>
  <c r="F4377" i="1"/>
  <c r="R4377" i="1"/>
  <c r="S4377" i="1"/>
  <c r="S3236" i="1"/>
  <c r="F3236" i="1"/>
  <c r="U3236" i="1"/>
  <c r="T3236" i="1"/>
  <c r="R3236" i="1"/>
  <c r="E3236" i="1"/>
  <c r="V3236" i="1"/>
  <c r="T5369" i="1"/>
  <c r="U5369" i="1"/>
  <c r="F5369" i="1"/>
  <c r="R5369" i="1"/>
  <c r="S5369" i="1"/>
  <c r="V5369" i="1"/>
  <c r="E5369" i="1"/>
  <c r="F4228" i="1"/>
  <c r="R4228" i="1"/>
  <c r="S4228" i="1"/>
  <c r="U4228" i="1"/>
  <c r="V4228" i="1"/>
  <c r="T4228" i="1"/>
  <c r="E4228" i="1"/>
  <c r="R3385" i="1"/>
  <c r="V3385" i="1"/>
  <c r="F3385" i="1"/>
  <c r="E3385" i="1"/>
  <c r="T3385" i="1"/>
  <c r="S3385" i="1"/>
  <c r="U3385" i="1"/>
  <c r="E4576" i="1"/>
  <c r="F4576" i="1"/>
  <c r="T4576" i="1"/>
  <c r="S4576" i="1"/>
  <c r="R4576" i="1"/>
  <c r="V4576" i="1"/>
  <c r="U4576" i="1"/>
  <c r="T2244" i="1"/>
  <c r="V2244" i="1"/>
  <c r="E2244" i="1"/>
  <c r="R2244" i="1"/>
  <c r="F2244" i="1"/>
  <c r="U2244" i="1"/>
  <c r="S2244" i="1"/>
  <c r="F2393" i="1"/>
  <c r="U2393" i="1"/>
  <c r="T2393" i="1"/>
  <c r="E2393" i="1"/>
  <c r="R2393" i="1"/>
  <c r="V2393" i="1"/>
  <c r="S2393" i="1"/>
  <c r="R5568" i="1"/>
  <c r="F5568" i="1"/>
  <c r="E5568" i="1"/>
  <c r="V5568" i="1"/>
  <c r="S5568" i="1"/>
  <c r="U5568" i="1"/>
  <c r="T5568" i="1"/>
  <c r="V3584" i="1"/>
  <c r="R3584" i="1"/>
  <c r="T3584" i="1"/>
  <c r="S3584" i="1"/>
  <c r="F3584" i="1"/>
  <c r="U3584" i="1"/>
  <c r="E3584" i="1"/>
  <c r="T5220" i="1"/>
  <c r="V5220" i="1"/>
  <c r="F5220" i="1"/>
  <c r="S5220" i="1"/>
  <c r="E5220" i="1"/>
  <c r="U5220" i="1"/>
  <c r="R5220" i="1"/>
  <c r="E1600" i="1"/>
  <c r="S1600" i="1"/>
  <c r="U1600" i="1"/>
  <c r="T1600" i="1"/>
  <c r="F1600" i="1"/>
  <c r="R1600" i="1"/>
  <c r="V1600" i="1"/>
  <c r="T1401" i="1"/>
  <c r="V1401" i="1"/>
  <c r="R1401" i="1"/>
  <c r="F1401" i="1"/>
  <c r="S1401" i="1"/>
  <c r="E1401" i="1"/>
  <c r="U1401" i="1"/>
  <c r="V607" i="1"/>
  <c r="S607" i="1"/>
  <c r="R607" i="1"/>
  <c r="U607" i="1"/>
  <c r="T607" i="1"/>
  <c r="F607" i="1"/>
  <c r="E607" i="1"/>
  <c r="V408" i="1"/>
  <c r="U408" i="1"/>
  <c r="T408" i="1"/>
  <c r="S408" i="1"/>
  <c r="R408" i="1"/>
  <c r="F408" i="1"/>
  <c r="E408" i="1"/>
  <c r="B408" i="4" l="1"/>
  <c r="B607" i="4"/>
  <c r="A238" i="1"/>
  <c r="AM237" i="1"/>
  <c r="K5220" i="1"/>
  <c r="I5220" i="1"/>
  <c r="I3584" i="1"/>
  <c r="K3584" i="1"/>
  <c r="I5568" i="1"/>
  <c r="K5568" i="1"/>
  <c r="K2393" i="1"/>
  <c r="I2393" i="1"/>
  <c r="I2244" i="1"/>
  <c r="K2244" i="1"/>
  <c r="I4576" i="1"/>
  <c r="K4576" i="1"/>
  <c r="I3385" i="1"/>
  <c r="K3385" i="1"/>
  <c r="I4228" i="1"/>
  <c r="K4228" i="1"/>
  <c r="I5369" i="1"/>
  <c r="K5369" i="1"/>
  <c r="K3236" i="1"/>
  <c r="I3236" i="1"/>
  <c r="I4377" i="1"/>
  <c r="K4377" i="1"/>
  <c r="K2592" i="1"/>
  <c r="I2592" i="1"/>
  <c r="AN3582" i="1"/>
  <c r="P3582" i="1"/>
  <c r="P4226" i="1"/>
  <c r="AN4226" i="1"/>
  <c r="AS4225" i="1"/>
  <c r="Q4225" i="1"/>
  <c r="L4227" i="1"/>
  <c r="AO4227" i="1" s="1"/>
  <c r="J4227" i="1"/>
  <c r="N4227" i="1"/>
  <c r="AQ4227" i="1" s="1"/>
  <c r="O4227" i="1"/>
  <c r="AR4227" i="1" s="1"/>
  <c r="M4227" i="1"/>
  <c r="AP4227" i="1" s="1"/>
  <c r="A1162" i="1"/>
  <c r="AM1161" i="1"/>
  <c r="Q5366" i="1"/>
  <c r="AS5366" i="1"/>
  <c r="Q2390" i="1"/>
  <c r="AS2390" i="1"/>
  <c r="O3384" i="1"/>
  <c r="AR3384" i="1" s="1"/>
  <c r="N3384" i="1"/>
  <c r="AQ3384" i="1" s="1"/>
  <c r="M3384" i="1"/>
  <c r="AP3384" i="1" s="1"/>
  <c r="L3384" i="1"/>
  <c r="AO3384" i="1" s="1"/>
  <c r="J3384" i="1"/>
  <c r="O5219" i="1"/>
  <c r="AR5219" i="1" s="1"/>
  <c r="M5219" i="1"/>
  <c r="AP5219" i="1" s="1"/>
  <c r="N5219" i="1"/>
  <c r="AQ5219" i="1" s="1"/>
  <c r="L5219" i="1"/>
  <c r="AO5219" i="1" s="1"/>
  <c r="J5219" i="1"/>
  <c r="P4375" i="1"/>
  <c r="AN4375" i="1"/>
  <c r="A4162" i="1"/>
  <c r="AM4161" i="1"/>
  <c r="Z5221" i="1"/>
  <c r="Y5222" i="1"/>
  <c r="Y5570" i="1"/>
  <c r="Z5569" i="1"/>
  <c r="AN2242" i="1"/>
  <c r="P2242" i="1"/>
  <c r="Q2241" i="1"/>
  <c r="AS2241" i="1"/>
  <c r="Z2394" i="1"/>
  <c r="Y2395" i="1"/>
  <c r="AS5565" i="1"/>
  <c r="Q5565" i="1"/>
  <c r="N3583" i="1"/>
  <c r="AQ3583" i="1" s="1"/>
  <c r="L3583" i="1"/>
  <c r="AO3583" i="1" s="1"/>
  <c r="J3583" i="1"/>
  <c r="O3583" i="1"/>
  <c r="AR3583" i="1" s="1"/>
  <c r="M3583" i="1"/>
  <c r="AP3583" i="1" s="1"/>
  <c r="A2162" i="1"/>
  <c r="AM2161" i="1"/>
  <c r="A5162" i="1"/>
  <c r="AM5161" i="1"/>
  <c r="Z3386" i="1"/>
  <c r="Y3387" i="1"/>
  <c r="L2243" i="1"/>
  <c r="AO2243" i="1" s="1"/>
  <c r="J2243" i="1"/>
  <c r="O2243" i="1"/>
  <c r="AR2243" i="1" s="1"/>
  <c r="M2243" i="1"/>
  <c r="AP2243" i="1" s="1"/>
  <c r="N2243" i="1"/>
  <c r="AQ2243" i="1" s="1"/>
  <c r="N2392" i="1"/>
  <c r="AQ2392" i="1" s="1"/>
  <c r="L2392" i="1"/>
  <c r="AO2392" i="1" s="1"/>
  <c r="J2392" i="1"/>
  <c r="M2392" i="1"/>
  <c r="AP2392" i="1" s="1"/>
  <c r="O2392" i="1"/>
  <c r="AR2392" i="1" s="1"/>
  <c r="Q4573" i="1"/>
  <c r="AS4573" i="1"/>
  <c r="Y4230" i="1"/>
  <c r="Z4229" i="1"/>
  <c r="Y3586" i="1"/>
  <c r="Z3585" i="1"/>
  <c r="P2590" i="1"/>
  <c r="AN2590" i="1"/>
  <c r="A3162" i="1"/>
  <c r="AM3161" i="1"/>
  <c r="L5567" i="1"/>
  <c r="AO5567" i="1" s="1"/>
  <c r="M5567" i="1"/>
  <c r="AP5567" i="1" s="1"/>
  <c r="N5567" i="1"/>
  <c r="AQ5567" i="1" s="1"/>
  <c r="J5567" i="1"/>
  <c r="O5567" i="1"/>
  <c r="AR5567" i="1" s="1"/>
  <c r="L3235" i="1"/>
  <c r="AO3235" i="1" s="1"/>
  <c r="N3235" i="1"/>
  <c r="AQ3235" i="1" s="1"/>
  <c r="O3235" i="1"/>
  <c r="AR3235" i="1" s="1"/>
  <c r="M3235" i="1"/>
  <c r="AP3235" i="1" s="1"/>
  <c r="J3235" i="1"/>
  <c r="L4376" i="1"/>
  <c r="AO4376" i="1" s="1"/>
  <c r="O4376" i="1"/>
  <c r="AR4376" i="1" s="1"/>
  <c r="N4376" i="1"/>
  <c r="AQ4376" i="1" s="1"/>
  <c r="M4376" i="1"/>
  <c r="AP4376" i="1" s="1"/>
  <c r="J4376" i="1"/>
  <c r="P2391" i="1"/>
  <c r="AN2391" i="1"/>
  <c r="P3383" i="1"/>
  <c r="AN3383" i="1"/>
  <c r="P3234" i="1"/>
  <c r="AN3234" i="1"/>
  <c r="Q3581" i="1"/>
  <c r="AS3581" i="1"/>
  <c r="P4574" i="1"/>
  <c r="AN4574" i="1"/>
  <c r="AS3382" i="1"/>
  <c r="Q3382" i="1"/>
  <c r="Z5370" i="1"/>
  <c r="Y5371" i="1"/>
  <c r="AN5218" i="1"/>
  <c r="P5218" i="1"/>
  <c r="Z2593" i="1"/>
  <c r="Y2594" i="1"/>
  <c r="P5367" i="1"/>
  <c r="AN5367" i="1"/>
  <c r="P5566" i="1"/>
  <c r="AN5566" i="1"/>
  <c r="Z4378" i="1"/>
  <c r="Y4379" i="1"/>
  <c r="O4575" i="1"/>
  <c r="AR4575" i="1" s="1"/>
  <c r="N4575" i="1"/>
  <c r="AQ4575" i="1" s="1"/>
  <c r="M4575" i="1"/>
  <c r="AP4575" i="1" s="1"/>
  <c r="L4575" i="1"/>
  <c r="AO4575" i="1" s="1"/>
  <c r="J4575" i="1"/>
  <c r="N5368" i="1"/>
  <c r="AQ5368" i="1" s="1"/>
  <c r="J5368" i="1"/>
  <c r="O5368" i="1"/>
  <c r="AR5368" i="1" s="1"/>
  <c r="M5368" i="1"/>
  <c r="AP5368" i="1" s="1"/>
  <c r="L5368" i="1"/>
  <c r="AO5368" i="1" s="1"/>
  <c r="Q5217" i="1"/>
  <c r="AS5217" i="1"/>
  <c r="Q2589" i="1"/>
  <c r="AS2589" i="1"/>
  <c r="Y3238" i="1"/>
  <c r="Z3237" i="1"/>
  <c r="Y2246" i="1"/>
  <c r="Z2245" i="1"/>
  <c r="Q3233" i="1"/>
  <c r="AS3233" i="1"/>
  <c r="Z4577" i="1"/>
  <c r="Y4578" i="1"/>
  <c r="Q4374" i="1"/>
  <c r="AS4374" i="1"/>
  <c r="L2591" i="1"/>
  <c r="AO2591" i="1" s="1"/>
  <c r="J2591" i="1"/>
  <c r="N2591" i="1"/>
  <c r="AQ2591" i="1" s="1"/>
  <c r="M2591" i="1"/>
  <c r="AP2591" i="1" s="1"/>
  <c r="O2591" i="1"/>
  <c r="AR2591" i="1" s="1"/>
  <c r="I1401" i="1"/>
  <c r="K1401" i="1"/>
  <c r="I1600" i="1"/>
  <c r="K1600" i="1"/>
  <c r="AS1398" i="1"/>
  <c r="Q1398" i="1"/>
  <c r="O1599" i="1"/>
  <c r="AR1599" i="1" s="1"/>
  <c r="M1599" i="1"/>
  <c r="AP1599" i="1" s="1"/>
  <c r="N1599" i="1"/>
  <c r="AQ1599" i="1" s="1"/>
  <c r="L1599" i="1"/>
  <c r="AO1599" i="1" s="1"/>
  <c r="J1599" i="1"/>
  <c r="Q1597" i="1"/>
  <c r="AS1597" i="1"/>
  <c r="AN1598" i="1"/>
  <c r="P1598" i="1"/>
  <c r="Y1403" i="1"/>
  <c r="Z1402" i="1"/>
  <c r="J1400" i="1"/>
  <c r="O1400" i="1"/>
  <c r="AR1400" i="1" s="1"/>
  <c r="N1400" i="1"/>
  <c r="AQ1400" i="1" s="1"/>
  <c r="L1400" i="1"/>
  <c r="AO1400" i="1" s="1"/>
  <c r="M1400" i="1"/>
  <c r="AP1400" i="1" s="1"/>
  <c r="AS1249" i="1"/>
  <c r="Q1249" i="1"/>
  <c r="P1250" i="1"/>
  <c r="AN1250" i="1"/>
  <c r="N1251" i="1"/>
  <c r="AQ1251" i="1" s="1"/>
  <c r="J1251" i="1"/>
  <c r="O1251" i="1"/>
  <c r="AR1251" i="1" s="1"/>
  <c r="M1251" i="1"/>
  <c r="AP1251" i="1" s="1"/>
  <c r="L1251" i="1"/>
  <c r="AO1251" i="1" s="1"/>
  <c r="AN1399" i="1"/>
  <c r="P1399" i="1"/>
  <c r="Y1602" i="1"/>
  <c r="Z1601" i="1"/>
  <c r="AN407" i="1"/>
  <c r="AN606" i="1"/>
  <c r="AS604" i="1"/>
  <c r="AS405" i="1"/>
  <c r="K408" i="1"/>
  <c r="K607" i="1"/>
  <c r="I408" i="1"/>
  <c r="J408" i="1" s="1"/>
  <c r="I607" i="1"/>
  <c r="J607" i="1" s="1"/>
  <c r="Q405" i="1"/>
  <c r="Q604" i="1"/>
  <c r="P406" i="1"/>
  <c r="P605" i="1"/>
  <c r="O606" i="1"/>
  <c r="AR606" i="1" s="1"/>
  <c r="M606" i="1"/>
  <c r="AP606" i="1" s="1"/>
  <c r="N606" i="1"/>
  <c r="AQ606" i="1" s="1"/>
  <c r="L606" i="1"/>
  <c r="AO606" i="1" s="1"/>
  <c r="Y410" i="1"/>
  <c r="Z409" i="1"/>
  <c r="Y609" i="1"/>
  <c r="Z608" i="1"/>
  <c r="O407" i="1"/>
  <c r="AR407" i="1" s="1"/>
  <c r="M407" i="1"/>
  <c r="AP407" i="1" s="1"/>
  <c r="N407" i="1"/>
  <c r="AQ407" i="1" s="1"/>
  <c r="L407" i="1"/>
  <c r="AO407" i="1" s="1"/>
  <c r="V4229" i="1"/>
  <c r="F4229" i="1"/>
  <c r="T4229" i="1"/>
  <c r="R4229" i="1"/>
  <c r="E4229" i="1"/>
  <c r="U4229" i="1"/>
  <c r="S4229" i="1"/>
  <c r="F2593" i="1"/>
  <c r="E2593" i="1"/>
  <c r="S2593" i="1"/>
  <c r="T2593" i="1"/>
  <c r="U2593" i="1"/>
  <c r="V2593" i="1"/>
  <c r="R2593" i="1"/>
  <c r="U4378" i="1"/>
  <c r="F4378" i="1"/>
  <c r="E4378" i="1"/>
  <c r="V4378" i="1"/>
  <c r="R4378" i="1"/>
  <c r="T4378" i="1"/>
  <c r="S4378" i="1"/>
  <c r="S4577" i="1"/>
  <c r="E4577" i="1"/>
  <c r="T4577" i="1"/>
  <c r="F4577" i="1"/>
  <c r="V4577" i="1"/>
  <c r="R4577" i="1"/>
  <c r="U4577" i="1"/>
  <c r="S5569" i="1"/>
  <c r="R5569" i="1"/>
  <c r="F5569" i="1"/>
  <c r="U5569" i="1"/>
  <c r="E5569" i="1"/>
  <c r="T5569" i="1"/>
  <c r="V5569" i="1"/>
  <c r="U3585" i="1"/>
  <c r="E3585" i="1"/>
  <c r="F3585" i="1"/>
  <c r="T3585" i="1"/>
  <c r="R3585" i="1"/>
  <c r="S3585" i="1"/>
  <c r="V3585" i="1"/>
  <c r="R3237" i="1"/>
  <c r="V3237" i="1"/>
  <c r="E3237" i="1"/>
  <c r="S3237" i="1"/>
  <c r="T3237" i="1"/>
  <c r="U3237" i="1"/>
  <c r="F3237" i="1"/>
  <c r="V5370" i="1"/>
  <c r="E5370" i="1"/>
  <c r="S5370" i="1"/>
  <c r="F5370" i="1"/>
  <c r="R5370" i="1"/>
  <c r="U5370" i="1"/>
  <c r="T5370" i="1"/>
  <c r="S2245" i="1"/>
  <c r="T2245" i="1"/>
  <c r="R2245" i="1"/>
  <c r="E2245" i="1"/>
  <c r="U2245" i="1"/>
  <c r="F2245" i="1"/>
  <c r="V2245" i="1"/>
  <c r="U3386" i="1"/>
  <c r="F3386" i="1"/>
  <c r="T3386" i="1"/>
  <c r="R3386" i="1"/>
  <c r="E3386" i="1"/>
  <c r="S3386" i="1"/>
  <c r="V3386" i="1"/>
  <c r="V5221" i="1"/>
  <c r="E5221" i="1"/>
  <c r="U5221" i="1"/>
  <c r="F5221" i="1"/>
  <c r="S5221" i="1"/>
  <c r="R5221" i="1"/>
  <c r="T5221" i="1"/>
  <c r="F2394" i="1"/>
  <c r="V2394" i="1"/>
  <c r="E2394" i="1"/>
  <c r="T2394" i="1"/>
  <c r="U2394" i="1"/>
  <c r="S2394" i="1"/>
  <c r="R2394" i="1"/>
  <c r="F1402" i="1"/>
  <c r="V1402" i="1"/>
  <c r="U1402" i="1"/>
  <c r="T1402" i="1"/>
  <c r="S1402" i="1"/>
  <c r="E1402" i="1"/>
  <c r="R1402" i="1"/>
  <c r="F1601" i="1"/>
  <c r="T1601" i="1"/>
  <c r="S1601" i="1"/>
  <c r="V1601" i="1"/>
  <c r="R1601" i="1"/>
  <c r="U1601" i="1"/>
  <c r="E1601" i="1"/>
  <c r="R409" i="1"/>
  <c r="V409" i="1"/>
  <c r="T409" i="1"/>
  <c r="U409" i="1"/>
  <c r="S409" i="1"/>
  <c r="F409" i="1"/>
  <c r="E409" i="1"/>
  <c r="S608" i="1"/>
  <c r="R608" i="1"/>
  <c r="V608" i="1"/>
  <c r="U608" i="1"/>
  <c r="T608" i="1"/>
  <c r="F608" i="1"/>
  <c r="E608" i="1"/>
  <c r="B608" i="4" l="1"/>
  <c r="B409" i="4"/>
  <c r="A239" i="1"/>
  <c r="AM238" i="1"/>
  <c r="I2394" i="1"/>
  <c r="K2394" i="1"/>
  <c r="I5221" i="1"/>
  <c r="K5221" i="1"/>
  <c r="K3386" i="1"/>
  <c r="I3386" i="1"/>
  <c r="K2245" i="1"/>
  <c r="I2245" i="1"/>
  <c r="K5370" i="1"/>
  <c r="I5370" i="1"/>
  <c r="K3237" i="1"/>
  <c r="I3237" i="1"/>
  <c r="I3585" i="1"/>
  <c r="K3585" i="1"/>
  <c r="K5569" i="1"/>
  <c r="I5569" i="1"/>
  <c r="K4577" i="1"/>
  <c r="I4577" i="1"/>
  <c r="I4378" i="1"/>
  <c r="K4378" i="1"/>
  <c r="K2593" i="1"/>
  <c r="I2593" i="1"/>
  <c r="K4229" i="1"/>
  <c r="I4229" i="1"/>
  <c r="AS5218" i="1"/>
  <c r="Q5218" i="1"/>
  <c r="AS4574" i="1"/>
  <c r="Q4574" i="1"/>
  <c r="AS2391" i="1"/>
  <c r="Q2391" i="1"/>
  <c r="Z5222" i="1"/>
  <c r="Y5223" i="1"/>
  <c r="Q4375" i="1"/>
  <c r="AS4375" i="1"/>
  <c r="A1163" i="1"/>
  <c r="AM1162" i="1"/>
  <c r="O2592" i="1"/>
  <c r="AR2592" i="1" s="1"/>
  <c r="N2592" i="1"/>
  <c r="AQ2592" i="1" s="1"/>
  <c r="M2592" i="1"/>
  <c r="AP2592" i="1" s="1"/>
  <c r="L2592" i="1"/>
  <c r="AO2592" i="1" s="1"/>
  <c r="J2592" i="1"/>
  <c r="N2393" i="1"/>
  <c r="AQ2393" i="1" s="1"/>
  <c r="O2393" i="1"/>
  <c r="AR2393" i="1" s="1"/>
  <c r="L2393" i="1"/>
  <c r="AO2393" i="1" s="1"/>
  <c r="J2393" i="1"/>
  <c r="M2393" i="1"/>
  <c r="AP2393" i="1" s="1"/>
  <c r="Z5570" i="1"/>
  <c r="Y5571" i="1"/>
  <c r="AN2591" i="1"/>
  <c r="P2591" i="1"/>
  <c r="AN4575" i="1"/>
  <c r="P4575" i="1"/>
  <c r="AN4376" i="1"/>
  <c r="P4376" i="1"/>
  <c r="A3163" i="1"/>
  <c r="AM3162" i="1"/>
  <c r="Y4231" i="1"/>
  <c r="Z4230" i="1"/>
  <c r="Z3387" i="1"/>
  <c r="Y3388" i="1"/>
  <c r="AN3583" i="1"/>
  <c r="P3583" i="1"/>
  <c r="AN5219" i="1"/>
  <c r="P5219" i="1"/>
  <c r="N4228" i="1"/>
  <c r="AQ4228" i="1" s="1"/>
  <c r="O4228" i="1"/>
  <c r="AR4228" i="1" s="1"/>
  <c r="L4228" i="1"/>
  <c r="AO4228" i="1" s="1"/>
  <c r="M4228" i="1"/>
  <c r="AP4228" i="1" s="1"/>
  <c r="J4228" i="1"/>
  <c r="Q5566" i="1"/>
  <c r="AS5566" i="1"/>
  <c r="Z5371" i="1"/>
  <c r="Y5372" i="1"/>
  <c r="Q2590" i="1"/>
  <c r="AS2590" i="1"/>
  <c r="AS2242" i="1"/>
  <c r="Q2242" i="1"/>
  <c r="Q4226" i="1"/>
  <c r="AS4226" i="1"/>
  <c r="L4377" i="1"/>
  <c r="AO4377" i="1" s="1"/>
  <c r="J4377" i="1"/>
  <c r="O4377" i="1"/>
  <c r="AR4377" i="1" s="1"/>
  <c r="M4377" i="1"/>
  <c r="AP4377" i="1" s="1"/>
  <c r="N4377" i="1"/>
  <c r="AQ4377" i="1" s="1"/>
  <c r="L3385" i="1"/>
  <c r="AO3385" i="1" s="1"/>
  <c r="O3385" i="1"/>
  <c r="AR3385" i="1" s="1"/>
  <c r="N3385" i="1"/>
  <c r="AQ3385" i="1" s="1"/>
  <c r="J3385" i="1"/>
  <c r="M3385" i="1"/>
  <c r="AP3385" i="1" s="1"/>
  <c r="N5568" i="1"/>
  <c r="AQ5568" i="1" s="1"/>
  <c r="M5568" i="1"/>
  <c r="AP5568" i="1" s="1"/>
  <c r="J5568" i="1"/>
  <c r="L5568" i="1"/>
  <c r="AO5568" i="1" s="1"/>
  <c r="O5568" i="1"/>
  <c r="AR5568" i="1" s="1"/>
  <c r="Y2247" i="1"/>
  <c r="Z2246" i="1"/>
  <c r="Q5367" i="1"/>
  <c r="AS5367" i="1"/>
  <c r="AS3234" i="1"/>
  <c r="Q3234" i="1"/>
  <c r="AN5567" i="1"/>
  <c r="P5567" i="1"/>
  <c r="A5163" i="1"/>
  <c r="AM5162" i="1"/>
  <c r="P4227" i="1"/>
  <c r="AN4227" i="1"/>
  <c r="Q3582" i="1"/>
  <c r="AS3582" i="1"/>
  <c r="N3236" i="1"/>
  <c r="AQ3236" i="1" s="1"/>
  <c r="M3236" i="1"/>
  <c r="AP3236" i="1" s="1"/>
  <c r="O3236" i="1"/>
  <c r="AR3236" i="1" s="1"/>
  <c r="L3236" i="1"/>
  <c r="AO3236" i="1" s="1"/>
  <c r="J3236" i="1"/>
  <c r="P2243" i="1"/>
  <c r="AN2243" i="1"/>
  <c r="A4163" i="1"/>
  <c r="AM4162" i="1"/>
  <c r="N4576" i="1"/>
  <c r="AQ4576" i="1" s="1"/>
  <c r="M4576" i="1"/>
  <c r="AP4576" i="1" s="1"/>
  <c r="L4576" i="1"/>
  <c r="AO4576" i="1" s="1"/>
  <c r="J4576" i="1"/>
  <c r="O4576" i="1"/>
  <c r="AR4576" i="1" s="1"/>
  <c r="N3584" i="1"/>
  <c r="AQ3584" i="1" s="1"/>
  <c r="M3584" i="1"/>
  <c r="AP3584" i="1" s="1"/>
  <c r="J3584" i="1"/>
  <c r="O3584" i="1"/>
  <c r="AR3584" i="1" s="1"/>
  <c r="L3584" i="1"/>
  <c r="AO3584" i="1" s="1"/>
  <c r="Z4578" i="1"/>
  <c r="Y4579" i="1"/>
  <c r="Z3238" i="1"/>
  <c r="Y3239" i="1"/>
  <c r="Y4380" i="1"/>
  <c r="Z4379" i="1"/>
  <c r="Y2595" i="1"/>
  <c r="Z2594" i="1"/>
  <c r="Q3383" i="1"/>
  <c r="AS3383" i="1"/>
  <c r="P3235" i="1"/>
  <c r="AN3235" i="1"/>
  <c r="Z3586" i="1"/>
  <c r="Y3587" i="1"/>
  <c r="A2163" i="1"/>
  <c r="AM2162" i="1"/>
  <c r="Z2395" i="1"/>
  <c r="Y2396" i="1"/>
  <c r="P3384" i="1"/>
  <c r="AN3384" i="1"/>
  <c r="M5220" i="1"/>
  <c r="AP5220" i="1" s="1"/>
  <c r="J5220" i="1"/>
  <c r="L5220" i="1"/>
  <c r="AO5220" i="1" s="1"/>
  <c r="O5220" i="1"/>
  <c r="AR5220" i="1" s="1"/>
  <c r="N5220" i="1"/>
  <c r="AQ5220" i="1" s="1"/>
  <c r="AN5368" i="1"/>
  <c r="P5368" i="1"/>
  <c r="AN2392" i="1"/>
  <c r="P2392" i="1"/>
  <c r="M5369" i="1"/>
  <c r="AP5369" i="1" s="1"/>
  <c r="L5369" i="1"/>
  <c r="AO5369" i="1" s="1"/>
  <c r="J5369" i="1"/>
  <c r="O5369" i="1"/>
  <c r="AR5369" i="1" s="1"/>
  <c r="N5369" i="1"/>
  <c r="AQ5369" i="1" s="1"/>
  <c r="O2244" i="1"/>
  <c r="AR2244" i="1" s="1"/>
  <c r="M2244" i="1"/>
  <c r="AP2244" i="1" s="1"/>
  <c r="J2244" i="1"/>
  <c r="N2244" i="1"/>
  <c r="AQ2244" i="1" s="1"/>
  <c r="L2244" i="1"/>
  <c r="AO2244" i="1" s="1"/>
  <c r="K1601" i="1"/>
  <c r="I1601" i="1"/>
  <c r="K1402" i="1"/>
  <c r="I1402" i="1"/>
  <c r="Z1403" i="1"/>
  <c r="Y1404" i="1"/>
  <c r="Q1598" i="1"/>
  <c r="AS1598" i="1"/>
  <c r="AN1251" i="1"/>
  <c r="P1251" i="1"/>
  <c r="Z1602" i="1"/>
  <c r="Y1603" i="1"/>
  <c r="AN1400" i="1"/>
  <c r="P1400" i="1"/>
  <c r="AN1599" i="1"/>
  <c r="P1599" i="1"/>
  <c r="J1600" i="1"/>
  <c r="O1600" i="1"/>
  <c r="AR1600" i="1" s="1"/>
  <c r="M1600" i="1"/>
  <c r="AP1600" i="1" s="1"/>
  <c r="N1600" i="1"/>
  <c r="AQ1600" i="1" s="1"/>
  <c r="L1600" i="1"/>
  <c r="AO1600" i="1" s="1"/>
  <c r="Q1399" i="1"/>
  <c r="AS1399" i="1"/>
  <c r="Q1250" i="1"/>
  <c r="AS1250" i="1"/>
  <c r="M1401" i="1"/>
  <c r="AP1401" i="1" s="1"/>
  <c r="J1401" i="1"/>
  <c r="N1401" i="1"/>
  <c r="AQ1401" i="1" s="1"/>
  <c r="O1401" i="1"/>
  <c r="AR1401" i="1" s="1"/>
  <c r="L1401" i="1"/>
  <c r="AO1401" i="1" s="1"/>
  <c r="AN408" i="1"/>
  <c r="Q406" i="1"/>
  <c r="AN607" i="1"/>
  <c r="AS605" i="1"/>
  <c r="K608" i="1"/>
  <c r="K409" i="1"/>
  <c r="I608" i="1"/>
  <c r="J608" i="1" s="1"/>
  <c r="I409" i="1"/>
  <c r="J409" i="1" s="1"/>
  <c r="P407" i="1"/>
  <c r="AS406" i="1"/>
  <c r="P606" i="1"/>
  <c r="Q605" i="1"/>
  <c r="Y411" i="1"/>
  <c r="Z410" i="1"/>
  <c r="O607" i="1"/>
  <c r="AR607" i="1" s="1"/>
  <c r="N607" i="1"/>
  <c r="AQ607" i="1" s="1"/>
  <c r="M607" i="1"/>
  <c r="AP607" i="1" s="1"/>
  <c r="L607" i="1"/>
  <c r="AO607" i="1" s="1"/>
  <c r="N408" i="1"/>
  <c r="AQ408" i="1" s="1"/>
  <c r="M408" i="1"/>
  <c r="AP408" i="1" s="1"/>
  <c r="L408" i="1"/>
  <c r="AO408" i="1" s="1"/>
  <c r="O408" i="1"/>
  <c r="AR408" i="1" s="1"/>
  <c r="Z609" i="1"/>
  <c r="Y610" i="1"/>
  <c r="F5570" i="1"/>
  <c r="V5570" i="1"/>
  <c r="E5570" i="1"/>
  <c r="T5570" i="1"/>
  <c r="U5570" i="1"/>
  <c r="R5570" i="1"/>
  <c r="S5570" i="1"/>
  <c r="R2246" i="1"/>
  <c r="E2246" i="1"/>
  <c r="F2246" i="1"/>
  <c r="T2246" i="1"/>
  <c r="U2246" i="1"/>
  <c r="V2246" i="1"/>
  <c r="S2246" i="1"/>
  <c r="F2395" i="1"/>
  <c r="V2395" i="1"/>
  <c r="T2395" i="1"/>
  <c r="R2395" i="1"/>
  <c r="S2395" i="1"/>
  <c r="E2395" i="1"/>
  <c r="U2395" i="1"/>
  <c r="V4578" i="1"/>
  <c r="R4578" i="1"/>
  <c r="S4578" i="1"/>
  <c r="U4578" i="1"/>
  <c r="E4578" i="1"/>
  <c r="F4578" i="1"/>
  <c r="T4578" i="1"/>
  <c r="R3586" i="1"/>
  <c r="S3586" i="1"/>
  <c r="F3586" i="1"/>
  <c r="V3586" i="1"/>
  <c r="T3586" i="1"/>
  <c r="U3586" i="1"/>
  <c r="E3586" i="1"/>
  <c r="F4379" i="1"/>
  <c r="E4379" i="1"/>
  <c r="V4379" i="1"/>
  <c r="T4379" i="1"/>
  <c r="S4379" i="1"/>
  <c r="U4379" i="1"/>
  <c r="R4379" i="1"/>
  <c r="S4230" i="1"/>
  <c r="R4230" i="1"/>
  <c r="U4230" i="1"/>
  <c r="T4230" i="1"/>
  <c r="E4230" i="1"/>
  <c r="F4230" i="1"/>
  <c r="V4230" i="1"/>
  <c r="U5371" i="1"/>
  <c r="E5371" i="1"/>
  <c r="F5371" i="1"/>
  <c r="T5371" i="1"/>
  <c r="V5371" i="1"/>
  <c r="R5371" i="1"/>
  <c r="S5371" i="1"/>
  <c r="U2594" i="1"/>
  <c r="E2594" i="1"/>
  <c r="V2594" i="1"/>
  <c r="R2594" i="1"/>
  <c r="T2594" i="1"/>
  <c r="S2594" i="1"/>
  <c r="F2594" i="1"/>
  <c r="V5222" i="1"/>
  <c r="F5222" i="1"/>
  <c r="U5222" i="1"/>
  <c r="R5222" i="1"/>
  <c r="S5222" i="1"/>
  <c r="T5222" i="1"/>
  <c r="E5222" i="1"/>
  <c r="E3387" i="1"/>
  <c r="T3387" i="1"/>
  <c r="R3387" i="1"/>
  <c r="V3387" i="1"/>
  <c r="F3387" i="1"/>
  <c r="S3387" i="1"/>
  <c r="U3387" i="1"/>
  <c r="V3238" i="1"/>
  <c r="F3238" i="1"/>
  <c r="T3238" i="1"/>
  <c r="U3238" i="1"/>
  <c r="E3238" i="1"/>
  <c r="R3238" i="1"/>
  <c r="S3238" i="1"/>
  <c r="E1602" i="1"/>
  <c r="S1602" i="1"/>
  <c r="R1602" i="1"/>
  <c r="V1602" i="1"/>
  <c r="F1602" i="1"/>
  <c r="U1602" i="1"/>
  <c r="T1602" i="1"/>
  <c r="T1403" i="1"/>
  <c r="V1403" i="1"/>
  <c r="U1403" i="1"/>
  <c r="R1403" i="1"/>
  <c r="F1403" i="1"/>
  <c r="S1403" i="1"/>
  <c r="E1403" i="1"/>
  <c r="U410" i="1"/>
  <c r="T410" i="1"/>
  <c r="S410" i="1"/>
  <c r="R410" i="1"/>
  <c r="V410" i="1"/>
  <c r="F410" i="1"/>
  <c r="E410" i="1"/>
  <c r="V609" i="1"/>
  <c r="U609" i="1"/>
  <c r="T609" i="1"/>
  <c r="S609" i="1"/>
  <c r="R609" i="1"/>
  <c r="F609" i="1"/>
  <c r="E609" i="1"/>
  <c r="B609" i="4" l="1"/>
  <c r="B410" i="4"/>
  <c r="A240" i="1"/>
  <c r="AM239" i="1"/>
  <c r="K3238" i="1"/>
  <c r="I3238" i="1"/>
  <c r="I3387" i="1"/>
  <c r="K3387" i="1"/>
  <c r="I5222" i="1"/>
  <c r="K5222" i="1"/>
  <c r="I2594" i="1"/>
  <c r="K2594" i="1"/>
  <c r="K5371" i="1"/>
  <c r="I5371" i="1"/>
  <c r="K4230" i="1"/>
  <c r="I4230" i="1"/>
  <c r="K4379" i="1"/>
  <c r="I4379" i="1"/>
  <c r="K3586" i="1"/>
  <c r="I3586" i="1"/>
  <c r="I4578" i="1"/>
  <c r="K4578" i="1"/>
  <c r="I2395" i="1"/>
  <c r="K2395" i="1"/>
  <c r="K2246" i="1"/>
  <c r="I2246" i="1"/>
  <c r="I5570" i="1"/>
  <c r="K5570" i="1"/>
  <c r="A4164" i="1"/>
  <c r="AM4163" i="1"/>
  <c r="Q5567" i="1"/>
  <c r="AS5567" i="1"/>
  <c r="Y2248" i="1"/>
  <c r="Z2247" i="1"/>
  <c r="Y5373" i="1"/>
  <c r="Z5372" i="1"/>
  <c r="O4229" i="1"/>
  <c r="AR4229" i="1" s="1"/>
  <c r="L4229" i="1"/>
  <c r="AO4229" i="1" s="1"/>
  <c r="J4229" i="1"/>
  <c r="M4229" i="1"/>
  <c r="AP4229" i="1" s="1"/>
  <c r="N4229" i="1"/>
  <c r="AQ4229" i="1" s="1"/>
  <c r="L5569" i="1"/>
  <c r="AO5569" i="1" s="1"/>
  <c r="M5569" i="1"/>
  <c r="AP5569" i="1" s="1"/>
  <c r="J5569" i="1"/>
  <c r="O5569" i="1"/>
  <c r="AR5569" i="1" s="1"/>
  <c r="N5569" i="1"/>
  <c r="AQ5569" i="1" s="1"/>
  <c r="N2245" i="1"/>
  <c r="AQ2245" i="1" s="1"/>
  <c r="O2245" i="1"/>
  <c r="AR2245" i="1" s="1"/>
  <c r="J2245" i="1"/>
  <c r="M2245" i="1"/>
  <c r="AP2245" i="1" s="1"/>
  <c r="L2245" i="1"/>
  <c r="AO2245" i="1" s="1"/>
  <c r="A2164" i="1"/>
  <c r="AM2163" i="1"/>
  <c r="P2244" i="1"/>
  <c r="AN2244" i="1"/>
  <c r="P5220" i="1"/>
  <c r="AN5220" i="1"/>
  <c r="J2593" i="1"/>
  <c r="L2593" i="1"/>
  <c r="AO2593" i="1" s="1"/>
  <c r="O2593" i="1"/>
  <c r="AR2593" i="1" s="1"/>
  <c r="N2593" i="1"/>
  <c r="AQ2593" i="1" s="1"/>
  <c r="M2593" i="1"/>
  <c r="AP2593" i="1" s="1"/>
  <c r="M3386" i="1"/>
  <c r="AP3386" i="1" s="1"/>
  <c r="J3386" i="1"/>
  <c r="L3386" i="1"/>
  <c r="AO3386" i="1" s="1"/>
  <c r="O3386" i="1"/>
  <c r="AR3386" i="1" s="1"/>
  <c r="N3386" i="1"/>
  <c r="AQ3386" i="1" s="1"/>
  <c r="Q4575" i="1"/>
  <c r="AS4575" i="1"/>
  <c r="AN2393" i="1"/>
  <c r="P2393" i="1"/>
  <c r="AS2392" i="1"/>
  <c r="Q2392" i="1"/>
  <c r="Y3588" i="1"/>
  <c r="Z3587" i="1"/>
  <c r="Z2595" i="1"/>
  <c r="Y2596" i="1"/>
  <c r="Z4579" i="1"/>
  <c r="Y4580" i="1"/>
  <c r="AN4576" i="1"/>
  <c r="P4576" i="1"/>
  <c r="AS2243" i="1"/>
  <c r="Q2243" i="1"/>
  <c r="AN5568" i="1"/>
  <c r="P5568" i="1"/>
  <c r="AS5219" i="1"/>
  <c r="Q5219" i="1"/>
  <c r="Q2591" i="1"/>
  <c r="AS2591" i="1"/>
  <c r="A1164" i="1"/>
  <c r="AM1163" i="1"/>
  <c r="J3585" i="1"/>
  <c r="O3585" i="1"/>
  <c r="AR3585" i="1" s="1"/>
  <c r="M3585" i="1"/>
  <c r="AP3585" i="1" s="1"/>
  <c r="N3585" i="1"/>
  <c r="AQ3585" i="1" s="1"/>
  <c r="L3585" i="1"/>
  <c r="AO3585" i="1" s="1"/>
  <c r="AS5368" i="1"/>
  <c r="Q5368" i="1"/>
  <c r="AS3384" i="1"/>
  <c r="Q3384" i="1"/>
  <c r="AN3236" i="1"/>
  <c r="P3236" i="1"/>
  <c r="Q4227" i="1"/>
  <c r="AS4227" i="1"/>
  <c r="AN4228" i="1"/>
  <c r="P4228" i="1"/>
  <c r="Y4232" i="1"/>
  <c r="Z4231" i="1"/>
  <c r="L3237" i="1"/>
  <c r="AO3237" i="1" s="1"/>
  <c r="N3237" i="1"/>
  <c r="AQ3237" i="1" s="1"/>
  <c r="J3237" i="1"/>
  <c r="O3237" i="1"/>
  <c r="AR3237" i="1" s="1"/>
  <c r="M3237" i="1"/>
  <c r="AP3237" i="1" s="1"/>
  <c r="Q3583" i="1"/>
  <c r="AS3583" i="1"/>
  <c r="Z5571" i="1"/>
  <c r="Y5572" i="1"/>
  <c r="P2592" i="1"/>
  <c r="AN2592" i="1"/>
  <c r="O4378" i="1"/>
  <c r="AR4378" i="1" s="1"/>
  <c r="L4378" i="1"/>
  <c r="AO4378" i="1" s="1"/>
  <c r="J4378" i="1"/>
  <c r="N4378" i="1"/>
  <c r="AQ4378" i="1" s="1"/>
  <c r="M4378" i="1"/>
  <c r="AP4378" i="1" s="1"/>
  <c r="M5221" i="1"/>
  <c r="AP5221" i="1" s="1"/>
  <c r="J5221" i="1"/>
  <c r="O5221" i="1"/>
  <c r="AR5221" i="1" s="1"/>
  <c r="N5221" i="1"/>
  <c r="AQ5221" i="1" s="1"/>
  <c r="L5221" i="1"/>
  <c r="AO5221" i="1" s="1"/>
  <c r="AN5369" i="1"/>
  <c r="P5369" i="1"/>
  <c r="Q3235" i="1"/>
  <c r="AS3235" i="1"/>
  <c r="Z4380" i="1"/>
  <c r="Y4381" i="1"/>
  <c r="P4377" i="1"/>
  <c r="AN4377" i="1"/>
  <c r="A3164" i="1"/>
  <c r="AM3163" i="1"/>
  <c r="Z5223" i="1"/>
  <c r="Y5224" i="1"/>
  <c r="N4577" i="1"/>
  <c r="AQ4577" i="1" s="1"/>
  <c r="M4577" i="1"/>
  <c r="AP4577" i="1" s="1"/>
  <c r="L4577" i="1"/>
  <c r="AO4577" i="1" s="1"/>
  <c r="J4577" i="1"/>
  <c r="O4577" i="1"/>
  <c r="AR4577" i="1" s="1"/>
  <c r="J5370" i="1"/>
  <c r="L5370" i="1"/>
  <c r="AO5370" i="1" s="1"/>
  <c r="O5370" i="1"/>
  <c r="AR5370" i="1" s="1"/>
  <c r="N5370" i="1"/>
  <c r="AQ5370" i="1" s="1"/>
  <c r="M5370" i="1"/>
  <c r="AP5370" i="1" s="1"/>
  <c r="Y2397" i="1"/>
  <c r="Z2396" i="1"/>
  <c r="Z3239" i="1"/>
  <c r="Y3240" i="1"/>
  <c r="P3584" i="1"/>
  <c r="AN3584" i="1"/>
  <c r="A5164" i="1"/>
  <c r="AM5163" i="1"/>
  <c r="P3385" i="1"/>
  <c r="AN3385" i="1"/>
  <c r="Y3389" i="1"/>
  <c r="Z3388" i="1"/>
  <c r="Q4376" i="1"/>
  <c r="AS4376" i="1"/>
  <c r="O2394" i="1"/>
  <c r="AR2394" i="1" s="1"/>
  <c r="L2394" i="1"/>
  <c r="AO2394" i="1" s="1"/>
  <c r="N2394" i="1"/>
  <c r="AQ2394" i="1" s="1"/>
  <c r="M2394" i="1"/>
  <c r="AP2394" i="1" s="1"/>
  <c r="J2394" i="1"/>
  <c r="I1403" i="1"/>
  <c r="K1403" i="1"/>
  <c r="K1602" i="1"/>
  <c r="I1602" i="1"/>
  <c r="Q1400" i="1"/>
  <c r="AS1400" i="1"/>
  <c r="N1601" i="1"/>
  <c r="AQ1601" i="1" s="1"/>
  <c r="J1601" i="1"/>
  <c r="L1601" i="1"/>
  <c r="AO1601" i="1" s="1"/>
  <c r="O1601" i="1"/>
  <c r="AR1601" i="1" s="1"/>
  <c r="M1601" i="1"/>
  <c r="AP1601" i="1" s="1"/>
  <c r="Y1604" i="1"/>
  <c r="Z1603" i="1"/>
  <c r="Z1404" i="1"/>
  <c r="Y1405" i="1"/>
  <c r="AN1401" i="1"/>
  <c r="P1401" i="1"/>
  <c r="J1402" i="1"/>
  <c r="O1402" i="1"/>
  <c r="AR1402" i="1" s="1"/>
  <c r="L1402" i="1"/>
  <c r="AO1402" i="1" s="1"/>
  <c r="N1402" i="1"/>
  <c r="AQ1402" i="1" s="1"/>
  <c r="M1402" i="1"/>
  <c r="AP1402" i="1" s="1"/>
  <c r="AN1600" i="1"/>
  <c r="P1600" i="1"/>
  <c r="Q1251" i="1"/>
  <c r="AS1251" i="1"/>
  <c r="Q1599" i="1"/>
  <c r="AS1599" i="1"/>
  <c r="AN608" i="1"/>
  <c r="Q606" i="1"/>
  <c r="AS407" i="1"/>
  <c r="AN409" i="1"/>
  <c r="K609" i="1"/>
  <c r="K410" i="1"/>
  <c r="I609" i="1"/>
  <c r="J609" i="1" s="1"/>
  <c r="I410" i="1"/>
  <c r="J410" i="1" s="1"/>
  <c r="AS606" i="1"/>
  <c r="Q407" i="1"/>
  <c r="P408" i="1"/>
  <c r="P607" i="1"/>
  <c r="Z411" i="1"/>
  <c r="Y412" i="1"/>
  <c r="O409" i="1"/>
  <c r="AR409" i="1" s="1"/>
  <c r="N409" i="1"/>
  <c r="AQ409" i="1" s="1"/>
  <c r="M409" i="1"/>
  <c r="AP409" i="1" s="1"/>
  <c r="L409" i="1"/>
  <c r="AO409" i="1" s="1"/>
  <c r="M608" i="1"/>
  <c r="AP608" i="1" s="1"/>
  <c r="L608" i="1"/>
  <c r="AO608" i="1" s="1"/>
  <c r="N608" i="1"/>
  <c r="AQ608" i="1" s="1"/>
  <c r="O608" i="1"/>
  <c r="AR608" i="1" s="1"/>
  <c r="Z610" i="1"/>
  <c r="Y611" i="1"/>
  <c r="V2247" i="1"/>
  <c r="F2247" i="1"/>
  <c r="U2247" i="1"/>
  <c r="S2247" i="1"/>
  <c r="R2247" i="1"/>
  <c r="E2247" i="1"/>
  <c r="T2247" i="1"/>
  <c r="E4231" i="1"/>
  <c r="V4231" i="1"/>
  <c r="R4231" i="1"/>
  <c r="U4231" i="1"/>
  <c r="S4231" i="1"/>
  <c r="T4231" i="1"/>
  <c r="F4231" i="1"/>
  <c r="V5223" i="1"/>
  <c r="F5223" i="1"/>
  <c r="T5223" i="1"/>
  <c r="U5223" i="1"/>
  <c r="S5223" i="1"/>
  <c r="E5223" i="1"/>
  <c r="R5223" i="1"/>
  <c r="V3587" i="1"/>
  <c r="U3587" i="1"/>
  <c r="E3587" i="1"/>
  <c r="S3587" i="1"/>
  <c r="T3587" i="1"/>
  <c r="F3587" i="1"/>
  <c r="R3587" i="1"/>
  <c r="T5372" i="1"/>
  <c r="E5372" i="1"/>
  <c r="F5372" i="1"/>
  <c r="U5372" i="1"/>
  <c r="R5372" i="1"/>
  <c r="V5372" i="1"/>
  <c r="S5372" i="1"/>
  <c r="E2595" i="1"/>
  <c r="U2595" i="1"/>
  <c r="V2595" i="1"/>
  <c r="T2595" i="1"/>
  <c r="S2595" i="1"/>
  <c r="F2595" i="1"/>
  <c r="R2595" i="1"/>
  <c r="R5571" i="1"/>
  <c r="V5571" i="1"/>
  <c r="U5571" i="1"/>
  <c r="T5571" i="1"/>
  <c r="E5571" i="1"/>
  <c r="S5571" i="1"/>
  <c r="F5571" i="1"/>
  <c r="S3388" i="1"/>
  <c r="U3388" i="1"/>
  <c r="E3388" i="1"/>
  <c r="R3388" i="1"/>
  <c r="T3388" i="1"/>
  <c r="F3388" i="1"/>
  <c r="V3388" i="1"/>
  <c r="U2396" i="1"/>
  <c r="T2396" i="1"/>
  <c r="S2396" i="1"/>
  <c r="F2396" i="1"/>
  <c r="R2396" i="1"/>
  <c r="V2396" i="1"/>
  <c r="E2396" i="1"/>
  <c r="U3239" i="1"/>
  <c r="V3239" i="1"/>
  <c r="E3239" i="1"/>
  <c r="T3239" i="1"/>
  <c r="S3239" i="1"/>
  <c r="R3239" i="1"/>
  <c r="F3239" i="1"/>
  <c r="T4579" i="1"/>
  <c r="S4579" i="1"/>
  <c r="F4579" i="1"/>
  <c r="U4579" i="1"/>
  <c r="E4579" i="1"/>
  <c r="V4579" i="1"/>
  <c r="R4579" i="1"/>
  <c r="F4380" i="1"/>
  <c r="E4380" i="1"/>
  <c r="V4380" i="1"/>
  <c r="S4380" i="1"/>
  <c r="T4380" i="1"/>
  <c r="R4380" i="1"/>
  <c r="U4380" i="1"/>
  <c r="R1404" i="1"/>
  <c r="T1404" i="1"/>
  <c r="S1404" i="1"/>
  <c r="E1404" i="1"/>
  <c r="U1404" i="1"/>
  <c r="V1404" i="1"/>
  <c r="F1404" i="1"/>
  <c r="R1603" i="1"/>
  <c r="U1603" i="1"/>
  <c r="F1603" i="1"/>
  <c r="E1603" i="1"/>
  <c r="S1603" i="1"/>
  <c r="V1603" i="1"/>
  <c r="T1603" i="1"/>
  <c r="V411" i="1"/>
  <c r="U411" i="1"/>
  <c r="T411" i="1"/>
  <c r="R411" i="1"/>
  <c r="S411" i="1"/>
  <c r="F411" i="1"/>
  <c r="E411" i="1"/>
  <c r="T610" i="1"/>
  <c r="S610" i="1"/>
  <c r="U610" i="1"/>
  <c r="V610" i="1"/>
  <c r="R610" i="1"/>
  <c r="F610" i="1"/>
  <c r="E610" i="1"/>
  <c r="B610" i="4" l="1"/>
  <c r="B411" i="4"/>
  <c r="A241" i="1"/>
  <c r="AM240" i="1"/>
  <c r="I4380" i="1"/>
  <c r="K4380" i="1"/>
  <c r="K4579" i="1"/>
  <c r="I4579" i="1"/>
  <c r="K3239" i="1"/>
  <c r="I3239" i="1"/>
  <c r="K2396" i="1"/>
  <c r="I2396" i="1"/>
  <c r="I3388" i="1"/>
  <c r="K3388" i="1"/>
  <c r="I5571" i="1"/>
  <c r="K5571" i="1"/>
  <c r="K2595" i="1"/>
  <c r="I2595" i="1"/>
  <c r="I5372" i="1"/>
  <c r="K5372" i="1"/>
  <c r="K3587" i="1"/>
  <c r="I3587" i="1"/>
  <c r="K5223" i="1"/>
  <c r="I5223" i="1"/>
  <c r="I4231" i="1"/>
  <c r="K4231" i="1"/>
  <c r="K2247" i="1"/>
  <c r="I2247" i="1"/>
  <c r="P5221" i="1"/>
  <c r="AN5221" i="1"/>
  <c r="P3585" i="1"/>
  <c r="AN3585" i="1"/>
  <c r="Z2248" i="1"/>
  <c r="Y2249" i="1"/>
  <c r="O3586" i="1"/>
  <c r="AR3586" i="1" s="1"/>
  <c r="N3586" i="1"/>
  <c r="AQ3586" i="1" s="1"/>
  <c r="M3586" i="1"/>
  <c r="AP3586" i="1" s="1"/>
  <c r="J3586" i="1"/>
  <c r="L3586" i="1"/>
  <c r="AO3586" i="1" s="1"/>
  <c r="Q2592" i="1"/>
  <c r="AS2592" i="1"/>
  <c r="Z4232" i="1"/>
  <c r="Y4233" i="1"/>
  <c r="Q5568" i="1"/>
  <c r="AS5568" i="1"/>
  <c r="AN2593" i="1"/>
  <c r="P2593" i="1"/>
  <c r="J5570" i="1"/>
  <c r="M5570" i="1"/>
  <c r="AP5570" i="1" s="1"/>
  <c r="N5570" i="1"/>
  <c r="AQ5570" i="1" s="1"/>
  <c r="L5570" i="1"/>
  <c r="AO5570" i="1" s="1"/>
  <c r="O5570" i="1"/>
  <c r="AR5570" i="1" s="1"/>
  <c r="N2594" i="1"/>
  <c r="AQ2594" i="1" s="1"/>
  <c r="M2594" i="1"/>
  <c r="AP2594" i="1" s="1"/>
  <c r="L2594" i="1"/>
  <c r="AO2594" i="1" s="1"/>
  <c r="J2594" i="1"/>
  <c r="O2594" i="1"/>
  <c r="AR2594" i="1" s="1"/>
  <c r="Z2397" i="1"/>
  <c r="Y2398" i="1"/>
  <c r="A3165" i="1"/>
  <c r="AM3164" i="1"/>
  <c r="Y5573" i="1"/>
  <c r="Z5572" i="1"/>
  <c r="P3237" i="1"/>
  <c r="AN3237" i="1"/>
  <c r="Q4228" i="1"/>
  <c r="AS4228" i="1"/>
  <c r="A1165" i="1"/>
  <c r="AM1164" i="1"/>
  <c r="Z2596" i="1"/>
  <c r="Y2597" i="1"/>
  <c r="A2165" i="1"/>
  <c r="AM2164" i="1"/>
  <c r="P5569" i="1"/>
  <c r="AN5569" i="1"/>
  <c r="J2246" i="1"/>
  <c r="O2246" i="1"/>
  <c r="AR2246" i="1" s="1"/>
  <c r="N2246" i="1"/>
  <c r="AQ2246" i="1" s="1"/>
  <c r="M2246" i="1"/>
  <c r="AP2246" i="1" s="1"/>
  <c r="L2246" i="1"/>
  <c r="AO2246" i="1" s="1"/>
  <c r="O4379" i="1"/>
  <c r="AR4379" i="1" s="1"/>
  <c r="J4379" i="1"/>
  <c r="M4379" i="1"/>
  <c r="AP4379" i="1" s="1"/>
  <c r="L4379" i="1"/>
  <c r="AO4379" i="1" s="1"/>
  <c r="N4379" i="1"/>
  <c r="AQ4379" i="1" s="1"/>
  <c r="A5165" i="1"/>
  <c r="AM5164" i="1"/>
  <c r="P2394" i="1"/>
  <c r="AN2394" i="1"/>
  <c r="Q5369" i="1"/>
  <c r="AS5369" i="1"/>
  <c r="P3386" i="1"/>
  <c r="AN3386" i="1"/>
  <c r="J5222" i="1"/>
  <c r="O5222" i="1"/>
  <c r="AR5222" i="1" s="1"/>
  <c r="N5222" i="1"/>
  <c r="AQ5222" i="1" s="1"/>
  <c r="L5222" i="1"/>
  <c r="AO5222" i="1" s="1"/>
  <c r="M5222" i="1"/>
  <c r="AP5222" i="1" s="1"/>
  <c r="AN4577" i="1"/>
  <c r="P4577" i="1"/>
  <c r="Y3390" i="1"/>
  <c r="Z3389" i="1"/>
  <c r="AS3584" i="1"/>
  <c r="Q3584" i="1"/>
  <c r="AS4377" i="1"/>
  <c r="Q4377" i="1"/>
  <c r="P4378" i="1"/>
  <c r="AN4378" i="1"/>
  <c r="AS2393" i="1"/>
  <c r="Q2393" i="1"/>
  <c r="Q5220" i="1"/>
  <c r="AS5220" i="1"/>
  <c r="O4230" i="1"/>
  <c r="AR4230" i="1" s="1"/>
  <c r="M4230" i="1"/>
  <c r="AP4230" i="1" s="1"/>
  <c r="N4230" i="1"/>
  <c r="AQ4230" i="1" s="1"/>
  <c r="L4230" i="1"/>
  <c r="AO4230" i="1" s="1"/>
  <c r="J4230" i="1"/>
  <c r="Q4576" i="1"/>
  <c r="AS4576" i="1"/>
  <c r="AN2245" i="1"/>
  <c r="P2245" i="1"/>
  <c r="Z5373" i="1"/>
  <c r="Y5374" i="1"/>
  <c r="A4165" i="1"/>
  <c r="AM4164" i="1"/>
  <c r="J2395" i="1"/>
  <c r="M2395" i="1"/>
  <c r="AP2395" i="1" s="1"/>
  <c r="O2395" i="1"/>
  <c r="AR2395" i="1" s="1"/>
  <c r="L2395" i="1"/>
  <c r="AO2395" i="1" s="1"/>
  <c r="N2395" i="1"/>
  <c r="AQ2395" i="1" s="1"/>
  <c r="J3387" i="1"/>
  <c r="O3387" i="1"/>
  <c r="AR3387" i="1" s="1"/>
  <c r="M3387" i="1"/>
  <c r="AP3387" i="1" s="1"/>
  <c r="N3387" i="1"/>
  <c r="AQ3387" i="1" s="1"/>
  <c r="L3387" i="1"/>
  <c r="AO3387" i="1" s="1"/>
  <c r="Q3385" i="1"/>
  <c r="AS3385" i="1"/>
  <c r="P5370" i="1"/>
  <c r="AN5370" i="1"/>
  <c r="Y4382" i="1"/>
  <c r="Z4381" i="1"/>
  <c r="Z3240" i="1"/>
  <c r="Y3241" i="1"/>
  <c r="Z5224" i="1"/>
  <c r="Y5225" i="1"/>
  <c r="Q3236" i="1"/>
  <c r="AS3236" i="1"/>
  <c r="Q2244" i="1"/>
  <c r="AS2244" i="1"/>
  <c r="M5371" i="1"/>
  <c r="AP5371" i="1" s="1"/>
  <c r="L5371" i="1"/>
  <c r="AO5371" i="1" s="1"/>
  <c r="N5371" i="1"/>
  <c r="AQ5371" i="1" s="1"/>
  <c r="J5371" i="1"/>
  <c r="O5371" i="1"/>
  <c r="AR5371" i="1" s="1"/>
  <c r="O3238" i="1"/>
  <c r="AR3238" i="1" s="1"/>
  <c r="N3238" i="1"/>
  <c r="AQ3238" i="1" s="1"/>
  <c r="M3238" i="1"/>
  <c r="AP3238" i="1" s="1"/>
  <c r="L3238" i="1"/>
  <c r="AO3238" i="1" s="1"/>
  <c r="J3238" i="1"/>
  <c r="Z4580" i="1"/>
  <c r="Y4581" i="1"/>
  <c r="Y3589" i="1"/>
  <c r="Z3588" i="1"/>
  <c r="P4229" i="1"/>
  <c r="AN4229" i="1"/>
  <c r="L4578" i="1"/>
  <c r="AO4578" i="1" s="1"/>
  <c r="J4578" i="1"/>
  <c r="O4578" i="1"/>
  <c r="AR4578" i="1" s="1"/>
  <c r="N4578" i="1"/>
  <c r="AQ4578" i="1" s="1"/>
  <c r="M4578" i="1"/>
  <c r="AP4578" i="1" s="1"/>
  <c r="K1603" i="1"/>
  <c r="I1603" i="1"/>
  <c r="I1404" i="1"/>
  <c r="K1404" i="1"/>
  <c r="AN1402" i="1"/>
  <c r="P1402" i="1"/>
  <c r="Y1605" i="1"/>
  <c r="Z1604" i="1"/>
  <c r="AS1401" i="1"/>
  <c r="Q1401" i="1"/>
  <c r="AS1600" i="1"/>
  <c r="Q1600" i="1"/>
  <c r="N1602" i="1"/>
  <c r="AQ1602" i="1" s="1"/>
  <c r="M1602" i="1"/>
  <c r="AP1602" i="1" s="1"/>
  <c r="L1602" i="1"/>
  <c r="AO1602" i="1" s="1"/>
  <c r="O1602" i="1"/>
  <c r="AR1602" i="1" s="1"/>
  <c r="J1602" i="1"/>
  <c r="Y1406" i="1"/>
  <c r="Z1405" i="1"/>
  <c r="AN1601" i="1"/>
  <c r="P1601" i="1"/>
  <c r="O1403" i="1"/>
  <c r="AR1403" i="1" s="1"/>
  <c r="M1403" i="1"/>
  <c r="AP1403" i="1" s="1"/>
  <c r="N1403" i="1"/>
  <c r="AQ1403" i="1" s="1"/>
  <c r="J1403" i="1"/>
  <c r="L1403" i="1"/>
  <c r="AO1403" i="1" s="1"/>
  <c r="AN609" i="1"/>
  <c r="AS607" i="1"/>
  <c r="Q408" i="1"/>
  <c r="AN410" i="1"/>
  <c r="K610" i="1"/>
  <c r="K411" i="1"/>
  <c r="I610" i="1"/>
  <c r="J610" i="1" s="1"/>
  <c r="I411" i="1"/>
  <c r="J411" i="1" s="1"/>
  <c r="AS408" i="1"/>
  <c r="P409" i="1"/>
  <c r="P608" i="1"/>
  <c r="Q607" i="1"/>
  <c r="Z412" i="1"/>
  <c r="Y413" i="1"/>
  <c r="L410" i="1"/>
  <c r="AO410" i="1" s="1"/>
  <c r="O410" i="1"/>
  <c r="AR410" i="1" s="1"/>
  <c r="N410" i="1"/>
  <c r="AQ410" i="1" s="1"/>
  <c r="M410" i="1"/>
  <c r="AP410" i="1" s="1"/>
  <c r="O609" i="1"/>
  <c r="AR609" i="1" s="1"/>
  <c r="N609" i="1"/>
  <c r="AQ609" i="1" s="1"/>
  <c r="M609" i="1"/>
  <c r="AP609" i="1" s="1"/>
  <c r="L609" i="1"/>
  <c r="AO609" i="1" s="1"/>
  <c r="Y612" i="1"/>
  <c r="Z611" i="1"/>
  <c r="S2397" i="1"/>
  <c r="F2397" i="1"/>
  <c r="U2397" i="1"/>
  <c r="V2397" i="1"/>
  <c r="R2397" i="1"/>
  <c r="E2397" i="1"/>
  <c r="T2397" i="1"/>
  <c r="F4580" i="1"/>
  <c r="S4580" i="1"/>
  <c r="E4580" i="1"/>
  <c r="U4580" i="1"/>
  <c r="V4580" i="1"/>
  <c r="T4580" i="1"/>
  <c r="R4580" i="1"/>
  <c r="V4232" i="1"/>
  <c r="T4232" i="1"/>
  <c r="E4232" i="1"/>
  <c r="F4232" i="1"/>
  <c r="S4232" i="1"/>
  <c r="U4232" i="1"/>
  <c r="R4232" i="1"/>
  <c r="E3240" i="1"/>
  <c r="T3240" i="1"/>
  <c r="R3240" i="1"/>
  <c r="U3240" i="1"/>
  <c r="S3240" i="1"/>
  <c r="V3240" i="1"/>
  <c r="F3240" i="1"/>
  <c r="E3389" i="1"/>
  <c r="T3389" i="1"/>
  <c r="S3389" i="1"/>
  <c r="U3389" i="1"/>
  <c r="F3389" i="1"/>
  <c r="V3389" i="1"/>
  <c r="R3389" i="1"/>
  <c r="V5373" i="1"/>
  <c r="R5373" i="1"/>
  <c r="F5373" i="1"/>
  <c r="U5373" i="1"/>
  <c r="E5373" i="1"/>
  <c r="T5373" i="1"/>
  <c r="S5373" i="1"/>
  <c r="U5224" i="1"/>
  <c r="F5224" i="1"/>
  <c r="V5224" i="1"/>
  <c r="T5224" i="1"/>
  <c r="S5224" i="1"/>
  <c r="E5224" i="1"/>
  <c r="R5224" i="1"/>
  <c r="R3588" i="1"/>
  <c r="E3588" i="1"/>
  <c r="U3588" i="1"/>
  <c r="T3588" i="1"/>
  <c r="F3588" i="1"/>
  <c r="S3588" i="1"/>
  <c r="V3588" i="1"/>
  <c r="U4381" i="1"/>
  <c r="T4381" i="1"/>
  <c r="F4381" i="1"/>
  <c r="R4381" i="1"/>
  <c r="V4381" i="1"/>
  <c r="E4381" i="1"/>
  <c r="S4381" i="1"/>
  <c r="R2596" i="1"/>
  <c r="S2596" i="1"/>
  <c r="F2596" i="1"/>
  <c r="U2596" i="1"/>
  <c r="V2596" i="1"/>
  <c r="E2596" i="1"/>
  <c r="T2596" i="1"/>
  <c r="S2248" i="1"/>
  <c r="R2248" i="1"/>
  <c r="T2248" i="1"/>
  <c r="V2248" i="1"/>
  <c r="F2248" i="1"/>
  <c r="U2248" i="1"/>
  <c r="E2248" i="1"/>
  <c r="F5572" i="1"/>
  <c r="T5572" i="1"/>
  <c r="E5572" i="1"/>
  <c r="R5572" i="1"/>
  <c r="V5572" i="1"/>
  <c r="U5572" i="1"/>
  <c r="S5572" i="1"/>
  <c r="S1604" i="1"/>
  <c r="U1604" i="1"/>
  <c r="E1604" i="1"/>
  <c r="T1604" i="1"/>
  <c r="V1604" i="1"/>
  <c r="R1604" i="1"/>
  <c r="F1604" i="1"/>
  <c r="S1405" i="1"/>
  <c r="U1405" i="1"/>
  <c r="E1405" i="1"/>
  <c r="V1405" i="1"/>
  <c r="R1405" i="1"/>
  <c r="T1405" i="1"/>
  <c r="F1405" i="1"/>
  <c r="T611" i="1"/>
  <c r="S611" i="1"/>
  <c r="R611" i="1"/>
  <c r="V611" i="1"/>
  <c r="U611" i="1"/>
  <c r="F611" i="1"/>
  <c r="E611" i="1"/>
  <c r="S412" i="1"/>
  <c r="R412" i="1"/>
  <c r="U412" i="1"/>
  <c r="V412" i="1"/>
  <c r="T412" i="1"/>
  <c r="F412" i="1"/>
  <c r="E412" i="1"/>
  <c r="B412" i="4" l="1"/>
  <c r="B611" i="4"/>
  <c r="A242" i="1"/>
  <c r="AM241" i="1"/>
  <c r="I5572" i="1"/>
  <c r="K5572" i="1"/>
  <c r="I2248" i="1"/>
  <c r="K2248" i="1"/>
  <c r="K2596" i="1"/>
  <c r="I2596" i="1"/>
  <c r="K4381" i="1"/>
  <c r="I4381" i="1"/>
  <c r="K3588" i="1"/>
  <c r="I3588" i="1"/>
  <c r="I5224" i="1"/>
  <c r="K5224" i="1"/>
  <c r="I5373" i="1"/>
  <c r="K5373" i="1"/>
  <c r="K3389" i="1"/>
  <c r="I3389" i="1"/>
  <c r="K3240" i="1"/>
  <c r="I3240" i="1"/>
  <c r="K4232" i="1"/>
  <c r="I4232" i="1"/>
  <c r="I4580" i="1"/>
  <c r="K4580" i="1"/>
  <c r="K2397" i="1"/>
  <c r="I2397" i="1"/>
  <c r="Y5226" i="1"/>
  <c r="Z5225" i="1"/>
  <c r="P3387" i="1"/>
  <c r="AN3387" i="1"/>
  <c r="Y5375" i="1"/>
  <c r="Z5374" i="1"/>
  <c r="P4230" i="1"/>
  <c r="AN4230" i="1"/>
  <c r="AN2246" i="1"/>
  <c r="P2246" i="1"/>
  <c r="Z2597" i="1"/>
  <c r="Y2598" i="1"/>
  <c r="M2247" i="1"/>
  <c r="AP2247" i="1" s="1"/>
  <c r="L2247" i="1"/>
  <c r="AO2247" i="1" s="1"/>
  <c r="O2247" i="1"/>
  <c r="AR2247" i="1" s="1"/>
  <c r="J2247" i="1"/>
  <c r="N2247" i="1"/>
  <c r="AQ2247" i="1" s="1"/>
  <c r="J2396" i="1"/>
  <c r="M2396" i="1"/>
  <c r="AP2396" i="1" s="1"/>
  <c r="O2396" i="1"/>
  <c r="AR2396" i="1" s="1"/>
  <c r="N2396" i="1"/>
  <c r="AQ2396" i="1" s="1"/>
  <c r="L2396" i="1"/>
  <c r="AO2396" i="1" s="1"/>
  <c r="Z5573" i="1"/>
  <c r="Y5574" i="1"/>
  <c r="P2594" i="1"/>
  <c r="AN2594" i="1"/>
  <c r="AN5570" i="1"/>
  <c r="P5570" i="1"/>
  <c r="O5372" i="1"/>
  <c r="AR5372" i="1" s="1"/>
  <c r="N5372" i="1"/>
  <c r="AQ5372" i="1" s="1"/>
  <c r="J5372" i="1"/>
  <c r="M5372" i="1"/>
  <c r="AP5372" i="1" s="1"/>
  <c r="L5372" i="1"/>
  <c r="AO5372" i="1" s="1"/>
  <c r="AN5371" i="1"/>
  <c r="P5371" i="1"/>
  <c r="AS4229" i="1"/>
  <c r="Q4229" i="1"/>
  <c r="O2595" i="1"/>
  <c r="AR2595" i="1" s="1"/>
  <c r="N2595" i="1"/>
  <c r="AQ2595" i="1" s="1"/>
  <c r="M2595" i="1"/>
  <c r="AP2595" i="1" s="1"/>
  <c r="J2595" i="1"/>
  <c r="L2595" i="1"/>
  <c r="AO2595" i="1" s="1"/>
  <c r="M3239" i="1"/>
  <c r="AP3239" i="1" s="1"/>
  <c r="L3239" i="1"/>
  <c r="AO3239" i="1" s="1"/>
  <c r="J3239" i="1"/>
  <c r="O3239" i="1"/>
  <c r="AR3239" i="1" s="1"/>
  <c r="N3239" i="1"/>
  <c r="AQ3239" i="1" s="1"/>
  <c r="Q5370" i="1"/>
  <c r="AS5370" i="1"/>
  <c r="Y3590" i="1"/>
  <c r="Z3589" i="1"/>
  <c r="P4379" i="1"/>
  <c r="AN4379" i="1"/>
  <c r="AN4578" i="1"/>
  <c r="P4578" i="1"/>
  <c r="Z3241" i="1"/>
  <c r="Y3242" i="1"/>
  <c r="AS2245" i="1"/>
  <c r="Q2245" i="1"/>
  <c r="AN5222" i="1"/>
  <c r="P5222" i="1"/>
  <c r="AS5569" i="1"/>
  <c r="Q5569" i="1"/>
  <c r="A1166" i="1"/>
  <c r="AM1165" i="1"/>
  <c r="AS2593" i="1"/>
  <c r="Q2593" i="1"/>
  <c r="P3586" i="1"/>
  <c r="AN3586" i="1"/>
  <c r="J4231" i="1"/>
  <c r="O4231" i="1"/>
  <c r="AR4231" i="1" s="1"/>
  <c r="N4231" i="1"/>
  <c r="AQ4231" i="1" s="1"/>
  <c r="L4231" i="1"/>
  <c r="AO4231" i="1" s="1"/>
  <c r="M4231" i="1"/>
  <c r="AP4231" i="1" s="1"/>
  <c r="Y3391" i="1"/>
  <c r="Z3390" i="1"/>
  <c r="AS2394" i="1"/>
  <c r="Q2394" i="1"/>
  <c r="A3166" i="1"/>
  <c r="AM3165" i="1"/>
  <c r="AS3585" i="1"/>
  <c r="Q3585" i="1"/>
  <c r="L5223" i="1"/>
  <c r="AO5223" i="1" s="1"/>
  <c r="J5223" i="1"/>
  <c r="N5223" i="1"/>
  <c r="AQ5223" i="1" s="1"/>
  <c r="M5223" i="1"/>
  <c r="AP5223" i="1" s="1"/>
  <c r="O5223" i="1"/>
  <c r="AR5223" i="1" s="1"/>
  <c r="M4579" i="1"/>
  <c r="AP4579" i="1" s="1"/>
  <c r="L4579" i="1"/>
  <c r="AO4579" i="1" s="1"/>
  <c r="J4579" i="1"/>
  <c r="O4579" i="1"/>
  <c r="AR4579" i="1" s="1"/>
  <c r="N4579" i="1"/>
  <c r="AQ4579" i="1" s="1"/>
  <c r="Q4378" i="1"/>
  <c r="AS4378" i="1"/>
  <c r="AS4577" i="1"/>
  <c r="Q4577" i="1"/>
  <c r="A2166" i="1"/>
  <c r="AM2165" i="1"/>
  <c r="Z4233" i="1"/>
  <c r="Y4234" i="1"/>
  <c r="M5571" i="1"/>
  <c r="AP5571" i="1" s="1"/>
  <c r="J5571" i="1"/>
  <c r="O5571" i="1"/>
  <c r="AR5571" i="1" s="1"/>
  <c r="N5571" i="1"/>
  <c r="AQ5571" i="1" s="1"/>
  <c r="L5571" i="1"/>
  <c r="AO5571" i="1" s="1"/>
  <c r="Z4581" i="1"/>
  <c r="Y4582" i="1"/>
  <c r="Z4382" i="1"/>
  <c r="Y4383" i="1"/>
  <c r="Q3386" i="1"/>
  <c r="AS3386" i="1"/>
  <c r="A5166" i="1"/>
  <c r="AM5165" i="1"/>
  <c r="Y2399" i="1"/>
  <c r="Z2398" i="1"/>
  <c r="AS5221" i="1"/>
  <c r="Q5221" i="1"/>
  <c r="N3587" i="1"/>
  <c r="AQ3587" i="1" s="1"/>
  <c r="M3587" i="1"/>
  <c r="AP3587" i="1" s="1"/>
  <c r="L3587" i="1"/>
  <c r="AO3587" i="1" s="1"/>
  <c r="O3587" i="1"/>
  <c r="AR3587" i="1" s="1"/>
  <c r="J3587" i="1"/>
  <c r="AN2395" i="1"/>
  <c r="P2395" i="1"/>
  <c r="AN3238" i="1"/>
  <c r="P3238" i="1"/>
  <c r="A4166" i="1"/>
  <c r="AM4165" i="1"/>
  <c r="Q3237" i="1"/>
  <c r="AS3237" i="1"/>
  <c r="Z2249" i="1"/>
  <c r="Y2250" i="1"/>
  <c r="L3388" i="1"/>
  <c r="AO3388" i="1" s="1"/>
  <c r="J3388" i="1"/>
  <c r="N3388" i="1"/>
  <c r="AQ3388" i="1" s="1"/>
  <c r="M3388" i="1"/>
  <c r="AP3388" i="1" s="1"/>
  <c r="O3388" i="1"/>
  <c r="AR3388" i="1" s="1"/>
  <c r="N4380" i="1"/>
  <c r="AQ4380" i="1" s="1"/>
  <c r="J4380" i="1"/>
  <c r="M4380" i="1"/>
  <c r="AP4380" i="1" s="1"/>
  <c r="O4380" i="1"/>
  <c r="AR4380" i="1" s="1"/>
  <c r="L4380" i="1"/>
  <c r="AO4380" i="1" s="1"/>
  <c r="I1405" i="1"/>
  <c r="K1405" i="1"/>
  <c r="I1604" i="1"/>
  <c r="K1604" i="1"/>
  <c r="AS1601" i="1"/>
  <c r="Q1601" i="1"/>
  <c r="Y1606" i="1"/>
  <c r="Z1605" i="1"/>
  <c r="AS1402" i="1"/>
  <c r="Q1402" i="1"/>
  <c r="AN1403" i="1"/>
  <c r="P1403" i="1"/>
  <c r="Y1407" i="1"/>
  <c r="Z1406" i="1"/>
  <c r="N1404" i="1"/>
  <c r="AQ1404" i="1" s="1"/>
  <c r="M1404" i="1"/>
  <c r="AP1404" i="1" s="1"/>
  <c r="L1404" i="1"/>
  <c r="AO1404" i="1" s="1"/>
  <c r="O1404" i="1"/>
  <c r="AR1404" i="1" s="1"/>
  <c r="J1404" i="1"/>
  <c r="AN1602" i="1"/>
  <c r="P1602" i="1"/>
  <c r="L1603" i="1"/>
  <c r="AO1603" i="1" s="1"/>
  <c r="N1603" i="1"/>
  <c r="AQ1603" i="1" s="1"/>
  <c r="J1603" i="1"/>
  <c r="M1603" i="1"/>
  <c r="AP1603" i="1" s="1"/>
  <c r="O1603" i="1"/>
  <c r="AR1603" i="1" s="1"/>
  <c r="AN610" i="1"/>
  <c r="Q409" i="1"/>
  <c r="Q608" i="1"/>
  <c r="AN411" i="1"/>
  <c r="K412" i="1"/>
  <c r="K611" i="1"/>
  <c r="I412" i="1"/>
  <c r="J412" i="1" s="1"/>
  <c r="I611" i="1"/>
  <c r="J611" i="1" s="1"/>
  <c r="P609" i="1"/>
  <c r="AS409" i="1"/>
  <c r="AS608" i="1"/>
  <c r="P410" i="1"/>
  <c r="Y613" i="1"/>
  <c r="Z612" i="1"/>
  <c r="Y414" i="1"/>
  <c r="Z413" i="1"/>
  <c r="O411" i="1"/>
  <c r="AR411" i="1" s="1"/>
  <c r="N411" i="1"/>
  <c r="AQ411" i="1" s="1"/>
  <c r="M411" i="1"/>
  <c r="AP411" i="1" s="1"/>
  <c r="L411" i="1"/>
  <c r="AO411" i="1" s="1"/>
  <c r="M610" i="1"/>
  <c r="AP610" i="1" s="1"/>
  <c r="O610" i="1"/>
  <c r="AR610" i="1" s="1"/>
  <c r="N610" i="1"/>
  <c r="AQ610" i="1" s="1"/>
  <c r="L610" i="1"/>
  <c r="AO610" i="1" s="1"/>
  <c r="V5374" i="1"/>
  <c r="R5374" i="1"/>
  <c r="U5374" i="1"/>
  <c r="F5374" i="1"/>
  <c r="S5374" i="1"/>
  <c r="T5374" i="1"/>
  <c r="E5374" i="1"/>
  <c r="S4382" i="1"/>
  <c r="T4382" i="1"/>
  <c r="F4382" i="1"/>
  <c r="R4382" i="1"/>
  <c r="V4382" i="1"/>
  <c r="U4382" i="1"/>
  <c r="E4382" i="1"/>
  <c r="V2398" i="1"/>
  <c r="T2398" i="1"/>
  <c r="R2398" i="1"/>
  <c r="S2398" i="1"/>
  <c r="U2398" i="1"/>
  <c r="E2398" i="1"/>
  <c r="F2398" i="1"/>
  <c r="F5225" i="1"/>
  <c r="T5225" i="1"/>
  <c r="U5225" i="1"/>
  <c r="R5225" i="1"/>
  <c r="E5225" i="1"/>
  <c r="V5225" i="1"/>
  <c r="S5225" i="1"/>
  <c r="S3390" i="1"/>
  <c r="U3390" i="1"/>
  <c r="E3390" i="1"/>
  <c r="F3390" i="1"/>
  <c r="R3390" i="1"/>
  <c r="T3390" i="1"/>
  <c r="V3390" i="1"/>
  <c r="E3241" i="1"/>
  <c r="S3241" i="1"/>
  <c r="T3241" i="1"/>
  <c r="F3241" i="1"/>
  <c r="R3241" i="1"/>
  <c r="U3241" i="1"/>
  <c r="V3241" i="1"/>
  <c r="R2249" i="1"/>
  <c r="S2249" i="1"/>
  <c r="V2249" i="1"/>
  <c r="E2249" i="1"/>
  <c r="F2249" i="1"/>
  <c r="T2249" i="1"/>
  <c r="U2249" i="1"/>
  <c r="R2597" i="1"/>
  <c r="V2597" i="1"/>
  <c r="F2597" i="1"/>
  <c r="S2597" i="1"/>
  <c r="T2597" i="1"/>
  <c r="U2597" i="1"/>
  <c r="E2597" i="1"/>
  <c r="F5573" i="1"/>
  <c r="E5573" i="1"/>
  <c r="V5573" i="1"/>
  <c r="R5573" i="1"/>
  <c r="U5573" i="1"/>
  <c r="S5573" i="1"/>
  <c r="T5573" i="1"/>
  <c r="R4233" i="1"/>
  <c r="V4233" i="1"/>
  <c r="S4233" i="1"/>
  <c r="T4233" i="1"/>
  <c r="E4233" i="1"/>
  <c r="F4233" i="1"/>
  <c r="U4233" i="1"/>
  <c r="S4581" i="1"/>
  <c r="R4581" i="1"/>
  <c r="V4581" i="1"/>
  <c r="F4581" i="1"/>
  <c r="E4581" i="1"/>
  <c r="U4581" i="1"/>
  <c r="T4581" i="1"/>
  <c r="V3589" i="1"/>
  <c r="U3589" i="1"/>
  <c r="E3589" i="1"/>
  <c r="T3589" i="1"/>
  <c r="F3589" i="1"/>
  <c r="S3589" i="1"/>
  <c r="R3589" i="1"/>
  <c r="T1605" i="1"/>
  <c r="S1605" i="1"/>
  <c r="F1605" i="1"/>
  <c r="E1605" i="1"/>
  <c r="R1605" i="1"/>
  <c r="V1605" i="1"/>
  <c r="U1605" i="1"/>
  <c r="T1406" i="1"/>
  <c r="F1406" i="1"/>
  <c r="S1406" i="1"/>
  <c r="R1406" i="1"/>
  <c r="V1406" i="1"/>
  <c r="E1406" i="1"/>
  <c r="U1406" i="1"/>
  <c r="V612" i="1"/>
  <c r="U612" i="1"/>
  <c r="R612" i="1"/>
  <c r="T612" i="1"/>
  <c r="S612" i="1"/>
  <c r="F612" i="1"/>
  <c r="E612" i="1"/>
  <c r="V413" i="1"/>
  <c r="U413" i="1"/>
  <c r="T413" i="1"/>
  <c r="S413" i="1"/>
  <c r="R413" i="1"/>
  <c r="F413" i="1"/>
  <c r="E413" i="1"/>
  <c r="B413" i="4" l="1"/>
  <c r="B612" i="4"/>
  <c r="A243" i="1"/>
  <c r="AM242" i="1"/>
  <c r="I3589" i="1"/>
  <c r="K3589" i="1"/>
  <c r="I4581" i="1"/>
  <c r="K4581" i="1"/>
  <c r="I4233" i="1"/>
  <c r="K4233" i="1"/>
  <c r="K5573" i="1"/>
  <c r="I5573" i="1"/>
  <c r="K2597" i="1"/>
  <c r="I2597" i="1"/>
  <c r="I2249" i="1"/>
  <c r="K2249" i="1"/>
  <c r="K3241" i="1"/>
  <c r="I3241" i="1"/>
  <c r="K3390" i="1"/>
  <c r="I3390" i="1"/>
  <c r="I5225" i="1"/>
  <c r="K5225" i="1"/>
  <c r="K2398" i="1"/>
  <c r="I2398" i="1"/>
  <c r="I4382" i="1"/>
  <c r="K4382" i="1"/>
  <c r="K5374" i="1"/>
  <c r="I5374" i="1"/>
  <c r="AN4380" i="1"/>
  <c r="P4380" i="1"/>
  <c r="AN5372" i="1"/>
  <c r="P5372" i="1"/>
  <c r="Z5574" i="1"/>
  <c r="Y5575" i="1"/>
  <c r="O2397" i="1"/>
  <c r="AR2397" i="1" s="1"/>
  <c r="L2397" i="1"/>
  <c r="AO2397" i="1" s="1"/>
  <c r="N2397" i="1"/>
  <c r="AQ2397" i="1" s="1"/>
  <c r="J2397" i="1"/>
  <c r="M2397" i="1"/>
  <c r="AP2397" i="1" s="1"/>
  <c r="O3389" i="1"/>
  <c r="AR3389" i="1" s="1"/>
  <c r="M3389" i="1"/>
  <c r="AP3389" i="1" s="1"/>
  <c r="L3389" i="1"/>
  <c r="AO3389" i="1" s="1"/>
  <c r="J3389" i="1"/>
  <c r="N3389" i="1"/>
  <c r="AQ3389" i="1" s="1"/>
  <c r="M4381" i="1"/>
  <c r="AP4381" i="1" s="1"/>
  <c r="L4381" i="1"/>
  <c r="AO4381" i="1" s="1"/>
  <c r="J4381" i="1"/>
  <c r="O4381" i="1"/>
  <c r="AR4381" i="1" s="1"/>
  <c r="N4381" i="1"/>
  <c r="AQ4381" i="1" s="1"/>
  <c r="A4167" i="1"/>
  <c r="AM4166" i="1"/>
  <c r="A5167" i="1"/>
  <c r="AM5166" i="1"/>
  <c r="Z3242" i="1"/>
  <c r="Y3243" i="1"/>
  <c r="Y3591" i="1"/>
  <c r="Z3590" i="1"/>
  <c r="P2247" i="1"/>
  <c r="AN2247" i="1"/>
  <c r="Z2598" i="1"/>
  <c r="Y2599" i="1"/>
  <c r="Z5375" i="1"/>
  <c r="Y5376" i="1"/>
  <c r="Z4582" i="1"/>
  <c r="Y4583" i="1"/>
  <c r="AS3238" i="1"/>
  <c r="Q3238" i="1"/>
  <c r="Z4234" i="1"/>
  <c r="Y4235" i="1"/>
  <c r="Y2251" i="1"/>
  <c r="Z2250" i="1"/>
  <c r="P5223" i="1"/>
  <c r="AN5223" i="1"/>
  <c r="P4231" i="1"/>
  <c r="AN4231" i="1"/>
  <c r="A1167" i="1"/>
  <c r="AM1166" i="1"/>
  <c r="J2596" i="1"/>
  <c r="O2596" i="1"/>
  <c r="AR2596" i="1" s="1"/>
  <c r="N2596" i="1"/>
  <c r="AQ2596" i="1" s="1"/>
  <c r="M2596" i="1"/>
  <c r="AP2596" i="1" s="1"/>
  <c r="L2596" i="1"/>
  <c r="AO2596" i="1" s="1"/>
  <c r="P2595" i="1"/>
  <c r="AN2595" i="1"/>
  <c r="Q2246" i="1"/>
  <c r="AS2246" i="1"/>
  <c r="Q3387" i="1"/>
  <c r="AS3387" i="1"/>
  <c r="J4580" i="1"/>
  <c r="N4580" i="1"/>
  <c r="AQ4580" i="1" s="1"/>
  <c r="M4580" i="1"/>
  <c r="AP4580" i="1" s="1"/>
  <c r="L4580" i="1"/>
  <c r="AO4580" i="1" s="1"/>
  <c r="O4580" i="1"/>
  <c r="AR4580" i="1" s="1"/>
  <c r="O5373" i="1"/>
  <c r="AR5373" i="1" s="1"/>
  <c r="N5373" i="1"/>
  <c r="AQ5373" i="1" s="1"/>
  <c r="J5373" i="1"/>
  <c r="M5373" i="1"/>
  <c r="AP5373" i="1" s="1"/>
  <c r="L5373" i="1"/>
  <c r="AO5373" i="1" s="1"/>
  <c r="A2167" i="1"/>
  <c r="AM2166" i="1"/>
  <c r="P4579" i="1"/>
  <c r="AN4579" i="1"/>
  <c r="AS4578" i="1"/>
  <c r="Q4578" i="1"/>
  <c r="Q5371" i="1"/>
  <c r="AS5371" i="1"/>
  <c r="Q5570" i="1"/>
  <c r="AS5570" i="1"/>
  <c r="L4232" i="1"/>
  <c r="AO4232" i="1" s="1"/>
  <c r="N4232" i="1"/>
  <c r="AQ4232" i="1" s="1"/>
  <c r="J4232" i="1"/>
  <c r="O4232" i="1"/>
  <c r="AR4232" i="1" s="1"/>
  <c r="M4232" i="1"/>
  <c r="AP4232" i="1" s="1"/>
  <c r="AN3587" i="1"/>
  <c r="P3587" i="1"/>
  <c r="Y4384" i="1"/>
  <c r="Z4383" i="1"/>
  <c r="AN5571" i="1"/>
  <c r="P5571" i="1"/>
  <c r="Z3391" i="1"/>
  <c r="Y3392" i="1"/>
  <c r="Q3586" i="1"/>
  <c r="AS3586" i="1"/>
  <c r="AS5222" i="1"/>
  <c r="Q5222" i="1"/>
  <c r="Z5226" i="1"/>
  <c r="Y5227" i="1"/>
  <c r="J5224" i="1"/>
  <c r="L5224" i="1"/>
  <c r="AO5224" i="1" s="1"/>
  <c r="N5224" i="1"/>
  <c r="AQ5224" i="1" s="1"/>
  <c r="O5224" i="1"/>
  <c r="AR5224" i="1" s="1"/>
  <c r="M5224" i="1"/>
  <c r="AP5224" i="1" s="1"/>
  <c r="N2248" i="1"/>
  <c r="AQ2248" i="1" s="1"/>
  <c r="L2248" i="1"/>
  <c r="AO2248" i="1" s="1"/>
  <c r="O2248" i="1"/>
  <c r="AR2248" i="1" s="1"/>
  <c r="M2248" i="1"/>
  <c r="AP2248" i="1" s="1"/>
  <c r="J2248" i="1"/>
  <c r="AS2395" i="1"/>
  <c r="Q2395" i="1"/>
  <c r="AN3388" i="1"/>
  <c r="P3388" i="1"/>
  <c r="Z2399" i="1"/>
  <c r="Y2400" i="1"/>
  <c r="AS4230" i="1"/>
  <c r="Q4230" i="1"/>
  <c r="N3240" i="1"/>
  <c r="AQ3240" i="1" s="1"/>
  <c r="L3240" i="1"/>
  <c r="AO3240" i="1" s="1"/>
  <c r="J3240" i="1"/>
  <c r="O3240" i="1"/>
  <c r="AR3240" i="1" s="1"/>
  <c r="M3240" i="1"/>
  <c r="AP3240" i="1" s="1"/>
  <c r="L3588" i="1"/>
  <c r="AO3588" i="1" s="1"/>
  <c r="J3588" i="1"/>
  <c r="O3588" i="1"/>
  <c r="AR3588" i="1" s="1"/>
  <c r="N3588" i="1"/>
  <c r="AQ3588" i="1" s="1"/>
  <c r="M3588" i="1"/>
  <c r="AP3588" i="1" s="1"/>
  <c r="A3167" i="1"/>
  <c r="AM3166" i="1"/>
  <c r="Q4379" i="1"/>
  <c r="AS4379" i="1"/>
  <c r="AN3239" i="1"/>
  <c r="P3239" i="1"/>
  <c r="AS2594" i="1"/>
  <c r="Q2594" i="1"/>
  <c r="P2396" i="1"/>
  <c r="AN2396" i="1"/>
  <c r="M5572" i="1"/>
  <c r="AP5572" i="1" s="1"/>
  <c r="L5572" i="1"/>
  <c r="AO5572" i="1" s="1"/>
  <c r="J5572" i="1"/>
  <c r="N5572" i="1"/>
  <c r="AQ5572" i="1" s="1"/>
  <c r="O5572" i="1"/>
  <c r="AR5572" i="1" s="1"/>
  <c r="K1406" i="1"/>
  <c r="I1406" i="1"/>
  <c r="I1605" i="1"/>
  <c r="K1605" i="1"/>
  <c r="Q1602" i="1"/>
  <c r="AS1602" i="1"/>
  <c r="Z1606" i="1"/>
  <c r="Y1607" i="1"/>
  <c r="Y1408" i="1"/>
  <c r="Z1407" i="1"/>
  <c r="AN1404" i="1"/>
  <c r="P1404" i="1"/>
  <c r="Q1403" i="1"/>
  <c r="AS1403" i="1"/>
  <c r="N1604" i="1"/>
  <c r="AQ1604" i="1" s="1"/>
  <c r="O1604" i="1"/>
  <c r="AR1604" i="1" s="1"/>
  <c r="M1604" i="1"/>
  <c r="AP1604" i="1" s="1"/>
  <c r="J1604" i="1"/>
  <c r="L1604" i="1"/>
  <c r="AO1604" i="1" s="1"/>
  <c r="AN1603" i="1"/>
  <c r="P1603" i="1"/>
  <c r="J1405" i="1"/>
  <c r="L1405" i="1"/>
  <c r="AO1405" i="1" s="1"/>
  <c r="M1405" i="1"/>
  <c r="AP1405" i="1" s="1"/>
  <c r="O1405" i="1"/>
  <c r="AR1405" i="1" s="1"/>
  <c r="N1405" i="1"/>
  <c r="AQ1405" i="1" s="1"/>
  <c r="Q609" i="1"/>
  <c r="Q410" i="1"/>
  <c r="AN611" i="1"/>
  <c r="AN412" i="1"/>
  <c r="K413" i="1"/>
  <c r="K612" i="1"/>
  <c r="I413" i="1"/>
  <c r="J413" i="1" s="1"/>
  <c r="I612" i="1"/>
  <c r="J612" i="1" s="1"/>
  <c r="P411" i="1"/>
  <c r="AS609" i="1"/>
  <c r="AS410" i="1"/>
  <c r="P610" i="1"/>
  <c r="Z414" i="1"/>
  <c r="Y415" i="1"/>
  <c r="N611" i="1"/>
  <c r="AQ611" i="1" s="1"/>
  <c r="O611" i="1"/>
  <c r="AR611" i="1" s="1"/>
  <c r="L611" i="1"/>
  <c r="AO611" i="1" s="1"/>
  <c r="M611" i="1"/>
  <c r="AP611" i="1" s="1"/>
  <c r="Z613" i="1"/>
  <c r="Y614" i="1"/>
  <c r="O412" i="1"/>
  <c r="AR412" i="1" s="1"/>
  <c r="N412" i="1"/>
  <c r="AQ412" i="1" s="1"/>
  <c r="L412" i="1"/>
  <c r="AO412" i="1" s="1"/>
  <c r="M412" i="1"/>
  <c r="AP412" i="1" s="1"/>
  <c r="V3590" i="1"/>
  <c r="T3590" i="1"/>
  <c r="E3590" i="1"/>
  <c r="U3590" i="1"/>
  <c r="R3590" i="1"/>
  <c r="S3590" i="1"/>
  <c r="F3590" i="1"/>
  <c r="F4582" i="1"/>
  <c r="U4582" i="1"/>
  <c r="R4582" i="1"/>
  <c r="V4582" i="1"/>
  <c r="E4582" i="1"/>
  <c r="T4582" i="1"/>
  <c r="S4582" i="1"/>
  <c r="U2250" i="1"/>
  <c r="V2250" i="1"/>
  <c r="E2250" i="1"/>
  <c r="R2250" i="1"/>
  <c r="F2250" i="1"/>
  <c r="S2250" i="1"/>
  <c r="T2250" i="1"/>
  <c r="V4383" i="1"/>
  <c r="U4383" i="1"/>
  <c r="S4383" i="1"/>
  <c r="E4383" i="1"/>
  <c r="F4383" i="1"/>
  <c r="R4383" i="1"/>
  <c r="T4383" i="1"/>
  <c r="T5574" i="1"/>
  <c r="V5574" i="1"/>
  <c r="S5574" i="1"/>
  <c r="E5574" i="1"/>
  <c r="F5574" i="1"/>
  <c r="R5574" i="1"/>
  <c r="U5574" i="1"/>
  <c r="V3242" i="1"/>
  <c r="F3242" i="1"/>
  <c r="T3242" i="1"/>
  <c r="S3242" i="1"/>
  <c r="U3242" i="1"/>
  <c r="E3242" i="1"/>
  <c r="R3242" i="1"/>
  <c r="R2598" i="1"/>
  <c r="U2598" i="1"/>
  <c r="V2598" i="1"/>
  <c r="T2598" i="1"/>
  <c r="E2598" i="1"/>
  <c r="F2598" i="1"/>
  <c r="S2598" i="1"/>
  <c r="S5226" i="1"/>
  <c r="R5226" i="1"/>
  <c r="T5226" i="1"/>
  <c r="E5226" i="1"/>
  <c r="U5226" i="1"/>
  <c r="V5226" i="1"/>
  <c r="F5226" i="1"/>
  <c r="E2399" i="1"/>
  <c r="F2399" i="1"/>
  <c r="U2399" i="1"/>
  <c r="T2399" i="1"/>
  <c r="R2399" i="1"/>
  <c r="V2399" i="1"/>
  <c r="S2399" i="1"/>
  <c r="R5375" i="1"/>
  <c r="F5375" i="1"/>
  <c r="U5375" i="1"/>
  <c r="T5375" i="1"/>
  <c r="V5375" i="1"/>
  <c r="E5375" i="1"/>
  <c r="S5375" i="1"/>
  <c r="V4234" i="1"/>
  <c r="U4234" i="1"/>
  <c r="E4234" i="1"/>
  <c r="S4234" i="1"/>
  <c r="T4234" i="1"/>
  <c r="R4234" i="1"/>
  <c r="F4234" i="1"/>
  <c r="V3391" i="1"/>
  <c r="F3391" i="1"/>
  <c r="E3391" i="1"/>
  <c r="T3391" i="1"/>
  <c r="U3391" i="1"/>
  <c r="R3391" i="1"/>
  <c r="S3391" i="1"/>
  <c r="F1407" i="1"/>
  <c r="R1407" i="1"/>
  <c r="V1407" i="1"/>
  <c r="E1407" i="1"/>
  <c r="S1407" i="1"/>
  <c r="T1407" i="1"/>
  <c r="U1407" i="1"/>
  <c r="U1606" i="1"/>
  <c r="T1606" i="1"/>
  <c r="E1606" i="1"/>
  <c r="S1606" i="1"/>
  <c r="R1606" i="1"/>
  <c r="F1606" i="1"/>
  <c r="V1606" i="1"/>
  <c r="V414" i="1"/>
  <c r="U414" i="1"/>
  <c r="S414" i="1"/>
  <c r="T414" i="1"/>
  <c r="R414" i="1"/>
  <c r="F414" i="1"/>
  <c r="E414" i="1"/>
  <c r="R613" i="1"/>
  <c r="U613" i="1"/>
  <c r="T613" i="1"/>
  <c r="V613" i="1"/>
  <c r="S613" i="1"/>
  <c r="F613" i="1"/>
  <c r="E613" i="1"/>
  <c r="B613" i="4" l="1"/>
  <c r="B414" i="4"/>
  <c r="A244" i="1"/>
  <c r="AM243" i="1"/>
  <c r="I3391" i="1"/>
  <c r="K3391" i="1"/>
  <c r="I4234" i="1"/>
  <c r="K4234" i="1"/>
  <c r="K5375" i="1"/>
  <c r="I5375" i="1"/>
  <c r="K2399" i="1"/>
  <c r="I2399" i="1"/>
  <c r="K5226" i="1"/>
  <c r="I5226" i="1"/>
  <c r="K2598" i="1"/>
  <c r="I2598" i="1"/>
  <c r="I3242" i="1"/>
  <c r="K3242" i="1"/>
  <c r="K5574" i="1"/>
  <c r="I5574" i="1"/>
  <c r="K4383" i="1"/>
  <c r="I4383" i="1"/>
  <c r="K2250" i="1"/>
  <c r="I2250" i="1"/>
  <c r="I4582" i="1"/>
  <c r="K4582" i="1"/>
  <c r="K3590" i="1"/>
  <c r="I3590" i="1"/>
  <c r="Z5227" i="1"/>
  <c r="Y5228" i="1"/>
  <c r="P4580" i="1"/>
  <c r="AN4580" i="1"/>
  <c r="Q4231" i="1"/>
  <c r="AS4231" i="1"/>
  <c r="Y3592" i="1"/>
  <c r="Z3591" i="1"/>
  <c r="A4168" i="1"/>
  <c r="AM4167" i="1"/>
  <c r="N5374" i="1"/>
  <c r="AQ5374" i="1" s="1"/>
  <c r="J5374" i="1"/>
  <c r="O5374" i="1"/>
  <c r="AR5374" i="1" s="1"/>
  <c r="M5374" i="1"/>
  <c r="AP5374" i="1" s="1"/>
  <c r="L5374" i="1"/>
  <c r="AO5374" i="1" s="1"/>
  <c r="L3390" i="1"/>
  <c r="AO3390" i="1" s="1"/>
  <c r="O3390" i="1"/>
  <c r="AR3390" i="1" s="1"/>
  <c r="N3390" i="1"/>
  <c r="AQ3390" i="1" s="1"/>
  <c r="M3390" i="1"/>
  <c r="AP3390" i="1" s="1"/>
  <c r="J3390" i="1"/>
  <c r="J5573" i="1"/>
  <c r="O5573" i="1"/>
  <c r="AR5573" i="1" s="1"/>
  <c r="N5573" i="1"/>
  <c r="AQ5573" i="1" s="1"/>
  <c r="L5573" i="1"/>
  <c r="AO5573" i="1" s="1"/>
  <c r="M5573" i="1"/>
  <c r="AP5573" i="1" s="1"/>
  <c r="Z3392" i="1"/>
  <c r="Y3393" i="1"/>
  <c r="Q2396" i="1"/>
  <c r="AS2396" i="1"/>
  <c r="A3168" i="1"/>
  <c r="AM3167" i="1"/>
  <c r="AS3388" i="1"/>
  <c r="Q3388" i="1"/>
  <c r="AS5571" i="1"/>
  <c r="Q5571" i="1"/>
  <c r="P5373" i="1"/>
  <c r="AN5373" i="1"/>
  <c r="Y2600" i="1"/>
  <c r="Z2599" i="1"/>
  <c r="Y3244" i="1"/>
  <c r="Z3243" i="1"/>
  <c r="Z5575" i="1"/>
  <c r="Y5576" i="1"/>
  <c r="AN3240" i="1"/>
  <c r="P3240" i="1"/>
  <c r="AN4232" i="1"/>
  <c r="P4232" i="1"/>
  <c r="AS5223" i="1"/>
  <c r="Q5223" i="1"/>
  <c r="O3241" i="1"/>
  <c r="AR3241" i="1" s="1"/>
  <c r="N3241" i="1"/>
  <c r="AQ3241" i="1" s="1"/>
  <c r="M3241" i="1"/>
  <c r="AP3241" i="1" s="1"/>
  <c r="J3241" i="1"/>
  <c r="L3241" i="1"/>
  <c r="AO3241" i="1" s="1"/>
  <c r="P5572" i="1"/>
  <c r="AN5572" i="1"/>
  <c r="Z4583" i="1"/>
  <c r="Y4584" i="1"/>
  <c r="AN4381" i="1"/>
  <c r="P4381" i="1"/>
  <c r="Q5372" i="1"/>
  <c r="AS5372" i="1"/>
  <c r="O4382" i="1"/>
  <c r="AR4382" i="1" s="1"/>
  <c r="N4382" i="1"/>
  <c r="AQ4382" i="1" s="1"/>
  <c r="M4382" i="1"/>
  <c r="AP4382" i="1" s="1"/>
  <c r="L4382" i="1"/>
  <c r="AO4382" i="1" s="1"/>
  <c r="J4382" i="1"/>
  <c r="N4233" i="1"/>
  <c r="AQ4233" i="1" s="1"/>
  <c r="O4233" i="1"/>
  <c r="AR4233" i="1" s="1"/>
  <c r="L4233" i="1"/>
  <c r="AO4233" i="1" s="1"/>
  <c r="J4233" i="1"/>
  <c r="M4233" i="1"/>
  <c r="AP4233" i="1" s="1"/>
  <c r="Q3239" i="1"/>
  <c r="AS3239" i="1"/>
  <c r="Z4384" i="1"/>
  <c r="Y4385" i="1"/>
  <c r="AS4579" i="1"/>
  <c r="Q4579" i="1"/>
  <c r="AN2596" i="1"/>
  <c r="P2596" i="1"/>
  <c r="AN2397" i="1"/>
  <c r="P2397" i="1"/>
  <c r="M2398" i="1"/>
  <c r="AP2398" i="1" s="1"/>
  <c r="J2398" i="1"/>
  <c r="N2398" i="1"/>
  <c r="AQ2398" i="1" s="1"/>
  <c r="O2398" i="1"/>
  <c r="AR2398" i="1" s="1"/>
  <c r="L2398" i="1"/>
  <c r="AO2398" i="1" s="1"/>
  <c r="AN2248" i="1"/>
  <c r="P2248" i="1"/>
  <c r="Z2251" i="1"/>
  <c r="Q2247" i="1"/>
  <c r="AS2247" i="1"/>
  <c r="AS4380" i="1"/>
  <c r="Q4380" i="1"/>
  <c r="J2249" i="1"/>
  <c r="O2249" i="1"/>
  <c r="AR2249" i="1" s="1"/>
  <c r="M2249" i="1"/>
  <c r="AP2249" i="1" s="1"/>
  <c r="N2249" i="1"/>
  <c r="AQ2249" i="1" s="1"/>
  <c r="L2249" i="1"/>
  <c r="AO2249" i="1" s="1"/>
  <c r="J4581" i="1"/>
  <c r="O4581" i="1"/>
  <c r="AR4581" i="1" s="1"/>
  <c r="N4581" i="1"/>
  <c r="AQ4581" i="1" s="1"/>
  <c r="L4581" i="1"/>
  <c r="AO4581" i="1" s="1"/>
  <c r="M4581" i="1"/>
  <c r="AP4581" i="1" s="1"/>
  <c r="AN3588" i="1"/>
  <c r="P3588" i="1"/>
  <c r="Z2400" i="1"/>
  <c r="Y2401" i="1"/>
  <c r="AN5224" i="1"/>
  <c r="P5224" i="1"/>
  <c r="Q3587" i="1"/>
  <c r="AS3587" i="1"/>
  <c r="A2168" i="1"/>
  <c r="AM2167" i="1"/>
  <c r="AS2595" i="1"/>
  <c r="Q2595" i="1"/>
  <c r="A1168" i="1"/>
  <c r="AM1167" i="1"/>
  <c r="A5168" i="1"/>
  <c r="AM5167" i="1"/>
  <c r="J2597" i="1"/>
  <c r="O2597" i="1"/>
  <c r="AR2597" i="1" s="1"/>
  <c r="N2597" i="1"/>
  <c r="AQ2597" i="1" s="1"/>
  <c r="L2597" i="1"/>
  <c r="AO2597" i="1" s="1"/>
  <c r="M2597" i="1"/>
  <c r="AP2597" i="1" s="1"/>
  <c r="Y4236" i="1"/>
  <c r="Z4235" i="1"/>
  <c r="Z5376" i="1"/>
  <c r="Y5377" i="1"/>
  <c r="AN3389" i="1"/>
  <c r="P3389" i="1"/>
  <c r="N5225" i="1"/>
  <c r="AQ5225" i="1" s="1"/>
  <c r="M5225" i="1"/>
  <c r="AP5225" i="1" s="1"/>
  <c r="L5225" i="1"/>
  <c r="AO5225" i="1" s="1"/>
  <c r="O5225" i="1"/>
  <c r="AR5225" i="1" s="1"/>
  <c r="J5225" i="1"/>
  <c r="N3589" i="1"/>
  <c r="AQ3589" i="1" s="1"/>
  <c r="L3589" i="1"/>
  <c r="AO3589" i="1" s="1"/>
  <c r="M3589" i="1"/>
  <c r="AP3589" i="1" s="1"/>
  <c r="J3589" i="1"/>
  <c r="O3589" i="1"/>
  <c r="AR3589" i="1" s="1"/>
  <c r="K1606" i="1"/>
  <c r="I1606" i="1"/>
  <c r="K1407" i="1"/>
  <c r="I1407" i="1"/>
  <c r="AN1405" i="1"/>
  <c r="P1405" i="1"/>
  <c r="Y1608" i="1"/>
  <c r="Z1607" i="1"/>
  <c r="Q1603" i="1"/>
  <c r="AS1603" i="1"/>
  <c r="Q1404" i="1"/>
  <c r="AS1404" i="1"/>
  <c r="AN1604" i="1"/>
  <c r="P1604" i="1"/>
  <c r="N1605" i="1"/>
  <c r="AQ1605" i="1" s="1"/>
  <c r="J1605" i="1"/>
  <c r="M1605" i="1"/>
  <c r="AP1605" i="1" s="1"/>
  <c r="L1605" i="1"/>
  <c r="AO1605" i="1" s="1"/>
  <c r="O1605" i="1"/>
  <c r="AR1605" i="1" s="1"/>
  <c r="Z1408" i="1"/>
  <c r="Y1409" i="1"/>
  <c r="L1406" i="1"/>
  <c r="AO1406" i="1" s="1"/>
  <c r="N1406" i="1"/>
  <c r="AQ1406" i="1" s="1"/>
  <c r="M1406" i="1"/>
  <c r="AP1406" i="1" s="1"/>
  <c r="J1406" i="1"/>
  <c r="O1406" i="1"/>
  <c r="AR1406" i="1" s="1"/>
  <c r="Q411" i="1"/>
  <c r="AN612" i="1"/>
  <c r="AN413" i="1"/>
  <c r="AS610" i="1"/>
  <c r="AS411" i="1"/>
  <c r="K613" i="1"/>
  <c r="K414" i="1"/>
  <c r="I613" i="1"/>
  <c r="J613" i="1" s="1"/>
  <c r="I414" i="1"/>
  <c r="J414" i="1" s="1"/>
  <c r="P611" i="1"/>
  <c r="Q610" i="1"/>
  <c r="P412" i="1"/>
  <c r="Y416" i="1"/>
  <c r="Z415" i="1"/>
  <c r="O612" i="1"/>
  <c r="AR612" i="1" s="1"/>
  <c r="N612" i="1"/>
  <c r="AQ612" i="1" s="1"/>
  <c r="M612" i="1"/>
  <c r="AP612" i="1" s="1"/>
  <c r="L612" i="1"/>
  <c r="AO612" i="1" s="1"/>
  <c r="Y615" i="1"/>
  <c r="Z614" i="1"/>
  <c r="M413" i="1"/>
  <c r="AP413" i="1" s="1"/>
  <c r="L413" i="1"/>
  <c r="AO413" i="1" s="1"/>
  <c r="O413" i="1"/>
  <c r="AR413" i="1" s="1"/>
  <c r="N413" i="1"/>
  <c r="AQ413" i="1" s="1"/>
  <c r="E3243" i="1"/>
  <c r="F3243" i="1"/>
  <c r="T3243" i="1"/>
  <c r="V3243" i="1"/>
  <c r="U3243" i="1"/>
  <c r="S3243" i="1"/>
  <c r="R3243" i="1"/>
  <c r="U5575" i="1"/>
  <c r="E5575" i="1"/>
  <c r="S5575" i="1"/>
  <c r="T5575" i="1"/>
  <c r="F5575" i="1"/>
  <c r="V5575" i="1"/>
  <c r="R5575" i="1"/>
  <c r="R4583" i="1"/>
  <c r="E4583" i="1"/>
  <c r="S4583" i="1"/>
  <c r="T4583" i="1"/>
  <c r="V4583" i="1"/>
  <c r="U4583" i="1"/>
  <c r="F4583" i="1"/>
  <c r="T4235" i="1"/>
  <c r="U4235" i="1"/>
  <c r="R4235" i="1"/>
  <c r="V4235" i="1"/>
  <c r="E4235" i="1"/>
  <c r="S4235" i="1"/>
  <c r="F4235" i="1"/>
  <c r="V5227" i="1"/>
  <c r="S5227" i="1"/>
  <c r="F5227" i="1"/>
  <c r="U5227" i="1"/>
  <c r="R5227" i="1"/>
  <c r="E5227" i="1"/>
  <c r="T5227" i="1"/>
  <c r="T2400" i="1"/>
  <c r="S2400" i="1"/>
  <c r="F2400" i="1"/>
  <c r="U2400" i="1"/>
  <c r="E2400" i="1"/>
  <c r="R2400" i="1"/>
  <c r="V2400" i="1"/>
  <c r="V5376" i="1"/>
  <c r="F5376" i="1"/>
  <c r="U5376" i="1"/>
  <c r="R5376" i="1"/>
  <c r="S5376" i="1"/>
  <c r="E5376" i="1"/>
  <c r="T5376" i="1"/>
  <c r="S3591" i="1"/>
  <c r="F3591" i="1"/>
  <c r="U3591" i="1"/>
  <c r="R3591" i="1"/>
  <c r="E3591" i="1"/>
  <c r="T3591" i="1"/>
  <c r="V3591" i="1"/>
  <c r="S4384" i="1"/>
  <c r="U4384" i="1"/>
  <c r="V4384" i="1"/>
  <c r="F4384" i="1"/>
  <c r="E4384" i="1"/>
  <c r="R4384" i="1"/>
  <c r="T4384" i="1"/>
  <c r="T2599" i="1"/>
  <c r="S2599" i="1"/>
  <c r="R2599" i="1"/>
  <c r="F2599" i="1"/>
  <c r="U2599" i="1"/>
  <c r="V2599" i="1"/>
  <c r="E2599" i="1"/>
  <c r="V3392" i="1"/>
  <c r="U3392" i="1"/>
  <c r="F3392" i="1"/>
  <c r="E3392" i="1"/>
  <c r="S3392" i="1"/>
  <c r="T3392" i="1"/>
  <c r="R3392" i="1"/>
  <c r="E2251" i="1"/>
  <c r="R2251" i="1"/>
  <c r="T2251" i="1"/>
  <c r="F2251" i="1"/>
  <c r="U2251" i="1"/>
  <c r="S2251" i="1"/>
  <c r="V2251" i="1"/>
  <c r="V1607" i="1"/>
  <c r="U1607" i="1"/>
  <c r="S1607" i="1"/>
  <c r="T1607" i="1"/>
  <c r="E1607" i="1"/>
  <c r="R1607" i="1"/>
  <c r="F1607" i="1"/>
  <c r="V1408" i="1"/>
  <c r="F1408" i="1"/>
  <c r="E1408" i="1"/>
  <c r="R1408" i="1"/>
  <c r="S1408" i="1"/>
  <c r="U1408" i="1"/>
  <c r="T1408" i="1"/>
  <c r="U614" i="1"/>
  <c r="T614" i="1"/>
  <c r="S614" i="1"/>
  <c r="V614" i="1"/>
  <c r="R614" i="1"/>
  <c r="F614" i="1"/>
  <c r="E614" i="1"/>
  <c r="T415" i="1"/>
  <c r="S415" i="1"/>
  <c r="R415" i="1"/>
  <c r="V415" i="1"/>
  <c r="U415" i="1"/>
  <c r="F415" i="1"/>
  <c r="E415" i="1"/>
  <c r="B415" i="4" l="1"/>
  <c r="B614" i="4"/>
  <c r="A245" i="1"/>
  <c r="AM244" i="1"/>
  <c r="K2251" i="1"/>
  <c r="I2251" i="1"/>
  <c r="K3392" i="1"/>
  <c r="I3392" i="1"/>
  <c r="I2599" i="1"/>
  <c r="K2599" i="1"/>
  <c r="K4384" i="1"/>
  <c r="I4384" i="1"/>
  <c r="K3591" i="1"/>
  <c r="I3591" i="1"/>
  <c r="I5376" i="1"/>
  <c r="K5376" i="1"/>
  <c r="K2400" i="1"/>
  <c r="I2400" i="1"/>
  <c r="K5227" i="1"/>
  <c r="I5227" i="1"/>
  <c r="K4235" i="1"/>
  <c r="I4235" i="1"/>
  <c r="K4583" i="1"/>
  <c r="I4583" i="1"/>
  <c r="K5575" i="1"/>
  <c r="I5575" i="1"/>
  <c r="K3243" i="1"/>
  <c r="I3243" i="1"/>
  <c r="Q5224" i="1"/>
  <c r="AS5224" i="1"/>
  <c r="Q5572" i="1"/>
  <c r="AS5572" i="1"/>
  <c r="Q4232" i="1"/>
  <c r="AS4232" i="1"/>
  <c r="Z3393" i="1"/>
  <c r="Y3394" i="1"/>
  <c r="M3590" i="1"/>
  <c r="AP3590" i="1" s="1"/>
  <c r="J3590" i="1"/>
  <c r="N3590" i="1"/>
  <c r="AQ3590" i="1" s="1"/>
  <c r="O3590" i="1"/>
  <c r="AR3590" i="1" s="1"/>
  <c r="L3590" i="1"/>
  <c r="AO3590" i="1" s="1"/>
  <c r="M5574" i="1"/>
  <c r="AP5574" i="1" s="1"/>
  <c r="N5574" i="1"/>
  <c r="AQ5574" i="1" s="1"/>
  <c r="L5574" i="1"/>
  <c r="AO5574" i="1" s="1"/>
  <c r="J5574" i="1"/>
  <c r="O5574" i="1"/>
  <c r="AR5574" i="1" s="1"/>
  <c r="M2399" i="1"/>
  <c r="AP2399" i="1" s="1"/>
  <c r="L2399" i="1"/>
  <c r="AO2399" i="1" s="1"/>
  <c r="J2399" i="1"/>
  <c r="O2399" i="1"/>
  <c r="AR2399" i="1" s="1"/>
  <c r="N2399" i="1"/>
  <c r="AQ2399" i="1" s="1"/>
  <c r="A1169" i="1"/>
  <c r="AM1168" i="1"/>
  <c r="AN2398" i="1"/>
  <c r="P2398" i="1"/>
  <c r="Z3244" i="1"/>
  <c r="Y3245" i="1"/>
  <c r="Q4580" i="1"/>
  <c r="AS4580" i="1"/>
  <c r="A5169" i="1"/>
  <c r="AM5168" i="1"/>
  <c r="AN5225" i="1"/>
  <c r="P5225" i="1"/>
  <c r="Z5377" i="1"/>
  <c r="Y5378" i="1"/>
  <c r="Z2401" i="1"/>
  <c r="Y2402" i="1"/>
  <c r="Y4386" i="1"/>
  <c r="Z4385" i="1"/>
  <c r="AS4381" i="1"/>
  <c r="Q4381" i="1"/>
  <c r="AN3241" i="1"/>
  <c r="P3241" i="1"/>
  <c r="Q3240" i="1"/>
  <c r="AS3240" i="1"/>
  <c r="A4169" i="1"/>
  <c r="AM4168" i="1"/>
  <c r="Y5229" i="1"/>
  <c r="Z5228" i="1"/>
  <c r="J5375" i="1"/>
  <c r="O5375" i="1"/>
  <c r="AR5375" i="1" s="1"/>
  <c r="N5375" i="1"/>
  <c r="AQ5375" i="1" s="1"/>
  <c r="L5375" i="1"/>
  <c r="AO5375" i="1" s="1"/>
  <c r="M5375" i="1"/>
  <c r="AP5375" i="1" s="1"/>
  <c r="P2249" i="1"/>
  <c r="AN2249" i="1"/>
  <c r="Q2397" i="1"/>
  <c r="AS2397" i="1"/>
  <c r="AN4382" i="1"/>
  <c r="P4382" i="1"/>
  <c r="L4582" i="1"/>
  <c r="AO4582" i="1" s="1"/>
  <c r="J4582" i="1"/>
  <c r="N4582" i="1"/>
  <c r="AQ4582" i="1" s="1"/>
  <c r="O4582" i="1"/>
  <c r="AR4582" i="1" s="1"/>
  <c r="M4582" i="1"/>
  <c r="AP4582" i="1" s="1"/>
  <c r="L3242" i="1"/>
  <c r="AO3242" i="1" s="1"/>
  <c r="J3242" i="1"/>
  <c r="O3242" i="1"/>
  <c r="AR3242" i="1" s="1"/>
  <c r="N3242" i="1"/>
  <c r="AQ3242" i="1" s="1"/>
  <c r="M3242" i="1"/>
  <c r="AP3242" i="1" s="1"/>
  <c r="Q3389" i="1"/>
  <c r="AS3389" i="1"/>
  <c r="Z4236" i="1"/>
  <c r="Y4237" i="1"/>
  <c r="AN3589" i="1"/>
  <c r="P3589" i="1"/>
  <c r="AS2248" i="1"/>
  <c r="Q2248" i="1"/>
  <c r="Y4585" i="1"/>
  <c r="Z4584" i="1"/>
  <c r="Z2600" i="1"/>
  <c r="Y2601" i="1"/>
  <c r="A3169" i="1"/>
  <c r="AM3168" i="1"/>
  <c r="Z3592" i="1"/>
  <c r="Y3593" i="1"/>
  <c r="L2250" i="1"/>
  <c r="AO2250" i="1" s="1"/>
  <c r="O2250" i="1"/>
  <c r="AR2250" i="1" s="1"/>
  <c r="N2250" i="1"/>
  <c r="AQ2250" i="1" s="1"/>
  <c r="M2250" i="1"/>
  <c r="AP2250" i="1" s="1"/>
  <c r="J2250" i="1"/>
  <c r="L2598" i="1"/>
  <c r="AO2598" i="1" s="1"/>
  <c r="J2598" i="1"/>
  <c r="O2598" i="1"/>
  <c r="AR2598" i="1" s="1"/>
  <c r="N2598" i="1"/>
  <c r="AQ2598" i="1" s="1"/>
  <c r="M2598" i="1"/>
  <c r="AP2598" i="1" s="1"/>
  <c r="P2597" i="1"/>
  <c r="AN2597" i="1"/>
  <c r="A2169" i="1"/>
  <c r="AM2168" i="1"/>
  <c r="AS3588" i="1"/>
  <c r="Q3588" i="1"/>
  <c r="AS2596" i="1"/>
  <c r="Q2596" i="1"/>
  <c r="Y5577" i="1"/>
  <c r="Z5576" i="1"/>
  <c r="M4234" i="1"/>
  <c r="AP4234" i="1" s="1"/>
  <c r="J4234" i="1"/>
  <c r="L4234" i="1"/>
  <c r="AO4234" i="1" s="1"/>
  <c r="O4234" i="1"/>
  <c r="AR4234" i="1" s="1"/>
  <c r="N4234" i="1"/>
  <c r="AQ4234" i="1" s="1"/>
  <c r="P4581" i="1"/>
  <c r="AN4581" i="1"/>
  <c r="Q5373" i="1"/>
  <c r="AS5373" i="1"/>
  <c r="P5573" i="1"/>
  <c r="AN5573" i="1"/>
  <c r="L4383" i="1"/>
  <c r="AO4383" i="1" s="1"/>
  <c r="J4383" i="1"/>
  <c r="M4383" i="1"/>
  <c r="AP4383" i="1" s="1"/>
  <c r="O4383" i="1"/>
  <c r="AR4383" i="1" s="1"/>
  <c r="N4383" i="1"/>
  <c r="AQ4383" i="1" s="1"/>
  <c r="M5226" i="1"/>
  <c r="AP5226" i="1" s="1"/>
  <c r="L5226" i="1"/>
  <c r="AO5226" i="1" s="1"/>
  <c r="J5226" i="1"/>
  <c r="O5226" i="1"/>
  <c r="AR5226" i="1" s="1"/>
  <c r="N5226" i="1"/>
  <c r="AQ5226" i="1" s="1"/>
  <c r="AN4233" i="1"/>
  <c r="P4233" i="1"/>
  <c r="AN3390" i="1"/>
  <c r="P3390" i="1"/>
  <c r="P5374" i="1"/>
  <c r="AN5374" i="1"/>
  <c r="J3391" i="1"/>
  <c r="L3391" i="1"/>
  <c r="AO3391" i="1" s="1"/>
  <c r="M3391" i="1"/>
  <c r="AP3391" i="1" s="1"/>
  <c r="O3391" i="1"/>
  <c r="AR3391" i="1" s="1"/>
  <c r="N3391" i="1"/>
  <c r="AQ3391" i="1" s="1"/>
  <c r="K1408" i="1"/>
  <c r="I1408" i="1"/>
  <c r="K1607" i="1"/>
  <c r="I1607" i="1"/>
  <c r="Y1609" i="1"/>
  <c r="Z1608" i="1"/>
  <c r="Y1410" i="1"/>
  <c r="Z1409" i="1"/>
  <c r="AS1604" i="1"/>
  <c r="Q1604" i="1"/>
  <c r="Q1405" i="1"/>
  <c r="AS1405" i="1"/>
  <c r="M1407" i="1"/>
  <c r="AP1407" i="1" s="1"/>
  <c r="L1407" i="1"/>
  <c r="AO1407" i="1" s="1"/>
  <c r="J1407" i="1"/>
  <c r="O1407" i="1"/>
  <c r="AR1407" i="1" s="1"/>
  <c r="N1407" i="1"/>
  <c r="AQ1407" i="1" s="1"/>
  <c r="AN1406" i="1"/>
  <c r="P1406" i="1"/>
  <c r="M1606" i="1"/>
  <c r="AP1606" i="1" s="1"/>
  <c r="L1606" i="1"/>
  <c r="AO1606" i="1" s="1"/>
  <c r="J1606" i="1"/>
  <c r="O1606" i="1"/>
  <c r="AR1606" i="1" s="1"/>
  <c r="N1606" i="1"/>
  <c r="AQ1606" i="1" s="1"/>
  <c r="AN1605" i="1"/>
  <c r="P1605" i="1"/>
  <c r="AN613" i="1"/>
  <c r="Q412" i="1"/>
  <c r="AS611" i="1"/>
  <c r="AN414" i="1"/>
  <c r="K415" i="1"/>
  <c r="K614" i="1"/>
  <c r="I415" i="1"/>
  <c r="J415" i="1" s="1"/>
  <c r="I614" i="1"/>
  <c r="J614" i="1" s="1"/>
  <c r="AS412" i="1"/>
  <c r="Q611" i="1"/>
  <c r="P612" i="1"/>
  <c r="P413" i="1"/>
  <c r="Z416" i="1"/>
  <c r="Y417" i="1"/>
  <c r="M414" i="1"/>
  <c r="AP414" i="1" s="1"/>
  <c r="O414" i="1"/>
  <c r="AR414" i="1" s="1"/>
  <c r="L414" i="1"/>
  <c r="AO414" i="1" s="1"/>
  <c r="N414" i="1"/>
  <c r="AQ414" i="1" s="1"/>
  <c r="M613" i="1"/>
  <c r="AP613" i="1" s="1"/>
  <c r="N613" i="1"/>
  <c r="AQ613" i="1" s="1"/>
  <c r="L613" i="1"/>
  <c r="AO613" i="1" s="1"/>
  <c r="O613" i="1"/>
  <c r="AR613" i="1" s="1"/>
  <c r="Y616" i="1"/>
  <c r="Z615" i="1"/>
  <c r="F3393" i="1"/>
  <c r="T3393" i="1"/>
  <c r="E3393" i="1"/>
  <c r="U3393" i="1"/>
  <c r="S3393" i="1"/>
  <c r="V3393" i="1"/>
  <c r="R3393" i="1"/>
  <c r="F3244" i="1"/>
  <c r="E3244" i="1"/>
  <c r="S3244" i="1"/>
  <c r="T3244" i="1"/>
  <c r="R3244" i="1"/>
  <c r="U3244" i="1"/>
  <c r="V3244" i="1"/>
  <c r="F4236" i="1"/>
  <c r="U4236" i="1"/>
  <c r="R4236" i="1"/>
  <c r="V4236" i="1"/>
  <c r="S4236" i="1"/>
  <c r="T4236" i="1"/>
  <c r="E4236" i="1"/>
  <c r="V5576" i="1"/>
  <c r="F5576" i="1"/>
  <c r="U5576" i="1"/>
  <c r="E5576" i="1"/>
  <c r="S5576" i="1"/>
  <c r="T5576" i="1"/>
  <c r="R5576" i="1"/>
  <c r="R5377" i="1"/>
  <c r="F5377" i="1"/>
  <c r="S5377" i="1"/>
  <c r="V5377" i="1"/>
  <c r="T5377" i="1"/>
  <c r="U5377" i="1"/>
  <c r="E5377" i="1"/>
  <c r="S3592" i="1"/>
  <c r="R3592" i="1"/>
  <c r="E3592" i="1"/>
  <c r="U3592" i="1"/>
  <c r="V3592" i="1"/>
  <c r="T3592" i="1"/>
  <c r="F3592" i="1"/>
  <c r="T4385" i="1"/>
  <c r="F4385" i="1"/>
  <c r="R4385" i="1"/>
  <c r="E4385" i="1"/>
  <c r="V4385" i="1"/>
  <c r="S4385" i="1"/>
  <c r="U4385" i="1"/>
  <c r="V2401" i="1"/>
  <c r="U2401" i="1"/>
  <c r="F2401" i="1"/>
  <c r="S2401" i="1"/>
  <c r="E2401" i="1"/>
  <c r="R2401" i="1"/>
  <c r="T2401" i="1"/>
  <c r="E5228" i="1"/>
  <c r="F5228" i="1"/>
  <c r="R5228" i="1"/>
  <c r="V5228" i="1"/>
  <c r="T5228" i="1"/>
  <c r="U5228" i="1"/>
  <c r="S5228" i="1"/>
  <c r="T2600" i="1"/>
  <c r="F2600" i="1"/>
  <c r="E2600" i="1"/>
  <c r="R2600" i="1"/>
  <c r="V2600" i="1"/>
  <c r="S2600" i="1"/>
  <c r="U2600" i="1"/>
  <c r="E4584" i="1"/>
  <c r="F4584" i="1"/>
  <c r="T4584" i="1"/>
  <c r="S4584" i="1"/>
  <c r="R4584" i="1"/>
  <c r="U4584" i="1"/>
  <c r="V4584" i="1"/>
  <c r="T1409" i="1"/>
  <c r="V1409" i="1"/>
  <c r="S1409" i="1"/>
  <c r="E1409" i="1"/>
  <c r="U1409" i="1"/>
  <c r="R1409" i="1"/>
  <c r="F1409" i="1"/>
  <c r="F1608" i="1"/>
  <c r="T1608" i="1"/>
  <c r="U1608" i="1"/>
  <c r="E1608" i="1"/>
  <c r="V1608" i="1"/>
  <c r="R1608" i="1"/>
  <c r="S1608" i="1"/>
  <c r="V615" i="1"/>
  <c r="S615" i="1"/>
  <c r="R615" i="1"/>
  <c r="U615" i="1"/>
  <c r="T615" i="1"/>
  <c r="F615" i="1"/>
  <c r="E615" i="1"/>
  <c r="V416" i="1"/>
  <c r="U416" i="1"/>
  <c r="T416" i="1"/>
  <c r="S416" i="1"/>
  <c r="R416" i="1"/>
  <c r="F416" i="1"/>
  <c r="E416" i="1"/>
  <c r="B416" i="4" l="1"/>
  <c r="B615" i="4"/>
  <c r="A246" i="1"/>
  <c r="AM245" i="1"/>
  <c r="K4584" i="1"/>
  <c r="I4584" i="1"/>
  <c r="K2600" i="1"/>
  <c r="I2600" i="1"/>
  <c r="I5228" i="1"/>
  <c r="K5228" i="1"/>
  <c r="I2401" i="1"/>
  <c r="K2401" i="1"/>
  <c r="I4385" i="1"/>
  <c r="K4385" i="1"/>
  <c r="I3592" i="1"/>
  <c r="K3592" i="1"/>
  <c r="K5377" i="1"/>
  <c r="I5377" i="1"/>
  <c r="I5576" i="1"/>
  <c r="K5576" i="1"/>
  <c r="I4236" i="1"/>
  <c r="K4236" i="1"/>
  <c r="K3244" i="1"/>
  <c r="I3244" i="1"/>
  <c r="I3393" i="1"/>
  <c r="K3393" i="1"/>
  <c r="AN5226" i="1"/>
  <c r="P5226" i="1"/>
  <c r="Q3241" i="1"/>
  <c r="AS3241" i="1"/>
  <c r="P4582" i="1"/>
  <c r="AN4582" i="1"/>
  <c r="Y2403" i="1"/>
  <c r="Z2402" i="1"/>
  <c r="Q5225" i="1"/>
  <c r="AS5225" i="1"/>
  <c r="O3243" i="1"/>
  <c r="AR3243" i="1" s="1"/>
  <c r="L3243" i="1"/>
  <c r="AO3243" i="1" s="1"/>
  <c r="M3243" i="1"/>
  <c r="AP3243" i="1" s="1"/>
  <c r="N3243" i="1"/>
  <c r="AQ3243" i="1" s="1"/>
  <c r="J3243" i="1"/>
  <c r="O5227" i="1"/>
  <c r="AR5227" i="1" s="1"/>
  <c r="N5227" i="1"/>
  <c r="AQ5227" i="1" s="1"/>
  <c r="J5227" i="1"/>
  <c r="M5227" i="1"/>
  <c r="AP5227" i="1" s="1"/>
  <c r="L5227" i="1"/>
  <c r="AO5227" i="1" s="1"/>
  <c r="M4384" i="1"/>
  <c r="AP4384" i="1" s="1"/>
  <c r="J4384" i="1"/>
  <c r="L4384" i="1"/>
  <c r="AO4384" i="1" s="1"/>
  <c r="N4384" i="1"/>
  <c r="AQ4384" i="1" s="1"/>
  <c r="O4384" i="1"/>
  <c r="AR4384" i="1" s="1"/>
  <c r="Q3390" i="1"/>
  <c r="AS3390" i="1"/>
  <c r="P5375" i="1"/>
  <c r="AN5375" i="1"/>
  <c r="Q4233" i="1"/>
  <c r="AS4233" i="1"/>
  <c r="Q5573" i="1"/>
  <c r="AS5573" i="1"/>
  <c r="Q3589" i="1"/>
  <c r="AS3589" i="1"/>
  <c r="Q2249" i="1"/>
  <c r="AS2249" i="1"/>
  <c r="Z5229" i="1"/>
  <c r="Y5230" i="1"/>
  <c r="AN3590" i="1"/>
  <c r="P3590" i="1"/>
  <c r="P5574" i="1"/>
  <c r="AN5574" i="1"/>
  <c r="L5575" i="1"/>
  <c r="AO5575" i="1" s="1"/>
  <c r="J5575" i="1"/>
  <c r="N5575" i="1"/>
  <c r="AQ5575" i="1" s="1"/>
  <c r="O5575" i="1"/>
  <c r="AR5575" i="1" s="1"/>
  <c r="M5575" i="1"/>
  <c r="AP5575" i="1" s="1"/>
  <c r="O2400" i="1"/>
  <c r="AR2400" i="1" s="1"/>
  <c r="N2400" i="1"/>
  <c r="AQ2400" i="1" s="1"/>
  <c r="M2400" i="1"/>
  <c r="AP2400" i="1" s="1"/>
  <c r="J2400" i="1"/>
  <c r="L2400" i="1"/>
  <c r="AO2400" i="1" s="1"/>
  <c r="P2598" i="1"/>
  <c r="AN2598" i="1"/>
  <c r="Y3594" i="1"/>
  <c r="Z3593" i="1"/>
  <c r="Z4585" i="1"/>
  <c r="Y4586" i="1"/>
  <c r="P3242" i="1"/>
  <c r="AN3242" i="1"/>
  <c r="AS4382" i="1"/>
  <c r="Q4382" i="1"/>
  <c r="Z5378" i="1"/>
  <c r="Y5379" i="1"/>
  <c r="A5170" i="1"/>
  <c r="AM5169" i="1"/>
  <c r="A1170" i="1"/>
  <c r="AM1169" i="1"/>
  <c r="Y3395" i="1"/>
  <c r="Z3394" i="1"/>
  <c r="J2599" i="1"/>
  <c r="M2599" i="1"/>
  <c r="AP2599" i="1" s="1"/>
  <c r="O2599" i="1"/>
  <c r="AR2599" i="1" s="1"/>
  <c r="N2599" i="1"/>
  <c r="AQ2599" i="1" s="1"/>
  <c r="L2599" i="1"/>
  <c r="AO2599" i="1" s="1"/>
  <c r="Y4238" i="1"/>
  <c r="Z4237" i="1"/>
  <c r="A4170" i="1"/>
  <c r="AM4169" i="1"/>
  <c r="Z4386" i="1"/>
  <c r="Y4387" i="1"/>
  <c r="Z3245" i="1"/>
  <c r="Y3246" i="1"/>
  <c r="L4583" i="1"/>
  <c r="AO4583" i="1" s="1"/>
  <c r="J4583" i="1"/>
  <c r="O4583" i="1"/>
  <c r="AR4583" i="1" s="1"/>
  <c r="N4583" i="1"/>
  <c r="AQ4583" i="1" s="1"/>
  <c r="M4583" i="1"/>
  <c r="AP4583" i="1" s="1"/>
  <c r="J3392" i="1"/>
  <c r="O3392" i="1"/>
  <c r="AR3392" i="1" s="1"/>
  <c r="M3392" i="1"/>
  <c r="AP3392" i="1" s="1"/>
  <c r="N3392" i="1"/>
  <c r="AQ3392" i="1" s="1"/>
  <c r="L3392" i="1"/>
  <c r="AO3392" i="1" s="1"/>
  <c r="P4383" i="1"/>
  <c r="AN4383" i="1"/>
  <c r="A2170" i="1"/>
  <c r="AM2169" i="1"/>
  <c r="P2250" i="1"/>
  <c r="AN2250" i="1"/>
  <c r="O5376" i="1"/>
  <c r="AR5376" i="1" s="1"/>
  <c r="N5376" i="1"/>
  <c r="AQ5376" i="1" s="1"/>
  <c r="M5376" i="1"/>
  <c r="AP5376" i="1" s="1"/>
  <c r="L5376" i="1"/>
  <c r="AO5376" i="1" s="1"/>
  <c r="J5376" i="1"/>
  <c r="P4234" i="1"/>
  <c r="AN4234" i="1"/>
  <c r="P3391" i="1"/>
  <c r="AN3391" i="1"/>
  <c r="AS5374" i="1"/>
  <c r="Q5374" i="1"/>
  <c r="Q4581" i="1"/>
  <c r="AS4581" i="1"/>
  <c r="Y5578" i="1"/>
  <c r="Z5577" i="1"/>
  <c r="A3170" i="1"/>
  <c r="AM3169" i="1"/>
  <c r="P2399" i="1"/>
  <c r="AN2399" i="1"/>
  <c r="M4235" i="1"/>
  <c r="AP4235" i="1" s="1"/>
  <c r="L4235" i="1"/>
  <c r="AO4235" i="1" s="1"/>
  <c r="O4235" i="1"/>
  <c r="AR4235" i="1" s="1"/>
  <c r="J4235" i="1"/>
  <c r="N4235" i="1"/>
  <c r="AQ4235" i="1" s="1"/>
  <c r="L3591" i="1"/>
  <c r="AO3591" i="1" s="1"/>
  <c r="J3591" i="1"/>
  <c r="N3591" i="1"/>
  <c r="AQ3591" i="1" s="1"/>
  <c r="O3591" i="1"/>
  <c r="AR3591" i="1" s="1"/>
  <c r="M3591" i="1"/>
  <c r="AP3591" i="1" s="1"/>
  <c r="N2251" i="1"/>
  <c r="AQ2251" i="1" s="1"/>
  <c r="J2251" i="1"/>
  <c r="L2251" i="1"/>
  <c r="AO2251" i="1" s="1"/>
  <c r="O2251" i="1"/>
  <c r="AR2251" i="1" s="1"/>
  <c r="M2251" i="1"/>
  <c r="AP2251" i="1" s="1"/>
  <c r="Q2597" i="1"/>
  <c r="AS2597" i="1"/>
  <c r="Y2602" i="1"/>
  <c r="Z2601" i="1"/>
  <c r="Q2398" i="1"/>
  <c r="AS2398" i="1"/>
  <c r="I1608" i="1"/>
  <c r="K1608" i="1"/>
  <c r="I1409" i="1"/>
  <c r="K1409" i="1"/>
  <c r="AN1606" i="1"/>
  <c r="P1606" i="1"/>
  <c r="Y1411" i="1"/>
  <c r="Z1410" i="1"/>
  <c r="Q1406" i="1"/>
  <c r="AS1406" i="1"/>
  <c r="Y1610" i="1"/>
  <c r="Z1609" i="1"/>
  <c r="Q1605" i="1"/>
  <c r="AS1605" i="1"/>
  <c r="O1607" i="1"/>
  <c r="AR1607" i="1" s="1"/>
  <c r="M1607" i="1"/>
  <c r="AP1607" i="1" s="1"/>
  <c r="N1607" i="1"/>
  <c r="AQ1607" i="1" s="1"/>
  <c r="L1607" i="1"/>
  <c r="AO1607" i="1" s="1"/>
  <c r="J1607" i="1"/>
  <c r="J1408" i="1"/>
  <c r="O1408" i="1"/>
  <c r="AR1408" i="1" s="1"/>
  <c r="N1408" i="1"/>
  <c r="AQ1408" i="1" s="1"/>
  <c r="L1408" i="1"/>
  <c r="AO1408" i="1" s="1"/>
  <c r="M1408" i="1"/>
  <c r="AP1408" i="1" s="1"/>
  <c r="AN1407" i="1"/>
  <c r="P1407" i="1"/>
  <c r="Q413" i="1"/>
  <c r="AS612" i="1"/>
  <c r="AN614" i="1"/>
  <c r="AN415" i="1"/>
  <c r="K416" i="1"/>
  <c r="K615" i="1"/>
  <c r="I416" i="1"/>
  <c r="J416" i="1" s="1"/>
  <c r="I615" i="1"/>
  <c r="J615" i="1" s="1"/>
  <c r="Q612" i="1"/>
  <c r="AS413" i="1"/>
  <c r="P613" i="1"/>
  <c r="P414" i="1"/>
  <c r="Z616" i="1"/>
  <c r="Y617" i="1"/>
  <c r="N614" i="1"/>
  <c r="AQ614" i="1" s="1"/>
  <c r="L614" i="1"/>
  <c r="AO614" i="1" s="1"/>
  <c r="M614" i="1"/>
  <c r="AP614" i="1" s="1"/>
  <c r="O614" i="1"/>
  <c r="AR614" i="1" s="1"/>
  <c r="O415" i="1"/>
  <c r="AR415" i="1" s="1"/>
  <c r="N415" i="1"/>
  <c r="AQ415" i="1" s="1"/>
  <c r="L415" i="1"/>
  <c r="AO415" i="1" s="1"/>
  <c r="M415" i="1"/>
  <c r="AP415" i="1" s="1"/>
  <c r="Z417" i="1"/>
  <c r="Y418" i="1"/>
  <c r="S3593" i="1"/>
  <c r="V3593" i="1"/>
  <c r="E3593" i="1"/>
  <c r="T3593" i="1"/>
  <c r="F3593" i="1"/>
  <c r="U3593" i="1"/>
  <c r="R3593" i="1"/>
  <c r="V5577" i="1"/>
  <c r="R5577" i="1"/>
  <c r="F5577" i="1"/>
  <c r="E5577" i="1"/>
  <c r="U5577" i="1"/>
  <c r="T5577" i="1"/>
  <c r="S5577" i="1"/>
  <c r="U4386" i="1"/>
  <c r="S4386" i="1"/>
  <c r="F4386" i="1"/>
  <c r="T4386" i="1"/>
  <c r="V4386" i="1"/>
  <c r="E4386" i="1"/>
  <c r="R4386" i="1"/>
  <c r="F5378" i="1"/>
  <c r="R5378" i="1"/>
  <c r="V5378" i="1"/>
  <c r="E5378" i="1"/>
  <c r="S5378" i="1"/>
  <c r="U5378" i="1"/>
  <c r="T5378" i="1"/>
  <c r="T2601" i="1"/>
  <c r="F2601" i="1"/>
  <c r="V2601" i="1"/>
  <c r="R2601" i="1"/>
  <c r="E2601" i="1"/>
  <c r="U2601" i="1"/>
  <c r="S2601" i="1"/>
  <c r="U4585" i="1"/>
  <c r="E4585" i="1"/>
  <c r="T4585" i="1"/>
  <c r="R4585" i="1"/>
  <c r="F4585" i="1"/>
  <c r="V4585" i="1"/>
  <c r="S4585" i="1"/>
  <c r="R3394" i="1"/>
  <c r="U3394" i="1"/>
  <c r="F3394" i="1"/>
  <c r="E3394" i="1"/>
  <c r="V3394" i="1"/>
  <c r="T3394" i="1"/>
  <c r="S3394" i="1"/>
  <c r="E2402" i="1"/>
  <c r="S2402" i="1"/>
  <c r="U2402" i="1"/>
  <c r="T2402" i="1"/>
  <c r="R2402" i="1"/>
  <c r="V2402" i="1"/>
  <c r="F2402" i="1"/>
  <c r="U5229" i="1"/>
  <c r="S5229" i="1"/>
  <c r="R5229" i="1"/>
  <c r="E5229" i="1"/>
  <c r="F5229" i="1"/>
  <c r="T5229" i="1"/>
  <c r="V5229" i="1"/>
  <c r="S4237" i="1"/>
  <c r="F4237" i="1"/>
  <c r="E4237" i="1"/>
  <c r="U4237" i="1"/>
  <c r="R4237" i="1"/>
  <c r="T4237" i="1"/>
  <c r="V4237" i="1"/>
  <c r="E3245" i="1"/>
  <c r="S3245" i="1"/>
  <c r="T3245" i="1"/>
  <c r="R3245" i="1"/>
  <c r="F3245" i="1"/>
  <c r="U3245" i="1"/>
  <c r="V3245" i="1"/>
  <c r="T1410" i="1"/>
  <c r="E1410" i="1"/>
  <c r="S1410" i="1"/>
  <c r="V1410" i="1"/>
  <c r="F1410" i="1"/>
  <c r="U1410" i="1"/>
  <c r="R1410" i="1"/>
  <c r="R1609" i="1"/>
  <c r="U1609" i="1"/>
  <c r="E1609" i="1"/>
  <c r="V1609" i="1"/>
  <c r="F1609" i="1"/>
  <c r="S1609" i="1"/>
  <c r="T1609" i="1"/>
  <c r="R417" i="1"/>
  <c r="V417" i="1"/>
  <c r="T417" i="1"/>
  <c r="U417" i="1"/>
  <c r="S417" i="1"/>
  <c r="F417" i="1"/>
  <c r="E417" i="1"/>
  <c r="S616" i="1"/>
  <c r="R616" i="1"/>
  <c r="V616" i="1"/>
  <c r="U616" i="1"/>
  <c r="T616" i="1"/>
  <c r="F616" i="1"/>
  <c r="E616" i="1"/>
  <c r="B616" i="4" l="1"/>
  <c r="B417" i="4"/>
  <c r="A247" i="1"/>
  <c r="AM246" i="1"/>
  <c r="I3245" i="1"/>
  <c r="K3245" i="1"/>
  <c r="K4237" i="1"/>
  <c r="I4237" i="1"/>
  <c r="K5229" i="1"/>
  <c r="I5229" i="1"/>
  <c r="I2402" i="1"/>
  <c r="K2402" i="1"/>
  <c r="K3394" i="1"/>
  <c r="I3394" i="1"/>
  <c r="K4585" i="1"/>
  <c r="I4585" i="1"/>
  <c r="I2601" i="1"/>
  <c r="K2601" i="1"/>
  <c r="I5378" i="1"/>
  <c r="K5378" i="1"/>
  <c r="K4386" i="1"/>
  <c r="I4386" i="1"/>
  <c r="I5577" i="1"/>
  <c r="K5577" i="1"/>
  <c r="K3593" i="1"/>
  <c r="I3593" i="1"/>
  <c r="P5376" i="1"/>
  <c r="AN5376" i="1"/>
  <c r="P3392" i="1"/>
  <c r="AN3392" i="1"/>
  <c r="AN2599" i="1"/>
  <c r="P2599" i="1"/>
  <c r="Z3594" i="1"/>
  <c r="Y3595" i="1"/>
  <c r="AN4384" i="1"/>
  <c r="P4384" i="1"/>
  <c r="Z4238" i="1"/>
  <c r="Y4239" i="1"/>
  <c r="J5576" i="1"/>
  <c r="M5576" i="1"/>
  <c r="AP5576" i="1" s="1"/>
  <c r="N5576" i="1"/>
  <c r="AQ5576" i="1" s="1"/>
  <c r="L5576" i="1"/>
  <c r="AO5576" i="1" s="1"/>
  <c r="O5576" i="1"/>
  <c r="AR5576" i="1" s="1"/>
  <c r="O2401" i="1"/>
  <c r="AR2401" i="1" s="1"/>
  <c r="L2401" i="1"/>
  <c r="AO2401" i="1" s="1"/>
  <c r="N2401" i="1"/>
  <c r="AQ2401" i="1" s="1"/>
  <c r="M2401" i="1"/>
  <c r="AP2401" i="1" s="1"/>
  <c r="J2401" i="1"/>
  <c r="A2171" i="1"/>
  <c r="AM2170" i="1"/>
  <c r="P3591" i="1"/>
  <c r="AN3591" i="1"/>
  <c r="A5171" i="1"/>
  <c r="AM5170" i="1"/>
  <c r="AS3242" i="1"/>
  <c r="Q3242" i="1"/>
  <c r="AS2598" i="1"/>
  <c r="Q2598" i="1"/>
  <c r="Q3590" i="1"/>
  <c r="AS3590" i="1"/>
  <c r="Q5375" i="1"/>
  <c r="AS5375" i="1"/>
  <c r="Y2404" i="1"/>
  <c r="Z2403" i="1"/>
  <c r="L5377" i="1"/>
  <c r="AO5377" i="1" s="1"/>
  <c r="J5377" i="1"/>
  <c r="O5377" i="1"/>
  <c r="AR5377" i="1" s="1"/>
  <c r="N5377" i="1"/>
  <c r="AQ5377" i="1" s="1"/>
  <c r="M5377" i="1"/>
  <c r="AP5377" i="1" s="1"/>
  <c r="Q2399" i="1"/>
  <c r="AS2399" i="1"/>
  <c r="AS4383" i="1"/>
  <c r="Q4383" i="1"/>
  <c r="Z4586" i="1"/>
  <c r="Y4587" i="1"/>
  <c r="P5575" i="1"/>
  <c r="AN5575" i="1"/>
  <c r="L3393" i="1"/>
  <c r="AO3393" i="1" s="1"/>
  <c r="J3393" i="1"/>
  <c r="N3393" i="1"/>
  <c r="AQ3393" i="1" s="1"/>
  <c r="O3393" i="1"/>
  <c r="AR3393" i="1" s="1"/>
  <c r="M3393" i="1"/>
  <c r="AP3393" i="1" s="1"/>
  <c r="M5228" i="1"/>
  <c r="AP5228" i="1" s="1"/>
  <c r="L5228" i="1"/>
  <c r="AO5228" i="1" s="1"/>
  <c r="O5228" i="1"/>
  <c r="AR5228" i="1" s="1"/>
  <c r="N5228" i="1"/>
  <c r="AQ5228" i="1" s="1"/>
  <c r="J5228" i="1"/>
  <c r="A3171" i="1"/>
  <c r="AM3170" i="1"/>
  <c r="P4583" i="1"/>
  <c r="AN4583" i="1"/>
  <c r="Y4388" i="1"/>
  <c r="Z4387" i="1"/>
  <c r="Y3396" i="1"/>
  <c r="Z3395" i="1"/>
  <c r="Z5379" i="1"/>
  <c r="Y5380" i="1"/>
  <c r="AN2400" i="1"/>
  <c r="P2400" i="1"/>
  <c r="AN5227" i="1"/>
  <c r="P5227" i="1"/>
  <c r="AS4582" i="1"/>
  <c r="Q4582" i="1"/>
  <c r="N3244" i="1"/>
  <c r="AQ3244" i="1" s="1"/>
  <c r="J3244" i="1"/>
  <c r="M3244" i="1"/>
  <c r="AP3244" i="1" s="1"/>
  <c r="L3244" i="1"/>
  <c r="AO3244" i="1" s="1"/>
  <c r="O3244" i="1"/>
  <c r="AR3244" i="1" s="1"/>
  <c r="M2600" i="1"/>
  <c r="AP2600" i="1" s="1"/>
  <c r="L2600" i="1"/>
  <c r="AO2600" i="1" s="1"/>
  <c r="N2600" i="1"/>
  <c r="AQ2600" i="1" s="1"/>
  <c r="J2600" i="1"/>
  <c r="O2600" i="1"/>
  <c r="AR2600" i="1" s="1"/>
  <c r="P2251" i="1"/>
  <c r="AN2251" i="1"/>
  <c r="AN4235" i="1"/>
  <c r="P4235" i="1"/>
  <c r="N3592" i="1"/>
  <c r="AQ3592" i="1" s="1"/>
  <c r="J3592" i="1"/>
  <c r="M3592" i="1"/>
  <c r="AP3592" i="1" s="1"/>
  <c r="O3592" i="1"/>
  <c r="AR3592" i="1" s="1"/>
  <c r="L3592" i="1"/>
  <c r="AO3592" i="1" s="1"/>
  <c r="Z5578" i="1"/>
  <c r="Y5579" i="1"/>
  <c r="Y3247" i="1"/>
  <c r="Z3246" i="1"/>
  <c r="A1171" i="1"/>
  <c r="AM1170" i="1"/>
  <c r="O4584" i="1"/>
  <c r="AR4584" i="1" s="1"/>
  <c r="N4584" i="1"/>
  <c r="AQ4584" i="1" s="1"/>
  <c r="M4584" i="1"/>
  <c r="AP4584" i="1" s="1"/>
  <c r="L4584" i="1"/>
  <c r="AO4584" i="1" s="1"/>
  <c r="J4584" i="1"/>
  <c r="AS3391" i="1"/>
  <c r="Q3391" i="1"/>
  <c r="Y2603" i="1"/>
  <c r="Z2602" i="1"/>
  <c r="Q4234" i="1"/>
  <c r="AS4234" i="1"/>
  <c r="AS2250" i="1"/>
  <c r="Q2250" i="1"/>
  <c r="A4171" i="1"/>
  <c r="AM4170" i="1"/>
  <c r="AS5574" i="1"/>
  <c r="Q5574" i="1"/>
  <c r="Z5230" i="1"/>
  <c r="Y5231" i="1"/>
  <c r="AN3243" i="1"/>
  <c r="P3243" i="1"/>
  <c r="AS5226" i="1"/>
  <c r="Q5226" i="1"/>
  <c r="J4236" i="1"/>
  <c r="N4236" i="1"/>
  <c r="AQ4236" i="1" s="1"/>
  <c r="O4236" i="1"/>
  <c r="AR4236" i="1" s="1"/>
  <c r="M4236" i="1"/>
  <c r="AP4236" i="1" s="1"/>
  <c r="L4236" i="1"/>
  <c r="AO4236" i="1" s="1"/>
  <c r="O4385" i="1"/>
  <c r="AR4385" i="1" s="1"/>
  <c r="N4385" i="1"/>
  <c r="AQ4385" i="1" s="1"/>
  <c r="L4385" i="1"/>
  <c r="AO4385" i="1" s="1"/>
  <c r="M4385" i="1"/>
  <c r="AP4385" i="1" s="1"/>
  <c r="J4385" i="1"/>
  <c r="K1609" i="1"/>
  <c r="I1609" i="1"/>
  <c r="I1410" i="1"/>
  <c r="K1410" i="1"/>
  <c r="Y1412" i="1"/>
  <c r="Z1411" i="1"/>
  <c r="AN1408" i="1"/>
  <c r="P1408" i="1"/>
  <c r="Q1606" i="1"/>
  <c r="AS1606" i="1"/>
  <c r="AN1607" i="1"/>
  <c r="P1607" i="1"/>
  <c r="Q1407" i="1"/>
  <c r="AS1407" i="1"/>
  <c r="Y1611" i="1"/>
  <c r="Z1610" i="1"/>
  <c r="L1409" i="1"/>
  <c r="AO1409" i="1" s="1"/>
  <c r="J1409" i="1"/>
  <c r="O1409" i="1"/>
  <c r="AR1409" i="1" s="1"/>
  <c r="N1409" i="1"/>
  <c r="AQ1409" i="1" s="1"/>
  <c r="M1409" i="1"/>
  <c r="AP1409" i="1" s="1"/>
  <c r="O1608" i="1"/>
  <c r="AR1608" i="1" s="1"/>
  <c r="J1608" i="1"/>
  <c r="N1608" i="1"/>
  <c r="AQ1608" i="1" s="1"/>
  <c r="M1608" i="1"/>
  <c r="AP1608" i="1" s="1"/>
  <c r="L1608" i="1"/>
  <c r="AO1608" i="1" s="1"/>
  <c r="Q414" i="1"/>
  <c r="Q613" i="1"/>
  <c r="AN615" i="1"/>
  <c r="AN416" i="1"/>
  <c r="K616" i="1"/>
  <c r="K417" i="1"/>
  <c r="I616" i="1"/>
  <c r="J616" i="1" s="1"/>
  <c r="I417" i="1"/>
  <c r="J417" i="1" s="1"/>
  <c r="AS613" i="1"/>
  <c r="AS414" i="1"/>
  <c r="P415" i="1"/>
  <c r="P614" i="1"/>
  <c r="Z617" i="1"/>
  <c r="Y618" i="1"/>
  <c r="L615" i="1"/>
  <c r="AO615" i="1" s="1"/>
  <c r="O615" i="1"/>
  <c r="AR615" i="1" s="1"/>
  <c r="N615" i="1"/>
  <c r="AQ615" i="1" s="1"/>
  <c r="M615" i="1"/>
  <c r="AP615" i="1" s="1"/>
  <c r="N416" i="1"/>
  <c r="AQ416" i="1" s="1"/>
  <c r="M416" i="1"/>
  <c r="AP416" i="1" s="1"/>
  <c r="L416" i="1"/>
  <c r="AO416" i="1" s="1"/>
  <c r="O416" i="1"/>
  <c r="AR416" i="1" s="1"/>
  <c r="Z418" i="1"/>
  <c r="Y419" i="1"/>
  <c r="V2403" i="1"/>
  <c r="S2403" i="1"/>
  <c r="T2403" i="1"/>
  <c r="F2403" i="1"/>
  <c r="E2403" i="1"/>
  <c r="R2403" i="1"/>
  <c r="U2403" i="1"/>
  <c r="U5578" i="1"/>
  <c r="R5578" i="1"/>
  <c r="T5578" i="1"/>
  <c r="S5578" i="1"/>
  <c r="E5578" i="1"/>
  <c r="V5578" i="1"/>
  <c r="F5578" i="1"/>
  <c r="R4238" i="1"/>
  <c r="V4238" i="1"/>
  <c r="T4238" i="1"/>
  <c r="F4238" i="1"/>
  <c r="U4238" i="1"/>
  <c r="S4238" i="1"/>
  <c r="E4238" i="1"/>
  <c r="U5379" i="1"/>
  <c r="V5379" i="1"/>
  <c r="E5379" i="1"/>
  <c r="F5379" i="1"/>
  <c r="T5379" i="1"/>
  <c r="R5379" i="1"/>
  <c r="S5379" i="1"/>
  <c r="F2602" i="1"/>
  <c r="U2602" i="1"/>
  <c r="V2602" i="1"/>
  <c r="E2602" i="1"/>
  <c r="S2602" i="1"/>
  <c r="T2602" i="1"/>
  <c r="R2602" i="1"/>
  <c r="F3594" i="1"/>
  <c r="V3594" i="1"/>
  <c r="U3594" i="1"/>
  <c r="R3594" i="1"/>
  <c r="S3594" i="1"/>
  <c r="E3594" i="1"/>
  <c r="T3594" i="1"/>
  <c r="V4586" i="1"/>
  <c r="R4586" i="1"/>
  <c r="T4586" i="1"/>
  <c r="S4586" i="1"/>
  <c r="F4586" i="1"/>
  <c r="U4586" i="1"/>
  <c r="E4586" i="1"/>
  <c r="T4387" i="1"/>
  <c r="S4387" i="1"/>
  <c r="R4387" i="1"/>
  <c r="V4387" i="1"/>
  <c r="U4387" i="1"/>
  <c r="F4387" i="1"/>
  <c r="E4387" i="1"/>
  <c r="F3246" i="1"/>
  <c r="T3246" i="1"/>
  <c r="E3246" i="1"/>
  <c r="S3246" i="1"/>
  <c r="R3246" i="1"/>
  <c r="U3246" i="1"/>
  <c r="V3246" i="1"/>
  <c r="R5230" i="1"/>
  <c r="E5230" i="1"/>
  <c r="S5230" i="1"/>
  <c r="T5230" i="1"/>
  <c r="V5230" i="1"/>
  <c r="F5230" i="1"/>
  <c r="U5230" i="1"/>
  <c r="V3395" i="1"/>
  <c r="R3395" i="1"/>
  <c r="U3395" i="1"/>
  <c r="S3395" i="1"/>
  <c r="T3395" i="1"/>
  <c r="F3395" i="1"/>
  <c r="E3395" i="1"/>
  <c r="V1610" i="1"/>
  <c r="F1610" i="1"/>
  <c r="U1610" i="1"/>
  <c r="E1610" i="1"/>
  <c r="T1610" i="1"/>
  <c r="R1610" i="1"/>
  <c r="S1610" i="1"/>
  <c r="U1411" i="1"/>
  <c r="S1411" i="1"/>
  <c r="F1411" i="1"/>
  <c r="T1411" i="1"/>
  <c r="E1411" i="1"/>
  <c r="R1411" i="1"/>
  <c r="V1411" i="1"/>
  <c r="V617" i="1"/>
  <c r="U617" i="1"/>
  <c r="T617" i="1"/>
  <c r="S617" i="1"/>
  <c r="R617" i="1"/>
  <c r="F617" i="1"/>
  <c r="E617" i="1"/>
  <c r="U418" i="1"/>
  <c r="T418" i="1"/>
  <c r="S418" i="1"/>
  <c r="R418" i="1"/>
  <c r="V418" i="1"/>
  <c r="F418" i="1"/>
  <c r="E418" i="1"/>
  <c r="B418" i="4" l="1"/>
  <c r="B617" i="4"/>
  <c r="A248" i="1"/>
  <c r="AM247" i="1"/>
  <c r="I3395" i="1"/>
  <c r="K3395" i="1"/>
  <c r="K5230" i="1"/>
  <c r="I5230" i="1"/>
  <c r="K3246" i="1"/>
  <c r="I3246" i="1"/>
  <c r="K4387" i="1"/>
  <c r="I4387" i="1"/>
  <c r="K4586" i="1"/>
  <c r="I4586" i="1"/>
  <c r="K3594" i="1"/>
  <c r="I3594" i="1"/>
  <c r="I2602" i="1"/>
  <c r="K2602" i="1"/>
  <c r="I5379" i="1"/>
  <c r="K5379" i="1"/>
  <c r="K4238" i="1"/>
  <c r="I4238" i="1"/>
  <c r="K5578" i="1"/>
  <c r="I5578" i="1"/>
  <c r="I2403" i="1"/>
  <c r="K2403" i="1"/>
  <c r="Y5232" i="1"/>
  <c r="Z5231" i="1"/>
  <c r="A1172" i="1"/>
  <c r="AM1171" i="1"/>
  <c r="A3172" i="1"/>
  <c r="AM3171" i="1"/>
  <c r="Z4587" i="1"/>
  <c r="Y4588" i="1"/>
  <c r="AN4584" i="1"/>
  <c r="P4584" i="1"/>
  <c r="Y3596" i="1"/>
  <c r="Z3595" i="1"/>
  <c r="Q5376" i="1"/>
  <c r="AS5376" i="1"/>
  <c r="P4236" i="1"/>
  <c r="AN4236" i="1"/>
  <c r="P3592" i="1"/>
  <c r="AN3592" i="1"/>
  <c r="P2600" i="1"/>
  <c r="AN2600" i="1"/>
  <c r="AN5228" i="1"/>
  <c r="P5228" i="1"/>
  <c r="AN3393" i="1"/>
  <c r="P3393" i="1"/>
  <c r="M5378" i="1"/>
  <c r="AP5378" i="1" s="1"/>
  <c r="L5378" i="1"/>
  <c r="AO5378" i="1" s="1"/>
  <c r="J5378" i="1"/>
  <c r="O5378" i="1"/>
  <c r="AR5378" i="1" s="1"/>
  <c r="N5378" i="1"/>
  <c r="AQ5378" i="1" s="1"/>
  <c r="J2402" i="1"/>
  <c r="N2402" i="1"/>
  <c r="AQ2402" i="1" s="1"/>
  <c r="M2402" i="1"/>
  <c r="AP2402" i="1" s="1"/>
  <c r="L2402" i="1"/>
  <c r="AO2402" i="1" s="1"/>
  <c r="O2402" i="1"/>
  <c r="AR2402" i="1" s="1"/>
  <c r="Z3396" i="1"/>
  <c r="Y3397" i="1"/>
  <c r="AN4385" i="1"/>
  <c r="P4385" i="1"/>
  <c r="AN3244" i="1"/>
  <c r="P3244" i="1"/>
  <c r="AS2400" i="1"/>
  <c r="Q2400" i="1"/>
  <c r="A5172" i="1"/>
  <c r="AM5171" i="1"/>
  <c r="Z3247" i="1"/>
  <c r="Y3248" i="1"/>
  <c r="Z5380" i="1"/>
  <c r="Y5381" i="1"/>
  <c r="Z4388" i="1"/>
  <c r="Y4389" i="1"/>
  <c r="P5377" i="1"/>
  <c r="AN5377" i="1"/>
  <c r="AS3591" i="1"/>
  <c r="Q3591" i="1"/>
  <c r="Y4240" i="1"/>
  <c r="Z4239" i="1"/>
  <c r="Q2599" i="1"/>
  <c r="AS2599" i="1"/>
  <c r="M3593" i="1"/>
  <c r="AP3593" i="1" s="1"/>
  <c r="O3593" i="1"/>
  <c r="AR3593" i="1" s="1"/>
  <c r="N3593" i="1"/>
  <c r="AQ3593" i="1" s="1"/>
  <c r="L3593" i="1"/>
  <c r="AO3593" i="1" s="1"/>
  <c r="J3593" i="1"/>
  <c r="O5229" i="1"/>
  <c r="AR5229" i="1" s="1"/>
  <c r="N5229" i="1"/>
  <c r="AQ5229" i="1" s="1"/>
  <c r="M5229" i="1"/>
  <c r="AP5229" i="1" s="1"/>
  <c r="L5229" i="1"/>
  <c r="AO5229" i="1" s="1"/>
  <c r="J5229" i="1"/>
  <c r="O2601" i="1"/>
  <c r="AR2601" i="1" s="1"/>
  <c r="L2601" i="1"/>
  <c r="AO2601" i="1" s="1"/>
  <c r="N2601" i="1"/>
  <c r="AQ2601" i="1" s="1"/>
  <c r="M2601" i="1"/>
  <c r="AP2601" i="1" s="1"/>
  <c r="J2601" i="1"/>
  <c r="Z2603" i="1"/>
  <c r="Y2604" i="1"/>
  <c r="Q4235" i="1"/>
  <c r="AS4235" i="1"/>
  <c r="Q4583" i="1"/>
  <c r="AS4583" i="1"/>
  <c r="AS5575" i="1"/>
  <c r="Q5575" i="1"/>
  <c r="A2172" i="1"/>
  <c r="AM2171" i="1"/>
  <c r="Q4384" i="1"/>
  <c r="AS4384" i="1"/>
  <c r="N4585" i="1"/>
  <c r="AQ4585" i="1" s="1"/>
  <c r="M4585" i="1"/>
  <c r="AP4585" i="1" s="1"/>
  <c r="L4585" i="1"/>
  <c r="AO4585" i="1" s="1"/>
  <c r="O4585" i="1"/>
  <c r="AR4585" i="1" s="1"/>
  <c r="J4585" i="1"/>
  <c r="J4237" i="1"/>
  <c r="N4237" i="1"/>
  <c r="AQ4237" i="1" s="1"/>
  <c r="M4237" i="1"/>
  <c r="AP4237" i="1" s="1"/>
  <c r="O4237" i="1"/>
  <c r="AR4237" i="1" s="1"/>
  <c r="L4237" i="1"/>
  <c r="AO4237" i="1" s="1"/>
  <c r="Y5580" i="1"/>
  <c r="Z5579" i="1"/>
  <c r="Q3243" i="1"/>
  <c r="AS3243" i="1"/>
  <c r="A4172" i="1"/>
  <c r="AM4171" i="1"/>
  <c r="AS5227" i="1"/>
  <c r="Q5227" i="1"/>
  <c r="P2401" i="1"/>
  <c r="AN2401" i="1"/>
  <c r="Q3392" i="1"/>
  <c r="AS3392" i="1"/>
  <c r="L5577" i="1"/>
  <c r="AO5577" i="1" s="1"/>
  <c r="O5577" i="1"/>
  <c r="AR5577" i="1" s="1"/>
  <c r="N5577" i="1"/>
  <c r="AQ5577" i="1" s="1"/>
  <c r="M5577" i="1"/>
  <c r="AP5577" i="1" s="1"/>
  <c r="J5577" i="1"/>
  <c r="Z2404" i="1"/>
  <c r="Y2405" i="1"/>
  <c r="AN5576" i="1"/>
  <c r="P5576" i="1"/>
  <c r="J4386" i="1"/>
  <c r="N4386" i="1"/>
  <c r="AQ4386" i="1" s="1"/>
  <c r="O4386" i="1"/>
  <c r="AR4386" i="1" s="1"/>
  <c r="M4386" i="1"/>
  <c r="AP4386" i="1" s="1"/>
  <c r="L4386" i="1"/>
  <c r="AO4386" i="1" s="1"/>
  <c r="M3394" i="1"/>
  <c r="AP3394" i="1" s="1"/>
  <c r="J3394" i="1"/>
  <c r="O3394" i="1"/>
  <c r="AR3394" i="1" s="1"/>
  <c r="N3394" i="1"/>
  <c r="AQ3394" i="1" s="1"/>
  <c r="L3394" i="1"/>
  <c r="AO3394" i="1" s="1"/>
  <c r="AS2251" i="1"/>
  <c r="Q2251" i="1"/>
  <c r="M3245" i="1"/>
  <c r="AP3245" i="1" s="1"/>
  <c r="N3245" i="1"/>
  <c r="AQ3245" i="1" s="1"/>
  <c r="J3245" i="1"/>
  <c r="O3245" i="1"/>
  <c r="AR3245" i="1" s="1"/>
  <c r="L3245" i="1"/>
  <c r="AO3245" i="1" s="1"/>
  <c r="I1411" i="1"/>
  <c r="K1411" i="1"/>
  <c r="K1610" i="1"/>
  <c r="I1610" i="1"/>
  <c r="Y1612" i="1"/>
  <c r="Z1611" i="1"/>
  <c r="AS1607" i="1"/>
  <c r="Q1607" i="1"/>
  <c r="Z1412" i="1"/>
  <c r="Y1413" i="1"/>
  <c r="AN1409" i="1"/>
  <c r="P1409" i="1"/>
  <c r="M1410" i="1"/>
  <c r="AP1410" i="1" s="1"/>
  <c r="L1410" i="1"/>
  <c r="AO1410" i="1" s="1"/>
  <c r="O1410" i="1"/>
  <c r="AR1410" i="1" s="1"/>
  <c r="J1410" i="1"/>
  <c r="N1410" i="1"/>
  <c r="AQ1410" i="1" s="1"/>
  <c r="L1609" i="1"/>
  <c r="AO1609" i="1" s="1"/>
  <c r="O1609" i="1"/>
  <c r="AR1609" i="1" s="1"/>
  <c r="N1609" i="1"/>
  <c r="AQ1609" i="1" s="1"/>
  <c r="M1609" i="1"/>
  <c r="AP1609" i="1" s="1"/>
  <c r="J1609" i="1"/>
  <c r="AN1608" i="1"/>
  <c r="P1608" i="1"/>
  <c r="Q1408" i="1"/>
  <c r="AS1408" i="1"/>
  <c r="AN417" i="1"/>
  <c r="Q614" i="1"/>
  <c r="AN616" i="1"/>
  <c r="Q415" i="1"/>
  <c r="K418" i="1"/>
  <c r="K617" i="1"/>
  <c r="I418" i="1"/>
  <c r="J418" i="1" s="1"/>
  <c r="I617" i="1"/>
  <c r="J617" i="1" s="1"/>
  <c r="AS415" i="1"/>
  <c r="P615" i="1"/>
  <c r="AS614" i="1"/>
  <c r="P416" i="1"/>
  <c r="L417" i="1"/>
  <c r="AO417" i="1" s="1"/>
  <c r="O417" i="1"/>
  <c r="AR417" i="1" s="1"/>
  <c r="N417" i="1"/>
  <c r="AQ417" i="1" s="1"/>
  <c r="M417" i="1"/>
  <c r="AP417" i="1" s="1"/>
  <c r="N616" i="1"/>
  <c r="AQ616" i="1" s="1"/>
  <c r="O616" i="1"/>
  <c r="AR616" i="1" s="1"/>
  <c r="L616" i="1"/>
  <c r="AO616" i="1" s="1"/>
  <c r="M616" i="1"/>
  <c r="AP616" i="1" s="1"/>
  <c r="Z618" i="1"/>
  <c r="Y619" i="1"/>
  <c r="Y420" i="1"/>
  <c r="Z419" i="1"/>
  <c r="E4239" i="1"/>
  <c r="V4239" i="1"/>
  <c r="R4239" i="1"/>
  <c r="S4239" i="1"/>
  <c r="T4239" i="1"/>
  <c r="F4239" i="1"/>
  <c r="U4239" i="1"/>
  <c r="R5231" i="1"/>
  <c r="V5231" i="1"/>
  <c r="U5231" i="1"/>
  <c r="E5231" i="1"/>
  <c r="T5231" i="1"/>
  <c r="S5231" i="1"/>
  <c r="F5231" i="1"/>
  <c r="F3247" i="1"/>
  <c r="T3247" i="1"/>
  <c r="U3247" i="1"/>
  <c r="V3247" i="1"/>
  <c r="E3247" i="1"/>
  <c r="R3247" i="1"/>
  <c r="S3247" i="1"/>
  <c r="E2404" i="1"/>
  <c r="V2404" i="1"/>
  <c r="U2404" i="1"/>
  <c r="F2404" i="1"/>
  <c r="T2404" i="1"/>
  <c r="S2404" i="1"/>
  <c r="R2404" i="1"/>
  <c r="U4587" i="1"/>
  <c r="E4587" i="1"/>
  <c r="T4587" i="1"/>
  <c r="V4587" i="1"/>
  <c r="F4587" i="1"/>
  <c r="R4587" i="1"/>
  <c r="S4587" i="1"/>
  <c r="V4388" i="1"/>
  <c r="T4388" i="1"/>
  <c r="S4388" i="1"/>
  <c r="R4388" i="1"/>
  <c r="E4388" i="1"/>
  <c r="F4388" i="1"/>
  <c r="U4388" i="1"/>
  <c r="S3595" i="1"/>
  <c r="V3595" i="1"/>
  <c r="U3595" i="1"/>
  <c r="T3595" i="1"/>
  <c r="F3595" i="1"/>
  <c r="R3595" i="1"/>
  <c r="E3595" i="1"/>
  <c r="T3396" i="1"/>
  <c r="S3396" i="1"/>
  <c r="U3396" i="1"/>
  <c r="F3396" i="1"/>
  <c r="R3396" i="1"/>
  <c r="V3396" i="1"/>
  <c r="E3396" i="1"/>
  <c r="V5380" i="1"/>
  <c r="U5380" i="1"/>
  <c r="E5380" i="1"/>
  <c r="T5380" i="1"/>
  <c r="R5380" i="1"/>
  <c r="F5380" i="1"/>
  <c r="S5380" i="1"/>
  <c r="U2603" i="1"/>
  <c r="F2603" i="1"/>
  <c r="S2603" i="1"/>
  <c r="V2603" i="1"/>
  <c r="R2603" i="1"/>
  <c r="T2603" i="1"/>
  <c r="E2603" i="1"/>
  <c r="R5579" i="1"/>
  <c r="F5579" i="1"/>
  <c r="T5579" i="1"/>
  <c r="S5579" i="1"/>
  <c r="V5579" i="1"/>
  <c r="E5579" i="1"/>
  <c r="U5579" i="1"/>
  <c r="U1412" i="1"/>
  <c r="E1412" i="1"/>
  <c r="T1412" i="1"/>
  <c r="S1412" i="1"/>
  <c r="R1412" i="1"/>
  <c r="V1412" i="1"/>
  <c r="F1412" i="1"/>
  <c r="V1611" i="1"/>
  <c r="F1611" i="1"/>
  <c r="R1611" i="1"/>
  <c r="E1611" i="1"/>
  <c r="T1611" i="1"/>
  <c r="S1611" i="1"/>
  <c r="U1611" i="1"/>
  <c r="V419" i="1"/>
  <c r="U419" i="1"/>
  <c r="T419" i="1"/>
  <c r="R419" i="1"/>
  <c r="S419" i="1"/>
  <c r="F419" i="1"/>
  <c r="E419" i="1"/>
  <c r="T618" i="1"/>
  <c r="S618" i="1"/>
  <c r="R618" i="1"/>
  <c r="V618" i="1"/>
  <c r="U618" i="1"/>
  <c r="F618" i="1"/>
  <c r="E618" i="1"/>
  <c r="B618" i="4" l="1"/>
  <c r="B419" i="4"/>
  <c r="A249" i="1"/>
  <c r="AM248" i="1"/>
  <c r="K5579" i="1"/>
  <c r="I5579" i="1"/>
  <c r="I2603" i="1"/>
  <c r="K2603" i="1"/>
  <c r="K5380" i="1"/>
  <c r="I5380" i="1"/>
  <c r="K3396" i="1"/>
  <c r="I3396" i="1"/>
  <c r="I3595" i="1"/>
  <c r="K3595" i="1"/>
  <c r="I4388" i="1"/>
  <c r="K4388" i="1"/>
  <c r="I4587" i="1"/>
  <c r="K4587" i="1"/>
  <c r="I2404" i="1"/>
  <c r="K2404" i="1"/>
  <c r="I3247" i="1"/>
  <c r="K3247" i="1"/>
  <c r="K5231" i="1"/>
  <c r="I5231" i="1"/>
  <c r="I4239" i="1"/>
  <c r="K4239" i="1"/>
  <c r="P3394" i="1"/>
  <c r="AN3394" i="1"/>
  <c r="AS5576" i="1"/>
  <c r="Q5576" i="1"/>
  <c r="Z2604" i="1"/>
  <c r="Y2605" i="1"/>
  <c r="Z4240" i="1"/>
  <c r="Y4241" i="1"/>
  <c r="Z5381" i="1"/>
  <c r="Y5382" i="1"/>
  <c r="A5173" i="1"/>
  <c r="AM5172" i="1"/>
  <c r="AS4385" i="1"/>
  <c r="Q4385" i="1"/>
  <c r="L5379" i="1"/>
  <c r="AO5379" i="1" s="1"/>
  <c r="J5379" i="1"/>
  <c r="O5379" i="1"/>
  <c r="AR5379" i="1" s="1"/>
  <c r="N5379" i="1"/>
  <c r="AQ5379" i="1" s="1"/>
  <c r="M5379" i="1"/>
  <c r="AP5379" i="1" s="1"/>
  <c r="Y5581" i="1"/>
  <c r="Z5580" i="1"/>
  <c r="AN5378" i="1"/>
  <c r="P5378" i="1"/>
  <c r="AS2600" i="1"/>
  <c r="Q2600" i="1"/>
  <c r="L3246" i="1"/>
  <c r="AO3246" i="1" s="1"/>
  <c r="J3246" i="1"/>
  <c r="N3246" i="1"/>
  <c r="AQ3246" i="1" s="1"/>
  <c r="O3246" i="1"/>
  <c r="AR3246" i="1" s="1"/>
  <c r="M3246" i="1"/>
  <c r="AP3246" i="1" s="1"/>
  <c r="AN4585" i="1"/>
  <c r="P4585" i="1"/>
  <c r="A2173" i="1"/>
  <c r="AM2172" i="1"/>
  <c r="P3593" i="1"/>
  <c r="AN3593" i="1"/>
  <c r="P5229" i="1"/>
  <c r="AN5229" i="1"/>
  <c r="Y3597" i="1"/>
  <c r="Z3596" i="1"/>
  <c r="A3173" i="1"/>
  <c r="AM3172" i="1"/>
  <c r="L2403" i="1"/>
  <c r="AO2403" i="1" s="1"/>
  <c r="J2403" i="1"/>
  <c r="O2403" i="1"/>
  <c r="AR2403" i="1" s="1"/>
  <c r="N2403" i="1"/>
  <c r="AQ2403" i="1" s="1"/>
  <c r="M2403" i="1"/>
  <c r="AP2403" i="1" s="1"/>
  <c r="M2602" i="1"/>
  <c r="AP2602" i="1" s="1"/>
  <c r="L2602" i="1"/>
  <c r="AO2602" i="1" s="1"/>
  <c r="O2602" i="1"/>
  <c r="AR2602" i="1" s="1"/>
  <c r="J2602" i="1"/>
  <c r="N2602" i="1"/>
  <c r="AQ2602" i="1" s="1"/>
  <c r="AN2601" i="1"/>
  <c r="P2601" i="1"/>
  <c r="Y3249" i="1"/>
  <c r="Z3248" i="1"/>
  <c r="AS3592" i="1"/>
  <c r="Q3592" i="1"/>
  <c r="O5578" i="1"/>
  <c r="AR5578" i="1" s="1"/>
  <c r="L5578" i="1"/>
  <c r="AO5578" i="1" s="1"/>
  <c r="N5578" i="1"/>
  <c r="AQ5578" i="1" s="1"/>
  <c r="J5578" i="1"/>
  <c r="M5578" i="1"/>
  <c r="AP5578" i="1" s="1"/>
  <c r="J3594" i="1"/>
  <c r="N3594" i="1"/>
  <c r="AQ3594" i="1" s="1"/>
  <c r="L3594" i="1"/>
  <c r="AO3594" i="1" s="1"/>
  <c r="M3594" i="1"/>
  <c r="AP3594" i="1" s="1"/>
  <c r="O3594" i="1"/>
  <c r="AR3594" i="1" s="1"/>
  <c r="J5230" i="1"/>
  <c r="O5230" i="1"/>
  <c r="AR5230" i="1" s="1"/>
  <c r="M5230" i="1"/>
  <c r="AP5230" i="1" s="1"/>
  <c r="N5230" i="1"/>
  <c r="AQ5230" i="1" s="1"/>
  <c r="L5230" i="1"/>
  <c r="AO5230" i="1" s="1"/>
  <c r="Y2406" i="1"/>
  <c r="Z2405" i="1"/>
  <c r="AS5377" i="1"/>
  <c r="Q5377" i="1"/>
  <c r="Q3393" i="1"/>
  <c r="AS3393" i="1"/>
  <c r="Q4584" i="1"/>
  <c r="AS4584" i="1"/>
  <c r="A1173" i="1"/>
  <c r="AM1172" i="1"/>
  <c r="Y3398" i="1"/>
  <c r="Z3397" i="1"/>
  <c r="N4387" i="1"/>
  <c r="AQ4387" i="1" s="1"/>
  <c r="O4387" i="1"/>
  <c r="AR4387" i="1" s="1"/>
  <c r="L4387" i="1"/>
  <c r="AO4387" i="1" s="1"/>
  <c r="J4387" i="1"/>
  <c r="M4387" i="1"/>
  <c r="AP4387" i="1" s="1"/>
  <c r="A4173" i="1"/>
  <c r="AM4172" i="1"/>
  <c r="P3245" i="1"/>
  <c r="AN3245" i="1"/>
  <c r="P4386" i="1"/>
  <c r="AN4386" i="1"/>
  <c r="P5577" i="1"/>
  <c r="AN5577" i="1"/>
  <c r="AS2401" i="1"/>
  <c r="Q2401" i="1"/>
  <c r="Q4236" i="1"/>
  <c r="AS4236" i="1"/>
  <c r="M4238" i="1"/>
  <c r="AP4238" i="1" s="1"/>
  <c r="J4238" i="1"/>
  <c r="O4238" i="1"/>
  <c r="AR4238" i="1" s="1"/>
  <c r="N4238" i="1"/>
  <c r="AQ4238" i="1" s="1"/>
  <c r="L4238" i="1"/>
  <c r="AO4238" i="1" s="1"/>
  <c r="M4586" i="1"/>
  <c r="AP4586" i="1" s="1"/>
  <c r="L4586" i="1"/>
  <c r="AO4586" i="1" s="1"/>
  <c r="J4586" i="1"/>
  <c r="N4586" i="1"/>
  <c r="AQ4586" i="1" s="1"/>
  <c r="O4586" i="1"/>
  <c r="AR4586" i="1" s="1"/>
  <c r="P4237" i="1"/>
  <c r="AN4237" i="1"/>
  <c r="Y4390" i="1"/>
  <c r="Z4389" i="1"/>
  <c r="Q3244" i="1"/>
  <c r="AS3244" i="1"/>
  <c r="P2402" i="1"/>
  <c r="AN2402" i="1"/>
  <c r="Q5228" i="1"/>
  <c r="AS5228" i="1"/>
  <c r="Z4588" i="1"/>
  <c r="Y4589" i="1"/>
  <c r="Y5233" i="1"/>
  <c r="Z5232" i="1"/>
  <c r="L3395" i="1"/>
  <c r="AO3395" i="1" s="1"/>
  <c r="J3395" i="1"/>
  <c r="O3395" i="1"/>
  <c r="AR3395" i="1" s="1"/>
  <c r="N3395" i="1"/>
  <c r="AQ3395" i="1" s="1"/>
  <c r="M3395" i="1"/>
  <c r="AP3395" i="1" s="1"/>
  <c r="K1611" i="1"/>
  <c r="I1611" i="1"/>
  <c r="K1412" i="1"/>
  <c r="I1412" i="1"/>
  <c r="AN1609" i="1"/>
  <c r="P1609" i="1"/>
  <c r="AS1409" i="1"/>
  <c r="Q1409" i="1"/>
  <c r="Y1613" i="1"/>
  <c r="Z1612" i="1"/>
  <c r="Y1414" i="1"/>
  <c r="Z1413" i="1"/>
  <c r="J1610" i="1"/>
  <c r="O1610" i="1"/>
  <c r="AR1610" i="1" s="1"/>
  <c r="N1610" i="1"/>
  <c r="AQ1610" i="1" s="1"/>
  <c r="M1610" i="1"/>
  <c r="AP1610" i="1" s="1"/>
  <c r="L1610" i="1"/>
  <c r="AO1610" i="1" s="1"/>
  <c r="AS1608" i="1"/>
  <c r="Q1608" i="1"/>
  <c r="AN1410" i="1"/>
  <c r="P1410" i="1"/>
  <c r="M1411" i="1"/>
  <c r="AP1411" i="1" s="1"/>
  <c r="L1411" i="1"/>
  <c r="AO1411" i="1" s="1"/>
  <c r="J1411" i="1"/>
  <c r="O1411" i="1"/>
  <c r="AR1411" i="1" s="1"/>
  <c r="N1411" i="1"/>
  <c r="AQ1411" i="1" s="1"/>
  <c r="Q416" i="1"/>
  <c r="Q615" i="1"/>
  <c r="AN617" i="1"/>
  <c r="AN418" i="1"/>
  <c r="K618" i="1"/>
  <c r="K419" i="1"/>
  <c r="I618" i="1"/>
  <c r="J618" i="1" s="1"/>
  <c r="I419" i="1"/>
  <c r="J419" i="1" s="1"/>
  <c r="AS416" i="1"/>
  <c r="AS615" i="1"/>
  <c r="P417" i="1"/>
  <c r="P616" i="1"/>
  <c r="Y421" i="1"/>
  <c r="Z420" i="1"/>
  <c r="L617" i="1"/>
  <c r="AO617" i="1" s="1"/>
  <c r="O617" i="1"/>
  <c r="AR617" i="1" s="1"/>
  <c r="N617" i="1"/>
  <c r="AQ617" i="1" s="1"/>
  <c r="M617" i="1"/>
  <c r="AP617" i="1" s="1"/>
  <c r="O418" i="1"/>
  <c r="AR418" i="1" s="1"/>
  <c r="L418" i="1"/>
  <c r="AO418" i="1" s="1"/>
  <c r="M418" i="1"/>
  <c r="AP418" i="1" s="1"/>
  <c r="N418" i="1"/>
  <c r="AQ418" i="1" s="1"/>
  <c r="Y620" i="1"/>
  <c r="Z619" i="1"/>
  <c r="R3248" i="1"/>
  <c r="F3248" i="1"/>
  <c r="S3248" i="1"/>
  <c r="V3248" i="1"/>
  <c r="T3248" i="1"/>
  <c r="E3248" i="1"/>
  <c r="U3248" i="1"/>
  <c r="U2405" i="1"/>
  <c r="S2405" i="1"/>
  <c r="R2405" i="1"/>
  <c r="F2405" i="1"/>
  <c r="E2405" i="1"/>
  <c r="T2405" i="1"/>
  <c r="V2405" i="1"/>
  <c r="T5232" i="1"/>
  <c r="R5232" i="1"/>
  <c r="U5232" i="1"/>
  <c r="V5232" i="1"/>
  <c r="E5232" i="1"/>
  <c r="S5232" i="1"/>
  <c r="F5232" i="1"/>
  <c r="V3397" i="1"/>
  <c r="S3397" i="1"/>
  <c r="E3397" i="1"/>
  <c r="R3397" i="1"/>
  <c r="T3397" i="1"/>
  <c r="F3397" i="1"/>
  <c r="U3397" i="1"/>
  <c r="T5381" i="1"/>
  <c r="S5381" i="1"/>
  <c r="V5381" i="1"/>
  <c r="R5381" i="1"/>
  <c r="E5381" i="1"/>
  <c r="F5381" i="1"/>
  <c r="U5381" i="1"/>
  <c r="E4588" i="1"/>
  <c r="R4588" i="1"/>
  <c r="S4588" i="1"/>
  <c r="T4588" i="1"/>
  <c r="U4588" i="1"/>
  <c r="F4588" i="1"/>
  <c r="V4588" i="1"/>
  <c r="F2604" i="1"/>
  <c r="U2604" i="1"/>
  <c r="R2604" i="1"/>
  <c r="S2604" i="1"/>
  <c r="V2604" i="1"/>
  <c r="E2604" i="1"/>
  <c r="T2604" i="1"/>
  <c r="T4389" i="1"/>
  <c r="E4389" i="1"/>
  <c r="R4389" i="1"/>
  <c r="S4389" i="1"/>
  <c r="V4389" i="1"/>
  <c r="F4389" i="1"/>
  <c r="U4389" i="1"/>
  <c r="V3596" i="1"/>
  <c r="T3596" i="1"/>
  <c r="F3596" i="1"/>
  <c r="U3596" i="1"/>
  <c r="S3596" i="1"/>
  <c r="E3596" i="1"/>
  <c r="R3596" i="1"/>
  <c r="E4240" i="1"/>
  <c r="T4240" i="1"/>
  <c r="V4240" i="1"/>
  <c r="F4240" i="1"/>
  <c r="U4240" i="1"/>
  <c r="R4240" i="1"/>
  <c r="S4240" i="1"/>
  <c r="E5580" i="1"/>
  <c r="U5580" i="1"/>
  <c r="V5580" i="1"/>
  <c r="F5580" i="1"/>
  <c r="T5580" i="1"/>
  <c r="S5580" i="1"/>
  <c r="R5580" i="1"/>
  <c r="U1612" i="1"/>
  <c r="S1612" i="1"/>
  <c r="E1612" i="1"/>
  <c r="V1612" i="1"/>
  <c r="T1612" i="1"/>
  <c r="R1612" i="1"/>
  <c r="F1612" i="1"/>
  <c r="E1413" i="1"/>
  <c r="F1413" i="1"/>
  <c r="R1413" i="1"/>
  <c r="U1413" i="1"/>
  <c r="T1413" i="1"/>
  <c r="S1413" i="1"/>
  <c r="V1413" i="1"/>
  <c r="T619" i="1"/>
  <c r="S619" i="1"/>
  <c r="R619" i="1"/>
  <c r="V619" i="1"/>
  <c r="U619" i="1"/>
  <c r="F619" i="1"/>
  <c r="E619" i="1"/>
  <c r="S420" i="1"/>
  <c r="R420" i="1"/>
  <c r="U420" i="1"/>
  <c r="V420" i="1"/>
  <c r="T420" i="1"/>
  <c r="F420" i="1"/>
  <c r="E420" i="1"/>
  <c r="B420" i="4" l="1"/>
  <c r="B619" i="4"/>
  <c r="A250" i="1"/>
  <c r="AM249" i="1"/>
  <c r="I5580" i="1"/>
  <c r="K5580" i="1"/>
  <c r="K4240" i="1"/>
  <c r="I4240" i="1"/>
  <c r="I3596" i="1"/>
  <c r="K3596" i="1"/>
  <c r="K4389" i="1"/>
  <c r="I4389" i="1"/>
  <c r="I2604" i="1"/>
  <c r="K2604" i="1"/>
  <c r="I4588" i="1"/>
  <c r="K4588" i="1"/>
  <c r="K5381" i="1"/>
  <c r="I5381" i="1"/>
  <c r="K3397" i="1"/>
  <c r="I3397" i="1"/>
  <c r="K5232" i="1"/>
  <c r="I5232" i="1"/>
  <c r="K2405" i="1"/>
  <c r="I2405" i="1"/>
  <c r="I3248" i="1"/>
  <c r="K3248" i="1"/>
  <c r="Q3394" i="1"/>
  <c r="AS3394" i="1"/>
  <c r="J3396" i="1"/>
  <c r="L3396" i="1"/>
  <c r="AO3396" i="1" s="1"/>
  <c r="O3396" i="1"/>
  <c r="AR3396" i="1" s="1"/>
  <c r="M3396" i="1"/>
  <c r="AP3396" i="1" s="1"/>
  <c r="N3396" i="1"/>
  <c r="AQ3396" i="1" s="1"/>
  <c r="P4238" i="1"/>
  <c r="AN4238" i="1"/>
  <c r="Z3249" i="1"/>
  <c r="Y3250" i="1"/>
  <c r="Q3593" i="1"/>
  <c r="AS3593" i="1"/>
  <c r="P3246" i="1"/>
  <c r="AN3246" i="1"/>
  <c r="M2404" i="1"/>
  <c r="AP2404" i="1" s="1"/>
  <c r="L2404" i="1"/>
  <c r="AO2404" i="1" s="1"/>
  <c r="N2404" i="1"/>
  <c r="AQ2404" i="1" s="1"/>
  <c r="J2404" i="1"/>
  <c r="O2404" i="1"/>
  <c r="AR2404" i="1" s="1"/>
  <c r="Q2601" i="1"/>
  <c r="AS2601" i="1"/>
  <c r="Z5581" i="1"/>
  <c r="Y5582" i="1"/>
  <c r="Y2606" i="1"/>
  <c r="Z2605" i="1"/>
  <c r="O5380" i="1"/>
  <c r="AR5380" i="1" s="1"/>
  <c r="L5380" i="1"/>
  <c r="AO5380" i="1" s="1"/>
  <c r="J5380" i="1"/>
  <c r="N5380" i="1"/>
  <c r="AQ5380" i="1" s="1"/>
  <c r="M5380" i="1"/>
  <c r="AP5380" i="1" s="1"/>
  <c r="Q4237" i="1"/>
  <c r="AS4237" i="1"/>
  <c r="AN4387" i="1"/>
  <c r="P4387" i="1"/>
  <c r="AN3395" i="1"/>
  <c r="P3395" i="1"/>
  <c r="P4586" i="1"/>
  <c r="AN4586" i="1"/>
  <c r="Y3598" i="1"/>
  <c r="Z3597" i="1"/>
  <c r="A2174" i="1"/>
  <c r="AM2173" i="1"/>
  <c r="A5174" i="1"/>
  <c r="AM5173" i="1"/>
  <c r="J4239" i="1"/>
  <c r="O4239" i="1"/>
  <c r="AR4239" i="1" s="1"/>
  <c r="M4239" i="1"/>
  <c r="AP4239" i="1" s="1"/>
  <c r="L4239" i="1"/>
  <c r="AO4239" i="1" s="1"/>
  <c r="N4239" i="1"/>
  <c r="AQ4239" i="1" s="1"/>
  <c r="M4587" i="1"/>
  <c r="AP4587" i="1" s="1"/>
  <c r="L4587" i="1"/>
  <c r="AO4587" i="1" s="1"/>
  <c r="J4587" i="1"/>
  <c r="N4587" i="1"/>
  <c r="AQ4587" i="1" s="1"/>
  <c r="O4587" i="1"/>
  <c r="AR4587" i="1" s="1"/>
  <c r="Y5234" i="1"/>
  <c r="Z5233" i="1"/>
  <c r="Z4589" i="1"/>
  <c r="Y4590" i="1"/>
  <c r="Z2406" i="1"/>
  <c r="Y2407" i="1"/>
  <c r="Q4585" i="1"/>
  <c r="AS4585" i="1"/>
  <c r="Z5382" i="1"/>
  <c r="Y5383" i="1"/>
  <c r="L5231" i="1"/>
  <c r="AO5231" i="1" s="1"/>
  <c r="J5231" i="1"/>
  <c r="M5231" i="1"/>
  <c r="AP5231" i="1" s="1"/>
  <c r="O5231" i="1"/>
  <c r="AR5231" i="1" s="1"/>
  <c r="N5231" i="1"/>
  <c r="AQ5231" i="1" s="1"/>
  <c r="Q5577" i="1"/>
  <c r="AS5577" i="1"/>
  <c r="A1174" i="1"/>
  <c r="AM1173" i="1"/>
  <c r="A3174" i="1"/>
  <c r="AM3173" i="1"/>
  <c r="Q4386" i="1"/>
  <c r="AS4386" i="1"/>
  <c r="AN2403" i="1"/>
  <c r="P2403" i="1"/>
  <c r="J4388" i="1"/>
  <c r="O4388" i="1"/>
  <c r="AR4388" i="1" s="1"/>
  <c r="M4388" i="1"/>
  <c r="AP4388" i="1" s="1"/>
  <c r="L4388" i="1"/>
  <c r="AO4388" i="1" s="1"/>
  <c r="N4388" i="1"/>
  <c r="AQ4388" i="1" s="1"/>
  <c r="O2603" i="1"/>
  <c r="AR2603" i="1" s="1"/>
  <c r="N2603" i="1"/>
  <c r="AQ2603" i="1" s="1"/>
  <c r="M2603" i="1"/>
  <c r="AP2603" i="1" s="1"/>
  <c r="L2603" i="1"/>
  <c r="AO2603" i="1" s="1"/>
  <c r="J2603" i="1"/>
  <c r="Y4391" i="1"/>
  <c r="Z4390" i="1"/>
  <c r="Q3245" i="1"/>
  <c r="AS3245" i="1"/>
  <c r="P3594" i="1"/>
  <c r="AN3594" i="1"/>
  <c r="AS2402" i="1"/>
  <c r="Q2402" i="1"/>
  <c r="A4174" i="1"/>
  <c r="AM4173" i="1"/>
  <c r="Y3399" i="1"/>
  <c r="Z3398" i="1"/>
  <c r="AN5578" i="1"/>
  <c r="P5578" i="1"/>
  <c r="P2602" i="1"/>
  <c r="AN2602" i="1"/>
  <c r="AS5378" i="1"/>
  <c r="Q5378" i="1"/>
  <c r="P5379" i="1"/>
  <c r="AN5379" i="1"/>
  <c r="N5579" i="1"/>
  <c r="AQ5579" i="1" s="1"/>
  <c r="J5579" i="1"/>
  <c r="O5579" i="1"/>
  <c r="AR5579" i="1" s="1"/>
  <c r="M5579" i="1"/>
  <c r="AP5579" i="1" s="1"/>
  <c r="L5579" i="1"/>
  <c r="AO5579" i="1" s="1"/>
  <c r="P5230" i="1"/>
  <c r="AN5230" i="1"/>
  <c r="Q5229" i="1"/>
  <c r="AS5229" i="1"/>
  <c r="Y4242" i="1"/>
  <c r="Z4241" i="1"/>
  <c r="J3247" i="1"/>
  <c r="N3247" i="1"/>
  <c r="AQ3247" i="1" s="1"/>
  <c r="M3247" i="1"/>
  <c r="AP3247" i="1" s="1"/>
  <c r="L3247" i="1"/>
  <c r="AO3247" i="1" s="1"/>
  <c r="O3247" i="1"/>
  <c r="AR3247" i="1" s="1"/>
  <c r="O3595" i="1"/>
  <c r="AR3595" i="1" s="1"/>
  <c r="M3595" i="1"/>
  <c r="AP3595" i="1" s="1"/>
  <c r="L3595" i="1"/>
  <c r="AO3595" i="1" s="1"/>
  <c r="N3595" i="1"/>
  <c r="AQ3595" i="1" s="1"/>
  <c r="J3595" i="1"/>
  <c r="I1413" i="1"/>
  <c r="K1413" i="1"/>
  <c r="I1612" i="1"/>
  <c r="K1612" i="1"/>
  <c r="Q1410" i="1"/>
  <c r="AS1410" i="1"/>
  <c r="AN1610" i="1"/>
  <c r="P1610" i="1"/>
  <c r="Q1609" i="1"/>
  <c r="AS1609" i="1"/>
  <c r="Y1415" i="1"/>
  <c r="Z1414" i="1"/>
  <c r="J1412" i="1"/>
  <c r="N1412" i="1"/>
  <c r="AQ1412" i="1" s="1"/>
  <c r="M1412" i="1"/>
  <c r="AP1412" i="1" s="1"/>
  <c r="L1412" i="1"/>
  <c r="AO1412" i="1" s="1"/>
  <c r="O1412" i="1"/>
  <c r="AR1412" i="1" s="1"/>
  <c r="AN1411" i="1"/>
  <c r="P1411" i="1"/>
  <c r="L1611" i="1"/>
  <c r="AO1611" i="1" s="1"/>
  <c r="N1611" i="1"/>
  <c r="AQ1611" i="1" s="1"/>
  <c r="J1611" i="1"/>
  <c r="O1611" i="1"/>
  <c r="AR1611" i="1" s="1"/>
  <c r="M1611" i="1"/>
  <c r="AP1611" i="1" s="1"/>
  <c r="Z1613" i="1"/>
  <c r="Y1614" i="1"/>
  <c r="AN419" i="1"/>
  <c r="AN618" i="1"/>
  <c r="AS616" i="1"/>
  <c r="Q417" i="1"/>
  <c r="K420" i="1"/>
  <c r="K619" i="1"/>
  <c r="I420" i="1"/>
  <c r="J420" i="1" s="1"/>
  <c r="I619" i="1"/>
  <c r="J619" i="1" s="1"/>
  <c r="P617" i="1"/>
  <c r="Q616" i="1"/>
  <c r="AS417" i="1"/>
  <c r="P418" i="1"/>
  <c r="Z620" i="1"/>
  <c r="Y621" i="1"/>
  <c r="N419" i="1"/>
  <c r="AQ419" i="1" s="1"/>
  <c r="O419" i="1"/>
  <c r="AR419" i="1" s="1"/>
  <c r="M419" i="1"/>
  <c r="AP419" i="1" s="1"/>
  <c r="L419" i="1"/>
  <c r="AO419" i="1" s="1"/>
  <c r="Z421" i="1"/>
  <c r="Y422" i="1"/>
  <c r="L618" i="1"/>
  <c r="AO618" i="1" s="1"/>
  <c r="N618" i="1"/>
  <c r="AQ618" i="1" s="1"/>
  <c r="M618" i="1"/>
  <c r="AP618" i="1" s="1"/>
  <c r="O618" i="1"/>
  <c r="AR618" i="1" s="1"/>
  <c r="R5581" i="1"/>
  <c r="S5581" i="1"/>
  <c r="V5581" i="1"/>
  <c r="F5581" i="1"/>
  <c r="T5581" i="1"/>
  <c r="E5581" i="1"/>
  <c r="U5581" i="1"/>
  <c r="V4589" i="1"/>
  <c r="F4589" i="1"/>
  <c r="U4589" i="1"/>
  <c r="E4589" i="1"/>
  <c r="T4589" i="1"/>
  <c r="R4589" i="1"/>
  <c r="S4589" i="1"/>
  <c r="S5382" i="1"/>
  <c r="V5382" i="1"/>
  <c r="R5382" i="1"/>
  <c r="E5382" i="1"/>
  <c r="T5382" i="1"/>
  <c r="F5382" i="1"/>
  <c r="U5382" i="1"/>
  <c r="U3249" i="1"/>
  <c r="E3249" i="1"/>
  <c r="S3249" i="1"/>
  <c r="R3249" i="1"/>
  <c r="F3249" i="1"/>
  <c r="T3249" i="1"/>
  <c r="V3249" i="1"/>
  <c r="E2406" i="1"/>
  <c r="T2406" i="1"/>
  <c r="S2406" i="1"/>
  <c r="F2406" i="1"/>
  <c r="U2406" i="1"/>
  <c r="V2406" i="1"/>
  <c r="R2406" i="1"/>
  <c r="V4241" i="1"/>
  <c r="U4241" i="1"/>
  <c r="F4241" i="1"/>
  <c r="S4241" i="1"/>
  <c r="R4241" i="1"/>
  <c r="T4241" i="1"/>
  <c r="E4241" i="1"/>
  <c r="T3398" i="1"/>
  <c r="F3398" i="1"/>
  <c r="S3398" i="1"/>
  <c r="E3398" i="1"/>
  <c r="R3398" i="1"/>
  <c r="U3398" i="1"/>
  <c r="V3398" i="1"/>
  <c r="U2605" i="1"/>
  <c r="V2605" i="1"/>
  <c r="F2605" i="1"/>
  <c r="R2605" i="1"/>
  <c r="E2605" i="1"/>
  <c r="T2605" i="1"/>
  <c r="S2605" i="1"/>
  <c r="R3597" i="1"/>
  <c r="U3597" i="1"/>
  <c r="E3597" i="1"/>
  <c r="V3597" i="1"/>
  <c r="F3597" i="1"/>
  <c r="T3597" i="1"/>
  <c r="S3597" i="1"/>
  <c r="V4390" i="1"/>
  <c r="E4390" i="1"/>
  <c r="T4390" i="1"/>
  <c r="R4390" i="1"/>
  <c r="S4390" i="1"/>
  <c r="U4390" i="1"/>
  <c r="F4390" i="1"/>
  <c r="V5233" i="1"/>
  <c r="R5233" i="1"/>
  <c r="U5233" i="1"/>
  <c r="T5233" i="1"/>
  <c r="F5233" i="1"/>
  <c r="E5233" i="1"/>
  <c r="S5233" i="1"/>
  <c r="T1613" i="1"/>
  <c r="F1613" i="1"/>
  <c r="V1613" i="1"/>
  <c r="U1613" i="1"/>
  <c r="R1613" i="1"/>
  <c r="E1613" i="1"/>
  <c r="S1613" i="1"/>
  <c r="U1414" i="1"/>
  <c r="S1414" i="1"/>
  <c r="E1414" i="1"/>
  <c r="V1414" i="1"/>
  <c r="R1414" i="1"/>
  <c r="T1414" i="1"/>
  <c r="F1414" i="1"/>
  <c r="V421" i="1"/>
  <c r="U421" i="1"/>
  <c r="T421" i="1"/>
  <c r="S421" i="1"/>
  <c r="R421" i="1"/>
  <c r="F421" i="1"/>
  <c r="E421" i="1"/>
  <c r="V620" i="1"/>
  <c r="U620" i="1"/>
  <c r="R620" i="1"/>
  <c r="T620" i="1"/>
  <c r="S620" i="1"/>
  <c r="F620" i="1"/>
  <c r="E620" i="1"/>
  <c r="B620" i="4" l="1"/>
  <c r="B421" i="4"/>
  <c r="A251" i="1"/>
  <c r="AM250" i="1"/>
  <c r="I5233" i="1"/>
  <c r="K5233" i="1"/>
  <c r="I4390" i="1"/>
  <c r="K4390" i="1"/>
  <c r="I3597" i="1"/>
  <c r="K3597" i="1"/>
  <c r="I2605" i="1"/>
  <c r="K2605" i="1"/>
  <c r="I3398" i="1"/>
  <c r="K3398" i="1"/>
  <c r="K4241" i="1"/>
  <c r="I4241" i="1"/>
  <c r="K2406" i="1"/>
  <c r="I2406" i="1"/>
  <c r="I3249" i="1"/>
  <c r="K3249" i="1"/>
  <c r="I5382" i="1"/>
  <c r="K5382" i="1"/>
  <c r="I4589" i="1"/>
  <c r="K4589" i="1"/>
  <c r="K5581" i="1"/>
  <c r="I5581" i="1"/>
  <c r="P5579" i="1"/>
  <c r="AN5579" i="1"/>
  <c r="AS2602" i="1"/>
  <c r="Q2602" i="1"/>
  <c r="O3397" i="1"/>
  <c r="AR3397" i="1" s="1"/>
  <c r="N3397" i="1"/>
  <c r="AQ3397" i="1" s="1"/>
  <c r="M3397" i="1"/>
  <c r="AP3397" i="1" s="1"/>
  <c r="L3397" i="1"/>
  <c r="AO3397" i="1" s="1"/>
  <c r="J3397" i="1"/>
  <c r="L4389" i="1"/>
  <c r="AO4389" i="1" s="1"/>
  <c r="J4389" i="1"/>
  <c r="O4389" i="1"/>
  <c r="AR4389" i="1" s="1"/>
  <c r="N4389" i="1"/>
  <c r="AQ4389" i="1" s="1"/>
  <c r="M4389" i="1"/>
  <c r="AP4389" i="1" s="1"/>
  <c r="AS3594" i="1"/>
  <c r="Q3594" i="1"/>
  <c r="AN3595" i="1"/>
  <c r="P3595" i="1"/>
  <c r="A4175" i="1"/>
  <c r="AM4174" i="1"/>
  <c r="A2175" i="1"/>
  <c r="AM2174" i="1"/>
  <c r="Q4387" i="1"/>
  <c r="AS4387" i="1"/>
  <c r="AS4238" i="1"/>
  <c r="Q4238" i="1"/>
  <c r="Z2407" i="1"/>
  <c r="Y2408" i="1"/>
  <c r="Y5235" i="1"/>
  <c r="Z5234" i="1"/>
  <c r="Q3246" i="1"/>
  <c r="AS3246" i="1"/>
  <c r="M5381" i="1"/>
  <c r="AP5381" i="1" s="1"/>
  <c r="L5381" i="1"/>
  <c r="AO5381" i="1" s="1"/>
  <c r="J5381" i="1"/>
  <c r="O5381" i="1"/>
  <c r="AR5381" i="1" s="1"/>
  <c r="N5381" i="1"/>
  <c r="AQ5381" i="1" s="1"/>
  <c r="Z4242" i="1"/>
  <c r="Y4243" i="1"/>
  <c r="P3247" i="1"/>
  <c r="AN3247" i="1"/>
  <c r="Z4391" i="1"/>
  <c r="Y4392" i="1"/>
  <c r="Q5230" i="1"/>
  <c r="AS5230" i="1"/>
  <c r="Q5379" i="1"/>
  <c r="AS5379" i="1"/>
  <c r="AS5578" i="1"/>
  <c r="Q5578" i="1"/>
  <c r="P2603" i="1"/>
  <c r="AN2603" i="1"/>
  <c r="A3175" i="1"/>
  <c r="AM3174" i="1"/>
  <c r="P5231" i="1"/>
  <c r="AN5231" i="1"/>
  <c r="Z3598" i="1"/>
  <c r="Y3599" i="1"/>
  <c r="Y2607" i="1"/>
  <c r="Z2606" i="1"/>
  <c r="J3248" i="1"/>
  <c r="L3248" i="1"/>
  <c r="AO3248" i="1" s="1"/>
  <c r="O3248" i="1"/>
  <c r="AR3248" i="1" s="1"/>
  <c r="N3248" i="1"/>
  <c r="AQ3248" i="1" s="1"/>
  <c r="M3248" i="1"/>
  <c r="AP3248" i="1" s="1"/>
  <c r="N3596" i="1"/>
  <c r="AQ3596" i="1" s="1"/>
  <c r="L3596" i="1"/>
  <c r="AO3596" i="1" s="1"/>
  <c r="O3596" i="1"/>
  <c r="AR3596" i="1" s="1"/>
  <c r="M3596" i="1"/>
  <c r="AP3596" i="1" s="1"/>
  <c r="J3596" i="1"/>
  <c r="P4388" i="1"/>
  <c r="AN4388" i="1"/>
  <c r="P4239" i="1"/>
  <c r="AN4239" i="1"/>
  <c r="J2405" i="1"/>
  <c r="N2405" i="1"/>
  <c r="AQ2405" i="1" s="1"/>
  <c r="M2405" i="1"/>
  <c r="AP2405" i="1" s="1"/>
  <c r="L2405" i="1"/>
  <c r="AO2405" i="1" s="1"/>
  <c r="O2405" i="1"/>
  <c r="AR2405" i="1" s="1"/>
  <c r="J4240" i="1"/>
  <c r="N4240" i="1"/>
  <c r="AQ4240" i="1" s="1"/>
  <c r="O4240" i="1"/>
  <c r="AR4240" i="1" s="1"/>
  <c r="M4240" i="1"/>
  <c r="AP4240" i="1" s="1"/>
  <c r="L4240" i="1"/>
  <c r="AO4240" i="1" s="1"/>
  <c r="A1175" i="1"/>
  <c r="AM1174" i="1"/>
  <c r="P4587" i="1"/>
  <c r="AN4587" i="1"/>
  <c r="P2404" i="1"/>
  <c r="AN2404" i="1"/>
  <c r="Y3251" i="1"/>
  <c r="Z3250" i="1"/>
  <c r="N4588" i="1"/>
  <c r="AQ4588" i="1" s="1"/>
  <c r="M4588" i="1"/>
  <c r="AP4588" i="1" s="1"/>
  <c r="J4588" i="1"/>
  <c r="O4588" i="1"/>
  <c r="AR4588" i="1" s="1"/>
  <c r="L4588" i="1"/>
  <c r="AO4588" i="1" s="1"/>
  <c r="Z5383" i="1"/>
  <c r="Y5384" i="1"/>
  <c r="Z4590" i="1"/>
  <c r="Y4591" i="1"/>
  <c r="A5175" i="1"/>
  <c r="AM5174" i="1"/>
  <c r="Q4586" i="1"/>
  <c r="AS4586" i="1"/>
  <c r="Z5582" i="1"/>
  <c r="Y5583" i="1"/>
  <c r="P3396" i="1"/>
  <c r="AN3396" i="1"/>
  <c r="M5232" i="1"/>
  <c r="AP5232" i="1" s="1"/>
  <c r="L5232" i="1"/>
  <c r="AO5232" i="1" s="1"/>
  <c r="J5232" i="1"/>
  <c r="N5232" i="1"/>
  <c r="AQ5232" i="1" s="1"/>
  <c r="O5232" i="1"/>
  <c r="AR5232" i="1" s="1"/>
  <c r="Y3400" i="1"/>
  <c r="Z3399" i="1"/>
  <c r="AS2403" i="1"/>
  <c r="Q2403" i="1"/>
  <c r="Q3395" i="1"/>
  <c r="AS3395" i="1"/>
  <c r="AN5380" i="1"/>
  <c r="P5380" i="1"/>
  <c r="J2604" i="1"/>
  <c r="O2604" i="1"/>
  <c r="AR2604" i="1" s="1"/>
  <c r="M2604" i="1"/>
  <c r="AP2604" i="1" s="1"/>
  <c r="L2604" i="1"/>
  <c r="AO2604" i="1" s="1"/>
  <c r="N2604" i="1"/>
  <c r="AQ2604" i="1" s="1"/>
  <c r="L5580" i="1"/>
  <c r="AO5580" i="1" s="1"/>
  <c r="J5580" i="1"/>
  <c r="O5580" i="1"/>
  <c r="AR5580" i="1" s="1"/>
  <c r="N5580" i="1"/>
  <c r="AQ5580" i="1" s="1"/>
  <c r="M5580" i="1"/>
  <c r="AP5580" i="1" s="1"/>
  <c r="I1414" i="1"/>
  <c r="K1414" i="1"/>
  <c r="I1613" i="1"/>
  <c r="K1613" i="1"/>
  <c r="Q1610" i="1"/>
  <c r="AS1610" i="1"/>
  <c r="AN1611" i="1"/>
  <c r="P1611" i="1"/>
  <c r="AN1412" i="1"/>
  <c r="P1412" i="1"/>
  <c r="Y1615" i="1"/>
  <c r="Z1614" i="1"/>
  <c r="Q1411" i="1"/>
  <c r="AS1411" i="1"/>
  <c r="Z1415" i="1"/>
  <c r="Y1416" i="1"/>
  <c r="O1612" i="1"/>
  <c r="AR1612" i="1" s="1"/>
  <c r="N1612" i="1"/>
  <c r="AQ1612" i="1" s="1"/>
  <c r="M1612" i="1"/>
  <c r="AP1612" i="1" s="1"/>
  <c r="J1612" i="1"/>
  <c r="L1612" i="1"/>
  <c r="AO1612" i="1" s="1"/>
  <c r="O1413" i="1"/>
  <c r="AR1413" i="1" s="1"/>
  <c r="N1413" i="1"/>
  <c r="AQ1413" i="1" s="1"/>
  <c r="M1413" i="1"/>
  <c r="AP1413" i="1" s="1"/>
  <c r="L1413" i="1"/>
  <c r="AO1413" i="1" s="1"/>
  <c r="J1413" i="1"/>
  <c r="Q418" i="1"/>
  <c r="AS617" i="1"/>
  <c r="AN420" i="1"/>
  <c r="AN619" i="1"/>
  <c r="Q617" i="1"/>
  <c r="K620" i="1"/>
  <c r="K421" i="1"/>
  <c r="I620" i="1"/>
  <c r="J620" i="1" s="1"/>
  <c r="I421" i="1"/>
  <c r="J421" i="1" s="1"/>
  <c r="AS418" i="1"/>
  <c r="P419" i="1"/>
  <c r="P618" i="1"/>
  <c r="M619" i="1"/>
  <c r="AP619" i="1" s="1"/>
  <c r="N619" i="1"/>
  <c r="AQ619" i="1" s="1"/>
  <c r="L619" i="1"/>
  <c r="AO619" i="1" s="1"/>
  <c r="O619" i="1"/>
  <c r="AR619" i="1" s="1"/>
  <c r="Y622" i="1"/>
  <c r="Z621" i="1"/>
  <c r="L420" i="1"/>
  <c r="AO420" i="1" s="1"/>
  <c r="O420" i="1"/>
  <c r="AR420" i="1" s="1"/>
  <c r="N420" i="1"/>
  <c r="AQ420" i="1" s="1"/>
  <c r="M420" i="1"/>
  <c r="AP420" i="1" s="1"/>
  <c r="Y423" i="1"/>
  <c r="Z422" i="1"/>
  <c r="T2407" i="1"/>
  <c r="R2407" i="1"/>
  <c r="U2407" i="1"/>
  <c r="V2407" i="1"/>
  <c r="S2407" i="1"/>
  <c r="E2407" i="1"/>
  <c r="F2407" i="1"/>
  <c r="F5582" i="1"/>
  <c r="R5582" i="1"/>
  <c r="T5582" i="1"/>
  <c r="V5582" i="1"/>
  <c r="E5582" i="1"/>
  <c r="S5582" i="1"/>
  <c r="U5582" i="1"/>
  <c r="F2606" i="1"/>
  <c r="R2606" i="1"/>
  <c r="S2606" i="1"/>
  <c r="V2606" i="1"/>
  <c r="E2606" i="1"/>
  <c r="T2606" i="1"/>
  <c r="U2606" i="1"/>
  <c r="F4590" i="1"/>
  <c r="U4590" i="1"/>
  <c r="E4590" i="1"/>
  <c r="S4590" i="1"/>
  <c r="T4590" i="1"/>
  <c r="V4590" i="1"/>
  <c r="R4590" i="1"/>
  <c r="E3399" i="1"/>
  <c r="F3399" i="1"/>
  <c r="V3399" i="1"/>
  <c r="S3399" i="1"/>
  <c r="T3399" i="1"/>
  <c r="R3399" i="1"/>
  <c r="U3399" i="1"/>
  <c r="E3250" i="1"/>
  <c r="V3250" i="1"/>
  <c r="T3250" i="1"/>
  <c r="S3250" i="1"/>
  <c r="U3250" i="1"/>
  <c r="R3250" i="1"/>
  <c r="F3250" i="1"/>
  <c r="V5383" i="1"/>
  <c r="R5383" i="1"/>
  <c r="U5383" i="1"/>
  <c r="F5383" i="1"/>
  <c r="S5383" i="1"/>
  <c r="T5383" i="1"/>
  <c r="E5383" i="1"/>
  <c r="F5234" i="1"/>
  <c r="R5234" i="1"/>
  <c r="S5234" i="1"/>
  <c r="T5234" i="1"/>
  <c r="E5234" i="1"/>
  <c r="U5234" i="1"/>
  <c r="V5234" i="1"/>
  <c r="T4242" i="1"/>
  <c r="U4242" i="1"/>
  <c r="R4242" i="1"/>
  <c r="E4242" i="1"/>
  <c r="S4242" i="1"/>
  <c r="F4242" i="1"/>
  <c r="V4242" i="1"/>
  <c r="F4391" i="1"/>
  <c r="T4391" i="1"/>
  <c r="E4391" i="1"/>
  <c r="V4391" i="1"/>
  <c r="U4391" i="1"/>
  <c r="R4391" i="1"/>
  <c r="S4391" i="1"/>
  <c r="T3598" i="1"/>
  <c r="S3598" i="1"/>
  <c r="U3598" i="1"/>
  <c r="R3598" i="1"/>
  <c r="V3598" i="1"/>
  <c r="E3598" i="1"/>
  <c r="F3598" i="1"/>
  <c r="R1614" i="1"/>
  <c r="V1614" i="1"/>
  <c r="F1614" i="1"/>
  <c r="E1614" i="1"/>
  <c r="U1614" i="1"/>
  <c r="T1614" i="1"/>
  <c r="S1614" i="1"/>
  <c r="R1415" i="1"/>
  <c r="V1415" i="1"/>
  <c r="F1415" i="1"/>
  <c r="T1415" i="1"/>
  <c r="U1415" i="1"/>
  <c r="E1415" i="1"/>
  <c r="S1415" i="1"/>
  <c r="V422" i="1"/>
  <c r="U422" i="1"/>
  <c r="S422" i="1"/>
  <c r="T422" i="1"/>
  <c r="R422" i="1"/>
  <c r="F422" i="1"/>
  <c r="E422" i="1"/>
  <c r="R621" i="1"/>
  <c r="U621" i="1"/>
  <c r="T621" i="1"/>
  <c r="V621" i="1"/>
  <c r="S621" i="1"/>
  <c r="F621" i="1"/>
  <c r="E621" i="1"/>
  <c r="B621" i="4" l="1"/>
  <c r="B422" i="4"/>
  <c r="A252" i="1"/>
  <c r="AM251" i="1"/>
  <c r="I3598" i="1"/>
  <c r="K3598" i="1"/>
  <c r="I4391" i="1"/>
  <c r="K4391" i="1"/>
  <c r="K4242" i="1"/>
  <c r="I4242" i="1"/>
  <c r="I5234" i="1"/>
  <c r="K5234" i="1"/>
  <c r="K5383" i="1"/>
  <c r="I5383" i="1"/>
  <c r="K3250" i="1"/>
  <c r="I3250" i="1"/>
  <c r="K3399" i="1"/>
  <c r="I3399" i="1"/>
  <c r="I4590" i="1"/>
  <c r="K4590" i="1"/>
  <c r="I2606" i="1"/>
  <c r="K2606" i="1"/>
  <c r="I5582" i="1"/>
  <c r="K5582" i="1"/>
  <c r="I2407" i="1"/>
  <c r="K2407" i="1"/>
  <c r="Q5579" i="1"/>
  <c r="AS5579" i="1"/>
  <c r="Z3251" i="1"/>
  <c r="A1176" i="1"/>
  <c r="AM1175" i="1"/>
  <c r="Q4388" i="1"/>
  <c r="AS4388" i="1"/>
  <c r="Q2603" i="1"/>
  <c r="AS2603" i="1"/>
  <c r="A4176" i="1"/>
  <c r="AM4175" i="1"/>
  <c r="L3249" i="1"/>
  <c r="AO3249" i="1" s="1"/>
  <c r="J3249" i="1"/>
  <c r="O3249" i="1"/>
  <c r="AR3249" i="1" s="1"/>
  <c r="N3249" i="1"/>
  <c r="AQ3249" i="1" s="1"/>
  <c r="M3249" i="1"/>
  <c r="AP3249" i="1" s="1"/>
  <c r="J2605" i="1"/>
  <c r="M2605" i="1"/>
  <c r="AP2605" i="1" s="1"/>
  <c r="O2605" i="1"/>
  <c r="AR2605" i="1" s="1"/>
  <c r="N2605" i="1"/>
  <c r="AQ2605" i="1" s="1"/>
  <c r="L2605" i="1"/>
  <c r="AO2605" i="1" s="1"/>
  <c r="P5232" i="1"/>
  <c r="AN5232" i="1"/>
  <c r="Z5384" i="1"/>
  <c r="Y5385" i="1"/>
  <c r="AN4240" i="1"/>
  <c r="P4240" i="1"/>
  <c r="P2604" i="1"/>
  <c r="AN2604" i="1"/>
  <c r="Q4587" i="1"/>
  <c r="AS4587" i="1"/>
  <c r="AS5380" i="1"/>
  <c r="Q5380" i="1"/>
  <c r="Z4392" i="1"/>
  <c r="Y4393" i="1"/>
  <c r="Z4243" i="1"/>
  <c r="Y4244" i="1"/>
  <c r="AN5580" i="1"/>
  <c r="P5580" i="1"/>
  <c r="A5176" i="1"/>
  <c r="AM5175" i="1"/>
  <c r="Q3396" i="1"/>
  <c r="AS3396" i="1"/>
  <c r="Z4591" i="1"/>
  <c r="Y4592" i="1"/>
  <c r="P3596" i="1"/>
  <c r="AN3596" i="1"/>
  <c r="Y5236" i="1"/>
  <c r="Z5235" i="1"/>
  <c r="N5581" i="1"/>
  <c r="AQ5581" i="1" s="1"/>
  <c r="L5581" i="1"/>
  <c r="AO5581" i="1" s="1"/>
  <c r="M5581" i="1"/>
  <c r="AP5581" i="1" s="1"/>
  <c r="J5581" i="1"/>
  <c r="O5581" i="1"/>
  <c r="AR5581" i="1" s="1"/>
  <c r="M2406" i="1"/>
  <c r="AP2406" i="1" s="1"/>
  <c r="L2406" i="1"/>
  <c r="AO2406" i="1" s="1"/>
  <c r="N2406" i="1"/>
  <c r="AQ2406" i="1" s="1"/>
  <c r="O2406" i="1"/>
  <c r="AR2406" i="1" s="1"/>
  <c r="J2406" i="1"/>
  <c r="Z3400" i="1"/>
  <c r="Y3401" i="1"/>
  <c r="Q2404" i="1"/>
  <c r="AS2404" i="1"/>
  <c r="P2405" i="1"/>
  <c r="AN2405" i="1"/>
  <c r="AN3248" i="1"/>
  <c r="P3248" i="1"/>
  <c r="Q5231" i="1"/>
  <c r="AS5231" i="1"/>
  <c r="J3597" i="1"/>
  <c r="M3597" i="1"/>
  <c r="AP3597" i="1" s="1"/>
  <c r="N3597" i="1"/>
  <c r="AQ3597" i="1" s="1"/>
  <c r="L3597" i="1"/>
  <c r="AO3597" i="1" s="1"/>
  <c r="O3597" i="1"/>
  <c r="AR3597" i="1" s="1"/>
  <c r="Z5583" i="1"/>
  <c r="Y5584" i="1"/>
  <c r="AN4588" i="1"/>
  <c r="P4588" i="1"/>
  <c r="AN5381" i="1"/>
  <c r="P5381" i="1"/>
  <c r="AN4389" i="1"/>
  <c r="P4389" i="1"/>
  <c r="O4241" i="1"/>
  <c r="AR4241" i="1" s="1"/>
  <c r="L4241" i="1"/>
  <c r="AO4241" i="1" s="1"/>
  <c r="M4241" i="1"/>
  <c r="AP4241" i="1" s="1"/>
  <c r="J4241" i="1"/>
  <c r="N4241" i="1"/>
  <c r="AQ4241" i="1" s="1"/>
  <c r="Q4239" i="1"/>
  <c r="AS4239" i="1"/>
  <c r="A3176" i="1"/>
  <c r="AM3175" i="1"/>
  <c r="Z2408" i="1"/>
  <c r="Y2409" i="1"/>
  <c r="Q3595" i="1"/>
  <c r="AS3595" i="1"/>
  <c r="O4589" i="1"/>
  <c r="AR4589" i="1" s="1"/>
  <c r="J4589" i="1"/>
  <c r="N4589" i="1"/>
  <c r="AQ4589" i="1" s="1"/>
  <c r="M4589" i="1"/>
  <c r="AP4589" i="1" s="1"/>
  <c r="L4589" i="1"/>
  <c r="AO4589" i="1" s="1"/>
  <c r="J4390" i="1"/>
  <c r="M4390" i="1"/>
  <c r="AP4390" i="1" s="1"/>
  <c r="N4390" i="1"/>
  <c r="AQ4390" i="1" s="1"/>
  <c r="O4390" i="1"/>
  <c r="AR4390" i="1" s="1"/>
  <c r="L4390" i="1"/>
  <c r="AO4390" i="1" s="1"/>
  <c r="Z2607" i="1"/>
  <c r="Y2608" i="1"/>
  <c r="Q3247" i="1"/>
  <c r="AS3247" i="1"/>
  <c r="P3397" i="1"/>
  <c r="AN3397" i="1"/>
  <c r="Y3600" i="1"/>
  <c r="Z3599" i="1"/>
  <c r="A2176" i="1"/>
  <c r="AM2175" i="1"/>
  <c r="L5382" i="1"/>
  <c r="AO5382" i="1" s="1"/>
  <c r="J5382" i="1"/>
  <c r="O5382" i="1"/>
  <c r="AR5382" i="1" s="1"/>
  <c r="N5382" i="1"/>
  <c r="AQ5382" i="1" s="1"/>
  <c r="M5382" i="1"/>
  <c r="AP5382" i="1" s="1"/>
  <c r="O3398" i="1"/>
  <c r="AR3398" i="1" s="1"/>
  <c r="N3398" i="1"/>
  <c r="AQ3398" i="1" s="1"/>
  <c r="M3398" i="1"/>
  <c r="AP3398" i="1" s="1"/>
  <c r="L3398" i="1"/>
  <c r="AO3398" i="1" s="1"/>
  <c r="J3398" i="1"/>
  <c r="N5233" i="1"/>
  <c r="AQ5233" i="1" s="1"/>
  <c r="M5233" i="1"/>
  <c r="AP5233" i="1" s="1"/>
  <c r="L5233" i="1"/>
  <c r="AO5233" i="1" s="1"/>
  <c r="J5233" i="1"/>
  <c r="O5233" i="1"/>
  <c r="AR5233" i="1" s="1"/>
  <c r="I1415" i="1"/>
  <c r="K1415" i="1"/>
  <c r="K1614" i="1"/>
  <c r="I1614" i="1"/>
  <c r="Q1611" i="1"/>
  <c r="AS1611" i="1"/>
  <c r="AN1612" i="1"/>
  <c r="P1612" i="1"/>
  <c r="AN1413" i="1"/>
  <c r="P1413" i="1"/>
  <c r="Z1615" i="1"/>
  <c r="Y1616" i="1"/>
  <c r="M1613" i="1"/>
  <c r="AP1613" i="1" s="1"/>
  <c r="L1613" i="1"/>
  <c r="AO1613" i="1" s="1"/>
  <c r="J1613" i="1"/>
  <c r="O1613" i="1"/>
  <c r="AR1613" i="1" s="1"/>
  <c r="N1613" i="1"/>
  <c r="AQ1613" i="1" s="1"/>
  <c r="Q1412" i="1"/>
  <c r="AS1412" i="1"/>
  <c r="Z1416" i="1"/>
  <c r="Y1417" i="1"/>
  <c r="N1414" i="1"/>
  <c r="AQ1414" i="1" s="1"/>
  <c r="M1414" i="1"/>
  <c r="AP1414" i="1" s="1"/>
  <c r="L1414" i="1"/>
  <c r="AO1414" i="1" s="1"/>
  <c r="O1414" i="1"/>
  <c r="AR1414" i="1" s="1"/>
  <c r="J1414" i="1"/>
  <c r="AN620" i="1"/>
  <c r="AS618" i="1"/>
  <c r="AS419" i="1"/>
  <c r="AN421" i="1"/>
  <c r="Q419" i="1"/>
  <c r="K621" i="1"/>
  <c r="K422" i="1"/>
  <c r="I621" i="1"/>
  <c r="J621" i="1" s="1"/>
  <c r="I422" i="1"/>
  <c r="J422" i="1" s="1"/>
  <c r="Q618" i="1"/>
  <c r="P619" i="1"/>
  <c r="P420" i="1"/>
  <c r="Z423" i="1"/>
  <c r="Y424" i="1"/>
  <c r="M421" i="1"/>
  <c r="AP421" i="1" s="1"/>
  <c r="L421" i="1"/>
  <c r="AO421" i="1" s="1"/>
  <c r="O421" i="1"/>
  <c r="AR421" i="1" s="1"/>
  <c r="N421" i="1"/>
  <c r="AQ421" i="1" s="1"/>
  <c r="O620" i="1"/>
  <c r="AR620" i="1" s="1"/>
  <c r="M620" i="1"/>
  <c r="AP620" i="1" s="1"/>
  <c r="N620" i="1"/>
  <c r="AQ620" i="1" s="1"/>
  <c r="L620" i="1"/>
  <c r="AO620" i="1" s="1"/>
  <c r="Z622" i="1"/>
  <c r="Y623" i="1"/>
  <c r="F4392" i="1"/>
  <c r="T4392" i="1"/>
  <c r="U4392" i="1"/>
  <c r="S4392" i="1"/>
  <c r="R4392" i="1"/>
  <c r="V4392" i="1"/>
  <c r="E4392" i="1"/>
  <c r="V5583" i="1"/>
  <c r="T5583" i="1"/>
  <c r="E5583" i="1"/>
  <c r="U5583" i="1"/>
  <c r="S5583" i="1"/>
  <c r="F5583" i="1"/>
  <c r="R5583" i="1"/>
  <c r="U2408" i="1"/>
  <c r="E2408" i="1"/>
  <c r="R2408" i="1"/>
  <c r="S2408" i="1"/>
  <c r="V2408" i="1"/>
  <c r="T2408" i="1"/>
  <c r="F2408" i="1"/>
  <c r="S2607" i="1"/>
  <c r="R2607" i="1"/>
  <c r="E2607" i="1"/>
  <c r="V2607" i="1"/>
  <c r="T2607" i="1"/>
  <c r="U2607" i="1"/>
  <c r="F2607" i="1"/>
  <c r="S3599" i="1"/>
  <c r="U3599" i="1"/>
  <c r="V3599" i="1"/>
  <c r="T3599" i="1"/>
  <c r="R3599" i="1"/>
  <c r="E3599" i="1"/>
  <c r="F3599" i="1"/>
  <c r="V4243" i="1"/>
  <c r="R4243" i="1"/>
  <c r="S4243" i="1"/>
  <c r="U4243" i="1"/>
  <c r="F4243" i="1"/>
  <c r="E4243" i="1"/>
  <c r="T4243" i="1"/>
  <c r="U5235" i="1"/>
  <c r="R5235" i="1"/>
  <c r="T5235" i="1"/>
  <c r="S5235" i="1"/>
  <c r="V5235" i="1"/>
  <c r="F5235" i="1"/>
  <c r="E5235" i="1"/>
  <c r="V5384" i="1"/>
  <c r="F5384" i="1"/>
  <c r="U5384" i="1"/>
  <c r="E5384" i="1"/>
  <c r="T5384" i="1"/>
  <c r="R5384" i="1"/>
  <c r="S5384" i="1"/>
  <c r="R4591" i="1"/>
  <c r="E4591" i="1"/>
  <c r="V4591" i="1"/>
  <c r="S4591" i="1"/>
  <c r="U4591" i="1"/>
  <c r="T4591" i="1"/>
  <c r="F4591" i="1"/>
  <c r="S3251" i="1"/>
  <c r="T3251" i="1"/>
  <c r="U3251" i="1"/>
  <c r="F3251" i="1"/>
  <c r="E3251" i="1"/>
  <c r="V3251" i="1"/>
  <c r="R3251" i="1"/>
  <c r="E3400" i="1"/>
  <c r="S3400" i="1"/>
  <c r="R3400" i="1"/>
  <c r="T3400" i="1"/>
  <c r="V3400" i="1"/>
  <c r="U3400" i="1"/>
  <c r="F3400" i="1"/>
  <c r="F1615" i="1"/>
  <c r="U1615" i="1"/>
  <c r="V1615" i="1"/>
  <c r="E1615" i="1"/>
  <c r="S1615" i="1"/>
  <c r="R1615" i="1"/>
  <c r="T1615" i="1"/>
  <c r="E1416" i="1"/>
  <c r="S1416" i="1"/>
  <c r="R1416" i="1"/>
  <c r="V1416" i="1"/>
  <c r="F1416" i="1"/>
  <c r="T1416" i="1"/>
  <c r="U1416" i="1"/>
  <c r="T423" i="1"/>
  <c r="S423" i="1"/>
  <c r="R423" i="1"/>
  <c r="V423" i="1"/>
  <c r="U423" i="1"/>
  <c r="F423" i="1"/>
  <c r="E423" i="1"/>
  <c r="U622" i="1"/>
  <c r="T622" i="1"/>
  <c r="S622" i="1"/>
  <c r="R622" i="1"/>
  <c r="V622" i="1"/>
  <c r="F622" i="1"/>
  <c r="E622" i="1"/>
  <c r="B622" i="4" l="1"/>
  <c r="B423" i="4"/>
  <c r="A253" i="1"/>
  <c r="AM252" i="1"/>
  <c r="K3400" i="1"/>
  <c r="I3400" i="1"/>
  <c r="K3251" i="1"/>
  <c r="I3251" i="1"/>
  <c r="I4591" i="1"/>
  <c r="K4591" i="1"/>
  <c r="I5384" i="1"/>
  <c r="K5384" i="1"/>
  <c r="K5235" i="1"/>
  <c r="I5235" i="1"/>
  <c r="K4243" i="1"/>
  <c r="I4243" i="1"/>
  <c r="K3599" i="1"/>
  <c r="I3599" i="1"/>
  <c r="I2607" i="1"/>
  <c r="K2607" i="1"/>
  <c r="K2408" i="1"/>
  <c r="I2408" i="1"/>
  <c r="K5583" i="1"/>
  <c r="I5583" i="1"/>
  <c r="K4392" i="1"/>
  <c r="I4392" i="1"/>
  <c r="P5581" i="1"/>
  <c r="AN5581" i="1"/>
  <c r="AS3596" i="1"/>
  <c r="Q3596" i="1"/>
  <c r="Q5580" i="1"/>
  <c r="AS5580" i="1"/>
  <c r="A1177" i="1"/>
  <c r="AM1176" i="1"/>
  <c r="Q3248" i="1"/>
  <c r="AS3248" i="1"/>
  <c r="Y4593" i="1"/>
  <c r="Z4592" i="1"/>
  <c r="J4590" i="1"/>
  <c r="O4590" i="1"/>
  <c r="AR4590" i="1" s="1"/>
  <c r="M4590" i="1"/>
  <c r="AP4590" i="1" s="1"/>
  <c r="N4590" i="1"/>
  <c r="AQ4590" i="1" s="1"/>
  <c r="L4590" i="1"/>
  <c r="AO4590" i="1" s="1"/>
  <c r="O5234" i="1"/>
  <c r="AR5234" i="1" s="1"/>
  <c r="N5234" i="1"/>
  <c r="AQ5234" i="1" s="1"/>
  <c r="M5234" i="1"/>
  <c r="AP5234" i="1" s="1"/>
  <c r="L5234" i="1"/>
  <c r="AO5234" i="1" s="1"/>
  <c r="J5234" i="1"/>
  <c r="A2177" i="1"/>
  <c r="AM2176" i="1"/>
  <c r="Q4389" i="1"/>
  <c r="AS4389" i="1"/>
  <c r="P2406" i="1"/>
  <c r="AN2406" i="1"/>
  <c r="Y4245" i="1"/>
  <c r="Z4244" i="1"/>
  <c r="Z5385" i="1"/>
  <c r="Y5386" i="1"/>
  <c r="P2605" i="1"/>
  <c r="AN2605" i="1"/>
  <c r="A4177" i="1"/>
  <c r="AM4176" i="1"/>
  <c r="O3399" i="1"/>
  <c r="AR3399" i="1" s="1"/>
  <c r="N3399" i="1"/>
  <c r="AQ3399" i="1" s="1"/>
  <c r="M3399" i="1"/>
  <c r="AP3399" i="1" s="1"/>
  <c r="J3399" i="1"/>
  <c r="L3399" i="1"/>
  <c r="AO3399" i="1" s="1"/>
  <c r="J4242" i="1"/>
  <c r="N4242" i="1"/>
  <c r="AQ4242" i="1" s="1"/>
  <c r="O4242" i="1"/>
  <c r="AR4242" i="1" s="1"/>
  <c r="L4242" i="1"/>
  <c r="AO4242" i="1" s="1"/>
  <c r="M4242" i="1"/>
  <c r="AP4242" i="1" s="1"/>
  <c r="Y3601" i="1"/>
  <c r="Z3600" i="1"/>
  <c r="AN4390" i="1"/>
  <c r="P4390" i="1"/>
  <c r="Y2609" i="1"/>
  <c r="Z2608" i="1"/>
  <c r="Q4588" i="1"/>
  <c r="AS4588" i="1"/>
  <c r="N2407" i="1"/>
  <c r="AQ2407" i="1" s="1"/>
  <c r="M2407" i="1"/>
  <c r="AP2407" i="1" s="1"/>
  <c r="L2407" i="1"/>
  <c r="AO2407" i="1" s="1"/>
  <c r="O2407" i="1"/>
  <c r="AR2407" i="1" s="1"/>
  <c r="J2407" i="1"/>
  <c r="P5233" i="1"/>
  <c r="AN5233" i="1"/>
  <c r="Y2410" i="1"/>
  <c r="Z2409" i="1"/>
  <c r="AN3597" i="1"/>
  <c r="P3597" i="1"/>
  <c r="AS2405" i="1"/>
  <c r="Q2405" i="1"/>
  <c r="N3250" i="1"/>
  <c r="AQ3250" i="1" s="1"/>
  <c r="L3250" i="1"/>
  <c r="AO3250" i="1" s="1"/>
  <c r="M3250" i="1"/>
  <c r="AP3250" i="1" s="1"/>
  <c r="O3250" i="1"/>
  <c r="AR3250" i="1" s="1"/>
  <c r="J3250" i="1"/>
  <c r="P3398" i="1"/>
  <c r="AN3398" i="1"/>
  <c r="P5382" i="1"/>
  <c r="AN5382" i="1"/>
  <c r="AN4241" i="1"/>
  <c r="P4241" i="1"/>
  <c r="Z5584" i="1"/>
  <c r="Y5585" i="1"/>
  <c r="AS5232" i="1"/>
  <c r="Q5232" i="1"/>
  <c r="J5582" i="1"/>
  <c r="O5582" i="1"/>
  <c r="AR5582" i="1" s="1"/>
  <c r="M5582" i="1"/>
  <c r="AP5582" i="1" s="1"/>
  <c r="N5582" i="1"/>
  <c r="AQ5582" i="1" s="1"/>
  <c r="L5582" i="1"/>
  <c r="AO5582" i="1" s="1"/>
  <c r="M4391" i="1"/>
  <c r="AP4391" i="1" s="1"/>
  <c r="J4391" i="1"/>
  <c r="L4391" i="1"/>
  <c r="AO4391" i="1" s="1"/>
  <c r="N4391" i="1"/>
  <c r="AQ4391" i="1" s="1"/>
  <c r="O4391" i="1"/>
  <c r="AR4391" i="1" s="1"/>
  <c r="AS3397" i="1"/>
  <c r="Q3397" i="1"/>
  <c r="P4589" i="1"/>
  <c r="AN4589" i="1"/>
  <c r="AS5381" i="1"/>
  <c r="Q5381" i="1"/>
  <c r="Y5237" i="1"/>
  <c r="Z5236" i="1"/>
  <c r="Y4394" i="1"/>
  <c r="Z4393" i="1"/>
  <c r="Q2604" i="1"/>
  <c r="AS2604" i="1"/>
  <c r="P3249" i="1"/>
  <c r="AN3249" i="1"/>
  <c r="O5383" i="1"/>
  <c r="AR5383" i="1" s="1"/>
  <c r="N5383" i="1"/>
  <c r="AQ5383" i="1" s="1"/>
  <c r="L5383" i="1"/>
  <c r="AO5383" i="1" s="1"/>
  <c r="M5383" i="1"/>
  <c r="AP5383" i="1" s="1"/>
  <c r="J5383" i="1"/>
  <c r="A3177" i="1"/>
  <c r="AM3176" i="1"/>
  <c r="Y3402" i="1"/>
  <c r="Z3401" i="1"/>
  <c r="A5177" i="1"/>
  <c r="AM5176" i="1"/>
  <c r="AS4240" i="1"/>
  <c r="Q4240" i="1"/>
  <c r="M2606" i="1"/>
  <c r="AP2606" i="1" s="1"/>
  <c r="O2606" i="1"/>
  <c r="AR2606" i="1" s="1"/>
  <c r="N2606" i="1"/>
  <c r="AQ2606" i="1" s="1"/>
  <c r="L2606" i="1"/>
  <c r="AO2606" i="1" s="1"/>
  <c r="J2606" i="1"/>
  <c r="M3598" i="1"/>
  <c r="AP3598" i="1" s="1"/>
  <c r="L3598" i="1"/>
  <c r="AO3598" i="1" s="1"/>
  <c r="J3598" i="1"/>
  <c r="N3598" i="1"/>
  <c r="AQ3598" i="1" s="1"/>
  <c r="O3598" i="1"/>
  <c r="AR3598" i="1" s="1"/>
  <c r="K1416" i="1"/>
  <c r="I1416" i="1"/>
  <c r="K1615" i="1"/>
  <c r="I1615" i="1"/>
  <c r="AN1613" i="1"/>
  <c r="P1613" i="1"/>
  <c r="Q1612" i="1"/>
  <c r="AS1612" i="1"/>
  <c r="Y1418" i="1"/>
  <c r="Z1417" i="1"/>
  <c r="Z1616" i="1"/>
  <c r="Y1617" i="1"/>
  <c r="AN1414" i="1"/>
  <c r="P1414" i="1"/>
  <c r="N1614" i="1"/>
  <c r="AQ1614" i="1" s="1"/>
  <c r="L1614" i="1"/>
  <c r="AO1614" i="1" s="1"/>
  <c r="M1614" i="1"/>
  <c r="AP1614" i="1" s="1"/>
  <c r="J1614" i="1"/>
  <c r="O1614" i="1"/>
  <c r="AR1614" i="1" s="1"/>
  <c r="AS1413" i="1"/>
  <c r="Q1413" i="1"/>
  <c r="L1415" i="1"/>
  <c r="AO1415" i="1" s="1"/>
  <c r="J1415" i="1"/>
  <c r="O1415" i="1"/>
  <c r="AR1415" i="1" s="1"/>
  <c r="N1415" i="1"/>
  <c r="AQ1415" i="1" s="1"/>
  <c r="M1415" i="1"/>
  <c r="AP1415" i="1" s="1"/>
  <c r="Q619" i="1"/>
  <c r="AN422" i="1"/>
  <c r="Q420" i="1"/>
  <c r="AN621" i="1"/>
  <c r="K622" i="1"/>
  <c r="K423" i="1"/>
  <c r="AS619" i="1"/>
  <c r="I622" i="1"/>
  <c r="J622" i="1" s="1"/>
  <c r="I423" i="1"/>
  <c r="J423" i="1" s="1"/>
  <c r="P620" i="1"/>
  <c r="AS420" i="1"/>
  <c r="P421" i="1"/>
  <c r="N422" i="1"/>
  <c r="AQ422" i="1" s="1"/>
  <c r="M422" i="1"/>
  <c r="AP422" i="1" s="1"/>
  <c r="O422" i="1"/>
  <c r="AR422" i="1" s="1"/>
  <c r="L422" i="1"/>
  <c r="AO422" i="1" s="1"/>
  <c r="Z424" i="1"/>
  <c r="Y425" i="1"/>
  <c r="L621" i="1"/>
  <c r="AO621" i="1" s="1"/>
  <c r="N621" i="1"/>
  <c r="AQ621" i="1" s="1"/>
  <c r="O621" i="1"/>
  <c r="AR621" i="1" s="1"/>
  <c r="M621" i="1"/>
  <c r="AP621" i="1" s="1"/>
  <c r="Z623" i="1"/>
  <c r="Y624" i="1"/>
  <c r="R3600" i="1"/>
  <c r="U3600" i="1"/>
  <c r="F3600" i="1"/>
  <c r="E3600" i="1"/>
  <c r="V3600" i="1"/>
  <c r="T3600" i="1"/>
  <c r="S3600" i="1"/>
  <c r="S5236" i="1"/>
  <c r="V5236" i="1"/>
  <c r="R5236" i="1"/>
  <c r="T5236" i="1"/>
  <c r="U5236" i="1"/>
  <c r="F5236" i="1"/>
  <c r="E5236" i="1"/>
  <c r="U2409" i="1"/>
  <c r="E2409" i="1"/>
  <c r="V2409" i="1"/>
  <c r="R2409" i="1"/>
  <c r="S2409" i="1"/>
  <c r="T2409" i="1"/>
  <c r="F2409" i="1"/>
  <c r="S3401" i="1"/>
  <c r="U3401" i="1"/>
  <c r="F3401" i="1"/>
  <c r="E3401" i="1"/>
  <c r="R3401" i="1"/>
  <c r="T3401" i="1"/>
  <c r="V3401" i="1"/>
  <c r="F4244" i="1"/>
  <c r="V4244" i="1"/>
  <c r="T4244" i="1"/>
  <c r="E4244" i="1"/>
  <c r="R4244" i="1"/>
  <c r="S4244" i="1"/>
  <c r="U4244" i="1"/>
  <c r="E4393" i="1"/>
  <c r="F4393" i="1"/>
  <c r="U4393" i="1"/>
  <c r="V4393" i="1"/>
  <c r="S4393" i="1"/>
  <c r="T4393" i="1"/>
  <c r="R4393" i="1"/>
  <c r="R5584" i="1"/>
  <c r="U5584" i="1"/>
  <c r="E5584" i="1"/>
  <c r="F5584" i="1"/>
  <c r="T5584" i="1"/>
  <c r="V5584" i="1"/>
  <c r="S5584" i="1"/>
  <c r="E4592" i="1"/>
  <c r="R4592" i="1"/>
  <c r="T4592" i="1"/>
  <c r="V4592" i="1"/>
  <c r="S4592" i="1"/>
  <c r="U4592" i="1"/>
  <c r="F4592" i="1"/>
  <c r="E5385" i="1"/>
  <c r="S5385" i="1"/>
  <c r="T5385" i="1"/>
  <c r="R5385" i="1"/>
  <c r="U5385" i="1"/>
  <c r="F5385" i="1"/>
  <c r="V5385" i="1"/>
  <c r="S2608" i="1"/>
  <c r="F2608" i="1"/>
  <c r="U2608" i="1"/>
  <c r="E2608" i="1"/>
  <c r="T2608" i="1"/>
  <c r="R2608" i="1"/>
  <c r="V2608" i="1"/>
  <c r="F1417" i="1"/>
  <c r="R1417" i="1"/>
  <c r="U1417" i="1"/>
  <c r="E1417" i="1"/>
  <c r="V1417" i="1"/>
  <c r="S1417" i="1"/>
  <c r="T1417" i="1"/>
  <c r="E1616" i="1"/>
  <c r="F1616" i="1"/>
  <c r="R1616" i="1"/>
  <c r="T1616" i="1"/>
  <c r="V1616" i="1"/>
  <c r="U1616" i="1"/>
  <c r="S1616" i="1"/>
  <c r="V424" i="1"/>
  <c r="U424" i="1"/>
  <c r="T424" i="1"/>
  <c r="S424" i="1"/>
  <c r="R424" i="1"/>
  <c r="F424" i="1"/>
  <c r="E424" i="1"/>
  <c r="V623" i="1"/>
  <c r="S623" i="1"/>
  <c r="R623" i="1"/>
  <c r="T623" i="1"/>
  <c r="U623" i="1"/>
  <c r="F623" i="1"/>
  <c r="E623" i="1"/>
  <c r="B623" i="4" l="1"/>
  <c r="B424" i="4"/>
  <c r="A254" i="1"/>
  <c r="AM253" i="1"/>
  <c r="K2608" i="1"/>
  <c r="I2608" i="1"/>
  <c r="I5385" i="1"/>
  <c r="K5385" i="1"/>
  <c r="I4592" i="1"/>
  <c r="K4592" i="1"/>
  <c r="K5584" i="1"/>
  <c r="I5584" i="1"/>
  <c r="K4393" i="1"/>
  <c r="I4393" i="1"/>
  <c r="I4244" i="1"/>
  <c r="K4244" i="1"/>
  <c r="K3401" i="1"/>
  <c r="I3401" i="1"/>
  <c r="K2409" i="1"/>
  <c r="I2409" i="1"/>
  <c r="I5236" i="1"/>
  <c r="K5236" i="1"/>
  <c r="K3600" i="1"/>
  <c r="I3600" i="1"/>
  <c r="AS5382" i="1"/>
  <c r="Q5382" i="1"/>
  <c r="Y3602" i="1"/>
  <c r="Z3601" i="1"/>
  <c r="Z5386" i="1"/>
  <c r="Y5387" i="1"/>
  <c r="AN5383" i="1"/>
  <c r="P5383" i="1"/>
  <c r="Z5585" i="1"/>
  <c r="Y5586" i="1"/>
  <c r="P3250" i="1"/>
  <c r="AN3250" i="1"/>
  <c r="A1178" i="1"/>
  <c r="AM1177" i="1"/>
  <c r="Q5581" i="1"/>
  <c r="AS5581" i="1"/>
  <c r="Q3398" i="1"/>
  <c r="AS3398" i="1"/>
  <c r="Z2609" i="1"/>
  <c r="Y2610" i="1"/>
  <c r="N2607" i="1"/>
  <c r="AQ2607" i="1" s="1"/>
  <c r="L2607" i="1"/>
  <c r="AO2607" i="1" s="1"/>
  <c r="J2607" i="1"/>
  <c r="M2607" i="1"/>
  <c r="AP2607" i="1" s="1"/>
  <c r="O2607" i="1"/>
  <c r="AR2607" i="1" s="1"/>
  <c r="O5384" i="1"/>
  <c r="AR5384" i="1" s="1"/>
  <c r="M5384" i="1"/>
  <c r="AP5384" i="1" s="1"/>
  <c r="L5384" i="1"/>
  <c r="AO5384" i="1" s="1"/>
  <c r="J5384" i="1"/>
  <c r="N5384" i="1"/>
  <c r="AQ5384" i="1" s="1"/>
  <c r="A5178" i="1"/>
  <c r="AM5177" i="1"/>
  <c r="Z4593" i="1"/>
  <c r="Y4594" i="1"/>
  <c r="N4392" i="1"/>
  <c r="AQ4392" i="1" s="1"/>
  <c r="J4392" i="1"/>
  <c r="L4392" i="1"/>
  <c r="AO4392" i="1" s="1"/>
  <c r="M4392" i="1"/>
  <c r="AP4392" i="1" s="1"/>
  <c r="O4392" i="1"/>
  <c r="AR4392" i="1" s="1"/>
  <c r="J3599" i="1"/>
  <c r="O3599" i="1"/>
  <c r="AR3599" i="1" s="1"/>
  <c r="L3599" i="1"/>
  <c r="AO3599" i="1" s="1"/>
  <c r="N3599" i="1"/>
  <c r="AQ3599" i="1" s="1"/>
  <c r="M3599" i="1"/>
  <c r="AP3599" i="1" s="1"/>
  <c r="Y4395" i="1"/>
  <c r="Z4394" i="1"/>
  <c r="Z3402" i="1"/>
  <c r="Y3403" i="1"/>
  <c r="P5582" i="1"/>
  <c r="AN5582" i="1"/>
  <c r="Q4390" i="1"/>
  <c r="AS4390" i="1"/>
  <c r="A4178" i="1"/>
  <c r="AM4177" i="1"/>
  <c r="Y4246" i="1"/>
  <c r="Z4245" i="1"/>
  <c r="L4591" i="1"/>
  <c r="AO4591" i="1" s="1"/>
  <c r="O4591" i="1"/>
  <c r="AR4591" i="1" s="1"/>
  <c r="N4591" i="1"/>
  <c r="AQ4591" i="1" s="1"/>
  <c r="M4591" i="1"/>
  <c r="AP4591" i="1" s="1"/>
  <c r="J4591" i="1"/>
  <c r="P3598" i="1"/>
  <c r="AN3598" i="1"/>
  <c r="AS4241" i="1"/>
  <c r="Q4241" i="1"/>
  <c r="Y2411" i="1"/>
  <c r="Z2410" i="1"/>
  <c r="AN4242" i="1"/>
  <c r="P4242" i="1"/>
  <c r="A2178" i="1"/>
  <c r="AM2177" i="1"/>
  <c r="M5583" i="1"/>
  <c r="AP5583" i="1" s="1"/>
  <c r="L5583" i="1"/>
  <c r="AO5583" i="1" s="1"/>
  <c r="O5583" i="1"/>
  <c r="AR5583" i="1" s="1"/>
  <c r="J5583" i="1"/>
  <c r="N5583" i="1"/>
  <c r="AQ5583" i="1" s="1"/>
  <c r="J4243" i="1"/>
  <c r="L4243" i="1"/>
  <c r="AO4243" i="1" s="1"/>
  <c r="M4243" i="1"/>
  <c r="AP4243" i="1" s="1"/>
  <c r="O4243" i="1"/>
  <c r="AR4243" i="1" s="1"/>
  <c r="N4243" i="1"/>
  <c r="AQ4243" i="1" s="1"/>
  <c r="O3251" i="1"/>
  <c r="AR3251" i="1" s="1"/>
  <c r="M3251" i="1"/>
  <c r="AP3251" i="1" s="1"/>
  <c r="L3251" i="1"/>
  <c r="AO3251" i="1" s="1"/>
  <c r="N3251" i="1"/>
  <c r="AQ3251" i="1" s="1"/>
  <c r="J3251" i="1"/>
  <c r="P4391" i="1"/>
  <c r="AN4391" i="1"/>
  <c r="AS2605" i="1"/>
  <c r="Q2605" i="1"/>
  <c r="AS2406" i="1"/>
  <c r="Q2406" i="1"/>
  <c r="AN5234" i="1"/>
  <c r="P5234" i="1"/>
  <c r="AS3249" i="1"/>
  <c r="Q3249" i="1"/>
  <c r="Q4589" i="1"/>
  <c r="AS4589" i="1"/>
  <c r="AS5233" i="1"/>
  <c r="Q5233" i="1"/>
  <c r="P3399" i="1"/>
  <c r="AN3399" i="1"/>
  <c r="AN4590" i="1"/>
  <c r="P4590" i="1"/>
  <c r="J2408" i="1"/>
  <c r="M2408" i="1"/>
  <c r="AP2408" i="1" s="1"/>
  <c r="O2408" i="1"/>
  <c r="AR2408" i="1" s="1"/>
  <c r="N2408" i="1"/>
  <c r="AQ2408" i="1" s="1"/>
  <c r="L2408" i="1"/>
  <c r="AO2408" i="1" s="1"/>
  <c r="J5235" i="1"/>
  <c r="O5235" i="1"/>
  <c r="AR5235" i="1" s="1"/>
  <c r="N5235" i="1"/>
  <c r="AQ5235" i="1" s="1"/>
  <c r="M5235" i="1"/>
  <c r="AP5235" i="1" s="1"/>
  <c r="L5235" i="1"/>
  <c r="AO5235" i="1" s="1"/>
  <c r="J3400" i="1"/>
  <c r="O3400" i="1"/>
  <c r="AR3400" i="1" s="1"/>
  <c r="N3400" i="1"/>
  <c r="AQ3400" i="1" s="1"/>
  <c r="M3400" i="1"/>
  <c r="AP3400" i="1" s="1"/>
  <c r="L3400" i="1"/>
  <c r="AO3400" i="1" s="1"/>
  <c r="P2606" i="1"/>
  <c r="AN2606" i="1"/>
  <c r="A3178" i="1"/>
  <c r="AM3177" i="1"/>
  <c r="Z5237" i="1"/>
  <c r="Y5238" i="1"/>
  <c r="Q3597" i="1"/>
  <c r="AS3597" i="1"/>
  <c r="AN2407" i="1"/>
  <c r="P2407" i="1"/>
  <c r="K1616" i="1"/>
  <c r="I1616" i="1"/>
  <c r="I1417" i="1"/>
  <c r="K1417" i="1"/>
  <c r="Q1414" i="1"/>
  <c r="AS1414" i="1"/>
  <c r="Q1613" i="1"/>
  <c r="AS1613" i="1"/>
  <c r="Z1617" i="1"/>
  <c r="Y1618" i="1"/>
  <c r="AN1614" i="1"/>
  <c r="P1614" i="1"/>
  <c r="O1615" i="1"/>
  <c r="AR1615" i="1" s="1"/>
  <c r="L1615" i="1"/>
  <c r="AO1615" i="1" s="1"/>
  <c r="N1615" i="1"/>
  <c r="AQ1615" i="1" s="1"/>
  <c r="M1615" i="1"/>
  <c r="AP1615" i="1" s="1"/>
  <c r="J1615" i="1"/>
  <c r="J1416" i="1"/>
  <c r="N1416" i="1"/>
  <c r="AQ1416" i="1" s="1"/>
  <c r="M1416" i="1"/>
  <c r="AP1416" i="1" s="1"/>
  <c r="L1416" i="1"/>
  <c r="AO1416" i="1" s="1"/>
  <c r="O1416" i="1"/>
  <c r="AR1416" i="1" s="1"/>
  <c r="AN1415" i="1"/>
  <c r="P1415" i="1"/>
  <c r="Y1419" i="1"/>
  <c r="Z1418" i="1"/>
  <c r="AN423" i="1"/>
  <c r="Q421" i="1"/>
  <c r="AN622" i="1"/>
  <c r="AS620" i="1"/>
  <c r="K623" i="1"/>
  <c r="K424" i="1"/>
  <c r="Q620" i="1"/>
  <c r="I623" i="1"/>
  <c r="J623" i="1" s="1"/>
  <c r="I424" i="1"/>
  <c r="J424" i="1" s="1"/>
  <c r="AS421" i="1"/>
  <c r="P621" i="1"/>
  <c r="P422" i="1"/>
  <c r="O423" i="1"/>
  <c r="AR423" i="1" s="1"/>
  <c r="N423" i="1"/>
  <c r="AQ423" i="1" s="1"/>
  <c r="L423" i="1"/>
  <c r="AO423" i="1" s="1"/>
  <c r="M423" i="1"/>
  <c r="AP423" i="1" s="1"/>
  <c r="M622" i="1"/>
  <c r="AP622" i="1" s="1"/>
  <c r="L622" i="1"/>
  <c r="AO622" i="1" s="1"/>
  <c r="N622" i="1"/>
  <c r="AQ622" i="1" s="1"/>
  <c r="O622" i="1"/>
  <c r="AR622" i="1" s="1"/>
  <c r="Z624" i="1"/>
  <c r="Y625" i="1"/>
  <c r="Z425" i="1"/>
  <c r="Y426" i="1"/>
  <c r="V3601" i="1"/>
  <c r="F3601" i="1"/>
  <c r="R3601" i="1"/>
  <c r="S3601" i="1"/>
  <c r="E3601" i="1"/>
  <c r="T3601" i="1"/>
  <c r="U3601" i="1"/>
  <c r="F5585" i="1"/>
  <c r="U5585" i="1"/>
  <c r="E5585" i="1"/>
  <c r="T5585" i="1"/>
  <c r="R5585" i="1"/>
  <c r="V5585" i="1"/>
  <c r="S5585" i="1"/>
  <c r="F4394" i="1"/>
  <c r="S4394" i="1"/>
  <c r="R4394" i="1"/>
  <c r="V4394" i="1"/>
  <c r="U4394" i="1"/>
  <c r="E4394" i="1"/>
  <c r="T4394" i="1"/>
  <c r="F2410" i="1"/>
  <c r="V2410" i="1"/>
  <c r="U2410" i="1"/>
  <c r="T2410" i="1"/>
  <c r="R2410" i="1"/>
  <c r="E2410" i="1"/>
  <c r="S2410" i="1"/>
  <c r="E5386" i="1"/>
  <c r="S5386" i="1"/>
  <c r="R5386" i="1"/>
  <c r="V5386" i="1"/>
  <c r="T5386" i="1"/>
  <c r="F5386" i="1"/>
  <c r="U5386" i="1"/>
  <c r="S2609" i="1"/>
  <c r="T2609" i="1"/>
  <c r="V2609" i="1"/>
  <c r="R2609" i="1"/>
  <c r="F2609" i="1"/>
  <c r="U2609" i="1"/>
  <c r="E2609" i="1"/>
  <c r="E4593" i="1"/>
  <c r="T4593" i="1"/>
  <c r="V4593" i="1"/>
  <c r="R4593" i="1"/>
  <c r="F4593" i="1"/>
  <c r="U4593" i="1"/>
  <c r="S4593" i="1"/>
  <c r="R3402" i="1"/>
  <c r="U3402" i="1"/>
  <c r="T3402" i="1"/>
  <c r="V3402" i="1"/>
  <c r="E3402" i="1"/>
  <c r="S3402" i="1"/>
  <c r="F3402" i="1"/>
  <c r="S5237" i="1"/>
  <c r="E5237" i="1"/>
  <c r="R5237" i="1"/>
  <c r="U5237" i="1"/>
  <c r="T5237" i="1"/>
  <c r="F5237" i="1"/>
  <c r="V5237" i="1"/>
  <c r="E4245" i="1"/>
  <c r="V4245" i="1"/>
  <c r="S4245" i="1"/>
  <c r="R4245" i="1"/>
  <c r="F4245" i="1"/>
  <c r="U4245" i="1"/>
  <c r="T4245" i="1"/>
  <c r="F1617" i="1"/>
  <c r="V1617" i="1"/>
  <c r="T1617" i="1"/>
  <c r="S1617" i="1"/>
  <c r="E1617" i="1"/>
  <c r="R1617" i="1"/>
  <c r="U1617" i="1"/>
  <c r="S1418" i="1"/>
  <c r="V1418" i="1"/>
  <c r="T1418" i="1"/>
  <c r="U1418" i="1"/>
  <c r="E1418" i="1"/>
  <c r="R1418" i="1"/>
  <c r="F1418" i="1"/>
  <c r="S624" i="1"/>
  <c r="R624" i="1"/>
  <c r="V624" i="1"/>
  <c r="U624" i="1"/>
  <c r="T624" i="1"/>
  <c r="F624" i="1"/>
  <c r="E624" i="1"/>
  <c r="R425" i="1"/>
  <c r="V425" i="1"/>
  <c r="T425" i="1"/>
  <c r="U425" i="1"/>
  <c r="S425" i="1"/>
  <c r="F425" i="1"/>
  <c r="E425" i="1"/>
  <c r="B425" i="4" l="1"/>
  <c r="B624" i="4"/>
  <c r="A255" i="1"/>
  <c r="AM254" i="1"/>
  <c r="K4245" i="1"/>
  <c r="I4245" i="1"/>
  <c r="I5237" i="1"/>
  <c r="K5237" i="1"/>
  <c r="K3402" i="1"/>
  <c r="I3402" i="1"/>
  <c r="K4593" i="1"/>
  <c r="I4593" i="1"/>
  <c r="I2609" i="1"/>
  <c r="K2609" i="1"/>
  <c r="K5386" i="1"/>
  <c r="I5386" i="1"/>
  <c r="I2410" i="1"/>
  <c r="K2410" i="1"/>
  <c r="K4394" i="1"/>
  <c r="I4394" i="1"/>
  <c r="K5585" i="1"/>
  <c r="I5585" i="1"/>
  <c r="K3601" i="1"/>
  <c r="I3601" i="1"/>
  <c r="Q2407" i="1"/>
  <c r="AS2407" i="1"/>
  <c r="A3179" i="1"/>
  <c r="AM3178" i="1"/>
  <c r="P2408" i="1"/>
  <c r="AN2408" i="1"/>
  <c r="Q2606" i="1"/>
  <c r="AS2606" i="1"/>
  <c r="Z4395" i="1"/>
  <c r="Y4396" i="1"/>
  <c r="A5179" i="1"/>
  <c r="AM5178" i="1"/>
  <c r="P2607" i="1"/>
  <c r="AN2607" i="1"/>
  <c r="Y3603" i="1"/>
  <c r="Z3602" i="1"/>
  <c r="O2409" i="1"/>
  <c r="AR2409" i="1" s="1"/>
  <c r="L2409" i="1"/>
  <c r="AO2409" i="1" s="1"/>
  <c r="M2409" i="1"/>
  <c r="AP2409" i="1" s="1"/>
  <c r="J2409" i="1"/>
  <c r="N2409" i="1"/>
  <c r="AQ2409" i="1" s="1"/>
  <c r="N5584" i="1"/>
  <c r="AQ5584" i="1" s="1"/>
  <c r="M5584" i="1"/>
  <c r="AP5584" i="1" s="1"/>
  <c r="L5584" i="1"/>
  <c r="AO5584" i="1" s="1"/>
  <c r="J5584" i="1"/>
  <c r="O5584" i="1"/>
  <c r="AR5584" i="1" s="1"/>
  <c r="AN5235" i="1"/>
  <c r="P5235" i="1"/>
  <c r="Q4590" i="1"/>
  <c r="AS4590" i="1"/>
  <c r="P4392" i="1"/>
  <c r="AN4392" i="1"/>
  <c r="Q5383" i="1"/>
  <c r="AS5383" i="1"/>
  <c r="Q4391" i="1"/>
  <c r="AS4391" i="1"/>
  <c r="Z5238" i="1"/>
  <c r="Y5239" i="1"/>
  <c r="Q5234" i="1"/>
  <c r="AS5234" i="1"/>
  <c r="P3251" i="1"/>
  <c r="AN3251" i="1"/>
  <c r="A2179" i="1"/>
  <c r="AM2178" i="1"/>
  <c r="AS5582" i="1"/>
  <c r="Q5582" i="1"/>
  <c r="P5384" i="1"/>
  <c r="AN5384" i="1"/>
  <c r="J3401" i="1"/>
  <c r="L3401" i="1"/>
  <c r="AO3401" i="1" s="1"/>
  <c r="O3401" i="1"/>
  <c r="AR3401" i="1" s="1"/>
  <c r="N3401" i="1"/>
  <c r="AQ3401" i="1" s="1"/>
  <c r="M3401" i="1"/>
  <c r="AP3401" i="1" s="1"/>
  <c r="AN4243" i="1"/>
  <c r="P4243" i="1"/>
  <c r="AS4242" i="1"/>
  <c r="Q4242" i="1"/>
  <c r="AS3598" i="1"/>
  <c r="Q3598" i="1"/>
  <c r="Y3404" i="1"/>
  <c r="Z3403" i="1"/>
  <c r="Z4594" i="1"/>
  <c r="Y4595" i="1"/>
  <c r="A1179" i="1"/>
  <c r="AM1178" i="1"/>
  <c r="N4592" i="1"/>
  <c r="AQ4592" i="1" s="1"/>
  <c r="M4592" i="1"/>
  <c r="AP4592" i="1" s="1"/>
  <c r="L4592" i="1"/>
  <c r="AO4592" i="1" s="1"/>
  <c r="J4592" i="1"/>
  <c r="O4592" i="1"/>
  <c r="AR4592" i="1" s="1"/>
  <c r="P3400" i="1"/>
  <c r="AN3400" i="1"/>
  <c r="AS3399" i="1"/>
  <c r="Q3399" i="1"/>
  <c r="P4591" i="1"/>
  <c r="AN4591" i="1"/>
  <c r="Y4247" i="1"/>
  <c r="Z4246" i="1"/>
  <c r="Y2611" i="1"/>
  <c r="Z2610" i="1"/>
  <c r="Y5388" i="1"/>
  <c r="Z5387" i="1"/>
  <c r="L3600" i="1"/>
  <c r="AO3600" i="1" s="1"/>
  <c r="J3600" i="1"/>
  <c r="O3600" i="1"/>
  <c r="AR3600" i="1" s="1"/>
  <c r="M3600" i="1"/>
  <c r="AP3600" i="1" s="1"/>
  <c r="N3600" i="1"/>
  <c r="AQ3600" i="1" s="1"/>
  <c r="P5583" i="1"/>
  <c r="AN5583" i="1"/>
  <c r="AN3599" i="1"/>
  <c r="P3599" i="1"/>
  <c r="AS3250" i="1"/>
  <c r="Q3250" i="1"/>
  <c r="M4244" i="1"/>
  <c r="AP4244" i="1" s="1"/>
  <c r="O4244" i="1"/>
  <c r="AR4244" i="1" s="1"/>
  <c r="J4244" i="1"/>
  <c r="N4244" i="1"/>
  <c r="AQ4244" i="1" s="1"/>
  <c r="L4244" i="1"/>
  <c r="AO4244" i="1" s="1"/>
  <c r="J5385" i="1"/>
  <c r="O5385" i="1"/>
  <c r="AR5385" i="1" s="1"/>
  <c r="N5385" i="1"/>
  <c r="AQ5385" i="1" s="1"/>
  <c r="M5385" i="1"/>
  <c r="AP5385" i="1" s="1"/>
  <c r="L5385" i="1"/>
  <c r="AO5385" i="1" s="1"/>
  <c r="A4179" i="1"/>
  <c r="AM4178" i="1"/>
  <c r="Z5586" i="1"/>
  <c r="Y5587" i="1"/>
  <c r="O4393" i="1"/>
  <c r="AR4393" i="1" s="1"/>
  <c r="N4393" i="1"/>
  <c r="AQ4393" i="1" s="1"/>
  <c r="L4393" i="1"/>
  <c r="AO4393" i="1" s="1"/>
  <c r="J4393" i="1"/>
  <c r="M4393" i="1"/>
  <c r="AP4393" i="1" s="1"/>
  <c r="M2608" i="1"/>
  <c r="AP2608" i="1" s="1"/>
  <c r="L2608" i="1"/>
  <c r="AO2608" i="1" s="1"/>
  <c r="J2608" i="1"/>
  <c r="O2608" i="1"/>
  <c r="AR2608" i="1" s="1"/>
  <c r="N2608" i="1"/>
  <c r="AQ2608" i="1" s="1"/>
  <c r="Z2411" i="1"/>
  <c r="Y2412" i="1"/>
  <c r="N5236" i="1"/>
  <c r="AQ5236" i="1" s="1"/>
  <c r="O5236" i="1"/>
  <c r="AR5236" i="1" s="1"/>
  <c r="M5236" i="1"/>
  <c r="AP5236" i="1" s="1"/>
  <c r="L5236" i="1"/>
  <c r="AO5236" i="1" s="1"/>
  <c r="J5236" i="1"/>
  <c r="K1418" i="1"/>
  <c r="I1418" i="1"/>
  <c r="I1617" i="1"/>
  <c r="K1617" i="1"/>
  <c r="AS1614" i="1"/>
  <c r="Q1614" i="1"/>
  <c r="AN1416" i="1"/>
  <c r="P1416" i="1"/>
  <c r="Y1619" i="1"/>
  <c r="Z1618" i="1"/>
  <c r="L1417" i="1"/>
  <c r="AO1417" i="1" s="1"/>
  <c r="J1417" i="1"/>
  <c r="O1417" i="1"/>
  <c r="AR1417" i="1" s="1"/>
  <c r="N1417" i="1"/>
  <c r="AQ1417" i="1" s="1"/>
  <c r="M1417" i="1"/>
  <c r="AP1417" i="1" s="1"/>
  <c r="Y1420" i="1"/>
  <c r="Z1419" i="1"/>
  <c r="AN1615" i="1"/>
  <c r="P1615" i="1"/>
  <c r="O1616" i="1"/>
  <c r="AR1616" i="1" s="1"/>
  <c r="N1616" i="1"/>
  <c r="AQ1616" i="1" s="1"/>
  <c r="M1616" i="1"/>
  <c r="AP1616" i="1" s="1"/>
  <c r="J1616" i="1"/>
  <c r="L1616" i="1"/>
  <c r="AO1616" i="1" s="1"/>
  <c r="Q1415" i="1"/>
  <c r="AS1415" i="1"/>
  <c r="AS621" i="1"/>
  <c r="AS422" i="1"/>
  <c r="AN424" i="1"/>
  <c r="AN623" i="1"/>
  <c r="K425" i="1"/>
  <c r="K624" i="1"/>
  <c r="Q621" i="1"/>
  <c r="I425" i="1"/>
  <c r="J425" i="1" s="1"/>
  <c r="I624" i="1"/>
  <c r="J624" i="1" s="1"/>
  <c r="P423" i="1"/>
  <c r="Q422" i="1"/>
  <c r="P622" i="1"/>
  <c r="Y626" i="1"/>
  <c r="Z625" i="1"/>
  <c r="N424" i="1"/>
  <c r="AQ424" i="1" s="1"/>
  <c r="M424" i="1"/>
  <c r="AP424" i="1" s="1"/>
  <c r="L424" i="1"/>
  <c r="AO424" i="1" s="1"/>
  <c r="O424" i="1"/>
  <c r="AR424" i="1" s="1"/>
  <c r="N623" i="1"/>
  <c r="AQ623" i="1" s="1"/>
  <c r="M623" i="1"/>
  <c r="AP623" i="1" s="1"/>
  <c r="O623" i="1"/>
  <c r="AR623" i="1" s="1"/>
  <c r="L623" i="1"/>
  <c r="AO623" i="1" s="1"/>
  <c r="Z426" i="1"/>
  <c r="Y427" i="1"/>
  <c r="U5387" i="1"/>
  <c r="V5387" i="1"/>
  <c r="S5387" i="1"/>
  <c r="F5387" i="1"/>
  <c r="R5387" i="1"/>
  <c r="T5387" i="1"/>
  <c r="E5387" i="1"/>
  <c r="U5586" i="1"/>
  <c r="T5586" i="1"/>
  <c r="S5586" i="1"/>
  <c r="F5586" i="1"/>
  <c r="E5586" i="1"/>
  <c r="V5586" i="1"/>
  <c r="R5586" i="1"/>
  <c r="S4395" i="1"/>
  <c r="R4395" i="1"/>
  <c r="F4395" i="1"/>
  <c r="E4395" i="1"/>
  <c r="T4395" i="1"/>
  <c r="U4395" i="1"/>
  <c r="V4395" i="1"/>
  <c r="U3602" i="1"/>
  <c r="V3602" i="1"/>
  <c r="E3602" i="1"/>
  <c r="T3602" i="1"/>
  <c r="R3602" i="1"/>
  <c r="S3602" i="1"/>
  <c r="F3602" i="1"/>
  <c r="E5238" i="1"/>
  <c r="U5238" i="1"/>
  <c r="R5238" i="1"/>
  <c r="T5238" i="1"/>
  <c r="V5238" i="1"/>
  <c r="F5238" i="1"/>
  <c r="S5238" i="1"/>
  <c r="E4594" i="1"/>
  <c r="T4594" i="1"/>
  <c r="S4594" i="1"/>
  <c r="F4594" i="1"/>
  <c r="V4594" i="1"/>
  <c r="R4594" i="1"/>
  <c r="U4594" i="1"/>
  <c r="R2411" i="1"/>
  <c r="S2411" i="1"/>
  <c r="E2411" i="1"/>
  <c r="V2411" i="1"/>
  <c r="T2411" i="1"/>
  <c r="F2411" i="1"/>
  <c r="U2411" i="1"/>
  <c r="U3403" i="1"/>
  <c r="E3403" i="1"/>
  <c r="T3403" i="1"/>
  <c r="F3403" i="1"/>
  <c r="R3403" i="1"/>
  <c r="V3403" i="1"/>
  <c r="S3403" i="1"/>
  <c r="T2610" i="1"/>
  <c r="R2610" i="1"/>
  <c r="S2610" i="1"/>
  <c r="U2610" i="1"/>
  <c r="V2610" i="1"/>
  <c r="E2610" i="1"/>
  <c r="F2610" i="1"/>
  <c r="V4246" i="1"/>
  <c r="T4246" i="1"/>
  <c r="S4246" i="1"/>
  <c r="F4246" i="1"/>
  <c r="U4246" i="1"/>
  <c r="E4246" i="1"/>
  <c r="R4246" i="1"/>
  <c r="R1618" i="1"/>
  <c r="V1618" i="1"/>
  <c r="F1618" i="1"/>
  <c r="T1618" i="1"/>
  <c r="E1618" i="1"/>
  <c r="S1618" i="1"/>
  <c r="U1618" i="1"/>
  <c r="V1419" i="1"/>
  <c r="E1419" i="1"/>
  <c r="R1419" i="1"/>
  <c r="U1419" i="1"/>
  <c r="S1419" i="1"/>
  <c r="T1419" i="1"/>
  <c r="F1419" i="1"/>
  <c r="V625" i="1"/>
  <c r="U625" i="1"/>
  <c r="T625" i="1"/>
  <c r="S625" i="1"/>
  <c r="R625" i="1"/>
  <c r="F625" i="1"/>
  <c r="E625" i="1"/>
  <c r="U426" i="1"/>
  <c r="T426" i="1"/>
  <c r="S426" i="1"/>
  <c r="R426" i="1"/>
  <c r="V426" i="1"/>
  <c r="F426" i="1"/>
  <c r="E426" i="1"/>
  <c r="B426" i="4" l="1"/>
  <c r="B625" i="4"/>
  <c r="A256" i="1"/>
  <c r="AM255" i="1"/>
  <c r="K4246" i="1"/>
  <c r="I4246" i="1"/>
  <c r="K2610" i="1"/>
  <c r="I2610" i="1"/>
  <c r="I3403" i="1"/>
  <c r="K3403" i="1"/>
  <c r="K2411" i="1"/>
  <c r="I2411" i="1"/>
  <c r="K4594" i="1"/>
  <c r="I4594" i="1"/>
  <c r="K5238" i="1"/>
  <c r="I5238" i="1"/>
  <c r="K3602" i="1"/>
  <c r="I3602" i="1"/>
  <c r="K4395" i="1"/>
  <c r="I4395" i="1"/>
  <c r="K5586" i="1"/>
  <c r="I5586" i="1"/>
  <c r="K5387" i="1"/>
  <c r="I5387" i="1"/>
  <c r="P5385" i="1"/>
  <c r="AN5385" i="1"/>
  <c r="P3600" i="1"/>
  <c r="AN3600" i="1"/>
  <c r="AS3400" i="1"/>
  <c r="Q3400" i="1"/>
  <c r="J4394" i="1"/>
  <c r="L4394" i="1"/>
  <c r="AO4394" i="1" s="1"/>
  <c r="N4394" i="1"/>
  <c r="AQ4394" i="1" s="1"/>
  <c r="O4394" i="1"/>
  <c r="AR4394" i="1" s="1"/>
  <c r="M4394" i="1"/>
  <c r="AP4394" i="1" s="1"/>
  <c r="L4593" i="1"/>
  <c r="AO4593" i="1" s="1"/>
  <c r="J4593" i="1"/>
  <c r="O4593" i="1"/>
  <c r="AR4593" i="1" s="1"/>
  <c r="N4593" i="1"/>
  <c r="AQ4593" i="1" s="1"/>
  <c r="M4593" i="1"/>
  <c r="AP4593" i="1" s="1"/>
  <c r="Q5384" i="1"/>
  <c r="AS5384" i="1"/>
  <c r="A5180" i="1"/>
  <c r="AM5179" i="1"/>
  <c r="A3180" i="1"/>
  <c r="AM3179" i="1"/>
  <c r="Z2412" i="1"/>
  <c r="Y2413" i="1"/>
  <c r="AN4393" i="1"/>
  <c r="P4393" i="1"/>
  <c r="P5236" i="1"/>
  <c r="AN5236" i="1"/>
  <c r="A4180" i="1"/>
  <c r="AM4179" i="1"/>
  <c r="P4244" i="1"/>
  <c r="AN4244" i="1"/>
  <c r="AN4592" i="1"/>
  <c r="P4592" i="1"/>
  <c r="Z4595" i="1"/>
  <c r="Y4596" i="1"/>
  <c r="Q5583" i="1"/>
  <c r="AS5583" i="1"/>
  <c r="Y5389" i="1"/>
  <c r="Z5388" i="1"/>
  <c r="Q4591" i="1"/>
  <c r="AS4591" i="1"/>
  <c r="AS4243" i="1"/>
  <c r="Q4243" i="1"/>
  <c r="AN2608" i="1"/>
  <c r="P2608" i="1"/>
  <c r="Y5588" i="1"/>
  <c r="Z5587" i="1"/>
  <c r="Z3404" i="1"/>
  <c r="Y3405" i="1"/>
  <c r="Z5239" i="1"/>
  <c r="Y5240" i="1"/>
  <c r="Q4392" i="1"/>
  <c r="AS4392" i="1"/>
  <c r="P5584" i="1"/>
  <c r="AN5584" i="1"/>
  <c r="Z4396" i="1"/>
  <c r="Y4397" i="1"/>
  <c r="J3402" i="1"/>
  <c r="L3402" i="1"/>
  <c r="AO3402" i="1" s="1"/>
  <c r="O3402" i="1"/>
  <c r="AR3402" i="1" s="1"/>
  <c r="N3402" i="1"/>
  <c r="AQ3402" i="1" s="1"/>
  <c r="M3402" i="1"/>
  <c r="AP3402" i="1" s="1"/>
  <c r="M2410" i="1"/>
  <c r="AP2410" i="1" s="1"/>
  <c r="J2410" i="1"/>
  <c r="N2410" i="1"/>
  <c r="AQ2410" i="1" s="1"/>
  <c r="L2410" i="1"/>
  <c r="AO2410" i="1" s="1"/>
  <c r="O2410" i="1"/>
  <c r="AR2410" i="1" s="1"/>
  <c r="Q3599" i="1"/>
  <c r="AS3599" i="1"/>
  <c r="O3601" i="1"/>
  <c r="AR3601" i="1" s="1"/>
  <c r="M3601" i="1"/>
  <c r="AP3601" i="1" s="1"/>
  <c r="N3601" i="1"/>
  <c r="AQ3601" i="1" s="1"/>
  <c r="J3601" i="1"/>
  <c r="L3601" i="1"/>
  <c r="AO3601" i="1" s="1"/>
  <c r="L5386" i="1"/>
  <c r="AO5386" i="1" s="1"/>
  <c r="J5386" i="1"/>
  <c r="N5386" i="1"/>
  <c r="AQ5386" i="1" s="1"/>
  <c r="O5386" i="1"/>
  <c r="AR5386" i="1" s="1"/>
  <c r="M5386" i="1"/>
  <c r="AP5386" i="1" s="1"/>
  <c r="A1180" i="1"/>
  <c r="AM1179" i="1"/>
  <c r="A2180" i="1"/>
  <c r="AM2179" i="1"/>
  <c r="Y3604" i="1"/>
  <c r="Z3603" i="1"/>
  <c r="N5237" i="1"/>
  <c r="AQ5237" i="1" s="1"/>
  <c r="L5237" i="1"/>
  <c r="AO5237" i="1" s="1"/>
  <c r="M5237" i="1"/>
  <c r="AP5237" i="1" s="1"/>
  <c r="J5237" i="1"/>
  <c r="O5237" i="1"/>
  <c r="AR5237" i="1" s="1"/>
  <c r="Y2612" i="1"/>
  <c r="Z2611" i="1"/>
  <c r="Y4248" i="1"/>
  <c r="Z4247" i="1"/>
  <c r="P3401" i="1"/>
  <c r="AN3401" i="1"/>
  <c r="N5585" i="1"/>
  <c r="AQ5585" i="1" s="1"/>
  <c r="J5585" i="1"/>
  <c r="M5585" i="1"/>
  <c r="AP5585" i="1" s="1"/>
  <c r="L5585" i="1"/>
  <c r="AO5585" i="1" s="1"/>
  <c r="O5585" i="1"/>
  <c r="AR5585" i="1" s="1"/>
  <c r="J4245" i="1"/>
  <c r="L4245" i="1"/>
  <c r="AO4245" i="1" s="1"/>
  <c r="N4245" i="1"/>
  <c r="AQ4245" i="1" s="1"/>
  <c r="M4245" i="1"/>
  <c r="AP4245" i="1" s="1"/>
  <c r="O4245" i="1"/>
  <c r="AR4245" i="1" s="1"/>
  <c r="Q3251" i="1"/>
  <c r="AS3251" i="1"/>
  <c r="AS5235" i="1"/>
  <c r="Q5235" i="1"/>
  <c r="P2409" i="1"/>
  <c r="AN2409" i="1"/>
  <c r="Q2607" i="1"/>
  <c r="AS2607" i="1"/>
  <c r="AS2408" i="1"/>
  <c r="Q2408" i="1"/>
  <c r="O2609" i="1"/>
  <c r="AR2609" i="1" s="1"/>
  <c r="N2609" i="1"/>
  <c r="AQ2609" i="1" s="1"/>
  <c r="M2609" i="1"/>
  <c r="AP2609" i="1" s="1"/>
  <c r="L2609" i="1"/>
  <c r="AO2609" i="1" s="1"/>
  <c r="J2609" i="1"/>
  <c r="K1419" i="1"/>
  <c r="I1419" i="1"/>
  <c r="K1618" i="1"/>
  <c r="I1618" i="1"/>
  <c r="Q1416" i="1"/>
  <c r="AS1416" i="1"/>
  <c r="Q1615" i="1"/>
  <c r="AS1615" i="1"/>
  <c r="AN1417" i="1"/>
  <c r="P1417" i="1"/>
  <c r="M1617" i="1"/>
  <c r="AP1617" i="1" s="1"/>
  <c r="J1617" i="1"/>
  <c r="L1617" i="1"/>
  <c r="AO1617" i="1" s="1"/>
  <c r="O1617" i="1"/>
  <c r="AR1617" i="1" s="1"/>
  <c r="N1617" i="1"/>
  <c r="AQ1617" i="1" s="1"/>
  <c r="M1418" i="1"/>
  <c r="AP1418" i="1" s="1"/>
  <c r="N1418" i="1"/>
  <c r="AQ1418" i="1" s="1"/>
  <c r="L1418" i="1"/>
  <c r="AO1418" i="1" s="1"/>
  <c r="J1418" i="1"/>
  <c r="O1418" i="1"/>
  <c r="AR1418" i="1" s="1"/>
  <c r="AN1616" i="1"/>
  <c r="P1616" i="1"/>
  <c r="Z1420" i="1"/>
  <c r="Y1421" i="1"/>
  <c r="Z1619" i="1"/>
  <c r="Y1620" i="1"/>
  <c r="AN624" i="1"/>
  <c r="Q622" i="1"/>
  <c r="AN425" i="1"/>
  <c r="Q423" i="1"/>
  <c r="AS423" i="1"/>
  <c r="K426" i="1"/>
  <c r="K625" i="1"/>
  <c r="P623" i="1"/>
  <c r="I426" i="1"/>
  <c r="J426" i="1" s="1"/>
  <c r="I625" i="1"/>
  <c r="J625" i="1" s="1"/>
  <c r="AS622" i="1"/>
  <c r="P424" i="1"/>
  <c r="L624" i="1"/>
  <c r="AO624" i="1" s="1"/>
  <c r="N624" i="1"/>
  <c r="AQ624" i="1" s="1"/>
  <c r="O624" i="1"/>
  <c r="AR624" i="1" s="1"/>
  <c r="M624" i="1"/>
  <c r="AP624" i="1" s="1"/>
  <c r="Z626" i="1"/>
  <c r="Y627" i="1"/>
  <c r="M425" i="1"/>
  <c r="AP425" i="1" s="1"/>
  <c r="L425" i="1"/>
  <c r="AO425" i="1" s="1"/>
  <c r="O425" i="1"/>
  <c r="AR425" i="1" s="1"/>
  <c r="N425" i="1"/>
  <c r="AQ425" i="1" s="1"/>
  <c r="Y428" i="1"/>
  <c r="Z427" i="1"/>
  <c r="R4396" i="1"/>
  <c r="U4396" i="1"/>
  <c r="V4396" i="1"/>
  <c r="S4396" i="1"/>
  <c r="F4396" i="1"/>
  <c r="E4396" i="1"/>
  <c r="T4396" i="1"/>
  <c r="E2412" i="1"/>
  <c r="U2412" i="1"/>
  <c r="V2412" i="1"/>
  <c r="T2412" i="1"/>
  <c r="F2412" i="1"/>
  <c r="S2412" i="1"/>
  <c r="R2412" i="1"/>
  <c r="E2611" i="1"/>
  <c r="T2611" i="1"/>
  <c r="F2611" i="1"/>
  <c r="V2611" i="1"/>
  <c r="S2611" i="1"/>
  <c r="R2611" i="1"/>
  <c r="U2611" i="1"/>
  <c r="R5239" i="1"/>
  <c r="U5239" i="1"/>
  <c r="E5239" i="1"/>
  <c r="T5239" i="1"/>
  <c r="V5239" i="1"/>
  <c r="S5239" i="1"/>
  <c r="F5239" i="1"/>
  <c r="S3603" i="1"/>
  <c r="V3603" i="1"/>
  <c r="T3603" i="1"/>
  <c r="U3603" i="1"/>
  <c r="E3603" i="1"/>
  <c r="R3603" i="1"/>
  <c r="F3603" i="1"/>
  <c r="T5388" i="1"/>
  <c r="S5388" i="1"/>
  <c r="U5388" i="1"/>
  <c r="E5388" i="1"/>
  <c r="F5388" i="1"/>
  <c r="V5388" i="1"/>
  <c r="R5388" i="1"/>
  <c r="V4595" i="1"/>
  <c r="S4595" i="1"/>
  <c r="F4595" i="1"/>
  <c r="T4595" i="1"/>
  <c r="U4595" i="1"/>
  <c r="R4595" i="1"/>
  <c r="E4595" i="1"/>
  <c r="S5587" i="1"/>
  <c r="V5587" i="1"/>
  <c r="R5587" i="1"/>
  <c r="T5587" i="1"/>
  <c r="E5587" i="1"/>
  <c r="F5587" i="1"/>
  <c r="U5587" i="1"/>
  <c r="F4247" i="1"/>
  <c r="R4247" i="1"/>
  <c r="S4247" i="1"/>
  <c r="V4247" i="1"/>
  <c r="U4247" i="1"/>
  <c r="E4247" i="1"/>
  <c r="T4247" i="1"/>
  <c r="U3404" i="1"/>
  <c r="E3404" i="1"/>
  <c r="F3404" i="1"/>
  <c r="T3404" i="1"/>
  <c r="S3404" i="1"/>
  <c r="R3404" i="1"/>
  <c r="V3404" i="1"/>
  <c r="R1619" i="1"/>
  <c r="E1619" i="1"/>
  <c r="T1619" i="1"/>
  <c r="V1619" i="1"/>
  <c r="F1619" i="1"/>
  <c r="S1619" i="1"/>
  <c r="U1619" i="1"/>
  <c r="S1420" i="1"/>
  <c r="R1420" i="1"/>
  <c r="V1420" i="1"/>
  <c r="U1420" i="1"/>
  <c r="E1420" i="1"/>
  <c r="T1420" i="1"/>
  <c r="F1420" i="1"/>
  <c r="T626" i="1"/>
  <c r="S626" i="1"/>
  <c r="U626" i="1"/>
  <c r="R626" i="1"/>
  <c r="V626" i="1"/>
  <c r="F626" i="1"/>
  <c r="E626" i="1"/>
  <c r="V427" i="1"/>
  <c r="U427" i="1"/>
  <c r="T427" i="1"/>
  <c r="R427" i="1"/>
  <c r="S427" i="1"/>
  <c r="F427" i="1"/>
  <c r="E427" i="1"/>
  <c r="B427" i="4" l="1"/>
  <c r="B626" i="4"/>
  <c r="A257" i="1"/>
  <c r="AM256" i="1"/>
  <c r="I3404" i="1"/>
  <c r="K3404" i="1"/>
  <c r="I4247" i="1"/>
  <c r="K4247" i="1"/>
  <c r="I5587" i="1"/>
  <c r="K5587" i="1"/>
  <c r="I4595" i="1"/>
  <c r="K4595" i="1"/>
  <c r="I5388" i="1"/>
  <c r="K5388" i="1"/>
  <c r="I3603" i="1"/>
  <c r="K3603" i="1"/>
  <c r="K5239" i="1"/>
  <c r="I5239" i="1"/>
  <c r="K2611" i="1"/>
  <c r="I2611" i="1"/>
  <c r="I2412" i="1"/>
  <c r="K2412" i="1"/>
  <c r="I4396" i="1"/>
  <c r="K4396" i="1"/>
  <c r="A2181" i="1"/>
  <c r="AM2180" i="1"/>
  <c r="Y4597" i="1"/>
  <c r="Z4596" i="1"/>
  <c r="A4181" i="1"/>
  <c r="AM4180" i="1"/>
  <c r="AS3600" i="1"/>
  <c r="Q3600" i="1"/>
  <c r="L4395" i="1"/>
  <c r="AO4395" i="1" s="1"/>
  <c r="J4395" i="1"/>
  <c r="M4395" i="1"/>
  <c r="AP4395" i="1" s="1"/>
  <c r="O4395" i="1"/>
  <c r="AR4395" i="1" s="1"/>
  <c r="N4395" i="1"/>
  <c r="AQ4395" i="1" s="1"/>
  <c r="N2411" i="1"/>
  <c r="AQ2411" i="1" s="1"/>
  <c r="M2411" i="1"/>
  <c r="AP2411" i="1" s="1"/>
  <c r="L2411" i="1"/>
  <c r="AO2411" i="1" s="1"/>
  <c r="J2411" i="1"/>
  <c r="O2411" i="1"/>
  <c r="AR2411" i="1" s="1"/>
  <c r="AN5237" i="1"/>
  <c r="P5237" i="1"/>
  <c r="AN3601" i="1"/>
  <c r="P3601" i="1"/>
  <c r="AS5584" i="1"/>
  <c r="Q5584" i="1"/>
  <c r="Y2613" i="1"/>
  <c r="Z2612" i="1"/>
  <c r="Q3401" i="1"/>
  <c r="AS3401" i="1"/>
  <c r="P2609" i="1"/>
  <c r="AN2609" i="1"/>
  <c r="P5585" i="1"/>
  <c r="AN5585" i="1"/>
  <c r="A1181" i="1"/>
  <c r="AM1180" i="1"/>
  <c r="AS5236" i="1"/>
  <c r="Q5236" i="1"/>
  <c r="A3181" i="1"/>
  <c r="AM3180" i="1"/>
  <c r="P4394" i="1"/>
  <c r="AN4394" i="1"/>
  <c r="Q5385" i="1"/>
  <c r="AS5385" i="1"/>
  <c r="M3602" i="1"/>
  <c r="AP3602" i="1" s="1"/>
  <c r="J3602" i="1"/>
  <c r="O3602" i="1"/>
  <c r="AR3602" i="1" s="1"/>
  <c r="N3602" i="1"/>
  <c r="AQ3602" i="1" s="1"/>
  <c r="L3602" i="1"/>
  <c r="AO3602" i="1" s="1"/>
  <c r="P2410" i="1"/>
  <c r="AN2410" i="1"/>
  <c r="AN3402" i="1"/>
  <c r="P3402" i="1"/>
  <c r="Z5588" i="1"/>
  <c r="Y5589" i="1"/>
  <c r="AS4592" i="1"/>
  <c r="Q4592" i="1"/>
  <c r="AS4393" i="1"/>
  <c r="Q4393" i="1"/>
  <c r="M3403" i="1"/>
  <c r="AP3403" i="1" s="1"/>
  <c r="L3403" i="1"/>
  <c r="AO3403" i="1" s="1"/>
  <c r="N3403" i="1"/>
  <c r="AQ3403" i="1" s="1"/>
  <c r="J3403" i="1"/>
  <c r="O3403" i="1"/>
  <c r="AR3403" i="1" s="1"/>
  <c r="Y4249" i="1"/>
  <c r="Z4248" i="1"/>
  <c r="Z5240" i="1"/>
  <c r="Y5241" i="1"/>
  <c r="Z5389" i="1"/>
  <c r="Y5390" i="1"/>
  <c r="AN4593" i="1"/>
  <c r="P4593" i="1"/>
  <c r="L5387" i="1"/>
  <c r="AO5387" i="1" s="1"/>
  <c r="O5387" i="1"/>
  <c r="AR5387" i="1" s="1"/>
  <c r="J5387" i="1"/>
  <c r="N5387" i="1"/>
  <c r="AQ5387" i="1" s="1"/>
  <c r="M5387" i="1"/>
  <c r="AP5387" i="1" s="1"/>
  <c r="J5238" i="1"/>
  <c r="O5238" i="1"/>
  <c r="AR5238" i="1" s="1"/>
  <c r="M5238" i="1"/>
  <c r="AP5238" i="1" s="1"/>
  <c r="L5238" i="1"/>
  <c r="AO5238" i="1" s="1"/>
  <c r="N5238" i="1"/>
  <c r="AQ5238" i="1" s="1"/>
  <c r="L2610" i="1"/>
  <c r="AO2610" i="1" s="1"/>
  <c r="J2610" i="1"/>
  <c r="O2610" i="1"/>
  <c r="AR2610" i="1" s="1"/>
  <c r="M2610" i="1"/>
  <c r="AP2610" i="1" s="1"/>
  <c r="N2610" i="1"/>
  <c r="AQ2610" i="1" s="1"/>
  <c r="Q2608" i="1"/>
  <c r="AS2608" i="1"/>
  <c r="Z2413" i="1"/>
  <c r="Y2414" i="1"/>
  <c r="A5181" i="1"/>
  <c r="AM5180" i="1"/>
  <c r="AS2409" i="1"/>
  <c r="Q2409" i="1"/>
  <c r="P4245" i="1"/>
  <c r="AN4245" i="1"/>
  <c r="Y3605" i="1"/>
  <c r="Z3604" i="1"/>
  <c r="P5386" i="1"/>
  <c r="AN5386" i="1"/>
  <c r="Y4398" i="1"/>
  <c r="Z4397" i="1"/>
  <c r="Q4244" i="1"/>
  <c r="AS4244" i="1"/>
  <c r="O5586" i="1"/>
  <c r="AR5586" i="1" s="1"/>
  <c r="N5586" i="1"/>
  <c r="AQ5586" i="1" s="1"/>
  <c r="L5586" i="1"/>
  <c r="AO5586" i="1" s="1"/>
  <c r="M5586" i="1"/>
  <c r="AP5586" i="1" s="1"/>
  <c r="J5586" i="1"/>
  <c r="N4594" i="1"/>
  <c r="AQ4594" i="1" s="1"/>
  <c r="M4594" i="1"/>
  <c r="AP4594" i="1" s="1"/>
  <c r="L4594" i="1"/>
  <c r="AO4594" i="1" s="1"/>
  <c r="J4594" i="1"/>
  <c r="O4594" i="1"/>
  <c r="AR4594" i="1" s="1"/>
  <c r="L4246" i="1"/>
  <c r="AO4246" i="1" s="1"/>
  <c r="M4246" i="1"/>
  <c r="AP4246" i="1" s="1"/>
  <c r="J4246" i="1"/>
  <c r="O4246" i="1"/>
  <c r="AR4246" i="1" s="1"/>
  <c r="N4246" i="1"/>
  <c r="AQ4246" i="1" s="1"/>
  <c r="Z3405" i="1"/>
  <c r="Y3406" i="1"/>
  <c r="K1420" i="1"/>
  <c r="I1420" i="1"/>
  <c r="K1619" i="1"/>
  <c r="I1619" i="1"/>
  <c r="AS1616" i="1"/>
  <c r="Q1616" i="1"/>
  <c r="Z1620" i="1"/>
  <c r="Y1621" i="1"/>
  <c r="AN1617" i="1"/>
  <c r="P1617" i="1"/>
  <c r="L1618" i="1"/>
  <c r="AO1618" i="1" s="1"/>
  <c r="J1618" i="1"/>
  <c r="O1618" i="1"/>
  <c r="AR1618" i="1" s="1"/>
  <c r="N1618" i="1"/>
  <c r="AQ1618" i="1" s="1"/>
  <c r="M1618" i="1"/>
  <c r="AP1618" i="1" s="1"/>
  <c r="AN1418" i="1"/>
  <c r="P1418" i="1"/>
  <c r="AS1417" i="1"/>
  <c r="Q1417" i="1"/>
  <c r="L1419" i="1"/>
  <c r="AO1419" i="1" s="1"/>
  <c r="N1419" i="1"/>
  <c r="AQ1419" i="1" s="1"/>
  <c r="M1419" i="1"/>
  <c r="AP1419" i="1" s="1"/>
  <c r="J1419" i="1"/>
  <c r="O1419" i="1"/>
  <c r="AR1419" i="1" s="1"/>
  <c r="Z1421" i="1"/>
  <c r="Y1422" i="1"/>
  <c r="AN625" i="1"/>
  <c r="AN426" i="1"/>
  <c r="AS623" i="1"/>
  <c r="Q424" i="1"/>
  <c r="Q623" i="1"/>
  <c r="K427" i="1"/>
  <c r="K626" i="1"/>
  <c r="I427" i="1"/>
  <c r="J427" i="1" s="1"/>
  <c r="I626" i="1"/>
  <c r="J626" i="1" s="1"/>
  <c r="AS424" i="1"/>
  <c r="P624" i="1"/>
  <c r="P425" i="1"/>
  <c r="Y429" i="1"/>
  <c r="Z428" i="1"/>
  <c r="L625" i="1"/>
  <c r="AO625" i="1" s="1"/>
  <c r="N625" i="1"/>
  <c r="AQ625" i="1" s="1"/>
  <c r="M625" i="1"/>
  <c r="AP625" i="1" s="1"/>
  <c r="O625" i="1"/>
  <c r="AR625" i="1" s="1"/>
  <c r="Z627" i="1"/>
  <c r="Y628" i="1"/>
  <c r="L426" i="1"/>
  <c r="AO426" i="1" s="1"/>
  <c r="M426" i="1"/>
  <c r="AP426" i="1" s="1"/>
  <c r="O426" i="1"/>
  <c r="AR426" i="1" s="1"/>
  <c r="N426" i="1"/>
  <c r="AQ426" i="1" s="1"/>
  <c r="T5240" i="1"/>
  <c r="S5240" i="1"/>
  <c r="R5240" i="1"/>
  <c r="V5240" i="1"/>
  <c r="U5240" i="1"/>
  <c r="E5240" i="1"/>
  <c r="F5240" i="1"/>
  <c r="V4596" i="1"/>
  <c r="F4596" i="1"/>
  <c r="U4596" i="1"/>
  <c r="E4596" i="1"/>
  <c r="T4596" i="1"/>
  <c r="R4596" i="1"/>
  <c r="S4596" i="1"/>
  <c r="F3405" i="1"/>
  <c r="T3405" i="1"/>
  <c r="S3405" i="1"/>
  <c r="U3405" i="1"/>
  <c r="V3405" i="1"/>
  <c r="R3405" i="1"/>
  <c r="E3405" i="1"/>
  <c r="R5389" i="1"/>
  <c r="F5389" i="1"/>
  <c r="U5389" i="1"/>
  <c r="E5389" i="1"/>
  <c r="T5389" i="1"/>
  <c r="V5389" i="1"/>
  <c r="S5389" i="1"/>
  <c r="U2612" i="1"/>
  <c r="R2612" i="1"/>
  <c r="T2612" i="1"/>
  <c r="V2612" i="1"/>
  <c r="S2612" i="1"/>
  <c r="F2612" i="1"/>
  <c r="E2612" i="1"/>
  <c r="R2413" i="1"/>
  <c r="S2413" i="1"/>
  <c r="U2413" i="1"/>
  <c r="T2413" i="1"/>
  <c r="V2413" i="1"/>
  <c r="E2413" i="1"/>
  <c r="F2413" i="1"/>
  <c r="U4248" i="1"/>
  <c r="S4248" i="1"/>
  <c r="V4248" i="1"/>
  <c r="T4248" i="1"/>
  <c r="E4248" i="1"/>
  <c r="F4248" i="1"/>
  <c r="R4248" i="1"/>
  <c r="U4397" i="1"/>
  <c r="R4397" i="1"/>
  <c r="T4397" i="1"/>
  <c r="S4397" i="1"/>
  <c r="V4397" i="1"/>
  <c r="E4397" i="1"/>
  <c r="F4397" i="1"/>
  <c r="V5588" i="1"/>
  <c r="F5588" i="1"/>
  <c r="E5588" i="1"/>
  <c r="R5588" i="1"/>
  <c r="U5588" i="1"/>
  <c r="S5588" i="1"/>
  <c r="T5588" i="1"/>
  <c r="F3604" i="1"/>
  <c r="T3604" i="1"/>
  <c r="R3604" i="1"/>
  <c r="V3604" i="1"/>
  <c r="E3604" i="1"/>
  <c r="S3604" i="1"/>
  <c r="U3604" i="1"/>
  <c r="S1421" i="1"/>
  <c r="F1421" i="1"/>
  <c r="E1421" i="1"/>
  <c r="V1421" i="1"/>
  <c r="U1421" i="1"/>
  <c r="R1421" i="1"/>
  <c r="T1421" i="1"/>
  <c r="S1620" i="1"/>
  <c r="V1620" i="1"/>
  <c r="R1620" i="1"/>
  <c r="F1620" i="1"/>
  <c r="T1620" i="1"/>
  <c r="U1620" i="1"/>
  <c r="E1620" i="1"/>
  <c r="S428" i="1"/>
  <c r="R428" i="1"/>
  <c r="U428" i="1"/>
  <c r="V428" i="1"/>
  <c r="T428" i="1"/>
  <c r="F428" i="1"/>
  <c r="E428" i="1"/>
  <c r="T627" i="1"/>
  <c r="S627" i="1"/>
  <c r="R627" i="1"/>
  <c r="V627" i="1"/>
  <c r="U627" i="1"/>
  <c r="F627" i="1"/>
  <c r="E627" i="1"/>
  <c r="B627" i="4" l="1"/>
  <c r="B428" i="4"/>
  <c r="A258" i="1"/>
  <c r="AM257" i="1"/>
  <c r="K3604" i="1"/>
  <c r="I3604" i="1"/>
  <c r="I5588" i="1"/>
  <c r="K5588" i="1"/>
  <c r="K4397" i="1"/>
  <c r="I4397" i="1"/>
  <c r="I4248" i="1"/>
  <c r="K4248" i="1"/>
  <c r="I2413" i="1"/>
  <c r="K2413" i="1"/>
  <c r="I2612" i="1"/>
  <c r="K2612" i="1"/>
  <c r="I5389" i="1"/>
  <c r="K5389" i="1"/>
  <c r="K3405" i="1"/>
  <c r="I3405" i="1"/>
  <c r="K4596" i="1"/>
  <c r="I4596" i="1"/>
  <c r="I5240" i="1"/>
  <c r="K5240" i="1"/>
  <c r="AS4593" i="1"/>
  <c r="Q4593" i="1"/>
  <c r="AN3602" i="1"/>
  <c r="P3602" i="1"/>
  <c r="Q2609" i="1"/>
  <c r="AS2609" i="1"/>
  <c r="Y4598" i="1"/>
  <c r="Z4597" i="1"/>
  <c r="M2611" i="1"/>
  <c r="AP2611" i="1" s="1"/>
  <c r="L2611" i="1"/>
  <c r="AO2611" i="1" s="1"/>
  <c r="J2611" i="1"/>
  <c r="N2611" i="1"/>
  <c r="AQ2611" i="1" s="1"/>
  <c r="O2611" i="1"/>
  <c r="AR2611" i="1" s="1"/>
  <c r="A5182" i="1"/>
  <c r="AM5181" i="1"/>
  <c r="P5238" i="1"/>
  <c r="AN5238" i="1"/>
  <c r="Q3402" i="1"/>
  <c r="AS3402" i="1"/>
  <c r="Q3601" i="1"/>
  <c r="AS3601" i="1"/>
  <c r="O4595" i="1"/>
  <c r="AR4595" i="1" s="1"/>
  <c r="L4595" i="1"/>
  <c r="AO4595" i="1" s="1"/>
  <c r="N4595" i="1"/>
  <c r="AQ4595" i="1" s="1"/>
  <c r="M4595" i="1"/>
  <c r="AP4595" i="1" s="1"/>
  <c r="J4595" i="1"/>
  <c r="Z2414" i="1"/>
  <c r="Y2415" i="1"/>
  <c r="A2182" i="1"/>
  <c r="AM2181" i="1"/>
  <c r="N5239" i="1"/>
  <c r="AQ5239" i="1" s="1"/>
  <c r="O5239" i="1"/>
  <c r="AR5239" i="1" s="1"/>
  <c r="M5239" i="1"/>
  <c r="AP5239" i="1" s="1"/>
  <c r="J5239" i="1"/>
  <c r="L5239" i="1"/>
  <c r="AO5239" i="1" s="1"/>
  <c r="P2610" i="1"/>
  <c r="AN2610" i="1"/>
  <c r="Y4250" i="1"/>
  <c r="Z4249" i="1"/>
  <c r="A1182" i="1"/>
  <c r="AM1181" i="1"/>
  <c r="O5587" i="1"/>
  <c r="AR5587" i="1" s="1"/>
  <c r="M5587" i="1"/>
  <c r="AP5587" i="1" s="1"/>
  <c r="N5587" i="1"/>
  <c r="AQ5587" i="1" s="1"/>
  <c r="L5587" i="1"/>
  <c r="AO5587" i="1" s="1"/>
  <c r="J5587" i="1"/>
  <c r="P4246" i="1"/>
  <c r="AN4246" i="1"/>
  <c r="AN5586" i="1"/>
  <c r="P5586" i="1"/>
  <c r="Z4398" i="1"/>
  <c r="Y4399" i="1"/>
  <c r="AN5387" i="1"/>
  <c r="P5387" i="1"/>
  <c r="Y5391" i="1"/>
  <c r="Z5390" i="1"/>
  <c r="Q2410" i="1"/>
  <c r="AS2410" i="1"/>
  <c r="Q5237" i="1"/>
  <c r="AS5237" i="1"/>
  <c r="Y3606" i="1"/>
  <c r="Z3605" i="1"/>
  <c r="Y3407" i="1"/>
  <c r="Z3406" i="1"/>
  <c r="AN3403" i="1"/>
  <c r="P3403" i="1"/>
  <c r="Q4394" i="1"/>
  <c r="AS4394" i="1"/>
  <c r="Z2613" i="1"/>
  <c r="Y2614" i="1"/>
  <c r="A4182" i="1"/>
  <c r="AM4181" i="1"/>
  <c r="N4396" i="1"/>
  <c r="AQ4396" i="1" s="1"/>
  <c r="J4396" i="1"/>
  <c r="L4396" i="1"/>
  <c r="AO4396" i="1" s="1"/>
  <c r="O4396" i="1"/>
  <c r="AR4396" i="1" s="1"/>
  <c r="M4396" i="1"/>
  <c r="AP4396" i="1" s="1"/>
  <c r="J3603" i="1"/>
  <c r="O3603" i="1"/>
  <c r="AR3603" i="1" s="1"/>
  <c r="M3603" i="1"/>
  <c r="AP3603" i="1" s="1"/>
  <c r="L3603" i="1"/>
  <c r="AO3603" i="1" s="1"/>
  <c r="N3603" i="1"/>
  <c r="AQ3603" i="1" s="1"/>
  <c r="O4247" i="1"/>
  <c r="AR4247" i="1" s="1"/>
  <c r="M4247" i="1"/>
  <c r="AP4247" i="1" s="1"/>
  <c r="L4247" i="1"/>
  <c r="AO4247" i="1" s="1"/>
  <c r="N4247" i="1"/>
  <c r="AQ4247" i="1" s="1"/>
  <c r="J4247" i="1"/>
  <c r="AN4594" i="1"/>
  <c r="P4594" i="1"/>
  <c r="AS5386" i="1"/>
  <c r="Q5386" i="1"/>
  <c r="Q4245" i="1"/>
  <c r="AS4245" i="1"/>
  <c r="Z5241" i="1"/>
  <c r="Y5242" i="1"/>
  <c r="AS5585" i="1"/>
  <c r="Q5585" i="1"/>
  <c r="AN4395" i="1"/>
  <c r="P4395" i="1"/>
  <c r="Y5590" i="1"/>
  <c r="Z5589" i="1"/>
  <c r="A3182" i="1"/>
  <c r="AM3181" i="1"/>
  <c r="AN2411" i="1"/>
  <c r="P2411" i="1"/>
  <c r="J2412" i="1"/>
  <c r="L2412" i="1"/>
  <c r="AO2412" i="1" s="1"/>
  <c r="O2412" i="1"/>
  <c r="AR2412" i="1" s="1"/>
  <c r="M2412" i="1"/>
  <c r="AP2412" i="1" s="1"/>
  <c r="N2412" i="1"/>
  <c r="AQ2412" i="1" s="1"/>
  <c r="N5388" i="1"/>
  <c r="AQ5388" i="1" s="1"/>
  <c r="L5388" i="1"/>
  <c r="AO5388" i="1" s="1"/>
  <c r="O5388" i="1"/>
  <c r="AR5388" i="1" s="1"/>
  <c r="M5388" i="1"/>
  <c r="AP5388" i="1" s="1"/>
  <c r="J5388" i="1"/>
  <c r="J3404" i="1"/>
  <c r="O3404" i="1"/>
  <c r="AR3404" i="1" s="1"/>
  <c r="N3404" i="1"/>
  <c r="AQ3404" i="1" s="1"/>
  <c r="M3404" i="1"/>
  <c r="AP3404" i="1" s="1"/>
  <c r="L3404" i="1"/>
  <c r="AO3404" i="1" s="1"/>
  <c r="I1620" i="1"/>
  <c r="K1620" i="1"/>
  <c r="K1421" i="1"/>
  <c r="I1421" i="1"/>
  <c r="AN1419" i="1"/>
  <c r="P1419" i="1"/>
  <c r="Y1622" i="1"/>
  <c r="Z1621" i="1"/>
  <c r="AN1618" i="1"/>
  <c r="P1618" i="1"/>
  <c r="Z1422" i="1"/>
  <c r="Y1423" i="1"/>
  <c r="O1619" i="1"/>
  <c r="AR1619" i="1" s="1"/>
  <c r="M1619" i="1"/>
  <c r="AP1619" i="1" s="1"/>
  <c r="L1619" i="1"/>
  <c r="AO1619" i="1" s="1"/>
  <c r="J1619" i="1"/>
  <c r="N1619" i="1"/>
  <c r="AQ1619" i="1" s="1"/>
  <c r="Q1418" i="1"/>
  <c r="AS1418" i="1"/>
  <c r="O1420" i="1"/>
  <c r="AR1420" i="1" s="1"/>
  <c r="N1420" i="1"/>
  <c r="AQ1420" i="1" s="1"/>
  <c r="M1420" i="1"/>
  <c r="AP1420" i="1" s="1"/>
  <c r="L1420" i="1"/>
  <c r="AO1420" i="1" s="1"/>
  <c r="J1420" i="1"/>
  <c r="Q1617" i="1"/>
  <c r="AS1617" i="1"/>
  <c r="Q425" i="1"/>
  <c r="Q624" i="1"/>
  <c r="AN626" i="1"/>
  <c r="AN427" i="1"/>
  <c r="AS624" i="1"/>
  <c r="K627" i="1"/>
  <c r="K428" i="1"/>
  <c r="I627" i="1"/>
  <c r="J627" i="1" s="1"/>
  <c r="I428" i="1"/>
  <c r="J428" i="1" s="1"/>
  <c r="P625" i="1"/>
  <c r="AS425" i="1"/>
  <c r="P426" i="1"/>
  <c r="Z628" i="1"/>
  <c r="Y629" i="1"/>
  <c r="N626" i="1"/>
  <c r="AQ626" i="1" s="1"/>
  <c r="L626" i="1"/>
  <c r="AO626" i="1" s="1"/>
  <c r="M626" i="1"/>
  <c r="AP626" i="1" s="1"/>
  <c r="O626" i="1"/>
  <c r="AR626" i="1" s="1"/>
  <c r="Y430" i="1"/>
  <c r="Z429" i="1"/>
  <c r="O427" i="1"/>
  <c r="AR427" i="1" s="1"/>
  <c r="N427" i="1"/>
  <c r="AQ427" i="1" s="1"/>
  <c r="L427" i="1"/>
  <c r="AO427" i="1" s="1"/>
  <c r="M427" i="1"/>
  <c r="AP427" i="1" s="1"/>
  <c r="V3406" i="1"/>
  <c r="R3406" i="1"/>
  <c r="U3406" i="1"/>
  <c r="S3406" i="1"/>
  <c r="T3406" i="1"/>
  <c r="F3406" i="1"/>
  <c r="E3406" i="1"/>
  <c r="V5241" i="1"/>
  <c r="R5241" i="1"/>
  <c r="U5241" i="1"/>
  <c r="E5241" i="1"/>
  <c r="T5241" i="1"/>
  <c r="S5241" i="1"/>
  <c r="F5241" i="1"/>
  <c r="T2414" i="1"/>
  <c r="F2414" i="1"/>
  <c r="R2414" i="1"/>
  <c r="S2414" i="1"/>
  <c r="E2414" i="1"/>
  <c r="V2414" i="1"/>
  <c r="U2414" i="1"/>
  <c r="U4398" i="1"/>
  <c r="S4398" i="1"/>
  <c r="E4398" i="1"/>
  <c r="V4398" i="1"/>
  <c r="R4398" i="1"/>
  <c r="F4398" i="1"/>
  <c r="T4398" i="1"/>
  <c r="F4597" i="1"/>
  <c r="V4597" i="1"/>
  <c r="E4597" i="1"/>
  <c r="U4597" i="1"/>
  <c r="R4597" i="1"/>
  <c r="S4597" i="1"/>
  <c r="T4597" i="1"/>
  <c r="U4249" i="1"/>
  <c r="R4249" i="1"/>
  <c r="E4249" i="1"/>
  <c r="T4249" i="1"/>
  <c r="V4249" i="1"/>
  <c r="S4249" i="1"/>
  <c r="F4249" i="1"/>
  <c r="U5390" i="1"/>
  <c r="F5390" i="1"/>
  <c r="E5390" i="1"/>
  <c r="T5390" i="1"/>
  <c r="R5390" i="1"/>
  <c r="S5390" i="1"/>
  <c r="V5390" i="1"/>
  <c r="U3605" i="1"/>
  <c r="S3605" i="1"/>
  <c r="V3605" i="1"/>
  <c r="R3605" i="1"/>
  <c r="E3605" i="1"/>
  <c r="T3605" i="1"/>
  <c r="F3605" i="1"/>
  <c r="R5589" i="1"/>
  <c r="S5589" i="1"/>
  <c r="V5589" i="1"/>
  <c r="F5589" i="1"/>
  <c r="U5589" i="1"/>
  <c r="E5589" i="1"/>
  <c r="T5589" i="1"/>
  <c r="E2613" i="1"/>
  <c r="S2613" i="1"/>
  <c r="T2613" i="1"/>
  <c r="V2613" i="1"/>
  <c r="F2613" i="1"/>
  <c r="R2613" i="1"/>
  <c r="U2613" i="1"/>
  <c r="S1621" i="1"/>
  <c r="R1621" i="1"/>
  <c r="E1621" i="1"/>
  <c r="F1621" i="1"/>
  <c r="V1621" i="1"/>
  <c r="T1621" i="1"/>
  <c r="U1621" i="1"/>
  <c r="F1422" i="1"/>
  <c r="T1422" i="1"/>
  <c r="V1422" i="1"/>
  <c r="E1422" i="1"/>
  <c r="S1422" i="1"/>
  <c r="U1422" i="1"/>
  <c r="R1422" i="1"/>
  <c r="V628" i="1"/>
  <c r="U628" i="1"/>
  <c r="R628" i="1"/>
  <c r="T628" i="1"/>
  <c r="S628" i="1"/>
  <c r="F628" i="1"/>
  <c r="E628" i="1"/>
  <c r="V429" i="1"/>
  <c r="U429" i="1"/>
  <c r="T429" i="1"/>
  <c r="S429" i="1"/>
  <c r="R429" i="1"/>
  <c r="F429" i="1"/>
  <c r="E429" i="1"/>
  <c r="B429" i="4" l="1"/>
  <c r="B628" i="4"/>
  <c r="A259" i="1"/>
  <c r="AM258" i="1"/>
  <c r="K2613" i="1"/>
  <c r="I2613" i="1"/>
  <c r="I5589" i="1"/>
  <c r="K5589" i="1"/>
  <c r="K3605" i="1"/>
  <c r="I3605" i="1"/>
  <c r="K5390" i="1"/>
  <c r="I5390" i="1"/>
  <c r="I4249" i="1"/>
  <c r="K4249" i="1"/>
  <c r="I4597" i="1"/>
  <c r="K4597" i="1"/>
  <c r="K4398" i="1"/>
  <c r="I4398" i="1"/>
  <c r="I2414" i="1"/>
  <c r="K2414" i="1"/>
  <c r="K5241" i="1"/>
  <c r="I5241" i="1"/>
  <c r="K3406" i="1"/>
  <c r="I3406" i="1"/>
  <c r="AN3404" i="1"/>
  <c r="P3404" i="1"/>
  <c r="P5388" i="1"/>
  <c r="AN5388" i="1"/>
  <c r="Y5591" i="1"/>
  <c r="Z5590" i="1"/>
  <c r="P4396" i="1"/>
  <c r="AN4396" i="1"/>
  <c r="Z4399" i="1"/>
  <c r="Y4400" i="1"/>
  <c r="A1183" i="1"/>
  <c r="AM1182" i="1"/>
  <c r="N3405" i="1"/>
  <c r="AQ3405" i="1" s="1"/>
  <c r="M3405" i="1"/>
  <c r="AP3405" i="1" s="1"/>
  <c r="J3405" i="1"/>
  <c r="O3405" i="1"/>
  <c r="AR3405" i="1" s="1"/>
  <c r="L3405" i="1"/>
  <c r="AO3405" i="1" s="1"/>
  <c r="AN2412" i="1"/>
  <c r="P2412" i="1"/>
  <c r="AS3403" i="1"/>
  <c r="Q3403" i="1"/>
  <c r="Z3606" i="1"/>
  <c r="Y3607" i="1"/>
  <c r="Y5392" i="1"/>
  <c r="Z5391" i="1"/>
  <c r="Z2415" i="1"/>
  <c r="Y2416" i="1"/>
  <c r="A5183" i="1"/>
  <c r="AM5182" i="1"/>
  <c r="L4248" i="1"/>
  <c r="AO4248" i="1" s="1"/>
  <c r="O4248" i="1"/>
  <c r="AR4248" i="1" s="1"/>
  <c r="J4248" i="1"/>
  <c r="N4248" i="1"/>
  <c r="AQ4248" i="1" s="1"/>
  <c r="M4248" i="1"/>
  <c r="AP4248" i="1" s="1"/>
  <c r="Y5243" i="1"/>
  <c r="Z5242" i="1"/>
  <c r="Q4594" i="1"/>
  <c r="AS4594" i="1"/>
  <c r="Y4599" i="1"/>
  <c r="Z4598" i="1"/>
  <c r="M4397" i="1"/>
  <c r="AP4397" i="1" s="1"/>
  <c r="L4397" i="1"/>
  <c r="AO4397" i="1" s="1"/>
  <c r="J4397" i="1"/>
  <c r="N4397" i="1"/>
  <c r="AQ4397" i="1" s="1"/>
  <c r="O4397" i="1"/>
  <c r="AR4397" i="1" s="1"/>
  <c r="AS5387" i="1"/>
  <c r="Q5387" i="1"/>
  <c r="Q5586" i="1"/>
  <c r="AS5586" i="1"/>
  <c r="Y4251" i="1"/>
  <c r="Z4250" i="1"/>
  <c r="AN4595" i="1"/>
  <c r="P4595" i="1"/>
  <c r="O5389" i="1"/>
  <c r="AR5389" i="1" s="1"/>
  <c r="N5389" i="1"/>
  <c r="AQ5389" i="1" s="1"/>
  <c r="M5389" i="1"/>
  <c r="AP5389" i="1" s="1"/>
  <c r="L5389" i="1"/>
  <c r="AO5389" i="1" s="1"/>
  <c r="J5389" i="1"/>
  <c r="AN4247" i="1"/>
  <c r="P4247" i="1"/>
  <c r="A4183" i="1"/>
  <c r="AM4182" i="1"/>
  <c r="Q4395" i="1"/>
  <c r="AS4395" i="1"/>
  <c r="AN3603" i="1"/>
  <c r="P3603" i="1"/>
  <c r="Z2614" i="1"/>
  <c r="Y2615" i="1"/>
  <c r="A2183" i="1"/>
  <c r="AM2182" i="1"/>
  <c r="AS2610" i="1"/>
  <c r="Q2610" i="1"/>
  <c r="P2611" i="1"/>
  <c r="AN2611" i="1"/>
  <c r="AS3602" i="1"/>
  <c r="Q3602" i="1"/>
  <c r="O5240" i="1"/>
  <c r="AR5240" i="1" s="1"/>
  <c r="N5240" i="1"/>
  <c r="AQ5240" i="1" s="1"/>
  <c r="M5240" i="1"/>
  <c r="AP5240" i="1" s="1"/>
  <c r="J5240" i="1"/>
  <c r="L5240" i="1"/>
  <c r="AO5240" i="1" s="1"/>
  <c r="L2612" i="1"/>
  <c r="AO2612" i="1" s="1"/>
  <c r="J2612" i="1"/>
  <c r="O2612" i="1"/>
  <c r="AR2612" i="1" s="1"/>
  <c r="M2612" i="1"/>
  <c r="AP2612" i="1" s="1"/>
  <c r="N2612" i="1"/>
  <c r="AQ2612" i="1" s="1"/>
  <c r="O5588" i="1"/>
  <c r="AR5588" i="1" s="1"/>
  <c r="N5588" i="1"/>
  <c r="AQ5588" i="1" s="1"/>
  <c r="M5588" i="1"/>
  <c r="AP5588" i="1" s="1"/>
  <c r="L5588" i="1"/>
  <c r="AO5588" i="1" s="1"/>
  <c r="J5588" i="1"/>
  <c r="Z3407" i="1"/>
  <c r="Y3408" i="1"/>
  <c r="AS4246" i="1"/>
  <c r="Q4246" i="1"/>
  <c r="O4596" i="1"/>
  <c r="AR4596" i="1" s="1"/>
  <c r="N4596" i="1"/>
  <c r="AQ4596" i="1" s="1"/>
  <c r="M4596" i="1"/>
  <c r="AP4596" i="1" s="1"/>
  <c r="L4596" i="1"/>
  <c r="AO4596" i="1" s="1"/>
  <c r="J4596" i="1"/>
  <c r="M3604" i="1"/>
  <c r="AP3604" i="1" s="1"/>
  <c r="J3604" i="1"/>
  <c r="L3604" i="1"/>
  <c r="AO3604" i="1" s="1"/>
  <c r="N3604" i="1"/>
  <c r="AQ3604" i="1" s="1"/>
  <c r="O3604" i="1"/>
  <c r="AR3604" i="1" s="1"/>
  <c r="Q2411" i="1"/>
  <c r="AS2411" i="1"/>
  <c r="A3183" i="1"/>
  <c r="AM3182" i="1"/>
  <c r="P5587" i="1"/>
  <c r="AN5587" i="1"/>
  <c r="AN5239" i="1"/>
  <c r="P5239" i="1"/>
  <c r="Q5238" i="1"/>
  <c r="AS5238" i="1"/>
  <c r="O2413" i="1"/>
  <c r="AR2413" i="1" s="1"/>
  <c r="N2413" i="1"/>
  <c r="AQ2413" i="1" s="1"/>
  <c r="L2413" i="1"/>
  <c r="AO2413" i="1" s="1"/>
  <c r="J2413" i="1"/>
  <c r="M2413" i="1"/>
  <c r="AP2413" i="1" s="1"/>
  <c r="K1422" i="1"/>
  <c r="I1422" i="1"/>
  <c r="I1621" i="1"/>
  <c r="K1621" i="1"/>
  <c r="Y1623" i="1"/>
  <c r="Z1622" i="1"/>
  <c r="Q1419" i="1"/>
  <c r="AS1419" i="1"/>
  <c r="Y1424" i="1"/>
  <c r="Z1423" i="1"/>
  <c r="M1421" i="1"/>
  <c r="AP1421" i="1" s="1"/>
  <c r="L1421" i="1"/>
  <c r="AO1421" i="1" s="1"/>
  <c r="O1421" i="1"/>
  <c r="AR1421" i="1" s="1"/>
  <c r="N1421" i="1"/>
  <c r="AQ1421" i="1" s="1"/>
  <c r="J1421" i="1"/>
  <c r="AS1618" i="1"/>
  <c r="Q1618" i="1"/>
  <c r="AN1420" i="1"/>
  <c r="P1420" i="1"/>
  <c r="AN1619" i="1"/>
  <c r="P1619" i="1"/>
  <c r="J1620" i="1"/>
  <c r="L1620" i="1"/>
  <c r="AO1620" i="1" s="1"/>
  <c r="O1620" i="1"/>
  <c r="AR1620" i="1" s="1"/>
  <c r="N1620" i="1"/>
  <c r="AQ1620" i="1" s="1"/>
  <c r="M1620" i="1"/>
  <c r="AP1620" i="1" s="1"/>
  <c r="Q426" i="1"/>
  <c r="AN428" i="1"/>
  <c r="AN627" i="1"/>
  <c r="AS625" i="1"/>
  <c r="Q625" i="1"/>
  <c r="K429" i="1"/>
  <c r="K628" i="1"/>
  <c r="I429" i="1"/>
  <c r="J429" i="1" s="1"/>
  <c r="I628" i="1"/>
  <c r="J628" i="1" s="1"/>
  <c r="AS426" i="1"/>
  <c r="P626" i="1"/>
  <c r="P427" i="1"/>
  <c r="Y630" i="1"/>
  <c r="Z629" i="1"/>
  <c r="L428" i="1"/>
  <c r="AO428" i="1" s="1"/>
  <c r="O428" i="1"/>
  <c r="AR428" i="1" s="1"/>
  <c r="N428" i="1"/>
  <c r="AQ428" i="1" s="1"/>
  <c r="M428" i="1"/>
  <c r="AP428" i="1" s="1"/>
  <c r="N627" i="1"/>
  <c r="AQ627" i="1" s="1"/>
  <c r="O627" i="1"/>
  <c r="AR627" i="1" s="1"/>
  <c r="M627" i="1"/>
  <c r="AP627" i="1" s="1"/>
  <c r="L627" i="1"/>
  <c r="AO627" i="1" s="1"/>
  <c r="Z430" i="1"/>
  <c r="Y431" i="1"/>
  <c r="U5242" i="1"/>
  <c r="T5242" i="1"/>
  <c r="S5242" i="1"/>
  <c r="E5242" i="1"/>
  <c r="V5242" i="1"/>
  <c r="R5242" i="1"/>
  <c r="F5242" i="1"/>
  <c r="F3407" i="1"/>
  <c r="E3407" i="1"/>
  <c r="T3407" i="1"/>
  <c r="S3407" i="1"/>
  <c r="R3407" i="1"/>
  <c r="U3407" i="1"/>
  <c r="V3407" i="1"/>
  <c r="V5391" i="1"/>
  <c r="F5391" i="1"/>
  <c r="S5391" i="1"/>
  <c r="U5391" i="1"/>
  <c r="T5391" i="1"/>
  <c r="E5391" i="1"/>
  <c r="R5391" i="1"/>
  <c r="U4250" i="1"/>
  <c r="V4250" i="1"/>
  <c r="S4250" i="1"/>
  <c r="E4250" i="1"/>
  <c r="R4250" i="1"/>
  <c r="F4250" i="1"/>
  <c r="T4250" i="1"/>
  <c r="U5590" i="1"/>
  <c r="V5590" i="1"/>
  <c r="S5590" i="1"/>
  <c r="E5590" i="1"/>
  <c r="F5590" i="1"/>
  <c r="R5590" i="1"/>
  <c r="T5590" i="1"/>
  <c r="E2415" i="1"/>
  <c r="T2415" i="1"/>
  <c r="U2415" i="1"/>
  <c r="V2415" i="1"/>
  <c r="F2415" i="1"/>
  <c r="S2415" i="1"/>
  <c r="R2415" i="1"/>
  <c r="R3606" i="1"/>
  <c r="V3606" i="1"/>
  <c r="U3606" i="1"/>
  <c r="F3606" i="1"/>
  <c r="T3606" i="1"/>
  <c r="S3606" i="1"/>
  <c r="E3606" i="1"/>
  <c r="R2614" i="1"/>
  <c r="U2614" i="1"/>
  <c r="V2614" i="1"/>
  <c r="T2614" i="1"/>
  <c r="E2614" i="1"/>
  <c r="F2614" i="1"/>
  <c r="S2614" i="1"/>
  <c r="F4399" i="1"/>
  <c r="U4399" i="1"/>
  <c r="R4399" i="1"/>
  <c r="V4399" i="1"/>
  <c r="T4399" i="1"/>
  <c r="E4399" i="1"/>
  <c r="S4399" i="1"/>
  <c r="T4598" i="1"/>
  <c r="R4598" i="1"/>
  <c r="U4598" i="1"/>
  <c r="E4598" i="1"/>
  <c r="S4598" i="1"/>
  <c r="V4598" i="1"/>
  <c r="F4598" i="1"/>
  <c r="V1423" i="1"/>
  <c r="S1423" i="1"/>
  <c r="R1423" i="1"/>
  <c r="U1423" i="1"/>
  <c r="F1423" i="1"/>
  <c r="E1423" i="1"/>
  <c r="T1423" i="1"/>
  <c r="R1622" i="1"/>
  <c r="T1622" i="1"/>
  <c r="V1622" i="1"/>
  <c r="U1622" i="1"/>
  <c r="F1622" i="1"/>
  <c r="S1622" i="1"/>
  <c r="E1622" i="1"/>
  <c r="R629" i="1"/>
  <c r="U629" i="1"/>
  <c r="T629" i="1"/>
  <c r="V629" i="1"/>
  <c r="S629" i="1"/>
  <c r="F629" i="1"/>
  <c r="E629" i="1"/>
  <c r="V430" i="1"/>
  <c r="U430" i="1"/>
  <c r="S430" i="1"/>
  <c r="T430" i="1"/>
  <c r="R430" i="1"/>
  <c r="F430" i="1"/>
  <c r="E430" i="1"/>
  <c r="B430" i="4" l="1"/>
  <c r="B629" i="4"/>
  <c r="A260" i="1"/>
  <c r="AM259" i="1"/>
  <c r="I4598" i="1"/>
  <c r="K4598" i="1"/>
  <c r="I4399" i="1"/>
  <c r="K4399" i="1"/>
  <c r="I2614" i="1"/>
  <c r="K2614" i="1"/>
  <c r="K3606" i="1"/>
  <c r="I3606" i="1"/>
  <c r="I2415" i="1"/>
  <c r="K2415" i="1"/>
  <c r="K5590" i="1"/>
  <c r="I5590" i="1"/>
  <c r="I4250" i="1"/>
  <c r="K4250" i="1"/>
  <c r="K5391" i="1"/>
  <c r="I5391" i="1"/>
  <c r="K3407" i="1"/>
  <c r="I3407" i="1"/>
  <c r="K5242" i="1"/>
  <c r="I5242" i="1"/>
  <c r="AS5239" i="1"/>
  <c r="Q5239" i="1"/>
  <c r="A4184" i="1"/>
  <c r="AM4183" i="1"/>
  <c r="Y5244" i="1"/>
  <c r="Z5243" i="1"/>
  <c r="Y3608" i="1"/>
  <c r="Z3607" i="1"/>
  <c r="Q5388" i="1"/>
  <c r="AS5388" i="1"/>
  <c r="N5390" i="1"/>
  <c r="AQ5390" i="1" s="1"/>
  <c r="M5390" i="1"/>
  <c r="AP5390" i="1" s="1"/>
  <c r="O5390" i="1"/>
  <c r="AR5390" i="1" s="1"/>
  <c r="L5390" i="1"/>
  <c r="AO5390" i="1" s="1"/>
  <c r="J5390" i="1"/>
  <c r="AN3604" i="1"/>
  <c r="P3604" i="1"/>
  <c r="Q2611" i="1"/>
  <c r="AS2611" i="1"/>
  <c r="Q4247" i="1"/>
  <c r="AS4247" i="1"/>
  <c r="AS4595" i="1"/>
  <c r="Q4595" i="1"/>
  <c r="Z4599" i="1"/>
  <c r="Y4600" i="1"/>
  <c r="A5184" i="1"/>
  <c r="AM5183" i="1"/>
  <c r="AN3405" i="1"/>
  <c r="P3405" i="1"/>
  <c r="Q3404" i="1"/>
  <c r="AS3404" i="1"/>
  <c r="N2414" i="1"/>
  <c r="AQ2414" i="1" s="1"/>
  <c r="M2414" i="1"/>
  <c r="AP2414" i="1" s="1"/>
  <c r="J2414" i="1"/>
  <c r="O2414" i="1"/>
  <c r="AR2414" i="1" s="1"/>
  <c r="L2414" i="1"/>
  <c r="AO2414" i="1" s="1"/>
  <c r="AN5240" i="1"/>
  <c r="P5240" i="1"/>
  <c r="Q3603" i="1"/>
  <c r="AS3603" i="1"/>
  <c r="L4398" i="1"/>
  <c r="AO4398" i="1" s="1"/>
  <c r="J4398" i="1"/>
  <c r="N4398" i="1"/>
  <c r="AQ4398" i="1" s="1"/>
  <c r="O4398" i="1"/>
  <c r="AR4398" i="1" s="1"/>
  <c r="M4398" i="1"/>
  <c r="AP4398" i="1" s="1"/>
  <c r="O3605" i="1"/>
  <c r="AR3605" i="1" s="1"/>
  <c r="L3605" i="1"/>
  <c r="AO3605" i="1" s="1"/>
  <c r="M3605" i="1"/>
  <c r="AP3605" i="1" s="1"/>
  <c r="N3605" i="1"/>
  <c r="AQ3605" i="1" s="1"/>
  <c r="J3605" i="1"/>
  <c r="AN5389" i="1"/>
  <c r="P5389" i="1"/>
  <c r="Z2416" i="1"/>
  <c r="Y2417" i="1"/>
  <c r="AS4396" i="1"/>
  <c r="Q4396" i="1"/>
  <c r="A3184" i="1"/>
  <c r="AM3183" i="1"/>
  <c r="P2413" i="1"/>
  <c r="AN2413" i="1"/>
  <c r="AN4248" i="1"/>
  <c r="P4248" i="1"/>
  <c r="O3406" i="1"/>
  <c r="AR3406" i="1" s="1"/>
  <c r="L3406" i="1"/>
  <c r="AO3406" i="1" s="1"/>
  <c r="N3406" i="1"/>
  <c r="AQ3406" i="1" s="1"/>
  <c r="M3406" i="1"/>
  <c r="AP3406" i="1" s="1"/>
  <c r="J3406" i="1"/>
  <c r="Z3408" i="1"/>
  <c r="Y3409" i="1"/>
  <c r="AN4397" i="1"/>
  <c r="P4397" i="1"/>
  <c r="Q2412" i="1"/>
  <c r="AS2412" i="1"/>
  <c r="Y5592" i="1"/>
  <c r="Z5591" i="1"/>
  <c r="L4597" i="1"/>
  <c r="AO4597" i="1" s="1"/>
  <c r="J4597" i="1"/>
  <c r="O4597" i="1"/>
  <c r="AR4597" i="1" s="1"/>
  <c r="N4597" i="1"/>
  <c r="AQ4597" i="1" s="1"/>
  <c r="M4597" i="1"/>
  <c r="AP4597" i="1" s="1"/>
  <c r="O5589" i="1"/>
  <c r="AR5589" i="1" s="1"/>
  <c r="N5589" i="1"/>
  <c r="AQ5589" i="1" s="1"/>
  <c r="M5589" i="1"/>
  <c r="AP5589" i="1" s="1"/>
  <c r="J5589" i="1"/>
  <c r="L5589" i="1"/>
  <c r="AO5589" i="1" s="1"/>
  <c r="A2184" i="1"/>
  <c r="AM2183" i="1"/>
  <c r="Z4251" i="1"/>
  <c r="A1184" i="1"/>
  <c r="AM1183" i="1"/>
  <c r="L5241" i="1"/>
  <c r="AO5241" i="1" s="1"/>
  <c r="J5241" i="1"/>
  <c r="M5241" i="1"/>
  <c r="AP5241" i="1" s="1"/>
  <c r="O5241" i="1"/>
  <c r="AR5241" i="1" s="1"/>
  <c r="N5241" i="1"/>
  <c r="AQ5241" i="1" s="1"/>
  <c r="N2613" i="1"/>
  <c r="AQ2613" i="1" s="1"/>
  <c r="M2613" i="1"/>
  <c r="AP2613" i="1" s="1"/>
  <c r="L2613" i="1"/>
  <c r="AO2613" i="1" s="1"/>
  <c r="J2613" i="1"/>
  <c r="O2613" i="1"/>
  <c r="AR2613" i="1" s="1"/>
  <c r="P4596" i="1"/>
  <c r="AN4596" i="1"/>
  <c r="AS5587" i="1"/>
  <c r="Q5587" i="1"/>
  <c r="P5588" i="1"/>
  <c r="AN5588" i="1"/>
  <c r="AN2612" i="1"/>
  <c r="P2612" i="1"/>
  <c r="Z2615" i="1"/>
  <c r="Y2616" i="1"/>
  <c r="Z5392" i="1"/>
  <c r="Y5393" i="1"/>
  <c r="Z4400" i="1"/>
  <c r="Y4401" i="1"/>
  <c r="O4249" i="1"/>
  <c r="AR4249" i="1" s="1"/>
  <c r="M4249" i="1"/>
  <c r="AP4249" i="1" s="1"/>
  <c r="J4249" i="1"/>
  <c r="N4249" i="1"/>
  <c r="AQ4249" i="1" s="1"/>
  <c r="L4249" i="1"/>
  <c r="AO4249" i="1" s="1"/>
  <c r="K1622" i="1"/>
  <c r="I1622" i="1"/>
  <c r="K1423" i="1"/>
  <c r="I1423" i="1"/>
  <c r="AN1620" i="1"/>
  <c r="P1620" i="1"/>
  <c r="Q1619" i="1"/>
  <c r="AS1619" i="1"/>
  <c r="Q1420" i="1"/>
  <c r="AS1420" i="1"/>
  <c r="Z1623" i="1"/>
  <c r="Y1624" i="1"/>
  <c r="L1621" i="1"/>
  <c r="AO1621" i="1" s="1"/>
  <c r="J1621" i="1"/>
  <c r="O1621" i="1"/>
  <c r="AR1621" i="1" s="1"/>
  <c r="M1621" i="1"/>
  <c r="AP1621" i="1" s="1"/>
  <c r="N1621" i="1"/>
  <c r="AQ1621" i="1" s="1"/>
  <c r="Y1425" i="1"/>
  <c r="Z1424" i="1"/>
  <c r="L1422" i="1"/>
  <c r="AO1422" i="1" s="1"/>
  <c r="O1422" i="1"/>
  <c r="AR1422" i="1" s="1"/>
  <c r="J1422" i="1"/>
  <c r="N1422" i="1"/>
  <c r="AQ1422" i="1" s="1"/>
  <c r="M1422" i="1"/>
  <c r="AP1422" i="1" s="1"/>
  <c r="AN1421" i="1"/>
  <c r="P1421" i="1"/>
  <c r="AN628" i="1"/>
  <c r="AN429" i="1"/>
  <c r="AS626" i="1"/>
  <c r="Q427" i="1"/>
  <c r="K430" i="1"/>
  <c r="K629" i="1"/>
  <c r="I430" i="1"/>
  <c r="J430" i="1" s="1"/>
  <c r="I629" i="1"/>
  <c r="J629" i="1" s="1"/>
  <c r="P627" i="1"/>
  <c r="AS427" i="1"/>
  <c r="Q626" i="1"/>
  <c r="P428" i="1"/>
  <c r="Y432" i="1"/>
  <c r="Z431" i="1"/>
  <c r="L628" i="1"/>
  <c r="AO628" i="1" s="1"/>
  <c r="O628" i="1"/>
  <c r="AR628" i="1" s="1"/>
  <c r="N628" i="1"/>
  <c r="AQ628" i="1" s="1"/>
  <c r="M628" i="1"/>
  <c r="AP628" i="1" s="1"/>
  <c r="Y631" i="1"/>
  <c r="Z630" i="1"/>
  <c r="M429" i="1"/>
  <c r="AP429" i="1" s="1"/>
  <c r="L429" i="1"/>
  <c r="AO429" i="1" s="1"/>
  <c r="O429" i="1"/>
  <c r="AR429" i="1" s="1"/>
  <c r="N429" i="1"/>
  <c r="AQ429" i="1" s="1"/>
  <c r="R4400" i="1"/>
  <c r="V4400" i="1"/>
  <c r="E4400" i="1"/>
  <c r="F4400" i="1"/>
  <c r="U4400" i="1"/>
  <c r="S4400" i="1"/>
  <c r="T4400" i="1"/>
  <c r="F4599" i="1"/>
  <c r="S4599" i="1"/>
  <c r="E4599" i="1"/>
  <c r="R4599" i="1"/>
  <c r="V4599" i="1"/>
  <c r="U4599" i="1"/>
  <c r="T4599" i="1"/>
  <c r="V3408" i="1"/>
  <c r="E3408" i="1"/>
  <c r="F3408" i="1"/>
  <c r="U3408" i="1"/>
  <c r="S3408" i="1"/>
  <c r="R3408" i="1"/>
  <c r="T3408" i="1"/>
  <c r="E5243" i="1"/>
  <c r="U5243" i="1"/>
  <c r="T5243" i="1"/>
  <c r="S5243" i="1"/>
  <c r="V5243" i="1"/>
  <c r="R5243" i="1"/>
  <c r="F5243" i="1"/>
  <c r="R2416" i="1"/>
  <c r="S2416" i="1"/>
  <c r="E2416" i="1"/>
  <c r="T2416" i="1"/>
  <c r="V2416" i="1"/>
  <c r="F2416" i="1"/>
  <c r="U2416" i="1"/>
  <c r="U5392" i="1"/>
  <c r="E5392" i="1"/>
  <c r="F5392" i="1"/>
  <c r="S5392" i="1"/>
  <c r="T5392" i="1"/>
  <c r="R5392" i="1"/>
  <c r="V5392" i="1"/>
  <c r="E2615" i="1"/>
  <c r="V2615" i="1"/>
  <c r="T2615" i="1"/>
  <c r="S2615" i="1"/>
  <c r="R2615" i="1"/>
  <c r="U2615" i="1"/>
  <c r="F2615" i="1"/>
  <c r="F4251" i="1"/>
  <c r="S4251" i="1"/>
  <c r="V4251" i="1"/>
  <c r="E4251" i="1"/>
  <c r="R4251" i="1"/>
  <c r="U4251" i="1"/>
  <c r="T4251" i="1"/>
  <c r="E5591" i="1"/>
  <c r="U5591" i="1"/>
  <c r="T5591" i="1"/>
  <c r="S5591" i="1"/>
  <c r="V5591" i="1"/>
  <c r="R5591" i="1"/>
  <c r="F5591" i="1"/>
  <c r="S3607" i="1"/>
  <c r="R3607" i="1"/>
  <c r="E3607" i="1"/>
  <c r="V3607" i="1"/>
  <c r="T3607" i="1"/>
  <c r="F3607" i="1"/>
  <c r="U3607" i="1"/>
  <c r="U1623" i="1"/>
  <c r="S1623" i="1"/>
  <c r="T1623" i="1"/>
  <c r="F1623" i="1"/>
  <c r="E1623" i="1"/>
  <c r="V1623" i="1"/>
  <c r="R1623" i="1"/>
  <c r="R1424" i="1"/>
  <c r="V1424" i="1"/>
  <c r="F1424" i="1"/>
  <c r="U1424" i="1"/>
  <c r="S1424" i="1"/>
  <c r="E1424" i="1"/>
  <c r="T1424" i="1"/>
  <c r="U630" i="1"/>
  <c r="T630" i="1"/>
  <c r="S630" i="1"/>
  <c r="V630" i="1"/>
  <c r="R630" i="1"/>
  <c r="F630" i="1"/>
  <c r="E630" i="1"/>
  <c r="T431" i="1"/>
  <c r="S431" i="1"/>
  <c r="R431" i="1"/>
  <c r="V431" i="1"/>
  <c r="U431" i="1"/>
  <c r="F431" i="1"/>
  <c r="E431" i="1"/>
  <c r="B431" i="4" l="1"/>
  <c r="B630" i="4"/>
  <c r="A261" i="1"/>
  <c r="AM260" i="1"/>
  <c r="I3607" i="1"/>
  <c r="K3607" i="1"/>
  <c r="I5591" i="1"/>
  <c r="K5591" i="1"/>
  <c r="I4251" i="1"/>
  <c r="K4251" i="1"/>
  <c r="K2615" i="1"/>
  <c r="I2615" i="1"/>
  <c r="I5392" i="1"/>
  <c r="K5392" i="1"/>
  <c r="I2416" i="1"/>
  <c r="K2416" i="1"/>
  <c r="K5243" i="1"/>
  <c r="I5243" i="1"/>
  <c r="I3408" i="1"/>
  <c r="K3408" i="1"/>
  <c r="I4599" i="1"/>
  <c r="K4599" i="1"/>
  <c r="K4400" i="1"/>
  <c r="I4400" i="1"/>
  <c r="O5391" i="1"/>
  <c r="AR5391" i="1" s="1"/>
  <c r="N5391" i="1"/>
  <c r="AQ5391" i="1" s="1"/>
  <c r="L5391" i="1"/>
  <c r="AO5391" i="1" s="1"/>
  <c r="M5391" i="1"/>
  <c r="AP5391" i="1" s="1"/>
  <c r="J5391" i="1"/>
  <c r="J3606" i="1"/>
  <c r="L3606" i="1"/>
  <c r="AO3606" i="1" s="1"/>
  <c r="N3606" i="1"/>
  <c r="AQ3606" i="1" s="1"/>
  <c r="O3606" i="1"/>
  <c r="AR3606" i="1" s="1"/>
  <c r="M3606" i="1"/>
  <c r="AP3606" i="1" s="1"/>
  <c r="A3185" i="1"/>
  <c r="AM3184" i="1"/>
  <c r="AN3605" i="1"/>
  <c r="P3605" i="1"/>
  <c r="P4398" i="1"/>
  <c r="AN4398" i="1"/>
  <c r="P2414" i="1"/>
  <c r="AN2414" i="1"/>
  <c r="A5185" i="1"/>
  <c r="AM5184" i="1"/>
  <c r="AN5390" i="1"/>
  <c r="P5390" i="1"/>
  <c r="Z3608" i="1"/>
  <c r="Y3609" i="1"/>
  <c r="A4185" i="1"/>
  <c r="AM4184" i="1"/>
  <c r="AS5588" i="1"/>
  <c r="Q5588" i="1"/>
  <c r="A1185" i="1"/>
  <c r="AM1184" i="1"/>
  <c r="Y2617" i="1"/>
  <c r="Z2616" i="1"/>
  <c r="Z5592" i="1"/>
  <c r="Y5593" i="1"/>
  <c r="Z3409" i="1"/>
  <c r="Y3410" i="1"/>
  <c r="Q4248" i="1"/>
  <c r="AS4248" i="1"/>
  <c r="Z4600" i="1"/>
  <c r="Y4601" i="1"/>
  <c r="AN4249" i="1"/>
  <c r="P4249" i="1"/>
  <c r="Y4402" i="1"/>
  <c r="Z4401" i="1"/>
  <c r="O4250" i="1"/>
  <c r="AR4250" i="1" s="1"/>
  <c r="M4250" i="1"/>
  <c r="AP4250" i="1" s="1"/>
  <c r="L4250" i="1"/>
  <c r="AO4250" i="1" s="1"/>
  <c r="J4250" i="1"/>
  <c r="N4250" i="1"/>
  <c r="AQ4250" i="1" s="1"/>
  <c r="L2614" i="1"/>
  <c r="AO2614" i="1" s="1"/>
  <c r="J2614" i="1"/>
  <c r="O2614" i="1"/>
  <c r="AR2614" i="1" s="1"/>
  <c r="N2614" i="1"/>
  <c r="AQ2614" i="1" s="1"/>
  <c r="M2614" i="1"/>
  <c r="AP2614" i="1" s="1"/>
  <c r="P3406" i="1"/>
  <c r="AN3406" i="1"/>
  <c r="M5242" i="1"/>
  <c r="AP5242" i="1" s="1"/>
  <c r="L5242" i="1"/>
  <c r="AO5242" i="1" s="1"/>
  <c r="J5242" i="1"/>
  <c r="O5242" i="1"/>
  <c r="AR5242" i="1" s="1"/>
  <c r="N5242" i="1"/>
  <c r="AQ5242" i="1" s="1"/>
  <c r="J5590" i="1"/>
  <c r="O5590" i="1"/>
  <c r="AR5590" i="1" s="1"/>
  <c r="M5590" i="1"/>
  <c r="AP5590" i="1" s="1"/>
  <c r="N5590" i="1"/>
  <c r="AQ5590" i="1" s="1"/>
  <c r="L5590" i="1"/>
  <c r="AO5590" i="1" s="1"/>
  <c r="Y2418" i="1"/>
  <c r="Z2417" i="1"/>
  <c r="Q5240" i="1"/>
  <c r="AS5240" i="1"/>
  <c r="AS2612" i="1"/>
  <c r="Q2612" i="1"/>
  <c r="AN5241" i="1"/>
  <c r="P5241" i="1"/>
  <c r="A2185" i="1"/>
  <c r="AM2184" i="1"/>
  <c r="AS3604" i="1"/>
  <c r="Q3604" i="1"/>
  <c r="L4399" i="1"/>
  <c r="AO4399" i="1" s="1"/>
  <c r="M4399" i="1"/>
  <c r="AP4399" i="1" s="1"/>
  <c r="N4399" i="1"/>
  <c r="AQ4399" i="1" s="1"/>
  <c r="J4399" i="1"/>
  <c r="O4399" i="1"/>
  <c r="AR4399" i="1" s="1"/>
  <c r="AS4596" i="1"/>
  <c r="Q4596" i="1"/>
  <c r="Z5393" i="1"/>
  <c r="Y5394" i="1"/>
  <c r="P2613" i="1"/>
  <c r="AN2613" i="1"/>
  <c r="AN4597" i="1"/>
  <c r="P4597" i="1"/>
  <c r="Q4397" i="1"/>
  <c r="AS4397" i="1"/>
  <c r="AS2413" i="1"/>
  <c r="Q2413" i="1"/>
  <c r="AS5389" i="1"/>
  <c r="Q5389" i="1"/>
  <c r="AS3405" i="1"/>
  <c r="Q3405" i="1"/>
  <c r="Y5245" i="1"/>
  <c r="Z5244" i="1"/>
  <c r="L3407" i="1"/>
  <c r="AO3407" i="1" s="1"/>
  <c r="N3407" i="1"/>
  <c r="AQ3407" i="1" s="1"/>
  <c r="J3407" i="1"/>
  <c r="O3407" i="1"/>
  <c r="AR3407" i="1" s="1"/>
  <c r="M3407" i="1"/>
  <c r="AP3407" i="1" s="1"/>
  <c r="AN5589" i="1"/>
  <c r="P5589" i="1"/>
  <c r="M2415" i="1"/>
  <c r="AP2415" i="1" s="1"/>
  <c r="J2415" i="1"/>
  <c r="N2415" i="1"/>
  <c r="AQ2415" i="1" s="1"/>
  <c r="L2415" i="1"/>
  <c r="AO2415" i="1" s="1"/>
  <c r="O2415" i="1"/>
  <c r="AR2415" i="1" s="1"/>
  <c r="N4598" i="1"/>
  <c r="AQ4598" i="1" s="1"/>
  <c r="M4598" i="1"/>
  <c r="AP4598" i="1" s="1"/>
  <c r="O4598" i="1"/>
  <c r="AR4598" i="1" s="1"/>
  <c r="L4598" i="1"/>
  <c r="AO4598" i="1" s="1"/>
  <c r="J4598" i="1"/>
  <c r="K1424" i="1"/>
  <c r="I1424" i="1"/>
  <c r="K1623" i="1"/>
  <c r="I1623" i="1"/>
  <c r="AN1422" i="1"/>
  <c r="P1422" i="1"/>
  <c r="AN1621" i="1"/>
  <c r="P1621" i="1"/>
  <c r="AS1620" i="1"/>
  <c r="Q1620" i="1"/>
  <c r="Z1624" i="1"/>
  <c r="Y1625" i="1"/>
  <c r="AS1421" i="1"/>
  <c r="Q1421" i="1"/>
  <c r="Z1425" i="1"/>
  <c r="Y1426" i="1"/>
  <c r="L1423" i="1"/>
  <c r="AO1423" i="1" s="1"/>
  <c r="J1423" i="1"/>
  <c r="O1423" i="1"/>
  <c r="AR1423" i="1" s="1"/>
  <c r="N1423" i="1"/>
  <c r="AQ1423" i="1" s="1"/>
  <c r="M1423" i="1"/>
  <c r="AP1423" i="1" s="1"/>
  <c r="J1622" i="1"/>
  <c r="O1622" i="1"/>
  <c r="AR1622" i="1" s="1"/>
  <c r="N1622" i="1"/>
  <c r="AQ1622" i="1" s="1"/>
  <c r="L1622" i="1"/>
  <c r="AO1622" i="1" s="1"/>
  <c r="M1622" i="1"/>
  <c r="AP1622" i="1" s="1"/>
  <c r="AN629" i="1"/>
  <c r="AS627" i="1"/>
  <c r="Q428" i="1"/>
  <c r="AN430" i="1"/>
  <c r="Q627" i="1"/>
  <c r="K431" i="1"/>
  <c r="K630" i="1"/>
  <c r="I431" i="1"/>
  <c r="J431" i="1" s="1"/>
  <c r="I630" i="1"/>
  <c r="J630" i="1" s="1"/>
  <c r="AS428" i="1"/>
  <c r="P429" i="1"/>
  <c r="P628" i="1"/>
  <c r="M629" i="1"/>
  <c r="AP629" i="1" s="1"/>
  <c r="N629" i="1"/>
  <c r="AQ629" i="1" s="1"/>
  <c r="O629" i="1"/>
  <c r="AR629" i="1" s="1"/>
  <c r="L629" i="1"/>
  <c r="AO629" i="1" s="1"/>
  <c r="Z432" i="1"/>
  <c r="Y433" i="1"/>
  <c r="L430" i="1"/>
  <c r="AO430" i="1" s="1"/>
  <c r="O430" i="1"/>
  <c r="AR430" i="1" s="1"/>
  <c r="M430" i="1"/>
  <c r="AP430" i="1" s="1"/>
  <c r="N430" i="1"/>
  <c r="AQ430" i="1" s="1"/>
  <c r="Y632" i="1"/>
  <c r="Z631" i="1"/>
  <c r="R3608" i="1"/>
  <c r="V3608" i="1"/>
  <c r="S3608" i="1"/>
  <c r="E3608" i="1"/>
  <c r="F3608" i="1"/>
  <c r="U3608" i="1"/>
  <c r="T3608" i="1"/>
  <c r="T5244" i="1"/>
  <c r="U5244" i="1"/>
  <c r="E5244" i="1"/>
  <c r="V5244" i="1"/>
  <c r="F5244" i="1"/>
  <c r="S5244" i="1"/>
  <c r="R5244" i="1"/>
  <c r="R3409" i="1"/>
  <c r="V3409" i="1"/>
  <c r="F3409" i="1"/>
  <c r="T3409" i="1"/>
  <c r="S3409" i="1"/>
  <c r="U3409" i="1"/>
  <c r="E3409" i="1"/>
  <c r="U2616" i="1"/>
  <c r="E2616" i="1"/>
  <c r="T2616" i="1"/>
  <c r="S2616" i="1"/>
  <c r="F2616" i="1"/>
  <c r="R2616" i="1"/>
  <c r="V2616" i="1"/>
  <c r="V2417" i="1"/>
  <c r="F2417" i="1"/>
  <c r="U2417" i="1"/>
  <c r="E2417" i="1"/>
  <c r="S2417" i="1"/>
  <c r="T2417" i="1"/>
  <c r="R2417" i="1"/>
  <c r="V5592" i="1"/>
  <c r="U5592" i="1"/>
  <c r="E5592" i="1"/>
  <c r="F5592" i="1"/>
  <c r="T5592" i="1"/>
  <c r="S5592" i="1"/>
  <c r="R5592" i="1"/>
  <c r="E4600" i="1"/>
  <c r="S4600" i="1"/>
  <c r="R4600" i="1"/>
  <c r="U4600" i="1"/>
  <c r="F4600" i="1"/>
  <c r="T4600" i="1"/>
  <c r="V4600" i="1"/>
  <c r="V4401" i="1"/>
  <c r="T4401" i="1"/>
  <c r="R4401" i="1"/>
  <c r="E4401" i="1"/>
  <c r="U4401" i="1"/>
  <c r="F4401" i="1"/>
  <c r="S4401" i="1"/>
  <c r="U5393" i="1"/>
  <c r="F5393" i="1"/>
  <c r="S5393" i="1"/>
  <c r="E5393" i="1"/>
  <c r="V5393" i="1"/>
  <c r="R5393" i="1"/>
  <c r="T5393" i="1"/>
  <c r="F1425" i="1"/>
  <c r="R1425" i="1"/>
  <c r="U1425" i="1"/>
  <c r="E1425" i="1"/>
  <c r="S1425" i="1"/>
  <c r="T1425" i="1"/>
  <c r="V1425" i="1"/>
  <c r="T1624" i="1"/>
  <c r="V1624" i="1"/>
  <c r="R1624" i="1"/>
  <c r="F1624" i="1"/>
  <c r="E1624" i="1"/>
  <c r="S1624" i="1"/>
  <c r="U1624" i="1"/>
  <c r="V631" i="1"/>
  <c r="S631" i="1"/>
  <c r="R631" i="1"/>
  <c r="U631" i="1"/>
  <c r="T631" i="1"/>
  <c r="F631" i="1"/>
  <c r="E631" i="1"/>
  <c r="V432" i="1"/>
  <c r="U432" i="1"/>
  <c r="T432" i="1"/>
  <c r="S432" i="1"/>
  <c r="R432" i="1"/>
  <c r="F432" i="1"/>
  <c r="E432" i="1"/>
  <c r="B432" i="4" l="1"/>
  <c r="B631" i="4"/>
  <c r="A262" i="1"/>
  <c r="AM261" i="1"/>
  <c r="I5393" i="1"/>
  <c r="K5393" i="1"/>
  <c r="K4401" i="1"/>
  <c r="I4401" i="1"/>
  <c r="K4600" i="1"/>
  <c r="I4600" i="1"/>
  <c r="I5592" i="1"/>
  <c r="K5592" i="1"/>
  <c r="K2417" i="1"/>
  <c r="I2417" i="1"/>
  <c r="K2616" i="1"/>
  <c r="I2616" i="1"/>
  <c r="K3409" i="1"/>
  <c r="I3409" i="1"/>
  <c r="I5244" i="1"/>
  <c r="K5244" i="1"/>
  <c r="K3608" i="1"/>
  <c r="I3608" i="1"/>
  <c r="P2415" i="1"/>
  <c r="AN2415" i="1"/>
  <c r="Z5245" i="1"/>
  <c r="Y5246" i="1"/>
  <c r="Y5594" i="1"/>
  <c r="Z5593" i="1"/>
  <c r="Q5390" i="1"/>
  <c r="AS5390" i="1"/>
  <c r="AS4398" i="1"/>
  <c r="Q4398" i="1"/>
  <c r="M2615" i="1"/>
  <c r="AP2615" i="1" s="1"/>
  <c r="L2615" i="1"/>
  <c r="AO2615" i="1" s="1"/>
  <c r="J2615" i="1"/>
  <c r="O2615" i="1"/>
  <c r="AR2615" i="1" s="1"/>
  <c r="N2615" i="1"/>
  <c r="AQ2615" i="1" s="1"/>
  <c r="AN4598" i="1"/>
  <c r="P4598" i="1"/>
  <c r="P3407" i="1"/>
  <c r="AN3407" i="1"/>
  <c r="Y4403" i="1"/>
  <c r="Z4402" i="1"/>
  <c r="Q3605" i="1"/>
  <c r="AS3605" i="1"/>
  <c r="AN3606" i="1"/>
  <c r="P3606" i="1"/>
  <c r="O3408" i="1"/>
  <c r="AR3408" i="1" s="1"/>
  <c r="M3408" i="1"/>
  <c r="AP3408" i="1" s="1"/>
  <c r="L3408" i="1"/>
  <c r="AO3408" i="1" s="1"/>
  <c r="J3408" i="1"/>
  <c r="N3408" i="1"/>
  <c r="AQ3408" i="1" s="1"/>
  <c r="Q4597" i="1"/>
  <c r="AS4597" i="1"/>
  <c r="P5590" i="1"/>
  <c r="AN5590" i="1"/>
  <c r="AS3406" i="1"/>
  <c r="Q3406" i="1"/>
  <c r="P4250" i="1"/>
  <c r="AN4250" i="1"/>
  <c r="P5391" i="1"/>
  <c r="AN5391" i="1"/>
  <c r="O5243" i="1"/>
  <c r="AR5243" i="1" s="1"/>
  <c r="M5243" i="1"/>
  <c r="AP5243" i="1" s="1"/>
  <c r="N5243" i="1"/>
  <c r="AQ5243" i="1" s="1"/>
  <c r="L5243" i="1"/>
  <c r="AO5243" i="1" s="1"/>
  <c r="J5243" i="1"/>
  <c r="A5186" i="1"/>
  <c r="AM5185" i="1"/>
  <c r="O4251" i="1"/>
  <c r="AR4251" i="1" s="1"/>
  <c r="M4251" i="1"/>
  <c r="AP4251" i="1" s="1"/>
  <c r="N4251" i="1"/>
  <c r="AQ4251" i="1" s="1"/>
  <c r="J4251" i="1"/>
  <c r="L4251" i="1"/>
  <c r="AO4251" i="1" s="1"/>
  <c r="Q4249" i="1"/>
  <c r="AS4249" i="1"/>
  <c r="P4399" i="1"/>
  <c r="AN4399" i="1"/>
  <c r="A2186" i="1"/>
  <c r="AM2185" i="1"/>
  <c r="Y2419" i="1"/>
  <c r="Z2418" i="1"/>
  <c r="Z3410" i="1"/>
  <c r="Y3411" i="1"/>
  <c r="Z2617" i="1"/>
  <c r="Y2618" i="1"/>
  <c r="A4186" i="1"/>
  <c r="AM4185" i="1"/>
  <c r="A3186" i="1"/>
  <c r="AM3185" i="1"/>
  <c r="O4400" i="1"/>
  <c r="AR4400" i="1" s="1"/>
  <c r="M4400" i="1"/>
  <c r="AP4400" i="1" s="1"/>
  <c r="J4400" i="1"/>
  <c r="L4400" i="1"/>
  <c r="AO4400" i="1" s="1"/>
  <c r="N4400" i="1"/>
  <c r="AQ4400" i="1" s="1"/>
  <c r="Q2613" i="1"/>
  <c r="AS2613" i="1"/>
  <c r="AS5241" i="1"/>
  <c r="Q5241" i="1"/>
  <c r="AN5242" i="1"/>
  <c r="P5242" i="1"/>
  <c r="AS2414" i="1"/>
  <c r="Q2414" i="1"/>
  <c r="M2416" i="1"/>
  <c r="AP2416" i="1" s="1"/>
  <c r="L2416" i="1"/>
  <c r="AO2416" i="1" s="1"/>
  <c r="J2416" i="1"/>
  <c r="O2416" i="1"/>
  <c r="AR2416" i="1" s="1"/>
  <c r="N2416" i="1"/>
  <c r="AQ2416" i="1" s="1"/>
  <c r="J5591" i="1"/>
  <c r="O5591" i="1"/>
  <c r="AR5591" i="1" s="1"/>
  <c r="M5591" i="1"/>
  <c r="AP5591" i="1" s="1"/>
  <c r="N5591" i="1"/>
  <c r="AQ5591" i="1" s="1"/>
  <c r="L5591" i="1"/>
  <c r="AO5591" i="1" s="1"/>
  <c r="Q5589" i="1"/>
  <c r="AS5589" i="1"/>
  <c r="Y5395" i="1"/>
  <c r="Z5394" i="1"/>
  <c r="A1186" i="1"/>
  <c r="AM1185" i="1"/>
  <c r="Z3609" i="1"/>
  <c r="Y3610" i="1"/>
  <c r="P2614" i="1"/>
  <c r="AN2614" i="1"/>
  <c r="Z4601" i="1"/>
  <c r="Y4602" i="1"/>
  <c r="O4599" i="1"/>
  <c r="AR4599" i="1" s="1"/>
  <c r="N4599" i="1"/>
  <c r="AQ4599" i="1" s="1"/>
  <c r="M4599" i="1"/>
  <c r="AP4599" i="1" s="1"/>
  <c r="J4599" i="1"/>
  <c r="L4599" i="1"/>
  <c r="AO4599" i="1" s="1"/>
  <c r="M5392" i="1"/>
  <c r="AP5392" i="1" s="1"/>
  <c r="L5392" i="1"/>
  <c r="AO5392" i="1" s="1"/>
  <c r="O5392" i="1"/>
  <c r="AR5392" i="1" s="1"/>
  <c r="J5392" i="1"/>
  <c r="N5392" i="1"/>
  <c r="AQ5392" i="1" s="1"/>
  <c r="N3607" i="1"/>
  <c r="AQ3607" i="1" s="1"/>
  <c r="L3607" i="1"/>
  <c r="AO3607" i="1" s="1"/>
  <c r="J3607" i="1"/>
  <c r="O3607" i="1"/>
  <c r="AR3607" i="1" s="1"/>
  <c r="M3607" i="1"/>
  <c r="AP3607" i="1" s="1"/>
  <c r="I1624" i="1"/>
  <c r="K1624" i="1"/>
  <c r="K1425" i="1"/>
  <c r="I1425" i="1"/>
  <c r="AN1622" i="1"/>
  <c r="P1622" i="1"/>
  <c r="Q1621" i="1"/>
  <c r="AS1621" i="1"/>
  <c r="Q1422" i="1"/>
  <c r="AS1422" i="1"/>
  <c r="AN1423" i="1"/>
  <c r="P1423" i="1"/>
  <c r="Y1626" i="1"/>
  <c r="Z1625" i="1"/>
  <c r="M1623" i="1"/>
  <c r="AP1623" i="1" s="1"/>
  <c r="L1623" i="1"/>
  <c r="AO1623" i="1" s="1"/>
  <c r="N1623" i="1"/>
  <c r="AQ1623" i="1" s="1"/>
  <c r="J1623" i="1"/>
  <c r="O1623" i="1"/>
  <c r="AR1623" i="1" s="1"/>
  <c r="Z1426" i="1"/>
  <c r="Y1427" i="1"/>
  <c r="N1424" i="1"/>
  <c r="AQ1424" i="1" s="1"/>
  <c r="M1424" i="1"/>
  <c r="AP1424" i="1" s="1"/>
  <c r="L1424" i="1"/>
  <c r="AO1424" i="1" s="1"/>
  <c r="J1424" i="1"/>
  <c r="O1424" i="1"/>
  <c r="AR1424" i="1" s="1"/>
  <c r="AS429" i="1"/>
  <c r="AN630" i="1"/>
  <c r="AN431" i="1"/>
  <c r="Q628" i="1"/>
  <c r="Q429" i="1"/>
  <c r="K432" i="1"/>
  <c r="K631" i="1"/>
  <c r="I432" i="1"/>
  <c r="J432" i="1" s="1"/>
  <c r="I631" i="1"/>
  <c r="J631" i="1" s="1"/>
  <c r="AS628" i="1"/>
  <c r="P629" i="1"/>
  <c r="P430" i="1"/>
  <c r="Z632" i="1"/>
  <c r="Y633" i="1"/>
  <c r="N630" i="1"/>
  <c r="AQ630" i="1" s="1"/>
  <c r="M630" i="1"/>
  <c r="AP630" i="1" s="1"/>
  <c r="O630" i="1"/>
  <c r="AR630" i="1" s="1"/>
  <c r="L630" i="1"/>
  <c r="AO630" i="1" s="1"/>
  <c r="O431" i="1"/>
  <c r="AR431" i="1" s="1"/>
  <c r="L431" i="1"/>
  <c r="AO431" i="1" s="1"/>
  <c r="M431" i="1"/>
  <c r="AP431" i="1" s="1"/>
  <c r="N431" i="1"/>
  <c r="AQ431" i="1" s="1"/>
  <c r="Z433" i="1"/>
  <c r="Y434" i="1"/>
  <c r="V4402" i="1"/>
  <c r="S4402" i="1"/>
  <c r="E4402" i="1"/>
  <c r="T4402" i="1"/>
  <c r="U4402" i="1"/>
  <c r="F4402" i="1"/>
  <c r="R4402" i="1"/>
  <c r="R5593" i="1"/>
  <c r="F5593" i="1"/>
  <c r="E5593" i="1"/>
  <c r="V5593" i="1"/>
  <c r="S5593" i="1"/>
  <c r="U5593" i="1"/>
  <c r="T5593" i="1"/>
  <c r="S3609" i="1"/>
  <c r="E3609" i="1"/>
  <c r="F3609" i="1"/>
  <c r="V3609" i="1"/>
  <c r="T3609" i="1"/>
  <c r="U3609" i="1"/>
  <c r="R3609" i="1"/>
  <c r="R2617" i="1"/>
  <c r="S2617" i="1"/>
  <c r="U2617" i="1"/>
  <c r="E2617" i="1"/>
  <c r="V2617" i="1"/>
  <c r="T2617" i="1"/>
  <c r="F2617" i="1"/>
  <c r="R5245" i="1"/>
  <c r="S5245" i="1"/>
  <c r="V5245" i="1"/>
  <c r="F5245" i="1"/>
  <c r="T5245" i="1"/>
  <c r="E5245" i="1"/>
  <c r="U5245" i="1"/>
  <c r="T5394" i="1"/>
  <c r="V5394" i="1"/>
  <c r="S5394" i="1"/>
  <c r="F5394" i="1"/>
  <c r="R5394" i="1"/>
  <c r="U5394" i="1"/>
  <c r="E5394" i="1"/>
  <c r="R4601" i="1"/>
  <c r="T4601" i="1"/>
  <c r="V4601" i="1"/>
  <c r="E4601" i="1"/>
  <c r="U4601" i="1"/>
  <c r="S4601" i="1"/>
  <c r="F4601" i="1"/>
  <c r="E3410" i="1"/>
  <c r="T3410" i="1"/>
  <c r="S3410" i="1"/>
  <c r="R3410" i="1"/>
  <c r="U3410" i="1"/>
  <c r="V3410" i="1"/>
  <c r="F3410" i="1"/>
  <c r="V2418" i="1"/>
  <c r="F2418" i="1"/>
  <c r="S2418" i="1"/>
  <c r="R2418" i="1"/>
  <c r="E2418" i="1"/>
  <c r="T2418" i="1"/>
  <c r="U2418" i="1"/>
  <c r="E1426" i="1"/>
  <c r="T1426" i="1"/>
  <c r="S1426" i="1"/>
  <c r="U1426" i="1"/>
  <c r="F1426" i="1"/>
  <c r="V1426" i="1"/>
  <c r="R1426" i="1"/>
  <c r="S1625" i="1"/>
  <c r="R1625" i="1"/>
  <c r="E1625" i="1"/>
  <c r="F1625" i="1"/>
  <c r="T1625" i="1"/>
  <c r="V1625" i="1"/>
  <c r="U1625" i="1"/>
  <c r="S632" i="1"/>
  <c r="R632" i="1"/>
  <c r="V632" i="1"/>
  <c r="U632" i="1"/>
  <c r="T632" i="1"/>
  <c r="F632" i="1"/>
  <c r="E632" i="1"/>
  <c r="R433" i="1"/>
  <c r="V433" i="1"/>
  <c r="T433" i="1"/>
  <c r="U433" i="1"/>
  <c r="S433" i="1"/>
  <c r="F433" i="1"/>
  <c r="E433" i="1"/>
  <c r="B433" i="4" l="1"/>
  <c r="B632" i="4"/>
  <c r="A263" i="1"/>
  <c r="AM262" i="1"/>
  <c r="K2418" i="1"/>
  <c r="I2418" i="1"/>
  <c r="K3410" i="1"/>
  <c r="I3410" i="1"/>
  <c r="I4601" i="1"/>
  <c r="K4601" i="1"/>
  <c r="K5394" i="1"/>
  <c r="I5394" i="1"/>
  <c r="K5245" i="1"/>
  <c r="I5245" i="1"/>
  <c r="K2617" i="1"/>
  <c r="I2617" i="1"/>
  <c r="K3609" i="1"/>
  <c r="I3609" i="1"/>
  <c r="I5593" i="1"/>
  <c r="K5593" i="1"/>
  <c r="K4402" i="1"/>
  <c r="I4402" i="1"/>
  <c r="P2615" i="1"/>
  <c r="AN2615" i="1"/>
  <c r="Z5594" i="1"/>
  <c r="Y5595" i="1"/>
  <c r="Y4603" i="1"/>
  <c r="Z4602" i="1"/>
  <c r="A5187" i="1"/>
  <c r="AM5186" i="1"/>
  <c r="Q5590" i="1"/>
  <c r="AS5590" i="1"/>
  <c r="Y4404" i="1"/>
  <c r="Z4403" i="1"/>
  <c r="N5244" i="1"/>
  <c r="AQ5244" i="1" s="1"/>
  <c r="M5244" i="1"/>
  <c r="AP5244" i="1" s="1"/>
  <c r="J5244" i="1"/>
  <c r="L5244" i="1"/>
  <c r="AO5244" i="1" s="1"/>
  <c r="O5244" i="1"/>
  <c r="AR5244" i="1" s="1"/>
  <c r="L5592" i="1"/>
  <c r="AO5592" i="1" s="1"/>
  <c r="M5592" i="1"/>
  <c r="AP5592" i="1" s="1"/>
  <c r="J5592" i="1"/>
  <c r="N5592" i="1"/>
  <c r="AQ5592" i="1" s="1"/>
  <c r="O5592" i="1"/>
  <c r="AR5592" i="1" s="1"/>
  <c r="A3187" i="1"/>
  <c r="AM3186" i="1"/>
  <c r="A1187" i="1"/>
  <c r="AM1186" i="1"/>
  <c r="A4187" i="1"/>
  <c r="AM4186" i="1"/>
  <c r="Z2419" i="1"/>
  <c r="Y2420" i="1"/>
  <c r="AS5391" i="1"/>
  <c r="Q5391" i="1"/>
  <c r="Y5247" i="1"/>
  <c r="Z5246" i="1"/>
  <c r="M3409" i="1"/>
  <c r="AP3409" i="1" s="1"/>
  <c r="L3409" i="1"/>
  <c r="AO3409" i="1" s="1"/>
  <c r="J3409" i="1"/>
  <c r="N3409" i="1"/>
  <c r="AQ3409" i="1" s="1"/>
  <c r="O3409" i="1"/>
  <c r="AR3409" i="1" s="1"/>
  <c r="O4600" i="1"/>
  <c r="AR4600" i="1" s="1"/>
  <c r="N4600" i="1"/>
  <c r="AQ4600" i="1" s="1"/>
  <c r="J4600" i="1"/>
  <c r="M4600" i="1"/>
  <c r="AP4600" i="1" s="1"/>
  <c r="L4600" i="1"/>
  <c r="AO4600" i="1" s="1"/>
  <c r="P5392" i="1"/>
  <c r="AN5392" i="1"/>
  <c r="AN3607" i="1"/>
  <c r="P3607" i="1"/>
  <c r="AN5591" i="1"/>
  <c r="P5591" i="1"/>
  <c r="Q3606" i="1"/>
  <c r="AS3606" i="1"/>
  <c r="Q3407" i="1"/>
  <c r="AS3407" i="1"/>
  <c r="P5243" i="1"/>
  <c r="AN5243" i="1"/>
  <c r="AS4598" i="1"/>
  <c r="Q4598" i="1"/>
  <c r="M2616" i="1"/>
  <c r="AP2616" i="1" s="1"/>
  <c r="L2616" i="1"/>
  <c r="AO2616" i="1" s="1"/>
  <c r="J2616" i="1"/>
  <c r="O2616" i="1"/>
  <c r="AR2616" i="1" s="1"/>
  <c r="N2616" i="1"/>
  <c r="AQ2616" i="1" s="1"/>
  <c r="M4401" i="1"/>
  <c r="AP4401" i="1" s="1"/>
  <c r="L4401" i="1"/>
  <c r="AO4401" i="1" s="1"/>
  <c r="J4401" i="1"/>
  <c r="O4401" i="1"/>
  <c r="AR4401" i="1" s="1"/>
  <c r="N4401" i="1"/>
  <c r="AQ4401" i="1" s="1"/>
  <c r="Y2619" i="1"/>
  <c r="Z2618" i="1"/>
  <c r="P4251" i="1"/>
  <c r="AN4251" i="1"/>
  <c r="P4599" i="1"/>
  <c r="AN4599" i="1"/>
  <c r="AS2614" i="1"/>
  <c r="Q2614" i="1"/>
  <c r="AS5242" i="1"/>
  <c r="Q5242" i="1"/>
  <c r="P4400" i="1"/>
  <c r="AN4400" i="1"/>
  <c r="Y3611" i="1"/>
  <c r="Z3610" i="1"/>
  <c r="A2187" i="1"/>
  <c r="AM2186" i="1"/>
  <c r="Q4250" i="1"/>
  <c r="AS4250" i="1"/>
  <c r="P3408" i="1"/>
  <c r="AN3408" i="1"/>
  <c r="AS2415" i="1"/>
  <c r="Q2415" i="1"/>
  <c r="Z5395" i="1"/>
  <c r="Y5396" i="1"/>
  <c r="AN2416" i="1"/>
  <c r="P2416" i="1"/>
  <c r="Z3411" i="1"/>
  <c r="Y3412" i="1"/>
  <c r="N3608" i="1"/>
  <c r="AQ3608" i="1" s="1"/>
  <c r="L3608" i="1"/>
  <c r="AO3608" i="1" s="1"/>
  <c r="J3608" i="1"/>
  <c r="O3608" i="1"/>
  <c r="AR3608" i="1" s="1"/>
  <c r="M3608" i="1"/>
  <c r="AP3608" i="1" s="1"/>
  <c r="O2417" i="1"/>
  <c r="AR2417" i="1" s="1"/>
  <c r="N2417" i="1"/>
  <c r="AQ2417" i="1" s="1"/>
  <c r="M2417" i="1"/>
  <c r="AP2417" i="1" s="1"/>
  <c r="L2417" i="1"/>
  <c r="AO2417" i="1" s="1"/>
  <c r="J2417" i="1"/>
  <c r="Q4399" i="1"/>
  <c r="AS4399" i="1"/>
  <c r="J5393" i="1"/>
  <c r="O5393" i="1"/>
  <c r="AR5393" i="1" s="1"/>
  <c r="M5393" i="1"/>
  <c r="AP5393" i="1" s="1"/>
  <c r="L5393" i="1"/>
  <c r="AO5393" i="1" s="1"/>
  <c r="N5393" i="1"/>
  <c r="AQ5393" i="1" s="1"/>
  <c r="K1625" i="1"/>
  <c r="I1625" i="1"/>
  <c r="K1426" i="1"/>
  <c r="I1426" i="1"/>
  <c r="Y1428" i="1"/>
  <c r="Z1427" i="1"/>
  <c r="Q1622" i="1"/>
  <c r="AS1622" i="1"/>
  <c r="Y1627" i="1"/>
  <c r="Z1626" i="1"/>
  <c r="Q1423" i="1"/>
  <c r="AS1423" i="1"/>
  <c r="O1425" i="1"/>
  <c r="AR1425" i="1" s="1"/>
  <c r="N1425" i="1"/>
  <c r="AQ1425" i="1" s="1"/>
  <c r="M1425" i="1"/>
  <c r="AP1425" i="1" s="1"/>
  <c r="L1425" i="1"/>
  <c r="AO1425" i="1" s="1"/>
  <c r="J1425" i="1"/>
  <c r="AN1424" i="1"/>
  <c r="P1424" i="1"/>
  <c r="AN1623" i="1"/>
  <c r="P1623" i="1"/>
  <c r="O1624" i="1"/>
  <c r="AR1624" i="1" s="1"/>
  <c r="M1624" i="1"/>
  <c r="AP1624" i="1" s="1"/>
  <c r="J1624" i="1"/>
  <c r="N1624" i="1"/>
  <c r="AQ1624" i="1" s="1"/>
  <c r="L1624" i="1"/>
  <c r="AO1624" i="1" s="1"/>
  <c r="Q430" i="1"/>
  <c r="Q629" i="1"/>
  <c r="AN631" i="1"/>
  <c r="AN432" i="1"/>
  <c r="AS629" i="1"/>
  <c r="K433" i="1"/>
  <c r="K632" i="1"/>
  <c r="I433" i="1"/>
  <c r="J433" i="1" s="1"/>
  <c r="I632" i="1"/>
  <c r="J632" i="1" s="1"/>
  <c r="AS430" i="1"/>
  <c r="P431" i="1"/>
  <c r="P630" i="1"/>
  <c r="N631" i="1"/>
  <c r="AQ631" i="1" s="1"/>
  <c r="O631" i="1"/>
  <c r="AR631" i="1" s="1"/>
  <c r="M631" i="1"/>
  <c r="AP631" i="1" s="1"/>
  <c r="L631" i="1"/>
  <c r="AO631" i="1" s="1"/>
  <c r="Y634" i="1"/>
  <c r="Z633" i="1"/>
  <c r="M432" i="1"/>
  <c r="AP432" i="1" s="1"/>
  <c r="L432" i="1"/>
  <c r="AO432" i="1" s="1"/>
  <c r="O432" i="1"/>
  <c r="AR432" i="1" s="1"/>
  <c r="N432" i="1"/>
  <c r="AQ432" i="1" s="1"/>
  <c r="Z434" i="1"/>
  <c r="Y435" i="1"/>
  <c r="R2419" i="1"/>
  <c r="E2419" i="1"/>
  <c r="V2419" i="1"/>
  <c r="U2419" i="1"/>
  <c r="S2419" i="1"/>
  <c r="T2419" i="1"/>
  <c r="F2419" i="1"/>
  <c r="R4602" i="1"/>
  <c r="F4602" i="1"/>
  <c r="U4602" i="1"/>
  <c r="E4602" i="1"/>
  <c r="S4602" i="1"/>
  <c r="T4602" i="1"/>
  <c r="V4602" i="1"/>
  <c r="R5246" i="1"/>
  <c r="V5246" i="1"/>
  <c r="E5246" i="1"/>
  <c r="T5246" i="1"/>
  <c r="S5246" i="1"/>
  <c r="F5246" i="1"/>
  <c r="U5246" i="1"/>
  <c r="V3411" i="1"/>
  <c r="U3411" i="1"/>
  <c r="E3411" i="1"/>
  <c r="F3411" i="1"/>
  <c r="T3411" i="1"/>
  <c r="R3411" i="1"/>
  <c r="S3411" i="1"/>
  <c r="T5594" i="1"/>
  <c r="U5594" i="1"/>
  <c r="S5594" i="1"/>
  <c r="R5594" i="1"/>
  <c r="V5594" i="1"/>
  <c r="E5594" i="1"/>
  <c r="F5594" i="1"/>
  <c r="U3610" i="1"/>
  <c r="S3610" i="1"/>
  <c r="R3610" i="1"/>
  <c r="V3610" i="1"/>
  <c r="T3610" i="1"/>
  <c r="F3610" i="1"/>
  <c r="E3610" i="1"/>
  <c r="V4403" i="1"/>
  <c r="T4403" i="1"/>
  <c r="S4403" i="1"/>
  <c r="R4403" i="1"/>
  <c r="U4403" i="1"/>
  <c r="F4403" i="1"/>
  <c r="E4403" i="1"/>
  <c r="R5395" i="1"/>
  <c r="U5395" i="1"/>
  <c r="V5395" i="1"/>
  <c r="T5395" i="1"/>
  <c r="E5395" i="1"/>
  <c r="S5395" i="1"/>
  <c r="F5395" i="1"/>
  <c r="S2618" i="1"/>
  <c r="V2618" i="1"/>
  <c r="F2618" i="1"/>
  <c r="T2618" i="1"/>
  <c r="U2618" i="1"/>
  <c r="E2618" i="1"/>
  <c r="R2618" i="1"/>
  <c r="T1626" i="1"/>
  <c r="E1626" i="1"/>
  <c r="S1626" i="1"/>
  <c r="U1626" i="1"/>
  <c r="V1626" i="1"/>
  <c r="R1626" i="1"/>
  <c r="F1626" i="1"/>
  <c r="E1427" i="1"/>
  <c r="S1427" i="1"/>
  <c r="U1427" i="1"/>
  <c r="T1427" i="1"/>
  <c r="V1427" i="1"/>
  <c r="R1427" i="1"/>
  <c r="F1427" i="1"/>
  <c r="V633" i="1"/>
  <c r="U633" i="1"/>
  <c r="T633" i="1"/>
  <c r="S633" i="1"/>
  <c r="R633" i="1"/>
  <c r="F633" i="1"/>
  <c r="E633" i="1"/>
  <c r="U434" i="1"/>
  <c r="T434" i="1"/>
  <c r="S434" i="1"/>
  <c r="R434" i="1"/>
  <c r="V434" i="1"/>
  <c r="F434" i="1"/>
  <c r="E434" i="1"/>
  <c r="B434" i="4" l="1"/>
  <c r="B633" i="4"/>
  <c r="A264" i="1"/>
  <c r="AM263" i="1"/>
  <c r="K2618" i="1"/>
  <c r="I2618" i="1"/>
  <c r="I5395" i="1"/>
  <c r="K5395" i="1"/>
  <c r="K4403" i="1"/>
  <c r="I4403" i="1"/>
  <c r="K3610" i="1"/>
  <c r="I3610" i="1"/>
  <c r="K5594" i="1"/>
  <c r="I5594" i="1"/>
  <c r="K3411" i="1"/>
  <c r="I3411" i="1"/>
  <c r="I5246" i="1"/>
  <c r="K5246" i="1"/>
  <c r="I4602" i="1"/>
  <c r="K4602" i="1"/>
  <c r="K2419" i="1"/>
  <c r="I2419" i="1"/>
  <c r="A4188" i="1"/>
  <c r="AM4187" i="1"/>
  <c r="AN5592" i="1"/>
  <c r="P5592" i="1"/>
  <c r="Y5596" i="1"/>
  <c r="Z5595" i="1"/>
  <c r="L5394" i="1"/>
  <c r="AO5394" i="1" s="1"/>
  <c r="J5394" i="1"/>
  <c r="O5394" i="1"/>
  <c r="AR5394" i="1" s="1"/>
  <c r="N5394" i="1"/>
  <c r="AQ5394" i="1" s="1"/>
  <c r="M5394" i="1"/>
  <c r="AP5394" i="1" s="1"/>
  <c r="P3608" i="1"/>
  <c r="AN3608" i="1"/>
  <c r="AS5243" i="1"/>
  <c r="Q5243" i="1"/>
  <c r="Q3607" i="1"/>
  <c r="AS3607" i="1"/>
  <c r="Z5247" i="1"/>
  <c r="Y5248" i="1"/>
  <c r="P2417" i="1"/>
  <c r="AN2417" i="1"/>
  <c r="Z2619" i="1"/>
  <c r="Y2620" i="1"/>
  <c r="A2188" i="1"/>
  <c r="AM2187" i="1"/>
  <c r="N5593" i="1"/>
  <c r="AQ5593" i="1" s="1"/>
  <c r="M5593" i="1"/>
  <c r="AP5593" i="1" s="1"/>
  <c r="L5593" i="1"/>
  <c r="AO5593" i="1" s="1"/>
  <c r="J5593" i="1"/>
  <c r="O5593" i="1"/>
  <c r="AR5593" i="1" s="1"/>
  <c r="AN2616" i="1"/>
  <c r="P2616" i="1"/>
  <c r="Y3413" i="1"/>
  <c r="Z3412" i="1"/>
  <c r="Q5392" i="1"/>
  <c r="AS5392" i="1"/>
  <c r="P3409" i="1"/>
  <c r="AN3409" i="1"/>
  <c r="A1188" i="1"/>
  <c r="AM1187" i="1"/>
  <c r="Y4405" i="1"/>
  <c r="Z4404" i="1"/>
  <c r="J3609" i="1"/>
  <c r="N3609" i="1"/>
  <c r="AQ3609" i="1" s="1"/>
  <c r="O3609" i="1"/>
  <c r="AR3609" i="1" s="1"/>
  <c r="M3609" i="1"/>
  <c r="AP3609" i="1" s="1"/>
  <c r="L3609" i="1"/>
  <c r="AO3609" i="1" s="1"/>
  <c r="AN5393" i="1"/>
  <c r="P5393" i="1"/>
  <c r="AS4599" i="1"/>
  <c r="Q4599" i="1"/>
  <c r="AN4401" i="1"/>
  <c r="P4401" i="1"/>
  <c r="Z2420" i="1"/>
  <c r="Y2421" i="1"/>
  <c r="A3188" i="1"/>
  <c r="AM3187" i="1"/>
  <c r="Q2416" i="1"/>
  <c r="AS2416" i="1"/>
  <c r="AS3408" i="1"/>
  <c r="Q3408" i="1"/>
  <c r="Q5591" i="1"/>
  <c r="AS5591" i="1"/>
  <c r="AN4600" i="1"/>
  <c r="P4600" i="1"/>
  <c r="Z5396" i="1"/>
  <c r="Y5397" i="1"/>
  <c r="Y3612" i="1"/>
  <c r="Z3611" i="1"/>
  <c r="A5188" i="1"/>
  <c r="AM5187" i="1"/>
  <c r="N4601" i="1"/>
  <c r="AQ4601" i="1" s="1"/>
  <c r="O4601" i="1"/>
  <c r="AR4601" i="1" s="1"/>
  <c r="J4601" i="1"/>
  <c r="M4601" i="1"/>
  <c r="AP4601" i="1" s="1"/>
  <c r="L4601" i="1"/>
  <c r="AO4601" i="1" s="1"/>
  <c r="Q2615" i="1"/>
  <c r="AS2615" i="1"/>
  <c r="O2617" i="1"/>
  <c r="AR2617" i="1" s="1"/>
  <c r="M2617" i="1"/>
  <c r="AP2617" i="1" s="1"/>
  <c r="N2617" i="1"/>
  <c r="AQ2617" i="1" s="1"/>
  <c r="J2617" i="1"/>
  <c r="L2617" i="1"/>
  <c r="AO2617" i="1" s="1"/>
  <c r="N3410" i="1"/>
  <c r="AQ3410" i="1" s="1"/>
  <c r="M3410" i="1"/>
  <c r="AP3410" i="1" s="1"/>
  <c r="L3410" i="1"/>
  <c r="AO3410" i="1" s="1"/>
  <c r="O3410" i="1"/>
  <c r="AR3410" i="1" s="1"/>
  <c r="J3410" i="1"/>
  <c r="AN5244" i="1"/>
  <c r="P5244" i="1"/>
  <c r="Q4400" i="1"/>
  <c r="AS4400" i="1"/>
  <c r="AS4251" i="1"/>
  <c r="Q4251" i="1"/>
  <c r="Z4603" i="1"/>
  <c r="Y4604" i="1"/>
  <c r="L4402" i="1"/>
  <c r="AO4402" i="1" s="1"/>
  <c r="O4402" i="1"/>
  <c r="AR4402" i="1" s="1"/>
  <c r="J4402" i="1"/>
  <c r="M4402" i="1"/>
  <c r="AP4402" i="1" s="1"/>
  <c r="N4402" i="1"/>
  <c r="AQ4402" i="1" s="1"/>
  <c r="J5245" i="1"/>
  <c r="O5245" i="1"/>
  <c r="AR5245" i="1" s="1"/>
  <c r="L5245" i="1"/>
  <c r="AO5245" i="1" s="1"/>
  <c r="M5245" i="1"/>
  <c r="AP5245" i="1" s="1"/>
  <c r="N5245" i="1"/>
  <c r="AQ5245" i="1" s="1"/>
  <c r="L2418" i="1"/>
  <c r="AO2418" i="1" s="1"/>
  <c r="O2418" i="1"/>
  <c r="AR2418" i="1" s="1"/>
  <c r="N2418" i="1"/>
  <c r="AQ2418" i="1" s="1"/>
  <c r="M2418" i="1"/>
  <c r="AP2418" i="1" s="1"/>
  <c r="J2418" i="1"/>
  <c r="K1427" i="1"/>
  <c r="I1427" i="1"/>
  <c r="K1626" i="1"/>
  <c r="I1626" i="1"/>
  <c r="Q1623" i="1"/>
  <c r="AS1623" i="1"/>
  <c r="AS1424" i="1"/>
  <c r="Q1424" i="1"/>
  <c r="Z1428" i="1"/>
  <c r="Y1429" i="1"/>
  <c r="N1426" i="1"/>
  <c r="AQ1426" i="1" s="1"/>
  <c r="M1426" i="1"/>
  <c r="AP1426" i="1" s="1"/>
  <c r="L1426" i="1"/>
  <c r="AO1426" i="1" s="1"/>
  <c r="J1426" i="1"/>
  <c r="O1426" i="1"/>
  <c r="AR1426" i="1" s="1"/>
  <c r="AN1425" i="1"/>
  <c r="P1425" i="1"/>
  <c r="AN1624" i="1"/>
  <c r="P1624" i="1"/>
  <c r="Z1627" i="1"/>
  <c r="Y1628" i="1"/>
  <c r="L1625" i="1"/>
  <c r="AO1625" i="1" s="1"/>
  <c r="O1625" i="1"/>
  <c r="AR1625" i="1" s="1"/>
  <c r="J1625" i="1"/>
  <c r="N1625" i="1"/>
  <c r="AQ1625" i="1" s="1"/>
  <c r="M1625" i="1"/>
  <c r="AP1625" i="1" s="1"/>
  <c r="AN433" i="1"/>
  <c r="AS630" i="1"/>
  <c r="AN632" i="1"/>
  <c r="Q431" i="1"/>
  <c r="AS431" i="1"/>
  <c r="K434" i="1"/>
  <c r="K633" i="1"/>
  <c r="P631" i="1"/>
  <c r="I434" i="1"/>
  <c r="J434" i="1" s="1"/>
  <c r="I633" i="1"/>
  <c r="J633" i="1" s="1"/>
  <c r="Q630" i="1"/>
  <c r="P432" i="1"/>
  <c r="Y635" i="1"/>
  <c r="Z634" i="1"/>
  <c r="N632" i="1"/>
  <c r="AQ632" i="1" s="1"/>
  <c r="L632" i="1"/>
  <c r="AO632" i="1" s="1"/>
  <c r="M632" i="1"/>
  <c r="AP632" i="1" s="1"/>
  <c r="O632" i="1"/>
  <c r="AR632" i="1" s="1"/>
  <c r="N433" i="1"/>
  <c r="AQ433" i="1" s="1"/>
  <c r="M433" i="1"/>
  <c r="AP433" i="1" s="1"/>
  <c r="O433" i="1"/>
  <c r="AR433" i="1" s="1"/>
  <c r="L433" i="1"/>
  <c r="AO433" i="1" s="1"/>
  <c r="Y436" i="1"/>
  <c r="Z435" i="1"/>
  <c r="E2619" i="1"/>
  <c r="F2619" i="1"/>
  <c r="R2619" i="1"/>
  <c r="U2619" i="1"/>
  <c r="V2619" i="1"/>
  <c r="T2619" i="1"/>
  <c r="S2619" i="1"/>
  <c r="S3412" i="1"/>
  <c r="R3412" i="1"/>
  <c r="E3412" i="1"/>
  <c r="T3412" i="1"/>
  <c r="F3412" i="1"/>
  <c r="U3412" i="1"/>
  <c r="V3412" i="1"/>
  <c r="E2420" i="1"/>
  <c r="U2420" i="1"/>
  <c r="R2420" i="1"/>
  <c r="V2420" i="1"/>
  <c r="T2420" i="1"/>
  <c r="F2420" i="1"/>
  <c r="S2420" i="1"/>
  <c r="T5247" i="1"/>
  <c r="U5247" i="1"/>
  <c r="E5247" i="1"/>
  <c r="V5247" i="1"/>
  <c r="F5247" i="1"/>
  <c r="S5247" i="1"/>
  <c r="R5247" i="1"/>
  <c r="E4404" i="1"/>
  <c r="F4404" i="1"/>
  <c r="V4404" i="1"/>
  <c r="T4404" i="1"/>
  <c r="S4404" i="1"/>
  <c r="U4404" i="1"/>
  <c r="R4404" i="1"/>
  <c r="T3611" i="1"/>
  <c r="U3611" i="1"/>
  <c r="F3611" i="1"/>
  <c r="V3611" i="1"/>
  <c r="E3611" i="1"/>
  <c r="S3611" i="1"/>
  <c r="R3611" i="1"/>
  <c r="V4603" i="1"/>
  <c r="F4603" i="1"/>
  <c r="E4603" i="1"/>
  <c r="S4603" i="1"/>
  <c r="U4603" i="1"/>
  <c r="T4603" i="1"/>
  <c r="R4603" i="1"/>
  <c r="V5595" i="1"/>
  <c r="R5595" i="1"/>
  <c r="U5595" i="1"/>
  <c r="E5595" i="1"/>
  <c r="T5595" i="1"/>
  <c r="F5595" i="1"/>
  <c r="S5595" i="1"/>
  <c r="U5396" i="1"/>
  <c r="T5396" i="1"/>
  <c r="R5396" i="1"/>
  <c r="V5396" i="1"/>
  <c r="F5396" i="1"/>
  <c r="E5396" i="1"/>
  <c r="S5396" i="1"/>
  <c r="S1428" i="1"/>
  <c r="R1428" i="1"/>
  <c r="V1428" i="1"/>
  <c r="F1428" i="1"/>
  <c r="U1428" i="1"/>
  <c r="E1428" i="1"/>
  <c r="T1428" i="1"/>
  <c r="T1627" i="1"/>
  <c r="V1627" i="1"/>
  <c r="F1627" i="1"/>
  <c r="R1627" i="1"/>
  <c r="E1627" i="1"/>
  <c r="S1627" i="1"/>
  <c r="U1627" i="1"/>
  <c r="V435" i="1"/>
  <c r="U435" i="1"/>
  <c r="T435" i="1"/>
  <c r="R435" i="1"/>
  <c r="S435" i="1"/>
  <c r="F435" i="1"/>
  <c r="E435" i="1"/>
  <c r="T634" i="1"/>
  <c r="S634" i="1"/>
  <c r="V634" i="1"/>
  <c r="U634" i="1"/>
  <c r="R634" i="1"/>
  <c r="F634" i="1"/>
  <c r="E634" i="1"/>
  <c r="B634" i="4" l="1"/>
  <c r="B435" i="4"/>
  <c r="A265" i="1"/>
  <c r="AM264" i="1"/>
  <c r="I5396" i="1"/>
  <c r="K5396" i="1"/>
  <c r="K5595" i="1"/>
  <c r="I5595" i="1"/>
  <c r="I4603" i="1"/>
  <c r="K4603" i="1"/>
  <c r="K3611" i="1"/>
  <c r="I3611" i="1"/>
  <c r="K4404" i="1"/>
  <c r="I4404" i="1"/>
  <c r="I5247" i="1"/>
  <c r="K5247" i="1"/>
  <c r="K2420" i="1"/>
  <c r="I2420" i="1"/>
  <c r="I3412" i="1"/>
  <c r="K3412" i="1"/>
  <c r="K2619" i="1"/>
  <c r="I2619" i="1"/>
  <c r="Z4604" i="1"/>
  <c r="Y4605" i="1"/>
  <c r="A1189" i="1"/>
  <c r="AM1188" i="1"/>
  <c r="AS2616" i="1"/>
  <c r="Q2616" i="1"/>
  <c r="M3610" i="1"/>
  <c r="AP3610" i="1" s="1"/>
  <c r="O3610" i="1"/>
  <c r="AR3610" i="1" s="1"/>
  <c r="N3610" i="1"/>
  <c r="AQ3610" i="1" s="1"/>
  <c r="L3610" i="1"/>
  <c r="AO3610" i="1" s="1"/>
  <c r="J3610" i="1"/>
  <c r="Q5244" i="1"/>
  <c r="AS5244" i="1"/>
  <c r="A5189" i="1"/>
  <c r="AM5188" i="1"/>
  <c r="AN3609" i="1"/>
  <c r="P3609" i="1"/>
  <c r="J4602" i="1"/>
  <c r="N4602" i="1"/>
  <c r="AQ4602" i="1" s="1"/>
  <c r="M4602" i="1"/>
  <c r="AP4602" i="1" s="1"/>
  <c r="L4602" i="1"/>
  <c r="AO4602" i="1" s="1"/>
  <c r="O4602" i="1"/>
  <c r="AR4602" i="1" s="1"/>
  <c r="Q4600" i="1"/>
  <c r="AS4600" i="1"/>
  <c r="AS3409" i="1"/>
  <c r="Q3409" i="1"/>
  <c r="Q2417" i="1"/>
  <c r="AS2417" i="1"/>
  <c r="A4189" i="1"/>
  <c r="AM4188" i="1"/>
  <c r="O4403" i="1"/>
  <c r="AR4403" i="1" s="1"/>
  <c r="N4403" i="1"/>
  <c r="AQ4403" i="1" s="1"/>
  <c r="L4403" i="1"/>
  <c r="AO4403" i="1" s="1"/>
  <c r="J4403" i="1"/>
  <c r="M4403" i="1"/>
  <c r="AP4403" i="1" s="1"/>
  <c r="AN2418" i="1"/>
  <c r="P2418" i="1"/>
  <c r="P5245" i="1"/>
  <c r="AN5245" i="1"/>
  <c r="A3189" i="1"/>
  <c r="AM3188" i="1"/>
  <c r="Q5393" i="1"/>
  <c r="AS5393" i="1"/>
  <c r="Z5248" i="1"/>
  <c r="Y5249" i="1"/>
  <c r="Q3608" i="1"/>
  <c r="AS3608" i="1"/>
  <c r="Z5596" i="1"/>
  <c r="Y5597" i="1"/>
  <c r="N5246" i="1"/>
  <c r="AQ5246" i="1" s="1"/>
  <c r="L5246" i="1"/>
  <c r="AO5246" i="1" s="1"/>
  <c r="J5246" i="1"/>
  <c r="O5246" i="1"/>
  <c r="AR5246" i="1" s="1"/>
  <c r="M5246" i="1"/>
  <c r="AP5246" i="1" s="1"/>
  <c r="N3411" i="1"/>
  <c r="AQ3411" i="1" s="1"/>
  <c r="M3411" i="1"/>
  <c r="AP3411" i="1" s="1"/>
  <c r="L3411" i="1"/>
  <c r="AO3411" i="1" s="1"/>
  <c r="O3411" i="1"/>
  <c r="AR3411" i="1" s="1"/>
  <c r="J3411" i="1"/>
  <c r="Z2421" i="1"/>
  <c r="Y2422" i="1"/>
  <c r="AN5593" i="1"/>
  <c r="P5593" i="1"/>
  <c r="N5395" i="1"/>
  <c r="AQ5395" i="1" s="1"/>
  <c r="M5395" i="1"/>
  <c r="AP5395" i="1" s="1"/>
  <c r="L5395" i="1"/>
  <c r="AO5395" i="1" s="1"/>
  <c r="J5395" i="1"/>
  <c r="O5395" i="1"/>
  <c r="AR5395" i="1" s="1"/>
  <c r="P4402" i="1"/>
  <c r="AN4402" i="1"/>
  <c r="AN3410" i="1"/>
  <c r="P3410" i="1"/>
  <c r="AN4601" i="1"/>
  <c r="P4601" i="1"/>
  <c r="Y3613" i="1"/>
  <c r="Z3612" i="1"/>
  <c r="A2189" i="1"/>
  <c r="AM2188" i="1"/>
  <c r="Y4406" i="1"/>
  <c r="Z4405" i="1"/>
  <c r="Y2621" i="1"/>
  <c r="Z2620" i="1"/>
  <c r="J2419" i="1"/>
  <c r="M2419" i="1"/>
  <c r="AP2419" i="1" s="1"/>
  <c r="O2419" i="1"/>
  <c r="AR2419" i="1" s="1"/>
  <c r="N2419" i="1"/>
  <c r="AQ2419" i="1" s="1"/>
  <c r="L2419" i="1"/>
  <c r="AO2419" i="1" s="1"/>
  <c r="N5594" i="1"/>
  <c r="AQ5594" i="1" s="1"/>
  <c r="M5594" i="1"/>
  <c r="AP5594" i="1" s="1"/>
  <c r="L5594" i="1"/>
  <c r="AO5594" i="1" s="1"/>
  <c r="J5594" i="1"/>
  <c r="O5594" i="1"/>
  <c r="AR5594" i="1" s="1"/>
  <c r="O2618" i="1"/>
  <c r="AR2618" i="1" s="1"/>
  <c r="M2618" i="1"/>
  <c r="AP2618" i="1" s="1"/>
  <c r="L2618" i="1"/>
  <c r="AO2618" i="1" s="1"/>
  <c r="N2618" i="1"/>
  <c r="AQ2618" i="1" s="1"/>
  <c r="J2618" i="1"/>
  <c r="P2617" i="1"/>
  <c r="AN2617" i="1"/>
  <c r="Y5398" i="1"/>
  <c r="Z5397" i="1"/>
  <c r="Q4401" i="1"/>
  <c r="AS4401" i="1"/>
  <c r="Y3414" i="1"/>
  <c r="Z3413" i="1"/>
  <c r="AN5394" i="1"/>
  <c r="P5394" i="1"/>
  <c r="Q5592" i="1"/>
  <c r="AS5592" i="1"/>
  <c r="K1627" i="1"/>
  <c r="I1627" i="1"/>
  <c r="K1428" i="1"/>
  <c r="I1428" i="1"/>
  <c r="Z1628" i="1"/>
  <c r="Y1629" i="1"/>
  <c r="AN1426" i="1"/>
  <c r="P1426" i="1"/>
  <c r="AS1624" i="1"/>
  <c r="Q1624" i="1"/>
  <c r="J1626" i="1"/>
  <c r="N1626" i="1"/>
  <c r="AQ1626" i="1" s="1"/>
  <c r="M1626" i="1"/>
  <c r="AP1626" i="1" s="1"/>
  <c r="L1626" i="1"/>
  <c r="AO1626" i="1" s="1"/>
  <c r="O1626" i="1"/>
  <c r="AR1626" i="1" s="1"/>
  <c r="Y1430" i="1"/>
  <c r="Z1429" i="1"/>
  <c r="AN1625" i="1"/>
  <c r="P1625" i="1"/>
  <c r="AS1425" i="1"/>
  <c r="Q1425" i="1"/>
  <c r="O1427" i="1"/>
  <c r="AR1427" i="1" s="1"/>
  <c r="N1427" i="1"/>
  <c r="AQ1427" i="1" s="1"/>
  <c r="L1427" i="1"/>
  <c r="AO1427" i="1" s="1"/>
  <c r="M1427" i="1"/>
  <c r="AP1427" i="1" s="1"/>
  <c r="J1427" i="1"/>
  <c r="Q432" i="1"/>
  <c r="AN633" i="1"/>
  <c r="AS631" i="1"/>
  <c r="AN434" i="1"/>
  <c r="Q631" i="1"/>
  <c r="K634" i="1"/>
  <c r="K435" i="1"/>
  <c r="I634" i="1"/>
  <c r="J634" i="1" s="1"/>
  <c r="I435" i="1"/>
  <c r="J435" i="1" s="1"/>
  <c r="AS432" i="1"/>
  <c r="P632" i="1"/>
  <c r="P433" i="1"/>
  <c r="Z436" i="1"/>
  <c r="Y437" i="1"/>
  <c r="O633" i="1"/>
  <c r="AR633" i="1" s="1"/>
  <c r="N633" i="1"/>
  <c r="AQ633" i="1" s="1"/>
  <c r="M633" i="1"/>
  <c r="AP633" i="1" s="1"/>
  <c r="L633" i="1"/>
  <c r="AO633" i="1" s="1"/>
  <c r="L434" i="1"/>
  <c r="AO434" i="1" s="1"/>
  <c r="N434" i="1"/>
  <c r="AQ434" i="1" s="1"/>
  <c r="M434" i="1"/>
  <c r="AP434" i="1" s="1"/>
  <c r="O434" i="1"/>
  <c r="AR434" i="1" s="1"/>
  <c r="Z635" i="1"/>
  <c r="Y636" i="1"/>
  <c r="E2421" i="1"/>
  <c r="V2421" i="1"/>
  <c r="F2421" i="1"/>
  <c r="S2421" i="1"/>
  <c r="R2421" i="1"/>
  <c r="U2421" i="1"/>
  <c r="T2421" i="1"/>
  <c r="V4405" i="1"/>
  <c r="E4405" i="1"/>
  <c r="R4405" i="1"/>
  <c r="S4405" i="1"/>
  <c r="F4405" i="1"/>
  <c r="U4405" i="1"/>
  <c r="T4405" i="1"/>
  <c r="T5397" i="1"/>
  <c r="E5397" i="1"/>
  <c r="R5397" i="1"/>
  <c r="U5397" i="1"/>
  <c r="V5397" i="1"/>
  <c r="F5397" i="1"/>
  <c r="S5397" i="1"/>
  <c r="U5596" i="1"/>
  <c r="E5596" i="1"/>
  <c r="T5596" i="1"/>
  <c r="S5596" i="1"/>
  <c r="F5596" i="1"/>
  <c r="V5596" i="1"/>
  <c r="R5596" i="1"/>
  <c r="V3612" i="1"/>
  <c r="F3612" i="1"/>
  <c r="E3612" i="1"/>
  <c r="R3612" i="1"/>
  <c r="T3612" i="1"/>
  <c r="S3612" i="1"/>
  <c r="U3612" i="1"/>
  <c r="S2620" i="1"/>
  <c r="R2620" i="1"/>
  <c r="T2620" i="1"/>
  <c r="F2620" i="1"/>
  <c r="E2620" i="1"/>
  <c r="U2620" i="1"/>
  <c r="V2620" i="1"/>
  <c r="F4604" i="1"/>
  <c r="T4604" i="1"/>
  <c r="V4604" i="1"/>
  <c r="S4604" i="1"/>
  <c r="R4604" i="1"/>
  <c r="U4604" i="1"/>
  <c r="E4604" i="1"/>
  <c r="R5248" i="1"/>
  <c r="U5248" i="1"/>
  <c r="F5248" i="1"/>
  <c r="V5248" i="1"/>
  <c r="E5248" i="1"/>
  <c r="T5248" i="1"/>
  <c r="S5248" i="1"/>
  <c r="U3413" i="1"/>
  <c r="E3413" i="1"/>
  <c r="F3413" i="1"/>
  <c r="V3413" i="1"/>
  <c r="R3413" i="1"/>
  <c r="T3413" i="1"/>
  <c r="S3413" i="1"/>
  <c r="S1429" i="1"/>
  <c r="R1429" i="1"/>
  <c r="U1429" i="1"/>
  <c r="E1429" i="1"/>
  <c r="T1429" i="1"/>
  <c r="V1429" i="1"/>
  <c r="F1429" i="1"/>
  <c r="F1628" i="1"/>
  <c r="V1628" i="1"/>
  <c r="R1628" i="1"/>
  <c r="U1628" i="1"/>
  <c r="E1628" i="1"/>
  <c r="T1628" i="1"/>
  <c r="S1628" i="1"/>
  <c r="S436" i="1"/>
  <c r="R436" i="1"/>
  <c r="U436" i="1"/>
  <c r="V436" i="1"/>
  <c r="T436" i="1"/>
  <c r="F436" i="1"/>
  <c r="E436" i="1"/>
  <c r="T635" i="1"/>
  <c r="S635" i="1"/>
  <c r="R635" i="1"/>
  <c r="V635" i="1"/>
  <c r="U635" i="1"/>
  <c r="F635" i="1"/>
  <c r="E635" i="1"/>
  <c r="B635" i="4" l="1"/>
  <c r="B436" i="4"/>
  <c r="A266" i="1"/>
  <c r="AM265" i="1"/>
  <c r="K3413" i="1"/>
  <c r="I3413" i="1"/>
  <c r="K5248" i="1"/>
  <c r="I5248" i="1"/>
  <c r="I4604" i="1"/>
  <c r="K4604" i="1"/>
  <c r="I2620" i="1"/>
  <c r="K2620" i="1"/>
  <c r="K3612" i="1"/>
  <c r="I3612" i="1"/>
  <c r="I5596" i="1"/>
  <c r="K5596" i="1"/>
  <c r="K5397" i="1"/>
  <c r="I5397" i="1"/>
  <c r="I4405" i="1"/>
  <c r="K4405" i="1"/>
  <c r="K2421" i="1"/>
  <c r="I2421" i="1"/>
  <c r="Y5399" i="1"/>
  <c r="Z5398" i="1"/>
  <c r="Q3410" i="1"/>
  <c r="AS3410" i="1"/>
  <c r="AN3411" i="1"/>
  <c r="P3411" i="1"/>
  <c r="Z5249" i="1"/>
  <c r="Y5250" i="1"/>
  <c r="A3190" i="1"/>
  <c r="AM3189" i="1"/>
  <c r="A1190" i="1"/>
  <c r="AM1189" i="1"/>
  <c r="L3611" i="1"/>
  <c r="AO3611" i="1" s="1"/>
  <c r="J3611" i="1"/>
  <c r="N3611" i="1"/>
  <c r="AQ3611" i="1" s="1"/>
  <c r="O3611" i="1"/>
  <c r="AR3611" i="1" s="1"/>
  <c r="M3611" i="1"/>
  <c r="AP3611" i="1" s="1"/>
  <c r="AN5594" i="1"/>
  <c r="P5594" i="1"/>
  <c r="AN2419" i="1"/>
  <c r="P2419" i="1"/>
  <c r="Q3609" i="1"/>
  <c r="AS3609" i="1"/>
  <c r="N3412" i="1"/>
  <c r="AQ3412" i="1" s="1"/>
  <c r="M3412" i="1"/>
  <c r="AP3412" i="1" s="1"/>
  <c r="O3412" i="1"/>
  <c r="AR3412" i="1" s="1"/>
  <c r="L3412" i="1"/>
  <c r="AO3412" i="1" s="1"/>
  <c r="J3412" i="1"/>
  <c r="Y3415" i="1"/>
  <c r="Z3414" i="1"/>
  <c r="AS2617" i="1"/>
  <c r="Q2617" i="1"/>
  <c r="Q5245" i="1"/>
  <c r="AS5245" i="1"/>
  <c r="Z4605" i="1"/>
  <c r="Y4606" i="1"/>
  <c r="L2420" i="1"/>
  <c r="AO2420" i="1" s="1"/>
  <c r="N2420" i="1"/>
  <c r="AQ2420" i="1" s="1"/>
  <c r="M2420" i="1"/>
  <c r="AP2420" i="1" s="1"/>
  <c r="J2420" i="1"/>
  <c r="O2420" i="1"/>
  <c r="AR2420" i="1" s="1"/>
  <c r="Q4402" i="1"/>
  <c r="AS4402" i="1"/>
  <c r="Z5597" i="1"/>
  <c r="Y5598" i="1"/>
  <c r="A4190" i="1"/>
  <c r="AM4189" i="1"/>
  <c r="M4603" i="1"/>
  <c r="AP4603" i="1" s="1"/>
  <c r="L4603" i="1"/>
  <c r="AO4603" i="1" s="1"/>
  <c r="O4603" i="1"/>
  <c r="AR4603" i="1" s="1"/>
  <c r="N4603" i="1"/>
  <c r="AQ4603" i="1" s="1"/>
  <c r="J4603" i="1"/>
  <c r="Q5593" i="1"/>
  <c r="AS5593" i="1"/>
  <c r="Q2418" i="1"/>
  <c r="AS2418" i="1"/>
  <c r="A5190" i="1"/>
  <c r="AM5189" i="1"/>
  <c r="O5595" i="1"/>
  <c r="AR5595" i="1" s="1"/>
  <c r="N5595" i="1"/>
  <c r="AQ5595" i="1" s="1"/>
  <c r="M5595" i="1"/>
  <c r="AP5595" i="1" s="1"/>
  <c r="L5595" i="1"/>
  <c r="AO5595" i="1" s="1"/>
  <c r="J5595" i="1"/>
  <c r="AN2618" i="1"/>
  <c r="P2618" i="1"/>
  <c r="O5247" i="1"/>
  <c r="AR5247" i="1" s="1"/>
  <c r="M5247" i="1"/>
  <c r="AP5247" i="1" s="1"/>
  <c r="L5247" i="1"/>
  <c r="AO5247" i="1" s="1"/>
  <c r="J5247" i="1"/>
  <c r="N5247" i="1"/>
  <c r="AQ5247" i="1" s="1"/>
  <c r="A2190" i="1"/>
  <c r="AM2189" i="1"/>
  <c r="Y2622" i="1"/>
  <c r="Z2621" i="1"/>
  <c r="Y3614" i="1"/>
  <c r="Z3613" i="1"/>
  <c r="Z2422" i="1"/>
  <c r="Y2423" i="1"/>
  <c r="Q5394" i="1"/>
  <c r="AS5394" i="1"/>
  <c r="AS4601" i="1"/>
  <c r="Q4601" i="1"/>
  <c r="AN5395" i="1"/>
  <c r="P5395" i="1"/>
  <c r="AN4403" i="1"/>
  <c r="P4403" i="1"/>
  <c r="M2619" i="1"/>
  <c r="AP2619" i="1" s="1"/>
  <c r="N2619" i="1"/>
  <c r="AQ2619" i="1" s="1"/>
  <c r="L2619" i="1"/>
  <c r="AO2619" i="1" s="1"/>
  <c r="J2619" i="1"/>
  <c r="O2619" i="1"/>
  <c r="AR2619" i="1" s="1"/>
  <c r="O4404" i="1"/>
  <c r="AR4404" i="1" s="1"/>
  <c r="L4404" i="1"/>
  <c r="AO4404" i="1" s="1"/>
  <c r="M4404" i="1"/>
  <c r="AP4404" i="1" s="1"/>
  <c r="N4404" i="1"/>
  <c r="AQ4404" i="1" s="1"/>
  <c r="J4404" i="1"/>
  <c r="Y4407" i="1"/>
  <c r="Z4406" i="1"/>
  <c r="P5246" i="1"/>
  <c r="AN5246" i="1"/>
  <c r="AN4602" i="1"/>
  <c r="P4602" i="1"/>
  <c r="P3610" i="1"/>
  <c r="AN3610" i="1"/>
  <c r="L5396" i="1"/>
  <c r="AO5396" i="1" s="1"/>
  <c r="J5396" i="1"/>
  <c r="O5396" i="1"/>
  <c r="AR5396" i="1" s="1"/>
  <c r="N5396" i="1"/>
  <c r="AQ5396" i="1" s="1"/>
  <c r="M5396" i="1"/>
  <c r="AP5396" i="1" s="1"/>
  <c r="I1628" i="1"/>
  <c r="K1628" i="1"/>
  <c r="K1429" i="1"/>
  <c r="I1429" i="1"/>
  <c r="Y1630" i="1"/>
  <c r="Z1629" i="1"/>
  <c r="Q1625" i="1"/>
  <c r="AS1625" i="1"/>
  <c r="AN1427" i="1"/>
  <c r="P1427" i="1"/>
  <c r="AN1626" i="1"/>
  <c r="P1626" i="1"/>
  <c r="M1428" i="1"/>
  <c r="AP1428" i="1" s="1"/>
  <c r="L1428" i="1"/>
  <c r="AO1428" i="1" s="1"/>
  <c r="J1428" i="1"/>
  <c r="O1428" i="1"/>
  <c r="AR1428" i="1" s="1"/>
  <c r="N1428" i="1"/>
  <c r="AQ1428" i="1" s="1"/>
  <c r="O1627" i="1"/>
  <c r="AR1627" i="1" s="1"/>
  <c r="M1627" i="1"/>
  <c r="AP1627" i="1" s="1"/>
  <c r="J1627" i="1"/>
  <c r="N1627" i="1"/>
  <c r="AQ1627" i="1" s="1"/>
  <c r="L1627" i="1"/>
  <c r="AO1627" i="1" s="1"/>
  <c r="Y1431" i="1"/>
  <c r="Z1430" i="1"/>
  <c r="Q1426" i="1"/>
  <c r="AS1426" i="1"/>
  <c r="AN435" i="1"/>
  <c r="AN634" i="1"/>
  <c r="Q433" i="1"/>
  <c r="Q632" i="1"/>
  <c r="K635" i="1"/>
  <c r="K436" i="1"/>
  <c r="AS632" i="1"/>
  <c r="I635" i="1"/>
  <c r="J635" i="1" s="1"/>
  <c r="I436" i="1"/>
  <c r="J436" i="1" s="1"/>
  <c r="AS433" i="1"/>
  <c r="P434" i="1"/>
  <c r="P633" i="1"/>
  <c r="Z636" i="1"/>
  <c r="Y637" i="1"/>
  <c r="Z437" i="1"/>
  <c r="Y438" i="1"/>
  <c r="O435" i="1"/>
  <c r="AR435" i="1" s="1"/>
  <c r="M435" i="1"/>
  <c r="AP435" i="1" s="1"/>
  <c r="N435" i="1"/>
  <c r="AQ435" i="1" s="1"/>
  <c r="L435" i="1"/>
  <c r="AO435" i="1" s="1"/>
  <c r="M634" i="1"/>
  <c r="AP634" i="1" s="1"/>
  <c r="O634" i="1"/>
  <c r="AR634" i="1" s="1"/>
  <c r="L634" i="1"/>
  <c r="AO634" i="1" s="1"/>
  <c r="N634" i="1"/>
  <c r="AQ634" i="1" s="1"/>
  <c r="E2422" i="1"/>
  <c r="R2422" i="1"/>
  <c r="T2422" i="1"/>
  <c r="F2422" i="1"/>
  <c r="S2422" i="1"/>
  <c r="V2422" i="1"/>
  <c r="U2422" i="1"/>
  <c r="V4406" i="1"/>
  <c r="U4406" i="1"/>
  <c r="E4406" i="1"/>
  <c r="T4406" i="1"/>
  <c r="R4406" i="1"/>
  <c r="S4406" i="1"/>
  <c r="F4406" i="1"/>
  <c r="R5249" i="1"/>
  <c r="F5249" i="1"/>
  <c r="E5249" i="1"/>
  <c r="V5249" i="1"/>
  <c r="U5249" i="1"/>
  <c r="S5249" i="1"/>
  <c r="T5249" i="1"/>
  <c r="R3613" i="1"/>
  <c r="T3613" i="1"/>
  <c r="F3613" i="1"/>
  <c r="U3613" i="1"/>
  <c r="E3613" i="1"/>
  <c r="V3613" i="1"/>
  <c r="S3613" i="1"/>
  <c r="T5398" i="1"/>
  <c r="U5398" i="1"/>
  <c r="F5398" i="1"/>
  <c r="R5398" i="1"/>
  <c r="E5398" i="1"/>
  <c r="V5398" i="1"/>
  <c r="S5398" i="1"/>
  <c r="U4605" i="1"/>
  <c r="E4605" i="1"/>
  <c r="T4605" i="1"/>
  <c r="V4605" i="1"/>
  <c r="S4605" i="1"/>
  <c r="F4605" i="1"/>
  <c r="R4605" i="1"/>
  <c r="R2621" i="1"/>
  <c r="U2621" i="1"/>
  <c r="V2621" i="1"/>
  <c r="T2621" i="1"/>
  <c r="E2621" i="1"/>
  <c r="S2621" i="1"/>
  <c r="F2621" i="1"/>
  <c r="F3414" i="1"/>
  <c r="S3414" i="1"/>
  <c r="V3414" i="1"/>
  <c r="U3414" i="1"/>
  <c r="T3414" i="1"/>
  <c r="E3414" i="1"/>
  <c r="R3414" i="1"/>
  <c r="V5597" i="1"/>
  <c r="F5597" i="1"/>
  <c r="U5597" i="1"/>
  <c r="E5597" i="1"/>
  <c r="T5597" i="1"/>
  <c r="S5597" i="1"/>
  <c r="R5597" i="1"/>
  <c r="T1430" i="1"/>
  <c r="S1430" i="1"/>
  <c r="R1430" i="1"/>
  <c r="U1430" i="1"/>
  <c r="F1430" i="1"/>
  <c r="V1430" i="1"/>
  <c r="E1430" i="1"/>
  <c r="F1629" i="1"/>
  <c r="U1629" i="1"/>
  <c r="E1629" i="1"/>
  <c r="V1629" i="1"/>
  <c r="R1629" i="1"/>
  <c r="T1629" i="1"/>
  <c r="S1629" i="1"/>
  <c r="V636" i="1"/>
  <c r="U636" i="1"/>
  <c r="R636" i="1"/>
  <c r="S636" i="1"/>
  <c r="T636" i="1"/>
  <c r="F636" i="1"/>
  <c r="E636" i="1"/>
  <c r="V437" i="1"/>
  <c r="U437" i="1"/>
  <c r="T437" i="1"/>
  <c r="S437" i="1"/>
  <c r="R437" i="1"/>
  <c r="F437" i="1"/>
  <c r="E437" i="1"/>
  <c r="B437" i="4" l="1"/>
  <c r="B636" i="4"/>
  <c r="A267" i="1"/>
  <c r="AM266" i="1"/>
  <c r="I5597" i="1"/>
  <c r="K5597" i="1"/>
  <c r="I3414" i="1"/>
  <c r="K3414" i="1"/>
  <c r="K2621" i="1"/>
  <c r="I2621" i="1"/>
  <c r="I4605" i="1"/>
  <c r="K4605" i="1"/>
  <c r="I5398" i="1"/>
  <c r="K5398" i="1"/>
  <c r="I3613" i="1"/>
  <c r="K3613" i="1"/>
  <c r="K5249" i="1"/>
  <c r="I5249" i="1"/>
  <c r="K4406" i="1"/>
  <c r="I4406" i="1"/>
  <c r="K2422" i="1"/>
  <c r="I2422" i="1"/>
  <c r="Q5246" i="1"/>
  <c r="AS5246" i="1"/>
  <c r="AN5247" i="1"/>
  <c r="P5247" i="1"/>
  <c r="AN5396" i="1"/>
  <c r="P5396" i="1"/>
  <c r="Z4606" i="1"/>
  <c r="Y4607" i="1"/>
  <c r="N4405" i="1"/>
  <c r="AQ4405" i="1" s="1"/>
  <c r="L4405" i="1"/>
  <c r="AO4405" i="1" s="1"/>
  <c r="J4405" i="1"/>
  <c r="M4405" i="1"/>
  <c r="AP4405" i="1" s="1"/>
  <c r="O4405" i="1"/>
  <c r="AR4405" i="1" s="1"/>
  <c r="N2620" i="1"/>
  <c r="AQ2620" i="1" s="1"/>
  <c r="M2620" i="1"/>
  <c r="AP2620" i="1" s="1"/>
  <c r="O2620" i="1"/>
  <c r="AR2620" i="1" s="1"/>
  <c r="L2620" i="1"/>
  <c r="AO2620" i="1" s="1"/>
  <c r="J2620" i="1"/>
  <c r="AS4403" i="1"/>
  <c r="Q4403" i="1"/>
  <c r="Y2623" i="1"/>
  <c r="Z2622" i="1"/>
  <c r="P4603" i="1"/>
  <c r="AN4603" i="1"/>
  <c r="A4191" i="1"/>
  <c r="AM4190" i="1"/>
  <c r="Y3416" i="1"/>
  <c r="Z3415" i="1"/>
  <c r="A3191" i="1"/>
  <c r="AM3190" i="1"/>
  <c r="N5397" i="1"/>
  <c r="AQ5397" i="1" s="1"/>
  <c r="M5397" i="1"/>
  <c r="AP5397" i="1" s="1"/>
  <c r="L5397" i="1"/>
  <c r="AO5397" i="1" s="1"/>
  <c r="J5397" i="1"/>
  <c r="O5397" i="1"/>
  <c r="AR5397" i="1" s="1"/>
  <c r="P3412" i="1"/>
  <c r="AN3412" i="1"/>
  <c r="AN3611" i="1"/>
  <c r="P3611" i="1"/>
  <c r="Z5250" i="1"/>
  <c r="Y5251" i="1"/>
  <c r="L4604" i="1"/>
  <c r="AO4604" i="1" s="1"/>
  <c r="O4604" i="1"/>
  <c r="AR4604" i="1" s="1"/>
  <c r="J4604" i="1"/>
  <c r="M4604" i="1"/>
  <c r="AP4604" i="1" s="1"/>
  <c r="N4604" i="1"/>
  <c r="AQ4604" i="1" s="1"/>
  <c r="AN2420" i="1"/>
  <c r="P2420" i="1"/>
  <c r="Q2419" i="1"/>
  <c r="AS2419" i="1"/>
  <c r="Z5399" i="1"/>
  <c r="Y5400" i="1"/>
  <c r="J5248" i="1"/>
  <c r="O5248" i="1"/>
  <c r="AR5248" i="1" s="1"/>
  <c r="L5248" i="1"/>
  <c r="AO5248" i="1" s="1"/>
  <c r="M5248" i="1"/>
  <c r="AP5248" i="1" s="1"/>
  <c r="N5248" i="1"/>
  <c r="AQ5248" i="1" s="1"/>
  <c r="Q5395" i="1"/>
  <c r="AS5395" i="1"/>
  <c r="Q3610" i="1"/>
  <c r="AS3610" i="1"/>
  <c r="AN2619" i="1"/>
  <c r="P2619" i="1"/>
  <c r="N5596" i="1"/>
  <c r="AQ5596" i="1" s="1"/>
  <c r="M5596" i="1"/>
  <c r="AP5596" i="1" s="1"/>
  <c r="L5596" i="1"/>
  <c r="AO5596" i="1" s="1"/>
  <c r="J5596" i="1"/>
  <c r="O5596" i="1"/>
  <c r="AR5596" i="1" s="1"/>
  <c r="AS2618" i="1"/>
  <c r="Q2618" i="1"/>
  <c r="A5191" i="1"/>
  <c r="AM5190" i="1"/>
  <c r="Q4602" i="1"/>
  <c r="AS4602" i="1"/>
  <c r="Y4408" i="1"/>
  <c r="Z4407" i="1"/>
  <c r="Z3614" i="1"/>
  <c r="Y3615" i="1"/>
  <c r="A2191" i="1"/>
  <c r="AM2190" i="1"/>
  <c r="AS5594" i="1"/>
  <c r="Q5594" i="1"/>
  <c r="A1191" i="1"/>
  <c r="AM1190" i="1"/>
  <c r="Q3411" i="1"/>
  <c r="AS3411" i="1"/>
  <c r="O2421" i="1"/>
  <c r="AR2421" i="1" s="1"/>
  <c r="N2421" i="1"/>
  <c r="AQ2421" i="1" s="1"/>
  <c r="L2421" i="1"/>
  <c r="AO2421" i="1" s="1"/>
  <c r="J2421" i="1"/>
  <c r="M2421" i="1"/>
  <c r="AP2421" i="1" s="1"/>
  <c r="J3612" i="1"/>
  <c r="N3612" i="1"/>
  <c r="AQ3612" i="1" s="1"/>
  <c r="L3612" i="1"/>
  <c r="AO3612" i="1" s="1"/>
  <c r="M3612" i="1"/>
  <c r="AP3612" i="1" s="1"/>
  <c r="O3612" i="1"/>
  <c r="AR3612" i="1" s="1"/>
  <c r="N3413" i="1"/>
  <c r="AQ3413" i="1" s="1"/>
  <c r="M3413" i="1"/>
  <c r="AP3413" i="1" s="1"/>
  <c r="O3413" i="1"/>
  <c r="AR3413" i="1" s="1"/>
  <c r="L3413" i="1"/>
  <c r="AO3413" i="1" s="1"/>
  <c r="J3413" i="1"/>
  <c r="Y2424" i="1"/>
  <c r="Z2423" i="1"/>
  <c r="P4404" i="1"/>
  <c r="AN4404" i="1"/>
  <c r="AN5595" i="1"/>
  <c r="P5595" i="1"/>
  <c r="Y5599" i="1"/>
  <c r="Z5598" i="1"/>
  <c r="I1629" i="1"/>
  <c r="K1629" i="1"/>
  <c r="K1430" i="1"/>
  <c r="I1430" i="1"/>
  <c r="Z1431" i="1"/>
  <c r="Y1432" i="1"/>
  <c r="P1428" i="1"/>
  <c r="AN1428" i="1"/>
  <c r="Y1631" i="1"/>
  <c r="Z1630" i="1"/>
  <c r="AN1627" i="1"/>
  <c r="P1627" i="1"/>
  <c r="Q1626" i="1"/>
  <c r="AS1626" i="1"/>
  <c r="O1429" i="1"/>
  <c r="AR1429" i="1" s="1"/>
  <c r="L1429" i="1"/>
  <c r="AO1429" i="1" s="1"/>
  <c r="N1429" i="1"/>
  <c r="AQ1429" i="1" s="1"/>
  <c r="M1429" i="1"/>
  <c r="AP1429" i="1" s="1"/>
  <c r="J1429" i="1"/>
  <c r="Q1427" i="1"/>
  <c r="AS1427" i="1"/>
  <c r="O1628" i="1"/>
  <c r="AR1628" i="1" s="1"/>
  <c r="N1628" i="1"/>
  <c r="AQ1628" i="1" s="1"/>
  <c r="M1628" i="1"/>
  <c r="AP1628" i="1" s="1"/>
  <c r="J1628" i="1"/>
  <c r="L1628" i="1"/>
  <c r="AO1628" i="1" s="1"/>
  <c r="AN436" i="1"/>
  <c r="AN635" i="1"/>
  <c r="Q633" i="1"/>
  <c r="AS434" i="1"/>
  <c r="K437" i="1"/>
  <c r="K636" i="1"/>
  <c r="Q434" i="1"/>
  <c r="I437" i="1"/>
  <c r="J437" i="1" s="1"/>
  <c r="I636" i="1"/>
  <c r="J636" i="1" s="1"/>
  <c r="AS633" i="1"/>
  <c r="P634" i="1"/>
  <c r="P435" i="1"/>
  <c r="Z438" i="1"/>
  <c r="Y439" i="1"/>
  <c r="Y638" i="1"/>
  <c r="Z637" i="1"/>
  <c r="O436" i="1"/>
  <c r="AR436" i="1" s="1"/>
  <c r="N436" i="1"/>
  <c r="AQ436" i="1" s="1"/>
  <c r="M436" i="1"/>
  <c r="AP436" i="1" s="1"/>
  <c r="L436" i="1"/>
  <c r="AO436" i="1" s="1"/>
  <c r="N635" i="1"/>
  <c r="AQ635" i="1" s="1"/>
  <c r="L635" i="1"/>
  <c r="AO635" i="1" s="1"/>
  <c r="O635" i="1"/>
  <c r="AR635" i="1" s="1"/>
  <c r="M635" i="1"/>
  <c r="AP635" i="1" s="1"/>
  <c r="S4606" i="1"/>
  <c r="R4606" i="1"/>
  <c r="E4606" i="1"/>
  <c r="T4606" i="1"/>
  <c r="F4606" i="1"/>
  <c r="V4606" i="1"/>
  <c r="U4606" i="1"/>
  <c r="T4407" i="1"/>
  <c r="E4407" i="1"/>
  <c r="R4407" i="1"/>
  <c r="V4407" i="1"/>
  <c r="U4407" i="1"/>
  <c r="S4407" i="1"/>
  <c r="F4407" i="1"/>
  <c r="V5598" i="1"/>
  <c r="F5598" i="1"/>
  <c r="U5598" i="1"/>
  <c r="E5598" i="1"/>
  <c r="S5598" i="1"/>
  <c r="T5598" i="1"/>
  <c r="R5598" i="1"/>
  <c r="F3614" i="1"/>
  <c r="S3614" i="1"/>
  <c r="U3614" i="1"/>
  <c r="T3614" i="1"/>
  <c r="E3614" i="1"/>
  <c r="R3614" i="1"/>
  <c r="V3614" i="1"/>
  <c r="F5250" i="1"/>
  <c r="U5250" i="1"/>
  <c r="E5250" i="1"/>
  <c r="T5250" i="1"/>
  <c r="S5250" i="1"/>
  <c r="V5250" i="1"/>
  <c r="R5250" i="1"/>
  <c r="V2622" i="1"/>
  <c r="E2622" i="1"/>
  <c r="F2622" i="1"/>
  <c r="T2622" i="1"/>
  <c r="R2622" i="1"/>
  <c r="S2622" i="1"/>
  <c r="U2622" i="1"/>
  <c r="E3415" i="1"/>
  <c r="T3415" i="1"/>
  <c r="R3415" i="1"/>
  <c r="S3415" i="1"/>
  <c r="V3415" i="1"/>
  <c r="F3415" i="1"/>
  <c r="U3415" i="1"/>
  <c r="V5399" i="1"/>
  <c r="R5399" i="1"/>
  <c r="F5399" i="1"/>
  <c r="U5399" i="1"/>
  <c r="E5399" i="1"/>
  <c r="T5399" i="1"/>
  <c r="S5399" i="1"/>
  <c r="T2423" i="1"/>
  <c r="U2423" i="1"/>
  <c r="V2423" i="1"/>
  <c r="F2423" i="1"/>
  <c r="R2423" i="1"/>
  <c r="S2423" i="1"/>
  <c r="E2423" i="1"/>
  <c r="R1630" i="1"/>
  <c r="T1630" i="1"/>
  <c r="E1630" i="1"/>
  <c r="U1630" i="1"/>
  <c r="F1630" i="1"/>
  <c r="V1630" i="1"/>
  <c r="S1630" i="1"/>
  <c r="E1431" i="1"/>
  <c r="S1431" i="1"/>
  <c r="T1431" i="1"/>
  <c r="F1431" i="1"/>
  <c r="R1431" i="1"/>
  <c r="U1431" i="1"/>
  <c r="V1431" i="1"/>
  <c r="T637" i="1"/>
  <c r="R637" i="1"/>
  <c r="V637" i="1"/>
  <c r="U637" i="1"/>
  <c r="S637" i="1"/>
  <c r="F637" i="1"/>
  <c r="E637" i="1"/>
  <c r="V438" i="1"/>
  <c r="U438" i="1"/>
  <c r="S438" i="1"/>
  <c r="T438" i="1"/>
  <c r="R438" i="1"/>
  <c r="F438" i="1"/>
  <c r="E438" i="1"/>
  <c r="B438" i="4" l="1"/>
  <c r="B637" i="4"/>
  <c r="A268" i="1"/>
  <c r="AM267" i="1"/>
  <c r="I2423" i="1"/>
  <c r="K2423" i="1"/>
  <c r="I5399" i="1"/>
  <c r="K5399" i="1"/>
  <c r="K3415" i="1"/>
  <c r="I3415" i="1"/>
  <c r="K2622" i="1"/>
  <c r="I2622" i="1"/>
  <c r="K5250" i="1"/>
  <c r="I5250" i="1"/>
  <c r="I3614" i="1"/>
  <c r="K3614" i="1"/>
  <c r="K5598" i="1"/>
  <c r="I5598" i="1"/>
  <c r="K4407" i="1"/>
  <c r="I4407" i="1"/>
  <c r="I4606" i="1"/>
  <c r="K4606" i="1"/>
  <c r="Y5600" i="1"/>
  <c r="Z5599" i="1"/>
  <c r="Z4408" i="1"/>
  <c r="Y4409" i="1"/>
  <c r="AS2619" i="1"/>
  <c r="Q2619" i="1"/>
  <c r="Q2420" i="1"/>
  <c r="AS2420" i="1"/>
  <c r="AN4604" i="1"/>
  <c r="P4604" i="1"/>
  <c r="N4406" i="1"/>
  <c r="AQ4406" i="1" s="1"/>
  <c r="L4406" i="1"/>
  <c r="AO4406" i="1" s="1"/>
  <c r="M4406" i="1"/>
  <c r="AP4406" i="1" s="1"/>
  <c r="J4406" i="1"/>
  <c r="O4406" i="1"/>
  <c r="AR4406" i="1" s="1"/>
  <c r="A4192" i="1"/>
  <c r="AM4191" i="1"/>
  <c r="O4605" i="1"/>
  <c r="AR4605" i="1" s="1"/>
  <c r="L4605" i="1"/>
  <c r="AO4605" i="1" s="1"/>
  <c r="N4605" i="1"/>
  <c r="AQ4605" i="1" s="1"/>
  <c r="M4605" i="1"/>
  <c r="AP4605" i="1" s="1"/>
  <c r="J4605" i="1"/>
  <c r="Q3412" i="1"/>
  <c r="AS3412" i="1"/>
  <c r="AN4405" i="1"/>
  <c r="P4405" i="1"/>
  <c r="J5249" i="1"/>
  <c r="O5249" i="1"/>
  <c r="AR5249" i="1" s="1"/>
  <c r="N5249" i="1"/>
  <c r="AQ5249" i="1" s="1"/>
  <c r="M5249" i="1"/>
  <c r="AP5249" i="1" s="1"/>
  <c r="L5249" i="1"/>
  <c r="AO5249" i="1" s="1"/>
  <c r="L2621" i="1"/>
  <c r="AO2621" i="1" s="1"/>
  <c r="J2621" i="1"/>
  <c r="O2621" i="1"/>
  <c r="AR2621" i="1" s="1"/>
  <c r="N2621" i="1"/>
  <c r="AQ2621" i="1" s="1"/>
  <c r="M2621" i="1"/>
  <c r="AP2621" i="1" s="1"/>
  <c r="Z5400" i="1"/>
  <c r="Y5401" i="1"/>
  <c r="A3192" i="1"/>
  <c r="AM3191" i="1"/>
  <c r="Q4603" i="1"/>
  <c r="AS4603" i="1"/>
  <c r="P2620" i="1"/>
  <c r="AN2620" i="1"/>
  <c r="Q5396" i="1"/>
  <c r="AS5396" i="1"/>
  <c r="P5596" i="1"/>
  <c r="AN5596" i="1"/>
  <c r="AN5248" i="1"/>
  <c r="P5248" i="1"/>
  <c r="Z5251" i="1"/>
  <c r="P3413" i="1"/>
  <c r="AN3413" i="1"/>
  <c r="Z3615" i="1"/>
  <c r="Y3616" i="1"/>
  <c r="Q5595" i="1"/>
  <c r="AS5595" i="1"/>
  <c r="P3612" i="1"/>
  <c r="AN3612" i="1"/>
  <c r="Z2623" i="1"/>
  <c r="Y2624" i="1"/>
  <c r="Q5247" i="1"/>
  <c r="AS5247" i="1"/>
  <c r="O3613" i="1"/>
  <c r="AR3613" i="1" s="1"/>
  <c r="L3613" i="1"/>
  <c r="AO3613" i="1" s="1"/>
  <c r="M3613" i="1"/>
  <c r="AP3613" i="1" s="1"/>
  <c r="N3613" i="1"/>
  <c r="AQ3613" i="1" s="1"/>
  <c r="J3613" i="1"/>
  <c r="O3414" i="1"/>
  <c r="AR3414" i="1" s="1"/>
  <c r="N3414" i="1"/>
  <c r="AQ3414" i="1" s="1"/>
  <c r="M3414" i="1"/>
  <c r="AP3414" i="1" s="1"/>
  <c r="L3414" i="1"/>
  <c r="AO3414" i="1" s="1"/>
  <c r="J3414" i="1"/>
  <c r="A5192" i="1"/>
  <c r="AM5191" i="1"/>
  <c r="A1192" i="1"/>
  <c r="AM1191" i="1"/>
  <c r="P2421" i="1"/>
  <c r="AN2421" i="1"/>
  <c r="AS3611" i="1"/>
  <c r="Q3611" i="1"/>
  <c r="AN5397" i="1"/>
  <c r="P5397" i="1"/>
  <c r="Z3416" i="1"/>
  <c r="Y3417" i="1"/>
  <c r="Y4608" i="1"/>
  <c r="Z4607" i="1"/>
  <c r="J2422" i="1"/>
  <c r="L2422" i="1"/>
  <c r="AO2422" i="1" s="1"/>
  <c r="N2422" i="1"/>
  <c r="AQ2422" i="1" s="1"/>
  <c r="O2422" i="1"/>
  <c r="AR2422" i="1" s="1"/>
  <c r="M2422" i="1"/>
  <c r="AP2422" i="1" s="1"/>
  <c r="Z2424" i="1"/>
  <c r="Y2425" i="1"/>
  <c r="A2192" i="1"/>
  <c r="AM2191" i="1"/>
  <c r="AS4404" i="1"/>
  <c r="Q4404" i="1"/>
  <c r="N5398" i="1"/>
  <c r="AQ5398" i="1" s="1"/>
  <c r="M5398" i="1"/>
  <c r="AP5398" i="1" s="1"/>
  <c r="O5398" i="1"/>
  <c r="AR5398" i="1" s="1"/>
  <c r="L5398" i="1"/>
  <c r="AO5398" i="1" s="1"/>
  <c r="J5398" i="1"/>
  <c r="L5597" i="1"/>
  <c r="AO5597" i="1" s="1"/>
  <c r="J5597" i="1"/>
  <c r="O5597" i="1"/>
  <c r="AR5597" i="1" s="1"/>
  <c r="N5597" i="1"/>
  <c r="AQ5597" i="1" s="1"/>
  <c r="M5597" i="1"/>
  <c r="AP5597" i="1" s="1"/>
  <c r="K1431" i="1"/>
  <c r="I1431" i="1"/>
  <c r="K1630" i="1"/>
  <c r="I1630" i="1"/>
  <c r="AS1428" i="1"/>
  <c r="Q1428" i="1"/>
  <c r="AS1627" i="1"/>
  <c r="Q1627" i="1"/>
  <c r="Z1432" i="1"/>
  <c r="Y1433" i="1"/>
  <c r="AN1429" i="1"/>
  <c r="P1429" i="1"/>
  <c r="N1430" i="1"/>
  <c r="AQ1430" i="1" s="1"/>
  <c r="M1430" i="1"/>
  <c r="AP1430" i="1" s="1"/>
  <c r="L1430" i="1"/>
  <c r="AO1430" i="1" s="1"/>
  <c r="J1430" i="1"/>
  <c r="O1430" i="1"/>
  <c r="AR1430" i="1" s="1"/>
  <c r="AN1628" i="1"/>
  <c r="P1628" i="1"/>
  <c r="Y1632" i="1"/>
  <c r="Z1631" i="1"/>
  <c r="N1629" i="1"/>
  <c r="AQ1629" i="1" s="1"/>
  <c r="M1629" i="1"/>
  <c r="AP1629" i="1" s="1"/>
  <c r="L1629" i="1"/>
  <c r="AO1629" i="1" s="1"/>
  <c r="O1629" i="1"/>
  <c r="AR1629" i="1" s="1"/>
  <c r="J1629" i="1"/>
  <c r="AN437" i="1"/>
  <c r="Q634" i="1"/>
  <c r="AS435" i="1"/>
  <c r="AN636" i="1"/>
  <c r="K438" i="1"/>
  <c r="K637" i="1"/>
  <c r="I438" i="1"/>
  <c r="J438" i="1" s="1"/>
  <c r="I637" i="1"/>
  <c r="J637" i="1" s="1"/>
  <c r="P436" i="1"/>
  <c r="Q435" i="1"/>
  <c r="AS634" i="1"/>
  <c r="P635" i="1"/>
  <c r="Y639" i="1"/>
  <c r="Z638" i="1"/>
  <c r="O636" i="1"/>
  <c r="AR636" i="1" s="1"/>
  <c r="M636" i="1"/>
  <c r="AP636" i="1" s="1"/>
  <c r="L636" i="1"/>
  <c r="AO636" i="1" s="1"/>
  <c r="N636" i="1"/>
  <c r="AQ636" i="1" s="1"/>
  <c r="Y440" i="1"/>
  <c r="Z439" i="1"/>
  <c r="L437" i="1"/>
  <c r="AO437" i="1" s="1"/>
  <c r="O437" i="1"/>
  <c r="AR437" i="1" s="1"/>
  <c r="N437" i="1"/>
  <c r="AQ437" i="1" s="1"/>
  <c r="M437" i="1"/>
  <c r="AP437" i="1" s="1"/>
  <c r="E4607" i="1"/>
  <c r="V4607" i="1"/>
  <c r="R4607" i="1"/>
  <c r="S4607" i="1"/>
  <c r="U4607" i="1"/>
  <c r="T4607" i="1"/>
  <c r="F4607" i="1"/>
  <c r="R3416" i="1"/>
  <c r="V3416" i="1"/>
  <c r="F3416" i="1"/>
  <c r="E3416" i="1"/>
  <c r="T3416" i="1"/>
  <c r="U3416" i="1"/>
  <c r="S3416" i="1"/>
  <c r="U5400" i="1"/>
  <c r="E5400" i="1"/>
  <c r="V5400" i="1"/>
  <c r="F5400" i="1"/>
  <c r="S5400" i="1"/>
  <c r="R5400" i="1"/>
  <c r="T5400" i="1"/>
  <c r="R5251" i="1"/>
  <c r="V5251" i="1"/>
  <c r="F5251" i="1"/>
  <c r="U5251" i="1"/>
  <c r="E5251" i="1"/>
  <c r="S5251" i="1"/>
  <c r="T5251" i="1"/>
  <c r="R5599" i="1"/>
  <c r="V5599" i="1"/>
  <c r="F5599" i="1"/>
  <c r="T5599" i="1"/>
  <c r="U5599" i="1"/>
  <c r="E5599" i="1"/>
  <c r="S5599" i="1"/>
  <c r="V4408" i="1"/>
  <c r="T4408" i="1"/>
  <c r="U4408" i="1"/>
  <c r="S4408" i="1"/>
  <c r="E4408" i="1"/>
  <c r="F4408" i="1"/>
  <c r="R4408" i="1"/>
  <c r="E2623" i="1"/>
  <c r="V2623" i="1"/>
  <c r="R2623" i="1"/>
  <c r="U2623" i="1"/>
  <c r="T2623" i="1"/>
  <c r="S2623" i="1"/>
  <c r="F2623" i="1"/>
  <c r="S3615" i="1"/>
  <c r="R3615" i="1"/>
  <c r="E3615" i="1"/>
  <c r="T3615" i="1"/>
  <c r="F3615" i="1"/>
  <c r="U3615" i="1"/>
  <c r="V3615" i="1"/>
  <c r="R2424" i="1"/>
  <c r="S2424" i="1"/>
  <c r="T2424" i="1"/>
  <c r="U2424" i="1"/>
  <c r="E2424" i="1"/>
  <c r="F2424" i="1"/>
  <c r="V2424" i="1"/>
  <c r="U1432" i="1"/>
  <c r="E1432" i="1"/>
  <c r="T1432" i="1"/>
  <c r="S1432" i="1"/>
  <c r="R1432" i="1"/>
  <c r="V1432" i="1"/>
  <c r="F1432" i="1"/>
  <c r="R1631" i="1"/>
  <c r="V1631" i="1"/>
  <c r="E1631" i="1"/>
  <c r="S1631" i="1"/>
  <c r="F1631" i="1"/>
  <c r="U1631" i="1"/>
  <c r="T1631" i="1"/>
  <c r="T439" i="1"/>
  <c r="S439" i="1"/>
  <c r="R439" i="1"/>
  <c r="V439" i="1"/>
  <c r="U439" i="1"/>
  <c r="F439" i="1"/>
  <c r="E439" i="1"/>
  <c r="R638" i="1"/>
  <c r="V638" i="1"/>
  <c r="U638" i="1"/>
  <c r="T638" i="1"/>
  <c r="S638" i="1"/>
  <c r="F638" i="1"/>
  <c r="E638" i="1"/>
  <c r="B638" i="4" l="1"/>
  <c r="B439" i="4"/>
  <c r="A269" i="1"/>
  <c r="AM268" i="1"/>
  <c r="I2424" i="1"/>
  <c r="K2424" i="1"/>
  <c r="K3615" i="1"/>
  <c r="I3615" i="1"/>
  <c r="K2623" i="1"/>
  <c r="I2623" i="1"/>
  <c r="I4408" i="1"/>
  <c r="K4408" i="1"/>
  <c r="K5599" i="1"/>
  <c r="I5599" i="1"/>
  <c r="K5251" i="1"/>
  <c r="I5251" i="1"/>
  <c r="I5400" i="1"/>
  <c r="K5400" i="1"/>
  <c r="K3416" i="1"/>
  <c r="I3416" i="1"/>
  <c r="I4607" i="1"/>
  <c r="K4607" i="1"/>
  <c r="Y4609" i="1"/>
  <c r="Z4608" i="1"/>
  <c r="AN5597" i="1"/>
  <c r="P5597" i="1"/>
  <c r="Y3418" i="1"/>
  <c r="Z3417" i="1"/>
  <c r="AN3414" i="1"/>
  <c r="P3414" i="1"/>
  <c r="AN5249" i="1"/>
  <c r="P5249" i="1"/>
  <c r="AN4605" i="1"/>
  <c r="P4605" i="1"/>
  <c r="A4193" i="1"/>
  <c r="AM4192" i="1"/>
  <c r="Z4409" i="1"/>
  <c r="Y4410" i="1"/>
  <c r="M4407" i="1"/>
  <c r="AP4407" i="1" s="1"/>
  <c r="L4407" i="1"/>
  <c r="AO4407" i="1" s="1"/>
  <c r="N4407" i="1"/>
  <c r="AQ4407" i="1" s="1"/>
  <c r="J4407" i="1"/>
  <c r="O4407" i="1"/>
  <c r="AR4407" i="1" s="1"/>
  <c r="O2622" i="1"/>
  <c r="AR2622" i="1" s="1"/>
  <c r="M2622" i="1"/>
  <c r="AP2622" i="1" s="1"/>
  <c r="L2622" i="1"/>
  <c r="AO2622" i="1" s="1"/>
  <c r="J2622" i="1"/>
  <c r="N2622" i="1"/>
  <c r="AQ2622" i="1" s="1"/>
  <c r="Q5596" i="1"/>
  <c r="AS5596" i="1"/>
  <c r="A3193" i="1"/>
  <c r="AM3192" i="1"/>
  <c r="AS3413" i="1"/>
  <c r="Q3413" i="1"/>
  <c r="P2621" i="1"/>
  <c r="AN2621" i="1"/>
  <c r="Q4405" i="1"/>
  <c r="AS4405" i="1"/>
  <c r="L5598" i="1"/>
  <c r="AO5598" i="1" s="1"/>
  <c r="J5598" i="1"/>
  <c r="N5598" i="1"/>
  <c r="AQ5598" i="1" s="1"/>
  <c r="O5598" i="1"/>
  <c r="AR5598" i="1" s="1"/>
  <c r="M5598" i="1"/>
  <c r="AP5598" i="1" s="1"/>
  <c r="J3415" i="1"/>
  <c r="O3415" i="1"/>
  <c r="AR3415" i="1" s="1"/>
  <c r="N3415" i="1"/>
  <c r="AQ3415" i="1" s="1"/>
  <c r="M3415" i="1"/>
  <c r="AP3415" i="1" s="1"/>
  <c r="L3415" i="1"/>
  <c r="AO3415" i="1" s="1"/>
  <c r="AS5397" i="1"/>
  <c r="Q5397" i="1"/>
  <c r="Q4604" i="1"/>
  <c r="AS4604" i="1"/>
  <c r="AS3612" i="1"/>
  <c r="Q3612" i="1"/>
  <c r="A2193" i="1"/>
  <c r="AM2192" i="1"/>
  <c r="AN2422" i="1"/>
  <c r="P2422" i="1"/>
  <c r="A1193" i="1"/>
  <c r="AM1192" i="1"/>
  <c r="Y5402" i="1"/>
  <c r="Z5401" i="1"/>
  <c r="Y5601" i="1"/>
  <c r="Z5600" i="1"/>
  <c r="AS2620" i="1"/>
  <c r="Q2620" i="1"/>
  <c r="AN4406" i="1"/>
  <c r="P4406" i="1"/>
  <c r="L3614" i="1"/>
  <c r="AO3614" i="1" s="1"/>
  <c r="J3614" i="1"/>
  <c r="N3614" i="1"/>
  <c r="AQ3614" i="1" s="1"/>
  <c r="O3614" i="1"/>
  <c r="AR3614" i="1" s="1"/>
  <c r="M3614" i="1"/>
  <c r="AP3614" i="1" s="1"/>
  <c r="O5399" i="1"/>
  <c r="AR5399" i="1" s="1"/>
  <c r="N5399" i="1"/>
  <c r="AQ5399" i="1" s="1"/>
  <c r="L5399" i="1"/>
  <c r="AO5399" i="1" s="1"/>
  <c r="M5399" i="1"/>
  <c r="AP5399" i="1" s="1"/>
  <c r="J5399" i="1"/>
  <c r="AN3613" i="1"/>
  <c r="P3613" i="1"/>
  <c r="Z2425" i="1"/>
  <c r="Y2426" i="1"/>
  <c r="A5193" i="1"/>
  <c r="AM5192" i="1"/>
  <c r="Y3617" i="1"/>
  <c r="Z3616" i="1"/>
  <c r="Q5248" i="1"/>
  <c r="AS5248" i="1"/>
  <c r="N5250" i="1"/>
  <c r="AQ5250" i="1" s="1"/>
  <c r="M5250" i="1"/>
  <c r="AP5250" i="1" s="1"/>
  <c r="O5250" i="1"/>
  <c r="AR5250" i="1" s="1"/>
  <c r="L5250" i="1"/>
  <c r="AO5250" i="1" s="1"/>
  <c r="J5250" i="1"/>
  <c r="AS2421" i="1"/>
  <c r="Q2421" i="1"/>
  <c r="P5398" i="1"/>
  <c r="AN5398" i="1"/>
  <c r="Y2625" i="1"/>
  <c r="Z2624" i="1"/>
  <c r="O4606" i="1"/>
  <c r="AR4606" i="1" s="1"/>
  <c r="N4606" i="1"/>
  <c r="AQ4606" i="1" s="1"/>
  <c r="M4606" i="1"/>
  <c r="AP4606" i="1" s="1"/>
  <c r="L4606" i="1"/>
  <c r="AO4606" i="1" s="1"/>
  <c r="J4606" i="1"/>
  <c r="J2423" i="1"/>
  <c r="L2423" i="1"/>
  <c r="AO2423" i="1" s="1"/>
  <c r="O2423" i="1"/>
  <c r="AR2423" i="1" s="1"/>
  <c r="N2423" i="1"/>
  <c r="AQ2423" i="1" s="1"/>
  <c r="M2423" i="1"/>
  <c r="AP2423" i="1" s="1"/>
  <c r="K1631" i="1"/>
  <c r="I1631" i="1"/>
  <c r="K1432" i="1"/>
  <c r="I1432" i="1"/>
  <c r="Y1633" i="1"/>
  <c r="Z1632" i="1"/>
  <c r="AS1429" i="1"/>
  <c r="Q1429" i="1"/>
  <c r="AN1629" i="1"/>
  <c r="P1629" i="1"/>
  <c r="AS1628" i="1"/>
  <c r="Q1628" i="1"/>
  <c r="J1630" i="1"/>
  <c r="O1630" i="1"/>
  <c r="AR1630" i="1" s="1"/>
  <c r="N1630" i="1"/>
  <c r="AQ1630" i="1" s="1"/>
  <c r="L1630" i="1"/>
  <c r="AO1630" i="1" s="1"/>
  <c r="M1630" i="1"/>
  <c r="AP1630" i="1" s="1"/>
  <c r="Z1433" i="1"/>
  <c r="Y1434" i="1"/>
  <c r="M1431" i="1"/>
  <c r="AP1431" i="1" s="1"/>
  <c r="L1431" i="1"/>
  <c r="AO1431" i="1" s="1"/>
  <c r="J1431" i="1"/>
  <c r="O1431" i="1"/>
  <c r="AR1431" i="1" s="1"/>
  <c r="N1431" i="1"/>
  <c r="AQ1431" i="1" s="1"/>
  <c r="AN1430" i="1"/>
  <c r="P1430" i="1"/>
  <c r="AS436" i="1"/>
  <c r="AS635" i="1"/>
  <c r="AN637" i="1"/>
  <c r="AN438" i="1"/>
  <c r="Q436" i="1"/>
  <c r="K638" i="1"/>
  <c r="K439" i="1"/>
  <c r="I638" i="1"/>
  <c r="J638" i="1" s="1"/>
  <c r="I439" i="1"/>
  <c r="J439" i="1" s="1"/>
  <c r="Q635" i="1"/>
  <c r="P437" i="1"/>
  <c r="P636" i="1"/>
  <c r="M637" i="1"/>
  <c r="AP637" i="1" s="1"/>
  <c r="O637" i="1"/>
  <c r="AR637" i="1" s="1"/>
  <c r="N637" i="1"/>
  <c r="AQ637" i="1" s="1"/>
  <c r="L637" i="1"/>
  <c r="AO637" i="1" s="1"/>
  <c r="Y441" i="1"/>
  <c r="Z440" i="1"/>
  <c r="O438" i="1"/>
  <c r="AR438" i="1" s="1"/>
  <c r="N438" i="1"/>
  <c r="AQ438" i="1" s="1"/>
  <c r="M438" i="1"/>
  <c r="AP438" i="1" s="1"/>
  <c r="L438" i="1"/>
  <c r="AO438" i="1" s="1"/>
  <c r="Z639" i="1"/>
  <c r="Y640" i="1"/>
  <c r="R2624" i="1"/>
  <c r="F2624" i="1"/>
  <c r="V2624" i="1"/>
  <c r="S2624" i="1"/>
  <c r="T2624" i="1"/>
  <c r="U2624" i="1"/>
  <c r="E2624" i="1"/>
  <c r="R3417" i="1"/>
  <c r="V3417" i="1"/>
  <c r="F3417" i="1"/>
  <c r="U3417" i="1"/>
  <c r="T3417" i="1"/>
  <c r="S3417" i="1"/>
  <c r="E3417" i="1"/>
  <c r="U3616" i="1"/>
  <c r="F3616" i="1"/>
  <c r="V3616" i="1"/>
  <c r="E3616" i="1"/>
  <c r="S3616" i="1"/>
  <c r="R3616" i="1"/>
  <c r="T3616" i="1"/>
  <c r="U5401" i="1"/>
  <c r="E5401" i="1"/>
  <c r="S5401" i="1"/>
  <c r="T5401" i="1"/>
  <c r="V5401" i="1"/>
  <c r="F5401" i="1"/>
  <c r="R5401" i="1"/>
  <c r="R2425" i="1"/>
  <c r="E2425" i="1"/>
  <c r="U2425" i="1"/>
  <c r="F2425" i="1"/>
  <c r="V2425" i="1"/>
  <c r="T2425" i="1"/>
  <c r="S2425" i="1"/>
  <c r="U4608" i="1"/>
  <c r="R4608" i="1"/>
  <c r="E4608" i="1"/>
  <c r="F4608" i="1"/>
  <c r="V4608" i="1"/>
  <c r="S4608" i="1"/>
  <c r="T4608" i="1"/>
  <c r="V4409" i="1"/>
  <c r="T4409" i="1"/>
  <c r="S4409" i="1"/>
  <c r="U4409" i="1"/>
  <c r="E4409" i="1"/>
  <c r="F4409" i="1"/>
  <c r="R4409" i="1"/>
  <c r="U5600" i="1"/>
  <c r="V5600" i="1"/>
  <c r="T5600" i="1"/>
  <c r="R5600" i="1"/>
  <c r="E5600" i="1"/>
  <c r="S5600" i="1"/>
  <c r="F5600" i="1"/>
  <c r="S1433" i="1"/>
  <c r="E1433" i="1"/>
  <c r="U1433" i="1"/>
  <c r="R1433" i="1"/>
  <c r="V1433" i="1"/>
  <c r="F1433" i="1"/>
  <c r="T1433" i="1"/>
  <c r="E1632" i="1"/>
  <c r="V1632" i="1"/>
  <c r="R1632" i="1"/>
  <c r="F1632" i="1"/>
  <c r="T1632" i="1"/>
  <c r="U1632" i="1"/>
  <c r="S1632" i="1"/>
  <c r="V440" i="1"/>
  <c r="U440" i="1"/>
  <c r="T440" i="1"/>
  <c r="S440" i="1"/>
  <c r="R440" i="1"/>
  <c r="F440" i="1"/>
  <c r="E440" i="1"/>
  <c r="U639" i="1"/>
  <c r="R639" i="1"/>
  <c r="S639" i="1"/>
  <c r="V639" i="1"/>
  <c r="T639" i="1"/>
  <c r="F639" i="1"/>
  <c r="E639" i="1"/>
  <c r="B639" i="4" l="1"/>
  <c r="B440" i="4"/>
  <c r="A270" i="1"/>
  <c r="AM269" i="1"/>
  <c r="K5600" i="1"/>
  <c r="I5600" i="1"/>
  <c r="K4409" i="1"/>
  <c r="I4409" i="1"/>
  <c r="I4608" i="1"/>
  <c r="K4608" i="1"/>
  <c r="I2425" i="1"/>
  <c r="K2425" i="1"/>
  <c r="I5401" i="1"/>
  <c r="K5401" i="1"/>
  <c r="K3616" i="1"/>
  <c r="I3616" i="1"/>
  <c r="K3417" i="1"/>
  <c r="I3417" i="1"/>
  <c r="I2624" i="1"/>
  <c r="K2624" i="1"/>
  <c r="Q5398" i="1"/>
  <c r="AS5398" i="1"/>
  <c r="P5399" i="1"/>
  <c r="AN5399" i="1"/>
  <c r="AN3614" i="1"/>
  <c r="P3614" i="1"/>
  <c r="A1194" i="1"/>
  <c r="AM1193" i="1"/>
  <c r="P2622" i="1"/>
  <c r="AN2622" i="1"/>
  <c r="AS5249" i="1"/>
  <c r="Q5249" i="1"/>
  <c r="Q5597" i="1"/>
  <c r="AS5597" i="1"/>
  <c r="J3416" i="1"/>
  <c r="N3416" i="1"/>
  <c r="AQ3416" i="1" s="1"/>
  <c r="O3416" i="1"/>
  <c r="AR3416" i="1" s="1"/>
  <c r="M3416" i="1"/>
  <c r="AP3416" i="1" s="1"/>
  <c r="L3416" i="1"/>
  <c r="AO3416" i="1" s="1"/>
  <c r="A5194" i="1"/>
  <c r="AM5193" i="1"/>
  <c r="Y5602" i="1"/>
  <c r="Z5601" i="1"/>
  <c r="AS2422" i="1"/>
  <c r="Q2422" i="1"/>
  <c r="Z4410" i="1"/>
  <c r="Y4411" i="1"/>
  <c r="M4408" i="1"/>
  <c r="AP4408" i="1" s="1"/>
  <c r="L4408" i="1"/>
  <c r="AO4408" i="1" s="1"/>
  <c r="J4408" i="1"/>
  <c r="O4408" i="1"/>
  <c r="AR4408" i="1" s="1"/>
  <c r="N4408" i="1"/>
  <c r="AQ4408" i="1" s="1"/>
  <c r="P3415" i="1"/>
  <c r="AN3415" i="1"/>
  <c r="O2623" i="1"/>
  <c r="AR2623" i="1" s="1"/>
  <c r="J2623" i="1"/>
  <c r="L2623" i="1"/>
  <c r="AO2623" i="1" s="1"/>
  <c r="N2623" i="1"/>
  <c r="AQ2623" i="1" s="1"/>
  <c r="M2623" i="1"/>
  <c r="AP2623" i="1" s="1"/>
  <c r="Y2427" i="1"/>
  <c r="Z2426" i="1"/>
  <c r="Q3414" i="1"/>
  <c r="AS3414" i="1"/>
  <c r="J5400" i="1"/>
  <c r="O5400" i="1"/>
  <c r="AR5400" i="1" s="1"/>
  <c r="M5400" i="1"/>
  <c r="AP5400" i="1" s="1"/>
  <c r="N5400" i="1"/>
  <c r="AQ5400" i="1" s="1"/>
  <c r="L5400" i="1"/>
  <c r="AO5400" i="1" s="1"/>
  <c r="Q4406" i="1"/>
  <c r="AS4406" i="1"/>
  <c r="A2194" i="1"/>
  <c r="AM2193" i="1"/>
  <c r="A3194" i="1"/>
  <c r="AM3193" i="1"/>
  <c r="Y4610" i="1"/>
  <c r="Z4609" i="1"/>
  <c r="O5251" i="1"/>
  <c r="AR5251" i="1" s="1"/>
  <c r="N5251" i="1"/>
  <c r="AQ5251" i="1" s="1"/>
  <c r="L5251" i="1"/>
  <c r="AO5251" i="1" s="1"/>
  <c r="M5251" i="1"/>
  <c r="AP5251" i="1" s="1"/>
  <c r="J5251" i="1"/>
  <c r="M3615" i="1"/>
  <c r="AP3615" i="1" s="1"/>
  <c r="N3615" i="1"/>
  <c r="AQ3615" i="1" s="1"/>
  <c r="J3615" i="1"/>
  <c r="O3615" i="1"/>
  <c r="AR3615" i="1" s="1"/>
  <c r="L3615" i="1"/>
  <c r="AO3615" i="1" s="1"/>
  <c r="AN5250" i="1"/>
  <c r="P5250" i="1"/>
  <c r="Q3613" i="1"/>
  <c r="AS3613" i="1"/>
  <c r="AN4407" i="1"/>
  <c r="P4407" i="1"/>
  <c r="A4194" i="1"/>
  <c r="AM4193" i="1"/>
  <c r="P2423" i="1"/>
  <c r="AN2423" i="1"/>
  <c r="Z5402" i="1"/>
  <c r="Y5403" i="1"/>
  <c r="P5598" i="1"/>
  <c r="AN5598" i="1"/>
  <c r="AS2621" i="1"/>
  <c r="Q2621" i="1"/>
  <c r="AS4605" i="1"/>
  <c r="Q4605" i="1"/>
  <c r="Z3418" i="1"/>
  <c r="Y3419" i="1"/>
  <c r="M5599" i="1"/>
  <c r="AP5599" i="1" s="1"/>
  <c r="L5599" i="1"/>
  <c r="AO5599" i="1" s="1"/>
  <c r="O5599" i="1"/>
  <c r="AR5599" i="1" s="1"/>
  <c r="J5599" i="1"/>
  <c r="N5599" i="1"/>
  <c r="AQ5599" i="1" s="1"/>
  <c r="AN4606" i="1"/>
  <c r="P4606" i="1"/>
  <c r="Z2625" i="1"/>
  <c r="Y2626" i="1"/>
  <c r="Z3617" i="1"/>
  <c r="Y3618" i="1"/>
  <c r="J4607" i="1"/>
  <c r="O4607" i="1"/>
  <c r="AR4607" i="1" s="1"/>
  <c r="N4607" i="1"/>
  <c r="AQ4607" i="1" s="1"/>
  <c r="L4607" i="1"/>
  <c r="AO4607" i="1" s="1"/>
  <c r="M4607" i="1"/>
  <c r="AP4607" i="1" s="1"/>
  <c r="O2424" i="1"/>
  <c r="AR2424" i="1" s="1"/>
  <c r="N2424" i="1"/>
  <c r="AQ2424" i="1" s="1"/>
  <c r="M2424" i="1"/>
  <c r="AP2424" i="1" s="1"/>
  <c r="L2424" i="1"/>
  <c r="AO2424" i="1" s="1"/>
  <c r="J2424" i="1"/>
  <c r="I1632" i="1"/>
  <c r="K1632" i="1"/>
  <c r="K1433" i="1"/>
  <c r="I1433" i="1"/>
  <c r="AN1431" i="1"/>
  <c r="P1431" i="1"/>
  <c r="AN1630" i="1"/>
  <c r="P1630" i="1"/>
  <c r="Y1435" i="1"/>
  <c r="Z1434" i="1"/>
  <c r="Y1634" i="1"/>
  <c r="Z1633" i="1"/>
  <c r="AS1430" i="1"/>
  <c r="Q1430" i="1"/>
  <c r="J1432" i="1"/>
  <c r="O1432" i="1"/>
  <c r="AR1432" i="1" s="1"/>
  <c r="N1432" i="1"/>
  <c r="AQ1432" i="1" s="1"/>
  <c r="M1432" i="1"/>
  <c r="AP1432" i="1" s="1"/>
  <c r="L1432" i="1"/>
  <c r="AO1432" i="1" s="1"/>
  <c r="Q1629" i="1"/>
  <c r="AS1629" i="1"/>
  <c r="M1631" i="1"/>
  <c r="AP1631" i="1" s="1"/>
  <c r="L1631" i="1"/>
  <c r="AO1631" i="1" s="1"/>
  <c r="N1631" i="1"/>
  <c r="AQ1631" i="1" s="1"/>
  <c r="J1631" i="1"/>
  <c r="O1631" i="1"/>
  <c r="AR1631" i="1" s="1"/>
  <c r="AN439" i="1"/>
  <c r="AN638" i="1"/>
  <c r="Q437" i="1"/>
  <c r="AS636" i="1"/>
  <c r="AS437" i="1"/>
  <c r="K639" i="1"/>
  <c r="K440" i="1"/>
  <c r="I639" i="1"/>
  <c r="J639" i="1" s="1"/>
  <c r="I440" i="1"/>
  <c r="J440" i="1" s="1"/>
  <c r="Q636" i="1"/>
  <c r="P438" i="1"/>
  <c r="P637" i="1"/>
  <c r="Y641" i="1"/>
  <c r="Z640" i="1"/>
  <c r="N439" i="1"/>
  <c r="AQ439" i="1" s="1"/>
  <c r="M439" i="1"/>
  <c r="AP439" i="1" s="1"/>
  <c r="L439" i="1"/>
  <c r="AO439" i="1" s="1"/>
  <c r="O439" i="1"/>
  <c r="AR439" i="1" s="1"/>
  <c r="N638" i="1"/>
  <c r="AQ638" i="1" s="1"/>
  <c r="M638" i="1"/>
  <c r="AP638" i="1" s="1"/>
  <c r="O638" i="1"/>
  <c r="AR638" i="1" s="1"/>
  <c r="L638" i="1"/>
  <c r="AO638" i="1" s="1"/>
  <c r="Z441" i="1"/>
  <c r="Y442" i="1"/>
  <c r="R5601" i="1"/>
  <c r="V5601" i="1"/>
  <c r="U5601" i="1"/>
  <c r="F5601" i="1"/>
  <c r="S5601" i="1"/>
  <c r="E5601" i="1"/>
  <c r="T5601" i="1"/>
  <c r="V3418" i="1"/>
  <c r="R3418" i="1"/>
  <c r="U3418" i="1"/>
  <c r="E3418" i="1"/>
  <c r="F3418" i="1"/>
  <c r="T3418" i="1"/>
  <c r="S3418" i="1"/>
  <c r="R2625" i="1"/>
  <c r="E2625" i="1"/>
  <c r="V2625" i="1"/>
  <c r="U2625" i="1"/>
  <c r="S2625" i="1"/>
  <c r="F2625" i="1"/>
  <c r="T2625" i="1"/>
  <c r="E3617" i="1"/>
  <c r="R3617" i="1"/>
  <c r="S3617" i="1"/>
  <c r="F3617" i="1"/>
  <c r="U3617" i="1"/>
  <c r="T3617" i="1"/>
  <c r="V3617" i="1"/>
  <c r="U2426" i="1"/>
  <c r="R2426" i="1"/>
  <c r="E2426" i="1"/>
  <c r="S2426" i="1"/>
  <c r="F2426" i="1"/>
  <c r="V2426" i="1"/>
  <c r="T2426" i="1"/>
  <c r="V5402" i="1"/>
  <c r="F5402" i="1"/>
  <c r="T5402" i="1"/>
  <c r="U5402" i="1"/>
  <c r="R5402" i="1"/>
  <c r="E5402" i="1"/>
  <c r="S5402" i="1"/>
  <c r="F4410" i="1"/>
  <c r="T4410" i="1"/>
  <c r="E4410" i="1"/>
  <c r="U4410" i="1"/>
  <c r="V4410" i="1"/>
  <c r="R4410" i="1"/>
  <c r="S4410" i="1"/>
  <c r="F4609" i="1"/>
  <c r="R4609" i="1"/>
  <c r="V4609" i="1"/>
  <c r="T4609" i="1"/>
  <c r="U4609" i="1"/>
  <c r="S4609" i="1"/>
  <c r="E4609" i="1"/>
  <c r="T1434" i="1"/>
  <c r="S1434" i="1"/>
  <c r="F1434" i="1"/>
  <c r="R1434" i="1"/>
  <c r="U1434" i="1"/>
  <c r="E1434" i="1"/>
  <c r="V1434" i="1"/>
  <c r="F1633" i="1"/>
  <c r="U1633" i="1"/>
  <c r="V1633" i="1"/>
  <c r="E1633" i="1"/>
  <c r="R1633" i="1"/>
  <c r="S1633" i="1"/>
  <c r="T1633" i="1"/>
  <c r="U640" i="1"/>
  <c r="V640" i="1"/>
  <c r="R640" i="1"/>
  <c r="S640" i="1"/>
  <c r="T640" i="1"/>
  <c r="F640" i="1"/>
  <c r="E640" i="1"/>
  <c r="R441" i="1"/>
  <c r="V441" i="1"/>
  <c r="T441" i="1"/>
  <c r="U441" i="1"/>
  <c r="S441" i="1"/>
  <c r="F441" i="1"/>
  <c r="E441" i="1"/>
  <c r="B441" i="4" l="1"/>
  <c r="B640" i="4"/>
  <c r="A271" i="1"/>
  <c r="AM270" i="1"/>
  <c r="K4609" i="1"/>
  <c r="I4609" i="1"/>
  <c r="K4410" i="1"/>
  <c r="I4410" i="1"/>
  <c r="K5402" i="1"/>
  <c r="I5402" i="1"/>
  <c r="K2426" i="1"/>
  <c r="I2426" i="1"/>
  <c r="K3617" i="1"/>
  <c r="I3617" i="1"/>
  <c r="K2625" i="1"/>
  <c r="I2625" i="1"/>
  <c r="K3418" i="1"/>
  <c r="I3418" i="1"/>
  <c r="I5601" i="1"/>
  <c r="K5601" i="1"/>
  <c r="A3195" i="1"/>
  <c r="AM3194" i="1"/>
  <c r="Z2427" i="1"/>
  <c r="Y2428" i="1"/>
  <c r="Z5403" i="1"/>
  <c r="Y5404" i="1"/>
  <c r="AN3615" i="1"/>
  <c r="P3615" i="1"/>
  <c r="P3416" i="1"/>
  <c r="AN3416" i="1"/>
  <c r="A1195" i="1"/>
  <c r="AM1194" i="1"/>
  <c r="AS3415" i="1"/>
  <c r="Q3415" i="1"/>
  <c r="Z5602" i="1"/>
  <c r="Y5603" i="1"/>
  <c r="Q3614" i="1"/>
  <c r="AS3614" i="1"/>
  <c r="L2624" i="1"/>
  <c r="AO2624" i="1" s="1"/>
  <c r="M2624" i="1"/>
  <c r="AP2624" i="1" s="1"/>
  <c r="J2624" i="1"/>
  <c r="O2624" i="1"/>
  <c r="AR2624" i="1" s="1"/>
  <c r="N2624" i="1"/>
  <c r="AQ2624" i="1" s="1"/>
  <c r="O2425" i="1"/>
  <c r="AR2425" i="1" s="1"/>
  <c r="N2425" i="1"/>
  <c r="AQ2425" i="1" s="1"/>
  <c r="M2425" i="1"/>
  <c r="AP2425" i="1" s="1"/>
  <c r="L2425" i="1"/>
  <c r="AO2425" i="1" s="1"/>
  <c r="J2425" i="1"/>
  <c r="P2623" i="1"/>
  <c r="AN2623" i="1"/>
  <c r="L3417" i="1"/>
  <c r="AO3417" i="1" s="1"/>
  <c r="J3417" i="1"/>
  <c r="N3417" i="1"/>
  <c r="AQ3417" i="1" s="1"/>
  <c r="O3417" i="1"/>
  <c r="AR3417" i="1" s="1"/>
  <c r="M3417" i="1"/>
  <c r="AP3417" i="1" s="1"/>
  <c r="A5195" i="1"/>
  <c r="AM5194" i="1"/>
  <c r="O4608" i="1"/>
  <c r="AR4608" i="1" s="1"/>
  <c r="L4608" i="1"/>
  <c r="AO4608" i="1" s="1"/>
  <c r="N4608" i="1"/>
  <c r="AQ4608" i="1" s="1"/>
  <c r="J4608" i="1"/>
  <c r="M4608" i="1"/>
  <c r="AP4608" i="1" s="1"/>
  <c r="P4408" i="1"/>
  <c r="AN4408" i="1"/>
  <c r="Q5399" i="1"/>
  <c r="AS5399" i="1"/>
  <c r="M3616" i="1"/>
  <c r="AP3616" i="1" s="1"/>
  <c r="N3616" i="1"/>
  <c r="AQ3616" i="1" s="1"/>
  <c r="L3616" i="1"/>
  <c r="AO3616" i="1" s="1"/>
  <c r="J3616" i="1"/>
  <c r="O3616" i="1"/>
  <c r="AR3616" i="1" s="1"/>
  <c r="L4409" i="1"/>
  <c r="AO4409" i="1" s="1"/>
  <c r="J4409" i="1"/>
  <c r="O4409" i="1"/>
  <c r="AR4409" i="1" s="1"/>
  <c r="N4409" i="1"/>
  <c r="AQ4409" i="1" s="1"/>
  <c r="M4409" i="1"/>
  <c r="AP4409" i="1" s="1"/>
  <c r="AN5251" i="1"/>
  <c r="P5251" i="1"/>
  <c r="Y3619" i="1"/>
  <c r="Z3618" i="1"/>
  <c r="AN2424" i="1"/>
  <c r="P2424" i="1"/>
  <c r="Z2626" i="1"/>
  <c r="Y2627" i="1"/>
  <c r="Q2423" i="1"/>
  <c r="AS2423" i="1"/>
  <c r="P4607" i="1"/>
  <c r="AN4607" i="1"/>
  <c r="Z3419" i="1"/>
  <c r="Y3420" i="1"/>
  <c r="A4195" i="1"/>
  <c r="AM4194" i="1"/>
  <c r="AN5400" i="1"/>
  <c r="P5400" i="1"/>
  <c r="Q2622" i="1"/>
  <c r="AS2622" i="1"/>
  <c r="M5600" i="1"/>
  <c r="AP5600" i="1" s="1"/>
  <c r="J5600" i="1"/>
  <c r="O5600" i="1"/>
  <c r="AR5600" i="1" s="1"/>
  <c r="N5600" i="1"/>
  <c r="AQ5600" i="1" s="1"/>
  <c r="L5600" i="1"/>
  <c r="AO5600" i="1" s="1"/>
  <c r="P5599" i="1"/>
  <c r="AN5599" i="1"/>
  <c r="Z4610" i="1"/>
  <c r="Y4611" i="1"/>
  <c r="AS5250" i="1"/>
  <c r="Q5250" i="1"/>
  <c r="AS4606" i="1"/>
  <c r="Q4606" i="1"/>
  <c r="Q5598" i="1"/>
  <c r="AS5598" i="1"/>
  <c r="Q4407" i="1"/>
  <c r="AS4407" i="1"/>
  <c r="A2195" i="1"/>
  <c r="AM2194" i="1"/>
  <c r="Z4411" i="1"/>
  <c r="Y4412" i="1"/>
  <c r="J5401" i="1"/>
  <c r="N5401" i="1"/>
  <c r="AQ5401" i="1" s="1"/>
  <c r="O5401" i="1"/>
  <c r="AR5401" i="1" s="1"/>
  <c r="M5401" i="1"/>
  <c r="AP5401" i="1" s="1"/>
  <c r="L5401" i="1"/>
  <c r="AO5401" i="1" s="1"/>
  <c r="K1633" i="1"/>
  <c r="I1633" i="1"/>
  <c r="K1434" i="1"/>
  <c r="I1434" i="1"/>
  <c r="Q1630" i="1"/>
  <c r="AS1630" i="1"/>
  <c r="Q1431" i="1"/>
  <c r="AS1431" i="1"/>
  <c r="Y1635" i="1"/>
  <c r="Z1634" i="1"/>
  <c r="M1433" i="1"/>
  <c r="AP1433" i="1" s="1"/>
  <c r="L1433" i="1"/>
  <c r="AO1433" i="1" s="1"/>
  <c r="O1433" i="1"/>
  <c r="AR1433" i="1" s="1"/>
  <c r="J1433" i="1"/>
  <c r="N1433" i="1"/>
  <c r="AQ1433" i="1" s="1"/>
  <c r="P1631" i="1"/>
  <c r="AN1631" i="1"/>
  <c r="AN1432" i="1"/>
  <c r="P1432" i="1"/>
  <c r="Y1436" i="1"/>
  <c r="Z1435" i="1"/>
  <c r="N1632" i="1"/>
  <c r="AQ1632" i="1" s="1"/>
  <c r="M1632" i="1"/>
  <c r="AP1632" i="1" s="1"/>
  <c r="J1632" i="1"/>
  <c r="L1632" i="1"/>
  <c r="AO1632" i="1" s="1"/>
  <c r="O1632" i="1"/>
  <c r="AR1632" i="1" s="1"/>
  <c r="AS637" i="1"/>
  <c r="Q438" i="1"/>
  <c r="AN440" i="1"/>
  <c r="AN639" i="1"/>
  <c r="AS438" i="1"/>
  <c r="K441" i="1"/>
  <c r="K640" i="1"/>
  <c r="I441" i="1"/>
  <c r="J441" i="1" s="1"/>
  <c r="I640" i="1"/>
  <c r="J640" i="1" s="1"/>
  <c r="P638" i="1"/>
  <c r="Q637" i="1"/>
  <c r="P439" i="1"/>
  <c r="Y443" i="1"/>
  <c r="Z442" i="1"/>
  <c r="N440" i="1"/>
  <c r="AQ440" i="1" s="1"/>
  <c r="M440" i="1"/>
  <c r="AP440" i="1" s="1"/>
  <c r="O440" i="1"/>
  <c r="AR440" i="1" s="1"/>
  <c r="L440" i="1"/>
  <c r="AO440" i="1" s="1"/>
  <c r="Z641" i="1"/>
  <c r="Y642" i="1"/>
  <c r="O639" i="1"/>
  <c r="AR639" i="1" s="1"/>
  <c r="N639" i="1"/>
  <c r="AQ639" i="1" s="1"/>
  <c r="M639" i="1"/>
  <c r="AP639" i="1" s="1"/>
  <c r="L639" i="1"/>
  <c r="AO639" i="1" s="1"/>
  <c r="E5403" i="1"/>
  <c r="V5403" i="1"/>
  <c r="S5403" i="1"/>
  <c r="U5403" i="1"/>
  <c r="T5403" i="1"/>
  <c r="F5403" i="1"/>
  <c r="R5403" i="1"/>
  <c r="R3618" i="1"/>
  <c r="V3618" i="1"/>
  <c r="S3618" i="1"/>
  <c r="T3618" i="1"/>
  <c r="F3618" i="1"/>
  <c r="U3618" i="1"/>
  <c r="E3618" i="1"/>
  <c r="U5602" i="1"/>
  <c r="E5602" i="1"/>
  <c r="T5602" i="1"/>
  <c r="V5602" i="1"/>
  <c r="R5602" i="1"/>
  <c r="F5602" i="1"/>
  <c r="S5602" i="1"/>
  <c r="E2427" i="1"/>
  <c r="S2427" i="1"/>
  <c r="T2427" i="1"/>
  <c r="R2427" i="1"/>
  <c r="F2427" i="1"/>
  <c r="U2427" i="1"/>
  <c r="V2427" i="1"/>
  <c r="E3419" i="1"/>
  <c r="V3419" i="1"/>
  <c r="R3419" i="1"/>
  <c r="U3419" i="1"/>
  <c r="T3419" i="1"/>
  <c r="F3419" i="1"/>
  <c r="S3419" i="1"/>
  <c r="S4610" i="1"/>
  <c r="V4610" i="1"/>
  <c r="E4610" i="1"/>
  <c r="T4610" i="1"/>
  <c r="F4610" i="1"/>
  <c r="R4610" i="1"/>
  <c r="U4610" i="1"/>
  <c r="R4411" i="1"/>
  <c r="T4411" i="1"/>
  <c r="S4411" i="1"/>
  <c r="V4411" i="1"/>
  <c r="E4411" i="1"/>
  <c r="U4411" i="1"/>
  <c r="F4411" i="1"/>
  <c r="F2626" i="1"/>
  <c r="T2626" i="1"/>
  <c r="S2626" i="1"/>
  <c r="E2626" i="1"/>
  <c r="R2626" i="1"/>
  <c r="U2626" i="1"/>
  <c r="V2626" i="1"/>
  <c r="T1634" i="1"/>
  <c r="F1634" i="1"/>
  <c r="V1634" i="1"/>
  <c r="U1634" i="1"/>
  <c r="R1634" i="1"/>
  <c r="S1634" i="1"/>
  <c r="E1634" i="1"/>
  <c r="V1435" i="1"/>
  <c r="F1435" i="1"/>
  <c r="T1435" i="1"/>
  <c r="U1435" i="1"/>
  <c r="E1435" i="1"/>
  <c r="R1435" i="1"/>
  <c r="S1435" i="1"/>
  <c r="U442" i="1"/>
  <c r="T442" i="1"/>
  <c r="S442" i="1"/>
  <c r="R442" i="1"/>
  <c r="V442" i="1"/>
  <c r="F442" i="1"/>
  <c r="E442" i="1"/>
  <c r="S641" i="1"/>
  <c r="T641" i="1"/>
  <c r="R641" i="1"/>
  <c r="V641" i="1"/>
  <c r="U641" i="1"/>
  <c r="F641" i="1"/>
  <c r="E641" i="1"/>
  <c r="B641" i="4" l="1"/>
  <c r="B442" i="4"/>
  <c r="A272" i="1"/>
  <c r="AM271" i="1"/>
  <c r="I2626" i="1"/>
  <c r="K2626" i="1"/>
  <c r="K4411" i="1"/>
  <c r="I4411" i="1"/>
  <c r="I4610" i="1"/>
  <c r="K4610" i="1"/>
  <c r="I3419" i="1"/>
  <c r="K3419" i="1"/>
  <c r="K2427" i="1"/>
  <c r="I2427" i="1"/>
  <c r="I5602" i="1"/>
  <c r="K5602" i="1"/>
  <c r="I3618" i="1"/>
  <c r="K3618" i="1"/>
  <c r="K5403" i="1"/>
  <c r="I5403" i="1"/>
  <c r="Y3421" i="1"/>
  <c r="Z3420" i="1"/>
  <c r="M2426" i="1"/>
  <c r="AP2426" i="1" s="1"/>
  <c r="J2426" i="1"/>
  <c r="O2426" i="1"/>
  <c r="AR2426" i="1" s="1"/>
  <c r="L2426" i="1"/>
  <c r="AO2426" i="1" s="1"/>
  <c r="N2426" i="1"/>
  <c r="AQ2426" i="1" s="1"/>
  <c r="A4196" i="1"/>
  <c r="AM4195" i="1"/>
  <c r="Y2628" i="1"/>
  <c r="Z2627" i="1"/>
  <c r="AS5251" i="1"/>
  <c r="Q5251" i="1"/>
  <c r="P3616" i="1"/>
  <c r="AN3616" i="1"/>
  <c r="P4608" i="1"/>
  <c r="AN4608" i="1"/>
  <c r="A1196" i="1"/>
  <c r="AM1195" i="1"/>
  <c r="Z2428" i="1"/>
  <c r="Y2429" i="1"/>
  <c r="O5601" i="1"/>
  <c r="AR5601" i="1" s="1"/>
  <c r="L5601" i="1"/>
  <c r="AO5601" i="1" s="1"/>
  <c r="N5601" i="1"/>
  <c r="AQ5601" i="1" s="1"/>
  <c r="J5601" i="1"/>
  <c r="M5601" i="1"/>
  <c r="AP5601" i="1" s="1"/>
  <c r="A2196" i="1"/>
  <c r="AM2195" i="1"/>
  <c r="Q2424" i="1"/>
  <c r="AS2424" i="1"/>
  <c r="P3417" i="1"/>
  <c r="AN3417" i="1"/>
  <c r="M3418" i="1"/>
  <c r="AP3418" i="1" s="1"/>
  <c r="L3418" i="1"/>
  <c r="AO3418" i="1" s="1"/>
  <c r="O3418" i="1"/>
  <c r="AR3418" i="1" s="1"/>
  <c r="J3418" i="1"/>
  <c r="N3418" i="1"/>
  <c r="AQ3418" i="1" s="1"/>
  <c r="M5402" i="1"/>
  <c r="AP5402" i="1" s="1"/>
  <c r="J5402" i="1"/>
  <c r="O5402" i="1"/>
  <c r="AR5402" i="1" s="1"/>
  <c r="N5402" i="1"/>
  <c r="AQ5402" i="1" s="1"/>
  <c r="L5402" i="1"/>
  <c r="AO5402" i="1" s="1"/>
  <c r="Y4413" i="1"/>
  <c r="Z4412" i="1"/>
  <c r="Q5599" i="1"/>
  <c r="AS5599" i="1"/>
  <c r="AS5400" i="1"/>
  <c r="Q5400" i="1"/>
  <c r="Y5604" i="1"/>
  <c r="Z5603" i="1"/>
  <c r="Q3416" i="1"/>
  <c r="AS3416" i="1"/>
  <c r="AS4607" i="1"/>
  <c r="Q4607" i="1"/>
  <c r="AN4409" i="1"/>
  <c r="P4409" i="1"/>
  <c r="AS3615" i="1"/>
  <c r="Q3615" i="1"/>
  <c r="L2625" i="1"/>
  <c r="AO2625" i="1" s="1"/>
  <c r="J2625" i="1"/>
  <c r="N2625" i="1"/>
  <c r="AQ2625" i="1" s="1"/>
  <c r="M2625" i="1"/>
  <c r="AP2625" i="1" s="1"/>
  <c r="O2625" i="1"/>
  <c r="AR2625" i="1" s="1"/>
  <c r="L4410" i="1"/>
  <c r="AO4410" i="1" s="1"/>
  <c r="J4410" i="1"/>
  <c r="N4410" i="1"/>
  <c r="AQ4410" i="1" s="1"/>
  <c r="O4410" i="1"/>
  <c r="AR4410" i="1" s="1"/>
  <c r="M4410" i="1"/>
  <c r="AP4410" i="1" s="1"/>
  <c r="A3196" i="1"/>
  <c r="AM3195" i="1"/>
  <c r="P5401" i="1"/>
  <c r="AN5401" i="1"/>
  <c r="Z3619" i="1"/>
  <c r="Y3620" i="1"/>
  <c r="Q4408" i="1"/>
  <c r="AS4408" i="1"/>
  <c r="A5196" i="1"/>
  <c r="AM5195" i="1"/>
  <c r="Q2623" i="1"/>
  <c r="AS2623" i="1"/>
  <c r="P2624" i="1"/>
  <c r="AN2624" i="1"/>
  <c r="Z5404" i="1"/>
  <c r="Y5405" i="1"/>
  <c r="M3617" i="1"/>
  <c r="AP3617" i="1" s="1"/>
  <c r="L3617" i="1"/>
  <c r="AO3617" i="1" s="1"/>
  <c r="O3617" i="1"/>
  <c r="AR3617" i="1" s="1"/>
  <c r="J3617" i="1"/>
  <c r="N3617" i="1"/>
  <c r="AQ3617" i="1" s="1"/>
  <c r="M4609" i="1"/>
  <c r="AP4609" i="1" s="1"/>
  <c r="O4609" i="1"/>
  <c r="AR4609" i="1" s="1"/>
  <c r="L4609" i="1"/>
  <c r="AO4609" i="1" s="1"/>
  <c r="J4609" i="1"/>
  <c r="N4609" i="1"/>
  <c r="AQ4609" i="1" s="1"/>
  <c r="Z4611" i="1"/>
  <c r="Y4612" i="1"/>
  <c r="AN5600" i="1"/>
  <c r="P5600" i="1"/>
  <c r="AN2425" i="1"/>
  <c r="P2425" i="1"/>
  <c r="K1435" i="1"/>
  <c r="I1435" i="1"/>
  <c r="K1634" i="1"/>
  <c r="I1634" i="1"/>
  <c r="AN1433" i="1"/>
  <c r="P1433" i="1"/>
  <c r="Z1436" i="1"/>
  <c r="Y1437" i="1"/>
  <c r="AS1432" i="1"/>
  <c r="Q1432" i="1"/>
  <c r="N1434" i="1"/>
  <c r="AQ1434" i="1" s="1"/>
  <c r="J1434" i="1"/>
  <c r="M1434" i="1"/>
  <c r="AP1434" i="1" s="1"/>
  <c r="L1434" i="1"/>
  <c r="AO1434" i="1" s="1"/>
  <c r="O1434" i="1"/>
  <c r="AR1434" i="1" s="1"/>
  <c r="AN1632" i="1"/>
  <c r="P1632" i="1"/>
  <c r="O1633" i="1"/>
  <c r="AR1633" i="1" s="1"/>
  <c r="N1633" i="1"/>
  <c r="AQ1633" i="1" s="1"/>
  <c r="J1633" i="1"/>
  <c r="M1633" i="1"/>
  <c r="AP1633" i="1" s="1"/>
  <c r="L1633" i="1"/>
  <c r="AO1633" i="1" s="1"/>
  <c r="Q1631" i="1"/>
  <c r="AS1631" i="1"/>
  <c r="Y1636" i="1"/>
  <c r="Z1635" i="1"/>
  <c r="Q638" i="1"/>
  <c r="Q439" i="1"/>
  <c r="AN441" i="1"/>
  <c r="AN640" i="1"/>
  <c r="AS638" i="1"/>
  <c r="K641" i="1"/>
  <c r="K442" i="1"/>
  <c r="I641" i="1"/>
  <c r="J641" i="1" s="1"/>
  <c r="I442" i="1"/>
  <c r="J442" i="1" s="1"/>
  <c r="AS439" i="1"/>
  <c r="P639" i="1"/>
  <c r="P440" i="1"/>
  <c r="N640" i="1"/>
  <c r="AQ640" i="1" s="1"/>
  <c r="M640" i="1"/>
  <c r="AP640" i="1" s="1"/>
  <c r="L640" i="1"/>
  <c r="AO640" i="1" s="1"/>
  <c r="O640" i="1"/>
  <c r="AR640" i="1" s="1"/>
  <c r="Z642" i="1"/>
  <c r="Y643" i="1"/>
  <c r="L441" i="1"/>
  <c r="AO441" i="1" s="1"/>
  <c r="O441" i="1"/>
  <c r="AR441" i="1" s="1"/>
  <c r="N441" i="1"/>
  <c r="AQ441" i="1" s="1"/>
  <c r="M441" i="1"/>
  <c r="AP441" i="1" s="1"/>
  <c r="Y444" i="1"/>
  <c r="Z443" i="1"/>
  <c r="F2428" i="1"/>
  <c r="T2428" i="1"/>
  <c r="U2428" i="1"/>
  <c r="R2428" i="1"/>
  <c r="E2428" i="1"/>
  <c r="S2428" i="1"/>
  <c r="V2428" i="1"/>
  <c r="V3619" i="1"/>
  <c r="F3619" i="1"/>
  <c r="U3619" i="1"/>
  <c r="S3619" i="1"/>
  <c r="E3619" i="1"/>
  <c r="R3619" i="1"/>
  <c r="T3619" i="1"/>
  <c r="E3420" i="1"/>
  <c r="F3420" i="1"/>
  <c r="U3420" i="1"/>
  <c r="T3420" i="1"/>
  <c r="V3420" i="1"/>
  <c r="R3420" i="1"/>
  <c r="S3420" i="1"/>
  <c r="V4412" i="1"/>
  <c r="S4412" i="1"/>
  <c r="R4412" i="1"/>
  <c r="F4412" i="1"/>
  <c r="U4412" i="1"/>
  <c r="T4412" i="1"/>
  <c r="E4412" i="1"/>
  <c r="V4611" i="1"/>
  <c r="T4611" i="1"/>
  <c r="U4611" i="1"/>
  <c r="E4611" i="1"/>
  <c r="R4611" i="1"/>
  <c r="F4611" i="1"/>
  <c r="S4611" i="1"/>
  <c r="T5404" i="1"/>
  <c r="S5404" i="1"/>
  <c r="V5404" i="1"/>
  <c r="R5404" i="1"/>
  <c r="E5404" i="1"/>
  <c r="F5404" i="1"/>
  <c r="U5404" i="1"/>
  <c r="T2627" i="1"/>
  <c r="U2627" i="1"/>
  <c r="E2627" i="1"/>
  <c r="F2627" i="1"/>
  <c r="V2627" i="1"/>
  <c r="S2627" i="1"/>
  <c r="R2627" i="1"/>
  <c r="T5603" i="1"/>
  <c r="S5603" i="1"/>
  <c r="U5603" i="1"/>
  <c r="F5603" i="1"/>
  <c r="R5603" i="1"/>
  <c r="V5603" i="1"/>
  <c r="E5603" i="1"/>
  <c r="V1635" i="1"/>
  <c r="F1635" i="1"/>
  <c r="U1635" i="1"/>
  <c r="S1635" i="1"/>
  <c r="E1635" i="1"/>
  <c r="R1635" i="1"/>
  <c r="T1635" i="1"/>
  <c r="U1436" i="1"/>
  <c r="E1436" i="1"/>
  <c r="S1436" i="1"/>
  <c r="R1436" i="1"/>
  <c r="V1436" i="1"/>
  <c r="F1436" i="1"/>
  <c r="T1436" i="1"/>
  <c r="V642" i="1"/>
  <c r="S642" i="1"/>
  <c r="R642" i="1"/>
  <c r="U642" i="1"/>
  <c r="T642" i="1"/>
  <c r="F642" i="1"/>
  <c r="E642" i="1"/>
  <c r="V443" i="1"/>
  <c r="U443" i="1"/>
  <c r="T443" i="1"/>
  <c r="R443" i="1"/>
  <c r="S443" i="1"/>
  <c r="F443" i="1"/>
  <c r="E443" i="1"/>
  <c r="B443" i="4" l="1"/>
  <c r="B642" i="4"/>
  <c r="A273" i="1"/>
  <c r="AM272" i="1"/>
  <c r="I5603" i="1"/>
  <c r="K5603" i="1"/>
  <c r="I2627" i="1"/>
  <c r="K2627" i="1"/>
  <c r="I5404" i="1"/>
  <c r="K5404" i="1"/>
  <c r="I4611" i="1"/>
  <c r="K4611" i="1"/>
  <c r="K4412" i="1"/>
  <c r="I4412" i="1"/>
  <c r="I3420" i="1"/>
  <c r="K3420" i="1"/>
  <c r="I3619" i="1"/>
  <c r="K3619" i="1"/>
  <c r="K2428" i="1"/>
  <c r="I2428" i="1"/>
  <c r="AS2425" i="1"/>
  <c r="Q2425" i="1"/>
  <c r="AN4609" i="1"/>
  <c r="P4609" i="1"/>
  <c r="L5403" i="1"/>
  <c r="AO5403" i="1" s="1"/>
  <c r="O5403" i="1"/>
  <c r="AR5403" i="1" s="1"/>
  <c r="N5403" i="1"/>
  <c r="AQ5403" i="1" s="1"/>
  <c r="M5403" i="1"/>
  <c r="AP5403" i="1" s="1"/>
  <c r="J5403" i="1"/>
  <c r="P4410" i="1"/>
  <c r="AN4410" i="1"/>
  <c r="Q5600" i="1"/>
  <c r="AS5600" i="1"/>
  <c r="A5197" i="1"/>
  <c r="AM5196" i="1"/>
  <c r="Q5401" i="1"/>
  <c r="AS5401" i="1"/>
  <c r="Y5605" i="1"/>
  <c r="Z5604" i="1"/>
  <c r="AN5601" i="1"/>
  <c r="P5601" i="1"/>
  <c r="A1197" i="1"/>
  <c r="AM1196" i="1"/>
  <c r="P2426" i="1"/>
  <c r="AN2426" i="1"/>
  <c r="L3419" i="1"/>
  <c r="AO3419" i="1" s="1"/>
  <c r="J3419" i="1"/>
  <c r="N3419" i="1"/>
  <c r="AQ3419" i="1" s="1"/>
  <c r="M3419" i="1"/>
  <c r="AP3419" i="1" s="1"/>
  <c r="O3419" i="1"/>
  <c r="AR3419" i="1" s="1"/>
  <c r="Q4409" i="1"/>
  <c r="AS4409" i="1"/>
  <c r="AN5402" i="1"/>
  <c r="P5402" i="1"/>
  <c r="AS3417" i="1"/>
  <c r="Q3417" i="1"/>
  <c r="Y2629" i="1"/>
  <c r="Z2628" i="1"/>
  <c r="Y5406" i="1"/>
  <c r="Z5405" i="1"/>
  <c r="Y4613" i="1"/>
  <c r="Z4612" i="1"/>
  <c r="A3197" i="1"/>
  <c r="AM3196" i="1"/>
  <c r="Q4608" i="1"/>
  <c r="AS4608" i="1"/>
  <c r="O3618" i="1"/>
  <c r="AR3618" i="1" s="1"/>
  <c r="N3618" i="1"/>
  <c r="AQ3618" i="1" s="1"/>
  <c r="L3618" i="1"/>
  <c r="AO3618" i="1" s="1"/>
  <c r="J3618" i="1"/>
  <c r="M3618" i="1"/>
  <c r="AP3618" i="1" s="1"/>
  <c r="M4610" i="1"/>
  <c r="AP4610" i="1" s="1"/>
  <c r="N4610" i="1"/>
  <c r="AQ4610" i="1" s="1"/>
  <c r="L4610" i="1"/>
  <c r="AO4610" i="1" s="1"/>
  <c r="J4610" i="1"/>
  <c r="O4610" i="1"/>
  <c r="AR4610" i="1" s="1"/>
  <c r="P3617" i="1"/>
  <c r="AN3617" i="1"/>
  <c r="Z3620" i="1"/>
  <c r="Y3621" i="1"/>
  <c r="M4411" i="1"/>
  <c r="AP4411" i="1" s="1"/>
  <c r="L4411" i="1"/>
  <c r="AO4411" i="1" s="1"/>
  <c r="O4411" i="1"/>
  <c r="AR4411" i="1" s="1"/>
  <c r="N4411" i="1"/>
  <c r="AQ4411" i="1" s="1"/>
  <c r="J4411" i="1"/>
  <c r="AN3418" i="1"/>
  <c r="P3418" i="1"/>
  <c r="A4197" i="1"/>
  <c r="AM4196" i="1"/>
  <c r="M5602" i="1"/>
  <c r="AP5602" i="1" s="1"/>
  <c r="O5602" i="1"/>
  <c r="AR5602" i="1" s="1"/>
  <c r="N5602" i="1"/>
  <c r="AQ5602" i="1" s="1"/>
  <c r="L5602" i="1"/>
  <c r="AO5602" i="1" s="1"/>
  <c r="J5602" i="1"/>
  <c r="Q2624" i="1"/>
  <c r="AS2624" i="1"/>
  <c r="AN2625" i="1"/>
  <c r="P2625" i="1"/>
  <c r="Y4414" i="1"/>
  <c r="Z4413" i="1"/>
  <c r="A2197" i="1"/>
  <c r="AM2196" i="1"/>
  <c r="Y2430" i="1"/>
  <c r="Z2429" i="1"/>
  <c r="Q3616" i="1"/>
  <c r="AS3616" i="1"/>
  <c r="Z3421" i="1"/>
  <c r="Y3422" i="1"/>
  <c r="N2427" i="1"/>
  <c r="AQ2427" i="1" s="1"/>
  <c r="M2427" i="1"/>
  <c r="AP2427" i="1" s="1"/>
  <c r="L2427" i="1"/>
  <c r="AO2427" i="1" s="1"/>
  <c r="J2427" i="1"/>
  <c r="O2427" i="1"/>
  <c r="AR2427" i="1" s="1"/>
  <c r="O2626" i="1"/>
  <c r="AR2626" i="1" s="1"/>
  <c r="N2626" i="1"/>
  <c r="AQ2626" i="1" s="1"/>
  <c r="J2626" i="1"/>
  <c r="M2626" i="1"/>
  <c r="AP2626" i="1" s="1"/>
  <c r="L2626" i="1"/>
  <c r="AO2626" i="1" s="1"/>
  <c r="K1436" i="1"/>
  <c r="I1436" i="1"/>
  <c r="K1635" i="1"/>
  <c r="I1635" i="1"/>
  <c r="AS1433" i="1"/>
  <c r="Q1433" i="1"/>
  <c r="AN1633" i="1"/>
  <c r="P1633" i="1"/>
  <c r="AN1434" i="1"/>
  <c r="P1434" i="1"/>
  <c r="O1634" i="1"/>
  <c r="AR1634" i="1" s="1"/>
  <c r="N1634" i="1"/>
  <c r="AQ1634" i="1" s="1"/>
  <c r="L1634" i="1"/>
  <c r="AO1634" i="1" s="1"/>
  <c r="M1634" i="1"/>
  <c r="AP1634" i="1" s="1"/>
  <c r="J1634" i="1"/>
  <c r="Y1637" i="1"/>
  <c r="Z1636" i="1"/>
  <c r="AS1632" i="1"/>
  <c r="Q1632" i="1"/>
  <c r="O1435" i="1"/>
  <c r="AR1435" i="1" s="1"/>
  <c r="N1435" i="1"/>
  <c r="AQ1435" i="1" s="1"/>
  <c r="M1435" i="1"/>
  <c r="AP1435" i="1" s="1"/>
  <c r="L1435" i="1"/>
  <c r="AO1435" i="1" s="1"/>
  <c r="J1435" i="1"/>
  <c r="Z1437" i="1"/>
  <c r="Y1438" i="1"/>
  <c r="AS440" i="1"/>
  <c r="AN641" i="1"/>
  <c r="AS639" i="1"/>
  <c r="AN442" i="1"/>
  <c r="K443" i="1"/>
  <c r="K642" i="1"/>
  <c r="Q639" i="1"/>
  <c r="I443" i="1"/>
  <c r="J443" i="1" s="1"/>
  <c r="I642" i="1"/>
  <c r="J642" i="1" s="1"/>
  <c r="Q440" i="1"/>
  <c r="P640" i="1"/>
  <c r="P441" i="1"/>
  <c r="Z444" i="1"/>
  <c r="Y445" i="1"/>
  <c r="M442" i="1"/>
  <c r="AP442" i="1" s="1"/>
  <c r="O442" i="1"/>
  <c r="AR442" i="1" s="1"/>
  <c r="N442" i="1"/>
  <c r="AQ442" i="1" s="1"/>
  <c r="L442" i="1"/>
  <c r="AO442" i="1" s="1"/>
  <c r="Y644" i="1"/>
  <c r="Z643" i="1"/>
  <c r="O641" i="1"/>
  <c r="AR641" i="1" s="1"/>
  <c r="N641" i="1"/>
  <c r="AQ641" i="1" s="1"/>
  <c r="M641" i="1"/>
  <c r="AP641" i="1" s="1"/>
  <c r="L641" i="1"/>
  <c r="AO641" i="1" s="1"/>
  <c r="F5604" i="1"/>
  <c r="S5604" i="1"/>
  <c r="E5604" i="1"/>
  <c r="T5604" i="1"/>
  <c r="U5604" i="1"/>
  <c r="R5604" i="1"/>
  <c r="V5604" i="1"/>
  <c r="E2628" i="1"/>
  <c r="T2628" i="1"/>
  <c r="V2628" i="1"/>
  <c r="F2628" i="1"/>
  <c r="S2628" i="1"/>
  <c r="U2628" i="1"/>
  <c r="R2628" i="1"/>
  <c r="R2429" i="1"/>
  <c r="S2429" i="1"/>
  <c r="E2429" i="1"/>
  <c r="F2429" i="1"/>
  <c r="V2429" i="1"/>
  <c r="U2429" i="1"/>
  <c r="T2429" i="1"/>
  <c r="T3421" i="1"/>
  <c r="V3421" i="1"/>
  <c r="F3421" i="1"/>
  <c r="R3421" i="1"/>
  <c r="E3421" i="1"/>
  <c r="U3421" i="1"/>
  <c r="S3421" i="1"/>
  <c r="E4612" i="1"/>
  <c r="S4612" i="1"/>
  <c r="F4612" i="1"/>
  <c r="U4612" i="1"/>
  <c r="V4612" i="1"/>
  <c r="R4612" i="1"/>
  <c r="T4612" i="1"/>
  <c r="U5405" i="1"/>
  <c r="E5405" i="1"/>
  <c r="T5405" i="1"/>
  <c r="S5405" i="1"/>
  <c r="R5405" i="1"/>
  <c r="V5405" i="1"/>
  <c r="F5405" i="1"/>
  <c r="F4413" i="1"/>
  <c r="R4413" i="1"/>
  <c r="S4413" i="1"/>
  <c r="V4413" i="1"/>
  <c r="E4413" i="1"/>
  <c r="T4413" i="1"/>
  <c r="U4413" i="1"/>
  <c r="T3620" i="1"/>
  <c r="V3620" i="1"/>
  <c r="E3620" i="1"/>
  <c r="R3620" i="1"/>
  <c r="F3620" i="1"/>
  <c r="S3620" i="1"/>
  <c r="U3620" i="1"/>
  <c r="T1636" i="1"/>
  <c r="E1636" i="1"/>
  <c r="V1636" i="1"/>
  <c r="R1636" i="1"/>
  <c r="F1636" i="1"/>
  <c r="U1636" i="1"/>
  <c r="S1636" i="1"/>
  <c r="T1437" i="1"/>
  <c r="S1437" i="1"/>
  <c r="U1437" i="1"/>
  <c r="E1437" i="1"/>
  <c r="R1437" i="1"/>
  <c r="F1437" i="1"/>
  <c r="V1437" i="1"/>
  <c r="V643" i="1"/>
  <c r="U643" i="1"/>
  <c r="T643" i="1"/>
  <c r="S643" i="1"/>
  <c r="R643" i="1"/>
  <c r="F643" i="1"/>
  <c r="E643" i="1"/>
  <c r="S444" i="1"/>
  <c r="R444" i="1"/>
  <c r="U444" i="1"/>
  <c r="V444" i="1"/>
  <c r="T444" i="1"/>
  <c r="F444" i="1"/>
  <c r="E444" i="1"/>
  <c r="B444" i="4" l="1"/>
  <c r="B643" i="4"/>
  <c r="A274" i="1"/>
  <c r="AM273" i="1"/>
  <c r="I3620" i="1"/>
  <c r="K3620" i="1"/>
  <c r="K4413" i="1"/>
  <c r="I4413" i="1"/>
  <c r="I5405" i="1"/>
  <c r="K5405" i="1"/>
  <c r="K4612" i="1"/>
  <c r="I4612" i="1"/>
  <c r="K3421" i="1"/>
  <c r="I3421" i="1"/>
  <c r="I2429" i="1"/>
  <c r="K2429" i="1"/>
  <c r="K2628" i="1"/>
  <c r="I2628" i="1"/>
  <c r="I5604" i="1"/>
  <c r="K5604" i="1"/>
  <c r="P3618" i="1"/>
  <c r="AN3618" i="1"/>
  <c r="Z2430" i="1"/>
  <c r="Y2431" i="1"/>
  <c r="Q3617" i="1"/>
  <c r="AS3617" i="1"/>
  <c r="A3198" i="1"/>
  <c r="AM3197" i="1"/>
  <c r="Z2629" i="1"/>
  <c r="Y2630" i="1"/>
  <c r="O2428" i="1"/>
  <c r="AR2428" i="1" s="1"/>
  <c r="L2428" i="1"/>
  <c r="AO2428" i="1" s="1"/>
  <c r="M2428" i="1"/>
  <c r="AP2428" i="1" s="1"/>
  <c r="N2428" i="1"/>
  <c r="AQ2428" i="1" s="1"/>
  <c r="J2428" i="1"/>
  <c r="P2626" i="1"/>
  <c r="AN2626" i="1"/>
  <c r="Q2625" i="1"/>
  <c r="AS2625" i="1"/>
  <c r="Y3423" i="1"/>
  <c r="Z3422" i="1"/>
  <c r="A4198" i="1"/>
  <c r="AM4197" i="1"/>
  <c r="Q2426" i="1"/>
  <c r="AS2426" i="1"/>
  <c r="Z5605" i="1"/>
  <c r="Y5606" i="1"/>
  <c r="Q4410" i="1"/>
  <c r="AS4410" i="1"/>
  <c r="M4611" i="1"/>
  <c r="AP4611" i="1" s="1"/>
  <c r="N4611" i="1"/>
  <c r="AQ4611" i="1" s="1"/>
  <c r="J4611" i="1"/>
  <c r="O4611" i="1"/>
  <c r="AR4611" i="1" s="1"/>
  <c r="L4611" i="1"/>
  <c r="AO4611" i="1" s="1"/>
  <c r="Z4613" i="1"/>
  <c r="Y4614" i="1"/>
  <c r="A1198" i="1"/>
  <c r="AM1197" i="1"/>
  <c r="AS4609" i="1"/>
  <c r="Q4609" i="1"/>
  <c r="O3619" i="1"/>
  <c r="AR3619" i="1" s="1"/>
  <c r="M3619" i="1"/>
  <c r="AP3619" i="1" s="1"/>
  <c r="L3619" i="1"/>
  <c r="AO3619" i="1" s="1"/>
  <c r="J3619" i="1"/>
  <c r="N3619" i="1"/>
  <c r="AQ3619" i="1" s="1"/>
  <c r="N5404" i="1"/>
  <c r="AQ5404" i="1" s="1"/>
  <c r="L5404" i="1"/>
  <c r="AO5404" i="1" s="1"/>
  <c r="J5404" i="1"/>
  <c r="O5404" i="1"/>
  <c r="AR5404" i="1" s="1"/>
  <c r="M5404" i="1"/>
  <c r="AP5404" i="1" s="1"/>
  <c r="AS5402" i="1"/>
  <c r="Q5402" i="1"/>
  <c r="Q5601" i="1"/>
  <c r="AS5601" i="1"/>
  <c r="P4610" i="1"/>
  <c r="AN4610" i="1"/>
  <c r="AN5602" i="1"/>
  <c r="P5602" i="1"/>
  <c r="AS3418" i="1"/>
  <c r="Q3418" i="1"/>
  <c r="Y4415" i="1"/>
  <c r="Z4414" i="1"/>
  <c r="AN2427" i="1"/>
  <c r="P2427" i="1"/>
  <c r="P4411" i="1"/>
  <c r="AN4411" i="1"/>
  <c r="Y3622" i="1"/>
  <c r="Z3621" i="1"/>
  <c r="Y5407" i="1"/>
  <c r="Z5406" i="1"/>
  <c r="A5198" i="1"/>
  <c r="AM5197" i="1"/>
  <c r="P5403" i="1"/>
  <c r="AN5403" i="1"/>
  <c r="L3420" i="1"/>
  <c r="AO3420" i="1" s="1"/>
  <c r="O3420" i="1"/>
  <c r="AR3420" i="1" s="1"/>
  <c r="N3420" i="1"/>
  <c r="AQ3420" i="1" s="1"/>
  <c r="M3420" i="1"/>
  <c r="AP3420" i="1" s="1"/>
  <c r="J3420" i="1"/>
  <c r="N2627" i="1"/>
  <c r="AQ2627" i="1" s="1"/>
  <c r="M2627" i="1"/>
  <c r="AP2627" i="1" s="1"/>
  <c r="L2627" i="1"/>
  <c r="AO2627" i="1" s="1"/>
  <c r="O2627" i="1"/>
  <c r="AR2627" i="1" s="1"/>
  <c r="J2627" i="1"/>
  <c r="AN3419" i="1"/>
  <c r="P3419" i="1"/>
  <c r="N4412" i="1"/>
  <c r="AQ4412" i="1" s="1"/>
  <c r="L4412" i="1"/>
  <c r="AO4412" i="1" s="1"/>
  <c r="J4412" i="1"/>
  <c r="M4412" i="1"/>
  <c r="AP4412" i="1" s="1"/>
  <c r="O4412" i="1"/>
  <c r="AR4412" i="1" s="1"/>
  <c r="A2198" i="1"/>
  <c r="AM2197" i="1"/>
  <c r="N5603" i="1"/>
  <c r="AQ5603" i="1" s="1"/>
  <c r="M5603" i="1"/>
  <c r="AP5603" i="1" s="1"/>
  <c r="J5603" i="1"/>
  <c r="O5603" i="1"/>
  <c r="AR5603" i="1" s="1"/>
  <c r="L5603" i="1"/>
  <c r="AO5603" i="1" s="1"/>
  <c r="K1437" i="1"/>
  <c r="I1437" i="1"/>
  <c r="I1636" i="1"/>
  <c r="K1636" i="1"/>
  <c r="Y1638" i="1"/>
  <c r="Z1637" i="1"/>
  <c r="Q1633" i="1"/>
  <c r="AS1633" i="1"/>
  <c r="AN1634" i="1"/>
  <c r="P1634" i="1"/>
  <c r="Y1439" i="1"/>
  <c r="Z1438" i="1"/>
  <c r="L1635" i="1"/>
  <c r="AO1635" i="1" s="1"/>
  <c r="J1635" i="1"/>
  <c r="N1635" i="1"/>
  <c r="AQ1635" i="1" s="1"/>
  <c r="O1635" i="1"/>
  <c r="AR1635" i="1" s="1"/>
  <c r="M1635" i="1"/>
  <c r="AP1635" i="1" s="1"/>
  <c r="AS1434" i="1"/>
  <c r="Q1434" i="1"/>
  <c r="N1436" i="1"/>
  <c r="AQ1436" i="1" s="1"/>
  <c r="M1436" i="1"/>
  <c r="AP1436" i="1" s="1"/>
  <c r="L1436" i="1"/>
  <c r="AO1436" i="1" s="1"/>
  <c r="J1436" i="1"/>
  <c r="O1436" i="1"/>
  <c r="AR1436" i="1" s="1"/>
  <c r="AN1435" i="1"/>
  <c r="P1435" i="1"/>
  <c r="AN443" i="1"/>
  <c r="Q441" i="1"/>
  <c r="Q640" i="1"/>
  <c r="AN642" i="1"/>
  <c r="AS640" i="1"/>
  <c r="K444" i="1"/>
  <c r="K643" i="1"/>
  <c r="I444" i="1"/>
  <c r="J444" i="1" s="1"/>
  <c r="I643" i="1"/>
  <c r="J643" i="1" s="1"/>
  <c r="AS441" i="1"/>
  <c r="P442" i="1"/>
  <c r="P641" i="1"/>
  <c r="L642" i="1"/>
  <c r="AO642" i="1" s="1"/>
  <c r="O642" i="1"/>
  <c r="AR642" i="1" s="1"/>
  <c r="N642" i="1"/>
  <c r="AQ642" i="1" s="1"/>
  <c r="M642" i="1"/>
  <c r="AP642" i="1" s="1"/>
  <c r="Y446" i="1"/>
  <c r="Z445" i="1"/>
  <c r="O443" i="1"/>
  <c r="AR443" i="1" s="1"/>
  <c r="L443" i="1"/>
  <c r="AO443" i="1" s="1"/>
  <c r="N443" i="1"/>
  <c r="AQ443" i="1" s="1"/>
  <c r="M443" i="1"/>
  <c r="AP443" i="1" s="1"/>
  <c r="Z644" i="1"/>
  <c r="Y645" i="1"/>
  <c r="U3422" i="1"/>
  <c r="E3422" i="1"/>
  <c r="T3422" i="1"/>
  <c r="S3422" i="1"/>
  <c r="F3422" i="1"/>
  <c r="V3422" i="1"/>
  <c r="R3422" i="1"/>
  <c r="T2430" i="1"/>
  <c r="U2430" i="1"/>
  <c r="F2430" i="1"/>
  <c r="S2430" i="1"/>
  <c r="V2430" i="1"/>
  <c r="R2430" i="1"/>
  <c r="E2430" i="1"/>
  <c r="R2629" i="1"/>
  <c r="V2629" i="1"/>
  <c r="S2629" i="1"/>
  <c r="F2629" i="1"/>
  <c r="U2629" i="1"/>
  <c r="T2629" i="1"/>
  <c r="E2629" i="1"/>
  <c r="U4613" i="1"/>
  <c r="E4613" i="1"/>
  <c r="T4613" i="1"/>
  <c r="S4613" i="1"/>
  <c r="V4613" i="1"/>
  <c r="F4613" i="1"/>
  <c r="R4613" i="1"/>
  <c r="F3621" i="1"/>
  <c r="E3621" i="1"/>
  <c r="V3621" i="1"/>
  <c r="U3621" i="1"/>
  <c r="T3621" i="1"/>
  <c r="R3621" i="1"/>
  <c r="S3621" i="1"/>
  <c r="V5605" i="1"/>
  <c r="R5605" i="1"/>
  <c r="F5605" i="1"/>
  <c r="S5605" i="1"/>
  <c r="E5605" i="1"/>
  <c r="T5605" i="1"/>
  <c r="U5605" i="1"/>
  <c r="V4414" i="1"/>
  <c r="S4414" i="1"/>
  <c r="R4414" i="1"/>
  <c r="F4414" i="1"/>
  <c r="U4414" i="1"/>
  <c r="E4414" i="1"/>
  <c r="T4414" i="1"/>
  <c r="U5406" i="1"/>
  <c r="E5406" i="1"/>
  <c r="T5406" i="1"/>
  <c r="V5406" i="1"/>
  <c r="R5406" i="1"/>
  <c r="F5406" i="1"/>
  <c r="S5406" i="1"/>
  <c r="U1438" i="1"/>
  <c r="R1438" i="1"/>
  <c r="F1438" i="1"/>
  <c r="T1438" i="1"/>
  <c r="V1438" i="1"/>
  <c r="E1438" i="1"/>
  <c r="S1438" i="1"/>
  <c r="F1637" i="1"/>
  <c r="U1637" i="1"/>
  <c r="R1637" i="1"/>
  <c r="E1637" i="1"/>
  <c r="T1637" i="1"/>
  <c r="S1637" i="1"/>
  <c r="V1637" i="1"/>
  <c r="V445" i="1"/>
  <c r="U445" i="1"/>
  <c r="T445" i="1"/>
  <c r="S445" i="1"/>
  <c r="R445" i="1"/>
  <c r="F445" i="1"/>
  <c r="E445" i="1"/>
  <c r="T644" i="1"/>
  <c r="S644" i="1"/>
  <c r="R644" i="1"/>
  <c r="V644" i="1"/>
  <c r="U644" i="1"/>
  <c r="F644" i="1"/>
  <c r="E644" i="1"/>
  <c r="B644" i="4" l="1"/>
  <c r="B445" i="4"/>
  <c r="A275" i="1"/>
  <c r="AM274" i="1"/>
  <c r="I5406" i="1"/>
  <c r="K5406" i="1"/>
  <c r="K4414" i="1"/>
  <c r="I4414" i="1"/>
  <c r="I5605" i="1"/>
  <c r="K5605" i="1"/>
  <c r="K3621" i="1"/>
  <c r="I3621" i="1"/>
  <c r="I4613" i="1"/>
  <c r="K4613" i="1"/>
  <c r="K2629" i="1"/>
  <c r="I2629" i="1"/>
  <c r="K2430" i="1"/>
  <c r="I2430" i="1"/>
  <c r="K3422" i="1"/>
  <c r="I3422" i="1"/>
  <c r="Z5606" i="1"/>
  <c r="Y5607" i="1"/>
  <c r="M4612" i="1"/>
  <c r="AP4612" i="1" s="1"/>
  <c r="O4612" i="1"/>
  <c r="AR4612" i="1" s="1"/>
  <c r="N4612" i="1"/>
  <c r="AQ4612" i="1" s="1"/>
  <c r="L4612" i="1"/>
  <c r="AO4612" i="1" s="1"/>
  <c r="J4612" i="1"/>
  <c r="AS3419" i="1"/>
  <c r="Q3419" i="1"/>
  <c r="A2199" i="1"/>
  <c r="AM2198" i="1"/>
  <c r="AN2627" i="1"/>
  <c r="P2627" i="1"/>
  <c r="Z5407" i="1"/>
  <c r="Y5408" i="1"/>
  <c r="Q4610" i="1"/>
  <c r="AS4610" i="1"/>
  <c r="Z3423" i="1"/>
  <c r="Y3424" i="1"/>
  <c r="M5604" i="1"/>
  <c r="AP5604" i="1" s="1"/>
  <c r="L5604" i="1"/>
  <c r="AO5604" i="1" s="1"/>
  <c r="J5604" i="1"/>
  <c r="N5604" i="1"/>
  <c r="AQ5604" i="1" s="1"/>
  <c r="O5604" i="1"/>
  <c r="AR5604" i="1" s="1"/>
  <c r="AS2427" i="1"/>
  <c r="Q2427" i="1"/>
  <c r="P4611" i="1"/>
  <c r="AN4611" i="1"/>
  <c r="O2628" i="1"/>
  <c r="AR2628" i="1" s="1"/>
  <c r="N2628" i="1"/>
  <c r="AQ2628" i="1" s="1"/>
  <c r="J2628" i="1"/>
  <c r="M2628" i="1"/>
  <c r="AP2628" i="1" s="1"/>
  <c r="L2628" i="1"/>
  <c r="AO2628" i="1" s="1"/>
  <c r="AN5603" i="1"/>
  <c r="P5603" i="1"/>
  <c r="AN4412" i="1"/>
  <c r="P4412" i="1"/>
  <c r="Q5403" i="1"/>
  <c r="AS5403" i="1"/>
  <c r="AN3420" i="1"/>
  <c r="P3420" i="1"/>
  <c r="A5199" i="1"/>
  <c r="AM5198" i="1"/>
  <c r="Q4411" i="1"/>
  <c r="AS4411" i="1"/>
  <c r="AS5602" i="1"/>
  <c r="Q5602" i="1"/>
  <c r="AN3619" i="1"/>
  <c r="P3619" i="1"/>
  <c r="Z3622" i="1"/>
  <c r="Y3623" i="1"/>
  <c r="Y4416" i="1"/>
  <c r="Z4415" i="1"/>
  <c r="P5404" i="1"/>
  <c r="AN5404" i="1"/>
  <c r="A1199" i="1"/>
  <c r="AM1198" i="1"/>
  <c r="Y2432" i="1"/>
  <c r="Z2431" i="1"/>
  <c r="N5405" i="1"/>
  <c r="AQ5405" i="1" s="1"/>
  <c r="J5405" i="1"/>
  <c r="M5405" i="1"/>
  <c r="AP5405" i="1" s="1"/>
  <c r="O5405" i="1"/>
  <c r="AR5405" i="1" s="1"/>
  <c r="L5405" i="1"/>
  <c r="AO5405" i="1" s="1"/>
  <c r="Y4615" i="1"/>
  <c r="Z4614" i="1"/>
  <c r="Z2630" i="1"/>
  <c r="Y2631" i="1"/>
  <c r="M4413" i="1"/>
  <c r="AP4413" i="1" s="1"/>
  <c r="L4413" i="1"/>
  <c r="AO4413" i="1" s="1"/>
  <c r="J4413" i="1"/>
  <c r="O4413" i="1"/>
  <c r="AR4413" i="1" s="1"/>
  <c r="N4413" i="1"/>
  <c r="AQ4413" i="1" s="1"/>
  <c r="A4199" i="1"/>
  <c r="AM4198" i="1"/>
  <c r="AS2626" i="1"/>
  <c r="Q2626" i="1"/>
  <c r="O2429" i="1"/>
  <c r="AR2429" i="1" s="1"/>
  <c r="N2429" i="1"/>
  <c r="AQ2429" i="1" s="1"/>
  <c r="L2429" i="1"/>
  <c r="AO2429" i="1" s="1"/>
  <c r="J2429" i="1"/>
  <c r="M2429" i="1"/>
  <c r="AP2429" i="1" s="1"/>
  <c r="AN2428" i="1"/>
  <c r="P2428" i="1"/>
  <c r="O3421" i="1"/>
  <c r="AR3421" i="1" s="1"/>
  <c r="N3421" i="1"/>
  <c r="AQ3421" i="1" s="1"/>
  <c r="M3421" i="1"/>
  <c r="AP3421" i="1" s="1"/>
  <c r="L3421" i="1"/>
  <c r="AO3421" i="1" s="1"/>
  <c r="J3421" i="1"/>
  <c r="A3199" i="1"/>
  <c r="AM3198" i="1"/>
  <c r="Q3618" i="1"/>
  <c r="AS3618" i="1"/>
  <c r="J3620" i="1"/>
  <c r="N3620" i="1"/>
  <c r="AQ3620" i="1" s="1"/>
  <c r="L3620" i="1"/>
  <c r="AO3620" i="1" s="1"/>
  <c r="M3620" i="1"/>
  <c r="AP3620" i="1" s="1"/>
  <c r="O3620" i="1"/>
  <c r="AR3620" i="1" s="1"/>
  <c r="I1637" i="1"/>
  <c r="K1637" i="1"/>
  <c r="K1438" i="1"/>
  <c r="I1438" i="1"/>
  <c r="AN1635" i="1"/>
  <c r="P1635" i="1"/>
  <c r="Y1639" i="1"/>
  <c r="Z1638" i="1"/>
  <c r="Q1435" i="1"/>
  <c r="AS1435" i="1"/>
  <c r="Z1439" i="1"/>
  <c r="Y1440" i="1"/>
  <c r="Q1634" i="1"/>
  <c r="AS1634" i="1"/>
  <c r="M1636" i="1"/>
  <c r="AP1636" i="1" s="1"/>
  <c r="J1636" i="1"/>
  <c r="O1636" i="1"/>
  <c r="AR1636" i="1" s="1"/>
  <c r="N1636" i="1"/>
  <c r="AQ1636" i="1" s="1"/>
  <c r="L1636" i="1"/>
  <c r="AO1636" i="1" s="1"/>
  <c r="M1437" i="1"/>
  <c r="AP1437" i="1" s="1"/>
  <c r="L1437" i="1"/>
  <c r="AO1437" i="1" s="1"/>
  <c r="J1437" i="1"/>
  <c r="O1437" i="1"/>
  <c r="AR1437" i="1" s="1"/>
  <c r="N1437" i="1"/>
  <c r="AQ1437" i="1" s="1"/>
  <c r="AN1436" i="1"/>
  <c r="P1436" i="1"/>
  <c r="AS641" i="1"/>
  <c r="AN444" i="1"/>
  <c r="Q442" i="1"/>
  <c r="AN643" i="1"/>
  <c r="AS442" i="1"/>
  <c r="K644" i="1"/>
  <c r="K445" i="1"/>
  <c r="P642" i="1"/>
  <c r="I644" i="1"/>
  <c r="J644" i="1" s="1"/>
  <c r="I445" i="1"/>
  <c r="J445" i="1" s="1"/>
  <c r="Q641" i="1"/>
  <c r="P443" i="1"/>
  <c r="N643" i="1"/>
  <c r="AQ643" i="1" s="1"/>
  <c r="O643" i="1"/>
  <c r="AR643" i="1" s="1"/>
  <c r="L643" i="1"/>
  <c r="AO643" i="1" s="1"/>
  <c r="M643" i="1"/>
  <c r="AP643" i="1" s="1"/>
  <c r="O444" i="1"/>
  <c r="AR444" i="1" s="1"/>
  <c r="N444" i="1"/>
  <c r="AQ444" i="1" s="1"/>
  <c r="M444" i="1"/>
  <c r="AP444" i="1" s="1"/>
  <c r="L444" i="1"/>
  <c r="AO444" i="1" s="1"/>
  <c r="Y646" i="1"/>
  <c r="Z645" i="1"/>
  <c r="Z446" i="1"/>
  <c r="Y447" i="1"/>
  <c r="F3423" i="1"/>
  <c r="U3423" i="1"/>
  <c r="E3423" i="1"/>
  <c r="T3423" i="1"/>
  <c r="V3423" i="1"/>
  <c r="S3423" i="1"/>
  <c r="R3423" i="1"/>
  <c r="T5407" i="1"/>
  <c r="E5407" i="1"/>
  <c r="F5407" i="1"/>
  <c r="S5407" i="1"/>
  <c r="R5407" i="1"/>
  <c r="U5407" i="1"/>
  <c r="V5407" i="1"/>
  <c r="T5606" i="1"/>
  <c r="R5606" i="1"/>
  <c r="E5606" i="1"/>
  <c r="U5606" i="1"/>
  <c r="S5606" i="1"/>
  <c r="F5606" i="1"/>
  <c r="V5606" i="1"/>
  <c r="E4415" i="1"/>
  <c r="T4415" i="1"/>
  <c r="V4415" i="1"/>
  <c r="F4415" i="1"/>
  <c r="U4415" i="1"/>
  <c r="R4415" i="1"/>
  <c r="S4415" i="1"/>
  <c r="F2431" i="1"/>
  <c r="V2431" i="1"/>
  <c r="R2431" i="1"/>
  <c r="U2431" i="1"/>
  <c r="E2431" i="1"/>
  <c r="T2431" i="1"/>
  <c r="S2431" i="1"/>
  <c r="R4614" i="1"/>
  <c r="E4614" i="1"/>
  <c r="V4614" i="1"/>
  <c r="T4614" i="1"/>
  <c r="F4614" i="1"/>
  <c r="S4614" i="1"/>
  <c r="U4614" i="1"/>
  <c r="R3622" i="1"/>
  <c r="V3622" i="1"/>
  <c r="F3622" i="1"/>
  <c r="T3622" i="1"/>
  <c r="S3622" i="1"/>
  <c r="U3622" i="1"/>
  <c r="E3622" i="1"/>
  <c r="E2630" i="1"/>
  <c r="U2630" i="1"/>
  <c r="T2630" i="1"/>
  <c r="V2630" i="1"/>
  <c r="R2630" i="1"/>
  <c r="F2630" i="1"/>
  <c r="S2630" i="1"/>
  <c r="E1638" i="1"/>
  <c r="R1638" i="1"/>
  <c r="V1638" i="1"/>
  <c r="S1638" i="1"/>
  <c r="F1638" i="1"/>
  <c r="T1638" i="1"/>
  <c r="U1638" i="1"/>
  <c r="T1439" i="1"/>
  <c r="U1439" i="1"/>
  <c r="E1439" i="1"/>
  <c r="V1439" i="1"/>
  <c r="R1439" i="1"/>
  <c r="S1439" i="1"/>
  <c r="F1439" i="1"/>
  <c r="V446" i="1"/>
  <c r="U446" i="1"/>
  <c r="S446" i="1"/>
  <c r="T446" i="1"/>
  <c r="R446" i="1"/>
  <c r="F446" i="1"/>
  <c r="E446" i="1"/>
  <c r="T645" i="1"/>
  <c r="V645" i="1"/>
  <c r="U645" i="1"/>
  <c r="S645" i="1"/>
  <c r="R645" i="1"/>
  <c r="F645" i="1"/>
  <c r="E645" i="1"/>
  <c r="B645" i="4" l="1"/>
  <c r="B446" i="4"/>
  <c r="A276" i="1"/>
  <c r="AM275" i="1"/>
  <c r="I2630" i="1"/>
  <c r="K2630" i="1"/>
  <c r="K3622" i="1"/>
  <c r="I3622" i="1"/>
  <c r="I4614" i="1"/>
  <c r="K4614" i="1"/>
  <c r="K2431" i="1"/>
  <c r="I2431" i="1"/>
  <c r="I4415" i="1"/>
  <c r="K4415" i="1"/>
  <c r="I5606" i="1"/>
  <c r="K5606" i="1"/>
  <c r="K5407" i="1"/>
  <c r="I5407" i="1"/>
  <c r="K3423" i="1"/>
  <c r="I3423" i="1"/>
  <c r="AN5405" i="1"/>
  <c r="P5405" i="1"/>
  <c r="AS5404" i="1"/>
  <c r="Q5404" i="1"/>
  <c r="A5200" i="1"/>
  <c r="AM5199" i="1"/>
  <c r="AS4611" i="1"/>
  <c r="Q4611" i="1"/>
  <c r="M3422" i="1"/>
  <c r="AP3422" i="1" s="1"/>
  <c r="L3422" i="1"/>
  <c r="AO3422" i="1" s="1"/>
  <c r="J3422" i="1"/>
  <c r="O3422" i="1"/>
  <c r="AR3422" i="1" s="1"/>
  <c r="N3422" i="1"/>
  <c r="AQ3422" i="1" s="1"/>
  <c r="J3621" i="1"/>
  <c r="O3621" i="1"/>
  <c r="AR3621" i="1" s="1"/>
  <c r="N3621" i="1"/>
  <c r="AQ3621" i="1" s="1"/>
  <c r="M3621" i="1"/>
  <c r="AP3621" i="1" s="1"/>
  <c r="L3621" i="1"/>
  <c r="AO3621" i="1" s="1"/>
  <c r="AS3619" i="1"/>
  <c r="Q3619" i="1"/>
  <c r="AS3420" i="1"/>
  <c r="Q3420" i="1"/>
  <c r="A2200" i="1"/>
  <c r="AM2199" i="1"/>
  <c r="Q2428" i="1"/>
  <c r="AS2428" i="1"/>
  <c r="AN5604" i="1"/>
  <c r="P5604" i="1"/>
  <c r="Y5608" i="1"/>
  <c r="Z5607" i="1"/>
  <c r="J2430" i="1"/>
  <c r="M2430" i="1"/>
  <c r="AP2430" i="1" s="1"/>
  <c r="L2430" i="1"/>
  <c r="AO2430" i="1" s="1"/>
  <c r="N2430" i="1"/>
  <c r="AQ2430" i="1" s="1"/>
  <c r="O2430" i="1"/>
  <c r="AR2430" i="1" s="1"/>
  <c r="P3620" i="1"/>
  <c r="AN3620" i="1"/>
  <c r="A4200" i="1"/>
  <c r="AM4199" i="1"/>
  <c r="P2429" i="1"/>
  <c r="AN2429" i="1"/>
  <c r="A3200" i="1"/>
  <c r="AM3199" i="1"/>
  <c r="AN4413" i="1"/>
  <c r="P4413" i="1"/>
  <c r="Z4615" i="1"/>
  <c r="Y4616" i="1"/>
  <c r="P2628" i="1"/>
  <c r="AN2628" i="1"/>
  <c r="J5605" i="1"/>
  <c r="N5605" i="1"/>
  <c r="AQ5605" i="1" s="1"/>
  <c r="M5605" i="1"/>
  <c r="AP5605" i="1" s="1"/>
  <c r="L5605" i="1"/>
  <c r="AO5605" i="1" s="1"/>
  <c r="O5605" i="1"/>
  <c r="AR5605" i="1" s="1"/>
  <c r="Y2433" i="1"/>
  <c r="Z2432" i="1"/>
  <c r="Z5408" i="1"/>
  <c r="Y5409" i="1"/>
  <c r="AN4612" i="1"/>
  <c r="P4612" i="1"/>
  <c r="L2629" i="1"/>
  <c r="AO2629" i="1" s="1"/>
  <c r="O2629" i="1"/>
  <c r="AR2629" i="1" s="1"/>
  <c r="N2629" i="1"/>
  <c r="AQ2629" i="1" s="1"/>
  <c r="M2629" i="1"/>
  <c r="AP2629" i="1" s="1"/>
  <c r="J2629" i="1"/>
  <c r="L4414" i="1"/>
  <c r="AO4414" i="1" s="1"/>
  <c r="J4414" i="1"/>
  <c r="O4414" i="1"/>
  <c r="AR4414" i="1" s="1"/>
  <c r="M4414" i="1"/>
  <c r="AP4414" i="1" s="1"/>
  <c r="N4414" i="1"/>
  <c r="AQ4414" i="1" s="1"/>
  <c r="Z4416" i="1"/>
  <c r="Y4417" i="1"/>
  <c r="AS4412" i="1"/>
  <c r="Q4412" i="1"/>
  <c r="Z2631" i="1"/>
  <c r="Y2632" i="1"/>
  <c r="A1200" i="1"/>
  <c r="AM1199" i="1"/>
  <c r="Y3624" i="1"/>
  <c r="Z3623" i="1"/>
  <c r="Z3424" i="1"/>
  <c r="Y3425" i="1"/>
  <c r="AS2627" i="1"/>
  <c r="Q2627" i="1"/>
  <c r="P3421" i="1"/>
  <c r="AN3421" i="1"/>
  <c r="Q5603" i="1"/>
  <c r="AS5603" i="1"/>
  <c r="N4613" i="1"/>
  <c r="AQ4613" i="1" s="1"/>
  <c r="M4613" i="1"/>
  <c r="AP4613" i="1" s="1"/>
  <c r="L4613" i="1"/>
  <c r="AO4613" i="1" s="1"/>
  <c r="J4613" i="1"/>
  <c r="O4613" i="1"/>
  <c r="AR4613" i="1" s="1"/>
  <c r="O5406" i="1"/>
  <c r="AR5406" i="1" s="1"/>
  <c r="N5406" i="1"/>
  <c r="AQ5406" i="1" s="1"/>
  <c r="M5406" i="1"/>
  <c r="AP5406" i="1" s="1"/>
  <c r="J5406" i="1"/>
  <c r="L5406" i="1"/>
  <c r="AO5406" i="1" s="1"/>
  <c r="K1439" i="1"/>
  <c r="I1439" i="1"/>
  <c r="I1638" i="1"/>
  <c r="K1638" i="1"/>
  <c r="AN1437" i="1"/>
  <c r="P1437" i="1"/>
  <c r="Z1639" i="1"/>
  <c r="Y1640" i="1"/>
  <c r="Q1635" i="1"/>
  <c r="AS1635" i="1"/>
  <c r="Z1440" i="1"/>
  <c r="Y1441" i="1"/>
  <c r="Q1436" i="1"/>
  <c r="AS1436" i="1"/>
  <c r="J1438" i="1"/>
  <c r="O1438" i="1"/>
  <c r="AR1438" i="1" s="1"/>
  <c r="N1438" i="1"/>
  <c r="AQ1438" i="1" s="1"/>
  <c r="M1438" i="1"/>
  <c r="AP1438" i="1" s="1"/>
  <c r="L1438" i="1"/>
  <c r="AO1438" i="1" s="1"/>
  <c r="AN1636" i="1"/>
  <c r="P1636" i="1"/>
  <c r="M1637" i="1"/>
  <c r="AP1637" i="1" s="1"/>
  <c r="L1637" i="1"/>
  <c r="AO1637" i="1" s="1"/>
  <c r="O1637" i="1"/>
  <c r="AR1637" i="1" s="1"/>
  <c r="N1637" i="1"/>
  <c r="AQ1637" i="1" s="1"/>
  <c r="J1637" i="1"/>
  <c r="AS443" i="1"/>
  <c r="AN445" i="1"/>
  <c r="AN644" i="1"/>
  <c r="AS642" i="1"/>
  <c r="Q642" i="1"/>
  <c r="K645" i="1"/>
  <c r="K446" i="1"/>
  <c r="I645" i="1"/>
  <c r="J645" i="1" s="1"/>
  <c r="I446" i="1"/>
  <c r="J446" i="1" s="1"/>
  <c r="Q443" i="1"/>
  <c r="P643" i="1"/>
  <c r="P444" i="1"/>
  <c r="Z447" i="1"/>
  <c r="Y448" i="1"/>
  <c r="M445" i="1"/>
  <c r="AP445" i="1" s="1"/>
  <c r="L445" i="1"/>
  <c r="AO445" i="1" s="1"/>
  <c r="N445" i="1"/>
  <c r="AQ445" i="1" s="1"/>
  <c r="O445" i="1"/>
  <c r="AR445" i="1" s="1"/>
  <c r="Z646" i="1"/>
  <c r="Y647" i="1"/>
  <c r="O644" i="1"/>
  <c r="AR644" i="1" s="1"/>
  <c r="L644" i="1"/>
  <c r="AO644" i="1" s="1"/>
  <c r="N644" i="1"/>
  <c r="AQ644" i="1" s="1"/>
  <c r="M644" i="1"/>
  <c r="AP644" i="1" s="1"/>
  <c r="V3623" i="1"/>
  <c r="F3623" i="1"/>
  <c r="U3623" i="1"/>
  <c r="T3623" i="1"/>
  <c r="E3623" i="1"/>
  <c r="R3623" i="1"/>
  <c r="S3623" i="1"/>
  <c r="E2432" i="1"/>
  <c r="V2432" i="1"/>
  <c r="S2432" i="1"/>
  <c r="T2432" i="1"/>
  <c r="U2432" i="1"/>
  <c r="F2432" i="1"/>
  <c r="R2432" i="1"/>
  <c r="T5607" i="1"/>
  <c r="U5607" i="1"/>
  <c r="E5607" i="1"/>
  <c r="V5607" i="1"/>
  <c r="F5607" i="1"/>
  <c r="R5607" i="1"/>
  <c r="S5607" i="1"/>
  <c r="E4615" i="1"/>
  <c r="F4615" i="1"/>
  <c r="T4615" i="1"/>
  <c r="U4615" i="1"/>
  <c r="V4615" i="1"/>
  <c r="R4615" i="1"/>
  <c r="S4615" i="1"/>
  <c r="T4416" i="1"/>
  <c r="E4416" i="1"/>
  <c r="U4416" i="1"/>
  <c r="F4416" i="1"/>
  <c r="V4416" i="1"/>
  <c r="R4416" i="1"/>
  <c r="S4416" i="1"/>
  <c r="U2631" i="1"/>
  <c r="R2631" i="1"/>
  <c r="S2631" i="1"/>
  <c r="E2631" i="1"/>
  <c r="T2631" i="1"/>
  <c r="V2631" i="1"/>
  <c r="F2631" i="1"/>
  <c r="T5408" i="1"/>
  <c r="R5408" i="1"/>
  <c r="S5408" i="1"/>
  <c r="U5408" i="1"/>
  <c r="E5408" i="1"/>
  <c r="V5408" i="1"/>
  <c r="F5408" i="1"/>
  <c r="V3424" i="1"/>
  <c r="E3424" i="1"/>
  <c r="U3424" i="1"/>
  <c r="S3424" i="1"/>
  <c r="T3424" i="1"/>
  <c r="F3424" i="1"/>
  <c r="R3424" i="1"/>
  <c r="S1440" i="1"/>
  <c r="F1440" i="1"/>
  <c r="V1440" i="1"/>
  <c r="R1440" i="1"/>
  <c r="E1440" i="1"/>
  <c r="T1440" i="1"/>
  <c r="U1440" i="1"/>
  <c r="T1639" i="1"/>
  <c r="S1639" i="1"/>
  <c r="R1639" i="1"/>
  <c r="V1639" i="1"/>
  <c r="U1639" i="1"/>
  <c r="F1639" i="1"/>
  <c r="E1639" i="1"/>
  <c r="T447" i="1"/>
  <c r="S447" i="1"/>
  <c r="R447" i="1"/>
  <c r="V447" i="1"/>
  <c r="U447" i="1"/>
  <c r="F447" i="1"/>
  <c r="E447" i="1"/>
  <c r="R646" i="1"/>
  <c r="T646" i="1"/>
  <c r="S646" i="1"/>
  <c r="V646" i="1"/>
  <c r="U646" i="1"/>
  <c r="F646" i="1"/>
  <c r="E646" i="1"/>
  <c r="B646" i="4" l="1"/>
  <c r="B447" i="4"/>
  <c r="A277" i="1"/>
  <c r="AM276" i="1"/>
  <c r="K3424" i="1"/>
  <c r="I3424" i="1"/>
  <c r="I5408" i="1"/>
  <c r="K5408" i="1"/>
  <c r="I2631" i="1"/>
  <c r="K2631" i="1"/>
  <c r="I4416" i="1"/>
  <c r="K4416" i="1"/>
  <c r="I4615" i="1"/>
  <c r="K4615" i="1"/>
  <c r="K5607" i="1"/>
  <c r="I5607" i="1"/>
  <c r="I2432" i="1"/>
  <c r="K2432" i="1"/>
  <c r="K3623" i="1"/>
  <c r="I3623" i="1"/>
  <c r="AS2628" i="1"/>
  <c r="Q2628" i="1"/>
  <c r="AN3621" i="1"/>
  <c r="P3621" i="1"/>
  <c r="N3423" i="1"/>
  <c r="AQ3423" i="1" s="1"/>
  <c r="M3423" i="1"/>
  <c r="AP3423" i="1" s="1"/>
  <c r="L3423" i="1"/>
  <c r="AO3423" i="1" s="1"/>
  <c r="J3423" i="1"/>
  <c r="O3423" i="1"/>
  <c r="AR3423" i="1" s="1"/>
  <c r="J2431" i="1"/>
  <c r="L2431" i="1"/>
  <c r="AO2431" i="1" s="1"/>
  <c r="O2431" i="1"/>
  <c r="AR2431" i="1" s="1"/>
  <c r="N2431" i="1"/>
  <c r="AQ2431" i="1" s="1"/>
  <c r="M2431" i="1"/>
  <c r="AP2431" i="1" s="1"/>
  <c r="AN4613" i="1"/>
  <c r="P4613" i="1"/>
  <c r="Z5409" i="1"/>
  <c r="Y5410" i="1"/>
  <c r="AS2429" i="1"/>
  <c r="Q2429" i="1"/>
  <c r="A1201" i="1"/>
  <c r="AM1200" i="1"/>
  <c r="Z2632" i="1"/>
  <c r="Y2633" i="1"/>
  <c r="Z4417" i="1"/>
  <c r="Y4418" i="1"/>
  <c r="P2629" i="1"/>
  <c r="AN2629" i="1"/>
  <c r="Z4616" i="1"/>
  <c r="Y4617" i="1"/>
  <c r="P2430" i="1"/>
  <c r="AN2430" i="1"/>
  <c r="A5201" i="1"/>
  <c r="AM5200" i="1"/>
  <c r="O5407" i="1"/>
  <c r="AR5407" i="1" s="1"/>
  <c r="N5407" i="1"/>
  <c r="AQ5407" i="1" s="1"/>
  <c r="M5407" i="1"/>
  <c r="AP5407" i="1" s="1"/>
  <c r="L5407" i="1"/>
  <c r="AO5407" i="1" s="1"/>
  <c r="J5407" i="1"/>
  <c r="A4201" i="1"/>
  <c r="AM4200" i="1"/>
  <c r="P3422" i="1"/>
  <c r="AN3422" i="1"/>
  <c r="J4614" i="1"/>
  <c r="L4614" i="1"/>
  <c r="AO4614" i="1" s="1"/>
  <c r="O4614" i="1"/>
  <c r="AR4614" i="1" s="1"/>
  <c r="M4614" i="1"/>
  <c r="AP4614" i="1" s="1"/>
  <c r="N4614" i="1"/>
  <c r="AQ4614" i="1" s="1"/>
  <c r="Y3426" i="1"/>
  <c r="Z3425" i="1"/>
  <c r="P4414" i="1"/>
  <c r="AN4414" i="1"/>
  <c r="P5406" i="1"/>
  <c r="AN5406" i="1"/>
  <c r="Q3421" i="1"/>
  <c r="AS3421" i="1"/>
  <c r="AS4413" i="1"/>
  <c r="Q4413" i="1"/>
  <c r="J3622" i="1"/>
  <c r="N3622" i="1"/>
  <c r="AQ3622" i="1" s="1"/>
  <c r="M3622" i="1"/>
  <c r="AP3622" i="1" s="1"/>
  <c r="O3622" i="1"/>
  <c r="AR3622" i="1" s="1"/>
  <c r="L3622" i="1"/>
  <c r="AO3622" i="1" s="1"/>
  <c r="AN5605" i="1"/>
  <c r="P5605" i="1"/>
  <c r="AS3620" i="1"/>
  <c r="Q3620" i="1"/>
  <c r="Z5608" i="1"/>
  <c r="Y5609" i="1"/>
  <c r="AS5405" i="1"/>
  <c r="Q5405" i="1"/>
  <c r="N5606" i="1"/>
  <c r="AQ5606" i="1" s="1"/>
  <c r="M5606" i="1"/>
  <c r="AP5606" i="1" s="1"/>
  <c r="J5606" i="1"/>
  <c r="O5606" i="1"/>
  <c r="AR5606" i="1" s="1"/>
  <c r="L5606" i="1"/>
  <c r="AO5606" i="1" s="1"/>
  <c r="AS5604" i="1"/>
  <c r="Q5604" i="1"/>
  <c r="Z3624" i="1"/>
  <c r="Y3625" i="1"/>
  <c r="AS4612" i="1"/>
  <c r="Q4612" i="1"/>
  <c r="Y2434" i="1"/>
  <c r="Z2433" i="1"/>
  <c r="A3201" i="1"/>
  <c r="AM3200" i="1"/>
  <c r="A2201" i="1"/>
  <c r="AM2200" i="1"/>
  <c r="O4415" i="1"/>
  <c r="AR4415" i="1" s="1"/>
  <c r="M4415" i="1"/>
  <c r="AP4415" i="1" s="1"/>
  <c r="J4415" i="1"/>
  <c r="N4415" i="1"/>
  <c r="AQ4415" i="1" s="1"/>
  <c r="L4415" i="1"/>
  <c r="AO4415" i="1" s="1"/>
  <c r="L2630" i="1"/>
  <c r="AO2630" i="1" s="1"/>
  <c r="N2630" i="1"/>
  <c r="AQ2630" i="1" s="1"/>
  <c r="M2630" i="1"/>
  <c r="AP2630" i="1" s="1"/>
  <c r="J2630" i="1"/>
  <c r="O2630" i="1"/>
  <c r="AR2630" i="1" s="1"/>
  <c r="K1639" i="1"/>
  <c r="I1639" i="1"/>
  <c r="K1440" i="1"/>
  <c r="I1440" i="1"/>
  <c r="AS1636" i="1"/>
  <c r="Q1636" i="1"/>
  <c r="Y1442" i="1"/>
  <c r="Z1441" i="1"/>
  <c r="AS1437" i="1"/>
  <c r="Q1437" i="1"/>
  <c r="P1637" i="1"/>
  <c r="AN1637" i="1"/>
  <c r="L1638" i="1"/>
  <c r="AO1638" i="1" s="1"/>
  <c r="J1638" i="1"/>
  <c r="O1638" i="1"/>
  <c r="AR1638" i="1" s="1"/>
  <c r="N1638" i="1"/>
  <c r="AQ1638" i="1" s="1"/>
  <c r="M1638" i="1"/>
  <c r="AP1638" i="1" s="1"/>
  <c r="O1439" i="1"/>
  <c r="AR1439" i="1" s="1"/>
  <c r="M1439" i="1"/>
  <c r="AP1439" i="1" s="1"/>
  <c r="N1439" i="1"/>
  <c r="AQ1439" i="1" s="1"/>
  <c r="L1439" i="1"/>
  <c r="AO1439" i="1" s="1"/>
  <c r="J1439" i="1"/>
  <c r="AN1438" i="1"/>
  <c r="P1438" i="1"/>
  <c r="Y1641" i="1"/>
  <c r="Z1640" i="1"/>
  <c r="Q444" i="1"/>
  <c r="AS643" i="1"/>
  <c r="AN446" i="1"/>
  <c r="AN645" i="1"/>
  <c r="K646" i="1"/>
  <c r="K447" i="1"/>
  <c r="Q643" i="1"/>
  <c r="I646" i="1"/>
  <c r="J646" i="1" s="1"/>
  <c r="I447" i="1"/>
  <c r="J447" i="1" s="1"/>
  <c r="AS444" i="1"/>
  <c r="P445" i="1"/>
  <c r="P644" i="1"/>
  <c r="L446" i="1"/>
  <c r="AO446" i="1" s="1"/>
  <c r="M446" i="1"/>
  <c r="AP446" i="1" s="1"/>
  <c r="N446" i="1"/>
  <c r="AQ446" i="1" s="1"/>
  <c r="O446" i="1"/>
  <c r="AR446" i="1" s="1"/>
  <c r="Z448" i="1"/>
  <c r="Y449" i="1"/>
  <c r="Y648" i="1"/>
  <c r="Z647" i="1"/>
  <c r="M645" i="1"/>
  <c r="AP645" i="1" s="1"/>
  <c r="O645" i="1"/>
  <c r="AR645" i="1" s="1"/>
  <c r="L645" i="1"/>
  <c r="AO645" i="1" s="1"/>
  <c r="N645" i="1"/>
  <c r="AQ645" i="1" s="1"/>
  <c r="U2433" i="1"/>
  <c r="F2433" i="1"/>
  <c r="E2433" i="1"/>
  <c r="V2433" i="1"/>
  <c r="T2433" i="1"/>
  <c r="R2433" i="1"/>
  <c r="S2433" i="1"/>
  <c r="R5409" i="1"/>
  <c r="E5409" i="1"/>
  <c r="S5409" i="1"/>
  <c r="T5409" i="1"/>
  <c r="F5409" i="1"/>
  <c r="V5409" i="1"/>
  <c r="U5409" i="1"/>
  <c r="E2632" i="1"/>
  <c r="S2632" i="1"/>
  <c r="F2632" i="1"/>
  <c r="V2632" i="1"/>
  <c r="T2632" i="1"/>
  <c r="R2632" i="1"/>
  <c r="U2632" i="1"/>
  <c r="T4616" i="1"/>
  <c r="S4616" i="1"/>
  <c r="R4616" i="1"/>
  <c r="V4616" i="1"/>
  <c r="E4616" i="1"/>
  <c r="U4616" i="1"/>
  <c r="F4616" i="1"/>
  <c r="V3624" i="1"/>
  <c r="F3624" i="1"/>
  <c r="E3624" i="1"/>
  <c r="T3624" i="1"/>
  <c r="U3624" i="1"/>
  <c r="R3624" i="1"/>
  <c r="S3624" i="1"/>
  <c r="F5608" i="1"/>
  <c r="R5608" i="1"/>
  <c r="E5608" i="1"/>
  <c r="S5608" i="1"/>
  <c r="V5608" i="1"/>
  <c r="T5608" i="1"/>
  <c r="U5608" i="1"/>
  <c r="E4417" i="1"/>
  <c r="F4417" i="1"/>
  <c r="V4417" i="1"/>
  <c r="S4417" i="1"/>
  <c r="T4417" i="1"/>
  <c r="U4417" i="1"/>
  <c r="R4417" i="1"/>
  <c r="V3425" i="1"/>
  <c r="F3425" i="1"/>
  <c r="R3425" i="1"/>
  <c r="T3425" i="1"/>
  <c r="U3425" i="1"/>
  <c r="E3425" i="1"/>
  <c r="S3425" i="1"/>
  <c r="F1441" i="1"/>
  <c r="R1441" i="1"/>
  <c r="U1441" i="1"/>
  <c r="E1441" i="1"/>
  <c r="T1441" i="1"/>
  <c r="S1441" i="1"/>
  <c r="V1441" i="1"/>
  <c r="F1640" i="1"/>
  <c r="R1640" i="1"/>
  <c r="U1640" i="1"/>
  <c r="E1640" i="1"/>
  <c r="T1640" i="1"/>
  <c r="V1640" i="1"/>
  <c r="S1640" i="1"/>
  <c r="U647" i="1"/>
  <c r="R647" i="1"/>
  <c r="V647" i="1"/>
  <c r="T647" i="1"/>
  <c r="S647" i="1"/>
  <c r="F647" i="1"/>
  <c r="E647" i="1"/>
  <c r="V448" i="1"/>
  <c r="U448" i="1"/>
  <c r="T448" i="1"/>
  <c r="S448" i="1"/>
  <c r="R448" i="1"/>
  <c r="F448" i="1"/>
  <c r="E448" i="1"/>
  <c r="B448" i="4" l="1"/>
  <c r="B647" i="4"/>
  <c r="A278" i="1"/>
  <c r="AM277" i="1"/>
  <c r="K3425" i="1"/>
  <c r="I3425" i="1"/>
  <c r="K4417" i="1"/>
  <c r="I4417" i="1"/>
  <c r="I5608" i="1"/>
  <c r="K5608" i="1"/>
  <c r="I3624" i="1"/>
  <c r="K3624" i="1"/>
  <c r="I4616" i="1"/>
  <c r="K4616" i="1"/>
  <c r="I2632" i="1"/>
  <c r="K2632" i="1"/>
  <c r="K5409" i="1"/>
  <c r="I5409" i="1"/>
  <c r="I2433" i="1"/>
  <c r="K2433" i="1"/>
  <c r="AS5605" i="1"/>
  <c r="Q5605" i="1"/>
  <c r="AN4415" i="1"/>
  <c r="P4415" i="1"/>
  <c r="Q3422" i="1"/>
  <c r="AS3422" i="1"/>
  <c r="AS2629" i="1"/>
  <c r="Q2629" i="1"/>
  <c r="A1202" i="1"/>
  <c r="AM1201" i="1"/>
  <c r="AS4613" i="1"/>
  <c r="Q4613" i="1"/>
  <c r="AN3423" i="1"/>
  <c r="P3423" i="1"/>
  <c r="O3623" i="1"/>
  <c r="AR3623" i="1" s="1"/>
  <c r="J3623" i="1"/>
  <c r="M3623" i="1"/>
  <c r="AP3623" i="1" s="1"/>
  <c r="N3623" i="1"/>
  <c r="AQ3623" i="1" s="1"/>
  <c r="L3623" i="1"/>
  <c r="AO3623" i="1" s="1"/>
  <c r="Z4418" i="1"/>
  <c r="Y4419" i="1"/>
  <c r="J4416" i="1"/>
  <c r="N4416" i="1"/>
  <c r="AQ4416" i="1" s="1"/>
  <c r="M4416" i="1"/>
  <c r="AP4416" i="1" s="1"/>
  <c r="O4416" i="1"/>
  <c r="AR4416" i="1" s="1"/>
  <c r="L4416" i="1"/>
  <c r="AO4416" i="1" s="1"/>
  <c r="Z2434" i="1"/>
  <c r="Y2435" i="1"/>
  <c r="Y5610" i="1"/>
  <c r="Z5609" i="1"/>
  <c r="AS2430" i="1"/>
  <c r="Q2430" i="1"/>
  <c r="N2432" i="1"/>
  <c r="AQ2432" i="1" s="1"/>
  <c r="J2432" i="1"/>
  <c r="O2432" i="1"/>
  <c r="AR2432" i="1" s="1"/>
  <c r="M2432" i="1"/>
  <c r="AP2432" i="1" s="1"/>
  <c r="L2432" i="1"/>
  <c r="AO2432" i="1" s="1"/>
  <c r="L2631" i="1"/>
  <c r="AO2631" i="1" s="1"/>
  <c r="J2631" i="1"/>
  <c r="O2631" i="1"/>
  <c r="AR2631" i="1" s="1"/>
  <c r="N2631" i="1"/>
  <c r="AQ2631" i="1" s="1"/>
  <c r="M2631" i="1"/>
  <c r="AP2631" i="1" s="1"/>
  <c r="A2202" i="1"/>
  <c r="AM2201" i="1"/>
  <c r="Z3625" i="1"/>
  <c r="Y3626" i="1"/>
  <c r="AS5406" i="1"/>
  <c r="Q5406" i="1"/>
  <c r="A5202" i="1"/>
  <c r="AM5201" i="1"/>
  <c r="Z4617" i="1"/>
  <c r="Y4618" i="1"/>
  <c r="Y2634" i="1"/>
  <c r="Z2633" i="1"/>
  <c r="Q3621" i="1"/>
  <c r="AS3621" i="1"/>
  <c r="L5607" i="1"/>
  <c r="AO5607" i="1" s="1"/>
  <c r="J5607" i="1"/>
  <c r="O5607" i="1"/>
  <c r="AR5607" i="1" s="1"/>
  <c r="N5607" i="1"/>
  <c r="AQ5607" i="1" s="1"/>
  <c r="M5607" i="1"/>
  <c r="AP5607" i="1" s="1"/>
  <c r="P5606" i="1"/>
  <c r="AN5606" i="1"/>
  <c r="A4202" i="1"/>
  <c r="AM4201" i="1"/>
  <c r="Z5410" i="1"/>
  <c r="Y5411" i="1"/>
  <c r="J5408" i="1"/>
  <c r="O5408" i="1"/>
  <c r="AR5408" i="1" s="1"/>
  <c r="N5408" i="1"/>
  <c r="AQ5408" i="1" s="1"/>
  <c r="M5408" i="1"/>
  <c r="AP5408" i="1" s="1"/>
  <c r="L5408" i="1"/>
  <c r="AO5408" i="1" s="1"/>
  <c r="Z3426" i="1"/>
  <c r="Y3427" i="1"/>
  <c r="P2630" i="1"/>
  <c r="AN2630" i="1"/>
  <c r="A3202" i="1"/>
  <c r="AM3201" i="1"/>
  <c r="P3622" i="1"/>
  <c r="AN3622" i="1"/>
  <c r="AS4414" i="1"/>
  <c r="Q4414" i="1"/>
  <c r="AN4614" i="1"/>
  <c r="P4614" i="1"/>
  <c r="P5407" i="1"/>
  <c r="AN5407" i="1"/>
  <c r="AN2431" i="1"/>
  <c r="P2431" i="1"/>
  <c r="J3424" i="1"/>
  <c r="N3424" i="1"/>
  <c r="AQ3424" i="1" s="1"/>
  <c r="L3424" i="1"/>
  <c r="AO3424" i="1" s="1"/>
  <c r="M3424" i="1"/>
  <c r="AP3424" i="1" s="1"/>
  <c r="O3424" i="1"/>
  <c r="AR3424" i="1" s="1"/>
  <c r="L4615" i="1"/>
  <c r="AO4615" i="1" s="1"/>
  <c r="M4615" i="1"/>
  <c r="AP4615" i="1" s="1"/>
  <c r="J4615" i="1"/>
  <c r="O4615" i="1"/>
  <c r="AR4615" i="1" s="1"/>
  <c r="N4615" i="1"/>
  <c r="AQ4615" i="1" s="1"/>
  <c r="I1640" i="1"/>
  <c r="K1640" i="1"/>
  <c r="I1441" i="1"/>
  <c r="K1441" i="1"/>
  <c r="AN1439" i="1"/>
  <c r="P1439" i="1"/>
  <c r="AN1638" i="1"/>
  <c r="P1638" i="1"/>
  <c r="Y1443" i="1"/>
  <c r="Z1442" i="1"/>
  <c r="AS1637" i="1"/>
  <c r="Q1637" i="1"/>
  <c r="N1440" i="1"/>
  <c r="AQ1440" i="1" s="1"/>
  <c r="M1440" i="1"/>
  <c r="AP1440" i="1" s="1"/>
  <c r="L1440" i="1"/>
  <c r="AO1440" i="1" s="1"/>
  <c r="J1440" i="1"/>
  <c r="O1440" i="1"/>
  <c r="AR1440" i="1" s="1"/>
  <c r="Y1642" i="1"/>
  <c r="Z1641" i="1"/>
  <c r="O1639" i="1"/>
  <c r="AR1639" i="1" s="1"/>
  <c r="N1639" i="1"/>
  <c r="AQ1639" i="1" s="1"/>
  <c r="M1639" i="1"/>
  <c r="AP1639" i="1" s="1"/>
  <c r="L1639" i="1"/>
  <c r="AO1639" i="1" s="1"/>
  <c r="J1639" i="1"/>
  <c r="Q1438" i="1"/>
  <c r="AS1438" i="1"/>
  <c r="AS644" i="1"/>
  <c r="AN447" i="1"/>
  <c r="AN646" i="1"/>
  <c r="Q445" i="1"/>
  <c r="K448" i="1"/>
  <c r="K647" i="1"/>
  <c r="AS445" i="1"/>
  <c r="P446" i="1"/>
  <c r="I448" i="1"/>
  <c r="J448" i="1" s="1"/>
  <c r="I647" i="1"/>
  <c r="J647" i="1" s="1"/>
  <c r="P645" i="1"/>
  <c r="Q644" i="1"/>
  <c r="N447" i="1"/>
  <c r="AQ447" i="1" s="1"/>
  <c r="L447" i="1"/>
  <c r="AO447" i="1" s="1"/>
  <c r="M447" i="1"/>
  <c r="AP447" i="1" s="1"/>
  <c r="O447" i="1"/>
  <c r="AR447" i="1" s="1"/>
  <c r="Y649" i="1"/>
  <c r="Z648" i="1"/>
  <c r="L646" i="1"/>
  <c r="AO646" i="1" s="1"/>
  <c r="N646" i="1"/>
  <c r="AQ646" i="1" s="1"/>
  <c r="O646" i="1"/>
  <c r="AR646" i="1" s="1"/>
  <c r="M646" i="1"/>
  <c r="AP646" i="1" s="1"/>
  <c r="Z449" i="1"/>
  <c r="Y450" i="1"/>
  <c r="U4617" i="1"/>
  <c r="E4617" i="1"/>
  <c r="T4617" i="1"/>
  <c r="F4617" i="1"/>
  <c r="S4617" i="1"/>
  <c r="V4617" i="1"/>
  <c r="R4617" i="1"/>
  <c r="S3625" i="1"/>
  <c r="R3625" i="1"/>
  <c r="E3625" i="1"/>
  <c r="F3625" i="1"/>
  <c r="T3625" i="1"/>
  <c r="U3625" i="1"/>
  <c r="V3625" i="1"/>
  <c r="E5609" i="1"/>
  <c r="T5609" i="1"/>
  <c r="S5609" i="1"/>
  <c r="R5609" i="1"/>
  <c r="U5609" i="1"/>
  <c r="V5609" i="1"/>
  <c r="F5609" i="1"/>
  <c r="R2633" i="1"/>
  <c r="F2633" i="1"/>
  <c r="T2633" i="1"/>
  <c r="E2633" i="1"/>
  <c r="U2633" i="1"/>
  <c r="S2633" i="1"/>
  <c r="V2633" i="1"/>
  <c r="V2434" i="1"/>
  <c r="R2434" i="1"/>
  <c r="U2434" i="1"/>
  <c r="T2434" i="1"/>
  <c r="E2434" i="1"/>
  <c r="S2434" i="1"/>
  <c r="F2434" i="1"/>
  <c r="R5410" i="1"/>
  <c r="U5410" i="1"/>
  <c r="F5410" i="1"/>
  <c r="V5410" i="1"/>
  <c r="E5410" i="1"/>
  <c r="S5410" i="1"/>
  <c r="T5410" i="1"/>
  <c r="S3426" i="1"/>
  <c r="U3426" i="1"/>
  <c r="R3426" i="1"/>
  <c r="E3426" i="1"/>
  <c r="V3426" i="1"/>
  <c r="T3426" i="1"/>
  <c r="F3426" i="1"/>
  <c r="U4418" i="1"/>
  <c r="E4418" i="1"/>
  <c r="S4418" i="1"/>
  <c r="V4418" i="1"/>
  <c r="R4418" i="1"/>
  <c r="F4418" i="1"/>
  <c r="T4418" i="1"/>
  <c r="V1442" i="1"/>
  <c r="R1442" i="1"/>
  <c r="E1442" i="1"/>
  <c r="T1442" i="1"/>
  <c r="S1442" i="1"/>
  <c r="F1442" i="1"/>
  <c r="U1442" i="1"/>
  <c r="F1641" i="1"/>
  <c r="R1641" i="1"/>
  <c r="E1641" i="1"/>
  <c r="T1641" i="1"/>
  <c r="S1641" i="1"/>
  <c r="V1641" i="1"/>
  <c r="U1641" i="1"/>
  <c r="U648" i="1"/>
  <c r="R648" i="1"/>
  <c r="T648" i="1"/>
  <c r="S648" i="1"/>
  <c r="V648" i="1"/>
  <c r="F648" i="1"/>
  <c r="E648" i="1"/>
  <c r="R449" i="1"/>
  <c r="V449" i="1"/>
  <c r="T449" i="1"/>
  <c r="U449" i="1"/>
  <c r="S449" i="1"/>
  <c r="F449" i="1"/>
  <c r="E449" i="1"/>
  <c r="B449" i="4" l="1"/>
  <c r="B648" i="4"/>
  <c r="A279" i="1"/>
  <c r="AM278" i="1"/>
  <c r="I4418" i="1"/>
  <c r="K4418" i="1"/>
  <c r="K3426" i="1"/>
  <c r="I3426" i="1"/>
  <c r="K5410" i="1"/>
  <c r="I5410" i="1"/>
  <c r="I2434" i="1"/>
  <c r="K2434" i="1"/>
  <c r="I2633" i="1"/>
  <c r="K2633" i="1"/>
  <c r="K5609" i="1"/>
  <c r="I5609" i="1"/>
  <c r="I3625" i="1"/>
  <c r="K3625" i="1"/>
  <c r="I4617" i="1"/>
  <c r="K4617" i="1"/>
  <c r="AS2630" i="1"/>
  <c r="Q2630" i="1"/>
  <c r="P5408" i="1"/>
  <c r="AN5408" i="1"/>
  <c r="Y2436" i="1"/>
  <c r="Z2435" i="1"/>
  <c r="AN2631" i="1"/>
  <c r="P2631" i="1"/>
  <c r="AN4615" i="1"/>
  <c r="P4615" i="1"/>
  <c r="Y3428" i="1"/>
  <c r="Z3427" i="1"/>
  <c r="AS5606" i="1"/>
  <c r="Q5606" i="1"/>
  <c r="AN3424" i="1"/>
  <c r="P3424" i="1"/>
  <c r="O2433" i="1"/>
  <c r="AR2433" i="1" s="1"/>
  <c r="N2433" i="1"/>
  <c r="AQ2433" i="1" s="1"/>
  <c r="M2433" i="1"/>
  <c r="AP2433" i="1" s="1"/>
  <c r="L2433" i="1"/>
  <c r="AO2433" i="1" s="1"/>
  <c r="J2433" i="1"/>
  <c r="J3624" i="1"/>
  <c r="N3624" i="1"/>
  <c r="AQ3624" i="1" s="1"/>
  <c r="L3624" i="1"/>
  <c r="AO3624" i="1" s="1"/>
  <c r="O3624" i="1"/>
  <c r="AR3624" i="1" s="1"/>
  <c r="M3624" i="1"/>
  <c r="AP3624" i="1" s="1"/>
  <c r="Y5412" i="1"/>
  <c r="Z5411" i="1"/>
  <c r="A5203" i="1"/>
  <c r="AM5202" i="1"/>
  <c r="A2203" i="1"/>
  <c r="AM2202" i="1"/>
  <c r="AS2431" i="1"/>
  <c r="Q2431" i="1"/>
  <c r="O5409" i="1"/>
  <c r="AR5409" i="1" s="1"/>
  <c r="N5409" i="1"/>
  <c r="AQ5409" i="1" s="1"/>
  <c r="M5409" i="1"/>
  <c r="AP5409" i="1" s="1"/>
  <c r="L5409" i="1"/>
  <c r="AO5409" i="1" s="1"/>
  <c r="J5409" i="1"/>
  <c r="Z2634" i="1"/>
  <c r="Y2635" i="1"/>
  <c r="Q4415" i="1"/>
  <c r="AS4415" i="1"/>
  <c r="L5608" i="1"/>
  <c r="AO5608" i="1" s="1"/>
  <c r="N5608" i="1"/>
  <c r="AQ5608" i="1" s="1"/>
  <c r="J5608" i="1"/>
  <c r="O5608" i="1"/>
  <c r="AR5608" i="1" s="1"/>
  <c r="M5608" i="1"/>
  <c r="AP5608" i="1" s="1"/>
  <c r="AS3622" i="1"/>
  <c r="Q3622" i="1"/>
  <c r="Z3626" i="1"/>
  <c r="Y3627" i="1"/>
  <c r="AN2432" i="1"/>
  <c r="P2432" i="1"/>
  <c r="A1203" i="1"/>
  <c r="AM1202" i="1"/>
  <c r="M4417" i="1"/>
  <c r="AP4417" i="1" s="1"/>
  <c r="N4417" i="1"/>
  <c r="AQ4417" i="1" s="1"/>
  <c r="L4417" i="1"/>
  <c r="AO4417" i="1" s="1"/>
  <c r="J4417" i="1"/>
  <c r="O4417" i="1"/>
  <c r="AR4417" i="1" s="1"/>
  <c r="Q5407" i="1"/>
  <c r="AS5407" i="1"/>
  <c r="A3203" i="1"/>
  <c r="AM3202" i="1"/>
  <c r="P5607" i="1"/>
  <c r="AN5607" i="1"/>
  <c r="Z4618" i="1"/>
  <c r="Y4619" i="1"/>
  <c r="Y5611" i="1"/>
  <c r="Z5610" i="1"/>
  <c r="AN3623" i="1"/>
  <c r="P3623" i="1"/>
  <c r="J2632" i="1"/>
  <c r="M2632" i="1"/>
  <c r="AP2632" i="1" s="1"/>
  <c r="N2632" i="1"/>
  <c r="AQ2632" i="1" s="1"/>
  <c r="O2632" i="1"/>
  <c r="AR2632" i="1" s="1"/>
  <c r="L2632" i="1"/>
  <c r="AO2632" i="1" s="1"/>
  <c r="Q4614" i="1"/>
  <c r="AS4614" i="1"/>
  <c r="A4203" i="1"/>
  <c r="AM4202" i="1"/>
  <c r="P4416" i="1"/>
  <c r="AN4416" i="1"/>
  <c r="J3425" i="1"/>
  <c r="O3425" i="1"/>
  <c r="AR3425" i="1" s="1"/>
  <c r="N3425" i="1"/>
  <c r="AQ3425" i="1" s="1"/>
  <c r="M3425" i="1"/>
  <c r="AP3425" i="1" s="1"/>
  <c r="L3425" i="1"/>
  <c r="AO3425" i="1" s="1"/>
  <c r="Z4419" i="1"/>
  <c r="Y4420" i="1"/>
  <c r="Q3423" i="1"/>
  <c r="AS3423" i="1"/>
  <c r="M4616" i="1"/>
  <c r="AP4616" i="1" s="1"/>
  <c r="O4616" i="1"/>
  <c r="AR4616" i="1" s="1"/>
  <c r="N4616" i="1"/>
  <c r="AQ4616" i="1" s="1"/>
  <c r="J4616" i="1"/>
  <c r="L4616" i="1"/>
  <c r="AO4616" i="1" s="1"/>
  <c r="K1641" i="1"/>
  <c r="I1641" i="1"/>
  <c r="K1442" i="1"/>
  <c r="I1442" i="1"/>
  <c r="Q1638" i="1"/>
  <c r="AS1638" i="1"/>
  <c r="Q1439" i="1"/>
  <c r="AS1439" i="1"/>
  <c r="Y1643" i="1"/>
  <c r="Z1642" i="1"/>
  <c r="M1441" i="1"/>
  <c r="AP1441" i="1" s="1"/>
  <c r="L1441" i="1"/>
  <c r="AO1441" i="1" s="1"/>
  <c r="J1441" i="1"/>
  <c r="O1441" i="1"/>
  <c r="AR1441" i="1" s="1"/>
  <c r="N1441" i="1"/>
  <c r="AQ1441" i="1" s="1"/>
  <c r="AN1639" i="1"/>
  <c r="P1639" i="1"/>
  <c r="AN1440" i="1"/>
  <c r="P1440" i="1"/>
  <c r="Z1443" i="1"/>
  <c r="Y1444" i="1"/>
  <c r="N1640" i="1"/>
  <c r="AQ1640" i="1" s="1"/>
  <c r="M1640" i="1"/>
  <c r="AP1640" i="1" s="1"/>
  <c r="L1640" i="1"/>
  <c r="AO1640" i="1" s="1"/>
  <c r="J1640" i="1"/>
  <c r="O1640" i="1"/>
  <c r="AR1640" i="1" s="1"/>
  <c r="Q645" i="1"/>
  <c r="AN647" i="1"/>
  <c r="AN448" i="1"/>
  <c r="Q446" i="1"/>
  <c r="AS446" i="1"/>
  <c r="K449" i="1"/>
  <c r="K648" i="1"/>
  <c r="AS645" i="1"/>
  <c r="I449" i="1"/>
  <c r="J449" i="1" s="1"/>
  <c r="I648" i="1"/>
  <c r="J648" i="1" s="1"/>
  <c r="P447" i="1"/>
  <c r="P646" i="1"/>
  <c r="L647" i="1"/>
  <c r="AO647" i="1" s="1"/>
  <c r="O647" i="1"/>
  <c r="AR647" i="1" s="1"/>
  <c r="N647" i="1"/>
  <c r="AQ647" i="1" s="1"/>
  <c r="M647" i="1"/>
  <c r="AP647" i="1" s="1"/>
  <c r="N448" i="1"/>
  <c r="AQ448" i="1" s="1"/>
  <c r="M448" i="1"/>
  <c r="AP448" i="1" s="1"/>
  <c r="L448" i="1"/>
  <c r="AO448" i="1" s="1"/>
  <c r="O448" i="1"/>
  <c r="AR448" i="1" s="1"/>
  <c r="Z450" i="1"/>
  <c r="Y451" i="1"/>
  <c r="Y650" i="1"/>
  <c r="Z649" i="1"/>
  <c r="U2435" i="1"/>
  <c r="V2435" i="1"/>
  <c r="R2435" i="1"/>
  <c r="E2435" i="1"/>
  <c r="S2435" i="1"/>
  <c r="T2435" i="1"/>
  <c r="F2435" i="1"/>
  <c r="R3427" i="1"/>
  <c r="V3427" i="1"/>
  <c r="F3427" i="1"/>
  <c r="U3427" i="1"/>
  <c r="S3427" i="1"/>
  <c r="E3427" i="1"/>
  <c r="T3427" i="1"/>
  <c r="E4419" i="1"/>
  <c r="T4419" i="1"/>
  <c r="R4419" i="1"/>
  <c r="V4419" i="1"/>
  <c r="F4419" i="1"/>
  <c r="U4419" i="1"/>
  <c r="S4419" i="1"/>
  <c r="R4618" i="1"/>
  <c r="V4618" i="1"/>
  <c r="F4618" i="1"/>
  <c r="T4618" i="1"/>
  <c r="E4618" i="1"/>
  <c r="S4618" i="1"/>
  <c r="U4618" i="1"/>
  <c r="E3626" i="1"/>
  <c r="V3626" i="1"/>
  <c r="R3626" i="1"/>
  <c r="F3626" i="1"/>
  <c r="U3626" i="1"/>
  <c r="T3626" i="1"/>
  <c r="S3626" i="1"/>
  <c r="R5411" i="1"/>
  <c r="U5411" i="1"/>
  <c r="V5411" i="1"/>
  <c r="S5411" i="1"/>
  <c r="T5411" i="1"/>
  <c r="F5411" i="1"/>
  <c r="E5411" i="1"/>
  <c r="T2634" i="1"/>
  <c r="F2634" i="1"/>
  <c r="E2634" i="1"/>
  <c r="U2634" i="1"/>
  <c r="R2634" i="1"/>
  <c r="V2634" i="1"/>
  <c r="S2634" i="1"/>
  <c r="U5610" i="1"/>
  <c r="E5610" i="1"/>
  <c r="S5610" i="1"/>
  <c r="F5610" i="1"/>
  <c r="T5610" i="1"/>
  <c r="V5610" i="1"/>
  <c r="R5610" i="1"/>
  <c r="T1642" i="1"/>
  <c r="U1642" i="1"/>
  <c r="R1642" i="1"/>
  <c r="S1642" i="1"/>
  <c r="V1642" i="1"/>
  <c r="E1642" i="1"/>
  <c r="F1642" i="1"/>
  <c r="U1443" i="1"/>
  <c r="T1443" i="1"/>
  <c r="S1443" i="1"/>
  <c r="R1443" i="1"/>
  <c r="E1443" i="1"/>
  <c r="V1443" i="1"/>
  <c r="F1443" i="1"/>
  <c r="S649" i="1"/>
  <c r="V649" i="1"/>
  <c r="U649" i="1"/>
  <c r="T649" i="1"/>
  <c r="R649" i="1"/>
  <c r="F649" i="1"/>
  <c r="E649" i="1"/>
  <c r="U450" i="1"/>
  <c r="T450" i="1"/>
  <c r="S450" i="1"/>
  <c r="R450" i="1"/>
  <c r="V450" i="1"/>
  <c r="F450" i="1"/>
  <c r="E450" i="1"/>
  <c r="B450" i="4" l="1"/>
  <c r="B649" i="4"/>
  <c r="A280" i="1"/>
  <c r="AM279" i="1"/>
  <c r="K5610" i="1"/>
  <c r="I5610" i="1"/>
  <c r="K2634" i="1"/>
  <c r="I2634" i="1"/>
  <c r="K5411" i="1"/>
  <c r="I5411" i="1"/>
  <c r="I3626" i="1"/>
  <c r="K3626" i="1"/>
  <c r="I4618" i="1"/>
  <c r="K4618" i="1"/>
  <c r="I4419" i="1"/>
  <c r="K4419" i="1"/>
  <c r="I3427" i="1"/>
  <c r="K3427" i="1"/>
  <c r="K2435" i="1"/>
  <c r="I2435" i="1"/>
  <c r="Q4416" i="1"/>
  <c r="AS4416" i="1"/>
  <c r="Y4620" i="1"/>
  <c r="Z4619" i="1"/>
  <c r="Z2436" i="1"/>
  <c r="Y2437" i="1"/>
  <c r="A2204" i="1"/>
  <c r="AM2203" i="1"/>
  <c r="Z3428" i="1"/>
  <c r="Y3429" i="1"/>
  <c r="N4617" i="1"/>
  <c r="AQ4617" i="1" s="1"/>
  <c r="M4617" i="1"/>
  <c r="AP4617" i="1" s="1"/>
  <c r="J4617" i="1"/>
  <c r="O4617" i="1"/>
  <c r="AR4617" i="1" s="1"/>
  <c r="L4617" i="1"/>
  <c r="AO4617" i="1" s="1"/>
  <c r="O2434" i="1"/>
  <c r="AR2434" i="1" s="1"/>
  <c r="N2434" i="1"/>
  <c r="AQ2434" i="1" s="1"/>
  <c r="M2434" i="1"/>
  <c r="AP2434" i="1" s="1"/>
  <c r="J2434" i="1"/>
  <c r="L2434" i="1"/>
  <c r="AO2434" i="1" s="1"/>
  <c r="A4204" i="1"/>
  <c r="AM4203" i="1"/>
  <c r="P4417" i="1"/>
  <c r="AN4417" i="1"/>
  <c r="Q2432" i="1"/>
  <c r="AS2432" i="1"/>
  <c r="Q4615" i="1"/>
  <c r="AS4615" i="1"/>
  <c r="J5410" i="1"/>
  <c r="O5410" i="1"/>
  <c r="AR5410" i="1" s="1"/>
  <c r="N5410" i="1"/>
  <c r="AQ5410" i="1" s="1"/>
  <c r="L5410" i="1"/>
  <c r="AO5410" i="1" s="1"/>
  <c r="M5410" i="1"/>
  <c r="AP5410" i="1" s="1"/>
  <c r="Q3623" i="1"/>
  <c r="AS3623" i="1"/>
  <c r="Q5607" i="1"/>
  <c r="AS5607" i="1"/>
  <c r="Z2635" i="1"/>
  <c r="Y2636" i="1"/>
  <c r="A5204" i="1"/>
  <c r="AM5203" i="1"/>
  <c r="P3624" i="1"/>
  <c r="AN3624" i="1"/>
  <c r="AS3424" i="1"/>
  <c r="Q3424" i="1"/>
  <c r="O3625" i="1"/>
  <c r="AR3625" i="1" s="1"/>
  <c r="M3625" i="1"/>
  <c r="AP3625" i="1" s="1"/>
  <c r="L3625" i="1"/>
  <c r="AO3625" i="1" s="1"/>
  <c r="J3625" i="1"/>
  <c r="N3625" i="1"/>
  <c r="AQ3625" i="1" s="1"/>
  <c r="AN5608" i="1"/>
  <c r="P5608" i="1"/>
  <c r="P2433" i="1"/>
  <c r="AN2433" i="1"/>
  <c r="Q2631" i="1"/>
  <c r="AS2631" i="1"/>
  <c r="AS5408" i="1"/>
  <c r="Q5408" i="1"/>
  <c r="N5609" i="1"/>
  <c r="AQ5609" i="1" s="1"/>
  <c r="L5609" i="1"/>
  <c r="AO5609" i="1" s="1"/>
  <c r="J5609" i="1"/>
  <c r="O5609" i="1"/>
  <c r="AR5609" i="1" s="1"/>
  <c r="M5609" i="1"/>
  <c r="AP5609" i="1" s="1"/>
  <c r="L3426" i="1"/>
  <c r="AO3426" i="1" s="1"/>
  <c r="J3426" i="1"/>
  <c r="O3426" i="1"/>
  <c r="AR3426" i="1" s="1"/>
  <c r="N3426" i="1"/>
  <c r="AQ3426" i="1" s="1"/>
  <c r="M3426" i="1"/>
  <c r="AP3426" i="1" s="1"/>
  <c r="Y5612" i="1"/>
  <c r="Z5611" i="1"/>
  <c r="Z3627" i="1"/>
  <c r="Y3628" i="1"/>
  <c r="P4616" i="1"/>
  <c r="AN4616" i="1"/>
  <c r="Z4420" i="1"/>
  <c r="Y4421" i="1"/>
  <c r="AN3425" i="1"/>
  <c r="P3425" i="1"/>
  <c r="A3204" i="1"/>
  <c r="AM3203" i="1"/>
  <c r="AN5409" i="1"/>
  <c r="P5409" i="1"/>
  <c r="Y5413" i="1"/>
  <c r="Z5412" i="1"/>
  <c r="P2632" i="1"/>
  <c r="AN2632" i="1"/>
  <c r="A1204" i="1"/>
  <c r="AM1203" i="1"/>
  <c r="L2633" i="1"/>
  <c r="AO2633" i="1" s="1"/>
  <c r="J2633" i="1"/>
  <c r="N2633" i="1"/>
  <c r="AQ2633" i="1" s="1"/>
  <c r="O2633" i="1"/>
  <c r="AR2633" i="1" s="1"/>
  <c r="M2633" i="1"/>
  <c r="AP2633" i="1" s="1"/>
  <c r="N4418" i="1"/>
  <c r="AQ4418" i="1" s="1"/>
  <c r="O4418" i="1"/>
  <c r="AR4418" i="1" s="1"/>
  <c r="L4418" i="1"/>
  <c r="AO4418" i="1" s="1"/>
  <c r="J4418" i="1"/>
  <c r="M4418" i="1"/>
  <c r="AP4418" i="1" s="1"/>
  <c r="K1443" i="1"/>
  <c r="I1443" i="1"/>
  <c r="I1642" i="1"/>
  <c r="K1642" i="1"/>
  <c r="Z1444" i="1"/>
  <c r="Y1445" i="1"/>
  <c r="AN1441" i="1"/>
  <c r="P1441" i="1"/>
  <c r="Q1440" i="1"/>
  <c r="AS1440" i="1"/>
  <c r="M1442" i="1"/>
  <c r="AP1442" i="1" s="1"/>
  <c r="L1442" i="1"/>
  <c r="AO1442" i="1" s="1"/>
  <c r="J1442" i="1"/>
  <c r="N1442" i="1"/>
  <c r="AQ1442" i="1" s="1"/>
  <c r="O1442" i="1"/>
  <c r="AR1442" i="1" s="1"/>
  <c r="P1640" i="1"/>
  <c r="AN1640" i="1"/>
  <c r="Q1639" i="1"/>
  <c r="AS1639" i="1"/>
  <c r="N1641" i="1"/>
  <c r="AQ1641" i="1" s="1"/>
  <c r="M1641" i="1"/>
  <c r="AP1641" i="1" s="1"/>
  <c r="L1641" i="1"/>
  <c r="AO1641" i="1" s="1"/>
  <c r="J1641" i="1"/>
  <c r="O1641" i="1"/>
  <c r="AR1641" i="1" s="1"/>
  <c r="Y1644" i="1"/>
  <c r="Z1643" i="1"/>
  <c r="AN449" i="1"/>
  <c r="AS646" i="1"/>
  <c r="Q447" i="1"/>
  <c r="AN648" i="1"/>
  <c r="K450" i="1"/>
  <c r="K649" i="1"/>
  <c r="AS447" i="1"/>
  <c r="P647" i="1"/>
  <c r="I450" i="1"/>
  <c r="J450" i="1" s="1"/>
  <c r="I649" i="1"/>
  <c r="J649" i="1" s="1"/>
  <c r="Q646" i="1"/>
  <c r="P448" i="1"/>
  <c r="Z650" i="1"/>
  <c r="Y651" i="1"/>
  <c r="N648" i="1"/>
  <c r="AQ648" i="1" s="1"/>
  <c r="L648" i="1"/>
  <c r="AO648" i="1" s="1"/>
  <c r="M648" i="1"/>
  <c r="AP648" i="1" s="1"/>
  <c r="O648" i="1"/>
  <c r="AR648" i="1" s="1"/>
  <c r="Z451" i="1"/>
  <c r="L449" i="1"/>
  <c r="AO449" i="1" s="1"/>
  <c r="M449" i="1"/>
  <c r="AP449" i="1" s="1"/>
  <c r="O449" i="1"/>
  <c r="AR449" i="1" s="1"/>
  <c r="N449" i="1"/>
  <c r="AQ449" i="1" s="1"/>
  <c r="E2436" i="1"/>
  <c r="S2436" i="1"/>
  <c r="F2436" i="1"/>
  <c r="T2436" i="1"/>
  <c r="R2436" i="1"/>
  <c r="V2436" i="1"/>
  <c r="U2436" i="1"/>
  <c r="F5412" i="1"/>
  <c r="T5412" i="1"/>
  <c r="V5412" i="1"/>
  <c r="R5412" i="1"/>
  <c r="U5412" i="1"/>
  <c r="E5412" i="1"/>
  <c r="S5412" i="1"/>
  <c r="S2635" i="1"/>
  <c r="E2635" i="1"/>
  <c r="T2635" i="1"/>
  <c r="F2635" i="1"/>
  <c r="R2635" i="1"/>
  <c r="U2635" i="1"/>
  <c r="V2635" i="1"/>
  <c r="S5611" i="1"/>
  <c r="V5611" i="1"/>
  <c r="R5611" i="1"/>
  <c r="E5611" i="1"/>
  <c r="T5611" i="1"/>
  <c r="F5611" i="1"/>
  <c r="U5611" i="1"/>
  <c r="E4619" i="1"/>
  <c r="V4619" i="1"/>
  <c r="S4619" i="1"/>
  <c r="U4619" i="1"/>
  <c r="T4619" i="1"/>
  <c r="F4619" i="1"/>
  <c r="R4619" i="1"/>
  <c r="R3428" i="1"/>
  <c r="F3428" i="1"/>
  <c r="V3428" i="1"/>
  <c r="E3428" i="1"/>
  <c r="U3428" i="1"/>
  <c r="T3428" i="1"/>
  <c r="S3428" i="1"/>
  <c r="E3627" i="1"/>
  <c r="T3627" i="1"/>
  <c r="S3627" i="1"/>
  <c r="F3627" i="1"/>
  <c r="U3627" i="1"/>
  <c r="V3627" i="1"/>
  <c r="R3627" i="1"/>
  <c r="F4420" i="1"/>
  <c r="S4420" i="1"/>
  <c r="R4420" i="1"/>
  <c r="V4420" i="1"/>
  <c r="U4420" i="1"/>
  <c r="E4420" i="1"/>
  <c r="T4420" i="1"/>
  <c r="F1643" i="1"/>
  <c r="S1643" i="1"/>
  <c r="R1643" i="1"/>
  <c r="V1643" i="1"/>
  <c r="T1643" i="1"/>
  <c r="E1643" i="1"/>
  <c r="U1643" i="1"/>
  <c r="T1444" i="1"/>
  <c r="F1444" i="1"/>
  <c r="E1444" i="1"/>
  <c r="V1444" i="1"/>
  <c r="U1444" i="1"/>
  <c r="S1444" i="1"/>
  <c r="R1444" i="1"/>
  <c r="V650" i="1"/>
  <c r="S650" i="1"/>
  <c r="R650" i="1"/>
  <c r="U650" i="1"/>
  <c r="T650" i="1"/>
  <c r="F650" i="1"/>
  <c r="E650" i="1"/>
  <c r="V451" i="1"/>
  <c r="U451" i="1"/>
  <c r="T451" i="1"/>
  <c r="R451" i="1"/>
  <c r="S451" i="1"/>
  <c r="F451" i="1"/>
  <c r="E451" i="1"/>
  <c r="B451" i="4" l="1"/>
  <c r="B650" i="4"/>
  <c r="A281" i="1"/>
  <c r="AM280" i="1"/>
  <c r="K4420" i="1"/>
  <c r="I4420" i="1"/>
  <c r="K3627" i="1"/>
  <c r="I3627" i="1"/>
  <c r="I3428" i="1"/>
  <c r="K3428" i="1"/>
  <c r="I4619" i="1"/>
  <c r="K4619" i="1"/>
  <c r="I5611" i="1"/>
  <c r="K5611" i="1"/>
  <c r="K2635" i="1"/>
  <c r="I2635" i="1"/>
  <c r="I5412" i="1"/>
  <c r="K5412" i="1"/>
  <c r="K2436" i="1"/>
  <c r="I2436" i="1"/>
  <c r="A3205" i="1"/>
  <c r="AM3204" i="1"/>
  <c r="AN4418" i="1"/>
  <c r="P4418" i="1"/>
  <c r="Y5414" i="1"/>
  <c r="Z5413" i="1"/>
  <c r="AS2433" i="1"/>
  <c r="Q2433" i="1"/>
  <c r="Q3624" i="1"/>
  <c r="AS3624" i="1"/>
  <c r="AN2434" i="1"/>
  <c r="P2434" i="1"/>
  <c r="N2435" i="1"/>
  <c r="AQ2435" i="1" s="1"/>
  <c r="M2435" i="1"/>
  <c r="AP2435" i="1" s="1"/>
  <c r="J2435" i="1"/>
  <c r="O2435" i="1"/>
  <c r="AR2435" i="1" s="1"/>
  <c r="L2435" i="1"/>
  <c r="AO2435" i="1" s="1"/>
  <c r="A1205" i="1"/>
  <c r="AM1204" i="1"/>
  <c r="AS5409" i="1"/>
  <c r="Q5409" i="1"/>
  <c r="Y4422" i="1"/>
  <c r="Z4421" i="1"/>
  <c r="Z3628" i="1"/>
  <c r="Y3629" i="1"/>
  <c r="AN3625" i="1"/>
  <c r="P3625" i="1"/>
  <c r="Y3430" i="1"/>
  <c r="Z3429" i="1"/>
  <c r="N3626" i="1"/>
  <c r="AQ3626" i="1" s="1"/>
  <c r="M3626" i="1"/>
  <c r="AP3626" i="1" s="1"/>
  <c r="L3626" i="1"/>
  <c r="AO3626" i="1" s="1"/>
  <c r="O3626" i="1"/>
  <c r="AR3626" i="1" s="1"/>
  <c r="J3626" i="1"/>
  <c r="A5205" i="1"/>
  <c r="AM5204" i="1"/>
  <c r="L5411" i="1"/>
  <c r="AO5411" i="1" s="1"/>
  <c r="J5411" i="1"/>
  <c r="O5411" i="1"/>
  <c r="AR5411" i="1" s="1"/>
  <c r="N5411" i="1"/>
  <c r="AQ5411" i="1" s="1"/>
  <c r="M5411" i="1"/>
  <c r="AP5411" i="1" s="1"/>
  <c r="AN3426" i="1"/>
  <c r="P3426" i="1"/>
  <c r="O3427" i="1"/>
  <c r="AR3427" i="1" s="1"/>
  <c r="M3427" i="1"/>
  <c r="AP3427" i="1" s="1"/>
  <c r="L3427" i="1"/>
  <c r="AO3427" i="1" s="1"/>
  <c r="J3427" i="1"/>
  <c r="N3427" i="1"/>
  <c r="AQ3427" i="1" s="1"/>
  <c r="Q4616" i="1"/>
  <c r="AS4616" i="1"/>
  <c r="Y2637" i="1"/>
  <c r="Z2636" i="1"/>
  <c r="Q4417" i="1"/>
  <c r="AS4417" i="1"/>
  <c r="Y4621" i="1"/>
  <c r="Z4620" i="1"/>
  <c r="O2634" i="1"/>
  <c r="AR2634" i="1" s="1"/>
  <c r="N2634" i="1"/>
  <c r="AQ2634" i="1" s="1"/>
  <c r="L2634" i="1"/>
  <c r="AO2634" i="1" s="1"/>
  <c r="J2634" i="1"/>
  <c r="M2634" i="1"/>
  <c r="AP2634" i="1" s="1"/>
  <c r="A2205" i="1"/>
  <c r="AM2204" i="1"/>
  <c r="M4419" i="1"/>
  <c r="AP4419" i="1" s="1"/>
  <c r="L4419" i="1"/>
  <c r="AO4419" i="1" s="1"/>
  <c r="O4419" i="1"/>
  <c r="AR4419" i="1" s="1"/>
  <c r="N4419" i="1"/>
  <c r="AQ4419" i="1" s="1"/>
  <c r="J4419" i="1"/>
  <c r="AS2632" i="1"/>
  <c r="Q2632" i="1"/>
  <c r="P2633" i="1"/>
  <c r="AN2633" i="1"/>
  <c r="AS3425" i="1"/>
  <c r="Q3425" i="1"/>
  <c r="Z5612" i="1"/>
  <c r="Y5613" i="1"/>
  <c r="Q5608" i="1"/>
  <c r="AS5608" i="1"/>
  <c r="P5410" i="1"/>
  <c r="AN5410" i="1"/>
  <c r="A4205" i="1"/>
  <c r="AM4204" i="1"/>
  <c r="P4617" i="1"/>
  <c r="AN4617" i="1"/>
  <c r="Y2438" i="1"/>
  <c r="Z2437" i="1"/>
  <c r="O5610" i="1"/>
  <c r="AR5610" i="1" s="1"/>
  <c r="N5610" i="1"/>
  <c r="AQ5610" i="1" s="1"/>
  <c r="M5610" i="1"/>
  <c r="AP5610" i="1" s="1"/>
  <c r="L5610" i="1"/>
  <c r="AO5610" i="1" s="1"/>
  <c r="J5610" i="1"/>
  <c r="AN5609" i="1"/>
  <c r="P5609" i="1"/>
  <c r="O4618" i="1"/>
  <c r="AR4618" i="1" s="1"/>
  <c r="N4618" i="1"/>
  <c r="AQ4618" i="1" s="1"/>
  <c r="L4618" i="1"/>
  <c r="AO4618" i="1" s="1"/>
  <c r="J4618" i="1"/>
  <c r="M4618" i="1"/>
  <c r="AP4618" i="1" s="1"/>
  <c r="K1444" i="1"/>
  <c r="I1444" i="1"/>
  <c r="K1643" i="1"/>
  <c r="I1643" i="1"/>
  <c r="AN1641" i="1"/>
  <c r="P1641" i="1"/>
  <c r="Z1445" i="1"/>
  <c r="Y1446" i="1"/>
  <c r="AN1442" i="1"/>
  <c r="P1442" i="1"/>
  <c r="O1642" i="1"/>
  <c r="AR1642" i="1" s="1"/>
  <c r="N1642" i="1"/>
  <c r="AQ1642" i="1" s="1"/>
  <c r="M1642" i="1"/>
  <c r="AP1642" i="1" s="1"/>
  <c r="L1642" i="1"/>
  <c r="AO1642" i="1" s="1"/>
  <c r="J1642" i="1"/>
  <c r="Y1645" i="1"/>
  <c r="Z1644" i="1"/>
  <c r="J1443" i="1"/>
  <c r="N1443" i="1"/>
  <c r="AQ1443" i="1" s="1"/>
  <c r="O1443" i="1"/>
  <c r="AR1443" i="1" s="1"/>
  <c r="M1443" i="1"/>
  <c r="AP1443" i="1" s="1"/>
  <c r="L1443" i="1"/>
  <c r="AO1443" i="1" s="1"/>
  <c r="Q1640" i="1"/>
  <c r="AS1640" i="1"/>
  <c r="AS1441" i="1"/>
  <c r="Q1441" i="1"/>
  <c r="AN450" i="1"/>
  <c r="AS647" i="1"/>
  <c r="AN649" i="1"/>
  <c r="AS448" i="1"/>
  <c r="Q647" i="1"/>
  <c r="K451" i="1"/>
  <c r="K650" i="1"/>
  <c r="Q448" i="1"/>
  <c r="I451" i="1"/>
  <c r="J451" i="1" s="1"/>
  <c r="I650" i="1"/>
  <c r="J650" i="1" s="1"/>
  <c r="P449" i="1"/>
  <c r="P648" i="1"/>
  <c r="Z651" i="1"/>
  <c r="Y652" i="1"/>
  <c r="M649" i="1"/>
  <c r="AP649" i="1" s="1"/>
  <c r="O649" i="1"/>
  <c r="AR649" i="1" s="1"/>
  <c r="L649" i="1"/>
  <c r="AO649" i="1" s="1"/>
  <c r="N649" i="1"/>
  <c r="AQ649" i="1" s="1"/>
  <c r="L450" i="1"/>
  <c r="AO450" i="1" s="1"/>
  <c r="M450" i="1"/>
  <c r="AP450" i="1" s="1"/>
  <c r="O450" i="1"/>
  <c r="AR450" i="1" s="1"/>
  <c r="N450" i="1"/>
  <c r="AQ450" i="1" s="1"/>
  <c r="F4620" i="1"/>
  <c r="V4620" i="1"/>
  <c r="U4620" i="1"/>
  <c r="R4620" i="1"/>
  <c r="T4620" i="1"/>
  <c r="S4620" i="1"/>
  <c r="E4620" i="1"/>
  <c r="T5413" i="1"/>
  <c r="V5413" i="1"/>
  <c r="R5413" i="1"/>
  <c r="E5413" i="1"/>
  <c r="F5413" i="1"/>
  <c r="U5413" i="1"/>
  <c r="S5413" i="1"/>
  <c r="T2636" i="1"/>
  <c r="E2636" i="1"/>
  <c r="F2636" i="1"/>
  <c r="S2636" i="1"/>
  <c r="U2636" i="1"/>
  <c r="R2636" i="1"/>
  <c r="V2636" i="1"/>
  <c r="R5612" i="1"/>
  <c r="S5612" i="1"/>
  <c r="U5612" i="1"/>
  <c r="E5612" i="1"/>
  <c r="T5612" i="1"/>
  <c r="V5612" i="1"/>
  <c r="F5612" i="1"/>
  <c r="U2437" i="1"/>
  <c r="R2437" i="1"/>
  <c r="V2437" i="1"/>
  <c r="S2437" i="1"/>
  <c r="F2437" i="1"/>
  <c r="T2437" i="1"/>
  <c r="E2437" i="1"/>
  <c r="U4421" i="1"/>
  <c r="S4421" i="1"/>
  <c r="F4421" i="1"/>
  <c r="R4421" i="1"/>
  <c r="E4421" i="1"/>
  <c r="T4421" i="1"/>
  <c r="V4421" i="1"/>
  <c r="U3628" i="1"/>
  <c r="S3628" i="1"/>
  <c r="E3628" i="1"/>
  <c r="R3628" i="1"/>
  <c r="T3628" i="1"/>
  <c r="F3628" i="1"/>
  <c r="V3628" i="1"/>
  <c r="F3429" i="1"/>
  <c r="T3429" i="1"/>
  <c r="E3429" i="1"/>
  <c r="R3429" i="1"/>
  <c r="S3429" i="1"/>
  <c r="U3429" i="1"/>
  <c r="V3429" i="1"/>
  <c r="E1644" i="1"/>
  <c r="T1644" i="1"/>
  <c r="F1644" i="1"/>
  <c r="U1644" i="1"/>
  <c r="S1644" i="1"/>
  <c r="R1644" i="1"/>
  <c r="V1644" i="1"/>
  <c r="S1445" i="1"/>
  <c r="F1445" i="1"/>
  <c r="V1445" i="1"/>
  <c r="E1445" i="1"/>
  <c r="R1445" i="1"/>
  <c r="U1445" i="1"/>
  <c r="T1445" i="1"/>
  <c r="V651" i="1"/>
  <c r="U651" i="1"/>
  <c r="T651" i="1"/>
  <c r="S651" i="1"/>
  <c r="R651" i="1"/>
  <c r="F651" i="1"/>
  <c r="E651" i="1"/>
  <c r="B651" i="4" l="1"/>
  <c r="A282" i="1"/>
  <c r="AM281" i="1"/>
  <c r="I3429" i="1"/>
  <c r="K3429" i="1"/>
  <c r="K3628" i="1"/>
  <c r="I3628" i="1"/>
  <c r="I4421" i="1"/>
  <c r="K4421" i="1"/>
  <c r="I2437" i="1"/>
  <c r="K2437" i="1"/>
  <c r="K5612" i="1"/>
  <c r="I5612" i="1"/>
  <c r="K2636" i="1"/>
  <c r="I2636" i="1"/>
  <c r="I5413" i="1"/>
  <c r="K5413" i="1"/>
  <c r="K4620" i="1"/>
  <c r="I4620" i="1"/>
  <c r="Z3629" i="1"/>
  <c r="Y3630" i="1"/>
  <c r="A1206" i="1"/>
  <c r="AM1205" i="1"/>
  <c r="N2436" i="1"/>
  <c r="AQ2436" i="1" s="1"/>
  <c r="J2436" i="1"/>
  <c r="M2436" i="1"/>
  <c r="AP2436" i="1" s="1"/>
  <c r="O2436" i="1"/>
  <c r="AR2436" i="1" s="1"/>
  <c r="L2436" i="1"/>
  <c r="AO2436" i="1" s="1"/>
  <c r="Q5609" i="1"/>
  <c r="AS5609" i="1"/>
  <c r="Z4621" i="1"/>
  <c r="Y4622" i="1"/>
  <c r="AS3426" i="1"/>
  <c r="Q3426" i="1"/>
  <c r="A5206" i="1"/>
  <c r="AM5205" i="1"/>
  <c r="O4619" i="1"/>
  <c r="AR4619" i="1" s="1"/>
  <c r="N4619" i="1"/>
  <c r="AQ4619" i="1" s="1"/>
  <c r="M4619" i="1"/>
  <c r="AP4619" i="1" s="1"/>
  <c r="L4619" i="1"/>
  <c r="AO4619" i="1" s="1"/>
  <c r="J4619" i="1"/>
  <c r="AN5610" i="1"/>
  <c r="P5610" i="1"/>
  <c r="Y5614" i="1"/>
  <c r="Z5613" i="1"/>
  <c r="Y3431" i="1"/>
  <c r="Z3430" i="1"/>
  <c r="P4618" i="1"/>
  <c r="AN4618" i="1"/>
  <c r="Q4617" i="1"/>
  <c r="AS4617" i="1"/>
  <c r="AN2634" i="1"/>
  <c r="P2634" i="1"/>
  <c r="P3626" i="1"/>
  <c r="AN3626" i="1"/>
  <c r="Y4423" i="1"/>
  <c r="Z4422" i="1"/>
  <c r="AN2435" i="1"/>
  <c r="P2435" i="1"/>
  <c r="AS4418" i="1"/>
  <c r="Q4418" i="1"/>
  <c r="L5412" i="1"/>
  <c r="AO5412" i="1" s="1"/>
  <c r="J5412" i="1"/>
  <c r="O5412" i="1"/>
  <c r="AR5412" i="1" s="1"/>
  <c r="N5412" i="1"/>
  <c r="AQ5412" i="1" s="1"/>
  <c r="M5412" i="1"/>
  <c r="AP5412" i="1" s="1"/>
  <c r="M3428" i="1"/>
  <c r="AP3428" i="1" s="1"/>
  <c r="O3428" i="1"/>
  <c r="AR3428" i="1" s="1"/>
  <c r="N3428" i="1"/>
  <c r="AQ3428" i="1" s="1"/>
  <c r="L3428" i="1"/>
  <c r="AO3428" i="1" s="1"/>
  <c r="J3428" i="1"/>
  <c r="Q5410" i="1"/>
  <c r="AS5410" i="1"/>
  <c r="Z2438" i="1"/>
  <c r="Y2439" i="1"/>
  <c r="AN3427" i="1"/>
  <c r="P3427" i="1"/>
  <c r="M2635" i="1"/>
  <c r="AP2635" i="1" s="1"/>
  <c r="J2635" i="1"/>
  <c r="L2635" i="1"/>
  <c r="AO2635" i="1" s="1"/>
  <c r="O2635" i="1"/>
  <c r="AR2635" i="1" s="1"/>
  <c r="N2635" i="1"/>
  <c r="AQ2635" i="1" s="1"/>
  <c r="N3627" i="1"/>
  <c r="AQ3627" i="1" s="1"/>
  <c r="O3627" i="1"/>
  <c r="AR3627" i="1" s="1"/>
  <c r="M3627" i="1"/>
  <c r="AP3627" i="1" s="1"/>
  <c r="L3627" i="1"/>
  <c r="AO3627" i="1" s="1"/>
  <c r="J3627" i="1"/>
  <c r="A2206" i="1"/>
  <c r="AM2205" i="1"/>
  <c r="AS3625" i="1"/>
  <c r="Q3625" i="1"/>
  <c r="P4419" i="1"/>
  <c r="AN4419" i="1"/>
  <c r="A4206" i="1"/>
  <c r="AM4205" i="1"/>
  <c r="AN5411" i="1"/>
  <c r="P5411" i="1"/>
  <c r="Q2434" i="1"/>
  <c r="AS2434" i="1"/>
  <c r="A3206" i="1"/>
  <c r="AM3205" i="1"/>
  <c r="N4420" i="1"/>
  <c r="AQ4420" i="1" s="1"/>
  <c r="J4420" i="1"/>
  <c r="M4420" i="1"/>
  <c r="AP4420" i="1" s="1"/>
  <c r="L4420" i="1"/>
  <c r="AO4420" i="1" s="1"/>
  <c r="O4420" i="1"/>
  <c r="AR4420" i="1" s="1"/>
  <c r="Q2633" i="1"/>
  <c r="AS2633" i="1"/>
  <c r="Y2638" i="1"/>
  <c r="Z2637" i="1"/>
  <c r="Z5414" i="1"/>
  <c r="Y5415" i="1"/>
  <c r="O5611" i="1"/>
  <c r="AR5611" i="1" s="1"/>
  <c r="N5611" i="1"/>
  <c r="AQ5611" i="1" s="1"/>
  <c r="M5611" i="1"/>
  <c r="AP5611" i="1" s="1"/>
  <c r="L5611" i="1"/>
  <c r="AO5611" i="1" s="1"/>
  <c r="J5611" i="1"/>
  <c r="K1445" i="1"/>
  <c r="I1445" i="1"/>
  <c r="I1644" i="1"/>
  <c r="K1644" i="1"/>
  <c r="AN1642" i="1"/>
  <c r="P1642" i="1"/>
  <c r="Z1446" i="1"/>
  <c r="Y1447" i="1"/>
  <c r="Q1641" i="1"/>
  <c r="AS1641" i="1"/>
  <c r="AN1443" i="1"/>
  <c r="P1443" i="1"/>
  <c r="J1643" i="1"/>
  <c r="O1643" i="1"/>
  <c r="AR1643" i="1" s="1"/>
  <c r="N1643" i="1"/>
  <c r="AQ1643" i="1" s="1"/>
  <c r="M1643" i="1"/>
  <c r="AP1643" i="1" s="1"/>
  <c r="L1643" i="1"/>
  <c r="AO1643" i="1" s="1"/>
  <c r="AS1442" i="1"/>
  <c r="Q1442" i="1"/>
  <c r="L1444" i="1"/>
  <c r="AO1444" i="1" s="1"/>
  <c r="O1444" i="1"/>
  <c r="AR1444" i="1" s="1"/>
  <c r="N1444" i="1"/>
  <c r="AQ1444" i="1" s="1"/>
  <c r="M1444" i="1"/>
  <c r="AP1444" i="1" s="1"/>
  <c r="J1444" i="1"/>
  <c r="Z1645" i="1"/>
  <c r="Y1646" i="1"/>
  <c r="AN650" i="1"/>
  <c r="AN451" i="1"/>
  <c r="Q449" i="1"/>
  <c r="Q648" i="1"/>
  <c r="K651" i="1"/>
  <c r="AS449" i="1"/>
  <c r="I651" i="1"/>
  <c r="J651" i="1" s="1"/>
  <c r="AS648" i="1"/>
  <c r="P450" i="1"/>
  <c r="P649" i="1"/>
  <c r="L650" i="1"/>
  <c r="AO650" i="1" s="1"/>
  <c r="M650" i="1"/>
  <c r="AP650" i="1" s="1"/>
  <c r="N650" i="1"/>
  <c r="AQ650" i="1" s="1"/>
  <c r="O650" i="1"/>
  <c r="AR650" i="1" s="1"/>
  <c r="Y653" i="1"/>
  <c r="Z652" i="1"/>
  <c r="O451" i="1"/>
  <c r="AR451" i="1" s="1"/>
  <c r="L451" i="1"/>
  <c r="AO451" i="1" s="1"/>
  <c r="N451" i="1"/>
  <c r="AQ451" i="1" s="1"/>
  <c r="M451" i="1"/>
  <c r="AP451" i="1" s="1"/>
  <c r="F5613" i="1"/>
  <c r="U5613" i="1"/>
  <c r="R5613" i="1"/>
  <c r="S5613" i="1"/>
  <c r="V5613" i="1"/>
  <c r="E5613" i="1"/>
  <c r="T5613" i="1"/>
  <c r="V3629" i="1"/>
  <c r="U3629" i="1"/>
  <c r="T3629" i="1"/>
  <c r="R3629" i="1"/>
  <c r="F3629" i="1"/>
  <c r="E3629" i="1"/>
  <c r="S3629" i="1"/>
  <c r="F2438" i="1"/>
  <c r="U2438" i="1"/>
  <c r="V2438" i="1"/>
  <c r="E2438" i="1"/>
  <c r="T2438" i="1"/>
  <c r="R2438" i="1"/>
  <c r="S2438" i="1"/>
  <c r="V2637" i="1"/>
  <c r="S2637" i="1"/>
  <c r="F2637" i="1"/>
  <c r="R2637" i="1"/>
  <c r="T2637" i="1"/>
  <c r="E2637" i="1"/>
  <c r="U2637" i="1"/>
  <c r="F3430" i="1"/>
  <c r="E3430" i="1"/>
  <c r="T3430" i="1"/>
  <c r="V3430" i="1"/>
  <c r="R3430" i="1"/>
  <c r="U3430" i="1"/>
  <c r="S3430" i="1"/>
  <c r="E4621" i="1"/>
  <c r="F4621" i="1"/>
  <c r="S4621" i="1"/>
  <c r="T4621" i="1"/>
  <c r="V4621" i="1"/>
  <c r="R4621" i="1"/>
  <c r="U4621" i="1"/>
  <c r="V5414" i="1"/>
  <c r="T5414" i="1"/>
  <c r="U5414" i="1"/>
  <c r="R5414" i="1"/>
  <c r="S5414" i="1"/>
  <c r="F5414" i="1"/>
  <c r="E5414" i="1"/>
  <c r="V4422" i="1"/>
  <c r="S4422" i="1"/>
  <c r="F4422" i="1"/>
  <c r="U4422" i="1"/>
  <c r="R4422" i="1"/>
  <c r="E4422" i="1"/>
  <c r="T4422" i="1"/>
  <c r="R1645" i="1"/>
  <c r="E1645" i="1"/>
  <c r="S1645" i="1"/>
  <c r="U1645" i="1"/>
  <c r="V1645" i="1"/>
  <c r="F1645" i="1"/>
  <c r="T1645" i="1"/>
  <c r="T1446" i="1"/>
  <c r="V1446" i="1"/>
  <c r="S1446" i="1"/>
  <c r="E1446" i="1"/>
  <c r="R1446" i="1"/>
  <c r="F1446" i="1"/>
  <c r="U1446" i="1"/>
  <c r="T652" i="1"/>
  <c r="S652" i="1"/>
  <c r="R652" i="1"/>
  <c r="V652" i="1"/>
  <c r="U652" i="1"/>
  <c r="F652" i="1"/>
  <c r="E652" i="1"/>
  <c r="B652" i="4" l="1"/>
  <c r="A283" i="1"/>
  <c r="AM282" i="1"/>
  <c r="K4422" i="1"/>
  <c r="I4422" i="1"/>
  <c r="K5414" i="1"/>
  <c r="I5414" i="1"/>
  <c r="K4621" i="1"/>
  <c r="I4621" i="1"/>
  <c r="K3430" i="1"/>
  <c r="I3430" i="1"/>
  <c r="K2637" i="1"/>
  <c r="I2637" i="1"/>
  <c r="I2438" i="1"/>
  <c r="K2438" i="1"/>
  <c r="K3629" i="1"/>
  <c r="I3629" i="1"/>
  <c r="I5613" i="1"/>
  <c r="K5613" i="1"/>
  <c r="Y4623" i="1"/>
  <c r="Z4622" i="1"/>
  <c r="AN2436" i="1"/>
  <c r="P2436" i="1"/>
  <c r="M4620" i="1"/>
  <c r="AP4620" i="1" s="1"/>
  <c r="L4620" i="1"/>
  <c r="AO4620" i="1" s="1"/>
  <c r="O4620" i="1"/>
  <c r="AR4620" i="1" s="1"/>
  <c r="N4620" i="1"/>
  <c r="AQ4620" i="1" s="1"/>
  <c r="J4620" i="1"/>
  <c r="Y5416" i="1"/>
  <c r="Z5415" i="1"/>
  <c r="A3207" i="1"/>
  <c r="AM3206" i="1"/>
  <c r="Q4419" i="1"/>
  <c r="AS4419" i="1"/>
  <c r="Q3427" i="1"/>
  <c r="AS3427" i="1"/>
  <c r="AN3428" i="1"/>
  <c r="P3428" i="1"/>
  <c r="AN5412" i="1"/>
  <c r="P5412" i="1"/>
  <c r="Y4424" i="1"/>
  <c r="Z4423" i="1"/>
  <c r="Q4618" i="1"/>
  <c r="AS4618" i="1"/>
  <c r="Y5615" i="1"/>
  <c r="Z5614" i="1"/>
  <c r="L2437" i="1"/>
  <c r="AO2437" i="1" s="1"/>
  <c r="O2437" i="1"/>
  <c r="AR2437" i="1" s="1"/>
  <c r="N2437" i="1"/>
  <c r="AQ2437" i="1" s="1"/>
  <c r="J2437" i="1"/>
  <c r="M2437" i="1"/>
  <c r="AP2437" i="1" s="1"/>
  <c r="AS3626" i="1"/>
  <c r="Q3626" i="1"/>
  <c r="A1207" i="1"/>
  <c r="AM1206" i="1"/>
  <c r="O5413" i="1"/>
  <c r="AR5413" i="1" s="1"/>
  <c r="N5413" i="1"/>
  <c r="AQ5413" i="1" s="1"/>
  <c r="L5413" i="1"/>
  <c r="AO5413" i="1" s="1"/>
  <c r="J5413" i="1"/>
  <c r="M5413" i="1"/>
  <c r="AP5413" i="1" s="1"/>
  <c r="N4421" i="1"/>
  <c r="AQ4421" i="1" s="1"/>
  <c r="M4421" i="1"/>
  <c r="AP4421" i="1" s="1"/>
  <c r="L4421" i="1"/>
  <c r="AO4421" i="1" s="1"/>
  <c r="J4421" i="1"/>
  <c r="O4421" i="1"/>
  <c r="AR4421" i="1" s="1"/>
  <c r="Q5411" i="1"/>
  <c r="AS5411" i="1"/>
  <c r="Z2439" i="1"/>
  <c r="Y2440" i="1"/>
  <c r="Q2634" i="1"/>
  <c r="AS2634" i="1"/>
  <c r="P4619" i="1"/>
  <c r="AN4619" i="1"/>
  <c r="Y3631" i="1"/>
  <c r="Z3630" i="1"/>
  <c r="O2636" i="1"/>
  <c r="AR2636" i="1" s="1"/>
  <c r="L2636" i="1"/>
  <c r="AO2636" i="1" s="1"/>
  <c r="N2636" i="1"/>
  <c r="AQ2636" i="1" s="1"/>
  <c r="M2636" i="1"/>
  <c r="AP2636" i="1" s="1"/>
  <c r="J2636" i="1"/>
  <c r="O3628" i="1"/>
  <c r="AR3628" i="1" s="1"/>
  <c r="L3628" i="1"/>
  <c r="AO3628" i="1" s="1"/>
  <c r="M3628" i="1"/>
  <c r="AP3628" i="1" s="1"/>
  <c r="J3628" i="1"/>
  <c r="N3628" i="1"/>
  <c r="AQ3628" i="1" s="1"/>
  <c r="P5611" i="1"/>
  <c r="AN5611" i="1"/>
  <c r="Q2435" i="1"/>
  <c r="AS2435" i="1"/>
  <c r="Z3431" i="1"/>
  <c r="Y3432" i="1"/>
  <c r="A5207" i="1"/>
  <c r="AM5206" i="1"/>
  <c r="AN4420" i="1"/>
  <c r="P4420" i="1"/>
  <c r="A2207" i="1"/>
  <c r="AM2206" i="1"/>
  <c r="O5612" i="1"/>
  <c r="AR5612" i="1" s="1"/>
  <c r="N5612" i="1"/>
  <c r="AQ5612" i="1" s="1"/>
  <c r="M5612" i="1"/>
  <c r="AP5612" i="1" s="1"/>
  <c r="J5612" i="1"/>
  <c r="L5612" i="1"/>
  <c r="AO5612" i="1" s="1"/>
  <c r="AS5610" i="1"/>
  <c r="Q5610" i="1"/>
  <c r="Y2639" i="1"/>
  <c r="Z2638" i="1"/>
  <c r="A4207" i="1"/>
  <c r="AM4206" i="1"/>
  <c r="P3627" i="1"/>
  <c r="AN3627" i="1"/>
  <c r="AN2635" i="1"/>
  <c r="P2635" i="1"/>
  <c r="O3429" i="1"/>
  <c r="AR3429" i="1" s="1"/>
  <c r="M3429" i="1"/>
  <c r="AP3429" i="1" s="1"/>
  <c r="J3429" i="1"/>
  <c r="N3429" i="1"/>
  <c r="AQ3429" i="1" s="1"/>
  <c r="L3429" i="1"/>
  <c r="AO3429" i="1" s="1"/>
  <c r="K1446" i="1"/>
  <c r="I1446" i="1"/>
  <c r="K1645" i="1"/>
  <c r="I1645" i="1"/>
  <c r="Z1447" i="1"/>
  <c r="Y1448" i="1"/>
  <c r="AN1643" i="1"/>
  <c r="P1643" i="1"/>
  <c r="Q1642" i="1"/>
  <c r="AS1642" i="1"/>
  <c r="AS1443" i="1"/>
  <c r="Q1443" i="1"/>
  <c r="Y1647" i="1"/>
  <c r="Z1646" i="1"/>
  <c r="M1644" i="1"/>
  <c r="AP1644" i="1" s="1"/>
  <c r="L1644" i="1"/>
  <c r="AO1644" i="1" s="1"/>
  <c r="J1644" i="1"/>
  <c r="O1644" i="1"/>
  <c r="AR1644" i="1" s="1"/>
  <c r="N1644" i="1"/>
  <c r="AQ1644" i="1" s="1"/>
  <c r="M1445" i="1"/>
  <c r="AP1445" i="1" s="1"/>
  <c r="L1445" i="1"/>
  <c r="AO1445" i="1" s="1"/>
  <c r="O1445" i="1"/>
  <c r="AR1445" i="1" s="1"/>
  <c r="N1445" i="1"/>
  <c r="AQ1445" i="1" s="1"/>
  <c r="J1445" i="1"/>
  <c r="AN1444" i="1"/>
  <c r="P1444" i="1"/>
  <c r="AS649" i="1"/>
  <c r="Q450" i="1"/>
  <c r="AN651" i="1"/>
  <c r="K652" i="1"/>
  <c r="Q649" i="1"/>
  <c r="I652" i="1"/>
  <c r="J652" i="1" s="1"/>
  <c r="AS450" i="1"/>
  <c r="P650" i="1"/>
  <c r="P451" i="1"/>
  <c r="Z653" i="1"/>
  <c r="Y654" i="1"/>
  <c r="L651" i="1"/>
  <c r="AO651" i="1" s="1"/>
  <c r="M651" i="1"/>
  <c r="AP651" i="1" s="1"/>
  <c r="O651" i="1"/>
  <c r="AR651" i="1" s="1"/>
  <c r="N651" i="1"/>
  <c r="AQ651" i="1" s="1"/>
  <c r="U3630" i="1"/>
  <c r="S3630" i="1"/>
  <c r="T3630" i="1"/>
  <c r="V3630" i="1"/>
  <c r="R3630" i="1"/>
  <c r="F3630" i="1"/>
  <c r="E3630" i="1"/>
  <c r="U3431" i="1"/>
  <c r="E3431" i="1"/>
  <c r="T3431" i="1"/>
  <c r="V3431" i="1"/>
  <c r="F3431" i="1"/>
  <c r="R3431" i="1"/>
  <c r="S3431" i="1"/>
  <c r="V5614" i="1"/>
  <c r="E5614" i="1"/>
  <c r="S5614" i="1"/>
  <c r="T5614" i="1"/>
  <c r="U5614" i="1"/>
  <c r="F5614" i="1"/>
  <c r="R5614" i="1"/>
  <c r="U4423" i="1"/>
  <c r="V4423" i="1"/>
  <c r="R4423" i="1"/>
  <c r="F4423" i="1"/>
  <c r="E4423" i="1"/>
  <c r="T4423" i="1"/>
  <c r="S4423" i="1"/>
  <c r="F4622" i="1"/>
  <c r="R4622" i="1"/>
  <c r="S4622" i="1"/>
  <c r="T4622" i="1"/>
  <c r="E4622" i="1"/>
  <c r="V4622" i="1"/>
  <c r="U4622" i="1"/>
  <c r="T2439" i="1"/>
  <c r="R2439" i="1"/>
  <c r="V2439" i="1"/>
  <c r="F2439" i="1"/>
  <c r="E2439" i="1"/>
  <c r="S2439" i="1"/>
  <c r="U2439" i="1"/>
  <c r="V5415" i="1"/>
  <c r="F5415" i="1"/>
  <c r="R5415" i="1"/>
  <c r="S5415" i="1"/>
  <c r="E5415" i="1"/>
  <c r="U5415" i="1"/>
  <c r="T5415" i="1"/>
  <c r="E2638" i="1"/>
  <c r="T2638" i="1"/>
  <c r="S2638" i="1"/>
  <c r="F2638" i="1"/>
  <c r="U2638" i="1"/>
  <c r="R2638" i="1"/>
  <c r="V2638" i="1"/>
  <c r="R1447" i="1"/>
  <c r="E1447" i="1"/>
  <c r="V1447" i="1"/>
  <c r="F1447" i="1"/>
  <c r="U1447" i="1"/>
  <c r="T1447" i="1"/>
  <c r="S1447" i="1"/>
  <c r="V1646" i="1"/>
  <c r="U1646" i="1"/>
  <c r="S1646" i="1"/>
  <c r="T1646" i="1"/>
  <c r="R1646" i="1"/>
  <c r="F1646" i="1"/>
  <c r="E1646" i="1"/>
  <c r="T653" i="1"/>
  <c r="V653" i="1"/>
  <c r="U653" i="1"/>
  <c r="S653" i="1"/>
  <c r="R653" i="1"/>
  <c r="F653" i="1"/>
  <c r="E653" i="1"/>
  <c r="B653" i="4" l="1"/>
  <c r="A284" i="1"/>
  <c r="AM283" i="1"/>
  <c r="I2638" i="1"/>
  <c r="K2638" i="1"/>
  <c r="K5415" i="1"/>
  <c r="I5415" i="1"/>
  <c r="I2439" i="1"/>
  <c r="K2439" i="1"/>
  <c r="I4622" i="1"/>
  <c r="K4622" i="1"/>
  <c r="K4423" i="1"/>
  <c r="I4423" i="1"/>
  <c r="K5614" i="1"/>
  <c r="I5614" i="1"/>
  <c r="K3431" i="1"/>
  <c r="I3431" i="1"/>
  <c r="K3630" i="1"/>
  <c r="I3630" i="1"/>
  <c r="AN5612" i="1"/>
  <c r="P5612" i="1"/>
  <c r="Q4420" i="1"/>
  <c r="AS4420" i="1"/>
  <c r="A4208" i="1"/>
  <c r="AM4207" i="1"/>
  <c r="Y2441" i="1"/>
  <c r="Z2440" i="1"/>
  <c r="A1208" i="1"/>
  <c r="AM1207" i="1"/>
  <c r="Z5615" i="1"/>
  <c r="Y5616" i="1"/>
  <c r="Q3428" i="1"/>
  <c r="AS3428" i="1"/>
  <c r="Q2436" i="1"/>
  <c r="AS2436" i="1"/>
  <c r="O3430" i="1"/>
  <c r="AR3430" i="1" s="1"/>
  <c r="L3430" i="1"/>
  <c r="AO3430" i="1" s="1"/>
  <c r="N3430" i="1"/>
  <c r="AQ3430" i="1" s="1"/>
  <c r="M3430" i="1"/>
  <c r="AP3430" i="1" s="1"/>
  <c r="J3430" i="1"/>
  <c r="Y3632" i="1"/>
  <c r="Z3631" i="1"/>
  <c r="P2437" i="1"/>
  <c r="AN2437" i="1"/>
  <c r="Z5416" i="1"/>
  <c r="Y5417" i="1"/>
  <c r="O5613" i="1"/>
  <c r="AR5613" i="1" s="1"/>
  <c r="M5613" i="1"/>
  <c r="AP5613" i="1" s="1"/>
  <c r="L5613" i="1"/>
  <c r="AO5613" i="1" s="1"/>
  <c r="N5613" i="1"/>
  <c r="AQ5613" i="1" s="1"/>
  <c r="J5613" i="1"/>
  <c r="AN2636" i="1"/>
  <c r="P2636" i="1"/>
  <c r="M3629" i="1"/>
  <c r="AP3629" i="1" s="1"/>
  <c r="O3629" i="1"/>
  <c r="AR3629" i="1" s="1"/>
  <c r="J3629" i="1"/>
  <c r="N3629" i="1"/>
  <c r="AQ3629" i="1" s="1"/>
  <c r="L3629" i="1"/>
  <c r="AO3629" i="1" s="1"/>
  <c r="O4621" i="1"/>
  <c r="AR4621" i="1" s="1"/>
  <c r="N4621" i="1"/>
  <c r="AQ4621" i="1" s="1"/>
  <c r="M4621" i="1"/>
  <c r="AP4621" i="1" s="1"/>
  <c r="L4621" i="1"/>
  <c r="AO4621" i="1" s="1"/>
  <c r="J4621" i="1"/>
  <c r="P3429" i="1"/>
  <c r="AN3429" i="1"/>
  <c r="AS3627" i="1"/>
  <c r="Q3627" i="1"/>
  <c r="Q2635" i="1"/>
  <c r="AS2635" i="1"/>
  <c r="P5413" i="1"/>
  <c r="AN5413" i="1"/>
  <c r="AN4620" i="1"/>
  <c r="P4620" i="1"/>
  <c r="Z2639" i="1"/>
  <c r="Y2640" i="1"/>
  <c r="A2208" i="1"/>
  <c r="AM2207" i="1"/>
  <c r="A5208" i="1"/>
  <c r="AM5207" i="1"/>
  <c r="AS5611" i="1"/>
  <c r="Q5611" i="1"/>
  <c r="Y4624" i="1"/>
  <c r="Z4623" i="1"/>
  <c r="M5414" i="1"/>
  <c r="AP5414" i="1" s="1"/>
  <c r="J5414" i="1"/>
  <c r="L5414" i="1"/>
  <c r="AO5414" i="1" s="1"/>
  <c r="N5414" i="1"/>
  <c r="AQ5414" i="1" s="1"/>
  <c r="O5414" i="1"/>
  <c r="AR5414" i="1" s="1"/>
  <c r="AS4619" i="1"/>
  <c r="Q4619" i="1"/>
  <c r="Z4424" i="1"/>
  <c r="Y4425" i="1"/>
  <c r="M2438" i="1"/>
  <c r="AP2438" i="1" s="1"/>
  <c r="O2438" i="1"/>
  <c r="AR2438" i="1" s="1"/>
  <c r="L2438" i="1"/>
  <c r="AO2438" i="1" s="1"/>
  <c r="J2438" i="1"/>
  <c r="N2438" i="1"/>
  <c r="AQ2438" i="1" s="1"/>
  <c r="Z3432" i="1"/>
  <c r="Y3433" i="1"/>
  <c r="AN3628" i="1"/>
  <c r="P3628" i="1"/>
  <c r="P4421" i="1"/>
  <c r="AN4421" i="1"/>
  <c r="Q5412" i="1"/>
  <c r="AS5412" i="1"/>
  <c r="N2637" i="1"/>
  <c r="AQ2637" i="1" s="1"/>
  <c r="L2637" i="1"/>
  <c r="AO2637" i="1" s="1"/>
  <c r="J2637" i="1"/>
  <c r="O2637" i="1"/>
  <c r="AR2637" i="1" s="1"/>
  <c r="M2637" i="1"/>
  <c r="AP2637" i="1" s="1"/>
  <c r="O4422" i="1"/>
  <c r="AR4422" i="1" s="1"/>
  <c r="N4422" i="1"/>
  <c r="AQ4422" i="1" s="1"/>
  <c r="M4422" i="1"/>
  <c r="AP4422" i="1" s="1"/>
  <c r="L4422" i="1"/>
  <c r="AO4422" i="1" s="1"/>
  <c r="J4422" i="1"/>
  <c r="A3208" i="1"/>
  <c r="AM3207" i="1"/>
  <c r="K1646" i="1"/>
  <c r="I1646" i="1"/>
  <c r="I1447" i="1"/>
  <c r="K1447" i="1"/>
  <c r="Z1448" i="1"/>
  <c r="Y1449" i="1"/>
  <c r="Y1648" i="1"/>
  <c r="Z1647" i="1"/>
  <c r="Q1444" i="1"/>
  <c r="AS1444" i="1"/>
  <c r="N1645" i="1"/>
  <c r="AQ1645" i="1" s="1"/>
  <c r="M1645" i="1"/>
  <c r="AP1645" i="1" s="1"/>
  <c r="L1645" i="1"/>
  <c r="AO1645" i="1" s="1"/>
  <c r="J1645" i="1"/>
  <c r="O1645" i="1"/>
  <c r="AR1645" i="1" s="1"/>
  <c r="AN1644" i="1"/>
  <c r="P1644" i="1"/>
  <c r="AN1445" i="1"/>
  <c r="P1445" i="1"/>
  <c r="L1446" i="1"/>
  <c r="AO1446" i="1" s="1"/>
  <c r="O1446" i="1"/>
  <c r="AR1446" i="1" s="1"/>
  <c r="N1446" i="1"/>
  <c r="AQ1446" i="1" s="1"/>
  <c r="J1446" i="1"/>
  <c r="M1446" i="1"/>
  <c r="AP1446" i="1" s="1"/>
  <c r="AS1643" i="1"/>
  <c r="Q1643" i="1"/>
  <c r="AS650" i="1"/>
  <c r="AS451" i="1"/>
  <c r="AN652" i="1"/>
  <c r="Q451" i="1"/>
  <c r="K653" i="1"/>
  <c r="I653" i="1"/>
  <c r="J653" i="1" s="1"/>
  <c r="P651" i="1"/>
  <c r="Q650" i="1"/>
  <c r="O652" i="1"/>
  <c r="AR652" i="1" s="1"/>
  <c r="N652" i="1"/>
  <c r="AQ652" i="1" s="1"/>
  <c r="M652" i="1"/>
  <c r="AP652" i="1" s="1"/>
  <c r="L652" i="1"/>
  <c r="AO652" i="1" s="1"/>
  <c r="Z654" i="1"/>
  <c r="Y655" i="1"/>
  <c r="S2440" i="1"/>
  <c r="R2440" i="1"/>
  <c r="U2440" i="1"/>
  <c r="T2440" i="1"/>
  <c r="V2440" i="1"/>
  <c r="F2440" i="1"/>
  <c r="E2440" i="1"/>
  <c r="S3631" i="1"/>
  <c r="T3631" i="1"/>
  <c r="F3631" i="1"/>
  <c r="E3631" i="1"/>
  <c r="V3631" i="1"/>
  <c r="R3631" i="1"/>
  <c r="U3631" i="1"/>
  <c r="F5615" i="1"/>
  <c r="U5615" i="1"/>
  <c r="T5615" i="1"/>
  <c r="E5615" i="1"/>
  <c r="S5615" i="1"/>
  <c r="R5615" i="1"/>
  <c r="V5615" i="1"/>
  <c r="S2639" i="1"/>
  <c r="R2639" i="1"/>
  <c r="V2639" i="1"/>
  <c r="F2639" i="1"/>
  <c r="U2639" i="1"/>
  <c r="E2639" i="1"/>
  <c r="T2639" i="1"/>
  <c r="S5416" i="1"/>
  <c r="T5416" i="1"/>
  <c r="V5416" i="1"/>
  <c r="F5416" i="1"/>
  <c r="E5416" i="1"/>
  <c r="U5416" i="1"/>
  <c r="R5416" i="1"/>
  <c r="F4623" i="1"/>
  <c r="S4623" i="1"/>
  <c r="E4623" i="1"/>
  <c r="U4623" i="1"/>
  <c r="V4623" i="1"/>
  <c r="T4623" i="1"/>
  <c r="R4623" i="1"/>
  <c r="U3432" i="1"/>
  <c r="E3432" i="1"/>
  <c r="F3432" i="1"/>
  <c r="V3432" i="1"/>
  <c r="T3432" i="1"/>
  <c r="R3432" i="1"/>
  <c r="S3432" i="1"/>
  <c r="R4424" i="1"/>
  <c r="U4424" i="1"/>
  <c r="S4424" i="1"/>
  <c r="E4424" i="1"/>
  <c r="T4424" i="1"/>
  <c r="V4424" i="1"/>
  <c r="F4424" i="1"/>
  <c r="F1647" i="1"/>
  <c r="V1647" i="1"/>
  <c r="R1647" i="1"/>
  <c r="T1647" i="1"/>
  <c r="S1647" i="1"/>
  <c r="U1647" i="1"/>
  <c r="E1647" i="1"/>
  <c r="E1448" i="1"/>
  <c r="U1448" i="1"/>
  <c r="S1448" i="1"/>
  <c r="F1448" i="1"/>
  <c r="R1448" i="1"/>
  <c r="T1448" i="1"/>
  <c r="V1448" i="1"/>
  <c r="R654" i="1"/>
  <c r="T654" i="1"/>
  <c r="S654" i="1"/>
  <c r="V654" i="1"/>
  <c r="U654" i="1"/>
  <c r="F654" i="1"/>
  <c r="E654" i="1"/>
  <c r="B654" i="4" l="1"/>
  <c r="A285" i="1"/>
  <c r="AM284" i="1"/>
  <c r="I4424" i="1"/>
  <c r="K4424" i="1"/>
  <c r="K3432" i="1"/>
  <c r="I3432" i="1"/>
  <c r="I4623" i="1"/>
  <c r="K4623" i="1"/>
  <c r="I5416" i="1"/>
  <c r="K5416" i="1"/>
  <c r="K2639" i="1"/>
  <c r="I2639" i="1"/>
  <c r="K5615" i="1"/>
  <c r="I5615" i="1"/>
  <c r="I3631" i="1"/>
  <c r="K3631" i="1"/>
  <c r="K2440" i="1"/>
  <c r="I2440" i="1"/>
  <c r="A2209" i="1"/>
  <c r="AM2208" i="1"/>
  <c r="Z2640" i="1"/>
  <c r="Y2641" i="1"/>
  <c r="AS5413" i="1"/>
  <c r="Q5413" i="1"/>
  <c r="AS3429" i="1"/>
  <c r="Q3429" i="1"/>
  <c r="P3629" i="1"/>
  <c r="AN3629" i="1"/>
  <c r="Z5417" i="1"/>
  <c r="Y5418" i="1"/>
  <c r="P3430" i="1"/>
  <c r="AN3430" i="1"/>
  <c r="Y2442" i="1"/>
  <c r="Z2441" i="1"/>
  <c r="N3630" i="1"/>
  <c r="AQ3630" i="1" s="1"/>
  <c r="O3630" i="1"/>
  <c r="AR3630" i="1" s="1"/>
  <c r="M3630" i="1"/>
  <c r="AP3630" i="1" s="1"/>
  <c r="L3630" i="1"/>
  <c r="AO3630" i="1" s="1"/>
  <c r="J3630" i="1"/>
  <c r="P4621" i="1"/>
  <c r="AN4621" i="1"/>
  <c r="AS2636" i="1"/>
  <c r="Q2636" i="1"/>
  <c r="Y5617" i="1"/>
  <c r="Z5616" i="1"/>
  <c r="M4622" i="1"/>
  <c r="AP4622" i="1" s="1"/>
  <c r="O4622" i="1"/>
  <c r="AR4622" i="1" s="1"/>
  <c r="N4622" i="1"/>
  <c r="AQ4622" i="1" s="1"/>
  <c r="J4622" i="1"/>
  <c r="L4622" i="1"/>
  <c r="AO4622" i="1" s="1"/>
  <c r="AN2438" i="1"/>
  <c r="P2438" i="1"/>
  <c r="Z4624" i="1"/>
  <c r="Y4625" i="1"/>
  <c r="A3209" i="1"/>
  <c r="AM3208" i="1"/>
  <c r="AS4421" i="1"/>
  <c r="Q4421" i="1"/>
  <c r="A4209" i="1"/>
  <c r="AM4208" i="1"/>
  <c r="J3431" i="1"/>
  <c r="O3431" i="1"/>
  <c r="AR3431" i="1" s="1"/>
  <c r="N3431" i="1"/>
  <c r="AQ3431" i="1" s="1"/>
  <c r="M3431" i="1"/>
  <c r="AP3431" i="1" s="1"/>
  <c r="L3431" i="1"/>
  <c r="AO3431" i="1" s="1"/>
  <c r="AN2637" i="1"/>
  <c r="P2637" i="1"/>
  <c r="Q3628" i="1"/>
  <c r="AS3628" i="1"/>
  <c r="AS4620" i="1"/>
  <c r="Q4620" i="1"/>
  <c r="P5613" i="1"/>
  <c r="AN5613" i="1"/>
  <c r="N2439" i="1"/>
  <c r="AQ2439" i="1" s="1"/>
  <c r="M2439" i="1"/>
  <c r="AP2439" i="1" s="1"/>
  <c r="O2439" i="1"/>
  <c r="AR2439" i="1" s="1"/>
  <c r="L2439" i="1"/>
  <c r="AO2439" i="1" s="1"/>
  <c r="J2439" i="1"/>
  <c r="P4422" i="1"/>
  <c r="AN4422" i="1"/>
  <c r="AS2437" i="1"/>
  <c r="Q2437" i="1"/>
  <c r="J5614" i="1"/>
  <c r="O5614" i="1"/>
  <c r="AR5614" i="1" s="1"/>
  <c r="N5614" i="1"/>
  <c r="AQ5614" i="1" s="1"/>
  <c r="M5614" i="1"/>
  <c r="AP5614" i="1" s="1"/>
  <c r="L5614" i="1"/>
  <c r="AO5614" i="1" s="1"/>
  <c r="J5415" i="1"/>
  <c r="M5415" i="1"/>
  <c r="AP5415" i="1" s="1"/>
  <c r="N5415" i="1"/>
  <c r="AQ5415" i="1" s="1"/>
  <c r="L5415" i="1"/>
  <c r="AO5415" i="1" s="1"/>
  <c r="O5415" i="1"/>
  <c r="AR5415" i="1" s="1"/>
  <c r="Z3433" i="1"/>
  <c r="Y3434" i="1"/>
  <c r="Y4426" i="1"/>
  <c r="Z4425" i="1"/>
  <c r="AN5414" i="1"/>
  <c r="P5414" i="1"/>
  <c r="A5209" i="1"/>
  <c r="AM5208" i="1"/>
  <c r="A1209" i="1"/>
  <c r="AM1208" i="1"/>
  <c r="AS5612" i="1"/>
  <c r="Q5612" i="1"/>
  <c r="L4423" i="1"/>
  <c r="AO4423" i="1" s="1"/>
  <c r="J4423" i="1"/>
  <c r="O4423" i="1"/>
  <c r="AR4423" i="1" s="1"/>
  <c r="N4423" i="1"/>
  <c r="AQ4423" i="1" s="1"/>
  <c r="M4423" i="1"/>
  <c r="AP4423" i="1" s="1"/>
  <c r="Z3632" i="1"/>
  <c r="Y3633" i="1"/>
  <c r="O2638" i="1"/>
  <c r="AR2638" i="1" s="1"/>
  <c r="N2638" i="1"/>
  <c r="AQ2638" i="1" s="1"/>
  <c r="J2638" i="1"/>
  <c r="M2638" i="1"/>
  <c r="AP2638" i="1" s="1"/>
  <c r="L2638" i="1"/>
  <c r="AO2638" i="1" s="1"/>
  <c r="K1448" i="1"/>
  <c r="I1448" i="1"/>
  <c r="K1647" i="1"/>
  <c r="I1647" i="1"/>
  <c r="AN1645" i="1"/>
  <c r="P1645" i="1"/>
  <c r="Z1648" i="1"/>
  <c r="Y1649" i="1"/>
  <c r="Z1449" i="1"/>
  <c r="Y1450" i="1"/>
  <c r="AS1445" i="1"/>
  <c r="Q1445" i="1"/>
  <c r="AS1644" i="1"/>
  <c r="Q1644" i="1"/>
  <c r="J1447" i="1"/>
  <c r="N1447" i="1"/>
  <c r="AQ1447" i="1" s="1"/>
  <c r="L1447" i="1"/>
  <c r="AO1447" i="1" s="1"/>
  <c r="O1447" i="1"/>
  <c r="AR1447" i="1" s="1"/>
  <c r="M1447" i="1"/>
  <c r="AP1447" i="1" s="1"/>
  <c r="N1646" i="1"/>
  <c r="AQ1646" i="1" s="1"/>
  <c r="O1646" i="1"/>
  <c r="AR1646" i="1" s="1"/>
  <c r="M1646" i="1"/>
  <c r="AP1646" i="1" s="1"/>
  <c r="L1646" i="1"/>
  <c r="AO1646" i="1" s="1"/>
  <c r="J1646" i="1"/>
  <c r="P1446" i="1"/>
  <c r="AN1446" i="1"/>
  <c r="AN653" i="1"/>
  <c r="AS651" i="1"/>
  <c r="Q651" i="1"/>
  <c r="K654" i="1"/>
  <c r="I654" i="1"/>
  <c r="J654" i="1" s="1"/>
  <c r="P652" i="1"/>
  <c r="O653" i="1"/>
  <c r="AR653" i="1" s="1"/>
  <c r="M653" i="1"/>
  <c r="AP653" i="1" s="1"/>
  <c r="L653" i="1"/>
  <c r="AO653" i="1" s="1"/>
  <c r="N653" i="1"/>
  <c r="AQ653" i="1" s="1"/>
  <c r="Y656" i="1"/>
  <c r="Z655" i="1"/>
  <c r="U5616" i="1"/>
  <c r="V5616" i="1"/>
  <c r="E5616" i="1"/>
  <c r="F5616" i="1"/>
  <c r="T5616" i="1"/>
  <c r="R5616" i="1"/>
  <c r="S5616" i="1"/>
  <c r="V3632" i="1"/>
  <c r="F3632" i="1"/>
  <c r="E3632" i="1"/>
  <c r="R3632" i="1"/>
  <c r="U3632" i="1"/>
  <c r="T3632" i="1"/>
  <c r="S3632" i="1"/>
  <c r="F4624" i="1"/>
  <c r="U4624" i="1"/>
  <c r="R4624" i="1"/>
  <c r="V4624" i="1"/>
  <c r="E4624" i="1"/>
  <c r="T4624" i="1"/>
  <c r="S4624" i="1"/>
  <c r="U4425" i="1"/>
  <c r="T4425" i="1"/>
  <c r="V4425" i="1"/>
  <c r="F4425" i="1"/>
  <c r="E4425" i="1"/>
  <c r="R4425" i="1"/>
  <c r="S4425" i="1"/>
  <c r="F2640" i="1"/>
  <c r="U2640" i="1"/>
  <c r="E2640" i="1"/>
  <c r="S2640" i="1"/>
  <c r="T2640" i="1"/>
  <c r="V2640" i="1"/>
  <c r="R2640" i="1"/>
  <c r="F2441" i="1"/>
  <c r="U2441" i="1"/>
  <c r="S2441" i="1"/>
  <c r="V2441" i="1"/>
  <c r="E2441" i="1"/>
  <c r="R2441" i="1"/>
  <c r="T2441" i="1"/>
  <c r="V5417" i="1"/>
  <c r="T5417" i="1"/>
  <c r="U5417" i="1"/>
  <c r="R5417" i="1"/>
  <c r="S5417" i="1"/>
  <c r="F5417" i="1"/>
  <c r="E5417" i="1"/>
  <c r="T3433" i="1"/>
  <c r="E3433" i="1"/>
  <c r="S3433" i="1"/>
  <c r="U3433" i="1"/>
  <c r="V3433" i="1"/>
  <c r="F3433" i="1"/>
  <c r="R3433" i="1"/>
  <c r="R1449" i="1"/>
  <c r="U1449" i="1"/>
  <c r="T1449" i="1"/>
  <c r="S1449" i="1"/>
  <c r="V1449" i="1"/>
  <c r="F1449" i="1"/>
  <c r="E1449" i="1"/>
  <c r="F1648" i="1"/>
  <c r="E1648" i="1"/>
  <c r="V1648" i="1"/>
  <c r="U1648" i="1"/>
  <c r="T1648" i="1"/>
  <c r="R1648" i="1"/>
  <c r="S1648" i="1"/>
  <c r="U655" i="1"/>
  <c r="R655" i="1"/>
  <c r="V655" i="1"/>
  <c r="T655" i="1"/>
  <c r="S655" i="1"/>
  <c r="F655" i="1"/>
  <c r="E655" i="1"/>
  <c r="B655" i="4" l="1"/>
  <c r="A286" i="1"/>
  <c r="AM285" i="1"/>
  <c r="K3433" i="1"/>
  <c r="I3433" i="1"/>
  <c r="K5417" i="1"/>
  <c r="I5417" i="1"/>
  <c r="K2441" i="1"/>
  <c r="I2441" i="1"/>
  <c r="I2640" i="1"/>
  <c r="K2640" i="1"/>
  <c r="K4425" i="1"/>
  <c r="I4425" i="1"/>
  <c r="I4624" i="1"/>
  <c r="K4624" i="1"/>
  <c r="I3632" i="1"/>
  <c r="K3632" i="1"/>
  <c r="I5616" i="1"/>
  <c r="K5616" i="1"/>
  <c r="Q5613" i="1"/>
  <c r="AS5613" i="1"/>
  <c r="Y5419" i="1"/>
  <c r="Z5418" i="1"/>
  <c r="N2440" i="1"/>
  <c r="AQ2440" i="1" s="1"/>
  <c r="M2440" i="1"/>
  <c r="AP2440" i="1" s="1"/>
  <c r="L2440" i="1"/>
  <c r="AO2440" i="1" s="1"/>
  <c r="O2440" i="1"/>
  <c r="AR2440" i="1" s="1"/>
  <c r="J2440" i="1"/>
  <c r="AN2638" i="1"/>
  <c r="P2638" i="1"/>
  <c r="A5210" i="1"/>
  <c r="AM5209" i="1"/>
  <c r="Q4422" i="1"/>
  <c r="AS4422" i="1"/>
  <c r="Z5617" i="1"/>
  <c r="Y5618" i="1"/>
  <c r="N5416" i="1"/>
  <c r="AQ5416" i="1" s="1"/>
  <c r="O5416" i="1"/>
  <c r="AR5416" i="1" s="1"/>
  <c r="L5416" i="1"/>
  <c r="AO5416" i="1" s="1"/>
  <c r="J5416" i="1"/>
  <c r="M5416" i="1"/>
  <c r="AP5416" i="1" s="1"/>
  <c r="Q5414" i="1"/>
  <c r="AS5414" i="1"/>
  <c r="P2439" i="1"/>
  <c r="AN2439" i="1"/>
  <c r="A3210" i="1"/>
  <c r="AM3209" i="1"/>
  <c r="P4622" i="1"/>
  <c r="AN4622" i="1"/>
  <c r="Y2642" i="1"/>
  <c r="Z2641" i="1"/>
  <c r="P4423" i="1"/>
  <c r="AN4423" i="1"/>
  <c r="P3431" i="1"/>
  <c r="AN3431" i="1"/>
  <c r="L3631" i="1"/>
  <c r="AO3631" i="1" s="1"/>
  <c r="M3631" i="1"/>
  <c r="AP3631" i="1" s="1"/>
  <c r="J3631" i="1"/>
  <c r="O3631" i="1"/>
  <c r="AR3631" i="1" s="1"/>
  <c r="N3631" i="1"/>
  <c r="AQ3631" i="1" s="1"/>
  <c r="O4623" i="1"/>
  <c r="AR4623" i="1" s="1"/>
  <c r="N4623" i="1"/>
  <c r="AQ4623" i="1" s="1"/>
  <c r="M4623" i="1"/>
  <c r="AP4623" i="1" s="1"/>
  <c r="L4623" i="1"/>
  <c r="AO4623" i="1" s="1"/>
  <c r="J4623" i="1"/>
  <c r="A1210" i="1"/>
  <c r="AM1209" i="1"/>
  <c r="AN5614" i="1"/>
  <c r="P5614" i="1"/>
  <c r="Z4625" i="1"/>
  <c r="Y4626" i="1"/>
  <c r="Y2443" i="1"/>
  <c r="Z2442" i="1"/>
  <c r="L5615" i="1"/>
  <c r="AO5615" i="1" s="1"/>
  <c r="O5615" i="1"/>
  <c r="AR5615" i="1" s="1"/>
  <c r="J5615" i="1"/>
  <c r="N5615" i="1"/>
  <c r="AQ5615" i="1" s="1"/>
  <c r="M5615" i="1"/>
  <c r="AP5615" i="1" s="1"/>
  <c r="N3432" i="1"/>
  <c r="AQ3432" i="1" s="1"/>
  <c r="J3432" i="1"/>
  <c r="O3432" i="1"/>
  <c r="AR3432" i="1" s="1"/>
  <c r="M3432" i="1"/>
  <c r="AP3432" i="1" s="1"/>
  <c r="L3432" i="1"/>
  <c r="AO3432" i="1" s="1"/>
  <c r="Y4427" i="1"/>
  <c r="Z4426" i="1"/>
  <c r="Q2637" i="1"/>
  <c r="AS2637" i="1"/>
  <c r="A4210" i="1"/>
  <c r="AM4209" i="1"/>
  <c r="AS4621" i="1"/>
  <c r="Q4621" i="1"/>
  <c r="AS3629" i="1"/>
  <c r="Q3629" i="1"/>
  <c r="AS2438" i="1"/>
  <c r="Q2438" i="1"/>
  <c r="P3630" i="1"/>
  <c r="AN3630" i="1"/>
  <c r="A2210" i="1"/>
  <c r="AM2209" i="1"/>
  <c r="N2639" i="1"/>
  <c r="AQ2639" i="1" s="1"/>
  <c r="M2639" i="1"/>
  <c r="AP2639" i="1" s="1"/>
  <c r="L2639" i="1"/>
  <c r="AO2639" i="1" s="1"/>
  <c r="O2639" i="1"/>
  <c r="AR2639" i="1" s="1"/>
  <c r="J2639" i="1"/>
  <c r="Z3633" i="1"/>
  <c r="Y3634" i="1"/>
  <c r="Z3434" i="1"/>
  <c r="Y3435" i="1"/>
  <c r="AN5415" i="1"/>
  <c r="P5415" i="1"/>
  <c r="AS3430" i="1"/>
  <c r="Q3430" i="1"/>
  <c r="O4424" i="1"/>
  <c r="AR4424" i="1" s="1"/>
  <c r="J4424" i="1"/>
  <c r="N4424" i="1"/>
  <c r="AQ4424" i="1" s="1"/>
  <c r="L4424" i="1"/>
  <c r="AO4424" i="1" s="1"/>
  <c r="M4424" i="1"/>
  <c r="AP4424" i="1" s="1"/>
  <c r="I1648" i="1"/>
  <c r="K1648" i="1"/>
  <c r="K1449" i="1"/>
  <c r="I1449" i="1"/>
  <c r="Z1649" i="1"/>
  <c r="Y1650" i="1"/>
  <c r="AS1645" i="1"/>
  <c r="Q1645" i="1"/>
  <c r="Z1450" i="1"/>
  <c r="Y1451" i="1"/>
  <c r="M1647" i="1"/>
  <c r="AP1647" i="1" s="1"/>
  <c r="L1647" i="1"/>
  <c r="AO1647" i="1" s="1"/>
  <c r="O1647" i="1"/>
  <c r="AR1647" i="1" s="1"/>
  <c r="N1647" i="1"/>
  <c r="AQ1647" i="1" s="1"/>
  <c r="J1647" i="1"/>
  <c r="Q1446" i="1"/>
  <c r="AS1446" i="1"/>
  <c r="AN1646" i="1"/>
  <c r="P1646" i="1"/>
  <c r="O1448" i="1"/>
  <c r="AR1448" i="1" s="1"/>
  <c r="L1448" i="1"/>
  <c r="AO1448" i="1" s="1"/>
  <c r="N1448" i="1"/>
  <c r="AQ1448" i="1" s="1"/>
  <c r="M1448" i="1"/>
  <c r="AP1448" i="1" s="1"/>
  <c r="J1448" i="1"/>
  <c r="AN1447" i="1"/>
  <c r="P1447" i="1"/>
  <c r="AN654" i="1"/>
  <c r="AS652" i="1"/>
  <c r="Q652" i="1"/>
  <c r="K655" i="1"/>
  <c r="I655" i="1"/>
  <c r="J655" i="1" s="1"/>
  <c r="P653" i="1"/>
  <c r="Z656" i="1"/>
  <c r="Y657" i="1"/>
  <c r="N654" i="1"/>
  <c r="AQ654" i="1" s="1"/>
  <c r="L654" i="1"/>
  <c r="AO654" i="1" s="1"/>
  <c r="O654" i="1"/>
  <c r="AR654" i="1" s="1"/>
  <c r="M654" i="1"/>
  <c r="AP654" i="1" s="1"/>
  <c r="F5418" i="1"/>
  <c r="E5418" i="1"/>
  <c r="R5418" i="1"/>
  <c r="T5418" i="1"/>
  <c r="S5418" i="1"/>
  <c r="U5418" i="1"/>
  <c r="V5418" i="1"/>
  <c r="V5617" i="1"/>
  <c r="F5617" i="1"/>
  <c r="E5617" i="1"/>
  <c r="S5617" i="1"/>
  <c r="T5617" i="1"/>
  <c r="U5617" i="1"/>
  <c r="R5617" i="1"/>
  <c r="U2641" i="1"/>
  <c r="R2641" i="1"/>
  <c r="T2641" i="1"/>
  <c r="E2641" i="1"/>
  <c r="V2641" i="1"/>
  <c r="S2641" i="1"/>
  <c r="F2641" i="1"/>
  <c r="U3434" i="1"/>
  <c r="V3434" i="1"/>
  <c r="R3434" i="1"/>
  <c r="E3434" i="1"/>
  <c r="F3434" i="1"/>
  <c r="T3434" i="1"/>
  <c r="S3434" i="1"/>
  <c r="T2442" i="1"/>
  <c r="U2442" i="1"/>
  <c r="V2442" i="1"/>
  <c r="F2442" i="1"/>
  <c r="S2442" i="1"/>
  <c r="E2442" i="1"/>
  <c r="R2442" i="1"/>
  <c r="E4426" i="1"/>
  <c r="V4426" i="1"/>
  <c r="S4426" i="1"/>
  <c r="U4426" i="1"/>
  <c r="T4426" i="1"/>
  <c r="F4426" i="1"/>
  <c r="R4426" i="1"/>
  <c r="R4625" i="1"/>
  <c r="F4625" i="1"/>
  <c r="U4625" i="1"/>
  <c r="V4625" i="1"/>
  <c r="E4625" i="1"/>
  <c r="S4625" i="1"/>
  <c r="T4625" i="1"/>
  <c r="S3633" i="1"/>
  <c r="F3633" i="1"/>
  <c r="T3633" i="1"/>
  <c r="U3633" i="1"/>
  <c r="R3633" i="1"/>
  <c r="V3633" i="1"/>
  <c r="E3633" i="1"/>
  <c r="F1450" i="1"/>
  <c r="E1450" i="1"/>
  <c r="V1450" i="1"/>
  <c r="U1450" i="1"/>
  <c r="T1450" i="1"/>
  <c r="S1450" i="1"/>
  <c r="R1450" i="1"/>
  <c r="V1649" i="1"/>
  <c r="F1649" i="1"/>
  <c r="E1649" i="1"/>
  <c r="U1649" i="1"/>
  <c r="S1649" i="1"/>
  <c r="R1649" i="1"/>
  <c r="T1649" i="1"/>
  <c r="U656" i="1"/>
  <c r="T656" i="1"/>
  <c r="S656" i="1"/>
  <c r="R656" i="1"/>
  <c r="V656" i="1"/>
  <c r="F656" i="1"/>
  <c r="E656" i="1"/>
  <c r="B656" i="4" l="1"/>
  <c r="A287" i="1"/>
  <c r="AM286" i="1"/>
  <c r="I3633" i="1"/>
  <c r="K3633" i="1"/>
  <c r="K4625" i="1"/>
  <c r="I4625" i="1"/>
  <c r="K4426" i="1"/>
  <c r="I4426" i="1"/>
  <c r="K2442" i="1"/>
  <c r="I2442" i="1"/>
  <c r="K3434" i="1"/>
  <c r="I3434" i="1"/>
  <c r="I2641" i="1"/>
  <c r="K2641" i="1"/>
  <c r="I5617" i="1"/>
  <c r="K5617" i="1"/>
  <c r="I5418" i="1"/>
  <c r="K5418" i="1"/>
  <c r="Z2443" i="1"/>
  <c r="Y2444" i="1"/>
  <c r="AN4623" i="1"/>
  <c r="P4623" i="1"/>
  <c r="A3211" i="1"/>
  <c r="AM3210" i="1"/>
  <c r="AN5416" i="1"/>
  <c r="P5416" i="1"/>
  <c r="A2211" i="1"/>
  <c r="AM2210" i="1"/>
  <c r="P3432" i="1"/>
  <c r="AN3432" i="1"/>
  <c r="Q5415" i="1"/>
  <c r="AS5415" i="1"/>
  <c r="Z3435" i="1"/>
  <c r="Y3436" i="1"/>
  <c r="A4211" i="1"/>
  <c r="AM4210" i="1"/>
  <c r="AN5615" i="1"/>
  <c r="P5615" i="1"/>
  <c r="Q4423" i="1"/>
  <c r="AS4423" i="1"/>
  <c r="Z5419" i="1"/>
  <c r="Y5420" i="1"/>
  <c r="L5616" i="1"/>
  <c r="AO5616" i="1" s="1"/>
  <c r="J5616" i="1"/>
  <c r="M5616" i="1"/>
  <c r="AP5616" i="1" s="1"/>
  <c r="O5616" i="1"/>
  <c r="AR5616" i="1" s="1"/>
  <c r="N5616" i="1"/>
  <c r="AQ5616" i="1" s="1"/>
  <c r="O2640" i="1"/>
  <c r="AR2640" i="1" s="1"/>
  <c r="J2640" i="1"/>
  <c r="N2640" i="1"/>
  <c r="AQ2640" i="1" s="1"/>
  <c r="L2640" i="1"/>
  <c r="AO2640" i="1" s="1"/>
  <c r="M2640" i="1"/>
  <c r="AP2640" i="1" s="1"/>
  <c r="Q2439" i="1"/>
  <c r="AS2439" i="1"/>
  <c r="AN2440" i="1"/>
  <c r="P2440" i="1"/>
  <c r="J2441" i="1"/>
  <c r="O2441" i="1"/>
  <c r="AR2441" i="1" s="1"/>
  <c r="N2441" i="1"/>
  <c r="AQ2441" i="1" s="1"/>
  <c r="M2441" i="1"/>
  <c r="AP2441" i="1" s="1"/>
  <c r="L2441" i="1"/>
  <c r="AO2441" i="1" s="1"/>
  <c r="Q5614" i="1"/>
  <c r="AS5614" i="1"/>
  <c r="Z2642" i="1"/>
  <c r="Y2643" i="1"/>
  <c r="A5211" i="1"/>
  <c r="AM5210" i="1"/>
  <c r="O3632" i="1"/>
  <c r="AR3632" i="1" s="1"/>
  <c r="N3632" i="1"/>
  <c r="AQ3632" i="1" s="1"/>
  <c r="M3632" i="1"/>
  <c r="AP3632" i="1" s="1"/>
  <c r="J3632" i="1"/>
  <c r="L3632" i="1"/>
  <c r="AO3632" i="1" s="1"/>
  <c r="Z3634" i="1"/>
  <c r="Y3635" i="1"/>
  <c r="AS3431" i="1"/>
  <c r="Q3431" i="1"/>
  <c r="Z5618" i="1"/>
  <c r="Y5619" i="1"/>
  <c r="J5417" i="1"/>
  <c r="L5417" i="1"/>
  <c r="AO5417" i="1" s="1"/>
  <c r="O5417" i="1"/>
  <c r="AR5417" i="1" s="1"/>
  <c r="N5417" i="1"/>
  <c r="AQ5417" i="1" s="1"/>
  <c r="M5417" i="1"/>
  <c r="AP5417" i="1" s="1"/>
  <c r="J4624" i="1"/>
  <c r="O4624" i="1"/>
  <c r="AR4624" i="1" s="1"/>
  <c r="L4624" i="1"/>
  <c r="AO4624" i="1" s="1"/>
  <c r="M4624" i="1"/>
  <c r="AP4624" i="1" s="1"/>
  <c r="N4624" i="1"/>
  <c r="AQ4624" i="1" s="1"/>
  <c r="AS4622" i="1"/>
  <c r="Q4622" i="1"/>
  <c r="Q2638" i="1"/>
  <c r="AS2638" i="1"/>
  <c r="M4425" i="1"/>
  <c r="AP4425" i="1" s="1"/>
  <c r="N4425" i="1"/>
  <c r="AQ4425" i="1" s="1"/>
  <c r="L4425" i="1"/>
  <c r="AO4425" i="1" s="1"/>
  <c r="J4425" i="1"/>
  <c r="O4425" i="1"/>
  <c r="AR4425" i="1" s="1"/>
  <c r="L3433" i="1"/>
  <c r="AO3433" i="1" s="1"/>
  <c r="J3433" i="1"/>
  <c r="O3433" i="1"/>
  <c r="AR3433" i="1" s="1"/>
  <c r="M3433" i="1"/>
  <c r="AP3433" i="1" s="1"/>
  <c r="N3433" i="1"/>
  <c r="AQ3433" i="1" s="1"/>
  <c r="AN4424" i="1"/>
  <c r="P4424" i="1"/>
  <c r="P2639" i="1"/>
  <c r="AN2639" i="1"/>
  <c r="Q3630" i="1"/>
  <c r="AS3630" i="1"/>
  <c r="Z4427" i="1"/>
  <c r="Y4428" i="1"/>
  <c r="Z4626" i="1"/>
  <c r="Y4627" i="1"/>
  <c r="A1211" i="1"/>
  <c r="AM1210" i="1"/>
  <c r="AN3631" i="1"/>
  <c r="P3631" i="1"/>
  <c r="K1649" i="1"/>
  <c r="I1649" i="1"/>
  <c r="K1450" i="1"/>
  <c r="I1450" i="1"/>
  <c r="Z1650" i="1"/>
  <c r="Y1651" i="1"/>
  <c r="AS1646" i="1"/>
  <c r="Q1646" i="1"/>
  <c r="Q1447" i="1"/>
  <c r="AS1447" i="1"/>
  <c r="Z1451" i="1"/>
  <c r="L1449" i="1"/>
  <c r="AO1449" i="1" s="1"/>
  <c r="N1449" i="1"/>
  <c r="AQ1449" i="1" s="1"/>
  <c r="J1449" i="1"/>
  <c r="O1449" i="1"/>
  <c r="AR1449" i="1" s="1"/>
  <c r="M1449" i="1"/>
  <c r="AP1449" i="1" s="1"/>
  <c r="AN1448" i="1"/>
  <c r="P1448" i="1"/>
  <c r="AN1647" i="1"/>
  <c r="P1647" i="1"/>
  <c r="O1648" i="1"/>
  <c r="AR1648" i="1" s="1"/>
  <c r="N1648" i="1"/>
  <c r="AQ1648" i="1" s="1"/>
  <c r="L1648" i="1"/>
  <c r="AO1648" i="1" s="1"/>
  <c r="M1648" i="1"/>
  <c r="AP1648" i="1" s="1"/>
  <c r="J1648" i="1"/>
  <c r="AS653" i="1"/>
  <c r="AN655" i="1"/>
  <c r="Q653" i="1"/>
  <c r="K656" i="1"/>
  <c r="I656" i="1"/>
  <c r="J656" i="1" s="1"/>
  <c r="P654" i="1"/>
  <c r="Z657" i="1"/>
  <c r="Y658" i="1"/>
  <c r="M655" i="1"/>
  <c r="AP655" i="1" s="1"/>
  <c r="O655" i="1"/>
  <c r="AR655" i="1" s="1"/>
  <c r="N655" i="1"/>
  <c r="AQ655" i="1" s="1"/>
  <c r="L655" i="1"/>
  <c r="AO655" i="1" s="1"/>
  <c r="R2443" i="1"/>
  <c r="V2443" i="1"/>
  <c r="U2443" i="1"/>
  <c r="E2443" i="1"/>
  <c r="F2443" i="1"/>
  <c r="T2443" i="1"/>
  <c r="S2443" i="1"/>
  <c r="E3435" i="1"/>
  <c r="V3435" i="1"/>
  <c r="F3435" i="1"/>
  <c r="R3435" i="1"/>
  <c r="U3435" i="1"/>
  <c r="T3435" i="1"/>
  <c r="S3435" i="1"/>
  <c r="E4626" i="1"/>
  <c r="S4626" i="1"/>
  <c r="R4626" i="1"/>
  <c r="T4626" i="1"/>
  <c r="U4626" i="1"/>
  <c r="V4626" i="1"/>
  <c r="F4626" i="1"/>
  <c r="R2642" i="1"/>
  <c r="T2642" i="1"/>
  <c r="S2642" i="1"/>
  <c r="F2642" i="1"/>
  <c r="E2642" i="1"/>
  <c r="V2642" i="1"/>
  <c r="U2642" i="1"/>
  <c r="E5419" i="1"/>
  <c r="V5419" i="1"/>
  <c r="F5419" i="1"/>
  <c r="U5419" i="1"/>
  <c r="T5419" i="1"/>
  <c r="S5419" i="1"/>
  <c r="R5419" i="1"/>
  <c r="R5618" i="1"/>
  <c r="E5618" i="1"/>
  <c r="F5618" i="1"/>
  <c r="V5618" i="1"/>
  <c r="U5618" i="1"/>
  <c r="S5618" i="1"/>
  <c r="T5618" i="1"/>
  <c r="R4427" i="1"/>
  <c r="V4427" i="1"/>
  <c r="E4427" i="1"/>
  <c r="T4427" i="1"/>
  <c r="S4427" i="1"/>
  <c r="F4427" i="1"/>
  <c r="U4427" i="1"/>
  <c r="V3634" i="1"/>
  <c r="F3634" i="1"/>
  <c r="S3634" i="1"/>
  <c r="T3634" i="1"/>
  <c r="R3634" i="1"/>
  <c r="E3634" i="1"/>
  <c r="U3634" i="1"/>
  <c r="F1650" i="1"/>
  <c r="E1650" i="1"/>
  <c r="R1650" i="1"/>
  <c r="U1650" i="1"/>
  <c r="S1650" i="1"/>
  <c r="V1650" i="1"/>
  <c r="T1650" i="1"/>
  <c r="U1451" i="1"/>
  <c r="R1451" i="1"/>
  <c r="T1451" i="1"/>
  <c r="E1451" i="1"/>
  <c r="F1451" i="1"/>
  <c r="S1451" i="1"/>
  <c r="V1451" i="1"/>
  <c r="S657" i="1"/>
  <c r="V657" i="1"/>
  <c r="R657" i="1"/>
  <c r="U657" i="1"/>
  <c r="T657" i="1"/>
  <c r="F657" i="1"/>
  <c r="E657" i="1"/>
  <c r="B657" i="4" l="1"/>
  <c r="A288" i="1"/>
  <c r="AM287" i="1"/>
  <c r="K3634" i="1"/>
  <c r="I3634" i="1"/>
  <c r="K4427" i="1"/>
  <c r="I4427" i="1"/>
  <c r="I5618" i="1"/>
  <c r="K5618" i="1"/>
  <c r="I5419" i="1"/>
  <c r="K5419" i="1"/>
  <c r="K2642" i="1"/>
  <c r="I2642" i="1"/>
  <c r="I4626" i="1"/>
  <c r="K4626" i="1"/>
  <c r="K3435" i="1"/>
  <c r="I3435" i="1"/>
  <c r="K2443" i="1"/>
  <c r="I2443" i="1"/>
  <c r="M2442" i="1"/>
  <c r="AP2442" i="1" s="1"/>
  <c r="L2442" i="1"/>
  <c r="AO2442" i="1" s="1"/>
  <c r="O2442" i="1"/>
  <c r="AR2442" i="1" s="1"/>
  <c r="N2442" i="1"/>
  <c r="AQ2442" i="1" s="1"/>
  <c r="J2442" i="1"/>
  <c r="Y3636" i="1"/>
  <c r="Z3635" i="1"/>
  <c r="Q3631" i="1"/>
  <c r="AS3631" i="1"/>
  <c r="Z4428" i="1"/>
  <c r="Y4429" i="1"/>
  <c r="P5417" i="1"/>
  <c r="AN5417" i="1"/>
  <c r="A5212" i="1"/>
  <c r="AM5211" i="1"/>
  <c r="P5616" i="1"/>
  <c r="AN5616" i="1"/>
  <c r="Z5619" i="1"/>
  <c r="Y5620" i="1"/>
  <c r="Q5615" i="1"/>
  <c r="AS5615" i="1"/>
  <c r="A3212" i="1"/>
  <c r="AM3211" i="1"/>
  <c r="M5418" i="1"/>
  <c r="AP5418" i="1" s="1"/>
  <c r="O5418" i="1"/>
  <c r="AR5418" i="1" s="1"/>
  <c r="J5418" i="1"/>
  <c r="N5418" i="1"/>
  <c r="AQ5418" i="1" s="1"/>
  <c r="L5418" i="1"/>
  <c r="AO5418" i="1" s="1"/>
  <c r="Z2643" i="1"/>
  <c r="Y2644" i="1"/>
  <c r="P2441" i="1"/>
  <c r="AN2441" i="1"/>
  <c r="AS4623" i="1"/>
  <c r="Q4623" i="1"/>
  <c r="L4426" i="1"/>
  <c r="AO4426" i="1" s="1"/>
  <c r="O4426" i="1"/>
  <c r="AR4426" i="1" s="1"/>
  <c r="J4426" i="1"/>
  <c r="N4426" i="1"/>
  <c r="AQ4426" i="1" s="1"/>
  <c r="M4426" i="1"/>
  <c r="AP4426" i="1" s="1"/>
  <c r="A1212" i="1"/>
  <c r="AM1211" i="1"/>
  <c r="P3433" i="1"/>
  <c r="AN3433" i="1"/>
  <c r="P4624" i="1"/>
  <c r="AN4624" i="1"/>
  <c r="AN3632" i="1"/>
  <c r="P3632" i="1"/>
  <c r="Q2440" i="1"/>
  <c r="AS2440" i="1"/>
  <c r="AN2640" i="1"/>
  <c r="P2640" i="1"/>
  <c r="Z5420" i="1"/>
  <c r="Y5421" i="1"/>
  <c r="Q3432" i="1"/>
  <c r="AS3432" i="1"/>
  <c r="J5617" i="1"/>
  <c r="O5617" i="1"/>
  <c r="AR5617" i="1" s="1"/>
  <c r="N5617" i="1"/>
  <c r="AQ5617" i="1" s="1"/>
  <c r="M5617" i="1"/>
  <c r="AP5617" i="1" s="1"/>
  <c r="L5617" i="1"/>
  <c r="AO5617" i="1" s="1"/>
  <c r="M4625" i="1"/>
  <c r="AP4625" i="1" s="1"/>
  <c r="L4625" i="1"/>
  <c r="AO4625" i="1" s="1"/>
  <c r="J4625" i="1"/>
  <c r="O4625" i="1"/>
  <c r="AR4625" i="1" s="1"/>
  <c r="N4625" i="1"/>
  <c r="AQ4625" i="1" s="1"/>
  <c r="Y4628" i="1"/>
  <c r="Z4627" i="1"/>
  <c r="Q2639" i="1"/>
  <c r="AS2639" i="1"/>
  <c r="A2212" i="1"/>
  <c r="AM2211" i="1"/>
  <c r="L2641" i="1"/>
  <c r="AO2641" i="1" s="1"/>
  <c r="N2641" i="1"/>
  <c r="AQ2641" i="1" s="1"/>
  <c r="J2641" i="1"/>
  <c r="M2641" i="1"/>
  <c r="AP2641" i="1" s="1"/>
  <c r="O2641" i="1"/>
  <c r="AR2641" i="1" s="1"/>
  <c r="Z3436" i="1"/>
  <c r="Y3437" i="1"/>
  <c r="AS5416" i="1"/>
  <c r="Q5416" i="1"/>
  <c r="Z2444" i="1"/>
  <c r="Y2445" i="1"/>
  <c r="N3434" i="1"/>
  <c r="AQ3434" i="1" s="1"/>
  <c r="M3434" i="1"/>
  <c r="AP3434" i="1" s="1"/>
  <c r="O3434" i="1"/>
  <c r="AR3434" i="1" s="1"/>
  <c r="L3434" i="1"/>
  <c r="AO3434" i="1" s="1"/>
  <c r="J3434" i="1"/>
  <c r="A4212" i="1"/>
  <c r="AM4211" i="1"/>
  <c r="Q4424" i="1"/>
  <c r="AS4424" i="1"/>
  <c r="P4425" i="1"/>
  <c r="AN4425" i="1"/>
  <c r="O3633" i="1"/>
  <c r="AR3633" i="1" s="1"/>
  <c r="N3633" i="1"/>
  <c r="AQ3633" i="1" s="1"/>
  <c r="M3633" i="1"/>
  <c r="AP3633" i="1" s="1"/>
  <c r="J3633" i="1"/>
  <c r="L3633" i="1"/>
  <c r="AO3633" i="1" s="1"/>
  <c r="K1451" i="1"/>
  <c r="I1451" i="1"/>
  <c r="K1650" i="1"/>
  <c r="I1650" i="1"/>
  <c r="AN1449" i="1"/>
  <c r="P1449" i="1"/>
  <c r="AS1647" i="1"/>
  <c r="Q1647" i="1"/>
  <c r="Z1651" i="1"/>
  <c r="Y1652" i="1"/>
  <c r="AS1448" i="1"/>
  <c r="Q1448" i="1"/>
  <c r="M1450" i="1"/>
  <c r="AP1450" i="1" s="1"/>
  <c r="J1450" i="1"/>
  <c r="O1450" i="1"/>
  <c r="AR1450" i="1" s="1"/>
  <c r="L1450" i="1"/>
  <c r="AO1450" i="1" s="1"/>
  <c r="N1450" i="1"/>
  <c r="AQ1450" i="1" s="1"/>
  <c r="AN1648" i="1"/>
  <c r="P1648" i="1"/>
  <c r="L1649" i="1"/>
  <c r="AO1649" i="1" s="1"/>
  <c r="J1649" i="1"/>
  <c r="O1649" i="1"/>
  <c r="AR1649" i="1" s="1"/>
  <c r="N1649" i="1"/>
  <c r="AQ1649" i="1" s="1"/>
  <c r="M1649" i="1"/>
  <c r="AP1649" i="1" s="1"/>
  <c r="Q654" i="1"/>
  <c r="AN656" i="1"/>
  <c r="K657" i="1"/>
  <c r="I657" i="1"/>
  <c r="J657" i="1" s="1"/>
  <c r="AS654" i="1"/>
  <c r="P655" i="1"/>
  <c r="Z658" i="1"/>
  <c r="Y659" i="1"/>
  <c r="N656" i="1"/>
  <c r="AQ656" i="1" s="1"/>
  <c r="O656" i="1"/>
  <c r="AR656" i="1" s="1"/>
  <c r="L656" i="1"/>
  <c r="AO656" i="1" s="1"/>
  <c r="M656" i="1"/>
  <c r="AP656" i="1" s="1"/>
  <c r="V3635" i="1"/>
  <c r="E3635" i="1"/>
  <c r="F3635" i="1"/>
  <c r="S3635" i="1"/>
  <c r="T3635" i="1"/>
  <c r="U3635" i="1"/>
  <c r="R3635" i="1"/>
  <c r="S2643" i="1"/>
  <c r="E2643" i="1"/>
  <c r="U2643" i="1"/>
  <c r="F2643" i="1"/>
  <c r="T2643" i="1"/>
  <c r="R2643" i="1"/>
  <c r="V2643" i="1"/>
  <c r="T5420" i="1"/>
  <c r="V5420" i="1"/>
  <c r="U5420" i="1"/>
  <c r="E5420" i="1"/>
  <c r="S5420" i="1"/>
  <c r="R5420" i="1"/>
  <c r="F5420" i="1"/>
  <c r="V3436" i="1"/>
  <c r="U3436" i="1"/>
  <c r="E3436" i="1"/>
  <c r="T3436" i="1"/>
  <c r="F3436" i="1"/>
  <c r="S3436" i="1"/>
  <c r="R3436" i="1"/>
  <c r="V4428" i="1"/>
  <c r="R4428" i="1"/>
  <c r="U4428" i="1"/>
  <c r="F4428" i="1"/>
  <c r="T4428" i="1"/>
  <c r="S4428" i="1"/>
  <c r="E4428" i="1"/>
  <c r="F5619" i="1"/>
  <c r="T5619" i="1"/>
  <c r="S5619" i="1"/>
  <c r="V5619" i="1"/>
  <c r="R5619" i="1"/>
  <c r="U5619" i="1"/>
  <c r="E5619" i="1"/>
  <c r="E4627" i="1"/>
  <c r="S4627" i="1"/>
  <c r="U4627" i="1"/>
  <c r="V4627" i="1"/>
  <c r="F4627" i="1"/>
  <c r="T4627" i="1"/>
  <c r="R4627" i="1"/>
  <c r="S2444" i="1"/>
  <c r="E2444" i="1"/>
  <c r="R2444" i="1"/>
  <c r="U2444" i="1"/>
  <c r="T2444" i="1"/>
  <c r="F2444" i="1"/>
  <c r="V2444" i="1"/>
  <c r="E1651" i="1"/>
  <c r="U1651" i="1"/>
  <c r="R1651" i="1"/>
  <c r="V1651" i="1"/>
  <c r="S1651" i="1"/>
  <c r="T1651" i="1"/>
  <c r="F1651" i="1"/>
  <c r="V658" i="1"/>
  <c r="S658" i="1"/>
  <c r="U658" i="1"/>
  <c r="T658" i="1"/>
  <c r="R658" i="1"/>
  <c r="F658" i="1"/>
  <c r="E658" i="1"/>
  <c r="B658" i="4" l="1"/>
  <c r="A289" i="1"/>
  <c r="AM288" i="1"/>
  <c r="K2444" i="1"/>
  <c r="I2444" i="1"/>
  <c r="I4627" i="1"/>
  <c r="K4627" i="1"/>
  <c r="I5619" i="1"/>
  <c r="K5619" i="1"/>
  <c r="K4428" i="1"/>
  <c r="I4428" i="1"/>
  <c r="I3436" i="1"/>
  <c r="K3436" i="1"/>
  <c r="K5420" i="1"/>
  <c r="I5420" i="1"/>
  <c r="K2643" i="1"/>
  <c r="I2643" i="1"/>
  <c r="I3635" i="1"/>
  <c r="K3635" i="1"/>
  <c r="AS5417" i="1"/>
  <c r="Q5417" i="1"/>
  <c r="Z3636" i="1"/>
  <c r="Y3637" i="1"/>
  <c r="O2443" i="1"/>
  <c r="AR2443" i="1" s="1"/>
  <c r="N2443" i="1"/>
  <c r="AQ2443" i="1" s="1"/>
  <c r="M2443" i="1"/>
  <c r="AP2443" i="1" s="1"/>
  <c r="L2443" i="1"/>
  <c r="AO2443" i="1" s="1"/>
  <c r="J2443" i="1"/>
  <c r="Y2446" i="1"/>
  <c r="Z2445" i="1"/>
  <c r="A2213" i="1"/>
  <c r="AM2212" i="1"/>
  <c r="A4213" i="1"/>
  <c r="AM4212" i="1"/>
  <c r="AN3434" i="1"/>
  <c r="P3434" i="1"/>
  <c r="A1213" i="1"/>
  <c r="AM1212" i="1"/>
  <c r="AN5418" i="1"/>
  <c r="P5418" i="1"/>
  <c r="Y5621" i="1"/>
  <c r="Z5620" i="1"/>
  <c r="Y4430" i="1"/>
  <c r="Z4429" i="1"/>
  <c r="P2442" i="1"/>
  <c r="AN2442" i="1"/>
  <c r="O5419" i="1"/>
  <c r="AR5419" i="1" s="1"/>
  <c r="M5419" i="1"/>
  <c r="AP5419" i="1" s="1"/>
  <c r="N5419" i="1"/>
  <c r="AQ5419" i="1" s="1"/>
  <c r="L5419" i="1"/>
  <c r="AO5419" i="1" s="1"/>
  <c r="J5419" i="1"/>
  <c r="Q3632" i="1"/>
  <c r="AS3632" i="1"/>
  <c r="AS2441" i="1"/>
  <c r="Q2441" i="1"/>
  <c r="N3435" i="1"/>
  <c r="AQ3435" i="1" s="1"/>
  <c r="L3435" i="1"/>
  <c r="AO3435" i="1" s="1"/>
  <c r="J3435" i="1"/>
  <c r="O3435" i="1"/>
  <c r="AR3435" i="1" s="1"/>
  <c r="M3435" i="1"/>
  <c r="AP3435" i="1" s="1"/>
  <c r="AN2641" i="1"/>
  <c r="P2641" i="1"/>
  <c r="Z3437" i="1"/>
  <c r="Y3438" i="1"/>
  <c r="Z5421" i="1"/>
  <c r="Y5422" i="1"/>
  <c r="Z2644" i="1"/>
  <c r="Y2645" i="1"/>
  <c r="M5618" i="1"/>
  <c r="AP5618" i="1" s="1"/>
  <c r="L5618" i="1"/>
  <c r="AO5618" i="1" s="1"/>
  <c r="N5618" i="1"/>
  <c r="AQ5618" i="1" s="1"/>
  <c r="J5618" i="1"/>
  <c r="O5618" i="1"/>
  <c r="AR5618" i="1" s="1"/>
  <c r="AS4425" i="1"/>
  <c r="Q4425" i="1"/>
  <c r="Z4628" i="1"/>
  <c r="Y4629" i="1"/>
  <c r="P4426" i="1"/>
  <c r="AN4426" i="1"/>
  <c r="Q5616" i="1"/>
  <c r="AS5616" i="1"/>
  <c r="O4427" i="1"/>
  <c r="AR4427" i="1" s="1"/>
  <c r="N4427" i="1"/>
  <c r="AQ4427" i="1" s="1"/>
  <c r="M4427" i="1"/>
  <c r="AP4427" i="1" s="1"/>
  <c r="L4427" i="1"/>
  <c r="AO4427" i="1" s="1"/>
  <c r="J4427" i="1"/>
  <c r="Q4624" i="1"/>
  <c r="AS4624" i="1"/>
  <c r="A3213" i="1"/>
  <c r="AM3212" i="1"/>
  <c r="J4626" i="1"/>
  <c r="O4626" i="1"/>
  <c r="AR4626" i="1" s="1"/>
  <c r="N4626" i="1"/>
  <c r="AQ4626" i="1" s="1"/>
  <c r="M4626" i="1"/>
  <c r="AP4626" i="1" s="1"/>
  <c r="L4626" i="1"/>
  <c r="AO4626" i="1" s="1"/>
  <c r="P3633" i="1"/>
  <c r="AN3633" i="1"/>
  <c r="Q2640" i="1"/>
  <c r="AS2640" i="1"/>
  <c r="A5213" i="1"/>
  <c r="AM5212" i="1"/>
  <c r="L2642" i="1"/>
  <c r="AO2642" i="1" s="1"/>
  <c r="J2642" i="1"/>
  <c r="O2642" i="1"/>
  <c r="AR2642" i="1" s="1"/>
  <c r="N2642" i="1"/>
  <c r="AQ2642" i="1" s="1"/>
  <c r="M2642" i="1"/>
  <c r="AP2642" i="1" s="1"/>
  <c r="L3634" i="1"/>
  <c r="AO3634" i="1" s="1"/>
  <c r="O3634" i="1"/>
  <c r="AR3634" i="1" s="1"/>
  <c r="N3634" i="1"/>
  <c r="AQ3634" i="1" s="1"/>
  <c r="M3634" i="1"/>
  <c r="AP3634" i="1" s="1"/>
  <c r="J3634" i="1"/>
  <c r="AN4625" i="1"/>
  <c r="P4625" i="1"/>
  <c r="AN5617" i="1"/>
  <c r="P5617" i="1"/>
  <c r="Q3433" i="1"/>
  <c r="AS3433" i="1"/>
  <c r="I1651" i="1"/>
  <c r="K1651" i="1"/>
  <c r="AN1649" i="1"/>
  <c r="P1649" i="1"/>
  <c r="Q1449" i="1"/>
  <c r="AS1449" i="1"/>
  <c r="AS1648" i="1"/>
  <c r="Q1648" i="1"/>
  <c r="O1650" i="1"/>
  <c r="AR1650" i="1" s="1"/>
  <c r="J1650" i="1"/>
  <c r="N1650" i="1"/>
  <c r="AQ1650" i="1" s="1"/>
  <c r="M1650" i="1"/>
  <c r="AP1650" i="1" s="1"/>
  <c r="L1650" i="1"/>
  <c r="AO1650" i="1" s="1"/>
  <c r="Y1653" i="1"/>
  <c r="Z1652" i="1"/>
  <c r="J1451" i="1"/>
  <c r="N1451" i="1"/>
  <c r="AQ1451" i="1" s="1"/>
  <c r="O1451" i="1"/>
  <c r="AR1451" i="1" s="1"/>
  <c r="M1451" i="1"/>
  <c r="AP1451" i="1" s="1"/>
  <c r="L1451" i="1"/>
  <c r="AO1451" i="1" s="1"/>
  <c r="AN1450" i="1"/>
  <c r="P1450" i="1"/>
  <c r="AN657" i="1"/>
  <c r="Q655" i="1"/>
  <c r="AS655" i="1"/>
  <c r="K658" i="1"/>
  <c r="I658" i="1"/>
  <c r="J658" i="1" s="1"/>
  <c r="P656" i="1"/>
  <c r="Z659" i="1"/>
  <c r="Y660" i="1"/>
  <c r="O657" i="1"/>
  <c r="AR657" i="1" s="1"/>
  <c r="N657" i="1"/>
  <c r="AQ657" i="1" s="1"/>
  <c r="M657" i="1"/>
  <c r="AP657" i="1" s="1"/>
  <c r="L657" i="1"/>
  <c r="AO657" i="1" s="1"/>
  <c r="S2445" i="1"/>
  <c r="V2445" i="1"/>
  <c r="T2445" i="1"/>
  <c r="E2445" i="1"/>
  <c r="F2445" i="1"/>
  <c r="U2445" i="1"/>
  <c r="R2445" i="1"/>
  <c r="T4628" i="1"/>
  <c r="S4628" i="1"/>
  <c r="U4628" i="1"/>
  <c r="V4628" i="1"/>
  <c r="R4628" i="1"/>
  <c r="F4628" i="1"/>
  <c r="E4628" i="1"/>
  <c r="V5421" i="1"/>
  <c r="U5421" i="1"/>
  <c r="F5421" i="1"/>
  <c r="T5421" i="1"/>
  <c r="E5421" i="1"/>
  <c r="S5421" i="1"/>
  <c r="R5421" i="1"/>
  <c r="F4429" i="1"/>
  <c r="V4429" i="1"/>
  <c r="S4429" i="1"/>
  <c r="R4429" i="1"/>
  <c r="T4429" i="1"/>
  <c r="U4429" i="1"/>
  <c r="E4429" i="1"/>
  <c r="S3437" i="1"/>
  <c r="T3437" i="1"/>
  <c r="R3437" i="1"/>
  <c r="U3437" i="1"/>
  <c r="E3437" i="1"/>
  <c r="V3437" i="1"/>
  <c r="F3437" i="1"/>
  <c r="S2644" i="1"/>
  <c r="U2644" i="1"/>
  <c r="V2644" i="1"/>
  <c r="R2644" i="1"/>
  <c r="E2644" i="1"/>
  <c r="F2644" i="1"/>
  <c r="T2644" i="1"/>
  <c r="E3636" i="1"/>
  <c r="T3636" i="1"/>
  <c r="V3636" i="1"/>
  <c r="F3636" i="1"/>
  <c r="S3636" i="1"/>
  <c r="U3636" i="1"/>
  <c r="R3636" i="1"/>
  <c r="S5620" i="1"/>
  <c r="F5620" i="1"/>
  <c r="R5620" i="1"/>
  <c r="U5620" i="1"/>
  <c r="V5620" i="1"/>
  <c r="T5620" i="1"/>
  <c r="E5620" i="1"/>
  <c r="U1652" i="1"/>
  <c r="T1652" i="1"/>
  <c r="R1652" i="1"/>
  <c r="S1652" i="1"/>
  <c r="F1652" i="1"/>
  <c r="E1652" i="1"/>
  <c r="V1652" i="1"/>
  <c r="V659" i="1"/>
  <c r="S659" i="1"/>
  <c r="R659" i="1"/>
  <c r="U659" i="1"/>
  <c r="T659" i="1"/>
  <c r="F659" i="1"/>
  <c r="E659" i="1"/>
  <c r="B659" i="4" l="1"/>
  <c r="A290" i="1"/>
  <c r="AM289" i="1"/>
  <c r="K5620" i="1"/>
  <c r="I5620" i="1"/>
  <c r="I3636" i="1"/>
  <c r="K3636" i="1"/>
  <c r="K2644" i="1"/>
  <c r="I2644" i="1"/>
  <c r="I3437" i="1"/>
  <c r="K3437" i="1"/>
  <c r="I4429" i="1"/>
  <c r="K4429" i="1"/>
  <c r="I5421" i="1"/>
  <c r="K5421" i="1"/>
  <c r="K4628" i="1"/>
  <c r="I4628" i="1"/>
  <c r="I2445" i="1"/>
  <c r="K2445" i="1"/>
  <c r="AN4626" i="1"/>
  <c r="P4626" i="1"/>
  <c r="AN2642" i="1"/>
  <c r="P2642" i="1"/>
  <c r="AS3633" i="1"/>
  <c r="Q3633" i="1"/>
  <c r="A3214" i="1"/>
  <c r="AM3213" i="1"/>
  <c r="N4428" i="1"/>
  <c r="AQ4428" i="1" s="1"/>
  <c r="J4428" i="1"/>
  <c r="M4428" i="1"/>
  <c r="AP4428" i="1" s="1"/>
  <c r="L4428" i="1"/>
  <c r="AO4428" i="1" s="1"/>
  <c r="O4428" i="1"/>
  <c r="AR4428" i="1" s="1"/>
  <c r="Z2446" i="1"/>
  <c r="Y2447" i="1"/>
  <c r="Z3637" i="1"/>
  <c r="Y3638" i="1"/>
  <c r="J3635" i="1"/>
  <c r="N3635" i="1"/>
  <c r="AQ3635" i="1" s="1"/>
  <c r="M3635" i="1"/>
  <c r="AP3635" i="1" s="1"/>
  <c r="O3635" i="1"/>
  <c r="AR3635" i="1" s="1"/>
  <c r="L3635" i="1"/>
  <c r="AO3635" i="1" s="1"/>
  <c r="A5214" i="1"/>
  <c r="AM5213" i="1"/>
  <c r="Y2646" i="1"/>
  <c r="Z2645" i="1"/>
  <c r="P3435" i="1"/>
  <c r="AN3435" i="1"/>
  <c r="Z5621" i="1"/>
  <c r="Y5622" i="1"/>
  <c r="A4214" i="1"/>
  <c r="AM4213" i="1"/>
  <c r="L2643" i="1"/>
  <c r="AO2643" i="1" s="1"/>
  <c r="J2643" i="1"/>
  <c r="O2643" i="1"/>
  <c r="AR2643" i="1" s="1"/>
  <c r="N2643" i="1"/>
  <c r="AQ2643" i="1" s="1"/>
  <c r="M2643" i="1"/>
  <c r="AP2643" i="1" s="1"/>
  <c r="Z3438" i="1"/>
  <c r="Y3439" i="1"/>
  <c r="Q5418" i="1"/>
  <c r="AS5418" i="1"/>
  <c r="AN2443" i="1"/>
  <c r="P2443" i="1"/>
  <c r="N5619" i="1"/>
  <c r="AQ5619" i="1" s="1"/>
  <c r="L5619" i="1"/>
  <c r="AO5619" i="1" s="1"/>
  <c r="M5619" i="1"/>
  <c r="AP5619" i="1" s="1"/>
  <c r="J5619" i="1"/>
  <c r="O5619" i="1"/>
  <c r="AR5619" i="1" s="1"/>
  <c r="Q4625" i="1"/>
  <c r="AS4625" i="1"/>
  <c r="P4427" i="1"/>
  <c r="AN4427" i="1"/>
  <c r="Q2442" i="1"/>
  <c r="AS2442" i="1"/>
  <c r="A2214" i="1"/>
  <c r="AM2213" i="1"/>
  <c r="L5420" i="1"/>
  <c r="AO5420" i="1" s="1"/>
  <c r="N5420" i="1"/>
  <c r="AQ5420" i="1" s="1"/>
  <c r="O5420" i="1"/>
  <c r="AR5420" i="1" s="1"/>
  <c r="J5420" i="1"/>
  <c r="M5420" i="1"/>
  <c r="AP5420" i="1" s="1"/>
  <c r="O4627" i="1"/>
  <c r="AR4627" i="1" s="1"/>
  <c r="N4627" i="1"/>
  <c r="AQ4627" i="1" s="1"/>
  <c r="J4627" i="1"/>
  <c r="M4627" i="1"/>
  <c r="AP4627" i="1" s="1"/>
  <c r="L4627" i="1"/>
  <c r="AO4627" i="1" s="1"/>
  <c r="Z4629" i="1"/>
  <c r="Y4630" i="1"/>
  <c r="AN5618" i="1"/>
  <c r="P5618" i="1"/>
  <c r="Q2641" i="1"/>
  <c r="AS2641" i="1"/>
  <c r="AN5419" i="1"/>
  <c r="P5419" i="1"/>
  <c r="A1214" i="1"/>
  <c r="AM1213" i="1"/>
  <c r="L2444" i="1"/>
  <c r="AO2444" i="1" s="1"/>
  <c r="J2444" i="1"/>
  <c r="N2444" i="1"/>
  <c r="AQ2444" i="1" s="1"/>
  <c r="M2444" i="1"/>
  <c r="AP2444" i="1" s="1"/>
  <c r="O2444" i="1"/>
  <c r="AR2444" i="1" s="1"/>
  <c r="AS4426" i="1"/>
  <c r="Q4426" i="1"/>
  <c r="Y5423" i="1"/>
  <c r="Z5422" i="1"/>
  <c r="P3634" i="1"/>
  <c r="AN3634" i="1"/>
  <c r="AS5617" i="1"/>
  <c r="Q5617" i="1"/>
  <c r="Y4431" i="1"/>
  <c r="Z4430" i="1"/>
  <c r="AS3434" i="1"/>
  <c r="Q3434" i="1"/>
  <c r="M3436" i="1"/>
  <c r="AP3436" i="1" s="1"/>
  <c r="J3436" i="1"/>
  <c r="O3436" i="1"/>
  <c r="AR3436" i="1" s="1"/>
  <c r="L3436" i="1"/>
  <c r="AO3436" i="1" s="1"/>
  <c r="N3436" i="1"/>
  <c r="AQ3436" i="1" s="1"/>
  <c r="I1652" i="1"/>
  <c r="K1652" i="1"/>
  <c r="AS1450" i="1"/>
  <c r="Q1450" i="1"/>
  <c r="Y1654" i="1"/>
  <c r="Z1653" i="1"/>
  <c r="Q1649" i="1"/>
  <c r="AS1649" i="1"/>
  <c r="AN1650" i="1"/>
  <c r="P1650" i="1"/>
  <c r="AN1451" i="1"/>
  <c r="P1451" i="1"/>
  <c r="N1651" i="1"/>
  <c r="AQ1651" i="1" s="1"/>
  <c r="O1651" i="1"/>
  <c r="AR1651" i="1" s="1"/>
  <c r="M1651" i="1"/>
  <c r="AP1651" i="1" s="1"/>
  <c r="L1651" i="1"/>
  <c r="AO1651" i="1" s="1"/>
  <c r="J1651" i="1"/>
  <c r="AS656" i="1"/>
  <c r="AN658" i="1"/>
  <c r="K659" i="1"/>
  <c r="I659" i="1"/>
  <c r="J659" i="1" s="1"/>
  <c r="Q656" i="1"/>
  <c r="P657" i="1"/>
  <c r="Y661" i="1"/>
  <c r="Z660" i="1"/>
  <c r="L658" i="1"/>
  <c r="AO658" i="1" s="1"/>
  <c r="N658" i="1"/>
  <c r="AQ658" i="1" s="1"/>
  <c r="O658" i="1"/>
  <c r="AR658" i="1" s="1"/>
  <c r="M658" i="1"/>
  <c r="AP658" i="1" s="1"/>
  <c r="T2446" i="1"/>
  <c r="R2446" i="1"/>
  <c r="F2446" i="1"/>
  <c r="U2446" i="1"/>
  <c r="E2446" i="1"/>
  <c r="V2446" i="1"/>
  <c r="S2446" i="1"/>
  <c r="E5621" i="1"/>
  <c r="T5621" i="1"/>
  <c r="R5621" i="1"/>
  <c r="S5621" i="1"/>
  <c r="V5621" i="1"/>
  <c r="F5621" i="1"/>
  <c r="U5621" i="1"/>
  <c r="S3637" i="1"/>
  <c r="V3637" i="1"/>
  <c r="F3637" i="1"/>
  <c r="U3637" i="1"/>
  <c r="E3637" i="1"/>
  <c r="T3637" i="1"/>
  <c r="R3637" i="1"/>
  <c r="V3438" i="1"/>
  <c r="R3438" i="1"/>
  <c r="F3438" i="1"/>
  <c r="U3438" i="1"/>
  <c r="E3438" i="1"/>
  <c r="T3438" i="1"/>
  <c r="S3438" i="1"/>
  <c r="U4629" i="1"/>
  <c r="T4629" i="1"/>
  <c r="S4629" i="1"/>
  <c r="V4629" i="1"/>
  <c r="R4629" i="1"/>
  <c r="F4629" i="1"/>
  <c r="E4629" i="1"/>
  <c r="U5422" i="1"/>
  <c r="S5422" i="1"/>
  <c r="V5422" i="1"/>
  <c r="R5422" i="1"/>
  <c r="T5422" i="1"/>
  <c r="F5422" i="1"/>
  <c r="E5422" i="1"/>
  <c r="V4430" i="1"/>
  <c r="U4430" i="1"/>
  <c r="E4430" i="1"/>
  <c r="T4430" i="1"/>
  <c r="R4430" i="1"/>
  <c r="S4430" i="1"/>
  <c r="F4430" i="1"/>
  <c r="S2645" i="1"/>
  <c r="F2645" i="1"/>
  <c r="U2645" i="1"/>
  <c r="E2645" i="1"/>
  <c r="R2645" i="1"/>
  <c r="V2645" i="1"/>
  <c r="T2645" i="1"/>
  <c r="R1653" i="1"/>
  <c r="T1653" i="1"/>
  <c r="S1653" i="1"/>
  <c r="F1653" i="1"/>
  <c r="E1653" i="1"/>
  <c r="V1653" i="1"/>
  <c r="U1653" i="1"/>
  <c r="T660" i="1"/>
  <c r="V660" i="1"/>
  <c r="U660" i="1"/>
  <c r="S660" i="1"/>
  <c r="R660" i="1"/>
  <c r="F660" i="1"/>
  <c r="E660" i="1"/>
  <c r="B660" i="4" l="1"/>
  <c r="A291" i="1"/>
  <c r="AM290" i="1"/>
  <c r="K2645" i="1"/>
  <c r="I2645" i="1"/>
  <c r="K4430" i="1"/>
  <c r="I4430" i="1"/>
  <c r="K5422" i="1"/>
  <c r="I5422" i="1"/>
  <c r="I4629" i="1"/>
  <c r="K4629" i="1"/>
  <c r="K3438" i="1"/>
  <c r="I3438" i="1"/>
  <c r="K3637" i="1"/>
  <c r="I3637" i="1"/>
  <c r="I5621" i="1"/>
  <c r="K5621" i="1"/>
  <c r="I2446" i="1"/>
  <c r="K2446" i="1"/>
  <c r="A3215" i="1"/>
  <c r="AM3214" i="1"/>
  <c r="P4627" i="1"/>
  <c r="AN4627" i="1"/>
  <c r="AN3436" i="1"/>
  <c r="P3436" i="1"/>
  <c r="Z3439" i="1"/>
  <c r="Y3440" i="1"/>
  <c r="P3635" i="1"/>
  <c r="AN3635" i="1"/>
  <c r="N2445" i="1"/>
  <c r="AQ2445" i="1" s="1"/>
  <c r="J2445" i="1"/>
  <c r="L2445" i="1"/>
  <c r="AO2445" i="1" s="1"/>
  <c r="M2445" i="1"/>
  <c r="AP2445" i="1" s="1"/>
  <c r="O2445" i="1"/>
  <c r="AR2445" i="1" s="1"/>
  <c r="N3437" i="1"/>
  <c r="AQ3437" i="1" s="1"/>
  <c r="M3437" i="1"/>
  <c r="AP3437" i="1" s="1"/>
  <c r="L3437" i="1"/>
  <c r="AO3437" i="1" s="1"/>
  <c r="J3437" i="1"/>
  <c r="O3437" i="1"/>
  <c r="AR3437" i="1" s="1"/>
  <c r="Y4631" i="1"/>
  <c r="Z4630" i="1"/>
  <c r="A1215" i="1"/>
  <c r="AM1214" i="1"/>
  <c r="AN5420" i="1"/>
  <c r="P5420" i="1"/>
  <c r="A4215" i="1"/>
  <c r="AM4214" i="1"/>
  <c r="Z2646" i="1"/>
  <c r="Y2647" i="1"/>
  <c r="L4628" i="1"/>
  <c r="AO4628" i="1" s="1"/>
  <c r="J4628" i="1"/>
  <c r="O4628" i="1"/>
  <c r="AR4628" i="1" s="1"/>
  <c r="N4628" i="1"/>
  <c r="AQ4628" i="1" s="1"/>
  <c r="M4628" i="1"/>
  <c r="AP4628" i="1" s="1"/>
  <c r="J2644" i="1"/>
  <c r="O2644" i="1"/>
  <c r="AR2644" i="1" s="1"/>
  <c r="M2644" i="1"/>
  <c r="AP2644" i="1" s="1"/>
  <c r="N2644" i="1"/>
  <c r="AQ2644" i="1" s="1"/>
  <c r="L2644" i="1"/>
  <c r="AO2644" i="1" s="1"/>
  <c r="Q5618" i="1"/>
  <c r="AS5618" i="1"/>
  <c r="Q5419" i="1"/>
  <c r="AS5419" i="1"/>
  <c r="Y3639" i="1"/>
  <c r="Z3638" i="1"/>
  <c r="AS2642" i="1"/>
  <c r="Q2642" i="1"/>
  <c r="Y4432" i="1"/>
  <c r="Z4431" i="1"/>
  <c r="Q4427" i="1"/>
  <c r="AS4427" i="1"/>
  <c r="AS2443" i="1"/>
  <c r="Q2443" i="1"/>
  <c r="AS3634" i="1"/>
  <c r="Q3634" i="1"/>
  <c r="Z5622" i="1"/>
  <c r="Y5623" i="1"/>
  <c r="A5215" i="1"/>
  <c r="AM5214" i="1"/>
  <c r="AN4428" i="1"/>
  <c r="P4428" i="1"/>
  <c r="Z5423" i="1"/>
  <c r="Y5424" i="1"/>
  <c r="AN2444" i="1"/>
  <c r="P2444" i="1"/>
  <c r="Y2448" i="1"/>
  <c r="Z2447" i="1"/>
  <c r="AS4626" i="1"/>
  <c r="Q4626" i="1"/>
  <c r="L5421" i="1"/>
  <c r="AO5421" i="1" s="1"/>
  <c r="O5421" i="1"/>
  <c r="AR5421" i="1" s="1"/>
  <c r="N5421" i="1"/>
  <c r="AQ5421" i="1" s="1"/>
  <c r="M5421" i="1"/>
  <c r="AP5421" i="1" s="1"/>
  <c r="J5421" i="1"/>
  <c r="O3636" i="1"/>
  <c r="AR3636" i="1" s="1"/>
  <c r="L3636" i="1"/>
  <c r="AO3636" i="1" s="1"/>
  <c r="J3636" i="1"/>
  <c r="N3636" i="1"/>
  <c r="AQ3636" i="1" s="1"/>
  <c r="M3636" i="1"/>
  <c r="AP3636" i="1" s="1"/>
  <c r="O5620" i="1"/>
  <c r="AR5620" i="1" s="1"/>
  <c r="N5620" i="1"/>
  <c r="AQ5620" i="1" s="1"/>
  <c r="M5620" i="1"/>
  <c r="AP5620" i="1" s="1"/>
  <c r="L5620" i="1"/>
  <c r="AO5620" i="1" s="1"/>
  <c r="J5620" i="1"/>
  <c r="A2215" i="1"/>
  <c r="AM2214" i="1"/>
  <c r="P5619" i="1"/>
  <c r="AN5619" i="1"/>
  <c r="P2643" i="1"/>
  <c r="AN2643" i="1"/>
  <c r="AS3435" i="1"/>
  <c r="Q3435" i="1"/>
  <c r="O4429" i="1"/>
  <c r="AR4429" i="1" s="1"/>
  <c r="N4429" i="1"/>
  <c r="AQ4429" i="1" s="1"/>
  <c r="M4429" i="1"/>
  <c r="AP4429" i="1" s="1"/>
  <c r="L4429" i="1"/>
  <c r="AO4429" i="1" s="1"/>
  <c r="J4429" i="1"/>
  <c r="K1653" i="1"/>
  <c r="I1653" i="1"/>
  <c r="Y1655" i="1"/>
  <c r="Z1654" i="1"/>
  <c r="Q1451" i="1"/>
  <c r="AS1451" i="1"/>
  <c r="Q1650" i="1"/>
  <c r="AS1650" i="1"/>
  <c r="AN1651" i="1"/>
  <c r="P1651" i="1"/>
  <c r="M1652" i="1"/>
  <c r="AP1652" i="1" s="1"/>
  <c r="N1652" i="1"/>
  <c r="AQ1652" i="1" s="1"/>
  <c r="L1652" i="1"/>
  <c r="AO1652" i="1" s="1"/>
  <c r="J1652" i="1"/>
  <c r="O1652" i="1"/>
  <c r="AR1652" i="1" s="1"/>
  <c r="AN659" i="1"/>
  <c r="Q657" i="1"/>
  <c r="AS657" i="1"/>
  <c r="K660" i="1"/>
  <c r="I660" i="1"/>
  <c r="J660" i="1" s="1"/>
  <c r="P658" i="1"/>
  <c r="Y662" i="1"/>
  <c r="Z661" i="1"/>
  <c r="M659" i="1"/>
  <c r="AP659" i="1" s="1"/>
  <c r="N659" i="1"/>
  <c r="AQ659" i="1" s="1"/>
  <c r="L659" i="1"/>
  <c r="AO659" i="1" s="1"/>
  <c r="O659" i="1"/>
  <c r="AR659" i="1" s="1"/>
  <c r="U4431" i="1"/>
  <c r="E4431" i="1"/>
  <c r="T4431" i="1"/>
  <c r="V4431" i="1"/>
  <c r="S4431" i="1"/>
  <c r="R4431" i="1"/>
  <c r="F4431" i="1"/>
  <c r="V5423" i="1"/>
  <c r="F5423" i="1"/>
  <c r="U5423" i="1"/>
  <c r="E5423" i="1"/>
  <c r="T5423" i="1"/>
  <c r="R5423" i="1"/>
  <c r="S5423" i="1"/>
  <c r="R4630" i="1"/>
  <c r="V4630" i="1"/>
  <c r="E4630" i="1"/>
  <c r="T4630" i="1"/>
  <c r="F4630" i="1"/>
  <c r="S4630" i="1"/>
  <c r="U4630" i="1"/>
  <c r="V2646" i="1"/>
  <c r="R2646" i="1"/>
  <c r="S2646" i="1"/>
  <c r="E2646" i="1"/>
  <c r="T2646" i="1"/>
  <c r="U2646" i="1"/>
  <c r="F2646" i="1"/>
  <c r="E2447" i="1"/>
  <c r="T2447" i="1"/>
  <c r="S2447" i="1"/>
  <c r="F2447" i="1"/>
  <c r="V2447" i="1"/>
  <c r="U2447" i="1"/>
  <c r="R2447" i="1"/>
  <c r="E5622" i="1"/>
  <c r="U5622" i="1"/>
  <c r="R5622" i="1"/>
  <c r="T5622" i="1"/>
  <c r="S5622" i="1"/>
  <c r="F5622" i="1"/>
  <c r="V5622" i="1"/>
  <c r="S3638" i="1"/>
  <c r="R3638" i="1"/>
  <c r="E3638" i="1"/>
  <c r="U3638" i="1"/>
  <c r="V3638" i="1"/>
  <c r="T3638" i="1"/>
  <c r="F3638" i="1"/>
  <c r="U3439" i="1"/>
  <c r="E3439" i="1"/>
  <c r="T3439" i="1"/>
  <c r="S3439" i="1"/>
  <c r="V3439" i="1"/>
  <c r="R3439" i="1"/>
  <c r="F3439" i="1"/>
  <c r="F1654" i="1"/>
  <c r="T1654" i="1"/>
  <c r="S1654" i="1"/>
  <c r="R1654" i="1"/>
  <c r="V1654" i="1"/>
  <c r="E1654" i="1"/>
  <c r="U1654" i="1"/>
  <c r="T661" i="1"/>
  <c r="S661" i="1"/>
  <c r="R661" i="1"/>
  <c r="V661" i="1"/>
  <c r="U661" i="1"/>
  <c r="F661" i="1"/>
  <c r="E661" i="1"/>
  <c r="B661" i="4" l="1"/>
  <c r="A292" i="1"/>
  <c r="AM291" i="1"/>
  <c r="K3439" i="1"/>
  <c r="I3439" i="1"/>
  <c r="K3638" i="1"/>
  <c r="I3638" i="1"/>
  <c r="K5622" i="1"/>
  <c r="I5622" i="1"/>
  <c r="I2447" i="1"/>
  <c r="K2447" i="1"/>
  <c r="K2646" i="1"/>
  <c r="I2646" i="1"/>
  <c r="I4630" i="1"/>
  <c r="K4630" i="1"/>
  <c r="K5423" i="1"/>
  <c r="I5423" i="1"/>
  <c r="I4431" i="1"/>
  <c r="K4431" i="1"/>
  <c r="A4216" i="1"/>
  <c r="AM4215" i="1"/>
  <c r="Q3635" i="1"/>
  <c r="AS3635" i="1"/>
  <c r="AS4627" i="1"/>
  <c r="Q4627" i="1"/>
  <c r="O2446" i="1"/>
  <c r="AR2446" i="1" s="1"/>
  <c r="M2446" i="1"/>
  <c r="AP2446" i="1" s="1"/>
  <c r="L2446" i="1"/>
  <c r="AO2446" i="1" s="1"/>
  <c r="N2446" i="1"/>
  <c r="AQ2446" i="1" s="1"/>
  <c r="J2446" i="1"/>
  <c r="M4629" i="1"/>
  <c r="AP4629" i="1" s="1"/>
  <c r="L4629" i="1"/>
  <c r="AO4629" i="1" s="1"/>
  <c r="J4629" i="1"/>
  <c r="N4629" i="1"/>
  <c r="AQ4629" i="1" s="1"/>
  <c r="O4629" i="1"/>
  <c r="AR4629" i="1" s="1"/>
  <c r="P4429" i="1"/>
  <c r="AN4429" i="1"/>
  <c r="P3636" i="1"/>
  <c r="AN3636" i="1"/>
  <c r="Z5623" i="1"/>
  <c r="Y5624" i="1"/>
  <c r="P4628" i="1"/>
  <c r="AN4628" i="1"/>
  <c r="Y3441" i="1"/>
  <c r="Z3440" i="1"/>
  <c r="A3216" i="1"/>
  <c r="AM3215" i="1"/>
  <c r="M5422" i="1"/>
  <c r="AP5422" i="1" s="1"/>
  <c r="L5422" i="1"/>
  <c r="AO5422" i="1" s="1"/>
  <c r="O5422" i="1"/>
  <c r="AR5422" i="1" s="1"/>
  <c r="N5422" i="1"/>
  <c r="AQ5422" i="1" s="1"/>
  <c r="J5422" i="1"/>
  <c r="O5621" i="1"/>
  <c r="AR5621" i="1" s="1"/>
  <c r="N5621" i="1"/>
  <c r="AQ5621" i="1" s="1"/>
  <c r="M5621" i="1"/>
  <c r="AP5621" i="1" s="1"/>
  <c r="L5621" i="1"/>
  <c r="AO5621" i="1" s="1"/>
  <c r="J5621" i="1"/>
  <c r="P5620" i="1"/>
  <c r="AN5620" i="1"/>
  <c r="AS2444" i="1"/>
  <c r="Q2444" i="1"/>
  <c r="A5216" i="1"/>
  <c r="AM5215" i="1"/>
  <c r="AS5420" i="1"/>
  <c r="Q5420" i="1"/>
  <c r="Z5424" i="1"/>
  <c r="Y5425" i="1"/>
  <c r="Z3639" i="1"/>
  <c r="Y3640" i="1"/>
  <c r="J3637" i="1"/>
  <c r="O3637" i="1"/>
  <c r="AR3637" i="1" s="1"/>
  <c r="N3637" i="1"/>
  <c r="AQ3637" i="1" s="1"/>
  <c r="L3637" i="1"/>
  <c r="AO3637" i="1" s="1"/>
  <c r="M3637" i="1"/>
  <c r="AP3637" i="1" s="1"/>
  <c r="J4430" i="1"/>
  <c r="O4430" i="1"/>
  <c r="AR4430" i="1" s="1"/>
  <c r="N4430" i="1"/>
  <c r="AQ4430" i="1" s="1"/>
  <c r="M4430" i="1"/>
  <c r="AP4430" i="1" s="1"/>
  <c r="L4430" i="1"/>
  <c r="AO4430" i="1" s="1"/>
  <c r="A2216" i="1"/>
  <c r="AM2215" i="1"/>
  <c r="Z2647" i="1"/>
  <c r="Y2648" i="1"/>
  <c r="P5421" i="1"/>
  <c r="AN5421" i="1"/>
  <c r="Z4432" i="1"/>
  <c r="Y4433" i="1"/>
  <c r="AN2445" i="1"/>
  <c r="P2445" i="1"/>
  <c r="AS3436" i="1"/>
  <c r="Q3436" i="1"/>
  <c r="Q2643" i="1"/>
  <c r="AS2643" i="1"/>
  <c r="A1216" i="1"/>
  <c r="AM1215" i="1"/>
  <c r="AS5619" i="1"/>
  <c r="Q5619" i="1"/>
  <c r="Y2449" i="1"/>
  <c r="Z2448" i="1"/>
  <c r="AS4428" i="1"/>
  <c r="Q4428" i="1"/>
  <c r="P2644" i="1"/>
  <c r="AN2644" i="1"/>
  <c r="Y4632" i="1"/>
  <c r="Z4631" i="1"/>
  <c r="AN3437" i="1"/>
  <c r="P3437" i="1"/>
  <c r="N3438" i="1"/>
  <c r="AQ3438" i="1" s="1"/>
  <c r="M3438" i="1"/>
  <c r="AP3438" i="1" s="1"/>
  <c r="L3438" i="1"/>
  <c r="AO3438" i="1" s="1"/>
  <c r="J3438" i="1"/>
  <c r="O3438" i="1"/>
  <c r="AR3438" i="1" s="1"/>
  <c r="J2645" i="1"/>
  <c r="O2645" i="1"/>
  <c r="AR2645" i="1" s="1"/>
  <c r="M2645" i="1"/>
  <c r="AP2645" i="1" s="1"/>
  <c r="N2645" i="1"/>
  <c r="AQ2645" i="1" s="1"/>
  <c r="L2645" i="1"/>
  <c r="AO2645" i="1" s="1"/>
  <c r="K1654" i="1"/>
  <c r="I1654" i="1"/>
  <c r="Q1651" i="1"/>
  <c r="AS1651" i="1"/>
  <c r="Y1656" i="1"/>
  <c r="Z1655" i="1"/>
  <c r="AN1652" i="1"/>
  <c r="P1652" i="1"/>
  <c r="N1653" i="1"/>
  <c r="AQ1653" i="1" s="1"/>
  <c r="M1653" i="1"/>
  <c r="AP1653" i="1" s="1"/>
  <c r="L1653" i="1"/>
  <c r="AO1653" i="1" s="1"/>
  <c r="J1653" i="1"/>
  <c r="O1653" i="1"/>
  <c r="AR1653" i="1" s="1"/>
  <c r="AN660" i="1"/>
  <c r="AS658" i="1"/>
  <c r="Q658" i="1"/>
  <c r="K661" i="1"/>
  <c r="I661" i="1"/>
  <c r="J661" i="1" s="1"/>
  <c r="P659" i="1"/>
  <c r="Y663" i="1"/>
  <c r="Z662" i="1"/>
  <c r="M660" i="1"/>
  <c r="AP660" i="1" s="1"/>
  <c r="L660" i="1"/>
  <c r="AO660" i="1" s="1"/>
  <c r="O660" i="1"/>
  <c r="AR660" i="1" s="1"/>
  <c r="N660" i="1"/>
  <c r="AQ660" i="1" s="1"/>
  <c r="E5424" i="1"/>
  <c r="V5424" i="1"/>
  <c r="S5424" i="1"/>
  <c r="U5424" i="1"/>
  <c r="R5424" i="1"/>
  <c r="T5424" i="1"/>
  <c r="F5424" i="1"/>
  <c r="V3440" i="1"/>
  <c r="F3440" i="1"/>
  <c r="R3440" i="1"/>
  <c r="U3440" i="1"/>
  <c r="T3440" i="1"/>
  <c r="S3440" i="1"/>
  <c r="E3440" i="1"/>
  <c r="S2647" i="1"/>
  <c r="V2647" i="1"/>
  <c r="F2647" i="1"/>
  <c r="E2647" i="1"/>
  <c r="R2647" i="1"/>
  <c r="T2647" i="1"/>
  <c r="U2647" i="1"/>
  <c r="R2448" i="1"/>
  <c r="V2448" i="1"/>
  <c r="F2448" i="1"/>
  <c r="U2448" i="1"/>
  <c r="E2448" i="1"/>
  <c r="T2448" i="1"/>
  <c r="S2448" i="1"/>
  <c r="U4631" i="1"/>
  <c r="T4631" i="1"/>
  <c r="F4631" i="1"/>
  <c r="R4631" i="1"/>
  <c r="S4631" i="1"/>
  <c r="V4631" i="1"/>
  <c r="E4631" i="1"/>
  <c r="U5623" i="1"/>
  <c r="T5623" i="1"/>
  <c r="S5623" i="1"/>
  <c r="R5623" i="1"/>
  <c r="F5623" i="1"/>
  <c r="E5623" i="1"/>
  <c r="V5623" i="1"/>
  <c r="S3639" i="1"/>
  <c r="U3639" i="1"/>
  <c r="V3639" i="1"/>
  <c r="E3639" i="1"/>
  <c r="F3639" i="1"/>
  <c r="T3639" i="1"/>
  <c r="R3639" i="1"/>
  <c r="U4432" i="1"/>
  <c r="E4432" i="1"/>
  <c r="F4432" i="1"/>
  <c r="V4432" i="1"/>
  <c r="S4432" i="1"/>
  <c r="R4432" i="1"/>
  <c r="T4432" i="1"/>
  <c r="T1655" i="1"/>
  <c r="S1655" i="1"/>
  <c r="V1655" i="1"/>
  <c r="F1655" i="1"/>
  <c r="U1655" i="1"/>
  <c r="R1655" i="1"/>
  <c r="E1655" i="1"/>
  <c r="R662" i="1"/>
  <c r="V662" i="1"/>
  <c r="U662" i="1"/>
  <c r="T662" i="1"/>
  <c r="S662" i="1"/>
  <c r="F662" i="1"/>
  <c r="E662" i="1"/>
  <c r="B662" i="4" l="1"/>
  <c r="A293" i="1"/>
  <c r="AM292" i="1"/>
  <c r="I4432" i="1"/>
  <c r="K4432" i="1"/>
  <c r="K3639" i="1"/>
  <c r="I3639" i="1"/>
  <c r="K5623" i="1"/>
  <c r="I5623" i="1"/>
  <c r="I4631" i="1"/>
  <c r="K4631" i="1"/>
  <c r="I2448" i="1"/>
  <c r="K2448" i="1"/>
  <c r="K2647" i="1"/>
  <c r="I2647" i="1"/>
  <c r="K3440" i="1"/>
  <c r="I3440" i="1"/>
  <c r="K5424" i="1"/>
  <c r="I5424" i="1"/>
  <c r="AS5421" i="1"/>
  <c r="Q5421" i="1"/>
  <c r="Z3640" i="1"/>
  <c r="Y3641" i="1"/>
  <c r="AN2645" i="1"/>
  <c r="P2645" i="1"/>
  <c r="AS3437" i="1"/>
  <c r="Q3437" i="1"/>
  <c r="A5217" i="1"/>
  <c r="AM5216" i="1"/>
  <c r="A1217" i="1"/>
  <c r="AM1216" i="1"/>
  <c r="AN4629" i="1"/>
  <c r="P4629" i="1"/>
  <c r="Q2445" i="1"/>
  <c r="AS2445" i="1"/>
  <c r="Z2648" i="1"/>
  <c r="Y2649" i="1"/>
  <c r="AN4430" i="1"/>
  <c r="P4430" i="1"/>
  <c r="A3217" i="1"/>
  <c r="AM3216" i="1"/>
  <c r="O4431" i="1"/>
  <c r="AR4431" i="1" s="1"/>
  <c r="J4431" i="1"/>
  <c r="N4431" i="1"/>
  <c r="AQ4431" i="1" s="1"/>
  <c r="M4431" i="1"/>
  <c r="AP4431" i="1" s="1"/>
  <c r="L4431" i="1"/>
  <c r="AO4431" i="1" s="1"/>
  <c r="N2447" i="1"/>
  <c r="AQ2447" i="1" s="1"/>
  <c r="M2447" i="1"/>
  <c r="AP2447" i="1" s="1"/>
  <c r="O2447" i="1"/>
  <c r="AR2447" i="1" s="1"/>
  <c r="L2447" i="1"/>
  <c r="AO2447" i="1" s="1"/>
  <c r="J2447" i="1"/>
  <c r="Q2644" i="1"/>
  <c r="AS2644" i="1"/>
  <c r="P3438" i="1"/>
  <c r="AN3438" i="1"/>
  <c r="Y5426" i="1"/>
  <c r="Z5425" i="1"/>
  <c r="O5423" i="1"/>
  <c r="AR5423" i="1" s="1"/>
  <c r="J5423" i="1"/>
  <c r="N5423" i="1"/>
  <c r="AQ5423" i="1" s="1"/>
  <c r="M5423" i="1"/>
  <c r="AP5423" i="1" s="1"/>
  <c r="L5423" i="1"/>
  <c r="AO5423" i="1" s="1"/>
  <c r="J5622" i="1"/>
  <c r="O5622" i="1"/>
  <c r="AR5622" i="1" s="1"/>
  <c r="N5622" i="1"/>
  <c r="AQ5622" i="1" s="1"/>
  <c r="M5622" i="1"/>
  <c r="AP5622" i="1" s="1"/>
  <c r="L5622" i="1"/>
  <c r="AO5622" i="1" s="1"/>
  <c r="AN5422" i="1"/>
  <c r="P5422" i="1"/>
  <c r="Q3636" i="1"/>
  <c r="AS3636" i="1"/>
  <c r="AN2446" i="1"/>
  <c r="P2446" i="1"/>
  <c r="Z2449" i="1"/>
  <c r="Y2450" i="1"/>
  <c r="Z4632" i="1"/>
  <c r="Y4633" i="1"/>
  <c r="Z4433" i="1"/>
  <c r="Y4434" i="1"/>
  <c r="A2217" i="1"/>
  <c r="AM2216" i="1"/>
  <c r="Q5620" i="1"/>
  <c r="AS5620" i="1"/>
  <c r="Y3442" i="1"/>
  <c r="Z3441" i="1"/>
  <c r="L3638" i="1"/>
  <c r="AO3638" i="1" s="1"/>
  <c r="J3638" i="1"/>
  <c r="N3638" i="1"/>
  <c r="AQ3638" i="1" s="1"/>
  <c r="O3638" i="1"/>
  <c r="AR3638" i="1" s="1"/>
  <c r="M3638" i="1"/>
  <c r="AP3638" i="1" s="1"/>
  <c r="AS4429" i="1"/>
  <c r="Q4429" i="1"/>
  <c r="L4630" i="1"/>
  <c r="AO4630" i="1" s="1"/>
  <c r="M4630" i="1"/>
  <c r="AP4630" i="1" s="1"/>
  <c r="J4630" i="1"/>
  <c r="O4630" i="1"/>
  <c r="AR4630" i="1" s="1"/>
  <c r="N4630" i="1"/>
  <c r="AQ4630" i="1" s="1"/>
  <c r="P3637" i="1"/>
  <c r="AN3637" i="1"/>
  <c r="P5621" i="1"/>
  <c r="AN5621" i="1"/>
  <c r="Q4628" i="1"/>
  <c r="AS4628" i="1"/>
  <c r="A4217" i="1"/>
  <c r="AM4216" i="1"/>
  <c r="O2646" i="1"/>
  <c r="AR2646" i="1" s="1"/>
  <c r="N2646" i="1"/>
  <c r="AQ2646" i="1" s="1"/>
  <c r="M2646" i="1"/>
  <c r="AP2646" i="1" s="1"/>
  <c r="J2646" i="1"/>
  <c r="L2646" i="1"/>
  <c r="AO2646" i="1" s="1"/>
  <c r="J3439" i="1"/>
  <c r="N3439" i="1"/>
  <c r="AQ3439" i="1" s="1"/>
  <c r="M3439" i="1"/>
  <c r="AP3439" i="1" s="1"/>
  <c r="O3439" i="1"/>
  <c r="AR3439" i="1" s="1"/>
  <c r="L3439" i="1"/>
  <c r="AO3439" i="1" s="1"/>
  <c r="Z5624" i="1"/>
  <c r="Y5625" i="1"/>
  <c r="I1655" i="1"/>
  <c r="K1655" i="1"/>
  <c r="AN1653" i="1"/>
  <c r="P1653" i="1"/>
  <c r="Y1657" i="1"/>
  <c r="Z1656" i="1"/>
  <c r="AS1652" i="1"/>
  <c r="Q1652" i="1"/>
  <c r="O1654" i="1"/>
  <c r="AR1654" i="1" s="1"/>
  <c r="L1654" i="1"/>
  <c r="AO1654" i="1" s="1"/>
  <c r="J1654" i="1"/>
  <c r="N1654" i="1"/>
  <c r="AQ1654" i="1" s="1"/>
  <c r="M1654" i="1"/>
  <c r="AP1654" i="1" s="1"/>
  <c r="AS659" i="1"/>
  <c r="AN661" i="1"/>
  <c r="K662" i="1"/>
  <c r="I662" i="1"/>
  <c r="J662" i="1" s="1"/>
  <c r="Q659" i="1"/>
  <c r="P660" i="1"/>
  <c r="Z663" i="1"/>
  <c r="Y664" i="1"/>
  <c r="M661" i="1"/>
  <c r="AP661" i="1" s="1"/>
  <c r="L661" i="1"/>
  <c r="AO661" i="1" s="1"/>
  <c r="N661" i="1"/>
  <c r="AQ661" i="1" s="1"/>
  <c r="O661" i="1"/>
  <c r="AR661" i="1" s="1"/>
  <c r="R3441" i="1"/>
  <c r="V3441" i="1"/>
  <c r="S3441" i="1"/>
  <c r="T3441" i="1"/>
  <c r="U3441" i="1"/>
  <c r="E3441" i="1"/>
  <c r="F3441" i="1"/>
  <c r="E3640" i="1"/>
  <c r="F3640" i="1"/>
  <c r="U3640" i="1"/>
  <c r="T3640" i="1"/>
  <c r="S3640" i="1"/>
  <c r="V3640" i="1"/>
  <c r="R3640" i="1"/>
  <c r="U2449" i="1"/>
  <c r="F2449" i="1"/>
  <c r="V2449" i="1"/>
  <c r="E2449" i="1"/>
  <c r="R2449" i="1"/>
  <c r="S2449" i="1"/>
  <c r="T2449" i="1"/>
  <c r="R5624" i="1"/>
  <c r="U5624" i="1"/>
  <c r="V5624" i="1"/>
  <c r="F5624" i="1"/>
  <c r="S5624" i="1"/>
  <c r="T5624" i="1"/>
  <c r="E5624" i="1"/>
  <c r="U2648" i="1"/>
  <c r="T2648" i="1"/>
  <c r="F2648" i="1"/>
  <c r="E2648" i="1"/>
  <c r="S2648" i="1"/>
  <c r="R2648" i="1"/>
  <c r="V2648" i="1"/>
  <c r="R4632" i="1"/>
  <c r="S4632" i="1"/>
  <c r="T4632" i="1"/>
  <c r="E4632" i="1"/>
  <c r="F4632" i="1"/>
  <c r="U4632" i="1"/>
  <c r="V4632" i="1"/>
  <c r="E5425" i="1"/>
  <c r="U5425" i="1"/>
  <c r="S5425" i="1"/>
  <c r="T5425" i="1"/>
  <c r="F5425" i="1"/>
  <c r="V5425" i="1"/>
  <c r="R5425" i="1"/>
  <c r="T4433" i="1"/>
  <c r="F4433" i="1"/>
  <c r="S4433" i="1"/>
  <c r="R4433" i="1"/>
  <c r="V4433" i="1"/>
  <c r="E4433" i="1"/>
  <c r="U4433" i="1"/>
  <c r="T1656" i="1"/>
  <c r="E1656" i="1"/>
  <c r="F1656" i="1"/>
  <c r="U1656" i="1"/>
  <c r="V1656" i="1"/>
  <c r="S1656" i="1"/>
  <c r="R1656" i="1"/>
  <c r="U663" i="1"/>
  <c r="S663" i="1"/>
  <c r="R663" i="1"/>
  <c r="V663" i="1"/>
  <c r="T663" i="1"/>
  <c r="F663" i="1"/>
  <c r="E663" i="1"/>
  <c r="B663" i="4" l="1"/>
  <c r="A294" i="1"/>
  <c r="AM293" i="1"/>
  <c r="I4433" i="1"/>
  <c r="K4433" i="1"/>
  <c r="I5425" i="1"/>
  <c r="K5425" i="1"/>
  <c r="K4632" i="1"/>
  <c r="I4632" i="1"/>
  <c r="K2648" i="1"/>
  <c r="I2648" i="1"/>
  <c r="K5624" i="1"/>
  <c r="I5624" i="1"/>
  <c r="K2449" i="1"/>
  <c r="I2449" i="1"/>
  <c r="K3640" i="1"/>
  <c r="I3640" i="1"/>
  <c r="K3441" i="1"/>
  <c r="I3441" i="1"/>
  <c r="A4218" i="1"/>
  <c r="AM4217" i="1"/>
  <c r="Y3443" i="1"/>
  <c r="Z3442" i="1"/>
  <c r="Z4633" i="1"/>
  <c r="Y4634" i="1"/>
  <c r="A1218" i="1"/>
  <c r="AM1217" i="1"/>
  <c r="AS2645" i="1"/>
  <c r="Q2645" i="1"/>
  <c r="N5424" i="1"/>
  <c r="AQ5424" i="1" s="1"/>
  <c r="M5424" i="1"/>
  <c r="AP5424" i="1" s="1"/>
  <c r="J5424" i="1"/>
  <c r="L5424" i="1"/>
  <c r="AO5424" i="1" s="1"/>
  <c r="O5424" i="1"/>
  <c r="AR5424" i="1" s="1"/>
  <c r="Z2649" i="1"/>
  <c r="Y2650" i="1"/>
  <c r="AN3439" i="1"/>
  <c r="P3439" i="1"/>
  <c r="AN5622" i="1"/>
  <c r="P5622" i="1"/>
  <c r="Y5427" i="1"/>
  <c r="Z5426" i="1"/>
  <c r="P2447" i="1"/>
  <c r="AN2447" i="1"/>
  <c r="AN4431" i="1"/>
  <c r="P4431" i="1"/>
  <c r="M4631" i="1"/>
  <c r="AP4631" i="1" s="1"/>
  <c r="L4631" i="1"/>
  <c r="AO4631" i="1" s="1"/>
  <c r="J4631" i="1"/>
  <c r="O4631" i="1"/>
  <c r="AR4631" i="1" s="1"/>
  <c r="N4631" i="1"/>
  <c r="AQ4631" i="1" s="1"/>
  <c r="Z3641" i="1"/>
  <c r="Y3642" i="1"/>
  <c r="O3440" i="1"/>
  <c r="AR3440" i="1" s="1"/>
  <c r="J3440" i="1"/>
  <c r="L3440" i="1"/>
  <c r="AO3440" i="1" s="1"/>
  <c r="N3440" i="1"/>
  <c r="AQ3440" i="1" s="1"/>
  <c r="M3440" i="1"/>
  <c r="AP3440" i="1" s="1"/>
  <c r="L5623" i="1"/>
  <c r="AO5623" i="1" s="1"/>
  <c r="J5623" i="1"/>
  <c r="O5623" i="1"/>
  <c r="AR5623" i="1" s="1"/>
  <c r="N5623" i="1"/>
  <c r="AQ5623" i="1" s="1"/>
  <c r="M5623" i="1"/>
  <c r="AP5623" i="1" s="1"/>
  <c r="Q5422" i="1"/>
  <c r="AS5422" i="1"/>
  <c r="P2646" i="1"/>
  <c r="AN2646" i="1"/>
  <c r="P4630" i="1"/>
  <c r="AN4630" i="1"/>
  <c r="Y5626" i="1"/>
  <c r="Z5625" i="1"/>
  <c r="Q5621" i="1"/>
  <c r="AS5621" i="1"/>
  <c r="AN3638" i="1"/>
  <c r="P3638" i="1"/>
  <c r="A2218" i="1"/>
  <c r="AM2217" i="1"/>
  <c r="L2647" i="1"/>
  <c r="AO2647" i="1" s="1"/>
  <c r="J2647" i="1"/>
  <c r="O2647" i="1"/>
  <c r="AR2647" i="1" s="1"/>
  <c r="N2647" i="1"/>
  <c r="AQ2647" i="1" s="1"/>
  <c r="M2647" i="1"/>
  <c r="AP2647" i="1" s="1"/>
  <c r="L3639" i="1"/>
  <c r="AO3639" i="1" s="1"/>
  <c r="O3639" i="1"/>
  <c r="AR3639" i="1" s="1"/>
  <c r="N3639" i="1"/>
  <c r="AQ3639" i="1" s="1"/>
  <c r="M3639" i="1"/>
  <c r="AP3639" i="1" s="1"/>
  <c r="J3639" i="1"/>
  <c r="Y2451" i="1"/>
  <c r="Z2450" i="1"/>
  <c r="AS3438" i="1"/>
  <c r="Q3438" i="1"/>
  <c r="A3218" i="1"/>
  <c r="AM3217" i="1"/>
  <c r="AS4629" i="1"/>
  <c r="Q4629" i="1"/>
  <c r="Z4434" i="1"/>
  <c r="Y4435" i="1"/>
  <c r="AN5423" i="1"/>
  <c r="P5423" i="1"/>
  <c r="AS4430" i="1"/>
  <c r="Q4430" i="1"/>
  <c r="A5218" i="1"/>
  <c r="AM5217" i="1"/>
  <c r="AS3637" i="1"/>
  <c r="Q3637" i="1"/>
  <c r="AS2446" i="1"/>
  <c r="Q2446" i="1"/>
  <c r="J2448" i="1"/>
  <c r="O2448" i="1"/>
  <c r="AR2448" i="1" s="1"/>
  <c r="N2448" i="1"/>
  <c r="AQ2448" i="1" s="1"/>
  <c r="M2448" i="1"/>
  <c r="AP2448" i="1" s="1"/>
  <c r="L2448" i="1"/>
  <c r="AO2448" i="1" s="1"/>
  <c r="O4432" i="1"/>
  <c r="AR4432" i="1" s="1"/>
  <c r="J4432" i="1"/>
  <c r="N4432" i="1"/>
  <c r="AQ4432" i="1" s="1"/>
  <c r="L4432" i="1"/>
  <c r="AO4432" i="1" s="1"/>
  <c r="M4432" i="1"/>
  <c r="AP4432" i="1" s="1"/>
  <c r="I1656" i="1"/>
  <c r="K1656" i="1"/>
  <c r="Y1658" i="1"/>
  <c r="Z1657" i="1"/>
  <c r="AN1654" i="1"/>
  <c r="P1654" i="1"/>
  <c r="AS1653" i="1"/>
  <c r="Q1653" i="1"/>
  <c r="L1655" i="1"/>
  <c r="AO1655" i="1" s="1"/>
  <c r="N1655" i="1"/>
  <c r="AQ1655" i="1" s="1"/>
  <c r="M1655" i="1"/>
  <c r="AP1655" i="1" s="1"/>
  <c r="O1655" i="1"/>
  <c r="AR1655" i="1" s="1"/>
  <c r="J1655" i="1"/>
  <c r="AS660" i="1"/>
  <c r="AN662" i="1"/>
  <c r="Q660" i="1"/>
  <c r="K663" i="1"/>
  <c r="I663" i="1"/>
  <c r="J663" i="1" s="1"/>
  <c r="P661" i="1"/>
  <c r="Y665" i="1"/>
  <c r="Z664" i="1"/>
  <c r="N662" i="1"/>
  <c r="AQ662" i="1" s="1"/>
  <c r="O662" i="1"/>
  <c r="AR662" i="1" s="1"/>
  <c r="L662" i="1"/>
  <c r="AO662" i="1" s="1"/>
  <c r="M662" i="1"/>
  <c r="AP662" i="1" s="1"/>
  <c r="T2450" i="1"/>
  <c r="U2450" i="1"/>
  <c r="S2450" i="1"/>
  <c r="R2450" i="1"/>
  <c r="V2450" i="1"/>
  <c r="F2450" i="1"/>
  <c r="E2450" i="1"/>
  <c r="F4434" i="1"/>
  <c r="T4434" i="1"/>
  <c r="E4434" i="1"/>
  <c r="R4434" i="1"/>
  <c r="V4434" i="1"/>
  <c r="U4434" i="1"/>
  <c r="S4434" i="1"/>
  <c r="F3641" i="1"/>
  <c r="U3641" i="1"/>
  <c r="V3641" i="1"/>
  <c r="R3641" i="1"/>
  <c r="E3641" i="1"/>
  <c r="S3641" i="1"/>
  <c r="T3641" i="1"/>
  <c r="S5625" i="1"/>
  <c r="V5625" i="1"/>
  <c r="R5625" i="1"/>
  <c r="F5625" i="1"/>
  <c r="T5625" i="1"/>
  <c r="U5625" i="1"/>
  <c r="E5625" i="1"/>
  <c r="R3442" i="1"/>
  <c r="S3442" i="1"/>
  <c r="E3442" i="1"/>
  <c r="T3442" i="1"/>
  <c r="V3442" i="1"/>
  <c r="U3442" i="1"/>
  <c r="F3442" i="1"/>
  <c r="E2649" i="1"/>
  <c r="R2649" i="1"/>
  <c r="S2649" i="1"/>
  <c r="V2649" i="1"/>
  <c r="F2649" i="1"/>
  <c r="U2649" i="1"/>
  <c r="T2649" i="1"/>
  <c r="F5426" i="1"/>
  <c r="T5426" i="1"/>
  <c r="R5426" i="1"/>
  <c r="E5426" i="1"/>
  <c r="V5426" i="1"/>
  <c r="S5426" i="1"/>
  <c r="U5426" i="1"/>
  <c r="T4633" i="1"/>
  <c r="S4633" i="1"/>
  <c r="E4633" i="1"/>
  <c r="U4633" i="1"/>
  <c r="V4633" i="1"/>
  <c r="F4633" i="1"/>
  <c r="R4633" i="1"/>
  <c r="V1657" i="1"/>
  <c r="S1657" i="1"/>
  <c r="T1657" i="1"/>
  <c r="F1657" i="1"/>
  <c r="U1657" i="1"/>
  <c r="R1657" i="1"/>
  <c r="E1657" i="1"/>
  <c r="V664" i="1"/>
  <c r="U664" i="1"/>
  <c r="T664" i="1"/>
  <c r="S664" i="1"/>
  <c r="R664" i="1"/>
  <c r="F664" i="1"/>
  <c r="E664" i="1"/>
  <c r="B664" i="4" l="1"/>
  <c r="A295" i="1"/>
  <c r="AM294" i="1"/>
  <c r="K4633" i="1"/>
  <c r="I4633" i="1"/>
  <c r="K5426" i="1"/>
  <c r="I5426" i="1"/>
  <c r="K2649" i="1"/>
  <c r="I2649" i="1"/>
  <c r="K3442" i="1"/>
  <c r="I3442" i="1"/>
  <c r="K5625" i="1"/>
  <c r="I5625" i="1"/>
  <c r="I3641" i="1"/>
  <c r="K3641" i="1"/>
  <c r="I4434" i="1"/>
  <c r="K4434" i="1"/>
  <c r="K2450" i="1"/>
  <c r="I2450" i="1"/>
  <c r="AN4432" i="1"/>
  <c r="P4432" i="1"/>
  <c r="A2219" i="1"/>
  <c r="AM2218" i="1"/>
  <c r="J3441" i="1"/>
  <c r="O3441" i="1"/>
  <c r="AR3441" i="1" s="1"/>
  <c r="N3441" i="1"/>
  <c r="AQ3441" i="1" s="1"/>
  <c r="M3441" i="1"/>
  <c r="AP3441" i="1" s="1"/>
  <c r="L3441" i="1"/>
  <c r="AO3441" i="1" s="1"/>
  <c r="M2648" i="1"/>
  <c r="AP2648" i="1" s="1"/>
  <c r="L2648" i="1"/>
  <c r="AO2648" i="1" s="1"/>
  <c r="O2648" i="1"/>
  <c r="AR2648" i="1" s="1"/>
  <c r="N2648" i="1"/>
  <c r="AQ2648" i="1" s="1"/>
  <c r="J2648" i="1"/>
  <c r="Z2451" i="1"/>
  <c r="AS3638" i="1"/>
  <c r="Q3638" i="1"/>
  <c r="P3440" i="1"/>
  <c r="AN3440" i="1"/>
  <c r="P4631" i="1"/>
  <c r="AN4631" i="1"/>
  <c r="Q2447" i="1"/>
  <c r="AS2447" i="1"/>
  <c r="Y2651" i="1"/>
  <c r="Z2650" i="1"/>
  <c r="J3640" i="1"/>
  <c r="O3640" i="1"/>
  <c r="AR3640" i="1" s="1"/>
  <c r="L3640" i="1"/>
  <c r="AO3640" i="1" s="1"/>
  <c r="N3640" i="1"/>
  <c r="AQ3640" i="1" s="1"/>
  <c r="M3640" i="1"/>
  <c r="AP3640" i="1" s="1"/>
  <c r="J4632" i="1"/>
  <c r="O4632" i="1"/>
  <c r="AR4632" i="1" s="1"/>
  <c r="N4632" i="1"/>
  <c r="AQ4632" i="1" s="1"/>
  <c r="M4632" i="1"/>
  <c r="AP4632" i="1" s="1"/>
  <c r="L4632" i="1"/>
  <c r="AO4632" i="1" s="1"/>
  <c r="A5219" i="1"/>
  <c r="AM5218" i="1"/>
  <c r="P3639" i="1"/>
  <c r="AN3639" i="1"/>
  <c r="P2647" i="1"/>
  <c r="AN2647" i="1"/>
  <c r="Y3643" i="1"/>
  <c r="Z3642" i="1"/>
  <c r="Z5427" i="1"/>
  <c r="Y5428" i="1"/>
  <c r="Q5423" i="1"/>
  <c r="AS5423" i="1"/>
  <c r="A3219" i="1"/>
  <c r="AM3218" i="1"/>
  <c r="Q4630" i="1"/>
  <c r="AS4630" i="1"/>
  <c r="P5623" i="1"/>
  <c r="AN5623" i="1"/>
  <c r="Z3443" i="1"/>
  <c r="Y3444" i="1"/>
  <c r="N2449" i="1"/>
  <c r="AQ2449" i="1" s="1"/>
  <c r="M2449" i="1"/>
  <c r="AP2449" i="1" s="1"/>
  <c r="L2449" i="1"/>
  <c r="AO2449" i="1" s="1"/>
  <c r="J2449" i="1"/>
  <c r="O2449" i="1"/>
  <c r="AR2449" i="1" s="1"/>
  <c r="AS5622" i="1"/>
  <c r="Q5622" i="1"/>
  <c r="L5425" i="1"/>
  <c r="AO5425" i="1" s="1"/>
  <c r="J5425" i="1"/>
  <c r="O5425" i="1"/>
  <c r="AR5425" i="1" s="1"/>
  <c r="N5425" i="1"/>
  <c r="AQ5425" i="1" s="1"/>
  <c r="M5425" i="1"/>
  <c r="AP5425" i="1" s="1"/>
  <c r="P2448" i="1"/>
  <c r="AN2448" i="1"/>
  <c r="Z4435" i="1"/>
  <c r="Y4436" i="1"/>
  <c r="Z5626" i="1"/>
  <c r="Y5627" i="1"/>
  <c r="Q2646" i="1"/>
  <c r="AS2646" i="1"/>
  <c r="Q4431" i="1"/>
  <c r="AS4431" i="1"/>
  <c r="AN5424" i="1"/>
  <c r="P5424" i="1"/>
  <c r="A1219" i="1"/>
  <c r="AM1218" i="1"/>
  <c r="A4219" i="1"/>
  <c r="AM4218" i="1"/>
  <c r="O5624" i="1"/>
  <c r="AR5624" i="1" s="1"/>
  <c r="N5624" i="1"/>
  <c r="AQ5624" i="1" s="1"/>
  <c r="L5624" i="1"/>
  <c r="AO5624" i="1" s="1"/>
  <c r="M5624" i="1"/>
  <c r="AP5624" i="1" s="1"/>
  <c r="J5624" i="1"/>
  <c r="Q3439" i="1"/>
  <c r="AS3439" i="1"/>
  <c r="Z4634" i="1"/>
  <c r="Y4635" i="1"/>
  <c r="J4433" i="1"/>
  <c r="O4433" i="1"/>
  <c r="AR4433" i="1" s="1"/>
  <c r="N4433" i="1"/>
  <c r="AQ4433" i="1" s="1"/>
  <c r="L4433" i="1"/>
  <c r="AO4433" i="1" s="1"/>
  <c r="M4433" i="1"/>
  <c r="AP4433" i="1" s="1"/>
  <c r="I1657" i="1"/>
  <c r="K1657" i="1"/>
  <c r="AS1654" i="1"/>
  <c r="Q1654" i="1"/>
  <c r="AN1655" i="1"/>
  <c r="P1655" i="1"/>
  <c r="Z1658" i="1"/>
  <c r="Y1659" i="1"/>
  <c r="L1656" i="1"/>
  <c r="AO1656" i="1" s="1"/>
  <c r="J1656" i="1"/>
  <c r="O1656" i="1"/>
  <c r="AR1656" i="1" s="1"/>
  <c r="M1656" i="1"/>
  <c r="AP1656" i="1" s="1"/>
  <c r="N1656" i="1"/>
  <c r="AQ1656" i="1" s="1"/>
  <c r="Q661" i="1"/>
  <c r="AN663" i="1"/>
  <c r="AS661" i="1"/>
  <c r="K664" i="1"/>
  <c r="I664" i="1"/>
  <c r="J664" i="1" s="1"/>
  <c r="P662" i="1"/>
  <c r="Z665" i="1"/>
  <c r="Y666" i="1"/>
  <c r="O663" i="1"/>
  <c r="AR663" i="1" s="1"/>
  <c r="N663" i="1"/>
  <c r="AQ663" i="1" s="1"/>
  <c r="L663" i="1"/>
  <c r="AO663" i="1" s="1"/>
  <c r="M663" i="1"/>
  <c r="AP663" i="1" s="1"/>
  <c r="T5427" i="1"/>
  <c r="U5427" i="1"/>
  <c r="S5427" i="1"/>
  <c r="F5427" i="1"/>
  <c r="R5427" i="1"/>
  <c r="V5427" i="1"/>
  <c r="E5427" i="1"/>
  <c r="E4634" i="1"/>
  <c r="S4634" i="1"/>
  <c r="T4634" i="1"/>
  <c r="U4634" i="1"/>
  <c r="V4634" i="1"/>
  <c r="F4634" i="1"/>
  <c r="R4634" i="1"/>
  <c r="R2451" i="1"/>
  <c r="V2451" i="1"/>
  <c r="S2451" i="1"/>
  <c r="U2451" i="1"/>
  <c r="F2451" i="1"/>
  <c r="E2451" i="1"/>
  <c r="T2451" i="1"/>
  <c r="V3443" i="1"/>
  <c r="R3443" i="1"/>
  <c r="S3443" i="1"/>
  <c r="F3443" i="1"/>
  <c r="T3443" i="1"/>
  <c r="U3443" i="1"/>
  <c r="E3443" i="1"/>
  <c r="V5626" i="1"/>
  <c r="R5626" i="1"/>
  <c r="F5626" i="1"/>
  <c r="E5626" i="1"/>
  <c r="T5626" i="1"/>
  <c r="U5626" i="1"/>
  <c r="S5626" i="1"/>
  <c r="R2650" i="1"/>
  <c r="U2650" i="1"/>
  <c r="V2650" i="1"/>
  <c r="E2650" i="1"/>
  <c r="F2650" i="1"/>
  <c r="T2650" i="1"/>
  <c r="S2650" i="1"/>
  <c r="S3642" i="1"/>
  <c r="E3642" i="1"/>
  <c r="F3642" i="1"/>
  <c r="U3642" i="1"/>
  <c r="T3642" i="1"/>
  <c r="V3642" i="1"/>
  <c r="R3642" i="1"/>
  <c r="V4435" i="1"/>
  <c r="S4435" i="1"/>
  <c r="U4435" i="1"/>
  <c r="F4435" i="1"/>
  <c r="E4435" i="1"/>
  <c r="T4435" i="1"/>
  <c r="R4435" i="1"/>
  <c r="S1658" i="1"/>
  <c r="T1658" i="1"/>
  <c r="F1658" i="1"/>
  <c r="R1658" i="1"/>
  <c r="E1658" i="1"/>
  <c r="U1658" i="1"/>
  <c r="V1658" i="1"/>
  <c r="S665" i="1"/>
  <c r="U665" i="1"/>
  <c r="T665" i="1"/>
  <c r="R665" i="1"/>
  <c r="V665" i="1"/>
  <c r="F665" i="1"/>
  <c r="E665" i="1"/>
  <c r="B665" i="4" l="1"/>
  <c r="A296" i="1"/>
  <c r="AM295" i="1"/>
  <c r="K4435" i="1"/>
  <c r="I4435" i="1"/>
  <c r="K3642" i="1"/>
  <c r="I3642" i="1"/>
  <c r="K2650" i="1"/>
  <c r="I2650" i="1"/>
  <c r="K5626" i="1"/>
  <c r="I5626" i="1"/>
  <c r="K3443" i="1"/>
  <c r="I3443" i="1"/>
  <c r="K2451" i="1"/>
  <c r="I2451" i="1"/>
  <c r="I4634" i="1"/>
  <c r="K4634" i="1"/>
  <c r="K5427" i="1"/>
  <c r="I5427" i="1"/>
  <c r="AN2449" i="1"/>
  <c r="P2449" i="1"/>
  <c r="Q3440" i="1"/>
  <c r="AS3440" i="1"/>
  <c r="AN3441" i="1"/>
  <c r="P3441" i="1"/>
  <c r="L2450" i="1"/>
  <c r="AO2450" i="1" s="1"/>
  <c r="O2450" i="1"/>
  <c r="AR2450" i="1" s="1"/>
  <c r="N2450" i="1"/>
  <c r="AQ2450" i="1" s="1"/>
  <c r="J2450" i="1"/>
  <c r="M2450" i="1"/>
  <c r="AP2450" i="1" s="1"/>
  <c r="J3442" i="1"/>
  <c r="N3442" i="1"/>
  <c r="AQ3442" i="1" s="1"/>
  <c r="M3442" i="1"/>
  <c r="AP3442" i="1" s="1"/>
  <c r="O3442" i="1"/>
  <c r="AR3442" i="1" s="1"/>
  <c r="L3442" i="1"/>
  <c r="AO3442" i="1" s="1"/>
  <c r="A5220" i="1"/>
  <c r="AM5219" i="1"/>
  <c r="Y3644" i="1"/>
  <c r="Z3643" i="1"/>
  <c r="Z2651" i="1"/>
  <c r="Y2652" i="1"/>
  <c r="L2649" i="1"/>
  <c r="AO2649" i="1" s="1"/>
  <c r="J2649" i="1"/>
  <c r="O2649" i="1"/>
  <c r="AR2649" i="1" s="1"/>
  <c r="N2649" i="1"/>
  <c r="AQ2649" i="1" s="1"/>
  <c r="M2649" i="1"/>
  <c r="AP2649" i="1" s="1"/>
  <c r="AS2448" i="1"/>
  <c r="Q2448" i="1"/>
  <c r="AN3640" i="1"/>
  <c r="P3640" i="1"/>
  <c r="A2220" i="1"/>
  <c r="AM2219" i="1"/>
  <c r="J4434" i="1"/>
  <c r="N4434" i="1"/>
  <c r="AQ4434" i="1" s="1"/>
  <c r="M4434" i="1"/>
  <c r="AP4434" i="1" s="1"/>
  <c r="O4434" i="1"/>
  <c r="AR4434" i="1" s="1"/>
  <c r="L4434" i="1"/>
  <c r="AO4434" i="1" s="1"/>
  <c r="Q2647" i="1"/>
  <c r="AS2647" i="1"/>
  <c r="L5426" i="1"/>
  <c r="AO5426" i="1" s="1"/>
  <c r="J5426" i="1"/>
  <c r="O5426" i="1"/>
  <c r="AR5426" i="1" s="1"/>
  <c r="N5426" i="1"/>
  <c r="AQ5426" i="1" s="1"/>
  <c r="M5426" i="1"/>
  <c r="AP5426" i="1" s="1"/>
  <c r="Q5623" i="1"/>
  <c r="AS5623" i="1"/>
  <c r="A4220" i="1"/>
  <c r="AM4219" i="1"/>
  <c r="AN4433" i="1"/>
  <c r="P4433" i="1"/>
  <c r="AN5624" i="1"/>
  <c r="P5624" i="1"/>
  <c r="A1220" i="1"/>
  <c r="AM1219" i="1"/>
  <c r="Y5628" i="1"/>
  <c r="Z5627" i="1"/>
  <c r="Y3445" i="1"/>
  <c r="Z3444" i="1"/>
  <c r="Z4635" i="1"/>
  <c r="Y4636" i="1"/>
  <c r="Q5424" i="1"/>
  <c r="AS5424" i="1"/>
  <c r="A3220" i="1"/>
  <c r="AM3219" i="1"/>
  <c r="Z5428" i="1"/>
  <c r="Y5429" i="1"/>
  <c r="Q4432" i="1"/>
  <c r="AS4432" i="1"/>
  <c r="M3641" i="1"/>
  <c r="AP3641" i="1" s="1"/>
  <c r="L3641" i="1"/>
  <c r="AO3641" i="1" s="1"/>
  <c r="J3641" i="1"/>
  <c r="N3641" i="1"/>
  <c r="AQ3641" i="1" s="1"/>
  <c r="O3641" i="1"/>
  <c r="AR3641" i="1" s="1"/>
  <c r="AS3639" i="1"/>
  <c r="Q3639" i="1"/>
  <c r="P4632" i="1"/>
  <c r="AN4632" i="1"/>
  <c r="AS4631" i="1"/>
  <c r="Q4631" i="1"/>
  <c r="M5625" i="1"/>
  <c r="AP5625" i="1" s="1"/>
  <c r="N5625" i="1"/>
  <c r="AQ5625" i="1" s="1"/>
  <c r="L5625" i="1"/>
  <c r="AO5625" i="1" s="1"/>
  <c r="J5625" i="1"/>
  <c r="O5625" i="1"/>
  <c r="AR5625" i="1" s="1"/>
  <c r="L4633" i="1"/>
  <c r="AO4633" i="1" s="1"/>
  <c r="J4633" i="1"/>
  <c r="O4633" i="1"/>
  <c r="AR4633" i="1" s="1"/>
  <c r="N4633" i="1"/>
  <c r="AQ4633" i="1" s="1"/>
  <c r="M4633" i="1"/>
  <c r="AP4633" i="1" s="1"/>
  <c r="Z4436" i="1"/>
  <c r="Y4437" i="1"/>
  <c r="P5425" i="1"/>
  <c r="AN5425" i="1"/>
  <c r="P2648" i="1"/>
  <c r="AN2648" i="1"/>
  <c r="K1658" i="1"/>
  <c r="I1658" i="1"/>
  <c r="Q1655" i="1"/>
  <c r="AS1655" i="1"/>
  <c r="AN1656" i="1"/>
  <c r="P1656" i="1"/>
  <c r="Y1660" i="1"/>
  <c r="Z1659" i="1"/>
  <c r="L1657" i="1"/>
  <c r="AO1657" i="1" s="1"/>
  <c r="J1657" i="1"/>
  <c r="O1657" i="1"/>
  <c r="AR1657" i="1" s="1"/>
  <c r="N1657" i="1"/>
  <c r="AQ1657" i="1" s="1"/>
  <c r="M1657" i="1"/>
  <c r="AP1657" i="1" s="1"/>
  <c r="AN664" i="1"/>
  <c r="AS662" i="1"/>
  <c r="K665" i="1"/>
  <c r="I665" i="1"/>
  <c r="J665" i="1" s="1"/>
  <c r="Q662" i="1"/>
  <c r="P663" i="1"/>
  <c r="Y667" i="1"/>
  <c r="Z666" i="1"/>
  <c r="M664" i="1"/>
  <c r="AP664" i="1" s="1"/>
  <c r="L664" i="1"/>
  <c r="AO664" i="1" s="1"/>
  <c r="O664" i="1"/>
  <c r="AR664" i="1" s="1"/>
  <c r="N664" i="1"/>
  <c r="AQ664" i="1" s="1"/>
  <c r="S3643" i="1"/>
  <c r="R3643" i="1"/>
  <c r="V3643" i="1"/>
  <c r="T3643" i="1"/>
  <c r="U3643" i="1"/>
  <c r="E3643" i="1"/>
  <c r="F3643" i="1"/>
  <c r="U4635" i="1"/>
  <c r="T4635" i="1"/>
  <c r="R4635" i="1"/>
  <c r="F4635" i="1"/>
  <c r="E4635" i="1"/>
  <c r="V4635" i="1"/>
  <c r="S4635" i="1"/>
  <c r="T4436" i="1"/>
  <c r="E4436" i="1"/>
  <c r="U4436" i="1"/>
  <c r="S4436" i="1"/>
  <c r="V4436" i="1"/>
  <c r="R4436" i="1"/>
  <c r="F4436" i="1"/>
  <c r="V5428" i="1"/>
  <c r="T5428" i="1"/>
  <c r="U5428" i="1"/>
  <c r="E5428" i="1"/>
  <c r="F5428" i="1"/>
  <c r="S5428" i="1"/>
  <c r="R5428" i="1"/>
  <c r="T2651" i="1"/>
  <c r="U2651" i="1"/>
  <c r="V2651" i="1"/>
  <c r="E2651" i="1"/>
  <c r="F2651" i="1"/>
  <c r="S2651" i="1"/>
  <c r="R2651" i="1"/>
  <c r="F5627" i="1"/>
  <c r="E5627" i="1"/>
  <c r="T5627" i="1"/>
  <c r="S5627" i="1"/>
  <c r="V5627" i="1"/>
  <c r="R5627" i="1"/>
  <c r="U5627" i="1"/>
  <c r="F3444" i="1"/>
  <c r="U3444" i="1"/>
  <c r="E3444" i="1"/>
  <c r="T3444" i="1"/>
  <c r="S3444" i="1"/>
  <c r="V3444" i="1"/>
  <c r="R3444" i="1"/>
  <c r="E1659" i="1"/>
  <c r="V1659" i="1"/>
  <c r="U1659" i="1"/>
  <c r="S1659" i="1"/>
  <c r="R1659" i="1"/>
  <c r="T1659" i="1"/>
  <c r="F1659" i="1"/>
  <c r="V666" i="1"/>
  <c r="T666" i="1"/>
  <c r="S666" i="1"/>
  <c r="R666" i="1"/>
  <c r="U666" i="1"/>
  <c r="F666" i="1"/>
  <c r="E666" i="1"/>
  <c r="B666" i="4" l="1"/>
  <c r="A297" i="1"/>
  <c r="AM296" i="1"/>
  <c r="I3444" i="1"/>
  <c r="K3444" i="1"/>
  <c r="I5627" i="1"/>
  <c r="K5627" i="1"/>
  <c r="K2651" i="1"/>
  <c r="I2651" i="1"/>
  <c r="K5428" i="1"/>
  <c r="I5428" i="1"/>
  <c r="K4436" i="1"/>
  <c r="I4436" i="1"/>
  <c r="I4635" i="1"/>
  <c r="K4635" i="1"/>
  <c r="I3643" i="1"/>
  <c r="K3643" i="1"/>
  <c r="Q5624" i="1"/>
  <c r="AS5624" i="1"/>
  <c r="AN2649" i="1"/>
  <c r="P2649" i="1"/>
  <c r="L5427" i="1"/>
  <c r="AO5427" i="1" s="1"/>
  <c r="N5427" i="1"/>
  <c r="AQ5427" i="1" s="1"/>
  <c r="M5427" i="1"/>
  <c r="AP5427" i="1" s="1"/>
  <c r="J5427" i="1"/>
  <c r="O5427" i="1"/>
  <c r="AR5427" i="1" s="1"/>
  <c r="M5626" i="1"/>
  <c r="AP5626" i="1" s="1"/>
  <c r="L5626" i="1"/>
  <c r="AO5626" i="1" s="1"/>
  <c r="J5626" i="1"/>
  <c r="O5626" i="1"/>
  <c r="AR5626" i="1" s="1"/>
  <c r="N5626" i="1"/>
  <c r="AQ5626" i="1" s="1"/>
  <c r="AN3442" i="1"/>
  <c r="P3442" i="1"/>
  <c r="Z3445" i="1"/>
  <c r="Y3446" i="1"/>
  <c r="AS4433" i="1"/>
  <c r="Q4433" i="1"/>
  <c r="L2650" i="1"/>
  <c r="AO2650" i="1" s="1"/>
  <c r="N2650" i="1"/>
  <c r="AQ2650" i="1" s="1"/>
  <c r="M2650" i="1"/>
  <c r="AP2650" i="1" s="1"/>
  <c r="J2650" i="1"/>
  <c r="O2650" i="1"/>
  <c r="AR2650" i="1" s="1"/>
  <c r="Q2648" i="1"/>
  <c r="AS2648" i="1"/>
  <c r="Y4438" i="1"/>
  <c r="Z4437" i="1"/>
  <c r="AN3641" i="1"/>
  <c r="P3641" i="1"/>
  <c r="P5426" i="1"/>
  <c r="AN5426" i="1"/>
  <c r="Z2652" i="1"/>
  <c r="Y2653" i="1"/>
  <c r="P2450" i="1"/>
  <c r="AN2450" i="1"/>
  <c r="N4634" i="1"/>
  <c r="AQ4634" i="1" s="1"/>
  <c r="M4634" i="1"/>
  <c r="AP4634" i="1" s="1"/>
  <c r="J4634" i="1"/>
  <c r="O4634" i="1"/>
  <c r="AR4634" i="1" s="1"/>
  <c r="L4634" i="1"/>
  <c r="AO4634" i="1" s="1"/>
  <c r="A5221" i="1"/>
  <c r="AM5220" i="1"/>
  <c r="M2451" i="1"/>
  <c r="AP2451" i="1" s="1"/>
  <c r="O2451" i="1"/>
  <c r="AR2451" i="1" s="1"/>
  <c r="N2451" i="1"/>
  <c r="AQ2451" i="1" s="1"/>
  <c r="L2451" i="1"/>
  <c r="AO2451" i="1" s="1"/>
  <c r="J2451" i="1"/>
  <c r="M3642" i="1"/>
  <c r="AP3642" i="1" s="1"/>
  <c r="O3642" i="1"/>
  <c r="AR3642" i="1" s="1"/>
  <c r="N3642" i="1"/>
  <c r="AQ3642" i="1" s="1"/>
  <c r="L3642" i="1"/>
  <c r="AO3642" i="1" s="1"/>
  <c r="J3642" i="1"/>
  <c r="P4633" i="1"/>
  <c r="AN4633" i="1"/>
  <c r="Y5430" i="1"/>
  <c r="Z5429" i="1"/>
  <c r="AS5425" i="1"/>
  <c r="Q5425" i="1"/>
  <c r="P5625" i="1"/>
  <c r="AN5625" i="1"/>
  <c r="AS4632" i="1"/>
  <c r="Q4632" i="1"/>
  <c r="Y4637" i="1"/>
  <c r="Z4636" i="1"/>
  <c r="A4221" i="1"/>
  <c r="AM4220" i="1"/>
  <c r="AS2449" i="1"/>
  <c r="Q2449" i="1"/>
  <c r="Y5629" i="1"/>
  <c r="Z5628" i="1"/>
  <c r="P4434" i="1"/>
  <c r="AN4434" i="1"/>
  <c r="A3221" i="1"/>
  <c r="AM3220" i="1"/>
  <c r="A2221" i="1"/>
  <c r="AM2220" i="1"/>
  <c r="L3443" i="1"/>
  <c r="AO3443" i="1" s="1"/>
  <c r="J3443" i="1"/>
  <c r="N3443" i="1"/>
  <c r="AQ3443" i="1" s="1"/>
  <c r="M3443" i="1"/>
  <c r="AP3443" i="1" s="1"/>
  <c r="O3443" i="1"/>
  <c r="AR3443" i="1" s="1"/>
  <c r="N4435" i="1"/>
  <c r="AQ4435" i="1" s="1"/>
  <c r="M4435" i="1"/>
  <c r="AP4435" i="1" s="1"/>
  <c r="J4435" i="1"/>
  <c r="O4435" i="1"/>
  <c r="AR4435" i="1" s="1"/>
  <c r="L4435" i="1"/>
  <c r="AO4435" i="1" s="1"/>
  <c r="A1221" i="1"/>
  <c r="AM1220" i="1"/>
  <c r="AS3640" i="1"/>
  <c r="Q3640" i="1"/>
  <c r="Z3644" i="1"/>
  <c r="Y3645" i="1"/>
  <c r="Q3441" i="1"/>
  <c r="AS3441" i="1"/>
  <c r="K1659" i="1"/>
  <c r="I1659" i="1"/>
  <c r="Y1661" i="1"/>
  <c r="Z1660" i="1"/>
  <c r="AS1656" i="1"/>
  <c r="Q1656" i="1"/>
  <c r="AN1657" i="1"/>
  <c r="P1657" i="1"/>
  <c r="O1658" i="1"/>
  <c r="AR1658" i="1" s="1"/>
  <c r="N1658" i="1"/>
  <c r="AQ1658" i="1" s="1"/>
  <c r="M1658" i="1"/>
  <c r="AP1658" i="1" s="1"/>
  <c r="L1658" i="1"/>
  <c r="AO1658" i="1" s="1"/>
  <c r="J1658" i="1"/>
  <c r="AS663" i="1"/>
  <c r="AN665" i="1"/>
  <c r="Q663" i="1"/>
  <c r="K666" i="1"/>
  <c r="I666" i="1"/>
  <c r="J666" i="1" s="1"/>
  <c r="P664" i="1"/>
  <c r="Z667" i="1"/>
  <c r="Y668" i="1"/>
  <c r="N665" i="1"/>
  <c r="AQ665" i="1" s="1"/>
  <c r="L665" i="1"/>
  <c r="AO665" i="1" s="1"/>
  <c r="O665" i="1"/>
  <c r="AR665" i="1" s="1"/>
  <c r="M665" i="1"/>
  <c r="AP665" i="1" s="1"/>
  <c r="U2652" i="1"/>
  <c r="E2652" i="1"/>
  <c r="T2652" i="1"/>
  <c r="S2652" i="1"/>
  <c r="R2652" i="1"/>
  <c r="V2652" i="1"/>
  <c r="F2652" i="1"/>
  <c r="F4636" i="1"/>
  <c r="U4636" i="1"/>
  <c r="E4636" i="1"/>
  <c r="T4636" i="1"/>
  <c r="R4636" i="1"/>
  <c r="V4636" i="1"/>
  <c r="S4636" i="1"/>
  <c r="R5628" i="1"/>
  <c r="V5628" i="1"/>
  <c r="F5628" i="1"/>
  <c r="E5628" i="1"/>
  <c r="U5628" i="1"/>
  <c r="S5628" i="1"/>
  <c r="T5628" i="1"/>
  <c r="R3445" i="1"/>
  <c r="U3445" i="1"/>
  <c r="E3445" i="1"/>
  <c r="T3445" i="1"/>
  <c r="F3445" i="1"/>
  <c r="V3445" i="1"/>
  <c r="S3445" i="1"/>
  <c r="V3644" i="1"/>
  <c r="U3644" i="1"/>
  <c r="E3644" i="1"/>
  <c r="T3644" i="1"/>
  <c r="R3644" i="1"/>
  <c r="S3644" i="1"/>
  <c r="F3644" i="1"/>
  <c r="S4437" i="1"/>
  <c r="R4437" i="1"/>
  <c r="V4437" i="1"/>
  <c r="U4437" i="1"/>
  <c r="E4437" i="1"/>
  <c r="T4437" i="1"/>
  <c r="F4437" i="1"/>
  <c r="V5429" i="1"/>
  <c r="U5429" i="1"/>
  <c r="F5429" i="1"/>
  <c r="S5429" i="1"/>
  <c r="E5429" i="1"/>
  <c r="T5429" i="1"/>
  <c r="R5429" i="1"/>
  <c r="R1660" i="1"/>
  <c r="E1660" i="1"/>
  <c r="S1660" i="1"/>
  <c r="V1660" i="1"/>
  <c r="U1660" i="1"/>
  <c r="F1660" i="1"/>
  <c r="T1660" i="1"/>
  <c r="V667" i="1"/>
  <c r="U667" i="1"/>
  <c r="T667" i="1"/>
  <c r="S667" i="1"/>
  <c r="R667" i="1"/>
  <c r="F667" i="1"/>
  <c r="E667" i="1"/>
  <c r="B667" i="4" l="1"/>
  <c r="A298" i="1"/>
  <c r="AM297" i="1"/>
  <c r="K5429" i="1"/>
  <c r="I5429" i="1"/>
  <c r="I4437" i="1"/>
  <c r="K4437" i="1"/>
  <c r="I3644" i="1"/>
  <c r="K3644" i="1"/>
  <c r="K3445" i="1"/>
  <c r="I3445" i="1"/>
  <c r="K5628" i="1"/>
  <c r="I5628" i="1"/>
  <c r="K4636" i="1"/>
  <c r="I4636" i="1"/>
  <c r="I2652" i="1"/>
  <c r="K2652" i="1"/>
  <c r="A2222" i="1"/>
  <c r="AM2221" i="1"/>
  <c r="Z4637" i="1"/>
  <c r="Y4638" i="1"/>
  <c r="Z5629" i="1"/>
  <c r="Y5630" i="1"/>
  <c r="A3222" i="1"/>
  <c r="AM3221" i="1"/>
  <c r="AN2451" i="1"/>
  <c r="P2451" i="1"/>
  <c r="Q3641" i="1"/>
  <c r="AS3641" i="1"/>
  <c r="J5428" i="1"/>
  <c r="L5428" i="1"/>
  <c r="AO5428" i="1" s="1"/>
  <c r="N5428" i="1"/>
  <c r="AQ5428" i="1" s="1"/>
  <c r="O5428" i="1"/>
  <c r="AR5428" i="1" s="1"/>
  <c r="M5428" i="1"/>
  <c r="AP5428" i="1" s="1"/>
  <c r="Q2450" i="1"/>
  <c r="AS2450" i="1"/>
  <c r="AN5626" i="1"/>
  <c r="P5626" i="1"/>
  <c r="Q2649" i="1"/>
  <c r="AS2649" i="1"/>
  <c r="Z3645" i="1"/>
  <c r="Y3646" i="1"/>
  <c r="AN3443" i="1"/>
  <c r="P3443" i="1"/>
  <c r="AN2650" i="1"/>
  <c r="P2650" i="1"/>
  <c r="Y3447" i="1"/>
  <c r="Z3446" i="1"/>
  <c r="N2651" i="1"/>
  <c r="AQ2651" i="1" s="1"/>
  <c r="M2651" i="1"/>
  <c r="AP2651" i="1" s="1"/>
  <c r="L2651" i="1"/>
  <c r="AO2651" i="1" s="1"/>
  <c r="J2651" i="1"/>
  <c r="O2651" i="1"/>
  <c r="AR2651" i="1" s="1"/>
  <c r="A1222" i="1"/>
  <c r="AM1221" i="1"/>
  <c r="Q4633" i="1"/>
  <c r="AS4633" i="1"/>
  <c r="Q4434" i="1"/>
  <c r="AS4434" i="1"/>
  <c r="A4222" i="1"/>
  <c r="AM4221" i="1"/>
  <c r="AS5625" i="1"/>
  <c r="Q5625" i="1"/>
  <c r="P3642" i="1"/>
  <c r="AN3642" i="1"/>
  <c r="Z4438" i="1"/>
  <c r="Y4439" i="1"/>
  <c r="N3643" i="1"/>
  <c r="AQ3643" i="1" s="1"/>
  <c r="M3643" i="1"/>
  <c r="AP3643" i="1" s="1"/>
  <c r="L3643" i="1"/>
  <c r="AO3643" i="1" s="1"/>
  <c r="J3643" i="1"/>
  <c r="O3643" i="1"/>
  <c r="AR3643" i="1" s="1"/>
  <c r="AN4435" i="1"/>
  <c r="P4435" i="1"/>
  <c r="P4634" i="1"/>
  <c r="AN4634" i="1"/>
  <c r="Z2653" i="1"/>
  <c r="Y2654" i="1"/>
  <c r="Q3442" i="1"/>
  <c r="AS3442" i="1"/>
  <c r="AN5427" i="1"/>
  <c r="P5427" i="1"/>
  <c r="L4635" i="1"/>
  <c r="AO4635" i="1" s="1"/>
  <c r="O4635" i="1"/>
  <c r="AR4635" i="1" s="1"/>
  <c r="J4635" i="1"/>
  <c r="N4635" i="1"/>
  <c r="AQ4635" i="1" s="1"/>
  <c r="M4635" i="1"/>
  <c r="AP4635" i="1" s="1"/>
  <c r="O5627" i="1"/>
  <c r="AR5627" i="1" s="1"/>
  <c r="N5627" i="1"/>
  <c r="AQ5627" i="1" s="1"/>
  <c r="M5627" i="1"/>
  <c r="AP5627" i="1" s="1"/>
  <c r="L5627" i="1"/>
  <c r="AO5627" i="1" s="1"/>
  <c r="J5627" i="1"/>
  <c r="O4436" i="1"/>
  <c r="AR4436" i="1" s="1"/>
  <c r="M4436" i="1"/>
  <c r="AP4436" i="1" s="1"/>
  <c r="N4436" i="1"/>
  <c r="AQ4436" i="1" s="1"/>
  <c r="L4436" i="1"/>
  <c r="AO4436" i="1" s="1"/>
  <c r="J4436" i="1"/>
  <c r="Z5430" i="1"/>
  <c r="Y5431" i="1"/>
  <c r="A5222" i="1"/>
  <c r="AM5221" i="1"/>
  <c r="Q5426" i="1"/>
  <c r="AS5426" i="1"/>
  <c r="M3444" i="1"/>
  <c r="AP3444" i="1" s="1"/>
  <c r="L3444" i="1"/>
  <c r="AO3444" i="1" s="1"/>
  <c r="O3444" i="1"/>
  <c r="AR3444" i="1" s="1"/>
  <c r="N3444" i="1"/>
  <c r="AQ3444" i="1" s="1"/>
  <c r="J3444" i="1"/>
  <c r="I1660" i="1"/>
  <c r="K1660" i="1"/>
  <c r="AN1658" i="1"/>
  <c r="P1658" i="1"/>
  <c r="Z1661" i="1"/>
  <c r="Y1662" i="1"/>
  <c r="M1659" i="1"/>
  <c r="AP1659" i="1" s="1"/>
  <c r="L1659" i="1"/>
  <c r="AO1659" i="1" s="1"/>
  <c r="N1659" i="1"/>
  <c r="AQ1659" i="1" s="1"/>
  <c r="O1659" i="1"/>
  <c r="AR1659" i="1" s="1"/>
  <c r="J1659" i="1"/>
  <c r="AS1657" i="1"/>
  <c r="Q1657" i="1"/>
  <c r="AS664" i="1"/>
  <c r="AN666" i="1"/>
  <c r="Q664" i="1"/>
  <c r="K667" i="1"/>
  <c r="I667" i="1"/>
  <c r="J667" i="1" s="1"/>
  <c r="P665" i="1"/>
  <c r="Y669" i="1"/>
  <c r="Z668" i="1"/>
  <c r="N666" i="1"/>
  <c r="AQ666" i="1" s="1"/>
  <c r="M666" i="1"/>
  <c r="AP666" i="1" s="1"/>
  <c r="O666" i="1"/>
  <c r="AR666" i="1" s="1"/>
  <c r="L666" i="1"/>
  <c r="AO666" i="1" s="1"/>
  <c r="E4637" i="1"/>
  <c r="F4637" i="1"/>
  <c r="T4637" i="1"/>
  <c r="V4637" i="1"/>
  <c r="U4637" i="1"/>
  <c r="S4637" i="1"/>
  <c r="R4637" i="1"/>
  <c r="R5629" i="1"/>
  <c r="S5629" i="1"/>
  <c r="V5629" i="1"/>
  <c r="E5629" i="1"/>
  <c r="U5629" i="1"/>
  <c r="T5629" i="1"/>
  <c r="F5629" i="1"/>
  <c r="S3645" i="1"/>
  <c r="E3645" i="1"/>
  <c r="T3645" i="1"/>
  <c r="V3645" i="1"/>
  <c r="R3645" i="1"/>
  <c r="U3645" i="1"/>
  <c r="F3645" i="1"/>
  <c r="V3446" i="1"/>
  <c r="F3446" i="1"/>
  <c r="R3446" i="1"/>
  <c r="U3446" i="1"/>
  <c r="E3446" i="1"/>
  <c r="S3446" i="1"/>
  <c r="T3446" i="1"/>
  <c r="V5430" i="1"/>
  <c r="R5430" i="1"/>
  <c r="E5430" i="1"/>
  <c r="S5430" i="1"/>
  <c r="F5430" i="1"/>
  <c r="U5430" i="1"/>
  <c r="T5430" i="1"/>
  <c r="U2653" i="1"/>
  <c r="F2653" i="1"/>
  <c r="R2653" i="1"/>
  <c r="E2653" i="1"/>
  <c r="T2653" i="1"/>
  <c r="S2653" i="1"/>
  <c r="V2653" i="1"/>
  <c r="R4438" i="1"/>
  <c r="V4438" i="1"/>
  <c r="S4438" i="1"/>
  <c r="F4438" i="1"/>
  <c r="E4438" i="1"/>
  <c r="U4438" i="1"/>
  <c r="T4438" i="1"/>
  <c r="F1661" i="1"/>
  <c r="U1661" i="1"/>
  <c r="E1661" i="1"/>
  <c r="R1661" i="1"/>
  <c r="S1661" i="1"/>
  <c r="V1661" i="1"/>
  <c r="T1661" i="1"/>
  <c r="T668" i="1"/>
  <c r="R668" i="1"/>
  <c r="S668" i="1"/>
  <c r="V668" i="1"/>
  <c r="U668" i="1"/>
  <c r="F668" i="1"/>
  <c r="E668" i="1"/>
  <c r="B668" i="4" l="1"/>
  <c r="A299" i="1"/>
  <c r="AM298" i="1"/>
  <c r="K4438" i="1"/>
  <c r="I4438" i="1"/>
  <c r="K2653" i="1"/>
  <c r="I2653" i="1"/>
  <c r="K5430" i="1"/>
  <c r="I5430" i="1"/>
  <c r="K3446" i="1"/>
  <c r="I3446" i="1"/>
  <c r="K3645" i="1"/>
  <c r="I3645" i="1"/>
  <c r="I5629" i="1"/>
  <c r="K5629" i="1"/>
  <c r="K4637" i="1"/>
  <c r="I4637" i="1"/>
  <c r="P2651" i="1"/>
  <c r="AN2651" i="1"/>
  <c r="AS5626" i="1"/>
  <c r="Q5626" i="1"/>
  <c r="AN5428" i="1"/>
  <c r="P5428" i="1"/>
  <c r="A3223" i="1"/>
  <c r="AM3222" i="1"/>
  <c r="O3445" i="1"/>
  <c r="AR3445" i="1" s="1"/>
  <c r="J3445" i="1"/>
  <c r="N3445" i="1"/>
  <c r="AQ3445" i="1" s="1"/>
  <c r="M3445" i="1"/>
  <c r="AP3445" i="1" s="1"/>
  <c r="L3445" i="1"/>
  <c r="AO3445" i="1" s="1"/>
  <c r="A5223" i="1"/>
  <c r="AM5222" i="1"/>
  <c r="Y2655" i="1"/>
  <c r="Z2654" i="1"/>
  <c r="Q3443" i="1"/>
  <c r="AS3443" i="1"/>
  <c r="A2223" i="1"/>
  <c r="AM2222" i="1"/>
  <c r="P3444" i="1"/>
  <c r="AN3444" i="1"/>
  <c r="Y5432" i="1"/>
  <c r="Z5431" i="1"/>
  <c r="AN4635" i="1"/>
  <c r="P4635" i="1"/>
  <c r="AN3643" i="1"/>
  <c r="P3643" i="1"/>
  <c r="AS3642" i="1"/>
  <c r="Q3642" i="1"/>
  <c r="P5627" i="1"/>
  <c r="AN5627" i="1"/>
  <c r="Y3647" i="1"/>
  <c r="Z3646" i="1"/>
  <c r="Y5631" i="1"/>
  <c r="Z5630" i="1"/>
  <c r="N2652" i="1"/>
  <c r="AQ2652" i="1" s="1"/>
  <c r="M2652" i="1"/>
  <c r="AP2652" i="1" s="1"/>
  <c r="L2652" i="1"/>
  <c r="AO2652" i="1" s="1"/>
  <c r="O2652" i="1"/>
  <c r="AR2652" i="1" s="1"/>
  <c r="J2652" i="1"/>
  <c r="J3644" i="1"/>
  <c r="L3644" i="1"/>
  <c r="AO3644" i="1" s="1"/>
  <c r="O3644" i="1"/>
  <c r="AR3644" i="1" s="1"/>
  <c r="N3644" i="1"/>
  <c r="AQ3644" i="1" s="1"/>
  <c r="M3644" i="1"/>
  <c r="AP3644" i="1" s="1"/>
  <c r="L4636" i="1"/>
  <c r="AO4636" i="1" s="1"/>
  <c r="J4636" i="1"/>
  <c r="O4636" i="1"/>
  <c r="AR4636" i="1" s="1"/>
  <c r="N4636" i="1"/>
  <c r="AQ4636" i="1" s="1"/>
  <c r="M4636" i="1"/>
  <c r="AP4636" i="1" s="1"/>
  <c r="AS5427" i="1"/>
  <c r="Q5427" i="1"/>
  <c r="Q4634" i="1"/>
  <c r="AS4634" i="1"/>
  <c r="A1223" i="1"/>
  <c r="AM1222" i="1"/>
  <c r="Q2451" i="1"/>
  <c r="AS2451" i="1"/>
  <c r="Y4639" i="1"/>
  <c r="Z4638" i="1"/>
  <c r="L4437" i="1"/>
  <c r="AO4437" i="1" s="1"/>
  <c r="J4437" i="1"/>
  <c r="N4437" i="1"/>
  <c r="AQ4437" i="1" s="1"/>
  <c r="M4437" i="1"/>
  <c r="AP4437" i="1" s="1"/>
  <c r="O4437" i="1"/>
  <c r="AR4437" i="1" s="1"/>
  <c r="Y4440" i="1"/>
  <c r="Z4439" i="1"/>
  <c r="A4223" i="1"/>
  <c r="AM4222" i="1"/>
  <c r="Z3447" i="1"/>
  <c r="Y3448" i="1"/>
  <c r="M5628" i="1"/>
  <c r="AP5628" i="1" s="1"/>
  <c r="O5628" i="1"/>
  <c r="AR5628" i="1" s="1"/>
  <c r="N5628" i="1"/>
  <c r="AQ5628" i="1" s="1"/>
  <c r="L5628" i="1"/>
  <c r="AO5628" i="1" s="1"/>
  <c r="J5628" i="1"/>
  <c r="L5429" i="1"/>
  <c r="AO5429" i="1" s="1"/>
  <c r="M5429" i="1"/>
  <c r="AP5429" i="1" s="1"/>
  <c r="J5429" i="1"/>
  <c r="N5429" i="1"/>
  <c r="AQ5429" i="1" s="1"/>
  <c r="O5429" i="1"/>
  <c r="AR5429" i="1" s="1"/>
  <c r="AN4436" i="1"/>
  <c r="P4436" i="1"/>
  <c r="Q4435" i="1"/>
  <c r="AS4435" i="1"/>
  <c r="Q2650" i="1"/>
  <c r="AS2650" i="1"/>
  <c r="K1661" i="1"/>
  <c r="I1661" i="1"/>
  <c r="Z1662" i="1"/>
  <c r="Y1663" i="1"/>
  <c r="AN1659" i="1"/>
  <c r="P1659" i="1"/>
  <c r="Q1658" i="1"/>
  <c r="AS1658" i="1"/>
  <c r="J1660" i="1"/>
  <c r="L1660" i="1"/>
  <c r="AO1660" i="1" s="1"/>
  <c r="N1660" i="1"/>
  <c r="AQ1660" i="1" s="1"/>
  <c r="M1660" i="1"/>
  <c r="AP1660" i="1" s="1"/>
  <c r="O1660" i="1"/>
  <c r="AR1660" i="1" s="1"/>
  <c r="AS665" i="1"/>
  <c r="AN667" i="1"/>
  <c r="Q665" i="1"/>
  <c r="K668" i="1"/>
  <c r="I668" i="1"/>
  <c r="J668" i="1" s="1"/>
  <c r="P666" i="1"/>
  <c r="Z669" i="1"/>
  <c r="Y670" i="1"/>
  <c r="N667" i="1"/>
  <c r="AQ667" i="1" s="1"/>
  <c r="O667" i="1"/>
  <c r="AR667" i="1" s="1"/>
  <c r="M667" i="1"/>
  <c r="AP667" i="1" s="1"/>
  <c r="L667" i="1"/>
  <c r="AO667" i="1" s="1"/>
  <c r="F4638" i="1"/>
  <c r="E4638" i="1"/>
  <c r="T4638" i="1"/>
  <c r="U4638" i="1"/>
  <c r="V4638" i="1"/>
  <c r="R4638" i="1"/>
  <c r="S4638" i="1"/>
  <c r="V4439" i="1"/>
  <c r="R4439" i="1"/>
  <c r="T4439" i="1"/>
  <c r="U4439" i="1"/>
  <c r="F4439" i="1"/>
  <c r="E4439" i="1"/>
  <c r="S4439" i="1"/>
  <c r="S2654" i="1"/>
  <c r="R2654" i="1"/>
  <c r="F2654" i="1"/>
  <c r="E2654" i="1"/>
  <c r="T2654" i="1"/>
  <c r="U2654" i="1"/>
  <c r="V2654" i="1"/>
  <c r="F3646" i="1"/>
  <c r="T3646" i="1"/>
  <c r="U3646" i="1"/>
  <c r="E3646" i="1"/>
  <c r="S3646" i="1"/>
  <c r="R3646" i="1"/>
  <c r="V3646" i="1"/>
  <c r="U5431" i="1"/>
  <c r="S5431" i="1"/>
  <c r="R5431" i="1"/>
  <c r="V5431" i="1"/>
  <c r="F5431" i="1"/>
  <c r="E5431" i="1"/>
  <c r="T5431" i="1"/>
  <c r="R5630" i="1"/>
  <c r="U5630" i="1"/>
  <c r="V5630" i="1"/>
  <c r="S5630" i="1"/>
  <c r="T5630" i="1"/>
  <c r="E5630" i="1"/>
  <c r="F5630" i="1"/>
  <c r="T3447" i="1"/>
  <c r="E3447" i="1"/>
  <c r="F3447" i="1"/>
  <c r="V3447" i="1"/>
  <c r="R3447" i="1"/>
  <c r="S3447" i="1"/>
  <c r="U3447" i="1"/>
  <c r="U1662" i="1"/>
  <c r="S1662" i="1"/>
  <c r="R1662" i="1"/>
  <c r="E1662" i="1"/>
  <c r="V1662" i="1"/>
  <c r="T1662" i="1"/>
  <c r="F1662" i="1"/>
  <c r="U669" i="1"/>
  <c r="T669" i="1"/>
  <c r="V669" i="1"/>
  <c r="S669" i="1"/>
  <c r="R669" i="1"/>
  <c r="F669" i="1"/>
  <c r="E669" i="1"/>
  <c r="B669" i="4" l="1"/>
  <c r="A300" i="1"/>
  <c r="AM299" i="1"/>
  <c r="I3447" i="1"/>
  <c r="K3447" i="1"/>
  <c r="K5630" i="1"/>
  <c r="I5630" i="1"/>
  <c r="I5431" i="1"/>
  <c r="K5431" i="1"/>
  <c r="K3646" i="1"/>
  <c r="I3646" i="1"/>
  <c r="K2654" i="1"/>
  <c r="I2654" i="1"/>
  <c r="K4439" i="1"/>
  <c r="I4439" i="1"/>
  <c r="I4638" i="1"/>
  <c r="K4638" i="1"/>
  <c r="Q3643" i="1"/>
  <c r="AS3643" i="1"/>
  <c r="AS3444" i="1"/>
  <c r="Q3444" i="1"/>
  <c r="Z2655" i="1"/>
  <c r="Y2656" i="1"/>
  <c r="Q2651" i="1"/>
  <c r="AS2651" i="1"/>
  <c r="M3446" i="1"/>
  <c r="AP3446" i="1" s="1"/>
  <c r="L3446" i="1"/>
  <c r="AO3446" i="1" s="1"/>
  <c r="J3446" i="1"/>
  <c r="O3446" i="1"/>
  <c r="AR3446" i="1" s="1"/>
  <c r="N3446" i="1"/>
  <c r="AQ3446" i="1" s="1"/>
  <c r="Q4635" i="1"/>
  <c r="AS4635" i="1"/>
  <c r="A2224" i="1"/>
  <c r="AM2223" i="1"/>
  <c r="A5224" i="1"/>
  <c r="AM5223" i="1"/>
  <c r="A3224" i="1"/>
  <c r="AM3223" i="1"/>
  <c r="O4637" i="1"/>
  <c r="AR4637" i="1" s="1"/>
  <c r="M4637" i="1"/>
  <c r="AP4637" i="1" s="1"/>
  <c r="N4637" i="1"/>
  <c r="AQ4637" i="1" s="1"/>
  <c r="L4637" i="1"/>
  <c r="AO4637" i="1" s="1"/>
  <c r="J4637" i="1"/>
  <c r="O5430" i="1"/>
  <c r="AR5430" i="1" s="1"/>
  <c r="M5430" i="1"/>
  <c r="AP5430" i="1" s="1"/>
  <c r="L5430" i="1"/>
  <c r="AO5430" i="1" s="1"/>
  <c r="N5430" i="1"/>
  <c r="AQ5430" i="1" s="1"/>
  <c r="J5430" i="1"/>
  <c r="P5429" i="1"/>
  <c r="AN5429" i="1"/>
  <c r="Y3449" i="1"/>
  <c r="Z3448" i="1"/>
  <c r="Z4639" i="1"/>
  <c r="Y4640" i="1"/>
  <c r="AS5627" i="1"/>
  <c r="Q5627" i="1"/>
  <c r="AS5428" i="1"/>
  <c r="Q5428" i="1"/>
  <c r="P5628" i="1"/>
  <c r="AN5628" i="1"/>
  <c r="O2653" i="1"/>
  <c r="AR2653" i="1" s="1"/>
  <c r="N2653" i="1"/>
  <c r="AQ2653" i="1" s="1"/>
  <c r="M2653" i="1"/>
  <c r="AP2653" i="1" s="1"/>
  <c r="J2653" i="1"/>
  <c r="L2653" i="1"/>
  <c r="AO2653" i="1" s="1"/>
  <c r="AN4437" i="1"/>
  <c r="P4437" i="1"/>
  <c r="A1224" i="1"/>
  <c r="AM1223" i="1"/>
  <c r="P3644" i="1"/>
  <c r="AN3644" i="1"/>
  <c r="Z5631" i="1"/>
  <c r="Y5632" i="1"/>
  <c r="M5629" i="1"/>
  <c r="AP5629" i="1" s="1"/>
  <c r="L5629" i="1"/>
  <c r="AO5629" i="1" s="1"/>
  <c r="N5629" i="1"/>
  <c r="AQ5629" i="1" s="1"/>
  <c r="J5629" i="1"/>
  <c r="O5629" i="1"/>
  <c r="AR5629" i="1" s="1"/>
  <c r="Y4441" i="1"/>
  <c r="Z4440" i="1"/>
  <c r="AN4636" i="1"/>
  <c r="P4636" i="1"/>
  <c r="AN2652" i="1"/>
  <c r="P2652" i="1"/>
  <c r="Z5432" i="1"/>
  <c r="Y5433" i="1"/>
  <c r="AN3445" i="1"/>
  <c r="P3445" i="1"/>
  <c r="J3645" i="1"/>
  <c r="N3645" i="1"/>
  <c r="AQ3645" i="1" s="1"/>
  <c r="L3645" i="1"/>
  <c r="AO3645" i="1" s="1"/>
  <c r="M3645" i="1"/>
  <c r="AP3645" i="1" s="1"/>
  <c r="O3645" i="1"/>
  <c r="AR3645" i="1" s="1"/>
  <c r="N4438" i="1"/>
  <c r="AQ4438" i="1" s="1"/>
  <c r="L4438" i="1"/>
  <c r="AO4438" i="1" s="1"/>
  <c r="J4438" i="1"/>
  <c r="O4438" i="1"/>
  <c r="AR4438" i="1" s="1"/>
  <c r="M4438" i="1"/>
  <c r="AP4438" i="1" s="1"/>
  <c r="AS4436" i="1"/>
  <c r="Q4436" i="1"/>
  <c r="A4224" i="1"/>
  <c r="AM4223" i="1"/>
  <c r="Z3647" i="1"/>
  <c r="Y3648" i="1"/>
  <c r="K1662" i="1"/>
  <c r="I1662" i="1"/>
  <c r="AS1659" i="1"/>
  <c r="Q1659" i="1"/>
  <c r="Z1663" i="1"/>
  <c r="Y1664" i="1"/>
  <c r="AN1660" i="1"/>
  <c r="P1660" i="1"/>
  <c r="J1661" i="1"/>
  <c r="N1661" i="1"/>
  <c r="AQ1661" i="1" s="1"/>
  <c r="L1661" i="1"/>
  <c r="AO1661" i="1" s="1"/>
  <c r="O1661" i="1"/>
  <c r="AR1661" i="1" s="1"/>
  <c r="M1661" i="1"/>
  <c r="AP1661" i="1" s="1"/>
  <c r="AS666" i="1"/>
  <c r="AN668" i="1"/>
  <c r="Q666" i="1"/>
  <c r="K669" i="1"/>
  <c r="I669" i="1"/>
  <c r="J669" i="1" s="1"/>
  <c r="P667" i="1"/>
  <c r="Z670" i="1"/>
  <c r="Y671" i="1"/>
  <c r="O668" i="1"/>
  <c r="AR668" i="1" s="1"/>
  <c r="M668" i="1"/>
  <c r="AP668" i="1" s="1"/>
  <c r="L668" i="1"/>
  <c r="AO668" i="1" s="1"/>
  <c r="N668" i="1"/>
  <c r="AQ668" i="1" s="1"/>
  <c r="R3448" i="1"/>
  <c r="U3448" i="1"/>
  <c r="T3448" i="1"/>
  <c r="E3448" i="1"/>
  <c r="F3448" i="1"/>
  <c r="S3448" i="1"/>
  <c r="V3448" i="1"/>
  <c r="U3647" i="1"/>
  <c r="S3647" i="1"/>
  <c r="V3647" i="1"/>
  <c r="F3647" i="1"/>
  <c r="E3647" i="1"/>
  <c r="R3647" i="1"/>
  <c r="T3647" i="1"/>
  <c r="V4639" i="1"/>
  <c r="R4639" i="1"/>
  <c r="S4639" i="1"/>
  <c r="T4639" i="1"/>
  <c r="F4639" i="1"/>
  <c r="E4639" i="1"/>
  <c r="U4639" i="1"/>
  <c r="F5631" i="1"/>
  <c r="T5631" i="1"/>
  <c r="E5631" i="1"/>
  <c r="U5631" i="1"/>
  <c r="S5631" i="1"/>
  <c r="V5631" i="1"/>
  <c r="R5631" i="1"/>
  <c r="R2655" i="1"/>
  <c r="E2655" i="1"/>
  <c r="V2655" i="1"/>
  <c r="T2655" i="1"/>
  <c r="S2655" i="1"/>
  <c r="F2655" i="1"/>
  <c r="U2655" i="1"/>
  <c r="R5432" i="1"/>
  <c r="V5432" i="1"/>
  <c r="T5432" i="1"/>
  <c r="E5432" i="1"/>
  <c r="S5432" i="1"/>
  <c r="U5432" i="1"/>
  <c r="F5432" i="1"/>
  <c r="E4440" i="1"/>
  <c r="U4440" i="1"/>
  <c r="S4440" i="1"/>
  <c r="F4440" i="1"/>
  <c r="V4440" i="1"/>
  <c r="T4440" i="1"/>
  <c r="R4440" i="1"/>
  <c r="F1663" i="1"/>
  <c r="S1663" i="1"/>
  <c r="U1663" i="1"/>
  <c r="R1663" i="1"/>
  <c r="V1663" i="1"/>
  <c r="E1663" i="1"/>
  <c r="T1663" i="1"/>
  <c r="R670" i="1"/>
  <c r="U670" i="1"/>
  <c r="T670" i="1"/>
  <c r="S670" i="1"/>
  <c r="V670" i="1"/>
  <c r="F670" i="1"/>
  <c r="E670" i="1"/>
  <c r="B670" i="4" l="1"/>
  <c r="A301" i="1"/>
  <c r="AM300" i="1"/>
  <c r="I4440" i="1"/>
  <c r="K4440" i="1"/>
  <c r="I5432" i="1"/>
  <c r="K5432" i="1"/>
  <c r="I2655" i="1"/>
  <c r="K2655" i="1"/>
  <c r="K5631" i="1"/>
  <c r="I5631" i="1"/>
  <c r="I4639" i="1"/>
  <c r="K4639" i="1"/>
  <c r="I3647" i="1"/>
  <c r="K3647" i="1"/>
  <c r="K3448" i="1"/>
  <c r="I3448" i="1"/>
  <c r="Q4437" i="1"/>
  <c r="AS4437" i="1"/>
  <c r="Y2657" i="1"/>
  <c r="Z2656" i="1"/>
  <c r="O3646" i="1"/>
  <c r="AR3646" i="1" s="1"/>
  <c r="M3646" i="1"/>
  <c r="AP3646" i="1" s="1"/>
  <c r="N3646" i="1"/>
  <c r="AQ3646" i="1" s="1"/>
  <c r="L3646" i="1"/>
  <c r="AO3646" i="1" s="1"/>
  <c r="J3646" i="1"/>
  <c r="Q5429" i="1"/>
  <c r="AS5429" i="1"/>
  <c r="Z4640" i="1"/>
  <c r="Y4641" i="1"/>
  <c r="AN5430" i="1"/>
  <c r="P5430" i="1"/>
  <c r="A2225" i="1"/>
  <c r="AM2224" i="1"/>
  <c r="P3446" i="1"/>
  <c r="AN3446" i="1"/>
  <c r="Y5633" i="1"/>
  <c r="Z5632" i="1"/>
  <c r="AS2652" i="1"/>
  <c r="Q2652" i="1"/>
  <c r="P5629" i="1"/>
  <c r="AN5629" i="1"/>
  <c r="Z3648" i="1"/>
  <c r="Y3649" i="1"/>
  <c r="P3645" i="1"/>
  <c r="AN3645" i="1"/>
  <c r="J4638" i="1"/>
  <c r="M4638" i="1"/>
  <c r="AP4638" i="1" s="1"/>
  <c r="L4638" i="1"/>
  <c r="AO4638" i="1" s="1"/>
  <c r="O4638" i="1"/>
  <c r="AR4638" i="1" s="1"/>
  <c r="N4638" i="1"/>
  <c r="AQ4638" i="1" s="1"/>
  <c r="J5431" i="1"/>
  <c r="L5431" i="1"/>
  <c r="AO5431" i="1" s="1"/>
  <c r="O5431" i="1"/>
  <c r="AR5431" i="1" s="1"/>
  <c r="N5431" i="1"/>
  <c r="AQ5431" i="1" s="1"/>
  <c r="M5431" i="1"/>
  <c r="AP5431" i="1" s="1"/>
  <c r="P4438" i="1"/>
  <c r="AN4438" i="1"/>
  <c r="Q3445" i="1"/>
  <c r="AS3445" i="1"/>
  <c r="Q4636" i="1"/>
  <c r="AS4636" i="1"/>
  <c r="P2653" i="1"/>
  <c r="AN2653" i="1"/>
  <c r="Q5628" i="1"/>
  <c r="AS5628" i="1"/>
  <c r="N4439" i="1"/>
  <c r="AQ4439" i="1" s="1"/>
  <c r="M4439" i="1"/>
  <c r="AP4439" i="1" s="1"/>
  <c r="L4439" i="1"/>
  <c r="AO4439" i="1" s="1"/>
  <c r="J4439" i="1"/>
  <c r="O4439" i="1"/>
  <c r="AR4439" i="1" s="1"/>
  <c r="O5630" i="1"/>
  <c r="AR5630" i="1" s="1"/>
  <c r="L5630" i="1"/>
  <c r="AO5630" i="1" s="1"/>
  <c r="J5630" i="1"/>
  <c r="N5630" i="1"/>
  <c r="AQ5630" i="1" s="1"/>
  <c r="M5630" i="1"/>
  <c r="AP5630" i="1" s="1"/>
  <c r="AS3644" i="1"/>
  <c r="Q3644" i="1"/>
  <c r="A3225" i="1"/>
  <c r="AM3224" i="1"/>
  <c r="M2654" i="1"/>
  <c r="AP2654" i="1" s="1"/>
  <c r="J2654" i="1"/>
  <c r="L2654" i="1"/>
  <c r="AO2654" i="1" s="1"/>
  <c r="O2654" i="1"/>
  <c r="AR2654" i="1" s="1"/>
  <c r="N2654" i="1"/>
  <c r="AQ2654" i="1" s="1"/>
  <c r="A4225" i="1"/>
  <c r="AM4224" i="1"/>
  <c r="Z5433" i="1"/>
  <c r="Y5434" i="1"/>
  <c r="Z4441" i="1"/>
  <c r="Y4442" i="1"/>
  <c r="A1225" i="1"/>
  <c r="AM1224" i="1"/>
  <c r="Z3449" i="1"/>
  <c r="Y3450" i="1"/>
  <c r="AN4637" i="1"/>
  <c r="P4637" i="1"/>
  <c r="A5225" i="1"/>
  <c r="AM5224" i="1"/>
  <c r="M3447" i="1"/>
  <c r="AP3447" i="1" s="1"/>
  <c r="O3447" i="1"/>
  <c r="AR3447" i="1" s="1"/>
  <c r="J3447" i="1"/>
  <c r="N3447" i="1"/>
  <c r="AQ3447" i="1" s="1"/>
  <c r="L3447" i="1"/>
  <c r="AO3447" i="1" s="1"/>
  <c r="K1663" i="1"/>
  <c r="I1663" i="1"/>
  <c r="Y1665" i="1"/>
  <c r="Z1664" i="1"/>
  <c r="AN1661" i="1"/>
  <c r="P1661" i="1"/>
  <c r="N1662" i="1"/>
  <c r="AQ1662" i="1" s="1"/>
  <c r="L1662" i="1"/>
  <c r="AO1662" i="1" s="1"/>
  <c r="M1662" i="1"/>
  <c r="AP1662" i="1" s="1"/>
  <c r="J1662" i="1"/>
  <c r="O1662" i="1"/>
  <c r="AR1662" i="1" s="1"/>
  <c r="AS1660" i="1"/>
  <c r="Q1660" i="1"/>
  <c r="Q667" i="1"/>
  <c r="AN669" i="1"/>
  <c r="AS667" i="1"/>
  <c r="K670" i="1"/>
  <c r="I670" i="1"/>
  <c r="J670" i="1" s="1"/>
  <c r="P668" i="1"/>
  <c r="Y672" i="1"/>
  <c r="Z671" i="1"/>
  <c r="N669" i="1"/>
  <c r="AQ669" i="1" s="1"/>
  <c r="O669" i="1"/>
  <c r="AR669" i="1" s="1"/>
  <c r="M669" i="1"/>
  <c r="AP669" i="1" s="1"/>
  <c r="L669" i="1"/>
  <c r="AO669" i="1" s="1"/>
  <c r="U3449" i="1"/>
  <c r="R3449" i="1"/>
  <c r="T3449" i="1"/>
  <c r="V3449" i="1"/>
  <c r="F3449" i="1"/>
  <c r="S3449" i="1"/>
  <c r="E3449" i="1"/>
  <c r="V4640" i="1"/>
  <c r="R4640" i="1"/>
  <c r="S4640" i="1"/>
  <c r="E4640" i="1"/>
  <c r="F4640" i="1"/>
  <c r="U4640" i="1"/>
  <c r="T4640" i="1"/>
  <c r="R5433" i="1"/>
  <c r="V5433" i="1"/>
  <c r="F5433" i="1"/>
  <c r="E5433" i="1"/>
  <c r="T5433" i="1"/>
  <c r="S5433" i="1"/>
  <c r="U5433" i="1"/>
  <c r="R3648" i="1"/>
  <c r="E3648" i="1"/>
  <c r="V3648" i="1"/>
  <c r="F3648" i="1"/>
  <c r="U3648" i="1"/>
  <c r="T3648" i="1"/>
  <c r="S3648" i="1"/>
  <c r="R4441" i="1"/>
  <c r="U4441" i="1"/>
  <c r="E4441" i="1"/>
  <c r="T4441" i="1"/>
  <c r="S4441" i="1"/>
  <c r="V4441" i="1"/>
  <c r="F4441" i="1"/>
  <c r="R2656" i="1"/>
  <c r="U2656" i="1"/>
  <c r="T2656" i="1"/>
  <c r="F2656" i="1"/>
  <c r="E2656" i="1"/>
  <c r="V2656" i="1"/>
  <c r="S2656" i="1"/>
  <c r="T5632" i="1"/>
  <c r="S5632" i="1"/>
  <c r="F5632" i="1"/>
  <c r="U5632" i="1"/>
  <c r="R5632" i="1"/>
  <c r="E5632" i="1"/>
  <c r="V5632" i="1"/>
  <c r="R1664" i="1"/>
  <c r="V1664" i="1"/>
  <c r="U1664" i="1"/>
  <c r="E1664" i="1"/>
  <c r="S1664" i="1"/>
  <c r="F1664" i="1"/>
  <c r="T1664" i="1"/>
  <c r="U671" i="1"/>
  <c r="S671" i="1"/>
  <c r="R671" i="1"/>
  <c r="T671" i="1"/>
  <c r="V671" i="1"/>
  <c r="F671" i="1"/>
  <c r="E671" i="1"/>
  <c r="B671" i="4" l="1"/>
  <c r="A302" i="1"/>
  <c r="AM301" i="1"/>
  <c r="K5632" i="1"/>
  <c r="I5632" i="1"/>
  <c r="I2656" i="1"/>
  <c r="K2656" i="1"/>
  <c r="I4441" i="1"/>
  <c r="K4441" i="1"/>
  <c r="K3648" i="1"/>
  <c r="I3648" i="1"/>
  <c r="K5433" i="1"/>
  <c r="I5433" i="1"/>
  <c r="K4640" i="1"/>
  <c r="I4640" i="1"/>
  <c r="I3449" i="1"/>
  <c r="K3449" i="1"/>
  <c r="Z4442" i="1"/>
  <c r="Y4443" i="1"/>
  <c r="P5630" i="1"/>
  <c r="AN5630" i="1"/>
  <c r="P5431" i="1"/>
  <c r="AN5431" i="1"/>
  <c r="AS3645" i="1"/>
  <c r="Q3645" i="1"/>
  <c r="Q5430" i="1"/>
  <c r="AS5430" i="1"/>
  <c r="L5631" i="1"/>
  <c r="AO5631" i="1" s="1"/>
  <c r="N5631" i="1"/>
  <c r="AQ5631" i="1" s="1"/>
  <c r="J5631" i="1"/>
  <c r="O5631" i="1"/>
  <c r="AR5631" i="1" s="1"/>
  <c r="M5631" i="1"/>
  <c r="AP5631" i="1" s="1"/>
  <c r="A5226" i="1"/>
  <c r="AM5225" i="1"/>
  <c r="A1226" i="1"/>
  <c r="AM1225" i="1"/>
  <c r="Y3650" i="1"/>
  <c r="Z3649" i="1"/>
  <c r="Q4637" i="1"/>
  <c r="AS4637" i="1"/>
  <c r="A3226" i="1"/>
  <c r="AM3225" i="1"/>
  <c r="Y5634" i="1"/>
  <c r="Z5633" i="1"/>
  <c r="Y2658" i="1"/>
  <c r="Z2657" i="1"/>
  <c r="N3448" i="1"/>
  <c r="AQ3448" i="1" s="1"/>
  <c r="L3448" i="1"/>
  <c r="AO3448" i="1" s="1"/>
  <c r="O3448" i="1"/>
  <c r="AR3448" i="1" s="1"/>
  <c r="J3448" i="1"/>
  <c r="M3448" i="1"/>
  <c r="AP3448" i="1" s="1"/>
  <c r="AN3447" i="1"/>
  <c r="P3447" i="1"/>
  <c r="Y5435" i="1"/>
  <c r="Z5434" i="1"/>
  <c r="AN2654" i="1"/>
  <c r="P2654" i="1"/>
  <c r="AS4438" i="1"/>
  <c r="Q4438" i="1"/>
  <c r="Y4642" i="1"/>
  <c r="Z4641" i="1"/>
  <c r="P3646" i="1"/>
  <c r="AN3646" i="1"/>
  <c r="O2655" i="1"/>
  <c r="AR2655" i="1" s="1"/>
  <c r="N2655" i="1"/>
  <c r="AQ2655" i="1" s="1"/>
  <c r="L2655" i="1"/>
  <c r="AO2655" i="1" s="1"/>
  <c r="M2655" i="1"/>
  <c r="AP2655" i="1" s="1"/>
  <c r="J2655" i="1"/>
  <c r="Y3451" i="1"/>
  <c r="Z3450" i="1"/>
  <c r="AN4439" i="1"/>
  <c r="P4439" i="1"/>
  <c r="AS2653" i="1"/>
  <c r="Q2653" i="1"/>
  <c r="P4638" i="1"/>
  <c r="AN4638" i="1"/>
  <c r="Q5629" i="1"/>
  <c r="AS5629" i="1"/>
  <c r="Q3446" i="1"/>
  <c r="AS3446" i="1"/>
  <c r="N3647" i="1"/>
  <c r="AQ3647" i="1" s="1"/>
  <c r="M3647" i="1"/>
  <c r="AP3647" i="1" s="1"/>
  <c r="L3647" i="1"/>
  <c r="AO3647" i="1" s="1"/>
  <c r="J3647" i="1"/>
  <c r="O3647" i="1"/>
  <c r="AR3647" i="1" s="1"/>
  <c r="N5432" i="1"/>
  <c r="AQ5432" i="1" s="1"/>
  <c r="J5432" i="1"/>
  <c r="O5432" i="1"/>
  <c r="AR5432" i="1" s="1"/>
  <c r="M5432" i="1"/>
  <c r="AP5432" i="1" s="1"/>
  <c r="L5432" i="1"/>
  <c r="AO5432" i="1" s="1"/>
  <c r="A4226" i="1"/>
  <c r="AM4225" i="1"/>
  <c r="A2226" i="1"/>
  <c r="AM2225" i="1"/>
  <c r="O4639" i="1"/>
  <c r="AR4639" i="1" s="1"/>
  <c r="J4639" i="1"/>
  <c r="N4639" i="1"/>
  <c r="AQ4639" i="1" s="1"/>
  <c r="M4639" i="1"/>
  <c r="AP4639" i="1" s="1"/>
  <c r="L4639" i="1"/>
  <c r="AO4639" i="1" s="1"/>
  <c r="N4440" i="1"/>
  <c r="AQ4440" i="1" s="1"/>
  <c r="L4440" i="1"/>
  <c r="AO4440" i="1" s="1"/>
  <c r="O4440" i="1"/>
  <c r="AR4440" i="1" s="1"/>
  <c r="M4440" i="1"/>
  <c r="AP4440" i="1" s="1"/>
  <c r="J4440" i="1"/>
  <c r="K1664" i="1"/>
  <c r="I1664" i="1"/>
  <c r="Q1661" i="1"/>
  <c r="AS1661" i="1"/>
  <c r="AN1662" i="1"/>
  <c r="P1662" i="1"/>
  <c r="Z1665" i="1"/>
  <c r="Y1666" i="1"/>
  <c r="O1663" i="1"/>
  <c r="AR1663" i="1" s="1"/>
  <c r="N1663" i="1"/>
  <c r="AQ1663" i="1" s="1"/>
  <c r="M1663" i="1"/>
  <c r="AP1663" i="1" s="1"/>
  <c r="L1663" i="1"/>
  <c r="AO1663" i="1" s="1"/>
  <c r="J1663" i="1"/>
  <c r="AS668" i="1"/>
  <c r="AN670" i="1"/>
  <c r="K671" i="1"/>
  <c r="I671" i="1"/>
  <c r="J671" i="1" s="1"/>
  <c r="Q668" i="1"/>
  <c r="P669" i="1"/>
  <c r="Y673" i="1"/>
  <c r="Z672" i="1"/>
  <c r="N670" i="1"/>
  <c r="AQ670" i="1" s="1"/>
  <c r="M670" i="1"/>
  <c r="AP670" i="1" s="1"/>
  <c r="O670" i="1"/>
  <c r="AR670" i="1" s="1"/>
  <c r="L670" i="1"/>
  <c r="AO670" i="1" s="1"/>
  <c r="V5434" i="1"/>
  <c r="U5434" i="1"/>
  <c r="S5434" i="1"/>
  <c r="T5434" i="1"/>
  <c r="F5434" i="1"/>
  <c r="E5434" i="1"/>
  <c r="R5434" i="1"/>
  <c r="S2657" i="1"/>
  <c r="R2657" i="1"/>
  <c r="T2657" i="1"/>
  <c r="E2657" i="1"/>
  <c r="U2657" i="1"/>
  <c r="V2657" i="1"/>
  <c r="F2657" i="1"/>
  <c r="V4641" i="1"/>
  <c r="F4641" i="1"/>
  <c r="U4641" i="1"/>
  <c r="E4641" i="1"/>
  <c r="S4641" i="1"/>
  <c r="T4641" i="1"/>
  <c r="R4641" i="1"/>
  <c r="V3450" i="1"/>
  <c r="U3450" i="1"/>
  <c r="S3450" i="1"/>
  <c r="E3450" i="1"/>
  <c r="R3450" i="1"/>
  <c r="F3450" i="1"/>
  <c r="T3450" i="1"/>
  <c r="S4442" i="1"/>
  <c r="R4442" i="1"/>
  <c r="V4442" i="1"/>
  <c r="F4442" i="1"/>
  <c r="U4442" i="1"/>
  <c r="T4442" i="1"/>
  <c r="E4442" i="1"/>
  <c r="T5633" i="1"/>
  <c r="S5633" i="1"/>
  <c r="R5633" i="1"/>
  <c r="V5633" i="1"/>
  <c r="F5633" i="1"/>
  <c r="U5633" i="1"/>
  <c r="E5633" i="1"/>
  <c r="V3649" i="1"/>
  <c r="R3649" i="1"/>
  <c r="U3649" i="1"/>
  <c r="F3649" i="1"/>
  <c r="T3649" i="1"/>
  <c r="E3649" i="1"/>
  <c r="S3649" i="1"/>
  <c r="U1665" i="1"/>
  <c r="R1665" i="1"/>
  <c r="S1665" i="1"/>
  <c r="V1665" i="1"/>
  <c r="F1665" i="1"/>
  <c r="T1665" i="1"/>
  <c r="E1665" i="1"/>
  <c r="V672" i="1"/>
  <c r="U672" i="1"/>
  <c r="T672" i="1"/>
  <c r="S672" i="1"/>
  <c r="R672" i="1"/>
  <c r="F672" i="1"/>
  <c r="E672" i="1"/>
  <c r="B672" i="4" l="1"/>
  <c r="A303" i="1"/>
  <c r="AM302" i="1"/>
  <c r="I3649" i="1"/>
  <c r="K3649" i="1"/>
  <c r="I5633" i="1"/>
  <c r="K5633" i="1"/>
  <c r="K4442" i="1"/>
  <c r="I4442" i="1"/>
  <c r="K3450" i="1"/>
  <c r="I3450" i="1"/>
  <c r="K4641" i="1"/>
  <c r="I4641" i="1"/>
  <c r="I2657" i="1"/>
  <c r="K2657" i="1"/>
  <c r="K5434" i="1"/>
  <c r="I5434" i="1"/>
  <c r="AN4639" i="1"/>
  <c r="P4639" i="1"/>
  <c r="A4227" i="1"/>
  <c r="AM4226" i="1"/>
  <c r="Q3646" i="1"/>
  <c r="AS3646" i="1"/>
  <c r="Q4439" i="1"/>
  <c r="AS4439" i="1"/>
  <c r="A2227" i="1"/>
  <c r="AM2226" i="1"/>
  <c r="AN5432" i="1"/>
  <c r="P5432" i="1"/>
  <c r="Q2654" i="1"/>
  <c r="AS2654" i="1"/>
  <c r="AN3448" i="1"/>
  <c r="P3448" i="1"/>
  <c r="Y3651" i="1"/>
  <c r="Z3650" i="1"/>
  <c r="L3648" i="1"/>
  <c r="AO3648" i="1" s="1"/>
  <c r="J3648" i="1"/>
  <c r="O3648" i="1"/>
  <c r="AR3648" i="1" s="1"/>
  <c r="M3648" i="1"/>
  <c r="AP3648" i="1" s="1"/>
  <c r="N3648" i="1"/>
  <c r="AQ3648" i="1" s="1"/>
  <c r="Z5634" i="1"/>
  <c r="Y5635" i="1"/>
  <c r="AN5631" i="1"/>
  <c r="P5631" i="1"/>
  <c r="AN3647" i="1"/>
  <c r="P3647" i="1"/>
  <c r="Y5436" i="1"/>
  <c r="Z5435" i="1"/>
  <c r="A3227" i="1"/>
  <c r="AM3226" i="1"/>
  <c r="L3449" i="1"/>
  <c r="AO3449" i="1" s="1"/>
  <c r="J3449" i="1"/>
  <c r="O3449" i="1"/>
  <c r="AR3449" i="1" s="1"/>
  <c r="M3449" i="1"/>
  <c r="AP3449" i="1" s="1"/>
  <c r="N3449" i="1"/>
  <c r="AQ3449" i="1" s="1"/>
  <c r="M4441" i="1"/>
  <c r="AP4441" i="1" s="1"/>
  <c r="J4441" i="1"/>
  <c r="O4441" i="1"/>
  <c r="AR4441" i="1" s="1"/>
  <c r="N4441" i="1"/>
  <c r="AQ4441" i="1" s="1"/>
  <c r="L4441" i="1"/>
  <c r="AO4441" i="1" s="1"/>
  <c r="AS4638" i="1"/>
  <c r="Q4638" i="1"/>
  <c r="AN2655" i="1"/>
  <c r="P2655" i="1"/>
  <c r="A1227" i="1"/>
  <c r="AM1226" i="1"/>
  <c r="Q5431" i="1"/>
  <c r="AS5431" i="1"/>
  <c r="M4640" i="1"/>
  <c r="AP4640" i="1" s="1"/>
  <c r="L4640" i="1"/>
  <c r="AO4640" i="1" s="1"/>
  <c r="J4640" i="1"/>
  <c r="N4640" i="1"/>
  <c r="AQ4640" i="1" s="1"/>
  <c r="O4640" i="1"/>
  <c r="AR4640" i="1" s="1"/>
  <c r="Y4643" i="1"/>
  <c r="Z4642" i="1"/>
  <c r="Q3447" i="1"/>
  <c r="AS3447" i="1"/>
  <c r="Z2658" i="1"/>
  <c r="Y2659" i="1"/>
  <c r="N2656" i="1"/>
  <c r="AQ2656" i="1" s="1"/>
  <c r="M2656" i="1"/>
  <c r="AP2656" i="1" s="1"/>
  <c r="L2656" i="1"/>
  <c r="AO2656" i="1" s="1"/>
  <c r="J2656" i="1"/>
  <c r="O2656" i="1"/>
  <c r="AR2656" i="1" s="1"/>
  <c r="A5227" i="1"/>
  <c r="AM5226" i="1"/>
  <c r="Q5630" i="1"/>
  <c r="AS5630" i="1"/>
  <c r="O5433" i="1"/>
  <c r="AR5433" i="1" s="1"/>
  <c r="N5433" i="1"/>
  <c r="AQ5433" i="1" s="1"/>
  <c r="M5433" i="1"/>
  <c r="AP5433" i="1" s="1"/>
  <c r="J5433" i="1"/>
  <c r="L5433" i="1"/>
  <c r="AO5433" i="1" s="1"/>
  <c r="L5632" i="1"/>
  <c r="AO5632" i="1" s="1"/>
  <c r="N5632" i="1"/>
  <c r="AQ5632" i="1" s="1"/>
  <c r="J5632" i="1"/>
  <c r="O5632" i="1"/>
  <c r="AR5632" i="1" s="1"/>
  <c r="M5632" i="1"/>
  <c r="AP5632" i="1" s="1"/>
  <c r="AN4440" i="1"/>
  <c r="P4440" i="1"/>
  <c r="Z3451" i="1"/>
  <c r="Y4444" i="1"/>
  <c r="Z4443" i="1"/>
  <c r="K1665" i="1"/>
  <c r="I1665" i="1"/>
  <c r="Y1667" i="1"/>
  <c r="Z1666" i="1"/>
  <c r="AN1663" i="1"/>
  <c r="P1663" i="1"/>
  <c r="Q1662" i="1"/>
  <c r="AS1662" i="1"/>
  <c r="O1664" i="1"/>
  <c r="AR1664" i="1" s="1"/>
  <c r="M1664" i="1"/>
  <c r="AP1664" i="1" s="1"/>
  <c r="N1664" i="1"/>
  <c r="AQ1664" i="1" s="1"/>
  <c r="J1664" i="1"/>
  <c r="L1664" i="1"/>
  <c r="AO1664" i="1" s="1"/>
  <c r="AS669" i="1"/>
  <c r="AN671" i="1"/>
  <c r="Q669" i="1"/>
  <c r="K672" i="1"/>
  <c r="I672" i="1"/>
  <c r="J672" i="1" s="1"/>
  <c r="P670" i="1"/>
  <c r="Z673" i="1"/>
  <c r="Y674" i="1"/>
  <c r="N671" i="1"/>
  <c r="AQ671" i="1" s="1"/>
  <c r="L671" i="1"/>
  <c r="AO671" i="1" s="1"/>
  <c r="O671" i="1"/>
  <c r="AR671" i="1" s="1"/>
  <c r="M671" i="1"/>
  <c r="AP671" i="1" s="1"/>
  <c r="S3650" i="1"/>
  <c r="V3650" i="1"/>
  <c r="R3650" i="1"/>
  <c r="F3650" i="1"/>
  <c r="T3650" i="1"/>
  <c r="E3650" i="1"/>
  <c r="U3650" i="1"/>
  <c r="F5634" i="1"/>
  <c r="U5634" i="1"/>
  <c r="E5634" i="1"/>
  <c r="T5634" i="1"/>
  <c r="S5634" i="1"/>
  <c r="V5634" i="1"/>
  <c r="R5634" i="1"/>
  <c r="U5435" i="1"/>
  <c r="E5435" i="1"/>
  <c r="T5435" i="1"/>
  <c r="R5435" i="1"/>
  <c r="F5435" i="1"/>
  <c r="V5435" i="1"/>
  <c r="S5435" i="1"/>
  <c r="T2658" i="1"/>
  <c r="V2658" i="1"/>
  <c r="E2658" i="1"/>
  <c r="U2658" i="1"/>
  <c r="R2658" i="1"/>
  <c r="F2658" i="1"/>
  <c r="S2658" i="1"/>
  <c r="T4443" i="1"/>
  <c r="V4443" i="1"/>
  <c r="R4443" i="1"/>
  <c r="U4443" i="1"/>
  <c r="F4443" i="1"/>
  <c r="S4443" i="1"/>
  <c r="E4443" i="1"/>
  <c r="U3451" i="1"/>
  <c r="V3451" i="1"/>
  <c r="R3451" i="1"/>
  <c r="E3451" i="1"/>
  <c r="S3451" i="1"/>
  <c r="T3451" i="1"/>
  <c r="F3451" i="1"/>
  <c r="F4642" i="1"/>
  <c r="T4642" i="1"/>
  <c r="E4642" i="1"/>
  <c r="V4642" i="1"/>
  <c r="U4642" i="1"/>
  <c r="S4642" i="1"/>
  <c r="R4642" i="1"/>
  <c r="R1666" i="1"/>
  <c r="V1666" i="1"/>
  <c r="E1666" i="1"/>
  <c r="T1666" i="1"/>
  <c r="F1666" i="1"/>
  <c r="S1666" i="1"/>
  <c r="U1666" i="1"/>
  <c r="S673" i="1"/>
  <c r="T673" i="1"/>
  <c r="R673" i="1"/>
  <c r="V673" i="1"/>
  <c r="U673" i="1"/>
  <c r="F673" i="1"/>
  <c r="E673" i="1"/>
  <c r="B673" i="4" l="1"/>
  <c r="A304" i="1"/>
  <c r="AM303" i="1"/>
  <c r="I4642" i="1"/>
  <c r="K4642" i="1"/>
  <c r="K3451" i="1"/>
  <c r="I3451" i="1"/>
  <c r="K4443" i="1"/>
  <c r="I4443" i="1"/>
  <c r="I2658" i="1"/>
  <c r="K2658" i="1"/>
  <c r="K5435" i="1"/>
  <c r="I5435" i="1"/>
  <c r="K5634" i="1"/>
  <c r="I5634" i="1"/>
  <c r="K3650" i="1"/>
  <c r="I3650" i="1"/>
  <c r="P3449" i="1"/>
  <c r="AN3449" i="1"/>
  <c r="Q3647" i="1"/>
  <c r="AS3647" i="1"/>
  <c r="Y3652" i="1"/>
  <c r="Z3651" i="1"/>
  <c r="A2228" i="1"/>
  <c r="AM2227" i="1"/>
  <c r="Q4639" i="1"/>
  <c r="AS4639" i="1"/>
  <c r="M3450" i="1"/>
  <c r="AP3450" i="1" s="1"/>
  <c r="J3450" i="1"/>
  <c r="N3450" i="1"/>
  <c r="AQ3450" i="1" s="1"/>
  <c r="O3450" i="1"/>
  <c r="AR3450" i="1" s="1"/>
  <c r="L3450" i="1"/>
  <c r="AO3450" i="1" s="1"/>
  <c r="AS4440" i="1"/>
  <c r="Q4440" i="1"/>
  <c r="P5433" i="1"/>
  <c r="AN5433" i="1"/>
  <c r="A5228" i="1"/>
  <c r="AM5227" i="1"/>
  <c r="AN2656" i="1"/>
  <c r="P2656" i="1"/>
  <c r="Z4444" i="1"/>
  <c r="Y4445" i="1"/>
  <c r="AN5632" i="1"/>
  <c r="P5632" i="1"/>
  <c r="Z4643" i="1"/>
  <c r="Y4644" i="1"/>
  <c r="Q3448" i="1"/>
  <c r="AS3448" i="1"/>
  <c r="Q5631" i="1"/>
  <c r="AS5631" i="1"/>
  <c r="L5434" i="1"/>
  <c r="AO5434" i="1" s="1"/>
  <c r="O5434" i="1"/>
  <c r="AR5434" i="1" s="1"/>
  <c r="J5434" i="1"/>
  <c r="N5434" i="1"/>
  <c r="AQ5434" i="1" s="1"/>
  <c r="M5434" i="1"/>
  <c r="AP5434" i="1" s="1"/>
  <c r="O4442" i="1"/>
  <c r="AR4442" i="1" s="1"/>
  <c r="M4442" i="1"/>
  <c r="AP4442" i="1" s="1"/>
  <c r="L4442" i="1"/>
  <c r="AO4442" i="1" s="1"/>
  <c r="J4442" i="1"/>
  <c r="N4442" i="1"/>
  <c r="AQ4442" i="1" s="1"/>
  <c r="Y2660" i="1"/>
  <c r="Z2659" i="1"/>
  <c r="A1228" i="1"/>
  <c r="AM1227" i="1"/>
  <c r="P4441" i="1"/>
  <c r="AN4441" i="1"/>
  <c r="Q2655" i="1"/>
  <c r="AS2655" i="1"/>
  <c r="A3228" i="1"/>
  <c r="AM3227" i="1"/>
  <c r="AN3648" i="1"/>
  <c r="P3648" i="1"/>
  <c r="P4640" i="1"/>
  <c r="AN4640" i="1"/>
  <c r="Y5636" i="1"/>
  <c r="Z5635" i="1"/>
  <c r="Q5432" i="1"/>
  <c r="AS5432" i="1"/>
  <c r="J2657" i="1"/>
  <c r="M2657" i="1"/>
  <c r="AP2657" i="1" s="1"/>
  <c r="O2657" i="1"/>
  <c r="AR2657" i="1" s="1"/>
  <c r="N2657" i="1"/>
  <c r="AQ2657" i="1" s="1"/>
  <c r="L2657" i="1"/>
  <c r="AO2657" i="1" s="1"/>
  <c r="N5633" i="1"/>
  <c r="AQ5633" i="1" s="1"/>
  <c r="M5633" i="1"/>
  <c r="AP5633" i="1" s="1"/>
  <c r="L5633" i="1"/>
  <c r="AO5633" i="1" s="1"/>
  <c r="J5633" i="1"/>
  <c r="O5633" i="1"/>
  <c r="AR5633" i="1" s="1"/>
  <c r="N4641" i="1"/>
  <c r="AQ4641" i="1" s="1"/>
  <c r="L4641" i="1"/>
  <c r="AO4641" i="1" s="1"/>
  <c r="J4641" i="1"/>
  <c r="M4641" i="1"/>
  <c r="AP4641" i="1" s="1"/>
  <c r="O4641" i="1"/>
  <c r="AR4641" i="1" s="1"/>
  <c r="Y5437" i="1"/>
  <c r="Z5436" i="1"/>
  <c r="A4228" i="1"/>
  <c r="AM4227" i="1"/>
  <c r="M3649" i="1"/>
  <c r="AP3649" i="1" s="1"/>
  <c r="O3649" i="1"/>
  <c r="AR3649" i="1" s="1"/>
  <c r="N3649" i="1"/>
  <c r="AQ3649" i="1" s="1"/>
  <c r="L3649" i="1"/>
  <c r="AO3649" i="1" s="1"/>
  <c r="J3649" i="1"/>
  <c r="K1666" i="1"/>
  <c r="I1666" i="1"/>
  <c r="AS1663" i="1"/>
  <c r="Q1663" i="1"/>
  <c r="AN1664" i="1"/>
  <c r="P1664" i="1"/>
  <c r="Z1667" i="1"/>
  <c r="Y1668" i="1"/>
  <c r="J1665" i="1"/>
  <c r="N1665" i="1"/>
  <c r="AQ1665" i="1" s="1"/>
  <c r="L1665" i="1"/>
  <c r="AO1665" i="1" s="1"/>
  <c r="O1665" i="1"/>
  <c r="AR1665" i="1" s="1"/>
  <c r="M1665" i="1"/>
  <c r="AP1665" i="1" s="1"/>
  <c r="Q670" i="1"/>
  <c r="AN672" i="1"/>
  <c r="K673" i="1"/>
  <c r="I673" i="1"/>
  <c r="J673" i="1" s="1"/>
  <c r="AS670" i="1"/>
  <c r="P671" i="1"/>
  <c r="Z674" i="1"/>
  <c r="Y675" i="1"/>
  <c r="O672" i="1"/>
  <c r="AR672" i="1" s="1"/>
  <c r="L672" i="1"/>
  <c r="AO672" i="1" s="1"/>
  <c r="N672" i="1"/>
  <c r="AQ672" i="1" s="1"/>
  <c r="M672" i="1"/>
  <c r="AP672" i="1" s="1"/>
  <c r="V5635" i="1"/>
  <c r="T5635" i="1"/>
  <c r="R5635" i="1"/>
  <c r="F5635" i="1"/>
  <c r="E5635" i="1"/>
  <c r="U5635" i="1"/>
  <c r="S5635" i="1"/>
  <c r="E5436" i="1"/>
  <c r="R5436" i="1"/>
  <c r="V5436" i="1"/>
  <c r="F5436" i="1"/>
  <c r="U5436" i="1"/>
  <c r="T5436" i="1"/>
  <c r="S5436" i="1"/>
  <c r="E2659" i="1"/>
  <c r="V2659" i="1"/>
  <c r="T2659" i="1"/>
  <c r="U2659" i="1"/>
  <c r="F2659" i="1"/>
  <c r="S2659" i="1"/>
  <c r="R2659" i="1"/>
  <c r="V4444" i="1"/>
  <c r="F4444" i="1"/>
  <c r="U4444" i="1"/>
  <c r="E4444" i="1"/>
  <c r="R4444" i="1"/>
  <c r="T4444" i="1"/>
  <c r="S4444" i="1"/>
  <c r="S4643" i="1"/>
  <c r="R4643" i="1"/>
  <c r="E4643" i="1"/>
  <c r="U4643" i="1"/>
  <c r="F4643" i="1"/>
  <c r="T4643" i="1"/>
  <c r="V4643" i="1"/>
  <c r="R3651" i="1"/>
  <c r="F3651" i="1"/>
  <c r="E3651" i="1"/>
  <c r="V3651" i="1"/>
  <c r="U3651" i="1"/>
  <c r="S3651" i="1"/>
  <c r="T3651" i="1"/>
  <c r="R1667" i="1"/>
  <c r="V1667" i="1"/>
  <c r="F1667" i="1"/>
  <c r="S1667" i="1"/>
  <c r="T1667" i="1"/>
  <c r="E1667" i="1"/>
  <c r="U1667" i="1"/>
  <c r="V674" i="1"/>
  <c r="T674" i="1"/>
  <c r="S674" i="1"/>
  <c r="U674" i="1"/>
  <c r="R674" i="1"/>
  <c r="F674" i="1"/>
  <c r="E674" i="1"/>
  <c r="B674" i="4" l="1"/>
  <c r="A305" i="1"/>
  <c r="AM304" i="1"/>
  <c r="K3651" i="1"/>
  <c r="I3651" i="1"/>
  <c r="I4643" i="1"/>
  <c r="K4643" i="1"/>
  <c r="K4444" i="1"/>
  <c r="I4444" i="1"/>
  <c r="K2659" i="1"/>
  <c r="I2659" i="1"/>
  <c r="I5436" i="1"/>
  <c r="K5436" i="1"/>
  <c r="K5635" i="1"/>
  <c r="I5635" i="1"/>
  <c r="P4641" i="1"/>
  <c r="AN4641" i="1"/>
  <c r="AN5434" i="1"/>
  <c r="P5434" i="1"/>
  <c r="AS5632" i="1"/>
  <c r="Q5632" i="1"/>
  <c r="A5229" i="1"/>
  <c r="AM5228" i="1"/>
  <c r="Y5637" i="1"/>
  <c r="Z5636" i="1"/>
  <c r="J2658" i="1"/>
  <c r="M2658" i="1"/>
  <c r="AP2658" i="1" s="1"/>
  <c r="N2658" i="1"/>
  <c r="AQ2658" i="1" s="1"/>
  <c r="O2658" i="1"/>
  <c r="AR2658" i="1" s="1"/>
  <c r="L2658" i="1"/>
  <c r="AO2658" i="1" s="1"/>
  <c r="A3229" i="1"/>
  <c r="AM3228" i="1"/>
  <c r="AS4441" i="1"/>
  <c r="Q4441" i="1"/>
  <c r="AN4442" i="1"/>
  <c r="P4442" i="1"/>
  <c r="AS5433" i="1"/>
  <c r="Q5433" i="1"/>
  <c r="AN3450" i="1"/>
  <c r="P3450" i="1"/>
  <c r="Y3653" i="1"/>
  <c r="Z3652" i="1"/>
  <c r="L3650" i="1"/>
  <c r="AO3650" i="1" s="1"/>
  <c r="J3650" i="1"/>
  <c r="N3650" i="1"/>
  <c r="AQ3650" i="1" s="1"/>
  <c r="M3650" i="1"/>
  <c r="AP3650" i="1" s="1"/>
  <c r="O3650" i="1"/>
  <c r="AR3650" i="1" s="1"/>
  <c r="M4443" i="1"/>
  <c r="AP4443" i="1" s="1"/>
  <c r="L4443" i="1"/>
  <c r="AO4443" i="1" s="1"/>
  <c r="J4443" i="1"/>
  <c r="O4443" i="1"/>
  <c r="AR4443" i="1" s="1"/>
  <c r="N4443" i="1"/>
  <c r="AQ4443" i="1" s="1"/>
  <c r="Y5438" i="1"/>
  <c r="Z5437" i="1"/>
  <c r="Q4640" i="1"/>
  <c r="AS4640" i="1"/>
  <c r="Z4644" i="1"/>
  <c r="Y4645" i="1"/>
  <c r="Z4445" i="1"/>
  <c r="Y4446" i="1"/>
  <c r="Z2660" i="1"/>
  <c r="Y2661" i="1"/>
  <c r="AN5633" i="1"/>
  <c r="P5633" i="1"/>
  <c r="P2657" i="1"/>
  <c r="AN2657" i="1"/>
  <c r="A1229" i="1"/>
  <c r="AM1228" i="1"/>
  <c r="N5634" i="1"/>
  <c r="AQ5634" i="1" s="1"/>
  <c r="O5634" i="1"/>
  <c r="AR5634" i="1" s="1"/>
  <c r="L5634" i="1"/>
  <c r="AO5634" i="1" s="1"/>
  <c r="J5634" i="1"/>
  <c r="M5634" i="1"/>
  <c r="AP5634" i="1" s="1"/>
  <c r="J3451" i="1"/>
  <c r="M3451" i="1"/>
  <c r="AP3451" i="1" s="1"/>
  <c r="O3451" i="1"/>
  <c r="AR3451" i="1" s="1"/>
  <c r="N3451" i="1"/>
  <c r="AQ3451" i="1" s="1"/>
  <c r="L3451" i="1"/>
  <c r="AO3451" i="1" s="1"/>
  <c r="A4229" i="1"/>
  <c r="AM4228" i="1"/>
  <c r="Q2656" i="1"/>
  <c r="AS2656" i="1"/>
  <c r="AS3449" i="1"/>
  <c r="Q3449" i="1"/>
  <c r="M5435" i="1"/>
  <c r="AP5435" i="1" s="1"/>
  <c r="N5435" i="1"/>
  <c r="AQ5435" i="1" s="1"/>
  <c r="L5435" i="1"/>
  <c r="AO5435" i="1" s="1"/>
  <c r="J5435" i="1"/>
  <c r="O5435" i="1"/>
  <c r="AR5435" i="1" s="1"/>
  <c r="AS3648" i="1"/>
  <c r="Q3648" i="1"/>
  <c r="AN3649" i="1"/>
  <c r="P3649" i="1"/>
  <c r="A2229" i="1"/>
  <c r="AM2228" i="1"/>
  <c r="O4642" i="1"/>
  <c r="AR4642" i="1" s="1"/>
  <c r="M4642" i="1"/>
  <c r="AP4642" i="1" s="1"/>
  <c r="J4642" i="1"/>
  <c r="L4642" i="1"/>
  <c r="AO4642" i="1" s="1"/>
  <c r="N4642" i="1"/>
  <c r="AQ4642" i="1" s="1"/>
  <c r="I1667" i="1"/>
  <c r="K1667" i="1"/>
  <c r="AS1664" i="1"/>
  <c r="Q1664" i="1"/>
  <c r="AN1665" i="1"/>
  <c r="P1665" i="1"/>
  <c r="O1666" i="1"/>
  <c r="AR1666" i="1" s="1"/>
  <c r="M1666" i="1"/>
  <c r="AP1666" i="1" s="1"/>
  <c r="L1666" i="1"/>
  <c r="AO1666" i="1" s="1"/>
  <c r="N1666" i="1"/>
  <c r="AQ1666" i="1" s="1"/>
  <c r="J1666" i="1"/>
  <c r="Z1668" i="1"/>
  <c r="Y1669" i="1"/>
  <c r="AN673" i="1"/>
  <c r="AS671" i="1"/>
  <c r="Q671" i="1"/>
  <c r="K674" i="1"/>
  <c r="I674" i="1"/>
  <c r="J674" i="1" s="1"/>
  <c r="P672" i="1"/>
  <c r="Y676" i="1"/>
  <c r="Z675" i="1"/>
  <c r="O673" i="1"/>
  <c r="AR673" i="1" s="1"/>
  <c r="N673" i="1"/>
  <c r="AQ673" i="1" s="1"/>
  <c r="M673" i="1"/>
  <c r="AP673" i="1" s="1"/>
  <c r="L673" i="1"/>
  <c r="AO673" i="1" s="1"/>
  <c r="F4445" i="1"/>
  <c r="R4445" i="1"/>
  <c r="E4445" i="1"/>
  <c r="T4445" i="1"/>
  <c r="U4445" i="1"/>
  <c r="S4445" i="1"/>
  <c r="V4445" i="1"/>
  <c r="R5437" i="1"/>
  <c r="T5437" i="1"/>
  <c r="E5437" i="1"/>
  <c r="V5437" i="1"/>
  <c r="U5437" i="1"/>
  <c r="S5437" i="1"/>
  <c r="F5437" i="1"/>
  <c r="U3652" i="1"/>
  <c r="T3652" i="1"/>
  <c r="V3652" i="1"/>
  <c r="F3652" i="1"/>
  <c r="E3652" i="1"/>
  <c r="S3652" i="1"/>
  <c r="R3652" i="1"/>
  <c r="F2660" i="1"/>
  <c r="V2660" i="1"/>
  <c r="E2660" i="1"/>
  <c r="R2660" i="1"/>
  <c r="S2660" i="1"/>
  <c r="U2660" i="1"/>
  <c r="T2660" i="1"/>
  <c r="E4644" i="1"/>
  <c r="U4644" i="1"/>
  <c r="R4644" i="1"/>
  <c r="V4644" i="1"/>
  <c r="F4644" i="1"/>
  <c r="T4644" i="1"/>
  <c r="S4644" i="1"/>
  <c r="S5636" i="1"/>
  <c r="F5636" i="1"/>
  <c r="E5636" i="1"/>
  <c r="R5636" i="1"/>
  <c r="T5636" i="1"/>
  <c r="V5636" i="1"/>
  <c r="U5636" i="1"/>
  <c r="E1668" i="1"/>
  <c r="R1668" i="1"/>
  <c r="V1668" i="1"/>
  <c r="F1668" i="1"/>
  <c r="T1668" i="1"/>
  <c r="U1668" i="1"/>
  <c r="S1668" i="1"/>
  <c r="V675" i="1"/>
  <c r="U675" i="1"/>
  <c r="T675" i="1"/>
  <c r="S675" i="1"/>
  <c r="R675" i="1"/>
  <c r="F675" i="1"/>
  <c r="E675" i="1"/>
  <c r="B675" i="4" l="1"/>
  <c r="A306" i="1"/>
  <c r="AM305" i="1"/>
  <c r="K5636" i="1"/>
  <c r="I5636" i="1"/>
  <c r="I4644" i="1"/>
  <c r="K4644" i="1"/>
  <c r="K2660" i="1"/>
  <c r="I2660" i="1"/>
  <c r="I3652" i="1"/>
  <c r="K3652" i="1"/>
  <c r="I5437" i="1"/>
  <c r="K5437" i="1"/>
  <c r="K4445" i="1"/>
  <c r="I4445" i="1"/>
  <c r="Z5438" i="1"/>
  <c r="Y5439" i="1"/>
  <c r="A3230" i="1"/>
  <c r="AM3229" i="1"/>
  <c r="N2659" i="1"/>
  <c r="AQ2659" i="1" s="1"/>
  <c r="L2659" i="1"/>
  <c r="AO2659" i="1" s="1"/>
  <c r="M2659" i="1"/>
  <c r="AP2659" i="1" s="1"/>
  <c r="O2659" i="1"/>
  <c r="AR2659" i="1" s="1"/>
  <c r="J2659" i="1"/>
  <c r="AS3649" i="1"/>
  <c r="Q3649" i="1"/>
  <c r="Y4646" i="1"/>
  <c r="Z4645" i="1"/>
  <c r="P3650" i="1"/>
  <c r="AN3650" i="1"/>
  <c r="Y2662" i="1"/>
  <c r="Z2661" i="1"/>
  <c r="Z5637" i="1"/>
  <c r="Y5638" i="1"/>
  <c r="AS4641" i="1"/>
  <c r="Q4641" i="1"/>
  <c r="N4444" i="1"/>
  <c r="AQ4444" i="1" s="1"/>
  <c r="O4444" i="1"/>
  <c r="AR4444" i="1" s="1"/>
  <c r="M4444" i="1"/>
  <c r="AP4444" i="1" s="1"/>
  <c r="L4444" i="1"/>
  <c r="AO4444" i="1" s="1"/>
  <c r="J4444" i="1"/>
  <c r="A2230" i="1"/>
  <c r="AM2229" i="1"/>
  <c r="P4642" i="1"/>
  <c r="AN4642" i="1"/>
  <c r="A1230" i="1"/>
  <c r="AM1229" i="1"/>
  <c r="A5230" i="1"/>
  <c r="AM5229" i="1"/>
  <c r="N5635" i="1"/>
  <c r="AQ5635" i="1" s="1"/>
  <c r="J5635" i="1"/>
  <c r="O5635" i="1"/>
  <c r="AR5635" i="1" s="1"/>
  <c r="M5635" i="1"/>
  <c r="AP5635" i="1" s="1"/>
  <c r="L5635" i="1"/>
  <c r="AO5635" i="1" s="1"/>
  <c r="P4443" i="1"/>
  <c r="AN4443" i="1"/>
  <c r="Q4442" i="1"/>
  <c r="AS4442" i="1"/>
  <c r="P3451" i="1"/>
  <c r="AN3451" i="1"/>
  <c r="Q2657" i="1"/>
  <c r="AS2657" i="1"/>
  <c r="Y4447" i="1"/>
  <c r="Z4446" i="1"/>
  <c r="Z3653" i="1"/>
  <c r="Y3654" i="1"/>
  <c r="AN2658" i="1"/>
  <c r="P2658" i="1"/>
  <c r="L4643" i="1"/>
  <c r="AO4643" i="1" s="1"/>
  <c r="J4643" i="1"/>
  <c r="O4643" i="1"/>
  <c r="AR4643" i="1" s="1"/>
  <c r="N4643" i="1"/>
  <c r="AQ4643" i="1" s="1"/>
  <c r="M4643" i="1"/>
  <c r="AP4643" i="1" s="1"/>
  <c r="AN5435" i="1"/>
  <c r="P5435" i="1"/>
  <c r="P5634" i="1"/>
  <c r="AN5634" i="1"/>
  <c r="AS5633" i="1"/>
  <c r="Q5633" i="1"/>
  <c r="AS3450" i="1"/>
  <c r="Q3450" i="1"/>
  <c r="N3651" i="1"/>
  <c r="AQ3651" i="1" s="1"/>
  <c r="O3651" i="1"/>
  <c r="AR3651" i="1" s="1"/>
  <c r="J3651" i="1"/>
  <c r="M3651" i="1"/>
  <c r="AP3651" i="1" s="1"/>
  <c r="L3651" i="1"/>
  <c r="AO3651" i="1" s="1"/>
  <c r="A4230" i="1"/>
  <c r="AM4229" i="1"/>
  <c r="Q5434" i="1"/>
  <c r="AS5434" i="1"/>
  <c r="M5436" i="1"/>
  <c r="AP5436" i="1" s="1"/>
  <c r="J5436" i="1"/>
  <c r="L5436" i="1"/>
  <c r="AO5436" i="1" s="1"/>
  <c r="O5436" i="1"/>
  <c r="AR5436" i="1" s="1"/>
  <c r="N5436" i="1"/>
  <c r="AQ5436" i="1" s="1"/>
  <c r="K1668" i="1"/>
  <c r="I1668" i="1"/>
  <c r="Z1669" i="1"/>
  <c r="Y1670" i="1"/>
  <c r="Q1665" i="1"/>
  <c r="AS1665" i="1"/>
  <c r="AN1666" i="1"/>
  <c r="P1666" i="1"/>
  <c r="N1667" i="1"/>
  <c r="AQ1667" i="1" s="1"/>
  <c r="M1667" i="1"/>
  <c r="AP1667" i="1" s="1"/>
  <c r="J1667" i="1"/>
  <c r="L1667" i="1"/>
  <c r="AO1667" i="1" s="1"/>
  <c r="O1667" i="1"/>
  <c r="AR1667" i="1" s="1"/>
  <c r="AS672" i="1"/>
  <c r="AN674" i="1"/>
  <c r="K675" i="1"/>
  <c r="I675" i="1"/>
  <c r="J675" i="1" s="1"/>
  <c r="Q672" i="1"/>
  <c r="P673" i="1"/>
  <c r="Y677" i="1"/>
  <c r="Z676" i="1"/>
  <c r="N674" i="1"/>
  <c r="AQ674" i="1" s="1"/>
  <c r="O674" i="1"/>
  <c r="AR674" i="1" s="1"/>
  <c r="M674" i="1"/>
  <c r="AP674" i="1" s="1"/>
  <c r="L674" i="1"/>
  <c r="AO674" i="1" s="1"/>
  <c r="T5637" i="1"/>
  <c r="F5637" i="1"/>
  <c r="E5637" i="1"/>
  <c r="V5637" i="1"/>
  <c r="S5637" i="1"/>
  <c r="R5637" i="1"/>
  <c r="U5637" i="1"/>
  <c r="U4645" i="1"/>
  <c r="V4645" i="1"/>
  <c r="R4645" i="1"/>
  <c r="F4645" i="1"/>
  <c r="E4645" i="1"/>
  <c r="T4645" i="1"/>
  <c r="S4645" i="1"/>
  <c r="T5438" i="1"/>
  <c r="S5438" i="1"/>
  <c r="F5438" i="1"/>
  <c r="V5438" i="1"/>
  <c r="R5438" i="1"/>
  <c r="E5438" i="1"/>
  <c r="U5438" i="1"/>
  <c r="R4446" i="1"/>
  <c r="V4446" i="1"/>
  <c r="U4446" i="1"/>
  <c r="T4446" i="1"/>
  <c r="E4446" i="1"/>
  <c r="F4446" i="1"/>
  <c r="S4446" i="1"/>
  <c r="V3653" i="1"/>
  <c r="U3653" i="1"/>
  <c r="R3653" i="1"/>
  <c r="F3653" i="1"/>
  <c r="E3653" i="1"/>
  <c r="S3653" i="1"/>
  <c r="T3653" i="1"/>
  <c r="V2661" i="1"/>
  <c r="F2661" i="1"/>
  <c r="S2661" i="1"/>
  <c r="U2661" i="1"/>
  <c r="T2661" i="1"/>
  <c r="R2661" i="1"/>
  <c r="E2661" i="1"/>
  <c r="F1669" i="1"/>
  <c r="U1669" i="1"/>
  <c r="E1669" i="1"/>
  <c r="T1669" i="1"/>
  <c r="R1669" i="1"/>
  <c r="V1669" i="1"/>
  <c r="S1669" i="1"/>
  <c r="T676" i="1"/>
  <c r="R676" i="1"/>
  <c r="U676" i="1"/>
  <c r="S676" i="1"/>
  <c r="V676" i="1"/>
  <c r="F676" i="1"/>
  <c r="E676" i="1"/>
  <c r="B676" i="4" l="1"/>
  <c r="A307" i="1"/>
  <c r="AM306" i="1"/>
  <c r="I2661" i="1"/>
  <c r="K2661" i="1"/>
  <c r="I3653" i="1"/>
  <c r="K3653" i="1"/>
  <c r="K4446" i="1"/>
  <c r="I4446" i="1"/>
  <c r="I5438" i="1"/>
  <c r="K5438" i="1"/>
  <c r="K4645" i="1"/>
  <c r="I4645" i="1"/>
  <c r="I5637" i="1"/>
  <c r="K5637" i="1"/>
  <c r="A3231" i="1"/>
  <c r="AM3230" i="1"/>
  <c r="P5436" i="1"/>
  <c r="AN5436" i="1"/>
  <c r="AN3651" i="1"/>
  <c r="P3651" i="1"/>
  <c r="Q5634" i="1"/>
  <c r="AS5634" i="1"/>
  <c r="P4643" i="1"/>
  <c r="AN4643" i="1"/>
  <c r="Z2662" i="1"/>
  <c r="Y2663" i="1"/>
  <c r="Y5440" i="1"/>
  <c r="Z5439" i="1"/>
  <c r="L3652" i="1"/>
  <c r="AO3652" i="1" s="1"/>
  <c r="J3652" i="1"/>
  <c r="O3652" i="1"/>
  <c r="AR3652" i="1" s="1"/>
  <c r="N3652" i="1"/>
  <c r="AQ3652" i="1" s="1"/>
  <c r="M3652" i="1"/>
  <c r="AP3652" i="1" s="1"/>
  <c r="Y4448" i="1"/>
  <c r="Z4447" i="1"/>
  <c r="AS3451" i="1"/>
  <c r="Q3451" i="1"/>
  <c r="AN5635" i="1"/>
  <c r="P5635" i="1"/>
  <c r="Q4642" i="1"/>
  <c r="AS4642" i="1"/>
  <c r="AN2659" i="1"/>
  <c r="P2659" i="1"/>
  <c r="O2660" i="1"/>
  <c r="AR2660" i="1" s="1"/>
  <c r="N2660" i="1"/>
  <c r="AQ2660" i="1" s="1"/>
  <c r="M2660" i="1"/>
  <c r="AP2660" i="1" s="1"/>
  <c r="L2660" i="1"/>
  <c r="AO2660" i="1" s="1"/>
  <c r="J2660" i="1"/>
  <c r="Q5435" i="1"/>
  <c r="AS5435" i="1"/>
  <c r="AS2658" i="1"/>
  <c r="Q2658" i="1"/>
  <c r="A4231" i="1"/>
  <c r="AM4230" i="1"/>
  <c r="A2231" i="1"/>
  <c r="AM2230" i="1"/>
  <c r="AS3650" i="1"/>
  <c r="Q3650" i="1"/>
  <c r="O4445" i="1"/>
  <c r="AR4445" i="1" s="1"/>
  <c r="M4445" i="1"/>
  <c r="AP4445" i="1" s="1"/>
  <c r="L4445" i="1"/>
  <c r="AO4445" i="1" s="1"/>
  <c r="N4445" i="1"/>
  <c r="AQ4445" i="1" s="1"/>
  <c r="J4445" i="1"/>
  <c r="Z3654" i="1"/>
  <c r="Y3655" i="1"/>
  <c r="A5231" i="1"/>
  <c r="AM5230" i="1"/>
  <c r="AN4444" i="1"/>
  <c r="P4444" i="1"/>
  <c r="Y5639" i="1"/>
  <c r="Z5638" i="1"/>
  <c r="J4644" i="1"/>
  <c r="O4644" i="1"/>
  <c r="AR4644" i="1" s="1"/>
  <c r="N4644" i="1"/>
  <c r="AQ4644" i="1" s="1"/>
  <c r="M4644" i="1"/>
  <c r="AP4644" i="1" s="1"/>
  <c r="L4644" i="1"/>
  <c r="AO4644" i="1" s="1"/>
  <c r="Q4443" i="1"/>
  <c r="AS4443" i="1"/>
  <c r="Y4647" i="1"/>
  <c r="Z4646" i="1"/>
  <c r="O5636" i="1"/>
  <c r="AR5636" i="1" s="1"/>
  <c r="N5636" i="1"/>
  <c r="AQ5636" i="1" s="1"/>
  <c r="M5636" i="1"/>
  <c r="AP5636" i="1" s="1"/>
  <c r="L5636" i="1"/>
  <c r="AO5636" i="1" s="1"/>
  <c r="J5636" i="1"/>
  <c r="A1231" i="1"/>
  <c r="AM1230" i="1"/>
  <c r="O5437" i="1"/>
  <c r="AR5437" i="1" s="1"/>
  <c r="J5437" i="1"/>
  <c r="M5437" i="1"/>
  <c r="AP5437" i="1" s="1"/>
  <c r="N5437" i="1"/>
  <c r="AQ5437" i="1" s="1"/>
  <c r="L5437" i="1"/>
  <c r="AO5437" i="1" s="1"/>
  <c r="K1669" i="1"/>
  <c r="I1669" i="1"/>
  <c r="AN1667" i="1"/>
  <c r="P1667" i="1"/>
  <c r="Y1671" i="1"/>
  <c r="Z1670" i="1"/>
  <c r="M1668" i="1"/>
  <c r="AP1668" i="1" s="1"/>
  <c r="J1668" i="1"/>
  <c r="O1668" i="1"/>
  <c r="AR1668" i="1" s="1"/>
  <c r="L1668" i="1"/>
  <c r="AO1668" i="1" s="1"/>
  <c r="N1668" i="1"/>
  <c r="AQ1668" i="1" s="1"/>
  <c r="AS1666" i="1"/>
  <c r="Q1666" i="1"/>
  <c r="Q673" i="1"/>
  <c r="AN675" i="1"/>
  <c r="AS673" i="1"/>
  <c r="K676" i="1"/>
  <c r="I676" i="1"/>
  <c r="J676" i="1" s="1"/>
  <c r="P674" i="1"/>
  <c r="Z677" i="1"/>
  <c r="Y678" i="1"/>
  <c r="O675" i="1"/>
  <c r="AR675" i="1" s="1"/>
  <c r="L675" i="1"/>
  <c r="AO675" i="1" s="1"/>
  <c r="N675" i="1"/>
  <c r="AQ675" i="1" s="1"/>
  <c r="M675" i="1"/>
  <c r="AP675" i="1" s="1"/>
  <c r="F3654" i="1"/>
  <c r="R3654" i="1"/>
  <c r="V3654" i="1"/>
  <c r="S3654" i="1"/>
  <c r="U3654" i="1"/>
  <c r="T3654" i="1"/>
  <c r="E3654" i="1"/>
  <c r="T5439" i="1"/>
  <c r="U5439" i="1"/>
  <c r="S5439" i="1"/>
  <c r="R5439" i="1"/>
  <c r="F5439" i="1"/>
  <c r="E5439" i="1"/>
  <c r="V5439" i="1"/>
  <c r="R5638" i="1"/>
  <c r="U5638" i="1"/>
  <c r="V5638" i="1"/>
  <c r="T5638" i="1"/>
  <c r="S5638" i="1"/>
  <c r="F5638" i="1"/>
  <c r="E5638" i="1"/>
  <c r="R4646" i="1"/>
  <c r="S4646" i="1"/>
  <c r="V4646" i="1"/>
  <c r="F4646" i="1"/>
  <c r="E4646" i="1"/>
  <c r="U4646" i="1"/>
  <c r="T4646" i="1"/>
  <c r="F4447" i="1"/>
  <c r="U4447" i="1"/>
  <c r="T4447" i="1"/>
  <c r="V4447" i="1"/>
  <c r="R4447" i="1"/>
  <c r="E4447" i="1"/>
  <c r="S4447" i="1"/>
  <c r="U2662" i="1"/>
  <c r="S2662" i="1"/>
  <c r="V2662" i="1"/>
  <c r="E2662" i="1"/>
  <c r="F2662" i="1"/>
  <c r="R2662" i="1"/>
  <c r="T2662" i="1"/>
  <c r="R1670" i="1"/>
  <c r="S1670" i="1"/>
  <c r="V1670" i="1"/>
  <c r="U1670" i="1"/>
  <c r="F1670" i="1"/>
  <c r="E1670" i="1"/>
  <c r="T1670" i="1"/>
  <c r="U677" i="1"/>
  <c r="T677" i="1"/>
  <c r="V677" i="1"/>
  <c r="S677" i="1"/>
  <c r="R677" i="1"/>
  <c r="F677" i="1"/>
  <c r="E677" i="1"/>
  <c r="B677" i="4" l="1"/>
  <c r="A308" i="1"/>
  <c r="AM307" i="1"/>
  <c r="I2662" i="1"/>
  <c r="K2662" i="1"/>
  <c r="I4447" i="1"/>
  <c r="K4447" i="1"/>
  <c r="I4646" i="1"/>
  <c r="K4646" i="1"/>
  <c r="I5638" i="1"/>
  <c r="K5638" i="1"/>
  <c r="K5439" i="1"/>
  <c r="I5439" i="1"/>
  <c r="I3654" i="1"/>
  <c r="K3654" i="1"/>
  <c r="Z2663" i="1"/>
  <c r="Y2664" i="1"/>
  <c r="Q4444" i="1"/>
  <c r="AS4444" i="1"/>
  <c r="AN4445" i="1"/>
  <c r="P4445" i="1"/>
  <c r="A2232" i="1"/>
  <c r="AM2231" i="1"/>
  <c r="Q2659" i="1"/>
  <c r="AS2659" i="1"/>
  <c r="A3232" i="1"/>
  <c r="AM3231" i="1"/>
  <c r="J5438" i="1"/>
  <c r="O5438" i="1"/>
  <c r="AR5438" i="1" s="1"/>
  <c r="M5438" i="1"/>
  <c r="AP5438" i="1" s="1"/>
  <c r="L5438" i="1"/>
  <c r="AO5438" i="1" s="1"/>
  <c r="N5438" i="1"/>
  <c r="AQ5438" i="1" s="1"/>
  <c r="O4446" i="1"/>
  <c r="AR4446" i="1" s="1"/>
  <c r="N4446" i="1"/>
  <c r="AQ4446" i="1" s="1"/>
  <c r="L4446" i="1"/>
  <c r="AO4446" i="1" s="1"/>
  <c r="M4446" i="1"/>
  <c r="AP4446" i="1" s="1"/>
  <c r="J4446" i="1"/>
  <c r="AN3652" i="1"/>
  <c r="P3652" i="1"/>
  <c r="P2660" i="1"/>
  <c r="AN2660" i="1"/>
  <c r="Q3651" i="1"/>
  <c r="AS3651" i="1"/>
  <c r="A1232" i="1"/>
  <c r="AM1231" i="1"/>
  <c r="A4232" i="1"/>
  <c r="AM4231" i="1"/>
  <c r="Z4448" i="1"/>
  <c r="Y4449" i="1"/>
  <c r="J5637" i="1"/>
  <c r="O5637" i="1"/>
  <c r="AR5637" i="1" s="1"/>
  <c r="N5637" i="1"/>
  <c r="AQ5637" i="1" s="1"/>
  <c r="L5637" i="1"/>
  <c r="AO5637" i="1" s="1"/>
  <c r="M5637" i="1"/>
  <c r="AP5637" i="1" s="1"/>
  <c r="M3653" i="1"/>
  <c r="AP3653" i="1" s="1"/>
  <c r="L3653" i="1"/>
  <c r="AO3653" i="1" s="1"/>
  <c r="J3653" i="1"/>
  <c r="O3653" i="1"/>
  <c r="AR3653" i="1" s="1"/>
  <c r="N3653" i="1"/>
  <c r="AQ3653" i="1" s="1"/>
  <c r="A5232" i="1"/>
  <c r="AM5231" i="1"/>
  <c r="P5636" i="1"/>
  <c r="AN5636" i="1"/>
  <c r="Z3655" i="1"/>
  <c r="Y3656" i="1"/>
  <c r="AS5635" i="1"/>
  <c r="Q5635" i="1"/>
  <c r="AS4643" i="1"/>
  <c r="Q4643" i="1"/>
  <c r="N4645" i="1"/>
  <c r="AQ4645" i="1" s="1"/>
  <c r="L4645" i="1"/>
  <c r="AO4645" i="1" s="1"/>
  <c r="M4645" i="1"/>
  <c r="AP4645" i="1" s="1"/>
  <c r="J4645" i="1"/>
  <c r="O4645" i="1"/>
  <c r="AR4645" i="1" s="1"/>
  <c r="Y4648" i="1"/>
  <c r="Z4647" i="1"/>
  <c r="AN4644" i="1"/>
  <c r="P4644" i="1"/>
  <c r="P5437" i="1"/>
  <c r="AN5437" i="1"/>
  <c r="Y5640" i="1"/>
  <c r="Z5639" i="1"/>
  <c r="Y5441" i="1"/>
  <c r="Z5440" i="1"/>
  <c r="AS5436" i="1"/>
  <c r="Q5436" i="1"/>
  <c r="O2661" i="1"/>
  <c r="AR2661" i="1" s="1"/>
  <c r="M2661" i="1"/>
  <c r="AP2661" i="1" s="1"/>
  <c r="N2661" i="1"/>
  <c r="AQ2661" i="1" s="1"/>
  <c r="L2661" i="1"/>
  <c r="AO2661" i="1" s="1"/>
  <c r="J2661" i="1"/>
  <c r="K1670" i="1"/>
  <c r="I1670" i="1"/>
  <c r="Y1672" i="1"/>
  <c r="Z1671" i="1"/>
  <c r="Q1667" i="1"/>
  <c r="AS1667" i="1"/>
  <c r="N1669" i="1"/>
  <c r="AQ1669" i="1" s="1"/>
  <c r="M1669" i="1"/>
  <c r="AP1669" i="1" s="1"/>
  <c r="L1669" i="1"/>
  <c r="AO1669" i="1" s="1"/>
  <c r="O1669" i="1"/>
  <c r="AR1669" i="1" s="1"/>
  <c r="J1669" i="1"/>
  <c r="AN1668" i="1"/>
  <c r="P1668" i="1"/>
  <c r="AS674" i="1"/>
  <c r="AN676" i="1"/>
  <c r="Q674" i="1"/>
  <c r="K677" i="1"/>
  <c r="I677" i="1"/>
  <c r="J677" i="1" s="1"/>
  <c r="P675" i="1"/>
  <c r="Y679" i="1"/>
  <c r="Z678" i="1"/>
  <c r="M676" i="1"/>
  <c r="AP676" i="1" s="1"/>
  <c r="L676" i="1"/>
  <c r="AO676" i="1" s="1"/>
  <c r="O676" i="1"/>
  <c r="AR676" i="1" s="1"/>
  <c r="N676" i="1"/>
  <c r="AQ676" i="1" s="1"/>
  <c r="E4448" i="1"/>
  <c r="U4448" i="1"/>
  <c r="V4448" i="1"/>
  <c r="F4448" i="1"/>
  <c r="T4448" i="1"/>
  <c r="R4448" i="1"/>
  <c r="S4448" i="1"/>
  <c r="S5440" i="1"/>
  <c r="V5440" i="1"/>
  <c r="F5440" i="1"/>
  <c r="U5440" i="1"/>
  <c r="E5440" i="1"/>
  <c r="T5440" i="1"/>
  <c r="R5440" i="1"/>
  <c r="V2663" i="1"/>
  <c r="F2663" i="1"/>
  <c r="U2663" i="1"/>
  <c r="R2663" i="1"/>
  <c r="S2663" i="1"/>
  <c r="E2663" i="1"/>
  <c r="T2663" i="1"/>
  <c r="V3655" i="1"/>
  <c r="E3655" i="1"/>
  <c r="F3655" i="1"/>
  <c r="R3655" i="1"/>
  <c r="T3655" i="1"/>
  <c r="U3655" i="1"/>
  <c r="S3655" i="1"/>
  <c r="E4647" i="1"/>
  <c r="V4647" i="1"/>
  <c r="R4647" i="1"/>
  <c r="T4647" i="1"/>
  <c r="F4647" i="1"/>
  <c r="U4647" i="1"/>
  <c r="S4647" i="1"/>
  <c r="U5639" i="1"/>
  <c r="S5639" i="1"/>
  <c r="V5639" i="1"/>
  <c r="T5639" i="1"/>
  <c r="E5639" i="1"/>
  <c r="R5639" i="1"/>
  <c r="F5639" i="1"/>
  <c r="R1671" i="1"/>
  <c r="U1671" i="1"/>
  <c r="E1671" i="1"/>
  <c r="T1671" i="1"/>
  <c r="S1671" i="1"/>
  <c r="F1671" i="1"/>
  <c r="V1671" i="1"/>
  <c r="R678" i="1"/>
  <c r="T678" i="1"/>
  <c r="S678" i="1"/>
  <c r="V678" i="1"/>
  <c r="U678" i="1"/>
  <c r="F678" i="1"/>
  <c r="E678" i="1"/>
  <c r="B678" i="4" l="1"/>
  <c r="A309" i="1"/>
  <c r="AM308" i="1"/>
  <c r="K5639" i="1"/>
  <c r="I5639" i="1"/>
  <c r="I4647" i="1"/>
  <c r="K4647" i="1"/>
  <c r="I3655" i="1"/>
  <c r="K3655" i="1"/>
  <c r="K2663" i="1"/>
  <c r="I2663" i="1"/>
  <c r="K5440" i="1"/>
  <c r="I5440" i="1"/>
  <c r="I4448" i="1"/>
  <c r="K4448" i="1"/>
  <c r="Z3656" i="1"/>
  <c r="Y3657" i="1"/>
  <c r="A1233" i="1"/>
  <c r="AM1232" i="1"/>
  <c r="A5233" i="1"/>
  <c r="AM5232" i="1"/>
  <c r="A4233" i="1"/>
  <c r="AM4232" i="1"/>
  <c r="Z4648" i="1"/>
  <c r="Y4649" i="1"/>
  <c r="P5637" i="1"/>
  <c r="AN5637" i="1"/>
  <c r="P4446" i="1"/>
  <c r="AN4446" i="1"/>
  <c r="A2233" i="1"/>
  <c r="AM2232" i="1"/>
  <c r="N5638" i="1"/>
  <c r="AQ5638" i="1" s="1"/>
  <c r="M5638" i="1"/>
  <c r="AP5638" i="1" s="1"/>
  <c r="L5638" i="1"/>
  <c r="AO5638" i="1" s="1"/>
  <c r="J5638" i="1"/>
  <c r="O5638" i="1"/>
  <c r="AR5638" i="1" s="1"/>
  <c r="Y5641" i="1"/>
  <c r="Z5640" i="1"/>
  <c r="P3653" i="1"/>
  <c r="AN3653" i="1"/>
  <c r="Z4449" i="1"/>
  <c r="Y4450" i="1"/>
  <c r="AS4445" i="1"/>
  <c r="Q4445" i="1"/>
  <c r="AN4645" i="1"/>
  <c r="P4645" i="1"/>
  <c r="P5438" i="1"/>
  <c r="AN5438" i="1"/>
  <c r="M4646" i="1"/>
  <c r="AP4646" i="1" s="1"/>
  <c r="L4646" i="1"/>
  <c r="AO4646" i="1" s="1"/>
  <c r="N4646" i="1"/>
  <c r="AQ4646" i="1" s="1"/>
  <c r="J4646" i="1"/>
  <c r="O4646" i="1"/>
  <c r="AR4646" i="1" s="1"/>
  <c r="AN2661" i="1"/>
  <c r="P2661" i="1"/>
  <c r="AS5437" i="1"/>
  <c r="Q5437" i="1"/>
  <c r="AS5636" i="1"/>
  <c r="Q5636" i="1"/>
  <c r="Z5441" i="1"/>
  <c r="Y5442" i="1"/>
  <c r="Q4644" i="1"/>
  <c r="AS4644" i="1"/>
  <c r="AS2660" i="1"/>
  <c r="Q2660" i="1"/>
  <c r="A3233" i="1"/>
  <c r="AM3232" i="1"/>
  <c r="N3654" i="1"/>
  <c r="AQ3654" i="1" s="1"/>
  <c r="M3654" i="1"/>
  <c r="AP3654" i="1" s="1"/>
  <c r="L3654" i="1"/>
  <c r="AO3654" i="1" s="1"/>
  <c r="J3654" i="1"/>
  <c r="O3654" i="1"/>
  <c r="AR3654" i="1" s="1"/>
  <c r="J4447" i="1"/>
  <c r="O4447" i="1"/>
  <c r="AR4447" i="1" s="1"/>
  <c r="M4447" i="1"/>
  <c r="AP4447" i="1" s="1"/>
  <c r="N4447" i="1"/>
  <c r="AQ4447" i="1" s="1"/>
  <c r="L4447" i="1"/>
  <c r="AO4447" i="1" s="1"/>
  <c r="L5439" i="1"/>
  <c r="AO5439" i="1" s="1"/>
  <c r="N5439" i="1"/>
  <c r="AQ5439" i="1" s="1"/>
  <c r="M5439" i="1"/>
  <c r="AP5439" i="1" s="1"/>
  <c r="J5439" i="1"/>
  <c r="O5439" i="1"/>
  <c r="AR5439" i="1" s="1"/>
  <c r="AS3652" i="1"/>
  <c r="Q3652" i="1"/>
  <c r="Y2665" i="1"/>
  <c r="Z2664" i="1"/>
  <c r="O2662" i="1"/>
  <c r="AR2662" i="1" s="1"/>
  <c r="N2662" i="1"/>
  <c r="AQ2662" i="1" s="1"/>
  <c r="L2662" i="1"/>
  <c r="AO2662" i="1" s="1"/>
  <c r="M2662" i="1"/>
  <c r="AP2662" i="1" s="1"/>
  <c r="J2662" i="1"/>
  <c r="K1671" i="1"/>
  <c r="I1671" i="1"/>
  <c r="AS1668" i="1"/>
  <c r="Q1668" i="1"/>
  <c r="AN1669" i="1"/>
  <c r="P1669" i="1"/>
  <c r="Y1673" i="1"/>
  <c r="Z1672" i="1"/>
  <c r="O1670" i="1"/>
  <c r="AR1670" i="1" s="1"/>
  <c r="J1670" i="1"/>
  <c r="N1670" i="1"/>
  <c r="AQ1670" i="1" s="1"/>
  <c r="M1670" i="1"/>
  <c r="AP1670" i="1" s="1"/>
  <c r="L1670" i="1"/>
  <c r="AO1670" i="1" s="1"/>
  <c r="AS675" i="1"/>
  <c r="AN677" i="1"/>
  <c r="K678" i="1"/>
  <c r="I678" i="1"/>
  <c r="J678" i="1" s="1"/>
  <c r="Q675" i="1"/>
  <c r="P676" i="1"/>
  <c r="Y680" i="1"/>
  <c r="Z679" i="1"/>
  <c r="M677" i="1"/>
  <c r="AP677" i="1" s="1"/>
  <c r="N677" i="1"/>
  <c r="AQ677" i="1" s="1"/>
  <c r="O677" i="1"/>
  <c r="AR677" i="1" s="1"/>
  <c r="L677" i="1"/>
  <c r="AO677" i="1" s="1"/>
  <c r="V4449" i="1"/>
  <c r="T4449" i="1"/>
  <c r="R4449" i="1"/>
  <c r="U4449" i="1"/>
  <c r="E4449" i="1"/>
  <c r="S4449" i="1"/>
  <c r="F4449" i="1"/>
  <c r="R2664" i="1"/>
  <c r="U2664" i="1"/>
  <c r="T2664" i="1"/>
  <c r="E2664" i="1"/>
  <c r="V2664" i="1"/>
  <c r="S2664" i="1"/>
  <c r="F2664" i="1"/>
  <c r="V4648" i="1"/>
  <c r="F4648" i="1"/>
  <c r="R4648" i="1"/>
  <c r="S4648" i="1"/>
  <c r="U4648" i="1"/>
  <c r="E4648" i="1"/>
  <c r="T4648" i="1"/>
  <c r="U5640" i="1"/>
  <c r="S5640" i="1"/>
  <c r="V5640" i="1"/>
  <c r="T5640" i="1"/>
  <c r="R5640" i="1"/>
  <c r="F5640" i="1"/>
  <c r="E5640" i="1"/>
  <c r="V5441" i="1"/>
  <c r="F5441" i="1"/>
  <c r="U5441" i="1"/>
  <c r="S5441" i="1"/>
  <c r="R5441" i="1"/>
  <c r="T5441" i="1"/>
  <c r="E5441" i="1"/>
  <c r="T3656" i="1"/>
  <c r="F3656" i="1"/>
  <c r="U3656" i="1"/>
  <c r="E3656" i="1"/>
  <c r="S3656" i="1"/>
  <c r="V3656" i="1"/>
  <c r="R3656" i="1"/>
  <c r="R1672" i="1"/>
  <c r="V1672" i="1"/>
  <c r="F1672" i="1"/>
  <c r="U1672" i="1"/>
  <c r="T1672" i="1"/>
  <c r="E1672" i="1"/>
  <c r="S1672" i="1"/>
  <c r="U679" i="1"/>
  <c r="S679" i="1"/>
  <c r="R679" i="1"/>
  <c r="V679" i="1"/>
  <c r="T679" i="1"/>
  <c r="F679" i="1"/>
  <c r="E679" i="1"/>
  <c r="B679" i="4" l="1"/>
  <c r="A310" i="1"/>
  <c r="AM309" i="1"/>
  <c r="I3656" i="1"/>
  <c r="K3656" i="1"/>
  <c r="K5441" i="1"/>
  <c r="I5441" i="1"/>
  <c r="K5640" i="1"/>
  <c r="I5640" i="1"/>
  <c r="K4648" i="1"/>
  <c r="I4648" i="1"/>
  <c r="K2664" i="1"/>
  <c r="I2664" i="1"/>
  <c r="K4449" i="1"/>
  <c r="I4449" i="1"/>
  <c r="Z5442" i="1"/>
  <c r="Y5443" i="1"/>
  <c r="AS2661" i="1"/>
  <c r="Q2661" i="1"/>
  <c r="Q5438" i="1"/>
  <c r="AS5438" i="1"/>
  <c r="M2663" i="1"/>
  <c r="AP2663" i="1" s="1"/>
  <c r="L2663" i="1"/>
  <c r="AO2663" i="1" s="1"/>
  <c r="O2663" i="1"/>
  <c r="AR2663" i="1" s="1"/>
  <c r="J2663" i="1"/>
  <c r="N2663" i="1"/>
  <c r="AQ2663" i="1" s="1"/>
  <c r="A3234" i="1"/>
  <c r="AM3233" i="1"/>
  <c r="Q4645" i="1"/>
  <c r="AS4645" i="1"/>
  <c r="Q3653" i="1"/>
  <c r="AS3653" i="1"/>
  <c r="Q5637" i="1"/>
  <c r="AS5637" i="1"/>
  <c r="A4234" i="1"/>
  <c r="AM4233" i="1"/>
  <c r="P4447" i="1"/>
  <c r="AN4447" i="1"/>
  <c r="AN4646" i="1"/>
  <c r="P4646" i="1"/>
  <c r="A5234" i="1"/>
  <c r="AM5233" i="1"/>
  <c r="M3655" i="1"/>
  <c r="AP3655" i="1" s="1"/>
  <c r="L3655" i="1"/>
  <c r="AO3655" i="1" s="1"/>
  <c r="J3655" i="1"/>
  <c r="O3655" i="1"/>
  <c r="AR3655" i="1" s="1"/>
  <c r="N3655" i="1"/>
  <c r="AQ3655" i="1" s="1"/>
  <c r="P3654" i="1"/>
  <c r="AN3654" i="1"/>
  <c r="A2234" i="1"/>
  <c r="AM2233" i="1"/>
  <c r="Z4649" i="1"/>
  <c r="Y4650" i="1"/>
  <c r="AN5439" i="1"/>
  <c r="P5439" i="1"/>
  <c r="Y5642" i="1"/>
  <c r="Z5641" i="1"/>
  <c r="L4448" i="1"/>
  <c r="AO4448" i="1" s="1"/>
  <c r="N4448" i="1"/>
  <c r="AQ4448" i="1" s="1"/>
  <c r="M4448" i="1"/>
  <c r="AP4448" i="1" s="1"/>
  <c r="J4448" i="1"/>
  <c r="O4448" i="1"/>
  <c r="AR4448" i="1" s="1"/>
  <c r="O4647" i="1"/>
  <c r="AR4647" i="1" s="1"/>
  <c r="M4647" i="1"/>
  <c r="AP4647" i="1" s="1"/>
  <c r="N4647" i="1"/>
  <c r="AQ4647" i="1" s="1"/>
  <c r="L4647" i="1"/>
  <c r="AO4647" i="1" s="1"/>
  <c r="J4647" i="1"/>
  <c r="Y2666" i="1"/>
  <c r="Z2665" i="1"/>
  <c r="Z4450" i="1"/>
  <c r="Y4451" i="1"/>
  <c r="AS4446" i="1"/>
  <c r="Q4446" i="1"/>
  <c r="A1234" i="1"/>
  <c r="AM1233" i="1"/>
  <c r="J5440" i="1"/>
  <c r="M5440" i="1"/>
  <c r="AP5440" i="1" s="1"/>
  <c r="L5440" i="1"/>
  <c r="AO5440" i="1" s="1"/>
  <c r="O5440" i="1"/>
  <c r="AR5440" i="1" s="1"/>
  <c r="N5440" i="1"/>
  <c r="AQ5440" i="1" s="1"/>
  <c r="L5639" i="1"/>
  <c r="AO5639" i="1" s="1"/>
  <c r="J5639" i="1"/>
  <c r="M5639" i="1"/>
  <c r="AP5639" i="1" s="1"/>
  <c r="O5639" i="1"/>
  <c r="AR5639" i="1" s="1"/>
  <c r="N5639" i="1"/>
  <c r="AQ5639" i="1" s="1"/>
  <c r="P2662" i="1"/>
  <c r="AN2662" i="1"/>
  <c r="P5638" i="1"/>
  <c r="AN5638" i="1"/>
  <c r="Y3658" i="1"/>
  <c r="Z3657" i="1"/>
  <c r="K1672" i="1"/>
  <c r="I1672" i="1"/>
  <c r="Y1674" i="1"/>
  <c r="Z1673" i="1"/>
  <c r="AS1669" i="1"/>
  <c r="Q1669" i="1"/>
  <c r="AN1670" i="1"/>
  <c r="P1670" i="1"/>
  <c r="N1671" i="1"/>
  <c r="AQ1671" i="1" s="1"/>
  <c r="M1671" i="1"/>
  <c r="AP1671" i="1" s="1"/>
  <c r="L1671" i="1"/>
  <c r="AO1671" i="1" s="1"/>
  <c r="J1671" i="1"/>
  <c r="O1671" i="1"/>
  <c r="AR1671" i="1" s="1"/>
  <c r="Q676" i="1"/>
  <c r="AN678" i="1"/>
  <c r="AS676" i="1"/>
  <c r="K679" i="1"/>
  <c r="I679" i="1"/>
  <c r="J679" i="1" s="1"/>
  <c r="P677" i="1"/>
  <c r="Z680" i="1"/>
  <c r="Y681" i="1"/>
  <c r="N678" i="1"/>
  <c r="AQ678" i="1" s="1"/>
  <c r="M678" i="1"/>
  <c r="AP678" i="1" s="1"/>
  <c r="L678" i="1"/>
  <c r="AO678" i="1" s="1"/>
  <c r="O678" i="1"/>
  <c r="AR678" i="1" s="1"/>
  <c r="T3657" i="1"/>
  <c r="F3657" i="1"/>
  <c r="U3657" i="1"/>
  <c r="E3657" i="1"/>
  <c r="S3657" i="1"/>
  <c r="V3657" i="1"/>
  <c r="R3657" i="1"/>
  <c r="E2665" i="1"/>
  <c r="R2665" i="1"/>
  <c r="S2665" i="1"/>
  <c r="V2665" i="1"/>
  <c r="F2665" i="1"/>
  <c r="U2665" i="1"/>
  <c r="T2665" i="1"/>
  <c r="S5442" i="1"/>
  <c r="R5442" i="1"/>
  <c r="U5442" i="1"/>
  <c r="F5442" i="1"/>
  <c r="T5442" i="1"/>
  <c r="V5442" i="1"/>
  <c r="E5442" i="1"/>
  <c r="V4649" i="1"/>
  <c r="R4649" i="1"/>
  <c r="F4649" i="1"/>
  <c r="U4649" i="1"/>
  <c r="T4649" i="1"/>
  <c r="S4649" i="1"/>
  <c r="E4649" i="1"/>
  <c r="S5641" i="1"/>
  <c r="U5641" i="1"/>
  <c r="F5641" i="1"/>
  <c r="E5641" i="1"/>
  <c r="T5641" i="1"/>
  <c r="V5641" i="1"/>
  <c r="R5641" i="1"/>
  <c r="T4450" i="1"/>
  <c r="U4450" i="1"/>
  <c r="E4450" i="1"/>
  <c r="V4450" i="1"/>
  <c r="R4450" i="1"/>
  <c r="F4450" i="1"/>
  <c r="S4450" i="1"/>
  <c r="U1673" i="1"/>
  <c r="E1673" i="1"/>
  <c r="R1673" i="1"/>
  <c r="F1673" i="1"/>
  <c r="S1673" i="1"/>
  <c r="V1673" i="1"/>
  <c r="T1673" i="1"/>
  <c r="V680" i="1"/>
  <c r="U680" i="1"/>
  <c r="T680" i="1"/>
  <c r="S680" i="1"/>
  <c r="R680" i="1"/>
  <c r="F680" i="1"/>
  <c r="E680" i="1"/>
  <c r="B680" i="4" l="1"/>
  <c r="A311" i="1"/>
  <c r="AM310" i="1"/>
  <c r="K4450" i="1"/>
  <c r="I4450" i="1"/>
  <c r="I5641" i="1"/>
  <c r="K5641" i="1"/>
  <c r="K4649" i="1"/>
  <c r="I4649" i="1"/>
  <c r="K5442" i="1"/>
  <c r="I5442" i="1"/>
  <c r="I2665" i="1"/>
  <c r="K2665" i="1"/>
  <c r="I3657" i="1"/>
  <c r="K3657" i="1"/>
  <c r="Y2667" i="1"/>
  <c r="Z2666" i="1"/>
  <c r="P4448" i="1"/>
  <c r="AN4448" i="1"/>
  <c r="Q5439" i="1"/>
  <c r="AS5439" i="1"/>
  <c r="AS3654" i="1"/>
  <c r="Q3654" i="1"/>
  <c r="Y3659" i="1"/>
  <c r="Z3658" i="1"/>
  <c r="AN5440" i="1"/>
  <c r="P5440" i="1"/>
  <c r="AN4647" i="1"/>
  <c r="P4647" i="1"/>
  <c r="Z5443" i="1"/>
  <c r="Y5444" i="1"/>
  <c r="O4648" i="1"/>
  <c r="AR4648" i="1" s="1"/>
  <c r="N4648" i="1"/>
  <c r="AQ4648" i="1" s="1"/>
  <c r="M4648" i="1"/>
  <c r="AP4648" i="1" s="1"/>
  <c r="J4648" i="1"/>
  <c r="L4648" i="1"/>
  <c r="AO4648" i="1" s="1"/>
  <c r="Z4650" i="1"/>
  <c r="Y4651" i="1"/>
  <c r="P3655" i="1"/>
  <c r="AN3655" i="1"/>
  <c r="P5639" i="1"/>
  <c r="AN5639" i="1"/>
  <c r="A1235" i="1"/>
  <c r="AM1234" i="1"/>
  <c r="Z4451" i="1"/>
  <c r="J5640" i="1"/>
  <c r="O5640" i="1"/>
  <c r="AR5640" i="1" s="1"/>
  <c r="N5640" i="1"/>
  <c r="AQ5640" i="1" s="1"/>
  <c r="L5640" i="1"/>
  <c r="AO5640" i="1" s="1"/>
  <c r="M5640" i="1"/>
  <c r="AP5640" i="1" s="1"/>
  <c r="O4449" i="1"/>
  <c r="AR4449" i="1" s="1"/>
  <c r="M4449" i="1"/>
  <c r="AP4449" i="1" s="1"/>
  <c r="J4449" i="1"/>
  <c r="N4449" i="1"/>
  <c r="AQ4449" i="1" s="1"/>
  <c r="L4449" i="1"/>
  <c r="AO4449" i="1" s="1"/>
  <c r="O5441" i="1"/>
  <c r="AR5441" i="1" s="1"/>
  <c r="L5441" i="1"/>
  <c r="AO5441" i="1" s="1"/>
  <c r="J5441" i="1"/>
  <c r="N5441" i="1"/>
  <c r="AQ5441" i="1" s="1"/>
  <c r="M5441" i="1"/>
  <c r="AP5441" i="1" s="1"/>
  <c r="AS4447" i="1"/>
  <c r="Q4447" i="1"/>
  <c r="AS5638" i="1"/>
  <c r="Q5638" i="1"/>
  <c r="Z5642" i="1"/>
  <c r="Y5643" i="1"/>
  <c r="A5235" i="1"/>
  <c r="AM5234" i="1"/>
  <c r="A4235" i="1"/>
  <c r="AM4234" i="1"/>
  <c r="A3235" i="1"/>
  <c r="AM3234" i="1"/>
  <c r="AS2662" i="1"/>
  <c r="Q2662" i="1"/>
  <c r="L2664" i="1"/>
  <c r="AO2664" i="1" s="1"/>
  <c r="O2664" i="1"/>
  <c r="AR2664" i="1" s="1"/>
  <c r="N2664" i="1"/>
  <c r="AQ2664" i="1" s="1"/>
  <c r="J2664" i="1"/>
  <c r="M2664" i="1"/>
  <c r="AP2664" i="1" s="1"/>
  <c r="A2235" i="1"/>
  <c r="AM2234" i="1"/>
  <c r="AS4646" i="1"/>
  <c r="Q4646" i="1"/>
  <c r="P2663" i="1"/>
  <c r="AN2663" i="1"/>
  <c r="J3656" i="1"/>
  <c r="O3656" i="1"/>
  <c r="AR3656" i="1" s="1"/>
  <c r="N3656" i="1"/>
  <c r="AQ3656" i="1" s="1"/>
  <c r="M3656" i="1"/>
  <c r="AP3656" i="1" s="1"/>
  <c r="L3656" i="1"/>
  <c r="AO3656" i="1" s="1"/>
  <c r="I1673" i="1"/>
  <c r="K1673" i="1"/>
  <c r="AN1671" i="1"/>
  <c r="P1671" i="1"/>
  <c r="Y1675" i="1"/>
  <c r="Z1674" i="1"/>
  <c r="N1672" i="1"/>
  <c r="AQ1672" i="1" s="1"/>
  <c r="M1672" i="1"/>
  <c r="AP1672" i="1" s="1"/>
  <c r="L1672" i="1"/>
  <c r="AO1672" i="1" s="1"/>
  <c r="J1672" i="1"/>
  <c r="O1672" i="1"/>
  <c r="AR1672" i="1" s="1"/>
  <c r="AS1670" i="1"/>
  <c r="Q1670" i="1"/>
  <c r="AN679" i="1"/>
  <c r="AS677" i="1"/>
  <c r="Q677" i="1"/>
  <c r="K680" i="1"/>
  <c r="I680" i="1"/>
  <c r="J680" i="1" s="1"/>
  <c r="P678" i="1"/>
  <c r="Z681" i="1"/>
  <c r="Y682" i="1"/>
  <c r="L679" i="1"/>
  <c r="AO679" i="1" s="1"/>
  <c r="N679" i="1"/>
  <c r="AQ679" i="1" s="1"/>
  <c r="O679" i="1"/>
  <c r="AR679" i="1" s="1"/>
  <c r="M679" i="1"/>
  <c r="AP679" i="1" s="1"/>
  <c r="V3658" i="1"/>
  <c r="S3658" i="1"/>
  <c r="U3658" i="1"/>
  <c r="F3658" i="1"/>
  <c r="T3658" i="1"/>
  <c r="E3658" i="1"/>
  <c r="R3658" i="1"/>
  <c r="U5642" i="1"/>
  <c r="V5642" i="1"/>
  <c r="R5642" i="1"/>
  <c r="F5642" i="1"/>
  <c r="S5642" i="1"/>
  <c r="E5642" i="1"/>
  <c r="T5642" i="1"/>
  <c r="S5443" i="1"/>
  <c r="F5443" i="1"/>
  <c r="U5443" i="1"/>
  <c r="R5443" i="1"/>
  <c r="T5443" i="1"/>
  <c r="V5443" i="1"/>
  <c r="E5443" i="1"/>
  <c r="U4451" i="1"/>
  <c r="S4451" i="1"/>
  <c r="F4451" i="1"/>
  <c r="R4451" i="1"/>
  <c r="E4451" i="1"/>
  <c r="V4451" i="1"/>
  <c r="T4451" i="1"/>
  <c r="E2666" i="1"/>
  <c r="T2666" i="1"/>
  <c r="F2666" i="1"/>
  <c r="U2666" i="1"/>
  <c r="R2666" i="1"/>
  <c r="S2666" i="1"/>
  <c r="V2666" i="1"/>
  <c r="R4650" i="1"/>
  <c r="V4650" i="1"/>
  <c r="T4650" i="1"/>
  <c r="U4650" i="1"/>
  <c r="F4650" i="1"/>
  <c r="S4650" i="1"/>
  <c r="E4650" i="1"/>
  <c r="E1674" i="1"/>
  <c r="V1674" i="1"/>
  <c r="R1674" i="1"/>
  <c r="T1674" i="1"/>
  <c r="U1674" i="1"/>
  <c r="S1674" i="1"/>
  <c r="F1674" i="1"/>
  <c r="S681" i="1"/>
  <c r="R681" i="1"/>
  <c r="U681" i="1"/>
  <c r="T681" i="1"/>
  <c r="V681" i="1"/>
  <c r="F681" i="1"/>
  <c r="E681" i="1"/>
  <c r="B681" i="4" l="1"/>
  <c r="A312" i="1"/>
  <c r="AM311" i="1"/>
  <c r="I4650" i="1"/>
  <c r="K4650" i="1"/>
  <c r="K2666" i="1"/>
  <c r="I2666" i="1"/>
  <c r="K4451" i="1"/>
  <c r="I4451" i="1"/>
  <c r="K5443" i="1"/>
  <c r="I5443" i="1"/>
  <c r="I5642" i="1"/>
  <c r="K5642" i="1"/>
  <c r="K3658" i="1"/>
  <c r="I3658" i="1"/>
  <c r="P5441" i="1"/>
  <c r="AN5441" i="1"/>
  <c r="L5442" i="1"/>
  <c r="AO5442" i="1" s="1"/>
  <c r="N5442" i="1"/>
  <c r="AQ5442" i="1" s="1"/>
  <c r="J5442" i="1"/>
  <c r="O5442" i="1"/>
  <c r="AR5442" i="1" s="1"/>
  <c r="M5442" i="1"/>
  <c r="AP5442" i="1" s="1"/>
  <c r="Z5444" i="1"/>
  <c r="Y5445" i="1"/>
  <c r="Y3660" i="1"/>
  <c r="Z3659" i="1"/>
  <c r="Z2667" i="1"/>
  <c r="Y2668" i="1"/>
  <c r="J4649" i="1"/>
  <c r="N4649" i="1"/>
  <c r="AQ4649" i="1" s="1"/>
  <c r="O4649" i="1"/>
  <c r="AR4649" i="1" s="1"/>
  <c r="M4649" i="1"/>
  <c r="AP4649" i="1" s="1"/>
  <c r="L4649" i="1"/>
  <c r="AO4649" i="1" s="1"/>
  <c r="Q4647" i="1"/>
  <c r="AS4647" i="1"/>
  <c r="Q2663" i="1"/>
  <c r="AS2663" i="1"/>
  <c r="A5236" i="1"/>
  <c r="AM5235" i="1"/>
  <c r="A1236" i="1"/>
  <c r="AM1235" i="1"/>
  <c r="P4648" i="1"/>
  <c r="AN4648" i="1"/>
  <c r="A2236" i="1"/>
  <c r="AM2235" i="1"/>
  <c r="AN4449" i="1"/>
  <c r="P4449" i="1"/>
  <c r="Q5440" i="1"/>
  <c r="AS5440" i="1"/>
  <c r="N3657" i="1"/>
  <c r="AQ3657" i="1" s="1"/>
  <c r="L3657" i="1"/>
  <c r="AO3657" i="1" s="1"/>
  <c r="J3657" i="1"/>
  <c r="O3657" i="1"/>
  <c r="AR3657" i="1" s="1"/>
  <c r="M3657" i="1"/>
  <c r="AP3657" i="1" s="1"/>
  <c r="L5641" i="1"/>
  <c r="AO5641" i="1" s="1"/>
  <c r="J5641" i="1"/>
  <c r="O5641" i="1"/>
  <c r="AR5641" i="1" s="1"/>
  <c r="M5641" i="1"/>
  <c r="AP5641" i="1" s="1"/>
  <c r="N5641" i="1"/>
  <c r="AQ5641" i="1" s="1"/>
  <c r="A3236" i="1"/>
  <c r="AM3235" i="1"/>
  <c r="A4236" i="1"/>
  <c r="AM4235" i="1"/>
  <c r="P3656" i="1"/>
  <c r="AN3656" i="1"/>
  <c r="Y5644" i="1"/>
  <c r="Z5643" i="1"/>
  <c r="AS5639" i="1"/>
  <c r="Q5639" i="1"/>
  <c r="Q3655" i="1"/>
  <c r="AS3655" i="1"/>
  <c r="L4450" i="1"/>
  <c r="AO4450" i="1" s="1"/>
  <c r="J4450" i="1"/>
  <c r="O4450" i="1"/>
  <c r="AR4450" i="1" s="1"/>
  <c r="N4450" i="1"/>
  <c r="AQ4450" i="1" s="1"/>
  <c r="M4450" i="1"/>
  <c r="AP4450" i="1" s="1"/>
  <c r="P2664" i="1"/>
  <c r="AN2664" i="1"/>
  <c r="AN5640" i="1"/>
  <c r="P5640" i="1"/>
  <c r="Z4651" i="1"/>
  <c r="Y4652" i="1"/>
  <c r="Q4448" i="1"/>
  <c r="AS4448" i="1"/>
  <c r="N2665" i="1"/>
  <c r="AQ2665" i="1" s="1"/>
  <c r="M2665" i="1"/>
  <c r="AP2665" i="1" s="1"/>
  <c r="O2665" i="1"/>
  <c r="AR2665" i="1" s="1"/>
  <c r="L2665" i="1"/>
  <c r="AO2665" i="1" s="1"/>
  <c r="J2665" i="1"/>
  <c r="I1674" i="1"/>
  <c r="K1674" i="1"/>
  <c r="Z1675" i="1"/>
  <c r="Y1676" i="1"/>
  <c r="Q1671" i="1"/>
  <c r="AS1671" i="1"/>
  <c r="AN1672" i="1"/>
  <c r="P1672" i="1"/>
  <c r="J1673" i="1"/>
  <c r="M1673" i="1"/>
  <c r="AP1673" i="1" s="1"/>
  <c r="O1673" i="1"/>
  <c r="AR1673" i="1" s="1"/>
  <c r="N1673" i="1"/>
  <c r="AQ1673" i="1" s="1"/>
  <c r="L1673" i="1"/>
  <c r="AO1673" i="1" s="1"/>
  <c r="Q678" i="1"/>
  <c r="AN680" i="1"/>
  <c r="AS678" i="1"/>
  <c r="K681" i="1"/>
  <c r="I681" i="1"/>
  <c r="J681" i="1" s="1"/>
  <c r="P679" i="1"/>
  <c r="Y683" i="1"/>
  <c r="Z682" i="1"/>
  <c r="L680" i="1"/>
  <c r="AO680" i="1" s="1"/>
  <c r="N680" i="1"/>
  <c r="AQ680" i="1" s="1"/>
  <c r="O680" i="1"/>
  <c r="AR680" i="1" s="1"/>
  <c r="M680" i="1"/>
  <c r="AP680" i="1" s="1"/>
  <c r="T3659" i="1"/>
  <c r="E3659" i="1"/>
  <c r="F3659" i="1"/>
  <c r="U3659" i="1"/>
  <c r="S3659" i="1"/>
  <c r="V3659" i="1"/>
  <c r="R3659" i="1"/>
  <c r="S4651" i="1"/>
  <c r="T4651" i="1"/>
  <c r="F4651" i="1"/>
  <c r="E4651" i="1"/>
  <c r="V4651" i="1"/>
  <c r="U4651" i="1"/>
  <c r="R4651" i="1"/>
  <c r="R5444" i="1"/>
  <c r="E5444" i="1"/>
  <c r="U5444" i="1"/>
  <c r="S5444" i="1"/>
  <c r="F5444" i="1"/>
  <c r="V5444" i="1"/>
  <c r="T5444" i="1"/>
  <c r="U2667" i="1"/>
  <c r="E2667" i="1"/>
  <c r="V2667" i="1"/>
  <c r="F2667" i="1"/>
  <c r="T2667" i="1"/>
  <c r="S2667" i="1"/>
  <c r="R2667" i="1"/>
  <c r="R5643" i="1"/>
  <c r="V5643" i="1"/>
  <c r="T5643" i="1"/>
  <c r="F5643" i="1"/>
  <c r="E5643" i="1"/>
  <c r="S5643" i="1"/>
  <c r="U5643" i="1"/>
  <c r="R1675" i="1"/>
  <c r="U1675" i="1"/>
  <c r="S1675" i="1"/>
  <c r="F1675" i="1"/>
  <c r="T1675" i="1"/>
  <c r="E1675" i="1"/>
  <c r="V1675" i="1"/>
  <c r="V682" i="1"/>
  <c r="T682" i="1"/>
  <c r="S682" i="1"/>
  <c r="U682" i="1"/>
  <c r="R682" i="1"/>
  <c r="F682" i="1"/>
  <c r="E682" i="1"/>
  <c r="B682" i="4" l="1"/>
  <c r="A313" i="1"/>
  <c r="AM312" i="1"/>
  <c r="K5643" i="1"/>
  <c r="I5643" i="1"/>
  <c r="I2667" i="1"/>
  <c r="K2667" i="1"/>
  <c r="K5444" i="1"/>
  <c r="I5444" i="1"/>
  <c r="I4651" i="1"/>
  <c r="K4651" i="1"/>
  <c r="K3659" i="1"/>
  <c r="I3659" i="1"/>
  <c r="P2665" i="1"/>
  <c r="AN2665" i="1"/>
  <c r="A4237" i="1"/>
  <c r="AM4236" i="1"/>
  <c r="Q4449" i="1"/>
  <c r="AS4449" i="1"/>
  <c r="L5443" i="1"/>
  <c r="AO5443" i="1" s="1"/>
  <c r="J5443" i="1"/>
  <c r="N5443" i="1"/>
  <c r="AQ5443" i="1" s="1"/>
  <c r="M5443" i="1"/>
  <c r="AP5443" i="1" s="1"/>
  <c r="O5443" i="1"/>
  <c r="AR5443" i="1" s="1"/>
  <c r="AN4649" i="1"/>
  <c r="P4649" i="1"/>
  <c r="Y3661" i="1"/>
  <c r="Z3660" i="1"/>
  <c r="Z4652" i="1"/>
  <c r="Y4653" i="1"/>
  <c r="A3237" i="1"/>
  <c r="AM3236" i="1"/>
  <c r="P3657" i="1"/>
  <c r="AN3657" i="1"/>
  <c r="A1237" i="1"/>
  <c r="AM1236" i="1"/>
  <c r="Y2669" i="1"/>
  <c r="Z2668" i="1"/>
  <c r="P5442" i="1"/>
  <c r="AN5442" i="1"/>
  <c r="AS5441" i="1"/>
  <c r="Q5441" i="1"/>
  <c r="O4451" i="1"/>
  <c r="AR4451" i="1" s="1"/>
  <c r="N4451" i="1"/>
  <c r="AQ4451" i="1" s="1"/>
  <c r="M4451" i="1"/>
  <c r="AP4451" i="1" s="1"/>
  <c r="L4451" i="1"/>
  <c r="AO4451" i="1" s="1"/>
  <c r="J4451" i="1"/>
  <c r="Z5445" i="1"/>
  <c r="Y5446" i="1"/>
  <c r="Q5640" i="1"/>
  <c r="AS5640" i="1"/>
  <c r="A2237" i="1"/>
  <c r="AM2236" i="1"/>
  <c r="AN4450" i="1"/>
  <c r="P4450" i="1"/>
  <c r="Y5645" i="1"/>
  <c r="Z5644" i="1"/>
  <c r="A5237" i="1"/>
  <c r="AM5236" i="1"/>
  <c r="O3658" i="1"/>
  <c r="AR3658" i="1" s="1"/>
  <c r="M3658" i="1"/>
  <c r="AP3658" i="1" s="1"/>
  <c r="N3658" i="1"/>
  <c r="AQ3658" i="1" s="1"/>
  <c r="L3658" i="1"/>
  <c r="AO3658" i="1" s="1"/>
  <c r="J3658" i="1"/>
  <c r="N2666" i="1"/>
  <c r="AQ2666" i="1" s="1"/>
  <c r="L2666" i="1"/>
  <c r="AO2666" i="1" s="1"/>
  <c r="J2666" i="1"/>
  <c r="O2666" i="1"/>
  <c r="AR2666" i="1" s="1"/>
  <c r="M2666" i="1"/>
  <c r="AP2666" i="1" s="1"/>
  <c r="Q3656" i="1"/>
  <c r="AS3656" i="1"/>
  <c r="P5641" i="1"/>
  <c r="AN5641" i="1"/>
  <c r="AS4648" i="1"/>
  <c r="Q4648" i="1"/>
  <c r="Q2664" i="1"/>
  <c r="AS2664" i="1"/>
  <c r="M5642" i="1"/>
  <c r="AP5642" i="1" s="1"/>
  <c r="J5642" i="1"/>
  <c r="O5642" i="1"/>
  <c r="AR5642" i="1" s="1"/>
  <c r="L5642" i="1"/>
  <c r="AO5642" i="1" s="1"/>
  <c r="N5642" i="1"/>
  <c r="AQ5642" i="1" s="1"/>
  <c r="L4650" i="1"/>
  <c r="AO4650" i="1" s="1"/>
  <c r="J4650" i="1"/>
  <c r="O4650" i="1"/>
  <c r="AR4650" i="1" s="1"/>
  <c r="N4650" i="1"/>
  <c r="AQ4650" i="1" s="1"/>
  <c r="M4650" i="1"/>
  <c r="AP4650" i="1" s="1"/>
  <c r="K1675" i="1"/>
  <c r="I1675" i="1"/>
  <c r="Y1677" i="1"/>
  <c r="Z1676" i="1"/>
  <c r="AN1673" i="1"/>
  <c r="P1673" i="1"/>
  <c r="Q1672" i="1"/>
  <c r="AS1672" i="1"/>
  <c r="O1674" i="1"/>
  <c r="AR1674" i="1" s="1"/>
  <c r="N1674" i="1"/>
  <c r="AQ1674" i="1" s="1"/>
  <c r="M1674" i="1"/>
  <c r="AP1674" i="1" s="1"/>
  <c r="L1674" i="1"/>
  <c r="AO1674" i="1" s="1"/>
  <c r="J1674" i="1"/>
  <c r="Q679" i="1"/>
  <c r="AN681" i="1"/>
  <c r="AS679" i="1"/>
  <c r="K682" i="1"/>
  <c r="I682" i="1"/>
  <c r="J682" i="1" s="1"/>
  <c r="P680" i="1"/>
  <c r="Z683" i="1"/>
  <c r="Y684" i="1"/>
  <c r="N681" i="1"/>
  <c r="AQ681" i="1" s="1"/>
  <c r="L681" i="1"/>
  <c r="AO681" i="1" s="1"/>
  <c r="O681" i="1"/>
  <c r="AR681" i="1" s="1"/>
  <c r="M681" i="1"/>
  <c r="AP681" i="1" s="1"/>
  <c r="E5644" i="1"/>
  <c r="T5644" i="1"/>
  <c r="V5644" i="1"/>
  <c r="R5644" i="1"/>
  <c r="F5644" i="1"/>
  <c r="S5644" i="1"/>
  <c r="U5644" i="1"/>
  <c r="E2668" i="1"/>
  <c r="V2668" i="1"/>
  <c r="F2668" i="1"/>
  <c r="R2668" i="1"/>
  <c r="U2668" i="1"/>
  <c r="T2668" i="1"/>
  <c r="S2668" i="1"/>
  <c r="F3660" i="1"/>
  <c r="S3660" i="1"/>
  <c r="V3660" i="1"/>
  <c r="U3660" i="1"/>
  <c r="R3660" i="1"/>
  <c r="E3660" i="1"/>
  <c r="T3660" i="1"/>
  <c r="F4652" i="1"/>
  <c r="T4652" i="1"/>
  <c r="U4652" i="1"/>
  <c r="E4652" i="1"/>
  <c r="S4652" i="1"/>
  <c r="V4652" i="1"/>
  <c r="R4652" i="1"/>
  <c r="F5445" i="1"/>
  <c r="S5445" i="1"/>
  <c r="T5445" i="1"/>
  <c r="U5445" i="1"/>
  <c r="V5445" i="1"/>
  <c r="E5445" i="1"/>
  <c r="R5445" i="1"/>
  <c r="V1676" i="1"/>
  <c r="E1676" i="1"/>
  <c r="U1676" i="1"/>
  <c r="F1676" i="1"/>
  <c r="S1676" i="1"/>
  <c r="R1676" i="1"/>
  <c r="T1676" i="1"/>
  <c r="V683" i="1"/>
  <c r="T683" i="1"/>
  <c r="S683" i="1"/>
  <c r="R683" i="1"/>
  <c r="U683" i="1"/>
  <c r="F683" i="1"/>
  <c r="E683" i="1"/>
  <c r="B683" i="4" l="1"/>
  <c r="A314" i="1"/>
  <c r="AM313" i="1"/>
  <c r="K5445" i="1"/>
  <c r="I5445" i="1"/>
  <c r="K4652" i="1"/>
  <c r="I4652" i="1"/>
  <c r="K3660" i="1"/>
  <c r="I3660" i="1"/>
  <c r="I2668" i="1"/>
  <c r="K2668" i="1"/>
  <c r="K5644" i="1"/>
  <c r="I5644" i="1"/>
  <c r="P5642" i="1"/>
  <c r="AN5642" i="1"/>
  <c r="Y5447" i="1"/>
  <c r="Z5446" i="1"/>
  <c r="Q4450" i="1"/>
  <c r="AS4450" i="1"/>
  <c r="A1238" i="1"/>
  <c r="AM1237" i="1"/>
  <c r="L4651" i="1"/>
  <c r="AO4651" i="1" s="1"/>
  <c r="J4651" i="1"/>
  <c r="O4651" i="1"/>
  <c r="AR4651" i="1" s="1"/>
  <c r="N4651" i="1"/>
  <c r="AQ4651" i="1" s="1"/>
  <c r="M4651" i="1"/>
  <c r="AP4651" i="1" s="1"/>
  <c r="O5444" i="1"/>
  <c r="AR5444" i="1" s="1"/>
  <c r="M5444" i="1"/>
  <c r="AP5444" i="1" s="1"/>
  <c r="J5444" i="1"/>
  <c r="L5444" i="1"/>
  <c r="AO5444" i="1" s="1"/>
  <c r="N5444" i="1"/>
  <c r="AQ5444" i="1" s="1"/>
  <c r="P4650" i="1"/>
  <c r="AN4650" i="1"/>
  <c r="A4238" i="1"/>
  <c r="AM4237" i="1"/>
  <c r="AN2666" i="1"/>
  <c r="P2666" i="1"/>
  <c r="A2238" i="1"/>
  <c r="AM2237" i="1"/>
  <c r="P4451" i="1"/>
  <c r="AN4451" i="1"/>
  <c r="Q5442" i="1"/>
  <c r="AS5442" i="1"/>
  <c r="Q3657" i="1"/>
  <c r="AS3657" i="1"/>
  <c r="Y3662" i="1"/>
  <c r="Z3661" i="1"/>
  <c r="AN5443" i="1"/>
  <c r="P5443" i="1"/>
  <c r="A5238" i="1"/>
  <c r="AM5237" i="1"/>
  <c r="Q4649" i="1"/>
  <c r="AS4649" i="1"/>
  <c r="Q2665" i="1"/>
  <c r="AS2665" i="1"/>
  <c r="N2667" i="1"/>
  <c r="AQ2667" i="1" s="1"/>
  <c r="M2667" i="1"/>
  <c r="AP2667" i="1" s="1"/>
  <c r="O2667" i="1"/>
  <c r="AR2667" i="1" s="1"/>
  <c r="L2667" i="1"/>
  <c r="AO2667" i="1" s="1"/>
  <c r="J2667" i="1"/>
  <c r="A3238" i="1"/>
  <c r="AM3237" i="1"/>
  <c r="N3659" i="1"/>
  <c r="AQ3659" i="1" s="1"/>
  <c r="O3659" i="1"/>
  <c r="AR3659" i="1" s="1"/>
  <c r="M3659" i="1"/>
  <c r="AP3659" i="1" s="1"/>
  <c r="J3659" i="1"/>
  <c r="L3659" i="1"/>
  <c r="AO3659" i="1" s="1"/>
  <c r="M5643" i="1"/>
  <c r="AP5643" i="1" s="1"/>
  <c r="L5643" i="1"/>
  <c r="AO5643" i="1" s="1"/>
  <c r="O5643" i="1"/>
  <c r="AR5643" i="1" s="1"/>
  <c r="N5643" i="1"/>
  <c r="AQ5643" i="1" s="1"/>
  <c r="J5643" i="1"/>
  <c r="Q5641" i="1"/>
  <c r="AS5641" i="1"/>
  <c r="AN3658" i="1"/>
  <c r="P3658" i="1"/>
  <c r="Z5645" i="1"/>
  <c r="Y5646" i="1"/>
  <c r="Y2670" i="1"/>
  <c r="Z2669" i="1"/>
  <c r="Z4653" i="1"/>
  <c r="Y4654" i="1"/>
  <c r="I1676" i="1"/>
  <c r="K1676" i="1"/>
  <c r="Q1673" i="1"/>
  <c r="AS1673" i="1"/>
  <c r="AN1674" i="1"/>
  <c r="P1674" i="1"/>
  <c r="Y1678" i="1"/>
  <c r="Z1677" i="1"/>
  <c r="M1675" i="1"/>
  <c r="AP1675" i="1" s="1"/>
  <c r="N1675" i="1"/>
  <c r="AQ1675" i="1" s="1"/>
  <c r="L1675" i="1"/>
  <c r="AO1675" i="1" s="1"/>
  <c r="J1675" i="1"/>
  <c r="O1675" i="1"/>
  <c r="AR1675" i="1" s="1"/>
  <c r="AN682" i="1"/>
  <c r="AS680" i="1"/>
  <c r="Q680" i="1"/>
  <c r="K683" i="1"/>
  <c r="I683" i="1"/>
  <c r="J683" i="1" s="1"/>
  <c r="P681" i="1"/>
  <c r="O682" i="1"/>
  <c r="AR682" i="1" s="1"/>
  <c r="N682" i="1"/>
  <c r="AQ682" i="1" s="1"/>
  <c r="L682" i="1"/>
  <c r="AO682" i="1" s="1"/>
  <c r="M682" i="1"/>
  <c r="AP682" i="1" s="1"/>
  <c r="Z684" i="1"/>
  <c r="Y685" i="1"/>
  <c r="E3661" i="1"/>
  <c r="R3661" i="1"/>
  <c r="S3661" i="1"/>
  <c r="T3661" i="1"/>
  <c r="V3661" i="1"/>
  <c r="F3661" i="1"/>
  <c r="U3661" i="1"/>
  <c r="T2669" i="1"/>
  <c r="R2669" i="1"/>
  <c r="E2669" i="1"/>
  <c r="F2669" i="1"/>
  <c r="S2669" i="1"/>
  <c r="V2669" i="1"/>
  <c r="U2669" i="1"/>
  <c r="V4653" i="1"/>
  <c r="F4653" i="1"/>
  <c r="R4653" i="1"/>
  <c r="U4653" i="1"/>
  <c r="E4653" i="1"/>
  <c r="S4653" i="1"/>
  <c r="T4653" i="1"/>
  <c r="T5446" i="1"/>
  <c r="F5446" i="1"/>
  <c r="V5446" i="1"/>
  <c r="R5446" i="1"/>
  <c r="S5446" i="1"/>
  <c r="U5446" i="1"/>
  <c r="E5446" i="1"/>
  <c r="F5645" i="1"/>
  <c r="T5645" i="1"/>
  <c r="U5645" i="1"/>
  <c r="R5645" i="1"/>
  <c r="S5645" i="1"/>
  <c r="E5645" i="1"/>
  <c r="V5645" i="1"/>
  <c r="V1677" i="1"/>
  <c r="E1677" i="1"/>
  <c r="R1677" i="1"/>
  <c r="F1677" i="1"/>
  <c r="T1677" i="1"/>
  <c r="U1677" i="1"/>
  <c r="S1677" i="1"/>
  <c r="T684" i="1"/>
  <c r="R684" i="1"/>
  <c r="S684" i="1"/>
  <c r="V684" i="1"/>
  <c r="U684" i="1"/>
  <c r="F684" i="1"/>
  <c r="E684" i="1"/>
  <c r="B684" i="4" l="1"/>
  <c r="A315" i="1"/>
  <c r="AM314" i="1"/>
  <c r="I5645" i="1"/>
  <c r="K5645" i="1"/>
  <c r="I5446" i="1"/>
  <c r="K5446" i="1"/>
  <c r="K4653" i="1"/>
  <c r="I4653" i="1"/>
  <c r="K2669" i="1"/>
  <c r="I2669" i="1"/>
  <c r="I3661" i="1"/>
  <c r="K3661" i="1"/>
  <c r="AN2667" i="1"/>
  <c r="P2667" i="1"/>
  <c r="Z3662" i="1"/>
  <c r="Y3663" i="1"/>
  <c r="A2239" i="1"/>
  <c r="AM2238" i="1"/>
  <c r="Q4650" i="1"/>
  <c r="AS4650" i="1"/>
  <c r="N2668" i="1"/>
  <c r="AQ2668" i="1" s="1"/>
  <c r="J2668" i="1"/>
  <c r="M2668" i="1"/>
  <c r="AP2668" i="1" s="1"/>
  <c r="O2668" i="1"/>
  <c r="AR2668" i="1" s="1"/>
  <c r="L2668" i="1"/>
  <c r="AO2668" i="1" s="1"/>
  <c r="Y4655" i="1"/>
  <c r="Z4654" i="1"/>
  <c r="Q2666" i="1"/>
  <c r="AS2666" i="1"/>
  <c r="AN4651" i="1"/>
  <c r="P4651" i="1"/>
  <c r="J3660" i="1"/>
  <c r="N3660" i="1"/>
  <c r="AQ3660" i="1" s="1"/>
  <c r="O3660" i="1"/>
  <c r="AR3660" i="1" s="1"/>
  <c r="M3660" i="1"/>
  <c r="AP3660" i="1" s="1"/>
  <c r="L3660" i="1"/>
  <c r="AO3660" i="1" s="1"/>
  <c r="AS3658" i="1"/>
  <c r="Q3658" i="1"/>
  <c r="A5239" i="1"/>
  <c r="AM5238" i="1"/>
  <c r="P5444" i="1"/>
  <c r="AN5444" i="1"/>
  <c r="Z5447" i="1"/>
  <c r="Y5448" i="1"/>
  <c r="P3659" i="1"/>
  <c r="AN3659" i="1"/>
  <c r="Q5443" i="1"/>
  <c r="AS5443" i="1"/>
  <c r="J4652" i="1"/>
  <c r="O4652" i="1"/>
  <c r="AR4652" i="1" s="1"/>
  <c r="N4652" i="1"/>
  <c r="AQ4652" i="1" s="1"/>
  <c r="M4652" i="1"/>
  <c r="AP4652" i="1" s="1"/>
  <c r="L4652" i="1"/>
  <c r="AO4652" i="1" s="1"/>
  <c r="Z2670" i="1"/>
  <c r="Y2671" i="1"/>
  <c r="A4239" i="1"/>
  <c r="AM4238" i="1"/>
  <c r="A1239" i="1"/>
  <c r="AM1238" i="1"/>
  <c r="Q5642" i="1"/>
  <c r="AS5642" i="1"/>
  <c r="AN5643" i="1"/>
  <c r="P5643" i="1"/>
  <c r="Q4451" i="1"/>
  <c r="AS4451" i="1"/>
  <c r="N5644" i="1"/>
  <c r="AQ5644" i="1" s="1"/>
  <c r="M5644" i="1"/>
  <c r="AP5644" i="1" s="1"/>
  <c r="L5644" i="1"/>
  <c r="AO5644" i="1" s="1"/>
  <c r="J5644" i="1"/>
  <c r="O5644" i="1"/>
  <c r="AR5644" i="1" s="1"/>
  <c r="O5445" i="1"/>
  <c r="AR5445" i="1" s="1"/>
  <c r="N5445" i="1"/>
  <c r="AQ5445" i="1" s="1"/>
  <c r="L5445" i="1"/>
  <c r="AO5445" i="1" s="1"/>
  <c r="M5445" i="1"/>
  <c r="AP5445" i="1" s="1"/>
  <c r="J5445" i="1"/>
  <c r="Z5646" i="1"/>
  <c r="Y5647" i="1"/>
  <c r="A3239" i="1"/>
  <c r="AM3238" i="1"/>
  <c r="I1677" i="1"/>
  <c r="K1677" i="1"/>
  <c r="Y1679" i="1"/>
  <c r="Z1678" i="1"/>
  <c r="AS1674" i="1"/>
  <c r="Q1674" i="1"/>
  <c r="AN1675" i="1"/>
  <c r="P1675" i="1"/>
  <c r="M1676" i="1"/>
  <c r="AP1676" i="1" s="1"/>
  <c r="J1676" i="1"/>
  <c r="L1676" i="1"/>
  <c r="AO1676" i="1" s="1"/>
  <c r="O1676" i="1"/>
  <c r="AR1676" i="1" s="1"/>
  <c r="N1676" i="1"/>
  <c r="AQ1676" i="1" s="1"/>
  <c r="AS681" i="1"/>
  <c r="AN683" i="1"/>
  <c r="Q681" i="1"/>
  <c r="K684" i="1"/>
  <c r="I684" i="1"/>
  <c r="J684" i="1" s="1"/>
  <c r="P682" i="1"/>
  <c r="Z685" i="1"/>
  <c r="Y686" i="1"/>
  <c r="N683" i="1"/>
  <c r="AQ683" i="1" s="1"/>
  <c r="O683" i="1"/>
  <c r="AR683" i="1" s="1"/>
  <c r="L683" i="1"/>
  <c r="AO683" i="1" s="1"/>
  <c r="M683" i="1"/>
  <c r="AP683" i="1" s="1"/>
  <c r="T5646" i="1"/>
  <c r="R5646" i="1"/>
  <c r="U5646" i="1"/>
  <c r="E5646" i="1"/>
  <c r="S5646" i="1"/>
  <c r="V5646" i="1"/>
  <c r="F5646" i="1"/>
  <c r="R3662" i="1"/>
  <c r="V3662" i="1"/>
  <c r="F3662" i="1"/>
  <c r="T3662" i="1"/>
  <c r="U3662" i="1"/>
  <c r="S3662" i="1"/>
  <c r="E3662" i="1"/>
  <c r="U4654" i="1"/>
  <c r="E4654" i="1"/>
  <c r="T4654" i="1"/>
  <c r="S4654" i="1"/>
  <c r="F4654" i="1"/>
  <c r="V4654" i="1"/>
  <c r="R4654" i="1"/>
  <c r="R2670" i="1"/>
  <c r="T2670" i="1"/>
  <c r="S2670" i="1"/>
  <c r="F2670" i="1"/>
  <c r="U2670" i="1"/>
  <c r="V2670" i="1"/>
  <c r="E2670" i="1"/>
  <c r="U5447" i="1"/>
  <c r="E5447" i="1"/>
  <c r="T5447" i="1"/>
  <c r="V5447" i="1"/>
  <c r="F5447" i="1"/>
  <c r="S5447" i="1"/>
  <c r="R5447" i="1"/>
  <c r="T1678" i="1"/>
  <c r="S1678" i="1"/>
  <c r="R1678" i="1"/>
  <c r="F1678" i="1"/>
  <c r="E1678" i="1"/>
  <c r="V1678" i="1"/>
  <c r="U1678" i="1"/>
  <c r="U685" i="1"/>
  <c r="T685" i="1"/>
  <c r="V685" i="1"/>
  <c r="S685" i="1"/>
  <c r="R685" i="1"/>
  <c r="F685" i="1"/>
  <c r="E685" i="1"/>
  <c r="B685" i="4" l="1"/>
  <c r="A316" i="1"/>
  <c r="AM315" i="1"/>
  <c r="K5447" i="1"/>
  <c r="I5447" i="1"/>
  <c r="I2670" i="1"/>
  <c r="K2670" i="1"/>
  <c r="K4654" i="1"/>
  <c r="I4654" i="1"/>
  <c r="K3662" i="1"/>
  <c r="I3662" i="1"/>
  <c r="I5646" i="1"/>
  <c r="K5646" i="1"/>
  <c r="A4240" i="1"/>
  <c r="AM4239" i="1"/>
  <c r="Q3659" i="1"/>
  <c r="AS3659" i="1"/>
  <c r="P3660" i="1"/>
  <c r="AN3660" i="1"/>
  <c r="Z4655" i="1"/>
  <c r="Y4656" i="1"/>
  <c r="Q2667" i="1"/>
  <c r="AS2667" i="1"/>
  <c r="M2669" i="1"/>
  <c r="AP2669" i="1" s="1"/>
  <c r="O2669" i="1"/>
  <c r="AR2669" i="1" s="1"/>
  <c r="N2669" i="1"/>
  <c r="AQ2669" i="1" s="1"/>
  <c r="J2669" i="1"/>
  <c r="L2669" i="1"/>
  <c r="AO2669" i="1" s="1"/>
  <c r="AN5644" i="1"/>
  <c r="P5644" i="1"/>
  <c r="AS5643" i="1"/>
  <c r="Q5643" i="1"/>
  <c r="Y5449" i="1"/>
  <c r="Z5448" i="1"/>
  <c r="AS4651" i="1"/>
  <c r="Q4651" i="1"/>
  <c r="AN4652" i="1"/>
  <c r="P4652" i="1"/>
  <c r="J4653" i="1"/>
  <c r="O4653" i="1"/>
  <c r="AR4653" i="1" s="1"/>
  <c r="N4653" i="1"/>
  <c r="AQ4653" i="1" s="1"/>
  <c r="L4653" i="1"/>
  <c r="AO4653" i="1" s="1"/>
  <c r="M4653" i="1"/>
  <c r="AP4653" i="1" s="1"/>
  <c r="AN5445" i="1"/>
  <c r="P5445" i="1"/>
  <c r="A3240" i="1"/>
  <c r="AM3239" i="1"/>
  <c r="Z2671" i="1"/>
  <c r="Y2672" i="1"/>
  <c r="P2668" i="1"/>
  <c r="AN2668" i="1"/>
  <c r="A2240" i="1"/>
  <c r="AM2239" i="1"/>
  <c r="Q5444" i="1"/>
  <c r="AS5444" i="1"/>
  <c r="Z3663" i="1"/>
  <c r="Y3664" i="1"/>
  <c r="M5446" i="1"/>
  <c r="AP5446" i="1" s="1"/>
  <c r="O5446" i="1"/>
  <c r="AR5446" i="1" s="1"/>
  <c r="L5446" i="1"/>
  <c r="AO5446" i="1" s="1"/>
  <c r="N5446" i="1"/>
  <c r="AQ5446" i="1" s="1"/>
  <c r="J5446" i="1"/>
  <c r="Z5647" i="1"/>
  <c r="Y5648" i="1"/>
  <c r="A1240" i="1"/>
  <c r="AM1239" i="1"/>
  <c r="A5240" i="1"/>
  <c r="AM5239" i="1"/>
  <c r="O3661" i="1"/>
  <c r="AR3661" i="1" s="1"/>
  <c r="N3661" i="1"/>
  <c r="AQ3661" i="1" s="1"/>
  <c r="L3661" i="1"/>
  <c r="AO3661" i="1" s="1"/>
  <c r="M3661" i="1"/>
  <c r="AP3661" i="1" s="1"/>
  <c r="J3661" i="1"/>
  <c r="M5645" i="1"/>
  <c r="AP5645" i="1" s="1"/>
  <c r="L5645" i="1"/>
  <c r="AO5645" i="1" s="1"/>
  <c r="J5645" i="1"/>
  <c r="O5645" i="1"/>
  <c r="AR5645" i="1" s="1"/>
  <c r="N5645" i="1"/>
  <c r="AQ5645" i="1" s="1"/>
  <c r="I1678" i="1"/>
  <c r="K1678" i="1"/>
  <c r="AN1676" i="1"/>
  <c r="P1676" i="1"/>
  <c r="Y1680" i="1"/>
  <c r="Z1679" i="1"/>
  <c r="Q1675" i="1"/>
  <c r="AS1675" i="1"/>
  <c r="M1677" i="1"/>
  <c r="AP1677" i="1" s="1"/>
  <c r="L1677" i="1"/>
  <c r="AO1677" i="1" s="1"/>
  <c r="J1677" i="1"/>
  <c r="O1677" i="1"/>
  <c r="AR1677" i="1" s="1"/>
  <c r="N1677" i="1"/>
  <c r="AQ1677" i="1" s="1"/>
  <c r="Q682" i="1"/>
  <c r="AN684" i="1"/>
  <c r="AS682" i="1"/>
  <c r="K685" i="1"/>
  <c r="I685" i="1"/>
  <c r="J685" i="1" s="1"/>
  <c r="P683" i="1"/>
  <c r="Y687" i="1"/>
  <c r="Z686" i="1"/>
  <c r="O684" i="1"/>
  <c r="AR684" i="1" s="1"/>
  <c r="M684" i="1"/>
  <c r="AP684" i="1" s="1"/>
  <c r="L684" i="1"/>
  <c r="AO684" i="1" s="1"/>
  <c r="N684" i="1"/>
  <c r="AQ684" i="1" s="1"/>
  <c r="E5448" i="1"/>
  <c r="T5448" i="1"/>
  <c r="F5448" i="1"/>
  <c r="U5448" i="1"/>
  <c r="S5448" i="1"/>
  <c r="R5448" i="1"/>
  <c r="V5448" i="1"/>
  <c r="T4655" i="1"/>
  <c r="V4655" i="1"/>
  <c r="F4655" i="1"/>
  <c r="U4655" i="1"/>
  <c r="E4655" i="1"/>
  <c r="R4655" i="1"/>
  <c r="S4655" i="1"/>
  <c r="R3663" i="1"/>
  <c r="U3663" i="1"/>
  <c r="F3663" i="1"/>
  <c r="E3663" i="1"/>
  <c r="V3663" i="1"/>
  <c r="S3663" i="1"/>
  <c r="T3663" i="1"/>
  <c r="R5647" i="1"/>
  <c r="F5647" i="1"/>
  <c r="E5647" i="1"/>
  <c r="U5647" i="1"/>
  <c r="T5647" i="1"/>
  <c r="S5647" i="1"/>
  <c r="V5647" i="1"/>
  <c r="F2671" i="1"/>
  <c r="R2671" i="1"/>
  <c r="S2671" i="1"/>
  <c r="T2671" i="1"/>
  <c r="E2671" i="1"/>
  <c r="V2671" i="1"/>
  <c r="U2671" i="1"/>
  <c r="R1679" i="1"/>
  <c r="V1679" i="1"/>
  <c r="T1679" i="1"/>
  <c r="S1679" i="1"/>
  <c r="U1679" i="1"/>
  <c r="E1679" i="1"/>
  <c r="F1679" i="1"/>
  <c r="R686" i="1"/>
  <c r="S686" i="1"/>
  <c r="U686" i="1"/>
  <c r="T686" i="1"/>
  <c r="V686" i="1"/>
  <c r="F686" i="1"/>
  <c r="E686" i="1"/>
  <c r="B686" i="4" l="1"/>
  <c r="A317" i="1"/>
  <c r="AM316" i="1"/>
  <c r="I2671" i="1"/>
  <c r="K2671" i="1"/>
  <c r="I5647" i="1"/>
  <c r="K5647" i="1"/>
  <c r="I3663" i="1"/>
  <c r="K3663" i="1"/>
  <c r="I4655" i="1"/>
  <c r="K4655" i="1"/>
  <c r="I5448" i="1"/>
  <c r="K5448" i="1"/>
  <c r="Y5450" i="1"/>
  <c r="Z5449" i="1"/>
  <c r="L3662" i="1"/>
  <c r="AO3662" i="1" s="1"/>
  <c r="J3662" i="1"/>
  <c r="O3662" i="1"/>
  <c r="AR3662" i="1" s="1"/>
  <c r="N3662" i="1"/>
  <c r="AQ3662" i="1" s="1"/>
  <c r="M3662" i="1"/>
  <c r="AP3662" i="1" s="1"/>
  <c r="Q3660" i="1"/>
  <c r="AS3660" i="1"/>
  <c r="AN4653" i="1"/>
  <c r="P4653" i="1"/>
  <c r="J4654" i="1"/>
  <c r="O4654" i="1"/>
  <c r="AR4654" i="1" s="1"/>
  <c r="N4654" i="1"/>
  <c r="AQ4654" i="1" s="1"/>
  <c r="M4654" i="1"/>
  <c r="AP4654" i="1" s="1"/>
  <c r="L4654" i="1"/>
  <c r="AO4654" i="1" s="1"/>
  <c r="AN3661" i="1"/>
  <c r="P3661" i="1"/>
  <c r="A3241" i="1"/>
  <c r="AM3240" i="1"/>
  <c r="Q4652" i="1"/>
  <c r="AS4652" i="1"/>
  <c r="AS5445" i="1"/>
  <c r="Q5445" i="1"/>
  <c r="Q5644" i="1"/>
  <c r="AS5644" i="1"/>
  <c r="Z4656" i="1"/>
  <c r="Y4657" i="1"/>
  <c r="A4241" i="1"/>
  <c r="AM4240" i="1"/>
  <c r="O2670" i="1"/>
  <c r="AR2670" i="1" s="1"/>
  <c r="J2670" i="1"/>
  <c r="N2670" i="1"/>
  <c r="AQ2670" i="1" s="1"/>
  <c r="M2670" i="1"/>
  <c r="AP2670" i="1" s="1"/>
  <c r="L2670" i="1"/>
  <c r="AO2670" i="1" s="1"/>
  <c r="A1241" i="1"/>
  <c r="AM1240" i="1"/>
  <c r="Z5648" i="1"/>
  <c r="Y5649" i="1"/>
  <c r="Z3664" i="1"/>
  <c r="Y3665" i="1"/>
  <c r="A2241" i="1"/>
  <c r="AM2240" i="1"/>
  <c r="P5645" i="1"/>
  <c r="AN5645" i="1"/>
  <c r="A5241" i="1"/>
  <c r="AM5240" i="1"/>
  <c r="AN5446" i="1"/>
  <c r="P5446" i="1"/>
  <c r="AS2668" i="1"/>
  <c r="Q2668" i="1"/>
  <c r="O5447" i="1"/>
  <c r="AR5447" i="1" s="1"/>
  <c r="J5447" i="1"/>
  <c r="N5447" i="1"/>
  <c r="AQ5447" i="1" s="1"/>
  <c r="M5447" i="1"/>
  <c r="AP5447" i="1" s="1"/>
  <c r="L5447" i="1"/>
  <c r="AO5447" i="1" s="1"/>
  <c r="Y2673" i="1"/>
  <c r="Z2672" i="1"/>
  <c r="P2669" i="1"/>
  <c r="AN2669" i="1"/>
  <c r="O5646" i="1"/>
  <c r="AR5646" i="1" s="1"/>
  <c r="M5646" i="1"/>
  <c r="AP5646" i="1" s="1"/>
  <c r="N5646" i="1"/>
  <c r="AQ5646" i="1" s="1"/>
  <c r="L5646" i="1"/>
  <c r="AO5646" i="1" s="1"/>
  <c r="J5646" i="1"/>
  <c r="I1679" i="1"/>
  <c r="K1679" i="1"/>
  <c r="Z1680" i="1"/>
  <c r="Y1681" i="1"/>
  <c r="AN1677" i="1"/>
  <c r="P1677" i="1"/>
  <c r="AS1676" i="1"/>
  <c r="Q1676" i="1"/>
  <c r="J1678" i="1"/>
  <c r="O1678" i="1"/>
  <c r="AR1678" i="1" s="1"/>
  <c r="M1678" i="1"/>
  <c r="AP1678" i="1" s="1"/>
  <c r="L1678" i="1"/>
  <c r="AO1678" i="1" s="1"/>
  <c r="N1678" i="1"/>
  <c r="AQ1678" i="1" s="1"/>
  <c r="AN685" i="1"/>
  <c r="Q683" i="1"/>
  <c r="AS683" i="1"/>
  <c r="K686" i="1"/>
  <c r="I686" i="1"/>
  <c r="J686" i="1" s="1"/>
  <c r="P684" i="1"/>
  <c r="Y688" i="1"/>
  <c r="Z687" i="1"/>
  <c r="O685" i="1"/>
  <c r="AR685" i="1" s="1"/>
  <c r="N685" i="1"/>
  <c r="AQ685" i="1" s="1"/>
  <c r="L685" i="1"/>
  <c r="AO685" i="1" s="1"/>
  <c r="M685" i="1"/>
  <c r="AP685" i="1" s="1"/>
  <c r="T4656" i="1"/>
  <c r="R4656" i="1"/>
  <c r="F4656" i="1"/>
  <c r="U4656" i="1"/>
  <c r="S4656" i="1"/>
  <c r="V4656" i="1"/>
  <c r="E4656" i="1"/>
  <c r="R2672" i="1"/>
  <c r="U2672" i="1"/>
  <c r="V2672" i="1"/>
  <c r="S2672" i="1"/>
  <c r="T2672" i="1"/>
  <c r="F2672" i="1"/>
  <c r="E2672" i="1"/>
  <c r="E3664" i="1"/>
  <c r="U3664" i="1"/>
  <c r="R3664" i="1"/>
  <c r="V3664" i="1"/>
  <c r="F3664" i="1"/>
  <c r="T3664" i="1"/>
  <c r="S3664" i="1"/>
  <c r="V5449" i="1"/>
  <c r="T5449" i="1"/>
  <c r="U5449" i="1"/>
  <c r="R5449" i="1"/>
  <c r="F5449" i="1"/>
  <c r="E5449" i="1"/>
  <c r="S5449" i="1"/>
  <c r="T5648" i="1"/>
  <c r="U5648" i="1"/>
  <c r="R5648" i="1"/>
  <c r="V5648" i="1"/>
  <c r="E5648" i="1"/>
  <c r="S5648" i="1"/>
  <c r="F5648" i="1"/>
  <c r="E1680" i="1"/>
  <c r="V1680" i="1"/>
  <c r="T1680" i="1"/>
  <c r="S1680" i="1"/>
  <c r="F1680" i="1"/>
  <c r="U1680" i="1"/>
  <c r="R1680" i="1"/>
  <c r="U687" i="1"/>
  <c r="S687" i="1"/>
  <c r="R687" i="1"/>
  <c r="V687" i="1"/>
  <c r="T687" i="1"/>
  <c r="F687" i="1"/>
  <c r="E687" i="1"/>
  <c r="B687" i="4" l="1"/>
  <c r="A318" i="1"/>
  <c r="AM317" i="1"/>
  <c r="K5648" i="1"/>
  <c r="I5648" i="1"/>
  <c r="K5449" i="1"/>
  <c r="I5449" i="1"/>
  <c r="K3664" i="1"/>
  <c r="I3664" i="1"/>
  <c r="K2672" i="1"/>
  <c r="I2672" i="1"/>
  <c r="K4656" i="1"/>
  <c r="I4656" i="1"/>
  <c r="AS5645" i="1"/>
  <c r="Q5645" i="1"/>
  <c r="P2670" i="1"/>
  <c r="AN2670" i="1"/>
  <c r="P3662" i="1"/>
  <c r="AN3662" i="1"/>
  <c r="O4655" i="1"/>
  <c r="AR4655" i="1" s="1"/>
  <c r="M4655" i="1"/>
  <c r="AP4655" i="1" s="1"/>
  <c r="L4655" i="1"/>
  <c r="AO4655" i="1" s="1"/>
  <c r="J4655" i="1"/>
  <c r="N4655" i="1"/>
  <c r="AQ4655" i="1" s="1"/>
  <c r="Z2673" i="1"/>
  <c r="Y2674" i="1"/>
  <c r="A2242" i="1"/>
  <c r="AM2241" i="1"/>
  <c r="A3242" i="1"/>
  <c r="AM3241" i="1"/>
  <c r="P4654" i="1"/>
  <c r="AN4654" i="1"/>
  <c r="Q5446" i="1"/>
  <c r="AS5446" i="1"/>
  <c r="Z3665" i="1"/>
  <c r="Y3666" i="1"/>
  <c r="Q4653" i="1"/>
  <c r="AS4653" i="1"/>
  <c r="L3663" i="1"/>
  <c r="AO3663" i="1" s="1"/>
  <c r="J3663" i="1"/>
  <c r="O3663" i="1"/>
  <c r="AR3663" i="1" s="1"/>
  <c r="N3663" i="1"/>
  <c r="AQ3663" i="1" s="1"/>
  <c r="M3663" i="1"/>
  <c r="AP3663" i="1" s="1"/>
  <c r="A4242" i="1"/>
  <c r="AM4241" i="1"/>
  <c r="A1242" i="1"/>
  <c r="AM1241" i="1"/>
  <c r="Q3661" i="1"/>
  <c r="AS3661" i="1"/>
  <c r="Y5451" i="1"/>
  <c r="Z5450" i="1"/>
  <c r="O5647" i="1"/>
  <c r="AR5647" i="1" s="1"/>
  <c r="N5647" i="1"/>
  <c r="AQ5647" i="1" s="1"/>
  <c r="J5647" i="1"/>
  <c r="M5647" i="1"/>
  <c r="AP5647" i="1" s="1"/>
  <c r="L5647" i="1"/>
  <c r="AO5647" i="1" s="1"/>
  <c r="P5646" i="1"/>
  <c r="AN5646" i="1"/>
  <c r="Y4658" i="1"/>
  <c r="Z4657" i="1"/>
  <c r="Q2669" i="1"/>
  <c r="AS2669" i="1"/>
  <c r="P5447" i="1"/>
  <c r="AN5447" i="1"/>
  <c r="A5242" i="1"/>
  <c r="AM5241" i="1"/>
  <c r="Z5649" i="1"/>
  <c r="Y5650" i="1"/>
  <c r="N5448" i="1"/>
  <c r="AQ5448" i="1" s="1"/>
  <c r="M5448" i="1"/>
  <c r="AP5448" i="1" s="1"/>
  <c r="J5448" i="1"/>
  <c r="L5448" i="1"/>
  <c r="AO5448" i="1" s="1"/>
  <c r="O5448" i="1"/>
  <c r="AR5448" i="1" s="1"/>
  <c r="O2671" i="1"/>
  <c r="AR2671" i="1" s="1"/>
  <c r="N2671" i="1"/>
  <c r="AQ2671" i="1" s="1"/>
  <c r="J2671" i="1"/>
  <c r="M2671" i="1"/>
  <c r="AP2671" i="1" s="1"/>
  <c r="L2671" i="1"/>
  <c r="AO2671" i="1" s="1"/>
  <c r="K1680" i="1"/>
  <c r="I1680" i="1"/>
  <c r="Q1677" i="1"/>
  <c r="AS1677" i="1"/>
  <c r="Z1681" i="1"/>
  <c r="Y1682" i="1"/>
  <c r="AN1678" i="1"/>
  <c r="P1678" i="1"/>
  <c r="O1679" i="1"/>
  <c r="AR1679" i="1" s="1"/>
  <c r="M1679" i="1"/>
  <c r="AP1679" i="1" s="1"/>
  <c r="N1679" i="1"/>
  <c r="AQ1679" i="1" s="1"/>
  <c r="L1679" i="1"/>
  <c r="AO1679" i="1" s="1"/>
  <c r="J1679" i="1"/>
  <c r="AS684" i="1"/>
  <c r="AN686" i="1"/>
  <c r="Q684" i="1"/>
  <c r="K687" i="1"/>
  <c r="I687" i="1"/>
  <c r="J687" i="1" s="1"/>
  <c r="P685" i="1"/>
  <c r="Y689" i="1"/>
  <c r="Z688" i="1"/>
  <c r="O686" i="1"/>
  <c r="AR686" i="1" s="1"/>
  <c r="M686" i="1"/>
  <c r="AP686" i="1" s="1"/>
  <c r="N686" i="1"/>
  <c r="AQ686" i="1" s="1"/>
  <c r="L686" i="1"/>
  <c r="AO686" i="1" s="1"/>
  <c r="F3665" i="1"/>
  <c r="E3665" i="1"/>
  <c r="T3665" i="1"/>
  <c r="V3665" i="1"/>
  <c r="R3665" i="1"/>
  <c r="U3665" i="1"/>
  <c r="S3665" i="1"/>
  <c r="T5649" i="1"/>
  <c r="V5649" i="1"/>
  <c r="R5649" i="1"/>
  <c r="E5649" i="1"/>
  <c r="F5649" i="1"/>
  <c r="U5649" i="1"/>
  <c r="S5649" i="1"/>
  <c r="U5450" i="1"/>
  <c r="V5450" i="1"/>
  <c r="T5450" i="1"/>
  <c r="E5450" i="1"/>
  <c r="S5450" i="1"/>
  <c r="R5450" i="1"/>
  <c r="F5450" i="1"/>
  <c r="R4657" i="1"/>
  <c r="V4657" i="1"/>
  <c r="S4657" i="1"/>
  <c r="F4657" i="1"/>
  <c r="T4657" i="1"/>
  <c r="U4657" i="1"/>
  <c r="E4657" i="1"/>
  <c r="V2673" i="1"/>
  <c r="E2673" i="1"/>
  <c r="F2673" i="1"/>
  <c r="U2673" i="1"/>
  <c r="S2673" i="1"/>
  <c r="T2673" i="1"/>
  <c r="R2673" i="1"/>
  <c r="T1681" i="1"/>
  <c r="F1681" i="1"/>
  <c r="E1681" i="1"/>
  <c r="V1681" i="1"/>
  <c r="S1681" i="1"/>
  <c r="U1681" i="1"/>
  <c r="R1681" i="1"/>
  <c r="V688" i="1"/>
  <c r="U688" i="1"/>
  <c r="T688" i="1"/>
  <c r="S688" i="1"/>
  <c r="R688" i="1"/>
  <c r="F688" i="1"/>
  <c r="E688" i="1"/>
  <c r="B688" i="4" l="1"/>
  <c r="A319" i="1"/>
  <c r="AM318" i="1"/>
  <c r="I2673" i="1"/>
  <c r="K2673" i="1"/>
  <c r="I4657" i="1"/>
  <c r="K4657" i="1"/>
  <c r="I5450" i="1"/>
  <c r="K5450" i="1"/>
  <c r="K5649" i="1"/>
  <c r="I5649" i="1"/>
  <c r="K3665" i="1"/>
  <c r="I3665" i="1"/>
  <c r="M2672" i="1"/>
  <c r="AP2672" i="1" s="1"/>
  <c r="N2672" i="1"/>
  <c r="AQ2672" i="1" s="1"/>
  <c r="L2672" i="1"/>
  <c r="AO2672" i="1" s="1"/>
  <c r="J2672" i="1"/>
  <c r="O2672" i="1"/>
  <c r="AR2672" i="1" s="1"/>
  <c r="Y5651" i="1"/>
  <c r="Z5650" i="1"/>
  <c r="A5243" i="1"/>
  <c r="AM5242" i="1"/>
  <c r="A3243" i="1"/>
  <c r="AM3242" i="1"/>
  <c r="AN3663" i="1"/>
  <c r="P3663" i="1"/>
  <c r="Q2670" i="1"/>
  <c r="AS2670" i="1"/>
  <c r="N3664" i="1"/>
  <c r="AQ3664" i="1" s="1"/>
  <c r="M3664" i="1"/>
  <c r="AP3664" i="1" s="1"/>
  <c r="L3664" i="1"/>
  <c r="AO3664" i="1" s="1"/>
  <c r="J3664" i="1"/>
  <c r="O3664" i="1"/>
  <c r="AR3664" i="1" s="1"/>
  <c r="AN2671" i="1"/>
  <c r="P2671" i="1"/>
  <c r="Q5447" i="1"/>
  <c r="AS5447" i="1"/>
  <c r="AS5646" i="1"/>
  <c r="Q5646" i="1"/>
  <c r="AN5448" i="1"/>
  <c r="P5448" i="1"/>
  <c r="A1243" i="1"/>
  <c r="AM1242" i="1"/>
  <c r="P5647" i="1"/>
  <c r="AN5647" i="1"/>
  <c r="Z5451" i="1"/>
  <c r="Z3666" i="1"/>
  <c r="Y3667" i="1"/>
  <c r="P4655" i="1"/>
  <c r="AN4655" i="1"/>
  <c r="J5449" i="1"/>
  <c r="O5449" i="1"/>
  <c r="AR5449" i="1" s="1"/>
  <c r="N5449" i="1"/>
  <c r="AQ5449" i="1" s="1"/>
  <c r="L5449" i="1"/>
  <c r="AO5449" i="1" s="1"/>
  <c r="M5449" i="1"/>
  <c r="AP5449" i="1" s="1"/>
  <c r="A4243" i="1"/>
  <c r="AM4242" i="1"/>
  <c r="Q3662" i="1"/>
  <c r="AS3662" i="1"/>
  <c r="A2243" i="1"/>
  <c r="AM2242" i="1"/>
  <c r="J4656" i="1"/>
  <c r="N4656" i="1"/>
  <c r="AQ4656" i="1" s="1"/>
  <c r="M4656" i="1"/>
  <c r="AP4656" i="1" s="1"/>
  <c r="L4656" i="1"/>
  <c r="AO4656" i="1" s="1"/>
  <c r="O4656" i="1"/>
  <c r="AR4656" i="1" s="1"/>
  <c r="L5648" i="1"/>
  <c r="AO5648" i="1" s="1"/>
  <c r="M5648" i="1"/>
  <c r="AP5648" i="1" s="1"/>
  <c r="O5648" i="1"/>
  <c r="AR5648" i="1" s="1"/>
  <c r="J5648" i="1"/>
  <c r="N5648" i="1"/>
  <c r="AQ5648" i="1" s="1"/>
  <c r="Z4658" i="1"/>
  <c r="Y4659" i="1"/>
  <c r="AS4654" i="1"/>
  <c r="Q4654" i="1"/>
  <c r="Z2674" i="1"/>
  <c r="Y2675" i="1"/>
  <c r="K1681" i="1"/>
  <c r="I1681" i="1"/>
  <c r="AN1679" i="1"/>
  <c r="P1679" i="1"/>
  <c r="Y1683" i="1"/>
  <c r="Z1682" i="1"/>
  <c r="N1680" i="1"/>
  <c r="AQ1680" i="1" s="1"/>
  <c r="M1680" i="1"/>
  <c r="AP1680" i="1" s="1"/>
  <c r="L1680" i="1"/>
  <c r="AO1680" i="1" s="1"/>
  <c r="J1680" i="1"/>
  <c r="O1680" i="1"/>
  <c r="AR1680" i="1" s="1"/>
  <c r="AS1678" i="1"/>
  <c r="Q1678" i="1"/>
  <c r="AS685" i="1"/>
  <c r="AN687" i="1"/>
  <c r="Q685" i="1"/>
  <c r="K688" i="1"/>
  <c r="I688" i="1"/>
  <c r="J688" i="1" s="1"/>
  <c r="P686" i="1"/>
  <c r="Y690" i="1"/>
  <c r="Z689" i="1"/>
  <c r="O687" i="1"/>
  <c r="AR687" i="1" s="1"/>
  <c r="M687" i="1"/>
  <c r="AP687" i="1" s="1"/>
  <c r="L687" i="1"/>
  <c r="AO687" i="1" s="1"/>
  <c r="N687" i="1"/>
  <c r="AQ687" i="1" s="1"/>
  <c r="R5451" i="1"/>
  <c r="E5451" i="1"/>
  <c r="T5451" i="1"/>
  <c r="U5451" i="1"/>
  <c r="S5451" i="1"/>
  <c r="V5451" i="1"/>
  <c r="F5451" i="1"/>
  <c r="T5650" i="1"/>
  <c r="R5650" i="1"/>
  <c r="U5650" i="1"/>
  <c r="V5650" i="1"/>
  <c r="E5650" i="1"/>
  <c r="F5650" i="1"/>
  <c r="S5650" i="1"/>
  <c r="R3666" i="1"/>
  <c r="V3666" i="1"/>
  <c r="F3666" i="1"/>
  <c r="S3666" i="1"/>
  <c r="T3666" i="1"/>
  <c r="E3666" i="1"/>
  <c r="U3666" i="1"/>
  <c r="U2674" i="1"/>
  <c r="E2674" i="1"/>
  <c r="T2674" i="1"/>
  <c r="S2674" i="1"/>
  <c r="R2674" i="1"/>
  <c r="F2674" i="1"/>
  <c r="V2674" i="1"/>
  <c r="F4658" i="1"/>
  <c r="E4658" i="1"/>
  <c r="S4658" i="1"/>
  <c r="V4658" i="1"/>
  <c r="T4658" i="1"/>
  <c r="U4658" i="1"/>
  <c r="R4658" i="1"/>
  <c r="T1682" i="1"/>
  <c r="R1682" i="1"/>
  <c r="F1682" i="1"/>
  <c r="U1682" i="1"/>
  <c r="S1682" i="1"/>
  <c r="V1682" i="1"/>
  <c r="E1682" i="1"/>
  <c r="S689" i="1"/>
  <c r="R689" i="1"/>
  <c r="U689" i="1"/>
  <c r="T689" i="1"/>
  <c r="V689" i="1"/>
  <c r="F689" i="1"/>
  <c r="E689" i="1"/>
  <c r="B689" i="4" l="1"/>
  <c r="A320" i="1"/>
  <c r="AM319" i="1"/>
  <c r="K4658" i="1"/>
  <c r="I4658" i="1"/>
  <c r="K2674" i="1"/>
  <c r="I2674" i="1"/>
  <c r="I3666" i="1"/>
  <c r="K3666" i="1"/>
  <c r="K5650" i="1"/>
  <c r="I5650" i="1"/>
  <c r="K5451" i="1"/>
  <c r="I5451" i="1"/>
  <c r="AN5648" i="1"/>
  <c r="P5648" i="1"/>
  <c r="AN4656" i="1"/>
  <c r="P4656" i="1"/>
  <c r="P3664" i="1"/>
  <c r="AN3664" i="1"/>
  <c r="O5649" i="1"/>
  <c r="AR5649" i="1" s="1"/>
  <c r="J5649" i="1"/>
  <c r="L5649" i="1"/>
  <c r="AO5649" i="1" s="1"/>
  <c r="N5649" i="1"/>
  <c r="AQ5649" i="1" s="1"/>
  <c r="M5649" i="1"/>
  <c r="AP5649" i="1" s="1"/>
  <c r="Q5647" i="1"/>
  <c r="AS5647" i="1"/>
  <c r="P2672" i="1"/>
  <c r="AN2672" i="1"/>
  <c r="A2244" i="1"/>
  <c r="AM2243" i="1"/>
  <c r="Y3668" i="1"/>
  <c r="Z3667" i="1"/>
  <c r="A3244" i="1"/>
  <c r="AM3243" i="1"/>
  <c r="J5450" i="1"/>
  <c r="N5450" i="1"/>
  <c r="AQ5450" i="1" s="1"/>
  <c r="O5450" i="1"/>
  <c r="AR5450" i="1" s="1"/>
  <c r="M5450" i="1"/>
  <c r="AP5450" i="1" s="1"/>
  <c r="L5450" i="1"/>
  <c r="AO5450" i="1" s="1"/>
  <c r="Z4659" i="1"/>
  <c r="Y4660" i="1"/>
  <c r="P5449" i="1"/>
  <c r="AN5449" i="1"/>
  <c r="A5244" i="1"/>
  <c r="AM5243" i="1"/>
  <c r="Q2671" i="1"/>
  <c r="AS2671" i="1"/>
  <c r="L4657" i="1"/>
  <c r="AO4657" i="1" s="1"/>
  <c r="J4657" i="1"/>
  <c r="N4657" i="1"/>
  <c r="AQ4657" i="1" s="1"/>
  <c r="M4657" i="1"/>
  <c r="AP4657" i="1" s="1"/>
  <c r="O4657" i="1"/>
  <c r="AR4657" i="1" s="1"/>
  <c r="AS4655" i="1"/>
  <c r="Q4655" i="1"/>
  <c r="A1244" i="1"/>
  <c r="AM1243" i="1"/>
  <c r="Q3663" i="1"/>
  <c r="AS3663" i="1"/>
  <c r="O3665" i="1"/>
  <c r="AR3665" i="1" s="1"/>
  <c r="N3665" i="1"/>
  <c r="AQ3665" i="1" s="1"/>
  <c r="L3665" i="1"/>
  <c r="AO3665" i="1" s="1"/>
  <c r="J3665" i="1"/>
  <c r="M3665" i="1"/>
  <c r="AP3665" i="1" s="1"/>
  <c r="Y2676" i="1"/>
  <c r="Z2675" i="1"/>
  <c r="A4244" i="1"/>
  <c r="AM4243" i="1"/>
  <c r="Q5448" i="1"/>
  <c r="AS5448" i="1"/>
  <c r="Y5652" i="1"/>
  <c r="Z5651" i="1"/>
  <c r="M2673" i="1"/>
  <c r="AP2673" i="1" s="1"/>
  <c r="O2673" i="1"/>
  <c r="AR2673" i="1" s="1"/>
  <c r="L2673" i="1"/>
  <c r="AO2673" i="1" s="1"/>
  <c r="N2673" i="1"/>
  <c r="AQ2673" i="1" s="1"/>
  <c r="J2673" i="1"/>
  <c r="K1682" i="1"/>
  <c r="I1682" i="1"/>
  <c r="Z1683" i="1"/>
  <c r="Y1684" i="1"/>
  <c r="AS1679" i="1"/>
  <c r="Q1679" i="1"/>
  <c r="AN1680" i="1"/>
  <c r="P1680" i="1"/>
  <c r="J1681" i="1"/>
  <c r="M1681" i="1"/>
  <c r="AP1681" i="1" s="1"/>
  <c r="O1681" i="1"/>
  <c r="AR1681" i="1" s="1"/>
  <c r="N1681" i="1"/>
  <c r="AQ1681" i="1" s="1"/>
  <c r="L1681" i="1"/>
  <c r="AO1681" i="1" s="1"/>
  <c r="AS686" i="1"/>
  <c r="AN688" i="1"/>
  <c r="Q686" i="1"/>
  <c r="K689" i="1"/>
  <c r="I689" i="1"/>
  <c r="J689" i="1" s="1"/>
  <c r="P687" i="1"/>
  <c r="Z690" i="1"/>
  <c r="Y691" i="1"/>
  <c r="L688" i="1"/>
  <c r="AO688" i="1" s="1"/>
  <c r="O688" i="1"/>
  <c r="AR688" i="1" s="1"/>
  <c r="N688" i="1"/>
  <c r="AQ688" i="1" s="1"/>
  <c r="M688" i="1"/>
  <c r="AP688" i="1" s="1"/>
  <c r="F3667" i="1"/>
  <c r="V3667" i="1"/>
  <c r="R3667" i="1"/>
  <c r="U3667" i="1"/>
  <c r="E3667" i="1"/>
  <c r="S3667" i="1"/>
  <c r="T3667" i="1"/>
  <c r="F4659" i="1"/>
  <c r="E4659" i="1"/>
  <c r="R4659" i="1"/>
  <c r="U4659" i="1"/>
  <c r="V4659" i="1"/>
  <c r="T4659" i="1"/>
  <c r="S4659" i="1"/>
  <c r="U5651" i="1"/>
  <c r="E5651" i="1"/>
  <c r="T5651" i="1"/>
  <c r="S5651" i="1"/>
  <c r="F5651" i="1"/>
  <c r="V5651" i="1"/>
  <c r="R5651" i="1"/>
  <c r="V2675" i="1"/>
  <c r="F2675" i="1"/>
  <c r="T2675" i="1"/>
  <c r="R2675" i="1"/>
  <c r="E2675" i="1"/>
  <c r="S2675" i="1"/>
  <c r="U2675" i="1"/>
  <c r="S1683" i="1"/>
  <c r="R1683" i="1"/>
  <c r="V1683" i="1"/>
  <c r="E1683" i="1"/>
  <c r="T1683" i="1"/>
  <c r="U1683" i="1"/>
  <c r="F1683" i="1"/>
  <c r="V690" i="1"/>
  <c r="U690" i="1"/>
  <c r="T690" i="1"/>
  <c r="S690" i="1"/>
  <c r="R690" i="1"/>
  <c r="F690" i="1"/>
  <c r="E690" i="1"/>
  <c r="B690" i="4" l="1"/>
  <c r="A321" i="1"/>
  <c r="AM320" i="1"/>
  <c r="K2675" i="1"/>
  <c r="I2675" i="1"/>
  <c r="I5651" i="1"/>
  <c r="K5651" i="1"/>
  <c r="K4659" i="1"/>
  <c r="I4659" i="1"/>
  <c r="I3667" i="1"/>
  <c r="K3667" i="1"/>
  <c r="A5245" i="1"/>
  <c r="AM5244" i="1"/>
  <c r="L5650" i="1"/>
  <c r="AO5650" i="1" s="1"/>
  <c r="J5650" i="1"/>
  <c r="N5650" i="1"/>
  <c r="AQ5650" i="1" s="1"/>
  <c r="M5650" i="1"/>
  <c r="AP5650" i="1" s="1"/>
  <c r="O5650" i="1"/>
  <c r="AR5650" i="1" s="1"/>
  <c r="Z3668" i="1"/>
  <c r="Y3669" i="1"/>
  <c r="Z2676" i="1"/>
  <c r="Y2677" i="1"/>
  <c r="P4657" i="1"/>
  <c r="AN4657" i="1"/>
  <c r="AS5449" i="1"/>
  <c r="Q5449" i="1"/>
  <c r="Q4656" i="1"/>
  <c r="AS4656" i="1"/>
  <c r="A1245" i="1"/>
  <c r="AM1244" i="1"/>
  <c r="Y4661" i="1"/>
  <c r="Z4660" i="1"/>
  <c r="AN5450" i="1"/>
  <c r="P5450" i="1"/>
  <c r="A2245" i="1"/>
  <c r="AM2244" i="1"/>
  <c r="M3666" i="1"/>
  <c r="AP3666" i="1" s="1"/>
  <c r="L3666" i="1"/>
  <c r="AO3666" i="1" s="1"/>
  <c r="J3666" i="1"/>
  <c r="O3666" i="1"/>
  <c r="AR3666" i="1" s="1"/>
  <c r="N3666" i="1"/>
  <c r="AQ3666" i="1" s="1"/>
  <c r="Y5653" i="1"/>
  <c r="Z5652" i="1"/>
  <c r="P3665" i="1"/>
  <c r="AN3665" i="1"/>
  <c r="P5649" i="1"/>
  <c r="AN5649" i="1"/>
  <c r="Q5648" i="1"/>
  <c r="AS5648" i="1"/>
  <c r="M2674" i="1"/>
  <c r="AP2674" i="1" s="1"/>
  <c r="O2674" i="1"/>
  <c r="AR2674" i="1" s="1"/>
  <c r="L2674" i="1"/>
  <c r="AO2674" i="1" s="1"/>
  <c r="J2674" i="1"/>
  <c r="N2674" i="1"/>
  <c r="AQ2674" i="1" s="1"/>
  <c r="P2673" i="1"/>
  <c r="AN2673" i="1"/>
  <c r="Q2672" i="1"/>
  <c r="AS2672" i="1"/>
  <c r="A3245" i="1"/>
  <c r="AM3244" i="1"/>
  <c r="L5451" i="1"/>
  <c r="AO5451" i="1" s="1"/>
  <c r="J5451" i="1"/>
  <c r="N5451" i="1"/>
  <c r="AQ5451" i="1" s="1"/>
  <c r="O5451" i="1"/>
  <c r="AR5451" i="1" s="1"/>
  <c r="M5451" i="1"/>
  <c r="AP5451" i="1" s="1"/>
  <c r="L4658" i="1"/>
  <c r="AO4658" i="1" s="1"/>
  <c r="O4658" i="1"/>
  <c r="AR4658" i="1" s="1"/>
  <c r="J4658" i="1"/>
  <c r="N4658" i="1"/>
  <c r="AQ4658" i="1" s="1"/>
  <c r="M4658" i="1"/>
  <c r="AP4658" i="1" s="1"/>
  <c r="A4245" i="1"/>
  <c r="AM4244" i="1"/>
  <c r="Q3664" i="1"/>
  <c r="AS3664" i="1"/>
  <c r="K1683" i="1"/>
  <c r="I1683" i="1"/>
  <c r="Y1685" i="1"/>
  <c r="Z1684" i="1"/>
  <c r="AN1681" i="1"/>
  <c r="P1681" i="1"/>
  <c r="O1682" i="1"/>
  <c r="AR1682" i="1" s="1"/>
  <c r="N1682" i="1"/>
  <c r="AQ1682" i="1" s="1"/>
  <c r="J1682" i="1"/>
  <c r="L1682" i="1"/>
  <c r="AO1682" i="1" s="1"/>
  <c r="M1682" i="1"/>
  <c r="AP1682" i="1" s="1"/>
  <c r="Q1680" i="1"/>
  <c r="AS1680" i="1"/>
  <c r="Q687" i="1"/>
  <c r="AN689" i="1"/>
  <c r="AS687" i="1"/>
  <c r="K690" i="1"/>
  <c r="I690" i="1"/>
  <c r="J690" i="1" s="1"/>
  <c r="P688" i="1"/>
  <c r="Z691" i="1"/>
  <c r="Y692" i="1"/>
  <c r="O689" i="1"/>
  <c r="AR689" i="1" s="1"/>
  <c r="N689" i="1"/>
  <c r="AQ689" i="1" s="1"/>
  <c r="L689" i="1"/>
  <c r="AO689" i="1" s="1"/>
  <c r="M689" i="1"/>
  <c r="AP689" i="1" s="1"/>
  <c r="U3668" i="1"/>
  <c r="E3668" i="1"/>
  <c r="T3668" i="1"/>
  <c r="R3668" i="1"/>
  <c r="S3668" i="1"/>
  <c r="V3668" i="1"/>
  <c r="F3668" i="1"/>
  <c r="V4660" i="1"/>
  <c r="R4660" i="1"/>
  <c r="F4660" i="1"/>
  <c r="U4660" i="1"/>
  <c r="E4660" i="1"/>
  <c r="T4660" i="1"/>
  <c r="S4660" i="1"/>
  <c r="S2676" i="1"/>
  <c r="R2676" i="1"/>
  <c r="V2676" i="1"/>
  <c r="F2676" i="1"/>
  <c r="E2676" i="1"/>
  <c r="T2676" i="1"/>
  <c r="U2676" i="1"/>
  <c r="V5652" i="1"/>
  <c r="T5652" i="1"/>
  <c r="R5652" i="1"/>
  <c r="U5652" i="1"/>
  <c r="F5652" i="1"/>
  <c r="E5652" i="1"/>
  <c r="S5652" i="1"/>
  <c r="R1684" i="1"/>
  <c r="T1684" i="1"/>
  <c r="F1684" i="1"/>
  <c r="E1684" i="1"/>
  <c r="S1684" i="1"/>
  <c r="V1684" i="1"/>
  <c r="U1684" i="1"/>
  <c r="V691" i="1"/>
  <c r="U691" i="1"/>
  <c r="T691" i="1"/>
  <c r="S691" i="1"/>
  <c r="R691" i="1"/>
  <c r="F691" i="1"/>
  <c r="E691" i="1"/>
  <c r="B691" i="4" l="1"/>
  <c r="A322" i="1"/>
  <c r="AM321" i="1"/>
  <c r="I5652" i="1"/>
  <c r="K5652" i="1"/>
  <c r="I2676" i="1"/>
  <c r="K2676" i="1"/>
  <c r="K4660" i="1"/>
  <c r="I4660" i="1"/>
  <c r="I3668" i="1"/>
  <c r="K3668" i="1"/>
  <c r="AS3665" i="1"/>
  <c r="Q3665" i="1"/>
  <c r="A4246" i="1"/>
  <c r="AM4245" i="1"/>
  <c r="Y2678" i="1"/>
  <c r="Z2677" i="1"/>
  <c r="AN5451" i="1"/>
  <c r="P5451" i="1"/>
  <c r="Q2673" i="1"/>
  <c r="AS2673" i="1"/>
  <c r="M3667" i="1"/>
  <c r="AP3667" i="1" s="1"/>
  <c r="L3667" i="1"/>
  <c r="AO3667" i="1" s="1"/>
  <c r="J3667" i="1"/>
  <c r="O3667" i="1"/>
  <c r="AR3667" i="1" s="1"/>
  <c r="N3667" i="1"/>
  <c r="AQ3667" i="1" s="1"/>
  <c r="A3246" i="1"/>
  <c r="AM3245" i="1"/>
  <c r="M4659" i="1"/>
  <c r="AP4659" i="1" s="1"/>
  <c r="J4659" i="1"/>
  <c r="L4659" i="1"/>
  <c r="AO4659" i="1" s="1"/>
  <c r="O4659" i="1"/>
  <c r="AR4659" i="1" s="1"/>
  <c r="N4659" i="1"/>
  <c r="AQ4659" i="1" s="1"/>
  <c r="A1246" i="1"/>
  <c r="AM1245" i="1"/>
  <c r="AS5649" i="1"/>
  <c r="Q5649" i="1"/>
  <c r="P3666" i="1"/>
  <c r="AN3666" i="1"/>
  <c r="Z4661" i="1"/>
  <c r="Y4662" i="1"/>
  <c r="AN5650" i="1"/>
  <c r="P5650" i="1"/>
  <c r="P4658" i="1"/>
  <c r="AN4658" i="1"/>
  <c r="AN2674" i="1"/>
  <c r="P2674" i="1"/>
  <c r="Q4657" i="1"/>
  <c r="AS4657" i="1"/>
  <c r="Z3669" i="1"/>
  <c r="Y3670" i="1"/>
  <c r="O5651" i="1"/>
  <c r="AR5651" i="1" s="1"/>
  <c r="M5651" i="1"/>
  <c r="AP5651" i="1" s="1"/>
  <c r="N5651" i="1"/>
  <c r="AQ5651" i="1" s="1"/>
  <c r="L5651" i="1"/>
  <c r="AO5651" i="1" s="1"/>
  <c r="J5651" i="1"/>
  <c r="L2675" i="1"/>
  <c r="AO2675" i="1" s="1"/>
  <c r="J2675" i="1"/>
  <c r="O2675" i="1"/>
  <c r="AR2675" i="1" s="1"/>
  <c r="N2675" i="1"/>
  <c r="AQ2675" i="1" s="1"/>
  <c r="M2675" i="1"/>
  <c r="AP2675" i="1" s="1"/>
  <c r="A2246" i="1"/>
  <c r="AM2245" i="1"/>
  <c r="Y5654" i="1"/>
  <c r="Z5653" i="1"/>
  <c r="Q5450" i="1"/>
  <c r="AS5450" i="1"/>
  <c r="A5246" i="1"/>
  <c r="AM5245" i="1"/>
  <c r="K1684" i="1"/>
  <c r="I1684" i="1"/>
  <c r="Q1681" i="1"/>
  <c r="AS1681" i="1"/>
  <c r="Z1685" i="1"/>
  <c r="Y1686" i="1"/>
  <c r="AN1682" i="1"/>
  <c r="P1682" i="1"/>
  <c r="L1683" i="1"/>
  <c r="AO1683" i="1" s="1"/>
  <c r="J1683" i="1"/>
  <c r="O1683" i="1"/>
  <c r="AR1683" i="1" s="1"/>
  <c r="N1683" i="1"/>
  <c r="AQ1683" i="1" s="1"/>
  <c r="M1683" i="1"/>
  <c r="AP1683" i="1" s="1"/>
  <c r="AS688" i="1"/>
  <c r="AN690" i="1"/>
  <c r="K691" i="1"/>
  <c r="Q688" i="1"/>
  <c r="I691" i="1"/>
  <c r="J691" i="1" s="1"/>
  <c r="P689" i="1"/>
  <c r="Y693" i="1"/>
  <c r="Z692" i="1"/>
  <c r="O690" i="1"/>
  <c r="AR690" i="1" s="1"/>
  <c r="N690" i="1"/>
  <c r="AQ690" i="1" s="1"/>
  <c r="L690" i="1"/>
  <c r="AO690" i="1" s="1"/>
  <c r="M690" i="1"/>
  <c r="AP690" i="1" s="1"/>
  <c r="V4661" i="1"/>
  <c r="R4661" i="1"/>
  <c r="F4661" i="1"/>
  <c r="U4661" i="1"/>
  <c r="T4661" i="1"/>
  <c r="S4661" i="1"/>
  <c r="E4661" i="1"/>
  <c r="R3669" i="1"/>
  <c r="S3669" i="1"/>
  <c r="T3669" i="1"/>
  <c r="F3669" i="1"/>
  <c r="U3669" i="1"/>
  <c r="V3669" i="1"/>
  <c r="E3669" i="1"/>
  <c r="S2677" i="1"/>
  <c r="R2677" i="1"/>
  <c r="E2677" i="1"/>
  <c r="T2677" i="1"/>
  <c r="U2677" i="1"/>
  <c r="V2677" i="1"/>
  <c r="F2677" i="1"/>
  <c r="U5653" i="1"/>
  <c r="E5653" i="1"/>
  <c r="R5653" i="1"/>
  <c r="S5653" i="1"/>
  <c r="T5653" i="1"/>
  <c r="V5653" i="1"/>
  <c r="F5653" i="1"/>
  <c r="F1685" i="1"/>
  <c r="R1685" i="1"/>
  <c r="V1685" i="1"/>
  <c r="U1685" i="1"/>
  <c r="T1685" i="1"/>
  <c r="E1685" i="1"/>
  <c r="S1685" i="1"/>
  <c r="T692" i="1"/>
  <c r="S692" i="1"/>
  <c r="R692" i="1"/>
  <c r="V692" i="1"/>
  <c r="U692" i="1"/>
  <c r="F692" i="1"/>
  <c r="E692" i="1"/>
  <c r="B692" i="4" l="1"/>
  <c r="A323" i="1"/>
  <c r="AM322" i="1"/>
  <c r="I5653" i="1"/>
  <c r="K5653" i="1"/>
  <c r="K2677" i="1"/>
  <c r="I2677" i="1"/>
  <c r="K3669" i="1"/>
  <c r="I3669" i="1"/>
  <c r="K4661" i="1"/>
  <c r="I4661" i="1"/>
  <c r="P2675" i="1"/>
  <c r="AN2675" i="1"/>
  <c r="P5651" i="1"/>
  <c r="AN5651" i="1"/>
  <c r="Z2678" i="1"/>
  <c r="Y2679" i="1"/>
  <c r="J3668" i="1"/>
  <c r="O3668" i="1"/>
  <c r="AR3668" i="1" s="1"/>
  <c r="N3668" i="1"/>
  <c r="AQ3668" i="1" s="1"/>
  <c r="M3668" i="1"/>
  <c r="AP3668" i="1" s="1"/>
  <c r="L3668" i="1"/>
  <c r="AO3668" i="1" s="1"/>
  <c r="A5247" i="1"/>
  <c r="AM5246" i="1"/>
  <c r="A2247" i="1"/>
  <c r="AM2246" i="1"/>
  <c r="Q4658" i="1"/>
  <c r="AS4658" i="1"/>
  <c r="AN3667" i="1"/>
  <c r="P3667" i="1"/>
  <c r="O4660" i="1"/>
  <c r="AR4660" i="1" s="1"/>
  <c r="N4660" i="1"/>
  <c r="AQ4660" i="1" s="1"/>
  <c r="M4660" i="1"/>
  <c r="AP4660" i="1" s="1"/>
  <c r="L4660" i="1"/>
  <c r="AO4660" i="1" s="1"/>
  <c r="J4660" i="1"/>
  <c r="Q5650" i="1"/>
  <c r="AS5650" i="1"/>
  <c r="Q3666" i="1"/>
  <c r="AS3666" i="1"/>
  <c r="AN4659" i="1"/>
  <c r="P4659" i="1"/>
  <c r="A4247" i="1"/>
  <c r="AM4246" i="1"/>
  <c r="M2676" i="1"/>
  <c r="AP2676" i="1" s="1"/>
  <c r="L2676" i="1"/>
  <c r="AO2676" i="1" s="1"/>
  <c r="J2676" i="1"/>
  <c r="O2676" i="1"/>
  <c r="AR2676" i="1" s="1"/>
  <c r="N2676" i="1"/>
  <c r="AQ2676" i="1" s="1"/>
  <c r="Q2674" i="1"/>
  <c r="AS2674" i="1"/>
  <c r="Q5451" i="1"/>
  <c r="AS5451" i="1"/>
  <c r="Z5654" i="1"/>
  <c r="Y5655" i="1"/>
  <c r="Z3670" i="1"/>
  <c r="Y3671" i="1"/>
  <c r="Y4663" i="1"/>
  <c r="Z4662" i="1"/>
  <c r="A1247" i="1"/>
  <c r="AM1246" i="1"/>
  <c r="A3247" i="1"/>
  <c r="AM3246" i="1"/>
  <c r="J5652" i="1"/>
  <c r="O5652" i="1"/>
  <c r="AR5652" i="1" s="1"/>
  <c r="N5652" i="1"/>
  <c r="AQ5652" i="1" s="1"/>
  <c r="M5652" i="1"/>
  <c r="AP5652" i="1" s="1"/>
  <c r="L5652" i="1"/>
  <c r="AO5652" i="1" s="1"/>
  <c r="K1685" i="1"/>
  <c r="I1685" i="1"/>
  <c r="Y1687" i="1"/>
  <c r="Z1686" i="1"/>
  <c r="AN1683" i="1"/>
  <c r="P1683" i="1"/>
  <c r="N1684" i="1"/>
  <c r="AQ1684" i="1" s="1"/>
  <c r="M1684" i="1"/>
  <c r="AP1684" i="1" s="1"/>
  <c r="O1684" i="1"/>
  <c r="AR1684" i="1" s="1"/>
  <c r="L1684" i="1"/>
  <c r="AO1684" i="1" s="1"/>
  <c r="J1684" i="1"/>
  <c r="AS1682" i="1"/>
  <c r="Q1682" i="1"/>
  <c r="AN691" i="1"/>
  <c r="AS689" i="1"/>
  <c r="Q689" i="1"/>
  <c r="K692" i="1"/>
  <c r="I692" i="1"/>
  <c r="J692" i="1" s="1"/>
  <c r="P690" i="1"/>
  <c r="Z693" i="1"/>
  <c r="Y694" i="1"/>
  <c r="M691" i="1"/>
  <c r="AP691" i="1" s="1"/>
  <c r="N691" i="1"/>
  <c r="AQ691" i="1" s="1"/>
  <c r="L691" i="1"/>
  <c r="AO691" i="1" s="1"/>
  <c r="O691" i="1"/>
  <c r="AR691" i="1" s="1"/>
  <c r="R4662" i="1"/>
  <c r="F4662" i="1"/>
  <c r="V4662" i="1"/>
  <c r="U4662" i="1"/>
  <c r="E4662" i="1"/>
  <c r="S4662" i="1"/>
  <c r="T4662" i="1"/>
  <c r="R5654" i="1"/>
  <c r="V5654" i="1"/>
  <c r="F5654" i="1"/>
  <c r="T5654" i="1"/>
  <c r="S5654" i="1"/>
  <c r="U5654" i="1"/>
  <c r="E5654" i="1"/>
  <c r="R2678" i="1"/>
  <c r="S2678" i="1"/>
  <c r="T2678" i="1"/>
  <c r="U2678" i="1"/>
  <c r="F2678" i="1"/>
  <c r="E2678" i="1"/>
  <c r="V2678" i="1"/>
  <c r="R3670" i="1"/>
  <c r="V3670" i="1"/>
  <c r="F3670" i="1"/>
  <c r="U3670" i="1"/>
  <c r="T3670" i="1"/>
  <c r="E3670" i="1"/>
  <c r="S3670" i="1"/>
  <c r="E1686" i="1"/>
  <c r="S1686" i="1"/>
  <c r="V1686" i="1"/>
  <c r="U1686" i="1"/>
  <c r="T1686" i="1"/>
  <c r="R1686" i="1"/>
  <c r="F1686" i="1"/>
  <c r="V693" i="1"/>
  <c r="U693" i="1"/>
  <c r="T693" i="1"/>
  <c r="S693" i="1"/>
  <c r="R693" i="1"/>
  <c r="F693" i="1"/>
  <c r="E693" i="1"/>
  <c r="B693" i="4" l="1"/>
  <c r="A324" i="1"/>
  <c r="AM323" i="1"/>
  <c r="K3670" i="1"/>
  <c r="I3670" i="1"/>
  <c r="I2678" i="1"/>
  <c r="K2678" i="1"/>
  <c r="I5654" i="1"/>
  <c r="K5654" i="1"/>
  <c r="K4662" i="1"/>
  <c r="I4662" i="1"/>
  <c r="P2676" i="1"/>
  <c r="AN2676" i="1"/>
  <c r="A2248" i="1"/>
  <c r="AM2247" i="1"/>
  <c r="P3668" i="1"/>
  <c r="AN3668" i="1"/>
  <c r="N4661" i="1"/>
  <c r="AQ4661" i="1" s="1"/>
  <c r="O4661" i="1"/>
  <c r="AR4661" i="1" s="1"/>
  <c r="M4661" i="1"/>
  <c r="AP4661" i="1" s="1"/>
  <c r="L4661" i="1"/>
  <c r="AO4661" i="1" s="1"/>
  <c r="J4661" i="1"/>
  <c r="A5248" i="1"/>
  <c r="AM5247" i="1"/>
  <c r="Z2679" i="1"/>
  <c r="Y2680" i="1"/>
  <c r="M3669" i="1"/>
  <c r="AP3669" i="1" s="1"/>
  <c r="L3669" i="1"/>
  <c r="AO3669" i="1" s="1"/>
  <c r="O3669" i="1"/>
  <c r="AR3669" i="1" s="1"/>
  <c r="N3669" i="1"/>
  <c r="AQ3669" i="1" s="1"/>
  <c r="J3669" i="1"/>
  <c r="A4248" i="1"/>
  <c r="AM4247" i="1"/>
  <c r="Q3667" i="1"/>
  <c r="AS3667" i="1"/>
  <c r="A3248" i="1"/>
  <c r="AM3247" i="1"/>
  <c r="Y5656" i="1"/>
  <c r="Z5655" i="1"/>
  <c r="AS4659" i="1"/>
  <c r="Q4659" i="1"/>
  <c r="O2677" i="1"/>
  <c r="AR2677" i="1" s="1"/>
  <c r="M2677" i="1"/>
  <c r="AP2677" i="1" s="1"/>
  <c r="L2677" i="1"/>
  <c r="AO2677" i="1" s="1"/>
  <c r="J2677" i="1"/>
  <c r="N2677" i="1"/>
  <c r="AQ2677" i="1" s="1"/>
  <c r="A1248" i="1"/>
  <c r="AM1247" i="1"/>
  <c r="AN4660" i="1"/>
  <c r="P4660" i="1"/>
  <c r="P5652" i="1"/>
  <c r="AN5652" i="1"/>
  <c r="Y4664" i="1"/>
  <c r="Z4663" i="1"/>
  <c r="Q2675" i="1"/>
  <c r="AS2675" i="1"/>
  <c r="Z3671" i="1"/>
  <c r="Y3672" i="1"/>
  <c r="AS5651" i="1"/>
  <c r="Q5651" i="1"/>
  <c r="J5653" i="1"/>
  <c r="O5653" i="1"/>
  <c r="AR5653" i="1" s="1"/>
  <c r="N5653" i="1"/>
  <c r="AQ5653" i="1" s="1"/>
  <c r="M5653" i="1"/>
  <c r="AP5653" i="1" s="1"/>
  <c r="L5653" i="1"/>
  <c r="AO5653" i="1" s="1"/>
  <c r="K1686" i="1"/>
  <c r="I1686" i="1"/>
  <c r="Q1683" i="1"/>
  <c r="AS1683" i="1"/>
  <c r="AN1684" i="1"/>
  <c r="P1684" i="1"/>
  <c r="Z1687" i="1"/>
  <c r="Y1688" i="1"/>
  <c r="M1685" i="1"/>
  <c r="AP1685" i="1" s="1"/>
  <c r="O1685" i="1"/>
  <c r="AR1685" i="1" s="1"/>
  <c r="J1685" i="1"/>
  <c r="N1685" i="1"/>
  <c r="AQ1685" i="1" s="1"/>
  <c r="L1685" i="1"/>
  <c r="AO1685" i="1" s="1"/>
  <c r="AN692" i="1"/>
  <c r="Q690" i="1"/>
  <c r="AS690" i="1"/>
  <c r="K693" i="1"/>
  <c r="I693" i="1"/>
  <c r="J693" i="1" s="1"/>
  <c r="P691" i="1"/>
  <c r="Z694" i="1"/>
  <c r="Y695" i="1"/>
  <c r="L692" i="1"/>
  <c r="AO692" i="1" s="1"/>
  <c r="N692" i="1"/>
  <c r="AQ692" i="1" s="1"/>
  <c r="O692" i="1"/>
  <c r="AR692" i="1" s="1"/>
  <c r="M692" i="1"/>
  <c r="AP692" i="1" s="1"/>
  <c r="F2679" i="1"/>
  <c r="R2679" i="1"/>
  <c r="U2679" i="1"/>
  <c r="S2679" i="1"/>
  <c r="T2679" i="1"/>
  <c r="E2679" i="1"/>
  <c r="V2679" i="1"/>
  <c r="F4663" i="1"/>
  <c r="U4663" i="1"/>
  <c r="E4663" i="1"/>
  <c r="V4663" i="1"/>
  <c r="S4663" i="1"/>
  <c r="R4663" i="1"/>
  <c r="T4663" i="1"/>
  <c r="V5655" i="1"/>
  <c r="E5655" i="1"/>
  <c r="T5655" i="1"/>
  <c r="U5655" i="1"/>
  <c r="F5655" i="1"/>
  <c r="R5655" i="1"/>
  <c r="S5655" i="1"/>
  <c r="R3671" i="1"/>
  <c r="U3671" i="1"/>
  <c r="S3671" i="1"/>
  <c r="V3671" i="1"/>
  <c r="E3671" i="1"/>
  <c r="T3671" i="1"/>
  <c r="F3671" i="1"/>
  <c r="E1687" i="1"/>
  <c r="V1687" i="1"/>
  <c r="S1687" i="1"/>
  <c r="U1687" i="1"/>
  <c r="T1687" i="1"/>
  <c r="F1687" i="1"/>
  <c r="R1687" i="1"/>
  <c r="R694" i="1"/>
  <c r="V694" i="1"/>
  <c r="U694" i="1"/>
  <c r="T694" i="1"/>
  <c r="S694" i="1"/>
  <c r="F694" i="1"/>
  <c r="E694" i="1"/>
  <c r="B694" i="4" l="1"/>
  <c r="A325" i="1"/>
  <c r="AM324" i="1"/>
  <c r="I3671" i="1"/>
  <c r="K3671" i="1"/>
  <c r="K5655" i="1"/>
  <c r="I5655" i="1"/>
  <c r="I4663" i="1"/>
  <c r="K4663" i="1"/>
  <c r="K2679" i="1"/>
  <c r="I2679" i="1"/>
  <c r="AN4661" i="1"/>
  <c r="P4661" i="1"/>
  <c r="Q4660" i="1"/>
  <c r="AS4660" i="1"/>
  <c r="A5249" i="1"/>
  <c r="AM5248" i="1"/>
  <c r="A2249" i="1"/>
  <c r="AM2248" i="1"/>
  <c r="J4662" i="1"/>
  <c r="N4662" i="1"/>
  <c r="AQ4662" i="1" s="1"/>
  <c r="O4662" i="1"/>
  <c r="AR4662" i="1" s="1"/>
  <c r="M4662" i="1"/>
  <c r="AP4662" i="1" s="1"/>
  <c r="L4662" i="1"/>
  <c r="AO4662" i="1" s="1"/>
  <c r="Y4665" i="1"/>
  <c r="Z4664" i="1"/>
  <c r="P5653" i="1"/>
  <c r="AN5653" i="1"/>
  <c r="Z3672" i="1"/>
  <c r="Y3673" i="1"/>
  <c r="Q5652" i="1"/>
  <c r="AS5652" i="1"/>
  <c r="AN2677" i="1"/>
  <c r="P2677" i="1"/>
  <c r="Y5657" i="1"/>
  <c r="Z5656" i="1"/>
  <c r="J5654" i="1"/>
  <c r="O5654" i="1"/>
  <c r="AR5654" i="1" s="1"/>
  <c r="N5654" i="1"/>
  <c r="AQ5654" i="1" s="1"/>
  <c r="L5654" i="1"/>
  <c r="AO5654" i="1" s="1"/>
  <c r="M5654" i="1"/>
  <c r="AP5654" i="1" s="1"/>
  <c r="A4249" i="1"/>
  <c r="AM4248" i="1"/>
  <c r="Y2681" i="1"/>
  <c r="Z2680" i="1"/>
  <c r="AS2676" i="1"/>
  <c r="Q2676" i="1"/>
  <c r="J2678" i="1"/>
  <c r="O2678" i="1"/>
  <c r="AR2678" i="1" s="1"/>
  <c r="L2678" i="1"/>
  <c r="AO2678" i="1" s="1"/>
  <c r="M2678" i="1"/>
  <c r="AP2678" i="1" s="1"/>
  <c r="N2678" i="1"/>
  <c r="AQ2678" i="1" s="1"/>
  <c r="A1249" i="1"/>
  <c r="AM1248" i="1"/>
  <c r="A3249" i="1"/>
  <c r="AM3248" i="1"/>
  <c r="P3669" i="1"/>
  <c r="AN3669" i="1"/>
  <c r="Q3668" i="1"/>
  <c r="AS3668" i="1"/>
  <c r="M3670" i="1"/>
  <c r="AP3670" i="1" s="1"/>
  <c r="L3670" i="1"/>
  <c r="AO3670" i="1" s="1"/>
  <c r="O3670" i="1"/>
  <c r="AR3670" i="1" s="1"/>
  <c r="N3670" i="1"/>
  <c r="AQ3670" i="1" s="1"/>
  <c r="J3670" i="1"/>
  <c r="I1687" i="1"/>
  <c r="K1687" i="1"/>
  <c r="AS1684" i="1"/>
  <c r="Q1684" i="1"/>
  <c r="AN1685" i="1"/>
  <c r="P1685" i="1"/>
  <c r="O1686" i="1"/>
  <c r="AR1686" i="1" s="1"/>
  <c r="N1686" i="1"/>
  <c r="AQ1686" i="1" s="1"/>
  <c r="M1686" i="1"/>
  <c r="AP1686" i="1" s="1"/>
  <c r="L1686" i="1"/>
  <c r="AO1686" i="1" s="1"/>
  <c r="J1686" i="1"/>
  <c r="Z1688" i="1"/>
  <c r="Y1689" i="1"/>
  <c r="AS691" i="1"/>
  <c r="AN693" i="1"/>
  <c r="Q691" i="1"/>
  <c r="K694" i="1"/>
  <c r="I694" i="1"/>
  <c r="J694" i="1" s="1"/>
  <c r="P692" i="1"/>
  <c r="Z695" i="1"/>
  <c r="Y696" i="1"/>
  <c r="N693" i="1"/>
  <c r="AQ693" i="1" s="1"/>
  <c r="L693" i="1"/>
  <c r="AO693" i="1" s="1"/>
  <c r="O693" i="1"/>
  <c r="AR693" i="1" s="1"/>
  <c r="M693" i="1"/>
  <c r="AP693" i="1" s="1"/>
  <c r="F4664" i="1"/>
  <c r="V4664" i="1"/>
  <c r="R4664" i="1"/>
  <c r="S4664" i="1"/>
  <c r="U4664" i="1"/>
  <c r="E4664" i="1"/>
  <c r="T4664" i="1"/>
  <c r="E2680" i="1"/>
  <c r="T2680" i="1"/>
  <c r="F2680" i="1"/>
  <c r="U2680" i="1"/>
  <c r="V2680" i="1"/>
  <c r="R2680" i="1"/>
  <c r="S2680" i="1"/>
  <c r="U3672" i="1"/>
  <c r="V3672" i="1"/>
  <c r="F3672" i="1"/>
  <c r="R3672" i="1"/>
  <c r="E3672" i="1"/>
  <c r="T3672" i="1"/>
  <c r="S3672" i="1"/>
  <c r="E5656" i="1"/>
  <c r="U5656" i="1"/>
  <c r="R5656" i="1"/>
  <c r="F5656" i="1"/>
  <c r="S5656" i="1"/>
  <c r="V5656" i="1"/>
  <c r="T5656" i="1"/>
  <c r="V1688" i="1"/>
  <c r="U1688" i="1"/>
  <c r="E1688" i="1"/>
  <c r="S1688" i="1"/>
  <c r="T1688" i="1"/>
  <c r="F1688" i="1"/>
  <c r="R1688" i="1"/>
  <c r="U695" i="1"/>
  <c r="T695" i="1"/>
  <c r="S695" i="1"/>
  <c r="R695" i="1"/>
  <c r="V695" i="1"/>
  <c r="F695" i="1"/>
  <c r="E695" i="1"/>
  <c r="B695" i="4" l="1"/>
  <c r="A326" i="1"/>
  <c r="AM325" i="1"/>
  <c r="K5656" i="1"/>
  <c r="I5656" i="1"/>
  <c r="I3672" i="1"/>
  <c r="K3672" i="1"/>
  <c r="K2680" i="1"/>
  <c r="I2680" i="1"/>
  <c r="K4664" i="1"/>
  <c r="I4664" i="1"/>
  <c r="P5654" i="1"/>
  <c r="AN5654" i="1"/>
  <c r="Z4665" i="1"/>
  <c r="Y4666" i="1"/>
  <c r="M2679" i="1"/>
  <c r="AP2679" i="1" s="1"/>
  <c r="J2679" i="1"/>
  <c r="N2679" i="1"/>
  <c r="AQ2679" i="1" s="1"/>
  <c r="O2679" i="1"/>
  <c r="AR2679" i="1" s="1"/>
  <c r="L2679" i="1"/>
  <c r="AO2679" i="1" s="1"/>
  <c r="A4250" i="1"/>
  <c r="AM4249" i="1"/>
  <c r="Z3673" i="1"/>
  <c r="Y3674" i="1"/>
  <c r="A5250" i="1"/>
  <c r="AM5249" i="1"/>
  <c r="A1250" i="1"/>
  <c r="AM1249" i="1"/>
  <c r="P3670" i="1"/>
  <c r="AN3670" i="1"/>
  <c r="Y5658" i="1"/>
  <c r="Z5657" i="1"/>
  <c r="M4663" i="1"/>
  <c r="AP4663" i="1" s="1"/>
  <c r="L4663" i="1"/>
  <c r="AO4663" i="1" s="1"/>
  <c r="J4663" i="1"/>
  <c r="O4663" i="1"/>
  <c r="AR4663" i="1" s="1"/>
  <c r="N4663" i="1"/>
  <c r="AQ4663" i="1" s="1"/>
  <c r="Q3669" i="1"/>
  <c r="AS3669" i="1"/>
  <c r="AS4661" i="1"/>
  <c r="Q4661" i="1"/>
  <c r="N5655" i="1"/>
  <c r="AQ5655" i="1" s="1"/>
  <c r="L5655" i="1"/>
  <c r="AO5655" i="1" s="1"/>
  <c r="J5655" i="1"/>
  <c r="O5655" i="1"/>
  <c r="AR5655" i="1" s="1"/>
  <c r="M5655" i="1"/>
  <c r="AP5655" i="1" s="1"/>
  <c r="Q2677" i="1"/>
  <c r="AS2677" i="1"/>
  <c r="Q5653" i="1"/>
  <c r="AS5653" i="1"/>
  <c r="P4662" i="1"/>
  <c r="AN4662" i="1"/>
  <c r="A3250" i="1"/>
  <c r="AM3249" i="1"/>
  <c r="AN2678" i="1"/>
  <c r="P2678" i="1"/>
  <c r="Y2682" i="1"/>
  <c r="Z2681" i="1"/>
  <c r="A2250" i="1"/>
  <c r="AM2249" i="1"/>
  <c r="N3671" i="1"/>
  <c r="AQ3671" i="1" s="1"/>
  <c r="M3671" i="1"/>
  <c r="AP3671" i="1" s="1"/>
  <c r="J3671" i="1"/>
  <c r="O3671" i="1"/>
  <c r="AR3671" i="1" s="1"/>
  <c r="L3671" i="1"/>
  <c r="AO3671" i="1" s="1"/>
  <c r="I1688" i="1"/>
  <c r="K1688" i="1"/>
  <c r="Y1690" i="1"/>
  <c r="Z1689" i="1"/>
  <c r="Q1685" i="1"/>
  <c r="AS1685" i="1"/>
  <c r="AN1686" i="1"/>
  <c r="P1686" i="1"/>
  <c r="L1687" i="1"/>
  <c r="AO1687" i="1" s="1"/>
  <c r="J1687" i="1"/>
  <c r="M1687" i="1"/>
  <c r="AP1687" i="1" s="1"/>
  <c r="O1687" i="1"/>
  <c r="AR1687" i="1" s="1"/>
  <c r="N1687" i="1"/>
  <c r="AQ1687" i="1" s="1"/>
  <c r="Q692" i="1"/>
  <c r="AN694" i="1"/>
  <c r="AS692" i="1"/>
  <c r="K695" i="1"/>
  <c r="I695" i="1"/>
  <c r="J695" i="1" s="1"/>
  <c r="P693" i="1"/>
  <c r="Z696" i="1"/>
  <c r="Y697" i="1"/>
  <c r="O694" i="1"/>
  <c r="AR694" i="1" s="1"/>
  <c r="N694" i="1"/>
  <c r="AQ694" i="1" s="1"/>
  <c r="L694" i="1"/>
  <c r="AO694" i="1" s="1"/>
  <c r="M694" i="1"/>
  <c r="AP694" i="1" s="1"/>
  <c r="T5657" i="1"/>
  <c r="V5657" i="1"/>
  <c r="E5657" i="1"/>
  <c r="S5657" i="1"/>
  <c r="R5657" i="1"/>
  <c r="U5657" i="1"/>
  <c r="F5657" i="1"/>
  <c r="T2681" i="1"/>
  <c r="S2681" i="1"/>
  <c r="R2681" i="1"/>
  <c r="E2681" i="1"/>
  <c r="V2681" i="1"/>
  <c r="U2681" i="1"/>
  <c r="F2681" i="1"/>
  <c r="R4665" i="1"/>
  <c r="F4665" i="1"/>
  <c r="T4665" i="1"/>
  <c r="S4665" i="1"/>
  <c r="V4665" i="1"/>
  <c r="U4665" i="1"/>
  <c r="E4665" i="1"/>
  <c r="F3673" i="1"/>
  <c r="V3673" i="1"/>
  <c r="R3673" i="1"/>
  <c r="U3673" i="1"/>
  <c r="T3673" i="1"/>
  <c r="E3673" i="1"/>
  <c r="S3673" i="1"/>
  <c r="F1689" i="1"/>
  <c r="V1689" i="1"/>
  <c r="T1689" i="1"/>
  <c r="S1689" i="1"/>
  <c r="R1689" i="1"/>
  <c r="U1689" i="1"/>
  <c r="E1689" i="1"/>
  <c r="V696" i="1"/>
  <c r="U696" i="1"/>
  <c r="R696" i="1"/>
  <c r="T696" i="1"/>
  <c r="S696" i="1"/>
  <c r="F696" i="1"/>
  <c r="E696" i="1"/>
  <c r="B696" i="4" l="1"/>
  <c r="A327" i="1"/>
  <c r="AM326" i="1"/>
  <c r="K3673" i="1"/>
  <c r="I3673" i="1"/>
  <c r="K4665" i="1"/>
  <c r="I4665" i="1"/>
  <c r="K2681" i="1"/>
  <c r="I2681" i="1"/>
  <c r="I5657" i="1"/>
  <c r="K5657" i="1"/>
  <c r="A3251" i="1"/>
  <c r="AM3250" i="1"/>
  <c r="AN3671" i="1"/>
  <c r="P3671" i="1"/>
  <c r="M4664" i="1"/>
  <c r="AP4664" i="1" s="1"/>
  <c r="L4664" i="1"/>
  <c r="AO4664" i="1" s="1"/>
  <c r="J4664" i="1"/>
  <c r="O4664" i="1"/>
  <c r="AR4664" i="1" s="1"/>
  <c r="N4664" i="1"/>
  <c r="AQ4664" i="1" s="1"/>
  <c r="AN5655" i="1"/>
  <c r="P5655" i="1"/>
  <c r="AS2678" i="1"/>
  <c r="Q2678" i="1"/>
  <c r="Y4667" i="1"/>
  <c r="Z4666" i="1"/>
  <c r="N2680" i="1"/>
  <c r="AQ2680" i="1" s="1"/>
  <c r="L2680" i="1"/>
  <c r="AO2680" i="1" s="1"/>
  <c r="O2680" i="1"/>
  <c r="AR2680" i="1" s="1"/>
  <c r="J2680" i="1"/>
  <c r="M2680" i="1"/>
  <c r="AP2680" i="1" s="1"/>
  <c r="AN4663" i="1"/>
  <c r="P4663" i="1"/>
  <c r="A4251" i="1"/>
  <c r="AM4250" i="1"/>
  <c r="AS3670" i="1"/>
  <c r="Q3670" i="1"/>
  <c r="L3672" i="1"/>
  <c r="AO3672" i="1" s="1"/>
  <c r="N3672" i="1"/>
  <c r="AQ3672" i="1" s="1"/>
  <c r="J3672" i="1"/>
  <c r="O3672" i="1"/>
  <c r="AR3672" i="1" s="1"/>
  <c r="M3672" i="1"/>
  <c r="AP3672" i="1" s="1"/>
  <c r="A2251" i="1"/>
  <c r="AM2250" i="1"/>
  <c r="A1251" i="1"/>
  <c r="AM1250" i="1"/>
  <c r="A5251" i="1"/>
  <c r="AM5250" i="1"/>
  <c r="Q5654" i="1"/>
  <c r="AS5654" i="1"/>
  <c r="N5656" i="1"/>
  <c r="AQ5656" i="1" s="1"/>
  <c r="M5656" i="1"/>
  <c r="AP5656" i="1" s="1"/>
  <c r="J5656" i="1"/>
  <c r="O5656" i="1"/>
  <c r="AR5656" i="1" s="1"/>
  <c r="L5656" i="1"/>
  <c r="AO5656" i="1" s="1"/>
  <c r="Z2682" i="1"/>
  <c r="Y2683" i="1"/>
  <c r="AS4662" i="1"/>
  <c r="Q4662" i="1"/>
  <c r="Z5658" i="1"/>
  <c r="Y5659" i="1"/>
  <c r="Y3675" i="1"/>
  <c r="Z3674" i="1"/>
  <c r="AN2679" i="1"/>
  <c r="P2679" i="1"/>
  <c r="K1689" i="1"/>
  <c r="I1689" i="1"/>
  <c r="AN1687" i="1"/>
  <c r="P1687" i="1"/>
  <c r="Y1691" i="1"/>
  <c r="Z1690" i="1"/>
  <c r="AS1686" i="1"/>
  <c r="Q1686" i="1"/>
  <c r="O1688" i="1"/>
  <c r="AR1688" i="1" s="1"/>
  <c r="N1688" i="1"/>
  <c r="AQ1688" i="1" s="1"/>
  <c r="M1688" i="1"/>
  <c r="AP1688" i="1" s="1"/>
  <c r="J1688" i="1"/>
  <c r="L1688" i="1"/>
  <c r="AO1688" i="1" s="1"/>
  <c r="AN695" i="1"/>
  <c r="AS693" i="1"/>
  <c r="Q693" i="1"/>
  <c r="K696" i="1"/>
  <c r="I696" i="1"/>
  <c r="J696" i="1" s="1"/>
  <c r="P694" i="1"/>
  <c r="Y698" i="1"/>
  <c r="Z697" i="1"/>
  <c r="O695" i="1"/>
  <c r="AR695" i="1" s="1"/>
  <c r="L695" i="1"/>
  <c r="AO695" i="1" s="1"/>
  <c r="M695" i="1"/>
  <c r="AP695" i="1" s="1"/>
  <c r="N695" i="1"/>
  <c r="AQ695" i="1" s="1"/>
  <c r="R5658" i="1"/>
  <c r="U5658" i="1"/>
  <c r="S5658" i="1"/>
  <c r="F5658" i="1"/>
  <c r="E5658" i="1"/>
  <c r="V5658" i="1"/>
  <c r="T5658" i="1"/>
  <c r="R2682" i="1"/>
  <c r="S2682" i="1"/>
  <c r="V2682" i="1"/>
  <c r="F2682" i="1"/>
  <c r="U2682" i="1"/>
  <c r="T2682" i="1"/>
  <c r="E2682" i="1"/>
  <c r="U3674" i="1"/>
  <c r="R3674" i="1"/>
  <c r="E3674" i="1"/>
  <c r="V3674" i="1"/>
  <c r="F3674" i="1"/>
  <c r="T3674" i="1"/>
  <c r="S3674" i="1"/>
  <c r="V4666" i="1"/>
  <c r="F4666" i="1"/>
  <c r="R4666" i="1"/>
  <c r="T4666" i="1"/>
  <c r="S4666" i="1"/>
  <c r="U4666" i="1"/>
  <c r="E4666" i="1"/>
  <c r="U1690" i="1"/>
  <c r="T1690" i="1"/>
  <c r="V1690" i="1"/>
  <c r="E1690" i="1"/>
  <c r="R1690" i="1"/>
  <c r="S1690" i="1"/>
  <c r="F1690" i="1"/>
  <c r="S697" i="1"/>
  <c r="R697" i="1"/>
  <c r="V697" i="1"/>
  <c r="U697" i="1"/>
  <c r="T697" i="1"/>
  <c r="F697" i="1"/>
  <c r="E697" i="1"/>
  <c r="B697" i="4" l="1"/>
  <c r="A328" i="1"/>
  <c r="AM327" i="1"/>
  <c r="I4666" i="1"/>
  <c r="K4666" i="1"/>
  <c r="K3674" i="1"/>
  <c r="I3674" i="1"/>
  <c r="K2682" i="1"/>
  <c r="I2682" i="1"/>
  <c r="K5658" i="1"/>
  <c r="I5658" i="1"/>
  <c r="AS2679" i="1"/>
  <c r="Q2679" i="1"/>
  <c r="A1252" i="1"/>
  <c r="AM1251" i="1"/>
  <c r="P2680" i="1"/>
  <c r="AN2680" i="1"/>
  <c r="A4252" i="1"/>
  <c r="AM4251" i="1"/>
  <c r="M5657" i="1"/>
  <c r="AP5657" i="1" s="1"/>
  <c r="J5657" i="1"/>
  <c r="O5657" i="1"/>
  <c r="AR5657" i="1" s="1"/>
  <c r="N5657" i="1"/>
  <c r="AQ5657" i="1" s="1"/>
  <c r="L5657" i="1"/>
  <c r="AO5657" i="1" s="1"/>
  <c r="Q5655" i="1"/>
  <c r="AS5655" i="1"/>
  <c r="M2681" i="1"/>
  <c r="AP2681" i="1" s="1"/>
  <c r="L2681" i="1"/>
  <c r="AO2681" i="1" s="1"/>
  <c r="J2681" i="1"/>
  <c r="O2681" i="1"/>
  <c r="AR2681" i="1" s="1"/>
  <c r="N2681" i="1"/>
  <c r="AQ2681" i="1" s="1"/>
  <c r="Y2684" i="1"/>
  <c r="Z2683" i="1"/>
  <c r="A2252" i="1"/>
  <c r="AM2251" i="1"/>
  <c r="Q3671" i="1"/>
  <c r="AS3671" i="1"/>
  <c r="P5656" i="1"/>
  <c r="AN5656" i="1"/>
  <c r="Q4663" i="1"/>
  <c r="AS4663" i="1"/>
  <c r="M4665" i="1"/>
  <c r="AP4665" i="1" s="1"/>
  <c r="L4665" i="1"/>
  <c r="AO4665" i="1" s="1"/>
  <c r="O4665" i="1"/>
  <c r="AR4665" i="1" s="1"/>
  <c r="N4665" i="1"/>
  <c r="AQ4665" i="1" s="1"/>
  <c r="J4665" i="1"/>
  <c r="Z3675" i="1"/>
  <c r="Y3676" i="1"/>
  <c r="Y5660" i="1"/>
  <c r="Z5659" i="1"/>
  <c r="A5252" i="1"/>
  <c r="AM5251" i="1"/>
  <c r="P3672" i="1"/>
  <c r="AN3672" i="1"/>
  <c r="Z4667" i="1"/>
  <c r="Y4668" i="1"/>
  <c r="AN4664" i="1"/>
  <c r="P4664" i="1"/>
  <c r="A3252" i="1"/>
  <c r="AM3251" i="1"/>
  <c r="O3673" i="1"/>
  <c r="AR3673" i="1" s="1"/>
  <c r="N3673" i="1"/>
  <c r="AQ3673" i="1" s="1"/>
  <c r="M3673" i="1"/>
  <c r="AP3673" i="1" s="1"/>
  <c r="L3673" i="1"/>
  <c r="AO3673" i="1" s="1"/>
  <c r="J3673" i="1"/>
  <c r="I1690" i="1"/>
  <c r="K1690" i="1"/>
  <c r="P1688" i="1"/>
  <c r="AN1688" i="1"/>
  <c r="Y1692" i="1"/>
  <c r="Z1691" i="1"/>
  <c r="Q1687" i="1"/>
  <c r="AS1687" i="1"/>
  <c r="J1689" i="1"/>
  <c r="O1689" i="1"/>
  <c r="AR1689" i="1" s="1"/>
  <c r="N1689" i="1"/>
  <c r="AQ1689" i="1" s="1"/>
  <c r="L1689" i="1"/>
  <c r="AO1689" i="1" s="1"/>
  <c r="M1689" i="1"/>
  <c r="AP1689" i="1" s="1"/>
  <c r="Q694" i="1"/>
  <c r="AN696" i="1"/>
  <c r="AS694" i="1"/>
  <c r="K697" i="1"/>
  <c r="I697" i="1"/>
  <c r="J697" i="1" s="1"/>
  <c r="P695" i="1"/>
  <c r="Y699" i="1"/>
  <c r="Z698" i="1"/>
  <c r="O696" i="1"/>
  <c r="AR696" i="1" s="1"/>
  <c r="N696" i="1"/>
  <c r="AQ696" i="1" s="1"/>
  <c r="L696" i="1"/>
  <c r="AO696" i="1" s="1"/>
  <c r="M696" i="1"/>
  <c r="AP696" i="1" s="1"/>
  <c r="R4667" i="1"/>
  <c r="E4667" i="1"/>
  <c r="V4667" i="1"/>
  <c r="T4667" i="1"/>
  <c r="U4667" i="1"/>
  <c r="F4667" i="1"/>
  <c r="S4667" i="1"/>
  <c r="R5659" i="1"/>
  <c r="V5659" i="1"/>
  <c r="E5659" i="1"/>
  <c r="F5659" i="1"/>
  <c r="U5659" i="1"/>
  <c r="S5659" i="1"/>
  <c r="T5659" i="1"/>
  <c r="F2683" i="1"/>
  <c r="U2683" i="1"/>
  <c r="V2683" i="1"/>
  <c r="E2683" i="1"/>
  <c r="T2683" i="1"/>
  <c r="S2683" i="1"/>
  <c r="R2683" i="1"/>
  <c r="T3675" i="1"/>
  <c r="S3675" i="1"/>
  <c r="F3675" i="1"/>
  <c r="U3675" i="1"/>
  <c r="E3675" i="1"/>
  <c r="V3675" i="1"/>
  <c r="R3675" i="1"/>
  <c r="R1691" i="1"/>
  <c r="S1691" i="1"/>
  <c r="F1691" i="1"/>
  <c r="U1691" i="1"/>
  <c r="T1691" i="1"/>
  <c r="V1691" i="1"/>
  <c r="E1691" i="1"/>
  <c r="V698" i="1"/>
  <c r="U698" i="1"/>
  <c r="T698" i="1"/>
  <c r="S698" i="1"/>
  <c r="R698" i="1"/>
  <c r="F698" i="1"/>
  <c r="E698" i="1"/>
  <c r="B698" i="4" l="1"/>
  <c r="A329" i="1"/>
  <c r="AM328" i="1"/>
  <c r="K3675" i="1"/>
  <c r="I3675" i="1"/>
  <c r="I2683" i="1"/>
  <c r="K2683" i="1"/>
  <c r="K5659" i="1"/>
  <c r="I5659" i="1"/>
  <c r="K4667" i="1"/>
  <c r="I4667" i="1"/>
  <c r="AN4665" i="1"/>
  <c r="P4665" i="1"/>
  <c r="A3253" i="1"/>
  <c r="AM3252" i="1"/>
  <c r="Z5660" i="1"/>
  <c r="Y5661" i="1"/>
  <c r="N5658" i="1"/>
  <c r="AQ5658" i="1" s="1"/>
  <c r="M5658" i="1"/>
  <c r="AP5658" i="1" s="1"/>
  <c r="L5658" i="1"/>
  <c r="AO5658" i="1" s="1"/>
  <c r="O5658" i="1"/>
  <c r="AR5658" i="1" s="1"/>
  <c r="J5658" i="1"/>
  <c r="AS4664" i="1"/>
  <c r="Q4664" i="1"/>
  <c r="AS3672" i="1"/>
  <c r="Q3672" i="1"/>
  <c r="Y3677" i="1"/>
  <c r="Z3676" i="1"/>
  <c r="AN3673" i="1"/>
  <c r="P3673" i="1"/>
  <c r="AN2681" i="1"/>
  <c r="P2681" i="1"/>
  <c r="A4253" i="1"/>
  <c r="AM4252" i="1"/>
  <c r="AS2680" i="1"/>
  <c r="Q2680" i="1"/>
  <c r="J2682" i="1"/>
  <c r="O2682" i="1"/>
  <c r="AR2682" i="1" s="1"/>
  <c r="N2682" i="1"/>
  <c r="AQ2682" i="1" s="1"/>
  <c r="M2682" i="1"/>
  <c r="AP2682" i="1" s="1"/>
  <c r="L2682" i="1"/>
  <c r="AO2682" i="1" s="1"/>
  <c r="A2253" i="1"/>
  <c r="AM2252" i="1"/>
  <c r="P5657" i="1"/>
  <c r="AN5657" i="1"/>
  <c r="O3674" i="1"/>
  <c r="AR3674" i="1" s="1"/>
  <c r="N3674" i="1"/>
  <c r="AQ3674" i="1" s="1"/>
  <c r="M3674" i="1"/>
  <c r="AP3674" i="1" s="1"/>
  <c r="L3674" i="1"/>
  <c r="AO3674" i="1" s="1"/>
  <c r="J3674" i="1"/>
  <c r="A1253" i="1"/>
  <c r="AM1252" i="1"/>
  <c r="A5253" i="1"/>
  <c r="AM5252" i="1"/>
  <c r="Z4668" i="1"/>
  <c r="Y4669" i="1"/>
  <c r="AS5656" i="1"/>
  <c r="Q5656" i="1"/>
  <c r="Z2684" i="1"/>
  <c r="Y2685" i="1"/>
  <c r="L4666" i="1"/>
  <c r="AO4666" i="1" s="1"/>
  <c r="J4666" i="1"/>
  <c r="O4666" i="1"/>
  <c r="AR4666" i="1" s="1"/>
  <c r="N4666" i="1"/>
  <c r="AQ4666" i="1" s="1"/>
  <c r="M4666" i="1"/>
  <c r="AP4666" i="1" s="1"/>
  <c r="I1691" i="1"/>
  <c r="K1691" i="1"/>
  <c r="Y1693" i="1"/>
  <c r="Z1692" i="1"/>
  <c r="AS1688" i="1"/>
  <c r="Q1688" i="1"/>
  <c r="AN1689" i="1"/>
  <c r="P1689" i="1"/>
  <c r="J1690" i="1"/>
  <c r="O1690" i="1"/>
  <c r="AR1690" i="1" s="1"/>
  <c r="N1690" i="1"/>
  <c r="AQ1690" i="1" s="1"/>
  <c r="M1690" i="1"/>
  <c r="AP1690" i="1" s="1"/>
  <c r="L1690" i="1"/>
  <c r="AO1690" i="1" s="1"/>
  <c r="Q695" i="1"/>
  <c r="AN697" i="1"/>
  <c r="AS695" i="1"/>
  <c r="K698" i="1"/>
  <c r="I698" i="1"/>
  <c r="J698" i="1" s="1"/>
  <c r="P696" i="1"/>
  <c r="Y700" i="1"/>
  <c r="Z699" i="1"/>
  <c r="M697" i="1"/>
  <c r="AP697" i="1" s="1"/>
  <c r="O697" i="1"/>
  <c r="AR697" i="1" s="1"/>
  <c r="N697" i="1"/>
  <c r="AQ697" i="1" s="1"/>
  <c r="L697" i="1"/>
  <c r="AO697" i="1" s="1"/>
  <c r="V2684" i="1"/>
  <c r="F2684" i="1"/>
  <c r="R2684" i="1"/>
  <c r="S2684" i="1"/>
  <c r="E2684" i="1"/>
  <c r="U2684" i="1"/>
  <c r="T2684" i="1"/>
  <c r="F5660" i="1"/>
  <c r="E5660" i="1"/>
  <c r="T5660" i="1"/>
  <c r="U5660" i="1"/>
  <c r="V5660" i="1"/>
  <c r="R5660" i="1"/>
  <c r="S5660" i="1"/>
  <c r="V4668" i="1"/>
  <c r="R4668" i="1"/>
  <c r="F4668" i="1"/>
  <c r="U4668" i="1"/>
  <c r="E4668" i="1"/>
  <c r="S4668" i="1"/>
  <c r="T4668" i="1"/>
  <c r="F3676" i="1"/>
  <c r="E3676" i="1"/>
  <c r="V3676" i="1"/>
  <c r="R3676" i="1"/>
  <c r="S3676" i="1"/>
  <c r="T3676" i="1"/>
  <c r="U3676" i="1"/>
  <c r="E1692" i="1"/>
  <c r="V1692" i="1"/>
  <c r="U1692" i="1"/>
  <c r="T1692" i="1"/>
  <c r="F1692" i="1"/>
  <c r="S1692" i="1"/>
  <c r="R1692" i="1"/>
  <c r="V699" i="1"/>
  <c r="S699" i="1"/>
  <c r="R699" i="1"/>
  <c r="U699" i="1"/>
  <c r="T699" i="1"/>
  <c r="F699" i="1"/>
  <c r="E699" i="1"/>
  <c r="B699" i="4" l="1"/>
  <c r="A330" i="1"/>
  <c r="AM329" i="1"/>
  <c r="I3676" i="1"/>
  <c r="K3676" i="1"/>
  <c r="K4668" i="1"/>
  <c r="I4668" i="1"/>
  <c r="K5660" i="1"/>
  <c r="I5660" i="1"/>
  <c r="I2684" i="1"/>
  <c r="K2684" i="1"/>
  <c r="A1254" i="1"/>
  <c r="AM1253" i="1"/>
  <c r="AS5657" i="1"/>
  <c r="Q5657" i="1"/>
  <c r="Y5662" i="1"/>
  <c r="Z5661" i="1"/>
  <c r="M4667" i="1"/>
  <c r="AP4667" i="1" s="1"/>
  <c r="L4667" i="1"/>
  <c r="AO4667" i="1" s="1"/>
  <c r="J4667" i="1"/>
  <c r="N4667" i="1"/>
  <c r="AQ4667" i="1" s="1"/>
  <c r="O4667" i="1"/>
  <c r="AR4667" i="1" s="1"/>
  <c r="Z4669" i="1"/>
  <c r="Y4670" i="1"/>
  <c r="P3674" i="1"/>
  <c r="AN3674" i="1"/>
  <c r="AN5658" i="1"/>
  <c r="P5658" i="1"/>
  <c r="A2254" i="1"/>
  <c r="AM2253" i="1"/>
  <c r="N5659" i="1"/>
  <c r="AQ5659" i="1" s="1"/>
  <c r="M5659" i="1"/>
  <c r="AP5659" i="1" s="1"/>
  <c r="J5659" i="1"/>
  <c r="O5659" i="1"/>
  <c r="AR5659" i="1" s="1"/>
  <c r="L5659" i="1"/>
  <c r="AO5659" i="1" s="1"/>
  <c r="A4254" i="1"/>
  <c r="AM4253" i="1"/>
  <c r="Z3677" i="1"/>
  <c r="Y3678" i="1"/>
  <c r="Z2685" i="1"/>
  <c r="Y2686" i="1"/>
  <c r="Q2681" i="1"/>
  <c r="AS2681" i="1"/>
  <c r="A3254" i="1"/>
  <c r="AM3253" i="1"/>
  <c r="AN4666" i="1"/>
  <c r="P4666" i="1"/>
  <c r="A5254" i="1"/>
  <c r="AM5253" i="1"/>
  <c r="Q4665" i="1"/>
  <c r="AS4665" i="1"/>
  <c r="O2683" i="1"/>
  <c r="AR2683" i="1" s="1"/>
  <c r="N2683" i="1"/>
  <c r="AQ2683" i="1" s="1"/>
  <c r="M2683" i="1"/>
  <c r="AP2683" i="1" s="1"/>
  <c r="L2683" i="1"/>
  <c r="AO2683" i="1" s="1"/>
  <c r="J2683" i="1"/>
  <c r="L3675" i="1"/>
  <c r="AO3675" i="1" s="1"/>
  <c r="J3675" i="1"/>
  <c r="N3675" i="1"/>
  <c r="AQ3675" i="1" s="1"/>
  <c r="M3675" i="1"/>
  <c r="AP3675" i="1" s="1"/>
  <c r="O3675" i="1"/>
  <c r="AR3675" i="1" s="1"/>
  <c r="P2682" i="1"/>
  <c r="AN2682" i="1"/>
  <c r="Q3673" i="1"/>
  <c r="AS3673" i="1"/>
  <c r="I1692" i="1"/>
  <c r="K1692" i="1"/>
  <c r="Y1694" i="1"/>
  <c r="Z1693" i="1"/>
  <c r="AN1690" i="1"/>
  <c r="P1690" i="1"/>
  <c r="Q1689" i="1"/>
  <c r="AS1689" i="1"/>
  <c r="L1691" i="1"/>
  <c r="AO1691" i="1" s="1"/>
  <c r="M1691" i="1"/>
  <c r="AP1691" i="1" s="1"/>
  <c r="J1691" i="1"/>
  <c r="O1691" i="1"/>
  <c r="AR1691" i="1" s="1"/>
  <c r="N1691" i="1"/>
  <c r="AQ1691" i="1" s="1"/>
  <c r="AN698" i="1"/>
  <c r="AS696" i="1"/>
  <c r="Q696" i="1"/>
  <c r="K699" i="1"/>
  <c r="I699" i="1"/>
  <c r="J699" i="1" s="1"/>
  <c r="P697" i="1"/>
  <c r="Y701" i="1"/>
  <c r="Z700" i="1"/>
  <c r="L698" i="1"/>
  <c r="AO698" i="1" s="1"/>
  <c r="M698" i="1"/>
  <c r="AP698" i="1" s="1"/>
  <c r="O698" i="1"/>
  <c r="AR698" i="1" s="1"/>
  <c r="N698" i="1"/>
  <c r="AQ698" i="1" s="1"/>
  <c r="R2685" i="1"/>
  <c r="U2685" i="1"/>
  <c r="V2685" i="1"/>
  <c r="E2685" i="1"/>
  <c r="F2685" i="1"/>
  <c r="T2685" i="1"/>
  <c r="S2685" i="1"/>
  <c r="U4669" i="1"/>
  <c r="E4669" i="1"/>
  <c r="T4669" i="1"/>
  <c r="S4669" i="1"/>
  <c r="F4669" i="1"/>
  <c r="V4669" i="1"/>
  <c r="R4669" i="1"/>
  <c r="S5661" i="1"/>
  <c r="R5661" i="1"/>
  <c r="U5661" i="1"/>
  <c r="F5661" i="1"/>
  <c r="T5661" i="1"/>
  <c r="V5661" i="1"/>
  <c r="E5661" i="1"/>
  <c r="R3677" i="1"/>
  <c r="E3677" i="1"/>
  <c r="V3677" i="1"/>
  <c r="U3677" i="1"/>
  <c r="T3677" i="1"/>
  <c r="S3677" i="1"/>
  <c r="F3677" i="1"/>
  <c r="S1693" i="1"/>
  <c r="R1693" i="1"/>
  <c r="T1693" i="1"/>
  <c r="U1693" i="1"/>
  <c r="V1693" i="1"/>
  <c r="E1693" i="1"/>
  <c r="F1693" i="1"/>
  <c r="T700" i="1"/>
  <c r="S700" i="1"/>
  <c r="R700" i="1"/>
  <c r="V700" i="1"/>
  <c r="U700" i="1"/>
  <c r="F700" i="1"/>
  <c r="E700" i="1"/>
  <c r="B700" i="4" l="1"/>
  <c r="A331" i="1"/>
  <c r="AM330" i="1"/>
  <c r="K3677" i="1"/>
  <c r="I3677" i="1"/>
  <c r="K5661" i="1"/>
  <c r="I5661" i="1"/>
  <c r="I4669" i="1"/>
  <c r="K4669" i="1"/>
  <c r="K2685" i="1"/>
  <c r="I2685" i="1"/>
  <c r="P3675" i="1"/>
  <c r="AN3675" i="1"/>
  <c r="AS3674" i="1"/>
  <c r="Q3674" i="1"/>
  <c r="J2684" i="1"/>
  <c r="L2684" i="1"/>
  <c r="AO2684" i="1" s="1"/>
  <c r="O2684" i="1"/>
  <c r="AR2684" i="1" s="1"/>
  <c r="N2684" i="1"/>
  <c r="AQ2684" i="1" s="1"/>
  <c r="M2684" i="1"/>
  <c r="AP2684" i="1" s="1"/>
  <c r="Y4671" i="1"/>
  <c r="Z4670" i="1"/>
  <c r="Y5663" i="1"/>
  <c r="Z5662" i="1"/>
  <c r="J5660" i="1"/>
  <c r="N5660" i="1"/>
  <c r="AQ5660" i="1" s="1"/>
  <c r="M5660" i="1"/>
  <c r="AP5660" i="1" s="1"/>
  <c r="L5660" i="1"/>
  <c r="AO5660" i="1" s="1"/>
  <c r="O5660" i="1"/>
  <c r="AR5660" i="1" s="1"/>
  <c r="P2683" i="1"/>
  <c r="AN2683" i="1"/>
  <c r="A5255" i="1"/>
  <c r="AM5254" i="1"/>
  <c r="A4255" i="1"/>
  <c r="AM4254" i="1"/>
  <c r="A2255" i="1"/>
  <c r="AM2254" i="1"/>
  <c r="Q4666" i="1"/>
  <c r="AS4666" i="1"/>
  <c r="Z2686" i="1"/>
  <c r="Y2687" i="1"/>
  <c r="Q5658" i="1"/>
  <c r="AS5658" i="1"/>
  <c r="L4668" i="1"/>
  <c r="AO4668" i="1" s="1"/>
  <c r="J4668" i="1"/>
  <c r="O4668" i="1"/>
  <c r="AR4668" i="1" s="1"/>
  <c r="N4668" i="1"/>
  <c r="AQ4668" i="1" s="1"/>
  <c r="M4668" i="1"/>
  <c r="AP4668" i="1" s="1"/>
  <c r="Q2682" i="1"/>
  <c r="AS2682" i="1"/>
  <c r="P4667" i="1"/>
  <c r="AN4667" i="1"/>
  <c r="AN5659" i="1"/>
  <c r="P5659" i="1"/>
  <c r="A3255" i="1"/>
  <c r="AM3254" i="1"/>
  <c r="Z3678" i="1"/>
  <c r="Y3679" i="1"/>
  <c r="A1255" i="1"/>
  <c r="AM1254" i="1"/>
  <c r="L3676" i="1"/>
  <c r="AO3676" i="1" s="1"/>
  <c r="J3676" i="1"/>
  <c r="O3676" i="1"/>
  <c r="AR3676" i="1" s="1"/>
  <c r="N3676" i="1"/>
  <c r="AQ3676" i="1" s="1"/>
  <c r="M3676" i="1"/>
  <c r="AP3676" i="1" s="1"/>
  <c r="K1693" i="1"/>
  <c r="I1693" i="1"/>
  <c r="AS1690" i="1"/>
  <c r="Q1690" i="1"/>
  <c r="AN1691" i="1"/>
  <c r="P1691" i="1"/>
  <c r="Y1695" i="1"/>
  <c r="Z1694" i="1"/>
  <c r="L1692" i="1"/>
  <c r="AO1692" i="1" s="1"/>
  <c r="J1692" i="1"/>
  <c r="O1692" i="1"/>
  <c r="AR1692" i="1" s="1"/>
  <c r="N1692" i="1"/>
  <c r="AQ1692" i="1" s="1"/>
  <c r="M1692" i="1"/>
  <c r="AP1692" i="1" s="1"/>
  <c r="Q697" i="1"/>
  <c r="AN699" i="1"/>
  <c r="K700" i="1"/>
  <c r="I700" i="1"/>
  <c r="J700" i="1" s="1"/>
  <c r="AS697" i="1"/>
  <c r="P698" i="1"/>
  <c r="Z701" i="1"/>
  <c r="Y702" i="1"/>
  <c r="M699" i="1"/>
  <c r="AP699" i="1" s="1"/>
  <c r="O699" i="1"/>
  <c r="AR699" i="1" s="1"/>
  <c r="N699" i="1"/>
  <c r="AQ699" i="1" s="1"/>
  <c r="L699" i="1"/>
  <c r="AO699" i="1" s="1"/>
  <c r="V5662" i="1"/>
  <c r="T5662" i="1"/>
  <c r="R5662" i="1"/>
  <c r="F5662" i="1"/>
  <c r="S5662" i="1"/>
  <c r="U5662" i="1"/>
  <c r="E5662" i="1"/>
  <c r="R4670" i="1"/>
  <c r="V4670" i="1"/>
  <c r="F4670" i="1"/>
  <c r="E4670" i="1"/>
  <c r="S4670" i="1"/>
  <c r="U4670" i="1"/>
  <c r="T4670" i="1"/>
  <c r="F3678" i="1"/>
  <c r="R3678" i="1"/>
  <c r="E3678" i="1"/>
  <c r="S3678" i="1"/>
  <c r="U3678" i="1"/>
  <c r="T3678" i="1"/>
  <c r="V3678" i="1"/>
  <c r="U2686" i="1"/>
  <c r="E2686" i="1"/>
  <c r="T2686" i="1"/>
  <c r="V2686" i="1"/>
  <c r="R2686" i="1"/>
  <c r="F2686" i="1"/>
  <c r="S2686" i="1"/>
  <c r="U1694" i="1"/>
  <c r="E1694" i="1"/>
  <c r="V1694" i="1"/>
  <c r="T1694" i="1"/>
  <c r="S1694" i="1"/>
  <c r="R1694" i="1"/>
  <c r="F1694" i="1"/>
  <c r="V701" i="1"/>
  <c r="U701" i="1"/>
  <c r="T701" i="1"/>
  <c r="S701" i="1"/>
  <c r="R701" i="1"/>
  <c r="F701" i="1"/>
  <c r="E701" i="1"/>
  <c r="B701" i="4" l="1"/>
  <c r="A332" i="1"/>
  <c r="AM331" i="1"/>
  <c r="K2686" i="1"/>
  <c r="I2686" i="1"/>
  <c r="I3678" i="1"/>
  <c r="K3678" i="1"/>
  <c r="I4670" i="1"/>
  <c r="K4670" i="1"/>
  <c r="I5662" i="1"/>
  <c r="K5662" i="1"/>
  <c r="A1256" i="1"/>
  <c r="AM1255" i="1"/>
  <c r="Y3680" i="1"/>
  <c r="Z3679" i="1"/>
  <c r="Q4667" i="1"/>
  <c r="AS4667" i="1"/>
  <c r="Q2683" i="1"/>
  <c r="AS2683" i="1"/>
  <c r="Z5663" i="1"/>
  <c r="Y5664" i="1"/>
  <c r="J2685" i="1"/>
  <c r="M2685" i="1"/>
  <c r="AP2685" i="1" s="1"/>
  <c r="L2685" i="1"/>
  <c r="AO2685" i="1" s="1"/>
  <c r="O2685" i="1"/>
  <c r="AR2685" i="1" s="1"/>
  <c r="N2685" i="1"/>
  <c r="AQ2685" i="1" s="1"/>
  <c r="AN3676" i="1"/>
  <c r="P3676" i="1"/>
  <c r="A3256" i="1"/>
  <c r="AM3255" i="1"/>
  <c r="AN4668" i="1"/>
  <c r="P4668" i="1"/>
  <c r="A2256" i="1"/>
  <c r="AM2255" i="1"/>
  <c r="P2684" i="1"/>
  <c r="AN2684" i="1"/>
  <c r="Z4671" i="1"/>
  <c r="Y4672" i="1"/>
  <c r="O4669" i="1"/>
  <c r="AR4669" i="1" s="1"/>
  <c r="N4669" i="1"/>
  <c r="AQ4669" i="1" s="1"/>
  <c r="M4669" i="1"/>
  <c r="AP4669" i="1" s="1"/>
  <c r="L4669" i="1"/>
  <c r="AO4669" i="1" s="1"/>
  <c r="J4669" i="1"/>
  <c r="A4256" i="1"/>
  <c r="AM4255" i="1"/>
  <c r="L5661" i="1"/>
  <c r="AO5661" i="1" s="1"/>
  <c r="J5661" i="1"/>
  <c r="N5661" i="1"/>
  <c r="AQ5661" i="1" s="1"/>
  <c r="O5661" i="1"/>
  <c r="AR5661" i="1" s="1"/>
  <c r="M5661" i="1"/>
  <c r="AP5661" i="1" s="1"/>
  <c r="P5660" i="1"/>
  <c r="AN5660" i="1"/>
  <c r="Z2687" i="1"/>
  <c r="Y2688" i="1"/>
  <c r="A5256" i="1"/>
  <c r="AM5255" i="1"/>
  <c r="Q3675" i="1"/>
  <c r="AS3675" i="1"/>
  <c r="L3677" i="1"/>
  <c r="AO3677" i="1" s="1"/>
  <c r="N3677" i="1"/>
  <c r="AQ3677" i="1" s="1"/>
  <c r="J3677" i="1"/>
  <c r="O3677" i="1"/>
  <c r="AR3677" i="1" s="1"/>
  <c r="M3677" i="1"/>
  <c r="AP3677" i="1" s="1"/>
  <c r="AS5659" i="1"/>
  <c r="Q5659" i="1"/>
  <c r="I1694" i="1"/>
  <c r="K1694" i="1"/>
  <c r="Y1696" i="1"/>
  <c r="Z1695" i="1"/>
  <c r="AS1691" i="1"/>
  <c r="Q1691" i="1"/>
  <c r="AN1692" i="1"/>
  <c r="P1692" i="1"/>
  <c r="N1693" i="1"/>
  <c r="AQ1693" i="1" s="1"/>
  <c r="M1693" i="1"/>
  <c r="AP1693" i="1" s="1"/>
  <c r="J1693" i="1"/>
  <c r="O1693" i="1"/>
  <c r="AR1693" i="1" s="1"/>
  <c r="L1693" i="1"/>
  <c r="AO1693" i="1" s="1"/>
  <c r="Q698" i="1"/>
  <c r="AN700" i="1"/>
  <c r="AS698" i="1"/>
  <c r="P699" i="1"/>
  <c r="K701" i="1"/>
  <c r="I701" i="1"/>
  <c r="J701" i="1" s="1"/>
  <c r="Y703" i="1"/>
  <c r="Z702" i="1"/>
  <c r="L700" i="1"/>
  <c r="AO700" i="1" s="1"/>
  <c r="N700" i="1"/>
  <c r="AQ700" i="1" s="1"/>
  <c r="O700" i="1"/>
  <c r="AR700" i="1" s="1"/>
  <c r="M700" i="1"/>
  <c r="AP700" i="1" s="1"/>
  <c r="S4671" i="1"/>
  <c r="V4671" i="1"/>
  <c r="R4671" i="1"/>
  <c r="F4671" i="1"/>
  <c r="U4671" i="1"/>
  <c r="T4671" i="1"/>
  <c r="E4671" i="1"/>
  <c r="V5663" i="1"/>
  <c r="F5663" i="1"/>
  <c r="E5663" i="1"/>
  <c r="U5663" i="1"/>
  <c r="R5663" i="1"/>
  <c r="T5663" i="1"/>
  <c r="S5663" i="1"/>
  <c r="R3679" i="1"/>
  <c r="S3679" i="1"/>
  <c r="V3679" i="1"/>
  <c r="F3679" i="1"/>
  <c r="T3679" i="1"/>
  <c r="U3679" i="1"/>
  <c r="E3679" i="1"/>
  <c r="S2687" i="1"/>
  <c r="F2687" i="1"/>
  <c r="T2687" i="1"/>
  <c r="R2687" i="1"/>
  <c r="V2687" i="1"/>
  <c r="E2687" i="1"/>
  <c r="U2687" i="1"/>
  <c r="T1695" i="1"/>
  <c r="S1695" i="1"/>
  <c r="V1695" i="1"/>
  <c r="R1695" i="1"/>
  <c r="E1695" i="1"/>
  <c r="U1695" i="1"/>
  <c r="F1695" i="1"/>
  <c r="R702" i="1"/>
  <c r="T702" i="1"/>
  <c r="S702" i="1"/>
  <c r="V702" i="1"/>
  <c r="U702" i="1"/>
  <c r="F702" i="1"/>
  <c r="E702" i="1"/>
  <c r="B702" i="4" l="1"/>
  <c r="A333" i="1"/>
  <c r="AM332" i="1"/>
  <c r="K2687" i="1"/>
  <c r="I2687" i="1"/>
  <c r="K3679" i="1"/>
  <c r="I3679" i="1"/>
  <c r="K5663" i="1"/>
  <c r="I5663" i="1"/>
  <c r="I4671" i="1"/>
  <c r="K4671" i="1"/>
  <c r="A2257" i="1"/>
  <c r="AM2256" i="1"/>
  <c r="A3257" i="1"/>
  <c r="AM3256" i="1"/>
  <c r="AS5660" i="1"/>
  <c r="Q5660" i="1"/>
  <c r="P3677" i="1"/>
  <c r="AN3677" i="1"/>
  <c r="Y2689" i="1"/>
  <c r="Z2688" i="1"/>
  <c r="AN4669" i="1"/>
  <c r="P4669" i="1"/>
  <c r="Q3676" i="1"/>
  <c r="AS3676" i="1"/>
  <c r="AN2685" i="1"/>
  <c r="P2685" i="1"/>
  <c r="L5662" i="1"/>
  <c r="AO5662" i="1" s="1"/>
  <c r="N5662" i="1"/>
  <c r="AQ5662" i="1" s="1"/>
  <c r="M5662" i="1"/>
  <c r="AP5662" i="1" s="1"/>
  <c r="J5662" i="1"/>
  <c r="O5662" i="1"/>
  <c r="AR5662" i="1" s="1"/>
  <c r="AN5661" i="1"/>
  <c r="P5661" i="1"/>
  <c r="Q4668" i="1"/>
  <c r="AS4668" i="1"/>
  <c r="A5257" i="1"/>
  <c r="AM5256" i="1"/>
  <c r="Y5665" i="1"/>
  <c r="Z5664" i="1"/>
  <c r="O4670" i="1"/>
  <c r="AR4670" i="1" s="1"/>
  <c r="J4670" i="1"/>
  <c r="N4670" i="1"/>
  <c r="AQ4670" i="1" s="1"/>
  <c r="L4670" i="1"/>
  <c r="AO4670" i="1" s="1"/>
  <c r="M4670" i="1"/>
  <c r="AP4670" i="1" s="1"/>
  <c r="Z3680" i="1"/>
  <c r="Y3681" i="1"/>
  <c r="Z4672" i="1"/>
  <c r="Y4673" i="1"/>
  <c r="Q2684" i="1"/>
  <c r="AS2684" i="1"/>
  <c r="M3678" i="1"/>
  <c r="AP3678" i="1" s="1"/>
  <c r="J3678" i="1"/>
  <c r="O3678" i="1"/>
  <c r="AR3678" i="1" s="1"/>
  <c r="L3678" i="1"/>
  <c r="AO3678" i="1" s="1"/>
  <c r="N3678" i="1"/>
  <c r="AQ3678" i="1" s="1"/>
  <c r="A4257" i="1"/>
  <c r="AM4256" i="1"/>
  <c r="A1257" i="1"/>
  <c r="AM1256" i="1"/>
  <c r="N2686" i="1"/>
  <c r="AQ2686" i="1" s="1"/>
  <c r="M2686" i="1"/>
  <c r="AP2686" i="1" s="1"/>
  <c r="J2686" i="1"/>
  <c r="O2686" i="1"/>
  <c r="AR2686" i="1" s="1"/>
  <c r="L2686" i="1"/>
  <c r="AO2686" i="1" s="1"/>
  <c r="I1695" i="1"/>
  <c r="K1695" i="1"/>
  <c r="AN1693" i="1"/>
  <c r="P1693" i="1"/>
  <c r="Y1697" i="1"/>
  <c r="Z1696" i="1"/>
  <c r="AS1692" i="1"/>
  <c r="Q1692" i="1"/>
  <c r="N1694" i="1"/>
  <c r="AQ1694" i="1" s="1"/>
  <c r="J1694" i="1"/>
  <c r="M1694" i="1"/>
  <c r="AP1694" i="1" s="1"/>
  <c r="L1694" i="1"/>
  <c r="AO1694" i="1" s="1"/>
  <c r="O1694" i="1"/>
  <c r="AR1694" i="1" s="1"/>
  <c r="AS699" i="1"/>
  <c r="AN701" i="1"/>
  <c r="Q699" i="1"/>
  <c r="K702" i="1"/>
  <c r="I702" i="1"/>
  <c r="J702" i="1" s="1"/>
  <c r="P700" i="1"/>
  <c r="Y704" i="1"/>
  <c r="Z703" i="1"/>
  <c r="N701" i="1"/>
  <c r="AQ701" i="1" s="1"/>
  <c r="L701" i="1"/>
  <c r="AO701" i="1" s="1"/>
  <c r="M701" i="1"/>
  <c r="AP701" i="1" s="1"/>
  <c r="O701" i="1"/>
  <c r="AR701" i="1" s="1"/>
  <c r="F4672" i="1"/>
  <c r="U4672" i="1"/>
  <c r="E4672" i="1"/>
  <c r="T4672" i="1"/>
  <c r="R4672" i="1"/>
  <c r="S4672" i="1"/>
  <c r="V4672" i="1"/>
  <c r="V2688" i="1"/>
  <c r="E2688" i="1"/>
  <c r="U2688" i="1"/>
  <c r="F2688" i="1"/>
  <c r="R2688" i="1"/>
  <c r="S2688" i="1"/>
  <c r="T2688" i="1"/>
  <c r="V3680" i="1"/>
  <c r="S3680" i="1"/>
  <c r="U3680" i="1"/>
  <c r="E3680" i="1"/>
  <c r="F3680" i="1"/>
  <c r="R3680" i="1"/>
  <c r="T3680" i="1"/>
  <c r="U5664" i="1"/>
  <c r="T5664" i="1"/>
  <c r="E5664" i="1"/>
  <c r="S5664" i="1"/>
  <c r="R5664" i="1"/>
  <c r="V5664" i="1"/>
  <c r="F5664" i="1"/>
  <c r="V1696" i="1"/>
  <c r="S1696" i="1"/>
  <c r="T1696" i="1"/>
  <c r="R1696" i="1"/>
  <c r="F1696" i="1"/>
  <c r="E1696" i="1"/>
  <c r="U1696" i="1"/>
  <c r="U703" i="1"/>
  <c r="T703" i="1"/>
  <c r="S703" i="1"/>
  <c r="R703" i="1"/>
  <c r="V703" i="1"/>
  <c r="F703" i="1"/>
  <c r="E703" i="1"/>
  <c r="B703" i="4" l="1"/>
  <c r="A334" i="1"/>
  <c r="AM333" i="1"/>
  <c r="K5664" i="1"/>
  <c r="I5664" i="1"/>
  <c r="I3680" i="1"/>
  <c r="K3680" i="1"/>
  <c r="I2688" i="1"/>
  <c r="K2688" i="1"/>
  <c r="I4672" i="1"/>
  <c r="K4672" i="1"/>
  <c r="AN2686" i="1"/>
  <c r="P2686" i="1"/>
  <c r="A4258" i="1"/>
  <c r="AM4257" i="1"/>
  <c r="Y5666" i="1"/>
  <c r="Z5665" i="1"/>
  <c r="P5662" i="1"/>
  <c r="AN5662" i="1"/>
  <c r="Q4669" i="1"/>
  <c r="AS4669" i="1"/>
  <c r="O4671" i="1"/>
  <c r="AR4671" i="1" s="1"/>
  <c r="M4671" i="1"/>
  <c r="AP4671" i="1" s="1"/>
  <c r="L4671" i="1"/>
  <c r="AO4671" i="1" s="1"/>
  <c r="J4671" i="1"/>
  <c r="N4671" i="1"/>
  <c r="AQ4671" i="1" s="1"/>
  <c r="A1258" i="1"/>
  <c r="AM1257" i="1"/>
  <c r="N5663" i="1"/>
  <c r="AQ5663" i="1" s="1"/>
  <c r="L5663" i="1"/>
  <c r="AO5663" i="1" s="1"/>
  <c r="J5663" i="1"/>
  <c r="M5663" i="1"/>
  <c r="AP5663" i="1" s="1"/>
  <c r="O5663" i="1"/>
  <c r="AR5663" i="1" s="1"/>
  <c r="Y4674" i="1"/>
  <c r="Z4673" i="1"/>
  <c r="A3258" i="1"/>
  <c r="AM3257" i="1"/>
  <c r="O3679" i="1"/>
  <c r="AR3679" i="1" s="1"/>
  <c r="L3679" i="1"/>
  <c r="AO3679" i="1" s="1"/>
  <c r="N3679" i="1"/>
  <c r="AQ3679" i="1" s="1"/>
  <c r="M3679" i="1"/>
  <c r="AP3679" i="1" s="1"/>
  <c r="J3679" i="1"/>
  <c r="P4670" i="1"/>
  <c r="AN4670" i="1"/>
  <c r="Q2685" i="1"/>
  <c r="AS2685" i="1"/>
  <c r="Z2689" i="1"/>
  <c r="Y2690" i="1"/>
  <c r="A2258" i="1"/>
  <c r="AM2257" i="1"/>
  <c r="Y3682" i="1"/>
  <c r="Z3681" i="1"/>
  <c r="A5258" i="1"/>
  <c r="AM5257" i="1"/>
  <c r="AS5661" i="1"/>
  <c r="Q5661" i="1"/>
  <c r="N2687" i="1"/>
  <c r="AQ2687" i="1" s="1"/>
  <c r="M2687" i="1"/>
  <c r="AP2687" i="1" s="1"/>
  <c r="L2687" i="1"/>
  <c r="AO2687" i="1" s="1"/>
  <c r="O2687" i="1"/>
  <c r="AR2687" i="1" s="1"/>
  <c r="J2687" i="1"/>
  <c r="AN3678" i="1"/>
  <c r="P3678" i="1"/>
  <c r="Q3677" i="1"/>
  <c r="AS3677" i="1"/>
  <c r="K1696" i="1"/>
  <c r="I1696" i="1"/>
  <c r="Y1698" i="1"/>
  <c r="Z1697" i="1"/>
  <c r="Q1693" i="1"/>
  <c r="AS1693" i="1"/>
  <c r="AN1694" i="1"/>
  <c r="P1694" i="1"/>
  <c r="L1695" i="1"/>
  <c r="AO1695" i="1" s="1"/>
  <c r="J1695" i="1"/>
  <c r="O1695" i="1"/>
  <c r="AR1695" i="1" s="1"/>
  <c r="M1695" i="1"/>
  <c r="AP1695" i="1" s="1"/>
  <c r="N1695" i="1"/>
  <c r="AQ1695" i="1" s="1"/>
  <c r="AS700" i="1"/>
  <c r="AN702" i="1"/>
  <c r="Q700" i="1"/>
  <c r="K703" i="1"/>
  <c r="I703" i="1"/>
  <c r="J703" i="1" s="1"/>
  <c r="P701" i="1"/>
  <c r="Y705" i="1"/>
  <c r="Z704" i="1"/>
  <c r="O702" i="1"/>
  <c r="AR702" i="1" s="1"/>
  <c r="M702" i="1"/>
  <c r="AP702" i="1" s="1"/>
  <c r="L702" i="1"/>
  <c r="AO702" i="1" s="1"/>
  <c r="N702" i="1"/>
  <c r="AQ702" i="1" s="1"/>
  <c r="E5665" i="1"/>
  <c r="R5665" i="1"/>
  <c r="F5665" i="1"/>
  <c r="T5665" i="1"/>
  <c r="V5665" i="1"/>
  <c r="U5665" i="1"/>
  <c r="S5665" i="1"/>
  <c r="E3681" i="1"/>
  <c r="S3681" i="1"/>
  <c r="R3681" i="1"/>
  <c r="V3681" i="1"/>
  <c r="U3681" i="1"/>
  <c r="T3681" i="1"/>
  <c r="F3681" i="1"/>
  <c r="E2689" i="1"/>
  <c r="T2689" i="1"/>
  <c r="F2689" i="1"/>
  <c r="U2689" i="1"/>
  <c r="S2689" i="1"/>
  <c r="R2689" i="1"/>
  <c r="V2689" i="1"/>
  <c r="U4673" i="1"/>
  <c r="T4673" i="1"/>
  <c r="V4673" i="1"/>
  <c r="E4673" i="1"/>
  <c r="S4673" i="1"/>
  <c r="R4673" i="1"/>
  <c r="F4673" i="1"/>
  <c r="V1697" i="1"/>
  <c r="E1697" i="1"/>
  <c r="S1697" i="1"/>
  <c r="U1697" i="1"/>
  <c r="T1697" i="1"/>
  <c r="F1697" i="1"/>
  <c r="R1697" i="1"/>
  <c r="V704" i="1"/>
  <c r="U704" i="1"/>
  <c r="T704" i="1"/>
  <c r="S704" i="1"/>
  <c r="R704" i="1"/>
  <c r="F704" i="1"/>
  <c r="E704" i="1"/>
  <c r="B704" i="4" l="1"/>
  <c r="A335" i="1"/>
  <c r="AM334" i="1"/>
  <c r="K4673" i="1"/>
  <c r="I4673" i="1"/>
  <c r="I2689" i="1"/>
  <c r="K2689" i="1"/>
  <c r="I3681" i="1"/>
  <c r="K3681" i="1"/>
  <c r="I5665" i="1"/>
  <c r="K5665" i="1"/>
  <c r="Y5667" i="1"/>
  <c r="Z5666" i="1"/>
  <c r="M4672" i="1"/>
  <c r="AP4672" i="1" s="1"/>
  <c r="L4672" i="1"/>
  <c r="AO4672" i="1" s="1"/>
  <c r="O4672" i="1"/>
  <c r="AR4672" i="1" s="1"/>
  <c r="N4672" i="1"/>
  <c r="AQ4672" i="1" s="1"/>
  <c r="J4672" i="1"/>
  <c r="Q3678" i="1"/>
  <c r="AS3678" i="1"/>
  <c r="A2259" i="1"/>
  <c r="AM2258" i="1"/>
  <c r="AS4670" i="1"/>
  <c r="Q4670" i="1"/>
  <c r="A4259" i="1"/>
  <c r="AM4258" i="1"/>
  <c r="O2688" i="1"/>
  <c r="AR2688" i="1" s="1"/>
  <c r="L2688" i="1"/>
  <c r="AO2688" i="1" s="1"/>
  <c r="N2688" i="1"/>
  <c r="AQ2688" i="1" s="1"/>
  <c r="J2688" i="1"/>
  <c r="M2688" i="1"/>
  <c r="AP2688" i="1" s="1"/>
  <c r="Y3683" i="1"/>
  <c r="Z3682" i="1"/>
  <c r="Z2690" i="1"/>
  <c r="Y2691" i="1"/>
  <c r="P3679" i="1"/>
  <c r="AN3679" i="1"/>
  <c r="Y4675" i="1"/>
  <c r="Z4674" i="1"/>
  <c r="A1259" i="1"/>
  <c r="AM1258" i="1"/>
  <c r="Q2686" i="1"/>
  <c r="AS2686" i="1"/>
  <c r="AN2687" i="1"/>
  <c r="P2687" i="1"/>
  <c r="A5259" i="1"/>
  <c r="AM5258" i="1"/>
  <c r="Q5662" i="1"/>
  <c r="AS5662" i="1"/>
  <c r="N3680" i="1"/>
  <c r="AQ3680" i="1" s="1"/>
  <c r="M3680" i="1"/>
  <c r="AP3680" i="1" s="1"/>
  <c r="L3680" i="1"/>
  <c r="AO3680" i="1" s="1"/>
  <c r="O3680" i="1"/>
  <c r="AR3680" i="1" s="1"/>
  <c r="J3680" i="1"/>
  <c r="A3259" i="1"/>
  <c r="AM3258" i="1"/>
  <c r="AN4671" i="1"/>
  <c r="P4671" i="1"/>
  <c r="M5664" i="1"/>
  <c r="AP5664" i="1" s="1"/>
  <c r="L5664" i="1"/>
  <c r="AO5664" i="1" s="1"/>
  <c r="N5664" i="1"/>
  <c r="AQ5664" i="1" s="1"/>
  <c r="J5664" i="1"/>
  <c r="O5664" i="1"/>
  <c r="AR5664" i="1" s="1"/>
  <c r="P5663" i="1"/>
  <c r="AN5663" i="1"/>
  <c r="K1697" i="1"/>
  <c r="I1697" i="1"/>
  <c r="AN1695" i="1"/>
  <c r="P1695" i="1"/>
  <c r="Y1699" i="1"/>
  <c r="Z1698" i="1"/>
  <c r="N1696" i="1"/>
  <c r="AQ1696" i="1" s="1"/>
  <c r="L1696" i="1"/>
  <c r="AO1696" i="1" s="1"/>
  <c r="J1696" i="1"/>
  <c r="O1696" i="1"/>
  <c r="AR1696" i="1" s="1"/>
  <c r="M1696" i="1"/>
  <c r="AP1696" i="1" s="1"/>
  <c r="AS1694" i="1"/>
  <c r="Q1694" i="1"/>
  <c r="Q701" i="1"/>
  <c r="AN703" i="1"/>
  <c r="AS701" i="1"/>
  <c r="K704" i="1"/>
  <c r="I704" i="1"/>
  <c r="J704" i="1" s="1"/>
  <c r="P702" i="1"/>
  <c r="Z705" i="1"/>
  <c r="Y706" i="1"/>
  <c r="O703" i="1"/>
  <c r="AR703" i="1" s="1"/>
  <c r="N703" i="1"/>
  <c r="AQ703" i="1" s="1"/>
  <c r="M703" i="1"/>
  <c r="AP703" i="1" s="1"/>
  <c r="L703" i="1"/>
  <c r="AO703" i="1" s="1"/>
  <c r="V2690" i="1"/>
  <c r="F2690" i="1"/>
  <c r="U2690" i="1"/>
  <c r="E2690" i="1"/>
  <c r="S2690" i="1"/>
  <c r="R2690" i="1"/>
  <c r="T2690" i="1"/>
  <c r="T4674" i="1"/>
  <c r="E4674" i="1"/>
  <c r="S4674" i="1"/>
  <c r="U4674" i="1"/>
  <c r="R4674" i="1"/>
  <c r="V4674" i="1"/>
  <c r="F4674" i="1"/>
  <c r="S5666" i="1"/>
  <c r="E5666" i="1"/>
  <c r="T5666" i="1"/>
  <c r="V5666" i="1"/>
  <c r="F5666" i="1"/>
  <c r="R5666" i="1"/>
  <c r="U5666" i="1"/>
  <c r="S3682" i="1"/>
  <c r="U3682" i="1"/>
  <c r="T3682" i="1"/>
  <c r="F3682" i="1"/>
  <c r="R3682" i="1"/>
  <c r="E3682" i="1"/>
  <c r="V3682" i="1"/>
  <c r="T1698" i="1"/>
  <c r="U1698" i="1"/>
  <c r="F1698" i="1"/>
  <c r="V1698" i="1"/>
  <c r="S1698" i="1"/>
  <c r="E1698" i="1"/>
  <c r="R1698" i="1"/>
  <c r="S705" i="1"/>
  <c r="R705" i="1"/>
  <c r="U705" i="1"/>
  <c r="T705" i="1"/>
  <c r="V705" i="1"/>
  <c r="F705" i="1"/>
  <c r="E705" i="1"/>
  <c r="B705" i="4" l="1"/>
  <c r="A336" i="1"/>
  <c r="AM335" i="1"/>
  <c r="I3682" i="1"/>
  <c r="K3682" i="1"/>
  <c r="K5666" i="1"/>
  <c r="I5666" i="1"/>
  <c r="K4674" i="1"/>
  <c r="I4674" i="1"/>
  <c r="I2690" i="1"/>
  <c r="K2690" i="1"/>
  <c r="M5665" i="1"/>
  <c r="AP5665" i="1" s="1"/>
  <c r="O5665" i="1"/>
  <c r="AR5665" i="1" s="1"/>
  <c r="N5665" i="1"/>
  <c r="AQ5665" i="1" s="1"/>
  <c r="L5665" i="1"/>
  <c r="AO5665" i="1" s="1"/>
  <c r="J5665" i="1"/>
  <c r="AN3680" i="1"/>
  <c r="P3680" i="1"/>
  <c r="Z3683" i="1"/>
  <c r="Y3684" i="1"/>
  <c r="A4260" i="1"/>
  <c r="AM4259" i="1"/>
  <c r="P4672" i="1"/>
  <c r="AN4672" i="1"/>
  <c r="N3681" i="1"/>
  <c r="AQ3681" i="1" s="1"/>
  <c r="L3681" i="1"/>
  <c r="AO3681" i="1" s="1"/>
  <c r="M3681" i="1"/>
  <c r="AP3681" i="1" s="1"/>
  <c r="O3681" i="1"/>
  <c r="AR3681" i="1" s="1"/>
  <c r="J3681" i="1"/>
  <c r="A1260" i="1"/>
  <c r="AM1259" i="1"/>
  <c r="Q3679" i="1"/>
  <c r="AS3679" i="1"/>
  <c r="Z5667" i="1"/>
  <c r="Y5668" i="1"/>
  <c r="Q5663" i="1"/>
  <c r="AS5663" i="1"/>
  <c r="Q4671" i="1"/>
  <c r="AS4671" i="1"/>
  <c r="A5260" i="1"/>
  <c r="AM5259" i="1"/>
  <c r="P2688" i="1"/>
  <c r="AN2688" i="1"/>
  <c r="O2689" i="1"/>
  <c r="AR2689" i="1" s="1"/>
  <c r="L2689" i="1"/>
  <c r="AO2689" i="1" s="1"/>
  <c r="J2689" i="1"/>
  <c r="N2689" i="1"/>
  <c r="AQ2689" i="1" s="1"/>
  <c r="M2689" i="1"/>
  <c r="AP2689" i="1" s="1"/>
  <c r="P5664" i="1"/>
  <c r="AN5664" i="1"/>
  <c r="A3260" i="1"/>
  <c r="AM3259" i="1"/>
  <c r="AS2687" i="1"/>
  <c r="Q2687" i="1"/>
  <c r="Y2692" i="1"/>
  <c r="Z2691" i="1"/>
  <c r="A2260" i="1"/>
  <c r="AM2259" i="1"/>
  <c r="J4673" i="1"/>
  <c r="O4673" i="1"/>
  <c r="AR4673" i="1" s="1"/>
  <c r="N4673" i="1"/>
  <c r="AQ4673" i="1" s="1"/>
  <c r="M4673" i="1"/>
  <c r="AP4673" i="1" s="1"/>
  <c r="L4673" i="1"/>
  <c r="AO4673" i="1" s="1"/>
  <c r="Z4675" i="1"/>
  <c r="Y4676" i="1"/>
  <c r="I1698" i="1"/>
  <c r="K1698" i="1"/>
  <c r="Y1700" i="1"/>
  <c r="Z1699" i="1"/>
  <c r="Q1695" i="1"/>
  <c r="AS1695" i="1"/>
  <c r="AN1696" i="1"/>
  <c r="P1696" i="1"/>
  <c r="M1697" i="1"/>
  <c r="AP1697" i="1" s="1"/>
  <c r="N1697" i="1"/>
  <c r="AQ1697" i="1" s="1"/>
  <c r="L1697" i="1"/>
  <c r="AO1697" i="1" s="1"/>
  <c r="J1697" i="1"/>
  <c r="O1697" i="1"/>
  <c r="AR1697" i="1" s="1"/>
  <c r="Q702" i="1"/>
  <c r="AN704" i="1"/>
  <c r="AS702" i="1"/>
  <c r="K705" i="1"/>
  <c r="I705" i="1"/>
  <c r="J705" i="1" s="1"/>
  <c r="P703" i="1"/>
  <c r="Y707" i="1"/>
  <c r="Z706" i="1"/>
  <c r="N704" i="1"/>
  <c r="AQ704" i="1" s="1"/>
  <c r="M704" i="1"/>
  <c r="AP704" i="1" s="1"/>
  <c r="L704" i="1"/>
  <c r="AO704" i="1" s="1"/>
  <c r="O704" i="1"/>
  <c r="AR704" i="1" s="1"/>
  <c r="U4675" i="1"/>
  <c r="T4675" i="1"/>
  <c r="S4675" i="1"/>
  <c r="F4675" i="1"/>
  <c r="R4675" i="1"/>
  <c r="E4675" i="1"/>
  <c r="V4675" i="1"/>
  <c r="V3683" i="1"/>
  <c r="S3683" i="1"/>
  <c r="T3683" i="1"/>
  <c r="R3683" i="1"/>
  <c r="F3683" i="1"/>
  <c r="E3683" i="1"/>
  <c r="U3683" i="1"/>
  <c r="R5667" i="1"/>
  <c r="E5667" i="1"/>
  <c r="F5667" i="1"/>
  <c r="T5667" i="1"/>
  <c r="U5667" i="1"/>
  <c r="V5667" i="1"/>
  <c r="S5667" i="1"/>
  <c r="V2691" i="1"/>
  <c r="F2691" i="1"/>
  <c r="R2691" i="1"/>
  <c r="T2691" i="1"/>
  <c r="S2691" i="1"/>
  <c r="E2691" i="1"/>
  <c r="U2691" i="1"/>
  <c r="S1699" i="1"/>
  <c r="F1699" i="1"/>
  <c r="R1699" i="1"/>
  <c r="T1699" i="1"/>
  <c r="U1699" i="1"/>
  <c r="E1699" i="1"/>
  <c r="V1699" i="1"/>
  <c r="V706" i="1"/>
  <c r="U706" i="1"/>
  <c r="T706" i="1"/>
  <c r="S706" i="1"/>
  <c r="R706" i="1"/>
  <c r="F706" i="1"/>
  <c r="E706" i="1"/>
  <c r="B706" i="4" l="1"/>
  <c r="A337" i="1"/>
  <c r="AM336" i="1"/>
  <c r="I2691" i="1"/>
  <c r="K2691" i="1"/>
  <c r="K5667" i="1"/>
  <c r="I5667" i="1"/>
  <c r="I3683" i="1"/>
  <c r="K3683" i="1"/>
  <c r="I4675" i="1"/>
  <c r="K4675" i="1"/>
  <c r="Q2688" i="1"/>
  <c r="AS2688" i="1"/>
  <c r="Z5668" i="1"/>
  <c r="Y5669" i="1"/>
  <c r="Y3685" i="1"/>
  <c r="Z3684" i="1"/>
  <c r="Z2692" i="1"/>
  <c r="Y2693" i="1"/>
  <c r="AN3681" i="1"/>
  <c r="P3681" i="1"/>
  <c r="M2690" i="1"/>
  <c r="AP2690" i="1" s="1"/>
  <c r="L2690" i="1"/>
  <c r="AO2690" i="1" s="1"/>
  <c r="N2690" i="1"/>
  <c r="AQ2690" i="1" s="1"/>
  <c r="J2690" i="1"/>
  <c r="O2690" i="1"/>
  <c r="AR2690" i="1" s="1"/>
  <c r="A3261" i="1"/>
  <c r="AM3260" i="1"/>
  <c r="P4673" i="1"/>
  <c r="AN4673" i="1"/>
  <c r="AN2689" i="1"/>
  <c r="P2689" i="1"/>
  <c r="A5261" i="1"/>
  <c r="AM5260" i="1"/>
  <c r="M4674" i="1"/>
  <c r="AP4674" i="1" s="1"/>
  <c r="L4674" i="1"/>
  <c r="AO4674" i="1" s="1"/>
  <c r="O4674" i="1"/>
  <c r="AR4674" i="1" s="1"/>
  <c r="N4674" i="1"/>
  <c r="AQ4674" i="1" s="1"/>
  <c r="J4674" i="1"/>
  <c r="AS5664" i="1"/>
  <c r="Q5664" i="1"/>
  <c r="Q4672" i="1"/>
  <c r="AS4672" i="1"/>
  <c r="AS3680" i="1"/>
  <c r="Q3680" i="1"/>
  <c r="Z4676" i="1"/>
  <c r="Y4677" i="1"/>
  <c r="A2261" i="1"/>
  <c r="AM2260" i="1"/>
  <c r="O5666" i="1"/>
  <c r="AR5666" i="1" s="1"/>
  <c r="N5666" i="1"/>
  <c r="AQ5666" i="1" s="1"/>
  <c r="M5666" i="1"/>
  <c r="AP5666" i="1" s="1"/>
  <c r="L5666" i="1"/>
  <c r="AO5666" i="1" s="1"/>
  <c r="J5666" i="1"/>
  <c r="P5665" i="1"/>
  <c r="AN5665" i="1"/>
  <c r="A1261" i="1"/>
  <c r="AM1260" i="1"/>
  <c r="A4261" i="1"/>
  <c r="AM4260" i="1"/>
  <c r="O3682" i="1"/>
  <c r="AR3682" i="1" s="1"/>
  <c r="M3682" i="1"/>
  <c r="AP3682" i="1" s="1"/>
  <c r="L3682" i="1"/>
  <c r="AO3682" i="1" s="1"/>
  <c r="J3682" i="1"/>
  <c r="N3682" i="1"/>
  <c r="AQ3682" i="1" s="1"/>
  <c r="K1699" i="1"/>
  <c r="I1699" i="1"/>
  <c r="AN1697" i="1"/>
  <c r="P1697" i="1"/>
  <c r="Y1701" i="1"/>
  <c r="Z1700" i="1"/>
  <c r="Q1696" i="1"/>
  <c r="AS1696" i="1"/>
  <c r="M1698" i="1"/>
  <c r="AP1698" i="1" s="1"/>
  <c r="L1698" i="1"/>
  <c r="AO1698" i="1" s="1"/>
  <c r="J1698" i="1"/>
  <c r="O1698" i="1"/>
  <c r="AR1698" i="1" s="1"/>
  <c r="N1698" i="1"/>
  <c r="AQ1698" i="1" s="1"/>
  <c r="AS703" i="1"/>
  <c r="AN705" i="1"/>
  <c r="Q703" i="1"/>
  <c r="K706" i="1"/>
  <c r="I706" i="1"/>
  <c r="J706" i="1" s="1"/>
  <c r="P704" i="1"/>
  <c r="Y708" i="1"/>
  <c r="Z707" i="1"/>
  <c r="L705" i="1"/>
  <c r="AO705" i="1" s="1"/>
  <c r="M705" i="1"/>
  <c r="AP705" i="1" s="1"/>
  <c r="O705" i="1"/>
  <c r="AR705" i="1" s="1"/>
  <c r="N705" i="1"/>
  <c r="AQ705" i="1" s="1"/>
  <c r="T4676" i="1"/>
  <c r="S4676" i="1"/>
  <c r="U4676" i="1"/>
  <c r="V4676" i="1"/>
  <c r="R4676" i="1"/>
  <c r="F4676" i="1"/>
  <c r="E4676" i="1"/>
  <c r="R3684" i="1"/>
  <c r="U3684" i="1"/>
  <c r="E3684" i="1"/>
  <c r="T3684" i="1"/>
  <c r="S3684" i="1"/>
  <c r="V3684" i="1"/>
  <c r="F3684" i="1"/>
  <c r="S5668" i="1"/>
  <c r="F5668" i="1"/>
  <c r="R5668" i="1"/>
  <c r="V5668" i="1"/>
  <c r="T5668" i="1"/>
  <c r="U5668" i="1"/>
  <c r="E5668" i="1"/>
  <c r="V2692" i="1"/>
  <c r="E2692" i="1"/>
  <c r="U2692" i="1"/>
  <c r="R2692" i="1"/>
  <c r="T2692" i="1"/>
  <c r="F2692" i="1"/>
  <c r="S2692" i="1"/>
  <c r="S1700" i="1"/>
  <c r="V1700" i="1"/>
  <c r="F1700" i="1"/>
  <c r="E1700" i="1"/>
  <c r="R1700" i="1"/>
  <c r="U1700" i="1"/>
  <c r="T1700" i="1"/>
  <c r="V707" i="1"/>
  <c r="U707" i="1"/>
  <c r="T707" i="1"/>
  <c r="S707" i="1"/>
  <c r="R707" i="1"/>
  <c r="F707" i="1"/>
  <c r="E707" i="1"/>
  <c r="B707" i="4" l="1"/>
  <c r="A338" i="1"/>
  <c r="AM337" i="1"/>
  <c r="I2692" i="1"/>
  <c r="K2692" i="1"/>
  <c r="K5668" i="1"/>
  <c r="I5668" i="1"/>
  <c r="K3684" i="1"/>
  <c r="I3684" i="1"/>
  <c r="K4676" i="1"/>
  <c r="I4676" i="1"/>
  <c r="Q5665" i="1"/>
  <c r="AS5665" i="1"/>
  <c r="Q2689" i="1"/>
  <c r="AS2689" i="1"/>
  <c r="AN2690" i="1"/>
  <c r="P2690" i="1"/>
  <c r="P5666" i="1"/>
  <c r="AN5666" i="1"/>
  <c r="Y2694" i="1"/>
  <c r="Z2693" i="1"/>
  <c r="Z5669" i="1"/>
  <c r="Y5670" i="1"/>
  <c r="L4675" i="1"/>
  <c r="AO4675" i="1" s="1"/>
  <c r="M4675" i="1"/>
  <c r="AP4675" i="1" s="1"/>
  <c r="J4675" i="1"/>
  <c r="O4675" i="1"/>
  <c r="AR4675" i="1" s="1"/>
  <c r="N4675" i="1"/>
  <c r="AQ4675" i="1" s="1"/>
  <c r="AN4674" i="1"/>
  <c r="P4674" i="1"/>
  <c r="A1262" i="1"/>
  <c r="AM1261" i="1"/>
  <c r="A2262" i="1"/>
  <c r="AM2261" i="1"/>
  <c r="Q4673" i="1"/>
  <c r="AS4673" i="1"/>
  <c r="O3683" i="1"/>
  <c r="AR3683" i="1" s="1"/>
  <c r="M3683" i="1"/>
  <c r="AP3683" i="1" s="1"/>
  <c r="L3683" i="1"/>
  <c r="AO3683" i="1" s="1"/>
  <c r="N3683" i="1"/>
  <c r="AQ3683" i="1" s="1"/>
  <c r="J3683" i="1"/>
  <c r="Y4678" i="1"/>
  <c r="Z4677" i="1"/>
  <c r="M5667" i="1"/>
  <c r="AP5667" i="1" s="1"/>
  <c r="L5667" i="1"/>
  <c r="AO5667" i="1" s="1"/>
  <c r="J5667" i="1"/>
  <c r="O5667" i="1"/>
  <c r="AR5667" i="1" s="1"/>
  <c r="N5667" i="1"/>
  <c r="AQ5667" i="1" s="1"/>
  <c r="AS3681" i="1"/>
  <c r="Q3681" i="1"/>
  <c r="A4262" i="1"/>
  <c r="AM4261" i="1"/>
  <c r="P3682" i="1"/>
  <c r="AN3682" i="1"/>
  <c r="A5262" i="1"/>
  <c r="AM5261" i="1"/>
  <c r="A3262" i="1"/>
  <c r="AM3261" i="1"/>
  <c r="Z3685" i="1"/>
  <c r="Y3686" i="1"/>
  <c r="L2691" i="1"/>
  <c r="AO2691" i="1" s="1"/>
  <c r="O2691" i="1"/>
  <c r="AR2691" i="1" s="1"/>
  <c r="J2691" i="1"/>
  <c r="M2691" i="1"/>
  <c r="AP2691" i="1" s="1"/>
  <c r="N2691" i="1"/>
  <c r="AQ2691" i="1" s="1"/>
  <c r="K1700" i="1"/>
  <c r="I1700" i="1"/>
  <c r="Y1702" i="1"/>
  <c r="Z1701" i="1"/>
  <c r="AN1698" i="1"/>
  <c r="P1698" i="1"/>
  <c r="AS1697" i="1"/>
  <c r="Q1697" i="1"/>
  <c r="M1699" i="1"/>
  <c r="AP1699" i="1" s="1"/>
  <c r="O1699" i="1"/>
  <c r="AR1699" i="1" s="1"/>
  <c r="N1699" i="1"/>
  <c r="AQ1699" i="1" s="1"/>
  <c r="L1699" i="1"/>
  <c r="AO1699" i="1" s="1"/>
  <c r="J1699" i="1"/>
  <c r="AN706" i="1"/>
  <c r="AS704" i="1"/>
  <c r="Q704" i="1"/>
  <c r="K707" i="1"/>
  <c r="I707" i="1"/>
  <c r="J707" i="1" s="1"/>
  <c r="P705" i="1"/>
  <c r="Y709" i="1"/>
  <c r="Z708" i="1"/>
  <c r="L706" i="1"/>
  <c r="AO706" i="1" s="1"/>
  <c r="M706" i="1"/>
  <c r="AP706" i="1" s="1"/>
  <c r="O706" i="1"/>
  <c r="AR706" i="1" s="1"/>
  <c r="N706" i="1"/>
  <c r="AQ706" i="1" s="1"/>
  <c r="E3685" i="1"/>
  <c r="S3685" i="1"/>
  <c r="R3685" i="1"/>
  <c r="V3685" i="1"/>
  <c r="T3685" i="1"/>
  <c r="F3685" i="1"/>
  <c r="U3685" i="1"/>
  <c r="T2693" i="1"/>
  <c r="V2693" i="1"/>
  <c r="R2693" i="1"/>
  <c r="U2693" i="1"/>
  <c r="E2693" i="1"/>
  <c r="F2693" i="1"/>
  <c r="S2693" i="1"/>
  <c r="F5669" i="1"/>
  <c r="U5669" i="1"/>
  <c r="E5669" i="1"/>
  <c r="V5669" i="1"/>
  <c r="R5669" i="1"/>
  <c r="T5669" i="1"/>
  <c r="S5669" i="1"/>
  <c r="V4677" i="1"/>
  <c r="R4677" i="1"/>
  <c r="U4677" i="1"/>
  <c r="S4677" i="1"/>
  <c r="E4677" i="1"/>
  <c r="T4677" i="1"/>
  <c r="F4677" i="1"/>
  <c r="V1701" i="1"/>
  <c r="T1701" i="1"/>
  <c r="U1701" i="1"/>
  <c r="S1701" i="1"/>
  <c r="F1701" i="1"/>
  <c r="E1701" i="1"/>
  <c r="R1701" i="1"/>
  <c r="T708" i="1"/>
  <c r="S708" i="1"/>
  <c r="R708" i="1"/>
  <c r="V708" i="1"/>
  <c r="U708" i="1"/>
  <c r="F708" i="1"/>
  <c r="E708" i="1"/>
  <c r="B708" i="4" l="1"/>
  <c r="A339" i="1"/>
  <c r="AM338" i="1"/>
  <c r="K4677" i="1"/>
  <c r="I4677" i="1"/>
  <c r="I5669" i="1"/>
  <c r="K5669" i="1"/>
  <c r="K2693" i="1"/>
  <c r="I2693" i="1"/>
  <c r="K3685" i="1"/>
  <c r="I3685" i="1"/>
  <c r="AS3682" i="1"/>
  <c r="Q3682" i="1"/>
  <c r="N4676" i="1"/>
  <c r="AQ4676" i="1" s="1"/>
  <c r="O4676" i="1"/>
  <c r="AR4676" i="1" s="1"/>
  <c r="M4676" i="1"/>
  <c r="AP4676" i="1" s="1"/>
  <c r="L4676" i="1"/>
  <c r="AO4676" i="1" s="1"/>
  <c r="J4676" i="1"/>
  <c r="A3263" i="1"/>
  <c r="AM3262" i="1"/>
  <c r="Q5666" i="1"/>
  <c r="AS5666" i="1"/>
  <c r="Y5671" i="1"/>
  <c r="Z5670" i="1"/>
  <c r="O3684" i="1"/>
  <c r="AR3684" i="1" s="1"/>
  <c r="M3684" i="1"/>
  <c r="AP3684" i="1" s="1"/>
  <c r="L3684" i="1"/>
  <c r="AO3684" i="1" s="1"/>
  <c r="N3684" i="1"/>
  <c r="AQ3684" i="1" s="1"/>
  <c r="J3684" i="1"/>
  <c r="A5263" i="1"/>
  <c r="AM5262" i="1"/>
  <c r="AN5667" i="1"/>
  <c r="P5667" i="1"/>
  <c r="P3683" i="1"/>
  <c r="AN3683" i="1"/>
  <c r="A2263" i="1"/>
  <c r="AM2262" i="1"/>
  <c r="A4263" i="1"/>
  <c r="AM4262" i="1"/>
  <c r="O5668" i="1"/>
  <c r="AR5668" i="1" s="1"/>
  <c r="J5668" i="1"/>
  <c r="N5668" i="1"/>
  <c r="AQ5668" i="1" s="1"/>
  <c r="L5668" i="1"/>
  <c r="AO5668" i="1" s="1"/>
  <c r="M5668" i="1"/>
  <c r="AP5668" i="1" s="1"/>
  <c r="A1263" i="1"/>
  <c r="AM1262" i="1"/>
  <c r="Z3686" i="1"/>
  <c r="Y3687" i="1"/>
  <c r="AN4675" i="1"/>
  <c r="P4675" i="1"/>
  <c r="Z2694" i="1"/>
  <c r="Y2695" i="1"/>
  <c r="Q2690" i="1"/>
  <c r="AS2690" i="1"/>
  <c r="Z4678" i="1"/>
  <c r="Y4679" i="1"/>
  <c r="AN2691" i="1"/>
  <c r="P2691" i="1"/>
  <c r="Q4674" i="1"/>
  <c r="AS4674" i="1"/>
  <c r="N2692" i="1"/>
  <c r="AQ2692" i="1" s="1"/>
  <c r="M2692" i="1"/>
  <c r="AP2692" i="1" s="1"/>
  <c r="L2692" i="1"/>
  <c r="AO2692" i="1" s="1"/>
  <c r="J2692" i="1"/>
  <c r="O2692" i="1"/>
  <c r="AR2692" i="1" s="1"/>
  <c r="K1701" i="1"/>
  <c r="I1701" i="1"/>
  <c r="Q1698" i="1"/>
  <c r="AS1698" i="1"/>
  <c r="AN1699" i="1"/>
  <c r="P1699" i="1"/>
  <c r="Y1703" i="1"/>
  <c r="Z1702" i="1"/>
  <c r="O1700" i="1"/>
  <c r="AR1700" i="1" s="1"/>
  <c r="M1700" i="1"/>
  <c r="AP1700" i="1" s="1"/>
  <c r="N1700" i="1"/>
  <c r="AQ1700" i="1" s="1"/>
  <c r="L1700" i="1"/>
  <c r="AO1700" i="1" s="1"/>
  <c r="J1700" i="1"/>
  <c r="Q705" i="1"/>
  <c r="AN707" i="1"/>
  <c r="AS705" i="1"/>
  <c r="K708" i="1"/>
  <c r="I708" i="1"/>
  <c r="J708" i="1" s="1"/>
  <c r="P706" i="1"/>
  <c r="Z709" i="1"/>
  <c r="Y710" i="1"/>
  <c r="M707" i="1"/>
  <c r="AP707" i="1" s="1"/>
  <c r="L707" i="1"/>
  <c r="AO707" i="1" s="1"/>
  <c r="O707" i="1"/>
  <c r="AR707" i="1" s="1"/>
  <c r="N707" i="1"/>
  <c r="AQ707" i="1" s="1"/>
  <c r="S5670" i="1"/>
  <c r="V5670" i="1"/>
  <c r="R5670" i="1"/>
  <c r="T5670" i="1"/>
  <c r="F5670" i="1"/>
  <c r="E5670" i="1"/>
  <c r="U5670" i="1"/>
  <c r="E3686" i="1"/>
  <c r="V3686" i="1"/>
  <c r="U3686" i="1"/>
  <c r="F3686" i="1"/>
  <c r="R3686" i="1"/>
  <c r="T3686" i="1"/>
  <c r="S3686" i="1"/>
  <c r="E4678" i="1"/>
  <c r="T4678" i="1"/>
  <c r="S4678" i="1"/>
  <c r="R4678" i="1"/>
  <c r="V4678" i="1"/>
  <c r="F4678" i="1"/>
  <c r="U4678" i="1"/>
  <c r="T2694" i="1"/>
  <c r="E2694" i="1"/>
  <c r="R2694" i="1"/>
  <c r="U2694" i="1"/>
  <c r="F2694" i="1"/>
  <c r="S2694" i="1"/>
  <c r="V2694" i="1"/>
  <c r="V1702" i="1"/>
  <c r="U1702" i="1"/>
  <c r="F1702" i="1"/>
  <c r="T1702" i="1"/>
  <c r="S1702" i="1"/>
  <c r="E1702" i="1"/>
  <c r="R1702" i="1"/>
  <c r="V709" i="1"/>
  <c r="U709" i="1"/>
  <c r="T709" i="1"/>
  <c r="S709" i="1"/>
  <c r="R709" i="1"/>
  <c r="F709" i="1"/>
  <c r="E709" i="1"/>
  <c r="B709" i="4" l="1"/>
  <c r="A340" i="1"/>
  <c r="AM339" i="1"/>
  <c r="K2694" i="1"/>
  <c r="I2694" i="1"/>
  <c r="K4678" i="1"/>
  <c r="I4678" i="1"/>
  <c r="I3686" i="1"/>
  <c r="K3686" i="1"/>
  <c r="I5670" i="1"/>
  <c r="K5670" i="1"/>
  <c r="J3685" i="1"/>
  <c r="O3685" i="1"/>
  <c r="AR3685" i="1" s="1"/>
  <c r="L3685" i="1"/>
  <c r="AO3685" i="1" s="1"/>
  <c r="N3685" i="1"/>
  <c r="AQ3685" i="1" s="1"/>
  <c r="M3685" i="1"/>
  <c r="AP3685" i="1" s="1"/>
  <c r="Y2696" i="1"/>
  <c r="Z2695" i="1"/>
  <c r="AN2692" i="1"/>
  <c r="P2692" i="1"/>
  <c r="A5264" i="1"/>
  <c r="AM5263" i="1"/>
  <c r="Y5672" i="1"/>
  <c r="Z5671" i="1"/>
  <c r="AN4676" i="1"/>
  <c r="P4676" i="1"/>
  <c r="A2264" i="1"/>
  <c r="AM2263" i="1"/>
  <c r="P3684" i="1"/>
  <c r="AN3684" i="1"/>
  <c r="N2693" i="1"/>
  <c r="AQ2693" i="1" s="1"/>
  <c r="M2693" i="1"/>
  <c r="AP2693" i="1" s="1"/>
  <c r="L2693" i="1"/>
  <c r="AO2693" i="1" s="1"/>
  <c r="J2693" i="1"/>
  <c r="O2693" i="1"/>
  <c r="AR2693" i="1" s="1"/>
  <c r="Z4679" i="1"/>
  <c r="Y4680" i="1"/>
  <c r="AS4675" i="1"/>
  <c r="Q4675" i="1"/>
  <c r="Y3688" i="1"/>
  <c r="Z3687" i="1"/>
  <c r="A1264" i="1"/>
  <c r="AM1263" i="1"/>
  <c r="A4264" i="1"/>
  <c r="AM4263" i="1"/>
  <c r="P5668" i="1"/>
  <c r="AN5668" i="1"/>
  <c r="Q3683" i="1"/>
  <c r="AS3683" i="1"/>
  <c r="AS2691" i="1"/>
  <c r="Q2691" i="1"/>
  <c r="AS5667" i="1"/>
  <c r="Q5667" i="1"/>
  <c r="N5669" i="1"/>
  <c r="AQ5669" i="1" s="1"/>
  <c r="M5669" i="1"/>
  <c r="AP5669" i="1" s="1"/>
  <c r="L5669" i="1"/>
  <c r="AO5669" i="1" s="1"/>
  <c r="J5669" i="1"/>
  <c r="O5669" i="1"/>
  <c r="AR5669" i="1" s="1"/>
  <c r="A3264" i="1"/>
  <c r="AM3263" i="1"/>
  <c r="M4677" i="1"/>
  <c r="AP4677" i="1" s="1"/>
  <c r="L4677" i="1"/>
  <c r="AO4677" i="1" s="1"/>
  <c r="J4677" i="1"/>
  <c r="O4677" i="1"/>
  <c r="AR4677" i="1" s="1"/>
  <c r="N4677" i="1"/>
  <c r="AQ4677" i="1" s="1"/>
  <c r="I1702" i="1"/>
  <c r="K1702" i="1"/>
  <c r="Z1703" i="1"/>
  <c r="Y1704" i="1"/>
  <c r="AN1700" i="1"/>
  <c r="P1700" i="1"/>
  <c r="Q1699" i="1"/>
  <c r="AS1699" i="1"/>
  <c r="M1701" i="1"/>
  <c r="AP1701" i="1" s="1"/>
  <c r="N1701" i="1"/>
  <c r="AQ1701" i="1" s="1"/>
  <c r="O1701" i="1"/>
  <c r="AR1701" i="1" s="1"/>
  <c r="L1701" i="1"/>
  <c r="AO1701" i="1" s="1"/>
  <c r="J1701" i="1"/>
  <c r="Q706" i="1"/>
  <c r="AN708" i="1"/>
  <c r="AS706" i="1"/>
  <c r="K709" i="1"/>
  <c r="I709" i="1"/>
  <c r="J709" i="1" s="1"/>
  <c r="P707" i="1"/>
  <c r="Z710" i="1"/>
  <c r="Y711" i="1"/>
  <c r="O708" i="1"/>
  <c r="AR708" i="1" s="1"/>
  <c r="M708" i="1"/>
  <c r="AP708" i="1" s="1"/>
  <c r="L708" i="1"/>
  <c r="AO708" i="1" s="1"/>
  <c r="N708" i="1"/>
  <c r="AQ708" i="1" s="1"/>
  <c r="T3687" i="1"/>
  <c r="F3687" i="1"/>
  <c r="V3687" i="1"/>
  <c r="R3687" i="1"/>
  <c r="U3687" i="1"/>
  <c r="E3687" i="1"/>
  <c r="S3687" i="1"/>
  <c r="V2695" i="1"/>
  <c r="R2695" i="1"/>
  <c r="F2695" i="1"/>
  <c r="U2695" i="1"/>
  <c r="E2695" i="1"/>
  <c r="T2695" i="1"/>
  <c r="S2695" i="1"/>
  <c r="T5671" i="1"/>
  <c r="F5671" i="1"/>
  <c r="U5671" i="1"/>
  <c r="V5671" i="1"/>
  <c r="R5671" i="1"/>
  <c r="E5671" i="1"/>
  <c r="S5671" i="1"/>
  <c r="F4679" i="1"/>
  <c r="R4679" i="1"/>
  <c r="T4679" i="1"/>
  <c r="E4679" i="1"/>
  <c r="U4679" i="1"/>
  <c r="V4679" i="1"/>
  <c r="S4679" i="1"/>
  <c r="E1703" i="1"/>
  <c r="T1703" i="1"/>
  <c r="S1703" i="1"/>
  <c r="F1703" i="1"/>
  <c r="V1703" i="1"/>
  <c r="U1703" i="1"/>
  <c r="R1703" i="1"/>
  <c r="R710" i="1"/>
  <c r="V710" i="1"/>
  <c r="U710" i="1"/>
  <c r="T710" i="1"/>
  <c r="S710" i="1"/>
  <c r="F710" i="1"/>
  <c r="E710" i="1"/>
  <c r="B710" i="4" l="1"/>
  <c r="A341" i="1"/>
  <c r="AM340" i="1"/>
  <c r="K4679" i="1"/>
  <c r="I4679" i="1"/>
  <c r="K5671" i="1"/>
  <c r="I5671" i="1"/>
  <c r="K2695" i="1"/>
  <c r="I2695" i="1"/>
  <c r="K3687" i="1"/>
  <c r="I3687" i="1"/>
  <c r="Z3688" i="1"/>
  <c r="Y3689" i="1"/>
  <c r="AS3684" i="1"/>
  <c r="Q3684" i="1"/>
  <c r="A5265" i="1"/>
  <c r="AM5264" i="1"/>
  <c r="O5670" i="1"/>
  <c r="AR5670" i="1" s="1"/>
  <c r="N5670" i="1"/>
  <c r="AQ5670" i="1" s="1"/>
  <c r="M5670" i="1"/>
  <c r="AP5670" i="1" s="1"/>
  <c r="L5670" i="1"/>
  <c r="AO5670" i="1" s="1"/>
  <c r="J5670" i="1"/>
  <c r="A4265" i="1"/>
  <c r="AM4264" i="1"/>
  <c r="A2265" i="1"/>
  <c r="AM2264" i="1"/>
  <c r="P5669" i="1"/>
  <c r="AN5669" i="1"/>
  <c r="AN2693" i="1"/>
  <c r="P2693" i="1"/>
  <c r="AS4676" i="1"/>
  <c r="Q4676" i="1"/>
  <c r="Q2692" i="1"/>
  <c r="AS2692" i="1"/>
  <c r="M3686" i="1"/>
  <c r="AP3686" i="1" s="1"/>
  <c r="J3686" i="1"/>
  <c r="O3686" i="1"/>
  <c r="AR3686" i="1" s="1"/>
  <c r="N3686" i="1"/>
  <c r="AQ3686" i="1" s="1"/>
  <c r="L3686" i="1"/>
  <c r="AO3686" i="1" s="1"/>
  <c r="A3265" i="1"/>
  <c r="AM3264" i="1"/>
  <c r="AN4677" i="1"/>
  <c r="P4677" i="1"/>
  <c r="A1265" i="1"/>
  <c r="AM1264" i="1"/>
  <c r="P3685" i="1"/>
  <c r="AN3685" i="1"/>
  <c r="O4678" i="1"/>
  <c r="AR4678" i="1" s="1"/>
  <c r="L4678" i="1"/>
  <c r="AO4678" i="1" s="1"/>
  <c r="J4678" i="1"/>
  <c r="N4678" i="1"/>
  <c r="AQ4678" i="1" s="1"/>
  <c r="M4678" i="1"/>
  <c r="AP4678" i="1" s="1"/>
  <c r="Y2697" i="1"/>
  <c r="Z2696" i="1"/>
  <c r="M2694" i="1"/>
  <c r="AP2694" i="1" s="1"/>
  <c r="L2694" i="1"/>
  <c r="AO2694" i="1" s="1"/>
  <c r="N2694" i="1"/>
  <c r="AQ2694" i="1" s="1"/>
  <c r="J2694" i="1"/>
  <c r="O2694" i="1"/>
  <c r="AR2694" i="1" s="1"/>
  <c r="Q5668" i="1"/>
  <c r="AS5668" i="1"/>
  <c r="Y4681" i="1"/>
  <c r="Z4680" i="1"/>
  <c r="Z5672" i="1"/>
  <c r="Y5673" i="1"/>
  <c r="I1703" i="1"/>
  <c r="K1703" i="1"/>
  <c r="AS1700" i="1"/>
  <c r="Q1700" i="1"/>
  <c r="AN1701" i="1"/>
  <c r="P1701" i="1"/>
  <c r="Z1704" i="1"/>
  <c r="Y1705" i="1"/>
  <c r="O1702" i="1"/>
  <c r="AR1702" i="1" s="1"/>
  <c r="M1702" i="1"/>
  <c r="AP1702" i="1" s="1"/>
  <c r="N1702" i="1"/>
  <c r="AQ1702" i="1" s="1"/>
  <c r="L1702" i="1"/>
  <c r="AO1702" i="1" s="1"/>
  <c r="J1702" i="1"/>
  <c r="AN709" i="1"/>
  <c r="AS707" i="1"/>
  <c r="Q707" i="1"/>
  <c r="K710" i="1"/>
  <c r="I710" i="1"/>
  <c r="J710" i="1" s="1"/>
  <c r="P708" i="1"/>
  <c r="Y712" i="1"/>
  <c r="Z711" i="1"/>
  <c r="N709" i="1"/>
  <c r="AQ709" i="1" s="1"/>
  <c r="L709" i="1"/>
  <c r="AO709" i="1" s="1"/>
  <c r="M709" i="1"/>
  <c r="AP709" i="1" s="1"/>
  <c r="O709" i="1"/>
  <c r="AR709" i="1" s="1"/>
  <c r="F3688" i="1"/>
  <c r="U3688" i="1"/>
  <c r="S3688" i="1"/>
  <c r="T3688" i="1"/>
  <c r="V3688" i="1"/>
  <c r="R3688" i="1"/>
  <c r="E3688" i="1"/>
  <c r="E4680" i="1"/>
  <c r="T4680" i="1"/>
  <c r="S4680" i="1"/>
  <c r="U4680" i="1"/>
  <c r="V4680" i="1"/>
  <c r="R4680" i="1"/>
  <c r="F4680" i="1"/>
  <c r="S5672" i="1"/>
  <c r="R5672" i="1"/>
  <c r="F5672" i="1"/>
  <c r="E5672" i="1"/>
  <c r="T5672" i="1"/>
  <c r="V5672" i="1"/>
  <c r="U5672" i="1"/>
  <c r="T2696" i="1"/>
  <c r="U2696" i="1"/>
  <c r="S2696" i="1"/>
  <c r="V2696" i="1"/>
  <c r="R2696" i="1"/>
  <c r="E2696" i="1"/>
  <c r="F2696" i="1"/>
  <c r="V1704" i="1"/>
  <c r="F1704" i="1"/>
  <c r="T1704" i="1"/>
  <c r="R1704" i="1"/>
  <c r="S1704" i="1"/>
  <c r="E1704" i="1"/>
  <c r="U1704" i="1"/>
  <c r="U711" i="1"/>
  <c r="T711" i="1"/>
  <c r="S711" i="1"/>
  <c r="R711" i="1"/>
  <c r="V711" i="1"/>
  <c r="F711" i="1"/>
  <c r="E711" i="1"/>
  <c r="B711" i="4" l="1"/>
  <c r="A342" i="1"/>
  <c r="AM341" i="1"/>
  <c r="I2696" i="1"/>
  <c r="K2696" i="1"/>
  <c r="I5672" i="1"/>
  <c r="K5672" i="1"/>
  <c r="K4680" i="1"/>
  <c r="I4680" i="1"/>
  <c r="I3688" i="1"/>
  <c r="K3688" i="1"/>
  <c r="O3687" i="1"/>
  <c r="AR3687" i="1" s="1"/>
  <c r="N3687" i="1"/>
  <c r="AQ3687" i="1" s="1"/>
  <c r="M3687" i="1"/>
  <c r="AP3687" i="1" s="1"/>
  <c r="L3687" i="1"/>
  <c r="AO3687" i="1" s="1"/>
  <c r="J3687" i="1"/>
  <c r="AN3686" i="1"/>
  <c r="P3686" i="1"/>
  <c r="A1266" i="1"/>
  <c r="AM1265" i="1"/>
  <c r="J2695" i="1"/>
  <c r="O2695" i="1"/>
  <c r="AR2695" i="1" s="1"/>
  <c r="N2695" i="1"/>
  <c r="AQ2695" i="1" s="1"/>
  <c r="M2695" i="1"/>
  <c r="AP2695" i="1" s="1"/>
  <c r="L2695" i="1"/>
  <c r="AO2695" i="1" s="1"/>
  <c r="Z5673" i="1"/>
  <c r="Y5674" i="1"/>
  <c r="P4678" i="1"/>
  <c r="AN4678" i="1"/>
  <c r="AS4677" i="1"/>
  <c r="Q4677" i="1"/>
  <c r="Y2698" i="1"/>
  <c r="Z2697" i="1"/>
  <c r="AS5669" i="1"/>
  <c r="Q5669" i="1"/>
  <c r="A5266" i="1"/>
  <c r="AM5265" i="1"/>
  <c r="J5671" i="1"/>
  <c r="O5671" i="1"/>
  <c r="AR5671" i="1" s="1"/>
  <c r="N5671" i="1"/>
  <c r="AQ5671" i="1" s="1"/>
  <c r="M5671" i="1"/>
  <c r="AP5671" i="1" s="1"/>
  <c r="L5671" i="1"/>
  <c r="AO5671" i="1" s="1"/>
  <c r="AN2694" i="1"/>
  <c r="P2694" i="1"/>
  <c r="A3266" i="1"/>
  <c r="AM3265" i="1"/>
  <c r="A4266" i="1"/>
  <c r="AM4265" i="1"/>
  <c r="Z3689" i="1"/>
  <c r="Y3690" i="1"/>
  <c r="P5670" i="1"/>
  <c r="AN5670" i="1"/>
  <c r="M4679" i="1"/>
  <c r="AP4679" i="1" s="1"/>
  <c r="J4679" i="1"/>
  <c r="N4679" i="1"/>
  <c r="AQ4679" i="1" s="1"/>
  <c r="L4679" i="1"/>
  <c r="AO4679" i="1" s="1"/>
  <c r="O4679" i="1"/>
  <c r="AR4679" i="1" s="1"/>
  <c r="Y4682" i="1"/>
  <c r="Z4681" i="1"/>
  <c r="Q3685" i="1"/>
  <c r="AS3685" i="1"/>
  <c r="Q2693" i="1"/>
  <c r="AS2693" i="1"/>
  <c r="A2266" i="1"/>
  <c r="AM2265" i="1"/>
  <c r="K1704" i="1"/>
  <c r="I1704" i="1"/>
  <c r="AN1702" i="1"/>
  <c r="P1702" i="1"/>
  <c r="Q1701" i="1"/>
  <c r="AS1701" i="1"/>
  <c r="Y1706" i="1"/>
  <c r="Z1705" i="1"/>
  <c r="N1703" i="1"/>
  <c r="AQ1703" i="1" s="1"/>
  <c r="J1703" i="1"/>
  <c r="O1703" i="1"/>
  <c r="AR1703" i="1" s="1"/>
  <c r="M1703" i="1"/>
  <c r="AP1703" i="1" s="1"/>
  <c r="L1703" i="1"/>
  <c r="AO1703" i="1" s="1"/>
  <c r="AS708" i="1"/>
  <c r="AN710" i="1"/>
  <c r="K711" i="1"/>
  <c r="I711" i="1"/>
  <c r="J711" i="1" s="1"/>
  <c r="Q708" i="1"/>
  <c r="P709" i="1"/>
  <c r="Y713" i="1"/>
  <c r="Z712" i="1"/>
  <c r="O710" i="1"/>
  <c r="AR710" i="1" s="1"/>
  <c r="L710" i="1"/>
  <c r="AO710" i="1" s="1"/>
  <c r="N710" i="1"/>
  <c r="AQ710" i="1" s="1"/>
  <c r="M710" i="1"/>
  <c r="AP710" i="1" s="1"/>
  <c r="U4681" i="1"/>
  <c r="T4681" i="1"/>
  <c r="V4681" i="1"/>
  <c r="S4681" i="1"/>
  <c r="F4681" i="1"/>
  <c r="R4681" i="1"/>
  <c r="E4681" i="1"/>
  <c r="T2697" i="1"/>
  <c r="E2697" i="1"/>
  <c r="U2697" i="1"/>
  <c r="S2697" i="1"/>
  <c r="F2697" i="1"/>
  <c r="V2697" i="1"/>
  <c r="R2697" i="1"/>
  <c r="T5673" i="1"/>
  <c r="S5673" i="1"/>
  <c r="R5673" i="1"/>
  <c r="F5673" i="1"/>
  <c r="U5673" i="1"/>
  <c r="V5673" i="1"/>
  <c r="E5673" i="1"/>
  <c r="R3689" i="1"/>
  <c r="S3689" i="1"/>
  <c r="V3689" i="1"/>
  <c r="F3689" i="1"/>
  <c r="E3689" i="1"/>
  <c r="U3689" i="1"/>
  <c r="T3689" i="1"/>
  <c r="F1705" i="1"/>
  <c r="U1705" i="1"/>
  <c r="V1705" i="1"/>
  <c r="E1705" i="1"/>
  <c r="R1705" i="1"/>
  <c r="T1705" i="1"/>
  <c r="S1705" i="1"/>
  <c r="V712" i="1"/>
  <c r="U712" i="1"/>
  <c r="R712" i="1"/>
  <c r="T712" i="1"/>
  <c r="S712" i="1"/>
  <c r="F712" i="1"/>
  <c r="E712" i="1"/>
  <c r="B712" i="4" l="1"/>
  <c r="A343" i="1"/>
  <c r="AM342" i="1"/>
  <c r="I3689" i="1"/>
  <c r="K3689" i="1"/>
  <c r="I5673" i="1"/>
  <c r="K5673" i="1"/>
  <c r="K2697" i="1"/>
  <c r="I2697" i="1"/>
  <c r="I4681" i="1"/>
  <c r="K4681" i="1"/>
  <c r="AS3686" i="1"/>
  <c r="Q3686" i="1"/>
  <c r="J3688" i="1"/>
  <c r="O3688" i="1"/>
  <c r="AR3688" i="1" s="1"/>
  <c r="N3688" i="1"/>
  <c r="AQ3688" i="1" s="1"/>
  <c r="M3688" i="1"/>
  <c r="AP3688" i="1" s="1"/>
  <c r="L3688" i="1"/>
  <c r="AO3688" i="1" s="1"/>
  <c r="Z4682" i="1"/>
  <c r="Y4683" i="1"/>
  <c r="Q2694" i="1"/>
  <c r="AS2694" i="1"/>
  <c r="A2267" i="1"/>
  <c r="AM2266" i="1"/>
  <c r="Z3690" i="1"/>
  <c r="Y3691" i="1"/>
  <c r="L4680" i="1"/>
  <c r="AO4680" i="1" s="1"/>
  <c r="J4680" i="1"/>
  <c r="N4680" i="1"/>
  <c r="AQ4680" i="1" s="1"/>
  <c r="M4680" i="1"/>
  <c r="AP4680" i="1" s="1"/>
  <c r="O4680" i="1"/>
  <c r="AR4680" i="1" s="1"/>
  <c r="A5267" i="1"/>
  <c r="AM5266" i="1"/>
  <c r="AS4678" i="1"/>
  <c r="Q4678" i="1"/>
  <c r="P3687" i="1"/>
  <c r="AN3687" i="1"/>
  <c r="A4267" i="1"/>
  <c r="AM4266" i="1"/>
  <c r="J5672" i="1"/>
  <c r="O5672" i="1"/>
  <c r="AR5672" i="1" s="1"/>
  <c r="N5672" i="1"/>
  <c r="AQ5672" i="1" s="1"/>
  <c r="L5672" i="1"/>
  <c r="AO5672" i="1" s="1"/>
  <c r="M5672" i="1"/>
  <c r="AP5672" i="1" s="1"/>
  <c r="P5671" i="1"/>
  <c r="AN5671" i="1"/>
  <c r="AN2695" i="1"/>
  <c r="P2695" i="1"/>
  <c r="P4679" i="1"/>
  <c r="AN4679" i="1"/>
  <c r="Q5670" i="1"/>
  <c r="AS5670" i="1"/>
  <c r="A3267" i="1"/>
  <c r="AM3266" i="1"/>
  <c r="Z2698" i="1"/>
  <c r="Y2699" i="1"/>
  <c r="Y5675" i="1"/>
  <c r="Z5674" i="1"/>
  <c r="A1267" i="1"/>
  <c r="AM1266" i="1"/>
  <c r="O2696" i="1"/>
  <c r="AR2696" i="1" s="1"/>
  <c r="N2696" i="1"/>
  <c r="AQ2696" i="1" s="1"/>
  <c r="M2696" i="1"/>
  <c r="AP2696" i="1" s="1"/>
  <c r="L2696" i="1"/>
  <c r="AO2696" i="1" s="1"/>
  <c r="J2696" i="1"/>
  <c r="I1705" i="1"/>
  <c r="K1705" i="1"/>
  <c r="Z1706" i="1"/>
  <c r="Y1707" i="1"/>
  <c r="AS1702" i="1"/>
  <c r="Q1702" i="1"/>
  <c r="AN1703" i="1"/>
  <c r="P1703" i="1"/>
  <c r="L1704" i="1"/>
  <c r="AO1704" i="1" s="1"/>
  <c r="O1704" i="1"/>
  <c r="AR1704" i="1" s="1"/>
  <c r="N1704" i="1"/>
  <c r="AQ1704" i="1" s="1"/>
  <c r="M1704" i="1"/>
  <c r="AP1704" i="1" s="1"/>
  <c r="J1704" i="1"/>
  <c r="AN711" i="1"/>
  <c r="Q709" i="1"/>
  <c r="AS709" i="1"/>
  <c r="K712" i="1"/>
  <c r="I712" i="1"/>
  <c r="J712" i="1" s="1"/>
  <c r="P710" i="1"/>
  <c r="Y714" i="1"/>
  <c r="Z713" i="1"/>
  <c r="O711" i="1"/>
  <c r="AR711" i="1" s="1"/>
  <c r="M711" i="1"/>
  <c r="AP711" i="1" s="1"/>
  <c r="L711" i="1"/>
  <c r="AO711" i="1" s="1"/>
  <c r="N711" i="1"/>
  <c r="AQ711" i="1" s="1"/>
  <c r="F4682" i="1"/>
  <c r="V4682" i="1"/>
  <c r="T4682" i="1"/>
  <c r="R4682" i="1"/>
  <c r="S4682" i="1"/>
  <c r="E4682" i="1"/>
  <c r="U4682" i="1"/>
  <c r="R3690" i="1"/>
  <c r="E3690" i="1"/>
  <c r="U3690" i="1"/>
  <c r="S3690" i="1"/>
  <c r="V3690" i="1"/>
  <c r="T3690" i="1"/>
  <c r="F3690" i="1"/>
  <c r="R5674" i="1"/>
  <c r="V5674" i="1"/>
  <c r="F5674" i="1"/>
  <c r="S5674" i="1"/>
  <c r="E5674" i="1"/>
  <c r="U5674" i="1"/>
  <c r="T5674" i="1"/>
  <c r="V2698" i="1"/>
  <c r="F2698" i="1"/>
  <c r="T2698" i="1"/>
  <c r="R2698" i="1"/>
  <c r="S2698" i="1"/>
  <c r="U2698" i="1"/>
  <c r="E2698" i="1"/>
  <c r="R1706" i="1"/>
  <c r="V1706" i="1"/>
  <c r="U1706" i="1"/>
  <c r="T1706" i="1"/>
  <c r="S1706" i="1"/>
  <c r="E1706" i="1"/>
  <c r="F1706" i="1"/>
  <c r="S713" i="1"/>
  <c r="R713" i="1"/>
  <c r="V713" i="1"/>
  <c r="U713" i="1"/>
  <c r="T713" i="1"/>
  <c r="F713" i="1"/>
  <c r="E713" i="1"/>
  <c r="B713" i="4" l="1"/>
  <c r="A344" i="1"/>
  <c r="AM343" i="1"/>
  <c r="I2698" i="1"/>
  <c r="K2698" i="1"/>
  <c r="K5674" i="1"/>
  <c r="I5674" i="1"/>
  <c r="K3690" i="1"/>
  <c r="I3690" i="1"/>
  <c r="K4682" i="1"/>
  <c r="I4682" i="1"/>
  <c r="Y5676" i="1"/>
  <c r="Z5675" i="1"/>
  <c r="Q5671" i="1"/>
  <c r="AS5671" i="1"/>
  <c r="Q3687" i="1"/>
  <c r="AS3687" i="1"/>
  <c r="AN4680" i="1"/>
  <c r="P4680" i="1"/>
  <c r="Q2695" i="1"/>
  <c r="AS2695" i="1"/>
  <c r="N4681" i="1"/>
  <c r="AQ4681" i="1" s="1"/>
  <c r="O4681" i="1"/>
  <c r="AR4681" i="1" s="1"/>
  <c r="M4681" i="1"/>
  <c r="AP4681" i="1" s="1"/>
  <c r="L4681" i="1"/>
  <c r="AO4681" i="1" s="1"/>
  <c r="J4681" i="1"/>
  <c r="N2697" i="1"/>
  <c r="AQ2697" i="1" s="1"/>
  <c r="L2697" i="1"/>
  <c r="AO2697" i="1" s="1"/>
  <c r="M2697" i="1"/>
  <c r="AP2697" i="1" s="1"/>
  <c r="J2697" i="1"/>
  <c r="O2697" i="1"/>
  <c r="AR2697" i="1" s="1"/>
  <c r="A3268" i="1"/>
  <c r="AM3267" i="1"/>
  <c r="Z3691" i="1"/>
  <c r="Y3692" i="1"/>
  <c r="A1268" i="1"/>
  <c r="AM1267" i="1"/>
  <c r="Y4684" i="1"/>
  <c r="Z4683" i="1"/>
  <c r="P3688" i="1"/>
  <c r="AN3688" i="1"/>
  <c r="P2696" i="1"/>
  <c r="AN2696" i="1"/>
  <c r="P5672" i="1"/>
  <c r="AN5672" i="1"/>
  <c r="A5268" i="1"/>
  <c r="AM5267" i="1"/>
  <c r="A4268" i="1"/>
  <c r="AM4267" i="1"/>
  <c r="L5673" i="1"/>
  <c r="AO5673" i="1" s="1"/>
  <c r="J5673" i="1"/>
  <c r="O5673" i="1"/>
  <c r="AR5673" i="1" s="1"/>
  <c r="N5673" i="1"/>
  <c r="AQ5673" i="1" s="1"/>
  <c r="M5673" i="1"/>
  <c r="AP5673" i="1" s="1"/>
  <c r="Y2700" i="1"/>
  <c r="Z2699" i="1"/>
  <c r="AS4679" i="1"/>
  <c r="Q4679" i="1"/>
  <c r="A2268" i="1"/>
  <c r="AM2267" i="1"/>
  <c r="L3689" i="1"/>
  <c r="AO3689" i="1" s="1"/>
  <c r="J3689" i="1"/>
  <c r="O3689" i="1"/>
  <c r="AR3689" i="1" s="1"/>
  <c r="N3689" i="1"/>
  <c r="AQ3689" i="1" s="1"/>
  <c r="M3689" i="1"/>
  <c r="AP3689" i="1" s="1"/>
  <c r="K1706" i="1"/>
  <c r="I1706" i="1"/>
  <c r="AN1704" i="1"/>
  <c r="P1704" i="1"/>
  <c r="Y1708" i="1"/>
  <c r="Z1707" i="1"/>
  <c r="Q1703" i="1"/>
  <c r="AS1703" i="1"/>
  <c r="M1705" i="1"/>
  <c r="AP1705" i="1" s="1"/>
  <c r="N1705" i="1"/>
  <c r="AQ1705" i="1" s="1"/>
  <c r="L1705" i="1"/>
  <c r="AO1705" i="1" s="1"/>
  <c r="J1705" i="1"/>
  <c r="O1705" i="1"/>
  <c r="AR1705" i="1" s="1"/>
  <c r="Q710" i="1"/>
  <c r="AN712" i="1"/>
  <c r="AS710" i="1"/>
  <c r="K713" i="1"/>
  <c r="I713" i="1"/>
  <c r="J713" i="1" s="1"/>
  <c r="P711" i="1"/>
  <c r="Y715" i="1"/>
  <c r="Z714" i="1"/>
  <c r="N712" i="1"/>
  <c r="AQ712" i="1" s="1"/>
  <c r="M712" i="1"/>
  <c r="AP712" i="1" s="1"/>
  <c r="L712" i="1"/>
  <c r="AO712" i="1" s="1"/>
  <c r="O712" i="1"/>
  <c r="AR712" i="1" s="1"/>
  <c r="S3691" i="1"/>
  <c r="U3691" i="1"/>
  <c r="R3691" i="1"/>
  <c r="V3691" i="1"/>
  <c r="F3691" i="1"/>
  <c r="E3691" i="1"/>
  <c r="T3691" i="1"/>
  <c r="R2699" i="1"/>
  <c r="V2699" i="1"/>
  <c r="F2699" i="1"/>
  <c r="U2699" i="1"/>
  <c r="E2699" i="1"/>
  <c r="T2699" i="1"/>
  <c r="S2699" i="1"/>
  <c r="R5675" i="1"/>
  <c r="U5675" i="1"/>
  <c r="E5675" i="1"/>
  <c r="T5675" i="1"/>
  <c r="S5675" i="1"/>
  <c r="F5675" i="1"/>
  <c r="V5675" i="1"/>
  <c r="F4683" i="1"/>
  <c r="E4683" i="1"/>
  <c r="V4683" i="1"/>
  <c r="U4683" i="1"/>
  <c r="S4683" i="1"/>
  <c r="R4683" i="1"/>
  <c r="T4683" i="1"/>
  <c r="U1707" i="1"/>
  <c r="V1707" i="1"/>
  <c r="S1707" i="1"/>
  <c r="E1707" i="1"/>
  <c r="F1707" i="1"/>
  <c r="R1707" i="1"/>
  <c r="T1707" i="1"/>
  <c r="V714" i="1"/>
  <c r="U714" i="1"/>
  <c r="T714" i="1"/>
  <c r="S714" i="1"/>
  <c r="R714" i="1"/>
  <c r="F714" i="1"/>
  <c r="E714" i="1"/>
  <c r="B714" i="4" l="1"/>
  <c r="A345" i="1"/>
  <c r="AM344" i="1"/>
  <c r="K4683" i="1"/>
  <c r="I4683" i="1"/>
  <c r="K5675" i="1"/>
  <c r="I5675" i="1"/>
  <c r="I2699" i="1"/>
  <c r="K2699" i="1"/>
  <c r="K3691" i="1"/>
  <c r="I3691" i="1"/>
  <c r="P5673" i="1"/>
  <c r="AN5673" i="1"/>
  <c r="A5269" i="1"/>
  <c r="AM5268" i="1"/>
  <c r="Z3692" i="1"/>
  <c r="Y3693" i="1"/>
  <c r="AS3688" i="1"/>
  <c r="Q3688" i="1"/>
  <c r="O4682" i="1"/>
  <c r="AR4682" i="1" s="1"/>
  <c r="N4682" i="1"/>
  <c r="AQ4682" i="1" s="1"/>
  <c r="M4682" i="1"/>
  <c r="AP4682" i="1" s="1"/>
  <c r="L4682" i="1"/>
  <c r="AO4682" i="1" s="1"/>
  <c r="J4682" i="1"/>
  <c r="P3689" i="1"/>
  <c r="AN3689" i="1"/>
  <c r="Q2696" i="1"/>
  <c r="AS2696" i="1"/>
  <c r="AN4681" i="1"/>
  <c r="P4681" i="1"/>
  <c r="J3690" i="1"/>
  <c r="M3690" i="1"/>
  <c r="AP3690" i="1" s="1"/>
  <c r="O3690" i="1"/>
  <c r="AR3690" i="1" s="1"/>
  <c r="L3690" i="1"/>
  <c r="AO3690" i="1" s="1"/>
  <c r="N3690" i="1"/>
  <c r="AQ3690" i="1" s="1"/>
  <c r="Z5676" i="1"/>
  <c r="Y5677" i="1"/>
  <c r="A4269" i="1"/>
  <c r="AM4268" i="1"/>
  <c r="Q5672" i="1"/>
  <c r="AS5672" i="1"/>
  <c r="Z4684" i="1"/>
  <c r="Y4685" i="1"/>
  <c r="A3269" i="1"/>
  <c r="AM3268" i="1"/>
  <c r="Q4680" i="1"/>
  <c r="AS4680" i="1"/>
  <c r="A2269" i="1"/>
  <c r="AM2268" i="1"/>
  <c r="O5674" i="1"/>
  <c r="AR5674" i="1" s="1"/>
  <c r="N5674" i="1"/>
  <c r="AQ5674" i="1" s="1"/>
  <c r="M5674" i="1"/>
  <c r="AP5674" i="1" s="1"/>
  <c r="L5674" i="1"/>
  <c r="AO5674" i="1" s="1"/>
  <c r="J5674" i="1"/>
  <c r="Z2700" i="1"/>
  <c r="Y2701" i="1"/>
  <c r="A1269" i="1"/>
  <c r="AM1268" i="1"/>
  <c r="P2697" i="1"/>
  <c r="AN2697" i="1"/>
  <c r="M2698" i="1"/>
  <c r="AP2698" i="1" s="1"/>
  <c r="J2698" i="1"/>
  <c r="O2698" i="1"/>
  <c r="AR2698" i="1" s="1"/>
  <c r="N2698" i="1"/>
  <c r="AQ2698" i="1" s="1"/>
  <c r="L2698" i="1"/>
  <c r="AO2698" i="1" s="1"/>
  <c r="K1707" i="1"/>
  <c r="I1707" i="1"/>
  <c r="AN1705" i="1"/>
  <c r="P1705" i="1"/>
  <c r="Y1709" i="1"/>
  <c r="Z1708" i="1"/>
  <c r="Q1704" i="1"/>
  <c r="AS1704" i="1"/>
  <c r="O1706" i="1"/>
  <c r="AR1706" i="1" s="1"/>
  <c r="N1706" i="1"/>
  <c r="AQ1706" i="1" s="1"/>
  <c r="M1706" i="1"/>
  <c r="AP1706" i="1" s="1"/>
  <c r="L1706" i="1"/>
  <c r="AO1706" i="1" s="1"/>
  <c r="J1706" i="1"/>
  <c r="AN713" i="1"/>
  <c r="AS711" i="1"/>
  <c r="Q711" i="1"/>
  <c r="K714" i="1"/>
  <c r="I714" i="1"/>
  <c r="J714" i="1" s="1"/>
  <c r="P712" i="1"/>
  <c r="Z715" i="1"/>
  <c r="Y716" i="1"/>
  <c r="N713" i="1"/>
  <c r="AQ713" i="1" s="1"/>
  <c r="L713" i="1"/>
  <c r="AO713" i="1" s="1"/>
  <c r="O713" i="1"/>
  <c r="AR713" i="1" s="1"/>
  <c r="M713" i="1"/>
  <c r="AP713" i="1" s="1"/>
  <c r="T3692" i="1"/>
  <c r="R3692" i="1"/>
  <c r="E3692" i="1"/>
  <c r="V3692" i="1"/>
  <c r="S3692" i="1"/>
  <c r="F3692" i="1"/>
  <c r="U3692" i="1"/>
  <c r="V2700" i="1"/>
  <c r="F2700" i="1"/>
  <c r="R2700" i="1"/>
  <c r="S2700" i="1"/>
  <c r="E2700" i="1"/>
  <c r="U2700" i="1"/>
  <c r="T2700" i="1"/>
  <c r="V5676" i="1"/>
  <c r="F5676" i="1"/>
  <c r="T5676" i="1"/>
  <c r="U5676" i="1"/>
  <c r="E5676" i="1"/>
  <c r="R5676" i="1"/>
  <c r="S5676" i="1"/>
  <c r="E4684" i="1"/>
  <c r="V4684" i="1"/>
  <c r="S4684" i="1"/>
  <c r="U4684" i="1"/>
  <c r="R4684" i="1"/>
  <c r="T4684" i="1"/>
  <c r="F4684" i="1"/>
  <c r="S1708" i="1"/>
  <c r="T1708" i="1"/>
  <c r="F1708" i="1"/>
  <c r="R1708" i="1"/>
  <c r="E1708" i="1"/>
  <c r="V1708" i="1"/>
  <c r="U1708" i="1"/>
  <c r="V715" i="1"/>
  <c r="S715" i="1"/>
  <c r="R715" i="1"/>
  <c r="U715" i="1"/>
  <c r="T715" i="1"/>
  <c r="F715" i="1"/>
  <c r="E715" i="1"/>
  <c r="B715" i="4" l="1"/>
  <c r="A346" i="1"/>
  <c r="AM345" i="1"/>
  <c r="K4684" i="1"/>
  <c r="I4684" i="1"/>
  <c r="K5676" i="1"/>
  <c r="I5676" i="1"/>
  <c r="I2700" i="1"/>
  <c r="K2700" i="1"/>
  <c r="I3692" i="1"/>
  <c r="K3692" i="1"/>
  <c r="P2698" i="1"/>
  <c r="AN2698" i="1"/>
  <c r="Y2702" i="1"/>
  <c r="Z2701" i="1"/>
  <c r="P4682" i="1"/>
  <c r="AN4682" i="1"/>
  <c r="Z3693" i="1"/>
  <c r="Y3694" i="1"/>
  <c r="O3691" i="1"/>
  <c r="AR3691" i="1" s="1"/>
  <c r="M3691" i="1"/>
  <c r="AP3691" i="1" s="1"/>
  <c r="N3691" i="1"/>
  <c r="AQ3691" i="1" s="1"/>
  <c r="L3691" i="1"/>
  <c r="AO3691" i="1" s="1"/>
  <c r="J3691" i="1"/>
  <c r="M2699" i="1"/>
  <c r="AP2699" i="1" s="1"/>
  <c r="L2699" i="1"/>
  <c r="AO2699" i="1" s="1"/>
  <c r="J2699" i="1"/>
  <c r="O2699" i="1"/>
  <c r="AR2699" i="1" s="1"/>
  <c r="N2699" i="1"/>
  <c r="AQ2699" i="1" s="1"/>
  <c r="AN5674" i="1"/>
  <c r="P5674" i="1"/>
  <c r="A5270" i="1"/>
  <c r="AM5269" i="1"/>
  <c r="L5675" i="1"/>
  <c r="AO5675" i="1" s="1"/>
  <c r="J5675" i="1"/>
  <c r="O5675" i="1"/>
  <c r="AR5675" i="1" s="1"/>
  <c r="N5675" i="1"/>
  <c r="AQ5675" i="1" s="1"/>
  <c r="M5675" i="1"/>
  <c r="AP5675" i="1" s="1"/>
  <c r="A4270" i="1"/>
  <c r="AM4269" i="1"/>
  <c r="A2270" i="1"/>
  <c r="AM2269" i="1"/>
  <c r="Q4681" i="1"/>
  <c r="AS4681" i="1"/>
  <c r="AS2697" i="1"/>
  <c r="Q2697" i="1"/>
  <c r="A1270" i="1"/>
  <c r="AM1269" i="1"/>
  <c r="A3270" i="1"/>
  <c r="AM3269" i="1"/>
  <c r="P3690" i="1"/>
  <c r="AN3690" i="1"/>
  <c r="Q5673" i="1"/>
  <c r="AS5673" i="1"/>
  <c r="O4683" i="1"/>
  <c r="AR4683" i="1" s="1"/>
  <c r="N4683" i="1"/>
  <c r="AQ4683" i="1" s="1"/>
  <c r="M4683" i="1"/>
  <c r="AP4683" i="1" s="1"/>
  <c r="L4683" i="1"/>
  <c r="AO4683" i="1" s="1"/>
  <c r="J4683" i="1"/>
  <c r="Z4685" i="1"/>
  <c r="Y4686" i="1"/>
  <c r="Z5677" i="1"/>
  <c r="Y5678" i="1"/>
  <c r="Q3689" i="1"/>
  <c r="AS3689" i="1"/>
  <c r="K1708" i="1"/>
  <c r="I1708" i="1"/>
  <c r="AN1706" i="1"/>
  <c r="P1706" i="1"/>
  <c r="Y1710" i="1"/>
  <c r="Z1709" i="1"/>
  <c r="Q1705" i="1"/>
  <c r="AS1705" i="1"/>
  <c r="J1707" i="1"/>
  <c r="L1707" i="1"/>
  <c r="AO1707" i="1" s="1"/>
  <c r="O1707" i="1"/>
  <c r="AR1707" i="1" s="1"/>
  <c r="N1707" i="1"/>
  <c r="AQ1707" i="1" s="1"/>
  <c r="M1707" i="1"/>
  <c r="AP1707" i="1" s="1"/>
  <c r="AS712" i="1"/>
  <c r="AN714" i="1"/>
  <c r="K715" i="1"/>
  <c r="I715" i="1"/>
  <c r="J715" i="1" s="1"/>
  <c r="Q712" i="1"/>
  <c r="P713" i="1"/>
  <c r="Y717" i="1"/>
  <c r="Z716" i="1"/>
  <c r="L714" i="1"/>
  <c r="AO714" i="1" s="1"/>
  <c r="O714" i="1"/>
  <c r="AR714" i="1" s="1"/>
  <c r="N714" i="1"/>
  <c r="AQ714" i="1" s="1"/>
  <c r="M714" i="1"/>
  <c r="AP714" i="1" s="1"/>
  <c r="F5677" i="1"/>
  <c r="T5677" i="1"/>
  <c r="S5677" i="1"/>
  <c r="E5677" i="1"/>
  <c r="V5677" i="1"/>
  <c r="R5677" i="1"/>
  <c r="U5677" i="1"/>
  <c r="V3693" i="1"/>
  <c r="U3693" i="1"/>
  <c r="F3693" i="1"/>
  <c r="R3693" i="1"/>
  <c r="T3693" i="1"/>
  <c r="S3693" i="1"/>
  <c r="E3693" i="1"/>
  <c r="R2701" i="1"/>
  <c r="U2701" i="1"/>
  <c r="F2701" i="1"/>
  <c r="E2701" i="1"/>
  <c r="V2701" i="1"/>
  <c r="T2701" i="1"/>
  <c r="S2701" i="1"/>
  <c r="S4685" i="1"/>
  <c r="T4685" i="1"/>
  <c r="E4685" i="1"/>
  <c r="R4685" i="1"/>
  <c r="V4685" i="1"/>
  <c r="U4685" i="1"/>
  <c r="F4685" i="1"/>
  <c r="F1709" i="1"/>
  <c r="U1709" i="1"/>
  <c r="E1709" i="1"/>
  <c r="V1709" i="1"/>
  <c r="S1709" i="1"/>
  <c r="T1709" i="1"/>
  <c r="R1709" i="1"/>
  <c r="T716" i="1"/>
  <c r="S716" i="1"/>
  <c r="R716" i="1"/>
  <c r="V716" i="1"/>
  <c r="U716" i="1"/>
  <c r="F716" i="1"/>
  <c r="E716" i="1"/>
  <c r="B716" i="4" l="1"/>
  <c r="A347" i="1"/>
  <c r="AM346" i="1"/>
  <c r="I4685" i="1"/>
  <c r="K4685" i="1"/>
  <c r="K2701" i="1"/>
  <c r="I2701" i="1"/>
  <c r="I3693" i="1"/>
  <c r="K3693" i="1"/>
  <c r="K5677" i="1"/>
  <c r="I5677" i="1"/>
  <c r="A2271" i="1"/>
  <c r="AM2270" i="1"/>
  <c r="P2699" i="1"/>
  <c r="AN2699" i="1"/>
  <c r="Z4686" i="1"/>
  <c r="Y4687" i="1"/>
  <c r="A1271" i="1"/>
  <c r="AM1270" i="1"/>
  <c r="L3692" i="1"/>
  <c r="AO3692" i="1" s="1"/>
  <c r="N3692" i="1"/>
  <c r="AQ3692" i="1" s="1"/>
  <c r="M3692" i="1"/>
  <c r="AP3692" i="1" s="1"/>
  <c r="J3692" i="1"/>
  <c r="O3692" i="1"/>
  <c r="AR3692" i="1" s="1"/>
  <c r="A4271" i="1"/>
  <c r="AM4270" i="1"/>
  <c r="A5271" i="1"/>
  <c r="AM5270" i="1"/>
  <c r="M2700" i="1"/>
  <c r="AP2700" i="1" s="1"/>
  <c r="O2700" i="1"/>
  <c r="AR2700" i="1" s="1"/>
  <c r="L2700" i="1"/>
  <c r="AO2700" i="1" s="1"/>
  <c r="J2700" i="1"/>
  <c r="N2700" i="1"/>
  <c r="AQ2700" i="1" s="1"/>
  <c r="Q5674" i="1"/>
  <c r="AS5674" i="1"/>
  <c r="Y3695" i="1"/>
  <c r="Z3694" i="1"/>
  <c r="Z2702" i="1"/>
  <c r="Y2703" i="1"/>
  <c r="N5676" i="1"/>
  <c r="AQ5676" i="1" s="1"/>
  <c r="O5676" i="1"/>
  <c r="AR5676" i="1" s="1"/>
  <c r="M5676" i="1"/>
  <c r="AP5676" i="1" s="1"/>
  <c r="L5676" i="1"/>
  <c r="AO5676" i="1" s="1"/>
  <c r="J5676" i="1"/>
  <c r="Y5679" i="1"/>
  <c r="Z5678" i="1"/>
  <c r="P4683" i="1"/>
  <c r="AN4683" i="1"/>
  <c r="AS3690" i="1"/>
  <c r="Q3690" i="1"/>
  <c r="A3271" i="1"/>
  <c r="AM3270" i="1"/>
  <c r="AN3691" i="1"/>
  <c r="P3691" i="1"/>
  <c r="Q2698" i="1"/>
  <c r="AS2698" i="1"/>
  <c r="J4684" i="1"/>
  <c r="N4684" i="1"/>
  <c r="AQ4684" i="1" s="1"/>
  <c r="L4684" i="1"/>
  <c r="AO4684" i="1" s="1"/>
  <c r="M4684" i="1"/>
  <c r="AP4684" i="1" s="1"/>
  <c r="O4684" i="1"/>
  <c r="AR4684" i="1" s="1"/>
  <c r="AN5675" i="1"/>
  <c r="P5675" i="1"/>
  <c r="AS4682" i="1"/>
  <c r="Q4682" i="1"/>
  <c r="I1709" i="1"/>
  <c r="K1709" i="1"/>
  <c r="AN1707" i="1"/>
  <c r="P1707" i="1"/>
  <c r="Y1711" i="1"/>
  <c r="Z1710" i="1"/>
  <c r="Q1706" i="1"/>
  <c r="AS1706" i="1"/>
  <c r="N1708" i="1"/>
  <c r="AQ1708" i="1" s="1"/>
  <c r="M1708" i="1"/>
  <c r="AP1708" i="1" s="1"/>
  <c r="O1708" i="1"/>
  <c r="AR1708" i="1" s="1"/>
  <c r="J1708" i="1"/>
  <c r="L1708" i="1"/>
  <c r="AO1708" i="1" s="1"/>
  <c r="AN715" i="1"/>
  <c r="Q713" i="1"/>
  <c r="AS713" i="1"/>
  <c r="K716" i="1"/>
  <c r="I716" i="1"/>
  <c r="J716" i="1" s="1"/>
  <c r="P714" i="1"/>
  <c r="Y718" i="1"/>
  <c r="Z717" i="1"/>
  <c r="M715" i="1"/>
  <c r="AP715" i="1" s="1"/>
  <c r="N715" i="1"/>
  <c r="AQ715" i="1" s="1"/>
  <c r="O715" i="1"/>
  <c r="AR715" i="1" s="1"/>
  <c r="L715" i="1"/>
  <c r="AO715" i="1" s="1"/>
  <c r="E5678" i="1"/>
  <c r="S5678" i="1"/>
  <c r="U5678" i="1"/>
  <c r="R5678" i="1"/>
  <c r="F5678" i="1"/>
  <c r="V5678" i="1"/>
  <c r="T5678" i="1"/>
  <c r="E4686" i="1"/>
  <c r="V4686" i="1"/>
  <c r="T4686" i="1"/>
  <c r="R4686" i="1"/>
  <c r="F4686" i="1"/>
  <c r="S4686" i="1"/>
  <c r="U4686" i="1"/>
  <c r="V3694" i="1"/>
  <c r="S3694" i="1"/>
  <c r="E3694" i="1"/>
  <c r="T3694" i="1"/>
  <c r="R3694" i="1"/>
  <c r="U3694" i="1"/>
  <c r="F3694" i="1"/>
  <c r="U2702" i="1"/>
  <c r="E2702" i="1"/>
  <c r="S2702" i="1"/>
  <c r="V2702" i="1"/>
  <c r="T2702" i="1"/>
  <c r="R2702" i="1"/>
  <c r="F2702" i="1"/>
  <c r="R1710" i="1"/>
  <c r="U1710" i="1"/>
  <c r="E1710" i="1"/>
  <c r="T1710" i="1"/>
  <c r="S1710" i="1"/>
  <c r="F1710" i="1"/>
  <c r="V1710" i="1"/>
  <c r="V717" i="1"/>
  <c r="U717" i="1"/>
  <c r="T717" i="1"/>
  <c r="S717" i="1"/>
  <c r="R717" i="1"/>
  <c r="F717" i="1"/>
  <c r="E717" i="1"/>
  <c r="B717" i="4" l="1"/>
  <c r="A348" i="1"/>
  <c r="AM347" i="1"/>
  <c r="I2702" i="1"/>
  <c r="K2702" i="1"/>
  <c r="K3694" i="1"/>
  <c r="I3694" i="1"/>
  <c r="K4686" i="1"/>
  <c r="I4686" i="1"/>
  <c r="I5678" i="1"/>
  <c r="K5678" i="1"/>
  <c r="Q5675" i="1"/>
  <c r="AS5675" i="1"/>
  <c r="AN4684" i="1"/>
  <c r="P4684" i="1"/>
  <c r="A3272" i="1"/>
  <c r="AM3271" i="1"/>
  <c r="Z4687" i="1"/>
  <c r="Y4688" i="1"/>
  <c r="N5677" i="1"/>
  <c r="AQ5677" i="1" s="1"/>
  <c r="M5677" i="1"/>
  <c r="AP5677" i="1" s="1"/>
  <c r="O5677" i="1"/>
  <c r="AR5677" i="1" s="1"/>
  <c r="L5677" i="1"/>
  <c r="AO5677" i="1" s="1"/>
  <c r="J5677" i="1"/>
  <c r="AS3691" i="1"/>
  <c r="Q3691" i="1"/>
  <c r="Z5679" i="1"/>
  <c r="Y5680" i="1"/>
  <c r="AN5676" i="1"/>
  <c r="P5676" i="1"/>
  <c r="P2700" i="1"/>
  <c r="AN2700" i="1"/>
  <c r="A5272" i="1"/>
  <c r="AM5271" i="1"/>
  <c r="AS4683" i="1"/>
  <c r="Q4683" i="1"/>
  <c r="Z3695" i="1"/>
  <c r="Y3696" i="1"/>
  <c r="A4272" i="1"/>
  <c r="AM4271" i="1"/>
  <c r="L3693" i="1"/>
  <c r="AO3693" i="1" s="1"/>
  <c r="J3693" i="1"/>
  <c r="N3693" i="1"/>
  <c r="AQ3693" i="1" s="1"/>
  <c r="M3693" i="1"/>
  <c r="AP3693" i="1" s="1"/>
  <c r="O3693" i="1"/>
  <c r="AR3693" i="1" s="1"/>
  <c r="N2701" i="1"/>
  <c r="AQ2701" i="1" s="1"/>
  <c r="J2701" i="1"/>
  <c r="M2701" i="1"/>
  <c r="AP2701" i="1" s="1"/>
  <c r="L2701" i="1"/>
  <c r="AO2701" i="1" s="1"/>
  <c r="O2701" i="1"/>
  <c r="AR2701" i="1" s="1"/>
  <c r="Q2699" i="1"/>
  <c r="AS2699" i="1"/>
  <c r="Z2703" i="1"/>
  <c r="Y2704" i="1"/>
  <c r="AN3692" i="1"/>
  <c r="P3692" i="1"/>
  <c r="A1272" i="1"/>
  <c r="AM1271" i="1"/>
  <c r="A2272" i="1"/>
  <c r="AM2271" i="1"/>
  <c r="J4685" i="1"/>
  <c r="N4685" i="1"/>
  <c r="AQ4685" i="1" s="1"/>
  <c r="M4685" i="1"/>
  <c r="AP4685" i="1" s="1"/>
  <c r="L4685" i="1"/>
  <c r="AO4685" i="1" s="1"/>
  <c r="O4685" i="1"/>
  <c r="AR4685" i="1" s="1"/>
  <c r="K1710" i="1"/>
  <c r="I1710" i="1"/>
  <c r="AN1708" i="1"/>
  <c r="P1708" i="1"/>
  <c r="Y1712" i="1"/>
  <c r="Z1711" i="1"/>
  <c r="Q1707" i="1"/>
  <c r="AS1707" i="1"/>
  <c r="J1709" i="1"/>
  <c r="M1709" i="1"/>
  <c r="AP1709" i="1" s="1"/>
  <c r="N1709" i="1"/>
  <c r="AQ1709" i="1" s="1"/>
  <c r="L1709" i="1"/>
  <c r="AO1709" i="1" s="1"/>
  <c r="O1709" i="1"/>
  <c r="AR1709" i="1" s="1"/>
  <c r="AS714" i="1"/>
  <c r="AN716" i="1"/>
  <c r="Q714" i="1"/>
  <c r="K717" i="1"/>
  <c r="I717" i="1"/>
  <c r="J717" i="1" s="1"/>
  <c r="P715" i="1"/>
  <c r="Y719" i="1"/>
  <c r="Z718" i="1"/>
  <c r="N716" i="1"/>
  <c r="AQ716" i="1" s="1"/>
  <c r="M716" i="1"/>
  <c r="AP716" i="1" s="1"/>
  <c r="L716" i="1"/>
  <c r="AO716" i="1" s="1"/>
  <c r="O716" i="1"/>
  <c r="AR716" i="1" s="1"/>
  <c r="V4687" i="1"/>
  <c r="F4687" i="1"/>
  <c r="E4687" i="1"/>
  <c r="U4687" i="1"/>
  <c r="T4687" i="1"/>
  <c r="R4687" i="1"/>
  <c r="S4687" i="1"/>
  <c r="T3695" i="1"/>
  <c r="V3695" i="1"/>
  <c r="R3695" i="1"/>
  <c r="F3695" i="1"/>
  <c r="U3695" i="1"/>
  <c r="E3695" i="1"/>
  <c r="S3695" i="1"/>
  <c r="R5679" i="1"/>
  <c r="U5679" i="1"/>
  <c r="V5679" i="1"/>
  <c r="S5679" i="1"/>
  <c r="F5679" i="1"/>
  <c r="T5679" i="1"/>
  <c r="E5679" i="1"/>
  <c r="T2703" i="1"/>
  <c r="V2703" i="1"/>
  <c r="R2703" i="1"/>
  <c r="F2703" i="1"/>
  <c r="U2703" i="1"/>
  <c r="E2703" i="1"/>
  <c r="S2703" i="1"/>
  <c r="T1711" i="1"/>
  <c r="F1711" i="1"/>
  <c r="V1711" i="1"/>
  <c r="S1711" i="1"/>
  <c r="R1711" i="1"/>
  <c r="U1711" i="1"/>
  <c r="E1711" i="1"/>
  <c r="R718" i="1"/>
  <c r="T718" i="1"/>
  <c r="S718" i="1"/>
  <c r="V718" i="1"/>
  <c r="U718" i="1"/>
  <c r="F718" i="1"/>
  <c r="E718" i="1"/>
  <c r="B718" i="4" l="1"/>
  <c r="A349" i="1"/>
  <c r="AM348" i="1"/>
  <c r="I2703" i="1"/>
  <c r="K2703" i="1"/>
  <c r="I5679" i="1"/>
  <c r="K5679" i="1"/>
  <c r="K3695" i="1"/>
  <c r="I3695" i="1"/>
  <c r="K4687" i="1"/>
  <c r="I4687" i="1"/>
  <c r="Z5680" i="1"/>
  <c r="Y5681" i="1"/>
  <c r="N5678" i="1"/>
  <c r="AQ5678" i="1" s="1"/>
  <c r="M5678" i="1"/>
  <c r="AP5678" i="1" s="1"/>
  <c r="O5678" i="1"/>
  <c r="AR5678" i="1" s="1"/>
  <c r="L5678" i="1"/>
  <c r="AO5678" i="1" s="1"/>
  <c r="J5678" i="1"/>
  <c r="AN2701" i="1"/>
  <c r="P2701" i="1"/>
  <c r="A1273" i="1"/>
  <c r="AM1272" i="1"/>
  <c r="A4273" i="1"/>
  <c r="AM4272" i="1"/>
  <c r="A3273" i="1"/>
  <c r="AM3272" i="1"/>
  <c r="L4686" i="1"/>
  <c r="AO4686" i="1" s="1"/>
  <c r="J4686" i="1"/>
  <c r="O4686" i="1"/>
  <c r="AR4686" i="1" s="1"/>
  <c r="N4686" i="1"/>
  <c r="AQ4686" i="1" s="1"/>
  <c r="M4686" i="1"/>
  <c r="AP4686" i="1" s="1"/>
  <c r="A2273" i="1"/>
  <c r="AM2272" i="1"/>
  <c r="Y3697" i="1"/>
  <c r="Z3696" i="1"/>
  <c r="AS4684" i="1"/>
  <c r="Q4684" i="1"/>
  <c r="Q3692" i="1"/>
  <c r="AS3692" i="1"/>
  <c r="A5273" i="1"/>
  <c r="AM5272" i="1"/>
  <c r="N3694" i="1"/>
  <c r="AQ3694" i="1" s="1"/>
  <c r="J3694" i="1"/>
  <c r="O3694" i="1"/>
  <c r="AR3694" i="1" s="1"/>
  <c r="M3694" i="1"/>
  <c r="AP3694" i="1" s="1"/>
  <c r="L3694" i="1"/>
  <c r="AO3694" i="1" s="1"/>
  <c r="AN4685" i="1"/>
  <c r="P4685" i="1"/>
  <c r="AN3693" i="1"/>
  <c r="P3693" i="1"/>
  <c r="Y4689" i="1"/>
  <c r="Z4688" i="1"/>
  <c r="Z2704" i="1"/>
  <c r="Y2705" i="1"/>
  <c r="Q2700" i="1"/>
  <c r="AS2700" i="1"/>
  <c r="Q5676" i="1"/>
  <c r="AS5676" i="1"/>
  <c r="AN5677" i="1"/>
  <c r="P5677" i="1"/>
  <c r="L2702" i="1"/>
  <c r="AO2702" i="1" s="1"/>
  <c r="M2702" i="1"/>
  <c r="AP2702" i="1" s="1"/>
  <c r="N2702" i="1"/>
  <c r="AQ2702" i="1" s="1"/>
  <c r="J2702" i="1"/>
  <c r="O2702" i="1"/>
  <c r="AR2702" i="1" s="1"/>
  <c r="K1711" i="1"/>
  <c r="I1711" i="1"/>
  <c r="Y1713" i="1"/>
  <c r="Z1712" i="1"/>
  <c r="AS1708" i="1"/>
  <c r="Q1708" i="1"/>
  <c r="O1710" i="1"/>
  <c r="AR1710" i="1" s="1"/>
  <c r="N1710" i="1"/>
  <c r="AQ1710" i="1" s="1"/>
  <c r="M1710" i="1"/>
  <c r="AP1710" i="1" s="1"/>
  <c r="L1710" i="1"/>
  <c r="AO1710" i="1" s="1"/>
  <c r="J1710" i="1"/>
  <c r="AN1709" i="1"/>
  <c r="P1709" i="1"/>
  <c r="Q715" i="1"/>
  <c r="AN717" i="1"/>
  <c r="AS715" i="1"/>
  <c r="K718" i="1"/>
  <c r="I718" i="1"/>
  <c r="J718" i="1" s="1"/>
  <c r="P716" i="1"/>
  <c r="M717" i="1"/>
  <c r="AP717" i="1" s="1"/>
  <c r="L717" i="1"/>
  <c r="AO717" i="1" s="1"/>
  <c r="O717" i="1"/>
  <c r="AR717" i="1" s="1"/>
  <c r="N717" i="1"/>
  <c r="AQ717" i="1" s="1"/>
  <c r="Y720" i="1"/>
  <c r="Z719" i="1"/>
  <c r="S2704" i="1"/>
  <c r="V2704" i="1"/>
  <c r="R2704" i="1"/>
  <c r="F2704" i="1"/>
  <c r="U2704" i="1"/>
  <c r="E2704" i="1"/>
  <c r="T2704" i="1"/>
  <c r="V5680" i="1"/>
  <c r="R5680" i="1"/>
  <c r="S5680" i="1"/>
  <c r="F5680" i="1"/>
  <c r="U5680" i="1"/>
  <c r="T5680" i="1"/>
  <c r="E5680" i="1"/>
  <c r="T3696" i="1"/>
  <c r="V3696" i="1"/>
  <c r="F3696" i="1"/>
  <c r="R3696" i="1"/>
  <c r="U3696" i="1"/>
  <c r="S3696" i="1"/>
  <c r="E3696" i="1"/>
  <c r="V4688" i="1"/>
  <c r="S4688" i="1"/>
  <c r="F4688" i="1"/>
  <c r="E4688" i="1"/>
  <c r="R4688" i="1"/>
  <c r="T4688" i="1"/>
  <c r="U4688" i="1"/>
  <c r="S1712" i="1"/>
  <c r="T1712" i="1"/>
  <c r="F1712" i="1"/>
  <c r="R1712" i="1"/>
  <c r="V1712" i="1"/>
  <c r="E1712" i="1"/>
  <c r="U1712" i="1"/>
  <c r="U719" i="1"/>
  <c r="T719" i="1"/>
  <c r="S719" i="1"/>
  <c r="R719" i="1"/>
  <c r="V719" i="1"/>
  <c r="F719" i="1"/>
  <c r="E719" i="1"/>
  <c r="B719" i="4" l="1"/>
  <c r="A350" i="1"/>
  <c r="AM349" i="1"/>
  <c r="K4688" i="1"/>
  <c r="I4688" i="1"/>
  <c r="K3696" i="1"/>
  <c r="I3696" i="1"/>
  <c r="I5680" i="1"/>
  <c r="K5680" i="1"/>
  <c r="I2704" i="1"/>
  <c r="K2704" i="1"/>
  <c r="A1274" i="1"/>
  <c r="AM1273" i="1"/>
  <c r="N4687" i="1"/>
  <c r="AQ4687" i="1" s="1"/>
  <c r="M4687" i="1"/>
  <c r="AP4687" i="1" s="1"/>
  <c r="J4687" i="1"/>
  <c r="L4687" i="1"/>
  <c r="AO4687" i="1" s="1"/>
  <c r="O4687" i="1"/>
  <c r="AR4687" i="1" s="1"/>
  <c r="AN3694" i="1"/>
  <c r="P3694" i="1"/>
  <c r="AN4686" i="1"/>
  <c r="P4686" i="1"/>
  <c r="Q2701" i="1"/>
  <c r="AS2701" i="1"/>
  <c r="Y4690" i="1"/>
  <c r="Z4689" i="1"/>
  <c r="Y5682" i="1"/>
  <c r="Z5681" i="1"/>
  <c r="N3695" i="1"/>
  <c r="AQ3695" i="1" s="1"/>
  <c r="M3695" i="1"/>
  <c r="AP3695" i="1" s="1"/>
  <c r="J3695" i="1"/>
  <c r="L3695" i="1"/>
  <c r="AO3695" i="1" s="1"/>
  <c r="O3695" i="1"/>
  <c r="AR3695" i="1" s="1"/>
  <c r="AS5677" i="1"/>
  <c r="Q5677" i="1"/>
  <c r="A3274" i="1"/>
  <c r="AM3273" i="1"/>
  <c r="AN5678" i="1"/>
  <c r="P5678" i="1"/>
  <c r="A2274" i="1"/>
  <c r="AM2273" i="1"/>
  <c r="M5679" i="1"/>
  <c r="AP5679" i="1" s="1"/>
  <c r="L5679" i="1"/>
  <c r="AO5679" i="1" s="1"/>
  <c r="J5679" i="1"/>
  <c r="O5679" i="1"/>
  <c r="AR5679" i="1" s="1"/>
  <c r="N5679" i="1"/>
  <c r="AQ5679" i="1" s="1"/>
  <c r="AS3693" i="1"/>
  <c r="Q3693" i="1"/>
  <c r="AS4685" i="1"/>
  <c r="Q4685" i="1"/>
  <c r="A5274" i="1"/>
  <c r="AM5273" i="1"/>
  <c r="Y3698" i="1"/>
  <c r="Z3697" i="1"/>
  <c r="A4274" i="1"/>
  <c r="AM4273" i="1"/>
  <c r="Z2705" i="1"/>
  <c r="Y2706" i="1"/>
  <c r="P2702" i="1"/>
  <c r="AN2702" i="1"/>
  <c r="O2703" i="1"/>
  <c r="AR2703" i="1" s="1"/>
  <c r="N2703" i="1"/>
  <c r="AQ2703" i="1" s="1"/>
  <c r="M2703" i="1"/>
  <c r="AP2703" i="1" s="1"/>
  <c r="L2703" i="1"/>
  <c r="AO2703" i="1" s="1"/>
  <c r="J2703" i="1"/>
  <c r="I1712" i="1"/>
  <c r="K1712" i="1"/>
  <c r="Q1709" i="1"/>
  <c r="AS1709" i="1"/>
  <c r="P1710" i="1"/>
  <c r="AN1710" i="1"/>
  <c r="Y1714" i="1"/>
  <c r="Z1713" i="1"/>
  <c r="O1711" i="1"/>
  <c r="AR1711" i="1" s="1"/>
  <c r="M1711" i="1"/>
  <c r="AP1711" i="1" s="1"/>
  <c r="L1711" i="1"/>
  <c r="AO1711" i="1" s="1"/>
  <c r="J1711" i="1"/>
  <c r="N1711" i="1"/>
  <c r="AQ1711" i="1" s="1"/>
  <c r="AN718" i="1"/>
  <c r="Q716" i="1"/>
  <c r="AS716" i="1"/>
  <c r="K719" i="1"/>
  <c r="I719" i="1"/>
  <c r="J719" i="1" s="1"/>
  <c r="P717" i="1"/>
  <c r="O718" i="1"/>
  <c r="AR718" i="1" s="1"/>
  <c r="N718" i="1"/>
  <c r="AQ718" i="1" s="1"/>
  <c r="M718" i="1"/>
  <c r="AP718" i="1" s="1"/>
  <c r="L718" i="1"/>
  <c r="AO718" i="1" s="1"/>
  <c r="Y721" i="1"/>
  <c r="Z720" i="1"/>
  <c r="R4689" i="1"/>
  <c r="E4689" i="1"/>
  <c r="V4689" i="1"/>
  <c r="S4689" i="1"/>
  <c r="T4689" i="1"/>
  <c r="U4689" i="1"/>
  <c r="F4689" i="1"/>
  <c r="F2705" i="1"/>
  <c r="R2705" i="1"/>
  <c r="E2705" i="1"/>
  <c r="V2705" i="1"/>
  <c r="U2705" i="1"/>
  <c r="S2705" i="1"/>
  <c r="T2705" i="1"/>
  <c r="S5681" i="1"/>
  <c r="E5681" i="1"/>
  <c r="V5681" i="1"/>
  <c r="R5681" i="1"/>
  <c r="T5681" i="1"/>
  <c r="F5681" i="1"/>
  <c r="U5681" i="1"/>
  <c r="E3697" i="1"/>
  <c r="T3697" i="1"/>
  <c r="R3697" i="1"/>
  <c r="S3697" i="1"/>
  <c r="V3697" i="1"/>
  <c r="F3697" i="1"/>
  <c r="U3697" i="1"/>
  <c r="F1713" i="1"/>
  <c r="U1713" i="1"/>
  <c r="E1713" i="1"/>
  <c r="V1713" i="1"/>
  <c r="T1713" i="1"/>
  <c r="R1713" i="1"/>
  <c r="S1713" i="1"/>
  <c r="V720" i="1"/>
  <c r="U720" i="1"/>
  <c r="T720" i="1"/>
  <c r="S720" i="1"/>
  <c r="R720" i="1"/>
  <c r="F720" i="1"/>
  <c r="E720" i="1"/>
  <c r="B720" i="4" l="1"/>
  <c r="A351" i="1"/>
  <c r="AM350" i="1"/>
  <c r="I3697" i="1"/>
  <c r="K3697" i="1"/>
  <c r="I5681" i="1"/>
  <c r="K5681" i="1"/>
  <c r="I2705" i="1"/>
  <c r="K2705" i="1"/>
  <c r="I4689" i="1"/>
  <c r="K4689" i="1"/>
  <c r="Z4690" i="1"/>
  <c r="Y4691" i="1"/>
  <c r="N2704" i="1"/>
  <c r="AQ2704" i="1" s="1"/>
  <c r="O2704" i="1"/>
  <c r="AR2704" i="1" s="1"/>
  <c r="M2704" i="1"/>
  <c r="AP2704" i="1" s="1"/>
  <c r="L2704" i="1"/>
  <c r="AO2704" i="1" s="1"/>
  <c r="J2704" i="1"/>
  <c r="A4275" i="1"/>
  <c r="AM4274" i="1"/>
  <c r="Z3698" i="1"/>
  <c r="Y3699" i="1"/>
  <c r="AN4687" i="1"/>
  <c r="P4687" i="1"/>
  <c r="AS2702" i="1"/>
  <c r="Q2702" i="1"/>
  <c r="A2275" i="1"/>
  <c r="AM2274" i="1"/>
  <c r="L5680" i="1"/>
  <c r="AO5680" i="1" s="1"/>
  <c r="J5680" i="1"/>
  <c r="M5680" i="1"/>
  <c r="AP5680" i="1" s="1"/>
  <c r="O5680" i="1"/>
  <c r="AR5680" i="1" s="1"/>
  <c r="N5680" i="1"/>
  <c r="AQ5680" i="1" s="1"/>
  <c r="Y2707" i="1"/>
  <c r="Z2706" i="1"/>
  <c r="AS5678" i="1"/>
  <c r="Q5678" i="1"/>
  <c r="Z5682" i="1"/>
  <c r="Y5683" i="1"/>
  <c r="Q4686" i="1"/>
  <c r="AS4686" i="1"/>
  <c r="J3696" i="1"/>
  <c r="O3696" i="1"/>
  <c r="AR3696" i="1" s="1"/>
  <c r="N3696" i="1"/>
  <c r="AQ3696" i="1" s="1"/>
  <c r="L3696" i="1"/>
  <c r="AO3696" i="1" s="1"/>
  <c r="M3696" i="1"/>
  <c r="AP3696" i="1" s="1"/>
  <c r="A5275" i="1"/>
  <c r="AM5274" i="1"/>
  <c r="P5679" i="1"/>
  <c r="AN5679" i="1"/>
  <c r="P2703" i="1"/>
  <c r="AN2703" i="1"/>
  <c r="AS3694" i="1"/>
  <c r="Q3694" i="1"/>
  <c r="A1275" i="1"/>
  <c r="AM1274" i="1"/>
  <c r="N4688" i="1"/>
  <c r="AQ4688" i="1" s="1"/>
  <c r="M4688" i="1"/>
  <c r="AP4688" i="1" s="1"/>
  <c r="L4688" i="1"/>
  <c r="AO4688" i="1" s="1"/>
  <c r="J4688" i="1"/>
  <c r="O4688" i="1"/>
  <c r="AR4688" i="1" s="1"/>
  <c r="A3275" i="1"/>
  <c r="AM3274" i="1"/>
  <c r="P3695" i="1"/>
  <c r="AN3695" i="1"/>
  <c r="I1713" i="1"/>
  <c r="K1713" i="1"/>
  <c r="Z1714" i="1"/>
  <c r="Y1715" i="1"/>
  <c r="AN1711" i="1"/>
  <c r="P1711" i="1"/>
  <c r="Q1710" i="1"/>
  <c r="AS1710" i="1"/>
  <c r="O1712" i="1"/>
  <c r="AR1712" i="1" s="1"/>
  <c r="M1712" i="1"/>
  <c r="AP1712" i="1" s="1"/>
  <c r="L1712" i="1"/>
  <c r="AO1712" i="1" s="1"/>
  <c r="N1712" i="1"/>
  <c r="AQ1712" i="1" s="1"/>
  <c r="J1712" i="1"/>
  <c r="AS717" i="1"/>
  <c r="AN719" i="1"/>
  <c r="Q717" i="1"/>
  <c r="K720" i="1"/>
  <c r="I720" i="1"/>
  <c r="J720" i="1" s="1"/>
  <c r="P718" i="1"/>
  <c r="Z721" i="1"/>
  <c r="Y722" i="1"/>
  <c r="O719" i="1"/>
  <c r="AR719" i="1" s="1"/>
  <c r="N719" i="1"/>
  <c r="AQ719" i="1" s="1"/>
  <c r="L719" i="1"/>
  <c r="AO719" i="1" s="1"/>
  <c r="M719" i="1"/>
  <c r="AP719" i="1" s="1"/>
  <c r="S5682" i="1"/>
  <c r="T5682" i="1"/>
  <c r="V5682" i="1"/>
  <c r="R5682" i="1"/>
  <c r="E5682" i="1"/>
  <c r="U5682" i="1"/>
  <c r="F5682" i="1"/>
  <c r="U4690" i="1"/>
  <c r="V4690" i="1"/>
  <c r="R4690" i="1"/>
  <c r="F4690" i="1"/>
  <c r="E4690" i="1"/>
  <c r="S4690" i="1"/>
  <c r="T4690" i="1"/>
  <c r="F3698" i="1"/>
  <c r="R3698" i="1"/>
  <c r="S3698" i="1"/>
  <c r="E3698" i="1"/>
  <c r="T3698" i="1"/>
  <c r="U3698" i="1"/>
  <c r="V3698" i="1"/>
  <c r="S2706" i="1"/>
  <c r="R2706" i="1"/>
  <c r="V2706" i="1"/>
  <c r="F2706" i="1"/>
  <c r="U2706" i="1"/>
  <c r="E2706" i="1"/>
  <c r="T2706" i="1"/>
  <c r="U1714" i="1"/>
  <c r="S1714" i="1"/>
  <c r="E1714" i="1"/>
  <c r="F1714" i="1"/>
  <c r="T1714" i="1"/>
  <c r="V1714" i="1"/>
  <c r="R1714" i="1"/>
  <c r="S721" i="1"/>
  <c r="R721" i="1"/>
  <c r="U721" i="1"/>
  <c r="T721" i="1"/>
  <c r="V721" i="1"/>
  <c r="F721" i="1"/>
  <c r="E721" i="1"/>
  <c r="B721" i="4" l="1"/>
  <c r="A352" i="1"/>
  <c r="AM351" i="1"/>
  <c r="I2706" i="1"/>
  <c r="K2706" i="1"/>
  <c r="I3698" i="1"/>
  <c r="K3698" i="1"/>
  <c r="I4690" i="1"/>
  <c r="K4690" i="1"/>
  <c r="K5682" i="1"/>
  <c r="I5682" i="1"/>
  <c r="AS4687" i="1"/>
  <c r="Q4687" i="1"/>
  <c r="AN2704" i="1"/>
  <c r="P2704" i="1"/>
  <c r="A3276" i="1"/>
  <c r="AM3275" i="1"/>
  <c r="A1276" i="1"/>
  <c r="AM1275" i="1"/>
  <c r="L4689" i="1"/>
  <c r="AO4689" i="1" s="1"/>
  <c r="J4689" i="1"/>
  <c r="M4689" i="1"/>
  <c r="AP4689" i="1" s="1"/>
  <c r="O4689" i="1"/>
  <c r="AR4689" i="1" s="1"/>
  <c r="N4689" i="1"/>
  <c r="AQ4689" i="1" s="1"/>
  <c r="P5680" i="1"/>
  <c r="AN5680" i="1"/>
  <c r="P3696" i="1"/>
  <c r="AN3696" i="1"/>
  <c r="Z3699" i="1"/>
  <c r="Y3700" i="1"/>
  <c r="N2705" i="1"/>
  <c r="AQ2705" i="1" s="1"/>
  <c r="O2705" i="1"/>
  <c r="AR2705" i="1" s="1"/>
  <c r="M2705" i="1"/>
  <c r="AP2705" i="1" s="1"/>
  <c r="L2705" i="1"/>
  <c r="AO2705" i="1" s="1"/>
  <c r="J2705" i="1"/>
  <c r="Q5679" i="1"/>
  <c r="AS5679" i="1"/>
  <c r="Z2707" i="1"/>
  <c r="Y2708" i="1"/>
  <c r="A2276" i="1"/>
  <c r="AM2275" i="1"/>
  <c r="Z4691" i="1"/>
  <c r="Y4692" i="1"/>
  <c r="O5681" i="1"/>
  <c r="AR5681" i="1" s="1"/>
  <c r="N5681" i="1"/>
  <c r="AQ5681" i="1" s="1"/>
  <c r="M5681" i="1"/>
  <c r="AP5681" i="1" s="1"/>
  <c r="L5681" i="1"/>
  <c r="AO5681" i="1" s="1"/>
  <c r="J5681" i="1"/>
  <c r="AN4688" i="1"/>
  <c r="P4688" i="1"/>
  <c r="AS2703" i="1"/>
  <c r="Q2703" i="1"/>
  <c r="A5276" i="1"/>
  <c r="AM5275" i="1"/>
  <c r="Z5683" i="1"/>
  <c r="Y5684" i="1"/>
  <c r="AS3695" i="1"/>
  <c r="Q3695" i="1"/>
  <c r="A4276" i="1"/>
  <c r="AM4275" i="1"/>
  <c r="O3697" i="1"/>
  <c r="AR3697" i="1" s="1"/>
  <c r="N3697" i="1"/>
  <c r="AQ3697" i="1" s="1"/>
  <c r="M3697" i="1"/>
  <c r="AP3697" i="1" s="1"/>
  <c r="L3697" i="1"/>
  <c r="AO3697" i="1" s="1"/>
  <c r="J3697" i="1"/>
  <c r="K1714" i="1"/>
  <c r="I1714" i="1"/>
  <c r="Q1711" i="1"/>
  <c r="AS1711" i="1"/>
  <c r="AN1712" i="1"/>
  <c r="P1712" i="1"/>
  <c r="Y1716" i="1"/>
  <c r="Z1715" i="1"/>
  <c r="M1713" i="1"/>
  <c r="AP1713" i="1" s="1"/>
  <c r="N1713" i="1"/>
  <c r="AQ1713" i="1" s="1"/>
  <c r="L1713" i="1"/>
  <c r="AO1713" i="1" s="1"/>
  <c r="O1713" i="1"/>
  <c r="AR1713" i="1" s="1"/>
  <c r="J1713" i="1"/>
  <c r="AS718" i="1"/>
  <c r="AN720" i="1"/>
  <c r="Q718" i="1"/>
  <c r="K721" i="1"/>
  <c r="I721" i="1"/>
  <c r="J721" i="1" s="1"/>
  <c r="P719" i="1"/>
  <c r="Y723" i="1"/>
  <c r="Z722" i="1"/>
  <c r="M720" i="1"/>
  <c r="AP720" i="1" s="1"/>
  <c r="O720" i="1"/>
  <c r="AR720" i="1" s="1"/>
  <c r="L720" i="1"/>
  <c r="AO720" i="1" s="1"/>
  <c r="N720" i="1"/>
  <c r="AQ720" i="1" s="1"/>
  <c r="S2707" i="1"/>
  <c r="R2707" i="1"/>
  <c r="T2707" i="1"/>
  <c r="E2707" i="1"/>
  <c r="U2707" i="1"/>
  <c r="V2707" i="1"/>
  <c r="F2707" i="1"/>
  <c r="R3699" i="1"/>
  <c r="F3699" i="1"/>
  <c r="V3699" i="1"/>
  <c r="T3699" i="1"/>
  <c r="E3699" i="1"/>
  <c r="U3699" i="1"/>
  <c r="S3699" i="1"/>
  <c r="R5683" i="1"/>
  <c r="S5683" i="1"/>
  <c r="U5683" i="1"/>
  <c r="T5683" i="1"/>
  <c r="V5683" i="1"/>
  <c r="E5683" i="1"/>
  <c r="F5683" i="1"/>
  <c r="R4691" i="1"/>
  <c r="U4691" i="1"/>
  <c r="V4691" i="1"/>
  <c r="E4691" i="1"/>
  <c r="F4691" i="1"/>
  <c r="T4691" i="1"/>
  <c r="S4691" i="1"/>
  <c r="F1715" i="1"/>
  <c r="T1715" i="1"/>
  <c r="E1715" i="1"/>
  <c r="S1715" i="1"/>
  <c r="U1715" i="1"/>
  <c r="V1715" i="1"/>
  <c r="R1715" i="1"/>
  <c r="V722" i="1"/>
  <c r="U722" i="1"/>
  <c r="T722" i="1"/>
  <c r="S722" i="1"/>
  <c r="R722" i="1"/>
  <c r="F722" i="1"/>
  <c r="E722" i="1"/>
  <c r="B722" i="4" l="1"/>
  <c r="A353" i="1"/>
  <c r="AM352" i="1"/>
  <c r="K4691" i="1"/>
  <c r="I4691" i="1"/>
  <c r="K5683" i="1"/>
  <c r="I5683" i="1"/>
  <c r="K3699" i="1"/>
  <c r="I3699" i="1"/>
  <c r="I2707" i="1"/>
  <c r="K2707" i="1"/>
  <c r="Q4688" i="1"/>
  <c r="AS4688" i="1"/>
  <c r="M5682" i="1"/>
  <c r="AP5682" i="1" s="1"/>
  <c r="J5682" i="1"/>
  <c r="O5682" i="1"/>
  <c r="AR5682" i="1" s="1"/>
  <c r="N5682" i="1"/>
  <c r="AQ5682" i="1" s="1"/>
  <c r="L5682" i="1"/>
  <c r="AO5682" i="1" s="1"/>
  <c r="Z5684" i="1"/>
  <c r="Y5685" i="1"/>
  <c r="P5681" i="1"/>
  <c r="AN5681" i="1"/>
  <c r="Z3700" i="1"/>
  <c r="Y3701" i="1"/>
  <c r="AS5680" i="1"/>
  <c r="Q5680" i="1"/>
  <c r="A1277" i="1"/>
  <c r="AM1276" i="1"/>
  <c r="O4690" i="1"/>
  <c r="AR4690" i="1" s="1"/>
  <c r="M4690" i="1"/>
  <c r="AP4690" i="1" s="1"/>
  <c r="J4690" i="1"/>
  <c r="N4690" i="1"/>
  <c r="AQ4690" i="1" s="1"/>
  <c r="L4690" i="1"/>
  <c r="AO4690" i="1" s="1"/>
  <c r="A3277" i="1"/>
  <c r="AM3276" i="1"/>
  <c r="A4277" i="1"/>
  <c r="AM4276" i="1"/>
  <c r="A2277" i="1"/>
  <c r="AM2276" i="1"/>
  <c r="AN3697" i="1"/>
  <c r="P3697" i="1"/>
  <c r="AS2704" i="1"/>
  <c r="Q2704" i="1"/>
  <c r="J3698" i="1"/>
  <c r="M3698" i="1"/>
  <c r="AP3698" i="1" s="1"/>
  <c r="O3698" i="1"/>
  <c r="AR3698" i="1" s="1"/>
  <c r="N3698" i="1"/>
  <c r="AQ3698" i="1" s="1"/>
  <c r="L3698" i="1"/>
  <c r="AO3698" i="1" s="1"/>
  <c r="A5277" i="1"/>
  <c r="AM5276" i="1"/>
  <c r="Y2709" i="1"/>
  <c r="Z2708" i="1"/>
  <c r="P2705" i="1"/>
  <c r="AN2705" i="1"/>
  <c r="Z4692" i="1"/>
  <c r="Y4693" i="1"/>
  <c r="AS3696" i="1"/>
  <c r="Q3696" i="1"/>
  <c r="P4689" i="1"/>
  <c r="AN4689" i="1"/>
  <c r="N2706" i="1"/>
  <c r="AQ2706" i="1" s="1"/>
  <c r="J2706" i="1"/>
  <c r="O2706" i="1"/>
  <c r="AR2706" i="1" s="1"/>
  <c r="M2706" i="1"/>
  <c r="AP2706" i="1" s="1"/>
  <c r="L2706" i="1"/>
  <c r="AO2706" i="1" s="1"/>
  <c r="K1715" i="1"/>
  <c r="I1715" i="1"/>
  <c r="Y1717" i="1"/>
  <c r="Z1716" i="1"/>
  <c r="AN1713" i="1"/>
  <c r="P1713" i="1"/>
  <c r="Q1712" i="1"/>
  <c r="AS1712" i="1"/>
  <c r="J1714" i="1"/>
  <c r="O1714" i="1"/>
  <c r="AR1714" i="1" s="1"/>
  <c r="L1714" i="1"/>
  <c r="AO1714" i="1" s="1"/>
  <c r="N1714" i="1"/>
  <c r="AQ1714" i="1" s="1"/>
  <c r="M1714" i="1"/>
  <c r="AP1714" i="1" s="1"/>
  <c r="Q719" i="1"/>
  <c r="AN721" i="1"/>
  <c r="AS719" i="1"/>
  <c r="K722" i="1"/>
  <c r="I722" i="1"/>
  <c r="J722" i="1" s="1"/>
  <c r="P720" i="1"/>
  <c r="Y724" i="1"/>
  <c r="Z723" i="1"/>
  <c r="L721" i="1"/>
  <c r="AO721" i="1" s="1"/>
  <c r="N721" i="1"/>
  <c r="AQ721" i="1" s="1"/>
  <c r="M721" i="1"/>
  <c r="AP721" i="1" s="1"/>
  <c r="O721" i="1"/>
  <c r="AR721" i="1" s="1"/>
  <c r="T5684" i="1"/>
  <c r="S5684" i="1"/>
  <c r="F5684" i="1"/>
  <c r="U5684" i="1"/>
  <c r="E5684" i="1"/>
  <c r="V5684" i="1"/>
  <c r="R5684" i="1"/>
  <c r="V4692" i="1"/>
  <c r="E4692" i="1"/>
  <c r="S4692" i="1"/>
  <c r="F4692" i="1"/>
  <c r="U4692" i="1"/>
  <c r="R4692" i="1"/>
  <c r="T4692" i="1"/>
  <c r="R2708" i="1"/>
  <c r="E2708" i="1"/>
  <c r="F2708" i="1"/>
  <c r="V2708" i="1"/>
  <c r="T2708" i="1"/>
  <c r="S2708" i="1"/>
  <c r="U2708" i="1"/>
  <c r="R3700" i="1"/>
  <c r="U3700" i="1"/>
  <c r="F3700" i="1"/>
  <c r="T3700" i="1"/>
  <c r="E3700" i="1"/>
  <c r="S3700" i="1"/>
  <c r="V3700" i="1"/>
  <c r="S1716" i="1"/>
  <c r="E1716" i="1"/>
  <c r="T1716" i="1"/>
  <c r="F1716" i="1"/>
  <c r="U1716" i="1"/>
  <c r="V1716" i="1"/>
  <c r="R1716" i="1"/>
  <c r="V723" i="1"/>
  <c r="U723" i="1"/>
  <c r="T723" i="1"/>
  <c r="S723" i="1"/>
  <c r="R723" i="1"/>
  <c r="F723" i="1"/>
  <c r="E723" i="1"/>
  <c r="B723" i="4" l="1"/>
  <c r="A354" i="1"/>
  <c r="AM353" i="1"/>
  <c r="I3700" i="1"/>
  <c r="K3700" i="1"/>
  <c r="I2708" i="1"/>
  <c r="K2708" i="1"/>
  <c r="I4692" i="1"/>
  <c r="K4692" i="1"/>
  <c r="K5684" i="1"/>
  <c r="I5684" i="1"/>
  <c r="Q4689" i="1"/>
  <c r="AS4689" i="1"/>
  <c r="AS3697" i="1"/>
  <c r="Q3697" i="1"/>
  <c r="A3278" i="1"/>
  <c r="AM3277" i="1"/>
  <c r="Z3701" i="1"/>
  <c r="Y3702" i="1"/>
  <c r="N2707" i="1"/>
  <c r="AQ2707" i="1" s="1"/>
  <c r="M2707" i="1"/>
  <c r="AP2707" i="1" s="1"/>
  <c r="L2707" i="1"/>
  <c r="AO2707" i="1" s="1"/>
  <c r="O2707" i="1"/>
  <c r="AR2707" i="1" s="1"/>
  <c r="J2707" i="1"/>
  <c r="P5682" i="1"/>
  <c r="AN5682" i="1"/>
  <c r="N3699" i="1"/>
  <c r="AQ3699" i="1" s="1"/>
  <c r="L3699" i="1"/>
  <c r="AO3699" i="1" s="1"/>
  <c r="J3699" i="1"/>
  <c r="M3699" i="1"/>
  <c r="AP3699" i="1" s="1"/>
  <c r="O3699" i="1"/>
  <c r="AR3699" i="1" s="1"/>
  <c r="Z5685" i="1"/>
  <c r="Y5686" i="1"/>
  <c r="M5683" i="1"/>
  <c r="AP5683" i="1" s="1"/>
  <c r="L5683" i="1"/>
  <c r="AO5683" i="1" s="1"/>
  <c r="J5683" i="1"/>
  <c r="O5683" i="1"/>
  <c r="AR5683" i="1" s="1"/>
  <c r="N5683" i="1"/>
  <c r="AQ5683" i="1" s="1"/>
  <c r="A5278" i="1"/>
  <c r="AM5277" i="1"/>
  <c r="Q2705" i="1"/>
  <c r="AS2705" i="1"/>
  <c r="P2706" i="1"/>
  <c r="AN2706" i="1"/>
  <c r="Z4693" i="1"/>
  <c r="Y4694" i="1"/>
  <c r="P3698" i="1"/>
  <c r="AN3698" i="1"/>
  <c r="A2278" i="1"/>
  <c r="AM2277" i="1"/>
  <c r="Z2709" i="1"/>
  <c r="Y2710" i="1"/>
  <c r="AN4690" i="1"/>
  <c r="P4690" i="1"/>
  <c r="A4278" i="1"/>
  <c r="AM4277" i="1"/>
  <c r="A1278" i="1"/>
  <c r="AM1277" i="1"/>
  <c r="Q5681" i="1"/>
  <c r="AS5681" i="1"/>
  <c r="M4691" i="1"/>
  <c r="AP4691" i="1" s="1"/>
  <c r="L4691" i="1"/>
  <c r="AO4691" i="1" s="1"/>
  <c r="J4691" i="1"/>
  <c r="N4691" i="1"/>
  <c r="AQ4691" i="1" s="1"/>
  <c r="O4691" i="1"/>
  <c r="AR4691" i="1" s="1"/>
  <c r="K1716" i="1"/>
  <c r="I1716" i="1"/>
  <c r="AS1713" i="1"/>
  <c r="Q1713" i="1"/>
  <c r="Y1718" i="1"/>
  <c r="Z1717" i="1"/>
  <c r="P1714" i="1"/>
  <c r="AN1714" i="1"/>
  <c r="M1715" i="1"/>
  <c r="AP1715" i="1" s="1"/>
  <c r="L1715" i="1"/>
  <c r="AO1715" i="1" s="1"/>
  <c r="N1715" i="1"/>
  <c r="AQ1715" i="1" s="1"/>
  <c r="J1715" i="1"/>
  <c r="O1715" i="1"/>
  <c r="AR1715" i="1" s="1"/>
  <c r="AS720" i="1"/>
  <c r="AN722" i="1"/>
  <c r="Q720" i="1"/>
  <c r="K723" i="1"/>
  <c r="I723" i="1"/>
  <c r="J723" i="1" s="1"/>
  <c r="P721" i="1"/>
  <c r="Y725" i="1"/>
  <c r="Z724" i="1"/>
  <c r="L722" i="1"/>
  <c r="AO722" i="1" s="1"/>
  <c r="M722" i="1"/>
  <c r="AP722" i="1" s="1"/>
  <c r="O722" i="1"/>
  <c r="AR722" i="1" s="1"/>
  <c r="N722" i="1"/>
  <c r="AQ722" i="1" s="1"/>
  <c r="V3701" i="1"/>
  <c r="R3701" i="1"/>
  <c r="S3701" i="1"/>
  <c r="E3701" i="1"/>
  <c r="T3701" i="1"/>
  <c r="U3701" i="1"/>
  <c r="F3701" i="1"/>
  <c r="T5685" i="1"/>
  <c r="E5685" i="1"/>
  <c r="S5685" i="1"/>
  <c r="F5685" i="1"/>
  <c r="R5685" i="1"/>
  <c r="V5685" i="1"/>
  <c r="U5685" i="1"/>
  <c r="R2709" i="1"/>
  <c r="U2709" i="1"/>
  <c r="T2709" i="1"/>
  <c r="S2709" i="1"/>
  <c r="V2709" i="1"/>
  <c r="F2709" i="1"/>
  <c r="E2709" i="1"/>
  <c r="V4693" i="1"/>
  <c r="R4693" i="1"/>
  <c r="S4693" i="1"/>
  <c r="F4693" i="1"/>
  <c r="U4693" i="1"/>
  <c r="E4693" i="1"/>
  <c r="T4693" i="1"/>
  <c r="F1717" i="1"/>
  <c r="S1717" i="1"/>
  <c r="U1717" i="1"/>
  <c r="T1717" i="1"/>
  <c r="R1717" i="1"/>
  <c r="E1717" i="1"/>
  <c r="V1717" i="1"/>
  <c r="T724" i="1"/>
  <c r="S724" i="1"/>
  <c r="R724" i="1"/>
  <c r="V724" i="1"/>
  <c r="U724" i="1"/>
  <c r="F724" i="1"/>
  <c r="E724" i="1"/>
  <c r="B724" i="4" l="1"/>
  <c r="A355" i="1"/>
  <c r="AM354" i="1"/>
  <c r="K4693" i="1"/>
  <c r="I4693" i="1"/>
  <c r="K2709" i="1"/>
  <c r="I2709" i="1"/>
  <c r="K5685" i="1"/>
  <c r="I5685" i="1"/>
  <c r="K3701" i="1"/>
  <c r="I3701" i="1"/>
  <c r="Y4695" i="1"/>
  <c r="Z4694" i="1"/>
  <c r="A5279" i="1"/>
  <c r="AM5278" i="1"/>
  <c r="AS5682" i="1"/>
  <c r="Q5682" i="1"/>
  <c r="O5684" i="1"/>
  <c r="AR5684" i="1" s="1"/>
  <c r="N5684" i="1"/>
  <c r="AQ5684" i="1" s="1"/>
  <c r="M5684" i="1"/>
  <c r="AP5684" i="1" s="1"/>
  <c r="L5684" i="1"/>
  <c r="AO5684" i="1" s="1"/>
  <c r="J5684" i="1"/>
  <c r="AN2707" i="1"/>
  <c r="P2707" i="1"/>
  <c r="Y2711" i="1"/>
  <c r="Z2710" i="1"/>
  <c r="A1279" i="1"/>
  <c r="AM1278" i="1"/>
  <c r="A3279" i="1"/>
  <c r="AM3278" i="1"/>
  <c r="AN5683" i="1"/>
  <c r="P5683" i="1"/>
  <c r="N4692" i="1"/>
  <c r="AQ4692" i="1" s="1"/>
  <c r="J4692" i="1"/>
  <c r="O4692" i="1"/>
  <c r="AR4692" i="1" s="1"/>
  <c r="M4692" i="1"/>
  <c r="AP4692" i="1" s="1"/>
  <c r="L4692" i="1"/>
  <c r="AO4692" i="1" s="1"/>
  <c r="AS2706" i="1"/>
  <c r="Q2706" i="1"/>
  <c r="P3699" i="1"/>
  <c r="AN3699" i="1"/>
  <c r="A2279" i="1"/>
  <c r="AM2278" i="1"/>
  <c r="O2708" i="1"/>
  <c r="AR2708" i="1" s="1"/>
  <c r="N2708" i="1"/>
  <c r="AQ2708" i="1" s="1"/>
  <c r="L2708" i="1"/>
  <c r="AO2708" i="1" s="1"/>
  <c r="M2708" i="1"/>
  <c r="AP2708" i="1" s="1"/>
  <c r="J2708" i="1"/>
  <c r="Q3698" i="1"/>
  <c r="AS3698" i="1"/>
  <c r="P4691" i="1"/>
  <c r="AN4691" i="1"/>
  <c r="A4279" i="1"/>
  <c r="AM4278" i="1"/>
  <c r="AS4690" i="1"/>
  <c r="Q4690" i="1"/>
  <c r="Z5686" i="1"/>
  <c r="Y5687" i="1"/>
  <c r="Y3703" i="1"/>
  <c r="Z3702" i="1"/>
  <c r="L3700" i="1"/>
  <c r="AO3700" i="1" s="1"/>
  <c r="J3700" i="1"/>
  <c r="O3700" i="1"/>
  <c r="AR3700" i="1" s="1"/>
  <c r="N3700" i="1"/>
  <c r="AQ3700" i="1" s="1"/>
  <c r="M3700" i="1"/>
  <c r="AP3700" i="1" s="1"/>
  <c r="I1717" i="1"/>
  <c r="K1717" i="1"/>
  <c r="Q1714" i="1"/>
  <c r="AS1714" i="1"/>
  <c r="Y1719" i="1"/>
  <c r="Z1718" i="1"/>
  <c r="AN1715" i="1"/>
  <c r="P1715" i="1"/>
  <c r="L1716" i="1"/>
  <c r="AO1716" i="1" s="1"/>
  <c r="O1716" i="1"/>
  <c r="AR1716" i="1" s="1"/>
  <c r="N1716" i="1"/>
  <c r="AQ1716" i="1" s="1"/>
  <c r="J1716" i="1"/>
  <c r="M1716" i="1"/>
  <c r="AP1716" i="1" s="1"/>
  <c r="AN723" i="1"/>
  <c r="AS721" i="1"/>
  <c r="Q721" i="1"/>
  <c r="K724" i="1"/>
  <c r="I724" i="1"/>
  <c r="J724" i="1" s="1"/>
  <c r="P722" i="1"/>
  <c r="Z725" i="1"/>
  <c r="Y726" i="1"/>
  <c r="N723" i="1"/>
  <c r="AQ723" i="1" s="1"/>
  <c r="L723" i="1"/>
  <c r="AO723" i="1" s="1"/>
  <c r="M723" i="1"/>
  <c r="AP723" i="1" s="1"/>
  <c r="O723" i="1"/>
  <c r="AR723" i="1" s="1"/>
  <c r="V4694" i="1"/>
  <c r="F4694" i="1"/>
  <c r="U4694" i="1"/>
  <c r="E4694" i="1"/>
  <c r="R4694" i="1"/>
  <c r="T4694" i="1"/>
  <c r="S4694" i="1"/>
  <c r="R2710" i="1"/>
  <c r="E2710" i="1"/>
  <c r="V2710" i="1"/>
  <c r="U2710" i="1"/>
  <c r="T2710" i="1"/>
  <c r="S2710" i="1"/>
  <c r="F2710" i="1"/>
  <c r="T3702" i="1"/>
  <c r="S3702" i="1"/>
  <c r="V3702" i="1"/>
  <c r="R3702" i="1"/>
  <c r="F3702" i="1"/>
  <c r="U3702" i="1"/>
  <c r="E3702" i="1"/>
  <c r="S5686" i="1"/>
  <c r="V5686" i="1"/>
  <c r="T5686" i="1"/>
  <c r="U5686" i="1"/>
  <c r="F5686" i="1"/>
  <c r="E5686" i="1"/>
  <c r="R5686" i="1"/>
  <c r="R1718" i="1"/>
  <c r="V1718" i="1"/>
  <c r="F1718" i="1"/>
  <c r="S1718" i="1"/>
  <c r="U1718" i="1"/>
  <c r="T1718" i="1"/>
  <c r="E1718" i="1"/>
  <c r="V725" i="1"/>
  <c r="U725" i="1"/>
  <c r="T725" i="1"/>
  <c r="S725" i="1"/>
  <c r="R725" i="1"/>
  <c r="F725" i="1"/>
  <c r="E725" i="1"/>
  <c r="B725" i="4" l="1"/>
  <c r="A356" i="1"/>
  <c r="AM355" i="1"/>
  <c r="K5686" i="1"/>
  <c r="I5686" i="1"/>
  <c r="K3702" i="1"/>
  <c r="I3702" i="1"/>
  <c r="I2710" i="1"/>
  <c r="K2710" i="1"/>
  <c r="K4694" i="1"/>
  <c r="I4694" i="1"/>
  <c r="A2280" i="1"/>
  <c r="AM2279" i="1"/>
  <c r="A3280" i="1"/>
  <c r="AM3279" i="1"/>
  <c r="Q2707" i="1"/>
  <c r="AS2707" i="1"/>
  <c r="N3701" i="1"/>
  <c r="AQ3701" i="1" s="1"/>
  <c r="M3701" i="1"/>
  <c r="AP3701" i="1" s="1"/>
  <c r="O3701" i="1"/>
  <c r="AR3701" i="1" s="1"/>
  <c r="L3701" i="1"/>
  <c r="AO3701" i="1" s="1"/>
  <c r="J3701" i="1"/>
  <c r="AN4692" i="1"/>
  <c r="P4692" i="1"/>
  <c r="AN2708" i="1"/>
  <c r="P2708" i="1"/>
  <c r="AS3699" i="1"/>
  <c r="Q3699" i="1"/>
  <c r="P5684" i="1"/>
  <c r="AN5684" i="1"/>
  <c r="A5280" i="1"/>
  <c r="AM5279" i="1"/>
  <c r="O5685" i="1"/>
  <c r="AR5685" i="1" s="1"/>
  <c r="N5685" i="1"/>
  <c r="AQ5685" i="1" s="1"/>
  <c r="M5685" i="1"/>
  <c r="AP5685" i="1" s="1"/>
  <c r="L5685" i="1"/>
  <c r="AO5685" i="1" s="1"/>
  <c r="J5685" i="1"/>
  <c r="Q5683" i="1"/>
  <c r="AS5683" i="1"/>
  <c r="A1280" i="1"/>
  <c r="AM1279" i="1"/>
  <c r="Y5688" i="1"/>
  <c r="Z5687" i="1"/>
  <c r="AN3700" i="1"/>
  <c r="P3700" i="1"/>
  <c r="AS4691" i="1"/>
  <c r="Q4691" i="1"/>
  <c r="Y3704" i="1"/>
  <c r="Z3703" i="1"/>
  <c r="A4280" i="1"/>
  <c r="AM4279" i="1"/>
  <c r="M2709" i="1"/>
  <c r="AP2709" i="1" s="1"/>
  <c r="O2709" i="1"/>
  <c r="AR2709" i="1" s="1"/>
  <c r="N2709" i="1"/>
  <c r="AQ2709" i="1" s="1"/>
  <c r="L2709" i="1"/>
  <c r="AO2709" i="1" s="1"/>
  <c r="J2709" i="1"/>
  <c r="Z2711" i="1"/>
  <c r="Y2712" i="1"/>
  <c r="Z4695" i="1"/>
  <c r="Y4696" i="1"/>
  <c r="J4693" i="1"/>
  <c r="M4693" i="1"/>
  <c r="AP4693" i="1" s="1"/>
  <c r="N4693" i="1"/>
  <c r="AQ4693" i="1" s="1"/>
  <c r="L4693" i="1"/>
  <c r="AO4693" i="1" s="1"/>
  <c r="O4693" i="1"/>
  <c r="AR4693" i="1" s="1"/>
  <c r="K1718" i="1"/>
  <c r="I1718" i="1"/>
  <c r="AN1716" i="1"/>
  <c r="P1716" i="1"/>
  <c r="Y1720" i="1"/>
  <c r="Z1719" i="1"/>
  <c r="Q1715" i="1"/>
  <c r="AS1715" i="1"/>
  <c r="M1717" i="1"/>
  <c r="AP1717" i="1" s="1"/>
  <c r="L1717" i="1"/>
  <c r="AO1717" i="1" s="1"/>
  <c r="J1717" i="1"/>
  <c r="O1717" i="1"/>
  <c r="AR1717" i="1" s="1"/>
  <c r="N1717" i="1"/>
  <c r="AQ1717" i="1" s="1"/>
  <c r="Q722" i="1"/>
  <c r="AN724" i="1"/>
  <c r="AS722" i="1"/>
  <c r="K725" i="1"/>
  <c r="I725" i="1"/>
  <c r="J725" i="1" s="1"/>
  <c r="P723" i="1"/>
  <c r="Z726" i="1"/>
  <c r="Y727" i="1"/>
  <c r="M724" i="1"/>
  <c r="AP724" i="1" s="1"/>
  <c r="N724" i="1"/>
  <c r="AQ724" i="1" s="1"/>
  <c r="L724" i="1"/>
  <c r="AO724" i="1" s="1"/>
  <c r="O724" i="1"/>
  <c r="AR724" i="1" s="1"/>
  <c r="V5687" i="1"/>
  <c r="F5687" i="1"/>
  <c r="T5687" i="1"/>
  <c r="R5687" i="1"/>
  <c r="U5687" i="1"/>
  <c r="E5687" i="1"/>
  <c r="S5687" i="1"/>
  <c r="S4695" i="1"/>
  <c r="R4695" i="1"/>
  <c r="F4695" i="1"/>
  <c r="U4695" i="1"/>
  <c r="T4695" i="1"/>
  <c r="E4695" i="1"/>
  <c r="V4695" i="1"/>
  <c r="T3703" i="1"/>
  <c r="S3703" i="1"/>
  <c r="U3703" i="1"/>
  <c r="E3703" i="1"/>
  <c r="V3703" i="1"/>
  <c r="F3703" i="1"/>
  <c r="R3703" i="1"/>
  <c r="V2711" i="1"/>
  <c r="U2711" i="1"/>
  <c r="R2711" i="1"/>
  <c r="F2711" i="1"/>
  <c r="E2711" i="1"/>
  <c r="S2711" i="1"/>
  <c r="T2711" i="1"/>
  <c r="V1719" i="1"/>
  <c r="T1719" i="1"/>
  <c r="R1719" i="1"/>
  <c r="F1719" i="1"/>
  <c r="E1719" i="1"/>
  <c r="S1719" i="1"/>
  <c r="U1719" i="1"/>
  <c r="R726" i="1"/>
  <c r="V726" i="1"/>
  <c r="U726" i="1"/>
  <c r="T726" i="1"/>
  <c r="S726" i="1"/>
  <c r="F726" i="1"/>
  <c r="E726" i="1"/>
  <c r="B726" i="4" l="1"/>
  <c r="A357" i="1"/>
  <c r="AM356" i="1"/>
  <c r="I2711" i="1"/>
  <c r="K2711" i="1"/>
  <c r="K3703" i="1"/>
  <c r="I3703" i="1"/>
  <c r="K4695" i="1"/>
  <c r="I4695" i="1"/>
  <c r="K5687" i="1"/>
  <c r="I5687" i="1"/>
  <c r="AS2708" i="1"/>
  <c r="Q2708" i="1"/>
  <c r="N4694" i="1"/>
  <c r="AQ4694" i="1" s="1"/>
  <c r="M4694" i="1"/>
  <c r="AP4694" i="1" s="1"/>
  <c r="L4694" i="1"/>
  <c r="AO4694" i="1" s="1"/>
  <c r="J4694" i="1"/>
  <c r="O4694" i="1"/>
  <c r="AR4694" i="1" s="1"/>
  <c r="Y4697" i="1"/>
  <c r="Z4696" i="1"/>
  <c r="P2709" i="1"/>
  <c r="AN2709" i="1"/>
  <c r="Y5689" i="1"/>
  <c r="Z5688" i="1"/>
  <c r="P4693" i="1"/>
  <c r="AN4693" i="1"/>
  <c r="Z3704" i="1"/>
  <c r="Y3705" i="1"/>
  <c r="A1281" i="1"/>
  <c r="AM1280" i="1"/>
  <c r="AS4692" i="1"/>
  <c r="Q4692" i="1"/>
  <c r="J2710" i="1"/>
  <c r="N2710" i="1"/>
  <c r="AQ2710" i="1" s="1"/>
  <c r="M2710" i="1"/>
  <c r="AP2710" i="1" s="1"/>
  <c r="L2710" i="1"/>
  <c r="AO2710" i="1" s="1"/>
  <c r="O2710" i="1"/>
  <c r="AR2710" i="1" s="1"/>
  <c r="N3702" i="1"/>
  <c r="AQ3702" i="1" s="1"/>
  <c r="M3702" i="1"/>
  <c r="AP3702" i="1" s="1"/>
  <c r="L3702" i="1"/>
  <c r="AO3702" i="1" s="1"/>
  <c r="J3702" i="1"/>
  <c r="O3702" i="1"/>
  <c r="AR3702" i="1" s="1"/>
  <c r="AS3700" i="1"/>
  <c r="Q3700" i="1"/>
  <c r="A5281" i="1"/>
  <c r="AM5280" i="1"/>
  <c r="AN3701" i="1"/>
  <c r="P3701" i="1"/>
  <c r="A3281" i="1"/>
  <c r="AM3280" i="1"/>
  <c r="N5686" i="1"/>
  <c r="AQ5686" i="1" s="1"/>
  <c r="M5686" i="1"/>
  <c r="AP5686" i="1" s="1"/>
  <c r="L5686" i="1"/>
  <c r="AO5686" i="1" s="1"/>
  <c r="J5686" i="1"/>
  <c r="O5686" i="1"/>
  <c r="AR5686" i="1" s="1"/>
  <c r="Z2712" i="1"/>
  <c r="Y2713" i="1"/>
  <c r="A4281" i="1"/>
  <c r="AM4280" i="1"/>
  <c r="AN5685" i="1"/>
  <c r="P5685" i="1"/>
  <c r="Q5684" i="1"/>
  <c r="AS5684" i="1"/>
  <c r="A2281" i="1"/>
  <c r="AM2280" i="1"/>
  <c r="K1719" i="1"/>
  <c r="I1719" i="1"/>
  <c r="Y1721" i="1"/>
  <c r="Z1720" i="1"/>
  <c r="AN1717" i="1"/>
  <c r="P1717" i="1"/>
  <c r="Q1716" i="1"/>
  <c r="AS1716" i="1"/>
  <c r="N1718" i="1"/>
  <c r="AQ1718" i="1" s="1"/>
  <c r="M1718" i="1"/>
  <c r="AP1718" i="1" s="1"/>
  <c r="L1718" i="1"/>
  <c r="AO1718" i="1" s="1"/>
  <c r="J1718" i="1"/>
  <c r="O1718" i="1"/>
  <c r="AR1718" i="1" s="1"/>
  <c r="AN725" i="1"/>
  <c r="Q723" i="1"/>
  <c r="AS723" i="1"/>
  <c r="K726" i="1"/>
  <c r="I726" i="1"/>
  <c r="J726" i="1" s="1"/>
  <c r="P724" i="1"/>
  <c r="Z727" i="1"/>
  <c r="Y728" i="1"/>
  <c r="N725" i="1"/>
  <c r="AQ725" i="1" s="1"/>
  <c r="M725" i="1"/>
  <c r="AP725" i="1" s="1"/>
  <c r="L725" i="1"/>
  <c r="AO725" i="1" s="1"/>
  <c r="O725" i="1"/>
  <c r="AR725" i="1" s="1"/>
  <c r="T4696" i="1"/>
  <c r="V4696" i="1"/>
  <c r="F4696" i="1"/>
  <c r="U4696" i="1"/>
  <c r="E4696" i="1"/>
  <c r="S4696" i="1"/>
  <c r="R4696" i="1"/>
  <c r="F3704" i="1"/>
  <c r="S3704" i="1"/>
  <c r="R3704" i="1"/>
  <c r="T3704" i="1"/>
  <c r="V3704" i="1"/>
  <c r="E3704" i="1"/>
  <c r="U3704" i="1"/>
  <c r="E2712" i="1"/>
  <c r="V2712" i="1"/>
  <c r="R2712" i="1"/>
  <c r="U2712" i="1"/>
  <c r="T2712" i="1"/>
  <c r="S2712" i="1"/>
  <c r="F2712" i="1"/>
  <c r="S5688" i="1"/>
  <c r="R5688" i="1"/>
  <c r="U5688" i="1"/>
  <c r="F5688" i="1"/>
  <c r="V5688" i="1"/>
  <c r="T5688" i="1"/>
  <c r="E5688" i="1"/>
  <c r="S1720" i="1"/>
  <c r="R1720" i="1"/>
  <c r="V1720" i="1"/>
  <c r="E1720" i="1"/>
  <c r="U1720" i="1"/>
  <c r="T1720" i="1"/>
  <c r="F1720" i="1"/>
  <c r="U727" i="1"/>
  <c r="T727" i="1"/>
  <c r="S727" i="1"/>
  <c r="R727" i="1"/>
  <c r="V727" i="1"/>
  <c r="F727" i="1"/>
  <c r="E727" i="1"/>
  <c r="B727" i="4" l="1"/>
  <c r="A358" i="1"/>
  <c r="AM357" i="1"/>
  <c r="I5688" i="1"/>
  <c r="K5688" i="1"/>
  <c r="K2712" i="1"/>
  <c r="I2712" i="1"/>
  <c r="K3704" i="1"/>
  <c r="I3704" i="1"/>
  <c r="K4696" i="1"/>
  <c r="I4696" i="1"/>
  <c r="Q3701" i="1"/>
  <c r="AS3701" i="1"/>
  <c r="A4282" i="1"/>
  <c r="AM4281" i="1"/>
  <c r="O5687" i="1"/>
  <c r="AR5687" i="1" s="1"/>
  <c r="N5687" i="1"/>
  <c r="AQ5687" i="1" s="1"/>
  <c r="M5687" i="1"/>
  <c r="AP5687" i="1" s="1"/>
  <c r="L5687" i="1"/>
  <c r="AO5687" i="1" s="1"/>
  <c r="J5687" i="1"/>
  <c r="Z5689" i="1"/>
  <c r="Y5690" i="1"/>
  <c r="AN4694" i="1"/>
  <c r="P4694" i="1"/>
  <c r="A2282" i="1"/>
  <c r="AM2281" i="1"/>
  <c r="Y2714" i="1"/>
  <c r="Z2713" i="1"/>
  <c r="Z3705" i="1"/>
  <c r="Y3706" i="1"/>
  <c r="L4695" i="1"/>
  <c r="AO4695" i="1" s="1"/>
  <c r="J4695" i="1"/>
  <c r="O4695" i="1"/>
  <c r="AR4695" i="1" s="1"/>
  <c r="N4695" i="1"/>
  <c r="AQ4695" i="1" s="1"/>
  <c r="M4695" i="1"/>
  <c r="AP4695" i="1" s="1"/>
  <c r="Q2709" i="1"/>
  <c r="AS2709" i="1"/>
  <c r="N3703" i="1"/>
  <c r="AQ3703" i="1" s="1"/>
  <c r="M3703" i="1"/>
  <c r="AP3703" i="1" s="1"/>
  <c r="L3703" i="1"/>
  <c r="AO3703" i="1" s="1"/>
  <c r="J3703" i="1"/>
  <c r="O3703" i="1"/>
  <c r="AR3703" i="1" s="1"/>
  <c r="P5686" i="1"/>
  <c r="AN5686" i="1"/>
  <c r="AN3702" i="1"/>
  <c r="P3702" i="1"/>
  <c r="P2710" i="1"/>
  <c r="AN2710" i="1"/>
  <c r="A1282" i="1"/>
  <c r="AM1281" i="1"/>
  <c r="A5282" i="1"/>
  <c r="AM5281" i="1"/>
  <c r="AS5685" i="1"/>
  <c r="Q5685" i="1"/>
  <c r="A3282" i="1"/>
  <c r="AM3281" i="1"/>
  <c r="Q4693" i="1"/>
  <c r="AS4693" i="1"/>
  <c r="Z4697" i="1"/>
  <c r="Y4698" i="1"/>
  <c r="O2711" i="1"/>
  <c r="AR2711" i="1" s="1"/>
  <c r="L2711" i="1"/>
  <c r="AO2711" i="1" s="1"/>
  <c r="J2711" i="1"/>
  <c r="M2711" i="1"/>
  <c r="AP2711" i="1" s="1"/>
  <c r="N2711" i="1"/>
  <c r="AQ2711" i="1" s="1"/>
  <c r="K1720" i="1"/>
  <c r="I1720" i="1"/>
  <c r="Q1717" i="1"/>
  <c r="AS1717" i="1"/>
  <c r="AN1718" i="1"/>
  <c r="P1718" i="1"/>
  <c r="Y1722" i="1"/>
  <c r="Z1721" i="1"/>
  <c r="M1719" i="1"/>
  <c r="AP1719" i="1" s="1"/>
  <c r="L1719" i="1"/>
  <c r="AO1719" i="1" s="1"/>
  <c r="N1719" i="1"/>
  <c r="AQ1719" i="1" s="1"/>
  <c r="J1719" i="1"/>
  <c r="O1719" i="1"/>
  <c r="AR1719" i="1" s="1"/>
  <c r="AS724" i="1"/>
  <c r="AN726" i="1"/>
  <c r="Q724" i="1"/>
  <c r="K727" i="1"/>
  <c r="I727" i="1"/>
  <c r="J727" i="1" s="1"/>
  <c r="P725" i="1"/>
  <c r="Y729" i="1"/>
  <c r="Z728" i="1"/>
  <c r="O726" i="1"/>
  <c r="AR726" i="1" s="1"/>
  <c r="N726" i="1"/>
  <c r="AQ726" i="1" s="1"/>
  <c r="L726" i="1"/>
  <c r="AO726" i="1" s="1"/>
  <c r="M726" i="1"/>
  <c r="AP726" i="1" s="1"/>
  <c r="F3705" i="1"/>
  <c r="T3705" i="1"/>
  <c r="R3705" i="1"/>
  <c r="E3705" i="1"/>
  <c r="V3705" i="1"/>
  <c r="U3705" i="1"/>
  <c r="S3705" i="1"/>
  <c r="R5689" i="1"/>
  <c r="V5689" i="1"/>
  <c r="F5689" i="1"/>
  <c r="U5689" i="1"/>
  <c r="E5689" i="1"/>
  <c r="T5689" i="1"/>
  <c r="S5689" i="1"/>
  <c r="V2713" i="1"/>
  <c r="E2713" i="1"/>
  <c r="R2713" i="1"/>
  <c r="F2713" i="1"/>
  <c r="T2713" i="1"/>
  <c r="S2713" i="1"/>
  <c r="U2713" i="1"/>
  <c r="R4697" i="1"/>
  <c r="E4697" i="1"/>
  <c r="V4697" i="1"/>
  <c r="U4697" i="1"/>
  <c r="F4697" i="1"/>
  <c r="S4697" i="1"/>
  <c r="T4697" i="1"/>
  <c r="V1721" i="1"/>
  <c r="F1721" i="1"/>
  <c r="E1721" i="1"/>
  <c r="S1721" i="1"/>
  <c r="R1721" i="1"/>
  <c r="T1721" i="1"/>
  <c r="U1721" i="1"/>
  <c r="V728" i="1"/>
  <c r="U728" i="1"/>
  <c r="R728" i="1"/>
  <c r="T728" i="1"/>
  <c r="S728" i="1"/>
  <c r="F728" i="1"/>
  <c r="E728" i="1"/>
  <c r="B728" i="4" l="1"/>
  <c r="A359" i="1"/>
  <c r="AM358" i="1"/>
  <c r="I4697" i="1"/>
  <c r="K4697" i="1"/>
  <c r="K2713" i="1"/>
  <c r="I2713" i="1"/>
  <c r="I5689" i="1"/>
  <c r="K5689" i="1"/>
  <c r="I3705" i="1"/>
  <c r="K3705" i="1"/>
  <c r="AS4694" i="1"/>
  <c r="Q4694" i="1"/>
  <c r="M4696" i="1"/>
  <c r="AP4696" i="1" s="1"/>
  <c r="O4696" i="1"/>
  <c r="AR4696" i="1" s="1"/>
  <c r="J4696" i="1"/>
  <c r="L4696" i="1"/>
  <c r="AO4696" i="1" s="1"/>
  <c r="N4696" i="1"/>
  <c r="AQ4696" i="1" s="1"/>
  <c r="Y4699" i="1"/>
  <c r="Z4698" i="1"/>
  <c r="P3703" i="1"/>
  <c r="AN3703" i="1"/>
  <c r="AS2710" i="1"/>
  <c r="Q2710" i="1"/>
  <c r="AN4695" i="1"/>
  <c r="P4695" i="1"/>
  <c r="O3704" i="1"/>
  <c r="AR3704" i="1" s="1"/>
  <c r="N3704" i="1"/>
  <c r="AQ3704" i="1" s="1"/>
  <c r="J3704" i="1"/>
  <c r="M3704" i="1"/>
  <c r="AP3704" i="1" s="1"/>
  <c r="L3704" i="1"/>
  <c r="AO3704" i="1" s="1"/>
  <c r="P2711" i="1"/>
  <c r="AN2711" i="1"/>
  <c r="Y5691" i="1"/>
  <c r="Z5690" i="1"/>
  <c r="A3283" i="1"/>
  <c r="AM3282" i="1"/>
  <c r="AS3702" i="1"/>
  <c r="Q3702" i="1"/>
  <c r="A5283" i="1"/>
  <c r="AM5282" i="1"/>
  <c r="Y2715" i="1"/>
  <c r="Z2714" i="1"/>
  <c r="A4283" i="1"/>
  <c r="AM4282" i="1"/>
  <c r="J2712" i="1"/>
  <c r="O2712" i="1"/>
  <c r="AR2712" i="1" s="1"/>
  <c r="M2712" i="1"/>
  <c r="AP2712" i="1" s="1"/>
  <c r="L2712" i="1"/>
  <c r="AO2712" i="1" s="1"/>
  <c r="N2712" i="1"/>
  <c r="AQ2712" i="1" s="1"/>
  <c r="Y3707" i="1"/>
  <c r="Z3706" i="1"/>
  <c r="AS5686" i="1"/>
  <c r="Q5686" i="1"/>
  <c r="A2283" i="1"/>
  <c r="AM2282" i="1"/>
  <c r="P5687" i="1"/>
  <c r="AN5687" i="1"/>
  <c r="A1283" i="1"/>
  <c r="AM1282" i="1"/>
  <c r="J5688" i="1"/>
  <c r="M5688" i="1"/>
  <c r="AP5688" i="1" s="1"/>
  <c r="L5688" i="1"/>
  <c r="AO5688" i="1" s="1"/>
  <c r="N5688" i="1"/>
  <c r="AQ5688" i="1" s="1"/>
  <c r="O5688" i="1"/>
  <c r="AR5688" i="1" s="1"/>
  <c r="K1721" i="1"/>
  <c r="I1721" i="1"/>
  <c r="Q1718" i="1"/>
  <c r="AS1718" i="1"/>
  <c r="AN1719" i="1"/>
  <c r="P1719" i="1"/>
  <c r="Z1722" i="1"/>
  <c r="Y1723" i="1"/>
  <c r="M1720" i="1"/>
  <c r="AP1720" i="1" s="1"/>
  <c r="J1720" i="1"/>
  <c r="L1720" i="1"/>
  <c r="AO1720" i="1" s="1"/>
  <c r="O1720" i="1"/>
  <c r="AR1720" i="1" s="1"/>
  <c r="N1720" i="1"/>
  <c r="AQ1720" i="1" s="1"/>
  <c r="Q725" i="1"/>
  <c r="AN727" i="1"/>
  <c r="AS725" i="1"/>
  <c r="K728" i="1"/>
  <c r="I728" i="1"/>
  <c r="J728" i="1" s="1"/>
  <c r="P726" i="1"/>
  <c r="Y730" i="1"/>
  <c r="Z729" i="1"/>
  <c r="M727" i="1"/>
  <c r="AP727" i="1" s="1"/>
  <c r="O727" i="1"/>
  <c r="AR727" i="1" s="1"/>
  <c r="N727" i="1"/>
  <c r="AQ727" i="1" s="1"/>
  <c r="L727" i="1"/>
  <c r="AO727" i="1" s="1"/>
  <c r="R4698" i="1"/>
  <c r="V4698" i="1"/>
  <c r="S4698" i="1"/>
  <c r="E4698" i="1"/>
  <c r="F4698" i="1"/>
  <c r="U4698" i="1"/>
  <c r="T4698" i="1"/>
  <c r="U5690" i="1"/>
  <c r="S5690" i="1"/>
  <c r="E5690" i="1"/>
  <c r="V5690" i="1"/>
  <c r="F5690" i="1"/>
  <c r="R5690" i="1"/>
  <c r="T5690" i="1"/>
  <c r="R2714" i="1"/>
  <c r="V2714" i="1"/>
  <c r="F2714" i="1"/>
  <c r="E2714" i="1"/>
  <c r="T2714" i="1"/>
  <c r="U2714" i="1"/>
  <c r="S2714" i="1"/>
  <c r="V3706" i="1"/>
  <c r="F3706" i="1"/>
  <c r="U3706" i="1"/>
  <c r="E3706" i="1"/>
  <c r="T3706" i="1"/>
  <c r="R3706" i="1"/>
  <c r="S3706" i="1"/>
  <c r="F1722" i="1"/>
  <c r="V1722" i="1"/>
  <c r="T1722" i="1"/>
  <c r="U1722" i="1"/>
  <c r="R1722" i="1"/>
  <c r="E1722" i="1"/>
  <c r="S1722" i="1"/>
  <c r="S729" i="1"/>
  <c r="R729" i="1"/>
  <c r="V729" i="1"/>
  <c r="U729" i="1"/>
  <c r="T729" i="1"/>
  <c r="F729" i="1"/>
  <c r="E729" i="1"/>
  <c r="B729" i="4" l="1"/>
  <c r="A360" i="1"/>
  <c r="AM359" i="1"/>
  <c r="K3706" i="1"/>
  <c r="I3706" i="1"/>
  <c r="I2714" i="1"/>
  <c r="K2714" i="1"/>
  <c r="I5690" i="1"/>
  <c r="K5690" i="1"/>
  <c r="K4698" i="1"/>
  <c r="I4698" i="1"/>
  <c r="P2712" i="1"/>
  <c r="AN2712" i="1"/>
  <c r="Q4695" i="1"/>
  <c r="AS4695" i="1"/>
  <c r="Y4700" i="1"/>
  <c r="Z4699" i="1"/>
  <c r="J3705" i="1"/>
  <c r="O3705" i="1"/>
  <c r="AR3705" i="1" s="1"/>
  <c r="L3705" i="1"/>
  <c r="AO3705" i="1" s="1"/>
  <c r="N3705" i="1"/>
  <c r="AQ3705" i="1" s="1"/>
  <c r="M3705" i="1"/>
  <c r="AP3705" i="1" s="1"/>
  <c r="Y5692" i="1"/>
  <c r="Z5691" i="1"/>
  <c r="A1284" i="1"/>
  <c r="AM1283" i="1"/>
  <c r="A4284" i="1"/>
  <c r="AM4283" i="1"/>
  <c r="AS2711" i="1"/>
  <c r="Q2711" i="1"/>
  <c r="P5688" i="1"/>
  <c r="AN5688" i="1"/>
  <c r="Z3707" i="1"/>
  <c r="Y3708" i="1"/>
  <c r="AN4696" i="1"/>
  <c r="P4696" i="1"/>
  <c r="J5689" i="1"/>
  <c r="O5689" i="1"/>
  <c r="AR5689" i="1" s="1"/>
  <c r="M5689" i="1"/>
  <c r="AP5689" i="1" s="1"/>
  <c r="N5689" i="1"/>
  <c r="AQ5689" i="1" s="1"/>
  <c r="L5689" i="1"/>
  <c r="AO5689" i="1" s="1"/>
  <c r="Z2715" i="1"/>
  <c r="Y2716" i="1"/>
  <c r="A3284" i="1"/>
  <c r="AM3283" i="1"/>
  <c r="N2713" i="1"/>
  <c r="AQ2713" i="1" s="1"/>
  <c r="M2713" i="1"/>
  <c r="AP2713" i="1" s="1"/>
  <c r="L2713" i="1"/>
  <c r="AO2713" i="1" s="1"/>
  <c r="O2713" i="1"/>
  <c r="AR2713" i="1" s="1"/>
  <c r="J2713" i="1"/>
  <c r="Q5687" i="1"/>
  <c r="AS5687" i="1"/>
  <c r="AN3704" i="1"/>
  <c r="P3704" i="1"/>
  <c r="AS3703" i="1"/>
  <c r="Q3703" i="1"/>
  <c r="A2284" i="1"/>
  <c r="AM2283" i="1"/>
  <c r="A5284" i="1"/>
  <c r="AM5283" i="1"/>
  <c r="N4697" i="1"/>
  <c r="AQ4697" i="1" s="1"/>
  <c r="J4697" i="1"/>
  <c r="O4697" i="1"/>
  <c r="AR4697" i="1" s="1"/>
  <c r="M4697" i="1"/>
  <c r="AP4697" i="1" s="1"/>
  <c r="L4697" i="1"/>
  <c r="AO4697" i="1" s="1"/>
  <c r="K1722" i="1"/>
  <c r="I1722" i="1"/>
  <c r="AS1719" i="1"/>
  <c r="Q1719" i="1"/>
  <c r="Y1724" i="1"/>
  <c r="Z1723" i="1"/>
  <c r="AN1720" i="1"/>
  <c r="P1720" i="1"/>
  <c r="N1721" i="1"/>
  <c r="AQ1721" i="1" s="1"/>
  <c r="J1721" i="1"/>
  <c r="M1721" i="1"/>
  <c r="AP1721" i="1" s="1"/>
  <c r="O1721" i="1"/>
  <c r="AR1721" i="1" s="1"/>
  <c r="L1721" i="1"/>
  <c r="AO1721" i="1" s="1"/>
  <c r="AN728" i="1"/>
  <c r="Q726" i="1"/>
  <c r="AS726" i="1"/>
  <c r="K729" i="1"/>
  <c r="I729" i="1"/>
  <c r="J729" i="1" s="1"/>
  <c r="P727" i="1"/>
  <c r="Y731" i="1"/>
  <c r="Z730" i="1"/>
  <c r="O728" i="1"/>
  <c r="AR728" i="1" s="1"/>
  <c r="N728" i="1"/>
  <c r="AQ728" i="1" s="1"/>
  <c r="L728" i="1"/>
  <c r="AO728" i="1" s="1"/>
  <c r="M728" i="1"/>
  <c r="AP728" i="1" s="1"/>
  <c r="S2715" i="1"/>
  <c r="F2715" i="1"/>
  <c r="U2715" i="1"/>
  <c r="V2715" i="1"/>
  <c r="E2715" i="1"/>
  <c r="R2715" i="1"/>
  <c r="T2715" i="1"/>
  <c r="U5691" i="1"/>
  <c r="V5691" i="1"/>
  <c r="T5691" i="1"/>
  <c r="R5691" i="1"/>
  <c r="F5691" i="1"/>
  <c r="E5691" i="1"/>
  <c r="S5691" i="1"/>
  <c r="V3707" i="1"/>
  <c r="U3707" i="1"/>
  <c r="R3707" i="1"/>
  <c r="T3707" i="1"/>
  <c r="F3707" i="1"/>
  <c r="S3707" i="1"/>
  <c r="E3707" i="1"/>
  <c r="T4699" i="1"/>
  <c r="S4699" i="1"/>
  <c r="E4699" i="1"/>
  <c r="R4699" i="1"/>
  <c r="V4699" i="1"/>
  <c r="F4699" i="1"/>
  <c r="U4699" i="1"/>
  <c r="R1723" i="1"/>
  <c r="F1723" i="1"/>
  <c r="S1723" i="1"/>
  <c r="V1723" i="1"/>
  <c r="T1723" i="1"/>
  <c r="E1723" i="1"/>
  <c r="U1723" i="1"/>
  <c r="V730" i="1"/>
  <c r="U730" i="1"/>
  <c r="T730" i="1"/>
  <c r="S730" i="1"/>
  <c r="R730" i="1"/>
  <c r="F730" i="1"/>
  <c r="E730" i="1"/>
  <c r="B730" i="4" l="1"/>
  <c r="A361" i="1"/>
  <c r="AM360" i="1"/>
  <c r="I4699" i="1"/>
  <c r="K4699" i="1"/>
  <c r="K3707" i="1"/>
  <c r="I3707" i="1"/>
  <c r="K5691" i="1"/>
  <c r="I5691" i="1"/>
  <c r="I2715" i="1"/>
  <c r="K2715" i="1"/>
  <c r="A4285" i="1"/>
  <c r="AM4284" i="1"/>
  <c r="L4698" i="1"/>
  <c r="AO4698" i="1" s="1"/>
  <c r="M4698" i="1"/>
  <c r="AP4698" i="1" s="1"/>
  <c r="O4698" i="1"/>
  <c r="AR4698" i="1" s="1"/>
  <c r="J4698" i="1"/>
  <c r="N4698" i="1"/>
  <c r="AQ4698" i="1" s="1"/>
  <c r="A2285" i="1"/>
  <c r="AM2284" i="1"/>
  <c r="A3285" i="1"/>
  <c r="AM3284" i="1"/>
  <c r="AN4697" i="1"/>
  <c r="P4697" i="1"/>
  <c r="Z2716" i="1"/>
  <c r="Y2717" i="1"/>
  <c r="P5689" i="1"/>
  <c r="AN5689" i="1"/>
  <c r="A1285" i="1"/>
  <c r="AM1284" i="1"/>
  <c r="P3705" i="1"/>
  <c r="AN3705" i="1"/>
  <c r="Y4701" i="1"/>
  <c r="Z4700" i="1"/>
  <c r="AN2713" i="1"/>
  <c r="P2713" i="1"/>
  <c r="Q4696" i="1"/>
  <c r="AS4696" i="1"/>
  <c r="Q5688" i="1"/>
  <c r="AS5688" i="1"/>
  <c r="O5690" i="1"/>
  <c r="AR5690" i="1" s="1"/>
  <c r="N5690" i="1"/>
  <c r="AQ5690" i="1" s="1"/>
  <c r="J5690" i="1"/>
  <c r="M5690" i="1"/>
  <c r="AP5690" i="1" s="1"/>
  <c r="L5690" i="1"/>
  <c r="AO5690" i="1" s="1"/>
  <c r="A5285" i="1"/>
  <c r="AM5284" i="1"/>
  <c r="Z5692" i="1"/>
  <c r="Y5693" i="1"/>
  <c r="O2714" i="1"/>
  <c r="AR2714" i="1" s="1"/>
  <c r="L2714" i="1"/>
  <c r="AO2714" i="1" s="1"/>
  <c r="N2714" i="1"/>
  <c r="AQ2714" i="1" s="1"/>
  <c r="M2714" i="1"/>
  <c r="AP2714" i="1" s="1"/>
  <c r="J2714" i="1"/>
  <c r="Q3704" i="1"/>
  <c r="AS3704" i="1"/>
  <c r="N3706" i="1"/>
  <c r="AQ3706" i="1" s="1"/>
  <c r="M3706" i="1"/>
  <c r="AP3706" i="1" s="1"/>
  <c r="L3706" i="1"/>
  <c r="AO3706" i="1" s="1"/>
  <c r="J3706" i="1"/>
  <c r="O3706" i="1"/>
  <c r="AR3706" i="1" s="1"/>
  <c r="Z3708" i="1"/>
  <c r="Y3709" i="1"/>
  <c r="AS2712" i="1"/>
  <c r="Q2712" i="1"/>
  <c r="K1723" i="1"/>
  <c r="I1723" i="1"/>
  <c r="Y1725" i="1"/>
  <c r="Z1724" i="1"/>
  <c r="AN1721" i="1"/>
  <c r="P1721" i="1"/>
  <c r="O1722" i="1"/>
  <c r="AR1722" i="1" s="1"/>
  <c r="J1722" i="1"/>
  <c r="N1722" i="1"/>
  <c r="AQ1722" i="1" s="1"/>
  <c r="M1722" i="1"/>
  <c r="AP1722" i="1" s="1"/>
  <c r="L1722" i="1"/>
  <c r="AO1722" i="1" s="1"/>
  <c r="AS1720" i="1"/>
  <c r="Q1720" i="1"/>
  <c r="Q727" i="1"/>
  <c r="AN729" i="1"/>
  <c r="AS727" i="1"/>
  <c r="K730" i="1"/>
  <c r="I730" i="1"/>
  <c r="J730" i="1" s="1"/>
  <c r="P728" i="1"/>
  <c r="Y732" i="1"/>
  <c r="Z731" i="1"/>
  <c r="L729" i="1"/>
  <c r="AO729" i="1" s="1"/>
  <c r="M729" i="1"/>
  <c r="AP729" i="1" s="1"/>
  <c r="O729" i="1"/>
  <c r="AR729" i="1" s="1"/>
  <c r="N729" i="1"/>
  <c r="AQ729" i="1" s="1"/>
  <c r="U4700" i="1"/>
  <c r="R4700" i="1"/>
  <c r="V4700" i="1"/>
  <c r="F4700" i="1"/>
  <c r="E4700" i="1"/>
  <c r="T4700" i="1"/>
  <c r="S4700" i="1"/>
  <c r="S2716" i="1"/>
  <c r="T2716" i="1"/>
  <c r="R2716" i="1"/>
  <c r="E2716" i="1"/>
  <c r="V2716" i="1"/>
  <c r="U2716" i="1"/>
  <c r="F2716" i="1"/>
  <c r="V3708" i="1"/>
  <c r="E3708" i="1"/>
  <c r="F3708" i="1"/>
  <c r="T3708" i="1"/>
  <c r="S3708" i="1"/>
  <c r="U3708" i="1"/>
  <c r="R3708" i="1"/>
  <c r="V5692" i="1"/>
  <c r="R5692" i="1"/>
  <c r="U5692" i="1"/>
  <c r="F5692" i="1"/>
  <c r="T5692" i="1"/>
  <c r="E5692" i="1"/>
  <c r="S5692" i="1"/>
  <c r="R1724" i="1"/>
  <c r="U1724" i="1"/>
  <c r="V1724" i="1"/>
  <c r="F1724" i="1"/>
  <c r="T1724" i="1"/>
  <c r="E1724" i="1"/>
  <c r="S1724" i="1"/>
  <c r="V731" i="1"/>
  <c r="S731" i="1"/>
  <c r="R731" i="1"/>
  <c r="U731" i="1"/>
  <c r="T731" i="1"/>
  <c r="F731" i="1"/>
  <c r="E731" i="1"/>
  <c r="B731" i="4" l="1"/>
  <c r="A362" i="1"/>
  <c r="AM361" i="1"/>
  <c r="K5692" i="1"/>
  <c r="I5692" i="1"/>
  <c r="K3708" i="1"/>
  <c r="I3708" i="1"/>
  <c r="K2716" i="1"/>
  <c r="I2716" i="1"/>
  <c r="K4700" i="1"/>
  <c r="I4700" i="1"/>
  <c r="AN2714" i="1"/>
  <c r="P2714" i="1"/>
  <c r="AN4698" i="1"/>
  <c r="P4698" i="1"/>
  <c r="M2715" i="1"/>
  <c r="AP2715" i="1" s="1"/>
  <c r="O2715" i="1"/>
  <c r="AR2715" i="1" s="1"/>
  <c r="N2715" i="1"/>
  <c r="AQ2715" i="1" s="1"/>
  <c r="J2715" i="1"/>
  <c r="L2715" i="1"/>
  <c r="AO2715" i="1" s="1"/>
  <c r="Q5689" i="1"/>
  <c r="AS5689" i="1"/>
  <c r="O5691" i="1"/>
  <c r="AR5691" i="1" s="1"/>
  <c r="M5691" i="1"/>
  <c r="AP5691" i="1" s="1"/>
  <c r="L5691" i="1"/>
  <c r="AO5691" i="1" s="1"/>
  <c r="J5691" i="1"/>
  <c r="N5691" i="1"/>
  <c r="AQ5691" i="1" s="1"/>
  <c r="P5690" i="1"/>
  <c r="AN5690" i="1"/>
  <c r="AS2713" i="1"/>
  <c r="Q2713" i="1"/>
  <c r="Q3705" i="1"/>
  <c r="AS3705" i="1"/>
  <c r="Q4697" i="1"/>
  <c r="AS4697" i="1"/>
  <c r="Z3709" i="1"/>
  <c r="Y3710" i="1"/>
  <c r="Y5694" i="1"/>
  <c r="Z5693" i="1"/>
  <c r="A1286" i="1"/>
  <c r="AM1285" i="1"/>
  <c r="M3707" i="1"/>
  <c r="AP3707" i="1" s="1"/>
  <c r="O3707" i="1"/>
  <c r="AR3707" i="1" s="1"/>
  <c r="L3707" i="1"/>
  <c r="AO3707" i="1" s="1"/>
  <c r="J3707" i="1"/>
  <c r="N3707" i="1"/>
  <c r="AQ3707" i="1" s="1"/>
  <c r="A3286" i="1"/>
  <c r="AM3285" i="1"/>
  <c r="A4286" i="1"/>
  <c r="AM4285" i="1"/>
  <c r="Z4701" i="1"/>
  <c r="Y4702" i="1"/>
  <c r="P3706" i="1"/>
  <c r="AN3706" i="1"/>
  <c r="A5286" i="1"/>
  <c r="AM5285" i="1"/>
  <c r="Z2717" i="1"/>
  <c r="Y2718" i="1"/>
  <c r="A2286" i="1"/>
  <c r="AM2285" i="1"/>
  <c r="O4699" i="1"/>
  <c r="AR4699" i="1" s="1"/>
  <c r="L4699" i="1"/>
  <c r="AO4699" i="1" s="1"/>
  <c r="J4699" i="1"/>
  <c r="M4699" i="1"/>
  <c r="AP4699" i="1" s="1"/>
  <c r="N4699" i="1"/>
  <c r="AQ4699" i="1" s="1"/>
  <c r="I1724" i="1"/>
  <c r="K1724" i="1"/>
  <c r="Q1721" i="1"/>
  <c r="AS1721" i="1"/>
  <c r="Y1726" i="1"/>
  <c r="Z1725" i="1"/>
  <c r="N1723" i="1"/>
  <c r="AQ1723" i="1" s="1"/>
  <c r="J1723" i="1"/>
  <c r="M1723" i="1"/>
  <c r="AP1723" i="1" s="1"/>
  <c r="O1723" i="1"/>
  <c r="AR1723" i="1" s="1"/>
  <c r="L1723" i="1"/>
  <c r="AO1723" i="1" s="1"/>
  <c r="AN1722" i="1"/>
  <c r="P1722" i="1"/>
  <c r="AN730" i="1"/>
  <c r="AS728" i="1"/>
  <c r="Q728" i="1"/>
  <c r="K731" i="1"/>
  <c r="I731" i="1"/>
  <c r="J731" i="1" s="1"/>
  <c r="P729" i="1"/>
  <c r="Y733" i="1"/>
  <c r="Z732" i="1"/>
  <c r="L730" i="1"/>
  <c r="AO730" i="1" s="1"/>
  <c r="O730" i="1"/>
  <c r="AR730" i="1" s="1"/>
  <c r="N730" i="1"/>
  <c r="AQ730" i="1" s="1"/>
  <c r="M730" i="1"/>
  <c r="AP730" i="1" s="1"/>
  <c r="U3709" i="1"/>
  <c r="E3709" i="1"/>
  <c r="T3709" i="1"/>
  <c r="F3709" i="1"/>
  <c r="S3709" i="1"/>
  <c r="V3709" i="1"/>
  <c r="R3709" i="1"/>
  <c r="U5693" i="1"/>
  <c r="T5693" i="1"/>
  <c r="S5693" i="1"/>
  <c r="F5693" i="1"/>
  <c r="E5693" i="1"/>
  <c r="V5693" i="1"/>
  <c r="R5693" i="1"/>
  <c r="T4701" i="1"/>
  <c r="R4701" i="1"/>
  <c r="V4701" i="1"/>
  <c r="F4701" i="1"/>
  <c r="S4701" i="1"/>
  <c r="U4701" i="1"/>
  <c r="E4701" i="1"/>
  <c r="F2717" i="1"/>
  <c r="T2717" i="1"/>
  <c r="R2717" i="1"/>
  <c r="V2717" i="1"/>
  <c r="E2717" i="1"/>
  <c r="U2717" i="1"/>
  <c r="S2717" i="1"/>
  <c r="U1725" i="1"/>
  <c r="V1725" i="1"/>
  <c r="T1725" i="1"/>
  <c r="E1725" i="1"/>
  <c r="R1725" i="1"/>
  <c r="F1725" i="1"/>
  <c r="S1725" i="1"/>
  <c r="T732" i="1"/>
  <c r="S732" i="1"/>
  <c r="R732" i="1"/>
  <c r="V732" i="1"/>
  <c r="U732" i="1"/>
  <c r="F732" i="1"/>
  <c r="E732" i="1"/>
  <c r="B732" i="4" l="1"/>
  <c r="A363" i="1"/>
  <c r="AM362" i="1"/>
  <c r="K2717" i="1"/>
  <c r="I2717" i="1"/>
  <c r="K4701" i="1"/>
  <c r="I4701" i="1"/>
  <c r="I5693" i="1"/>
  <c r="K5693" i="1"/>
  <c r="I3709" i="1"/>
  <c r="K3709" i="1"/>
  <c r="P5691" i="1"/>
  <c r="AN5691" i="1"/>
  <c r="P2715" i="1"/>
  <c r="AN2715" i="1"/>
  <c r="M4700" i="1"/>
  <c r="AP4700" i="1" s="1"/>
  <c r="L4700" i="1"/>
  <c r="AO4700" i="1" s="1"/>
  <c r="O4700" i="1"/>
  <c r="AR4700" i="1" s="1"/>
  <c r="N4700" i="1"/>
  <c r="AQ4700" i="1" s="1"/>
  <c r="J4700" i="1"/>
  <c r="Q3706" i="1"/>
  <c r="AS3706" i="1"/>
  <c r="Z2718" i="1"/>
  <c r="Y2719" i="1"/>
  <c r="Z4702" i="1"/>
  <c r="Y4703" i="1"/>
  <c r="P3707" i="1"/>
  <c r="AN3707" i="1"/>
  <c r="O2716" i="1"/>
  <c r="AR2716" i="1" s="1"/>
  <c r="J2716" i="1"/>
  <c r="L2716" i="1"/>
  <c r="AO2716" i="1" s="1"/>
  <c r="M2716" i="1"/>
  <c r="AP2716" i="1" s="1"/>
  <c r="N2716" i="1"/>
  <c r="AQ2716" i="1" s="1"/>
  <c r="AN4699" i="1"/>
  <c r="P4699" i="1"/>
  <c r="A4287" i="1"/>
  <c r="AM4286" i="1"/>
  <c r="Z5694" i="1"/>
  <c r="Y5695" i="1"/>
  <c r="A5287" i="1"/>
  <c r="AM5286" i="1"/>
  <c r="AS4698" i="1"/>
  <c r="Q4698" i="1"/>
  <c r="M3708" i="1"/>
  <c r="AP3708" i="1" s="1"/>
  <c r="O3708" i="1"/>
  <c r="AR3708" i="1" s="1"/>
  <c r="L3708" i="1"/>
  <c r="AO3708" i="1" s="1"/>
  <c r="J3708" i="1"/>
  <c r="N3708" i="1"/>
  <c r="AQ3708" i="1" s="1"/>
  <c r="Z3710" i="1"/>
  <c r="Y3711" i="1"/>
  <c r="Q5690" i="1"/>
  <c r="AS5690" i="1"/>
  <c r="AS2714" i="1"/>
  <c r="Q2714" i="1"/>
  <c r="O5692" i="1"/>
  <c r="AR5692" i="1" s="1"/>
  <c r="N5692" i="1"/>
  <c r="AQ5692" i="1" s="1"/>
  <c r="J5692" i="1"/>
  <c r="M5692" i="1"/>
  <c r="AP5692" i="1" s="1"/>
  <c r="L5692" i="1"/>
  <c r="AO5692" i="1" s="1"/>
  <c r="A2287" i="1"/>
  <c r="AM2286" i="1"/>
  <c r="A3287" i="1"/>
  <c r="AM3286" i="1"/>
  <c r="A1287" i="1"/>
  <c r="AM1286" i="1"/>
  <c r="K1725" i="1"/>
  <c r="I1725" i="1"/>
  <c r="AS1722" i="1"/>
  <c r="Q1722" i="1"/>
  <c r="Y1727" i="1"/>
  <c r="Z1726" i="1"/>
  <c r="AN1723" i="1"/>
  <c r="P1723" i="1"/>
  <c r="N1724" i="1"/>
  <c r="AQ1724" i="1" s="1"/>
  <c r="O1724" i="1"/>
  <c r="AR1724" i="1" s="1"/>
  <c r="M1724" i="1"/>
  <c r="AP1724" i="1" s="1"/>
  <c r="J1724" i="1"/>
  <c r="L1724" i="1"/>
  <c r="AO1724" i="1" s="1"/>
  <c r="AS729" i="1"/>
  <c r="AN731" i="1"/>
  <c r="Q729" i="1"/>
  <c r="K732" i="1"/>
  <c r="I732" i="1"/>
  <c r="J732" i="1" s="1"/>
  <c r="P730" i="1"/>
  <c r="Z733" i="1"/>
  <c r="Y734" i="1"/>
  <c r="O731" i="1"/>
  <c r="AR731" i="1" s="1"/>
  <c r="M731" i="1"/>
  <c r="AP731" i="1" s="1"/>
  <c r="N731" i="1"/>
  <c r="AQ731" i="1" s="1"/>
  <c r="L731" i="1"/>
  <c r="AO731" i="1" s="1"/>
  <c r="V4702" i="1"/>
  <c r="S4702" i="1"/>
  <c r="R4702" i="1"/>
  <c r="F4702" i="1"/>
  <c r="T4702" i="1"/>
  <c r="U4702" i="1"/>
  <c r="E4702" i="1"/>
  <c r="V3710" i="1"/>
  <c r="S3710" i="1"/>
  <c r="F3710" i="1"/>
  <c r="U3710" i="1"/>
  <c r="T3710" i="1"/>
  <c r="E3710" i="1"/>
  <c r="R3710" i="1"/>
  <c r="F2718" i="1"/>
  <c r="T2718" i="1"/>
  <c r="R2718" i="1"/>
  <c r="E2718" i="1"/>
  <c r="V2718" i="1"/>
  <c r="U2718" i="1"/>
  <c r="S2718" i="1"/>
  <c r="V5694" i="1"/>
  <c r="R5694" i="1"/>
  <c r="F5694" i="1"/>
  <c r="T5694" i="1"/>
  <c r="S5694" i="1"/>
  <c r="E5694" i="1"/>
  <c r="U5694" i="1"/>
  <c r="R1726" i="1"/>
  <c r="V1726" i="1"/>
  <c r="F1726" i="1"/>
  <c r="E1726" i="1"/>
  <c r="S1726" i="1"/>
  <c r="T1726" i="1"/>
  <c r="U1726" i="1"/>
  <c r="V733" i="1"/>
  <c r="U733" i="1"/>
  <c r="T733" i="1"/>
  <c r="S733" i="1"/>
  <c r="R733" i="1"/>
  <c r="F733" i="1"/>
  <c r="E733" i="1"/>
  <c r="B733" i="4" l="1"/>
  <c r="A364" i="1"/>
  <c r="AM363" i="1"/>
  <c r="I5694" i="1"/>
  <c r="K5694" i="1"/>
  <c r="I2718" i="1"/>
  <c r="K2718" i="1"/>
  <c r="K3710" i="1"/>
  <c r="I3710" i="1"/>
  <c r="I4702" i="1"/>
  <c r="K4702" i="1"/>
  <c r="A2288" i="1"/>
  <c r="AM2287" i="1"/>
  <c r="Z3711" i="1"/>
  <c r="Y3712" i="1"/>
  <c r="AN5692" i="1"/>
  <c r="P5692" i="1"/>
  <c r="O3709" i="1"/>
  <c r="AR3709" i="1" s="1"/>
  <c r="N3709" i="1"/>
  <c r="AQ3709" i="1" s="1"/>
  <c r="M3709" i="1"/>
  <c r="AP3709" i="1" s="1"/>
  <c r="L3709" i="1"/>
  <c r="AO3709" i="1" s="1"/>
  <c r="J3709" i="1"/>
  <c r="AN2716" i="1"/>
  <c r="P2716" i="1"/>
  <c r="AS3707" i="1"/>
  <c r="Q3707" i="1"/>
  <c r="AS2715" i="1"/>
  <c r="Q2715" i="1"/>
  <c r="M5693" i="1"/>
  <c r="AP5693" i="1" s="1"/>
  <c r="L5693" i="1"/>
  <c r="AO5693" i="1" s="1"/>
  <c r="O5693" i="1"/>
  <c r="AR5693" i="1" s="1"/>
  <c r="J5693" i="1"/>
  <c r="N5693" i="1"/>
  <c r="AQ5693" i="1" s="1"/>
  <c r="A1288" i="1"/>
  <c r="AM1287" i="1"/>
  <c r="A4288" i="1"/>
  <c r="AM4287" i="1"/>
  <c r="Y4704" i="1"/>
  <c r="Z4703" i="1"/>
  <c r="M4701" i="1"/>
  <c r="AP4701" i="1" s="1"/>
  <c r="L4701" i="1"/>
  <c r="AO4701" i="1" s="1"/>
  <c r="O4701" i="1"/>
  <c r="AR4701" i="1" s="1"/>
  <c r="J4701" i="1"/>
  <c r="N4701" i="1"/>
  <c r="AQ4701" i="1" s="1"/>
  <c r="AN3708" i="1"/>
  <c r="P3708" i="1"/>
  <c r="P4700" i="1"/>
  <c r="AN4700" i="1"/>
  <c r="Q5691" i="1"/>
  <c r="AS5691" i="1"/>
  <c r="A5288" i="1"/>
  <c r="AM5287" i="1"/>
  <c r="AS4699" i="1"/>
  <c r="Q4699" i="1"/>
  <c r="N2717" i="1"/>
  <c r="AQ2717" i="1" s="1"/>
  <c r="O2717" i="1"/>
  <c r="AR2717" i="1" s="1"/>
  <c r="M2717" i="1"/>
  <c r="AP2717" i="1" s="1"/>
  <c r="L2717" i="1"/>
  <c r="AO2717" i="1" s="1"/>
  <c r="J2717" i="1"/>
  <c r="A3288" i="1"/>
  <c r="AM3287" i="1"/>
  <c r="Z5695" i="1"/>
  <c r="Y5696" i="1"/>
  <c r="Y2720" i="1"/>
  <c r="Z2719" i="1"/>
  <c r="I1726" i="1"/>
  <c r="K1726" i="1"/>
  <c r="AN1724" i="1"/>
  <c r="P1724" i="1"/>
  <c r="Z1727" i="1"/>
  <c r="Y1728" i="1"/>
  <c r="O1725" i="1"/>
  <c r="AR1725" i="1" s="1"/>
  <c r="L1725" i="1"/>
  <c r="AO1725" i="1" s="1"/>
  <c r="J1725" i="1"/>
  <c r="N1725" i="1"/>
  <c r="AQ1725" i="1" s="1"/>
  <c r="M1725" i="1"/>
  <c r="AP1725" i="1" s="1"/>
  <c r="Q1723" i="1"/>
  <c r="AS1723" i="1"/>
  <c r="Q730" i="1"/>
  <c r="AN732" i="1"/>
  <c r="AS730" i="1"/>
  <c r="K733" i="1"/>
  <c r="I733" i="1"/>
  <c r="J733" i="1" s="1"/>
  <c r="P731" i="1"/>
  <c r="Y735" i="1"/>
  <c r="Z734" i="1"/>
  <c r="O732" i="1"/>
  <c r="AR732" i="1" s="1"/>
  <c r="M732" i="1"/>
  <c r="AP732" i="1" s="1"/>
  <c r="N732" i="1"/>
  <c r="AQ732" i="1" s="1"/>
  <c r="L732" i="1"/>
  <c r="AO732" i="1" s="1"/>
  <c r="V2719" i="1"/>
  <c r="F2719" i="1"/>
  <c r="R2719" i="1"/>
  <c r="S2719" i="1"/>
  <c r="T2719" i="1"/>
  <c r="E2719" i="1"/>
  <c r="U2719" i="1"/>
  <c r="R4703" i="1"/>
  <c r="V4703" i="1"/>
  <c r="S4703" i="1"/>
  <c r="U4703" i="1"/>
  <c r="F4703" i="1"/>
  <c r="T4703" i="1"/>
  <c r="E4703" i="1"/>
  <c r="V3711" i="1"/>
  <c r="F3711" i="1"/>
  <c r="U3711" i="1"/>
  <c r="T3711" i="1"/>
  <c r="R3711" i="1"/>
  <c r="S3711" i="1"/>
  <c r="E3711" i="1"/>
  <c r="V5695" i="1"/>
  <c r="F5695" i="1"/>
  <c r="E5695" i="1"/>
  <c r="R5695" i="1"/>
  <c r="S5695" i="1"/>
  <c r="T5695" i="1"/>
  <c r="U5695" i="1"/>
  <c r="V1727" i="1"/>
  <c r="F1727" i="1"/>
  <c r="U1727" i="1"/>
  <c r="S1727" i="1"/>
  <c r="E1727" i="1"/>
  <c r="R1727" i="1"/>
  <c r="T1727" i="1"/>
  <c r="R734" i="1"/>
  <c r="T734" i="1"/>
  <c r="S734" i="1"/>
  <c r="V734" i="1"/>
  <c r="U734" i="1"/>
  <c r="F734" i="1"/>
  <c r="E734" i="1"/>
  <c r="B734" i="4" l="1"/>
  <c r="A365" i="1"/>
  <c r="AM364" i="1"/>
  <c r="K5695" i="1"/>
  <c r="I5695" i="1"/>
  <c r="I3711" i="1"/>
  <c r="K3711" i="1"/>
  <c r="K4703" i="1"/>
  <c r="I4703" i="1"/>
  <c r="I2719" i="1"/>
  <c r="K2719" i="1"/>
  <c r="P4701" i="1"/>
  <c r="AN4701" i="1"/>
  <c r="Y3713" i="1"/>
  <c r="Z3712" i="1"/>
  <c r="A4289" i="1"/>
  <c r="AM4288" i="1"/>
  <c r="J4702" i="1"/>
  <c r="O4702" i="1"/>
  <c r="AR4702" i="1" s="1"/>
  <c r="N4702" i="1"/>
  <c r="AQ4702" i="1" s="1"/>
  <c r="M4702" i="1"/>
  <c r="AP4702" i="1" s="1"/>
  <c r="L4702" i="1"/>
  <c r="AO4702" i="1" s="1"/>
  <c r="Q4700" i="1"/>
  <c r="AS4700" i="1"/>
  <c r="O3710" i="1"/>
  <c r="AR3710" i="1" s="1"/>
  <c r="L3710" i="1"/>
  <c r="AO3710" i="1" s="1"/>
  <c r="N3710" i="1"/>
  <c r="AQ3710" i="1" s="1"/>
  <c r="M3710" i="1"/>
  <c r="AP3710" i="1" s="1"/>
  <c r="J3710" i="1"/>
  <c r="Q3708" i="1"/>
  <c r="AS3708" i="1"/>
  <c r="Q5692" i="1"/>
  <c r="AS5692" i="1"/>
  <c r="A2289" i="1"/>
  <c r="AM2288" i="1"/>
  <c r="A3289" i="1"/>
  <c r="AM3288" i="1"/>
  <c r="A1289" i="1"/>
  <c r="AM1288" i="1"/>
  <c r="O2718" i="1"/>
  <c r="AR2718" i="1" s="1"/>
  <c r="N2718" i="1"/>
  <c r="AQ2718" i="1" s="1"/>
  <c r="M2718" i="1"/>
  <c r="AP2718" i="1" s="1"/>
  <c r="L2718" i="1"/>
  <c r="AO2718" i="1" s="1"/>
  <c r="J2718" i="1"/>
  <c r="Z2720" i="1"/>
  <c r="Y2721" i="1"/>
  <c r="AN2717" i="1"/>
  <c r="P2717" i="1"/>
  <c r="Z5696" i="1"/>
  <c r="Y5697" i="1"/>
  <c r="A5289" i="1"/>
  <c r="AM5288" i="1"/>
  <c r="Y4705" i="1"/>
  <c r="Z4704" i="1"/>
  <c r="AN5693" i="1"/>
  <c r="P5693" i="1"/>
  <c r="Q2716" i="1"/>
  <c r="AS2716" i="1"/>
  <c r="AN3709" i="1"/>
  <c r="P3709" i="1"/>
  <c r="J5694" i="1"/>
  <c r="O5694" i="1"/>
  <c r="AR5694" i="1" s="1"/>
  <c r="L5694" i="1"/>
  <c r="AO5694" i="1" s="1"/>
  <c r="N5694" i="1"/>
  <c r="AQ5694" i="1" s="1"/>
  <c r="M5694" i="1"/>
  <c r="AP5694" i="1" s="1"/>
  <c r="K1727" i="1"/>
  <c r="I1727" i="1"/>
  <c r="Y1729" i="1"/>
  <c r="Z1728" i="1"/>
  <c r="AS1724" i="1"/>
  <c r="Q1724" i="1"/>
  <c r="AN1725" i="1"/>
  <c r="P1725" i="1"/>
  <c r="J1726" i="1"/>
  <c r="N1726" i="1"/>
  <c r="AQ1726" i="1" s="1"/>
  <c r="O1726" i="1"/>
  <c r="AR1726" i="1" s="1"/>
  <c r="M1726" i="1"/>
  <c r="AP1726" i="1" s="1"/>
  <c r="L1726" i="1"/>
  <c r="AO1726" i="1" s="1"/>
  <c r="AS731" i="1"/>
  <c r="AN733" i="1"/>
  <c r="Q731" i="1"/>
  <c r="K734" i="1"/>
  <c r="I734" i="1"/>
  <c r="J734" i="1" s="1"/>
  <c r="P732" i="1"/>
  <c r="M733" i="1"/>
  <c r="AP733" i="1" s="1"/>
  <c r="L733" i="1"/>
  <c r="AO733" i="1" s="1"/>
  <c r="O733" i="1"/>
  <c r="AR733" i="1" s="1"/>
  <c r="N733" i="1"/>
  <c r="AQ733" i="1" s="1"/>
  <c r="Y736" i="1"/>
  <c r="Z735" i="1"/>
  <c r="E2720" i="1"/>
  <c r="T2720" i="1"/>
  <c r="R2720" i="1"/>
  <c r="S2720" i="1"/>
  <c r="V2720" i="1"/>
  <c r="F2720" i="1"/>
  <c r="U2720" i="1"/>
  <c r="V4704" i="1"/>
  <c r="U4704" i="1"/>
  <c r="F4704" i="1"/>
  <c r="E4704" i="1"/>
  <c r="T4704" i="1"/>
  <c r="S4704" i="1"/>
  <c r="R4704" i="1"/>
  <c r="E3712" i="1"/>
  <c r="U3712" i="1"/>
  <c r="V3712" i="1"/>
  <c r="F3712" i="1"/>
  <c r="S3712" i="1"/>
  <c r="T3712" i="1"/>
  <c r="R3712" i="1"/>
  <c r="F5696" i="1"/>
  <c r="R5696" i="1"/>
  <c r="S5696" i="1"/>
  <c r="U5696" i="1"/>
  <c r="E5696" i="1"/>
  <c r="T5696" i="1"/>
  <c r="V5696" i="1"/>
  <c r="S1728" i="1"/>
  <c r="E1728" i="1"/>
  <c r="U1728" i="1"/>
  <c r="T1728" i="1"/>
  <c r="F1728" i="1"/>
  <c r="R1728" i="1"/>
  <c r="V1728" i="1"/>
  <c r="U735" i="1"/>
  <c r="T735" i="1"/>
  <c r="S735" i="1"/>
  <c r="R735" i="1"/>
  <c r="V735" i="1"/>
  <c r="F735" i="1"/>
  <c r="E735" i="1"/>
  <c r="B735" i="4" l="1"/>
  <c r="A366" i="1"/>
  <c r="AM365" i="1"/>
  <c r="I5696" i="1"/>
  <c r="K5696" i="1"/>
  <c r="I3712" i="1"/>
  <c r="K3712" i="1"/>
  <c r="K4704" i="1"/>
  <c r="I4704" i="1"/>
  <c r="K2720" i="1"/>
  <c r="I2720" i="1"/>
  <c r="Q5693" i="1"/>
  <c r="AS5693" i="1"/>
  <c r="P2718" i="1"/>
  <c r="AN2718" i="1"/>
  <c r="A4290" i="1"/>
  <c r="AM4289" i="1"/>
  <c r="O2719" i="1"/>
  <c r="AR2719" i="1" s="1"/>
  <c r="N2719" i="1"/>
  <c r="AQ2719" i="1" s="1"/>
  <c r="M2719" i="1"/>
  <c r="AP2719" i="1" s="1"/>
  <c r="L2719" i="1"/>
  <c r="AO2719" i="1" s="1"/>
  <c r="J2719" i="1"/>
  <c r="L4703" i="1"/>
  <c r="AO4703" i="1" s="1"/>
  <c r="J4703" i="1"/>
  <c r="M4703" i="1"/>
  <c r="AP4703" i="1" s="1"/>
  <c r="O4703" i="1"/>
  <c r="AR4703" i="1" s="1"/>
  <c r="N4703" i="1"/>
  <c r="AQ4703" i="1" s="1"/>
  <c r="AN3710" i="1"/>
  <c r="P3710" i="1"/>
  <c r="AN5694" i="1"/>
  <c r="P5694" i="1"/>
  <c r="AS2717" i="1"/>
  <c r="Q2717" i="1"/>
  <c r="Q3709" i="1"/>
  <c r="AS3709" i="1"/>
  <c r="Z4705" i="1"/>
  <c r="Y4706" i="1"/>
  <c r="A2290" i="1"/>
  <c r="AM2289" i="1"/>
  <c r="Z3713" i="1"/>
  <c r="Y3714" i="1"/>
  <c r="M3711" i="1"/>
  <c r="AP3711" i="1" s="1"/>
  <c r="O3711" i="1"/>
  <c r="AR3711" i="1" s="1"/>
  <c r="N3711" i="1"/>
  <c r="AQ3711" i="1" s="1"/>
  <c r="J3711" i="1"/>
  <c r="L3711" i="1"/>
  <c r="AO3711" i="1" s="1"/>
  <c r="A5290" i="1"/>
  <c r="AM5289" i="1"/>
  <c r="Z2721" i="1"/>
  <c r="Y2722" i="1"/>
  <c r="O5695" i="1"/>
  <c r="AR5695" i="1" s="1"/>
  <c r="N5695" i="1"/>
  <c r="AQ5695" i="1" s="1"/>
  <c r="M5695" i="1"/>
  <c r="AP5695" i="1" s="1"/>
  <c r="L5695" i="1"/>
  <c r="AO5695" i="1" s="1"/>
  <c r="J5695" i="1"/>
  <c r="A3290" i="1"/>
  <c r="AM3289" i="1"/>
  <c r="Z5697" i="1"/>
  <c r="Y5698" i="1"/>
  <c r="A1290" i="1"/>
  <c r="AM1289" i="1"/>
  <c r="P4702" i="1"/>
  <c r="AN4702" i="1"/>
  <c r="Q4701" i="1"/>
  <c r="AS4701" i="1"/>
  <c r="I1728" i="1"/>
  <c r="K1728" i="1"/>
  <c r="Y1730" i="1"/>
  <c r="Z1729" i="1"/>
  <c r="AN1726" i="1"/>
  <c r="P1726" i="1"/>
  <c r="M1727" i="1"/>
  <c r="AP1727" i="1" s="1"/>
  <c r="N1727" i="1"/>
  <c r="AQ1727" i="1" s="1"/>
  <c r="L1727" i="1"/>
  <c r="AO1727" i="1" s="1"/>
  <c r="J1727" i="1"/>
  <c r="O1727" i="1"/>
  <c r="AR1727" i="1" s="1"/>
  <c r="Q1725" i="1"/>
  <c r="AS1725" i="1"/>
  <c r="AS732" i="1"/>
  <c r="AN734" i="1"/>
  <c r="Q732" i="1"/>
  <c r="K735" i="1"/>
  <c r="I735" i="1"/>
  <c r="J735" i="1" s="1"/>
  <c r="P733" i="1"/>
  <c r="Y737" i="1"/>
  <c r="Z736" i="1"/>
  <c r="O734" i="1"/>
  <c r="AR734" i="1" s="1"/>
  <c r="L734" i="1"/>
  <c r="AO734" i="1" s="1"/>
  <c r="N734" i="1"/>
  <c r="AQ734" i="1" s="1"/>
  <c r="M734" i="1"/>
  <c r="AP734" i="1" s="1"/>
  <c r="V3713" i="1"/>
  <c r="S3713" i="1"/>
  <c r="R3713" i="1"/>
  <c r="T3713" i="1"/>
  <c r="E3713" i="1"/>
  <c r="F3713" i="1"/>
  <c r="U3713" i="1"/>
  <c r="E5697" i="1"/>
  <c r="V5697" i="1"/>
  <c r="R5697" i="1"/>
  <c r="U5697" i="1"/>
  <c r="T5697" i="1"/>
  <c r="F5697" i="1"/>
  <c r="S5697" i="1"/>
  <c r="R4705" i="1"/>
  <c r="U4705" i="1"/>
  <c r="V4705" i="1"/>
  <c r="E4705" i="1"/>
  <c r="S4705" i="1"/>
  <c r="F4705" i="1"/>
  <c r="T4705" i="1"/>
  <c r="F2721" i="1"/>
  <c r="U2721" i="1"/>
  <c r="E2721" i="1"/>
  <c r="S2721" i="1"/>
  <c r="R2721" i="1"/>
  <c r="V2721" i="1"/>
  <c r="T2721" i="1"/>
  <c r="F1729" i="1"/>
  <c r="E1729" i="1"/>
  <c r="T1729" i="1"/>
  <c r="S1729" i="1"/>
  <c r="V1729" i="1"/>
  <c r="U1729" i="1"/>
  <c r="R1729" i="1"/>
  <c r="V736" i="1"/>
  <c r="U736" i="1"/>
  <c r="T736" i="1"/>
  <c r="S736" i="1"/>
  <c r="R736" i="1"/>
  <c r="F736" i="1"/>
  <c r="E736" i="1"/>
  <c r="B736" i="4" l="1"/>
  <c r="A367" i="1"/>
  <c r="AM366" i="1"/>
  <c r="I2721" i="1"/>
  <c r="K2721" i="1"/>
  <c r="K4705" i="1"/>
  <c r="I4705" i="1"/>
  <c r="I5697" i="1"/>
  <c r="K5697" i="1"/>
  <c r="I3713" i="1"/>
  <c r="K3713" i="1"/>
  <c r="AN3711" i="1"/>
  <c r="P3711" i="1"/>
  <c r="J2720" i="1"/>
  <c r="O2720" i="1"/>
  <c r="AR2720" i="1" s="1"/>
  <c r="M2720" i="1"/>
  <c r="AP2720" i="1" s="1"/>
  <c r="L2720" i="1"/>
  <c r="AO2720" i="1" s="1"/>
  <c r="N2720" i="1"/>
  <c r="AQ2720" i="1" s="1"/>
  <c r="A2291" i="1"/>
  <c r="AM2290" i="1"/>
  <c r="AS5694" i="1"/>
  <c r="Q5694" i="1"/>
  <c r="P4703" i="1"/>
  <c r="AN4703" i="1"/>
  <c r="A4291" i="1"/>
  <c r="AM4290" i="1"/>
  <c r="Z2722" i="1"/>
  <c r="Y2723" i="1"/>
  <c r="L4704" i="1"/>
  <c r="AO4704" i="1" s="1"/>
  <c r="J4704" i="1"/>
  <c r="O4704" i="1"/>
  <c r="AR4704" i="1" s="1"/>
  <c r="M4704" i="1"/>
  <c r="AP4704" i="1" s="1"/>
  <c r="N4704" i="1"/>
  <c r="AQ4704" i="1" s="1"/>
  <c r="A3291" i="1"/>
  <c r="AM3290" i="1"/>
  <c r="AS4702" i="1"/>
  <c r="Q4702" i="1"/>
  <c r="AN5695" i="1"/>
  <c r="P5695" i="1"/>
  <c r="Z4706" i="1"/>
  <c r="Y4707" i="1"/>
  <c r="AS3710" i="1"/>
  <c r="Q3710" i="1"/>
  <c r="P2719" i="1"/>
  <c r="AN2719" i="1"/>
  <c r="A1291" i="1"/>
  <c r="AM1290" i="1"/>
  <c r="AS2718" i="1"/>
  <c r="Q2718" i="1"/>
  <c r="Z5698" i="1"/>
  <c r="Y5699" i="1"/>
  <c r="Y3715" i="1"/>
  <c r="Z3714" i="1"/>
  <c r="L3712" i="1"/>
  <c r="AO3712" i="1" s="1"/>
  <c r="N3712" i="1"/>
  <c r="AQ3712" i="1" s="1"/>
  <c r="O3712" i="1"/>
  <c r="AR3712" i="1" s="1"/>
  <c r="M3712" i="1"/>
  <c r="AP3712" i="1" s="1"/>
  <c r="J3712" i="1"/>
  <c r="A5291" i="1"/>
  <c r="AM5290" i="1"/>
  <c r="O5696" i="1"/>
  <c r="AR5696" i="1" s="1"/>
  <c r="J5696" i="1"/>
  <c r="M5696" i="1"/>
  <c r="AP5696" i="1" s="1"/>
  <c r="L5696" i="1"/>
  <c r="AO5696" i="1" s="1"/>
  <c r="N5696" i="1"/>
  <c r="AQ5696" i="1" s="1"/>
  <c r="K1729" i="1"/>
  <c r="I1729" i="1"/>
  <c r="AS1726" i="1"/>
  <c r="Q1726" i="1"/>
  <c r="AN1727" i="1"/>
  <c r="P1727" i="1"/>
  <c r="Y1731" i="1"/>
  <c r="Z1730" i="1"/>
  <c r="J1728" i="1"/>
  <c r="L1728" i="1"/>
  <c r="AO1728" i="1" s="1"/>
  <c r="O1728" i="1"/>
  <c r="AR1728" i="1" s="1"/>
  <c r="N1728" i="1"/>
  <c r="AQ1728" i="1" s="1"/>
  <c r="M1728" i="1"/>
  <c r="AP1728" i="1" s="1"/>
  <c r="AS733" i="1"/>
  <c r="AN735" i="1"/>
  <c r="K736" i="1"/>
  <c r="I736" i="1"/>
  <c r="J736" i="1" s="1"/>
  <c r="Q733" i="1"/>
  <c r="P734" i="1"/>
  <c r="Z737" i="1"/>
  <c r="Y738" i="1"/>
  <c r="L735" i="1"/>
  <c r="AO735" i="1" s="1"/>
  <c r="N735" i="1"/>
  <c r="AQ735" i="1" s="1"/>
  <c r="M735" i="1"/>
  <c r="AP735" i="1" s="1"/>
  <c r="O735" i="1"/>
  <c r="AR735" i="1" s="1"/>
  <c r="R5698" i="1"/>
  <c r="S5698" i="1"/>
  <c r="V5698" i="1"/>
  <c r="E5698" i="1"/>
  <c r="F5698" i="1"/>
  <c r="U5698" i="1"/>
  <c r="T5698" i="1"/>
  <c r="E4706" i="1"/>
  <c r="T4706" i="1"/>
  <c r="R4706" i="1"/>
  <c r="F4706" i="1"/>
  <c r="U4706" i="1"/>
  <c r="V4706" i="1"/>
  <c r="S4706" i="1"/>
  <c r="U2722" i="1"/>
  <c r="S2722" i="1"/>
  <c r="R2722" i="1"/>
  <c r="V2722" i="1"/>
  <c r="F2722" i="1"/>
  <c r="T2722" i="1"/>
  <c r="E2722" i="1"/>
  <c r="U3714" i="1"/>
  <c r="T3714" i="1"/>
  <c r="V3714" i="1"/>
  <c r="E3714" i="1"/>
  <c r="F3714" i="1"/>
  <c r="S3714" i="1"/>
  <c r="R3714" i="1"/>
  <c r="V1730" i="1"/>
  <c r="R1730" i="1"/>
  <c r="F1730" i="1"/>
  <c r="U1730" i="1"/>
  <c r="T1730" i="1"/>
  <c r="S1730" i="1"/>
  <c r="E1730" i="1"/>
  <c r="S737" i="1"/>
  <c r="R737" i="1"/>
  <c r="U737" i="1"/>
  <c r="T737" i="1"/>
  <c r="V737" i="1"/>
  <c r="F737" i="1"/>
  <c r="E737" i="1"/>
  <c r="B737" i="4" l="1"/>
  <c r="A368" i="1"/>
  <c r="AM367" i="1"/>
  <c r="I3714" i="1"/>
  <c r="K3714" i="1"/>
  <c r="I2722" i="1"/>
  <c r="K2722" i="1"/>
  <c r="I4706" i="1"/>
  <c r="K4706" i="1"/>
  <c r="I5698" i="1"/>
  <c r="K5698" i="1"/>
  <c r="A1292" i="1"/>
  <c r="AM1291" i="1"/>
  <c r="AS4703" i="1"/>
  <c r="Q4703" i="1"/>
  <c r="Y5700" i="1"/>
  <c r="Z5699" i="1"/>
  <c r="A5292" i="1"/>
  <c r="AM5291" i="1"/>
  <c r="Z2723" i="1"/>
  <c r="Y2724" i="1"/>
  <c r="L3713" i="1"/>
  <c r="AO3713" i="1" s="1"/>
  <c r="O3713" i="1"/>
  <c r="AR3713" i="1" s="1"/>
  <c r="M3713" i="1"/>
  <c r="AP3713" i="1" s="1"/>
  <c r="J3713" i="1"/>
  <c r="N3713" i="1"/>
  <c r="AQ3713" i="1" s="1"/>
  <c r="Y4708" i="1"/>
  <c r="Z4707" i="1"/>
  <c r="P2720" i="1"/>
  <c r="AN2720" i="1"/>
  <c r="AN3712" i="1"/>
  <c r="P3712" i="1"/>
  <c r="Y3716" i="1"/>
  <c r="Z3715" i="1"/>
  <c r="A3292" i="1"/>
  <c r="AM3291" i="1"/>
  <c r="J5697" i="1"/>
  <c r="O5697" i="1"/>
  <c r="AR5697" i="1" s="1"/>
  <c r="N5697" i="1"/>
  <c r="AQ5697" i="1" s="1"/>
  <c r="M5697" i="1"/>
  <c r="AP5697" i="1" s="1"/>
  <c r="L5697" i="1"/>
  <c r="AO5697" i="1" s="1"/>
  <c r="P5696" i="1"/>
  <c r="AN5696" i="1"/>
  <c r="A2292" i="1"/>
  <c r="AM2291" i="1"/>
  <c r="J4705" i="1"/>
  <c r="O4705" i="1"/>
  <c r="AR4705" i="1" s="1"/>
  <c r="M4705" i="1"/>
  <c r="AP4705" i="1" s="1"/>
  <c r="N4705" i="1"/>
  <c r="AQ4705" i="1" s="1"/>
  <c r="L4705" i="1"/>
  <c r="AO4705" i="1" s="1"/>
  <c r="AS3711" i="1"/>
  <c r="Q3711" i="1"/>
  <c r="AS2719" i="1"/>
  <c r="Q2719" i="1"/>
  <c r="Q5695" i="1"/>
  <c r="AS5695" i="1"/>
  <c r="A4292" i="1"/>
  <c r="AM4291" i="1"/>
  <c r="AN4704" i="1"/>
  <c r="P4704" i="1"/>
  <c r="M2721" i="1"/>
  <c r="AP2721" i="1" s="1"/>
  <c r="L2721" i="1"/>
  <c r="AO2721" i="1" s="1"/>
  <c r="O2721" i="1"/>
  <c r="AR2721" i="1" s="1"/>
  <c r="N2721" i="1"/>
  <c r="AQ2721" i="1" s="1"/>
  <c r="J2721" i="1"/>
  <c r="K1730" i="1"/>
  <c r="I1730" i="1"/>
  <c r="Y1732" i="1"/>
  <c r="Z1731" i="1"/>
  <c r="Q1727" i="1"/>
  <c r="AS1727" i="1"/>
  <c r="AN1728" i="1"/>
  <c r="P1728" i="1"/>
  <c r="M1729" i="1"/>
  <c r="AP1729" i="1" s="1"/>
  <c r="N1729" i="1"/>
  <c r="AQ1729" i="1" s="1"/>
  <c r="L1729" i="1"/>
  <c r="AO1729" i="1" s="1"/>
  <c r="O1729" i="1"/>
  <c r="AR1729" i="1" s="1"/>
  <c r="J1729" i="1"/>
  <c r="Q734" i="1"/>
  <c r="AN736" i="1"/>
  <c r="AS734" i="1"/>
  <c r="K737" i="1"/>
  <c r="I737" i="1"/>
  <c r="J737" i="1" s="1"/>
  <c r="P735" i="1"/>
  <c r="Y739" i="1"/>
  <c r="Z738" i="1"/>
  <c r="N736" i="1"/>
  <c r="AQ736" i="1" s="1"/>
  <c r="M736" i="1"/>
  <c r="AP736" i="1" s="1"/>
  <c r="L736" i="1"/>
  <c r="AO736" i="1" s="1"/>
  <c r="O736" i="1"/>
  <c r="AR736" i="1" s="1"/>
  <c r="F5699" i="1"/>
  <c r="U5699" i="1"/>
  <c r="R5699" i="1"/>
  <c r="T5699" i="1"/>
  <c r="S5699" i="1"/>
  <c r="E5699" i="1"/>
  <c r="V5699" i="1"/>
  <c r="V4707" i="1"/>
  <c r="R4707" i="1"/>
  <c r="F4707" i="1"/>
  <c r="U4707" i="1"/>
  <c r="E4707" i="1"/>
  <c r="S4707" i="1"/>
  <c r="T4707" i="1"/>
  <c r="V3715" i="1"/>
  <c r="U3715" i="1"/>
  <c r="F3715" i="1"/>
  <c r="E3715" i="1"/>
  <c r="S3715" i="1"/>
  <c r="R3715" i="1"/>
  <c r="T3715" i="1"/>
  <c r="S2723" i="1"/>
  <c r="T2723" i="1"/>
  <c r="V2723" i="1"/>
  <c r="R2723" i="1"/>
  <c r="E2723" i="1"/>
  <c r="F2723" i="1"/>
  <c r="U2723" i="1"/>
  <c r="S1731" i="1"/>
  <c r="F1731" i="1"/>
  <c r="V1731" i="1"/>
  <c r="T1731" i="1"/>
  <c r="E1731" i="1"/>
  <c r="R1731" i="1"/>
  <c r="U1731" i="1"/>
  <c r="V738" i="1"/>
  <c r="U738" i="1"/>
  <c r="T738" i="1"/>
  <c r="S738" i="1"/>
  <c r="R738" i="1"/>
  <c r="F738" i="1"/>
  <c r="E738" i="1"/>
  <c r="B738" i="4" l="1"/>
  <c r="A369" i="1"/>
  <c r="AM368" i="1"/>
  <c r="K2723" i="1"/>
  <c r="I2723" i="1"/>
  <c r="I3715" i="1"/>
  <c r="K3715" i="1"/>
  <c r="I4707" i="1"/>
  <c r="K4707" i="1"/>
  <c r="K5699" i="1"/>
  <c r="I5699" i="1"/>
  <c r="Q5696" i="1"/>
  <c r="AS5696" i="1"/>
  <c r="A2293" i="1"/>
  <c r="AM2292" i="1"/>
  <c r="P5697" i="1"/>
  <c r="AN5697" i="1"/>
  <c r="Y3717" i="1"/>
  <c r="Z3716" i="1"/>
  <c r="Z5700" i="1"/>
  <c r="Y5701" i="1"/>
  <c r="Y4709" i="1"/>
  <c r="Z4708" i="1"/>
  <c r="L5698" i="1"/>
  <c r="AO5698" i="1" s="1"/>
  <c r="J5698" i="1"/>
  <c r="O5698" i="1"/>
  <c r="AR5698" i="1" s="1"/>
  <c r="N5698" i="1"/>
  <c r="AQ5698" i="1" s="1"/>
  <c r="M5698" i="1"/>
  <c r="AP5698" i="1" s="1"/>
  <c r="AS4704" i="1"/>
  <c r="Q4704" i="1"/>
  <c r="Q3712" i="1"/>
  <c r="AS3712" i="1"/>
  <c r="P3713" i="1"/>
  <c r="AN3713" i="1"/>
  <c r="O4706" i="1"/>
  <c r="AR4706" i="1" s="1"/>
  <c r="M4706" i="1"/>
  <c r="AP4706" i="1" s="1"/>
  <c r="J4706" i="1"/>
  <c r="L4706" i="1"/>
  <c r="AO4706" i="1" s="1"/>
  <c r="N4706" i="1"/>
  <c r="AQ4706" i="1" s="1"/>
  <c r="A3293" i="1"/>
  <c r="AM3292" i="1"/>
  <c r="A5293" i="1"/>
  <c r="AM5292" i="1"/>
  <c r="AN4705" i="1"/>
  <c r="P4705" i="1"/>
  <c r="Q2720" i="1"/>
  <c r="AS2720" i="1"/>
  <c r="O2722" i="1"/>
  <c r="AR2722" i="1" s="1"/>
  <c r="N2722" i="1"/>
  <c r="AQ2722" i="1" s="1"/>
  <c r="M2722" i="1"/>
  <c r="AP2722" i="1" s="1"/>
  <c r="L2722" i="1"/>
  <c r="AO2722" i="1" s="1"/>
  <c r="J2722" i="1"/>
  <c r="A1293" i="1"/>
  <c r="AM1292" i="1"/>
  <c r="P2721" i="1"/>
  <c r="AN2721" i="1"/>
  <c r="A4293" i="1"/>
  <c r="AM4292" i="1"/>
  <c r="Z2724" i="1"/>
  <c r="Y2725" i="1"/>
  <c r="N3714" i="1"/>
  <c r="AQ3714" i="1" s="1"/>
  <c r="J3714" i="1"/>
  <c r="O3714" i="1"/>
  <c r="AR3714" i="1" s="1"/>
  <c r="M3714" i="1"/>
  <c r="AP3714" i="1" s="1"/>
  <c r="L3714" i="1"/>
  <c r="AO3714" i="1" s="1"/>
  <c r="K1731" i="1"/>
  <c r="I1731" i="1"/>
  <c r="AN1729" i="1"/>
  <c r="P1729" i="1"/>
  <c r="Z1732" i="1"/>
  <c r="Y1733" i="1"/>
  <c r="M1730" i="1"/>
  <c r="AP1730" i="1" s="1"/>
  <c r="J1730" i="1"/>
  <c r="L1730" i="1"/>
  <c r="AO1730" i="1" s="1"/>
  <c r="O1730" i="1"/>
  <c r="AR1730" i="1" s="1"/>
  <c r="N1730" i="1"/>
  <c r="AQ1730" i="1" s="1"/>
  <c r="AS1728" i="1"/>
  <c r="Q1728" i="1"/>
  <c r="AN737" i="1"/>
  <c r="Q735" i="1"/>
  <c r="K738" i="1"/>
  <c r="I738" i="1"/>
  <c r="J738" i="1" s="1"/>
  <c r="AS735" i="1"/>
  <c r="P736" i="1"/>
  <c r="Y740" i="1"/>
  <c r="Z739" i="1"/>
  <c r="O737" i="1"/>
  <c r="AR737" i="1" s="1"/>
  <c r="N737" i="1"/>
  <c r="AQ737" i="1" s="1"/>
  <c r="M737" i="1"/>
  <c r="AP737" i="1" s="1"/>
  <c r="L737" i="1"/>
  <c r="AO737" i="1" s="1"/>
  <c r="F3716" i="1"/>
  <c r="R3716" i="1"/>
  <c r="U3716" i="1"/>
  <c r="V3716" i="1"/>
  <c r="E3716" i="1"/>
  <c r="T3716" i="1"/>
  <c r="S3716" i="1"/>
  <c r="F2724" i="1"/>
  <c r="U2724" i="1"/>
  <c r="E2724" i="1"/>
  <c r="R2724" i="1"/>
  <c r="V2724" i="1"/>
  <c r="S2724" i="1"/>
  <c r="T2724" i="1"/>
  <c r="F5700" i="1"/>
  <c r="S5700" i="1"/>
  <c r="U5700" i="1"/>
  <c r="V5700" i="1"/>
  <c r="E5700" i="1"/>
  <c r="T5700" i="1"/>
  <c r="R5700" i="1"/>
  <c r="V4708" i="1"/>
  <c r="R4708" i="1"/>
  <c r="F4708" i="1"/>
  <c r="U4708" i="1"/>
  <c r="E4708" i="1"/>
  <c r="T4708" i="1"/>
  <c r="S4708" i="1"/>
  <c r="F1732" i="1"/>
  <c r="R1732" i="1"/>
  <c r="V1732" i="1"/>
  <c r="T1732" i="1"/>
  <c r="S1732" i="1"/>
  <c r="E1732" i="1"/>
  <c r="U1732" i="1"/>
  <c r="V739" i="1"/>
  <c r="U739" i="1"/>
  <c r="T739" i="1"/>
  <c r="S739" i="1"/>
  <c r="R739" i="1"/>
  <c r="F739" i="1"/>
  <c r="E739" i="1"/>
  <c r="B739" i="4" l="1"/>
  <c r="A370" i="1"/>
  <c r="AM369" i="1"/>
  <c r="K4708" i="1"/>
  <c r="I4708" i="1"/>
  <c r="I5700" i="1"/>
  <c r="K5700" i="1"/>
  <c r="I2724" i="1"/>
  <c r="K2724" i="1"/>
  <c r="K3716" i="1"/>
  <c r="I3716" i="1"/>
  <c r="Q2721" i="1"/>
  <c r="AS2721" i="1"/>
  <c r="Q4705" i="1"/>
  <c r="AS4705" i="1"/>
  <c r="L5699" i="1"/>
  <c r="AO5699" i="1" s="1"/>
  <c r="J5699" i="1"/>
  <c r="O5699" i="1"/>
  <c r="AR5699" i="1" s="1"/>
  <c r="N5699" i="1"/>
  <c r="AQ5699" i="1" s="1"/>
  <c r="M5699" i="1"/>
  <c r="AP5699" i="1" s="1"/>
  <c r="AN2722" i="1"/>
  <c r="P2722" i="1"/>
  <c r="Z2725" i="1"/>
  <c r="Y2726" i="1"/>
  <c r="P4706" i="1"/>
  <c r="AN4706" i="1"/>
  <c r="Z3717" i="1"/>
  <c r="Y3718" i="1"/>
  <c r="Y4710" i="1"/>
  <c r="Z4709" i="1"/>
  <c r="Q5697" i="1"/>
  <c r="AS5697" i="1"/>
  <c r="O4707" i="1"/>
  <c r="AR4707" i="1" s="1"/>
  <c r="L4707" i="1"/>
  <c r="AO4707" i="1" s="1"/>
  <c r="N4707" i="1"/>
  <c r="AQ4707" i="1" s="1"/>
  <c r="M4707" i="1"/>
  <c r="AP4707" i="1" s="1"/>
  <c r="J4707" i="1"/>
  <c r="Z5701" i="1"/>
  <c r="Y5702" i="1"/>
  <c r="A2294" i="1"/>
  <c r="AM2293" i="1"/>
  <c r="L3715" i="1"/>
  <c r="AO3715" i="1" s="1"/>
  <c r="J3715" i="1"/>
  <c r="N3715" i="1"/>
  <c r="AQ3715" i="1" s="1"/>
  <c r="O3715" i="1"/>
  <c r="AR3715" i="1" s="1"/>
  <c r="M3715" i="1"/>
  <c r="AP3715" i="1" s="1"/>
  <c r="A5294" i="1"/>
  <c r="AM5293" i="1"/>
  <c r="A4294" i="1"/>
  <c r="AM4293" i="1"/>
  <c r="A3294" i="1"/>
  <c r="AM3293" i="1"/>
  <c r="AS3713" i="1"/>
  <c r="Q3713" i="1"/>
  <c r="M2723" i="1"/>
  <c r="AP2723" i="1" s="1"/>
  <c r="L2723" i="1"/>
  <c r="AO2723" i="1" s="1"/>
  <c r="J2723" i="1"/>
  <c r="O2723" i="1"/>
  <c r="AR2723" i="1" s="1"/>
  <c r="N2723" i="1"/>
  <c r="AQ2723" i="1" s="1"/>
  <c r="A1294" i="1"/>
  <c r="AM1293" i="1"/>
  <c r="P3714" i="1"/>
  <c r="AN3714" i="1"/>
  <c r="AN5698" i="1"/>
  <c r="P5698" i="1"/>
  <c r="I1732" i="1"/>
  <c r="K1732" i="1"/>
  <c r="Z1733" i="1"/>
  <c r="Y1734" i="1"/>
  <c r="Q1729" i="1"/>
  <c r="AS1729" i="1"/>
  <c r="J1731" i="1"/>
  <c r="N1731" i="1"/>
  <c r="AQ1731" i="1" s="1"/>
  <c r="M1731" i="1"/>
  <c r="AP1731" i="1" s="1"/>
  <c r="O1731" i="1"/>
  <c r="AR1731" i="1" s="1"/>
  <c r="L1731" i="1"/>
  <c r="AO1731" i="1" s="1"/>
  <c r="AN1730" i="1"/>
  <c r="P1730" i="1"/>
  <c r="AN738" i="1"/>
  <c r="Q736" i="1"/>
  <c r="AS736" i="1"/>
  <c r="K739" i="1"/>
  <c r="I739" i="1"/>
  <c r="J739" i="1" s="1"/>
  <c r="P737" i="1"/>
  <c r="Z740" i="1"/>
  <c r="Y741" i="1"/>
  <c r="M738" i="1"/>
  <c r="AP738" i="1" s="1"/>
  <c r="N738" i="1"/>
  <c r="AQ738" i="1" s="1"/>
  <c r="O738" i="1"/>
  <c r="AR738" i="1" s="1"/>
  <c r="L738" i="1"/>
  <c r="AO738" i="1" s="1"/>
  <c r="V4709" i="1"/>
  <c r="U4709" i="1"/>
  <c r="T4709" i="1"/>
  <c r="F4709" i="1"/>
  <c r="E4709" i="1"/>
  <c r="S4709" i="1"/>
  <c r="R4709" i="1"/>
  <c r="E5701" i="1"/>
  <c r="U5701" i="1"/>
  <c r="V5701" i="1"/>
  <c r="T5701" i="1"/>
  <c r="S5701" i="1"/>
  <c r="F5701" i="1"/>
  <c r="R5701" i="1"/>
  <c r="S2725" i="1"/>
  <c r="V2725" i="1"/>
  <c r="T2725" i="1"/>
  <c r="U2725" i="1"/>
  <c r="R2725" i="1"/>
  <c r="E2725" i="1"/>
  <c r="F2725" i="1"/>
  <c r="S3717" i="1"/>
  <c r="V3717" i="1"/>
  <c r="F3717" i="1"/>
  <c r="R3717" i="1"/>
  <c r="T3717" i="1"/>
  <c r="U3717" i="1"/>
  <c r="E3717" i="1"/>
  <c r="F1733" i="1"/>
  <c r="V1733" i="1"/>
  <c r="R1733" i="1"/>
  <c r="S1733" i="1"/>
  <c r="E1733" i="1"/>
  <c r="T1733" i="1"/>
  <c r="U1733" i="1"/>
  <c r="T740" i="1"/>
  <c r="S740" i="1"/>
  <c r="R740" i="1"/>
  <c r="V740" i="1"/>
  <c r="U740" i="1"/>
  <c r="F740" i="1"/>
  <c r="E740" i="1"/>
  <c r="B740" i="4" l="1"/>
  <c r="A371" i="1"/>
  <c r="AM370" i="1"/>
  <c r="K3717" i="1"/>
  <c r="I3717" i="1"/>
  <c r="I2725" i="1"/>
  <c r="K2725" i="1"/>
  <c r="K5701" i="1"/>
  <c r="I5701" i="1"/>
  <c r="K4709" i="1"/>
  <c r="I4709" i="1"/>
  <c r="M3716" i="1"/>
  <c r="AP3716" i="1" s="1"/>
  <c r="O3716" i="1"/>
  <c r="AR3716" i="1" s="1"/>
  <c r="N3716" i="1"/>
  <c r="AQ3716" i="1" s="1"/>
  <c r="J3716" i="1"/>
  <c r="L3716" i="1"/>
  <c r="AO3716" i="1" s="1"/>
  <c r="AN5699" i="1"/>
  <c r="P5699" i="1"/>
  <c r="AS3714" i="1"/>
  <c r="Q3714" i="1"/>
  <c r="A5295" i="1"/>
  <c r="AM5294" i="1"/>
  <c r="A3295" i="1"/>
  <c r="AM3294" i="1"/>
  <c r="Y5703" i="1"/>
  <c r="Z5702" i="1"/>
  <c r="Z3718" i="1"/>
  <c r="Y3719" i="1"/>
  <c r="Z2726" i="1"/>
  <c r="Y2727" i="1"/>
  <c r="AN3715" i="1"/>
  <c r="P3715" i="1"/>
  <c r="N2724" i="1"/>
  <c r="AQ2724" i="1" s="1"/>
  <c r="M2724" i="1"/>
  <c r="AP2724" i="1" s="1"/>
  <c r="L2724" i="1"/>
  <c r="AO2724" i="1" s="1"/>
  <c r="J2724" i="1"/>
  <c r="O2724" i="1"/>
  <c r="AR2724" i="1" s="1"/>
  <c r="A1295" i="1"/>
  <c r="AM1294" i="1"/>
  <c r="AS5698" i="1"/>
  <c r="Q5698" i="1"/>
  <c r="AN2723" i="1"/>
  <c r="P2723" i="1"/>
  <c r="A4295" i="1"/>
  <c r="AM4294" i="1"/>
  <c r="AS2722" i="1"/>
  <c r="Q2722" i="1"/>
  <c r="AN4707" i="1"/>
  <c r="P4707" i="1"/>
  <c r="AS4706" i="1"/>
  <c r="Q4706" i="1"/>
  <c r="N5700" i="1"/>
  <c r="AQ5700" i="1" s="1"/>
  <c r="L5700" i="1"/>
  <c r="AO5700" i="1" s="1"/>
  <c r="O5700" i="1"/>
  <c r="AR5700" i="1" s="1"/>
  <c r="J5700" i="1"/>
  <c r="M5700" i="1"/>
  <c r="AP5700" i="1" s="1"/>
  <c r="A2295" i="1"/>
  <c r="AM2294" i="1"/>
  <c r="Y4711" i="1"/>
  <c r="Z4710" i="1"/>
  <c r="O4708" i="1"/>
  <c r="AR4708" i="1" s="1"/>
  <c r="N4708" i="1"/>
  <c r="AQ4708" i="1" s="1"/>
  <c r="J4708" i="1"/>
  <c r="M4708" i="1"/>
  <c r="AP4708" i="1" s="1"/>
  <c r="L4708" i="1"/>
  <c r="AO4708" i="1" s="1"/>
  <c r="K1733" i="1"/>
  <c r="I1733" i="1"/>
  <c r="AN1731" i="1"/>
  <c r="P1731" i="1"/>
  <c r="Q1730" i="1"/>
  <c r="AS1730" i="1"/>
  <c r="Y1735" i="1"/>
  <c r="Z1734" i="1"/>
  <c r="O1732" i="1"/>
  <c r="AR1732" i="1" s="1"/>
  <c r="N1732" i="1"/>
  <c r="AQ1732" i="1" s="1"/>
  <c r="L1732" i="1"/>
  <c r="AO1732" i="1" s="1"/>
  <c r="M1732" i="1"/>
  <c r="AP1732" i="1" s="1"/>
  <c r="J1732" i="1"/>
  <c r="AN739" i="1"/>
  <c r="AS737" i="1"/>
  <c r="K740" i="1"/>
  <c r="I740" i="1"/>
  <c r="J740" i="1" s="1"/>
  <c r="Q737" i="1"/>
  <c r="P738" i="1"/>
  <c r="Z741" i="1"/>
  <c r="Y742" i="1"/>
  <c r="L739" i="1"/>
  <c r="AO739" i="1" s="1"/>
  <c r="M739" i="1"/>
  <c r="AP739" i="1" s="1"/>
  <c r="N739" i="1"/>
  <c r="AQ739" i="1" s="1"/>
  <c r="O739" i="1"/>
  <c r="AR739" i="1" s="1"/>
  <c r="F3718" i="1"/>
  <c r="U3718" i="1"/>
  <c r="R3718" i="1"/>
  <c r="V3718" i="1"/>
  <c r="S3718" i="1"/>
  <c r="E3718" i="1"/>
  <c r="T3718" i="1"/>
  <c r="R2726" i="1"/>
  <c r="F2726" i="1"/>
  <c r="U2726" i="1"/>
  <c r="E2726" i="1"/>
  <c r="T2726" i="1"/>
  <c r="S2726" i="1"/>
  <c r="V2726" i="1"/>
  <c r="U4710" i="1"/>
  <c r="R4710" i="1"/>
  <c r="V4710" i="1"/>
  <c r="T4710" i="1"/>
  <c r="E4710" i="1"/>
  <c r="F4710" i="1"/>
  <c r="S4710" i="1"/>
  <c r="R5702" i="1"/>
  <c r="S5702" i="1"/>
  <c r="V5702" i="1"/>
  <c r="F5702" i="1"/>
  <c r="U5702" i="1"/>
  <c r="T5702" i="1"/>
  <c r="E5702" i="1"/>
  <c r="T1734" i="1"/>
  <c r="E1734" i="1"/>
  <c r="V1734" i="1"/>
  <c r="U1734" i="1"/>
  <c r="F1734" i="1"/>
  <c r="S1734" i="1"/>
  <c r="R1734" i="1"/>
  <c r="V741" i="1"/>
  <c r="U741" i="1"/>
  <c r="T741" i="1"/>
  <c r="R741" i="1"/>
  <c r="S741" i="1"/>
  <c r="F741" i="1"/>
  <c r="E741" i="1"/>
  <c r="B741" i="4" l="1"/>
  <c r="A372" i="1"/>
  <c r="AM371" i="1"/>
  <c r="I5702" i="1"/>
  <c r="K5702" i="1"/>
  <c r="I4710" i="1"/>
  <c r="K4710" i="1"/>
  <c r="I2726" i="1"/>
  <c r="K2726" i="1"/>
  <c r="K3718" i="1"/>
  <c r="I3718" i="1"/>
  <c r="AS2723" i="1"/>
  <c r="Q2723" i="1"/>
  <c r="Y5704" i="1"/>
  <c r="Z5703" i="1"/>
  <c r="Q5699" i="1"/>
  <c r="AS5699" i="1"/>
  <c r="L4709" i="1"/>
  <c r="AO4709" i="1" s="1"/>
  <c r="O4709" i="1"/>
  <c r="AR4709" i="1" s="1"/>
  <c r="N4709" i="1"/>
  <c r="AQ4709" i="1" s="1"/>
  <c r="M4709" i="1"/>
  <c r="AP4709" i="1" s="1"/>
  <c r="J4709" i="1"/>
  <c r="Y2728" i="1"/>
  <c r="Z2727" i="1"/>
  <c r="AN5700" i="1"/>
  <c r="P5700" i="1"/>
  <c r="AS4707" i="1"/>
  <c r="Q4707" i="1"/>
  <c r="A4296" i="1"/>
  <c r="AM4295" i="1"/>
  <c r="P2724" i="1"/>
  <c r="AN2724" i="1"/>
  <c r="Y4712" i="1"/>
  <c r="Z4711" i="1"/>
  <c r="A3296" i="1"/>
  <c r="AM3295" i="1"/>
  <c r="P3716" i="1"/>
  <c r="AN3716" i="1"/>
  <c r="L5701" i="1"/>
  <c r="AO5701" i="1" s="1"/>
  <c r="N5701" i="1"/>
  <c r="AQ5701" i="1" s="1"/>
  <c r="J5701" i="1"/>
  <c r="O5701" i="1"/>
  <c r="AR5701" i="1" s="1"/>
  <c r="M5701" i="1"/>
  <c r="AP5701" i="1" s="1"/>
  <c r="Y3720" i="1"/>
  <c r="Z3719" i="1"/>
  <c r="A1296" i="1"/>
  <c r="AM1295" i="1"/>
  <c r="AS3715" i="1"/>
  <c r="Q3715" i="1"/>
  <c r="A5296" i="1"/>
  <c r="AM5295" i="1"/>
  <c r="O2725" i="1"/>
  <c r="AR2725" i="1" s="1"/>
  <c r="M2725" i="1"/>
  <c r="AP2725" i="1" s="1"/>
  <c r="L2725" i="1"/>
  <c r="AO2725" i="1" s="1"/>
  <c r="N2725" i="1"/>
  <c r="AQ2725" i="1" s="1"/>
  <c r="J2725" i="1"/>
  <c r="N3717" i="1"/>
  <c r="AQ3717" i="1" s="1"/>
  <c r="O3717" i="1"/>
  <c r="AR3717" i="1" s="1"/>
  <c r="M3717" i="1"/>
  <c r="AP3717" i="1" s="1"/>
  <c r="L3717" i="1"/>
  <c r="AO3717" i="1" s="1"/>
  <c r="J3717" i="1"/>
  <c r="P4708" i="1"/>
  <c r="AN4708" i="1"/>
  <c r="A2296" i="1"/>
  <c r="AM2295" i="1"/>
  <c r="K1734" i="1"/>
  <c r="I1734" i="1"/>
  <c r="Z1735" i="1"/>
  <c r="Y1736" i="1"/>
  <c r="AN1732" i="1"/>
  <c r="P1732" i="1"/>
  <c r="AS1731" i="1"/>
  <c r="Q1731" i="1"/>
  <c r="M1733" i="1"/>
  <c r="AP1733" i="1" s="1"/>
  <c r="O1733" i="1"/>
  <c r="AR1733" i="1" s="1"/>
  <c r="N1733" i="1"/>
  <c r="AQ1733" i="1" s="1"/>
  <c r="J1733" i="1"/>
  <c r="L1733" i="1"/>
  <c r="AO1733" i="1" s="1"/>
  <c r="AN740" i="1"/>
  <c r="AS738" i="1"/>
  <c r="Q738" i="1"/>
  <c r="K741" i="1"/>
  <c r="I741" i="1"/>
  <c r="J741" i="1" s="1"/>
  <c r="P739" i="1"/>
  <c r="Y743" i="1"/>
  <c r="Z742" i="1"/>
  <c r="M740" i="1"/>
  <c r="AP740" i="1" s="1"/>
  <c r="N740" i="1"/>
  <c r="AQ740" i="1" s="1"/>
  <c r="L740" i="1"/>
  <c r="AO740" i="1" s="1"/>
  <c r="O740" i="1"/>
  <c r="AR740" i="1" s="1"/>
  <c r="U2727" i="1"/>
  <c r="E2727" i="1"/>
  <c r="V2727" i="1"/>
  <c r="R2727" i="1"/>
  <c r="S2727" i="1"/>
  <c r="T2727" i="1"/>
  <c r="F2727" i="1"/>
  <c r="E5703" i="1"/>
  <c r="U5703" i="1"/>
  <c r="F5703" i="1"/>
  <c r="R5703" i="1"/>
  <c r="S5703" i="1"/>
  <c r="V5703" i="1"/>
  <c r="T5703" i="1"/>
  <c r="S4711" i="1"/>
  <c r="E4711" i="1"/>
  <c r="F4711" i="1"/>
  <c r="U4711" i="1"/>
  <c r="R4711" i="1"/>
  <c r="V4711" i="1"/>
  <c r="T4711" i="1"/>
  <c r="F3719" i="1"/>
  <c r="E3719" i="1"/>
  <c r="T3719" i="1"/>
  <c r="U3719" i="1"/>
  <c r="V3719" i="1"/>
  <c r="S3719" i="1"/>
  <c r="R3719" i="1"/>
  <c r="V1735" i="1"/>
  <c r="T1735" i="1"/>
  <c r="S1735" i="1"/>
  <c r="R1735" i="1"/>
  <c r="U1735" i="1"/>
  <c r="F1735" i="1"/>
  <c r="E1735" i="1"/>
  <c r="R742" i="1"/>
  <c r="T742" i="1"/>
  <c r="V742" i="1"/>
  <c r="U742" i="1"/>
  <c r="S742" i="1"/>
  <c r="F742" i="1"/>
  <c r="E742" i="1"/>
  <c r="B742" i="4" l="1"/>
  <c r="A373" i="1"/>
  <c r="AM372" i="1"/>
  <c r="I3719" i="1"/>
  <c r="K3719" i="1"/>
  <c r="I4711" i="1"/>
  <c r="K4711" i="1"/>
  <c r="K5703" i="1"/>
  <c r="I5703" i="1"/>
  <c r="K2727" i="1"/>
  <c r="I2727" i="1"/>
  <c r="N3718" i="1"/>
  <c r="AQ3718" i="1" s="1"/>
  <c r="L3718" i="1"/>
  <c r="AO3718" i="1" s="1"/>
  <c r="O3718" i="1"/>
  <c r="AR3718" i="1" s="1"/>
  <c r="M3718" i="1"/>
  <c r="AP3718" i="1" s="1"/>
  <c r="J3718" i="1"/>
  <c r="Q5700" i="1"/>
  <c r="AS5700" i="1"/>
  <c r="P4709" i="1"/>
  <c r="AN4709" i="1"/>
  <c r="AN5701" i="1"/>
  <c r="P5701" i="1"/>
  <c r="Z3720" i="1"/>
  <c r="Y3721" i="1"/>
  <c r="Z4712" i="1"/>
  <c r="Y4713" i="1"/>
  <c r="A2297" i="1"/>
  <c r="AM2296" i="1"/>
  <c r="A5297" i="1"/>
  <c r="AM5296" i="1"/>
  <c r="Y5705" i="1"/>
  <c r="Z5704" i="1"/>
  <c r="N2726" i="1"/>
  <c r="AQ2726" i="1" s="1"/>
  <c r="L2726" i="1"/>
  <c r="AO2726" i="1" s="1"/>
  <c r="J2726" i="1"/>
  <c r="M2726" i="1"/>
  <c r="AP2726" i="1" s="1"/>
  <c r="O2726" i="1"/>
  <c r="AR2726" i="1" s="1"/>
  <c r="AS3716" i="1"/>
  <c r="Q3716" i="1"/>
  <c r="Q2724" i="1"/>
  <c r="AS2724" i="1"/>
  <c r="Q4708" i="1"/>
  <c r="AS4708" i="1"/>
  <c r="AN2725" i="1"/>
  <c r="P2725" i="1"/>
  <c r="L4710" i="1"/>
  <c r="AO4710" i="1" s="1"/>
  <c r="J4710" i="1"/>
  <c r="O4710" i="1"/>
  <c r="AR4710" i="1" s="1"/>
  <c r="M4710" i="1"/>
  <c r="AP4710" i="1" s="1"/>
  <c r="N4710" i="1"/>
  <c r="AQ4710" i="1" s="1"/>
  <c r="A4297" i="1"/>
  <c r="AM4296" i="1"/>
  <c r="AN3717" i="1"/>
  <c r="P3717" i="1"/>
  <c r="A1297" i="1"/>
  <c r="AM1296" i="1"/>
  <c r="A3297" i="1"/>
  <c r="AM3296" i="1"/>
  <c r="Z2728" i="1"/>
  <c r="Y2729" i="1"/>
  <c r="N5702" i="1"/>
  <c r="AQ5702" i="1" s="1"/>
  <c r="M5702" i="1"/>
  <c r="AP5702" i="1" s="1"/>
  <c r="J5702" i="1"/>
  <c r="O5702" i="1"/>
  <c r="AR5702" i="1" s="1"/>
  <c r="L5702" i="1"/>
  <c r="AO5702" i="1" s="1"/>
  <c r="K1735" i="1"/>
  <c r="I1735" i="1"/>
  <c r="AS1732" i="1"/>
  <c r="Q1732" i="1"/>
  <c r="Y1737" i="1"/>
  <c r="Z1736" i="1"/>
  <c r="P1733" i="1"/>
  <c r="AN1733" i="1"/>
  <c r="N1734" i="1"/>
  <c r="AQ1734" i="1" s="1"/>
  <c r="L1734" i="1"/>
  <c r="AO1734" i="1" s="1"/>
  <c r="J1734" i="1"/>
  <c r="O1734" i="1"/>
  <c r="AR1734" i="1" s="1"/>
  <c r="M1734" i="1"/>
  <c r="AP1734" i="1" s="1"/>
  <c r="AN741" i="1"/>
  <c r="Q739" i="1"/>
  <c r="AS739" i="1"/>
  <c r="K742" i="1"/>
  <c r="I742" i="1"/>
  <c r="J742" i="1" s="1"/>
  <c r="P740" i="1"/>
  <c r="Y744" i="1"/>
  <c r="Z743" i="1"/>
  <c r="N741" i="1"/>
  <c r="AQ741" i="1" s="1"/>
  <c r="L741" i="1"/>
  <c r="AO741" i="1" s="1"/>
  <c r="O741" i="1"/>
  <c r="AR741" i="1" s="1"/>
  <c r="M741" i="1"/>
  <c r="AP741" i="1" s="1"/>
  <c r="R3720" i="1"/>
  <c r="T3720" i="1"/>
  <c r="S3720" i="1"/>
  <c r="F3720" i="1"/>
  <c r="E3720" i="1"/>
  <c r="U3720" i="1"/>
  <c r="V3720" i="1"/>
  <c r="E2728" i="1"/>
  <c r="T2728" i="1"/>
  <c r="R2728" i="1"/>
  <c r="S2728" i="1"/>
  <c r="V2728" i="1"/>
  <c r="F2728" i="1"/>
  <c r="U2728" i="1"/>
  <c r="S4712" i="1"/>
  <c r="E4712" i="1"/>
  <c r="V4712" i="1"/>
  <c r="T4712" i="1"/>
  <c r="R4712" i="1"/>
  <c r="U4712" i="1"/>
  <c r="F4712" i="1"/>
  <c r="E5704" i="1"/>
  <c r="R5704" i="1"/>
  <c r="S5704" i="1"/>
  <c r="V5704" i="1"/>
  <c r="U5704" i="1"/>
  <c r="F5704" i="1"/>
  <c r="T5704" i="1"/>
  <c r="F1736" i="1"/>
  <c r="R1736" i="1"/>
  <c r="T1736" i="1"/>
  <c r="E1736" i="1"/>
  <c r="U1736" i="1"/>
  <c r="S1736" i="1"/>
  <c r="V1736" i="1"/>
  <c r="U743" i="1"/>
  <c r="T743" i="1"/>
  <c r="S743" i="1"/>
  <c r="R743" i="1"/>
  <c r="V743" i="1"/>
  <c r="F743" i="1"/>
  <c r="E743" i="1"/>
  <c r="B743" i="4" l="1"/>
  <c r="A374" i="1"/>
  <c r="AM373" i="1"/>
  <c r="K5704" i="1"/>
  <c r="I5704" i="1"/>
  <c r="I4712" i="1"/>
  <c r="K4712" i="1"/>
  <c r="K2728" i="1"/>
  <c r="I2728" i="1"/>
  <c r="K3720" i="1"/>
  <c r="I3720" i="1"/>
  <c r="M2727" i="1"/>
  <c r="AP2727" i="1" s="1"/>
  <c r="O2727" i="1"/>
  <c r="AR2727" i="1" s="1"/>
  <c r="N2727" i="1"/>
  <c r="AQ2727" i="1" s="1"/>
  <c r="L2727" i="1"/>
  <c r="AO2727" i="1" s="1"/>
  <c r="J2727" i="1"/>
  <c r="A2298" i="1"/>
  <c r="AM2297" i="1"/>
  <c r="AS2725" i="1"/>
  <c r="Q2725" i="1"/>
  <c r="Z4713" i="1"/>
  <c r="Y4714" i="1"/>
  <c r="Q5701" i="1"/>
  <c r="AS5701" i="1"/>
  <c r="P3718" i="1"/>
  <c r="AN3718" i="1"/>
  <c r="M5703" i="1"/>
  <c r="AP5703" i="1" s="1"/>
  <c r="L5703" i="1"/>
  <c r="AO5703" i="1" s="1"/>
  <c r="N5703" i="1"/>
  <c r="AQ5703" i="1" s="1"/>
  <c r="J5703" i="1"/>
  <c r="O5703" i="1"/>
  <c r="AR5703" i="1" s="1"/>
  <c r="Z5705" i="1"/>
  <c r="Y5706" i="1"/>
  <c r="A4298" i="1"/>
  <c r="AM4297" i="1"/>
  <c r="Z2729" i="1"/>
  <c r="Y2730" i="1"/>
  <c r="A3298" i="1"/>
  <c r="AM3297" i="1"/>
  <c r="AN5702" i="1"/>
  <c r="P5702" i="1"/>
  <c r="A1298" i="1"/>
  <c r="AM1297" i="1"/>
  <c r="Q3717" i="1"/>
  <c r="AS3717" i="1"/>
  <c r="Y3722" i="1"/>
  <c r="Z3721" i="1"/>
  <c r="AS4709" i="1"/>
  <c r="Q4709" i="1"/>
  <c r="L4711" i="1"/>
  <c r="AO4711" i="1" s="1"/>
  <c r="J4711" i="1"/>
  <c r="N4711" i="1"/>
  <c r="AQ4711" i="1" s="1"/>
  <c r="M4711" i="1"/>
  <c r="AP4711" i="1" s="1"/>
  <c r="O4711" i="1"/>
  <c r="AR4711" i="1" s="1"/>
  <c r="P4710" i="1"/>
  <c r="AN4710" i="1"/>
  <c r="AN2726" i="1"/>
  <c r="P2726" i="1"/>
  <c r="A5298" i="1"/>
  <c r="AM5297" i="1"/>
  <c r="N3719" i="1"/>
  <c r="AQ3719" i="1" s="1"/>
  <c r="O3719" i="1"/>
  <c r="AR3719" i="1" s="1"/>
  <c r="L3719" i="1"/>
  <c r="AO3719" i="1" s="1"/>
  <c r="J3719" i="1"/>
  <c r="M3719" i="1"/>
  <c r="AP3719" i="1" s="1"/>
  <c r="I1736" i="1"/>
  <c r="K1736" i="1"/>
  <c r="AS1733" i="1"/>
  <c r="Q1733" i="1"/>
  <c r="Z1737" i="1"/>
  <c r="Y1738" i="1"/>
  <c r="AN1734" i="1"/>
  <c r="P1734" i="1"/>
  <c r="M1735" i="1"/>
  <c r="AP1735" i="1" s="1"/>
  <c r="O1735" i="1"/>
  <c r="AR1735" i="1" s="1"/>
  <c r="N1735" i="1"/>
  <c r="AQ1735" i="1" s="1"/>
  <c r="L1735" i="1"/>
  <c r="AO1735" i="1" s="1"/>
  <c r="J1735" i="1"/>
  <c r="AS740" i="1"/>
  <c r="AN742" i="1"/>
  <c r="Q740" i="1"/>
  <c r="K743" i="1"/>
  <c r="I743" i="1"/>
  <c r="J743" i="1" s="1"/>
  <c r="P741" i="1"/>
  <c r="Y745" i="1"/>
  <c r="Z744" i="1"/>
  <c r="M742" i="1"/>
  <c r="AP742" i="1" s="1"/>
  <c r="N742" i="1"/>
  <c r="AQ742" i="1" s="1"/>
  <c r="L742" i="1"/>
  <c r="AO742" i="1" s="1"/>
  <c r="O742" i="1"/>
  <c r="AR742" i="1" s="1"/>
  <c r="T3721" i="1"/>
  <c r="F3721" i="1"/>
  <c r="R3721" i="1"/>
  <c r="U3721" i="1"/>
  <c r="S3721" i="1"/>
  <c r="V3721" i="1"/>
  <c r="E3721" i="1"/>
  <c r="E5705" i="1"/>
  <c r="U5705" i="1"/>
  <c r="S5705" i="1"/>
  <c r="R5705" i="1"/>
  <c r="V5705" i="1"/>
  <c r="F5705" i="1"/>
  <c r="T5705" i="1"/>
  <c r="R2729" i="1"/>
  <c r="E2729" i="1"/>
  <c r="S2729" i="1"/>
  <c r="T2729" i="1"/>
  <c r="V2729" i="1"/>
  <c r="U2729" i="1"/>
  <c r="F2729" i="1"/>
  <c r="F4713" i="1"/>
  <c r="U4713" i="1"/>
  <c r="T4713" i="1"/>
  <c r="S4713" i="1"/>
  <c r="E4713" i="1"/>
  <c r="R4713" i="1"/>
  <c r="V4713" i="1"/>
  <c r="S1737" i="1"/>
  <c r="T1737" i="1"/>
  <c r="R1737" i="1"/>
  <c r="U1737" i="1"/>
  <c r="F1737" i="1"/>
  <c r="V1737" i="1"/>
  <c r="E1737" i="1"/>
  <c r="V744" i="1"/>
  <c r="U744" i="1"/>
  <c r="R744" i="1"/>
  <c r="S744" i="1"/>
  <c r="T744" i="1"/>
  <c r="F744" i="1"/>
  <c r="E744" i="1"/>
  <c r="B744" i="4" l="1"/>
  <c r="A375" i="1"/>
  <c r="AM374" i="1"/>
  <c r="K4713" i="1"/>
  <c r="I4713" i="1"/>
  <c r="I2729" i="1"/>
  <c r="K2729" i="1"/>
  <c r="K5705" i="1"/>
  <c r="I5705" i="1"/>
  <c r="K3721" i="1"/>
  <c r="I3721" i="1"/>
  <c r="P5703" i="1"/>
  <c r="AN5703" i="1"/>
  <c r="Y4715" i="1"/>
  <c r="Z4714" i="1"/>
  <c r="P2727" i="1"/>
  <c r="AN2727" i="1"/>
  <c r="O3720" i="1"/>
  <c r="AR3720" i="1" s="1"/>
  <c r="M3720" i="1"/>
  <c r="AP3720" i="1" s="1"/>
  <c r="L3720" i="1"/>
  <c r="AO3720" i="1" s="1"/>
  <c r="J3720" i="1"/>
  <c r="N3720" i="1"/>
  <c r="AQ3720" i="1" s="1"/>
  <c r="A5299" i="1"/>
  <c r="AM5298" i="1"/>
  <c r="Q5702" i="1"/>
  <c r="AS5702" i="1"/>
  <c r="AS2726" i="1"/>
  <c r="Q2726" i="1"/>
  <c r="P4711" i="1"/>
  <c r="AN4711" i="1"/>
  <c r="A4299" i="1"/>
  <c r="AM4298" i="1"/>
  <c r="L2728" i="1"/>
  <c r="AO2728" i="1" s="1"/>
  <c r="J2728" i="1"/>
  <c r="O2728" i="1"/>
  <c r="AR2728" i="1" s="1"/>
  <c r="M2728" i="1"/>
  <c r="AP2728" i="1" s="1"/>
  <c r="N2728" i="1"/>
  <c r="AQ2728" i="1" s="1"/>
  <c r="Q4710" i="1"/>
  <c r="AS4710" i="1"/>
  <c r="Z3722" i="1"/>
  <c r="Y3723" i="1"/>
  <c r="AN3719" i="1"/>
  <c r="P3719" i="1"/>
  <c r="A3299" i="1"/>
  <c r="AM3298" i="1"/>
  <c r="Y5707" i="1"/>
  <c r="Z5706" i="1"/>
  <c r="AS3718" i="1"/>
  <c r="Q3718" i="1"/>
  <c r="N4712" i="1"/>
  <c r="AQ4712" i="1" s="1"/>
  <c r="M4712" i="1"/>
  <c r="AP4712" i="1" s="1"/>
  <c r="J4712" i="1"/>
  <c r="O4712" i="1"/>
  <c r="AR4712" i="1" s="1"/>
  <c r="L4712" i="1"/>
  <c r="AO4712" i="1" s="1"/>
  <c r="M5704" i="1"/>
  <c r="AP5704" i="1" s="1"/>
  <c r="L5704" i="1"/>
  <c r="AO5704" i="1" s="1"/>
  <c r="O5704" i="1"/>
  <c r="AR5704" i="1" s="1"/>
  <c r="J5704" i="1"/>
  <c r="N5704" i="1"/>
  <c r="AQ5704" i="1" s="1"/>
  <c r="A1299" i="1"/>
  <c r="AM1298" i="1"/>
  <c r="Z2730" i="1"/>
  <c r="Y2731" i="1"/>
  <c r="A2299" i="1"/>
  <c r="AM2298" i="1"/>
  <c r="K1737" i="1"/>
  <c r="I1737" i="1"/>
  <c r="AN1735" i="1"/>
  <c r="P1735" i="1"/>
  <c r="Y1739" i="1"/>
  <c r="Z1738" i="1"/>
  <c r="AS1734" i="1"/>
  <c r="Q1734" i="1"/>
  <c r="O1736" i="1"/>
  <c r="AR1736" i="1" s="1"/>
  <c r="J1736" i="1"/>
  <c r="N1736" i="1"/>
  <c r="AQ1736" i="1" s="1"/>
  <c r="M1736" i="1"/>
  <c r="AP1736" i="1" s="1"/>
  <c r="L1736" i="1"/>
  <c r="AO1736" i="1" s="1"/>
  <c r="AS741" i="1"/>
  <c r="AN743" i="1"/>
  <c r="Q741" i="1"/>
  <c r="K744" i="1"/>
  <c r="I744" i="1"/>
  <c r="J744" i="1" s="1"/>
  <c r="P742" i="1"/>
  <c r="Y746" i="1"/>
  <c r="Z745" i="1"/>
  <c r="N743" i="1"/>
  <c r="AQ743" i="1" s="1"/>
  <c r="M743" i="1"/>
  <c r="AP743" i="1" s="1"/>
  <c r="O743" i="1"/>
  <c r="AR743" i="1" s="1"/>
  <c r="L743" i="1"/>
  <c r="AO743" i="1" s="1"/>
  <c r="E3722" i="1"/>
  <c r="F3722" i="1"/>
  <c r="V3722" i="1"/>
  <c r="S3722" i="1"/>
  <c r="T3722" i="1"/>
  <c r="U3722" i="1"/>
  <c r="R3722" i="1"/>
  <c r="E5706" i="1"/>
  <c r="T5706" i="1"/>
  <c r="U5706" i="1"/>
  <c r="V5706" i="1"/>
  <c r="S5706" i="1"/>
  <c r="F5706" i="1"/>
  <c r="R5706" i="1"/>
  <c r="T2730" i="1"/>
  <c r="U2730" i="1"/>
  <c r="E2730" i="1"/>
  <c r="S2730" i="1"/>
  <c r="R2730" i="1"/>
  <c r="V2730" i="1"/>
  <c r="F2730" i="1"/>
  <c r="U4714" i="1"/>
  <c r="E4714" i="1"/>
  <c r="F4714" i="1"/>
  <c r="V4714" i="1"/>
  <c r="T4714" i="1"/>
  <c r="R4714" i="1"/>
  <c r="S4714" i="1"/>
  <c r="R1738" i="1"/>
  <c r="S1738" i="1"/>
  <c r="U1738" i="1"/>
  <c r="T1738" i="1"/>
  <c r="E1738" i="1"/>
  <c r="F1738" i="1"/>
  <c r="V1738" i="1"/>
  <c r="S745" i="1"/>
  <c r="R745" i="1"/>
  <c r="U745" i="1"/>
  <c r="T745" i="1"/>
  <c r="V745" i="1"/>
  <c r="F745" i="1"/>
  <c r="E745" i="1"/>
  <c r="B745" i="4" l="1"/>
  <c r="A376" i="1"/>
  <c r="AM375" i="1"/>
  <c r="K4714" i="1"/>
  <c r="I4714" i="1"/>
  <c r="K2730" i="1"/>
  <c r="I2730" i="1"/>
  <c r="K5706" i="1"/>
  <c r="I5706" i="1"/>
  <c r="I3722" i="1"/>
  <c r="K3722" i="1"/>
  <c r="A4300" i="1"/>
  <c r="AM4299" i="1"/>
  <c r="A5300" i="1"/>
  <c r="AM5299" i="1"/>
  <c r="A2300" i="1"/>
  <c r="AM2299" i="1"/>
  <c r="A3300" i="1"/>
  <c r="AM3299" i="1"/>
  <c r="Z2731" i="1"/>
  <c r="Y2732" i="1"/>
  <c r="AS3719" i="1"/>
  <c r="Q3719" i="1"/>
  <c r="Z4715" i="1"/>
  <c r="Y4716" i="1"/>
  <c r="N5705" i="1"/>
  <c r="AQ5705" i="1" s="1"/>
  <c r="L5705" i="1"/>
  <c r="AO5705" i="1" s="1"/>
  <c r="M5705" i="1"/>
  <c r="AP5705" i="1" s="1"/>
  <c r="J5705" i="1"/>
  <c r="O5705" i="1"/>
  <c r="AR5705" i="1" s="1"/>
  <c r="AS2727" i="1"/>
  <c r="Q2727" i="1"/>
  <c r="O3721" i="1"/>
  <c r="AR3721" i="1" s="1"/>
  <c r="M3721" i="1"/>
  <c r="AP3721" i="1" s="1"/>
  <c r="N3721" i="1"/>
  <c r="AQ3721" i="1" s="1"/>
  <c r="L3721" i="1"/>
  <c r="AO3721" i="1" s="1"/>
  <c r="J3721" i="1"/>
  <c r="A1300" i="1"/>
  <c r="AM1299" i="1"/>
  <c r="Q4711" i="1"/>
  <c r="AS4711" i="1"/>
  <c r="P3720" i="1"/>
  <c r="AN3720" i="1"/>
  <c r="Y5708" i="1"/>
  <c r="Z5707" i="1"/>
  <c r="P5704" i="1"/>
  <c r="AN5704" i="1"/>
  <c r="P4712" i="1"/>
  <c r="AN4712" i="1"/>
  <c r="Y3724" i="1"/>
  <c r="Z3723" i="1"/>
  <c r="AS5703" i="1"/>
  <c r="Q5703" i="1"/>
  <c r="O2729" i="1"/>
  <c r="AR2729" i="1" s="1"/>
  <c r="N2729" i="1"/>
  <c r="AQ2729" i="1" s="1"/>
  <c r="J2729" i="1"/>
  <c r="M2729" i="1"/>
  <c r="AP2729" i="1" s="1"/>
  <c r="L2729" i="1"/>
  <c r="AO2729" i="1" s="1"/>
  <c r="P2728" i="1"/>
  <c r="AN2728" i="1"/>
  <c r="N4713" i="1"/>
  <c r="AQ4713" i="1" s="1"/>
  <c r="L4713" i="1"/>
  <c r="AO4713" i="1" s="1"/>
  <c r="M4713" i="1"/>
  <c r="AP4713" i="1" s="1"/>
  <c r="O4713" i="1"/>
  <c r="AR4713" i="1" s="1"/>
  <c r="J4713" i="1"/>
  <c r="K1738" i="1"/>
  <c r="I1738" i="1"/>
  <c r="Z1739" i="1"/>
  <c r="Y1740" i="1"/>
  <c r="AS1735" i="1"/>
  <c r="Q1735" i="1"/>
  <c r="AN1736" i="1"/>
  <c r="P1736" i="1"/>
  <c r="N1737" i="1"/>
  <c r="AQ1737" i="1" s="1"/>
  <c r="M1737" i="1"/>
  <c r="AP1737" i="1" s="1"/>
  <c r="O1737" i="1"/>
  <c r="AR1737" i="1" s="1"/>
  <c r="L1737" i="1"/>
  <c r="AO1737" i="1" s="1"/>
  <c r="J1737" i="1"/>
  <c r="Q742" i="1"/>
  <c r="AN744" i="1"/>
  <c r="AS742" i="1"/>
  <c r="K745" i="1"/>
  <c r="I745" i="1"/>
  <c r="J745" i="1" s="1"/>
  <c r="P743" i="1"/>
  <c r="Y747" i="1"/>
  <c r="Z746" i="1"/>
  <c r="N744" i="1"/>
  <c r="AQ744" i="1" s="1"/>
  <c r="L744" i="1"/>
  <c r="AO744" i="1" s="1"/>
  <c r="M744" i="1"/>
  <c r="AP744" i="1" s="1"/>
  <c r="O744" i="1"/>
  <c r="AR744" i="1" s="1"/>
  <c r="R4715" i="1"/>
  <c r="T4715" i="1"/>
  <c r="E4715" i="1"/>
  <c r="F4715" i="1"/>
  <c r="V4715" i="1"/>
  <c r="S4715" i="1"/>
  <c r="U4715" i="1"/>
  <c r="R2731" i="1"/>
  <c r="S2731" i="1"/>
  <c r="T2731" i="1"/>
  <c r="F2731" i="1"/>
  <c r="E2731" i="1"/>
  <c r="V2731" i="1"/>
  <c r="U2731" i="1"/>
  <c r="F5707" i="1"/>
  <c r="V5707" i="1"/>
  <c r="R5707" i="1"/>
  <c r="E5707" i="1"/>
  <c r="S5707" i="1"/>
  <c r="U5707" i="1"/>
  <c r="T5707" i="1"/>
  <c r="V3723" i="1"/>
  <c r="S3723" i="1"/>
  <c r="T3723" i="1"/>
  <c r="F3723" i="1"/>
  <c r="R3723" i="1"/>
  <c r="E3723" i="1"/>
  <c r="U3723" i="1"/>
  <c r="R1739" i="1"/>
  <c r="S1739" i="1"/>
  <c r="F1739" i="1"/>
  <c r="T1739" i="1"/>
  <c r="V1739" i="1"/>
  <c r="E1739" i="1"/>
  <c r="U1739" i="1"/>
  <c r="V746" i="1"/>
  <c r="U746" i="1"/>
  <c r="T746" i="1"/>
  <c r="S746" i="1"/>
  <c r="R746" i="1"/>
  <c r="F746" i="1"/>
  <c r="E746" i="1"/>
  <c r="B746" i="4" l="1"/>
  <c r="A377" i="1"/>
  <c r="AM376" i="1"/>
  <c r="K3723" i="1"/>
  <c r="I3723" i="1"/>
  <c r="I5707" i="1"/>
  <c r="K5707" i="1"/>
  <c r="K2731" i="1"/>
  <c r="I2731" i="1"/>
  <c r="K4715" i="1"/>
  <c r="I4715" i="1"/>
  <c r="A2301" i="1"/>
  <c r="AM2300" i="1"/>
  <c r="J3722" i="1"/>
  <c r="O3722" i="1"/>
  <c r="AR3722" i="1" s="1"/>
  <c r="M3722" i="1"/>
  <c r="AP3722" i="1" s="1"/>
  <c r="N3722" i="1"/>
  <c r="AQ3722" i="1" s="1"/>
  <c r="L3722" i="1"/>
  <c r="AO3722" i="1" s="1"/>
  <c r="L5706" i="1"/>
  <c r="AO5706" i="1" s="1"/>
  <c r="J5706" i="1"/>
  <c r="O5706" i="1"/>
  <c r="AR5706" i="1" s="1"/>
  <c r="N5706" i="1"/>
  <c r="AQ5706" i="1" s="1"/>
  <c r="M5706" i="1"/>
  <c r="AP5706" i="1" s="1"/>
  <c r="AN4713" i="1"/>
  <c r="P4713" i="1"/>
  <c r="Q3720" i="1"/>
  <c r="AS3720" i="1"/>
  <c r="Z3724" i="1"/>
  <c r="Y3725" i="1"/>
  <c r="Y2733" i="1"/>
  <c r="Z2732" i="1"/>
  <c r="A5301" i="1"/>
  <c r="AM5300" i="1"/>
  <c r="Q2728" i="1"/>
  <c r="AS2728" i="1"/>
  <c r="Q5704" i="1"/>
  <c r="AS5704" i="1"/>
  <c r="Z5708" i="1"/>
  <c r="Y5709" i="1"/>
  <c r="L2730" i="1"/>
  <c r="AO2730" i="1" s="1"/>
  <c r="J2730" i="1"/>
  <c r="O2730" i="1"/>
  <c r="AR2730" i="1" s="1"/>
  <c r="N2730" i="1"/>
  <c r="AQ2730" i="1" s="1"/>
  <c r="M2730" i="1"/>
  <c r="AP2730" i="1" s="1"/>
  <c r="AN5705" i="1"/>
  <c r="P5705" i="1"/>
  <c r="P2729" i="1"/>
  <c r="AN2729" i="1"/>
  <c r="Z4716" i="1"/>
  <c r="Y4717" i="1"/>
  <c r="A4301" i="1"/>
  <c r="AM4300" i="1"/>
  <c r="A1301" i="1"/>
  <c r="AM1300" i="1"/>
  <c r="M4714" i="1"/>
  <c r="AP4714" i="1" s="1"/>
  <c r="L4714" i="1"/>
  <c r="AO4714" i="1" s="1"/>
  <c r="J4714" i="1"/>
  <c r="N4714" i="1"/>
  <c r="AQ4714" i="1" s="1"/>
  <c r="O4714" i="1"/>
  <c r="AR4714" i="1" s="1"/>
  <c r="Q4712" i="1"/>
  <c r="AS4712" i="1"/>
  <c r="AN3721" i="1"/>
  <c r="P3721" i="1"/>
  <c r="A3301" i="1"/>
  <c r="AM3300" i="1"/>
  <c r="I1739" i="1"/>
  <c r="K1739" i="1"/>
  <c r="AN1737" i="1"/>
  <c r="P1737" i="1"/>
  <c r="Y1741" i="1"/>
  <c r="Z1740" i="1"/>
  <c r="O1738" i="1"/>
  <c r="AR1738" i="1" s="1"/>
  <c r="L1738" i="1"/>
  <c r="AO1738" i="1" s="1"/>
  <c r="N1738" i="1"/>
  <c r="AQ1738" i="1" s="1"/>
  <c r="M1738" i="1"/>
  <c r="AP1738" i="1" s="1"/>
  <c r="J1738" i="1"/>
  <c r="AS1736" i="1"/>
  <c r="Q1736" i="1"/>
  <c r="AS743" i="1"/>
  <c r="AN745" i="1"/>
  <c r="Q743" i="1"/>
  <c r="K746" i="1"/>
  <c r="I746" i="1"/>
  <c r="J746" i="1" s="1"/>
  <c r="P744" i="1"/>
  <c r="Y748" i="1"/>
  <c r="Z747" i="1"/>
  <c r="O745" i="1"/>
  <c r="AR745" i="1" s="1"/>
  <c r="L745" i="1"/>
  <c r="AO745" i="1" s="1"/>
  <c r="M745" i="1"/>
  <c r="AP745" i="1" s="1"/>
  <c r="N745" i="1"/>
  <c r="AQ745" i="1" s="1"/>
  <c r="F3724" i="1"/>
  <c r="U3724" i="1"/>
  <c r="R3724" i="1"/>
  <c r="S3724" i="1"/>
  <c r="T3724" i="1"/>
  <c r="V3724" i="1"/>
  <c r="E3724" i="1"/>
  <c r="V4716" i="1"/>
  <c r="U4716" i="1"/>
  <c r="E4716" i="1"/>
  <c r="T4716" i="1"/>
  <c r="S4716" i="1"/>
  <c r="F4716" i="1"/>
  <c r="R4716" i="1"/>
  <c r="F5708" i="1"/>
  <c r="R5708" i="1"/>
  <c r="U5708" i="1"/>
  <c r="V5708" i="1"/>
  <c r="E5708" i="1"/>
  <c r="S5708" i="1"/>
  <c r="T5708" i="1"/>
  <c r="S2732" i="1"/>
  <c r="V2732" i="1"/>
  <c r="U2732" i="1"/>
  <c r="F2732" i="1"/>
  <c r="T2732" i="1"/>
  <c r="R2732" i="1"/>
  <c r="E2732" i="1"/>
  <c r="F1740" i="1"/>
  <c r="E1740" i="1"/>
  <c r="V1740" i="1"/>
  <c r="S1740" i="1"/>
  <c r="T1740" i="1"/>
  <c r="R1740" i="1"/>
  <c r="U1740" i="1"/>
  <c r="V747" i="1"/>
  <c r="S747" i="1"/>
  <c r="U747" i="1"/>
  <c r="T747" i="1"/>
  <c r="R747" i="1"/>
  <c r="F747" i="1"/>
  <c r="E747" i="1"/>
  <c r="B747" i="4" l="1"/>
  <c r="A378" i="1"/>
  <c r="AM377" i="1"/>
  <c r="K2732" i="1"/>
  <c r="I2732" i="1"/>
  <c r="I5708" i="1"/>
  <c r="K5708" i="1"/>
  <c r="K4716" i="1"/>
  <c r="I4716" i="1"/>
  <c r="K3724" i="1"/>
  <c r="I3724" i="1"/>
  <c r="Z5709" i="1"/>
  <c r="Y5710" i="1"/>
  <c r="Q4713" i="1"/>
  <c r="AS4713" i="1"/>
  <c r="N4715" i="1"/>
  <c r="AQ4715" i="1" s="1"/>
  <c r="O4715" i="1"/>
  <c r="AR4715" i="1" s="1"/>
  <c r="L4715" i="1"/>
  <c r="AO4715" i="1" s="1"/>
  <c r="J4715" i="1"/>
  <c r="M4715" i="1"/>
  <c r="AP4715" i="1" s="1"/>
  <c r="P4714" i="1"/>
  <c r="AN4714" i="1"/>
  <c r="Z4717" i="1"/>
  <c r="Y4718" i="1"/>
  <c r="Z2733" i="1"/>
  <c r="Y2734" i="1"/>
  <c r="N2731" i="1"/>
  <c r="AQ2731" i="1" s="1"/>
  <c r="M2731" i="1"/>
  <c r="AP2731" i="1" s="1"/>
  <c r="L2731" i="1"/>
  <c r="AO2731" i="1" s="1"/>
  <c r="J2731" i="1"/>
  <c r="O2731" i="1"/>
  <c r="AR2731" i="1" s="1"/>
  <c r="A4302" i="1"/>
  <c r="AM4301" i="1"/>
  <c r="A3302" i="1"/>
  <c r="AM3301" i="1"/>
  <c r="Q3721" i="1"/>
  <c r="AS3721" i="1"/>
  <c r="AN2730" i="1"/>
  <c r="P2730" i="1"/>
  <c r="Z3725" i="1"/>
  <c r="Y3726" i="1"/>
  <c r="P3722" i="1"/>
  <c r="AN3722" i="1"/>
  <c r="N5707" i="1"/>
  <c r="AQ5707" i="1" s="1"/>
  <c r="L5707" i="1"/>
  <c r="AO5707" i="1" s="1"/>
  <c r="O5707" i="1"/>
  <c r="AR5707" i="1" s="1"/>
  <c r="M5707" i="1"/>
  <c r="AP5707" i="1" s="1"/>
  <c r="J5707" i="1"/>
  <c r="A1302" i="1"/>
  <c r="AM1301" i="1"/>
  <c r="AN5706" i="1"/>
  <c r="P5706" i="1"/>
  <c r="L3723" i="1"/>
  <c r="AO3723" i="1" s="1"/>
  <c r="N3723" i="1"/>
  <c r="AQ3723" i="1" s="1"/>
  <c r="J3723" i="1"/>
  <c r="O3723" i="1"/>
  <c r="AR3723" i="1" s="1"/>
  <c r="M3723" i="1"/>
  <c r="AP3723" i="1" s="1"/>
  <c r="AS2729" i="1"/>
  <c r="Q2729" i="1"/>
  <c r="AS5705" i="1"/>
  <c r="Q5705" i="1"/>
  <c r="A5302" i="1"/>
  <c r="AM5301" i="1"/>
  <c r="A2302" i="1"/>
  <c r="AM2301" i="1"/>
  <c r="I1740" i="1"/>
  <c r="K1740" i="1"/>
  <c r="AN1738" i="1"/>
  <c r="P1738" i="1"/>
  <c r="AS1737" i="1"/>
  <c r="Q1737" i="1"/>
  <c r="Y1742" i="1"/>
  <c r="Z1741" i="1"/>
  <c r="O1739" i="1"/>
  <c r="AR1739" i="1" s="1"/>
  <c r="M1739" i="1"/>
  <c r="AP1739" i="1" s="1"/>
  <c r="N1739" i="1"/>
  <c r="AQ1739" i="1" s="1"/>
  <c r="L1739" i="1"/>
  <c r="AO1739" i="1" s="1"/>
  <c r="J1739" i="1"/>
  <c r="AS744" i="1"/>
  <c r="AN746" i="1"/>
  <c r="K747" i="1"/>
  <c r="I747" i="1"/>
  <c r="J747" i="1" s="1"/>
  <c r="Q744" i="1"/>
  <c r="P745" i="1"/>
  <c r="Z748" i="1"/>
  <c r="Y749" i="1"/>
  <c r="L746" i="1"/>
  <c r="AO746" i="1" s="1"/>
  <c r="O746" i="1"/>
  <c r="AR746" i="1" s="1"/>
  <c r="M746" i="1"/>
  <c r="AP746" i="1" s="1"/>
  <c r="N746" i="1"/>
  <c r="AQ746" i="1" s="1"/>
  <c r="S5709" i="1"/>
  <c r="R5709" i="1"/>
  <c r="V5709" i="1"/>
  <c r="T5709" i="1"/>
  <c r="E5709" i="1"/>
  <c r="F5709" i="1"/>
  <c r="U5709" i="1"/>
  <c r="T2733" i="1"/>
  <c r="S2733" i="1"/>
  <c r="V2733" i="1"/>
  <c r="R2733" i="1"/>
  <c r="E2733" i="1"/>
  <c r="U2733" i="1"/>
  <c r="F2733" i="1"/>
  <c r="U3725" i="1"/>
  <c r="V3725" i="1"/>
  <c r="F3725" i="1"/>
  <c r="T3725" i="1"/>
  <c r="E3725" i="1"/>
  <c r="S3725" i="1"/>
  <c r="R3725" i="1"/>
  <c r="E4717" i="1"/>
  <c r="R4717" i="1"/>
  <c r="V4717" i="1"/>
  <c r="U4717" i="1"/>
  <c r="S4717" i="1"/>
  <c r="F4717" i="1"/>
  <c r="T4717" i="1"/>
  <c r="S1741" i="1"/>
  <c r="T1741" i="1"/>
  <c r="R1741" i="1"/>
  <c r="F1741" i="1"/>
  <c r="E1741" i="1"/>
  <c r="V1741" i="1"/>
  <c r="U1741" i="1"/>
  <c r="T748" i="1"/>
  <c r="S748" i="1"/>
  <c r="R748" i="1"/>
  <c r="V748" i="1"/>
  <c r="U748" i="1"/>
  <c r="F748" i="1"/>
  <c r="E748" i="1"/>
  <c r="B748" i="4" l="1"/>
  <c r="A379" i="1"/>
  <c r="AM378" i="1"/>
  <c r="K4717" i="1"/>
  <c r="I4717" i="1"/>
  <c r="K3725" i="1"/>
  <c r="I3725" i="1"/>
  <c r="K2733" i="1"/>
  <c r="I2733" i="1"/>
  <c r="I5709" i="1"/>
  <c r="K5709" i="1"/>
  <c r="A1303" i="1"/>
  <c r="AM1302" i="1"/>
  <c r="Z3726" i="1"/>
  <c r="Y3727" i="1"/>
  <c r="J3724" i="1"/>
  <c r="N3724" i="1"/>
  <c r="AQ3724" i="1" s="1"/>
  <c r="M3724" i="1"/>
  <c r="AP3724" i="1" s="1"/>
  <c r="L3724" i="1"/>
  <c r="AO3724" i="1" s="1"/>
  <c r="O3724" i="1"/>
  <c r="AR3724" i="1" s="1"/>
  <c r="P5707" i="1"/>
  <c r="AN5707" i="1"/>
  <c r="A3303" i="1"/>
  <c r="AM3302" i="1"/>
  <c r="Q4714" i="1"/>
  <c r="AS4714" i="1"/>
  <c r="N4716" i="1"/>
  <c r="AQ4716" i="1" s="1"/>
  <c r="O4716" i="1"/>
  <c r="AR4716" i="1" s="1"/>
  <c r="M4716" i="1"/>
  <c r="AP4716" i="1" s="1"/>
  <c r="J4716" i="1"/>
  <c r="L4716" i="1"/>
  <c r="AO4716" i="1" s="1"/>
  <c r="Z2734" i="1"/>
  <c r="Y2735" i="1"/>
  <c r="AS5706" i="1"/>
  <c r="Q5706" i="1"/>
  <c r="Q2730" i="1"/>
  <c r="AS2730" i="1"/>
  <c r="A4303" i="1"/>
  <c r="AM4302" i="1"/>
  <c r="Z5710" i="1"/>
  <c r="Y5711" i="1"/>
  <c r="A5303" i="1"/>
  <c r="AM5302" i="1"/>
  <c r="P3723" i="1"/>
  <c r="AN3723" i="1"/>
  <c r="AN4715" i="1"/>
  <c r="P4715" i="1"/>
  <c r="M5708" i="1"/>
  <c r="AP5708" i="1" s="1"/>
  <c r="L5708" i="1"/>
  <c r="AO5708" i="1" s="1"/>
  <c r="J5708" i="1"/>
  <c r="O5708" i="1"/>
  <c r="AR5708" i="1" s="1"/>
  <c r="N5708" i="1"/>
  <c r="AQ5708" i="1" s="1"/>
  <c r="A2303" i="1"/>
  <c r="AM2302" i="1"/>
  <c r="AN2731" i="1"/>
  <c r="P2731" i="1"/>
  <c r="O2732" i="1"/>
  <c r="AR2732" i="1" s="1"/>
  <c r="N2732" i="1"/>
  <c r="AQ2732" i="1" s="1"/>
  <c r="M2732" i="1"/>
  <c r="AP2732" i="1" s="1"/>
  <c r="L2732" i="1"/>
  <c r="AO2732" i="1" s="1"/>
  <c r="J2732" i="1"/>
  <c r="AS3722" i="1"/>
  <c r="Q3722" i="1"/>
  <c r="Y4719" i="1"/>
  <c r="Z4718" i="1"/>
  <c r="K1741" i="1"/>
  <c r="I1741" i="1"/>
  <c r="AN1739" i="1"/>
  <c r="P1739" i="1"/>
  <c r="Q1738" i="1"/>
  <c r="AS1738" i="1"/>
  <c r="Y1743" i="1"/>
  <c r="Z1742" i="1"/>
  <c r="N1740" i="1"/>
  <c r="AQ1740" i="1" s="1"/>
  <c r="L1740" i="1"/>
  <c r="AO1740" i="1" s="1"/>
  <c r="J1740" i="1"/>
  <c r="O1740" i="1"/>
  <c r="AR1740" i="1" s="1"/>
  <c r="M1740" i="1"/>
  <c r="AP1740" i="1" s="1"/>
  <c r="AN747" i="1"/>
  <c r="AS745" i="1"/>
  <c r="Q745" i="1"/>
  <c r="K748" i="1"/>
  <c r="I748" i="1"/>
  <c r="J748" i="1" s="1"/>
  <c r="P746" i="1"/>
  <c r="Z749" i="1"/>
  <c r="Y750" i="1"/>
  <c r="L747" i="1"/>
  <c r="AO747" i="1" s="1"/>
  <c r="M747" i="1"/>
  <c r="AP747" i="1" s="1"/>
  <c r="O747" i="1"/>
  <c r="AR747" i="1" s="1"/>
  <c r="N747" i="1"/>
  <c r="AQ747" i="1" s="1"/>
  <c r="T5710" i="1"/>
  <c r="V5710" i="1"/>
  <c r="R5710" i="1"/>
  <c r="S5710" i="1"/>
  <c r="F5710" i="1"/>
  <c r="U5710" i="1"/>
  <c r="E5710" i="1"/>
  <c r="S3726" i="1"/>
  <c r="R3726" i="1"/>
  <c r="E3726" i="1"/>
  <c r="U3726" i="1"/>
  <c r="F3726" i="1"/>
  <c r="T3726" i="1"/>
  <c r="V3726" i="1"/>
  <c r="V4718" i="1"/>
  <c r="F4718" i="1"/>
  <c r="T4718" i="1"/>
  <c r="R4718" i="1"/>
  <c r="E4718" i="1"/>
  <c r="S4718" i="1"/>
  <c r="U4718" i="1"/>
  <c r="T2734" i="1"/>
  <c r="F2734" i="1"/>
  <c r="U2734" i="1"/>
  <c r="E2734" i="1"/>
  <c r="S2734" i="1"/>
  <c r="R2734" i="1"/>
  <c r="V2734" i="1"/>
  <c r="F1742" i="1"/>
  <c r="R1742" i="1"/>
  <c r="V1742" i="1"/>
  <c r="U1742" i="1"/>
  <c r="S1742" i="1"/>
  <c r="T1742" i="1"/>
  <c r="E1742" i="1"/>
  <c r="V749" i="1"/>
  <c r="U749" i="1"/>
  <c r="T749" i="1"/>
  <c r="S749" i="1"/>
  <c r="R749" i="1"/>
  <c r="F749" i="1"/>
  <c r="E749" i="1"/>
  <c r="B749" i="4" l="1"/>
  <c r="A380" i="1"/>
  <c r="AM379" i="1"/>
  <c r="I2734" i="1"/>
  <c r="K2734" i="1"/>
  <c r="K4718" i="1"/>
  <c r="I4718" i="1"/>
  <c r="I3726" i="1"/>
  <c r="K3726" i="1"/>
  <c r="K5710" i="1"/>
  <c r="I5710" i="1"/>
  <c r="Z4719" i="1"/>
  <c r="Y4720" i="1"/>
  <c r="AN5708" i="1"/>
  <c r="P5708" i="1"/>
  <c r="A4304" i="1"/>
  <c r="AM4303" i="1"/>
  <c r="Y2736" i="1"/>
  <c r="Z2735" i="1"/>
  <c r="Q5707" i="1"/>
  <c r="AS5707" i="1"/>
  <c r="J5709" i="1"/>
  <c r="O5709" i="1"/>
  <c r="AR5709" i="1" s="1"/>
  <c r="L5709" i="1"/>
  <c r="AO5709" i="1" s="1"/>
  <c r="N5709" i="1"/>
  <c r="AQ5709" i="1" s="1"/>
  <c r="M5709" i="1"/>
  <c r="AP5709" i="1" s="1"/>
  <c r="Q2731" i="1"/>
  <c r="AS2731" i="1"/>
  <c r="Q3723" i="1"/>
  <c r="AS3723" i="1"/>
  <c r="Y3728" i="1"/>
  <c r="Z3727" i="1"/>
  <c r="J2733" i="1"/>
  <c r="O2733" i="1"/>
  <c r="AR2733" i="1" s="1"/>
  <c r="N2733" i="1"/>
  <c r="AQ2733" i="1" s="1"/>
  <c r="L2733" i="1"/>
  <c r="AO2733" i="1" s="1"/>
  <c r="M2733" i="1"/>
  <c r="AP2733" i="1" s="1"/>
  <c r="N3725" i="1"/>
  <c r="AQ3725" i="1" s="1"/>
  <c r="L3725" i="1"/>
  <c r="AO3725" i="1" s="1"/>
  <c r="J3725" i="1"/>
  <c r="M3725" i="1"/>
  <c r="AP3725" i="1" s="1"/>
  <c r="O3725" i="1"/>
  <c r="AR3725" i="1" s="1"/>
  <c r="P2732" i="1"/>
  <c r="AN2732" i="1"/>
  <c r="Z5711" i="1"/>
  <c r="Y5712" i="1"/>
  <c r="Q4715" i="1"/>
  <c r="AS4715" i="1"/>
  <c r="A5304" i="1"/>
  <c r="AM5303" i="1"/>
  <c r="A2304" i="1"/>
  <c r="AM2303" i="1"/>
  <c r="P4716" i="1"/>
  <c r="AN4716" i="1"/>
  <c r="A3304" i="1"/>
  <c r="AM3303" i="1"/>
  <c r="AN3724" i="1"/>
  <c r="P3724" i="1"/>
  <c r="A1304" i="1"/>
  <c r="AM1303" i="1"/>
  <c r="L4717" i="1"/>
  <c r="AO4717" i="1" s="1"/>
  <c r="J4717" i="1"/>
  <c r="M4717" i="1"/>
  <c r="AP4717" i="1" s="1"/>
  <c r="N4717" i="1"/>
  <c r="AQ4717" i="1" s="1"/>
  <c r="O4717" i="1"/>
  <c r="AR4717" i="1" s="1"/>
  <c r="K1742" i="1"/>
  <c r="I1742" i="1"/>
  <c r="Y1744" i="1"/>
  <c r="Z1743" i="1"/>
  <c r="AN1740" i="1"/>
  <c r="P1740" i="1"/>
  <c r="Q1739" i="1"/>
  <c r="AS1739" i="1"/>
  <c r="N1741" i="1"/>
  <c r="AQ1741" i="1" s="1"/>
  <c r="L1741" i="1"/>
  <c r="AO1741" i="1" s="1"/>
  <c r="J1741" i="1"/>
  <c r="O1741" i="1"/>
  <c r="AR1741" i="1" s="1"/>
  <c r="M1741" i="1"/>
  <c r="AP1741" i="1" s="1"/>
  <c r="AS746" i="1"/>
  <c r="AN748" i="1"/>
  <c r="Q746" i="1"/>
  <c r="K749" i="1"/>
  <c r="I749" i="1"/>
  <c r="J749" i="1" s="1"/>
  <c r="P747" i="1"/>
  <c r="Z750" i="1"/>
  <c r="Y751" i="1"/>
  <c r="O748" i="1"/>
  <c r="AR748" i="1" s="1"/>
  <c r="L748" i="1"/>
  <c r="AO748" i="1" s="1"/>
  <c r="M748" i="1"/>
  <c r="AP748" i="1" s="1"/>
  <c r="N748" i="1"/>
  <c r="AQ748" i="1" s="1"/>
  <c r="F4719" i="1"/>
  <c r="U4719" i="1"/>
  <c r="E4719" i="1"/>
  <c r="V4719" i="1"/>
  <c r="S4719" i="1"/>
  <c r="T4719" i="1"/>
  <c r="R4719" i="1"/>
  <c r="E3727" i="1"/>
  <c r="R3727" i="1"/>
  <c r="F3727" i="1"/>
  <c r="S3727" i="1"/>
  <c r="V3727" i="1"/>
  <c r="U3727" i="1"/>
  <c r="T3727" i="1"/>
  <c r="V2735" i="1"/>
  <c r="R2735" i="1"/>
  <c r="F2735" i="1"/>
  <c r="U2735" i="1"/>
  <c r="E2735" i="1"/>
  <c r="S2735" i="1"/>
  <c r="T2735" i="1"/>
  <c r="V5711" i="1"/>
  <c r="R5711" i="1"/>
  <c r="F5711" i="1"/>
  <c r="U5711" i="1"/>
  <c r="E5711" i="1"/>
  <c r="T5711" i="1"/>
  <c r="S5711" i="1"/>
  <c r="R1743" i="1"/>
  <c r="U1743" i="1"/>
  <c r="F1743" i="1"/>
  <c r="S1743" i="1"/>
  <c r="T1743" i="1"/>
  <c r="E1743" i="1"/>
  <c r="V1743" i="1"/>
  <c r="R750" i="1"/>
  <c r="T750" i="1"/>
  <c r="V750" i="1"/>
  <c r="U750" i="1"/>
  <c r="S750" i="1"/>
  <c r="F750" i="1"/>
  <c r="E750" i="1"/>
  <c r="B750" i="4" l="1"/>
  <c r="A381" i="1"/>
  <c r="AM380" i="1"/>
  <c r="K5711" i="1"/>
  <c r="I5711" i="1"/>
  <c r="K2735" i="1"/>
  <c r="I2735" i="1"/>
  <c r="K3727" i="1"/>
  <c r="I3727" i="1"/>
  <c r="I4719" i="1"/>
  <c r="K4719" i="1"/>
  <c r="AS3724" i="1"/>
  <c r="Q3724" i="1"/>
  <c r="A4305" i="1"/>
  <c r="AM4304" i="1"/>
  <c r="Z3728" i="1"/>
  <c r="Y3729" i="1"/>
  <c r="A5305" i="1"/>
  <c r="AM5304" i="1"/>
  <c r="AN5709" i="1"/>
  <c r="P5709" i="1"/>
  <c r="Q5708" i="1"/>
  <c r="AS5708" i="1"/>
  <c r="Q2732" i="1"/>
  <c r="AS2732" i="1"/>
  <c r="M3726" i="1"/>
  <c r="AP3726" i="1" s="1"/>
  <c r="L3726" i="1"/>
  <c r="AO3726" i="1" s="1"/>
  <c r="N3726" i="1"/>
  <c r="AQ3726" i="1" s="1"/>
  <c r="J3726" i="1"/>
  <c r="O3726" i="1"/>
  <c r="AR3726" i="1" s="1"/>
  <c r="A1305" i="1"/>
  <c r="AM1304" i="1"/>
  <c r="A2305" i="1"/>
  <c r="AM2304" i="1"/>
  <c r="O4718" i="1"/>
  <c r="AR4718" i="1" s="1"/>
  <c r="M4718" i="1"/>
  <c r="AP4718" i="1" s="1"/>
  <c r="L4718" i="1"/>
  <c r="AO4718" i="1" s="1"/>
  <c r="J4718" i="1"/>
  <c r="N4718" i="1"/>
  <c r="AQ4718" i="1" s="1"/>
  <c r="M5710" i="1"/>
  <c r="AP5710" i="1" s="1"/>
  <c r="O5710" i="1"/>
  <c r="AR5710" i="1" s="1"/>
  <c r="N5710" i="1"/>
  <c r="AQ5710" i="1" s="1"/>
  <c r="L5710" i="1"/>
  <c r="AO5710" i="1" s="1"/>
  <c r="J5710" i="1"/>
  <c r="A3305" i="1"/>
  <c r="AM3304" i="1"/>
  <c r="AN4717" i="1"/>
  <c r="P4717" i="1"/>
  <c r="Q4716" i="1"/>
  <c r="AS4716" i="1"/>
  <c r="Y5713" i="1"/>
  <c r="Z5712" i="1"/>
  <c r="AN3725" i="1"/>
  <c r="P3725" i="1"/>
  <c r="P2733" i="1"/>
  <c r="AN2733" i="1"/>
  <c r="Z4720" i="1"/>
  <c r="Y4721" i="1"/>
  <c r="Y2737" i="1"/>
  <c r="Z2736" i="1"/>
  <c r="O2734" i="1"/>
  <c r="AR2734" i="1" s="1"/>
  <c r="J2734" i="1"/>
  <c r="N2734" i="1"/>
  <c r="AQ2734" i="1" s="1"/>
  <c r="L2734" i="1"/>
  <c r="AO2734" i="1" s="1"/>
  <c r="M2734" i="1"/>
  <c r="AP2734" i="1" s="1"/>
  <c r="I1743" i="1"/>
  <c r="K1743" i="1"/>
  <c r="AS1740" i="1"/>
  <c r="Q1740" i="1"/>
  <c r="AN1741" i="1"/>
  <c r="P1741" i="1"/>
  <c r="Y1745" i="1"/>
  <c r="Z1744" i="1"/>
  <c r="J1742" i="1"/>
  <c r="M1742" i="1"/>
  <c r="AP1742" i="1" s="1"/>
  <c r="O1742" i="1"/>
  <c r="AR1742" i="1" s="1"/>
  <c r="N1742" i="1"/>
  <c r="AQ1742" i="1" s="1"/>
  <c r="L1742" i="1"/>
  <c r="AO1742" i="1" s="1"/>
  <c r="AN749" i="1"/>
  <c r="AS747" i="1"/>
  <c r="Q747" i="1"/>
  <c r="K750" i="1"/>
  <c r="I750" i="1"/>
  <c r="J750" i="1" s="1"/>
  <c r="P748" i="1"/>
  <c r="Y752" i="1"/>
  <c r="Z751" i="1"/>
  <c r="L749" i="1"/>
  <c r="AO749" i="1" s="1"/>
  <c r="O749" i="1"/>
  <c r="AR749" i="1" s="1"/>
  <c r="M749" i="1"/>
  <c r="AP749" i="1" s="1"/>
  <c r="N749" i="1"/>
  <c r="AQ749" i="1" s="1"/>
  <c r="R3728" i="1"/>
  <c r="V3728" i="1"/>
  <c r="F3728" i="1"/>
  <c r="E3728" i="1"/>
  <c r="T3728" i="1"/>
  <c r="S3728" i="1"/>
  <c r="U3728" i="1"/>
  <c r="V4720" i="1"/>
  <c r="F4720" i="1"/>
  <c r="T4720" i="1"/>
  <c r="U4720" i="1"/>
  <c r="E4720" i="1"/>
  <c r="S4720" i="1"/>
  <c r="R4720" i="1"/>
  <c r="V2736" i="1"/>
  <c r="F2736" i="1"/>
  <c r="R2736" i="1"/>
  <c r="S2736" i="1"/>
  <c r="U2736" i="1"/>
  <c r="E2736" i="1"/>
  <c r="T2736" i="1"/>
  <c r="T5712" i="1"/>
  <c r="S5712" i="1"/>
  <c r="F5712" i="1"/>
  <c r="E5712" i="1"/>
  <c r="U5712" i="1"/>
  <c r="V5712" i="1"/>
  <c r="R5712" i="1"/>
  <c r="V1744" i="1"/>
  <c r="U1744" i="1"/>
  <c r="T1744" i="1"/>
  <c r="E1744" i="1"/>
  <c r="S1744" i="1"/>
  <c r="F1744" i="1"/>
  <c r="R1744" i="1"/>
  <c r="U751" i="1"/>
  <c r="T751" i="1"/>
  <c r="S751" i="1"/>
  <c r="R751" i="1"/>
  <c r="V751" i="1"/>
  <c r="F751" i="1"/>
  <c r="E751" i="1"/>
  <c r="B751" i="4" l="1"/>
  <c r="A382" i="1"/>
  <c r="AM381" i="1"/>
  <c r="K5712" i="1"/>
  <c r="I5712" i="1"/>
  <c r="K2736" i="1"/>
  <c r="I2736" i="1"/>
  <c r="I4720" i="1"/>
  <c r="K4720" i="1"/>
  <c r="I3728" i="1"/>
  <c r="K3728" i="1"/>
  <c r="A3306" i="1"/>
  <c r="AM3305" i="1"/>
  <c r="Z4721" i="1"/>
  <c r="Y4722" i="1"/>
  <c r="A2306" i="1"/>
  <c r="AM2305" i="1"/>
  <c r="A4306" i="1"/>
  <c r="AM4305" i="1"/>
  <c r="J4719" i="1"/>
  <c r="O4719" i="1"/>
  <c r="AR4719" i="1" s="1"/>
  <c r="M4719" i="1"/>
  <c r="AP4719" i="1" s="1"/>
  <c r="L4719" i="1"/>
  <c r="AO4719" i="1" s="1"/>
  <c r="N4719" i="1"/>
  <c r="AQ4719" i="1" s="1"/>
  <c r="Y5714" i="1"/>
  <c r="Z5713" i="1"/>
  <c r="AN4718" i="1"/>
  <c r="P4718" i="1"/>
  <c r="M3727" i="1"/>
  <c r="AP3727" i="1" s="1"/>
  <c r="O3727" i="1"/>
  <c r="AR3727" i="1" s="1"/>
  <c r="N3727" i="1"/>
  <c r="AQ3727" i="1" s="1"/>
  <c r="L3727" i="1"/>
  <c r="AO3727" i="1" s="1"/>
  <c r="J3727" i="1"/>
  <c r="A1306" i="1"/>
  <c r="AM1305" i="1"/>
  <c r="A5306" i="1"/>
  <c r="AM5305" i="1"/>
  <c r="Y2738" i="1"/>
  <c r="Z2737" i="1"/>
  <c r="P5710" i="1"/>
  <c r="AN5710" i="1"/>
  <c r="N2735" i="1"/>
  <c r="AQ2735" i="1" s="1"/>
  <c r="M2735" i="1"/>
  <c r="AP2735" i="1" s="1"/>
  <c r="J2735" i="1"/>
  <c r="O2735" i="1"/>
  <c r="AR2735" i="1" s="1"/>
  <c r="L2735" i="1"/>
  <c r="AO2735" i="1" s="1"/>
  <c r="Q2733" i="1"/>
  <c r="AS2733" i="1"/>
  <c r="AS4717" i="1"/>
  <c r="Q4717" i="1"/>
  <c r="P3726" i="1"/>
  <c r="AN3726" i="1"/>
  <c r="P2734" i="1"/>
  <c r="AN2734" i="1"/>
  <c r="AS3725" i="1"/>
  <c r="Q3725" i="1"/>
  <c r="Z3729" i="1"/>
  <c r="Y3730" i="1"/>
  <c r="O5711" i="1"/>
  <c r="AR5711" i="1" s="1"/>
  <c r="N5711" i="1"/>
  <c r="AQ5711" i="1" s="1"/>
  <c r="L5711" i="1"/>
  <c r="AO5711" i="1" s="1"/>
  <c r="M5711" i="1"/>
  <c r="AP5711" i="1" s="1"/>
  <c r="J5711" i="1"/>
  <c r="AS5709" i="1"/>
  <c r="Q5709" i="1"/>
  <c r="I1744" i="1"/>
  <c r="K1744" i="1"/>
  <c r="Z1745" i="1"/>
  <c r="Y1746" i="1"/>
  <c r="AS1741" i="1"/>
  <c r="Q1741" i="1"/>
  <c r="P1742" i="1"/>
  <c r="AN1742" i="1"/>
  <c r="L1743" i="1"/>
  <c r="AO1743" i="1" s="1"/>
  <c r="O1743" i="1"/>
  <c r="AR1743" i="1" s="1"/>
  <c r="M1743" i="1"/>
  <c r="AP1743" i="1" s="1"/>
  <c r="J1743" i="1"/>
  <c r="N1743" i="1"/>
  <c r="AQ1743" i="1" s="1"/>
  <c r="AN750" i="1"/>
  <c r="Q748" i="1"/>
  <c r="AS748" i="1"/>
  <c r="K751" i="1"/>
  <c r="I751" i="1"/>
  <c r="J751" i="1" s="1"/>
  <c r="P749" i="1"/>
  <c r="Y753" i="1"/>
  <c r="Z752" i="1"/>
  <c r="M750" i="1"/>
  <c r="AP750" i="1" s="1"/>
  <c r="N750" i="1"/>
  <c r="AQ750" i="1" s="1"/>
  <c r="L750" i="1"/>
  <c r="AO750" i="1" s="1"/>
  <c r="O750" i="1"/>
  <c r="AR750" i="1" s="1"/>
  <c r="E5713" i="1"/>
  <c r="U5713" i="1"/>
  <c r="T5713" i="1"/>
  <c r="R5713" i="1"/>
  <c r="S5713" i="1"/>
  <c r="V5713" i="1"/>
  <c r="F5713" i="1"/>
  <c r="R3729" i="1"/>
  <c r="F3729" i="1"/>
  <c r="U3729" i="1"/>
  <c r="V3729" i="1"/>
  <c r="E3729" i="1"/>
  <c r="S3729" i="1"/>
  <c r="T3729" i="1"/>
  <c r="R4721" i="1"/>
  <c r="T4721" i="1"/>
  <c r="E4721" i="1"/>
  <c r="F4721" i="1"/>
  <c r="S4721" i="1"/>
  <c r="U4721" i="1"/>
  <c r="V4721" i="1"/>
  <c r="R2737" i="1"/>
  <c r="V2737" i="1"/>
  <c r="F2737" i="1"/>
  <c r="U2737" i="1"/>
  <c r="E2737" i="1"/>
  <c r="T2737" i="1"/>
  <c r="S2737" i="1"/>
  <c r="S1745" i="1"/>
  <c r="F1745" i="1"/>
  <c r="T1745" i="1"/>
  <c r="E1745" i="1"/>
  <c r="R1745" i="1"/>
  <c r="V1745" i="1"/>
  <c r="U1745" i="1"/>
  <c r="V752" i="1"/>
  <c r="U752" i="1"/>
  <c r="R752" i="1"/>
  <c r="T752" i="1"/>
  <c r="S752" i="1"/>
  <c r="F752" i="1"/>
  <c r="E752" i="1"/>
  <c r="B752" i="4" l="1"/>
  <c r="A383" i="1"/>
  <c r="AM382" i="1"/>
  <c r="I2737" i="1"/>
  <c r="K2737" i="1"/>
  <c r="K4721" i="1"/>
  <c r="I4721" i="1"/>
  <c r="K3729" i="1"/>
  <c r="I3729" i="1"/>
  <c r="I5713" i="1"/>
  <c r="K5713" i="1"/>
  <c r="Z5714" i="1"/>
  <c r="Y5715" i="1"/>
  <c r="AS5710" i="1"/>
  <c r="Q5710" i="1"/>
  <c r="A2307" i="1"/>
  <c r="AM2306" i="1"/>
  <c r="M3728" i="1"/>
  <c r="AP3728" i="1" s="1"/>
  <c r="N3728" i="1"/>
  <c r="AQ3728" i="1" s="1"/>
  <c r="L3728" i="1"/>
  <c r="AO3728" i="1" s="1"/>
  <c r="J3728" i="1"/>
  <c r="O3728" i="1"/>
  <c r="AR3728" i="1" s="1"/>
  <c r="A1307" i="1"/>
  <c r="AM1306" i="1"/>
  <c r="Z4722" i="1"/>
  <c r="Y4723" i="1"/>
  <c r="Q2734" i="1"/>
  <c r="AS2734" i="1"/>
  <c r="O4720" i="1"/>
  <c r="AR4720" i="1" s="1"/>
  <c r="N4720" i="1"/>
  <c r="AQ4720" i="1" s="1"/>
  <c r="M4720" i="1"/>
  <c r="AP4720" i="1" s="1"/>
  <c r="L4720" i="1"/>
  <c r="AO4720" i="1" s="1"/>
  <c r="J4720" i="1"/>
  <c r="A5307" i="1"/>
  <c r="AM5306" i="1"/>
  <c r="Y3731" i="1"/>
  <c r="Z3730" i="1"/>
  <c r="AS3726" i="1"/>
  <c r="Q3726" i="1"/>
  <c r="P2735" i="1"/>
  <c r="AN2735" i="1"/>
  <c r="AN3727" i="1"/>
  <c r="P3727" i="1"/>
  <c r="P5711" i="1"/>
  <c r="AN5711" i="1"/>
  <c r="Z2738" i="1"/>
  <c r="Y2739" i="1"/>
  <c r="Q4718" i="1"/>
  <c r="AS4718" i="1"/>
  <c r="N2736" i="1"/>
  <c r="AQ2736" i="1" s="1"/>
  <c r="M2736" i="1"/>
  <c r="AP2736" i="1" s="1"/>
  <c r="O2736" i="1"/>
  <c r="AR2736" i="1" s="1"/>
  <c r="L2736" i="1"/>
  <c r="AO2736" i="1" s="1"/>
  <c r="J2736" i="1"/>
  <c r="AN4719" i="1"/>
  <c r="P4719" i="1"/>
  <c r="A3307" i="1"/>
  <c r="AM3306" i="1"/>
  <c r="O5712" i="1"/>
  <c r="AR5712" i="1" s="1"/>
  <c r="N5712" i="1"/>
  <c r="AQ5712" i="1" s="1"/>
  <c r="L5712" i="1"/>
  <c r="AO5712" i="1" s="1"/>
  <c r="J5712" i="1"/>
  <c r="M5712" i="1"/>
  <c r="AP5712" i="1" s="1"/>
  <c r="A4307" i="1"/>
  <c r="AM4306" i="1"/>
  <c r="K1745" i="1"/>
  <c r="I1745" i="1"/>
  <c r="AN1743" i="1"/>
  <c r="P1743" i="1"/>
  <c r="Q1742" i="1"/>
  <c r="AS1742" i="1"/>
  <c r="Y1747" i="1"/>
  <c r="Z1746" i="1"/>
  <c r="O1744" i="1"/>
  <c r="AR1744" i="1" s="1"/>
  <c r="M1744" i="1"/>
  <c r="AP1744" i="1" s="1"/>
  <c r="N1744" i="1"/>
  <c r="AQ1744" i="1" s="1"/>
  <c r="L1744" i="1"/>
  <c r="AO1744" i="1" s="1"/>
  <c r="J1744" i="1"/>
  <c r="Q749" i="1"/>
  <c r="AN751" i="1"/>
  <c r="K752" i="1"/>
  <c r="AS749" i="1"/>
  <c r="I752" i="1"/>
  <c r="J752" i="1" s="1"/>
  <c r="P750" i="1"/>
  <c r="Y754" i="1"/>
  <c r="Z753" i="1"/>
  <c r="N751" i="1"/>
  <c r="AQ751" i="1" s="1"/>
  <c r="L751" i="1"/>
  <c r="AO751" i="1" s="1"/>
  <c r="M751" i="1"/>
  <c r="AP751" i="1" s="1"/>
  <c r="O751" i="1"/>
  <c r="AR751" i="1" s="1"/>
  <c r="S5714" i="1"/>
  <c r="R5714" i="1"/>
  <c r="E5714" i="1"/>
  <c r="T5714" i="1"/>
  <c r="U5714" i="1"/>
  <c r="F5714" i="1"/>
  <c r="V5714" i="1"/>
  <c r="F4722" i="1"/>
  <c r="V4722" i="1"/>
  <c r="R4722" i="1"/>
  <c r="S4722" i="1"/>
  <c r="U4722" i="1"/>
  <c r="E4722" i="1"/>
  <c r="T4722" i="1"/>
  <c r="T2738" i="1"/>
  <c r="F2738" i="1"/>
  <c r="V2738" i="1"/>
  <c r="R2738" i="1"/>
  <c r="U2738" i="1"/>
  <c r="S2738" i="1"/>
  <c r="E2738" i="1"/>
  <c r="R3730" i="1"/>
  <c r="V3730" i="1"/>
  <c r="T3730" i="1"/>
  <c r="E3730" i="1"/>
  <c r="U3730" i="1"/>
  <c r="S3730" i="1"/>
  <c r="F3730" i="1"/>
  <c r="T1746" i="1"/>
  <c r="F1746" i="1"/>
  <c r="R1746" i="1"/>
  <c r="V1746" i="1"/>
  <c r="E1746" i="1"/>
  <c r="U1746" i="1"/>
  <c r="S1746" i="1"/>
  <c r="S753" i="1"/>
  <c r="R753" i="1"/>
  <c r="U753" i="1"/>
  <c r="V753" i="1"/>
  <c r="T753" i="1"/>
  <c r="F753" i="1"/>
  <c r="E753" i="1"/>
  <c r="B753" i="4" l="1"/>
  <c r="A384" i="1"/>
  <c r="AM383" i="1"/>
  <c r="I3730" i="1"/>
  <c r="K3730" i="1"/>
  <c r="I2738" i="1"/>
  <c r="K2738" i="1"/>
  <c r="K4722" i="1"/>
  <c r="I4722" i="1"/>
  <c r="K5714" i="1"/>
  <c r="I5714" i="1"/>
  <c r="A4308" i="1"/>
  <c r="AM4307" i="1"/>
  <c r="A3308" i="1"/>
  <c r="AM3307" i="1"/>
  <c r="Q5711" i="1"/>
  <c r="AS5711" i="1"/>
  <c r="Z3731" i="1"/>
  <c r="Y3732" i="1"/>
  <c r="A2308" i="1"/>
  <c r="AM2307" i="1"/>
  <c r="N5713" i="1"/>
  <c r="AQ5713" i="1" s="1"/>
  <c r="M5713" i="1"/>
  <c r="AP5713" i="1" s="1"/>
  <c r="L5713" i="1"/>
  <c r="AO5713" i="1" s="1"/>
  <c r="O5713" i="1"/>
  <c r="AR5713" i="1" s="1"/>
  <c r="J5713" i="1"/>
  <c r="Q3727" i="1"/>
  <c r="AS3727" i="1"/>
  <c r="A1308" i="1"/>
  <c r="AM1307" i="1"/>
  <c r="M3729" i="1"/>
  <c r="AP3729" i="1" s="1"/>
  <c r="J3729" i="1"/>
  <c r="N3729" i="1"/>
  <c r="AQ3729" i="1" s="1"/>
  <c r="L3729" i="1"/>
  <c r="AO3729" i="1" s="1"/>
  <c r="O3729" i="1"/>
  <c r="AR3729" i="1" s="1"/>
  <c r="O4721" i="1"/>
  <c r="AR4721" i="1" s="1"/>
  <c r="N4721" i="1"/>
  <c r="AQ4721" i="1" s="1"/>
  <c r="M4721" i="1"/>
  <c r="AP4721" i="1" s="1"/>
  <c r="J4721" i="1"/>
  <c r="L4721" i="1"/>
  <c r="AO4721" i="1" s="1"/>
  <c r="AS4719" i="1"/>
  <c r="Q4719" i="1"/>
  <c r="AN3728" i="1"/>
  <c r="P3728" i="1"/>
  <c r="Q2735" i="1"/>
  <c r="AS2735" i="1"/>
  <c r="A5308" i="1"/>
  <c r="AM5307" i="1"/>
  <c r="Y5716" i="1"/>
  <c r="Z5715" i="1"/>
  <c r="AN5712" i="1"/>
  <c r="P5712" i="1"/>
  <c r="P2736" i="1"/>
  <c r="AN2736" i="1"/>
  <c r="Y2740" i="1"/>
  <c r="Z2739" i="1"/>
  <c r="P4720" i="1"/>
  <c r="AN4720" i="1"/>
  <c r="Z4723" i="1"/>
  <c r="Y4724" i="1"/>
  <c r="J2737" i="1"/>
  <c r="L2737" i="1"/>
  <c r="AO2737" i="1" s="1"/>
  <c r="N2737" i="1"/>
  <c r="AQ2737" i="1" s="1"/>
  <c r="M2737" i="1"/>
  <c r="AP2737" i="1" s="1"/>
  <c r="O2737" i="1"/>
  <c r="AR2737" i="1" s="1"/>
  <c r="K1746" i="1"/>
  <c r="I1746" i="1"/>
  <c r="Y1748" i="1"/>
  <c r="Z1747" i="1"/>
  <c r="AN1744" i="1"/>
  <c r="P1744" i="1"/>
  <c r="Q1743" i="1"/>
  <c r="AS1743" i="1"/>
  <c r="O1745" i="1"/>
  <c r="AR1745" i="1" s="1"/>
  <c r="M1745" i="1"/>
  <c r="AP1745" i="1" s="1"/>
  <c r="N1745" i="1"/>
  <c r="AQ1745" i="1" s="1"/>
  <c r="L1745" i="1"/>
  <c r="AO1745" i="1" s="1"/>
  <c r="J1745" i="1"/>
  <c r="AN752" i="1"/>
  <c r="AS750" i="1"/>
  <c r="Q750" i="1"/>
  <c r="K753" i="1"/>
  <c r="I753" i="1"/>
  <c r="J753" i="1" s="1"/>
  <c r="P751" i="1"/>
  <c r="Z754" i="1"/>
  <c r="Y755" i="1"/>
  <c r="N752" i="1"/>
  <c r="AQ752" i="1" s="1"/>
  <c r="O752" i="1"/>
  <c r="AR752" i="1" s="1"/>
  <c r="M752" i="1"/>
  <c r="AP752" i="1" s="1"/>
  <c r="L752" i="1"/>
  <c r="AO752" i="1" s="1"/>
  <c r="S3731" i="1"/>
  <c r="R3731" i="1"/>
  <c r="F3731" i="1"/>
  <c r="E3731" i="1"/>
  <c r="V3731" i="1"/>
  <c r="T3731" i="1"/>
  <c r="U3731" i="1"/>
  <c r="R2739" i="1"/>
  <c r="U2739" i="1"/>
  <c r="V2739" i="1"/>
  <c r="E2739" i="1"/>
  <c r="F2739" i="1"/>
  <c r="T2739" i="1"/>
  <c r="S2739" i="1"/>
  <c r="F5715" i="1"/>
  <c r="T5715" i="1"/>
  <c r="E5715" i="1"/>
  <c r="S5715" i="1"/>
  <c r="U5715" i="1"/>
  <c r="R5715" i="1"/>
  <c r="V5715" i="1"/>
  <c r="T4723" i="1"/>
  <c r="V4723" i="1"/>
  <c r="F4723" i="1"/>
  <c r="R4723" i="1"/>
  <c r="U4723" i="1"/>
  <c r="S4723" i="1"/>
  <c r="E4723" i="1"/>
  <c r="T1747" i="1"/>
  <c r="F1747" i="1"/>
  <c r="V1747" i="1"/>
  <c r="R1747" i="1"/>
  <c r="S1747" i="1"/>
  <c r="U1747" i="1"/>
  <c r="E1747" i="1"/>
  <c r="V754" i="1"/>
  <c r="U754" i="1"/>
  <c r="T754" i="1"/>
  <c r="S754" i="1"/>
  <c r="R754" i="1"/>
  <c r="F754" i="1"/>
  <c r="E754" i="1"/>
  <c r="B754" i="4" l="1"/>
  <c r="A385" i="1"/>
  <c r="AM384" i="1"/>
  <c r="K4723" i="1"/>
  <c r="I4723" i="1"/>
  <c r="K5715" i="1"/>
  <c r="I5715" i="1"/>
  <c r="K2739" i="1"/>
  <c r="I2739" i="1"/>
  <c r="I3731" i="1"/>
  <c r="K3731" i="1"/>
  <c r="A1309" i="1"/>
  <c r="AM1308" i="1"/>
  <c r="Y4725" i="1"/>
  <c r="Z4724" i="1"/>
  <c r="Q5712" i="1"/>
  <c r="AS5712" i="1"/>
  <c r="P5713" i="1"/>
  <c r="AN5713" i="1"/>
  <c r="A2309" i="1"/>
  <c r="AM2308" i="1"/>
  <c r="A3309" i="1"/>
  <c r="AM3308" i="1"/>
  <c r="J5714" i="1"/>
  <c r="O5714" i="1"/>
  <c r="AR5714" i="1" s="1"/>
  <c r="N5714" i="1"/>
  <c r="AQ5714" i="1" s="1"/>
  <c r="L5714" i="1"/>
  <c r="AO5714" i="1" s="1"/>
  <c r="M5714" i="1"/>
  <c r="AP5714" i="1" s="1"/>
  <c r="Z2740" i="1"/>
  <c r="Y2741" i="1"/>
  <c r="Q2736" i="1"/>
  <c r="AS2736" i="1"/>
  <c r="A5309" i="1"/>
  <c r="AM5308" i="1"/>
  <c r="P4721" i="1"/>
  <c r="AN4721" i="1"/>
  <c r="AS4720" i="1"/>
  <c r="Q4720" i="1"/>
  <c r="Q3728" i="1"/>
  <c r="AS3728" i="1"/>
  <c r="AN3729" i="1"/>
  <c r="P3729" i="1"/>
  <c r="P2737" i="1"/>
  <c r="AN2737" i="1"/>
  <c r="Z5716" i="1"/>
  <c r="Y5717" i="1"/>
  <c r="A4309" i="1"/>
  <c r="AM4308" i="1"/>
  <c r="L4722" i="1"/>
  <c r="AO4722" i="1" s="1"/>
  <c r="J4722" i="1"/>
  <c r="N4722" i="1"/>
  <c r="AQ4722" i="1" s="1"/>
  <c r="O4722" i="1"/>
  <c r="AR4722" i="1" s="1"/>
  <c r="M4722" i="1"/>
  <c r="AP4722" i="1" s="1"/>
  <c r="Z3732" i="1"/>
  <c r="Y3733" i="1"/>
  <c r="O2738" i="1"/>
  <c r="AR2738" i="1" s="1"/>
  <c r="N2738" i="1"/>
  <c r="AQ2738" i="1" s="1"/>
  <c r="M2738" i="1"/>
  <c r="AP2738" i="1" s="1"/>
  <c r="J2738" i="1"/>
  <c r="L2738" i="1"/>
  <c r="AO2738" i="1" s="1"/>
  <c r="M3730" i="1"/>
  <c r="AP3730" i="1" s="1"/>
  <c r="O3730" i="1"/>
  <c r="AR3730" i="1" s="1"/>
  <c r="N3730" i="1"/>
  <c r="AQ3730" i="1" s="1"/>
  <c r="L3730" i="1"/>
  <c r="AO3730" i="1" s="1"/>
  <c r="J3730" i="1"/>
  <c r="K1747" i="1"/>
  <c r="I1747" i="1"/>
  <c r="AN1745" i="1"/>
  <c r="P1745" i="1"/>
  <c r="AS1744" i="1"/>
  <c r="Q1744" i="1"/>
  <c r="Y1749" i="1"/>
  <c r="Z1748" i="1"/>
  <c r="L1746" i="1"/>
  <c r="AO1746" i="1" s="1"/>
  <c r="O1746" i="1"/>
  <c r="AR1746" i="1" s="1"/>
  <c r="N1746" i="1"/>
  <c r="AQ1746" i="1" s="1"/>
  <c r="M1746" i="1"/>
  <c r="AP1746" i="1" s="1"/>
  <c r="J1746" i="1"/>
  <c r="AN753" i="1"/>
  <c r="Q751" i="1"/>
  <c r="AS751" i="1"/>
  <c r="K754" i="1"/>
  <c r="I754" i="1"/>
  <c r="J754" i="1" s="1"/>
  <c r="P752" i="1"/>
  <c r="Y756" i="1"/>
  <c r="Z755" i="1"/>
  <c r="L753" i="1"/>
  <c r="AO753" i="1" s="1"/>
  <c r="O753" i="1"/>
  <c r="AR753" i="1" s="1"/>
  <c r="N753" i="1"/>
  <c r="AQ753" i="1" s="1"/>
  <c r="M753" i="1"/>
  <c r="AP753" i="1" s="1"/>
  <c r="R3732" i="1"/>
  <c r="E3732" i="1"/>
  <c r="S3732" i="1"/>
  <c r="U3732" i="1"/>
  <c r="T3732" i="1"/>
  <c r="F3732" i="1"/>
  <c r="V3732" i="1"/>
  <c r="E2740" i="1"/>
  <c r="S2740" i="1"/>
  <c r="V2740" i="1"/>
  <c r="R2740" i="1"/>
  <c r="T2740" i="1"/>
  <c r="U2740" i="1"/>
  <c r="F2740" i="1"/>
  <c r="F4724" i="1"/>
  <c r="R4724" i="1"/>
  <c r="V4724" i="1"/>
  <c r="E4724" i="1"/>
  <c r="U4724" i="1"/>
  <c r="T4724" i="1"/>
  <c r="S4724" i="1"/>
  <c r="S5716" i="1"/>
  <c r="R5716" i="1"/>
  <c r="E5716" i="1"/>
  <c r="T5716" i="1"/>
  <c r="U5716" i="1"/>
  <c r="F5716" i="1"/>
  <c r="V5716" i="1"/>
  <c r="V1748" i="1"/>
  <c r="T1748" i="1"/>
  <c r="E1748" i="1"/>
  <c r="U1748" i="1"/>
  <c r="S1748" i="1"/>
  <c r="R1748" i="1"/>
  <c r="F1748" i="1"/>
  <c r="V755" i="1"/>
  <c r="S755" i="1"/>
  <c r="U755" i="1"/>
  <c r="T755" i="1"/>
  <c r="R755" i="1"/>
  <c r="F755" i="1"/>
  <c r="E755" i="1"/>
  <c r="B755" i="4" l="1"/>
  <c r="A386" i="1"/>
  <c r="AM385" i="1"/>
  <c r="K5716" i="1"/>
  <c r="I5716" i="1"/>
  <c r="K4724" i="1"/>
  <c r="I4724" i="1"/>
  <c r="I2740" i="1"/>
  <c r="K2740" i="1"/>
  <c r="K3732" i="1"/>
  <c r="I3732" i="1"/>
  <c r="P5714" i="1"/>
  <c r="AN5714" i="1"/>
  <c r="P4722" i="1"/>
  <c r="AN4722" i="1"/>
  <c r="Z2741" i="1"/>
  <c r="Y2742" i="1"/>
  <c r="M3731" i="1"/>
  <c r="AP3731" i="1" s="1"/>
  <c r="L3731" i="1"/>
  <c r="AO3731" i="1" s="1"/>
  <c r="N3731" i="1"/>
  <c r="AQ3731" i="1" s="1"/>
  <c r="J3731" i="1"/>
  <c r="O3731" i="1"/>
  <c r="AR3731" i="1" s="1"/>
  <c r="Z3733" i="1"/>
  <c r="Y3734" i="1"/>
  <c r="A3310" i="1"/>
  <c r="AM3309" i="1"/>
  <c r="J2739" i="1"/>
  <c r="O2739" i="1"/>
  <c r="AR2739" i="1" s="1"/>
  <c r="N2739" i="1"/>
  <c r="AQ2739" i="1" s="1"/>
  <c r="L2739" i="1"/>
  <c r="AO2739" i="1" s="1"/>
  <c r="M2739" i="1"/>
  <c r="AP2739" i="1" s="1"/>
  <c r="Q2737" i="1"/>
  <c r="AS2737" i="1"/>
  <c r="Q4721" i="1"/>
  <c r="AS4721" i="1"/>
  <c r="Y4726" i="1"/>
  <c r="Z4725" i="1"/>
  <c r="P3730" i="1"/>
  <c r="AN3730" i="1"/>
  <c r="P2738" i="1"/>
  <c r="AN2738" i="1"/>
  <c r="A4310" i="1"/>
  <c r="AM4309" i="1"/>
  <c r="AS3729" i="1"/>
  <c r="Q3729" i="1"/>
  <c r="A2310" i="1"/>
  <c r="AM2309" i="1"/>
  <c r="O5715" i="1"/>
  <c r="AR5715" i="1" s="1"/>
  <c r="L5715" i="1"/>
  <c r="AO5715" i="1" s="1"/>
  <c r="N5715" i="1"/>
  <c r="AQ5715" i="1" s="1"/>
  <c r="M5715" i="1"/>
  <c r="AP5715" i="1" s="1"/>
  <c r="J5715" i="1"/>
  <c r="A5310" i="1"/>
  <c r="AM5309" i="1"/>
  <c r="A1310" i="1"/>
  <c r="AM1309" i="1"/>
  <c r="AS5713" i="1"/>
  <c r="Q5713" i="1"/>
  <c r="M4723" i="1"/>
  <c r="AP4723" i="1" s="1"/>
  <c r="O4723" i="1"/>
  <c r="AR4723" i="1" s="1"/>
  <c r="L4723" i="1"/>
  <c r="AO4723" i="1" s="1"/>
  <c r="J4723" i="1"/>
  <c r="N4723" i="1"/>
  <c r="AQ4723" i="1" s="1"/>
  <c r="Z5717" i="1"/>
  <c r="Y5718" i="1"/>
  <c r="K1748" i="1"/>
  <c r="I1748" i="1"/>
  <c r="Z1749" i="1"/>
  <c r="Y1750" i="1"/>
  <c r="P1746" i="1"/>
  <c r="AN1746" i="1"/>
  <c r="Q1745" i="1"/>
  <c r="AS1745" i="1"/>
  <c r="J1747" i="1"/>
  <c r="L1747" i="1"/>
  <c r="AO1747" i="1" s="1"/>
  <c r="O1747" i="1"/>
  <c r="AR1747" i="1" s="1"/>
  <c r="M1747" i="1"/>
  <c r="AP1747" i="1" s="1"/>
  <c r="N1747" i="1"/>
  <c r="AQ1747" i="1" s="1"/>
  <c r="Q752" i="1"/>
  <c r="AN754" i="1"/>
  <c r="AS752" i="1"/>
  <c r="K755" i="1"/>
  <c r="I755" i="1"/>
  <c r="J755" i="1" s="1"/>
  <c r="P753" i="1"/>
  <c r="Z756" i="1"/>
  <c r="Y757" i="1"/>
  <c r="M754" i="1"/>
  <c r="AP754" i="1" s="1"/>
  <c r="N754" i="1"/>
  <c r="AQ754" i="1" s="1"/>
  <c r="O754" i="1"/>
  <c r="AR754" i="1" s="1"/>
  <c r="L754" i="1"/>
  <c r="AO754" i="1" s="1"/>
  <c r="R2741" i="1"/>
  <c r="V2741" i="1"/>
  <c r="F2741" i="1"/>
  <c r="U2741" i="1"/>
  <c r="S2741" i="1"/>
  <c r="T2741" i="1"/>
  <c r="E2741" i="1"/>
  <c r="U5717" i="1"/>
  <c r="T5717" i="1"/>
  <c r="S5717" i="1"/>
  <c r="F5717" i="1"/>
  <c r="E5717" i="1"/>
  <c r="V5717" i="1"/>
  <c r="R5717" i="1"/>
  <c r="R3733" i="1"/>
  <c r="V3733" i="1"/>
  <c r="T3733" i="1"/>
  <c r="S3733" i="1"/>
  <c r="E3733" i="1"/>
  <c r="U3733" i="1"/>
  <c r="F3733" i="1"/>
  <c r="R4725" i="1"/>
  <c r="S4725" i="1"/>
  <c r="E4725" i="1"/>
  <c r="U4725" i="1"/>
  <c r="V4725" i="1"/>
  <c r="T4725" i="1"/>
  <c r="F4725" i="1"/>
  <c r="U1749" i="1"/>
  <c r="E1749" i="1"/>
  <c r="T1749" i="1"/>
  <c r="R1749" i="1"/>
  <c r="S1749" i="1"/>
  <c r="F1749" i="1"/>
  <c r="V1749" i="1"/>
  <c r="T756" i="1"/>
  <c r="S756" i="1"/>
  <c r="R756" i="1"/>
  <c r="V756" i="1"/>
  <c r="U756" i="1"/>
  <c r="F756" i="1"/>
  <c r="E756" i="1"/>
  <c r="B756" i="4" l="1"/>
  <c r="A387" i="1"/>
  <c r="AM386" i="1"/>
  <c r="K4725" i="1"/>
  <c r="I4725" i="1"/>
  <c r="K3733" i="1"/>
  <c r="I3733" i="1"/>
  <c r="K5717" i="1"/>
  <c r="I5717" i="1"/>
  <c r="K2741" i="1"/>
  <c r="I2741" i="1"/>
  <c r="Y3735" i="1"/>
  <c r="Z3734" i="1"/>
  <c r="J3732" i="1"/>
  <c r="L3732" i="1"/>
  <c r="AO3732" i="1" s="1"/>
  <c r="O3732" i="1"/>
  <c r="AR3732" i="1" s="1"/>
  <c r="M3732" i="1"/>
  <c r="AP3732" i="1" s="1"/>
  <c r="N3732" i="1"/>
  <c r="AQ3732" i="1" s="1"/>
  <c r="Z5718" i="1"/>
  <c r="Y5719" i="1"/>
  <c r="Z2742" i="1"/>
  <c r="Y2743" i="1"/>
  <c r="Y4727" i="1"/>
  <c r="Z4726" i="1"/>
  <c r="A4311" i="1"/>
  <c r="AM4310" i="1"/>
  <c r="L2740" i="1"/>
  <c r="AO2740" i="1" s="1"/>
  <c r="J2740" i="1"/>
  <c r="O2740" i="1"/>
  <c r="AR2740" i="1" s="1"/>
  <c r="N2740" i="1"/>
  <c r="AQ2740" i="1" s="1"/>
  <c r="M2740" i="1"/>
  <c r="AP2740" i="1" s="1"/>
  <c r="A1311" i="1"/>
  <c r="AM1310" i="1"/>
  <c r="AN3731" i="1"/>
  <c r="P3731" i="1"/>
  <c r="N4724" i="1"/>
  <c r="AQ4724" i="1" s="1"/>
  <c r="M4724" i="1"/>
  <c r="AP4724" i="1" s="1"/>
  <c r="L4724" i="1"/>
  <c r="AO4724" i="1" s="1"/>
  <c r="J4724" i="1"/>
  <c r="O4724" i="1"/>
  <c r="AR4724" i="1" s="1"/>
  <c r="Q2738" i="1"/>
  <c r="AS2738" i="1"/>
  <c r="AN2739" i="1"/>
  <c r="P2739" i="1"/>
  <c r="Q4722" i="1"/>
  <c r="AS4722" i="1"/>
  <c r="AN4723" i="1"/>
  <c r="P4723" i="1"/>
  <c r="A5311" i="1"/>
  <c r="AM5310" i="1"/>
  <c r="A2311" i="1"/>
  <c r="AM2310" i="1"/>
  <c r="O5716" i="1"/>
  <c r="AR5716" i="1" s="1"/>
  <c r="J5716" i="1"/>
  <c r="M5716" i="1"/>
  <c r="AP5716" i="1" s="1"/>
  <c r="L5716" i="1"/>
  <c r="AO5716" i="1" s="1"/>
  <c r="N5716" i="1"/>
  <c r="AQ5716" i="1" s="1"/>
  <c r="P5715" i="1"/>
  <c r="AN5715" i="1"/>
  <c r="AS3730" i="1"/>
  <c r="Q3730" i="1"/>
  <c r="A3311" i="1"/>
  <c r="AM3310" i="1"/>
  <c r="AS5714" i="1"/>
  <c r="Q5714" i="1"/>
  <c r="K1749" i="1"/>
  <c r="I1749" i="1"/>
  <c r="Q1746" i="1"/>
  <c r="AS1746" i="1"/>
  <c r="Z1750" i="1"/>
  <c r="Y1751" i="1"/>
  <c r="AN1747" i="1"/>
  <c r="P1747" i="1"/>
  <c r="O1748" i="1"/>
  <c r="AR1748" i="1" s="1"/>
  <c r="N1748" i="1"/>
  <c r="AQ1748" i="1" s="1"/>
  <c r="J1748" i="1"/>
  <c r="M1748" i="1"/>
  <c r="AP1748" i="1" s="1"/>
  <c r="L1748" i="1"/>
  <c r="AO1748" i="1" s="1"/>
  <c r="Q753" i="1"/>
  <c r="AN755" i="1"/>
  <c r="AS753" i="1"/>
  <c r="K756" i="1"/>
  <c r="I756" i="1"/>
  <c r="J756" i="1" s="1"/>
  <c r="P754" i="1"/>
  <c r="Z757" i="1"/>
  <c r="Y758" i="1"/>
  <c r="M755" i="1"/>
  <c r="AP755" i="1" s="1"/>
  <c r="L755" i="1"/>
  <c r="AO755" i="1" s="1"/>
  <c r="O755" i="1"/>
  <c r="AR755" i="1" s="1"/>
  <c r="N755" i="1"/>
  <c r="AQ755" i="1" s="1"/>
  <c r="U3734" i="1"/>
  <c r="R3734" i="1"/>
  <c r="V3734" i="1"/>
  <c r="F3734" i="1"/>
  <c r="S3734" i="1"/>
  <c r="T3734" i="1"/>
  <c r="E3734" i="1"/>
  <c r="F5718" i="1"/>
  <c r="V5718" i="1"/>
  <c r="T5718" i="1"/>
  <c r="U5718" i="1"/>
  <c r="S5718" i="1"/>
  <c r="R5718" i="1"/>
  <c r="E5718" i="1"/>
  <c r="E4726" i="1"/>
  <c r="R4726" i="1"/>
  <c r="T4726" i="1"/>
  <c r="S4726" i="1"/>
  <c r="F4726" i="1"/>
  <c r="U4726" i="1"/>
  <c r="V4726" i="1"/>
  <c r="F2742" i="1"/>
  <c r="U2742" i="1"/>
  <c r="E2742" i="1"/>
  <c r="T2742" i="1"/>
  <c r="S2742" i="1"/>
  <c r="V2742" i="1"/>
  <c r="R2742" i="1"/>
  <c r="F1750" i="1"/>
  <c r="U1750" i="1"/>
  <c r="V1750" i="1"/>
  <c r="T1750" i="1"/>
  <c r="S1750" i="1"/>
  <c r="R1750" i="1"/>
  <c r="E1750" i="1"/>
  <c r="V757" i="1"/>
  <c r="U757" i="1"/>
  <c r="T757" i="1"/>
  <c r="R757" i="1"/>
  <c r="S757" i="1"/>
  <c r="F757" i="1"/>
  <c r="E757" i="1"/>
  <c r="B757" i="4" l="1"/>
  <c r="A388" i="1"/>
  <c r="AM387" i="1"/>
  <c r="I2742" i="1"/>
  <c r="K2742" i="1"/>
  <c r="I4726" i="1"/>
  <c r="K4726" i="1"/>
  <c r="I5718" i="1"/>
  <c r="K5718" i="1"/>
  <c r="I3734" i="1"/>
  <c r="K3734" i="1"/>
  <c r="A1312" i="1"/>
  <c r="AM1311" i="1"/>
  <c r="A4312" i="1"/>
  <c r="AM4311" i="1"/>
  <c r="J2741" i="1"/>
  <c r="O2741" i="1"/>
  <c r="AR2741" i="1" s="1"/>
  <c r="N2741" i="1"/>
  <c r="AQ2741" i="1" s="1"/>
  <c r="M2741" i="1"/>
  <c r="AP2741" i="1" s="1"/>
  <c r="L2741" i="1"/>
  <c r="AO2741" i="1" s="1"/>
  <c r="AN3732" i="1"/>
  <c r="P3732" i="1"/>
  <c r="Y5720" i="1"/>
  <c r="Z5719" i="1"/>
  <c r="J5717" i="1"/>
  <c r="O5717" i="1"/>
  <c r="AR5717" i="1" s="1"/>
  <c r="N5717" i="1"/>
  <c r="AQ5717" i="1" s="1"/>
  <c r="M5717" i="1"/>
  <c r="AP5717" i="1" s="1"/>
  <c r="L5717" i="1"/>
  <c r="AO5717" i="1" s="1"/>
  <c r="AS5715" i="1"/>
  <c r="Q5715" i="1"/>
  <c r="A2312" i="1"/>
  <c r="AM2311" i="1"/>
  <c r="Q2739" i="1"/>
  <c r="AS2739" i="1"/>
  <c r="AN4724" i="1"/>
  <c r="P4724" i="1"/>
  <c r="AN5716" i="1"/>
  <c r="P5716" i="1"/>
  <c r="Q4723" i="1"/>
  <c r="AS4723" i="1"/>
  <c r="AS3731" i="1"/>
  <c r="Q3731" i="1"/>
  <c r="A3312" i="1"/>
  <c r="AM3311" i="1"/>
  <c r="A5312" i="1"/>
  <c r="AM5311" i="1"/>
  <c r="AN2740" i="1"/>
  <c r="P2740" i="1"/>
  <c r="Y4728" i="1"/>
  <c r="Z4727" i="1"/>
  <c r="J3733" i="1"/>
  <c r="O3733" i="1"/>
  <c r="AR3733" i="1" s="1"/>
  <c r="N3733" i="1"/>
  <c r="AQ3733" i="1" s="1"/>
  <c r="M3733" i="1"/>
  <c r="AP3733" i="1" s="1"/>
  <c r="L3733" i="1"/>
  <c r="AO3733" i="1" s="1"/>
  <c r="Y3736" i="1"/>
  <c r="Z3735" i="1"/>
  <c r="L4725" i="1"/>
  <c r="AO4725" i="1" s="1"/>
  <c r="J4725" i="1"/>
  <c r="O4725" i="1"/>
  <c r="AR4725" i="1" s="1"/>
  <c r="N4725" i="1"/>
  <c r="AQ4725" i="1" s="1"/>
  <c r="M4725" i="1"/>
  <c r="AP4725" i="1" s="1"/>
  <c r="Z2743" i="1"/>
  <c r="Y2744" i="1"/>
  <c r="K1750" i="1"/>
  <c r="I1750" i="1"/>
  <c r="Y1752" i="1"/>
  <c r="Z1751" i="1"/>
  <c r="AN1748" i="1"/>
  <c r="P1748" i="1"/>
  <c r="N1749" i="1"/>
  <c r="AQ1749" i="1" s="1"/>
  <c r="M1749" i="1"/>
  <c r="AP1749" i="1" s="1"/>
  <c r="O1749" i="1"/>
  <c r="AR1749" i="1" s="1"/>
  <c r="L1749" i="1"/>
  <c r="AO1749" i="1" s="1"/>
  <c r="J1749" i="1"/>
  <c r="AS1747" i="1"/>
  <c r="Q1747" i="1"/>
  <c r="AN756" i="1"/>
  <c r="Q754" i="1"/>
  <c r="AS754" i="1"/>
  <c r="K757" i="1"/>
  <c r="I757" i="1"/>
  <c r="J757" i="1" s="1"/>
  <c r="P755" i="1"/>
  <c r="Z758" i="1"/>
  <c r="Y759" i="1"/>
  <c r="L756" i="1"/>
  <c r="AO756" i="1" s="1"/>
  <c r="M756" i="1"/>
  <c r="AP756" i="1" s="1"/>
  <c r="N756" i="1"/>
  <c r="AQ756" i="1" s="1"/>
  <c r="O756" i="1"/>
  <c r="AR756" i="1" s="1"/>
  <c r="R4727" i="1"/>
  <c r="S4727" i="1"/>
  <c r="V4727" i="1"/>
  <c r="T4727" i="1"/>
  <c r="F4727" i="1"/>
  <c r="U4727" i="1"/>
  <c r="E4727" i="1"/>
  <c r="S3735" i="1"/>
  <c r="F3735" i="1"/>
  <c r="V3735" i="1"/>
  <c r="R3735" i="1"/>
  <c r="E3735" i="1"/>
  <c r="T3735" i="1"/>
  <c r="U3735" i="1"/>
  <c r="T2743" i="1"/>
  <c r="S2743" i="1"/>
  <c r="R2743" i="1"/>
  <c r="F2743" i="1"/>
  <c r="U2743" i="1"/>
  <c r="E2743" i="1"/>
  <c r="V2743" i="1"/>
  <c r="U5719" i="1"/>
  <c r="E5719" i="1"/>
  <c r="F5719" i="1"/>
  <c r="V5719" i="1"/>
  <c r="R5719" i="1"/>
  <c r="T5719" i="1"/>
  <c r="S5719" i="1"/>
  <c r="F1751" i="1"/>
  <c r="R1751" i="1"/>
  <c r="U1751" i="1"/>
  <c r="E1751" i="1"/>
  <c r="V1751" i="1"/>
  <c r="S1751" i="1"/>
  <c r="T1751" i="1"/>
  <c r="R758" i="1"/>
  <c r="T758" i="1"/>
  <c r="S758" i="1"/>
  <c r="V758" i="1"/>
  <c r="U758" i="1"/>
  <c r="F758" i="1"/>
  <c r="E758" i="1"/>
  <c r="B758" i="4" l="1"/>
  <c r="A389" i="1"/>
  <c r="AM388" i="1"/>
  <c r="K5719" i="1"/>
  <c r="I5719" i="1"/>
  <c r="K2743" i="1"/>
  <c r="I2743" i="1"/>
  <c r="K3735" i="1"/>
  <c r="I3735" i="1"/>
  <c r="I4727" i="1"/>
  <c r="K4727" i="1"/>
  <c r="A5313" i="1"/>
  <c r="AM5312" i="1"/>
  <c r="AN5717" i="1"/>
  <c r="P5717" i="1"/>
  <c r="AN2741" i="1"/>
  <c r="P2741" i="1"/>
  <c r="Z4728" i="1"/>
  <c r="Y4729" i="1"/>
  <c r="N3734" i="1"/>
  <c r="AQ3734" i="1" s="1"/>
  <c r="O3734" i="1"/>
  <c r="AR3734" i="1" s="1"/>
  <c r="J3734" i="1"/>
  <c r="M3734" i="1"/>
  <c r="AP3734" i="1" s="1"/>
  <c r="L3734" i="1"/>
  <c r="AO3734" i="1" s="1"/>
  <c r="A3313" i="1"/>
  <c r="AM3312" i="1"/>
  <c r="AS5716" i="1"/>
  <c r="Q5716" i="1"/>
  <c r="A2313" i="1"/>
  <c r="AM2312" i="1"/>
  <c r="J5718" i="1"/>
  <c r="N5718" i="1"/>
  <c r="AQ5718" i="1" s="1"/>
  <c r="L5718" i="1"/>
  <c r="AO5718" i="1" s="1"/>
  <c r="O5718" i="1"/>
  <c r="AR5718" i="1" s="1"/>
  <c r="M5718" i="1"/>
  <c r="AP5718" i="1" s="1"/>
  <c r="Z2744" i="1"/>
  <c r="Y2745" i="1"/>
  <c r="Q2740" i="1"/>
  <c r="AS2740" i="1"/>
  <c r="Q4724" i="1"/>
  <c r="AS4724" i="1"/>
  <c r="Z5720" i="1"/>
  <c r="Y5721" i="1"/>
  <c r="A4313" i="1"/>
  <c r="AM4312" i="1"/>
  <c r="P4725" i="1"/>
  <c r="AN4725" i="1"/>
  <c r="L4726" i="1"/>
  <c r="AO4726" i="1" s="1"/>
  <c r="J4726" i="1"/>
  <c r="O4726" i="1"/>
  <c r="AR4726" i="1" s="1"/>
  <c r="N4726" i="1"/>
  <c r="AQ4726" i="1" s="1"/>
  <c r="M4726" i="1"/>
  <c r="AP4726" i="1" s="1"/>
  <c r="AN3733" i="1"/>
  <c r="P3733" i="1"/>
  <c r="A1313" i="1"/>
  <c r="AM1312" i="1"/>
  <c r="Y3737" i="1"/>
  <c r="Z3736" i="1"/>
  <c r="AS3732" i="1"/>
  <c r="Q3732" i="1"/>
  <c r="N2742" i="1"/>
  <c r="AQ2742" i="1" s="1"/>
  <c r="M2742" i="1"/>
  <c r="AP2742" i="1" s="1"/>
  <c r="L2742" i="1"/>
  <c r="AO2742" i="1" s="1"/>
  <c r="J2742" i="1"/>
  <c r="O2742" i="1"/>
  <c r="AR2742" i="1" s="1"/>
  <c r="K1751" i="1"/>
  <c r="I1751" i="1"/>
  <c r="AS1748" i="1"/>
  <c r="Q1748" i="1"/>
  <c r="P1749" i="1"/>
  <c r="AN1749" i="1"/>
  <c r="Y1753" i="1"/>
  <c r="Z1752" i="1"/>
  <c r="M1750" i="1"/>
  <c r="AP1750" i="1" s="1"/>
  <c r="O1750" i="1"/>
  <c r="AR1750" i="1" s="1"/>
  <c r="L1750" i="1"/>
  <c r="AO1750" i="1" s="1"/>
  <c r="J1750" i="1"/>
  <c r="N1750" i="1"/>
  <c r="AQ1750" i="1" s="1"/>
  <c r="AN757" i="1"/>
  <c r="AS755" i="1"/>
  <c r="Q755" i="1"/>
  <c r="K758" i="1"/>
  <c r="I758" i="1"/>
  <c r="J758" i="1" s="1"/>
  <c r="P756" i="1"/>
  <c r="Z759" i="1"/>
  <c r="Y760" i="1"/>
  <c r="N757" i="1"/>
  <c r="AQ757" i="1" s="1"/>
  <c r="M757" i="1"/>
  <c r="AP757" i="1" s="1"/>
  <c r="O757" i="1"/>
  <c r="AR757" i="1" s="1"/>
  <c r="L757" i="1"/>
  <c r="AO757" i="1" s="1"/>
  <c r="S4728" i="1"/>
  <c r="U4728" i="1"/>
  <c r="E4728" i="1"/>
  <c r="V4728" i="1"/>
  <c r="R4728" i="1"/>
  <c r="T4728" i="1"/>
  <c r="F4728" i="1"/>
  <c r="T5720" i="1"/>
  <c r="S5720" i="1"/>
  <c r="F5720" i="1"/>
  <c r="U5720" i="1"/>
  <c r="E5720" i="1"/>
  <c r="V5720" i="1"/>
  <c r="R5720" i="1"/>
  <c r="V3736" i="1"/>
  <c r="U3736" i="1"/>
  <c r="S3736" i="1"/>
  <c r="T3736" i="1"/>
  <c r="R3736" i="1"/>
  <c r="F3736" i="1"/>
  <c r="E3736" i="1"/>
  <c r="R2744" i="1"/>
  <c r="U2744" i="1"/>
  <c r="F2744" i="1"/>
  <c r="E2744" i="1"/>
  <c r="V2744" i="1"/>
  <c r="T2744" i="1"/>
  <c r="S2744" i="1"/>
  <c r="U1752" i="1"/>
  <c r="F1752" i="1"/>
  <c r="S1752" i="1"/>
  <c r="T1752" i="1"/>
  <c r="R1752" i="1"/>
  <c r="V1752" i="1"/>
  <c r="E1752" i="1"/>
  <c r="U759" i="1"/>
  <c r="T759" i="1"/>
  <c r="S759" i="1"/>
  <c r="R759" i="1"/>
  <c r="V759" i="1"/>
  <c r="F759" i="1"/>
  <c r="E759" i="1"/>
  <c r="B759" i="4" l="1"/>
  <c r="A390" i="1"/>
  <c r="AM389" i="1"/>
  <c r="I2744" i="1"/>
  <c r="K2744" i="1"/>
  <c r="I3736" i="1"/>
  <c r="K3736" i="1"/>
  <c r="I5720" i="1"/>
  <c r="K5720" i="1"/>
  <c r="K4728" i="1"/>
  <c r="I4728" i="1"/>
  <c r="A4314" i="1"/>
  <c r="AM4313" i="1"/>
  <c r="Y2746" i="1"/>
  <c r="Z2745" i="1"/>
  <c r="AS2741" i="1"/>
  <c r="Q2741" i="1"/>
  <c r="Z5721" i="1"/>
  <c r="Y5722" i="1"/>
  <c r="O4727" i="1"/>
  <c r="AR4727" i="1" s="1"/>
  <c r="N4727" i="1"/>
  <c r="AQ4727" i="1" s="1"/>
  <c r="M4727" i="1"/>
  <c r="AP4727" i="1" s="1"/>
  <c r="J4727" i="1"/>
  <c r="L4727" i="1"/>
  <c r="AO4727" i="1" s="1"/>
  <c r="A2314" i="1"/>
  <c r="AM2313" i="1"/>
  <c r="AN3734" i="1"/>
  <c r="P3734" i="1"/>
  <c r="AS5717" i="1"/>
  <c r="Q5717" i="1"/>
  <c r="L3735" i="1"/>
  <c r="AO3735" i="1" s="1"/>
  <c r="M3735" i="1"/>
  <c r="AP3735" i="1" s="1"/>
  <c r="N3735" i="1"/>
  <c r="AQ3735" i="1" s="1"/>
  <c r="J3735" i="1"/>
  <c r="O3735" i="1"/>
  <c r="AR3735" i="1" s="1"/>
  <c r="M2743" i="1"/>
  <c r="AP2743" i="1" s="1"/>
  <c r="J2743" i="1"/>
  <c r="L2743" i="1"/>
  <c r="AO2743" i="1" s="1"/>
  <c r="N2743" i="1"/>
  <c r="AQ2743" i="1" s="1"/>
  <c r="O2743" i="1"/>
  <c r="AR2743" i="1" s="1"/>
  <c r="A1314" i="1"/>
  <c r="AM1313" i="1"/>
  <c r="Q3733" i="1"/>
  <c r="AS3733" i="1"/>
  <c r="P2742" i="1"/>
  <c r="AN2742" i="1"/>
  <c r="Y3738" i="1"/>
  <c r="Z3737" i="1"/>
  <c r="AN4726" i="1"/>
  <c r="P4726" i="1"/>
  <c r="Z4729" i="1"/>
  <c r="Y4730" i="1"/>
  <c r="Q4725" i="1"/>
  <c r="AS4725" i="1"/>
  <c r="A5314" i="1"/>
  <c r="AM5313" i="1"/>
  <c r="L5719" i="1"/>
  <c r="AO5719" i="1" s="1"/>
  <c r="J5719" i="1"/>
  <c r="O5719" i="1"/>
  <c r="AR5719" i="1" s="1"/>
  <c r="M5719" i="1"/>
  <c r="AP5719" i="1" s="1"/>
  <c r="N5719" i="1"/>
  <c r="AQ5719" i="1" s="1"/>
  <c r="AN5718" i="1"/>
  <c r="P5718" i="1"/>
  <c r="A3314" i="1"/>
  <c r="AM3313" i="1"/>
  <c r="I1752" i="1"/>
  <c r="K1752" i="1"/>
  <c r="AN1750" i="1"/>
  <c r="P1750" i="1"/>
  <c r="Q1749" i="1"/>
  <c r="AS1749" i="1"/>
  <c r="Z1753" i="1"/>
  <c r="Y1754" i="1"/>
  <c r="J1751" i="1"/>
  <c r="M1751" i="1"/>
  <c r="AP1751" i="1" s="1"/>
  <c r="O1751" i="1"/>
  <c r="AR1751" i="1" s="1"/>
  <c r="N1751" i="1"/>
  <c r="AQ1751" i="1" s="1"/>
  <c r="L1751" i="1"/>
  <c r="AO1751" i="1" s="1"/>
  <c r="Q756" i="1"/>
  <c r="AN758" i="1"/>
  <c r="AS756" i="1"/>
  <c r="K759" i="1"/>
  <c r="I759" i="1"/>
  <c r="J759" i="1" s="1"/>
  <c r="P757" i="1"/>
  <c r="Y761" i="1"/>
  <c r="Z760" i="1"/>
  <c r="O758" i="1"/>
  <c r="AR758" i="1" s="1"/>
  <c r="L758" i="1"/>
  <c r="AO758" i="1" s="1"/>
  <c r="M758" i="1"/>
  <c r="AP758" i="1" s="1"/>
  <c r="N758" i="1"/>
  <c r="AQ758" i="1" s="1"/>
  <c r="U4729" i="1"/>
  <c r="S4729" i="1"/>
  <c r="E4729" i="1"/>
  <c r="R4729" i="1"/>
  <c r="V4729" i="1"/>
  <c r="T4729" i="1"/>
  <c r="F4729" i="1"/>
  <c r="E5721" i="1"/>
  <c r="U5721" i="1"/>
  <c r="T5721" i="1"/>
  <c r="R5721" i="1"/>
  <c r="S5721" i="1"/>
  <c r="V5721" i="1"/>
  <c r="F5721" i="1"/>
  <c r="S3737" i="1"/>
  <c r="R3737" i="1"/>
  <c r="T3737" i="1"/>
  <c r="F3737" i="1"/>
  <c r="U3737" i="1"/>
  <c r="V3737" i="1"/>
  <c r="E3737" i="1"/>
  <c r="U2745" i="1"/>
  <c r="E2745" i="1"/>
  <c r="R2745" i="1"/>
  <c r="V2745" i="1"/>
  <c r="F2745" i="1"/>
  <c r="T2745" i="1"/>
  <c r="S2745" i="1"/>
  <c r="U1753" i="1"/>
  <c r="S1753" i="1"/>
  <c r="E1753" i="1"/>
  <c r="T1753" i="1"/>
  <c r="V1753" i="1"/>
  <c r="R1753" i="1"/>
  <c r="F1753" i="1"/>
  <c r="V760" i="1"/>
  <c r="U760" i="1"/>
  <c r="R760" i="1"/>
  <c r="T760" i="1"/>
  <c r="S760" i="1"/>
  <c r="F760" i="1"/>
  <c r="E760" i="1"/>
  <c r="B760" i="4" l="1"/>
  <c r="A391" i="1"/>
  <c r="AM390" i="1"/>
  <c r="I2745" i="1"/>
  <c r="K2745" i="1"/>
  <c r="K3737" i="1"/>
  <c r="I3737" i="1"/>
  <c r="K5721" i="1"/>
  <c r="I5721" i="1"/>
  <c r="K4729" i="1"/>
  <c r="I4729" i="1"/>
  <c r="AN5719" i="1"/>
  <c r="P5719" i="1"/>
  <c r="Q5718" i="1"/>
  <c r="AS5718" i="1"/>
  <c r="A5315" i="1"/>
  <c r="AM5314" i="1"/>
  <c r="O4728" i="1"/>
  <c r="AR4728" i="1" s="1"/>
  <c r="N4728" i="1"/>
  <c r="AQ4728" i="1" s="1"/>
  <c r="J4728" i="1"/>
  <c r="L4728" i="1"/>
  <c r="AO4728" i="1" s="1"/>
  <c r="M4728" i="1"/>
  <c r="AP4728" i="1" s="1"/>
  <c r="Q4726" i="1"/>
  <c r="AS4726" i="1"/>
  <c r="AS3734" i="1"/>
  <c r="Q3734" i="1"/>
  <c r="A1315" i="1"/>
  <c r="AM1314" i="1"/>
  <c r="AN3735" i="1"/>
  <c r="P3735" i="1"/>
  <c r="L5720" i="1"/>
  <c r="AO5720" i="1" s="1"/>
  <c r="J5720" i="1"/>
  <c r="O5720" i="1"/>
  <c r="AR5720" i="1" s="1"/>
  <c r="N5720" i="1"/>
  <c r="AQ5720" i="1" s="1"/>
  <c r="M5720" i="1"/>
  <c r="AP5720" i="1" s="1"/>
  <c r="A2315" i="1"/>
  <c r="AM2314" i="1"/>
  <c r="Z2746" i="1"/>
  <c r="Y2747" i="1"/>
  <c r="Z5722" i="1"/>
  <c r="Y5723" i="1"/>
  <c r="N3736" i="1"/>
  <c r="AQ3736" i="1" s="1"/>
  <c r="L3736" i="1"/>
  <c r="AO3736" i="1" s="1"/>
  <c r="J3736" i="1"/>
  <c r="O3736" i="1"/>
  <c r="AR3736" i="1" s="1"/>
  <c r="M3736" i="1"/>
  <c r="AP3736" i="1" s="1"/>
  <c r="Z3738" i="1"/>
  <c r="Y3739" i="1"/>
  <c r="A3315" i="1"/>
  <c r="AM3314" i="1"/>
  <c r="Z4730" i="1"/>
  <c r="Y4731" i="1"/>
  <c r="A4315" i="1"/>
  <c r="AM4314" i="1"/>
  <c r="AS2742" i="1"/>
  <c r="Q2742" i="1"/>
  <c r="P2743" i="1"/>
  <c r="AN2743" i="1"/>
  <c r="AN4727" i="1"/>
  <c r="P4727" i="1"/>
  <c r="L2744" i="1"/>
  <c r="AO2744" i="1" s="1"/>
  <c r="M2744" i="1"/>
  <c r="AP2744" i="1" s="1"/>
  <c r="J2744" i="1"/>
  <c r="O2744" i="1"/>
  <c r="AR2744" i="1" s="1"/>
  <c r="N2744" i="1"/>
  <c r="AQ2744" i="1" s="1"/>
  <c r="K1753" i="1"/>
  <c r="I1753" i="1"/>
  <c r="AS1750" i="1"/>
  <c r="Q1750" i="1"/>
  <c r="AN1751" i="1"/>
  <c r="P1751" i="1"/>
  <c r="Z1754" i="1"/>
  <c r="Y1755" i="1"/>
  <c r="O1752" i="1"/>
  <c r="AR1752" i="1" s="1"/>
  <c r="L1752" i="1"/>
  <c r="AO1752" i="1" s="1"/>
  <c r="J1752" i="1"/>
  <c r="M1752" i="1"/>
  <c r="AP1752" i="1" s="1"/>
  <c r="N1752" i="1"/>
  <c r="AQ1752" i="1" s="1"/>
  <c r="AS757" i="1"/>
  <c r="AN759" i="1"/>
  <c r="K760" i="1"/>
  <c r="I760" i="1"/>
  <c r="J760" i="1" s="1"/>
  <c r="Q757" i="1"/>
  <c r="P758" i="1"/>
  <c r="Z761" i="1"/>
  <c r="Y762" i="1"/>
  <c r="O759" i="1"/>
  <c r="AR759" i="1" s="1"/>
  <c r="M759" i="1"/>
  <c r="AP759" i="1" s="1"/>
  <c r="L759" i="1"/>
  <c r="AO759" i="1" s="1"/>
  <c r="N759" i="1"/>
  <c r="AQ759" i="1" s="1"/>
  <c r="U2746" i="1"/>
  <c r="R2746" i="1"/>
  <c r="V2746" i="1"/>
  <c r="T2746" i="1"/>
  <c r="E2746" i="1"/>
  <c r="S2746" i="1"/>
  <c r="F2746" i="1"/>
  <c r="F4730" i="1"/>
  <c r="T4730" i="1"/>
  <c r="E4730" i="1"/>
  <c r="R4730" i="1"/>
  <c r="U4730" i="1"/>
  <c r="S4730" i="1"/>
  <c r="V4730" i="1"/>
  <c r="S5722" i="1"/>
  <c r="V5722" i="1"/>
  <c r="T5722" i="1"/>
  <c r="R5722" i="1"/>
  <c r="U5722" i="1"/>
  <c r="F5722" i="1"/>
  <c r="E5722" i="1"/>
  <c r="R3738" i="1"/>
  <c r="S3738" i="1"/>
  <c r="T3738" i="1"/>
  <c r="F3738" i="1"/>
  <c r="U3738" i="1"/>
  <c r="V3738" i="1"/>
  <c r="E3738" i="1"/>
  <c r="F1754" i="1"/>
  <c r="E1754" i="1"/>
  <c r="S1754" i="1"/>
  <c r="R1754" i="1"/>
  <c r="U1754" i="1"/>
  <c r="V1754" i="1"/>
  <c r="T1754" i="1"/>
  <c r="S761" i="1"/>
  <c r="R761" i="1"/>
  <c r="U761" i="1"/>
  <c r="T761" i="1"/>
  <c r="V761" i="1"/>
  <c r="F761" i="1"/>
  <c r="E761" i="1"/>
  <c r="B761" i="4" l="1"/>
  <c r="A392" i="1"/>
  <c r="AM391" i="1"/>
  <c r="K3738" i="1"/>
  <c r="I3738" i="1"/>
  <c r="I5722" i="1"/>
  <c r="K5722" i="1"/>
  <c r="I4730" i="1"/>
  <c r="K4730" i="1"/>
  <c r="I2746" i="1"/>
  <c r="K2746" i="1"/>
  <c r="N4729" i="1"/>
  <c r="AQ4729" i="1" s="1"/>
  <c r="L4729" i="1"/>
  <c r="AO4729" i="1" s="1"/>
  <c r="J4729" i="1"/>
  <c r="O4729" i="1"/>
  <c r="AR4729" i="1" s="1"/>
  <c r="M4729" i="1"/>
  <c r="AP4729" i="1" s="1"/>
  <c r="Z5723" i="1"/>
  <c r="Y5724" i="1"/>
  <c r="A2316" i="1"/>
  <c r="AM2315" i="1"/>
  <c r="Q4727" i="1"/>
  <c r="AS4727" i="1"/>
  <c r="A4316" i="1"/>
  <c r="AM4315" i="1"/>
  <c r="Z3739" i="1"/>
  <c r="Y3740" i="1"/>
  <c r="Z4731" i="1"/>
  <c r="Y4732" i="1"/>
  <c r="A1316" i="1"/>
  <c r="AM1315" i="1"/>
  <c r="O5721" i="1"/>
  <c r="AR5721" i="1" s="1"/>
  <c r="N5721" i="1"/>
  <c r="AQ5721" i="1" s="1"/>
  <c r="M5721" i="1"/>
  <c r="AP5721" i="1" s="1"/>
  <c r="L5721" i="1"/>
  <c r="AO5721" i="1" s="1"/>
  <c r="J5721" i="1"/>
  <c r="A5316" i="1"/>
  <c r="AM5315" i="1"/>
  <c r="AN2744" i="1"/>
  <c r="P2744" i="1"/>
  <c r="A3316" i="1"/>
  <c r="AM3315" i="1"/>
  <c r="Q2743" i="1"/>
  <c r="AS2743" i="1"/>
  <c r="P3736" i="1"/>
  <c r="AN3736" i="1"/>
  <c r="Y2748" i="1"/>
  <c r="Z2747" i="1"/>
  <c r="P5720" i="1"/>
  <c r="AN5720" i="1"/>
  <c r="O3737" i="1"/>
  <c r="AR3737" i="1" s="1"/>
  <c r="N3737" i="1"/>
  <c r="AQ3737" i="1" s="1"/>
  <c r="L3737" i="1"/>
  <c r="AO3737" i="1" s="1"/>
  <c r="M3737" i="1"/>
  <c r="AP3737" i="1" s="1"/>
  <c r="J3737" i="1"/>
  <c r="AS5719" i="1"/>
  <c r="Q5719" i="1"/>
  <c r="Q3735" i="1"/>
  <c r="AS3735" i="1"/>
  <c r="AN4728" i="1"/>
  <c r="P4728" i="1"/>
  <c r="J2745" i="1"/>
  <c r="N2745" i="1"/>
  <c r="AQ2745" i="1" s="1"/>
  <c r="O2745" i="1"/>
  <c r="AR2745" i="1" s="1"/>
  <c r="M2745" i="1"/>
  <c r="AP2745" i="1" s="1"/>
  <c r="L2745" i="1"/>
  <c r="AO2745" i="1" s="1"/>
  <c r="I1754" i="1"/>
  <c r="K1754" i="1"/>
  <c r="Q1751" i="1"/>
  <c r="AS1751" i="1"/>
  <c r="Z1755" i="1"/>
  <c r="Y1756" i="1"/>
  <c r="AN1752" i="1"/>
  <c r="P1752" i="1"/>
  <c r="O1753" i="1"/>
  <c r="AR1753" i="1" s="1"/>
  <c r="N1753" i="1"/>
  <c r="AQ1753" i="1" s="1"/>
  <c r="M1753" i="1"/>
  <c r="AP1753" i="1" s="1"/>
  <c r="L1753" i="1"/>
  <c r="AO1753" i="1" s="1"/>
  <c r="J1753" i="1"/>
  <c r="Q758" i="1"/>
  <c r="AN760" i="1"/>
  <c r="AS758" i="1"/>
  <c r="K761" i="1"/>
  <c r="I761" i="1"/>
  <c r="J761" i="1" s="1"/>
  <c r="P759" i="1"/>
  <c r="Y763" i="1"/>
  <c r="Z762" i="1"/>
  <c r="L760" i="1"/>
  <c r="AO760" i="1" s="1"/>
  <c r="N760" i="1"/>
  <c r="AQ760" i="1" s="1"/>
  <c r="O760" i="1"/>
  <c r="AR760" i="1" s="1"/>
  <c r="M760" i="1"/>
  <c r="AP760" i="1" s="1"/>
  <c r="F3739" i="1"/>
  <c r="V3739" i="1"/>
  <c r="U3739" i="1"/>
  <c r="E3739" i="1"/>
  <c r="S3739" i="1"/>
  <c r="T3739" i="1"/>
  <c r="R3739" i="1"/>
  <c r="V2747" i="1"/>
  <c r="T2747" i="1"/>
  <c r="E2747" i="1"/>
  <c r="R2747" i="1"/>
  <c r="S2747" i="1"/>
  <c r="F2747" i="1"/>
  <c r="U2747" i="1"/>
  <c r="S4731" i="1"/>
  <c r="V4731" i="1"/>
  <c r="E4731" i="1"/>
  <c r="R4731" i="1"/>
  <c r="U4731" i="1"/>
  <c r="F4731" i="1"/>
  <c r="T4731" i="1"/>
  <c r="R5723" i="1"/>
  <c r="E5723" i="1"/>
  <c r="V5723" i="1"/>
  <c r="F5723" i="1"/>
  <c r="T5723" i="1"/>
  <c r="U5723" i="1"/>
  <c r="S5723" i="1"/>
  <c r="S1755" i="1"/>
  <c r="R1755" i="1"/>
  <c r="E1755" i="1"/>
  <c r="V1755" i="1"/>
  <c r="F1755" i="1"/>
  <c r="T1755" i="1"/>
  <c r="U1755" i="1"/>
  <c r="V762" i="1"/>
  <c r="U762" i="1"/>
  <c r="T762" i="1"/>
  <c r="S762" i="1"/>
  <c r="R762" i="1"/>
  <c r="F762" i="1"/>
  <c r="E762" i="1"/>
  <c r="B762" i="4" l="1"/>
  <c r="A393" i="1"/>
  <c r="AM392" i="1"/>
  <c r="K5723" i="1"/>
  <c r="I5723" i="1"/>
  <c r="K4731" i="1"/>
  <c r="I4731" i="1"/>
  <c r="K2747" i="1"/>
  <c r="I2747" i="1"/>
  <c r="I3739" i="1"/>
  <c r="K3739" i="1"/>
  <c r="Z4732" i="1"/>
  <c r="Y4733" i="1"/>
  <c r="M2746" i="1"/>
  <c r="AP2746" i="1" s="1"/>
  <c r="O2746" i="1"/>
  <c r="AR2746" i="1" s="1"/>
  <c r="N2746" i="1"/>
  <c r="AQ2746" i="1" s="1"/>
  <c r="L2746" i="1"/>
  <c r="AO2746" i="1" s="1"/>
  <c r="J2746" i="1"/>
  <c r="P2745" i="1"/>
  <c r="AN2745" i="1"/>
  <c r="A4317" i="1"/>
  <c r="AM4316" i="1"/>
  <c r="AS5720" i="1"/>
  <c r="Q5720" i="1"/>
  <c r="A3317" i="1"/>
  <c r="AM3316" i="1"/>
  <c r="Z3740" i="1"/>
  <c r="Y3741" i="1"/>
  <c r="Q4728" i="1"/>
  <c r="AS4728" i="1"/>
  <c r="P3737" i="1"/>
  <c r="AN3737" i="1"/>
  <c r="Q2744" i="1"/>
  <c r="AS2744" i="1"/>
  <c r="J4730" i="1"/>
  <c r="O4730" i="1"/>
  <c r="AR4730" i="1" s="1"/>
  <c r="M4730" i="1"/>
  <c r="AP4730" i="1" s="1"/>
  <c r="L4730" i="1"/>
  <c r="AO4730" i="1" s="1"/>
  <c r="N4730" i="1"/>
  <c r="AQ4730" i="1" s="1"/>
  <c r="Z2748" i="1"/>
  <c r="Y2749" i="1"/>
  <c r="AN4729" i="1"/>
  <c r="P4729" i="1"/>
  <c r="J5722" i="1"/>
  <c r="O5722" i="1"/>
  <c r="AR5722" i="1" s="1"/>
  <c r="L5722" i="1"/>
  <c r="AO5722" i="1" s="1"/>
  <c r="N5722" i="1"/>
  <c r="AQ5722" i="1" s="1"/>
  <c r="M5722" i="1"/>
  <c r="AP5722" i="1" s="1"/>
  <c r="Q3736" i="1"/>
  <c r="AS3736" i="1"/>
  <c r="A5317" i="1"/>
  <c r="AM5316" i="1"/>
  <c r="A1317" i="1"/>
  <c r="AM1316" i="1"/>
  <c r="A2317" i="1"/>
  <c r="AM2316" i="1"/>
  <c r="N3738" i="1"/>
  <c r="AQ3738" i="1" s="1"/>
  <c r="L3738" i="1"/>
  <c r="AO3738" i="1" s="1"/>
  <c r="J3738" i="1"/>
  <c r="O3738" i="1"/>
  <c r="AR3738" i="1" s="1"/>
  <c r="M3738" i="1"/>
  <c r="AP3738" i="1" s="1"/>
  <c r="AN5721" i="1"/>
  <c r="P5721" i="1"/>
  <c r="Z5724" i="1"/>
  <c r="Y5725" i="1"/>
  <c r="K1755" i="1"/>
  <c r="I1755" i="1"/>
  <c r="Z1756" i="1"/>
  <c r="Y1757" i="1"/>
  <c r="AN1753" i="1"/>
  <c r="P1753" i="1"/>
  <c r="Q1752" i="1"/>
  <c r="AS1752" i="1"/>
  <c r="J1754" i="1"/>
  <c r="N1754" i="1"/>
  <c r="AQ1754" i="1" s="1"/>
  <c r="O1754" i="1"/>
  <c r="AR1754" i="1" s="1"/>
  <c r="M1754" i="1"/>
  <c r="AP1754" i="1" s="1"/>
  <c r="L1754" i="1"/>
  <c r="AO1754" i="1" s="1"/>
  <c r="AS759" i="1"/>
  <c r="AN761" i="1"/>
  <c r="Q759" i="1"/>
  <c r="K762" i="1"/>
  <c r="I762" i="1"/>
  <c r="J762" i="1" s="1"/>
  <c r="P760" i="1"/>
  <c r="Y764" i="1"/>
  <c r="Z763" i="1"/>
  <c r="O761" i="1"/>
  <c r="AR761" i="1" s="1"/>
  <c r="L761" i="1"/>
  <c r="AO761" i="1" s="1"/>
  <c r="N761" i="1"/>
  <c r="AQ761" i="1" s="1"/>
  <c r="M761" i="1"/>
  <c r="AP761" i="1" s="1"/>
  <c r="S4732" i="1"/>
  <c r="F4732" i="1"/>
  <c r="T4732" i="1"/>
  <c r="V4732" i="1"/>
  <c r="E4732" i="1"/>
  <c r="U4732" i="1"/>
  <c r="R4732" i="1"/>
  <c r="V2748" i="1"/>
  <c r="R2748" i="1"/>
  <c r="U2748" i="1"/>
  <c r="E2748" i="1"/>
  <c r="T2748" i="1"/>
  <c r="F2748" i="1"/>
  <c r="S2748" i="1"/>
  <c r="F3740" i="1"/>
  <c r="U3740" i="1"/>
  <c r="E3740" i="1"/>
  <c r="T3740" i="1"/>
  <c r="R3740" i="1"/>
  <c r="S3740" i="1"/>
  <c r="V3740" i="1"/>
  <c r="U5724" i="1"/>
  <c r="V5724" i="1"/>
  <c r="R5724" i="1"/>
  <c r="E5724" i="1"/>
  <c r="F5724" i="1"/>
  <c r="T5724" i="1"/>
  <c r="S5724" i="1"/>
  <c r="T1756" i="1"/>
  <c r="U1756" i="1"/>
  <c r="E1756" i="1"/>
  <c r="R1756" i="1"/>
  <c r="V1756" i="1"/>
  <c r="S1756" i="1"/>
  <c r="F1756" i="1"/>
  <c r="V763" i="1"/>
  <c r="S763" i="1"/>
  <c r="U763" i="1"/>
  <c r="T763" i="1"/>
  <c r="R763" i="1"/>
  <c r="F763" i="1"/>
  <c r="E763" i="1"/>
  <c r="B763" i="4" l="1"/>
  <c r="A394" i="1"/>
  <c r="AM393" i="1"/>
  <c r="K5724" i="1"/>
  <c r="I5724" i="1"/>
  <c r="K3740" i="1"/>
  <c r="I3740" i="1"/>
  <c r="K2748" i="1"/>
  <c r="I2748" i="1"/>
  <c r="I4732" i="1"/>
  <c r="K4732" i="1"/>
  <c r="AN3738" i="1"/>
  <c r="P3738" i="1"/>
  <c r="P2746" i="1"/>
  <c r="AN2746" i="1"/>
  <c r="M3739" i="1"/>
  <c r="AP3739" i="1" s="1"/>
  <c r="J3739" i="1"/>
  <c r="L3739" i="1"/>
  <c r="AO3739" i="1" s="1"/>
  <c r="N3739" i="1"/>
  <c r="AQ3739" i="1" s="1"/>
  <c r="O3739" i="1"/>
  <c r="AR3739" i="1" s="1"/>
  <c r="A1318" i="1"/>
  <c r="AM1317" i="1"/>
  <c r="P4730" i="1"/>
  <c r="AN4730" i="1"/>
  <c r="N2747" i="1"/>
  <c r="AQ2747" i="1" s="1"/>
  <c r="L2747" i="1"/>
  <c r="AO2747" i="1" s="1"/>
  <c r="M2747" i="1"/>
  <c r="AP2747" i="1" s="1"/>
  <c r="O2747" i="1"/>
  <c r="AR2747" i="1" s="1"/>
  <c r="J2747" i="1"/>
  <c r="Y3742" i="1"/>
  <c r="Z3741" i="1"/>
  <c r="A5318" i="1"/>
  <c r="AM5317" i="1"/>
  <c r="AS4729" i="1"/>
  <c r="Q4729" i="1"/>
  <c r="Y2750" i="1"/>
  <c r="Z2749" i="1"/>
  <c r="A4318" i="1"/>
  <c r="AM4317" i="1"/>
  <c r="Z4733" i="1"/>
  <c r="Y4734" i="1"/>
  <c r="M4731" i="1"/>
  <c r="AP4731" i="1" s="1"/>
  <c r="J4731" i="1"/>
  <c r="O4731" i="1"/>
  <c r="AR4731" i="1" s="1"/>
  <c r="N4731" i="1"/>
  <c r="AQ4731" i="1" s="1"/>
  <c r="L4731" i="1"/>
  <c r="AO4731" i="1" s="1"/>
  <c r="Z5725" i="1"/>
  <c r="Y5726" i="1"/>
  <c r="P5722" i="1"/>
  <c r="AN5722" i="1"/>
  <c r="Q5721" i="1"/>
  <c r="AS5721" i="1"/>
  <c r="A2318" i="1"/>
  <c r="AM2317" i="1"/>
  <c r="A3318" i="1"/>
  <c r="AM3317" i="1"/>
  <c r="M5723" i="1"/>
  <c r="AP5723" i="1" s="1"/>
  <c r="J5723" i="1"/>
  <c r="O5723" i="1"/>
  <c r="AR5723" i="1" s="1"/>
  <c r="N5723" i="1"/>
  <c r="AQ5723" i="1" s="1"/>
  <c r="L5723" i="1"/>
  <c r="AO5723" i="1" s="1"/>
  <c r="AS3737" i="1"/>
  <c r="Q3737" i="1"/>
  <c r="Q2745" i="1"/>
  <c r="AS2745" i="1"/>
  <c r="K1756" i="1"/>
  <c r="I1756" i="1"/>
  <c r="AS1753" i="1"/>
  <c r="Q1753" i="1"/>
  <c r="Z1757" i="1"/>
  <c r="Y1758" i="1"/>
  <c r="AN1754" i="1"/>
  <c r="P1754" i="1"/>
  <c r="J1755" i="1"/>
  <c r="M1755" i="1"/>
  <c r="AP1755" i="1" s="1"/>
  <c r="L1755" i="1"/>
  <c r="AO1755" i="1" s="1"/>
  <c r="N1755" i="1"/>
  <c r="AQ1755" i="1" s="1"/>
  <c r="O1755" i="1"/>
  <c r="AR1755" i="1" s="1"/>
  <c r="AN762" i="1"/>
  <c r="AS760" i="1"/>
  <c r="Q760" i="1"/>
  <c r="K763" i="1"/>
  <c r="I763" i="1"/>
  <c r="J763" i="1" s="1"/>
  <c r="P761" i="1"/>
  <c r="Y765" i="1"/>
  <c r="Z764" i="1"/>
  <c r="O762" i="1"/>
  <c r="AR762" i="1" s="1"/>
  <c r="N762" i="1"/>
  <c r="AQ762" i="1" s="1"/>
  <c r="L762" i="1"/>
  <c r="AO762" i="1" s="1"/>
  <c r="M762" i="1"/>
  <c r="AP762" i="1" s="1"/>
  <c r="F4733" i="1"/>
  <c r="U4733" i="1"/>
  <c r="T4733" i="1"/>
  <c r="E4733" i="1"/>
  <c r="S4733" i="1"/>
  <c r="V4733" i="1"/>
  <c r="R4733" i="1"/>
  <c r="U3741" i="1"/>
  <c r="E3741" i="1"/>
  <c r="V3741" i="1"/>
  <c r="F3741" i="1"/>
  <c r="T3741" i="1"/>
  <c r="S3741" i="1"/>
  <c r="R3741" i="1"/>
  <c r="R2749" i="1"/>
  <c r="S2749" i="1"/>
  <c r="U2749" i="1"/>
  <c r="F2749" i="1"/>
  <c r="T2749" i="1"/>
  <c r="V2749" i="1"/>
  <c r="E2749" i="1"/>
  <c r="F5725" i="1"/>
  <c r="U5725" i="1"/>
  <c r="E5725" i="1"/>
  <c r="T5725" i="1"/>
  <c r="S5725" i="1"/>
  <c r="V5725" i="1"/>
  <c r="R5725" i="1"/>
  <c r="F1757" i="1"/>
  <c r="R1757" i="1"/>
  <c r="S1757" i="1"/>
  <c r="V1757" i="1"/>
  <c r="T1757" i="1"/>
  <c r="E1757" i="1"/>
  <c r="U1757" i="1"/>
  <c r="T764" i="1"/>
  <c r="S764" i="1"/>
  <c r="R764" i="1"/>
  <c r="V764" i="1"/>
  <c r="U764" i="1"/>
  <c r="F764" i="1"/>
  <c r="E764" i="1"/>
  <c r="B764" i="4" l="1"/>
  <c r="A395" i="1"/>
  <c r="AM394" i="1"/>
  <c r="K5725" i="1"/>
  <c r="I5725" i="1"/>
  <c r="K2749" i="1"/>
  <c r="I2749" i="1"/>
  <c r="I3741" i="1"/>
  <c r="K3741" i="1"/>
  <c r="K4733" i="1"/>
  <c r="I4733" i="1"/>
  <c r="Y4735" i="1"/>
  <c r="Z4734" i="1"/>
  <c r="A3319" i="1"/>
  <c r="AM3318" i="1"/>
  <c r="A1319" i="1"/>
  <c r="AM1318" i="1"/>
  <c r="Q5722" i="1"/>
  <c r="AS5722" i="1"/>
  <c r="P4731" i="1"/>
  <c r="AN4731" i="1"/>
  <c r="Z2750" i="1"/>
  <c r="Y2751" i="1"/>
  <c r="Q2746" i="1"/>
  <c r="AS2746" i="1"/>
  <c r="O4732" i="1"/>
  <c r="AR4732" i="1" s="1"/>
  <c r="N4732" i="1"/>
  <c r="AQ4732" i="1" s="1"/>
  <c r="L4732" i="1"/>
  <c r="AO4732" i="1" s="1"/>
  <c r="M4732" i="1"/>
  <c r="AP4732" i="1" s="1"/>
  <c r="J4732" i="1"/>
  <c r="Z3742" i="1"/>
  <c r="Y3743" i="1"/>
  <c r="L2748" i="1"/>
  <c r="AO2748" i="1" s="1"/>
  <c r="O2748" i="1"/>
  <c r="AR2748" i="1" s="1"/>
  <c r="J2748" i="1"/>
  <c r="N2748" i="1"/>
  <c r="AQ2748" i="1" s="1"/>
  <c r="M2748" i="1"/>
  <c r="AP2748" i="1" s="1"/>
  <c r="Z5726" i="1"/>
  <c r="Y5727" i="1"/>
  <c r="P5723" i="1"/>
  <c r="AN5723" i="1"/>
  <c r="P3739" i="1"/>
  <c r="AN3739" i="1"/>
  <c r="J3740" i="1"/>
  <c r="O3740" i="1"/>
  <c r="AR3740" i="1" s="1"/>
  <c r="N3740" i="1"/>
  <c r="AQ3740" i="1" s="1"/>
  <c r="M3740" i="1"/>
  <c r="AP3740" i="1" s="1"/>
  <c r="L3740" i="1"/>
  <c r="AO3740" i="1" s="1"/>
  <c r="A2319" i="1"/>
  <c r="AM2318" i="1"/>
  <c r="P2747" i="1"/>
  <c r="AN2747" i="1"/>
  <c r="A5319" i="1"/>
  <c r="AM5318" i="1"/>
  <c r="Q4730" i="1"/>
  <c r="AS4730" i="1"/>
  <c r="AS3738" i="1"/>
  <c r="Q3738" i="1"/>
  <c r="M5724" i="1"/>
  <c r="AP5724" i="1" s="1"/>
  <c r="J5724" i="1"/>
  <c r="O5724" i="1"/>
  <c r="AR5724" i="1" s="1"/>
  <c r="L5724" i="1"/>
  <c r="AO5724" i="1" s="1"/>
  <c r="N5724" i="1"/>
  <c r="AQ5724" i="1" s="1"/>
  <c r="A4319" i="1"/>
  <c r="AM4318" i="1"/>
  <c r="K1757" i="1"/>
  <c r="I1757" i="1"/>
  <c r="Y1759" i="1"/>
  <c r="Z1758" i="1"/>
  <c r="AN1755" i="1"/>
  <c r="P1755" i="1"/>
  <c r="J1756" i="1"/>
  <c r="O1756" i="1"/>
  <c r="AR1756" i="1" s="1"/>
  <c r="N1756" i="1"/>
  <c r="AQ1756" i="1" s="1"/>
  <c r="M1756" i="1"/>
  <c r="AP1756" i="1" s="1"/>
  <c r="L1756" i="1"/>
  <c r="AO1756" i="1" s="1"/>
  <c r="AS1754" i="1"/>
  <c r="Q1754" i="1"/>
  <c r="Q761" i="1"/>
  <c r="AN763" i="1"/>
  <c r="AS761" i="1"/>
  <c r="K764" i="1"/>
  <c r="I764" i="1"/>
  <c r="J764" i="1" s="1"/>
  <c r="P762" i="1"/>
  <c r="Y766" i="1"/>
  <c r="Z765" i="1"/>
  <c r="N763" i="1"/>
  <c r="AQ763" i="1" s="1"/>
  <c r="L763" i="1"/>
  <c r="AO763" i="1" s="1"/>
  <c r="O763" i="1"/>
  <c r="AR763" i="1" s="1"/>
  <c r="M763" i="1"/>
  <c r="AP763" i="1" s="1"/>
  <c r="F5726" i="1"/>
  <c r="V5726" i="1"/>
  <c r="E5726" i="1"/>
  <c r="T5726" i="1"/>
  <c r="U5726" i="1"/>
  <c r="S5726" i="1"/>
  <c r="R5726" i="1"/>
  <c r="S4734" i="1"/>
  <c r="F4734" i="1"/>
  <c r="E4734" i="1"/>
  <c r="R4734" i="1"/>
  <c r="T4734" i="1"/>
  <c r="U4734" i="1"/>
  <c r="V4734" i="1"/>
  <c r="V3742" i="1"/>
  <c r="F3742" i="1"/>
  <c r="S3742" i="1"/>
  <c r="R3742" i="1"/>
  <c r="E3742" i="1"/>
  <c r="U3742" i="1"/>
  <c r="T3742" i="1"/>
  <c r="F2750" i="1"/>
  <c r="S2750" i="1"/>
  <c r="V2750" i="1"/>
  <c r="R2750" i="1"/>
  <c r="E2750" i="1"/>
  <c r="T2750" i="1"/>
  <c r="U2750" i="1"/>
  <c r="R1758" i="1"/>
  <c r="U1758" i="1"/>
  <c r="V1758" i="1"/>
  <c r="E1758" i="1"/>
  <c r="S1758" i="1"/>
  <c r="F1758" i="1"/>
  <c r="T1758" i="1"/>
  <c r="V765" i="1"/>
  <c r="U765" i="1"/>
  <c r="T765" i="1"/>
  <c r="S765" i="1"/>
  <c r="R765" i="1"/>
  <c r="F765" i="1"/>
  <c r="E765" i="1"/>
  <c r="B765" i="4" l="1"/>
  <c r="A396" i="1"/>
  <c r="AM395" i="1"/>
  <c r="K2750" i="1"/>
  <c r="I2750" i="1"/>
  <c r="K3742" i="1"/>
  <c r="I3742" i="1"/>
  <c r="I4734" i="1"/>
  <c r="K4734" i="1"/>
  <c r="K5726" i="1"/>
  <c r="I5726" i="1"/>
  <c r="Q2747" i="1"/>
  <c r="AS2747" i="1"/>
  <c r="P3740" i="1"/>
  <c r="AN3740" i="1"/>
  <c r="Z2751" i="1"/>
  <c r="Y2752" i="1"/>
  <c r="A1320" i="1"/>
  <c r="AM1319" i="1"/>
  <c r="AN4732" i="1"/>
  <c r="P4732" i="1"/>
  <c r="A4320" i="1"/>
  <c r="AM4319" i="1"/>
  <c r="Q3739" i="1"/>
  <c r="AS3739" i="1"/>
  <c r="P2748" i="1"/>
  <c r="AN2748" i="1"/>
  <c r="A3320" i="1"/>
  <c r="AM3319" i="1"/>
  <c r="A2320" i="1"/>
  <c r="AM2319" i="1"/>
  <c r="O3741" i="1"/>
  <c r="AR3741" i="1" s="1"/>
  <c r="N3741" i="1"/>
  <c r="AQ3741" i="1" s="1"/>
  <c r="J3741" i="1"/>
  <c r="M3741" i="1"/>
  <c r="AP3741" i="1" s="1"/>
  <c r="L3741" i="1"/>
  <c r="AO3741" i="1" s="1"/>
  <c r="L4733" i="1"/>
  <c r="AO4733" i="1" s="1"/>
  <c r="J4733" i="1"/>
  <c r="O4733" i="1"/>
  <c r="AR4733" i="1" s="1"/>
  <c r="M4733" i="1"/>
  <c r="AP4733" i="1" s="1"/>
  <c r="N4733" i="1"/>
  <c r="AQ4733" i="1" s="1"/>
  <c r="Q5723" i="1"/>
  <c r="AS5723" i="1"/>
  <c r="Q4731" i="1"/>
  <c r="AS4731" i="1"/>
  <c r="N2749" i="1"/>
  <c r="AQ2749" i="1" s="1"/>
  <c r="J2749" i="1"/>
  <c r="M2749" i="1"/>
  <c r="AP2749" i="1" s="1"/>
  <c r="O2749" i="1"/>
  <c r="AR2749" i="1" s="1"/>
  <c r="L2749" i="1"/>
  <c r="AO2749" i="1" s="1"/>
  <c r="A5320" i="1"/>
  <c r="AM5319" i="1"/>
  <c r="Z4735" i="1"/>
  <c r="Y4736" i="1"/>
  <c r="AN5724" i="1"/>
  <c r="P5724" i="1"/>
  <c r="Z5727" i="1"/>
  <c r="Y5728" i="1"/>
  <c r="J5725" i="1"/>
  <c r="N5725" i="1"/>
  <c r="AQ5725" i="1" s="1"/>
  <c r="M5725" i="1"/>
  <c r="AP5725" i="1" s="1"/>
  <c r="L5725" i="1"/>
  <c r="AO5725" i="1" s="1"/>
  <c r="O5725" i="1"/>
  <c r="AR5725" i="1" s="1"/>
  <c r="Y3744" i="1"/>
  <c r="Z3743" i="1"/>
  <c r="I1758" i="1"/>
  <c r="K1758" i="1"/>
  <c r="Q1755" i="1"/>
  <c r="AS1755" i="1"/>
  <c r="AN1756" i="1"/>
  <c r="P1756" i="1"/>
  <c r="Y1760" i="1"/>
  <c r="Z1759" i="1"/>
  <c r="L1757" i="1"/>
  <c r="AO1757" i="1" s="1"/>
  <c r="O1757" i="1"/>
  <c r="AR1757" i="1" s="1"/>
  <c r="N1757" i="1"/>
  <c r="AQ1757" i="1" s="1"/>
  <c r="J1757" i="1"/>
  <c r="M1757" i="1"/>
  <c r="AP1757" i="1" s="1"/>
  <c r="AN764" i="1"/>
  <c r="AS762" i="1"/>
  <c r="Q762" i="1"/>
  <c r="K765" i="1"/>
  <c r="I765" i="1"/>
  <c r="J765" i="1" s="1"/>
  <c r="P763" i="1"/>
  <c r="Z766" i="1"/>
  <c r="Y767" i="1"/>
  <c r="O764" i="1"/>
  <c r="AR764" i="1" s="1"/>
  <c r="N764" i="1"/>
  <c r="AQ764" i="1" s="1"/>
  <c r="M764" i="1"/>
  <c r="AP764" i="1" s="1"/>
  <c r="L764" i="1"/>
  <c r="AO764" i="1" s="1"/>
  <c r="F4735" i="1"/>
  <c r="R4735" i="1"/>
  <c r="S4735" i="1"/>
  <c r="V4735" i="1"/>
  <c r="E4735" i="1"/>
  <c r="T4735" i="1"/>
  <c r="U4735" i="1"/>
  <c r="E5727" i="1"/>
  <c r="V5727" i="1"/>
  <c r="U5727" i="1"/>
  <c r="T5727" i="1"/>
  <c r="R5727" i="1"/>
  <c r="F5727" i="1"/>
  <c r="S5727" i="1"/>
  <c r="R2751" i="1"/>
  <c r="S2751" i="1"/>
  <c r="F2751" i="1"/>
  <c r="U2751" i="1"/>
  <c r="V2751" i="1"/>
  <c r="T2751" i="1"/>
  <c r="E2751" i="1"/>
  <c r="F3743" i="1"/>
  <c r="S3743" i="1"/>
  <c r="R3743" i="1"/>
  <c r="E3743" i="1"/>
  <c r="T3743" i="1"/>
  <c r="U3743" i="1"/>
  <c r="V3743" i="1"/>
  <c r="R1759" i="1"/>
  <c r="S1759" i="1"/>
  <c r="T1759" i="1"/>
  <c r="V1759" i="1"/>
  <c r="E1759" i="1"/>
  <c r="U1759" i="1"/>
  <c r="F1759" i="1"/>
  <c r="R766" i="1"/>
  <c r="T766" i="1"/>
  <c r="U766" i="1"/>
  <c r="S766" i="1"/>
  <c r="V766" i="1"/>
  <c r="F766" i="1"/>
  <c r="E766" i="1"/>
  <c r="B766" i="4" l="1"/>
  <c r="A397" i="1"/>
  <c r="AM396" i="1"/>
  <c r="I3743" i="1"/>
  <c r="K3743" i="1"/>
  <c r="K2751" i="1"/>
  <c r="I2751" i="1"/>
  <c r="K5727" i="1"/>
  <c r="I5727" i="1"/>
  <c r="I4735" i="1"/>
  <c r="K4735" i="1"/>
  <c r="A4321" i="1"/>
  <c r="AM4320" i="1"/>
  <c r="AN5725" i="1"/>
  <c r="P5725" i="1"/>
  <c r="P4733" i="1"/>
  <c r="AN4733" i="1"/>
  <c r="A2321" i="1"/>
  <c r="AM2320" i="1"/>
  <c r="Z3744" i="1"/>
  <c r="Y3745" i="1"/>
  <c r="Z5728" i="1"/>
  <c r="Y5729" i="1"/>
  <c r="A5321" i="1"/>
  <c r="AM5320" i="1"/>
  <c r="A3321" i="1"/>
  <c r="AM3320" i="1"/>
  <c r="O5726" i="1"/>
  <c r="AR5726" i="1" s="1"/>
  <c r="N5726" i="1"/>
  <c r="AQ5726" i="1" s="1"/>
  <c r="M5726" i="1"/>
  <c r="AP5726" i="1" s="1"/>
  <c r="L5726" i="1"/>
  <c r="AO5726" i="1" s="1"/>
  <c r="J5726" i="1"/>
  <c r="Q4732" i="1"/>
  <c r="AS4732" i="1"/>
  <c r="AS3740" i="1"/>
  <c r="Q3740" i="1"/>
  <c r="N4734" i="1"/>
  <c r="AQ4734" i="1" s="1"/>
  <c r="M4734" i="1"/>
  <c r="AP4734" i="1" s="1"/>
  <c r="L4734" i="1"/>
  <c r="AO4734" i="1" s="1"/>
  <c r="O4734" i="1"/>
  <c r="AR4734" i="1" s="1"/>
  <c r="J4734" i="1"/>
  <c r="AS5724" i="1"/>
  <c r="Q5724" i="1"/>
  <c r="AN3741" i="1"/>
  <c r="P3741" i="1"/>
  <c r="AS2748" i="1"/>
  <c r="Q2748" i="1"/>
  <c r="O3742" i="1"/>
  <c r="AR3742" i="1" s="1"/>
  <c r="N3742" i="1"/>
  <c r="AQ3742" i="1" s="1"/>
  <c r="M3742" i="1"/>
  <c r="AP3742" i="1" s="1"/>
  <c r="J3742" i="1"/>
  <c r="L3742" i="1"/>
  <c r="AO3742" i="1" s="1"/>
  <c r="Z4736" i="1"/>
  <c r="Y4737" i="1"/>
  <c r="P2749" i="1"/>
  <c r="AN2749" i="1"/>
  <c r="A1321" i="1"/>
  <c r="AM1320" i="1"/>
  <c r="L2750" i="1"/>
  <c r="AO2750" i="1" s="1"/>
  <c r="M2750" i="1"/>
  <c r="AP2750" i="1" s="1"/>
  <c r="J2750" i="1"/>
  <c r="O2750" i="1"/>
  <c r="AR2750" i="1" s="1"/>
  <c r="N2750" i="1"/>
  <c r="AQ2750" i="1" s="1"/>
  <c r="Z2752" i="1"/>
  <c r="Y2753" i="1"/>
  <c r="K1759" i="1"/>
  <c r="I1759" i="1"/>
  <c r="Y1761" i="1"/>
  <c r="Z1760" i="1"/>
  <c r="AN1757" i="1"/>
  <c r="P1757" i="1"/>
  <c r="Q1756" i="1"/>
  <c r="AS1756" i="1"/>
  <c r="M1758" i="1"/>
  <c r="AP1758" i="1" s="1"/>
  <c r="J1758" i="1"/>
  <c r="L1758" i="1"/>
  <c r="AO1758" i="1" s="1"/>
  <c r="O1758" i="1"/>
  <c r="AR1758" i="1" s="1"/>
  <c r="N1758" i="1"/>
  <c r="AQ1758" i="1" s="1"/>
  <c r="Q763" i="1"/>
  <c r="AN765" i="1"/>
  <c r="AS763" i="1"/>
  <c r="K766" i="1"/>
  <c r="I766" i="1"/>
  <c r="J766" i="1" s="1"/>
  <c r="P764" i="1"/>
  <c r="Y768" i="1"/>
  <c r="Z767" i="1"/>
  <c r="M765" i="1"/>
  <c r="AP765" i="1" s="1"/>
  <c r="L765" i="1"/>
  <c r="AO765" i="1" s="1"/>
  <c r="N765" i="1"/>
  <c r="AQ765" i="1" s="1"/>
  <c r="O765" i="1"/>
  <c r="AR765" i="1" s="1"/>
  <c r="V3744" i="1"/>
  <c r="S3744" i="1"/>
  <c r="F3744" i="1"/>
  <c r="T3744" i="1"/>
  <c r="R3744" i="1"/>
  <c r="E3744" i="1"/>
  <c r="U3744" i="1"/>
  <c r="V4736" i="1"/>
  <c r="S4736" i="1"/>
  <c r="T4736" i="1"/>
  <c r="R4736" i="1"/>
  <c r="F4736" i="1"/>
  <c r="U4736" i="1"/>
  <c r="E4736" i="1"/>
  <c r="R2752" i="1"/>
  <c r="F2752" i="1"/>
  <c r="U2752" i="1"/>
  <c r="E2752" i="1"/>
  <c r="T2752" i="1"/>
  <c r="S2752" i="1"/>
  <c r="V2752" i="1"/>
  <c r="S5728" i="1"/>
  <c r="F5728" i="1"/>
  <c r="U5728" i="1"/>
  <c r="E5728" i="1"/>
  <c r="T5728" i="1"/>
  <c r="V5728" i="1"/>
  <c r="R5728" i="1"/>
  <c r="S1760" i="1"/>
  <c r="T1760" i="1"/>
  <c r="U1760" i="1"/>
  <c r="E1760" i="1"/>
  <c r="V1760" i="1"/>
  <c r="F1760" i="1"/>
  <c r="R1760" i="1"/>
  <c r="U767" i="1"/>
  <c r="T767" i="1"/>
  <c r="S767" i="1"/>
  <c r="R767" i="1"/>
  <c r="V767" i="1"/>
  <c r="F767" i="1"/>
  <c r="E767" i="1"/>
  <c r="B767" i="4" l="1"/>
  <c r="A398" i="1"/>
  <c r="AM397" i="1"/>
  <c r="K5728" i="1"/>
  <c r="I5728" i="1"/>
  <c r="K2752" i="1"/>
  <c r="I2752" i="1"/>
  <c r="I4736" i="1"/>
  <c r="K4736" i="1"/>
  <c r="I3744" i="1"/>
  <c r="K3744" i="1"/>
  <c r="Q3741" i="1"/>
  <c r="AS3741" i="1"/>
  <c r="Z5729" i="1"/>
  <c r="Y5730" i="1"/>
  <c r="AS4733" i="1"/>
  <c r="Q4733" i="1"/>
  <c r="O4735" i="1"/>
  <c r="AR4735" i="1" s="1"/>
  <c r="N4735" i="1"/>
  <c r="AQ4735" i="1" s="1"/>
  <c r="M4735" i="1"/>
  <c r="AP4735" i="1" s="1"/>
  <c r="L4735" i="1"/>
  <c r="AO4735" i="1" s="1"/>
  <c r="J4735" i="1"/>
  <c r="AS2749" i="1"/>
  <c r="Q2749" i="1"/>
  <c r="AS5725" i="1"/>
  <c r="Q5725" i="1"/>
  <c r="M5727" i="1"/>
  <c r="AP5727" i="1" s="1"/>
  <c r="L5727" i="1"/>
  <c r="AO5727" i="1" s="1"/>
  <c r="J5727" i="1"/>
  <c r="N5727" i="1"/>
  <c r="AQ5727" i="1" s="1"/>
  <c r="O5727" i="1"/>
  <c r="AR5727" i="1" s="1"/>
  <c r="Z2753" i="1"/>
  <c r="Y2754" i="1"/>
  <c r="P3742" i="1"/>
  <c r="AN3742" i="1"/>
  <c r="Z3745" i="1"/>
  <c r="Y3746" i="1"/>
  <c r="A1322" i="1"/>
  <c r="AM1321" i="1"/>
  <c r="Y4738" i="1"/>
  <c r="Z4737" i="1"/>
  <c r="P2750" i="1"/>
  <c r="AN2750" i="1"/>
  <c r="J2751" i="1"/>
  <c r="M2751" i="1"/>
  <c r="AP2751" i="1" s="1"/>
  <c r="L2751" i="1"/>
  <c r="AO2751" i="1" s="1"/>
  <c r="O2751" i="1"/>
  <c r="AR2751" i="1" s="1"/>
  <c r="N2751" i="1"/>
  <c r="AQ2751" i="1" s="1"/>
  <c r="AN5726" i="1"/>
  <c r="P5726" i="1"/>
  <c r="AN4734" i="1"/>
  <c r="P4734" i="1"/>
  <c r="A3322" i="1"/>
  <c r="AM3321" i="1"/>
  <c r="A4322" i="1"/>
  <c r="AM4321" i="1"/>
  <c r="A5322" i="1"/>
  <c r="AM5321" i="1"/>
  <c r="A2322" i="1"/>
  <c r="AM2321" i="1"/>
  <c r="M3743" i="1"/>
  <c r="AP3743" i="1" s="1"/>
  <c r="N3743" i="1"/>
  <c r="AQ3743" i="1" s="1"/>
  <c r="L3743" i="1"/>
  <c r="AO3743" i="1" s="1"/>
  <c r="O3743" i="1"/>
  <c r="AR3743" i="1" s="1"/>
  <c r="J3743" i="1"/>
  <c r="I1760" i="1"/>
  <c r="K1760" i="1"/>
  <c r="AS1757" i="1"/>
  <c r="Q1757" i="1"/>
  <c r="AN1758" i="1"/>
  <c r="P1758" i="1"/>
  <c r="Z1761" i="1"/>
  <c r="Y1762" i="1"/>
  <c r="M1759" i="1"/>
  <c r="AP1759" i="1" s="1"/>
  <c r="L1759" i="1"/>
  <c r="AO1759" i="1" s="1"/>
  <c r="J1759" i="1"/>
  <c r="N1759" i="1"/>
  <c r="AQ1759" i="1" s="1"/>
  <c r="O1759" i="1"/>
  <c r="AR1759" i="1" s="1"/>
  <c r="Q764" i="1"/>
  <c r="AN766" i="1"/>
  <c r="AS764" i="1"/>
  <c r="K767" i="1"/>
  <c r="I767" i="1"/>
  <c r="J767" i="1" s="1"/>
  <c r="P765" i="1"/>
  <c r="Y769" i="1"/>
  <c r="Z768" i="1"/>
  <c r="O766" i="1"/>
  <c r="AR766" i="1" s="1"/>
  <c r="L766" i="1"/>
  <c r="AO766" i="1" s="1"/>
  <c r="M766" i="1"/>
  <c r="AP766" i="1" s="1"/>
  <c r="N766" i="1"/>
  <c r="AQ766" i="1" s="1"/>
  <c r="R2753" i="1"/>
  <c r="T2753" i="1"/>
  <c r="F2753" i="1"/>
  <c r="E2753" i="1"/>
  <c r="S2753" i="1"/>
  <c r="V2753" i="1"/>
  <c r="U2753" i="1"/>
  <c r="F5729" i="1"/>
  <c r="V5729" i="1"/>
  <c r="R5729" i="1"/>
  <c r="S5729" i="1"/>
  <c r="U5729" i="1"/>
  <c r="E5729" i="1"/>
  <c r="T5729" i="1"/>
  <c r="T4737" i="1"/>
  <c r="S4737" i="1"/>
  <c r="F4737" i="1"/>
  <c r="E4737" i="1"/>
  <c r="V4737" i="1"/>
  <c r="R4737" i="1"/>
  <c r="U4737" i="1"/>
  <c r="T3745" i="1"/>
  <c r="S3745" i="1"/>
  <c r="R3745" i="1"/>
  <c r="E3745" i="1"/>
  <c r="V3745" i="1"/>
  <c r="U3745" i="1"/>
  <c r="F3745" i="1"/>
  <c r="E1761" i="1"/>
  <c r="R1761" i="1"/>
  <c r="V1761" i="1"/>
  <c r="T1761" i="1"/>
  <c r="U1761" i="1"/>
  <c r="F1761" i="1"/>
  <c r="S1761" i="1"/>
  <c r="V768" i="1"/>
  <c r="U768" i="1"/>
  <c r="R768" i="1"/>
  <c r="T768" i="1"/>
  <c r="S768" i="1"/>
  <c r="F768" i="1"/>
  <c r="E768" i="1"/>
  <c r="B768" i="4" l="1"/>
  <c r="A399" i="1"/>
  <c r="AM398" i="1"/>
  <c r="I3745" i="1"/>
  <c r="K3745" i="1"/>
  <c r="I4737" i="1"/>
  <c r="K4737" i="1"/>
  <c r="K5729" i="1"/>
  <c r="I5729" i="1"/>
  <c r="I2753" i="1"/>
  <c r="K2753" i="1"/>
  <c r="Q2750" i="1"/>
  <c r="AS2750" i="1"/>
  <c r="P5727" i="1"/>
  <c r="AN5727" i="1"/>
  <c r="O3744" i="1"/>
  <c r="AR3744" i="1" s="1"/>
  <c r="N3744" i="1"/>
  <c r="AQ3744" i="1" s="1"/>
  <c r="M3744" i="1"/>
  <c r="AP3744" i="1" s="1"/>
  <c r="L3744" i="1"/>
  <c r="AO3744" i="1" s="1"/>
  <c r="J3744" i="1"/>
  <c r="A4323" i="1"/>
  <c r="AM4322" i="1"/>
  <c r="P4735" i="1"/>
  <c r="AN4735" i="1"/>
  <c r="Y5731" i="1"/>
  <c r="Z5730" i="1"/>
  <c r="A2323" i="1"/>
  <c r="AM2322" i="1"/>
  <c r="Q3742" i="1"/>
  <c r="AS3742" i="1"/>
  <c r="J4736" i="1"/>
  <c r="L4736" i="1"/>
  <c r="AO4736" i="1" s="1"/>
  <c r="O4736" i="1"/>
  <c r="AR4736" i="1" s="1"/>
  <c r="N4736" i="1"/>
  <c r="AQ4736" i="1" s="1"/>
  <c r="M4736" i="1"/>
  <c r="AP4736" i="1" s="1"/>
  <c r="A3323" i="1"/>
  <c r="AM3322" i="1"/>
  <c r="Z4738" i="1"/>
  <c r="Y4739" i="1"/>
  <c r="Y2755" i="1"/>
  <c r="Z2754" i="1"/>
  <c r="O2752" i="1"/>
  <c r="AR2752" i="1" s="1"/>
  <c r="L2752" i="1"/>
  <c r="AO2752" i="1" s="1"/>
  <c r="J2752" i="1"/>
  <c r="M2752" i="1"/>
  <c r="AP2752" i="1" s="1"/>
  <c r="N2752" i="1"/>
  <c r="AQ2752" i="1" s="1"/>
  <c r="AN3743" i="1"/>
  <c r="P3743" i="1"/>
  <c r="A5323" i="1"/>
  <c r="AM5322" i="1"/>
  <c r="AS4734" i="1"/>
  <c r="Q4734" i="1"/>
  <c r="P2751" i="1"/>
  <c r="AN2751" i="1"/>
  <c r="A1323" i="1"/>
  <c r="AM1322" i="1"/>
  <c r="L5728" i="1"/>
  <c r="AO5728" i="1" s="1"/>
  <c r="O5728" i="1"/>
  <c r="AR5728" i="1" s="1"/>
  <c r="N5728" i="1"/>
  <c r="AQ5728" i="1" s="1"/>
  <c r="M5728" i="1"/>
  <c r="AP5728" i="1" s="1"/>
  <c r="J5728" i="1"/>
  <c r="AS5726" i="1"/>
  <c r="Q5726" i="1"/>
  <c r="Y3747" i="1"/>
  <c r="Z3746" i="1"/>
  <c r="K1761" i="1"/>
  <c r="I1761" i="1"/>
  <c r="Q1758" i="1"/>
  <c r="AS1758" i="1"/>
  <c r="AN1759" i="1"/>
  <c r="P1759" i="1"/>
  <c r="Y1763" i="1"/>
  <c r="Z1762" i="1"/>
  <c r="L1760" i="1"/>
  <c r="AO1760" i="1" s="1"/>
  <c r="J1760" i="1"/>
  <c r="O1760" i="1"/>
  <c r="AR1760" i="1" s="1"/>
  <c r="N1760" i="1"/>
  <c r="AQ1760" i="1" s="1"/>
  <c r="M1760" i="1"/>
  <c r="AP1760" i="1" s="1"/>
  <c r="AN767" i="1"/>
  <c r="Q765" i="1"/>
  <c r="AS765" i="1"/>
  <c r="K768" i="1"/>
  <c r="I768" i="1"/>
  <c r="J768" i="1" s="1"/>
  <c r="P766" i="1"/>
  <c r="Y770" i="1"/>
  <c r="Z769" i="1"/>
  <c r="N767" i="1"/>
  <c r="AQ767" i="1" s="1"/>
  <c r="M767" i="1"/>
  <c r="AP767" i="1" s="1"/>
  <c r="O767" i="1"/>
  <c r="AR767" i="1" s="1"/>
  <c r="L767" i="1"/>
  <c r="AO767" i="1" s="1"/>
  <c r="U5730" i="1"/>
  <c r="E5730" i="1"/>
  <c r="T5730" i="1"/>
  <c r="R5730" i="1"/>
  <c r="F5730" i="1"/>
  <c r="V5730" i="1"/>
  <c r="S5730" i="1"/>
  <c r="R2754" i="1"/>
  <c r="E2754" i="1"/>
  <c r="V2754" i="1"/>
  <c r="T2754" i="1"/>
  <c r="S2754" i="1"/>
  <c r="F2754" i="1"/>
  <c r="U2754" i="1"/>
  <c r="E3746" i="1"/>
  <c r="T3746" i="1"/>
  <c r="F3746" i="1"/>
  <c r="U3746" i="1"/>
  <c r="S3746" i="1"/>
  <c r="R3746" i="1"/>
  <c r="V3746" i="1"/>
  <c r="F4738" i="1"/>
  <c r="T4738" i="1"/>
  <c r="S4738" i="1"/>
  <c r="E4738" i="1"/>
  <c r="R4738" i="1"/>
  <c r="V4738" i="1"/>
  <c r="U4738" i="1"/>
  <c r="E1762" i="1"/>
  <c r="S1762" i="1"/>
  <c r="V1762" i="1"/>
  <c r="T1762" i="1"/>
  <c r="F1762" i="1"/>
  <c r="R1762" i="1"/>
  <c r="U1762" i="1"/>
  <c r="S769" i="1"/>
  <c r="R769" i="1"/>
  <c r="U769" i="1"/>
  <c r="V769" i="1"/>
  <c r="T769" i="1"/>
  <c r="F769" i="1"/>
  <c r="E769" i="1"/>
  <c r="B769" i="4" l="1"/>
  <c r="A400" i="1"/>
  <c r="AM399" i="1"/>
  <c r="K4738" i="1"/>
  <c r="I4738" i="1"/>
  <c r="I3746" i="1"/>
  <c r="K3746" i="1"/>
  <c r="I2754" i="1"/>
  <c r="K2754" i="1"/>
  <c r="K5730" i="1"/>
  <c r="I5730" i="1"/>
  <c r="AN5728" i="1"/>
  <c r="P5728" i="1"/>
  <c r="AN2752" i="1"/>
  <c r="P2752" i="1"/>
  <c r="AN4736" i="1"/>
  <c r="P4736" i="1"/>
  <c r="Y5732" i="1"/>
  <c r="Z5731" i="1"/>
  <c r="L2753" i="1"/>
  <c r="AO2753" i="1" s="1"/>
  <c r="O2753" i="1"/>
  <c r="AR2753" i="1" s="1"/>
  <c r="N2753" i="1"/>
  <c r="AQ2753" i="1" s="1"/>
  <c r="J2753" i="1"/>
  <c r="M2753" i="1"/>
  <c r="AP2753" i="1" s="1"/>
  <c r="M5729" i="1"/>
  <c r="AP5729" i="1" s="1"/>
  <c r="J5729" i="1"/>
  <c r="N5729" i="1"/>
  <c r="AQ5729" i="1" s="1"/>
  <c r="O5729" i="1"/>
  <c r="AR5729" i="1" s="1"/>
  <c r="L5729" i="1"/>
  <c r="AO5729" i="1" s="1"/>
  <c r="A5324" i="1"/>
  <c r="AM5323" i="1"/>
  <c r="A3324" i="1"/>
  <c r="AM3323" i="1"/>
  <c r="AS4735" i="1"/>
  <c r="Q4735" i="1"/>
  <c r="Y2756" i="1"/>
  <c r="Z2755" i="1"/>
  <c r="A2324" i="1"/>
  <c r="AM2323" i="1"/>
  <c r="A4324" i="1"/>
  <c r="AM4323" i="1"/>
  <c r="Q5727" i="1"/>
  <c r="AS5727" i="1"/>
  <c r="O4737" i="1"/>
  <c r="AR4737" i="1" s="1"/>
  <c r="N4737" i="1"/>
  <c r="AQ4737" i="1" s="1"/>
  <c r="M4737" i="1"/>
  <c r="AP4737" i="1" s="1"/>
  <c r="L4737" i="1"/>
  <c r="AO4737" i="1" s="1"/>
  <c r="J4737" i="1"/>
  <c r="Q3743" i="1"/>
  <c r="AS3743" i="1"/>
  <c r="Z3747" i="1"/>
  <c r="Y3748" i="1"/>
  <c r="A1324" i="1"/>
  <c r="AM1323" i="1"/>
  <c r="Q2751" i="1"/>
  <c r="AS2751" i="1"/>
  <c r="Z4739" i="1"/>
  <c r="Y4740" i="1"/>
  <c r="AN3744" i="1"/>
  <c r="P3744" i="1"/>
  <c r="L3745" i="1"/>
  <c r="AO3745" i="1" s="1"/>
  <c r="J3745" i="1"/>
  <c r="M3745" i="1"/>
  <c r="AP3745" i="1" s="1"/>
  <c r="O3745" i="1"/>
  <c r="AR3745" i="1" s="1"/>
  <c r="N3745" i="1"/>
  <c r="AQ3745" i="1" s="1"/>
  <c r="K1762" i="1"/>
  <c r="I1762" i="1"/>
  <c r="Y1764" i="1"/>
  <c r="Z1763" i="1"/>
  <c r="AS1759" i="1"/>
  <c r="Q1759" i="1"/>
  <c r="P1760" i="1"/>
  <c r="AN1760" i="1"/>
  <c r="L1761" i="1"/>
  <c r="AO1761" i="1" s="1"/>
  <c r="J1761" i="1"/>
  <c r="M1761" i="1"/>
  <c r="AP1761" i="1" s="1"/>
  <c r="O1761" i="1"/>
  <c r="AR1761" i="1" s="1"/>
  <c r="N1761" i="1"/>
  <c r="AQ1761" i="1" s="1"/>
  <c r="AS766" i="1"/>
  <c r="AN768" i="1"/>
  <c r="K769" i="1"/>
  <c r="I769" i="1"/>
  <c r="J769" i="1" s="1"/>
  <c r="Q766" i="1"/>
  <c r="P767" i="1"/>
  <c r="Y771" i="1"/>
  <c r="Z770" i="1"/>
  <c r="M768" i="1"/>
  <c r="AP768" i="1" s="1"/>
  <c r="N768" i="1"/>
  <c r="AQ768" i="1" s="1"/>
  <c r="O768" i="1"/>
  <c r="AR768" i="1" s="1"/>
  <c r="L768" i="1"/>
  <c r="AO768" i="1" s="1"/>
  <c r="R5731" i="1"/>
  <c r="F5731" i="1"/>
  <c r="T5731" i="1"/>
  <c r="U5731" i="1"/>
  <c r="V5731" i="1"/>
  <c r="E5731" i="1"/>
  <c r="S5731" i="1"/>
  <c r="V3747" i="1"/>
  <c r="R3747" i="1"/>
  <c r="F3747" i="1"/>
  <c r="U3747" i="1"/>
  <c r="T3747" i="1"/>
  <c r="S3747" i="1"/>
  <c r="E3747" i="1"/>
  <c r="U2755" i="1"/>
  <c r="V2755" i="1"/>
  <c r="E2755" i="1"/>
  <c r="F2755" i="1"/>
  <c r="S2755" i="1"/>
  <c r="R2755" i="1"/>
  <c r="T2755" i="1"/>
  <c r="R4739" i="1"/>
  <c r="S4739" i="1"/>
  <c r="V4739" i="1"/>
  <c r="E4739" i="1"/>
  <c r="T4739" i="1"/>
  <c r="U4739" i="1"/>
  <c r="F4739" i="1"/>
  <c r="F1763" i="1"/>
  <c r="V1763" i="1"/>
  <c r="T1763" i="1"/>
  <c r="S1763" i="1"/>
  <c r="R1763" i="1"/>
  <c r="U1763" i="1"/>
  <c r="E1763" i="1"/>
  <c r="V770" i="1"/>
  <c r="U770" i="1"/>
  <c r="T770" i="1"/>
  <c r="S770" i="1"/>
  <c r="R770" i="1"/>
  <c r="F770" i="1"/>
  <c r="E770" i="1"/>
  <c r="B770" i="4" l="1"/>
  <c r="A401" i="1"/>
  <c r="AM400" i="1"/>
  <c r="I4739" i="1"/>
  <c r="K4739" i="1"/>
  <c r="I2755" i="1"/>
  <c r="K2755" i="1"/>
  <c r="I3747" i="1"/>
  <c r="K3747" i="1"/>
  <c r="I5731" i="1"/>
  <c r="K5731" i="1"/>
  <c r="P2753" i="1"/>
  <c r="AN2753" i="1"/>
  <c r="P4737" i="1"/>
  <c r="AN4737" i="1"/>
  <c r="A4325" i="1"/>
  <c r="AM4324" i="1"/>
  <c r="AS2752" i="1"/>
  <c r="Q2752" i="1"/>
  <c r="A5325" i="1"/>
  <c r="AM5324" i="1"/>
  <c r="AS4736" i="1"/>
  <c r="Q4736" i="1"/>
  <c r="J5730" i="1"/>
  <c r="N5730" i="1"/>
  <c r="AQ5730" i="1" s="1"/>
  <c r="M5730" i="1"/>
  <c r="AP5730" i="1" s="1"/>
  <c r="L5730" i="1"/>
  <c r="AO5730" i="1" s="1"/>
  <c r="O5730" i="1"/>
  <c r="AR5730" i="1" s="1"/>
  <c r="N2754" i="1"/>
  <c r="AQ2754" i="1" s="1"/>
  <c r="L2754" i="1"/>
  <c r="AO2754" i="1" s="1"/>
  <c r="J2754" i="1"/>
  <c r="M2754" i="1"/>
  <c r="AP2754" i="1" s="1"/>
  <c r="O2754" i="1"/>
  <c r="AR2754" i="1" s="1"/>
  <c r="A2325" i="1"/>
  <c r="AM2324" i="1"/>
  <c r="P5729" i="1"/>
  <c r="AN5729" i="1"/>
  <c r="P3745" i="1"/>
  <c r="AN3745" i="1"/>
  <c r="Z3748" i="1"/>
  <c r="Y3749" i="1"/>
  <c r="Q5728" i="1"/>
  <c r="AS5728" i="1"/>
  <c r="J3746" i="1"/>
  <c r="M3746" i="1"/>
  <c r="AP3746" i="1" s="1"/>
  <c r="O3746" i="1"/>
  <c r="AR3746" i="1" s="1"/>
  <c r="N3746" i="1"/>
  <c r="AQ3746" i="1" s="1"/>
  <c r="L3746" i="1"/>
  <c r="AO3746" i="1" s="1"/>
  <c r="Y4741" i="1"/>
  <c r="Z4740" i="1"/>
  <c r="Q3744" i="1"/>
  <c r="AS3744" i="1"/>
  <c r="A1325" i="1"/>
  <c r="AM1324" i="1"/>
  <c r="A3325" i="1"/>
  <c r="AM3324" i="1"/>
  <c r="O4738" i="1"/>
  <c r="AR4738" i="1" s="1"/>
  <c r="L4738" i="1"/>
  <c r="AO4738" i="1" s="1"/>
  <c r="N4738" i="1"/>
  <c r="AQ4738" i="1" s="1"/>
  <c r="M4738" i="1"/>
  <c r="AP4738" i="1" s="1"/>
  <c r="J4738" i="1"/>
  <c r="Z2756" i="1"/>
  <c r="Y2757" i="1"/>
  <c r="Y5733" i="1"/>
  <c r="Z5732" i="1"/>
  <c r="K1763" i="1"/>
  <c r="I1763" i="1"/>
  <c r="Q1760" i="1"/>
  <c r="AS1760" i="1"/>
  <c r="AN1761" i="1"/>
  <c r="P1761" i="1"/>
  <c r="Y1765" i="1"/>
  <c r="Z1764" i="1"/>
  <c r="O1762" i="1"/>
  <c r="AR1762" i="1" s="1"/>
  <c r="M1762" i="1"/>
  <c r="AP1762" i="1" s="1"/>
  <c r="L1762" i="1"/>
  <c r="AO1762" i="1" s="1"/>
  <c r="J1762" i="1"/>
  <c r="N1762" i="1"/>
  <c r="AQ1762" i="1" s="1"/>
  <c r="AN769" i="1"/>
  <c r="Q767" i="1"/>
  <c r="AS767" i="1"/>
  <c r="K770" i="1"/>
  <c r="I770" i="1"/>
  <c r="J770" i="1" s="1"/>
  <c r="P768" i="1"/>
  <c r="Y772" i="1"/>
  <c r="Z771" i="1"/>
  <c r="M769" i="1"/>
  <c r="AP769" i="1" s="1"/>
  <c r="O769" i="1"/>
  <c r="AR769" i="1" s="1"/>
  <c r="N769" i="1"/>
  <c r="AQ769" i="1" s="1"/>
  <c r="L769" i="1"/>
  <c r="AO769" i="1" s="1"/>
  <c r="T4740" i="1"/>
  <c r="E4740" i="1"/>
  <c r="U4740" i="1"/>
  <c r="V4740" i="1"/>
  <c r="R4740" i="1"/>
  <c r="F4740" i="1"/>
  <c r="S4740" i="1"/>
  <c r="F3748" i="1"/>
  <c r="V3748" i="1"/>
  <c r="T3748" i="1"/>
  <c r="S3748" i="1"/>
  <c r="E3748" i="1"/>
  <c r="U3748" i="1"/>
  <c r="R3748" i="1"/>
  <c r="T5732" i="1"/>
  <c r="U5732" i="1"/>
  <c r="R5732" i="1"/>
  <c r="F5732" i="1"/>
  <c r="S5732" i="1"/>
  <c r="E5732" i="1"/>
  <c r="V5732" i="1"/>
  <c r="V2756" i="1"/>
  <c r="E2756" i="1"/>
  <c r="T2756" i="1"/>
  <c r="S2756" i="1"/>
  <c r="R2756" i="1"/>
  <c r="U2756" i="1"/>
  <c r="F2756" i="1"/>
  <c r="E1764" i="1"/>
  <c r="V1764" i="1"/>
  <c r="U1764" i="1"/>
  <c r="T1764" i="1"/>
  <c r="R1764" i="1"/>
  <c r="S1764" i="1"/>
  <c r="F1764" i="1"/>
  <c r="V771" i="1"/>
  <c r="S771" i="1"/>
  <c r="R771" i="1"/>
  <c r="U771" i="1"/>
  <c r="T771" i="1"/>
  <c r="F771" i="1"/>
  <c r="E771" i="1"/>
  <c r="B771" i="4" l="1"/>
  <c r="A402" i="1"/>
  <c r="AM401" i="1"/>
  <c r="I2756" i="1"/>
  <c r="K2756" i="1"/>
  <c r="K5732" i="1"/>
  <c r="I5732" i="1"/>
  <c r="K3748" i="1"/>
  <c r="I3748" i="1"/>
  <c r="I4740" i="1"/>
  <c r="K4740" i="1"/>
  <c r="A3326" i="1"/>
  <c r="AM3325" i="1"/>
  <c r="Q5729" i="1"/>
  <c r="AS5729" i="1"/>
  <c r="AS4737" i="1"/>
  <c r="Q4737" i="1"/>
  <c r="A5326" i="1"/>
  <c r="AM5325" i="1"/>
  <c r="M5731" i="1"/>
  <c r="AP5731" i="1" s="1"/>
  <c r="L5731" i="1"/>
  <c r="AO5731" i="1" s="1"/>
  <c r="J5731" i="1"/>
  <c r="O5731" i="1"/>
  <c r="AR5731" i="1" s="1"/>
  <c r="N5731" i="1"/>
  <c r="AQ5731" i="1" s="1"/>
  <c r="P4738" i="1"/>
  <c r="AN4738" i="1"/>
  <c r="A2326" i="1"/>
  <c r="AM2325" i="1"/>
  <c r="Y4742" i="1"/>
  <c r="Z4741" i="1"/>
  <c r="Z5733" i="1"/>
  <c r="Y5734" i="1"/>
  <c r="Z3749" i="1"/>
  <c r="Y3750" i="1"/>
  <c r="O3747" i="1"/>
  <c r="AR3747" i="1" s="1"/>
  <c r="J3747" i="1"/>
  <c r="N3747" i="1"/>
  <c r="AQ3747" i="1" s="1"/>
  <c r="M3747" i="1"/>
  <c r="AP3747" i="1" s="1"/>
  <c r="L3747" i="1"/>
  <c r="AO3747" i="1" s="1"/>
  <c r="A1326" i="1"/>
  <c r="AM1325" i="1"/>
  <c r="Q2753" i="1"/>
  <c r="AS2753" i="1"/>
  <c r="P2754" i="1"/>
  <c r="AN2754" i="1"/>
  <c r="P5730" i="1"/>
  <c r="AN5730" i="1"/>
  <c r="N2755" i="1"/>
  <c r="AQ2755" i="1" s="1"/>
  <c r="J2755" i="1"/>
  <c r="O2755" i="1"/>
  <c r="AR2755" i="1" s="1"/>
  <c r="M2755" i="1"/>
  <c r="AP2755" i="1" s="1"/>
  <c r="L2755" i="1"/>
  <c r="AO2755" i="1" s="1"/>
  <c r="AN3746" i="1"/>
  <c r="P3746" i="1"/>
  <c r="AS3745" i="1"/>
  <c r="Q3745" i="1"/>
  <c r="A4326" i="1"/>
  <c r="AM4325" i="1"/>
  <c r="Z2757" i="1"/>
  <c r="Y2758" i="1"/>
  <c r="J4739" i="1"/>
  <c r="N4739" i="1"/>
  <c r="AQ4739" i="1" s="1"/>
  <c r="L4739" i="1"/>
  <c r="AO4739" i="1" s="1"/>
  <c r="M4739" i="1"/>
  <c r="AP4739" i="1" s="1"/>
  <c r="O4739" i="1"/>
  <c r="AR4739" i="1" s="1"/>
  <c r="I1764" i="1"/>
  <c r="K1764" i="1"/>
  <c r="Z1765" i="1"/>
  <c r="Y1766" i="1"/>
  <c r="Q1761" i="1"/>
  <c r="AS1761" i="1"/>
  <c r="AN1762" i="1"/>
  <c r="P1762" i="1"/>
  <c r="M1763" i="1"/>
  <c r="AP1763" i="1" s="1"/>
  <c r="O1763" i="1"/>
  <c r="AR1763" i="1" s="1"/>
  <c r="J1763" i="1"/>
  <c r="L1763" i="1"/>
  <c r="AO1763" i="1" s="1"/>
  <c r="N1763" i="1"/>
  <c r="AQ1763" i="1" s="1"/>
  <c r="AN770" i="1"/>
  <c r="Q768" i="1"/>
  <c r="AS768" i="1"/>
  <c r="K771" i="1"/>
  <c r="I771" i="1"/>
  <c r="J771" i="1" s="1"/>
  <c r="P769" i="1"/>
  <c r="Y773" i="1"/>
  <c r="Z772" i="1"/>
  <c r="N770" i="1"/>
  <c r="AQ770" i="1" s="1"/>
  <c r="O770" i="1"/>
  <c r="AR770" i="1" s="1"/>
  <c r="M770" i="1"/>
  <c r="AP770" i="1" s="1"/>
  <c r="L770" i="1"/>
  <c r="AO770" i="1" s="1"/>
  <c r="T4741" i="1"/>
  <c r="V4741" i="1"/>
  <c r="S4741" i="1"/>
  <c r="U4741" i="1"/>
  <c r="E4741" i="1"/>
  <c r="F4741" i="1"/>
  <c r="R4741" i="1"/>
  <c r="T3749" i="1"/>
  <c r="R3749" i="1"/>
  <c r="F3749" i="1"/>
  <c r="E3749" i="1"/>
  <c r="V3749" i="1"/>
  <c r="U3749" i="1"/>
  <c r="S3749" i="1"/>
  <c r="V2757" i="1"/>
  <c r="E2757" i="1"/>
  <c r="F2757" i="1"/>
  <c r="R2757" i="1"/>
  <c r="U2757" i="1"/>
  <c r="T2757" i="1"/>
  <c r="S2757" i="1"/>
  <c r="V5733" i="1"/>
  <c r="U5733" i="1"/>
  <c r="E5733" i="1"/>
  <c r="R5733" i="1"/>
  <c r="F5733" i="1"/>
  <c r="T5733" i="1"/>
  <c r="S5733" i="1"/>
  <c r="V1765" i="1"/>
  <c r="S1765" i="1"/>
  <c r="R1765" i="1"/>
  <c r="U1765" i="1"/>
  <c r="E1765" i="1"/>
  <c r="F1765" i="1"/>
  <c r="T1765" i="1"/>
  <c r="T772" i="1"/>
  <c r="S772" i="1"/>
  <c r="R772" i="1"/>
  <c r="V772" i="1"/>
  <c r="U772" i="1"/>
  <c r="F772" i="1"/>
  <c r="E772" i="1"/>
  <c r="B772" i="4" l="1"/>
  <c r="A403" i="1"/>
  <c r="AM402" i="1"/>
  <c r="K5733" i="1"/>
  <c r="I5733" i="1"/>
  <c r="I2757" i="1"/>
  <c r="K2757" i="1"/>
  <c r="K3749" i="1"/>
  <c r="I3749" i="1"/>
  <c r="I4741" i="1"/>
  <c r="K4741" i="1"/>
  <c r="Z3750" i="1"/>
  <c r="Y3751" i="1"/>
  <c r="A1327" i="1"/>
  <c r="AM1326" i="1"/>
  <c r="M4740" i="1"/>
  <c r="AP4740" i="1" s="1"/>
  <c r="L4740" i="1"/>
  <c r="AO4740" i="1" s="1"/>
  <c r="O4740" i="1"/>
  <c r="AR4740" i="1" s="1"/>
  <c r="J4740" i="1"/>
  <c r="N4740" i="1"/>
  <c r="AQ4740" i="1" s="1"/>
  <c r="Z2758" i="1"/>
  <c r="Y2759" i="1"/>
  <c r="AS3746" i="1"/>
  <c r="Q3746" i="1"/>
  <c r="Q5730" i="1"/>
  <c r="AS5730" i="1"/>
  <c r="P5731" i="1"/>
  <c r="AN5731" i="1"/>
  <c r="O3748" i="1"/>
  <c r="AR3748" i="1" s="1"/>
  <c r="N3748" i="1"/>
  <c r="AQ3748" i="1" s="1"/>
  <c r="M3748" i="1"/>
  <c r="AP3748" i="1" s="1"/>
  <c r="L3748" i="1"/>
  <c r="AO3748" i="1" s="1"/>
  <c r="J3748" i="1"/>
  <c r="Z4742" i="1"/>
  <c r="Y4743" i="1"/>
  <c r="AS2754" i="1"/>
  <c r="Q2754" i="1"/>
  <c r="N5732" i="1"/>
  <c r="AQ5732" i="1" s="1"/>
  <c r="L5732" i="1"/>
  <c r="AO5732" i="1" s="1"/>
  <c r="M5732" i="1"/>
  <c r="AP5732" i="1" s="1"/>
  <c r="J5732" i="1"/>
  <c r="O5732" i="1"/>
  <c r="AR5732" i="1" s="1"/>
  <c r="A2327" i="1"/>
  <c r="AM2326" i="1"/>
  <c r="P4739" i="1"/>
  <c r="AN4739" i="1"/>
  <c r="A4327" i="1"/>
  <c r="AM4326" i="1"/>
  <c r="P2755" i="1"/>
  <c r="AN2755" i="1"/>
  <c r="P3747" i="1"/>
  <c r="AN3747" i="1"/>
  <c r="A5327" i="1"/>
  <c r="AM5326" i="1"/>
  <c r="A3327" i="1"/>
  <c r="AM3326" i="1"/>
  <c r="Z5734" i="1"/>
  <c r="Y5735" i="1"/>
  <c r="Q4738" i="1"/>
  <c r="AS4738" i="1"/>
  <c r="M2756" i="1"/>
  <c r="AP2756" i="1" s="1"/>
  <c r="J2756" i="1"/>
  <c r="N2756" i="1"/>
  <c r="AQ2756" i="1" s="1"/>
  <c r="O2756" i="1"/>
  <c r="AR2756" i="1" s="1"/>
  <c r="L2756" i="1"/>
  <c r="AO2756" i="1" s="1"/>
  <c r="K1765" i="1"/>
  <c r="I1765" i="1"/>
  <c r="Y1767" i="1"/>
  <c r="Z1766" i="1"/>
  <c r="AN1763" i="1"/>
  <c r="P1763" i="1"/>
  <c r="AS1762" i="1"/>
  <c r="Q1762" i="1"/>
  <c r="O1764" i="1"/>
  <c r="AR1764" i="1" s="1"/>
  <c r="N1764" i="1"/>
  <c r="AQ1764" i="1" s="1"/>
  <c r="J1764" i="1"/>
  <c r="M1764" i="1"/>
  <c r="AP1764" i="1" s="1"/>
  <c r="L1764" i="1"/>
  <c r="AO1764" i="1" s="1"/>
  <c r="Q769" i="1"/>
  <c r="AN771" i="1"/>
  <c r="K772" i="1"/>
  <c r="I772" i="1"/>
  <c r="J772" i="1" s="1"/>
  <c r="AS769" i="1"/>
  <c r="P770" i="1"/>
  <c r="Y774" i="1"/>
  <c r="Z773" i="1"/>
  <c r="N771" i="1"/>
  <c r="AQ771" i="1" s="1"/>
  <c r="O771" i="1"/>
  <c r="AR771" i="1" s="1"/>
  <c r="L771" i="1"/>
  <c r="AO771" i="1" s="1"/>
  <c r="M771" i="1"/>
  <c r="AP771" i="1" s="1"/>
  <c r="E5734" i="1"/>
  <c r="T5734" i="1"/>
  <c r="U5734" i="1"/>
  <c r="V5734" i="1"/>
  <c r="R5734" i="1"/>
  <c r="F5734" i="1"/>
  <c r="S5734" i="1"/>
  <c r="U3750" i="1"/>
  <c r="S3750" i="1"/>
  <c r="E3750" i="1"/>
  <c r="R3750" i="1"/>
  <c r="V3750" i="1"/>
  <c r="F3750" i="1"/>
  <c r="T3750" i="1"/>
  <c r="F2758" i="1"/>
  <c r="V2758" i="1"/>
  <c r="R2758" i="1"/>
  <c r="E2758" i="1"/>
  <c r="T2758" i="1"/>
  <c r="U2758" i="1"/>
  <c r="S2758" i="1"/>
  <c r="T4742" i="1"/>
  <c r="R4742" i="1"/>
  <c r="U4742" i="1"/>
  <c r="S4742" i="1"/>
  <c r="E4742" i="1"/>
  <c r="F4742" i="1"/>
  <c r="V4742" i="1"/>
  <c r="E1766" i="1"/>
  <c r="V1766" i="1"/>
  <c r="U1766" i="1"/>
  <c r="T1766" i="1"/>
  <c r="F1766" i="1"/>
  <c r="S1766" i="1"/>
  <c r="R1766" i="1"/>
  <c r="V773" i="1"/>
  <c r="U773" i="1"/>
  <c r="T773" i="1"/>
  <c r="S773" i="1"/>
  <c r="R773" i="1"/>
  <c r="F773" i="1"/>
  <c r="E773" i="1"/>
  <c r="B773" i="4" l="1"/>
  <c r="A404" i="1"/>
  <c r="AM403" i="1"/>
  <c r="K4742" i="1"/>
  <c r="I4742" i="1"/>
  <c r="I2758" i="1"/>
  <c r="K2758" i="1"/>
  <c r="K3750" i="1"/>
  <c r="I3750" i="1"/>
  <c r="K5734" i="1"/>
  <c r="I5734" i="1"/>
  <c r="A5328" i="1"/>
  <c r="AM5327" i="1"/>
  <c r="A4328" i="1"/>
  <c r="AM4327" i="1"/>
  <c r="AN5732" i="1"/>
  <c r="P5732" i="1"/>
  <c r="Q4739" i="1"/>
  <c r="AS4739" i="1"/>
  <c r="A1328" i="1"/>
  <c r="AM1327" i="1"/>
  <c r="L4741" i="1"/>
  <c r="AO4741" i="1" s="1"/>
  <c r="J4741" i="1"/>
  <c r="O4741" i="1"/>
  <c r="AR4741" i="1" s="1"/>
  <c r="N4741" i="1"/>
  <c r="AQ4741" i="1" s="1"/>
  <c r="M4741" i="1"/>
  <c r="AP4741" i="1" s="1"/>
  <c r="Z4743" i="1"/>
  <c r="Y4744" i="1"/>
  <c r="Y2760" i="1"/>
  <c r="Z2759" i="1"/>
  <c r="Z5735" i="1"/>
  <c r="Y5736" i="1"/>
  <c r="Z3751" i="1"/>
  <c r="Y3752" i="1"/>
  <c r="N3749" i="1"/>
  <c r="AQ3749" i="1" s="1"/>
  <c r="M3749" i="1"/>
  <c r="AP3749" i="1" s="1"/>
  <c r="L3749" i="1"/>
  <c r="AO3749" i="1" s="1"/>
  <c r="J3749" i="1"/>
  <c r="O3749" i="1"/>
  <c r="AR3749" i="1" s="1"/>
  <c r="AS5731" i="1"/>
  <c r="Q5731" i="1"/>
  <c r="AS3747" i="1"/>
  <c r="Q3747" i="1"/>
  <c r="P2756" i="1"/>
  <c r="AN2756" i="1"/>
  <c r="AN3748" i="1"/>
  <c r="P3748" i="1"/>
  <c r="P4740" i="1"/>
  <c r="AN4740" i="1"/>
  <c r="A3328" i="1"/>
  <c r="AM3327" i="1"/>
  <c r="Q2755" i="1"/>
  <c r="AS2755" i="1"/>
  <c r="A2328" i="1"/>
  <c r="AM2327" i="1"/>
  <c r="N2757" i="1"/>
  <c r="AQ2757" i="1" s="1"/>
  <c r="J2757" i="1"/>
  <c r="M2757" i="1"/>
  <c r="AP2757" i="1" s="1"/>
  <c r="L2757" i="1"/>
  <c r="AO2757" i="1" s="1"/>
  <c r="O2757" i="1"/>
  <c r="AR2757" i="1" s="1"/>
  <c r="L5733" i="1"/>
  <c r="AO5733" i="1" s="1"/>
  <c r="J5733" i="1"/>
  <c r="O5733" i="1"/>
  <c r="AR5733" i="1" s="1"/>
  <c r="N5733" i="1"/>
  <c r="AQ5733" i="1" s="1"/>
  <c r="M5733" i="1"/>
  <c r="AP5733" i="1" s="1"/>
  <c r="I1766" i="1"/>
  <c r="K1766" i="1"/>
  <c r="Q1763" i="1"/>
  <c r="AS1763" i="1"/>
  <c r="AN1764" i="1"/>
  <c r="P1764" i="1"/>
  <c r="Z1767" i="1"/>
  <c r="Y1768" i="1"/>
  <c r="N1765" i="1"/>
  <c r="AQ1765" i="1" s="1"/>
  <c r="L1765" i="1"/>
  <c r="AO1765" i="1" s="1"/>
  <c r="M1765" i="1"/>
  <c r="AP1765" i="1" s="1"/>
  <c r="O1765" i="1"/>
  <c r="AR1765" i="1" s="1"/>
  <c r="J1765" i="1"/>
  <c r="AS770" i="1"/>
  <c r="AN772" i="1"/>
  <c r="K773" i="1"/>
  <c r="I773" i="1"/>
  <c r="J773" i="1" s="1"/>
  <c r="Q770" i="1"/>
  <c r="P771" i="1"/>
  <c r="Y775" i="1"/>
  <c r="Z774" i="1"/>
  <c r="L772" i="1"/>
  <c r="AO772" i="1" s="1"/>
  <c r="M772" i="1"/>
  <c r="AP772" i="1" s="1"/>
  <c r="O772" i="1"/>
  <c r="AR772" i="1" s="1"/>
  <c r="N772" i="1"/>
  <c r="AQ772" i="1" s="1"/>
  <c r="E4743" i="1"/>
  <c r="U4743" i="1"/>
  <c r="V4743" i="1"/>
  <c r="S4743" i="1"/>
  <c r="F4743" i="1"/>
  <c r="T4743" i="1"/>
  <c r="R4743" i="1"/>
  <c r="F5735" i="1"/>
  <c r="E5735" i="1"/>
  <c r="V5735" i="1"/>
  <c r="U5735" i="1"/>
  <c r="T5735" i="1"/>
  <c r="R5735" i="1"/>
  <c r="S5735" i="1"/>
  <c r="S2759" i="1"/>
  <c r="F2759" i="1"/>
  <c r="R2759" i="1"/>
  <c r="U2759" i="1"/>
  <c r="E2759" i="1"/>
  <c r="T2759" i="1"/>
  <c r="V2759" i="1"/>
  <c r="V3751" i="1"/>
  <c r="E3751" i="1"/>
  <c r="F3751" i="1"/>
  <c r="S3751" i="1"/>
  <c r="T3751" i="1"/>
  <c r="U3751" i="1"/>
  <c r="R3751" i="1"/>
  <c r="V1767" i="1"/>
  <c r="S1767" i="1"/>
  <c r="R1767" i="1"/>
  <c r="F1767" i="1"/>
  <c r="T1767" i="1"/>
  <c r="U1767" i="1"/>
  <c r="E1767" i="1"/>
  <c r="R774" i="1"/>
  <c r="T774" i="1"/>
  <c r="S774" i="1"/>
  <c r="V774" i="1"/>
  <c r="U774" i="1"/>
  <c r="F774" i="1"/>
  <c r="E774" i="1"/>
  <c r="B774" i="4" l="1"/>
  <c r="A405" i="1"/>
  <c r="AM404" i="1"/>
  <c r="K3751" i="1"/>
  <c r="I3751" i="1"/>
  <c r="I2759" i="1"/>
  <c r="K2759" i="1"/>
  <c r="K5735" i="1"/>
  <c r="I5735" i="1"/>
  <c r="K4743" i="1"/>
  <c r="I4743" i="1"/>
  <c r="Q3748" i="1"/>
  <c r="AS3748" i="1"/>
  <c r="Z3752" i="1"/>
  <c r="Y3753" i="1"/>
  <c r="Q5732" i="1"/>
  <c r="AS5732" i="1"/>
  <c r="N5734" i="1"/>
  <c r="AQ5734" i="1" s="1"/>
  <c r="M5734" i="1"/>
  <c r="AP5734" i="1" s="1"/>
  <c r="O5734" i="1"/>
  <c r="AR5734" i="1" s="1"/>
  <c r="L5734" i="1"/>
  <c r="AO5734" i="1" s="1"/>
  <c r="J5734" i="1"/>
  <c r="AN5733" i="1"/>
  <c r="P5733" i="1"/>
  <c r="A3329" i="1"/>
  <c r="AM3328" i="1"/>
  <c r="P3749" i="1"/>
  <c r="AN3749" i="1"/>
  <c r="P4741" i="1"/>
  <c r="AN4741" i="1"/>
  <c r="O3750" i="1"/>
  <c r="AR3750" i="1" s="1"/>
  <c r="L3750" i="1"/>
  <c r="AO3750" i="1" s="1"/>
  <c r="J3750" i="1"/>
  <c r="M3750" i="1"/>
  <c r="AP3750" i="1" s="1"/>
  <c r="N3750" i="1"/>
  <c r="AQ3750" i="1" s="1"/>
  <c r="AN2757" i="1"/>
  <c r="P2757" i="1"/>
  <c r="AS2756" i="1"/>
  <c r="Q2756" i="1"/>
  <c r="Y5737" i="1"/>
  <c r="Z5736" i="1"/>
  <c r="Z2760" i="1"/>
  <c r="Y2761" i="1"/>
  <c r="A4329" i="1"/>
  <c r="AM4328" i="1"/>
  <c r="Y4745" i="1"/>
  <c r="Z4744" i="1"/>
  <c r="A1329" i="1"/>
  <c r="AM1328" i="1"/>
  <c r="A5329" i="1"/>
  <c r="AM5328" i="1"/>
  <c r="L2758" i="1"/>
  <c r="AO2758" i="1" s="1"/>
  <c r="N2758" i="1"/>
  <c r="AQ2758" i="1" s="1"/>
  <c r="O2758" i="1"/>
  <c r="AR2758" i="1" s="1"/>
  <c r="M2758" i="1"/>
  <c r="AP2758" i="1" s="1"/>
  <c r="J2758" i="1"/>
  <c r="N4742" i="1"/>
  <c r="AQ4742" i="1" s="1"/>
  <c r="O4742" i="1"/>
  <c r="AR4742" i="1" s="1"/>
  <c r="M4742" i="1"/>
  <c r="AP4742" i="1" s="1"/>
  <c r="J4742" i="1"/>
  <c r="L4742" i="1"/>
  <c r="AO4742" i="1" s="1"/>
  <c r="A2329" i="1"/>
  <c r="AM2328" i="1"/>
  <c r="Q4740" i="1"/>
  <c r="AS4740" i="1"/>
  <c r="I1767" i="1"/>
  <c r="K1767" i="1"/>
  <c r="AN1765" i="1"/>
  <c r="P1765" i="1"/>
  <c r="AS1764" i="1"/>
  <c r="Q1764" i="1"/>
  <c r="Y1769" i="1"/>
  <c r="Z1768" i="1"/>
  <c r="J1766" i="1"/>
  <c r="O1766" i="1"/>
  <c r="AR1766" i="1" s="1"/>
  <c r="N1766" i="1"/>
  <c r="AQ1766" i="1" s="1"/>
  <c r="L1766" i="1"/>
  <c r="AO1766" i="1" s="1"/>
  <c r="M1766" i="1"/>
  <c r="AP1766" i="1" s="1"/>
  <c r="Q771" i="1"/>
  <c r="AN773" i="1"/>
  <c r="AS771" i="1"/>
  <c r="K774" i="1"/>
  <c r="I774" i="1"/>
  <c r="J774" i="1" s="1"/>
  <c r="P772" i="1"/>
  <c r="Z775" i="1"/>
  <c r="Y776" i="1"/>
  <c r="N773" i="1"/>
  <c r="AQ773" i="1" s="1"/>
  <c r="M773" i="1"/>
  <c r="AP773" i="1" s="1"/>
  <c r="O773" i="1"/>
  <c r="AR773" i="1" s="1"/>
  <c r="L773" i="1"/>
  <c r="AO773" i="1" s="1"/>
  <c r="S5736" i="1"/>
  <c r="F5736" i="1"/>
  <c r="V5736" i="1"/>
  <c r="R5736" i="1"/>
  <c r="U5736" i="1"/>
  <c r="E5736" i="1"/>
  <c r="T5736" i="1"/>
  <c r="U3752" i="1"/>
  <c r="T3752" i="1"/>
  <c r="F3752" i="1"/>
  <c r="E3752" i="1"/>
  <c r="V3752" i="1"/>
  <c r="R3752" i="1"/>
  <c r="S3752" i="1"/>
  <c r="S2760" i="1"/>
  <c r="F2760" i="1"/>
  <c r="V2760" i="1"/>
  <c r="T2760" i="1"/>
  <c r="R2760" i="1"/>
  <c r="U2760" i="1"/>
  <c r="E2760" i="1"/>
  <c r="S4744" i="1"/>
  <c r="T4744" i="1"/>
  <c r="E4744" i="1"/>
  <c r="V4744" i="1"/>
  <c r="U4744" i="1"/>
  <c r="F4744" i="1"/>
  <c r="R4744" i="1"/>
  <c r="E1768" i="1"/>
  <c r="V1768" i="1"/>
  <c r="U1768" i="1"/>
  <c r="T1768" i="1"/>
  <c r="F1768" i="1"/>
  <c r="R1768" i="1"/>
  <c r="S1768" i="1"/>
  <c r="U775" i="1"/>
  <c r="T775" i="1"/>
  <c r="S775" i="1"/>
  <c r="R775" i="1"/>
  <c r="V775" i="1"/>
  <c r="F775" i="1"/>
  <c r="E775" i="1"/>
  <c r="B775" i="4" l="1"/>
  <c r="A406" i="1"/>
  <c r="AM405" i="1"/>
  <c r="I4744" i="1"/>
  <c r="K4744" i="1"/>
  <c r="I2760" i="1"/>
  <c r="K2760" i="1"/>
  <c r="I3752" i="1"/>
  <c r="K3752" i="1"/>
  <c r="K5736" i="1"/>
  <c r="I5736" i="1"/>
  <c r="Z5737" i="1"/>
  <c r="Y5738" i="1"/>
  <c r="A3330" i="1"/>
  <c r="AM3329" i="1"/>
  <c r="O4743" i="1"/>
  <c r="AR4743" i="1" s="1"/>
  <c r="J4743" i="1"/>
  <c r="N4743" i="1"/>
  <c r="AQ4743" i="1" s="1"/>
  <c r="L4743" i="1"/>
  <c r="AO4743" i="1" s="1"/>
  <c r="M4743" i="1"/>
  <c r="AP4743" i="1" s="1"/>
  <c r="Q5733" i="1"/>
  <c r="AS5733" i="1"/>
  <c r="A4330" i="1"/>
  <c r="AM4329" i="1"/>
  <c r="M5735" i="1"/>
  <c r="AP5735" i="1" s="1"/>
  <c r="L5735" i="1"/>
  <c r="AO5735" i="1" s="1"/>
  <c r="O5735" i="1"/>
  <c r="AR5735" i="1" s="1"/>
  <c r="N5735" i="1"/>
  <c r="AQ5735" i="1" s="1"/>
  <c r="J5735" i="1"/>
  <c r="Y2762" i="1"/>
  <c r="Z2761" i="1"/>
  <c r="Q2757" i="1"/>
  <c r="AS2757" i="1"/>
  <c r="Y3754" i="1"/>
  <c r="Z3753" i="1"/>
  <c r="A1330" i="1"/>
  <c r="AM1329" i="1"/>
  <c r="A2330" i="1"/>
  <c r="AM2329" i="1"/>
  <c r="Q4741" i="1"/>
  <c r="AS4741" i="1"/>
  <c r="AN5734" i="1"/>
  <c r="P5734" i="1"/>
  <c r="M2759" i="1"/>
  <c r="AP2759" i="1" s="1"/>
  <c r="N2759" i="1"/>
  <c r="AQ2759" i="1" s="1"/>
  <c r="L2759" i="1"/>
  <c r="AO2759" i="1" s="1"/>
  <c r="O2759" i="1"/>
  <c r="AR2759" i="1" s="1"/>
  <c r="J2759" i="1"/>
  <c r="A5330" i="1"/>
  <c r="AM5329" i="1"/>
  <c r="AN2758" i="1"/>
  <c r="P2758" i="1"/>
  <c r="AN4742" i="1"/>
  <c r="P4742" i="1"/>
  <c r="Z4745" i="1"/>
  <c r="Y4746" i="1"/>
  <c r="AS3749" i="1"/>
  <c r="Q3749" i="1"/>
  <c r="M3751" i="1"/>
  <c r="AP3751" i="1" s="1"/>
  <c r="N3751" i="1"/>
  <c r="AQ3751" i="1" s="1"/>
  <c r="L3751" i="1"/>
  <c r="AO3751" i="1" s="1"/>
  <c r="J3751" i="1"/>
  <c r="O3751" i="1"/>
  <c r="AR3751" i="1" s="1"/>
  <c r="AN3750" i="1"/>
  <c r="P3750" i="1"/>
  <c r="I1768" i="1"/>
  <c r="K1768" i="1"/>
  <c r="Z1769" i="1"/>
  <c r="Y1770" i="1"/>
  <c r="Q1765" i="1"/>
  <c r="AS1765" i="1"/>
  <c r="AN1766" i="1"/>
  <c r="P1766" i="1"/>
  <c r="O1767" i="1"/>
  <c r="AR1767" i="1" s="1"/>
  <c r="N1767" i="1"/>
  <c r="AQ1767" i="1" s="1"/>
  <c r="M1767" i="1"/>
  <c r="AP1767" i="1" s="1"/>
  <c r="J1767" i="1"/>
  <c r="L1767" i="1"/>
  <c r="AO1767" i="1" s="1"/>
  <c r="Q772" i="1"/>
  <c r="AN774" i="1"/>
  <c r="K775" i="1"/>
  <c r="I775" i="1"/>
  <c r="J775" i="1" s="1"/>
  <c r="AS772" i="1"/>
  <c r="P773" i="1"/>
  <c r="Z776" i="1"/>
  <c r="Y777" i="1"/>
  <c r="N774" i="1"/>
  <c r="AQ774" i="1" s="1"/>
  <c r="L774" i="1"/>
  <c r="AO774" i="1" s="1"/>
  <c r="M774" i="1"/>
  <c r="AP774" i="1" s="1"/>
  <c r="O774" i="1"/>
  <c r="AR774" i="1" s="1"/>
  <c r="R2761" i="1"/>
  <c r="V2761" i="1"/>
  <c r="F2761" i="1"/>
  <c r="U2761" i="1"/>
  <c r="E2761" i="1"/>
  <c r="S2761" i="1"/>
  <c r="T2761" i="1"/>
  <c r="R5737" i="1"/>
  <c r="E5737" i="1"/>
  <c r="U5737" i="1"/>
  <c r="T5737" i="1"/>
  <c r="S5737" i="1"/>
  <c r="V5737" i="1"/>
  <c r="F5737" i="1"/>
  <c r="T4745" i="1"/>
  <c r="V4745" i="1"/>
  <c r="R4745" i="1"/>
  <c r="E4745" i="1"/>
  <c r="S4745" i="1"/>
  <c r="U4745" i="1"/>
  <c r="F4745" i="1"/>
  <c r="T3753" i="1"/>
  <c r="R3753" i="1"/>
  <c r="F3753" i="1"/>
  <c r="V3753" i="1"/>
  <c r="U3753" i="1"/>
  <c r="E3753" i="1"/>
  <c r="S3753" i="1"/>
  <c r="R1769" i="1"/>
  <c r="F1769" i="1"/>
  <c r="E1769" i="1"/>
  <c r="S1769" i="1"/>
  <c r="T1769" i="1"/>
  <c r="V1769" i="1"/>
  <c r="U1769" i="1"/>
  <c r="V776" i="1"/>
  <c r="U776" i="1"/>
  <c r="R776" i="1"/>
  <c r="T776" i="1"/>
  <c r="S776" i="1"/>
  <c r="F776" i="1"/>
  <c r="E776" i="1"/>
  <c r="B776" i="4" l="1"/>
  <c r="A407" i="1"/>
  <c r="AM406" i="1"/>
  <c r="K3753" i="1"/>
  <c r="I3753" i="1"/>
  <c r="I4745" i="1"/>
  <c r="K4745" i="1"/>
  <c r="I5737" i="1"/>
  <c r="K5737" i="1"/>
  <c r="K2761" i="1"/>
  <c r="I2761" i="1"/>
  <c r="A4331" i="1"/>
  <c r="AM4330" i="1"/>
  <c r="O5736" i="1"/>
  <c r="AR5736" i="1" s="1"/>
  <c r="N5736" i="1"/>
  <c r="AQ5736" i="1" s="1"/>
  <c r="L5736" i="1"/>
  <c r="AO5736" i="1" s="1"/>
  <c r="M5736" i="1"/>
  <c r="AP5736" i="1" s="1"/>
  <c r="J5736" i="1"/>
  <c r="Q2758" i="1"/>
  <c r="AS2758" i="1"/>
  <c r="P2759" i="1"/>
  <c r="AN2759" i="1"/>
  <c r="P5735" i="1"/>
  <c r="AN5735" i="1"/>
  <c r="Z4746" i="1"/>
  <c r="Y4747" i="1"/>
  <c r="AN3751" i="1"/>
  <c r="P3751" i="1"/>
  <c r="Y3755" i="1"/>
  <c r="Z3754" i="1"/>
  <c r="A3331" i="1"/>
  <c r="AM3330" i="1"/>
  <c r="Z5738" i="1"/>
  <c r="Y5739" i="1"/>
  <c r="J3752" i="1"/>
  <c r="O3752" i="1"/>
  <c r="AR3752" i="1" s="1"/>
  <c r="M3752" i="1"/>
  <c r="AP3752" i="1" s="1"/>
  <c r="L3752" i="1"/>
  <c r="AO3752" i="1" s="1"/>
  <c r="N3752" i="1"/>
  <c r="AQ3752" i="1" s="1"/>
  <c r="Q4742" i="1"/>
  <c r="AS4742" i="1"/>
  <c r="A2331" i="1"/>
  <c r="AM2330" i="1"/>
  <c r="O2760" i="1"/>
  <c r="AR2760" i="1" s="1"/>
  <c r="M2760" i="1"/>
  <c r="AP2760" i="1" s="1"/>
  <c r="N2760" i="1"/>
  <c r="AQ2760" i="1" s="1"/>
  <c r="L2760" i="1"/>
  <c r="AO2760" i="1" s="1"/>
  <c r="J2760" i="1"/>
  <c r="AS3750" i="1"/>
  <c r="Q3750" i="1"/>
  <c r="A5331" i="1"/>
  <c r="AM5330" i="1"/>
  <c r="AS5734" i="1"/>
  <c r="Q5734" i="1"/>
  <c r="A1331" i="1"/>
  <c r="AM1330" i="1"/>
  <c r="Y2763" i="1"/>
  <c r="Z2762" i="1"/>
  <c r="AN4743" i="1"/>
  <c r="P4743" i="1"/>
  <c r="M4744" i="1"/>
  <c r="AP4744" i="1" s="1"/>
  <c r="L4744" i="1"/>
  <c r="AO4744" i="1" s="1"/>
  <c r="J4744" i="1"/>
  <c r="O4744" i="1"/>
  <c r="AR4744" i="1" s="1"/>
  <c r="N4744" i="1"/>
  <c r="AQ4744" i="1" s="1"/>
  <c r="I1769" i="1"/>
  <c r="K1769" i="1"/>
  <c r="AN1767" i="1"/>
  <c r="P1767" i="1"/>
  <c r="Y1771" i="1"/>
  <c r="Z1770" i="1"/>
  <c r="AS1766" i="1"/>
  <c r="Q1766" i="1"/>
  <c r="J1768" i="1"/>
  <c r="O1768" i="1"/>
  <c r="AR1768" i="1" s="1"/>
  <c r="N1768" i="1"/>
  <c r="AQ1768" i="1" s="1"/>
  <c r="L1768" i="1"/>
  <c r="AO1768" i="1" s="1"/>
  <c r="M1768" i="1"/>
  <c r="AP1768" i="1" s="1"/>
  <c r="AN775" i="1"/>
  <c r="AS773" i="1"/>
  <c r="Q773" i="1"/>
  <c r="K776" i="1"/>
  <c r="I776" i="1"/>
  <c r="J776" i="1" s="1"/>
  <c r="P774" i="1"/>
  <c r="Y778" i="1"/>
  <c r="Z777" i="1"/>
  <c r="N775" i="1"/>
  <c r="AQ775" i="1" s="1"/>
  <c r="M775" i="1"/>
  <c r="AP775" i="1" s="1"/>
  <c r="L775" i="1"/>
  <c r="AO775" i="1" s="1"/>
  <c r="O775" i="1"/>
  <c r="AR775" i="1" s="1"/>
  <c r="U4746" i="1"/>
  <c r="R4746" i="1"/>
  <c r="S4746" i="1"/>
  <c r="V4746" i="1"/>
  <c r="E4746" i="1"/>
  <c r="F4746" i="1"/>
  <c r="T4746" i="1"/>
  <c r="T3754" i="1"/>
  <c r="S3754" i="1"/>
  <c r="V3754" i="1"/>
  <c r="E3754" i="1"/>
  <c r="U3754" i="1"/>
  <c r="F3754" i="1"/>
  <c r="R3754" i="1"/>
  <c r="E2762" i="1"/>
  <c r="V2762" i="1"/>
  <c r="S2762" i="1"/>
  <c r="T2762" i="1"/>
  <c r="F2762" i="1"/>
  <c r="R2762" i="1"/>
  <c r="U2762" i="1"/>
  <c r="V5738" i="1"/>
  <c r="S5738" i="1"/>
  <c r="T5738" i="1"/>
  <c r="E5738" i="1"/>
  <c r="U5738" i="1"/>
  <c r="R5738" i="1"/>
  <c r="F5738" i="1"/>
  <c r="V1770" i="1"/>
  <c r="E1770" i="1"/>
  <c r="U1770" i="1"/>
  <c r="S1770" i="1"/>
  <c r="T1770" i="1"/>
  <c r="R1770" i="1"/>
  <c r="F1770" i="1"/>
  <c r="S777" i="1"/>
  <c r="R777" i="1"/>
  <c r="U777" i="1"/>
  <c r="V777" i="1"/>
  <c r="T777" i="1"/>
  <c r="F777" i="1"/>
  <c r="E777" i="1"/>
  <c r="B777" i="4" l="1"/>
  <c r="A408" i="1"/>
  <c r="AM407" i="1"/>
  <c r="I5738" i="1"/>
  <c r="K5738" i="1"/>
  <c r="K2762" i="1"/>
  <c r="I2762" i="1"/>
  <c r="K3754" i="1"/>
  <c r="I3754" i="1"/>
  <c r="I4746" i="1"/>
  <c r="K4746" i="1"/>
  <c r="A1332" i="1"/>
  <c r="AM1331" i="1"/>
  <c r="AN2760" i="1"/>
  <c r="P2760" i="1"/>
  <c r="Y5740" i="1"/>
  <c r="Z5739" i="1"/>
  <c r="Z3755" i="1"/>
  <c r="Y3756" i="1"/>
  <c r="M2761" i="1"/>
  <c r="AP2761" i="1" s="1"/>
  <c r="N2761" i="1"/>
  <c r="AQ2761" i="1" s="1"/>
  <c r="L2761" i="1"/>
  <c r="AO2761" i="1" s="1"/>
  <c r="J2761" i="1"/>
  <c r="O2761" i="1"/>
  <c r="AR2761" i="1" s="1"/>
  <c r="Q5735" i="1"/>
  <c r="AS5735" i="1"/>
  <c r="AS3751" i="1"/>
  <c r="Q3751" i="1"/>
  <c r="J5737" i="1"/>
  <c r="O5737" i="1"/>
  <c r="AR5737" i="1" s="1"/>
  <c r="M5737" i="1"/>
  <c r="AP5737" i="1" s="1"/>
  <c r="N5737" i="1"/>
  <c r="AQ5737" i="1" s="1"/>
  <c r="L5737" i="1"/>
  <c r="AO5737" i="1" s="1"/>
  <c r="AS2759" i="1"/>
  <c r="Q2759" i="1"/>
  <c r="Y2764" i="1"/>
  <c r="Z2763" i="1"/>
  <c r="A3332" i="1"/>
  <c r="AM3331" i="1"/>
  <c r="A4332" i="1"/>
  <c r="AM4331" i="1"/>
  <c r="O4745" i="1"/>
  <c r="AR4745" i="1" s="1"/>
  <c r="N4745" i="1"/>
  <c r="AQ4745" i="1" s="1"/>
  <c r="M4745" i="1"/>
  <c r="AP4745" i="1" s="1"/>
  <c r="L4745" i="1"/>
  <c r="AO4745" i="1" s="1"/>
  <c r="J4745" i="1"/>
  <c r="AS4743" i="1"/>
  <c r="Q4743" i="1"/>
  <c r="A5332" i="1"/>
  <c r="AM5331" i="1"/>
  <c r="P4744" i="1"/>
  <c r="AN4744" i="1"/>
  <c r="A2332" i="1"/>
  <c r="AM2331" i="1"/>
  <c r="AN3752" i="1"/>
  <c r="P3752" i="1"/>
  <c r="Z4747" i="1"/>
  <c r="Y4748" i="1"/>
  <c r="J3753" i="1"/>
  <c r="N3753" i="1"/>
  <c r="AQ3753" i="1" s="1"/>
  <c r="O3753" i="1"/>
  <c r="AR3753" i="1" s="1"/>
  <c r="M3753" i="1"/>
  <c r="AP3753" i="1" s="1"/>
  <c r="L3753" i="1"/>
  <c r="AO3753" i="1" s="1"/>
  <c r="AN5736" i="1"/>
  <c r="P5736" i="1"/>
  <c r="I1770" i="1"/>
  <c r="K1770" i="1"/>
  <c r="Z1771" i="1"/>
  <c r="Y1772" i="1"/>
  <c r="Q1767" i="1"/>
  <c r="AS1767" i="1"/>
  <c r="AN1768" i="1"/>
  <c r="P1768" i="1"/>
  <c r="M1769" i="1"/>
  <c r="AP1769" i="1" s="1"/>
  <c r="N1769" i="1"/>
  <c r="AQ1769" i="1" s="1"/>
  <c r="L1769" i="1"/>
  <c r="AO1769" i="1" s="1"/>
  <c r="J1769" i="1"/>
  <c r="O1769" i="1"/>
  <c r="AR1769" i="1" s="1"/>
  <c r="AS774" i="1"/>
  <c r="AN776" i="1"/>
  <c r="Q774" i="1"/>
  <c r="K777" i="1"/>
  <c r="I777" i="1"/>
  <c r="J777" i="1" s="1"/>
  <c r="P775" i="1"/>
  <c r="Y779" i="1"/>
  <c r="Z778" i="1"/>
  <c r="O776" i="1"/>
  <c r="AR776" i="1" s="1"/>
  <c r="L776" i="1"/>
  <c r="AO776" i="1" s="1"/>
  <c r="M776" i="1"/>
  <c r="AP776" i="1" s="1"/>
  <c r="N776" i="1"/>
  <c r="AQ776" i="1" s="1"/>
  <c r="U5739" i="1"/>
  <c r="E5739" i="1"/>
  <c r="S5739" i="1"/>
  <c r="R5739" i="1"/>
  <c r="V5739" i="1"/>
  <c r="F5739" i="1"/>
  <c r="T5739" i="1"/>
  <c r="T2763" i="1"/>
  <c r="U2763" i="1"/>
  <c r="V2763" i="1"/>
  <c r="E2763" i="1"/>
  <c r="F2763" i="1"/>
  <c r="S2763" i="1"/>
  <c r="R2763" i="1"/>
  <c r="F4747" i="1"/>
  <c r="U4747" i="1"/>
  <c r="R4747" i="1"/>
  <c r="V4747" i="1"/>
  <c r="T4747" i="1"/>
  <c r="S4747" i="1"/>
  <c r="E4747" i="1"/>
  <c r="R3755" i="1"/>
  <c r="E3755" i="1"/>
  <c r="F3755" i="1"/>
  <c r="T3755" i="1"/>
  <c r="U3755" i="1"/>
  <c r="S3755" i="1"/>
  <c r="V3755" i="1"/>
  <c r="S1771" i="1"/>
  <c r="R1771" i="1"/>
  <c r="T1771" i="1"/>
  <c r="V1771" i="1"/>
  <c r="F1771" i="1"/>
  <c r="E1771" i="1"/>
  <c r="U1771" i="1"/>
  <c r="V778" i="1"/>
  <c r="U778" i="1"/>
  <c r="T778" i="1"/>
  <c r="S778" i="1"/>
  <c r="R778" i="1"/>
  <c r="F778" i="1"/>
  <c r="E778" i="1"/>
  <c r="B778" i="4" l="1"/>
  <c r="A409" i="1"/>
  <c r="AM408" i="1"/>
  <c r="K3755" i="1"/>
  <c r="I3755" i="1"/>
  <c r="K4747" i="1"/>
  <c r="I4747" i="1"/>
  <c r="K2763" i="1"/>
  <c r="I2763" i="1"/>
  <c r="K5739" i="1"/>
  <c r="I5739" i="1"/>
  <c r="Q5736" i="1"/>
  <c r="AS5736" i="1"/>
  <c r="A4333" i="1"/>
  <c r="AM4332" i="1"/>
  <c r="P5737" i="1"/>
  <c r="AN5737" i="1"/>
  <c r="Q2760" i="1"/>
  <c r="AS2760" i="1"/>
  <c r="N4746" i="1"/>
  <c r="AQ4746" i="1" s="1"/>
  <c r="M4746" i="1"/>
  <c r="AP4746" i="1" s="1"/>
  <c r="L4746" i="1"/>
  <c r="AO4746" i="1" s="1"/>
  <c r="O4746" i="1"/>
  <c r="AR4746" i="1" s="1"/>
  <c r="J4746" i="1"/>
  <c r="P3753" i="1"/>
  <c r="AN3753" i="1"/>
  <c r="A2333" i="1"/>
  <c r="AM2332" i="1"/>
  <c r="P4745" i="1"/>
  <c r="AN4745" i="1"/>
  <c r="A3333" i="1"/>
  <c r="AM3332" i="1"/>
  <c r="J3754" i="1"/>
  <c r="O3754" i="1"/>
  <c r="AR3754" i="1" s="1"/>
  <c r="N3754" i="1"/>
  <c r="AQ3754" i="1" s="1"/>
  <c r="M3754" i="1"/>
  <c r="AP3754" i="1" s="1"/>
  <c r="L3754" i="1"/>
  <c r="AO3754" i="1" s="1"/>
  <c r="Z3756" i="1"/>
  <c r="Y3757" i="1"/>
  <c r="Y4749" i="1"/>
  <c r="Z4748" i="1"/>
  <c r="A1333" i="1"/>
  <c r="AM1332" i="1"/>
  <c r="M2762" i="1"/>
  <c r="AP2762" i="1" s="1"/>
  <c r="O2762" i="1"/>
  <c r="AR2762" i="1" s="1"/>
  <c r="N2762" i="1"/>
  <c r="AQ2762" i="1" s="1"/>
  <c r="L2762" i="1"/>
  <c r="AO2762" i="1" s="1"/>
  <c r="J2762" i="1"/>
  <c r="Q4744" i="1"/>
  <c r="AS4744" i="1"/>
  <c r="P2761" i="1"/>
  <c r="AN2761" i="1"/>
  <c r="AS3752" i="1"/>
  <c r="Q3752" i="1"/>
  <c r="A5333" i="1"/>
  <c r="AM5332" i="1"/>
  <c r="Z2764" i="1"/>
  <c r="Y2765" i="1"/>
  <c r="Z5740" i="1"/>
  <c r="Y5741" i="1"/>
  <c r="J5738" i="1"/>
  <c r="O5738" i="1"/>
  <c r="AR5738" i="1" s="1"/>
  <c r="N5738" i="1"/>
  <c r="AQ5738" i="1" s="1"/>
  <c r="L5738" i="1"/>
  <c r="AO5738" i="1" s="1"/>
  <c r="M5738" i="1"/>
  <c r="AP5738" i="1" s="1"/>
  <c r="K1771" i="1"/>
  <c r="I1771" i="1"/>
  <c r="AN1769" i="1"/>
  <c r="P1769" i="1"/>
  <c r="AS1768" i="1"/>
  <c r="Q1768" i="1"/>
  <c r="Z1772" i="1"/>
  <c r="Y1773" i="1"/>
  <c r="O1770" i="1"/>
  <c r="AR1770" i="1" s="1"/>
  <c r="N1770" i="1"/>
  <c r="AQ1770" i="1" s="1"/>
  <c r="M1770" i="1"/>
  <c r="AP1770" i="1" s="1"/>
  <c r="L1770" i="1"/>
  <c r="AO1770" i="1" s="1"/>
  <c r="J1770" i="1"/>
  <c r="AS775" i="1"/>
  <c r="AN777" i="1"/>
  <c r="Q775" i="1"/>
  <c r="K778" i="1"/>
  <c r="I778" i="1"/>
  <c r="J778" i="1" s="1"/>
  <c r="P776" i="1"/>
  <c r="Y780" i="1"/>
  <c r="Z779" i="1"/>
  <c r="O777" i="1"/>
  <c r="AR777" i="1" s="1"/>
  <c r="N777" i="1"/>
  <c r="AQ777" i="1" s="1"/>
  <c r="M777" i="1"/>
  <c r="AP777" i="1" s="1"/>
  <c r="L777" i="1"/>
  <c r="AO777" i="1" s="1"/>
  <c r="S2764" i="1"/>
  <c r="R2764" i="1"/>
  <c r="V2764" i="1"/>
  <c r="U2764" i="1"/>
  <c r="T2764" i="1"/>
  <c r="E2764" i="1"/>
  <c r="F2764" i="1"/>
  <c r="U3756" i="1"/>
  <c r="E3756" i="1"/>
  <c r="V3756" i="1"/>
  <c r="R3756" i="1"/>
  <c r="T3756" i="1"/>
  <c r="S3756" i="1"/>
  <c r="F3756" i="1"/>
  <c r="R4748" i="1"/>
  <c r="E4748" i="1"/>
  <c r="V4748" i="1"/>
  <c r="U4748" i="1"/>
  <c r="T4748" i="1"/>
  <c r="F4748" i="1"/>
  <c r="S4748" i="1"/>
  <c r="S5740" i="1"/>
  <c r="V5740" i="1"/>
  <c r="R5740" i="1"/>
  <c r="U5740" i="1"/>
  <c r="E5740" i="1"/>
  <c r="T5740" i="1"/>
  <c r="F5740" i="1"/>
  <c r="E1772" i="1"/>
  <c r="T1772" i="1"/>
  <c r="V1772" i="1"/>
  <c r="S1772" i="1"/>
  <c r="U1772" i="1"/>
  <c r="R1772" i="1"/>
  <c r="F1772" i="1"/>
  <c r="V779" i="1"/>
  <c r="S779" i="1"/>
  <c r="T779" i="1"/>
  <c r="R779" i="1"/>
  <c r="U779" i="1"/>
  <c r="F779" i="1"/>
  <c r="E779" i="1"/>
  <c r="B779" i="4" l="1"/>
  <c r="A410" i="1"/>
  <c r="AM409" i="1"/>
  <c r="K5740" i="1"/>
  <c r="I5740" i="1"/>
  <c r="I4748" i="1"/>
  <c r="K4748" i="1"/>
  <c r="K3756" i="1"/>
  <c r="I3756" i="1"/>
  <c r="K2764" i="1"/>
  <c r="I2764" i="1"/>
  <c r="P3754" i="1"/>
  <c r="AN3754" i="1"/>
  <c r="Q3753" i="1"/>
  <c r="AS3753" i="1"/>
  <c r="N5739" i="1"/>
  <c r="AQ5739" i="1" s="1"/>
  <c r="O5739" i="1"/>
  <c r="AR5739" i="1" s="1"/>
  <c r="L5739" i="1"/>
  <c r="AO5739" i="1" s="1"/>
  <c r="M5739" i="1"/>
  <c r="AP5739" i="1" s="1"/>
  <c r="J5739" i="1"/>
  <c r="AN4746" i="1"/>
  <c r="P4746" i="1"/>
  <c r="Z5741" i="1"/>
  <c r="Y5742" i="1"/>
  <c r="A5334" i="1"/>
  <c r="AM5333" i="1"/>
  <c r="A1334" i="1"/>
  <c r="AM1333" i="1"/>
  <c r="Y3758" i="1"/>
  <c r="Z3757" i="1"/>
  <c r="AN2762" i="1"/>
  <c r="P2762" i="1"/>
  <c r="A3334" i="1"/>
  <c r="AM3333" i="1"/>
  <c r="Q5737" i="1"/>
  <c r="AS5737" i="1"/>
  <c r="N2763" i="1"/>
  <c r="AQ2763" i="1" s="1"/>
  <c r="L2763" i="1"/>
  <c r="AO2763" i="1" s="1"/>
  <c r="O2763" i="1"/>
  <c r="AR2763" i="1" s="1"/>
  <c r="M2763" i="1"/>
  <c r="AP2763" i="1" s="1"/>
  <c r="J2763" i="1"/>
  <c r="Y2766" i="1"/>
  <c r="Z2765" i="1"/>
  <c r="Z4749" i="1"/>
  <c r="Y4750" i="1"/>
  <c r="Q4745" i="1"/>
  <c r="AS4745" i="1"/>
  <c r="A4334" i="1"/>
  <c r="AM4333" i="1"/>
  <c r="J4747" i="1"/>
  <c r="O4747" i="1"/>
  <c r="AR4747" i="1" s="1"/>
  <c r="N4747" i="1"/>
  <c r="AQ4747" i="1" s="1"/>
  <c r="M4747" i="1"/>
  <c r="AP4747" i="1" s="1"/>
  <c r="L4747" i="1"/>
  <c r="AO4747" i="1" s="1"/>
  <c r="P5738" i="1"/>
  <c r="AN5738" i="1"/>
  <c r="A2334" i="1"/>
  <c r="AM2333" i="1"/>
  <c r="J3755" i="1"/>
  <c r="O3755" i="1"/>
  <c r="AR3755" i="1" s="1"/>
  <c r="N3755" i="1"/>
  <c r="AQ3755" i="1" s="1"/>
  <c r="L3755" i="1"/>
  <c r="AO3755" i="1" s="1"/>
  <c r="M3755" i="1"/>
  <c r="AP3755" i="1" s="1"/>
  <c r="Q2761" i="1"/>
  <c r="AS2761" i="1"/>
  <c r="I1772" i="1"/>
  <c r="K1772" i="1"/>
  <c r="AN1770" i="1"/>
  <c r="P1770" i="1"/>
  <c r="AS1769" i="1"/>
  <c r="Q1769" i="1"/>
  <c r="M1771" i="1"/>
  <c r="AP1771" i="1" s="1"/>
  <c r="O1771" i="1"/>
  <c r="AR1771" i="1" s="1"/>
  <c r="N1771" i="1"/>
  <c r="AQ1771" i="1" s="1"/>
  <c r="L1771" i="1"/>
  <c r="AO1771" i="1" s="1"/>
  <c r="J1771" i="1"/>
  <c r="Z1773" i="1"/>
  <c r="Y1774" i="1"/>
  <c r="AS776" i="1"/>
  <c r="AN778" i="1"/>
  <c r="K779" i="1"/>
  <c r="I779" i="1"/>
  <c r="J779" i="1" s="1"/>
  <c r="Q776" i="1"/>
  <c r="P777" i="1"/>
  <c r="Y781" i="1"/>
  <c r="Z780" i="1"/>
  <c r="O778" i="1"/>
  <c r="AR778" i="1" s="1"/>
  <c r="N778" i="1"/>
  <c r="AQ778" i="1" s="1"/>
  <c r="M778" i="1"/>
  <c r="AP778" i="1" s="1"/>
  <c r="L778" i="1"/>
  <c r="AO778" i="1" s="1"/>
  <c r="T2765" i="1"/>
  <c r="R2765" i="1"/>
  <c r="E2765" i="1"/>
  <c r="V2765" i="1"/>
  <c r="U2765" i="1"/>
  <c r="F2765" i="1"/>
  <c r="S2765" i="1"/>
  <c r="R5741" i="1"/>
  <c r="F5741" i="1"/>
  <c r="T5741" i="1"/>
  <c r="V5741" i="1"/>
  <c r="E5741" i="1"/>
  <c r="U5741" i="1"/>
  <c r="S5741" i="1"/>
  <c r="S4749" i="1"/>
  <c r="R4749" i="1"/>
  <c r="T4749" i="1"/>
  <c r="E4749" i="1"/>
  <c r="F4749" i="1"/>
  <c r="U4749" i="1"/>
  <c r="V4749" i="1"/>
  <c r="V3757" i="1"/>
  <c r="F3757" i="1"/>
  <c r="T3757" i="1"/>
  <c r="U3757" i="1"/>
  <c r="R3757" i="1"/>
  <c r="S3757" i="1"/>
  <c r="E3757" i="1"/>
  <c r="T1773" i="1"/>
  <c r="V1773" i="1"/>
  <c r="U1773" i="1"/>
  <c r="F1773" i="1"/>
  <c r="S1773" i="1"/>
  <c r="R1773" i="1"/>
  <c r="E1773" i="1"/>
  <c r="T780" i="1"/>
  <c r="S780" i="1"/>
  <c r="R780" i="1"/>
  <c r="V780" i="1"/>
  <c r="U780" i="1"/>
  <c r="F780" i="1"/>
  <c r="E780" i="1"/>
  <c r="B780" i="4" l="1"/>
  <c r="A411" i="1"/>
  <c r="AM410" i="1"/>
  <c r="K3757" i="1"/>
  <c r="I3757" i="1"/>
  <c r="I4749" i="1"/>
  <c r="K4749" i="1"/>
  <c r="K5741" i="1"/>
  <c r="I5741" i="1"/>
  <c r="K2765" i="1"/>
  <c r="I2765" i="1"/>
  <c r="P3755" i="1"/>
  <c r="AN3755" i="1"/>
  <c r="O2764" i="1"/>
  <c r="AR2764" i="1" s="1"/>
  <c r="M2764" i="1"/>
  <c r="AP2764" i="1" s="1"/>
  <c r="J2764" i="1"/>
  <c r="N2764" i="1"/>
  <c r="AQ2764" i="1" s="1"/>
  <c r="L2764" i="1"/>
  <c r="AO2764" i="1" s="1"/>
  <c r="Y4751" i="1"/>
  <c r="Z4750" i="1"/>
  <c r="Y5743" i="1"/>
  <c r="Z5742" i="1"/>
  <c r="A2335" i="1"/>
  <c r="AM2334" i="1"/>
  <c r="P4747" i="1"/>
  <c r="AN4747" i="1"/>
  <c r="Y3759" i="1"/>
  <c r="Z3758" i="1"/>
  <c r="J3756" i="1"/>
  <c r="O3756" i="1"/>
  <c r="AR3756" i="1" s="1"/>
  <c r="L3756" i="1"/>
  <c r="AO3756" i="1" s="1"/>
  <c r="M3756" i="1"/>
  <c r="AP3756" i="1" s="1"/>
  <c r="N3756" i="1"/>
  <c r="AQ3756" i="1" s="1"/>
  <c r="Q4746" i="1"/>
  <c r="AS4746" i="1"/>
  <c r="AS5738" i="1"/>
  <c r="Q5738" i="1"/>
  <c r="A4335" i="1"/>
  <c r="AM4334" i="1"/>
  <c r="Z2766" i="1"/>
  <c r="Y2767" i="1"/>
  <c r="A1335" i="1"/>
  <c r="AM1334" i="1"/>
  <c r="J4748" i="1"/>
  <c r="L4748" i="1"/>
  <c r="AO4748" i="1" s="1"/>
  <c r="O4748" i="1"/>
  <c r="AR4748" i="1" s="1"/>
  <c r="N4748" i="1"/>
  <c r="AQ4748" i="1" s="1"/>
  <c r="M4748" i="1"/>
  <c r="AP4748" i="1" s="1"/>
  <c r="P2763" i="1"/>
  <c r="AN2763" i="1"/>
  <c r="A3335" i="1"/>
  <c r="AM3334" i="1"/>
  <c r="P5739" i="1"/>
  <c r="AN5739" i="1"/>
  <c r="Q3754" i="1"/>
  <c r="AS3754" i="1"/>
  <c r="L5740" i="1"/>
  <c r="AO5740" i="1" s="1"/>
  <c r="N5740" i="1"/>
  <c r="AQ5740" i="1" s="1"/>
  <c r="J5740" i="1"/>
  <c r="O5740" i="1"/>
  <c r="AR5740" i="1" s="1"/>
  <c r="M5740" i="1"/>
  <c r="AP5740" i="1" s="1"/>
  <c r="Q2762" i="1"/>
  <c r="AS2762" i="1"/>
  <c r="A5335" i="1"/>
  <c r="AM5334" i="1"/>
  <c r="K1773" i="1"/>
  <c r="I1773" i="1"/>
  <c r="Y1775" i="1"/>
  <c r="Z1774" i="1"/>
  <c r="AS1770" i="1"/>
  <c r="Q1770" i="1"/>
  <c r="AN1771" i="1"/>
  <c r="P1771" i="1"/>
  <c r="M1772" i="1"/>
  <c r="AP1772" i="1" s="1"/>
  <c r="L1772" i="1"/>
  <c r="AO1772" i="1" s="1"/>
  <c r="O1772" i="1"/>
  <c r="AR1772" i="1" s="1"/>
  <c r="N1772" i="1"/>
  <c r="AQ1772" i="1" s="1"/>
  <c r="J1772" i="1"/>
  <c r="AN779" i="1"/>
  <c r="AS777" i="1"/>
  <c r="Q777" i="1"/>
  <c r="K780" i="1"/>
  <c r="I780" i="1"/>
  <c r="J780" i="1" s="1"/>
  <c r="P778" i="1"/>
  <c r="Y782" i="1"/>
  <c r="Z781" i="1"/>
  <c r="O779" i="1"/>
  <c r="AR779" i="1" s="1"/>
  <c r="L779" i="1"/>
  <c r="AO779" i="1" s="1"/>
  <c r="N779" i="1"/>
  <c r="AQ779" i="1" s="1"/>
  <c r="M779" i="1"/>
  <c r="AP779" i="1" s="1"/>
  <c r="F4750" i="1"/>
  <c r="U4750" i="1"/>
  <c r="E4750" i="1"/>
  <c r="S4750" i="1"/>
  <c r="T4750" i="1"/>
  <c r="R4750" i="1"/>
  <c r="V4750" i="1"/>
  <c r="F5742" i="1"/>
  <c r="R5742" i="1"/>
  <c r="V5742" i="1"/>
  <c r="E5742" i="1"/>
  <c r="U5742" i="1"/>
  <c r="S5742" i="1"/>
  <c r="T5742" i="1"/>
  <c r="F3758" i="1"/>
  <c r="R3758" i="1"/>
  <c r="U3758" i="1"/>
  <c r="E3758" i="1"/>
  <c r="V3758" i="1"/>
  <c r="T3758" i="1"/>
  <c r="S3758" i="1"/>
  <c r="V2766" i="1"/>
  <c r="F2766" i="1"/>
  <c r="S2766" i="1"/>
  <c r="U2766" i="1"/>
  <c r="T2766" i="1"/>
  <c r="R2766" i="1"/>
  <c r="E2766" i="1"/>
  <c r="E1774" i="1"/>
  <c r="S1774" i="1"/>
  <c r="V1774" i="1"/>
  <c r="T1774" i="1"/>
  <c r="U1774" i="1"/>
  <c r="F1774" i="1"/>
  <c r="R1774" i="1"/>
  <c r="V781" i="1"/>
  <c r="U781" i="1"/>
  <c r="T781" i="1"/>
  <c r="S781" i="1"/>
  <c r="R781" i="1"/>
  <c r="F781" i="1"/>
  <c r="E781" i="1"/>
  <c r="B781" i="4" l="1"/>
  <c r="A412" i="1"/>
  <c r="AM411" i="1"/>
  <c r="K2766" i="1"/>
  <c r="I2766" i="1"/>
  <c r="I3758" i="1"/>
  <c r="K3758" i="1"/>
  <c r="K5742" i="1"/>
  <c r="I5742" i="1"/>
  <c r="I4750" i="1"/>
  <c r="K4750" i="1"/>
  <c r="J2765" i="1"/>
  <c r="O2765" i="1"/>
  <c r="AR2765" i="1" s="1"/>
  <c r="L2765" i="1"/>
  <c r="AO2765" i="1" s="1"/>
  <c r="M2765" i="1"/>
  <c r="AP2765" i="1" s="1"/>
  <c r="N2765" i="1"/>
  <c r="AQ2765" i="1" s="1"/>
  <c r="A2336" i="1"/>
  <c r="AM2335" i="1"/>
  <c r="A4336" i="1"/>
  <c r="AM4335" i="1"/>
  <c r="A5336" i="1"/>
  <c r="AM5335" i="1"/>
  <c r="AS2763" i="1"/>
  <c r="Q2763" i="1"/>
  <c r="Y2768" i="1"/>
  <c r="Z2767" i="1"/>
  <c r="P3756" i="1"/>
  <c r="AN3756" i="1"/>
  <c r="M5741" i="1"/>
  <c r="AP5741" i="1" s="1"/>
  <c r="L5741" i="1"/>
  <c r="AO5741" i="1" s="1"/>
  <c r="J5741" i="1"/>
  <c r="O5741" i="1"/>
  <c r="AR5741" i="1" s="1"/>
  <c r="N5741" i="1"/>
  <c r="AQ5741" i="1" s="1"/>
  <c r="A1336" i="1"/>
  <c r="AM1335" i="1"/>
  <c r="AN2764" i="1"/>
  <c r="P2764" i="1"/>
  <c r="AN4748" i="1"/>
  <c r="P4748" i="1"/>
  <c r="A3336" i="1"/>
  <c r="AM3335" i="1"/>
  <c r="AS5739" i="1"/>
  <c r="Q5739" i="1"/>
  <c r="Z5743" i="1"/>
  <c r="Y5744" i="1"/>
  <c r="Y3760" i="1"/>
  <c r="Z3759" i="1"/>
  <c r="L4749" i="1"/>
  <c r="AO4749" i="1" s="1"/>
  <c r="O4749" i="1"/>
  <c r="AR4749" i="1" s="1"/>
  <c r="J4749" i="1"/>
  <c r="N4749" i="1"/>
  <c r="AQ4749" i="1" s="1"/>
  <c r="M4749" i="1"/>
  <c r="AP4749" i="1" s="1"/>
  <c r="P5740" i="1"/>
  <c r="AN5740" i="1"/>
  <c r="M3757" i="1"/>
  <c r="AP3757" i="1" s="1"/>
  <c r="J3757" i="1"/>
  <c r="L3757" i="1"/>
  <c r="AO3757" i="1" s="1"/>
  <c r="O3757" i="1"/>
  <c r="AR3757" i="1" s="1"/>
  <c r="N3757" i="1"/>
  <c r="AQ3757" i="1" s="1"/>
  <c r="Q4747" i="1"/>
  <c r="AS4747" i="1"/>
  <c r="Y4752" i="1"/>
  <c r="Z4751" i="1"/>
  <c r="Q3755" i="1"/>
  <c r="AS3755" i="1"/>
  <c r="I1774" i="1"/>
  <c r="K1774" i="1"/>
  <c r="AN1772" i="1"/>
  <c r="P1772" i="1"/>
  <c r="Z1775" i="1"/>
  <c r="Y1776" i="1"/>
  <c r="M1773" i="1"/>
  <c r="AP1773" i="1" s="1"/>
  <c r="O1773" i="1"/>
  <c r="AR1773" i="1" s="1"/>
  <c r="N1773" i="1"/>
  <c r="AQ1773" i="1" s="1"/>
  <c r="L1773" i="1"/>
  <c r="AO1773" i="1" s="1"/>
  <c r="J1773" i="1"/>
  <c r="Q1771" i="1"/>
  <c r="AS1771" i="1"/>
  <c r="Q778" i="1"/>
  <c r="AN780" i="1"/>
  <c r="K781" i="1"/>
  <c r="I781" i="1"/>
  <c r="J781" i="1" s="1"/>
  <c r="AS778" i="1"/>
  <c r="P779" i="1"/>
  <c r="Y783" i="1"/>
  <c r="Z782" i="1"/>
  <c r="N780" i="1"/>
  <c r="AQ780" i="1" s="1"/>
  <c r="O780" i="1"/>
  <c r="AR780" i="1" s="1"/>
  <c r="M780" i="1"/>
  <c r="AP780" i="1" s="1"/>
  <c r="L780" i="1"/>
  <c r="AO780" i="1" s="1"/>
  <c r="V5743" i="1"/>
  <c r="F5743" i="1"/>
  <c r="S5743" i="1"/>
  <c r="R5743" i="1"/>
  <c r="U5743" i="1"/>
  <c r="E5743" i="1"/>
  <c r="T5743" i="1"/>
  <c r="S4751" i="1"/>
  <c r="U4751" i="1"/>
  <c r="E4751" i="1"/>
  <c r="T4751" i="1"/>
  <c r="V4751" i="1"/>
  <c r="F4751" i="1"/>
  <c r="R4751" i="1"/>
  <c r="R2767" i="1"/>
  <c r="S2767" i="1"/>
  <c r="V2767" i="1"/>
  <c r="F2767" i="1"/>
  <c r="U2767" i="1"/>
  <c r="E2767" i="1"/>
  <c r="T2767" i="1"/>
  <c r="V3759" i="1"/>
  <c r="E3759" i="1"/>
  <c r="U3759" i="1"/>
  <c r="T3759" i="1"/>
  <c r="F3759" i="1"/>
  <c r="R3759" i="1"/>
  <c r="S3759" i="1"/>
  <c r="V1775" i="1"/>
  <c r="T1775" i="1"/>
  <c r="E1775" i="1"/>
  <c r="R1775" i="1"/>
  <c r="F1775" i="1"/>
  <c r="S1775" i="1"/>
  <c r="U1775" i="1"/>
  <c r="R782" i="1"/>
  <c r="T782" i="1"/>
  <c r="U782" i="1"/>
  <c r="S782" i="1"/>
  <c r="V782" i="1"/>
  <c r="F782" i="1"/>
  <c r="E782" i="1"/>
  <c r="B782" i="4" l="1"/>
  <c r="A413" i="1"/>
  <c r="AM412" i="1"/>
  <c r="K3759" i="1"/>
  <c r="I3759" i="1"/>
  <c r="I2767" i="1"/>
  <c r="K2767" i="1"/>
  <c r="K4751" i="1"/>
  <c r="I4751" i="1"/>
  <c r="K5743" i="1"/>
  <c r="I5743" i="1"/>
  <c r="AN5741" i="1"/>
  <c r="P5741" i="1"/>
  <c r="AS2764" i="1"/>
  <c r="Q2764" i="1"/>
  <c r="J4750" i="1"/>
  <c r="L4750" i="1"/>
  <c r="AO4750" i="1" s="1"/>
  <c r="O4750" i="1"/>
  <c r="AR4750" i="1" s="1"/>
  <c r="N4750" i="1"/>
  <c r="AQ4750" i="1" s="1"/>
  <c r="M4750" i="1"/>
  <c r="AP4750" i="1" s="1"/>
  <c r="N5742" i="1"/>
  <c r="AQ5742" i="1" s="1"/>
  <c r="M5742" i="1"/>
  <c r="AP5742" i="1" s="1"/>
  <c r="O5742" i="1"/>
  <c r="AR5742" i="1" s="1"/>
  <c r="L5742" i="1"/>
  <c r="AO5742" i="1" s="1"/>
  <c r="J5742" i="1"/>
  <c r="Q5740" i="1"/>
  <c r="AS5740" i="1"/>
  <c r="Z3760" i="1"/>
  <c r="Y3761" i="1"/>
  <c r="A5337" i="1"/>
  <c r="AM5336" i="1"/>
  <c r="A1337" i="1"/>
  <c r="AM1336" i="1"/>
  <c r="AS3756" i="1"/>
  <c r="Q3756" i="1"/>
  <c r="P2765" i="1"/>
  <c r="AN2765" i="1"/>
  <c r="A3337" i="1"/>
  <c r="AM3336" i="1"/>
  <c r="A4337" i="1"/>
  <c r="AM4336" i="1"/>
  <c r="J3758" i="1"/>
  <c r="M3758" i="1"/>
  <c r="AP3758" i="1" s="1"/>
  <c r="O3758" i="1"/>
  <c r="AR3758" i="1" s="1"/>
  <c r="N3758" i="1"/>
  <c r="AQ3758" i="1" s="1"/>
  <c r="L3758" i="1"/>
  <c r="AO3758" i="1" s="1"/>
  <c r="Q4748" i="1"/>
  <c r="AS4748" i="1"/>
  <c r="M2766" i="1"/>
  <c r="AP2766" i="1" s="1"/>
  <c r="O2766" i="1"/>
  <c r="AR2766" i="1" s="1"/>
  <c r="L2766" i="1"/>
  <c r="AO2766" i="1" s="1"/>
  <c r="J2766" i="1"/>
  <c r="N2766" i="1"/>
  <c r="AQ2766" i="1" s="1"/>
  <c r="P4749" i="1"/>
  <c r="AN4749" i="1"/>
  <c r="Z5744" i="1"/>
  <c r="Y5745" i="1"/>
  <c r="Z4752" i="1"/>
  <c r="Y4753" i="1"/>
  <c r="AN3757" i="1"/>
  <c r="P3757" i="1"/>
  <c r="Z2768" i="1"/>
  <c r="Y2769" i="1"/>
  <c r="A2337" i="1"/>
  <c r="AM2336" i="1"/>
  <c r="K1775" i="1"/>
  <c r="I1775" i="1"/>
  <c r="Y1777" i="1"/>
  <c r="Z1776" i="1"/>
  <c r="AN1773" i="1"/>
  <c r="P1773" i="1"/>
  <c r="Q1772" i="1"/>
  <c r="AS1772" i="1"/>
  <c r="M1774" i="1"/>
  <c r="AP1774" i="1" s="1"/>
  <c r="O1774" i="1"/>
  <c r="AR1774" i="1" s="1"/>
  <c r="N1774" i="1"/>
  <c r="AQ1774" i="1" s="1"/>
  <c r="L1774" i="1"/>
  <c r="AO1774" i="1" s="1"/>
  <c r="J1774" i="1"/>
  <c r="Q779" i="1"/>
  <c r="AN781" i="1"/>
  <c r="AS779" i="1"/>
  <c r="K782" i="1"/>
  <c r="I782" i="1"/>
  <c r="J782" i="1" s="1"/>
  <c r="P780" i="1"/>
  <c r="Z783" i="1"/>
  <c r="Y784" i="1"/>
  <c r="N781" i="1"/>
  <c r="AQ781" i="1" s="1"/>
  <c r="M781" i="1"/>
  <c r="AP781" i="1" s="1"/>
  <c r="L781" i="1"/>
  <c r="AO781" i="1" s="1"/>
  <c r="O781" i="1"/>
  <c r="AR781" i="1" s="1"/>
  <c r="S3760" i="1"/>
  <c r="R3760" i="1"/>
  <c r="V3760" i="1"/>
  <c r="F3760" i="1"/>
  <c r="E3760" i="1"/>
  <c r="U3760" i="1"/>
  <c r="T3760" i="1"/>
  <c r="E4752" i="1"/>
  <c r="F4752" i="1"/>
  <c r="U4752" i="1"/>
  <c r="T4752" i="1"/>
  <c r="S4752" i="1"/>
  <c r="R4752" i="1"/>
  <c r="V4752" i="1"/>
  <c r="F5744" i="1"/>
  <c r="E5744" i="1"/>
  <c r="U5744" i="1"/>
  <c r="V5744" i="1"/>
  <c r="R5744" i="1"/>
  <c r="T5744" i="1"/>
  <c r="S5744" i="1"/>
  <c r="F2768" i="1"/>
  <c r="V2768" i="1"/>
  <c r="T2768" i="1"/>
  <c r="E2768" i="1"/>
  <c r="U2768" i="1"/>
  <c r="R2768" i="1"/>
  <c r="S2768" i="1"/>
  <c r="R1776" i="1"/>
  <c r="F1776" i="1"/>
  <c r="V1776" i="1"/>
  <c r="U1776" i="1"/>
  <c r="T1776" i="1"/>
  <c r="E1776" i="1"/>
  <c r="S1776" i="1"/>
  <c r="U783" i="1"/>
  <c r="T783" i="1"/>
  <c r="S783" i="1"/>
  <c r="R783" i="1"/>
  <c r="V783" i="1"/>
  <c r="F783" i="1"/>
  <c r="E783" i="1"/>
  <c r="B783" i="4" l="1"/>
  <c r="A414" i="1"/>
  <c r="AM413" i="1"/>
  <c r="I2768" i="1"/>
  <c r="K2768" i="1"/>
  <c r="I5744" i="1"/>
  <c r="K5744" i="1"/>
  <c r="K4752" i="1"/>
  <c r="I4752" i="1"/>
  <c r="K3760" i="1"/>
  <c r="I3760" i="1"/>
  <c r="Q3757" i="1"/>
  <c r="AS3757" i="1"/>
  <c r="A4338" i="1"/>
  <c r="AM4337" i="1"/>
  <c r="O5743" i="1"/>
  <c r="AR5743" i="1" s="1"/>
  <c r="N5743" i="1"/>
  <c r="AQ5743" i="1" s="1"/>
  <c r="L5743" i="1"/>
  <c r="AO5743" i="1" s="1"/>
  <c r="J5743" i="1"/>
  <c r="M5743" i="1"/>
  <c r="AP5743" i="1" s="1"/>
  <c r="A1338" i="1"/>
  <c r="AM1337" i="1"/>
  <c r="AN5742" i="1"/>
  <c r="P5742" i="1"/>
  <c r="M4751" i="1"/>
  <c r="AP4751" i="1" s="1"/>
  <c r="L4751" i="1"/>
  <c r="AO4751" i="1" s="1"/>
  <c r="J4751" i="1"/>
  <c r="O4751" i="1"/>
  <c r="AR4751" i="1" s="1"/>
  <c r="N4751" i="1"/>
  <c r="AQ4751" i="1" s="1"/>
  <c r="Z4753" i="1"/>
  <c r="Y4754" i="1"/>
  <c r="AN2766" i="1"/>
  <c r="P2766" i="1"/>
  <c r="AN4750" i="1"/>
  <c r="P4750" i="1"/>
  <c r="Z2769" i="1"/>
  <c r="Y2770" i="1"/>
  <c r="Y5746" i="1"/>
  <c r="Z5745" i="1"/>
  <c r="AN3758" i="1"/>
  <c r="P3758" i="1"/>
  <c r="Q4749" i="1"/>
  <c r="AS4749" i="1"/>
  <c r="A3338" i="1"/>
  <c r="AM3337" i="1"/>
  <c r="A2338" i="1"/>
  <c r="AM2337" i="1"/>
  <c r="Q2765" i="1"/>
  <c r="AS2765" i="1"/>
  <c r="A5338" i="1"/>
  <c r="AM5337" i="1"/>
  <c r="Y3762" i="1"/>
  <c r="Z3761" i="1"/>
  <c r="N2767" i="1"/>
  <c r="AQ2767" i="1" s="1"/>
  <c r="J2767" i="1"/>
  <c r="M2767" i="1"/>
  <c r="AP2767" i="1" s="1"/>
  <c r="L2767" i="1"/>
  <c r="AO2767" i="1" s="1"/>
  <c r="O2767" i="1"/>
  <c r="AR2767" i="1" s="1"/>
  <c r="AS5741" i="1"/>
  <c r="Q5741" i="1"/>
  <c r="O3759" i="1"/>
  <c r="AR3759" i="1" s="1"/>
  <c r="N3759" i="1"/>
  <c r="AQ3759" i="1" s="1"/>
  <c r="J3759" i="1"/>
  <c r="L3759" i="1"/>
  <c r="AO3759" i="1" s="1"/>
  <c r="M3759" i="1"/>
  <c r="AP3759" i="1" s="1"/>
  <c r="K1776" i="1"/>
  <c r="I1776" i="1"/>
  <c r="AN1774" i="1"/>
  <c r="P1774" i="1"/>
  <c r="AS1773" i="1"/>
  <c r="Q1773" i="1"/>
  <c r="Y1778" i="1"/>
  <c r="Z1777" i="1"/>
  <c r="O1775" i="1"/>
  <c r="AR1775" i="1" s="1"/>
  <c r="N1775" i="1"/>
  <c r="AQ1775" i="1" s="1"/>
  <c r="L1775" i="1"/>
  <c r="AO1775" i="1" s="1"/>
  <c r="J1775" i="1"/>
  <c r="M1775" i="1"/>
  <c r="AP1775" i="1" s="1"/>
  <c r="AN782" i="1"/>
  <c r="Q780" i="1"/>
  <c r="AS780" i="1"/>
  <c r="K783" i="1"/>
  <c r="I783" i="1"/>
  <c r="J783" i="1" s="1"/>
  <c r="P781" i="1"/>
  <c r="Y785" i="1"/>
  <c r="Z784" i="1"/>
  <c r="N782" i="1"/>
  <c r="AQ782" i="1" s="1"/>
  <c r="O782" i="1"/>
  <c r="AR782" i="1" s="1"/>
  <c r="L782" i="1"/>
  <c r="AO782" i="1" s="1"/>
  <c r="M782" i="1"/>
  <c r="AP782" i="1" s="1"/>
  <c r="U5745" i="1"/>
  <c r="T5745" i="1"/>
  <c r="S5745" i="1"/>
  <c r="F5745" i="1"/>
  <c r="V5745" i="1"/>
  <c r="R5745" i="1"/>
  <c r="E5745" i="1"/>
  <c r="F3761" i="1"/>
  <c r="R3761" i="1"/>
  <c r="E3761" i="1"/>
  <c r="V3761" i="1"/>
  <c r="S3761" i="1"/>
  <c r="T3761" i="1"/>
  <c r="U3761" i="1"/>
  <c r="V4753" i="1"/>
  <c r="T4753" i="1"/>
  <c r="R4753" i="1"/>
  <c r="S4753" i="1"/>
  <c r="U4753" i="1"/>
  <c r="E4753" i="1"/>
  <c r="F4753" i="1"/>
  <c r="S2769" i="1"/>
  <c r="R2769" i="1"/>
  <c r="V2769" i="1"/>
  <c r="E2769" i="1"/>
  <c r="F2769" i="1"/>
  <c r="U2769" i="1"/>
  <c r="T2769" i="1"/>
  <c r="R1777" i="1"/>
  <c r="T1777" i="1"/>
  <c r="U1777" i="1"/>
  <c r="V1777" i="1"/>
  <c r="E1777" i="1"/>
  <c r="S1777" i="1"/>
  <c r="F1777" i="1"/>
  <c r="V784" i="1"/>
  <c r="U784" i="1"/>
  <c r="R784" i="1"/>
  <c r="T784" i="1"/>
  <c r="S784" i="1"/>
  <c r="F784" i="1"/>
  <c r="E784" i="1"/>
  <c r="B784" i="4" l="1"/>
  <c r="A415" i="1"/>
  <c r="AM414" i="1"/>
  <c r="K2769" i="1"/>
  <c r="I2769" i="1"/>
  <c r="K4753" i="1"/>
  <c r="I4753" i="1"/>
  <c r="I3761" i="1"/>
  <c r="K3761" i="1"/>
  <c r="K5745" i="1"/>
  <c r="I5745" i="1"/>
  <c r="AS2766" i="1"/>
  <c r="Q2766" i="1"/>
  <c r="AN4751" i="1"/>
  <c r="P4751" i="1"/>
  <c r="A1339" i="1"/>
  <c r="AM1338" i="1"/>
  <c r="O3760" i="1"/>
  <c r="AR3760" i="1" s="1"/>
  <c r="J3760" i="1"/>
  <c r="N3760" i="1"/>
  <c r="AQ3760" i="1" s="1"/>
  <c r="L3760" i="1"/>
  <c r="AO3760" i="1" s="1"/>
  <c r="M3760" i="1"/>
  <c r="AP3760" i="1" s="1"/>
  <c r="A3339" i="1"/>
  <c r="AM3338" i="1"/>
  <c r="Y2771" i="1"/>
  <c r="Z2770" i="1"/>
  <c r="Y4755" i="1"/>
  <c r="Z4754" i="1"/>
  <c r="O4752" i="1"/>
  <c r="AR4752" i="1" s="1"/>
  <c r="N4752" i="1"/>
  <c r="AQ4752" i="1" s="1"/>
  <c r="M4752" i="1"/>
  <c r="AP4752" i="1" s="1"/>
  <c r="L4752" i="1"/>
  <c r="AO4752" i="1" s="1"/>
  <c r="J4752" i="1"/>
  <c r="AN5743" i="1"/>
  <c r="P5743" i="1"/>
  <c r="Y3763" i="1"/>
  <c r="Z3762" i="1"/>
  <c r="Z5746" i="1"/>
  <c r="Y5747" i="1"/>
  <c r="AN3759" i="1"/>
  <c r="P3759" i="1"/>
  <c r="A5339" i="1"/>
  <c r="AM5338" i="1"/>
  <c r="AN2767" i="1"/>
  <c r="P2767" i="1"/>
  <c r="Q5742" i="1"/>
  <c r="AS5742" i="1"/>
  <c r="Q3758" i="1"/>
  <c r="AS3758" i="1"/>
  <c r="Q4750" i="1"/>
  <c r="AS4750" i="1"/>
  <c r="A4339" i="1"/>
  <c r="AM4338" i="1"/>
  <c r="M5744" i="1"/>
  <c r="AP5744" i="1" s="1"/>
  <c r="J5744" i="1"/>
  <c r="N5744" i="1"/>
  <c r="AQ5744" i="1" s="1"/>
  <c r="O5744" i="1"/>
  <c r="AR5744" i="1" s="1"/>
  <c r="L5744" i="1"/>
  <c r="AO5744" i="1" s="1"/>
  <c r="A2339" i="1"/>
  <c r="AM2338" i="1"/>
  <c r="O2768" i="1"/>
  <c r="AR2768" i="1" s="1"/>
  <c r="N2768" i="1"/>
  <c r="AQ2768" i="1" s="1"/>
  <c r="M2768" i="1"/>
  <c r="AP2768" i="1" s="1"/>
  <c r="L2768" i="1"/>
  <c r="AO2768" i="1" s="1"/>
  <c r="J2768" i="1"/>
  <c r="I1777" i="1"/>
  <c r="K1777" i="1"/>
  <c r="AN1775" i="1"/>
  <c r="P1775" i="1"/>
  <c r="Y1779" i="1"/>
  <c r="Z1778" i="1"/>
  <c r="AS1774" i="1"/>
  <c r="Q1774" i="1"/>
  <c r="O1776" i="1"/>
  <c r="AR1776" i="1" s="1"/>
  <c r="M1776" i="1"/>
  <c r="AP1776" i="1" s="1"/>
  <c r="J1776" i="1"/>
  <c r="L1776" i="1"/>
  <c r="AO1776" i="1" s="1"/>
  <c r="N1776" i="1"/>
  <c r="AQ1776" i="1" s="1"/>
  <c r="Q781" i="1"/>
  <c r="AN783" i="1"/>
  <c r="AS781" i="1"/>
  <c r="K784" i="1"/>
  <c r="I784" i="1"/>
  <c r="J784" i="1" s="1"/>
  <c r="P782" i="1"/>
  <c r="Z785" i="1"/>
  <c r="Y786" i="1"/>
  <c r="N783" i="1"/>
  <c r="AQ783" i="1" s="1"/>
  <c r="M783" i="1"/>
  <c r="AP783" i="1" s="1"/>
  <c r="O783" i="1"/>
  <c r="AR783" i="1" s="1"/>
  <c r="L783" i="1"/>
  <c r="AO783" i="1" s="1"/>
  <c r="F2770" i="1"/>
  <c r="S2770" i="1"/>
  <c r="R2770" i="1"/>
  <c r="U2770" i="1"/>
  <c r="V2770" i="1"/>
  <c r="E2770" i="1"/>
  <c r="T2770" i="1"/>
  <c r="T3762" i="1"/>
  <c r="U3762" i="1"/>
  <c r="E3762" i="1"/>
  <c r="S3762" i="1"/>
  <c r="R3762" i="1"/>
  <c r="V3762" i="1"/>
  <c r="F3762" i="1"/>
  <c r="V4754" i="1"/>
  <c r="F4754" i="1"/>
  <c r="S4754" i="1"/>
  <c r="T4754" i="1"/>
  <c r="E4754" i="1"/>
  <c r="U4754" i="1"/>
  <c r="R4754" i="1"/>
  <c r="E5746" i="1"/>
  <c r="R5746" i="1"/>
  <c r="S5746" i="1"/>
  <c r="T5746" i="1"/>
  <c r="V5746" i="1"/>
  <c r="U5746" i="1"/>
  <c r="F5746" i="1"/>
  <c r="R1778" i="1"/>
  <c r="F1778" i="1"/>
  <c r="E1778" i="1"/>
  <c r="S1778" i="1"/>
  <c r="V1778" i="1"/>
  <c r="U1778" i="1"/>
  <c r="T1778" i="1"/>
  <c r="S785" i="1"/>
  <c r="R785" i="1"/>
  <c r="U785" i="1"/>
  <c r="V785" i="1"/>
  <c r="T785" i="1"/>
  <c r="F785" i="1"/>
  <c r="E785" i="1"/>
  <c r="B785" i="4" l="1"/>
  <c r="A416" i="1"/>
  <c r="AM415" i="1"/>
  <c r="I5746" i="1"/>
  <c r="K5746" i="1"/>
  <c r="K4754" i="1"/>
  <c r="I4754" i="1"/>
  <c r="I3762" i="1"/>
  <c r="K3762" i="1"/>
  <c r="I2770" i="1"/>
  <c r="K2770" i="1"/>
  <c r="AS5743" i="1"/>
  <c r="Q5743" i="1"/>
  <c r="A3340" i="1"/>
  <c r="AM3339" i="1"/>
  <c r="N5745" i="1"/>
  <c r="AQ5745" i="1" s="1"/>
  <c r="M5745" i="1"/>
  <c r="AP5745" i="1" s="1"/>
  <c r="L5745" i="1"/>
  <c r="AO5745" i="1" s="1"/>
  <c r="O5745" i="1"/>
  <c r="AR5745" i="1" s="1"/>
  <c r="J5745" i="1"/>
  <c r="AS2767" i="1"/>
  <c r="Q2767" i="1"/>
  <c r="AN4752" i="1"/>
  <c r="P4752" i="1"/>
  <c r="A1340" i="1"/>
  <c r="AM1339" i="1"/>
  <c r="AN2768" i="1"/>
  <c r="P2768" i="1"/>
  <c r="Y4756" i="1"/>
  <c r="Z4755" i="1"/>
  <c r="AS4751" i="1"/>
  <c r="Q4751" i="1"/>
  <c r="O3761" i="1"/>
  <c r="AR3761" i="1" s="1"/>
  <c r="N3761" i="1"/>
  <c r="AQ3761" i="1" s="1"/>
  <c r="M3761" i="1"/>
  <c r="AP3761" i="1" s="1"/>
  <c r="L3761" i="1"/>
  <c r="AO3761" i="1" s="1"/>
  <c r="J3761" i="1"/>
  <c r="A4340" i="1"/>
  <c r="AM4339" i="1"/>
  <c r="Y5748" i="1"/>
  <c r="Z5747" i="1"/>
  <c r="P5744" i="1"/>
  <c r="AN5744" i="1"/>
  <c r="A5340" i="1"/>
  <c r="AM5339" i="1"/>
  <c r="Y3764" i="1"/>
  <c r="Z3763" i="1"/>
  <c r="M4753" i="1"/>
  <c r="AP4753" i="1" s="1"/>
  <c r="O4753" i="1"/>
  <c r="AR4753" i="1" s="1"/>
  <c r="N4753" i="1"/>
  <c r="AQ4753" i="1" s="1"/>
  <c r="L4753" i="1"/>
  <c r="AO4753" i="1" s="1"/>
  <c r="J4753" i="1"/>
  <c r="A2340" i="1"/>
  <c r="AM2339" i="1"/>
  <c r="Q3759" i="1"/>
  <c r="AS3759" i="1"/>
  <c r="Z2771" i="1"/>
  <c r="Y2772" i="1"/>
  <c r="J2769" i="1"/>
  <c r="O2769" i="1"/>
  <c r="AR2769" i="1" s="1"/>
  <c r="L2769" i="1"/>
  <c r="AO2769" i="1" s="1"/>
  <c r="N2769" i="1"/>
  <c r="AQ2769" i="1" s="1"/>
  <c r="M2769" i="1"/>
  <c r="AP2769" i="1" s="1"/>
  <c r="P3760" i="1"/>
  <c r="AN3760" i="1"/>
  <c r="I1778" i="1"/>
  <c r="K1778" i="1"/>
  <c r="Y1780" i="1"/>
  <c r="Z1779" i="1"/>
  <c r="AN1776" i="1"/>
  <c r="P1776" i="1"/>
  <c r="Q1775" i="1"/>
  <c r="AS1775" i="1"/>
  <c r="N1777" i="1"/>
  <c r="AQ1777" i="1" s="1"/>
  <c r="L1777" i="1"/>
  <c r="AO1777" i="1" s="1"/>
  <c r="J1777" i="1"/>
  <c r="M1777" i="1"/>
  <c r="AP1777" i="1" s="1"/>
  <c r="O1777" i="1"/>
  <c r="AR1777" i="1" s="1"/>
  <c r="AN784" i="1"/>
  <c r="Q782" i="1"/>
  <c r="AS782" i="1"/>
  <c r="K785" i="1"/>
  <c r="P783" i="1"/>
  <c r="I785" i="1"/>
  <c r="J785" i="1" s="1"/>
  <c r="Z786" i="1"/>
  <c r="Y787" i="1"/>
  <c r="M784" i="1"/>
  <c r="AP784" i="1" s="1"/>
  <c r="L784" i="1"/>
  <c r="AO784" i="1" s="1"/>
  <c r="N784" i="1"/>
  <c r="AQ784" i="1" s="1"/>
  <c r="O784" i="1"/>
  <c r="AR784" i="1" s="1"/>
  <c r="E5747" i="1"/>
  <c r="S5747" i="1"/>
  <c r="U5747" i="1"/>
  <c r="F5747" i="1"/>
  <c r="R5747" i="1"/>
  <c r="T5747" i="1"/>
  <c r="V5747" i="1"/>
  <c r="V3763" i="1"/>
  <c r="F3763" i="1"/>
  <c r="U3763" i="1"/>
  <c r="E3763" i="1"/>
  <c r="T3763" i="1"/>
  <c r="R3763" i="1"/>
  <c r="S3763" i="1"/>
  <c r="E4755" i="1"/>
  <c r="S4755" i="1"/>
  <c r="R4755" i="1"/>
  <c r="T4755" i="1"/>
  <c r="F4755" i="1"/>
  <c r="V4755" i="1"/>
  <c r="U4755" i="1"/>
  <c r="E2771" i="1"/>
  <c r="U2771" i="1"/>
  <c r="R2771" i="1"/>
  <c r="V2771" i="1"/>
  <c r="T2771" i="1"/>
  <c r="F2771" i="1"/>
  <c r="S2771" i="1"/>
  <c r="V1779" i="1"/>
  <c r="T1779" i="1"/>
  <c r="S1779" i="1"/>
  <c r="F1779" i="1"/>
  <c r="R1779" i="1"/>
  <c r="U1779" i="1"/>
  <c r="E1779" i="1"/>
  <c r="V786" i="1"/>
  <c r="U786" i="1"/>
  <c r="T786" i="1"/>
  <c r="S786" i="1"/>
  <c r="R786" i="1"/>
  <c r="F786" i="1"/>
  <c r="E786" i="1"/>
  <c r="B786" i="4" l="1"/>
  <c r="A417" i="1"/>
  <c r="AM416" i="1"/>
  <c r="I2771" i="1"/>
  <c r="K2771" i="1"/>
  <c r="I4755" i="1"/>
  <c r="K4755" i="1"/>
  <c r="K3763" i="1"/>
  <c r="I3763" i="1"/>
  <c r="K5747" i="1"/>
  <c r="I5747" i="1"/>
  <c r="A1341" i="1"/>
  <c r="AM1340" i="1"/>
  <c r="AS3760" i="1"/>
  <c r="Q3760" i="1"/>
  <c r="Y2773" i="1"/>
  <c r="Z2772" i="1"/>
  <c r="A5341" i="1"/>
  <c r="AM5340" i="1"/>
  <c r="A4341" i="1"/>
  <c r="AM4340" i="1"/>
  <c r="Q4752" i="1"/>
  <c r="AS4752" i="1"/>
  <c r="L2770" i="1"/>
  <c r="AO2770" i="1" s="1"/>
  <c r="J2770" i="1"/>
  <c r="O2770" i="1"/>
  <c r="AR2770" i="1" s="1"/>
  <c r="N2770" i="1"/>
  <c r="AQ2770" i="1" s="1"/>
  <c r="M2770" i="1"/>
  <c r="AP2770" i="1" s="1"/>
  <c r="AN4753" i="1"/>
  <c r="P4753" i="1"/>
  <c r="P3761" i="1"/>
  <c r="AN3761" i="1"/>
  <c r="Q5744" i="1"/>
  <c r="AS5744" i="1"/>
  <c r="Z4756" i="1"/>
  <c r="Y4757" i="1"/>
  <c r="O3762" i="1"/>
  <c r="AR3762" i="1" s="1"/>
  <c r="N3762" i="1"/>
  <c r="AQ3762" i="1" s="1"/>
  <c r="M3762" i="1"/>
  <c r="AP3762" i="1" s="1"/>
  <c r="L3762" i="1"/>
  <c r="AO3762" i="1" s="1"/>
  <c r="J3762" i="1"/>
  <c r="O4754" i="1"/>
  <c r="AR4754" i="1" s="1"/>
  <c r="J4754" i="1"/>
  <c r="M4754" i="1"/>
  <c r="AP4754" i="1" s="1"/>
  <c r="L4754" i="1"/>
  <c r="AO4754" i="1" s="1"/>
  <c r="N4754" i="1"/>
  <c r="AQ4754" i="1" s="1"/>
  <c r="AS2768" i="1"/>
  <c r="Q2768" i="1"/>
  <c r="A3341" i="1"/>
  <c r="AM3340" i="1"/>
  <c r="AN2769" i="1"/>
  <c r="P2769" i="1"/>
  <c r="A2341" i="1"/>
  <c r="AM2340" i="1"/>
  <c r="Y3765" i="1"/>
  <c r="Z3764" i="1"/>
  <c r="Z5748" i="1"/>
  <c r="Y5749" i="1"/>
  <c r="P5745" i="1"/>
  <c r="AN5745" i="1"/>
  <c r="O5746" i="1"/>
  <c r="AR5746" i="1" s="1"/>
  <c r="N5746" i="1"/>
  <c r="AQ5746" i="1" s="1"/>
  <c r="M5746" i="1"/>
  <c r="AP5746" i="1" s="1"/>
  <c r="L5746" i="1"/>
  <c r="AO5746" i="1" s="1"/>
  <c r="J5746" i="1"/>
  <c r="K1779" i="1"/>
  <c r="I1779" i="1"/>
  <c r="AS1776" i="1"/>
  <c r="Q1776" i="1"/>
  <c r="AN1777" i="1"/>
  <c r="P1777" i="1"/>
  <c r="Y1781" i="1"/>
  <c r="Z1780" i="1"/>
  <c r="L1778" i="1"/>
  <c r="AO1778" i="1" s="1"/>
  <c r="J1778" i="1"/>
  <c r="O1778" i="1"/>
  <c r="AR1778" i="1" s="1"/>
  <c r="N1778" i="1"/>
  <c r="AQ1778" i="1" s="1"/>
  <c r="M1778" i="1"/>
  <c r="AP1778" i="1" s="1"/>
  <c r="AN785" i="1"/>
  <c r="Q783" i="1"/>
  <c r="AS783" i="1"/>
  <c r="K786" i="1"/>
  <c r="I786" i="1"/>
  <c r="J786" i="1" s="1"/>
  <c r="P784" i="1"/>
  <c r="Z787" i="1"/>
  <c r="Y788" i="1"/>
  <c r="O785" i="1"/>
  <c r="AR785" i="1" s="1"/>
  <c r="L785" i="1"/>
  <c r="AO785" i="1" s="1"/>
  <c r="N785" i="1"/>
  <c r="AQ785" i="1" s="1"/>
  <c r="M785" i="1"/>
  <c r="AP785" i="1" s="1"/>
  <c r="U5748" i="1"/>
  <c r="R5748" i="1"/>
  <c r="F5748" i="1"/>
  <c r="T5748" i="1"/>
  <c r="E5748" i="1"/>
  <c r="V5748" i="1"/>
  <c r="S5748" i="1"/>
  <c r="T2772" i="1"/>
  <c r="R2772" i="1"/>
  <c r="F2772" i="1"/>
  <c r="U2772" i="1"/>
  <c r="V2772" i="1"/>
  <c r="E2772" i="1"/>
  <c r="S2772" i="1"/>
  <c r="U4756" i="1"/>
  <c r="S4756" i="1"/>
  <c r="E4756" i="1"/>
  <c r="R4756" i="1"/>
  <c r="V4756" i="1"/>
  <c r="T4756" i="1"/>
  <c r="F4756" i="1"/>
  <c r="F3764" i="1"/>
  <c r="U3764" i="1"/>
  <c r="R3764" i="1"/>
  <c r="V3764" i="1"/>
  <c r="E3764" i="1"/>
  <c r="T3764" i="1"/>
  <c r="S3764" i="1"/>
  <c r="R1780" i="1"/>
  <c r="U1780" i="1"/>
  <c r="T1780" i="1"/>
  <c r="F1780" i="1"/>
  <c r="E1780" i="1"/>
  <c r="S1780" i="1"/>
  <c r="V1780" i="1"/>
  <c r="V787" i="1"/>
  <c r="U787" i="1"/>
  <c r="S787" i="1"/>
  <c r="T787" i="1"/>
  <c r="R787" i="1"/>
  <c r="F787" i="1"/>
  <c r="E787" i="1"/>
  <c r="B787" i="4" l="1"/>
  <c r="A418" i="1"/>
  <c r="AM417" i="1"/>
  <c r="K3764" i="1"/>
  <c r="I3764" i="1"/>
  <c r="K4756" i="1"/>
  <c r="I4756" i="1"/>
  <c r="I2772" i="1"/>
  <c r="K2772" i="1"/>
  <c r="K5748" i="1"/>
  <c r="I5748" i="1"/>
  <c r="AS3761" i="1"/>
  <c r="Q3761" i="1"/>
  <c r="J5747" i="1"/>
  <c r="L5747" i="1"/>
  <c r="AO5747" i="1" s="1"/>
  <c r="O5747" i="1"/>
  <c r="AR5747" i="1" s="1"/>
  <c r="N5747" i="1"/>
  <c r="AQ5747" i="1" s="1"/>
  <c r="M5747" i="1"/>
  <c r="AP5747" i="1" s="1"/>
  <c r="AN4754" i="1"/>
  <c r="P4754" i="1"/>
  <c r="Q4753" i="1"/>
  <c r="AS4753" i="1"/>
  <c r="A3342" i="1"/>
  <c r="AM3341" i="1"/>
  <c r="Z4757" i="1"/>
  <c r="Y4758" i="1"/>
  <c r="M3763" i="1"/>
  <c r="AP3763" i="1" s="1"/>
  <c r="L3763" i="1"/>
  <c r="AO3763" i="1" s="1"/>
  <c r="J3763" i="1"/>
  <c r="O3763" i="1"/>
  <c r="AR3763" i="1" s="1"/>
  <c r="N3763" i="1"/>
  <c r="AQ3763" i="1" s="1"/>
  <c r="Z3765" i="1"/>
  <c r="Y3766" i="1"/>
  <c r="A4342" i="1"/>
  <c r="AM4341" i="1"/>
  <c r="P3762" i="1"/>
  <c r="AN3762" i="1"/>
  <c r="Q5745" i="1"/>
  <c r="AS5745" i="1"/>
  <c r="A2342" i="1"/>
  <c r="AM2341" i="1"/>
  <c r="A5342" i="1"/>
  <c r="AM5341" i="1"/>
  <c r="A1342" i="1"/>
  <c r="AM1341" i="1"/>
  <c r="J4755" i="1"/>
  <c r="N4755" i="1"/>
  <c r="AQ4755" i="1" s="1"/>
  <c r="L4755" i="1"/>
  <c r="AO4755" i="1" s="1"/>
  <c r="O4755" i="1"/>
  <c r="AR4755" i="1" s="1"/>
  <c r="M4755" i="1"/>
  <c r="AP4755" i="1" s="1"/>
  <c r="P5746" i="1"/>
  <c r="AN5746" i="1"/>
  <c r="Z5749" i="1"/>
  <c r="Y5750" i="1"/>
  <c r="Q2769" i="1"/>
  <c r="AS2769" i="1"/>
  <c r="AN2770" i="1"/>
  <c r="P2770" i="1"/>
  <c r="Y2774" i="1"/>
  <c r="Z2773" i="1"/>
  <c r="N2771" i="1"/>
  <c r="AQ2771" i="1" s="1"/>
  <c r="L2771" i="1"/>
  <c r="AO2771" i="1" s="1"/>
  <c r="J2771" i="1"/>
  <c r="O2771" i="1"/>
  <c r="AR2771" i="1" s="1"/>
  <c r="M2771" i="1"/>
  <c r="AP2771" i="1" s="1"/>
  <c r="I1780" i="1"/>
  <c r="K1780" i="1"/>
  <c r="Z1781" i="1"/>
  <c r="Y1782" i="1"/>
  <c r="Q1777" i="1"/>
  <c r="AS1777" i="1"/>
  <c r="AN1778" i="1"/>
  <c r="P1778" i="1"/>
  <c r="O1779" i="1"/>
  <c r="AR1779" i="1" s="1"/>
  <c r="M1779" i="1"/>
  <c r="AP1779" i="1" s="1"/>
  <c r="J1779" i="1"/>
  <c r="N1779" i="1"/>
  <c r="AQ1779" i="1" s="1"/>
  <c r="L1779" i="1"/>
  <c r="AO1779" i="1" s="1"/>
  <c r="AN786" i="1"/>
  <c r="AS784" i="1"/>
  <c r="Q784" i="1"/>
  <c r="K787" i="1"/>
  <c r="I787" i="1"/>
  <c r="J787" i="1" s="1"/>
  <c r="P785" i="1"/>
  <c r="Z788" i="1"/>
  <c r="Y789" i="1"/>
  <c r="M786" i="1"/>
  <c r="AP786" i="1" s="1"/>
  <c r="L786" i="1"/>
  <c r="AO786" i="1" s="1"/>
  <c r="O786" i="1"/>
  <c r="AR786" i="1" s="1"/>
  <c r="N786" i="1"/>
  <c r="AQ786" i="1" s="1"/>
  <c r="R3765" i="1"/>
  <c r="S3765" i="1"/>
  <c r="U3765" i="1"/>
  <c r="E3765" i="1"/>
  <c r="T3765" i="1"/>
  <c r="F3765" i="1"/>
  <c r="V3765" i="1"/>
  <c r="S5749" i="1"/>
  <c r="F5749" i="1"/>
  <c r="U5749" i="1"/>
  <c r="V5749" i="1"/>
  <c r="E5749" i="1"/>
  <c r="R5749" i="1"/>
  <c r="T5749" i="1"/>
  <c r="F2773" i="1"/>
  <c r="U2773" i="1"/>
  <c r="E2773" i="1"/>
  <c r="T2773" i="1"/>
  <c r="S2773" i="1"/>
  <c r="V2773" i="1"/>
  <c r="R2773" i="1"/>
  <c r="U4757" i="1"/>
  <c r="R4757" i="1"/>
  <c r="T4757" i="1"/>
  <c r="F4757" i="1"/>
  <c r="S4757" i="1"/>
  <c r="V4757" i="1"/>
  <c r="E4757" i="1"/>
  <c r="V1781" i="1"/>
  <c r="U1781" i="1"/>
  <c r="E1781" i="1"/>
  <c r="R1781" i="1"/>
  <c r="F1781" i="1"/>
  <c r="S1781" i="1"/>
  <c r="T1781" i="1"/>
  <c r="T788" i="1"/>
  <c r="S788" i="1"/>
  <c r="R788" i="1"/>
  <c r="V788" i="1"/>
  <c r="U788" i="1"/>
  <c r="F788" i="1"/>
  <c r="E788" i="1"/>
  <c r="B788" i="4" l="1"/>
  <c r="A419" i="1"/>
  <c r="AM418" i="1"/>
  <c r="K4757" i="1"/>
  <c r="I4757" i="1"/>
  <c r="I2773" i="1"/>
  <c r="K2773" i="1"/>
  <c r="K5749" i="1"/>
  <c r="I5749" i="1"/>
  <c r="K3765" i="1"/>
  <c r="I3765" i="1"/>
  <c r="L5748" i="1"/>
  <c r="AO5748" i="1" s="1"/>
  <c r="J5748" i="1"/>
  <c r="O5748" i="1"/>
  <c r="AR5748" i="1" s="1"/>
  <c r="N5748" i="1"/>
  <c r="AQ5748" i="1" s="1"/>
  <c r="M5748" i="1"/>
  <c r="AP5748" i="1" s="1"/>
  <c r="Y2775" i="1"/>
  <c r="Z2774" i="1"/>
  <c r="A1343" i="1"/>
  <c r="AM1342" i="1"/>
  <c r="Q3762" i="1"/>
  <c r="AS3762" i="1"/>
  <c r="AS2770" i="1"/>
  <c r="Q2770" i="1"/>
  <c r="Q5746" i="1"/>
  <c r="AS5746" i="1"/>
  <c r="P3763" i="1"/>
  <c r="AN3763" i="1"/>
  <c r="A3343" i="1"/>
  <c r="AM3342" i="1"/>
  <c r="L2772" i="1"/>
  <c r="AO2772" i="1" s="1"/>
  <c r="O2772" i="1"/>
  <c r="AR2772" i="1" s="1"/>
  <c r="N2772" i="1"/>
  <c r="AQ2772" i="1" s="1"/>
  <c r="J2772" i="1"/>
  <c r="M2772" i="1"/>
  <c r="AP2772" i="1" s="1"/>
  <c r="N4756" i="1"/>
  <c r="AQ4756" i="1" s="1"/>
  <c r="L4756" i="1"/>
  <c r="AO4756" i="1" s="1"/>
  <c r="J4756" i="1"/>
  <c r="M4756" i="1"/>
  <c r="AP4756" i="1" s="1"/>
  <c r="O4756" i="1"/>
  <c r="AR4756" i="1" s="1"/>
  <c r="A2343" i="1"/>
  <c r="AM2342" i="1"/>
  <c r="A4343" i="1"/>
  <c r="AM4342" i="1"/>
  <c r="AN5747" i="1"/>
  <c r="P5747" i="1"/>
  <c r="Z3766" i="1"/>
  <c r="Y3767" i="1"/>
  <c r="AS4754" i="1"/>
  <c r="Q4754" i="1"/>
  <c r="O3764" i="1"/>
  <c r="AR3764" i="1" s="1"/>
  <c r="J3764" i="1"/>
  <c r="N3764" i="1"/>
  <c r="AQ3764" i="1" s="1"/>
  <c r="M3764" i="1"/>
  <c r="AP3764" i="1" s="1"/>
  <c r="L3764" i="1"/>
  <c r="AO3764" i="1" s="1"/>
  <c r="A5343" i="1"/>
  <c r="AM5342" i="1"/>
  <c r="P2771" i="1"/>
  <c r="AN2771" i="1"/>
  <c r="Z5750" i="1"/>
  <c r="Y5751" i="1"/>
  <c r="P4755" i="1"/>
  <c r="AN4755" i="1"/>
  <c r="Y4759" i="1"/>
  <c r="Z4758" i="1"/>
  <c r="K1781" i="1"/>
  <c r="I1781" i="1"/>
  <c r="AN1779" i="1"/>
  <c r="P1779" i="1"/>
  <c r="Y1783" i="1"/>
  <c r="Z1782" i="1"/>
  <c r="Q1778" i="1"/>
  <c r="AS1778" i="1"/>
  <c r="L1780" i="1"/>
  <c r="AO1780" i="1" s="1"/>
  <c r="N1780" i="1"/>
  <c r="AQ1780" i="1" s="1"/>
  <c r="M1780" i="1"/>
  <c r="AP1780" i="1" s="1"/>
  <c r="J1780" i="1"/>
  <c r="O1780" i="1"/>
  <c r="AR1780" i="1" s="1"/>
  <c r="AN787" i="1"/>
  <c r="Q785" i="1"/>
  <c r="AS785" i="1"/>
  <c r="K788" i="1"/>
  <c r="I788" i="1"/>
  <c r="J788" i="1" s="1"/>
  <c r="P786" i="1"/>
  <c r="Z789" i="1"/>
  <c r="Y790" i="1"/>
  <c r="M787" i="1"/>
  <c r="AP787" i="1" s="1"/>
  <c r="N787" i="1"/>
  <c r="AQ787" i="1" s="1"/>
  <c r="O787" i="1"/>
  <c r="AR787" i="1" s="1"/>
  <c r="L787" i="1"/>
  <c r="AO787" i="1" s="1"/>
  <c r="T2774" i="1"/>
  <c r="E2774" i="1"/>
  <c r="U2774" i="1"/>
  <c r="F2774" i="1"/>
  <c r="S2774" i="1"/>
  <c r="R2774" i="1"/>
  <c r="V2774" i="1"/>
  <c r="R3766" i="1"/>
  <c r="V3766" i="1"/>
  <c r="E3766" i="1"/>
  <c r="S3766" i="1"/>
  <c r="F3766" i="1"/>
  <c r="U3766" i="1"/>
  <c r="T3766" i="1"/>
  <c r="V5750" i="1"/>
  <c r="R5750" i="1"/>
  <c r="F5750" i="1"/>
  <c r="E5750" i="1"/>
  <c r="U5750" i="1"/>
  <c r="S5750" i="1"/>
  <c r="T5750" i="1"/>
  <c r="R4758" i="1"/>
  <c r="F4758" i="1"/>
  <c r="S4758" i="1"/>
  <c r="E4758" i="1"/>
  <c r="U4758" i="1"/>
  <c r="V4758" i="1"/>
  <c r="T4758" i="1"/>
  <c r="S1782" i="1"/>
  <c r="T1782" i="1"/>
  <c r="U1782" i="1"/>
  <c r="F1782" i="1"/>
  <c r="R1782" i="1"/>
  <c r="E1782" i="1"/>
  <c r="V1782" i="1"/>
  <c r="V789" i="1"/>
  <c r="U789" i="1"/>
  <c r="T789" i="1"/>
  <c r="S789" i="1"/>
  <c r="R789" i="1"/>
  <c r="F789" i="1"/>
  <c r="E789" i="1"/>
  <c r="B789" i="4" l="1"/>
  <c r="A420" i="1"/>
  <c r="AM419" i="1"/>
  <c r="K4758" i="1"/>
  <c r="I4758" i="1"/>
  <c r="K5750" i="1"/>
  <c r="I5750" i="1"/>
  <c r="K3766" i="1"/>
  <c r="I3766" i="1"/>
  <c r="K2774" i="1"/>
  <c r="I2774" i="1"/>
  <c r="P3764" i="1"/>
  <c r="AN3764" i="1"/>
  <c r="Y4760" i="1"/>
  <c r="Z4759" i="1"/>
  <c r="Q2771" i="1"/>
  <c r="AS2771" i="1"/>
  <c r="Q3763" i="1"/>
  <c r="AS3763" i="1"/>
  <c r="Z2775" i="1"/>
  <c r="Y2776" i="1"/>
  <c r="O3765" i="1"/>
  <c r="AR3765" i="1" s="1"/>
  <c r="L3765" i="1"/>
  <c r="AO3765" i="1" s="1"/>
  <c r="J3765" i="1"/>
  <c r="N3765" i="1"/>
  <c r="AQ3765" i="1" s="1"/>
  <c r="M3765" i="1"/>
  <c r="AP3765" i="1" s="1"/>
  <c r="P2772" i="1"/>
  <c r="AN2772" i="1"/>
  <c r="Q5747" i="1"/>
  <c r="AS5747" i="1"/>
  <c r="O5749" i="1"/>
  <c r="AR5749" i="1" s="1"/>
  <c r="N5749" i="1"/>
  <c r="AQ5749" i="1" s="1"/>
  <c r="M5749" i="1"/>
  <c r="AP5749" i="1" s="1"/>
  <c r="J5749" i="1"/>
  <c r="L5749" i="1"/>
  <c r="AO5749" i="1" s="1"/>
  <c r="P4756" i="1"/>
  <c r="AN4756" i="1"/>
  <c r="A5344" i="1"/>
  <c r="AM5343" i="1"/>
  <c r="AS4755" i="1"/>
  <c r="Q4755" i="1"/>
  <c r="Z3767" i="1"/>
  <c r="Y3768" i="1"/>
  <c r="P5748" i="1"/>
  <c r="AN5748" i="1"/>
  <c r="Y5752" i="1"/>
  <c r="Z5751" i="1"/>
  <c r="A4344" i="1"/>
  <c r="AM4343" i="1"/>
  <c r="A1344" i="1"/>
  <c r="AM1343" i="1"/>
  <c r="M2773" i="1"/>
  <c r="AP2773" i="1" s="1"/>
  <c r="J2773" i="1"/>
  <c r="O2773" i="1"/>
  <c r="AR2773" i="1" s="1"/>
  <c r="L2773" i="1"/>
  <c r="AO2773" i="1" s="1"/>
  <c r="N2773" i="1"/>
  <c r="AQ2773" i="1" s="1"/>
  <c r="A3344" i="1"/>
  <c r="AM3343" i="1"/>
  <c r="O4757" i="1"/>
  <c r="AR4757" i="1" s="1"/>
  <c r="M4757" i="1"/>
  <c r="AP4757" i="1" s="1"/>
  <c r="N4757" i="1"/>
  <c r="AQ4757" i="1" s="1"/>
  <c r="J4757" i="1"/>
  <c r="L4757" i="1"/>
  <c r="AO4757" i="1" s="1"/>
  <c r="A2344" i="1"/>
  <c r="AM2343" i="1"/>
  <c r="I1782" i="1"/>
  <c r="K1782" i="1"/>
  <c r="AS1779" i="1"/>
  <c r="Q1779" i="1"/>
  <c r="AN1780" i="1"/>
  <c r="P1780" i="1"/>
  <c r="Y1784" i="1"/>
  <c r="Z1783" i="1"/>
  <c r="M1781" i="1"/>
  <c r="AP1781" i="1" s="1"/>
  <c r="N1781" i="1"/>
  <c r="AQ1781" i="1" s="1"/>
  <c r="L1781" i="1"/>
  <c r="AO1781" i="1" s="1"/>
  <c r="O1781" i="1"/>
  <c r="AR1781" i="1" s="1"/>
  <c r="J1781" i="1"/>
  <c r="AN788" i="1"/>
  <c r="AS786" i="1"/>
  <c r="K789" i="1"/>
  <c r="I789" i="1"/>
  <c r="J789" i="1" s="1"/>
  <c r="Q786" i="1"/>
  <c r="P787" i="1"/>
  <c r="Z790" i="1"/>
  <c r="Y791" i="1"/>
  <c r="L788" i="1"/>
  <c r="AO788" i="1" s="1"/>
  <c r="M788" i="1"/>
  <c r="AP788" i="1" s="1"/>
  <c r="O788" i="1"/>
  <c r="AR788" i="1" s="1"/>
  <c r="N788" i="1"/>
  <c r="AQ788" i="1" s="1"/>
  <c r="T2775" i="1"/>
  <c r="R2775" i="1"/>
  <c r="S2775" i="1"/>
  <c r="E2775" i="1"/>
  <c r="U2775" i="1"/>
  <c r="F2775" i="1"/>
  <c r="V2775" i="1"/>
  <c r="U3767" i="1"/>
  <c r="E3767" i="1"/>
  <c r="T3767" i="1"/>
  <c r="R3767" i="1"/>
  <c r="V3767" i="1"/>
  <c r="S3767" i="1"/>
  <c r="F3767" i="1"/>
  <c r="F5751" i="1"/>
  <c r="V5751" i="1"/>
  <c r="U5751" i="1"/>
  <c r="T5751" i="1"/>
  <c r="R5751" i="1"/>
  <c r="E5751" i="1"/>
  <c r="S5751" i="1"/>
  <c r="T4759" i="1"/>
  <c r="S4759" i="1"/>
  <c r="R4759" i="1"/>
  <c r="E4759" i="1"/>
  <c r="V4759" i="1"/>
  <c r="U4759" i="1"/>
  <c r="F4759" i="1"/>
  <c r="S1783" i="1"/>
  <c r="V1783" i="1"/>
  <c r="F1783" i="1"/>
  <c r="E1783" i="1"/>
  <c r="R1783" i="1"/>
  <c r="U1783" i="1"/>
  <c r="T1783" i="1"/>
  <c r="R790" i="1"/>
  <c r="V790" i="1"/>
  <c r="T790" i="1"/>
  <c r="U790" i="1"/>
  <c r="S790" i="1"/>
  <c r="F790" i="1"/>
  <c r="E790" i="1"/>
  <c r="B790" i="4" l="1"/>
  <c r="A421" i="1"/>
  <c r="AM420" i="1"/>
  <c r="I4759" i="1"/>
  <c r="K4759" i="1"/>
  <c r="I5751" i="1"/>
  <c r="K5751" i="1"/>
  <c r="K3767" i="1"/>
  <c r="I3767" i="1"/>
  <c r="K2775" i="1"/>
  <c r="I2775" i="1"/>
  <c r="M2774" i="1"/>
  <c r="AP2774" i="1" s="1"/>
  <c r="L2774" i="1"/>
  <c r="AO2774" i="1" s="1"/>
  <c r="J2774" i="1"/>
  <c r="O2774" i="1"/>
  <c r="AR2774" i="1" s="1"/>
  <c r="N2774" i="1"/>
  <c r="AQ2774" i="1" s="1"/>
  <c r="P3765" i="1"/>
  <c r="AN3765" i="1"/>
  <c r="A5345" i="1"/>
  <c r="AM5344" i="1"/>
  <c r="O3766" i="1"/>
  <c r="AR3766" i="1" s="1"/>
  <c r="M3766" i="1"/>
  <c r="AP3766" i="1" s="1"/>
  <c r="L3766" i="1"/>
  <c r="AO3766" i="1" s="1"/>
  <c r="J3766" i="1"/>
  <c r="N3766" i="1"/>
  <c r="AQ3766" i="1" s="1"/>
  <c r="A2345" i="1"/>
  <c r="AM2344" i="1"/>
  <c r="P4757" i="1"/>
  <c r="AN4757" i="1"/>
  <c r="A4345" i="1"/>
  <c r="AM4344" i="1"/>
  <c r="P2773" i="1"/>
  <c r="AN2773" i="1"/>
  <c r="Y4761" i="1"/>
  <c r="Z4760" i="1"/>
  <c r="M5750" i="1"/>
  <c r="AP5750" i="1" s="1"/>
  <c r="L5750" i="1"/>
  <c r="AO5750" i="1" s="1"/>
  <c r="J5750" i="1"/>
  <c r="O5750" i="1"/>
  <c r="AR5750" i="1" s="1"/>
  <c r="N5750" i="1"/>
  <c r="AQ5750" i="1" s="1"/>
  <c r="Y5753" i="1"/>
  <c r="Z5752" i="1"/>
  <c r="Y3769" i="1"/>
  <c r="Z3768" i="1"/>
  <c r="AS4756" i="1"/>
  <c r="Q4756" i="1"/>
  <c r="Z2776" i="1"/>
  <c r="Y2777" i="1"/>
  <c r="AS2772" i="1"/>
  <c r="Q2772" i="1"/>
  <c r="N4758" i="1"/>
  <c r="AQ4758" i="1" s="1"/>
  <c r="L4758" i="1"/>
  <c r="AO4758" i="1" s="1"/>
  <c r="M4758" i="1"/>
  <c r="AP4758" i="1" s="1"/>
  <c r="J4758" i="1"/>
  <c r="O4758" i="1"/>
  <c r="AR4758" i="1" s="1"/>
  <c r="A3345" i="1"/>
  <c r="AM3344" i="1"/>
  <c r="A1345" i="1"/>
  <c r="AM1344" i="1"/>
  <c r="Q5748" i="1"/>
  <c r="AS5748" i="1"/>
  <c r="AN5749" i="1"/>
  <c r="P5749" i="1"/>
  <c r="Q3764" i="1"/>
  <c r="AS3764" i="1"/>
  <c r="K1783" i="1"/>
  <c r="I1783" i="1"/>
  <c r="Z1784" i="1"/>
  <c r="Y1785" i="1"/>
  <c r="AN1781" i="1"/>
  <c r="P1781" i="1"/>
  <c r="AS1780" i="1"/>
  <c r="Q1780" i="1"/>
  <c r="O1782" i="1"/>
  <c r="AR1782" i="1" s="1"/>
  <c r="N1782" i="1"/>
  <c r="AQ1782" i="1" s="1"/>
  <c r="M1782" i="1"/>
  <c r="AP1782" i="1" s="1"/>
  <c r="L1782" i="1"/>
  <c r="AO1782" i="1" s="1"/>
  <c r="J1782" i="1"/>
  <c r="AN789" i="1"/>
  <c r="Q787" i="1"/>
  <c r="AS787" i="1"/>
  <c r="K790" i="1"/>
  <c r="I790" i="1"/>
  <c r="J790" i="1" s="1"/>
  <c r="P788" i="1"/>
  <c r="Y792" i="1"/>
  <c r="Z791" i="1"/>
  <c r="M789" i="1"/>
  <c r="AP789" i="1" s="1"/>
  <c r="O789" i="1"/>
  <c r="AR789" i="1" s="1"/>
  <c r="N789" i="1"/>
  <c r="AQ789" i="1" s="1"/>
  <c r="L789" i="1"/>
  <c r="AO789" i="1" s="1"/>
  <c r="F2776" i="1"/>
  <c r="U2776" i="1"/>
  <c r="R2776" i="1"/>
  <c r="V2776" i="1"/>
  <c r="E2776" i="1"/>
  <c r="T2776" i="1"/>
  <c r="S2776" i="1"/>
  <c r="V4760" i="1"/>
  <c r="E4760" i="1"/>
  <c r="F4760" i="1"/>
  <c r="U4760" i="1"/>
  <c r="S4760" i="1"/>
  <c r="T4760" i="1"/>
  <c r="R4760" i="1"/>
  <c r="U5752" i="1"/>
  <c r="V5752" i="1"/>
  <c r="R5752" i="1"/>
  <c r="F5752" i="1"/>
  <c r="E5752" i="1"/>
  <c r="T5752" i="1"/>
  <c r="S5752" i="1"/>
  <c r="T3768" i="1"/>
  <c r="E3768" i="1"/>
  <c r="V3768" i="1"/>
  <c r="U3768" i="1"/>
  <c r="F3768" i="1"/>
  <c r="S3768" i="1"/>
  <c r="R3768" i="1"/>
  <c r="U1784" i="1"/>
  <c r="T1784" i="1"/>
  <c r="R1784" i="1"/>
  <c r="S1784" i="1"/>
  <c r="E1784" i="1"/>
  <c r="V1784" i="1"/>
  <c r="F1784" i="1"/>
  <c r="U791" i="1"/>
  <c r="T791" i="1"/>
  <c r="S791" i="1"/>
  <c r="R791" i="1"/>
  <c r="V791" i="1"/>
  <c r="F791" i="1"/>
  <c r="E791" i="1"/>
  <c r="B791" i="4" l="1"/>
  <c r="A422" i="1"/>
  <c r="AM421" i="1"/>
  <c r="K3768" i="1"/>
  <c r="I3768" i="1"/>
  <c r="I5752" i="1"/>
  <c r="K5752" i="1"/>
  <c r="K4760" i="1"/>
  <c r="I4760" i="1"/>
  <c r="K2776" i="1"/>
  <c r="I2776" i="1"/>
  <c r="J2775" i="1"/>
  <c r="O2775" i="1"/>
  <c r="AR2775" i="1" s="1"/>
  <c r="N2775" i="1"/>
  <c r="AQ2775" i="1" s="1"/>
  <c r="M2775" i="1"/>
  <c r="AP2775" i="1" s="1"/>
  <c r="L2775" i="1"/>
  <c r="AO2775" i="1" s="1"/>
  <c r="P4758" i="1"/>
  <c r="AN4758" i="1"/>
  <c r="A1346" i="1"/>
  <c r="AM1345" i="1"/>
  <c r="A3346" i="1"/>
  <c r="AM3345" i="1"/>
  <c r="AS2773" i="1"/>
  <c r="Q2773" i="1"/>
  <c r="P3766" i="1"/>
  <c r="AN3766" i="1"/>
  <c r="AS3765" i="1"/>
  <c r="Q3765" i="1"/>
  <c r="Q5749" i="1"/>
  <c r="AS5749" i="1"/>
  <c r="P5750" i="1"/>
  <c r="AN5750" i="1"/>
  <c r="M3767" i="1"/>
  <c r="AP3767" i="1" s="1"/>
  <c r="L3767" i="1"/>
  <c r="AO3767" i="1" s="1"/>
  <c r="O3767" i="1"/>
  <c r="AR3767" i="1" s="1"/>
  <c r="N3767" i="1"/>
  <c r="AQ3767" i="1" s="1"/>
  <c r="J3767" i="1"/>
  <c r="A4346" i="1"/>
  <c r="AM4345" i="1"/>
  <c r="Z3769" i="1"/>
  <c r="Y3770" i="1"/>
  <c r="Z2777" i="1"/>
  <c r="Y2778" i="1"/>
  <c r="Q4757" i="1"/>
  <c r="AS4757" i="1"/>
  <c r="P2774" i="1"/>
  <c r="AN2774" i="1"/>
  <c r="O5751" i="1"/>
  <c r="AR5751" i="1" s="1"/>
  <c r="N5751" i="1"/>
  <c r="AQ5751" i="1" s="1"/>
  <c r="J5751" i="1"/>
  <c r="M5751" i="1"/>
  <c r="AP5751" i="1" s="1"/>
  <c r="L5751" i="1"/>
  <c r="AO5751" i="1" s="1"/>
  <c r="Y5754" i="1"/>
  <c r="Z5753" i="1"/>
  <c r="A5346" i="1"/>
  <c r="AM5345" i="1"/>
  <c r="Z4761" i="1"/>
  <c r="Y4762" i="1"/>
  <c r="A2346" i="1"/>
  <c r="AM2345" i="1"/>
  <c r="M4759" i="1"/>
  <c r="AP4759" i="1" s="1"/>
  <c r="L4759" i="1"/>
  <c r="AO4759" i="1" s="1"/>
  <c r="N4759" i="1"/>
  <c r="AQ4759" i="1" s="1"/>
  <c r="J4759" i="1"/>
  <c r="O4759" i="1"/>
  <c r="AR4759" i="1" s="1"/>
  <c r="K1784" i="1"/>
  <c r="I1784" i="1"/>
  <c r="Q1781" i="1"/>
  <c r="AS1781" i="1"/>
  <c r="AN1782" i="1"/>
  <c r="P1782" i="1"/>
  <c r="Y1786" i="1"/>
  <c r="Z1785" i="1"/>
  <c r="M1783" i="1"/>
  <c r="AP1783" i="1" s="1"/>
  <c r="O1783" i="1"/>
  <c r="AR1783" i="1" s="1"/>
  <c r="N1783" i="1"/>
  <c r="AQ1783" i="1" s="1"/>
  <c r="J1783" i="1"/>
  <c r="L1783" i="1"/>
  <c r="AO1783" i="1" s="1"/>
  <c r="AN790" i="1"/>
  <c r="Q788" i="1"/>
  <c r="AS788" i="1"/>
  <c r="K791" i="1"/>
  <c r="I791" i="1"/>
  <c r="J791" i="1" s="1"/>
  <c r="P789" i="1"/>
  <c r="M790" i="1"/>
  <c r="AP790" i="1" s="1"/>
  <c r="O790" i="1"/>
  <c r="AR790" i="1" s="1"/>
  <c r="L790" i="1"/>
  <c r="AO790" i="1" s="1"/>
  <c r="N790" i="1"/>
  <c r="AQ790" i="1" s="1"/>
  <c r="Z792" i="1"/>
  <c r="Y793" i="1"/>
  <c r="U4761" i="1"/>
  <c r="S4761" i="1"/>
  <c r="V4761" i="1"/>
  <c r="R4761" i="1"/>
  <c r="T4761" i="1"/>
  <c r="E4761" i="1"/>
  <c r="F4761" i="1"/>
  <c r="V2777" i="1"/>
  <c r="F2777" i="1"/>
  <c r="R2777" i="1"/>
  <c r="S2777" i="1"/>
  <c r="U2777" i="1"/>
  <c r="E2777" i="1"/>
  <c r="T2777" i="1"/>
  <c r="R5753" i="1"/>
  <c r="V5753" i="1"/>
  <c r="F5753" i="1"/>
  <c r="U5753" i="1"/>
  <c r="E5753" i="1"/>
  <c r="S5753" i="1"/>
  <c r="T5753" i="1"/>
  <c r="F3769" i="1"/>
  <c r="U3769" i="1"/>
  <c r="E3769" i="1"/>
  <c r="S3769" i="1"/>
  <c r="R3769" i="1"/>
  <c r="V3769" i="1"/>
  <c r="T3769" i="1"/>
  <c r="V1785" i="1"/>
  <c r="S1785" i="1"/>
  <c r="E1785" i="1"/>
  <c r="U1785" i="1"/>
  <c r="R1785" i="1"/>
  <c r="T1785" i="1"/>
  <c r="F1785" i="1"/>
  <c r="V792" i="1"/>
  <c r="U792" i="1"/>
  <c r="T792" i="1"/>
  <c r="R792" i="1"/>
  <c r="S792" i="1"/>
  <c r="F792" i="1"/>
  <c r="E792" i="1"/>
  <c r="B792" i="4" l="1"/>
  <c r="A423" i="1"/>
  <c r="AM422" i="1"/>
  <c r="K3769" i="1"/>
  <c r="I3769" i="1"/>
  <c r="I5753" i="1"/>
  <c r="K5753" i="1"/>
  <c r="K2777" i="1"/>
  <c r="I2777" i="1"/>
  <c r="K4761" i="1"/>
  <c r="I4761" i="1"/>
  <c r="AN3767" i="1"/>
  <c r="P3767" i="1"/>
  <c r="AS5750" i="1"/>
  <c r="Q5750" i="1"/>
  <c r="AS4758" i="1"/>
  <c r="Q4758" i="1"/>
  <c r="J2776" i="1"/>
  <c r="O2776" i="1"/>
  <c r="AR2776" i="1" s="1"/>
  <c r="N2776" i="1"/>
  <c r="AQ2776" i="1" s="1"/>
  <c r="M2776" i="1"/>
  <c r="AP2776" i="1" s="1"/>
  <c r="L2776" i="1"/>
  <c r="AO2776" i="1" s="1"/>
  <c r="A5347" i="1"/>
  <c r="AM5346" i="1"/>
  <c r="O4760" i="1"/>
  <c r="AR4760" i="1" s="1"/>
  <c r="M4760" i="1"/>
  <c r="AP4760" i="1" s="1"/>
  <c r="L4760" i="1"/>
  <c r="AO4760" i="1" s="1"/>
  <c r="N4760" i="1"/>
  <c r="AQ4760" i="1" s="1"/>
  <c r="J4760" i="1"/>
  <c r="P4759" i="1"/>
  <c r="AN4759" i="1"/>
  <c r="Y5755" i="1"/>
  <c r="Z5754" i="1"/>
  <c r="AN5751" i="1"/>
  <c r="P5751" i="1"/>
  <c r="A2347" i="1"/>
  <c r="AM2346" i="1"/>
  <c r="Z2778" i="1"/>
  <c r="Y2779" i="1"/>
  <c r="Z4762" i="1"/>
  <c r="Y4763" i="1"/>
  <c r="A4347" i="1"/>
  <c r="AM4346" i="1"/>
  <c r="A3347" i="1"/>
  <c r="AM3346" i="1"/>
  <c r="AN2775" i="1"/>
  <c r="P2775" i="1"/>
  <c r="J5752" i="1"/>
  <c r="O5752" i="1"/>
  <c r="AR5752" i="1" s="1"/>
  <c r="L5752" i="1"/>
  <c r="AO5752" i="1" s="1"/>
  <c r="N5752" i="1"/>
  <c r="AQ5752" i="1" s="1"/>
  <c r="M5752" i="1"/>
  <c r="AP5752" i="1" s="1"/>
  <c r="AS3766" i="1"/>
  <c r="Q3766" i="1"/>
  <c r="O3768" i="1"/>
  <c r="AR3768" i="1" s="1"/>
  <c r="M3768" i="1"/>
  <c r="AP3768" i="1" s="1"/>
  <c r="L3768" i="1"/>
  <c r="AO3768" i="1" s="1"/>
  <c r="J3768" i="1"/>
  <c r="N3768" i="1"/>
  <c r="AQ3768" i="1" s="1"/>
  <c r="Q2774" i="1"/>
  <c r="AS2774" i="1"/>
  <c r="Z3770" i="1"/>
  <c r="Y3771" i="1"/>
  <c r="A1347" i="1"/>
  <c r="AM1346" i="1"/>
  <c r="I1785" i="1"/>
  <c r="K1785" i="1"/>
  <c r="Z1786" i="1"/>
  <c r="Y1787" i="1"/>
  <c r="Q1782" i="1"/>
  <c r="AS1782" i="1"/>
  <c r="AN1783" i="1"/>
  <c r="P1783" i="1"/>
  <c r="O1784" i="1"/>
  <c r="AR1784" i="1" s="1"/>
  <c r="N1784" i="1"/>
  <c r="AQ1784" i="1" s="1"/>
  <c r="L1784" i="1"/>
  <c r="AO1784" i="1" s="1"/>
  <c r="J1784" i="1"/>
  <c r="M1784" i="1"/>
  <c r="AP1784" i="1" s="1"/>
  <c r="AS789" i="1"/>
  <c r="AN791" i="1"/>
  <c r="Q789" i="1"/>
  <c r="K792" i="1"/>
  <c r="I792" i="1"/>
  <c r="J792" i="1" s="1"/>
  <c r="P790" i="1"/>
  <c r="Y794" i="1"/>
  <c r="Z793" i="1"/>
  <c r="N791" i="1"/>
  <c r="AQ791" i="1" s="1"/>
  <c r="O791" i="1"/>
  <c r="AR791" i="1" s="1"/>
  <c r="M791" i="1"/>
  <c r="AP791" i="1" s="1"/>
  <c r="L791" i="1"/>
  <c r="AO791" i="1" s="1"/>
  <c r="F3770" i="1"/>
  <c r="R3770" i="1"/>
  <c r="U3770" i="1"/>
  <c r="V3770" i="1"/>
  <c r="S3770" i="1"/>
  <c r="E3770" i="1"/>
  <c r="T3770" i="1"/>
  <c r="F5754" i="1"/>
  <c r="S5754" i="1"/>
  <c r="U5754" i="1"/>
  <c r="R5754" i="1"/>
  <c r="V5754" i="1"/>
  <c r="E5754" i="1"/>
  <c r="T5754" i="1"/>
  <c r="S4762" i="1"/>
  <c r="U4762" i="1"/>
  <c r="V4762" i="1"/>
  <c r="E4762" i="1"/>
  <c r="F4762" i="1"/>
  <c r="R4762" i="1"/>
  <c r="T4762" i="1"/>
  <c r="R2778" i="1"/>
  <c r="S2778" i="1"/>
  <c r="T2778" i="1"/>
  <c r="E2778" i="1"/>
  <c r="F2778" i="1"/>
  <c r="V2778" i="1"/>
  <c r="U2778" i="1"/>
  <c r="T1786" i="1"/>
  <c r="V1786" i="1"/>
  <c r="R1786" i="1"/>
  <c r="F1786" i="1"/>
  <c r="U1786" i="1"/>
  <c r="S1786" i="1"/>
  <c r="E1786" i="1"/>
  <c r="S793" i="1"/>
  <c r="R793" i="1"/>
  <c r="U793" i="1"/>
  <c r="V793" i="1"/>
  <c r="T793" i="1"/>
  <c r="F793" i="1"/>
  <c r="E793" i="1"/>
  <c r="B793" i="4" l="1"/>
  <c r="A424" i="1"/>
  <c r="AM423" i="1"/>
  <c r="I2778" i="1"/>
  <c r="K2778" i="1"/>
  <c r="K4762" i="1"/>
  <c r="I4762" i="1"/>
  <c r="K5754" i="1"/>
  <c r="I5754" i="1"/>
  <c r="K3770" i="1"/>
  <c r="I3770" i="1"/>
  <c r="Y2780" i="1"/>
  <c r="Z2779" i="1"/>
  <c r="Z5755" i="1"/>
  <c r="Y5756" i="1"/>
  <c r="P4760" i="1"/>
  <c r="AN4760" i="1"/>
  <c r="A5348" i="1"/>
  <c r="AM5347" i="1"/>
  <c r="O4761" i="1"/>
  <c r="AR4761" i="1" s="1"/>
  <c r="N4761" i="1"/>
  <c r="AQ4761" i="1" s="1"/>
  <c r="M4761" i="1"/>
  <c r="AP4761" i="1" s="1"/>
  <c r="L4761" i="1"/>
  <c r="AO4761" i="1" s="1"/>
  <c r="J4761" i="1"/>
  <c r="A3348" i="1"/>
  <c r="AM3347" i="1"/>
  <c r="A1348" i="1"/>
  <c r="AM1347" i="1"/>
  <c r="AN3768" i="1"/>
  <c r="P3768" i="1"/>
  <c r="AS4759" i="1"/>
  <c r="Q4759" i="1"/>
  <c r="M2777" i="1"/>
  <c r="AP2777" i="1" s="1"/>
  <c r="O2777" i="1"/>
  <c r="AR2777" i="1" s="1"/>
  <c r="N2777" i="1"/>
  <c r="AQ2777" i="1" s="1"/>
  <c r="J2777" i="1"/>
  <c r="L2777" i="1"/>
  <c r="AO2777" i="1" s="1"/>
  <c r="A4348" i="1"/>
  <c r="AM4347" i="1"/>
  <c r="A2348" i="1"/>
  <c r="AM2347" i="1"/>
  <c r="AS5751" i="1"/>
  <c r="Q5751" i="1"/>
  <c r="Z3771" i="1"/>
  <c r="Y3772" i="1"/>
  <c r="P5752" i="1"/>
  <c r="AN5752" i="1"/>
  <c r="Y4764" i="1"/>
  <c r="Z4763" i="1"/>
  <c r="AS3767" i="1"/>
  <c r="Q3767" i="1"/>
  <c r="J5753" i="1"/>
  <c r="O5753" i="1"/>
  <c r="AR5753" i="1" s="1"/>
  <c r="N5753" i="1"/>
  <c r="AQ5753" i="1" s="1"/>
  <c r="M5753" i="1"/>
  <c r="AP5753" i="1" s="1"/>
  <c r="L5753" i="1"/>
  <c r="AO5753" i="1" s="1"/>
  <c r="AS2775" i="1"/>
  <c r="Q2775" i="1"/>
  <c r="O3769" i="1"/>
  <c r="AR3769" i="1" s="1"/>
  <c r="M3769" i="1"/>
  <c r="AP3769" i="1" s="1"/>
  <c r="N3769" i="1"/>
  <c r="AQ3769" i="1" s="1"/>
  <c r="L3769" i="1"/>
  <c r="AO3769" i="1" s="1"/>
  <c r="J3769" i="1"/>
  <c r="P2776" i="1"/>
  <c r="AN2776" i="1"/>
  <c r="K1786" i="1"/>
  <c r="I1786" i="1"/>
  <c r="AN1784" i="1"/>
  <c r="P1784" i="1"/>
  <c r="Z1787" i="1"/>
  <c r="Y1788" i="1"/>
  <c r="Q1783" i="1"/>
  <c r="AS1783" i="1"/>
  <c r="N1785" i="1"/>
  <c r="AQ1785" i="1" s="1"/>
  <c r="L1785" i="1"/>
  <c r="AO1785" i="1" s="1"/>
  <c r="J1785" i="1"/>
  <c r="O1785" i="1"/>
  <c r="AR1785" i="1" s="1"/>
  <c r="M1785" i="1"/>
  <c r="AP1785" i="1" s="1"/>
  <c r="AN792" i="1"/>
  <c r="AS790" i="1"/>
  <c r="Q790" i="1"/>
  <c r="K793" i="1"/>
  <c r="P791" i="1"/>
  <c r="I793" i="1"/>
  <c r="J793" i="1" s="1"/>
  <c r="Z794" i="1"/>
  <c r="Y795" i="1"/>
  <c r="O792" i="1"/>
  <c r="AR792" i="1" s="1"/>
  <c r="M792" i="1"/>
  <c r="AP792" i="1" s="1"/>
  <c r="N792" i="1"/>
  <c r="AQ792" i="1" s="1"/>
  <c r="L792" i="1"/>
  <c r="AO792" i="1" s="1"/>
  <c r="T2779" i="1"/>
  <c r="V2779" i="1"/>
  <c r="S2779" i="1"/>
  <c r="R2779" i="1"/>
  <c r="E2779" i="1"/>
  <c r="F2779" i="1"/>
  <c r="U2779" i="1"/>
  <c r="S4763" i="1"/>
  <c r="R4763" i="1"/>
  <c r="T4763" i="1"/>
  <c r="U4763" i="1"/>
  <c r="V4763" i="1"/>
  <c r="E4763" i="1"/>
  <c r="F4763" i="1"/>
  <c r="R5755" i="1"/>
  <c r="V5755" i="1"/>
  <c r="F5755" i="1"/>
  <c r="U5755" i="1"/>
  <c r="T5755" i="1"/>
  <c r="E5755" i="1"/>
  <c r="S5755" i="1"/>
  <c r="R3771" i="1"/>
  <c r="S3771" i="1"/>
  <c r="V3771" i="1"/>
  <c r="F3771" i="1"/>
  <c r="U3771" i="1"/>
  <c r="E3771" i="1"/>
  <c r="T3771" i="1"/>
  <c r="U1787" i="1"/>
  <c r="S1787" i="1"/>
  <c r="E1787" i="1"/>
  <c r="F1787" i="1"/>
  <c r="T1787" i="1"/>
  <c r="V1787" i="1"/>
  <c r="R1787" i="1"/>
  <c r="V794" i="1"/>
  <c r="U794" i="1"/>
  <c r="T794" i="1"/>
  <c r="S794" i="1"/>
  <c r="R794" i="1"/>
  <c r="F794" i="1"/>
  <c r="E794" i="1"/>
  <c r="B794" i="4" l="1"/>
  <c r="A425" i="1"/>
  <c r="AM424" i="1"/>
  <c r="I3771" i="1"/>
  <c r="K3771" i="1"/>
  <c r="K5755" i="1"/>
  <c r="I5755" i="1"/>
  <c r="K4763" i="1"/>
  <c r="I4763" i="1"/>
  <c r="K2779" i="1"/>
  <c r="I2779" i="1"/>
  <c r="Y3773" i="1"/>
  <c r="Z3772" i="1"/>
  <c r="Y5757" i="1"/>
  <c r="Z5756" i="1"/>
  <c r="O3770" i="1"/>
  <c r="AR3770" i="1" s="1"/>
  <c r="N3770" i="1"/>
  <c r="AQ3770" i="1" s="1"/>
  <c r="M3770" i="1"/>
  <c r="AP3770" i="1" s="1"/>
  <c r="J3770" i="1"/>
  <c r="L3770" i="1"/>
  <c r="AO3770" i="1" s="1"/>
  <c r="P3769" i="1"/>
  <c r="AN3769" i="1"/>
  <c r="A2349" i="1"/>
  <c r="AM2348" i="1"/>
  <c r="A1349" i="1"/>
  <c r="AM1348" i="1"/>
  <c r="J5754" i="1"/>
  <c r="O5754" i="1"/>
  <c r="AR5754" i="1" s="1"/>
  <c r="N5754" i="1"/>
  <c r="AQ5754" i="1" s="1"/>
  <c r="M5754" i="1"/>
  <c r="AP5754" i="1" s="1"/>
  <c r="L5754" i="1"/>
  <c r="AO5754" i="1" s="1"/>
  <c r="A4349" i="1"/>
  <c r="AM4348" i="1"/>
  <c r="Y4765" i="1"/>
  <c r="Z4764" i="1"/>
  <c r="A3349" i="1"/>
  <c r="AM3348" i="1"/>
  <c r="J4762" i="1"/>
  <c r="L4762" i="1"/>
  <c r="AO4762" i="1" s="1"/>
  <c r="O4762" i="1"/>
  <c r="AR4762" i="1" s="1"/>
  <c r="N4762" i="1"/>
  <c r="AQ4762" i="1" s="1"/>
  <c r="M4762" i="1"/>
  <c r="AP4762" i="1" s="1"/>
  <c r="P5753" i="1"/>
  <c r="AN5753" i="1"/>
  <c r="A5349" i="1"/>
  <c r="AM5348" i="1"/>
  <c r="AN2777" i="1"/>
  <c r="P2777" i="1"/>
  <c r="Z2780" i="1"/>
  <c r="Y2781" i="1"/>
  <c r="Q5752" i="1"/>
  <c r="AS5752" i="1"/>
  <c r="Q2776" i="1"/>
  <c r="AS2776" i="1"/>
  <c r="AS3768" i="1"/>
  <c r="Q3768" i="1"/>
  <c r="P4761" i="1"/>
  <c r="AN4761" i="1"/>
  <c r="AS4760" i="1"/>
  <c r="Q4760" i="1"/>
  <c r="L2778" i="1"/>
  <c r="AO2778" i="1" s="1"/>
  <c r="N2778" i="1"/>
  <c r="AQ2778" i="1" s="1"/>
  <c r="M2778" i="1"/>
  <c r="AP2778" i="1" s="1"/>
  <c r="J2778" i="1"/>
  <c r="O2778" i="1"/>
  <c r="AR2778" i="1" s="1"/>
  <c r="Q791" i="1"/>
  <c r="AS791" i="1"/>
  <c r="K1787" i="1"/>
  <c r="I1787" i="1"/>
  <c r="Z1788" i="1"/>
  <c r="Y1789" i="1"/>
  <c r="AN1785" i="1"/>
  <c r="P1785" i="1"/>
  <c r="Q1784" i="1"/>
  <c r="AS1784" i="1"/>
  <c r="N1786" i="1"/>
  <c r="AQ1786" i="1" s="1"/>
  <c r="L1786" i="1"/>
  <c r="AO1786" i="1" s="1"/>
  <c r="M1786" i="1"/>
  <c r="AP1786" i="1" s="1"/>
  <c r="O1786" i="1"/>
  <c r="AR1786" i="1" s="1"/>
  <c r="J1786" i="1"/>
  <c r="AN793" i="1"/>
  <c r="K794" i="1"/>
  <c r="I794" i="1"/>
  <c r="J794" i="1" s="1"/>
  <c r="P792" i="1"/>
  <c r="Z795" i="1"/>
  <c r="Y796" i="1"/>
  <c r="O793" i="1"/>
  <c r="AR793" i="1" s="1"/>
  <c r="L793" i="1"/>
  <c r="AO793" i="1" s="1"/>
  <c r="M793" i="1"/>
  <c r="AP793" i="1" s="1"/>
  <c r="N793" i="1"/>
  <c r="AQ793" i="1" s="1"/>
  <c r="R3772" i="1"/>
  <c r="E3772" i="1"/>
  <c r="T3772" i="1"/>
  <c r="S3772" i="1"/>
  <c r="U3772" i="1"/>
  <c r="F3772" i="1"/>
  <c r="V3772" i="1"/>
  <c r="U4764" i="1"/>
  <c r="T4764" i="1"/>
  <c r="S4764" i="1"/>
  <c r="F4764" i="1"/>
  <c r="R4764" i="1"/>
  <c r="E4764" i="1"/>
  <c r="V4764" i="1"/>
  <c r="T2780" i="1"/>
  <c r="S2780" i="1"/>
  <c r="V2780" i="1"/>
  <c r="F2780" i="1"/>
  <c r="U2780" i="1"/>
  <c r="E2780" i="1"/>
  <c r="R2780" i="1"/>
  <c r="T5756" i="1"/>
  <c r="E5756" i="1"/>
  <c r="V5756" i="1"/>
  <c r="R5756" i="1"/>
  <c r="S5756" i="1"/>
  <c r="F5756" i="1"/>
  <c r="U5756" i="1"/>
  <c r="U1788" i="1"/>
  <c r="V1788" i="1"/>
  <c r="S1788" i="1"/>
  <c r="T1788" i="1"/>
  <c r="R1788" i="1"/>
  <c r="E1788" i="1"/>
  <c r="F1788" i="1"/>
  <c r="V795" i="1"/>
  <c r="U795" i="1"/>
  <c r="S795" i="1"/>
  <c r="T795" i="1"/>
  <c r="R795" i="1"/>
  <c r="F795" i="1"/>
  <c r="E795" i="1"/>
  <c r="B795" i="4" l="1"/>
  <c r="A426" i="1"/>
  <c r="AM425" i="1"/>
  <c r="K5756" i="1"/>
  <c r="I5756" i="1"/>
  <c r="K2780" i="1"/>
  <c r="I2780" i="1"/>
  <c r="K4764" i="1"/>
  <c r="I4764" i="1"/>
  <c r="I3772" i="1"/>
  <c r="K3772" i="1"/>
  <c r="AS4761" i="1"/>
  <c r="Q4761" i="1"/>
  <c r="Q5753" i="1"/>
  <c r="AS5753" i="1"/>
  <c r="A3350" i="1"/>
  <c r="AM3349" i="1"/>
  <c r="A2350" i="1"/>
  <c r="AM2349" i="1"/>
  <c r="N2779" i="1"/>
  <c r="AQ2779" i="1" s="1"/>
  <c r="M2779" i="1"/>
  <c r="AP2779" i="1" s="1"/>
  <c r="J2779" i="1"/>
  <c r="L2779" i="1"/>
  <c r="AO2779" i="1" s="1"/>
  <c r="O2779" i="1"/>
  <c r="AR2779" i="1" s="1"/>
  <c r="A1350" i="1"/>
  <c r="AM1349" i="1"/>
  <c r="AN2778" i="1"/>
  <c r="P2778" i="1"/>
  <c r="Y5758" i="1"/>
  <c r="Z5757" i="1"/>
  <c r="Y4766" i="1"/>
  <c r="Z4765" i="1"/>
  <c r="AS3769" i="1"/>
  <c r="Q3769" i="1"/>
  <c r="M4763" i="1"/>
  <c r="AP4763" i="1" s="1"/>
  <c r="O4763" i="1"/>
  <c r="AR4763" i="1" s="1"/>
  <c r="J4763" i="1"/>
  <c r="N4763" i="1"/>
  <c r="AQ4763" i="1" s="1"/>
  <c r="L4763" i="1"/>
  <c r="AO4763" i="1" s="1"/>
  <c r="AS2777" i="1"/>
  <c r="Q2777" i="1"/>
  <c r="A5350" i="1"/>
  <c r="AM5349" i="1"/>
  <c r="P5754" i="1"/>
  <c r="AN5754" i="1"/>
  <c r="P3770" i="1"/>
  <c r="AN3770" i="1"/>
  <c r="L5755" i="1"/>
  <c r="AO5755" i="1" s="1"/>
  <c r="J5755" i="1"/>
  <c r="O5755" i="1"/>
  <c r="AR5755" i="1" s="1"/>
  <c r="N5755" i="1"/>
  <c r="AQ5755" i="1" s="1"/>
  <c r="M5755" i="1"/>
  <c r="AP5755" i="1" s="1"/>
  <c r="P4762" i="1"/>
  <c r="AN4762" i="1"/>
  <c r="A4350" i="1"/>
  <c r="AM4349" i="1"/>
  <c r="Z3773" i="1"/>
  <c r="Y3774" i="1"/>
  <c r="Z2781" i="1"/>
  <c r="Y2782" i="1"/>
  <c r="M3771" i="1"/>
  <c r="AP3771" i="1" s="1"/>
  <c r="L3771" i="1"/>
  <c r="AO3771" i="1" s="1"/>
  <c r="J3771" i="1"/>
  <c r="O3771" i="1"/>
  <c r="AR3771" i="1" s="1"/>
  <c r="N3771" i="1"/>
  <c r="AQ3771" i="1" s="1"/>
  <c r="K1788" i="1"/>
  <c r="I1788" i="1"/>
  <c r="AS1785" i="1"/>
  <c r="Q1785" i="1"/>
  <c r="AN1786" i="1"/>
  <c r="P1786" i="1"/>
  <c r="N1787" i="1"/>
  <c r="AQ1787" i="1" s="1"/>
  <c r="O1787" i="1"/>
  <c r="AR1787" i="1" s="1"/>
  <c r="L1787" i="1"/>
  <c r="AO1787" i="1" s="1"/>
  <c r="M1787" i="1"/>
  <c r="AP1787" i="1" s="1"/>
  <c r="J1787" i="1"/>
  <c r="Z1789" i="1"/>
  <c r="Y1790" i="1"/>
  <c r="Q792" i="1"/>
  <c r="AN794" i="1"/>
  <c r="AS792" i="1"/>
  <c r="K795" i="1"/>
  <c r="I795" i="1"/>
  <c r="J795" i="1" s="1"/>
  <c r="P793" i="1"/>
  <c r="Y797" i="1"/>
  <c r="Z796" i="1"/>
  <c r="L794" i="1"/>
  <c r="AO794" i="1" s="1"/>
  <c r="N794" i="1"/>
  <c r="AQ794" i="1" s="1"/>
  <c r="M794" i="1"/>
  <c r="AP794" i="1" s="1"/>
  <c r="O794" i="1"/>
  <c r="AR794" i="1" s="1"/>
  <c r="U4765" i="1"/>
  <c r="F4765" i="1"/>
  <c r="S4765" i="1"/>
  <c r="E4765" i="1"/>
  <c r="V4765" i="1"/>
  <c r="T4765" i="1"/>
  <c r="R4765" i="1"/>
  <c r="U5757" i="1"/>
  <c r="F5757" i="1"/>
  <c r="R5757" i="1"/>
  <c r="E5757" i="1"/>
  <c r="S5757" i="1"/>
  <c r="T5757" i="1"/>
  <c r="V5757" i="1"/>
  <c r="U3773" i="1"/>
  <c r="S3773" i="1"/>
  <c r="T3773" i="1"/>
  <c r="R3773" i="1"/>
  <c r="V3773" i="1"/>
  <c r="E3773" i="1"/>
  <c r="F3773" i="1"/>
  <c r="S2781" i="1"/>
  <c r="R2781" i="1"/>
  <c r="U2781" i="1"/>
  <c r="F2781" i="1"/>
  <c r="V2781" i="1"/>
  <c r="E2781" i="1"/>
  <c r="T2781" i="1"/>
  <c r="U1789" i="1"/>
  <c r="V1789" i="1"/>
  <c r="F1789" i="1"/>
  <c r="S1789" i="1"/>
  <c r="T1789" i="1"/>
  <c r="E1789" i="1"/>
  <c r="R1789" i="1"/>
  <c r="T796" i="1"/>
  <c r="S796" i="1"/>
  <c r="R796" i="1"/>
  <c r="V796" i="1"/>
  <c r="U796" i="1"/>
  <c r="F796" i="1"/>
  <c r="E796" i="1"/>
  <c r="B796" i="4" l="1"/>
  <c r="A427" i="1"/>
  <c r="AM426" i="1"/>
  <c r="K2781" i="1"/>
  <c r="I2781" i="1"/>
  <c r="K3773" i="1"/>
  <c r="I3773" i="1"/>
  <c r="K5757" i="1"/>
  <c r="I5757" i="1"/>
  <c r="K4765" i="1"/>
  <c r="I4765" i="1"/>
  <c r="Q5754" i="1"/>
  <c r="AS5754" i="1"/>
  <c r="Z4766" i="1"/>
  <c r="Y4767" i="1"/>
  <c r="A1351" i="1"/>
  <c r="AM1350" i="1"/>
  <c r="Y3775" i="1"/>
  <c r="Z3774" i="1"/>
  <c r="P3771" i="1"/>
  <c r="AN3771" i="1"/>
  <c r="P4763" i="1"/>
  <c r="AN4763" i="1"/>
  <c r="A3351" i="1"/>
  <c r="AM3350" i="1"/>
  <c r="L3772" i="1"/>
  <c r="AO3772" i="1" s="1"/>
  <c r="N3772" i="1"/>
  <c r="AQ3772" i="1" s="1"/>
  <c r="M3772" i="1"/>
  <c r="AP3772" i="1" s="1"/>
  <c r="O3772" i="1"/>
  <c r="AR3772" i="1" s="1"/>
  <c r="J3772" i="1"/>
  <c r="P5755" i="1"/>
  <c r="AN5755" i="1"/>
  <c r="M4764" i="1"/>
  <c r="AP4764" i="1" s="1"/>
  <c r="O4764" i="1"/>
  <c r="AR4764" i="1" s="1"/>
  <c r="N4764" i="1"/>
  <c r="AQ4764" i="1" s="1"/>
  <c r="L4764" i="1"/>
  <c r="AO4764" i="1" s="1"/>
  <c r="J4764" i="1"/>
  <c r="A4351" i="1"/>
  <c r="AM4350" i="1"/>
  <c r="A5351" i="1"/>
  <c r="AM5350" i="1"/>
  <c r="Z5758" i="1"/>
  <c r="Y5759" i="1"/>
  <c r="AN2779" i="1"/>
  <c r="P2779" i="1"/>
  <c r="M2780" i="1"/>
  <c r="AP2780" i="1" s="1"/>
  <c r="J2780" i="1"/>
  <c r="O2780" i="1"/>
  <c r="AR2780" i="1" s="1"/>
  <c r="N2780" i="1"/>
  <c r="AQ2780" i="1" s="1"/>
  <c r="L2780" i="1"/>
  <c r="AO2780" i="1" s="1"/>
  <c r="AS4762" i="1"/>
  <c r="Q4762" i="1"/>
  <c r="AS3770" i="1"/>
  <c r="Q3770" i="1"/>
  <c r="AS2778" i="1"/>
  <c r="Q2778" i="1"/>
  <c r="O5756" i="1"/>
  <c r="AR5756" i="1" s="1"/>
  <c r="N5756" i="1"/>
  <c r="AQ5756" i="1" s="1"/>
  <c r="M5756" i="1"/>
  <c r="AP5756" i="1" s="1"/>
  <c r="L5756" i="1"/>
  <c r="AO5756" i="1" s="1"/>
  <c r="J5756" i="1"/>
  <c r="Y2783" i="1"/>
  <c r="Z2782" i="1"/>
  <c r="A2351" i="1"/>
  <c r="AM2350" i="1"/>
  <c r="I1789" i="1"/>
  <c r="K1789" i="1"/>
  <c r="AS1786" i="1"/>
  <c r="Q1786" i="1"/>
  <c r="Z1790" i="1"/>
  <c r="Y1791" i="1"/>
  <c r="AN1787" i="1"/>
  <c r="P1787" i="1"/>
  <c r="L1788" i="1"/>
  <c r="AO1788" i="1" s="1"/>
  <c r="O1788" i="1"/>
  <c r="AR1788" i="1" s="1"/>
  <c r="N1788" i="1"/>
  <c r="AQ1788" i="1" s="1"/>
  <c r="M1788" i="1"/>
  <c r="AP1788" i="1" s="1"/>
  <c r="J1788" i="1"/>
  <c r="AN795" i="1"/>
  <c r="AS793" i="1"/>
  <c r="Q793" i="1"/>
  <c r="K796" i="1"/>
  <c r="I796" i="1"/>
  <c r="J796" i="1" s="1"/>
  <c r="P794" i="1"/>
  <c r="Z797" i="1"/>
  <c r="Y798" i="1"/>
  <c r="N795" i="1"/>
  <c r="AQ795" i="1" s="1"/>
  <c r="L795" i="1"/>
  <c r="AO795" i="1" s="1"/>
  <c r="M795" i="1"/>
  <c r="AP795" i="1" s="1"/>
  <c r="O795" i="1"/>
  <c r="AR795" i="1" s="1"/>
  <c r="R3774" i="1"/>
  <c r="U3774" i="1"/>
  <c r="V3774" i="1"/>
  <c r="S3774" i="1"/>
  <c r="T3774" i="1"/>
  <c r="F3774" i="1"/>
  <c r="E3774" i="1"/>
  <c r="E4766" i="1"/>
  <c r="T4766" i="1"/>
  <c r="S4766" i="1"/>
  <c r="R4766" i="1"/>
  <c r="U4766" i="1"/>
  <c r="V4766" i="1"/>
  <c r="F4766" i="1"/>
  <c r="S5758" i="1"/>
  <c r="E5758" i="1"/>
  <c r="F5758" i="1"/>
  <c r="R5758" i="1"/>
  <c r="T5758" i="1"/>
  <c r="V5758" i="1"/>
  <c r="U5758" i="1"/>
  <c r="U2782" i="1"/>
  <c r="T2782" i="1"/>
  <c r="S2782" i="1"/>
  <c r="R2782" i="1"/>
  <c r="F2782" i="1"/>
  <c r="V2782" i="1"/>
  <c r="E2782" i="1"/>
  <c r="E1790" i="1"/>
  <c r="V1790" i="1"/>
  <c r="T1790" i="1"/>
  <c r="U1790" i="1"/>
  <c r="F1790" i="1"/>
  <c r="S1790" i="1"/>
  <c r="R1790" i="1"/>
  <c r="V797" i="1"/>
  <c r="U797" i="1"/>
  <c r="T797" i="1"/>
  <c r="S797" i="1"/>
  <c r="R797" i="1"/>
  <c r="F797" i="1"/>
  <c r="E797" i="1"/>
  <c r="B797" i="4" l="1"/>
  <c r="A428" i="1"/>
  <c r="AM427" i="1"/>
  <c r="K2782" i="1"/>
  <c r="I2782" i="1"/>
  <c r="I5758" i="1"/>
  <c r="K5758" i="1"/>
  <c r="K4766" i="1"/>
  <c r="I4766" i="1"/>
  <c r="K3774" i="1"/>
  <c r="I3774" i="1"/>
  <c r="AN4764" i="1"/>
  <c r="P4764" i="1"/>
  <c r="N4765" i="1"/>
  <c r="AQ4765" i="1" s="1"/>
  <c r="L4765" i="1"/>
  <c r="AO4765" i="1" s="1"/>
  <c r="O4765" i="1"/>
  <c r="AR4765" i="1" s="1"/>
  <c r="J4765" i="1"/>
  <c r="M4765" i="1"/>
  <c r="AP4765" i="1" s="1"/>
  <c r="A2352" i="1"/>
  <c r="AM2351" i="1"/>
  <c r="Z5759" i="1"/>
  <c r="Y5760" i="1"/>
  <c r="P3772" i="1"/>
  <c r="AN3772" i="1"/>
  <c r="AS4763" i="1"/>
  <c r="Q4763" i="1"/>
  <c r="A1352" i="1"/>
  <c r="AM1351" i="1"/>
  <c r="Z4767" i="1"/>
  <c r="Y4768" i="1"/>
  <c r="J5757" i="1"/>
  <c r="O5757" i="1"/>
  <c r="AR5757" i="1" s="1"/>
  <c r="N5757" i="1"/>
  <c r="AQ5757" i="1" s="1"/>
  <c r="M5757" i="1"/>
  <c r="AP5757" i="1" s="1"/>
  <c r="L5757" i="1"/>
  <c r="AO5757" i="1" s="1"/>
  <c r="Q3771" i="1"/>
  <c r="AS3771" i="1"/>
  <c r="AS5755" i="1"/>
  <c r="Q5755" i="1"/>
  <c r="A3352" i="1"/>
  <c r="AM3351" i="1"/>
  <c r="Y2784" i="1"/>
  <c r="Z2783" i="1"/>
  <c r="P2780" i="1"/>
  <c r="AN2780" i="1"/>
  <c r="A5352" i="1"/>
  <c r="AM5351" i="1"/>
  <c r="J3773" i="1"/>
  <c r="M3773" i="1"/>
  <c r="AP3773" i="1" s="1"/>
  <c r="O3773" i="1"/>
  <c r="AR3773" i="1" s="1"/>
  <c r="N3773" i="1"/>
  <c r="AQ3773" i="1" s="1"/>
  <c r="L3773" i="1"/>
  <c r="AO3773" i="1" s="1"/>
  <c r="P5756" i="1"/>
  <c r="AN5756" i="1"/>
  <c r="Q2779" i="1"/>
  <c r="AS2779" i="1"/>
  <c r="A4352" i="1"/>
  <c r="AM4351" i="1"/>
  <c r="Z3775" i="1"/>
  <c r="Y3776" i="1"/>
  <c r="O2781" i="1"/>
  <c r="AR2781" i="1" s="1"/>
  <c r="N2781" i="1"/>
  <c r="AQ2781" i="1" s="1"/>
  <c r="L2781" i="1"/>
  <c r="AO2781" i="1" s="1"/>
  <c r="M2781" i="1"/>
  <c r="AP2781" i="1" s="1"/>
  <c r="J2781" i="1"/>
  <c r="K1790" i="1"/>
  <c r="I1790" i="1"/>
  <c r="Z1791" i="1"/>
  <c r="Y1792" i="1"/>
  <c r="AN1788" i="1"/>
  <c r="P1788" i="1"/>
  <c r="AS1787" i="1"/>
  <c r="Q1787" i="1"/>
  <c r="J1789" i="1"/>
  <c r="L1789" i="1"/>
  <c r="AO1789" i="1" s="1"/>
  <c r="M1789" i="1"/>
  <c r="AP1789" i="1" s="1"/>
  <c r="O1789" i="1"/>
  <c r="AR1789" i="1" s="1"/>
  <c r="N1789" i="1"/>
  <c r="AQ1789" i="1" s="1"/>
  <c r="Q794" i="1"/>
  <c r="AN796" i="1"/>
  <c r="AS794" i="1"/>
  <c r="K797" i="1"/>
  <c r="I797" i="1"/>
  <c r="J797" i="1" s="1"/>
  <c r="P795" i="1"/>
  <c r="Y799" i="1"/>
  <c r="Z798" i="1"/>
  <c r="O796" i="1"/>
  <c r="AR796" i="1" s="1"/>
  <c r="M796" i="1"/>
  <c r="AP796" i="1" s="1"/>
  <c r="N796" i="1"/>
  <c r="AQ796" i="1" s="1"/>
  <c r="L796" i="1"/>
  <c r="AO796" i="1" s="1"/>
  <c r="S5759" i="1"/>
  <c r="F5759" i="1"/>
  <c r="E5759" i="1"/>
  <c r="U5759" i="1"/>
  <c r="T5759" i="1"/>
  <c r="R5759" i="1"/>
  <c r="V5759" i="1"/>
  <c r="R4767" i="1"/>
  <c r="T4767" i="1"/>
  <c r="S4767" i="1"/>
  <c r="U4767" i="1"/>
  <c r="F4767" i="1"/>
  <c r="V4767" i="1"/>
  <c r="E4767" i="1"/>
  <c r="R2783" i="1"/>
  <c r="F2783" i="1"/>
  <c r="U2783" i="1"/>
  <c r="E2783" i="1"/>
  <c r="V2783" i="1"/>
  <c r="S2783" i="1"/>
  <c r="T2783" i="1"/>
  <c r="F3775" i="1"/>
  <c r="U3775" i="1"/>
  <c r="E3775" i="1"/>
  <c r="T3775" i="1"/>
  <c r="S3775" i="1"/>
  <c r="V3775" i="1"/>
  <c r="R3775" i="1"/>
  <c r="F1791" i="1"/>
  <c r="U1791" i="1"/>
  <c r="V1791" i="1"/>
  <c r="E1791" i="1"/>
  <c r="S1791" i="1"/>
  <c r="T1791" i="1"/>
  <c r="R1791" i="1"/>
  <c r="R798" i="1"/>
  <c r="V798" i="1"/>
  <c r="T798" i="1"/>
  <c r="U798" i="1"/>
  <c r="S798" i="1"/>
  <c r="F798" i="1"/>
  <c r="E798" i="1"/>
  <c r="B798" i="4" l="1"/>
  <c r="A429" i="1"/>
  <c r="AM428" i="1"/>
  <c r="I3775" i="1"/>
  <c r="K3775" i="1"/>
  <c r="I2783" i="1"/>
  <c r="K2783" i="1"/>
  <c r="K4767" i="1"/>
  <c r="I4767" i="1"/>
  <c r="K5759" i="1"/>
  <c r="I5759" i="1"/>
  <c r="P3773" i="1"/>
  <c r="AN3773" i="1"/>
  <c r="L3774" i="1"/>
  <c r="AO3774" i="1" s="1"/>
  <c r="J3774" i="1"/>
  <c r="O3774" i="1"/>
  <c r="AR3774" i="1" s="1"/>
  <c r="N3774" i="1"/>
  <c r="AQ3774" i="1" s="1"/>
  <c r="M3774" i="1"/>
  <c r="AP3774" i="1" s="1"/>
  <c r="A5353" i="1"/>
  <c r="AM5352" i="1"/>
  <c r="AS5756" i="1"/>
  <c r="Q5756" i="1"/>
  <c r="P5757" i="1"/>
  <c r="AN5757" i="1"/>
  <c r="AS2780" i="1"/>
  <c r="Q2780" i="1"/>
  <c r="AS3772" i="1"/>
  <c r="Q3772" i="1"/>
  <c r="AN4765" i="1"/>
  <c r="P4765" i="1"/>
  <c r="O4766" i="1"/>
  <c r="AR4766" i="1" s="1"/>
  <c r="L4766" i="1"/>
  <c r="AO4766" i="1" s="1"/>
  <c r="M4766" i="1"/>
  <c r="AP4766" i="1" s="1"/>
  <c r="J4766" i="1"/>
  <c r="N4766" i="1"/>
  <c r="AQ4766" i="1" s="1"/>
  <c r="Z4768" i="1"/>
  <c r="Y4769" i="1"/>
  <c r="Z5760" i="1"/>
  <c r="Y5761" i="1"/>
  <c r="A1353" i="1"/>
  <c r="AM1352" i="1"/>
  <c r="Z3776" i="1"/>
  <c r="Y3777" i="1"/>
  <c r="AN2781" i="1"/>
  <c r="P2781" i="1"/>
  <c r="A4353" i="1"/>
  <c r="AM4352" i="1"/>
  <c r="Z2784" i="1"/>
  <c r="Y2785" i="1"/>
  <c r="M5758" i="1"/>
  <c r="AP5758" i="1" s="1"/>
  <c r="L5758" i="1"/>
  <c r="AO5758" i="1" s="1"/>
  <c r="N5758" i="1"/>
  <c r="AQ5758" i="1" s="1"/>
  <c r="J5758" i="1"/>
  <c r="O5758" i="1"/>
  <c r="AR5758" i="1" s="1"/>
  <c r="AS4764" i="1"/>
  <c r="Q4764" i="1"/>
  <c r="O2782" i="1"/>
  <c r="AR2782" i="1" s="1"/>
  <c r="J2782" i="1"/>
  <c r="M2782" i="1"/>
  <c r="AP2782" i="1" s="1"/>
  <c r="L2782" i="1"/>
  <c r="AO2782" i="1" s="1"/>
  <c r="N2782" i="1"/>
  <c r="AQ2782" i="1" s="1"/>
  <c r="A3353" i="1"/>
  <c r="AM3352" i="1"/>
  <c r="A2353" i="1"/>
  <c r="AM2352" i="1"/>
  <c r="K1791" i="1"/>
  <c r="I1791" i="1"/>
  <c r="AS1788" i="1"/>
  <c r="Q1788" i="1"/>
  <c r="Z1792" i="1"/>
  <c r="Y1793" i="1"/>
  <c r="AN1789" i="1"/>
  <c r="P1789" i="1"/>
  <c r="J1790" i="1"/>
  <c r="N1790" i="1"/>
  <c r="AQ1790" i="1" s="1"/>
  <c r="L1790" i="1"/>
  <c r="AO1790" i="1" s="1"/>
  <c r="O1790" i="1"/>
  <c r="AR1790" i="1" s="1"/>
  <c r="M1790" i="1"/>
  <c r="AP1790" i="1" s="1"/>
  <c r="AN797" i="1"/>
  <c r="Q795" i="1"/>
  <c r="AS795" i="1"/>
  <c r="K798" i="1"/>
  <c r="I798" i="1"/>
  <c r="J798" i="1" s="1"/>
  <c r="P796" i="1"/>
  <c r="Y800" i="1"/>
  <c r="Z799" i="1"/>
  <c r="N797" i="1"/>
  <c r="AQ797" i="1" s="1"/>
  <c r="M797" i="1"/>
  <c r="AP797" i="1" s="1"/>
  <c r="L797" i="1"/>
  <c r="AO797" i="1" s="1"/>
  <c r="O797" i="1"/>
  <c r="AR797" i="1" s="1"/>
  <c r="T3776" i="1"/>
  <c r="V3776" i="1"/>
  <c r="R3776" i="1"/>
  <c r="F3776" i="1"/>
  <c r="U3776" i="1"/>
  <c r="S3776" i="1"/>
  <c r="E3776" i="1"/>
  <c r="F5760" i="1"/>
  <c r="V5760" i="1"/>
  <c r="R5760" i="1"/>
  <c r="U5760" i="1"/>
  <c r="E5760" i="1"/>
  <c r="S5760" i="1"/>
  <c r="T5760" i="1"/>
  <c r="T4768" i="1"/>
  <c r="E4768" i="1"/>
  <c r="F4768" i="1"/>
  <c r="U4768" i="1"/>
  <c r="R4768" i="1"/>
  <c r="V4768" i="1"/>
  <c r="S4768" i="1"/>
  <c r="E2784" i="1"/>
  <c r="T2784" i="1"/>
  <c r="R2784" i="1"/>
  <c r="U2784" i="1"/>
  <c r="F2784" i="1"/>
  <c r="V2784" i="1"/>
  <c r="S2784" i="1"/>
  <c r="U1792" i="1"/>
  <c r="S1792" i="1"/>
  <c r="E1792" i="1"/>
  <c r="F1792" i="1"/>
  <c r="R1792" i="1"/>
  <c r="V1792" i="1"/>
  <c r="T1792" i="1"/>
  <c r="V799" i="1"/>
  <c r="U799" i="1"/>
  <c r="T799" i="1"/>
  <c r="S799" i="1"/>
  <c r="R799" i="1"/>
  <c r="F799" i="1"/>
  <c r="E799" i="1"/>
  <c r="B799" i="4" l="1"/>
  <c r="A430" i="1"/>
  <c r="AM429" i="1"/>
  <c r="I2784" i="1"/>
  <c r="K2784" i="1"/>
  <c r="I4768" i="1"/>
  <c r="K4768" i="1"/>
  <c r="I5760" i="1"/>
  <c r="K5760" i="1"/>
  <c r="K3776" i="1"/>
  <c r="I3776" i="1"/>
  <c r="O5759" i="1"/>
  <c r="AR5759" i="1" s="1"/>
  <c r="M5759" i="1"/>
  <c r="AP5759" i="1" s="1"/>
  <c r="L5759" i="1"/>
  <c r="AO5759" i="1" s="1"/>
  <c r="N5759" i="1"/>
  <c r="AQ5759" i="1" s="1"/>
  <c r="J5759" i="1"/>
  <c r="A1354" i="1"/>
  <c r="AM1353" i="1"/>
  <c r="Q4765" i="1"/>
  <c r="AS4765" i="1"/>
  <c r="Q5757" i="1"/>
  <c r="AS5757" i="1"/>
  <c r="AN3774" i="1"/>
  <c r="P3774" i="1"/>
  <c r="A3354" i="1"/>
  <c r="AM3353" i="1"/>
  <c r="A4354" i="1"/>
  <c r="AM4353" i="1"/>
  <c r="L4767" i="1"/>
  <c r="AO4767" i="1" s="1"/>
  <c r="J4767" i="1"/>
  <c r="M4767" i="1"/>
  <c r="AP4767" i="1" s="1"/>
  <c r="O4767" i="1"/>
  <c r="AR4767" i="1" s="1"/>
  <c r="N4767" i="1"/>
  <c r="AQ4767" i="1" s="1"/>
  <c r="AS2781" i="1"/>
  <c r="Q2781" i="1"/>
  <c r="Z5761" i="1"/>
  <c r="Y5762" i="1"/>
  <c r="AN4766" i="1"/>
  <c r="P4766" i="1"/>
  <c r="P2782" i="1"/>
  <c r="AN2782" i="1"/>
  <c r="Z3777" i="1"/>
  <c r="Y3778" i="1"/>
  <c r="A5354" i="1"/>
  <c r="AM5353" i="1"/>
  <c r="J2783" i="1"/>
  <c r="O2783" i="1"/>
  <c r="AR2783" i="1" s="1"/>
  <c r="L2783" i="1"/>
  <c r="AO2783" i="1" s="1"/>
  <c r="N2783" i="1"/>
  <c r="AQ2783" i="1" s="1"/>
  <c r="M2783" i="1"/>
  <c r="AP2783" i="1" s="1"/>
  <c r="AN5758" i="1"/>
  <c r="P5758" i="1"/>
  <c r="A2354" i="1"/>
  <c r="AM2353" i="1"/>
  <c r="Q3773" i="1"/>
  <c r="AS3773" i="1"/>
  <c r="Z2785" i="1"/>
  <c r="Y2786" i="1"/>
  <c r="Y4770" i="1"/>
  <c r="Z4769" i="1"/>
  <c r="O3775" i="1"/>
  <c r="AR3775" i="1" s="1"/>
  <c r="N3775" i="1"/>
  <c r="AQ3775" i="1" s="1"/>
  <c r="M3775" i="1"/>
  <c r="AP3775" i="1" s="1"/>
  <c r="L3775" i="1"/>
  <c r="AO3775" i="1" s="1"/>
  <c r="J3775" i="1"/>
  <c r="K1792" i="1"/>
  <c r="I1792" i="1"/>
  <c r="Y1794" i="1"/>
  <c r="Z1793" i="1"/>
  <c r="AN1790" i="1"/>
  <c r="P1790" i="1"/>
  <c r="O1791" i="1"/>
  <c r="AR1791" i="1" s="1"/>
  <c r="N1791" i="1"/>
  <c r="AQ1791" i="1" s="1"/>
  <c r="M1791" i="1"/>
  <c r="AP1791" i="1" s="1"/>
  <c r="L1791" i="1"/>
  <c r="AO1791" i="1" s="1"/>
  <c r="J1791" i="1"/>
  <c r="Q1789" i="1"/>
  <c r="AS1789" i="1"/>
  <c r="AN798" i="1"/>
  <c r="AS796" i="1"/>
  <c r="Q796" i="1"/>
  <c r="K799" i="1"/>
  <c r="I799" i="1"/>
  <c r="J799" i="1" s="1"/>
  <c r="P797" i="1"/>
  <c r="Z800" i="1"/>
  <c r="Y801" i="1"/>
  <c r="L798" i="1"/>
  <c r="AO798" i="1" s="1"/>
  <c r="M798" i="1"/>
  <c r="AP798" i="1" s="1"/>
  <c r="N798" i="1"/>
  <c r="AQ798" i="1" s="1"/>
  <c r="O798" i="1"/>
  <c r="AR798" i="1" s="1"/>
  <c r="E4769" i="1"/>
  <c r="R4769" i="1"/>
  <c r="T4769" i="1"/>
  <c r="U4769" i="1"/>
  <c r="V4769" i="1"/>
  <c r="F4769" i="1"/>
  <c r="S4769" i="1"/>
  <c r="F3777" i="1"/>
  <c r="U3777" i="1"/>
  <c r="E3777" i="1"/>
  <c r="T3777" i="1"/>
  <c r="S3777" i="1"/>
  <c r="V3777" i="1"/>
  <c r="R3777" i="1"/>
  <c r="R2785" i="1"/>
  <c r="V2785" i="1"/>
  <c r="T2785" i="1"/>
  <c r="U2785" i="1"/>
  <c r="E2785" i="1"/>
  <c r="S2785" i="1"/>
  <c r="F2785" i="1"/>
  <c r="F5761" i="1"/>
  <c r="U5761" i="1"/>
  <c r="T5761" i="1"/>
  <c r="E5761" i="1"/>
  <c r="S5761" i="1"/>
  <c r="V5761" i="1"/>
  <c r="R5761" i="1"/>
  <c r="F1793" i="1"/>
  <c r="V1793" i="1"/>
  <c r="S1793" i="1"/>
  <c r="R1793" i="1"/>
  <c r="U1793" i="1"/>
  <c r="E1793" i="1"/>
  <c r="T1793" i="1"/>
  <c r="S800" i="1"/>
  <c r="V800" i="1"/>
  <c r="U800" i="1"/>
  <c r="T800" i="1"/>
  <c r="R800" i="1"/>
  <c r="F800" i="1"/>
  <c r="E800" i="1"/>
  <c r="B800" i="4" l="1"/>
  <c r="A431" i="1"/>
  <c r="AM430" i="1"/>
  <c r="I5761" i="1"/>
  <c r="K5761" i="1"/>
  <c r="I2785" i="1"/>
  <c r="K2785" i="1"/>
  <c r="K3777" i="1"/>
  <c r="I3777" i="1"/>
  <c r="I4769" i="1"/>
  <c r="K4769" i="1"/>
  <c r="P2783" i="1"/>
  <c r="AN2783" i="1"/>
  <c r="Q2782" i="1"/>
  <c r="AS2782" i="1"/>
  <c r="AN3775" i="1"/>
  <c r="P3775" i="1"/>
  <c r="Y2787" i="1"/>
  <c r="Z2786" i="1"/>
  <c r="A2355" i="1"/>
  <c r="AM2354" i="1"/>
  <c r="O3776" i="1"/>
  <c r="AR3776" i="1" s="1"/>
  <c r="N3776" i="1"/>
  <c r="AQ3776" i="1" s="1"/>
  <c r="M3776" i="1"/>
  <c r="AP3776" i="1" s="1"/>
  <c r="L3776" i="1"/>
  <c r="AO3776" i="1" s="1"/>
  <c r="J3776" i="1"/>
  <c r="Q5758" i="1"/>
  <c r="AS5758" i="1"/>
  <c r="A5355" i="1"/>
  <c r="AM5354" i="1"/>
  <c r="A4355" i="1"/>
  <c r="AM4354" i="1"/>
  <c r="AS4766" i="1"/>
  <c r="Q4766" i="1"/>
  <c r="A3355" i="1"/>
  <c r="AM3354" i="1"/>
  <c r="M5760" i="1"/>
  <c r="AP5760" i="1" s="1"/>
  <c r="O5760" i="1"/>
  <c r="AR5760" i="1" s="1"/>
  <c r="J5760" i="1"/>
  <c r="N5760" i="1"/>
  <c r="AQ5760" i="1" s="1"/>
  <c r="L5760" i="1"/>
  <c r="AO5760" i="1" s="1"/>
  <c r="Y3779" i="1"/>
  <c r="Z3778" i="1"/>
  <c r="AS3774" i="1"/>
  <c r="Q3774" i="1"/>
  <c r="A1355" i="1"/>
  <c r="AM1354" i="1"/>
  <c r="Y5763" i="1"/>
  <c r="Z5762" i="1"/>
  <c r="P4767" i="1"/>
  <c r="AN4767" i="1"/>
  <c r="M4768" i="1"/>
  <c r="AP4768" i="1" s="1"/>
  <c r="N4768" i="1"/>
  <c r="AQ4768" i="1" s="1"/>
  <c r="L4768" i="1"/>
  <c r="AO4768" i="1" s="1"/>
  <c r="J4768" i="1"/>
  <c r="O4768" i="1"/>
  <c r="AR4768" i="1" s="1"/>
  <c r="AN5759" i="1"/>
  <c r="P5759" i="1"/>
  <c r="Y4771" i="1"/>
  <c r="Z4770" i="1"/>
  <c r="N2784" i="1"/>
  <c r="AQ2784" i="1" s="1"/>
  <c r="L2784" i="1"/>
  <c r="AO2784" i="1" s="1"/>
  <c r="J2784" i="1"/>
  <c r="M2784" i="1"/>
  <c r="AP2784" i="1" s="1"/>
  <c r="O2784" i="1"/>
  <c r="AR2784" i="1" s="1"/>
  <c r="K1793" i="1"/>
  <c r="I1793" i="1"/>
  <c r="AS1790" i="1"/>
  <c r="Q1790" i="1"/>
  <c r="AN1791" i="1"/>
  <c r="P1791" i="1"/>
  <c r="Y1795" i="1"/>
  <c r="Z1794" i="1"/>
  <c r="O1792" i="1"/>
  <c r="AR1792" i="1" s="1"/>
  <c r="M1792" i="1"/>
  <c r="AP1792" i="1" s="1"/>
  <c r="L1792" i="1"/>
  <c r="AO1792" i="1" s="1"/>
  <c r="J1792" i="1"/>
  <c r="N1792" i="1"/>
  <c r="AQ1792" i="1" s="1"/>
  <c r="AS797" i="1"/>
  <c r="AN799" i="1"/>
  <c r="Q797" i="1"/>
  <c r="K800" i="1"/>
  <c r="I800" i="1"/>
  <c r="J800" i="1" s="1"/>
  <c r="P798" i="1"/>
  <c r="Z801" i="1"/>
  <c r="Y802" i="1"/>
  <c r="N799" i="1"/>
  <c r="AQ799" i="1" s="1"/>
  <c r="M799" i="1"/>
  <c r="AP799" i="1" s="1"/>
  <c r="O799" i="1"/>
  <c r="AR799" i="1" s="1"/>
  <c r="L799" i="1"/>
  <c r="AO799" i="1" s="1"/>
  <c r="S2786" i="1"/>
  <c r="V2786" i="1"/>
  <c r="U2786" i="1"/>
  <c r="F2786" i="1"/>
  <c r="E2786" i="1"/>
  <c r="R2786" i="1"/>
  <c r="T2786" i="1"/>
  <c r="T4770" i="1"/>
  <c r="V4770" i="1"/>
  <c r="S4770" i="1"/>
  <c r="R4770" i="1"/>
  <c r="F4770" i="1"/>
  <c r="E4770" i="1"/>
  <c r="U4770" i="1"/>
  <c r="R3778" i="1"/>
  <c r="V3778" i="1"/>
  <c r="F3778" i="1"/>
  <c r="T3778" i="1"/>
  <c r="S3778" i="1"/>
  <c r="E3778" i="1"/>
  <c r="U3778" i="1"/>
  <c r="T5762" i="1"/>
  <c r="F5762" i="1"/>
  <c r="U5762" i="1"/>
  <c r="E5762" i="1"/>
  <c r="R5762" i="1"/>
  <c r="S5762" i="1"/>
  <c r="V5762" i="1"/>
  <c r="T1794" i="1"/>
  <c r="E1794" i="1"/>
  <c r="S1794" i="1"/>
  <c r="V1794" i="1"/>
  <c r="F1794" i="1"/>
  <c r="U1794" i="1"/>
  <c r="R1794" i="1"/>
  <c r="V801" i="1"/>
  <c r="T801" i="1"/>
  <c r="U801" i="1"/>
  <c r="S801" i="1"/>
  <c r="R801" i="1"/>
  <c r="F801" i="1"/>
  <c r="E801" i="1"/>
  <c r="B801" i="4" l="1"/>
  <c r="A432" i="1"/>
  <c r="AM431" i="1"/>
  <c r="K5762" i="1"/>
  <c r="I5762" i="1"/>
  <c r="K3778" i="1"/>
  <c r="I3778" i="1"/>
  <c r="K4770" i="1"/>
  <c r="I4770" i="1"/>
  <c r="K2786" i="1"/>
  <c r="I2786" i="1"/>
  <c r="P4768" i="1"/>
  <c r="AN4768" i="1"/>
  <c r="A4356" i="1"/>
  <c r="AM4355" i="1"/>
  <c r="AS3775" i="1"/>
  <c r="Q3775" i="1"/>
  <c r="J4769" i="1"/>
  <c r="N4769" i="1"/>
  <c r="AQ4769" i="1" s="1"/>
  <c r="M4769" i="1"/>
  <c r="AP4769" i="1" s="1"/>
  <c r="L4769" i="1"/>
  <c r="AO4769" i="1" s="1"/>
  <c r="O4769" i="1"/>
  <c r="AR4769" i="1" s="1"/>
  <c r="A5356" i="1"/>
  <c r="AM5355" i="1"/>
  <c r="O3777" i="1"/>
  <c r="AR3777" i="1" s="1"/>
  <c r="N3777" i="1"/>
  <c r="AQ3777" i="1" s="1"/>
  <c r="M3777" i="1"/>
  <c r="AP3777" i="1" s="1"/>
  <c r="L3777" i="1"/>
  <c r="AO3777" i="1" s="1"/>
  <c r="J3777" i="1"/>
  <c r="A3356" i="1"/>
  <c r="AM3355" i="1"/>
  <c r="Z5763" i="1"/>
  <c r="Y5764" i="1"/>
  <c r="Y3780" i="1"/>
  <c r="Z3779" i="1"/>
  <c r="Z4771" i="1"/>
  <c r="Y4772" i="1"/>
  <c r="A2356" i="1"/>
  <c r="AM2355" i="1"/>
  <c r="A1356" i="1"/>
  <c r="AM1355" i="1"/>
  <c r="AN3776" i="1"/>
  <c r="P3776" i="1"/>
  <c r="Q2783" i="1"/>
  <c r="AS2783" i="1"/>
  <c r="L2785" i="1"/>
  <c r="AO2785" i="1" s="1"/>
  <c r="N2785" i="1"/>
  <c r="AQ2785" i="1" s="1"/>
  <c r="O2785" i="1"/>
  <c r="AR2785" i="1" s="1"/>
  <c r="J2785" i="1"/>
  <c r="M2785" i="1"/>
  <c r="AP2785" i="1" s="1"/>
  <c r="Z2787" i="1"/>
  <c r="Y2788" i="1"/>
  <c r="AN2784" i="1"/>
  <c r="P2784" i="1"/>
  <c r="AS5759" i="1"/>
  <c r="Q5759" i="1"/>
  <c r="AN5760" i="1"/>
  <c r="P5760" i="1"/>
  <c r="Q4767" i="1"/>
  <c r="AS4767" i="1"/>
  <c r="M5761" i="1"/>
  <c r="AP5761" i="1" s="1"/>
  <c r="L5761" i="1"/>
  <c r="AO5761" i="1" s="1"/>
  <c r="O5761" i="1"/>
  <c r="AR5761" i="1" s="1"/>
  <c r="J5761" i="1"/>
  <c r="N5761" i="1"/>
  <c r="AQ5761" i="1" s="1"/>
  <c r="K1794" i="1"/>
  <c r="I1794" i="1"/>
  <c r="Y1796" i="1"/>
  <c r="Z1795" i="1"/>
  <c r="AS1791" i="1"/>
  <c r="Q1791" i="1"/>
  <c r="AN1792" i="1"/>
  <c r="P1792" i="1"/>
  <c r="O1793" i="1"/>
  <c r="AR1793" i="1" s="1"/>
  <c r="J1793" i="1"/>
  <c r="M1793" i="1"/>
  <c r="AP1793" i="1" s="1"/>
  <c r="N1793" i="1"/>
  <c r="AQ1793" i="1" s="1"/>
  <c r="L1793" i="1"/>
  <c r="AO1793" i="1" s="1"/>
  <c r="AN800" i="1"/>
  <c r="AS798" i="1"/>
  <c r="Q798" i="1"/>
  <c r="K801" i="1"/>
  <c r="I801" i="1"/>
  <c r="J801" i="1" s="1"/>
  <c r="P799" i="1"/>
  <c r="Z802" i="1"/>
  <c r="Y803" i="1"/>
  <c r="M800" i="1"/>
  <c r="AP800" i="1" s="1"/>
  <c r="N800" i="1"/>
  <c r="AQ800" i="1" s="1"/>
  <c r="L800" i="1"/>
  <c r="AO800" i="1" s="1"/>
  <c r="O800" i="1"/>
  <c r="AR800" i="1" s="1"/>
  <c r="T5763" i="1"/>
  <c r="R5763" i="1"/>
  <c r="U5763" i="1"/>
  <c r="E5763" i="1"/>
  <c r="S5763" i="1"/>
  <c r="V5763" i="1"/>
  <c r="F5763" i="1"/>
  <c r="V2787" i="1"/>
  <c r="U2787" i="1"/>
  <c r="R2787" i="1"/>
  <c r="T2787" i="1"/>
  <c r="F2787" i="1"/>
  <c r="S2787" i="1"/>
  <c r="E2787" i="1"/>
  <c r="V4771" i="1"/>
  <c r="E4771" i="1"/>
  <c r="T4771" i="1"/>
  <c r="F4771" i="1"/>
  <c r="U4771" i="1"/>
  <c r="S4771" i="1"/>
  <c r="R4771" i="1"/>
  <c r="T3779" i="1"/>
  <c r="R3779" i="1"/>
  <c r="S3779" i="1"/>
  <c r="V3779" i="1"/>
  <c r="F3779" i="1"/>
  <c r="U3779" i="1"/>
  <c r="E3779" i="1"/>
  <c r="T1795" i="1"/>
  <c r="F1795" i="1"/>
  <c r="V1795" i="1"/>
  <c r="R1795" i="1"/>
  <c r="S1795" i="1"/>
  <c r="E1795" i="1"/>
  <c r="U1795" i="1"/>
  <c r="T802" i="1"/>
  <c r="S802" i="1"/>
  <c r="V802" i="1"/>
  <c r="U802" i="1"/>
  <c r="R802" i="1"/>
  <c r="F802" i="1"/>
  <c r="E802" i="1"/>
  <c r="B802" i="4" l="1"/>
  <c r="A433" i="1"/>
  <c r="AM432" i="1"/>
  <c r="K3779" i="1"/>
  <c r="I3779" i="1"/>
  <c r="K4771" i="1"/>
  <c r="I4771" i="1"/>
  <c r="I2787" i="1"/>
  <c r="K2787" i="1"/>
  <c r="K5763" i="1"/>
  <c r="I5763" i="1"/>
  <c r="M2786" i="1"/>
  <c r="AP2786" i="1" s="1"/>
  <c r="L2786" i="1"/>
  <c r="AO2786" i="1" s="1"/>
  <c r="O2786" i="1"/>
  <c r="AR2786" i="1" s="1"/>
  <c r="N2786" i="1"/>
  <c r="AQ2786" i="1" s="1"/>
  <c r="J2786" i="1"/>
  <c r="A3357" i="1"/>
  <c r="AM3356" i="1"/>
  <c r="A5357" i="1"/>
  <c r="AM5356" i="1"/>
  <c r="A1357" i="1"/>
  <c r="AM1356" i="1"/>
  <c r="Z3780" i="1"/>
  <c r="Y3781" i="1"/>
  <c r="P3777" i="1"/>
  <c r="AN3777" i="1"/>
  <c r="J4770" i="1"/>
  <c r="M4770" i="1"/>
  <c r="AP4770" i="1" s="1"/>
  <c r="L4770" i="1"/>
  <c r="AO4770" i="1" s="1"/>
  <c r="N4770" i="1"/>
  <c r="AQ4770" i="1" s="1"/>
  <c r="O4770" i="1"/>
  <c r="AR4770" i="1" s="1"/>
  <c r="AS2784" i="1"/>
  <c r="Q2784" i="1"/>
  <c r="P2785" i="1"/>
  <c r="AN2785" i="1"/>
  <c r="Z2788" i="1"/>
  <c r="Y2789" i="1"/>
  <c r="Y4773" i="1"/>
  <c r="Z4772" i="1"/>
  <c r="AS5760" i="1"/>
  <c r="Q5760" i="1"/>
  <c r="A2357" i="1"/>
  <c r="AM2356" i="1"/>
  <c r="Y5765" i="1"/>
  <c r="Z5764" i="1"/>
  <c r="A4357" i="1"/>
  <c r="AM4356" i="1"/>
  <c r="N3778" i="1"/>
  <c r="AQ3778" i="1" s="1"/>
  <c r="L3778" i="1"/>
  <c r="AO3778" i="1" s="1"/>
  <c r="O3778" i="1"/>
  <c r="AR3778" i="1" s="1"/>
  <c r="J3778" i="1"/>
  <c r="M3778" i="1"/>
  <c r="AP3778" i="1" s="1"/>
  <c r="P5761" i="1"/>
  <c r="AN5761" i="1"/>
  <c r="Q3776" i="1"/>
  <c r="AS3776" i="1"/>
  <c r="AS4768" i="1"/>
  <c r="Q4768" i="1"/>
  <c r="M5762" i="1"/>
  <c r="AP5762" i="1" s="1"/>
  <c r="N5762" i="1"/>
  <c r="AQ5762" i="1" s="1"/>
  <c r="O5762" i="1"/>
  <c r="AR5762" i="1" s="1"/>
  <c r="L5762" i="1"/>
  <c r="AO5762" i="1" s="1"/>
  <c r="J5762" i="1"/>
  <c r="P4769" i="1"/>
  <c r="AN4769" i="1"/>
  <c r="I1795" i="1"/>
  <c r="K1795" i="1"/>
  <c r="AN1793" i="1"/>
  <c r="P1793" i="1"/>
  <c r="Y1797" i="1"/>
  <c r="Z1796" i="1"/>
  <c r="O1794" i="1"/>
  <c r="AR1794" i="1" s="1"/>
  <c r="N1794" i="1"/>
  <c r="AQ1794" i="1" s="1"/>
  <c r="M1794" i="1"/>
  <c r="AP1794" i="1" s="1"/>
  <c r="L1794" i="1"/>
  <c r="AO1794" i="1" s="1"/>
  <c r="J1794" i="1"/>
  <c r="Q1792" i="1"/>
  <c r="AS1792" i="1"/>
  <c r="AS799" i="1"/>
  <c r="AN801" i="1"/>
  <c r="Q799" i="1"/>
  <c r="K802" i="1"/>
  <c r="I802" i="1"/>
  <c r="J802" i="1" s="1"/>
  <c r="P800" i="1"/>
  <c r="Y804" i="1"/>
  <c r="Z803" i="1"/>
  <c r="M801" i="1"/>
  <c r="AP801" i="1" s="1"/>
  <c r="L801" i="1"/>
  <c r="AO801" i="1" s="1"/>
  <c r="O801" i="1"/>
  <c r="AR801" i="1" s="1"/>
  <c r="N801" i="1"/>
  <c r="AQ801" i="1" s="1"/>
  <c r="S2788" i="1"/>
  <c r="F2788" i="1"/>
  <c r="R2788" i="1"/>
  <c r="V2788" i="1"/>
  <c r="E2788" i="1"/>
  <c r="U2788" i="1"/>
  <c r="T2788" i="1"/>
  <c r="T3780" i="1"/>
  <c r="U3780" i="1"/>
  <c r="S3780" i="1"/>
  <c r="F3780" i="1"/>
  <c r="E3780" i="1"/>
  <c r="V3780" i="1"/>
  <c r="R3780" i="1"/>
  <c r="V5764" i="1"/>
  <c r="E5764" i="1"/>
  <c r="R5764" i="1"/>
  <c r="F5764" i="1"/>
  <c r="T5764" i="1"/>
  <c r="U5764" i="1"/>
  <c r="S5764" i="1"/>
  <c r="E4772" i="1"/>
  <c r="V4772" i="1"/>
  <c r="F4772" i="1"/>
  <c r="U4772" i="1"/>
  <c r="T4772" i="1"/>
  <c r="R4772" i="1"/>
  <c r="S4772" i="1"/>
  <c r="F1796" i="1"/>
  <c r="V1796" i="1"/>
  <c r="U1796" i="1"/>
  <c r="R1796" i="1"/>
  <c r="S1796" i="1"/>
  <c r="T1796" i="1"/>
  <c r="E1796" i="1"/>
  <c r="T803" i="1"/>
  <c r="R803" i="1"/>
  <c r="V803" i="1"/>
  <c r="U803" i="1"/>
  <c r="S803" i="1"/>
  <c r="F803" i="1"/>
  <c r="E803" i="1"/>
  <c r="B803" i="4" l="1"/>
  <c r="A434" i="1"/>
  <c r="AM433" i="1"/>
  <c r="K4772" i="1"/>
  <c r="I4772" i="1"/>
  <c r="I5764" i="1"/>
  <c r="K5764" i="1"/>
  <c r="K3780" i="1"/>
  <c r="I3780" i="1"/>
  <c r="K2788" i="1"/>
  <c r="I2788" i="1"/>
  <c r="Q3777" i="1"/>
  <c r="AS3777" i="1"/>
  <c r="AN2786" i="1"/>
  <c r="P2786" i="1"/>
  <c r="N5763" i="1"/>
  <c r="AQ5763" i="1" s="1"/>
  <c r="J5763" i="1"/>
  <c r="O5763" i="1"/>
  <c r="AR5763" i="1" s="1"/>
  <c r="M5763" i="1"/>
  <c r="AP5763" i="1" s="1"/>
  <c r="L5763" i="1"/>
  <c r="AO5763" i="1" s="1"/>
  <c r="Z3781" i="1"/>
  <c r="Y3782" i="1"/>
  <c r="A3358" i="1"/>
  <c r="AM3357" i="1"/>
  <c r="P5762" i="1"/>
  <c r="AN5762" i="1"/>
  <c r="A2358" i="1"/>
  <c r="AM2357" i="1"/>
  <c r="Q2785" i="1"/>
  <c r="AS2785" i="1"/>
  <c r="Q4769" i="1"/>
  <c r="AS4769" i="1"/>
  <c r="Y2790" i="1"/>
  <c r="Z2789" i="1"/>
  <c r="M2787" i="1"/>
  <c r="AP2787" i="1" s="1"/>
  <c r="L2787" i="1"/>
  <c r="AO2787" i="1" s="1"/>
  <c r="J2787" i="1"/>
  <c r="O2787" i="1"/>
  <c r="AR2787" i="1" s="1"/>
  <c r="N2787" i="1"/>
  <c r="AQ2787" i="1" s="1"/>
  <c r="Q5761" i="1"/>
  <c r="AS5761" i="1"/>
  <c r="A4358" i="1"/>
  <c r="AM4357" i="1"/>
  <c r="O4771" i="1"/>
  <c r="AR4771" i="1" s="1"/>
  <c r="N4771" i="1"/>
  <c r="AQ4771" i="1" s="1"/>
  <c r="J4771" i="1"/>
  <c r="M4771" i="1"/>
  <c r="AP4771" i="1" s="1"/>
  <c r="L4771" i="1"/>
  <c r="AO4771" i="1" s="1"/>
  <c r="AN4770" i="1"/>
  <c r="P4770" i="1"/>
  <c r="A1358" i="1"/>
  <c r="AM1357" i="1"/>
  <c r="N3779" i="1"/>
  <c r="AQ3779" i="1" s="1"/>
  <c r="L3779" i="1"/>
  <c r="AO3779" i="1" s="1"/>
  <c r="J3779" i="1"/>
  <c r="O3779" i="1"/>
  <c r="AR3779" i="1" s="1"/>
  <c r="M3779" i="1"/>
  <c r="AP3779" i="1" s="1"/>
  <c r="AN3778" i="1"/>
  <c r="P3778" i="1"/>
  <c r="Y5766" i="1"/>
  <c r="Z5765" i="1"/>
  <c r="Z4773" i="1"/>
  <c r="Y4774" i="1"/>
  <c r="A5358" i="1"/>
  <c r="AM5357" i="1"/>
  <c r="I1796" i="1"/>
  <c r="K1796" i="1"/>
  <c r="AN1794" i="1"/>
  <c r="P1794" i="1"/>
  <c r="Z1797" i="1"/>
  <c r="Y1798" i="1"/>
  <c r="AS1793" i="1"/>
  <c r="Q1793" i="1"/>
  <c r="M1795" i="1"/>
  <c r="AP1795" i="1" s="1"/>
  <c r="O1795" i="1"/>
  <c r="AR1795" i="1" s="1"/>
  <c r="N1795" i="1"/>
  <c r="AQ1795" i="1" s="1"/>
  <c r="J1795" i="1"/>
  <c r="L1795" i="1"/>
  <c r="AO1795" i="1" s="1"/>
  <c r="AN802" i="1"/>
  <c r="Q800" i="1"/>
  <c r="K803" i="1"/>
  <c r="I803" i="1"/>
  <c r="J803" i="1" s="1"/>
  <c r="AS800" i="1"/>
  <c r="P801" i="1"/>
  <c r="Y805" i="1"/>
  <c r="Z804" i="1"/>
  <c r="L802" i="1"/>
  <c r="AO802" i="1" s="1"/>
  <c r="M802" i="1"/>
  <c r="AP802" i="1" s="1"/>
  <c r="O802" i="1"/>
  <c r="AR802" i="1" s="1"/>
  <c r="N802" i="1"/>
  <c r="AQ802" i="1" s="1"/>
  <c r="U5765" i="1"/>
  <c r="F5765" i="1"/>
  <c r="E5765" i="1"/>
  <c r="V5765" i="1"/>
  <c r="R5765" i="1"/>
  <c r="T5765" i="1"/>
  <c r="S5765" i="1"/>
  <c r="T3781" i="1"/>
  <c r="R3781" i="1"/>
  <c r="S3781" i="1"/>
  <c r="U3781" i="1"/>
  <c r="E3781" i="1"/>
  <c r="V3781" i="1"/>
  <c r="F3781" i="1"/>
  <c r="S2789" i="1"/>
  <c r="F2789" i="1"/>
  <c r="R2789" i="1"/>
  <c r="T2789" i="1"/>
  <c r="V2789" i="1"/>
  <c r="U2789" i="1"/>
  <c r="E2789" i="1"/>
  <c r="R4773" i="1"/>
  <c r="E4773" i="1"/>
  <c r="F4773" i="1"/>
  <c r="S4773" i="1"/>
  <c r="U4773" i="1"/>
  <c r="T4773" i="1"/>
  <c r="V4773" i="1"/>
  <c r="S1797" i="1"/>
  <c r="U1797" i="1"/>
  <c r="T1797" i="1"/>
  <c r="V1797" i="1"/>
  <c r="E1797" i="1"/>
  <c r="F1797" i="1"/>
  <c r="R1797" i="1"/>
  <c r="U804" i="1"/>
  <c r="R804" i="1"/>
  <c r="V804" i="1"/>
  <c r="T804" i="1"/>
  <c r="S804" i="1"/>
  <c r="F804" i="1"/>
  <c r="E804" i="1"/>
  <c r="B804" i="4" l="1"/>
  <c r="A435" i="1"/>
  <c r="AM434" i="1"/>
  <c r="K4773" i="1"/>
  <c r="I4773" i="1"/>
  <c r="I2789" i="1"/>
  <c r="K2789" i="1"/>
  <c r="I3781" i="1"/>
  <c r="K3781" i="1"/>
  <c r="I5765" i="1"/>
  <c r="K5765" i="1"/>
  <c r="A4359" i="1"/>
  <c r="AM4358" i="1"/>
  <c r="Z3782" i="1"/>
  <c r="Y3783" i="1"/>
  <c r="O2788" i="1"/>
  <c r="AR2788" i="1" s="1"/>
  <c r="M2788" i="1"/>
  <c r="AP2788" i="1" s="1"/>
  <c r="J2788" i="1"/>
  <c r="L2788" i="1"/>
  <c r="AO2788" i="1" s="1"/>
  <c r="N2788" i="1"/>
  <c r="AQ2788" i="1" s="1"/>
  <c r="Q4770" i="1"/>
  <c r="AS4770" i="1"/>
  <c r="P4771" i="1"/>
  <c r="AN4771" i="1"/>
  <c r="A5359" i="1"/>
  <c r="AM5358" i="1"/>
  <c r="AS2786" i="1"/>
  <c r="Q2786" i="1"/>
  <c r="Z5766" i="1"/>
  <c r="Y5767" i="1"/>
  <c r="Z4774" i="1"/>
  <c r="Y4775" i="1"/>
  <c r="A1359" i="1"/>
  <c r="AM1358" i="1"/>
  <c r="J3780" i="1"/>
  <c r="M3780" i="1"/>
  <c r="AP3780" i="1" s="1"/>
  <c r="N3780" i="1"/>
  <c r="AQ3780" i="1" s="1"/>
  <c r="L3780" i="1"/>
  <c r="AO3780" i="1" s="1"/>
  <c r="O3780" i="1"/>
  <c r="AR3780" i="1" s="1"/>
  <c r="Y2791" i="1"/>
  <c r="Z2790" i="1"/>
  <c r="A2359" i="1"/>
  <c r="AM2358" i="1"/>
  <c r="AN3779" i="1"/>
  <c r="P3779" i="1"/>
  <c r="AN2787" i="1"/>
  <c r="P2787" i="1"/>
  <c r="Q5762" i="1"/>
  <c r="AS5762" i="1"/>
  <c r="L5764" i="1"/>
  <c r="AO5764" i="1" s="1"/>
  <c r="J5764" i="1"/>
  <c r="O5764" i="1"/>
  <c r="AR5764" i="1" s="1"/>
  <c r="N5764" i="1"/>
  <c r="AQ5764" i="1" s="1"/>
  <c r="M5764" i="1"/>
  <c r="AP5764" i="1" s="1"/>
  <c r="J4772" i="1"/>
  <c r="M4772" i="1"/>
  <c r="AP4772" i="1" s="1"/>
  <c r="O4772" i="1"/>
  <c r="AR4772" i="1" s="1"/>
  <c r="N4772" i="1"/>
  <c r="AQ4772" i="1" s="1"/>
  <c r="L4772" i="1"/>
  <c r="AO4772" i="1" s="1"/>
  <c r="Q3778" i="1"/>
  <c r="AS3778" i="1"/>
  <c r="A3359" i="1"/>
  <c r="AM3358" i="1"/>
  <c r="P5763" i="1"/>
  <c r="AN5763" i="1"/>
  <c r="K1797" i="1"/>
  <c r="I1797" i="1"/>
  <c r="Y1799" i="1"/>
  <c r="Z1798" i="1"/>
  <c r="AN1795" i="1"/>
  <c r="P1795" i="1"/>
  <c r="Q1794" i="1"/>
  <c r="AS1794" i="1"/>
  <c r="O1796" i="1"/>
  <c r="AR1796" i="1" s="1"/>
  <c r="M1796" i="1"/>
  <c r="AP1796" i="1" s="1"/>
  <c r="N1796" i="1"/>
  <c r="AQ1796" i="1" s="1"/>
  <c r="J1796" i="1"/>
  <c r="L1796" i="1"/>
  <c r="AO1796" i="1" s="1"/>
  <c r="AS801" i="1"/>
  <c r="AN803" i="1"/>
  <c r="Q801" i="1"/>
  <c r="K804" i="1"/>
  <c r="I804" i="1"/>
  <c r="J804" i="1" s="1"/>
  <c r="P802" i="1"/>
  <c r="Y806" i="1"/>
  <c r="Z805" i="1"/>
  <c r="N803" i="1"/>
  <c r="AQ803" i="1" s="1"/>
  <c r="M803" i="1"/>
  <c r="AP803" i="1" s="1"/>
  <c r="L803" i="1"/>
  <c r="AO803" i="1" s="1"/>
  <c r="O803" i="1"/>
  <c r="AR803" i="1" s="1"/>
  <c r="S3782" i="1"/>
  <c r="R3782" i="1"/>
  <c r="V3782" i="1"/>
  <c r="F3782" i="1"/>
  <c r="U3782" i="1"/>
  <c r="T3782" i="1"/>
  <c r="E3782" i="1"/>
  <c r="R5766" i="1"/>
  <c r="E5766" i="1"/>
  <c r="V5766" i="1"/>
  <c r="F5766" i="1"/>
  <c r="U5766" i="1"/>
  <c r="S5766" i="1"/>
  <c r="T5766" i="1"/>
  <c r="S2790" i="1"/>
  <c r="F2790" i="1"/>
  <c r="U2790" i="1"/>
  <c r="V2790" i="1"/>
  <c r="R2790" i="1"/>
  <c r="T2790" i="1"/>
  <c r="E2790" i="1"/>
  <c r="R4774" i="1"/>
  <c r="S4774" i="1"/>
  <c r="V4774" i="1"/>
  <c r="T4774" i="1"/>
  <c r="F4774" i="1"/>
  <c r="E4774" i="1"/>
  <c r="U4774" i="1"/>
  <c r="F1798" i="1"/>
  <c r="R1798" i="1"/>
  <c r="U1798" i="1"/>
  <c r="S1798" i="1"/>
  <c r="E1798" i="1"/>
  <c r="V1798" i="1"/>
  <c r="T1798" i="1"/>
  <c r="R805" i="1"/>
  <c r="U805" i="1"/>
  <c r="T805" i="1"/>
  <c r="V805" i="1"/>
  <c r="S805" i="1"/>
  <c r="F805" i="1"/>
  <c r="E805" i="1"/>
  <c r="B805" i="4" l="1"/>
  <c r="A436" i="1"/>
  <c r="AM435" i="1"/>
  <c r="K4774" i="1"/>
  <c r="I4774" i="1"/>
  <c r="K2790" i="1"/>
  <c r="I2790" i="1"/>
  <c r="K5766" i="1"/>
  <c r="I5766" i="1"/>
  <c r="K3782" i="1"/>
  <c r="I3782" i="1"/>
  <c r="Z4775" i="1"/>
  <c r="Y4776" i="1"/>
  <c r="P2788" i="1"/>
  <c r="AN2788" i="1"/>
  <c r="A5360" i="1"/>
  <c r="AM5359" i="1"/>
  <c r="L5765" i="1"/>
  <c r="AO5765" i="1" s="1"/>
  <c r="J5765" i="1"/>
  <c r="O5765" i="1"/>
  <c r="AR5765" i="1" s="1"/>
  <c r="M5765" i="1"/>
  <c r="AP5765" i="1" s="1"/>
  <c r="N5765" i="1"/>
  <c r="AQ5765" i="1" s="1"/>
  <c r="AS2787" i="1"/>
  <c r="Q2787" i="1"/>
  <c r="Z5767" i="1"/>
  <c r="Y5768" i="1"/>
  <c r="AS4771" i="1"/>
  <c r="Q4771" i="1"/>
  <c r="L3781" i="1"/>
  <c r="AO3781" i="1" s="1"/>
  <c r="J3781" i="1"/>
  <c r="O3781" i="1"/>
  <c r="AR3781" i="1" s="1"/>
  <c r="N3781" i="1"/>
  <c r="AQ3781" i="1" s="1"/>
  <c r="M3781" i="1"/>
  <c r="AP3781" i="1" s="1"/>
  <c r="AN4772" i="1"/>
  <c r="P4772" i="1"/>
  <c r="A2360" i="1"/>
  <c r="AM2359" i="1"/>
  <c r="AN3780" i="1"/>
  <c r="P3780" i="1"/>
  <c r="Y3784" i="1"/>
  <c r="Z3783" i="1"/>
  <c r="O2789" i="1"/>
  <c r="AR2789" i="1" s="1"/>
  <c r="N2789" i="1"/>
  <c r="AQ2789" i="1" s="1"/>
  <c r="J2789" i="1"/>
  <c r="M2789" i="1"/>
  <c r="AP2789" i="1" s="1"/>
  <c r="L2789" i="1"/>
  <c r="AO2789" i="1" s="1"/>
  <c r="N4773" i="1"/>
  <c r="AQ4773" i="1" s="1"/>
  <c r="L4773" i="1"/>
  <c r="AO4773" i="1" s="1"/>
  <c r="J4773" i="1"/>
  <c r="M4773" i="1"/>
  <c r="AP4773" i="1" s="1"/>
  <c r="O4773" i="1"/>
  <c r="AR4773" i="1" s="1"/>
  <c r="Q5763" i="1"/>
  <c r="AS5763" i="1"/>
  <c r="AN5764" i="1"/>
  <c r="P5764" i="1"/>
  <c r="Q3779" i="1"/>
  <c r="AS3779" i="1"/>
  <c r="A3360" i="1"/>
  <c r="AM3359" i="1"/>
  <c r="Z2791" i="1"/>
  <c r="Y2792" i="1"/>
  <c r="A1360" i="1"/>
  <c r="AM1359" i="1"/>
  <c r="A4360" i="1"/>
  <c r="AM4359" i="1"/>
  <c r="K1798" i="1"/>
  <c r="I1798" i="1"/>
  <c r="AS1795" i="1"/>
  <c r="Q1795" i="1"/>
  <c r="AN1796" i="1"/>
  <c r="P1796" i="1"/>
  <c r="Z1799" i="1"/>
  <c r="Y1800" i="1"/>
  <c r="J1797" i="1"/>
  <c r="N1797" i="1"/>
  <c r="AQ1797" i="1" s="1"/>
  <c r="O1797" i="1"/>
  <c r="AR1797" i="1" s="1"/>
  <c r="L1797" i="1"/>
  <c r="AO1797" i="1" s="1"/>
  <c r="M1797" i="1"/>
  <c r="AP1797" i="1" s="1"/>
  <c r="Q802" i="1"/>
  <c r="AN804" i="1"/>
  <c r="AS802" i="1"/>
  <c r="K805" i="1"/>
  <c r="I805" i="1"/>
  <c r="J805" i="1" s="1"/>
  <c r="P803" i="1"/>
  <c r="Y807" i="1"/>
  <c r="Z806" i="1"/>
  <c r="O804" i="1"/>
  <c r="AR804" i="1" s="1"/>
  <c r="L804" i="1"/>
  <c r="AO804" i="1" s="1"/>
  <c r="M804" i="1"/>
  <c r="AP804" i="1" s="1"/>
  <c r="N804" i="1"/>
  <c r="AQ804" i="1" s="1"/>
  <c r="R4775" i="1"/>
  <c r="V4775" i="1"/>
  <c r="E4775" i="1"/>
  <c r="U4775" i="1"/>
  <c r="F4775" i="1"/>
  <c r="S4775" i="1"/>
  <c r="T4775" i="1"/>
  <c r="R5767" i="1"/>
  <c r="V5767" i="1"/>
  <c r="F5767" i="1"/>
  <c r="U5767" i="1"/>
  <c r="S5767" i="1"/>
  <c r="T5767" i="1"/>
  <c r="E5767" i="1"/>
  <c r="S3783" i="1"/>
  <c r="V3783" i="1"/>
  <c r="T3783" i="1"/>
  <c r="U3783" i="1"/>
  <c r="R3783" i="1"/>
  <c r="E3783" i="1"/>
  <c r="F3783" i="1"/>
  <c r="U2791" i="1"/>
  <c r="S2791" i="1"/>
  <c r="E2791" i="1"/>
  <c r="T2791" i="1"/>
  <c r="F2791" i="1"/>
  <c r="R2791" i="1"/>
  <c r="V2791" i="1"/>
  <c r="R1799" i="1"/>
  <c r="V1799" i="1"/>
  <c r="T1799" i="1"/>
  <c r="U1799" i="1"/>
  <c r="E1799" i="1"/>
  <c r="F1799" i="1"/>
  <c r="S1799" i="1"/>
  <c r="U806" i="1"/>
  <c r="S806" i="1"/>
  <c r="R806" i="1"/>
  <c r="V806" i="1"/>
  <c r="T806" i="1"/>
  <c r="F806" i="1"/>
  <c r="E806" i="1"/>
  <c r="B806" i="4" l="1"/>
  <c r="A437" i="1"/>
  <c r="AM436" i="1"/>
  <c r="I2791" i="1"/>
  <c r="K2791" i="1"/>
  <c r="I3783" i="1"/>
  <c r="K3783" i="1"/>
  <c r="I5767" i="1"/>
  <c r="K5767" i="1"/>
  <c r="I4775" i="1"/>
  <c r="K4775" i="1"/>
  <c r="A1361" i="1"/>
  <c r="AM1360" i="1"/>
  <c r="P4773" i="1"/>
  <c r="AN4773" i="1"/>
  <c r="A2361" i="1"/>
  <c r="AM2360" i="1"/>
  <c r="M3782" i="1"/>
  <c r="AP3782" i="1" s="1"/>
  <c r="O3782" i="1"/>
  <c r="AR3782" i="1" s="1"/>
  <c r="J3782" i="1"/>
  <c r="L3782" i="1"/>
  <c r="AO3782" i="1" s="1"/>
  <c r="N3782" i="1"/>
  <c r="AQ3782" i="1" s="1"/>
  <c r="A4361" i="1"/>
  <c r="AM4360" i="1"/>
  <c r="A3361" i="1"/>
  <c r="AM3360" i="1"/>
  <c r="AS5764" i="1"/>
  <c r="Q5764" i="1"/>
  <c r="Q4772" i="1"/>
  <c r="AS4772" i="1"/>
  <c r="Z3784" i="1"/>
  <c r="Y3785" i="1"/>
  <c r="AS2788" i="1"/>
  <c r="Q2788" i="1"/>
  <c r="M5766" i="1"/>
  <c r="AP5766" i="1" s="1"/>
  <c r="L5766" i="1"/>
  <c r="AO5766" i="1" s="1"/>
  <c r="N5766" i="1"/>
  <c r="AQ5766" i="1" s="1"/>
  <c r="J5766" i="1"/>
  <c r="O5766" i="1"/>
  <c r="AR5766" i="1" s="1"/>
  <c r="Y5769" i="1"/>
  <c r="Z5768" i="1"/>
  <c r="P5765" i="1"/>
  <c r="AN5765" i="1"/>
  <c r="Z4776" i="1"/>
  <c r="Y4777" i="1"/>
  <c r="O2790" i="1"/>
  <c r="AR2790" i="1" s="1"/>
  <c r="M2790" i="1"/>
  <c r="AP2790" i="1" s="1"/>
  <c r="N2790" i="1"/>
  <c r="AQ2790" i="1" s="1"/>
  <c r="L2790" i="1"/>
  <c r="AO2790" i="1" s="1"/>
  <c r="J2790" i="1"/>
  <c r="AS3780" i="1"/>
  <c r="Q3780" i="1"/>
  <c r="P2789" i="1"/>
  <c r="AN2789" i="1"/>
  <c r="P3781" i="1"/>
  <c r="AN3781" i="1"/>
  <c r="M4774" i="1"/>
  <c r="AP4774" i="1" s="1"/>
  <c r="O4774" i="1"/>
  <c r="AR4774" i="1" s="1"/>
  <c r="J4774" i="1"/>
  <c r="N4774" i="1"/>
  <c r="AQ4774" i="1" s="1"/>
  <c r="L4774" i="1"/>
  <c r="AO4774" i="1" s="1"/>
  <c r="Y2793" i="1"/>
  <c r="Z2792" i="1"/>
  <c r="A5361" i="1"/>
  <c r="AM5360" i="1"/>
  <c r="I1799" i="1"/>
  <c r="K1799" i="1"/>
  <c r="Q1796" i="1"/>
  <c r="AS1796" i="1"/>
  <c r="AN1797" i="1"/>
  <c r="P1797" i="1"/>
  <c r="O1798" i="1"/>
  <c r="AR1798" i="1" s="1"/>
  <c r="M1798" i="1"/>
  <c r="AP1798" i="1" s="1"/>
  <c r="L1798" i="1"/>
  <c r="AO1798" i="1" s="1"/>
  <c r="J1798" i="1"/>
  <c r="N1798" i="1"/>
  <c r="AQ1798" i="1" s="1"/>
  <c r="Z1800" i="1"/>
  <c r="Y1801" i="1"/>
  <c r="AN805" i="1"/>
  <c r="Q803" i="1"/>
  <c r="AS803" i="1"/>
  <c r="K806" i="1"/>
  <c r="I806" i="1"/>
  <c r="J806" i="1" s="1"/>
  <c r="P804" i="1"/>
  <c r="Y808" i="1"/>
  <c r="Z807" i="1"/>
  <c r="M805" i="1"/>
  <c r="AP805" i="1" s="1"/>
  <c r="O805" i="1"/>
  <c r="AR805" i="1" s="1"/>
  <c r="L805" i="1"/>
  <c r="AO805" i="1" s="1"/>
  <c r="N805" i="1"/>
  <c r="AQ805" i="1" s="1"/>
  <c r="U3784" i="1"/>
  <c r="F3784" i="1"/>
  <c r="R3784" i="1"/>
  <c r="V3784" i="1"/>
  <c r="S3784" i="1"/>
  <c r="T3784" i="1"/>
  <c r="E3784" i="1"/>
  <c r="V4776" i="1"/>
  <c r="F4776" i="1"/>
  <c r="U4776" i="1"/>
  <c r="S4776" i="1"/>
  <c r="T4776" i="1"/>
  <c r="R4776" i="1"/>
  <c r="E4776" i="1"/>
  <c r="E2792" i="1"/>
  <c r="F2792" i="1"/>
  <c r="U2792" i="1"/>
  <c r="S2792" i="1"/>
  <c r="V2792" i="1"/>
  <c r="T2792" i="1"/>
  <c r="R2792" i="1"/>
  <c r="T5768" i="1"/>
  <c r="E5768" i="1"/>
  <c r="R5768" i="1"/>
  <c r="U5768" i="1"/>
  <c r="V5768" i="1"/>
  <c r="F5768" i="1"/>
  <c r="S5768" i="1"/>
  <c r="V1800" i="1"/>
  <c r="U1800" i="1"/>
  <c r="F1800" i="1"/>
  <c r="T1800" i="1"/>
  <c r="S1800" i="1"/>
  <c r="E1800" i="1"/>
  <c r="R1800" i="1"/>
  <c r="V807" i="1"/>
  <c r="T807" i="1"/>
  <c r="S807" i="1"/>
  <c r="R807" i="1"/>
  <c r="U807" i="1"/>
  <c r="F807" i="1"/>
  <c r="E807" i="1"/>
  <c r="B807" i="4" l="1"/>
  <c r="A438" i="1"/>
  <c r="AM437" i="1"/>
  <c r="K5768" i="1"/>
  <c r="I5768" i="1"/>
  <c r="I2792" i="1"/>
  <c r="K2792" i="1"/>
  <c r="I4776" i="1"/>
  <c r="K4776" i="1"/>
  <c r="K3784" i="1"/>
  <c r="I3784" i="1"/>
  <c r="A4362" i="1"/>
  <c r="AM4361" i="1"/>
  <c r="J4775" i="1"/>
  <c r="O4775" i="1"/>
  <c r="AR4775" i="1" s="1"/>
  <c r="M4775" i="1"/>
  <c r="AP4775" i="1" s="1"/>
  <c r="N4775" i="1"/>
  <c r="AQ4775" i="1" s="1"/>
  <c r="L4775" i="1"/>
  <c r="AO4775" i="1" s="1"/>
  <c r="A5362" i="1"/>
  <c r="AM5361" i="1"/>
  <c r="A2362" i="1"/>
  <c r="AM2361" i="1"/>
  <c r="Y4778" i="1"/>
  <c r="Z4777" i="1"/>
  <c r="Y5770" i="1"/>
  <c r="Z5769" i="1"/>
  <c r="M5767" i="1"/>
  <c r="AP5767" i="1" s="1"/>
  <c r="O5767" i="1"/>
  <c r="AR5767" i="1" s="1"/>
  <c r="N5767" i="1"/>
  <c r="AQ5767" i="1" s="1"/>
  <c r="L5767" i="1"/>
  <c r="AO5767" i="1" s="1"/>
  <c r="J5767" i="1"/>
  <c r="Q4773" i="1"/>
  <c r="AS4773" i="1"/>
  <c r="AS3781" i="1"/>
  <c r="Q3781" i="1"/>
  <c r="P3782" i="1"/>
  <c r="AN3782" i="1"/>
  <c r="O3783" i="1"/>
  <c r="AR3783" i="1" s="1"/>
  <c r="J3783" i="1"/>
  <c r="L3783" i="1"/>
  <c r="AO3783" i="1" s="1"/>
  <c r="N3783" i="1"/>
  <c r="AQ3783" i="1" s="1"/>
  <c r="M3783" i="1"/>
  <c r="AP3783" i="1" s="1"/>
  <c r="Z2793" i="1"/>
  <c r="Y2794" i="1"/>
  <c r="P2790" i="1"/>
  <c r="AN2790" i="1"/>
  <c r="AN5766" i="1"/>
  <c r="P5766" i="1"/>
  <c r="Y3786" i="1"/>
  <c r="Z3785" i="1"/>
  <c r="A1362" i="1"/>
  <c r="AM1361" i="1"/>
  <c r="AN4774" i="1"/>
  <c r="P4774" i="1"/>
  <c r="AS2789" i="1"/>
  <c r="Q2789" i="1"/>
  <c r="Q5765" i="1"/>
  <c r="AS5765" i="1"/>
  <c r="A3362" i="1"/>
  <c r="AM3361" i="1"/>
  <c r="O2791" i="1"/>
  <c r="AR2791" i="1" s="1"/>
  <c r="L2791" i="1"/>
  <c r="AO2791" i="1" s="1"/>
  <c r="N2791" i="1"/>
  <c r="AQ2791" i="1" s="1"/>
  <c r="J2791" i="1"/>
  <c r="M2791" i="1"/>
  <c r="AP2791" i="1" s="1"/>
  <c r="I1800" i="1"/>
  <c r="K1800" i="1"/>
  <c r="AS1797" i="1"/>
  <c r="Q1797" i="1"/>
  <c r="Z1801" i="1"/>
  <c r="Y1802" i="1"/>
  <c r="AN1798" i="1"/>
  <c r="P1798" i="1"/>
  <c r="M1799" i="1"/>
  <c r="AP1799" i="1" s="1"/>
  <c r="L1799" i="1"/>
  <c r="AO1799" i="1" s="1"/>
  <c r="N1799" i="1"/>
  <c r="AQ1799" i="1" s="1"/>
  <c r="J1799" i="1"/>
  <c r="O1799" i="1"/>
  <c r="AR1799" i="1" s="1"/>
  <c r="Q804" i="1"/>
  <c r="AN806" i="1"/>
  <c r="K807" i="1"/>
  <c r="I807" i="1"/>
  <c r="J807" i="1" s="1"/>
  <c r="AS804" i="1"/>
  <c r="P805" i="1"/>
  <c r="Z808" i="1"/>
  <c r="Y809" i="1"/>
  <c r="O806" i="1"/>
  <c r="AR806" i="1" s="1"/>
  <c r="M806" i="1"/>
  <c r="AP806" i="1" s="1"/>
  <c r="N806" i="1"/>
  <c r="AQ806" i="1" s="1"/>
  <c r="L806" i="1"/>
  <c r="AO806" i="1" s="1"/>
  <c r="V5769" i="1"/>
  <c r="R5769" i="1"/>
  <c r="S5769" i="1"/>
  <c r="F5769" i="1"/>
  <c r="E5769" i="1"/>
  <c r="U5769" i="1"/>
  <c r="T5769" i="1"/>
  <c r="U2793" i="1"/>
  <c r="S2793" i="1"/>
  <c r="R2793" i="1"/>
  <c r="V2793" i="1"/>
  <c r="F2793" i="1"/>
  <c r="T2793" i="1"/>
  <c r="E2793" i="1"/>
  <c r="S3785" i="1"/>
  <c r="F3785" i="1"/>
  <c r="T3785" i="1"/>
  <c r="R3785" i="1"/>
  <c r="V3785" i="1"/>
  <c r="E3785" i="1"/>
  <c r="U3785" i="1"/>
  <c r="R4777" i="1"/>
  <c r="F4777" i="1"/>
  <c r="U4777" i="1"/>
  <c r="S4777" i="1"/>
  <c r="V4777" i="1"/>
  <c r="E4777" i="1"/>
  <c r="T4777" i="1"/>
  <c r="E1801" i="1"/>
  <c r="U1801" i="1"/>
  <c r="T1801" i="1"/>
  <c r="V1801" i="1"/>
  <c r="S1801" i="1"/>
  <c r="F1801" i="1"/>
  <c r="R1801" i="1"/>
  <c r="S808" i="1"/>
  <c r="V808" i="1"/>
  <c r="U808" i="1"/>
  <c r="T808" i="1"/>
  <c r="R808" i="1"/>
  <c r="F808" i="1"/>
  <c r="E808" i="1"/>
  <c r="B808" i="4" l="1"/>
  <c r="A439" i="1"/>
  <c r="AM438" i="1"/>
  <c r="K4777" i="1"/>
  <c r="I4777" i="1"/>
  <c r="K3785" i="1"/>
  <c r="I3785" i="1"/>
  <c r="I2793" i="1"/>
  <c r="K2793" i="1"/>
  <c r="I5769" i="1"/>
  <c r="K5769" i="1"/>
  <c r="AN5767" i="1"/>
  <c r="P5767" i="1"/>
  <c r="L3784" i="1"/>
  <c r="AO3784" i="1" s="1"/>
  <c r="O3784" i="1"/>
  <c r="AR3784" i="1" s="1"/>
  <c r="J3784" i="1"/>
  <c r="M3784" i="1"/>
  <c r="AP3784" i="1" s="1"/>
  <c r="N3784" i="1"/>
  <c r="AQ3784" i="1" s="1"/>
  <c r="Z2794" i="1"/>
  <c r="Y2795" i="1"/>
  <c r="AN2791" i="1"/>
  <c r="P2791" i="1"/>
  <c r="Q5766" i="1"/>
  <c r="AS5766" i="1"/>
  <c r="A3363" i="1"/>
  <c r="AM3362" i="1"/>
  <c r="AN3783" i="1"/>
  <c r="P3783" i="1"/>
  <c r="A1363" i="1"/>
  <c r="AM1362" i="1"/>
  <c r="Q2790" i="1"/>
  <c r="AS2790" i="1"/>
  <c r="Z4778" i="1"/>
  <c r="Y4779" i="1"/>
  <c r="Q3782" i="1"/>
  <c r="AS3782" i="1"/>
  <c r="P4775" i="1"/>
  <c r="AN4775" i="1"/>
  <c r="N4776" i="1"/>
  <c r="AQ4776" i="1" s="1"/>
  <c r="O4776" i="1"/>
  <c r="AR4776" i="1" s="1"/>
  <c r="M4776" i="1"/>
  <c r="AP4776" i="1" s="1"/>
  <c r="L4776" i="1"/>
  <c r="AO4776" i="1" s="1"/>
  <c r="J4776" i="1"/>
  <c r="A2363" i="1"/>
  <c r="AM2362" i="1"/>
  <c r="J2792" i="1"/>
  <c r="N2792" i="1"/>
  <c r="AQ2792" i="1" s="1"/>
  <c r="M2792" i="1"/>
  <c r="AP2792" i="1" s="1"/>
  <c r="O2792" i="1"/>
  <c r="AR2792" i="1" s="1"/>
  <c r="L2792" i="1"/>
  <c r="AO2792" i="1" s="1"/>
  <c r="AS4774" i="1"/>
  <c r="Q4774" i="1"/>
  <c r="Y3787" i="1"/>
  <c r="Z3786" i="1"/>
  <c r="A5363" i="1"/>
  <c r="AM5362" i="1"/>
  <c r="A4363" i="1"/>
  <c r="AM4362" i="1"/>
  <c r="L5768" i="1"/>
  <c r="AO5768" i="1" s="1"/>
  <c r="N5768" i="1"/>
  <c r="AQ5768" i="1" s="1"/>
  <c r="M5768" i="1"/>
  <c r="AP5768" i="1" s="1"/>
  <c r="J5768" i="1"/>
  <c r="O5768" i="1"/>
  <c r="AR5768" i="1" s="1"/>
  <c r="Z5770" i="1"/>
  <c r="Y5771" i="1"/>
  <c r="I1801" i="1"/>
  <c r="K1801" i="1"/>
  <c r="Y1803" i="1"/>
  <c r="Z1802" i="1"/>
  <c r="AN1799" i="1"/>
  <c r="P1799" i="1"/>
  <c r="AS1798" i="1"/>
  <c r="Q1798" i="1"/>
  <c r="M1800" i="1"/>
  <c r="AP1800" i="1" s="1"/>
  <c r="L1800" i="1"/>
  <c r="AO1800" i="1" s="1"/>
  <c r="N1800" i="1"/>
  <c r="AQ1800" i="1" s="1"/>
  <c r="O1800" i="1"/>
  <c r="AR1800" i="1" s="1"/>
  <c r="J1800" i="1"/>
  <c r="Q805" i="1"/>
  <c r="AN807" i="1"/>
  <c r="AS805" i="1"/>
  <c r="K808" i="1"/>
  <c r="I808" i="1"/>
  <c r="J808" i="1" s="1"/>
  <c r="P806" i="1"/>
  <c r="Y810" i="1"/>
  <c r="Z809" i="1"/>
  <c r="N807" i="1"/>
  <c r="AQ807" i="1" s="1"/>
  <c r="L807" i="1"/>
  <c r="AO807" i="1" s="1"/>
  <c r="O807" i="1"/>
  <c r="AR807" i="1" s="1"/>
  <c r="M807" i="1"/>
  <c r="AP807" i="1" s="1"/>
  <c r="R2794" i="1"/>
  <c r="S2794" i="1"/>
  <c r="F2794" i="1"/>
  <c r="T2794" i="1"/>
  <c r="U2794" i="1"/>
  <c r="V2794" i="1"/>
  <c r="E2794" i="1"/>
  <c r="T4778" i="1"/>
  <c r="S4778" i="1"/>
  <c r="R4778" i="1"/>
  <c r="V4778" i="1"/>
  <c r="E4778" i="1"/>
  <c r="F4778" i="1"/>
  <c r="U4778" i="1"/>
  <c r="F3786" i="1"/>
  <c r="U3786" i="1"/>
  <c r="S3786" i="1"/>
  <c r="V3786" i="1"/>
  <c r="T3786" i="1"/>
  <c r="R3786" i="1"/>
  <c r="E3786" i="1"/>
  <c r="F5770" i="1"/>
  <c r="U5770" i="1"/>
  <c r="E5770" i="1"/>
  <c r="T5770" i="1"/>
  <c r="S5770" i="1"/>
  <c r="V5770" i="1"/>
  <c r="R5770" i="1"/>
  <c r="E1802" i="1"/>
  <c r="R1802" i="1"/>
  <c r="U1802" i="1"/>
  <c r="T1802" i="1"/>
  <c r="S1802" i="1"/>
  <c r="F1802" i="1"/>
  <c r="V1802" i="1"/>
  <c r="V809" i="1"/>
  <c r="T809" i="1"/>
  <c r="R809" i="1"/>
  <c r="U809" i="1"/>
  <c r="S809" i="1"/>
  <c r="F809" i="1"/>
  <c r="E809" i="1"/>
  <c r="B809" i="4" l="1"/>
  <c r="A440" i="1"/>
  <c r="AM439" i="1"/>
  <c r="I5770" i="1"/>
  <c r="K5770" i="1"/>
  <c r="K3786" i="1"/>
  <c r="I3786" i="1"/>
  <c r="I4778" i="1"/>
  <c r="K4778" i="1"/>
  <c r="I2794" i="1"/>
  <c r="K2794" i="1"/>
  <c r="AS4775" i="1"/>
  <c r="Q4775" i="1"/>
  <c r="A3364" i="1"/>
  <c r="AM3363" i="1"/>
  <c r="O5769" i="1"/>
  <c r="AR5769" i="1" s="1"/>
  <c r="N5769" i="1"/>
  <c r="AQ5769" i="1" s="1"/>
  <c r="M5769" i="1"/>
  <c r="AP5769" i="1" s="1"/>
  <c r="J5769" i="1"/>
  <c r="L5769" i="1"/>
  <c r="AO5769" i="1" s="1"/>
  <c r="Y3788" i="1"/>
  <c r="Z3787" i="1"/>
  <c r="AN4776" i="1"/>
  <c r="P4776" i="1"/>
  <c r="A1364" i="1"/>
  <c r="AM1363" i="1"/>
  <c r="AN3784" i="1"/>
  <c r="P3784" i="1"/>
  <c r="A4364" i="1"/>
  <c r="AM4363" i="1"/>
  <c r="A2364" i="1"/>
  <c r="AM2363" i="1"/>
  <c r="A5364" i="1"/>
  <c r="AM5363" i="1"/>
  <c r="AS3783" i="1"/>
  <c r="Q3783" i="1"/>
  <c r="Q2791" i="1"/>
  <c r="AS2791" i="1"/>
  <c r="L2793" i="1"/>
  <c r="AO2793" i="1" s="1"/>
  <c r="O2793" i="1"/>
  <c r="AR2793" i="1" s="1"/>
  <c r="J2793" i="1"/>
  <c r="N2793" i="1"/>
  <c r="AQ2793" i="1" s="1"/>
  <c r="M2793" i="1"/>
  <c r="AP2793" i="1" s="1"/>
  <c r="Z5771" i="1"/>
  <c r="Y5772" i="1"/>
  <c r="AN5768" i="1"/>
  <c r="P5768" i="1"/>
  <c r="Z4779" i="1"/>
  <c r="Y4780" i="1"/>
  <c r="O3785" i="1"/>
  <c r="AR3785" i="1" s="1"/>
  <c r="J3785" i="1"/>
  <c r="N3785" i="1"/>
  <c r="AQ3785" i="1" s="1"/>
  <c r="M3785" i="1"/>
  <c r="AP3785" i="1" s="1"/>
  <c r="L3785" i="1"/>
  <c r="AO3785" i="1" s="1"/>
  <c r="P2792" i="1"/>
  <c r="AN2792" i="1"/>
  <c r="Y2796" i="1"/>
  <c r="Z2795" i="1"/>
  <c r="AS5767" i="1"/>
  <c r="Q5767" i="1"/>
  <c r="L4777" i="1"/>
  <c r="AO4777" i="1" s="1"/>
  <c r="O4777" i="1"/>
  <c r="AR4777" i="1" s="1"/>
  <c r="J4777" i="1"/>
  <c r="N4777" i="1"/>
  <c r="AQ4777" i="1" s="1"/>
  <c r="M4777" i="1"/>
  <c r="AP4777" i="1" s="1"/>
  <c r="I1802" i="1"/>
  <c r="K1802" i="1"/>
  <c r="Q1799" i="1"/>
  <c r="AS1799" i="1"/>
  <c r="AN1800" i="1"/>
  <c r="P1800" i="1"/>
  <c r="Y1804" i="1"/>
  <c r="Z1803" i="1"/>
  <c r="O1801" i="1"/>
  <c r="AR1801" i="1" s="1"/>
  <c r="M1801" i="1"/>
  <c r="AP1801" i="1" s="1"/>
  <c r="J1801" i="1"/>
  <c r="N1801" i="1"/>
  <c r="AQ1801" i="1" s="1"/>
  <c r="L1801" i="1"/>
  <c r="AO1801" i="1" s="1"/>
  <c r="AS806" i="1"/>
  <c r="AN808" i="1"/>
  <c r="Q806" i="1"/>
  <c r="K809" i="1"/>
  <c r="I809" i="1"/>
  <c r="J809" i="1" s="1"/>
  <c r="P807" i="1"/>
  <c r="Y811" i="1"/>
  <c r="Z810" i="1"/>
  <c r="L808" i="1"/>
  <c r="AO808" i="1" s="1"/>
  <c r="M808" i="1"/>
  <c r="AP808" i="1" s="1"/>
  <c r="N808" i="1"/>
  <c r="AQ808" i="1" s="1"/>
  <c r="O808" i="1"/>
  <c r="AR808" i="1" s="1"/>
  <c r="V4779" i="1"/>
  <c r="S4779" i="1"/>
  <c r="R4779" i="1"/>
  <c r="F4779" i="1"/>
  <c r="E4779" i="1"/>
  <c r="U4779" i="1"/>
  <c r="T4779" i="1"/>
  <c r="F3787" i="1"/>
  <c r="V3787" i="1"/>
  <c r="S3787" i="1"/>
  <c r="R3787" i="1"/>
  <c r="E3787" i="1"/>
  <c r="T3787" i="1"/>
  <c r="U3787" i="1"/>
  <c r="E5771" i="1"/>
  <c r="S5771" i="1"/>
  <c r="T5771" i="1"/>
  <c r="V5771" i="1"/>
  <c r="F5771" i="1"/>
  <c r="U5771" i="1"/>
  <c r="R5771" i="1"/>
  <c r="U2795" i="1"/>
  <c r="E2795" i="1"/>
  <c r="T2795" i="1"/>
  <c r="S2795" i="1"/>
  <c r="F2795" i="1"/>
  <c r="R2795" i="1"/>
  <c r="V2795" i="1"/>
  <c r="S1803" i="1"/>
  <c r="F1803" i="1"/>
  <c r="V1803" i="1"/>
  <c r="U1803" i="1"/>
  <c r="T1803" i="1"/>
  <c r="R1803" i="1"/>
  <c r="E1803" i="1"/>
  <c r="U810" i="1"/>
  <c r="T810" i="1"/>
  <c r="S810" i="1"/>
  <c r="R810" i="1"/>
  <c r="V810" i="1"/>
  <c r="F810" i="1"/>
  <c r="E810" i="1"/>
  <c r="B810" i="4" l="1"/>
  <c r="A441" i="1"/>
  <c r="AM440" i="1"/>
  <c r="K2795" i="1"/>
  <c r="I2795" i="1"/>
  <c r="K5771" i="1"/>
  <c r="I5771" i="1"/>
  <c r="I3787" i="1"/>
  <c r="K3787" i="1"/>
  <c r="I4779" i="1"/>
  <c r="K4779" i="1"/>
  <c r="A5365" i="1"/>
  <c r="AM5364" i="1"/>
  <c r="L2794" i="1"/>
  <c r="AO2794" i="1" s="1"/>
  <c r="J2794" i="1"/>
  <c r="O2794" i="1"/>
  <c r="AR2794" i="1" s="1"/>
  <c r="N2794" i="1"/>
  <c r="AQ2794" i="1" s="1"/>
  <c r="M2794" i="1"/>
  <c r="AP2794" i="1" s="1"/>
  <c r="Q5768" i="1"/>
  <c r="AS5768" i="1"/>
  <c r="AN2793" i="1"/>
  <c r="P2793" i="1"/>
  <c r="A1365" i="1"/>
  <c r="AM1364" i="1"/>
  <c r="P5769" i="1"/>
  <c r="AN5769" i="1"/>
  <c r="AN3785" i="1"/>
  <c r="P3785" i="1"/>
  <c r="Y5773" i="1"/>
  <c r="Z5772" i="1"/>
  <c r="Y2797" i="1"/>
  <c r="Z2796" i="1"/>
  <c r="A2365" i="1"/>
  <c r="AM2364" i="1"/>
  <c r="AS4776" i="1"/>
  <c r="Q4776" i="1"/>
  <c r="N4778" i="1"/>
  <c r="AQ4778" i="1" s="1"/>
  <c r="M4778" i="1"/>
  <c r="AP4778" i="1" s="1"/>
  <c r="L4778" i="1"/>
  <c r="AO4778" i="1" s="1"/>
  <c r="J4778" i="1"/>
  <c r="O4778" i="1"/>
  <c r="AR4778" i="1" s="1"/>
  <c r="AN4777" i="1"/>
  <c r="P4777" i="1"/>
  <c r="A3365" i="1"/>
  <c r="AM3364" i="1"/>
  <c r="L3786" i="1"/>
  <c r="AO3786" i="1" s="1"/>
  <c r="J3786" i="1"/>
  <c r="O3786" i="1"/>
  <c r="AR3786" i="1" s="1"/>
  <c r="M3786" i="1"/>
  <c r="AP3786" i="1" s="1"/>
  <c r="N3786" i="1"/>
  <c r="AQ3786" i="1" s="1"/>
  <c r="Z4780" i="1"/>
  <c r="Y4781" i="1"/>
  <c r="A4365" i="1"/>
  <c r="AM4364" i="1"/>
  <c r="Q2792" i="1"/>
  <c r="AS2792" i="1"/>
  <c r="AS3784" i="1"/>
  <c r="Q3784" i="1"/>
  <c r="Y3789" i="1"/>
  <c r="Z3788" i="1"/>
  <c r="O5770" i="1"/>
  <c r="AR5770" i="1" s="1"/>
  <c r="N5770" i="1"/>
  <c r="AQ5770" i="1" s="1"/>
  <c r="M5770" i="1"/>
  <c r="AP5770" i="1" s="1"/>
  <c r="J5770" i="1"/>
  <c r="L5770" i="1"/>
  <c r="AO5770" i="1" s="1"/>
  <c r="I1803" i="1"/>
  <c r="K1803" i="1"/>
  <c r="Y1805" i="1"/>
  <c r="Z1804" i="1"/>
  <c r="AS1800" i="1"/>
  <c r="Q1800" i="1"/>
  <c r="AN1801" i="1"/>
  <c r="P1801" i="1"/>
  <c r="M1802" i="1"/>
  <c r="AP1802" i="1" s="1"/>
  <c r="L1802" i="1"/>
  <c r="AO1802" i="1" s="1"/>
  <c r="O1802" i="1"/>
  <c r="AR1802" i="1" s="1"/>
  <c r="N1802" i="1"/>
  <c r="AQ1802" i="1" s="1"/>
  <c r="J1802" i="1"/>
  <c r="Q807" i="1"/>
  <c r="AN809" i="1"/>
  <c r="AS807" i="1"/>
  <c r="K810" i="1"/>
  <c r="I810" i="1"/>
  <c r="J810" i="1" s="1"/>
  <c r="P808" i="1"/>
  <c r="Y812" i="1"/>
  <c r="Z811" i="1"/>
  <c r="M809" i="1"/>
  <c r="AP809" i="1" s="1"/>
  <c r="L809" i="1"/>
  <c r="AO809" i="1" s="1"/>
  <c r="N809" i="1"/>
  <c r="AQ809" i="1" s="1"/>
  <c r="O809" i="1"/>
  <c r="AR809" i="1" s="1"/>
  <c r="S2796" i="1"/>
  <c r="V2796" i="1"/>
  <c r="T2796" i="1"/>
  <c r="R2796" i="1"/>
  <c r="E2796" i="1"/>
  <c r="U2796" i="1"/>
  <c r="F2796" i="1"/>
  <c r="V4780" i="1"/>
  <c r="S4780" i="1"/>
  <c r="R4780" i="1"/>
  <c r="U4780" i="1"/>
  <c r="E4780" i="1"/>
  <c r="F4780" i="1"/>
  <c r="T4780" i="1"/>
  <c r="S3788" i="1"/>
  <c r="V3788" i="1"/>
  <c r="F3788" i="1"/>
  <c r="E3788" i="1"/>
  <c r="R3788" i="1"/>
  <c r="U3788" i="1"/>
  <c r="T3788" i="1"/>
  <c r="R5772" i="1"/>
  <c r="F5772" i="1"/>
  <c r="V5772" i="1"/>
  <c r="E5772" i="1"/>
  <c r="T5772" i="1"/>
  <c r="S5772" i="1"/>
  <c r="U5772" i="1"/>
  <c r="U1804" i="1"/>
  <c r="E1804" i="1"/>
  <c r="R1804" i="1"/>
  <c r="T1804" i="1"/>
  <c r="F1804" i="1"/>
  <c r="V1804" i="1"/>
  <c r="S1804" i="1"/>
  <c r="T811" i="1"/>
  <c r="R811" i="1"/>
  <c r="V811" i="1"/>
  <c r="S811" i="1"/>
  <c r="U811" i="1"/>
  <c r="F811" i="1"/>
  <c r="E811" i="1"/>
  <c r="B811" i="4" l="1"/>
  <c r="A442" i="1"/>
  <c r="AM441" i="1"/>
  <c r="I5772" i="1"/>
  <c r="K5772" i="1"/>
  <c r="K3788" i="1"/>
  <c r="I3788" i="1"/>
  <c r="K4780" i="1"/>
  <c r="I4780" i="1"/>
  <c r="K2796" i="1"/>
  <c r="I2796" i="1"/>
  <c r="Q4777" i="1"/>
  <c r="AS4777" i="1"/>
  <c r="O4779" i="1"/>
  <c r="AR4779" i="1" s="1"/>
  <c r="N4779" i="1"/>
  <c r="AQ4779" i="1" s="1"/>
  <c r="L4779" i="1"/>
  <c r="AO4779" i="1" s="1"/>
  <c r="M4779" i="1"/>
  <c r="AP4779" i="1" s="1"/>
  <c r="J4779" i="1"/>
  <c r="Y2798" i="1"/>
  <c r="Z2797" i="1"/>
  <c r="Y3790" i="1"/>
  <c r="Z3789" i="1"/>
  <c r="Y5774" i="1"/>
  <c r="Z5773" i="1"/>
  <c r="AS5769" i="1"/>
  <c r="Q5769" i="1"/>
  <c r="P5770" i="1"/>
  <c r="AN5770" i="1"/>
  <c r="P3786" i="1"/>
  <c r="AN3786" i="1"/>
  <c r="M3787" i="1"/>
  <c r="AP3787" i="1" s="1"/>
  <c r="N3787" i="1"/>
  <c r="AQ3787" i="1" s="1"/>
  <c r="O3787" i="1"/>
  <c r="AR3787" i="1" s="1"/>
  <c r="L3787" i="1"/>
  <c r="AO3787" i="1" s="1"/>
  <c r="J3787" i="1"/>
  <c r="A4366" i="1"/>
  <c r="AM4365" i="1"/>
  <c r="AN4778" i="1"/>
  <c r="P4778" i="1"/>
  <c r="Q3785" i="1"/>
  <c r="AS3785" i="1"/>
  <c r="A1366" i="1"/>
  <c r="AM1365" i="1"/>
  <c r="J5771" i="1"/>
  <c r="O5771" i="1"/>
  <c r="AR5771" i="1" s="1"/>
  <c r="N5771" i="1"/>
  <c r="AQ5771" i="1" s="1"/>
  <c r="M5771" i="1"/>
  <c r="AP5771" i="1" s="1"/>
  <c r="L5771" i="1"/>
  <c r="AO5771" i="1" s="1"/>
  <c r="Z4781" i="1"/>
  <c r="Y4782" i="1"/>
  <c r="AN2794" i="1"/>
  <c r="P2794" i="1"/>
  <c r="A2366" i="1"/>
  <c r="AM2365" i="1"/>
  <c r="A3366" i="1"/>
  <c r="AM3365" i="1"/>
  <c r="Q2793" i="1"/>
  <c r="AS2793" i="1"/>
  <c r="A5366" i="1"/>
  <c r="AM5365" i="1"/>
  <c r="N2795" i="1"/>
  <c r="AQ2795" i="1" s="1"/>
  <c r="O2795" i="1"/>
  <c r="AR2795" i="1" s="1"/>
  <c r="J2795" i="1"/>
  <c r="M2795" i="1"/>
  <c r="AP2795" i="1" s="1"/>
  <c r="L2795" i="1"/>
  <c r="AO2795" i="1" s="1"/>
  <c r="K1804" i="1"/>
  <c r="I1804" i="1"/>
  <c r="AN1802" i="1"/>
  <c r="P1802" i="1"/>
  <c r="Z1805" i="1"/>
  <c r="Y1806" i="1"/>
  <c r="Q1801" i="1"/>
  <c r="AS1801" i="1"/>
  <c r="M1803" i="1"/>
  <c r="AP1803" i="1" s="1"/>
  <c r="L1803" i="1"/>
  <c r="AO1803" i="1" s="1"/>
  <c r="O1803" i="1"/>
  <c r="AR1803" i="1" s="1"/>
  <c r="N1803" i="1"/>
  <c r="AQ1803" i="1" s="1"/>
  <c r="J1803" i="1"/>
  <c r="Q808" i="1"/>
  <c r="AN810" i="1"/>
  <c r="AS808" i="1"/>
  <c r="K811" i="1"/>
  <c r="I811" i="1"/>
  <c r="J811" i="1" s="1"/>
  <c r="P809" i="1"/>
  <c r="Z812" i="1"/>
  <c r="Y813" i="1"/>
  <c r="L810" i="1"/>
  <c r="AO810" i="1" s="1"/>
  <c r="O810" i="1"/>
  <c r="AR810" i="1" s="1"/>
  <c r="N810" i="1"/>
  <c r="AQ810" i="1" s="1"/>
  <c r="M810" i="1"/>
  <c r="AP810" i="1" s="1"/>
  <c r="S5773" i="1"/>
  <c r="T5773" i="1"/>
  <c r="E5773" i="1"/>
  <c r="V5773" i="1"/>
  <c r="F5773" i="1"/>
  <c r="R5773" i="1"/>
  <c r="U5773" i="1"/>
  <c r="V2797" i="1"/>
  <c r="R2797" i="1"/>
  <c r="F2797" i="1"/>
  <c r="U2797" i="1"/>
  <c r="T2797" i="1"/>
  <c r="E2797" i="1"/>
  <c r="S2797" i="1"/>
  <c r="S4781" i="1"/>
  <c r="F4781" i="1"/>
  <c r="E4781" i="1"/>
  <c r="R4781" i="1"/>
  <c r="U4781" i="1"/>
  <c r="T4781" i="1"/>
  <c r="V4781" i="1"/>
  <c r="V3789" i="1"/>
  <c r="F3789" i="1"/>
  <c r="T3789" i="1"/>
  <c r="U3789" i="1"/>
  <c r="R3789" i="1"/>
  <c r="S3789" i="1"/>
  <c r="E3789" i="1"/>
  <c r="T1805" i="1"/>
  <c r="V1805" i="1"/>
  <c r="E1805" i="1"/>
  <c r="S1805" i="1"/>
  <c r="F1805" i="1"/>
  <c r="U1805" i="1"/>
  <c r="R1805" i="1"/>
  <c r="U812" i="1"/>
  <c r="S812" i="1"/>
  <c r="R812" i="1"/>
  <c r="V812" i="1"/>
  <c r="T812" i="1"/>
  <c r="F812" i="1"/>
  <c r="E812" i="1"/>
  <c r="B812" i="4" l="1"/>
  <c r="A443" i="1"/>
  <c r="AM442" i="1"/>
  <c r="K3789" i="1"/>
  <c r="I3789" i="1"/>
  <c r="K4781" i="1"/>
  <c r="I4781" i="1"/>
  <c r="I2797" i="1"/>
  <c r="K2797" i="1"/>
  <c r="I5773" i="1"/>
  <c r="K5773" i="1"/>
  <c r="Z5774" i="1"/>
  <c r="Y5775" i="1"/>
  <c r="M2796" i="1"/>
  <c r="AP2796" i="1" s="1"/>
  <c r="J2796" i="1"/>
  <c r="L2796" i="1"/>
  <c r="AO2796" i="1" s="1"/>
  <c r="N2796" i="1"/>
  <c r="AQ2796" i="1" s="1"/>
  <c r="O2796" i="1"/>
  <c r="AR2796" i="1" s="1"/>
  <c r="AN2795" i="1"/>
  <c r="P2795" i="1"/>
  <c r="A3367" i="1"/>
  <c r="AM3366" i="1"/>
  <c r="Z4782" i="1"/>
  <c r="Y4783" i="1"/>
  <c r="A4367" i="1"/>
  <c r="AM4366" i="1"/>
  <c r="A1367" i="1"/>
  <c r="AM1366" i="1"/>
  <c r="AN3787" i="1"/>
  <c r="P3787" i="1"/>
  <c r="Q5770" i="1"/>
  <c r="AS5770" i="1"/>
  <c r="Z3790" i="1"/>
  <c r="Y3791" i="1"/>
  <c r="L4780" i="1"/>
  <c r="AO4780" i="1" s="1"/>
  <c r="M4780" i="1"/>
  <c r="AP4780" i="1" s="1"/>
  <c r="O4780" i="1"/>
  <c r="AR4780" i="1" s="1"/>
  <c r="N4780" i="1"/>
  <c r="AQ4780" i="1" s="1"/>
  <c r="J4780" i="1"/>
  <c r="A2367" i="1"/>
  <c r="AM2366" i="1"/>
  <c r="A5367" i="1"/>
  <c r="AM5366" i="1"/>
  <c r="J3788" i="1"/>
  <c r="N3788" i="1"/>
  <c r="AQ3788" i="1" s="1"/>
  <c r="L3788" i="1"/>
  <c r="AO3788" i="1" s="1"/>
  <c r="M3788" i="1"/>
  <c r="AP3788" i="1" s="1"/>
  <c r="O3788" i="1"/>
  <c r="AR3788" i="1" s="1"/>
  <c r="Q2794" i="1"/>
  <c r="AS2794" i="1"/>
  <c r="Q4778" i="1"/>
  <c r="AS4778" i="1"/>
  <c r="Z2798" i="1"/>
  <c r="Y2799" i="1"/>
  <c r="P5771" i="1"/>
  <c r="AN5771" i="1"/>
  <c r="AS3786" i="1"/>
  <c r="Q3786" i="1"/>
  <c r="AN4779" i="1"/>
  <c r="P4779" i="1"/>
  <c r="L5772" i="1"/>
  <c r="AO5772" i="1" s="1"/>
  <c r="M5772" i="1"/>
  <c r="AP5772" i="1" s="1"/>
  <c r="J5772" i="1"/>
  <c r="O5772" i="1"/>
  <c r="AR5772" i="1" s="1"/>
  <c r="N5772" i="1"/>
  <c r="AQ5772" i="1" s="1"/>
  <c r="I1805" i="1"/>
  <c r="K1805" i="1"/>
  <c r="Z1806" i="1"/>
  <c r="Y1807" i="1"/>
  <c r="AN1803" i="1"/>
  <c r="P1803" i="1"/>
  <c r="Q1802" i="1"/>
  <c r="AS1802" i="1"/>
  <c r="O1804" i="1"/>
  <c r="AR1804" i="1" s="1"/>
  <c r="J1804" i="1"/>
  <c r="L1804" i="1"/>
  <c r="AO1804" i="1" s="1"/>
  <c r="N1804" i="1"/>
  <c r="AQ1804" i="1" s="1"/>
  <c r="M1804" i="1"/>
  <c r="AP1804" i="1" s="1"/>
  <c r="AN811" i="1"/>
  <c r="AS809" i="1"/>
  <c r="Q809" i="1"/>
  <c r="K812" i="1"/>
  <c r="I812" i="1"/>
  <c r="J812" i="1" s="1"/>
  <c r="P810" i="1"/>
  <c r="Z813" i="1"/>
  <c r="Y814" i="1"/>
  <c r="L811" i="1"/>
  <c r="AO811" i="1" s="1"/>
  <c r="O811" i="1"/>
  <c r="AR811" i="1" s="1"/>
  <c r="N811" i="1"/>
  <c r="AQ811" i="1" s="1"/>
  <c r="M811" i="1"/>
  <c r="AP811" i="1" s="1"/>
  <c r="V5774" i="1"/>
  <c r="R5774" i="1"/>
  <c r="S5774" i="1"/>
  <c r="U5774" i="1"/>
  <c r="T5774" i="1"/>
  <c r="E5774" i="1"/>
  <c r="F5774" i="1"/>
  <c r="V3790" i="1"/>
  <c r="F3790" i="1"/>
  <c r="R3790" i="1"/>
  <c r="U3790" i="1"/>
  <c r="E3790" i="1"/>
  <c r="T3790" i="1"/>
  <c r="S3790" i="1"/>
  <c r="S2798" i="1"/>
  <c r="F2798" i="1"/>
  <c r="U2798" i="1"/>
  <c r="E2798" i="1"/>
  <c r="T2798" i="1"/>
  <c r="V2798" i="1"/>
  <c r="R2798" i="1"/>
  <c r="U4782" i="1"/>
  <c r="V4782" i="1"/>
  <c r="R4782" i="1"/>
  <c r="F4782" i="1"/>
  <c r="E4782" i="1"/>
  <c r="T4782" i="1"/>
  <c r="S4782" i="1"/>
  <c r="T1806" i="1"/>
  <c r="V1806" i="1"/>
  <c r="S1806" i="1"/>
  <c r="F1806" i="1"/>
  <c r="R1806" i="1"/>
  <c r="U1806" i="1"/>
  <c r="E1806" i="1"/>
  <c r="R813" i="1"/>
  <c r="V813" i="1"/>
  <c r="U813" i="1"/>
  <c r="T813" i="1"/>
  <c r="S813" i="1"/>
  <c r="F813" i="1"/>
  <c r="E813" i="1"/>
  <c r="B813" i="4" l="1"/>
  <c r="A444" i="1"/>
  <c r="AM443" i="1"/>
  <c r="K4782" i="1"/>
  <c r="I4782" i="1"/>
  <c r="K2798" i="1"/>
  <c r="I2798" i="1"/>
  <c r="K3790" i="1"/>
  <c r="I3790" i="1"/>
  <c r="I5774" i="1"/>
  <c r="K5774" i="1"/>
  <c r="A5368" i="1"/>
  <c r="AM5367" i="1"/>
  <c r="A4368" i="1"/>
  <c r="AM4367" i="1"/>
  <c r="Y4784" i="1"/>
  <c r="Z4783" i="1"/>
  <c r="Q3787" i="1"/>
  <c r="AS3787" i="1"/>
  <c r="J5773" i="1"/>
  <c r="N5773" i="1"/>
  <c r="AQ5773" i="1" s="1"/>
  <c r="M5773" i="1"/>
  <c r="AP5773" i="1" s="1"/>
  <c r="L5773" i="1"/>
  <c r="AO5773" i="1" s="1"/>
  <c r="O5773" i="1"/>
  <c r="AR5773" i="1" s="1"/>
  <c r="AN2796" i="1"/>
  <c r="P2796" i="1"/>
  <c r="Z2799" i="1"/>
  <c r="Y2800" i="1"/>
  <c r="A3368" i="1"/>
  <c r="AM3367" i="1"/>
  <c r="O2797" i="1"/>
  <c r="AR2797" i="1" s="1"/>
  <c r="N2797" i="1"/>
  <c r="AQ2797" i="1" s="1"/>
  <c r="M2797" i="1"/>
  <c r="AP2797" i="1" s="1"/>
  <c r="L2797" i="1"/>
  <c r="AO2797" i="1" s="1"/>
  <c r="J2797" i="1"/>
  <c r="AS4779" i="1"/>
  <c r="Q4779" i="1"/>
  <c r="A2368" i="1"/>
  <c r="AM2367" i="1"/>
  <c r="Y3792" i="1"/>
  <c r="Z3791" i="1"/>
  <c r="A1368" i="1"/>
  <c r="AM1367" i="1"/>
  <c r="J4781" i="1"/>
  <c r="N4781" i="1"/>
  <c r="AQ4781" i="1" s="1"/>
  <c r="L4781" i="1"/>
  <c r="AO4781" i="1" s="1"/>
  <c r="O4781" i="1"/>
  <c r="AR4781" i="1" s="1"/>
  <c r="M4781" i="1"/>
  <c r="AP4781" i="1" s="1"/>
  <c r="Q2795" i="1"/>
  <c r="AS2795" i="1"/>
  <c r="Z5775" i="1"/>
  <c r="Y5776" i="1"/>
  <c r="Q5771" i="1"/>
  <c r="AS5771" i="1"/>
  <c r="P3788" i="1"/>
  <c r="AN3788" i="1"/>
  <c r="AN4780" i="1"/>
  <c r="P4780" i="1"/>
  <c r="O3789" i="1"/>
  <c r="AR3789" i="1" s="1"/>
  <c r="M3789" i="1"/>
  <c r="AP3789" i="1" s="1"/>
  <c r="J3789" i="1"/>
  <c r="L3789" i="1"/>
  <c r="AO3789" i="1" s="1"/>
  <c r="N3789" i="1"/>
  <c r="AQ3789" i="1" s="1"/>
  <c r="P5772" i="1"/>
  <c r="AN5772" i="1"/>
  <c r="K1806" i="1"/>
  <c r="I1806" i="1"/>
  <c r="AS1803" i="1"/>
  <c r="Q1803" i="1"/>
  <c r="Y1808" i="1"/>
  <c r="Z1807" i="1"/>
  <c r="AN1804" i="1"/>
  <c r="P1804" i="1"/>
  <c r="L1805" i="1"/>
  <c r="AO1805" i="1" s="1"/>
  <c r="N1805" i="1"/>
  <c r="AQ1805" i="1" s="1"/>
  <c r="O1805" i="1"/>
  <c r="AR1805" i="1" s="1"/>
  <c r="M1805" i="1"/>
  <c r="AP1805" i="1" s="1"/>
  <c r="J1805" i="1"/>
  <c r="AS810" i="1"/>
  <c r="AN812" i="1"/>
  <c r="K813" i="1"/>
  <c r="Q810" i="1"/>
  <c r="I813" i="1"/>
  <c r="J813" i="1" s="1"/>
  <c r="P811" i="1"/>
  <c r="Y815" i="1"/>
  <c r="Z814" i="1"/>
  <c r="N812" i="1"/>
  <c r="AQ812" i="1" s="1"/>
  <c r="L812" i="1"/>
  <c r="AO812" i="1" s="1"/>
  <c r="M812" i="1"/>
  <c r="AP812" i="1" s="1"/>
  <c r="O812" i="1"/>
  <c r="AR812" i="1" s="1"/>
  <c r="E4783" i="1"/>
  <c r="T4783" i="1"/>
  <c r="S4783" i="1"/>
  <c r="V4783" i="1"/>
  <c r="U4783" i="1"/>
  <c r="F4783" i="1"/>
  <c r="R4783" i="1"/>
  <c r="V2799" i="1"/>
  <c r="F2799" i="1"/>
  <c r="T2799" i="1"/>
  <c r="R2799" i="1"/>
  <c r="E2799" i="1"/>
  <c r="U2799" i="1"/>
  <c r="S2799" i="1"/>
  <c r="V5775" i="1"/>
  <c r="F5775" i="1"/>
  <c r="R5775" i="1"/>
  <c r="U5775" i="1"/>
  <c r="E5775" i="1"/>
  <c r="S5775" i="1"/>
  <c r="T5775" i="1"/>
  <c r="F3791" i="1"/>
  <c r="T3791" i="1"/>
  <c r="S3791" i="1"/>
  <c r="V3791" i="1"/>
  <c r="U3791" i="1"/>
  <c r="E3791" i="1"/>
  <c r="R3791" i="1"/>
  <c r="V1807" i="1"/>
  <c r="T1807" i="1"/>
  <c r="E1807" i="1"/>
  <c r="F1807" i="1"/>
  <c r="U1807" i="1"/>
  <c r="S1807" i="1"/>
  <c r="R1807" i="1"/>
  <c r="U814" i="1"/>
  <c r="S814" i="1"/>
  <c r="T814" i="1"/>
  <c r="R814" i="1"/>
  <c r="V814" i="1"/>
  <c r="F814" i="1"/>
  <c r="E814" i="1"/>
  <c r="B814" i="4" l="1"/>
  <c r="A445" i="1"/>
  <c r="AM444" i="1"/>
  <c r="K3791" i="1"/>
  <c r="I3791" i="1"/>
  <c r="K5775" i="1"/>
  <c r="I5775" i="1"/>
  <c r="K2799" i="1"/>
  <c r="I2799" i="1"/>
  <c r="K4783" i="1"/>
  <c r="I4783" i="1"/>
  <c r="AS3788" i="1"/>
  <c r="Q3788" i="1"/>
  <c r="A1369" i="1"/>
  <c r="AM1368" i="1"/>
  <c r="P2797" i="1"/>
  <c r="AN2797" i="1"/>
  <c r="P3789" i="1"/>
  <c r="AN3789" i="1"/>
  <c r="Y4785" i="1"/>
  <c r="Z4784" i="1"/>
  <c r="Z3792" i="1"/>
  <c r="Y3793" i="1"/>
  <c r="Z2800" i="1"/>
  <c r="Y2801" i="1"/>
  <c r="N5774" i="1"/>
  <c r="AQ5774" i="1" s="1"/>
  <c r="M5774" i="1"/>
  <c r="AP5774" i="1" s="1"/>
  <c r="L5774" i="1"/>
  <c r="AO5774" i="1" s="1"/>
  <c r="J5774" i="1"/>
  <c r="O5774" i="1"/>
  <c r="AR5774" i="1" s="1"/>
  <c r="Y5777" i="1"/>
  <c r="Z5776" i="1"/>
  <c r="N3790" i="1"/>
  <c r="AQ3790" i="1" s="1"/>
  <c r="O3790" i="1"/>
  <c r="AR3790" i="1" s="1"/>
  <c r="M3790" i="1"/>
  <c r="AP3790" i="1" s="1"/>
  <c r="L3790" i="1"/>
  <c r="AO3790" i="1" s="1"/>
  <c r="J3790" i="1"/>
  <c r="P4781" i="1"/>
  <c r="AN4781" i="1"/>
  <c r="AN5773" i="1"/>
  <c r="P5773" i="1"/>
  <c r="A4369" i="1"/>
  <c r="AM4368" i="1"/>
  <c r="AS2796" i="1"/>
  <c r="Q2796" i="1"/>
  <c r="O2798" i="1"/>
  <c r="AR2798" i="1" s="1"/>
  <c r="N2798" i="1"/>
  <c r="AQ2798" i="1" s="1"/>
  <c r="M2798" i="1"/>
  <c r="AP2798" i="1" s="1"/>
  <c r="L2798" i="1"/>
  <c r="AO2798" i="1" s="1"/>
  <c r="J2798" i="1"/>
  <c r="AS4780" i="1"/>
  <c r="Q4780" i="1"/>
  <c r="A2369" i="1"/>
  <c r="AM2368" i="1"/>
  <c r="AS5772" i="1"/>
  <c r="Q5772" i="1"/>
  <c r="A3369" i="1"/>
  <c r="AM3368" i="1"/>
  <c r="A5369" i="1"/>
  <c r="AM5368" i="1"/>
  <c r="N4782" i="1"/>
  <c r="AQ4782" i="1" s="1"/>
  <c r="L4782" i="1"/>
  <c r="AO4782" i="1" s="1"/>
  <c r="O4782" i="1"/>
  <c r="AR4782" i="1" s="1"/>
  <c r="M4782" i="1"/>
  <c r="AP4782" i="1" s="1"/>
  <c r="J4782" i="1"/>
  <c r="K1807" i="1"/>
  <c r="I1807" i="1"/>
  <c r="AN1805" i="1"/>
  <c r="P1805" i="1"/>
  <c r="Z1808" i="1"/>
  <c r="Y1809" i="1"/>
  <c r="N1806" i="1"/>
  <c r="AQ1806" i="1" s="1"/>
  <c r="M1806" i="1"/>
  <c r="AP1806" i="1" s="1"/>
  <c r="J1806" i="1"/>
  <c r="L1806" i="1"/>
  <c r="AO1806" i="1" s="1"/>
  <c r="O1806" i="1"/>
  <c r="AR1806" i="1" s="1"/>
  <c r="AS1804" i="1"/>
  <c r="Q1804" i="1"/>
  <c r="Q811" i="1"/>
  <c r="AN813" i="1"/>
  <c r="AS811" i="1"/>
  <c r="K814" i="1"/>
  <c r="I814" i="1"/>
  <c r="J814" i="1" s="1"/>
  <c r="P812" i="1"/>
  <c r="Y816" i="1"/>
  <c r="Z815" i="1"/>
  <c r="N813" i="1"/>
  <c r="AQ813" i="1" s="1"/>
  <c r="M813" i="1"/>
  <c r="AP813" i="1" s="1"/>
  <c r="O813" i="1"/>
  <c r="AR813" i="1" s="1"/>
  <c r="L813" i="1"/>
  <c r="AO813" i="1" s="1"/>
  <c r="R2800" i="1"/>
  <c r="V2800" i="1"/>
  <c r="F2800" i="1"/>
  <c r="U2800" i="1"/>
  <c r="E2800" i="1"/>
  <c r="T2800" i="1"/>
  <c r="S2800" i="1"/>
  <c r="V5776" i="1"/>
  <c r="E5776" i="1"/>
  <c r="F5776" i="1"/>
  <c r="S5776" i="1"/>
  <c r="R5776" i="1"/>
  <c r="T5776" i="1"/>
  <c r="U5776" i="1"/>
  <c r="F4784" i="1"/>
  <c r="E4784" i="1"/>
  <c r="R4784" i="1"/>
  <c r="T4784" i="1"/>
  <c r="S4784" i="1"/>
  <c r="U4784" i="1"/>
  <c r="V4784" i="1"/>
  <c r="R3792" i="1"/>
  <c r="V3792" i="1"/>
  <c r="E3792" i="1"/>
  <c r="T3792" i="1"/>
  <c r="S3792" i="1"/>
  <c r="F3792" i="1"/>
  <c r="U3792" i="1"/>
  <c r="R1808" i="1"/>
  <c r="V1808" i="1"/>
  <c r="T1808" i="1"/>
  <c r="E1808" i="1"/>
  <c r="U1808" i="1"/>
  <c r="S1808" i="1"/>
  <c r="F1808" i="1"/>
  <c r="V815" i="1"/>
  <c r="T815" i="1"/>
  <c r="S815" i="1"/>
  <c r="R815" i="1"/>
  <c r="U815" i="1"/>
  <c r="F815" i="1"/>
  <c r="E815" i="1"/>
  <c r="B815" i="4" l="1"/>
  <c r="A446" i="1"/>
  <c r="AM445" i="1"/>
  <c r="I3792" i="1"/>
  <c r="K3792" i="1"/>
  <c r="K4784" i="1"/>
  <c r="I4784" i="1"/>
  <c r="I5776" i="1"/>
  <c r="K5776" i="1"/>
  <c r="I2800" i="1"/>
  <c r="K2800" i="1"/>
  <c r="Z3793" i="1"/>
  <c r="Y3794" i="1"/>
  <c r="AS3789" i="1"/>
  <c r="Q3789" i="1"/>
  <c r="O4783" i="1"/>
  <c r="AR4783" i="1" s="1"/>
  <c r="N4783" i="1"/>
  <c r="AQ4783" i="1" s="1"/>
  <c r="L4783" i="1"/>
  <c r="AO4783" i="1" s="1"/>
  <c r="M4783" i="1"/>
  <c r="AP4783" i="1" s="1"/>
  <c r="J4783" i="1"/>
  <c r="A3370" i="1"/>
  <c r="AM3369" i="1"/>
  <c r="P2798" i="1"/>
  <c r="AN2798" i="1"/>
  <c r="AS4781" i="1"/>
  <c r="Q4781" i="1"/>
  <c r="AS2797" i="1"/>
  <c r="Q2797" i="1"/>
  <c r="M2799" i="1"/>
  <c r="AP2799" i="1" s="1"/>
  <c r="L2799" i="1"/>
  <c r="AO2799" i="1" s="1"/>
  <c r="N2799" i="1"/>
  <c r="AQ2799" i="1" s="1"/>
  <c r="J2799" i="1"/>
  <c r="O2799" i="1"/>
  <c r="AR2799" i="1" s="1"/>
  <c r="Z2801" i="1"/>
  <c r="Y2802" i="1"/>
  <c r="P3790" i="1"/>
  <c r="AN3790" i="1"/>
  <c r="Y4786" i="1"/>
  <c r="Z4785" i="1"/>
  <c r="A1370" i="1"/>
  <c r="AM1369" i="1"/>
  <c r="O5775" i="1"/>
  <c r="AR5775" i="1" s="1"/>
  <c r="L5775" i="1"/>
  <c r="AO5775" i="1" s="1"/>
  <c r="J5775" i="1"/>
  <c r="N5775" i="1"/>
  <c r="AQ5775" i="1" s="1"/>
  <c r="M5775" i="1"/>
  <c r="AP5775" i="1" s="1"/>
  <c r="A4370" i="1"/>
  <c r="AM4369" i="1"/>
  <c r="Y5778" i="1"/>
  <c r="Z5777" i="1"/>
  <c r="Q5773" i="1"/>
  <c r="AS5773" i="1"/>
  <c r="O3791" i="1"/>
  <c r="AR3791" i="1" s="1"/>
  <c r="L3791" i="1"/>
  <c r="AO3791" i="1" s="1"/>
  <c r="J3791" i="1"/>
  <c r="N3791" i="1"/>
  <c r="AQ3791" i="1" s="1"/>
  <c r="M3791" i="1"/>
  <c r="AP3791" i="1" s="1"/>
  <c r="AN4782" i="1"/>
  <c r="P4782" i="1"/>
  <c r="A5370" i="1"/>
  <c r="AM5369" i="1"/>
  <c r="A2370" i="1"/>
  <c r="AM2369" i="1"/>
  <c r="P5774" i="1"/>
  <c r="AN5774" i="1"/>
  <c r="K1808" i="1"/>
  <c r="I1808" i="1"/>
  <c r="Y1810" i="1"/>
  <c r="Z1809" i="1"/>
  <c r="Q1805" i="1"/>
  <c r="AS1805" i="1"/>
  <c r="AN1806" i="1"/>
  <c r="P1806" i="1"/>
  <c r="J1807" i="1"/>
  <c r="L1807" i="1"/>
  <c r="AO1807" i="1" s="1"/>
  <c r="M1807" i="1"/>
  <c r="AP1807" i="1" s="1"/>
  <c r="N1807" i="1"/>
  <c r="AQ1807" i="1" s="1"/>
  <c r="O1807" i="1"/>
  <c r="AR1807" i="1" s="1"/>
  <c r="Q812" i="1"/>
  <c r="AN814" i="1"/>
  <c r="AS812" i="1"/>
  <c r="K815" i="1"/>
  <c r="I815" i="1"/>
  <c r="J815" i="1" s="1"/>
  <c r="P813" i="1"/>
  <c r="Y817" i="1"/>
  <c r="Z816" i="1"/>
  <c r="L814" i="1"/>
  <c r="AO814" i="1" s="1"/>
  <c r="O814" i="1"/>
  <c r="AR814" i="1" s="1"/>
  <c r="M814" i="1"/>
  <c r="AP814" i="1" s="1"/>
  <c r="N814" i="1"/>
  <c r="AQ814" i="1" s="1"/>
  <c r="F2801" i="1"/>
  <c r="R2801" i="1"/>
  <c r="V2801" i="1"/>
  <c r="E2801" i="1"/>
  <c r="T2801" i="1"/>
  <c r="S2801" i="1"/>
  <c r="U2801" i="1"/>
  <c r="V5777" i="1"/>
  <c r="E5777" i="1"/>
  <c r="T5777" i="1"/>
  <c r="F5777" i="1"/>
  <c r="R5777" i="1"/>
  <c r="S5777" i="1"/>
  <c r="U5777" i="1"/>
  <c r="F3793" i="1"/>
  <c r="T3793" i="1"/>
  <c r="E3793" i="1"/>
  <c r="V3793" i="1"/>
  <c r="U3793" i="1"/>
  <c r="R3793" i="1"/>
  <c r="S3793" i="1"/>
  <c r="R4785" i="1"/>
  <c r="E4785" i="1"/>
  <c r="U4785" i="1"/>
  <c r="V4785" i="1"/>
  <c r="T4785" i="1"/>
  <c r="S4785" i="1"/>
  <c r="F4785" i="1"/>
  <c r="S1809" i="1"/>
  <c r="E1809" i="1"/>
  <c r="F1809" i="1"/>
  <c r="U1809" i="1"/>
  <c r="T1809" i="1"/>
  <c r="V1809" i="1"/>
  <c r="R1809" i="1"/>
  <c r="S816" i="1"/>
  <c r="V816" i="1"/>
  <c r="U816" i="1"/>
  <c r="T816" i="1"/>
  <c r="R816" i="1"/>
  <c r="F816" i="1"/>
  <c r="E816" i="1"/>
  <c r="B816" i="4" l="1"/>
  <c r="A447" i="1"/>
  <c r="AM446" i="1"/>
  <c r="I4785" i="1"/>
  <c r="K4785" i="1"/>
  <c r="I3793" i="1"/>
  <c r="K3793" i="1"/>
  <c r="I5777" i="1"/>
  <c r="K5777" i="1"/>
  <c r="I2801" i="1"/>
  <c r="K2801" i="1"/>
  <c r="P3791" i="1"/>
  <c r="AN3791" i="1"/>
  <c r="A2371" i="1"/>
  <c r="AM2370" i="1"/>
  <c r="Z5778" i="1"/>
  <c r="Y5779" i="1"/>
  <c r="P2799" i="1"/>
  <c r="AN2799" i="1"/>
  <c r="J2800" i="1"/>
  <c r="M2800" i="1"/>
  <c r="AP2800" i="1" s="1"/>
  <c r="L2800" i="1"/>
  <c r="AO2800" i="1" s="1"/>
  <c r="O2800" i="1"/>
  <c r="AR2800" i="1" s="1"/>
  <c r="N2800" i="1"/>
  <c r="AQ2800" i="1" s="1"/>
  <c r="A1371" i="1"/>
  <c r="AM1370" i="1"/>
  <c r="Q2798" i="1"/>
  <c r="AS2798" i="1"/>
  <c r="O5776" i="1"/>
  <c r="AR5776" i="1" s="1"/>
  <c r="N5776" i="1"/>
  <c r="AQ5776" i="1" s="1"/>
  <c r="M5776" i="1"/>
  <c r="AP5776" i="1" s="1"/>
  <c r="L5776" i="1"/>
  <c r="AO5776" i="1" s="1"/>
  <c r="J5776" i="1"/>
  <c r="A5371" i="1"/>
  <c r="AM5370" i="1"/>
  <c r="Q4782" i="1"/>
  <c r="AS4782" i="1"/>
  <c r="A3371" i="1"/>
  <c r="AM3370" i="1"/>
  <c r="M4784" i="1"/>
  <c r="AP4784" i="1" s="1"/>
  <c r="O4784" i="1"/>
  <c r="AR4784" i="1" s="1"/>
  <c r="N4784" i="1"/>
  <c r="AQ4784" i="1" s="1"/>
  <c r="J4784" i="1"/>
  <c r="L4784" i="1"/>
  <c r="AO4784" i="1" s="1"/>
  <c r="Z3794" i="1"/>
  <c r="Y3795" i="1"/>
  <c r="A4371" i="1"/>
  <c r="AM4370" i="1"/>
  <c r="P5775" i="1"/>
  <c r="AN5775" i="1"/>
  <c r="Y2803" i="1"/>
  <c r="Z2802" i="1"/>
  <c r="P4783" i="1"/>
  <c r="AN4783" i="1"/>
  <c r="Y4787" i="1"/>
  <c r="Z4786" i="1"/>
  <c r="Q5774" i="1"/>
  <c r="AS5774" i="1"/>
  <c r="AS3790" i="1"/>
  <c r="Q3790" i="1"/>
  <c r="N3792" i="1"/>
  <c r="AQ3792" i="1" s="1"/>
  <c r="L3792" i="1"/>
  <c r="AO3792" i="1" s="1"/>
  <c r="J3792" i="1"/>
  <c r="O3792" i="1"/>
  <c r="AR3792" i="1" s="1"/>
  <c r="M3792" i="1"/>
  <c r="AP3792" i="1" s="1"/>
  <c r="K1809" i="1"/>
  <c r="I1809" i="1"/>
  <c r="Z1810" i="1"/>
  <c r="Y1811" i="1"/>
  <c r="AN1807" i="1"/>
  <c r="P1807" i="1"/>
  <c r="J1808" i="1"/>
  <c r="N1808" i="1"/>
  <c r="AQ1808" i="1" s="1"/>
  <c r="M1808" i="1"/>
  <c r="AP1808" i="1" s="1"/>
  <c r="L1808" i="1"/>
  <c r="AO1808" i="1" s="1"/>
  <c r="O1808" i="1"/>
  <c r="AR1808" i="1" s="1"/>
  <c r="AS1806" i="1"/>
  <c r="Q1806" i="1"/>
  <c r="AS813" i="1"/>
  <c r="AN815" i="1"/>
  <c r="Q813" i="1"/>
  <c r="K816" i="1"/>
  <c r="I816" i="1"/>
  <c r="J816" i="1" s="1"/>
  <c r="P814" i="1"/>
  <c r="Y818" i="1"/>
  <c r="Z817" i="1"/>
  <c r="O815" i="1"/>
  <c r="AR815" i="1" s="1"/>
  <c r="L815" i="1"/>
  <c r="AO815" i="1" s="1"/>
  <c r="M815" i="1"/>
  <c r="AP815" i="1" s="1"/>
  <c r="N815" i="1"/>
  <c r="AQ815" i="1" s="1"/>
  <c r="R2802" i="1"/>
  <c r="V2802" i="1"/>
  <c r="U2802" i="1"/>
  <c r="S2802" i="1"/>
  <c r="T2802" i="1"/>
  <c r="F2802" i="1"/>
  <c r="E2802" i="1"/>
  <c r="E5778" i="1"/>
  <c r="T5778" i="1"/>
  <c r="V5778" i="1"/>
  <c r="F5778" i="1"/>
  <c r="U5778" i="1"/>
  <c r="R5778" i="1"/>
  <c r="S5778" i="1"/>
  <c r="S3794" i="1"/>
  <c r="R3794" i="1"/>
  <c r="E3794" i="1"/>
  <c r="V3794" i="1"/>
  <c r="U3794" i="1"/>
  <c r="F3794" i="1"/>
  <c r="T3794" i="1"/>
  <c r="T4786" i="1"/>
  <c r="V4786" i="1"/>
  <c r="U4786" i="1"/>
  <c r="E4786" i="1"/>
  <c r="R4786" i="1"/>
  <c r="S4786" i="1"/>
  <c r="F4786" i="1"/>
  <c r="V1810" i="1"/>
  <c r="S1810" i="1"/>
  <c r="R1810" i="1"/>
  <c r="F1810" i="1"/>
  <c r="E1810" i="1"/>
  <c r="U1810" i="1"/>
  <c r="T1810" i="1"/>
  <c r="V817" i="1"/>
  <c r="T817" i="1"/>
  <c r="R817" i="1"/>
  <c r="U817" i="1"/>
  <c r="S817" i="1"/>
  <c r="F817" i="1"/>
  <c r="E817" i="1"/>
  <c r="B817" i="4" l="1"/>
  <c r="A448" i="1"/>
  <c r="AM447" i="1"/>
  <c r="I4786" i="1"/>
  <c r="K4786" i="1"/>
  <c r="K3794" i="1"/>
  <c r="I3794" i="1"/>
  <c r="I5778" i="1"/>
  <c r="K5778" i="1"/>
  <c r="I2802" i="1"/>
  <c r="K2802" i="1"/>
  <c r="AN4784" i="1"/>
  <c r="P4784" i="1"/>
  <c r="AS4783" i="1"/>
  <c r="Q4783" i="1"/>
  <c r="Y3796" i="1"/>
  <c r="Z3795" i="1"/>
  <c r="AN5776" i="1"/>
  <c r="P5776" i="1"/>
  <c r="AN2800" i="1"/>
  <c r="P2800" i="1"/>
  <c r="Z5779" i="1"/>
  <c r="Y5780" i="1"/>
  <c r="A4372" i="1"/>
  <c r="AM4371" i="1"/>
  <c r="Z2803" i="1"/>
  <c r="Y2804" i="1"/>
  <c r="M2801" i="1"/>
  <c r="AP2801" i="1" s="1"/>
  <c r="L2801" i="1"/>
  <c r="AO2801" i="1" s="1"/>
  <c r="N2801" i="1"/>
  <c r="AQ2801" i="1" s="1"/>
  <c r="O2801" i="1"/>
  <c r="AR2801" i="1" s="1"/>
  <c r="J2801" i="1"/>
  <c r="P3792" i="1"/>
  <c r="AN3792" i="1"/>
  <c r="A3372" i="1"/>
  <c r="AM3371" i="1"/>
  <c r="A1372" i="1"/>
  <c r="AM1371" i="1"/>
  <c r="Q2799" i="1"/>
  <c r="AS2799" i="1"/>
  <c r="A2372" i="1"/>
  <c r="AM2371" i="1"/>
  <c r="N5777" i="1"/>
  <c r="AQ5777" i="1" s="1"/>
  <c r="O5777" i="1"/>
  <c r="AR5777" i="1" s="1"/>
  <c r="M5777" i="1"/>
  <c r="AP5777" i="1" s="1"/>
  <c r="L5777" i="1"/>
  <c r="AO5777" i="1" s="1"/>
  <c r="J5777" i="1"/>
  <c r="AS5775" i="1"/>
  <c r="Q5775" i="1"/>
  <c r="Y4788" i="1"/>
  <c r="Z4787" i="1"/>
  <c r="Q3791" i="1"/>
  <c r="AS3791" i="1"/>
  <c r="L3793" i="1"/>
  <c r="AO3793" i="1" s="1"/>
  <c r="O3793" i="1"/>
  <c r="AR3793" i="1" s="1"/>
  <c r="M3793" i="1"/>
  <c r="AP3793" i="1" s="1"/>
  <c r="J3793" i="1"/>
  <c r="N3793" i="1"/>
  <c r="AQ3793" i="1" s="1"/>
  <c r="A5372" i="1"/>
  <c r="AM5371" i="1"/>
  <c r="J4785" i="1"/>
  <c r="N4785" i="1"/>
  <c r="AQ4785" i="1" s="1"/>
  <c r="M4785" i="1"/>
  <c r="AP4785" i="1" s="1"/>
  <c r="O4785" i="1"/>
  <c r="AR4785" i="1" s="1"/>
  <c r="L4785" i="1"/>
  <c r="AO4785" i="1" s="1"/>
  <c r="K1810" i="1"/>
  <c r="I1810" i="1"/>
  <c r="AN1808" i="1"/>
  <c r="P1808" i="1"/>
  <c r="AS1807" i="1"/>
  <c r="Q1807" i="1"/>
  <c r="Y1812" i="1"/>
  <c r="Z1811" i="1"/>
  <c r="J1809" i="1"/>
  <c r="O1809" i="1"/>
  <c r="AR1809" i="1" s="1"/>
  <c r="N1809" i="1"/>
  <c r="AQ1809" i="1" s="1"/>
  <c r="L1809" i="1"/>
  <c r="AO1809" i="1" s="1"/>
  <c r="M1809" i="1"/>
  <c r="AP1809" i="1" s="1"/>
  <c r="Q814" i="1"/>
  <c r="AN816" i="1"/>
  <c r="AS814" i="1"/>
  <c r="K817" i="1"/>
  <c r="I817" i="1"/>
  <c r="J817" i="1" s="1"/>
  <c r="P815" i="1"/>
  <c r="Z818" i="1"/>
  <c r="Y819" i="1"/>
  <c r="L816" i="1"/>
  <c r="AO816" i="1" s="1"/>
  <c r="M816" i="1"/>
  <c r="AP816" i="1" s="1"/>
  <c r="O816" i="1"/>
  <c r="AR816" i="1" s="1"/>
  <c r="N816" i="1"/>
  <c r="AQ816" i="1" s="1"/>
  <c r="S3795" i="1"/>
  <c r="V3795" i="1"/>
  <c r="R3795" i="1"/>
  <c r="T3795" i="1"/>
  <c r="U3795" i="1"/>
  <c r="E3795" i="1"/>
  <c r="F3795" i="1"/>
  <c r="T2803" i="1"/>
  <c r="S2803" i="1"/>
  <c r="F2803" i="1"/>
  <c r="E2803" i="1"/>
  <c r="R2803" i="1"/>
  <c r="V2803" i="1"/>
  <c r="U2803" i="1"/>
  <c r="U4787" i="1"/>
  <c r="S4787" i="1"/>
  <c r="E4787" i="1"/>
  <c r="V4787" i="1"/>
  <c r="T4787" i="1"/>
  <c r="F4787" i="1"/>
  <c r="R4787" i="1"/>
  <c r="T5779" i="1"/>
  <c r="E5779" i="1"/>
  <c r="V5779" i="1"/>
  <c r="F5779" i="1"/>
  <c r="U5779" i="1"/>
  <c r="S5779" i="1"/>
  <c r="R5779" i="1"/>
  <c r="V1811" i="1"/>
  <c r="S1811" i="1"/>
  <c r="U1811" i="1"/>
  <c r="R1811" i="1"/>
  <c r="T1811" i="1"/>
  <c r="F1811" i="1"/>
  <c r="E1811" i="1"/>
  <c r="U818" i="1"/>
  <c r="T818" i="1"/>
  <c r="S818" i="1"/>
  <c r="V818" i="1"/>
  <c r="R818" i="1"/>
  <c r="F818" i="1"/>
  <c r="E818" i="1"/>
  <c r="B818" i="4" l="1"/>
  <c r="A449" i="1"/>
  <c r="AM448" i="1"/>
  <c r="K5779" i="1"/>
  <c r="I5779" i="1"/>
  <c r="K4787" i="1"/>
  <c r="I4787" i="1"/>
  <c r="I2803" i="1"/>
  <c r="K2803" i="1"/>
  <c r="K3795" i="1"/>
  <c r="I3795" i="1"/>
  <c r="Z5780" i="1"/>
  <c r="Y5781" i="1"/>
  <c r="Y3797" i="1"/>
  <c r="Z3796" i="1"/>
  <c r="A2373" i="1"/>
  <c r="AM2372" i="1"/>
  <c r="Q3792" i="1"/>
  <c r="AS3792" i="1"/>
  <c r="J2802" i="1"/>
  <c r="N2802" i="1"/>
  <c r="AQ2802" i="1" s="1"/>
  <c r="M2802" i="1"/>
  <c r="AP2802" i="1" s="1"/>
  <c r="L2802" i="1"/>
  <c r="AO2802" i="1" s="1"/>
  <c r="O2802" i="1"/>
  <c r="AR2802" i="1" s="1"/>
  <c r="AN3793" i="1"/>
  <c r="P3793" i="1"/>
  <c r="P2801" i="1"/>
  <c r="AN2801" i="1"/>
  <c r="AN5777" i="1"/>
  <c r="P5777" i="1"/>
  <c r="AN4785" i="1"/>
  <c r="P4785" i="1"/>
  <c r="Y4789" i="1"/>
  <c r="Z4788" i="1"/>
  <c r="Z2804" i="1"/>
  <c r="Y2805" i="1"/>
  <c r="AS2800" i="1"/>
  <c r="Q2800" i="1"/>
  <c r="O5778" i="1"/>
  <c r="AR5778" i="1" s="1"/>
  <c r="J5778" i="1"/>
  <c r="N5778" i="1"/>
  <c r="AQ5778" i="1" s="1"/>
  <c r="M5778" i="1"/>
  <c r="AP5778" i="1" s="1"/>
  <c r="L5778" i="1"/>
  <c r="AO5778" i="1" s="1"/>
  <c r="Q4784" i="1"/>
  <c r="AS4784" i="1"/>
  <c r="M3794" i="1"/>
  <c r="AP3794" i="1" s="1"/>
  <c r="N3794" i="1"/>
  <c r="AQ3794" i="1" s="1"/>
  <c r="L3794" i="1"/>
  <c r="AO3794" i="1" s="1"/>
  <c r="J3794" i="1"/>
  <c r="O3794" i="1"/>
  <c r="AR3794" i="1" s="1"/>
  <c r="A5373" i="1"/>
  <c r="AM5372" i="1"/>
  <c r="A1373" i="1"/>
  <c r="AM1372" i="1"/>
  <c r="AS5776" i="1"/>
  <c r="Q5776" i="1"/>
  <c r="A3373" i="1"/>
  <c r="AM3372" i="1"/>
  <c r="A4373" i="1"/>
  <c r="AM4372" i="1"/>
  <c r="N4786" i="1"/>
  <c r="AQ4786" i="1" s="1"/>
  <c r="O4786" i="1"/>
  <c r="AR4786" i="1" s="1"/>
  <c r="M4786" i="1"/>
  <c r="AP4786" i="1" s="1"/>
  <c r="L4786" i="1"/>
  <c r="AO4786" i="1" s="1"/>
  <c r="J4786" i="1"/>
  <c r="K1811" i="1"/>
  <c r="I1811" i="1"/>
  <c r="Y1813" i="1"/>
  <c r="Z1812" i="1"/>
  <c r="Q1808" i="1"/>
  <c r="AS1808" i="1"/>
  <c r="AN1809" i="1"/>
  <c r="P1809" i="1"/>
  <c r="M1810" i="1"/>
  <c r="AP1810" i="1" s="1"/>
  <c r="J1810" i="1"/>
  <c r="N1810" i="1"/>
  <c r="AQ1810" i="1" s="1"/>
  <c r="L1810" i="1"/>
  <c r="AO1810" i="1" s="1"/>
  <c r="O1810" i="1"/>
  <c r="AR1810" i="1" s="1"/>
  <c r="Q815" i="1"/>
  <c r="AN817" i="1"/>
  <c r="AS815" i="1"/>
  <c r="K818" i="1"/>
  <c r="I818" i="1"/>
  <c r="J818" i="1" s="1"/>
  <c r="P816" i="1"/>
  <c r="Z819" i="1"/>
  <c r="Y820" i="1"/>
  <c r="N817" i="1"/>
  <c r="AQ817" i="1" s="1"/>
  <c r="O817" i="1"/>
  <c r="AR817" i="1" s="1"/>
  <c r="L817" i="1"/>
  <c r="AO817" i="1" s="1"/>
  <c r="M817" i="1"/>
  <c r="AP817" i="1" s="1"/>
  <c r="R5780" i="1"/>
  <c r="V5780" i="1"/>
  <c r="F5780" i="1"/>
  <c r="E5780" i="1"/>
  <c r="U5780" i="1"/>
  <c r="T5780" i="1"/>
  <c r="S5780" i="1"/>
  <c r="S4788" i="1"/>
  <c r="R4788" i="1"/>
  <c r="E4788" i="1"/>
  <c r="U4788" i="1"/>
  <c r="T4788" i="1"/>
  <c r="F4788" i="1"/>
  <c r="V4788" i="1"/>
  <c r="U2804" i="1"/>
  <c r="E2804" i="1"/>
  <c r="V2804" i="1"/>
  <c r="R2804" i="1"/>
  <c r="F2804" i="1"/>
  <c r="T2804" i="1"/>
  <c r="S2804" i="1"/>
  <c r="V3796" i="1"/>
  <c r="F3796" i="1"/>
  <c r="U3796" i="1"/>
  <c r="T3796" i="1"/>
  <c r="E3796" i="1"/>
  <c r="S3796" i="1"/>
  <c r="R3796" i="1"/>
  <c r="U1812" i="1"/>
  <c r="E1812" i="1"/>
  <c r="S1812" i="1"/>
  <c r="T1812" i="1"/>
  <c r="F1812" i="1"/>
  <c r="R1812" i="1"/>
  <c r="V1812" i="1"/>
  <c r="T819" i="1"/>
  <c r="R819" i="1"/>
  <c r="V819" i="1"/>
  <c r="U819" i="1"/>
  <c r="S819" i="1"/>
  <c r="F819" i="1"/>
  <c r="E819" i="1"/>
  <c r="B819" i="4" l="1"/>
  <c r="A450" i="1"/>
  <c r="AM449" i="1"/>
  <c r="I3796" i="1"/>
  <c r="K3796" i="1"/>
  <c r="K2804" i="1"/>
  <c r="I2804" i="1"/>
  <c r="I4788" i="1"/>
  <c r="K4788" i="1"/>
  <c r="K5780" i="1"/>
  <c r="I5780" i="1"/>
  <c r="Y4790" i="1"/>
  <c r="Z4789" i="1"/>
  <c r="J3795" i="1"/>
  <c r="L3795" i="1"/>
  <c r="AO3795" i="1" s="1"/>
  <c r="N3795" i="1"/>
  <c r="AQ3795" i="1" s="1"/>
  <c r="O3795" i="1"/>
  <c r="AR3795" i="1" s="1"/>
  <c r="M3795" i="1"/>
  <c r="AP3795" i="1" s="1"/>
  <c r="AS4785" i="1"/>
  <c r="Q4785" i="1"/>
  <c r="A2374" i="1"/>
  <c r="AM2373" i="1"/>
  <c r="A4374" i="1"/>
  <c r="AM4373" i="1"/>
  <c r="A1374" i="1"/>
  <c r="AM1373" i="1"/>
  <c r="Q5777" i="1"/>
  <c r="AS5777" i="1"/>
  <c r="N2803" i="1"/>
  <c r="AQ2803" i="1" s="1"/>
  <c r="M2803" i="1"/>
  <c r="AP2803" i="1" s="1"/>
  <c r="J2803" i="1"/>
  <c r="O2803" i="1"/>
  <c r="AR2803" i="1" s="1"/>
  <c r="L2803" i="1"/>
  <c r="AO2803" i="1" s="1"/>
  <c r="AN4786" i="1"/>
  <c r="P4786" i="1"/>
  <c r="A3374" i="1"/>
  <c r="AM3373" i="1"/>
  <c r="Y2806" i="1"/>
  <c r="Z2805" i="1"/>
  <c r="Z3797" i="1"/>
  <c r="Y3798" i="1"/>
  <c r="L4787" i="1"/>
  <c r="AO4787" i="1" s="1"/>
  <c r="O4787" i="1"/>
  <c r="AR4787" i="1" s="1"/>
  <c r="M4787" i="1"/>
  <c r="AP4787" i="1" s="1"/>
  <c r="J4787" i="1"/>
  <c r="N4787" i="1"/>
  <c r="AQ4787" i="1" s="1"/>
  <c r="A5374" i="1"/>
  <c r="AM5373" i="1"/>
  <c r="AN2802" i="1"/>
  <c r="P2802" i="1"/>
  <c r="Q2801" i="1"/>
  <c r="AS2801" i="1"/>
  <c r="Y5782" i="1"/>
  <c r="Z5781" i="1"/>
  <c r="M5779" i="1"/>
  <c r="AP5779" i="1" s="1"/>
  <c r="L5779" i="1"/>
  <c r="AO5779" i="1" s="1"/>
  <c r="J5779" i="1"/>
  <c r="O5779" i="1"/>
  <c r="AR5779" i="1" s="1"/>
  <c r="N5779" i="1"/>
  <c r="AQ5779" i="1" s="1"/>
  <c r="AN3794" i="1"/>
  <c r="P3794" i="1"/>
  <c r="AN5778" i="1"/>
  <c r="P5778" i="1"/>
  <c r="Q3793" i="1"/>
  <c r="AS3793" i="1"/>
  <c r="K1812" i="1"/>
  <c r="I1812" i="1"/>
  <c r="AN1810" i="1"/>
  <c r="P1810" i="1"/>
  <c r="Z1813" i="1"/>
  <c r="Y1814" i="1"/>
  <c r="M1811" i="1"/>
  <c r="AP1811" i="1" s="1"/>
  <c r="L1811" i="1"/>
  <c r="AO1811" i="1" s="1"/>
  <c r="N1811" i="1"/>
  <c r="AQ1811" i="1" s="1"/>
  <c r="J1811" i="1"/>
  <c r="O1811" i="1"/>
  <c r="AR1811" i="1" s="1"/>
  <c r="Q1809" i="1"/>
  <c r="AS1809" i="1"/>
  <c r="AS816" i="1"/>
  <c r="AN818" i="1"/>
  <c r="Q816" i="1"/>
  <c r="K819" i="1"/>
  <c r="I819" i="1"/>
  <c r="J819" i="1" s="1"/>
  <c r="P817" i="1"/>
  <c r="Y821" i="1"/>
  <c r="Z820" i="1"/>
  <c r="L818" i="1"/>
  <c r="AO818" i="1" s="1"/>
  <c r="N818" i="1"/>
  <c r="AQ818" i="1" s="1"/>
  <c r="M818" i="1"/>
  <c r="AP818" i="1" s="1"/>
  <c r="O818" i="1"/>
  <c r="AR818" i="1" s="1"/>
  <c r="U4789" i="1"/>
  <c r="S4789" i="1"/>
  <c r="E4789" i="1"/>
  <c r="V4789" i="1"/>
  <c r="F4789" i="1"/>
  <c r="T4789" i="1"/>
  <c r="R4789" i="1"/>
  <c r="S2805" i="1"/>
  <c r="U2805" i="1"/>
  <c r="V2805" i="1"/>
  <c r="R2805" i="1"/>
  <c r="F2805" i="1"/>
  <c r="E2805" i="1"/>
  <c r="T2805" i="1"/>
  <c r="U3797" i="1"/>
  <c r="E3797" i="1"/>
  <c r="S3797" i="1"/>
  <c r="V3797" i="1"/>
  <c r="F3797" i="1"/>
  <c r="R3797" i="1"/>
  <c r="T3797" i="1"/>
  <c r="S5781" i="1"/>
  <c r="F5781" i="1"/>
  <c r="T5781" i="1"/>
  <c r="U5781" i="1"/>
  <c r="R5781" i="1"/>
  <c r="E5781" i="1"/>
  <c r="V5781" i="1"/>
  <c r="V1813" i="1"/>
  <c r="T1813" i="1"/>
  <c r="S1813" i="1"/>
  <c r="F1813" i="1"/>
  <c r="R1813" i="1"/>
  <c r="E1813" i="1"/>
  <c r="U1813" i="1"/>
  <c r="U820" i="1"/>
  <c r="S820" i="1"/>
  <c r="R820" i="1"/>
  <c r="V820" i="1"/>
  <c r="T820" i="1"/>
  <c r="F820" i="1"/>
  <c r="E820" i="1"/>
  <c r="B820" i="4" l="1"/>
  <c r="A451" i="1"/>
  <c r="AM450" i="1"/>
  <c r="K5781" i="1"/>
  <c r="I5781" i="1"/>
  <c r="K3797" i="1"/>
  <c r="I3797" i="1"/>
  <c r="I2805" i="1"/>
  <c r="K2805" i="1"/>
  <c r="I4789" i="1"/>
  <c r="K4789" i="1"/>
  <c r="P5779" i="1"/>
  <c r="AN5779" i="1"/>
  <c r="Q2802" i="1"/>
  <c r="AS2802" i="1"/>
  <c r="O5780" i="1"/>
  <c r="AR5780" i="1" s="1"/>
  <c r="N5780" i="1"/>
  <c r="AQ5780" i="1" s="1"/>
  <c r="M5780" i="1"/>
  <c r="AP5780" i="1" s="1"/>
  <c r="L5780" i="1"/>
  <c r="AO5780" i="1" s="1"/>
  <c r="J5780" i="1"/>
  <c r="AN2803" i="1"/>
  <c r="P2803" i="1"/>
  <c r="Y3799" i="1"/>
  <c r="Z3798" i="1"/>
  <c r="A1375" i="1"/>
  <c r="AM1374" i="1"/>
  <c r="A3375" i="1"/>
  <c r="AM3374" i="1"/>
  <c r="AN3795" i="1"/>
  <c r="P3795" i="1"/>
  <c r="M4788" i="1"/>
  <c r="AP4788" i="1" s="1"/>
  <c r="L4788" i="1"/>
  <c r="AO4788" i="1" s="1"/>
  <c r="J4788" i="1"/>
  <c r="N4788" i="1"/>
  <c r="AQ4788" i="1" s="1"/>
  <c r="O4788" i="1"/>
  <c r="AR4788" i="1" s="1"/>
  <c r="Q3794" i="1"/>
  <c r="AS3794" i="1"/>
  <c r="A5375" i="1"/>
  <c r="AM5374" i="1"/>
  <c r="Q4786" i="1"/>
  <c r="AS4786" i="1"/>
  <c r="A4375" i="1"/>
  <c r="AM4374" i="1"/>
  <c r="L2804" i="1"/>
  <c r="AO2804" i="1" s="1"/>
  <c r="O2804" i="1"/>
  <c r="AR2804" i="1" s="1"/>
  <c r="N2804" i="1"/>
  <c r="AQ2804" i="1" s="1"/>
  <c r="J2804" i="1"/>
  <c r="M2804" i="1"/>
  <c r="AP2804" i="1" s="1"/>
  <c r="Y5783" i="1"/>
  <c r="Z5782" i="1"/>
  <c r="A2375" i="1"/>
  <c r="AM2374" i="1"/>
  <c r="Y4791" i="1"/>
  <c r="Z4790" i="1"/>
  <c r="AN4787" i="1"/>
  <c r="P4787" i="1"/>
  <c r="Y2807" i="1"/>
  <c r="Z2806" i="1"/>
  <c r="Q5778" i="1"/>
  <c r="AS5778" i="1"/>
  <c r="N3796" i="1"/>
  <c r="AQ3796" i="1" s="1"/>
  <c r="M3796" i="1"/>
  <c r="AP3796" i="1" s="1"/>
  <c r="O3796" i="1"/>
  <c r="AR3796" i="1" s="1"/>
  <c r="L3796" i="1"/>
  <c r="AO3796" i="1" s="1"/>
  <c r="J3796" i="1"/>
  <c r="K1813" i="1"/>
  <c r="I1813" i="1"/>
  <c r="Y1815" i="1"/>
  <c r="Z1814" i="1"/>
  <c r="AS1810" i="1"/>
  <c r="Q1810" i="1"/>
  <c r="AN1811" i="1"/>
  <c r="P1811" i="1"/>
  <c r="L1812" i="1"/>
  <c r="AO1812" i="1" s="1"/>
  <c r="J1812" i="1"/>
  <c r="N1812" i="1"/>
  <c r="AQ1812" i="1" s="1"/>
  <c r="M1812" i="1"/>
  <c r="AP1812" i="1" s="1"/>
  <c r="O1812" i="1"/>
  <c r="AR1812" i="1" s="1"/>
  <c r="AS817" i="1"/>
  <c r="AN819" i="1"/>
  <c r="Q817" i="1"/>
  <c r="K820" i="1"/>
  <c r="I820" i="1"/>
  <c r="J820" i="1" s="1"/>
  <c r="P818" i="1"/>
  <c r="Y822" i="1"/>
  <c r="Z821" i="1"/>
  <c r="L819" i="1"/>
  <c r="AO819" i="1" s="1"/>
  <c r="N819" i="1"/>
  <c r="AQ819" i="1" s="1"/>
  <c r="M819" i="1"/>
  <c r="AP819" i="1" s="1"/>
  <c r="O819" i="1"/>
  <c r="AR819" i="1" s="1"/>
  <c r="S5782" i="1"/>
  <c r="V5782" i="1"/>
  <c r="E5782" i="1"/>
  <c r="U5782" i="1"/>
  <c r="T5782" i="1"/>
  <c r="F5782" i="1"/>
  <c r="R5782" i="1"/>
  <c r="U2806" i="1"/>
  <c r="F2806" i="1"/>
  <c r="T2806" i="1"/>
  <c r="R2806" i="1"/>
  <c r="V2806" i="1"/>
  <c r="E2806" i="1"/>
  <c r="S2806" i="1"/>
  <c r="V3798" i="1"/>
  <c r="F3798" i="1"/>
  <c r="S3798" i="1"/>
  <c r="R3798" i="1"/>
  <c r="T3798" i="1"/>
  <c r="E3798" i="1"/>
  <c r="U3798" i="1"/>
  <c r="V4790" i="1"/>
  <c r="R4790" i="1"/>
  <c r="E4790" i="1"/>
  <c r="T4790" i="1"/>
  <c r="S4790" i="1"/>
  <c r="U4790" i="1"/>
  <c r="F4790" i="1"/>
  <c r="R1814" i="1"/>
  <c r="T1814" i="1"/>
  <c r="V1814" i="1"/>
  <c r="F1814" i="1"/>
  <c r="U1814" i="1"/>
  <c r="S1814" i="1"/>
  <c r="E1814" i="1"/>
  <c r="R821" i="1"/>
  <c r="V821" i="1"/>
  <c r="U821" i="1"/>
  <c r="T821" i="1"/>
  <c r="S821" i="1"/>
  <c r="F821" i="1"/>
  <c r="E821" i="1"/>
  <c r="B821" i="4" l="1"/>
  <c r="A452" i="1"/>
  <c r="AM451" i="1"/>
  <c r="I4790" i="1"/>
  <c r="K4790" i="1"/>
  <c r="K3798" i="1"/>
  <c r="I3798" i="1"/>
  <c r="I2806" i="1"/>
  <c r="K2806" i="1"/>
  <c r="I5782" i="1"/>
  <c r="K5782" i="1"/>
  <c r="A5376" i="1"/>
  <c r="AM5375" i="1"/>
  <c r="Q3795" i="1"/>
  <c r="AS3795" i="1"/>
  <c r="Y4792" i="1"/>
  <c r="Z4791" i="1"/>
  <c r="A1376" i="1"/>
  <c r="AM1375" i="1"/>
  <c r="J4789" i="1"/>
  <c r="N4789" i="1"/>
  <c r="AQ4789" i="1" s="1"/>
  <c r="M4789" i="1"/>
  <c r="AP4789" i="1" s="1"/>
  <c r="O4789" i="1"/>
  <c r="AR4789" i="1" s="1"/>
  <c r="L4789" i="1"/>
  <c r="AO4789" i="1" s="1"/>
  <c r="Y5784" i="1"/>
  <c r="Z5783" i="1"/>
  <c r="A4376" i="1"/>
  <c r="AM4375" i="1"/>
  <c r="Q2803" i="1"/>
  <c r="AS2803" i="1"/>
  <c r="L2805" i="1"/>
  <c r="AO2805" i="1" s="1"/>
  <c r="J2805" i="1"/>
  <c r="M2805" i="1"/>
  <c r="AP2805" i="1" s="1"/>
  <c r="O2805" i="1"/>
  <c r="AR2805" i="1" s="1"/>
  <c r="N2805" i="1"/>
  <c r="AQ2805" i="1" s="1"/>
  <c r="AS4787" i="1"/>
  <c r="Q4787" i="1"/>
  <c r="A2376" i="1"/>
  <c r="AM2375" i="1"/>
  <c r="P2804" i="1"/>
  <c r="AN2804" i="1"/>
  <c r="AN4788" i="1"/>
  <c r="P4788" i="1"/>
  <c r="N3797" i="1"/>
  <c r="AQ3797" i="1" s="1"/>
  <c r="M3797" i="1"/>
  <c r="AP3797" i="1" s="1"/>
  <c r="L3797" i="1"/>
  <c r="AO3797" i="1" s="1"/>
  <c r="J3797" i="1"/>
  <c r="O3797" i="1"/>
  <c r="AR3797" i="1" s="1"/>
  <c r="P3796" i="1"/>
  <c r="AN3796" i="1"/>
  <c r="Y2808" i="1"/>
  <c r="Z2807" i="1"/>
  <c r="A3376" i="1"/>
  <c r="AM3375" i="1"/>
  <c r="Y3800" i="1"/>
  <c r="Z3799" i="1"/>
  <c r="AN5780" i="1"/>
  <c r="P5780" i="1"/>
  <c r="Q5779" i="1"/>
  <c r="AS5779" i="1"/>
  <c r="M5781" i="1"/>
  <c r="AP5781" i="1" s="1"/>
  <c r="L5781" i="1"/>
  <c r="AO5781" i="1" s="1"/>
  <c r="J5781" i="1"/>
  <c r="O5781" i="1"/>
  <c r="AR5781" i="1" s="1"/>
  <c r="N5781" i="1"/>
  <c r="AQ5781" i="1" s="1"/>
  <c r="I1814" i="1"/>
  <c r="K1814" i="1"/>
  <c r="AN1812" i="1"/>
  <c r="P1812" i="1"/>
  <c r="Y1816" i="1"/>
  <c r="Z1815" i="1"/>
  <c r="M1813" i="1"/>
  <c r="AP1813" i="1" s="1"/>
  <c r="L1813" i="1"/>
  <c r="AO1813" i="1" s="1"/>
  <c r="N1813" i="1"/>
  <c r="AQ1813" i="1" s="1"/>
  <c r="J1813" i="1"/>
  <c r="O1813" i="1"/>
  <c r="AR1813" i="1" s="1"/>
  <c r="AS1811" i="1"/>
  <c r="Q1811" i="1"/>
  <c r="Q818" i="1"/>
  <c r="AN820" i="1"/>
  <c r="AS818" i="1"/>
  <c r="K821" i="1"/>
  <c r="I821" i="1"/>
  <c r="J821" i="1" s="1"/>
  <c r="P819" i="1"/>
  <c r="Y823" i="1"/>
  <c r="Z822" i="1"/>
  <c r="O820" i="1"/>
  <c r="AR820" i="1" s="1"/>
  <c r="L820" i="1"/>
  <c r="AO820" i="1" s="1"/>
  <c r="M820" i="1"/>
  <c r="AP820" i="1" s="1"/>
  <c r="N820" i="1"/>
  <c r="AQ820" i="1" s="1"/>
  <c r="T2807" i="1"/>
  <c r="R2807" i="1"/>
  <c r="S2807" i="1"/>
  <c r="V2807" i="1"/>
  <c r="F2807" i="1"/>
  <c r="U2807" i="1"/>
  <c r="E2807" i="1"/>
  <c r="U5783" i="1"/>
  <c r="T5783" i="1"/>
  <c r="S5783" i="1"/>
  <c r="V5783" i="1"/>
  <c r="E5783" i="1"/>
  <c r="R5783" i="1"/>
  <c r="F5783" i="1"/>
  <c r="R4791" i="1"/>
  <c r="E4791" i="1"/>
  <c r="V4791" i="1"/>
  <c r="U4791" i="1"/>
  <c r="T4791" i="1"/>
  <c r="F4791" i="1"/>
  <c r="S4791" i="1"/>
  <c r="F3799" i="1"/>
  <c r="E3799" i="1"/>
  <c r="T3799" i="1"/>
  <c r="U3799" i="1"/>
  <c r="V3799" i="1"/>
  <c r="S3799" i="1"/>
  <c r="R3799" i="1"/>
  <c r="S1815" i="1"/>
  <c r="E1815" i="1"/>
  <c r="R1815" i="1"/>
  <c r="U1815" i="1"/>
  <c r="V1815" i="1"/>
  <c r="T1815" i="1"/>
  <c r="F1815" i="1"/>
  <c r="U822" i="1"/>
  <c r="S822" i="1"/>
  <c r="V822" i="1"/>
  <c r="T822" i="1"/>
  <c r="R822" i="1"/>
  <c r="F822" i="1"/>
  <c r="E822" i="1"/>
  <c r="B822" i="4" l="1"/>
  <c r="A453" i="1"/>
  <c r="AM452" i="1"/>
  <c r="I3799" i="1"/>
  <c r="K3799" i="1"/>
  <c r="K4791" i="1"/>
  <c r="I4791" i="1"/>
  <c r="I5783" i="1"/>
  <c r="K5783" i="1"/>
  <c r="K2807" i="1"/>
  <c r="I2807" i="1"/>
  <c r="A1377" i="1"/>
  <c r="AM1376" i="1"/>
  <c r="N5782" i="1"/>
  <c r="AQ5782" i="1" s="1"/>
  <c r="L5782" i="1"/>
  <c r="AO5782" i="1" s="1"/>
  <c r="O5782" i="1"/>
  <c r="AR5782" i="1" s="1"/>
  <c r="M5782" i="1"/>
  <c r="AP5782" i="1" s="1"/>
  <c r="J5782" i="1"/>
  <c r="Y3801" i="1"/>
  <c r="Z3800" i="1"/>
  <c r="AS4788" i="1"/>
  <c r="Q4788" i="1"/>
  <c r="Q3796" i="1"/>
  <c r="AS3796" i="1"/>
  <c r="A4377" i="1"/>
  <c r="AM4376" i="1"/>
  <c r="Z4792" i="1"/>
  <c r="Y4793" i="1"/>
  <c r="L2806" i="1"/>
  <c r="AO2806" i="1" s="1"/>
  <c r="N2806" i="1"/>
  <c r="AQ2806" i="1" s="1"/>
  <c r="J2806" i="1"/>
  <c r="O2806" i="1"/>
  <c r="AR2806" i="1" s="1"/>
  <c r="M2806" i="1"/>
  <c r="AP2806" i="1" s="1"/>
  <c r="A3377" i="1"/>
  <c r="AM3376" i="1"/>
  <c r="P3797" i="1"/>
  <c r="AN3797" i="1"/>
  <c r="AS2804" i="1"/>
  <c r="Q2804" i="1"/>
  <c r="AN2805" i="1"/>
  <c r="P2805" i="1"/>
  <c r="L3798" i="1"/>
  <c r="AO3798" i="1" s="1"/>
  <c r="J3798" i="1"/>
  <c r="M3798" i="1"/>
  <c r="AP3798" i="1" s="1"/>
  <c r="O3798" i="1"/>
  <c r="AR3798" i="1" s="1"/>
  <c r="N3798" i="1"/>
  <c r="AQ3798" i="1" s="1"/>
  <c r="Y5785" i="1"/>
  <c r="Z5784" i="1"/>
  <c r="AN4789" i="1"/>
  <c r="P4789" i="1"/>
  <c r="Q5780" i="1"/>
  <c r="AS5780" i="1"/>
  <c r="A2377" i="1"/>
  <c r="AM2376" i="1"/>
  <c r="AN5781" i="1"/>
  <c r="P5781" i="1"/>
  <c r="Z2808" i="1"/>
  <c r="Y2809" i="1"/>
  <c r="A5377" i="1"/>
  <c r="AM5376" i="1"/>
  <c r="M4790" i="1"/>
  <c r="AP4790" i="1" s="1"/>
  <c r="J4790" i="1"/>
  <c r="O4790" i="1"/>
  <c r="AR4790" i="1" s="1"/>
  <c r="N4790" i="1"/>
  <c r="AQ4790" i="1" s="1"/>
  <c r="L4790" i="1"/>
  <c r="AO4790" i="1" s="1"/>
  <c r="K1815" i="1"/>
  <c r="I1815" i="1"/>
  <c r="Y1817" i="1"/>
  <c r="Z1816" i="1"/>
  <c r="AS1812" i="1"/>
  <c r="Q1812" i="1"/>
  <c r="AN1813" i="1"/>
  <c r="P1813" i="1"/>
  <c r="O1814" i="1"/>
  <c r="AR1814" i="1" s="1"/>
  <c r="M1814" i="1"/>
  <c r="AP1814" i="1" s="1"/>
  <c r="N1814" i="1"/>
  <c r="AQ1814" i="1" s="1"/>
  <c r="J1814" i="1"/>
  <c r="L1814" i="1"/>
  <c r="AO1814" i="1" s="1"/>
  <c r="Q819" i="1"/>
  <c r="AN821" i="1"/>
  <c r="AS819" i="1"/>
  <c r="K822" i="1"/>
  <c r="I822" i="1"/>
  <c r="J822" i="1" s="1"/>
  <c r="P820" i="1"/>
  <c r="Y824" i="1"/>
  <c r="Z823" i="1"/>
  <c r="O821" i="1"/>
  <c r="AR821" i="1" s="1"/>
  <c r="N821" i="1"/>
  <c r="AQ821" i="1" s="1"/>
  <c r="M821" i="1"/>
  <c r="AP821" i="1" s="1"/>
  <c r="L821" i="1"/>
  <c r="AO821" i="1" s="1"/>
  <c r="E3800" i="1"/>
  <c r="R3800" i="1"/>
  <c r="V3800" i="1"/>
  <c r="T3800" i="1"/>
  <c r="S3800" i="1"/>
  <c r="F3800" i="1"/>
  <c r="U3800" i="1"/>
  <c r="V4792" i="1"/>
  <c r="U4792" i="1"/>
  <c r="F4792" i="1"/>
  <c r="T4792" i="1"/>
  <c r="S4792" i="1"/>
  <c r="R4792" i="1"/>
  <c r="E4792" i="1"/>
  <c r="R5784" i="1"/>
  <c r="T5784" i="1"/>
  <c r="E5784" i="1"/>
  <c r="V5784" i="1"/>
  <c r="U5784" i="1"/>
  <c r="S5784" i="1"/>
  <c r="F5784" i="1"/>
  <c r="U2808" i="1"/>
  <c r="R2808" i="1"/>
  <c r="V2808" i="1"/>
  <c r="F2808" i="1"/>
  <c r="E2808" i="1"/>
  <c r="T2808" i="1"/>
  <c r="S2808" i="1"/>
  <c r="E1816" i="1"/>
  <c r="R1816" i="1"/>
  <c r="V1816" i="1"/>
  <c r="F1816" i="1"/>
  <c r="S1816" i="1"/>
  <c r="T1816" i="1"/>
  <c r="U1816" i="1"/>
  <c r="V823" i="1"/>
  <c r="T823" i="1"/>
  <c r="S823" i="1"/>
  <c r="R823" i="1"/>
  <c r="U823" i="1"/>
  <c r="F823" i="1"/>
  <c r="E823" i="1"/>
  <c r="B823" i="4" l="1"/>
  <c r="A454" i="1"/>
  <c r="AM453" i="1"/>
  <c r="I2808" i="1"/>
  <c r="K2808" i="1"/>
  <c r="I5784" i="1"/>
  <c r="K5784" i="1"/>
  <c r="K4792" i="1"/>
  <c r="I4792" i="1"/>
  <c r="K3800" i="1"/>
  <c r="I3800" i="1"/>
  <c r="AN4790" i="1"/>
  <c r="P4790" i="1"/>
  <c r="Z2809" i="1"/>
  <c r="Y2810" i="1"/>
  <c r="L2807" i="1"/>
  <c r="AO2807" i="1" s="1"/>
  <c r="J2807" i="1"/>
  <c r="O2807" i="1"/>
  <c r="AR2807" i="1" s="1"/>
  <c r="N2807" i="1"/>
  <c r="AQ2807" i="1" s="1"/>
  <c r="M2807" i="1"/>
  <c r="AP2807" i="1" s="1"/>
  <c r="Q4789" i="1"/>
  <c r="AS4789" i="1"/>
  <c r="AS3797" i="1"/>
  <c r="Q3797" i="1"/>
  <c r="A5378" i="1"/>
  <c r="AM5377" i="1"/>
  <c r="Q5781" i="1"/>
  <c r="AS5781" i="1"/>
  <c r="P3798" i="1"/>
  <c r="AN3798" i="1"/>
  <c r="Y4794" i="1"/>
  <c r="Z4793" i="1"/>
  <c r="L5783" i="1"/>
  <c r="AO5783" i="1" s="1"/>
  <c r="O5783" i="1"/>
  <c r="AR5783" i="1" s="1"/>
  <c r="N5783" i="1"/>
  <c r="AQ5783" i="1" s="1"/>
  <c r="M5783" i="1"/>
  <c r="AP5783" i="1" s="1"/>
  <c r="J5783" i="1"/>
  <c r="A3378" i="1"/>
  <c r="AM3377" i="1"/>
  <c r="J4791" i="1"/>
  <c r="M4791" i="1"/>
  <c r="AP4791" i="1" s="1"/>
  <c r="L4791" i="1"/>
  <c r="AO4791" i="1" s="1"/>
  <c r="O4791" i="1"/>
  <c r="AR4791" i="1" s="1"/>
  <c r="N4791" i="1"/>
  <c r="AQ4791" i="1" s="1"/>
  <c r="Y5786" i="1"/>
  <c r="Z5785" i="1"/>
  <c r="AS2805" i="1"/>
  <c r="Q2805" i="1"/>
  <c r="Z3801" i="1"/>
  <c r="Y3802" i="1"/>
  <c r="A2378" i="1"/>
  <c r="AM2377" i="1"/>
  <c r="A1378" i="1"/>
  <c r="AM1377" i="1"/>
  <c r="AN2806" i="1"/>
  <c r="P2806" i="1"/>
  <c r="A4378" i="1"/>
  <c r="AM4377" i="1"/>
  <c r="AN5782" i="1"/>
  <c r="P5782" i="1"/>
  <c r="M3799" i="1"/>
  <c r="AP3799" i="1" s="1"/>
  <c r="O3799" i="1"/>
  <c r="AR3799" i="1" s="1"/>
  <c r="N3799" i="1"/>
  <c r="AQ3799" i="1" s="1"/>
  <c r="L3799" i="1"/>
  <c r="AO3799" i="1" s="1"/>
  <c r="J3799" i="1"/>
  <c r="I1816" i="1"/>
  <c r="K1816" i="1"/>
  <c r="AN1814" i="1"/>
  <c r="P1814" i="1"/>
  <c r="Y1818" i="1"/>
  <c r="Z1817" i="1"/>
  <c r="J1815" i="1"/>
  <c r="O1815" i="1"/>
  <c r="AR1815" i="1" s="1"/>
  <c r="N1815" i="1"/>
  <c r="AQ1815" i="1" s="1"/>
  <c r="M1815" i="1"/>
  <c r="AP1815" i="1" s="1"/>
  <c r="L1815" i="1"/>
  <c r="AO1815" i="1" s="1"/>
  <c r="Q1813" i="1"/>
  <c r="AS1813" i="1"/>
  <c r="Q820" i="1"/>
  <c r="AN822" i="1"/>
  <c r="K823" i="1"/>
  <c r="AS820" i="1"/>
  <c r="I823" i="1"/>
  <c r="J823" i="1" s="1"/>
  <c r="P821" i="1"/>
  <c r="Z824" i="1"/>
  <c r="Y825" i="1"/>
  <c r="M822" i="1"/>
  <c r="AP822" i="1" s="1"/>
  <c r="L822" i="1"/>
  <c r="AO822" i="1" s="1"/>
  <c r="N822" i="1"/>
  <c r="AQ822" i="1" s="1"/>
  <c r="O822" i="1"/>
  <c r="AR822" i="1" s="1"/>
  <c r="U4793" i="1"/>
  <c r="T4793" i="1"/>
  <c r="R4793" i="1"/>
  <c r="F4793" i="1"/>
  <c r="V4793" i="1"/>
  <c r="E4793" i="1"/>
  <c r="S4793" i="1"/>
  <c r="F5785" i="1"/>
  <c r="R5785" i="1"/>
  <c r="U5785" i="1"/>
  <c r="S5785" i="1"/>
  <c r="T5785" i="1"/>
  <c r="V5785" i="1"/>
  <c r="E5785" i="1"/>
  <c r="R2809" i="1"/>
  <c r="F2809" i="1"/>
  <c r="V2809" i="1"/>
  <c r="S2809" i="1"/>
  <c r="E2809" i="1"/>
  <c r="U2809" i="1"/>
  <c r="T2809" i="1"/>
  <c r="R3801" i="1"/>
  <c r="V3801" i="1"/>
  <c r="F3801" i="1"/>
  <c r="S3801" i="1"/>
  <c r="U3801" i="1"/>
  <c r="E3801" i="1"/>
  <c r="T3801" i="1"/>
  <c r="T1817" i="1"/>
  <c r="R1817" i="1"/>
  <c r="V1817" i="1"/>
  <c r="F1817" i="1"/>
  <c r="U1817" i="1"/>
  <c r="S1817" i="1"/>
  <c r="E1817" i="1"/>
  <c r="S824" i="1"/>
  <c r="V824" i="1"/>
  <c r="U824" i="1"/>
  <c r="R824" i="1"/>
  <c r="T824" i="1"/>
  <c r="F824" i="1"/>
  <c r="E824" i="1"/>
  <c r="B824" i="4" l="1"/>
  <c r="A455" i="1"/>
  <c r="AM454" i="1"/>
  <c r="I3801" i="1"/>
  <c r="K3801" i="1"/>
  <c r="I2809" i="1"/>
  <c r="K2809" i="1"/>
  <c r="I5785" i="1"/>
  <c r="K5785" i="1"/>
  <c r="K4793" i="1"/>
  <c r="I4793" i="1"/>
  <c r="Z4794" i="1"/>
  <c r="Y4795" i="1"/>
  <c r="A5379" i="1"/>
  <c r="AM5378" i="1"/>
  <c r="J3800" i="1"/>
  <c r="M3800" i="1"/>
  <c r="AP3800" i="1" s="1"/>
  <c r="N3800" i="1"/>
  <c r="AQ3800" i="1" s="1"/>
  <c r="L3800" i="1"/>
  <c r="AO3800" i="1" s="1"/>
  <c r="O3800" i="1"/>
  <c r="AR3800" i="1" s="1"/>
  <c r="Z5786" i="1"/>
  <c r="Y5787" i="1"/>
  <c r="A3379" i="1"/>
  <c r="AM3378" i="1"/>
  <c r="P2807" i="1"/>
  <c r="AN2807" i="1"/>
  <c r="Z3802" i="1"/>
  <c r="Y3803" i="1"/>
  <c r="AN5783" i="1"/>
  <c r="P5783" i="1"/>
  <c r="J4792" i="1"/>
  <c r="M4792" i="1"/>
  <c r="AP4792" i="1" s="1"/>
  <c r="O4792" i="1"/>
  <c r="AR4792" i="1" s="1"/>
  <c r="N4792" i="1"/>
  <c r="AQ4792" i="1" s="1"/>
  <c r="L4792" i="1"/>
  <c r="AO4792" i="1" s="1"/>
  <c r="A2379" i="1"/>
  <c r="AM2378" i="1"/>
  <c r="Z2810" i="1"/>
  <c r="Y2811" i="1"/>
  <c r="A1379" i="1"/>
  <c r="AM1378" i="1"/>
  <c r="Q5782" i="1"/>
  <c r="AS5782" i="1"/>
  <c r="AN3799" i="1"/>
  <c r="P3799" i="1"/>
  <c r="A4379" i="1"/>
  <c r="AM4378" i="1"/>
  <c r="Q3798" i="1"/>
  <c r="AS3798" i="1"/>
  <c r="M5784" i="1"/>
  <c r="AP5784" i="1" s="1"/>
  <c r="J5784" i="1"/>
  <c r="N5784" i="1"/>
  <c r="AQ5784" i="1" s="1"/>
  <c r="O5784" i="1"/>
  <c r="AR5784" i="1" s="1"/>
  <c r="L5784" i="1"/>
  <c r="AO5784" i="1" s="1"/>
  <c r="Q2806" i="1"/>
  <c r="AS2806" i="1"/>
  <c r="Q4790" i="1"/>
  <c r="AS4790" i="1"/>
  <c r="P4791" i="1"/>
  <c r="AN4791" i="1"/>
  <c r="M2808" i="1"/>
  <c r="AP2808" i="1" s="1"/>
  <c r="L2808" i="1"/>
  <c r="AO2808" i="1" s="1"/>
  <c r="N2808" i="1"/>
  <c r="AQ2808" i="1" s="1"/>
  <c r="J2808" i="1"/>
  <c r="O2808" i="1"/>
  <c r="AR2808" i="1" s="1"/>
  <c r="K1817" i="1"/>
  <c r="I1817" i="1"/>
  <c r="AN1815" i="1"/>
  <c r="P1815" i="1"/>
  <c r="Y1819" i="1"/>
  <c r="Z1818" i="1"/>
  <c r="AS1814" i="1"/>
  <c r="Q1814" i="1"/>
  <c r="J1816" i="1"/>
  <c r="M1816" i="1"/>
  <c r="AP1816" i="1" s="1"/>
  <c r="O1816" i="1"/>
  <c r="AR1816" i="1" s="1"/>
  <c r="N1816" i="1"/>
  <c r="AQ1816" i="1" s="1"/>
  <c r="L1816" i="1"/>
  <c r="AO1816" i="1" s="1"/>
  <c r="AN823" i="1"/>
  <c r="Q821" i="1"/>
  <c r="AS821" i="1"/>
  <c r="K824" i="1"/>
  <c r="I824" i="1"/>
  <c r="J824" i="1" s="1"/>
  <c r="P822" i="1"/>
  <c r="Y826" i="1"/>
  <c r="Z825" i="1"/>
  <c r="O823" i="1"/>
  <c r="AR823" i="1" s="1"/>
  <c r="L823" i="1"/>
  <c r="AO823" i="1" s="1"/>
  <c r="M823" i="1"/>
  <c r="AP823" i="1" s="1"/>
  <c r="N823" i="1"/>
  <c r="AQ823" i="1" s="1"/>
  <c r="S4794" i="1"/>
  <c r="R4794" i="1"/>
  <c r="F4794" i="1"/>
  <c r="V4794" i="1"/>
  <c r="T4794" i="1"/>
  <c r="E4794" i="1"/>
  <c r="U4794" i="1"/>
  <c r="E3802" i="1"/>
  <c r="V3802" i="1"/>
  <c r="U3802" i="1"/>
  <c r="F3802" i="1"/>
  <c r="T3802" i="1"/>
  <c r="S3802" i="1"/>
  <c r="R3802" i="1"/>
  <c r="S5786" i="1"/>
  <c r="E5786" i="1"/>
  <c r="T5786" i="1"/>
  <c r="R5786" i="1"/>
  <c r="V5786" i="1"/>
  <c r="U5786" i="1"/>
  <c r="F5786" i="1"/>
  <c r="S2810" i="1"/>
  <c r="R2810" i="1"/>
  <c r="V2810" i="1"/>
  <c r="U2810" i="1"/>
  <c r="T2810" i="1"/>
  <c r="F2810" i="1"/>
  <c r="E2810" i="1"/>
  <c r="T1818" i="1"/>
  <c r="R1818" i="1"/>
  <c r="F1818" i="1"/>
  <c r="U1818" i="1"/>
  <c r="E1818" i="1"/>
  <c r="S1818" i="1"/>
  <c r="V1818" i="1"/>
  <c r="V825" i="1"/>
  <c r="T825" i="1"/>
  <c r="R825" i="1"/>
  <c r="U825" i="1"/>
  <c r="S825" i="1"/>
  <c r="F825" i="1"/>
  <c r="E825" i="1"/>
  <c r="B825" i="4" l="1"/>
  <c r="A456" i="1"/>
  <c r="AM455" i="1"/>
  <c r="I2810" i="1"/>
  <c r="K2810" i="1"/>
  <c r="K5786" i="1"/>
  <c r="I5786" i="1"/>
  <c r="I3802" i="1"/>
  <c r="K3802" i="1"/>
  <c r="K4794" i="1"/>
  <c r="I4794" i="1"/>
  <c r="Z2811" i="1"/>
  <c r="Y2812" i="1"/>
  <c r="Z3803" i="1"/>
  <c r="Y3804" i="1"/>
  <c r="P3800" i="1"/>
  <c r="AN3800" i="1"/>
  <c r="O4793" i="1"/>
  <c r="AR4793" i="1" s="1"/>
  <c r="J4793" i="1"/>
  <c r="N4793" i="1"/>
  <c r="AQ4793" i="1" s="1"/>
  <c r="M4793" i="1"/>
  <c r="AP4793" i="1" s="1"/>
  <c r="L4793" i="1"/>
  <c r="AO4793" i="1" s="1"/>
  <c r="P5784" i="1"/>
  <c r="AN5784" i="1"/>
  <c r="A4380" i="1"/>
  <c r="AM4379" i="1"/>
  <c r="Q4791" i="1"/>
  <c r="AS4791" i="1"/>
  <c r="AS3799" i="1"/>
  <c r="Q3799" i="1"/>
  <c r="A5380" i="1"/>
  <c r="AM5379" i="1"/>
  <c r="P4792" i="1"/>
  <c r="AN4792" i="1"/>
  <c r="O5785" i="1"/>
  <c r="AR5785" i="1" s="1"/>
  <c r="L5785" i="1"/>
  <c r="AO5785" i="1" s="1"/>
  <c r="J5785" i="1"/>
  <c r="N5785" i="1"/>
  <c r="AQ5785" i="1" s="1"/>
  <c r="M5785" i="1"/>
  <c r="AP5785" i="1" s="1"/>
  <c r="P2808" i="1"/>
  <c r="AN2808" i="1"/>
  <c r="A2380" i="1"/>
  <c r="AM2379" i="1"/>
  <c r="AS2807" i="1"/>
  <c r="Q2807" i="1"/>
  <c r="Z4795" i="1"/>
  <c r="Y4796" i="1"/>
  <c r="AS5783" i="1"/>
  <c r="Q5783" i="1"/>
  <c r="J2809" i="1"/>
  <c r="N2809" i="1"/>
  <c r="AQ2809" i="1" s="1"/>
  <c r="O2809" i="1"/>
  <c r="AR2809" i="1" s="1"/>
  <c r="M2809" i="1"/>
  <c r="AP2809" i="1" s="1"/>
  <c r="L2809" i="1"/>
  <c r="AO2809" i="1" s="1"/>
  <c r="A3380" i="1"/>
  <c r="AM3379" i="1"/>
  <c r="A1380" i="1"/>
  <c r="AM1379" i="1"/>
  <c r="Y5788" i="1"/>
  <c r="Z5787" i="1"/>
  <c r="O3801" i="1"/>
  <c r="AR3801" i="1" s="1"/>
  <c r="M3801" i="1"/>
  <c r="AP3801" i="1" s="1"/>
  <c r="N3801" i="1"/>
  <c r="AQ3801" i="1" s="1"/>
  <c r="J3801" i="1"/>
  <c r="L3801" i="1"/>
  <c r="AO3801" i="1" s="1"/>
  <c r="K1818" i="1"/>
  <c r="I1818" i="1"/>
  <c r="Y1820" i="1"/>
  <c r="Z1819" i="1"/>
  <c r="Q1815" i="1"/>
  <c r="AS1815" i="1"/>
  <c r="AN1816" i="1"/>
  <c r="P1816" i="1"/>
  <c r="L1817" i="1"/>
  <c r="AO1817" i="1" s="1"/>
  <c r="N1817" i="1"/>
  <c r="AQ1817" i="1" s="1"/>
  <c r="J1817" i="1"/>
  <c r="O1817" i="1"/>
  <c r="AR1817" i="1" s="1"/>
  <c r="M1817" i="1"/>
  <c r="AP1817" i="1" s="1"/>
  <c r="Q822" i="1"/>
  <c r="AN824" i="1"/>
  <c r="K825" i="1"/>
  <c r="I825" i="1"/>
  <c r="J825" i="1" s="1"/>
  <c r="AS822" i="1"/>
  <c r="P823" i="1"/>
  <c r="Y827" i="1"/>
  <c r="Z826" i="1"/>
  <c r="O824" i="1"/>
  <c r="AR824" i="1" s="1"/>
  <c r="M824" i="1"/>
  <c r="AP824" i="1" s="1"/>
  <c r="L824" i="1"/>
  <c r="AO824" i="1" s="1"/>
  <c r="N824" i="1"/>
  <c r="AQ824" i="1" s="1"/>
  <c r="S2811" i="1"/>
  <c r="F2811" i="1"/>
  <c r="U2811" i="1"/>
  <c r="E2811" i="1"/>
  <c r="T2811" i="1"/>
  <c r="V2811" i="1"/>
  <c r="R2811" i="1"/>
  <c r="R4795" i="1"/>
  <c r="V4795" i="1"/>
  <c r="F4795" i="1"/>
  <c r="E4795" i="1"/>
  <c r="T4795" i="1"/>
  <c r="U4795" i="1"/>
  <c r="S4795" i="1"/>
  <c r="U5787" i="1"/>
  <c r="R5787" i="1"/>
  <c r="S5787" i="1"/>
  <c r="F5787" i="1"/>
  <c r="E5787" i="1"/>
  <c r="V5787" i="1"/>
  <c r="T5787" i="1"/>
  <c r="T3803" i="1"/>
  <c r="R3803" i="1"/>
  <c r="E3803" i="1"/>
  <c r="U3803" i="1"/>
  <c r="V3803" i="1"/>
  <c r="S3803" i="1"/>
  <c r="F3803" i="1"/>
  <c r="V1819" i="1"/>
  <c r="F1819" i="1"/>
  <c r="T1819" i="1"/>
  <c r="S1819" i="1"/>
  <c r="E1819" i="1"/>
  <c r="R1819" i="1"/>
  <c r="U1819" i="1"/>
  <c r="U826" i="1"/>
  <c r="T826" i="1"/>
  <c r="S826" i="1"/>
  <c r="V826" i="1"/>
  <c r="R826" i="1"/>
  <c r="F826" i="1"/>
  <c r="E826" i="1"/>
  <c r="B826" i="4" l="1"/>
  <c r="A457" i="1"/>
  <c r="AM456" i="1"/>
  <c r="I3803" i="1"/>
  <c r="K3803" i="1"/>
  <c r="K5787" i="1"/>
  <c r="I5787" i="1"/>
  <c r="I4795" i="1"/>
  <c r="K4795" i="1"/>
  <c r="I2811" i="1"/>
  <c r="K2811" i="1"/>
  <c r="P3801" i="1"/>
  <c r="AN3801" i="1"/>
  <c r="P2809" i="1"/>
  <c r="AN2809" i="1"/>
  <c r="Q5784" i="1"/>
  <c r="AS5784" i="1"/>
  <c r="Z3804" i="1"/>
  <c r="Y3805" i="1"/>
  <c r="N4794" i="1"/>
  <c r="AQ4794" i="1" s="1"/>
  <c r="M4794" i="1"/>
  <c r="AP4794" i="1" s="1"/>
  <c r="O4794" i="1"/>
  <c r="AR4794" i="1" s="1"/>
  <c r="L4794" i="1"/>
  <c r="AO4794" i="1" s="1"/>
  <c r="J4794" i="1"/>
  <c r="A1381" i="1"/>
  <c r="AM1380" i="1"/>
  <c r="A2381" i="1"/>
  <c r="AM2380" i="1"/>
  <c r="AS4792" i="1"/>
  <c r="Q4792" i="1"/>
  <c r="Z2812" i="1"/>
  <c r="Y2813" i="1"/>
  <c r="L3802" i="1"/>
  <c r="AO3802" i="1" s="1"/>
  <c r="J3802" i="1"/>
  <c r="M3802" i="1"/>
  <c r="AP3802" i="1" s="1"/>
  <c r="N3802" i="1"/>
  <c r="AQ3802" i="1" s="1"/>
  <c r="O3802" i="1"/>
  <c r="AR3802" i="1" s="1"/>
  <c r="Y4797" i="1"/>
  <c r="Z4796" i="1"/>
  <c r="Q2808" i="1"/>
  <c r="AS2808" i="1"/>
  <c r="AN4793" i="1"/>
  <c r="P4793" i="1"/>
  <c r="O5786" i="1"/>
  <c r="AR5786" i="1" s="1"/>
  <c r="N5786" i="1"/>
  <c r="AQ5786" i="1" s="1"/>
  <c r="J5786" i="1"/>
  <c r="L5786" i="1"/>
  <c r="AO5786" i="1" s="1"/>
  <c r="M5786" i="1"/>
  <c r="AP5786" i="1" s="1"/>
  <c r="A3381" i="1"/>
  <c r="AM3380" i="1"/>
  <c r="Y5789" i="1"/>
  <c r="Z5788" i="1"/>
  <c r="A5381" i="1"/>
  <c r="AM5380" i="1"/>
  <c r="A4381" i="1"/>
  <c r="AM4380" i="1"/>
  <c r="AN5785" i="1"/>
  <c r="P5785" i="1"/>
  <c r="Q3800" i="1"/>
  <c r="AS3800" i="1"/>
  <c r="N2810" i="1"/>
  <c r="AQ2810" i="1" s="1"/>
  <c r="M2810" i="1"/>
  <c r="AP2810" i="1" s="1"/>
  <c r="L2810" i="1"/>
  <c r="AO2810" i="1" s="1"/>
  <c r="J2810" i="1"/>
  <c r="O2810" i="1"/>
  <c r="AR2810" i="1" s="1"/>
  <c r="K1819" i="1"/>
  <c r="I1819" i="1"/>
  <c r="AN1817" i="1"/>
  <c r="P1817" i="1"/>
  <c r="Z1820" i="1"/>
  <c r="Y1821" i="1"/>
  <c r="M1818" i="1"/>
  <c r="AP1818" i="1" s="1"/>
  <c r="J1818" i="1"/>
  <c r="O1818" i="1"/>
  <c r="AR1818" i="1" s="1"/>
  <c r="N1818" i="1"/>
  <c r="AQ1818" i="1" s="1"/>
  <c r="L1818" i="1"/>
  <c r="AO1818" i="1" s="1"/>
  <c r="Q1816" i="1"/>
  <c r="AS1816" i="1"/>
  <c r="AN825" i="1"/>
  <c r="AS823" i="1"/>
  <c r="Q823" i="1"/>
  <c r="K826" i="1"/>
  <c r="I826" i="1"/>
  <c r="J826" i="1" s="1"/>
  <c r="P824" i="1"/>
  <c r="Z827" i="1"/>
  <c r="Y828" i="1"/>
  <c r="O825" i="1"/>
  <c r="AR825" i="1" s="1"/>
  <c r="L825" i="1"/>
  <c r="AO825" i="1" s="1"/>
  <c r="M825" i="1"/>
  <c r="AP825" i="1" s="1"/>
  <c r="N825" i="1"/>
  <c r="AQ825" i="1" s="1"/>
  <c r="T2812" i="1"/>
  <c r="R2812" i="1"/>
  <c r="V2812" i="1"/>
  <c r="F2812" i="1"/>
  <c r="U2812" i="1"/>
  <c r="S2812" i="1"/>
  <c r="E2812" i="1"/>
  <c r="S4796" i="1"/>
  <c r="E4796" i="1"/>
  <c r="V4796" i="1"/>
  <c r="R4796" i="1"/>
  <c r="F4796" i="1"/>
  <c r="T4796" i="1"/>
  <c r="U4796" i="1"/>
  <c r="E5788" i="1"/>
  <c r="F5788" i="1"/>
  <c r="T5788" i="1"/>
  <c r="U5788" i="1"/>
  <c r="R5788" i="1"/>
  <c r="V5788" i="1"/>
  <c r="S5788" i="1"/>
  <c r="R3804" i="1"/>
  <c r="S3804" i="1"/>
  <c r="V3804" i="1"/>
  <c r="F3804" i="1"/>
  <c r="U3804" i="1"/>
  <c r="E3804" i="1"/>
  <c r="T3804" i="1"/>
  <c r="F1820" i="1"/>
  <c r="R1820" i="1"/>
  <c r="U1820" i="1"/>
  <c r="S1820" i="1"/>
  <c r="E1820" i="1"/>
  <c r="V1820" i="1"/>
  <c r="T1820" i="1"/>
  <c r="T827" i="1"/>
  <c r="R827" i="1"/>
  <c r="V827" i="1"/>
  <c r="S827" i="1"/>
  <c r="U827" i="1"/>
  <c r="F827" i="1"/>
  <c r="E827" i="1"/>
  <c r="B827" i="4" l="1"/>
  <c r="A458" i="1"/>
  <c r="AM457" i="1"/>
  <c r="K3804" i="1"/>
  <c r="I3804" i="1"/>
  <c r="K5788" i="1"/>
  <c r="I5788" i="1"/>
  <c r="I4796" i="1"/>
  <c r="K4796" i="1"/>
  <c r="K2812" i="1"/>
  <c r="I2812" i="1"/>
  <c r="Q5785" i="1"/>
  <c r="AS5785" i="1"/>
  <c r="AN4794" i="1"/>
  <c r="P4794" i="1"/>
  <c r="N2811" i="1"/>
  <c r="AQ2811" i="1" s="1"/>
  <c r="M2811" i="1"/>
  <c r="AP2811" i="1" s="1"/>
  <c r="L2811" i="1"/>
  <c r="AO2811" i="1" s="1"/>
  <c r="J2811" i="1"/>
  <c r="O2811" i="1"/>
  <c r="AR2811" i="1" s="1"/>
  <c r="P2810" i="1"/>
  <c r="AN2810" i="1"/>
  <c r="Z5789" i="1"/>
  <c r="Y5790" i="1"/>
  <c r="P5786" i="1"/>
  <c r="AN5786" i="1"/>
  <c r="P3802" i="1"/>
  <c r="AN3802" i="1"/>
  <c r="O4795" i="1"/>
  <c r="AR4795" i="1" s="1"/>
  <c r="N4795" i="1"/>
  <c r="AQ4795" i="1" s="1"/>
  <c r="M4795" i="1"/>
  <c r="AP4795" i="1" s="1"/>
  <c r="J4795" i="1"/>
  <c r="L4795" i="1"/>
  <c r="AO4795" i="1" s="1"/>
  <c r="Y2814" i="1"/>
  <c r="Z2813" i="1"/>
  <c r="A2382" i="1"/>
  <c r="AM2381" i="1"/>
  <c r="Q2809" i="1"/>
  <c r="AS2809" i="1"/>
  <c r="O5787" i="1"/>
  <c r="AR5787" i="1" s="1"/>
  <c r="J5787" i="1"/>
  <c r="N5787" i="1"/>
  <c r="AQ5787" i="1" s="1"/>
  <c r="M5787" i="1"/>
  <c r="AP5787" i="1" s="1"/>
  <c r="L5787" i="1"/>
  <c r="AO5787" i="1" s="1"/>
  <c r="A4382" i="1"/>
  <c r="AM4381" i="1"/>
  <c r="AS4793" i="1"/>
  <c r="Q4793" i="1"/>
  <c r="Z4797" i="1"/>
  <c r="Y4798" i="1"/>
  <c r="AS3801" i="1"/>
  <c r="Q3801" i="1"/>
  <c r="A5382" i="1"/>
  <c r="AM5381" i="1"/>
  <c r="A3382" i="1"/>
  <c r="AM3381" i="1"/>
  <c r="A1382" i="1"/>
  <c r="AM1381" i="1"/>
  <c r="Z3805" i="1"/>
  <c r="Y3806" i="1"/>
  <c r="M3803" i="1"/>
  <c r="AP3803" i="1" s="1"/>
  <c r="J3803" i="1"/>
  <c r="O3803" i="1"/>
  <c r="AR3803" i="1" s="1"/>
  <c r="L3803" i="1"/>
  <c r="AO3803" i="1" s="1"/>
  <c r="N3803" i="1"/>
  <c r="AQ3803" i="1" s="1"/>
  <c r="K1820" i="1"/>
  <c r="I1820" i="1"/>
  <c r="Y1822" i="1"/>
  <c r="Z1821" i="1"/>
  <c r="Q1817" i="1"/>
  <c r="AS1817" i="1"/>
  <c r="M1819" i="1"/>
  <c r="AP1819" i="1" s="1"/>
  <c r="L1819" i="1"/>
  <c r="AO1819" i="1" s="1"/>
  <c r="O1819" i="1"/>
  <c r="AR1819" i="1" s="1"/>
  <c r="J1819" i="1"/>
  <c r="N1819" i="1"/>
  <c r="AQ1819" i="1" s="1"/>
  <c r="AN1818" i="1"/>
  <c r="P1818" i="1"/>
  <c r="AN826" i="1"/>
  <c r="AS824" i="1"/>
  <c r="K827" i="1"/>
  <c r="I827" i="1"/>
  <c r="J827" i="1" s="1"/>
  <c r="Q824" i="1"/>
  <c r="P825" i="1"/>
  <c r="Z828" i="1"/>
  <c r="Y829" i="1"/>
  <c r="N826" i="1"/>
  <c r="AQ826" i="1" s="1"/>
  <c r="O826" i="1"/>
  <c r="AR826" i="1" s="1"/>
  <c r="L826" i="1"/>
  <c r="AO826" i="1" s="1"/>
  <c r="M826" i="1"/>
  <c r="AP826" i="1" s="1"/>
  <c r="F2813" i="1"/>
  <c r="R2813" i="1"/>
  <c r="U2813" i="1"/>
  <c r="E2813" i="1"/>
  <c r="T2813" i="1"/>
  <c r="S2813" i="1"/>
  <c r="V2813" i="1"/>
  <c r="U4797" i="1"/>
  <c r="V4797" i="1"/>
  <c r="F4797" i="1"/>
  <c r="T4797" i="1"/>
  <c r="S4797" i="1"/>
  <c r="E4797" i="1"/>
  <c r="R4797" i="1"/>
  <c r="U3805" i="1"/>
  <c r="F3805" i="1"/>
  <c r="V3805" i="1"/>
  <c r="R3805" i="1"/>
  <c r="S3805" i="1"/>
  <c r="T3805" i="1"/>
  <c r="E3805" i="1"/>
  <c r="F5789" i="1"/>
  <c r="V5789" i="1"/>
  <c r="U5789" i="1"/>
  <c r="R5789" i="1"/>
  <c r="T5789" i="1"/>
  <c r="E5789" i="1"/>
  <c r="S5789" i="1"/>
  <c r="R1821" i="1"/>
  <c r="F1821" i="1"/>
  <c r="E1821" i="1"/>
  <c r="S1821" i="1"/>
  <c r="V1821" i="1"/>
  <c r="T1821" i="1"/>
  <c r="U1821" i="1"/>
  <c r="U828" i="1"/>
  <c r="S828" i="1"/>
  <c r="R828" i="1"/>
  <c r="T828" i="1"/>
  <c r="V828" i="1"/>
  <c r="F828" i="1"/>
  <c r="E828" i="1"/>
  <c r="B828" i="4" l="1"/>
  <c r="A459" i="1"/>
  <c r="AM458" i="1"/>
  <c r="I5789" i="1"/>
  <c r="K5789" i="1"/>
  <c r="K3805" i="1"/>
  <c r="I3805" i="1"/>
  <c r="K4797" i="1"/>
  <c r="I4797" i="1"/>
  <c r="I2813" i="1"/>
  <c r="K2813" i="1"/>
  <c r="Z2814" i="1"/>
  <c r="Y2815" i="1"/>
  <c r="Y5791" i="1"/>
  <c r="Z5790" i="1"/>
  <c r="J2812" i="1"/>
  <c r="N2812" i="1"/>
  <c r="AQ2812" i="1" s="1"/>
  <c r="M2812" i="1"/>
  <c r="AP2812" i="1" s="1"/>
  <c r="O2812" i="1"/>
  <c r="AR2812" i="1" s="1"/>
  <c r="L2812" i="1"/>
  <c r="AO2812" i="1" s="1"/>
  <c r="Q4794" i="1"/>
  <c r="AS4794" i="1"/>
  <c r="A5383" i="1"/>
  <c r="AM5382" i="1"/>
  <c r="P4795" i="1"/>
  <c r="AN4795" i="1"/>
  <c r="L4796" i="1"/>
  <c r="AO4796" i="1" s="1"/>
  <c r="M4796" i="1"/>
  <c r="AP4796" i="1" s="1"/>
  <c r="J4796" i="1"/>
  <c r="O4796" i="1"/>
  <c r="AR4796" i="1" s="1"/>
  <c r="N4796" i="1"/>
  <c r="AQ4796" i="1" s="1"/>
  <c r="A3383" i="1"/>
  <c r="AM3382" i="1"/>
  <c r="Y3807" i="1"/>
  <c r="Z3806" i="1"/>
  <c r="Q2810" i="1"/>
  <c r="AS2810" i="1"/>
  <c r="N5788" i="1"/>
  <c r="AQ5788" i="1" s="1"/>
  <c r="O5788" i="1"/>
  <c r="AR5788" i="1" s="1"/>
  <c r="M5788" i="1"/>
  <c r="AP5788" i="1" s="1"/>
  <c r="L5788" i="1"/>
  <c r="AO5788" i="1" s="1"/>
  <c r="J5788" i="1"/>
  <c r="A4383" i="1"/>
  <c r="AM4382" i="1"/>
  <c r="Z4798" i="1"/>
  <c r="Y4799" i="1"/>
  <c r="A2383" i="1"/>
  <c r="AM2382" i="1"/>
  <c r="Q3802" i="1"/>
  <c r="AS3802" i="1"/>
  <c r="A1383" i="1"/>
  <c r="AM1382" i="1"/>
  <c r="P3803" i="1"/>
  <c r="AN3803" i="1"/>
  <c r="AN2811" i="1"/>
  <c r="P2811" i="1"/>
  <c r="O3804" i="1"/>
  <c r="AR3804" i="1" s="1"/>
  <c r="N3804" i="1"/>
  <c r="AQ3804" i="1" s="1"/>
  <c r="M3804" i="1"/>
  <c r="AP3804" i="1" s="1"/>
  <c r="L3804" i="1"/>
  <c r="AO3804" i="1" s="1"/>
  <c r="J3804" i="1"/>
  <c r="P5787" i="1"/>
  <c r="AN5787" i="1"/>
  <c r="AS5786" i="1"/>
  <c r="Q5786" i="1"/>
  <c r="K1821" i="1"/>
  <c r="I1821" i="1"/>
  <c r="AS1818" i="1"/>
  <c r="Q1818" i="1"/>
  <c r="AN1819" i="1"/>
  <c r="P1819" i="1"/>
  <c r="Z1822" i="1"/>
  <c r="Y1823" i="1"/>
  <c r="J1820" i="1"/>
  <c r="N1820" i="1"/>
  <c r="AQ1820" i="1" s="1"/>
  <c r="M1820" i="1"/>
  <c r="AP1820" i="1" s="1"/>
  <c r="O1820" i="1"/>
  <c r="AR1820" i="1" s="1"/>
  <c r="L1820" i="1"/>
  <c r="AO1820" i="1" s="1"/>
  <c r="AS825" i="1"/>
  <c r="AN827" i="1"/>
  <c r="Q825" i="1"/>
  <c r="K828" i="1"/>
  <c r="P826" i="1"/>
  <c r="I828" i="1"/>
  <c r="J828" i="1" s="1"/>
  <c r="Z829" i="1"/>
  <c r="Y830" i="1"/>
  <c r="N827" i="1"/>
  <c r="AQ827" i="1" s="1"/>
  <c r="M827" i="1"/>
  <c r="AP827" i="1" s="1"/>
  <c r="L827" i="1"/>
  <c r="AO827" i="1" s="1"/>
  <c r="O827" i="1"/>
  <c r="AR827" i="1" s="1"/>
  <c r="S3806" i="1"/>
  <c r="R3806" i="1"/>
  <c r="V3806" i="1"/>
  <c r="F3806" i="1"/>
  <c r="U3806" i="1"/>
  <c r="T3806" i="1"/>
  <c r="E3806" i="1"/>
  <c r="F2814" i="1"/>
  <c r="R2814" i="1"/>
  <c r="U2814" i="1"/>
  <c r="S2814" i="1"/>
  <c r="V2814" i="1"/>
  <c r="E2814" i="1"/>
  <c r="T2814" i="1"/>
  <c r="R4798" i="1"/>
  <c r="U4798" i="1"/>
  <c r="T4798" i="1"/>
  <c r="S4798" i="1"/>
  <c r="V4798" i="1"/>
  <c r="F4798" i="1"/>
  <c r="E4798" i="1"/>
  <c r="U5790" i="1"/>
  <c r="E5790" i="1"/>
  <c r="T5790" i="1"/>
  <c r="V5790" i="1"/>
  <c r="F5790" i="1"/>
  <c r="R5790" i="1"/>
  <c r="S5790" i="1"/>
  <c r="F1822" i="1"/>
  <c r="E1822" i="1"/>
  <c r="V1822" i="1"/>
  <c r="U1822" i="1"/>
  <c r="S1822" i="1"/>
  <c r="R1822" i="1"/>
  <c r="T1822" i="1"/>
  <c r="R829" i="1"/>
  <c r="V829" i="1"/>
  <c r="U829" i="1"/>
  <c r="T829" i="1"/>
  <c r="S829" i="1"/>
  <c r="F829" i="1"/>
  <c r="E829" i="1"/>
  <c r="B829" i="4" l="1"/>
  <c r="A460" i="1"/>
  <c r="AM459" i="1"/>
  <c r="I5790" i="1"/>
  <c r="K5790" i="1"/>
  <c r="K4798" i="1"/>
  <c r="I4798" i="1"/>
  <c r="I2814" i="1"/>
  <c r="K2814" i="1"/>
  <c r="K3806" i="1"/>
  <c r="I3806" i="1"/>
  <c r="AS3803" i="1"/>
  <c r="Q3803" i="1"/>
  <c r="Z4799" i="1"/>
  <c r="Y4800" i="1"/>
  <c r="AS5787" i="1"/>
  <c r="Q5787" i="1"/>
  <c r="P3804" i="1"/>
  <c r="AN3804" i="1"/>
  <c r="A3384" i="1"/>
  <c r="AM3383" i="1"/>
  <c r="AS4795" i="1"/>
  <c r="Q4795" i="1"/>
  <c r="L2813" i="1"/>
  <c r="AO2813" i="1" s="1"/>
  <c r="J2813" i="1"/>
  <c r="O2813" i="1"/>
  <c r="AR2813" i="1" s="1"/>
  <c r="N2813" i="1"/>
  <c r="AQ2813" i="1" s="1"/>
  <c r="M2813" i="1"/>
  <c r="AP2813" i="1" s="1"/>
  <c r="A1384" i="1"/>
  <c r="AM1383" i="1"/>
  <c r="Z5791" i="1"/>
  <c r="Y5792" i="1"/>
  <c r="M4797" i="1"/>
  <c r="AP4797" i="1" s="1"/>
  <c r="L4797" i="1"/>
  <c r="AO4797" i="1" s="1"/>
  <c r="N4797" i="1"/>
  <c r="AQ4797" i="1" s="1"/>
  <c r="J4797" i="1"/>
  <c r="O4797" i="1"/>
  <c r="AR4797" i="1" s="1"/>
  <c r="A4384" i="1"/>
  <c r="AM4383" i="1"/>
  <c r="A5384" i="1"/>
  <c r="AM5383" i="1"/>
  <c r="Y2816" i="1"/>
  <c r="Z2815" i="1"/>
  <c r="AN5788" i="1"/>
  <c r="P5788" i="1"/>
  <c r="AN4796" i="1"/>
  <c r="P4796" i="1"/>
  <c r="M3805" i="1"/>
  <c r="AP3805" i="1" s="1"/>
  <c r="N3805" i="1"/>
  <c r="AQ3805" i="1" s="1"/>
  <c r="O3805" i="1"/>
  <c r="AR3805" i="1" s="1"/>
  <c r="L3805" i="1"/>
  <c r="AO3805" i="1" s="1"/>
  <c r="J3805" i="1"/>
  <c r="Q2811" i="1"/>
  <c r="AS2811" i="1"/>
  <c r="A2384" i="1"/>
  <c r="AM2383" i="1"/>
  <c r="Y3808" i="1"/>
  <c r="Z3807" i="1"/>
  <c r="P2812" i="1"/>
  <c r="AN2812" i="1"/>
  <c r="M5789" i="1"/>
  <c r="AP5789" i="1" s="1"/>
  <c r="J5789" i="1"/>
  <c r="O5789" i="1"/>
  <c r="AR5789" i="1" s="1"/>
  <c r="N5789" i="1"/>
  <c r="AQ5789" i="1" s="1"/>
  <c r="L5789" i="1"/>
  <c r="AO5789" i="1" s="1"/>
  <c r="Q826" i="1"/>
  <c r="I1822" i="1"/>
  <c r="K1822" i="1"/>
  <c r="Y1824" i="1"/>
  <c r="Z1823" i="1"/>
  <c r="Q1819" i="1"/>
  <c r="AS1819" i="1"/>
  <c r="AN1820" i="1"/>
  <c r="P1820" i="1"/>
  <c r="M1821" i="1"/>
  <c r="AP1821" i="1" s="1"/>
  <c r="N1821" i="1"/>
  <c r="AQ1821" i="1" s="1"/>
  <c r="L1821" i="1"/>
  <c r="AO1821" i="1" s="1"/>
  <c r="J1821" i="1"/>
  <c r="O1821" i="1"/>
  <c r="AR1821" i="1" s="1"/>
  <c r="AN828" i="1"/>
  <c r="AS826" i="1"/>
  <c r="K829" i="1"/>
  <c r="I829" i="1"/>
  <c r="J829" i="1" s="1"/>
  <c r="P827" i="1"/>
  <c r="Y831" i="1"/>
  <c r="Z830" i="1"/>
  <c r="O828" i="1"/>
  <c r="AR828" i="1" s="1"/>
  <c r="N828" i="1"/>
  <c r="AQ828" i="1" s="1"/>
  <c r="L828" i="1"/>
  <c r="AO828" i="1" s="1"/>
  <c r="M828" i="1"/>
  <c r="AP828" i="1" s="1"/>
  <c r="S4799" i="1"/>
  <c r="U4799" i="1"/>
  <c r="T4799" i="1"/>
  <c r="V4799" i="1"/>
  <c r="F4799" i="1"/>
  <c r="E4799" i="1"/>
  <c r="R4799" i="1"/>
  <c r="F2815" i="1"/>
  <c r="U2815" i="1"/>
  <c r="E2815" i="1"/>
  <c r="S2815" i="1"/>
  <c r="R2815" i="1"/>
  <c r="T2815" i="1"/>
  <c r="V2815" i="1"/>
  <c r="U5791" i="1"/>
  <c r="S5791" i="1"/>
  <c r="V5791" i="1"/>
  <c r="R5791" i="1"/>
  <c r="F5791" i="1"/>
  <c r="E5791" i="1"/>
  <c r="T5791" i="1"/>
  <c r="U3807" i="1"/>
  <c r="T3807" i="1"/>
  <c r="E3807" i="1"/>
  <c r="R3807" i="1"/>
  <c r="S3807" i="1"/>
  <c r="F3807" i="1"/>
  <c r="V3807" i="1"/>
  <c r="E1823" i="1"/>
  <c r="T1823" i="1"/>
  <c r="R1823" i="1"/>
  <c r="V1823" i="1"/>
  <c r="U1823" i="1"/>
  <c r="S1823" i="1"/>
  <c r="F1823" i="1"/>
  <c r="U830" i="1"/>
  <c r="S830" i="1"/>
  <c r="V830" i="1"/>
  <c r="T830" i="1"/>
  <c r="R830" i="1"/>
  <c r="F830" i="1"/>
  <c r="E830" i="1"/>
  <c r="B830" i="4" l="1"/>
  <c r="A461" i="1"/>
  <c r="AM460" i="1"/>
  <c r="I3807" i="1"/>
  <c r="K3807" i="1"/>
  <c r="K5791" i="1"/>
  <c r="I5791" i="1"/>
  <c r="I2815" i="1"/>
  <c r="K2815" i="1"/>
  <c r="I4799" i="1"/>
  <c r="K4799" i="1"/>
  <c r="Z5792" i="1"/>
  <c r="Y5793" i="1"/>
  <c r="AN3805" i="1"/>
  <c r="P3805" i="1"/>
  <c r="Q5788" i="1"/>
  <c r="AS5788" i="1"/>
  <c r="A3385" i="1"/>
  <c r="AM3384" i="1"/>
  <c r="J3806" i="1"/>
  <c r="O3806" i="1"/>
  <c r="AR3806" i="1" s="1"/>
  <c r="M3806" i="1"/>
  <c r="AP3806" i="1" s="1"/>
  <c r="L3806" i="1"/>
  <c r="AO3806" i="1" s="1"/>
  <c r="N3806" i="1"/>
  <c r="AQ3806" i="1" s="1"/>
  <c r="AN5789" i="1"/>
  <c r="P5789" i="1"/>
  <c r="Z3808" i="1"/>
  <c r="Y3809" i="1"/>
  <c r="A4385" i="1"/>
  <c r="AM4384" i="1"/>
  <c r="P2813" i="1"/>
  <c r="AN2813" i="1"/>
  <c r="Y4801" i="1"/>
  <c r="Z4800" i="1"/>
  <c r="Z2816" i="1"/>
  <c r="Y2817" i="1"/>
  <c r="AN4797" i="1"/>
  <c r="P4797" i="1"/>
  <c r="L2814" i="1"/>
  <c r="AO2814" i="1" s="1"/>
  <c r="O2814" i="1"/>
  <c r="AR2814" i="1" s="1"/>
  <c r="J2814" i="1"/>
  <c r="M2814" i="1"/>
  <c r="AP2814" i="1" s="1"/>
  <c r="N2814" i="1"/>
  <c r="AQ2814" i="1" s="1"/>
  <c r="J4798" i="1"/>
  <c r="N4798" i="1"/>
  <c r="AQ4798" i="1" s="1"/>
  <c r="M4798" i="1"/>
  <c r="AP4798" i="1" s="1"/>
  <c r="O4798" i="1"/>
  <c r="AR4798" i="1" s="1"/>
  <c r="L4798" i="1"/>
  <c r="AO4798" i="1" s="1"/>
  <c r="A2385" i="1"/>
  <c r="AM2384" i="1"/>
  <c r="AS2812" i="1"/>
  <c r="Q2812" i="1"/>
  <c r="AS4796" i="1"/>
  <c r="Q4796" i="1"/>
  <c r="A5385" i="1"/>
  <c r="AM5384" i="1"/>
  <c r="A1385" i="1"/>
  <c r="AM1384" i="1"/>
  <c r="Q3804" i="1"/>
  <c r="AS3804" i="1"/>
  <c r="N5790" i="1"/>
  <c r="AQ5790" i="1" s="1"/>
  <c r="L5790" i="1"/>
  <c r="AO5790" i="1" s="1"/>
  <c r="J5790" i="1"/>
  <c r="O5790" i="1"/>
  <c r="AR5790" i="1" s="1"/>
  <c r="M5790" i="1"/>
  <c r="AP5790" i="1" s="1"/>
  <c r="I1823" i="1"/>
  <c r="K1823" i="1"/>
  <c r="AN1821" i="1"/>
  <c r="P1821" i="1"/>
  <c r="Y1825" i="1"/>
  <c r="Z1824" i="1"/>
  <c r="Q1820" i="1"/>
  <c r="AS1820" i="1"/>
  <c r="N1822" i="1"/>
  <c r="AQ1822" i="1" s="1"/>
  <c r="M1822" i="1"/>
  <c r="AP1822" i="1" s="1"/>
  <c r="O1822" i="1"/>
  <c r="AR1822" i="1" s="1"/>
  <c r="J1822" i="1"/>
  <c r="L1822" i="1"/>
  <c r="AO1822" i="1" s="1"/>
  <c r="AS827" i="1"/>
  <c r="AN829" i="1"/>
  <c r="K830" i="1"/>
  <c r="Q827" i="1"/>
  <c r="I830" i="1"/>
  <c r="J830" i="1" s="1"/>
  <c r="P828" i="1"/>
  <c r="Z831" i="1"/>
  <c r="Y832" i="1"/>
  <c r="L829" i="1"/>
  <c r="AO829" i="1" s="1"/>
  <c r="O829" i="1"/>
  <c r="AR829" i="1" s="1"/>
  <c r="M829" i="1"/>
  <c r="AP829" i="1" s="1"/>
  <c r="N829" i="1"/>
  <c r="AQ829" i="1" s="1"/>
  <c r="V5792" i="1"/>
  <c r="T5792" i="1"/>
  <c r="S5792" i="1"/>
  <c r="F5792" i="1"/>
  <c r="U5792" i="1"/>
  <c r="E5792" i="1"/>
  <c r="R5792" i="1"/>
  <c r="R3808" i="1"/>
  <c r="S3808" i="1"/>
  <c r="U3808" i="1"/>
  <c r="T3808" i="1"/>
  <c r="E3808" i="1"/>
  <c r="F3808" i="1"/>
  <c r="V3808" i="1"/>
  <c r="S4800" i="1"/>
  <c r="R4800" i="1"/>
  <c r="F4800" i="1"/>
  <c r="V4800" i="1"/>
  <c r="E4800" i="1"/>
  <c r="T4800" i="1"/>
  <c r="U4800" i="1"/>
  <c r="T2816" i="1"/>
  <c r="S2816" i="1"/>
  <c r="R2816" i="1"/>
  <c r="F2816" i="1"/>
  <c r="U2816" i="1"/>
  <c r="E2816" i="1"/>
  <c r="V2816" i="1"/>
  <c r="F1824" i="1"/>
  <c r="E1824" i="1"/>
  <c r="U1824" i="1"/>
  <c r="T1824" i="1"/>
  <c r="S1824" i="1"/>
  <c r="V1824" i="1"/>
  <c r="R1824" i="1"/>
  <c r="V831" i="1"/>
  <c r="T831" i="1"/>
  <c r="S831" i="1"/>
  <c r="R831" i="1"/>
  <c r="U831" i="1"/>
  <c r="F831" i="1"/>
  <c r="E831" i="1"/>
  <c r="B831" i="4" l="1"/>
  <c r="A462" i="1"/>
  <c r="AM461" i="1"/>
  <c r="K2816" i="1"/>
  <c r="I2816" i="1"/>
  <c r="K4800" i="1"/>
  <c r="I4800" i="1"/>
  <c r="I3808" i="1"/>
  <c r="K3808" i="1"/>
  <c r="K5792" i="1"/>
  <c r="I5792" i="1"/>
  <c r="P4798" i="1"/>
  <c r="AN4798" i="1"/>
  <c r="Z2817" i="1"/>
  <c r="Y2818" i="1"/>
  <c r="Q2813" i="1"/>
  <c r="AS2813" i="1"/>
  <c r="J4799" i="1"/>
  <c r="O4799" i="1"/>
  <c r="AR4799" i="1" s="1"/>
  <c r="N4799" i="1"/>
  <c r="AQ4799" i="1" s="1"/>
  <c r="M4799" i="1"/>
  <c r="AP4799" i="1" s="1"/>
  <c r="L4799" i="1"/>
  <c r="AO4799" i="1" s="1"/>
  <c r="AN5790" i="1"/>
  <c r="P5790" i="1"/>
  <c r="A4386" i="1"/>
  <c r="AM4385" i="1"/>
  <c r="AS3805" i="1"/>
  <c r="Q3805" i="1"/>
  <c r="M2815" i="1"/>
  <c r="AP2815" i="1" s="1"/>
  <c r="L2815" i="1"/>
  <c r="AO2815" i="1" s="1"/>
  <c r="O2815" i="1"/>
  <c r="AR2815" i="1" s="1"/>
  <c r="J2815" i="1"/>
  <c r="N2815" i="1"/>
  <c r="AQ2815" i="1" s="1"/>
  <c r="A2386" i="1"/>
  <c r="AM2385" i="1"/>
  <c r="P2814" i="1"/>
  <c r="AN2814" i="1"/>
  <c r="Z3809" i="1"/>
  <c r="Y3810" i="1"/>
  <c r="O5791" i="1"/>
  <c r="AR5791" i="1" s="1"/>
  <c r="N5791" i="1"/>
  <c r="AQ5791" i="1" s="1"/>
  <c r="M5791" i="1"/>
  <c r="AP5791" i="1" s="1"/>
  <c r="J5791" i="1"/>
  <c r="L5791" i="1"/>
  <c r="AO5791" i="1" s="1"/>
  <c r="A1386" i="1"/>
  <c r="AM1385" i="1"/>
  <c r="P3806" i="1"/>
  <c r="AN3806" i="1"/>
  <c r="Y5794" i="1"/>
  <c r="Z5793" i="1"/>
  <c r="Y4802" i="1"/>
  <c r="Z4801" i="1"/>
  <c r="A5386" i="1"/>
  <c r="AM5385" i="1"/>
  <c r="AS4797" i="1"/>
  <c r="Q4797" i="1"/>
  <c r="Q5789" i="1"/>
  <c r="AS5789" i="1"/>
  <c r="A3386" i="1"/>
  <c r="AM3385" i="1"/>
  <c r="M3807" i="1"/>
  <c r="AP3807" i="1" s="1"/>
  <c r="O3807" i="1"/>
  <c r="AR3807" i="1" s="1"/>
  <c r="N3807" i="1"/>
  <c r="AQ3807" i="1" s="1"/>
  <c r="L3807" i="1"/>
  <c r="AO3807" i="1" s="1"/>
  <c r="J3807" i="1"/>
  <c r="K1824" i="1"/>
  <c r="I1824" i="1"/>
  <c r="AN1822" i="1"/>
  <c r="P1822" i="1"/>
  <c r="Y1826" i="1"/>
  <c r="Z1825" i="1"/>
  <c r="AS1821" i="1"/>
  <c r="Q1821" i="1"/>
  <c r="J1823" i="1"/>
  <c r="O1823" i="1"/>
  <c r="AR1823" i="1" s="1"/>
  <c r="N1823" i="1"/>
  <c r="AQ1823" i="1" s="1"/>
  <c r="M1823" i="1"/>
  <c r="AP1823" i="1" s="1"/>
  <c r="L1823" i="1"/>
  <c r="AO1823" i="1" s="1"/>
  <c r="AS828" i="1"/>
  <c r="AN830" i="1"/>
  <c r="Q828" i="1"/>
  <c r="K831" i="1"/>
  <c r="I831" i="1"/>
  <c r="J831" i="1" s="1"/>
  <c r="P829" i="1"/>
  <c r="Z832" i="1"/>
  <c r="Y833" i="1"/>
  <c r="O830" i="1"/>
  <c r="AR830" i="1" s="1"/>
  <c r="N830" i="1"/>
  <c r="AQ830" i="1" s="1"/>
  <c r="M830" i="1"/>
  <c r="AP830" i="1" s="1"/>
  <c r="L830" i="1"/>
  <c r="AO830" i="1" s="1"/>
  <c r="S4801" i="1"/>
  <c r="T4801" i="1"/>
  <c r="U4801" i="1"/>
  <c r="F4801" i="1"/>
  <c r="E4801" i="1"/>
  <c r="R4801" i="1"/>
  <c r="V4801" i="1"/>
  <c r="F3809" i="1"/>
  <c r="V3809" i="1"/>
  <c r="U3809" i="1"/>
  <c r="R3809" i="1"/>
  <c r="S3809" i="1"/>
  <c r="T3809" i="1"/>
  <c r="E3809" i="1"/>
  <c r="R2817" i="1"/>
  <c r="F2817" i="1"/>
  <c r="U2817" i="1"/>
  <c r="T2817" i="1"/>
  <c r="S2817" i="1"/>
  <c r="V2817" i="1"/>
  <c r="E2817" i="1"/>
  <c r="E5793" i="1"/>
  <c r="U5793" i="1"/>
  <c r="V5793" i="1"/>
  <c r="F5793" i="1"/>
  <c r="T5793" i="1"/>
  <c r="R5793" i="1"/>
  <c r="S5793" i="1"/>
  <c r="S1825" i="1"/>
  <c r="R1825" i="1"/>
  <c r="E1825" i="1"/>
  <c r="V1825" i="1"/>
  <c r="T1825" i="1"/>
  <c r="F1825" i="1"/>
  <c r="U1825" i="1"/>
  <c r="S832" i="1"/>
  <c r="V832" i="1"/>
  <c r="U832" i="1"/>
  <c r="T832" i="1"/>
  <c r="R832" i="1"/>
  <c r="F832" i="1"/>
  <c r="E832" i="1"/>
  <c r="B832" i="4" l="1"/>
  <c r="A463" i="1"/>
  <c r="AM462" i="1"/>
  <c r="K5793" i="1"/>
  <c r="I5793" i="1"/>
  <c r="I2817" i="1"/>
  <c r="K2817" i="1"/>
  <c r="K3809" i="1"/>
  <c r="I3809" i="1"/>
  <c r="K4801" i="1"/>
  <c r="I4801" i="1"/>
  <c r="A2387" i="1"/>
  <c r="AM2386" i="1"/>
  <c r="N5792" i="1"/>
  <c r="AQ5792" i="1" s="1"/>
  <c r="J5792" i="1"/>
  <c r="O5792" i="1"/>
  <c r="AR5792" i="1" s="1"/>
  <c r="M5792" i="1"/>
  <c r="AP5792" i="1" s="1"/>
  <c r="L5792" i="1"/>
  <c r="AO5792" i="1" s="1"/>
  <c r="A3387" i="1"/>
  <c r="AM3386" i="1"/>
  <c r="A5387" i="1"/>
  <c r="AM5386" i="1"/>
  <c r="Z5794" i="1"/>
  <c r="Y5795" i="1"/>
  <c r="Z3810" i="1"/>
  <c r="Y3811" i="1"/>
  <c r="A4387" i="1"/>
  <c r="AM4386" i="1"/>
  <c r="AN2815" i="1"/>
  <c r="P2815" i="1"/>
  <c r="Q4798" i="1"/>
  <c r="AS4798" i="1"/>
  <c r="N3808" i="1"/>
  <c r="AQ3808" i="1" s="1"/>
  <c r="L3808" i="1"/>
  <c r="AO3808" i="1" s="1"/>
  <c r="J3808" i="1"/>
  <c r="O3808" i="1"/>
  <c r="AR3808" i="1" s="1"/>
  <c r="M3808" i="1"/>
  <c r="AP3808" i="1" s="1"/>
  <c r="AN3807" i="1"/>
  <c r="P3807" i="1"/>
  <c r="AS5790" i="1"/>
  <c r="Q5790" i="1"/>
  <c r="P4799" i="1"/>
  <c r="AN4799" i="1"/>
  <c r="L4800" i="1"/>
  <c r="AO4800" i="1" s="1"/>
  <c r="J4800" i="1"/>
  <c r="O4800" i="1"/>
  <c r="AR4800" i="1" s="1"/>
  <c r="N4800" i="1"/>
  <c r="AQ4800" i="1" s="1"/>
  <c r="M4800" i="1"/>
  <c r="AP4800" i="1" s="1"/>
  <c r="AS3806" i="1"/>
  <c r="Q3806" i="1"/>
  <c r="Z4802" i="1"/>
  <c r="Y4803" i="1"/>
  <c r="A1387" i="1"/>
  <c r="AM1386" i="1"/>
  <c r="P5791" i="1"/>
  <c r="AN5791" i="1"/>
  <c r="AS2814" i="1"/>
  <c r="Q2814" i="1"/>
  <c r="O2816" i="1"/>
  <c r="AR2816" i="1" s="1"/>
  <c r="L2816" i="1"/>
  <c r="AO2816" i="1" s="1"/>
  <c r="M2816" i="1"/>
  <c r="AP2816" i="1" s="1"/>
  <c r="N2816" i="1"/>
  <c r="AQ2816" i="1" s="1"/>
  <c r="J2816" i="1"/>
  <c r="Y2819" i="1"/>
  <c r="Z2818" i="1"/>
  <c r="I1825" i="1"/>
  <c r="K1825" i="1"/>
  <c r="Z1826" i="1"/>
  <c r="Y1827" i="1"/>
  <c r="AS1822" i="1"/>
  <c r="Q1822" i="1"/>
  <c r="AN1823" i="1"/>
  <c r="P1823" i="1"/>
  <c r="O1824" i="1"/>
  <c r="AR1824" i="1" s="1"/>
  <c r="N1824" i="1"/>
  <c r="AQ1824" i="1" s="1"/>
  <c r="M1824" i="1"/>
  <c r="AP1824" i="1" s="1"/>
  <c r="J1824" i="1"/>
  <c r="L1824" i="1"/>
  <c r="AO1824" i="1" s="1"/>
  <c r="AS829" i="1"/>
  <c r="AN831" i="1"/>
  <c r="Q829" i="1"/>
  <c r="K832" i="1"/>
  <c r="P830" i="1"/>
  <c r="I832" i="1"/>
  <c r="J832" i="1" s="1"/>
  <c r="Y834" i="1"/>
  <c r="Z833" i="1"/>
  <c r="M831" i="1"/>
  <c r="AP831" i="1" s="1"/>
  <c r="O831" i="1"/>
  <c r="AR831" i="1" s="1"/>
  <c r="N831" i="1"/>
  <c r="AQ831" i="1" s="1"/>
  <c r="L831" i="1"/>
  <c r="AO831" i="1" s="1"/>
  <c r="F5794" i="1"/>
  <c r="T5794" i="1"/>
  <c r="V5794" i="1"/>
  <c r="R5794" i="1"/>
  <c r="E5794" i="1"/>
  <c r="U5794" i="1"/>
  <c r="S5794" i="1"/>
  <c r="E2818" i="1"/>
  <c r="S2818" i="1"/>
  <c r="R2818" i="1"/>
  <c r="T2818" i="1"/>
  <c r="F2818" i="1"/>
  <c r="V2818" i="1"/>
  <c r="U2818" i="1"/>
  <c r="R3810" i="1"/>
  <c r="E3810" i="1"/>
  <c r="F3810" i="1"/>
  <c r="U3810" i="1"/>
  <c r="V3810" i="1"/>
  <c r="S3810" i="1"/>
  <c r="T3810" i="1"/>
  <c r="V4802" i="1"/>
  <c r="S4802" i="1"/>
  <c r="F4802" i="1"/>
  <c r="R4802" i="1"/>
  <c r="U4802" i="1"/>
  <c r="E4802" i="1"/>
  <c r="T4802" i="1"/>
  <c r="F1826" i="1"/>
  <c r="V1826" i="1"/>
  <c r="T1826" i="1"/>
  <c r="S1826" i="1"/>
  <c r="R1826" i="1"/>
  <c r="E1826" i="1"/>
  <c r="U1826" i="1"/>
  <c r="V833" i="1"/>
  <c r="T833" i="1"/>
  <c r="R833" i="1"/>
  <c r="U833" i="1"/>
  <c r="S833" i="1"/>
  <c r="F833" i="1"/>
  <c r="E833" i="1"/>
  <c r="B833" i="4" l="1"/>
  <c r="A464" i="1"/>
  <c r="AM463" i="1"/>
  <c r="I4802" i="1"/>
  <c r="K4802" i="1"/>
  <c r="I3810" i="1"/>
  <c r="K3810" i="1"/>
  <c r="K2818" i="1"/>
  <c r="I2818" i="1"/>
  <c r="K5794" i="1"/>
  <c r="I5794" i="1"/>
  <c r="P4800" i="1"/>
  <c r="AN4800" i="1"/>
  <c r="Y3812" i="1"/>
  <c r="Z3811" i="1"/>
  <c r="A5388" i="1"/>
  <c r="AM5387" i="1"/>
  <c r="O4801" i="1"/>
  <c r="AR4801" i="1" s="1"/>
  <c r="J4801" i="1"/>
  <c r="N4801" i="1"/>
  <c r="AQ4801" i="1" s="1"/>
  <c r="M4801" i="1"/>
  <c r="AP4801" i="1" s="1"/>
  <c r="L4801" i="1"/>
  <c r="AO4801" i="1" s="1"/>
  <c r="Q5791" i="1"/>
  <c r="AS5791" i="1"/>
  <c r="A1388" i="1"/>
  <c r="AM1387" i="1"/>
  <c r="Y2820" i="1"/>
  <c r="Z2819" i="1"/>
  <c r="P5792" i="1"/>
  <c r="AN5792" i="1"/>
  <c r="AN2816" i="1"/>
  <c r="P2816" i="1"/>
  <c r="Q3807" i="1"/>
  <c r="AS3807" i="1"/>
  <c r="A3388" i="1"/>
  <c r="AM3387" i="1"/>
  <c r="M3809" i="1"/>
  <c r="AP3809" i="1" s="1"/>
  <c r="J3809" i="1"/>
  <c r="N3809" i="1"/>
  <c r="AQ3809" i="1" s="1"/>
  <c r="L3809" i="1"/>
  <c r="AO3809" i="1" s="1"/>
  <c r="O3809" i="1"/>
  <c r="AR3809" i="1" s="1"/>
  <c r="Q2815" i="1"/>
  <c r="AS2815" i="1"/>
  <c r="Z5795" i="1"/>
  <c r="Y5796" i="1"/>
  <c r="A2388" i="1"/>
  <c r="AM2387" i="1"/>
  <c r="J2817" i="1"/>
  <c r="M2817" i="1"/>
  <c r="AP2817" i="1" s="1"/>
  <c r="L2817" i="1"/>
  <c r="AO2817" i="1" s="1"/>
  <c r="O2817" i="1"/>
  <c r="AR2817" i="1" s="1"/>
  <c r="N2817" i="1"/>
  <c r="AQ2817" i="1" s="1"/>
  <c r="Z4803" i="1"/>
  <c r="Y4804" i="1"/>
  <c r="Q4799" i="1"/>
  <c r="AS4799" i="1"/>
  <c r="AN3808" i="1"/>
  <c r="P3808" i="1"/>
  <c r="L5793" i="1"/>
  <c r="AO5793" i="1" s="1"/>
  <c r="J5793" i="1"/>
  <c r="N5793" i="1"/>
  <c r="AQ5793" i="1" s="1"/>
  <c r="O5793" i="1"/>
  <c r="AR5793" i="1" s="1"/>
  <c r="M5793" i="1"/>
  <c r="AP5793" i="1" s="1"/>
  <c r="A4388" i="1"/>
  <c r="AM4387" i="1"/>
  <c r="I1826" i="1"/>
  <c r="K1826" i="1"/>
  <c r="P1824" i="1"/>
  <c r="AN1824" i="1"/>
  <c r="Z1827" i="1"/>
  <c r="Y1828" i="1"/>
  <c r="AS1823" i="1"/>
  <c r="Q1823" i="1"/>
  <c r="O1825" i="1"/>
  <c r="AR1825" i="1" s="1"/>
  <c r="M1825" i="1"/>
  <c r="AP1825" i="1" s="1"/>
  <c r="N1825" i="1"/>
  <c r="AQ1825" i="1" s="1"/>
  <c r="L1825" i="1"/>
  <c r="AO1825" i="1" s="1"/>
  <c r="J1825" i="1"/>
  <c r="AN832" i="1"/>
  <c r="Q830" i="1"/>
  <c r="AS830" i="1"/>
  <c r="K833" i="1"/>
  <c r="I833" i="1"/>
  <c r="J833" i="1" s="1"/>
  <c r="P831" i="1"/>
  <c r="Z834" i="1"/>
  <c r="Y835" i="1"/>
  <c r="O832" i="1"/>
  <c r="AR832" i="1" s="1"/>
  <c r="M832" i="1"/>
  <c r="AP832" i="1" s="1"/>
  <c r="L832" i="1"/>
  <c r="AO832" i="1" s="1"/>
  <c r="N832" i="1"/>
  <c r="AQ832" i="1" s="1"/>
  <c r="V5795" i="1"/>
  <c r="R5795" i="1"/>
  <c r="U5795" i="1"/>
  <c r="E5795" i="1"/>
  <c r="T5795" i="1"/>
  <c r="F5795" i="1"/>
  <c r="S5795" i="1"/>
  <c r="V2819" i="1"/>
  <c r="U2819" i="1"/>
  <c r="T2819" i="1"/>
  <c r="E2819" i="1"/>
  <c r="F2819" i="1"/>
  <c r="R2819" i="1"/>
  <c r="S2819" i="1"/>
  <c r="R3811" i="1"/>
  <c r="S3811" i="1"/>
  <c r="T3811" i="1"/>
  <c r="V3811" i="1"/>
  <c r="E3811" i="1"/>
  <c r="F3811" i="1"/>
  <c r="U3811" i="1"/>
  <c r="F4803" i="1"/>
  <c r="T4803" i="1"/>
  <c r="U4803" i="1"/>
  <c r="R4803" i="1"/>
  <c r="V4803" i="1"/>
  <c r="E4803" i="1"/>
  <c r="S4803" i="1"/>
  <c r="E1827" i="1"/>
  <c r="S1827" i="1"/>
  <c r="V1827" i="1"/>
  <c r="U1827" i="1"/>
  <c r="R1827" i="1"/>
  <c r="F1827" i="1"/>
  <c r="T1827" i="1"/>
  <c r="U834" i="1"/>
  <c r="T834" i="1"/>
  <c r="S834" i="1"/>
  <c r="V834" i="1"/>
  <c r="R834" i="1"/>
  <c r="F834" i="1"/>
  <c r="E834" i="1"/>
  <c r="B834" i="4" l="1"/>
  <c r="A465" i="1"/>
  <c r="AM464" i="1"/>
  <c r="K4803" i="1"/>
  <c r="I4803" i="1"/>
  <c r="I3811" i="1"/>
  <c r="K3811" i="1"/>
  <c r="K2819" i="1"/>
  <c r="I2819" i="1"/>
  <c r="I5795" i="1"/>
  <c r="K5795" i="1"/>
  <c r="P5793" i="1"/>
  <c r="AN5793" i="1"/>
  <c r="Y4805" i="1"/>
  <c r="Z4804" i="1"/>
  <c r="AS5792" i="1"/>
  <c r="Q5792" i="1"/>
  <c r="O5794" i="1"/>
  <c r="AR5794" i="1" s="1"/>
  <c r="L5794" i="1"/>
  <c r="AO5794" i="1" s="1"/>
  <c r="N5794" i="1"/>
  <c r="AQ5794" i="1" s="1"/>
  <c r="M5794" i="1"/>
  <c r="AP5794" i="1" s="1"/>
  <c r="J5794" i="1"/>
  <c r="A2389" i="1"/>
  <c r="AM2388" i="1"/>
  <c r="A3389" i="1"/>
  <c r="AM3388" i="1"/>
  <c r="Z3812" i="1"/>
  <c r="Y3813" i="1"/>
  <c r="O2818" i="1"/>
  <c r="AR2818" i="1" s="1"/>
  <c r="J2818" i="1"/>
  <c r="M2818" i="1"/>
  <c r="AP2818" i="1" s="1"/>
  <c r="L2818" i="1"/>
  <c r="AO2818" i="1" s="1"/>
  <c r="N2818" i="1"/>
  <c r="AQ2818" i="1" s="1"/>
  <c r="Z2820" i="1"/>
  <c r="Y2821" i="1"/>
  <c r="A4389" i="1"/>
  <c r="AM4388" i="1"/>
  <c r="Q3808" i="1"/>
  <c r="AS3808" i="1"/>
  <c r="AN4801" i="1"/>
  <c r="P4801" i="1"/>
  <c r="Z5796" i="1"/>
  <c r="Y5797" i="1"/>
  <c r="Q2816" i="1"/>
  <c r="AS2816" i="1"/>
  <c r="O3810" i="1"/>
  <c r="AR3810" i="1" s="1"/>
  <c r="M3810" i="1"/>
  <c r="AP3810" i="1" s="1"/>
  <c r="N3810" i="1"/>
  <c r="AQ3810" i="1" s="1"/>
  <c r="L3810" i="1"/>
  <c r="AO3810" i="1" s="1"/>
  <c r="J3810" i="1"/>
  <c r="AN2817" i="1"/>
  <c r="P2817" i="1"/>
  <c r="A1389" i="1"/>
  <c r="AM1388" i="1"/>
  <c r="AS4800" i="1"/>
  <c r="Q4800" i="1"/>
  <c r="AN3809" i="1"/>
  <c r="P3809" i="1"/>
  <c r="A5389" i="1"/>
  <c r="AM5388" i="1"/>
  <c r="O4802" i="1"/>
  <c r="AR4802" i="1" s="1"/>
  <c r="M4802" i="1"/>
  <c r="AP4802" i="1" s="1"/>
  <c r="J4802" i="1"/>
  <c r="N4802" i="1"/>
  <c r="AQ4802" i="1" s="1"/>
  <c r="L4802" i="1"/>
  <c r="AO4802" i="1" s="1"/>
  <c r="K1827" i="1"/>
  <c r="I1827" i="1"/>
  <c r="Y1829" i="1"/>
  <c r="Z1828" i="1"/>
  <c r="AN1825" i="1"/>
  <c r="P1825" i="1"/>
  <c r="Q1824" i="1"/>
  <c r="AS1824" i="1"/>
  <c r="N1826" i="1"/>
  <c r="AQ1826" i="1" s="1"/>
  <c r="M1826" i="1"/>
  <c r="AP1826" i="1" s="1"/>
  <c r="O1826" i="1"/>
  <c r="AR1826" i="1" s="1"/>
  <c r="L1826" i="1"/>
  <c r="AO1826" i="1" s="1"/>
  <c r="J1826" i="1"/>
  <c r="AS831" i="1"/>
  <c r="AN833" i="1"/>
  <c r="Q831" i="1"/>
  <c r="K834" i="1"/>
  <c r="I834" i="1"/>
  <c r="J834" i="1" s="1"/>
  <c r="P832" i="1"/>
  <c r="Y836" i="1"/>
  <c r="Z835" i="1"/>
  <c r="L833" i="1"/>
  <c r="AO833" i="1" s="1"/>
  <c r="N833" i="1"/>
  <c r="AQ833" i="1" s="1"/>
  <c r="O833" i="1"/>
  <c r="AR833" i="1" s="1"/>
  <c r="M833" i="1"/>
  <c r="AP833" i="1" s="1"/>
  <c r="S3812" i="1"/>
  <c r="R3812" i="1"/>
  <c r="V3812" i="1"/>
  <c r="F3812" i="1"/>
  <c r="U3812" i="1"/>
  <c r="E3812" i="1"/>
  <c r="T3812" i="1"/>
  <c r="T2820" i="1"/>
  <c r="R2820" i="1"/>
  <c r="U2820" i="1"/>
  <c r="E2820" i="1"/>
  <c r="S2820" i="1"/>
  <c r="F2820" i="1"/>
  <c r="V2820" i="1"/>
  <c r="F4804" i="1"/>
  <c r="R4804" i="1"/>
  <c r="V4804" i="1"/>
  <c r="E4804" i="1"/>
  <c r="U4804" i="1"/>
  <c r="S4804" i="1"/>
  <c r="T4804" i="1"/>
  <c r="S5796" i="1"/>
  <c r="V5796" i="1"/>
  <c r="U5796" i="1"/>
  <c r="T5796" i="1"/>
  <c r="R5796" i="1"/>
  <c r="E5796" i="1"/>
  <c r="F5796" i="1"/>
  <c r="E1828" i="1"/>
  <c r="V1828" i="1"/>
  <c r="F1828" i="1"/>
  <c r="R1828" i="1"/>
  <c r="T1828" i="1"/>
  <c r="S1828" i="1"/>
  <c r="U1828" i="1"/>
  <c r="T835" i="1"/>
  <c r="R835" i="1"/>
  <c r="V835" i="1"/>
  <c r="U835" i="1"/>
  <c r="S835" i="1"/>
  <c r="F835" i="1"/>
  <c r="E835" i="1"/>
  <c r="B835" i="4" l="1"/>
  <c r="A466" i="1"/>
  <c r="AM465" i="1"/>
  <c r="K5796" i="1"/>
  <c r="I5796" i="1"/>
  <c r="I4804" i="1"/>
  <c r="K4804" i="1"/>
  <c r="K2820" i="1"/>
  <c r="I2820" i="1"/>
  <c r="I3812" i="1"/>
  <c r="K3812" i="1"/>
  <c r="A1390" i="1"/>
  <c r="AM1389" i="1"/>
  <c r="A5390" i="1"/>
  <c r="AM5389" i="1"/>
  <c r="Q2817" i="1"/>
  <c r="AS2817" i="1"/>
  <c r="AS3809" i="1"/>
  <c r="Q3809" i="1"/>
  <c r="A3390" i="1"/>
  <c r="AM3389" i="1"/>
  <c r="L5795" i="1"/>
  <c r="AO5795" i="1" s="1"/>
  <c r="O5795" i="1"/>
  <c r="AR5795" i="1" s="1"/>
  <c r="J5795" i="1"/>
  <c r="M5795" i="1"/>
  <c r="AP5795" i="1" s="1"/>
  <c r="N5795" i="1"/>
  <c r="AQ5795" i="1" s="1"/>
  <c r="P3810" i="1"/>
  <c r="AN3810" i="1"/>
  <c r="Z5797" i="1"/>
  <c r="Y5798" i="1"/>
  <c r="A4390" i="1"/>
  <c r="AM4389" i="1"/>
  <c r="P2818" i="1"/>
  <c r="AN2818" i="1"/>
  <c r="A2390" i="1"/>
  <c r="AM2389" i="1"/>
  <c r="O2819" i="1"/>
  <c r="AR2819" i="1" s="1"/>
  <c r="N2819" i="1"/>
  <c r="AQ2819" i="1" s="1"/>
  <c r="M2819" i="1"/>
  <c r="AP2819" i="1" s="1"/>
  <c r="L2819" i="1"/>
  <c r="AO2819" i="1" s="1"/>
  <c r="J2819" i="1"/>
  <c r="Y2822" i="1"/>
  <c r="Z2821" i="1"/>
  <c r="Z3813" i="1"/>
  <c r="Y3814" i="1"/>
  <c r="P5794" i="1"/>
  <c r="AN5794" i="1"/>
  <c r="Y4806" i="1"/>
  <c r="Z4805" i="1"/>
  <c r="Q4801" i="1"/>
  <c r="AS4801" i="1"/>
  <c r="O3811" i="1"/>
  <c r="AR3811" i="1" s="1"/>
  <c r="M3811" i="1"/>
  <c r="AP3811" i="1" s="1"/>
  <c r="L3811" i="1"/>
  <c r="AO3811" i="1" s="1"/>
  <c r="N3811" i="1"/>
  <c r="AQ3811" i="1" s="1"/>
  <c r="J3811" i="1"/>
  <c r="P4802" i="1"/>
  <c r="AN4802" i="1"/>
  <c r="M4803" i="1"/>
  <c r="AP4803" i="1" s="1"/>
  <c r="J4803" i="1"/>
  <c r="L4803" i="1"/>
  <c r="AO4803" i="1" s="1"/>
  <c r="N4803" i="1"/>
  <c r="AQ4803" i="1" s="1"/>
  <c r="O4803" i="1"/>
  <c r="AR4803" i="1" s="1"/>
  <c r="AS5793" i="1"/>
  <c r="Q5793" i="1"/>
  <c r="I1828" i="1"/>
  <c r="K1828" i="1"/>
  <c r="AS1825" i="1"/>
  <c r="Q1825" i="1"/>
  <c r="AN1826" i="1"/>
  <c r="P1826" i="1"/>
  <c r="Y1830" i="1"/>
  <c r="Z1829" i="1"/>
  <c r="L1827" i="1"/>
  <c r="AO1827" i="1" s="1"/>
  <c r="J1827" i="1"/>
  <c r="O1827" i="1"/>
  <c r="AR1827" i="1" s="1"/>
  <c r="N1827" i="1"/>
  <c r="AQ1827" i="1" s="1"/>
  <c r="M1827" i="1"/>
  <c r="AP1827" i="1" s="1"/>
  <c r="Q832" i="1"/>
  <c r="AN834" i="1"/>
  <c r="K835" i="1"/>
  <c r="I835" i="1"/>
  <c r="J835" i="1" s="1"/>
  <c r="AS832" i="1"/>
  <c r="P833" i="1"/>
  <c r="Z836" i="1"/>
  <c r="Y837" i="1"/>
  <c r="L834" i="1"/>
  <c r="AO834" i="1" s="1"/>
  <c r="M834" i="1"/>
  <c r="AP834" i="1" s="1"/>
  <c r="O834" i="1"/>
  <c r="AR834" i="1" s="1"/>
  <c r="N834" i="1"/>
  <c r="AQ834" i="1" s="1"/>
  <c r="R2821" i="1"/>
  <c r="V2821" i="1"/>
  <c r="F2821" i="1"/>
  <c r="T2821" i="1"/>
  <c r="S2821" i="1"/>
  <c r="E2821" i="1"/>
  <c r="U2821" i="1"/>
  <c r="F3813" i="1"/>
  <c r="U3813" i="1"/>
  <c r="E3813" i="1"/>
  <c r="T3813" i="1"/>
  <c r="S3813" i="1"/>
  <c r="R3813" i="1"/>
  <c r="V3813" i="1"/>
  <c r="V5797" i="1"/>
  <c r="R5797" i="1"/>
  <c r="F5797" i="1"/>
  <c r="U5797" i="1"/>
  <c r="S5797" i="1"/>
  <c r="E5797" i="1"/>
  <c r="T5797" i="1"/>
  <c r="S4805" i="1"/>
  <c r="U4805" i="1"/>
  <c r="T4805" i="1"/>
  <c r="V4805" i="1"/>
  <c r="R4805" i="1"/>
  <c r="E4805" i="1"/>
  <c r="F4805" i="1"/>
  <c r="S1829" i="1"/>
  <c r="R1829" i="1"/>
  <c r="V1829" i="1"/>
  <c r="T1829" i="1"/>
  <c r="E1829" i="1"/>
  <c r="F1829" i="1"/>
  <c r="U1829" i="1"/>
  <c r="U836" i="1"/>
  <c r="S836" i="1"/>
  <c r="R836" i="1"/>
  <c r="V836" i="1"/>
  <c r="T836" i="1"/>
  <c r="F836" i="1"/>
  <c r="E836" i="1"/>
  <c r="B836" i="4" l="1"/>
  <c r="A467" i="1"/>
  <c r="AM466" i="1"/>
  <c r="K4805" i="1"/>
  <c r="I4805" i="1"/>
  <c r="I5797" i="1"/>
  <c r="K5797" i="1"/>
  <c r="I3813" i="1"/>
  <c r="K3813" i="1"/>
  <c r="K2821" i="1"/>
  <c r="I2821" i="1"/>
  <c r="AN4803" i="1"/>
  <c r="P4803" i="1"/>
  <c r="Z2822" i="1"/>
  <c r="Y2823" i="1"/>
  <c r="Z4806" i="1"/>
  <c r="Y4807" i="1"/>
  <c r="A2391" i="1"/>
  <c r="AM2390" i="1"/>
  <c r="J3812" i="1"/>
  <c r="N3812" i="1"/>
  <c r="AQ3812" i="1" s="1"/>
  <c r="M3812" i="1"/>
  <c r="AP3812" i="1" s="1"/>
  <c r="L3812" i="1"/>
  <c r="AO3812" i="1" s="1"/>
  <c r="O3812" i="1"/>
  <c r="AR3812" i="1" s="1"/>
  <c r="J2820" i="1"/>
  <c r="M2820" i="1"/>
  <c r="AP2820" i="1" s="1"/>
  <c r="O2820" i="1"/>
  <c r="AR2820" i="1" s="1"/>
  <c r="N2820" i="1"/>
  <c r="AQ2820" i="1" s="1"/>
  <c r="L2820" i="1"/>
  <c r="AO2820" i="1" s="1"/>
  <c r="Q5794" i="1"/>
  <c r="AS5794" i="1"/>
  <c r="P2819" i="1"/>
  <c r="AN2819" i="1"/>
  <c r="AS2818" i="1"/>
  <c r="Q2818" i="1"/>
  <c r="Q3810" i="1"/>
  <c r="AS3810" i="1"/>
  <c r="A5391" i="1"/>
  <c r="AM5390" i="1"/>
  <c r="Z3814" i="1"/>
  <c r="Y3815" i="1"/>
  <c r="A3391" i="1"/>
  <c r="AM3390" i="1"/>
  <c r="A4391" i="1"/>
  <c r="AM4390" i="1"/>
  <c r="A1391" i="1"/>
  <c r="AM1390" i="1"/>
  <c r="N4804" i="1"/>
  <c r="AQ4804" i="1" s="1"/>
  <c r="L4804" i="1"/>
  <c r="AO4804" i="1" s="1"/>
  <c r="J4804" i="1"/>
  <c r="O4804" i="1"/>
  <c r="AR4804" i="1" s="1"/>
  <c r="M4804" i="1"/>
  <c r="AP4804" i="1" s="1"/>
  <c r="Z5798" i="1"/>
  <c r="Y5799" i="1"/>
  <c r="P5795" i="1"/>
  <c r="AN5795" i="1"/>
  <c r="N5796" i="1"/>
  <c r="AQ5796" i="1" s="1"/>
  <c r="M5796" i="1"/>
  <c r="AP5796" i="1" s="1"/>
  <c r="L5796" i="1"/>
  <c r="AO5796" i="1" s="1"/>
  <c r="J5796" i="1"/>
  <c r="O5796" i="1"/>
  <c r="AR5796" i="1" s="1"/>
  <c r="Q4802" i="1"/>
  <c r="AS4802" i="1"/>
  <c r="P3811" i="1"/>
  <c r="AN3811" i="1"/>
  <c r="K1829" i="1"/>
  <c r="I1829" i="1"/>
  <c r="Y1831" i="1"/>
  <c r="Z1830" i="1"/>
  <c r="Q1826" i="1"/>
  <c r="AS1826" i="1"/>
  <c r="AN1827" i="1"/>
  <c r="P1827" i="1"/>
  <c r="N1828" i="1"/>
  <c r="AQ1828" i="1" s="1"/>
  <c r="J1828" i="1"/>
  <c r="M1828" i="1"/>
  <c r="AP1828" i="1" s="1"/>
  <c r="O1828" i="1"/>
  <c r="AR1828" i="1" s="1"/>
  <c r="L1828" i="1"/>
  <c r="AO1828" i="1" s="1"/>
  <c r="AS833" i="1"/>
  <c r="AN835" i="1"/>
  <c r="Q833" i="1"/>
  <c r="K836" i="1"/>
  <c r="I836" i="1"/>
  <c r="J836" i="1" s="1"/>
  <c r="P834" i="1"/>
  <c r="Y838" i="1"/>
  <c r="Z837" i="1"/>
  <c r="N835" i="1"/>
  <c r="AQ835" i="1" s="1"/>
  <c r="M835" i="1"/>
  <c r="AP835" i="1" s="1"/>
  <c r="O835" i="1"/>
  <c r="AR835" i="1" s="1"/>
  <c r="L835" i="1"/>
  <c r="AO835" i="1" s="1"/>
  <c r="U3814" i="1"/>
  <c r="S3814" i="1"/>
  <c r="R3814" i="1"/>
  <c r="V3814" i="1"/>
  <c r="F3814" i="1"/>
  <c r="T3814" i="1"/>
  <c r="E3814" i="1"/>
  <c r="U2822" i="1"/>
  <c r="E2822" i="1"/>
  <c r="R2822" i="1"/>
  <c r="V2822" i="1"/>
  <c r="T2822" i="1"/>
  <c r="F2822" i="1"/>
  <c r="S2822" i="1"/>
  <c r="R5798" i="1"/>
  <c r="T5798" i="1"/>
  <c r="S5798" i="1"/>
  <c r="V5798" i="1"/>
  <c r="E5798" i="1"/>
  <c r="F5798" i="1"/>
  <c r="U5798" i="1"/>
  <c r="U4806" i="1"/>
  <c r="E4806" i="1"/>
  <c r="T4806" i="1"/>
  <c r="V4806" i="1"/>
  <c r="F4806" i="1"/>
  <c r="R4806" i="1"/>
  <c r="S4806" i="1"/>
  <c r="U1830" i="1"/>
  <c r="R1830" i="1"/>
  <c r="T1830" i="1"/>
  <c r="F1830" i="1"/>
  <c r="S1830" i="1"/>
  <c r="E1830" i="1"/>
  <c r="V1830" i="1"/>
  <c r="R837" i="1"/>
  <c r="V837" i="1"/>
  <c r="U837" i="1"/>
  <c r="T837" i="1"/>
  <c r="S837" i="1"/>
  <c r="F837" i="1"/>
  <c r="E837" i="1"/>
  <c r="B837" i="4" l="1"/>
  <c r="A468" i="1"/>
  <c r="AM467" i="1"/>
  <c r="K4806" i="1"/>
  <c r="I4806" i="1"/>
  <c r="K5798" i="1"/>
  <c r="I5798" i="1"/>
  <c r="I2822" i="1"/>
  <c r="K2822" i="1"/>
  <c r="K3814" i="1"/>
  <c r="I3814" i="1"/>
  <c r="Z5799" i="1"/>
  <c r="Y5800" i="1"/>
  <c r="A5392" i="1"/>
  <c r="AM5391" i="1"/>
  <c r="Y4808" i="1"/>
  <c r="Z4807" i="1"/>
  <c r="O2821" i="1"/>
  <c r="AR2821" i="1" s="1"/>
  <c r="M2821" i="1"/>
  <c r="AP2821" i="1" s="1"/>
  <c r="N2821" i="1"/>
  <c r="AQ2821" i="1" s="1"/>
  <c r="L2821" i="1"/>
  <c r="AO2821" i="1" s="1"/>
  <c r="J2821" i="1"/>
  <c r="A3392" i="1"/>
  <c r="AM3391" i="1"/>
  <c r="AN5796" i="1"/>
  <c r="P5796" i="1"/>
  <c r="A4392" i="1"/>
  <c r="AM4391" i="1"/>
  <c r="Z2823" i="1"/>
  <c r="Y2824" i="1"/>
  <c r="J3813" i="1"/>
  <c r="O3813" i="1"/>
  <c r="AR3813" i="1" s="1"/>
  <c r="L3813" i="1"/>
  <c r="AO3813" i="1" s="1"/>
  <c r="N3813" i="1"/>
  <c r="AQ3813" i="1" s="1"/>
  <c r="M3813" i="1"/>
  <c r="AP3813" i="1" s="1"/>
  <c r="A1392" i="1"/>
  <c r="AM1391" i="1"/>
  <c r="P3812" i="1"/>
  <c r="AN3812" i="1"/>
  <c r="Z3815" i="1"/>
  <c r="Y3816" i="1"/>
  <c r="M5797" i="1"/>
  <c r="AP5797" i="1" s="1"/>
  <c r="O5797" i="1"/>
  <c r="AR5797" i="1" s="1"/>
  <c r="N5797" i="1"/>
  <c r="AQ5797" i="1" s="1"/>
  <c r="L5797" i="1"/>
  <c r="AO5797" i="1" s="1"/>
  <c r="J5797" i="1"/>
  <c r="Q5795" i="1"/>
  <c r="AS5795" i="1"/>
  <c r="P4804" i="1"/>
  <c r="AN4804" i="1"/>
  <c r="AS3811" i="1"/>
  <c r="Q3811" i="1"/>
  <c r="AN2820" i="1"/>
  <c r="P2820" i="1"/>
  <c r="A2392" i="1"/>
  <c r="AM2391" i="1"/>
  <c r="AS4803" i="1"/>
  <c r="Q4803" i="1"/>
  <c r="O4805" i="1"/>
  <c r="AR4805" i="1" s="1"/>
  <c r="J4805" i="1"/>
  <c r="N4805" i="1"/>
  <c r="AQ4805" i="1" s="1"/>
  <c r="M4805" i="1"/>
  <c r="AP4805" i="1" s="1"/>
  <c r="L4805" i="1"/>
  <c r="AO4805" i="1" s="1"/>
  <c r="Q2819" i="1"/>
  <c r="AS2819" i="1"/>
  <c r="K1830" i="1"/>
  <c r="I1830" i="1"/>
  <c r="AN1828" i="1"/>
  <c r="P1828" i="1"/>
  <c r="Z1831" i="1"/>
  <c r="Y1832" i="1"/>
  <c r="O1829" i="1"/>
  <c r="AR1829" i="1" s="1"/>
  <c r="M1829" i="1"/>
  <c r="AP1829" i="1" s="1"/>
  <c r="N1829" i="1"/>
  <c r="AQ1829" i="1" s="1"/>
  <c r="L1829" i="1"/>
  <c r="AO1829" i="1" s="1"/>
  <c r="J1829" i="1"/>
  <c r="Q1827" i="1"/>
  <c r="AS1827" i="1"/>
  <c r="AS834" i="1"/>
  <c r="AN836" i="1"/>
  <c r="Q834" i="1"/>
  <c r="K837" i="1"/>
  <c r="I837" i="1"/>
  <c r="J837" i="1" s="1"/>
  <c r="P835" i="1"/>
  <c r="Z838" i="1"/>
  <c r="Y839" i="1"/>
  <c r="L836" i="1"/>
  <c r="AO836" i="1" s="1"/>
  <c r="O836" i="1"/>
  <c r="AR836" i="1" s="1"/>
  <c r="N836" i="1"/>
  <c r="AQ836" i="1" s="1"/>
  <c r="M836" i="1"/>
  <c r="AP836" i="1" s="1"/>
  <c r="U5799" i="1"/>
  <c r="V5799" i="1"/>
  <c r="R5799" i="1"/>
  <c r="F5799" i="1"/>
  <c r="E5799" i="1"/>
  <c r="T5799" i="1"/>
  <c r="S5799" i="1"/>
  <c r="R3815" i="1"/>
  <c r="F3815" i="1"/>
  <c r="E3815" i="1"/>
  <c r="S3815" i="1"/>
  <c r="V3815" i="1"/>
  <c r="U3815" i="1"/>
  <c r="T3815" i="1"/>
  <c r="T4807" i="1"/>
  <c r="V4807" i="1"/>
  <c r="E4807" i="1"/>
  <c r="F4807" i="1"/>
  <c r="U4807" i="1"/>
  <c r="S4807" i="1"/>
  <c r="R4807" i="1"/>
  <c r="V2823" i="1"/>
  <c r="S2823" i="1"/>
  <c r="U2823" i="1"/>
  <c r="F2823" i="1"/>
  <c r="E2823" i="1"/>
  <c r="R2823" i="1"/>
  <c r="T2823" i="1"/>
  <c r="F1831" i="1"/>
  <c r="V1831" i="1"/>
  <c r="U1831" i="1"/>
  <c r="E1831" i="1"/>
  <c r="T1831" i="1"/>
  <c r="R1831" i="1"/>
  <c r="S1831" i="1"/>
  <c r="U838" i="1"/>
  <c r="S838" i="1"/>
  <c r="V838" i="1"/>
  <c r="T838" i="1"/>
  <c r="R838" i="1"/>
  <c r="F838" i="1"/>
  <c r="E838" i="1"/>
  <c r="B838" i="4" l="1"/>
  <c r="A469" i="1"/>
  <c r="AM468" i="1"/>
  <c r="I2823" i="1"/>
  <c r="K2823" i="1"/>
  <c r="K4807" i="1"/>
  <c r="I4807" i="1"/>
  <c r="K3815" i="1"/>
  <c r="I3815" i="1"/>
  <c r="K5799" i="1"/>
  <c r="I5799" i="1"/>
  <c r="J3814" i="1"/>
  <c r="L3814" i="1"/>
  <c r="AO3814" i="1" s="1"/>
  <c r="O3814" i="1"/>
  <c r="AR3814" i="1" s="1"/>
  <c r="N3814" i="1"/>
  <c r="AQ3814" i="1" s="1"/>
  <c r="M3814" i="1"/>
  <c r="AP3814" i="1" s="1"/>
  <c r="Q4804" i="1"/>
  <c r="AS4804" i="1"/>
  <c r="A1393" i="1"/>
  <c r="AM1392" i="1"/>
  <c r="A3393" i="1"/>
  <c r="AM3392" i="1"/>
  <c r="A2393" i="1"/>
  <c r="AM2392" i="1"/>
  <c r="Y3817" i="1"/>
  <c r="Z3816" i="1"/>
  <c r="AS2820" i="1"/>
  <c r="Q2820" i="1"/>
  <c r="N2822" i="1"/>
  <c r="AQ2822" i="1" s="1"/>
  <c r="M2822" i="1"/>
  <c r="AP2822" i="1" s="1"/>
  <c r="L2822" i="1"/>
  <c r="AO2822" i="1" s="1"/>
  <c r="O2822" i="1"/>
  <c r="AR2822" i="1" s="1"/>
  <c r="J2822" i="1"/>
  <c r="Z4808" i="1"/>
  <c r="Y4809" i="1"/>
  <c r="N5798" i="1"/>
  <c r="AQ5798" i="1" s="1"/>
  <c r="M5798" i="1"/>
  <c r="AP5798" i="1" s="1"/>
  <c r="L5798" i="1"/>
  <c r="AO5798" i="1" s="1"/>
  <c r="O5798" i="1"/>
  <c r="AR5798" i="1" s="1"/>
  <c r="J5798" i="1"/>
  <c r="AS5796" i="1"/>
  <c r="Q5796" i="1"/>
  <c r="AN2821" i="1"/>
  <c r="P2821" i="1"/>
  <c r="P5797" i="1"/>
  <c r="AN5797" i="1"/>
  <c r="A4393" i="1"/>
  <c r="AM4392" i="1"/>
  <c r="P4805" i="1"/>
  <c r="AN4805" i="1"/>
  <c r="AS3812" i="1"/>
  <c r="Q3812" i="1"/>
  <c r="AN3813" i="1"/>
  <c r="P3813" i="1"/>
  <c r="A5393" i="1"/>
  <c r="AM5392" i="1"/>
  <c r="Z5800" i="1"/>
  <c r="Y5801" i="1"/>
  <c r="O4806" i="1"/>
  <c r="AR4806" i="1" s="1"/>
  <c r="L4806" i="1"/>
  <c r="AO4806" i="1" s="1"/>
  <c r="J4806" i="1"/>
  <c r="N4806" i="1"/>
  <c r="AQ4806" i="1" s="1"/>
  <c r="M4806" i="1"/>
  <c r="AP4806" i="1" s="1"/>
  <c r="Z2824" i="1"/>
  <c r="Y2825" i="1"/>
  <c r="K1831" i="1"/>
  <c r="I1831" i="1"/>
  <c r="Z1832" i="1"/>
  <c r="Y1833" i="1"/>
  <c r="AN1829" i="1"/>
  <c r="P1829" i="1"/>
  <c r="Q1828" i="1"/>
  <c r="AS1828" i="1"/>
  <c r="M1830" i="1"/>
  <c r="AP1830" i="1" s="1"/>
  <c r="O1830" i="1"/>
  <c r="AR1830" i="1" s="1"/>
  <c r="N1830" i="1"/>
  <c r="AQ1830" i="1" s="1"/>
  <c r="L1830" i="1"/>
  <c r="AO1830" i="1" s="1"/>
  <c r="J1830" i="1"/>
  <c r="AN837" i="1"/>
  <c r="Q835" i="1"/>
  <c r="K838" i="1"/>
  <c r="I838" i="1"/>
  <c r="J838" i="1" s="1"/>
  <c r="AS835" i="1"/>
  <c r="P836" i="1"/>
  <c r="Y840" i="1"/>
  <c r="Z839" i="1"/>
  <c r="L837" i="1"/>
  <c r="AO837" i="1" s="1"/>
  <c r="N837" i="1"/>
  <c r="AQ837" i="1" s="1"/>
  <c r="O837" i="1"/>
  <c r="AR837" i="1" s="1"/>
  <c r="M837" i="1"/>
  <c r="AP837" i="1" s="1"/>
  <c r="T3816" i="1"/>
  <c r="V3816" i="1"/>
  <c r="R3816" i="1"/>
  <c r="F3816" i="1"/>
  <c r="U3816" i="1"/>
  <c r="E3816" i="1"/>
  <c r="S3816" i="1"/>
  <c r="U4808" i="1"/>
  <c r="V4808" i="1"/>
  <c r="F4808" i="1"/>
  <c r="R4808" i="1"/>
  <c r="E4808" i="1"/>
  <c r="S4808" i="1"/>
  <c r="T4808" i="1"/>
  <c r="R5800" i="1"/>
  <c r="E5800" i="1"/>
  <c r="S5800" i="1"/>
  <c r="T5800" i="1"/>
  <c r="V5800" i="1"/>
  <c r="F5800" i="1"/>
  <c r="U5800" i="1"/>
  <c r="U2824" i="1"/>
  <c r="S2824" i="1"/>
  <c r="F2824" i="1"/>
  <c r="T2824" i="1"/>
  <c r="V2824" i="1"/>
  <c r="R2824" i="1"/>
  <c r="E2824" i="1"/>
  <c r="T1832" i="1"/>
  <c r="R1832" i="1"/>
  <c r="S1832" i="1"/>
  <c r="F1832" i="1"/>
  <c r="U1832" i="1"/>
  <c r="V1832" i="1"/>
  <c r="E1832" i="1"/>
  <c r="V839" i="1"/>
  <c r="T839" i="1"/>
  <c r="S839" i="1"/>
  <c r="R839" i="1"/>
  <c r="U839" i="1"/>
  <c r="F839" i="1"/>
  <c r="E839" i="1"/>
  <c r="B839" i="4" l="1"/>
  <c r="A470" i="1"/>
  <c r="AM469" i="1"/>
  <c r="I2824" i="1"/>
  <c r="K2824" i="1"/>
  <c r="I5800" i="1"/>
  <c r="K5800" i="1"/>
  <c r="I4808" i="1"/>
  <c r="K4808" i="1"/>
  <c r="I3816" i="1"/>
  <c r="K3816" i="1"/>
  <c r="Q3813" i="1"/>
  <c r="AS3813" i="1"/>
  <c r="A4394" i="1"/>
  <c r="AM4393" i="1"/>
  <c r="Y2826" i="1"/>
  <c r="Z2825" i="1"/>
  <c r="Y5802" i="1"/>
  <c r="Z5801" i="1"/>
  <c r="AS5797" i="1"/>
  <c r="Q5797" i="1"/>
  <c r="Y3818" i="1"/>
  <c r="Z3817" i="1"/>
  <c r="L5799" i="1"/>
  <c r="AO5799" i="1" s="1"/>
  <c r="O5799" i="1"/>
  <c r="AR5799" i="1" s="1"/>
  <c r="J5799" i="1"/>
  <c r="M5799" i="1"/>
  <c r="AP5799" i="1" s="1"/>
  <c r="N5799" i="1"/>
  <c r="AQ5799" i="1" s="1"/>
  <c r="Y4810" i="1"/>
  <c r="Z4809" i="1"/>
  <c r="A1394" i="1"/>
  <c r="AM1393" i="1"/>
  <c r="P5798" i="1"/>
  <c r="AN5798" i="1"/>
  <c r="A2394" i="1"/>
  <c r="AM2393" i="1"/>
  <c r="P3814" i="1"/>
  <c r="AN3814" i="1"/>
  <c r="M3815" i="1"/>
  <c r="AP3815" i="1" s="1"/>
  <c r="L3815" i="1"/>
  <c r="AO3815" i="1" s="1"/>
  <c r="J3815" i="1"/>
  <c r="O3815" i="1"/>
  <c r="AR3815" i="1" s="1"/>
  <c r="N3815" i="1"/>
  <c r="AQ3815" i="1" s="1"/>
  <c r="AN4806" i="1"/>
  <c r="P4806" i="1"/>
  <c r="Q4805" i="1"/>
  <c r="AS4805" i="1"/>
  <c r="O4807" i="1"/>
  <c r="AR4807" i="1" s="1"/>
  <c r="N4807" i="1"/>
  <c r="AQ4807" i="1" s="1"/>
  <c r="J4807" i="1"/>
  <c r="M4807" i="1"/>
  <c r="AP4807" i="1" s="1"/>
  <c r="L4807" i="1"/>
  <c r="AO4807" i="1" s="1"/>
  <c r="A5394" i="1"/>
  <c r="AM5393" i="1"/>
  <c r="AS2821" i="1"/>
  <c r="Q2821" i="1"/>
  <c r="P2822" i="1"/>
  <c r="AN2822" i="1"/>
  <c r="A3394" i="1"/>
  <c r="AM3393" i="1"/>
  <c r="J2823" i="1"/>
  <c r="O2823" i="1"/>
  <c r="AR2823" i="1" s="1"/>
  <c r="L2823" i="1"/>
  <c r="AO2823" i="1" s="1"/>
  <c r="N2823" i="1"/>
  <c r="AQ2823" i="1" s="1"/>
  <c r="M2823" i="1"/>
  <c r="AP2823" i="1" s="1"/>
  <c r="I1832" i="1"/>
  <c r="K1832" i="1"/>
  <c r="Q1829" i="1"/>
  <c r="AS1829" i="1"/>
  <c r="AN1830" i="1"/>
  <c r="P1830" i="1"/>
  <c r="Y1834" i="1"/>
  <c r="Z1833" i="1"/>
  <c r="O1831" i="1"/>
  <c r="AR1831" i="1" s="1"/>
  <c r="N1831" i="1"/>
  <c r="AQ1831" i="1" s="1"/>
  <c r="M1831" i="1"/>
  <c r="AP1831" i="1" s="1"/>
  <c r="J1831" i="1"/>
  <c r="L1831" i="1"/>
  <c r="AO1831" i="1" s="1"/>
  <c r="AN838" i="1"/>
  <c r="Q836" i="1"/>
  <c r="AS836" i="1"/>
  <c r="K839" i="1"/>
  <c r="I839" i="1"/>
  <c r="J839" i="1" s="1"/>
  <c r="P837" i="1"/>
  <c r="Z840" i="1"/>
  <c r="Y841" i="1"/>
  <c r="N838" i="1"/>
  <c r="AQ838" i="1" s="1"/>
  <c r="M838" i="1"/>
  <c r="AP838" i="1" s="1"/>
  <c r="O838" i="1"/>
  <c r="AR838" i="1" s="1"/>
  <c r="L838" i="1"/>
  <c r="AO838" i="1" s="1"/>
  <c r="S5801" i="1"/>
  <c r="R5801" i="1"/>
  <c r="F5801" i="1"/>
  <c r="E5801" i="1"/>
  <c r="T5801" i="1"/>
  <c r="U5801" i="1"/>
  <c r="V5801" i="1"/>
  <c r="V4809" i="1"/>
  <c r="T4809" i="1"/>
  <c r="F4809" i="1"/>
  <c r="R4809" i="1"/>
  <c r="U4809" i="1"/>
  <c r="E4809" i="1"/>
  <c r="S4809" i="1"/>
  <c r="R2825" i="1"/>
  <c r="F2825" i="1"/>
  <c r="U2825" i="1"/>
  <c r="E2825" i="1"/>
  <c r="T2825" i="1"/>
  <c r="S2825" i="1"/>
  <c r="V2825" i="1"/>
  <c r="F3817" i="1"/>
  <c r="R3817" i="1"/>
  <c r="V3817" i="1"/>
  <c r="S3817" i="1"/>
  <c r="T3817" i="1"/>
  <c r="E3817" i="1"/>
  <c r="U3817" i="1"/>
  <c r="E1833" i="1"/>
  <c r="R1833" i="1"/>
  <c r="T1833" i="1"/>
  <c r="V1833" i="1"/>
  <c r="U1833" i="1"/>
  <c r="S1833" i="1"/>
  <c r="F1833" i="1"/>
  <c r="S840" i="1"/>
  <c r="V840" i="1"/>
  <c r="U840" i="1"/>
  <c r="R840" i="1"/>
  <c r="T840" i="1"/>
  <c r="F840" i="1"/>
  <c r="E840" i="1"/>
  <c r="B840" i="4" l="1"/>
  <c r="A471" i="1"/>
  <c r="AM470" i="1"/>
  <c r="I3817" i="1"/>
  <c r="K3817" i="1"/>
  <c r="K2825" i="1"/>
  <c r="I2825" i="1"/>
  <c r="K4809" i="1"/>
  <c r="I4809" i="1"/>
  <c r="I5801" i="1"/>
  <c r="K5801" i="1"/>
  <c r="Z5802" i="1"/>
  <c r="Y5803" i="1"/>
  <c r="A3395" i="1"/>
  <c r="AM3394" i="1"/>
  <c r="AN3815" i="1"/>
  <c r="P3815" i="1"/>
  <c r="Q5798" i="1"/>
  <c r="AS5798" i="1"/>
  <c r="M3816" i="1"/>
  <c r="AP3816" i="1" s="1"/>
  <c r="L3816" i="1"/>
  <c r="AO3816" i="1" s="1"/>
  <c r="J3816" i="1"/>
  <c r="O3816" i="1"/>
  <c r="AR3816" i="1" s="1"/>
  <c r="N3816" i="1"/>
  <c r="AQ3816" i="1" s="1"/>
  <c r="A2395" i="1"/>
  <c r="AM2394" i="1"/>
  <c r="Z4810" i="1"/>
  <c r="Y4811" i="1"/>
  <c r="AN4807" i="1"/>
  <c r="P4807" i="1"/>
  <c r="AN2823" i="1"/>
  <c r="P2823" i="1"/>
  <c r="A5395" i="1"/>
  <c r="AM5394" i="1"/>
  <c r="AN5799" i="1"/>
  <c r="P5799" i="1"/>
  <c r="A1395" i="1"/>
  <c r="AM1394" i="1"/>
  <c r="Z3818" i="1"/>
  <c r="Y3819" i="1"/>
  <c r="Z2826" i="1"/>
  <c r="Y2827" i="1"/>
  <c r="L4808" i="1"/>
  <c r="AO4808" i="1" s="1"/>
  <c r="N4808" i="1"/>
  <c r="AQ4808" i="1" s="1"/>
  <c r="M4808" i="1"/>
  <c r="AP4808" i="1" s="1"/>
  <c r="J4808" i="1"/>
  <c r="O4808" i="1"/>
  <c r="AR4808" i="1" s="1"/>
  <c r="Q4806" i="1"/>
  <c r="AS4806" i="1"/>
  <c r="Q3814" i="1"/>
  <c r="AS3814" i="1"/>
  <c r="A4395" i="1"/>
  <c r="AM4394" i="1"/>
  <c r="L5800" i="1"/>
  <c r="AO5800" i="1" s="1"/>
  <c r="O5800" i="1"/>
  <c r="AR5800" i="1" s="1"/>
  <c r="N5800" i="1"/>
  <c r="AQ5800" i="1" s="1"/>
  <c r="M5800" i="1"/>
  <c r="AP5800" i="1" s="1"/>
  <c r="J5800" i="1"/>
  <c r="AS2822" i="1"/>
  <c r="Q2822" i="1"/>
  <c r="J2824" i="1"/>
  <c r="N2824" i="1"/>
  <c r="AQ2824" i="1" s="1"/>
  <c r="O2824" i="1"/>
  <c r="AR2824" i="1" s="1"/>
  <c r="L2824" i="1"/>
  <c r="AO2824" i="1" s="1"/>
  <c r="M2824" i="1"/>
  <c r="AP2824" i="1" s="1"/>
  <c r="K1833" i="1"/>
  <c r="I1833" i="1"/>
  <c r="Y1835" i="1"/>
  <c r="Z1834" i="1"/>
  <c r="Q1830" i="1"/>
  <c r="AS1830" i="1"/>
  <c r="AN1831" i="1"/>
  <c r="P1831" i="1"/>
  <c r="O1832" i="1"/>
  <c r="AR1832" i="1" s="1"/>
  <c r="J1832" i="1"/>
  <c r="N1832" i="1"/>
  <c r="AQ1832" i="1" s="1"/>
  <c r="M1832" i="1"/>
  <c r="AP1832" i="1" s="1"/>
  <c r="L1832" i="1"/>
  <c r="AO1832" i="1" s="1"/>
  <c r="Q837" i="1"/>
  <c r="AN839" i="1"/>
  <c r="K840" i="1"/>
  <c r="AS837" i="1"/>
  <c r="I840" i="1"/>
  <c r="J840" i="1" s="1"/>
  <c r="P838" i="1"/>
  <c r="Z841" i="1"/>
  <c r="Y842" i="1"/>
  <c r="M839" i="1"/>
  <c r="AP839" i="1" s="1"/>
  <c r="L839" i="1"/>
  <c r="AO839" i="1" s="1"/>
  <c r="O839" i="1"/>
  <c r="AR839" i="1" s="1"/>
  <c r="N839" i="1"/>
  <c r="AQ839" i="1" s="1"/>
  <c r="F5802" i="1"/>
  <c r="S5802" i="1"/>
  <c r="T5802" i="1"/>
  <c r="E5802" i="1"/>
  <c r="U5802" i="1"/>
  <c r="V5802" i="1"/>
  <c r="R5802" i="1"/>
  <c r="S2826" i="1"/>
  <c r="F2826" i="1"/>
  <c r="U2826" i="1"/>
  <c r="V2826" i="1"/>
  <c r="E2826" i="1"/>
  <c r="R2826" i="1"/>
  <c r="T2826" i="1"/>
  <c r="F4810" i="1"/>
  <c r="R4810" i="1"/>
  <c r="V4810" i="1"/>
  <c r="U4810" i="1"/>
  <c r="S4810" i="1"/>
  <c r="T4810" i="1"/>
  <c r="E4810" i="1"/>
  <c r="E3818" i="1"/>
  <c r="T3818" i="1"/>
  <c r="S3818" i="1"/>
  <c r="V3818" i="1"/>
  <c r="R3818" i="1"/>
  <c r="U3818" i="1"/>
  <c r="F3818" i="1"/>
  <c r="V1834" i="1"/>
  <c r="T1834" i="1"/>
  <c r="E1834" i="1"/>
  <c r="R1834" i="1"/>
  <c r="S1834" i="1"/>
  <c r="U1834" i="1"/>
  <c r="F1834" i="1"/>
  <c r="V841" i="1"/>
  <c r="T841" i="1"/>
  <c r="R841" i="1"/>
  <c r="S841" i="1"/>
  <c r="U841" i="1"/>
  <c r="F841" i="1"/>
  <c r="E841" i="1"/>
  <c r="B841" i="4" l="1"/>
  <c r="A472" i="1"/>
  <c r="AM471" i="1"/>
  <c r="K3818" i="1"/>
  <c r="I3818" i="1"/>
  <c r="K4810" i="1"/>
  <c r="I4810" i="1"/>
  <c r="K2826" i="1"/>
  <c r="I2826" i="1"/>
  <c r="I5802" i="1"/>
  <c r="K5802" i="1"/>
  <c r="Q3815" i="1"/>
  <c r="AS3815" i="1"/>
  <c r="P4808" i="1"/>
  <c r="AN4808" i="1"/>
  <c r="A4396" i="1"/>
  <c r="AM4395" i="1"/>
  <c r="Q4807" i="1"/>
  <c r="AS4807" i="1"/>
  <c r="L5801" i="1"/>
  <c r="AO5801" i="1" s="1"/>
  <c r="M5801" i="1"/>
  <c r="AP5801" i="1" s="1"/>
  <c r="O5801" i="1"/>
  <c r="AR5801" i="1" s="1"/>
  <c r="N5801" i="1"/>
  <c r="AQ5801" i="1" s="1"/>
  <c r="J5801" i="1"/>
  <c r="M4809" i="1"/>
  <c r="AP4809" i="1" s="1"/>
  <c r="L4809" i="1"/>
  <c r="AO4809" i="1" s="1"/>
  <c r="O4809" i="1"/>
  <c r="AR4809" i="1" s="1"/>
  <c r="J4809" i="1"/>
  <c r="N4809" i="1"/>
  <c r="AQ4809" i="1" s="1"/>
  <c r="Z4811" i="1"/>
  <c r="Y4812" i="1"/>
  <c r="AN3816" i="1"/>
  <c r="P3816" i="1"/>
  <c r="A3396" i="1"/>
  <c r="AM3395" i="1"/>
  <c r="J2825" i="1"/>
  <c r="N2825" i="1"/>
  <c r="AQ2825" i="1" s="1"/>
  <c r="M2825" i="1"/>
  <c r="AP2825" i="1" s="1"/>
  <c r="L2825" i="1"/>
  <c r="AO2825" i="1" s="1"/>
  <c r="O2825" i="1"/>
  <c r="AR2825" i="1" s="1"/>
  <c r="AN5800" i="1"/>
  <c r="P5800" i="1"/>
  <c r="A1396" i="1"/>
  <c r="AM1395" i="1"/>
  <c r="Y2828" i="1"/>
  <c r="Z2827" i="1"/>
  <c r="Q5799" i="1"/>
  <c r="AS5799" i="1"/>
  <c r="Y5804" i="1"/>
  <c r="Z5803" i="1"/>
  <c r="A5396" i="1"/>
  <c r="AM5395" i="1"/>
  <c r="AN2824" i="1"/>
  <c r="P2824" i="1"/>
  <c r="Z3819" i="1"/>
  <c r="Y3820" i="1"/>
  <c r="AS2823" i="1"/>
  <c r="Q2823" i="1"/>
  <c r="A2396" i="1"/>
  <c r="AM2395" i="1"/>
  <c r="M3817" i="1"/>
  <c r="AP3817" i="1" s="1"/>
  <c r="J3817" i="1"/>
  <c r="O3817" i="1"/>
  <c r="AR3817" i="1" s="1"/>
  <c r="N3817" i="1"/>
  <c r="AQ3817" i="1" s="1"/>
  <c r="L3817" i="1"/>
  <c r="AO3817" i="1" s="1"/>
  <c r="K1834" i="1"/>
  <c r="I1834" i="1"/>
  <c r="AN1832" i="1"/>
  <c r="P1832" i="1"/>
  <c r="Y1836" i="1"/>
  <c r="Z1835" i="1"/>
  <c r="O1833" i="1"/>
  <c r="AR1833" i="1" s="1"/>
  <c r="L1833" i="1"/>
  <c r="AO1833" i="1" s="1"/>
  <c r="M1833" i="1"/>
  <c r="AP1833" i="1" s="1"/>
  <c r="N1833" i="1"/>
  <c r="AQ1833" i="1" s="1"/>
  <c r="J1833" i="1"/>
  <c r="AS1831" i="1"/>
  <c r="Q1831" i="1"/>
  <c r="AS838" i="1"/>
  <c r="AN840" i="1"/>
  <c r="Q838" i="1"/>
  <c r="K841" i="1"/>
  <c r="I841" i="1"/>
  <c r="J841" i="1" s="1"/>
  <c r="P839" i="1"/>
  <c r="Y843" i="1"/>
  <c r="Z842" i="1"/>
  <c r="N840" i="1"/>
  <c r="AQ840" i="1" s="1"/>
  <c r="M840" i="1"/>
  <c r="AP840" i="1" s="1"/>
  <c r="L840" i="1"/>
  <c r="AO840" i="1" s="1"/>
  <c r="O840" i="1"/>
  <c r="AR840" i="1" s="1"/>
  <c r="V4811" i="1"/>
  <c r="R4811" i="1"/>
  <c r="U4811" i="1"/>
  <c r="F4811" i="1"/>
  <c r="E4811" i="1"/>
  <c r="T4811" i="1"/>
  <c r="S4811" i="1"/>
  <c r="R3819" i="1"/>
  <c r="V3819" i="1"/>
  <c r="S3819" i="1"/>
  <c r="T3819" i="1"/>
  <c r="U3819" i="1"/>
  <c r="E3819" i="1"/>
  <c r="F3819" i="1"/>
  <c r="R5803" i="1"/>
  <c r="S5803" i="1"/>
  <c r="U5803" i="1"/>
  <c r="E5803" i="1"/>
  <c r="T5803" i="1"/>
  <c r="V5803" i="1"/>
  <c r="F5803" i="1"/>
  <c r="V2827" i="1"/>
  <c r="R2827" i="1"/>
  <c r="S2827" i="1"/>
  <c r="U2827" i="1"/>
  <c r="E2827" i="1"/>
  <c r="T2827" i="1"/>
  <c r="F2827" i="1"/>
  <c r="E1835" i="1"/>
  <c r="T1835" i="1"/>
  <c r="U1835" i="1"/>
  <c r="V1835" i="1"/>
  <c r="R1835" i="1"/>
  <c r="S1835" i="1"/>
  <c r="F1835" i="1"/>
  <c r="U842" i="1"/>
  <c r="T842" i="1"/>
  <c r="S842" i="1"/>
  <c r="V842" i="1"/>
  <c r="R842" i="1"/>
  <c r="F842" i="1"/>
  <c r="E842" i="1"/>
  <c r="B842" i="4" l="1"/>
  <c r="A473" i="1"/>
  <c r="AM472" i="1"/>
  <c r="K2827" i="1"/>
  <c r="I2827" i="1"/>
  <c r="I5803" i="1"/>
  <c r="K5803" i="1"/>
  <c r="I3819" i="1"/>
  <c r="K3819" i="1"/>
  <c r="K4811" i="1"/>
  <c r="I4811" i="1"/>
  <c r="P4809" i="1"/>
  <c r="AN4809" i="1"/>
  <c r="Z2828" i="1"/>
  <c r="Y2829" i="1"/>
  <c r="Q3816" i="1"/>
  <c r="AS3816" i="1"/>
  <c r="A4397" i="1"/>
  <c r="AM4396" i="1"/>
  <c r="A5397" i="1"/>
  <c r="AM5396" i="1"/>
  <c r="P3817" i="1"/>
  <c r="AN3817" i="1"/>
  <c r="Y3821" i="1"/>
  <c r="Z3820" i="1"/>
  <c r="O5802" i="1"/>
  <c r="AR5802" i="1" s="1"/>
  <c r="N5802" i="1"/>
  <c r="AQ5802" i="1" s="1"/>
  <c r="J5802" i="1"/>
  <c r="L5802" i="1"/>
  <c r="AO5802" i="1" s="1"/>
  <c r="M5802" i="1"/>
  <c r="AP5802" i="1" s="1"/>
  <c r="Z5804" i="1"/>
  <c r="Y5805" i="1"/>
  <c r="AN2825" i="1"/>
  <c r="P2825" i="1"/>
  <c r="Y4813" i="1"/>
  <c r="Z4812" i="1"/>
  <c r="AS4808" i="1"/>
  <c r="Q4808" i="1"/>
  <c r="O2826" i="1"/>
  <c r="AR2826" i="1" s="1"/>
  <c r="L2826" i="1"/>
  <c r="AO2826" i="1" s="1"/>
  <c r="M2826" i="1"/>
  <c r="AP2826" i="1" s="1"/>
  <c r="N2826" i="1"/>
  <c r="AQ2826" i="1" s="1"/>
  <c r="J2826" i="1"/>
  <c r="A1397" i="1"/>
  <c r="AM1396" i="1"/>
  <c r="A2397" i="1"/>
  <c r="AM2396" i="1"/>
  <c r="AS5800" i="1"/>
  <c r="Q5800" i="1"/>
  <c r="A3397" i="1"/>
  <c r="AM3396" i="1"/>
  <c r="M4810" i="1"/>
  <c r="AP4810" i="1" s="1"/>
  <c r="L4810" i="1"/>
  <c r="AO4810" i="1" s="1"/>
  <c r="J4810" i="1"/>
  <c r="O4810" i="1"/>
  <c r="AR4810" i="1" s="1"/>
  <c r="N4810" i="1"/>
  <c r="AQ4810" i="1" s="1"/>
  <c r="AS2824" i="1"/>
  <c r="Q2824" i="1"/>
  <c r="P5801" i="1"/>
  <c r="AN5801" i="1"/>
  <c r="N3818" i="1"/>
  <c r="AQ3818" i="1" s="1"/>
  <c r="M3818" i="1"/>
  <c r="AP3818" i="1" s="1"/>
  <c r="L3818" i="1"/>
  <c r="AO3818" i="1" s="1"/>
  <c r="J3818" i="1"/>
  <c r="O3818" i="1"/>
  <c r="AR3818" i="1" s="1"/>
  <c r="K1835" i="1"/>
  <c r="I1835" i="1"/>
  <c r="Y1837" i="1"/>
  <c r="Z1836" i="1"/>
  <c r="AN1833" i="1"/>
  <c r="P1833" i="1"/>
  <c r="Q1832" i="1"/>
  <c r="AS1832" i="1"/>
  <c r="M1834" i="1"/>
  <c r="AP1834" i="1" s="1"/>
  <c r="J1834" i="1"/>
  <c r="O1834" i="1"/>
  <c r="AR1834" i="1" s="1"/>
  <c r="N1834" i="1"/>
  <c r="AQ1834" i="1" s="1"/>
  <c r="L1834" i="1"/>
  <c r="AO1834" i="1" s="1"/>
  <c r="AS839" i="1"/>
  <c r="AN841" i="1"/>
  <c r="Q839" i="1"/>
  <c r="K842" i="1"/>
  <c r="I842" i="1"/>
  <c r="J842" i="1" s="1"/>
  <c r="P840" i="1"/>
  <c r="Z843" i="1"/>
  <c r="Y844" i="1"/>
  <c r="M841" i="1"/>
  <c r="AP841" i="1" s="1"/>
  <c r="L841" i="1"/>
  <c r="AO841" i="1" s="1"/>
  <c r="O841" i="1"/>
  <c r="AR841" i="1" s="1"/>
  <c r="N841" i="1"/>
  <c r="AQ841" i="1" s="1"/>
  <c r="E4812" i="1"/>
  <c r="S4812" i="1"/>
  <c r="F4812" i="1"/>
  <c r="U4812" i="1"/>
  <c r="T4812" i="1"/>
  <c r="V4812" i="1"/>
  <c r="R4812" i="1"/>
  <c r="V2828" i="1"/>
  <c r="F2828" i="1"/>
  <c r="U2828" i="1"/>
  <c r="R2828" i="1"/>
  <c r="E2828" i="1"/>
  <c r="T2828" i="1"/>
  <c r="S2828" i="1"/>
  <c r="V3820" i="1"/>
  <c r="T3820" i="1"/>
  <c r="R3820" i="1"/>
  <c r="U3820" i="1"/>
  <c r="F3820" i="1"/>
  <c r="E3820" i="1"/>
  <c r="S3820" i="1"/>
  <c r="R5804" i="1"/>
  <c r="T5804" i="1"/>
  <c r="U5804" i="1"/>
  <c r="S5804" i="1"/>
  <c r="E5804" i="1"/>
  <c r="F5804" i="1"/>
  <c r="V5804" i="1"/>
  <c r="F1836" i="1"/>
  <c r="E1836" i="1"/>
  <c r="T1836" i="1"/>
  <c r="S1836" i="1"/>
  <c r="U1836" i="1"/>
  <c r="V1836" i="1"/>
  <c r="R1836" i="1"/>
  <c r="T843" i="1"/>
  <c r="R843" i="1"/>
  <c r="V843" i="1"/>
  <c r="U843" i="1"/>
  <c r="S843" i="1"/>
  <c r="F843" i="1"/>
  <c r="E843" i="1"/>
  <c r="B843" i="4" l="1"/>
  <c r="A474" i="1"/>
  <c r="AM473" i="1"/>
  <c r="K5804" i="1"/>
  <c r="I5804" i="1"/>
  <c r="I3820" i="1"/>
  <c r="K3820" i="1"/>
  <c r="K2828" i="1"/>
  <c r="I2828" i="1"/>
  <c r="K4812" i="1"/>
  <c r="I4812" i="1"/>
  <c r="A3398" i="1"/>
  <c r="AM3397" i="1"/>
  <c r="AN2826" i="1"/>
  <c r="P2826" i="1"/>
  <c r="Z4813" i="1"/>
  <c r="Y4814" i="1"/>
  <c r="Z5805" i="1"/>
  <c r="Y5806" i="1"/>
  <c r="P3818" i="1"/>
  <c r="AN3818" i="1"/>
  <c r="AS2825" i="1"/>
  <c r="Q2825" i="1"/>
  <c r="A4398" i="1"/>
  <c r="AM4397" i="1"/>
  <c r="M4811" i="1"/>
  <c r="AP4811" i="1" s="1"/>
  <c r="O4811" i="1"/>
  <c r="AR4811" i="1" s="1"/>
  <c r="N4811" i="1"/>
  <c r="AQ4811" i="1" s="1"/>
  <c r="L4811" i="1"/>
  <c r="AO4811" i="1" s="1"/>
  <c r="J4811" i="1"/>
  <c r="AN4810" i="1"/>
  <c r="P4810" i="1"/>
  <c r="Y3822" i="1"/>
  <c r="Z3821" i="1"/>
  <c r="M3819" i="1"/>
  <c r="AP3819" i="1" s="1"/>
  <c r="L3819" i="1"/>
  <c r="AO3819" i="1" s="1"/>
  <c r="N3819" i="1"/>
  <c r="AQ3819" i="1" s="1"/>
  <c r="J3819" i="1"/>
  <c r="O3819" i="1"/>
  <c r="AR3819" i="1" s="1"/>
  <c r="A2398" i="1"/>
  <c r="AM2397" i="1"/>
  <c r="Q3817" i="1"/>
  <c r="AS3817" i="1"/>
  <c r="Y2830" i="1"/>
  <c r="Z2829" i="1"/>
  <c r="Q5801" i="1"/>
  <c r="AS5801" i="1"/>
  <c r="J5803" i="1"/>
  <c r="O5803" i="1"/>
  <c r="AR5803" i="1" s="1"/>
  <c r="M5803" i="1"/>
  <c r="AP5803" i="1" s="1"/>
  <c r="L5803" i="1"/>
  <c r="AO5803" i="1" s="1"/>
  <c r="N5803" i="1"/>
  <c r="AQ5803" i="1" s="1"/>
  <c r="A1398" i="1"/>
  <c r="AM1397" i="1"/>
  <c r="P5802" i="1"/>
  <c r="AN5802" i="1"/>
  <c r="A5398" i="1"/>
  <c r="AM5397" i="1"/>
  <c r="J2827" i="1"/>
  <c r="O2827" i="1"/>
  <c r="AR2827" i="1" s="1"/>
  <c r="N2827" i="1"/>
  <c r="AQ2827" i="1" s="1"/>
  <c r="L2827" i="1"/>
  <c r="AO2827" i="1" s="1"/>
  <c r="M2827" i="1"/>
  <c r="AP2827" i="1" s="1"/>
  <c r="Q4809" i="1"/>
  <c r="AS4809" i="1"/>
  <c r="I1836" i="1"/>
  <c r="K1836" i="1"/>
  <c r="AS1833" i="1"/>
  <c r="Q1833" i="1"/>
  <c r="Y1838" i="1"/>
  <c r="Z1837" i="1"/>
  <c r="AN1834" i="1"/>
  <c r="P1834" i="1"/>
  <c r="O1835" i="1"/>
  <c r="AR1835" i="1" s="1"/>
  <c r="M1835" i="1"/>
  <c r="AP1835" i="1" s="1"/>
  <c r="L1835" i="1"/>
  <c r="AO1835" i="1" s="1"/>
  <c r="N1835" i="1"/>
  <c r="AQ1835" i="1" s="1"/>
  <c r="J1835" i="1"/>
  <c r="AS840" i="1"/>
  <c r="AN842" i="1"/>
  <c r="K843" i="1"/>
  <c r="I843" i="1"/>
  <c r="J843" i="1" s="1"/>
  <c r="Q840" i="1"/>
  <c r="P841" i="1"/>
  <c r="Y845" i="1"/>
  <c r="Z844" i="1"/>
  <c r="O842" i="1"/>
  <c r="AR842" i="1" s="1"/>
  <c r="L842" i="1"/>
  <c r="AO842" i="1" s="1"/>
  <c r="M842" i="1"/>
  <c r="AP842" i="1" s="1"/>
  <c r="N842" i="1"/>
  <c r="AQ842" i="1" s="1"/>
  <c r="R5805" i="1"/>
  <c r="E5805" i="1"/>
  <c r="V5805" i="1"/>
  <c r="S5805" i="1"/>
  <c r="F5805" i="1"/>
  <c r="T5805" i="1"/>
  <c r="U5805" i="1"/>
  <c r="V3821" i="1"/>
  <c r="U3821" i="1"/>
  <c r="F3821" i="1"/>
  <c r="T3821" i="1"/>
  <c r="E3821" i="1"/>
  <c r="S3821" i="1"/>
  <c r="R3821" i="1"/>
  <c r="F2829" i="1"/>
  <c r="U2829" i="1"/>
  <c r="R2829" i="1"/>
  <c r="V2829" i="1"/>
  <c r="T2829" i="1"/>
  <c r="S2829" i="1"/>
  <c r="E2829" i="1"/>
  <c r="U4813" i="1"/>
  <c r="T4813" i="1"/>
  <c r="R4813" i="1"/>
  <c r="S4813" i="1"/>
  <c r="V4813" i="1"/>
  <c r="E4813" i="1"/>
  <c r="F4813" i="1"/>
  <c r="T1837" i="1"/>
  <c r="E1837" i="1"/>
  <c r="V1837" i="1"/>
  <c r="S1837" i="1"/>
  <c r="R1837" i="1"/>
  <c r="F1837" i="1"/>
  <c r="U1837" i="1"/>
  <c r="U844" i="1"/>
  <c r="S844" i="1"/>
  <c r="R844" i="1"/>
  <c r="T844" i="1"/>
  <c r="V844" i="1"/>
  <c r="F844" i="1"/>
  <c r="E844" i="1"/>
  <c r="B844" i="4" l="1"/>
  <c r="A475" i="1"/>
  <c r="AM474" i="1"/>
  <c r="K4813" i="1"/>
  <c r="I4813" i="1"/>
  <c r="I2829" i="1"/>
  <c r="K2829" i="1"/>
  <c r="I3821" i="1"/>
  <c r="K3821" i="1"/>
  <c r="K5805" i="1"/>
  <c r="I5805" i="1"/>
  <c r="AS4810" i="1"/>
  <c r="Q4810" i="1"/>
  <c r="A4399" i="1"/>
  <c r="AM4398" i="1"/>
  <c r="M4812" i="1"/>
  <c r="AP4812" i="1" s="1"/>
  <c r="L4812" i="1"/>
  <c r="AO4812" i="1" s="1"/>
  <c r="O4812" i="1"/>
  <c r="AR4812" i="1" s="1"/>
  <c r="J4812" i="1"/>
  <c r="N4812" i="1"/>
  <c r="AQ4812" i="1" s="1"/>
  <c r="A1399" i="1"/>
  <c r="AM1398" i="1"/>
  <c r="Y4815" i="1"/>
  <c r="Z4814" i="1"/>
  <c r="P4811" i="1"/>
  <c r="AN4811" i="1"/>
  <c r="J2828" i="1"/>
  <c r="N2828" i="1"/>
  <c r="AQ2828" i="1" s="1"/>
  <c r="M2828" i="1"/>
  <c r="AP2828" i="1" s="1"/>
  <c r="O2828" i="1"/>
  <c r="AR2828" i="1" s="1"/>
  <c r="L2828" i="1"/>
  <c r="AO2828" i="1" s="1"/>
  <c r="AS2826" i="1"/>
  <c r="Q2826" i="1"/>
  <c r="AS5802" i="1"/>
  <c r="Q5802" i="1"/>
  <c r="P5803" i="1"/>
  <c r="AN5803" i="1"/>
  <c r="P2827" i="1"/>
  <c r="AN2827" i="1"/>
  <c r="A5399" i="1"/>
  <c r="AM5398" i="1"/>
  <c r="AS3818" i="1"/>
  <c r="Q3818" i="1"/>
  <c r="Y2831" i="1"/>
  <c r="Z2830" i="1"/>
  <c r="A2399" i="1"/>
  <c r="AM2398" i="1"/>
  <c r="Z3822" i="1"/>
  <c r="Y3823" i="1"/>
  <c r="Z5806" i="1"/>
  <c r="Y5807" i="1"/>
  <c r="L3820" i="1"/>
  <c r="AO3820" i="1" s="1"/>
  <c r="J3820" i="1"/>
  <c r="O3820" i="1"/>
  <c r="AR3820" i="1" s="1"/>
  <c r="M3820" i="1"/>
  <c r="AP3820" i="1" s="1"/>
  <c r="N3820" i="1"/>
  <c r="AQ3820" i="1" s="1"/>
  <c r="A3399" i="1"/>
  <c r="AM3398" i="1"/>
  <c r="M5804" i="1"/>
  <c r="AP5804" i="1" s="1"/>
  <c r="N5804" i="1"/>
  <c r="AQ5804" i="1" s="1"/>
  <c r="L5804" i="1"/>
  <c r="AO5804" i="1" s="1"/>
  <c r="J5804" i="1"/>
  <c r="O5804" i="1"/>
  <c r="AR5804" i="1" s="1"/>
  <c r="AN3819" i="1"/>
  <c r="P3819" i="1"/>
  <c r="I1837" i="1"/>
  <c r="K1837" i="1"/>
  <c r="AN1835" i="1"/>
  <c r="P1835" i="1"/>
  <c r="Y1839" i="1"/>
  <c r="Z1838" i="1"/>
  <c r="Q1834" i="1"/>
  <c r="AS1834" i="1"/>
  <c r="N1836" i="1"/>
  <c r="AQ1836" i="1" s="1"/>
  <c r="O1836" i="1"/>
  <c r="AR1836" i="1" s="1"/>
  <c r="L1836" i="1"/>
  <c r="AO1836" i="1" s="1"/>
  <c r="J1836" i="1"/>
  <c r="M1836" i="1"/>
  <c r="AP1836" i="1" s="1"/>
  <c r="AS841" i="1"/>
  <c r="AN843" i="1"/>
  <c r="Q841" i="1"/>
  <c r="K844" i="1"/>
  <c r="I844" i="1"/>
  <c r="J844" i="1" s="1"/>
  <c r="P842" i="1"/>
  <c r="Y846" i="1"/>
  <c r="Z845" i="1"/>
  <c r="N843" i="1"/>
  <c r="AQ843" i="1" s="1"/>
  <c r="L843" i="1"/>
  <c r="AO843" i="1" s="1"/>
  <c r="O843" i="1"/>
  <c r="AR843" i="1" s="1"/>
  <c r="M843" i="1"/>
  <c r="AP843" i="1" s="1"/>
  <c r="V3822" i="1"/>
  <c r="T3822" i="1"/>
  <c r="S3822" i="1"/>
  <c r="R3822" i="1"/>
  <c r="E3822" i="1"/>
  <c r="F3822" i="1"/>
  <c r="U3822" i="1"/>
  <c r="T5806" i="1"/>
  <c r="S5806" i="1"/>
  <c r="F5806" i="1"/>
  <c r="E5806" i="1"/>
  <c r="V5806" i="1"/>
  <c r="R5806" i="1"/>
  <c r="U5806" i="1"/>
  <c r="V4814" i="1"/>
  <c r="F4814" i="1"/>
  <c r="R4814" i="1"/>
  <c r="U4814" i="1"/>
  <c r="E4814" i="1"/>
  <c r="T4814" i="1"/>
  <c r="S4814" i="1"/>
  <c r="V2830" i="1"/>
  <c r="R2830" i="1"/>
  <c r="U2830" i="1"/>
  <c r="F2830" i="1"/>
  <c r="E2830" i="1"/>
  <c r="T2830" i="1"/>
  <c r="S2830" i="1"/>
  <c r="V1838" i="1"/>
  <c r="F1838" i="1"/>
  <c r="S1838" i="1"/>
  <c r="U1838" i="1"/>
  <c r="T1838" i="1"/>
  <c r="E1838" i="1"/>
  <c r="R1838" i="1"/>
  <c r="R845" i="1"/>
  <c r="V845" i="1"/>
  <c r="U845" i="1"/>
  <c r="T845" i="1"/>
  <c r="S845" i="1"/>
  <c r="F845" i="1"/>
  <c r="E845" i="1"/>
  <c r="B845" i="4" l="1"/>
  <c r="A476" i="1"/>
  <c r="AM475" i="1"/>
  <c r="I2830" i="1"/>
  <c r="K2830" i="1"/>
  <c r="K4814" i="1"/>
  <c r="I4814" i="1"/>
  <c r="I5806" i="1"/>
  <c r="K5806" i="1"/>
  <c r="K3822" i="1"/>
  <c r="I3822" i="1"/>
  <c r="N5805" i="1"/>
  <c r="AQ5805" i="1" s="1"/>
  <c r="L5805" i="1"/>
  <c r="AO5805" i="1" s="1"/>
  <c r="J5805" i="1"/>
  <c r="O5805" i="1"/>
  <c r="AR5805" i="1" s="1"/>
  <c r="M5805" i="1"/>
  <c r="AP5805" i="1" s="1"/>
  <c r="A2400" i="1"/>
  <c r="AM2399" i="1"/>
  <c r="AN5804" i="1"/>
  <c r="P5804" i="1"/>
  <c r="Z5807" i="1"/>
  <c r="Y5808" i="1"/>
  <c r="A5400" i="1"/>
  <c r="AM5399" i="1"/>
  <c r="P2828" i="1"/>
  <c r="AN2828" i="1"/>
  <c r="Y4816" i="1"/>
  <c r="Z4815" i="1"/>
  <c r="A4400" i="1"/>
  <c r="AM4399" i="1"/>
  <c r="Q3819" i="1"/>
  <c r="AS3819" i="1"/>
  <c r="A3400" i="1"/>
  <c r="AM3399" i="1"/>
  <c r="Z3823" i="1"/>
  <c r="Y3824" i="1"/>
  <c r="Z2831" i="1"/>
  <c r="Y2832" i="1"/>
  <c r="M3821" i="1"/>
  <c r="AP3821" i="1" s="1"/>
  <c r="J3821" i="1"/>
  <c r="N3821" i="1"/>
  <c r="AQ3821" i="1" s="1"/>
  <c r="L3821" i="1"/>
  <c r="AO3821" i="1" s="1"/>
  <c r="O3821" i="1"/>
  <c r="AR3821" i="1" s="1"/>
  <c r="Q2827" i="1"/>
  <c r="AS2827" i="1"/>
  <c r="Q4811" i="1"/>
  <c r="AS4811" i="1"/>
  <c r="AN3820" i="1"/>
  <c r="P3820" i="1"/>
  <c r="AN4812" i="1"/>
  <c r="P4812" i="1"/>
  <c r="M2829" i="1"/>
  <c r="AP2829" i="1" s="1"/>
  <c r="N2829" i="1"/>
  <c r="AQ2829" i="1" s="1"/>
  <c r="L2829" i="1"/>
  <c r="AO2829" i="1" s="1"/>
  <c r="J2829" i="1"/>
  <c r="O2829" i="1"/>
  <c r="AR2829" i="1" s="1"/>
  <c r="Q5803" i="1"/>
  <c r="AS5803" i="1"/>
  <c r="A1400" i="1"/>
  <c r="AM1399" i="1"/>
  <c r="J4813" i="1"/>
  <c r="L4813" i="1"/>
  <c r="AO4813" i="1" s="1"/>
  <c r="O4813" i="1"/>
  <c r="AR4813" i="1" s="1"/>
  <c r="M4813" i="1"/>
  <c r="AP4813" i="1" s="1"/>
  <c r="N4813" i="1"/>
  <c r="AQ4813" i="1" s="1"/>
  <c r="I1838" i="1"/>
  <c r="K1838" i="1"/>
  <c r="AN1836" i="1"/>
  <c r="P1836" i="1"/>
  <c r="Y1840" i="1"/>
  <c r="Z1839" i="1"/>
  <c r="Q1835" i="1"/>
  <c r="AS1835" i="1"/>
  <c r="N1837" i="1"/>
  <c r="AQ1837" i="1" s="1"/>
  <c r="L1837" i="1"/>
  <c r="AO1837" i="1" s="1"/>
  <c r="J1837" i="1"/>
  <c r="O1837" i="1"/>
  <c r="AR1837" i="1" s="1"/>
  <c r="M1837" i="1"/>
  <c r="AP1837" i="1" s="1"/>
  <c r="AN844" i="1"/>
  <c r="AS842" i="1"/>
  <c r="Q842" i="1"/>
  <c r="K845" i="1"/>
  <c r="I845" i="1"/>
  <c r="J845" i="1" s="1"/>
  <c r="P843" i="1"/>
  <c r="Z846" i="1"/>
  <c r="Y847" i="1"/>
  <c r="M844" i="1"/>
  <c r="AP844" i="1" s="1"/>
  <c r="O844" i="1"/>
  <c r="AR844" i="1" s="1"/>
  <c r="L844" i="1"/>
  <c r="AO844" i="1" s="1"/>
  <c r="N844" i="1"/>
  <c r="AQ844" i="1" s="1"/>
  <c r="T2831" i="1"/>
  <c r="S2831" i="1"/>
  <c r="F2831" i="1"/>
  <c r="R2831" i="1"/>
  <c r="U2831" i="1"/>
  <c r="E2831" i="1"/>
  <c r="V2831" i="1"/>
  <c r="F5807" i="1"/>
  <c r="E5807" i="1"/>
  <c r="U5807" i="1"/>
  <c r="T5807" i="1"/>
  <c r="S5807" i="1"/>
  <c r="V5807" i="1"/>
  <c r="R5807" i="1"/>
  <c r="R4815" i="1"/>
  <c r="V4815" i="1"/>
  <c r="F4815" i="1"/>
  <c r="T4815" i="1"/>
  <c r="S4815" i="1"/>
  <c r="E4815" i="1"/>
  <c r="U4815" i="1"/>
  <c r="E3823" i="1"/>
  <c r="R3823" i="1"/>
  <c r="U3823" i="1"/>
  <c r="V3823" i="1"/>
  <c r="S3823" i="1"/>
  <c r="T3823" i="1"/>
  <c r="F3823" i="1"/>
  <c r="V1839" i="1"/>
  <c r="F1839" i="1"/>
  <c r="U1839" i="1"/>
  <c r="T1839" i="1"/>
  <c r="R1839" i="1"/>
  <c r="S1839" i="1"/>
  <c r="E1839" i="1"/>
  <c r="U846" i="1"/>
  <c r="S846" i="1"/>
  <c r="V846" i="1"/>
  <c r="T846" i="1"/>
  <c r="R846" i="1"/>
  <c r="F846" i="1"/>
  <c r="E846" i="1"/>
  <c r="B846" i="4" l="1"/>
  <c r="A477" i="1"/>
  <c r="AM476" i="1"/>
  <c r="K3823" i="1"/>
  <c r="I3823" i="1"/>
  <c r="I4815" i="1"/>
  <c r="K4815" i="1"/>
  <c r="K5807" i="1"/>
  <c r="I5807" i="1"/>
  <c r="I2831" i="1"/>
  <c r="K2831" i="1"/>
  <c r="Q4812" i="1"/>
  <c r="AS4812" i="1"/>
  <c r="AS3820" i="1"/>
  <c r="Q3820" i="1"/>
  <c r="A4401" i="1"/>
  <c r="AM4400" i="1"/>
  <c r="A5401" i="1"/>
  <c r="AM5400" i="1"/>
  <c r="M3822" i="1"/>
  <c r="AP3822" i="1" s="1"/>
  <c r="J3822" i="1"/>
  <c r="O3822" i="1"/>
  <c r="AR3822" i="1" s="1"/>
  <c r="N3822" i="1"/>
  <c r="AQ3822" i="1" s="1"/>
  <c r="L3822" i="1"/>
  <c r="AO3822" i="1" s="1"/>
  <c r="A2401" i="1"/>
  <c r="AM2400" i="1"/>
  <c r="AN3821" i="1"/>
  <c r="P3821" i="1"/>
  <c r="Z5808" i="1"/>
  <c r="Y5809" i="1"/>
  <c r="Y4817" i="1"/>
  <c r="Z4816" i="1"/>
  <c r="J5806" i="1"/>
  <c r="L5806" i="1"/>
  <c r="AO5806" i="1" s="1"/>
  <c r="N5806" i="1"/>
  <c r="AQ5806" i="1" s="1"/>
  <c r="M5806" i="1"/>
  <c r="AP5806" i="1" s="1"/>
  <c r="O5806" i="1"/>
  <c r="AR5806" i="1" s="1"/>
  <c r="A3401" i="1"/>
  <c r="AM3400" i="1"/>
  <c r="P5805" i="1"/>
  <c r="AN5805" i="1"/>
  <c r="J4814" i="1"/>
  <c r="O4814" i="1"/>
  <c r="AR4814" i="1" s="1"/>
  <c r="L4814" i="1"/>
  <c r="AO4814" i="1" s="1"/>
  <c r="N4814" i="1"/>
  <c r="AQ4814" i="1" s="1"/>
  <c r="M4814" i="1"/>
  <c r="AP4814" i="1" s="1"/>
  <c r="Z2832" i="1"/>
  <c r="Y2833" i="1"/>
  <c r="Z3824" i="1"/>
  <c r="Y3825" i="1"/>
  <c r="AN2829" i="1"/>
  <c r="P2829" i="1"/>
  <c r="P4813" i="1"/>
  <c r="AN4813" i="1"/>
  <c r="A1401" i="1"/>
  <c r="AM1400" i="1"/>
  <c r="AS2828" i="1"/>
  <c r="Q2828" i="1"/>
  <c r="Q5804" i="1"/>
  <c r="AS5804" i="1"/>
  <c r="M2830" i="1"/>
  <c r="AP2830" i="1" s="1"/>
  <c r="L2830" i="1"/>
  <c r="AO2830" i="1" s="1"/>
  <c r="O2830" i="1"/>
  <c r="AR2830" i="1" s="1"/>
  <c r="N2830" i="1"/>
  <c r="AQ2830" i="1" s="1"/>
  <c r="J2830" i="1"/>
  <c r="K1839" i="1"/>
  <c r="I1839" i="1"/>
  <c r="Y1841" i="1"/>
  <c r="Z1840" i="1"/>
  <c r="AN1837" i="1"/>
  <c r="P1837" i="1"/>
  <c r="AS1836" i="1"/>
  <c r="Q1836" i="1"/>
  <c r="N1838" i="1"/>
  <c r="AQ1838" i="1" s="1"/>
  <c r="L1838" i="1"/>
  <c r="AO1838" i="1" s="1"/>
  <c r="J1838" i="1"/>
  <c r="M1838" i="1"/>
  <c r="AP1838" i="1" s="1"/>
  <c r="O1838" i="1"/>
  <c r="AR1838" i="1" s="1"/>
  <c r="AN845" i="1"/>
  <c r="Q843" i="1"/>
  <c r="AS843" i="1"/>
  <c r="K846" i="1"/>
  <c r="I846" i="1"/>
  <c r="J846" i="1" s="1"/>
  <c r="P844" i="1"/>
  <c r="Y848" i="1"/>
  <c r="Z847" i="1"/>
  <c r="M845" i="1"/>
  <c r="AP845" i="1" s="1"/>
  <c r="L845" i="1"/>
  <c r="AO845" i="1" s="1"/>
  <c r="N845" i="1"/>
  <c r="AQ845" i="1" s="1"/>
  <c r="O845" i="1"/>
  <c r="AR845" i="1" s="1"/>
  <c r="U3824" i="1"/>
  <c r="T3824" i="1"/>
  <c r="E3824" i="1"/>
  <c r="V3824" i="1"/>
  <c r="S3824" i="1"/>
  <c r="R3824" i="1"/>
  <c r="F3824" i="1"/>
  <c r="U4816" i="1"/>
  <c r="T4816" i="1"/>
  <c r="E4816" i="1"/>
  <c r="V4816" i="1"/>
  <c r="R4816" i="1"/>
  <c r="F4816" i="1"/>
  <c r="S4816" i="1"/>
  <c r="R2832" i="1"/>
  <c r="T2832" i="1"/>
  <c r="F2832" i="1"/>
  <c r="E2832" i="1"/>
  <c r="V2832" i="1"/>
  <c r="U2832" i="1"/>
  <c r="S2832" i="1"/>
  <c r="E5808" i="1"/>
  <c r="U5808" i="1"/>
  <c r="T5808" i="1"/>
  <c r="R5808" i="1"/>
  <c r="V5808" i="1"/>
  <c r="S5808" i="1"/>
  <c r="F5808" i="1"/>
  <c r="V1840" i="1"/>
  <c r="F1840" i="1"/>
  <c r="R1840" i="1"/>
  <c r="U1840" i="1"/>
  <c r="E1840" i="1"/>
  <c r="T1840" i="1"/>
  <c r="S1840" i="1"/>
  <c r="V847" i="1"/>
  <c r="T847" i="1"/>
  <c r="S847" i="1"/>
  <c r="R847" i="1"/>
  <c r="U847" i="1"/>
  <c r="F847" i="1"/>
  <c r="E847" i="1"/>
  <c r="B847" i="4" l="1"/>
  <c r="A478" i="1"/>
  <c r="AM477" i="1"/>
  <c r="I5808" i="1"/>
  <c r="K5808" i="1"/>
  <c r="K2832" i="1"/>
  <c r="I2832" i="1"/>
  <c r="I4816" i="1"/>
  <c r="K4816" i="1"/>
  <c r="K3824" i="1"/>
  <c r="I3824" i="1"/>
  <c r="P4814" i="1"/>
  <c r="AN4814" i="1"/>
  <c r="Z3825" i="1"/>
  <c r="Y3826" i="1"/>
  <c r="Y2834" i="1"/>
  <c r="Z2833" i="1"/>
  <c r="A4402" i="1"/>
  <c r="AM4401" i="1"/>
  <c r="L2831" i="1"/>
  <c r="AO2831" i="1" s="1"/>
  <c r="M2831" i="1"/>
  <c r="AP2831" i="1" s="1"/>
  <c r="N2831" i="1"/>
  <c r="AQ2831" i="1" s="1"/>
  <c r="O2831" i="1"/>
  <c r="AR2831" i="1" s="1"/>
  <c r="J2831" i="1"/>
  <c r="AN2830" i="1"/>
  <c r="P2830" i="1"/>
  <c r="A1402" i="1"/>
  <c r="AM1401" i="1"/>
  <c r="Q5805" i="1"/>
  <c r="AS5805" i="1"/>
  <c r="AN5806" i="1"/>
  <c r="P5806" i="1"/>
  <c r="Q3821" i="1"/>
  <c r="AS3821" i="1"/>
  <c r="N5807" i="1"/>
  <c r="AQ5807" i="1" s="1"/>
  <c r="M5807" i="1"/>
  <c r="AP5807" i="1" s="1"/>
  <c r="L5807" i="1"/>
  <c r="AO5807" i="1" s="1"/>
  <c r="O5807" i="1"/>
  <c r="AR5807" i="1" s="1"/>
  <c r="J5807" i="1"/>
  <c r="Q4813" i="1"/>
  <c r="AS4813" i="1"/>
  <c r="AN3822" i="1"/>
  <c r="P3822" i="1"/>
  <c r="Q2829" i="1"/>
  <c r="AS2829" i="1"/>
  <c r="A3402" i="1"/>
  <c r="AM3401" i="1"/>
  <c r="Z4817" i="1"/>
  <c r="Y4818" i="1"/>
  <c r="M4815" i="1"/>
  <c r="AP4815" i="1" s="1"/>
  <c r="L4815" i="1"/>
  <c r="AO4815" i="1" s="1"/>
  <c r="J4815" i="1"/>
  <c r="O4815" i="1"/>
  <c r="AR4815" i="1" s="1"/>
  <c r="N4815" i="1"/>
  <c r="AQ4815" i="1" s="1"/>
  <c r="A2402" i="1"/>
  <c r="AM2401" i="1"/>
  <c r="M3823" i="1"/>
  <c r="AP3823" i="1" s="1"/>
  <c r="J3823" i="1"/>
  <c r="O3823" i="1"/>
  <c r="AR3823" i="1" s="1"/>
  <c r="L3823" i="1"/>
  <c r="AO3823" i="1" s="1"/>
  <c r="N3823" i="1"/>
  <c r="AQ3823" i="1" s="1"/>
  <c r="Y5810" i="1"/>
  <c r="Z5809" i="1"/>
  <c r="A5402" i="1"/>
  <c r="AM5401" i="1"/>
  <c r="K1840" i="1"/>
  <c r="I1840" i="1"/>
  <c r="Q1837" i="1"/>
  <c r="AS1837" i="1"/>
  <c r="AN1838" i="1"/>
  <c r="P1838" i="1"/>
  <c r="Y1842" i="1"/>
  <c r="Z1841" i="1"/>
  <c r="O1839" i="1"/>
  <c r="AR1839" i="1" s="1"/>
  <c r="N1839" i="1"/>
  <c r="AQ1839" i="1" s="1"/>
  <c r="L1839" i="1"/>
  <c r="AO1839" i="1" s="1"/>
  <c r="J1839" i="1"/>
  <c r="M1839" i="1"/>
  <c r="AP1839" i="1" s="1"/>
  <c r="AS844" i="1"/>
  <c r="AN846" i="1"/>
  <c r="Q844" i="1"/>
  <c r="K847" i="1"/>
  <c r="I847" i="1"/>
  <c r="J847" i="1" s="1"/>
  <c r="P845" i="1"/>
  <c r="Z848" i="1"/>
  <c r="Y849" i="1"/>
  <c r="M846" i="1"/>
  <c r="AP846" i="1" s="1"/>
  <c r="L846" i="1"/>
  <c r="AO846" i="1" s="1"/>
  <c r="O846" i="1"/>
  <c r="AR846" i="1" s="1"/>
  <c r="N846" i="1"/>
  <c r="AQ846" i="1" s="1"/>
  <c r="F2833" i="1"/>
  <c r="U2833" i="1"/>
  <c r="E2833" i="1"/>
  <c r="T2833" i="1"/>
  <c r="S2833" i="1"/>
  <c r="R2833" i="1"/>
  <c r="V2833" i="1"/>
  <c r="R4817" i="1"/>
  <c r="U4817" i="1"/>
  <c r="V4817" i="1"/>
  <c r="F4817" i="1"/>
  <c r="E4817" i="1"/>
  <c r="S4817" i="1"/>
  <c r="T4817" i="1"/>
  <c r="V3825" i="1"/>
  <c r="S3825" i="1"/>
  <c r="R3825" i="1"/>
  <c r="F3825" i="1"/>
  <c r="E3825" i="1"/>
  <c r="T3825" i="1"/>
  <c r="U3825" i="1"/>
  <c r="V5809" i="1"/>
  <c r="R5809" i="1"/>
  <c r="F5809" i="1"/>
  <c r="U5809" i="1"/>
  <c r="E5809" i="1"/>
  <c r="T5809" i="1"/>
  <c r="S5809" i="1"/>
  <c r="S1841" i="1"/>
  <c r="T1841" i="1"/>
  <c r="F1841" i="1"/>
  <c r="U1841" i="1"/>
  <c r="E1841" i="1"/>
  <c r="R1841" i="1"/>
  <c r="V1841" i="1"/>
  <c r="S848" i="1"/>
  <c r="V848" i="1"/>
  <c r="U848" i="1"/>
  <c r="T848" i="1"/>
  <c r="R848" i="1"/>
  <c r="F848" i="1"/>
  <c r="E848" i="1"/>
  <c r="B848" i="4" l="1"/>
  <c r="A479" i="1"/>
  <c r="AM478" i="1"/>
  <c r="K5809" i="1"/>
  <c r="I5809" i="1"/>
  <c r="K3825" i="1"/>
  <c r="I3825" i="1"/>
  <c r="K4817" i="1"/>
  <c r="I4817" i="1"/>
  <c r="K2833" i="1"/>
  <c r="I2833" i="1"/>
  <c r="A5403" i="1"/>
  <c r="AM5402" i="1"/>
  <c r="A3403" i="1"/>
  <c r="AM3402" i="1"/>
  <c r="AN5807" i="1"/>
  <c r="P5807" i="1"/>
  <c r="Y2835" i="1"/>
  <c r="Z2834" i="1"/>
  <c r="L3824" i="1"/>
  <c r="AO3824" i="1" s="1"/>
  <c r="J3824" i="1"/>
  <c r="O3824" i="1"/>
  <c r="AR3824" i="1" s="1"/>
  <c r="M3824" i="1"/>
  <c r="AP3824" i="1" s="1"/>
  <c r="N3824" i="1"/>
  <c r="AQ3824" i="1" s="1"/>
  <c r="Z3826" i="1"/>
  <c r="Y3827" i="1"/>
  <c r="A2403" i="1"/>
  <c r="AM2402" i="1"/>
  <c r="AS3822" i="1"/>
  <c r="Q3822" i="1"/>
  <c r="M4816" i="1"/>
  <c r="AP4816" i="1" s="1"/>
  <c r="L4816" i="1"/>
  <c r="AO4816" i="1" s="1"/>
  <c r="O4816" i="1"/>
  <c r="AR4816" i="1" s="1"/>
  <c r="J4816" i="1"/>
  <c r="N4816" i="1"/>
  <c r="AQ4816" i="1" s="1"/>
  <c r="L2832" i="1"/>
  <c r="AO2832" i="1" s="1"/>
  <c r="M2832" i="1"/>
  <c r="AP2832" i="1" s="1"/>
  <c r="J2832" i="1"/>
  <c r="O2832" i="1"/>
  <c r="AR2832" i="1" s="1"/>
  <c r="N2832" i="1"/>
  <c r="AQ2832" i="1" s="1"/>
  <c r="AS2830" i="1"/>
  <c r="Q2830" i="1"/>
  <c r="A4403" i="1"/>
  <c r="AM4402" i="1"/>
  <c r="Z5810" i="1"/>
  <c r="Y5811" i="1"/>
  <c r="Y4819" i="1"/>
  <c r="Z4818" i="1"/>
  <c r="A1403" i="1"/>
  <c r="AM1402" i="1"/>
  <c r="AN3823" i="1"/>
  <c r="P3823" i="1"/>
  <c r="AN4815" i="1"/>
  <c r="P4815" i="1"/>
  <c r="Q4814" i="1"/>
  <c r="AS4814" i="1"/>
  <c r="AS5806" i="1"/>
  <c r="Q5806" i="1"/>
  <c r="AN2831" i="1"/>
  <c r="P2831" i="1"/>
  <c r="O5808" i="1"/>
  <c r="AR5808" i="1" s="1"/>
  <c r="N5808" i="1"/>
  <c r="AQ5808" i="1" s="1"/>
  <c r="M5808" i="1"/>
  <c r="AP5808" i="1" s="1"/>
  <c r="L5808" i="1"/>
  <c r="AO5808" i="1" s="1"/>
  <c r="J5808" i="1"/>
  <c r="K1841" i="1"/>
  <c r="I1841" i="1"/>
  <c r="Z1842" i="1"/>
  <c r="Y1843" i="1"/>
  <c r="Q1838" i="1"/>
  <c r="AS1838" i="1"/>
  <c r="AN1839" i="1"/>
  <c r="P1839" i="1"/>
  <c r="O1840" i="1"/>
  <c r="AR1840" i="1" s="1"/>
  <c r="M1840" i="1"/>
  <c r="AP1840" i="1" s="1"/>
  <c r="L1840" i="1"/>
  <c r="AO1840" i="1" s="1"/>
  <c r="N1840" i="1"/>
  <c r="AQ1840" i="1" s="1"/>
  <c r="J1840" i="1"/>
  <c r="AN847" i="1"/>
  <c r="AS845" i="1"/>
  <c r="Q845" i="1"/>
  <c r="K848" i="1"/>
  <c r="I848" i="1"/>
  <c r="J848" i="1" s="1"/>
  <c r="P846" i="1"/>
  <c r="Y850" i="1"/>
  <c r="Z849" i="1"/>
  <c r="M847" i="1"/>
  <c r="AP847" i="1" s="1"/>
  <c r="O847" i="1"/>
  <c r="AR847" i="1" s="1"/>
  <c r="L847" i="1"/>
  <c r="AO847" i="1" s="1"/>
  <c r="N847" i="1"/>
  <c r="AQ847" i="1" s="1"/>
  <c r="E5810" i="1"/>
  <c r="U5810" i="1"/>
  <c r="S5810" i="1"/>
  <c r="F5810" i="1"/>
  <c r="T5810" i="1"/>
  <c r="R5810" i="1"/>
  <c r="V5810" i="1"/>
  <c r="V4818" i="1"/>
  <c r="R4818" i="1"/>
  <c r="F4818" i="1"/>
  <c r="E4818" i="1"/>
  <c r="U4818" i="1"/>
  <c r="T4818" i="1"/>
  <c r="S4818" i="1"/>
  <c r="V2834" i="1"/>
  <c r="R2834" i="1"/>
  <c r="F2834" i="1"/>
  <c r="U2834" i="1"/>
  <c r="E2834" i="1"/>
  <c r="S2834" i="1"/>
  <c r="T2834" i="1"/>
  <c r="V3826" i="1"/>
  <c r="S3826" i="1"/>
  <c r="T3826" i="1"/>
  <c r="E3826" i="1"/>
  <c r="F3826" i="1"/>
  <c r="U3826" i="1"/>
  <c r="R3826" i="1"/>
  <c r="U1842" i="1"/>
  <c r="V1842" i="1"/>
  <c r="S1842" i="1"/>
  <c r="F1842" i="1"/>
  <c r="E1842" i="1"/>
  <c r="R1842" i="1"/>
  <c r="T1842" i="1"/>
  <c r="V849" i="1"/>
  <c r="T849" i="1"/>
  <c r="R849" i="1"/>
  <c r="U849" i="1"/>
  <c r="S849" i="1"/>
  <c r="F849" i="1"/>
  <c r="E849" i="1"/>
  <c r="B849" i="4" l="1"/>
  <c r="A480" i="1"/>
  <c r="AM479" i="1"/>
  <c r="K3826" i="1"/>
  <c r="I3826" i="1"/>
  <c r="K2834" i="1"/>
  <c r="I2834" i="1"/>
  <c r="K4818" i="1"/>
  <c r="I4818" i="1"/>
  <c r="K5810" i="1"/>
  <c r="I5810" i="1"/>
  <c r="A1404" i="1"/>
  <c r="AM1403" i="1"/>
  <c r="A4404" i="1"/>
  <c r="AM4403" i="1"/>
  <c r="L2833" i="1"/>
  <c r="AO2833" i="1" s="1"/>
  <c r="M2833" i="1"/>
  <c r="AP2833" i="1" s="1"/>
  <c r="J2833" i="1"/>
  <c r="O2833" i="1"/>
  <c r="AR2833" i="1" s="1"/>
  <c r="N2833" i="1"/>
  <c r="AQ2833" i="1" s="1"/>
  <c r="Q5807" i="1"/>
  <c r="AS5807" i="1"/>
  <c r="AS4815" i="1"/>
  <c r="Q4815" i="1"/>
  <c r="A2404" i="1"/>
  <c r="AM2403" i="1"/>
  <c r="M4817" i="1"/>
  <c r="AP4817" i="1" s="1"/>
  <c r="L4817" i="1"/>
  <c r="AO4817" i="1" s="1"/>
  <c r="J4817" i="1"/>
  <c r="O4817" i="1"/>
  <c r="AR4817" i="1" s="1"/>
  <c r="N4817" i="1"/>
  <c r="AQ4817" i="1" s="1"/>
  <c r="AN3824" i="1"/>
  <c r="P3824" i="1"/>
  <c r="Q3823" i="1"/>
  <c r="AS3823" i="1"/>
  <c r="P4816" i="1"/>
  <c r="AN4816" i="1"/>
  <c r="Y3828" i="1"/>
  <c r="Z3827" i="1"/>
  <c r="A3404" i="1"/>
  <c r="AM3403" i="1"/>
  <c r="L3825" i="1"/>
  <c r="AO3825" i="1" s="1"/>
  <c r="J3825" i="1"/>
  <c r="O3825" i="1"/>
  <c r="AR3825" i="1" s="1"/>
  <c r="N3825" i="1"/>
  <c r="AQ3825" i="1" s="1"/>
  <c r="M3825" i="1"/>
  <c r="AP3825" i="1" s="1"/>
  <c r="Q2831" i="1"/>
  <c r="AS2831" i="1"/>
  <c r="P5808" i="1"/>
  <c r="AN5808" i="1"/>
  <c r="Y5812" i="1"/>
  <c r="Z5811" i="1"/>
  <c r="Z4819" i="1"/>
  <c r="Y4820" i="1"/>
  <c r="P2832" i="1"/>
  <c r="AN2832" i="1"/>
  <c r="A5404" i="1"/>
  <c r="AM5403" i="1"/>
  <c r="N5809" i="1"/>
  <c r="AQ5809" i="1" s="1"/>
  <c r="O5809" i="1"/>
  <c r="AR5809" i="1" s="1"/>
  <c r="M5809" i="1"/>
  <c r="AP5809" i="1" s="1"/>
  <c r="L5809" i="1"/>
  <c r="AO5809" i="1" s="1"/>
  <c r="J5809" i="1"/>
  <c r="Z2835" i="1"/>
  <c r="Y2836" i="1"/>
  <c r="K1842" i="1"/>
  <c r="I1842" i="1"/>
  <c r="P1840" i="1"/>
  <c r="AN1840" i="1"/>
  <c r="Y1844" i="1"/>
  <c r="Z1843" i="1"/>
  <c r="O1841" i="1"/>
  <c r="AR1841" i="1" s="1"/>
  <c r="N1841" i="1"/>
  <c r="AQ1841" i="1" s="1"/>
  <c r="L1841" i="1"/>
  <c r="AO1841" i="1" s="1"/>
  <c r="J1841" i="1"/>
  <c r="M1841" i="1"/>
  <c r="AP1841" i="1" s="1"/>
  <c r="AS1839" i="1"/>
  <c r="Q1839" i="1"/>
  <c r="AS846" i="1"/>
  <c r="AN848" i="1"/>
  <c r="Q846" i="1"/>
  <c r="K849" i="1"/>
  <c r="I849" i="1"/>
  <c r="J849" i="1" s="1"/>
  <c r="P847" i="1"/>
  <c r="O848" i="1"/>
  <c r="AR848" i="1" s="1"/>
  <c r="N848" i="1"/>
  <c r="AQ848" i="1" s="1"/>
  <c r="M848" i="1"/>
  <c r="AP848" i="1" s="1"/>
  <c r="L848" i="1"/>
  <c r="AO848" i="1" s="1"/>
  <c r="Y851" i="1"/>
  <c r="Z850" i="1"/>
  <c r="R4819" i="1"/>
  <c r="V4819" i="1"/>
  <c r="F4819" i="1"/>
  <c r="E4819" i="1"/>
  <c r="T4819" i="1"/>
  <c r="U4819" i="1"/>
  <c r="S4819" i="1"/>
  <c r="U2835" i="1"/>
  <c r="E2835" i="1"/>
  <c r="T2835" i="1"/>
  <c r="R2835" i="1"/>
  <c r="S2835" i="1"/>
  <c r="V2835" i="1"/>
  <c r="F2835" i="1"/>
  <c r="R5811" i="1"/>
  <c r="S5811" i="1"/>
  <c r="E5811" i="1"/>
  <c r="T5811" i="1"/>
  <c r="V5811" i="1"/>
  <c r="F5811" i="1"/>
  <c r="U5811" i="1"/>
  <c r="R3827" i="1"/>
  <c r="U3827" i="1"/>
  <c r="V3827" i="1"/>
  <c r="E3827" i="1"/>
  <c r="F3827" i="1"/>
  <c r="S3827" i="1"/>
  <c r="T3827" i="1"/>
  <c r="R1843" i="1"/>
  <c r="E1843" i="1"/>
  <c r="T1843" i="1"/>
  <c r="S1843" i="1"/>
  <c r="V1843" i="1"/>
  <c r="U1843" i="1"/>
  <c r="F1843" i="1"/>
  <c r="V850" i="1"/>
  <c r="U850" i="1"/>
  <c r="T850" i="1"/>
  <c r="S850" i="1"/>
  <c r="R850" i="1"/>
  <c r="F850" i="1"/>
  <c r="E850" i="1"/>
  <c r="B850" i="4" l="1"/>
  <c r="A481" i="1"/>
  <c r="AM480" i="1"/>
  <c r="I3827" i="1"/>
  <c r="K3827" i="1"/>
  <c r="I5811" i="1"/>
  <c r="K5811" i="1"/>
  <c r="K2835" i="1"/>
  <c r="I2835" i="1"/>
  <c r="I4819" i="1"/>
  <c r="K4819" i="1"/>
  <c r="N4818" i="1"/>
  <c r="AQ4818" i="1" s="1"/>
  <c r="L4818" i="1"/>
  <c r="AO4818" i="1" s="1"/>
  <c r="J4818" i="1"/>
  <c r="O4818" i="1"/>
  <c r="AR4818" i="1" s="1"/>
  <c r="M4818" i="1"/>
  <c r="AP4818" i="1" s="1"/>
  <c r="Z3828" i="1"/>
  <c r="Y3829" i="1"/>
  <c r="Q3824" i="1"/>
  <c r="AS3824" i="1"/>
  <c r="A4405" i="1"/>
  <c r="AM4404" i="1"/>
  <c r="J2834" i="1"/>
  <c r="O2834" i="1"/>
  <c r="AR2834" i="1" s="1"/>
  <c r="N2834" i="1"/>
  <c r="AQ2834" i="1" s="1"/>
  <c r="M2834" i="1"/>
  <c r="AP2834" i="1" s="1"/>
  <c r="L2834" i="1"/>
  <c r="AO2834" i="1" s="1"/>
  <c r="N5810" i="1"/>
  <c r="AQ5810" i="1" s="1"/>
  <c r="O5810" i="1"/>
  <c r="AR5810" i="1" s="1"/>
  <c r="L5810" i="1"/>
  <c r="AO5810" i="1" s="1"/>
  <c r="J5810" i="1"/>
  <c r="M5810" i="1"/>
  <c r="AP5810" i="1" s="1"/>
  <c r="P5809" i="1"/>
  <c r="AN5809" i="1"/>
  <c r="Q2832" i="1"/>
  <c r="AS2832" i="1"/>
  <c r="A2405" i="1"/>
  <c r="AM2404" i="1"/>
  <c r="Z2836" i="1"/>
  <c r="Y2837" i="1"/>
  <c r="Z4820" i="1"/>
  <c r="Y4821" i="1"/>
  <c r="Z5812" i="1"/>
  <c r="Y5813" i="1"/>
  <c r="AN3825" i="1"/>
  <c r="P3825" i="1"/>
  <c r="A3405" i="1"/>
  <c r="AM3404" i="1"/>
  <c r="Q4816" i="1"/>
  <c r="AS4816" i="1"/>
  <c r="P2833" i="1"/>
  <c r="AN2833" i="1"/>
  <c r="A1405" i="1"/>
  <c r="AM1404" i="1"/>
  <c r="M3826" i="1"/>
  <c r="AP3826" i="1" s="1"/>
  <c r="O3826" i="1"/>
  <c r="AR3826" i="1" s="1"/>
  <c r="N3826" i="1"/>
  <c r="AQ3826" i="1" s="1"/>
  <c r="L3826" i="1"/>
  <c r="AO3826" i="1" s="1"/>
  <c r="J3826" i="1"/>
  <c r="A5405" i="1"/>
  <c r="AM5404" i="1"/>
  <c r="Q5808" i="1"/>
  <c r="AS5808" i="1"/>
  <c r="AN4817" i="1"/>
  <c r="P4817" i="1"/>
  <c r="K1843" i="1"/>
  <c r="I1843" i="1"/>
  <c r="Y1845" i="1"/>
  <c r="Z1844" i="1"/>
  <c r="AN1841" i="1"/>
  <c r="P1841" i="1"/>
  <c r="Q1840" i="1"/>
  <c r="AS1840" i="1"/>
  <c r="M1842" i="1"/>
  <c r="AP1842" i="1" s="1"/>
  <c r="L1842" i="1"/>
  <c r="AO1842" i="1" s="1"/>
  <c r="O1842" i="1"/>
  <c r="AR1842" i="1" s="1"/>
  <c r="N1842" i="1"/>
  <c r="AQ1842" i="1" s="1"/>
  <c r="J1842" i="1"/>
  <c r="Q847" i="1"/>
  <c r="AN849" i="1"/>
  <c r="AS847" i="1"/>
  <c r="K850" i="1"/>
  <c r="I850" i="1"/>
  <c r="J850" i="1" s="1"/>
  <c r="P848" i="1"/>
  <c r="M849" i="1"/>
  <c r="AP849" i="1" s="1"/>
  <c r="L849" i="1"/>
  <c r="AO849" i="1" s="1"/>
  <c r="O849" i="1"/>
  <c r="AR849" i="1" s="1"/>
  <c r="N849" i="1"/>
  <c r="AQ849" i="1" s="1"/>
  <c r="Y852" i="1"/>
  <c r="Z851" i="1"/>
  <c r="V4820" i="1"/>
  <c r="R4820" i="1"/>
  <c r="T4820" i="1"/>
  <c r="F4820" i="1"/>
  <c r="U4820" i="1"/>
  <c r="E4820" i="1"/>
  <c r="S4820" i="1"/>
  <c r="V5812" i="1"/>
  <c r="R5812" i="1"/>
  <c r="F5812" i="1"/>
  <c r="E5812" i="1"/>
  <c r="S5812" i="1"/>
  <c r="U5812" i="1"/>
  <c r="T5812" i="1"/>
  <c r="T3828" i="1"/>
  <c r="R3828" i="1"/>
  <c r="F3828" i="1"/>
  <c r="E3828" i="1"/>
  <c r="S3828" i="1"/>
  <c r="V3828" i="1"/>
  <c r="U3828" i="1"/>
  <c r="F2836" i="1"/>
  <c r="U2836" i="1"/>
  <c r="R2836" i="1"/>
  <c r="V2836" i="1"/>
  <c r="E2836" i="1"/>
  <c r="T2836" i="1"/>
  <c r="S2836" i="1"/>
  <c r="R1844" i="1"/>
  <c r="F1844" i="1"/>
  <c r="V1844" i="1"/>
  <c r="T1844" i="1"/>
  <c r="S1844" i="1"/>
  <c r="U1844" i="1"/>
  <c r="E1844" i="1"/>
  <c r="T851" i="1"/>
  <c r="R851" i="1"/>
  <c r="V851" i="1"/>
  <c r="U851" i="1"/>
  <c r="S851" i="1"/>
  <c r="F851" i="1"/>
  <c r="E851" i="1"/>
  <c r="B851" i="4" l="1"/>
  <c r="A482" i="1"/>
  <c r="AM481" i="1"/>
  <c r="K2836" i="1"/>
  <c r="I2836" i="1"/>
  <c r="K3828" i="1"/>
  <c r="I3828" i="1"/>
  <c r="I5812" i="1"/>
  <c r="K5812" i="1"/>
  <c r="I4820" i="1"/>
  <c r="K4820" i="1"/>
  <c r="Q3825" i="1"/>
  <c r="AS3825" i="1"/>
  <c r="Z2837" i="1"/>
  <c r="Y2838" i="1"/>
  <c r="AS5809" i="1"/>
  <c r="Q5809" i="1"/>
  <c r="A3406" i="1"/>
  <c r="AM3405" i="1"/>
  <c r="Y3830" i="1"/>
  <c r="Z3829" i="1"/>
  <c r="A1406" i="1"/>
  <c r="AM1405" i="1"/>
  <c r="P5810" i="1"/>
  <c r="AN5810" i="1"/>
  <c r="AN2834" i="1"/>
  <c r="P2834" i="1"/>
  <c r="M4819" i="1"/>
  <c r="AP4819" i="1" s="1"/>
  <c r="L4819" i="1"/>
  <c r="AO4819" i="1" s="1"/>
  <c r="J4819" i="1"/>
  <c r="O4819" i="1"/>
  <c r="AR4819" i="1" s="1"/>
  <c r="N4819" i="1"/>
  <c r="AQ4819" i="1" s="1"/>
  <c r="J2835" i="1"/>
  <c r="O2835" i="1"/>
  <c r="AR2835" i="1" s="1"/>
  <c r="L2835" i="1"/>
  <c r="AO2835" i="1" s="1"/>
  <c r="N2835" i="1"/>
  <c r="AQ2835" i="1" s="1"/>
  <c r="M2835" i="1"/>
  <c r="AP2835" i="1" s="1"/>
  <c r="P3826" i="1"/>
  <c r="AN3826" i="1"/>
  <c r="AS2833" i="1"/>
  <c r="Q2833" i="1"/>
  <c r="A2406" i="1"/>
  <c r="AM2405" i="1"/>
  <c r="A4406" i="1"/>
  <c r="AM4405" i="1"/>
  <c r="AS4817" i="1"/>
  <c r="Q4817" i="1"/>
  <c r="AN4818" i="1"/>
  <c r="P4818" i="1"/>
  <c r="A5406" i="1"/>
  <c r="AM5405" i="1"/>
  <c r="Z5813" i="1"/>
  <c r="Y5814" i="1"/>
  <c r="Z4821" i="1"/>
  <c r="Y4822" i="1"/>
  <c r="O5811" i="1"/>
  <c r="AR5811" i="1" s="1"/>
  <c r="J5811" i="1"/>
  <c r="M5811" i="1"/>
  <c r="AP5811" i="1" s="1"/>
  <c r="N5811" i="1"/>
  <c r="AQ5811" i="1" s="1"/>
  <c r="L5811" i="1"/>
  <c r="AO5811" i="1" s="1"/>
  <c r="N3827" i="1"/>
  <c r="AQ3827" i="1" s="1"/>
  <c r="O3827" i="1"/>
  <c r="AR3827" i="1" s="1"/>
  <c r="M3827" i="1"/>
  <c r="AP3827" i="1" s="1"/>
  <c r="L3827" i="1"/>
  <c r="AO3827" i="1" s="1"/>
  <c r="J3827" i="1"/>
  <c r="K1844" i="1"/>
  <c r="I1844" i="1"/>
  <c r="AS1841" i="1"/>
  <c r="Q1841" i="1"/>
  <c r="AN1842" i="1"/>
  <c r="P1842" i="1"/>
  <c r="Y1846" i="1"/>
  <c r="Z1845" i="1"/>
  <c r="N1843" i="1"/>
  <c r="AQ1843" i="1" s="1"/>
  <c r="M1843" i="1"/>
  <c r="AP1843" i="1" s="1"/>
  <c r="O1843" i="1"/>
  <c r="AR1843" i="1" s="1"/>
  <c r="L1843" i="1"/>
  <c r="AO1843" i="1" s="1"/>
  <c r="J1843" i="1"/>
  <c r="AS848" i="1"/>
  <c r="AN850" i="1"/>
  <c r="Q848" i="1"/>
  <c r="K851" i="1"/>
  <c r="I851" i="1"/>
  <c r="J851" i="1" s="1"/>
  <c r="P849" i="1"/>
  <c r="Z852" i="1"/>
  <c r="Y853" i="1"/>
  <c r="M850" i="1"/>
  <c r="AP850" i="1" s="1"/>
  <c r="N850" i="1"/>
  <c r="AQ850" i="1" s="1"/>
  <c r="O850" i="1"/>
  <c r="AR850" i="1" s="1"/>
  <c r="L850" i="1"/>
  <c r="AO850" i="1" s="1"/>
  <c r="V4821" i="1"/>
  <c r="U4821" i="1"/>
  <c r="E4821" i="1"/>
  <c r="T4821" i="1"/>
  <c r="S4821" i="1"/>
  <c r="R4821" i="1"/>
  <c r="F4821" i="1"/>
  <c r="T5813" i="1"/>
  <c r="V5813" i="1"/>
  <c r="U5813" i="1"/>
  <c r="R5813" i="1"/>
  <c r="F5813" i="1"/>
  <c r="E5813" i="1"/>
  <c r="S5813" i="1"/>
  <c r="R2837" i="1"/>
  <c r="V2837" i="1"/>
  <c r="F2837" i="1"/>
  <c r="S2837" i="1"/>
  <c r="E2837" i="1"/>
  <c r="U2837" i="1"/>
  <c r="T2837" i="1"/>
  <c r="F3829" i="1"/>
  <c r="E3829" i="1"/>
  <c r="V3829" i="1"/>
  <c r="R3829" i="1"/>
  <c r="S3829" i="1"/>
  <c r="U3829" i="1"/>
  <c r="T3829" i="1"/>
  <c r="V1845" i="1"/>
  <c r="S1845" i="1"/>
  <c r="T1845" i="1"/>
  <c r="F1845" i="1"/>
  <c r="R1845" i="1"/>
  <c r="U1845" i="1"/>
  <c r="E1845" i="1"/>
  <c r="U852" i="1"/>
  <c r="T852" i="1"/>
  <c r="S852" i="1"/>
  <c r="R852" i="1"/>
  <c r="V852" i="1"/>
  <c r="F852" i="1"/>
  <c r="E852" i="1"/>
  <c r="B852" i="4" l="1"/>
  <c r="A483" i="1"/>
  <c r="AM482" i="1"/>
  <c r="I3829" i="1"/>
  <c r="K3829" i="1"/>
  <c r="K2837" i="1"/>
  <c r="I2837" i="1"/>
  <c r="K5813" i="1"/>
  <c r="I5813" i="1"/>
  <c r="I4821" i="1"/>
  <c r="K4821" i="1"/>
  <c r="AN3827" i="1"/>
  <c r="P3827" i="1"/>
  <c r="P5811" i="1"/>
  <c r="AN5811" i="1"/>
  <c r="N4820" i="1"/>
  <c r="AQ4820" i="1" s="1"/>
  <c r="M4820" i="1"/>
  <c r="AP4820" i="1" s="1"/>
  <c r="L4820" i="1"/>
  <c r="AO4820" i="1" s="1"/>
  <c r="O4820" i="1"/>
  <c r="AR4820" i="1" s="1"/>
  <c r="J4820" i="1"/>
  <c r="A5407" i="1"/>
  <c r="AM5406" i="1"/>
  <c r="A2407" i="1"/>
  <c r="AM2406" i="1"/>
  <c r="Z2838" i="1"/>
  <c r="Y2839" i="1"/>
  <c r="AS4818" i="1"/>
  <c r="Q4818" i="1"/>
  <c r="AN2835" i="1"/>
  <c r="P2835" i="1"/>
  <c r="Q2834" i="1"/>
  <c r="AS2834" i="1"/>
  <c r="N5812" i="1"/>
  <c r="AQ5812" i="1" s="1"/>
  <c r="L5812" i="1"/>
  <c r="AO5812" i="1" s="1"/>
  <c r="O5812" i="1"/>
  <c r="AR5812" i="1" s="1"/>
  <c r="M5812" i="1"/>
  <c r="AP5812" i="1" s="1"/>
  <c r="J5812" i="1"/>
  <c r="A4407" i="1"/>
  <c r="AM4406" i="1"/>
  <c r="AN4819" i="1"/>
  <c r="P4819" i="1"/>
  <c r="A1407" i="1"/>
  <c r="AM1406" i="1"/>
  <c r="Z4822" i="1"/>
  <c r="Y4823" i="1"/>
  <c r="Y3831" i="1"/>
  <c r="Z3830" i="1"/>
  <c r="M3828" i="1"/>
  <c r="AP3828" i="1" s="1"/>
  <c r="O3828" i="1"/>
  <c r="AR3828" i="1" s="1"/>
  <c r="J3828" i="1"/>
  <c r="N3828" i="1"/>
  <c r="AQ3828" i="1" s="1"/>
  <c r="L3828" i="1"/>
  <c r="AO3828" i="1" s="1"/>
  <c r="Z5814" i="1"/>
  <c r="Y5815" i="1"/>
  <c r="Q3826" i="1"/>
  <c r="AS3826" i="1"/>
  <c r="Q5810" i="1"/>
  <c r="AS5810" i="1"/>
  <c r="A3407" i="1"/>
  <c r="AM3406" i="1"/>
  <c r="O2836" i="1"/>
  <c r="AR2836" i="1" s="1"/>
  <c r="L2836" i="1"/>
  <c r="AO2836" i="1" s="1"/>
  <c r="N2836" i="1"/>
  <c r="AQ2836" i="1" s="1"/>
  <c r="J2836" i="1"/>
  <c r="M2836" i="1"/>
  <c r="AP2836" i="1" s="1"/>
  <c r="K1845" i="1"/>
  <c r="I1845" i="1"/>
  <c r="Y1847" i="1"/>
  <c r="Z1846" i="1"/>
  <c r="AN1843" i="1"/>
  <c r="P1843" i="1"/>
  <c r="Q1842" i="1"/>
  <c r="AS1842" i="1"/>
  <c r="O1844" i="1"/>
  <c r="AR1844" i="1" s="1"/>
  <c r="J1844" i="1"/>
  <c r="N1844" i="1"/>
  <c r="AQ1844" i="1" s="1"/>
  <c r="M1844" i="1"/>
  <c r="AP1844" i="1" s="1"/>
  <c r="L1844" i="1"/>
  <c r="AO1844" i="1" s="1"/>
  <c r="AN851" i="1"/>
  <c r="AS849" i="1"/>
  <c r="Q849" i="1"/>
  <c r="K852" i="1"/>
  <c r="I852" i="1"/>
  <c r="J852" i="1" s="1"/>
  <c r="P850" i="1"/>
  <c r="O851" i="1"/>
  <c r="AR851" i="1" s="1"/>
  <c r="M851" i="1"/>
  <c r="AP851" i="1" s="1"/>
  <c r="L851" i="1"/>
  <c r="AO851" i="1" s="1"/>
  <c r="N851" i="1"/>
  <c r="AQ851" i="1" s="1"/>
  <c r="Z853" i="1"/>
  <c r="Y854" i="1"/>
  <c r="V3830" i="1"/>
  <c r="F3830" i="1"/>
  <c r="U3830" i="1"/>
  <c r="E3830" i="1"/>
  <c r="S3830" i="1"/>
  <c r="R3830" i="1"/>
  <c r="T3830" i="1"/>
  <c r="R5814" i="1"/>
  <c r="U5814" i="1"/>
  <c r="E5814" i="1"/>
  <c r="S5814" i="1"/>
  <c r="F5814" i="1"/>
  <c r="T5814" i="1"/>
  <c r="V5814" i="1"/>
  <c r="R2838" i="1"/>
  <c r="U2838" i="1"/>
  <c r="V2838" i="1"/>
  <c r="E2838" i="1"/>
  <c r="S2838" i="1"/>
  <c r="F2838" i="1"/>
  <c r="T2838" i="1"/>
  <c r="R4822" i="1"/>
  <c r="U4822" i="1"/>
  <c r="S4822" i="1"/>
  <c r="T4822" i="1"/>
  <c r="V4822" i="1"/>
  <c r="F4822" i="1"/>
  <c r="E4822" i="1"/>
  <c r="R1846" i="1"/>
  <c r="F1846" i="1"/>
  <c r="V1846" i="1"/>
  <c r="T1846" i="1"/>
  <c r="S1846" i="1"/>
  <c r="U1846" i="1"/>
  <c r="E1846" i="1"/>
  <c r="R853" i="1"/>
  <c r="V853" i="1"/>
  <c r="U853" i="1"/>
  <c r="T853" i="1"/>
  <c r="S853" i="1"/>
  <c r="F853" i="1"/>
  <c r="E853" i="1"/>
  <c r="B853" i="4" l="1"/>
  <c r="A484" i="1"/>
  <c r="AM483" i="1"/>
  <c r="K4822" i="1"/>
  <c r="I4822" i="1"/>
  <c r="K2838" i="1"/>
  <c r="I2838" i="1"/>
  <c r="K5814" i="1"/>
  <c r="I5814" i="1"/>
  <c r="I3830" i="1"/>
  <c r="K3830" i="1"/>
  <c r="N4821" i="1"/>
  <c r="AQ4821" i="1" s="1"/>
  <c r="M4821" i="1"/>
  <c r="AP4821" i="1" s="1"/>
  <c r="L4821" i="1"/>
  <c r="AO4821" i="1" s="1"/>
  <c r="J4821" i="1"/>
  <c r="O4821" i="1"/>
  <c r="AR4821" i="1" s="1"/>
  <c r="A2408" i="1"/>
  <c r="AM2407" i="1"/>
  <c r="AN3828" i="1"/>
  <c r="P3828" i="1"/>
  <c r="Y4824" i="1"/>
  <c r="Z4823" i="1"/>
  <c r="A4408" i="1"/>
  <c r="AM4407" i="1"/>
  <c r="A5408" i="1"/>
  <c r="AM5407" i="1"/>
  <c r="J5813" i="1"/>
  <c r="O5813" i="1"/>
  <c r="AR5813" i="1" s="1"/>
  <c r="N5813" i="1"/>
  <c r="AQ5813" i="1" s="1"/>
  <c r="M5813" i="1"/>
  <c r="AP5813" i="1" s="1"/>
  <c r="L5813" i="1"/>
  <c r="AO5813" i="1" s="1"/>
  <c r="Z2839" i="1"/>
  <c r="Y2840" i="1"/>
  <c r="A3408" i="1"/>
  <c r="AM3407" i="1"/>
  <c r="P4820" i="1"/>
  <c r="AN4820" i="1"/>
  <c r="Q5811" i="1"/>
  <c r="AS5811" i="1"/>
  <c r="O2837" i="1"/>
  <c r="AR2837" i="1" s="1"/>
  <c r="N2837" i="1"/>
  <c r="AQ2837" i="1" s="1"/>
  <c r="M2837" i="1"/>
  <c r="AP2837" i="1" s="1"/>
  <c r="J2837" i="1"/>
  <c r="L2837" i="1"/>
  <c r="AO2837" i="1" s="1"/>
  <c r="Y5816" i="1"/>
  <c r="Z5815" i="1"/>
  <c r="Z3831" i="1"/>
  <c r="Y3832" i="1"/>
  <c r="AS2835" i="1"/>
  <c r="Q2835" i="1"/>
  <c r="Q3827" i="1"/>
  <c r="AS3827" i="1"/>
  <c r="P2836" i="1"/>
  <c r="AN2836" i="1"/>
  <c r="A1408" i="1"/>
  <c r="AM1407" i="1"/>
  <c r="P5812" i="1"/>
  <c r="AN5812" i="1"/>
  <c r="AS4819" i="1"/>
  <c r="Q4819" i="1"/>
  <c r="M3829" i="1"/>
  <c r="AP3829" i="1" s="1"/>
  <c r="N3829" i="1"/>
  <c r="AQ3829" i="1" s="1"/>
  <c r="O3829" i="1"/>
  <c r="AR3829" i="1" s="1"/>
  <c r="L3829" i="1"/>
  <c r="AO3829" i="1" s="1"/>
  <c r="J3829" i="1"/>
  <c r="K1846" i="1"/>
  <c r="I1846" i="1"/>
  <c r="Q1843" i="1"/>
  <c r="AS1843" i="1"/>
  <c r="AN1844" i="1"/>
  <c r="P1844" i="1"/>
  <c r="Y1848" i="1"/>
  <c r="Z1847" i="1"/>
  <c r="M1845" i="1"/>
  <c r="AP1845" i="1" s="1"/>
  <c r="J1845" i="1"/>
  <c r="O1845" i="1"/>
  <c r="AR1845" i="1" s="1"/>
  <c r="N1845" i="1"/>
  <c r="AQ1845" i="1" s="1"/>
  <c r="L1845" i="1"/>
  <c r="AO1845" i="1" s="1"/>
  <c r="AS850" i="1"/>
  <c r="AN852" i="1"/>
  <c r="Q850" i="1"/>
  <c r="K853" i="1"/>
  <c r="I853" i="1"/>
  <c r="J853" i="1" s="1"/>
  <c r="P851" i="1"/>
  <c r="Y855" i="1"/>
  <c r="Z854" i="1"/>
  <c r="O852" i="1"/>
  <c r="AR852" i="1" s="1"/>
  <c r="M852" i="1"/>
  <c r="AP852" i="1" s="1"/>
  <c r="N852" i="1"/>
  <c r="AQ852" i="1" s="1"/>
  <c r="L852" i="1"/>
  <c r="AO852" i="1" s="1"/>
  <c r="U4823" i="1"/>
  <c r="R4823" i="1"/>
  <c r="V4823" i="1"/>
  <c r="T4823" i="1"/>
  <c r="S4823" i="1"/>
  <c r="F4823" i="1"/>
  <c r="E4823" i="1"/>
  <c r="U3831" i="1"/>
  <c r="F3831" i="1"/>
  <c r="V3831" i="1"/>
  <c r="T3831" i="1"/>
  <c r="S3831" i="1"/>
  <c r="E3831" i="1"/>
  <c r="R3831" i="1"/>
  <c r="S2839" i="1"/>
  <c r="R2839" i="1"/>
  <c r="V2839" i="1"/>
  <c r="T2839" i="1"/>
  <c r="E2839" i="1"/>
  <c r="U2839" i="1"/>
  <c r="F2839" i="1"/>
  <c r="V5815" i="1"/>
  <c r="R5815" i="1"/>
  <c r="E5815" i="1"/>
  <c r="T5815" i="1"/>
  <c r="S5815" i="1"/>
  <c r="F5815" i="1"/>
  <c r="U5815" i="1"/>
  <c r="U1847" i="1"/>
  <c r="R1847" i="1"/>
  <c r="V1847" i="1"/>
  <c r="F1847" i="1"/>
  <c r="S1847" i="1"/>
  <c r="T1847" i="1"/>
  <c r="E1847" i="1"/>
  <c r="U854" i="1"/>
  <c r="S854" i="1"/>
  <c r="R854" i="1"/>
  <c r="T854" i="1"/>
  <c r="V854" i="1"/>
  <c r="F854" i="1"/>
  <c r="E854" i="1"/>
  <c r="B854" i="4" l="1"/>
  <c r="A485" i="1"/>
  <c r="AM484" i="1"/>
  <c r="K5815" i="1"/>
  <c r="I5815" i="1"/>
  <c r="K2839" i="1"/>
  <c r="I2839" i="1"/>
  <c r="I3831" i="1"/>
  <c r="K3831" i="1"/>
  <c r="I4823" i="1"/>
  <c r="K4823" i="1"/>
  <c r="Z2840" i="1"/>
  <c r="Y2841" i="1"/>
  <c r="AN4821" i="1"/>
  <c r="P4821" i="1"/>
  <c r="A1409" i="1"/>
  <c r="AM1408" i="1"/>
  <c r="Y4825" i="1"/>
  <c r="Z4824" i="1"/>
  <c r="J3830" i="1"/>
  <c r="O3830" i="1"/>
  <c r="AR3830" i="1" s="1"/>
  <c r="N3830" i="1"/>
  <c r="AQ3830" i="1" s="1"/>
  <c r="M3830" i="1"/>
  <c r="AP3830" i="1" s="1"/>
  <c r="L3830" i="1"/>
  <c r="AO3830" i="1" s="1"/>
  <c r="Z5816" i="1"/>
  <c r="Y5817" i="1"/>
  <c r="O5814" i="1"/>
  <c r="AR5814" i="1" s="1"/>
  <c r="L5814" i="1"/>
  <c r="AO5814" i="1" s="1"/>
  <c r="M5814" i="1"/>
  <c r="AP5814" i="1" s="1"/>
  <c r="J5814" i="1"/>
  <c r="N5814" i="1"/>
  <c r="AQ5814" i="1" s="1"/>
  <c r="A5409" i="1"/>
  <c r="AM5408" i="1"/>
  <c r="AS3828" i="1"/>
  <c r="Q3828" i="1"/>
  <c r="P5813" i="1"/>
  <c r="AN5813" i="1"/>
  <c r="P3829" i="1"/>
  <c r="AN3829" i="1"/>
  <c r="Q2836" i="1"/>
  <c r="AS2836" i="1"/>
  <c r="Q4820" i="1"/>
  <c r="AS4820" i="1"/>
  <c r="N2838" i="1"/>
  <c r="AQ2838" i="1" s="1"/>
  <c r="M2838" i="1"/>
  <c r="AP2838" i="1" s="1"/>
  <c r="L2838" i="1"/>
  <c r="AO2838" i="1" s="1"/>
  <c r="J2838" i="1"/>
  <c r="O2838" i="1"/>
  <c r="AR2838" i="1" s="1"/>
  <c r="AN2837" i="1"/>
  <c r="P2837" i="1"/>
  <c r="Y3833" i="1"/>
  <c r="Z3832" i="1"/>
  <c r="A3409" i="1"/>
  <c r="AM3408" i="1"/>
  <c r="A4409" i="1"/>
  <c r="AM4408" i="1"/>
  <c r="A2409" i="1"/>
  <c r="AM2408" i="1"/>
  <c r="O4822" i="1"/>
  <c r="AR4822" i="1" s="1"/>
  <c r="J4822" i="1"/>
  <c r="N4822" i="1"/>
  <c r="AQ4822" i="1" s="1"/>
  <c r="M4822" i="1"/>
  <c r="AP4822" i="1" s="1"/>
  <c r="L4822" i="1"/>
  <c r="AO4822" i="1" s="1"/>
  <c r="Q5812" i="1"/>
  <c r="AS5812" i="1"/>
  <c r="K1847" i="1"/>
  <c r="I1847" i="1"/>
  <c r="Y1849" i="1"/>
  <c r="Z1848" i="1"/>
  <c r="Q1844" i="1"/>
  <c r="AS1844" i="1"/>
  <c r="P1845" i="1"/>
  <c r="AN1845" i="1"/>
  <c r="O1846" i="1"/>
  <c r="AR1846" i="1" s="1"/>
  <c r="N1846" i="1"/>
  <c r="AQ1846" i="1" s="1"/>
  <c r="J1846" i="1"/>
  <c r="M1846" i="1"/>
  <c r="AP1846" i="1" s="1"/>
  <c r="L1846" i="1"/>
  <c r="AO1846" i="1" s="1"/>
  <c r="AS851" i="1"/>
  <c r="AN853" i="1"/>
  <c r="Q851" i="1"/>
  <c r="K854" i="1"/>
  <c r="I854" i="1"/>
  <c r="J854" i="1" s="1"/>
  <c r="P852" i="1"/>
  <c r="Z855" i="1"/>
  <c r="Y856" i="1"/>
  <c r="L853" i="1"/>
  <c r="AO853" i="1" s="1"/>
  <c r="O853" i="1"/>
  <c r="AR853" i="1" s="1"/>
  <c r="N853" i="1"/>
  <c r="AQ853" i="1" s="1"/>
  <c r="M853" i="1"/>
  <c r="AP853" i="1" s="1"/>
  <c r="E2840" i="1"/>
  <c r="T2840" i="1"/>
  <c r="F2840" i="1"/>
  <c r="U2840" i="1"/>
  <c r="S2840" i="1"/>
  <c r="R2840" i="1"/>
  <c r="V2840" i="1"/>
  <c r="U3832" i="1"/>
  <c r="T3832" i="1"/>
  <c r="R3832" i="1"/>
  <c r="E3832" i="1"/>
  <c r="S3832" i="1"/>
  <c r="V3832" i="1"/>
  <c r="F3832" i="1"/>
  <c r="T4824" i="1"/>
  <c r="V4824" i="1"/>
  <c r="R4824" i="1"/>
  <c r="F4824" i="1"/>
  <c r="E4824" i="1"/>
  <c r="S4824" i="1"/>
  <c r="U4824" i="1"/>
  <c r="R5816" i="1"/>
  <c r="V5816" i="1"/>
  <c r="F5816" i="1"/>
  <c r="U5816" i="1"/>
  <c r="S5816" i="1"/>
  <c r="E5816" i="1"/>
  <c r="T5816" i="1"/>
  <c r="S1848" i="1"/>
  <c r="V1848" i="1"/>
  <c r="T1848" i="1"/>
  <c r="F1848" i="1"/>
  <c r="U1848" i="1"/>
  <c r="E1848" i="1"/>
  <c r="R1848" i="1"/>
  <c r="V855" i="1"/>
  <c r="U855" i="1"/>
  <c r="T855" i="1"/>
  <c r="S855" i="1"/>
  <c r="R855" i="1"/>
  <c r="F855" i="1"/>
  <c r="E855" i="1"/>
  <c r="B855" i="4" l="1"/>
  <c r="A486" i="1"/>
  <c r="AM485" i="1"/>
  <c r="K5816" i="1"/>
  <c r="I5816" i="1"/>
  <c r="I4824" i="1"/>
  <c r="K4824" i="1"/>
  <c r="I3832" i="1"/>
  <c r="K3832" i="1"/>
  <c r="K2840" i="1"/>
  <c r="I2840" i="1"/>
  <c r="Q3829" i="1"/>
  <c r="AS3829" i="1"/>
  <c r="A5410" i="1"/>
  <c r="AM5409" i="1"/>
  <c r="Z5817" i="1"/>
  <c r="Y5818" i="1"/>
  <c r="P3830" i="1"/>
  <c r="AN3830" i="1"/>
  <c r="M4823" i="1"/>
  <c r="AP4823" i="1" s="1"/>
  <c r="N4823" i="1"/>
  <c r="AQ4823" i="1" s="1"/>
  <c r="L4823" i="1"/>
  <c r="AO4823" i="1" s="1"/>
  <c r="J4823" i="1"/>
  <c r="O4823" i="1"/>
  <c r="AR4823" i="1" s="1"/>
  <c r="Z3833" i="1"/>
  <c r="Y3834" i="1"/>
  <c r="AS5813" i="1"/>
  <c r="Q5813" i="1"/>
  <c r="Q4821" i="1"/>
  <c r="AS4821" i="1"/>
  <c r="A1410" i="1"/>
  <c r="AM1409" i="1"/>
  <c r="P5814" i="1"/>
  <c r="AN5814" i="1"/>
  <c r="Y4826" i="1"/>
  <c r="Z4825" i="1"/>
  <c r="O3831" i="1"/>
  <c r="AR3831" i="1" s="1"/>
  <c r="N3831" i="1"/>
  <c r="AQ3831" i="1" s="1"/>
  <c r="M3831" i="1"/>
  <c r="AP3831" i="1" s="1"/>
  <c r="L3831" i="1"/>
  <c r="AO3831" i="1" s="1"/>
  <c r="J3831" i="1"/>
  <c r="Z2841" i="1"/>
  <c r="Y2842" i="1"/>
  <c r="N2839" i="1"/>
  <c r="AQ2839" i="1" s="1"/>
  <c r="M2839" i="1"/>
  <c r="AP2839" i="1" s="1"/>
  <c r="L2839" i="1"/>
  <c r="AO2839" i="1" s="1"/>
  <c r="J2839" i="1"/>
  <c r="O2839" i="1"/>
  <c r="AR2839" i="1" s="1"/>
  <c r="AN4822" i="1"/>
  <c r="P4822" i="1"/>
  <c r="A3410" i="1"/>
  <c r="AM3409" i="1"/>
  <c r="A2410" i="1"/>
  <c r="AM2409" i="1"/>
  <c r="AN2838" i="1"/>
  <c r="P2838" i="1"/>
  <c r="AS2837" i="1"/>
  <c r="Q2837" i="1"/>
  <c r="A4410" i="1"/>
  <c r="AM4409" i="1"/>
  <c r="J5815" i="1"/>
  <c r="N5815" i="1"/>
  <c r="AQ5815" i="1" s="1"/>
  <c r="M5815" i="1"/>
  <c r="AP5815" i="1" s="1"/>
  <c r="L5815" i="1"/>
  <c r="AO5815" i="1" s="1"/>
  <c r="O5815" i="1"/>
  <c r="AR5815" i="1" s="1"/>
  <c r="K1848" i="1"/>
  <c r="I1848" i="1"/>
  <c r="Q1845" i="1"/>
  <c r="AS1845" i="1"/>
  <c r="AN1846" i="1"/>
  <c r="P1846" i="1"/>
  <c r="Y1850" i="1"/>
  <c r="Z1849" i="1"/>
  <c r="O1847" i="1"/>
  <c r="AR1847" i="1" s="1"/>
  <c r="L1847" i="1"/>
  <c r="AO1847" i="1" s="1"/>
  <c r="N1847" i="1"/>
  <c r="AQ1847" i="1" s="1"/>
  <c r="M1847" i="1"/>
  <c r="AP1847" i="1" s="1"/>
  <c r="J1847" i="1"/>
  <c r="AN854" i="1"/>
  <c r="AS852" i="1"/>
  <c r="Q852" i="1"/>
  <c r="K855" i="1"/>
  <c r="I855" i="1"/>
  <c r="J855" i="1" s="1"/>
  <c r="P853" i="1"/>
  <c r="Y857" i="1"/>
  <c r="Z856" i="1"/>
  <c r="M854" i="1"/>
  <c r="AP854" i="1" s="1"/>
  <c r="L854" i="1"/>
  <c r="AO854" i="1" s="1"/>
  <c r="N854" i="1"/>
  <c r="AQ854" i="1" s="1"/>
  <c r="O854" i="1"/>
  <c r="AR854" i="1" s="1"/>
  <c r="R3833" i="1"/>
  <c r="S3833" i="1"/>
  <c r="T3833" i="1"/>
  <c r="F3833" i="1"/>
  <c r="E3833" i="1"/>
  <c r="V3833" i="1"/>
  <c r="U3833" i="1"/>
  <c r="T5817" i="1"/>
  <c r="U5817" i="1"/>
  <c r="F5817" i="1"/>
  <c r="V5817" i="1"/>
  <c r="R5817" i="1"/>
  <c r="E5817" i="1"/>
  <c r="S5817" i="1"/>
  <c r="T4825" i="1"/>
  <c r="U4825" i="1"/>
  <c r="S4825" i="1"/>
  <c r="F4825" i="1"/>
  <c r="E4825" i="1"/>
  <c r="V4825" i="1"/>
  <c r="R4825" i="1"/>
  <c r="S2841" i="1"/>
  <c r="F2841" i="1"/>
  <c r="U2841" i="1"/>
  <c r="E2841" i="1"/>
  <c r="R2841" i="1"/>
  <c r="V2841" i="1"/>
  <c r="T2841" i="1"/>
  <c r="F1849" i="1"/>
  <c r="T1849" i="1"/>
  <c r="E1849" i="1"/>
  <c r="R1849" i="1"/>
  <c r="U1849" i="1"/>
  <c r="V1849" i="1"/>
  <c r="S1849" i="1"/>
  <c r="S856" i="1"/>
  <c r="V856" i="1"/>
  <c r="U856" i="1"/>
  <c r="R856" i="1"/>
  <c r="T856" i="1"/>
  <c r="F856" i="1"/>
  <c r="E856" i="1"/>
  <c r="B856" i="4" l="1"/>
  <c r="A487" i="1"/>
  <c r="AM486" i="1"/>
  <c r="I2841" i="1"/>
  <c r="K2841" i="1"/>
  <c r="I4825" i="1"/>
  <c r="K4825" i="1"/>
  <c r="K5817" i="1"/>
  <c r="I5817" i="1"/>
  <c r="I3833" i="1"/>
  <c r="K3833" i="1"/>
  <c r="A2411" i="1"/>
  <c r="AM2410" i="1"/>
  <c r="A3411" i="1"/>
  <c r="AM3410" i="1"/>
  <c r="Y2843" i="1"/>
  <c r="Z2842" i="1"/>
  <c r="A1411" i="1"/>
  <c r="AM1410" i="1"/>
  <c r="AS3830" i="1"/>
  <c r="Q3830" i="1"/>
  <c r="Q4822" i="1"/>
  <c r="AS4822" i="1"/>
  <c r="L2840" i="1"/>
  <c r="AO2840" i="1" s="1"/>
  <c r="O2840" i="1"/>
  <c r="AR2840" i="1" s="1"/>
  <c r="J2840" i="1"/>
  <c r="N2840" i="1"/>
  <c r="AQ2840" i="1" s="1"/>
  <c r="M2840" i="1"/>
  <c r="AP2840" i="1" s="1"/>
  <c r="P4823" i="1"/>
  <c r="AN4823" i="1"/>
  <c r="Z5818" i="1"/>
  <c r="Y5819" i="1"/>
  <c r="Z4826" i="1"/>
  <c r="Y4827" i="1"/>
  <c r="Q2838" i="1"/>
  <c r="AS2838" i="1"/>
  <c r="AN2839" i="1"/>
  <c r="P2839" i="1"/>
  <c r="AN3831" i="1"/>
  <c r="P3831" i="1"/>
  <c r="L3832" i="1"/>
  <c r="AO3832" i="1" s="1"/>
  <c r="O3832" i="1"/>
  <c r="AR3832" i="1" s="1"/>
  <c r="N3832" i="1"/>
  <c r="AQ3832" i="1" s="1"/>
  <c r="J3832" i="1"/>
  <c r="M3832" i="1"/>
  <c r="AP3832" i="1" s="1"/>
  <c r="AN5815" i="1"/>
  <c r="P5815" i="1"/>
  <c r="AS5814" i="1"/>
  <c r="Q5814" i="1"/>
  <c r="A5411" i="1"/>
  <c r="AM5410" i="1"/>
  <c r="Z3834" i="1"/>
  <c r="Y3835" i="1"/>
  <c r="M4824" i="1"/>
  <c r="AP4824" i="1" s="1"/>
  <c r="O4824" i="1"/>
  <c r="AR4824" i="1" s="1"/>
  <c r="L4824" i="1"/>
  <c r="AO4824" i="1" s="1"/>
  <c r="J4824" i="1"/>
  <c r="N4824" i="1"/>
  <c r="AQ4824" i="1" s="1"/>
  <c r="A4411" i="1"/>
  <c r="AM4410" i="1"/>
  <c r="M5816" i="1"/>
  <c r="AP5816" i="1" s="1"/>
  <c r="L5816" i="1"/>
  <c r="AO5816" i="1" s="1"/>
  <c r="N5816" i="1"/>
  <c r="AQ5816" i="1" s="1"/>
  <c r="J5816" i="1"/>
  <c r="O5816" i="1"/>
  <c r="AR5816" i="1" s="1"/>
  <c r="K1849" i="1"/>
  <c r="I1849" i="1"/>
  <c r="Y1851" i="1"/>
  <c r="Z1850" i="1"/>
  <c r="AN1847" i="1"/>
  <c r="P1847" i="1"/>
  <c r="Q1846" i="1"/>
  <c r="AS1846" i="1"/>
  <c r="J1848" i="1"/>
  <c r="O1848" i="1"/>
  <c r="AR1848" i="1" s="1"/>
  <c r="L1848" i="1"/>
  <c r="AO1848" i="1" s="1"/>
  <c r="M1848" i="1"/>
  <c r="AP1848" i="1" s="1"/>
  <c r="N1848" i="1"/>
  <c r="AQ1848" i="1" s="1"/>
  <c r="AN855" i="1"/>
  <c r="Q853" i="1"/>
  <c r="AS853" i="1"/>
  <c r="K856" i="1"/>
  <c r="I856" i="1"/>
  <c r="J856" i="1" s="1"/>
  <c r="P854" i="1"/>
  <c r="Z857" i="1"/>
  <c r="Y858" i="1"/>
  <c r="M855" i="1"/>
  <c r="AP855" i="1" s="1"/>
  <c r="O855" i="1"/>
  <c r="AR855" i="1" s="1"/>
  <c r="N855" i="1"/>
  <c r="AQ855" i="1" s="1"/>
  <c r="L855" i="1"/>
  <c r="AO855" i="1" s="1"/>
  <c r="F4826" i="1"/>
  <c r="R4826" i="1"/>
  <c r="S4826" i="1"/>
  <c r="V4826" i="1"/>
  <c r="T4826" i="1"/>
  <c r="U4826" i="1"/>
  <c r="E4826" i="1"/>
  <c r="V5818" i="1"/>
  <c r="R5818" i="1"/>
  <c r="U5818" i="1"/>
  <c r="E5818" i="1"/>
  <c r="S5818" i="1"/>
  <c r="T5818" i="1"/>
  <c r="F5818" i="1"/>
  <c r="U2842" i="1"/>
  <c r="F2842" i="1"/>
  <c r="R2842" i="1"/>
  <c r="V2842" i="1"/>
  <c r="T2842" i="1"/>
  <c r="S2842" i="1"/>
  <c r="E2842" i="1"/>
  <c r="F3834" i="1"/>
  <c r="E3834" i="1"/>
  <c r="U3834" i="1"/>
  <c r="R3834" i="1"/>
  <c r="V3834" i="1"/>
  <c r="S3834" i="1"/>
  <c r="T3834" i="1"/>
  <c r="E1850" i="1"/>
  <c r="F1850" i="1"/>
  <c r="T1850" i="1"/>
  <c r="R1850" i="1"/>
  <c r="U1850" i="1"/>
  <c r="V1850" i="1"/>
  <c r="S1850" i="1"/>
  <c r="V857" i="1"/>
  <c r="T857" i="1"/>
  <c r="S857" i="1"/>
  <c r="R857" i="1"/>
  <c r="U857" i="1"/>
  <c r="F857" i="1"/>
  <c r="E857" i="1"/>
  <c r="B857" i="4" l="1"/>
  <c r="A488" i="1"/>
  <c r="AM487" i="1"/>
  <c r="K3834" i="1"/>
  <c r="I3834" i="1"/>
  <c r="I2842" i="1"/>
  <c r="K2842" i="1"/>
  <c r="K5818" i="1"/>
  <c r="I5818" i="1"/>
  <c r="I4826" i="1"/>
  <c r="K4826" i="1"/>
  <c r="Z3835" i="1"/>
  <c r="Y3836" i="1"/>
  <c r="Q5815" i="1"/>
  <c r="AS5815" i="1"/>
  <c r="AS3831" i="1"/>
  <c r="Q3831" i="1"/>
  <c r="AN2840" i="1"/>
  <c r="P2840" i="1"/>
  <c r="A1412" i="1"/>
  <c r="AM1411" i="1"/>
  <c r="N3833" i="1"/>
  <c r="AQ3833" i="1" s="1"/>
  <c r="M3833" i="1"/>
  <c r="AP3833" i="1" s="1"/>
  <c r="O3833" i="1"/>
  <c r="AR3833" i="1" s="1"/>
  <c r="L3833" i="1"/>
  <c r="AO3833" i="1" s="1"/>
  <c r="J3833" i="1"/>
  <c r="AN5816" i="1"/>
  <c r="P5816" i="1"/>
  <c r="A4412" i="1"/>
  <c r="AM4411" i="1"/>
  <c r="Q2839" i="1"/>
  <c r="AS2839" i="1"/>
  <c r="Z5819" i="1"/>
  <c r="Y5820" i="1"/>
  <c r="L5817" i="1"/>
  <c r="AO5817" i="1" s="1"/>
  <c r="O5817" i="1"/>
  <c r="AR5817" i="1" s="1"/>
  <c r="N5817" i="1"/>
  <c r="AQ5817" i="1" s="1"/>
  <c r="M5817" i="1"/>
  <c r="AP5817" i="1" s="1"/>
  <c r="J5817" i="1"/>
  <c r="P3832" i="1"/>
  <c r="AN3832" i="1"/>
  <c r="Z2843" i="1"/>
  <c r="Y2844" i="1"/>
  <c r="AN4824" i="1"/>
  <c r="P4824" i="1"/>
  <c r="A5412" i="1"/>
  <c r="AM5411" i="1"/>
  <c r="AS4823" i="1"/>
  <c r="Q4823" i="1"/>
  <c r="A3412" i="1"/>
  <c r="AM3411" i="1"/>
  <c r="O4825" i="1"/>
  <c r="AR4825" i="1" s="1"/>
  <c r="N4825" i="1"/>
  <c r="AQ4825" i="1" s="1"/>
  <c r="M4825" i="1"/>
  <c r="AP4825" i="1" s="1"/>
  <c r="J4825" i="1"/>
  <c r="L4825" i="1"/>
  <c r="AO4825" i="1" s="1"/>
  <c r="Z4827" i="1"/>
  <c r="Y4828" i="1"/>
  <c r="A2412" i="1"/>
  <c r="AM2411" i="1"/>
  <c r="O2841" i="1"/>
  <c r="AR2841" i="1" s="1"/>
  <c r="N2841" i="1"/>
  <c r="AQ2841" i="1" s="1"/>
  <c r="M2841" i="1"/>
  <c r="AP2841" i="1" s="1"/>
  <c r="L2841" i="1"/>
  <c r="AO2841" i="1" s="1"/>
  <c r="J2841" i="1"/>
  <c r="I1850" i="1"/>
  <c r="K1850" i="1"/>
  <c r="Q1847" i="1"/>
  <c r="AS1847" i="1"/>
  <c r="Y1852" i="1"/>
  <c r="Z1851" i="1"/>
  <c r="AN1848" i="1"/>
  <c r="P1848" i="1"/>
  <c r="J1849" i="1"/>
  <c r="L1849" i="1"/>
  <c r="AO1849" i="1" s="1"/>
  <c r="O1849" i="1"/>
  <c r="AR1849" i="1" s="1"/>
  <c r="N1849" i="1"/>
  <c r="AQ1849" i="1" s="1"/>
  <c r="M1849" i="1"/>
  <c r="AP1849" i="1" s="1"/>
  <c r="AN856" i="1"/>
  <c r="AS854" i="1"/>
  <c r="Q854" i="1"/>
  <c r="K857" i="1"/>
  <c r="I857" i="1"/>
  <c r="J857" i="1" s="1"/>
  <c r="P855" i="1"/>
  <c r="Y859" i="1"/>
  <c r="Z858" i="1"/>
  <c r="N856" i="1"/>
  <c r="AQ856" i="1" s="1"/>
  <c r="M856" i="1"/>
  <c r="AP856" i="1" s="1"/>
  <c r="O856" i="1"/>
  <c r="AR856" i="1" s="1"/>
  <c r="L856" i="1"/>
  <c r="AO856" i="1" s="1"/>
  <c r="R5819" i="1"/>
  <c r="U5819" i="1"/>
  <c r="E5819" i="1"/>
  <c r="T5819" i="1"/>
  <c r="V5819" i="1"/>
  <c r="F5819" i="1"/>
  <c r="S5819" i="1"/>
  <c r="T3835" i="1"/>
  <c r="S3835" i="1"/>
  <c r="V3835" i="1"/>
  <c r="R3835" i="1"/>
  <c r="F3835" i="1"/>
  <c r="U3835" i="1"/>
  <c r="E3835" i="1"/>
  <c r="S2843" i="1"/>
  <c r="R2843" i="1"/>
  <c r="V2843" i="1"/>
  <c r="F2843" i="1"/>
  <c r="U2843" i="1"/>
  <c r="E2843" i="1"/>
  <c r="T2843" i="1"/>
  <c r="F4827" i="1"/>
  <c r="R4827" i="1"/>
  <c r="V4827" i="1"/>
  <c r="U4827" i="1"/>
  <c r="E4827" i="1"/>
  <c r="S4827" i="1"/>
  <c r="T4827" i="1"/>
  <c r="V1851" i="1"/>
  <c r="R1851" i="1"/>
  <c r="F1851" i="1"/>
  <c r="E1851" i="1"/>
  <c r="T1851" i="1"/>
  <c r="S1851" i="1"/>
  <c r="U1851" i="1"/>
  <c r="V858" i="1"/>
  <c r="U858" i="1"/>
  <c r="T858" i="1"/>
  <c r="S858" i="1"/>
  <c r="R858" i="1"/>
  <c r="F858" i="1"/>
  <c r="E858" i="1"/>
  <c r="B858" i="4" l="1"/>
  <c r="A489" i="1"/>
  <c r="AM488" i="1"/>
  <c r="K4827" i="1"/>
  <c r="I4827" i="1"/>
  <c r="I2843" i="1"/>
  <c r="K2843" i="1"/>
  <c r="I3835" i="1"/>
  <c r="K3835" i="1"/>
  <c r="I5819" i="1"/>
  <c r="K5819" i="1"/>
  <c r="A5413" i="1"/>
  <c r="AM5412" i="1"/>
  <c r="Q4824" i="1"/>
  <c r="AS4824" i="1"/>
  <c r="AN5817" i="1"/>
  <c r="P5817" i="1"/>
  <c r="M4826" i="1"/>
  <c r="AP4826" i="1" s="1"/>
  <c r="J4826" i="1"/>
  <c r="N4826" i="1"/>
  <c r="AQ4826" i="1" s="1"/>
  <c r="L4826" i="1"/>
  <c r="AO4826" i="1" s="1"/>
  <c r="O4826" i="1"/>
  <c r="AR4826" i="1" s="1"/>
  <c r="N5818" i="1"/>
  <c r="AQ5818" i="1" s="1"/>
  <c r="M5818" i="1"/>
  <c r="AP5818" i="1" s="1"/>
  <c r="J5818" i="1"/>
  <c r="O5818" i="1"/>
  <c r="AR5818" i="1" s="1"/>
  <c r="L5818" i="1"/>
  <c r="AO5818" i="1" s="1"/>
  <c r="Y4829" i="1"/>
  <c r="Z4828" i="1"/>
  <c r="A3413" i="1"/>
  <c r="AM3412" i="1"/>
  <c r="Y2845" i="1"/>
  <c r="Z2844" i="1"/>
  <c r="A4413" i="1"/>
  <c r="AM4412" i="1"/>
  <c r="A2413" i="1"/>
  <c r="AM2412" i="1"/>
  <c r="AN2841" i="1"/>
  <c r="P2841" i="1"/>
  <c r="Q5816" i="1"/>
  <c r="AS5816" i="1"/>
  <c r="Z3836" i="1"/>
  <c r="Y3837" i="1"/>
  <c r="M2842" i="1"/>
  <c r="AP2842" i="1" s="1"/>
  <c r="L2842" i="1"/>
  <c r="AO2842" i="1" s="1"/>
  <c r="J2842" i="1"/>
  <c r="N2842" i="1"/>
  <c r="AQ2842" i="1" s="1"/>
  <c r="O2842" i="1"/>
  <c r="AR2842" i="1" s="1"/>
  <c r="P4825" i="1"/>
  <c r="AN4825" i="1"/>
  <c r="Z5820" i="1"/>
  <c r="Y5821" i="1"/>
  <c r="A1413" i="1"/>
  <c r="AM1412" i="1"/>
  <c r="N3834" i="1"/>
  <c r="AQ3834" i="1" s="1"/>
  <c r="M3834" i="1"/>
  <c r="AP3834" i="1" s="1"/>
  <c r="L3834" i="1"/>
  <c r="AO3834" i="1" s="1"/>
  <c r="J3834" i="1"/>
  <c r="O3834" i="1"/>
  <c r="AR3834" i="1" s="1"/>
  <c r="Q3832" i="1"/>
  <c r="AS3832" i="1"/>
  <c r="AN3833" i="1"/>
  <c r="P3833" i="1"/>
  <c r="AS2840" i="1"/>
  <c r="Q2840" i="1"/>
  <c r="I1851" i="1"/>
  <c r="K1851" i="1"/>
  <c r="Y1853" i="1"/>
  <c r="Z1852" i="1"/>
  <c r="AN1849" i="1"/>
  <c r="P1849" i="1"/>
  <c r="Q1848" i="1"/>
  <c r="AS1848" i="1"/>
  <c r="M1850" i="1"/>
  <c r="AP1850" i="1" s="1"/>
  <c r="L1850" i="1"/>
  <c r="AO1850" i="1" s="1"/>
  <c r="J1850" i="1"/>
  <c r="O1850" i="1"/>
  <c r="AR1850" i="1" s="1"/>
  <c r="N1850" i="1"/>
  <c r="AQ1850" i="1" s="1"/>
  <c r="AS855" i="1"/>
  <c r="AN857" i="1"/>
  <c r="Q855" i="1"/>
  <c r="K858" i="1"/>
  <c r="I858" i="1"/>
  <c r="J858" i="1" s="1"/>
  <c r="P856" i="1"/>
  <c r="Y860" i="1"/>
  <c r="Z859" i="1"/>
  <c r="O857" i="1"/>
  <c r="AR857" i="1" s="1"/>
  <c r="M857" i="1"/>
  <c r="AP857" i="1" s="1"/>
  <c r="N857" i="1"/>
  <c r="AQ857" i="1" s="1"/>
  <c r="L857" i="1"/>
  <c r="AO857" i="1" s="1"/>
  <c r="V4828" i="1"/>
  <c r="R4828" i="1"/>
  <c r="T4828" i="1"/>
  <c r="U4828" i="1"/>
  <c r="F4828" i="1"/>
  <c r="E4828" i="1"/>
  <c r="S4828" i="1"/>
  <c r="T3836" i="1"/>
  <c r="S3836" i="1"/>
  <c r="F3836" i="1"/>
  <c r="U3836" i="1"/>
  <c r="E3836" i="1"/>
  <c r="R3836" i="1"/>
  <c r="V3836" i="1"/>
  <c r="T2844" i="1"/>
  <c r="S2844" i="1"/>
  <c r="R2844" i="1"/>
  <c r="V2844" i="1"/>
  <c r="F2844" i="1"/>
  <c r="U2844" i="1"/>
  <c r="E2844" i="1"/>
  <c r="F5820" i="1"/>
  <c r="R5820" i="1"/>
  <c r="V5820" i="1"/>
  <c r="T5820" i="1"/>
  <c r="U5820" i="1"/>
  <c r="E5820" i="1"/>
  <c r="S5820" i="1"/>
  <c r="T1852" i="1"/>
  <c r="F1852" i="1"/>
  <c r="R1852" i="1"/>
  <c r="U1852" i="1"/>
  <c r="E1852" i="1"/>
  <c r="S1852" i="1"/>
  <c r="V1852" i="1"/>
  <c r="T859" i="1"/>
  <c r="R859" i="1"/>
  <c r="V859" i="1"/>
  <c r="U859" i="1"/>
  <c r="S859" i="1"/>
  <c r="F859" i="1"/>
  <c r="E859" i="1"/>
  <c r="B859" i="4" l="1"/>
  <c r="A490" i="1"/>
  <c r="AM489" i="1"/>
  <c r="I5820" i="1"/>
  <c r="K5820" i="1"/>
  <c r="K2844" i="1"/>
  <c r="I2844" i="1"/>
  <c r="I3836" i="1"/>
  <c r="K3836" i="1"/>
  <c r="K4828" i="1"/>
  <c r="I4828" i="1"/>
  <c r="AN4826" i="1"/>
  <c r="P4826" i="1"/>
  <c r="AN3834" i="1"/>
  <c r="P3834" i="1"/>
  <c r="Z2845" i="1"/>
  <c r="Y2846" i="1"/>
  <c r="AN5818" i="1"/>
  <c r="P5818" i="1"/>
  <c r="M5819" i="1"/>
  <c r="AP5819" i="1" s="1"/>
  <c r="N5819" i="1"/>
  <c r="AQ5819" i="1" s="1"/>
  <c r="J5819" i="1"/>
  <c r="O5819" i="1"/>
  <c r="AR5819" i="1" s="1"/>
  <c r="L5819" i="1"/>
  <c r="AO5819" i="1" s="1"/>
  <c r="Z3837" i="1"/>
  <c r="Y3838" i="1"/>
  <c r="A2414" i="1"/>
  <c r="AM2413" i="1"/>
  <c r="Q5817" i="1"/>
  <c r="AS5817" i="1"/>
  <c r="Q3833" i="1"/>
  <c r="AS3833" i="1"/>
  <c r="AS4825" i="1"/>
  <c r="Q4825" i="1"/>
  <c r="A3414" i="1"/>
  <c r="AM3413" i="1"/>
  <c r="L3835" i="1"/>
  <c r="AO3835" i="1" s="1"/>
  <c r="J3835" i="1"/>
  <c r="M3835" i="1"/>
  <c r="AP3835" i="1" s="1"/>
  <c r="O3835" i="1"/>
  <c r="AR3835" i="1" s="1"/>
  <c r="N3835" i="1"/>
  <c r="AQ3835" i="1" s="1"/>
  <c r="A4414" i="1"/>
  <c r="AM4413" i="1"/>
  <c r="Z4829" i="1"/>
  <c r="Y4830" i="1"/>
  <c r="J2843" i="1"/>
  <c r="O2843" i="1"/>
  <c r="AR2843" i="1" s="1"/>
  <c r="N2843" i="1"/>
  <c r="AQ2843" i="1" s="1"/>
  <c r="L2843" i="1"/>
  <c r="AO2843" i="1" s="1"/>
  <c r="M2843" i="1"/>
  <c r="AP2843" i="1" s="1"/>
  <c r="AN2842" i="1"/>
  <c r="P2842" i="1"/>
  <c r="L4827" i="1"/>
  <c r="AO4827" i="1" s="1"/>
  <c r="J4827" i="1"/>
  <c r="N4827" i="1"/>
  <c r="AQ4827" i="1" s="1"/>
  <c r="O4827" i="1"/>
  <c r="AR4827" i="1" s="1"/>
  <c r="M4827" i="1"/>
  <c r="AP4827" i="1" s="1"/>
  <c r="A1414" i="1"/>
  <c r="AM1413" i="1"/>
  <c r="Z5821" i="1"/>
  <c r="Y5822" i="1"/>
  <c r="AS2841" i="1"/>
  <c r="Q2841" i="1"/>
  <c r="A5414" i="1"/>
  <c r="AM5413" i="1"/>
  <c r="K1852" i="1"/>
  <c r="I1852" i="1"/>
  <c r="AS1849" i="1"/>
  <c r="Q1849" i="1"/>
  <c r="AN1850" i="1"/>
  <c r="P1850" i="1"/>
  <c r="Y1854" i="1"/>
  <c r="Z1853" i="1"/>
  <c r="O1851" i="1"/>
  <c r="AR1851" i="1" s="1"/>
  <c r="N1851" i="1"/>
  <c r="AQ1851" i="1" s="1"/>
  <c r="L1851" i="1"/>
  <c r="AO1851" i="1" s="1"/>
  <c r="M1851" i="1"/>
  <c r="AP1851" i="1" s="1"/>
  <c r="J1851" i="1"/>
  <c r="AN858" i="1"/>
  <c r="AS856" i="1"/>
  <c r="Q856" i="1"/>
  <c r="K859" i="1"/>
  <c r="I859" i="1"/>
  <c r="J859" i="1" s="1"/>
  <c r="P857" i="1"/>
  <c r="Z860" i="1"/>
  <c r="Y861" i="1"/>
  <c r="L858" i="1"/>
  <c r="AO858" i="1" s="1"/>
  <c r="O858" i="1"/>
  <c r="AR858" i="1" s="1"/>
  <c r="M858" i="1"/>
  <c r="AP858" i="1" s="1"/>
  <c r="N858" i="1"/>
  <c r="AQ858" i="1" s="1"/>
  <c r="S2845" i="1"/>
  <c r="F2845" i="1"/>
  <c r="E2845" i="1"/>
  <c r="R2845" i="1"/>
  <c r="T2845" i="1"/>
  <c r="V2845" i="1"/>
  <c r="U2845" i="1"/>
  <c r="F3837" i="1"/>
  <c r="R3837" i="1"/>
  <c r="V3837" i="1"/>
  <c r="T3837" i="1"/>
  <c r="E3837" i="1"/>
  <c r="S3837" i="1"/>
  <c r="U3837" i="1"/>
  <c r="T4829" i="1"/>
  <c r="S4829" i="1"/>
  <c r="R4829" i="1"/>
  <c r="V4829" i="1"/>
  <c r="U4829" i="1"/>
  <c r="F4829" i="1"/>
  <c r="E4829" i="1"/>
  <c r="V5821" i="1"/>
  <c r="U5821" i="1"/>
  <c r="F5821" i="1"/>
  <c r="T5821" i="1"/>
  <c r="R5821" i="1"/>
  <c r="E5821" i="1"/>
  <c r="S5821" i="1"/>
  <c r="T1853" i="1"/>
  <c r="R1853" i="1"/>
  <c r="F1853" i="1"/>
  <c r="U1853" i="1"/>
  <c r="E1853" i="1"/>
  <c r="S1853" i="1"/>
  <c r="V1853" i="1"/>
  <c r="U860" i="1"/>
  <c r="T860" i="1"/>
  <c r="S860" i="1"/>
  <c r="R860" i="1"/>
  <c r="V860" i="1"/>
  <c r="F860" i="1"/>
  <c r="E860" i="1"/>
  <c r="B860" i="4" l="1"/>
  <c r="A491" i="1"/>
  <c r="AM490" i="1"/>
  <c r="K5821" i="1"/>
  <c r="I5821" i="1"/>
  <c r="K4829" i="1"/>
  <c r="I4829" i="1"/>
  <c r="K3837" i="1"/>
  <c r="I3837" i="1"/>
  <c r="I2845" i="1"/>
  <c r="K2845" i="1"/>
  <c r="A2415" i="1"/>
  <c r="AM2414" i="1"/>
  <c r="M4828" i="1"/>
  <c r="AP4828" i="1" s="1"/>
  <c r="O4828" i="1"/>
  <c r="AR4828" i="1" s="1"/>
  <c r="L4828" i="1"/>
  <c r="AO4828" i="1" s="1"/>
  <c r="N4828" i="1"/>
  <c r="AQ4828" i="1" s="1"/>
  <c r="J4828" i="1"/>
  <c r="A4415" i="1"/>
  <c r="AM4414" i="1"/>
  <c r="Q3834" i="1"/>
  <c r="AS3834" i="1"/>
  <c r="A5415" i="1"/>
  <c r="AM5414" i="1"/>
  <c r="P4827" i="1"/>
  <c r="AN4827" i="1"/>
  <c r="P3835" i="1"/>
  <c r="AN3835" i="1"/>
  <c r="Q5818" i="1"/>
  <c r="AS5818" i="1"/>
  <c r="A1415" i="1"/>
  <c r="AM1414" i="1"/>
  <c r="Z5822" i="1"/>
  <c r="Y5823" i="1"/>
  <c r="Z3838" i="1"/>
  <c r="Y3839" i="1"/>
  <c r="AS4826" i="1"/>
  <c r="Q4826" i="1"/>
  <c r="O3836" i="1"/>
  <c r="AR3836" i="1" s="1"/>
  <c r="N3836" i="1"/>
  <c r="AQ3836" i="1" s="1"/>
  <c r="L3836" i="1"/>
  <c r="AO3836" i="1" s="1"/>
  <c r="J3836" i="1"/>
  <c r="M3836" i="1"/>
  <c r="AP3836" i="1" s="1"/>
  <c r="P2843" i="1"/>
  <c r="AN2843" i="1"/>
  <c r="O2844" i="1"/>
  <c r="AR2844" i="1" s="1"/>
  <c r="N2844" i="1"/>
  <c r="AQ2844" i="1" s="1"/>
  <c r="M2844" i="1"/>
  <c r="AP2844" i="1" s="1"/>
  <c r="L2844" i="1"/>
  <c r="AO2844" i="1" s="1"/>
  <c r="J2844" i="1"/>
  <c r="A3415" i="1"/>
  <c r="AM3414" i="1"/>
  <c r="Z2846" i="1"/>
  <c r="Y2847" i="1"/>
  <c r="Q2842" i="1"/>
  <c r="AS2842" i="1"/>
  <c r="Z4830" i="1"/>
  <c r="Y4831" i="1"/>
  <c r="AN5819" i="1"/>
  <c r="P5819" i="1"/>
  <c r="J5820" i="1"/>
  <c r="N5820" i="1"/>
  <c r="AQ5820" i="1" s="1"/>
  <c r="O5820" i="1"/>
  <c r="AR5820" i="1" s="1"/>
  <c r="M5820" i="1"/>
  <c r="AP5820" i="1" s="1"/>
  <c r="L5820" i="1"/>
  <c r="AO5820" i="1" s="1"/>
  <c r="I1853" i="1"/>
  <c r="K1853" i="1"/>
  <c r="Y1855" i="1"/>
  <c r="Z1854" i="1"/>
  <c r="AN1851" i="1"/>
  <c r="P1851" i="1"/>
  <c r="Q1850" i="1"/>
  <c r="AS1850" i="1"/>
  <c r="O1852" i="1"/>
  <c r="AR1852" i="1" s="1"/>
  <c r="N1852" i="1"/>
  <c r="AQ1852" i="1" s="1"/>
  <c r="M1852" i="1"/>
  <c r="AP1852" i="1" s="1"/>
  <c r="L1852" i="1"/>
  <c r="AO1852" i="1" s="1"/>
  <c r="J1852" i="1"/>
  <c r="AN859" i="1"/>
  <c r="AS857" i="1"/>
  <c r="Q857" i="1"/>
  <c r="K860" i="1"/>
  <c r="I860" i="1"/>
  <c r="J860" i="1" s="1"/>
  <c r="P858" i="1"/>
  <c r="Y862" i="1"/>
  <c r="Z861" i="1"/>
  <c r="N859" i="1"/>
  <c r="AQ859" i="1" s="1"/>
  <c r="O859" i="1"/>
  <c r="AR859" i="1" s="1"/>
  <c r="L859" i="1"/>
  <c r="AO859" i="1" s="1"/>
  <c r="M859" i="1"/>
  <c r="AP859" i="1" s="1"/>
  <c r="F5822" i="1"/>
  <c r="E5822" i="1"/>
  <c r="V5822" i="1"/>
  <c r="R5822" i="1"/>
  <c r="U5822" i="1"/>
  <c r="T5822" i="1"/>
  <c r="S5822" i="1"/>
  <c r="R3838" i="1"/>
  <c r="S3838" i="1"/>
  <c r="V3838" i="1"/>
  <c r="F3838" i="1"/>
  <c r="U3838" i="1"/>
  <c r="E3838" i="1"/>
  <c r="T3838" i="1"/>
  <c r="T2846" i="1"/>
  <c r="R2846" i="1"/>
  <c r="V2846" i="1"/>
  <c r="S2846" i="1"/>
  <c r="E2846" i="1"/>
  <c r="U2846" i="1"/>
  <c r="F2846" i="1"/>
  <c r="V4830" i="1"/>
  <c r="F4830" i="1"/>
  <c r="U4830" i="1"/>
  <c r="E4830" i="1"/>
  <c r="R4830" i="1"/>
  <c r="S4830" i="1"/>
  <c r="T4830" i="1"/>
  <c r="R1854" i="1"/>
  <c r="V1854" i="1"/>
  <c r="U1854" i="1"/>
  <c r="E1854" i="1"/>
  <c r="S1854" i="1"/>
  <c r="T1854" i="1"/>
  <c r="F1854" i="1"/>
  <c r="R861" i="1"/>
  <c r="V861" i="1"/>
  <c r="U861" i="1"/>
  <c r="T861" i="1"/>
  <c r="S861" i="1"/>
  <c r="F861" i="1"/>
  <c r="E861" i="1"/>
  <c r="B861" i="4" l="1"/>
  <c r="A492" i="1"/>
  <c r="AM491" i="1"/>
  <c r="I4830" i="1"/>
  <c r="K4830" i="1"/>
  <c r="K2846" i="1"/>
  <c r="I2846" i="1"/>
  <c r="I3838" i="1"/>
  <c r="K3838" i="1"/>
  <c r="K5822" i="1"/>
  <c r="I5822" i="1"/>
  <c r="Y4832" i="1"/>
  <c r="Z4831" i="1"/>
  <c r="P2844" i="1"/>
  <c r="AN2844" i="1"/>
  <c r="Q5819" i="1"/>
  <c r="AS5819" i="1"/>
  <c r="Y2848" i="1"/>
  <c r="Z2847" i="1"/>
  <c r="Q2843" i="1"/>
  <c r="AS2843" i="1"/>
  <c r="J2845" i="1"/>
  <c r="L2845" i="1"/>
  <c r="AO2845" i="1" s="1"/>
  <c r="M2845" i="1"/>
  <c r="AP2845" i="1" s="1"/>
  <c r="O2845" i="1"/>
  <c r="AR2845" i="1" s="1"/>
  <c r="N2845" i="1"/>
  <c r="AQ2845" i="1" s="1"/>
  <c r="P5820" i="1"/>
  <c r="AN5820" i="1"/>
  <c r="Z3839" i="1"/>
  <c r="Y3840" i="1"/>
  <c r="O3837" i="1"/>
  <c r="AR3837" i="1" s="1"/>
  <c r="N3837" i="1"/>
  <c r="AQ3837" i="1" s="1"/>
  <c r="M3837" i="1"/>
  <c r="AP3837" i="1" s="1"/>
  <c r="L3837" i="1"/>
  <c r="AO3837" i="1" s="1"/>
  <c r="J3837" i="1"/>
  <c r="P3836" i="1"/>
  <c r="AN3836" i="1"/>
  <c r="A1416" i="1"/>
  <c r="AM1415" i="1"/>
  <c r="AS4827" i="1"/>
  <c r="Q4827" i="1"/>
  <c r="A4416" i="1"/>
  <c r="AM4415" i="1"/>
  <c r="M4829" i="1"/>
  <c r="AP4829" i="1" s="1"/>
  <c r="L4829" i="1"/>
  <c r="AO4829" i="1" s="1"/>
  <c r="J4829" i="1"/>
  <c r="O4829" i="1"/>
  <c r="AR4829" i="1" s="1"/>
  <c r="N4829" i="1"/>
  <c r="AQ4829" i="1" s="1"/>
  <c r="A3416" i="1"/>
  <c r="AM3415" i="1"/>
  <c r="A5416" i="1"/>
  <c r="AM5415" i="1"/>
  <c r="A2416" i="1"/>
  <c r="AM2415" i="1"/>
  <c r="Y5824" i="1"/>
  <c r="Z5823" i="1"/>
  <c r="AN4828" i="1"/>
  <c r="P4828" i="1"/>
  <c r="M5821" i="1"/>
  <c r="AP5821" i="1" s="1"/>
  <c r="L5821" i="1"/>
  <c r="AO5821" i="1" s="1"/>
  <c r="J5821" i="1"/>
  <c r="O5821" i="1"/>
  <c r="AR5821" i="1" s="1"/>
  <c r="N5821" i="1"/>
  <c r="AQ5821" i="1" s="1"/>
  <c r="AS3835" i="1"/>
  <c r="Q3835" i="1"/>
  <c r="I1854" i="1"/>
  <c r="K1854" i="1"/>
  <c r="AS1851" i="1"/>
  <c r="Q1851" i="1"/>
  <c r="AN1852" i="1"/>
  <c r="P1852" i="1"/>
  <c r="Y1856" i="1"/>
  <c r="Z1855" i="1"/>
  <c r="M1853" i="1"/>
  <c r="AP1853" i="1" s="1"/>
  <c r="L1853" i="1"/>
  <c r="AO1853" i="1" s="1"/>
  <c r="J1853" i="1"/>
  <c r="O1853" i="1"/>
  <c r="AR1853" i="1" s="1"/>
  <c r="N1853" i="1"/>
  <c r="AQ1853" i="1" s="1"/>
  <c r="AN860" i="1"/>
  <c r="AS858" i="1"/>
  <c r="Q858" i="1"/>
  <c r="K861" i="1"/>
  <c r="I861" i="1"/>
  <c r="J861" i="1" s="1"/>
  <c r="P859" i="1"/>
  <c r="Y863" i="1"/>
  <c r="Z862" i="1"/>
  <c r="M860" i="1"/>
  <c r="AP860" i="1" s="1"/>
  <c r="L860" i="1"/>
  <c r="AO860" i="1" s="1"/>
  <c r="O860" i="1"/>
  <c r="AR860" i="1" s="1"/>
  <c r="N860" i="1"/>
  <c r="AQ860" i="1" s="1"/>
  <c r="S4831" i="1"/>
  <c r="E4831" i="1"/>
  <c r="F4831" i="1"/>
  <c r="T4831" i="1"/>
  <c r="V4831" i="1"/>
  <c r="U4831" i="1"/>
  <c r="R4831" i="1"/>
  <c r="R2847" i="1"/>
  <c r="V2847" i="1"/>
  <c r="F2847" i="1"/>
  <c r="U2847" i="1"/>
  <c r="E2847" i="1"/>
  <c r="T2847" i="1"/>
  <c r="S2847" i="1"/>
  <c r="E5823" i="1"/>
  <c r="T5823" i="1"/>
  <c r="F5823" i="1"/>
  <c r="U5823" i="1"/>
  <c r="S5823" i="1"/>
  <c r="R5823" i="1"/>
  <c r="V5823" i="1"/>
  <c r="R3839" i="1"/>
  <c r="U3839" i="1"/>
  <c r="V3839" i="1"/>
  <c r="E3839" i="1"/>
  <c r="S3839" i="1"/>
  <c r="T3839" i="1"/>
  <c r="F3839" i="1"/>
  <c r="F1855" i="1"/>
  <c r="V1855" i="1"/>
  <c r="U1855" i="1"/>
  <c r="R1855" i="1"/>
  <c r="T1855" i="1"/>
  <c r="S1855" i="1"/>
  <c r="E1855" i="1"/>
  <c r="U862" i="1"/>
  <c r="T862" i="1"/>
  <c r="S862" i="1"/>
  <c r="R862" i="1"/>
  <c r="V862" i="1"/>
  <c r="F862" i="1"/>
  <c r="E862" i="1"/>
  <c r="B862" i="4" l="1"/>
  <c r="A493" i="1"/>
  <c r="AM492" i="1"/>
  <c r="I3839" i="1"/>
  <c r="K3839" i="1"/>
  <c r="I5823" i="1"/>
  <c r="K5823" i="1"/>
  <c r="I2847" i="1"/>
  <c r="K2847" i="1"/>
  <c r="K4831" i="1"/>
  <c r="I4831" i="1"/>
  <c r="M5822" i="1"/>
  <c r="AP5822" i="1" s="1"/>
  <c r="L5822" i="1"/>
  <c r="AO5822" i="1" s="1"/>
  <c r="J5822" i="1"/>
  <c r="N5822" i="1"/>
  <c r="AQ5822" i="1" s="1"/>
  <c r="O5822" i="1"/>
  <c r="AR5822" i="1" s="1"/>
  <c r="Q4828" i="1"/>
  <c r="AS4828" i="1"/>
  <c r="A5417" i="1"/>
  <c r="AM5416" i="1"/>
  <c r="Z3840" i="1"/>
  <c r="Y3841" i="1"/>
  <c r="AN2845" i="1"/>
  <c r="P2845" i="1"/>
  <c r="A3417" i="1"/>
  <c r="AM3416" i="1"/>
  <c r="Q2844" i="1"/>
  <c r="AS2844" i="1"/>
  <c r="O3838" i="1"/>
  <c r="AR3838" i="1" s="1"/>
  <c r="N3838" i="1"/>
  <c r="AQ3838" i="1" s="1"/>
  <c r="J3838" i="1"/>
  <c r="M3838" i="1"/>
  <c r="AP3838" i="1" s="1"/>
  <c r="L3838" i="1"/>
  <c r="AO3838" i="1" s="1"/>
  <c r="A2417" i="1"/>
  <c r="AM2416" i="1"/>
  <c r="A4417" i="1"/>
  <c r="AM4416" i="1"/>
  <c r="A1417" i="1"/>
  <c r="AM1416" i="1"/>
  <c r="N2846" i="1"/>
  <c r="AQ2846" i="1" s="1"/>
  <c r="L2846" i="1"/>
  <c r="AO2846" i="1" s="1"/>
  <c r="J2846" i="1"/>
  <c r="M2846" i="1"/>
  <c r="AP2846" i="1" s="1"/>
  <c r="O2846" i="1"/>
  <c r="AR2846" i="1" s="1"/>
  <c r="AN5821" i="1"/>
  <c r="P5821" i="1"/>
  <c r="Y5825" i="1"/>
  <c r="Z5824" i="1"/>
  <c r="AS5820" i="1"/>
  <c r="Q5820" i="1"/>
  <c r="AN4829" i="1"/>
  <c r="P4829" i="1"/>
  <c r="AS3836" i="1"/>
  <c r="Q3836" i="1"/>
  <c r="Y4833" i="1"/>
  <c r="Z4832" i="1"/>
  <c r="P3837" i="1"/>
  <c r="AN3837" i="1"/>
  <c r="Y2849" i="1"/>
  <c r="Z2848" i="1"/>
  <c r="O4830" i="1"/>
  <c r="AR4830" i="1" s="1"/>
  <c r="N4830" i="1"/>
  <c r="AQ4830" i="1" s="1"/>
  <c r="L4830" i="1"/>
  <c r="AO4830" i="1" s="1"/>
  <c r="J4830" i="1"/>
  <c r="M4830" i="1"/>
  <c r="AP4830" i="1" s="1"/>
  <c r="K1855" i="1"/>
  <c r="I1855" i="1"/>
  <c r="Y1857" i="1"/>
  <c r="Z1856" i="1"/>
  <c r="Q1852" i="1"/>
  <c r="AS1852" i="1"/>
  <c r="P1853" i="1"/>
  <c r="AN1853" i="1"/>
  <c r="J1854" i="1"/>
  <c r="O1854" i="1"/>
  <c r="AR1854" i="1" s="1"/>
  <c r="M1854" i="1"/>
  <c r="AP1854" i="1" s="1"/>
  <c r="L1854" i="1"/>
  <c r="AO1854" i="1" s="1"/>
  <c r="N1854" i="1"/>
  <c r="AQ1854" i="1" s="1"/>
  <c r="Q859" i="1"/>
  <c r="AN861" i="1"/>
  <c r="AS859" i="1"/>
  <c r="K862" i="1"/>
  <c r="I862" i="1"/>
  <c r="J862" i="1" s="1"/>
  <c r="P860" i="1"/>
  <c r="Y864" i="1"/>
  <c r="Z863" i="1"/>
  <c r="M861" i="1"/>
  <c r="AP861" i="1" s="1"/>
  <c r="L861" i="1"/>
  <c r="AO861" i="1" s="1"/>
  <c r="N861" i="1"/>
  <c r="AQ861" i="1" s="1"/>
  <c r="O861" i="1"/>
  <c r="AR861" i="1" s="1"/>
  <c r="R3840" i="1"/>
  <c r="V3840" i="1"/>
  <c r="F3840" i="1"/>
  <c r="S3840" i="1"/>
  <c r="E3840" i="1"/>
  <c r="U3840" i="1"/>
  <c r="T3840" i="1"/>
  <c r="V2848" i="1"/>
  <c r="T2848" i="1"/>
  <c r="R2848" i="1"/>
  <c r="U2848" i="1"/>
  <c r="S2848" i="1"/>
  <c r="F2848" i="1"/>
  <c r="E2848" i="1"/>
  <c r="U5824" i="1"/>
  <c r="S5824" i="1"/>
  <c r="V5824" i="1"/>
  <c r="T5824" i="1"/>
  <c r="E5824" i="1"/>
  <c r="F5824" i="1"/>
  <c r="R5824" i="1"/>
  <c r="T4832" i="1"/>
  <c r="S4832" i="1"/>
  <c r="V4832" i="1"/>
  <c r="R4832" i="1"/>
  <c r="U4832" i="1"/>
  <c r="E4832" i="1"/>
  <c r="F4832" i="1"/>
  <c r="U1856" i="1"/>
  <c r="V1856" i="1"/>
  <c r="E1856" i="1"/>
  <c r="R1856" i="1"/>
  <c r="S1856" i="1"/>
  <c r="F1856" i="1"/>
  <c r="T1856" i="1"/>
  <c r="V863" i="1"/>
  <c r="U863" i="1"/>
  <c r="T863" i="1"/>
  <c r="S863" i="1"/>
  <c r="R863" i="1"/>
  <c r="F863" i="1"/>
  <c r="E863" i="1"/>
  <c r="B863" i="4" l="1"/>
  <c r="A494" i="1"/>
  <c r="AM493" i="1"/>
  <c r="K4832" i="1"/>
  <c r="I4832" i="1"/>
  <c r="K5824" i="1"/>
  <c r="I5824" i="1"/>
  <c r="I2848" i="1"/>
  <c r="K2848" i="1"/>
  <c r="I3840" i="1"/>
  <c r="K3840" i="1"/>
  <c r="Y4834" i="1"/>
  <c r="Z4833" i="1"/>
  <c r="Q2845" i="1"/>
  <c r="AS2845" i="1"/>
  <c r="N4831" i="1"/>
  <c r="AQ4831" i="1" s="1"/>
  <c r="O4831" i="1"/>
  <c r="AR4831" i="1" s="1"/>
  <c r="M4831" i="1"/>
  <c r="AP4831" i="1" s="1"/>
  <c r="L4831" i="1"/>
  <c r="AO4831" i="1" s="1"/>
  <c r="J4831" i="1"/>
  <c r="Z5825" i="1"/>
  <c r="Y5826" i="1"/>
  <c r="P3838" i="1"/>
  <c r="AN3838" i="1"/>
  <c r="AN4830" i="1"/>
  <c r="P4830" i="1"/>
  <c r="AS3837" i="1"/>
  <c r="Q3837" i="1"/>
  <c r="Y2850" i="1"/>
  <c r="Z2849" i="1"/>
  <c r="AS4829" i="1"/>
  <c r="Q4829" i="1"/>
  <c r="Q5821" i="1"/>
  <c r="AS5821" i="1"/>
  <c r="A1418" i="1"/>
  <c r="AM1417" i="1"/>
  <c r="J2847" i="1"/>
  <c r="N2847" i="1"/>
  <c r="AQ2847" i="1" s="1"/>
  <c r="O2847" i="1"/>
  <c r="AR2847" i="1" s="1"/>
  <c r="M2847" i="1"/>
  <c r="AP2847" i="1" s="1"/>
  <c r="L2847" i="1"/>
  <c r="AO2847" i="1" s="1"/>
  <c r="Y3842" i="1"/>
  <c r="Z3841" i="1"/>
  <c r="A4418" i="1"/>
  <c r="AM4417" i="1"/>
  <c r="AN5822" i="1"/>
  <c r="P5822" i="1"/>
  <c r="N5823" i="1"/>
  <c r="AQ5823" i="1" s="1"/>
  <c r="O5823" i="1"/>
  <c r="AR5823" i="1" s="1"/>
  <c r="M5823" i="1"/>
  <c r="AP5823" i="1" s="1"/>
  <c r="L5823" i="1"/>
  <c r="AO5823" i="1" s="1"/>
  <c r="J5823" i="1"/>
  <c r="AN2846" i="1"/>
  <c r="P2846" i="1"/>
  <c r="A2418" i="1"/>
  <c r="AM2417" i="1"/>
  <c r="A3418" i="1"/>
  <c r="AM3417" i="1"/>
  <c r="A5418" i="1"/>
  <c r="AM5417" i="1"/>
  <c r="L3839" i="1"/>
  <c r="AO3839" i="1" s="1"/>
  <c r="J3839" i="1"/>
  <c r="O3839" i="1"/>
  <c r="AR3839" i="1" s="1"/>
  <c r="M3839" i="1"/>
  <c r="AP3839" i="1" s="1"/>
  <c r="N3839" i="1"/>
  <c r="AQ3839" i="1" s="1"/>
  <c r="K1856" i="1"/>
  <c r="I1856" i="1"/>
  <c r="AS1853" i="1"/>
  <c r="Q1853" i="1"/>
  <c r="Z1857" i="1"/>
  <c r="Y1858" i="1"/>
  <c r="AN1854" i="1"/>
  <c r="P1854" i="1"/>
  <c r="J1855" i="1"/>
  <c r="O1855" i="1"/>
  <c r="AR1855" i="1" s="1"/>
  <c r="N1855" i="1"/>
  <c r="AQ1855" i="1" s="1"/>
  <c r="M1855" i="1"/>
  <c r="AP1855" i="1" s="1"/>
  <c r="L1855" i="1"/>
  <c r="AO1855" i="1" s="1"/>
  <c r="AN862" i="1"/>
  <c r="AS860" i="1"/>
  <c r="Q860" i="1"/>
  <c r="K863" i="1"/>
  <c r="I863" i="1"/>
  <c r="J863" i="1" s="1"/>
  <c r="P861" i="1"/>
  <c r="Y865" i="1"/>
  <c r="Z864" i="1"/>
  <c r="L862" i="1"/>
  <c r="AO862" i="1" s="1"/>
  <c r="N862" i="1"/>
  <c r="AQ862" i="1" s="1"/>
  <c r="O862" i="1"/>
  <c r="AR862" i="1" s="1"/>
  <c r="M862" i="1"/>
  <c r="AP862" i="1" s="1"/>
  <c r="R4833" i="1"/>
  <c r="V4833" i="1"/>
  <c r="S4833" i="1"/>
  <c r="F4833" i="1"/>
  <c r="U4833" i="1"/>
  <c r="T4833" i="1"/>
  <c r="E4833" i="1"/>
  <c r="V2849" i="1"/>
  <c r="T2849" i="1"/>
  <c r="S2849" i="1"/>
  <c r="F2849" i="1"/>
  <c r="U2849" i="1"/>
  <c r="E2849" i="1"/>
  <c r="R2849" i="1"/>
  <c r="V5825" i="1"/>
  <c r="F5825" i="1"/>
  <c r="S5825" i="1"/>
  <c r="T5825" i="1"/>
  <c r="R5825" i="1"/>
  <c r="U5825" i="1"/>
  <c r="E5825" i="1"/>
  <c r="R3841" i="1"/>
  <c r="U3841" i="1"/>
  <c r="T3841" i="1"/>
  <c r="F3841" i="1"/>
  <c r="E3841" i="1"/>
  <c r="S3841" i="1"/>
  <c r="V3841" i="1"/>
  <c r="E1857" i="1"/>
  <c r="F1857" i="1"/>
  <c r="T1857" i="1"/>
  <c r="R1857" i="1"/>
  <c r="V1857" i="1"/>
  <c r="S1857" i="1"/>
  <c r="U1857" i="1"/>
  <c r="S864" i="1"/>
  <c r="R864" i="1"/>
  <c r="V864" i="1"/>
  <c r="U864" i="1"/>
  <c r="T864" i="1"/>
  <c r="F864" i="1"/>
  <c r="E864" i="1"/>
  <c r="B864" i="4" l="1"/>
  <c r="A495" i="1"/>
  <c r="AM494" i="1"/>
  <c r="K3841" i="1"/>
  <c r="I3841" i="1"/>
  <c r="K5825" i="1"/>
  <c r="I5825" i="1"/>
  <c r="I2849" i="1"/>
  <c r="K2849" i="1"/>
  <c r="I4833" i="1"/>
  <c r="K4833" i="1"/>
  <c r="AN3839" i="1"/>
  <c r="P3839" i="1"/>
  <c r="AS2846" i="1"/>
  <c r="Q2846" i="1"/>
  <c r="J3840" i="1"/>
  <c r="O3840" i="1"/>
  <c r="AR3840" i="1" s="1"/>
  <c r="M3840" i="1"/>
  <c r="AP3840" i="1" s="1"/>
  <c r="L3840" i="1"/>
  <c r="AO3840" i="1" s="1"/>
  <c r="N3840" i="1"/>
  <c r="AQ3840" i="1" s="1"/>
  <c r="Y5827" i="1"/>
  <c r="Z5826" i="1"/>
  <c r="A2419" i="1"/>
  <c r="AM2418" i="1"/>
  <c r="A4419" i="1"/>
  <c r="AM4418" i="1"/>
  <c r="A5419" i="1"/>
  <c r="AM5418" i="1"/>
  <c r="P4831" i="1"/>
  <c r="AN4831" i="1"/>
  <c r="A3419" i="1"/>
  <c r="AM3418" i="1"/>
  <c r="AS5822" i="1"/>
  <c r="Q5822" i="1"/>
  <c r="Z3842" i="1"/>
  <c r="Y3843" i="1"/>
  <c r="AN2847" i="1"/>
  <c r="P2847" i="1"/>
  <c r="AS4830" i="1"/>
  <c r="Q4830" i="1"/>
  <c r="Z4834" i="1"/>
  <c r="Y4835" i="1"/>
  <c r="O2848" i="1"/>
  <c r="AR2848" i="1" s="1"/>
  <c r="N2848" i="1"/>
  <c r="AQ2848" i="1" s="1"/>
  <c r="L2848" i="1"/>
  <c r="AO2848" i="1" s="1"/>
  <c r="M2848" i="1"/>
  <c r="AP2848" i="1" s="1"/>
  <c r="J2848" i="1"/>
  <c r="Z2850" i="1"/>
  <c r="Y2851" i="1"/>
  <c r="M5824" i="1"/>
  <c r="AP5824" i="1" s="1"/>
  <c r="L5824" i="1"/>
  <c r="AO5824" i="1" s="1"/>
  <c r="J5824" i="1"/>
  <c r="N5824" i="1"/>
  <c r="AQ5824" i="1" s="1"/>
  <c r="O5824" i="1"/>
  <c r="AR5824" i="1" s="1"/>
  <c r="A1419" i="1"/>
  <c r="AM1418" i="1"/>
  <c r="Q3838" i="1"/>
  <c r="AS3838" i="1"/>
  <c r="M4832" i="1"/>
  <c r="AP4832" i="1" s="1"/>
  <c r="N4832" i="1"/>
  <c r="AQ4832" i="1" s="1"/>
  <c r="J4832" i="1"/>
  <c r="O4832" i="1"/>
  <c r="AR4832" i="1" s="1"/>
  <c r="L4832" i="1"/>
  <c r="AO4832" i="1" s="1"/>
  <c r="AN5823" i="1"/>
  <c r="P5823" i="1"/>
  <c r="K1857" i="1"/>
  <c r="I1857" i="1"/>
  <c r="Y1859" i="1"/>
  <c r="Z1858" i="1"/>
  <c r="AN1855" i="1"/>
  <c r="P1855" i="1"/>
  <c r="O1856" i="1"/>
  <c r="AR1856" i="1" s="1"/>
  <c r="J1856" i="1"/>
  <c r="N1856" i="1"/>
  <c r="AQ1856" i="1" s="1"/>
  <c r="M1856" i="1"/>
  <c r="AP1856" i="1" s="1"/>
  <c r="L1856" i="1"/>
  <c r="AO1856" i="1" s="1"/>
  <c r="Q1854" i="1"/>
  <c r="AS1854" i="1"/>
  <c r="Q861" i="1"/>
  <c r="AN863" i="1"/>
  <c r="AS861" i="1"/>
  <c r="K864" i="1"/>
  <c r="I864" i="1"/>
  <c r="J864" i="1" s="1"/>
  <c r="P862" i="1"/>
  <c r="Y866" i="1"/>
  <c r="Z865" i="1"/>
  <c r="O863" i="1"/>
  <c r="AR863" i="1" s="1"/>
  <c r="M863" i="1"/>
  <c r="AP863" i="1" s="1"/>
  <c r="N863" i="1"/>
  <c r="AQ863" i="1" s="1"/>
  <c r="L863" i="1"/>
  <c r="AO863" i="1" s="1"/>
  <c r="T5826" i="1"/>
  <c r="E5826" i="1"/>
  <c r="R5826" i="1"/>
  <c r="F5826" i="1"/>
  <c r="V5826" i="1"/>
  <c r="U5826" i="1"/>
  <c r="S5826" i="1"/>
  <c r="S4834" i="1"/>
  <c r="F4834" i="1"/>
  <c r="V4834" i="1"/>
  <c r="T4834" i="1"/>
  <c r="U4834" i="1"/>
  <c r="E4834" i="1"/>
  <c r="R4834" i="1"/>
  <c r="S3842" i="1"/>
  <c r="F3842" i="1"/>
  <c r="R3842" i="1"/>
  <c r="V3842" i="1"/>
  <c r="T3842" i="1"/>
  <c r="E3842" i="1"/>
  <c r="U3842" i="1"/>
  <c r="V2850" i="1"/>
  <c r="F2850" i="1"/>
  <c r="U2850" i="1"/>
  <c r="R2850" i="1"/>
  <c r="E2850" i="1"/>
  <c r="T2850" i="1"/>
  <c r="S2850" i="1"/>
  <c r="S1858" i="1"/>
  <c r="F1858" i="1"/>
  <c r="E1858" i="1"/>
  <c r="U1858" i="1"/>
  <c r="R1858" i="1"/>
  <c r="T1858" i="1"/>
  <c r="V1858" i="1"/>
  <c r="V865" i="1"/>
  <c r="U865" i="1"/>
  <c r="T865" i="1"/>
  <c r="S865" i="1"/>
  <c r="R865" i="1"/>
  <c r="F865" i="1"/>
  <c r="E865" i="1"/>
  <c r="B865" i="4" l="1"/>
  <c r="A496" i="1"/>
  <c r="AM495" i="1"/>
  <c r="K2850" i="1"/>
  <c r="I2850" i="1"/>
  <c r="K3842" i="1"/>
  <c r="I3842" i="1"/>
  <c r="K4834" i="1"/>
  <c r="I4834" i="1"/>
  <c r="K5826" i="1"/>
  <c r="I5826" i="1"/>
  <c r="AS4831" i="1"/>
  <c r="Q4831" i="1"/>
  <c r="P4832" i="1"/>
  <c r="AN4832" i="1"/>
  <c r="AN2848" i="1"/>
  <c r="P2848" i="1"/>
  <c r="Y5828" i="1"/>
  <c r="Z5827" i="1"/>
  <c r="J4833" i="1"/>
  <c r="N4833" i="1"/>
  <c r="AQ4833" i="1" s="1"/>
  <c r="M4833" i="1"/>
  <c r="AP4833" i="1" s="1"/>
  <c r="L4833" i="1"/>
  <c r="AO4833" i="1" s="1"/>
  <c r="O4833" i="1"/>
  <c r="AR4833" i="1" s="1"/>
  <c r="A1420" i="1"/>
  <c r="AM1419" i="1"/>
  <c r="Y2852" i="1"/>
  <c r="Z2851" i="1"/>
  <c r="A5420" i="1"/>
  <c r="AM5419" i="1"/>
  <c r="N2849" i="1"/>
  <c r="AQ2849" i="1" s="1"/>
  <c r="O2849" i="1"/>
  <c r="AR2849" i="1" s="1"/>
  <c r="L2849" i="1"/>
  <c r="AO2849" i="1" s="1"/>
  <c r="M2849" i="1"/>
  <c r="AP2849" i="1" s="1"/>
  <c r="J2849" i="1"/>
  <c r="A4420" i="1"/>
  <c r="AM4419" i="1"/>
  <c r="N5825" i="1"/>
  <c r="AQ5825" i="1" s="1"/>
  <c r="L5825" i="1"/>
  <c r="AO5825" i="1" s="1"/>
  <c r="O5825" i="1"/>
  <c r="AR5825" i="1" s="1"/>
  <c r="M5825" i="1"/>
  <c r="AP5825" i="1" s="1"/>
  <c r="J5825" i="1"/>
  <c r="Q2847" i="1"/>
  <c r="AS2847" i="1"/>
  <c r="AS5823" i="1"/>
  <c r="Q5823" i="1"/>
  <c r="AN5824" i="1"/>
  <c r="P5824" i="1"/>
  <c r="Y3844" i="1"/>
  <c r="Z3843" i="1"/>
  <c r="A3420" i="1"/>
  <c r="AM3419" i="1"/>
  <c r="Q3839" i="1"/>
  <c r="AS3839" i="1"/>
  <c r="Z4835" i="1"/>
  <c r="Y4836" i="1"/>
  <c r="A2420" i="1"/>
  <c r="AM2419" i="1"/>
  <c r="AN3840" i="1"/>
  <c r="P3840" i="1"/>
  <c r="L3841" i="1"/>
  <c r="AO3841" i="1" s="1"/>
  <c r="J3841" i="1"/>
  <c r="O3841" i="1"/>
  <c r="AR3841" i="1" s="1"/>
  <c r="M3841" i="1"/>
  <c r="AP3841" i="1" s="1"/>
  <c r="N3841" i="1"/>
  <c r="AQ3841" i="1" s="1"/>
  <c r="I1858" i="1"/>
  <c r="K1858" i="1"/>
  <c r="Q1855" i="1"/>
  <c r="AS1855" i="1"/>
  <c r="Y1860" i="1"/>
  <c r="Z1859" i="1"/>
  <c r="N1857" i="1"/>
  <c r="AQ1857" i="1" s="1"/>
  <c r="L1857" i="1"/>
  <c r="AO1857" i="1" s="1"/>
  <c r="J1857" i="1"/>
  <c r="O1857" i="1"/>
  <c r="AR1857" i="1" s="1"/>
  <c r="M1857" i="1"/>
  <c r="AP1857" i="1" s="1"/>
  <c r="AN1856" i="1"/>
  <c r="P1856" i="1"/>
  <c r="AS862" i="1"/>
  <c r="AN864" i="1"/>
  <c r="K865" i="1"/>
  <c r="I865" i="1"/>
  <c r="J865" i="1" s="1"/>
  <c r="Q862" i="1"/>
  <c r="P863" i="1"/>
  <c r="Z866" i="1"/>
  <c r="Y867" i="1"/>
  <c r="N864" i="1"/>
  <c r="AQ864" i="1" s="1"/>
  <c r="M864" i="1"/>
  <c r="AP864" i="1" s="1"/>
  <c r="L864" i="1"/>
  <c r="AO864" i="1" s="1"/>
  <c r="O864" i="1"/>
  <c r="AR864" i="1" s="1"/>
  <c r="R2851" i="1"/>
  <c r="U2851" i="1"/>
  <c r="E2851" i="1"/>
  <c r="V2851" i="1"/>
  <c r="F2851" i="1"/>
  <c r="S2851" i="1"/>
  <c r="T2851" i="1"/>
  <c r="F4835" i="1"/>
  <c r="R4835" i="1"/>
  <c r="T4835" i="1"/>
  <c r="S4835" i="1"/>
  <c r="U4835" i="1"/>
  <c r="V4835" i="1"/>
  <c r="E4835" i="1"/>
  <c r="F3843" i="1"/>
  <c r="E3843" i="1"/>
  <c r="U3843" i="1"/>
  <c r="R3843" i="1"/>
  <c r="V3843" i="1"/>
  <c r="S3843" i="1"/>
  <c r="T3843" i="1"/>
  <c r="V5827" i="1"/>
  <c r="T5827" i="1"/>
  <c r="E5827" i="1"/>
  <c r="U5827" i="1"/>
  <c r="R5827" i="1"/>
  <c r="S5827" i="1"/>
  <c r="F5827" i="1"/>
  <c r="U1859" i="1"/>
  <c r="S1859" i="1"/>
  <c r="R1859" i="1"/>
  <c r="F1859" i="1"/>
  <c r="E1859" i="1"/>
  <c r="V1859" i="1"/>
  <c r="T1859" i="1"/>
  <c r="V866" i="1"/>
  <c r="U866" i="1"/>
  <c r="T866" i="1"/>
  <c r="S866" i="1"/>
  <c r="R866" i="1"/>
  <c r="F866" i="1"/>
  <c r="E866" i="1"/>
  <c r="B866" i="4" l="1"/>
  <c r="A497" i="1"/>
  <c r="AM496" i="1"/>
  <c r="K5827" i="1"/>
  <c r="I5827" i="1"/>
  <c r="K3843" i="1"/>
  <c r="I3843" i="1"/>
  <c r="K4835" i="1"/>
  <c r="I4835" i="1"/>
  <c r="K2851" i="1"/>
  <c r="I2851" i="1"/>
  <c r="M5826" i="1"/>
  <c r="AP5826" i="1" s="1"/>
  <c r="J5826" i="1"/>
  <c r="L5826" i="1"/>
  <c r="AO5826" i="1" s="1"/>
  <c r="N5826" i="1"/>
  <c r="AQ5826" i="1" s="1"/>
  <c r="O5826" i="1"/>
  <c r="AR5826" i="1" s="1"/>
  <c r="A3421" i="1"/>
  <c r="AM3420" i="1"/>
  <c r="Y4837" i="1"/>
  <c r="Z4836" i="1"/>
  <c r="Z2852" i="1"/>
  <c r="Y2853" i="1"/>
  <c r="Z3844" i="1"/>
  <c r="Y3845" i="1"/>
  <c r="AN5825" i="1"/>
  <c r="P5825" i="1"/>
  <c r="AN2849" i="1"/>
  <c r="P2849" i="1"/>
  <c r="A1421" i="1"/>
  <c r="AM1420" i="1"/>
  <c r="Y5829" i="1"/>
  <c r="Z5828" i="1"/>
  <c r="J4834" i="1"/>
  <c r="N4834" i="1"/>
  <c r="AQ4834" i="1" s="1"/>
  <c r="O4834" i="1"/>
  <c r="AR4834" i="1" s="1"/>
  <c r="M4834" i="1"/>
  <c r="AP4834" i="1" s="1"/>
  <c r="L4834" i="1"/>
  <c r="AO4834" i="1" s="1"/>
  <c r="A4421" i="1"/>
  <c r="AM4420" i="1"/>
  <c r="AN3841" i="1"/>
  <c r="P3841" i="1"/>
  <c r="Q4832" i="1"/>
  <c r="AS4832" i="1"/>
  <c r="AS3840" i="1"/>
  <c r="Q3840" i="1"/>
  <c r="AS5824" i="1"/>
  <c r="Q5824" i="1"/>
  <c r="A5421" i="1"/>
  <c r="AM5420" i="1"/>
  <c r="N3842" i="1"/>
  <c r="AQ3842" i="1" s="1"/>
  <c r="M3842" i="1"/>
  <c r="AP3842" i="1" s="1"/>
  <c r="O3842" i="1"/>
  <c r="AR3842" i="1" s="1"/>
  <c r="L3842" i="1"/>
  <c r="AO3842" i="1" s="1"/>
  <c r="J3842" i="1"/>
  <c r="Q2848" i="1"/>
  <c r="AS2848" i="1"/>
  <c r="A2421" i="1"/>
  <c r="AM2420" i="1"/>
  <c r="M2850" i="1"/>
  <c r="AP2850" i="1" s="1"/>
  <c r="J2850" i="1"/>
  <c r="O2850" i="1"/>
  <c r="AR2850" i="1" s="1"/>
  <c r="L2850" i="1"/>
  <c r="AO2850" i="1" s="1"/>
  <c r="N2850" i="1"/>
  <c r="AQ2850" i="1" s="1"/>
  <c r="AN4833" i="1"/>
  <c r="P4833" i="1"/>
  <c r="K1859" i="1"/>
  <c r="I1859" i="1"/>
  <c r="Q1856" i="1"/>
  <c r="AS1856" i="1"/>
  <c r="Y1861" i="1"/>
  <c r="Z1860" i="1"/>
  <c r="AN1857" i="1"/>
  <c r="P1857" i="1"/>
  <c r="M1858" i="1"/>
  <c r="AP1858" i="1" s="1"/>
  <c r="L1858" i="1"/>
  <c r="AO1858" i="1" s="1"/>
  <c r="J1858" i="1"/>
  <c r="O1858" i="1"/>
  <c r="AR1858" i="1" s="1"/>
  <c r="N1858" i="1"/>
  <c r="AQ1858" i="1" s="1"/>
  <c r="AS863" i="1"/>
  <c r="AN865" i="1"/>
  <c r="K866" i="1"/>
  <c r="I866" i="1"/>
  <c r="J866" i="1" s="1"/>
  <c r="Q863" i="1"/>
  <c r="P864" i="1"/>
  <c r="Z867" i="1"/>
  <c r="Y868" i="1"/>
  <c r="O865" i="1"/>
  <c r="AR865" i="1" s="1"/>
  <c r="M865" i="1"/>
  <c r="AP865" i="1" s="1"/>
  <c r="N865" i="1"/>
  <c r="AQ865" i="1" s="1"/>
  <c r="L865" i="1"/>
  <c r="AO865" i="1" s="1"/>
  <c r="S4836" i="1"/>
  <c r="V4836" i="1"/>
  <c r="F4836" i="1"/>
  <c r="U4836" i="1"/>
  <c r="R4836" i="1"/>
  <c r="E4836" i="1"/>
  <c r="T4836" i="1"/>
  <c r="U5828" i="1"/>
  <c r="F5828" i="1"/>
  <c r="V5828" i="1"/>
  <c r="S5828" i="1"/>
  <c r="R5828" i="1"/>
  <c r="T5828" i="1"/>
  <c r="E5828" i="1"/>
  <c r="U2852" i="1"/>
  <c r="V2852" i="1"/>
  <c r="T2852" i="1"/>
  <c r="R2852" i="1"/>
  <c r="E2852" i="1"/>
  <c r="F2852" i="1"/>
  <c r="S2852" i="1"/>
  <c r="V3844" i="1"/>
  <c r="E3844" i="1"/>
  <c r="R3844" i="1"/>
  <c r="U3844" i="1"/>
  <c r="S3844" i="1"/>
  <c r="F3844" i="1"/>
  <c r="T3844" i="1"/>
  <c r="R1860" i="1"/>
  <c r="E1860" i="1"/>
  <c r="T1860" i="1"/>
  <c r="U1860" i="1"/>
  <c r="V1860" i="1"/>
  <c r="F1860" i="1"/>
  <c r="S1860" i="1"/>
  <c r="T867" i="1"/>
  <c r="S867" i="1"/>
  <c r="R867" i="1"/>
  <c r="V867" i="1"/>
  <c r="U867" i="1"/>
  <c r="F867" i="1"/>
  <c r="E867" i="1"/>
  <c r="B867" i="4" l="1"/>
  <c r="A498" i="1"/>
  <c r="AM497" i="1"/>
  <c r="I3844" i="1"/>
  <c r="K3844" i="1"/>
  <c r="I2852" i="1"/>
  <c r="K2852" i="1"/>
  <c r="I5828" i="1"/>
  <c r="K5828" i="1"/>
  <c r="I4836" i="1"/>
  <c r="K4836" i="1"/>
  <c r="AN2850" i="1"/>
  <c r="P2850" i="1"/>
  <c r="Z5829" i="1"/>
  <c r="Y5830" i="1"/>
  <c r="Y3846" i="1"/>
  <c r="Z3845" i="1"/>
  <c r="Z4837" i="1"/>
  <c r="Y4838" i="1"/>
  <c r="N2851" i="1"/>
  <c r="AQ2851" i="1" s="1"/>
  <c r="J2851" i="1"/>
  <c r="O2851" i="1"/>
  <c r="AR2851" i="1" s="1"/>
  <c r="M2851" i="1"/>
  <c r="AP2851" i="1" s="1"/>
  <c r="L2851" i="1"/>
  <c r="AO2851" i="1" s="1"/>
  <c r="A1422" i="1"/>
  <c r="AM1421" i="1"/>
  <c r="A3422" i="1"/>
  <c r="AM3421" i="1"/>
  <c r="O4835" i="1"/>
  <c r="AR4835" i="1" s="1"/>
  <c r="L4835" i="1"/>
  <c r="AO4835" i="1" s="1"/>
  <c r="N4835" i="1"/>
  <c r="AQ4835" i="1" s="1"/>
  <c r="M4835" i="1"/>
  <c r="AP4835" i="1" s="1"/>
  <c r="J4835" i="1"/>
  <c r="Y2854" i="1"/>
  <c r="Z2853" i="1"/>
  <c r="A5422" i="1"/>
  <c r="AM5421" i="1"/>
  <c r="Q3841" i="1"/>
  <c r="AS3841" i="1"/>
  <c r="Q2849" i="1"/>
  <c r="AS2849" i="1"/>
  <c r="AN5826" i="1"/>
  <c r="P5826" i="1"/>
  <c r="O3843" i="1"/>
  <c r="AR3843" i="1" s="1"/>
  <c r="N3843" i="1"/>
  <c r="AQ3843" i="1" s="1"/>
  <c r="M3843" i="1"/>
  <c r="AP3843" i="1" s="1"/>
  <c r="L3843" i="1"/>
  <c r="AO3843" i="1" s="1"/>
  <c r="J3843" i="1"/>
  <c r="AS4833" i="1"/>
  <c r="Q4833" i="1"/>
  <c r="P3842" i="1"/>
  <c r="AN3842" i="1"/>
  <c r="AN4834" i="1"/>
  <c r="P4834" i="1"/>
  <c r="AS5825" i="1"/>
  <c r="Q5825" i="1"/>
  <c r="N5827" i="1"/>
  <c r="AQ5827" i="1" s="1"/>
  <c r="L5827" i="1"/>
  <c r="AO5827" i="1" s="1"/>
  <c r="J5827" i="1"/>
  <c r="M5827" i="1"/>
  <c r="AP5827" i="1" s="1"/>
  <c r="O5827" i="1"/>
  <c r="AR5827" i="1" s="1"/>
  <c r="A2422" i="1"/>
  <c r="AM2421" i="1"/>
  <c r="A4422" i="1"/>
  <c r="AM4421" i="1"/>
  <c r="I1860" i="1"/>
  <c r="K1860" i="1"/>
  <c r="Z1861" i="1"/>
  <c r="Y1862" i="1"/>
  <c r="AN1858" i="1"/>
  <c r="P1858" i="1"/>
  <c r="O1859" i="1"/>
  <c r="AR1859" i="1" s="1"/>
  <c r="N1859" i="1"/>
  <c r="AQ1859" i="1" s="1"/>
  <c r="J1859" i="1"/>
  <c r="M1859" i="1"/>
  <c r="AP1859" i="1" s="1"/>
  <c r="L1859" i="1"/>
  <c r="AO1859" i="1" s="1"/>
  <c r="Q1857" i="1"/>
  <c r="AS1857" i="1"/>
  <c r="Q864" i="1"/>
  <c r="AN866" i="1"/>
  <c r="AS864" i="1"/>
  <c r="K867" i="1"/>
  <c r="I867" i="1"/>
  <c r="J867" i="1" s="1"/>
  <c r="P865" i="1"/>
  <c r="Y869" i="1"/>
  <c r="Z868" i="1"/>
  <c r="O866" i="1"/>
  <c r="AR866" i="1" s="1"/>
  <c r="L866" i="1"/>
  <c r="AO866" i="1" s="1"/>
  <c r="M866" i="1"/>
  <c r="AP866" i="1" s="1"/>
  <c r="N866" i="1"/>
  <c r="AQ866" i="1" s="1"/>
  <c r="S3845" i="1"/>
  <c r="U3845" i="1"/>
  <c r="E3845" i="1"/>
  <c r="T3845" i="1"/>
  <c r="V3845" i="1"/>
  <c r="F3845" i="1"/>
  <c r="R3845" i="1"/>
  <c r="R4837" i="1"/>
  <c r="E4837" i="1"/>
  <c r="S4837" i="1"/>
  <c r="T4837" i="1"/>
  <c r="F4837" i="1"/>
  <c r="U4837" i="1"/>
  <c r="V4837" i="1"/>
  <c r="U5829" i="1"/>
  <c r="F5829" i="1"/>
  <c r="V5829" i="1"/>
  <c r="T5829" i="1"/>
  <c r="S5829" i="1"/>
  <c r="E5829" i="1"/>
  <c r="R5829" i="1"/>
  <c r="U2853" i="1"/>
  <c r="V2853" i="1"/>
  <c r="S2853" i="1"/>
  <c r="T2853" i="1"/>
  <c r="R2853" i="1"/>
  <c r="E2853" i="1"/>
  <c r="F2853" i="1"/>
  <c r="F1861" i="1"/>
  <c r="U1861" i="1"/>
  <c r="R1861" i="1"/>
  <c r="V1861" i="1"/>
  <c r="S1861" i="1"/>
  <c r="T1861" i="1"/>
  <c r="E1861" i="1"/>
  <c r="V868" i="1"/>
  <c r="U868" i="1"/>
  <c r="T868" i="1"/>
  <c r="S868" i="1"/>
  <c r="R868" i="1"/>
  <c r="F868" i="1"/>
  <c r="E868" i="1"/>
  <c r="B868" i="4" l="1"/>
  <c r="A499" i="1"/>
  <c r="AM498" i="1"/>
  <c r="K2853" i="1"/>
  <c r="I2853" i="1"/>
  <c r="I5829" i="1"/>
  <c r="K5829" i="1"/>
  <c r="K4837" i="1"/>
  <c r="I4837" i="1"/>
  <c r="I3845" i="1"/>
  <c r="K3845" i="1"/>
  <c r="Z3846" i="1"/>
  <c r="Y3847" i="1"/>
  <c r="O4836" i="1"/>
  <c r="AR4836" i="1" s="1"/>
  <c r="N4836" i="1"/>
  <c r="AQ4836" i="1" s="1"/>
  <c r="L4836" i="1"/>
  <c r="AO4836" i="1" s="1"/>
  <c r="J4836" i="1"/>
  <c r="M4836" i="1"/>
  <c r="AP4836" i="1" s="1"/>
  <c r="A4423" i="1"/>
  <c r="AM4422" i="1"/>
  <c r="A3423" i="1"/>
  <c r="AM3422" i="1"/>
  <c r="P2851" i="1"/>
  <c r="AN2851" i="1"/>
  <c r="Y5831" i="1"/>
  <c r="Z5830" i="1"/>
  <c r="AN3843" i="1"/>
  <c r="P3843" i="1"/>
  <c r="Y2855" i="1"/>
  <c r="Z2854" i="1"/>
  <c r="J5828" i="1"/>
  <c r="L5828" i="1"/>
  <c r="AO5828" i="1" s="1"/>
  <c r="N5828" i="1"/>
  <c r="AQ5828" i="1" s="1"/>
  <c r="O5828" i="1"/>
  <c r="AR5828" i="1" s="1"/>
  <c r="M5828" i="1"/>
  <c r="AP5828" i="1" s="1"/>
  <c r="AS3842" i="1"/>
  <c r="Q3842" i="1"/>
  <c r="Q5826" i="1"/>
  <c r="AS5826" i="1"/>
  <c r="A2423" i="1"/>
  <c r="AM2422" i="1"/>
  <c r="AN5827" i="1"/>
  <c r="P5827" i="1"/>
  <c r="Q4834" i="1"/>
  <c r="AS4834" i="1"/>
  <c r="P4835" i="1"/>
  <c r="AN4835" i="1"/>
  <c r="A1423" i="1"/>
  <c r="AM1422" i="1"/>
  <c r="Z4838" i="1"/>
  <c r="Y4839" i="1"/>
  <c r="AS2850" i="1"/>
  <c r="Q2850" i="1"/>
  <c r="N2852" i="1"/>
  <c r="AQ2852" i="1" s="1"/>
  <c r="O2852" i="1"/>
  <c r="AR2852" i="1" s="1"/>
  <c r="M2852" i="1"/>
  <c r="AP2852" i="1" s="1"/>
  <c r="L2852" i="1"/>
  <c r="AO2852" i="1" s="1"/>
  <c r="J2852" i="1"/>
  <c r="A5423" i="1"/>
  <c r="AM5422" i="1"/>
  <c r="N3844" i="1"/>
  <c r="AQ3844" i="1" s="1"/>
  <c r="J3844" i="1"/>
  <c r="M3844" i="1"/>
  <c r="AP3844" i="1" s="1"/>
  <c r="L3844" i="1"/>
  <c r="AO3844" i="1" s="1"/>
  <c r="O3844" i="1"/>
  <c r="AR3844" i="1" s="1"/>
  <c r="I1861" i="1"/>
  <c r="K1861" i="1"/>
  <c r="Q1858" i="1"/>
  <c r="AS1858" i="1"/>
  <c r="Y1863" i="1"/>
  <c r="Z1862" i="1"/>
  <c r="P1859" i="1"/>
  <c r="AN1859" i="1"/>
  <c r="L1860" i="1"/>
  <c r="AO1860" i="1" s="1"/>
  <c r="N1860" i="1"/>
  <c r="AQ1860" i="1" s="1"/>
  <c r="J1860" i="1"/>
  <c r="O1860" i="1"/>
  <c r="AR1860" i="1" s="1"/>
  <c r="M1860" i="1"/>
  <c r="AP1860" i="1" s="1"/>
  <c r="AS865" i="1"/>
  <c r="AN867" i="1"/>
  <c r="K868" i="1"/>
  <c r="I868" i="1"/>
  <c r="J868" i="1" s="1"/>
  <c r="Q865" i="1"/>
  <c r="P866" i="1"/>
  <c r="M867" i="1"/>
  <c r="AP867" i="1" s="1"/>
  <c r="N867" i="1"/>
  <c r="AQ867" i="1" s="1"/>
  <c r="O867" i="1"/>
  <c r="AR867" i="1" s="1"/>
  <c r="L867" i="1"/>
  <c r="AO867" i="1" s="1"/>
  <c r="Y870" i="1"/>
  <c r="Z869" i="1"/>
  <c r="R4838" i="1"/>
  <c r="S4838" i="1"/>
  <c r="V4838" i="1"/>
  <c r="E4838" i="1"/>
  <c r="F4838" i="1"/>
  <c r="T4838" i="1"/>
  <c r="U4838" i="1"/>
  <c r="T3846" i="1"/>
  <c r="U3846" i="1"/>
  <c r="S3846" i="1"/>
  <c r="E3846" i="1"/>
  <c r="V3846" i="1"/>
  <c r="F3846" i="1"/>
  <c r="R3846" i="1"/>
  <c r="U5830" i="1"/>
  <c r="V5830" i="1"/>
  <c r="R5830" i="1"/>
  <c r="T5830" i="1"/>
  <c r="S5830" i="1"/>
  <c r="E5830" i="1"/>
  <c r="F5830" i="1"/>
  <c r="E2854" i="1"/>
  <c r="T2854" i="1"/>
  <c r="R2854" i="1"/>
  <c r="S2854" i="1"/>
  <c r="V2854" i="1"/>
  <c r="F2854" i="1"/>
  <c r="U2854" i="1"/>
  <c r="S1862" i="1"/>
  <c r="V1862" i="1"/>
  <c r="T1862" i="1"/>
  <c r="R1862" i="1"/>
  <c r="E1862" i="1"/>
  <c r="F1862" i="1"/>
  <c r="U1862" i="1"/>
  <c r="R869" i="1"/>
  <c r="V869" i="1"/>
  <c r="U869" i="1"/>
  <c r="T869" i="1"/>
  <c r="S869" i="1"/>
  <c r="F869" i="1"/>
  <c r="E869" i="1"/>
  <c r="B869" i="4" l="1"/>
  <c r="A500" i="1"/>
  <c r="AM499" i="1"/>
  <c r="K2854" i="1"/>
  <c r="I2854" i="1"/>
  <c r="K5830" i="1"/>
  <c r="I5830" i="1"/>
  <c r="K3846" i="1"/>
  <c r="I3846" i="1"/>
  <c r="K4838" i="1"/>
  <c r="I4838" i="1"/>
  <c r="A5424" i="1"/>
  <c r="AM5423" i="1"/>
  <c r="P5828" i="1"/>
  <c r="AN5828" i="1"/>
  <c r="P3844" i="1"/>
  <c r="AN3844" i="1"/>
  <c r="AS4835" i="1"/>
  <c r="Q4835" i="1"/>
  <c r="Y2856" i="1"/>
  <c r="Z2855" i="1"/>
  <c r="AS2851" i="1"/>
  <c r="Q2851" i="1"/>
  <c r="M3845" i="1"/>
  <c r="AP3845" i="1" s="1"/>
  <c r="O3845" i="1"/>
  <c r="AR3845" i="1" s="1"/>
  <c r="N3845" i="1"/>
  <c r="AQ3845" i="1" s="1"/>
  <c r="L3845" i="1"/>
  <c r="AO3845" i="1" s="1"/>
  <c r="J3845" i="1"/>
  <c r="A1424" i="1"/>
  <c r="AM1423" i="1"/>
  <c r="A2424" i="1"/>
  <c r="AM2423" i="1"/>
  <c r="AS3843" i="1"/>
  <c r="Q3843" i="1"/>
  <c r="O4837" i="1"/>
  <c r="AR4837" i="1" s="1"/>
  <c r="N4837" i="1"/>
  <c r="AQ4837" i="1" s="1"/>
  <c r="L4837" i="1"/>
  <c r="AO4837" i="1" s="1"/>
  <c r="J4837" i="1"/>
  <c r="M4837" i="1"/>
  <c r="AP4837" i="1" s="1"/>
  <c r="A3424" i="1"/>
  <c r="AM3423" i="1"/>
  <c r="Y3848" i="1"/>
  <c r="Z3847" i="1"/>
  <c r="A4424" i="1"/>
  <c r="AM4423" i="1"/>
  <c r="J5829" i="1"/>
  <c r="O5829" i="1"/>
  <c r="AR5829" i="1" s="1"/>
  <c r="N5829" i="1"/>
  <c r="AQ5829" i="1" s="1"/>
  <c r="L5829" i="1"/>
  <c r="AO5829" i="1" s="1"/>
  <c r="M5829" i="1"/>
  <c r="AP5829" i="1" s="1"/>
  <c r="Z5831" i="1"/>
  <c r="Y5832" i="1"/>
  <c r="M2853" i="1"/>
  <c r="AP2853" i="1" s="1"/>
  <c r="J2853" i="1"/>
  <c r="L2853" i="1"/>
  <c r="AO2853" i="1" s="1"/>
  <c r="N2853" i="1"/>
  <c r="AQ2853" i="1" s="1"/>
  <c r="O2853" i="1"/>
  <c r="AR2853" i="1" s="1"/>
  <c r="Z4839" i="1"/>
  <c r="Y4840" i="1"/>
  <c r="AN2852" i="1"/>
  <c r="P2852" i="1"/>
  <c r="Q5827" i="1"/>
  <c r="AS5827" i="1"/>
  <c r="P4836" i="1"/>
  <c r="AN4836" i="1"/>
  <c r="I1862" i="1"/>
  <c r="K1862" i="1"/>
  <c r="Q1859" i="1"/>
  <c r="AS1859" i="1"/>
  <c r="Y1864" i="1"/>
  <c r="Z1863" i="1"/>
  <c r="AN1860" i="1"/>
  <c r="P1860" i="1"/>
  <c r="O1861" i="1"/>
  <c r="AR1861" i="1" s="1"/>
  <c r="M1861" i="1"/>
  <c r="AP1861" i="1" s="1"/>
  <c r="N1861" i="1"/>
  <c r="AQ1861" i="1" s="1"/>
  <c r="L1861" i="1"/>
  <c r="AO1861" i="1" s="1"/>
  <c r="J1861" i="1"/>
  <c r="Q866" i="1"/>
  <c r="AN868" i="1"/>
  <c r="K869" i="1"/>
  <c r="I869" i="1"/>
  <c r="J869" i="1" s="1"/>
  <c r="AS866" i="1"/>
  <c r="P867" i="1"/>
  <c r="Y871" i="1"/>
  <c r="Z870" i="1"/>
  <c r="O868" i="1"/>
  <c r="AR868" i="1" s="1"/>
  <c r="N868" i="1"/>
  <c r="AQ868" i="1" s="1"/>
  <c r="L868" i="1"/>
  <c r="AO868" i="1" s="1"/>
  <c r="M868" i="1"/>
  <c r="AP868" i="1" s="1"/>
  <c r="F3847" i="1"/>
  <c r="V3847" i="1"/>
  <c r="T3847" i="1"/>
  <c r="S3847" i="1"/>
  <c r="E3847" i="1"/>
  <c r="R3847" i="1"/>
  <c r="U3847" i="1"/>
  <c r="T5831" i="1"/>
  <c r="F5831" i="1"/>
  <c r="S5831" i="1"/>
  <c r="U5831" i="1"/>
  <c r="V5831" i="1"/>
  <c r="R5831" i="1"/>
  <c r="E5831" i="1"/>
  <c r="V4839" i="1"/>
  <c r="F4839" i="1"/>
  <c r="R4839" i="1"/>
  <c r="T4839" i="1"/>
  <c r="E4839" i="1"/>
  <c r="U4839" i="1"/>
  <c r="S4839" i="1"/>
  <c r="F2855" i="1"/>
  <c r="S2855" i="1"/>
  <c r="V2855" i="1"/>
  <c r="R2855" i="1"/>
  <c r="E2855" i="1"/>
  <c r="T2855" i="1"/>
  <c r="U2855" i="1"/>
  <c r="R1863" i="1"/>
  <c r="F1863" i="1"/>
  <c r="E1863" i="1"/>
  <c r="V1863" i="1"/>
  <c r="S1863" i="1"/>
  <c r="U1863" i="1"/>
  <c r="T1863" i="1"/>
  <c r="U870" i="1"/>
  <c r="T870" i="1"/>
  <c r="S870" i="1"/>
  <c r="R870" i="1"/>
  <c r="V870" i="1"/>
  <c r="F870" i="1"/>
  <c r="E870" i="1"/>
  <c r="B870" i="4" l="1"/>
  <c r="A501" i="1"/>
  <c r="AM500" i="1"/>
  <c r="I2855" i="1"/>
  <c r="K2855" i="1"/>
  <c r="K4839" i="1"/>
  <c r="I4839" i="1"/>
  <c r="I5831" i="1"/>
  <c r="K5831" i="1"/>
  <c r="K3847" i="1"/>
  <c r="I3847" i="1"/>
  <c r="Z4840" i="1"/>
  <c r="Y4841" i="1"/>
  <c r="P5829" i="1"/>
  <c r="AN5829" i="1"/>
  <c r="A1425" i="1"/>
  <c r="AM1424" i="1"/>
  <c r="J4838" i="1"/>
  <c r="L4838" i="1"/>
  <c r="AO4838" i="1" s="1"/>
  <c r="O4838" i="1"/>
  <c r="AR4838" i="1" s="1"/>
  <c r="N4838" i="1"/>
  <c r="AQ4838" i="1" s="1"/>
  <c r="M4838" i="1"/>
  <c r="AP4838" i="1" s="1"/>
  <c r="P3845" i="1"/>
  <c r="AN3845" i="1"/>
  <c r="Y2857" i="1"/>
  <c r="Z2856" i="1"/>
  <c r="Q4836" i="1"/>
  <c r="AS4836" i="1"/>
  <c r="Y5833" i="1"/>
  <c r="Z5832" i="1"/>
  <c r="A4425" i="1"/>
  <c r="AM4424" i="1"/>
  <c r="A3425" i="1"/>
  <c r="AM3424" i="1"/>
  <c r="J3846" i="1"/>
  <c r="O3846" i="1"/>
  <c r="AR3846" i="1" s="1"/>
  <c r="N3846" i="1"/>
  <c r="AQ3846" i="1" s="1"/>
  <c r="L3846" i="1"/>
  <c r="AO3846" i="1" s="1"/>
  <c r="M3846" i="1"/>
  <c r="AP3846" i="1" s="1"/>
  <c r="AS3844" i="1"/>
  <c r="Q3844" i="1"/>
  <c r="N5830" i="1"/>
  <c r="AQ5830" i="1" s="1"/>
  <c r="L5830" i="1"/>
  <c r="AO5830" i="1" s="1"/>
  <c r="J5830" i="1"/>
  <c r="O5830" i="1"/>
  <c r="AR5830" i="1" s="1"/>
  <c r="M5830" i="1"/>
  <c r="AP5830" i="1" s="1"/>
  <c r="AS2852" i="1"/>
  <c r="Q2852" i="1"/>
  <c r="P2853" i="1"/>
  <c r="AN2853" i="1"/>
  <c r="P4837" i="1"/>
  <c r="AN4837" i="1"/>
  <c r="Q5828" i="1"/>
  <c r="AS5828" i="1"/>
  <c r="Z3848" i="1"/>
  <c r="Y3849" i="1"/>
  <c r="A2425" i="1"/>
  <c r="AM2424" i="1"/>
  <c r="M2854" i="1"/>
  <c r="AP2854" i="1" s="1"/>
  <c r="L2854" i="1"/>
  <c r="AO2854" i="1" s="1"/>
  <c r="O2854" i="1"/>
  <c r="AR2854" i="1" s="1"/>
  <c r="N2854" i="1"/>
  <c r="AQ2854" i="1" s="1"/>
  <c r="J2854" i="1"/>
  <c r="A5425" i="1"/>
  <c r="AM5424" i="1"/>
  <c r="K1863" i="1"/>
  <c r="I1863" i="1"/>
  <c r="AN1861" i="1"/>
  <c r="P1861" i="1"/>
  <c r="Z1864" i="1"/>
  <c r="Y1865" i="1"/>
  <c r="AS1860" i="1"/>
  <c r="Q1860" i="1"/>
  <c r="M1862" i="1"/>
  <c r="AP1862" i="1" s="1"/>
  <c r="O1862" i="1"/>
  <c r="AR1862" i="1" s="1"/>
  <c r="N1862" i="1"/>
  <c r="AQ1862" i="1" s="1"/>
  <c r="L1862" i="1"/>
  <c r="AO1862" i="1" s="1"/>
  <c r="J1862" i="1"/>
  <c r="AS867" i="1"/>
  <c r="AN869" i="1"/>
  <c r="Q867" i="1"/>
  <c r="K870" i="1"/>
  <c r="I870" i="1"/>
  <c r="J870" i="1" s="1"/>
  <c r="P868" i="1"/>
  <c r="Z871" i="1"/>
  <c r="Y872" i="1"/>
  <c r="M869" i="1"/>
  <c r="AP869" i="1" s="1"/>
  <c r="O869" i="1"/>
  <c r="AR869" i="1" s="1"/>
  <c r="L869" i="1"/>
  <c r="AO869" i="1" s="1"/>
  <c r="N869" i="1"/>
  <c r="AQ869" i="1" s="1"/>
  <c r="E5832" i="1"/>
  <c r="S5832" i="1"/>
  <c r="R5832" i="1"/>
  <c r="U5832" i="1"/>
  <c r="F5832" i="1"/>
  <c r="T5832" i="1"/>
  <c r="V5832" i="1"/>
  <c r="S4840" i="1"/>
  <c r="T4840" i="1"/>
  <c r="E4840" i="1"/>
  <c r="U4840" i="1"/>
  <c r="V4840" i="1"/>
  <c r="R4840" i="1"/>
  <c r="F4840" i="1"/>
  <c r="F2856" i="1"/>
  <c r="T2856" i="1"/>
  <c r="U2856" i="1"/>
  <c r="S2856" i="1"/>
  <c r="R2856" i="1"/>
  <c r="E2856" i="1"/>
  <c r="V2856" i="1"/>
  <c r="R3848" i="1"/>
  <c r="V3848" i="1"/>
  <c r="E3848" i="1"/>
  <c r="F3848" i="1"/>
  <c r="U3848" i="1"/>
  <c r="T3848" i="1"/>
  <c r="S3848" i="1"/>
  <c r="S1864" i="1"/>
  <c r="U1864" i="1"/>
  <c r="V1864" i="1"/>
  <c r="R1864" i="1"/>
  <c r="E1864" i="1"/>
  <c r="T1864" i="1"/>
  <c r="F1864" i="1"/>
  <c r="V871" i="1"/>
  <c r="U871" i="1"/>
  <c r="T871" i="1"/>
  <c r="S871" i="1"/>
  <c r="R871" i="1"/>
  <c r="F871" i="1"/>
  <c r="E871" i="1"/>
  <c r="B871" i="4" l="1"/>
  <c r="A502" i="1"/>
  <c r="AM501" i="1"/>
  <c r="K3848" i="1"/>
  <c r="I3848" i="1"/>
  <c r="I2856" i="1"/>
  <c r="K2856" i="1"/>
  <c r="K4840" i="1"/>
  <c r="I4840" i="1"/>
  <c r="K5832" i="1"/>
  <c r="I5832" i="1"/>
  <c r="Z3849" i="1"/>
  <c r="Y3850" i="1"/>
  <c r="AS2853" i="1"/>
  <c r="Q2853" i="1"/>
  <c r="Z5833" i="1"/>
  <c r="Y5834" i="1"/>
  <c r="M3847" i="1"/>
  <c r="AP3847" i="1" s="1"/>
  <c r="O3847" i="1"/>
  <c r="AR3847" i="1" s="1"/>
  <c r="N3847" i="1"/>
  <c r="AQ3847" i="1" s="1"/>
  <c r="J3847" i="1"/>
  <c r="L3847" i="1"/>
  <c r="AO3847" i="1" s="1"/>
  <c r="P3846" i="1"/>
  <c r="AN3846" i="1"/>
  <c r="Q3845" i="1"/>
  <c r="AS3845" i="1"/>
  <c r="A1426" i="1"/>
  <c r="AM1425" i="1"/>
  <c r="A3426" i="1"/>
  <c r="AM3425" i="1"/>
  <c r="Q5829" i="1"/>
  <c r="AS5829" i="1"/>
  <c r="O5831" i="1"/>
  <c r="AR5831" i="1" s="1"/>
  <c r="L5831" i="1"/>
  <c r="AO5831" i="1" s="1"/>
  <c r="N5831" i="1"/>
  <c r="AQ5831" i="1" s="1"/>
  <c r="J5831" i="1"/>
  <c r="M5831" i="1"/>
  <c r="AP5831" i="1" s="1"/>
  <c r="Y4842" i="1"/>
  <c r="Z4841" i="1"/>
  <c r="N4839" i="1"/>
  <c r="AQ4839" i="1" s="1"/>
  <c r="L4839" i="1"/>
  <c r="AO4839" i="1" s="1"/>
  <c r="J4839" i="1"/>
  <c r="O4839" i="1"/>
  <c r="AR4839" i="1" s="1"/>
  <c r="M4839" i="1"/>
  <c r="AP4839" i="1" s="1"/>
  <c r="A5426" i="1"/>
  <c r="AM5425" i="1"/>
  <c r="AN5830" i="1"/>
  <c r="P5830" i="1"/>
  <c r="A4426" i="1"/>
  <c r="AM4425" i="1"/>
  <c r="A2426" i="1"/>
  <c r="AM2425" i="1"/>
  <c r="AS4837" i="1"/>
  <c r="Q4837" i="1"/>
  <c r="Z2857" i="1"/>
  <c r="Y2858" i="1"/>
  <c r="AN2854" i="1"/>
  <c r="P2854" i="1"/>
  <c r="AN4838" i="1"/>
  <c r="P4838" i="1"/>
  <c r="M2855" i="1"/>
  <c r="AP2855" i="1" s="1"/>
  <c r="L2855" i="1"/>
  <c r="AO2855" i="1" s="1"/>
  <c r="J2855" i="1"/>
  <c r="O2855" i="1"/>
  <c r="AR2855" i="1" s="1"/>
  <c r="N2855" i="1"/>
  <c r="AQ2855" i="1" s="1"/>
  <c r="K1864" i="1"/>
  <c r="I1864" i="1"/>
  <c r="Y1866" i="1"/>
  <c r="Z1865" i="1"/>
  <c r="AN1862" i="1"/>
  <c r="P1862" i="1"/>
  <c r="AS1861" i="1"/>
  <c r="Q1861" i="1"/>
  <c r="N1863" i="1"/>
  <c r="AQ1863" i="1" s="1"/>
  <c r="M1863" i="1"/>
  <c r="AP1863" i="1" s="1"/>
  <c r="L1863" i="1"/>
  <c r="AO1863" i="1" s="1"/>
  <c r="J1863" i="1"/>
  <c r="O1863" i="1"/>
  <c r="AR1863" i="1" s="1"/>
  <c r="AN870" i="1"/>
  <c r="AS868" i="1"/>
  <c r="K871" i="1"/>
  <c r="I871" i="1"/>
  <c r="J871" i="1" s="1"/>
  <c r="Q868" i="1"/>
  <c r="P869" i="1"/>
  <c r="Y873" i="1"/>
  <c r="Z872" i="1"/>
  <c r="L870" i="1"/>
  <c r="AO870" i="1" s="1"/>
  <c r="M870" i="1"/>
  <c r="AP870" i="1" s="1"/>
  <c r="N870" i="1"/>
  <c r="AQ870" i="1" s="1"/>
  <c r="O870" i="1"/>
  <c r="AR870" i="1" s="1"/>
  <c r="S3849" i="1"/>
  <c r="R3849" i="1"/>
  <c r="V3849" i="1"/>
  <c r="E3849" i="1"/>
  <c r="U3849" i="1"/>
  <c r="F3849" i="1"/>
  <c r="T3849" i="1"/>
  <c r="T4841" i="1"/>
  <c r="R4841" i="1"/>
  <c r="F4841" i="1"/>
  <c r="U4841" i="1"/>
  <c r="E4841" i="1"/>
  <c r="S4841" i="1"/>
  <c r="V4841" i="1"/>
  <c r="F5833" i="1"/>
  <c r="S5833" i="1"/>
  <c r="V5833" i="1"/>
  <c r="U5833" i="1"/>
  <c r="T5833" i="1"/>
  <c r="R5833" i="1"/>
  <c r="E5833" i="1"/>
  <c r="V2857" i="1"/>
  <c r="F2857" i="1"/>
  <c r="E2857" i="1"/>
  <c r="R2857" i="1"/>
  <c r="U2857" i="1"/>
  <c r="S2857" i="1"/>
  <c r="T2857" i="1"/>
  <c r="V1865" i="1"/>
  <c r="S1865" i="1"/>
  <c r="T1865" i="1"/>
  <c r="R1865" i="1"/>
  <c r="U1865" i="1"/>
  <c r="E1865" i="1"/>
  <c r="F1865" i="1"/>
  <c r="S872" i="1"/>
  <c r="R872" i="1"/>
  <c r="V872" i="1"/>
  <c r="U872" i="1"/>
  <c r="T872" i="1"/>
  <c r="F872" i="1"/>
  <c r="E872" i="1"/>
  <c r="B872" i="4" l="1"/>
  <c r="A503" i="1"/>
  <c r="AM502" i="1"/>
  <c r="I2857" i="1"/>
  <c r="K2857" i="1"/>
  <c r="I5833" i="1"/>
  <c r="K5833" i="1"/>
  <c r="I4841" i="1"/>
  <c r="K4841" i="1"/>
  <c r="I3849" i="1"/>
  <c r="K3849" i="1"/>
  <c r="A3427" i="1"/>
  <c r="AM3426" i="1"/>
  <c r="A4427" i="1"/>
  <c r="AM4426" i="1"/>
  <c r="P4839" i="1"/>
  <c r="AN4839" i="1"/>
  <c r="AN5831" i="1"/>
  <c r="P5831" i="1"/>
  <c r="AN2855" i="1"/>
  <c r="P2855" i="1"/>
  <c r="Z2858" i="1"/>
  <c r="Y2859" i="1"/>
  <c r="Q5830" i="1"/>
  <c r="AS5830" i="1"/>
  <c r="L5832" i="1"/>
  <c r="AO5832" i="1" s="1"/>
  <c r="O5832" i="1"/>
  <c r="AR5832" i="1" s="1"/>
  <c r="N5832" i="1"/>
  <c r="AQ5832" i="1" s="1"/>
  <c r="M5832" i="1"/>
  <c r="AP5832" i="1" s="1"/>
  <c r="J5832" i="1"/>
  <c r="AN3847" i="1"/>
  <c r="P3847" i="1"/>
  <c r="A1427" i="1"/>
  <c r="AM1426" i="1"/>
  <c r="Q4838" i="1"/>
  <c r="AS4838" i="1"/>
  <c r="O4840" i="1"/>
  <c r="AR4840" i="1" s="1"/>
  <c r="M4840" i="1"/>
  <c r="AP4840" i="1" s="1"/>
  <c r="N4840" i="1"/>
  <c r="AQ4840" i="1" s="1"/>
  <c r="L4840" i="1"/>
  <c r="AO4840" i="1" s="1"/>
  <c r="J4840" i="1"/>
  <c r="Z4842" i="1"/>
  <c r="Y4843" i="1"/>
  <c r="A5427" i="1"/>
  <c r="AM5426" i="1"/>
  <c r="Y3851" i="1"/>
  <c r="Z3850" i="1"/>
  <c r="AS3846" i="1"/>
  <c r="Q3846" i="1"/>
  <c r="M2856" i="1"/>
  <c r="AP2856" i="1" s="1"/>
  <c r="L2856" i="1"/>
  <c r="AO2856" i="1" s="1"/>
  <c r="O2856" i="1"/>
  <c r="AR2856" i="1" s="1"/>
  <c r="J2856" i="1"/>
  <c r="N2856" i="1"/>
  <c r="AQ2856" i="1" s="1"/>
  <c r="M3848" i="1"/>
  <c r="AP3848" i="1" s="1"/>
  <c r="L3848" i="1"/>
  <c r="AO3848" i="1" s="1"/>
  <c r="J3848" i="1"/>
  <c r="N3848" i="1"/>
  <c r="AQ3848" i="1" s="1"/>
  <c r="O3848" i="1"/>
  <c r="AR3848" i="1" s="1"/>
  <c r="Q2854" i="1"/>
  <c r="AS2854" i="1"/>
  <c r="A2427" i="1"/>
  <c r="AM2426" i="1"/>
  <c r="Z5834" i="1"/>
  <c r="Y5835" i="1"/>
  <c r="I1865" i="1"/>
  <c r="K1865" i="1"/>
  <c r="AS1862" i="1"/>
  <c r="Q1862" i="1"/>
  <c r="AN1863" i="1"/>
  <c r="P1863" i="1"/>
  <c r="Z1866" i="1"/>
  <c r="Y1867" i="1"/>
  <c r="M1864" i="1"/>
  <c r="AP1864" i="1" s="1"/>
  <c r="L1864" i="1"/>
  <c r="AO1864" i="1" s="1"/>
  <c r="J1864" i="1"/>
  <c r="O1864" i="1"/>
  <c r="AR1864" i="1" s="1"/>
  <c r="N1864" i="1"/>
  <c r="AQ1864" i="1" s="1"/>
  <c r="AS869" i="1"/>
  <c r="AN871" i="1"/>
  <c r="Q869" i="1"/>
  <c r="K872" i="1"/>
  <c r="I872" i="1"/>
  <c r="J872" i="1" s="1"/>
  <c r="P870" i="1"/>
  <c r="Z873" i="1"/>
  <c r="Y874" i="1"/>
  <c r="N871" i="1"/>
  <c r="AQ871" i="1" s="1"/>
  <c r="L871" i="1"/>
  <c r="AO871" i="1" s="1"/>
  <c r="O871" i="1"/>
  <c r="AR871" i="1" s="1"/>
  <c r="M871" i="1"/>
  <c r="AP871" i="1" s="1"/>
  <c r="U3850" i="1"/>
  <c r="V3850" i="1"/>
  <c r="E3850" i="1"/>
  <c r="R3850" i="1"/>
  <c r="T3850" i="1"/>
  <c r="F3850" i="1"/>
  <c r="S3850" i="1"/>
  <c r="U4842" i="1"/>
  <c r="E4842" i="1"/>
  <c r="T4842" i="1"/>
  <c r="S4842" i="1"/>
  <c r="V4842" i="1"/>
  <c r="F4842" i="1"/>
  <c r="R4842" i="1"/>
  <c r="S2858" i="1"/>
  <c r="T2858" i="1"/>
  <c r="E2858" i="1"/>
  <c r="R2858" i="1"/>
  <c r="V2858" i="1"/>
  <c r="U2858" i="1"/>
  <c r="F2858" i="1"/>
  <c r="T5834" i="1"/>
  <c r="S5834" i="1"/>
  <c r="V5834" i="1"/>
  <c r="F5834" i="1"/>
  <c r="R5834" i="1"/>
  <c r="E5834" i="1"/>
  <c r="U5834" i="1"/>
  <c r="F1866" i="1"/>
  <c r="V1866" i="1"/>
  <c r="U1866" i="1"/>
  <c r="T1866" i="1"/>
  <c r="E1866" i="1"/>
  <c r="R1866" i="1"/>
  <c r="S1866" i="1"/>
  <c r="V873" i="1"/>
  <c r="U873" i="1"/>
  <c r="T873" i="1"/>
  <c r="S873" i="1"/>
  <c r="R873" i="1"/>
  <c r="F873" i="1"/>
  <c r="E873" i="1"/>
  <c r="B873" i="4" l="1"/>
  <c r="A504" i="1"/>
  <c r="AM503" i="1"/>
  <c r="K5834" i="1"/>
  <c r="I5834" i="1"/>
  <c r="I2858" i="1"/>
  <c r="K2858" i="1"/>
  <c r="K4842" i="1"/>
  <c r="I4842" i="1"/>
  <c r="K3850" i="1"/>
  <c r="I3850" i="1"/>
  <c r="Y5836" i="1"/>
  <c r="Z5835" i="1"/>
  <c r="AN3848" i="1"/>
  <c r="P3848" i="1"/>
  <c r="AN4840" i="1"/>
  <c r="P4840" i="1"/>
  <c r="A2428" i="1"/>
  <c r="AM2427" i="1"/>
  <c r="Y3852" i="1"/>
  <c r="Z3851" i="1"/>
  <c r="M3849" i="1"/>
  <c r="AP3849" i="1" s="1"/>
  <c r="O3849" i="1"/>
  <c r="AR3849" i="1" s="1"/>
  <c r="J3849" i="1"/>
  <c r="N3849" i="1"/>
  <c r="AQ3849" i="1" s="1"/>
  <c r="L3849" i="1"/>
  <c r="AO3849" i="1" s="1"/>
  <c r="A5428" i="1"/>
  <c r="AM5427" i="1"/>
  <c r="A1428" i="1"/>
  <c r="AM1427" i="1"/>
  <c r="AS4839" i="1"/>
  <c r="Q4839" i="1"/>
  <c r="Q3847" i="1"/>
  <c r="AS3847" i="1"/>
  <c r="Z2859" i="1"/>
  <c r="Y2860" i="1"/>
  <c r="M4841" i="1"/>
  <c r="AP4841" i="1" s="1"/>
  <c r="L4841" i="1"/>
  <c r="AO4841" i="1" s="1"/>
  <c r="O4841" i="1"/>
  <c r="AR4841" i="1" s="1"/>
  <c r="N4841" i="1"/>
  <c r="AQ4841" i="1" s="1"/>
  <c r="J4841" i="1"/>
  <c r="Z4843" i="1"/>
  <c r="Y4844" i="1"/>
  <c r="A4428" i="1"/>
  <c r="AM4427" i="1"/>
  <c r="AN5832" i="1"/>
  <c r="P5832" i="1"/>
  <c r="AS2855" i="1"/>
  <c r="Q2855" i="1"/>
  <c r="J5833" i="1"/>
  <c r="M5833" i="1"/>
  <c r="AP5833" i="1" s="1"/>
  <c r="N5833" i="1"/>
  <c r="AQ5833" i="1" s="1"/>
  <c r="L5833" i="1"/>
  <c r="AO5833" i="1" s="1"/>
  <c r="O5833" i="1"/>
  <c r="AR5833" i="1" s="1"/>
  <c r="AN2856" i="1"/>
  <c r="P2856" i="1"/>
  <c r="A3428" i="1"/>
  <c r="AM3427" i="1"/>
  <c r="AS5831" i="1"/>
  <c r="Q5831" i="1"/>
  <c r="N2857" i="1"/>
  <c r="AQ2857" i="1" s="1"/>
  <c r="J2857" i="1"/>
  <c r="L2857" i="1"/>
  <c r="AO2857" i="1" s="1"/>
  <c r="O2857" i="1"/>
  <c r="AR2857" i="1" s="1"/>
  <c r="M2857" i="1"/>
  <c r="AP2857" i="1" s="1"/>
  <c r="I1866" i="1"/>
  <c r="K1866" i="1"/>
  <c r="Q1863" i="1"/>
  <c r="AS1863" i="1"/>
  <c r="AN1864" i="1"/>
  <c r="P1864" i="1"/>
  <c r="Y1868" i="1"/>
  <c r="Z1867" i="1"/>
  <c r="L1865" i="1"/>
  <c r="AO1865" i="1" s="1"/>
  <c r="O1865" i="1"/>
  <c r="AR1865" i="1" s="1"/>
  <c r="M1865" i="1"/>
  <c r="AP1865" i="1" s="1"/>
  <c r="N1865" i="1"/>
  <c r="AQ1865" i="1" s="1"/>
  <c r="J1865" i="1"/>
  <c r="AS870" i="1"/>
  <c r="AN872" i="1"/>
  <c r="K873" i="1"/>
  <c r="I873" i="1"/>
  <c r="J873" i="1" s="1"/>
  <c r="Q870" i="1"/>
  <c r="P871" i="1"/>
  <c r="Y875" i="1"/>
  <c r="Z874" i="1"/>
  <c r="M872" i="1"/>
  <c r="AP872" i="1" s="1"/>
  <c r="N872" i="1"/>
  <c r="AQ872" i="1" s="1"/>
  <c r="L872" i="1"/>
  <c r="AO872" i="1" s="1"/>
  <c r="O872" i="1"/>
  <c r="AR872" i="1" s="1"/>
  <c r="U5835" i="1"/>
  <c r="R5835" i="1"/>
  <c r="T5835" i="1"/>
  <c r="V5835" i="1"/>
  <c r="S5835" i="1"/>
  <c r="F5835" i="1"/>
  <c r="E5835" i="1"/>
  <c r="F3851" i="1"/>
  <c r="V3851" i="1"/>
  <c r="S3851" i="1"/>
  <c r="R3851" i="1"/>
  <c r="E3851" i="1"/>
  <c r="T3851" i="1"/>
  <c r="U3851" i="1"/>
  <c r="E2859" i="1"/>
  <c r="V2859" i="1"/>
  <c r="U2859" i="1"/>
  <c r="F2859" i="1"/>
  <c r="T2859" i="1"/>
  <c r="S2859" i="1"/>
  <c r="R2859" i="1"/>
  <c r="V4843" i="1"/>
  <c r="S4843" i="1"/>
  <c r="R4843" i="1"/>
  <c r="F4843" i="1"/>
  <c r="T4843" i="1"/>
  <c r="U4843" i="1"/>
  <c r="E4843" i="1"/>
  <c r="U1867" i="1"/>
  <c r="T1867" i="1"/>
  <c r="R1867" i="1"/>
  <c r="E1867" i="1"/>
  <c r="S1867" i="1"/>
  <c r="V1867" i="1"/>
  <c r="F1867" i="1"/>
  <c r="V874" i="1"/>
  <c r="U874" i="1"/>
  <c r="T874" i="1"/>
  <c r="S874" i="1"/>
  <c r="R874" i="1"/>
  <c r="F874" i="1"/>
  <c r="E874" i="1"/>
  <c r="B874" i="4" l="1"/>
  <c r="A505" i="1"/>
  <c r="AM504" i="1"/>
  <c r="K4843" i="1"/>
  <c r="I4843" i="1"/>
  <c r="I2859" i="1"/>
  <c r="K2859" i="1"/>
  <c r="I3851" i="1"/>
  <c r="K3851" i="1"/>
  <c r="I5835" i="1"/>
  <c r="K5835" i="1"/>
  <c r="AN2857" i="1"/>
  <c r="P2857" i="1"/>
  <c r="Q2856" i="1"/>
  <c r="AS2856" i="1"/>
  <c r="Y4845" i="1"/>
  <c r="Z4844" i="1"/>
  <c r="A2429" i="1"/>
  <c r="AM2428" i="1"/>
  <c r="O3850" i="1"/>
  <c r="AR3850" i="1" s="1"/>
  <c r="M3850" i="1"/>
  <c r="AP3850" i="1" s="1"/>
  <c r="L3850" i="1"/>
  <c r="AO3850" i="1" s="1"/>
  <c r="N3850" i="1"/>
  <c r="AQ3850" i="1" s="1"/>
  <c r="J3850" i="1"/>
  <c r="P3849" i="1"/>
  <c r="AN3849" i="1"/>
  <c r="Z2860" i="1"/>
  <c r="Y2861" i="1"/>
  <c r="A1429" i="1"/>
  <c r="AM1428" i="1"/>
  <c r="Q4840" i="1"/>
  <c r="AS4840" i="1"/>
  <c r="O4842" i="1"/>
  <c r="AR4842" i="1" s="1"/>
  <c r="J4842" i="1"/>
  <c r="N4842" i="1"/>
  <c r="AQ4842" i="1" s="1"/>
  <c r="M4842" i="1"/>
  <c r="AP4842" i="1" s="1"/>
  <c r="L4842" i="1"/>
  <c r="AO4842" i="1" s="1"/>
  <c r="Q5832" i="1"/>
  <c r="AS5832" i="1"/>
  <c r="P4841" i="1"/>
  <c r="AN4841" i="1"/>
  <c r="A5429" i="1"/>
  <c r="AM5428" i="1"/>
  <c r="Q3848" i="1"/>
  <c r="AS3848" i="1"/>
  <c r="A4429" i="1"/>
  <c r="AM4428" i="1"/>
  <c r="Z3852" i="1"/>
  <c r="Y3853" i="1"/>
  <c r="J2858" i="1"/>
  <c r="L2858" i="1"/>
  <c r="AO2858" i="1" s="1"/>
  <c r="O2858" i="1"/>
  <c r="AR2858" i="1" s="1"/>
  <c r="N2858" i="1"/>
  <c r="AQ2858" i="1" s="1"/>
  <c r="M2858" i="1"/>
  <c r="AP2858" i="1" s="1"/>
  <c r="A3429" i="1"/>
  <c r="AM3428" i="1"/>
  <c r="AN5833" i="1"/>
  <c r="P5833" i="1"/>
  <c r="Z5836" i="1"/>
  <c r="Y5837" i="1"/>
  <c r="N5834" i="1"/>
  <c r="AQ5834" i="1" s="1"/>
  <c r="M5834" i="1"/>
  <c r="AP5834" i="1" s="1"/>
  <c r="J5834" i="1"/>
  <c r="O5834" i="1"/>
  <c r="AR5834" i="1" s="1"/>
  <c r="L5834" i="1"/>
  <c r="AO5834" i="1" s="1"/>
  <c r="I1867" i="1"/>
  <c r="K1867" i="1"/>
  <c r="M1866" i="1"/>
  <c r="AP1866" i="1" s="1"/>
  <c r="O1866" i="1"/>
  <c r="AR1866" i="1" s="1"/>
  <c r="N1866" i="1"/>
  <c r="AQ1866" i="1" s="1"/>
  <c r="L1866" i="1"/>
  <c r="AO1866" i="1" s="1"/>
  <c r="J1866" i="1"/>
  <c r="Y1869" i="1"/>
  <c r="Z1868" i="1"/>
  <c r="AN1865" i="1"/>
  <c r="P1865" i="1"/>
  <c r="AS1864" i="1"/>
  <c r="Q1864" i="1"/>
  <c r="AS871" i="1"/>
  <c r="AN873" i="1"/>
  <c r="K874" i="1"/>
  <c r="I874" i="1"/>
  <c r="J874" i="1" s="1"/>
  <c r="Q871" i="1"/>
  <c r="P872" i="1"/>
  <c r="Z875" i="1"/>
  <c r="Y876" i="1"/>
  <c r="M873" i="1"/>
  <c r="AP873" i="1" s="1"/>
  <c r="N873" i="1"/>
  <c r="AQ873" i="1" s="1"/>
  <c r="L873" i="1"/>
  <c r="AO873" i="1" s="1"/>
  <c r="O873" i="1"/>
  <c r="AR873" i="1" s="1"/>
  <c r="F3852" i="1"/>
  <c r="T3852" i="1"/>
  <c r="U3852" i="1"/>
  <c r="S3852" i="1"/>
  <c r="R3852" i="1"/>
  <c r="E3852" i="1"/>
  <c r="V3852" i="1"/>
  <c r="F4844" i="1"/>
  <c r="V4844" i="1"/>
  <c r="R4844" i="1"/>
  <c r="E4844" i="1"/>
  <c r="T4844" i="1"/>
  <c r="S4844" i="1"/>
  <c r="U4844" i="1"/>
  <c r="F5836" i="1"/>
  <c r="R5836" i="1"/>
  <c r="V5836" i="1"/>
  <c r="E5836" i="1"/>
  <c r="U5836" i="1"/>
  <c r="S5836" i="1"/>
  <c r="T5836" i="1"/>
  <c r="R2860" i="1"/>
  <c r="S2860" i="1"/>
  <c r="T2860" i="1"/>
  <c r="V2860" i="1"/>
  <c r="E2860" i="1"/>
  <c r="F2860" i="1"/>
  <c r="U2860" i="1"/>
  <c r="V1868" i="1"/>
  <c r="E1868" i="1"/>
  <c r="S1868" i="1"/>
  <c r="T1868" i="1"/>
  <c r="R1868" i="1"/>
  <c r="U1868" i="1"/>
  <c r="F1868" i="1"/>
  <c r="T875" i="1"/>
  <c r="S875" i="1"/>
  <c r="R875" i="1"/>
  <c r="V875" i="1"/>
  <c r="U875" i="1"/>
  <c r="F875" i="1"/>
  <c r="E875" i="1"/>
  <c r="B875" i="4" l="1"/>
  <c r="A506" i="1"/>
  <c r="AM505" i="1"/>
  <c r="K2860" i="1"/>
  <c r="I2860" i="1"/>
  <c r="K5836" i="1"/>
  <c r="I5836" i="1"/>
  <c r="I4844" i="1"/>
  <c r="K4844" i="1"/>
  <c r="K3852" i="1"/>
  <c r="I3852" i="1"/>
  <c r="A2430" i="1"/>
  <c r="AM2429" i="1"/>
  <c r="Q5833" i="1"/>
  <c r="AS5833" i="1"/>
  <c r="AN2858" i="1"/>
  <c r="P2858" i="1"/>
  <c r="AN5834" i="1"/>
  <c r="P5834" i="1"/>
  <c r="Z3853" i="1"/>
  <c r="Y3854" i="1"/>
  <c r="Q3849" i="1"/>
  <c r="AS3849" i="1"/>
  <c r="O5835" i="1"/>
  <c r="AR5835" i="1" s="1"/>
  <c r="M5835" i="1"/>
  <c r="AP5835" i="1" s="1"/>
  <c r="L5835" i="1"/>
  <c r="AO5835" i="1" s="1"/>
  <c r="J5835" i="1"/>
  <c r="N5835" i="1"/>
  <c r="AQ5835" i="1" s="1"/>
  <c r="AN3850" i="1"/>
  <c r="P3850" i="1"/>
  <c r="Z4845" i="1"/>
  <c r="Y4846" i="1"/>
  <c r="N3851" i="1"/>
  <c r="AQ3851" i="1" s="1"/>
  <c r="L3851" i="1"/>
  <c r="AO3851" i="1" s="1"/>
  <c r="J3851" i="1"/>
  <c r="M3851" i="1"/>
  <c r="AP3851" i="1" s="1"/>
  <c r="O3851" i="1"/>
  <c r="AR3851" i="1" s="1"/>
  <c r="A4430" i="1"/>
  <c r="AM4429" i="1"/>
  <c r="A5430" i="1"/>
  <c r="AM5429" i="1"/>
  <c r="P4842" i="1"/>
  <c r="AN4842" i="1"/>
  <c r="A1430" i="1"/>
  <c r="AM1429" i="1"/>
  <c r="A3430" i="1"/>
  <c r="AM3429" i="1"/>
  <c r="Z5837" i="1"/>
  <c r="Y5838" i="1"/>
  <c r="Z2861" i="1"/>
  <c r="Y2862" i="1"/>
  <c r="L2859" i="1"/>
  <c r="AO2859" i="1" s="1"/>
  <c r="J2859" i="1"/>
  <c r="O2859" i="1"/>
  <c r="AR2859" i="1" s="1"/>
  <c r="N2859" i="1"/>
  <c r="AQ2859" i="1" s="1"/>
  <c r="M2859" i="1"/>
  <c r="AP2859" i="1" s="1"/>
  <c r="Q4841" i="1"/>
  <c r="AS4841" i="1"/>
  <c r="AS2857" i="1"/>
  <c r="Q2857" i="1"/>
  <c r="L4843" i="1"/>
  <c r="AO4843" i="1" s="1"/>
  <c r="J4843" i="1"/>
  <c r="O4843" i="1"/>
  <c r="AR4843" i="1" s="1"/>
  <c r="N4843" i="1"/>
  <c r="AQ4843" i="1" s="1"/>
  <c r="M4843" i="1"/>
  <c r="AP4843" i="1" s="1"/>
  <c r="I1868" i="1"/>
  <c r="K1868" i="1"/>
  <c r="Y1870" i="1"/>
  <c r="Z1869" i="1"/>
  <c r="P1866" i="1"/>
  <c r="AN1866" i="1"/>
  <c r="Q1865" i="1"/>
  <c r="AS1865" i="1"/>
  <c r="M1867" i="1"/>
  <c r="AP1867" i="1" s="1"/>
  <c r="L1867" i="1"/>
  <c r="AO1867" i="1" s="1"/>
  <c r="J1867" i="1"/>
  <c r="O1867" i="1"/>
  <c r="AR1867" i="1" s="1"/>
  <c r="N1867" i="1"/>
  <c r="AQ1867" i="1" s="1"/>
  <c r="Q872" i="1"/>
  <c r="AN874" i="1"/>
  <c r="AS872" i="1"/>
  <c r="K875" i="1"/>
  <c r="I875" i="1"/>
  <c r="J875" i="1" s="1"/>
  <c r="P873" i="1"/>
  <c r="Y877" i="1"/>
  <c r="Z876" i="1"/>
  <c r="M874" i="1"/>
  <c r="AP874" i="1" s="1"/>
  <c r="L874" i="1"/>
  <c r="AO874" i="1" s="1"/>
  <c r="N874" i="1"/>
  <c r="AQ874" i="1" s="1"/>
  <c r="O874" i="1"/>
  <c r="AR874" i="1" s="1"/>
  <c r="U3853" i="1"/>
  <c r="R3853" i="1"/>
  <c r="E3853" i="1"/>
  <c r="S3853" i="1"/>
  <c r="T3853" i="1"/>
  <c r="F3853" i="1"/>
  <c r="V3853" i="1"/>
  <c r="R2861" i="1"/>
  <c r="S2861" i="1"/>
  <c r="V2861" i="1"/>
  <c r="F2861" i="1"/>
  <c r="T2861" i="1"/>
  <c r="E2861" i="1"/>
  <c r="U2861" i="1"/>
  <c r="F4845" i="1"/>
  <c r="E4845" i="1"/>
  <c r="V4845" i="1"/>
  <c r="S4845" i="1"/>
  <c r="U4845" i="1"/>
  <c r="R4845" i="1"/>
  <c r="T4845" i="1"/>
  <c r="R5837" i="1"/>
  <c r="S5837" i="1"/>
  <c r="F5837" i="1"/>
  <c r="E5837" i="1"/>
  <c r="V5837" i="1"/>
  <c r="U5837" i="1"/>
  <c r="T5837" i="1"/>
  <c r="V1869" i="1"/>
  <c r="E1869" i="1"/>
  <c r="F1869" i="1"/>
  <c r="T1869" i="1"/>
  <c r="R1869" i="1"/>
  <c r="S1869" i="1"/>
  <c r="U1869" i="1"/>
  <c r="V876" i="1"/>
  <c r="U876" i="1"/>
  <c r="T876" i="1"/>
  <c r="S876" i="1"/>
  <c r="R876" i="1"/>
  <c r="F876" i="1"/>
  <c r="E876" i="1"/>
  <c r="B876" i="4" l="1"/>
  <c r="A507" i="1"/>
  <c r="AM506" i="1"/>
  <c r="I5837" i="1"/>
  <c r="K5837" i="1"/>
  <c r="I4845" i="1"/>
  <c r="K4845" i="1"/>
  <c r="K2861" i="1"/>
  <c r="I2861" i="1"/>
  <c r="I3853" i="1"/>
  <c r="K3853" i="1"/>
  <c r="A3431" i="1"/>
  <c r="AM3430" i="1"/>
  <c r="Q2858" i="1"/>
  <c r="AS2858" i="1"/>
  <c r="J3852" i="1"/>
  <c r="L3852" i="1"/>
  <c r="AO3852" i="1" s="1"/>
  <c r="N3852" i="1"/>
  <c r="AQ3852" i="1" s="1"/>
  <c r="M3852" i="1"/>
  <c r="AP3852" i="1" s="1"/>
  <c r="O3852" i="1"/>
  <c r="AR3852" i="1" s="1"/>
  <c r="A4431" i="1"/>
  <c r="AM4430" i="1"/>
  <c r="Z4846" i="1"/>
  <c r="Y4847" i="1"/>
  <c r="A5431" i="1"/>
  <c r="AM5430" i="1"/>
  <c r="Y2863" i="1"/>
  <c r="Z2862" i="1"/>
  <c r="P5835" i="1"/>
  <c r="AN5835" i="1"/>
  <c r="Z3854" i="1"/>
  <c r="Y3855" i="1"/>
  <c r="P2859" i="1"/>
  <c r="AN2859" i="1"/>
  <c r="Q4842" i="1"/>
  <c r="AS4842" i="1"/>
  <c r="AN3851" i="1"/>
  <c r="P3851" i="1"/>
  <c r="A1431" i="1"/>
  <c r="AM1430" i="1"/>
  <c r="O4844" i="1"/>
  <c r="AR4844" i="1" s="1"/>
  <c r="N4844" i="1"/>
  <c r="AQ4844" i="1" s="1"/>
  <c r="L4844" i="1"/>
  <c r="AO4844" i="1" s="1"/>
  <c r="J4844" i="1"/>
  <c r="M4844" i="1"/>
  <c r="AP4844" i="1" s="1"/>
  <c r="P4843" i="1"/>
  <c r="AN4843" i="1"/>
  <c r="Z5838" i="1"/>
  <c r="Y5839" i="1"/>
  <c r="M5836" i="1"/>
  <c r="AP5836" i="1" s="1"/>
  <c r="J5836" i="1"/>
  <c r="O5836" i="1"/>
  <c r="AR5836" i="1" s="1"/>
  <c r="L5836" i="1"/>
  <c r="AO5836" i="1" s="1"/>
  <c r="N5836" i="1"/>
  <c r="AQ5836" i="1" s="1"/>
  <c r="Q5834" i="1"/>
  <c r="AS5834" i="1"/>
  <c r="A2431" i="1"/>
  <c r="AM2430" i="1"/>
  <c r="O2860" i="1"/>
  <c r="AR2860" i="1" s="1"/>
  <c r="M2860" i="1"/>
  <c r="AP2860" i="1" s="1"/>
  <c r="L2860" i="1"/>
  <c r="AO2860" i="1" s="1"/>
  <c r="J2860" i="1"/>
  <c r="N2860" i="1"/>
  <c r="AQ2860" i="1" s="1"/>
  <c r="Q3850" i="1"/>
  <c r="AS3850" i="1"/>
  <c r="K1869" i="1"/>
  <c r="I1869" i="1"/>
  <c r="Q1866" i="1"/>
  <c r="AS1866" i="1"/>
  <c r="AN1867" i="1"/>
  <c r="P1867" i="1"/>
  <c r="Y1871" i="1"/>
  <c r="Z1870" i="1"/>
  <c r="O1868" i="1"/>
  <c r="AR1868" i="1" s="1"/>
  <c r="N1868" i="1"/>
  <c r="AQ1868" i="1" s="1"/>
  <c r="M1868" i="1"/>
  <c r="AP1868" i="1" s="1"/>
  <c r="L1868" i="1"/>
  <c r="AO1868" i="1" s="1"/>
  <c r="J1868" i="1"/>
  <c r="Q873" i="1"/>
  <c r="AN875" i="1"/>
  <c r="K876" i="1"/>
  <c r="I876" i="1"/>
  <c r="J876" i="1" s="1"/>
  <c r="AS873" i="1"/>
  <c r="P874" i="1"/>
  <c r="Y878" i="1"/>
  <c r="Z877" i="1"/>
  <c r="M875" i="1"/>
  <c r="AP875" i="1" s="1"/>
  <c r="L875" i="1"/>
  <c r="AO875" i="1" s="1"/>
  <c r="N875" i="1"/>
  <c r="AQ875" i="1" s="1"/>
  <c r="O875" i="1"/>
  <c r="AR875" i="1" s="1"/>
  <c r="U5838" i="1"/>
  <c r="V5838" i="1"/>
  <c r="E5838" i="1"/>
  <c r="F5838" i="1"/>
  <c r="R5838" i="1"/>
  <c r="T5838" i="1"/>
  <c r="S5838" i="1"/>
  <c r="V3854" i="1"/>
  <c r="F3854" i="1"/>
  <c r="U3854" i="1"/>
  <c r="S3854" i="1"/>
  <c r="R3854" i="1"/>
  <c r="E3854" i="1"/>
  <c r="T3854" i="1"/>
  <c r="U4846" i="1"/>
  <c r="E4846" i="1"/>
  <c r="S4846" i="1"/>
  <c r="R4846" i="1"/>
  <c r="V4846" i="1"/>
  <c r="F4846" i="1"/>
  <c r="T4846" i="1"/>
  <c r="T2862" i="1"/>
  <c r="E2862" i="1"/>
  <c r="F2862" i="1"/>
  <c r="U2862" i="1"/>
  <c r="S2862" i="1"/>
  <c r="V2862" i="1"/>
  <c r="R2862" i="1"/>
  <c r="S1870" i="1"/>
  <c r="R1870" i="1"/>
  <c r="F1870" i="1"/>
  <c r="V1870" i="1"/>
  <c r="E1870" i="1"/>
  <c r="T1870" i="1"/>
  <c r="U1870" i="1"/>
  <c r="R877" i="1"/>
  <c r="V877" i="1"/>
  <c r="U877" i="1"/>
  <c r="T877" i="1"/>
  <c r="S877" i="1"/>
  <c r="F877" i="1"/>
  <c r="E877" i="1"/>
  <c r="B877" i="4" l="1"/>
  <c r="A508" i="1"/>
  <c r="AM507" i="1"/>
  <c r="K2862" i="1"/>
  <c r="I2862" i="1"/>
  <c r="K4846" i="1"/>
  <c r="I4846" i="1"/>
  <c r="K3854" i="1"/>
  <c r="I3854" i="1"/>
  <c r="I5838" i="1"/>
  <c r="K5838" i="1"/>
  <c r="AS2859" i="1"/>
  <c r="Q2859" i="1"/>
  <c r="O3853" i="1"/>
  <c r="AR3853" i="1" s="1"/>
  <c r="J3853" i="1"/>
  <c r="N3853" i="1"/>
  <c r="AQ3853" i="1" s="1"/>
  <c r="L3853" i="1"/>
  <c r="AO3853" i="1" s="1"/>
  <c r="M3853" i="1"/>
  <c r="AP3853" i="1" s="1"/>
  <c r="P2860" i="1"/>
  <c r="AN2860" i="1"/>
  <c r="Z2863" i="1"/>
  <c r="Y2864" i="1"/>
  <c r="M2861" i="1"/>
  <c r="AP2861" i="1" s="1"/>
  <c r="L2861" i="1"/>
  <c r="AO2861" i="1" s="1"/>
  <c r="O2861" i="1"/>
  <c r="AR2861" i="1" s="1"/>
  <c r="J2861" i="1"/>
  <c r="N2861" i="1"/>
  <c r="AQ2861" i="1" s="1"/>
  <c r="P3852" i="1"/>
  <c r="AN3852" i="1"/>
  <c r="Y3856" i="1"/>
  <c r="Z3855" i="1"/>
  <c r="A2432" i="1"/>
  <c r="AM2431" i="1"/>
  <c r="Q4843" i="1"/>
  <c r="AS4843" i="1"/>
  <c r="A1432" i="1"/>
  <c r="AM1431" i="1"/>
  <c r="A4432" i="1"/>
  <c r="AM4431" i="1"/>
  <c r="P5836" i="1"/>
  <c r="AN5836" i="1"/>
  <c r="Q3851" i="1"/>
  <c r="AS3851" i="1"/>
  <c r="AN4844" i="1"/>
  <c r="P4844" i="1"/>
  <c r="A5432" i="1"/>
  <c r="AM5431" i="1"/>
  <c r="M4845" i="1"/>
  <c r="AP4845" i="1" s="1"/>
  <c r="N4845" i="1"/>
  <c r="AQ4845" i="1" s="1"/>
  <c r="J4845" i="1"/>
  <c r="O4845" i="1"/>
  <c r="AR4845" i="1" s="1"/>
  <c r="L4845" i="1"/>
  <c r="AO4845" i="1" s="1"/>
  <c r="Q5835" i="1"/>
  <c r="AS5835" i="1"/>
  <c r="A3432" i="1"/>
  <c r="AM3431" i="1"/>
  <c r="Y5840" i="1"/>
  <c r="Z5839" i="1"/>
  <c r="Y4848" i="1"/>
  <c r="Z4847" i="1"/>
  <c r="J5837" i="1"/>
  <c r="O5837" i="1"/>
  <c r="AR5837" i="1" s="1"/>
  <c r="L5837" i="1"/>
  <c r="AO5837" i="1" s="1"/>
  <c r="N5837" i="1"/>
  <c r="AQ5837" i="1" s="1"/>
  <c r="M5837" i="1"/>
  <c r="AP5837" i="1" s="1"/>
  <c r="I1870" i="1"/>
  <c r="K1870" i="1"/>
  <c r="Z1871" i="1"/>
  <c r="Y1872" i="1"/>
  <c r="Q1867" i="1"/>
  <c r="AS1867" i="1"/>
  <c r="AN1868" i="1"/>
  <c r="P1868" i="1"/>
  <c r="N1869" i="1"/>
  <c r="AQ1869" i="1" s="1"/>
  <c r="J1869" i="1"/>
  <c r="O1869" i="1"/>
  <c r="AR1869" i="1" s="1"/>
  <c r="M1869" i="1"/>
  <c r="AP1869" i="1" s="1"/>
  <c r="L1869" i="1"/>
  <c r="AO1869" i="1" s="1"/>
  <c r="Q874" i="1"/>
  <c r="AN876" i="1"/>
  <c r="AS874" i="1"/>
  <c r="K877" i="1"/>
  <c r="I877" i="1"/>
  <c r="J877" i="1" s="1"/>
  <c r="P875" i="1"/>
  <c r="Y879" i="1"/>
  <c r="Z878" i="1"/>
  <c r="M876" i="1"/>
  <c r="AP876" i="1" s="1"/>
  <c r="L876" i="1"/>
  <c r="AO876" i="1" s="1"/>
  <c r="O876" i="1"/>
  <c r="AR876" i="1" s="1"/>
  <c r="N876" i="1"/>
  <c r="AQ876" i="1" s="1"/>
  <c r="S3855" i="1"/>
  <c r="V3855" i="1"/>
  <c r="F3855" i="1"/>
  <c r="E3855" i="1"/>
  <c r="U3855" i="1"/>
  <c r="R3855" i="1"/>
  <c r="T3855" i="1"/>
  <c r="U2863" i="1"/>
  <c r="R2863" i="1"/>
  <c r="F2863" i="1"/>
  <c r="S2863" i="1"/>
  <c r="T2863" i="1"/>
  <c r="V2863" i="1"/>
  <c r="E2863" i="1"/>
  <c r="V5839" i="1"/>
  <c r="S5839" i="1"/>
  <c r="E5839" i="1"/>
  <c r="F5839" i="1"/>
  <c r="T5839" i="1"/>
  <c r="R5839" i="1"/>
  <c r="U5839" i="1"/>
  <c r="T4847" i="1"/>
  <c r="F4847" i="1"/>
  <c r="U4847" i="1"/>
  <c r="E4847" i="1"/>
  <c r="S4847" i="1"/>
  <c r="V4847" i="1"/>
  <c r="R4847" i="1"/>
  <c r="U1871" i="1"/>
  <c r="F1871" i="1"/>
  <c r="T1871" i="1"/>
  <c r="R1871" i="1"/>
  <c r="E1871" i="1"/>
  <c r="S1871" i="1"/>
  <c r="V1871" i="1"/>
  <c r="U878" i="1"/>
  <c r="T878" i="1"/>
  <c r="S878" i="1"/>
  <c r="R878" i="1"/>
  <c r="V878" i="1"/>
  <c r="F878" i="1"/>
  <c r="E878" i="1"/>
  <c r="B878" i="4" l="1"/>
  <c r="A509" i="1"/>
  <c r="AM508" i="1"/>
  <c r="K4847" i="1"/>
  <c r="I4847" i="1"/>
  <c r="I5839" i="1"/>
  <c r="K5839" i="1"/>
  <c r="K2863" i="1"/>
  <c r="I2863" i="1"/>
  <c r="K3855" i="1"/>
  <c r="I3855" i="1"/>
  <c r="L5838" i="1"/>
  <c r="AO5838" i="1" s="1"/>
  <c r="N5838" i="1"/>
  <c r="AQ5838" i="1" s="1"/>
  <c r="O5838" i="1"/>
  <c r="AR5838" i="1" s="1"/>
  <c r="M5838" i="1"/>
  <c r="AP5838" i="1" s="1"/>
  <c r="J5838" i="1"/>
  <c r="A5433" i="1"/>
  <c r="AM5432" i="1"/>
  <c r="Z2864" i="1"/>
  <c r="Y2865" i="1"/>
  <c r="L3854" i="1"/>
  <c r="AO3854" i="1" s="1"/>
  <c r="N3854" i="1"/>
  <c r="AQ3854" i="1" s="1"/>
  <c r="J3854" i="1"/>
  <c r="O3854" i="1"/>
  <c r="AR3854" i="1" s="1"/>
  <c r="M3854" i="1"/>
  <c r="AP3854" i="1" s="1"/>
  <c r="Q5836" i="1"/>
  <c r="AS5836" i="1"/>
  <c r="Q4844" i="1"/>
  <c r="AS4844" i="1"/>
  <c r="AS3852" i="1"/>
  <c r="Q3852" i="1"/>
  <c r="AN3853" i="1"/>
  <c r="P3853" i="1"/>
  <c r="Y4849" i="1"/>
  <c r="Z4848" i="1"/>
  <c r="A2433" i="1"/>
  <c r="AM2432" i="1"/>
  <c r="Y5841" i="1"/>
  <c r="Z5840" i="1"/>
  <c r="A4433" i="1"/>
  <c r="AM4432" i="1"/>
  <c r="J4846" i="1"/>
  <c r="M4846" i="1"/>
  <c r="AP4846" i="1" s="1"/>
  <c r="N4846" i="1"/>
  <c r="AQ4846" i="1" s="1"/>
  <c r="O4846" i="1"/>
  <c r="AR4846" i="1" s="1"/>
  <c r="L4846" i="1"/>
  <c r="AO4846" i="1" s="1"/>
  <c r="AN4845" i="1"/>
  <c r="P4845" i="1"/>
  <c r="AN2861" i="1"/>
  <c r="P2861" i="1"/>
  <c r="AN5837" i="1"/>
  <c r="P5837" i="1"/>
  <c r="A3433" i="1"/>
  <c r="AM3432" i="1"/>
  <c r="Z3856" i="1"/>
  <c r="Y3857" i="1"/>
  <c r="O2862" i="1"/>
  <c r="AR2862" i="1" s="1"/>
  <c r="N2862" i="1"/>
  <c r="AQ2862" i="1" s="1"/>
  <c r="M2862" i="1"/>
  <c r="AP2862" i="1" s="1"/>
  <c r="L2862" i="1"/>
  <c r="AO2862" i="1" s="1"/>
  <c r="J2862" i="1"/>
  <c r="A1433" i="1"/>
  <c r="AM1432" i="1"/>
  <c r="Q2860" i="1"/>
  <c r="AS2860" i="1"/>
  <c r="I1871" i="1"/>
  <c r="K1871" i="1"/>
  <c r="Z1872" i="1"/>
  <c r="Y1873" i="1"/>
  <c r="AN1869" i="1"/>
  <c r="P1869" i="1"/>
  <c r="Q1868" i="1"/>
  <c r="AS1868" i="1"/>
  <c r="N1870" i="1"/>
  <c r="AQ1870" i="1" s="1"/>
  <c r="J1870" i="1"/>
  <c r="M1870" i="1"/>
  <c r="AP1870" i="1" s="1"/>
  <c r="O1870" i="1"/>
  <c r="AR1870" i="1" s="1"/>
  <c r="L1870" i="1"/>
  <c r="AO1870" i="1" s="1"/>
  <c r="AS875" i="1"/>
  <c r="AN877" i="1"/>
  <c r="Q875" i="1"/>
  <c r="K878" i="1"/>
  <c r="I878" i="1"/>
  <c r="J878" i="1" s="1"/>
  <c r="P876" i="1"/>
  <c r="Y880" i="1"/>
  <c r="Z879" i="1"/>
  <c r="L877" i="1"/>
  <c r="AO877" i="1" s="1"/>
  <c r="N877" i="1"/>
  <c r="AQ877" i="1" s="1"/>
  <c r="M877" i="1"/>
  <c r="AP877" i="1" s="1"/>
  <c r="O877" i="1"/>
  <c r="AR877" i="1" s="1"/>
  <c r="R5840" i="1"/>
  <c r="E5840" i="1"/>
  <c r="U5840" i="1"/>
  <c r="F5840" i="1"/>
  <c r="S5840" i="1"/>
  <c r="V5840" i="1"/>
  <c r="T5840" i="1"/>
  <c r="F2864" i="1"/>
  <c r="V2864" i="1"/>
  <c r="U2864" i="1"/>
  <c r="T2864" i="1"/>
  <c r="E2864" i="1"/>
  <c r="R2864" i="1"/>
  <c r="S2864" i="1"/>
  <c r="U4848" i="1"/>
  <c r="F4848" i="1"/>
  <c r="V4848" i="1"/>
  <c r="T4848" i="1"/>
  <c r="R4848" i="1"/>
  <c r="S4848" i="1"/>
  <c r="E4848" i="1"/>
  <c r="U3856" i="1"/>
  <c r="S3856" i="1"/>
  <c r="R3856" i="1"/>
  <c r="T3856" i="1"/>
  <c r="F3856" i="1"/>
  <c r="E3856" i="1"/>
  <c r="V3856" i="1"/>
  <c r="V1872" i="1"/>
  <c r="F1872" i="1"/>
  <c r="U1872" i="1"/>
  <c r="E1872" i="1"/>
  <c r="S1872" i="1"/>
  <c r="R1872" i="1"/>
  <c r="T1872" i="1"/>
  <c r="V879" i="1"/>
  <c r="U879" i="1"/>
  <c r="T879" i="1"/>
  <c r="S879" i="1"/>
  <c r="R879" i="1"/>
  <c r="F879" i="1"/>
  <c r="E879" i="1"/>
  <c r="B879" i="4" l="1"/>
  <c r="A510" i="1"/>
  <c r="AM509" i="1"/>
  <c r="K3856" i="1"/>
  <c r="I3856" i="1"/>
  <c r="I4848" i="1"/>
  <c r="K4848" i="1"/>
  <c r="K2864" i="1"/>
  <c r="I2864" i="1"/>
  <c r="K5840" i="1"/>
  <c r="I5840" i="1"/>
  <c r="Q4845" i="1"/>
  <c r="AS4845" i="1"/>
  <c r="AN5838" i="1"/>
  <c r="P5838" i="1"/>
  <c r="AN2862" i="1"/>
  <c r="P2862" i="1"/>
  <c r="Z2865" i="1"/>
  <c r="Y2866" i="1"/>
  <c r="J2863" i="1"/>
  <c r="L2863" i="1"/>
  <c r="AO2863" i="1" s="1"/>
  <c r="O2863" i="1"/>
  <c r="AR2863" i="1" s="1"/>
  <c r="N2863" i="1"/>
  <c r="AQ2863" i="1" s="1"/>
  <c r="M2863" i="1"/>
  <c r="AP2863" i="1" s="1"/>
  <c r="Q2861" i="1"/>
  <c r="AS2861" i="1"/>
  <c r="A3434" i="1"/>
  <c r="AM3433" i="1"/>
  <c r="A4434" i="1"/>
  <c r="AM4433" i="1"/>
  <c r="AN4846" i="1"/>
  <c r="P4846" i="1"/>
  <c r="N3855" i="1"/>
  <c r="AQ3855" i="1" s="1"/>
  <c r="L3855" i="1"/>
  <c r="AO3855" i="1" s="1"/>
  <c r="J3855" i="1"/>
  <c r="O3855" i="1"/>
  <c r="AR3855" i="1" s="1"/>
  <c r="M3855" i="1"/>
  <c r="AP3855" i="1" s="1"/>
  <c r="Z3857" i="1"/>
  <c r="Y3858" i="1"/>
  <c r="Q5837" i="1"/>
  <c r="AS5837" i="1"/>
  <c r="Z4849" i="1"/>
  <c r="Y4850" i="1"/>
  <c r="A2434" i="1"/>
  <c r="AM2433" i="1"/>
  <c r="A5434" i="1"/>
  <c r="AM5433" i="1"/>
  <c r="A1434" i="1"/>
  <c r="AM1433" i="1"/>
  <c r="Q3853" i="1"/>
  <c r="AS3853" i="1"/>
  <c r="M5839" i="1"/>
  <c r="AP5839" i="1" s="1"/>
  <c r="L5839" i="1"/>
  <c r="AO5839" i="1" s="1"/>
  <c r="J5839" i="1"/>
  <c r="N5839" i="1"/>
  <c r="AQ5839" i="1" s="1"/>
  <c r="O5839" i="1"/>
  <c r="AR5839" i="1" s="1"/>
  <c r="Z5841" i="1"/>
  <c r="Y5842" i="1"/>
  <c r="M4847" i="1"/>
  <c r="AP4847" i="1" s="1"/>
  <c r="L4847" i="1"/>
  <c r="AO4847" i="1" s="1"/>
  <c r="J4847" i="1"/>
  <c r="O4847" i="1"/>
  <c r="AR4847" i="1" s="1"/>
  <c r="N4847" i="1"/>
  <c r="AQ4847" i="1" s="1"/>
  <c r="P3854" i="1"/>
  <c r="AN3854" i="1"/>
  <c r="K1872" i="1"/>
  <c r="I1872" i="1"/>
  <c r="AS1869" i="1"/>
  <c r="Q1869" i="1"/>
  <c r="Y1874" i="1"/>
  <c r="Z1873" i="1"/>
  <c r="AN1870" i="1"/>
  <c r="P1870" i="1"/>
  <c r="L1871" i="1"/>
  <c r="AO1871" i="1" s="1"/>
  <c r="J1871" i="1"/>
  <c r="N1871" i="1"/>
  <c r="AQ1871" i="1" s="1"/>
  <c r="O1871" i="1"/>
  <c r="AR1871" i="1" s="1"/>
  <c r="M1871" i="1"/>
  <c r="AP1871" i="1" s="1"/>
  <c r="AN878" i="1"/>
  <c r="Q876" i="1"/>
  <c r="AS876" i="1"/>
  <c r="K879" i="1"/>
  <c r="I879" i="1"/>
  <c r="J879" i="1" s="1"/>
  <c r="P877" i="1"/>
  <c r="Y881" i="1"/>
  <c r="Z880" i="1"/>
  <c r="O878" i="1"/>
  <c r="AR878" i="1" s="1"/>
  <c r="M878" i="1"/>
  <c r="AP878" i="1" s="1"/>
  <c r="L878" i="1"/>
  <c r="AO878" i="1" s="1"/>
  <c r="N878" i="1"/>
  <c r="AQ878" i="1" s="1"/>
  <c r="V3857" i="1"/>
  <c r="R3857" i="1"/>
  <c r="U3857" i="1"/>
  <c r="F3857" i="1"/>
  <c r="E3857" i="1"/>
  <c r="T3857" i="1"/>
  <c r="S3857" i="1"/>
  <c r="E2865" i="1"/>
  <c r="R2865" i="1"/>
  <c r="V2865" i="1"/>
  <c r="T2865" i="1"/>
  <c r="S2865" i="1"/>
  <c r="F2865" i="1"/>
  <c r="U2865" i="1"/>
  <c r="U5841" i="1"/>
  <c r="E5841" i="1"/>
  <c r="F5841" i="1"/>
  <c r="R5841" i="1"/>
  <c r="S5841" i="1"/>
  <c r="V5841" i="1"/>
  <c r="T5841" i="1"/>
  <c r="S4849" i="1"/>
  <c r="V4849" i="1"/>
  <c r="R4849" i="1"/>
  <c r="F4849" i="1"/>
  <c r="E4849" i="1"/>
  <c r="T4849" i="1"/>
  <c r="U4849" i="1"/>
  <c r="S1873" i="1"/>
  <c r="U1873" i="1"/>
  <c r="R1873" i="1"/>
  <c r="T1873" i="1"/>
  <c r="F1873" i="1"/>
  <c r="E1873" i="1"/>
  <c r="V1873" i="1"/>
  <c r="S880" i="1"/>
  <c r="R880" i="1"/>
  <c r="V880" i="1"/>
  <c r="U880" i="1"/>
  <c r="T880" i="1"/>
  <c r="F880" i="1"/>
  <c r="E880" i="1"/>
  <c r="B880" i="4" l="1"/>
  <c r="A511" i="1"/>
  <c r="AM510" i="1"/>
  <c r="I4849" i="1"/>
  <c r="K4849" i="1"/>
  <c r="I5841" i="1"/>
  <c r="K5841" i="1"/>
  <c r="I2865" i="1"/>
  <c r="K2865" i="1"/>
  <c r="K3857" i="1"/>
  <c r="I3857" i="1"/>
  <c r="N5840" i="1"/>
  <c r="AQ5840" i="1" s="1"/>
  <c r="J5840" i="1"/>
  <c r="M5840" i="1"/>
  <c r="AP5840" i="1" s="1"/>
  <c r="L5840" i="1"/>
  <c r="AO5840" i="1" s="1"/>
  <c r="O5840" i="1"/>
  <c r="AR5840" i="1" s="1"/>
  <c r="AS2862" i="1"/>
  <c r="Q2862" i="1"/>
  <c r="A1435" i="1"/>
  <c r="AM1434" i="1"/>
  <c r="A4435" i="1"/>
  <c r="AM4434" i="1"/>
  <c r="M2864" i="1"/>
  <c r="AP2864" i="1" s="1"/>
  <c r="O2864" i="1"/>
  <c r="AR2864" i="1" s="1"/>
  <c r="L2864" i="1"/>
  <c r="AO2864" i="1" s="1"/>
  <c r="N2864" i="1"/>
  <c r="AQ2864" i="1" s="1"/>
  <c r="J2864" i="1"/>
  <c r="Z4850" i="1"/>
  <c r="Y4851" i="1"/>
  <c r="P2863" i="1"/>
  <c r="AN2863" i="1"/>
  <c r="AS5838" i="1"/>
  <c r="Q5838" i="1"/>
  <c r="AN5839" i="1"/>
  <c r="P5839" i="1"/>
  <c r="A5435" i="1"/>
  <c r="AM5434" i="1"/>
  <c r="AN3855" i="1"/>
  <c r="P3855" i="1"/>
  <c r="A3435" i="1"/>
  <c r="AM3434" i="1"/>
  <c r="Z2866" i="1"/>
  <c r="Y2867" i="1"/>
  <c r="Y3859" i="1"/>
  <c r="Z3858" i="1"/>
  <c r="M4848" i="1"/>
  <c r="AP4848" i="1" s="1"/>
  <c r="L4848" i="1"/>
  <c r="AO4848" i="1" s="1"/>
  <c r="J4848" i="1"/>
  <c r="O4848" i="1"/>
  <c r="AR4848" i="1" s="1"/>
  <c r="N4848" i="1"/>
  <c r="AQ4848" i="1" s="1"/>
  <c r="P4847" i="1"/>
  <c r="AN4847" i="1"/>
  <c r="A2435" i="1"/>
  <c r="AM2434" i="1"/>
  <c r="M3856" i="1"/>
  <c r="AP3856" i="1" s="1"/>
  <c r="N3856" i="1"/>
  <c r="AQ3856" i="1" s="1"/>
  <c r="L3856" i="1"/>
  <c r="AO3856" i="1" s="1"/>
  <c r="J3856" i="1"/>
  <c r="O3856" i="1"/>
  <c r="AR3856" i="1" s="1"/>
  <c r="Q3854" i="1"/>
  <c r="AS3854" i="1"/>
  <c r="Z5842" i="1"/>
  <c r="Y5843" i="1"/>
  <c r="AS4846" i="1"/>
  <c r="Q4846" i="1"/>
  <c r="K1873" i="1"/>
  <c r="I1873" i="1"/>
  <c r="Y1875" i="1"/>
  <c r="Z1874" i="1"/>
  <c r="AN1871" i="1"/>
  <c r="P1871" i="1"/>
  <c r="AS1870" i="1"/>
  <c r="Q1870" i="1"/>
  <c r="O1872" i="1"/>
  <c r="AR1872" i="1" s="1"/>
  <c r="J1872" i="1"/>
  <c r="L1872" i="1"/>
  <c r="AO1872" i="1" s="1"/>
  <c r="N1872" i="1"/>
  <c r="AQ1872" i="1" s="1"/>
  <c r="M1872" i="1"/>
  <c r="AP1872" i="1" s="1"/>
  <c r="Q877" i="1"/>
  <c r="AN879" i="1"/>
  <c r="AS877" i="1"/>
  <c r="K880" i="1"/>
  <c r="I880" i="1"/>
  <c r="J880" i="1" s="1"/>
  <c r="P878" i="1"/>
  <c r="Y882" i="1"/>
  <c r="Z881" i="1"/>
  <c r="N879" i="1"/>
  <c r="AQ879" i="1" s="1"/>
  <c r="M879" i="1"/>
  <c r="AP879" i="1" s="1"/>
  <c r="O879" i="1"/>
  <c r="AR879" i="1" s="1"/>
  <c r="L879" i="1"/>
  <c r="AO879" i="1" s="1"/>
  <c r="V5842" i="1"/>
  <c r="T5842" i="1"/>
  <c r="U5842" i="1"/>
  <c r="S5842" i="1"/>
  <c r="F5842" i="1"/>
  <c r="R5842" i="1"/>
  <c r="E5842" i="1"/>
  <c r="U2866" i="1"/>
  <c r="E2866" i="1"/>
  <c r="V2866" i="1"/>
  <c r="T2866" i="1"/>
  <c r="R2866" i="1"/>
  <c r="F2866" i="1"/>
  <c r="S2866" i="1"/>
  <c r="R4850" i="1"/>
  <c r="V4850" i="1"/>
  <c r="S4850" i="1"/>
  <c r="F4850" i="1"/>
  <c r="E4850" i="1"/>
  <c r="U4850" i="1"/>
  <c r="T4850" i="1"/>
  <c r="U3858" i="1"/>
  <c r="T3858" i="1"/>
  <c r="F3858" i="1"/>
  <c r="S3858" i="1"/>
  <c r="R3858" i="1"/>
  <c r="V3858" i="1"/>
  <c r="E3858" i="1"/>
  <c r="S1874" i="1"/>
  <c r="T1874" i="1"/>
  <c r="U1874" i="1"/>
  <c r="E1874" i="1"/>
  <c r="V1874" i="1"/>
  <c r="R1874" i="1"/>
  <c r="F1874" i="1"/>
  <c r="V881" i="1"/>
  <c r="U881" i="1"/>
  <c r="T881" i="1"/>
  <c r="S881" i="1"/>
  <c r="R881" i="1"/>
  <c r="F881" i="1"/>
  <c r="E881" i="1"/>
  <c r="B881" i="4" l="1"/>
  <c r="A512" i="1"/>
  <c r="AM511" i="1"/>
  <c r="K3858" i="1"/>
  <c r="I3858" i="1"/>
  <c r="I4850" i="1"/>
  <c r="K4850" i="1"/>
  <c r="I2866" i="1"/>
  <c r="K2866" i="1"/>
  <c r="K5842" i="1"/>
  <c r="I5842" i="1"/>
  <c r="A2436" i="1"/>
  <c r="AM2435" i="1"/>
  <c r="A5436" i="1"/>
  <c r="AM5435" i="1"/>
  <c r="J3857" i="1"/>
  <c r="M3857" i="1"/>
  <c r="AP3857" i="1" s="1"/>
  <c r="N3857" i="1"/>
  <c r="AQ3857" i="1" s="1"/>
  <c r="O3857" i="1"/>
  <c r="AR3857" i="1" s="1"/>
  <c r="L3857" i="1"/>
  <c r="AO3857" i="1" s="1"/>
  <c r="Q5839" i="1"/>
  <c r="AS5839" i="1"/>
  <c r="AN3856" i="1"/>
  <c r="P3856" i="1"/>
  <c r="A3436" i="1"/>
  <c r="AM3435" i="1"/>
  <c r="Z4851" i="1"/>
  <c r="Y4852" i="1"/>
  <c r="L2865" i="1"/>
  <c r="AO2865" i="1" s="1"/>
  <c r="J2865" i="1"/>
  <c r="O2865" i="1"/>
  <c r="AR2865" i="1" s="1"/>
  <c r="M2865" i="1"/>
  <c r="AP2865" i="1" s="1"/>
  <c r="N2865" i="1"/>
  <c r="AQ2865" i="1" s="1"/>
  <c r="AS4847" i="1"/>
  <c r="Q4847" i="1"/>
  <c r="AS3855" i="1"/>
  <c r="Q3855" i="1"/>
  <c r="A4436" i="1"/>
  <c r="AM4435" i="1"/>
  <c r="Y5844" i="1"/>
  <c r="Z5843" i="1"/>
  <c r="Y3860" i="1"/>
  <c r="Z3859" i="1"/>
  <c r="N5841" i="1"/>
  <c r="AQ5841" i="1" s="1"/>
  <c r="L5841" i="1"/>
  <c r="AO5841" i="1" s="1"/>
  <c r="M5841" i="1"/>
  <c r="AP5841" i="1" s="1"/>
  <c r="J5841" i="1"/>
  <c r="O5841" i="1"/>
  <c r="AR5841" i="1" s="1"/>
  <c r="AN2864" i="1"/>
  <c r="P2864" i="1"/>
  <c r="AN5840" i="1"/>
  <c r="P5840" i="1"/>
  <c r="P4848" i="1"/>
  <c r="AN4848" i="1"/>
  <c r="Y2868" i="1"/>
  <c r="Z2867" i="1"/>
  <c r="Q2863" i="1"/>
  <c r="AS2863" i="1"/>
  <c r="A1436" i="1"/>
  <c r="AM1435" i="1"/>
  <c r="J4849" i="1"/>
  <c r="N4849" i="1"/>
  <c r="AQ4849" i="1" s="1"/>
  <c r="O4849" i="1"/>
  <c r="AR4849" i="1" s="1"/>
  <c r="M4849" i="1"/>
  <c r="AP4849" i="1" s="1"/>
  <c r="L4849" i="1"/>
  <c r="AO4849" i="1" s="1"/>
  <c r="I1874" i="1"/>
  <c r="K1874" i="1"/>
  <c r="Q1871" i="1"/>
  <c r="AS1871" i="1"/>
  <c r="AN1872" i="1"/>
  <c r="P1872" i="1"/>
  <c r="Y1876" i="1"/>
  <c r="Z1875" i="1"/>
  <c r="O1873" i="1"/>
  <c r="AR1873" i="1" s="1"/>
  <c r="M1873" i="1"/>
  <c r="AP1873" i="1" s="1"/>
  <c r="J1873" i="1"/>
  <c r="N1873" i="1"/>
  <c r="AQ1873" i="1" s="1"/>
  <c r="L1873" i="1"/>
  <c r="AO1873" i="1" s="1"/>
  <c r="Q878" i="1"/>
  <c r="AN880" i="1"/>
  <c r="K881" i="1"/>
  <c r="I881" i="1"/>
  <c r="J881" i="1" s="1"/>
  <c r="AS878" i="1"/>
  <c r="P879" i="1"/>
  <c r="Y883" i="1"/>
  <c r="Z882" i="1"/>
  <c r="M880" i="1"/>
  <c r="AP880" i="1" s="1"/>
  <c r="O880" i="1"/>
  <c r="AR880" i="1" s="1"/>
  <c r="L880" i="1"/>
  <c r="AO880" i="1" s="1"/>
  <c r="N880" i="1"/>
  <c r="AQ880" i="1" s="1"/>
  <c r="F4851" i="1"/>
  <c r="T4851" i="1"/>
  <c r="U4851" i="1"/>
  <c r="R4851" i="1"/>
  <c r="V4851" i="1"/>
  <c r="E4851" i="1"/>
  <c r="S4851" i="1"/>
  <c r="S5843" i="1"/>
  <c r="R5843" i="1"/>
  <c r="V5843" i="1"/>
  <c r="F5843" i="1"/>
  <c r="T5843" i="1"/>
  <c r="U5843" i="1"/>
  <c r="E5843" i="1"/>
  <c r="F2867" i="1"/>
  <c r="T2867" i="1"/>
  <c r="E2867" i="1"/>
  <c r="R2867" i="1"/>
  <c r="V2867" i="1"/>
  <c r="U2867" i="1"/>
  <c r="S2867" i="1"/>
  <c r="S3859" i="1"/>
  <c r="F3859" i="1"/>
  <c r="V3859" i="1"/>
  <c r="R3859" i="1"/>
  <c r="E3859" i="1"/>
  <c r="T3859" i="1"/>
  <c r="U3859" i="1"/>
  <c r="V1875" i="1"/>
  <c r="F1875" i="1"/>
  <c r="R1875" i="1"/>
  <c r="U1875" i="1"/>
  <c r="T1875" i="1"/>
  <c r="E1875" i="1"/>
  <c r="S1875" i="1"/>
  <c r="V882" i="1"/>
  <c r="U882" i="1"/>
  <c r="T882" i="1"/>
  <c r="S882" i="1"/>
  <c r="R882" i="1"/>
  <c r="F882" i="1"/>
  <c r="E882" i="1"/>
  <c r="B882" i="4" l="1"/>
  <c r="A513" i="1"/>
  <c r="AM512" i="1"/>
  <c r="I3859" i="1"/>
  <c r="K3859" i="1"/>
  <c r="I2867" i="1"/>
  <c r="K2867" i="1"/>
  <c r="I5843" i="1"/>
  <c r="K5843" i="1"/>
  <c r="K4851" i="1"/>
  <c r="I4851" i="1"/>
  <c r="Q4848" i="1"/>
  <c r="AS4848" i="1"/>
  <c r="A3437" i="1"/>
  <c r="AM3436" i="1"/>
  <c r="AS5840" i="1"/>
  <c r="Q5840" i="1"/>
  <c r="Q2864" i="1"/>
  <c r="AS2864" i="1"/>
  <c r="A4437" i="1"/>
  <c r="AM4436" i="1"/>
  <c r="Q3856" i="1"/>
  <c r="AS3856" i="1"/>
  <c r="L5842" i="1"/>
  <c r="AO5842" i="1" s="1"/>
  <c r="J5842" i="1"/>
  <c r="O5842" i="1"/>
  <c r="AR5842" i="1" s="1"/>
  <c r="M5842" i="1"/>
  <c r="AP5842" i="1" s="1"/>
  <c r="N5842" i="1"/>
  <c r="AQ5842" i="1" s="1"/>
  <c r="A1437" i="1"/>
  <c r="AM1436" i="1"/>
  <c r="Y3861" i="1"/>
  <c r="Z3860" i="1"/>
  <c r="AN2865" i="1"/>
  <c r="P2865" i="1"/>
  <c r="AN3857" i="1"/>
  <c r="P3857" i="1"/>
  <c r="P4849" i="1"/>
  <c r="AN4849" i="1"/>
  <c r="AN5841" i="1"/>
  <c r="P5841" i="1"/>
  <c r="Z4852" i="1"/>
  <c r="Y4853" i="1"/>
  <c r="N2866" i="1"/>
  <c r="AQ2866" i="1" s="1"/>
  <c r="L2866" i="1"/>
  <c r="AO2866" i="1" s="1"/>
  <c r="O2866" i="1"/>
  <c r="AR2866" i="1" s="1"/>
  <c r="M2866" i="1"/>
  <c r="AP2866" i="1" s="1"/>
  <c r="J2866" i="1"/>
  <c r="Z2868" i="1"/>
  <c r="Y2869" i="1"/>
  <c r="Z5844" i="1"/>
  <c r="Y5845" i="1"/>
  <c r="A5437" i="1"/>
  <c r="AM5436" i="1"/>
  <c r="J4850" i="1"/>
  <c r="O4850" i="1"/>
  <c r="AR4850" i="1" s="1"/>
  <c r="L4850" i="1"/>
  <c r="AO4850" i="1" s="1"/>
  <c r="N4850" i="1"/>
  <c r="AQ4850" i="1" s="1"/>
  <c r="M4850" i="1"/>
  <c r="AP4850" i="1" s="1"/>
  <c r="A2437" i="1"/>
  <c r="AM2436" i="1"/>
  <c r="O3858" i="1"/>
  <c r="AR3858" i="1" s="1"/>
  <c r="M3858" i="1"/>
  <c r="AP3858" i="1" s="1"/>
  <c r="N3858" i="1"/>
  <c r="AQ3858" i="1" s="1"/>
  <c r="L3858" i="1"/>
  <c r="AO3858" i="1" s="1"/>
  <c r="J3858" i="1"/>
  <c r="I1875" i="1"/>
  <c r="K1875" i="1"/>
  <c r="Z1876" i="1"/>
  <c r="Y1877" i="1"/>
  <c r="Q1872" i="1"/>
  <c r="AS1872" i="1"/>
  <c r="AN1873" i="1"/>
  <c r="P1873" i="1"/>
  <c r="O1874" i="1"/>
  <c r="AR1874" i="1" s="1"/>
  <c r="L1874" i="1"/>
  <c r="AO1874" i="1" s="1"/>
  <c r="M1874" i="1"/>
  <c r="AP1874" i="1" s="1"/>
  <c r="J1874" i="1"/>
  <c r="N1874" i="1"/>
  <c r="AQ1874" i="1" s="1"/>
  <c r="Q879" i="1"/>
  <c r="AN881" i="1"/>
  <c r="AS879" i="1"/>
  <c r="K882" i="1"/>
  <c r="I882" i="1"/>
  <c r="J882" i="1" s="1"/>
  <c r="P880" i="1"/>
  <c r="Y884" i="1"/>
  <c r="Z883" i="1"/>
  <c r="M881" i="1"/>
  <c r="AP881" i="1" s="1"/>
  <c r="L881" i="1"/>
  <c r="AO881" i="1" s="1"/>
  <c r="O881" i="1"/>
  <c r="AR881" i="1" s="1"/>
  <c r="N881" i="1"/>
  <c r="AQ881" i="1" s="1"/>
  <c r="F5844" i="1"/>
  <c r="S5844" i="1"/>
  <c r="R5844" i="1"/>
  <c r="V5844" i="1"/>
  <c r="E5844" i="1"/>
  <c r="U5844" i="1"/>
  <c r="T5844" i="1"/>
  <c r="F3860" i="1"/>
  <c r="S3860" i="1"/>
  <c r="R3860" i="1"/>
  <c r="E3860" i="1"/>
  <c r="U3860" i="1"/>
  <c r="T3860" i="1"/>
  <c r="V3860" i="1"/>
  <c r="F2868" i="1"/>
  <c r="V2868" i="1"/>
  <c r="U2868" i="1"/>
  <c r="S2868" i="1"/>
  <c r="T2868" i="1"/>
  <c r="R2868" i="1"/>
  <c r="E2868" i="1"/>
  <c r="E4852" i="1"/>
  <c r="F4852" i="1"/>
  <c r="R4852" i="1"/>
  <c r="U4852" i="1"/>
  <c r="S4852" i="1"/>
  <c r="V4852" i="1"/>
  <c r="T4852" i="1"/>
  <c r="E1876" i="1"/>
  <c r="R1876" i="1"/>
  <c r="U1876" i="1"/>
  <c r="V1876" i="1"/>
  <c r="T1876" i="1"/>
  <c r="S1876" i="1"/>
  <c r="F1876" i="1"/>
  <c r="T883" i="1"/>
  <c r="S883" i="1"/>
  <c r="R883" i="1"/>
  <c r="V883" i="1"/>
  <c r="U883" i="1"/>
  <c r="F883" i="1"/>
  <c r="E883" i="1"/>
  <c r="B883" i="4" l="1"/>
  <c r="A514" i="1"/>
  <c r="AM513" i="1"/>
  <c r="I4852" i="1"/>
  <c r="K4852" i="1"/>
  <c r="I2868" i="1"/>
  <c r="K2868" i="1"/>
  <c r="I3860" i="1"/>
  <c r="K3860" i="1"/>
  <c r="I5844" i="1"/>
  <c r="K5844" i="1"/>
  <c r="A1438" i="1"/>
  <c r="AM1437" i="1"/>
  <c r="A5438" i="1"/>
  <c r="AM5437" i="1"/>
  <c r="AN2866" i="1"/>
  <c r="P2866" i="1"/>
  <c r="Q2865" i="1"/>
  <c r="AS2865" i="1"/>
  <c r="A4438" i="1"/>
  <c r="AM4437" i="1"/>
  <c r="O4851" i="1"/>
  <c r="AR4851" i="1" s="1"/>
  <c r="N4851" i="1"/>
  <c r="AQ4851" i="1" s="1"/>
  <c r="M4851" i="1"/>
  <c r="AP4851" i="1" s="1"/>
  <c r="L4851" i="1"/>
  <c r="AO4851" i="1" s="1"/>
  <c r="J4851" i="1"/>
  <c r="AN3858" i="1"/>
  <c r="P3858" i="1"/>
  <c r="AS5841" i="1"/>
  <c r="Q5841" i="1"/>
  <c r="N5843" i="1"/>
  <c r="AQ5843" i="1" s="1"/>
  <c r="L5843" i="1"/>
  <c r="AO5843" i="1" s="1"/>
  <c r="J5843" i="1"/>
  <c r="M5843" i="1"/>
  <c r="AP5843" i="1" s="1"/>
  <c r="O5843" i="1"/>
  <c r="AR5843" i="1" s="1"/>
  <c r="P4850" i="1"/>
  <c r="AN4850" i="1"/>
  <c r="Y2870" i="1"/>
  <c r="Z2869" i="1"/>
  <c r="Z5845" i="1"/>
  <c r="Y5846" i="1"/>
  <c r="Y4854" i="1"/>
  <c r="Z4853" i="1"/>
  <c r="A3438" i="1"/>
  <c r="AM3437" i="1"/>
  <c r="A2438" i="1"/>
  <c r="AM2437" i="1"/>
  <c r="AN5842" i="1"/>
  <c r="P5842" i="1"/>
  <c r="N2867" i="1"/>
  <c r="AQ2867" i="1" s="1"/>
  <c r="L2867" i="1"/>
  <c r="AO2867" i="1" s="1"/>
  <c r="O2867" i="1"/>
  <c r="AR2867" i="1" s="1"/>
  <c r="M2867" i="1"/>
  <c r="AP2867" i="1" s="1"/>
  <c r="J2867" i="1"/>
  <c r="AS4849" i="1"/>
  <c r="Q4849" i="1"/>
  <c r="Y3862" i="1"/>
  <c r="Z3861" i="1"/>
  <c r="AS3857" i="1"/>
  <c r="Q3857" i="1"/>
  <c r="M3859" i="1"/>
  <c r="AP3859" i="1" s="1"/>
  <c r="N3859" i="1"/>
  <c r="AQ3859" i="1" s="1"/>
  <c r="J3859" i="1"/>
  <c r="O3859" i="1"/>
  <c r="AR3859" i="1" s="1"/>
  <c r="L3859" i="1"/>
  <c r="AO3859" i="1" s="1"/>
  <c r="K1876" i="1"/>
  <c r="I1876" i="1"/>
  <c r="AN1874" i="1"/>
  <c r="P1874" i="1"/>
  <c r="Z1877" i="1"/>
  <c r="Y1878" i="1"/>
  <c r="AS1873" i="1"/>
  <c r="Q1873" i="1"/>
  <c r="N1875" i="1"/>
  <c r="AQ1875" i="1" s="1"/>
  <c r="M1875" i="1"/>
  <c r="AP1875" i="1" s="1"/>
  <c r="L1875" i="1"/>
  <c r="AO1875" i="1" s="1"/>
  <c r="J1875" i="1"/>
  <c r="O1875" i="1"/>
  <c r="AR1875" i="1" s="1"/>
  <c r="Q880" i="1"/>
  <c r="AN882" i="1"/>
  <c r="K883" i="1"/>
  <c r="I883" i="1"/>
  <c r="J883" i="1" s="1"/>
  <c r="AS880" i="1"/>
  <c r="P881" i="1"/>
  <c r="Z884" i="1"/>
  <c r="Y885" i="1"/>
  <c r="L882" i="1"/>
  <c r="AO882" i="1" s="1"/>
  <c r="N882" i="1"/>
  <c r="AQ882" i="1" s="1"/>
  <c r="M882" i="1"/>
  <c r="AP882" i="1" s="1"/>
  <c r="O882" i="1"/>
  <c r="AR882" i="1" s="1"/>
  <c r="T2869" i="1"/>
  <c r="V2869" i="1"/>
  <c r="F2869" i="1"/>
  <c r="S2869" i="1"/>
  <c r="R2869" i="1"/>
  <c r="E2869" i="1"/>
  <c r="U2869" i="1"/>
  <c r="S4853" i="1"/>
  <c r="E4853" i="1"/>
  <c r="F4853" i="1"/>
  <c r="R4853" i="1"/>
  <c r="T4853" i="1"/>
  <c r="U4853" i="1"/>
  <c r="V4853" i="1"/>
  <c r="R5845" i="1"/>
  <c r="S5845" i="1"/>
  <c r="T5845" i="1"/>
  <c r="F5845" i="1"/>
  <c r="E5845" i="1"/>
  <c r="V5845" i="1"/>
  <c r="U5845" i="1"/>
  <c r="U3861" i="1"/>
  <c r="V3861" i="1"/>
  <c r="F3861" i="1"/>
  <c r="T3861" i="1"/>
  <c r="R3861" i="1"/>
  <c r="S3861" i="1"/>
  <c r="E3861" i="1"/>
  <c r="E1877" i="1"/>
  <c r="T1877" i="1"/>
  <c r="S1877" i="1"/>
  <c r="R1877" i="1"/>
  <c r="V1877" i="1"/>
  <c r="F1877" i="1"/>
  <c r="U1877" i="1"/>
  <c r="V884" i="1"/>
  <c r="U884" i="1"/>
  <c r="T884" i="1"/>
  <c r="S884" i="1"/>
  <c r="R884" i="1"/>
  <c r="F884" i="1"/>
  <c r="E884" i="1"/>
  <c r="B884" i="4" l="1"/>
  <c r="A515" i="1"/>
  <c r="AM514" i="1"/>
  <c r="I3861" i="1"/>
  <c r="K3861" i="1"/>
  <c r="K5845" i="1"/>
  <c r="I5845" i="1"/>
  <c r="I4853" i="1"/>
  <c r="K4853" i="1"/>
  <c r="K2869" i="1"/>
  <c r="I2869" i="1"/>
  <c r="Z3862" i="1"/>
  <c r="Y3863" i="1"/>
  <c r="A3439" i="1"/>
  <c r="AM3438" i="1"/>
  <c r="Z5846" i="1"/>
  <c r="Y5847" i="1"/>
  <c r="A5439" i="1"/>
  <c r="AM5438" i="1"/>
  <c r="L5844" i="1"/>
  <c r="AO5844" i="1" s="1"/>
  <c r="J5844" i="1"/>
  <c r="N5844" i="1"/>
  <c r="AQ5844" i="1" s="1"/>
  <c r="O5844" i="1"/>
  <c r="AR5844" i="1" s="1"/>
  <c r="M5844" i="1"/>
  <c r="AP5844" i="1" s="1"/>
  <c r="P5843" i="1"/>
  <c r="AN5843" i="1"/>
  <c r="P4851" i="1"/>
  <c r="AN4851" i="1"/>
  <c r="A4439" i="1"/>
  <c r="AM4438" i="1"/>
  <c r="M3860" i="1"/>
  <c r="AP3860" i="1" s="1"/>
  <c r="N3860" i="1"/>
  <c r="AQ3860" i="1" s="1"/>
  <c r="J3860" i="1"/>
  <c r="L3860" i="1"/>
  <c r="AO3860" i="1" s="1"/>
  <c r="O3860" i="1"/>
  <c r="AR3860" i="1" s="1"/>
  <c r="Q4850" i="1"/>
  <c r="AS4850" i="1"/>
  <c r="Q3858" i="1"/>
  <c r="AS3858" i="1"/>
  <c r="Q5842" i="1"/>
  <c r="AS5842" i="1"/>
  <c r="P2867" i="1"/>
  <c r="AN2867" i="1"/>
  <c r="N2868" i="1"/>
  <c r="AQ2868" i="1" s="1"/>
  <c r="O2868" i="1"/>
  <c r="AR2868" i="1" s="1"/>
  <c r="M2868" i="1"/>
  <c r="AP2868" i="1" s="1"/>
  <c r="J2868" i="1"/>
  <c r="L2868" i="1"/>
  <c r="AO2868" i="1" s="1"/>
  <c r="Z4854" i="1"/>
  <c r="Y4855" i="1"/>
  <c r="Z2870" i="1"/>
  <c r="Y2871" i="1"/>
  <c r="Q2866" i="1"/>
  <c r="AS2866" i="1"/>
  <c r="A1439" i="1"/>
  <c r="AM1438" i="1"/>
  <c r="AN3859" i="1"/>
  <c r="P3859" i="1"/>
  <c r="A2439" i="1"/>
  <c r="AM2438" i="1"/>
  <c r="M4852" i="1"/>
  <c r="AP4852" i="1" s="1"/>
  <c r="L4852" i="1"/>
  <c r="AO4852" i="1" s="1"/>
  <c r="J4852" i="1"/>
  <c r="O4852" i="1"/>
  <c r="AR4852" i="1" s="1"/>
  <c r="N4852" i="1"/>
  <c r="AQ4852" i="1" s="1"/>
  <c r="K1877" i="1"/>
  <c r="I1877" i="1"/>
  <c r="Z1878" i="1"/>
  <c r="Y1879" i="1"/>
  <c r="AN1875" i="1"/>
  <c r="P1875" i="1"/>
  <c r="AS1874" i="1"/>
  <c r="Q1874" i="1"/>
  <c r="J1876" i="1"/>
  <c r="O1876" i="1"/>
  <c r="AR1876" i="1" s="1"/>
  <c r="N1876" i="1"/>
  <c r="AQ1876" i="1" s="1"/>
  <c r="L1876" i="1"/>
  <c r="AO1876" i="1" s="1"/>
  <c r="M1876" i="1"/>
  <c r="AP1876" i="1" s="1"/>
  <c r="AN883" i="1"/>
  <c r="AS881" i="1"/>
  <c r="Q881" i="1"/>
  <c r="K884" i="1"/>
  <c r="I884" i="1"/>
  <c r="J884" i="1" s="1"/>
  <c r="P882" i="1"/>
  <c r="Z885" i="1"/>
  <c r="Y886" i="1"/>
  <c r="O883" i="1"/>
  <c r="AR883" i="1" s="1"/>
  <c r="M883" i="1"/>
  <c r="AP883" i="1" s="1"/>
  <c r="L883" i="1"/>
  <c r="AO883" i="1" s="1"/>
  <c r="N883" i="1"/>
  <c r="AQ883" i="1" s="1"/>
  <c r="R3862" i="1"/>
  <c r="F3862" i="1"/>
  <c r="S3862" i="1"/>
  <c r="U3862" i="1"/>
  <c r="V3862" i="1"/>
  <c r="E3862" i="1"/>
  <c r="T3862" i="1"/>
  <c r="F4854" i="1"/>
  <c r="V4854" i="1"/>
  <c r="S4854" i="1"/>
  <c r="R4854" i="1"/>
  <c r="U4854" i="1"/>
  <c r="T4854" i="1"/>
  <c r="E4854" i="1"/>
  <c r="V5846" i="1"/>
  <c r="E5846" i="1"/>
  <c r="R5846" i="1"/>
  <c r="F5846" i="1"/>
  <c r="T5846" i="1"/>
  <c r="S5846" i="1"/>
  <c r="U5846" i="1"/>
  <c r="T2870" i="1"/>
  <c r="F2870" i="1"/>
  <c r="V2870" i="1"/>
  <c r="U2870" i="1"/>
  <c r="E2870" i="1"/>
  <c r="S2870" i="1"/>
  <c r="R2870" i="1"/>
  <c r="E1878" i="1"/>
  <c r="T1878" i="1"/>
  <c r="R1878" i="1"/>
  <c r="F1878" i="1"/>
  <c r="U1878" i="1"/>
  <c r="S1878" i="1"/>
  <c r="V1878" i="1"/>
  <c r="R885" i="1"/>
  <c r="V885" i="1"/>
  <c r="U885" i="1"/>
  <c r="T885" i="1"/>
  <c r="S885" i="1"/>
  <c r="F885" i="1"/>
  <c r="E885" i="1"/>
  <c r="B885" i="4" l="1"/>
  <c r="A516" i="1"/>
  <c r="AM515" i="1"/>
  <c r="K2870" i="1"/>
  <c r="I2870" i="1"/>
  <c r="K5846" i="1"/>
  <c r="I5846" i="1"/>
  <c r="K4854" i="1"/>
  <c r="I4854" i="1"/>
  <c r="I3862" i="1"/>
  <c r="K3862" i="1"/>
  <c r="J2869" i="1"/>
  <c r="N2869" i="1"/>
  <c r="AQ2869" i="1" s="1"/>
  <c r="L2869" i="1"/>
  <c r="AO2869" i="1" s="1"/>
  <c r="M2869" i="1"/>
  <c r="AP2869" i="1" s="1"/>
  <c r="O2869" i="1"/>
  <c r="AR2869" i="1" s="1"/>
  <c r="Z2871" i="1"/>
  <c r="Y2872" i="1"/>
  <c r="P2868" i="1"/>
  <c r="AN2868" i="1"/>
  <c r="A2440" i="1"/>
  <c r="AM2439" i="1"/>
  <c r="Q3859" i="1"/>
  <c r="AS3859" i="1"/>
  <c r="P5844" i="1"/>
  <c r="AN5844" i="1"/>
  <c r="A3440" i="1"/>
  <c r="AM3439" i="1"/>
  <c r="N4853" i="1"/>
  <c r="AQ4853" i="1" s="1"/>
  <c r="M4853" i="1"/>
  <c r="AP4853" i="1" s="1"/>
  <c r="L4853" i="1"/>
  <c r="AO4853" i="1" s="1"/>
  <c r="J4853" i="1"/>
  <c r="O4853" i="1"/>
  <c r="AR4853" i="1" s="1"/>
  <c r="A4440" i="1"/>
  <c r="AM4439" i="1"/>
  <c r="Z4855" i="1"/>
  <c r="Y4856" i="1"/>
  <c r="AS2867" i="1"/>
  <c r="Q2867" i="1"/>
  <c r="Q4851" i="1"/>
  <c r="AS4851" i="1"/>
  <c r="L5845" i="1"/>
  <c r="AO5845" i="1" s="1"/>
  <c r="M5845" i="1"/>
  <c r="AP5845" i="1" s="1"/>
  <c r="O5845" i="1"/>
  <c r="AR5845" i="1" s="1"/>
  <c r="N5845" i="1"/>
  <c r="AQ5845" i="1" s="1"/>
  <c r="J5845" i="1"/>
  <c r="AN4852" i="1"/>
  <c r="P4852" i="1"/>
  <c r="Z3863" i="1"/>
  <c r="Y3864" i="1"/>
  <c r="AN3860" i="1"/>
  <c r="P3860" i="1"/>
  <c r="Q5843" i="1"/>
  <c r="AS5843" i="1"/>
  <c r="A5440" i="1"/>
  <c r="AM5439" i="1"/>
  <c r="A1440" i="1"/>
  <c r="AM1439" i="1"/>
  <c r="Z5847" i="1"/>
  <c r="Y5848" i="1"/>
  <c r="J3861" i="1"/>
  <c r="N3861" i="1"/>
  <c r="AQ3861" i="1" s="1"/>
  <c r="O3861" i="1"/>
  <c r="AR3861" i="1" s="1"/>
  <c r="L3861" i="1"/>
  <c r="AO3861" i="1" s="1"/>
  <c r="M3861" i="1"/>
  <c r="AP3861" i="1" s="1"/>
  <c r="I1878" i="1"/>
  <c r="K1878" i="1"/>
  <c r="AS1875" i="1"/>
  <c r="Q1875" i="1"/>
  <c r="Z1879" i="1"/>
  <c r="Y1880" i="1"/>
  <c r="AN1876" i="1"/>
  <c r="P1876" i="1"/>
  <c r="N1877" i="1"/>
  <c r="AQ1877" i="1" s="1"/>
  <c r="M1877" i="1"/>
  <c r="AP1877" i="1" s="1"/>
  <c r="L1877" i="1"/>
  <c r="AO1877" i="1" s="1"/>
  <c r="J1877" i="1"/>
  <c r="O1877" i="1"/>
  <c r="AR1877" i="1" s="1"/>
  <c r="AS882" i="1"/>
  <c r="AN884" i="1"/>
  <c r="K885" i="1"/>
  <c r="I885" i="1"/>
  <c r="J885" i="1" s="1"/>
  <c r="Q882" i="1"/>
  <c r="P883" i="1"/>
  <c r="Z886" i="1"/>
  <c r="Y887" i="1"/>
  <c r="M884" i="1"/>
  <c r="AP884" i="1" s="1"/>
  <c r="L884" i="1"/>
  <c r="AO884" i="1" s="1"/>
  <c r="O884" i="1"/>
  <c r="AR884" i="1" s="1"/>
  <c r="N884" i="1"/>
  <c r="AQ884" i="1" s="1"/>
  <c r="S2871" i="1"/>
  <c r="R2871" i="1"/>
  <c r="F2871" i="1"/>
  <c r="E2871" i="1"/>
  <c r="T2871" i="1"/>
  <c r="U2871" i="1"/>
  <c r="V2871" i="1"/>
  <c r="F3863" i="1"/>
  <c r="U3863" i="1"/>
  <c r="V3863" i="1"/>
  <c r="S3863" i="1"/>
  <c r="R3863" i="1"/>
  <c r="E3863" i="1"/>
  <c r="T3863" i="1"/>
  <c r="U5847" i="1"/>
  <c r="E5847" i="1"/>
  <c r="R5847" i="1"/>
  <c r="T5847" i="1"/>
  <c r="F5847" i="1"/>
  <c r="V5847" i="1"/>
  <c r="S5847" i="1"/>
  <c r="V4855" i="1"/>
  <c r="R4855" i="1"/>
  <c r="U4855" i="1"/>
  <c r="F4855" i="1"/>
  <c r="E4855" i="1"/>
  <c r="T4855" i="1"/>
  <c r="S4855" i="1"/>
  <c r="S1879" i="1"/>
  <c r="E1879" i="1"/>
  <c r="R1879" i="1"/>
  <c r="U1879" i="1"/>
  <c r="V1879" i="1"/>
  <c r="F1879" i="1"/>
  <c r="T1879" i="1"/>
  <c r="U886" i="1"/>
  <c r="T886" i="1"/>
  <c r="S886" i="1"/>
  <c r="R886" i="1"/>
  <c r="V886" i="1"/>
  <c r="F886" i="1"/>
  <c r="E886" i="1"/>
  <c r="B886" i="4" l="1"/>
  <c r="A517" i="1"/>
  <c r="AM516" i="1"/>
  <c r="I4855" i="1"/>
  <c r="K4855" i="1"/>
  <c r="K5847" i="1"/>
  <c r="I5847" i="1"/>
  <c r="I3863" i="1"/>
  <c r="K3863" i="1"/>
  <c r="I2871" i="1"/>
  <c r="K2871" i="1"/>
  <c r="Z4856" i="1"/>
  <c r="Y4857" i="1"/>
  <c r="J3862" i="1"/>
  <c r="O3862" i="1"/>
  <c r="AR3862" i="1" s="1"/>
  <c r="N3862" i="1"/>
  <c r="AQ3862" i="1" s="1"/>
  <c r="M3862" i="1"/>
  <c r="AP3862" i="1" s="1"/>
  <c r="L3862" i="1"/>
  <c r="AO3862" i="1" s="1"/>
  <c r="A5441" i="1"/>
  <c r="AM5440" i="1"/>
  <c r="Y5849" i="1"/>
  <c r="Z5848" i="1"/>
  <c r="A2441" i="1"/>
  <c r="AM2440" i="1"/>
  <c r="N4854" i="1"/>
  <c r="AQ4854" i="1" s="1"/>
  <c r="M4854" i="1"/>
  <c r="AP4854" i="1" s="1"/>
  <c r="L4854" i="1"/>
  <c r="AO4854" i="1" s="1"/>
  <c r="J4854" i="1"/>
  <c r="O4854" i="1"/>
  <c r="AR4854" i="1" s="1"/>
  <c r="AN3861" i="1"/>
  <c r="P3861" i="1"/>
  <c r="AS4852" i="1"/>
  <c r="Q4852" i="1"/>
  <c r="AS3860" i="1"/>
  <c r="Q3860" i="1"/>
  <c r="P5845" i="1"/>
  <c r="AN5845" i="1"/>
  <c r="A3441" i="1"/>
  <c r="AM3440" i="1"/>
  <c r="AS2868" i="1"/>
  <c r="Q2868" i="1"/>
  <c r="N5846" i="1"/>
  <c r="AQ5846" i="1" s="1"/>
  <c r="L5846" i="1"/>
  <c r="AO5846" i="1" s="1"/>
  <c r="J5846" i="1"/>
  <c r="M5846" i="1"/>
  <c r="AP5846" i="1" s="1"/>
  <c r="O5846" i="1"/>
  <c r="AR5846" i="1" s="1"/>
  <c r="Z3864" i="1"/>
  <c r="Y3865" i="1"/>
  <c r="A4441" i="1"/>
  <c r="AM4440" i="1"/>
  <c r="Z2872" i="1"/>
  <c r="Y2873" i="1"/>
  <c r="A1441" i="1"/>
  <c r="AM1440" i="1"/>
  <c r="Q5844" i="1"/>
  <c r="AS5844" i="1"/>
  <c r="P2869" i="1"/>
  <c r="AN2869" i="1"/>
  <c r="L2870" i="1"/>
  <c r="AO2870" i="1" s="1"/>
  <c r="J2870" i="1"/>
  <c r="O2870" i="1"/>
  <c r="AR2870" i="1" s="1"/>
  <c r="N2870" i="1"/>
  <c r="AQ2870" i="1" s="1"/>
  <c r="M2870" i="1"/>
  <c r="AP2870" i="1" s="1"/>
  <c r="P4853" i="1"/>
  <c r="AN4853" i="1"/>
  <c r="I1879" i="1"/>
  <c r="K1879" i="1"/>
  <c r="Z1880" i="1"/>
  <c r="Y1881" i="1"/>
  <c r="AN1877" i="1"/>
  <c r="P1877" i="1"/>
  <c r="Q1876" i="1"/>
  <c r="AS1876" i="1"/>
  <c r="M1878" i="1"/>
  <c r="AP1878" i="1" s="1"/>
  <c r="L1878" i="1"/>
  <c r="AO1878" i="1" s="1"/>
  <c r="J1878" i="1"/>
  <c r="O1878" i="1"/>
  <c r="AR1878" i="1" s="1"/>
  <c r="N1878" i="1"/>
  <c r="AQ1878" i="1" s="1"/>
  <c r="AS883" i="1"/>
  <c r="AN885" i="1"/>
  <c r="Q883" i="1"/>
  <c r="K886" i="1"/>
  <c r="I886" i="1"/>
  <c r="J886" i="1" s="1"/>
  <c r="P884" i="1"/>
  <c r="Y888" i="1"/>
  <c r="Z887" i="1"/>
  <c r="M885" i="1"/>
  <c r="AP885" i="1" s="1"/>
  <c r="O885" i="1"/>
  <c r="AR885" i="1" s="1"/>
  <c r="N885" i="1"/>
  <c r="AQ885" i="1" s="1"/>
  <c r="L885" i="1"/>
  <c r="AO885" i="1" s="1"/>
  <c r="R5848" i="1"/>
  <c r="F5848" i="1"/>
  <c r="S5848" i="1"/>
  <c r="U5848" i="1"/>
  <c r="E5848" i="1"/>
  <c r="T5848" i="1"/>
  <c r="V5848" i="1"/>
  <c r="T3864" i="1"/>
  <c r="R3864" i="1"/>
  <c r="U3864" i="1"/>
  <c r="E3864" i="1"/>
  <c r="F3864" i="1"/>
  <c r="V3864" i="1"/>
  <c r="S3864" i="1"/>
  <c r="S2872" i="1"/>
  <c r="F2872" i="1"/>
  <c r="V2872" i="1"/>
  <c r="U2872" i="1"/>
  <c r="T2872" i="1"/>
  <c r="E2872" i="1"/>
  <c r="R2872" i="1"/>
  <c r="S4856" i="1"/>
  <c r="R4856" i="1"/>
  <c r="V4856" i="1"/>
  <c r="T4856" i="1"/>
  <c r="E4856" i="1"/>
  <c r="F4856" i="1"/>
  <c r="U4856" i="1"/>
  <c r="T1880" i="1"/>
  <c r="S1880" i="1"/>
  <c r="R1880" i="1"/>
  <c r="V1880" i="1"/>
  <c r="F1880" i="1"/>
  <c r="U1880" i="1"/>
  <c r="E1880" i="1"/>
  <c r="V887" i="1"/>
  <c r="U887" i="1"/>
  <c r="T887" i="1"/>
  <c r="S887" i="1"/>
  <c r="R887" i="1"/>
  <c r="F887" i="1"/>
  <c r="E887" i="1"/>
  <c r="B887" i="4" l="1"/>
  <c r="A518" i="1"/>
  <c r="AM517" i="1"/>
  <c r="K4856" i="1"/>
  <c r="I4856" i="1"/>
  <c r="I2872" i="1"/>
  <c r="K2872" i="1"/>
  <c r="I3864" i="1"/>
  <c r="K3864" i="1"/>
  <c r="I5848" i="1"/>
  <c r="K5848" i="1"/>
  <c r="A4442" i="1"/>
  <c r="AM4441" i="1"/>
  <c r="AN2870" i="1"/>
  <c r="P2870" i="1"/>
  <c r="A3442" i="1"/>
  <c r="AM3441" i="1"/>
  <c r="L2871" i="1"/>
  <c r="AO2871" i="1" s="1"/>
  <c r="O2871" i="1"/>
  <c r="AR2871" i="1" s="1"/>
  <c r="J2871" i="1"/>
  <c r="N2871" i="1"/>
  <c r="AQ2871" i="1" s="1"/>
  <c r="M2871" i="1"/>
  <c r="AP2871" i="1" s="1"/>
  <c r="A1442" i="1"/>
  <c r="AM1441" i="1"/>
  <c r="A5442" i="1"/>
  <c r="AM5441" i="1"/>
  <c r="Z4857" i="1"/>
  <c r="Y4858" i="1"/>
  <c r="P5846" i="1"/>
  <c r="AN5846" i="1"/>
  <c r="L3863" i="1"/>
  <c r="AO3863" i="1" s="1"/>
  <c r="O3863" i="1"/>
  <c r="AR3863" i="1" s="1"/>
  <c r="M3863" i="1"/>
  <c r="AP3863" i="1" s="1"/>
  <c r="N3863" i="1"/>
  <c r="AQ3863" i="1" s="1"/>
  <c r="J3863" i="1"/>
  <c r="AS2869" i="1"/>
  <c r="Q2869" i="1"/>
  <c r="Z2873" i="1"/>
  <c r="Y2874" i="1"/>
  <c r="Q3861" i="1"/>
  <c r="AS3861" i="1"/>
  <c r="A2442" i="1"/>
  <c r="AM2441" i="1"/>
  <c r="L5847" i="1"/>
  <c r="AO5847" i="1" s="1"/>
  <c r="M5847" i="1"/>
  <c r="AP5847" i="1" s="1"/>
  <c r="N5847" i="1"/>
  <c r="AQ5847" i="1" s="1"/>
  <c r="J5847" i="1"/>
  <c r="O5847" i="1"/>
  <c r="AR5847" i="1" s="1"/>
  <c r="AS4853" i="1"/>
  <c r="Q4853" i="1"/>
  <c r="Z3865" i="1"/>
  <c r="Y3866" i="1"/>
  <c r="Q5845" i="1"/>
  <c r="AS5845" i="1"/>
  <c r="P4854" i="1"/>
  <c r="AN4854" i="1"/>
  <c r="Z5849" i="1"/>
  <c r="Y5850" i="1"/>
  <c r="P3862" i="1"/>
  <c r="AN3862" i="1"/>
  <c r="O4855" i="1"/>
  <c r="AR4855" i="1" s="1"/>
  <c r="N4855" i="1"/>
  <c r="AQ4855" i="1" s="1"/>
  <c r="M4855" i="1"/>
  <c r="AP4855" i="1" s="1"/>
  <c r="L4855" i="1"/>
  <c r="AO4855" i="1" s="1"/>
  <c r="J4855" i="1"/>
  <c r="K1880" i="1"/>
  <c r="I1880" i="1"/>
  <c r="AS1877" i="1"/>
  <c r="Q1877" i="1"/>
  <c r="Y1882" i="1"/>
  <c r="Z1881" i="1"/>
  <c r="AN1878" i="1"/>
  <c r="P1878" i="1"/>
  <c r="J1879" i="1"/>
  <c r="O1879" i="1"/>
  <c r="AR1879" i="1" s="1"/>
  <c r="M1879" i="1"/>
  <c r="AP1879" i="1" s="1"/>
  <c r="L1879" i="1"/>
  <c r="AO1879" i="1" s="1"/>
  <c r="N1879" i="1"/>
  <c r="AQ1879" i="1" s="1"/>
  <c r="Q884" i="1"/>
  <c r="AN886" i="1"/>
  <c r="K887" i="1"/>
  <c r="I887" i="1"/>
  <c r="J887" i="1" s="1"/>
  <c r="AS884" i="1"/>
  <c r="P885" i="1"/>
  <c r="Z888" i="1"/>
  <c r="Y889" i="1"/>
  <c r="N886" i="1"/>
  <c r="AQ886" i="1" s="1"/>
  <c r="O886" i="1"/>
  <c r="AR886" i="1" s="1"/>
  <c r="L886" i="1"/>
  <c r="AO886" i="1" s="1"/>
  <c r="M886" i="1"/>
  <c r="AP886" i="1" s="1"/>
  <c r="V2873" i="1"/>
  <c r="F2873" i="1"/>
  <c r="E2873" i="1"/>
  <c r="T2873" i="1"/>
  <c r="R2873" i="1"/>
  <c r="S2873" i="1"/>
  <c r="U2873" i="1"/>
  <c r="U4857" i="1"/>
  <c r="E4857" i="1"/>
  <c r="T4857" i="1"/>
  <c r="F4857" i="1"/>
  <c r="V4857" i="1"/>
  <c r="R4857" i="1"/>
  <c r="S4857" i="1"/>
  <c r="R3865" i="1"/>
  <c r="U3865" i="1"/>
  <c r="S3865" i="1"/>
  <c r="T3865" i="1"/>
  <c r="F3865" i="1"/>
  <c r="E3865" i="1"/>
  <c r="V3865" i="1"/>
  <c r="T5849" i="1"/>
  <c r="U5849" i="1"/>
  <c r="R5849" i="1"/>
  <c r="V5849" i="1"/>
  <c r="F5849" i="1"/>
  <c r="E5849" i="1"/>
  <c r="S5849" i="1"/>
  <c r="S1881" i="1"/>
  <c r="R1881" i="1"/>
  <c r="U1881" i="1"/>
  <c r="E1881" i="1"/>
  <c r="T1881" i="1"/>
  <c r="V1881" i="1"/>
  <c r="F1881" i="1"/>
  <c r="S888" i="1"/>
  <c r="R888" i="1"/>
  <c r="V888" i="1"/>
  <c r="U888" i="1"/>
  <c r="T888" i="1"/>
  <c r="F888" i="1"/>
  <c r="E888" i="1"/>
  <c r="B888" i="4" l="1"/>
  <c r="A519" i="1"/>
  <c r="AM518" i="1"/>
  <c r="I5849" i="1"/>
  <c r="K5849" i="1"/>
  <c r="K3865" i="1"/>
  <c r="I3865" i="1"/>
  <c r="I4857" i="1"/>
  <c r="K4857" i="1"/>
  <c r="I2873" i="1"/>
  <c r="K2873" i="1"/>
  <c r="A1443" i="1"/>
  <c r="AM1442" i="1"/>
  <c r="Y5851" i="1"/>
  <c r="Z5850" i="1"/>
  <c r="AN3863" i="1"/>
  <c r="P3863" i="1"/>
  <c r="AS5846" i="1"/>
  <c r="Q5846" i="1"/>
  <c r="Y3867" i="1"/>
  <c r="Z3866" i="1"/>
  <c r="Z4858" i="1"/>
  <c r="Y4859" i="1"/>
  <c r="A3443" i="1"/>
  <c r="AM3442" i="1"/>
  <c r="AS2870" i="1"/>
  <c r="Q2870" i="1"/>
  <c r="L5848" i="1"/>
  <c r="AO5848" i="1" s="1"/>
  <c r="J5848" i="1"/>
  <c r="O5848" i="1"/>
  <c r="AR5848" i="1" s="1"/>
  <c r="N5848" i="1"/>
  <c r="AQ5848" i="1" s="1"/>
  <c r="M5848" i="1"/>
  <c r="AP5848" i="1" s="1"/>
  <c r="AS4854" i="1"/>
  <c r="Q4854" i="1"/>
  <c r="P5847" i="1"/>
  <c r="AN5847" i="1"/>
  <c r="Q3862" i="1"/>
  <c r="AS3862" i="1"/>
  <c r="Y2875" i="1"/>
  <c r="Z2874" i="1"/>
  <c r="P2871" i="1"/>
  <c r="AN2871" i="1"/>
  <c r="N3864" i="1"/>
  <c r="AQ3864" i="1" s="1"/>
  <c r="L3864" i="1"/>
  <c r="AO3864" i="1" s="1"/>
  <c r="J3864" i="1"/>
  <c r="M3864" i="1"/>
  <c r="AP3864" i="1" s="1"/>
  <c r="O3864" i="1"/>
  <c r="AR3864" i="1" s="1"/>
  <c r="P4855" i="1"/>
  <c r="AN4855" i="1"/>
  <c r="A2443" i="1"/>
  <c r="AM2442" i="1"/>
  <c r="A5443" i="1"/>
  <c r="AM5442" i="1"/>
  <c r="A4443" i="1"/>
  <c r="AM4442" i="1"/>
  <c r="J2872" i="1"/>
  <c r="L2872" i="1"/>
  <c r="AO2872" i="1" s="1"/>
  <c r="M2872" i="1"/>
  <c r="AP2872" i="1" s="1"/>
  <c r="N2872" i="1"/>
  <c r="AQ2872" i="1" s="1"/>
  <c r="O2872" i="1"/>
  <c r="AR2872" i="1" s="1"/>
  <c r="J4856" i="1"/>
  <c r="N4856" i="1"/>
  <c r="AQ4856" i="1" s="1"/>
  <c r="O4856" i="1"/>
  <c r="AR4856" i="1" s="1"/>
  <c r="M4856" i="1"/>
  <c r="AP4856" i="1" s="1"/>
  <c r="L4856" i="1"/>
  <c r="AO4856" i="1" s="1"/>
  <c r="K1881" i="1"/>
  <c r="I1881" i="1"/>
  <c r="Y1883" i="1"/>
  <c r="Z1882" i="1"/>
  <c r="N1880" i="1"/>
  <c r="AQ1880" i="1" s="1"/>
  <c r="M1880" i="1"/>
  <c r="AP1880" i="1" s="1"/>
  <c r="L1880" i="1"/>
  <c r="AO1880" i="1" s="1"/>
  <c r="J1880" i="1"/>
  <c r="O1880" i="1"/>
  <c r="AR1880" i="1" s="1"/>
  <c r="AN1879" i="1"/>
  <c r="P1879" i="1"/>
  <c r="AS1878" i="1"/>
  <c r="Q1878" i="1"/>
  <c r="AN887" i="1"/>
  <c r="Q885" i="1"/>
  <c r="AS885" i="1"/>
  <c r="K888" i="1"/>
  <c r="I888" i="1"/>
  <c r="J888" i="1" s="1"/>
  <c r="P886" i="1"/>
  <c r="L887" i="1"/>
  <c r="AO887" i="1" s="1"/>
  <c r="N887" i="1"/>
  <c r="AQ887" i="1" s="1"/>
  <c r="O887" i="1"/>
  <c r="AR887" i="1" s="1"/>
  <c r="M887" i="1"/>
  <c r="AP887" i="1" s="1"/>
  <c r="Z889" i="1"/>
  <c r="Y890" i="1"/>
  <c r="U2874" i="1"/>
  <c r="E2874" i="1"/>
  <c r="V2874" i="1"/>
  <c r="R2874" i="1"/>
  <c r="F2874" i="1"/>
  <c r="T2874" i="1"/>
  <c r="S2874" i="1"/>
  <c r="E3866" i="1"/>
  <c r="S3866" i="1"/>
  <c r="R3866" i="1"/>
  <c r="U3866" i="1"/>
  <c r="V3866" i="1"/>
  <c r="T3866" i="1"/>
  <c r="F3866" i="1"/>
  <c r="U5850" i="1"/>
  <c r="R5850" i="1"/>
  <c r="E5850" i="1"/>
  <c r="F5850" i="1"/>
  <c r="S5850" i="1"/>
  <c r="T5850" i="1"/>
  <c r="V5850" i="1"/>
  <c r="V4858" i="1"/>
  <c r="F4858" i="1"/>
  <c r="S4858" i="1"/>
  <c r="R4858" i="1"/>
  <c r="E4858" i="1"/>
  <c r="U4858" i="1"/>
  <c r="T4858" i="1"/>
  <c r="S1882" i="1"/>
  <c r="R1882" i="1"/>
  <c r="U1882" i="1"/>
  <c r="E1882" i="1"/>
  <c r="T1882" i="1"/>
  <c r="V1882" i="1"/>
  <c r="F1882" i="1"/>
  <c r="V889" i="1"/>
  <c r="U889" i="1"/>
  <c r="T889" i="1"/>
  <c r="S889" i="1"/>
  <c r="R889" i="1"/>
  <c r="F889" i="1"/>
  <c r="E889" i="1"/>
  <c r="B889" i="4" l="1"/>
  <c r="A520" i="1"/>
  <c r="AM519" i="1"/>
  <c r="I4858" i="1"/>
  <c r="K4858" i="1"/>
  <c r="K5850" i="1"/>
  <c r="I5850" i="1"/>
  <c r="I3866" i="1"/>
  <c r="K3866" i="1"/>
  <c r="K2874" i="1"/>
  <c r="I2874" i="1"/>
  <c r="AN2872" i="1"/>
  <c r="P2872" i="1"/>
  <c r="Y2876" i="1"/>
  <c r="Z2875" i="1"/>
  <c r="P5848" i="1"/>
  <c r="AN5848" i="1"/>
  <c r="J2873" i="1"/>
  <c r="M2873" i="1"/>
  <c r="AP2873" i="1" s="1"/>
  <c r="L2873" i="1"/>
  <c r="AO2873" i="1" s="1"/>
  <c r="N2873" i="1"/>
  <c r="AQ2873" i="1" s="1"/>
  <c r="O2873" i="1"/>
  <c r="AR2873" i="1" s="1"/>
  <c r="P4856" i="1"/>
  <c r="AN4856" i="1"/>
  <c r="AS5847" i="1"/>
  <c r="Q5847" i="1"/>
  <c r="A2444" i="1"/>
  <c r="AM2443" i="1"/>
  <c r="A4444" i="1"/>
  <c r="AM4443" i="1"/>
  <c r="Q4855" i="1"/>
  <c r="AS4855" i="1"/>
  <c r="Q2871" i="1"/>
  <c r="AS2871" i="1"/>
  <c r="Y3868" i="1"/>
  <c r="Z3867" i="1"/>
  <c r="Y5852" i="1"/>
  <c r="Z5851" i="1"/>
  <c r="O4857" i="1"/>
  <c r="AR4857" i="1" s="1"/>
  <c r="M4857" i="1"/>
  <c r="AP4857" i="1" s="1"/>
  <c r="L4857" i="1"/>
  <c r="AO4857" i="1" s="1"/>
  <c r="N4857" i="1"/>
  <c r="AQ4857" i="1" s="1"/>
  <c r="J4857" i="1"/>
  <c r="M3865" i="1"/>
  <c r="AP3865" i="1" s="1"/>
  <c r="J3865" i="1"/>
  <c r="N3865" i="1"/>
  <c r="AQ3865" i="1" s="1"/>
  <c r="L3865" i="1"/>
  <c r="AO3865" i="1" s="1"/>
  <c r="O3865" i="1"/>
  <c r="AR3865" i="1" s="1"/>
  <c r="A3444" i="1"/>
  <c r="AM3443" i="1"/>
  <c r="A1444" i="1"/>
  <c r="AM1443" i="1"/>
  <c r="A5444" i="1"/>
  <c r="AM5443" i="1"/>
  <c r="P3864" i="1"/>
  <c r="AN3864" i="1"/>
  <c r="Z4859" i="1"/>
  <c r="Y4860" i="1"/>
  <c r="Q3863" i="1"/>
  <c r="AS3863" i="1"/>
  <c r="O5849" i="1"/>
  <c r="AR5849" i="1" s="1"/>
  <c r="N5849" i="1"/>
  <c r="AQ5849" i="1" s="1"/>
  <c r="M5849" i="1"/>
  <c r="AP5849" i="1" s="1"/>
  <c r="L5849" i="1"/>
  <c r="AO5849" i="1" s="1"/>
  <c r="J5849" i="1"/>
  <c r="I1882" i="1"/>
  <c r="K1882" i="1"/>
  <c r="Q1879" i="1"/>
  <c r="AS1879" i="1"/>
  <c r="Y1884" i="1"/>
  <c r="Z1883" i="1"/>
  <c r="N1881" i="1"/>
  <c r="AQ1881" i="1" s="1"/>
  <c r="M1881" i="1"/>
  <c r="AP1881" i="1" s="1"/>
  <c r="L1881" i="1"/>
  <c r="AO1881" i="1" s="1"/>
  <c r="J1881" i="1"/>
  <c r="O1881" i="1"/>
  <c r="AR1881" i="1" s="1"/>
  <c r="AN1880" i="1"/>
  <c r="P1880" i="1"/>
  <c r="AS886" i="1"/>
  <c r="AN888" i="1"/>
  <c r="Q886" i="1"/>
  <c r="K889" i="1"/>
  <c r="I889" i="1"/>
  <c r="J889" i="1" s="1"/>
  <c r="P887" i="1"/>
  <c r="Y891" i="1"/>
  <c r="Z890" i="1"/>
  <c r="O888" i="1"/>
  <c r="AR888" i="1" s="1"/>
  <c r="L888" i="1"/>
  <c r="AO888" i="1" s="1"/>
  <c r="N888" i="1"/>
  <c r="AQ888" i="1" s="1"/>
  <c r="M888" i="1"/>
  <c r="AP888" i="1" s="1"/>
  <c r="S3867" i="1"/>
  <c r="T3867" i="1"/>
  <c r="V3867" i="1"/>
  <c r="E3867" i="1"/>
  <c r="R3867" i="1"/>
  <c r="F3867" i="1"/>
  <c r="U3867" i="1"/>
  <c r="S2875" i="1"/>
  <c r="F2875" i="1"/>
  <c r="U2875" i="1"/>
  <c r="E2875" i="1"/>
  <c r="T2875" i="1"/>
  <c r="V2875" i="1"/>
  <c r="R2875" i="1"/>
  <c r="U4859" i="1"/>
  <c r="S4859" i="1"/>
  <c r="F4859" i="1"/>
  <c r="V4859" i="1"/>
  <c r="T4859" i="1"/>
  <c r="R4859" i="1"/>
  <c r="E4859" i="1"/>
  <c r="V5851" i="1"/>
  <c r="T5851" i="1"/>
  <c r="F5851" i="1"/>
  <c r="S5851" i="1"/>
  <c r="U5851" i="1"/>
  <c r="R5851" i="1"/>
  <c r="E5851" i="1"/>
  <c r="F1883" i="1"/>
  <c r="V1883" i="1"/>
  <c r="R1883" i="1"/>
  <c r="U1883" i="1"/>
  <c r="S1883" i="1"/>
  <c r="T1883" i="1"/>
  <c r="E1883" i="1"/>
  <c r="V890" i="1"/>
  <c r="U890" i="1"/>
  <c r="T890" i="1"/>
  <c r="S890" i="1"/>
  <c r="R890" i="1"/>
  <c r="F890" i="1"/>
  <c r="E890" i="1"/>
  <c r="B890" i="4" l="1"/>
  <c r="A521" i="1"/>
  <c r="AM520" i="1"/>
  <c r="I5851" i="1"/>
  <c r="K5851" i="1"/>
  <c r="I4859" i="1"/>
  <c r="K4859" i="1"/>
  <c r="K2875" i="1"/>
  <c r="I2875" i="1"/>
  <c r="K3867" i="1"/>
  <c r="I3867" i="1"/>
  <c r="M2874" i="1"/>
  <c r="AP2874" i="1" s="1"/>
  <c r="L2874" i="1"/>
  <c r="AO2874" i="1" s="1"/>
  <c r="O2874" i="1"/>
  <c r="AR2874" i="1" s="1"/>
  <c r="J2874" i="1"/>
  <c r="N2874" i="1"/>
  <c r="AQ2874" i="1" s="1"/>
  <c r="AS5848" i="1"/>
  <c r="Q5848" i="1"/>
  <c r="A3445" i="1"/>
  <c r="AM3444" i="1"/>
  <c r="Z5852" i="1"/>
  <c r="Y5853" i="1"/>
  <c r="Q4856" i="1"/>
  <c r="AS4856" i="1"/>
  <c r="Q3864" i="1"/>
  <c r="AS3864" i="1"/>
  <c r="P4857" i="1"/>
  <c r="AN4857" i="1"/>
  <c r="A4445" i="1"/>
  <c r="AM4444" i="1"/>
  <c r="Y2877" i="1"/>
  <c r="Z2876" i="1"/>
  <c r="L3866" i="1"/>
  <c r="AO3866" i="1" s="1"/>
  <c r="J3866" i="1"/>
  <c r="M3866" i="1"/>
  <c r="AP3866" i="1" s="1"/>
  <c r="O3866" i="1"/>
  <c r="AR3866" i="1" s="1"/>
  <c r="N3866" i="1"/>
  <c r="AQ3866" i="1" s="1"/>
  <c r="AN5849" i="1"/>
  <c r="P5849" i="1"/>
  <c r="Z3868" i="1"/>
  <c r="Y3869" i="1"/>
  <c r="M5850" i="1"/>
  <c r="AP5850" i="1" s="1"/>
  <c r="J5850" i="1"/>
  <c r="N5850" i="1"/>
  <c r="AQ5850" i="1" s="1"/>
  <c r="L5850" i="1"/>
  <c r="AO5850" i="1" s="1"/>
  <c r="O5850" i="1"/>
  <c r="AR5850" i="1" s="1"/>
  <c r="A2445" i="1"/>
  <c r="AM2444" i="1"/>
  <c r="AN3865" i="1"/>
  <c r="P3865" i="1"/>
  <c r="Q2872" i="1"/>
  <c r="AS2872" i="1"/>
  <c r="A5445" i="1"/>
  <c r="AM5444" i="1"/>
  <c r="Y4861" i="1"/>
  <c r="Z4860" i="1"/>
  <c r="A1445" i="1"/>
  <c r="AM1444" i="1"/>
  <c r="AN2873" i="1"/>
  <c r="P2873" i="1"/>
  <c r="J4858" i="1"/>
  <c r="N4858" i="1"/>
  <c r="AQ4858" i="1" s="1"/>
  <c r="O4858" i="1"/>
  <c r="AR4858" i="1" s="1"/>
  <c r="M4858" i="1"/>
  <c r="AP4858" i="1" s="1"/>
  <c r="L4858" i="1"/>
  <c r="AO4858" i="1" s="1"/>
  <c r="I1883" i="1"/>
  <c r="K1883" i="1"/>
  <c r="Q1880" i="1"/>
  <c r="AS1880" i="1"/>
  <c r="Z1884" i="1"/>
  <c r="Y1885" i="1"/>
  <c r="AN1881" i="1"/>
  <c r="P1881" i="1"/>
  <c r="L1882" i="1"/>
  <c r="AO1882" i="1" s="1"/>
  <c r="O1882" i="1"/>
  <c r="AR1882" i="1" s="1"/>
  <c r="N1882" i="1"/>
  <c r="AQ1882" i="1" s="1"/>
  <c r="M1882" i="1"/>
  <c r="AP1882" i="1" s="1"/>
  <c r="J1882" i="1"/>
  <c r="Q887" i="1"/>
  <c r="AN889" i="1"/>
  <c r="K890" i="1"/>
  <c r="I890" i="1"/>
  <c r="J890" i="1" s="1"/>
  <c r="AS887" i="1"/>
  <c r="P888" i="1"/>
  <c r="Y892" i="1"/>
  <c r="Z891" i="1"/>
  <c r="N889" i="1"/>
  <c r="AQ889" i="1" s="1"/>
  <c r="O889" i="1"/>
  <c r="AR889" i="1" s="1"/>
  <c r="L889" i="1"/>
  <c r="AO889" i="1" s="1"/>
  <c r="M889" i="1"/>
  <c r="AP889" i="1" s="1"/>
  <c r="E2876" i="1"/>
  <c r="R2876" i="1"/>
  <c r="V2876" i="1"/>
  <c r="F2876" i="1"/>
  <c r="U2876" i="1"/>
  <c r="T2876" i="1"/>
  <c r="S2876" i="1"/>
  <c r="E3868" i="1"/>
  <c r="S3868" i="1"/>
  <c r="R3868" i="1"/>
  <c r="V3868" i="1"/>
  <c r="T3868" i="1"/>
  <c r="U3868" i="1"/>
  <c r="F3868" i="1"/>
  <c r="V5852" i="1"/>
  <c r="R5852" i="1"/>
  <c r="F5852" i="1"/>
  <c r="U5852" i="1"/>
  <c r="S5852" i="1"/>
  <c r="T5852" i="1"/>
  <c r="E5852" i="1"/>
  <c r="F4860" i="1"/>
  <c r="E4860" i="1"/>
  <c r="U4860" i="1"/>
  <c r="S4860" i="1"/>
  <c r="R4860" i="1"/>
  <c r="T4860" i="1"/>
  <c r="V4860" i="1"/>
  <c r="S1884" i="1"/>
  <c r="R1884" i="1"/>
  <c r="V1884" i="1"/>
  <c r="F1884" i="1"/>
  <c r="E1884" i="1"/>
  <c r="U1884" i="1"/>
  <c r="T1884" i="1"/>
  <c r="T891" i="1"/>
  <c r="S891" i="1"/>
  <c r="R891" i="1"/>
  <c r="V891" i="1"/>
  <c r="U891" i="1"/>
  <c r="F891" i="1"/>
  <c r="E891" i="1"/>
  <c r="B891" i="4" l="1"/>
  <c r="A522" i="1"/>
  <c r="AM521" i="1"/>
  <c r="I4860" i="1"/>
  <c r="K4860" i="1"/>
  <c r="K5852" i="1"/>
  <c r="I5852" i="1"/>
  <c r="I3868" i="1"/>
  <c r="K3868" i="1"/>
  <c r="K2876" i="1"/>
  <c r="I2876" i="1"/>
  <c r="P5850" i="1"/>
  <c r="AN5850" i="1"/>
  <c r="J3867" i="1"/>
  <c r="O3867" i="1"/>
  <c r="AR3867" i="1" s="1"/>
  <c r="L3867" i="1"/>
  <c r="AO3867" i="1" s="1"/>
  <c r="M3867" i="1"/>
  <c r="AP3867" i="1" s="1"/>
  <c r="N3867" i="1"/>
  <c r="AQ3867" i="1" s="1"/>
  <c r="AS2873" i="1"/>
  <c r="Q2873" i="1"/>
  <c r="A4446" i="1"/>
  <c r="AM4445" i="1"/>
  <c r="Y5854" i="1"/>
  <c r="Z5853" i="1"/>
  <c r="L2875" i="1"/>
  <c r="AO2875" i="1" s="1"/>
  <c r="J2875" i="1"/>
  <c r="O2875" i="1"/>
  <c r="AR2875" i="1" s="1"/>
  <c r="N2875" i="1"/>
  <c r="AQ2875" i="1" s="1"/>
  <c r="M2875" i="1"/>
  <c r="AP2875" i="1" s="1"/>
  <c r="A1446" i="1"/>
  <c r="AM1445" i="1"/>
  <c r="Q3865" i="1"/>
  <c r="AS3865" i="1"/>
  <c r="P4858" i="1"/>
  <c r="AN4858" i="1"/>
  <c r="Z4861" i="1"/>
  <c r="Y4862" i="1"/>
  <c r="A2446" i="1"/>
  <c r="AM2445" i="1"/>
  <c r="P3866" i="1"/>
  <c r="AN3866" i="1"/>
  <c r="Q4857" i="1"/>
  <c r="AS4857" i="1"/>
  <c r="AN2874" i="1"/>
  <c r="P2874" i="1"/>
  <c r="Z3869" i="1"/>
  <c r="Y3870" i="1"/>
  <c r="A5446" i="1"/>
  <c r="AM5445" i="1"/>
  <c r="N4859" i="1"/>
  <c r="AQ4859" i="1" s="1"/>
  <c r="O4859" i="1"/>
  <c r="AR4859" i="1" s="1"/>
  <c r="L4859" i="1"/>
  <c r="AO4859" i="1" s="1"/>
  <c r="J4859" i="1"/>
  <c r="M4859" i="1"/>
  <c r="AP4859" i="1" s="1"/>
  <c r="AS5849" i="1"/>
  <c r="Q5849" i="1"/>
  <c r="A3446" i="1"/>
  <c r="AM3445" i="1"/>
  <c r="Y2878" i="1"/>
  <c r="Z2877" i="1"/>
  <c r="O5851" i="1"/>
  <c r="AR5851" i="1" s="1"/>
  <c r="M5851" i="1"/>
  <c r="AP5851" i="1" s="1"/>
  <c r="L5851" i="1"/>
  <c r="AO5851" i="1" s="1"/>
  <c r="J5851" i="1"/>
  <c r="N5851" i="1"/>
  <c r="AQ5851" i="1" s="1"/>
  <c r="K1884" i="1"/>
  <c r="I1884" i="1"/>
  <c r="Y1886" i="1"/>
  <c r="Z1885" i="1"/>
  <c r="AN1882" i="1"/>
  <c r="P1882" i="1"/>
  <c r="AS1881" i="1"/>
  <c r="Q1881" i="1"/>
  <c r="J1883" i="1"/>
  <c r="N1883" i="1"/>
  <c r="AQ1883" i="1" s="1"/>
  <c r="M1883" i="1"/>
  <c r="AP1883" i="1" s="1"/>
  <c r="L1883" i="1"/>
  <c r="AO1883" i="1" s="1"/>
  <c r="O1883" i="1"/>
  <c r="AR1883" i="1" s="1"/>
  <c r="AS888" i="1"/>
  <c r="AN890" i="1"/>
  <c r="Q888" i="1"/>
  <c r="K891" i="1"/>
  <c r="I891" i="1"/>
  <c r="J891" i="1" s="1"/>
  <c r="P889" i="1"/>
  <c r="Y893" i="1"/>
  <c r="Z892" i="1"/>
  <c r="L890" i="1"/>
  <c r="AO890" i="1" s="1"/>
  <c r="N890" i="1"/>
  <c r="AQ890" i="1" s="1"/>
  <c r="O890" i="1"/>
  <c r="AR890" i="1" s="1"/>
  <c r="M890" i="1"/>
  <c r="AP890" i="1" s="1"/>
  <c r="F4861" i="1"/>
  <c r="S4861" i="1"/>
  <c r="T4861" i="1"/>
  <c r="R4861" i="1"/>
  <c r="V4861" i="1"/>
  <c r="E4861" i="1"/>
  <c r="U4861" i="1"/>
  <c r="E3869" i="1"/>
  <c r="F3869" i="1"/>
  <c r="U3869" i="1"/>
  <c r="V3869" i="1"/>
  <c r="R3869" i="1"/>
  <c r="S3869" i="1"/>
  <c r="T3869" i="1"/>
  <c r="R5853" i="1"/>
  <c r="F5853" i="1"/>
  <c r="V5853" i="1"/>
  <c r="T5853" i="1"/>
  <c r="E5853" i="1"/>
  <c r="S5853" i="1"/>
  <c r="U5853" i="1"/>
  <c r="E2877" i="1"/>
  <c r="T2877" i="1"/>
  <c r="R2877" i="1"/>
  <c r="S2877" i="1"/>
  <c r="V2877" i="1"/>
  <c r="F2877" i="1"/>
  <c r="U2877" i="1"/>
  <c r="S1885" i="1"/>
  <c r="U1885" i="1"/>
  <c r="E1885" i="1"/>
  <c r="T1885" i="1"/>
  <c r="V1885" i="1"/>
  <c r="F1885" i="1"/>
  <c r="R1885" i="1"/>
  <c r="V892" i="1"/>
  <c r="U892" i="1"/>
  <c r="T892" i="1"/>
  <c r="S892" i="1"/>
  <c r="R892" i="1"/>
  <c r="F892" i="1"/>
  <c r="E892" i="1"/>
  <c r="B892" i="4" l="1"/>
  <c r="A523" i="1"/>
  <c r="AM522" i="1"/>
  <c r="I2877" i="1"/>
  <c r="K2877" i="1"/>
  <c r="K5853" i="1"/>
  <c r="I5853" i="1"/>
  <c r="K3869" i="1"/>
  <c r="I3869" i="1"/>
  <c r="I4861" i="1"/>
  <c r="K4861" i="1"/>
  <c r="A4447" i="1"/>
  <c r="AM4446" i="1"/>
  <c r="M2876" i="1"/>
  <c r="AP2876" i="1" s="1"/>
  <c r="O2876" i="1"/>
  <c r="AR2876" i="1" s="1"/>
  <c r="L2876" i="1"/>
  <c r="AO2876" i="1" s="1"/>
  <c r="N2876" i="1"/>
  <c r="AQ2876" i="1" s="1"/>
  <c r="J2876" i="1"/>
  <c r="Z2878" i="1"/>
  <c r="Y2879" i="1"/>
  <c r="P2875" i="1"/>
  <c r="AN2875" i="1"/>
  <c r="A5447" i="1"/>
  <c r="AM5446" i="1"/>
  <c r="Z4862" i="1"/>
  <c r="Y4863" i="1"/>
  <c r="P3867" i="1"/>
  <c r="AN3867" i="1"/>
  <c r="A2447" i="1"/>
  <c r="AM2446" i="1"/>
  <c r="Q2874" i="1"/>
  <c r="AS2874" i="1"/>
  <c r="P5851" i="1"/>
  <c r="AN5851" i="1"/>
  <c r="AN4859" i="1"/>
  <c r="P4859" i="1"/>
  <c r="Z3870" i="1"/>
  <c r="Y3871" i="1"/>
  <c r="A1447" i="1"/>
  <c r="AM1446" i="1"/>
  <c r="N3868" i="1"/>
  <c r="AQ3868" i="1" s="1"/>
  <c r="M3868" i="1"/>
  <c r="AP3868" i="1" s="1"/>
  <c r="L3868" i="1"/>
  <c r="AO3868" i="1" s="1"/>
  <c r="O3868" i="1"/>
  <c r="AR3868" i="1" s="1"/>
  <c r="J3868" i="1"/>
  <c r="A3447" i="1"/>
  <c r="AM3446" i="1"/>
  <c r="M5852" i="1"/>
  <c r="AP5852" i="1" s="1"/>
  <c r="L5852" i="1"/>
  <c r="AO5852" i="1" s="1"/>
  <c r="N5852" i="1"/>
  <c r="AQ5852" i="1" s="1"/>
  <c r="O5852" i="1"/>
  <c r="AR5852" i="1" s="1"/>
  <c r="J5852" i="1"/>
  <c r="AS3866" i="1"/>
  <c r="Q3866" i="1"/>
  <c r="Z5854" i="1"/>
  <c r="Y5855" i="1"/>
  <c r="AS5850" i="1"/>
  <c r="Q5850" i="1"/>
  <c r="Q4858" i="1"/>
  <c r="AS4858" i="1"/>
  <c r="N4860" i="1"/>
  <c r="AQ4860" i="1" s="1"/>
  <c r="J4860" i="1"/>
  <c r="M4860" i="1"/>
  <c r="AP4860" i="1" s="1"/>
  <c r="L4860" i="1"/>
  <c r="AO4860" i="1" s="1"/>
  <c r="O4860" i="1"/>
  <c r="AR4860" i="1" s="1"/>
  <c r="K1885" i="1"/>
  <c r="I1885" i="1"/>
  <c r="Q1882" i="1"/>
  <c r="AS1882" i="1"/>
  <c r="Z1886" i="1"/>
  <c r="Y1887" i="1"/>
  <c r="M1884" i="1"/>
  <c r="AP1884" i="1" s="1"/>
  <c r="L1884" i="1"/>
  <c r="AO1884" i="1" s="1"/>
  <c r="J1884" i="1"/>
  <c r="O1884" i="1"/>
  <c r="AR1884" i="1" s="1"/>
  <c r="N1884" i="1"/>
  <c r="AQ1884" i="1" s="1"/>
  <c r="AN1883" i="1"/>
  <c r="P1883" i="1"/>
  <c r="Q889" i="1"/>
  <c r="AN891" i="1"/>
  <c r="AS889" i="1"/>
  <c r="K892" i="1"/>
  <c r="I892" i="1"/>
  <c r="J892" i="1" s="1"/>
  <c r="P890" i="1"/>
  <c r="Y894" i="1"/>
  <c r="Z893" i="1"/>
  <c r="N891" i="1"/>
  <c r="AQ891" i="1" s="1"/>
  <c r="L891" i="1"/>
  <c r="AO891" i="1" s="1"/>
  <c r="O891" i="1"/>
  <c r="AR891" i="1" s="1"/>
  <c r="M891" i="1"/>
  <c r="AP891" i="1" s="1"/>
  <c r="R2878" i="1"/>
  <c r="F2878" i="1"/>
  <c r="U2878" i="1"/>
  <c r="E2878" i="1"/>
  <c r="S2878" i="1"/>
  <c r="T2878" i="1"/>
  <c r="V2878" i="1"/>
  <c r="V4862" i="1"/>
  <c r="U4862" i="1"/>
  <c r="E4862" i="1"/>
  <c r="R4862" i="1"/>
  <c r="F4862" i="1"/>
  <c r="S4862" i="1"/>
  <c r="T4862" i="1"/>
  <c r="U3870" i="1"/>
  <c r="E3870" i="1"/>
  <c r="S3870" i="1"/>
  <c r="R3870" i="1"/>
  <c r="V3870" i="1"/>
  <c r="F3870" i="1"/>
  <c r="T3870" i="1"/>
  <c r="R5854" i="1"/>
  <c r="E5854" i="1"/>
  <c r="V5854" i="1"/>
  <c r="S5854" i="1"/>
  <c r="U5854" i="1"/>
  <c r="F5854" i="1"/>
  <c r="T5854" i="1"/>
  <c r="E1886" i="1"/>
  <c r="V1886" i="1"/>
  <c r="S1886" i="1"/>
  <c r="F1886" i="1"/>
  <c r="T1886" i="1"/>
  <c r="R1886" i="1"/>
  <c r="U1886" i="1"/>
  <c r="R893" i="1"/>
  <c r="V893" i="1"/>
  <c r="U893" i="1"/>
  <c r="T893" i="1"/>
  <c r="S893" i="1"/>
  <c r="F893" i="1"/>
  <c r="E893" i="1"/>
  <c r="B893" i="4" l="1"/>
  <c r="A524" i="1"/>
  <c r="AM523" i="1"/>
  <c r="K5854" i="1"/>
  <c r="I5854" i="1"/>
  <c r="K3870" i="1"/>
  <c r="I3870" i="1"/>
  <c r="K4862" i="1"/>
  <c r="I4862" i="1"/>
  <c r="K2878" i="1"/>
  <c r="I2878" i="1"/>
  <c r="AN2876" i="1"/>
  <c r="P2876" i="1"/>
  <c r="Q3867" i="1"/>
  <c r="AS3867" i="1"/>
  <c r="M4861" i="1"/>
  <c r="AP4861" i="1" s="1"/>
  <c r="L4861" i="1"/>
  <c r="AO4861" i="1" s="1"/>
  <c r="J4861" i="1"/>
  <c r="N4861" i="1"/>
  <c r="AQ4861" i="1" s="1"/>
  <c r="O4861" i="1"/>
  <c r="AR4861" i="1" s="1"/>
  <c r="A3448" i="1"/>
  <c r="AM3447" i="1"/>
  <c r="A5448" i="1"/>
  <c r="AM5447" i="1"/>
  <c r="M3869" i="1"/>
  <c r="AP3869" i="1" s="1"/>
  <c r="L3869" i="1"/>
  <c r="AO3869" i="1" s="1"/>
  <c r="J3869" i="1"/>
  <c r="O3869" i="1"/>
  <c r="AR3869" i="1" s="1"/>
  <c r="N3869" i="1"/>
  <c r="AQ3869" i="1" s="1"/>
  <c r="A1448" i="1"/>
  <c r="AM1447" i="1"/>
  <c r="Q5851" i="1"/>
  <c r="AS5851" i="1"/>
  <c r="P5852" i="1"/>
  <c r="AN5852" i="1"/>
  <c r="P4860" i="1"/>
  <c r="AN4860" i="1"/>
  <c r="P3868" i="1"/>
  <c r="AN3868" i="1"/>
  <c r="Z3871" i="1"/>
  <c r="Y3872" i="1"/>
  <c r="AS2875" i="1"/>
  <c r="Q2875" i="1"/>
  <c r="M5853" i="1"/>
  <c r="AP5853" i="1" s="1"/>
  <c r="N5853" i="1"/>
  <c r="AQ5853" i="1" s="1"/>
  <c r="L5853" i="1"/>
  <c r="AO5853" i="1" s="1"/>
  <c r="O5853" i="1"/>
  <c r="AR5853" i="1" s="1"/>
  <c r="J5853" i="1"/>
  <c r="Z4863" i="1"/>
  <c r="Y4864" i="1"/>
  <c r="Z2879" i="1"/>
  <c r="Y2880" i="1"/>
  <c r="A4448" i="1"/>
  <c r="AM4447" i="1"/>
  <c r="Y5856" i="1"/>
  <c r="Z5855" i="1"/>
  <c r="AS4859" i="1"/>
  <c r="Q4859" i="1"/>
  <c r="A2448" i="1"/>
  <c r="AM2447" i="1"/>
  <c r="N2877" i="1"/>
  <c r="AQ2877" i="1" s="1"/>
  <c r="O2877" i="1"/>
  <c r="AR2877" i="1" s="1"/>
  <c r="M2877" i="1"/>
  <c r="AP2877" i="1" s="1"/>
  <c r="L2877" i="1"/>
  <c r="AO2877" i="1" s="1"/>
  <c r="J2877" i="1"/>
  <c r="I1886" i="1"/>
  <c r="K1886" i="1"/>
  <c r="AN1884" i="1"/>
  <c r="P1884" i="1"/>
  <c r="Y1888" i="1"/>
  <c r="Z1887" i="1"/>
  <c r="Q1883" i="1"/>
  <c r="AS1883" i="1"/>
  <c r="L1885" i="1"/>
  <c r="AO1885" i="1" s="1"/>
  <c r="O1885" i="1"/>
  <c r="AR1885" i="1" s="1"/>
  <c r="J1885" i="1"/>
  <c r="N1885" i="1"/>
  <c r="AQ1885" i="1" s="1"/>
  <c r="M1885" i="1"/>
  <c r="AP1885" i="1" s="1"/>
  <c r="AN892" i="1"/>
  <c r="AS890" i="1"/>
  <c r="Q890" i="1"/>
  <c r="K893" i="1"/>
  <c r="I893" i="1"/>
  <c r="J893" i="1" s="1"/>
  <c r="P891" i="1"/>
  <c r="Y895" i="1"/>
  <c r="Z894" i="1"/>
  <c r="M892" i="1"/>
  <c r="AP892" i="1" s="1"/>
  <c r="O892" i="1"/>
  <c r="AR892" i="1" s="1"/>
  <c r="L892" i="1"/>
  <c r="AO892" i="1" s="1"/>
  <c r="N892" i="1"/>
  <c r="AQ892" i="1" s="1"/>
  <c r="T4863" i="1"/>
  <c r="V4863" i="1"/>
  <c r="U4863" i="1"/>
  <c r="S4863" i="1"/>
  <c r="F4863" i="1"/>
  <c r="R4863" i="1"/>
  <c r="E4863" i="1"/>
  <c r="R5855" i="1"/>
  <c r="V5855" i="1"/>
  <c r="T5855" i="1"/>
  <c r="F5855" i="1"/>
  <c r="U5855" i="1"/>
  <c r="S5855" i="1"/>
  <c r="E5855" i="1"/>
  <c r="V3871" i="1"/>
  <c r="R3871" i="1"/>
  <c r="F3871" i="1"/>
  <c r="E3871" i="1"/>
  <c r="S3871" i="1"/>
  <c r="T3871" i="1"/>
  <c r="U3871" i="1"/>
  <c r="E2879" i="1"/>
  <c r="T2879" i="1"/>
  <c r="U2879" i="1"/>
  <c r="S2879" i="1"/>
  <c r="F2879" i="1"/>
  <c r="V2879" i="1"/>
  <c r="R2879" i="1"/>
  <c r="T1887" i="1"/>
  <c r="F1887" i="1"/>
  <c r="V1887" i="1"/>
  <c r="S1887" i="1"/>
  <c r="R1887" i="1"/>
  <c r="E1887" i="1"/>
  <c r="U1887" i="1"/>
  <c r="U894" i="1"/>
  <c r="T894" i="1"/>
  <c r="S894" i="1"/>
  <c r="R894" i="1"/>
  <c r="V894" i="1"/>
  <c r="F894" i="1"/>
  <c r="E894" i="1"/>
  <c r="B894" i="4" l="1"/>
  <c r="A525" i="1"/>
  <c r="AM524" i="1"/>
  <c r="K2879" i="1"/>
  <c r="I2879" i="1"/>
  <c r="I3871" i="1"/>
  <c r="K3871" i="1"/>
  <c r="K5855" i="1"/>
  <c r="I5855" i="1"/>
  <c r="K4863" i="1"/>
  <c r="I4863" i="1"/>
  <c r="AN3869" i="1"/>
  <c r="P3869" i="1"/>
  <c r="P2877" i="1"/>
  <c r="AN2877" i="1"/>
  <c r="L2878" i="1"/>
  <c r="AO2878" i="1" s="1"/>
  <c r="M2878" i="1"/>
  <c r="AP2878" i="1" s="1"/>
  <c r="N2878" i="1"/>
  <c r="AQ2878" i="1" s="1"/>
  <c r="J2878" i="1"/>
  <c r="O2878" i="1"/>
  <c r="AR2878" i="1" s="1"/>
  <c r="A4449" i="1"/>
  <c r="AM4448" i="1"/>
  <c r="A2449" i="1"/>
  <c r="AM2448" i="1"/>
  <c r="Z2880" i="1"/>
  <c r="Y2881" i="1"/>
  <c r="AN5853" i="1"/>
  <c r="P5853" i="1"/>
  <c r="Z4864" i="1"/>
  <c r="Y4865" i="1"/>
  <c r="AS3868" i="1"/>
  <c r="Q3868" i="1"/>
  <c r="N4862" i="1"/>
  <c r="AQ4862" i="1" s="1"/>
  <c r="M4862" i="1"/>
  <c r="AP4862" i="1" s="1"/>
  <c r="L4862" i="1"/>
  <c r="AO4862" i="1" s="1"/>
  <c r="J4862" i="1"/>
  <c r="O4862" i="1"/>
  <c r="AR4862" i="1" s="1"/>
  <c r="A1449" i="1"/>
  <c r="AM1448" i="1"/>
  <c r="A5449" i="1"/>
  <c r="AM5448" i="1"/>
  <c r="Y5857" i="1"/>
  <c r="Z5856" i="1"/>
  <c r="AS4860" i="1"/>
  <c r="Q4860" i="1"/>
  <c r="A3449" i="1"/>
  <c r="AM3448" i="1"/>
  <c r="M3870" i="1"/>
  <c r="AP3870" i="1" s="1"/>
  <c r="L3870" i="1"/>
  <c r="AO3870" i="1" s="1"/>
  <c r="J3870" i="1"/>
  <c r="O3870" i="1"/>
  <c r="AR3870" i="1" s="1"/>
  <c r="N3870" i="1"/>
  <c r="AQ3870" i="1" s="1"/>
  <c r="Q2876" i="1"/>
  <c r="AS2876" i="1"/>
  <c r="Y3873" i="1"/>
  <c r="Z3872" i="1"/>
  <c r="AS5852" i="1"/>
  <c r="Q5852" i="1"/>
  <c r="L5854" i="1"/>
  <c r="AO5854" i="1" s="1"/>
  <c r="J5854" i="1"/>
  <c r="O5854" i="1"/>
  <c r="AR5854" i="1" s="1"/>
  <c r="M5854" i="1"/>
  <c r="AP5854" i="1" s="1"/>
  <c r="N5854" i="1"/>
  <c r="AQ5854" i="1" s="1"/>
  <c r="P4861" i="1"/>
  <c r="AN4861" i="1"/>
  <c r="K1887" i="1"/>
  <c r="I1887" i="1"/>
  <c r="Y1889" i="1"/>
  <c r="Z1888" i="1"/>
  <c r="AN1885" i="1"/>
  <c r="P1885" i="1"/>
  <c r="Q1884" i="1"/>
  <c r="AS1884" i="1"/>
  <c r="L1886" i="1"/>
  <c r="AO1886" i="1" s="1"/>
  <c r="J1886" i="1"/>
  <c r="O1886" i="1"/>
  <c r="AR1886" i="1" s="1"/>
  <c r="M1886" i="1"/>
  <c r="AP1886" i="1" s="1"/>
  <c r="N1886" i="1"/>
  <c r="AQ1886" i="1" s="1"/>
  <c r="Q891" i="1"/>
  <c r="AN893" i="1"/>
  <c r="AS891" i="1"/>
  <c r="K894" i="1"/>
  <c r="I894" i="1"/>
  <c r="J894" i="1" s="1"/>
  <c r="P892" i="1"/>
  <c r="Y896" i="1"/>
  <c r="Z895" i="1"/>
  <c r="M893" i="1"/>
  <c r="AP893" i="1" s="1"/>
  <c r="L893" i="1"/>
  <c r="AO893" i="1" s="1"/>
  <c r="O893" i="1"/>
  <c r="AR893" i="1" s="1"/>
  <c r="N893" i="1"/>
  <c r="AQ893" i="1" s="1"/>
  <c r="S2880" i="1"/>
  <c r="F2880" i="1"/>
  <c r="U2880" i="1"/>
  <c r="V2880" i="1"/>
  <c r="E2880" i="1"/>
  <c r="T2880" i="1"/>
  <c r="R2880" i="1"/>
  <c r="R4864" i="1"/>
  <c r="U4864" i="1"/>
  <c r="F4864" i="1"/>
  <c r="T4864" i="1"/>
  <c r="E4864" i="1"/>
  <c r="V4864" i="1"/>
  <c r="S4864" i="1"/>
  <c r="E3872" i="1"/>
  <c r="V3872" i="1"/>
  <c r="U3872" i="1"/>
  <c r="F3872" i="1"/>
  <c r="S3872" i="1"/>
  <c r="T3872" i="1"/>
  <c r="R3872" i="1"/>
  <c r="E5856" i="1"/>
  <c r="U5856" i="1"/>
  <c r="S5856" i="1"/>
  <c r="F5856" i="1"/>
  <c r="R5856" i="1"/>
  <c r="V5856" i="1"/>
  <c r="T5856" i="1"/>
  <c r="T1888" i="1"/>
  <c r="F1888" i="1"/>
  <c r="S1888" i="1"/>
  <c r="E1888" i="1"/>
  <c r="U1888" i="1"/>
  <c r="V1888" i="1"/>
  <c r="R1888" i="1"/>
  <c r="V895" i="1"/>
  <c r="U895" i="1"/>
  <c r="T895" i="1"/>
  <c r="S895" i="1"/>
  <c r="R895" i="1"/>
  <c r="F895" i="1"/>
  <c r="E895" i="1"/>
  <c r="B895" i="4" l="1"/>
  <c r="A526" i="1"/>
  <c r="AM525" i="1"/>
  <c r="K5856" i="1"/>
  <c r="I5856" i="1"/>
  <c r="K3872" i="1"/>
  <c r="I3872" i="1"/>
  <c r="K4864" i="1"/>
  <c r="I4864" i="1"/>
  <c r="K2880" i="1"/>
  <c r="I2880" i="1"/>
  <c r="O4863" i="1"/>
  <c r="AR4863" i="1" s="1"/>
  <c r="N4863" i="1"/>
  <c r="AQ4863" i="1" s="1"/>
  <c r="M4863" i="1"/>
  <c r="AP4863" i="1" s="1"/>
  <c r="L4863" i="1"/>
  <c r="AO4863" i="1" s="1"/>
  <c r="J4863" i="1"/>
  <c r="Z3873" i="1"/>
  <c r="Y3874" i="1"/>
  <c r="Z4865" i="1"/>
  <c r="Y4866" i="1"/>
  <c r="P5854" i="1"/>
  <c r="AN5854" i="1"/>
  <c r="A5450" i="1"/>
  <c r="AM5449" i="1"/>
  <c r="A2450" i="1"/>
  <c r="AM2449" i="1"/>
  <c r="O5855" i="1"/>
  <c r="AR5855" i="1" s="1"/>
  <c r="M5855" i="1"/>
  <c r="AP5855" i="1" s="1"/>
  <c r="L5855" i="1"/>
  <c r="AO5855" i="1" s="1"/>
  <c r="J5855" i="1"/>
  <c r="N5855" i="1"/>
  <c r="AQ5855" i="1" s="1"/>
  <c r="AN3870" i="1"/>
  <c r="P3870" i="1"/>
  <c r="AS4861" i="1"/>
  <c r="Q4861" i="1"/>
  <c r="A1450" i="1"/>
  <c r="AM1449" i="1"/>
  <c r="AS5853" i="1"/>
  <c r="Q5853" i="1"/>
  <c r="A4450" i="1"/>
  <c r="AM4449" i="1"/>
  <c r="Q2877" i="1"/>
  <c r="AS2877" i="1"/>
  <c r="Q3869" i="1"/>
  <c r="AS3869" i="1"/>
  <c r="J3871" i="1"/>
  <c r="M3871" i="1"/>
  <c r="AP3871" i="1" s="1"/>
  <c r="O3871" i="1"/>
  <c r="AR3871" i="1" s="1"/>
  <c r="N3871" i="1"/>
  <c r="AQ3871" i="1" s="1"/>
  <c r="L3871" i="1"/>
  <c r="AO3871" i="1" s="1"/>
  <c r="Y5858" i="1"/>
  <c r="Z5857" i="1"/>
  <c r="Y2882" i="1"/>
  <c r="Z2881" i="1"/>
  <c r="L2879" i="1"/>
  <c r="AO2879" i="1" s="1"/>
  <c r="J2879" i="1"/>
  <c r="O2879" i="1"/>
  <c r="AR2879" i="1" s="1"/>
  <c r="N2879" i="1"/>
  <c r="AQ2879" i="1" s="1"/>
  <c r="M2879" i="1"/>
  <c r="AP2879" i="1" s="1"/>
  <c r="A3450" i="1"/>
  <c r="AM3449" i="1"/>
  <c r="P4862" i="1"/>
  <c r="AN4862" i="1"/>
  <c r="AN2878" i="1"/>
  <c r="P2878" i="1"/>
  <c r="K1888" i="1"/>
  <c r="I1888" i="1"/>
  <c r="Q1885" i="1"/>
  <c r="AS1885" i="1"/>
  <c r="AN1886" i="1"/>
  <c r="P1886" i="1"/>
  <c r="Z1889" i="1"/>
  <c r="Y1890" i="1"/>
  <c r="M1887" i="1"/>
  <c r="AP1887" i="1" s="1"/>
  <c r="O1887" i="1"/>
  <c r="AR1887" i="1" s="1"/>
  <c r="N1887" i="1"/>
  <c r="AQ1887" i="1" s="1"/>
  <c r="L1887" i="1"/>
  <c r="AO1887" i="1" s="1"/>
  <c r="J1887" i="1"/>
  <c r="AS892" i="1"/>
  <c r="AN894" i="1"/>
  <c r="Q892" i="1"/>
  <c r="K895" i="1"/>
  <c r="I895" i="1"/>
  <c r="J895" i="1" s="1"/>
  <c r="P893" i="1"/>
  <c r="Y897" i="1"/>
  <c r="Z896" i="1"/>
  <c r="O894" i="1"/>
  <c r="AR894" i="1" s="1"/>
  <c r="N894" i="1"/>
  <c r="AQ894" i="1" s="1"/>
  <c r="L894" i="1"/>
  <c r="AO894" i="1" s="1"/>
  <c r="M894" i="1"/>
  <c r="AP894" i="1" s="1"/>
  <c r="R3873" i="1"/>
  <c r="V3873" i="1"/>
  <c r="E3873" i="1"/>
  <c r="T3873" i="1"/>
  <c r="S3873" i="1"/>
  <c r="F3873" i="1"/>
  <c r="U3873" i="1"/>
  <c r="V5857" i="1"/>
  <c r="S5857" i="1"/>
  <c r="T5857" i="1"/>
  <c r="U5857" i="1"/>
  <c r="E5857" i="1"/>
  <c r="F5857" i="1"/>
  <c r="R5857" i="1"/>
  <c r="E2881" i="1"/>
  <c r="U2881" i="1"/>
  <c r="V2881" i="1"/>
  <c r="F2881" i="1"/>
  <c r="R2881" i="1"/>
  <c r="S2881" i="1"/>
  <c r="T2881" i="1"/>
  <c r="E4865" i="1"/>
  <c r="V4865" i="1"/>
  <c r="F4865" i="1"/>
  <c r="U4865" i="1"/>
  <c r="R4865" i="1"/>
  <c r="T4865" i="1"/>
  <c r="S4865" i="1"/>
  <c r="F1889" i="1"/>
  <c r="S1889" i="1"/>
  <c r="E1889" i="1"/>
  <c r="R1889" i="1"/>
  <c r="U1889" i="1"/>
  <c r="T1889" i="1"/>
  <c r="V1889" i="1"/>
  <c r="S896" i="1"/>
  <c r="R896" i="1"/>
  <c r="V896" i="1"/>
  <c r="U896" i="1"/>
  <c r="T896" i="1"/>
  <c r="F896" i="1"/>
  <c r="E896" i="1"/>
  <c r="B896" i="4" l="1"/>
  <c r="A527" i="1"/>
  <c r="AM526" i="1"/>
  <c r="I4865" i="1"/>
  <c r="K4865" i="1"/>
  <c r="I2881" i="1"/>
  <c r="K2881" i="1"/>
  <c r="K5857" i="1"/>
  <c r="I5857" i="1"/>
  <c r="I3873" i="1"/>
  <c r="K3873" i="1"/>
  <c r="AS4862" i="1"/>
  <c r="Q4862" i="1"/>
  <c r="A2451" i="1"/>
  <c r="AM2450" i="1"/>
  <c r="AN4863" i="1"/>
  <c r="P4863" i="1"/>
  <c r="M2880" i="1"/>
  <c r="AP2880" i="1" s="1"/>
  <c r="L2880" i="1"/>
  <c r="AO2880" i="1" s="1"/>
  <c r="J2880" i="1"/>
  <c r="O2880" i="1"/>
  <c r="AR2880" i="1" s="1"/>
  <c r="N2880" i="1"/>
  <c r="AQ2880" i="1" s="1"/>
  <c r="Y4867" i="1"/>
  <c r="Z4866" i="1"/>
  <c r="Y2883" i="1"/>
  <c r="Z2882" i="1"/>
  <c r="A1451" i="1"/>
  <c r="AM1450" i="1"/>
  <c r="J4864" i="1"/>
  <c r="O4864" i="1"/>
  <c r="AR4864" i="1" s="1"/>
  <c r="M4864" i="1"/>
  <c r="AP4864" i="1" s="1"/>
  <c r="N4864" i="1"/>
  <c r="AQ4864" i="1" s="1"/>
  <c r="L4864" i="1"/>
  <c r="AO4864" i="1" s="1"/>
  <c r="Q3870" i="1"/>
  <c r="AS3870" i="1"/>
  <c r="A3451" i="1"/>
  <c r="AM3450" i="1"/>
  <c r="P5855" i="1"/>
  <c r="AN5855" i="1"/>
  <c r="A5451" i="1"/>
  <c r="AM5450" i="1"/>
  <c r="P2879" i="1"/>
  <c r="AN2879" i="1"/>
  <c r="N3872" i="1"/>
  <c r="AQ3872" i="1" s="1"/>
  <c r="J3872" i="1"/>
  <c r="L3872" i="1"/>
  <c r="AO3872" i="1" s="1"/>
  <c r="O3872" i="1"/>
  <c r="AR3872" i="1" s="1"/>
  <c r="M3872" i="1"/>
  <c r="AP3872" i="1" s="1"/>
  <c r="Q2878" i="1"/>
  <c r="AS2878" i="1"/>
  <c r="AN3871" i="1"/>
  <c r="P3871" i="1"/>
  <c r="A4451" i="1"/>
  <c r="AM4450" i="1"/>
  <c r="Z5858" i="1"/>
  <c r="Y5859" i="1"/>
  <c r="AS5854" i="1"/>
  <c r="Q5854" i="1"/>
  <c r="Z3874" i="1"/>
  <c r="Y3875" i="1"/>
  <c r="O5856" i="1"/>
  <c r="AR5856" i="1" s="1"/>
  <c r="N5856" i="1"/>
  <c r="AQ5856" i="1" s="1"/>
  <c r="J5856" i="1"/>
  <c r="M5856" i="1"/>
  <c r="AP5856" i="1" s="1"/>
  <c r="L5856" i="1"/>
  <c r="AO5856" i="1" s="1"/>
  <c r="I1889" i="1"/>
  <c r="K1889" i="1"/>
  <c r="AN1887" i="1"/>
  <c r="P1887" i="1"/>
  <c r="AS1886" i="1"/>
  <c r="Q1886" i="1"/>
  <c r="L1888" i="1"/>
  <c r="AO1888" i="1" s="1"/>
  <c r="O1888" i="1"/>
  <c r="AR1888" i="1" s="1"/>
  <c r="M1888" i="1"/>
  <c r="AP1888" i="1" s="1"/>
  <c r="N1888" i="1"/>
  <c r="AQ1888" i="1" s="1"/>
  <c r="J1888" i="1"/>
  <c r="Y1891" i="1"/>
  <c r="Z1890" i="1"/>
  <c r="AS893" i="1"/>
  <c r="AN895" i="1"/>
  <c r="Q893" i="1"/>
  <c r="K896" i="1"/>
  <c r="I896" i="1"/>
  <c r="J896" i="1" s="1"/>
  <c r="P894" i="1"/>
  <c r="Y898" i="1"/>
  <c r="Z897" i="1"/>
  <c r="M895" i="1"/>
  <c r="AP895" i="1" s="1"/>
  <c r="L895" i="1"/>
  <c r="AO895" i="1" s="1"/>
  <c r="O895" i="1"/>
  <c r="AR895" i="1" s="1"/>
  <c r="N895" i="1"/>
  <c r="AQ895" i="1" s="1"/>
  <c r="E2882" i="1"/>
  <c r="R2882" i="1"/>
  <c r="T2882" i="1"/>
  <c r="S2882" i="1"/>
  <c r="U2882" i="1"/>
  <c r="V2882" i="1"/>
  <c r="F2882" i="1"/>
  <c r="V5858" i="1"/>
  <c r="E5858" i="1"/>
  <c r="R5858" i="1"/>
  <c r="U5858" i="1"/>
  <c r="S5858" i="1"/>
  <c r="F5858" i="1"/>
  <c r="T5858" i="1"/>
  <c r="V3874" i="1"/>
  <c r="E3874" i="1"/>
  <c r="F3874" i="1"/>
  <c r="R3874" i="1"/>
  <c r="U3874" i="1"/>
  <c r="T3874" i="1"/>
  <c r="S3874" i="1"/>
  <c r="R4866" i="1"/>
  <c r="T4866" i="1"/>
  <c r="S4866" i="1"/>
  <c r="V4866" i="1"/>
  <c r="U4866" i="1"/>
  <c r="F4866" i="1"/>
  <c r="E4866" i="1"/>
  <c r="T1890" i="1"/>
  <c r="V1890" i="1"/>
  <c r="E1890" i="1"/>
  <c r="F1890" i="1"/>
  <c r="U1890" i="1"/>
  <c r="R1890" i="1"/>
  <c r="S1890" i="1"/>
  <c r="V897" i="1"/>
  <c r="U897" i="1"/>
  <c r="T897" i="1"/>
  <c r="S897" i="1"/>
  <c r="R897" i="1"/>
  <c r="F897" i="1"/>
  <c r="E897" i="1"/>
  <c r="B897" i="4" l="1"/>
  <c r="A528" i="1"/>
  <c r="AM527" i="1"/>
  <c r="I4866" i="1"/>
  <c r="K4866" i="1"/>
  <c r="K3874" i="1"/>
  <c r="I3874" i="1"/>
  <c r="K5858" i="1"/>
  <c r="I5858" i="1"/>
  <c r="K2882" i="1"/>
  <c r="I2882" i="1"/>
  <c r="A3452" i="1"/>
  <c r="AM3451" i="1"/>
  <c r="Q4863" i="1"/>
  <c r="AS4863" i="1"/>
  <c r="Y3876" i="1"/>
  <c r="Z3875" i="1"/>
  <c r="AS2879" i="1"/>
  <c r="Q2879" i="1"/>
  <c r="Y4868" i="1"/>
  <c r="Z4867" i="1"/>
  <c r="L3873" i="1"/>
  <c r="AO3873" i="1" s="1"/>
  <c r="N3873" i="1"/>
  <c r="AQ3873" i="1" s="1"/>
  <c r="O3873" i="1"/>
  <c r="AR3873" i="1" s="1"/>
  <c r="J3873" i="1"/>
  <c r="M3873" i="1"/>
  <c r="AP3873" i="1" s="1"/>
  <c r="J5857" i="1"/>
  <c r="O5857" i="1"/>
  <c r="AR5857" i="1" s="1"/>
  <c r="N5857" i="1"/>
  <c r="AQ5857" i="1" s="1"/>
  <c r="M5857" i="1"/>
  <c r="AP5857" i="1" s="1"/>
  <c r="L5857" i="1"/>
  <c r="AO5857" i="1" s="1"/>
  <c r="A1452" i="1"/>
  <c r="AM1451" i="1"/>
  <c r="A4452" i="1"/>
  <c r="AM4451" i="1"/>
  <c r="A2452" i="1"/>
  <c r="AM2451" i="1"/>
  <c r="AN5856" i="1"/>
  <c r="P5856" i="1"/>
  <c r="Q3871" i="1"/>
  <c r="AS3871" i="1"/>
  <c r="P3872" i="1"/>
  <c r="AN3872" i="1"/>
  <c r="A5452" i="1"/>
  <c r="AM5451" i="1"/>
  <c r="Y2884" i="1"/>
  <c r="Z2883" i="1"/>
  <c r="P2880" i="1"/>
  <c r="AN2880" i="1"/>
  <c r="L2881" i="1"/>
  <c r="AO2881" i="1" s="1"/>
  <c r="O2881" i="1"/>
  <c r="AR2881" i="1" s="1"/>
  <c r="J2881" i="1"/>
  <c r="N2881" i="1"/>
  <c r="AQ2881" i="1" s="1"/>
  <c r="M2881" i="1"/>
  <c r="AP2881" i="1" s="1"/>
  <c r="Q5855" i="1"/>
  <c r="AS5855" i="1"/>
  <c r="Y5860" i="1"/>
  <c r="Z5859" i="1"/>
  <c r="AN4864" i="1"/>
  <c r="P4864" i="1"/>
  <c r="J4865" i="1"/>
  <c r="N4865" i="1"/>
  <c r="AQ4865" i="1" s="1"/>
  <c r="L4865" i="1"/>
  <c r="AO4865" i="1" s="1"/>
  <c r="O4865" i="1"/>
  <c r="AR4865" i="1" s="1"/>
  <c r="M4865" i="1"/>
  <c r="AP4865" i="1" s="1"/>
  <c r="K1890" i="1"/>
  <c r="I1890" i="1"/>
  <c r="Y1892" i="1"/>
  <c r="Z1891" i="1"/>
  <c r="AS1887" i="1"/>
  <c r="Q1887" i="1"/>
  <c r="AN1888" i="1"/>
  <c r="P1888" i="1"/>
  <c r="M1889" i="1"/>
  <c r="AP1889" i="1" s="1"/>
  <c r="J1889" i="1"/>
  <c r="O1889" i="1"/>
  <c r="AR1889" i="1" s="1"/>
  <c r="L1889" i="1"/>
  <c r="AO1889" i="1" s="1"/>
  <c r="N1889" i="1"/>
  <c r="AQ1889" i="1" s="1"/>
  <c r="AS894" i="1"/>
  <c r="AN896" i="1"/>
  <c r="Q894" i="1"/>
  <c r="K897" i="1"/>
  <c r="I897" i="1"/>
  <c r="J897" i="1" s="1"/>
  <c r="P895" i="1"/>
  <c r="Z898" i="1"/>
  <c r="Y899" i="1"/>
  <c r="L896" i="1"/>
  <c r="AO896" i="1" s="1"/>
  <c r="N896" i="1"/>
  <c r="AQ896" i="1" s="1"/>
  <c r="M896" i="1"/>
  <c r="AP896" i="1" s="1"/>
  <c r="O896" i="1"/>
  <c r="AR896" i="1" s="1"/>
  <c r="T5859" i="1"/>
  <c r="S5859" i="1"/>
  <c r="V5859" i="1"/>
  <c r="R5859" i="1"/>
  <c r="U5859" i="1"/>
  <c r="E5859" i="1"/>
  <c r="F5859" i="1"/>
  <c r="V4867" i="1"/>
  <c r="S4867" i="1"/>
  <c r="F4867" i="1"/>
  <c r="E4867" i="1"/>
  <c r="U4867" i="1"/>
  <c r="T4867" i="1"/>
  <c r="R4867" i="1"/>
  <c r="S2883" i="1"/>
  <c r="F2883" i="1"/>
  <c r="E2883" i="1"/>
  <c r="U2883" i="1"/>
  <c r="V2883" i="1"/>
  <c r="R2883" i="1"/>
  <c r="T2883" i="1"/>
  <c r="F3875" i="1"/>
  <c r="S3875" i="1"/>
  <c r="U3875" i="1"/>
  <c r="T3875" i="1"/>
  <c r="V3875" i="1"/>
  <c r="R3875" i="1"/>
  <c r="E3875" i="1"/>
  <c r="F1891" i="1"/>
  <c r="E1891" i="1"/>
  <c r="S1891" i="1"/>
  <c r="U1891" i="1"/>
  <c r="R1891" i="1"/>
  <c r="T1891" i="1"/>
  <c r="V1891" i="1"/>
  <c r="V898" i="1"/>
  <c r="U898" i="1"/>
  <c r="T898" i="1"/>
  <c r="S898" i="1"/>
  <c r="R898" i="1"/>
  <c r="F898" i="1"/>
  <c r="E898" i="1"/>
  <c r="B898" i="4" l="1"/>
  <c r="A529" i="1"/>
  <c r="AM528" i="1"/>
  <c r="K3875" i="1"/>
  <c r="I3875" i="1"/>
  <c r="K2883" i="1"/>
  <c r="I2883" i="1"/>
  <c r="K4867" i="1"/>
  <c r="I4867" i="1"/>
  <c r="K5859" i="1"/>
  <c r="I5859" i="1"/>
  <c r="AN3873" i="1"/>
  <c r="P3873" i="1"/>
  <c r="M2882" i="1"/>
  <c r="AP2882" i="1" s="1"/>
  <c r="J2882" i="1"/>
  <c r="O2882" i="1"/>
  <c r="AR2882" i="1" s="1"/>
  <c r="N2882" i="1"/>
  <c r="AQ2882" i="1" s="1"/>
  <c r="L2882" i="1"/>
  <c r="AO2882" i="1" s="1"/>
  <c r="A5453" i="1"/>
  <c r="AM5452" i="1"/>
  <c r="A2453" i="1"/>
  <c r="AM2452" i="1"/>
  <c r="Z3876" i="1"/>
  <c r="Y3877" i="1"/>
  <c r="O5858" i="1"/>
  <c r="AR5858" i="1" s="1"/>
  <c r="L5858" i="1"/>
  <c r="AO5858" i="1" s="1"/>
  <c r="M5858" i="1"/>
  <c r="AP5858" i="1" s="1"/>
  <c r="J5858" i="1"/>
  <c r="N5858" i="1"/>
  <c r="AQ5858" i="1" s="1"/>
  <c r="Z5860" i="1"/>
  <c r="Y5861" i="1"/>
  <c r="AN4865" i="1"/>
  <c r="P4865" i="1"/>
  <c r="AS2880" i="1"/>
  <c r="Q2880" i="1"/>
  <c r="AS3872" i="1"/>
  <c r="Q3872" i="1"/>
  <c r="O3874" i="1"/>
  <c r="AR3874" i="1" s="1"/>
  <c r="M3874" i="1"/>
  <c r="AP3874" i="1" s="1"/>
  <c r="N3874" i="1"/>
  <c r="AQ3874" i="1" s="1"/>
  <c r="L3874" i="1"/>
  <c r="AO3874" i="1" s="1"/>
  <c r="J3874" i="1"/>
  <c r="AS4864" i="1"/>
  <c r="Q4864" i="1"/>
  <c r="AS5856" i="1"/>
  <c r="Q5856" i="1"/>
  <c r="A3453" i="1"/>
  <c r="AM3452" i="1"/>
  <c r="A4453" i="1"/>
  <c r="AM4452" i="1"/>
  <c r="AN5857" i="1"/>
  <c r="P5857" i="1"/>
  <c r="P2881" i="1"/>
  <c r="AN2881" i="1"/>
  <c r="Z2884" i="1"/>
  <c r="Y2885" i="1"/>
  <c r="A1453" i="1"/>
  <c r="AM1452" i="1"/>
  <c r="Z4868" i="1"/>
  <c r="Y4869" i="1"/>
  <c r="O4866" i="1"/>
  <c r="AR4866" i="1" s="1"/>
  <c r="N4866" i="1"/>
  <c r="AQ4866" i="1" s="1"/>
  <c r="L4866" i="1"/>
  <c r="AO4866" i="1" s="1"/>
  <c r="M4866" i="1"/>
  <c r="AP4866" i="1" s="1"/>
  <c r="J4866" i="1"/>
  <c r="K1891" i="1"/>
  <c r="I1891" i="1"/>
  <c r="AN1889" i="1"/>
  <c r="P1889" i="1"/>
  <c r="Y1893" i="1"/>
  <c r="Z1892" i="1"/>
  <c r="N1890" i="1"/>
  <c r="AQ1890" i="1" s="1"/>
  <c r="L1890" i="1"/>
  <c r="AO1890" i="1" s="1"/>
  <c r="J1890" i="1"/>
  <c r="M1890" i="1"/>
  <c r="AP1890" i="1" s="1"/>
  <c r="O1890" i="1"/>
  <c r="AR1890" i="1" s="1"/>
  <c r="Q1888" i="1"/>
  <c r="AS1888" i="1"/>
  <c r="Q895" i="1"/>
  <c r="AN897" i="1"/>
  <c r="K898" i="1"/>
  <c r="AS895" i="1"/>
  <c r="I898" i="1"/>
  <c r="J898" i="1" s="1"/>
  <c r="P896" i="1"/>
  <c r="Z899" i="1"/>
  <c r="Y900" i="1"/>
  <c r="L897" i="1"/>
  <c r="AO897" i="1" s="1"/>
  <c r="N897" i="1"/>
  <c r="AQ897" i="1" s="1"/>
  <c r="O897" i="1"/>
  <c r="AR897" i="1" s="1"/>
  <c r="M897" i="1"/>
  <c r="AP897" i="1" s="1"/>
  <c r="U4868" i="1"/>
  <c r="E4868" i="1"/>
  <c r="T4868" i="1"/>
  <c r="V4868" i="1"/>
  <c r="F4868" i="1"/>
  <c r="R4868" i="1"/>
  <c r="S4868" i="1"/>
  <c r="U2884" i="1"/>
  <c r="F2884" i="1"/>
  <c r="R2884" i="1"/>
  <c r="T2884" i="1"/>
  <c r="S2884" i="1"/>
  <c r="V2884" i="1"/>
  <c r="E2884" i="1"/>
  <c r="R3876" i="1"/>
  <c r="S3876" i="1"/>
  <c r="V3876" i="1"/>
  <c r="F3876" i="1"/>
  <c r="U3876" i="1"/>
  <c r="E3876" i="1"/>
  <c r="T3876" i="1"/>
  <c r="R5860" i="1"/>
  <c r="E5860" i="1"/>
  <c r="S5860" i="1"/>
  <c r="V5860" i="1"/>
  <c r="U5860" i="1"/>
  <c r="F5860" i="1"/>
  <c r="T5860" i="1"/>
  <c r="V1892" i="1"/>
  <c r="U1892" i="1"/>
  <c r="E1892" i="1"/>
  <c r="F1892" i="1"/>
  <c r="S1892" i="1"/>
  <c r="T1892" i="1"/>
  <c r="R1892" i="1"/>
  <c r="T899" i="1"/>
  <c r="S899" i="1"/>
  <c r="R899" i="1"/>
  <c r="V899" i="1"/>
  <c r="U899" i="1"/>
  <c r="F899" i="1"/>
  <c r="E899" i="1"/>
  <c r="B899" i="4" l="1"/>
  <c r="A530" i="1"/>
  <c r="AM529" i="1"/>
  <c r="K5860" i="1"/>
  <c r="I5860" i="1"/>
  <c r="I3876" i="1"/>
  <c r="K3876" i="1"/>
  <c r="K2884" i="1"/>
  <c r="I2884" i="1"/>
  <c r="K4868" i="1"/>
  <c r="I4868" i="1"/>
  <c r="M5859" i="1"/>
  <c r="AP5859" i="1" s="1"/>
  <c r="J5859" i="1"/>
  <c r="L5859" i="1"/>
  <c r="AO5859" i="1" s="1"/>
  <c r="O5859" i="1"/>
  <c r="AR5859" i="1" s="1"/>
  <c r="N5859" i="1"/>
  <c r="AQ5859" i="1" s="1"/>
  <c r="P4866" i="1"/>
  <c r="AN4866" i="1"/>
  <c r="A1454" i="1"/>
  <c r="AM1453" i="1"/>
  <c r="Y2886" i="1"/>
  <c r="Z2885" i="1"/>
  <c r="A4454" i="1"/>
  <c r="AM4453" i="1"/>
  <c r="P5858" i="1"/>
  <c r="AN5858" i="1"/>
  <c r="P2882" i="1"/>
  <c r="AN2882" i="1"/>
  <c r="N4867" i="1"/>
  <c r="AQ4867" i="1" s="1"/>
  <c r="J4867" i="1"/>
  <c r="O4867" i="1"/>
  <c r="AR4867" i="1" s="1"/>
  <c r="M4867" i="1"/>
  <c r="AP4867" i="1" s="1"/>
  <c r="L4867" i="1"/>
  <c r="AO4867" i="1" s="1"/>
  <c r="Z4869" i="1"/>
  <c r="Y4870" i="1"/>
  <c r="A3454" i="1"/>
  <c r="AM3453" i="1"/>
  <c r="Q2881" i="1"/>
  <c r="AS2881" i="1"/>
  <c r="Q5857" i="1"/>
  <c r="AS5857" i="1"/>
  <c r="P3874" i="1"/>
  <c r="AN3874" i="1"/>
  <c r="A2454" i="1"/>
  <c r="AM2453" i="1"/>
  <c r="AS4865" i="1"/>
  <c r="Q4865" i="1"/>
  <c r="AS3873" i="1"/>
  <c r="Q3873" i="1"/>
  <c r="N2883" i="1"/>
  <c r="AQ2883" i="1" s="1"/>
  <c r="J2883" i="1"/>
  <c r="L2883" i="1"/>
  <c r="AO2883" i="1" s="1"/>
  <c r="O2883" i="1"/>
  <c r="AR2883" i="1" s="1"/>
  <c r="M2883" i="1"/>
  <c r="AP2883" i="1" s="1"/>
  <c r="A5454" i="1"/>
  <c r="AM5453" i="1"/>
  <c r="Z3877" i="1"/>
  <c r="Y3878" i="1"/>
  <c r="M3875" i="1"/>
  <c r="AP3875" i="1" s="1"/>
  <c r="L3875" i="1"/>
  <c r="AO3875" i="1" s="1"/>
  <c r="O3875" i="1"/>
  <c r="AR3875" i="1" s="1"/>
  <c r="N3875" i="1"/>
  <c r="AQ3875" i="1" s="1"/>
  <c r="J3875" i="1"/>
  <c r="Y5862" i="1"/>
  <c r="Z5861" i="1"/>
  <c r="K1892" i="1"/>
  <c r="I1892" i="1"/>
  <c r="Z1893" i="1"/>
  <c r="Y1894" i="1"/>
  <c r="Q1889" i="1"/>
  <c r="AS1889" i="1"/>
  <c r="AN1890" i="1"/>
  <c r="P1890" i="1"/>
  <c r="M1891" i="1"/>
  <c r="AP1891" i="1" s="1"/>
  <c r="O1891" i="1"/>
  <c r="AR1891" i="1" s="1"/>
  <c r="N1891" i="1"/>
  <c r="AQ1891" i="1" s="1"/>
  <c r="J1891" i="1"/>
  <c r="L1891" i="1"/>
  <c r="AO1891" i="1" s="1"/>
  <c r="AS896" i="1"/>
  <c r="AN898" i="1"/>
  <c r="Q896" i="1"/>
  <c r="K899" i="1"/>
  <c r="I899" i="1"/>
  <c r="J899" i="1" s="1"/>
  <c r="P897" i="1"/>
  <c r="Y901" i="1"/>
  <c r="Z900" i="1"/>
  <c r="M898" i="1"/>
  <c r="AP898" i="1" s="1"/>
  <c r="N898" i="1"/>
  <c r="AQ898" i="1" s="1"/>
  <c r="L898" i="1"/>
  <c r="AO898" i="1" s="1"/>
  <c r="O898" i="1"/>
  <c r="AR898" i="1" s="1"/>
  <c r="V3877" i="1"/>
  <c r="F3877" i="1"/>
  <c r="T3877" i="1"/>
  <c r="R3877" i="1"/>
  <c r="E3877" i="1"/>
  <c r="U3877" i="1"/>
  <c r="S3877" i="1"/>
  <c r="V5861" i="1"/>
  <c r="T5861" i="1"/>
  <c r="U5861" i="1"/>
  <c r="S5861" i="1"/>
  <c r="E5861" i="1"/>
  <c r="F5861" i="1"/>
  <c r="R5861" i="1"/>
  <c r="E2885" i="1"/>
  <c r="V2885" i="1"/>
  <c r="U2885" i="1"/>
  <c r="T2885" i="1"/>
  <c r="R2885" i="1"/>
  <c r="S2885" i="1"/>
  <c r="F2885" i="1"/>
  <c r="R4869" i="1"/>
  <c r="V4869" i="1"/>
  <c r="F4869" i="1"/>
  <c r="S4869" i="1"/>
  <c r="E4869" i="1"/>
  <c r="U4869" i="1"/>
  <c r="T4869" i="1"/>
  <c r="F1893" i="1"/>
  <c r="R1893" i="1"/>
  <c r="V1893" i="1"/>
  <c r="U1893" i="1"/>
  <c r="S1893" i="1"/>
  <c r="E1893" i="1"/>
  <c r="T1893" i="1"/>
  <c r="V900" i="1"/>
  <c r="U900" i="1"/>
  <c r="T900" i="1"/>
  <c r="S900" i="1"/>
  <c r="R900" i="1"/>
  <c r="F900" i="1"/>
  <c r="E900" i="1"/>
  <c r="B900" i="4" l="1"/>
  <c r="A531" i="1"/>
  <c r="AM530" i="1"/>
  <c r="K4869" i="1"/>
  <c r="I4869" i="1"/>
  <c r="I2885" i="1"/>
  <c r="K2885" i="1"/>
  <c r="K5861" i="1"/>
  <c r="I5861" i="1"/>
  <c r="K3877" i="1"/>
  <c r="I3877" i="1"/>
  <c r="Z4870" i="1"/>
  <c r="Y4871" i="1"/>
  <c r="A4455" i="1"/>
  <c r="AM4454" i="1"/>
  <c r="M4868" i="1"/>
  <c r="AP4868" i="1" s="1"/>
  <c r="O4868" i="1"/>
  <c r="AR4868" i="1" s="1"/>
  <c r="L4868" i="1"/>
  <c r="AO4868" i="1" s="1"/>
  <c r="J4868" i="1"/>
  <c r="N4868" i="1"/>
  <c r="AQ4868" i="1" s="1"/>
  <c r="AS2882" i="1"/>
  <c r="Q2882" i="1"/>
  <c r="A5455" i="1"/>
  <c r="AM5454" i="1"/>
  <c r="Z2886" i="1"/>
  <c r="Y2887" i="1"/>
  <c r="O2884" i="1"/>
  <c r="AR2884" i="1" s="1"/>
  <c r="M2884" i="1"/>
  <c r="AP2884" i="1" s="1"/>
  <c r="L2884" i="1"/>
  <c r="AO2884" i="1" s="1"/>
  <c r="N2884" i="1"/>
  <c r="AQ2884" i="1" s="1"/>
  <c r="J2884" i="1"/>
  <c r="Q3874" i="1"/>
  <c r="AS3874" i="1"/>
  <c r="A3455" i="1"/>
  <c r="AM3454" i="1"/>
  <c r="Z5862" i="1"/>
  <c r="Y5863" i="1"/>
  <c r="P3875" i="1"/>
  <c r="AN3875" i="1"/>
  <c r="Z3878" i="1"/>
  <c r="Y3879" i="1"/>
  <c r="P5859" i="1"/>
  <c r="AN5859" i="1"/>
  <c r="AS5858" i="1"/>
  <c r="Q5858" i="1"/>
  <c r="A1455" i="1"/>
  <c r="AM1454" i="1"/>
  <c r="J3876" i="1"/>
  <c r="L3876" i="1"/>
  <c r="AO3876" i="1" s="1"/>
  <c r="N3876" i="1"/>
  <c r="AQ3876" i="1" s="1"/>
  <c r="M3876" i="1"/>
  <c r="AP3876" i="1" s="1"/>
  <c r="O3876" i="1"/>
  <c r="AR3876" i="1" s="1"/>
  <c r="P4867" i="1"/>
  <c r="AN4867" i="1"/>
  <c r="N5860" i="1"/>
  <c r="AQ5860" i="1" s="1"/>
  <c r="L5860" i="1"/>
  <c r="AO5860" i="1" s="1"/>
  <c r="O5860" i="1"/>
  <c r="AR5860" i="1" s="1"/>
  <c r="J5860" i="1"/>
  <c r="M5860" i="1"/>
  <c r="AP5860" i="1" s="1"/>
  <c r="P2883" i="1"/>
  <c r="AN2883" i="1"/>
  <c r="A2455" i="1"/>
  <c r="AM2454" i="1"/>
  <c r="Q4866" i="1"/>
  <c r="AS4866" i="1"/>
  <c r="K1893" i="1"/>
  <c r="I1893" i="1"/>
  <c r="AN1891" i="1"/>
  <c r="P1891" i="1"/>
  <c r="Z1894" i="1"/>
  <c r="Y1895" i="1"/>
  <c r="J1892" i="1"/>
  <c r="M1892" i="1"/>
  <c r="AP1892" i="1" s="1"/>
  <c r="L1892" i="1"/>
  <c r="AO1892" i="1" s="1"/>
  <c r="O1892" i="1"/>
  <c r="AR1892" i="1" s="1"/>
  <c r="N1892" i="1"/>
  <c r="AQ1892" i="1" s="1"/>
  <c r="AS1890" i="1"/>
  <c r="Q1890" i="1"/>
  <c r="AS897" i="1"/>
  <c r="AN899" i="1"/>
  <c r="Q897" i="1"/>
  <c r="P898" i="1"/>
  <c r="K900" i="1"/>
  <c r="I900" i="1"/>
  <c r="J900" i="1" s="1"/>
  <c r="N899" i="1"/>
  <c r="AQ899" i="1" s="1"/>
  <c r="M899" i="1"/>
  <c r="AP899" i="1" s="1"/>
  <c r="L899" i="1"/>
  <c r="AO899" i="1" s="1"/>
  <c r="O899" i="1"/>
  <c r="AR899" i="1" s="1"/>
  <c r="Z901" i="1"/>
  <c r="Y902" i="1"/>
  <c r="S2886" i="1"/>
  <c r="E2886" i="1"/>
  <c r="R2886" i="1"/>
  <c r="V2886" i="1"/>
  <c r="F2886" i="1"/>
  <c r="U2886" i="1"/>
  <c r="T2886" i="1"/>
  <c r="R3878" i="1"/>
  <c r="V3878" i="1"/>
  <c r="F3878" i="1"/>
  <c r="U3878" i="1"/>
  <c r="E3878" i="1"/>
  <c r="T3878" i="1"/>
  <c r="S3878" i="1"/>
  <c r="T4870" i="1"/>
  <c r="U4870" i="1"/>
  <c r="R4870" i="1"/>
  <c r="V4870" i="1"/>
  <c r="E4870" i="1"/>
  <c r="F4870" i="1"/>
  <c r="S4870" i="1"/>
  <c r="U5862" i="1"/>
  <c r="T5862" i="1"/>
  <c r="F5862" i="1"/>
  <c r="S5862" i="1"/>
  <c r="R5862" i="1"/>
  <c r="E5862" i="1"/>
  <c r="V5862" i="1"/>
  <c r="S1894" i="1"/>
  <c r="F1894" i="1"/>
  <c r="R1894" i="1"/>
  <c r="V1894" i="1"/>
  <c r="T1894" i="1"/>
  <c r="U1894" i="1"/>
  <c r="E1894" i="1"/>
  <c r="R901" i="1"/>
  <c r="V901" i="1"/>
  <c r="U901" i="1"/>
  <c r="T901" i="1"/>
  <c r="S901" i="1"/>
  <c r="F901" i="1"/>
  <c r="E901" i="1"/>
  <c r="B901" i="4" l="1"/>
  <c r="A532" i="1"/>
  <c r="AM531" i="1"/>
  <c r="I5862" i="1"/>
  <c r="K5862" i="1"/>
  <c r="K4870" i="1"/>
  <c r="I4870" i="1"/>
  <c r="K3878" i="1"/>
  <c r="I3878" i="1"/>
  <c r="K2886" i="1"/>
  <c r="I2886" i="1"/>
  <c r="AS4867" i="1"/>
  <c r="Q4867" i="1"/>
  <c r="A1456" i="1"/>
  <c r="AM1455" i="1"/>
  <c r="O3877" i="1"/>
  <c r="AR3877" i="1" s="1"/>
  <c r="N3877" i="1"/>
  <c r="AQ3877" i="1" s="1"/>
  <c r="M3877" i="1"/>
  <c r="AP3877" i="1" s="1"/>
  <c r="L3877" i="1"/>
  <c r="AO3877" i="1" s="1"/>
  <c r="J3877" i="1"/>
  <c r="AS3875" i="1"/>
  <c r="Q3875" i="1"/>
  <c r="P2884" i="1"/>
  <c r="AN2884" i="1"/>
  <c r="AN5860" i="1"/>
  <c r="P5860" i="1"/>
  <c r="A5456" i="1"/>
  <c r="AM5455" i="1"/>
  <c r="L5861" i="1"/>
  <c r="AO5861" i="1" s="1"/>
  <c r="O5861" i="1"/>
  <c r="AR5861" i="1" s="1"/>
  <c r="J5861" i="1"/>
  <c r="M5861" i="1"/>
  <c r="AP5861" i="1" s="1"/>
  <c r="N5861" i="1"/>
  <c r="AQ5861" i="1" s="1"/>
  <c r="Z5863" i="1"/>
  <c r="Y5864" i="1"/>
  <c r="A4456" i="1"/>
  <c r="AM4455" i="1"/>
  <c r="A2456" i="1"/>
  <c r="AM2455" i="1"/>
  <c r="AS5859" i="1"/>
  <c r="Q5859" i="1"/>
  <c r="Y4872" i="1"/>
  <c r="Z4871" i="1"/>
  <c r="P3876" i="1"/>
  <c r="AN3876" i="1"/>
  <c r="O2885" i="1"/>
  <c r="AR2885" i="1" s="1"/>
  <c r="L2885" i="1"/>
  <c r="AO2885" i="1" s="1"/>
  <c r="J2885" i="1"/>
  <c r="N2885" i="1"/>
  <c r="AQ2885" i="1" s="1"/>
  <c r="M2885" i="1"/>
  <c r="AP2885" i="1" s="1"/>
  <c r="AS2883" i="1"/>
  <c r="Q2883" i="1"/>
  <c r="Y3880" i="1"/>
  <c r="Z3879" i="1"/>
  <c r="A3456" i="1"/>
  <c r="AM3455" i="1"/>
  <c r="Y2888" i="1"/>
  <c r="Z2887" i="1"/>
  <c r="P4868" i="1"/>
  <c r="AN4868" i="1"/>
  <c r="O4869" i="1"/>
  <c r="AR4869" i="1" s="1"/>
  <c r="N4869" i="1"/>
  <c r="AQ4869" i="1" s="1"/>
  <c r="M4869" i="1"/>
  <c r="AP4869" i="1" s="1"/>
  <c r="L4869" i="1"/>
  <c r="AO4869" i="1" s="1"/>
  <c r="J4869" i="1"/>
  <c r="AS898" i="1"/>
  <c r="K1894" i="1"/>
  <c r="I1894" i="1"/>
  <c r="Y1896" i="1"/>
  <c r="Z1895" i="1"/>
  <c r="AN1892" i="1"/>
  <c r="P1892" i="1"/>
  <c r="Q1891" i="1"/>
  <c r="AS1891" i="1"/>
  <c r="O1893" i="1"/>
  <c r="AR1893" i="1" s="1"/>
  <c r="M1893" i="1"/>
  <c r="AP1893" i="1" s="1"/>
  <c r="L1893" i="1"/>
  <c r="AO1893" i="1" s="1"/>
  <c r="J1893" i="1"/>
  <c r="N1893" i="1"/>
  <c r="AQ1893" i="1" s="1"/>
  <c r="AN900" i="1"/>
  <c r="Q898" i="1"/>
  <c r="K901" i="1"/>
  <c r="I901" i="1"/>
  <c r="J901" i="1" s="1"/>
  <c r="P899" i="1"/>
  <c r="Y903" i="1"/>
  <c r="Z902" i="1"/>
  <c r="N900" i="1"/>
  <c r="AQ900" i="1" s="1"/>
  <c r="M900" i="1"/>
  <c r="AP900" i="1" s="1"/>
  <c r="L900" i="1"/>
  <c r="AO900" i="1" s="1"/>
  <c r="O900" i="1"/>
  <c r="AR900" i="1" s="1"/>
  <c r="S5863" i="1"/>
  <c r="E5863" i="1"/>
  <c r="V5863" i="1"/>
  <c r="U5863" i="1"/>
  <c r="F5863" i="1"/>
  <c r="T5863" i="1"/>
  <c r="R5863" i="1"/>
  <c r="E3879" i="1"/>
  <c r="F3879" i="1"/>
  <c r="S3879" i="1"/>
  <c r="R3879" i="1"/>
  <c r="U3879" i="1"/>
  <c r="T3879" i="1"/>
  <c r="V3879" i="1"/>
  <c r="F4871" i="1"/>
  <c r="U4871" i="1"/>
  <c r="T4871" i="1"/>
  <c r="S4871" i="1"/>
  <c r="V4871" i="1"/>
  <c r="R4871" i="1"/>
  <c r="E4871" i="1"/>
  <c r="R2887" i="1"/>
  <c r="S2887" i="1"/>
  <c r="V2887" i="1"/>
  <c r="T2887" i="1"/>
  <c r="E2887" i="1"/>
  <c r="F2887" i="1"/>
  <c r="U2887" i="1"/>
  <c r="S1895" i="1"/>
  <c r="E1895" i="1"/>
  <c r="R1895" i="1"/>
  <c r="T1895" i="1"/>
  <c r="V1895" i="1"/>
  <c r="U1895" i="1"/>
  <c r="F1895" i="1"/>
  <c r="U902" i="1"/>
  <c r="T902" i="1"/>
  <c r="S902" i="1"/>
  <c r="R902" i="1"/>
  <c r="V902" i="1"/>
  <c r="F902" i="1"/>
  <c r="E902" i="1"/>
  <c r="B902" i="4" l="1"/>
  <c r="A533" i="1"/>
  <c r="AM532" i="1"/>
  <c r="I2887" i="1"/>
  <c r="K2887" i="1"/>
  <c r="I4871" i="1"/>
  <c r="K4871" i="1"/>
  <c r="K3879" i="1"/>
  <c r="I3879" i="1"/>
  <c r="K5863" i="1"/>
  <c r="I5863" i="1"/>
  <c r="A1457" i="1"/>
  <c r="AM1456" i="1"/>
  <c r="N2886" i="1"/>
  <c r="AQ2886" i="1" s="1"/>
  <c r="O2886" i="1"/>
  <c r="AR2886" i="1" s="1"/>
  <c r="J2886" i="1"/>
  <c r="M2886" i="1"/>
  <c r="AP2886" i="1" s="1"/>
  <c r="L2886" i="1"/>
  <c r="AO2886" i="1" s="1"/>
  <c r="Q4868" i="1"/>
  <c r="AS4868" i="1"/>
  <c r="Y3881" i="1"/>
  <c r="Z3880" i="1"/>
  <c r="A5457" i="1"/>
  <c r="AM5456" i="1"/>
  <c r="AN3877" i="1"/>
  <c r="P3877" i="1"/>
  <c r="L3878" i="1"/>
  <c r="AO3878" i="1" s="1"/>
  <c r="J3878" i="1"/>
  <c r="O3878" i="1"/>
  <c r="AR3878" i="1" s="1"/>
  <c r="N3878" i="1"/>
  <c r="AQ3878" i="1" s="1"/>
  <c r="M3878" i="1"/>
  <c r="AP3878" i="1" s="1"/>
  <c r="AN4869" i="1"/>
  <c r="P4869" i="1"/>
  <c r="Q3876" i="1"/>
  <c r="AS3876" i="1"/>
  <c r="A2457" i="1"/>
  <c r="AM2456" i="1"/>
  <c r="AS5860" i="1"/>
  <c r="Q5860" i="1"/>
  <c r="O4870" i="1"/>
  <c r="AR4870" i="1" s="1"/>
  <c r="N4870" i="1"/>
  <c r="AQ4870" i="1" s="1"/>
  <c r="M4870" i="1"/>
  <c r="AP4870" i="1" s="1"/>
  <c r="J4870" i="1"/>
  <c r="L4870" i="1"/>
  <c r="AO4870" i="1" s="1"/>
  <c r="Y2889" i="1"/>
  <c r="Z2888" i="1"/>
  <c r="Z4872" i="1"/>
  <c r="Y4873" i="1"/>
  <c r="A4457" i="1"/>
  <c r="AM4456" i="1"/>
  <c r="P5861" i="1"/>
  <c r="AN5861" i="1"/>
  <c r="A3457" i="1"/>
  <c r="AM3456" i="1"/>
  <c r="P2885" i="1"/>
  <c r="AN2885" i="1"/>
  <c r="Z5864" i="1"/>
  <c r="Y5865" i="1"/>
  <c r="AS2884" i="1"/>
  <c r="Q2884" i="1"/>
  <c r="M5862" i="1"/>
  <c r="AP5862" i="1" s="1"/>
  <c r="L5862" i="1"/>
  <c r="AO5862" i="1" s="1"/>
  <c r="J5862" i="1"/>
  <c r="N5862" i="1"/>
  <c r="AQ5862" i="1" s="1"/>
  <c r="O5862" i="1"/>
  <c r="AR5862" i="1" s="1"/>
  <c r="K1895" i="1"/>
  <c r="I1895" i="1"/>
  <c r="Q1892" i="1"/>
  <c r="AS1892" i="1"/>
  <c r="AN1893" i="1"/>
  <c r="P1893" i="1"/>
  <c r="Y1897" i="1"/>
  <c r="Z1896" i="1"/>
  <c r="N1894" i="1"/>
  <c r="AQ1894" i="1" s="1"/>
  <c r="L1894" i="1"/>
  <c r="AO1894" i="1" s="1"/>
  <c r="M1894" i="1"/>
  <c r="AP1894" i="1" s="1"/>
  <c r="O1894" i="1"/>
  <c r="AR1894" i="1" s="1"/>
  <c r="J1894" i="1"/>
  <c r="AN901" i="1"/>
  <c r="Q899" i="1"/>
  <c r="AS899" i="1"/>
  <c r="K902" i="1"/>
  <c r="I902" i="1"/>
  <c r="J902" i="1" s="1"/>
  <c r="P900" i="1"/>
  <c r="Y904" i="1"/>
  <c r="Z903" i="1"/>
  <c r="O901" i="1"/>
  <c r="AR901" i="1" s="1"/>
  <c r="N901" i="1"/>
  <c r="AQ901" i="1" s="1"/>
  <c r="L901" i="1"/>
  <c r="AO901" i="1" s="1"/>
  <c r="M901" i="1"/>
  <c r="AP901" i="1" s="1"/>
  <c r="U2888" i="1"/>
  <c r="V2888" i="1"/>
  <c r="R2888" i="1"/>
  <c r="F2888" i="1"/>
  <c r="E2888" i="1"/>
  <c r="T2888" i="1"/>
  <c r="S2888" i="1"/>
  <c r="T3880" i="1"/>
  <c r="F3880" i="1"/>
  <c r="S3880" i="1"/>
  <c r="R3880" i="1"/>
  <c r="E3880" i="1"/>
  <c r="U3880" i="1"/>
  <c r="V3880" i="1"/>
  <c r="T4872" i="1"/>
  <c r="F4872" i="1"/>
  <c r="S4872" i="1"/>
  <c r="V4872" i="1"/>
  <c r="R4872" i="1"/>
  <c r="E4872" i="1"/>
  <c r="U4872" i="1"/>
  <c r="T5864" i="1"/>
  <c r="R5864" i="1"/>
  <c r="U5864" i="1"/>
  <c r="E5864" i="1"/>
  <c r="V5864" i="1"/>
  <c r="F5864" i="1"/>
  <c r="S5864" i="1"/>
  <c r="F1896" i="1"/>
  <c r="T1896" i="1"/>
  <c r="S1896" i="1"/>
  <c r="V1896" i="1"/>
  <c r="U1896" i="1"/>
  <c r="R1896" i="1"/>
  <c r="E1896" i="1"/>
  <c r="V903" i="1"/>
  <c r="U903" i="1"/>
  <c r="T903" i="1"/>
  <c r="S903" i="1"/>
  <c r="R903" i="1"/>
  <c r="F903" i="1"/>
  <c r="E903" i="1"/>
  <c r="B903" i="4" l="1"/>
  <c r="A534" i="1"/>
  <c r="AM533" i="1"/>
  <c r="K5864" i="1"/>
  <c r="I5864" i="1"/>
  <c r="I4872" i="1"/>
  <c r="K4872" i="1"/>
  <c r="K3880" i="1"/>
  <c r="I3880" i="1"/>
  <c r="I2888" i="1"/>
  <c r="K2888" i="1"/>
  <c r="Y4874" i="1"/>
  <c r="Z4873" i="1"/>
  <c r="O5863" i="1"/>
  <c r="AR5863" i="1" s="1"/>
  <c r="N5863" i="1"/>
  <c r="AQ5863" i="1" s="1"/>
  <c r="L5863" i="1"/>
  <c r="AO5863" i="1" s="1"/>
  <c r="M5863" i="1"/>
  <c r="AP5863" i="1" s="1"/>
  <c r="J5863" i="1"/>
  <c r="A4458" i="1"/>
  <c r="AM4457" i="1"/>
  <c r="Q2885" i="1"/>
  <c r="AS2885" i="1"/>
  <c r="P4870" i="1"/>
  <c r="AN4870" i="1"/>
  <c r="A5458" i="1"/>
  <c r="AM5457" i="1"/>
  <c r="P2886" i="1"/>
  <c r="AN2886" i="1"/>
  <c r="M3879" i="1"/>
  <c r="AP3879" i="1" s="1"/>
  <c r="O3879" i="1"/>
  <c r="AR3879" i="1" s="1"/>
  <c r="J3879" i="1"/>
  <c r="N3879" i="1"/>
  <c r="AQ3879" i="1" s="1"/>
  <c r="L3879" i="1"/>
  <c r="AO3879" i="1" s="1"/>
  <c r="A3458" i="1"/>
  <c r="AM3457" i="1"/>
  <c r="A2458" i="1"/>
  <c r="AM2457" i="1"/>
  <c r="AN3878" i="1"/>
  <c r="P3878" i="1"/>
  <c r="AN5862" i="1"/>
  <c r="P5862" i="1"/>
  <c r="Z3881" i="1"/>
  <c r="Y3882" i="1"/>
  <c r="AS5861" i="1"/>
  <c r="Q5861" i="1"/>
  <c r="O4871" i="1"/>
  <c r="AR4871" i="1" s="1"/>
  <c r="L4871" i="1"/>
  <c r="AO4871" i="1" s="1"/>
  <c r="N4871" i="1"/>
  <c r="AQ4871" i="1" s="1"/>
  <c r="J4871" i="1"/>
  <c r="M4871" i="1"/>
  <c r="AP4871" i="1" s="1"/>
  <c r="Z5865" i="1"/>
  <c r="Y5866" i="1"/>
  <c r="Z2889" i="1"/>
  <c r="Y2890" i="1"/>
  <c r="Q4869" i="1"/>
  <c r="AS4869" i="1"/>
  <c r="Q3877" i="1"/>
  <c r="AS3877" i="1"/>
  <c r="A1458" i="1"/>
  <c r="AM1457" i="1"/>
  <c r="M2887" i="1"/>
  <c r="AP2887" i="1" s="1"/>
  <c r="O2887" i="1"/>
  <c r="AR2887" i="1" s="1"/>
  <c r="L2887" i="1"/>
  <c r="AO2887" i="1" s="1"/>
  <c r="N2887" i="1"/>
  <c r="AQ2887" i="1" s="1"/>
  <c r="J2887" i="1"/>
  <c r="K1896" i="1"/>
  <c r="I1896" i="1"/>
  <c r="Z1897" i="1"/>
  <c r="Y1898" i="1"/>
  <c r="AN1894" i="1"/>
  <c r="P1894" i="1"/>
  <c r="AS1893" i="1"/>
  <c r="Q1893" i="1"/>
  <c r="M1895" i="1"/>
  <c r="AP1895" i="1" s="1"/>
  <c r="O1895" i="1"/>
  <c r="AR1895" i="1" s="1"/>
  <c r="N1895" i="1"/>
  <c r="AQ1895" i="1" s="1"/>
  <c r="L1895" i="1"/>
  <c r="AO1895" i="1" s="1"/>
  <c r="J1895" i="1"/>
  <c r="AS900" i="1"/>
  <c r="AN902" i="1"/>
  <c r="Q900" i="1"/>
  <c r="K903" i="1"/>
  <c r="I903" i="1"/>
  <c r="J903" i="1" s="1"/>
  <c r="P901" i="1"/>
  <c r="Z904" i="1"/>
  <c r="Y905" i="1"/>
  <c r="M902" i="1"/>
  <c r="AP902" i="1" s="1"/>
  <c r="L902" i="1"/>
  <c r="AO902" i="1" s="1"/>
  <c r="O902" i="1"/>
  <c r="AR902" i="1" s="1"/>
  <c r="N902" i="1"/>
  <c r="AQ902" i="1" s="1"/>
  <c r="V4873" i="1"/>
  <c r="R4873" i="1"/>
  <c r="S4873" i="1"/>
  <c r="T4873" i="1"/>
  <c r="F4873" i="1"/>
  <c r="E4873" i="1"/>
  <c r="U4873" i="1"/>
  <c r="U2889" i="1"/>
  <c r="F2889" i="1"/>
  <c r="S2889" i="1"/>
  <c r="V2889" i="1"/>
  <c r="R2889" i="1"/>
  <c r="T2889" i="1"/>
  <c r="E2889" i="1"/>
  <c r="T3881" i="1"/>
  <c r="R3881" i="1"/>
  <c r="F3881" i="1"/>
  <c r="S3881" i="1"/>
  <c r="E3881" i="1"/>
  <c r="V3881" i="1"/>
  <c r="U3881" i="1"/>
  <c r="F5865" i="1"/>
  <c r="U5865" i="1"/>
  <c r="R5865" i="1"/>
  <c r="V5865" i="1"/>
  <c r="T5865" i="1"/>
  <c r="E5865" i="1"/>
  <c r="S5865" i="1"/>
  <c r="V1897" i="1"/>
  <c r="R1897" i="1"/>
  <c r="E1897" i="1"/>
  <c r="T1897" i="1"/>
  <c r="U1897" i="1"/>
  <c r="F1897" i="1"/>
  <c r="S1897" i="1"/>
  <c r="S904" i="1"/>
  <c r="R904" i="1"/>
  <c r="V904" i="1"/>
  <c r="U904" i="1"/>
  <c r="T904" i="1"/>
  <c r="F904" i="1"/>
  <c r="E904" i="1"/>
  <c r="B904" i="4" l="1"/>
  <c r="A535" i="1"/>
  <c r="AM534" i="1"/>
  <c r="I5865" i="1"/>
  <c r="K5865" i="1"/>
  <c r="K3881" i="1"/>
  <c r="I3881" i="1"/>
  <c r="K2889" i="1"/>
  <c r="I2889" i="1"/>
  <c r="K4873" i="1"/>
  <c r="I4873" i="1"/>
  <c r="Z5866" i="1"/>
  <c r="Y5867" i="1"/>
  <c r="AS3878" i="1"/>
  <c r="Q3878" i="1"/>
  <c r="AN3879" i="1"/>
  <c r="P3879" i="1"/>
  <c r="A5459" i="1"/>
  <c r="AM5458" i="1"/>
  <c r="N2888" i="1"/>
  <c r="AQ2888" i="1" s="1"/>
  <c r="L2888" i="1"/>
  <c r="AO2888" i="1" s="1"/>
  <c r="M2888" i="1"/>
  <c r="AP2888" i="1" s="1"/>
  <c r="J2888" i="1"/>
  <c r="O2888" i="1"/>
  <c r="AR2888" i="1" s="1"/>
  <c r="A1459" i="1"/>
  <c r="AM1458" i="1"/>
  <c r="Q4870" i="1"/>
  <c r="AS4870" i="1"/>
  <c r="O3880" i="1"/>
  <c r="AR3880" i="1" s="1"/>
  <c r="M3880" i="1"/>
  <c r="AP3880" i="1" s="1"/>
  <c r="N3880" i="1"/>
  <c r="AQ3880" i="1" s="1"/>
  <c r="J3880" i="1"/>
  <c r="L3880" i="1"/>
  <c r="AO3880" i="1" s="1"/>
  <c r="AN2887" i="1"/>
  <c r="P2887" i="1"/>
  <c r="Z2890" i="1"/>
  <c r="Y2891" i="1"/>
  <c r="P4871" i="1"/>
  <c r="AN4871" i="1"/>
  <c r="A2459" i="1"/>
  <c r="AM2458" i="1"/>
  <c r="Z3882" i="1"/>
  <c r="Y3883" i="1"/>
  <c r="Q2886" i="1"/>
  <c r="AS2886" i="1"/>
  <c r="A3459" i="1"/>
  <c r="AM3458" i="1"/>
  <c r="M4872" i="1"/>
  <c r="AP4872" i="1" s="1"/>
  <c r="L4872" i="1"/>
  <c r="AO4872" i="1" s="1"/>
  <c r="N4872" i="1"/>
  <c r="AQ4872" i="1" s="1"/>
  <c r="J4872" i="1"/>
  <c r="O4872" i="1"/>
  <c r="AR4872" i="1" s="1"/>
  <c r="AS5862" i="1"/>
  <c r="Q5862" i="1"/>
  <c r="A4459" i="1"/>
  <c r="AM4458" i="1"/>
  <c r="L5864" i="1"/>
  <c r="AO5864" i="1" s="1"/>
  <c r="J5864" i="1"/>
  <c r="O5864" i="1"/>
  <c r="AR5864" i="1" s="1"/>
  <c r="M5864" i="1"/>
  <c r="AP5864" i="1" s="1"/>
  <c r="N5864" i="1"/>
  <c r="AQ5864" i="1" s="1"/>
  <c r="AN5863" i="1"/>
  <c r="P5863" i="1"/>
  <c r="Z4874" i="1"/>
  <c r="Y4875" i="1"/>
  <c r="K1897" i="1"/>
  <c r="I1897" i="1"/>
  <c r="Q1894" i="1"/>
  <c r="AS1894" i="1"/>
  <c r="AN1895" i="1"/>
  <c r="P1895" i="1"/>
  <c r="Y1899" i="1"/>
  <c r="Z1898" i="1"/>
  <c r="J1896" i="1"/>
  <c r="N1896" i="1"/>
  <c r="AQ1896" i="1" s="1"/>
  <c r="L1896" i="1"/>
  <c r="AO1896" i="1" s="1"/>
  <c r="O1896" i="1"/>
  <c r="AR1896" i="1" s="1"/>
  <c r="M1896" i="1"/>
  <c r="AP1896" i="1" s="1"/>
  <c r="AN903" i="1"/>
  <c r="AS901" i="1"/>
  <c r="Q901" i="1"/>
  <c r="K904" i="1"/>
  <c r="I904" i="1"/>
  <c r="J904" i="1" s="1"/>
  <c r="P902" i="1"/>
  <c r="Y906" i="1"/>
  <c r="Z905" i="1"/>
  <c r="O903" i="1"/>
  <c r="AR903" i="1" s="1"/>
  <c r="L903" i="1"/>
  <c r="AO903" i="1" s="1"/>
  <c r="M903" i="1"/>
  <c r="AP903" i="1" s="1"/>
  <c r="N903" i="1"/>
  <c r="AQ903" i="1" s="1"/>
  <c r="R2890" i="1"/>
  <c r="T2890" i="1"/>
  <c r="V2890" i="1"/>
  <c r="S2890" i="1"/>
  <c r="F2890" i="1"/>
  <c r="U2890" i="1"/>
  <c r="E2890" i="1"/>
  <c r="F3882" i="1"/>
  <c r="U3882" i="1"/>
  <c r="E3882" i="1"/>
  <c r="T3882" i="1"/>
  <c r="R3882" i="1"/>
  <c r="S3882" i="1"/>
  <c r="V3882" i="1"/>
  <c r="V5866" i="1"/>
  <c r="F5866" i="1"/>
  <c r="E5866" i="1"/>
  <c r="T5866" i="1"/>
  <c r="U5866" i="1"/>
  <c r="R5866" i="1"/>
  <c r="S5866" i="1"/>
  <c r="U4874" i="1"/>
  <c r="S4874" i="1"/>
  <c r="F4874" i="1"/>
  <c r="T4874" i="1"/>
  <c r="V4874" i="1"/>
  <c r="R4874" i="1"/>
  <c r="E4874" i="1"/>
  <c r="S1898" i="1"/>
  <c r="E1898" i="1"/>
  <c r="R1898" i="1"/>
  <c r="T1898" i="1"/>
  <c r="U1898" i="1"/>
  <c r="V1898" i="1"/>
  <c r="F1898" i="1"/>
  <c r="V905" i="1"/>
  <c r="U905" i="1"/>
  <c r="T905" i="1"/>
  <c r="S905" i="1"/>
  <c r="R905" i="1"/>
  <c r="F905" i="1"/>
  <c r="E905" i="1"/>
  <c r="B905" i="4" l="1"/>
  <c r="A536" i="1"/>
  <c r="AM535" i="1"/>
  <c r="K4874" i="1"/>
  <c r="I4874" i="1"/>
  <c r="K5866" i="1"/>
  <c r="I5866" i="1"/>
  <c r="K3882" i="1"/>
  <c r="I3882" i="1"/>
  <c r="I2890" i="1"/>
  <c r="K2890" i="1"/>
  <c r="A3460" i="1"/>
  <c r="AM3459" i="1"/>
  <c r="Q2887" i="1"/>
  <c r="AS2887" i="1"/>
  <c r="M4873" i="1"/>
  <c r="AP4873" i="1" s="1"/>
  <c r="L4873" i="1"/>
  <c r="AO4873" i="1" s="1"/>
  <c r="O4873" i="1"/>
  <c r="AR4873" i="1" s="1"/>
  <c r="J4873" i="1"/>
  <c r="N4873" i="1"/>
  <c r="AQ4873" i="1" s="1"/>
  <c r="A4460" i="1"/>
  <c r="AM4459" i="1"/>
  <c r="A2460" i="1"/>
  <c r="AM2459" i="1"/>
  <c r="M2889" i="1"/>
  <c r="AP2889" i="1" s="1"/>
  <c r="L2889" i="1"/>
  <c r="AO2889" i="1" s="1"/>
  <c r="J2889" i="1"/>
  <c r="O2889" i="1"/>
  <c r="AR2889" i="1" s="1"/>
  <c r="N2889" i="1"/>
  <c r="AQ2889" i="1" s="1"/>
  <c r="AN3880" i="1"/>
  <c r="P3880" i="1"/>
  <c r="AN5864" i="1"/>
  <c r="P5864" i="1"/>
  <c r="Q4871" i="1"/>
  <c r="AS4871" i="1"/>
  <c r="A1460" i="1"/>
  <c r="AM1459" i="1"/>
  <c r="Z5867" i="1"/>
  <c r="Y5868" i="1"/>
  <c r="J3881" i="1"/>
  <c r="N3881" i="1"/>
  <c r="AQ3881" i="1" s="1"/>
  <c r="M3881" i="1"/>
  <c r="AP3881" i="1" s="1"/>
  <c r="L3881" i="1"/>
  <c r="AO3881" i="1" s="1"/>
  <c r="O3881" i="1"/>
  <c r="AR3881" i="1" s="1"/>
  <c r="Z4875" i="1"/>
  <c r="Y4876" i="1"/>
  <c r="AN4872" i="1"/>
  <c r="P4872" i="1"/>
  <c r="Q5863" i="1"/>
  <c r="AS5863" i="1"/>
  <c r="Z2891" i="1"/>
  <c r="Y2892" i="1"/>
  <c r="A5460" i="1"/>
  <c r="AM5459" i="1"/>
  <c r="Y3884" i="1"/>
  <c r="Z3883" i="1"/>
  <c r="P2888" i="1"/>
  <c r="AN2888" i="1"/>
  <c r="Q3879" i="1"/>
  <c r="AS3879" i="1"/>
  <c r="J5865" i="1"/>
  <c r="N5865" i="1"/>
  <c r="AQ5865" i="1" s="1"/>
  <c r="O5865" i="1"/>
  <c r="AR5865" i="1" s="1"/>
  <c r="M5865" i="1"/>
  <c r="AP5865" i="1" s="1"/>
  <c r="L5865" i="1"/>
  <c r="AO5865" i="1" s="1"/>
  <c r="I1898" i="1"/>
  <c r="K1898" i="1"/>
  <c r="Y1900" i="1"/>
  <c r="Z1899" i="1"/>
  <c r="Q1895" i="1"/>
  <c r="AS1895" i="1"/>
  <c r="AN1896" i="1"/>
  <c r="P1896" i="1"/>
  <c r="O1897" i="1"/>
  <c r="AR1897" i="1" s="1"/>
  <c r="L1897" i="1"/>
  <c r="AO1897" i="1" s="1"/>
  <c r="N1897" i="1"/>
  <c r="AQ1897" i="1" s="1"/>
  <c r="M1897" i="1"/>
  <c r="AP1897" i="1" s="1"/>
  <c r="J1897" i="1"/>
  <c r="Q902" i="1"/>
  <c r="AN904" i="1"/>
  <c r="AS902" i="1"/>
  <c r="K905" i="1"/>
  <c r="I905" i="1"/>
  <c r="J905" i="1" s="1"/>
  <c r="P903" i="1"/>
  <c r="Y907" i="1"/>
  <c r="Z906" i="1"/>
  <c r="O904" i="1"/>
  <c r="AR904" i="1" s="1"/>
  <c r="L904" i="1"/>
  <c r="AO904" i="1" s="1"/>
  <c r="N904" i="1"/>
  <c r="AQ904" i="1" s="1"/>
  <c r="M904" i="1"/>
  <c r="AP904" i="1" s="1"/>
  <c r="E4875" i="1"/>
  <c r="F4875" i="1"/>
  <c r="U4875" i="1"/>
  <c r="V4875" i="1"/>
  <c r="S4875" i="1"/>
  <c r="T4875" i="1"/>
  <c r="R4875" i="1"/>
  <c r="E2891" i="1"/>
  <c r="U2891" i="1"/>
  <c r="S2891" i="1"/>
  <c r="F2891" i="1"/>
  <c r="R2891" i="1"/>
  <c r="V2891" i="1"/>
  <c r="T2891" i="1"/>
  <c r="E5867" i="1"/>
  <c r="T5867" i="1"/>
  <c r="F5867" i="1"/>
  <c r="V5867" i="1"/>
  <c r="R5867" i="1"/>
  <c r="U5867" i="1"/>
  <c r="S5867" i="1"/>
  <c r="E3883" i="1"/>
  <c r="V3883" i="1"/>
  <c r="U3883" i="1"/>
  <c r="F3883" i="1"/>
  <c r="T3883" i="1"/>
  <c r="S3883" i="1"/>
  <c r="R3883" i="1"/>
  <c r="V1899" i="1"/>
  <c r="F1899" i="1"/>
  <c r="E1899" i="1"/>
  <c r="T1899" i="1"/>
  <c r="U1899" i="1"/>
  <c r="S1899" i="1"/>
  <c r="R1899" i="1"/>
  <c r="V906" i="1"/>
  <c r="U906" i="1"/>
  <c r="T906" i="1"/>
  <c r="S906" i="1"/>
  <c r="R906" i="1"/>
  <c r="F906" i="1"/>
  <c r="E906" i="1"/>
  <c r="B906" i="4" l="1"/>
  <c r="A537" i="1"/>
  <c r="AM536" i="1"/>
  <c r="K3883" i="1"/>
  <c r="I3883" i="1"/>
  <c r="I5867" i="1"/>
  <c r="K5867" i="1"/>
  <c r="K2891" i="1"/>
  <c r="I2891" i="1"/>
  <c r="I4875" i="1"/>
  <c r="K4875" i="1"/>
  <c r="J2890" i="1"/>
  <c r="L2890" i="1"/>
  <c r="AO2890" i="1" s="1"/>
  <c r="O2890" i="1"/>
  <c r="AR2890" i="1" s="1"/>
  <c r="N2890" i="1"/>
  <c r="AQ2890" i="1" s="1"/>
  <c r="M2890" i="1"/>
  <c r="AP2890" i="1" s="1"/>
  <c r="Q4872" i="1"/>
  <c r="AS4872" i="1"/>
  <c r="Q3880" i="1"/>
  <c r="AS3880" i="1"/>
  <c r="A5461" i="1"/>
  <c r="AM5460" i="1"/>
  <c r="P3881" i="1"/>
  <c r="AN3881" i="1"/>
  <c r="A2461" i="1"/>
  <c r="AM2460" i="1"/>
  <c r="J3882" i="1"/>
  <c r="O3882" i="1"/>
  <c r="AR3882" i="1" s="1"/>
  <c r="M3882" i="1"/>
  <c r="AP3882" i="1" s="1"/>
  <c r="N3882" i="1"/>
  <c r="AQ3882" i="1" s="1"/>
  <c r="L3882" i="1"/>
  <c r="AO3882" i="1" s="1"/>
  <c r="AS2888" i="1"/>
  <c r="Q2888" i="1"/>
  <c r="Z4876" i="1"/>
  <c r="Y4877" i="1"/>
  <c r="Y5869" i="1"/>
  <c r="Z5868" i="1"/>
  <c r="Q5864" i="1"/>
  <c r="AS5864" i="1"/>
  <c r="A1461" i="1"/>
  <c r="AM1460" i="1"/>
  <c r="Z2892" i="1"/>
  <c r="Y2893" i="1"/>
  <c r="A4461" i="1"/>
  <c r="AM4460" i="1"/>
  <c r="J5866" i="1"/>
  <c r="O5866" i="1"/>
  <c r="AR5866" i="1" s="1"/>
  <c r="N5866" i="1"/>
  <c r="AQ5866" i="1" s="1"/>
  <c r="L5866" i="1"/>
  <c r="AO5866" i="1" s="1"/>
  <c r="M5866" i="1"/>
  <c r="AP5866" i="1" s="1"/>
  <c r="P5865" i="1"/>
  <c r="AN5865" i="1"/>
  <c r="P2889" i="1"/>
  <c r="AN2889" i="1"/>
  <c r="AN4873" i="1"/>
  <c r="P4873" i="1"/>
  <c r="A3461" i="1"/>
  <c r="AM3460" i="1"/>
  <c r="O4874" i="1"/>
  <c r="AR4874" i="1" s="1"/>
  <c r="M4874" i="1"/>
  <c r="AP4874" i="1" s="1"/>
  <c r="L4874" i="1"/>
  <c r="AO4874" i="1" s="1"/>
  <c r="J4874" i="1"/>
  <c r="N4874" i="1"/>
  <c r="AQ4874" i="1" s="1"/>
  <c r="Z3884" i="1"/>
  <c r="Y3885" i="1"/>
  <c r="K1899" i="1"/>
  <c r="I1899" i="1"/>
  <c r="AN1897" i="1"/>
  <c r="P1897" i="1"/>
  <c r="Z1900" i="1"/>
  <c r="Y1901" i="1"/>
  <c r="AS1896" i="1"/>
  <c r="Q1896" i="1"/>
  <c r="O1898" i="1"/>
  <c r="AR1898" i="1" s="1"/>
  <c r="M1898" i="1"/>
  <c r="AP1898" i="1" s="1"/>
  <c r="J1898" i="1"/>
  <c r="N1898" i="1"/>
  <c r="AQ1898" i="1" s="1"/>
  <c r="L1898" i="1"/>
  <c r="AO1898" i="1" s="1"/>
  <c r="AS903" i="1"/>
  <c r="AN905" i="1"/>
  <c r="Q903" i="1"/>
  <c r="K906" i="1"/>
  <c r="I906" i="1"/>
  <c r="J906" i="1" s="1"/>
  <c r="P904" i="1"/>
  <c r="Z907" i="1"/>
  <c r="Y908" i="1"/>
  <c r="M905" i="1"/>
  <c r="AP905" i="1" s="1"/>
  <c r="L905" i="1"/>
  <c r="AO905" i="1" s="1"/>
  <c r="O905" i="1"/>
  <c r="AR905" i="1" s="1"/>
  <c r="N905" i="1"/>
  <c r="AQ905" i="1" s="1"/>
  <c r="R4876" i="1"/>
  <c r="S4876" i="1"/>
  <c r="T4876" i="1"/>
  <c r="F4876" i="1"/>
  <c r="U4876" i="1"/>
  <c r="V4876" i="1"/>
  <c r="E4876" i="1"/>
  <c r="F5868" i="1"/>
  <c r="R5868" i="1"/>
  <c r="V5868" i="1"/>
  <c r="T5868" i="1"/>
  <c r="E5868" i="1"/>
  <c r="S5868" i="1"/>
  <c r="U5868" i="1"/>
  <c r="E2892" i="1"/>
  <c r="R2892" i="1"/>
  <c r="U2892" i="1"/>
  <c r="F2892" i="1"/>
  <c r="V2892" i="1"/>
  <c r="T2892" i="1"/>
  <c r="S2892" i="1"/>
  <c r="F3884" i="1"/>
  <c r="S3884" i="1"/>
  <c r="U3884" i="1"/>
  <c r="V3884" i="1"/>
  <c r="R3884" i="1"/>
  <c r="E3884" i="1"/>
  <c r="T3884" i="1"/>
  <c r="R1900" i="1"/>
  <c r="V1900" i="1"/>
  <c r="E1900" i="1"/>
  <c r="T1900" i="1"/>
  <c r="S1900" i="1"/>
  <c r="U1900" i="1"/>
  <c r="F1900" i="1"/>
  <c r="T907" i="1"/>
  <c r="S907" i="1"/>
  <c r="R907" i="1"/>
  <c r="V907" i="1"/>
  <c r="U907" i="1"/>
  <c r="F907" i="1"/>
  <c r="E907" i="1"/>
  <c r="B907" i="4" l="1"/>
  <c r="A538" i="1"/>
  <c r="AM537" i="1"/>
  <c r="K3884" i="1"/>
  <c r="I3884" i="1"/>
  <c r="I2892" i="1"/>
  <c r="K2892" i="1"/>
  <c r="K5868" i="1"/>
  <c r="I5868" i="1"/>
  <c r="I4876" i="1"/>
  <c r="K4876" i="1"/>
  <c r="Q2889" i="1"/>
  <c r="AS2889" i="1"/>
  <c r="A3462" i="1"/>
  <c r="AM3461" i="1"/>
  <c r="A4462" i="1"/>
  <c r="AM4461" i="1"/>
  <c r="AS4873" i="1"/>
  <c r="Q4873" i="1"/>
  <c r="AN4874" i="1"/>
  <c r="P4874" i="1"/>
  <c r="AS3881" i="1"/>
  <c r="Q3881" i="1"/>
  <c r="J4875" i="1"/>
  <c r="M4875" i="1"/>
  <c r="AP4875" i="1" s="1"/>
  <c r="L4875" i="1"/>
  <c r="AO4875" i="1" s="1"/>
  <c r="O4875" i="1"/>
  <c r="AR4875" i="1" s="1"/>
  <c r="N4875" i="1"/>
  <c r="AQ4875" i="1" s="1"/>
  <c r="Z3885" i="1"/>
  <c r="Y3886" i="1"/>
  <c r="AS5865" i="1"/>
  <c r="Q5865" i="1"/>
  <c r="Y5870" i="1"/>
  <c r="Z5869" i="1"/>
  <c r="J2891" i="1"/>
  <c r="M2891" i="1"/>
  <c r="AP2891" i="1" s="1"/>
  <c r="O2891" i="1"/>
  <c r="AR2891" i="1" s="1"/>
  <c r="L2891" i="1"/>
  <c r="AO2891" i="1" s="1"/>
  <c r="N2891" i="1"/>
  <c r="AQ2891" i="1" s="1"/>
  <c r="Z2893" i="1"/>
  <c r="Y2894" i="1"/>
  <c r="Z4877" i="1"/>
  <c r="Y4878" i="1"/>
  <c r="AN5866" i="1"/>
  <c r="P5866" i="1"/>
  <c r="A1462" i="1"/>
  <c r="AM1461" i="1"/>
  <c r="A5462" i="1"/>
  <c r="AM5461" i="1"/>
  <c r="P3882" i="1"/>
  <c r="AN3882" i="1"/>
  <c r="P2890" i="1"/>
  <c r="AN2890" i="1"/>
  <c r="J5867" i="1"/>
  <c r="N5867" i="1"/>
  <c r="AQ5867" i="1" s="1"/>
  <c r="M5867" i="1"/>
  <c r="AP5867" i="1" s="1"/>
  <c r="O5867" i="1"/>
  <c r="AR5867" i="1" s="1"/>
  <c r="L5867" i="1"/>
  <c r="AO5867" i="1" s="1"/>
  <c r="J3883" i="1"/>
  <c r="L3883" i="1"/>
  <c r="AO3883" i="1" s="1"/>
  <c r="O3883" i="1"/>
  <c r="AR3883" i="1" s="1"/>
  <c r="N3883" i="1"/>
  <c r="AQ3883" i="1" s="1"/>
  <c r="M3883" i="1"/>
  <c r="AP3883" i="1" s="1"/>
  <c r="A2462" i="1"/>
  <c r="AM2461" i="1"/>
  <c r="K1900" i="1"/>
  <c r="I1900" i="1"/>
  <c r="Y1902" i="1"/>
  <c r="Z1901" i="1"/>
  <c r="AN1898" i="1"/>
  <c r="P1898" i="1"/>
  <c r="Q1897" i="1"/>
  <c r="AS1897" i="1"/>
  <c r="N1899" i="1"/>
  <c r="AQ1899" i="1" s="1"/>
  <c r="L1899" i="1"/>
  <c r="AO1899" i="1" s="1"/>
  <c r="J1899" i="1"/>
  <c r="M1899" i="1"/>
  <c r="AP1899" i="1" s="1"/>
  <c r="O1899" i="1"/>
  <c r="AR1899" i="1" s="1"/>
  <c r="AS904" i="1"/>
  <c r="AN906" i="1"/>
  <c r="Q904" i="1"/>
  <c r="K907" i="1"/>
  <c r="I907" i="1"/>
  <c r="J907" i="1" s="1"/>
  <c r="P905" i="1"/>
  <c r="Y909" i="1"/>
  <c r="Z908" i="1"/>
  <c r="M906" i="1"/>
  <c r="AP906" i="1" s="1"/>
  <c r="L906" i="1"/>
  <c r="AO906" i="1" s="1"/>
  <c r="O906" i="1"/>
  <c r="AR906" i="1" s="1"/>
  <c r="N906" i="1"/>
  <c r="AQ906" i="1" s="1"/>
  <c r="U5869" i="1"/>
  <c r="F5869" i="1"/>
  <c r="V5869" i="1"/>
  <c r="T5869" i="1"/>
  <c r="E5869" i="1"/>
  <c r="R5869" i="1"/>
  <c r="S5869" i="1"/>
  <c r="F2893" i="1"/>
  <c r="E2893" i="1"/>
  <c r="V2893" i="1"/>
  <c r="S2893" i="1"/>
  <c r="R2893" i="1"/>
  <c r="U2893" i="1"/>
  <c r="T2893" i="1"/>
  <c r="S3885" i="1"/>
  <c r="R3885" i="1"/>
  <c r="U3885" i="1"/>
  <c r="T3885" i="1"/>
  <c r="E3885" i="1"/>
  <c r="V3885" i="1"/>
  <c r="F3885" i="1"/>
  <c r="T4877" i="1"/>
  <c r="F4877" i="1"/>
  <c r="U4877" i="1"/>
  <c r="S4877" i="1"/>
  <c r="R4877" i="1"/>
  <c r="V4877" i="1"/>
  <c r="E4877" i="1"/>
  <c r="U1901" i="1"/>
  <c r="S1901" i="1"/>
  <c r="T1901" i="1"/>
  <c r="E1901" i="1"/>
  <c r="R1901" i="1"/>
  <c r="F1901" i="1"/>
  <c r="V1901" i="1"/>
  <c r="V908" i="1"/>
  <c r="U908" i="1"/>
  <c r="T908" i="1"/>
  <c r="S908" i="1"/>
  <c r="R908" i="1"/>
  <c r="F908" i="1"/>
  <c r="E908" i="1"/>
  <c r="B908" i="4" l="1"/>
  <c r="A539" i="1"/>
  <c r="AM538" i="1"/>
  <c r="I4877" i="1"/>
  <c r="K4877" i="1"/>
  <c r="K3885" i="1"/>
  <c r="I3885" i="1"/>
  <c r="I2893" i="1"/>
  <c r="K2893" i="1"/>
  <c r="K5869" i="1"/>
  <c r="I5869" i="1"/>
  <c r="AS2890" i="1"/>
  <c r="Q2890" i="1"/>
  <c r="A5463" i="1"/>
  <c r="AM5462" i="1"/>
  <c r="Z4878" i="1"/>
  <c r="Y4879" i="1"/>
  <c r="Y3887" i="1"/>
  <c r="Z3886" i="1"/>
  <c r="A4463" i="1"/>
  <c r="AM4462" i="1"/>
  <c r="AN3883" i="1"/>
  <c r="P3883" i="1"/>
  <c r="AN2891" i="1"/>
  <c r="P2891" i="1"/>
  <c r="L4876" i="1"/>
  <c r="AO4876" i="1" s="1"/>
  <c r="J4876" i="1"/>
  <c r="M4876" i="1"/>
  <c r="AP4876" i="1" s="1"/>
  <c r="O4876" i="1"/>
  <c r="AR4876" i="1" s="1"/>
  <c r="N4876" i="1"/>
  <c r="AQ4876" i="1" s="1"/>
  <c r="A2463" i="1"/>
  <c r="AM2462" i="1"/>
  <c r="Z2894" i="1"/>
  <c r="Y2895" i="1"/>
  <c r="A3463" i="1"/>
  <c r="AM3462" i="1"/>
  <c r="O5868" i="1"/>
  <c r="AR5868" i="1" s="1"/>
  <c r="J5868" i="1"/>
  <c r="N5868" i="1"/>
  <c r="AQ5868" i="1" s="1"/>
  <c r="M5868" i="1"/>
  <c r="AP5868" i="1" s="1"/>
  <c r="L5868" i="1"/>
  <c r="AO5868" i="1" s="1"/>
  <c r="Q4874" i="1"/>
  <c r="AS4874" i="1"/>
  <c r="AS3882" i="1"/>
  <c r="Q3882" i="1"/>
  <c r="A1463" i="1"/>
  <c r="AM1462" i="1"/>
  <c r="AS5866" i="1"/>
  <c r="Q5866" i="1"/>
  <c r="Y5871" i="1"/>
  <c r="Z5870" i="1"/>
  <c r="J2892" i="1"/>
  <c r="O2892" i="1"/>
  <c r="AR2892" i="1" s="1"/>
  <c r="L2892" i="1"/>
  <c r="AO2892" i="1" s="1"/>
  <c r="N2892" i="1"/>
  <c r="AQ2892" i="1" s="1"/>
  <c r="M2892" i="1"/>
  <c r="AP2892" i="1" s="1"/>
  <c r="AN5867" i="1"/>
  <c r="P5867" i="1"/>
  <c r="M3884" i="1"/>
  <c r="AP3884" i="1" s="1"/>
  <c r="L3884" i="1"/>
  <c r="AO3884" i="1" s="1"/>
  <c r="O3884" i="1"/>
  <c r="AR3884" i="1" s="1"/>
  <c r="J3884" i="1"/>
  <c r="N3884" i="1"/>
  <c r="AQ3884" i="1" s="1"/>
  <c r="P4875" i="1"/>
  <c r="AN4875" i="1"/>
  <c r="I1901" i="1"/>
  <c r="K1901" i="1"/>
  <c r="Q1898" i="1"/>
  <c r="AS1898" i="1"/>
  <c r="AN1899" i="1"/>
  <c r="P1899" i="1"/>
  <c r="Y1903" i="1"/>
  <c r="Z1902" i="1"/>
  <c r="N1900" i="1"/>
  <c r="AQ1900" i="1" s="1"/>
  <c r="O1900" i="1"/>
  <c r="AR1900" i="1" s="1"/>
  <c r="M1900" i="1"/>
  <c r="AP1900" i="1" s="1"/>
  <c r="J1900" i="1"/>
  <c r="L1900" i="1"/>
  <c r="AO1900" i="1" s="1"/>
  <c r="AS905" i="1"/>
  <c r="AN907" i="1"/>
  <c r="Q905" i="1"/>
  <c r="K908" i="1"/>
  <c r="I908" i="1"/>
  <c r="J908" i="1" s="1"/>
  <c r="P906" i="1"/>
  <c r="Y910" i="1"/>
  <c r="Z909" i="1"/>
  <c r="O907" i="1"/>
  <c r="AR907" i="1" s="1"/>
  <c r="N907" i="1"/>
  <c r="AQ907" i="1" s="1"/>
  <c r="M907" i="1"/>
  <c r="AP907" i="1" s="1"/>
  <c r="L907" i="1"/>
  <c r="AO907" i="1" s="1"/>
  <c r="F3886" i="1"/>
  <c r="R3886" i="1"/>
  <c r="S3886" i="1"/>
  <c r="E3886" i="1"/>
  <c r="V3886" i="1"/>
  <c r="T3886" i="1"/>
  <c r="U3886" i="1"/>
  <c r="U2894" i="1"/>
  <c r="S2894" i="1"/>
  <c r="V2894" i="1"/>
  <c r="F2894" i="1"/>
  <c r="T2894" i="1"/>
  <c r="E2894" i="1"/>
  <c r="R2894" i="1"/>
  <c r="T4878" i="1"/>
  <c r="R4878" i="1"/>
  <c r="V4878" i="1"/>
  <c r="U4878" i="1"/>
  <c r="S4878" i="1"/>
  <c r="E4878" i="1"/>
  <c r="F4878" i="1"/>
  <c r="R5870" i="1"/>
  <c r="V5870" i="1"/>
  <c r="T5870" i="1"/>
  <c r="F5870" i="1"/>
  <c r="U5870" i="1"/>
  <c r="S5870" i="1"/>
  <c r="E5870" i="1"/>
  <c r="E1902" i="1"/>
  <c r="V1902" i="1"/>
  <c r="F1902" i="1"/>
  <c r="U1902" i="1"/>
  <c r="S1902" i="1"/>
  <c r="R1902" i="1"/>
  <c r="T1902" i="1"/>
  <c r="R909" i="1"/>
  <c r="V909" i="1"/>
  <c r="U909" i="1"/>
  <c r="T909" i="1"/>
  <c r="S909" i="1"/>
  <c r="F909" i="1"/>
  <c r="E909" i="1"/>
  <c r="B909" i="4" l="1"/>
  <c r="A540" i="1"/>
  <c r="AM539" i="1"/>
  <c r="K5870" i="1"/>
  <c r="I5870" i="1"/>
  <c r="I4878" i="1"/>
  <c r="K4878" i="1"/>
  <c r="K2894" i="1"/>
  <c r="I2894" i="1"/>
  <c r="K3886" i="1"/>
  <c r="I3886" i="1"/>
  <c r="P2892" i="1"/>
  <c r="AN2892" i="1"/>
  <c r="AS4875" i="1"/>
  <c r="Q4875" i="1"/>
  <c r="AS5867" i="1"/>
  <c r="Q5867" i="1"/>
  <c r="Q3883" i="1"/>
  <c r="AS3883" i="1"/>
  <c r="Z4879" i="1"/>
  <c r="Y4880" i="1"/>
  <c r="O5869" i="1"/>
  <c r="AR5869" i="1" s="1"/>
  <c r="J5869" i="1"/>
  <c r="M5869" i="1"/>
  <c r="AP5869" i="1" s="1"/>
  <c r="L5869" i="1"/>
  <c r="AO5869" i="1" s="1"/>
  <c r="N5869" i="1"/>
  <c r="AQ5869" i="1" s="1"/>
  <c r="A1464" i="1"/>
  <c r="AM1463" i="1"/>
  <c r="Z5871" i="1"/>
  <c r="Y5872" i="1"/>
  <c r="Z2895" i="1"/>
  <c r="Y2896" i="1"/>
  <c r="P4876" i="1"/>
  <c r="AN4876" i="1"/>
  <c r="A4464" i="1"/>
  <c r="AM4463" i="1"/>
  <c r="A5464" i="1"/>
  <c r="AM5463" i="1"/>
  <c r="N2893" i="1"/>
  <c r="AQ2893" i="1" s="1"/>
  <c r="L2893" i="1"/>
  <c r="AO2893" i="1" s="1"/>
  <c r="M2893" i="1"/>
  <c r="AP2893" i="1" s="1"/>
  <c r="O2893" i="1"/>
  <c r="AR2893" i="1" s="1"/>
  <c r="J2893" i="1"/>
  <c r="A3464" i="1"/>
  <c r="AM3463" i="1"/>
  <c r="AN3884" i="1"/>
  <c r="P3884" i="1"/>
  <c r="L3885" i="1"/>
  <c r="AO3885" i="1" s="1"/>
  <c r="O3885" i="1"/>
  <c r="AR3885" i="1" s="1"/>
  <c r="N3885" i="1"/>
  <c r="AQ3885" i="1" s="1"/>
  <c r="J3885" i="1"/>
  <c r="M3885" i="1"/>
  <c r="AP3885" i="1" s="1"/>
  <c r="AS2891" i="1"/>
  <c r="Q2891" i="1"/>
  <c r="Z3887" i="1"/>
  <c r="Y3888" i="1"/>
  <c r="AN5868" i="1"/>
  <c r="P5868" i="1"/>
  <c r="A2464" i="1"/>
  <c r="AM2463" i="1"/>
  <c r="N4877" i="1"/>
  <c r="AQ4877" i="1" s="1"/>
  <c r="J4877" i="1"/>
  <c r="O4877" i="1"/>
  <c r="AR4877" i="1" s="1"/>
  <c r="M4877" i="1"/>
  <c r="AP4877" i="1" s="1"/>
  <c r="L4877" i="1"/>
  <c r="AO4877" i="1" s="1"/>
  <c r="I1902" i="1"/>
  <c r="K1902" i="1"/>
  <c r="Z1903" i="1"/>
  <c r="Y1904" i="1"/>
  <c r="Q1899" i="1"/>
  <c r="AS1899" i="1"/>
  <c r="AN1900" i="1"/>
  <c r="P1900" i="1"/>
  <c r="M1901" i="1"/>
  <c r="AP1901" i="1" s="1"/>
  <c r="L1901" i="1"/>
  <c r="AO1901" i="1" s="1"/>
  <c r="O1901" i="1"/>
  <c r="AR1901" i="1" s="1"/>
  <c r="N1901" i="1"/>
  <c r="AQ1901" i="1" s="1"/>
  <c r="J1901" i="1"/>
  <c r="Q906" i="1"/>
  <c r="AN908" i="1"/>
  <c r="AS906" i="1"/>
  <c r="K909" i="1"/>
  <c r="I909" i="1"/>
  <c r="J909" i="1" s="1"/>
  <c r="P907" i="1"/>
  <c r="Y911" i="1"/>
  <c r="Z910" i="1"/>
  <c r="O908" i="1"/>
  <c r="AR908" i="1" s="1"/>
  <c r="N908" i="1"/>
  <c r="AQ908" i="1" s="1"/>
  <c r="M908" i="1"/>
  <c r="AP908" i="1" s="1"/>
  <c r="L908" i="1"/>
  <c r="AO908" i="1" s="1"/>
  <c r="E5871" i="1"/>
  <c r="U5871" i="1"/>
  <c r="T5871" i="1"/>
  <c r="F5871" i="1"/>
  <c r="R5871" i="1"/>
  <c r="S5871" i="1"/>
  <c r="V5871" i="1"/>
  <c r="F4879" i="1"/>
  <c r="E4879" i="1"/>
  <c r="R4879" i="1"/>
  <c r="V4879" i="1"/>
  <c r="S4879" i="1"/>
  <c r="U4879" i="1"/>
  <c r="T4879" i="1"/>
  <c r="S2895" i="1"/>
  <c r="T2895" i="1"/>
  <c r="V2895" i="1"/>
  <c r="E2895" i="1"/>
  <c r="F2895" i="1"/>
  <c r="U2895" i="1"/>
  <c r="R2895" i="1"/>
  <c r="E3887" i="1"/>
  <c r="F3887" i="1"/>
  <c r="V3887" i="1"/>
  <c r="R3887" i="1"/>
  <c r="T3887" i="1"/>
  <c r="U3887" i="1"/>
  <c r="S3887" i="1"/>
  <c r="V1903" i="1"/>
  <c r="F1903" i="1"/>
  <c r="U1903" i="1"/>
  <c r="R1903" i="1"/>
  <c r="T1903" i="1"/>
  <c r="E1903" i="1"/>
  <c r="S1903" i="1"/>
  <c r="U910" i="1"/>
  <c r="T910" i="1"/>
  <c r="S910" i="1"/>
  <c r="R910" i="1"/>
  <c r="V910" i="1"/>
  <c r="F910" i="1"/>
  <c r="E910" i="1"/>
  <c r="B910" i="4" l="1"/>
  <c r="A541" i="1"/>
  <c r="AM540" i="1"/>
  <c r="I3887" i="1"/>
  <c r="K3887" i="1"/>
  <c r="K2895" i="1"/>
  <c r="I2895" i="1"/>
  <c r="K4879" i="1"/>
  <c r="I4879" i="1"/>
  <c r="K5871" i="1"/>
  <c r="I5871" i="1"/>
  <c r="AN4877" i="1"/>
  <c r="P4877" i="1"/>
  <c r="AS4876" i="1"/>
  <c r="Q4876" i="1"/>
  <c r="AN5869" i="1"/>
  <c r="P5869" i="1"/>
  <c r="O3886" i="1"/>
  <c r="AR3886" i="1" s="1"/>
  <c r="J3886" i="1"/>
  <c r="L3886" i="1"/>
  <c r="AO3886" i="1" s="1"/>
  <c r="N3886" i="1"/>
  <c r="AQ3886" i="1" s="1"/>
  <c r="M3886" i="1"/>
  <c r="AP3886" i="1" s="1"/>
  <c r="Z3888" i="1"/>
  <c r="Y3889" i="1"/>
  <c r="Z2896" i="1"/>
  <c r="Y2897" i="1"/>
  <c r="AS3884" i="1"/>
  <c r="Q3884" i="1"/>
  <c r="Z4880" i="1"/>
  <c r="Y4881" i="1"/>
  <c r="L2894" i="1"/>
  <c r="AO2894" i="1" s="1"/>
  <c r="N2894" i="1"/>
  <c r="AQ2894" i="1" s="1"/>
  <c r="O2894" i="1"/>
  <c r="AR2894" i="1" s="1"/>
  <c r="J2894" i="1"/>
  <c r="M2894" i="1"/>
  <c r="AP2894" i="1" s="1"/>
  <c r="A2465" i="1"/>
  <c r="AM2464" i="1"/>
  <c r="A5465" i="1"/>
  <c r="AM5464" i="1"/>
  <c r="A1465" i="1"/>
  <c r="AM1464" i="1"/>
  <c r="A3465" i="1"/>
  <c r="AM3464" i="1"/>
  <c r="O4878" i="1"/>
  <c r="AR4878" i="1" s="1"/>
  <c r="L4878" i="1"/>
  <c r="AO4878" i="1" s="1"/>
  <c r="J4878" i="1"/>
  <c r="N4878" i="1"/>
  <c r="AQ4878" i="1" s="1"/>
  <c r="M4878" i="1"/>
  <c r="AP4878" i="1" s="1"/>
  <c r="Q5868" i="1"/>
  <c r="AS5868" i="1"/>
  <c r="AN3885" i="1"/>
  <c r="P3885" i="1"/>
  <c r="P2893" i="1"/>
  <c r="AN2893" i="1"/>
  <c r="A4465" i="1"/>
  <c r="AM4464" i="1"/>
  <c r="Z5872" i="1"/>
  <c r="Y5873" i="1"/>
  <c r="AS2892" i="1"/>
  <c r="Q2892" i="1"/>
  <c r="O5870" i="1"/>
  <c r="AR5870" i="1" s="1"/>
  <c r="N5870" i="1"/>
  <c r="AQ5870" i="1" s="1"/>
  <c r="M5870" i="1"/>
  <c r="AP5870" i="1" s="1"/>
  <c r="J5870" i="1"/>
  <c r="L5870" i="1"/>
  <c r="AO5870" i="1" s="1"/>
  <c r="I1903" i="1"/>
  <c r="K1903" i="1"/>
  <c r="AN1901" i="1"/>
  <c r="P1901" i="1"/>
  <c r="Y1905" i="1"/>
  <c r="Z1904" i="1"/>
  <c r="AS1900" i="1"/>
  <c r="Q1900" i="1"/>
  <c r="O1902" i="1"/>
  <c r="AR1902" i="1" s="1"/>
  <c r="L1902" i="1"/>
  <c r="AO1902" i="1" s="1"/>
  <c r="M1902" i="1"/>
  <c r="AP1902" i="1" s="1"/>
  <c r="J1902" i="1"/>
  <c r="N1902" i="1"/>
  <c r="AQ1902" i="1" s="1"/>
  <c r="AN909" i="1"/>
  <c r="AS907" i="1"/>
  <c r="Q907" i="1"/>
  <c r="K910" i="1"/>
  <c r="I910" i="1"/>
  <c r="J910" i="1" s="1"/>
  <c r="P908" i="1"/>
  <c r="Y912" i="1"/>
  <c r="Z911" i="1"/>
  <c r="O909" i="1"/>
  <c r="AR909" i="1" s="1"/>
  <c r="L909" i="1"/>
  <c r="AO909" i="1" s="1"/>
  <c r="N909" i="1"/>
  <c r="AQ909" i="1" s="1"/>
  <c r="M909" i="1"/>
  <c r="AP909" i="1" s="1"/>
  <c r="S3888" i="1"/>
  <c r="U3888" i="1"/>
  <c r="F3888" i="1"/>
  <c r="E3888" i="1"/>
  <c r="V3888" i="1"/>
  <c r="R3888" i="1"/>
  <c r="T3888" i="1"/>
  <c r="T5872" i="1"/>
  <c r="S5872" i="1"/>
  <c r="R5872" i="1"/>
  <c r="F5872" i="1"/>
  <c r="E5872" i="1"/>
  <c r="V5872" i="1"/>
  <c r="U5872" i="1"/>
  <c r="S4880" i="1"/>
  <c r="R4880" i="1"/>
  <c r="T4880" i="1"/>
  <c r="U4880" i="1"/>
  <c r="V4880" i="1"/>
  <c r="E4880" i="1"/>
  <c r="F4880" i="1"/>
  <c r="S2896" i="1"/>
  <c r="R2896" i="1"/>
  <c r="F2896" i="1"/>
  <c r="U2896" i="1"/>
  <c r="E2896" i="1"/>
  <c r="V2896" i="1"/>
  <c r="T2896" i="1"/>
  <c r="F1904" i="1"/>
  <c r="R1904" i="1"/>
  <c r="E1904" i="1"/>
  <c r="U1904" i="1"/>
  <c r="S1904" i="1"/>
  <c r="V1904" i="1"/>
  <c r="T1904" i="1"/>
  <c r="V911" i="1"/>
  <c r="U911" i="1"/>
  <c r="T911" i="1"/>
  <c r="S911" i="1"/>
  <c r="R911" i="1"/>
  <c r="F911" i="1"/>
  <c r="E911" i="1"/>
  <c r="B911" i="4" l="1"/>
  <c r="A542" i="1"/>
  <c r="AM541" i="1"/>
  <c r="K2896" i="1"/>
  <c r="I2896" i="1"/>
  <c r="K4880" i="1"/>
  <c r="I4880" i="1"/>
  <c r="K5872" i="1"/>
  <c r="I5872" i="1"/>
  <c r="K3888" i="1"/>
  <c r="I3888" i="1"/>
  <c r="A4466" i="1"/>
  <c r="AM4465" i="1"/>
  <c r="A1466" i="1"/>
  <c r="AM1465" i="1"/>
  <c r="Z2897" i="1"/>
  <c r="Y2898" i="1"/>
  <c r="P3886" i="1"/>
  <c r="AN3886" i="1"/>
  <c r="N5871" i="1"/>
  <c r="AQ5871" i="1" s="1"/>
  <c r="L5871" i="1"/>
  <c r="AO5871" i="1" s="1"/>
  <c r="J5871" i="1"/>
  <c r="M5871" i="1"/>
  <c r="AP5871" i="1" s="1"/>
  <c r="O5871" i="1"/>
  <c r="AR5871" i="1" s="1"/>
  <c r="Y4882" i="1"/>
  <c r="Z4881" i="1"/>
  <c r="Y5874" i="1"/>
  <c r="Z5873" i="1"/>
  <c r="AN4878" i="1"/>
  <c r="P4878" i="1"/>
  <c r="Q2893" i="1"/>
  <c r="AS2893" i="1"/>
  <c r="A5466" i="1"/>
  <c r="AM5465" i="1"/>
  <c r="Z3889" i="1"/>
  <c r="Y3890" i="1"/>
  <c r="Q5869" i="1"/>
  <c r="AS5869" i="1"/>
  <c r="L4879" i="1"/>
  <c r="AO4879" i="1" s="1"/>
  <c r="J4879" i="1"/>
  <c r="N4879" i="1"/>
  <c r="AQ4879" i="1" s="1"/>
  <c r="O4879" i="1"/>
  <c r="AR4879" i="1" s="1"/>
  <c r="M4879" i="1"/>
  <c r="AP4879" i="1" s="1"/>
  <c r="P5870" i="1"/>
  <c r="AN5870" i="1"/>
  <c r="A3466" i="1"/>
  <c r="AM3465" i="1"/>
  <c r="Q3885" i="1"/>
  <c r="AS3885" i="1"/>
  <c r="A2466" i="1"/>
  <c r="AM2465" i="1"/>
  <c r="J2895" i="1"/>
  <c r="O2895" i="1"/>
  <c r="AR2895" i="1" s="1"/>
  <c r="N2895" i="1"/>
  <c r="AQ2895" i="1" s="1"/>
  <c r="M2895" i="1"/>
  <c r="AP2895" i="1" s="1"/>
  <c r="L2895" i="1"/>
  <c r="AO2895" i="1" s="1"/>
  <c r="P2894" i="1"/>
  <c r="AN2894" i="1"/>
  <c r="Q4877" i="1"/>
  <c r="AS4877" i="1"/>
  <c r="L3887" i="1"/>
  <c r="AO3887" i="1" s="1"/>
  <c r="N3887" i="1"/>
  <c r="AQ3887" i="1" s="1"/>
  <c r="O3887" i="1"/>
  <c r="AR3887" i="1" s="1"/>
  <c r="J3887" i="1"/>
  <c r="M3887" i="1"/>
  <c r="AP3887" i="1" s="1"/>
  <c r="K1904" i="1"/>
  <c r="I1904" i="1"/>
  <c r="AN1902" i="1"/>
  <c r="P1902" i="1"/>
  <c r="Y1906" i="1"/>
  <c r="Z1905" i="1"/>
  <c r="Q1901" i="1"/>
  <c r="AS1901" i="1"/>
  <c r="N1903" i="1"/>
  <c r="AQ1903" i="1" s="1"/>
  <c r="J1903" i="1"/>
  <c r="M1903" i="1"/>
  <c r="AP1903" i="1" s="1"/>
  <c r="L1903" i="1"/>
  <c r="AO1903" i="1" s="1"/>
  <c r="O1903" i="1"/>
  <c r="AR1903" i="1" s="1"/>
  <c r="AN910" i="1"/>
  <c r="AS908" i="1"/>
  <c r="Q908" i="1"/>
  <c r="K911" i="1"/>
  <c r="I911" i="1"/>
  <c r="J911" i="1" s="1"/>
  <c r="P909" i="1"/>
  <c r="Z912" i="1"/>
  <c r="Y913" i="1"/>
  <c r="M910" i="1"/>
  <c r="AP910" i="1" s="1"/>
  <c r="L910" i="1"/>
  <c r="AO910" i="1" s="1"/>
  <c r="O910" i="1"/>
  <c r="AR910" i="1" s="1"/>
  <c r="N910" i="1"/>
  <c r="AQ910" i="1" s="1"/>
  <c r="R4881" i="1"/>
  <c r="V4881" i="1"/>
  <c r="E4881" i="1"/>
  <c r="F4881" i="1"/>
  <c r="T4881" i="1"/>
  <c r="S4881" i="1"/>
  <c r="U4881" i="1"/>
  <c r="S5873" i="1"/>
  <c r="F5873" i="1"/>
  <c r="E5873" i="1"/>
  <c r="V5873" i="1"/>
  <c r="T5873" i="1"/>
  <c r="R5873" i="1"/>
  <c r="U5873" i="1"/>
  <c r="R3889" i="1"/>
  <c r="T3889" i="1"/>
  <c r="V3889" i="1"/>
  <c r="F3889" i="1"/>
  <c r="S3889" i="1"/>
  <c r="E3889" i="1"/>
  <c r="U3889" i="1"/>
  <c r="T2897" i="1"/>
  <c r="V2897" i="1"/>
  <c r="R2897" i="1"/>
  <c r="F2897" i="1"/>
  <c r="U2897" i="1"/>
  <c r="S2897" i="1"/>
  <c r="E2897" i="1"/>
  <c r="V1905" i="1"/>
  <c r="T1905" i="1"/>
  <c r="F1905" i="1"/>
  <c r="E1905" i="1"/>
  <c r="S1905" i="1"/>
  <c r="R1905" i="1"/>
  <c r="U1905" i="1"/>
  <c r="S912" i="1"/>
  <c r="R912" i="1"/>
  <c r="V912" i="1"/>
  <c r="U912" i="1"/>
  <c r="T912" i="1"/>
  <c r="F912" i="1"/>
  <c r="E912" i="1"/>
  <c r="B912" i="4" l="1"/>
  <c r="A543" i="1"/>
  <c r="AM542" i="1"/>
  <c r="K2897" i="1"/>
  <c r="I2897" i="1"/>
  <c r="K3889" i="1"/>
  <c r="I3889" i="1"/>
  <c r="K5873" i="1"/>
  <c r="I5873" i="1"/>
  <c r="I4881" i="1"/>
  <c r="K4881" i="1"/>
  <c r="AS5870" i="1"/>
  <c r="Q5870" i="1"/>
  <c r="Y3891" i="1"/>
  <c r="Z3890" i="1"/>
  <c r="AS4878" i="1"/>
  <c r="Q4878" i="1"/>
  <c r="Y2899" i="1"/>
  <c r="Z2898" i="1"/>
  <c r="M3888" i="1"/>
  <c r="AP3888" i="1" s="1"/>
  <c r="N3888" i="1"/>
  <c r="AQ3888" i="1" s="1"/>
  <c r="J3888" i="1"/>
  <c r="O3888" i="1"/>
  <c r="AR3888" i="1" s="1"/>
  <c r="L3888" i="1"/>
  <c r="AO3888" i="1" s="1"/>
  <c r="A2467" i="1"/>
  <c r="AM2466" i="1"/>
  <c r="L5872" i="1"/>
  <c r="AO5872" i="1" s="1"/>
  <c r="J5872" i="1"/>
  <c r="O5872" i="1"/>
  <c r="AR5872" i="1" s="1"/>
  <c r="N5872" i="1"/>
  <c r="AQ5872" i="1" s="1"/>
  <c r="M5872" i="1"/>
  <c r="AP5872" i="1" s="1"/>
  <c r="Z5874" i="1"/>
  <c r="Y5875" i="1"/>
  <c r="P5871" i="1"/>
  <c r="AN5871" i="1"/>
  <c r="AN4879" i="1"/>
  <c r="P4879" i="1"/>
  <c r="A1467" i="1"/>
  <c r="AM1466" i="1"/>
  <c r="L4880" i="1"/>
  <c r="AO4880" i="1" s="1"/>
  <c r="J4880" i="1"/>
  <c r="O4880" i="1"/>
  <c r="AR4880" i="1" s="1"/>
  <c r="N4880" i="1"/>
  <c r="AQ4880" i="1" s="1"/>
  <c r="M4880" i="1"/>
  <c r="AP4880" i="1" s="1"/>
  <c r="A5467" i="1"/>
  <c r="AM5466" i="1"/>
  <c r="P3887" i="1"/>
  <c r="AN3887" i="1"/>
  <c r="AN2895" i="1"/>
  <c r="P2895" i="1"/>
  <c r="A3467" i="1"/>
  <c r="AM3466" i="1"/>
  <c r="A4467" i="1"/>
  <c r="AM4466" i="1"/>
  <c r="J2896" i="1"/>
  <c r="O2896" i="1"/>
  <c r="AR2896" i="1" s="1"/>
  <c r="N2896" i="1"/>
  <c r="AQ2896" i="1" s="1"/>
  <c r="M2896" i="1"/>
  <c r="AP2896" i="1" s="1"/>
  <c r="L2896" i="1"/>
  <c r="AO2896" i="1" s="1"/>
  <c r="Q2894" i="1"/>
  <c r="AS2894" i="1"/>
  <c r="Y4883" i="1"/>
  <c r="Z4882" i="1"/>
  <c r="AS3886" i="1"/>
  <c r="Q3886" i="1"/>
  <c r="K1905" i="1"/>
  <c r="I1905" i="1"/>
  <c r="Y1907" i="1"/>
  <c r="Z1906" i="1"/>
  <c r="AS1902" i="1"/>
  <c r="Q1902" i="1"/>
  <c r="AN1903" i="1"/>
  <c r="P1903" i="1"/>
  <c r="M1904" i="1"/>
  <c r="AP1904" i="1" s="1"/>
  <c r="O1904" i="1"/>
  <c r="AR1904" i="1" s="1"/>
  <c r="L1904" i="1"/>
  <c r="AO1904" i="1" s="1"/>
  <c r="J1904" i="1"/>
  <c r="N1904" i="1"/>
  <c r="AQ1904" i="1" s="1"/>
  <c r="Q909" i="1"/>
  <c r="AN911" i="1"/>
  <c r="AS909" i="1"/>
  <c r="K912" i="1"/>
  <c r="I912" i="1"/>
  <c r="J912" i="1" s="1"/>
  <c r="P910" i="1"/>
  <c r="Y914" i="1"/>
  <c r="Z913" i="1"/>
  <c r="O911" i="1"/>
  <c r="AR911" i="1" s="1"/>
  <c r="N911" i="1"/>
  <c r="AQ911" i="1" s="1"/>
  <c r="L911" i="1"/>
  <c r="AO911" i="1" s="1"/>
  <c r="M911" i="1"/>
  <c r="AP911" i="1" s="1"/>
  <c r="F2898" i="1"/>
  <c r="U2898" i="1"/>
  <c r="E2898" i="1"/>
  <c r="T2898" i="1"/>
  <c r="S2898" i="1"/>
  <c r="V2898" i="1"/>
  <c r="R2898" i="1"/>
  <c r="U3890" i="1"/>
  <c r="V3890" i="1"/>
  <c r="T3890" i="1"/>
  <c r="F3890" i="1"/>
  <c r="E3890" i="1"/>
  <c r="S3890" i="1"/>
  <c r="R3890" i="1"/>
  <c r="E5874" i="1"/>
  <c r="R5874" i="1"/>
  <c r="F5874" i="1"/>
  <c r="T5874" i="1"/>
  <c r="S5874" i="1"/>
  <c r="U5874" i="1"/>
  <c r="V5874" i="1"/>
  <c r="R4882" i="1"/>
  <c r="U4882" i="1"/>
  <c r="F4882" i="1"/>
  <c r="T4882" i="1"/>
  <c r="E4882" i="1"/>
  <c r="S4882" i="1"/>
  <c r="V4882" i="1"/>
  <c r="T1906" i="1"/>
  <c r="E1906" i="1"/>
  <c r="S1906" i="1"/>
  <c r="R1906" i="1"/>
  <c r="V1906" i="1"/>
  <c r="F1906" i="1"/>
  <c r="U1906" i="1"/>
  <c r="V913" i="1"/>
  <c r="U913" i="1"/>
  <c r="T913" i="1"/>
  <c r="S913" i="1"/>
  <c r="R913" i="1"/>
  <c r="F913" i="1"/>
  <c r="E913" i="1"/>
  <c r="B913" i="4" l="1"/>
  <c r="A544" i="1"/>
  <c r="AM543" i="1"/>
  <c r="I4882" i="1"/>
  <c r="K4882" i="1"/>
  <c r="K5874" i="1"/>
  <c r="I5874" i="1"/>
  <c r="I3890" i="1"/>
  <c r="K3890" i="1"/>
  <c r="I2898" i="1"/>
  <c r="K2898" i="1"/>
  <c r="AN2896" i="1"/>
  <c r="P2896" i="1"/>
  <c r="AS3887" i="1"/>
  <c r="Q3887" i="1"/>
  <c r="AN4880" i="1"/>
  <c r="P4880" i="1"/>
  <c r="M4881" i="1"/>
  <c r="AP4881" i="1" s="1"/>
  <c r="J4881" i="1"/>
  <c r="O4881" i="1"/>
  <c r="AR4881" i="1" s="1"/>
  <c r="N4881" i="1"/>
  <c r="AQ4881" i="1" s="1"/>
  <c r="L4881" i="1"/>
  <c r="AO4881" i="1" s="1"/>
  <c r="AN3888" i="1"/>
  <c r="P3888" i="1"/>
  <c r="J5873" i="1"/>
  <c r="L5873" i="1"/>
  <c r="AO5873" i="1" s="1"/>
  <c r="N5873" i="1"/>
  <c r="AQ5873" i="1" s="1"/>
  <c r="M5873" i="1"/>
  <c r="AP5873" i="1" s="1"/>
  <c r="O5873" i="1"/>
  <c r="AR5873" i="1" s="1"/>
  <c r="A5468" i="1"/>
  <c r="AM5467" i="1"/>
  <c r="A1468" i="1"/>
  <c r="AM1467" i="1"/>
  <c r="A3468" i="1"/>
  <c r="AM3467" i="1"/>
  <c r="P5872" i="1"/>
  <c r="AN5872" i="1"/>
  <c r="Z3891" i="1"/>
  <c r="Y3892" i="1"/>
  <c r="O3889" i="1"/>
  <c r="AR3889" i="1" s="1"/>
  <c r="J3889" i="1"/>
  <c r="M3889" i="1"/>
  <c r="AP3889" i="1" s="1"/>
  <c r="N3889" i="1"/>
  <c r="AQ3889" i="1" s="1"/>
  <c r="L3889" i="1"/>
  <c r="AO3889" i="1" s="1"/>
  <c r="AS2895" i="1"/>
  <c r="Q2895" i="1"/>
  <c r="Q4879" i="1"/>
  <c r="AS4879" i="1"/>
  <c r="AS5871" i="1"/>
  <c r="Q5871" i="1"/>
  <c r="Y4884" i="1"/>
  <c r="Z4883" i="1"/>
  <c r="A4468" i="1"/>
  <c r="AM4467" i="1"/>
  <c r="Y5876" i="1"/>
  <c r="Z5875" i="1"/>
  <c r="O2897" i="1"/>
  <c r="AR2897" i="1" s="1"/>
  <c r="N2897" i="1"/>
  <c r="AQ2897" i="1" s="1"/>
  <c r="M2897" i="1"/>
  <c r="AP2897" i="1" s="1"/>
  <c r="L2897" i="1"/>
  <c r="AO2897" i="1" s="1"/>
  <c r="J2897" i="1"/>
  <c r="A2468" i="1"/>
  <c r="AM2467" i="1"/>
  <c r="Z2899" i="1"/>
  <c r="Y2900" i="1"/>
  <c r="K1906" i="1"/>
  <c r="I1906" i="1"/>
  <c r="AN1904" i="1"/>
  <c r="P1904" i="1"/>
  <c r="Y1908" i="1"/>
  <c r="Z1907" i="1"/>
  <c r="N1905" i="1"/>
  <c r="AQ1905" i="1" s="1"/>
  <c r="J1905" i="1"/>
  <c r="O1905" i="1"/>
  <c r="AR1905" i="1" s="1"/>
  <c r="L1905" i="1"/>
  <c r="AO1905" i="1" s="1"/>
  <c r="M1905" i="1"/>
  <c r="AP1905" i="1" s="1"/>
  <c r="Q1903" i="1"/>
  <c r="AS1903" i="1"/>
  <c r="AS910" i="1"/>
  <c r="AN912" i="1"/>
  <c r="K913" i="1"/>
  <c r="I913" i="1"/>
  <c r="J913" i="1" s="1"/>
  <c r="Q910" i="1"/>
  <c r="P911" i="1"/>
  <c r="Z914" i="1"/>
  <c r="Y915" i="1"/>
  <c r="L912" i="1"/>
  <c r="AO912" i="1" s="1"/>
  <c r="M912" i="1"/>
  <c r="AP912" i="1" s="1"/>
  <c r="N912" i="1"/>
  <c r="AQ912" i="1" s="1"/>
  <c r="O912" i="1"/>
  <c r="AR912" i="1" s="1"/>
  <c r="U5875" i="1"/>
  <c r="F5875" i="1"/>
  <c r="R5875" i="1"/>
  <c r="E5875" i="1"/>
  <c r="V5875" i="1"/>
  <c r="T5875" i="1"/>
  <c r="S5875" i="1"/>
  <c r="R4883" i="1"/>
  <c r="F4883" i="1"/>
  <c r="S4883" i="1"/>
  <c r="U4883" i="1"/>
  <c r="V4883" i="1"/>
  <c r="E4883" i="1"/>
  <c r="T4883" i="1"/>
  <c r="V2899" i="1"/>
  <c r="R2899" i="1"/>
  <c r="F2899" i="1"/>
  <c r="T2899" i="1"/>
  <c r="S2899" i="1"/>
  <c r="E2899" i="1"/>
  <c r="U2899" i="1"/>
  <c r="V3891" i="1"/>
  <c r="E3891" i="1"/>
  <c r="R3891" i="1"/>
  <c r="U3891" i="1"/>
  <c r="F3891" i="1"/>
  <c r="S3891" i="1"/>
  <c r="T3891" i="1"/>
  <c r="T1907" i="1"/>
  <c r="E1907" i="1"/>
  <c r="F1907" i="1"/>
  <c r="U1907" i="1"/>
  <c r="V1907" i="1"/>
  <c r="S1907" i="1"/>
  <c r="R1907" i="1"/>
  <c r="V914" i="1"/>
  <c r="U914" i="1"/>
  <c r="T914" i="1"/>
  <c r="S914" i="1"/>
  <c r="R914" i="1"/>
  <c r="F914" i="1"/>
  <c r="E914" i="1"/>
  <c r="B914" i="4" l="1"/>
  <c r="A545" i="1"/>
  <c r="AM544" i="1"/>
  <c r="K3891" i="1"/>
  <c r="I3891" i="1"/>
  <c r="K2899" i="1"/>
  <c r="I2899" i="1"/>
  <c r="K4883" i="1"/>
  <c r="I4883" i="1"/>
  <c r="K5875" i="1"/>
  <c r="I5875" i="1"/>
  <c r="Y3893" i="1"/>
  <c r="Z3892" i="1"/>
  <c r="Z2900" i="1"/>
  <c r="Y2901" i="1"/>
  <c r="P4881" i="1"/>
  <c r="AN4881" i="1"/>
  <c r="A4469" i="1"/>
  <c r="AM4468" i="1"/>
  <c r="A1469" i="1"/>
  <c r="AM1468" i="1"/>
  <c r="P5873" i="1"/>
  <c r="AN5873" i="1"/>
  <c r="O2898" i="1"/>
  <c r="AR2898" i="1" s="1"/>
  <c r="N2898" i="1"/>
  <c r="AQ2898" i="1" s="1"/>
  <c r="M2898" i="1"/>
  <c r="AP2898" i="1" s="1"/>
  <c r="J2898" i="1"/>
  <c r="L2898" i="1"/>
  <c r="AO2898" i="1" s="1"/>
  <c r="Z4884" i="1"/>
  <c r="Y4885" i="1"/>
  <c r="AS5872" i="1"/>
  <c r="Q5872" i="1"/>
  <c r="Q3888" i="1"/>
  <c r="AS3888" i="1"/>
  <c r="AS4880" i="1"/>
  <c r="Q4880" i="1"/>
  <c r="A5469" i="1"/>
  <c r="AM5468" i="1"/>
  <c r="N3890" i="1"/>
  <c r="AQ3890" i="1" s="1"/>
  <c r="O3890" i="1"/>
  <c r="AR3890" i="1" s="1"/>
  <c r="L3890" i="1"/>
  <c r="AO3890" i="1" s="1"/>
  <c r="M3890" i="1"/>
  <c r="AP3890" i="1" s="1"/>
  <c r="J3890" i="1"/>
  <c r="O5874" i="1"/>
  <c r="AR5874" i="1" s="1"/>
  <c r="N5874" i="1"/>
  <c r="AQ5874" i="1" s="1"/>
  <c r="J5874" i="1"/>
  <c r="L5874" i="1"/>
  <c r="AO5874" i="1" s="1"/>
  <c r="M5874" i="1"/>
  <c r="AP5874" i="1" s="1"/>
  <c r="Y5877" i="1"/>
  <c r="Z5876" i="1"/>
  <c r="P3889" i="1"/>
  <c r="AN3889" i="1"/>
  <c r="P2897" i="1"/>
  <c r="AN2897" i="1"/>
  <c r="A3469" i="1"/>
  <c r="AM3468" i="1"/>
  <c r="A2469" i="1"/>
  <c r="AM2468" i="1"/>
  <c r="Q2896" i="1"/>
  <c r="AS2896" i="1"/>
  <c r="O4882" i="1"/>
  <c r="AR4882" i="1" s="1"/>
  <c r="M4882" i="1"/>
  <c r="AP4882" i="1" s="1"/>
  <c r="L4882" i="1"/>
  <c r="AO4882" i="1" s="1"/>
  <c r="N4882" i="1"/>
  <c r="AQ4882" i="1" s="1"/>
  <c r="J4882" i="1"/>
  <c r="K1907" i="1"/>
  <c r="I1907" i="1"/>
  <c r="Z1908" i="1"/>
  <c r="Y1909" i="1"/>
  <c r="AS1904" i="1"/>
  <c r="Q1904" i="1"/>
  <c r="N1906" i="1"/>
  <c r="AQ1906" i="1" s="1"/>
  <c r="L1906" i="1"/>
  <c r="AO1906" i="1" s="1"/>
  <c r="M1906" i="1"/>
  <c r="AP1906" i="1" s="1"/>
  <c r="J1906" i="1"/>
  <c r="O1906" i="1"/>
  <c r="AR1906" i="1" s="1"/>
  <c r="AN1905" i="1"/>
  <c r="P1905" i="1"/>
  <c r="Q911" i="1"/>
  <c r="AN913" i="1"/>
  <c r="AS911" i="1"/>
  <c r="K914" i="1"/>
  <c r="I914" i="1"/>
  <c r="J914" i="1" s="1"/>
  <c r="P912" i="1"/>
  <c r="Y916" i="1"/>
  <c r="Z915" i="1"/>
  <c r="O913" i="1"/>
  <c r="AR913" i="1" s="1"/>
  <c r="N913" i="1"/>
  <c r="AQ913" i="1" s="1"/>
  <c r="L913" i="1"/>
  <c r="AO913" i="1" s="1"/>
  <c r="M913" i="1"/>
  <c r="AP913" i="1" s="1"/>
  <c r="V3892" i="1"/>
  <c r="R3892" i="1"/>
  <c r="E3892" i="1"/>
  <c r="F3892" i="1"/>
  <c r="T3892" i="1"/>
  <c r="S3892" i="1"/>
  <c r="U3892" i="1"/>
  <c r="T5876" i="1"/>
  <c r="E5876" i="1"/>
  <c r="U5876" i="1"/>
  <c r="F5876" i="1"/>
  <c r="V5876" i="1"/>
  <c r="S5876" i="1"/>
  <c r="R5876" i="1"/>
  <c r="T2900" i="1"/>
  <c r="R2900" i="1"/>
  <c r="S2900" i="1"/>
  <c r="V2900" i="1"/>
  <c r="F2900" i="1"/>
  <c r="U2900" i="1"/>
  <c r="E2900" i="1"/>
  <c r="V4884" i="1"/>
  <c r="E4884" i="1"/>
  <c r="T4884" i="1"/>
  <c r="R4884" i="1"/>
  <c r="U4884" i="1"/>
  <c r="S4884" i="1"/>
  <c r="F4884" i="1"/>
  <c r="F1908" i="1"/>
  <c r="T1908" i="1"/>
  <c r="E1908" i="1"/>
  <c r="R1908" i="1"/>
  <c r="V1908" i="1"/>
  <c r="S1908" i="1"/>
  <c r="U1908" i="1"/>
  <c r="T915" i="1"/>
  <c r="S915" i="1"/>
  <c r="R915" i="1"/>
  <c r="V915" i="1"/>
  <c r="U915" i="1"/>
  <c r="F915" i="1"/>
  <c r="E915" i="1"/>
  <c r="B915" i="4" l="1"/>
  <c r="A546" i="1"/>
  <c r="AM545" i="1"/>
  <c r="K4884" i="1"/>
  <c r="I4884" i="1"/>
  <c r="I2900" i="1"/>
  <c r="K2900" i="1"/>
  <c r="K5876" i="1"/>
  <c r="I5876" i="1"/>
  <c r="I3892" i="1"/>
  <c r="K3892" i="1"/>
  <c r="O5875" i="1"/>
  <c r="AR5875" i="1" s="1"/>
  <c r="N5875" i="1"/>
  <c r="AQ5875" i="1" s="1"/>
  <c r="M5875" i="1"/>
  <c r="AP5875" i="1" s="1"/>
  <c r="L5875" i="1"/>
  <c r="AO5875" i="1" s="1"/>
  <c r="J5875" i="1"/>
  <c r="AS2897" i="1"/>
  <c r="Q2897" i="1"/>
  <c r="P5874" i="1"/>
  <c r="AN5874" i="1"/>
  <c r="Y4886" i="1"/>
  <c r="Z4885" i="1"/>
  <c r="Q4881" i="1"/>
  <c r="AS4881" i="1"/>
  <c r="A3470" i="1"/>
  <c r="AM3469" i="1"/>
  <c r="AN3890" i="1"/>
  <c r="P3890" i="1"/>
  <c r="A2470" i="1"/>
  <c r="AM2469" i="1"/>
  <c r="Z2901" i="1"/>
  <c r="Y2902" i="1"/>
  <c r="J4883" i="1"/>
  <c r="O4883" i="1"/>
  <c r="AR4883" i="1" s="1"/>
  <c r="N4883" i="1"/>
  <c r="AQ4883" i="1" s="1"/>
  <c r="L4883" i="1"/>
  <c r="AO4883" i="1" s="1"/>
  <c r="M4883" i="1"/>
  <c r="AP4883" i="1" s="1"/>
  <c r="Q3889" i="1"/>
  <c r="AS3889" i="1"/>
  <c r="Q5873" i="1"/>
  <c r="AS5873" i="1"/>
  <c r="P2898" i="1"/>
  <c r="AN2898" i="1"/>
  <c r="M2899" i="1"/>
  <c r="AP2899" i="1" s="1"/>
  <c r="L2899" i="1"/>
  <c r="AO2899" i="1" s="1"/>
  <c r="J2899" i="1"/>
  <c r="O2899" i="1"/>
  <c r="AR2899" i="1" s="1"/>
  <c r="N2899" i="1"/>
  <c r="AQ2899" i="1" s="1"/>
  <c r="A1470" i="1"/>
  <c r="AM1469" i="1"/>
  <c r="Y5878" i="1"/>
  <c r="Z5877" i="1"/>
  <c r="A5470" i="1"/>
  <c r="AM5469" i="1"/>
  <c r="Z3893" i="1"/>
  <c r="Y3894" i="1"/>
  <c r="N3891" i="1"/>
  <c r="AQ3891" i="1" s="1"/>
  <c r="O3891" i="1"/>
  <c r="AR3891" i="1" s="1"/>
  <c r="J3891" i="1"/>
  <c r="L3891" i="1"/>
  <c r="AO3891" i="1" s="1"/>
  <c r="M3891" i="1"/>
  <c r="AP3891" i="1" s="1"/>
  <c r="AN4882" i="1"/>
  <c r="P4882" i="1"/>
  <c r="A4470" i="1"/>
  <c r="AM4469" i="1"/>
  <c r="I1908" i="1"/>
  <c r="K1908" i="1"/>
  <c r="Q1905" i="1"/>
  <c r="AS1905" i="1"/>
  <c r="Z1909" i="1"/>
  <c r="Y1910" i="1"/>
  <c r="AN1906" i="1"/>
  <c r="P1906" i="1"/>
  <c r="O1907" i="1"/>
  <c r="AR1907" i="1" s="1"/>
  <c r="L1907" i="1"/>
  <c r="AO1907" i="1" s="1"/>
  <c r="N1907" i="1"/>
  <c r="AQ1907" i="1" s="1"/>
  <c r="J1907" i="1"/>
  <c r="M1907" i="1"/>
  <c r="AP1907" i="1" s="1"/>
  <c r="AS912" i="1"/>
  <c r="AN914" i="1"/>
  <c r="K915" i="1"/>
  <c r="I915" i="1"/>
  <c r="J915" i="1" s="1"/>
  <c r="Q912" i="1"/>
  <c r="P913" i="1"/>
  <c r="Y917" i="1"/>
  <c r="Z916" i="1"/>
  <c r="N914" i="1"/>
  <c r="AQ914" i="1" s="1"/>
  <c r="L914" i="1"/>
  <c r="AO914" i="1" s="1"/>
  <c r="M914" i="1"/>
  <c r="AP914" i="1" s="1"/>
  <c r="O914" i="1"/>
  <c r="AR914" i="1" s="1"/>
  <c r="F2901" i="1"/>
  <c r="U2901" i="1"/>
  <c r="R2901" i="1"/>
  <c r="V2901" i="1"/>
  <c r="E2901" i="1"/>
  <c r="S2901" i="1"/>
  <c r="T2901" i="1"/>
  <c r="V5877" i="1"/>
  <c r="S5877" i="1"/>
  <c r="U5877" i="1"/>
  <c r="E5877" i="1"/>
  <c r="T5877" i="1"/>
  <c r="R5877" i="1"/>
  <c r="F5877" i="1"/>
  <c r="R3893" i="1"/>
  <c r="F3893" i="1"/>
  <c r="V3893" i="1"/>
  <c r="S3893" i="1"/>
  <c r="T3893" i="1"/>
  <c r="E3893" i="1"/>
  <c r="U3893" i="1"/>
  <c r="S4885" i="1"/>
  <c r="V4885" i="1"/>
  <c r="R4885" i="1"/>
  <c r="U4885" i="1"/>
  <c r="F4885" i="1"/>
  <c r="T4885" i="1"/>
  <c r="E4885" i="1"/>
  <c r="R1909" i="1"/>
  <c r="U1909" i="1"/>
  <c r="T1909" i="1"/>
  <c r="F1909" i="1"/>
  <c r="S1909" i="1"/>
  <c r="V1909" i="1"/>
  <c r="E1909" i="1"/>
  <c r="V916" i="1"/>
  <c r="U916" i="1"/>
  <c r="T916" i="1"/>
  <c r="S916" i="1"/>
  <c r="R916" i="1"/>
  <c r="F916" i="1"/>
  <c r="E916" i="1"/>
  <c r="B916" i="4" l="1"/>
  <c r="A547" i="1"/>
  <c r="AM546" i="1"/>
  <c r="I4885" i="1"/>
  <c r="K4885" i="1"/>
  <c r="K3893" i="1"/>
  <c r="I3893" i="1"/>
  <c r="K5877" i="1"/>
  <c r="I5877" i="1"/>
  <c r="K2901" i="1"/>
  <c r="I2901" i="1"/>
  <c r="A2471" i="1"/>
  <c r="AM2470" i="1"/>
  <c r="A1471" i="1"/>
  <c r="AM1470" i="1"/>
  <c r="AS2898" i="1"/>
  <c r="Q2898" i="1"/>
  <c r="Q3890" i="1"/>
  <c r="AS3890" i="1"/>
  <c r="AN5875" i="1"/>
  <c r="P5875" i="1"/>
  <c r="J3892" i="1"/>
  <c r="L3892" i="1"/>
  <c r="AO3892" i="1" s="1"/>
  <c r="O3892" i="1"/>
  <c r="AR3892" i="1" s="1"/>
  <c r="M3892" i="1"/>
  <c r="AP3892" i="1" s="1"/>
  <c r="N3892" i="1"/>
  <c r="AQ3892" i="1" s="1"/>
  <c r="AN4883" i="1"/>
  <c r="P4883" i="1"/>
  <c r="Z4886" i="1"/>
  <c r="Y4887" i="1"/>
  <c r="J5876" i="1"/>
  <c r="L5876" i="1"/>
  <c r="AO5876" i="1" s="1"/>
  <c r="O5876" i="1"/>
  <c r="AR5876" i="1" s="1"/>
  <c r="M5876" i="1"/>
  <c r="AP5876" i="1" s="1"/>
  <c r="N5876" i="1"/>
  <c r="AQ5876" i="1" s="1"/>
  <c r="A5471" i="1"/>
  <c r="AM5470" i="1"/>
  <c r="Z2902" i="1"/>
  <c r="Y2903" i="1"/>
  <c r="AS4882" i="1"/>
  <c r="Q4882" i="1"/>
  <c r="A3471" i="1"/>
  <c r="AM3470" i="1"/>
  <c r="P3891" i="1"/>
  <c r="AN3891" i="1"/>
  <c r="A4471" i="1"/>
  <c r="AM4470" i="1"/>
  <c r="Z3894" i="1"/>
  <c r="Y3895" i="1"/>
  <c r="Z5878" i="1"/>
  <c r="Y5879" i="1"/>
  <c r="P2899" i="1"/>
  <c r="AN2899" i="1"/>
  <c r="Q5874" i="1"/>
  <c r="AS5874" i="1"/>
  <c r="J2900" i="1"/>
  <c r="O2900" i="1"/>
  <c r="AR2900" i="1" s="1"/>
  <c r="L2900" i="1"/>
  <c r="AO2900" i="1" s="1"/>
  <c r="N2900" i="1"/>
  <c r="AQ2900" i="1" s="1"/>
  <c r="M2900" i="1"/>
  <c r="AP2900" i="1" s="1"/>
  <c r="O4884" i="1"/>
  <c r="AR4884" i="1" s="1"/>
  <c r="N4884" i="1"/>
  <c r="AQ4884" i="1" s="1"/>
  <c r="J4884" i="1"/>
  <c r="M4884" i="1"/>
  <c r="AP4884" i="1" s="1"/>
  <c r="L4884" i="1"/>
  <c r="AO4884" i="1" s="1"/>
  <c r="I1909" i="1"/>
  <c r="K1909" i="1"/>
  <c r="Y1911" i="1"/>
  <c r="Z1910" i="1"/>
  <c r="AN1907" i="1"/>
  <c r="P1907" i="1"/>
  <c r="AS1906" i="1"/>
  <c r="Q1906" i="1"/>
  <c r="N1908" i="1"/>
  <c r="AQ1908" i="1" s="1"/>
  <c r="O1908" i="1"/>
  <c r="AR1908" i="1" s="1"/>
  <c r="J1908" i="1"/>
  <c r="M1908" i="1"/>
  <c r="AP1908" i="1" s="1"/>
  <c r="L1908" i="1"/>
  <c r="AO1908" i="1" s="1"/>
  <c r="Q913" i="1"/>
  <c r="AN915" i="1"/>
  <c r="AS913" i="1"/>
  <c r="K916" i="1"/>
  <c r="I916" i="1"/>
  <c r="J916" i="1" s="1"/>
  <c r="P914" i="1"/>
  <c r="Z917" i="1"/>
  <c r="Y918" i="1"/>
  <c r="L915" i="1"/>
  <c r="AO915" i="1" s="1"/>
  <c r="O915" i="1"/>
  <c r="AR915" i="1" s="1"/>
  <c r="N915" i="1"/>
  <c r="AQ915" i="1" s="1"/>
  <c r="M915" i="1"/>
  <c r="AP915" i="1" s="1"/>
  <c r="S3894" i="1"/>
  <c r="T3894" i="1"/>
  <c r="R3894" i="1"/>
  <c r="V3894" i="1"/>
  <c r="U3894" i="1"/>
  <c r="E3894" i="1"/>
  <c r="F3894" i="1"/>
  <c r="U4886" i="1"/>
  <c r="T4886" i="1"/>
  <c r="S4886" i="1"/>
  <c r="E4886" i="1"/>
  <c r="R4886" i="1"/>
  <c r="F4886" i="1"/>
  <c r="V4886" i="1"/>
  <c r="V2902" i="1"/>
  <c r="F2902" i="1"/>
  <c r="R2902" i="1"/>
  <c r="S2902" i="1"/>
  <c r="E2902" i="1"/>
  <c r="U2902" i="1"/>
  <c r="T2902" i="1"/>
  <c r="V5878" i="1"/>
  <c r="T5878" i="1"/>
  <c r="R5878" i="1"/>
  <c r="U5878" i="1"/>
  <c r="F5878" i="1"/>
  <c r="E5878" i="1"/>
  <c r="S5878" i="1"/>
  <c r="E1910" i="1"/>
  <c r="T1910" i="1"/>
  <c r="S1910" i="1"/>
  <c r="V1910" i="1"/>
  <c r="R1910" i="1"/>
  <c r="F1910" i="1"/>
  <c r="U1910" i="1"/>
  <c r="R917" i="1"/>
  <c r="V917" i="1"/>
  <c r="U917" i="1"/>
  <c r="T917" i="1"/>
  <c r="S917" i="1"/>
  <c r="F917" i="1"/>
  <c r="E917" i="1"/>
  <c r="B917" i="4" l="1"/>
  <c r="A548" i="1"/>
  <c r="AM547" i="1"/>
  <c r="I5878" i="1"/>
  <c r="K5878" i="1"/>
  <c r="K2902" i="1"/>
  <c r="I2902" i="1"/>
  <c r="I4886" i="1"/>
  <c r="K4886" i="1"/>
  <c r="I3894" i="1"/>
  <c r="K3894" i="1"/>
  <c r="Y5880" i="1"/>
  <c r="Z5879" i="1"/>
  <c r="P4884" i="1"/>
  <c r="AN4884" i="1"/>
  <c r="P2900" i="1"/>
  <c r="AN2900" i="1"/>
  <c r="AS3891" i="1"/>
  <c r="Q3891" i="1"/>
  <c r="AS5875" i="1"/>
  <c r="Q5875" i="1"/>
  <c r="A1472" i="1"/>
  <c r="AM1471" i="1"/>
  <c r="J2901" i="1"/>
  <c r="O2901" i="1"/>
  <c r="AR2901" i="1" s="1"/>
  <c r="L2901" i="1"/>
  <c r="AO2901" i="1" s="1"/>
  <c r="N2901" i="1"/>
  <c r="AQ2901" i="1" s="1"/>
  <c r="M2901" i="1"/>
  <c r="AP2901" i="1" s="1"/>
  <c r="Y2904" i="1"/>
  <c r="Z2903" i="1"/>
  <c r="Z3895" i="1"/>
  <c r="Y3896" i="1"/>
  <c r="A3472" i="1"/>
  <c r="AM3471" i="1"/>
  <c r="P5876" i="1"/>
  <c r="AN5876" i="1"/>
  <c r="J5877" i="1"/>
  <c r="O5877" i="1"/>
  <c r="AR5877" i="1" s="1"/>
  <c r="N5877" i="1"/>
  <c r="AQ5877" i="1" s="1"/>
  <c r="M5877" i="1"/>
  <c r="AP5877" i="1" s="1"/>
  <c r="L5877" i="1"/>
  <c r="AO5877" i="1" s="1"/>
  <c r="Y4888" i="1"/>
  <c r="Z4887" i="1"/>
  <c r="J3893" i="1"/>
  <c r="N3893" i="1"/>
  <c r="AQ3893" i="1" s="1"/>
  <c r="O3893" i="1"/>
  <c r="AR3893" i="1" s="1"/>
  <c r="M3893" i="1"/>
  <c r="AP3893" i="1" s="1"/>
  <c r="L3893" i="1"/>
  <c r="AO3893" i="1" s="1"/>
  <c r="A5472" i="1"/>
  <c r="AM5471" i="1"/>
  <c r="Q2899" i="1"/>
  <c r="AS2899" i="1"/>
  <c r="A4472" i="1"/>
  <c r="AM4471" i="1"/>
  <c r="AS4883" i="1"/>
  <c r="Q4883" i="1"/>
  <c r="A2472" i="1"/>
  <c r="AM2471" i="1"/>
  <c r="P3892" i="1"/>
  <c r="AN3892" i="1"/>
  <c r="O4885" i="1"/>
  <c r="AR4885" i="1" s="1"/>
  <c r="M4885" i="1"/>
  <c r="AP4885" i="1" s="1"/>
  <c r="L4885" i="1"/>
  <c r="AO4885" i="1" s="1"/>
  <c r="J4885" i="1"/>
  <c r="N4885" i="1"/>
  <c r="AQ4885" i="1" s="1"/>
  <c r="K1910" i="1"/>
  <c r="I1910" i="1"/>
  <c r="AS1907" i="1"/>
  <c r="Q1907" i="1"/>
  <c r="AN1908" i="1"/>
  <c r="P1908" i="1"/>
  <c r="Y1912" i="1"/>
  <c r="Z1911" i="1"/>
  <c r="O1909" i="1"/>
  <c r="AR1909" i="1" s="1"/>
  <c r="N1909" i="1"/>
  <c r="AQ1909" i="1" s="1"/>
  <c r="M1909" i="1"/>
  <c r="AP1909" i="1" s="1"/>
  <c r="L1909" i="1"/>
  <c r="AO1909" i="1" s="1"/>
  <c r="J1909" i="1"/>
  <c r="AS914" i="1"/>
  <c r="AN916" i="1"/>
  <c r="K917" i="1"/>
  <c r="I917" i="1"/>
  <c r="J917" i="1" s="1"/>
  <c r="Q914" i="1"/>
  <c r="P915" i="1"/>
  <c r="Z918" i="1"/>
  <c r="Y919" i="1"/>
  <c r="N916" i="1"/>
  <c r="AQ916" i="1" s="1"/>
  <c r="O916" i="1"/>
  <c r="AR916" i="1" s="1"/>
  <c r="L916" i="1"/>
  <c r="AO916" i="1" s="1"/>
  <c r="M916" i="1"/>
  <c r="AP916" i="1" s="1"/>
  <c r="U3895" i="1"/>
  <c r="R3895" i="1"/>
  <c r="F3895" i="1"/>
  <c r="S3895" i="1"/>
  <c r="E3895" i="1"/>
  <c r="V3895" i="1"/>
  <c r="T3895" i="1"/>
  <c r="E5879" i="1"/>
  <c r="V5879" i="1"/>
  <c r="T5879" i="1"/>
  <c r="F5879" i="1"/>
  <c r="R5879" i="1"/>
  <c r="S5879" i="1"/>
  <c r="U5879" i="1"/>
  <c r="R2903" i="1"/>
  <c r="U2903" i="1"/>
  <c r="F2903" i="1"/>
  <c r="E2903" i="1"/>
  <c r="S2903" i="1"/>
  <c r="V2903" i="1"/>
  <c r="T2903" i="1"/>
  <c r="V4887" i="1"/>
  <c r="T4887" i="1"/>
  <c r="U4887" i="1"/>
  <c r="R4887" i="1"/>
  <c r="S4887" i="1"/>
  <c r="E4887" i="1"/>
  <c r="F4887" i="1"/>
  <c r="U1911" i="1"/>
  <c r="S1911" i="1"/>
  <c r="T1911" i="1"/>
  <c r="V1911" i="1"/>
  <c r="F1911" i="1"/>
  <c r="E1911" i="1"/>
  <c r="R1911" i="1"/>
  <c r="U918" i="1"/>
  <c r="T918" i="1"/>
  <c r="S918" i="1"/>
  <c r="R918" i="1"/>
  <c r="V918" i="1"/>
  <c r="F918" i="1"/>
  <c r="E918" i="1"/>
  <c r="B918" i="4" l="1"/>
  <c r="A549" i="1"/>
  <c r="AM548" i="1"/>
  <c r="K4887" i="1"/>
  <c r="I4887" i="1"/>
  <c r="I2903" i="1"/>
  <c r="K2903" i="1"/>
  <c r="K5879" i="1"/>
  <c r="I5879" i="1"/>
  <c r="I3895" i="1"/>
  <c r="K3895" i="1"/>
  <c r="P2901" i="1"/>
  <c r="AN2901" i="1"/>
  <c r="A4473" i="1"/>
  <c r="AM4472" i="1"/>
  <c r="Z2904" i="1"/>
  <c r="Y2905" i="1"/>
  <c r="AS2900" i="1"/>
  <c r="Q2900" i="1"/>
  <c r="M3894" i="1"/>
  <c r="AP3894" i="1" s="1"/>
  <c r="L3894" i="1"/>
  <c r="AO3894" i="1" s="1"/>
  <c r="N3894" i="1"/>
  <c r="AQ3894" i="1" s="1"/>
  <c r="O3894" i="1"/>
  <c r="AR3894" i="1" s="1"/>
  <c r="J3894" i="1"/>
  <c r="Z4888" i="1"/>
  <c r="Y4889" i="1"/>
  <c r="Q5876" i="1"/>
  <c r="AS5876" i="1"/>
  <c r="Q3892" i="1"/>
  <c r="AS3892" i="1"/>
  <c r="A1473" i="1"/>
  <c r="AM1472" i="1"/>
  <c r="AS4884" i="1"/>
  <c r="Q4884" i="1"/>
  <c r="O4886" i="1"/>
  <c r="AR4886" i="1" s="1"/>
  <c r="M4886" i="1"/>
  <c r="AP4886" i="1" s="1"/>
  <c r="L4886" i="1"/>
  <c r="AO4886" i="1" s="1"/>
  <c r="J4886" i="1"/>
  <c r="N4886" i="1"/>
  <c r="AQ4886" i="1" s="1"/>
  <c r="AN3893" i="1"/>
  <c r="P3893" i="1"/>
  <c r="A3473" i="1"/>
  <c r="AM3472" i="1"/>
  <c r="O2902" i="1"/>
  <c r="AR2902" i="1" s="1"/>
  <c r="N2902" i="1"/>
  <c r="AQ2902" i="1" s="1"/>
  <c r="M2902" i="1"/>
  <c r="AP2902" i="1" s="1"/>
  <c r="L2902" i="1"/>
  <c r="AO2902" i="1" s="1"/>
  <c r="J2902" i="1"/>
  <c r="A2473" i="1"/>
  <c r="AM2472" i="1"/>
  <c r="Z3896" i="1"/>
  <c r="Y3897" i="1"/>
  <c r="P4885" i="1"/>
  <c r="AN4885" i="1"/>
  <c r="A5473" i="1"/>
  <c r="AM5472" i="1"/>
  <c r="Z5880" i="1"/>
  <c r="Y5881" i="1"/>
  <c r="AN5877" i="1"/>
  <c r="P5877" i="1"/>
  <c r="O5878" i="1"/>
  <c r="AR5878" i="1" s="1"/>
  <c r="N5878" i="1"/>
  <c r="AQ5878" i="1" s="1"/>
  <c r="M5878" i="1"/>
  <c r="AP5878" i="1" s="1"/>
  <c r="L5878" i="1"/>
  <c r="AO5878" i="1" s="1"/>
  <c r="J5878" i="1"/>
  <c r="I1911" i="1"/>
  <c r="K1911" i="1"/>
  <c r="Y1913" i="1"/>
  <c r="Z1912" i="1"/>
  <c r="P1909" i="1"/>
  <c r="AN1909" i="1"/>
  <c r="AS1908" i="1"/>
  <c r="Q1908" i="1"/>
  <c r="M1910" i="1"/>
  <c r="AP1910" i="1" s="1"/>
  <c r="L1910" i="1"/>
  <c r="AO1910" i="1" s="1"/>
  <c r="N1910" i="1"/>
  <c r="AQ1910" i="1" s="1"/>
  <c r="O1910" i="1"/>
  <c r="AR1910" i="1" s="1"/>
  <c r="J1910" i="1"/>
  <c r="AS915" i="1"/>
  <c r="AN917" i="1"/>
  <c r="Q915" i="1"/>
  <c r="K918" i="1"/>
  <c r="I918" i="1"/>
  <c r="J918" i="1" s="1"/>
  <c r="P916" i="1"/>
  <c r="Z919" i="1"/>
  <c r="Y920" i="1"/>
  <c r="O917" i="1"/>
  <c r="AR917" i="1" s="1"/>
  <c r="M917" i="1"/>
  <c r="AP917" i="1" s="1"/>
  <c r="L917" i="1"/>
  <c r="AO917" i="1" s="1"/>
  <c r="N917" i="1"/>
  <c r="AQ917" i="1" s="1"/>
  <c r="S3896" i="1"/>
  <c r="R3896" i="1"/>
  <c r="E3896" i="1"/>
  <c r="F3896" i="1"/>
  <c r="T3896" i="1"/>
  <c r="V3896" i="1"/>
  <c r="U3896" i="1"/>
  <c r="S5880" i="1"/>
  <c r="U5880" i="1"/>
  <c r="E5880" i="1"/>
  <c r="T5880" i="1"/>
  <c r="R5880" i="1"/>
  <c r="V5880" i="1"/>
  <c r="F5880" i="1"/>
  <c r="E2904" i="1"/>
  <c r="T2904" i="1"/>
  <c r="F2904" i="1"/>
  <c r="V2904" i="1"/>
  <c r="R2904" i="1"/>
  <c r="U2904" i="1"/>
  <c r="S2904" i="1"/>
  <c r="F4888" i="1"/>
  <c r="R4888" i="1"/>
  <c r="U4888" i="1"/>
  <c r="E4888" i="1"/>
  <c r="S4888" i="1"/>
  <c r="T4888" i="1"/>
  <c r="V4888" i="1"/>
  <c r="U1912" i="1"/>
  <c r="E1912" i="1"/>
  <c r="V1912" i="1"/>
  <c r="R1912" i="1"/>
  <c r="S1912" i="1"/>
  <c r="F1912" i="1"/>
  <c r="T1912" i="1"/>
  <c r="V919" i="1"/>
  <c r="U919" i="1"/>
  <c r="T919" i="1"/>
  <c r="S919" i="1"/>
  <c r="R919" i="1"/>
  <c r="F919" i="1"/>
  <c r="E919" i="1"/>
  <c r="B919" i="4" l="1"/>
  <c r="A550" i="1"/>
  <c r="AM549" i="1"/>
  <c r="I4888" i="1"/>
  <c r="K4888" i="1"/>
  <c r="K2904" i="1"/>
  <c r="I2904" i="1"/>
  <c r="I5880" i="1"/>
  <c r="K5880" i="1"/>
  <c r="I3896" i="1"/>
  <c r="K3896" i="1"/>
  <c r="A5474" i="1"/>
  <c r="AM5473" i="1"/>
  <c r="P2902" i="1"/>
  <c r="AN2902" i="1"/>
  <c r="Z2905" i="1"/>
  <c r="Y2906" i="1"/>
  <c r="P3894" i="1"/>
  <c r="AN3894" i="1"/>
  <c r="L3895" i="1"/>
  <c r="AO3895" i="1" s="1"/>
  <c r="O3895" i="1"/>
  <c r="AR3895" i="1" s="1"/>
  <c r="N3895" i="1"/>
  <c r="AQ3895" i="1" s="1"/>
  <c r="J3895" i="1"/>
  <c r="M3895" i="1"/>
  <c r="AP3895" i="1" s="1"/>
  <c r="A2474" i="1"/>
  <c r="AM2473" i="1"/>
  <c r="Q5877" i="1"/>
  <c r="AS5877" i="1"/>
  <c r="A1474" i="1"/>
  <c r="AM1473" i="1"/>
  <c r="J5879" i="1"/>
  <c r="M5879" i="1"/>
  <c r="AP5879" i="1" s="1"/>
  <c r="O5879" i="1"/>
  <c r="AR5879" i="1" s="1"/>
  <c r="N5879" i="1"/>
  <c r="AQ5879" i="1" s="1"/>
  <c r="L5879" i="1"/>
  <c r="AO5879" i="1" s="1"/>
  <c r="Q3893" i="1"/>
  <c r="AS3893" i="1"/>
  <c r="Q4885" i="1"/>
  <c r="AS4885" i="1"/>
  <c r="Y3898" i="1"/>
  <c r="Z3897" i="1"/>
  <c r="AN4886" i="1"/>
  <c r="P4886" i="1"/>
  <c r="P5878" i="1"/>
  <c r="AN5878" i="1"/>
  <c r="Z5881" i="1"/>
  <c r="Y5882" i="1"/>
  <c r="A4474" i="1"/>
  <c r="AM4473" i="1"/>
  <c r="M2903" i="1"/>
  <c r="AP2903" i="1" s="1"/>
  <c r="O2903" i="1"/>
  <c r="AR2903" i="1" s="1"/>
  <c r="L2903" i="1"/>
  <c r="AO2903" i="1" s="1"/>
  <c r="J2903" i="1"/>
  <c r="N2903" i="1"/>
  <c r="AQ2903" i="1" s="1"/>
  <c r="A3474" i="1"/>
  <c r="AM3473" i="1"/>
  <c r="AS2901" i="1"/>
  <c r="Q2901" i="1"/>
  <c r="L4887" i="1"/>
  <c r="AO4887" i="1" s="1"/>
  <c r="J4887" i="1"/>
  <c r="M4887" i="1"/>
  <c r="AP4887" i="1" s="1"/>
  <c r="N4887" i="1"/>
  <c r="AQ4887" i="1" s="1"/>
  <c r="O4887" i="1"/>
  <c r="AR4887" i="1" s="1"/>
  <c r="Z4889" i="1"/>
  <c r="Y4890" i="1"/>
  <c r="K1912" i="1"/>
  <c r="I1912" i="1"/>
  <c r="P1910" i="1"/>
  <c r="AN1910" i="1"/>
  <c r="AS1909" i="1"/>
  <c r="Q1909" i="1"/>
  <c r="Z1913" i="1"/>
  <c r="Y1914" i="1"/>
  <c r="O1911" i="1"/>
  <c r="AR1911" i="1" s="1"/>
  <c r="N1911" i="1"/>
  <c r="AQ1911" i="1" s="1"/>
  <c r="J1911" i="1"/>
  <c r="L1911" i="1"/>
  <c r="AO1911" i="1" s="1"/>
  <c r="M1911" i="1"/>
  <c r="AP1911" i="1" s="1"/>
  <c r="AN918" i="1"/>
  <c r="Q916" i="1"/>
  <c r="K919" i="1"/>
  <c r="I919" i="1"/>
  <c r="J919" i="1" s="1"/>
  <c r="AS916" i="1"/>
  <c r="P917" i="1"/>
  <c r="Y921" i="1"/>
  <c r="Z920" i="1"/>
  <c r="M918" i="1"/>
  <c r="AP918" i="1" s="1"/>
  <c r="L918" i="1"/>
  <c r="AO918" i="1" s="1"/>
  <c r="O918" i="1"/>
  <c r="AR918" i="1" s="1"/>
  <c r="N918" i="1"/>
  <c r="AQ918" i="1" s="1"/>
  <c r="U5881" i="1"/>
  <c r="T5881" i="1"/>
  <c r="E5881" i="1"/>
  <c r="S5881" i="1"/>
  <c r="R5881" i="1"/>
  <c r="F5881" i="1"/>
  <c r="V5881" i="1"/>
  <c r="S4889" i="1"/>
  <c r="E4889" i="1"/>
  <c r="T4889" i="1"/>
  <c r="F4889" i="1"/>
  <c r="U4889" i="1"/>
  <c r="R4889" i="1"/>
  <c r="V4889" i="1"/>
  <c r="T3897" i="1"/>
  <c r="V3897" i="1"/>
  <c r="E3897" i="1"/>
  <c r="U3897" i="1"/>
  <c r="F3897" i="1"/>
  <c r="S3897" i="1"/>
  <c r="R3897" i="1"/>
  <c r="U2905" i="1"/>
  <c r="E2905" i="1"/>
  <c r="R2905" i="1"/>
  <c r="F2905" i="1"/>
  <c r="V2905" i="1"/>
  <c r="S2905" i="1"/>
  <c r="T2905" i="1"/>
  <c r="E1913" i="1"/>
  <c r="F1913" i="1"/>
  <c r="U1913" i="1"/>
  <c r="T1913" i="1"/>
  <c r="V1913" i="1"/>
  <c r="R1913" i="1"/>
  <c r="S1913" i="1"/>
  <c r="S920" i="1"/>
  <c r="R920" i="1"/>
  <c r="V920" i="1"/>
  <c r="U920" i="1"/>
  <c r="T920" i="1"/>
  <c r="F920" i="1"/>
  <c r="E920" i="1"/>
  <c r="B920" i="4" l="1"/>
  <c r="A551" i="1"/>
  <c r="AM550" i="1"/>
  <c r="I2905" i="1"/>
  <c r="K2905" i="1"/>
  <c r="K3897" i="1"/>
  <c r="I3897" i="1"/>
  <c r="K4889" i="1"/>
  <c r="I4889" i="1"/>
  <c r="I5881" i="1"/>
  <c r="K5881" i="1"/>
  <c r="AS5878" i="1"/>
  <c r="Q5878" i="1"/>
  <c r="P5879" i="1"/>
  <c r="AN5879" i="1"/>
  <c r="A2475" i="1"/>
  <c r="AM2474" i="1"/>
  <c r="L3896" i="1"/>
  <c r="AO3896" i="1" s="1"/>
  <c r="O3896" i="1"/>
  <c r="AR3896" i="1" s="1"/>
  <c r="J3896" i="1"/>
  <c r="N3896" i="1"/>
  <c r="AQ3896" i="1" s="1"/>
  <c r="M3896" i="1"/>
  <c r="AP3896" i="1" s="1"/>
  <c r="A3475" i="1"/>
  <c r="AM3474" i="1"/>
  <c r="P3895" i="1"/>
  <c r="AN3895" i="1"/>
  <c r="P4887" i="1"/>
  <c r="AN4887" i="1"/>
  <c r="A4475" i="1"/>
  <c r="AM4474" i="1"/>
  <c r="Y4891" i="1"/>
  <c r="Z4890" i="1"/>
  <c r="AS2902" i="1"/>
  <c r="Q2902" i="1"/>
  <c r="J5880" i="1"/>
  <c r="O5880" i="1"/>
  <c r="AR5880" i="1" s="1"/>
  <c r="M5880" i="1"/>
  <c r="AP5880" i="1" s="1"/>
  <c r="N5880" i="1"/>
  <c r="AQ5880" i="1" s="1"/>
  <c r="L5880" i="1"/>
  <c r="AO5880" i="1" s="1"/>
  <c r="N2904" i="1"/>
  <c r="AQ2904" i="1" s="1"/>
  <c r="L2904" i="1"/>
  <c r="AO2904" i="1" s="1"/>
  <c r="M2904" i="1"/>
  <c r="AP2904" i="1" s="1"/>
  <c r="J2904" i="1"/>
  <c r="O2904" i="1"/>
  <c r="AR2904" i="1" s="1"/>
  <c r="Q4886" i="1"/>
  <c r="AS4886" i="1"/>
  <c r="AN2903" i="1"/>
  <c r="P2903" i="1"/>
  <c r="Z5882" i="1"/>
  <c r="Y5883" i="1"/>
  <c r="A1475" i="1"/>
  <c r="AM1474" i="1"/>
  <c r="Y3899" i="1"/>
  <c r="Z3898" i="1"/>
  <c r="A5475" i="1"/>
  <c r="AM5474" i="1"/>
  <c r="AS3894" i="1"/>
  <c r="Q3894" i="1"/>
  <c r="Z2906" i="1"/>
  <c r="Y2907" i="1"/>
  <c r="O4888" i="1"/>
  <c r="AR4888" i="1" s="1"/>
  <c r="M4888" i="1"/>
  <c r="AP4888" i="1" s="1"/>
  <c r="L4888" i="1"/>
  <c r="AO4888" i="1" s="1"/>
  <c r="J4888" i="1"/>
  <c r="N4888" i="1"/>
  <c r="AQ4888" i="1" s="1"/>
  <c r="K1913" i="1"/>
  <c r="I1913" i="1"/>
  <c r="AN1911" i="1"/>
  <c r="P1911" i="1"/>
  <c r="Q1910" i="1"/>
  <c r="AS1910" i="1"/>
  <c r="M1912" i="1"/>
  <c r="AP1912" i="1" s="1"/>
  <c r="O1912" i="1"/>
  <c r="AR1912" i="1" s="1"/>
  <c r="N1912" i="1"/>
  <c r="AQ1912" i="1" s="1"/>
  <c r="J1912" i="1"/>
  <c r="L1912" i="1"/>
  <c r="AO1912" i="1" s="1"/>
  <c r="Y1915" i="1"/>
  <c r="Z1914" i="1"/>
  <c r="Q917" i="1"/>
  <c r="AN919" i="1"/>
  <c r="AS917" i="1"/>
  <c r="K920" i="1"/>
  <c r="I920" i="1"/>
  <c r="J920" i="1" s="1"/>
  <c r="P918" i="1"/>
  <c r="Z921" i="1"/>
  <c r="Y922" i="1"/>
  <c r="O919" i="1"/>
  <c r="AR919" i="1" s="1"/>
  <c r="N919" i="1"/>
  <c r="AQ919" i="1" s="1"/>
  <c r="M919" i="1"/>
  <c r="AP919" i="1" s="1"/>
  <c r="L919" i="1"/>
  <c r="AO919" i="1" s="1"/>
  <c r="E2906" i="1"/>
  <c r="F2906" i="1"/>
  <c r="R2906" i="1"/>
  <c r="V2906" i="1"/>
  <c r="T2906" i="1"/>
  <c r="S2906" i="1"/>
  <c r="U2906" i="1"/>
  <c r="U5882" i="1"/>
  <c r="V5882" i="1"/>
  <c r="R5882" i="1"/>
  <c r="E5882" i="1"/>
  <c r="T5882" i="1"/>
  <c r="S5882" i="1"/>
  <c r="F5882" i="1"/>
  <c r="R4890" i="1"/>
  <c r="T4890" i="1"/>
  <c r="U4890" i="1"/>
  <c r="S4890" i="1"/>
  <c r="F4890" i="1"/>
  <c r="E4890" i="1"/>
  <c r="V4890" i="1"/>
  <c r="E3898" i="1"/>
  <c r="U3898" i="1"/>
  <c r="T3898" i="1"/>
  <c r="R3898" i="1"/>
  <c r="V3898" i="1"/>
  <c r="S3898" i="1"/>
  <c r="F3898" i="1"/>
  <c r="E1914" i="1"/>
  <c r="R1914" i="1"/>
  <c r="V1914" i="1"/>
  <c r="S1914" i="1"/>
  <c r="F1914" i="1"/>
  <c r="T1914" i="1"/>
  <c r="U1914" i="1"/>
  <c r="V921" i="1"/>
  <c r="U921" i="1"/>
  <c r="T921" i="1"/>
  <c r="S921" i="1"/>
  <c r="R921" i="1"/>
  <c r="F921" i="1"/>
  <c r="E921" i="1"/>
  <c r="B921" i="4" l="1"/>
  <c r="A552" i="1"/>
  <c r="AM551" i="1"/>
  <c r="I3898" i="1"/>
  <c r="K3898" i="1"/>
  <c r="K4890" i="1"/>
  <c r="I4890" i="1"/>
  <c r="K5882" i="1"/>
  <c r="I5882" i="1"/>
  <c r="K2906" i="1"/>
  <c r="I2906" i="1"/>
  <c r="Q2903" i="1"/>
  <c r="AS2903" i="1"/>
  <c r="AS3895" i="1"/>
  <c r="Q3895" i="1"/>
  <c r="P5880" i="1"/>
  <c r="AN5880" i="1"/>
  <c r="AN4888" i="1"/>
  <c r="P4888" i="1"/>
  <c r="Y3900" i="1"/>
  <c r="Z3899" i="1"/>
  <c r="Z4891" i="1"/>
  <c r="Y4892" i="1"/>
  <c r="A2476" i="1"/>
  <c r="AM2475" i="1"/>
  <c r="M5881" i="1"/>
  <c r="AP5881" i="1" s="1"/>
  <c r="N5881" i="1"/>
  <c r="AQ5881" i="1" s="1"/>
  <c r="O5881" i="1"/>
  <c r="AR5881" i="1" s="1"/>
  <c r="J5881" i="1"/>
  <c r="L5881" i="1"/>
  <c r="AO5881" i="1" s="1"/>
  <c r="A3476" i="1"/>
  <c r="AM3475" i="1"/>
  <c r="L4889" i="1"/>
  <c r="AO4889" i="1" s="1"/>
  <c r="O4889" i="1"/>
  <c r="AR4889" i="1" s="1"/>
  <c r="N4889" i="1"/>
  <c r="AQ4889" i="1" s="1"/>
  <c r="J4889" i="1"/>
  <c r="M4889" i="1"/>
  <c r="AP4889" i="1" s="1"/>
  <c r="AS5879" i="1"/>
  <c r="Q5879" i="1"/>
  <c r="A1476" i="1"/>
  <c r="AM1475" i="1"/>
  <c r="A4476" i="1"/>
  <c r="AM4475" i="1"/>
  <c r="N3897" i="1"/>
  <c r="AQ3897" i="1" s="1"/>
  <c r="M3897" i="1"/>
  <c r="AP3897" i="1" s="1"/>
  <c r="J3897" i="1"/>
  <c r="L3897" i="1"/>
  <c r="AO3897" i="1" s="1"/>
  <c r="O3897" i="1"/>
  <c r="AR3897" i="1" s="1"/>
  <c r="Y2908" i="1"/>
  <c r="Z2907" i="1"/>
  <c r="AN3896" i="1"/>
  <c r="P3896" i="1"/>
  <c r="A5476" i="1"/>
  <c r="AM5475" i="1"/>
  <c r="Y5884" i="1"/>
  <c r="Z5883" i="1"/>
  <c r="P2904" i="1"/>
  <c r="AN2904" i="1"/>
  <c r="AS4887" i="1"/>
  <c r="Q4887" i="1"/>
  <c r="M2905" i="1"/>
  <c r="AP2905" i="1" s="1"/>
  <c r="L2905" i="1"/>
  <c r="AO2905" i="1" s="1"/>
  <c r="J2905" i="1"/>
  <c r="N2905" i="1"/>
  <c r="AQ2905" i="1" s="1"/>
  <c r="O2905" i="1"/>
  <c r="AR2905" i="1" s="1"/>
  <c r="K1914" i="1"/>
  <c r="I1914" i="1"/>
  <c r="Y1916" i="1"/>
  <c r="Z1915" i="1"/>
  <c r="AS1911" i="1"/>
  <c r="Q1911" i="1"/>
  <c r="AN1912" i="1"/>
  <c r="P1912" i="1"/>
  <c r="N1913" i="1"/>
  <c r="AQ1913" i="1" s="1"/>
  <c r="O1913" i="1"/>
  <c r="AR1913" i="1" s="1"/>
  <c r="M1913" i="1"/>
  <c r="AP1913" i="1" s="1"/>
  <c r="J1913" i="1"/>
  <c r="L1913" i="1"/>
  <c r="AO1913" i="1" s="1"/>
  <c r="AN920" i="1"/>
  <c r="Q918" i="1"/>
  <c r="AS918" i="1"/>
  <c r="K921" i="1"/>
  <c r="I921" i="1"/>
  <c r="J921" i="1" s="1"/>
  <c r="P919" i="1"/>
  <c r="Z922" i="1"/>
  <c r="Y923" i="1"/>
  <c r="O920" i="1"/>
  <c r="AR920" i="1" s="1"/>
  <c r="M920" i="1"/>
  <c r="AP920" i="1" s="1"/>
  <c r="N920" i="1"/>
  <c r="AQ920" i="1" s="1"/>
  <c r="L920" i="1"/>
  <c r="AO920" i="1" s="1"/>
  <c r="V5883" i="1"/>
  <c r="E5883" i="1"/>
  <c r="F5883" i="1"/>
  <c r="R5883" i="1"/>
  <c r="U5883" i="1"/>
  <c r="T5883" i="1"/>
  <c r="S5883" i="1"/>
  <c r="V3899" i="1"/>
  <c r="U3899" i="1"/>
  <c r="E3899" i="1"/>
  <c r="T3899" i="1"/>
  <c r="S3899" i="1"/>
  <c r="R3899" i="1"/>
  <c r="F3899" i="1"/>
  <c r="E2907" i="1"/>
  <c r="F2907" i="1"/>
  <c r="S2907" i="1"/>
  <c r="R2907" i="1"/>
  <c r="T2907" i="1"/>
  <c r="V2907" i="1"/>
  <c r="U2907" i="1"/>
  <c r="U4891" i="1"/>
  <c r="F4891" i="1"/>
  <c r="R4891" i="1"/>
  <c r="T4891" i="1"/>
  <c r="E4891" i="1"/>
  <c r="S4891" i="1"/>
  <c r="V4891" i="1"/>
  <c r="V1915" i="1"/>
  <c r="U1915" i="1"/>
  <c r="E1915" i="1"/>
  <c r="F1915" i="1"/>
  <c r="R1915" i="1"/>
  <c r="S1915" i="1"/>
  <c r="T1915" i="1"/>
  <c r="V922" i="1"/>
  <c r="U922" i="1"/>
  <c r="T922" i="1"/>
  <c r="S922" i="1"/>
  <c r="R922" i="1"/>
  <c r="F922" i="1"/>
  <c r="E922" i="1"/>
  <c r="B922" i="4" l="1"/>
  <c r="A553" i="1"/>
  <c r="AM552" i="1"/>
  <c r="K4891" i="1"/>
  <c r="I4891" i="1"/>
  <c r="K2907" i="1"/>
  <c r="I2907" i="1"/>
  <c r="I3899" i="1"/>
  <c r="K3899" i="1"/>
  <c r="I5883" i="1"/>
  <c r="K5883" i="1"/>
  <c r="AN2905" i="1"/>
  <c r="P2905" i="1"/>
  <c r="AN3897" i="1"/>
  <c r="P3897" i="1"/>
  <c r="Z4892" i="1"/>
  <c r="Y4893" i="1"/>
  <c r="J2906" i="1"/>
  <c r="O2906" i="1"/>
  <c r="AR2906" i="1" s="1"/>
  <c r="M2906" i="1"/>
  <c r="AP2906" i="1" s="1"/>
  <c r="L2906" i="1"/>
  <c r="AO2906" i="1" s="1"/>
  <c r="N2906" i="1"/>
  <c r="AQ2906" i="1" s="1"/>
  <c r="Q3896" i="1"/>
  <c r="AS3896" i="1"/>
  <c r="A1477" i="1"/>
  <c r="AM1476" i="1"/>
  <c r="AS2904" i="1"/>
  <c r="Q2904" i="1"/>
  <c r="AN4889" i="1"/>
  <c r="P4889" i="1"/>
  <c r="AN5881" i="1"/>
  <c r="P5881" i="1"/>
  <c r="Q5880" i="1"/>
  <c r="AS5880" i="1"/>
  <c r="L5882" i="1"/>
  <c r="AO5882" i="1" s="1"/>
  <c r="J5882" i="1"/>
  <c r="O5882" i="1"/>
  <c r="AR5882" i="1" s="1"/>
  <c r="N5882" i="1"/>
  <c r="AQ5882" i="1" s="1"/>
  <c r="M5882" i="1"/>
  <c r="AP5882" i="1" s="1"/>
  <c r="Z5884" i="1"/>
  <c r="Y5885" i="1"/>
  <c r="A4477" i="1"/>
  <c r="AM4476" i="1"/>
  <c r="J4890" i="1"/>
  <c r="O4890" i="1"/>
  <c r="AR4890" i="1" s="1"/>
  <c r="M4890" i="1"/>
  <c r="AP4890" i="1" s="1"/>
  <c r="L4890" i="1"/>
  <c r="AO4890" i="1" s="1"/>
  <c r="N4890" i="1"/>
  <c r="AQ4890" i="1" s="1"/>
  <c r="Z3900" i="1"/>
  <c r="Y3901" i="1"/>
  <c r="A5477" i="1"/>
  <c r="AM5476" i="1"/>
  <c r="A3477" i="1"/>
  <c r="AM3476" i="1"/>
  <c r="A2477" i="1"/>
  <c r="AM2476" i="1"/>
  <c r="Q4888" i="1"/>
  <c r="AS4888" i="1"/>
  <c r="Y2909" i="1"/>
  <c r="Z2908" i="1"/>
  <c r="M3898" i="1"/>
  <c r="AP3898" i="1" s="1"/>
  <c r="O3898" i="1"/>
  <c r="AR3898" i="1" s="1"/>
  <c r="N3898" i="1"/>
  <c r="AQ3898" i="1" s="1"/>
  <c r="L3898" i="1"/>
  <c r="AO3898" i="1" s="1"/>
  <c r="J3898" i="1"/>
  <c r="I1915" i="1"/>
  <c r="K1915" i="1"/>
  <c r="AN1913" i="1"/>
  <c r="P1913" i="1"/>
  <c r="Z1916" i="1"/>
  <c r="Y1917" i="1"/>
  <c r="M1914" i="1"/>
  <c r="AP1914" i="1" s="1"/>
  <c r="N1914" i="1"/>
  <c r="AQ1914" i="1" s="1"/>
  <c r="J1914" i="1"/>
  <c r="L1914" i="1"/>
  <c r="AO1914" i="1" s="1"/>
  <c r="O1914" i="1"/>
  <c r="AR1914" i="1" s="1"/>
  <c r="Q1912" i="1"/>
  <c r="AS1912" i="1"/>
  <c r="AN921" i="1"/>
  <c r="AS919" i="1"/>
  <c r="Q919" i="1"/>
  <c r="K922" i="1"/>
  <c r="I922" i="1"/>
  <c r="J922" i="1" s="1"/>
  <c r="P920" i="1"/>
  <c r="Y924" i="1"/>
  <c r="Z923" i="1"/>
  <c r="O921" i="1"/>
  <c r="AR921" i="1" s="1"/>
  <c r="N921" i="1"/>
  <c r="AQ921" i="1" s="1"/>
  <c r="M921" i="1"/>
  <c r="AP921" i="1" s="1"/>
  <c r="L921" i="1"/>
  <c r="AO921" i="1" s="1"/>
  <c r="V3900" i="1"/>
  <c r="F3900" i="1"/>
  <c r="U3900" i="1"/>
  <c r="T3900" i="1"/>
  <c r="S3900" i="1"/>
  <c r="R3900" i="1"/>
  <c r="E3900" i="1"/>
  <c r="V4892" i="1"/>
  <c r="F4892" i="1"/>
  <c r="U4892" i="1"/>
  <c r="R4892" i="1"/>
  <c r="T4892" i="1"/>
  <c r="S4892" i="1"/>
  <c r="E4892" i="1"/>
  <c r="R5884" i="1"/>
  <c r="S5884" i="1"/>
  <c r="F5884" i="1"/>
  <c r="V5884" i="1"/>
  <c r="U5884" i="1"/>
  <c r="E5884" i="1"/>
  <c r="T5884" i="1"/>
  <c r="F2908" i="1"/>
  <c r="S2908" i="1"/>
  <c r="R2908" i="1"/>
  <c r="U2908" i="1"/>
  <c r="V2908" i="1"/>
  <c r="E2908" i="1"/>
  <c r="T2908" i="1"/>
  <c r="T1916" i="1"/>
  <c r="V1916" i="1"/>
  <c r="U1916" i="1"/>
  <c r="E1916" i="1"/>
  <c r="R1916" i="1"/>
  <c r="F1916" i="1"/>
  <c r="S1916" i="1"/>
  <c r="T923" i="1"/>
  <c r="S923" i="1"/>
  <c r="R923" i="1"/>
  <c r="V923" i="1"/>
  <c r="U923" i="1"/>
  <c r="F923" i="1"/>
  <c r="E923" i="1"/>
  <c r="B923" i="4" l="1"/>
  <c r="A554" i="1"/>
  <c r="AM553" i="1"/>
  <c r="I2908" i="1"/>
  <c r="K2908" i="1"/>
  <c r="I5884" i="1"/>
  <c r="K5884" i="1"/>
  <c r="K4892" i="1"/>
  <c r="I4892" i="1"/>
  <c r="I3900" i="1"/>
  <c r="K3900" i="1"/>
  <c r="A4478" i="1"/>
  <c r="AM4477" i="1"/>
  <c r="AS5881" i="1"/>
  <c r="Q5881" i="1"/>
  <c r="A1478" i="1"/>
  <c r="AM1477" i="1"/>
  <c r="Z5885" i="1"/>
  <c r="Y5886" i="1"/>
  <c r="Z4893" i="1"/>
  <c r="Y4894" i="1"/>
  <c r="O5883" i="1"/>
  <c r="AR5883" i="1" s="1"/>
  <c r="N5883" i="1"/>
  <c r="AQ5883" i="1" s="1"/>
  <c r="J5883" i="1"/>
  <c r="M5883" i="1"/>
  <c r="AP5883" i="1" s="1"/>
  <c r="L5883" i="1"/>
  <c r="AO5883" i="1" s="1"/>
  <c r="Y3902" i="1"/>
  <c r="Z3901" i="1"/>
  <c r="A3478" i="1"/>
  <c r="AM3477" i="1"/>
  <c r="P5882" i="1"/>
  <c r="AN5882" i="1"/>
  <c r="Q4889" i="1"/>
  <c r="AS4889" i="1"/>
  <c r="A2478" i="1"/>
  <c r="AM2477" i="1"/>
  <c r="P3898" i="1"/>
  <c r="AN3898" i="1"/>
  <c r="Y2910" i="1"/>
  <c r="Z2909" i="1"/>
  <c r="A5478" i="1"/>
  <c r="AM5477" i="1"/>
  <c r="Q3897" i="1"/>
  <c r="AS3897" i="1"/>
  <c r="L3899" i="1"/>
  <c r="AO3899" i="1" s="1"/>
  <c r="J3899" i="1"/>
  <c r="M3899" i="1"/>
  <c r="AP3899" i="1" s="1"/>
  <c r="O3899" i="1"/>
  <c r="AR3899" i="1" s="1"/>
  <c r="N3899" i="1"/>
  <c r="AQ3899" i="1" s="1"/>
  <c r="L2907" i="1"/>
  <c r="AO2907" i="1" s="1"/>
  <c r="N2907" i="1"/>
  <c r="AQ2907" i="1" s="1"/>
  <c r="J2907" i="1"/>
  <c r="O2907" i="1"/>
  <c r="AR2907" i="1" s="1"/>
  <c r="M2907" i="1"/>
  <c r="AP2907" i="1" s="1"/>
  <c r="AN4890" i="1"/>
  <c r="P4890" i="1"/>
  <c r="AS2905" i="1"/>
  <c r="Q2905" i="1"/>
  <c r="L4891" i="1"/>
  <c r="AO4891" i="1" s="1"/>
  <c r="J4891" i="1"/>
  <c r="N4891" i="1"/>
  <c r="AQ4891" i="1" s="1"/>
  <c r="M4891" i="1"/>
  <c r="AP4891" i="1" s="1"/>
  <c r="O4891" i="1"/>
  <c r="AR4891" i="1" s="1"/>
  <c r="P2906" i="1"/>
  <c r="AN2906" i="1"/>
  <c r="K1916" i="1"/>
  <c r="I1916" i="1"/>
  <c r="Y1918" i="1"/>
  <c r="Z1917" i="1"/>
  <c r="AS1913" i="1"/>
  <c r="Q1913" i="1"/>
  <c r="AN1914" i="1"/>
  <c r="P1914" i="1"/>
  <c r="O1915" i="1"/>
  <c r="AR1915" i="1" s="1"/>
  <c r="N1915" i="1"/>
  <c r="AQ1915" i="1" s="1"/>
  <c r="L1915" i="1"/>
  <c r="AO1915" i="1" s="1"/>
  <c r="J1915" i="1"/>
  <c r="M1915" i="1"/>
  <c r="AP1915" i="1" s="1"/>
  <c r="AN922" i="1"/>
  <c r="Q920" i="1"/>
  <c r="AS920" i="1"/>
  <c r="K923" i="1"/>
  <c r="I923" i="1"/>
  <c r="J923" i="1" s="1"/>
  <c r="P921" i="1"/>
  <c r="Y925" i="1"/>
  <c r="Z924" i="1"/>
  <c r="O922" i="1"/>
  <c r="AR922" i="1" s="1"/>
  <c r="L922" i="1"/>
  <c r="AO922" i="1" s="1"/>
  <c r="N922" i="1"/>
  <c r="AQ922" i="1" s="1"/>
  <c r="M922" i="1"/>
  <c r="AP922" i="1" s="1"/>
  <c r="F5885" i="1"/>
  <c r="S5885" i="1"/>
  <c r="E5885" i="1"/>
  <c r="R5885" i="1"/>
  <c r="T5885" i="1"/>
  <c r="U5885" i="1"/>
  <c r="V5885" i="1"/>
  <c r="S4893" i="1"/>
  <c r="T4893" i="1"/>
  <c r="U4893" i="1"/>
  <c r="E4893" i="1"/>
  <c r="F4893" i="1"/>
  <c r="V4893" i="1"/>
  <c r="R4893" i="1"/>
  <c r="E2909" i="1"/>
  <c r="U2909" i="1"/>
  <c r="T2909" i="1"/>
  <c r="S2909" i="1"/>
  <c r="V2909" i="1"/>
  <c r="F2909" i="1"/>
  <c r="R2909" i="1"/>
  <c r="E3901" i="1"/>
  <c r="U3901" i="1"/>
  <c r="S3901" i="1"/>
  <c r="V3901" i="1"/>
  <c r="T3901" i="1"/>
  <c r="F3901" i="1"/>
  <c r="R3901" i="1"/>
  <c r="U1917" i="1"/>
  <c r="E1917" i="1"/>
  <c r="V1917" i="1"/>
  <c r="F1917" i="1"/>
  <c r="R1917" i="1"/>
  <c r="S1917" i="1"/>
  <c r="T1917" i="1"/>
  <c r="V924" i="1"/>
  <c r="U924" i="1"/>
  <c r="T924" i="1"/>
  <c r="S924" i="1"/>
  <c r="R924" i="1"/>
  <c r="F924" i="1"/>
  <c r="E924" i="1"/>
  <c r="B924" i="4" l="1"/>
  <c r="A555" i="1"/>
  <c r="AM554" i="1"/>
  <c r="I3901" i="1"/>
  <c r="K3901" i="1"/>
  <c r="I2909" i="1"/>
  <c r="K2909" i="1"/>
  <c r="K4893" i="1"/>
  <c r="I4893" i="1"/>
  <c r="I5885" i="1"/>
  <c r="K5885" i="1"/>
  <c r="A2479" i="1"/>
  <c r="AM2478" i="1"/>
  <c r="A3479" i="1"/>
  <c r="AM3478" i="1"/>
  <c r="N3900" i="1"/>
  <c r="AQ3900" i="1" s="1"/>
  <c r="O3900" i="1"/>
  <c r="AR3900" i="1" s="1"/>
  <c r="L3900" i="1"/>
  <c r="AO3900" i="1" s="1"/>
  <c r="M3900" i="1"/>
  <c r="AP3900" i="1" s="1"/>
  <c r="J3900" i="1"/>
  <c r="A5479" i="1"/>
  <c r="AM5478" i="1"/>
  <c r="Z4894" i="1"/>
  <c r="Y4895" i="1"/>
  <c r="A1479" i="1"/>
  <c r="AM1478" i="1"/>
  <c r="M4892" i="1"/>
  <c r="AP4892" i="1" s="1"/>
  <c r="L4892" i="1"/>
  <c r="AO4892" i="1" s="1"/>
  <c r="O4892" i="1"/>
  <c r="AR4892" i="1" s="1"/>
  <c r="N4892" i="1"/>
  <c r="AQ4892" i="1" s="1"/>
  <c r="J4892" i="1"/>
  <c r="AS4890" i="1"/>
  <c r="Q4890" i="1"/>
  <c r="Z3902" i="1"/>
  <c r="Y3903" i="1"/>
  <c r="P3899" i="1"/>
  <c r="AN3899" i="1"/>
  <c r="Z2910" i="1"/>
  <c r="Y2911" i="1"/>
  <c r="Z5886" i="1"/>
  <c r="Y5887" i="1"/>
  <c r="M5884" i="1"/>
  <c r="AP5884" i="1" s="1"/>
  <c r="J5884" i="1"/>
  <c r="N5884" i="1"/>
  <c r="AQ5884" i="1" s="1"/>
  <c r="L5884" i="1"/>
  <c r="AO5884" i="1" s="1"/>
  <c r="O5884" i="1"/>
  <c r="AR5884" i="1" s="1"/>
  <c r="Q2906" i="1"/>
  <c r="AS2906" i="1"/>
  <c r="AN4891" i="1"/>
  <c r="P4891" i="1"/>
  <c r="AS5882" i="1"/>
  <c r="Q5882" i="1"/>
  <c r="A4479" i="1"/>
  <c r="AM4478" i="1"/>
  <c r="AN2907" i="1"/>
  <c r="P2907" i="1"/>
  <c r="AS3898" i="1"/>
  <c r="Q3898" i="1"/>
  <c r="AN5883" i="1"/>
  <c r="P5883" i="1"/>
  <c r="M2908" i="1"/>
  <c r="AP2908" i="1" s="1"/>
  <c r="J2908" i="1"/>
  <c r="L2908" i="1"/>
  <c r="AO2908" i="1" s="1"/>
  <c r="O2908" i="1"/>
  <c r="AR2908" i="1" s="1"/>
  <c r="N2908" i="1"/>
  <c r="AQ2908" i="1" s="1"/>
  <c r="I1917" i="1"/>
  <c r="K1917" i="1"/>
  <c r="AN1915" i="1"/>
  <c r="P1915" i="1"/>
  <c r="Y1919" i="1"/>
  <c r="Z1918" i="1"/>
  <c r="J1916" i="1"/>
  <c r="O1916" i="1"/>
  <c r="AR1916" i="1" s="1"/>
  <c r="N1916" i="1"/>
  <c r="AQ1916" i="1" s="1"/>
  <c r="M1916" i="1"/>
  <c r="AP1916" i="1" s="1"/>
  <c r="L1916" i="1"/>
  <c r="AO1916" i="1" s="1"/>
  <c r="Q1914" i="1"/>
  <c r="AS1914" i="1"/>
  <c r="AN923" i="1"/>
  <c r="Q921" i="1"/>
  <c r="AS921" i="1"/>
  <c r="K924" i="1"/>
  <c r="I924" i="1"/>
  <c r="J924" i="1" s="1"/>
  <c r="P922" i="1"/>
  <c r="Y926" i="1"/>
  <c r="Z925" i="1"/>
  <c r="L923" i="1"/>
  <c r="AO923" i="1" s="1"/>
  <c r="M923" i="1"/>
  <c r="AP923" i="1" s="1"/>
  <c r="O923" i="1"/>
  <c r="AR923" i="1" s="1"/>
  <c r="N923" i="1"/>
  <c r="AQ923" i="1" s="1"/>
  <c r="E4894" i="1"/>
  <c r="S4894" i="1"/>
  <c r="F4894" i="1"/>
  <c r="R4894" i="1"/>
  <c r="U4894" i="1"/>
  <c r="V4894" i="1"/>
  <c r="T4894" i="1"/>
  <c r="R2910" i="1"/>
  <c r="S2910" i="1"/>
  <c r="T2910" i="1"/>
  <c r="V2910" i="1"/>
  <c r="E2910" i="1"/>
  <c r="U2910" i="1"/>
  <c r="F2910" i="1"/>
  <c r="R5886" i="1"/>
  <c r="U5886" i="1"/>
  <c r="S5886" i="1"/>
  <c r="E5886" i="1"/>
  <c r="T5886" i="1"/>
  <c r="F5886" i="1"/>
  <c r="V5886" i="1"/>
  <c r="V3902" i="1"/>
  <c r="F3902" i="1"/>
  <c r="R3902" i="1"/>
  <c r="S3902" i="1"/>
  <c r="E3902" i="1"/>
  <c r="T3902" i="1"/>
  <c r="U3902" i="1"/>
  <c r="F1918" i="1"/>
  <c r="V1918" i="1"/>
  <c r="S1918" i="1"/>
  <c r="R1918" i="1"/>
  <c r="U1918" i="1"/>
  <c r="T1918" i="1"/>
  <c r="E1918" i="1"/>
  <c r="R925" i="1"/>
  <c r="V925" i="1"/>
  <c r="U925" i="1"/>
  <c r="T925" i="1"/>
  <c r="S925" i="1"/>
  <c r="F925" i="1"/>
  <c r="E925" i="1"/>
  <c r="B925" i="4" l="1"/>
  <c r="A556" i="1"/>
  <c r="AM555" i="1"/>
  <c r="K3902" i="1"/>
  <c r="I3902" i="1"/>
  <c r="I5886" i="1"/>
  <c r="K5886" i="1"/>
  <c r="I2910" i="1"/>
  <c r="K2910" i="1"/>
  <c r="I4894" i="1"/>
  <c r="K4894" i="1"/>
  <c r="AS3899" i="1"/>
  <c r="Q3899" i="1"/>
  <c r="Z5887" i="1"/>
  <c r="Y5888" i="1"/>
  <c r="Z3903" i="1"/>
  <c r="Y3904" i="1"/>
  <c r="A5480" i="1"/>
  <c r="AM5479" i="1"/>
  <c r="P3900" i="1"/>
  <c r="AN3900" i="1"/>
  <c r="AN2908" i="1"/>
  <c r="P2908" i="1"/>
  <c r="N5885" i="1"/>
  <c r="AQ5885" i="1" s="1"/>
  <c r="J5885" i="1"/>
  <c r="M5885" i="1"/>
  <c r="AP5885" i="1" s="1"/>
  <c r="O5885" i="1"/>
  <c r="AR5885" i="1" s="1"/>
  <c r="L5885" i="1"/>
  <c r="AO5885" i="1" s="1"/>
  <c r="A4480" i="1"/>
  <c r="AM4479" i="1"/>
  <c r="A1480" i="1"/>
  <c r="AM1479" i="1"/>
  <c r="Q5883" i="1"/>
  <c r="AS5883" i="1"/>
  <c r="Z2911" i="1"/>
  <c r="Y2912" i="1"/>
  <c r="Z4895" i="1"/>
  <c r="Y4896" i="1"/>
  <c r="A3480" i="1"/>
  <c r="AM3479" i="1"/>
  <c r="J4893" i="1"/>
  <c r="L4893" i="1"/>
  <c r="AO4893" i="1" s="1"/>
  <c r="O4893" i="1"/>
  <c r="AR4893" i="1" s="1"/>
  <c r="M4893" i="1"/>
  <c r="AP4893" i="1" s="1"/>
  <c r="N4893" i="1"/>
  <c r="AQ4893" i="1" s="1"/>
  <c r="Q2907" i="1"/>
  <c r="AS2907" i="1"/>
  <c r="AN5884" i="1"/>
  <c r="P5884" i="1"/>
  <c r="P4892" i="1"/>
  <c r="AN4892" i="1"/>
  <c r="AS4891" i="1"/>
  <c r="Q4891" i="1"/>
  <c r="A2480" i="1"/>
  <c r="AM2479" i="1"/>
  <c r="J2909" i="1"/>
  <c r="N2909" i="1"/>
  <c r="AQ2909" i="1" s="1"/>
  <c r="M2909" i="1"/>
  <c r="AP2909" i="1" s="1"/>
  <c r="L2909" i="1"/>
  <c r="AO2909" i="1" s="1"/>
  <c r="O2909" i="1"/>
  <c r="AR2909" i="1" s="1"/>
  <c r="N3901" i="1"/>
  <c r="AQ3901" i="1" s="1"/>
  <c r="L3901" i="1"/>
  <c r="AO3901" i="1" s="1"/>
  <c r="J3901" i="1"/>
  <c r="O3901" i="1"/>
  <c r="AR3901" i="1" s="1"/>
  <c r="M3901" i="1"/>
  <c r="AP3901" i="1" s="1"/>
  <c r="K1918" i="1"/>
  <c r="I1918" i="1"/>
  <c r="AN1916" i="1"/>
  <c r="P1916" i="1"/>
  <c r="Z1919" i="1"/>
  <c r="Y1920" i="1"/>
  <c r="AS1915" i="1"/>
  <c r="Q1915" i="1"/>
  <c r="L1917" i="1"/>
  <c r="AO1917" i="1" s="1"/>
  <c r="M1917" i="1"/>
  <c r="AP1917" i="1" s="1"/>
  <c r="J1917" i="1"/>
  <c r="N1917" i="1"/>
  <c r="AQ1917" i="1" s="1"/>
  <c r="O1917" i="1"/>
  <c r="AR1917" i="1" s="1"/>
  <c r="Q922" i="1"/>
  <c r="AN924" i="1"/>
  <c r="AS922" i="1"/>
  <c r="K925" i="1"/>
  <c r="I925" i="1"/>
  <c r="J925" i="1" s="1"/>
  <c r="P923" i="1"/>
  <c r="Z926" i="1"/>
  <c r="Y927" i="1"/>
  <c r="O924" i="1"/>
  <c r="AR924" i="1" s="1"/>
  <c r="N924" i="1"/>
  <c r="AQ924" i="1" s="1"/>
  <c r="M924" i="1"/>
  <c r="AP924" i="1" s="1"/>
  <c r="L924" i="1"/>
  <c r="AO924" i="1" s="1"/>
  <c r="R2911" i="1"/>
  <c r="F2911" i="1"/>
  <c r="V2911" i="1"/>
  <c r="E2911" i="1"/>
  <c r="U2911" i="1"/>
  <c r="S2911" i="1"/>
  <c r="T2911" i="1"/>
  <c r="E5887" i="1"/>
  <c r="T5887" i="1"/>
  <c r="R5887" i="1"/>
  <c r="F5887" i="1"/>
  <c r="U5887" i="1"/>
  <c r="V5887" i="1"/>
  <c r="S5887" i="1"/>
  <c r="E3903" i="1"/>
  <c r="V3903" i="1"/>
  <c r="S3903" i="1"/>
  <c r="F3903" i="1"/>
  <c r="U3903" i="1"/>
  <c r="R3903" i="1"/>
  <c r="T3903" i="1"/>
  <c r="E4895" i="1"/>
  <c r="V4895" i="1"/>
  <c r="F4895" i="1"/>
  <c r="U4895" i="1"/>
  <c r="T4895" i="1"/>
  <c r="R4895" i="1"/>
  <c r="S4895" i="1"/>
  <c r="T1919" i="1"/>
  <c r="F1919" i="1"/>
  <c r="E1919" i="1"/>
  <c r="V1919" i="1"/>
  <c r="S1919" i="1"/>
  <c r="U1919" i="1"/>
  <c r="R1919" i="1"/>
  <c r="U926" i="1"/>
  <c r="T926" i="1"/>
  <c r="S926" i="1"/>
  <c r="R926" i="1"/>
  <c r="V926" i="1"/>
  <c r="F926" i="1"/>
  <c r="E926" i="1"/>
  <c r="B926" i="4" l="1"/>
  <c r="A557" i="1"/>
  <c r="AM556" i="1"/>
  <c r="I4895" i="1"/>
  <c r="K4895" i="1"/>
  <c r="I3903" i="1"/>
  <c r="K3903" i="1"/>
  <c r="I5887" i="1"/>
  <c r="K5887" i="1"/>
  <c r="K2911" i="1"/>
  <c r="I2911" i="1"/>
  <c r="Y3905" i="1"/>
  <c r="Z3904" i="1"/>
  <c r="A1481" i="1"/>
  <c r="AM1480" i="1"/>
  <c r="Q2908" i="1"/>
  <c r="AS2908" i="1"/>
  <c r="L4894" i="1"/>
  <c r="AO4894" i="1" s="1"/>
  <c r="O4894" i="1"/>
  <c r="AR4894" i="1" s="1"/>
  <c r="M4894" i="1"/>
  <c r="AP4894" i="1" s="1"/>
  <c r="N4894" i="1"/>
  <c r="AQ4894" i="1" s="1"/>
  <c r="J4894" i="1"/>
  <c r="Y5889" i="1"/>
  <c r="Z5888" i="1"/>
  <c r="Y4897" i="1"/>
  <c r="Z4896" i="1"/>
  <c r="P3901" i="1"/>
  <c r="AN3901" i="1"/>
  <c r="P2909" i="1"/>
  <c r="AN2909" i="1"/>
  <c r="Q4892" i="1"/>
  <c r="AS4892" i="1"/>
  <c r="Z2912" i="1"/>
  <c r="Y2913" i="1"/>
  <c r="A4481" i="1"/>
  <c r="AM4480" i="1"/>
  <c r="N2910" i="1"/>
  <c r="AQ2910" i="1" s="1"/>
  <c r="O2910" i="1"/>
  <c r="AR2910" i="1" s="1"/>
  <c r="L2910" i="1"/>
  <c r="AO2910" i="1" s="1"/>
  <c r="J2910" i="1"/>
  <c r="M2910" i="1"/>
  <c r="AP2910" i="1" s="1"/>
  <c r="AS5884" i="1"/>
  <c r="Q5884" i="1"/>
  <c r="Q3900" i="1"/>
  <c r="AS3900" i="1"/>
  <c r="A2481" i="1"/>
  <c r="AM2480" i="1"/>
  <c r="AN4893" i="1"/>
  <c r="P4893" i="1"/>
  <c r="M5886" i="1"/>
  <c r="AP5886" i="1" s="1"/>
  <c r="O5886" i="1"/>
  <c r="AR5886" i="1" s="1"/>
  <c r="L5886" i="1"/>
  <c r="AO5886" i="1" s="1"/>
  <c r="N5886" i="1"/>
  <c r="AQ5886" i="1" s="1"/>
  <c r="J5886" i="1"/>
  <c r="P5885" i="1"/>
  <c r="AN5885" i="1"/>
  <c r="A5481" i="1"/>
  <c r="AM5480" i="1"/>
  <c r="O3902" i="1"/>
  <c r="AR3902" i="1" s="1"/>
  <c r="L3902" i="1"/>
  <c r="AO3902" i="1" s="1"/>
  <c r="N3902" i="1"/>
  <c r="AQ3902" i="1" s="1"/>
  <c r="M3902" i="1"/>
  <c r="AP3902" i="1" s="1"/>
  <c r="J3902" i="1"/>
  <c r="A3481" i="1"/>
  <c r="AM3480" i="1"/>
  <c r="K1919" i="1"/>
  <c r="I1919" i="1"/>
  <c r="Z1920" i="1"/>
  <c r="Y1921" i="1"/>
  <c r="AN1917" i="1"/>
  <c r="P1917" i="1"/>
  <c r="Q1916" i="1"/>
  <c r="AS1916" i="1"/>
  <c r="M1918" i="1"/>
  <c r="AP1918" i="1" s="1"/>
  <c r="N1918" i="1"/>
  <c r="AQ1918" i="1" s="1"/>
  <c r="L1918" i="1"/>
  <c r="AO1918" i="1" s="1"/>
  <c r="J1918" i="1"/>
  <c r="O1918" i="1"/>
  <c r="AR1918" i="1" s="1"/>
  <c r="AN925" i="1"/>
  <c r="Q923" i="1"/>
  <c r="AS923" i="1"/>
  <c r="K926" i="1"/>
  <c r="I926" i="1"/>
  <c r="J926" i="1" s="1"/>
  <c r="P924" i="1"/>
  <c r="Y928" i="1"/>
  <c r="Z927" i="1"/>
  <c r="N925" i="1"/>
  <c r="AQ925" i="1" s="1"/>
  <c r="M925" i="1"/>
  <c r="AP925" i="1" s="1"/>
  <c r="O925" i="1"/>
  <c r="AR925" i="1" s="1"/>
  <c r="L925" i="1"/>
  <c r="AO925" i="1" s="1"/>
  <c r="S2912" i="1"/>
  <c r="T2912" i="1"/>
  <c r="V2912" i="1"/>
  <c r="F2912" i="1"/>
  <c r="U2912" i="1"/>
  <c r="E2912" i="1"/>
  <c r="R2912" i="1"/>
  <c r="T3904" i="1"/>
  <c r="U3904" i="1"/>
  <c r="V3904" i="1"/>
  <c r="E3904" i="1"/>
  <c r="F3904" i="1"/>
  <c r="S3904" i="1"/>
  <c r="R3904" i="1"/>
  <c r="E5888" i="1"/>
  <c r="V5888" i="1"/>
  <c r="R5888" i="1"/>
  <c r="U5888" i="1"/>
  <c r="T5888" i="1"/>
  <c r="F5888" i="1"/>
  <c r="S5888" i="1"/>
  <c r="S4896" i="1"/>
  <c r="F4896" i="1"/>
  <c r="R4896" i="1"/>
  <c r="U4896" i="1"/>
  <c r="V4896" i="1"/>
  <c r="T4896" i="1"/>
  <c r="E4896" i="1"/>
  <c r="S1920" i="1"/>
  <c r="F1920" i="1"/>
  <c r="T1920" i="1"/>
  <c r="U1920" i="1"/>
  <c r="E1920" i="1"/>
  <c r="R1920" i="1"/>
  <c r="V1920" i="1"/>
  <c r="V927" i="1"/>
  <c r="U927" i="1"/>
  <c r="T927" i="1"/>
  <c r="S927" i="1"/>
  <c r="R927" i="1"/>
  <c r="F927" i="1"/>
  <c r="E927" i="1"/>
  <c r="B927" i="4" l="1"/>
  <c r="A558" i="1"/>
  <c r="AM557" i="1"/>
  <c r="K4896" i="1"/>
  <c r="I4896" i="1"/>
  <c r="I5888" i="1"/>
  <c r="K5888" i="1"/>
  <c r="I3904" i="1"/>
  <c r="K3904" i="1"/>
  <c r="K2912" i="1"/>
  <c r="I2912" i="1"/>
  <c r="P4894" i="1"/>
  <c r="AN4894" i="1"/>
  <c r="O2911" i="1"/>
  <c r="AR2911" i="1" s="1"/>
  <c r="M2911" i="1"/>
  <c r="AP2911" i="1" s="1"/>
  <c r="L2911" i="1"/>
  <c r="AO2911" i="1" s="1"/>
  <c r="N2911" i="1"/>
  <c r="AQ2911" i="1" s="1"/>
  <c r="J2911" i="1"/>
  <c r="A5482" i="1"/>
  <c r="AM5481" i="1"/>
  <c r="Z4897" i="1"/>
  <c r="Y4898" i="1"/>
  <c r="A1482" i="1"/>
  <c r="AM1481" i="1"/>
  <c r="AN3902" i="1"/>
  <c r="P3902" i="1"/>
  <c r="AS5885" i="1"/>
  <c r="Q5885" i="1"/>
  <c r="Q4893" i="1"/>
  <c r="AS4893" i="1"/>
  <c r="P5886" i="1"/>
  <c r="AN5886" i="1"/>
  <c r="A4482" i="1"/>
  <c r="AM4481" i="1"/>
  <c r="Q2909" i="1"/>
  <c r="AS2909" i="1"/>
  <c r="L5887" i="1"/>
  <c r="AO5887" i="1" s="1"/>
  <c r="N5887" i="1"/>
  <c r="AQ5887" i="1" s="1"/>
  <c r="M5887" i="1"/>
  <c r="AP5887" i="1" s="1"/>
  <c r="O5887" i="1"/>
  <c r="AR5887" i="1" s="1"/>
  <c r="J5887" i="1"/>
  <c r="A2482" i="1"/>
  <c r="AM2481" i="1"/>
  <c r="Z2913" i="1"/>
  <c r="Y2914" i="1"/>
  <c r="A3482" i="1"/>
  <c r="AM3481" i="1"/>
  <c r="AN2910" i="1"/>
  <c r="P2910" i="1"/>
  <c r="AS3901" i="1"/>
  <c r="Q3901" i="1"/>
  <c r="Z5889" i="1"/>
  <c r="Y5890" i="1"/>
  <c r="Z3905" i="1"/>
  <c r="Y3906" i="1"/>
  <c r="O3903" i="1"/>
  <c r="AR3903" i="1" s="1"/>
  <c r="M3903" i="1"/>
  <c r="AP3903" i="1" s="1"/>
  <c r="N3903" i="1"/>
  <c r="AQ3903" i="1" s="1"/>
  <c r="J3903" i="1"/>
  <c r="L3903" i="1"/>
  <c r="AO3903" i="1" s="1"/>
  <c r="L4895" i="1"/>
  <c r="AO4895" i="1" s="1"/>
  <c r="J4895" i="1"/>
  <c r="O4895" i="1"/>
  <c r="AR4895" i="1" s="1"/>
  <c r="M4895" i="1"/>
  <c r="AP4895" i="1" s="1"/>
  <c r="N4895" i="1"/>
  <c r="AQ4895" i="1" s="1"/>
  <c r="K1920" i="1"/>
  <c r="I1920" i="1"/>
  <c r="AS1917" i="1"/>
  <c r="Q1917" i="1"/>
  <c r="AN1918" i="1"/>
  <c r="P1918" i="1"/>
  <c r="Z1921" i="1"/>
  <c r="Y1922" i="1"/>
  <c r="J1919" i="1"/>
  <c r="M1919" i="1"/>
  <c r="AP1919" i="1" s="1"/>
  <c r="N1919" i="1"/>
  <c r="AQ1919" i="1" s="1"/>
  <c r="L1919" i="1"/>
  <c r="AO1919" i="1" s="1"/>
  <c r="O1919" i="1"/>
  <c r="AR1919" i="1" s="1"/>
  <c r="Q924" i="1"/>
  <c r="AN926" i="1"/>
  <c r="AS924" i="1"/>
  <c r="K927" i="1"/>
  <c r="I927" i="1"/>
  <c r="J927" i="1" s="1"/>
  <c r="P925" i="1"/>
  <c r="Y929" i="1"/>
  <c r="Z928" i="1"/>
  <c r="N926" i="1"/>
  <c r="AQ926" i="1" s="1"/>
  <c r="O926" i="1"/>
  <c r="AR926" i="1" s="1"/>
  <c r="M926" i="1"/>
  <c r="AP926" i="1" s="1"/>
  <c r="L926" i="1"/>
  <c r="AO926" i="1" s="1"/>
  <c r="R4897" i="1"/>
  <c r="V4897" i="1"/>
  <c r="T4897" i="1"/>
  <c r="S4897" i="1"/>
  <c r="U4897" i="1"/>
  <c r="F4897" i="1"/>
  <c r="E4897" i="1"/>
  <c r="U2913" i="1"/>
  <c r="S2913" i="1"/>
  <c r="F2913" i="1"/>
  <c r="V2913" i="1"/>
  <c r="E2913" i="1"/>
  <c r="R2913" i="1"/>
  <c r="T2913" i="1"/>
  <c r="V5889" i="1"/>
  <c r="R5889" i="1"/>
  <c r="F5889" i="1"/>
  <c r="S5889" i="1"/>
  <c r="E5889" i="1"/>
  <c r="U5889" i="1"/>
  <c r="T5889" i="1"/>
  <c r="F3905" i="1"/>
  <c r="R3905" i="1"/>
  <c r="V3905" i="1"/>
  <c r="E3905" i="1"/>
  <c r="S3905" i="1"/>
  <c r="T3905" i="1"/>
  <c r="U3905" i="1"/>
  <c r="V1921" i="1"/>
  <c r="E1921" i="1"/>
  <c r="T1921" i="1"/>
  <c r="S1921" i="1"/>
  <c r="F1921" i="1"/>
  <c r="R1921" i="1"/>
  <c r="U1921" i="1"/>
  <c r="S928" i="1"/>
  <c r="R928" i="1"/>
  <c r="V928" i="1"/>
  <c r="U928" i="1"/>
  <c r="T928" i="1"/>
  <c r="F928" i="1"/>
  <c r="E928" i="1"/>
  <c r="B928" i="4" l="1"/>
  <c r="A559" i="1"/>
  <c r="AM558" i="1"/>
  <c r="K3905" i="1"/>
  <c r="I3905" i="1"/>
  <c r="I5889" i="1"/>
  <c r="K5889" i="1"/>
  <c r="K2913" i="1"/>
  <c r="I2913" i="1"/>
  <c r="I4897" i="1"/>
  <c r="K4897" i="1"/>
  <c r="AS3902" i="1"/>
  <c r="Q3902" i="1"/>
  <c r="A3483" i="1"/>
  <c r="AM3482" i="1"/>
  <c r="P3903" i="1"/>
  <c r="AN3903" i="1"/>
  <c r="Q5886" i="1"/>
  <c r="AS5886" i="1"/>
  <c r="A1483" i="1"/>
  <c r="AM1482" i="1"/>
  <c r="P2911" i="1"/>
  <c r="AN2911" i="1"/>
  <c r="M2912" i="1"/>
  <c r="AP2912" i="1" s="1"/>
  <c r="L2912" i="1"/>
  <c r="AO2912" i="1" s="1"/>
  <c r="N2912" i="1"/>
  <c r="AQ2912" i="1" s="1"/>
  <c r="J2912" i="1"/>
  <c r="O2912" i="1"/>
  <c r="AR2912" i="1" s="1"/>
  <c r="Y2915" i="1"/>
  <c r="Z2914" i="1"/>
  <c r="Z5890" i="1"/>
  <c r="Y5891" i="1"/>
  <c r="Y4899" i="1"/>
  <c r="Z4898" i="1"/>
  <c r="L3904" i="1"/>
  <c r="AO3904" i="1" s="1"/>
  <c r="J3904" i="1"/>
  <c r="O3904" i="1"/>
  <c r="AR3904" i="1" s="1"/>
  <c r="N3904" i="1"/>
  <c r="AQ3904" i="1" s="1"/>
  <c r="M3904" i="1"/>
  <c r="AP3904" i="1" s="1"/>
  <c r="Z3906" i="1"/>
  <c r="Y3907" i="1"/>
  <c r="AS2910" i="1"/>
  <c r="Q2910" i="1"/>
  <c r="A2483" i="1"/>
  <c r="AM2482" i="1"/>
  <c r="M5888" i="1"/>
  <c r="AP5888" i="1" s="1"/>
  <c r="O5888" i="1"/>
  <c r="AR5888" i="1" s="1"/>
  <c r="N5888" i="1"/>
  <c r="AQ5888" i="1" s="1"/>
  <c r="L5888" i="1"/>
  <c r="AO5888" i="1" s="1"/>
  <c r="J5888" i="1"/>
  <c r="P5887" i="1"/>
  <c r="AN5887" i="1"/>
  <c r="A4483" i="1"/>
  <c r="AM4482" i="1"/>
  <c r="A5483" i="1"/>
  <c r="AM5482" i="1"/>
  <c r="AS4894" i="1"/>
  <c r="Q4894" i="1"/>
  <c r="O4896" i="1"/>
  <c r="AR4896" i="1" s="1"/>
  <c r="N4896" i="1"/>
  <c r="AQ4896" i="1" s="1"/>
  <c r="M4896" i="1"/>
  <c r="AP4896" i="1" s="1"/>
  <c r="J4896" i="1"/>
  <c r="L4896" i="1"/>
  <c r="AO4896" i="1" s="1"/>
  <c r="P4895" i="1"/>
  <c r="AN4895" i="1"/>
  <c r="K1921" i="1"/>
  <c r="I1921" i="1"/>
  <c r="Q1918" i="1"/>
  <c r="AS1918" i="1"/>
  <c r="AN1919" i="1"/>
  <c r="P1919" i="1"/>
  <c r="L1920" i="1"/>
  <c r="AO1920" i="1" s="1"/>
  <c r="J1920" i="1"/>
  <c r="O1920" i="1"/>
  <c r="AR1920" i="1" s="1"/>
  <c r="N1920" i="1"/>
  <c r="AQ1920" i="1" s="1"/>
  <c r="M1920" i="1"/>
  <c r="AP1920" i="1" s="1"/>
  <c r="Y1923" i="1"/>
  <c r="Z1922" i="1"/>
  <c r="AS925" i="1"/>
  <c r="AN927" i="1"/>
  <c r="Q925" i="1"/>
  <c r="K928" i="1"/>
  <c r="I928" i="1"/>
  <c r="J928" i="1" s="1"/>
  <c r="P926" i="1"/>
  <c r="Y930" i="1"/>
  <c r="Z929" i="1"/>
  <c r="O927" i="1"/>
  <c r="AR927" i="1" s="1"/>
  <c r="N927" i="1"/>
  <c r="AQ927" i="1" s="1"/>
  <c r="M927" i="1"/>
  <c r="AP927" i="1" s="1"/>
  <c r="L927" i="1"/>
  <c r="AO927" i="1" s="1"/>
  <c r="E3906" i="1"/>
  <c r="V3906" i="1"/>
  <c r="U3906" i="1"/>
  <c r="T3906" i="1"/>
  <c r="R3906" i="1"/>
  <c r="F3906" i="1"/>
  <c r="S3906" i="1"/>
  <c r="U5890" i="1"/>
  <c r="V5890" i="1"/>
  <c r="F5890" i="1"/>
  <c r="S5890" i="1"/>
  <c r="E5890" i="1"/>
  <c r="T5890" i="1"/>
  <c r="R5890" i="1"/>
  <c r="U2914" i="1"/>
  <c r="S2914" i="1"/>
  <c r="F2914" i="1"/>
  <c r="V2914" i="1"/>
  <c r="T2914" i="1"/>
  <c r="R2914" i="1"/>
  <c r="E2914" i="1"/>
  <c r="R4898" i="1"/>
  <c r="F4898" i="1"/>
  <c r="T4898" i="1"/>
  <c r="U4898" i="1"/>
  <c r="E4898" i="1"/>
  <c r="S4898" i="1"/>
  <c r="V4898" i="1"/>
  <c r="S1922" i="1"/>
  <c r="E1922" i="1"/>
  <c r="F1922" i="1"/>
  <c r="V1922" i="1"/>
  <c r="U1922" i="1"/>
  <c r="R1922" i="1"/>
  <c r="T1922" i="1"/>
  <c r="V929" i="1"/>
  <c r="U929" i="1"/>
  <c r="T929" i="1"/>
  <c r="S929" i="1"/>
  <c r="R929" i="1"/>
  <c r="F929" i="1"/>
  <c r="E929" i="1"/>
  <c r="B929" i="4" l="1"/>
  <c r="A560" i="1"/>
  <c r="AM559" i="1"/>
  <c r="I4898" i="1"/>
  <c r="K4898" i="1"/>
  <c r="K2914" i="1"/>
  <c r="I2914" i="1"/>
  <c r="K5890" i="1"/>
  <c r="I5890" i="1"/>
  <c r="I3906" i="1"/>
  <c r="K3906" i="1"/>
  <c r="AS5887" i="1"/>
  <c r="Q5887" i="1"/>
  <c r="Q3903" i="1"/>
  <c r="AS3903" i="1"/>
  <c r="Z4899" i="1"/>
  <c r="Y4900" i="1"/>
  <c r="Y2916" i="1"/>
  <c r="Z2915" i="1"/>
  <c r="Q2911" i="1"/>
  <c r="AS2911" i="1"/>
  <c r="M4897" i="1"/>
  <c r="AP4897" i="1" s="1"/>
  <c r="J4897" i="1"/>
  <c r="L4897" i="1"/>
  <c r="AO4897" i="1" s="1"/>
  <c r="O4897" i="1"/>
  <c r="AR4897" i="1" s="1"/>
  <c r="N4897" i="1"/>
  <c r="AQ4897" i="1" s="1"/>
  <c r="Q4895" i="1"/>
  <c r="AS4895" i="1"/>
  <c r="O2913" i="1"/>
  <c r="AR2913" i="1" s="1"/>
  <c r="L2913" i="1"/>
  <c r="AO2913" i="1" s="1"/>
  <c r="N2913" i="1"/>
  <c r="AQ2913" i="1" s="1"/>
  <c r="M2913" i="1"/>
  <c r="AP2913" i="1" s="1"/>
  <c r="J2913" i="1"/>
  <c r="A2484" i="1"/>
  <c r="AM2483" i="1"/>
  <c r="P4896" i="1"/>
  <c r="AN4896" i="1"/>
  <c r="A5484" i="1"/>
  <c r="AM5483" i="1"/>
  <c r="AN3904" i="1"/>
  <c r="P3904" i="1"/>
  <c r="Y5892" i="1"/>
  <c r="Z5891" i="1"/>
  <c r="AN2912" i="1"/>
  <c r="P2912" i="1"/>
  <c r="A1484" i="1"/>
  <c r="AM1483" i="1"/>
  <c r="AN5888" i="1"/>
  <c r="P5888" i="1"/>
  <c r="A4484" i="1"/>
  <c r="AM4483" i="1"/>
  <c r="Y3908" i="1"/>
  <c r="Z3907" i="1"/>
  <c r="A3484" i="1"/>
  <c r="AM3483" i="1"/>
  <c r="J5889" i="1"/>
  <c r="N5889" i="1"/>
  <c r="AQ5889" i="1" s="1"/>
  <c r="M5889" i="1"/>
  <c r="AP5889" i="1" s="1"/>
  <c r="L5889" i="1"/>
  <c r="AO5889" i="1" s="1"/>
  <c r="O5889" i="1"/>
  <c r="AR5889" i="1" s="1"/>
  <c r="J3905" i="1"/>
  <c r="L3905" i="1"/>
  <c r="AO3905" i="1" s="1"/>
  <c r="N3905" i="1"/>
  <c r="AQ3905" i="1" s="1"/>
  <c r="M3905" i="1"/>
  <c r="AP3905" i="1" s="1"/>
  <c r="O3905" i="1"/>
  <c r="AR3905" i="1" s="1"/>
  <c r="I1922" i="1"/>
  <c r="K1922" i="1"/>
  <c r="AS1919" i="1"/>
  <c r="Q1919" i="1"/>
  <c r="AN1920" i="1"/>
  <c r="P1920" i="1"/>
  <c r="Y1924" i="1"/>
  <c r="Z1923" i="1"/>
  <c r="O1921" i="1"/>
  <c r="AR1921" i="1" s="1"/>
  <c r="M1921" i="1"/>
  <c r="AP1921" i="1" s="1"/>
  <c r="L1921" i="1"/>
  <c r="AO1921" i="1" s="1"/>
  <c r="J1921" i="1"/>
  <c r="N1921" i="1"/>
  <c r="AQ1921" i="1" s="1"/>
  <c r="AN928" i="1"/>
  <c r="AS926" i="1"/>
  <c r="Q926" i="1"/>
  <c r="K929" i="1"/>
  <c r="I929" i="1"/>
  <c r="J929" i="1" s="1"/>
  <c r="P927" i="1"/>
  <c r="Z930" i="1"/>
  <c r="Y931" i="1"/>
  <c r="L928" i="1"/>
  <c r="AO928" i="1" s="1"/>
  <c r="O928" i="1"/>
  <c r="AR928" i="1" s="1"/>
  <c r="N928" i="1"/>
  <c r="AQ928" i="1" s="1"/>
  <c r="M928" i="1"/>
  <c r="AP928" i="1" s="1"/>
  <c r="E5891" i="1"/>
  <c r="V5891" i="1"/>
  <c r="T5891" i="1"/>
  <c r="U5891" i="1"/>
  <c r="R5891" i="1"/>
  <c r="F5891" i="1"/>
  <c r="S5891" i="1"/>
  <c r="S3907" i="1"/>
  <c r="U3907" i="1"/>
  <c r="V3907" i="1"/>
  <c r="F3907" i="1"/>
  <c r="R3907" i="1"/>
  <c r="T3907" i="1"/>
  <c r="E3907" i="1"/>
  <c r="V2915" i="1"/>
  <c r="F2915" i="1"/>
  <c r="S2915" i="1"/>
  <c r="U2915" i="1"/>
  <c r="R2915" i="1"/>
  <c r="E2915" i="1"/>
  <c r="T2915" i="1"/>
  <c r="V4899" i="1"/>
  <c r="U4899" i="1"/>
  <c r="T4899" i="1"/>
  <c r="S4899" i="1"/>
  <c r="R4899" i="1"/>
  <c r="F4899" i="1"/>
  <c r="E4899" i="1"/>
  <c r="T1923" i="1"/>
  <c r="F1923" i="1"/>
  <c r="V1923" i="1"/>
  <c r="S1923" i="1"/>
  <c r="E1923" i="1"/>
  <c r="U1923" i="1"/>
  <c r="R1923" i="1"/>
  <c r="V930" i="1"/>
  <c r="U930" i="1"/>
  <c r="T930" i="1"/>
  <c r="S930" i="1"/>
  <c r="R930" i="1"/>
  <c r="F930" i="1"/>
  <c r="E930" i="1"/>
  <c r="B930" i="4" l="1"/>
  <c r="A561" i="1"/>
  <c r="AM560" i="1"/>
  <c r="I4899" i="1"/>
  <c r="K4899" i="1"/>
  <c r="K2915" i="1"/>
  <c r="I2915" i="1"/>
  <c r="K3907" i="1"/>
  <c r="I3907" i="1"/>
  <c r="K5891" i="1"/>
  <c r="I5891" i="1"/>
  <c r="Y5893" i="1"/>
  <c r="Z5892" i="1"/>
  <c r="A3485" i="1"/>
  <c r="AM3484" i="1"/>
  <c r="A2485" i="1"/>
  <c r="AM2484" i="1"/>
  <c r="N3906" i="1"/>
  <c r="AQ3906" i="1" s="1"/>
  <c r="M3906" i="1"/>
  <c r="AP3906" i="1" s="1"/>
  <c r="O3906" i="1"/>
  <c r="AR3906" i="1" s="1"/>
  <c r="L3906" i="1"/>
  <c r="AO3906" i="1" s="1"/>
  <c r="J3906" i="1"/>
  <c r="Q3904" i="1"/>
  <c r="AS3904" i="1"/>
  <c r="J5890" i="1"/>
  <c r="O5890" i="1"/>
  <c r="AR5890" i="1" s="1"/>
  <c r="N5890" i="1"/>
  <c r="AQ5890" i="1" s="1"/>
  <c r="M5890" i="1"/>
  <c r="AP5890" i="1" s="1"/>
  <c r="L5890" i="1"/>
  <c r="AO5890" i="1" s="1"/>
  <c r="P2913" i="1"/>
  <c r="AN2913" i="1"/>
  <c r="Z2916" i="1"/>
  <c r="Y2917" i="1"/>
  <c r="N2914" i="1"/>
  <c r="AQ2914" i="1" s="1"/>
  <c r="L2914" i="1"/>
  <c r="AO2914" i="1" s="1"/>
  <c r="J2914" i="1"/>
  <c r="O2914" i="1"/>
  <c r="AR2914" i="1" s="1"/>
  <c r="M2914" i="1"/>
  <c r="AP2914" i="1" s="1"/>
  <c r="P3905" i="1"/>
  <c r="AN3905" i="1"/>
  <c r="AS5888" i="1"/>
  <c r="Q5888" i="1"/>
  <c r="Y3909" i="1"/>
  <c r="Z3908" i="1"/>
  <c r="A1485" i="1"/>
  <c r="AM1484" i="1"/>
  <c r="A5485" i="1"/>
  <c r="AM5484" i="1"/>
  <c r="AN4897" i="1"/>
  <c r="P4897" i="1"/>
  <c r="AS2912" i="1"/>
  <c r="Q2912" i="1"/>
  <c r="P5889" i="1"/>
  <c r="AN5889" i="1"/>
  <c r="A4485" i="1"/>
  <c r="AM4484" i="1"/>
  <c r="Q4896" i="1"/>
  <c r="AS4896" i="1"/>
  <c r="Y4901" i="1"/>
  <c r="Z4900" i="1"/>
  <c r="M4898" i="1"/>
  <c r="AP4898" i="1" s="1"/>
  <c r="L4898" i="1"/>
  <c r="AO4898" i="1" s="1"/>
  <c r="J4898" i="1"/>
  <c r="N4898" i="1"/>
  <c r="AQ4898" i="1" s="1"/>
  <c r="O4898" i="1"/>
  <c r="AR4898" i="1" s="1"/>
  <c r="K1923" i="1"/>
  <c r="I1923" i="1"/>
  <c r="Z1924" i="1"/>
  <c r="Y1925" i="1"/>
  <c r="Q1920" i="1"/>
  <c r="AS1920" i="1"/>
  <c r="AN1921" i="1"/>
  <c r="P1921" i="1"/>
  <c r="L1922" i="1"/>
  <c r="AO1922" i="1" s="1"/>
  <c r="O1922" i="1"/>
  <c r="AR1922" i="1" s="1"/>
  <c r="M1922" i="1"/>
  <c r="AP1922" i="1" s="1"/>
  <c r="N1922" i="1"/>
  <c r="AQ1922" i="1" s="1"/>
  <c r="J1922" i="1"/>
  <c r="AN929" i="1"/>
  <c r="AS927" i="1"/>
  <c r="K930" i="1"/>
  <c r="I930" i="1"/>
  <c r="J930" i="1" s="1"/>
  <c r="Q927" i="1"/>
  <c r="P928" i="1"/>
  <c r="Y932" i="1"/>
  <c r="Z931" i="1"/>
  <c r="L929" i="1"/>
  <c r="AO929" i="1" s="1"/>
  <c r="O929" i="1"/>
  <c r="AR929" i="1" s="1"/>
  <c r="M929" i="1"/>
  <c r="AP929" i="1" s="1"/>
  <c r="N929" i="1"/>
  <c r="AQ929" i="1" s="1"/>
  <c r="U5892" i="1"/>
  <c r="E5892" i="1"/>
  <c r="T5892" i="1"/>
  <c r="R5892" i="1"/>
  <c r="V5892" i="1"/>
  <c r="S5892" i="1"/>
  <c r="F5892" i="1"/>
  <c r="R2916" i="1"/>
  <c r="T2916" i="1"/>
  <c r="F2916" i="1"/>
  <c r="U2916" i="1"/>
  <c r="V2916" i="1"/>
  <c r="E2916" i="1"/>
  <c r="S2916" i="1"/>
  <c r="V4900" i="1"/>
  <c r="S4900" i="1"/>
  <c r="E4900" i="1"/>
  <c r="T4900" i="1"/>
  <c r="F4900" i="1"/>
  <c r="U4900" i="1"/>
  <c r="R4900" i="1"/>
  <c r="F3908" i="1"/>
  <c r="E3908" i="1"/>
  <c r="S3908" i="1"/>
  <c r="U3908" i="1"/>
  <c r="T3908" i="1"/>
  <c r="R3908" i="1"/>
  <c r="V3908" i="1"/>
  <c r="V1924" i="1"/>
  <c r="T1924" i="1"/>
  <c r="S1924" i="1"/>
  <c r="F1924" i="1"/>
  <c r="R1924" i="1"/>
  <c r="U1924" i="1"/>
  <c r="E1924" i="1"/>
  <c r="T931" i="1"/>
  <c r="S931" i="1"/>
  <c r="R931" i="1"/>
  <c r="V931" i="1"/>
  <c r="U931" i="1"/>
  <c r="F931" i="1"/>
  <c r="E931" i="1"/>
  <c r="B931" i="4" l="1"/>
  <c r="A562" i="1"/>
  <c r="AM561" i="1"/>
  <c r="K3908" i="1"/>
  <c r="I3908" i="1"/>
  <c r="K4900" i="1"/>
  <c r="I4900" i="1"/>
  <c r="K2916" i="1"/>
  <c r="I2916" i="1"/>
  <c r="K5892" i="1"/>
  <c r="I5892" i="1"/>
  <c r="P4898" i="1"/>
  <c r="AN4898" i="1"/>
  <c r="A4486" i="1"/>
  <c r="AM4485" i="1"/>
  <c r="P3906" i="1"/>
  <c r="AN3906" i="1"/>
  <c r="J5891" i="1"/>
  <c r="M5891" i="1"/>
  <c r="AP5891" i="1" s="1"/>
  <c r="L5891" i="1"/>
  <c r="AO5891" i="1" s="1"/>
  <c r="O5891" i="1"/>
  <c r="AR5891" i="1" s="1"/>
  <c r="N5891" i="1"/>
  <c r="AQ5891" i="1" s="1"/>
  <c r="A1486" i="1"/>
  <c r="AM1485" i="1"/>
  <c r="Z2917" i="1"/>
  <c r="Y2918" i="1"/>
  <c r="A3486" i="1"/>
  <c r="AM3485" i="1"/>
  <c r="AS5889" i="1"/>
  <c r="Q5889" i="1"/>
  <c r="A5486" i="1"/>
  <c r="AM5485" i="1"/>
  <c r="O3907" i="1"/>
  <c r="AR3907" i="1" s="1"/>
  <c r="N3907" i="1"/>
  <c r="AQ3907" i="1" s="1"/>
  <c r="M3907" i="1"/>
  <c r="AP3907" i="1" s="1"/>
  <c r="L3907" i="1"/>
  <c r="AO3907" i="1" s="1"/>
  <c r="J3907" i="1"/>
  <c r="AS3905" i="1"/>
  <c r="Q3905" i="1"/>
  <c r="Z4901" i="1"/>
  <c r="Y4902" i="1"/>
  <c r="AN5890" i="1"/>
  <c r="P5890" i="1"/>
  <c r="L2915" i="1"/>
  <c r="AO2915" i="1" s="1"/>
  <c r="J2915" i="1"/>
  <c r="N2915" i="1"/>
  <c r="AQ2915" i="1" s="1"/>
  <c r="M2915" i="1"/>
  <c r="AP2915" i="1" s="1"/>
  <c r="O2915" i="1"/>
  <c r="AR2915" i="1" s="1"/>
  <c r="Y5894" i="1"/>
  <c r="Z5893" i="1"/>
  <c r="P2914" i="1"/>
  <c r="AN2914" i="1"/>
  <c r="AS4897" i="1"/>
  <c r="Q4897" i="1"/>
  <c r="Z3909" i="1"/>
  <c r="Y3910" i="1"/>
  <c r="Q2913" i="1"/>
  <c r="AS2913" i="1"/>
  <c r="A2486" i="1"/>
  <c r="AM2485" i="1"/>
  <c r="M4899" i="1"/>
  <c r="AP4899" i="1" s="1"/>
  <c r="O4899" i="1"/>
  <c r="AR4899" i="1" s="1"/>
  <c r="N4899" i="1"/>
  <c r="AQ4899" i="1" s="1"/>
  <c r="L4899" i="1"/>
  <c r="AO4899" i="1" s="1"/>
  <c r="J4899" i="1"/>
  <c r="K1924" i="1"/>
  <c r="I1924" i="1"/>
  <c r="AN1922" i="1"/>
  <c r="P1922" i="1"/>
  <c r="Y1926" i="1"/>
  <c r="Z1925" i="1"/>
  <c r="L1923" i="1"/>
  <c r="AO1923" i="1" s="1"/>
  <c r="N1923" i="1"/>
  <c r="AQ1923" i="1" s="1"/>
  <c r="J1923" i="1"/>
  <c r="M1923" i="1"/>
  <c r="AP1923" i="1" s="1"/>
  <c r="O1923" i="1"/>
  <c r="AR1923" i="1" s="1"/>
  <c r="AS1921" i="1"/>
  <c r="Q1921" i="1"/>
  <c r="AS928" i="1"/>
  <c r="AN930" i="1"/>
  <c r="Q928" i="1"/>
  <c r="K931" i="1"/>
  <c r="I931" i="1"/>
  <c r="J931" i="1" s="1"/>
  <c r="P929" i="1"/>
  <c r="Z932" i="1"/>
  <c r="Y933" i="1"/>
  <c r="O930" i="1"/>
  <c r="AR930" i="1" s="1"/>
  <c r="N930" i="1"/>
  <c r="AQ930" i="1" s="1"/>
  <c r="M930" i="1"/>
  <c r="AP930" i="1" s="1"/>
  <c r="L930" i="1"/>
  <c r="AO930" i="1" s="1"/>
  <c r="T2917" i="1"/>
  <c r="V2917" i="1"/>
  <c r="E2917" i="1"/>
  <c r="U2917" i="1"/>
  <c r="R2917" i="1"/>
  <c r="F2917" i="1"/>
  <c r="S2917" i="1"/>
  <c r="R4901" i="1"/>
  <c r="V4901" i="1"/>
  <c r="T4901" i="1"/>
  <c r="U4901" i="1"/>
  <c r="E4901" i="1"/>
  <c r="S4901" i="1"/>
  <c r="F4901" i="1"/>
  <c r="R5893" i="1"/>
  <c r="F5893" i="1"/>
  <c r="U5893" i="1"/>
  <c r="E5893" i="1"/>
  <c r="S5893" i="1"/>
  <c r="T5893" i="1"/>
  <c r="V5893" i="1"/>
  <c r="R3909" i="1"/>
  <c r="V3909" i="1"/>
  <c r="E3909" i="1"/>
  <c r="U3909" i="1"/>
  <c r="S3909" i="1"/>
  <c r="F3909" i="1"/>
  <c r="T3909" i="1"/>
  <c r="S1925" i="1"/>
  <c r="E1925" i="1"/>
  <c r="V1925" i="1"/>
  <c r="U1925" i="1"/>
  <c r="F1925" i="1"/>
  <c r="R1925" i="1"/>
  <c r="T1925" i="1"/>
  <c r="V932" i="1"/>
  <c r="U932" i="1"/>
  <c r="T932" i="1"/>
  <c r="S932" i="1"/>
  <c r="R932" i="1"/>
  <c r="F932" i="1"/>
  <c r="E932" i="1"/>
  <c r="B932" i="4" l="1"/>
  <c r="A563" i="1"/>
  <c r="AM562" i="1"/>
  <c r="I3909" i="1"/>
  <c r="K3909" i="1"/>
  <c r="I5893" i="1"/>
  <c r="K5893" i="1"/>
  <c r="I4901" i="1"/>
  <c r="K4901" i="1"/>
  <c r="I2917" i="1"/>
  <c r="K2917" i="1"/>
  <c r="P3907" i="1"/>
  <c r="AN3907" i="1"/>
  <c r="N5892" i="1"/>
  <c r="AQ5892" i="1" s="1"/>
  <c r="M5892" i="1"/>
  <c r="AP5892" i="1" s="1"/>
  <c r="L5892" i="1"/>
  <c r="AO5892" i="1" s="1"/>
  <c r="O5892" i="1"/>
  <c r="AR5892" i="1" s="1"/>
  <c r="J5892" i="1"/>
  <c r="P4899" i="1"/>
  <c r="AN4899" i="1"/>
  <c r="P2915" i="1"/>
  <c r="AN2915" i="1"/>
  <c r="A1487" i="1"/>
  <c r="AM1486" i="1"/>
  <c r="Q3906" i="1"/>
  <c r="AS3906" i="1"/>
  <c r="O2916" i="1"/>
  <c r="AR2916" i="1" s="1"/>
  <c r="N2916" i="1"/>
  <c r="AQ2916" i="1" s="1"/>
  <c r="L2916" i="1"/>
  <c r="AO2916" i="1" s="1"/>
  <c r="M2916" i="1"/>
  <c r="AP2916" i="1" s="1"/>
  <c r="J2916" i="1"/>
  <c r="Y3911" i="1"/>
  <c r="Z3910" i="1"/>
  <c r="AS2914" i="1"/>
  <c r="Q2914" i="1"/>
  <c r="A3487" i="1"/>
  <c r="AM3486" i="1"/>
  <c r="AS5890" i="1"/>
  <c r="Q5890" i="1"/>
  <c r="A2487" i="1"/>
  <c r="AM2486" i="1"/>
  <c r="Y5895" i="1"/>
  <c r="Z5894" i="1"/>
  <c r="Z4902" i="1"/>
  <c r="Y4903" i="1"/>
  <c r="Z2918" i="1"/>
  <c r="Y2919" i="1"/>
  <c r="A4487" i="1"/>
  <c r="AM4486" i="1"/>
  <c r="N4900" i="1"/>
  <c r="AQ4900" i="1" s="1"/>
  <c r="O4900" i="1"/>
  <c r="AR4900" i="1" s="1"/>
  <c r="J4900" i="1"/>
  <c r="M4900" i="1"/>
  <c r="AP4900" i="1" s="1"/>
  <c r="L4900" i="1"/>
  <c r="AO4900" i="1" s="1"/>
  <c r="Q4898" i="1"/>
  <c r="AS4898" i="1"/>
  <c r="N3908" i="1"/>
  <c r="AQ3908" i="1" s="1"/>
  <c r="J3908" i="1"/>
  <c r="L3908" i="1"/>
  <c r="AO3908" i="1" s="1"/>
  <c r="M3908" i="1"/>
  <c r="AP3908" i="1" s="1"/>
  <c r="O3908" i="1"/>
  <c r="AR3908" i="1" s="1"/>
  <c r="A5487" i="1"/>
  <c r="AM5486" i="1"/>
  <c r="AN5891" i="1"/>
  <c r="P5891" i="1"/>
  <c r="I1925" i="1"/>
  <c r="K1925" i="1"/>
  <c r="Y1927" i="1"/>
  <c r="Z1926" i="1"/>
  <c r="Q1922" i="1"/>
  <c r="AS1922" i="1"/>
  <c r="AN1923" i="1"/>
  <c r="P1923" i="1"/>
  <c r="N1924" i="1"/>
  <c r="AQ1924" i="1" s="1"/>
  <c r="M1924" i="1"/>
  <c r="AP1924" i="1" s="1"/>
  <c r="O1924" i="1"/>
  <c r="AR1924" i="1" s="1"/>
  <c r="L1924" i="1"/>
  <c r="AO1924" i="1" s="1"/>
  <c r="J1924" i="1"/>
  <c r="Q929" i="1"/>
  <c r="AN931" i="1"/>
  <c r="AS929" i="1"/>
  <c r="K932" i="1"/>
  <c r="I932" i="1"/>
  <c r="J932" i="1" s="1"/>
  <c r="P930" i="1"/>
  <c r="Z933" i="1"/>
  <c r="Y934" i="1"/>
  <c r="O931" i="1"/>
  <c r="AR931" i="1" s="1"/>
  <c r="M931" i="1"/>
  <c r="AP931" i="1" s="1"/>
  <c r="L931" i="1"/>
  <c r="AO931" i="1" s="1"/>
  <c r="N931" i="1"/>
  <c r="AQ931" i="1" s="1"/>
  <c r="U5894" i="1"/>
  <c r="R5894" i="1"/>
  <c r="E5894" i="1"/>
  <c r="S5894" i="1"/>
  <c r="T5894" i="1"/>
  <c r="F5894" i="1"/>
  <c r="V5894" i="1"/>
  <c r="F4902" i="1"/>
  <c r="T4902" i="1"/>
  <c r="U4902" i="1"/>
  <c r="S4902" i="1"/>
  <c r="V4902" i="1"/>
  <c r="E4902" i="1"/>
  <c r="R4902" i="1"/>
  <c r="S3910" i="1"/>
  <c r="T3910" i="1"/>
  <c r="V3910" i="1"/>
  <c r="E3910" i="1"/>
  <c r="R3910" i="1"/>
  <c r="F3910" i="1"/>
  <c r="U3910" i="1"/>
  <c r="V2918" i="1"/>
  <c r="F2918" i="1"/>
  <c r="E2918" i="1"/>
  <c r="U2918" i="1"/>
  <c r="S2918" i="1"/>
  <c r="R2918" i="1"/>
  <c r="T2918" i="1"/>
  <c r="F1926" i="1"/>
  <c r="R1926" i="1"/>
  <c r="E1926" i="1"/>
  <c r="S1926" i="1"/>
  <c r="T1926" i="1"/>
  <c r="V1926" i="1"/>
  <c r="U1926" i="1"/>
  <c r="R933" i="1"/>
  <c r="V933" i="1"/>
  <c r="U933" i="1"/>
  <c r="T933" i="1"/>
  <c r="S933" i="1"/>
  <c r="F933" i="1"/>
  <c r="E933" i="1"/>
  <c r="B933" i="4" l="1"/>
  <c r="A564" i="1"/>
  <c r="AM563" i="1"/>
  <c r="I2918" i="1"/>
  <c r="K2918" i="1"/>
  <c r="I3910" i="1"/>
  <c r="K3910" i="1"/>
  <c r="K4902" i="1"/>
  <c r="I4902" i="1"/>
  <c r="I5894" i="1"/>
  <c r="K5894" i="1"/>
  <c r="Y2920" i="1"/>
  <c r="Z2919" i="1"/>
  <c r="Y5896" i="1"/>
  <c r="Z5895" i="1"/>
  <c r="A3488" i="1"/>
  <c r="AM3487" i="1"/>
  <c r="Q4899" i="1"/>
  <c r="AS4899" i="1"/>
  <c r="AN5892" i="1"/>
  <c r="P5892" i="1"/>
  <c r="M2917" i="1"/>
  <c r="AP2917" i="1" s="1"/>
  <c r="N2917" i="1"/>
  <c r="AQ2917" i="1" s="1"/>
  <c r="J2917" i="1"/>
  <c r="L2917" i="1"/>
  <c r="AO2917" i="1" s="1"/>
  <c r="O2917" i="1"/>
  <c r="AR2917" i="1" s="1"/>
  <c r="A5488" i="1"/>
  <c r="AM5487" i="1"/>
  <c r="A2488" i="1"/>
  <c r="AM2487" i="1"/>
  <c r="P4900" i="1"/>
  <c r="AN4900" i="1"/>
  <c r="Y4904" i="1"/>
  <c r="Z4903" i="1"/>
  <c r="N4901" i="1"/>
  <c r="AQ4901" i="1" s="1"/>
  <c r="L4901" i="1"/>
  <c r="AO4901" i="1" s="1"/>
  <c r="M4901" i="1"/>
  <c r="AP4901" i="1" s="1"/>
  <c r="J4901" i="1"/>
  <c r="O4901" i="1"/>
  <c r="AR4901" i="1" s="1"/>
  <c r="P3908" i="1"/>
  <c r="AN3908" i="1"/>
  <c r="Y3912" i="1"/>
  <c r="Z3911" i="1"/>
  <c r="A4488" i="1"/>
  <c r="AM4487" i="1"/>
  <c r="Q5891" i="1"/>
  <c r="AS5891" i="1"/>
  <c r="J5893" i="1"/>
  <c r="L5893" i="1"/>
  <c r="AO5893" i="1" s="1"/>
  <c r="O5893" i="1"/>
  <c r="AR5893" i="1" s="1"/>
  <c r="N5893" i="1"/>
  <c r="AQ5893" i="1" s="1"/>
  <c r="M5893" i="1"/>
  <c r="AP5893" i="1" s="1"/>
  <c r="AN2916" i="1"/>
  <c r="P2916" i="1"/>
  <c r="A1488" i="1"/>
  <c r="AM1487" i="1"/>
  <c r="AS2915" i="1"/>
  <c r="Q2915" i="1"/>
  <c r="AS3907" i="1"/>
  <c r="Q3907" i="1"/>
  <c r="M3909" i="1"/>
  <c r="AP3909" i="1" s="1"/>
  <c r="N3909" i="1"/>
  <c r="AQ3909" i="1" s="1"/>
  <c r="O3909" i="1"/>
  <c r="AR3909" i="1" s="1"/>
  <c r="L3909" i="1"/>
  <c r="AO3909" i="1" s="1"/>
  <c r="J3909" i="1"/>
  <c r="K1926" i="1"/>
  <c r="I1926" i="1"/>
  <c r="P1924" i="1"/>
  <c r="AN1924" i="1"/>
  <c r="Y1928" i="1"/>
  <c r="Z1927" i="1"/>
  <c r="AS1923" i="1"/>
  <c r="Q1923" i="1"/>
  <c r="M1925" i="1"/>
  <c r="AP1925" i="1" s="1"/>
  <c r="J1925" i="1"/>
  <c r="N1925" i="1"/>
  <c r="AQ1925" i="1" s="1"/>
  <c r="O1925" i="1"/>
  <c r="AR1925" i="1" s="1"/>
  <c r="L1925" i="1"/>
  <c r="AO1925" i="1" s="1"/>
  <c r="AS930" i="1"/>
  <c r="AN932" i="1"/>
  <c r="Q930" i="1"/>
  <c r="K933" i="1"/>
  <c r="I933" i="1"/>
  <c r="J933" i="1" s="1"/>
  <c r="P931" i="1"/>
  <c r="Z934" i="1"/>
  <c r="Y935" i="1"/>
  <c r="L932" i="1"/>
  <c r="AO932" i="1" s="1"/>
  <c r="N932" i="1"/>
  <c r="AQ932" i="1" s="1"/>
  <c r="M932" i="1"/>
  <c r="AP932" i="1" s="1"/>
  <c r="O932" i="1"/>
  <c r="AR932" i="1" s="1"/>
  <c r="S2919" i="1"/>
  <c r="R2919" i="1"/>
  <c r="V2919" i="1"/>
  <c r="T2919" i="1"/>
  <c r="U2919" i="1"/>
  <c r="F2919" i="1"/>
  <c r="E2919" i="1"/>
  <c r="T4903" i="1"/>
  <c r="V4903" i="1"/>
  <c r="F4903" i="1"/>
  <c r="U4903" i="1"/>
  <c r="R4903" i="1"/>
  <c r="S4903" i="1"/>
  <c r="E4903" i="1"/>
  <c r="E3911" i="1"/>
  <c r="S3911" i="1"/>
  <c r="V3911" i="1"/>
  <c r="R3911" i="1"/>
  <c r="F3911" i="1"/>
  <c r="U3911" i="1"/>
  <c r="T3911" i="1"/>
  <c r="V5895" i="1"/>
  <c r="U5895" i="1"/>
  <c r="T5895" i="1"/>
  <c r="F5895" i="1"/>
  <c r="E5895" i="1"/>
  <c r="R5895" i="1"/>
  <c r="S5895" i="1"/>
  <c r="U1927" i="1"/>
  <c r="R1927" i="1"/>
  <c r="E1927" i="1"/>
  <c r="T1927" i="1"/>
  <c r="S1927" i="1"/>
  <c r="V1927" i="1"/>
  <c r="F1927" i="1"/>
  <c r="U934" i="1"/>
  <c r="T934" i="1"/>
  <c r="S934" i="1"/>
  <c r="R934" i="1"/>
  <c r="V934" i="1"/>
  <c r="F934" i="1"/>
  <c r="E934" i="1"/>
  <c r="B934" i="4" l="1"/>
  <c r="A565" i="1"/>
  <c r="AM564" i="1"/>
  <c r="K5895" i="1"/>
  <c r="I5895" i="1"/>
  <c r="I3911" i="1"/>
  <c r="K3911" i="1"/>
  <c r="I4903" i="1"/>
  <c r="K4903" i="1"/>
  <c r="K2919" i="1"/>
  <c r="I2919" i="1"/>
  <c r="P2917" i="1"/>
  <c r="AN2917" i="1"/>
  <c r="A1489" i="1"/>
  <c r="AM1488" i="1"/>
  <c r="AN5893" i="1"/>
  <c r="P5893" i="1"/>
  <c r="Q2916" i="1"/>
  <c r="AS2916" i="1"/>
  <c r="A4489" i="1"/>
  <c r="AM4488" i="1"/>
  <c r="P4901" i="1"/>
  <c r="AN4901" i="1"/>
  <c r="AS4900" i="1"/>
  <c r="Q4900" i="1"/>
  <c r="A3489" i="1"/>
  <c r="AM3488" i="1"/>
  <c r="N5894" i="1"/>
  <c r="AQ5894" i="1" s="1"/>
  <c r="M5894" i="1"/>
  <c r="AP5894" i="1" s="1"/>
  <c r="O5894" i="1"/>
  <c r="AR5894" i="1" s="1"/>
  <c r="L5894" i="1"/>
  <c r="AO5894" i="1" s="1"/>
  <c r="J5894" i="1"/>
  <c r="N4902" i="1"/>
  <c r="AQ4902" i="1" s="1"/>
  <c r="L4902" i="1"/>
  <c r="AO4902" i="1" s="1"/>
  <c r="O4902" i="1"/>
  <c r="AR4902" i="1" s="1"/>
  <c r="M4902" i="1"/>
  <c r="AP4902" i="1" s="1"/>
  <c r="J4902" i="1"/>
  <c r="A2489" i="1"/>
  <c r="AM2488" i="1"/>
  <c r="AS5892" i="1"/>
  <c r="Q5892" i="1"/>
  <c r="Z3912" i="1"/>
  <c r="Y3913" i="1"/>
  <c r="Z5896" i="1"/>
  <c r="Y5897" i="1"/>
  <c r="P3909" i="1"/>
  <c r="AN3909" i="1"/>
  <c r="A5489" i="1"/>
  <c r="AM5488" i="1"/>
  <c r="N3910" i="1"/>
  <c r="AQ3910" i="1" s="1"/>
  <c r="M3910" i="1"/>
  <c r="AP3910" i="1" s="1"/>
  <c r="O3910" i="1"/>
  <c r="AR3910" i="1" s="1"/>
  <c r="J3910" i="1"/>
  <c r="L3910" i="1"/>
  <c r="AO3910" i="1" s="1"/>
  <c r="Q3908" i="1"/>
  <c r="AS3908" i="1"/>
  <c r="Y4905" i="1"/>
  <c r="Z4904" i="1"/>
  <c r="Y2921" i="1"/>
  <c r="Z2920" i="1"/>
  <c r="M2918" i="1"/>
  <c r="AP2918" i="1" s="1"/>
  <c r="L2918" i="1"/>
  <c r="AO2918" i="1" s="1"/>
  <c r="O2918" i="1"/>
  <c r="AR2918" i="1" s="1"/>
  <c r="J2918" i="1"/>
  <c r="N2918" i="1"/>
  <c r="AQ2918" i="1" s="1"/>
  <c r="K1927" i="1"/>
  <c r="I1927" i="1"/>
  <c r="Y1929" i="1"/>
  <c r="Z1928" i="1"/>
  <c r="AN1925" i="1"/>
  <c r="P1925" i="1"/>
  <c r="Q1924" i="1"/>
  <c r="AS1924" i="1"/>
  <c r="M1926" i="1"/>
  <c r="AP1926" i="1" s="1"/>
  <c r="O1926" i="1"/>
  <c r="AR1926" i="1" s="1"/>
  <c r="N1926" i="1"/>
  <c r="AQ1926" i="1" s="1"/>
  <c r="J1926" i="1"/>
  <c r="L1926" i="1"/>
  <c r="AO1926" i="1" s="1"/>
  <c r="Q931" i="1"/>
  <c r="AN933" i="1"/>
  <c r="K934" i="1"/>
  <c r="I934" i="1"/>
  <c r="J934" i="1" s="1"/>
  <c r="AS931" i="1"/>
  <c r="P932" i="1"/>
  <c r="Z935" i="1"/>
  <c r="Y936" i="1"/>
  <c r="O933" i="1"/>
  <c r="AR933" i="1" s="1"/>
  <c r="N933" i="1"/>
  <c r="AQ933" i="1" s="1"/>
  <c r="L933" i="1"/>
  <c r="AO933" i="1" s="1"/>
  <c r="M933" i="1"/>
  <c r="AP933" i="1" s="1"/>
  <c r="S4904" i="1"/>
  <c r="E4904" i="1"/>
  <c r="V4904" i="1"/>
  <c r="F4904" i="1"/>
  <c r="R4904" i="1"/>
  <c r="T4904" i="1"/>
  <c r="U4904" i="1"/>
  <c r="E5896" i="1"/>
  <c r="R5896" i="1"/>
  <c r="F5896" i="1"/>
  <c r="S5896" i="1"/>
  <c r="U5896" i="1"/>
  <c r="V5896" i="1"/>
  <c r="T5896" i="1"/>
  <c r="V3912" i="1"/>
  <c r="U3912" i="1"/>
  <c r="R3912" i="1"/>
  <c r="E3912" i="1"/>
  <c r="F3912" i="1"/>
  <c r="S3912" i="1"/>
  <c r="T3912" i="1"/>
  <c r="T2920" i="1"/>
  <c r="S2920" i="1"/>
  <c r="U2920" i="1"/>
  <c r="R2920" i="1"/>
  <c r="V2920" i="1"/>
  <c r="E2920" i="1"/>
  <c r="F2920" i="1"/>
  <c r="E1928" i="1"/>
  <c r="R1928" i="1"/>
  <c r="V1928" i="1"/>
  <c r="T1928" i="1"/>
  <c r="F1928" i="1"/>
  <c r="U1928" i="1"/>
  <c r="S1928" i="1"/>
  <c r="V935" i="1"/>
  <c r="U935" i="1"/>
  <c r="T935" i="1"/>
  <c r="S935" i="1"/>
  <c r="R935" i="1"/>
  <c r="F935" i="1"/>
  <c r="E935" i="1"/>
  <c r="B935" i="4" l="1"/>
  <c r="A566" i="1"/>
  <c r="AM565" i="1"/>
  <c r="K2920" i="1"/>
  <c r="I2920" i="1"/>
  <c r="I3912" i="1"/>
  <c r="K3912" i="1"/>
  <c r="I5896" i="1"/>
  <c r="K5896" i="1"/>
  <c r="I4904" i="1"/>
  <c r="K4904" i="1"/>
  <c r="A5490" i="1"/>
  <c r="AM5489" i="1"/>
  <c r="Z3913" i="1"/>
  <c r="Y3914" i="1"/>
  <c r="AN4902" i="1"/>
  <c r="P4902" i="1"/>
  <c r="Q4901" i="1"/>
  <c r="AS4901" i="1"/>
  <c r="O2919" i="1"/>
  <c r="AR2919" i="1" s="1"/>
  <c r="N2919" i="1"/>
  <c r="AQ2919" i="1" s="1"/>
  <c r="M2919" i="1"/>
  <c r="AP2919" i="1" s="1"/>
  <c r="L2919" i="1"/>
  <c r="AO2919" i="1" s="1"/>
  <c r="J2919" i="1"/>
  <c r="P2918" i="1"/>
  <c r="AN2918" i="1"/>
  <c r="Y4906" i="1"/>
  <c r="Z4905" i="1"/>
  <c r="P3910" i="1"/>
  <c r="AN3910" i="1"/>
  <c r="A4490" i="1"/>
  <c r="AM4489" i="1"/>
  <c r="A1490" i="1"/>
  <c r="AM1489" i="1"/>
  <c r="AS3909" i="1"/>
  <c r="Q3909" i="1"/>
  <c r="N4903" i="1"/>
  <c r="AQ4903" i="1" s="1"/>
  <c r="M4903" i="1"/>
  <c r="AP4903" i="1" s="1"/>
  <c r="L4903" i="1"/>
  <c r="AO4903" i="1" s="1"/>
  <c r="J4903" i="1"/>
  <c r="O4903" i="1"/>
  <c r="AR4903" i="1" s="1"/>
  <c r="Z5897" i="1"/>
  <c r="Y5898" i="1"/>
  <c r="A3490" i="1"/>
  <c r="AM3489" i="1"/>
  <c r="Q2917" i="1"/>
  <c r="AS2917" i="1"/>
  <c r="L3911" i="1"/>
  <c r="AO3911" i="1" s="1"/>
  <c r="N3911" i="1"/>
  <c r="AQ3911" i="1" s="1"/>
  <c r="M3911" i="1"/>
  <c r="AP3911" i="1" s="1"/>
  <c r="J3911" i="1"/>
  <c r="O3911" i="1"/>
  <c r="AR3911" i="1" s="1"/>
  <c r="Z2921" i="1"/>
  <c r="Y2922" i="1"/>
  <c r="A2490" i="1"/>
  <c r="AM2489" i="1"/>
  <c r="P5894" i="1"/>
  <c r="AN5894" i="1"/>
  <c r="M5895" i="1"/>
  <c r="AP5895" i="1" s="1"/>
  <c r="L5895" i="1"/>
  <c r="AO5895" i="1" s="1"/>
  <c r="N5895" i="1"/>
  <c r="AQ5895" i="1" s="1"/>
  <c r="O5895" i="1"/>
  <c r="AR5895" i="1" s="1"/>
  <c r="J5895" i="1"/>
  <c r="AS5893" i="1"/>
  <c r="Q5893" i="1"/>
  <c r="I1928" i="1"/>
  <c r="K1928" i="1"/>
  <c r="AS1925" i="1"/>
  <c r="Q1925" i="1"/>
  <c r="AN1926" i="1"/>
  <c r="P1926" i="1"/>
  <c r="Y1930" i="1"/>
  <c r="Z1929" i="1"/>
  <c r="O1927" i="1"/>
  <c r="AR1927" i="1" s="1"/>
  <c r="N1927" i="1"/>
  <c r="AQ1927" i="1" s="1"/>
  <c r="L1927" i="1"/>
  <c r="AO1927" i="1" s="1"/>
  <c r="M1927" i="1"/>
  <c r="AP1927" i="1" s="1"/>
  <c r="J1927" i="1"/>
  <c r="AN934" i="1"/>
  <c r="AS932" i="1"/>
  <c r="Q932" i="1"/>
  <c r="K935" i="1"/>
  <c r="I935" i="1"/>
  <c r="J935" i="1" s="1"/>
  <c r="P933" i="1"/>
  <c r="Y937" i="1"/>
  <c r="Z936" i="1"/>
  <c r="M934" i="1"/>
  <c r="AP934" i="1" s="1"/>
  <c r="N934" i="1"/>
  <c r="AQ934" i="1" s="1"/>
  <c r="L934" i="1"/>
  <c r="AO934" i="1" s="1"/>
  <c r="O934" i="1"/>
  <c r="AR934" i="1" s="1"/>
  <c r="V5897" i="1"/>
  <c r="R5897" i="1"/>
  <c r="T5897" i="1"/>
  <c r="E5897" i="1"/>
  <c r="S5897" i="1"/>
  <c r="F5897" i="1"/>
  <c r="U5897" i="1"/>
  <c r="F2921" i="1"/>
  <c r="V2921" i="1"/>
  <c r="R2921" i="1"/>
  <c r="S2921" i="1"/>
  <c r="U2921" i="1"/>
  <c r="E2921" i="1"/>
  <c r="T2921" i="1"/>
  <c r="U3913" i="1"/>
  <c r="S3913" i="1"/>
  <c r="T3913" i="1"/>
  <c r="R3913" i="1"/>
  <c r="F3913" i="1"/>
  <c r="E3913" i="1"/>
  <c r="V3913" i="1"/>
  <c r="F4905" i="1"/>
  <c r="V4905" i="1"/>
  <c r="U4905" i="1"/>
  <c r="R4905" i="1"/>
  <c r="S4905" i="1"/>
  <c r="E4905" i="1"/>
  <c r="T4905" i="1"/>
  <c r="V1929" i="1"/>
  <c r="T1929" i="1"/>
  <c r="U1929" i="1"/>
  <c r="R1929" i="1"/>
  <c r="E1929" i="1"/>
  <c r="F1929" i="1"/>
  <c r="S1929" i="1"/>
  <c r="S936" i="1"/>
  <c r="R936" i="1"/>
  <c r="V936" i="1"/>
  <c r="U936" i="1"/>
  <c r="T936" i="1"/>
  <c r="F936" i="1"/>
  <c r="E936" i="1"/>
  <c r="B936" i="4" l="1"/>
  <c r="A567" i="1"/>
  <c r="AM566" i="1"/>
  <c r="K4905" i="1"/>
  <c r="I4905" i="1"/>
  <c r="I3913" i="1"/>
  <c r="K3913" i="1"/>
  <c r="I2921" i="1"/>
  <c r="K2921" i="1"/>
  <c r="K5897" i="1"/>
  <c r="I5897" i="1"/>
  <c r="AS2918" i="1"/>
  <c r="Q2918" i="1"/>
  <c r="Q4902" i="1"/>
  <c r="AS4902" i="1"/>
  <c r="A4491" i="1"/>
  <c r="AM4490" i="1"/>
  <c r="P2919" i="1"/>
  <c r="AN2919" i="1"/>
  <c r="L4904" i="1"/>
  <c r="AO4904" i="1" s="1"/>
  <c r="J4904" i="1"/>
  <c r="O4904" i="1"/>
  <c r="AR4904" i="1" s="1"/>
  <c r="N4904" i="1"/>
  <c r="AQ4904" i="1" s="1"/>
  <c r="M4904" i="1"/>
  <c r="AP4904" i="1" s="1"/>
  <c r="AN3911" i="1"/>
  <c r="P3911" i="1"/>
  <c r="A3491" i="1"/>
  <c r="AM3490" i="1"/>
  <c r="Y3915" i="1"/>
  <c r="Z3914" i="1"/>
  <c r="AS3910" i="1"/>
  <c r="Q3910" i="1"/>
  <c r="O5896" i="1"/>
  <c r="AR5896" i="1" s="1"/>
  <c r="J5896" i="1"/>
  <c r="L5896" i="1"/>
  <c r="AO5896" i="1" s="1"/>
  <c r="M5896" i="1"/>
  <c r="AP5896" i="1" s="1"/>
  <c r="N5896" i="1"/>
  <c r="AQ5896" i="1" s="1"/>
  <c r="Z5898" i="1"/>
  <c r="Y5899" i="1"/>
  <c r="O3912" i="1"/>
  <c r="AR3912" i="1" s="1"/>
  <c r="M3912" i="1"/>
  <c r="AP3912" i="1" s="1"/>
  <c r="L3912" i="1"/>
  <c r="AO3912" i="1" s="1"/>
  <c r="N3912" i="1"/>
  <c r="AQ3912" i="1" s="1"/>
  <c r="J3912" i="1"/>
  <c r="AN4903" i="1"/>
  <c r="P4903" i="1"/>
  <c r="A1491" i="1"/>
  <c r="AM1490" i="1"/>
  <c r="AS5894" i="1"/>
  <c r="Q5894" i="1"/>
  <c r="P5895" i="1"/>
  <c r="AN5895" i="1"/>
  <c r="A2491" i="1"/>
  <c r="AM2490" i="1"/>
  <c r="Y2923" i="1"/>
  <c r="Z2922" i="1"/>
  <c r="Z4906" i="1"/>
  <c r="Y4907" i="1"/>
  <c r="A5491" i="1"/>
  <c r="AM5490" i="1"/>
  <c r="N2920" i="1"/>
  <c r="AQ2920" i="1" s="1"/>
  <c r="O2920" i="1"/>
  <c r="AR2920" i="1" s="1"/>
  <c r="L2920" i="1"/>
  <c r="AO2920" i="1" s="1"/>
  <c r="M2920" i="1"/>
  <c r="AP2920" i="1" s="1"/>
  <c r="J2920" i="1"/>
  <c r="K1929" i="1"/>
  <c r="I1929" i="1"/>
  <c r="Y1931" i="1"/>
  <c r="Z1930" i="1"/>
  <c r="AN1927" i="1"/>
  <c r="P1927" i="1"/>
  <c r="Q1926" i="1"/>
  <c r="AS1926" i="1"/>
  <c r="J1928" i="1"/>
  <c r="O1928" i="1"/>
  <c r="AR1928" i="1" s="1"/>
  <c r="M1928" i="1"/>
  <c r="AP1928" i="1" s="1"/>
  <c r="L1928" i="1"/>
  <c r="AO1928" i="1" s="1"/>
  <c r="N1928" i="1"/>
  <c r="AQ1928" i="1" s="1"/>
  <c r="Q933" i="1"/>
  <c r="AN935" i="1"/>
  <c r="K936" i="1"/>
  <c r="I936" i="1"/>
  <c r="J936" i="1" s="1"/>
  <c r="AS933" i="1"/>
  <c r="P934" i="1"/>
  <c r="Z937" i="1"/>
  <c r="Y938" i="1"/>
  <c r="O935" i="1"/>
  <c r="AR935" i="1" s="1"/>
  <c r="L935" i="1"/>
  <c r="AO935" i="1" s="1"/>
  <c r="M935" i="1"/>
  <c r="AP935" i="1" s="1"/>
  <c r="N935" i="1"/>
  <c r="AQ935" i="1" s="1"/>
  <c r="E3914" i="1"/>
  <c r="T3914" i="1"/>
  <c r="S3914" i="1"/>
  <c r="R3914" i="1"/>
  <c r="F3914" i="1"/>
  <c r="V3914" i="1"/>
  <c r="U3914" i="1"/>
  <c r="V5898" i="1"/>
  <c r="R5898" i="1"/>
  <c r="S5898" i="1"/>
  <c r="E5898" i="1"/>
  <c r="T5898" i="1"/>
  <c r="U5898" i="1"/>
  <c r="F5898" i="1"/>
  <c r="E4906" i="1"/>
  <c r="V4906" i="1"/>
  <c r="F4906" i="1"/>
  <c r="T4906" i="1"/>
  <c r="U4906" i="1"/>
  <c r="S4906" i="1"/>
  <c r="R4906" i="1"/>
  <c r="R2922" i="1"/>
  <c r="T2922" i="1"/>
  <c r="V2922" i="1"/>
  <c r="S2922" i="1"/>
  <c r="E2922" i="1"/>
  <c r="U2922" i="1"/>
  <c r="F2922" i="1"/>
  <c r="S1930" i="1"/>
  <c r="F1930" i="1"/>
  <c r="T1930" i="1"/>
  <c r="R1930" i="1"/>
  <c r="U1930" i="1"/>
  <c r="E1930" i="1"/>
  <c r="V1930" i="1"/>
  <c r="V937" i="1"/>
  <c r="U937" i="1"/>
  <c r="T937" i="1"/>
  <c r="S937" i="1"/>
  <c r="R937" i="1"/>
  <c r="F937" i="1"/>
  <c r="E937" i="1"/>
  <c r="B937" i="4" l="1"/>
  <c r="A568" i="1"/>
  <c r="AM567" i="1"/>
  <c r="I2922" i="1"/>
  <c r="K2922" i="1"/>
  <c r="K4906" i="1"/>
  <c r="I4906" i="1"/>
  <c r="K5898" i="1"/>
  <c r="I5898" i="1"/>
  <c r="K3914" i="1"/>
  <c r="I3914" i="1"/>
  <c r="Z3915" i="1"/>
  <c r="Y3916" i="1"/>
  <c r="L5897" i="1"/>
  <c r="AO5897" i="1" s="1"/>
  <c r="O5897" i="1"/>
  <c r="AR5897" i="1" s="1"/>
  <c r="M5897" i="1"/>
  <c r="AP5897" i="1" s="1"/>
  <c r="J5897" i="1"/>
  <c r="N5897" i="1"/>
  <c r="AQ5897" i="1" s="1"/>
  <c r="A5492" i="1"/>
  <c r="AM5491" i="1"/>
  <c r="P2920" i="1"/>
  <c r="AN2920" i="1"/>
  <c r="Y4908" i="1"/>
  <c r="Z4907" i="1"/>
  <c r="Y2924" i="1"/>
  <c r="Z2923" i="1"/>
  <c r="P4904" i="1"/>
  <c r="AN4904" i="1"/>
  <c r="A1492" i="1"/>
  <c r="AM1491" i="1"/>
  <c r="AN5896" i="1"/>
  <c r="P5896" i="1"/>
  <c r="N2921" i="1"/>
  <c r="AQ2921" i="1" s="1"/>
  <c r="L2921" i="1"/>
  <c r="AO2921" i="1" s="1"/>
  <c r="O2921" i="1"/>
  <c r="AR2921" i="1" s="1"/>
  <c r="J2921" i="1"/>
  <c r="M2921" i="1"/>
  <c r="AP2921" i="1" s="1"/>
  <c r="AS4903" i="1"/>
  <c r="Q4903" i="1"/>
  <c r="Y5900" i="1"/>
  <c r="Z5899" i="1"/>
  <c r="A3492" i="1"/>
  <c r="AM3491" i="1"/>
  <c r="A2492" i="1"/>
  <c r="AM2491" i="1"/>
  <c r="Q3911" i="1"/>
  <c r="AS3911" i="1"/>
  <c r="AS2919" i="1"/>
  <c r="Q2919" i="1"/>
  <c r="O3913" i="1"/>
  <c r="AR3913" i="1" s="1"/>
  <c r="M3913" i="1"/>
  <c r="AP3913" i="1" s="1"/>
  <c r="N3913" i="1"/>
  <c r="AQ3913" i="1" s="1"/>
  <c r="L3913" i="1"/>
  <c r="AO3913" i="1" s="1"/>
  <c r="J3913" i="1"/>
  <c r="AN3912" i="1"/>
  <c r="P3912" i="1"/>
  <c r="J4905" i="1"/>
  <c r="O4905" i="1"/>
  <c r="AR4905" i="1" s="1"/>
  <c r="N4905" i="1"/>
  <c r="AQ4905" i="1" s="1"/>
  <c r="M4905" i="1"/>
  <c r="AP4905" i="1" s="1"/>
  <c r="L4905" i="1"/>
  <c r="AO4905" i="1" s="1"/>
  <c r="Q5895" i="1"/>
  <c r="AS5895" i="1"/>
  <c r="A4492" i="1"/>
  <c r="AM4491" i="1"/>
  <c r="K1930" i="1"/>
  <c r="I1930" i="1"/>
  <c r="AS1927" i="1"/>
  <c r="Q1927" i="1"/>
  <c r="Y1932" i="1"/>
  <c r="Z1931" i="1"/>
  <c r="AN1928" i="1"/>
  <c r="P1928" i="1"/>
  <c r="O1929" i="1"/>
  <c r="AR1929" i="1" s="1"/>
  <c r="N1929" i="1"/>
  <c r="AQ1929" i="1" s="1"/>
  <c r="M1929" i="1"/>
  <c r="AP1929" i="1" s="1"/>
  <c r="L1929" i="1"/>
  <c r="AO1929" i="1" s="1"/>
  <c r="J1929" i="1"/>
  <c r="Q934" i="1"/>
  <c r="AN936" i="1"/>
  <c r="AS934" i="1"/>
  <c r="K937" i="1"/>
  <c r="I937" i="1"/>
  <c r="J937" i="1" s="1"/>
  <c r="P935" i="1"/>
  <c r="Z938" i="1"/>
  <c r="Y939" i="1"/>
  <c r="M936" i="1"/>
  <c r="AP936" i="1" s="1"/>
  <c r="L936" i="1"/>
  <c r="AO936" i="1" s="1"/>
  <c r="O936" i="1"/>
  <c r="AR936" i="1" s="1"/>
  <c r="N936" i="1"/>
  <c r="AQ936" i="1" s="1"/>
  <c r="U3915" i="1"/>
  <c r="E3915" i="1"/>
  <c r="F3915" i="1"/>
  <c r="V3915" i="1"/>
  <c r="S3915" i="1"/>
  <c r="T3915" i="1"/>
  <c r="R3915" i="1"/>
  <c r="R2923" i="1"/>
  <c r="V2923" i="1"/>
  <c r="F2923" i="1"/>
  <c r="T2923" i="1"/>
  <c r="E2923" i="1"/>
  <c r="U2923" i="1"/>
  <c r="S2923" i="1"/>
  <c r="E5899" i="1"/>
  <c r="V5899" i="1"/>
  <c r="R5899" i="1"/>
  <c r="F5899" i="1"/>
  <c r="U5899" i="1"/>
  <c r="T5899" i="1"/>
  <c r="S5899" i="1"/>
  <c r="U4907" i="1"/>
  <c r="E4907" i="1"/>
  <c r="R4907" i="1"/>
  <c r="F4907" i="1"/>
  <c r="S4907" i="1"/>
  <c r="V4907" i="1"/>
  <c r="T4907" i="1"/>
  <c r="F1931" i="1"/>
  <c r="T1931" i="1"/>
  <c r="V1931" i="1"/>
  <c r="R1931" i="1"/>
  <c r="E1931" i="1"/>
  <c r="S1931" i="1"/>
  <c r="U1931" i="1"/>
  <c r="V938" i="1"/>
  <c r="U938" i="1"/>
  <c r="T938" i="1"/>
  <c r="S938" i="1"/>
  <c r="R938" i="1"/>
  <c r="F938" i="1"/>
  <c r="E938" i="1"/>
  <c r="B938" i="4" l="1"/>
  <c r="A569" i="1"/>
  <c r="AM568" i="1"/>
  <c r="I4907" i="1"/>
  <c r="K4907" i="1"/>
  <c r="I5899" i="1"/>
  <c r="K5899" i="1"/>
  <c r="K2923" i="1"/>
  <c r="I2923" i="1"/>
  <c r="K3915" i="1"/>
  <c r="I3915" i="1"/>
  <c r="L3914" i="1"/>
  <c r="AO3914" i="1" s="1"/>
  <c r="M3914" i="1"/>
  <c r="AP3914" i="1" s="1"/>
  <c r="N3914" i="1"/>
  <c r="AQ3914" i="1" s="1"/>
  <c r="O3914" i="1"/>
  <c r="AR3914" i="1" s="1"/>
  <c r="J3914" i="1"/>
  <c r="P5897" i="1"/>
  <c r="AN5897" i="1"/>
  <c r="Q5896" i="1"/>
  <c r="AS5896" i="1"/>
  <c r="Z4908" i="1"/>
  <c r="Y4909" i="1"/>
  <c r="N5898" i="1"/>
  <c r="AQ5898" i="1" s="1"/>
  <c r="M5898" i="1"/>
  <c r="AP5898" i="1" s="1"/>
  <c r="L5898" i="1"/>
  <c r="AO5898" i="1" s="1"/>
  <c r="J5898" i="1"/>
  <c r="O5898" i="1"/>
  <c r="AR5898" i="1" s="1"/>
  <c r="P3913" i="1"/>
  <c r="AN3913" i="1"/>
  <c r="A2493" i="1"/>
  <c r="AM2492" i="1"/>
  <c r="A3493" i="1"/>
  <c r="AM3492" i="1"/>
  <c r="AN2921" i="1"/>
  <c r="P2921" i="1"/>
  <c r="Q2920" i="1"/>
  <c r="AS2920" i="1"/>
  <c r="M4906" i="1"/>
  <c r="AP4906" i="1" s="1"/>
  <c r="O4906" i="1"/>
  <c r="AR4906" i="1" s="1"/>
  <c r="L4906" i="1"/>
  <c r="AO4906" i="1" s="1"/>
  <c r="N4906" i="1"/>
  <c r="AQ4906" i="1" s="1"/>
  <c r="J4906" i="1"/>
  <c r="AN4905" i="1"/>
  <c r="P4905" i="1"/>
  <c r="Y3917" i="1"/>
  <c r="Z3916" i="1"/>
  <c r="A1493" i="1"/>
  <c r="AM1492" i="1"/>
  <c r="Q3912" i="1"/>
  <c r="AS3912" i="1"/>
  <c r="Y5901" i="1"/>
  <c r="Z5900" i="1"/>
  <c r="A5493" i="1"/>
  <c r="AM5492" i="1"/>
  <c r="A4493" i="1"/>
  <c r="AM4492" i="1"/>
  <c r="AS4904" i="1"/>
  <c r="Q4904" i="1"/>
  <c r="Z2924" i="1"/>
  <c r="Y2925" i="1"/>
  <c r="O2922" i="1"/>
  <c r="AR2922" i="1" s="1"/>
  <c r="N2922" i="1"/>
  <c r="AQ2922" i="1" s="1"/>
  <c r="M2922" i="1"/>
  <c r="AP2922" i="1" s="1"/>
  <c r="L2922" i="1"/>
  <c r="AO2922" i="1" s="1"/>
  <c r="J2922" i="1"/>
  <c r="K1931" i="1"/>
  <c r="I1931" i="1"/>
  <c r="AN1929" i="1"/>
  <c r="P1929" i="1"/>
  <c r="Y1933" i="1"/>
  <c r="Z1932" i="1"/>
  <c r="O1930" i="1"/>
  <c r="AR1930" i="1" s="1"/>
  <c r="N1930" i="1"/>
  <c r="AQ1930" i="1" s="1"/>
  <c r="J1930" i="1"/>
  <c r="L1930" i="1"/>
  <c r="AO1930" i="1" s="1"/>
  <c r="M1930" i="1"/>
  <c r="AP1930" i="1" s="1"/>
  <c r="Q1928" i="1"/>
  <c r="AS1928" i="1"/>
  <c r="AS935" i="1"/>
  <c r="AN937" i="1"/>
  <c r="Q935" i="1"/>
  <c r="K938" i="1"/>
  <c r="I938" i="1"/>
  <c r="J938" i="1" s="1"/>
  <c r="P936" i="1"/>
  <c r="Y940" i="1"/>
  <c r="Z939" i="1"/>
  <c r="N937" i="1"/>
  <c r="AQ937" i="1" s="1"/>
  <c r="O937" i="1"/>
  <c r="AR937" i="1" s="1"/>
  <c r="M937" i="1"/>
  <c r="AP937" i="1" s="1"/>
  <c r="L937" i="1"/>
  <c r="AO937" i="1" s="1"/>
  <c r="T2924" i="1"/>
  <c r="F2924" i="1"/>
  <c r="S2924" i="1"/>
  <c r="E2924" i="1"/>
  <c r="V2924" i="1"/>
  <c r="U2924" i="1"/>
  <c r="R2924" i="1"/>
  <c r="U4908" i="1"/>
  <c r="E4908" i="1"/>
  <c r="V4908" i="1"/>
  <c r="R4908" i="1"/>
  <c r="S4908" i="1"/>
  <c r="T4908" i="1"/>
  <c r="F4908" i="1"/>
  <c r="F3916" i="1"/>
  <c r="V3916" i="1"/>
  <c r="U3916" i="1"/>
  <c r="S3916" i="1"/>
  <c r="R3916" i="1"/>
  <c r="E3916" i="1"/>
  <c r="T3916" i="1"/>
  <c r="T5900" i="1"/>
  <c r="R5900" i="1"/>
  <c r="E5900" i="1"/>
  <c r="F5900" i="1"/>
  <c r="U5900" i="1"/>
  <c r="S5900" i="1"/>
  <c r="V5900" i="1"/>
  <c r="T1932" i="1"/>
  <c r="E1932" i="1"/>
  <c r="F1932" i="1"/>
  <c r="S1932" i="1"/>
  <c r="V1932" i="1"/>
  <c r="U1932" i="1"/>
  <c r="R1932" i="1"/>
  <c r="T939" i="1"/>
  <c r="S939" i="1"/>
  <c r="R939" i="1"/>
  <c r="V939" i="1"/>
  <c r="U939" i="1"/>
  <c r="F939" i="1"/>
  <c r="E939" i="1"/>
  <c r="B939" i="4" l="1"/>
  <c r="A570" i="1"/>
  <c r="AM569" i="1"/>
  <c r="K5900" i="1"/>
  <c r="I5900" i="1"/>
  <c r="K3916" i="1"/>
  <c r="I3916" i="1"/>
  <c r="I4908" i="1"/>
  <c r="K4908" i="1"/>
  <c r="I2924" i="1"/>
  <c r="K2924" i="1"/>
  <c r="Y2926" i="1"/>
  <c r="Z2925" i="1"/>
  <c r="J3915" i="1"/>
  <c r="N3915" i="1"/>
  <c r="AQ3915" i="1" s="1"/>
  <c r="M3915" i="1"/>
  <c r="AP3915" i="1" s="1"/>
  <c r="O3915" i="1"/>
  <c r="AR3915" i="1" s="1"/>
  <c r="L3915" i="1"/>
  <c r="AO3915" i="1" s="1"/>
  <c r="AN2922" i="1"/>
  <c r="P2922" i="1"/>
  <c r="Z3917" i="1"/>
  <c r="Y3918" i="1"/>
  <c r="Z5901" i="1"/>
  <c r="Y5902" i="1"/>
  <c r="AS3913" i="1"/>
  <c r="Q3913" i="1"/>
  <c r="Z4909" i="1"/>
  <c r="Y4910" i="1"/>
  <c r="P3914" i="1"/>
  <c r="AN3914" i="1"/>
  <c r="Q2921" i="1"/>
  <c r="AS2921" i="1"/>
  <c r="L2923" i="1"/>
  <c r="AO2923" i="1" s="1"/>
  <c r="J2923" i="1"/>
  <c r="O2923" i="1"/>
  <c r="AR2923" i="1" s="1"/>
  <c r="N2923" i="1"/>
  <c r="AQ2923" i="1" s="1"/>
  <c r="M2923" i="1"/>
  <c r="AP2923" i="1" s="1"/>
  <c r="A4494" i="1"/>
  <c r="AM4493" i="1"/>
  <c r="Q4905" i="1"/>
  <c r="AS4905" i="1"/>
  <c r="AN5898" i="1"/>
  <c r="P5898" i="1"/>
  <c r="A1494" i="1"/>
  <c r="AM1493" i="1"/>
  <c r="A3494" i="1"/>
  <c r="AM3493" i="1"/>
  <c r="M5899" i="1"/>
  <c r="AP5899" i="1" s="1"/>
  <c r="L5899" i="1"/>
  <c r="AO5899" i="1" s="1"/>
  <c r="O5899" i="1"/>
  <c r="AR5899" i="1" s="1"/>
  <c r="N5899" i="1"/>
  <c r="AQ5899" i="1" s="1"/>
  <c r="J5899" i="1"/>
  <c r="AN4906" i="1"/>
  <c r="P4906" i="1"/>
  <c r="A5494" i="1"/>
  <c r="AM5493" i="1"/>
  <c r="A2494" i="1"/>
  <c r="AM2493" i="1"/>
  <c r="Q5897" i="1"/>
  <c r="AS5897" i="1"/>
  <c r="M4907" i="1"/>
  <c r="AP4907" i="1" s="1"/>
  <c r="L4907" i="1"/>
  <c r="AO4907" i="1" s="1"/>
  <c r="J4907" i="1"/>
  <c r="N4907" i="1"/>
  <c r="AQ4907" i="1" s="1"/>
  <c r="O4907" i="1"/>
  <c r="AR4907" i="1" s="1"/>
  <c r="K1932" i="1"/>
  <c r="I1932" i="1"/>
  <c r="Y1934" i="1"/>
  <c r="Z1933" i="1"/>
  <c r="Q1929" i="1"/>
  <c r="AS1929" i="1"/>
  <c r="AN1930" i="1"/>
  <c r="P1930" i="1"/>
  <c r="J1931" i="1"/>
  <c r="O1931" i="1"/>
  <c r="AR1931" i="1" s="1"/>
  <c r="L1931" i="1"/>
  <c r="AO1931" i="1" s="1"/>
  <c r="N1931" i="1"/>
  <c r="AQ1931" i="1" s="1"/>
  <c r="M1931" i="1"/>
  <c r="AP1931" i="1" s="1"/>
  <c r="AS936" i="1"/>
  <c r="AN938" i="1"/>
  <c r="Q936" i="1"/>
  <c r="K939" i="1"/>
  <c r="I939" i="1"/>
  <c r="J939" i="1" s="1"/>
  <c r="P937" i="1"/>
  <c r="Y941" i="1"/>
  <c r="Z940" i="1"/>
  <c r="O938" i="1"/>
  <c r="AR938" i="1" s="1"/>
  <c r="N938" i="1"/>
  <c r="AQ938" i="1" s="1"/>
  <c r="L938" i="1"/>
  <c r="AO938" i="1" s="1"/>
  <c r="M938" i="1"/>
  <c r="AP938" i="1" s="1"/>
  <c r="U5901" i="1"/>
  <c r="T5901" i="1"/>
  <c r="F5901" i="1"/>
  <c r="E5901" i="1"/>
  <c r="R5901" i="1"/>
  <c r="V5901" i="1"/>
  <c r="S5901" i="1"/>
  <c r="R2925" i="1"/>
  <c r="F2925" i="1"/>
  <c r="U2925" i="1"/>
  <c r="E2925" i="1"/>
  <c r="T2925" i="1"/>
  <c r="V2925" i="1"/>
  <c r="S2925" i="1"/>
  <c r="E3917" i="1"/>
  <c r="U3917" i="1"/>
  <c r="S3917" i="1"/>
  <c r="V3917" i="1"/>
  <c r="F3917" i="1"/>
  <c r="R3917" i="1"/>
  <c r="T3917" i="1"/>
  <c r="F4909" i="1"/>
  <c r="R4909" i="1"/>
  <c r="E4909" i="1"/>
  <c r="V4909" i="1"/>
  <c r="T4909" i="1"/>
  <c r="U4909" i="1"/>
  <c r="S4909" i="1"/>
  <c r="S1933" i="1"/>
  <c r="F1933" i="1"/>
  <c r="U1933" i="1"/>
  <c r="R1933" i="1"/>
  <c r="V1933" i="1"/>
  <c r="E1933" i="1"/>
  <c r="T1933" i="1"/>
  <c r="V940" i="1"/>
  <c r="U940" i="1"/>
  <c r="T940" i="1"/>
  <c r="S940" i="1"/>
  <c r="R940" i="1"/>
  <c r="F940" i="1"/>
  <c r="E940" i="1"/>
  <c r="B940" i="4" l="1"/>
  <c r="A571" i="1"/>
  <c r="AM570" i="1"/>
  <c r="I4909" i="1"/>
  <c r="K4909" i="1"/>
  <c r="I3917" i="1"/>
  <c r="K3917" i="1"/>
  <c r="I2925" i="1"/>
  <c r="K2925" i="1"/>
  <c r="I5901" i="1"/>
  <c r="K5901" i="1"/>
  <c r="P4907" i="1"/>
  <c r="AN4907" i="1"/>
  <c r="Y3919" i="1"/>
  <c r="Z3918" i="1"/>
  <c r="P5899" i="1"/>
  <c r="AN5899" i="1"/>
  <c r="A4495" i="1"/>
  <c r="AM4494" i="1"/>
  <c r="P3915" i="1"/>
  <c r="AN3915" i="1"/>
  <c r="M2924" i="1"/>
  <c r="AP2924" i="1" s="1"/>
  <c r="O2924" i="1"/>
  <c r="AR2924" i="1" s="1"/>
  <c r="L2924" i="1"/>
  <c r="AO2924" i="1" s="1"/>
  <c r="J2924" i="1"/>
  <c r="N2924" i="1"/>
  <c r="AQ2924" i="1" s="1"/>
  <c r="A1495" i="1"/>
  <c r="AM1494" i="1"/>
  <c r="Q2922" i="1"/>
  <c r="AS2922" i="1"/>
  <c r="N4908" i="1"/>
  <c r="AQ4908" i="1" s="1"/>
  <c r="M4908" i="1"/>
  <c r="AP4908" i="1" s="1"/>
  <c r="L4908" i="1"/>
  <c r="AO4908" i="1" s="1"/>
  <c r="J4908" i="1"/>
  <c r="O4908" i="1"/>
  <c r="AR4908" i="1" s="1"/>
  <c r="A5495" i="1"/>
  <c r="AM5494" i="1"/>
  <c r="AS5898" i="1"/>
  <c r="Q5898" i="1"/>
  <c r="O3916" i="1"/>
  <c r="AR3916" i="1" s="1"/>
  <c r="N3916" i="1"/>
  <c r="AQ3916" i="1" s="1"/>
  <c r="L3916" i="1"/>
  <c r="AO3916" i="1" s="1"/>
  <c r="M3916" i="1"/>
  <c r="AP3916" i="1" s="1"/>
  <c r="J3916" i="1"/>
  <c r="Q3914" i="1"/>
  <c r="AS3914" i="1"/>
  <c r="AS4906" i="1"/>
  <c r="Q4906" i="1"/>
  <c r="A3495" i="1"/>
  <c r="AM3494" i="1"/>
  <c r="P2923" i="1"/>
  <c r="AN2923" i="1"/>
  <c r="Y5903" i="1"/>
  <c r="Z5902" i="1"/>
  <c r="Y2927" i="1"/>
  <c r="Z2926" i="1"/>
  <c r="L5900" i="1"/>
  <c r="AO5900" i="1" s="1"/>
  <c r="O5900" i="1"/>
  <c r="AR5900" i="1" s="1"/>
  <c r="J5900" i="1"/>
  <c r="N5900" i="1"/>
  <c r="AQ5900" i="1" s="1"/>
  <c r="M5900" i="1"/>
  <c r="AP5900" i="1" s="1"/>
  <c r="A2495" i="1"/>
  <c r="AM2494" i="1"/>
  <c r="Z4910" i="1"/>
  <c r="Y4911" i="1"/>
  <c r="K1933" i="1"/>
  <c r="I1933" i="1"/>
  <c r="Y1935" i="1"/>
  <c r="Z1934" i="1"/>
  <c r="AN1931" i="1"/>
  <c r="P1931" i="1"/>
  <c r="M1932" i="1"/>
  <c r="AP1932" i="1" s="1"/>
  <c r="L1932" i="1"/>
  <c r="AO1932" i="1" s="1"/>
  <c r="O1932" i="1"/>
  <c r="AR1932" i="1" s="1"/>
  <c r="N1932" i="1"/>
  <c r="AQ1932" i="1" s="1"/>
  <c r="J1932" i="1"/>
  <c r="Q1930" i="1"/>
  <c r="AS1930" i="1"/>
  <c r="AS937" i="1"/>
  <c r="AN939" i="1"/>
  <c r="Q937" i="1"/>
  <c r="K940" i="1"/>
  <c r="I940" i="1"/>
  <c r="J940" i="1" s="1"/>
  <c r="P938" i="1"/>
  <c r="Y942" i="1"/>
  <c r="Z941" i="1"/>
  <c r="N939" i="1"/>
  <c r="AQ939" i="1" s="1"/>
  <c r="L939" i="1"/>
  <c r="AO939" i="1" s="1"/>
  <c r="O939" i="1"/>
  <c r="AR939" i="1" s="1"/>
  <c r="M939" i="1"/>
  <c r="AP939" i="1" s="1"/>
  <c r="V3918" i="1"/>
  <c r="T3918" i="1"/>
  <c r="R3918" i="1"/>
  <c r="E3918" i="1"/>
  <c r="S3918" i="1"/>
  <c r="F3918" i="1"/>
  <c r="U3918" i="1"/>
  <c r="U5902" i="1"/>
  <c r="T5902" i="1"/>
  <c r="E5902" i="1"/>
  <c r="S5902" i="1"/>
  <c r="V5902" i="1"/>
  <c r="F5902" i="1"/>
  <c r="R5902" i="1"/>
  <c r="U2926" i="1"/>
  <c r="F2926" i="1"/>
  <c r="V2926" i="1"/>
  <c r="T2926" i="1"/>
  <c r="E2926" i="1"/>
  <c r="S2926" i="1"/>
  <c r="R2926" i="1"/>
  <c r="E4910" i="1"/>
  <c r="F4910" i="1"/>
  <c r="S4910" i="1"/>
  <c r="T4910" i="1"/>
  <c r="U4910" i="1"/>
  <c r="R4910" i="1"/>
  <c r="V4910" i="1"/>
  <c r="E1934" i="1"/>
  <c r="R1934" i="1"/>
  <c r="T1934" i="1"/>
  <c r="V1934" i="1"/>
  <c r="S1934" i="1"/>
  <c r="F1934" i="1"/>
  <c r="U1934" i="1"/>
  <c r="R941" i="1"/>
  <c r="V941" i="1"/>
  <c r="U941" i="1"/>
  <c r="T941" i="1"/>
  <c r="S941" i="1"/>
  <c r="F941" i="1"/>
  <c r="E941" i="1"/>
  <c r="B941" i="4" l="1"/>
  <c r="A572" i="1"/>
  <c r="AM571" i="1"/>
  <c r="I4910" i="1"/>
  <c r="K4910" i="1"/>
  <c r="I2926" i="1"/>
  <c r="K2926" i="1"/>
  <c r="K5902" i="1"/>
  <c r="I5902" i="1"/>
  <c r="I3918" i="1"/>
  <c r="K3918" i="1"/>
  <c r="AN3916" i="1"/>
  <c r="P3916" i="1"/>
  <c r="A5496" i="1"/>
  <c r="AM5495" i="1"/>
  <c r="Q5899" i="1"/>
  <c r="AS5899" i="1"/>
  <c r="Q2923" i="1"/>
  <c r="AS2923" i="1"/>
  <c r="A2496" i="1"/>
  <c r="AM2495" i="1"/>
  <c r="Y2928" i="1"/>
  <c r="Z2927" i="1"/>
  <c r="A3496" i="1"/>
  <c r="AM3495" i="1"/>
  <c r="L5901" i="1"/>
  <c r="AO5901" i="1" s="1"/>
  <c r="O5901" i="1"/>
  <c r="AR5901" i="1" s="1"/>
  <c r="J5901" i="1"/>
  <c r="N5901" i="1"/>
  <c r="AQ5901" i="1" s="1"/>
  <c r="M5901" i="1"/>
  <c r="AP5901" i="1" s="1"/>
  <c r="P4908" i="1"/>
  <c r="AN4908" i="1"/>
  <c r="A1496" i="1"/>
  <c r="AM1495" i="1"/>
  <c r="Q3915" i="1"/>
  <c r="AS3915" i="1"/>
  <c r="Z3919" i="1"/>
  <c r="Y3920" i="1"/>
  <c r="J2925" i="1"/>
  <c r="O2925" i="1"/>
  <c r="AR2925" i="1" s="1"/>
  <c r="M2925" i="1"/>
  <c r="AP2925" i="1" s="1"/>
  <c r="N2925" i="1"/>
  <c r="AQ2925" i="1" s="1"/>
  <c r="L2925" i="1"/>
  <c r="AO2925" i="1" s="1"/>
  <c r="A4496" i="1"/>
  <c r="AM4495" i="1"/>
  <c r="P5900" i="1"/>
  <c r="AN5900" i="1"/>
  <c r="Z5903" i="1"/>
  <c r="Y5904" i="1"/>
  <c r="Y4912" i="1"/>
  <c r="Z4911" i="1"/>
  <c r="P2924" i="1"/>
  <c r="AN2924" i="1"/>
  <c r="L3917" i="1"/>
  <c r="AO3917" i="1" s="1"/>
  <c r="O3917" i="1"/>
  <c r="AR3917" i="1" s="1"/>
  <c r="M3917" i="1"/>
  <c r="AP3917" i="1" s="1"/>
  <c r="J3917" i="1"/>
  <c r="N3917" i="1"/>
  <c r="AQ3917" i="1" s="1"/>
  <c r="AS4907" i="1"/>
  <c r="Q4907" i="1"/>
  <c r="J4909" i="1"/>
  <c r="M4909" i="1"/>
  <c r="AP4909" i="1" s="1"/>
  <c r="L4909" i="1"/>
  <c r="AO4909" i="1" s="1"/>
  <c r="O4909" i="1"/>
  <c r="AR4909" i="1" s="1"/>
  <c r="N4909" i="1"/>
  <c r="AQ4909" i="1" s="1"/>
  <c r="K1934" i="1"/>
  <c r="I1934" i="1"/>
  <c r="Q1931" i="1"/>
  <c r="AS1931" i="1"/>
  <c r="AN1932" i="1"/>
  <c r="P1932" i="1"/>
  <c r="Z1935" i="1"/>
  <c r="Y1936" i="1"/>
  <c r="O1933" i="1"/>
  <c r="AR1933" i="1" s="1"/>
  <c r="N1933" i="1"/>
  <c r="AQ1933" i="1" s="1"/>
  <c r="J1933" i="1"/>
  <c r="M1933" i="1"/>
  <c r="AP1933" i="1" s="1"/>
  <c r="L1933" i="1"/>
  <c r="AO1933" i="1" s="1"/>
  <c r="Q938" i="1"/>
  <c r="AN940" i="1"/>
  <c r="AS938" i="1"/>
  <c r="K941" i="1"/>
  <c r="I941" i="1"/>
  <c r="J941" i="1" s="1"/>
  <c r="P939" i="1"/>
  <c r="Z942" i="1"/>
  <c r="Y943" i="1"/>
  <c r="L940" i="1"/>
  <c r="AO940" i="1" s="1"/>
  <c r="O940" i="1"/>
  <c r="AR940" i="1" s="1"/>
  <c r="N940" i="1"/>
  <c r="AQ940" i="1" s="1"/>
  <c r="M940" i="1"/>
  <c r="AP940" i="1" s="1"/>
  <c r="E3919" i="1"/>
  <c r="U3919" i="1"/>
  <c r="T3919" i="1"/>
  <c r="F3919" i="1"/>
  <c r="R3919" i="1"/>
  <c r="V3919" i="1"/>
  <c r="S3919" i="1"/>
  <c r="S4911" i="1"/>
  <c r="E4911" i="1"/>
  <c r="F4911" i="1"/>
  <c r="U4911" i="1"/>
  <c r="T4911" i="1"/>
  <c r="R4911" i="1"/>
  <c r="V4911" i="1"/>
  <c r="E5903" i="1"/>
  <c r="T5903" i="1"/>
  <c r="R5903" i="1"/>
  <c r="S5903" i="1"/>
  <c r="V5903" i="1"/>
  <c r="F5903" i="1"/>
  <c r="U5903" i="1"/>
  <c r="F2927" i="1"/>
  <c r="R2927" i="1"/>
  <c r="V2927" i="1"/>
  <c r="E2927" i="1"/>
  <c r="S2927" i="1"/>
  <c r="U2927" i="1"/>
  <c r="T2927" i="1"/>
  <c r="U1935" i="1"/>
  <c r="E1935" i="1"/>
  <c r="S1935" i="1"/>
  <c r="T1935" i="1"/>
  <c r="V1935" i="1"/>
  <c r="F1935" i="1"/>
  <c r="R1935" i="1"/>
  <c r="U942" i="1"/>
  <c r="T942" i="1"/>
  <c r="S942" i="1"/>
  <c r="R942" i="1"/>
  <c r="V942" i="1"/>
  <c r="F942" i="1"/>
  <c r="E942" i="1"/>
  <c r="B942" i="4" l="1"/>
  <c r="A573" i="1"/>
  <c r="AM572" i="1"/>
  <c r="K2927" i="1"/>
  <c r="I2927" i="1"/>
  <c r="K5903" i="1"/>
  <c r="I5903" i="1"/>
  <c r="K4911" i="1"/>
  <c r="I4911" i="1"/>
  <c r="K3919" i="1"/>
  <c r="I3919" i="1"/>
  <c r="Q2924" i="1"/>
  <c r="AS2924" i="1"/>
  <c r="Q5900" i="1"/>
  <c r="AS5900" i="1"/>
  <c r="AN2925" i="1"/>
  <c r="P2925" i="1"/>
  <c r="P5901" i="1"/>
  <c r="AN5901" i="1"/>
  <c r="Y3921" i="1"/>
  <c r="Z3920" i="1"/>
  <c r="M3918" i="1"/>
  <c r="AP3918" i="1" s="1"/>
  <c r="N3918" i="1"/>
  <c r="AQ3918" i="1" s="1"/>
  <c r="J3918" i="1"/>
  <c r="L3918" i="1"/>
  <c r="AO3918" i="1" s="1"/>
  <c r="O3918" i="1"/>
  <c r="AR3918" i="1" s="1"/>
  <c r="P3917" i="1"/>
  <c r="AN3917" i="1"/>
  <c r="A1497" i="1"/>
  <c r="AM1496" i="1"/>
  <c r="Y2929" i="1"/>
  <c r="Z2928" i="1"/>
  <c r="J5902" i="1"/>
  <c r="O5902" i="1"/>
  <c r="AR5902" i="1" s="1"/>
  <c r="L5902" i="1"/>
  <c r="AO5902" i="1" s="1"/>
  <c r="N5902" i="1"/>
  <c r="AQ5902" i="1" s="1"/>
  <c r="M5902" i="1"/>
  <c r="AP5902" i="1" s="1"/>
  <c r="Y4913" i="1"/>
  <c r="Z4912" i="1"/>
  <c r="A4497" i="1"/>
  <c r="AM4496" i="1"/>
  <c r="A5497" i="1"/>
  <c r="AM5496" i="1"/>
  <c r="AS4908" i="1"/>
  <c r="Q4908" i="1"/>
  <c r="A2497" i="1"/>
  <c r="AM2496" i="1"/>
  <c r="AS3916" i="1"/>
  <c r="Q3916" i="1"/>
  <c r="O2926" i="1"/>
  <c r="AR2926" i="1" s="1"/>
  <c r="L2926" i="1"/>
  <c r="AO2926" i="1" s="1"/>
  <c r="N2926" i="1"/>
  <c r="AQ2926" i="1" s="1"/>
  <c r="M2926" i="1"/>
  <c r="AP2926" i="1" s="1"/>
  <c r="J2926" i="1"/>
  <c r="P4909" i="1"/>
  <c r="AN4909" i="1"/>
  <c r="Y5905" i="1"/>
  <c r="Z5904" i="1"/>
  <c r="A3497" i="1"/>
  <c r="AM3496" i="1"/>
  <c r="N4910" i="1"/>
  <c r="AQ4910" i="1" s="1"/>
  <c r="M4910" i="1"/>
  <c r="AP4910" i="1" s="1"/>
  <c r="L4910" i="1"/>
  <c r="AO4910" i="1" s="1"/>
  <c r="J4910" i="1"/>
  <c r="O4910" i="1"/>
  <c r="AR4910" i="1" s="1"/>
  <c r="K1935" i="1"/>
  <c r="I1935" i="1"/>
  <c r="Q1932" i="1"/>
  <c r="AS1932" i="1"/>
  <c r="Z1936" i="1"/>
  <c r="Y1937" i="1"/>
  <c r="AN1933" i="1"/>
  <c r="P1933" i="1"/>
  <c r="M1934" i="1"/>
  <c r="AP1934" i="1" s="1"/>
  <c r="N1934" i="1"/>
  <c r="AQ1934" i="1" s="1"/>
  <c r="J1934" i="1"/>
  <c r="L1934" i="1"/>
  <c r="AO1934" i="1" s="1"/>
  <c r="O1934" i="1"/>
  <c r="AR1934" i="1" s="1"/>
  <c r="AS939" i="1"/>
  <c r="AN941" i="1"/>
  <c r="Q939" i="1"/>
  <c r="K942" i="1"/>
  <c r="I942" i="1"/>
  <c r="J942" i="1" s="1"/>
  <c r="P940" i="1"/>
  <c r="Z943" i="1"/>
  <c r="Y944" i="1"/>
  <c r="O941" i="1"/>
  <c r="AR941" i="1" s="1"/>
  <c r="N941" i="1"/>
  <c r="AQ941" i="1" s="1"/>
  <c r="M941" i="1"/>
  <c r="AP941" i="1" s="1"/>
  <c r="L941" i="1"/>
  <c r="AO941" i="1" s="1"/>
  <c r="F3920" i="1"/>
  <c r="R3920" i="1"/>
  <c r="U3920" i="1"/>
  <c r="S3920" i="1"/>
  <c r="T3920" i="1"/>
  <c r="E3920" i="1"/>
  <c r="V3920" i="1"/>
  <c r="V2928" i="1"/>
  <c r="S2928" i="1"/>
  <c r="F2928" i="1"/>
  <c r="T2928" i="1"/>
  <c r="E2928" i="1"/>
  <c r="R2928" i="1"/>
  <c r="U2928" i="1"/>
  <c r="R4912" i="1"/>
  <c r="S4912" i="1"/>
  <c r="V4912" i="1"/>
  <c r="T4912" i="1"/>
  <c r="U4912" i="1"/>
  <c r="E4912" i="1"/>
  <c r="F4912" i="1"/>
  <c r="R5904" i="1"/>
  <c r="E5904" i="1"/>
  <c r="T5904" i="1"/>
  <c r="U5904" i="1"/>
  <c r="S5904" i="1"/>
  <c r="F5904" i="1"/>
  <c r="V5904" i="1"/>
  <c r="F1936" i="1"/>
  <c r="U1936" i="1"/>
  <c r="R1936" i="1"/>
  <c r="V1936" i="1"/>
  <c r="T1936" i="1"/>
  <c r="S1936" i="1"/>
  <c r="E1936" i="1"/>
  <c r="V943" i="1"/>
  <c r="U943" i="1"/>
  <c r="T943" i="1"/>
  <c r="S943" i="1"/>
  <c r="R943" i="1"/>
  <c r="F943" i="1"/>
  <c r="E943" i="1"/>
  <c r="B943" i="4" l="1"/>
  <c r="A574" i="1"/>
  <c r="AM573" i="1"/>
  <c r="K5904" i="1"/>
  <c r="I5904" i="1"/>
  <c r="K4912" i="1"/>
  <c r="I4912" i="1"/>
  <c r="K2928" i="1"/>
  <c r="I2928" i="1"/>
  <c r="K3920" i="1"/>
  <c r="I3920" i="1"/>
  <c r="Y2930" i="1"/>
  <c r="Z2929" i="1"/>
  <c r="AN3918" i="1"/>
  <c r="P3918" i="1"/>
  <c r="N3919" i="1"/>
  <c r="AQ3919" i="1" s="1"/>
  <c r="O3919" i="1"/>
  <c r="AR3919" i="1" s="1"/>
  <c r="J3919" i="1"/>
  <c r="L3919" i="1"/>
  <c r="AO3919" i="1" s="1"/>
  <c r="M3919" i="1"/>
  <c r="AP3919" i="1" s="1"/>
  <c r="Q4909" i="1"/>
  <c r="AS4909" i="1"/>
  <c r="A5498" i="1"/>
  <c r="AM5497" i="1"/>
  <c r="AS5901" i="1"/>
  <c r="Q5901" i="1"/>
  <c r="A1498" i="1"/>
  <c r="AM1497" i="1"/>
  <c r="Q2925" i="1"/>
  <c r="AS2925" i="1"/>
  <c r="J4911" i="1"/>
  <c r="O4911" i="1"/>
  <c r="AR4911" i="1" s="1"/>
  <c r="L4911" i="1"/>
  <c r="AO4911" i="1" s="1"/>
  <c r="N4911" i="1"/>
  <c r="AQ4911" i="1" s="1"/>
  <c r="M4911" i="1"/>
  <c r="AP4911" i="1" s="1"/>
  <c r="J5903" i="1"/>
  <c r="L5903" i="1"/>
  <c r="AO5903" i="1" s="1"/>
  <c r="N5903" i="1"/>
  <c r="AQ5903" i="1" s="1"/>
  <c r="O5903" i="1"/>
  <c r="AR5903" i="1" s="1"/>
  <c r="M5903" i="1"/>
  <c r="AP5903" i="1" s="1"/>
  <c r="Q3917" i="1"/>
  <c r="AS3917" i="1"/>
  <c r="A3498" i="1"/>
  <c r="AM3497" i="1"/>
  <c r="AN2926" i="1"/>
  <c r="P2926" i="1"/>
  <c r="AN5902" i="1"/>
  <c r="P5902" i="1"/>
  <c r="A2498" i="1"/>
  <c r="AM2497" i="1"/>
  <c r="L2927" i="1"/>
  <c r="AO2927" i="1" s="1"/>
  <c r="J2927" i="1"/>
  <c r="O2927" i="1"/>
  <c r="AR2927" i="1" s="1"/>
  <c r="N2927" i="1"/>
  <c r="AQ2927" i="1" s="1"/>
  <c r="M2927" i="1"/>
  <c r="AP2927" i="1" s="1"/>
  <c r="A4498" i="1"/>
  <c r="AM4497" i="1"/>
  <c r="AN4910" i="1"/>
  <c r="P4910" i="1"/>
  <c r="Z5905" i="1"/>
  <c r="Y5906" i="1"/>
  <c r="Y4914" i="1"/>
  <c r="Z4913" i="1"/>
  <c r="Y3922" i="1"/>
  <c r="Z3921" i="1"/>
  <c r="K1936" i="1"/>
  <c r="I1936" i="1"/>
  <c r="Z1937" i="1"/>
  <c r="Y1938" i="1"/>
  <c r="AN1934" i="1"/>
  <c r="P1934" i="1"/>
  <c r="J1935" i="1"/>
  <c r="O1935" i="1"/>
  <c r="AR1935" i="1" s="1"/>
  <c r="N1935" i="1"/>
  <c r="AQ1935" i="1" s="1"/>
  <c r="M1935" i="1"/>
  <c r="AP1935" i="1" s="1"/>
  <c r="L1935" i="1"/>
  <c r="AO1935" i="1" s="1"/>
  <c r="Q1933" i="1"/>
  <c r="AS1933" i="1"/>
  <c r="AN942" i="1"/>
  <c r="AS940" i="1"/>
  <c r="Q940" i="1"/>
  <c r="K943" i="1"/>
  <c r="I943" i="1"/>
  <c r="J943" i="1" s="1"/>
  <c r="P941" i="1"/>
  <c r="Z944" i="1"/>
  <c r="Y945" i="1"/>
  <c r="L942" i="1"/>
  <c r="AO942" i="1" s="1"/>
  <c r="O942" i="1"/>
  <c r="AR942" i="1" s="1"/>
  <c r="M942" i="1"/>
  <c r="AP942" i="1" s="1"/>
  <c r="N942" i="1"/>
  <c r="AQ942" i="1" s="1"/>
  <c r="S5905" i="1"/>
  <c r="E5905" i="1"/>
  <c r="F5905" i="1"/>
  <c r="R5905" i="1"/>
  <c r="V5905" i="1"/>
  <c r="U5905" i="1"/>
  <c r="T5905" i="1"/>
  <c r="E3921" i="1"/>
  <c r="R3921" i="1"/>
  <c r="U3921" i="1"/>
  <c r="T3921" i="1"/>
  <c r="F3921" i="1"/>
  <c r="S3921" i="1"/>
  <c r="V3921" i="1"/>
  <c r="R2929" i="1"/>
  <c r="U2929" i="1"/>
  <c r="E2929" i="1"/>
  <c r="S2929" i="1"/>
  <c r="F2929" i="1"/>
  <c r="V2929" i="1"/>
  <c r="T2929" i="1"/>
  <c r="U4913" i="1"/>
  <c r="T4913" i="1"/>
  <c r="E4913" i="1"/>
  <c r="F4913" i="1"/>
  <c r="S4913" i="1"/>
  <c r="R4913" i="1"/>
  <c r="V4913" i="1"/>
  <c r="R1937" i="1"/>
  <c r="U1937" i="1"/>
  <c r="E1937" i="1"/>
  <c r="V1937" i="1"/>
  <c r="T1937" i="1"/>
  <c r="F1937" i="1"/>
  <c r="S1937" i="1"/>
  <c r="S944" i="1"/>
  <c r="R944" i="1"/>
  <c r="V944" i="1"/>
  <c r="U944" i="1"/>
  <c r="T944" i="1"/>
  <c r="F944" i="1"/>
  <c r="E944" i="1"/>
  <c r="B944" i="4" l="1"/>
  <c r="A575" i="1"/>
  <c r="AM574" i="1"/>
  <c r="K4913" i="1"/>
  <c r="I4913" i="1"/>
  <c r="I2929" i="1"/>
  <c r="K2929" i="1"/>
  <c r="I3921" i="1"/>
  <c r="K3921" i="1"/>
  <c r="I5905" i="1"/>
  <c r="K5905" i="1"/>
  <c r="A4499" i="1"/>
  <c r="AM4498" i="1"/>
  <c r="Z3922" i="1"/>
  <c r="Y3923" i="1"/>
  <c r="O3920" i="1"/>
  <c r="AR3920" i="1" s="1"/>
  <c r="M3920" i="1"/>
  <c r="AP3920" i="1" s="1"/>
  <c r="J3920" i="1"/>
  <c r="N3920" i="1"/>
  <c r="AQ3920" i="1" s="1"/>
  <c r="L3920" i="1"/>
  <c r="AO3920" i="1" s="1"/>
  <c r="A3499" i="1"/>
  <c r="AM3498" i="1"/>
  <c r="P5903" i="1"/>
  <c r="AN5903" i="1"/>
  <c r="P4911" i="1"/>
  <c r="AN4911" i="1"/>
  <c r="A5499" i="1"/>
  <c r="AM5498" i="1"/>
  <c r="AS3918" i="1"/>
  <c r="Q3918" i="1"/>
  <c r="L2928" i="1"/>
  <c r="AO2928" i="1" s="1"/>
  <c r="J2928" i="1"/>
  <c r="M2928" i="1"/>
  <c r="AP2928" i="1" s="1"/>
  <c r="O2928" i="1"/>
  <c r="AR2928" i="1" s="1"/>
  <c r="N2928" i="1"/>
  <c r="AQ2928" i="1" s="1"/>
  <c r="A2499" i="1"/>
  <c r="AM2498" i="1"/>
  <c r="AS5902" i="1"/>
  <c r="Q5902" i="1"/>
  <c r="N4912" i="1"/>
  <c r="AQ4912" i="1" s="1"/>
  <c r="L4912" i="1"/>
  <c r="AO4912" i="1" s="1"/>
  <c r="J4912" i="1"/>
  <c r="O4912" i="1"/>
  <c r="AR4912" i="1" s="1"/>
  <c r="M4912" i="1"/>
  <c r="AP4912" i="1" s="1"/>
  <c r="Z5906" i="1"/>
  <c r="Y5907" i="1"/>
  <c r="AS2926" i="1"/>
  <c r="Q2926" i="1"/>
  <c r="Y2931" i="1"/>
  <c r="Z2930" i="1"/>
  <c r="J5904" i="1"/>
  <c r="O5904" i="1"/>
  <c r="AR5904" i="1" s="1"/>
  <c r="M5904" i="1"/>
  <c r="AP5904" i="1" s="1"/>
  <c r="N5904" i="1"/>
  <c r="AQ5904" i="1" s="1"/>
  <c r="L5904" i="1"/>
  <c r="AO5904" i="1" s="1"/>
  <c r="Z4914" i="1"/>
  <c r="Y4915" i="1"/>
  <c r="Q4910" i="1"/>
  <c r="AS4910" i="1"/>
  <c r="AN2927" i="1"/>
  <c r="P2927" i="1"/>
  <c r="A1499" i="1"/>
  <c r="AM1498" i="1"/>
  <c r="AN3919" i="1"/>
  <c r="P3919" i="1"/>
  <c r="I1937" i="1"/>
  <c r="K1937" i="1"/>
  <c r="AN1935" i="1"/>
  <c r="P1935" i="1"/>
  <c r="Q1934" i="1"/>
  <c r="AS1934" i="1"/>
  <c r="Y1939" i="1"/>
  <c r="Z1938" i="1"/>
  <c r="O1936" i="1"/>
  <c r="AR1936" i="1" s="1"/>
  <c r="M1936" i="1"/>
  <c r="AP1936" i="1" s="1"/>
  <c r="J1936" i="1"/>
  <c r="L1936" i="1"/>
  <c r="AO1936" i="1" s="1"/>
  <c r="N1936" i="1"/>
  <c r="AQ1936" i="1" s="1"/>
  <c r="AN943" i="1"/>
  <c r="AS941" i="1"/>
  <c r="Q941" i="1"/>
  <c r="K944" i="1"/>
  <c r="I944" i="1"/>
  <c r="J944" i="1" s="1"/>
  <c r="P942" i="1"/>
  <c r="Z945" i="1"/>
  <c r="Y946" i="1"/>
  <c r="O943" i="1"/>
  <c r="AR943" i="1" s="1"/>
  <c r="N943" i="1"/>
  <c r="AQ943" i="1" s="1"/>
  <c r="M943" i="1"/>
  <c r="AP943" i="1" s="1"/>
  <c r="L943" i="1"/>
  <c r="AO943" i="1" s="1"/>
  <c r="R3922" i="1"/>
  <c r="V3922" i="1"/>
  <c r="U3922" i="1"/>
  <c r="E3922" i="1"/>
  <c r="S3922" i="1"/>
  <c r="T3922" i="1"/>
  <c r="F3922" i="1"/>
  <c r="F5906" i="1"/>
  <c r="S5906" i="1"/>
  <c r="U5906" i="1"/>
  <c r="E5906" i="1"/>
  <c r="V5906" i="1"/>
  <c r="T5906" i="1"/>
  <c r="R5906" i="1"/>
  <c r="F4914" i="1"/>
  <c r="R4914" i="1"/>
  <c r="E4914" i="1"/>
  <c r="S4914" i="1"/>
  <c r="U4914" i="1"/>
  <c r="V4914" i="1"/>
  <c r="T4914" i="1"/>
  <c r="E2930" i="1"/>
  <c r="R2930" i="1"/>
  <c r="F2930" i="1"/>
  <c r="U2930" i="1"/>
  <c r="V2930" i="1"/>
  <c r="S2930" i="1"/>
  <c r="T2930" i="1"/>
  <c r="F1938" i="1"/>
  <c r="R1938" i="1"/>
  <c r="U1938" i="1"/>
  <c r="S1938" i="1"/>
  <c r="T1938" i="1"/>
  <c r="V1938" i="1"/>
  <c r="E1938" i="1"/>
  <c r="V945" i="1"/>
  <c r="U945" i="1"/>
  <c r="T945" i="1"/>
  <c r="S945" i="1"/>
  <c r="R945" i="1"/>
  <c r="F945" i="1"/>
  <c r="E945" i="1"/>
  <c r="B945" i="4" l="1"/>
  <c r="A576" i="1"/>
  <c r="AM575" i="1"/>
  <c r="K2930" i="1"/>
  <c r="I2930" i="1"/>
  <c r="K4914" i="1"/>
  <c r="I4914" i="1"/>
  <c r="I5906" i="1"/>
  <c r="K5906" i="1"/>
  <c r="K3922" i="1"/>
  <c r="I3922" i="1"/>
  <c r="Y5908" i="1"/>
  <c r="Z5907" i="1"/>
  <c r="A3500" i="1"/>
  <c r="AM3499" i="1"/>
  <c r="AS3919" i="1"/>
  <c r="Q3919" i="1"/>
  <c r="M5905" i="1"/>
  <c r="AP5905" i="1" s="1"/>
  <c r="L5905" i="1"/>
  <c r="AO5905" i="1" s="1"/>
  <c r="J5905" i="1"/>
  <c r="N5905" i="1"/>
  <c r="AQ5905" i="1" s="1"/>
  <c r="O5905" i="1"/>
  <c r="AR5905" i="1" s="1"/>
  <c r="Z4915" i="1"/>
  <c r="Y4916" i="1"/>
  <c r="Y2932" i="1"/>
  <c r="Z2931" i="1"/>
  <c r="P2928" i="1"/>
  <c r="AN2928" i="1"/>
  <c r="AS4911" i="1"/>
  <c r="Q4911" i="1"/>
  <c r="P5904" i="1"/>
  <c r="AN5904" i="1"/>
  <c r="A1500" i="1"/>
  <c r="AM1499" i="1"/>
  <c r="Z3923" i="1"/>
  <c r="Y3924" i="1"/>
  <c r="J3921" i="1"/>
  <c r="N3921" i="1"/>
  <c r="AQ3921" i="1" s="1"/>
  <c r="O3921" i="1"/>
  <c r="AR3921" i="1" s="1"/>
  <c r="M3921" i="1"/>
  <c r="AP3921" i="1" s="1"/>
  <c r="L3921" i="1"/>
  <c r="AO3921" i="1" s="1"/>
  <c r="Q2927" i="1"/>
  <c r="AS2927" i="1"/>
  <c r="AS5903" i="1"/>
  <c r="Q5903" i="1"/>
  <c r="P3920" i="1"/>
  <c r="AN3920" i="1"/>
  <c r="AN4912" i="1"/>
  <c r="P4912" i="1"/>
  <c r="L2929" i="1"/>
  <c r="AO2929" i="1" s="1"/>
  <c r="J2929" i="1"/>
  <c r="O2929" i="1"/>
  <c r="AR2929" i="1" s="1"/>
  <c r="M2929" i="1"/>
  <c r="AP2929" i="1" s="1"/>
  <c r="N2929" i="1"/>
  <c r="AQ2929" i="1" s="1"/>
  <c r="A2500" i="1"/>
  <c r="AM2499" i="1"/>
  <c r="A4500" i="1"/>
  <c r="AM4499" i="1"/>
  <c r="M4913" i="1"/>
  <c r="AP4913" i="1" s="1"/>
  <c r="J4913" i="1"/>
  <c r="L4913" i="1"/>
  <c r="AO4913" i="1" s="1"/>
  <c r="O4913" i="1"/>
  <c r="AR4913" i="1" s="1"/>
  <c r="N4913" i="1"/>
  <c r="AQ4913" i="1" s="1"/>
  <c r="A5500" i="1"/>
  <c r="AM5499" i="1"/>
  <c r="K1938" i="1"/>
  <c r="I1938" i="1"/>
  <c r="P1936" i="1"/>
  <c r="AN1936" i="1"/>
  <c r="AS1935" i="1"/>
  <c r="Q1935" i="1"/>
  <c r="Y1940" i="1"/>
  <c r="Z1939" i="1"/>
  <c r="O1937" i="1"/>
  <c r="AR1937" i="1" s="1"/>
  <c r="N1937" i="1"/>
  <c r="AQ1937" i="1" s="1"/>
  <c r="M1937" i="1"/>
  <c r="AP1937" i="1" s="1"/>
  <c r="J1937" i="1"/>
  <c r="L1937" i="1"/>
  <c r="AO1937" i="1" s="1"/>
  <c r="AS942" i="1"/>
  <c r="AN944" i="1"/>
  <c r="Q942" i="1"/>
  <c r="K945" i="1"/>
  <c r="I945" i="1"/>
  <c r="J945" i="1" s="1"/>
  <c r="P943" i="1"/>
  <c r="Y947" i="1"/>
  <c r="Z946" i="1"/>
  <c r="L944" i="1"/>
  <c r="AO944" i="1" s="1"/>
  <c r="N944" i="1"/>
  <c r="AQ944" i="1" s="1"/>
  <c r="M944" i="1"/>
  <c r="AP944" i="1" s="1"/>
  <c r="O944" i="1"/>
  <c r="AR944" i="1" s="1"/>
  <c r="E2931" i="1"/>
  <c r="R2931" i="1"/>
  <c r="V2931" i="1"/>
  <c r="T2931" i="1"/>
  <c r="F2931" i="1"/>
  <c r="S2931" i="1"/>
  <c r="U2931" i="1"/>
  <c r="R5907" i="1"/>
  <c r="F5907" i="1"/>
  <c r="V5907" i="1"/>
  <c r="U5907" i="1"/>
  <c r="E5907" i="1"/>
  <c r="S5907" i="1"/>
  <c r="T5907" i="1"/>
  <c r="T4915" i="1"/>
  <c r="V4915" i="1"/>
  <c r="R4915" i="1"/>
  <c r="S4915" i="1"/>
  <c r="U4915" i="1"/>
  <c r="E4915" i="1"/>
  <c r="F4915" i="1"/>
  <c r="F3923" i="1"/>
  <c r="R3923" i="1"/>
  <c r="V3923" i="1"/>
  <c r="U3923" i="1"/>
  <c r="S3923" i="1"/>
  <c r="T3923" i="1"/>
  <c r="E3923" i="1"/>
  <c r="R1939" i="1"/>
  <c r="V1939" i="1"/>
  <c r="F1939" i="1"/>
  <c r="T1939" i="1"/>
  <c r="S1939" i="1"/>
  <c r="U1939" i="1"/>
  <c r="E1939" i="1"/>
  <c r="V946" i="1"/>
  <c r="U946" i="1"/>
  <c r="T946" i="1"/>
  <c r="S946" i="1"/>
  <c r="R946" i="1"/>
  <c r="F946" i="1"/>
  <c r="E946" i="1"/>
  <c r="B946" i="4" l="1"/>
  <c r="A577" i="1"/>
  <c r="AM576" i="1"/>
  <c r="I3923" i="1"/>
  <c r="K3923" i="1"/>
  <c r="I4915" i="1"/>
  <c r="K4915" i="1"/>
  <c r="K5907" i="1"/>
  <c r="I5907" i="1"/>
  <c r="I2931" i="1"/>
  <c r="K2931" i="1"/>
  <c r="Y3925" i="1"/>
  <c r="Z3924" i="1"/>
  <c r="Q5904" i="1"/>
  <c r="AS5904" i="1"/>
  <c r="Y2933" i="1"/>
  <c r="Z2932" i="1"/>
  <c r="AN4913" i="1"/>
  <c r="P4913" i="1"/>
  <c r="Q4912" i="1"/>
  <c r="AS4912" i="1"/>
  <c r="Z4916" i="1"/>
  <c r="Y4917" i="1"/>
  <c r="M3922" i="1"/>
  <c r="AP3922" i="1" s="1"/>
  <c r="L3922" i="1"/>
  <c r="AO3922" i="1" s="1"/>
  <c r="N3922" i="1"/>
  <c r="AQ3922" i="1" s="1"/>
  <c r="J3922" i="1"/>
  <c r="O3922" i="1"/>
  <c r="AR3922" i="1" s="1"/>
  <c r="A2501" i="1"/>
  <c r="AM2500" i="1"/>
  <c r="A4501" i="1"/>
  <c r="AM4500" i="1"/>
  <c r="P2929" i="1"/>
  <c r="AN2929" i="1"/>
  <c r="Q3920" i="1"/>
  <c r="AS3920" i="1"/>
  <c r="AS2928" i="1"/>
  <c r="Q2928" i="1"/>
  <c r="A3501" i="1"/>
  <c r="AM3500" i="1"/>
  <c r="M5906" i="1"/>
  <c r="AP5906" i="1" s="1"/>
  <c r="L5906" i="1"/>
  <c r="AO5906" i="1" s="1"/>
  <c r="N5906" i="1"/>
  <c r="AQ5906" i="1" s="1"/>
  <c r="J5906" i="1"/>
  <c r="O5906" i="1"/>
  <c r="AR5906" i="1" s="1"/>
  <c r="M4914" i="1"/>
  <c r="AP4914" i="1" s="1"/>
  <c r="L4914" i="1"/>
  <c r="AO4914" i="1" s="1"/>
  <c r="O4914" i="1"/>
  <c r="AR4914" i="1" s="1"/>
  <c r="N4914" i="1"/>
  <c r="AQ4914" i="1" s="1"/>
  <c r="J4914" i="1"/>
  <c r="A1501" i="1"/>
  <c r="AM1500" i="1"/>
  <c r="P5905" i="1"/>
  <c r="AN5905" i="1"/>
  <c r="P3921" i="1"/>
  <c r="AN3921" i="1"/>
  <c r="Y5909" i="1"/>
  <c r="Z5908" i="1"/>
  <c r="M2930" i="1"/>
  <c r="AP2930" i="1" s="1"/>
  <c r="L2930" i="1"/>
  <c r="AO2930" i="1" s="1"/>
  <c r="J2930" i="1"/>
  <c r="O2930" i="1"/>
  <c r="AR2930" i="1" s="1"/>
  <c r="N2930" i="1"/>
  <c r="AQ2930" i="1" s="1"/>
  <c r="A5501" i="1"/>
  <c r="AM5500" i="1"/>
  <c r="K1939" i="1"/>
  <c r="I1939" i="1"/>
  <c r="Y1941" i="1"/>
  <c r="Z1940" i="1"/>
  <c r="AN1937" i="1"/>
  <c r="P1937" i="1"/>
  <c r="Q1936" i="1"/>
  <c r="AS1936" i="1"/>
  <c r="O1938" i="1"/>
  <c r="AR1938" i="1" s="1"/>
  <c r="J1938" i="1"/>
  <c r="M1938" i="1"/>
  <c r="AP1938" i="1" s="1"/>
  <c r="L1938" i="1"/>
  <c r="AO1938" i="1" s="1"/>
  <c r="N1938" i="1"/>
  <c r="AQ1938" i="1" s="1"/>
  <c r="AS943" i="1"/>
  <c r="AN945" i="1"/>
  <c r="Q943" i="1"/>
  <c r="K946" i="1"/>
  <c r="I946" i="1"/>
  <c r="J946" i="1" s="1"/>
  <c r="P944" i="1"/>
  <c r="Y948" i="1"/>
  <c r="Z947" i="1"/>
  <c r="L945" i="1"/>
  <c r="AO945" i="1" s="1"/>
  <c r="N945" i="1"/>
  <c r="AQ945" i="1" s="1"/>
  <c r="O945" i="1"/>
  <c r="AR945" i="1" s="1"/>
  <c r="M945" i="1"/>
  <c r="AP945" i="1" s="1"/>
  <c r="V2932" i="1"/>
  <c r="T2932" i="1"/>
  <c r="E2932" i="1"/>
  <c r="F2932" i="1"/>
  <c r="R2932" i="1"/>
  <c r="S2932" i="1"/>
  <c r="U2932" i="1"/>
  <c r="F3924" i="1"/>
  <c r="R3924" i="1"/>
  <c r="E3924" i="1"/>
  <c r="S3924" i="1"/>
  <c r="U3924" i="1"/>
  <c r="T3924" i="1"/>
  <c r="V3924" i="1"/>
  <c r="U5908" i="1"/>
  <c r="E5908" i="1"/>
  <c r="T5908" i="1"/>
  <c r="S5908" i="1"/>
  <c r="R5908" i="1"/>
  <c r="F5908" i="1"/>
  <c r="V5908" i="1"/>
  <c r="U4916" i="1"/>
  <c r="V4916" i="1"/>
  <c r="E4916" i="1"/>
  <c r="S4916" i="1"/>
  <c r="R4916" i="1"/>
  <c r="F4916" i="1"/>
  <c r="T4916" i="1"/>
  <c r="S1940" i="1"/>
  <c r="E1940" i="1"/>
  <c r="R1940" i="1"/>
  <c r="V1940" i="1"/>
  <c r="F1940" i="1"/>
  <c r="U1940" i="1"/>
  <c r="T1940" i="1"/>
  <c r="T947" i="1"/>
  <c r="S947" i="1"/>
  <c r="R947" i="1"/>
  <c r="V947" i="1"/>
  <c r="U947" i="1"/>
  <c r="F947" i="1"/>
  <c r="E947" i="1"/>
  <c r="B947" i="4" l="1"/>
  <c r="A578" i="1"/>
  <c r="AM577" i="1"/>
  <c r="I4916" i="1"/>
  <c r="K4916" i="1"/>
  <c r="I5908" i="1"/>
  <c r="K5908" i="1"/>
  <c r="K3924" i="1"/>
  <c r="I3924" i="1"/>
  <c r="I2932" i="1"/>
  <c r="K2932" i="1"/>
  <c r="Q5905" i="1"/>
  <c r="AS5905" i="1"/>
  <c r="A2502" i="1"/>
  <c r="AM2501" i="1"/>
  <c r="Z2933" i="1"/>
  <c r="Y2934" i="1"/>
  <c r="M2931" i="1"/>
  <c r="AP2931" i="1" s="1"/>
  <c r="O2931" i="1"/>
  <c r="AR2931" i="1" s="1"/>
  <c r="L2931" i="1"/>
  <c r="AO2931" i="1" s="1"/>
  <c r="J2931" i="1"/>
  <c r="N2931" i="1"/>
  <c r="AQ2931" i="1" s="1"/>
  <c r="A5502" i="1"/>
  <c r="AM5501" i="1"/>
  <c r="A1502" i="1"/>
  <c r="AM1501" i="1"/>
  <c r="A3502" i="1"/>
  <c r="AM3501" i="1"/>
  <c r="A4502" i="1"/>
  <c r="AM4501" i="1"/>
  <c r="O5907" i="1"/>
  <c r="AR5907" i="1" s="1"/>
  <c r="N5907" i="1"/>
  <c r="AQ5907" i="1" s="1"/>
  <c r="M5907" i="1"/>
  <c r="AP5907" i="1" s="1"/>
  <c r="L5907" i="1"/>
  <c r="AO5907" i="1" s="1"/>
  <c r="J5907" i="1"/>
  <c r="Q2929" i="1"/>
  <c r="AS2929" i="1"/>
  <c r="AN3922" i="1"/>
  <c r="P3922" i="1"/>
  <c r="AS4913" i="1"/>
  <c r="Q4913" i="1"/>
  <c r="Y5910" i="1"/>
  <c r="Z5909" i="1"/>
  <c r="AN4914" i="1"/>
  <c r="P4914" i="1"/>
  <c r="AN5906" i="1"/>
  <c r="P5906" i="1"/>
  <c r="Y3926" i="1"/>
  <c r="Z3925" i="1"/>
  <c r="M4915" i="1"/>
  <c r="AP4915" i="1" s="1"/>
  <c r="L4915" i="1"/>
  <c r="AO4915" i="1" s="1"/>
  <c r="J4915" i="1"/>
  <c r="O4915" i="1"/>
  <c r="AR4915" i="1" s="1"/>
  <c r="N4915" i="1"/>
  <c r="AQ4915" i="1" s="1"/>
  <c r="P2930" i="1"/>
  <c r="AN2930" i="1"/>
  <c r="AS3921" i="1"/>
  <c r="Q3921" i="1"/>
  <c r="Z4917" i="1"/>
  <c r="Y4918" i="1"/>
  <c r="J3923" i="1"/>
  <c r="O3923" i="1"/>
  <c r="AR3923" i="1" s="1"/>
  <c r="M3923" i="1"/>
  <c r="AP3923" i="1" s="1"/>
  <c r="L3923" i="1"/>
  <c r="AO3923" i="1" s="1"/>
  <c r="N3923" i="1"/>
  <c r="AQ3923" i="1" s="1"/>
  <c r="K1940" i="1"/>
  <c r="I1940" i="1"/>
  <c r="AS1937" i="1"/>
  <c r="Q1937" i="1"/>
  <c r="AN1938" i="1"/>
  <c r="P1938" i="1"/>
  <c r="Y1942" i="1"/>
  <c r="Z1941" i="1"/>
  <c r="M1939" i="1"/>
  <c r="AP1939" i="1" s="1"/>
  <c r="L1939" i="1"/>
  <c r="AO1939" i="1" s="1"/>
  <c r="N1939" i="1"/>
  <c r="AQ1939" i="1" s="1"/>
  <c r="J1939" i="1"/>
  <c r="O1939" i="1"/>
  <c r="AR1939" i="1" s="1"/>
  <c r="AS944" i="1"/>
  <c r="AN946" i="1"/>
  <c r="Q944" i="1"/>
  <c r="K947" i="1"/>
  <c r="I947" i="1"/>
  <c r="J947" i="1" s="1"/>
  <c r="P945" i="1"/>
  <c r="Z948" i="1"/>
  <c r="Y949" i="1"/>
  <c r="M946" i="1"/>
  <c r="AP946" i="1" s="1"/>
  <c r="N946" i="1"/>
  <c r="AQ946" i="1" s="1"/>
  <c r="L946" i="1"/>
  <c r="AO946" i="1" s="1"/>
  <c r="O946" i="1"/>
  <c r="AR946" i="1" s="1"/>
  <c r="V4917" i="1"/>
  <c r="T4917" i="1"/>
  <c r="E4917" i="1"/>
  <c r="R4917" i="1"/>
  <c r="U4917" i="1"/>
  <c r="S4917" i="1"/>
  <c r="F4917" i="1"/>
  <c r="U5909" i="1"/>
  <c r="T5909" i="1"/>
  <c r="E5909" i="1"/>
  <c r="V5909" i="1"/>
  <c r="S5909" i="1"/>
  <c r="F5909" i="1"/>
  <c r="R5909" i="1"/>
  <c r="E3925" i="1"/>
  <c r="T3925" i="1"/>
  <c r="S3925" i="1"/>
  <c r="V3925" i="1"/>
  <c r="F3925" i="1"/>
  <c r="U3925" i="1"/>
  <c r="R3925" i="1"/>
  <c r="S2933" i="1"/>
  <c r="F2933" i="1"/>
  <c r="R2933" i="1"/>
  <c r="E2933" i="1"/>
  <c r="V2933" i="1"/>
  <c r="U2933" i="1"/>
  <c r="T2933" i="1"/>
  <c r="V1941" i="1"/>
  <c r="S1941" i="1"/>
  <c r="U1941" i="1"/>
  <c r="T1941" i="1"/>
  <c r="E1941" i="1"/>
  <c r="F1941" i="1"/>
  <c r="R1941" i="1"/>
  <c r="V948" i="1"/>
  <c r="U948" i="1"/>
  <c r="T948" i="1"/>
  <c r="S948" i="1"/>
  <c r="R948" i="1"/>
  <c r="F948" i="1"/>
  <c r="E948" i="1"/>
  <c r="B948" i="4" l="1"/>
  <c r="A579" i="1"/>
  <c r="AM578" i="1"/>
  <c r="K2933" i="1"/>
  <c r="I2933" i="1"/>
  <c r="K3925" i="1"/>
  <c r="I3925" i="1"/>
  <c r="K5909" i="1"/>
  <c r="I5909" i="1"/>
  <c r="I4917" i="1"/>
  <c r="K4917" i="1"/>
  <c r="P4915" i="1"/>
  <c r="AN4915" i="1"/>
  <c r="AS4914" i="1"/>
  <c r="Q4914" i="1"/>
  <c r="Q3922" i="1"/>
  <c r="AS3922" i="1"/>
  <c r="Z2934" i="1"/>
  <c r="Y2935" i="1"/>
  <c r="L2932" i="1"/>
  <c r="AO2932" i="1" s="1"/>
  <c r="O2932" i="1"/>
  <c r="AR2932" i="1" s="1"/>
  <c r="N2932" i="1"/>
  <c r="AQ2932" i="1" s="1"/>
  <c r="M2932" i="1"/>
  <c r="AP2932" i="1" s="1"/>
  <c r="J2932" i="1"/>
  <c r="M3924" i="1"/>
  <c r="AP3924" i="1" s="1"/>
  <c r="O3924" i="1"/>
  <c r="AR3924" i="1" s="1"/>
  <c r="L3924" i="1"/>
  <c r="AO3924" i="1" s="1"/>
  <c r="J3924" i="1"/>
  <c r="N3924" i="1"/>
  <c r="AQ3924" i="1" s="1"/>
  <c r="P5907" i="1"/>
  <c r="AN5907" i="1"/>
  <c r="A3503" i="1"/>
  <c r="AM3502" i="1"/>
  <c r="AN2931" i="1"/>
  <c r="P2931" i="1"/>
  <c r="P3923" i="1"/>
  <c r="AN3923" i="1"/>
  <c r="Y4919" i="1"/>
  <c r="Z4918" i="1"/>
  <c r="Z5910" i="1"/>
  <c r="Y5911" i="1"/>
  <c r="A1503" i="1"/>
  <c r="AM1502" i="1"/>
  <c r="A2503" i="1"/>
  <c r="AM2502" i="1"/>
  <c r="AS2930" i="1"/>
  <c r="Q2930" i="1"/>
  <c r="Y3927" i="1"/>
  <c r="Z3926" i="1"/>
  <c r="O5908" i="1"/>
  <c r="AR5908" i="1" s="1"/>
  <c r="M5908" i="1"/>
  <c r="AP5908" i="1" s="1"/>
  <c r="L5908" i="1"/>
  <c r="AO5908" i="1" s="1"/>
  <c r="N5908" i="1"/>
  <c r="AQ5908" i="1" s="1"/>
  <c r="J5908" i="1"/>
  <c r="Q5906" i="1"/>
  <c r="AS5906" i="1"/>
  <c r="A4503" i="1"/>
  <c r="AM4502" i="1"/>
  <c r="A5503" i="1"/>
  <c r="AM5502" i="1"/>
  <c r="M4916" i="1"/>
  <c r="AP4916" i="1" s="1"/>
  <c r="L4916" i="1"/>
  <c r="AO4916" i="1" s="1"/>
  <c r="N4916" i="1"/>
  <c r="AQ4916" i="1" s="1"/>
  <c r="O4916" i="1"/>
  <c r="AR4916" i="1" s="1"/>
  <c r="J4916" i="1"/>
  <c r="K1941" i="1"/>
  <c r="I1941" i="1"/>
  <c r="Y1943" i="1"/>
  <c r="Z1942" i="1"/>
  <c r="Q1938" i="1"/>
  <c r="AS1938" i="1"/>
  <c r="AN1939" i="1"/>
  <c r="P1939" i="1"/>
  <c r="O1940" i="1"/>
  <c r="AR1940" i="1" s="1"/>
  <c r="M1940" i="1"/>
  <c r="AP1940" i="1" s="1"/>
  <c r="L1940" i="1"/>
  <c r="AO1940" i="1" s="1"/>
  <c r="J1940" i="1"/>
  <c r="N1940" i="1"/>
  <c r="AQ1940" i="1" s="1"/>
  <c r="AS945" i="1"/>
  <c r="AN947" i="1"/>
  <c r="Q945" i="1"/>
  <c r="K948" i="1"/>
  <c r="I948" i="1"/>
  <c r="J948" i="1" s="1"/>
  <c r="P946" i="1"/>
  <c r="Z949" i="1"/>
  <c r="Y950" i="1"/>
  <c r="O947" i="1"/>
  <c r="AR947" i="1" s="1"/>
  <c r="N947" i="1"/>
  <c r="AQ947" i="1" s="1"/>
  <c r="L947" i="1"/>
  <c r="AO947" i="1" s="1"/>
  <c r="M947" i="1"/>
  <c r="AP947" i="1" s="1"/>
  <c r="U3926" i="1"/>
  <c r="F3926" i="1"/>
  <c r="V3926" i="1"/>
  <c r="R3926" i="1"/>
  <c r="S3926" i="1"/>
  <c r="T3926" i="1"/>
  <c r="E3926" i="1"/>
  <c r="E4918" i="1"/>
  <c r="R4918" i="1"/>
  <c r="V4918" i="1"/>
  <c r="T4918" i="1"/>
  <c r="F4918" i="1"/>
  <c r="U4918" i="1"/>
  <c r="S4918" i="1"/>
  <c r="T2934" i="1"/>
  <c r="U2934" i="1"/>
  <c r="E2934" i="1"/>
  <c r="R2934" i="1"/>
  <c r="S2934" i="1"/>
  <c r="F2934" i="1"/>
  <c r="V2934" i="1"/>
  <c r="V5910" i="1"/>
  <c r="R5910" i="1"/>
  <c r="T5910" i="1"/>
  <c r="E5910" i="1"/>
  <c r="F5910" i="1"/>
  <c r="S5910" i="1"/>
  <c r="U5910" i="1"/>
  <c r="R1942" i="1"/>
  <c r="E1942" i="1"/>
  <c r="T1942" i="1"/>
  <c r="S1942" i="1"/>
  <c r="F1942" i="1"/>
  <c r="V1942" i="1"/>
  <c r="U1942" i="1"/>
  <c r="R949" i="1"/>
  <c r="V949" i="1"/>
  <c r="U949" i="1"/>
  <c r="T949" i="1"/>
  <c r="S949" i="1"/>
  <c r="F949" i="1"/>
  <c r="E949" i="1"/>
  <c r="B949" i="4" l="1"/>
  <c r="A580" i="1"/>
  <c r="AM579" i="1"/>
  <c r="K5910" i="1"/>
  <c r="I5910" i="1"/>
  <c r="I2934" i="1"/>
  <c r="K2934" i="1"/>
  <c r="I4918" i="1"/>
  <c r="K4918" i="1"/>
  <c r="I3926" i="1"/>
  <c r="K3926" i="1"/>
  <c r="A3504" i="1"/>
  <c r="AM3503" i="1"/>
  <c r="P2932" i="1"/>
  <c r="AN2932" i="1"/>
  <c r="M4917" i="1"/>
  <c r="AP4917" i="1" s="1"/>
  <c r="L4917" i="1"/>
  <c r="AO4917" i="1" s="1"/>
  <c r="O4917" i="1"/>
  <c r="AR4917" i="1" s="1"/>
  <c r="J4917" i="1"/>
  <c r="N4917" i="1"/>
  <c r="AQ4917" i="1" s="1"/>
  <c r="A2504" i="1"/>
  <c r="AM2503" i="1"/>
  <c r="Y4920" i="1"/>
  <c r="Z4919" i="1"/>
  <c r="M5909" i="1"/>
  <c r="AP5909" i="1" s="1"/>
  <c r="J5909" i="1"/>
  <c r="O5909" i="1"/>
  <c r="AR5909" i="1" s="1"/>
  <c r="N5909" i="1"/>
  <c r="AQ5909" i="1" s="1"/>
  <c r="L5909" i="1"/>
  <c r="AO5909" i="1" s="1"/>
  <c r="P5908" i="1"/>
  <c r="AN5908" i="1"/>
  <c r="Q5907" i="1"/>
  <c r="AS5907" i="1"/>
  <c r="A4504" i="1"/>
  <c r="AM4503" i="1"/>
  <c r="Y3928" i="1"/>
  <c r="Z3927" i="1"/>
  <c r="J3925" i="1"/>
  <c r="N3925" i="1"/>
  <c r="AQ3925" i="1" s="1"/>
  <c r="O3925" i="1"/>
  <c r="AR3925" i="1" s="1"/>
  <c r="M3925" i="1"/>
  <c r="AP3925" i="1" s="1"/>
  <c r="L3925" i="1"/>
  <c r="AO3925" i="1" s="1"/>
  <c r="P4916" i="1"/>
  <c r="AN4916" i="1"/>
  <c r="A1504" i="1"/>
  <c r="AM1503" i="1"/>
  <c r="Q3923" i="1"/>
  <c r="AS3923" i="1"/>
  <c r="P3924" i="1"/>
  <c r="AN3924" i="1"/>
  <c r="A5504" i="1"/>
  <c r="AM5503" i="1"/>
  <c r="Z2935" i="1"/>
  <c r="Y2936" i="1"/>
  <c r="AS4915" i="1"/>
  <c r="Q4915" i="1"/>
  <c r="J2933" i="1"/>
  <c r="M2933" i="1"/>
  <c r="AP2933" i="1" s="1"/>
  <c r="L2933" i="1"/>
  <c r="AO2933" i="1" s="1"/>
  <c r="O2933" i="1"/>
  <c r="AR2933" i="1" s="1"/>
  <c r="N2933" i="1"/>
  <c r="AQ2933" i="1" s="1"/>
  <c r="Z5911" i="1"/>
  <c r="Y5912" i="1"/>
  <c r="AS2931" i="1"/>
  <c r="Q2931" i="1"/>
  <c r="K1942" i="1"/>
  <c r="I1942" i="1"/>
  <c r="AN1940" i="1"/>
  <c r="P1940" i="1"/>
  <c r="Z1943" i="1"/>
  <c r="Y1944" i="1"/>
  <c r="M1941" i="1"/>
  <c r="AP1941" i="1" s="1"/>
  <c r="L1941" i="1"/>
  <c r="AO1941" i="1" s="1"/>
  <c r="J1941" i="1"/>
  <c r="O1941" i="1"/>
  <c r="AR1941" i="1" s="1"/>
  <c r="N1941" i="1"/>
  <c r="AQ1941" i="1" s="1"/>
  <c r="AS1939" i="1"/>
  <c r="Q1939" i="1"/>
  <c r="AS946" i="1"/>
  <c r="AN948" i="1"/>
  <c r="K949" i="1"/>
  <c r="I949" i="1"/>
  <c r="J949" i="1" s="1"/>
  <c r="Q946" i="1"/>
  <c r="P947" i="1"/>
  <c r="Z950" i="1"/>
  <c r="Y951" i="1"/>
  <c r="L948" i="1"/>
  <c r="AO948" i="1" s="1"/>
  <c r="O948" i="1"/>
  <c r="AR948" i="1" s="1"/>
  <c r="N948" i="1"/>
  <c r="AQ948" i="1" s="1"/>
  <c r="M948" i="1"/>
  <c r="AP948" i="1" s="1"/>
  <c r="F2935" i="1"/>
  <c r="V2935" i="1"/>
  <c r="R2935" i="1"/>
  <c r="E2935" i="1"/>
  <c r="T2935" i="1"/>
  <c r="S2935" i="1"/>
  <c r="U2935" i="1"/>
  <c r="U5911" i="1"/>
  <c r="R5911" i="1"/>
  <c r="V5911" i="1"/>
  <c r="S5911" i="1"/>
  <c r="E5911" i="1"/>
  <c r="F5911" i="1"/>
  <c r="T5911" i="1"/>
  <c r="F3927" i="1"/>
  <c r="T3927" i="1"/>
  <c r="S3927" i="1"/>
  <c r="U3927" i="1"/>
  <c r="E3927" i="1"/>
  <c r="R3927" i="1"/>
  <c r="V3927" i="1"/>
  <c r="S4919" i="1"/>
  <c r="T4919" i="1"/>
  <c r="E4919" i="1"/>
  <c r="U4919" i="1"/>
  <c r="V4919" i="1"/>
  <c r="F4919" i="1"/>
  <c r="R4919" i="1"/>
  <c r="R1943" i="1"/>
  <c r="T1943" i="1"/>
  <c r="U1943" i="1"/>
  <c r="E1943" i="1"/>
  <c r="F1943" i="1"/>
  <c r="S1943" i="1"/>
  <c r="V1943" i="1"/>
  <c r="U950" i="1"/>
  <c r="T950" i="1"/>
  <c r="S950" i="1"/>
  <c r="R950" i="1"/>
  <c r="V950" i="1"/>
  <c r="F950" i="1"/>
  <c r="E950" i="1"/>
  <c r="B950" i="4" l="1"/>
  <c r="A581" i="1"/>
  <c r="AM580" i="1"/>
  <c r="K4919" i="1"/>
  <c r="I4919" i="1"/>
  <c r="K3927" i="1"/>
  <c r="I3927" i="1"/>
  <c r="I5911" i="1"/>
  <c r="K5911" i="1"/>
  <c r="I2935" i="1"/>
  <c r="K2935" i="1"/>
  <c r="AS3924" i="1"/>
  <c r="Q3924" i="1"/>
  <c r="AS4916" i="1"/>
  <c r="Q4916" i="1"/>
  <c r="A5505" i="1"/>
  <c r="AM5504" i="1"/>
  <c r="Z4920" i="1"/>
  <c r="Y4921" i="1"/>
  <c r="O3926" i="1"/>
  <c r="AR3926" i="1" s="1"/>
  <c r="M3926" i="1"/>
  <c r="AP3926" i="1" s="1"/>
  <c r="N3926" i="1"/>
  <c r="AQ3926" i="1" s="1"/>
  <c r="L3926" i="1"/>
  <c r="AO3926" i="1" s="1"/>
  <c r="J3926" i="1"/>
  <c r="Q5908" i="1"/>
  <c r="AS5908" i="1"/>
  <c r="Y5913" i="1"/>
  <c r="Z5912" i="1"/>
  <c r="AN2933" i="1"/>
  <c r="P2933" i="1"/>
  <c r="Z2936" i="1"/>
  <c r="Y2937" i="1"/>
  <c r="Q2932" i="1"/>
  <c r="AS2932" i="1"/>
  <c r="N4918" i="1"/>
  <c r="AQ4918" i="1" s="1"/>
  <c r="O4918" i="1"/>
  <c r="AR4918" i="1" s="1"/>
  <c r="J4918" i="1"/>
  <c r="M4918" i="1"/>
  <c r="AP4918" i="1" s="1"/>
  <c r="L4918" i="1"/>
  <c r="AO4918" i="1" s="1"/>
  <c r="Y3929" i="1"/>
  <c r="Z3928" i="1"/>
  <c r="A2505" i="1"/>
  <c r="AM2504" i="1"/>
  <c r="A1505" i="1"/>
  <c r="AM1504" i="1"/>
  <c r="P3925" i="1"/>
  <c r="AN3925" i="1"/>
  <c r="A3505" i="1"/>
  <c r="AM3504" i="1"/>
  <c r="N2934" i="1"/>
  <c r="AQ2934" i="1" s="1"/>
  <c r="M2934" i="1"/>
  <c r="AP2934" i="1" s="1"/>
  <c r="O2934" i="1"/>
  <c r="AR2934" i="1" s="1"/>
  <c r="L2934" i="1"/>
  <c r="AO2934" i="1" s="1"/>
  <c r="J2934" i="1"/>
  <c r="A4505" i="1"/>
  <c r="AM4504" i="1"/>
  <c r="P5909" i="1"/>
  <c r="AN5909" i="1"/>
  <c r="AN4917" i="1"/>
  <c r="P4917" i="1"/>
  <c r="M5910" i="1"/>
  <c r="AP5910" i="1" s="1"/>
  <c r="J5910" i="1"/>
  <c r="L5910" i="1"/>
  <c r="AO5910" i="1" s="1"/>
  <c r="N5910" i="1"/>
  <c r="AQ5910" i="1" s="1"/>
  <c r="O5910" i="1"/>
  <c r="AR5910" i="1" s="1"/>
  <c r="K1943" i="1"/>
  <c r="I1943" i="1"/>
  <c r="Y1945" i="1"/>
  <c r="Z1944" i="1"/>
  <c r="Q1940" i="1"/>
  <c r="AS1940" i="1"/>
  <c r="AN1941" i="1"/>
  <c r="P1941" i="1"/>
  <c r="L1942" i="1"/>
  <c r="AO1942" i="1" s="1"/>
  <c r="N1942" i="1"/>
  <c r="AQ1942" i="1" s="1"/>
  <c r="O1942" i="1"/>
  <c r="AR1942" i="1" s="1"/>
  <c r="J1942" i="1"/>
  <c r="M1942" i="1"/>
  <c r="AP1942" i="1" s="1"/>
  <c r="Q947" i="1"/>
  <c r="AN949" i="1"/>
  <c r="AS947" i="1"/>
  <c r="K950" i="1"/>
  <c r="I950" i="1"/>
  <c r="J950" i="1" s="1"/>
  <c r="P948" i="1"/>
  <c r="Z951" i="1"/>
  <c r="O949" i="1"/>
  <c r="AR949" i="1" s="1"/>
  <c r="L949" i="1"/>
  <c r="AO949" i="1" s="1"/>
  <c r="M949" i="1"/>
  <c r="AP949" i="1" s="1"/>
  <c r="N949" i="1"/>
  <c r="AQ949" i="1" s="1"/>
  <c r="R5912" i="1"/>
  <c r="T5912" i="1"/>
  <c r="E5912" i="1"/>
  <c r="U5912" i="1"/>
  <c r="F5912" i="1"/>
  <c r="S5912" i="1"/>
  <c r="V5912" i="1"/>
  <c r="F4920" i="1"/>
  <c r="S4920" i="1"/>
  <c r="U4920" i="1"/>
  <c r="E4920" i="1"/>
  <c r="T4920" i="1"/>
  <c r="R4920" i="1"/>
  <c r="V4920" i="1"/>
  <c r="U3928" i="1"/>
  <c r="V3928" i="1"/>
  <c r="R3928" i="1"/>
  <c r="E3928" i="1"/>
  <c r="S3928" i="1"/>
  <c r="T3928" i="1"/>
  <c r="F3928" i="1"/>
  <c r="T2936" i="1"/>
  <c r="V2936" i="1"/>
  <c r="S2936" i="1"/>
  <c r="F2936" i="1"/>
  <c r="E2936" i="1"/>
  <c r="R2936" i="1"/>
  <c r="U2936" i="1"/>
  <c r="F1944" i="1"/>
  <c r="R1944" i="1"/>
  <c r="S1944" i="1"/>
  <c r="T1944" i="1"/>
  <c r="U1944" i="1"/>
  <c r="V1944" i="1"/>
  <c r="E1944" i="1"/>
  <c r="V951" i="1"/>
  <c r="U951" i="1"/>
  <c r="T951" i="1"/>
  <c r="S951" i="1"/>
  <c r="R951" i="1"/>
  <c r="F951" i="1"/>
  <c r="E951" i="1"/>
  <c r="B951" i="4" l="1"/>
  <c r="A582" i="1"/>
  <c r="AM581" i="1"/>
  <c r="K2936" i="1"/>
  <c r="I2936" i="1"/>
  <c r="K3928" i="1"/>
  <c r="I3928" i="1"/>
  <c r="I4920" i="1"/>
  <c r="K4920" i="1"/>
  <c r="I5912" i="1"/>
  <c r="K5912" i="1"/>
  <c r="A1506" i="1"/>
  <c r="AM1505" i="1"/>
  <c r="Z5913" i="1"/>
  <c r="Y5914" i="1"/>
  <c r="A5506" i="1"/>
  <c r="AM5505" i="1"/>
  <c r="M2935" i="1"/>
  <c r="AP2935" i="1" s="1"/>
  <c r="L2935" i="1"/>
  <c r="AO2935" i="1" s="1"/>
  <c r="O2935" i="1"/>
  <c r="AR2935" i="1" s="1"/>
  <c r="N2935" i="1"/>
  <c r="AQ2935" i="1" s="1"/>
  <c r="J2935" i="1"/>
  <c r="AS5909" i="1"/>
  <c r="Q5909" i="1"/>
  <c r="Z2937" i="1"/>
  <c r="Y2938" i="1"/>
  <c r="AN5910" i="1"/>
  <c r="P5910" i="1"/>
  <c r="A4506" i="1"/>
  <c r="AM4505" i="1"/>
  <c r="A3506" i="1"/>
  <c r="AM3505" i="1"/>
  <c r="Y4922" i="1"/>
  <c r="Z4921" i="1"/>
  <c r="J5911" i="1"/>
  <c r="O5911" i="1"/>
  <c r="AR5911" i="1" s="1"/>
  <c r="N5911" i="1"/>
  <c r="AQ5911" i="1" s="1"/>
  <c r="L5911" i="1"/>
  <c r="AO5911" i="1" s="1"/>
  <c r="M5911" i="1"/>
  <c r="AP5911" i="1" s="1"/>
  <c r="A2506" i="1"/>
  <c r="AM2505" i="1"/>
  <c r="P4918" i="1"/>
  <c r="AN4918" i="1"/>
  <c r="J3927" i="1"/>
  <c r="O3927" i="1"/>
  <c r="AR3927" i="1" s="1"/>
  <c r="N3927" i="1"/>
  <c r="AQ3927" i="1" s="1"/>
  <c r="M3927" i="1"/>
  <c r="AP3927" i="1" s="1"/>
  <c r="L3927" i="1"/>
  <c r="AO3927" i="1" s="1"/>
  <c r="P2934" i="1"/>
  <c r="AN2934" i="1"/>
  <c r="Q2933" i="1"/>
  <c r="AS2933" i="1"/>
  <c r="AS4917" i="1"/>
  <c r="Q4917" i="1"/>
  <c r="AS3925" i="1"/>
  <c r="Q3925" i="1"/>
  <c r="Y3930" i="1"/>
  <c r="Z3929" i="1"/>
  <c r="AN3926" i="1"/>
  <c r="P3926" i="1"/>
  <c r="L4919" i="1"/>
  <c r="AO4919" i="1" s="1"/>
  <c r="O4919" i="1"/>
  <c r="AR4919" i="1" s="1"/>
  <c r="N4919" i="1"/>
  <c r="AQ4919" i="1" s="1"/>
  <c r="M4919" i="1"/>
  <c r="AP4919" i="1" s="1"/>
  <c r="J4919" i="1"/>
  <c r="K1944" i="1"/>
  <c r="I1944" i="1"/>
  <c r="AN1942" i="1"/>
  <c r="P1942" i="1"/>
  <c r="Y1946" i="1"/>
  <c r="Z1945" i="1"/>
  <c r="M1943" i="1"/>
  <c r="AP1943" i="1" s="1"/>
  <c r="L1943" i="1"/>
  <c r="AO1943" i="1" s="1"/>
  <c r="O1943" i="1"/>
  <c r="AR1943" i="1" s="1"/>
  <c r="J1943" i="1"/>
  <c r="N1943" i="1"/>
  <c r="AQ1943" i="1" s="1"/>
  <c r="AS1941" i="1"/>
  <c r="Q1941" i="1"/>
  <c r="AS948" i="1"/>
  <c r="AN950" i="1"/>
  <c r="Q948" i="1"/>
  <c r="K951" i="1"/>
  <c r="I951" i="1"/>
  <c r="J951" i="1" s="1"/>
  <c r="P949" i="1"/>
  <c r="L950" i="1"/>
  <c r="AO950" i="1" s="1"/>
  <c r="M950" i="1"/>
  <c r="AP950" i="1" s="1"/>
  <c r="N950" i="1"/>
  <c r="AQ950" i="1" s="1"/>
  <c r="O950" i="1"/>
  <c r="AR950" i="1" s="1"/>
  <c r="R2937" i="1"/>
  <c r="U2937" i="1"/>
  <c r="E2937" i="1"/>
  <c r="V2937" i="1"/>
  <c r="T2937" i="1"/>
  <c r="S2937" i="1"/>
  <c r="F2937" i="1"/>
  <c r="T3929" i="1"/>
  <c r="U3929" i="1"/>
  <c r="R3929" i="1"/>
  <c r="S3929" i="1"/>
  <c r="V3929" i="1"/>
  <c r="F3929" i="1"/>
  <c r="E3929" i="1"/>
  <c r="T5913" i="1"/>
  <c r="F5913" i="1"/>
  <c r="V5913" i="1"/>
  <c r="R5913" i="1"/>
  <c r="E5913" i="1"/>
  <c r="U5913" i="1"/>
  <c r="S5913" i="1"/>
  <c r="S4921" i="1"/>
  <c r="V4921" i="1"/>
  <c r="T4921" i="1"/>
  <c r="U4921" i="1"/>
  <c r="R4921" i="1"/>
  <c r="E4921" i="1"/>
  <c r="F4921" i="1"/>
  <c r="T1945" i="1"/>
  <c r="V1945" i="1"/>
  <c r="R1945" i="1"/>
  <c r="F1945" i="1"/>
  <c r="U1945" i="1"/>
  <c r="E1945" i="1"/>
  <c r="S1945" i="1"/>
  <c r="D13" i="3" l="1"/>
  <c r="D14" i="3"/>
  <c r="D15" i="3"/>
  <c r="D16" i="3"/>
  <c r="D17" i="3"/>
  <c r="D18" i="3"/>
  <c r="D19" i="3"/>
  <c r="D20" i="3"/>
  <c r="D21" i="3"/>
  <c r="D11" i="3"/>
  <c r="D12" i="3"/>
  <c r="D9" i="3"/>
  <c r="D10" i="3"/>
  <c r="D2" i="3"/>
  <c r="D3" i="3"/>
  <c r="D4" i="3"/>
  <c r="D5" i="3"/>
  <c r="A583" i="1"/>
  <c r="AM582" i="1"/>
  <c r="K4921" i="1"/>
  <c r="I4921" i="1"/>
  <c r="K5913" i="1"/>
  <c r="I5913" i="1"/>
  <c r="K3929" i="1"/>
  <c r="I3929" i="1"/>
  <c r="I2937" i="1"/>
  <c r="K2937" i="1"/>
  <c r="Y4923" i="1"/>
  <c r="Z4922" i="1"/>
  <c r="AS5910" i="1"/>
  <c r="Q5910" i="1"/>
  <c r="A4507" i="1"/>
  <c r="AM4506" i="1"/>
  <c r="A2507" i="1"/>
  <c r="AM2506" i="1"/>
  <c r="A1507" i="1"/>
  <c r="AM1506" i="1"/>
  <c r="J5912" i="1"/>
  <c r="O5912" i="1"/>
  <c r="AR5912" i="1" s="1"/>
  <c r="M5912" i="1"/>
  <c r="AP5912" i="1" s="1"/>
  <c r="N5912" i="1"/>
  <c r="AQ5912" i="1" s="1"/>
  <c r="L5912" i="1"/>
  <c r="AO5912" i="1" s="1"/>
  <c r="P2935" i="1"/>
  <c r="AN2935" i="1"/>
  <c r="A5507" i="1"/>
  <c r="AM5506" i="1"/>
  <c r="Y5915" i="1"/>
  <c r="Z5914" i="1"/>
  <c r="M4920" i="1"/>
  <c r="AP4920" i="1" s="1"/>
  <c r="O4920" i="1"/>
  <c r="AR4920" i="1" s="1"/>
  <c r="L4920" i="1"/>
  <c r="AO4920" i="1" s="1"/>
  <c r="N4920" i="1"/>
  <c r="AQ4920" i="1" s="1"/>
  <c r="J4920" i="1"/>
  <c r="M3928" i="1"/>
  <c r="AP3928" i="1" s="1"/>
  <c r="J3928" i="1"/>
  <c r="O3928" i="1"/>
  <c r="AR3928" i="1" s="1"/>
  <c r="L3928" i="1"/>
  <c r="AO3928" i="1" s="1"/>
  <c r="N3928" i="1"/>
  <c r="AQ3928" i="1" s="1"/>
  <c r="Y3931" i="1"/>
  <c r="Z3930" i="1"/>
  <c r="AS4918" i="1"/>
  <c r="Q4918" i="1"/>
  <c r="P5911" i="1"/>
  <c r="AN5911" i="1"/>
  <c r="Q2934" i="1"/>
  <c r="AS2934" i="1"/>
  <c r="Q3926" i="1"/>
  <c r="AS3926" i="1"/>
  <c r="AN4919" i="1"/>
  <c r="P4919" i="1"/>
  <c r="AN3927" i="1"/>
  <c r="P3927" i="1"/>
  <c r="A3507" i="1"/>
  <c r="AM3506" i="1"/>
  <c r="Z2938" i="1"/>
  <c r="Y2939" i="1"/>
  <c r="N2936" i="1"/>
  <c r="AQ2936" i="1" s="1"/>
  <c r="L2936" i="1"/>
  <c r="AO2936" i="1" s="1"/>
  <c r="J2936" i="1"/>
  <c r="O2936" i="1"/>
  <c r="AR2936" i="1" s="1"/>
  <c r="M2936" i="1"/>
  <c r="AP2936" i="1" s="1"/>
  <c r="K1945" i="1"/>
  <c r="I1945" i="1"/>
  <c r="Y1947" i="1"/>
  <c r="Z1946" i="1"/>
  <c r="Q1942" i="1"/>
  <c r="AS1942" i="1"/>
  <c r="AN1943" i="1"/>
  <c r="P1943" i="1"/>
  <c r="M1944" i="1"/>
  <c r="AP1944" i="1" s="1"/>
  <c r="L1944" i="1"/>
  <c r="AO1944" i="1" s="1"/>
  <c r="N1944" i="1"/>
  <c r="AQ1944" i="1" s="1"/>
  <c r="J1944" i="1"/>
  <c r="O1944" i="1"/>
  <c r="AR1944" i="1" s="1"/>
  <c r="AS949" i="1"/>
  <c r="AN951" i="1"/>
  <c r="Q949" i="1"/>
  <c r="P950" i="1"/>
  <c r="L951" i="1"/>
  <c r="AO951" i="1" s="1"/>
  <c r="M951" i="1"/>
  <c r="AP951" i="1" s="1"/>
  <c r="N951" i="1"/>
  <c r="AQ951" i="1" s="1"/>
  <c r="O951" i="1"/>
  <c r="AR951" i="1" s="1"/>
  <c r="S5914" i="1"/>
  <c r="R5914" i="1"/>
  <c r="V5914" i="1"/>
  <c r="T5914" i="1"/>
  <c r="E5914" i="1"/>
  <c r="U5914" i="1"/>
  <c r="F5914" i="1"/>
  <c r="T4922" i="1"/>
  <c r="V4922" i="1"/>
  <c r="R4922" i="1"/>
  <c r="E4922" i="1"/>
  <c r="S4922" i="1"/>
  <c r="U4922" i="1"/>
  <c r="F4922" i="1"/>
  <c r="U2938" i="1"/>
  <c r="E2938" i="1"/>
  <c r="R2938" i="1"/>
  <c r="V2938" i="1"/>
  <c r="F2938" i="1"/>
  <c r="T2938" i="1"/>
  <c r="S2938" i="1"/>
  <c r="E3930" i="1"/>
  <c r="T3930" i="1"/>
  <c r="F3930" i="1"/>
  <c r="U3930" i="1"/>
  <c r="R3930" i="1"/>
  <c r="S3930" i="1"/>
  <c r="V3930" i="1"/>
  <c r="E1946" i="1"/>
  <c r="T1946" i="1"/>
  <c r="V1946" i="1"/>
  <c r="F1946" i="1"/>
  <c r="R1946" i="1"/>
  <c r="U1946" i="1"/>
  <c r="S1946" i="1"/>
  <c r="A584" i="1" l="1"/>
  <c r="AM583" i="1"/>
  <c r="I3930" i="1"/>
  <c r="K3930" i="1"/>
  <c r="K2938" i="1"/>
  <c r="I2938" i="1"/>
  <c r="I4922" i="1"/>
  <c r="K4922" i="1"/>
  <c r="I5914" i="1"/>
  <c r="K5914" i="1"/>
  <c r="P5912" i="1"/>
  <c r="AN5912" i="1"/>
  <c r="J2937" i="1"/>
  <c r="O2937" i="1"/>
  <c r="AR2937" i="1" s="1"/>
  <c r="N2937" i="1"/>
  <c r="AQ2937" i="1" s="1"/>
  <c r="M2937" i="1"/>
  <c r="AP2937" i="1" s="1"/>
  <c r="L2937" i="1"/>
  <c r="AO2937" i="1" s="1"/>
  <c r="A5508" i="1"/>
  <c r="AM5507" i="1"/>
  <c r="P2936" i="1"/>
  <c r="AN2936" i="1"/>
  <c r="A3508" i="1"/>
  <c r="AM3507" i="1"/>
  <c r="A1508" i="1"/>
  <c r="AM1507" i="1"/>
  <c r="N3929" i="1"/>
  <c r="AQ3929" i="1" s="1"/>
  <c r="M3929" i="1"/>
  <c r="AP3929" i="1" s="1"/>
  <c r="J3929" i="1"/>
  <c r="L3929" i="1"/>
  <c r="AO3929" i="1" s="1"/>
  <c r="O3929" i="1"/>
  <c r="AR3929" i="1" s="1"/>
  <c r="AN4920" i="1"/>
  <c r="P4920" i="1"/>
  <c r="Q3927" i="1"/>
  <c r="AS3927" i="1"/>
  <c r="Q2935" i="1"/>
  <c r="AS2935" i="1"/>
  <c r="Z3931" i="1"/>
  <c r="Y3932" i="1"/>
  <c r="AS5911" i="1"/>
  <c r="Q5911" i="1"/>
  <c r="O5913" i="1"/>
  <c r="AR5913" i="1" s="1"/>
  <c r="M5913" i="1"/>
  <c r="AP5913" i="1" s="1"/>
  <c r="J5913" i="1"/>
  <c r="N5913" i="1"/>
  <c r="AQ5913" i="1" s="1"/>
  <c r="L5913" i="1"/>
  <c r="AO5913" i="1" s="1"/>
  <c r="AS4919" i="1"/>
  <c r="Q4919" i="1"/>
  <c r="P3928" i="1"/>
  <c r="AN3928" i="1"/>
  <c r="A2508" i="1"/>
  <c r="AM2507" i="1"/>
  <c r="Y2940" i="1"/>
  <c r="Z2939" i="1"/>
  <c r="Y4924" i="1"/>
  <c r="Z4923" i="1"/>
  <c r="O4921" i="1"/>
  <c r="AR4921" i="1" s="1"/>
  <c r="L4921" i="1"/>
  <c r="AO4921" i="1" s="1"/>
  <c r="N4921" i="1"/>
  <c r="AQ4921" i="1" s="1"/>
  <c r="M4921" i="1"/>
  <c r="AP4921" i="1" s="1"/>
  <c r="J4921" i="1"/>
  <c r="Z5915" i="1"/>
  <c r="Y5916" i="1"/>
  <c r="A4508" i="1"/>
  <c r="AM4507" i="1"/>
  <c r="K1946" i="1"/>
  <c r="I1946" i="1"/>
  <c r="AN1944" i="1"/>
  <c r="P1944" i="1"/>
  <c r="Z1947" i="1"/>
  <c r="Y1948" i="1"/>
  <c r="L1945" i="1"/>
  <c r="AO1945" i="1" s="1"/>
  <c r="O1945" i="1"/>
  <c r="AR1945" i="1" s="1"/>
  <c r="J1945" i="1"/>
  <c r="N1945" i="1"/>
  <c r="AQ1945" i="1" s="1"/>
  <c r="M1945" i="1"/>
  <c r="AP1945" i="1" s="1"/>
  <c r="Q1943" i="1"/>
  <c r="AS1943" i="1"/>
  <c r="Q950" i="1"/>
  <c r="AS950" i="1"/>
  <c r="P951" i="1"/>
  <c r="E5915" i="1"/>
  <c r="T5915" i="1"/>
  <c r="V5915" i="1"/>
  <c r="U5915" i="1"/>
  <c r="R5915" i="1"/>
  <c r="F5915" i="1"/>
  <c r="S5915" i="1"/>
  <c r="F3931" i="1"/>
  <c r="U3931" i="1"/>
  <c r="R3931" i="1"/>
  <c r="V3931" i="1"/>
  <c r="S3931" i="1"/>
  <c r="E3931" i="1"/>
  <c r="T3931" i="1"/>
  <c r="S4923" i="1"/>
  <c r="T4923" i="1"/>
  <c r="E4923" i="1"/>
  <c r="F4923" i="1"/>
  <c r="U4923" i="1"/>
  <c r="V4923" i="1"/>
  <c r="R4923" i="1"/>
  <c r="R2939" i="1"/>
  <c r="V2939" i="1"/>
  <c r="U2939" i="1"/>
  <c r="F2939" i="1"/>
  <c r="T2939" i="1"/>
  <c r="E2939" i="1"/>
  <c r="S2939" i="1"/>
  <c r="R1947" i="1"/>
  <c r="F1947" i="1"/>
  <c r="V1947" i="1"/>
  <c r="U1947" i="1"/>
  <c r="E1947" i="1"/>
  <c r="S1947" i="1"/>
  <c r="T1947" i="1"/>
  <c r="A585" i="1" l="1"/>
  <c r="AM584" i="1"/>
  <c r="I2939" i="1"/>
  <c r="K2939" i="1"/>
  <c r="I4923" i="1"/>
  <c r="K4923" i="1"/>
  <c r="K3931" i="1"/>
  <c r="I3931" i="1"/>
  <c r="K5915" i="1"/>
  <c r="I5915" i="1"/>
  <c r="A3509" i="1"/>
  <c r="AM3508" i="1"/>
  <c r="Q3928" i="1"/>
  <c r="AS3928" i="1"/>
  <c r="P3929" i="1"/>
  <c r="AN3929" i="1"/>
  <c r="M5914" i="1"/>
  <c r="AP5914" i="1" s="1"/>
  <c r="L5914" i="1"/>
  <c r="AO5914" i="1" s="1"/>
  <c r="J5914" i="1"/>
  <c r="O5914" i="1"/>
  <c r="AR5914" i="1" s="1"/>
  <c r="N5914" i="1"/>
  <c r="AQ5914" i="1" s="1"/>
  <c r="AN4921" i="1"/>
  <c r="P4921" i="1"/>
  <c r="AS2936" i="1"/>
  <c r="Q2936" i="1"/>
  <c r="P2937" i="1"/>
  <c r="AN2937" i="1"/>
  <c r="L4922" i="1"/>
  <c r="AO4922" i="1" s="1"/>
  <c r="O4922" i="1"/>
  <c r="AR4922" i="1" s="1"/>
  <c r="N4922" i="1"/>
  <c r="AQ4922" i="1" s="1"/>
  <c r="M4922" i="1"/>
  <c r="AP4922" i="1" s="1"/>
  <c r="J4922" i="1"/>
  <c r="A4509" i="1"/>
  <c r="AM4508" i="1"/>
  <c r="Z2940" i="1"/>
  <c r="Y2941" i="1"/>
  <c r="A5509" i="1"/>
  <c r="AM5508" i="1"/>
  <c r="N2938" i="1"/>
  <c r="AQ2938" i="1" s="1"/>
  <c r="J2938" i="1"/>
  <c r="O2938" i="1"/>
  <c r="AR2938" i="1" s="1"/>
  <c r="M2938" i="1"/>
  <c r="AP2938" i="1" s="1"/>
  <c r="L2938" i="1"/>
  <c r="AO2938" i="1" s="1"/>
  <c r="Z3932" i="1"/>
  <c r="Y3933" i="1"/>
  <c r="AS4920" i="1"/>
  <c r="Q4920" i="1"/>
  <c r="AS5912" i="1"/>
  <c r="Q5912" i="1"/>
  <c r="Y5917" i="1"/>
  <c r="Z5916" i="1"/>
  <c r="P5913" i="1"/>
  <c r="AN5913" i="1"/>
  <c r="A1509" i="1"/>
  <c r="AM1508" i="1"/>
  <c r="Z4924" i="1"/>
  <c r="Y4925" i="1"/>
  <c r="A2509" i="1"/>
  <c r="AM2508" i="1"/>
  <c r="L3930" i="1"/>
  <c r="AO3930" i="1" s="1"/>
  <c r="N3930" i="1"/>
  <c r="AQ3930" i="1" s="1"/>
  <c r="J3930" i="1"/>
  <c r="O3930" i="1"/>
  <c r="AR3930" i="1" s="1"/>
  <c r="M3930" i="1"/>
  <c r="AP3930" i="1" s="1"/>
  <c r="I1947" i="1"/>
  <c r="K1947" i="1"/>
  <c r="Y1949" i="1"/>
  <c r="Z1948" i="1"/>
  <c r="Q1944" i="1"/>
  <c r="AS1944" i="1"/>
  <c r="P1945" i="1"/>
  <c r="AN1945" i="1"/>
  <c r="M1946" i="1"/>
  <c r="AP1946" i="1" s="1"/>
  <c r="L1946" i="1"/>
  <c r="AO1946" i="1" s="1"/>
  <c r="O1946" i="1"/>
  <c r="AR1946" i="1" s="1"/>
  <c r="N1946" i="1"/>
  <c r="AQ1946" i="1" s="1"/>
  <c r="J1946" i="1"/>
  <c r="Q951" i="1"/>
  <c r="AS951" i="1"/>
  <c r="E2940" i="1"/>
  <c r="V2940" i="1"/>
  <c r="R2940" i="1"/>
  <c r="S2940" i="1"/>
  <c r="U2940" i="1"/>
  <c r="T2940" i="1"/>
  <c r="F2940" i="1"/>
  <c r="R4924" i="1"/>
  <c r="S4924" i="1"/>
  <c r="V4924" i="1"/>
  <c r="T4924" i="1"/>
  <c r="U4924" i="1"/>
  <c r="E4924" i="1"/>
  <c r="F4924" i="1"/>
  <c r="E3932" i="1"/>
  <c r="T3932" i="1"/>
  <c r="S3932" i="1"/>
  <c r="V3932" i="1"/>
  <c r="F3932" i="1"/>
  <c r="R3932" i="1"/>
  <c r="U3932" i="1"/>
  <c r="R5916" i="1"/>
  <c r="F5916" i="1"/>
  <c r="S5916" i="1"/>
  <c r="E5916" i="1"/>
  <c r="U5916" i="1"/>
  <c r="V5916" i="1"/>
  <c r="T5916" i="1"/>
  <c r="V1948" i="1"/>
  <c r="S1948" i="1"/>
  <c r="F1948" i="1"/>
  <c r="E1948" i="1"/>
  <c r="U1948" i="1"/>
  <c r="T1948" i="1"/>
  <c r="R1948" i="1"/>
  <c r="A586" i="1" l="1"/>
  <c r="AM585" i="1"/>
  <c r="K5916" i="1"/>
  <c r="I5916" i="1"/>
  <c r="K3932" i="1"/>
  <c r="I3932" i="1"/>
  <c r="I4924" i="1"/>
  <c r="K4924" i="1"/>
  <c r="K2940" i="1"/>
  <c r="I2940" i="1"/>
  <c r="Q4921" i="1"/>
  <c r="AS4921" i="1"/>
  <c r="N5915" i="1"/>
  <c r="AQ5915" i="1" s="1"/>
  <c r="M5915" i="1"/>
  <c r="AP5915" i="1" s="1"/>
  <c r="L5915" i="1"/>
  <c r="AO5915" i="1" s="1"/>
  <c r="J5915" i="1"/>
  <c r="O5915" i="1"/>
  <c r="AR5915" i="1" s="1"/>
  <c r="P2938" i="1"/>
  <c r="AN2938" i="1"/>
  <c r="Y4926" i="1"/>
  <c r="Z4925" i="1"/>
  <c r="A4510" i="1"/>
  <c r="AM4509" i="1"/>
  <c r="Z3933" i="1"/>
  <c r="Y3934" i="1"/>
  <c r="AS3929" i="1"/>
  <c r="Q3929" i="1"/>
  <c r="J3931" i="1"/>
  <c r="L3931" i="1"/>
  <c r="AO3931" i="1" s="1"/>
  <c r="O3931" i="1"/>
  <c r="AR3931" i="1" s="1"/>
  <c r="M3931" i="1"/>
  <c r="AP3931" i="1" s="1"/>
  <c r="N3931" i="1"/>
  <c r="AQ3931" i="1" s="1"/>
  <c r="A2510" i="1"/>
  <c r="AM2509" i="1"/>
  <c r="AS5913" i="1"/>
  <c r="Q5913" i="1"/>
  <c r="A5510" i="1"/>
  <c r="AM5509" i="1"/>
  <c r="AN4922" i="1"/>
  <c r="P4922" i="1"/>
  <c r="Q2937" i="1"/>
  <c r="AS2937" i="1"/>
  <c r="Z5917" i="1"/>
  <c r="Y5918" i="1"/>
  <c r="P5914" i="1"/>
  <c r="AN5914" i="1"/>
  <c r="L4923" i="1"/>
  <c r="AO4923" i="1" s="1"/>
  <c r="O4923" i="1"/>
  <c r="AR4923" i="1" s="1"/>
  <c r="N4923" i="1"/>
  <c r="AQ4923" i="1" s="1"/>
  <c r="M4923" i="1"/>
  <c r="AP4923" i="1" s="1"/>
  <c r="J4923" i="1"/>
  <c r="P3930" i="1"/>
  <c r="AN3930" i="1"/>
  <c r="Y2942" i="1"/>
  <c r="Z2941" i="1"/>
  <c r="A1510" i="1"/>
  <c r="AM1509" i="1"/>
  <c r="A3510" i="1"/>
  <c r="AM3509" i="1"/>
  <c r="N2939" i="1"/>
  <c r="AQ2939" i="1" s="1"/>
  <c r="L2939" i="1"/>
  <c r="AO2939" i="1" s="1"/>
  <c r="J2939" i="1"/>
  <c r="M2939" i="1"/>
  <c r="AP2939" i="1" s="1"/>
  <c r="O2939" i="1"/>
  <c r="AR2939" i="1" s="1"/>
  <c r="K1948" i="1"/>
  <c r="I1948" i="1"/>
  <c r="AS1945" i="1"/>
  <c r="Q1945" i="1"/>
  <c r="AN1946" i="1"/>
  <c r="P1946" i="1"/>
  <c r="Y1950" i="1"/>
  <c r="Z1949" i="1"/>
  <c r="O1947" i="1"/>
  <c r="AR1947" i="1" s="1"/>
  <c r="N1947" i="1"/>
  <c r="AQ1947" i="1" s="1"/>
  <c r="L1947" i="1"/>
  <c r="AO1947" i="1" s="1"/>
  <c r="J1947" i="1"/>
  <c r="M1947" i="1"/>
  <c r="AP1947" i="1" s="1"/>
  <c r="E5917" i="1"/>
  <c r="F5917" i="1"/>
  <c r="V5917" i="1"/>
  <c r="S5917" i="1"/>
  <c r="U5917" i="1"/>
  <c r="T5917" i="1"/>
  <c r="R5917" i="1"/>
  <c r="U3933" i="1"/>
  <c r="E3933" i="1"/>
  <c r="R3933" i="1"/>
  <c r="T3933" i="1"/>
  <c r="F3933" i="1"/>
  <c r="S3933" i="1"/>
  <c r="V3933" i="1"/>
  <c r="V4925" i="1"/>
  <c r="U4925" i="1"/>
  <c r="F4925" i="1"/>
  <c r="S4925" i="1"/>
  <c r="R4925" i="1"/>
  <c r="E4925" i="1"/>
  <c r="T4925" i="1"/>
  <c r="F2941" i="1"/>
  <c r="T2941" i="1"/>
  <c r="R2941" i="1"/>
  <c r="S2941" i="1"/>
  <c r="U2941" i="1"/>
  <c r="E2941" i="1"/>
  <c r="V2941" i="1"/>
  <c r="F1949" i="1"/>
  <c r="S1949" i="1"/>
  <c r="U1949" i="1"/>
  <c r="E1949" i="1"/>
  <c r="R1949" i="1"/>
  <c r="T1949" i="1"/>
  <c r="V1949" i="1"/>
  <c r="A587" i="1" l="1"/>
  <c r="AM586" i="1"/>
  <c r="K2941" i="1"/>
  <c r="I2941" i="1"/>
  <c r="I4925" i="1"/>
  <c r="K4925" i="1"/>
  <c r="K3933" i="1"/>
  <c r="I3933" i="1"/>
  <c r="I5917" i="1"/>
  <c r="K5917" i="1"/>
  <c r="A4511" i="1"/>
  <c r="AM4510" i="1"/>
  <c r="N2940" i="1"/>
  <c r="AQ2940" i="1" s="1"/>
  <c r="L2940" i="1"/>
  <c r="AO2940" i="1" s="1"/>
  <c r="M2940" i="1"/>
  <c r="AP2940" i="1" s="1"/>
  <c r="O2940" i="1"/>
  <c r="AR2940" i="1" s="1"/>
  <c r="J2940" i="1"/>
  <c r="P2939" i="1"/>
  <c r="AN2939" i="1"/>
  <c r="A1511" i="1"/>
  <c r="AM1510" i="1"/>
  <c r="A2511" i="1"/>
  <c r="AM2510" i="1"/>
  <c r="Z2942" i="1"/>
  <c r="Y2943" i="1"/>
  <c r="AS4922" i="1"/>
  <c r="Q4922" i="1"/>
  <c r="A3511" i="1"/>
  <c r="AM3510" i="1"/>
  <c r="Q5914" i="1"/>
  <c r="AS5914" i="1"/>
  <c r="Z4926" i="1"/>
  <c r="Y4927" i="1"/>
  <c r="O4924" i="1"/>
  <c r="AR4924" i="1" s="1"/>
  <c r="J4924" i="1"/>
  <c r="N4924" i="1"/>
  <c r="AQ4924" i="1" s="1"/>
  <c r="M4924" i="1"/>
  <c r="AP4924" i="1" s="1"/>
  <c r="L4924" i="1"/>
  <c r="AO4924" i="1" s="1"/>
  <c r="Y3935" i="1"/>
  <c r="Z3934" i="1"/>
  <c r="O3932" i="1"/>
  <c r="AR3932" i="1" s="1"/>
  <c r="M3932" i="1"/>
  <c r="AP3932" i="1" s="1"/>
  <c r="J3932" i="1"/>
  <c r="N3932" i="1"/>
  <c r="AQ3932" i="1" s="1"/>
  <c r="L3932" i="1"/>
  <c r="AO3932" i="1" s="1"/>
  <c r="AS3930" i="1"/>
  <c r="Q3930" i="1"/>
  <c r="P4923" i="1"/>
  <c r="AN4923" i="1"/>
  <c r="A5511" i="1"/>
  <c r="AM5510" i="1"/>
  <c r="AS2938" i="1"/>
  <c r="Q2938" i="1"/>
  <c r="Y5919" i="1"/>
  <c r="Z5918" i="1"/>
  <c r="AN3931" i="1"/>
  <c r="P3931" i="1"/>
  <c r="N5916" i="1"/>
  <c r="AQ5916" i="1" s="1"/>
  <c r="J5916" i="1"/>
  <c r="O5916" i="1"/>
  <c r="AR5916" i="1" s="1"/>
  <c r="L5916" i="1"/>
  <c r="AO5916" i="1" s="1"/>
  <c r="M5916" i="1"/>
  <c r="AP5916" i="1" s="1"/>
  <c r="P5915" i="1"/>
  <c r="AN5915" i="1"/>
  <c r="I1949" i="1"/>
  <c r="K1949" i="1"/>
  <c r="Q1946" i="1"/>
  <c r="AS1946" i="1"/>
  <c r="Y1951" i="1"/>
  <c r="Z1950" i="1"/>
  <c r="AN1947" i="1"/>
  <c r="P1947" i="1"/>
  <c r="O1948" i="1"/>
  <c r="AR1948" i="1" s="1"/>
  <c r="M1948" i="1"/>
  <c r="AP1948" i="1" s="1"/>
  <c r="N1948" i="1"/>
  <c r="AQ1948" i="1" s="1"/>
  <c r="L1948" i="1"/>
  <c r="AO1948" i="1" s="1"/>
  <c r="J1948" i="1"/>
  <c r="F2942" i="1"/>
  <c r="V2942" i="1"/>
  <c r="S2942" i="1"/>
  <c r="U2942" i="1"/>
  <c r="R2942" i="1"/>
  <c r="E2942" i="1"/>
  <c r="T2942" i="1"/>
  <c r="T5918" i="1"/>
  <c r="E5918" i="1"/>
  <c r="S5918" i="1"/>
  <c r="U5918" i="1"/>
  <c r="F5918" i="1"/>
  <c r="R5918" i="1"/>
  <c r="V5918" i="1"/>
  <c r="S4926" i="1"/>
  <c r="V4926" i="1"/>
  <c r="T4926" i="1"/>
  <c r="U4926" i="1"/>
  <c r="E4926" i="1"/>
  <c r="F4926" i="1"/>
  <c r="R4926" i="1"/>
  <c r="V3934" i="1"/>
  <c r="R3934" i="1"/>
  <c r="E3934" i="1"/>
  <c r="U3934" i="1"/>
  <c r="S3934" i="1"/>
  <c r="T3934" i="1"/>
  <c r="F3934" i="1"/>
  <c r="V1950" i="1"/>
  <c r="U1950" i="1"/>
  <c r="T1950" i="1"/>
  <c r="R1950" i="1"/>
  <c r="S1950" i="1"/>
  <c r="E1950" i="1"/>
  <c r="F1950" i="1"/>
  <c r="A588" i="1" l="1"/>
  <c r="AM587" i="1"/>
  <c r="K3934" i="1"/>
  <c r="I3934" i="1"/>
  <c r="I4926" i="1"/>
  <c r="K4926" i="1"/>
  <c r="I5918" i="1"/>
  <c r="K5918" i="1"/>
  <c r="I2942" i="1"/>
  <c r="K2942" i="1"/>
  <c r="Y5920" i="1"/>
  <c r="Z5919" i="1"/>
  <c r="P4924" i="1"/>
  <c r="AN4924" i="1"/>
  <c r="A3512" i="1"/>
  <c r="AM3511" i="1"/>
  <c r="O5917" i="1"/>
  <c r="AR5917" i="1" s="1"/>
  <c r="M5917" i="1"/>
  <c r="AP5917" i="1" s="1"/>
  <c r="N5917" i="1"/>
  <c r="AQ5917" i="1" s="1"/>
  <c r="J5917" i="1"/>
  <c r="L5917" i="1"/>
  <c r="AO5917" i="1" s="1"/>
  <c r="A2512" i="1"/>
  <c r="AM2511" i="1"/>
  <c r="N3933" i="1"/>
  <c r="AQ3933" i="1" s="1"/>
  <c r="O3933" i="1"/>
  <c r="AR3933" i="1" s="1"/>
  <c r="M3933" i="1"/>
  <c r="AP3933" i="1" s="1"/>
  <c r="L3933" i="1"/>
  <c r="AO3933" i="1" s="1"/>
  <c r="J3933" i="1"/>
  <c r="Z4927" i="1"/>
  <c r="Y4928" i="1"/>
  <c r="AS5915" i="1"/>
  <c r="Q5915" i="1"/>
  <c r="Q3931" i="1"/>
  <c r="AS3931" i="1"/>
  <c r="A5512" i="1"/>
  <c r="AM5511" i="1"/>
  <c r="Y3936" i="1"/>
  <c r="Z3935" i="1"/>
  <c r="A1512" i="1"/>
  <c r="AM1511" i="1"/>
  <c r="AN5916" i="1"/>
  <c r="P5916" i="1"/>
  <c r="Z2943" i="1"/>
  <c r="Y2944" i="1"/>
  <c r="A4512" i="1"/>
  <c r="AM4511" i="1"/>
  <c r="O4925" i="1"/>
  <c r="AR4925" i="1" s="1"/>
  <c r="M4925" i="1"/>
  <c r="AP4925" i="1" s="1"/>
  <c r="N4925" i="1"/>
  <c r="AQ4925" i="1" s="1"/>
  <c r="L4925" i="1"/>
  <c r="AO4925" i="1" s="1"/>
  <c r="J4925" i="1"/>
  <c r="Q4923" i="1"/>
  <c r="AS4923" i="1"/>
  <c r="Q2939" i="1"/>
  <c r="AS2939" i="1"/>
  <c r="J2941" i="1"/>
  <c r="O2941" i="1"/>
  <c r="AR2941" i="1" s="1"/>
  <c r="L2941" i="1"/>
  <c r="AO2941" i="1" s="1"/>
  <c r="N2941" i="1"/>
  <c r="AQ2941" i="1" s="1"/>
  <c r="M2941" i="1"/>
  <c r="AP2941" i="1" s="1"/>
  <c r="P3932" i="1"/>
  <c r="AN3932" i="1"/>
  <c r="AN2940" i="1"/>
  <c r="P2940" i="1"/>
  <c r="K1950" i="1"/>
  <c r="I1950" i="1"/>
  <c r="Z1951" i="1"/>
  <c r="P1948" i="1"/>
  <c r="AN1948" i="1"/>
  <c r="AS1947" i="1"/>
  <c r="Q1947" i="1"/>
  <c r="L1949" i="1"/>
  <c r="AO1949" i="1" s="1"/>
  <c r="O1949" i="1"/>
  <c r="AR1949" i="1" s="1"/>
  <c r="N1949" i="1"/>
  <c r="AQ1949" i="1" s="1"/>
  <c r="M1949" i="1"/>
  <c r="AP1949" i="1" s="1"/>
  <c r="J1949" i="1"/>
  <c r="S2943" i="1"/>
  <c r="U2943" i="1"/>
  <c r="E2943" i="1"/>
  <c r="T2943" i="1"/>
  <c r="F2943" i="1"/>
  <c r="R2943" i="1"/>
  <c r="V2943" i="1"/>
  <c r="R5919" i="1"/>
  <c r="T5919" i="1"/>
  <c r="S5919" i="1"/>
  <c r="E5919" i="1"/>
  <c r="F5919" i="1"/>
  <c r="V5919" i="1"/>
  <c r="U5919" i="1"/>
  <c r="E3935" i="1"/>
  <c r="T3935" i="1"/>
  <c r="S3935" i="1"/>
  <c r="R3935" i="1"/>
  <c r="U3935" i="1"/>
  <c r="V3935" i="1"/>
  <c r="F3935" i="1"/>
  <c r="V4927" i="1"/>
  <c r="U4927" i="1"/>
  <c r="S4927" i="1"/>
  <c r="E4927" i="1"/>
  <c r="T4927" i="1"/>
  <c r="F4927" i="1"/>
  <c r="R4927" i="1"/>
  <c r="S1951" i="1"/>
  <c r="E1951" i="1"/>
  <c r="U1951" i="1"/>
  <c r="V1951" i="1"/>
  <c r="R1951" i="1"/>
  <c r="T1951" i="1"/>
  <c r="F1951" i="1"/>
  <c r="A589" i="1" l="1"/>
  <c r="AM588" i="1"/>
  <c r="K4927" i="1"/>
  <c r="I4927" i="1"/>
  <c r="K3935" i="1"/>
  <c r="I3935" i="1"/>
  <c r="K5919" i="1"/>
  <c r="I5919" i="1"/>
  <c r="K2943" i="1"/>
  <c r="I2943" i="1"/>
  <c r="Z4928" i="1"/>
  <c r="Y4929" i="1"/>
  <c r="AS2940" i="1"/>
  <c r="Q2940" i="1"/>
  <c r="AN2941" i="1"/>
  <c r="P2941" i="1"/>
  <c r="A5513" i="1"/>
  <c r="AM5512" i="1"/>
  <c r="A2513" i="1"/>
  <c r="AM2512" i="1"/>
  <c r="A3513" i="1"/>
  <c r="AM3512" i="1"/>
  <c r="O2942" i="1"/>
  <c r="AR2942" i="1" s="1"/>
  <c r="M2942" i="1"/>
  <c r="AP2942" i="1" s="1"/>
  <c r="L2942" i="1"/>
  <c r="AO2942" i="1" s="1"/>
  <c r="N2942" i="1"/>
  <c r="AQ2942" i="1" s="1"/>
  <c r="J2942" i="1"/>
  <c r="AS5916" i="1"/>
  <c r="Q5916" i="1"/>
  <c r="P3933" i="1"/>
  <c r="AN3933" i="1"/>
  <c r="AN5917" i="1"/>
  <c r="P5917" i="1"/>
  <c r="Q4924" i="1"/>
  <c r="AS4924" i="1"/>
  <c r="O5918" i="1"/>
  <c r="AR5918" i="1" s="1"/>
  <c r="N5918" i="1"/>
  <c r="AQ5918" i="1" s="1"/>
  <c r="L5918" i="1"/>
  <c r="AO5918" i="1" s="1"/>
  <c r="M5918" i="1"/>
  <c r="AP5918" i="1" s="1"/>
  <c r="J5918" i="1"/>
  <c r="AS3932" i="1"/>
  <c r="Q3932" i="1"/>
  <c r="A4513" i="1"/>
  <c r="AM4512" i="1"/>
  <c r="A1513" i="1"/>
  <c r="AM1512" i="1"/>
  <c r="J4926" i="1"/>
  <c r="O4926" i="1"/>
  <c r="AR4926" i="1" s="1"/>
  <c r="M4926" i="1"/>
  <c r="AP4926" i="1" s="1"/>
  <c r="L4926" i="1"/>
  <c r="AO4926" i="1" s="1"/>
  <c r="N4926" i="1"/>
  <c r="AQ4926" i="1" s="1"/>
  <c r="P4925" i="1"/>
  <c r="AN4925" i="1"/>
  <c r="Y2945" i="1"/>
  <c r="Z2944" i="1"/>
  <c r="Y3937" i="1"/>
  <c r="Z3936" i="1"/>
  <c r="M3934" i="1"/>
  <c r="AP3934" i="1" s="1"/>
  <c r="L3934" i="1"/>
  <c r="AO3934" i="1" s="1"/>
  <c r="O3934" i="1"/>
  <c r="AR3934" i="1" s="1"/>
  <c r="N3934" i="1"/>
  <c r="AQ3934" i="1" s="1"/>
  <c r="J3934" i="1"/>
  <c r="Z5920" i="1"/>
  <c r="Y5921" i="1"/>
  <c r="I1951" i="1"/>
  <c r="K1951" i="1"/>
  <c r="AS1948" i="1"/>
  <c r="Q1948" i="1"/>
  <c r="AN1949" i="1"/>
  <c r="P1949" i="1"/>
  <c r="O1950" i="1"/>
  <c r="AR1950" i="1" s="1"/>
  <c r="M1950" i="1"/>
  <c r="AP1950" i="1" s="1"/>
  <c r="N1950" i="1"/>
  <c r="AQ1950" i="1" s="1"/>
  <c r="L1950" i="1"/>
  <c r="AO1950" i="1" s="1"/>
  <c r="J1950" i="1"/>
  <c r="U4928" i="1"/>
  <c r="E4928" i="1"/>
  <c r="R4928" i="1"/>
  <c r="T4928" i="1"/>
  <c r="V4928" i="1"/>
  <c r="F4928" i="1"/>
  <c r="S4928" i="1"/>
  <c r="R2944" i="1"/>
  <c r="U2944" i="1"/>
  <c r="S2944" i="1"/>
  <c r="E2944" i="1"/>
  <c r="V2944" i="1"/>
  <c r="F2944" i="1"/>
  <c r="T2944" i="1"/>
  <c r="V5920" i="1"/>
  <c r="R5920" i="1"/>
  <c r="F5920" i="1"/>
  <c r="U5920" i="1"/>
  <c r="S5920" i="1"/>
  <c r="T5920" i="1"/>
  <c r="E5920" i="1"/>
  <c r="F3936" i="1"/>
  <c r="V3936" i="1"/>
  <c r="T3936" i="1"/>
  <c r="E3936" i="1"/>
  <c r="R3936" i="1"/>
  <c r="S3936" i="1"/>
  <c r="U3936" i="1"/>
  <c r="A590" i="1" l="1"/>
  <c r="AM589" i="1"/>
  <c r="K3936" i="1"/>
  <c r="I3936" i="1"/>
  <c r="K5920" i="1"/>
  <c r="I5920" i="1"/>
  <c r="K2944" i="1"/>
  <c r="I2944" i="1"/>
  <c r="K4928" i="1"/>
  <c r="I4928" i="1"/>
  <c r="J2943" i="1"/>
  <c r="L2943" i="1"/>
  <c r="AO2943" i="1" s="1"/>
  <c r="N2943" i="1"/>
  <c r="AQ2943" i="1" s="1"/>
  <c r="O2943" i="1"/>
  <c r="AR2943" i="1" s="1"/>
  <c r="M2943" i="1"/>
  <c r="AP2943" i="1" s="1"/>
  <c r="A3514" i="1"/>
  <c r="AM3513" i="1"/>
  <c r="AS4925" i="1"/>
  <c r="Q4925" i="1"/>
  <c r="A4514" i="1"/>
  <c r="AM4513" i="1"/>
  <c r="O5919" i="1"/>
  <c r="AR5919" i="1" s="1"/>
  <c r="N5919" i="1"/>
  <c r="AQ5919" i="1" s="1"/>
  <c r="M5919" i="1"/>
  <c r="AP5919" i="1" s="1"/>
  <c r="L5919" i="1"/>
  <c r="AO5919" i="1" s="1"/>
  <c r="J5919" i="1"/>
  <c r="P3934" i="1"/>
  <c r="AN3934" i="1"/>
  <c r="Y3938" i="1"/>
  <c r="Z3937" i="1"/>
  <c r="Q5917" i="1"/>
  <c r="AS5917" i="1"/>
  <c r="P5918" i="1"/>
  <c r="AN5918" i="1"/>
  <c r="Y2946" i="1"/>
  <c r="Z2945" i="1"/>
  <c r="AN4926" i="1"/>
  <c r="P4926" i="1"/>
  <c r="AN2942" i="1"/>
  <c r="P2942" i="1"/>
  <c r="A2514" i="1"/>
  <c r="AM2513" i="1"/>
  <c r="Y4930" i="1"/>
  <c r="Z4929" i="1"/>
  <c r="Z5921" i="1"/>
  <c r="Y5922" i="1"/>
  <c r="A1514" i="1"/>
  <c r="AM1513" i="1"/>
  <c r="AS3933" i="1"/>
  <c r="Q3933" i="1"/>
  <c r="J3935" i="1"/>
  <c r="L3935" i="1"/>
  <c r="AO3935" i="1" s="1"/>
  <c r="N3935" i="1"/>
  <c r="AQ3935" i="1" s="1"/>
  <c r="O3935" i="1"/>
  <c r="AR3935" i="1" s="1"/>
  <c r="M3935" i="1"/>
  <c r="AP3935" i="1" s="1"/>
  <c r="A5514" i="1"/>
  <c r="AM5513" i="1"/>
  <c r="AS2941" i="1"/>
  <c r="Q2941" i="1"/>
  <c r="J4927" i="1"/>
  <c r="O4927" i="1"/>
  <c r="AR4927" i="1" s="1"/>
  <c r="N4927" i="1"/>
  <c r="AQ4927" i="1" s="1"/>
  <c r="M4927" i="1"/>
  <c r="AP4927" i="1" s="1"/>
  <c r="L4927" i="1"/>
  <c r="AO4927" i="1" s="1"/>
  <c r="N1951" i="1"/>
  <c r="AQ1951" i="1" s="1"/>
  <c r="M1951" i="1"/>
  <c r="AP1951" i="1" s="1"/>
  <c r="J1951" i="1"/>
  <c r="L1951" i="1"/>
  <c r="AO1951" i="1" s="1"/>
  <c r="O1951" i="1"/>
  <c r="AR1951" i="1" s="1"/>
  <c r="AS1949" i="1"/>
  <c r="Q1949" i="1"/>
  <c r="P1950" i="1"/>
  <c r="AN1950" i="1"/>
  <c r="V2945" i="1"/>
  <c r="S2945" i="1"/>
  <c r="R2945" i="1"/>
  <c r="T2945" i="1"/>
  <c r="U2945" i="1"/>
  <c r="E2945" i="1"/>
  <c r="F2945" i="1"/>
  <c r="V3937" i="1"/>
  <c r="R3937" i="1"/>
  <c r="F3937" i="1"/>
  <c r="E3937" i="1"/>
  <c r="U3937" i="1"/>
  <c r="T3937" i="1"/>
  <c r="S3937" i="1"/>
  <c r="R4929" i="1"/>
  <c r="V4929" i="1"/>
  <c r="U4929" i="1"/>
  <c r="F4929" i="1"/>
  <c r="S4929" i="1"/>
  <c r="T4929" i="1"/>
  <c r="E4929" i="1"/>
  <c r="R5921" i="1"/>
  <c r="V5921" i="1"/>
  <c r="S5921" i="1"/>
  <c r="F5921" i="1"/>
  <c r="U5921" i="1"/>
  <c r="T5921" i="1"/>
  <c r="E5921" i="1"/>
  <c r="A591" i="1" l="1"/>
  <c r="AM590" i="1"/>
  <c r="I5921" i="1"/>
  <c r="K5921" i="1"/>
  <c r="K4929" i="1"/>
  <c r="I4929" i="1"/>
  <c r="I3937" i="1"/>
  <c r="K3937" i="1"/>
  <c r="K2945" i="1"/>
  <c r="I2945" i="1"/>
  <c r="AS2942" i="1"/>
  <c r="Q2942" i="1"/>
  <c r="Q5918" i="1"/>
  <c r="AS5918" i="1"/>
  <c r="Z5922" i="1"/>
  <c r="Y5923" i="1"/>
  <c r="AN5919" i="1"/>
  <c r="P5919" i="1"/>
  <c r="M4928" i="1"/>
  <c r="AP4928" i="1" s="1"/>
  <c r="N4928" i="1"/>
  <c r="AQ4928" i="1" s="1"/>
  <c r="J4928" i="1"/>
  <c r="O4928" i="1"/>
  <c r="AR4928" i="1" s="1"/>
  <c r="L4928" i="1"/>
  <c r="AO4928" i="1" s="1"/>
  <c r="Q4926" i="1"/>
  <c r="AS4926" i="1"/>
  <c r="A4515" i="1"/>
  <c r="AM4514" i="1"/>
  <c r="A2515" i="1"/>
  <c r="AM2514" i="1"/>
  <c r="M2944" i="1"/>
  <c r="AP2944" i="1" s="1"/>
  <c r="L2944" i="1"/>
  <c r="AO2944" i="1" s="1"/>
  <c r="J2944" i="1"/>
  <c r="O2944" i="1"/>
  <c r="AR2944" i="1" s="1"/>
  <c r="N2944" i="1"/>
  <c r="AQ2944" i="1" s="1"/>
  <c r="A5515" i="1"/>
  <c r="AM5514" i="1"/>
  <c r="P3935" i="1"/>
  <c r="AN3935" i="1"/>
  <c r="P4927" i="1"/>
  <c r="AN4927" i="1"/>
  <c r="Z4930" i="1"/>
  <c r="Y4931" i="1"/>
  <c r="Z3938" i="1"/>
  <c r="Y3939" i="1"/>
  <c r="AN2943" i="1"/>
  <c r="P2943" i="1"/>
  <c r="O5920" i="1"/>
  <c r="AR5920" i="1" s="1"/>
  <c r="M5920" i="1"/>
  <c r="AP5920" i="1" s="1"/>
  <c r="N5920" i="1"/>
  <c r="AQ5920" i="1" s="1"/>
  <c r="L5920" i="1"/>
  <c r="AO5920" i="1" s="1"/>
  <c r="J5920" i="1"/>
  <c r="Z2946" i="1"/>
  <c r="Y2947" i="1"/>
  <c r="A3515" i="1"/>
  <c r="AM3514" i="1"/>
  <c r="A1515" i="1"/>
  <c r="AM1514" i="1"/>
  <c r="M3936" i="1"/>
  <c r="AP3936" i="1" s="1"/>
  <c r="L3936" i="1"/>
  <c r="AO3936" i="1" s="1"/>
  <c r="N3936" i="1"/>
  <c r="AQ3936" i="1" s="1"/>
  <c r="O3936" i="1"/>
  <c r="AR3936" i="1" s="1"/>
  <c r="J3936" i="1"/>
  <c r="AS3934" i="1"/>
  <c r="Q3934" i="1"/>
  <c r="AS1950" i="1"/>
  <c r="Q1950" i="1"/>
  <c r="AN1951" i="1"/>
  <c r="P1951" i="1"/>
  <c r="E3938" i="1"/>
  <c r="R3938" i="1"/>
  <c r="V3938" i="1"/>
  <c r="F3938" i="1"/>
  <c r="U3938" i="1"/>
  <c r="S3938" i="1"/>
  <c r="T3938" i="1"/>
  <c r="S2946" i="1"/>
  <c r="V2946" i="1"/>
  <c r="F2946" i="1"/>
  <c r="E2946" i="1"/>
  <c r="U2946" i="1"/>
  <c r="R2946" i="1"/>
  <c r="T2946" i="1"/>
  <c r="V4930" i="1"/>
  <c r="U4930" i="1"/>
  <c r="R4930" i="1"/>
  <c r="T4930" i="1"/>
  <c r="S4930" i="1"/>
  <c r="E4930" i="1"/>
  <c r="F4930" i="1"/>
  <c r="F5922" i="1"/>
  <c r="E5922" i="1"/>
  <c r="V5922" i="1"/>
  <c r="R5922" i="1"/>
  <c r="U5922" i="1"/>
  <c r="T5922" i="1"/>
  <c r="S5922" i="1"/>
  <c r="A592" i="1" l="1"/>
  <c r="AM591" i="1"/>
  <c r="I5922" i="1"/>
  <c r="K5922" i="1"/>
  <c r="K4930" i="1"/>
  <c r="I4930" i="1"/>
  <c r="K2946" i="1"/>
  <c r="I2946" i="1"/>
  <c r="K3938" i="1"/>
  <c r="I3938" i="1"/>
  <c r="L2945" i="1"/>
  <c r="AO2945" i="1" s="1"/>
  <c r="N2945" i="1"/>
  <c r="AQ2945" i="1" s="1"/>
  <c r="J2945" i="1"/>
  <c r="O2945" i="1"/>
  <c r="AR2945" i="1" s="1"/>
  <c r="M2945" i="1"/>
  <c r="AP2945" i="1" s="1"/>
  <c r="P4928" i="1"/>
  <c r="AN4928" i="1"/>
  <c r="O3937" i="1"/>
  <c r="AR3937" i="1" s="1"/>
  <c r="L3937" i="1"/>
  <c r="AO3937" i="1" s="1"/>
  <c r="J3937" i="1"/>
  <c r="N3937" i="1"/>
  <c r="AQ3937" i="1" s="1"/>
  <c r="M3937" i="1"/>
  <c r="AP3937" i="1" s="1"/>
  <c r="Q2943" i="1"/>
  <c r="AS2943" i="1"/>
  <c r="A1516" i="1"/>
  <c r="AM1515" i="1"/>
  <c r="A4516" i="1"/>
  <c r="AM4515" i="1"/>
  <c r="N4929" i="1"/>
  <c r="AQ4929" i="1" s="1"/>
  <c r="M4929" i="1"/>
  <c r="AP4929" i="1" s="1"/>
  <c r="J4929" i="1"/>
  <c r="L4929" i="1"/>
  <c r="AO4929" i="1" s="1"/>
  <c r="O4929" i="1"/>
  <c r="AR4929" i="1" s="1"/>
  <c r="P5920" i="1"/>
  <c r="AN5920" i="1"/>
  <c r="Z3939" i="1"/>
  <c r="Y3940" i="1"/>
  <c r="Q4927" i="1"/>
  <c r="AS4927" i="1"/>
  <c r="A2516" i="1"/>
  <c r="AM2515" i="1"/>
  <c r="Q5919" i="1"/>
  <c r="AS5919" i="1"/>
  <c r="Z2947" i="1"/>
  <c r="Y2948" i="1"/>
  <c r="Z4931" i="1"/>
  <c r="Y4932" i="1"/>
  <c r="A5516" i="1"/>
  <c r="AM5515" i="1"/>
  <c r="P3936" i="1"/>
  <c r="AN3936" i="1"/>
  <c r="P2944" i="1"/>
  <c r="AN2944" i="1"/>
  <c r="A3516" i="1"/>
  <c r="AM3515" i="1"/>
  <c r="AS3935" i="1"/>
  <c r="Q3935" i="1"/>
  <c r="Y5924" i="1"/>
  <c r="Z5923" i="1"/>
  <c r="L5921" i="1"/>
  <c r="AO5921" i="1" s="1"/>
  <c r="M5921" i="1"/>
  <c r="AP5921" i="1" s="1"/>
  <c r="J5921" i="1"/>
  <c r="N5921" i="1"/>
  <c r="AQ5921" i="1" s="1"/>
  <c r="O5921" i="1"/>
  <c r="AR5921" i="1" s="1"/>
  <c r="Q1951" i="1"/>
  <c r="AS1951" i="1"/>
  <c r="S5923" i="1"/>
  <c r="F5923" i="1"/>
  <c r="V5923" i="1"/>
  <c r="R5923" i="1"/>
  <c r="U5923" i="1"/>
  <c r="E5923" i="1"/>
  <c r="T5923" i="1"/>
  <c r="F3939" i="1"/>
  <c r="S3939" i="1"/>
  <c r="T3939" i="1"/>
  <c r="R3939" i="1"/>
  <c r="U3939" i="1"/>
  <c r="V3939" i="1"/>
  <c r="E3939" i="1"/>
  <c r="U2947" i="1"/>
  <c r="E2947" i="1"/>
  <c r="T2947" i="1"/>
  <c r="S2947" i="1"/>
  <c r="R2947" i="1"/>
  <c r="V2947" i="1"/>
  <c r="F2947" i="1"/>
  <c r="V4931" i="1"/>
  <c r="F4931" i="1"/>
  <c r="S4931" i="1"/>
  <c r="E4931" i="1"/>
  <c r="R4931" i="1"/>
  <c r="T4931" i="1"/>
  <c r="U4931" i="1"/>
  <c r="A593" i="1" l="1"/>
  <c r="AM592" i="1"/>
  <c r="I4931" i="1"/>
  <c r="K4931" i="1"/>
  <c r="K2947" i="1"/>
  <c r="I2947" i="1"/>
  <c r="I3939" i="1"/>
  <c r="K3939" i="1"/>
  <c r="K5923" i="1"/>
  <c r="I5923" i="1"/>
  <c r="M3938" i="1"/>
  <c r="AP3938" i="1" s="1"/>
  <c r="J3938" i="1"/>
  <c r="O3938" i="1"/>
  <c r="AR3938" i="1" s="1"/>
  <c r="N3938" i="1"/>
  <c r="AQ3938" i="1" s="1"/>
  <c r="L3938" i="1"/>
  <c r="AO3938" i="1" s="1"/>
  <c r="Q2944" i="1"/>
  <c r="AS2944" i="1"/>
  <c r="Z2948" i="1"/>
  <c r="Y2949" i="1"/>
  <c r="P5921" i="1"/>
  <c r="AN5921" i="1"/>
  <c r="Z3940" i="1"/>
  <c r="Y3941" i="1"/>
  <c r="A4517" i="1"/>
  <c r="AM4516" i="1"/>
  <c r="Q3936" i="1"/>
  <c r="AS3936" i="1"/>
  <c r="AN4929" i="1"/>
  <c r="P4929" i="1"/>
  <c r="A1517" i="1"/>
  <c r="AM1516" i="1"/>
  <c r="AN2945" i="1"/>
  <c r="P2945" i="1"/>
  <c r="L2946" i="1"/>
  <c r="AO2946" i="1" s="1"/>
  <c r="N2946" i="1"/>
  <c r="AQ2946" i="1" s="1"/>
  <c r="J2946" i="1"/>
  <c r="M2946" i="1"/>
  <c r="AP2946" i="1" s="1"/>
  <c r="O2946" i="1"/>
  <c r="AR2946" i="1" s="1"/>
  <c r="A3517" i="1"/>
  <c r="AM3516" i="1"/>
  <c r="A5517" i="1"/>
  <c r="AM5516" i="1"/>
  <c r="L4930" i="1"/>
  <c r="AO4930" i="1" s="1"/>
  <c r="N4930" i="1"/>
  <c r="AQ4930" i="1" s="1"/>
  <c r="J4930" i="1"/>
  <c r="O4930" i="1"/>
  <c r="AR4930" i="1" s="1"/>
  <c r="M4930" i="1"/>
  <c r="AP4930" i="1" s="1"/>
  <c r="Q5920" i="1"/>
  <c r="AS5920" i="1"/>
  <c r="AS4928" i="1"/>
  <c r="Q4928" i="1"/>
  <c r="Y5925" i="1"/>
  <c r="Z5924" i="1"/>
  <c r="Z4932" i="1"/>
  <c r="Y4933" i="1"/>
  <c r="A2517" i="1"/>
  <c r="AM2516" i="1"/>
  <c r="P3937" i="1"/>
  <c r="AN3937" i="1"/>
  <c r="O5922" i="1"/>
  <c r="AR5922" i="1" s="1"/>
  <c r="N5922" i="1"/>
  <c r="AQ5922" i="1" s="1"/>
  <c r="J5922" i="1"/>
  <c r="L5922" i="1"/>
  <c r="AO5922" i="1" s="1"/>
  <c r="M5922" i="1"/>
  <c r="AP5922" i="1" s="1"/>
  <c r="U2948" i="1"/>
  <c r="F2948" i="1"/>
  <c r="V2948" i="1"/>
  <c r="E2948" i="1"/>
  <c r="R2948" i="1"/>
  <c r="T2948" i="1"/>
  <c r="S2948" i="1"/>
  <c r="T5924" i="1"/>
  <c r="S5924" i="1"/>
  <c r="V5924" i="1"/>
  <c r="F5924" i="1"/>
  <c r="E5924" i="1"/>
  <c r="R5924" i="1"/>
  <c r="U5924" i="1"/>
  <c r="R3940" i="1"/>
  <c r="F3940" i="1"/>
  <c r="E3940" i="1"/>
  <c r="T3940" i="1"/>
  <c r="S3940" i="1"/>
  <c r="V3940" i="1"/>
  <c r="U3940" i="1"/>
  <c r="S4932" i="1"/>
  <c r="V4932" i="1"/>
  <c r="R4932" i="1"/>
  <c r="F4932" i="1"/>
  <c r="E4932" i="1"/>
  <c r="U4932" i="1"/>
  <c r="T4932" i="1"/>
  <c r="A594" i="1" l="1"/>
  <c r="AM593" i="1"/>
  <c r="I4932" i="1"/>
  <c r="K4932" i="1"/>
  <c r="I3940" i="1"/>
  <c r="K3940" i="1"/>
  <c r="I5924" i="1"/>
  <c r="K5924" i="1"/>
  <c r="K2948" i="1"/>
  <c r="I2948" i="1"/>
  <c r="A4518" i="1"/>
  <c r="AM4517" i="1"/>
  <c r="Y3942" i="1"/>
  <c r="Z3941" i="1"/>
  <c r="L5923" i="1"/>
  <c r="AO5923" i="1" s="1"/>
  <c r="J5923" i="1"/>
  <c r="O5923" i="1"/>
  <c r="AR5923" i="1" s="1"/>
  <c r="N5923" i="1"/>
  <c r="AQ5923" i="1" s="1"/>
  <c r="M5923" i="1"/>
  <c r="AP5923" i="1" s="1"/>
  <c r="P5922" i="1"/>
  <c r="AN5922" i="1"/>
  <c r="Y4934" i="1"/>
  <c r="Z4933" i="1"/>
  <c r="AN4930" i="1"/>
  <c r="P4930" i="1"/>
  <c r="A1518" i="1"/>
  <c r="AM1517" i="1"/>
  <c r="P2946" i="1"/>
  <c r="AN2946" i="1"/>
  <c r="Q4929" i="1"/>
  <c r="AS4929" i="1"/>
  <c r="N3939" i="1"/>
  <c r="AQ3939" i="1" s="1"/>
  <c r="J3939" i="1"/>
  <c r="L3939" i="1"/>
  <c r="AO3939" i="1" s="1"/>
  <c r="M3939" i="1"/>
  <c r="AP3939" i="1" s="1"/>
  <c r="O3939" i="1"/>
  <c r="AR3939" i="1" s="1"/>
  <c r="A5518" i="1"/>
  <c r="AM5517" i="1"/>
  <c r="AS5921" i="1"/>
  <c r="Q5921" i="1"/>
  <c r="L2947" i="1"/>
  <c r="AO2947" i="1" s="1"/>
  <c r="O2947" i="1"/>
  <c r="AR2947" i="1" s="1"/>
  <c r="J2947" i="1"/>
  <c r="N2947" i="1"/>
  <c r="AQ2947" i="1" s="1"/>
  <c r="M2947" i="1"/>
  <c r="AP2947" i="1" s="1"/>
  <c r="Z2949" i="1"/>
  <c r="Y2950" i="1"/>
  <c r="AN3938" i="1"/>
  <c r="P3938" i="1"/>
  <c r="A2518" i="1"/>
  <c r="AM2517" i="1"/>
  <c r="Q3937" i="1"/>
  <c r="AS3937" i="1"/>
  <c r="Y5926" i="1"/>
  <c r="Z5925" i="1"/>
  <c r="A3518" i="1"/>
  <c r="AM3517" i="1"/>
  <c r="AS2945" i="1"/>
  <c r="Q2945" i="1"/>
  <c r="M4931" i="1"/>
  <c r="AP4931" i="1" s="1"/>
  <c r="L4931" i="1"/>
  <c r="AO4931" i="1" s="1"/>
  <c r="J4931" i="1"/>
  <c r="N4931" i="1"/>
  <c r="AQ4931" i="1" s="1"/>
  <c r="O4931" i="1"/>
  <c r="AR4931" i="1" s="1"/>
  <c r="S3941" i="1"/>
  <c r="R3941" i="1"/>
  <c r="F3941" i="1"/>
  <c r="T3941" i="1"/>
  <c r="E3941" i="1"/>
  <c r="U3941" i="1"/>
  <c r="V3941" i="1"/>
  <c r="E4933" i="1"/>
  <c r="F4933" i="1"/>
  <c r="V4933" i="1"/>
  <c r="S4933" i="1"/>
  <c r="R4933" i="1"/>
  <c r="U4933" i="1"/>
  <c r="T4933" i="1"/>
  <c r="T2949" i="1"/>
  <c r="V2949" i="1"/>
  <c r="E2949" i="1"/>
  <c r="S2949" i="1"/>
  <c r="R2949" i="1"/>
  <c r="U2949" i="1"/>
  <c r="F2949" i="1"/>
  <c r="T5925" i="1"/>
  <c r="U5925" i="1"/>
  <c r="F5925" i="1"/>
  <c r="S5925" i="1"/>
  <c r="V5925" i="1"/>
  <c r="E5925" i="1"/>
  <c r="R5925" i="1"/>
  <c r="A595" i="1" l="1"/>
  <c r="AM594" i="1"/>
  <c r="K5925" i="1"/>
  <c r="I5925" i="1"/>
  <c r="K2949" i="1"/>
  <c r="I2949" i="1"/>
  <c r="K4933" i="1"/>
  <c r="I4933" i="1"/>
  <c r="I3941" i="1"/>
  <c r="K3941" i="1"/>
  <c r="Q3938" i="1"/>
  <c r="AS3938" i="1"/>
  <c r="P2947" i="1"/>
  <c r="AN2947" i="1"/>
  <c r="Q2946" i="1"/>
  <c r="AS2946" i="1"/>
  <c r="Y2951" i="1"/>
  <c r="Z2950" i="1"/>
  <c r="Y5927" i="1"/>
  <c r="Z5926" i="1"/>
  <c r="A1519" i="1"/>
  <c r="AM1518" i="1"/>
  <c r="AN5923" i="1"/>
  <c r="P5923" i="1"/>
  <c r="N2948" i="1"/>
  <c r="AQ2948" i="1" s="1"/>
  <c r="O2948" i="1"/>
  <c r="AR2948" i="1" s="1"/>
  <c r="J2948" i="1"/>
  <c r="L2948" i="1"/>
  <c r="AO2948" i="1" s="1"/>
  <c r="M2948" i="1"/>
  <c r="AP2948" i="1" s="1"/>
  <c r="AN3939" i="1"/>
  <c r="P3939" i="1"/>
  <c r="Q4930" i="1"/>
  <c r="AS4930" i="1"/>
  <c r="Y4935" i="1"/>
  <c r="Z4934" i="1"/>
  <c r="A5519" i="1"/>
  <c r="AM5518" i="1"/>
  <c r="Y3943" i="1"/>
  <c r="Z3942" i="1"/>
  <c r="M5924" i="1"/>
  <c r="AP5924" i="1" s="1"/>
  <c r="N5924" i="1"/>
  <c r="AQ5924" i="1" s="1"/>
  <c r="L5924" i="1"/>
  <c r="AO5924" i="1" s="1"/>
  <c r="J5924" i="1"/>
  <c r="O5924" i="1"/>
  <c r="AR5924" i="1" s="1"/>
  <c r="AN4931" i="1"/>
  <c r="P4931" i="1"/>
  <c r="A3519" i="1"/>
  <c r="AM3518" i="1"/>
  <c r="A2519" i="1"/>
  <c r="AM2518" i="1"/>
  <c r="AS5922" i="1"/>
  <c r="Q5922" i="1"/>
  <c r="O3940" i="1"/>
  <c r="AR3940" i="1" s="1"/>
  <c r="M3940" i="1"/>
  <c r="AP3940" i="1" s="1"/>
  <c r="N3940" i="1"/>
  <c r="AQ3940" i="1" s="1"/>
  <c r="J3940" i="1"/>
  <c r="L3940" i="1"/>
  <c r="AO3940" i="1" s="1"/>
  <c r="A4519" i="1"/>
  <c r="AM4518" i="1"/>
  <c r="M4932" i="1"/>
  <c r="AP4932" i="1" s="1"/>
  <c r="J4932" i="1"/>
  <c r="O4932" i="1"/>
  <c r="AR4932" i="1" s="1"/>
  <c r="N4932" i="1"/>
  <c r="AQ4932" i="1" s="1"/>
  <c r="L4932" i="1"/>
  <c r="AO4932" i="1" s="1"/>
  <c r="F5926" i="1"/>
  <c r="V5926" i="1"/>
  <c r="T5926" i="1"/>
  <c r="S5926" i="1"/>
  <c r="U5926" i="1"/>
  <c r="E5926" i="1"/>
  <c r="R5926" i="1"/>
  <c r="U3942" i="1"/>
  <c r="V3942" i="1"/>
  <c r="E3942" i="1"/>
  <c r="S3942" i="1"/>
  <c r="R3942" i="1"/>
  <c r="F3942" i="1"/>
  <c r="T3942" i="1"/>
  <c r="E4934" i="1"/>
  <c r="T4934" i="1"/>
  <c r="U4934" i="1"/>
  <c r="S4934" i="1"/>
  <c r="F4934" i="1"/>
  <c r="R4934" i="1"/>
  <c r="V4934" i="1"/>
  <c r="R2950" i="1"/>
  <c r="U2950" i="1"/>
  <c r="F2950" i="1"/>
  <c r="V2950" i="1"/>
  <c r="E2950" i="1"/>
  <c r="S2950" i="1"/>
  <c r="T2950" i="1"/>
  <c r="A596" i="1" l="1"/>
  <c r="AM595" i="1"/>
  <c r="K2950" i="1"/>
  <c r="I2950" i="1"/>
  <c r="K4934" i="1"/>
  <c r="I4934" i="1"/>
  <c r="K3942" i="1"/>
  <c r="I3942" i="1"/>
  <c r="K5926" i="1"/>
  <c r="I5926" i="1"/>
  <c r="A4520" i="1"/>
  <c r="AM4519" i="1"/>
  <c r="A3520" i="1"/>
  <c r="AM3519" i="1"/>
  <c r="Q3939" i="1"/>
  <c r="AS3939" i="1"/>
  <c r="Z2951" i="1"/>
  <c r="L3941" i="1"/>
  <c r="AO3941" i="1" s="1"/>
  <c r="M3941" i="1"/>
  <c r="AP3941" i="1" s="1"/>
  <c r="O3941" i="1"/>
  <c r="AR3941" i="1" s="1"/>
  <c r="N3941" i="1"/>
  <c r="AQ3941" i="1" s="1"/>
  <c r="J3941" i="1"/>
  <c r="AS4931" i="1"/>
  <c r="Q4931" i="1"/>
  <c r="Z4935" i="1"/>
  <c r="Y4936" i="1"/>
  <c r="O4933" i="1"/>
  <c r="AR4933" i="1" s="1"/>
  <c r="L4933" i="1"/>
  <c r="AO4933" i="1" s="1"/>
  <c r="N4933" i="1"/>
  <c r="AQ4933" i="1" s="1"/>
  <c r="M4933" i="1"/>
  <c r="AP4933" i="1" s="1"/>
  <c r="J4933" i="1"/>
  <c r="Z3943" i="1"/>
  <c r="Y3944" i="1"/>
  <c r="A1520" i="1"/>
  <c r="AM1519" i="1"/>
  <c r="AN4932" i="1"/>
  <c r="P4932" i="1"/>
  <c r="P2948" i="1"/>
  <c r="AN2948" i="1"/>
  <c r="L2949" i="1"/>
  <c r="AO2949" i="1" s="1"/>
  <c r="J2949" i="1"/>
  <c r="O2949" i="1"/>
  <c r="AR2949" i="1" s="1"/>
  <c r="N2949" i="1"/>
  <c r="AQ2949" i="1" s="1"/>
  <c r="M2949" i="1"/>
  <c r="AP2949" i="1" s="1"/>
  <c r="AN3940" i="1"/>
  <c r="P3940" i="1"/>
  <c r="AN5924" i="1"/>
  <c r="P5924" i="1"/>
  <c r="AS2947" i="1"/>
  <c r="Q2947" i="1"/>
  <c r="A2520" i="1"/>
  <c r="AM2519" i="1"/>
  <c r="A5520" i="1"/>
  <c r="AM5519" i="1"/>
  <c r="Z5927" i="1"/>
  <c r="Y5928" i="1"/>
  <c r="O5925" i="1"/>
  <c r="AR5925" i="1" s="1"/>
  <c r="J5925" i="1"/>
  <c r="N5925" i="1"/>
  <c r="AQ5925" i="1" s="1"/>
  <c r="L5925" i="1"/>
  <c r="AO5925" i="1" s="1"/>
  <c r="M5925" i="1"/>
  <c r="AP5925" i="1" s="1"/>
  <c r="Q5923" i="1"/>
  <c r="AS5923" i="1"/>
  <c r="R2951" i="1"/>
  <c r="V2951" i="1"/>
  <c r="S2951" i="1"/>
  <c r="F2951" i="1"/>
  <c r="U2951" i="1"/>
  <c r="E2951" i="1"/>
  <c r="T2951" i="1"/>
  <c r="R4935" i="1"/>
  <c r="E4935" i="1"/>
  <c r="F4935" i="1"/>
  <c r="U4935" i="1"/>
  <c r="T4935" i="1"/>
  <c r="V4935" i="1"/>
  <c r="S4935" i="1"/>
  <c r="E5927" i="1"/>
  <c r="R5927" i="1"/>
  <c r="S5927" i="1"/>
  <c r="V5927" i="1"/>
  <c r="F5927" i="1"/>
  <c r="T5927" i="1"/>
  <c r="U5927" i="1"/>
  <c r="E3943" i="1"/>
  <c r="U3943" i="1"/>
  <c r="R3943" i="1"/>
  <c r="S3943" i="1"/>
  <c r="V3943" i="1"/>
  <c r="T3943" i="1"/>
  <c r="F3943" i="1"/>
  <c r="A597" i="1" l="1"/>
  <c r="AM596" i="1"/>
  <c r="I3943" i="1"/>
  <c r="K3943" i="1"/>
  <c r="K5927" i="1"/>
  <c r="I5927" i="1"/>
  <c r="K4935" i="1"/>
  <c r="I4935" i="1"/>
  <c r="K2951" i="1"/>
  <c r="I2951" i="1"/>
  <c r="Q2948" i="1"/>
  <c r="AS2948" i="1"/>
  <c r="L5926" i="1"/>
  <c r="AO5926" i="1" s="1"/>
  <c r="J5926" i="1"/>
  <c r="N5926" i="1"/>
  <c r="AQ5926" i="1" s="1"/>
  <c r="O5926" i="1"/>
  <c r="AR5926" i="1" s="1"/>
  <c r="M5926" i="1"/>
  <c r="AP5926" i="1" s="1"/>
  <c r="A2521" i="1"/>
  <c r="AM2520" i="1"/>
  <c r="Q3940" i="1"/>
  <c r="AS3940" i="1"/>
  <c r="Z5928" i="1"/>
  <c r="Y5929" i="1"/>
  <c r="Q4932" i="1"/>
  <c r="AS4932" i="1"/>
  <c r="P4933" i="1"/>
  <c r="AN4933" i="1"/>
  <c r="P3941" i="1"/>
  <c r="AN3941" i="1"/>
  <c r="J3942" i="1"/>
  <c r="N3942" i="1"/>
  <c r="AQ3942" i="1" s="1"/>
  <c r="O3942" i="1"/>
  <c r="AR3942" i="1" s="1"/>
  <c r="M3942" i="1"/>
  <c r="AP3942" i="1" s="1"/>
  <c r="L3942" i="1"/>
  <c r="AO3942" i="1" s="1"/>
  <c r="AS5924" i="1"/>
  <c r="Q5924" i="1"/>
  <c r="P2949" i="1"/>
  <c r="AN2949" i="1"/>
  <c r="A3521" i="1"/>
  <c r="AM3520" i="1"/>
  <c r="M4934" i="1"/>
  <c r="AP4934" i="1" s="1"/>
  <c r="L4934" i="1"/>
  <c r="AO4934" i="1" s="1"/>
  <c r="J4934" i="1"/>
  <c r="O4934" i="1"/>
  <c r="AR4934" i="1" s="1"/>
  <c r="N4934" i="1"/>
  <c r="AQ4934" i="1" s="1"/>
  <c r="A5521" i="1"/>
  <c r="AM5520" i="1"/>
  <c r="A1521" i="1"/>
  <c r="AM1520" i="1"/>
  <c r="Z4936" i="1"/>
  <c r="Y4937" i="1"/>
  <c r="AN5925" i="1"/>
  <c r="P5925" i="1"/>
  <c r="Z3944" i="1"/>
  <c r="Y3945" i="1"/>
  <c r="A4521" i="1"/>
  <c r="AM4520" i="1"/>
  <c r="O2950" i="1"/>
  <c r="AR2950" i="1" s="1"/>
  <c r="N2950" i="1"/>
  <c r="AQ2950" i="1" s="1"/>
  <c r="J2950" i="1"/>
  <c r="L2950" i="1"/>
  <c r="AO2950" i="1" s="1"/>
  <c r="M2950" i="1"/>
  <c r="AP2950" i="1" s="1"/>
  <c r="E4936" i="1"/>
  <c r="R4936" i="1"/>
  <c r="U4936" i="1"/>
  <c r="V4936" i="1"/>
  <c r="S4936" i="1"/>
  <c r="T4936" i="1"/>
  <c r="F4936" i="1"/>
  <c r="U5928" i="1"/>
  <c r="V5928" i="1"/>
  <c r="R5928" i="1"/>
  <c r="F5928" i="1"/>
  <c r="E5928" i="1"/>
  <c r="T5928" i="1"/>
  <c r="S5928" i="1"/>
  <c r="S3944" i="1"/>
  <c r="R3944" i="1"/>
  <c r="V3944" i="1"/>
  <c r="U3944" i="1"/>
  <c r="E3944" i="1"/>
  <c r="T3944" i="1"/>
  <c r="F3944" i="1"/>
  <c r="A598" i="1" l="1"/>
  <c r="AM597" i="1"/>
  <c r="K3944" i="1"/>
  <c r="I3944" i="1"/>
  <c r="I5928" i="1"/>
  <c r="K5928" i="1"/>
  <c r="K4936" i="1"/>
  <c r="I4936" i="1"/>
  <c r="A4522" i="1"/>
  <c r="AM4521" i="1"/>
  <c r="Y4938" i="1"/>
  <c r="Z4937" i="1"/>
  <c r="P2950" i="1"/>
  <c r="AN2950" i="1"/>
  <c r="AS5925" i="1"/>
  <c r="Q5925" i="1"/>
  <c r="A3522" i="1"/>
  <c r="AM3521" i="1"/>
  <c r="AN3942" i="1"/>
  <c r="P3942" i="1"/>
  <c r="Z5929" i="1"/>
  <c r="Y5930" i="1"/>
  <c r="N2951" i="1"/>
  <c r="AQ2951" i="1" s="1"/>
  <c r="M2951" i="1"/>
  <c r="AP2951" i="1" s="1"/>
  <c r="L2951" i="1"/>
  <c r="AO2951" i="1" s="1"/>
  <c r="J2951" i="1"/>
  <c r="O2951" i="1"/>
  <c r="AR2951" i="1" s="1"/>
  <c r="A1522" i="1"/>
  <c r="AM1521" i="1"/>
  <c r="A5522" i="1"/>
  <c r="AM5521" i="1"/>
  <c r="Q3941" i="1"/>
  <c r="AS3941" i="1"/>
  <c r="AN5926" i="1"/>
  <c r="P5926" i="1"/>
  <c r="N4935" i="1"/>
  <c r="AQ4935" i="1" s="1"/>
  <c r="M4935" i="1"/>
  <c r="AP4935" i="1" s="1"/>
  <c r="J4935" i="1"/>
  <c r="O4935" i="1"/>
  <c r="AR4935" i="1" s="1"/>
  <c r="L4935" i="1"/>
  <c r="AO4935" i="1" s="1"/>
  <c r="J5927" i="1"/>
  <c r="L5927" i="1"/>
  <c r="AO5927" i="1" s="1"/>
  <c r="N5927" i="1"/>
  <c r="AQ5927" i="1" s="1"/>
  <c r="O5927" i="1"/>
  <c r="AR5927" i="1" s="1"/>
  <c r="M5927" i="1"/>
  <c r="AP5927" i="1" s="1"/>
  <c r="AN4934" i="1"/>
  <c r="P4934" i="1"/>
  <c r="Q4933" i="1"/>
  <c r="AS4933" i="1"/>
  <c r="Y3946" i="1"/>
  <c r="Z3945" i="1"/>
  <c r="A2522" i="1"/>
  <c r="AM2521" i="1"/>
  <c r="AS2949" i="1"/>
  <c r="Q2949" i="1"/>
  <c r="N3943" i="1"/>
  <c r="AQ3943" i="1" s="1"/>
  <c r="M3943" i="1"/>
  <c r="AP3943" i="1" s="1"/>
  <c r="O3943" i="1"/>
  <c r="AR3943" i="1" s="1"/>
  <c r="J3943" i="1"/>
  <c r="L3943" i="1"/>
  <c r="AO3943" i="1" s="1"/>
  <c r="U4937" i="1"/>
  <c r="T4937" i="1"/>
  <c r="F4937" i="1"/>
  <c r="R4937" i="1"/>
  <c r="E4937" i="1"/>
  <c r="V4937" i="1"/>
  <c r="S4937" i="1"/>
  <c r="S5929" i="1"/>
  <c r="E5929" i="1"/>
  <c r="F5929" i="1"/>
  <c r="V5929" i="1"/>
  <c r="T5929" i="1"/>
  <c r="R5929" i="1"/>
  <c r="U5929" i="1"/>
  <c r="F3945" i="1"/>
  <c r="R3945" i="1"/>
  <c r="U3945" i="1"/>
  <c r="S3945" i="1"/>
  <c r="E3945" i="1"/>
  <c r="T3945" i="1"/>
  <c r="V3945" i="1"/>
  <c r="A599" i="1" l="1"/>
  <c r="AM598" i="1"/>
  <c r="I3945" i="1"/>
  <c r="K3945" i="1"/>
  <c r="K5929" i="1"/>
  <c r="I5929" i="1"/>
  <c r="K4937" i="1"/>
  <c r="I4937" i="1"/>
  <c r="P4935" i="1"/>
  <c r="AN4935" i="1"/>
  <c r="Y3947" i="1"/>
  <c r="Z3946" i="1"/>
  <c r="A5523" i="1"/>
  <c r="AM5522" i="1"/>
  <c r="A4523" i="1"/>
  <c r="AM4522" i="1"/>
  <c r="Z5930" i="1"/>
  <c r="Y5931" i="1"/>
  <c r="A2523" i="1"/>
  <c r="AM2522" i="1"/>
  <c r="P5927" i="1"/>
  <c r="AN5927" i="1"/>
  <c r="AS5926" i="1"/>
  <c r="Q5926" i="1"/>
  <c r="A1523" i="1"/>
  <c r="AM1522" i="1"/>
  <c r="O4936" i="1"/>
  <c r="AR4936" i="1" s="1"/>
  <c r="J4936" i="1"/>
  <c r="M4936" i="1"/>
  <c r="AP4936" i="1" s="1"/>
  <c r="L4936" i="1"/>
  <c r="AO4936" i="1" s="1"/>
  <c r="N4936" i="1"/>
  <c r="AQ4936" i="1" s="1"/>
  <c r="Q3942" i="1"/>
  <c r="AS3942" i="1"/>
  <c r="AS2950" i="1"/>
  <c r="Q2950" i="1"/>
  <c r="P3943" i="1"/>
  <c r="AN3943" i="1"/>
  <c r="AS4934" i="1"/>
  <c r="Q4934" i="1"/>
  <c r="P2951" i="1"/>
  <c r="AN2951" i="1"/>
  <c r="O5928" i="1"/>
  <c r="AR5928" i="1" s="1"/>
  <c r="L5928" i="1"/>
  <c r="AO5928" i="1" s="1"/>
  <c r="N5928" i="1"/>
  <c r="AQ5928" i="1" s="1"/>
  <c r="J5928" i="1"/>
  <c r="M5928" i="1"/>
  <c r="AP5928" i="1" s="1"/>
  <c r="A3523" i="1"/>
  <c r="AM3522" i="1"/>
  <c r="Z4938" i="1"/>
  <c r="Y4939" i="1"/>
  <c r="O3944" i="1"/>
  <c r="AR3944" i="1" s="1"/>
  <c r="N3944" i="1"/>
  <c r="AQ3944" i="1" s="1"/>
  <c r="L3944" i="1"/>
  <c r="AO3944" i="1" s="1"/>
  <c r="M3944" i="1"/>
  <c r="AP3944" i="1" s="1"/>
  <c r="J3944" i="1"/>
  <c r="T3946" i="1"/>
  <c r="F3946" i="1"/>
  <c r="V3946" i="1"/>
  <c r="R3946" i="1"/>
  <c r="E3946" i="1"/>
  <c r="S3946" i="1"/>
  <c r="U3946" i="1"/>
  <c r="U4938" i="1"/>
  <c r="F4938" i="1"/>
  <c r="E4938" i="1"/>
  <c r="S4938" i="1"/>
  <c r="R4938" i="1"/>
  <c r="V4938" i="1"/>
  <c r="T4938" i="1"/>
  <c r="S5930" i="1"/>
  <c r="V5930" i="1"/>
  <c r="R5930" i="1"/>
  <c r="T5930" i="1"/>
  <c r="U5930" i="1"/>
  <c r="E5930" i="1"/>
  <c r="F5930" i="1"/>
  <c r="A600" i="1" l="1"/>
  <c r="AM599" i="1"/>
  <c r="K5930" i="1"/>
  <c r="I5930" i="1"/>
  <c r="K4938" i="1"/>
  <c r="I4938" i="1"/>
  <c r="K3946" i="1"/>
  <c r="I3946" i="1"/>
  <c r="Q4935" i="1"/>
  <c r="AS4935" i="1"/>
  <c r="P4936" i="1"/>
  <c r="AN4936" i="1"/>
  <c r="A3524" i="1"/>
  <c r="AM3523" i="1"/>
  <c r="AN5928" i="1"/>
  <c r="P5928" i="1"/>
  <c r="A4524" i="1"/>
  <c r="AM4523" i="1"/>
  <c r="O4937" i="1"/>
  <c r="AR4937" i="1" s="1"/>
  <c r="N4937" i="1"/>
  <c r="AQ4937" i="1" s="1"/>
  <c r="J4937" i="1"/>
  <c r="M4937" i="1"/>
  <c r="AP4937" i="1" s="1"/>
  <c r="L4937" i="1"/>
  <c r="AO4937" i="1" s="1"/>
  <c r="Z4939" i="1"/>
  <c r="Y4940" i="1"/>
  <c r="AS3943" i="1"/>
  <c r="Q3943" i="1"/>
  <c r="AS5927" i="1"/>
  <c r="Q5927" i="1"/>
  <c r="A5524" i="1"/>
  <c r="AM5523" i="1"/>
  <c r="N5929" i="1"/>
  <c r="AQ5929" i="1" s="1"/>
  <c r="J5929" i="1"/>
  <c r="O5929" i="1"/>
  <c r="AR5929" i="1" s="1"/>
  <c r="L5929" i="1"/>
  <c r="AO5929" i="1" s="1"/>
  <c r="M5929" i="1"/>
  <c r="AP5929" i="1" s="1"/>
  <c r="Y3948" i="1"/>
  <c r="Z3947" i="1"/>
  <c r="P3944" i="1"/>
  <c r="AN3944" i="1"/>
  <c r="Q2951" i="1"/>
  <c r="AS2951" i="1"/>
  <c r="A2524" i="1"/>
  <c r="AM2523" i="1"/>
  <c r="A1524" i="1"/>
  <c r="AM1523" i="1"/>
  <c r="Y5932" i="1"/>
  <c r="Z5931" i="1"/>
  <c r="J3945" i="1"/>
  <c r="O3945" i="1"/>
  <c r="AR3945" i="1" s="1"/>
  <c r="N3945" i="1"/>
  <c r="AQ3945" i="1" s="1"/>
  <c r="M3945" i="1"/>
  <c r="AP3945" i="1" s="1"/>
  <c r="L3945" i="1"/>
  <c r="AO3945" i="1" s="1"/>
  <c r="R4939" i="1"/>
  <c r="U4939" i="1"/>
  <c r="E4939" i="1"/>
  <c r="S4939" i="1"/>
  <c r="F4939" i="1"/>
  <c r="T4939" i="1"/>
  <c r="V4939" i="1"/>
  <c r="U5931" i="1"/>
  <c r="F5931" i="1"/>
  <c r="V5931" i="1"/>
  <c r="R5931" i="1"/>
  <c r="S5931" i="1"/>
  <c r="E5931" i="1"/>
  <c r="T5931" i="1"/>
  <c r="R3947" i="1"/>
  <c r="T3947" i="1"/>
  <c r="E3947" i="1"/>
  <c r="S3947" i="1"/>
  <c r="F3947" i="1"/>
  <c r="U3947" i="1"/>
  <c r="V3947" i="1"/>
  <c r="A601" i="1" l="1"/>
  <c r="AM600" i="1"/>
  <c r="I3947" i="1"/>
  <c r="K3947" i="1"/>
  <c r="I5931" i="1"/>
  <c r="K5931" i="1"/>
  <c r="K4939" i="1"/>
  <c r="I4939" i="1"/>
  <c r="Y3949" i="1"/>
  <c r="Z3948" i="1"/>
  <c r="Y4941" i="1"/>
  <c r="Z4940" i="1"/>
  <c r="A3525" i="1"/>
  <c r="AM3524" i="1"/>
  <c r="O3946" i="1"/>
  <c r="AR3946" i="1" s="1"/>
  <c r="M3946" i="1"/>
  <c r="AP3946" i="1" s="1"/>
  <c r="N3946" i="1"/>
  <c r="AQ3946" i="1" s="1"/>
  <c r="J3946" i="1"/>
  <c r="L3946" i="1"/>
  <c r="AO3946" i="1" s="1"/>
  <c r="A2525" i="1"/>
  <c r="AM2524" i="1"/>
  <c r="Z5932" i="1"/>
  <c r="Y5933" i="1"/>
  <c r="A5525" i="1"/>
  <c r="AM5524" i="1"/>
  <c r="AS4936" i="1"/>
  <c r="Q4936" i="1"/>
  <c r="L4938" i="1"/>
  <c r="AO4938" i="1" s="1"/>
  <c r="M4938" i="1"/>
  <c r="AP4938" i="1" s="1"/>
  <c r="J4938" i="1"/>
  <c r="O4938" i="1"/>
  <c r="AR4938" i="1" s="1"/>
  <c r="N4938" i="1"/>
  <c r="AQ4938" i="1" s="1"/>
  <c r="A1525" i="1"/>
  <c r="AM1524" i="1"/>
  <c r="A4525" i="1"/>
  <c r="AM4524" i="1"/>
  <c r="P3945" i="1"/>
  <c r="AN3945" i="1"/>
  <c r="O5930" i="1"/>
  <c r="AR5930" i="1" s="1"/>
  <c r="M5930" i="1"/>
  <c r="AP5930" i="1" s="1"/>
  <c r="L5930" i="1"/>
  <c r="AO5930" i="1" s="1"/>
  <c r="J5930" i="1"/>
  <c r="N5930" i="1"/>
  <c r="AQ5930" i="1" s="1"/>
  <c r="AS3944" i="1"/>
  <c r="Q3944" i="1"/>
  <c r="P5929" i="1"/>
  <c r="AN5929" i="1"/>
  <c r="AN4937" i="1"/>
  <c r="P4937" i="1"/>
  <c r="Q5928" i="1"/>
  <c r="AS5928" i="1"/>
  <c r="U3948" i="1"/>
  <c r="R3948" i="1"/>
  <c r="S3948" i="1"/>
  <c r="V3948" i="1"/>
  <c r="F3948" i="1"/>
  <c r="T3948" i="1"/>
  <c r="E3948" i="1"/>
  <c r="F5932" i="1"/>
  <c r="R5932" i="1"/>
  <c r="V5932" i="1"/>
  <c r="U5932" i="1"/>
  <c r="S5932" i="1"/>
  <c r="T5932" i="1"/>
  <c r="E5932" i="1"/>
  <c r="S4940" i="1"/>
  <c r="E4940" i="1"/>
  <c r="T4940" i="1"/>
  <c r="F4940" i="1"/>
  <c r="V4940" i="1"/>
  <c r="R4940" i="1"/>
  <c r="U4940" i="1"/>
  <c r="A602" i="1" l="1"/>
  <c r="AM601" i="1"/>
  <c r="I4940" i="1"/>
  <c r="K4940" i="1"/>
  <c r="K5932" i="1"/>
  <c r="I5932" i="1"/>
  <c r="K3948" i="1"/>
  <c r="I3948" i="1"/>
  <c r="A5526" i="1"/>
  <c r="AM5525" i="1"/>
  <c r="AN3946" i="1"/>
  <c r="P3946" i="1"/>
  <c r="Z4941" i="1"/>
  <c r="Y4942" i="1"/>
  <c r="P4938" i="1"/>
  <c r="AN4938" i="1"/>
  <c r="L4939" i="1"/>
  <c r="AO4939" i="1" s="1"/>
  <c r="N4939" i="1"/>
  <c r="AQ4939" i="1" s="1"/>
  <c r="O4939" i="1"/>
  <c r="AR4939" i="1" s="1"/>
  <c r="J4939" i="1"/>
  <c r="M4939" i="1"/>
  <c r="AP4939" i="1" s="1"/>
  <c r="AS3945" i="1"/>
  <c r="Q3945" i="1"/>
  <c r="Q4937" i="1"/>
  <c r="AS4937" i="1"/>
  <c r="AN5930" i="1"/>
  <c r="P5930" i="1"/>
  <c r="Z5933" i="1"/>
  <c r="Y5934" i="1"/>
  <c r="A4526" i="1"/>
  <c r="AM4525" i="1"/>
  <c r="O5931" i="1"/>
  <c r="AR5931" i="1" s="1"/>
  <c r="N5931" i="1"/>
  <c r="AQ5931" i="1" s="1"/>
  <c r="M5931" i="1"/>
  <c r="AP5931" i="1" s="1"/>
  <c r="L5931" i="1"/>
  <c r="AO5931" i="1" s="1"/>
  <c r="J5931" i="1"/>
  <c r="Q5929" i="1"/>
  <c r="AS5929" i="1"/>
  <c r="A1526" i="1"/>
  <c r="AM1525" i="1"/>
  <c r="A3526" i="1"/>
  <c r="AM3525" i="1"/>
  <c r="Z3949" i="1"/>
  <c r="Y3950" i="1"/>
  <c r="A2526" i="1"/>
  <c r="AM2525" i="1"/>
  <c r="O3947" i="1"/>
  <c r="AR3947" i="1" s="1"/>
  <c r="N3947" i="1"/>
  <c r="AQ3947" i="1" s="1"/>
  <c r="L3947" i="1"/>
  <c r="AO3947" i="1" s="1"/>
  <c r="J3947" i="1"/>
  <c r="M3947" i="1"/>
  <c r="AP3947" i="1" s="1"/>
  <c r="F5933" i="1"/>
  <c r="T5933" i="1"/>
  <c r="U5933" i="1"/>
  <c r="R5933" i="1"/>
  <c r="V5933" i="1"/>
  <c r="S5933" i="1"/>
  <c r="E5933" i="1"/>
  <c r="R3949" i="1"/>
  <c r="T3949" i="1"/>
  <c r="F3949" i="1"/>
  <c r="E3949" i="1"/>
  <c r="U3949" i="1"/>
  <c r="S3949" i="1"/>
  <c r="V3949" i="1"/>
  <c r="R4941" i="1"/>
  <c r="V4941" i="1"/>
  <c r="S4941" i="1"/>
  <c r="E4941" i="1"/>
  <c r="U4941" i="1"/>
  <c r="T4941" i="1"/>
  <c r="F4941" i="1"/>
  <c r="A603" i="1" l="1"/>
  <c r="AM602" i="1"/>
  <c r="K4941" i="1"/>
  <c r="I4941" i="1"/>
  <c r="I3949" i="1"/>
  <c r="K3949" i="1"/>
  <c r="K5933" i="1"/>
  <c r="I5933" i="1"/>
  <c r="P4939" i="1"/>
  <c r="AN4939" i="1"/>
  <c r="AS5930" i="1"/>
  <c r="Q5930" i="1"/>
  <c r="AN5931" i="1"/>
  <c r="P5931" i="1"/>
  <c r="Q3946" i="1"/>
  <c r="AS3946" i="1"/>
  <c r="M3948" i="1"/>
  <c r="AP3948" i="1" s="1"/>
  <c r="L3948" i="1"/>
  <c r="AO3948" i="1" s="1"/>
  <c r="J3948" i="1"/>
  <c r="N3948" i="1"/>
  <c r="AQ3948" i="1" s="1"/>
  <c r="O3948" i="1"/>
  <c r="AR3948" i="1" s="1"/>
  <c r="A3527" i="1"/>
  <c r="AM3526" i="1"/>
  <c r="A4527" i="1"/>
  <c r="AM4526" i="1"/>
  <c r="O5932" i="1"/>
  <c r="AR5932" i="1" s="1"/>
  <c r="M5932" i="1"/>
  <c r="AP5932" i="1" s="1"/>
  <c r="J5932" i="1"/>
  <c r="N5932" i="1"/>
  <c r="AQ5932" i="1" s="1"/>
  <c r="L5932" i="1"/>
  <c r="AO5932" i="1" s="1"/>
  <c r="A5527" i="1"/>
  <c r="AM5526" i="1"/>
  <c r="A2527" i="1"/>
  <c r="AM2526" i="1"/>
  <c r="Y5935" i="1"/>
  <c r="Z5934" i="1"/>
  <c r="AS4938" i="1"/>
  <c r="Q4938" i="1"/>
  <c r="P3947" i="1"/>
  <c r="AN3947" i="1"/>
  <c r="Y3951" i="1"/>
  <c r="Z3950" i="1"/>
  <c r="A1527" i="1"/>
  <c r="AM1526" i="1"/>
  <c r="Z4942" i="1"/>
  <c r="Y4943" i="1"/>
  <c r="O4940" i="1"/>
  <c r="AR4940" i="1" s="1"/>
  <c r="M4940" i="1"/>
  <c r="AP4940" i="1" s="1"/>
  <c r="J4940" i="1"/>
  <c r="N4940" i="1"/>
  <c r="AQ4940" i="1" s="1"/>
  <c r="L4940" i="1"/>
  <c r="AO4940" i="1" s="1"/>
  <c r="F4942" i="1"/>
  <c r="S4942" i="1"/>
  <c r="E4942" i="1"/>
  <c r="T4942" i="1"/>
  <c r="V4942" i="1"/>
  <c r="U4942" i="1"/>
  <c r="R4942" i="1"/>
  <c r="E5934" i="1"/>
  <c r="U5934" i="1"/>
  <c r="V5934" i="1"/>
  <c r="R5934" i="1"/>
  <c r="T5934" i="1"/>
  <c r="S5934" i="1"/>
  <c r="F5934" i="1"/>
  <c r="F3950" i="1"/>
  <c r="T3950" i="1"/>
  <c r="R3950" i="1"/>
  <c r="E3950" i="1"/>
  <c r="S3950" i="1"/>
  <c r="U3950" i="1"/>
  <c r="V3950" i="1"/>
  <c r="A604" i="1" l="1"/>
  <c r="AM603" i="1"/>
  <c r="I3950" i="1"/>
  <c r="K3950" i="1"/>
  <c r="I5934" i="1"/>
  <c r="K5934" i="1"/>
  <c r="K4942" i="1"/>
  <c r="I4942" i="1"/>
  <c r="A2528" i="1"/>
  <c r="AM2527" i="1"/>
  <c r="A4528" i="1"/>
  <c r="AM4527" i="1"/>
  <c r="P3948" i="1"/>
  <c r="AN3948" i="1"/>
  <c r="P4940" i="1"/>
  <c r="AN4940" i="1"/>
  <c r="Y5936" i="1"/>
  <c r="Z5935" i="1"/>
  <c r="Y4944" i="1"/>
  <c r="Z4943" i="1"/>
  <c r="Z3951" i="1"/>
  <c r="L5933" i="1"/>
  <c r="AO5933" i="1" s="1"/>
  <c r="M5933" i="1"/>
  <c r="AP5933" i="1" s="1"/>
  <c r="O5933" i="1"/>
  <c r="AR5933" i="1" s="1"/>
  <c r="N5933" i="1"/>
  <c r="AQ5933" i="1" s="1"/>
  <c r="J5933" i="1"/>
  <c r="AN5932" i="1"/>
  <c r="P5932" i="1"/>
  <c r="A3528" i="1"/>
  <c r="AM3527" i="1"/>
  <c r="M3949" i="1"/>
  <c r="AP3949" i="1" s="1"/>
  <c r="N3949" i="1"/>
  <c r="AQ3949" i="1" s="1"/>
  <c r="L3949" i="1"/>
  <c r="AO3949" i="1" s="1"/>
  <c r="J3949" i="1"/>
  <c r="O3949" i="1"/>
  <c r="AR3949" i="1" s="1"/>
  <c r="AS3947" i="1"/>
  <c r="Q3947" i="1"/>
  <c r="M4941" i="1"/>
  <c r="AP4941" i="1" s="1"/>
  <c r="L4941" i="1"/>
  <c r="AO4941" i="1" s="1"/>
  <c r="N4941" i="1"/>
  <c r="AQ4941" i="1" s="1"/>
  <c r="J4941" i="1"/>
  <c r="O4941" i="1"/>
  <c r="AR4941" i="1" s="1"/>
  <c r="A1528" i="1"/>
  <c r="AM1527" i="1"/>
  <c r="A5528" i="1"/>
  <c r="AM5527" i="1"/>
  <c r="Q5931" i="1"/>
  <c r="AS5931" i="1"/>
  <c r="AS4939" i="1"/>
  <c r="Q4939" i="1"/>
  <c r="F5935" i="1"/>
  <c r="U5935" i="1"/>
  <c r="T5935" i="1"/>
  <c r="S5935" i="1"/>
  <c r="V5935" i="1"/>
  <c r="E5935" i="1"/>
  <c r="R5935" i="1"/>
  <c r="S4943" i="1"/>
  <c r="E4943" i="1"/>
  <c r="V4943" i="1"/>
  <c r="R4943" i="1"/>
  <c r="F4943" i="1"/>
  <c r="T4943" i="1"/>
  <c r="U4943" i="1"/>
  <c r="U3951" i="1"/>
  <c r="S3951" i="1"/>
  <c r="V3951" i="1"/>
  <c r="R3951" i="1"/>
  <c r="F3951" i="1"/>
  <c r="E3951" i="1"/>
  <c r="T3951" i="1"/>
  <c r="A605" i="1" l="1"/>
  <c r="AM604" i="1"/>
  <c r="I3951" i="1"/>
  <c r="K3951" i="1"/>
  <c r="K4943" i="1"/>
  <c r="I4943" i="1"/>
  <c r="I5935" i="1"/>
  <c r="K5935" i="1"/>
  <c r="A2529" i="1"/>
  <c r="AM2528" i="1"/>
  <c r="AN3949" i="1"/>
  <c r="P3949" i="1"/>
  <c r="AN5933" i="1"/>
  <c r="P5933" i="1"/>
  <c r="O4942" i="1"/>
  <c r="AR4942" i="1" s="1"/>
  <c r="M4942" i="1"/>
  <c r="AP4942" i="1" s="1"/>
  <c r="J4942" i="1"/>
  <c r="N4942" i="1"/>
  <c r="AQ4942" i="1" s="1"/>
  <c r="L4942" i="1"/>
  <c r="AO4942" i="1" s="1"/>
  <c r="Q4940" i="1"/>
  <c r="AS4940" i="1"/>
  <c r="Y5937" i="1"/>
  <c r="Z5936" i="1"/>
  <c r="A5529" i="1"/>
  <c r="AM5528" i="1"/>
  <c r="A3529" i="1"/>
  <c r="AM3528" i="1"/>
  <c r="Z4944" i="1"/>
  <c r="Y4945" i="1"/>
  <c r="AS3948" i="1"/>
  <c r="Q3948" i="1"/>
  <c r="N5934" i="1"/>
  <c r="AQ5934" i="1" s="1"/>
  <c r="L5934" i="1"/>
  <c r="AO5934" i="1" s="1"/>
  <c r="J5934" i="1"/>
  <c r="O5934" i="1"/>
  <c r="AR5934" i="1" s="1"/>
  <c r="M5934" i="1"/>
  <c r="AP5934" i="1" s="1"/>
  <c r="AN4941" i="1"/>
  <c r="P4941" i="1"/>
  <c r="A1529" i="1"/>
  <c r="AM1528" i="1"/>
  <c r="Q5932" i="1"/>
  <c r="AS5932" i="1"/>
  <c r="A4529" i="1"/>
  <c r="AM4528" i="1"/>
  <c r="L3950" i="1"/>
  <c r="AO3950" i="1" s="1"/>
  <c r="J3950" i="1"/>
  <c r="O3950" i="1"/>
  <c r="AR3950" i="1" s="1"/>
  <c r="M3950" i="1"/>
  <c r="AP3950" i="1" s="1"/>
  <c r="N3950" i="1"/>
  <c r="AQ3950" i="1" s="1"/>
  <c r="V4944" i="1"/>
  <c r="T4944" i="1"/>
  <c r="F4944" i="1"/>
  <c r="E4944" i="1"/>
  <c r="U4944" i="1"/>
  <c r="R4944" i="1"/>
  <c r="S4944" i="1"/>
  <c r="F5936" i="1"/>
  <c r="U5936" i="1"/>
  <c r="S5936" i="1"/>
  <c r="R5936" i="1"/>
  <c r="E5936" i="1"/>
  <c r="V5936" i="1"/>
  <c r="T5936" i="1"/>
  <c r="A606" i="1" l="1"/>
  <c r="AM605" i="1"/>
  <c r="K5936" i="1"/>
  <c r="I5936" i="1"/>
  <c r="K4944" i="1"/>
  <c r="I4944" i="1"/>
  <c r="A3530" i="1"/>
  <c r="AM3529" i="1"/>
  <c r="AS5933" i="1"/>
  <c r="Q5933" i="1"/>
  <c r="A5530" i="1"/>
  <c r="AM5529" i="1"/>
  <c r="A1530" i="1"/>
  <c r="AM1529" i="1"/>
  <c r="A4530" i="1"/>
  <c r="AM4529" i="1"/>
  <c r="AS4941" i="1"/>
  <c r="Q4941" i="1"/>
  <c r="Q3949" i="1"/>
  <c r="AS3949" i="1"/>
  <c r="O5935" i="1"/>
  <c r="AR5935" i="1" s="1"/>
  <c r="M5935" i="1"/>
  <c r="AP5935" i="1" s="1"/>
  <c r="L5935" i="1"/>
  <c r="AO5935" i="1" s="1"/>
  <c r="J5935" i="1"/>
  <c r="N5935" i="1"/>
  <c r="AQ5935" i="1" s="1"/>
  <c r="Z5937" i="1"/>
  <c r="Y5938" i="1"/>
  <c r="O4943" i="1"/>
  <c r="AR4943" i="1" s="1"/>
  <c r="M4943" i="1"/>
  <c r="AP4943" i="1" s="1"/>
  <c r="L4943" i="1"/>
  <c r="AO4943" i="1" s="1"/>
  <c r="J4943" i="1"/>
  <c r="N4943" i="1"/>
  <c r="AQ4943" i="1" s="1"/>
  <c r="P4942" i="1"/>
  <c r="AN4942" i="1"/>
  <c r="Y4946" i="1"/>
  <c r="Z4945" i="1"/>
  <c r="A2530" i="1"/>
  <c r="AM2529" i="1"/>
  <c r="AN3950" i="1"/>
  <c r="P3950" i="1"/>
  <c r="P5934" i="1"/>
  <c r="AN5934" i="1"/>
  <c r="O3951" i="1"/>
  <c r="AR3951" i="1" s="1"/>
  <c r="L3951" i="1"/>
  <c r="AO3951" i="1" s="1"/>
  <c r="M3951" i="1"/>
  <c r="AP3951" i="1" s="1"/>
  <c r="J3951" i="1"/>
  <c r="N3951" i="1"/>
  <c r="AQ3951" i="1" s="1"/>
  <c r="R4945" i="1"/>
  <c r="S4945" i="1"/>
  <c r="F4945" i="1"/>
  <c r="V4945" i="1"/>
  <c r="U4945" i="1"/>
  <c r="T4945" i="1"/>
  <c r="E4945" i="1"/>
  <c r="F5937" i="1"/>
  <c r="R5937" i="1"/>
  <c r="U5937" i="1"/>
  <c r="T5937" i="1"/>
  <c r="S5937" i="1"/>
  <c r="E5937" i="1"/>
  <c r="V5937" i="1"/>
  <c r="A607" i="1" l="1"/>
  <c r="AM606" i="1"/>
  <c r="K5937" i="1"/>
  <c r="I5937" i="1"/>
  <c r="K4945" i="1"/>
  <c r="I4945" i="1"/>
  <c r="Z5938" i="1"/>
  <c r="Y5939" i="1"/>
  <c r="A3531" i="1"/>
  <c r="AM3530" i="1"/>
  <c r="A2531" i="1"/>
  <c r="AM2530" i="1"/>
  <c r="AN4943" i="1"/>
  <c r="P4943" i="1"/>
  <c r="A5531" i="1"/>
  <c r="AM5530" i="1"/>
  <c r="O4944" i="1"/>
  <c r="AR4944" i="1" s="1"/>
  <c r="J4944" i="1"/>
  <c r="N4944" i="1"/>
  <c r="AQ4944" i="1" s="1"/>
  <c r="M4944" i="1"/>
  <c r="AP4944" i="1" s="1"/>
  <c r="L4944" i="1"/>
  <c r="AO4944" i="1" s="1"/>
  <c r="Y4947" i="1"/>
  <c r="Z4946" i="1"/>
  <c r="P5935" i="1"/>
  <c r="AN5935" i="1"/>
  <c r="A4531" i="1"/>
  <c r="AM4530" i="1"/>
  <c r="M5936" i="1"/>
  <c r="AP5936" i="1" s="1"/>
  <c r="L5936" i="1"/>
  <c r="AO5936" i="1" s="1"/>
  <c r="N5936" i="1"/>
  <c r="AQ5936" i="1" s="1"/>
  <c r="J5936" i="1"/>
  <c r="O5936" i="1"/>
  <c r="AR5936" i="1" s="1"/>
  <c r="Q3950" i="1"/>
  <c r="AS3950" i="1"/>
  <c r="A1531" i="1"/>
  <c r="AM1530" i="1"/>
  <c r="Q4942" i="1"/>
  <c r="AS4942" i="1"/>
  <c r="P3951" i="1"/>
  <c r="AN3951" i="1"/>
  <c r="Q5934" i="1"/>
  <c r="AS5934" i="1"/>
  <c r="S5938" i="1"/>
  <c r="E5938" i="1"/>
  <c r="V5938" i="1"/>
  <c r="F5938" i="1"/>
  <c r="R5938" i="1"/>
  <c r="T5938" i="1"/>
  <c r="U5938" i="1"/>
  <c r="U4946" i="1"/>
  <c r="T4946" i="1"/>
  <c r="F4946" i="1"/>
  <c r="E4946" i="1"/>
  <c r="S4946" i="1"/>
  <c r="V4946" i="1"/>
  <c r="R4946" i="1"/>
  <c r="A608" i="1" l="1"/>
  <c r="AM607" i="1"/>
  <c r="K4946" i="1"/>
  <c r="I4946" i="1"/>
  <c r="K5938" i="1"/>
  <c r="I5938" i="1"/>
  <c r="Q3951" i="1"/>
  <c r="AS3951" i="1"/>
  <c r="P5936" i="1"/>
  <c r="AN5936" i="1"/>
  <c r="A3532" i="1"/>
  <c r="AM3531" i="1"/>
  <c r="Z4947" i="1"/>
  <c r="Y4948" i="1"/>
  <c r="A5532" i="1"/>
  <c r="AM5531" i="1"/>
  <c r="Q4943" i="1"/>
  <c r="AS4943" i="1"/>
  <c r="A1532" i="1"/>
  <c r="AM1531" i="1"/>
  <c r="L4945" i="1"/>
  <c r="AO4945" i="1" s="1"/>
  <c r="J4945" i="1"/>
  <c r="N4945" i="1"/>
  <c r="AQ4945" i="1" s="1"/>
  <c r="M4945" i="1"/>
  <c r="AP4945" i="1" s="1"/>
  <c r="O4945" i="1"/>
  <c r="AR4945" i="1" s="1"/>
  <c r="A4532" i="1"/>
  <c r="AM4531" i="1"/>
  <c r="A2532" i="1"/>
  <c r="AM2531" i="1"/>
  <c r="Z5939" i="1"/>
  <c r="Y5940" i="1"/>
  <c r="O5937" i="1"/>
  <c r="AR5937" i="1" s="1"/>
  <c r="L5937" i="1"/>
  <c r="AO5937" i="1" s="1"/>
  <c r="J5937" i="1"/>
  <c r="N5937" i="1"/>
  <c r="AQ5937" i="1" s="1"/>
  <c r="M5937" i="1"/>
  <c r="AP5937" i="1" s="1"/>
  <c r="Q5935" i="1"/>
  <c r="AS5935" i="1"/>
  <c r="P4944" i="1"/>
  <c r="AN4944" i="1"/>
  <c r="T4947" i="1"/>
  <c r="S4947" i="1"/>
  <c r="E4947" i="1"/>
  <c r="R4947" i="1"/>
  <c r="F4947" i="1"/>
  <c r="U4947" i="1"/>
  <c r="V4947" i="1"/>
  <c r="T5939" i="1"/>
  <c r="R5939" i="1"/>
  <c r="U5939" i="1"/>
  <c r="V5939" i="1"/>
  <c r="S5939" i="1"/>
  <c r="F5939" i="1"/>
  <c r="E5939" i="1"/>
  <c r="A609" i="1" l="1"/>
  <c r="AM608" i="1"/>
  <c r="I5939" i="1"/>
  <c r="K5939" i="1"/>
  <c r="I4947" i="1"/>
  <c r="K4947" i="1"/>
  <c r="A3533" i="1"/>
  <c r="AM3532" i="1"/>
  <c r="A2533" i="1"/>
  <c r="AM2532" i="1"/>
  <c r="P4945" i="1"/>
  <c r="AN4945" i="1"/>
  <c r="P5937" i="1"/>
  <c r="AN5937" i="1"/>
  <c r="A5533" i="1"/>
  <c r="AM5532" i="1"/>
  <c r="J5938" i="1"/>
  <c r="O5938" i="1"/>
  <c r="AR5938" i="1" s="1"/>
  <c r="N5938" i="1"/>
  <c r="AQ5938" i="1" s="1"/>
  <c r="M5938" i="1"/>
  <c r="AP5938" i="1" s="1"/>
  <c r="L5938" i="1"/>
  <c r="AO5938" i="1" s="1"/>
  <c r="Y4949" i="1"/>
  <c r="Z4948" i="1"/>
  <c r="AS5936" i="1"/>
  <c r="Q5936" i="1"/>
  <c r="AS4944" i="1"/>
  <c r="Q4944" i="1"/>
  <c r="Y5941" i="1"/>
  <c r="Z5940" i="1"/>
  <c r="A4533" i="1"/>
  <c r="AM4532" i="1"/>
  <c r="A1533" i="1"/>
  <c r="AM1532" i="1"/>
  <c r="N4946" i="1"/>
  <c r="AQ4946" i="1" s="1"/>
  <c r="L4946" i="1"/>
  <c r="AO4946" i="1" s="1"/>
  <c r="O4946" i="1"/>
  <c r="AR4946" i="1" s="1"/>
  <c r="J4946" i="1"/>
  <c r="M4946" i="1"/>
  <c r="AP4946" i="1" s="1"/>
  <c r="E5940" i="1"/>
  <c r="T5940" i="1"/>
  <c r="S5940" i="1"/>
  <c r="V5940" i="1"/>
  <c r="U5940" i="1"/>
  <c r="R5940" i="1"/>
  <c r="F5940" i="1"/>
  <c r="S4948" i="1"/>
  <c r="E4948" i="1"/>
  <c r="U4948" i="1"/>
  <c r="T4948" i="1"/>
  <c r="F4948" i="1"/>
  <c r="R4948" i="1"/>
  <c r="V4948" i="1"/>
  <c r="A610" i="1" l="1"/>
  <c r="AM609" i="1"/>
  <c r="K4948" i="1"/>
  <c r="I4948" i="1"/>
  <c r="I5940" i="1"/>
  <c r="K5940" i="1"/>
  <c r="P5938" i="1"/>
  <c r="AN5938" i="1"/>
  <c r="A2534" i="1"/>
  <c r="AM2533" i="1"/>
  <c r="A4534" i="1"/>
  <c r="AM4533" i="1"/>
  <c r="P4946" i="1"/>
  <c r="AN4946" i="1"/>
  <c r="Z5941" i="1"/>
  <c r="Y5942" i="1"/>
  <c r="A5534" i="1"/>
  <c r="AM5533" i="1"/>
  <c r="AS5937" i="1"/>
  <c r="Q5937" i="1"/>
  <c r="A3534" i="1"/>
  <c r="AM3533" i="1"/>
  <c r="M4947" i="1"/>
  <c r="AP4947" i="1" s="1"/>
  <c r="L4947" i="1"/>
  <c r="AO4947" i="1" s="1"/>
  <c r="J4947" i="1"/>
  <c r="O4947" i="1"/>
  <c r="AR4947" i="1" s="1"/>
  <c r="N4947" i="1"/>
  <c r="AQ4947" i="1" s="1"/>
  <c r="Y4950" i="1"/>
  <c r="Z4949" i="1"/>
  <c r="A1534" i="1"/>
  <c r="AM1533" i="1"/>
  <c r="Q4945" i="1"/>
  <c r="AS4945" i="1"/>
  <c r="J5939" i="1"/>
  <c r="M5939" i="1"/>
  <c r="AP5939" i="1" s="1"/>
  <c r="N5939" i="1"/>
  <c r="AQ5939" i="1" s="1"/>
  <c r="L5939" i="1"/>
  <c r="AO5939" i="1" s="1"/>
  <c r="O5939" i="1"/>
  <c r="AR5939" i="1" s="1"/>
  <c r="R5941" i="1"/>
  <c r="F5941" i="1"/>
  <c r="U5941" i="1"/>
  <c r="E5941" i="1"/>
  <c r="V5941" i="1"/>
  <c r="S5941" i="1"/>
  <c r="T5941" i="1"/>
  <c r="S4949" i="1"/>
  <c r="V4949" i="1"/>
  <c r="R4949" i="1"/>
  <c r="E4949" i="1"/>
  <c r="U4949" i="1"/>
  <c r="T4949" i="1"/>
  <c r="F4949" i="1"/>
  <c r="A611" i="1" l="1"/>
  <c r="AM610" i="1"/>
  <c r="K4949" i="1"/>
  <c r="I4949" i="1"/>
  <c r="K5941" i="1"/>
  <c r="I5941" i="1"/>
  <c r="A3535" i="1"/>
  <c r="AM3534" i="1"/>
  <c r="A5535" i="1"/>
  <c r="AM5534" i="1"/>
  <c r="A4535" i="1"/>
  <c r="AM4534" i="1"/>
  <c r="AS5938" i="1"/>
  <c r="Q5938" i="1"/>
  <c r="A1535" i="1"/>
  <c r="AM1534" i="1"/>
  <c r="Y5943" i="1"/>
  <c r="Z5942" i="1"/>
  <c r="AN5939" i="1"/>
  <c r="P5939" i="1"/>
  <c r="Z4950" i="1"/>
  <c r="Y4951" i="1"/>
  <c r="N5940" i="1"/>
  <c r="AQ5940" i="1" s="1"/>
  <c r="J5940" i="1"/>
  <c r="O5940" i="1"/>
  <c r="AR5940" i="1" s="1"/>
  <c r="M5940" i="1"/>
  <c r="AP5940" i="1" s="1"/>
  <c r="L5940" i="1"/>
  <c r="AO5940" i="1" s="1"/>
  <c r="AN4947" i="1"/>
  <c r="P4947" i="1"/>
  <c r="A2535" i="1"/>
  <c r="AM2534" i="1"/>
  <c r="J4948" i="1"/>
  <c r="O4948" i="1"/>
  <c r="AR4948" i="1" s="1"/>
  <c r="M4948" i="1"/>
  <c r="AP4948" i="1" s="1"/>
  <c r="L4948" i="1"/>
  <c r="AO4948" i="1" s="1"/>
  <c r="N4948" i="1"/>
  <c r="AQ4948" i="1" s="1"/>
  <c r="AS4946" i="1"/>
  <c r="Q4946" i="1"/>
  <c r="U5942" i="1"/>
  <c r="F5942" i="1"/>
  <c r="T5942" i="1"/>
  <c r="R5942" i="1"/>
  <c r="V5942" i="1"/>
  <c r="E5942" i="1"/>
  <c r="S5942" i="1"/>
  <c r="F4950" i="1"/>
  <c r="R4950" i="1"/>
  <c r="T4950" i="1"/>
  <c r="V4950" i="1"/>
  <c r="E4950" i="1"/>
  <c r="U4950" i="1"/>
  <c r="S4950" i="1"/>
  <c r="A612" i="1" l="1"/>
  <c r="AM611" i="1"/>
  <c r="I4950" i="1"/>
  <c r="K4950" i="1"/>
  <c r="K5942" i="1"/>
  <c r="I5942" i="1"/>
  <c r="A4536" i="1"/>
  <c r="AM4535" i="1"/>
  <c r="Y5944" i="1"/>
  <c r="Z5943" i="1"/>
  <c r="P4948" i="1"/>
  <c r="AN4948" i="1"/>
  <c r="Z4951" i="1"/>
  <c r="A5536" i="1"/>
  <c r="AM5535" i="1"/>
  <c r="A2536" i="1"/>
  <c r="AM2535" i="1"/>
  <c r="AN5940" i="1"/>
  <c r="P5940" i="1"/>
  <c r="AS5939" i="1"/>
  <c r="Q5939" i="1"/>
  <c r="A1536" i="1"/>
  <c r="AM1535" i="1"/>
  <c r="A3536" i="1"/>
  <c r="AM3535" i="1"/>
  <c r="N5941" i="1"/>
  <c r="AQ5941" i="1" s="1"/>
  <c r="M5941" i="1"/>
  <c r="AP5941" i="1" s="1"/>
  <c r="L5941" i="1"/>
  <c r="AO5941" i="1" s="1"/>
  <c r="J5941" i="1"/>
  <c r="O5941" i="1"/>
  <c r="AR5941" i="1" s="1"/>
  <c r="Q4947" i="1"/>
  <c r="AS4947" i="1"/>
  <c r="O4949" i="1"/>
  <c r="AR4949" i="1" s="1"/>
  <c r="M4949" i="1"/>
  <c r="AP4949" i="1" s="1"/>
  <c r="J4949" i="1"/>
  <c r="L4949" i="1"/>
  <c r="AO4949" i="1" s="1"/>
  <c r="N4949" i="1"/>
  <c r="AQ4949" i="1" s="1"/>
  <c r="V5943" i="1"/>
  <c r="T5943" i="1"/>
  <c r="E5943" i="1"/>
  <c r="U5943" i="1"/>
  <c r="S5943" i="1"/>
  <c r="R5943" i="1"/>
  <c r="F5943" i="1"/>
  <c r="E4951" i="1"/>
  <c r="V4951" i="1"/>
  <c r="U4951" i="1"/>
  <c r="R4951" i="1"/>
  <c r="F4951" i="1"/>
  <c r="T4951" i="1"/>
  <c r="S4951" i="1"/>
  <c r="A613" i="1" l="1"/>
  <c r="AM612" i="1"/>
  <c r="I4951" i="1"/>
  <c r="K4951" i="1"/>
  <c r="I5943" i="1"/>
  <c r="K5943" i="1"/>
  <c r="AS5940" i="1"/>
  <c r="Q5940" i="1"/>
  <c r="Q4948" i="1"/>
  <c r="AS4948" i="1"/>
  <c r="A4537" i="1"/>
  <c r="AM4536" i="1"/>
  <c r="L5942" i="1"/>
  <c r="AO5942" i="1" s="1"/>
  <c r="M5942" i="1"/>
  <c r="AP5942" i="1" s="1"/>
  <c r="N5942" i="1"/>
  <c r="AQ5942" i="1" s="1"/>
  <c r="J5942" i="1"/>
  <c r="O5942" i="1"/>
  <c r="AR5942" i="1" s="1"/>
  <c r="P4949" i="1"/>
  <c r="AN4949" i="1"/>
  <c r="A5537" i="1"/>
  <c r="AM5536" i="1"/>
  <c r="A3537" i="1"/>
  <c r="AM3536" i="1"/>
  <c r="A2537" i="1"/>
  <c r="AM2536" i="1"/>
  <c r="A1537" i="1"/>
  <c r="AM1536" i="1"/>
  <c r="P5941" i="1"/>
  <c r="AN5941" i="1"/>
  <c r="Y5945" i="1"/>
  <c r="Z5944" i="1"/>
  <c r="O4950" i="1"/>
  <c r="AR4950" i="1" s="1"/>
  <c r="M4950" i="1"/>
  <c r="AP4950" i="1" s="1"/>
  <c r="J4950" i="1"/>
  <c r="N4950" i="1"/>
  <c r="AQ4950" i="1" s="1"/>
  <c r="L4950" i="1"/>
  <c r="AO4950" i="1" s="1"/>
  <c r="S5944" i="1"/>
  <c r="E5944" i="1"/>
  <c r="U5944" i="1"/>
  <c r="R5944" i="1"/>
  <c r="F5944" i="1"/>
  <c r="T5944" i="1"/>
  <c r="V5944" i="1"/>
  <c r="A614" i="1" l="1"/>
  <c r="AM613" i="1"/>
  <c r="I5944" i="1"/>
  <c r="K5944" i="1"/>
  <c r="A1538" i="1"/>
  <c r="AM1537" i="1"/>
  <c r="A5538" i="1"/>
  <c r="AM5537" i="1"/>
  <c r="Q4949" i="1"/>
  <c r="AS4949" i="1"/>
  <c r="A4538" i="1"/>
  <c r="AM4537" i="1"/>
  <c r="Y5946" i="1"/>
  <c r="Z5945" i="1"/>
  <c r="A2538" i="1"/>
  <c r="AM2537" i="1"/>
  <c r="P4950" i="1"/>
  <c r="AN4950" i="1"/>
  <c r="Q5941" i="1"/>
  <c r="AS5941" i="1"/>
  <c r="A3538" i="1"/>
  <c r="AM3537" i="1"/>
  <c r="AN5942" i="1"/>
  <c r="P5942" i="1"/>
  <c r="O5943" i="1"/>
  <c r="AR5943" i="1" s="1"/>
  <c r="N5943" i="1"/>
  <c r="AQ5943" i="1" s="1"/>
  <c r="M5943" i="1"/>
  <c r="AP5943" i="1" s="1"/>
  <c r="J5943" i="1"/>
  <c r="L5943" i="1"/>
  <c r="AO5943" i="1" s="1"/>
  <c r="O4951" i="1"/>
  <c r="AR4951" i="1" s="1"/>
  <c r="M4951" i="1"/>
  <c r="AP4951" i="1" s="1"/>
  <c r="L4951" i="1"/>
  <c r="AO4951" i="1" s="1"/>
  <c r="N4951" i="1"/>
  <c r="AQ4951" i="1" s="1"/>
  <c r="J4951" i="1"/>
  <c r="V5945" i="1"/>
  <c r="E5945" i="1"/>
  <c r="F5945" i="1"/>
  <c r="U5945" i="1"/>
  <c r="R5945" i="1"/>
  <c r="T5945" i="1"/>
  <c r="S5945" i="1"/>
  <c r="A615" i="1" l="1"/>
  <c r="AM614" i="1"/>
  <c r="K5945" i="1"/>
  <c r="I5945" i="1"/>
  <c r="A4539" i="1"/>
  <c r="AM4538" i="1"/>
  <c r="A3539" i="1"/>
  <c r="AM3538" i="1"/>
  <c r="A2539" i="1"/>
  <c r="AM2538" i="1"/>
  <c r="A5539" i="1"/>
  <c r="AM5538" i="1"/>
  <c r="AN5943" i="1"/>
  <c r="P5943" i="1"/>
  <c r="Q5942" i="1"/>
  <c r="AS5942" i="1"/>
  <c r="Q4950" i="1"/>
  <c r="AS4950" i="1"/>
  <c r="Z5946" i="1"/>
  <c r="Y5947" i="1"/>
  <c r="A1539" i="1"/>
  <c r="AM1538" i="1"/>
  <c r="AN4951" i="1"/>
  <c r="P4951" i="1"/>
  <c r="O5944" i="1"/>
  <c r="AR5944" i="1" s="1"/>
  <c r="M5944" i="1"/>
  <c r="AP5944" i="1" s="1"/>
  <c r="N5944" i="1"/>
  <c r="AQ5944" i="1" s="1"/>
  <c r="L5944" i="1"/>
  <c r="AO5944" i="1" s="1"/>
  <c r="J5944" i="1"/>
  <c r="U5946" i="1"/>
  <c r="T5946" i="1"/>
  <c r="R5946" i="1"/>
  <c r="V5946" i="1"/>
  <c r="F5946" i="1"/>
  <c r="S5946" i="1"/>
  <c r="E5946" i="1"/>
  <c r="A616" i="1" l="1"/>
  <c r="AM615" i="1"/>
  <c r="K5946" i="1"/>
  <c r="I5946" i="1"/>
  <c r="AN5944" i="1"/>
  <c r="P5944" i="1"/>
  <c r="Q4951" i="1"/>
  <c r="AS4951" i="1"/>
  <c r="AS5943" i="1"/>
  <c r="Q5943" i="1"/>
  <c r="A3540" i="1"/>
  <c r="AM3539" i="1"/>
  <c r="Y5948" i="1"/>
  <c r="Z5947" i="1"/>
  <c r="A1540" i="1"/>
  <c r="AM1539" i="1"/>
  <c r="A5540" i="1"/>
  <c r="AM5539" i="1"/>
  <c r="A4540" i="1"/>
  <c r="AM4539" i="1"/>
  <c r="O5945" i="1"/>
  <c r="AR5945" i="1" s="1"/>
  <c r="N5945" i="1"/>
  <c r="AQ5945" i="1" s="1"/>
  <c r="L5945" i="1"/>
  <c r="AO5945" i="1" s="1"/>
  <c r="J5945" i="1"/>
  <c r="M5945" i="1"/>
  <c r="AP5945" i="1" s="1"/>
  <c r="A2540" i="1"/>
  <c r="AM2539" i="1"/>
  <c r="U5947" i="1"/>
  <c r="F5947" i="1"/>
  <c r="S5947" i="1"/>
  <c r="T5947" i="1"/>
  <c r="E5947" i="1"/>
  <c r="V5947" i="1"/>
  <c r="R5947" i="1"/>
  <c r="A617" i="1" l="1"/>
  <c r="AM616" i="1"/>
  <c r="I5947" i="1"/>
  <c r="K5947" i="1"/>
  <c r="A5541" i="1"/>
  <c r="AM5540" i="1"/>
  <c r="AS5944" i="1"/>
  <c r="Q5944" i="1"/>
  <c r="A2541" i="1"/>
  <c r="AM2540" i="1"/>
  <c r="A1541" i="1"/>
  <c r="AM1540" i="1"/>
  <c r="A3541" i="1"/>
  <c r="AM3540" i="1"/>
  <c r="AN5945" i="1"/>
  <c r="P5945" i="1"/>
  <c r="Y5949" i="1"/>
  <c r="Z5948" i="1"/>
  <c r="O5946" i="1"/>
  <c r="AR5946" i="1" s="1"/>
  <c r="M5946" i="1"/>
  <c r="AP5946" i="1" s="1"/>
  <c r="N5946" i="1"/>
  <c r="AQ5946" i="1" s="1"/>
  <c r="L5946" i="1"/>
  <c r="AO5946" i="1" s="1"/>
  <c r="J5946" i="1"/>
  <c r="A4541" i="1"/>
  <c r="AM4540" i="1"/>
  <c r="E5948" i="1"/>
  <c r="U5948" i="1"/>
  <c r="T5948" i="1"/>
  <c r="R5948" i="1"/>
  <c r="S5948" i="1"/>
  <c r="F5948" i="1"/>
  <c r="V5948" i="1"/>
  <c r="A618" i="1" l="1"/>
  <c r="AM617" i="1"/>
  <c r="K5948" i="1"/>
  <c r="I5948" i="1"/>
  <c r="A3542" i="1"/>
  <c r="AM3541" i="1"/>
  <c r="A4542" i="1"/>
  <c r="AM4541" i="1"/>
  <c r="P5946" i="1"/>
  <c r="AN5946" i="1"/>
  <c r="A1542" i="1"/>
  <c r="AM1541" i="1"/>
  <c r="Z5949" i="1"/>
  <c r="Y5950" i="1"/>
  <c r="Q5945" i="1"/>
  <c r="AS5945" i="1"/>
  <c r="A2542" i="1"/>
  <c r="AM2541" i="1"/>
  <c r="A5542" i="1"/>
  <c r="AM5541" i="1"/>
  <c r="N5947" i="1"/>
  <c r="AQ5947" i="1" s="1"/>
  <c r="J5947" i="1"/>
  <c r="L5947" i="1"/>
  <c r="AO5947" i="1" s="1"/>
  <c r="O5947" i="1"/>
  <c r="AR5947" i="1" s="1"/>
  <c r="M5947" i="1"/>
  <c r="AP5947" i="1" s="1"/>
  <c r="R5949" i="1"/>
  <c r="E5949" i="1"/>
  <c r="U5949" i="1"/>
  <c r="T5949" i="1"/>
  <c r="V5949" i="1"/>
  <c r="F5949" i="1"/>
  <c r="S5949" i="1"/>
  <c r="A619" i="1" l="1"/>
  <c r="AM618" i="1"/>
  <c r="K5949" i="1"/>
  <c r="I5949" i="1"/>
  <c r="P5947" i="1"/>
  <c r="AN5947" i="1"/>
  <c r="A5543" i="1"/>
  <c r="AM5542" i="1"/>
  <c r="Y5951" i="1"/>
  <c r="Z5950" i="1"/>
  <c r="A4543" i="1"/>
  <c r="AM4542" i="1"/>
  <c r="A1543" i="1"/>
  <c r="AM1542" i="1"/>
  <c r="A3543" i="1"/>
  <c r="AM3542" i="1"/>
  <c r="A2543" i="1"/>
  <c r="AM2542" i="1"/>
  <c r="J5948" i="1"/>
  <c r="L5948" i="1"/>
  <c r="AO5948" i="1" s="1"/>
  <c r="N5948" i="1"/>
  <c r="AQ5948" i="1" s="1"/>
  <c r="O5948" i="1"/>
  <c r="AR5948" i="1" s="1"/>
  <c r="M5948" i="1"/>
  <c r="AP5948" i="1" s="1"/>
  <c r="AS5946" i="1"/>
  <c r="Q5946" i="1"/>
  <c r="E5950" i="1"/>
  <c r="V5950" i="1"/>
  <c r="R5950" i="1"/>
  <c r="S5950" i="1"/>
  <c r="U5950" i="1"/>
  <c r="T5950" i="1"/>
  <c r="F5950" i="1"/>
  <c r="A620" i="1" l="1"/>
  <c r="AM619" i="1"/>
  <c r="K5950" i="1"/>
  <c r="I5950" i="1"/>
  <c r="A5544" i="1"/>
  <c r="AM5543" i="1"/>
  <c r="P5948" i="1"/>
  <c r="AN5948" i="1"/>
  <c r="A1544" i="1"/>
  <c r="AM1543" i="1"/>
  <c r="AS5947" i="1"/>
  <c r="Q5947" i="1"/>
  <c r="Z5951" i="1"/>
  <c r="A2544" i="1"/>
  <c r="AM2543" i="1"/>
  <c r="M5949" i="1"/>
  <c r="AP5949" i="1" s="1"/>
  <c r="L5949" i="1"/>
  <c r="AO5949" i="1" s="1"/>
  <c r="J5949" i="1"/>
  <c r="N5949" i="1"/>
  <c r="AQ5949" i="1" s="1"/>
  <c r="O5949" i="1"/>
  <c r="AR5949" i="1" s="1"/>
  <c r="A3544" i="1"/>
  <c r="AM3543" i="1"/>
  <c r="A4544" i="1"/>
  <c r="AM4543" i="1"/>
  <c r="F5951" i="1"/>
  <c r="S5951" i="1"/>
  <c r="E5951" i="1"/>
  <c r="V5951" i="1"/>
  <c r="T5951" i="1"/>
  <c r="U5951" i="1"/>
  <c r="R5951" i="1"/>
  <c r="A621" i="1" l="1"/>
  <c r="AM620" i="1"/>
  <c r="K5951" i="1"/>
  <c r="I5951" i="1"/>
  <c r="A3545" i="1"/>
  <c r="AM3544" i="1"/>
  <c r="AN5949" i="1"/>
  <c r="P5949" i="1"/>
  <c r="A2545" i="1"/>
  <c r="AM2544" i="1"/>
  <c r="Q5948" i="1"/>
  <c r="AS5948" i="1"/>
  <c r="A4545" i="1"/>
  <c r="AM4544" i="1"/>
  <c r="A5545" i="1"/>
  <c r="AM5544" i="1"/>
  <c r="A1545" i="1"/>
  <c r="AM1544" i="1"/>
  <c r="L5950" i="1"/>
  <c r="AO5950" i="1" s="1"/>
  <c r="J5950" i="1"/>
  <c r="M5950" i="1"/>
  <c r="AP5950" i="1" s="1"/>
  <c r="N5950" i="1"/>
  <c r="AQ5950" i="1" s="1"/>
  <c r="O5950" i="1"/>
  <c r="AR5950" i="1" s="1"/>
  <c r="A622" i="1" l="1"/>
  <c r="AM621" i="1"/>
  <c r="A5546" i="1"/>
  <c r="AM5545" i="1"/>
  <c r="Q5949" i="1"/>
  <c r="AS5949" i="1"/>
  <c r="A4546" i="1"/>
  <c r="AM4545" i="1"/>
  <c r="AN5950" i="1"/>
  <c r="P5950" i="1"/>
  <c r="A3546" i="1"/>
  <c r="AM3545" i="1"/>
  <c r="A1546" i="1"/>
  <c r="AM1545" i="1"/>
  <c r="L5951" i="1"/>
  <c r="AO5951" i="1" s="1"/>
  <c r="J5951" i="1"/>
  <c r="O5951" i="1"/>
  <c r="AR5951" i="1" s="1"/>
  <c r="M5951" i="1"/>
  <c r="AP5951" i="1" s="1"/>
  <c r="N5951" i="1"/>
  <c r="AQ5951" i="1" s="1"/>
  <c r="A2546" i="1"/>
  <c r="AM2545" i="1"/>
  <c r="A623" i="1" l="1"/>
  <c r="AM622" i="1"/>
  <c r="A2547" i="1"/>
  <c r="AM2546" i="1"/>
  <c r="A4547" i="1"/>
  <c r="AM4546" i="1"/>
  <c r="P5951" i="1"/>
  <c r="AN5951" i="1"/>
  <c r="A3547" i="1"/>
  <c r="AM3546" i="1"/>
  <c r="Q5950" i="1"/>
  <c r="AS5950" i="1"/>
  <c r="A5547" i="1"/>
  <c r="AM5546" i="1"/>
  <c r="A1547" i="1"/>
  <c r="AM1546" i="1"/>
  <c r="A624" i="1" l="1"/>
  <c r="AM623" i="1"/>
  <c r="A1548" i="1"/>
  <c r="AM1547" i="1"/>
  <c r="A4548" i="1"/>
  <c r="AM4547" i="1"/>
  <c r="A3548" i="1"/>
  <c r="AM3547" i="1"/>
  <c r="A5548" i="1"/>
  <c r="AM5547" i="1"/>
  <c r="A2548" i="1"/>
  <c r="AM2547" i="1"/>
  <c r="Q5951" i="1"/>
  <c r="AS5951" i="1"/>
  <c r="A625" i="1" l="1"/>
  <c r="AM624" i="1"/>
  <c r="A5549" i="1"/>
  <c r="AM5548" i="1"/>
  <c r="A1549" i="1"/>
  <c r="AM1548" i="1"/>
  <c r="A3549" i="1"/>
  <c r="AM3548" i="1"/>
  <c r="A2549" i="1"/>
  <c r="AM2548" i="1"/>
  <c r="A4549" i="1"/>
  <c r="AM4548" i="1"/>
  <c r="A626" i="1" l="1"/>
  <c r="AM625" i="1"/>
  <c r="A3550" i="1"/>
  <c r="AM3549" i="1"/>
  <c r="A2550" i="1"/>
  <c r="AM2549" i="1"/>
  <c r="A4550" i="1"/>
  <c r="AM4549" i="1"/>
  <c r="A1550" i="1"/>
  <c r="AM1549" i="1"/>
  <c r="A5550" i="1"/>
  <c r="AM5549" i="1"/>
  <c r="A627" i="1" l="1"/>
  <c r="AM626" i="1"/>
  <c r="A1551" i="1"/>
  <c r="AM1550" i="1"/>
  <c r="A4551" i="1"/>
  <c r="AM4550" i="1"/>
  <c r="A2551" i="1"/>
  <c r="AM2550" i="1"/>
  <c r="A5551" i="1"/>
  <c r="AM5550" i="1"/>
  <c r="A3551" i="1"/>
  <c r="AM3550" i="1"/>
  <c r="A628" i="1" l="1"/>
  <c r="AM627" i="1"/>
  <c r="A2552" i="1"/>
  <c r="AM2551" i="1"/>
  <c r="A3552" i="1"/>
  <c r="AM3551" i="1"/>
  <c r="A5552" i="1"/>
  <c r="AM5551" i="1"/>
  <c r="A1552" i="1"/>
  <c r="AM1551" i="1"/>
  <c r="A4552" i="1"/>
  <c r="AM4551" i="1"/>
  <c r="A629" i="1" l="1"/>
  <c r="AM628" i="1"/>
  <c r="A1553" i="1"/>
  <c r="AM1552" i="1"/>
  <c r="A5553" i="1"/>
  <c r="AM5552" i="1"/>
  <c r="A3553" i="1"/>
  <c r="AM3552" i="1"/>
  <c r="A4553" i="1"/>
  <c r="AM4552" i="1"/>
  <c r="A2553" i="1"/>
  <c r="AM2552" i="1"/>
  <c r="A630" i="1" l="1"/>
  <c r="AM629" i="1"/>
  <c r="A4554" i="1"/>
  <c r="AM4553" i="1"/>
  <c r="A5554" i="1"/>
  <c r="AM5553" i="1"/>
  <c r="A3554" i="1"/>
  <c r="AM3553" i="1"/>
  <c r="A1554" i="1"/>
  <c r="AM1553" i="1"/>
  <c r="A2554" i="1"/>
  <c r="AM2553" i="1"/>
  <c r="A631" i="1" l="1"/>
  <c r="AM630" i="1"/>
  <c r="A1555" i="1"/>
  <c r="AM1554" i="1"/>
  <c r="A2555" i="1"/>
  <c r="AM2554" i="1"/>
  <c r="A3555" i="1"/>
  <c r="AM3554" i="1"/>
  <c r="A5555" i="1"/>
  <c r="AM5554" i="1"/>
  <c r="A4555" i="1"/>
  <c r="AM4554" i="1"/>
  <c r="A632" i="1" l="1"/>
  <c r="AM631" i="1"/>
  <c r="A5556" i="1"/>
  <c r="AM5555" i="1"/>
  <c r="A2556" i="1"/>
  <c r="AM2555" i="1"/>
  <c r="A4556" i="1"/>
  <c r="AM4555" i="1"/>
  <c r="A1556" i="1"/>
  <c r="AM1555" i="1"/>
  <c r="A3556" i="1"/>
  <c r="AM3555" i="1"/>
  <c r="A633" i="1" l="1"/>
  <c r="AM632" i="1"/>
  <c r="A5557" i="1"/>
  <c r="AM5556" i="1"/>
  <c r="A3557" i="1"/>
  <c r="AM3556" i="1"/>
  <c r="A4557" i="1"/>
  <c r="AM4556" i="1"/>
  <c r="A1557" i="1"/>
  <c r="AM1556" i="1"/>
  <c r="A2557" i="1"/>
  <c r="AM2556" i="1"/>
  <c r="A634" i="1" l="1"/>
  <c r="AM633" i="1"/>
  <c r="A2558" i="1"/>
  <c r="AM2557" i="1"/>
  <c r="A1558" i="1"/>
  <c r="AM1557" i="1"/>
  <c r="A5558" i="1"/>
  <c r="AM5557" i="1"/>
  <c r="A4558" i="1"/>
  <c r="AM4557" i="1"/>
  <c r="A3558" i="1"/>
  <c r="AM3557" i="1"/>
  <c r="A635" i="1" l="1"/>
  <c r="AM634" i="1"/>
  <c r="A4559" i="1"/>
  <c r="AM4558" i="1"/>
  <c r="A1559" i="1"/>
  <c r="AM1558" i="1"/>
  <c r="A3559" i="1"/>
  <c r="AM3558" i="1"/>
  <c r="A5559" i="1"/>
  <c r="AM5558" i="1"/>
  <c r="A2559" i="1"/>
  <c r="AM2558" i="1"/>
  <c r="A636" i="1" l="1"/>
  <c r="AM635" i="1"/>
  <c r="A2560" i="1"/>
  <c r="AM2559" i="1"/>
  <c r="A1560" i="1"/>
  <c r="AM1559" i="1"/>
  <c r="A5560" i="1"/>
  <c r="AM5559" i="1"/>
  <c r="A3560" i="1"/>
  <c r="AM3559" i="1"/>
  <c r="A4560" i="1"/>
  <c r="AM4559" i="1"/>
  <c r="A637" i="1" l="1"/>
  <c r="AM636" i="1"/>
  <c r="A3561" i="1"/>
  <c r="AM3560" i="1"/>
  <c r="A4561" i="1"/>
  <c r="AM4560" i="1"/>
  <c r="A5561" i="1"/>
  <c r="AM5560" i="1"/>
  <c r="A1561" i="1"/>
  <c r="AM1560" i="1"/>
  <c r="A2561" i="1"/>
  <c r="AM2560" i="1"/>
  <c r="A638" i="1" l="1"/>
  <c r="AM637" i="1"/>
  <c r="A2562" i="1"/>
  <c r="AM2561" i="1"/>
  <c r="A5562" i="1"/>
  <c r="AM5561" i="1"/>
  <c r="A4562" i="1"/>
  <c r="AM4561" i="1"/>
  <c r="A3562" i="1"/>
  <c r="AM3561" i="1"/>
  <c r="A1562" i="1"/>
  <c r="AM1561" i="1"/>
  <c r="A639" i="1" l="1"/>
  <c r="AM638" i="1"/>
  <c r="A3563" i="1"/>
  <c r="AM3562" i="1"/>
  <c r="A5563" i="1"/>
  <c r="AM5562" i="1"/>
  <c r="A1563" i="1"/>
  <c r="AM1562" i="1"/>
  <c r="A4563" i="1"/>
  <c r="AM4562" i="1"/>
  <c r="A2563" i="1"/>
  <c r="AM2562" i="1"/>
  <c r="A640" i="1" l="1"/>
  <c r="AM639" i="1"/>
  <c r="A1564" i="1"/>
  <c r="AM1563" i="1"/>
  <c r="A3564" i="1"/>
  <c r="AM3563" i="1"/>
  <c r="A2564" i="1"/>
  <c r="AM2563" i="1"/>
  <c r="A4564" i="1"/>
  <c r="AM4563" i="1"/>
  <c r="A5564" i="1"/>
  <c r="AM5563" i="1"/>
  <c r="A641" i="1" l="1"/>
  <c r="AM640" i="1"/>
  <c r="A3565" i="1"/>
  <c r="AM3564" i="1"/>
  <c r="A4565" i="1"/>
  <c r="AM4564" i="1"/>
  <c r="A5565" i="1"/>
  <c r="AM5564" i="1"/>
  <c r="A1565" i="1"/>
  <c r="AM1564" i="1"/>
  <c r="A2565" i="1"/>
  <c r="AM2564" i="1"/>
  <c r="A642" i="1" l="1"/>
  <c r="AM641" i="1"/>
  <c r="A2566" i="1"/>
  <c r="AM2565" i="1"/>
  <c r="A5566" i="1"/>
  <c r="AM5565" i="1"/>
  <c r="A1566" i="1"/>
  <c r="AM1565" i="1"/>
  <c r="A4566" i="1"/>
  <c r="AM4565" i="1"/>
  <c r="A3566" i="1"/>
  <c r="AM3565" i="1"/>
  <c r="A643" i="1" l="1"/>
  <c r="AM642" i="1"/>
  <c r="A3567" i="1"/>
  <c r="AM3566" i="1"/>
  <c r="A4567" i="1"/>
  <c r="AM4566" i="1"/>
  <c r="A5567" i="1"/>
  <c r="AM5566" i="1"/>
  <c r="A1567" i="1"/>
  <c r="AM1566" i="1"/>
  <c r="A2567" i="1"/>
  <c r="AM2566" i="1"/>
  <c r="A644" i="1" l="1"/>
  <c r="AM643" i="1"/>
  <c r="A5568" i="1"/>
  <c r="AM5567" i="1"/>
  <c r="A2568" i="1"/>
  <c r="AM2567" i="1"/>
  <c r="A4568" i="1"/>
  <c r="AM4567" i="1"/>
  <c r="A3568" i="1"/>
  <c r="AM3567" i="1"/>
  <c r="A1568" i="1"/>
  <c r="AM1567" i="1"/>
  <c r="A645" i="1" l="1"/>
  <c r="AM644" i="1"/>
  <c r="A3569" i="1"/>
  <c r="AM3568" i="1"/>
  <c r="A2569" i="1"/>
  <c r="AM2568" i="1"/>
  <c r="A5569" i="1"/>
  <c r="AM5568" i="1"/>
  <c r="A1569" i="1"/>
  <c r="AM1568" i="1"/>
  <c r="A4569" i="1"/>
  <c r="AM4568" i="1"/>
  <c r="A646" i="1" l="1"/>
  <c r="AM645" i="1"/>
  <c r="A4570" i="1"/>
  <c r="AM4569" i="1"/>
  <c r="A2570" i="1"/>
  <c r="AM2569" i="1"/>
  <c r="A1570" i="1"/>
  <c r="AM1569" i="1"/>
  <c r="A3570" i="1"/>
  <c r="AM3569" i="1"/>
  <c r="A5570" i="1"/>
  <c r="AM5569" i="1"/>
  <c r="A647" i="1" l="1"/>
  <c r="AM646" i="1"/>
  <c r="A4571" i="1"/>
  <c r="AM4570" i="1"/>
  <c r="A1571" i="1"/>
  <c r="AM1570" i="1"/>
  <c r="A5571" i="1"/>
  <c r="AM5570" i="1"/>
  <c r="A3571" i="1"/>
  <c r="AM3570" i="1"/>
  <c r="A2571" i="1"/>
  <c r="AM2570" i="1"/>
  <c r="A648" i="1" l="1"/>
  <c r="AM647" i="1"/>
  <c r="A3572" i="1"/>
  <c r="AM3571" i="1"/>
  <c r="A1572" i="1"/>
  <c r="AM1571" i="1"/>
  <c r="A4572" i="1"/>
  <c r="AM4571" i="1"/>
  <c r="A2572" i="1"/>
  <c r="AM2571" i="1"/>
  <c r="A5572" i="1"/>
  <c r="AM5571" i="1"/>
  <c r="A649" i="1" l="1"/>
  <c r="AM648" i="1"/>
  <c r="A5573" i="1"/>
  <c r="AM5572" i="1"/>
  <c r="A2573" i="1"/>
  <c r="AM2572" i="1"/>
  <c r="A1573" i="1"/>
  <c r="AM1572" i="1"/>
  <c r="A4573" i="1"/>
  <c r="AM4572" i="1"/>
  <c r="A3573" i="1"/>
  <c r="AM3572" i="1"/>
  <c r="A650" i="1" l="1"/>
  <c r="AM649" i="1"/>
  <c r="A3574" i="1"/>
  <c r="AM3573" i="1"/>
  <c r="A1574" i="1"/>
  <c r="AM1573" i="1"/>
  <c r="A4574" i="1"/>
  <c r="AM4573" i="1"/>
  <c r="A2574" i="1"/>
  <c r="AM2573" i="1"/>
  <c r="A5574" i="1"/>
  <c r="AM5573" i="1"/>
  <c r="A651" i="1" l="1"/>
  <c r="AM650" i="1"/>
  <c r="A2575" i="1"/>
  <c r="AM2574" i="1"/>
  <c r="A1575" i="1"/>
  <c r="AM1574" i="1"/>
  <c r="A5575" i="1"/>
  <c r="AM5574" i="1"/>
  <c r="A3575" i="1"/>
  <c r="AM3574" i="1"/>
  <c r="A4575" i="1"/>
  <c r="AM4574" i="1"/>
  <c r="A652" i="1" l="1"/>
  <c r="AM651" i="1"/>
  <c r="A1576" i="1"/>
  <c r="AM1575" i="1"/>
  <c r="A3576" i="1"/>
  <c r="AM3575" i="1"/>
  <c r="A2576" i="1"/>
  <c r="AM2575" i="1"/>
  <c r="A5576" i="1"/>
  <c r="AM5575" i="1"/>
  <c r="A4576" i="1"/>
  <c r="AM4575" i="1"/>
  <c r="A653" i="1" l="1"/>
  <c r="AM652" i="1"/>
  <c r="A4577" i="1"/>
  <c r="AM4576" i="1"/>
  <c r="A2577" i="1"/>
  <c r="AM2576" i="1"/>
  <c r="A5577" i="1"/>
  <c r="AM5576" i="1"/>
  <c r="A1577" i="1"/>
  <c r="AM1576" i="1"/>
  <c r="A3577" i="1"/>
  <c r="AM3576" i="1"/>
  <c r="A654" i="1" l="1"/>
  <c r="AM653" i="1"/>
  <c r="A5578" i="1"/>
  <c r="AM5577" i="1"/>
  <c r="A2578" i="1"/>
  <c r="AM2577" i="1"/>
  <c r="A3578" i="1"/>
  <c r="AM3577" i="1"/>
  <c r="A1578" i="1"/>
  <c r="AM1577" i="1"/>
  <c r="A4578" i="1"/>
  <c r="AM4577" i="1"/>
  <c r="A655" i="1" l="1"/>
  <c r="AM654" i="1"/>
  <c r="A2579" i="1"/>
  <c r="AM2578" i="1"/>
  <c r="A4579" i="1"/>
  <c r="AM4578" i="1"/>
  <c r="A3579" i="1"/>
  <c r="AM3578" i="1"/>
  <c r="A5579" i="1"/>
  <c r="AM5578" i="1"/>
  <c r="A1579" i="1"/>
  <c r="AM1578" i="1"/>
  <c r="A656" i="1" l="1"/>
  <c r="AM655" i="1"/>
  <c r="A5580" i="1"/>
  <c r="AM5579" i="1"/>
  <c r="A3580" i="1"/>
  <c r="AM3579" i="1"/>
  <c r="A4580" i="1"/>
  <c r="AM4579" i="1"/>
  <c r="A1580" i="1"/>
  <c r="AM1579" i="1"/>
  <c r="A2580" i="1"/>
  <c r="AM2579" i="1"/>
  <c r="A657" i="1" l="1"/>
  <c r="AM656" i="1"/>
  <c r="A2581" i="1"/>
  <c r="AM2580" i="1"/>
  <c r="A3581" i="1"/>
  <c r="AM3580" i="1"/>
  <c r="A1581" i="1"/>
  <c r="AM1580" i="1"/>
  <c r="A5581" i="1"/>
  <c r="AM5580" i="1"/>
  <c r="A4581" i="1"/>
  <c r="AM4580" i="1"/>
  <c r="A658" i="1" l="1"/>
  <c r="AM657" i="1"/>
  <c r="A4582" i="1"/>
  <c r="AM4581" i="1"/>
  <c r="A1582" i="1"/>
  <c r="AM1581" i="1"/>
  <c r="A2582" i="1"/>
  <c r="AM2581" i="1"/>
  <c r="A5582" i="1"/>
  <c r="AM5581" i="1"/>
  <c r="A3582" i="1"/>
  <c r="AM3581" i="1"/>
  <c r="A659" i="1" l="1"/>
  <c r="AM658" i="1"/>
  <c r="A5583" i="1"/>
  <c r="AM5582" i="1"/>
  <c r="A2583" i="1"/>
  <c r="AM2582" i="1"/>
  <c r="A3583" i="1"/>
  <c r="AM3582" i="1"/>
  <c r="A1583" i="1"/>
  <c r="AM1582" i="1"/>
  <c r="A4583" i="1"/>
  <c r="AM4582" i="1"/>
  <c r="A660" i="1" l="1"/>
  <c r="AM659" i="1"/>
  <c r="A4584" i="1"/>
  <c r="AM4583" i="1"/>
  <c r="A1584" i="1"/>
  <c r="AM1583" i="1"/>
  <c r="A2584" i="1"/>
  <c r="AM2583" i="1"/>
  <c r="A3584" i="1"/>
  <c r="AM3583" i="1"/>
  <c r="A5584" i="1"/>
  <c r="AM5583" i="1"/>
  <c r="A661" i="1" l="1"/>
  <c r="AM660" i="1"/>
  <c r="A2585" i="1"/>
  <c r="AM2584" i="1"/>
  <c r="A3585" i="1"/>
  <c r="AM3584" i="1"/>
  <c r="A5585" i="1"/>
  <c r="AM5584" i="1"/>
  <c r="A1585" i="1"/>
  <c r="AM1584" i="1"/>
  <c r="A4585" i="1"/>
  <c r="AM4584" i="1"/>
  <c r="A662" i="1" l="1"/>
  <c r="AM661" i="1"/>
  <c r="A5586" i="1"/>
  <c r="AM5585" i="1"/>
  <c r="A1586" i="1"/>
  <c r="AM1585" i="1"/>
  <c r="A3586" i="1"/>
  <c r="AM3585" i="1"/>
  <c r="A4586" i="1"/>
  <c r="AM4585" i="1"/>
  <c r="A2586" i="1"/>
  <c r="AM2585" i="1"/>
  <c r="A663" i="1" l="1"/>
  <c r="AM662" i="1"/>
  <c r="A1587" i="1"/>
  <c r="AM1586" i="1"/>
  <c r="A4587" i="1"/>
  <c r="AM4586" i="1"/>
  <c r="A5587" i="1"/>
  <c r="AM5586" i="1"/>
  <c r="A2587" i="1"/>
  <c r="AM2586" i="1"/>
  <c r="A3587" i="1"/>
  <c r="AM3586" i="1"/>
  <c r="A664" i="1" l="1"/>
  <c r="AM663" i="1"/>
  <c r="A3588" i="1"/>
  <c r="AM3587" i="1"/>
  <c r="A4588" i="1"/>
  <c r="AM4587" i="1"/>
  <c r="A1588" i="1"/>
  <c r="AM1587" i="1"/>
  <c r="A2588" i="1"/>
  <c r="AM2587" i="1"/>
  <c r="A5588" i="1"/>
  <c r="AM5587" i="1"/>
  <c r="A665" i="1" l="1"/>
  <c r="AM664" i="1"/>
  <c r="A4589" i="1"/>
  <c r="AM4588" i="1"/>
  <c r="A2589" i="1"/>
  <c r="AM2588" i="1"/>
  <c r="A3589" i="1"/>
  <c r="AM3588" i="1"/>
  <c r="A5589" i="1"/>
  <c r="AM5588" i="1"/>
  <c r="A1589" i="1"/>
  <c r="AM1588" i="1"/>
  <c r="A666" i="1" l="1"/>
  <c r="AM665" i="1"/>
  <c r="A5590" i="1"/>
  <c r="AM5589" i="1"/>
  <c r="A1590" i="1"/>
  <c r="AM1589" i="1"/>
  <c r="A3590" i="1"/>
  <c r="AM3589" i="1"/>
  <c r="A4590" i="1"/>
  <c r="AM4589" i="1"/>
  <c r="A2590" i="1"/>
  <c r="AM2589" i="1"/>
  <c r="A667" i="1" l="1"/>
  <c r="AM666" i="1"/>
  <c r="A4591" i="1"/>
  <c r="AM4590" i="1"/>
  <c r="A5591" i="1"/>
  <c r="AM5590" i="1"/>
  <c r="A2591" i="1"/>
  <c r="AM2590" i="1"/>
  <c r="A3591" i="1"/>
  <c r="AM3590" i="1"/>
  <c r="A1591" i="1"/>
  <c r="AM1590" i="1"/>
  <c r="A668" i="1" l="1"/>
  <c r="AM667" i="1"/>
  <c r="A5592" i="1"/>
  <c r="AM5591" i="1"/>
  <c r="A1592" i="1"/>
  <c r="AM1591" i="1"/>
  <c r="A3592" i="1"/>
  <c r="AM3591" i="1"/>
  <c r="A4592" i="1"/>
  <c r="AM4591" i="1"/>
  <c r="A2592" i="1"/>
  <c r="AM2591" i="1"/>
  <c r="A669" i="1" l="1"/>
  <c r="AM668" i="1"/>
  <c r="A4593" i="1"/>
  <c r="AM4592" i="1"/>
  <c r="A3593" i="1"/>
  <c r="AM3592" i="1"/>
  <c r="A2593" i="1"/>
  <c r="AM2592" i="1"/>
  <c r="A5593" i="1"/>
  <c r="AM5592" i="1"/>
  <c r="A1593" i="1"/>
  <c r="AM1592" i="1"/>
  <c r="A670" i="1" l="1"/>
  <c r="AM669" i="1"/>
  <c r="A1594" i="1"/>
  <c r="AM1593" i="1"/>
  <c r="A5594" i="1"/>
  <c r="AM5593" i="1"/>
  <c r="A3594" i="1"/>
  <c r="AM3593" i="1"/>
  <c r="A4594" i="1"/>
  <c r="AM4593" i="1"/>
  <c r="A2594" i="1"/>
  <c r="AM2593" i="1"/>
  <c r="A671" i="1" l="1"/>
  <c r="AM670" i="1"/>
  <c r="A3595" i="1"/>
  <c r="AM3594" i="1"/>
  <c r="A2595" i="1"/>
  <c r="AM2594" i="1"/>
  <c r="A5595" i="1"/>
  <c r="AM5594" i="1"/>
  <c r="A4595" i="1"/>
  <c r="AM4594" i="1"/>
  <c r="A1595" i="1"/>
  <c r="AM1594" i="1"/>
  <c r="A672" i="1" l="1"/>
  <c r="AM671" i="1"/>
  <c r="A1596" i="1"/>
  <c r="AM1595" i="1"/>
  <c r="A4596" i="1"/>
  <c r="AM4595" i="1"/>
  <c r="A5596" i="1"/>
  <c r="AM5595" i="1"/>
  <c r="A3596" i="1"/>
  <c r="AM3595" i="1"/>
  <c r="A2596" i="1"/>
  <c r="AM2595" i="1"/>
  <c r="A673" i="1" l="1"/>
  <c r="AM672" i="1"/>
  <c r="A1597" i="1"/>
  <c r="AM1596" i="1"/>
  <c r="A4597" i="1"/>
  <c r="AM4596" i="1"/>
  <c r="A2597" i="1"/>
  <c r="AM2596" i="1"/>
  <c r="A3597" i="1"/>
  <c r="AM3596" i="1"/>
  <c r="A5597" i="1"/>
  <c r="AM5596" i="1"/>
  <c r="A674" i="1" l="1"/>
  <c r="AM673" i="1"/>
  <c r="A3598" i="1"/>
  <c r="AM3597" i="1"/>
  <c r="A4598" i="1"/>
  <c r="AM4597" i="1"/>
  <c r="A2598" i="1"/>
  <c r="AM2597" i="1"/>
  <c r="A1598" i="1"/>
  <c r="AM1597" i="1"/>
  <c r="A5598" i="1"/>
  <c r="AM5597" i="1"/>
  <c r="A675" i="1" l="1"/>
  <c r="AM674" i="1"/>
  <c r="A2599" i="1"/>
  <c r="AM2598" i="1"/>
  <c r="A5599" i="1"/>
  <c r="AM5598" i="1"/>
  <c r="A1599" i="1"/>
  <c r="AM1598" i="1"/>
  <c r="A4599" i="1"/>
  <c r="AM4598" i="1"/>
  <c r="A3599" i="1"/>
  <c r="AM3598" i="1"/>
  <c r="A676" i="1" l="1"/>
  <c r="AM675" i="1"/>
  <c r="A3600" i="1"/>
  <c r="AM3599" i="1"/>
  <c r="A1600" i="1"/>
  <c r="AM1599" i="1"/>
  <c r="A5600" i="1"/>
  <c r="AM5599" i="1"/>
  <c r="A4600" i="1"/>
  <c r="AM4599" i="1"/>
  <c r="A2600" i="1"/>
  <c r="AM2599" i="1"/>
  <c r="A677" i="1" l="1"/>
  <c r="AM676" i="1"/>
  <c r="A2601" i="1"/>
  <c r="AM2600" i="1"/>
  <c r="A5601" i="1"/>
  <c r="AM5600" i="1"/>
  <c r="A4601" i="1"/>
  <c r="AM4600" i="1"/>
  <c r="A1601" i="1"/>
  <c r="AM1600" i="1"/>
  <c r="A3601" i="1"/>
  <c r="AM3600" i="1"/>
  <c r="A678" i="1" l="1"/>
  <c r="AM677" i="1"/>
  <c r="A1602" i="1"/>
  <c r="AM1601" i="1"/>
  <c r="A3602" i="1"/>
  <c r="AM3601" i="1"/>
  <c r="A5602" i="1"/>
  <c r="AM5601" i="1"/>
  <c r="A2602" i="1"/>
  <c r="AM2601" i="1"/>
  <c r="A4602" i="1"/>
  <c r="AM4601" i="1"/>
  <c r="A679" i="1" l="1"/>
  <c r="AM678" i="1"/>
  <c r="A2603" i="1"/>
  <c r="AM2602" i="1"/>
  <c r="A4603" i="1"/>
  <c r="AM4602" i="1"/>
  <c r="A5603" i="1"/>
  <c r="AM5602" i="1"/>
  <c r="A3603" i="1"/>
  <c r="AM3602" i="1"/>
  <c r="A1603" i="1"/>
  <c r="AM1602" i="1"/>
  <c r="A680" i="1" l="1"/>
  <c r="AM679" i="1"/>
  <c r="A5604" i="1"/>
  <c r="AM5603" i="1"/>
  <c r="A1604" i="1"/>
  <c r="AM1603" i="1"/>
  <c r="A4604" i="1"/>
  <c r="AM4603" i="1"/>
  <c r="A3604" i="1"/>
  <c r="AM3603" i="1"/>
  <c r="A2604" i="1"/>
  <c r="AM2603" i="1"/>
  <c r="A681" i="1" l="1"/>
  <c r="AM680" i="1"/>
  <c r="A2605" i="1"/>
  <c r="AM2604" i="1"/>
  <c r="A3605" i="1"/>
  <c r="AM3604" i="1"/>
  <c r="A1605" i="1"/>
  <c r="AM1604" i="1"/>
  <c r="A4605" i="1"/>
  <c r="AM4604" i="1"/>
  <c r="A5605" i="1"/>
  <c r="AM5604" i="1"/>
  <c r="A682" i="1" l="1"/>
  <c r="AM681" i="1"/>
  <c r="A2606" i="1"/>
  <c r="AM2605" i="1"/>
  <c r="A4606" i="1"/>
  <c r="AM4605" i="1"/>
  <c r="A1606" i="1"/>
  <c r="AM1605" i="1"/>
  <c r="A5606" i="1"/>
  <c r="AM5605" i="1"/>
  <c r="A3606" i="1"/>
  <c r="AM3605" i="1"/>
  <c r="A683" i="1" l="1"/>
  <c r="AM682" i="1"/>
  <c r="A1607" i="1"/>
  <c r="AM1606" i="1"/>
  <c r="A3607" i="1"/>
  <c r="AM3606" i="1"/>
  <c r="A2607" i="1"/>
  <c r="AM2606" i="1"/>
  <c r="A5607" i="1"/>
  <c r="AM5606" i="1"/>
  <c r="A4607" i="1"/>
  <c r="AM4606" i="1"/>
  <c r="A684" i="1" l="1"/>
  <c r="AM683" i="1"/>
  <c r="A2608" i="1"/>
  <c r="AM2607" i="1"/>
  <c r="A1608" i="1"/>
  <c r="AM1607" i="1"/>
  <c r="A3608" i="1"/>
  <c r="AM3607" i="1"/>
  <c r="A4608" i="1"/>
  <c r="AM4607" i="1"/>
  <c r="A5608" i="1"/>
  <c r="AM5607" i="1"/>
  <c r="A685" i="1" l="1"/>
  <c r="AM684" i="1"/>
  <c r="A3609" i="1"/>
  <c r="AM3608" i="1"/>
  <c r="A5609" i="1"/>
  <c r="AM5608" i="1"/>
  <c r="A1609" i="1"/>
  <c r="AM1608" i="1"/>
  <c r="A4609" i="1"/>
  <c r="AM4608" i="1"/>
  <c r="A2609" i="1"/>
  <c r="AM2608" i="1"/>
  <c r="A686" i="1" l="1"/>
  <c r="AM685" i="1"/>
  <c r="A4610" i="1"/>
  <c r="AM4609" i="1"/>
  <c r="A1610" i="1"/>
  <c r="AM1609" i="1"/>
  <c r="A2610" i="1"/>
  <c r="AM2609" i="1"/>
  <c r="A5610" i="1"/>
  <c r="AM5609" i="1"/>
  <c r="A3610" i="1"/>
  <c r="AM3609" i="1"/>
  <c r="A687" i="1" l="1"/>
  <c r="AM686" i="1"/>
  <c r="A1611" i="1"/>
  <c r="AM1610" i="1"/>
  <c r="A5611" i="1"/>
  <c r="AM5610" i="1"/>
  <c r="A3611" i="1"/>
  <c r="AM3610" i="1"/>
  <c r="A2611" i="1"/>
  <c r="AM2610" i="1"/>
  <c r="A4611" i="1"/>
  <c r="AM4610" i="1"/>
  <c r="A688" i="1" l="1"/>
  <c r="AM687" i="1"/>
  <c r="A4612" i="1"/>
  <c r="AM4611" i="1"/>
  <c r="A2612" i="1"/>
  <c r="AM2611" i="1"/>
  <c r="A5612" i="1"/>
  <c r="AM5611" i="1"/>
  <c r="A3612" i="1"/>
  <c r="AM3611" i="1"/>
  <c r="A1612" i="1"/>
  <c r="AM1611" i="1"/>
  <c r="A689" i="1" l="1"/>
  <c r="AM688" i="1"/>
  <c r="A1613" i="1"/>
  <c r="AM1612" i="1"/>
  <c r="A2613" i="1"/>
  <c r="AM2612" i="1"/>
  <c r="A3613" i="1"/>
  <c r="AM3612" i="1"/>
  <c r="A4613" i="1"/>
  <c r="AM4612" i="1"/>
  <c r="A5613" i="1"/>
  <c r="AM5612" i="1"/>
  <c r="A690" i="1" l="1"/>
  <c r="AM689" i="1"/>
  <c r="A2614" i="1"/>
  <c r="AM2613" i="1"/>
  <c r="A5614" i="1"/>
  <c r="AM5613" i="1"/>
  <c r="A4614" i="1"/>
  <c r="AM4613" i="1"/>
  <c r="A1614" i="1"/>
  <c r="AM1613" i="1"/>
  <c r="A3614" i="1"/>
  <c r="AM3613" i="1"/>
  <c r="A691" i="1" l="1"/>
  <c r="AM690" i="1"/>
  <c r="A3615" i="1"/>
  <c r="AM3614" i="1"/>
  <c r="A4615" i="1"/>
  <c r="AM4614" i="1"/>
  <c r="A2615" i="1"/>
  <c r="AM2614" i="1"/>
  <c r="A1615" i="1"/>
  <c r="AM1614" i="1"/>
  <c r="A5615" i="1"/>
  <c r="AM5614" i="1"/>
  <c r="A692" i="1" l="1"/>
  <c r="AM691" i="1"/>
  <c r="A4616" i="1"/>
  <c r="AM4615" i="1"/>
  <c r="A5616" i="1"/>
  <c r="AM5615" i="1"/>
  <c r="A1616" i="1"/>
  <c r="AM1615" i="1"/>
  <c r="A2616" i="1"/>
  <c r="AM2615" i="1"/>
  <c r="A3616" i="1"/>
  <c r="AM3615" i="1"/>
  <c r="A693" i="1" l="1"/>
  <c r="AM692" i="1"/>
  <c r="A1617" i="1"/>
  <c r="AM1616" i="1"/>
  <c r="A2617" i="1"/>
  <c r="AM2616" i="1"/>
  <c r="A5617" i="1"/>
  <c r="AM5616" i="1"/>
  <c r="A4617" i="1"/>
  <c r="AM4616" i="1"/>
  <c r="A3617" i="1"/>
  <c r="AM3616" i="1"/>
  <c r="A694" i="1" l="1"/>
  <c r="AM693" i="1"/>
  <c r="A2618" i="1"/>
  <c r="AM2617" i="1"/>
  <c r="A5618" i="1"/>
  <c r="AM5617" i="1"/>
  <c r="A3618" i="1"/>
  <c r="AM3617" i="1"/>
  <c r="A4618" i="1"/>
  <c r="AM4617" i="1"/>
  <c r="A1618" i="1"/>
  <c r="AM1617" i="1"/>
  <c r="A695" i="1" l="1"/>
  <c r="AM694" i="1"/>
  <c r="A3619" i="1"/>
  <c r="AM3618" i="1"/>
  <c r="A1619" i="1"/>
  <c r="AM1618" i="1"/>
  <c r="A4619" i="1"/>
  <c r="AM4618" i="1"/>
  <c r="A5619" i="1"/>
  <c r="AM5618" i="1"/>
  <c r="A2619" i="1"/>
  <c r="AM2618" i="1"/>
  <c r="A696" i="1" l="1"/>
  <c r="AM695" i="1"/>
  <c r="A2620" i="1"/>
  <c r="AM2619" i="1"/>
  <c r="A1620" i="1"/>
  <c r="AM1619" i="1"/>
  <c r="A5620" i="1"/>
  <c r="AM5619" i="1"/>
  <c r="A3620" i="1"/>
  <c r="AM3619" i="1"/>
  <c r="A4620" i="1"/>
  <c r="AM4619" i="1"/>
  <c r="A697" i="1" l="1"/>
  <c r="AM696" i="1"/>
  <c r="A3621" i="1"/>
  <c r="AM3620" i="1"/>
  <c r="A1621" i="1"/>
  <c r="AM1620" i="1"/>
  <c r="A4621" i="1"/>
  <c r="AM4620" i="1"/>
  <c r="A2621" i="1"/>
  <c r="AM2620" i="1"/>
  <c r="A5621" i="1"/>
  <c r="AM5620" i="1"/>
  <c r="A698" i="1" l="1"/>
  <c r="AM697" i="1"/>
  <c r="A5622" i="1"/>
  <c r="AM5621" i="1"/>
  <c r="A2622" i="1"/>
  <c r="AM2621" i="1"/>
  <c r="A1622" i="1"/>
  <c r="AM1621" i="1"/>
  <c r="A4622" i="1"/>
  <c r="AM4621" i="1"/>
  <c r="A3622" i="1"/>
  <c r="AM3621" i="1"/>
  <c r="A699" i="1" l="1"/>
  <c r="AM698" i="1"/>
  <c r="A3623" i="1"/>
  <c r="AM3622" i="1"/>
  <c r="A1623" i="1"/>
  <c r="AM1622" i="1"/>
  <c r="A5623" i="1"/>
  <c r="AM5622" i="1"/>
  <c r="A4623" i="1"/>
  <c r="AM4622" i="1"/>
  <c r="A2623" i="1"/>
  <c r="AM2622" i="1"/>
  <c r="A700" i="1" l="1"/>
  <c r="AM699" i="1"/>
  <c r="A1624" i="1"/>
  <c r="AM1623" i="1"/>
  <c r="A5624" i="1"/>
  <c r="AM5623" i="1"/>
  <c r="A2624" i="1"/>
  <c r="AM2623" i="1"/>
  <c r="A3624" i="1"/>
  <c r="AM3623" i="1"/>
  <c r="A4624" i="1"/>
  <c r="AM4623" i="1"/>
  <c r="A701" i="1" l="1"/>
  <c r="AM700" i="1"/>
  <c r="A3625" i="1"/>
  <c r="AM3624" i="1"/>
  <c r="A5625" i="1"/>
  <c r="AM5624" i="1"/>
  <c r="A2625" i="1"/>
  <c r="AM2624" i="1"/>
  <c r="A4625" i="1"/>
  <c r="AM4624" i="1"/>
  <c r="A1625" i="1"/>
  <c r="AM1624" i="1"/>
  <c r="A702" i="1" l="1"/>
  <c r="AM701" i="1"/>
  <c r="A2626" i="1"/>
  <c r="AM2625" i="1"/>
  <c r="A5626" i="1"/>
  <c r="AM5625" i="1"/>
  <c r="A4626" i="1"/>
  <c r="AM4625" i="1"/>
  <c r="A1626" i="1"/>
  <c r="AM1625" i="1"/>
  <c r="A3626" i="1"/>
  <c r="AM3625" i="1"/>
  <c r="A703" i="1" l="1"/>
  <c r="AM702" i="1"/>
  <c r="A1627" i="1"/>
  <c r="AM1626" i="1"/>
  <c r="A5627" i="1"/>
  <c r="AM5626" i="1"/>
  <c r="A4627" i="1"/>
  <c r="AM4626" i="1"/>
  <c r="A2627" i="1"/>
  <c r="AM2626" i="1"/>
  <c r="A3627" i="1"/>
  <c r="AM3626" i="1"/>
  <c r="A704" i="1" l="1"/>
  <c r="AM703" i="1"/>
  <c r="A5628" i="1"/>
  <c r="AM5627" i="1"/>
  <c r="A1628" i="1"/>
  <c r="AM1627" i="1"/>
  <c r="A3628" i="1"/>
  <c r="AM3627" i="1"/>
  <c r="A4628" i="1"/>
  <c r="AM4627" i="1"/>
  <c r="A2628" i="1"/>
  <c r="AM2627" i="1"/>
  <c r="A705" i="1" l="1"/>
  <c r="AM704" i="1"/>
  <c r="A4629" i="1"/>
  <c r="AM4628" i="1"/>
  <c r="A3629" i="1"/>
  <c r="AM3628" i="1"/>
  <c r="A1629" i="1"/>
  <c r="AM1628" i="1"/>
  <c r="A2629" i="1"/>
  <c r="AM2628" i="1"/>
  <c r="A5629" i="1"/>
  <c r="AM5628" i="1"/>
  <c r="A706" i="1" l="1"/>
  <c r="AM705" i="1"/>
  <c r="A2630" i="1"/>
  <c r="AM2629" i="1"/>
  <c r="A1630" i="1"/>
  <c r="AM1629" i="1"/>
  <c r="A3630" i="1"/>
  <c r="AM3629" i="1"/>
  <c r="A5630" i="1"/>
  <c r="AM5629" i="1"/>
  <c r="A4630" i="1"/>
  <c r="AM4629" i="1"/>
  <c r="A707" i="1" l="1"/>
  <c r="AM706" i="1"/>
  <c r="A4631" i="1"/>
  <c r="AM4630" i="1"/>
  <c r="A3631" i="1"/>
  <c r="AM3630" i="1"/>
  <c r="A1631" i="1"/>
  <c r="AM1630" i="1"/>
  <c r="A5631" i="1"/>
  <c r="AM5630" i="1"/>
  <c r="A2631" i="1"/>
  <c r="AM2630" i="1"/>
  <c r="A708" i="1" l="1"/>
  <c r="AM707" i="1"/>
  <c r="A2632" i="1"/>
  <c r="AM2631" i="1"/>
  <c r="A5632" i="1"/>
  <c r="AM5631" i="1"/>
  <c r="A3632" i="1"/>
  <c r="AM3631" i="1"/>
  <c r="A4632" i="1"/>
  <c r="AM4631" i="1"/>
  <c r="A1632" i="1"/>
  <c r="AM1631" i="1"/>
  <c r="A709" i="1" l="1"/>
  <c r="AM708" i="1"/>
  <c r="A1633" i="1"/>
  <c r="AM1632" i="1"/>
  <c r="A5633" i="1"/>
  <c r="AM5632" i="1"/>
  <c r="A4633" i="1"/>
  <c r="AM4632" i="1"/>
  <c r="A2633" i="1"/>
  <c r="AM2632" i="1"/>
  <c r="A3633" i="1"/>
  <c r="AM3632" i="1"/>
  <c r="A710" i="1" l="1"/>
  <c r="AM709" i="1"/>
  <c r="A3634" i="1"/>
  <c r="AM3633" i="1"/>
  <c r="A5634" i="1"/>
  <c r="AM5633" i="1"/>
  <c r="A2634" i="1"/>
  <c r="AM2633" i="1"/>
  <c r="A4634" i="1"/>
  <c r="AM4633" i="1"/>
  <c r="A1634" i="1"/>
  <c r="AM1633" i="1"/>
  <c r="A711" i="1" l="1"/>
  <c r="AM710" i="1"/>
  <c r="A1635" i="1"/>
  <c r="AM1634" i="1"/>
  <c r="A4635" i="1"/>
  <c r="AM4634" i="1"/>
  <c r="A2635" i="1"/>
  <c r="AM2634" i="1"/>
  <c r="A5635" i="1"/>
  <c r="AM5634" i="1"/>
  <c r="A3635" i="1"/>
  <c r="AM3634" i="1"/>
  <c r="A712" i="1" l="1"/>
  <c r="AM711" i="1"/>
  <c r="A5636" i="1"/>
  <c r="AM5635" i="1"/>
  <c r="A4636" i="1"/>
  <c r="AM4635" i="1"/>
  <c r="A3636" i="1"/>
  <c r="AM3635" i="1"/>
  <c r="A2636" i="1"/>
  <c r="AM2635" i="1"/>
  <c r="A1636" i="1"/>
  <c r="AM1635" i="1"/>
  <c r="A713" i="1" l="1"/>
  <c r="AM712" i="1"/>
  <c r="A4637" i="1"/>
  <c r="AM4636" i="1"/>
  <c r="A5637" i="1"/>
  <c r="AM5636" i="1"/>
  <c r="A2637" i="1"/>
  <c r="AM2636" i="1"/>
  <c r="A1637" i="1"/>
  <c r="AM1636" i="1"/>
  <c r="A3637" i="1"/>
  <c r="AM3636" i="1"/>
  <c r="A714" i="1" l="1"/>
  <c r="AM713" i="1"/>
  <c r="A5638" i="1"/>
  <c r="AM5637" i="1"/>
  <c r="A3638" i="1"/>
  <c r="AM3637" i="1"/>
  <c r="A4638" i="1"/>
  <c r="AM4637" i="1"/>
  <c r="A1638" i="1"/>
  <c r="AM1637" i="1"/>
  <c r="A2638" i="1"/>
  <c r="AM2637" i="1"/>
  <c r="A715" i="1" l="1"/>
  <c r="AM714" i="1"/>
  <c r="A2639" i="1"/>
  <c r="AM2638" i="1"/>
  <c r="A5639" i="1"/>
  <c r="AM5638" i="1"/>
  <c r="A1639" i="1"/>
  <c r="AM1638" i="1"/>
  <c r="A4639" i="1"/>
  <c r="AM4638" i="1"/>
  <c r="A3639" i="1"/>
  <c r="AM3638" i="1"/>
  <c r="A716" i="1" l="1"/>
  <c r="AM715" i="1"/>
  <c r="A3640" i="1"/>
  <c r="AM3639" i="1"/>
  <c r="A4640" i="1"/>
  <c r="AM4639" i="1"/>
  <c r="A1640" i="1"/>
  <c r="AM1639" i="1"/>
  <c r="A2640" i="1"/>
  <c r="AM2639" i="1"/>
  <c r="A5640" i="1"/>
  <c r="AM5639" i="1"/>
  <c r="A717" i="1" l="1"/>
  <c r="AM716" i="1"/>
  <c r="A5641" i="1"/>
  <c r="AM5640" i="1"/>
  <c r="A2641" i="1"/>
  <c r="AM2640" i="1"/>
  <c r="A1641" i="1"/>
  <c r="AM1640" i="1"/>
  <c r="A4641" i="1"/>
  <c r="AM4640" i="1"/>
  <c r="A3641" i="1"/>
  <c r="AM3640" i="1"/>
  <c r="A718" i="1" l="1"/>
  <c r="AM717" i="1"/>
  <c r="A4642" i="1"/>
  <c r="AM4641" i="1"/>
  <c r="A2642" i="1"/>
  <c r="AM2641" i="1"/>
  <c r="A3642" i="1"/>
  <c r="AM3641" i="1"/>
  <c r="A1642" i="1"/>
  <c r="AM1641" i="1"/>
  <c r="A5642" i="1"/>
  <c r="AM5641" i="1"/>
  <c r="A719" i="1" l="1"/>
  <c r="AM718" i="1"/>
  <c r="A3643" i="1"/>
  <c r="AM3642" i="1"/>
  <c r="A2643" i="1"/>
  <c r="AM2642" i="1"/>
  <c r="A5643" i="1"/>
  <c r="AM5642" i="1"/>
  <c r="A1643" i="1"/>
  <c r="AM1642" i="1"/>
  <c r="A4643" i="1"/>
  <c r="AM4642" i="1"/>
  <c r="A720" i="1" l="1"/>
  <c r="AM719" i="1"/>
  <c r="A3644" i="1"/>
  <c r="AM3643" i="1"/>
  <c r="A1644" i="1"/>
  <c r="AM1643" i="1"/>
  <c r="A5644" i="1"/>
  <c r="AM5643" i="1"/>
  <c r="A4644" i="1"/>
  <c r="AM4643" i="1"/>
  <c r="A2644" i="1"/>
  <c r="AM2643" i="1"/>
  <c r="A721" i="1" l="1"/>
  <c r="AM720" i="1"/>
  <c r="A2645" i="1"/>
  <c r="AM2644" i="1"/>
  <c r="A5645" i="1"/>
  <c r="AM5644" i="1"/>
  <c r="A4645" i="1"/>
  <c r="AM4644" i="1"/>
  <c r="A1645" i="1"/>
  <c r="AM1644" i="1"/>
  <c r="A3645" i="1"/>
  <c r="AM3644" i="1"/>
  <c r="A722" i="1" l="1"/>
  <c r="AM721" i="1"/>
  <c r="A4646" i="1"/>
  <c r="AM4645" i="1"/>
  <c r="A3646" i="1"/>
  <c r="AM3645" i="1"/>
  <c r="A5646" i="1"/>
  <c r="AM5645" i="1"/>
  <c r="A2646" i="1"/>
  <c r="AM2645" i="1"/>
  <c r="A1646" i="1"/>
  <c r="AM1645" i="1"/>
  <c r="A723" i="1" l="1"/>
  <c r="AM722" i="1"/>
  <c r="A3647" i="1"/>
  <c r="AM3646" i="1"/>
  <c r="A1647" i="1"/>
  <c r="AM1646" i="1"/>
  <c r="A2647" i="1"/>
  <c r="AM2646" i="1"/>
  <c r="A4647" i="1"/>
  <c r="AM4646" i="1"/>
  <c r="A5647" i="1"/>
  <c r="AM5646" i="1"/>
  <c r="A724" i="1" l="1"/>
  <c r="AM723" i="1"/>
  <c r="A5648" i="1"/>
  <c r="AM5647" i="1"/>
  <c r="A1648" i="1"/>
  <c r="AM1647" i="1"/>
  <c r="A3648" i="1"/>
  <c r="AM3647" i="1"/>
  <c r="A4648" i="1"/>
  <c r="AM4647" i="1"/>
  <c r="A2648" i="1"/>
  <c r="AM2647" i="1"/>
  <c r="A725" i="1" l="1"/>
  <c r="AM724" i="1"/>
  <c r="A2649" i="1"/>
  <c r="AM2648" i="1"/>
  <c r="A1649" i="1"/>
  <c r="AM1648" i="1"/>
  <c r="A4649" i="1"/>
  <c r="AM4648" i="1"/>
  <c r="A3649" i="1"/>
  <c r="AM3648" i="1"/>
  <c r="A5649" i="1"/>
  <c r="AM5648" i="1"/>
  <c r="A726" i="1" l="1"/>
  <c r="AM725" i="1"/>
  <c r="A3650" i="1"/>
  <c r="AM3649" i="1"/>
  <c r="A1650" i="1"/>
  <c r="AM1649" i="1"/>
  <c r="A2650" i="1"/>
  <c r="AM2649" i="1"/>
  <c r="A4650" i="1"/>
  <c r="AM4649" i="1"/>
  <c r="A5650" i="1"/>
  <c r="AM5649" i="1"/>
  <c r="A727" i="1" l="1"/>
  <c r="AM726" i="1"/>
  <c r="A5651" i="1"/>
  <c r="AM5650" i="1"/>
  <c r="A4651" i="1"/>
  <c r="AM4650" i="1"/>
  <c r="A1651" i="1"/>
  <c r="AM1650" i="1"/>
  <c r="A2651" i="1"/>
  <c r="AM2650" i="1"/>
  <c r="A3651" i="1"/>
  <c r="AM3650" i="1"/>
  <c r="A728" i="1" l="1"/>
  <c r="AM727" i="1"/>
  <c r="A3652" i="1"/>
  <c r="AM3651" i="1"/>
  <c r="A1652" i="1"/>
  <c r="AM1651" i="1"/>
  <c r="A2652" i="1"/>
  <c r="AM2651" i="1"/>
  <c r="A4652" i="1"/>
  <c r="AM4651" i="1"/>
  <c r="A5652" i="1"/>
  <c r="AM5651" i="1"/>
  <c r="A729" i="1" l="1"/>
  <c r="AM728" i="1"/>
  <c r="A2653" i="1"/>
  <c r="AM2652" i="1"/>
  <c r="A3653" i="1"/>
  <c r="AM3652" i="1"/>
  <c r="A5653" i="1"/>
  <c r="AM5652" i="1"/>
  <c r="A4653" i="1"/>
  <c r="AM4652" i="1"/>
  <c r="A1653" i="1"/>
  <c r="AM1652" i="1"/>
  <c r="A730" i="1" l="1"/>
  <c r="AM729" i="1"/>
  <c r="A3654" i="1"/>
  <c r="AM3653" i="1"/>
  <c r="A1654" i="1"/>
  <c r="AM1653" i="1"/>
  <c r="A5654" i="1"/>
  <c r="AM5653" i="1"/>
  <c r="A2654" i="1"/>
  <c r="AM2653" i="1"/>
  <c r="A4654" i="1"/>
  <c r="AM4653" i="1"/>
  <c r="A731" i="1" l="1"/>
  <c r="AM730" i="1"/>
  <c r="A2655" i="1"/>
  <c r="AM2654" i="1"/>
  <c r="A1655" i="1"/>
  <c r="AM1654" i="1"/>
  <c r="A5655" i="1"/>
  <c r="AM5654" i="1"/>
  <c r="A3655" i="1"/>
  <c r="AM3654" i="1"/>
  <c r="A4655" i="1"/>
  <c r="AM4654" i="1"/>
  <c r="A732" i="1" l="1"/>
  <c r="AM731" i="1"/>
  <c r="A5656" i="1"/>
  <c r="AM5655" i="1"/>
  <c r="A3656" i="1"/>
  <c r="AM3655" i="1"/>
  <c r="A1656" i="1"/>
  <c r="AM1655" i="1"/>
  <c r="A4656" i="1"/>
  <c r="AM4655" i="1"/>
  <c r="A2656" i="1"/>
  <c r="AM2655" i="1"/>
  <c r="A733" i="1" l="1"/>
  <c r="AM732" i="1"/>
  <c r="A1657" i="1"/>
  <c r="AM1656" i="1"/>
  <c r="A2657" i="1"/>
  <c r="AM2656" i="1"/>
  <c r="A4657" i="1"/>
  <c r="AM4656" i="1"/>
  <c r="A3657" i="1"/>
  <c r="AM3656" i="1"/>
  <c r="A5657" i="1"/>
  <c r="AM5656" i="1"/>
  <c r="A734" i="1" l="1"/>
  <c r="AM733" i="1"/>
  <c r="A3658" i="1"/>
  <c r="AM3657" i="1"/>
  <c r="A2658" i="1"/>
  <c r="AM2657" i="1"/>
  <c r="A5658" i="1"/>
  <c r="AM5657" i="1"/>
  <c r="A4658" i="1"/>
  <c r="AM4657" i="1"/>
  <c r="A1658" i="1"/>
  <c r="AM1657" i="1"/>
  <c r="A735" i="1" l="1"/>
  <c r="AM734" i="1"/>
  <c r="A4659" i="1"/>
  <c r="AM4658" i="1"/>
  <c r="A1659" i="1"/>
  <c r="AM1658" i="1"/>
  <c r="A2659" i="1"/>
  <c r="AM2658" i="1"/>
  <c r="A5659" i="1"/>
  <c r="AM5658" i="1"/>
  <c r="A3659" i="1"/>
  <c r="AM3658" i="1"/>
  <c r="A736" i="1" l="1"/>
  <c r="AM735" i="1"/>
  <c r="A5660" i="1"/>
  <c r="AM5659" i="1"/>
  <c r="A1660" i="1"/>
  <c r="AM1659" i="1"/>
  <c r="A4660" i="1"/>
  <c r="AM4659" i="1"/>
  <c r="A3660" i="1"/>
  <c r="AM3659" i="1"/>
  <c r="A2660" i="1"/>
  <c r="AM2659" i="1"/>
  <c r="A737" i="1" l="1"/>
  <c r="AM736" i="1"/>
  <c r="A2661" i="1"/>
  <c r="AM2660" i="1"/>
  <c r="A3661" i="1"/>
  <c r="AM3660" i="1"/>
  <c r="A4661" i="1"/>
  <c r="AM4660" i="1"/>
  <c r="A1661" i="1"/>
  <c r="AM1660" i="1"/>
  <c r="A5661" i="1"/>
  <c r="AM5660" i="1"/>
  <c r="A738" i="1" l="1"/>
  <c r="AM737" i="1"/>
  <c r="A3662" i="1"/>
  <c r="AM3661" i="1"/>
  <c r="A5662" i="1"/>
  <c r="AM5661" i="1"/>
  <c r="A1662" i="1"/>
  <c r="AM1661" i="1"/>
  <c r="A4662" i="1"/>
  <c r="AM4661" i="1"/>
  <c r="A2662" i="1"/>
  <c r="AM2661" i="1"/>
  <c r="A739" i="1" l="1"/>
  <c r="AM738" i="1"/>
  <c r="A1663" i="1"/>
  <c r="AM1662" i="1"/>
  <c r="A3663" i="1"/>
  <c r="AM3662" i="1"/>
  <c r="A2663" i="1"/>
  <c r="AM2662" i="1"/>
  <c r="A4663" i="1"/>
  <c r="AM4662" i="1"/>
  <c r="A5663" i="1"/>
  <c r="AM5662" i="1"/>
  <c r="A740" i="1" l="1"/>
  <c r="AM739" i="1"/>
  <c r="A2664" i="1"/>
  <c r="AM2663" i="1"/>
  <c r="A5664" i="1"/>
  <c r="AM5663" i="1"/>
  <c r="A3664" i="1"/>
  <c r="AM3663" i="1"/>
  <c r="A4664" i="1"/>
  <c r="AM4663" i="1"/>
  <c r="A1664" i="1"/>
  <c r="AM1663" i="1"/>
  <c r="A741" i="1" l="1"/>
  <c r="AM740" i="1"/>
  <c r="A4665" i="1"/>
  <c r="AM4664" i="1"/>
  <c r="A3665" i="1"/>
  <c r="AM3664" i="1"/>
  <c r="A5665" i="1"/>
  <c r="AM5664" i="1"/>
  <c r="A1665" i="1"/>
  <c r="AM1664" i="1"/>
  <c r="A2665" i="1"/>
  <c r="AM2664" i="1"/>
  <c r="AM741" i="1" l="1"/>
  <c r="A742" i="1"/>
  <c r="A2666" i="1"/>
  <c r="AM2665" i="1"/>
  <c r="A3666" i="1"/>
  <c r="AM3665" i="1"/>
  <c r="A1666" i="1"/>
  <c r="AM1665" i="1"/>
  <c r="A4666" i="1"/>
  <c r="AM4665" i="1"/>
  <c r="A5666" i="1"/>
  <c r="AM5665" i="1"/>
  <c r="AM742" i="1" l="1"/>
  <c r="A743" i="1"/>
  <c r="A4667" i="1"/>
  <c r="AM4666" i="1"/>
  <c r="A5667" i="1"/>
  <c r="AM5666" i="1"/>
  <c r="A2667" i="1"/>
  <c r="AM2666" i="1"/>
  <c r="A1667" i="1"/>
  <c r="AM1666" i="1"/>
  <c r="A3667" i="1"/>
  <c r="AM3666" i="1"/>
  <c r="A744" i="1" l="1"/>
  <c r="AM743" i="1"/>
  <c r="A4668" i="1"/>
  <c r="AM4667" i="1"/>
  <c r="A2668" i="1"/>
  <c r="AM2667" i="1"/>
  <c r="A3668" i="1"/>
  <c r="AM3667" i="1"/>
  <c r="A1668" i="1"/>
  <c r="AM1667" i="1"/>
  <c r="A5668" i="1"/>
  <c r="AM5667" i="1"/>
  <c r="A745" i="1" l="1"/>
  <c r="AM744" i="1"/>
  <c r="A2669" i="1"/>
  <c r="AM2668" i="1"/>
  <c r="A3669" i="1"/>
  <c r="AM3668" i="1"/>
  <c r="A1669" i="1"/>
  <c r="AM1668" i="1"/>
  <c r="A5669" i="1"/>
  <c r="AM5668" i="1"/>
  <c r="A4669" i="1"/>
  <c r="AM4668" i="1"/>
  <c r="A746" i="1" l="1"/>
  <c r="AM745" i="1"/>
  <c r="A4670" i="1"/>
  <c r="AM4669" i="1"/>
  <c r="A5670" i="1"/>
  <c r="AM5669" i="1"/>
  <c r="A3670" i="1"/>
  <c r="AM3669" i="1"/>
  <c r="A1670" i="1"/>
  <c r="AM1669" i="1"/>
  <c r="A2670" i="1"/>
  <c r="AM2669" i="1"/>
  <c r="A747" i="1" l="1"/>
  <c r="AM746" i="1"/>
  <c r="A2671" i="1"/>
  <c r="AM2670" i="1"/>
  <c r="A5671" i="1"/>
  <c r="AM5670" i="1"/>
  <c r="A1671" i="1"/>
  <c r="AM1670" i="1"/>
  <c r="A4671" i="1"/>
  <c r="AM4670" i="1"/>
  <c r="A3671" i="1"/>
  <c r="AM3670" i="1"/>
  <c r="AM747" i="1" l="1"/>
  <c r="A748" i="1"/>
  <c r="A1672" i="1"/>
  <c r="AM1671" i="1"/>
  <c r="A4672" i="1"/>
  <c r="AM4671" i="1"/>
  <c r="A3672" i="1"/>
  <c r="AM3671" i="1"/>
  <c r="A2672" i="1"/>
  <c r="AM2671" i="1"/>
  <c r="A5672" i="1"/>
  <c r="AM5671" i="1"/>
  <c r="AM748" i="1" l="1"/>
  <c r="A749" i="1"/>
  <c r="A2673" i="1"/>
  <c r="AM2672" i="1"/>
  <c r="A4673" i="1"/>
  <c r="AM4672" i="1"/>
  <c r="A3673" i="1"/>
  <c r="AM3672" i="1"/>
  <c r="A5673" i="1"/>
  <c r="AM5672" i="1"/>
  <c r="A1673" i="1"/>
  <c r="AM1672" i="1"/>
  <c r="A750" i="1" l="1"/>
  <c r="AM749" i="1"/>
  <c r="A1674" i="1"/>
  <c r="AM1673" i="1"/>
  <c r="A5674" i="1"/>
  <c r="AM5673" i="1"/>
  <c r="A4674" i="1"/>
  <c r="AM4673" i="1"/>
  <c r="A2674" i="1"/>
  <c r="AM2673" i="1"/>
  <c r="A3674" i="1"/>
  <c r="AM3673" i="1"/>
  <c r="AM750" i="1" l="1"/>
  <c r="A751" i="1"/>
  <c r="A3675" i="1"/>
  <c r="AM3674" i="1"/>
  <c r="A2675" i="1"/>
  <c r="AM2674" i="1"/>
  <c r="A5675" i="1"/>
  <c r="AM5674" i="1"/>
  <c r="A1675" i="1"/>
  <c r="AM1674" i="1"/>
  <c r="A4675" i="1"/>
  <c r="AM4674" i="1"/>
  <c r="A752" i="1" l="1"/>
  <c r="AM751" i="1"/>
  <c r="A4676" i="1"/>
  <c r="AM4675" i="1"/>
  <c r="A1676" i="1"/>
  <c r="AM1675" i="1"/>
  <c r="A5676" i="1"/>
  <c r="AM5675" i="1"/>
  <c r="A2676" i="1"/>
  <c r="AM2675" i="1"/>
  <c r="A3676" i="1"/>
  <c r="AM3675" i="1"/>
  <c r="A753" i="1" l="1"/>
  <c r="AM752" i="1"/>
  <c r="A3677" i="1"/>
  <c r="AM3676" i="1"/>
  <c r="A2677" i="1"/>
  <c r="AM2676" i="1"/>
  <c r="A5677" i="1"/>
  <c r="AM5676" i="1"/>
  <c r="A1677" i="1"/>
  <c r="AM1676" i="1"/>
  <c r="A4677" i="1"/>
  <c r="AM4676" i="1"/>
  <c r="A754" i="1" l="1"/>
  <c r="AM753" i="1"/>
  <c r="A5678" i="1"/>
  <c r="AM5677" i="1"/>
  <c r="A4678" i="1"/>
  <c r="AM4677" i="1"/>
  <c r="A1678" i="1"/>
  <c r="AM1677" i="1"/>
  <c r="A2678" i="1"/>
  <c r="AM2677" i="1"/>
  <c r="A3678" i="1"/>
  <c r="AM3677" i="1"/>
  <c r="A755" i="1" l="1"/>
  <c r="AM754" i="1"/>
  <c r="A1679" i="1"/>
  <c r="AM1678" i="1"/>
  <c r="A3679" i="1"/>
  <c r="AM3678" i="1"/>
  <c r="A4679" i="1"/>
  <c r="AM4678" i="1"/>
  <c r="A2679" i="1"/>
  <c r="AM2678" i="1"/>
  <c r="A5679" i="1"/>
  <c r="AM5678" i="1"/>
  <c r="A756" i="1" l="1"/>
  <c r="AM755" i="1"/>
  <c r="A3680" i="1"/>
  <c r="AM3679" i="1"/>
  <c r="A5680" i="1"/>
  <c r="AM5679" i="1"/>
  <c r="A1680" i="1"/>
  <c r="AM1679" i="1"/>
  <c r="A4680" i="1"/>
  <c r="AM4679" i="1"/>
  <c r="A2680" i="1"/>
  <c r="AM2679" i="1"/>
  <c r="A757" i="1" l="1"/>
  <c r="AM756" i="1"/>
  <c r="A1681" i="1"/>
  <c r="AM1680" i="1"/>
  <c r="A2681" i="1"/>
  <c r="AM2680" i="1"/>
  <c r="A5681" i="1"/>
  <c r="AM5680" i="1"/>
  <c r="A3681" i="1"/>
  <c r="AM3680" i="1"/>
  <c r="A4681" i="1"/>
  <c r="AM4680" i="1"/>
  <c r="A758" i="1" l="1"/>
  <c r="AM757" i="1"/>
  <c r="A4682" i="1"/>
  <c r="AM4681" i="1"/>
  <c r="A3682" i="1"/>
  <c r="AM3681" i="1"/>
  <c r="A1682" i="1"/>
  <c r="AM1681" i="1"/>
  <c r="A5682" i="1"/>
  <c r="AM5681" i="1"/>
  <c r="A2682" i="1"/>
  <c r="AM2681" i="1"/>
  <c r="A759" i="1" l="1"/>
  <c r="AM758" i="1"/>
  <c r="A1683" i="1"/>
  <c r="AM1682" i="1"/>
  <c r="A3683" i="1"/>
  <c r="AM3682" i="1"/>
  <c r="A2683" i="1"/>
  <c r="AM2682" i="1"/>
  <c r="A5683" i="1"/>
  <c r="AM5682" i="1"/>
  <c r="A4683" i="1"/>
  <c r="AM4682" i="1"/>
  <c r="A760" i="1" l="1"/>
  <c r="AM759" i="1"/>
  <c r="A5684" i="1"/>
  <c r="AM5683" i="1"/>
  <c r="A2684" i="1"/>
  <c r="AM2683" i="1"/>
  <c r="A1684" i="1"/>
  <c r="AM1683" i="1"/>
  <c r="A4684" i="1"/>
  <c r="AM4683" i="1"/>
  <c r="A3684" i="1"/>
  <c r="AM3683" i="1"/>
  <c r="A761" i="1" l="1"/>
  <c r="AM760" i="1"/>
  <c r="A1685" i="1"/>
  <c r="AM1684" i="1"/>
  <c r="A3685" i="1"/>
  <c r="AM3684" i="1"/>
  <c r="A2685" i="1"/>
  <c r="AM2684" i="1"/>
  <c r="A4685" i="1"/>
  <c r="AM4684" i="1"/>
  <c r="A5685" i="1"/>
  <c r="AM5684" i="1"/>
  <c r="A762" i="1" l="1"/>
  <c r="AM761" i="1"/>
  <c r="A5686" i="1"/>
  <c r="AM5685" i="1"/>
  <c r="A2686" i="1"/>
  <c r="AM2685" i="1"/>
  <c r="A4686" i="1"/>
  <c r="AM4685" i="1"/>
  <c r="A3686" i="1"/>
  <c r="AM3685" i="1"/>
  <c r="A1686" i="1"/>
  <c r="AM1685" i="1"/>
  <c r="A763" i="1" l="1"/>
  <c r="AM762" i="1"/>
  <c r="A4687" i="1"/>
  <c r="AM4686" i="1"/>
  <c r="A2687" i="1"/>
  <c r="AM2686" i="1"/>
  <c r="A1687" i="1"/>
  <c r="AM1686" i="1"/>
  <c r="A5687" i="1"/>
  <c r="AM5686" i="1"/>
  <c r="A3687" i="1"/>
  <c r="AM3686" i="1"/>
  <c r="A764" i="1" l="1"/>
  <c r="AM763" i="1"/>
  <c r="A3688" i="1"/>
  <c r="AM3687" i="1"/>
  <c r="A1688" i="1"/>
  <c r="AM1687" i="1"/>
  <c r="A4688" i="1"/>
  <c r="AM4687" i="1"/>
  <c r="A5688" i="1"/>
  <c r="AM5687" i="1"/>
  <c r="A2688" i="1"/>
  <c r="AM2687" i="1"/>
  <c r="A765" i="1" l="1"/>
  <c r="AM764" i="1"/>
  <c r="A4689" i="1"/>
  <c r="AM4688" i="1"/>
  <c r="A2689" i="1"/>
  <c r="AM2688" i="1"/>
  <c r="A5689" i="1"/>
  <c r="AM5688" i="1"/>
  <c r="A3689" i="1"/>
  <c r="AM3688" i="1"/>
  <c r="A1689" i="1"/>
  <c r="AM1688" i="1"/>
  <c r="A766" i="1" l="1"/>
  <c r="AM765" i="1"/>
  <c r="A3690" i="1"/>
  <c r="AM3689" i="1"/>
  <c r="A4690" i="1"/>
  <c r="AM4689" i="1"/>
  <c r="A5690" i="1"/>
  <c r="AM5689" i="1"/>
  <c r="A1690" i="1"/>
  <c r="AM1689" i="1"/>
  <c r="A2690" i="1"/>
  <c r="AM2689" i="1"/>
  <c r="A767" i="1" l="1"/>
  <c r="AM766" i="1"/>
  <c r="A2691" i="1"/>
  <c r="AM2690" i="1"/>
  <c r="A1691" i="1"/>
  <c r="AM1690" i="1"/>
  <c r="A4691" i="1"/>
  <c r="AM4690" i="1"/>
  <c r="A3691" i="1"/>
  <c r="AM3690" i="1"/>
  <c r="A5691" i="1"/>
  <c r="AM5690" i="1"/>
  <c r="A768" i="1" l="1"/>
  <c r="AM767" i="1"/>
  <c r="A5692" i="1"/>
  <c r="AM5691" i="1"/>
  <c r="A4692" i="1"/>
  <c r="AM4691" i="1"/>
  <c r="A3692" i="1"/>
  <c r="AM3691" i="1"/>
  <c r="A1692" i="1"/>
  <c r="AM1691" i="1"/>
  <c r="A2692" i="1"/>
  <c r="AM2691" i="1"/>
  <c r="A769" i="1" l="1"/>
  <c r="AM768" i="1"/>
  <c r="A3693" i="1"/>
  <c r="AM3692" i="1"/>
  <c r="A2693" i="1"/>
  <c r="AM2692" i="1"/>
  <c r="A1693" i="1"/>
  <c r="AM1692" i="1"/>
  <c r="A4693" i="1"/>
  <c r="AM4692" i="1"/>
  <c r="A5693" i="1"/>
  <c r="AM5692" i="1"/>
  <c r="A770" i="1" l="1"/>
  <c r="AM769" i="1"/>
  <c r="A5694" i="1"/>
  <c r="AM5693" i="1"/>
  <c r="A1694" i="1"/>
  <c r="AM1693" i="1"/>
  <c r="A2694" i="1"/>
  <c r="AM2693" i="1"/>
  <c r="A4694" i="1"/>
  <c r="AM4693" i="1"/>
  <c r="A3694" i="1"/>
  <c r="AM3693" i="1"/>
  <c r="A771" i="1" l="1"/>
  <c r="AM770" i="1"/>
  <c r="A3695" i="1"/>
  <c r="AM3694" i="1"/>
  <c r="A1695" i="1"/>
  <c r="AM1694" i="1"/>
  <c r="A4695" i="1"/>
  <c r="AM4694" i="1"/>
  <c r="A2695" i="1"/>
  <c r="AM2694" i="1"/>
  <c r="A5695" i="1"/>
  <c r="AM5694" i="1"/>
  <c r="A772" i="1" l="1"/>
  <c r="AM771" i="1"/>
  <c r="A4696" i="1"/>
  <c r="AM4695" i="1"/>
  <c r="A2696" i="1"/>
  <c r="AM2695" i="1"/>
  <c r="A1696" i="1"/>
  <c r="AM1695" i="1"/>
  <c r="A5696" i="1"/>
  <c r="AM5695" i="1"/>
  <c r="A3696" i="1"/>
  <c r="AM3695" i="1"/>
  <c r="A773" i="1" l="1"/>
  <c r="AM772" i="1"/>
  <c r="A3697" i="1"/>
  <c r="AM3696" i="1"/>
  <c r="A5697" i="1"/>
  <c r="AM5696" i="1"/>
  <c r="A1697" i="1"/>
  <c r="AM1696" i="1"/>
  <c r="A2697" i="1"/>
  <c r="AM2696" i="1"/>
  <c r="A4697" i="1"/>
  <c r="AM4696" i="1"/>
  <c r="A774" i="1" l="1"/>
  <c r="AM773" i="1"/>
  <c r="A2698" i="1"/>
  <c r="AM2697" i="1"/>
  <c r="A5698" i="1"/>
  <c r="AM5697" i="1"/>
  <c r="A1698" i="1"/>
  <c r="AM1697" i="1"/>
  <c r="A4698" i="1"/>
  <c r="AM4697" i="1"/>
  <c r="A3698" i="1"/>
  <c r="AM3697" i="1"/>
  <c r="A775" i="1" l="1"/>
  <c r="AM774" i="1"/>
  <c r="A3699" i="1"/>
  <c r="AM3698" i="1"/>
  <c r="A5699" i="1"/>
  <c r="AM5698" i="1"/>
  <c r="A4699" i="1"/>
  <c r="AM4698" i="1"/>
  <c r="A2699" i="1"/>
  <c r="AM2698" i="1"/>
  <c r="A1699" i="1"/>
  <c r="AM1698" i="1"/>
  <c r="A776" i="1" l="1"/>
  <c r="AM775" i="1"/>
  <c r="A1700" i="1"/>
  <c r="AM1699" i="1"/>
  <c r="A2700" i="1"/>
  <c r="AM2699" i="1"/>
  <c r="A5700" i="1"/>
  <c r="AM5699" i="1"/>
  <c r="A3700" i="1"/>
  <c r="AM3699" i="1"/>
  <c r="A4700" i="1"/>
  <c r="AM4699" i="1"/>
  <c r="A777" i="1" l="1"/>
  <c r="AM776" i="1"/>
  <c r="A4701" i="1"/>
  <c r="AM4700" i="1"/>
  <c r="A5701" i="1"/>
  <c r="AM5700" i="1"/>
  <c r="A3701" i="1"/>
  <c r="AM3700" i="1"/>
  <c r="A1701" i="1"/>
  <c r="AM1700" i="1"/>
  <c r="A2701" i="1"/>
  <c r="AM2700" i="1"/>
  <c r="A778" i="1" l="1"/>
  <c r="AM777" i="1"/>
  <c r="A1702" i="1"/>
  <c r="AM1701" i="1"/>
  <c r="A3702" i="1"/>
  <c r="AM3701" i="1"/>
  <c r="A5702" i="1"/>
  <c r="AM5701" i="1"/>
  <c r="A2702" i="1"/>
  <c r="AM2701" i="1"/>
  <c r="A4702" i="1"/>
  <c r="AM4701" i="1"/>
  <c r="A779" i="1" l="1"/>
  <c r="AM778" i="1"/>
  <c r="A5703" i="1"/>
  <c r="AM5702" i="1"/>
  <c r="A3703" i="1"/>
  <c r="AM3702" i="1"/>
  <c r="A4703" i="1"/>
  <c r="AM4702" i="1"/>
  <c r="A2703" i="1"/>
  <c r="AM2702" i="1"/>
  <c r="A1703" i="1"/>
  <c r="AM1702" i="1"/>
  <c r="A780" i="1" l="1"/>
  <c r="AM779" i="1"/>
  <c r="A1704" i="1"/>
  <c r="AM1703" i="1"/>
  <c r="A2704" i="1"/>
  <c r="AM2703" i="1"/>
  <c r="A4704" i="1"/>
  <c r="AM4703" i="1"/>
  <c r="A3704" i="1"/>
  <c r="AM3703" i="1"/>
  <c r="A5704" i="1"/>
  <c r="AM5703" i="1"/>
  <c r="A781" i="1" l="1"/>
  <c r="AM780" i="1"/>
  <c r="A2705" i="1"/>
  <c r="AM2704" i="1"/>
  <c r="A5705" i="1"/>
  <c r="AM5704" i="1"/>
  <c r="A3705" i="1"/>
  <c r="AM3704" i="1"/>
  <c r="A1705" i="1"/>
  <c r="AM1704" i="1"/>
  <c r="A4705" i="1"/>
  <c r="AM4704" i="1"/>
  <c r="A782" i="1" l="1"/>
  <c r="AM781" i="1"/>
  <c r="A3706" i="1"/>
  <c r="AM3705" i="1"/>
  <c r="A5706" i="1"/>
  <c r="AM5705" i="1"/>
  <c r="A4706" i="1"/>
  <c r="AM4705" i="1"/>
  <c r="A2706" i="1"/>
  <c r="AM2705" i="1"/>
  <c r="A1706" i="1"/>
  <c r="AM1705" i="1"/>
  <c r="AM782" i="1" l="1"/>
  <c r="A783" i="1"/>
  <c r="A5707" i="1"/>
  <c r="AM5706" i="1"/>
  <c r="A2707" i="1"/>
  <c r="AM2706" i="1"/>
  <c r="A1707" i="1"/>
  <c r="AM1706" i="1"/>
  <c r="A4707" i="1"/>
  <c r="AM4706" i="1"/>
  <c r="A3707" i="1"/>
  <c r="AM3706" i="1"/>
  <c r="A784" i="1" l="1"/>
  <c r="AM783" i="1"/>
  <c r="A3708" i="1"/>
  <c r="AM3707" i="1"/>
  <c r="A4708" i="1"/>
  <c r="AM4707" i="1"/>
  <c r="A5708" i="1"/>
  <c r="AM5707" i="1"/>
  <c r="A2708" i="1"/>
  <c r="AM2707" i="1"/>
  <c r="A1708" i="1"/>
  <c r="AM1707" i="1"/>
  <c r="A785" i="1" l="1"/>
  <c r="AM784" i="1"/>
  <c r="A4709" i="1"/>
  <c r="AM4708" i="1"/>
  <c r="A1709" i="1"/>
  <c r="AM1708" i="1"/>
  <c r="A2709" i="1"/>
  <c r="AM2708" i="1"/>
  <c r="A5709" i="1"/>
  <c r="AM5708" i="1"/>
  <c r="A3709" i="1"/>
  <c r="AM3708" i="1"/>
  <c r="A786" i="1" l="1"/>
  <c r="AM785" i="1"/>
  <c r="A5710" i="1"/>
  <c r="AM5709" i="1"/>
  <c r="A1710" i="1"/>
  <c r="AM1709" i="1"/>
  <c r="A3710" i="1"/>
  <c r="AM3709" i="1"/>
  <c r="A2710" i="1"/>
  <c r="AM2709" i="1"/>
  <c r="A4710" i="1"/>
  <c r="AM4709" i="1"/>
  <c r="AM786" i="1" l="1"/>
  <c r="A787" i="1"/>
  <c r="A4711" i="1"/>
  <c r="AM4710" i="1"/>
  <c r="A1711" i="1"/>
  <c r="AM1710" i="1"/>
  <c r="A2711" i="1"/>
  <c r="AM2710" i="1"/>
  <c r="A5711" i="1"/>
  <c r="AM5710" i="1"/>
  <c r="A3711" i="1"/>
  <c r="AM3710" i="1"/>
  <c r="A788" i="1" l="1"/>
  <c r="AM787" i="1"/>
  <c r="A5712" i="1"/>
  <c r="AM5711" i="1"/>
  <c r="A1712" i="1"/>
  <c r="AM1711" i="1"/>
  <c r="A3712" i="1"/>
  <c r="AM3711" i="1"/>
  <c r="A2712" i="1"/>
  <c r="AM2711" i="1"/>
  <c r="A4712" i="1"/>
  <c r="AM4711" i="1"/>
  <c r="AM788" i="1" l="1"/>
  <c r="A789" i="1"/>
  <c r="A2713" i="1"/>
  <c r="AM2712" i="1"/>
  <c r="A4713" i="1"/>
  <c r="AM4712" i="1"/>
  <c r="A1713" i="1"/>
  <c r="AM1712" i="1"/>
  <c r="A3713" i="1"/>
  <c r="AM3712" i="1"/>
  <c r="A5713" i="1"/>
  <c r="AM5712" i="1"/>
  <c r="A790" i="1" l="1"/>
  <c r="AM789" i="1"/>
  <c r="A3714" i="1"/>
  <c r="AM3713" i="1"/>
  <c r="A1714" i="1"/>
  <c r="AM1713" i="1"/>
  <c r="A2714" i="1"/>
  <c r="AM2713" i="1"/>
  <c r="A4714" i="1"/>
  <c r="AM4713" i="1"/>
  <c r="A5714" i="1"/>
  <c r="AM5713" i="1"/>
  <c r="A791" i="1" l="1"/>
  <c r="AM790" i="1"/>
  <c r="A2715" i="1"/>
  <c r="AM2714" i="1"/>
  <c r="A5715" i="1"/>
  <c r="AM5714" i="1"/>
  <c r="A4715" i="1"/>
  <c r="AM4714" i="1"/>
  <c r="A3715" i="1"/>
  <c r="AM3714" i="1"/>
  <c r="A1715" i="1"/>
  <c r="AM1714" i="1"/>
  <c r="A792" i="1" l="1"/>
  <c r="AM791" i="1"/>
  <c r="A1716" i="1"/>
  <c r="AM1715" i="1"/>
  <c r="A3716" i="1"/>
  <c r="AM3715" i="1"/>
  <c r="A5716" i="1"/>
  <c r="AM5715" i="1"/>
  <c r="A4716" i="1"/>
  <c r="AM4715" i="1"/>
  <c r="A2716" i="1"/>
  <c r="AM2715" i="1"/>
  <c r="AM792" i="1" l="1"/>
  <c r="A793" i="1"/>
  <c r="A3717" i="1"/>
  <c r="AM3716" i="1"/>
  <c r="A2717" i="1"/>
  <c r="AM2716" i="1"/>
  <c r="A4717" i="1"/>
  <c r="AM4716" i="1"/>
  <c r="A1717" i="1"/>
  <c r="AM1716" i="1"/>
  <c r="A5717" i="1"/>
  <c r="AM5716" i="1"/>
  <c r="A794" i="1" l="1"/>
  <c r="AM793" i="1"/>
  <c r="A4718" i="1"/>
  <c r="AM4717" i="1"/>
  <c r="A5718" i="1"/>
  <c r="AM5717" i="1"/>
  <c r="A1718" i="1"/>
  <c r="AM1717" i="1"/>
  <c r="A2718" i="1"/>
  <c r="AM2717" i="1"/>
  <c r="A3718" i="1"/>
  <c r="AM3717" i="1"/>
  <c r="A795" i="1" l="1"/>
  <c r="AM794" i="1"/>
  <c r="A3719" i="1"/>
  <c r="AM3718" i="1"/>
  <c r="A2719" i="1"/>
  <c r="AM2718" i="1"/>
  <c r="A5719" i="1"/>
  <c r="AM5718" i="1"/>
  <c r="A4719" i="1"/>
  <c r="AM4718" i="1"/>
  <c r="A1719" i="1"/>
  <c r="AM1718" i="1"/>
  <c r="A796" i="1" l="1"/>
  <c r="AM795" i="1"/>
  <c r="A4720" i="1"/>
  <c r="AM4719" i="1"/>
  <c r="A1720" i="1"/>
  <c r="AM1719" i="1"/>
  <c r="A5720" i="1"/>
  <c r="AM5719" i="1"/>
  <c r="A2720" i="1"/>
  <c r="AM2719" i="1"/>
  <c r="A3720" i="1"/>
  <c r="AM3719" i="1"/>
  <c r="A797" i="1" l="1"/>
  <c r="AM796" i="1"/>
  <c r="A5721" i="1"/>
  <c r="AM5720" i="1"/>
  <c r="A2721" i="1"/>
  <c r="AM2720" i="1"/>
  <c r="A1721" i="1"/>
  <c r="AM1720" i="1"/>
  <c r="A4721" i="1"/>
  <c r="AM4720" i="1"/>
  <c r="A3721" i="1"/>
  <c r="AM3720" i="1"/>
  <c r="AM797" i="1" l="1"/>
  <c r="A798" i="1"/>
  <c r="A1722" i="1"/>
  <c r="AM1721" i="1"/>
  <c r="A4722" i="1"/>
  <c r="AM4721" i="1"/>
  <c r="A3722" i="1"/>
  <c r="AM3721" i="1"/>
  <c r="A2722" i="1"/>
  <c r="AM2721" i="1"/>
  <c r="A5722" i="1"/>
  <c r="AM5721" i="1"/>
  <c r="A799" i="1" l="1"/>
  <c r="AM798" i="1"/>
  <c r="A3723" i="1"/>
  <c r="AM3722" i="1"/>
  <c r="A1723" i="1"/>
  <c r="AM1722" i="1"/>
  <c r="A4723" i="1"/>
  <c r="AM4722" i="1"/>
  <c r="A5723" i="1"/>
  <c r="AM5722" i="1"/>
  <c r="A2723" i="1"/>
  <c r="AM2722" i="1"/>
  <c r="A800" i="1" l="1"/>
  <c r="AM799" i="1"/>
  <c r="A2724" i="1"/>
  <c r="AM2723" i="1"/>
  <c r="A1724" i="1"/>
  <c r="AM1723" i="1"/>
  <c r="A5724" i="1"/>
  <c r="AM5723" i="1"/>
  <c r="A3724" i="1"/>
  <c r="AM3723" i="1"/>
  <c r="A4724" i="1"/>
  <c r="AM4723" i="1"/>
  <c r="A801" i="1" l="1"/>
  <c r="AM800" i="1"/>
  <c r="A1725" i="1"/>
  <c r="AM1724" i="1"/>
  <c r="A5725" i="1"/>
  <c r="AM5724" i="1"/>
  <c r="A4725" i="1"/>
  <c r="AM4724" i="1"/>
  <c r="A3725" i="1"/>
  <c r="AM3724" i="1"/>
  <c r="A2725" i="1"/>
  <c r="AM2724" i="1"/>
  <c r="AM801" i="1" l="1"/>
  <c r="A802" i="1"/>
  <c r="A5726" i="1"/>
  <c r="AM5725" i="1"/>
  <c r="A2726" i="1"/>
  <c r="AM2725" i="1"/>
  <c r="A3726" i="1"/>
  <c r="AM3725" i="1"/>
  <c r="A1726" i="1"/>
  <c r="AM1725" i="1"/>
  <c r="A4726" i="1"/>
  <c r="AM4725" i="1"/>
  <c r="A803" i="1" l="1"/>
  <c r="AM802" i="1"/>
  <c r="A3727" i="1"/>
  <c r="AM3726" i="1"/>
  <c r="A2727" i="1"/>
  <c r="AM2726" i="1"/>
  <c r="A4727" i="1"/>
  <c r="AM4726" i="1"/>
  <c r="A5727" i="1"/>
  <c r="AM5726" i="1"/>
  <c r="A1727" i="1"/>
  <c r="AM1726" i="1"/>
  <c r="A804" i="1" l="1"/>
  <c r="AM803" i="1"/>
  <c r="A2728" i="1"/>
  <c r="AM2727" i="1"/>
  <c r="A1728" i="1"/>
  <c r="AM1727" i="1"/>
  <c r="A5728" i="1"/>
  <c r="AM5727" i="1"/>
  <c r="A4728" i="1"/>
  <c r="AM4727" i="1"/>
  <c r="A3728" i="1"/>
  <c r="AM3727" i="1"/>
  <c r="A805" i="1" l="1"/>
  <c r="AM804" i="1"/>
  <c r="A5729" i="1"/>
  <c r="AM5728" i="1"/>
  <c r="A1729" i="1"/>
  <c r="AM1728" i="1"/>
  <c r="A3729" i="1"/>
  <c r="AM3728" i="1"/>
  <c r="A4729" i="1"/>
  <c r="AM4728" i="1"/>
  <c r="A2729" i="1"/>
  <c r="AM2728" i="1"/>
  <c r="A806" i="1" l="1"/>
  <c r="AM805" i="1"/>
  <c r="A3730" i="1"/>
  <c r="AM3729" i="1"/>
  <c r="A2730" i="1"/>
  <c r="AM2729" i="1"/>
  <c r="A5730" i="1"/>
  <c r="AM5729" i="1"/>
  <c r="A4730" i="1"/>
  <c r="AM4729" i="1"/>
  <c r="A1730" i="1"/>
  <c r="AM1729" i="1"/>
  <c r="A807" i="1" l="1"/>
  <c r="AM806" i="1"/>
  <c r="A1731" i="1"/>
  <c r="AM1730" i="1"/>
  <c r="A4731" i="1"/>
  <c r="AM4730" i="1"/>
  <c r="A2731" i="1"/>
  <c r="AM2730" i="1"/>
  <c r="A5731" i="1"/>
  <c r="AM5730" i="1"/>
  <c r="A3731" i="1"/>
  <c r="AM3730" i="1"/>
  <c r="AM807" i="1" l="1"/>
  <c r="A808" i="1"/>
  <c r="A1732" i="1"/>
  <c r="AM1731" i="1"/>
  <c r="A4732" i="1"/>
  <c r="AM4731" i="1"/>
  <c r="A3732" i="1"/>
  <c r="AM3731" i="1"/>
  <c r="A5732" i="1"/>
  <c r="AM5731" i="1"/>
  <c r="A2732" i="1"/>
  <c r="AM2731" i="1"/>
  <c r="A809" i="1" l="1"/>
  <c r="AM808" i="1"/>
  <c r="A2733" i="1"/>
  <c r="AM2732" i="1"/>
  <c r="A3733" i="1"/>
  <c r="AM3732" i="1"/>
  <c r="A5733" i="1"/>
  <c r="AM5732" i="1"/>
  <c r="A4733" i="1"/>
  <c r="AM4732" i="1"/>
  <c r="A1733" i="1"/>
  <c r="AM1732" i="1"/>
  <c r="A810" i="1" l="1"/>
  <c r="AM809" i="1"/>
  <c r="A3734" i="1"/>
  <c r="AM3733" i="1"/>
  <c r="A1734" i="1"/>
  <c r="AM1733" i="1"/>
  <c r="A4734" i="1"/>
  <c r="AM4733" i="1"/>
  <c r="A2734" i="1"/>
  <c r="AM2733" i="1"/>
  <c r="A5734" i="1"/>
  <c r="AM5733" i="1"/>
  <c r="A811" i="1" l="1"/>
  <c r="AM810" i="1"/>
  <c r="A4735" i="1"/>
  <c r="AM4734" i="1"/>
  <c r="A2735" i="1"/>
  <c r="AM2734" i="1"/>
  <c r="A1735" i="1"/>
  <c r="AM1734" i="1"/>
  <c r="A3735" i="1"/>
  <c r="AM3734" i="1"/>
  <c r="A5735" i="1"/>
  <c r="AM5734" i="1"/>
  <c r="A812" i="1" l="1"/>
  <c r="AM811" i="1"/>
  <c r="A3736" i="1"/>
  <c r="AM3735" i="1"/>
  <c r="A2736" i="1"/>
  <c r="AM2735" i="1"/>
  <c r="A5736" i="1"/>
  <c r="AM5735" i="1"/>
  <c r="A1736" i="1"/>
  <c r="AM1735" i="1"/>
  <c r="A4736" i="1"/>
  <c r="AM4735" i="1"/>
  <c r="A813" i="1" l="1"/>
  <c r="AM812" i="1"/>
  <c r="A4737" i="1"/>
  <c r="AM4736" i="1"/>
  <c r="A1737" i="1"/>
  <c r="AM1736" i="1"/>
  <c r="A2737" i="1"/>
  <c r="AM2736" i="1"/>
  <c r="A3737" i="1"/>
  <c r="AM3736" i="1"/>
  <c r="A5737" i="1"/>
  <c r="AM5736" i="1"/>
  <c r="A814" i="1" l="1"/>
  <c r="AM813" i="1"/>
  <c r="A5738" i="1"/>
  <c r="AM5737" i="1"/>
  <c r="A3738" i="1"/>
  <c r="AM3737" i="1"/>
  <c r="A1738" i="1"/>
  <c r="AM1737" i="1"/>
  <c r="A2738" i="1"/>
  <c r="AM2737" i="1"/>
  <c r="A4738" i="1"/>
  <c r="AM4737" i="1"/>
  <c r="A815" i="1" l="1"/>
  <c r="AM814" i="1"/>
  <c r="A2739" i="1"/>
  <c r="AM2738" i="1"/>
  <c r="A3739" i="1"/>
  <c r="AM3738" i="1"/>
  <c r="A5739" i="1"/>
  <c r="AM5738" i="1"/>
  <c r="A4739" i="1"/>
  <c r="AM4738" i="1"/>
  <c r="A1739" i="1"/>
  <c r="AM1738" i="1"/>
  <c r="A816" i="1" l="1"/>
  <c r="AM815" i="1"/>
  <c r="A3740" i="1"/>
  <c r="AM3739" i="1"/>
  <c r="A1740" i="1"/>
  <c r="AM1739" i="1"/>
  <c r="A4740" i="1"/>
  <c r="AM4739" i="1"/>
  <c r="A5740" i="1"/>
  <c r="AM5739" i="1"/>
  <c r="A2740" i="1"/>
  <c r="AM2739" i="1"/>
  <c r="A817" i="1" l="1"/>
  <c r="AM816" i="1"/>
  <c r="A1741" i="1"/>
  <c r="AM1740" i="1"/>
  <c r="A2741" i="1"/>
  <c r="AM2740" i="1"/>
  <c r="A3741" i="1"/>
  <c r="AM3740" i="1"/>
  <c r="A5741" i="1"/>
  <c r="AM5740" i="1"/>
  <c r="A4741" i="1"/>
  <c r="AM4740" i="1"/>
  <c r="A818" i="1" l="1"/>
  <c r="AM817" i="1"/>
  <c r="A3742" i="1"/>
  <c r="AM3741" i="1"/>
  <c r="A4742" i="1"/>
  <c r="AM4741" i="1"/>
  <c r="A2742" i="1"/>
  <c r="AM2741" i="1"/>
  <c r="A5742" i="1"/>
  <c r="AM5741" i="1"/>
  <c r="A1742" i="1"/>
  <c r="AM1741" i="1"/>
  <c r="A819" i="1" l="1"/>
  <c r="AM818" i="1"/>
  <c r="A4743" i="1"/>
  <c r="AM4742" i="1"/>
  <c r="A3743" i="1"/>
  <c r="AM3742" i="1"/>
  <c r="A1743" i="1"/>
  <c r="AM1742" i="1"/>
  <c r="A5743" i="1"/>
  <c r="AM5742" i="1"/>
  <c r="A2743" i="1"/>
  <c r="AM2742" i="1"/>
  <c r="A820" i="1" l="1"/>
  <c r="AM819" i="1"/>
  <c r="A5744" i="1"/>
  <c r="AM5743" i="1"/>
  <c r="A1744" i="1"/>
  <c r="AM1743" i="1"/>
  <c r="A2744" i="1"/>
  <c r="AM2743" i="1"/>
  <c r="A3744" i="1"/>
  <c r="AM3743" i="1"/>
  <c r="A4744" i="1"/>
  <c r="AM4743" i="1"/>
  <c r="A821" i="1" l="1"/>
  <c r="AM820" i="1"/>
  <c r="A2745" i="1"/>
  <c r="AM2744" i="1"/>
  <c r="A3745" i="1"/>
  <c r="AM3744" i="1"/>
  <c r="A1745" i="1"/>
  <c r="AM1744" i="1"/>
  <c r="A5745" i="1"/>
  <c r="AM5744" i="1"/>
  <c r="A4745" i="1"/>
  <c r="AM4744" i="1"/>
  <c r="A822" i="1" l="1"/>
  <c r="AM821" i="1"/>
  <c r="A5746" i="1"/>
  <c r="AM5745" i="1"/>
  <c r="A1746" i="1"/>
  <c r="AM1745" i="1"/>
  <c r="A3746" i="1"/>
  <c r="AM3745" i="1"/>
  <c r="A4746" i="1"/>
  <c r="AM4745" i="1"/>
  <c r="A2746" i="1"/>
  <c r="AM2745" i="1"/>
  <c r="AM822" i="1" l="1"/>
  <c r="A823" i="1"/>
  <c r="A2747" i="1"/>
  <c r="AM2746" i="1"/>
  <c r="A3747" i="1"/>
  <c r="AM3746" i="1"/>
  <c r="A4747" i="1"/>
  <c r="AM4746" i="1"/>
  <c r="A1747" i="1"/>
  <c r="AM1746" i="1"/>
  <c r="A5747" i="1"/>
  <c r="AM5746" i="1"/>
  <c r="A824" i="1" l="1"/>
  <c r="AM823" i="1"/>
  <c r="A5748" i="1"/>
  <c r="AM5747" i="1"/>
  <c r="A1748" i="1"/>
  <c r="AM1747" i="1"/>
  <c r="A4748" i="1"/>
  <c r="AM4747" i="1"/>
  <c r="A3748" i="1"/>
  <c r="AM3747" i="1"/>
  <c r="A2748" i="1"/>
  <c r="AM2747" i="1"/>
  <c r="A825" i="1" l="1"/>
  <c r="AM824" i="1"/>
  <c r="A2749" i="1"/>
  <c r="AM2748" i="1"/>
  <c r="A1749" i="1"/>
  <c r="AM1748" i="1"/>
  <c r="A3749" i="1"/>
  <c r="AM3748" i="1"/>
  <c r="A4749" i="1"/>
  <c r="AM4748" i="1"/>
  <c r="A5749" i="1"/>
  <c r="AM5748" i="1"/>
  <c r="A826" i="1" l="1"/>
  <c r="AM825" i="1"/>
  <c r="A5750" i="1"/>
  <c r="AM5749" i="1"/>
  <c r="A1750" i="1"/>
  <c r="AM1749" i="1"/>
  <c r="A3750" i="1"/>
  <c r="AM3749" i="1"/>
  <c r="A4750" i="1"/>
  <c r="AM4749" i="1"/>
  <c r="A2750" i="1"/>
  <c r="AM2749" i="1"/>
  <c r="A827" i="1" l="1"/>
  <c r="AM826" i="1"/>
  <c r="A4751" i="1"/>
  <c r="AM4750" i="1"/>
  <c r="A1751" i="1"/>
  <c r="AM1750" i="1"/>
  <c r="A3751" i="1"/>
  <c r="AM3750" i="1"/>
  <c r="A5751" i="1"/>
  <c r="AM5750" i="1"/>
  <c r="A2751" i="1"/>
  <c r="AM2750" i="1"/>
  <c r="A828" i="1" l="1"/>
  <c r="AM827" i="1"/>
  <c r="A1752" i="1"/>
  <c r="AM1751" i="1"/>
  <c r="A5752" i="1"/>
  <c r="AM5751" i="1"/>
  <c r="A2752" i="1"/>
  <c r="AM2751" i="1"/>
  <c r="A4752" i="1"/>
  <c r="AM4751" i="1"/>
  <c r="A3752" i="1"/>
  <c r="AM3751" i="1"/>
  <c r="A829" i="1" l="1"/>
  <c r="AM828" i="1"/>
  <c r="A5753" i="1"/>
  <c r="AM5752" i="1"/>
  <c r="A4753" i="1"/>
  <c r="AM4752" i="1"/>
  <c r="A2753" i="1"/>
  <c r="AM2752" i="1"/>
  <c r="A1753" i="1"/>
  <c r="AM1752" i="1"/>
  <c r="A3753" i="1"/>
  <c r="AM3752" i="1"/>
  <c r="A830" i="1" l="1"/>
  <c r="AM829" i="1"/>
  <c r="A3754" i="1"/>
  <c r="AM3753" i="1"/>
  <c r="A1754" i="1"/>
  <c r="AM1753" i="1"/>
  <c r="A2754" i="1"/>
  <c r="AM2753" i="1"/>
  <c r="A4754" i="1"/>
  <c r="AM4753" i="1"/>
  <c r="A5754" i="1"/>
  <c r="AM5753" i="1"/>
  <c r="A831" i="1" l="1"/>
  <c r="AM830" i="1"/>
  <c r="A4755" i="1"/>
  <c r="AM4754" i="1"/>
  <c r="A1755" i="1"/>
  <c r="AM1754" i="1"/>
  <c r="A3755" i="1"/>
  <c r="AM3754" i="1"/>
  <c r="A5755" i="1"/>
  <c r="AM5754" i="1"/>
  <c r="A2755" i="1"/>
  <c r="AM2754" i="1"/>
  <c r="A832" i="1" l="1"/>
  <c r="AM831" i="1"/>
  <c r="A2756" i="1"/>
  <c r="AM2755" i="1"/>
  <c r="A5756" i="1"/>
  <c r="AM5755" i="1"/>
  <c r="A4756" i="1"/>
  <c r="AM4755" i="1"/>
  <c r="A3756" i="1"/>
  <c r="AM3755" i="1"/>
  <c r="A1756" i="1"/>
  <c r="AM1755" i="1"/>
  <c r="A833" i="1" l="1"/>
  <c r="AM832" i="1"/>
  <c r="A4757" i="1"/>
  <c r="AM4756" i="1"/>
  <c r="A5757" i="1"/>
  <c r="AM5756" i="1"/>
  <c r="A2757" i="1"/>
  <c r="AM2756" i="1"/>
  <c r="A1757" i="1"/>
  <c r="AM1756" i="1"/>
  <c r="A3757" i="1"/>
  <c r="AM3756" i="1"/>
  <c r="A834" i="1" l="1"/>
  <c r="AM833" i="1"/>
  <c r="A5758" i="1"/>
  <c r="AM5757" i="1"/>
  <c r="A3758" i="1"/>
  <c r="AM3757" i="1"/>
  <c r="A2758" i="1"/>
  <c r="AM2757" i="1"/>
  <c r="A4758" i="1"/>
  <c r="AM4757" i="1"/>
  <c r="A1758" i="1"/>
  <c r="AM1757" i="1"/>
  <c r="A835" i="1" l="1"/>
  <c r="AM834" i="1"/>
  <c r="A1759" i="1"/>
  <c r="AM1758" i="1"/>
  <c r="A4759" i="1"/>
  <c r="AM4758" i="1"/>
  <c r="A2759" i="1"/>
  <c r="AM2758" i="1"/>
  <c r="A3759" i="1"/>
  <c r="AM3758" i="1"/>
  <c r="A5759" i="1"/>
  <c r="AM5758" i="1"/>
  <c r="A836" i="1" l="1"/>
  <c r="AM835" i="1"/>
  <c r="A4760" i="1"/>
  <c r="AM4759" i="1"/>
  <c r="A5760" i="1"/>
  <c r="AM5759" i="1"/>
  <c r="A3760" i="1"/>
  <c r="AM3759" i="1"/>
  <c r="A2760" i="1"/>
  <c r="AM2759" i="1"/>
  <c r="A1760" i="1"/>
  <c r="AM1759" i="1"/>
  <c r="A837" i="1" l="1"/>
  <c r="AM836" i="1"/>
  <c r="A3761" i="1"/>
  <c r="AM3760" i="1"/>
  <c r="A1761" i="1"/>
  <c r="AM1760" i="1"/>
  <c r="A2761" i="1"/>
  <c r="AM2760" i="1"/>
  <c r="A5761" i="1"/>
  <c r="AM5760" i="1"/>
  <c r="A4761" i="1"/>
  <c r="AM4760" i="1"/>
  <c r="A838" i="1" l="1"/>
  <c r="AM837" i="1"/>
  <c r="A4762" i="1"/>
  <c r="AM4761" i="1"/>
  <c r="A2762" i="1"/>
  <c r="AM2761" i="1"/>
  <c r="A5762" i="1"/>
  <c r="AM5761" i="1"/>
  <c r="A1762" i="1"/>
  <c r="AM1761" i="1"/>
  <c r="A3762" i="1"/>
  <c r="AM3761" i="1"/>
  <c r="A839" i="1" l="1"/>
  <c r="AM838" i="1"/>
  <c r="A1763" i="1"/>
  <c r="AM1762" i="1"/>
  <c r="A5763" i="1"/>
  <c r="AM5762" i="1"/>
  <c r="A3763" i="1"/>
  <c r="AM3762" i="1"/>
  <c r="A2763" i="1"/>
  <c r="AM2762" i="1"/>
  <c r="A4763" i="1"/>
  <c r="AM4762" i="1"/>
  <c r="A840" i="1" l="1"/>
  <c r="AM839" i="1"/>
  <c r="A3764" i="1"/>
  <c r="AM3763" i="1"/>
  <c r="A5764" i="1"/>
  <c r="AM5763" i="1"/>
  <c r="A2764" i="1"/>
  <c r="AM2763" i="1"/>
  <c r="A4764" i="1"/>
  <c r="AM4763" i="1"/>
  <c r="A1764" i="1"/>
  <c r="AM1763" i="1"/>
  <c r="A841" i="1" l="1"/>
  <c r="AM840" i="1"/>
  <c r="A1765" i="1"/>
  <c r="AM1764" i="1"/>
  <c r="A5765" i="1"/>
  <c r="AM5764" i="1"/>
  <c r="A4765" i="1"/>
  <c r="AM4764" i="1"/>
  <c r="A2765" i="1"/>
  <c r="AM2764" i="1"/>
  <c r="A3765" i="1"/>
  <c r="AM3764" i="1"/>
  <c r="A842" i="1" l="1"/>
  <c r="AM841" i="1"/>
  <c r="A2766" i="1"/>
  <c r="AM2765" i="1"/>
  <c r="A5766" i="1"/>
  <c r="AM5765" i="1"/>
  <c r="A3766" i="1"/>
  <c r="AM3765" i="1"/>
  <c r="A4766" i="1"/>
  <c r="AM4765" i="1"/>
  <c r="A1766" i="1"/>
  <c r="AM1765" i="1"/>
  <c r="A843" i="1" l="1"/>
  <c r="AM842" i="1"/>
  <c r="A5767" i="1"/>
  <c r="AM5766" i="1"/>
  <c r="A2767" i="1"/>
  <c r="AM2766" i="1"/>
  <c r="A4767" i="1"/>
  <c r="AM4766" i="1"/>
  <c r="A1767" i="1"/>
  <c r="AM1766" i="1"/>
  <c r="A3767" i="1"/>
  <c r="AM3766" i="1"/>
  <c r="AM843" i="1" l="1"/>
  <c r="A844" i="1"/>
  <c r="A3768" i="1"/>
  <c r="AM3767" i="1"/>
  <c r="A1768" i="1"/>
  <c r="AM1767" i="1"/>
  <c r="A4768" i="1"/>
  <c r="AM4767" i="1"/>
  <c r="A5768" i="1"/>
  <c r="AM5767" i="1"/>
  <c r="A2768" i="1"/>
  <c r="AM2767" i="1"/>
  <c r="A845" i="1" l="1"/>
  <c r="AM844" i="1"/>
  <c r="A2769" i="1"/>
  <c r="AM2768" i="1"/>
  <c r="A1769" i="1"/>
  <c r="AM1768" i="1"/>
  <c r="A5769" i="1"/>
  <c r="AM5768" i="1"/>
  <c r="A3769" i="1"/>
  <c r="AM3768" i="1"/>
  <c r="A4769" i="1"/>
  <c r="AM4768" i="1"/>
  <c r="A846" i="1" l="1"/>
  <c r="AM845" i="1"/>
  <c r="A3770" i="1"/>
  <c r="AM3769" i="1"/>
  <c r="A2770" i="1"/>
  <c r="AM2769" i="1"/>
  <c r="A1770" i="1"/>
  <c r="AM1769" i="1"/>
  <c r="A5770" i="1"/>
  <c r="AM5769" i="1"/>
  <c r="A4770" i="1"/>
  <c r="AM4769" i="1"/>
  <c r="A847" i="1" l="1"/>
  <c r="AM846" i="1"/>
  <c r="A4771" i="1"/>
  <c r="AM4770" i="1"/>
  <c r="A5771" i="1"/>
  <c r="AM5770" i="1"/>
  <c r="A2771" i="1"/>
  <c r="AM2770" i="1"/>
  <c r="A1771" i="1"/>
  <c r="AM1770" i="1"/>
  <c r="A3771" i="1"/>
  <c r="AM3770" i="1"/>
  <c r="A848" i="1" l="1"/>
  <c r="AM847" i="1"/>
  <c r="A3772" i="1"/>
  <c r="AM3771" i="1"/>
  <c r="A1772" i="1"/>
  <c r="AM1771" i="1"/>
  <c r="A2772" i="1"/>
  <c r="AM2771" i="1"/>
  <c r="A5772" i="1"/>
  <c r="AM5771" i="1"/>
  <c r="A4772" i="1"/>
  <c r="AM4771" i="1"/>
  <c r="AM848" i="1" l="1"/>
  <c r="A849" i="1"/>
  <c r="A4773" i="1"/>
  <c r="AM4772" i="1"/>
  <c r="A1773" i="1"/>
  <c r="AM1772" i="1"/>
  <c r="A5773" i="1"/>
  <c r="AM5772" i="1"/>
  <c r="A3773" i="1"/>
  <c r="AM3772" i="1"/>
  <c r="A2773" i="1"/>
  <c r="AM2772" i="1"/>
  <c r="A850" i="1" l="1"/>
  <c r="AM849" i="1"/>
  <c r="A2774" i="1"/>
  <c r="AM2773" i="1"/>
  <c r="A1774" i="1"/>
  <c r="AM1773" i="1"/>
  <c r="A5774" i="1"/>
  <c r="AM5773" i="1"/>
  <c r="A3774" i="1"/>
  <c r="AM3773" i="1"/>
  <c r="A4774" i="1"/>
  <c r="AM4773" i="1"/>
  <c r="A851" i="1" l="1"/>
  <c r="AM850" i="1"/>
  <c r="A3775" i="1"/>
  <c r="AM3774" i="1"/>
  <c r="A2775" i="1"/>
  <c r="AM2774" i="1"/>
  <c r="A5775" i="1"/>
  <c r="AM5774" i="1"/>
  <c r="A4775" i="1"/>
  <c r="AM4774" i="1"/>
  <c r="A1775" i="1"/>
  <c r="AM1774" i="1"/>
  <c r="AM851" i="1" l="1"/>
  <c r="A852" i="1"/>
  <c r="A4776" i="1"/>
  <c r="AM4775" i="1"/>
  <c r="A1776" i="1"/>
  <c r="AM1775" i="1"/>
  <c r="A2776" i="1"/>
  <c r="AM2775" i="1"/>
  <c r="A3776" i="1"/>
  <c r="AM3775" i="1"/>
  <c r="A5776" i="1"/>
  <c r="AM5775" i="1"/>
  <c r="A853" i="1" l="1"/>
  <c r="AM852" i="1"/>
  <c r="A3777" i="1"/>
  <c r="AM3776" i="1"/>
  <c r="A1777" i="1"/>
  <c r="AM1776" i="1"/>
  <c r="A2777" i="1"/>
  <c r="AM2776" i="1"/>
  <c r="A4777" i="1"/>
  <c r="AM4776" i="1"/>
  <c r="A5777" i="1"/>
  <c r="AM5776" i="1"/>
  <c r="A854" i="1" l="1"/>
  <c r="AM853" i="1"/>
  <c r="A4778" i="1"/>
  <c r="AM4777" i="1"/>
  <c r="A2778" i="1"/>
  <c r="AM2777" i="1"/>
  <c r="A5778" i="1"/>
  <c r="AM5777" i="1"/>
  <c r="A1778" i="1"/>
  <c r="AM1777" i="1"/>
  <c r="A3778" i="1"/>
  <c r="AM3777" i="1"/>
  <c r="AM854" i="1" l="1"/>
  <c r="A855" i="1"/>
  <c r="A5779" i="1"/>
  <c r="AM5778" i="1"/>
  <c r="A1779" i="1"/>
  <c r="AM1778" i="1"/>
  <c r="A2779" i="1"/>
  <c r="AM2778" i="1"/>
  <c r="A3779" i="1"/>
  <c r="AM3778" i="1"/>
  <c r="A4779" i="1"/>
  <c r="AM4778" i="1"/>
  <c r="A856" i="1" l="1"/>
  <c r="AM855" i="1"/>
  <c r="A3780" i="1"/>
  <c r="AM3779" i="1"/>
  <c r="A1780" i="1"/>
  <c r="AM1779" i="1"/>
  <c r="A4780" i="1"/>
  <c r="AM4779" i="1"/>
  <c r="A5780" i="1"/>
  <c r="AM5779" i="1"/>
  <c r="A2780" i="1"/>
  <c r="AM2779" i="1"/>
  <c r="A857" i="1" l="1"/>
  <c r="AM856" i="1"/>
  <c r="A4781" i="1"/>
  <c r="AM4780" i="1"/>
  <c r="A2781" i="1"/>
  <c r="AM2780" i="1"/>
  <c r="A3781" i="1"/>
  <c r="AM3780" i="1"/>
  <c r="A5781" i="1"/>
  <c r="AM5780" i="1"/>
  <c r="A1781" i="1"/>
  <c r="AM1780" i="1"/>
  <c r="A858" i="1" l="1"/>
  <c r="AM857" i="1"/>
  <c r="A2782" i="1"/>
  <c r="AM2781" i="1"/>
  <c r="A1782" i="1"/>
  <c r="AM1781" i="1"/>
  <c r="A5782" i="1"/>
  <c r="AM5781" i="1"/>
  <c r="A3782" i="1"/>
  <c r="AM3781" i="1"/>
  <c r="A4782" i="1"/>
  <c r="AM4781" i="1"/>
  <c r="A859" i="1" l="1"/>
  <c r="AM858" i="1"/>
  <c r="A5783" i="1"/>
  <c r="AM5782" i="1"/>
  <c r="A4783" i="1"/>
  <c r="AM4782" i="1"/>
  <c r="A1783" i="1"/>
  <c r="AM1782" i="1"/>
  <c r="A2783" i="1"/>
  <c r="AM2782" i="1"/>
  <c r="A3783" i="1"/>
  <c r="AM3782" i="1"/>
  <c r="A860" i="1" l="1"/>
  <c r="AM859" i="1"/>
  <c r="A2784" i="1"/>
  <c r="AM2783" i="1"/>
  <c r="A5784" i="1"/>
  <c r="AM5783" i="1"/>
  <c r="A1784" i="1"/>
  <c r="AM1783" i="1"/>
  <c r="A3784" i="1"/>
  <c r="AM3783" i="1"/>
  <c r="A4784" i="1"/>
  <c r="AM4783" i="1"/>
  <c r="AM860" i="1" l="1"/>
  <c r="A861" i="1"/>
  <c r="A3785" i="1"/>
  <c r="AM3784" i="1"/>
  <c r="A1785" i="1"/>
  <c r="AM1784" i="1"/>
  <c r="A2785" i="1"/>
  <c r="AM2784" i="1"/>
  <c r="A4785" i="1"/>
  <c r="AM4784" i="1"/>
  <c r="A5785" i="1"/>
  <c r="AM5784" i="1"/>
  <c r="A862" i="1" l="1"/>
  <c r="AM861" i="1"/>
  <c r="A4786" i="1"/>
  <c r="AM4785" i="1"/>
  <c r="A3786" i="1"/>
  <c r="AM3785" i="1"/>
  <c r="A2786" i="1"/>
  <c r="AM2785" i="1"/>
  <c r="A5786" i="1"/>
  <c r="AM5785" i="1"/>
  <c r="A1786" i="1"/>
  <c r="AM1785" i="1"/>
  <c r="AM862" i="1" l="1"/>
  <c r="A863" i="1"/>
  <c r="A2787" i="1"/>
  <c r="AM2786" i="1"/>
  <c r="A3787" i="1"/>
  <c r="AM3786" i="1"/>
  <c r="A1787" i="1"/>
  <c r="AM1786" i="1"/>
  <c r="A5787" i="1"/>
  <c r="AM5786" i="1"/>
  <c r="A4787" i="1"/>
  <c r="AM4786" i="1"/>
  <c r="A864" i="1" l="1"/>
  <c r="AM863" i="1"/>
  <c r="A2788" i="1"/>
  <c r="AM2787" i="1"/>
  <c r="A5788" i="1"/>
  <c r="AM5787" i="1"/>
  <c r="A4788" i="1"/>
  <c r="AM4787" i="1"/>
  <c r="A1788" i="1"/>
  <c r="AM1787" i="1"/>
  <c r="A3788" i="1"/>
  <c r="AM3787" i="1"/>
  <c r="A865" i="1" l="1"/>
  <c r="AM864" i="1"/>
  <c r="A4789" i="1"/>
  <c r="AM4788" i="1"/>
  <c r="A3789" i="1"/>
  <c r="AM3788" i="1"/>
  <c r="A5789" i="1"/>
  <c r="AM5788" i="1"/>
  <c r="A2789" i="1"/>
  <c r="AM2788" i="1"/>
  <c r="A1789" i="1"/>
  <c r="AM1788" i="1"/>
  <c r="A866" i="1" l="1"/>
  <c r="AM865" i="1"/>
  <c r="A1790" i="1"/>
  <c r="AM1789" i="1"/>
  <c r="A5790" i="1"/>
  <c r="AM5789" i="1"/>
  <c r="A4790" i="1"/>
  <c r="AM4789" i="1"/>
  <c r="A3790" i="1"/>
  <c r="AM3789" i="1"/>
  <c r="A2790" i="1"/>
  <c r="AM2789" i="1"/>
  <c r="A867" i="1" l="1"/>
  <c r="AM866" i="1"/>
  <c r="A5791" i="1"/>
  <c r="AM5790" i="1"/>
  <c r="A3791" i="1"/>
  <c r="AM3790" i="1"/>
  <c r="A1791" i="1"/>
  <c r="AM1790" i="1"/>
  <c r="A2791" i="1"/>
  <c r="AM2790" i="1"/>
  <c r="A4791" i="1"/>
  <c r="AM4790" i="1"/>
  <c r="A868" i="1" l="1"/>
  <c r="AM867" i="1"/>
  <c r="A2792" i="1"/>
  <c r="AM2791" i="1"/>
  <c r="A3792" i="1"/>
  <c r="AM3791" i="1"/>
  <c r="A5792" i="1"/>
  <c r="AM5791" i="1"/>
  <c r="A4792" i="1"/>
  <c r="AM4791" i="1"/>
  <c r="A1792" i="1"/>
  <c r="AM1791" i="1"/>
  <c r="A869" i="1" l="1"/>
  <c r="AM868" i="1"/>
  <c r="A1793" i="1"/>
  <c r="AM1792" i="1"/>
  <c r="A3793" i="1"/>
  <c r="AM3792" i="1"/>
  <c r="A4793" i="1"/>
  <c r="AM4792" i="1"/>
  <c r="A5793" i="1"/>
  <c r="AM5792" i="1"/>
  <c r="A2793" i="1"/>
  <c r="AM2792" i="1"/>
  <c r="A870" i="1" l="1"/>
  <c r="AM869" i="1"/>
  <c r="A3794" i="1"/>
  <c r="AM3793" i="1"/>
  <c r="A2794" i="1"/>
  <c r="AM2793" i="1"/>
  <c r="A4794" i="1"/>
  <c r="AM4793" i="1"/>
  <c r="A1794" i="1"/>
  <c r="AM1793" i="1"/>
  <c r="A5794" i="1"/>
  <c r="AM5793" i="1"/>
  <c r="A871" i="1" l="1"/>
  <c r="AM870" i="1"/>
  <c r="A4795" i="1"/>
  <c r="AM4794" i="1"/>
  <c r="A1795" i="1"/>
  <c r="AM1794" i="1"/>
  <c r="A5795" i="1"/>
  <c r="AM5794" i="1"/>
  <c r="A2795" i="1"/>
  <c r="AM2794" i="1"/>
  <c r="A3795" i="1"/>
  <c r="AM3794" i="1"/>
  <c r="A872" i="1" l="1"/>
  <c r="AM871" i="1"/>
  <c r="A2796" i="1"/>
  <c r="AM2795" i="1"/>
  <c r="A5796" i="1"/>
  <c r="AM5795" i="1"/>
  <c r="A3796" i="1"/>
  <c r="AM3795" i="1"/>
  <c r="A1796" i="1"/>
  <c r="AM1795" i="1"/>
  <c r="A4796" i="1"/>
  <c r="AM4795" i="1"/>
  <c r="A873" i="1" l="1"/>
  <c r="AM872" i="1"/>
  <c r="A1797" i="1"/>
  <c r="AM1796" i="1"/>
  <c r="A3797" i="1"/>
  <c r="AM3796" i="1"/>
  <c r="A4797" i="1"/>
  <c r="AM4796" i="1"/>
  <c r="A5797" i="1"/>
  <c r="AM5796" i="1"/>
  <c r="A2797" i="1"/>
  <c r="AM2796" i="1"/>
  <c r="AM873" i="1" l="1"/>
  <c r="A874" i="1"/>
  <c r="A5798" i="1"/>
  <c r="AM5797" i="1"/>
  <c r="A4798" i="1"/>
  <c r="AM4797" i="1"/>
  <c r="A1798" i="1"/>
  <c r="AM1797" i="1"/>
  <c r="A3798" i="1"/>
  <c r="AM3797" i="1"/>
  <c r="A2798" i="1"/>
  <c r="AM2797" i="1"/>
  <c r="A875" i="1" l="1"/>
  <c r="AM874" i="1"/>
  <c r="A3799" i="1"/>
  <c r="AM3798" i="1"/>
  <c r="A1799" i="1"/>
  <c r="AM1798" i="1"/>
  <c r="A2799" i="1"/>
  <c r="AM2798" i="1"/>
  <c r="A4799" i="1"/>
  <c r="AM4798" i="1"/>
  <c r="A5799" i="1"/>
  <c r="AM5798" i="1"/>
  <c r="A876" i="1" l="1"/>
  <c r="AM875" i="1"/>
  <c r="A5800" i="1"/>
  <c r="AM5799" i="1"/>
  <c r="A2800" i="1"/>
  <c r="AM2799" i="1"/>
  <c r="A3800" i="1"/>
  <c r="AM3799" i="1"/>
  <c r="A1800" i="1"/>
  <c r="AM1799" i="1"/>
  <c r="A4800" i="1"/>
  <c r="AM4799" i="1"/>
  <c r="A877" i="1" l="1"/>
  <c r="AM876" i="1"/>
  <c r="A2801" i="1"/>
  <c r="AM2800" i="1"/>
  <c r="A3801" i="1"/>
  <c r="AM3800" i="1"/>
  <c r="A5801" i="1"/>
  <c r="AM5800" i="1"/>
  <c r="A1801" i="1"/>
  <c r="AM1800" i="1"/>
  <c r="A4801" i="1"/>
  <c r="AM4800" i="1"/>
  <c r="AM877" i="1" l="1"/>
  <c r="A878" i="1"/>
  <c r="A1802" i="1"/>
  <c r="AM1801" i="1"/>
  <c r="A3802" i="1"/>
  <c r="AM3801" i="1"/>
  <c r="A5802" i="1"/>
  <c r="AM5801" i="1"/>
  <c r="A2802" i="1"/>
  <c r="AM2801" i="1"/>
  <c r="A4802" i="1"/>
  <c r="AM4801" i="1"/>
  <c r="A879" i="1" l="1"/>
  <c r="AM878" i="1"/>
  <c r="A2803" i="1"/>
  <c r="AM2802" i="1"/>
  <c r="A5803" i="1"/>
  <c r="AM5802" i="1"/>
  <c r="A4803" i="1"/>
  <c r="AM4802" i="1"/>
  <c r="A1803" i="1"/>
  <c r="AM1802" i="1"/>
  <c r="A3803" i="1"/>
  <c r="AM3802" i="1"/>
  <c r="A880" i="1" l="1"/>
  <c r="AM879" i="1"/>
  <c r="A1804" i="1"/>
  <c r="AM1803" i="1"/>
  <c r="A4804" i="1"/>
  <c r="AM4803" i="1"/>
  <c r="A3804" i="1"/>
  <c r="AM3803" i="1"/>
  <c r="A5804" i="1"/>
  <c r="AM5803" i="1"/>
  <c r="A2804" i="1"/>
  <c r="AM2803" i="1"/>
  <c r="A881" i="1" l="1"/>
  <c r="AM880" i="1"/>
  <c r="A3805" i="1"/>
  <c r="AM3804" i="1"/>
  <c r="A1805" i="1"/>
  <c r="AM1804" i="1"/>
  <c r="A5805" i="1"/>
  <c r="AM5804" i="1"/>
  <c r="A2805" i="1"/>
  <c r="AM2804" i="1"/>
  <c r="A4805" i="1"/>
  <c r="AM4804" i="1"/>
  <c r="AM881" i="1" l="1"/>
  <c r="A882" i="1"/>
  <c r="A4806" i="1"/>
  <c r="AM4805" i="1"/>
  <c r="A5806" i="1"/>
  <c r="AM5805" i="1"/>
  <c r="A2806" i="1"/>
  <c r="AM2805" i="1"/>
  <c r="A1806" i="1"/>
  <c r="AM1805" i="1"/>
  <c r="A3806" i="1"/>
  <c r="AM3805" i="1"/>
  <c r="A883" i="1" l="1"/>
  <c r="AM882" i="1"/>
  <c r="A3807" i="1"/>
  <c r="AM3806" i="1"/>
  <c r="A2807" i="1"/>
  <c r="AM2806" i="1"/>
  <c r="A5807" i="1"/>
  <c r="AM5806" i="1"/>
  <c r="A1807" i="1"/>
  <c r="AM1806" i="1"/>
  <c r="A4807" i="1"/>
  <c r="AM4806" i="1"/>
  <c r="A884" i="1" l="1"/>
  <c r="AM883" i="1"/>
  <c r="A5808" i="1"/>
  <c r="AM5807" i="1"/>
  <c r="A4808" i="1"/>
  <c r="AM4807" i="1"/>
  <c r="A3808" i="1"/>
  <c r="AM3807" i="1"/>
  <c r="A1808" i="1"/>
  <c r="AM1807" i="1"/>
  <c r="A2808" i="1"/>
  <c r="AM2807" i="1"/>
  <c r="A885" i="1" l="1"/>
  <c r="AM884" i="1"/>
  <c r="A1809" i="1"/>
  <c r="AM1808" i="1"/>
  <c r="A3809" i="1"/>
  <c r="AM3808" i="1"/>
  <c r="A4809" i="1"/>
  <c r="AM4808" i="1"/>
  <c r="A5809" i="1"/>
  <c r="AM5808" i="1"/>
  <c r="A2809" i="1"/>
  <c r="AM2808" i="1"/>
  <c r="A886" i="1" l="1"/>
  <c r="AM885" i="1"/>
  <c r="A5810" i="1"/>
  <c r="AM5809" i="1"/>
  <c r="A2810" i="1"/>
  <c r="AM2809" i="1"/>
  <c r="A1810" i="1"/>
  <c r="AM1809" i="1"/>
  <c r="A4810" i="1"/>
  <c r="AM4809" i="1"/>
  <c r="A3810" i="1"/>
  <c r="AM3809" i="1"/>
  <c r="A887" i="1" l="1"/>
  <c r="AM886" i="1"/>
  <c r="A1811" i="1"/>
  <c r="AM1810" i="1"/>
  <c r="A2811" i="1"/>
  <c r="AM2810" i="1"/>
  <c r="A4811" i="1"/>
  <c r="AM4810" i="1"/>
  <c r="A3811" i="1"/>
  <c r="AM3810" i="1"/>
  <c r="A5811" i="1"/>
  <c r="AM5810" i="1"/>
  <c r="AM887" i="1" l="1"/>
  <c r="A888" i="1"/>
  <c r="A4812" i="1"/>
  <c r="AM4811" i="1"/>
  <c r="A1812" i="1"/>
  <c r="AM1811" i="1"/>
  <c r="A5812" i="1"/>
  <c r="AM5811" i="1"/>
  <c r="A2812" i="1"/>
  <c r="AM2811" i="1"/>
  <c r="A3812" i="1"/>
  <c r="AM3811" i="1"/>
  <c r="A889" i="1" l="1"/>
  <c r="AM888" i="1"/>
  <c r="A3813" i="1"/>
  <c r="AM3812" i="1"/>
  <c r="A2813" i="1"/>
  <c r="AM2812" i="1"/>
  <c r="A1813" i="1"/>
  <c r="AM1812" i="1"/>
  <c r="A4813" i="1"/>
  <c r="AM4812" i="1"/>
  <c r="A5813" i="1"/>
  <c r="AM5812" i="1"/>
  <c r="A890" i="1" l="1"/>
  <c r="AM889" i="1"/>
  <c r="A5814" i="1"/>
  <c r="AM5813" i="1"/>
  <c r="A2814" i="1"/>
  <c r="AM2813" i="1"/>
  <c r="A4814" i="1"/>
  <c r="AM4813" i="1"/>
  <c r="A1814" i="1"/>
  <c r="AM1813" i="1"/>
  <c r="A3814" i="1"/>
  <c r="AM3813" i="1"/>
  <c r="A891" i="1" l="1"/>
  <c r="AM890" i="1"/>
  <c r="A2815" i="1"/>
  <c r="AM2814" i="1"/>
  <c r="A3815" i="1"/>
  <c r="AM3814" i="1"/>
  <c r="A1815" i="1"/>
  <c r="AM1814" i="1"/>
  <c r="A5815" i="1"/>
  <c r="AM5814" i="1"/>
  <c r="A4815" i="1"/>
  <c r="AM4814" i="1"/>
  <c r="A892" i="1" l="1"/>
  <c r="AM891" i="1"/>
  <c r="A2816" i="1"/>
  <c r="AM2815" i="1"/>
  <c r="A1816" i="1"/>
  <c r="AM1815" i="1"/>
  <c r="A4816" i="1"/>
  <c r="AM4815" i="1"/>
  <c r="A3816" i="1"/>
  <c r="AM3815" i="1"/>
  <c r="A5816" i="1"/>
  <c r="AM5815" i="1"/>
  <c r="A893" i="1" l="1"/>
  <c r="AM892" i="1"/>
  <c r="A3817" i="1"/>
  <c r="AM3816" i="1"/>
  <c r="A1817" i="1"/>
  <c r="AM1816" i="1"/>
  <c r="A5817" i="1"/>
  <c r="AM5816" i="1"/>
  <c r="A4817" i="1"/>
  <c r="AM4816" i="1"/>
  <c r="A2817" i="1"/>
  <c r="AM2816" i="1"/>
  <c r="A894" i="1" l="1"/>
  <c r="AM893" i="1"/>
  <c r="A3818" i="1"/>
  <c r="AM3817" i="1"/>
  <c r="A5818" i="1"/>
  <c r="AM5817" i="1"/>
  <c r="A2818" i="1"/>
  <c r="AM2817" i="1"/>
  <c r="A4818" i="1"/>
  <c r="AM4817" i="1"/>
  <c r="A1818" i="1"/>
  <c r="AM1817" i="1"/>
  <c r="A895" i="1" l="1"/>
  <c r="AM894" i="1"/>
  <c r="A2819" i="1"/>
  <c r="AM2818" i="1"/>
  <c r="A5819" i="1"/>
  <c r="AM5818" i="1"/>
  <c r="A3819" i="1"/>
  <c r="AM3818" i="1"/>
  <c r="A1819" i="1"/>
  <c r="AM1818" i="1"/>
  <c r="A4819" i="1"/>
  <c r="AM4818" i="1"/>
  <c r="A896" i="1" l="1"/>
  <c r="AM895" i="1"/>
  <c r="A3820" i="1"/>
  <c r="AM3819" i="1"/>
  <c r="A5820" i="1"/>
  <c r="AM5819" i="1"/>
  <c r="A4820" i="1"/>
  <c r="AM4819" i="1"/>
  <c r="A1820" i="1"/>
  <c r="AM1819" i="1"/>
  <c r="A2820" i="1"/>
  <c r="AM2819" i="1"/>
  <c r="A897" i="1" l="1"/>
  <c r="AM896" i="1"/>
  <c r="A2821" i="1"/>
  <c r="AM2820" i="1"/>
  <c r="A5821" i="1"/>
  <c r="AM5820" i="1"/>
  <c r="A1821" i="1"/>
  <c r="AM1820" i="1"/>
  <c r="A3821" i="1"/>
  <c r="AM3820" i="1"/>
  <c r="A4821" i="1"/>
  <c r="AM4820" i="1"/>
  <c r="A898" i="1" l="1"/>
  <c r="AM897" i="1"/>
  <c r="A3822" i="1"/>
  <c r="AM3821" i="1"/>
  <c r="A5822" i="1"/>
  <c r="AM5821" i="1"/>
  <c r="A4822" i="1"/>
  <c r="AM4821" i="1"/>
  <c r="A1822" i="1"/>
  <c r="AM1821" i="1"/>
  <c r="A2822" i="1"/>
  <c r="AM2821" i="1"/>
  <c r="A899" i="1" l="1"/>
  <c r="AM898" i="1"/>
  <c r="A4823" i="1"/>
  <c r="AM4822" i="1"/>
  <c r="A2823" i="1"/>
  <c r="AM2822" i="1"/>
  <c r="A5823" i="1"/>
  <c r="AM5822" i="1"/>
  <c r="A1823" i="1"/>
  <c r="AM1822" i="1"/>
  <c r="A3823" i="1"/>
  <c r="AM3822" i="1"/>
  <c r="A900" i="1" l="1"/>
  <c r="AM899" i="1"/>
  <c r="A3824" i="1"/>
  <c r="AM3823" i="1"/>
  <c r="A2824" i="1"/>
  <c r="AM2823" i="1"/>
  <c r="A4824" i="1"/>
  <c r="AM4823" i="1"/>
  <c r="A1824" i="1"/>
  <c r="AM1823" i="1"/>
  <c r="A5824" i="1"/>
  <c r="AM5823" i="1"/>
  <c r="A901" i="1" l="1"/>
  <c r="AM900" i="1"/>
  <c r="A2825" i="1"/>
  <c r="AM2824" i="1"/>
  <c r="A5825" i="1"/>
  <c r="AM5824" i="1"/>
  <c r="A4825" i="1"/>
  <c r="AM4824" i="1"/>
  <c r="A3825" i="1"/>
  <c r="AM3824" i="1"/>
  <c r="A1825" i="1"/>
  <c r="AM1824" i="1"/>
  <c r="AM901" i="1" l="1"/>
  <c r="A902" i="1"/>
  <c r="A3826" i="1"/>
  <c r="AM3825" i="1"/>
  <c r="A5826" i="1"/>
  <c r="AM5825" i="1"/>
  <c r="A4826" i="1"/>
  <c r="AM4825" i="1"/>
  <c r="A2826" i="1"/>
  <c r="AM2825" i="1"/>
  <c r="A1826" i="1"/>
  <c r="AM1825" i="1"/>
  <c r="A903" i="1" l="1"/>
  <c r="AM902" i="1"/>
  <c r="A1827" i="1"/>
  <c r="AM1826" i="1"/>
  <c r="A2827" i="1"/>
  <c r="AM2826" i="1"/>
  <c r="A5827" i="1"/>
  <c r="AM5826" i="1"/>
  <c r="A3827" i="1"/>
  <c r="AM3826" i="1"/>
  <c r="A4827" i="1"/>
  <c r="AM4826" i="1"/>
  <c r="AM903" i="1" l="1"/>
  <c r="A904" i="1"/>
  <c r="A4828" i="1"/>
  <c r="AM4827" i="1"/>
  <c r="A1828" i="1"/>
  <c r="AM1827" i="1"/>
  <c r="A5828" i="1"/>
  <c r="AM5827" i="1"/>
  <c r="A3828" i="1"/>
  <c r="AM3827" i="1"/>
  <c r="A2828" i="1"/>
  <c r="AM2827" i="1"/>
  <c r="A905" i="1" l="1"/>
  <c r="AM904" i="1"/>
  <c r="A1829" i="1"/>
  <c r="AM1828" i="1"/>
  <c r="A2829" i="1"/>
  <c r="AM2828" i="1"/>
  <c r="A3829" i="1"/>
  <c r="AM3828" i="1"/>
  <c r="A5829" i="1"/>
  <c r="AM5828" i="1"/>
  <c r="A4829" i="1"/>
  <c r="AM4828" i="1"/>
  <c r="A906" i="1" l="1"/>
  <c r="AM905" i="1"/>
  <c r="A4830" i="1"/>
  <c r="AM4829" i="1"/>
  <c r="A5830" i="1"/>
  <c r="AM5829" i="1"/>
  <c r="A3830" i="1"/>
  <c r="AM3829" i="1"/>
  <c r="A2830" i="1"/>
  <c r="AM2829" i="1"/>
  <c r="A1830" i="1"/>
  <c r="AM1829" i="1"/>
  <c r="A907" i="1" l="1"/>
  <c r="AM906" i="1"/>
  <c r="A1831" i="1"/>
  <c r="AM1830" i="1"/>
  <c r="A3831" i="1"/>
  <c r="AM3830" i="1"/>
  <c r="A2831" i="1"/>
  <c r="AM2830" i="1"/>
  <c r="A4831" i="1"/>
  <c r="AM4830" i="1"/>
  <c r="A5831" i="1"/>
  <c r="AM5830" i="1"/>
  <c r="A908" i="1" l="1"/>
  <c r="AM907" i="1"/>
  <c r="A2832" i="1"/>
  <c r="AM2831" i="1"/>
  <c r="A5832" i="1"/>
  <c r="AM5831" i="1"/>
  <c r="A4832" i="1"/>
  <c r="AM4831" i="1"/>
  <c r="A3832" i="1"/>
  <c r="AM3831" i="1"/>
  <c r="A1832" i="1"/>
  <c r="AM1831" i="1"/>
  <c r="A909" i="1" l="1"/>
  <c r="AM908" i="1"/>
  <c r="A4833" i="1"/>
  <c r="AM4832" i="1"/>
  <c r="A1833" i="1"/>
  <c r="AM1832" i="1"/>
  <c r="A5833" i="1"/>
  <c r="AM5832" i="1"/>
  <c r="A3833" i="1"/>
  <c r="AM3832" i="1"/>
  <c r="A2833" i="1"/>
  <c r="AM2832" i="1"/>
  <c r="A910" i="1" l="1"/>
  <c r="AM909" i="1"/>
  <c r="A1834" i="1"/>
  <c r="AM1833" i="1"/>
  <c r="A3834" i="1"/>
  <c r="AM3833" i="1"/>
  <c r="A5834" i="1"/>
  <c r="AM5833" i="1"/>
  <c r="A4834" i="1"/>
  <c r="AM4833" i="1"/>
  <c r="A2834" i="1"/>
  <c r="AM2833" i="1"/>
  <c r="AM910" i="1" l="1"/>
  <c r="A911" i="1"/>
  <c r="A2835" i="1"/>
  <c r="AM2834" i="1"/>
  <c r="A5835" i="1"/>
  <c r="AM5834" i="1"/>
  <c r="A3835" i="1"/>
  <c r="AM3834" i="1"/>
  <c r="A4835" i="1"/>
  <c r="AM4834" i="1"/>
  <c r="A1835" i="1"/>
  <c r="AM1834" i="1"/>
  <c r="A912" i="1" l="1"/>
  <c r="AM911" i="1"/>
  <c r="A1836" i="1"/>
  <c r="AM1835" i="1"/>
  <c r="A5836" i="1"/>
  <c r="AM5835" i="1"/>
  <c r="A4836" i="1"/>
  <c r="AM4835" i="1"/>
  <c r="A2836" i="1"/>
  <c r="AM2835" i="1"/>
  <c r="A3836" i="1"/>
  <c r="AM3835" i="1"/>
  <c r="A913" i="1" l="1"/>
  <c r="AM912" i="1"/>
  <c r="A4837" i="1"/>
  <c r="AM4836" i="1"/>
  <c r="A3837" i="1"/>
  <c r="AM3836" i="1"/>
  <c r="A1837" i="1"/>
  <c r="AM1836" i="1"/>
  <c r="A5837" i="1"/>
  <c r="AM5836" i="1"/>
  <c r="A2837" i="1"/>
  <c r="AM2836" i="1"/>
  <c r="AM913" i="1" l="1"/>
  <c r="A914" i="1"/>
  <c r="A2838" i="1"/>
  <c r="AM2837" i="1"/>
  <c r="A5838" i="1"/>
  <c r="AM5837" i="1"/>
  <c r="A1838" i="1"/>
  <c r="AM1837" i="1"/>
  <c r="A4838" i="1"/>
  <c r="AM4837" i="1"/>
  <c r="A3838" i="1"/>
  <c r="AM3837" i="1"/>
  <c r="A915" i="1" l="1"/>
  <c r="AM914" i="1"/>
  <c r="A4839" i="1"/>
  <c r="AM4838" i="1"/>
  <c r="A1839" i="1"/>
  <c r="AM1838" i="1"/>
  <c r="A5839" i="1"/>
  <c r="AM5838" i="1"/>
  <c r="A3839" i="1"/>
  <c r="AM3838" i="1"/>
  <c r="A2839" i="1"/>
  <c r="AM2838" i="1"/>
  <c r="A916" i="1" l="1"/>
  <c r="AM915" i="1"/>
  <c r="A5840" i="1"/>
  <c r="AM5839" i="1"/>
  <c r="A2840" i="1"/>
  <c r="AM2839" i="1"/>
  <c r="A3840" i="1"/>
  <c r="AM3839" i="1"/>
  <c r="A4840" i="1"/>
  <c r="AM4839" i="1"/>
  <c r="A1840" i="1"/>
  <c r="AM1839" i="1"/>
  <c r="A917" i="1" l="1"/>
  <c r="AM916" i="1"/>
  <c r="A4841" i="1"/>
  <c r="AM4840" i="1"/>
  <c r="A2841" i="1"/>
  <c r="AM2840" i="1"/>
  <c r="A1841" i="1"/>
  <c r="AM1840" i="1"/>
  <c r="A5841" i="1"/>
  <c r="AM5840" i="1"/>
  <c r="A3841" i="1"/>
  <c r="AM3840" i="1"/>
  <c r="A918" i="1" l="1"/>
  <c r="AM917" i="1"/>
  <c r="A3842" i="1"/>
  <c r="AM3841" i="1"/>
  <c r="A5842" i="1"/>
  <c r="AM5841" i="1"/>
  <c r="A4842" i="1"/>
  <c r="AM4841" i="1"/>
  <c r="A1842" i="1"/>
  <c r="AM1841" i="1"/>
  <c r="A2842" i="1"/>
  <c r="AM2841" i="1"/>
  <c r="A919" i="1" l="1"/>
  <c r="AM918" i="1"/>
  <c r="A1843" i="1"/>
  <c r="AM1842" i="1"/>
  <c r="A2843" i="1"/>
  <c r="AM2842" i="1"/>
  <c r="A4843" i="1"/>
  <c r="AM4842" i="1"/>
  <c r="A5843" i="1"/>
  <c r="AM5842" i="1"/>
  <c r="A3843" i="1"/>
  <c r="AM3842" i="1"/>
  <c r="A920" i="1" l="1"/>
  <c r="AM919" i="1"/>
  <c r="A3844" i="1"/>
  <c r="AM3843" i="1"/>
  <c r="A1844" i="1"/>
  <c r="AM1843" i="1"/>
  <c r="A5844" i="1"/>
  <c r="AM5843" i="1"/>
  <c r="A4844" i="1"/>
  <c r="AM4843" i="1"/>
  <c r="A2844" i="1"/>
  <c r="AM2843" i="1"/>
  <c r="A921" i="1" l="1"/>
  <c r="AM920" i="1"/>
  <c r="A1845" i="1"/>
  <c r="AM1844" i="1"/>
  <c r="A2845" i="1"/>
  <c r="AM2844" i="1"/>
  <c r="A4845" i="1"/>
  <c r="AM4844" i="1"/>
  <c r="A3845" i="1"/>
  <c r="AM3844" i="1"/>
  <c r="A5845" i="1"/>
  <c r="AM5844" i="1"/>
  <c r="A922" i="1" l="1"/>
  <c r="AM921" i="1"/>
  <c r="A3846" i="1"/>
  <c r="AM3845" i="1"/>
  <c r="A1846" i="1"/>
  <c r="AM1845" i="1"/>
  <c r="A4846" i="1"/>
  <c r="AM4845" i="1"/>
  <c r="A2846" i="1"/>
  <c r="AM2845" i="1"/>
  <c r="A5846" i="1"/>
  <c r="AM5845" i="1"/>
  <c r="AM922" i="1" l="1"/>
  <c r="A923" i="1"/>
  <c r="A1847" i="1"/>
  <c r="AM1846" i="1"/>
  <c r="A5847" i="1"/>
  <c r="AM5846" i="1"/>
  <c r="A3847" i="1"/>
  <c r="AM3846" i="1"/>
  <c r="A4847" i="1"/>
  <c r="AM4846" i="1"/>
  <c r="A2847" i="1"/>
  <c r="AM2846" i="1"/>
  <c r="A924" i="1" l="1"/>
  <c r="AM923" i="1"/>
  <c r="A5848" i="1"/>
  <c r="AM5847" i="1"/>
  <c r="A4848" i="1"/>
  <c r="AM4847" i="1"/>
  <c r="A2848" i="1"/>
  <c r="AM2847" i="1"/>
  <c r="A3848" i="1"/>
  <c r="AM3847" i="1"/>
  <c r="A1848" i="1"/>
  <c r="AM1847" i="1"/>
  <c r="A925" i="1" l="1"/>
  <c r="AM924" i="1"/>
  <c r="A2849" i="1"/>
  <c r="AM2848" i="1"/>
  <c r="A1849" i="1"/>
  <c r="AM1848" i="1"/>
  <c r="A4849" i="1"/>
  <c r="AM4848" i="1"/>
  <c r="A3849" i="1"/>
  <c r="AM3848" i="1"/>
  <c r="A5849" i="1"/>
  <c r="AM5848" i="1"/>
  <c r="A926" i="1" l="1"/>
  <c r="AM925" i="1"/>
  <c r="A4850" i="1"/>
  <c r="AM4849" i="1"/>
  <c r="A5850" i="1"/>
  <c r="AM5849" i="1"/>
  <c r="A3850" i="1"/>
  <c r="AM3849" i="1"/>
  <c r="A2850" i="1"/>
  <c r="AM2849" i="1"/>
  <c r="A1850" i="1"/>
  <c r="AM1849" i="1"/>
  <c r="A927" i="1" l="1"/>
  <c r="AM926" i="1"/>
  <c r="A3851" i="1"/>
  <c r="AM3850" i="1"/>
  <c r="A2851" i="1"/>
  <c r="AM2850" i="1"/>
  <c r="A5851" i="1"/>
  <c r="AM5850" i="1"/>
  <c r="A4851" i="1"/>
  <c r="AM4850" i="1"/>
  <c r="A1851" i="1"/>
  <c r="AM1850" i="1"/>
  <c r="A928" i="1" l="1"/>
  <c r="AM927" i="1"/>
  <c r="A4852" i="1"/>
  <c r="AM4851" i="1"/>
  <c r="A2852" i="1"/>
  <c r="AM2851" i="1"/>
  <c r="A1852" i="1"/>
  <c r="AM1851" i="1"/>
  <c r="A5852" i="1"/>
  <c r="AM5851" i="1"/>
  <c r="A3852" i="1"/>
  <c r="AM3851" i="1"/>
  <c r="A929" i="1" l="1"/>
  <c r="AM928" i="1"/>
  <c r="A1853" i="1"/>
  <c r="AM1852" i="1"/>
  <c r="A2853" i="1"/>
  <c r="AM2852" i="1"/>
  <c r="A4853" i="1"/>
  <c r="AM4852" i="1"/>
  <c r="A3853" i="1"/>
  <c r="AM3852" i="1"/>
  <c r="A5853" i="1"/>
  <c r="AM5852" i="1"/>
  <c r="A930" i="1" l="1"/>
  <c r="AM929" i="1"/>
  <c r="A5854" i="1"/>
  <c r="AM5853" i="1"/>
  <c r="A2854" i="1"/>
  <c r="AM2853" i="1"/>
  <c r="A3854" i="1"/>
  <c r="AM3853" i="1"/>
  <c r="A4854" i="1"/>
  <c r="AM4853" i="1"/>
  <c r="A1854" i="1"/>
  <c r="AM1853" i="1"/>
  <c r="A931" i="1" l="1"/>
  <c r="AM930" i="1"/>
  <c r="A5855" i="1"/>
  <c r="AM5854" i="1"/>
  <c r="A3855" i="1"/>
  <c r="AM3854" i="1"/>
  <c r="A1855" i="1"/>
  <c r="AM1854" i="1"/>
  <c r="A4855" i="1"/>
  <c r="AM4854" i="1"/>
  <c r="A2855" i="1"/>
  <c r="AM2854" i="1"/>
  <c r="A932" i="1" l="1"/>
  <c r="AM931" i="1"/>
  <c r="A4856" i="1"/>
  <c r="AM4855" i="1"/>
  <c r="A3856" i="1"/>
  <c r="AM3855" i="1"/>
  <c r="A5856" i="1"/>
  <c r="AM5855" i="1"/>
  <c r="A2856" i="1"/>
  <c r="AM2855" i="1"/>
  <c r="A1856" i="1"/>
  <c r="AM1855" i="1"/>
  <c r="AM932" i="1" l="1"/>
  <c r="A933" i="1"/>
  <c r="A5857" i="1"/>
  <c r="AM5856" i="1"/>
  <c r="A3857" i="1"/>
  <c r="AM3856" i="1"/>
  <c r="A1857" i="1"/>
  <c r="AM1856" i="1"/>
  <c r="A4857" i="1"/>
  <c r="AM4856" i="1"/>
  <c r="A2857" i="1"/>
  <c r="AM2856" i="1"/>
  <c r="A934" i="1" l="1"/>
  <c r="AM933" i="1"/>
  <c r="A4858" i="1"/>
  <c r="AM4857" i="1"/>
  <c r="A1858" i="1"/>
  <c r="AM1857" i="1"/>
  <c r="A2858" i="1"/>
  <c r="AM2857" i="1"/>
  <c r="A5858" i="1"/>
  <c r="AM5857" i="1"/>
  <c r="A3858" i="1"/>
  <c r="AM3857" i="1"/>
  <c r="A935" i="1" l="1"/>
  <c r="AM934" i="1"/>
  <c r="A3859" i="1"/>
  <c r="AM3858" i="1"/>
  <c r="A1859" i="1"/>
  <c r="AM1858" i="1"/>
  <c r="A5859" i="1"/>
  <c r="AM5858" i="1"/>
  <c r="A4859" i="1"/>
  <c r="AM4858" i="1"/>
  <c r="A2859" i="1"/>
  <c r="AM2858" i="1"/>
  <c r="A936" i="1" l="1"/>
  <c r="AM935" i="1"/>
  <c r="A2860" i="1"/>
  <c r="AM2859" i="1"/>
  <c r="A4860" i="1"/>
  <c r="AM4859" i="1"/>
  <c r="A5860" i="1"/>
  <c r="AM5859" i="1"/>
  <c r="A1860" i="1"/>
  <c r="AM1859" i="1"/>
  <c r="A3860" i="1"/>
  <c r="AM3859" i="1"/>
  <c r="A937" i="1" l="1"/>
  <c r="AM936" i="1"/>
  <c r="A5861" i="1"/>
  <c r="AM5860" i="1"/>
  <c r="A1861" i="1"/>
  <c r="AM1860" i="1"/>
  <c r="A3861" i="1"/>
  <c r="AM3860" i="1"/>
  <c r="A4861" i="1"/>
  <c r="AM4860" i="1"/>
  <c r="A2861" i="1"/>
  <c r="AM2860" i="1"/>
  <c r="A938" i="1" l="1"/>
  <c r="AM937" i="1"/>
  <c r="A3862" i="1"/>
  <c r="AM3861" i="1"/>
  <c r="A2862" i="1"/>
  <c r="AM2861" i="1"/>
  <c r="A4862" i="1"/>
  <c r="AM4861" i="1"/>
  <c r="A1862" i="1"/>
  <c r="AM1861" i="1"/>
  <c r="A5862" i="1"/>
  <c r="AM5861" i="1"/>
  <c r="A939" i="1" l="1"/>
  <c r="AM938" i="1"/>
  <c r="A5863" i="1"/>
  <c r="AM5862" i="1"/>
  <c r="A1863" i="1"/>
  <c r="AM1862" i="1"/>
  <c r="A2863" i="1"/>
  <c r="AM2862" i="1"/>
  <c r="A4863" i="1"/>
  <c r="AM4862" i="1"/>
  <c r="A3863" i="1"/>
  <c r="AM3862" i="1"/>
  <c r="A940" i="1" l="1"/>
  <c r="AM939" i="1"/>
  <c r="A4864" i="1"/>
  <c r="AM4863" i="1"/>
  <c r="A2864" i="1"/>
  <c r="AM2863" i="1"/>
  <c r="A3864" i="1"/>
  <c r="AM3863" i="1"/>
  <c r="A1864" i="1"/>
  <c r="AM1863" i="1"/>
  <c r="A5864" i="1"/>
  <c r="AM5863" i="1"/>
  <c r="A941" i="1" l="1"/>
  <c r="AM940" i="1"/>
  <c r="A3865" i="1"/>
  <c r="AM3864" i="1"/>
  <c r="A2865" i="1"/>
  <c r="AM2864" i="1"/>
  <c r="A5865" i="1"/>
  <c r="AM5864" i="1"/>
  <c r="A1865" i="1"/>
  <c r="AM1864" i="1"/>
  <c r="A4865" i="1"/>
  <c r="AM4864" i="1"/>
  <c r="A942" i="1" l="1"/>
  <c r="AM941" i="1"/>
  <c r="A1866" i="1"/>
  <c r="AM1865" i="1"/>
  <c r="A5866" i="1"/>
  <c r="AM5865" i="1"/>
  <c r="A4866" i="1"/>
  <c r="AM4865" i="1"/>
  <c r="A2866" i="1"/>
  <c r="AM2865" i="1"/>
  <c r="A3866" i="1"/>
  <c r="AM3865" i="1"/>
  <c r="A943" i="1" l="1"/>
  <c r="AM942" i="1"/>
  <c r="A1867" i="1"/>
  <c r="AM1866" i="1"/>
  <c r="A4867" i="1"/>
  <c r="AM4866" i="1"/>
  <c r="A3867" i="1"/>
  <c r="AM3866" i="1"/>
  <c r="A2867" i="1"/>
  <c r="AM2866" i="1"/>
  <c r="A5867" i="1"/>
  <c r="AM5866" i="1"/>
  <c r="A944" i="1" l="1"/>
  <c r="AM943" i="1"/>
  <c r="A3868" i="1"/>
  <c r="AM3867" i="1"/>
  <c r="A5868" i="1"/>
  <c r="AM5867" i="1"/>
  <c r="A4868" i="1"/>
  <c r="AM4867" i="1"/>
  <c r="A1868" i="1"/>
  <c r="AM1867" i="1"/>
  <c r="A2868" i="1"/>
  <c r="AM2867" i="1"/>
  <c r="A945" i="1" l="1"/>
  <c r="AM944" i="1"/>
  <c r="A1869" i="1"/>
  <c r="AM1868" i="1"/>
  <c r="A4869" i="1"/>
  <c r="AM4868" i="1"/>
  <c r="A5869" i="1"/>
  <c r="AM5868" i="1"/>
  <c r="A2869" i="1"/>
  <c r="AM2868" i="1"/>
  <c r="A3869" i="1"/>
  <c r="AM3868" i="1"/>
  <c r="A946" i="1" l="1"/>
  <c r="AM945" i="1"/>
  <c r="A3870" i="1"/>
  <c r="AM3869" i="1"/>
  <c r="A1870" i="1"/>
  <c r="AM1869" i="1"/>
  <c r="A5870" i="1"/>
  <c r="AM5869" i="1"/>
  <c r="A2870" i="1"/>
  <c r="AM2869" i="1"/>
  <c r="A4870" i="1"/>
  <c r="AM4869" i="1"/>
  <c r="A947" i="1" l="1"/>
  <c r="AM946" i="1"/>
  <c r="A1871" i="1"/>
  <c r="AM1870" i="1"/>
  <c r="A4871" i="1"/>
  <c r="AM4870" i="1"/>
  <c r="A2871" i="1"/>
  <c r="AM2870" i="1"/>
  <c r="A5871" i="1"/>
  <c r="AM5870" i="1"/>
  <c r="A3871" i="1"/>
  <c r="AM3870" i="1"/>
  <c r="A948" i="1" l="1"/>
  <c r="AM947" i="1"/>
  <c r="A5872" i="1"/>
  <c r="AM5871" i="1"/>
  <c r="A1872" i="1"/>
  <c r="AM1871" i="1"/>
  <c r="A2872" i="1"/>
  <c r="AM2871" i="1"/>
  <c r="A4872" i="1"/>
  <c r="AM4871" i="1"/>
  <c r="A3872" i="1"/>
  <c r="AM3871" i="1"/>
  <c r="A949" i="1" l="1"/>
  <c r="AM948" i="1"/>
  <c r="A5873" i="1"/>
  <c r="AM5872" i="1"/>
  <c r="A3873" i="1"/>
  <c r="AM3872" i="1"/>
  <c r="A2873" i="1"/>
  <c r="AM2872" i="1"/>
  <c r="A4873" i="1"/>
  <c r="AM4872" i="1"/>
  <c r="A1873" i="1"/>
  <c r="AM1872" i="1"/>
  <c r="A950" i="1" l="1"/>
  <c r="AM949" i="1"/>
  <c r="A1874" i="1"/>
  <c r="AM1873" i="1"/>
  <c r="A3874" i="1"/>
  <c r="AM3873" i="1"/>
  <c r="A5874" i="1"/>
  <c r="AM5873" i="1"/>
  <c r="A4874" i="1"/>
  <c r="AM4873" i="1"/>
  <c r="A2874" i="1"/>
  <c r="AM2873" i="1"/>
  <c r="A951" i="1" l="1"/>
  <c r="AM950" i="1"/>
  <c r="A2875" i="1"/>
  <c r="AM2874" i="1"/>
  <c r="A3875" i="1"/>
  <c r="AM3874" i="1"/>
  <c r="A5875" i="1"/>
  <c r="AM5874" i="1"/>
  <c r="A4875" i="1"/>
  <c r="AM4874" i="1"/>
  <c r="A1875" i="1"/>
  <c r="AM1874" i="1"/>
  <c r="A952" i="1" l="1"/>
  <c r="AM951" i="1"/>
  <c r="A1876" i="1"/>
  <c r="AM1875" i="1"/>
  <c r="A3876" i="1"/>
  <c r="AM3875" i="1"/>
  <c r="A4876" i="1"/>
  <c r="AM4875" i="1"/>
  <c r="A2876" i="1"/>
  <c r="AM2875" i="1"/>
  <c r="A5876" i="1"/>
  <c r="AM5875" i="1"/>
  <c r="A953" i="1" l="1"/>
  <c r="AM952" i="1"/>
  <c r="A2877" i="1"/>
  <c r="AM2876" i="1"/>
  <c r="A3877" i="1"/>
  <c r="AM3876" i="1"/>
  <c r="A4877" i="1"/>
  <c r="AM4876" i="1"/>
  <c r="A5877" i="1"/>
  <c r="AM5876" i="1"/>
  <c r="A1877" i="1"/>
  <c r="AM1876" i="1"/>
  <c r="A954" i="1" l="1"/>
  <c r="AM953" i="1"/>
  <c r="A3878" i="1"/>
  <c r="AM3877" i="1"/>
  <c r="A1878" i="1"/>
  <c r="AM1877" i="1"/>
  <c r="A2878" i="1"/>
  <c r="AM2877" i="1"/>
  <c r="A5878" i="1"/>
  <c r="AM5877" i="1"/>
  <c r="A4878" i="1"/>
  <c r="AM4877" i="1"/>
  <c r="A955" i="1" l="1"/>
  <c r="AM954" i="1"/>
  <c r="A4879" i="1"/>
  <c r="AM4878" i="1"/>
  <c r="A1879" i="1"/>
  <c r="AM1878" i="1"/>
  <c r="A5879" i="1"/>
  <c r="AM5878" i="1"/>
  <c r="A2879" i="1"/>
  <c r="AM2878" i="1"/>
  <c r="A3879" i="1"/>
  <c r="AM3878" i="1"/>
  <c r="A956" i="1" l="1"/>
  <c r="AM955" i="1"/>
  <c r="A2880" i="1"/>
  <c r="AM2879" i="1"/>
  <c r="A5880" i="1"/>
  <c r="AM5879" i="1"/>
  <c r="A3880" i="1"/>
  <c r="AM3879" i="1"/>
  <c r="A1880" i="1"/>
  <c r="AM1879" i="1"/>
  <c r="A4880" i="1"/>
  <c r="AM4879" i="1"/>
  <c r="AM956" i="1" l="1"/>
  <c r="A957" i="1"/>
  <c r="A4881" i="1"/>
  <c r="AM4880" i="1"/>
  <c r="A1881" i="1"/>
  <c r="AM1880" i="1"/>
  <c r="A5881" i="1"/>
  <c r="AM5880" i="1"/>
  <c r="A3881" i="1"/>
  <c r="AM3880" i="1"/>
  <c r="A2881" i="1"/>
  <c r="AM2880" i="1"/>
  <c r="A958" i="1" l="1"/>
  <c r="AM957" i="1"/>
  <c r="A2882" i="1"/>
  <c r="AM2881" i="1"/>
  <c r="A3882" i="1"/>
  <c r="AM3881" i="1"/>
  <c r="A5882" i="1"/>
  <c r="AM5881" i="1"/>
  <c r="A1882" i="1"/>
  <c r="AM1881" i="1"/>
  <c r="A4882" i="1"/>
  <c r="AM4881" i="1"/>
  <c r="A959" i="1" l="1"/>
  <c r="AM958" i="1"/>
  <c r="A5883" i="1"/>
  <c r="AM5882" i="1"/>
  <c r="A1883" i="1"/>
  <c r="AM1882" i="1"/>
  <c r="A3883" i="1"/>
  <c r="AM3882" i="1"/>
  <c r="A2883" i="1"/>
  <c r="AM2882" i="1"/>
  <c r="A4883" i="1"/>
  <c r="AM4882" i="1"/>
  <c r="A960" i="1" l="1"/>
  <c r="AM959" i="1"/>
  <c r="A2884" i="1"/>
  <c r="AM2883" i="1"/>
  <c r="A3884" i="1"/>
  <c r="AM3883" i="1"/>
  <c r="A4884" i="1"/>
  <c r="AM4883" i="1"/>
  <c r="A1884" i="1"/>
  <c r="AM1883" i="1"/>
  <c r="A5884" i="1"/>
  <c r="AM5883" i="1"/>
  <c r="A961" i="1" l="1"/>
  <c r="AM960" i="1"/>
  <c r="A2885" i="1"/>
  <c r="AM2884" i="1"/>
  <c r="A1885" i="1"/>
  <c r="AM1884" i="1"/>
  <c r="A5885" i="1"/>
  <c r="AM5884" i="1"/>
  <c r="A4885" i="1"/>
  <c r="AM4884" i="1"/>
  <c r="A3885" i="1"/>
  <c r="AM3884" i="1"/>
  <c r="AM961" i="1" l="1"/>
  <c r="A962" i="1"/>
  <c r="A4886" i="1"/>
  <c r="AM4885" i="1"/>
  <c r="A3886" i="1"/>
  <c r="AM3885" i="1"/>
  <c r="A5886" i="1"/>
  <c r="AM5885" i="1"/>
  <c r="A1886" i="1"/>
  <c r="AM1885" i="1"/>
  <c r="A2886" i="1"/>
  <c r="AM2885" i="1"/>
  <c r="A963" i="1" l="1"/>
  <c r="AM962" i="1"/>
  <c r="A3887" i="1"/>
  <c r="AM3886" i="1"/>
  <c r="A1887" i="1"/>
  <c r="AM1886" i="1"/>
  <c r="A5887" i="1"/>
  <c r="AM5886" i="1"/>
  <c r="A2887" i="1"/>
  <c r="AM2886" i="1"/>
  <c r="A4887" i="1"/>
  <c r="AM4886" i="1"/>
  <c r="A964" i="1" l="1"/>
  <c r="AM963" i="1"/>
  <c r="A2888" i="1"/>
  <c r="AM2887" i="1"/>
  <c r="A1888" i="1"/>
  <c r="AM1887" i="1"/>
  <c r="A3888" i="1"/>
  <c r="AM3887" i="1"/>
  <c r="A4888" i="1"/>
  <c r="AM4887" i="1"/>
  <c r="A5888" i="1"/>
  <c r="AM5887" i="1"/>
  <c r="A965" i="1" l="1"/>
  <c r="AM964" i="1"/>
  <c r="A4889" i="1"/>
  <c r="AM4888" i="1"/>
  <c r="A3889" i="1"/>
  <c r="AM3888" i="1"/>
  <c r="A2889" i="1"/>
  <c r="AM2888" i="1"/>
  <c r="A5889" i="1"/>
  <c r="AM5888" i="1"/>
  <c r="A1889" i="1"/>
  <c r="AM1888" i="1"/>
  <c r="A966" i="1" l="1"/>
  <c r="AM965" i="1"/>
  <c r="A5890" i="1"/>
  <c r="AM5889" i="1"/>
  <c r="A1890" i="1"/>
  <c r="AM1889" i="1"/>
  <c r="A2890" i="1"/>
  <c r="AM2889" i="1"/>
  <c r="A4890" i="1"/>
  <c r="AM4889" i="1"/>
  <c r="A3890" i="1"/>
  <c r="AM3889" i="1"/>
  <c r="A967" i="1" l="1"/>
  <c r="AM966" i="1"/>
  <c r="A2891" i="1"/>
  <c r="AM2890" i="1"/>
  <c r="A5891" i="1"/>
  <c r="AM5890" i="1"/>
  <c r="A4891" i="1"/>
  <c r="AM4890" i="1"/>
  <c r="A1891" i="1"/>
  <c r="AM1890" i="1"/>
  <c r="A3891" i="1"/>
  <c r="AM3890" i="1"/>
  <c r="A968" i="1" l="1"/>
  <c r="AM967" i="1"/>
  <c r="A1892" i="1"/>
  <c r="AM1891" i="1"/>
  <c r="A5892" i="1"/>
  <c r="AM5891" i="1"/>
  <c r="A4892" i="1"/>
  <c r="AM4891" i="1"/>
  <c r="A2892" i="1"/>
  <c r="AM2891" i="1"/>
  <c r="A3892" i="1"/>
  <c r="AM3891" i="1"/>
  <c r="AM968" i="1" l="1"/>
  <c r="A969" i="1"/>
  <c r="A3893" i="1"/>
  <c r="AM3892" i="1"/>
  <c r="A1893" i="1"/>
  <c r="AM1892" i="1"/>
  <c r="A4893" i="1"/>
  <c r="AM4892" i="1"/>
  <c r="A5893" i="1"/>
  <c r="AM5892" i="1"/>
  <c r="A2893" i="1"/>
  <c r="AM2892" i="1"/>
  <c r="A970" i="1" l="1"/>
  <c r="AM969" i="1"/>
  <c r="A1894" i="1"/>
  <c r="AM1893" i="1"/>
  <c r="A2894" i="1"/>
  <c r="AM2893" i="1"/>
  <c r="A5894" i="1"/>
  <c r="AM5893" i="1"/>
  <c r="A3894" i="1"/>
  <c r="AM3893" i="1"/>
  <c r="A4894" i="1"/>
  <c r="AM4893" i="1"/>
  <c r="A971" i="1" l="1"/>
  <c r="AM970" i="1"/>
  <c r="A5895" i="1"/>
  <c r="AM5894" i="1"/>
  <c r="A2895" i="1"/>
  <c r="AM2894" i="1"/>
  <c r="A3895" i="1"/>
  <c r="AM3894" i="1"/>
  <c r="A1895" i="1"/>
  <c r="AM1894" i="1"/>
  <c r="A4895" i="1"/>
  <c r="AM4894" i="1"/>
  <c r="A972" i="1" l="1"/>
  <c r="AM971" i="1"/>
  <c r="A3896" i="1"/>
  <c r="AM3895" i="1"/>
  <c r="A1896" i="1"/>
  <c r="AM1895" i="1"/>
  <c r="A4896" i="1"/>
  <c r="AM4895" i="1"/>
  <c r="A2896" i="1"/>
  <c r="AM2895" i="1"/>
  <c r="A5896" i="1"/>
  <c r="AM5895" i="1"/>
  <c r="A973" i="1" l="1"/>
  <c r="AM972" i="1"/>
  <c r="A1897" i="1"/>
  <c r="AM1896" i="1"/>
  <c r="A5897" i="1"/>
  <c r="AM5896" i="1"/>
  <c r="A2897" i="1"/>
  <c r="AM2896" i="1"/>
  <c r="A3897" i="1"/>
  <c r="AM3896" i="1"/>
  <c r="A4897" i="1"/>
  <c r="AM4896" i="1"/>
  <c r="A974" i="1" l="1"/>
  <c r="AM973" i="1"/>
  <c r="A4898" i="1"/>
  <c r="AM4897" i="1"/>
  <c r="A5898" i="1"/>
  <c r="AM5897" i="1"/>
  <c r="A3898" i="1"/>
  <c r="AM3897" i="1"/>
  <c r="A1898" i="1"/>
  <c r="AM1897" i="1"/>
  <c r="A2898" i="1"/>
  <c r="AM2897" i="1"/>
  <c r="A975" i="1" l="1"/>
  <c r="AM974" i="1"/>
  <c r="A3899" i="1"/>
  <c r="AM3898" i="1"/>
  <c r="A2899" i="1"/>
  <c r="AM2898" i="1"/>
  <c r="A5899" i="1"/>
  <c r="AM5898" i="1"/>
  <c r="A1899" i="1"/>
  <c r="AM1898" i="1"/>
  <c r="A4899" i="1"/>
  <c r="AM4898" i="1"/>
  <c r="A976" i="1" l="1"/>
  <c r="AM975" i="1"/>
  <c r="A1900" i="1"/>
  <c r="AM1899" i="1"/>
  <c r="A4900" i="1"/>
  <c r="AM4899" i="1"/>
  <c r="A5900" i="1"/>
  <c r="AM5899" i="1"/>
  <c r="A2900" i="1"/>
  <c r="AM2899" i="1"/>
  <c r="A3900" i="1"/>
  <c r="AM3899" i="1"/>
  <c r="AM976" i="1" l="1"/>
  <c r="A977" i="1"/>
  <c r="A3901" i="1"/>
  <c r="AM3900" i="1"/>
  <c r="A2901" i="1"/>
  <c r="AM2900" i="1"/>
  <c r="A5901" i="1"/>
  <c r="AM5900" i="1"/>
  <c r="A1901" i="1"/>
  <c r="AM1900" i="1"/>
  <c r="A4901" i="1"/>
  <c r="AM4900" i="1"/>
  <c r="A978" i="1" l="1"/>
  <c r="AM977" i="1"/>
  <c r="A1902" i="1"/>
  <c r="AM1901" i="1"/>
  <c r="A5902" i="1"/>
  <c r="AM5901" i="1"/>
  <c r="A4902" i="1"/>
  <c r="AM4901" i="1"/>
  <c r="A2902" i="1"/>
  <c r="AM2901" i="1"/>
  <c r="A3902" i="1"/>
  <c r="AM3901" i="1"/>
  <c r="A979" i="1" l="1"/>
  <c r="AM978" i="1"/>
  <c r="A5903" i="1"/>
  <c r="AM5902" i="1"/>
  <c r="A2903" i="1"/>
  <c r="AM2902" i="1"/>
  <c r="A3903" i="1"/>
  <c r="AM3902" i="1"/>
  <c r="A4903" i="1"/>
  <c r="AM4902" i="1"/>
  <c r="A1903" i="1"/>
  <c r="AM1902" i="1"/>
  <c r="A980" i="1" l="1"/>
  <c r="AM979" i="1"/>
  <c r="A1904" i="1"/>
  <c r="AM1903" i="1"/>
  <c r="A2904" i="1"/>
  <c r="AM2903" i="1"/>
  <c r="A5904" i="1"/>
  <c r="AM5903" i="1"/>
  <c r="A4904" i="1"/>
  <c r="AM4903" i="1"/>
  <c r="A3904" i="1"/>
  <c r="AM3903" i="1"/>
  <c r="A981" i="1" l="1"/>
  <c r="AM980" i="1"/>
  <c r="A3905" i="1"/>
  <c r="AM3904" i="1"/>
  <c r="A2905" i="1"/>
  <c r="AM2904" i="1"/>
  <c r="A4905" i="1"/>
  <c r="AM4904" i="1"/>
  <c r="A5905" i="1"/>
  <c r="AM5904" i="1"/>
  <c r="A1905" i="1"/>
  <c r="AM1904" i="1"/>
  <c r="AM981" i="1" l="1"/>
  <c r="A982" i="1"/>
  <c r="A1906" i="1"/>
  <c r="AM1905" i="1"/>
  <c r="A4906" i="1"/>
  <c r="AM4905" i="1"/>
  <c r="A2906" i="1"/>
  <c r="AM2905" i="1"/>
  <c r="A5906" i="1"/>
  <c r="AM5905" i="1"/>
  <c r="A3906" i="1"/>
  <c r="AM3905" i="1"/>
  <c r="A983" i="1" l="1"/>
  <c r="AM982" i="1"/>
  <c r="A5907" i="1"/>
  <c r="AM5906" i="1"/>
  <c r="A4907" i="1"/>
  <c r="AM4906" i="1"/>
  <c r="A2907" i="1"/>
  <c r="AM2906" i="1"/>
  <c r="A3907" i="1"/>
  <c r="AM3906" i="1"/>
  <c r="A1907" i="1"/>
  <c r="AM1906" i="1"/>
  <c r="A984" i="1" l="1"/>
  <c r="AM983" i="1"/>
  <c r="A4908" i="1"/>
  <c r="AM4907" i="1"/>
  <c r="A1908" i="1"/>
  <c r="AM1907" i="1"/>
  <c r="A5908" i="1"/>
  <c r="AM5907" i="1"/>
  <c r="A3908" i="1"/>
  <c r="AM3907" i="1"/>
  <c r="A2908" i="1"/>
  <c r="AM2907" i="1"/>
  <c r="AM984" i="1" l="1"/>
  <c r="A985" i="1"/>
  <c r="A2909" i="1"/>
  <c r="AM2908" i="1"/>
  <c r="A1909" i="1"/>
  <c r="AM1908" i="1"/>
  <c r="A3909" i="1"/>
  <c r="AM3908" i="1"/>
  <c r="A4909" i="1"/>
  <c r="AM4908" i="1"/>
  <c r="A5909" i="1"/>
  <c r="AM5908" i="1"/>
  <c r="A986" i="1" l="1"/>
  <c r="AM985" i="1"/>
  <c r="A5910" i="1"/>
  <c r="AM5909" i="1"/>
  <c r="A1910" i="1"/>
  <c r="AM1909" i="1"/>
  <c r="A4910" i="1"/>
  <c r="AM4909" i="1"/>
  <c r="A2910" i="1"/>
  <c r="AM2909" i="1"/>
  <c r="A3910" i="1"/>
  <c r="AM3909" i="1"/>
  <c r="A987" i="1" l="1"/>
  <c r="AM986" i="1"/>
  <c r="A3911" i="1"/>
  <c r="AM3910" i="1"/>
  <c r="A1911" i="1"/>
  <c r="AM1910" i="1"/>
  <c r="A2911" i="1"/>
  <c r="AM2910" i="1"/>
  <c r="A4911" i="1"/>
  <c r="AM4910" i="1"/>
  <c r="A5911" i="1"/>
  <c r="AM5910" i="1"/>
  <c r="A988" i="1" l="1"/>
  <c r="AM987" i="1"/>
  <c r="A5912" i="1"/>
  <c r="AM5911" i="1"/>
  <c r="A2912" i="1"/>
  <c r="AM2911" i="1"/>
  <c r="A3912" i="1"/>
  <c r="AM3911" i="1"/>
  <c r="A4912" i="1"/>
  <c r="AM4911" i="1"/>
  <c r="A1912" i="1"/>
  <c r="AM1911" i="1"/>
  <c r="A989" i="1" l="1"/>
  <c r="AM988" i="1"/>
  <c r="A1913" i="1"/>
  <c r="AM1912" i="1"/>
  <c r="A3913" i="1"/>
  <c r="AM3912" i="1"/>
  <c r="A4913" i="1"/>
  <c r="AM4912" i="1"/>
  <c r="A2913" i="1"/>
  <c r="AM2912" i="1"/>
  <c r="A5913" i="1"/>
  <c r="AM5912" i="1"/>
  <c r="A990" i="1" l="1"/>
  <c r="AM989" i="1"/>
  <c r="A2914" i="1"/>
  <c r="AM2913" i="1"/>
  <c r="A3914" i="1"/>
  <c r="AM3913" i="1"/>
  <c r="A4914" i="1"/>
  <c r="AM4913" i="1"/>
  <c r="A5914" i="1"/>
  <c r="AM5913" i="1"/>
  <c r="A1914" i="1"/>
  <c r="AM1913" i="1"/>
  <c r="A991" i="1" l="1"/>
  <c r="AM990" i="1"/>
  <c r="A5915" i="1"/>
  <c r="AM5914" i="1"/>
  <c r="A4915" i="1"/>
  <c r="AM4914" i="1"/>
  <c r="A3915" i="1"/>
  <c r="AM3914" i="1"/>
  <c r="A2915" i="1"/>
  <c r="AM2914" i="1"/>
  <c r="A1915" i="1"/>
  <c r="AM1914" i="1"/>
  <c r="A992" i="1" l="1"/>
  <c r="AM991" i="1"/>
  <c r="A1916" i="1"/>
  <c r="AM1915" i="1"/>
  <c r="A4916" i="1"/>
  <c r="AM4915" i="1"/>
  <c r="A3916" i="1"/>
  <c r="AM3915" i="1"/>
  <c r="A2916" i="1"/>
  <c r="AM2915" i="1"/>
  <c r="A5916" i="1"/>
  <c r="AM5915" i="1"/>
  <c r="AM992" i="1" l="1"/>
  <c r="A993" i="1"/>
  <c r="A5917" i="1"/>
  <c r="AM5916" i="1"/>
  <c r="A1917" i="1"/>
  <c r="AM1916" i="1"/>
  <c r="A2917" i="1"/>
  <c r="AM2916" i="1"/>
  <c r="A4917" i="1"/>
  <c r="AM4916" i="1"/>
  <c r="A3917" i="1"/>
  <c r="AM3916" i="1"/>
  <c r="AM993" i="1" l="1"/>
  <c r="A994" i="1"/>
  <c r="A3918" i="1"/>
  <c r="AM3917" i="1"/>
  <c r="A4918" i="1"/>
  <c r="AM4917" i="1"/>
  <c r="A1918" i="1"/>
  <c r="AM1917" i="1"/>
  <c r="A2918" i="1"/>
  <c r="AM2917" i="1"/>
  <c r="A5918" i="1"/>
  <c r="AM5917" i="1"/>
  <c r="A995" i="1" l="1"/>
  <c r="AM994" i="1"/>
  <c r="A1919" i="1"/>
  <c r="AM1918" i="1"/>
  <c r="A5919" i="1"/>
  <c r="AM5918" i="1"/>
  <c r="A4919" i="1"/>
  <c r="AM4918" i="1"/>
  <c r="A2919" i="1"/>
  <c r="AM2918" i="1"/>
  <c r="A3919" i="1"/>
  <c r="AM3918" i="1"/>
  <c r="A996" i="1" l="1"/>
  <c r="AM995" i="1"/>
  <c r="A3920" i="1"/>
  <c r="AM3919" i="1"/>
  <c r="A4920" i="1"/>
  <c r="AM4919" i="1"/>
  <c r="A2920" i="1"/>
  <c r="AM2919" i="1"/>
  <c r="A5920" i="1"/>
  <c r="AM5919" i="1"/>
  <c r="A1920" i="1"/>
  <c r="AM1919" i="1"/>
  <c r="A997" i="1" l="1"/>
  <c r="AM996" i="1"/>
  <c r="A1921" i="1"/>
  <c r="AM1920" i="1"/>
  <c r="A5921" i="1"/>
  <c r="AM5920" i="1"/>
  <c r="A2921" i="1"/>
  <c r="AM2920" i="1"/>
  <c r="A4921" i="1"/>
  <c r="AM4920" i="1"/>
  <c r="A3921" i="1"/>
  <c r="AM3920" i="1"/>
  <c r="A998" i="1" l="1"/>
  <c r="AM997" i="1"/>
  <c r="A4922" i="1"/>
  <c r="AM4921" i="1"/>
  <c r="A3922" i="1"/>
  <c r="AM3921" i="1"/>
  <c r="A5922" i="1"/>
  <c r="AM5921" i="1"/>
  <c r="A1922" i="1"/>
  <c r="AM1921" i="1"/>
  <c r="A2922" i="1"/>
  <c r="AM2921" i="1"/>
  <c r="AM998" i="1" l="1"/>
  <c r="A999" i="1"/>
  <c r="A2923" i="1"/>
  <c r="AM2922" i="1"/>
  <c r="A1923" i="1"/>
  <c r="AM1922" i="1"/>
  <c r="A5923" i="1"/>
  <c r="AM5922" i="1"/>
  <c r="A4923" i="1"/>
  <c r="AM4922" i="1"/>
  <c r="A3923" i="1"/>
  <c r="AM3922" i="1"/>
  <c r="A1000" i="1" l="1"/>
  <c r="AM999" i="1"/>
  <c r="A5924" i="1"/>
  <c r="AM5923" i="1"/>
  <c r="A3924" i="1"/>
  <c r="AM3923" i="1"/>
  <c r="A1924" i="1"/>
  <c r="AM1923" i="1"/>
  <c r="A4924" i="1"/>
  <c r="AM4923" i="1"/>
  <c r="A2924" i="1"/>
  <c r="AM2923" i="1"/>
  <c r="A1001" i="1" l="1"/>
  <c r="AM1001" i="1" s="1"/>
  <c r="AM1000" i="1"/>
  <c r="A3925" i="1"/>
  <c r="AM3924" i="1"/>
  <c r="A2925" i="1"/>
  <c r="AM2924" i="1"/>
  <c r="A5925" i="1"/>
  <c r="AM5924" i="1"/>
  <c r="A1925" i="1"/>
  <c r="AM1924" i="1"/>
  <c r="A4925" i="1"/>
  <c r="AM4924" i="1"/>
  <c r="A4926" i="1" l="1"/>
  <c r="AM4925" i="1"/>
  <c r="A2926" i="1"/>
  <c r="AM2925" i="1"/>
  <c r="A1926" i="1"/>
  <c r="AM1925" i="1"/>
  <c r="A3926" i="1"/>
  <c r="AM3925" i="1"/>
  <c r="A5926" i="1"/>
  <c r="AM5925" i="1"/>
  <c r="A3927" i="1" l="1"/>
  <c r="AM3926" i="1"/>
  <c r="A1927" i="1"/>
  <c r="AM1926" i="1"/>
  <c r="A5927" i="1"/>
  <c r="AM5926" i="1"/>
  <c r="A2927" i="1"/>
  <c r="AM2926" i="1"/>
  <c r="A4927" i="1"/>
  <c r="AM4926" i="1"/>
  <c r="A4928" i="1" l="1"/>
  <c r="AM4927" i="1"/>
  <c r="A2928" i="1"/>
  <c r="AM2927" i="1"/>
  <c r="A5928" i="1"/>
  <c r="AM5927" i="1"/>
  <c r="A1928" i="1"/>
  <c r="AM1927" i="1"/>
  <c r="A3928" i="1"/>
  <c r="AM3927" i="1"/>
  <c r="A3929" i="1" l="1"/>
  <c r="AM3928" i="1"/>
  <c r="A2929" i="1"/>
  <c r="AM2928" i="1"/>
  <c r="A1929" i="1"/>
  <c r="AM1928" i="1"/>
  <c r="A5929" i="1"/>
  <c r="AM5928" i="1"/>
  <c r="A4929" i="1"/>
  <c r="AM4928" i="1"/>
  <c r="A4930" i="1" l="1"/>
  <c r="AM4929" i="1"/>
  <c r="A1930" i="1"/>
  <c r="AM1929" i="1"/>
  <c r="A2930" i="1"/>
  <c r="AM2929" i="1"/>
  <c r="A5930" i="1"/>
  <c r="AM5929" i="1"/>
  <c r="A3930" i="1"/>
  <c r="AM3929" i="1"/>
  <c r="A2931" i="1" l="1"/>
  <c r="AM2930" i="1"/>
  <c r="A5931" i="1"/>
  <c r="AM5930" i="1"/>
  <c r="A1931" i="1"/>
  <c r="AM1930" i="1"/>
  <c r="A3931" i="1"/>
  <c r="AM3930" i="1"/>
  <c r="A4931" i="1"/>
  <c r="AM4930" i="1"/>
  <c r="A3932" i="1" l="1"/>
  <c r="AM3931" i="1"/>
  <c r="A5932" i="1"/>
  <c r="AM5931" i="1"/>
  <c r="A4932" i="1"/>
  <c r="AM4931" i="1"/>
  <c r="A1932" i="1"/>
  <c r="AM1931" i="1"/>
  <c r="A2932" i="1"/>
  <c r="AM2931" i="1"/>
  <c r="A1933" i="1" l="1"/>
  <c r="AM1932" i="1"/>
  <c r="A5933" i="1"/>
  <c r="AM5932" i="1"/>
  <c r="A4933" i="1"/>
  <c r="AM4932" i="1"/>
  <c r="A2933" i="1"/>
  <c r="AM2932" i="1"/>
  <c r="A3933" i="1"/>
  <c r="AM3932" i="1"/>
  <c r="A2934" i="1" l="1"/>
  <c r="AM2933" i="1"/>
  <c r="A5934" i="1"/>
  <c r="AM5933" i="1"/>
  <c r="A1934" i="1"/>
  <c r="AM1933" i="1"/>
  <c r="A3934" i="1"/>
  <c r="AM3933" i="1"/>
  <c r="A4934" i="1"/>
  <c r="AM4933" i="1"/>
  <c r="A4935" i="1" l="1"/>
  <c r="AM4934" i="1"/>
  <c r="A1935" i="1"/>
  <c r="AM1934" i="1"/>
  <c r="A5935" i="1"/>
  <c r="AM5934" i="1"/>
  <c r="A3935" i="1"/>
  <c r="AM3934" i="1"/>
  <c r="A2935" i="1"/>
  <c r="AM2934" i="1"/>
  <c r="A2936" i="1" l="1"/>
  <c r="AM2935" i="1"/>
  <c r="A5936" i="1"/>
  <c r="AM5935" i="1"/>
  <c r="A3936" i="1"/>
  <c r="AM3935" i="1"/>
  <c r="A1936" i="1"/>
  <c r="AM1935" i="1"/>
  <c r="A4936" i="1"/>
  <c r="AM4935" i="1"/>
  <c r="A1937" i="1" l="1"/>
  <c r="AM1936" i="1"/>
  <c r="A4937" i="1"/>
  <c r="AM4936" i="1"/>
  <c r="A5937" i="1"/>
  <c r="AM5936" i="1"/>
  <c r="A2937" i="1"/>
  <c r="AM2936" i="1"/>
  <c r="A3937" i="1"/>
  <c r="AM3936" i="1"/>
  <c r="A3938" i="1" l="1"/>
  <c r="AM3937" i="1"/>
  <c r="A5938" i="1"/>
  <c r="AM5937" i="1"/>
  <c r="A4938" i="1"/>
  <c r="AM4937" i="1"/>
  <c r="A1938" i="1"/>
  <c r="AM1937" i="1"/>
  <c r="A2938" i="1"/>
  <c r="AM2937" i="1"/>
  <c r="A4939" i="1" l="1"/>
  <c r="AM4938" i="1"/>
  <c r="A5939" i="1"/>
  <c r="AM5938" i="1"/>
  <c r="A1939" i="1"/>
  <c r="AM1938" i="1"/>
  <c r="A2939" i="1"/>
  <c r="AM2938" i="1"/>
  <c r="A3939" i="1"/>
  <c r="AM3938" i="1"/>
  <c r="A2940" i="1" l="1"/>
  <c r="AM2939" i="1"/>
  <c r="A3940" i="1"/>
  <c r="AM3939" i="1"/>
  <c r="A1940" i="1"/>
  <c r="AM1939" i="1"/>
  <c r="A4940" i="1"/>
  <c r="AM4939" i="1"/>
  <c r="A5940" i="1"/>
  <c r="AM5939" i="1"/>
  <c r="A4941" i="1" l="1"/>
  <c r="AM4940" i="1"/>
  <c r="A1941" i="1"/>
  <c r="AM1940" i="1"/>
  <c r="A5941" i="1"/>
  <c r="AM5940" i="1"/>
  <c r="A3941" i="1"/>
  <c r="AM3940" i="1"/>
  <c r="A2941" i="1"/>
  <c r="AM2940" i="1"/>
  <c r="A3942" i="1" l="1"/>
  <c r="AM3941" i="1"/>
  <c r="A5942" i="1"/>
  <c r="AM5941" i="1"/>
  <c r="A2942" i="1"/>
  <c r="AM2941" i="1"/>
  <c r="A1942" i="1"/>
  <c r="AM1941" i="1"/>
  <c r="A4942" i="1"/>
  <c r="AM4941" i="1"/>
  <c r="A5943" i="1" l="1"/>
  <c r="AM5942" i="1"/>
  <c r="A4943" i="1"/>
  <c r="AM4942" i="1"/>
  <c r="A2943" i="1"/>
  <c r="AM2942" i="1"/>
  <c r="A3943" i="1"/>
  <c r="AM3942" i="1"/>
  <c r="A1943" i="1"/>
  <c r="AM1942" i="1"/>
  <c r="A1944" i="1" l="1"/>
  <c r="AM1943" i="1"/>
  <c r="A4944" i="1"/>
  <c r="AM4943" i="1"/>
  <c r="A3944" i="1"/>
  <c r="AM3943" i="1"/>
  <c r="A5944" i="1"/>
  <c r="AM5943" i="1"/>
  <c r="A2944" i="1"/>
  <c r="AM2943" i="1"/>
  <c r="A5945" i="1" l="1"/>
  <c r="AM5944" i="1"/>
  <c r="A4945" i="1"/>
  <c r="AM4944" i="1"/>
  <c r="A2945" i="1"/>
  <c r="AM2944" i="1"/>
  <c r="A1945" i="1"/>
  <c r="AM1944" i="1"/>
  <c r="A3945" i="1"/>
  <c r="AM3944" i="1"/>
  <c r="A3946" i="1" l="1"/>
  <c r="AM3945" i="1"/>
  <c r="A4946" i="1"/>
  <c r="AM4945" i="1"/>
  <c r="A1946" i="1"/>
  <c r="AM1945" i="1"/>
  <c r="A5946" i="1"/>
  <c r="AM5945" i="1"/>
  <c r="A2946" i="1"/>
  <c r="AM2945" i="1"/>
  <c r="A2947" i="1" l="1"/>
  <c r="AM2946" i="1"/>
  <c r="A1947" i="1"/>
  <c r="AM1946" i="1"/>
  <c r="A4947" i="1"/>
  <c r="AM4946" i="1"/>
  <c r="A5947" i="1"/>
  <c r="AM5946" i="1"/>
  <c r="A3947" i="1"/>
  <c r="AM3946" i="1"/>
  <c r="A1948" i="1" l="1"/>
  <c r="AM1947" i="1"/>
  <c r="A3948" i="1"/>
  <c r="AM3947" i="1"/>
  <c r="A2948" i="1"/>
  <c r="AM2947" i="1"/>
  <c r="A4948" i="1"/>
  <c r="AM4947" i="1"/>
  <c r="A5948" i="1"/>
  <c r="AM5947" i="1"/>
  <c r="A3949" i="1" l="1"/>
  <c r="AM3948" i="1"/>
  <c r="A5949" i="1"/>
  <c r="AM5948" i="1"/>
  <c r="A4949" i="1"/>
  <c r="AM4948" i="1"/>
  <c r="A2949" i="1"/>
  <c r="AM2948" i="1"/>
  <c r="A1949" i="1"/>
  <c r="AM1948" i="1"/>
  <c r="A5950" i="1" l="1"/>
  <c r="AM5949" i="1"/>
  <c r="A1950" i="1"/>
  <c r="AM1949" i="1"/>
  <c r="A2950" i="1"/>
  <c r="AM2949" i="1"/>
  <c r="A3950" i="1"/>
  <c r="AM3949" i="1"/>
  <c r="A4950" i="1"/>
  <c r="AM4949" i="1"/>
  <c r="A4951" i="1" l="1"/>
  <c r="AM4950" i="1"/>
  <c r="A1951" i="1"/>
  <c r="AM1950" i="1"/>
  <c r="A2951" i="1"/>
  <c r="AM2950" i="1"/>
  <c r="A3951" i="1"/>
  <c r="AM3950" i="1"/>
  <c r="A5951" i="1"/>
  <c r="AM5950" i="1"/>
  <c r="A1952" i="1" l="1"/>
  <c r="AM1951" i="1"/>
  <c r="A3952" i="1"/>
  <c r="AM3951" i="1"/>
  <c r="A4952" i="1"/>
  <c r="AM4951" i="1"/>
  <c r="A2952" i="1"/>
  <c r="AM2951" i="1"/>
  <c r="A5952" i="1"/>
  <c r="AM5951" i="1"/>
  <c r="A3953" i="1" l="1"/>
  <c r="AM3952" i="1"/>
  <c r="A2953" i="1"/>
  <c r="AM2952" i="1"/>
  <c r="A5953" i="1"/>
  <c r="AM5952" i="1"/>
  <c r="A4953" i="1"/>
  <c r="AM4952" i="1"/>
  <c r="A1953" i="1"/>
  <c r="AM1952" i="1"/>
  <c r="A2954" i="1" l="1"/>
  <c r="AM2953" i="1"/>
  <c r="A4954" i="1"/>
  <c r="AM4953" i="1"/>
  <c r="A3954" i="1"/>
  <c r="AM3953" i="1"/>
  <c r="A1954" i="1"/>
  <c r="AM1953" i="1"/>
  <c r="A5954" i="1"/>
  <c r="AM5953" i="1"/>
  <c r="A1955" i="1" l="1"/>
  <c r="AM1954" i="1"/>
  <c r="A3955" i="1"/>
  <c r="AM3954" i="1"/>
  <c r="A2955" i="1"/>
  <c r="AM2954" i="1"/>
  <c r="A5955" i="1"/>
  <c r="AM5954" i="1"/>
  <c r="A4955" i="1"/>
  <c r="AM4954" i="1"/>
  <c r="A4956" i="1" l="1"/>
  <c r="AM4955" i="1"/>
  <c r="A1956" i="1"/>
  <c r="AM1955" i="1"/>
  <c r="A3956" i="1"/>
  <c r="AM3955" i="1"/>
  <c r="A2956" i="1"/>
  <c r="AM2955" i="1"/>
  <c r="A5956" i="1"/>
  <c r="AM5955" i="1"/>
  <c r="A1957" i="1" l="1"/>
  <c r="AM1956" i="1"/>
  <c r="A5957" i="1"/>
  <c r="AM5956" i="1"/>
  <c r="A2957" i="1"/>
  <c r="AM2956" i="1"/>
  <c r="A4957" i="1"/>
  <c r="AM4956" i="1"/>
  <c r="A3957" i="1"/>
  <c r="AM3956" i="1"/>
  <c r="A4958" i="1" l="1"/>
  <c r="AM4957" i="1"/>
  <c r="A1958" i="1"/>
  <c r="AM1957" i="1"/>
  <c r="A2958" i="1"/>
  <c r="AM2957" i="1"/>
  <c r="A3958" i="1"/>
  <c r="AM3957" i="1"/>
  <c r="A5958" i="1"/>
  <c r="AM5957" i="1"/>
  <c r="A3959" i="1" l="1"/>
  <c r="AM3958" i="1"/>
  <c r="A1959" i="1"/>
  <c r="AM1958" i="1"/>
  <c r="A5959" i="1"/>
  <c r="AM5958" i="1"/>
  <c r="A4959" i="1"/>
  <c r="AM4958" i="1"/>
  <c r="A2959" i="1"/>
  <c r="AM2958" i="1"/>
  <c r="A5960" i="1" l="1"/>
  <c r="AM5959" i="1"/>
  <c r="A2960" i="1"/>
  <c r="AM2959" i="1"/>
  <c r="A1960" i="1"/>
  <c r="AM1959" i="1"/>
  <c r="A4960" i="1"/>
  <c r="AM4959" i="1"/>
  <c r="A3960" i="1"/>
  <c r="AM3959" i="1"/>
  <c r="A4961" i="1" l="1"/>
  <c r="AM4960" i="1"/>
  <c r="A1961" i="1"/>
  <c r="AM1960" i="1"/>
  <c r="A3961" i="1"/>
  <c r="AM3960" i="1"/>
  <c r="A5961" i="1"/>
  <c r="AM5960" i="1"/>
  <c r="A2961" i="1"/>
  <c r="AM2960" i="1"/>
  <c r="A5962" i="1" l="1"/>
  <c r="AM5961" i="1"/>
  <c r="A3962" i="1"/>
  <c r="AM3961" i="1"/>
  <c r="A1962" i="1"/>
  <c r="AM1961" i="1"/>
  <c r="A4962" i="1"/>
  <c r="AM4961" i="1"/>
  <c r="A2962" i="1"/>
  <c r="AM2961" i="1"/>
  <c r="A2963" i="1" l="1"/>
  <c r="AM2962" i="1"/>
  <c r="A1963" i="1"/>
  <c r="AM1962" i="1"/>
  <c r="A3963" i="1"/>
  <c r="AM3962" i="1"/>
  <c r="A4963" i="1"/>
  <c r="AM4962" i="1"/>
  <c r="A5963" i="1"/>
  <c r="AM5962" i="1"/>
  <c r="A5964" i="1" l="1"/>
  <c r="AM5963" i="1"/>
  <c r="A3964" i="1"/>
  <c r="AM3963" i="1"/>
  <c r="A4964" i="1"/>
  <c r="AM4963" i="1"/>
  <c r="A1964" i="1"/>
  <c r="AM1963" i="1"/>
  <c r="A2964" i="1"/>
  <c r="AM2963" i="1"/>
  <c r="A3965" i="1" l="1"/>
  <c r="AM3964" i="1"/>
  <c r="A1965" i="1"/>
  <c r="AM1964" i="1"/>
  <c r="A5965" i="1"/>
  <c r="AM5964" i="1"/>
  <c r="A2965" i="1"/>
  <c r="AM2964" i="1"/>
  <c r="A4965" i="1"/>
  <c r="AM4964" i="1"/>
  <c r="A5966" i="1" l="1"/>
  <c r="AM5965" i="1"/>
  <c r="A4966" i="1"/>
  <c r="AM4965" i="1"/>
  <c r="A2966" i="1"/>
  <c r="AM2965" i="1"/>
  <c r="A1966" i="1"/>
  <c r="AM1965" i="1"/>
  <c r="A3966" i="1"/>
  <c r="AM3965" i="1"/>
  <c r="A1967" i="1" l="1"/>
  <c r="AM1966" i="1"/>
  <c r="A2967" i="1"/>
  <c r="AM2966" i="1"/>
  <c r="A4967" i="1"/>
  <c r="AM4966" i="1"/>
  <c r="A3967" i="1"/>
  <c r="AM3966" i="1"/>
  <c r="A5967" i="1"/>
  <c r="AM5966" i="1"/>
  <c r="A3968" i="1" l="1"/>
  <c r="AM3967" i="1"/>
  <c r="A5968" i="1"/>
  <c r="AM5967" i="1"/>
  <c r="A4968" i="1"/>
  <c r="AM4967" i="1"/>
  <c r="A2968" i="1"/>
  <c r="AM2967" i="1"/>
  <c r="A1968" i="1"/>
  <c r="AM1967" i="1"/>
  <c r="A2969" i="1" l="1"/>
  <c r="AM2968" i="1"/>
  <c r="A4969" i="1"/>
  <c r="AM4968" i="1"/>
  <c r="A3969" i="1"/>
  <c r="AM3968" i="1"/>
  <c r="A1969" i="1"/>
  <c r="AM1968" i="1"/>
  <c r="A5969" i="1"/>
  <c r="AM5968" i="1"/>
  <c r="A5970" i="1" l="1"/>
  <c r="AM5969" i="1"/>
  <c r="A1970" i="1"/>
  <c r="AM1969" i="1"/>
  <c r="A3970" i="1"/>
  <c r="AM3969" i="1"/>
  <c r="A2970" i="1"/>
  <c r="AM2969" i="1"/>
  <c r="A4970" i="1"/>
  <c r="AM4969" i="1"/>
  <c r="A4971" i="1" l="1"/>
  <c r="AM4970" i="1"/>
  <c r="A1971" i="1"/>
  <c r="AM1970" i="1"/>
  <c r="A5971" i="1"/>
  <c r="AM5970" i="1"/>
  <c r="A3971" i="1"/>
  <c r="AM3970" i="1"/>
  <c r="A2971" i="1"/>
  <c r="AM2970" i="1"/>
  <c r="A3972" i="1" l="1"/>
  <c r="AM3971" i="1"/>
  <c r="A5972" i="1"/>
  <c r="AM5971" i="1"/>
  <c r="A2972" i="1"/>
  <c r="AM2971" i="1"/>
  <c r="A1972" i="1"/>
  <c r="AM1971" i="1"/>
  <c r="A4972" i="1"/>
  <c r="AM4971" i="1"/>
  <c r="A2973" i="1" l="1"/>
  <c r="AM2972" i="1"/>
  <c r="A5973" i="1"/>
  <c r="AM5972" i="1"/>
  <c r="A4973" i="1"/>
  <c r="AM4972" i="1"/>
  <c r="A1973" i="1"/>
  <c r="AM1972" i="1"/>
  <c r="A3973" i="1"/>
  <c r="AM3972" i="1"/>
  <c r="A3974" i="1" l="1"/>
  <c r="AM3973" i="1"/>
  <c r="A5974" i="1"/>
  <c r="AM5973" i="1"/>
  <c r="A1974" i="1"/>
  <c r="AM1973" i="1"/>
  <c r="A2974" i="1"/>
  <c r="AM2973" i="1"/>
  <c r="A4974" i="1"/>
  <c r="AM4973" i="1"/>
  <c r="A1975" i="1" l="1"/>
  <c r="AM1974" i="1"/>
  <c r="A2975" i="1"/>
  <c r="AM2974" i="1"/>
  <c r="A5975" i="1"/>
  <c r="AM5974" i="1"/>
  <c r="A4975" i="1"/>
  <c r="AM4974" i="1"/>
  <c r="A3975" i="1"/>
  <c r="AM3974" i="1"/>
  <c r="A3976" i="1" l="1"/>
  <c r="AM3975" i="1"/>
  <c r="A2976" i="1"/>
  <c r="AM2975" i="1"/>
  <c r="A1976" i="1"/>
  <c r="AM1975" i="1"/>
  <c r="A4976" i="1"/>
  <c r="AM4975" i="1"/>
  <c r="A5976" i="1"/>
  <c r="AM5975" i="1"/>
  <c r="A5977" i="1" l="1"/>
  <c r="AM5976" i="1"/>
  <c r="A2977" i="1"/>
  <c r="AM2976" i="1"/>
  <c r="A4977" i="1"/>
  <c r="AM4976" i="1"/>
  <c r="A3977" i="1"/>
  <c r="AM3976" i="1"/>
  <c r="A1977" i="1"/>
  <c r="AM1976" i="1"/>
  <c r="A3978" i="1" l="1"/>
  <c r="AM3977" i="1"/>
  <c r="A2978" i="1"/>
  <c r="AM2977" i="1"/>
  <c r="A4978" i="1"/>
  <c r="AM4977" i="1"/>
  <c r="A5978" i="1"/>
  <c r="AM5977" i="1"/>
  <c r="A1978" i="1"/>
  <c r="AM1977" i="1"/>
  <c r="A1979" i="1" l="1"/>
  <c r="AM1978" i="1"/>
  <c r="A5979" i="1"/>
  <c r="AM5978" i="1"/>
  <c r="A2979" i="1"/>
  <c r="AM2978" i="1"/>
  <c r="A4979" i="1"/>
  <c r="AM4978" i="1"/>
  <c r="A3979" i="1"/>
  <c r="AM3978" i="1"/>
  <c r="A5980" i="1" l="1"/>
  <c r="AM5979" i="1"/>
  <c r="A3980" i="1"/>
  <c r="AM3979" i="1"/>
  <c r="A4980" i="1"/>
  <c r="AM4979" i="1"/>
  <c r="A1980" i="1"/>
  <c r="AM1979" i="1"/>
  <c r="A2980" i="1"/>
  <c r="AM2979" i="1"/>
  <c r="A1981" i="1" l="1"/>
  <c r="AM1980" i="1"/>
  <c r="A2981" i="1"/>
  <c r="AM2980" i="1"/>
  <c r="A4981" i="1"/>
  <c r="AM4980" i="1"/>
  <c r="A3981" i="1"/>
  <c r="AM3980" i="1"/>
  <c r="A5981" i="1"/>
  <c r="AM5980" i="1"/>
  <c r="A2982" i="1" l="1"/>
  <c r="AM2981" i="1"/>
  <c r="A3982" i="1"/>
  <c r="AM3981" i="1"/>
  <c r="A4982" i="1"/>
  <c r="AM4981" i="1"/>
  <c r="A5982" i="1"/>
  <c r="AM5981" i="1"/>
  <c r="A1982" i="1"/>
  <c r="AM1981" i="1"/>
  <c r="A3983" i="1" l="1"/>
  <c r="AM3982" i="1"/>
  <c r="A1983" i="1"/>
  <c r="AM1982" i="1"/>
  <c r="A2983" i="1"/>
  <c r="AM2982" i="1"/>
  <c r="A5983" i="1"/>
  <c r="AM5982" i="1"/>
  <c r="A4983" i="1"/>
  <c r="AM4982" i="1"/>
  <c r="A2984" i="1" l="1"/>
  <c r="AM2983" i="1"/>
  <c r="A5984" i="1"/>
  <c r="AM5983" i="1"/>
  <c r="A4984" i="1"/>
  <c r="AM4983" i="1"/>
  <c r="A1984" i="1"/>
  <c r="AM1983" i="1"/>
  <c r="A3984" i="1"/>
  <c r="AM3983" i="1"/>
  <c r="A1985" i="1" l="1"/>
  <c r="AM1984" i="1"/>
  <c r="A2985" i="1"/>
  <c r="AM2984" i="1"/>
  <c r="A4985" i="1"/>
  <c r="AM4984" i="1"/>
  <c r="A3985" i="1"/>
  <c r="AM3984" i="1"/>
  <c r="A5985" i="1"/>
  <c r="AM5984" i="1"/>
  <c r="A4986" i="1" l="1"/>
  <c r="AM4985" i="1"/>
  <c r="A5986" i="1"/>
  <c r="AM5985" i="1"/>
  <c r="A1986" i="1"/>
  <c r="AM1985" i="1"/>
  <c r="A3986" i="1"/>
  <c r="AM3985" i="1"/>
  <c r="A2986" i="1"/>
  <c r="AM2985" i="1"/>
  <c r="A2987" i="1" l="1"/>
  <c r="AM2986" i="1"/>
  <c r="A1987" i="1"/>
  <c r="AM1986" i="1"/>
  <c r="A3987" i="1"/>
  <c r="AM3986" i="1"/>
  <c r="A5987" i="1"/>
  <c r="AM5986" i="1"/>
  <c r="A4987" i="1"/>
  <c r="AM4986" i="1"/>
  <c r="A4988" i="1" l="1"/>
  <c r="AM4987" i="1"/>
  <c r="A1988" i="1"/>
  <c r="AM1987" i="1"/>
  <c r="A5988" i="1"/>
  <c r="AM5987" i="1"/>
  <c r="A2988" i="1"/>
  <c r="AM2987" i="1"/>
  <c r="A3988" i="1"/>
  <c r="AM3987" i="1"/>
  <c r="A1989" i="1" l="1"/>
  <c r="AM1988" i="1"/>
  <c r="A2989" i="1"/>
  <c r="AM2988" i="1"/>
  <c r="A5989" i="1"/>
  <c r="AM5988" i="1"/>
  <c r="A3989" i="1"/>
  <c r="AM3988" i="1"/>
  <c r="A4989" i="1"/>
  <c r="AM4988" i="1"/>
  <c r="A4990" i="1" l="1"/>
  <c r="AM4989" i="1"/>
  <c r="A2990" i="1"/>
  <c r="AM2989" i="1"/>
  <c r="A3990" i="1"/>
  <c r="AM3989" i="1"/>
  <c r="A5990" i="1"/>
  <c r="AM5989" i="1"/>
  <c r="A1990" i="1"/>
  <c r="AM1989" i="1"/>
  <c r="A3991" i="1" l="1"/>
  <c r="AM3990" i="1"/>
  <c r="A1991" i="1"/>
  <c r="AM1990" i="1"/>
  <c r="A5991" i="1"/>
  <c r="AM5990" i="1"/>
  <c r="A2991" i="1"/>
  <c r="AM2990" i="1"/>
  <c r="A4991" i="1"/>
  <c r="AM4990" i="1"/>
  <c r="A1992" i="1" l="1"/>
  <c r="AM1991" i="1"/>
  <c r="A4992" i="1"/>
  <c r="AM4991" i="1"/>
  <c r="A2992" i="1"/>
  <c r="AM2991" i="1"/>
  <c r="A3992" i="1"/>
  <c r="AM3991" i="1"/>
  <c r="A5992" i="1"/>
  <c r="AM5991" i="1"/>
  <c r="A5993" i="1" l="1"/>
  <c r="AM5992" i="1"/>
  <c r="A2993" i="1"/>
  <c r="AM2992" i="1"/>
  <c r="A1993" i="1"/>
  <c r="AM1992" i="1"/>
  <c r="A3993" i="1"/>
  <c r="AM3992" i="1"/>
  <c r="A4993" i="1"/>
  <c r="AM4992" i="1"/>
  <c r="A4994" i="1" l="1"/>
  <c r="AM4993" i="1"/>
  <c r="A3994" i="1"/>
  <c r="AM3993" i="1"/>
  <c r="A1994" i="1"/>
  <c r="AM1993" i="1"/>
  <c r="A5994" i="1"/>
  <c r="AM5993" i="1"/>
  <c r="A2994" i="1"/>
  <c r="AM2993" i="1"/>
  <c r="A3995" i="1" l="1"/>
  <c r="AM3994" i="1"/>
  <c r="A5995" i="1"/>
  <c r="AM5994" i="1"/>
  <c r="A4995" i="1"/>
  <c r="AM4994" i="1"/>
  <c r="A2995" i="1"/>
  <c r="AM2994" i="1"/>
  <c r="A1995" i="1"/>
  <c r="AM1994" i="1"/>
  <c r="A2996" i="1" l="1"/>
  <c r="AM2995" i="1"/>
  <c r="A4996" i="1"/>
  <c r="AM4995" i="1"/>
  <c r="A3996" i="1"/>
  <c r="AM3995" i="1"/>
  <c r="A1996" i="1"/>
  <c r="AM1995" i="1"/>
  <c r="A5996" i="1"/>
  <c r="AM5995" i="1"/>
  <c r="A1997" i="1" l="1"/>
  <c r="AM1996" i="1"/>
  <c r="A5997" i="1"/>
  <c r="AM5996" i="1"/>
  <c r="A3997" i="1"/>
  <c r="AM3996" i="1"/>
  <c r="A4997" i="1"/>
  <c r="AM4996" i="1"/>
  <c r="A2997" i="1"/>
  <c r="AM2996" i="1"/>
  <c r="A1998" i="1" l="1"/>
  <c r="AM1997" i="1"/>
  <c r="A2998" i="1"/>
  <c r="AM2997" i="1"/>
  <c r="A4998" i="1"/>
  <c r="AM4997" i="1"/>
  <c r="A3998" i="1"/>
  <c r="AM3997" i="1"/>
  <c r="A5998" i="1"/>
  <c r="AM5997" i="1"/>
  <c r="A5999" i="1" l="1"/>
  <c r="AM5998" i="1"/>
  <c r="A4999" i="1"/>
  <c r="AM4998" i="1"/>
  <c r="A2999" i="1"/>
  <c r="AM2998" i="1"/>
  <c r="A3999" i="1"/>
  <c r="AM3998" i="1"/>
  <c r="A1999" i="1"/>
  <c r="AM1998" i="1"/>
  <c r="A2000" i="1" l="1"/>
  <c r="AM1999" i="1"/>
  <c r="A3000" i="1"/>
  <c r="AM2999" i="1"/>
  <c r="A4000" i="1"/>
  <c r="AM3999" i="1"/>
  <c r="A5000" i="1"/>
  <c r="AM4999" i="1"/>
  <c r="A6000" i="1"/>
  <c r="AM5999" i="1"/>
  <c r="A5001" i="1" l="1"/>
  <c r="AM5001" i="1" s="1"/>
  <c r="AM5000" i="1"/>
  <c r="A3001" i="1"/>
  <c r="AM3001" i="1" s="1"/>
  <c r="AM3000" i="1"/>
  <c r="A6001" i="1"/>
  <c r="AM6001" i="1" s="1"/>
  <c r="AM6000" i="1"/>
  <c r="A2001" i="1"/>
  <c r="AM2001" i="1" s="1"/>
  <c r="AM2000" i="1"/>
  <c r="AB3999" i="1"/>
  <c r="AA3999" i="1" s="1"/>
  <c r="AB3996" i="1"/>
  <c r="AA3996" i="1" s="1"/>
  <c r="A4001" i="1"/>
  <c r="AM4001" i="1" s="1"/>
  <c r="AB4001" i="1" s="1"/>
  <c r="AA4001" i="1" s="1"/>
  <c r="AM4000" i="1"/>
  <c r="AB4000" i="1" s="1"/>
  <c r="AA4000" i="1" s="1"/>
  <c r="AB1998" i="1"/>
  <c r="AA1998" i="1" s="1"/>
  <c r="AB2996" i="1" l="1"/>
  <c r="AA2996" i="1" s="1"/>
  <c r="AB2000" i="1"/>
  <c r="AA2000" i="1" s="1"/>
  <c r="AB4996" i="1"/>
  <c r="AA4996" i="1" s="1"/>
  <c r="AB4997" i="1"/>
  <c r="AA4997" i="1" s="1"/>
  <c r="AB1994" i="1"/>
  <c r="AA1994" i="1" s="1"/>
  <c r="AB1997" i="1"/>
  <c r="AA1997" i="1" s="1"/>
  <c r="AB5998" i="1"/>
  <c r="AA5998" i="1" s="1"/>
  <c r="AB2997" i="1"/>
  <c r="AA2997" i="1" s="1"/>
  <c r="AB3995" i="1"/>
  <c r="AA3995" i="1" s="1"/>
  <c r="AB3997" i="1"/>
  <c r="AA3997" i="1" s="1"/>
  <c r="AB2998" i="1"/>
  <c r="AA2998" i="1" s="1"/>
  <c r="AB3998" i="1"/>
  <c r="AA3998" i="1" s="1"/>
  <c r="AB4998" i="1"/>
  <c r="AA4998" i="1" s="1"/>
  <c r="AB5996" i="1"/>
  <c r="AA5996" i="1" s="1"/>
  <c r="AB2995" i="1"/>
  <c r="AA2995" i="1" s="1"/>
  <c r="AB4995" i="1"/>
  <c r="AA4995" i="1" s="1"/>
  <c r="AB1993" i="1"/>
  <c r="AA1993" i="1" s="1"/>
  <c r="AB1999" i="1"/>
  <c r="AA1999" i="1" s="1"/>
  <c r="AB2001" i="1"/>
  <c r="AA2001" i="1" s="1"/>
  <c r="AB6000" i="1"/>
  <c r="AA6000" i="1" s="1"/>
  <c r="AB2999" i="1"/>
  <c r="AA2999" i="1" s="1"/>
  <c r="AB5999" i="1"/>
  <c r="AA5999" i="1" s="1"/>
  <c r="AB6001" i="1"/>
  <c r="AA6001" i="1" s="1"/>
  <c r="AB6" i="1"/>
  <c r="AA6" i="1" s="1"/>
  <c r="AB271" i="1"/>
  <c r="AA271" i="1" s="1"/>
  <c r="AB380" i="1"/>
  <c r="AA380" i="1" s="1"/>
  <c r="AB635" i="1"/>
  <c r="AA635" i="1" s="1"/>
  <c r="AB249" i="1"/>
  <c r="AA249" i="1" s="1"/>
  <c r="AB302" i="1"/>
  <c r="AA302" i="1" s="1"/>
  <c r="AB521" i="1"/>
  <c r="AA521" i="1" s="1"/>
  <c r="AB60" i="1"/>
  <c r="AA60" i="1" s="1"/>
  <c r="AB305" i="1"/>
  <c r="AA305" i="1" s="1"/>
  <c r="AB57" i="1"/>
  <c r="AA57" i="1" s="1"/>
  <c r="AB390" i="1"/>
  <c r="AA390" i="1" s="1"/>
  <c r="AB300" i="1"/>
  <c r="AA300" i="1" s="1"/>
  <c r="AB187" i="1"/>
  <c r="AA187" i="1" s="1"/>
  <c r="AB616" i="1"/>
  <c r="AA616" i="1" s="1"/>
  <c r="AB587" i="1"/>
  <c r="AA587" i="1" s="1"/>
  <c r="AB571" i="1"/>
  <c r="AA571" i="1" s="1"/>
  <c r="AB166" i="1"/>
  <c r="AA166" i="1" s="1"/>
  <c r="AB459" i="1"/>
  <c r="AA459" i="1" s="1"/>
  <c r="AB329" i="1"/>
  <c r="AA329" i="1" s="1"/>
  <c r="AB371" i="1"/>
  <c r="AA371" i="1" s="1"/>
  <c r="AB487" i="1"/>
  <c r="AA487" i="1" s="1"/>
  <c r="AB344" i="1"/>
  <c r="AA344" i="1" s="1"/>
  <c r="AB2" i="1"/>
  <c r="AA2" i="1" s="1"/>
  <c r="AB736" i="1"/>
  <c r="AA736" i="1" s="1"/>
  <c r="AB698" i="1"/>
  <c r="AA698" i="1" s="1"/>
  <c r="AB734" i="1"/>
  <c r="AA734" i="1" s="1"/>
  <c r="AB661" i="1"/>
  <c r="AA661" i="1" s="1"/>
  <c r="AB528" i="1"/>
  <c r="AA528" i="1" s="1"/>
  <c r="AB465" i="1"/>
  <c r="AA465" i="1" s="1"/>
  <c r="AB164" i="1"/>
  <c r="AA164" i="1" s="1"/>
  <c r="AB441" i="1"/>
  <c r="AA441" i="1" s="1"/>
  <c r="AB338" i="1"/>
  <c r="AA338" i="1" s="1"/>
  <c r="AB581" i="1"/>
  <c r="AA581" i="1" s="1"/>
  <c r="AB226" i="1"/>
  <c r="AA226" i="1" s="1"/>
  <c r="AB379" i="1"/>
  <c r="AA379" i="1" s="1"/>
  <c r="AB688" i="1"/>
  <c r="AA688" i="1" s="1"/>
  <c r="AB252" i="1"/>
  <c r="AA252" i="1" s="1"/>
  <c r="AB486" i="1"/>
  <c r="AA486" i="1" s="1"/>
  <c r="AB710" i="1"/>
  <c r="AA710" i="1" s="1"/>
  <c r="AB135" i="1"/>
  <c r="AA135" i="1" s="1"/>
  <c r="AB142" i="1"/>
  <c r="AA142" i="1" s="1"/>
  <c r="AB79" i="1"/>
  <c r="AA79" i="1" s="1"/>
  <c r="AB491" i="1"/>
  <c r="AA491" i="1" s="1"/>
  <c r="AB651" i="1"/>
  <c r="AA651" i="1" s="1"/>
  <c r="AB140" i="1"/>
  <c r="AA140" i="1" s="1"/>
  <c r="AB469" i="1"/>
  <c r="AA469" i="1" s="1"/>
  <c r="AB3002" i="1"/>
  <c r="AA3002" i="1" s="1"/>
  <c r="AB385" i="1"/>
  <c r="AA385" i="1" s="1"/>
  <c r="AB358" i="1"/>
  <c r="AA358" i="1" s="1"/>
  <c r="AB214" i="1"/>
  <c r="AA214" i="1" s="1"/>
  <c r="AB38" i="1"/>
  <c r="AA38" i="1" s="1"/>
  <c r="AB553" i="1"/>
  <c r="AA553" i="1" s="1"/>
  <c r="AB73" i="1"/>
  <c r="AA73" i="1" s="1"/>
  <c r="AB172" i="1"/>
  <c r="AA172" i="1" s="1"/>
  <c r="AB332" i="1"/>
  <c r="AA332" i="1" s="1"/>
  <c r="AB555" i="1"/>
  <c r="AA555" i="1" s="1"/>
  <c r="AB460" i="1"/>
  <c r="AA460" i="1" s="1"/>
  <c r="AB654" i="1"/>
  <c r="AA654" i="1" s="1"/>
  <c r="AB22" i="1"/>
  <c r="AA22" i="1" s="1"/>
  <c r="AB515" i="1"/>
  <c r="AA515" i="1" s="1"/>
  <c r="AB439" i="1"/>
  <c r="AA439" i="1" s="1"/>
  <c r="AB296" i="1"/>
  <c r="AA296" i="1" s="1"/>
  <c r="AB55" i="1"/>
  <c r="AA55" i="1" s="1"/>
  <c r="AB470" i="1"/>
  <c r="AA470" i="1" s="1"/>
  <c r="AB139" i="1"/>
  <c r="AA139" i="1" s="1"/>
  <c r="AB649" i="1"/>
  <c r="AA649" i="1" s="1"/>
  <c r="AB262" i="1"/>
  <c r="AA262" i="1" s="1"/>
  <c r="AB422" i="1"/>
  <c r="AA422" i="1" s="1"/>
  <c r="AB107" i="1"/>
  <c r="AA107" i="1" s="1"/>
  <c r="AB672" i="1"/>
  <c r="AA672" i="1" s="1"/>
  <c r="AB684" i="1"/>
  <c r="AA684" i="1" s="1"/>
  <c r="AB52" i="1"/>
  <c r="AA52" i="1" s="1"/>
  <c r="AB236" i="1"/>
  <c r="AA236" i="1" s="1"/>
  <c r="AB9" i="1"/>
  <c r="AA9" i="1" s="1"/>
  <c r="AB505" i="1"/>
  <c r="AA505" i="1" s="1"/>
  <c r="AB137" i="1"/>
  <c r="AA137" i="1" s="1"/>
  <c r="AB230" i="1"/>
  <c r="AA230" i="1" s="1"/>
  <c r="AB715" i="1"/>
  <c r="AA715" i="1" s="1"/>
  <c r="AB326" i="1"/>
  <c r="AA326" i="1" s="1"/>
  <c r="AB263" i="1"/>
  <c r="AA263" i="1" s="1"/>
  <c r="AB662" i="1"/>
  <c r="AA662" i="1" s="1"/>
  <c r="AB39" i="1"/>
  <c r="AA39" i="1" s="1"/>
  <c r="AB59" i="1"/>
  <c r="AA59" i="1" s="1"/>
  <c r="AB569" i="1"/>
  <c r="AA569" i="1" s="1"/>
  <c r="AB424" i="1"/>
  <c r="AA424" i="1" s="1"/>
  <c r="AB483" i="1"/>
  <c r="AA483" i="1" s="1"/>
  <c r="AB260" i="1"/>
  <c r="AA260" i="1" s="1"/>
  <c r="AB267" i="1"/>
  <c r="AA267" i="1" s="1"/>
  <c r="AB629" i="1"/>
  <c r="AA629" i="1" s="1"/>
  <c r="AB678" i="1"/>
  <c r="AA678" i="1" s="1"/>
  <c r="AB728" i="1"/>
  <c r="AA728" i="1" s="1"/>
  <c r="AB103" i="1"/>
  <c r="AA103" i="1" s="1"/>
  <c r="AB269" i="1"/>
  <c r="AA269" i="1" s="1"/>
  <c r="AB524" i="1"/>
  <c r="AA524" i="1" s="1"/>
  <c r="AB313" i="1"/>
  <c r="AA313" i="1" s="1"/>
  <c r="AB12" i="1"/>
  <c r="AA12" i="1" s="1"/>
  <c r="AB327" i="1"/>
  <c r="AA327" i="1" s="1"/>
  <c r="AB522" i="1"/>
  <c r="AA522" i="1" s="1"/>
  <c r="AB438" i="1"/>
  <c r="AA438" i="1" s="1"/>
  <c r="AB273" i="1"/>
  <c r="AA273" i="1" s="1"/>
  <c r="AB566" i="1"/>
  <c r="AA566" i="1" s="1"/>
  <c r="AB361" i="1"/>
  <c r="AA361" i="1" s="1"/>
  <c r="AB68" i="1"/>
  <c r="AA68" i="1" s="1"/>
  <c r="AB281" i="1"/>
  <c r="AA281" i="1" s="1"/>
  <c r="AB648" i="1"/>
  <c r="AA648" i="1" s="1"/>
  <c r="AB542" i="1"/>
  <c r="AA542" i="1" s="1"/>
  <c r="AB126" i="1"/>
  <c r="AA126" i="1" s="1"/>
  <c r="AB278" i="1"/>
  <c r="AA278" i="1" s="1"/>
  <c r="AB216" i="1"/>
  <c r="AA216" i="1" s="1"/>
  <c r="AB234" i="1"/>
  <c r="AA234" i="1" s="1"/>
  <c r="AB71" i="1"/>
  <c r="AA71" i="1" s="1"/>
  <c r="AB397" i="1"/>
  <c r="AA397" i="1" s="1"/>
  <c r="AB445" i="1"/>
  <c r="AA445" i="1" s="1"/>
  <c r="AB303" i="1"/>
  <c r="AA303" i="1" s="1"/>
  <c r="AB637" i="1"/>
  <c r="AA637" i="1" s="1"/>
  <c r="AB157" i="1"/>
  <c r="AA157" i="1" s="1"/>
  <c r="AB99" i="1"/>
  <c r="AA99" i="1" s="1"/>
  <c r="AB501" i="1"/>
  <c r="AA501" i="1" s="1"/>
  <c r="AB152" i="1"/>
  <c r="AA152" i="1" s="1"/>
  <c r="AB158" i="1"/>
  <c r="AA158" i="1" s="1"/>
  <c r="AB594" i="1"/>
  <c r="AA594" i="1" s="1"/>
  <c r="AB335" i="1"/>
  <c r="AA335" i="1" s="1"/>
  <c r="AB395" i="1"/>
  <c r="AA395" i="1" s="1"/>
  <c r="AB442" i="1"/>
  <c r="AA442" i="1" s="1"/>
  <c r="AB628" i="1"/>
  <c r="AA628" i="1" s="1"/>
  <c r="AB363" i="1"/>
  <c r="AA363" i="1" s="1"/>
  <c r="AB48" i="1"/>
  <c r="AA48" i="1" s="1"/>
  <c r="AB34" i="1"/>
  <c r="AA34" i="1" s="1"/>
  <c r="AB516" i="1"/>
  <c r="AA516" i="1" s="1"/>
  <c r="AB430" i="1"/>
  <c r="AA430" i="1" s="1"/>
  <c r="AB228" i="1"/>
  <c r="AA228" i="1" s="1"/>
  <c r="AB373" i="1"/>
  <c r="AA373" i="1" s="1"/>
  <c r="AB247" i="1"/>
  <c r="AA247" i="1" s="1"/>
  <c r="AB176" i="1"/>
  <c r="AA176" i="1" s="1"/>
  <c r="AB15" i="1"/>
  <c r="AA15" i="1" s="1"/>
  <c r="AB259" i="1"/>
  <c r="AA259" i="1" s="1"/>
  <c r="AB352" i="1"/>
  <c r="AA352" i="1" s="1"/>
  <c r="AB726" i="1"/>
  <c r="AA726" i="1" s="1"/>
  <c r="AB298" i="1"/>
  <c r="AA298" i="1" s="1"/>
  <c r="AB85" i="1"/>
  <c r="AA85" i="1" s="1"/>
  <c r="AB112" i="1"/>
  <c r="AA112" i="1" s="1"/>
  <c r="AB633" i="1"/>
  <c r="AA633" i="1" s="1"/>
  <c r="AB69" i="1"/>
  <c r="AA69" i="1" s="1"/>
  <c r="AB5" i="1"/>
  <c r="AA5" i="1" s="1"/>
  <c r="AB350" i="1"/>
  <c r="AA350" i="1" s="1"/>
  <c r="AB286" i="1"/>
  <c r="AA286" i="1" s="1"/>
  <c r="AB546" i="1"/>
  <c r="AA546" i="1" s="1"/>
  <c r="AB74" i="1"/>
  <c r="AA74" i="1" s="1"/>
  <c r="AB372" i="1"/>
  <c r="AA372" i="1" s="1"/>
  <c r="AB359" i="1"/>
  <c r="AA359" i="1" s="1"/>
  <c r="AB183" i="1"/>
  <c r="AA183" i="1" s="1"/>
  <c r="AB345" i="1"/>
  <c r="AA345" i="1" s="1"/>
  <c r="AB727" i="1"/>
  <c r="AA727" i="1" s="1"/>
  <c r="AB475" i="1"/>
  <c r="AA475" i="1" s="1"/>
  <c r="AB539" i="1"/>
  <c r="AA539" i="1" s="1"/>
  <c r="AB428" i="1"/>
  <c r="AA428" i="1" s="1"/>
  <c r="AB118" i="1"/>
  <c r="AA118" i="1" s="1"/>
  <c r="AB44" i="1"/>
  <c r="AA44" i="1" s="1"/>
  <c r="AB719" i="1"/>
  <c r="AA719" i="1" s="1"/>
  <c r="AB496" i="1"/>
  <c r="AA496" i="1" s="1"/>
  <c r="AB468" i="1"/>
  <c r="AA468" i="1" s="1"/>
  <c r="AB658" i="1"/>
  <c r="AA658" i="1" s="1"/>
  <c r="AB323" i="1"/>
  <c r="AA323" i="1" s="1"/>
  <c r="AB155" i="1"/>
  <c r="AA155" i="1" s="1"/>
  <c r="AB520" i="1"/>
  <c r="AA520" i="1" s="1"/>
  <c r="AB30" i="1"/>
  <c r="AA30" i="1" s="1"/>
  <c r="AB287" i="1"/>
  <c r="AA287" i="1" s="1"/>
  <c r="AB453" i="1"/>
  <c r="AA453" i="1" s="1"/>
  <c r="AB150" i="1"/>
  <c r="AA150" i="1" s="1"/>
  <c r="AB700" i="1"/>
  <c r="AA700" i="1" s="1"/>
  <c r="AB624" i="1"/>
  <c r="AA624" i="1" s="1"/>
  <c r="AB14" i="1"/>
  <c r="AA14" i="1" s="1"/>
  <c r="AB618" i="1"/>
  <c r="AA618" i="1" s="1"/>
  <c r="AB548" i="1"/>
  <c r="AA548" i="1" s="1"/>
  <c r="AB627" i="1"/>
  <c r="AA627" i="1" s="1"/>
  <c r="AB334" i="1"/>
  <c r="AA334" i="1" s="1"/>
  <c r="AB144" i="1"/>
  <c r="AA144" i="1" s="1"/>
  <c r="AB80" i="1"/>
  <c r="AA80" i="1" s="1"/>
  <c r="AB427" i="1"/>
  <c r="AA427" i="1" s="1"/>
  <c r="AB162" i="1"/>
  <c r="AA162" i="1" s="1"/>
  <c r="AB526" i="1"/>
  <c r="AA526" i="1" s="1"/>
  <c r="AB368" i="1"/>
  <c r="AA368" i="1" s="1"/>
  <c r="AB199" i="1"/>
  <c r="AA199" i="1" s="1"/>
  <c r="AB203" i="1"/>
  <c r="AA203" i="1" s="1"/>
  <c r="AB593" i="1"/>
  <c r="AA593" i="1" s="1"/>
  <c r="AB598" i="1"/>
  <c r="AA598" i="1" s="1"/>
  <c r="AB560" i="1"/>
  <c r="AA560" i="1" s="1"/>
  <c r="AB713" i="1"/>
  <c r="AA713" i="1" s="1"/>
  <c r="AB167" i="1"/>
  <c r="AA167" i="1" s="1"/>
  <c r="AB213" i="1"/>
  <c r="AA213" i="1" s="1"/>
  <c r="AB495" i="1"/>
  <c r="AA495" i="1" s="1"/>
  <c r="AB134" i="1"/>
  <c r="AA134" i="1" s="1"/>
  <c r="AB626" i="1"/>
  <c r="AA626" i="1" s="1"/>
  <c r="AB492" i="1"/>
  <c r="AA492" i="1" s="1"/>
  <c r="AB186" i="1"/>
  <c r="AA186" i="1" s="1"/>
  <c r="AB644" i="1"/>
  <c r="AA644" i="1" s="1"/>
  <c r="AB707" i="1"/>
  <c r="AA707" i="1" s="1"/>
  <c r="AB503" i="1"/>
  <c r="AA503" i="1" s="1"/>
  <c r="AB13" i="1"/>
  <c r="AA13" i="1" s="1"/>
  <c r="AB232" i="1"/>
  <c r="AA232" i="1" s="1"/>
  <c r="AB583" i="1"/>
  <c r="AA583" i="1" s="1"/>
  <c r="AB646" i="1"/>
  <c r="AA646" i="1" s="1"/>
  <c r="AB544" i="1"/>
  <c r="AA544" i="1" s="1"/>
  <c r="AB354" i="1"/>
  <c r="AA354" i="1" s="1"/>
  <c r="AB517" i="1"/>
  <c r="AA517" i="1" s="1"/>
  <c r="AB180" i="1"/>
  <c r="AA180" i="1" s="1"/>
  <c r="AB529" i="1"/>
  <c r="AA529" i="1" s="1"/>
  <c r="AB680" i="1"/>
  <c r="AA680" i="1" s="1"/>
  <c r="AB364" i="1"/>
  <c r="AA364" i="1" s="1"/>
  <c r="AB219" i="1"/>
  <c r="AA219" i="1" s="1"/>
  <c r="AB193" i="1"/>
  <c r="AA193" i="1" s="1"/>
  <c r="AB714" i="1"/>
  <c r="AA714" i="1" s="1"/>
  <c r="AB185" i="1"/>
  <c r="AA185" i="1" s="1"/>
  <c r="AB446" i="1"/>
  <c r="AA446" i="1" s="1"/>
  <c r="AB105" i="1"/>
  <c r="AA105" i="1" s="1"/>
  <c r="AB72" i="1"/>
  <c r="AA72" i="1" s="1"/>
  <c r="AB133" i="1"/>
  <c r="AA133" i="1" s="1"/>
  <c r="AB56" i="1"/>
  <c r="AA56" i="1" s="1"/>
  <c r="AB10" i="1"/>
  <c r="AA10" i="1" s="1"/>
  <c r="AB299" i="1"/>
  <c r="AA299" i="1" s="1"/>
  <c r="AB110" i="1"/>
  <c r="AA110" i="1" s="1"/>
  <c r="AB289" i="1"/>
  <c r="AA289" i="1" s="1"/>
  <c r="AB54" i="1"/>
  <c r="AA54" i="1" s="1"/>
  <c r="AB695" i="1"/>
  <c r="AA695" i="1" s="1"/>
  <c r="AB275" i="1"/>
  <c r="AA275" i="1" s="1"/>
  <c r="AB467" i="1"/>
  <c r="AA467" i="1" s="1"/>
  <c r="AB550" i="1"/>
  <c r="AA550" i="1" s="1"/>
  <c r="AB582" i="1"/>
  <c r="AA582" i="1" s="1"/>
  <c r="AB201" i="1"/>
  <c r="AA201" i="1" s="1"/>
  <c r="AB223" i="1"/>
  <c r="AA223" i="1" s="1"/>
  <c r="AB699" i="1"/>
  <c r="AA699" i="1" s="1"/>
  <c r="AB159" i="1"/>
  <c r="AA159" i="1" s="1"/>
  <c r="AB507" i="1"/>
  <c r="AA507" i="1" s="1"/>
  <c r="AB160" i="1"/>
  <c r="AA160" i="1" s="1"/>
  <c r="AB670" i="1"/>
  <c r="AA670" i="1" s="1"/>
  <c r="AB257" i="1"/>
  <c r="AA257" i="1" s="1"/>
  <c r="AB679" i="1"/>
  <c r="AA679" i="1" s="1"/>
  <c r="AB235" i="1"/>
  <c r="AA235" i="1" s="1"/>
  <c r="AB561" i="1"/>
  <c r="AA561" i="1" s="1"/>
  <c r="AB244" i="1"/>
  <c r="AA244" i="1" s="1"/>
  <c r="AB270" i="1"/>
  <c r="AA270" i="1" s="1"/>
  <c r="AB435" i="1"/>
  <c r="AA435" i="1" s="1"/>
  <c r="AB90" i="1"/>
  <c r="AA90" i="1" s="1"/>
  <c r="AB381" i="1"/>
  <c r="AA381" i="1" s="1"/>
  <c r="AB689" i="1"/>
  <c r="AA689" i="1" s="1"/>
  <c r="AB272" i="1"/>
  <c r="AA272" i="1" s="1"/>
  <c r="AB711" i="1"/>
  <c r="AA711" i="1" s="1"/>
  <c r="AB93" i="1"/>
  <c r="AA93" i="1" s="1"/>
  <c r="AB378" i="1"/>
  <c r="AA378" i="1" s="1"/>
  <c r="AB666" i="1"/>
  <c r="AA666" i="1" s="1"/>
  <c r="AB608" i="1"/>
  <c r="AA608" i="1" s="1"/>
  <c r="AB498" i="1"/>
  <c r="AA498" i="1" s="1"/>
  <c r="AB434" i="1"/>
  <c r="AA434" i="1" s="1"/>
  <c r="AB725" i="1"/>
  <c r="AA725" i="1" s="1"/>
  <c r="AB388" i="1"/>
  <c r="AA388" i="1" s="1"/>
  <c r="AB377" i="1"/>
  <c r="AA377" i="1" s="1"/>
  <c r="AB387" i="1"/>
  <c r="AA387" i="1" s="1"/>
  <c r="AB444" i="1"/>
  <c r="AA444" i="1" s="1"/>
  <c r="AB431" i="1"/>
  <c r="AA431" i="1" s="1"/>
  <c r="AB554" i="1"/>
  <c r="AA554" i="1" s="1"/>
  <c r="AB209" i="1"/>
  <c r="AA209" i="1" s="1"/>
  <c r="AB131" i="1"/>
  <c r="AA131" i="1" s="1"/>
  <c r="AB67" i="1"/>
  <c r="AA67" i="1" s="1"/>
  <c r="AB511" i="1"/>
  <c r="AA511" i="1" s="1"/>
  <c r="AB3" i="1"/>
  <c r="AA3" i="1" s="1"/>
  <c r="AB401" i="1"/>
  <c r="AA401" i="1" s="1"/>
  <c r="AB132" i="1"/>
  <c r="AA132" i="1" s="1"/>
  <c r="AB418" i="1"/>
  <c r="AA418" i="1" s="1"/>
  <c r="AB290" i="1"/>
  <c r="AA290" i="1" s="1"/>
  <c r="AB692" i="1"/>
  <c r="AA692" i="1" s="1"/>
  <c r="AB575" i="1"/>
  <c r="AA575" i="1" s="1"/>
  <c r="AB268" i="1"/>
  <c r="AA268" i="1" s="1"/>
  <c r="AB690" i="1"/>
  <c r="AA690" i="1" s="1"/>
  <c r="AB61" i="1"/>
  <c r="AA61" i="1" s="1"/>
  <c r="AB91" i="1"/>
  <c r="AA91" i="1" s="1"/>
  <c r="AB480" i="1"/>
  <c r="AA480" i="1" s="1"/>
  <c r="AB512" i="1"/>
  <c r="AA512" i="1" s="1"/>
  <c r="AB251" i="1"/>
  <c r="AA251" i="1" s="1"/>
  <c r="AB146" i="1"/>
  <c r="AA146" i="1" s="1"/>
  <c r="AB351" i="1"/>
  <c r="AA351" i="1" s="1"/>
  <c r="AB584" i="1"/>
  <c r="AA584" i="1" s="1"/>
  <c r="AB46" i="1"/>
  <c r="AA46" i="1" s="1"/>
  <c r="AB394" i="1"/>
  <c r="AA394" i="1" s="1"/>
  <c r="AB645" i="1"/>
  <c r="AA645" i="1" s="1"/>
  <c r="AB277" i="1"/>
  <c r="AA277" i="1" s="1"/>
  <c r="AB458" i="1"/>
  <c r="AA458" i="1" s="1"/>
  <c r="AB723" i="1"/>
  <c r="AA723" i="1" s="1"/>
  <c r="AB562" i="1"/>
  <c r="AA562" i="1" s="1"/>
  <c r="AB165" i="1"/>
  <c r="AA165" i="1" s="1"/>
  <c r="AB504" i="1"/>
  <c r="AA504" i="1" s="1"/>
  <c r="AB588" i="1"/>
  <c r="AA588" i="1" s="1"/>
  <c r="AB568" i="1"/>
  <c r="AA568" i="1" s="1"/>
  <c r="AB543" i="1"/>
  <c r="AA543" i="1" s="1"/>
  <c r="AB391" i="1"/>
  <c r="AA391" i="1" s="1"/>
  <c r="AB113" i="1"/>
  <c r="AA113" i="1" s="1"/>
  <c r="AB202" i="1"/>
  <c r="AA202" i="1" s="1"/>
  <c r="AB50" i="1"/>
  <c r="AA50" i="1" s="1"/>
  <c r="AB530" i="1"/>
  <c r="AA530" i="1" s="1"/>
  <c r="AB660" i="1"/>
  <c r="AA660" i="1" s="1"/>
  <c r="AB222" i="1"/>
  <c r="AA222" i="1" s="1"/>
  <c r="AB106" i="1"/>
  <c r="AA106" i="1" s="1"/>
  <c r="AB436" i="1"/>
  <c r="AA436" i="1" s="1"/>
  <c r="AB115" i="1"/>
  <c r="AA115" i="1" s="1"/>
  <c r="AB208" i="1"/>
  <c r="AA208" i="1" s="1"/>
  <c r="AB346" i="1"/>
  <c r="AA346" i="1" s="1"/>
  <c r="AB282" i="1"/>
  <c r="AA282" i="1" s="1"/>
  <c r="AB499" i="1"/>
  <c r="AA499" i="1" s="1"/>
  <c r="AB116" i="1"/>
  <c r="AA116" i="1" s="1"/>
  <c r="AB325" i="1"/>
  <c r="AA325" i="1" s="1"/>
  <c r="AB455" i="1"/>
  <c r="AA455" i="1" s="1"/>
  <c r="AB634" i="1"/>
  <c r="AA634" i="1" s="1"/>
  <c r="AB398" i="1"/>
  <c r="AA398" i="1" s="1"/>
  <c r="AB720" i="1"/>
  <c r="AA720" i="1" s="1"/>
  <c r="AB611" i="1"/>
  <c r="AA611" i="1" s="1"/>
  <c r="AB620" i="1"/>
  <c r="AA620" i="1" s="1"/>
  <c r="AB177" i="1"/>
  <c r="AA177" i="1" s="1"/>
  <c r="AB195" i="1"/>
  <c r="AA195" i="1" s="1"/>
  <c r="AB585" i="1"/>
  <c r="AA585" i="1" s="1"/>
  <c r="AB149" i="1"/>
  <c r="AA149" i="1" s="1"/>
  <c r="AB437" i="1"/>
  <c r="AA437" i="1" s="1"/>
  <c r="AB686" i="1"/>
  <c r="AA686" i="1" s="1"/>
  <c r="AB205" i="1"/>
  <c r="AA205" i="1" s="1"/>
  <c r="AB141" i="1"/>
  <c r="AA141" i="1" s="1"/>
  <c r="AB552" i="1"/>
  <c r="AA552" i="1" s="1"/>
  <c r="AB255" i="1"/>
  <c r="AA255" i="1" s="1"/>
  <c r="AB657" i="1"/>
  <c r="AA657" i="1" s="1"/>
  <c r="AB17" i="1"/>
  <c r="AA17" i="1" s="1"/>
  <c r="AB11" i="1"/>
  <c r="AA11" i="1" s="1"/>
  <c r="AB393" i="1"/>
  <c r="AA393" i="1" s="1"/>
  <c r="AB708" i="1"/>
  <c r="AA708" i="1" s="1"/>
  <c r="AB383" i="1"/>
  <c r="AA383" i="1" s="1"/>
  <c r="AB717" i="1"/>
  <c r="AA717" i="1" s="1"/>
  <c r="AB51" i="1"/>
  <c r="AA51" i="1" s="1"/>
  <c r="AB224" i="1"/>
  <c r="AA224" i="1" s="1"/>
  <c r="AB4002" i="1"/>
  <c r="AA4002" i="1" s="1"/>
  <c r="AB242" i="1"/>
  <c r="AA242" i="1" s="1"/>
  <c r="AB238" i="1"/>
  <c r="AA238" i="1" s="1"/>
  <c r="AB243" i="1"/>
  <c r="AA243" i="1" s="1"/>
  <c r="AB1002" i="1"/>
  <c r="AA1002" i="1" s="1"/>
  <c r="AB342" i="1"/>
  <c r="AA342" i="1" s="1"/>
  <c r="AB673" i="1"/>
  <c r="AA673" i="1" s="1"/>
  <c r="AB630" i="1"/>
  <c r="AA630" i="1" s="1"/>
  <c r="AB490" i="1"/>
  <c r="AA490" i="1" s="1"/>
  <c r="AB421" i="1"/>
  <c r="AA421" i="1" s="1"/>
  <c r="AB536" i="1"/>
  <c r="AA536" i="1" s="1"/>
  <c r="AB184" i="1"/>
  <c r="AA184" i="1" s="1"/>
  <c r="AB701" i="1"/>
  <c r="AA701" i="1" s="1"/>
  <c r="AB667" i="1"/>
  <c r="AA667" i="1" s="1"/>
  <c r="AB694" i="1"/>
  <c r="AA694" i="1" s="1"/>
  <c r="AB66" i="1"/>
  <c r="AA66" i="1" s="1"/>
  <c r="AB408" i="1"/>
  <c r="AA408" i="1" s="1"/>
  <c r="AB330" i="1"/>
  <c r="AA330" i="1" s="1"/>
  <c r="AB70" i="1"/>
  <c r="AA70" i="1" s="1"/>
  <c r="AB349" i="1"/>
  <c r="AA349" i="1" s="1"/>
  <c r="AB37" i="1"/>
  <c r="AA37" i="1" s="1"/>
  <c r="AB320" i="1"/>
  <c r="AA320" i="1" s="1"/>
  <c r="AB614" i="1"/>
  <c r="AA614" i="1" s="1"/>
  <c r="AB173" i="1"/>
  <c r="AA173" i="1" s="1"/>
  <c r="AB365" i="1"/>
  <c r="AA365" i="1" s="1"/>
  <c r="AB265" i="1"/>
  <c r="AA265" i="1" s="1"/>
  <c r="AB402" i="1"/>
  <c r="AA402" i="1" s="1"/>
  <c r="AB161" i="1"/>
  <c r="AA161" i="1" s="1"/>
  <c r="AB5002" i="1"/>
  <c r="AA5002" i="1" s="1"/>
  <c r="AB668" i="1"/>
  <c r="AA668" i="1" s="1"/>
  <c r="AB729" i="1"/>
  <c r="AA729" i="1" s="1"/>
  <c r="AB104" i="1"/>
  <c r="AA104" i="1" s="1"/>
  <c r="AB474" i="1"/>
  <c r="AA474" i="1" s="1"/>
  <c r="AB129" i="1"/>
  <c r="AA129" i="1" s="1"/>
  <c r="AB563" i="1"/>
  <c r="AA563" i="1" s="1"/>
  <c r="AB509" i="1"/>
  <c r="AA509" i="1" s="1"/>
  <c r="AB43" i="1"/>
  <c r="AA43" i="1" s="1"/>
  <c r="AB218" i="1"/>
  <c r="AA218" i="1" s="1"/>
  <c r="AB63" i="1"/>
  <c r="AA63" i="1" s="1"/>
  <c r="AB86" i="1"/>
  <c r="AA86" i="1" s="1"/>
  <c r="AB311" i="1"/>
  <c r="AA311" i="1" s="1"/>
  <c r="AB261" i="1"/>
  <c r="AA261" i="1" s="1"/>
  <c r="AB399" i="1"/>
  <c r="AA399" i="1" s="1"/>
  <c r="AB111" i="1"/>
  <c r="AA111" i="1" s="1"/>
  <c r="AB656" i="1"/>
  <c r="AA656" i="1" s="1"/>
  <c r="AB206" i="1"/>
  <c r="AA206" i="1" s="1"/>
  <c r="AB676" i="1"/>
  <c r="AA676" i="1" s="1"/>
  <c r="AB198" i="1"/>
  <c r="AA198" i="1" s="1"/>
  <c r="AB36" i="1"/>
  <c r="AA36" i="1" s="1"/>
  <c r="AB494" i="1"/>
  <c r="AA494" i="1" s="1"/>
  <c r="AB370" i="1"/>
  <c r="AA370" i="1" s="1"/>
  <c r="AB647" i="1"/>
  <c r="AA647" i="1" s="1"/>
  <c r="AB75" i="1"/>
  <c r="AA75" i="1" s="1"/>
  <c r="AB423" i="1"/>
  <c r="AA423" i="1" s="1"/>
  <c r="AB355" i="1"/>
  <c r="AA355" i="1" s="1"/>
  <c r="AB653" i="1"/>
  <c r="AA653" i="1" s="1"/>
  <c r="AB316" i="1"/>
  <c r="AA316" i="1" s="1"/>
  <c r="AB591" i="1"/>
  <c r="AA591" i="1" s="1"/>
  <c r="AB703" i="1"/>
  <c r="AA703" i="1" s="1"/>
  <c r="AB81" i="1"/>
  <c r="AA81" i="1" s="1"/>
  <c r="AB523" i="1"/>
  <c r="AA523" i="1" s="1"/>
  <c r="AB716" i="1"/>
  <c r="AA716" i="1" s="1"/>
  <c r="AB518" i="1"/>
  <c r="AA518" i="1" s="1"/>
  <c r="AB197" i="1"/>
  <c r="AA197" i="1" s="1"/>
  <c r="AB4" i="1"/>
  <c r="AA4" i="1" s="1"/>
  <c r="AB414" i="1"/>
  <c r="AA414" i="1" s="1"/>
  <c r="AB525" i="1"/>
  <c r="AA525" i="1" s="1"/>
  <c r="AB170" i="1"/>
  <c r="AA170" i="1" s="1"/>
  <c r="AB461" i="1"/>
  <c r="AA461" i="1" s="1"/>
  <c r="AB196" i="1"/>
  <c r="AA196" i="1" s="1"/>
  <c r="AB606" i="1"/>
  <c r="AA606" i="1" s="1"/>
  <c r="AB125" i="1"/>
  <c r="AA125" i="1" s="1"/>
  <c r="AB508" i="1"/>
  <c r="AA508" i="1" s="1"/>
  <c r="AB545" i="1"/>
  <c r="AA545" i="1" s="1"/>
  <c r="AB20" i="1"/>
  <c r="AA20" i="1" s="1"/>
  <c r="AB462" i="1"/>
  <c r="AA462" i="1" s="1"/>
  <c r="AB514" i="1"/>
  <c r="AA514" i="1" s="1"/>
  <c r="AB527" i="1"/>
  <c r="AA527" i="1" s="1"/>
  <c r="AB189" i="1"/>
  <c r="AA189" i="1" s="1"/>
  <c r="AB697" i="1"/>
  <c r="AA697" i="1" s="1"/>
  <c r="AB231" i="1"/>
  <c r="AA231" i="1" s="1"/>
  <c r="AB163" i="1"/>
  <c r="AA163" i="1" s="1"/>
  <c r="AB239" i="1"/>
  <c r="AA239" i="1" s="1"/>
  <c r="AB336" i="1"/>
  <c r="AA336" i="1" s="1"/>
  <c r="AB429" i="1"/>
  <c r="AA429" i="1" s="1"/>
  <c r="AB58" i="1"/>
  <c r="AA58" i="1" s="1"/>
  <c r="AB412" i="1"/>
  <c r="AA412" i="1" s="1"/>
  <c r="AB76" i="1"/>
  <c r="AA76" i="1" s="1"/>
  <c r="AB685" i="1"/>
  <c r="AA685" i="1" s="1"/>
  <c r="AB510" i="1"/>
  <c r="AA510" i="1" s="1"/>
  <c r="AB331" i="1"/>
  <c r="AA331" i="1" s="1"/>
  <c r="AB712" i="1"/>
  <c r="AA712" i="1" s="1"/>
  <c r="AB33" i="1"/>
  <c r="AA33" i="1" s="1"/>
  <c r="AB102" i="1"/>
  <c r="AA102" i="1" s="1"/>
  <c r="AB283" i="1"/>
  <c r="AA283" i="1" s="1"/>
  <c r="AB659" i="1"/>
  <c r="AA659" i="1" s="1"/>
  <c r="AB472" i="1"/>
  <c r="AA472" i="1" s="1"/>
  <c r="AB175" i="1"/>
  <c r="AA175" i="1" s="1"/>
  <c r="AB577" i="1"/>
  <c r="AA577" i="1" s="1"/>
  <c r="AB682" i="1"/>
  <c r="AA682" i="1" s="1"/>
  <c r="AB730" i="1"/>
  <c r="AA730" i="1" s="1"/>
  <c r="AB389" i="1"/>
  <c r="AA389" i="1" s="1"/>
  <c r="AB457" i="1"/>
  <c r="AA457" i="1" s="1"/>
  <c r="AB96" i="1"/>
  <c r="AA96" i="1" s="1"/>
  <c r="AB295" i="1"/>
  <c r="AA295" i="1" s="1"/>
  <c r="AB245" i="1"/>
  <c r="AA245" i="1" s="1"/>
  <c r="AB420" i="1"/>
  <c r="AA420" i="1" s="1"/>
  <c r="AB47" i="1"/>
  <c r="AA47" i="1" s="1"/>
  <c r="AB718" i="1"/>
  <c r="AA718" i="1" s="1"/>
  <c r="AB88" i="1"/>
  <c r="AA88" i="1" s="1"/>
  <c r="AB114" i="1"/>
  <c r="AA114" i="1" s="1"/>
  <c r="AB16" i="1"/>
  <c r="AA16" i="1" s="1"/>
  <c r="AB49" i="1"/>
  <c r="AA49" i="1" s="1"/>
  <c r="AB669" i="1"/>
  <c r="AA669" i="1" s="1"/>
  <c r="AB605" i="1"/>
  <c r="AA605" i="1" s="1"/>
  <c r="AB250" i="1"/>
  <c r="AA250" i="1" s="1"/>
  <c r="AB541" i="1"/>
  <c r="AA541" i="1" s="1"/>
  <c r="AB122" i="1"/>
  <c r="AA122" i="1" s="1"/>
  <c r="AB145" i="1"/>
  <c r="AA145" i="1" s="1"/>
  <c r="AB77" i="1"/>
  <c r="AA77" i="1" s="1"/>
  <c r="AB306" i="1"/>
  <c r="AA306" i="1" s="1"/>
  <c r="AB360" i="1"/>
  <c r="AA360" i="1" s="1"/>
  <c r="AB127" i="1"/>
  <c r="AA127" i="1" s="1"/>
  <c r="AB154" i="1"/>
  <c r="AA154" i="1" s="1"/>
  <c r="AB477" i="1"/>
  <c r="AA477" i="1" s="1"/>
  <c r="AB333" i="1"/>
  <c r="AA333" i="1" s="1"/>
  <c r="AB315" i="1"/>
  <c r="AA315" i="1" s="1"/>
  <c r="AB641" i="1"/>
  <c r="AA641" i="1" s="1"/>
  <c r="AB452" i="1"/>
  <c r="AA452" i="1" s="1"/>
  <c r="AB589" i="1"/>
  <c r="AA589" i="1" s="1"/>
  <c r="AB533" i="1"/>
  <c r="AA533" i="1" s="1"/>
  <c r="AB124" i="1"/>
  <c r="AA124" i="1" s="1"/>
  <c r="AB447" i="1"/>
  <c r="AA447" i="1" s="1"/>
  <c r="AB42" i="1"/>
  <c r="AA42" i="1" s="1"/>
  <c r="AB416" i="1"/>
  <c r="AA416" i="1" s="1"/>
  <c r="AB573" i="1"/>
  <c r="AA573" i="1" s="1"/>
  <c r="AB564" i="1"/>
  <c r="AA564" i="1" s="1"/>
  <c r="AB406" i="1"/>
  <c r="AA406" i="1" s="1"/>
  <c r="AB45" i="1"/>
  <c r="AA45" i="1" s="1"/>
  <c r="AB599" i="1"/>
  <c r="AA599" i="1" s="1"/>
  <c r="AB677" i="1"/>
  <c r="AA677" i="1" s="1"/>
  <c r="AB691" i="1"/>
  <c r="AA691" i="1" s="1"/>
  <c r="AB404" i="1"/>
  <c r="AA404" i="1" s="1"/>
  <c r="AB619" i="1"/>
  <c r="AA619" i="1" s="1"/>
  <c r="AB169" i="1"/>
  <c r="AA169" i="1" s="1"/>
  <c r="AB638" i="1"/>
  <c r="AA638" i="1" s="1"/>
  <c r="AB8" i="1"/>
  <c r="AA8" i="1" s="1"/>
  <c r="AB489" i="1"/>
  <c r="AA489" i="1" s="1"/>
  <c r="AB432" i="1"/>
  <c r="AA432" i="1" s="1"/>
  <c r="AB617" i="1"/>
  <c r="AA617" i="1" s="1"/>
  <c r="AB28" i="1"/>
  <c r="AA28" i="1" s="1"/>
  <c r="AB622" i="1"/>
  <c r="AA622" i="1" s="1"/>
  <c r="AB18" i="1"/>
  <c r="AA18" i="1" s="1"/>
  <c r="AB557" i="1"/>
  <c r="AA557" i="1" s="1"/>
  <c r="AB482" i="1"/>
  <c r="AA482" i="1" s="1"/>
  <c r="AB192" i="1"/>
  <c r="AA192" i="1" s="1"/>
  <c r="AB382" i="1"/>
  <c r="AA382" i="1" s="1"/>
  <c r="AB570" i="1"/>
  <c r="AA570" i="1" s="1"/>
  <c r="AB98" i="1"/>
  <c r="AA98" i="1" s="1"/>
  <c r="AB681" i="1"/>
  <c r="AA681" i="1" s="1"/>
  <c r="AB341" i="1"/>
  <c r="AA341" i="1" s="1"/>
  <c r="AB556" i="1"/>
  <c r="AA556" i="1" s="1"/>
  <c r="AB531" i="1"/>
  <c r="AA531" i="1" s="1"/>
  <c r="AB687" i="1"/>
  <c r="AA687" i="1" s="1"/>
  <c r="AB623" i="1"/>
  <c r="AA623" i="1" s="1"/>
  <c r="AB636" i="1"/>
  <c r="AA636" i="1" s="1"/>
  <c r="AB664" i="1"/>
  <c r="AA664" i="1" s="1"/>
  <c r="AB375" i="1"/>
  <c r="AA375" i="1" s="1"/>
  <c r="AB451" i="1"/>
  <c r="AA451" i="1" s="1"/>
  <c r="AB400" i="1"/>
  <c r="AA400" i="1" s="1"/>
  <c r="AB221" i="1"/>
  <c r="AA221" i="1" s="1"/>
  <c r="AB117" i="1"/>
  <c r="AA117" i="1" s="1"/>
  <c r="AB207" i="1"/>
  <c r="AA207" i="1" s="1"/>
  <c r="AB449" i="1"/>
  <c r="AA449" i="1" s="1"/>
  <c r="AB600" i="1"/>
  <c r="AA600" i="1" s="1"/>
  <c r="AB413" i="1"/>
  <c r="AA413" i="1" s="1"/>
  <c r="AB534" i="1"/>
  <c r="AA534" i="1" s="1"/>
  <c r="AB405" i="1"/>
  <c r="AA405" i="1" s="1"/>
  <c r="AB497" i="1"/>
  <c r="AA497" i="1" s="1"/>
  <c r="AB292" i="1"/>
  <c r="AA292" i="1" s="1"/>
  <c r="AB592" i="1"/>
  <c r="AA592" i="1" s="1"/>
  <c r="AB204" i="1"/>
  <c r="AA204" i="1" s="1"/>
  <c r="AB722" i="1"/>
  <c r="AA722" i="1" s="1"/>
  <c r="AB558" i="1"/>
  <c r="AA558" i="1" s="1"/>
  <c r="AB304" i="1"/>
  <c r="AA304" i="1" s="1"/>
  <c r="AB240" i="1"/>
  <c r="AA240" i="1" s="1"/>
  <c r="AB21" i="1"/>
  <c r="AA21" i="1" s="1"/>
  <c r="AB639" i="1"/>
  <c r="AA639" i="1" s="1"/>
  <c r="AB314" i="1"/>
  <c r="AA314" i="1" s="1"/>
  <c r="AB108" i="1"/>
  <c r="AA108" i="1" s="1"/>
  <c r="AB94" i="1"/>
  <c r="AA94" i="1" s="1"/>
  <c r="AB119" i="1"/>
  <c r="AA119" i="1" s="1"/>
  <c r="AB426" i="1"/>
  <c r="AA426" i="1" s="1"/>
  <c r="AB362" i="1"/>
  <c r="AA362" i="1" s="1"/>
  <c r="AB643" i="1"/>
  <c r="AA643" i="1" s="1"/>
  <c r="AB579" i="1"/>
  <c r="AA579" i="1" s="1"/>
  <c r="AB519" i="1"/>
  <c r="AA519" i="1" s="1"/>
  <c r="AB615" i="1"/>
  <c r="AA615" i="1" s="1"/>
  <c r="AB655" i="1"/>
  <c r="AA655" i="1" s="1"/>
  <c r="AB478" i="1"/>
  <c r="AA478" i="1" s="1"/>
  <c r="AB65" i="1"/>
  <c r="AA65" i="1" s="1"/>
  <c r="AB168" i="1"/>
  <c r="AA168" i="1" s="1"/>
  <c r="AB551" i="1"/>
  <c r="AA551" i="1" s="1"/>
  <c r="AB488" i="1"/>
  <c r="AA488" i="1" s="1"/>
  <c r="AB343" i="1"/>
  <c r="AA343" i="1" s="1"/>
  <c r="AB97" i="1"/>
  <c r="AA97" i="1" s="1"/>
  <c r="AB549" i="1"/>
  <c r="AA549" i="1" s="1"/>
  <c r="AB179" i="1"/>
  <c r="AA179" i="1" s="1"/>
  <c r="AB276" i="1"/>
  <c r="AA276" i="1" s="1"/>
  <c r="AB610" i="1"/>
  <c r="AA610" i="1" s="1"/>
  <c r="AB285" i="1"/>
  <c r="AA285" i="1" s="1"/>
  <c r="AB200" i="1"/>
  <c r="AA200" i="1" s="1"/>
  <c r="AB317" i="1"/>
  <c r="AA317" i="1" s="1"/>
  <c r="AB463" i="1"/>
  <c r="AA463" i="1" s="1"/>
  <c r="AB156" i="1"/>
  <c r="AA156" i="1" s="1"/>
  <c r="AB64" i="1"/>
  <c r="AA64" i="1" s="1"/>
  <c r="AB580" i="1"/>
  <c r="AA580" i="1" s="1"/>
  <c r="AB284" i="1"/>
  <c r="AA284" i="1" s="1"/>
  <c r="AB578" i="1"/>
  <c r="AA578" i="1" s="1"/>
  <c r="AB319" i="1"/>
  <c r="AA319" i="1" s="1"/>
  <c r="AB724" i="1"/>
  <c r="AA724" i="1" s="1"/>
  <c r="AB415" i="1"/>
  <c r="AA415" i="1" s="1"/>
  <c r="AB705" i="1"/>
  <c r="AA705" i="1" s="1"/>
  <c r="AB392" i="1"/>
  <c r="AA392" i="1" s="1"/>
  <c r="AB280" i="1"/>
  <c r="AA280" i="1" s="1"/>
  <c r="AB559" i="1"/>
  <c r="AA559" i="1" s="1"/>
  <c r="AB324" i="1"/>
  <c r="AA324" i="1" s="1"/>
  <c r="AB443" i="1"/>
  <c r="AA443" i="1" s="1"/>
  <c r="AB253" i="1"/>
  <c r="AA253" i="1" s="1"/>
  <c r="AB674" i="1"/>
  <c r="AA674" i="1" s="1"/>
  <c r="AB321" i="1"/>
  <c r="AA321" i="1" s="1"/>
  <c r="AB733" i="1"/>
  <c r="AA733" i="1" s="1"/>
  <c r="AB396" i="1"/>
  <c r="AA396" i="1" s="1"/>
  <c r="AB565" i="1"/>
  <c r="AA565" i="1" s="1"/>
  <c r="AB188" i="1"/>
  <c r="AA188" i="1" s="1"/>
  <c r="AB174" i="1"/>
  <c r="AA174" i="1" s="1"/>
  <c r="AB82" i="1"/>
  <c r="AA82" i="1" s="1"/>
  <c r="AB652" i="1"/>
  <c r="AA652" i="1" s="1"/>
  <c r="AB721" i="1"/>
  <c r="AA721" i="1" s="1"/>
  <c r="AB433" i="1"/>
  <c r="AA433" i="1" s="1"/>
  <c r="AB369" i="1"/>
  <c r="AA369" i="1" s="1"/>
  <c r="AB602" i="1"/>
  <c r="AA602" i="1" s="1"/>
  <c r="AB572" i="1"/>
  <c r="AA572" i="1" s="1"/>
  <c r="AB40" i="1"/>
  <c r="AA40" i="1" s="1"/>
  <c r="AB366" i="1"/>
  <c r="AA366" i="1" s="1"/>
  <c r="AB547" i="1"/>
  <c r="AA547" i="1" s="1"/>
  <c r="AB7" i="1"/>
  <c r="AA7" i="1" s="1"/>
  <c r="AB597" i="1"/>
  <c r="AA597" i="1" s="1"/>
  <c r="AB29" i="1"/>
  <c r="AA29" i="1" s="1"/>
  <c r="AB337" i="1"/>
  <c r="AA337" i="1" s="1"/>
  <c r="AB631" i="1"/>
  <c r="AA631" i="1" s="1"/>
  <c r="AB567" i="1"/>
  <c r="AA567" i="1" s="1"/>
  <c r="AB123" i="1"/>
  <c r="AA123" i="1" s="1"/>
  <c r="AB513" i="1"/>
  <c r="AA513" i="1" s="1"/>
  <c r="AB143" i="1"/>
  <c r="AA143" i="1" s="1"/>
  <c r="AB294" i="1"/>
  <c r="AA294" i="1" s="1"/>
  <c r="AB32" i="1"/>
  <c r="AA32" i="1" s="1"/>
  <c r="AB709" i="1"/>
  <c r="AA709" i="1" s="1"/>
  <c r="AB308" i="1"/>
  <c r="AA308" i="1" s="1"/>
  <c r="AB191" i="1"/>
  <c r="AA191" i="1" s="1"/>
  <c r="AB288" i="1"/>
  <c r="AA288" i="1" s="1"/>
  <c r="AB178" i="1"/>
  <c r="AA178" i="1" s="1"/>
  <c r="AB220" i="1"/>
  <c r="AA220" i="1" s="1"/>
  <c r="AB671" i="1"/>
  <c r="AA671" i="1" s="1"/>
  <c r="AB229" i="1"/>
  <c r="AA229" i="1" s="1"/>
  <c r="AB485" i="1"/>
  <c r="AA485" i="1" s="1"/>
  <c r="AB121" i="1"/>
  <c r="AA121" i="1" s="1"/>
  <c r="AB182" i="1"/>
  <c r="AA182" i="1" s="1"/>
  <c r="AB506" i="1"/>
  <c r="AA506" i="1" s="1"/>
  <c r="AB136" i="1"/>
  <c r="AA136" i="1" s="1"/>
  <c r="AB233" i="1"/>
  <c r="AA233" i="1" s="1"/>
  <c r="AB411" i="1"/>
  <c r="AA411" i="1" s="1"/>
  <c r="AB2003" i="1"/>
  <c r="AA2003" i="1" s="1"/>
  <c r="AB4003" i="1"/>
  <c r="AA4003" i="1" s="1"/>
  <c r="AB120" i="1"/>
  <c r="AA120" i="1" s="1"/>
  <c r="AB128" i="1"/>
  <c r="AA128" i="1" s="1"/>
  <c r="AB27" i="1"/>
  <c r="AA27" i="1" s="1"/>
  <c r="AB493" i="1"/>
  <c r="AA493" i="1" s="1"/>
  <c r="AB650" i="1"/>
  <c r="AA650" i="1" s="1"/>
  <c r="AB210" i="1"/>
  <c r="AA210" i="1" s="1"/>
  <c r="AB24" i="1"/>
  <c r="AA24" i="1" s="1"/>
  <c r="AB732" i="1"/>
  <c r="AA732" i="1" s="1"/>
  <c r="AB403" i="1"/>
  <c r="AA403" i="1" s="1"/>
  <c r="AB264" i="1"/>
  <c r="AA264" i="1" s="1"/>
  <c r="AB502" i="1"/>
  <c r="AA502" i="1" s="1"/>
  <c r="AB376" i="1"/>
  <c r="AA376" i="1" s="1"/>
  <c r="AB237" i="1"/>
  <c r="AA237" i="1" s="1"/>
  <c r="AB356" i="1"/>
  <c r="AA356" i="1" s="1"/>
  <c r="AB604" i="1"/>
  <c r="AA604" i="1" s="1"/>
  <c r="AB601" i="1"/>
  <c r="AA601" i="1" s="1"/>
  <c r="AB737" i="1"/>
  <c r="AA737" i="1" s="1"/>
  <c r="AB307" i="1"/>
  <c r="AA307" i="1" s="1"/>
  <c r="AB26" i="1"/>
  <c r="AA26" i="1" s="1"/>
  <c r="AB696" i="1"/>
  <c r="AA696" i="1" s="1"/>
  <c r="AB367" i="1"/>
  <c r="AA367" i="1" s="1"/>
  <c r="AB456" i="1"/>
  <c r="AA456" i="1" s="1"/>
  <c r="AB41" i="1"/>
  <c r="AA41" i="1" s="1"/>
  <c r="AB574" i="1"/>
  <c r="AA574" i="1" s="1"/>
  <c r="AB100" i="1"/>
  <c r="AA100" i="1" s="1"/>
  <c r="AB212" i="1"/>
  <c r="AA212" i="1" s="1"/>
  <c r="AB466" i="1"/>
  <c r="AA466" i="1" s="1"/>
  <c r="AB640" i="1"/>
  <c r="AA640" i="1" s="1"/>
  <c r="AB339" i="1"/>
  <c r="AA339" i="1" s="1"/>
  <c r="AB92" i="1"/>
  <c r="AA92" i="1" s="1"/>
  <c r="AB464" i="1"/>
  <c r="AA464" i="1" s="1"/>
  <c r="AB171" i="1"/>
  <c r="AA171" i="1" s="1"/>
  <c r="AB31" i="1"/>
  <c r="AA31" i="1" s="1"/>
  <c r="AB153" i="1"/>
  <c r="AA153" i="1" s="1"/>
  <c r="AB274" i="1"/>
  <c r="AA274" i="1" s="1"/>
  <c r="AB448" i="1"/>
  <c r="AA448" i="1" s="1"/>
  <c r="AB89" i="1"/>
  <c r="AA89" i="1" s="1"/>
  <c r="AB62" i="1"/>
  <c r="AA62" i="1" s="1"/>
  <c r="AB227" i="1"/>
  <c r="AA227" i="1" s="1"/>
  <c r="AB328" i="1"/>
  <c r="AA328" i="1" s="1"/>
  <c r="AB665" i="1"/>
  <c r="AA665" i="1" s="1"/>
  <c r="AB101" i="1"/>
  <c r="AA101" i="1" s="1"/>
  <c r="AB241" i="1"/>
  <c r="AA241" i="1" s="1"/>
  <c r="AB19" i="1"/>
  <c r="AA19" i="1" s="1"/>
  <c r="AB704" i="1"/>
  <c r="AA704" i="1" s="1"/>
  <c r="AB254" i="1"/>
  <c r="AA254" i="1" s="1"/>
  <c r="AB215" i="1"/>
  <c r="AA215" i="1" s="1"/>
  <c r="AB87" i="1"/>
  <c r="AA87" i="1" s="1"/>
  <c r="AB625" i="1"/>
  <c r="AA625" i="1" s="1"/>
  <c r="AB642" i="1"/>
  <c r="AA642" i="1" s="1"/>
  <c r="AB5003" i="1"/>
  <c r="AA5003" i="1" s="1"/>
  <c r="AB675" i="1"/>
  <c r="AA675" i="1" s="1"/>
  <c r="AB138" i="1"/>
  <c r="AA138" i="1" s="1"/>
  <c r="AB312" i="1"/>
  <c r="AA312" i="1" s="1"/>
  <c r="AB479" i="1"/>
  <c r="AA479" i="1" s="1"/>
  <c r="AB246" i="1"/>
  <c r="AA246" i="1" s="1"/>
  <c r="AB706" i="1"/>
  <c r="AA706" i="1" s="1"/>
  <c r="AB454" i="1"/>
  <c r="AA454" i="1" s="1"/>
  <c r="AB84" i="1"/>
  <c r="AA84" i="1" s="1"/>
  <c r="AB595" i="1"/>
  <c r="AA595" i="1" s="1"/>
  <c r="AB735" i="1"/>
  <c r="AA735" i="1" s="1"/>
  <c r="AB147" i="1"/>
  <c r="AA147" i="1" s="1"/>
  <c r="AB590" i="1"/>
  <c r="AA590" i="1" s="1"/>
  <c r="AB256" i="1"/>
  <c r="AA256" i="1" s="1"/>
  <c r="AB576" i="1"/>
  <c r="AA576" i="1" s="1"/>
  <c r="AB537" i="1"/>
  <c r="AA537" i="1" s="1"/>
  <c r="AB78" i="1"/>
  <c r="AA78" i="1" s="1"/>
  <c r="AB612" i="1"/>
  <c r="AA612" i="1" s="1"/>
  <c r="AB4005" i="1"/>
  <c r="AA4005" i="1" s="1"/>
  <c r="AB410" i="1"/>
  <c r="AA410" i="1" s="1"/>
  <c r="AB607" i="1"/>
  <c r="AA607" i="1" s="1"/>
  <c r="AB130" i="1"/>
  <c r="AA130" i="1" s="1"/>
  <c r="AB693" i="1"/>
  <c r="AA693" i="1" s="1"/>
  <c r="AB374" i="1"/>
  <c r="AA374" i="1" s="1"/>
  <c r="AB25" i="1"/>
  <c r="AA25" i="1" s="1"/>
  <c r="AB340" i="1"/>
  <c r="AA340" i="1" s="1"/>
  <c r="AB481" i="1"/>
  <c r="AA481" i="1" s="1"/>
  <c r="AB194" i="1"/>
  <c r="AA194" i="1" s="1"/>
  <c r="AB353" i="1"/>
  <c r="AA353" i="1" s="1"/>
  <c r="AB217" i="1"/>
  <c r="AA217" i="1" s="1"/>
  <c r="AB301" i="1"/>
  <c r="AA301" i="1" s="1"/>
  <c r="AB384" i="1"/>
  <c r="AA384" i="1" s="1"/>
  <c r="AB318" i="1"/>
  <c r="AA318" i="1" s="1"/>
  <c r="AB322" i="1"/>
  <c r="AA322" i="1" s="1"/>
  <c r="AB540" i="1"/>
  <c r="AA540" i="1" s="1"/>
  <c r="AB450" i="1"/>
  <c r="AA450" i="1" s="1"/>
  <c r="AB23" i="1"/>
  <c r="AA23" i="1" s="1"/>
  <c r="AB309" i="1"/>
  <c r="AA309" i="1" s="1"/>
  <c r="AB348" i="1"/>
  <c r="AA348" i="1" s="1"/>
  <c r="AB532" i="1"/>
  <c r="AA532" i="1" s="1"/>
  <c r="AB248" i="1"/>
  <c r="AA248" i="1" s="1"/>
  <c r="AB603" i="1"/>
  <c r="AA603" i="1" s="1"/>
  <c r="AB258" i="1"/>
  <c r="AA258" i="1" s="1"/>
  <c r="AB471" i="1"/>
  <c r="AA471" i="1" s="1"/>
  <c r="AB95" i="1"/>
  <c r="AA95" i="1" s="1"/>
  <c r="AB148" i="1"/>
  <c r="AA148" i="1" s="1"/>
  <c r="AB702" i="1"/>
  <c r="AA702" i="1" s="1"/>
  <c r="AB279" i="1"/>
  <c r="AA279" i="1" s="1"/>
  <c r="AB409" i="1"/>
  <c r="AA409" i="1" s="1"/>
  <c r="AB632" i="1"/>
  <c r="AA632" i="1" s="1"/>
  <c r="AB190" i="1"/>
  <c r="AA190" i="1" s="1"/>
  <c r="AB596" i="1"/>
  <c r="AA596" i="1" s="1"/>
  <c r="AB266" i="1"/>
  <c r="AA266" i="1" s="1"/>
  <c r="AB613" i="1"/>
  <c r="AA613" i="1" s="1"/>
  <c r="AB151" i="1"/>
  <c r="AA151" i="1" s="1"/>
  <c r="AB211" i="1"/>
  <c r="AA211" i="1" s="1"/>
  <c r="AB476" i="1"/>
  <c r="AA476" i="1" s="1"/>
  <c r="AB538" i="1"/>
  <c r="AA538" i="1" s="1"/>
  <c r="AB407" i="1"/>
  <c r="AA407" i="1" s="1"/>
  <c r="AB53" i="1"/>
  <c r="AA53" i="1" s="1"/>
  <c r="AB731" i="1"/>
  <c r="AA731" i="1" s="1"/>
  <c r="AB386" i="1"/>
  <c r="AA386" i="1" s="1"/>
  <c r="AB297" i="1"/>
  <c r="AA297" i="1" s="1"/>
  <c r="AB535" i="1"/>
  <c r="AA535" i="1" s="1"/>
  <c r="AB310" i="1"/>
  <c r="AA310" i="1" s="1"/>
  <c r="AB181" i="1"/>
  <c r="AA181" i="1" s="1"/>
  <c r="AB417" i="1"/>
  <c r="AA417" i="1" s="1"/>
  <c r="AB500" i="1"/>
  <c r="AA500" i="1" s="1"/>
  <c r="AB621" i="1"/>
  <c r="AA621" i="1" s="1"/>
  <c r="AB484" i="1"/>
  <c r="AA484" i="1" s="1"/>
  <c r="AB609" i="1"/>
  <c r="AA609" i="1" s="1"/>
  <c r="AB1003" i="1"/>
  <c r="AA1003" i="1" s="1"/>
  <c r="AB3003" i="1"/>
  <c r="AA3003" i="1" s="1"/>
  <c r="AB293" i="1"/>
  <c r="AA293" i="1" s="1"/>
  <c r="AB357" i="1"/>
  <c r="AA357" i="1" s="1"/>
  <c r="AB347" i="1"/>
  <c r="AA347" i="1" s="1"/>
  <c r="AB225" i="1"/>
  <c r="AA225" i="1" s="1"/>
  <c r="AB83" i="1"/>
  <c r="AA83" i="1" s="1"/>
  <c r="AB683" i="1"/>
  <c r="AA683" i="1" s="1"/>
  <c r="AB586" i="1"/>
  <c r="AA586" i="1" s="1"/>
  <c r="AB440" i="1"/>
  <c r="AA440" i="1" s="1"/>
  <c r="AB425" i="1"/>
  <c r="AA425" i="1" s="1"/>
  <c r="AB663" i="1"/>
  <c r="AA663" i="1" s="1"/>
  <c r="AB419" i="1"/>
  <c r="AA419" i="1" s="1"/>
  <c r="AB109" i="1"/>
  <c r="AA109" i="1" s="1"/>
  <c r="AB291" i="1"/>
  <c r="AA291" i="1" s="1"/>
  <c r="AB35" i="1"/>
  <c r="AA35" i="1" s="1"/>
  <c r="AB2002" i="1"/>
  <c r="AA2002" i="1" s="1"/>
  <c r="AB473" i="1"/>
  <c r="AA473" i="1" s="1"/>
  <c r="AB4004" i="1"/>
  <c r="AA4004" i="1" s="1"/>
  <c r="AB3004" i="1"/>
  <c r="AA3004" i="1" s="1"/>
  <c r="AB2004" i="1"/>
  <c r="AA2004" i="1" s="1"/>
  <c r="AB1005" i="1"/>
  <c r="AA1005" i="1" s="1"/>
  <c r="AB1004" i="1"/>
  <c r="AA1004" i="1" s="1"/>
  <c r="AB5006" i="1"/>
  <c r="AA5006" i="1" s="1"/>
  <c r="AB2005" i="1"/>
  <c r="AA2005" i="1" s="1"/>
  <c r="AB5004" i="1"/>
  <c r="AA5004" i="1" s="1"/>
  <c r="AB3005" i="1"/>
  <c r="AA3005" i="1" s="1"/>
  <c r="AB5005" i="1"/>
  <c r="AA5005" i="1" s="1"/>
  <c r="AB1006" i="1"/>
  <c r="AA1006" i="1" s="1"/>
  <c r="AB1007" i="1"/>
  <c r="AA1007" i="1" s="1"/>
  <c r="AB738" i="1"/>
  <c r="AA738" i="1" s="1"/>
  <c r="AB2006" i="1"/>
  <c r="AA2006" i="1" s="1"/>
  <c r="AB4006" i="1"/>
  <c r="AA4006" i="1" s="1"/>
  <c r="AB2007" i="1"/>
  <c r="AA2007" i="1" s="1"/>
  <c r="AB3006" i="1"/>
  <c r="AA3006" i="1" s="1"/>
  <c r="AB740" i="1"/>
  <c r="AA740" i="1" s="1"/>
  <c r="AB3007" i="1"/>
  <c r="AA3007" i="1" s="1"/>
  <c r="AB739" i="1"/>
  <c r="AA739" i="1" s="1"/>
  <c r="AB4007" i="1"/>
  <c r="AA4007" i="1" s="1"/>
  <c r="AB2008" i="1"/>
  <c r="AA2008" i="1" s="1"/>
  <c r="AB5008" i="1"/>
  <c r="AA5008" i="1" s="1"/>
  <c r="AB1008" i="1"/>
  <c r="AA1008" i="1" s="1"/>
  <c r="AB741" i="1"/>
  <c r="AA741" i="1" s="1"/>
  <c r="AB3008" i="1"/>
  <c r="AA3008" i="1" s="1"/>
  <c r="AB5007" i="1"/>
  <c r="AA5007" i="1" s="1"/>
  <c r="AB4008" i="1"/>
  <c r="AA4008" i="1" s="1"/>
  <c r="AB5009" i="1"/>
  <c r="AA5009" i="1" s="1"/>
  <c r="AB3009" i="1"/>
  <c r="AA3009" i="1" s="1"/>
  <c r="AB4009" i="1"/>
  <c r="AA4009" i="1" s="1"/>
  <c r="AB1009" i="1"/>
  <c r="AA1009" i="1" s="1"/>
  <c r="AB744" i="1"/>
  <c r="AA744" i="1" s="1"/>
  <c r="AB2009" i="1"/>
  <c r="AA2009" i="1" s="1"/>
  <c r="AB4010" i="1"/>
  <c r="AA4010" i="1" s="1"/>
  <c r="AB1010" i="1"/>
  <c r="AA1010" i="1" s="1"/>
  <c r="AB742" i="1"/>
  <c r="AA742" i="1" s="1"/>
  <c r="AB2012" i="1"/>
  <c r="AA2012" i="1" s="1"/>
  <c r="AB3010" i="1"/>
  <c r="AA3010" i="1" s="1"/>
  <c r="AB5010" i="1"/>
  <c r="AA5010" i="1" s="1"/>
  <c r="AB2010" i="1"/>
  <c r="AA2010" i="1" s="1"/>
  <c r="AB743" i="1"/>
  <c r="AA743" i="1" s="1"/>
  <c r="AB3011" i="1"/>
  <c r="AA3011" i="1" s="1"/>
  <c r="AB1011" i="1"/>
  <c r="AA1011" i="1" s="1"/>
  <c r="AB5011" i="1"/>
  <c r="AA5011" i="1" s="1"/>
  <c r="AB4011" i="1"/>
  <c r="AA4011" i="1" s="1"/>
  <c r="AB3012" i="1"/>
  <c r="AA3012" i="1" s="1"/>
  <c r="AB745" i="1"/>
  <c r="AA745" i="1" s="1"/>
  <c r="AB2011" i="1"/>
  <c r="AA2011" i="1" s="1"/>
  <c r="AB5013" i="1"/>
  <c r="AA5013" i="1" s="1"/>
  <c r="AB5012" i="1"/>
  <c r="AA5012" i="1" s="1"/>
  <c r="AB2013" i="1"/>
  <c r="AA2013" i="1" s="1"/>
  <c r="AB4012" i="1"/>
  <c r="AA4012" i="1" s="1"/>
  <c r="AB1012" i="1"/>
  <c r="AA1012" i="1" s="1"/>
  <c r="AB1013" i="1"/>
  <c r="AA1013" i="1" s="1"/>
  <c r="AB4013" i="1"/>
  <c r="AA4013" i="1" s="1"/>
  <c r="AB3015" i="1"/>
  <c r="AA3015" i="1" s="1"/>
  <c r="AB746" i="1"/>
  <c r="AA746" i="1" s="1"/>
  <c r="AB3013" i="1"/>
  <c r="AA3013" i="1" s="1"/>
  <c r="AB748" i="1"/>
  <c r="AA748" i="1" s="1"/>
  <c r="AB5015" i="1"/>
  <c r="AA5015" i="1" s="1"/>
  <c r="AB3014" i="1"/>
  <c r="AA3014" i="1" s="1"/>
  <c r="AB2015" i="1"/>
  <c r="AA2015" i="1" s="1"/>
  <c r="AB1014" i="1"/>
  <c r="AA1014" i="1" s="1"/>
  <c r="AB747" i="1"/>
  <c r="AA747" i="1" s="1"/>
  <c r="AB4014" i="1"/>
  <c r="AA4014" i="1" s="1"/>
  <c r="AB5014" i="1"/>
  <c r="AA5014" i="1" s="1"/>
  <c r="AB2014" i="1"/>
  <c r="AA2014" i="1" s="1"/>
  <c r="AB4016" i="1"/>
  <c r="AA4016" i="1" s="1"/>
  <c r="AB3016" i="1"/>
  <c r="AA3016" i="1" s="1"/>
  <c r="AB751" i="1"/>
  <c r="AA751" i="1" s="1"/>
  <c r="AB749" i="1"/>
  <c r="AA749" i="1" s="1"/>
  <c r="AB4015" i="1"/>
  <c r="AA4015" i="1" s="1"/>
  <c r="AB1015" i="1"/>
  <c r="AA1015" i="1" s="1"/>
  <c r="AB2016" i="1"/>
  <c r="AA2016" i="1" s="1"/>
  <c r="AB5016" i="1"/>
  <c r="AA5016" i="1" s="1"/>
  <c r="AB1016" i="1"/>
  <c r="AA1016" i="1" s="1"/>
  <c r="AB4017" i="1"/>
  <c r="AA4017" i="1" s="1"/>
  <c r="AB5017" i="1"/>
  <c r="AA5017" i="1" s="1"/>
  <c r="AB1018" i="1"/>
  <c r="AA1018" i="1" s="1"/>
  <c r="AB3018" i="1"/>
  <c r="AA3018" i="1" s="1"/>
  <c r="AB1017" i="1"/>
  <c r="AA1017" i="1" s="1"/>
  <c r="AB750" i="1"/>
  <c r="AA750" i="1" s="1"/>
  <c r="AB3017" i="1"/>
  <c r="AA3017" i="1" s="1"/>
  <c r="AB4018" i="1"/>
  <c r="AA4018" i="1" s="1"/>
  <c r="AB3019" i="1"/>
  <c r="AA3019" i="1" s="1"/>
  <c r="AB5018" i="1"/>
  <c r="AA5018" i="1" s="1"/>
  <c r="AB2017" i="1"/>
  <c r="AA2017" i="1" s="1"/>
  <c r="AB5021" i="1"/>
  <c r="AA5021" i="1" s="1"/>
  <c r="AB2018" i="1"/>
  <c r="AA2018" i="1" s="1"/>
  <c r="AB1019" i="1"/>
  <c r="AA1019" i="1" s="1"/>
  <c r="AB752" i="1"/>
  <c r="AA752" i="1" s="1"/>
  <c r="AB2019" i="1"/>
  <c r="AA2019" i="1" s="1"/>
  <c r="AB4019" i="1"/>
  <c r="AA4019" i="1" s="1"/>
  <c r="AB5020" i="1"/>
  <c r="AA5020" i="1" s="1"/>
  <c r="AB4020" i="1"/>
  <c r="AA4020" i="1" s="1"/>
  <c r="AB1020" i="1"/>
  <c r="AA1020" i="1" s="1"/>
  <c r="AB2020" i="1"/>
  <c r="AA2020" i="1" s="1"/>
  <c r="AB5019" i="1"/>
  <c r="AA5019" i="1" s="1"/>
  <c r="AB753" i="1"/>
  <c r="AA753" i="1" s="1"/>
  <c r="AB1022" i="1"/>
  <c r="AA1022" i="1" s="1"/>
  <c r="AB3021" i="1"/>
  <c r="AA3021" i="1" s="1"/>
  <c r="AB754" i="1"/>
  <c r="AA754" i="1" s="1"/>
  <c r="AB2021" i="1"/>
  <c r="AA2021" i="1" s="1"/>
  <c r="AB1021" i="1"/>
  <c r="AA1021" i="1" s="1"/>
  <c r="AB5022" i="1"/>
  <c r="AA5022" i="1" s="1"/>
  <c r="AB3022" i="1"/>
  <c r="AA3022" i="1" s="1"/>
  <c r="AB3020" i="1"/>
  <c r="AA3020" i="1" s="1"/>
  <c r="AB4022" i="1"/>
  <c r="AA4022" i="1" s="1"/>
  <c r="AB4021" i="1"/>
  <c r="AA4021" i="1" s="1"/>
  <c r="AB2022" i="1"/>
  <c r="AA2022" i="1" s="1"/>
  <c r="AB4023" i="1"/>
  <c r="AA4023" i="1" s="1"/>
  <c r="AB3023" i="1"/>
  <c r="AA3023" i="1" s="1"/>
  <c r="AB5025" i="1"/>
  <c r="AA5025" i="1" s="1"/>
  <c r="AB1023" i="1"/>
  <c r="AA1023" i="1" s="1"/>
  <c r="AB5023" i="1"/>
  <c r="AA5023" i="1" s="1"/>
  <c r="AB4024" i="1"/>
  <c r="AA4024" i="1" s="1"/>
  <c r="AB755" i="1"/>
  <c r="AA755" i="1" s="1"/>
  <c r="AB2023" i="1"/>
  <c r="AA2023" i="1" s="1"/>
  <c r="AB1024" i="1"/>
  <c r="AA1024" i="1" s="1"/>
  <c r="AB2024" i="1"/>
  <c r="AA2024" i="1" s="1"/>
  <c r="AB3024" i="1"/>
  <c r="AA3024" i="1" s="1"/>
  <c r="AB5024" i="1"/>
  <c r="AA5024" i="1" s="1"/>
  <c r="AB756" i="1"/>
  <c r="AA756" i="1" s="1"/>
  <c r="AB1025" i="1"/>
  <c r="AA1025" i="1" s="1"/>
  <c r="AB3025" i="1"/>
  <c r="AA3025" i="1" s="1"/>
  <c r="AB758" i="1"/>
  <c r="AA758" i="1" s="1"/>
  <c r="AB4025" i="1"/>
  <c r="AA4025" i="1" s="1"/>
  <c r="AB2025" i="1"/>
  <c r="AA2025" i="1" s="1"/>
  <c r="AB757" i="1"/>
  <c r="AA757" i="1" s="1"/>
  <c r="AB759" i="1"/>
  <c r="AA759" i="1" s="1"/>
  <c r="AB5026" i="1"/>
  <c r="AA5026" i="1" s="1"/>
  <c r="AB2026" i="1"/>
  <c r="AA2026" i="1" s="1"/>
  <c r="AB4026" i="1"/>
  <c r="AA4026" i="1" s="1"/>
  <c r="AB1029" i="1"/>
  <c r="AA1029" i="1" s="1"/>
  <c r="AB1026" i="1"/>
  <c r="AA1026" i="1" s="1"/>
  <c r="AB3027" i="1"/>
  <c r="AA3027" i="1" s="1"/>
  <c r="AB5027" i="1"/>
  <c r="AA5027" i="1" s="1"/>
  <c r="AB762" i="1"/>
  <c r="AA762" i="1" s="1"/>
  <c r="AB4028" i="1"/>
  <c r="AA4028" i="1" s="1"/>
  <c r="AB3026" i="1"/>
  <c r="AA3026" i="1" s="1"/>
  <c r="AB5028" i="1"/>
  <c r="AA5028" i="1" s="1"/>
  <c r="AB4030" i="1"/>
  <c r="AA4030" i="1" s="1"/>
  <c r="AB1028" i="1"/>
  <c r="AA1028" i="1" s="1"/>
  <c r="AB761" i="1"/>
  <c r="AA761" i="1" s="1"/>
  <c r="AB760" i="1"/>
  <c r="AA760" i="1" s="1"/>
  <c r="AB3028" i="1"/>
  <c r="AA3028" i="1" s="1"/>
  <c r="AB4027" i="1"/>
  <c r="AA4027" i="1" s="1"/>
  <c r="AB763" i="1"/>
  <c r="AA763" i="1" s="1"/>
  <c r="AB1027" i="1"/>
  <c r="AA1027" i="1" s="1"/>
  <c r="AB2028" i="1"/>
  <c r="AA2028" i="1" s="1"/>
  <c r="AB2029" i="1"/>
  <c r="AA2029" i="1" s="1"/>
  <c r="AB2027" i="1"/>
  <c r="AA2027" i="1" s="1"/>
  <c r="AB2030" i="1"/>
  <c r="AA2030" i="1" s="1"/>
  <c r="AB4031" i="1"/>
  <c r="AA4031" i="1" s="1"/>
  <c r="AB5029" i="1"/>
  <c r="AA5029" i="1" s="1"/>
  <c r="AB5030" i="1"/>
  <c r="AA5030" i="1" s="1"/>
  <c r="AB4029" i="1"/>
  <c r="AA4029" i="1" s="1"/>
  <c r="AB3029" i="1"/>
  <c r="AA3029" i="1" s="1"/>
  <c r="AB2031" i="1"/>
  <c r="AA2031" i="1" s="1"/>
  <c r="AB3031" i="1"/>
  <c r="AA3031" i="1" s="1"/>
  <c r="AB3030" i="1"/>
  <c r="AA3030" i="1" s="1"/>
  <c r="AB5031" i="1"/>
  <c r="AA5031" i="1" s="1"/>
  <c r="AB1030" i="1"/>
  <c r="AA1030" i="1" s="1"/>
  <c r="AB2032" i="1"/>
  <c r="AA2032" i="1" s="1"/>
  <c r="AB764" i="1"/>
  <c r="AA764" i="1" s="1"/>
  <c r="AB4034" i="1"/>
  <c r="AA4034" i="1" s="1"/>
  <c r="AB1031" i="1"/>
  <c r="AA1031" i="1" s="1"/>
  <c r="AB5032" i="1"/>
  <c r="AA5032" i="1" s="1"/>
  <c r="AB1032" i="1"/>
  <c r="AA1032" i="1" s="1"/>
  <c r="AB2034" i="1"/>
  <c r="AA2034" i="1" s="1"/>
  <c r="AB4032" i="1"/>
  <c r="AA4032" i="1" s="1"/>
  <c r="AB765" i="1"/>
  <c r="AA765" i="1" s="1"/>
  <c r="AB4033" i="1"/>
  <c r="AA4033" i="1" s="1"/>
  <c r="AB766" i="1"/>
  <c r="AA766" i="1" s="1"/>
  <c r="AB1033" i="1"/>
  <c r="AA1033" i="1" s="1"/>
  <c r="AB5033" i="1"/>
  <c r="AA5033" i="1" s="1"/>
  <c r="AB5034" i="1"/>
  <c r="AA5034" i="1" s="1"/>
  <c r="AB3032" i="1"/>
  <c r="AA3032" i="1" s="1"/>
  <c r="AB3033" i="1"/>
  <c r="AA3033" i="1" s="1"/>
  <c r="AB1035" i="1"/>
  <c r="AA1035" i="1" s="1"/>
  <c r="AB767" i="1"/>
  <c r="AA767" i="1" s="1"/>
  <c r="AB1034" i="1"/>
  <c r="AA1034" i="1" s="1"/>
  <c r="AB4035" i="1"/>
  <c r="AA4035" i="1" s="1"/>
  <c r="AB2033" i="1"/>
  <c r="AA2033" i="1" s="1"/>
  <c r="AB5035" i="1"/>
  <c r="AA5035" i="1" s="1"/>
  <c r="AB3037" i="1"/>
  <c r="AA3037" i="1" s="1"/>
  <c r="AB3034" i="1"/>
  <c r="AA3034" i="1" s="1"/>
  <c r="AB2035" i="1"/>
  <c r="AA2035" i="1" s="1"/>
  <c r="AB771" i="1"/>
  <c r="AA771" i="1" s="1"/>
  <c r="AB3036" i="1"/>
  <c r="AA3036" i="1" s="1"/>
  <c r="AB1036" i="1"/>
  <c r="AA1036" i="1" s="1"/>
  <c r="AB768" i="1"/>
  <c r="AA768" i="1" s="1"/>
  <c r="AB2037" i="1"/>
  <c r="AA2037" i="1" s="1"/>
  <c r="AB2036" i="1"/>
  <c r="AA2036" i="1" s="1"/>
  <c r="AB4037" i="1"/>
  <c r="AA4037" i="1" s="1"/>
  <c r="AB769" i="1"/>
  <c r="AA769" i="1" s="1"/>
  <c r="AB3035" i="1"/>
  <c r="AA3035" i="1" s="1"/>
  <c r="AB770" i="1"/>
  <c r="AA770" i="1" s="1"/>
  <c r="AB4036" i="1"/>
  <c r="AA4036" i="1" s="1"/>
  <c r="AB1037" i="1"/>
  <c r="AA1037" i="1" s="1"/>
  <c r="AB5036" i="1"/>
  <c r="AA5036" i="1" s="1"/>
  <c r="AB5038" i="1"/>
  <c r="AA5038" i="1" s="1"/>
  <c r="AB5037" i="1"/>
  <c r="AA5037" i="1" s="1"/>
  <c r="AB1038" i="1"/>
  <c r="AA1038" i="1" s="1"/>
  <c r="AB3038" i="1"/>
  <c r="AA3038" i="1" s="1"/>
  <c r="AB4038" i="1"/>
  <c r="AA4038" i="1" s="1"/>
  <c r="AB2038" i="1"/>
  <c r="AA2038" i="1" s="1"/>
  <c r="AB1042" i="1"/>
  <c r="AA1042" i="1" s="1"/>
  <c r="AB5039" i="1"/>
  <c r="AA5039" i="1" s="1"/>
  <c r="AB3039" i="1"/>
  <c r="AA3039" i="1" s="1"/>
  <c r="AB2039" i="1"/>
  <c r="AA2039" i="1" s="1"/>
  <c r="AB772" i="1"/>
  <c r="AA772" i="1" s="1"/>
  <c r="AB1039" i="1"/>
  <c r="AA1039" i="1" s="1"/>
  <c r="AB4039" i="1"/>
  <c r="AA4039" i="1" s="1"/>
  <c r="AB2043" i="1"/>
  <c r="AA2043" i="1" s="1"/>
  <c r="AB4041" i="1"/>
  <c r="AA4041" i="1" s="1"/>
  <c r="AB773" i="1"/>
  <c r="AA773" i="1" s="1"/>
  <c r="AB5042" i="1"/>
  <c r="AA5042" i="1" s="1"/>
  <c r="AB5040" i="1"/>
  <c r="AA5040" i="1" s="1"/>
  <c r="AB4040" i="1"/>
  <c r="AA4040" i="1" s="1"/>
  <c r="AB3040" i="1"/>
  <c r="AA3040" i="1" s="1"/>
  <c r="AB3041" i="1"/>
  <c r="AA3041" i="1" s="1"/>
  <c r="AB4042" i="1"/>
  <c r="AA4042" i="1" s="1"/>
  <c r="AB2040" i="1"/>
  <c r="AA2040" i="1" s="1"/>
  <c r="AB3042" i="1"/>
  <c r="AA3042" i="1" s="1"/>
  <c r="AB1040" i="1"/>
  <c r="AA1040" i="1" s="1"/>
  <c r="AB774" i="1"/>
  <c r="AA774" i="1" s="1"/>
  <c r="AB1041" i="1"/>
  <c r="AA1041" i="1" s="1"/>
  <c r="AB2042" i="1"/>
  <c r="AA2042" i="1" s="1"/>
  <c r="AB5041" i="1"/>
  <c r="AA5041" i="1" s="1"/>
  <c r="AB2041" i="1"/>
  <c r="AA2041" i="1" s="1"/>
  <c r="AB1043" i="1"/>
  <c r="AA1043" i="1" s="1"/>
  <c r="AB775" i="1"/>
  <c r="AA775" i="1" s="1"/>
  <c r="AB3043" i="1"/>
  <c r="AA3043" i="1" s="1"/>
  <c r="AB5043" i="1"/>
  <c r="AA5043" i="1" s="1"/>
  <c r="AB776" i="1"/>
  <c r="AA776" i="1" s="1"/>
  <c r="AB1045" i="1"/>
  <c r="AA1045" i="1" s="1"/>
  <c r="AB4046" i="1"/>
  <c r="AA4046" i="1" s="1"/>
  <c r="AB5044" i="1"/>
  <c r="AA5044" i="1" s="1"/>
  <c r="AB4043" i="1"/>
  <c r="AA4043" i="1" s="1"/>
  <c r="AB2045" i="1"/>
  <c r="AA2045" i="1" s="1"/>
  <c r="AB2044" i="1"/>
  <c r="AA2044" i="1" s="1"/>
  <c r="AB3045" i="1"/>
  <c r="AA3045" i="1" s="1"/>
  <c r="AB4044" i="1"/>
  <c r="AA4044" i="1" s="1"/>
  <c r="AB777" i="1"/>
  <c r="AA777" i="1" s="1"/>
  <c r="AB5045" i="1"/>
  <c r="AA5045" i="1" s="1"/>
  <c r="AB778" i="1"/>
  <c r="AA778" i="1" s="1"/>
  <c r="AB4045" i="1"/>
  <c r="AA4045" i="1" s="1"/>
  <c r="AB1044" i="1"/>
  <c r="AA1044" i="1" s="1"/>
  <c r="AB779" i="1"/>
  <c r="AA779" i="1" s="1"/>
  <c r="AB3044" i="1"/>
  <c r="AA3044" i="1" s="1"/>
  <c r="AB4047" i="1"/>
  <c r="AA4047" i="1" s="1"/>
  <c r="AB3047" i="1"/>
  <c r="AA3047" i="1" s="1"/>
  <c r="AB3046" i="1"/>
  <c r="AA3046" i="1" s="1"/>
  <c r="AB2047" i="1"/>
  <c r="AA2047" i="1" s="1"/>
  <c r="AB1046" i="1"/>
  <c r="AA1046" i="1" s="1"/>
  <c r="AB781" i="1"/>
  <c r="AA781" i="1" s="1"/>
  <c r="AB2046" i="1"/>
  <c r="AA2046" i="1" s="1"/>
  <c r="AB782" i="1"/>
  <c r="AA782" i="1" s="1"/>
  <c r="AB5046" i="1"/>
  <c r="AA5046" i="1" s="1"/>
  <c r="AB5047" i="1"/>
  <c r="AA5047" i="1" s="1"/>
  <c r="AB1047" i="1"/>
  <c r="AA1047" i="1" s="1"/>
  <c r="AB2048" i="1"/>
  <c r="AA2048" i="1" s="1"/>
  <c r="AB780" i="1"/>
  <c r="AA780" i="1" s="1"/>
  <c r="AB4049" i="1"/>
  <c r="AA4049" i="1" s="1"/>
  <c r="AB1048" i="1"/>
  <c r="AA1048" i="1" s="1"/>
  <c r="AB3048" i="1"/>
  <c r="AA3048" i="1" s="1"/>
  <c r="AB5048" i="1"/>
  <c r="AA5048" i="1" s="1"/>
  <c r="AB4048" i="1"/>
  <c r="AA4048" i="1" s="1"/>
  <c r="AB5049" i="1"/>
  <c r="AA5049" i="1" s="1"/>
  <c r="AB3049" i="1"/>
  <c r="AA3049" i="1" s="1"/>
  <c r="AB783" i="1"/>
  <c r="AA783" i="1" s="1"/>
  <c r="AB1050" i="1"/>
  <c r="AA1050" i="1" s="1"/>
  <c r="AB1049" i="1"/>
  <c r="AA1049" i="1" s="1"/>
  <c r="AB2049" i="1"/>
  <c r="AA2049" i="1" s="1"/>
  <c r="AB5050" i="1"/>
  <c r="AA5050" i="1" s="1"/>
  <c r="AB1051" i="1"/>
  <c r="AA1051" i="1" s="1"/>
  <c r="AB2050" i="1"/>
  <c r="AA2050" i="1" s="1"/>
  <c r="AB784" i="1"/>
  <c r="AA784" i="1" s="1"/>
  <c r="AB4051" i="1"/>
  <c r="AA4051" i="1" s="1"/>
  <c r="AB4050" i="1"/>
  <c r="AA4050" i="1" s="1"/>
  <c r="AB785" i="1"/>
  <c r="AA785" i="1" s="1"/>
  <c r="AB2053" i="1"/>
  <c r="AA2053" i="1" s="1"/>
  <c r="AB3051" i="1"/>
  <c r="AA3051" i="1" s="1"/>
  <c r="AB5051" i="1"/>
  <c r="AA5051" i="1" s="1"/>
  <c r="AB3050" i="1"/>
  <c r="AA3050" i="1" s="1"/>
  <c r="AB2051" i="1"/>
  <c r="AA2051" i="1" s="1"/>
  <c r="AB5052" i="1"/>
  <c r="AA5052" i="1" s="1"/>
  <c r="AB2052" i="1"/>
  <c r="AA2052" i="1" s="1"/>
  <c r="AB3052" i="1"/>
  <c r="AA3052" i="1" s="1"/>
  <c r="AB4052" i="1"/>
  <c r="AA4052" i="1" s="1"/>
  <c r="AB5053" i="1"/>
  <c r="AA5053" i="1" s="1"/>
  <c r="AB1052" i="1"/>
  <c r="AA1052" i="1" s="1"/>
  <c r="AB4054" i="1"/>
  <c r="AA4054" i="1" s="1"/>
  <c r="AB3053" i="1"/>
  <c r="AA3053" i="1" s="1"/>
  <c r="AB2054" i="1"/>
  <c r="AA2054" i="1" s="1"/>
  <c r="AB787" i="1"/>
  <c r="AA787" i="1" s="1"/>
  <c r="AB4053" i="1"/>
  <c r="AA4053" i="1" s="1"/>
  <c r="AB3054" i="1"/>
  <c r="AA3054" i="1" s="1"/>
  <c r="AB786" i="1"/>
  <c r="AA786" i="1" s="1"/>
  <c r="AB5054" i="1"/>
  <c r="AA5054" i="1" s="1"/>
  <c r="AB1053" i="1"/>
  <c r="AA1053" i="1" s="1"/>
  <c r="AB1055" i="1"/>
  <c r="AA1055" i="1" s="1"/>
  <c r="AB3055" i="1"/>
  <c r="AA3055" i="1" s="1"/>
  <c r="AB1054" i="1"/>
  <c r="AA1054" i="1" s="1"/>
  <c r="AB4055" i="1"/>
  <c r="AA4055" i="1" s="1"/>
  <c r="AB5055" i="1"/>
  <c r="AA5055" i="1" s="1"/>
  <c r="AB790" i="1"/>
  <c r="AA790" i="1" s="1"/>
  <c r="AB4056" i="1"/>
  <c r="AA4056" i="1" s="1"/>
  <c r="AB2055" i="1"/>
  <c r="AA2055" i="1" s="1"/>
  <c r="AB788" i="1"/>
  <c r="AA788" i="1" s="1"/>
  <c r="AB3056" i="1"/>
  <c r="AA3056" i="1" s="1"/>
  <c r="AB789" i="1"/>
  <c r="AA789" i="1" s="1"/>
  <c r="AB2057" i="1"/>
  <c r="AA2057" i="1" s="1"/>
  <c r="AB1057" i="1"/>
  <c r="AA1057" i="1" s="1"/>
  <c r="AB1056" i="1"/>
  <c r="AA1056" i="1" s="1"/>
  <c r="AB5056" i="1"/>
  <c r="AA5056" i="1" s="1"/>
  <c r="AB2056" i="1"/>
  <c r="AA2056" i="1" s="1"/>
  <c r="AB4057" i="1"/>
  <c r="AA4057" i="1" s="1"/>
  <c r="AB3057" i="1"/>
  <c r="AA3057" i="1" s="1"/>
  <c r="AB5057" i="1"/>
  <c r="AA5057" i="1" s="1"/>
  <c r="AB5058" i="1"/>
  <c r="AA5058" i="1" s="1"/>
  <c r="AB793" i="1"/>
  <c r="AA793" i="1" s="1"/>
  <c r="AB2058" i="1"/>
  <c r="AA2058" i="1" s="1"/>
  <c r="AB4058" i="1"/>
  <c r="AA4058" i="1" s="1"/>
  <c r="AB792" i="1"/>
  <c r="AA792" i="1" s="1"/>
  <c r="AB791" i="1"/>
  <c r="AA791" i="1" s="1"/>
  <c r="AB1061" i="1"/>
  <c r="AA1061" i="1" s="1"/>
  <c r="AB3058" i="1"/>
  <c r="AA3058" i="1" s="1"/>
  <c r="AB1058" i="1"/>
  <c r="AA1058" i="1" s="1"/>
  <c r="AB1060" i="1"/>
  <c r="AA1060" i="1" s="1"/>
  <c r="AB4060" i="1"/>
  <c r="AA4060" i="1" s="1"/>
  <c r="AB794" i="1"/>
  <c r="AA794" i="1" s="1"/>
  <c r="AB2059" i="1"/>
  <c r="AA2059" i="1" s="1"/>
  <c r="AB2062" i="1"/>
  <c r="AA2062" i="1" s="1"/>
  <c r="AB1059" i="1"/>
  <c r="AA1059" i="1" s="1"/>
  <c r="AB3059" i="1"/>
  <c r="AA3059" i="1" s="1"/>
  <c r="AB5060" i="1"/>
  <c r="AA5060" i="1" s="1"/>
  <c r="AB4062" i="1"/>
  <c r="AA4062" i="1" s="1"/>
  <c r="AB4059" i="1"/>
  <c r="AA4059" i="1" s="1"/>
  <c r="AB5059" i="1"/>
  <c r="AA5059" i="1" s="1"/>
  <c r="AB3060" i="1"/>
  <c r="AA3060" i="1" s="1"/>
  <c r="AB3061" i="1"/>
  <c r="AA3061" i="1" s="1"/>
  <c r="AB5062" i="1"/>
  <c r="AA5062" i="1" s="1"/>
  <c r="AB3062" i="1"/>
  <c r="AA3062" i="1" s="1"/>
  <c r="AB2060" i="1"/>
  <c r="AA2060" i="1" s="1"/>
  <c r="AB3063" i="1"/>
  <c r="AA3063" i="1" s="1"/>
  <c r="AB4061" i="1"/>
  <c r="AA4061" i="1" s="1"/>
  <c r="AB2064" i="1"/>
  <c r="AA2064" i="1" s="1"/>
  <c r="AB1065" i="1"/>
  <c r="AA1065" i="1" s="1"/>
  <c r="AB795" i="1"/>
  <c r="AA795" i="1" s="1"/>
  <c r="AB2061" i="1"/>
  <c r="AA2061" i="1" s="1"/>
  <c r="AB5061" i="1"/>
  <c r="AA5061" i="1" s="1"/>
  <c r="AB1062" i="1"/>
  <c r="AA1062" i="1" s="1"/>
  <c r="AB2063" i="1"/>
  <c r="AA2063" i="1" s="1"/>
  <c r="AB5063" i="1"/>
  <c r="AA5063" i="1" s="1"/>
  <c r="AB797" i="1"/>
  <c r="AA797" i="1" s="1"/>
  <c r="AB796" i="1"/>
  <c r="AA796" i="1" s="1"/>
  <c r="AB1064" i="1"/>
  <c r="AA1064" i="1" s="1"/>
  <c r="AB4064" i="1"/>
  <c r="AA4064" i="1" s="1"/>
  <c r="AB3064" i="1"/>
  <c r="AA3064" i="1" s="1"/>
  <c r="AB1063" i="1"/>
  <c r="AA1063" i="1" s="1"/>
  <c r="AB5064" i="1"/>
  <c r="AA5064" i="1" s="1"/>
  <c r="AB1067" i="1"/>
  <c r="AA1067" i="1" s="1"/>
  <c r="AB5066" i="1"/>
  <c r="AA5066" i="1" s="1"/>
  <c r="AB799" i="1"/>
  <c r="AA799" i="1" s="1"/>
  <c r="AB4063" i="1"/>
  <c r="AA4063" i="1" s="1"/>
  <c r="AB3065" i="1"/>
  <c r="AA3065" i="1" s="1"/>
  <c r="AB5065" i="1"/>
  <c r="AA5065" i="1" s="1"/>
  <c r="AB2065" i="1"/>
  <c r="AA2065" i="1" s="1"/>
  <c r="AB4065" i="1"/>
  <c r="AA4065" i="1" s="1"/>
  <c r="AB3066" i="1"/>
  <c r="AA3066" i="1" s="1"/>
  <c r="AB3067" i="1"/>
  <c r="AA3067" i="1" s="1"/>
  <c r="AB4066" i="1"/>
  <c r="AA4066" i="1" s="1"/>
  <c r="AB2067" i="1"/>
  <c r="AA2067" i="1" s="1"/>
  <c r="AB2069" i="1"/>
  <c r="AA2069" i="1" s="1"/>
  <c r="AB2066" i="1"/>
  <c r="AA2066" i="1" s="1"/>
  <c r="AB800" i="1"/>
  <c r="AA800" i="1" s="1"/>
  <c r="AB798" i="1"/>
  <c r="AA798" i="1" s="1"/>
  <c r="AB801" i="1"/>
  <c r="AA801" i="1" s="1"/>
  <c r="AB3068" i="1"/>
  <c r="AA3068" i="1" s="1"/>
  <c r="AB1066" i="1"/>
  <c r="AA1066" i="1" s="1"/>
  <c r="AB5067" i="1"/>
  <c r="AA5067" i="1" s="1"/>
  <c r="AB4067" i="1"/>
  <c r="AA4067" i="1" s="1"/>
  <c r="AB1070" i="1"/>
  <c r="AA1070" i="1" s="1"/>
  <c r="AB4068" i="1"/>
  <c r="AA4068" i="1" s="1"/>
  <c r="AB1069" i="1"/>
  <c r="AA1069" i="1" s="1"/>
  <c r="AB1068" i="1"/>
  <c r="AA1068" i="1" s="1"/>
  <c r="AB5068" i="1"/>
  <c r="AA5068" i="1" s="1"/>
  <c r="AB5069" i="1"/>
  <c r="AA5069" i="1" s="1"/>
  <c r="AB2070" i="1"/>
  <c r="AA2070" i="1" s="1"/>
  <c r="AB5070" i="1"/>
  <c r="AA5070" i="1" s="1"/>
  <c r="AB2068" i="1"/>
  <c r="AA2068" i="1" s="1"/>
  <c r="AB3069" i="1"/>
  <c r="AA3069" i="1" s="1"/>
  <c r="AB4073" i="1"/>
  <c r="AA4073" i="1" s="1"/>
  <c r="AB3070" i="1"/>
  <c r="AA3070" i="1" s="1"/>
  <c r="AB4070" i="1"/>
  <c r="AA4070" i="1" s="1"/>
  <c r="AB4069" i="1"/>
  <c r="AA4069" i="1" s="1"/>
  <c r="AB4071" i="1"/>
  <c r="AA4071" i="1" s="1"/>
  <c r="AB802" i="1"/>
  <c r="AA802" i="1" s="1"/>
  <c r="AB5073" i="1"/>
  <c r="AA5073" i="1" s="1"/>
  <c r="AB804" i="1"/>
  <c r="AA804" i="1" s="1"/>
  <c r="AB805" i="1"/>
  <c r="AA805" i="1" s="1"/>
  <c r="AB806" i="1"/>
  <c r="AA806" i="1" s="1"/>
  <c r="AB5071" i="1"/>
  <c r="AA5071" i="1" s="1"/>
  <c r="AB803" i="1"/>
  <c r="AA803" i="1" s="1"/>
  <c r="AB1071" i="1"/>
  <c r="AA1071" i="1" s="1"/>
  <c r="AB3072" i="1"/>
  <c r="AA3072" i="1" s="1"/>
  <c r="AB3071" i="1"/>
  <c r="AA3071" i="1" s="1"/>
  <c r="AB3073" i="1"/>
  <c r="AA3073" i="1" s="1"/>
  <c r="AB2073" i="1"/>
  <c r="AA2073" i="1" s="1"/>
  <c r="AB808" i="1"/>
  <c r="AA808" i="1" s="1"/>
  <c r="AB1072" i="1"/>
  <c r="AA1072" i="1" s="1"/>
  <c r="AB2072" i="1"/>
  <c r="AA2072" i="1" s="1"/>
  <c r="AB2071" i="1"/>
  <c r="AA2071" i="1" s="1"/>
  <c r="AB4072" i="1"/>
  <c r="AA4072" i="1" s="1"/>
  <c r="AB5072" i="1"/>
  <c r="AA5072" i="1" s="1"/>
  <c r="AB4074" i="1"/>
  <c r="AA4074" i="1" s="1"/>
  <c r="AB3075" i="1"/>
  <c r="AA3075" i="1" s="1"/>
  <c r="AB5074" i="1"/>
  <c r="AA5074" i="1" s="1"/>
  <c r="AB2076" i="1"/>
  <c r="AA2076" i="1" s="1"/>
  <c r="AB5075" i="1"/>
  <c r="AA5075" i="1" s="1"/>
  <c r="AB1074" i="1"/>
  <c r="AA1074" i="1" s="1"/>
  <c r="AB1073" i="1"/>
  <c r="AA1073" i="1" s="1"/>
  <c r="AB3074" i="1"/>
  <c r="AA3074" i="1" s="1"/>
  <c r="AB4075" i="1"/>
  <c r="AA4075" i="1" s="1"/>
  <c r="AB2074" i="1"/>
  <c r="AA2074" i="1" s="1"/>
  <c r="AB807" i="1"/>
  <c r="AA807" i="1" s="1"/>
  <c r="AB1076" i="1"/>
  <c r="AA1076" i="1" s="1"/>
  <c r="AB1075" i="1"/>
  <c r="AA1075" i="1" s="1"/>
  <c r="AB4076" i="1"/>
  <c r="AA4076" i="1" s="1"/>
  <c r="AB5076" i="1"/>
  <c r="AA5076" i="1" s="1"/>
  <c r="AB2075" i="1"/>
  <c r="AA2075" i="1" s="1"/>
  <c r="AB3076" i="1"/>
  <c r="AA3076" i="1" s="1"/>
  <c r="AB4077" i="1"/>
  <c r="AA4077" i="1" s="1"/>
  <c r="AB5077" i="1"/>
  <c r="AA5077" i="1" s="1"/>
  <c r="AB1078" i="1"/>
  <c r="AA1078" i="1" s="1"/>
  <c r="AB809" i="1"/>
  <c r="AA809" i="1" s="1"/>
  <c r="AB5078" i="1"/>
  <c r="AA5078" i="1" s="1"/>
  <c r="AB3077" i="1"/>
  <c r="AA3077" i="1" s="1"/>
  <c r="AB2077" i="1"/>
  <c r="AA2077" i="1" s="1"/>
  <c r="AB1077" i="1"/>
  <c r="AA1077" i="1" s="1"/>
  <c r="AB4078" i="1"/>
  <c r="AA4078" i="1" s="1"/>
  <c r="AB2079" i="1"/>
  <c r="AA2079" i="1" s="1"/>
  <c r="AB810" i="1"/>
  <c r="AA810" i="1" s="1"/>
  <c r="AB3078" i="1"/>
  <c r="AA3078" i="1" s="1"/>
  <c r="AB5079" i="1"/>
  <c r="AA5079" i="1" s="1"/>
  <c r="AB3079" i="1"/>
  <c r="AA3079" i="1" s="1"/>
  <c r="AB2078" i="1"/>
  <c r="AA2078" i="1" s="1"/>
  <c r="AB3081" i="1"/>
  <c r="AA3081" i="1" s="1"/>
  <c r="AB811" i="1"/>
  <c r="AA811" i="1" s="1"/>
  <c r="AB4079" i="1"/>
  <c r="AA4079" i="1" s="1"/>
  <c r="AB4080" i="1"/>
  <c r="AA4080" i="1" s="1"/>
  <c r="AB5082" i="1"/>
  <c r="AA5082" i="1" s="1"/>
  <c r="AB2080" i="1"/>
  <c r="AA2080" i="1" s="1"/>
  <c r="AB813" i="1"/>
  <c r="AA813" i="1" s="1"/>
  <c r="AB812" i="1"/>
  <c r="AA812" i="1" s="1"/>
  <c r="AB3080" i="1"/>
  <c r="AA3080" i="1" s="1"/>
  <c r="AB1080" i="1"/>
  <c r="AA1080" i="1" s="1"/>
  <c r="AB4081" i="1"/>
  <c r="AA4081" i="1" s="1"/>
  <c r="AB1079" i="1"/>
  <c r="AA1079" i="1" s="1"/>
  <c r="AB5080" i="1"/>
  <c r="AA5080" i="1" s="1"/>
  <c r="AB1083" i="1"/>
  <c r="AA1083" i="1" s="1"/>
  <c r="AB4082" i="1"/>
  <c r="AA4082" i="1" s="1"/>
  <c r="AB3082" i="1"/>
  <c r="AA3082" i="1" s="1"/>
  <c r="AB1081" i="1"/>
  <c r="AA1081" i="1" s="1"/>
  <c r="AB2082" i="1"/>
  <c r="AA2082" i="1" s="1"/>
  <c r="AB2081" i="1"/>
  <c r="AA2081" i="1" s="1"/>
  <c r="AB4084" i="1"/>
  <c r="AA4084" i="1" s="1"/>
  <c r="AB5081" i="1"/>
  <c r="AA5081" i="1" s="1"/>
  <c r="AB1082" i="1"/>
  <c r="AA1082" i="1" s="1"/>
  <c r="AB814" i="1"/>
  <c r="AA814" i="1" s="1"/>
  <c r="AB3085" i="1"/>
  <c r="AA3085" i="1" s="1"/>
  <c r="AB815" i="1"/>
  <c r="AA815" i="1" s="1"/>
  <c r="AB4083" i="1"/>
  <c r="AA4083" i="1" s="1"/>
  <c r="AB3083" i="1"/>
  <c r="AA3083" i="1" s="1"/>
  <c r="AB5085" i="1"/>
  <c r="AA5085" i="1" s="1"/>
  <c r="AB2083" i="1"/>
  <c r="AA2083" i="1" s="1"/>
  <c r="AB5083" i="1"/>
  <c r="AA5083" i="1" s="1"/>
  <c r="AB2085" i="1"/>
  <c r="AA2085" i="1" s="1"/>
  <c r="AB818" i="1"/>
  <c r="AA818" i="1" s="1"/>
  <c r="AB5084" i="1"/>
  <c r="AA5084" i="1" s="1"/>
  <c r="AB4085" i="1"/>
  <c r="AA4085" i="1" s="1"/>
  <c r="AB3084" i="1"/>
  <c r="AA3084" i="1" s="1"/>
  <c r="AB816" i="1"/>
  <c r="AA816" i="1" s="1"/>
  <c r="AB817" i="1"/>
  <c r="AA817" i="1" s="1"/>
  <c r="AB2084" i="1"/>
  <c r="AA2084" i="1" s="1"/>
  <c r="AB1085" i="1"/>
  <c r="AA1085" i="1" s="1"/>
  <c r="AB1084" i="1"/>
  <c r="AA1084" i="1" s="1"/>
  <c r="AB3086" i="1"/>
  <c r="AA3086" i="1" s="1"/>
  <c r="AB4086" i="1"/>
  <c r="AA4086" i="1" s="1"/>
  <c r="AB4088" i="1"/>
  <c r="AA4088" i="1" s="1"/>
  <c r="AB2086" i="1"/>
  <c r="AA2086" i="1" s="1"/>
  <c r="AB819" i="1"/>
  <c r="AA819" i="1" s="1"/>
  <c r="AB2087" i="1"/>
  <c r="AA2087" i="1" s="1"/>
  <c r="AB1086" i="1"/>
  <c r="AA1086" i="1" s="1"/>
  <c r="AB820" i="1"/>
  <c r="AA820" i="1" s="1"/>
  <c r="AB1087" i="1"/>
  <c r="AA1087" i="1" s="1"/>
  <c r="AB2090" i="1"/>
  <c r="AA2090" i="1" s="1"/>
  <c r="AB5087" i="1"/>
  <c r="AA5087" i="1" s="1"/>
  <c r="AB5086" i="1"/>
  <c r="AA5086" i="1" s="1"/>
  <c r="AB4087" i="1"/>
  <c r="AA4087" i="1" s="1"/>
  <c r="AB5088" i="1"/>
  <c r="AA5088" i="1" s="1"/>
  <c r="AB821" i="1"/>
  <c r="AA821" i="1" s="1"/>
  <c r="AB2088" i="1"/>
  <c r="AA2088" i="1" s="1"/>
  <c r="AB1088" i="1"/>
  <c r="AA1088" i="1" s="1"/>
  <c r="AB4090" i="1"/>
  <c r="AA4090" i="1" s="1"/>
  <c r="AB3091" i="1"/>
  <c r="AA3091" i="1" s="1"/>
  <c r="AB5089" i="1"/>
  <c r="AA5089" i="1" s="1"/>
  <c r="AB3087" i="1"/>
  <c r="AA3087" i="1" s="1"/>
  <c r="AB822" i="1"/>
  <c r="AA822" i="1" s="1"/>
  <c r="AB3088" i="1"/>
  <c r="AA3088" i="1" s="1"/>
  <c r="AB5090" i="1"/>
  <c r="AA5090" i="1" s="1"/>
  <c r="AB4089" i="1"/>
  <c r="AA4089" i="1" s="1"/>
  <c r="AB1089" i="1"/>
  <c r="AA1089" i="1" s="1"/>
  <c r="AB3090" i="1"/>
  <c r="AA3090" i="1" s="1"/>
  <c r="AB1090" i="1"/>
  <c r="AA1090" i="1" s="1"/>
  <c r="AB1092" i="1"/>
  <c r="AA1092" i="1" s="1"/>
  <c r="AB2091" i="1"/>
  <c r="AA2091" i="1" s="1"/>
  <c r="AB5091" i="1"/>
  <c r="AA5091" i="1" s="1"/>
  <c r="AB4091" i="1"/>
  <c r="AA4091" i="1" s="1"/>
  <c r="AB2089" i="1"/>
  <c r="AA2089" i="1" s="1"/>
  <c r="AB823" i="1"/>
  <c r="AA823" i="1" s="1"/>
  <c r="AB3089" i="1"/>
  <c r="AA3089" i="1" s="1"/>
  <c r="AB1091" i="1"/>
  <c r="AA1091" i="1" s="1"/>
  <c r="AB3092" i="1"/>
  <c r="AA3092" i="1" s="1"/>
  <c r="AB4092" i="1"/>
  <c r="AA4092" i="1" s="1"/>
  <c r="AB824" i="1"/>
  <c r="AA824" i="1" s="1"/>
  <c r="AB2092" i="1"/>
  <c r="AA2092" i="1" s="1"/>
  <c r="AB825" i="1"/>
  <c r="AA825" i="1" s="1"/>
  <c r="AB5092" i="1"/>
  <c r="AA5092" i="1" s="1"/>
  <c r="AB3094" i="1"/>
  <c r="AA3094" i="1" s="1"/>
  <c r="AB2093" i="1"/>
  <c r="AA2093" i="1" s="1"/>
  <c r="AB1093" i="1"/>
  <c r="AA1093" i="1" s="1"/>
  <c r="AB5094" i="1"/>
  <c r="AA5094" i="1" s="1"/>
  <c r="AB4093" i="1"/>
  <c r="AA4093" i="1" s="1"/>
  <c r="AB4094" i="1"/>
  <c r="AA4094" i="1" s="1"/>
  <c r="AB826" i="1"/>
  <c r="AA826" i="1" s="1"/>
  <c r="AB5093" i="1"/>
  <c r="AA5093" i="1" s="1"/>
  <c r="AB1094" i="1"/>
  <c r="AA1094" i="1" s="1"/>
  <c r="AB2094" i="1"/>
  <c r="AA2094" i="1" s="1"/>
  <c r="AB3096" i="1"/>
  <c r="AA3096" i="1" s="1"/>
  <c r="AB3093" i="1"/>
  <c r="AA3093" i="1" s="1"/>
  <c r="AB827" i="1"/>
  <c r="AA827" i="1" s="1"/>
  <c r="AB1095" i="1"/>
  <c r="AA1095" i="1" s="1"/>
  <c r="AB4095" i="1"/>
  <c r="AA4095" i="1" s="1"/>
  <c r="AB4096" i="1"/>
  <c r="AA4096" i="1" s="1"/>
  <c r="AB1098" i="1"/>
  <c r="AA1098" i="1" s="1"/>
  <c r="AB2095" i="1"/>
  <c r="AA2095" i="1" s="1"/>
  <c r="AB2096" i="1"/>
  <c r="AA2096" i="1" s="1"/>
  <c r="AB828" i="1"/>
  <c r="AA828" i="1" s="1"/>
  <c r="AB5095" i="1"/>
  <c r="AA5095" i="1" s="1"/>
  <c r="AB3095" i="1"/>
  <c r="AA3095" i="1" s="1"/>
  <c r="AB1099" i="1"/>
  <c r="AA1099" i="1" s="1"/>
  <c r="AB5096" i="1"/>
  <c r="AA5096" i="1" s="1"/>
  <c r="AB3097" i="1"/>
  <c r="AA3097" i="1" s="1"/>
  <c r="AB3098" i="1"/>
  <c r="AA3098" i="1" s="1"/>
  <c r="AB2097" i="1"/>
  <c r="AA2097" i="1" s="1"/>
  <c r="AB829" i="1"/>
  <c r="AA829" i="1" s="1"/>
  <c r="AB4097" i="1"/>
  <c r="AA4097" i="1" s="1"/>
  <c r="AB5097" i="1"/>
  <c r="AA5097" i="1" s="1"/>
  <c r="AB1097" i="1"/>
  <c r="AA1097" i="1" s="1"/>
  <c r="AB1096" i="1"/>
  <c r="AA1096" i="1" s="1"/>
  <c r="AB2099" i="1"/>
  <c r="AA2099" i="1" s="1"/>
  <c r="AB5098" i="1"/>
  <c r="AA5098" i="1" s="1"/>
  <c r="AB830" i="1"/>
  <c r="AA830" i="1" s="1"/>
  <c r="AB2098" i="1"/>
  <c r="AA2098" i="1" s="1"/>
  <c r="AB831" i="1"/>
  <c r="AA831" i="1" s="1"/>
  <c r="AB4099" i="1"/>
  <c r="AA4099" i="1" s="1"/>
  <c r="AB5099" i="1"/>
  <c r="AA5099" i="1" s="1"/>
  <c r="AB4098" i="1"/>
  <c r="AA4098" i="1" s="1"/>
  <c r="AB832" i="1"/>
  <c r="AA832" i="1" s="1"/>
  <c r="AB2100" i="1"/>
  <c r="AA2100" i="1" s="1"/>
  <c r="AB1100" i="1"/>
  <c r="AA1100" i="1" s="1"/>
  <c r="AB3099" i="1"/>
  <c r="AA3099" i="1" s="1"/>
  <c r="AB5101" i="1"/>
  <c r="AA5101" i="1" s="1"/>
  <c r="AB3100" i="1"/>
  <c r="AA3100" i="1" s="1"/>
  <c r="AB1101" i="1"/>
  <c r="AA1101" i="1" s="1"/>
  <c r="AB5100" i="1"/>
  <c r="AA5100" i="1" s="1"/>
  <c r="AB4100" i="1"/>
  <c r="AA4100" i="1" s="1"/>
  <c r="AB833" i="1"/>
  <c r="AA833" i="1" s="1"/>
  <c r="AB836" i="1"/>
  <c r="AA836" i="1" s="1"/>
  <c r="AB3101" i="1"/>
  <c r="AA3101" i="1" s="1"/>
  <c r="AB3102" i="1"/>
  <c r="AA3102" i="1" s="1"/>
  <c r="AB1102" i="1"/>
  <c r="AA1102" i="1" s="1"/>
  <c r="AB2101" i="1"/>
  <c r="AA2101" i="1" s="1"/>
  <c r="AB4101" i="1"/>
  <c r="AA4101" i="1" s="1"/>
  <c r="AB2104" i="1"/>
  <c r="AA2104" i="1" s="1"/>
  <c r="AB834" i="1"/>
  <c r="AA834" i="1" s="1"/>
  <c r="AB4102" i="1"/>
  <c r="AA4102" i="1" s="1"/>
  <c r="AB2102" i="1"/>
  <c r="AA2102" i="1" s="1"/>
  <c r="AB5102" i="1"/>
  <c r="AA5102" i="1" s="1"/>
  <c r="AB5103" i="1"/>
  <c r="AA5103" i="1" s="1"/>
  <c r="AB835" i="1"/>
  <c r="AA835" i="1" s="1"/>
  <c r="AB2103" i="1"/>
  <c r="AA2103" i="1" s="1"/>
  <c r="AB2105" i="1"/>
  <c r="AA2105" i="1" s="1"/>
  <c r="AB4103" i="1"/>
  <c r="AA4103" i="1" s="1"/>
  <c r="AB3103" i="1"/>
  <c r="AA3103" i="1" s="1"/>
  <c r="AB1103" i="1"/>
  <c r="AA1103" i="1" s="1"/>
  <c r="AB4105" i="1"/>
  <c r="AA4105" i="1" s="1"/>
  <c r="AB837" i="1"/>
  <c r="AA837" i="1" s="1"/>
  <c r="AB839" i="1"/>
  <c r="AA839" i="1" s="1"/>
  <c r="AB1105" i="1"/>
  <c r="AA1105" i="1" s="1"/>
  <c r="AB3104" i="1"/>
  <c r="AA3104" i="1" s="1"/>
  <c r="AB3105" i="1"/>
  <c r="AA3105" i="1" s="1"/>
  <c r="AB4104" i="1"/>
  <c r="AA4104" i="1" s="1"/>
  <c r="AB4106" i="1"/>
  <c r="AA4106" i="1" s="1"/>
  <c r="AB1104" i="1"/>
  <c r="AA1104" i="1" s="1"/>
  <c r="AB5104" i="1"/>
  <c r="AA5104" i="1" s="1"/>
  <c r="AB4107" i="1"/>
  <c r="AA4107" i="1" s="1"/>
  <c r="AB2106" i="1"/>
  <c r="AA2106" i="1" s="1"/>
  <c r="AB5106" i="1"/>
  <c r="AA5106" i="1" s="1"/>
  <c r="AB5105" i="1"/>
  <c r="AA5105" i="1" s="1"/>
  <c r="AB2107" i="1"/>
  <c r="AA2107" i="1" s="1"/>
  <c r="AB3106" i="1"/>
  <c r="AA3106" i="1" s="1"/>
  <c r="AB1106" i="1"/>
  <c r="AA1106" i="1" s="1"/>
  <c r="AB2108" i="1"/>
  <c r="AA2108" i="1" s="1"/>
  <c r="AB838" i="1"/>
  <c r="AA838" i="1" s="1"/>
  <c r="AB4109" i="1"/>
  <c r="AA4109" i="1" s="1"/>
  <c r="AB840" i="1"/>
  <c r="AA840" i="1" s="1"/>
  <c r="AB1108" i="1"/>
  <c r="AA1108" i="1" s="1"/>
  <c r="AB842" i="1"/>
  <c r="AA842" i="1" s="1"/>
  <c r="AB3107" i="1"/>
  <c r="AA3107" i="1" s="1"/>
  <c r="AB3108" i="1"/>
  <c r="AA3108" i="1" s="1"/>
  <c r="AB4108" i="1"/>
  <c r="AA4108" i="1" s="1"/>
  <c r="AB5107" i="1"/>
  <c r="AA5107" i="1" s="1"/>
  <c r="AB841" i="1"/>
  <c r="AA841" i="1" s="1"/>
  <c r="AB1107" i="1"/>
  <c r="AA1107" i="1" s="1"/>
  <c r="AB1109" i="1"/>
  <c r="AA1109" i="1" s="1"/>
  <c r="AB5108" i="1"/>
  <c r="AA5108" i="1" s="1"/>
  <c r="AB5111" i="1"/>
  <c r="AA5111" i="1" s="1"/>
  <c r="AB2110" i="1"/>
  <c r="AA2110" i="1" s="1"/>
  <c r="AB3109" i="1"/>
  <c r="AA3109" i="1" s="1"/>
  <c r="AB5109" i="1"/>
  <c r="AA5109" i="1" s="1"/>
  <c r="AB2109" i="1"/>
  <c r="AA2109" i="1" s="1"/>
  <c r="AB1111" i="1"/>
  <c r="AA1111" i="1" s="1"/>
  <c r="AB1110" i="1"/>
  <c r="AA1110" i="1" s="1"/>
  <c r="AB3110" i="1"/>
  <c r="AA3110" i="1" s="1"/>
  <c r="AB4111" i="1"/>
  <c r="AA4111" i="1" s="1"/>
  <c r="AB843" i="1"/>
  <c r="AA843" i="1" s="1"/>
  <c r="AB4112" i="1"/>
  <c r="AA4112" i="1" s="1"/>
  <c r="AB3111" i="1"/>
  <c r="AA3111" i="1" s="1"/>
  <c r="AB2112" i="1"/>
  <c r="AA2112" i="1" s="1"/>
  <c r="AB2111" i="1"/>
  <c r="AA2111" i="1" s="1"/>
  <c r="AB4110" i="1"/>
  <c r="AA4110" i="1" s="1"/>
  <c r="AB844" i="1"/>
  <c r="AA844" i="1" s="1"/>
  <c r="AB5110" i="1"/>
  <c r="AA5110" i="1" s="1"/>
  <c r="AB1112" i="1"/>
  <c r="AA1112" i="1" s="1"/>
  <c r="AB3113" i="1"/>
  <c r="AA3113" i="1" s="1"/>
  <c r="AB4113" i="1"/>
  <c r="AA4113" i="1" s="1"/>
  <c r="AB1113" i="1"/>
  <c r="AA1113" i="1" s="1"/>
  <c r="AB3112" i="1"/>
  <c r="AA3112" i="1" s="1"/>
  <c r="AB5113" i="1"/>
  <c r="AA5113" i="1" s="1"/>
  <c r="AB4116" i="1"/>
  <c r="AA4116" i="1" s="1"/>
  <c r="AB5112" i="1"/>
  <c r="AA5112" i="1" s="1"/>
  <c r="AB845" i="1"/>
  <c r="AA845" i="1" s="1"/>
  <c r="AB846" i="1"/>
  <c r="AA846" i="1" s="1"/>
  <c r="AB847" i="1"/>
  <c r="AA847" i="1" s="1"/>
  <c r="AB1116" i="1"/>
  <c r="AA1116" i="1" s="1"/>
  <c r="AB2115" i="1"/>
  <c r="AA2115" i="1" s="1"/>
  <c r="AB5116" i="1"/>
  <c r="AA5116" i="1" s="1"/>
  <c r="AB5114" i="1"/>
  <c r="AA5114" i="1" s="1"/>
  <c r="AB1114" i="1"/>
  <c r="AA1114" i="1" s="1"/>
  <c r="AB2114" i="1"/>
  <c r="AA2114" i="1" s="1"/>
  <c r="AB2113" i="1"/>
  <c r="AA2113" i="1" s="1"/>
  <c r="AB3115" i="1"/>
  <c r="AA3115" i="1" s="1"/>
  <c r="AB4115" i="1"/>
  <c r="AA4115" i="1" s="1"/>
  <c r="AB4114" i="1"/>
  <c r="AA4114" i="1" s="1"/>
  <c r="AB3114" i="1"/>
  <c r="AA3114" i="1" s="1"/>
  <c r="AB5115" i="1"/>
  <c r="AA5115" i="1" s="1"/>
  <c r="AB3116" i="1"/>
  <c r="AA3116" i="1" s="1"/>
  <c r="AB848" i="1"/>
  <c r="AA848" i="1" s="1"/>
  <c r="AB1115" i="1"/>
  <c r="AA1115" i="1" s="1"/>
  <c r="AB849" i="1"/>
  <c r="AA849" i="1" s="1"/>
  <c r="AB1117" i="1"/>
  <c r="AA1117" i="1" s="1"/>
  <c r="AB2116" i="1"/>
  <c r="AA2116" i="1" s="1"/>
  <c r="AB1120" i="1"/>
  <c r="AA1120" i="1" s="1"/>
  <c r="AB4117" i="1"/>
  <c r="AA4117" i="1" s="1"/>
  <c r="AB2117" i="1"/>
  <c r="AA2117" i="1" s="1"/>
  <c r="AB850" i="1"/>
  <c r="AA850" i="1" s="1"/>
  <c r="AB3117" i="1"/>
  <c r="AA3117" i="1" s="1"/>
  <c r="AB5117" i="1"/>
  <c r="AA5117" i="1" s="1"/>
  <c r="AB3119" i="1"/>
  <c r="AA3119" i="1" s="1"/>
  <c r="AB2118" i="1"/>
  <c r="AA2118" i="1" s="1"/>
  <c r="AB4118" i="1"/>
  <c r="AA4118" i="1" s="1"/>
  <c r="AB4119" i="1"/>
  <c r="AA4119" i="1" s="1"/>
  <c r="AB2120" i="1"/>
  <c r="AA2120" i="1" s="1"/>
  <c r="AB1118" i="1"/>
  <c r="AA1118" i="1" s="1"/>
  <c r="AB1119" i="1"/>
  <c r="AA1119" i="1" s="1"/>
  <c r="AB2119" i="1"/>
  <c r="AA2119" i="1" s="1"/>
  <c r="AB5119" i="1"/>
  <c r="AA5119" i="1" s="1"/>
  <c r="AB852" i="1"/>
  <c r="AA852" i="1" s="1"/>
  <c r="AB3118" i="1"/>
  <c r="AA3118" i="1" s="1"/>
  <c r="AB851" i="1"/>
  <c r="AA851" i="1" s="1"/>
  <c r="AB5120" i="1"/>
  <c r="AA5120" i="1" s="1"/>
  <c r="AB5118" i="1"/>
  <c r="AA5118" i="1" s="1"/>
  <c r="AB3120" i="1"/>
  <c r="AA3120" i="1" s="1"/>
  <c r="AB4120" i="1"/>
  <c r="AA4120" i="1" s="1"/>
  <c r="AB4122" i="1"/>
  <c r="AA4122" i="1" s="1"/>
  <c r="AB2121" i="1"/>
  <c r="AA2121" i="1" s="1"/>
  <c r="AB857" i="1"/>
  <c r="AA857" i="1" s="1"/>
  <c r="AB853" i="1"/>
  <c r="AA853" i="1" s="1"/>
  <c r="AB854" i="1"/>
  <c r="AA854" i="1" s="1"/>
  <c r="AB2122" i="1"/>
  <c r="AA2122" i="1" s="1"/>
  <c r="AB3122" i="1"/>
  <c r="AA3122" i="1" s="1"/>
  <c r="AB1121" i="1"/>
  <c r="AA1121" i="1" s="1"/>
  <c r="AB2124" i="1"/>
  <c r="AA2124" i="1" s="1"/>
  <c r="AB4121" i="1"/>
  <c r="AA4121" i="1" s="1"/>
  <c r="AB1122" i="1"/>
  <c r="AA1122" i="1" s="1"/>
  <c r="AB5121" i="1"/>
  <c r="AA5121" i="1" s="1"/>
  <c r="AB3121" i="1"/>
  <c r="AA3121" i="1" s="1"/>
  <c r="AB5122" i="1"/>
  <c r="AA5122" i="1" s="1"/>
  <c r="AB2123" i="1"/>
  <c r="AA2123" i="1" s="1"/>
  <c r="AB855" i="1"/>
  <c r="AA855" i="1" s="1"/>
  <c r="AB1123" i="1"/>
  <c r="AA1123" i="1" s="1"/>
  <c r="AB3123" i="1"/>
  <c r="AA3123" i="1" s="1"/>
  <c r="AB5123" i="1"/>
  <c r="AA5123" i="1" s="1"/>
  <c r="AB5125" i="1"/>
  <c r="AA5125" i="1" s="1"/>
  <c r="AB3124" i="1"/>
  <c r="AA3124" i="1" s="1"/>
  <c r="AB5124" i="1"/>
  <c r="AA5124" i="1" s="1"/>
  <c r="AB1124" i="1"/>
  <c r="AA1124" i="1" s="1"/>
  <c r="AB4123" i="1"/>
  <c r="AA4123" i="1" s="1"/>
  <c r="AB4124" i="1"/>
  <c r="AA4124" i="1" s="1"/>
  <c r="AB2125" i="1"/>
  <c r="AA2125" i="1" s="1"/>
  <c r="AB4125" i="1"/>
  <c r="AA4125" i="1" s="1"/>
  <c r="AB3125" i="1"/>
  <c r="AA3125" i="1" s="1"/>
  <c r="AB856" i="1"/>
  <c r="AA856" i="1" s="1"/>
  <c r="AB858" i="1"/>
  <c r="AA858" i="1" s="1"/>
  <c r="AB861" i="1"/>
  <c r="AA861" i="1" s="1"/>
  <c r="AB5127" i="1"/>
  <c r="AA5127" i="1" s="1"/>
  <c r="AB1125" i="1"/>
  <c r="AA1125" i="1" s="1"/>
  <c r="AB5126" i="1"/>
  <c r="AA5126" i="1" s="1"/>
  <c r="AB859" i="1"/>
  <c r="AA859" i="1" s="1"/>
  <c r="AB3126" i="1"/>
  <c r="AA3126" i="1" s="1"/>
  <c r="AB2126" i="1"/>
  <c r="AA2126" i="1" s="1"/>
  <c r="AB4126" i="1"/>
  <c r="AA4126" i="1" s="1"/>
  <c r="AB4127" i="1"/>
  <c r="AA4127" i="1" s="1"/>
  <c r="AB1127" i="1"/>
  <c r="AA1127" i="1" s="1"/>
  <c r="AB3127" i="1"/>
  <c r="AA3127" i="1" s="1"/>
  <c r="AB4128" i="1"/>
  <c r="AA4128" i="1" s="1"/>
  <c r="AB1126" i="1"/>
  <c r="AA1126" i="1" s="1"/>
  <c r="AB2127" i="1"/>
  <c r="AA2127" i="1" s="1"/>
  <c r="AB3128" i="1"/>
  <c r="AA3128" i="1" s="1"/>
  <c r="AB5128" i="1"/>
  <c r="AA5128" i="1" s="1"/>
  <c r="AB4130" i="1"/>
  <c r="AA4130" i="1" s="1"/>
  <c r="AB2128" i="1"/>
  <c r="AA2128" i="1" s="1"/>
  <c r="AB1129" i="1"/>
  <c r="AA1129" i="1" s="1"/>
  <c r="AB862" i="1"/>
  <c r="AA862" i="1" s="1"/>
  <c r="AB860" i="1"/>
  <c r="AA860" i="1" s="1"/>
  <c r="AB4129" i="1"/>
  <c r="AA4129" i="1" s="1"/>
  <c r="AB2129" i="1"/>
  <c r="AA2129" i="1" s="1"/>
  <c r="AB1128" i="1"/>
  <c r="AA1128" i="1" s="1"/>
  <c r="AB5129" i="1"/>
  <c r="AA5129" i="1" s="1"/>
  <c r="AB3129" i="1"/>
  <c r="AA3129" i="1" s="1"/>
  <c r="AB3130" i="1"/>
  <c r="AA3130" i="1" s="1"/>
  <c r="AB864" i="1"/>
  <c r="AA864" i="1" s="1"/>
  <c r="AB1131" i="1"/>
  <c r="AA1131" i="1" s="1"/>
  <c r="AB1130" i="1"/>
  <c r="AA1130" i="1" s="1"/>
  <c r="AB863" i="1"/>
  <c r="AA863" i="1" s="1"/>
  <c r="AB2130" i="1"/>
  <c r="AA2130" i="1" s="1"/>
  <c r="AB5130" i="1"/>
  <c r="AA5130" i="1" s="1"/>
  <c r="AB5131" i="1"/>
  <c r="AA5131" i="1" s="1"/>
  <c r="AB1132" i="1"/>
  <c r="AA1132" i="1" s="1"/>
  <c r="AB3132" i="1"/>
  <c r="AA3132" i="1" s="1"/>
  <c r="AB2131" i="1"/>
  <c r="AA2131" i="1" s="1"/>
  <c r="AB865" i="1"/>
  <c r="AA865" i="1" s="1"/>
  <c r="AB1134" i="1"/>
  <c r="AA1134" i="1" s="1"/>
  <c r="AB1133" i="1"/>
  <c r="AA1133" i="1" s="1"/>
  <c r="AB3131" i="1"/>
  <c r="AA3131" i="1" s="1"/>
  <c r="AB4131" i="1"/>
  <c r="AA4131" i="1" s="1"/>
  <c r="AB4132" i="1"/>
  <c r="AA4132" i="1" s="1"/>
  <c r="AB2132" i="1"/>
  <c r="AA2132" i="1" s="1"/>
  <c r="AB3133" i="1"/>
  <c r="AA3133" i="1" s="1"/>
  <c r="AB3135" i="1"/>
  <c r="AA3135" i="1" s="1"/>
  <c r="AB866" i="1"/>
  <c r="AA866" i="1" s="1"/>
  <c r="AB5132" i="1"/>
  <c r="AA5132" i="1" s="1"/>
  <c r="AB868" i="1"/>
  <c r="AA868" i="1" s="1"/>
  <c r="AB5133" i="1"/>
  <c r="AA5133" i="1" s="1"/>
  <c r="AB867" i="1"/>
  <c r="AA867" i="1" s="1"/>
  <c r="AB2135" i="1"/>
  <c r="AA2135" i="1" s="1"/>
  <c r="AB2133" i="1"/>
  <c r="AA2133" i="1" s="1"/>
  <c r="AB4134" i="1"/>
  <c r="AA4134" i="1" s="1"/>
  <c r="AB5134" i="1"/>
  <c r="AA5134" i="1" s="1"/>
  <c r="AB3134" i="1"/>
  <c r="AA3134" i="1" s="1"/>
  <c r="AB4133" i="1"/>
  <c r="AA4133" i="1" s="1"/>
  <c r="AB2134" i="1"/>
  <c r="AA2134" i="1" s="1"/>
  <c r="AB4135" i="1"/>
  <c r="AA4135" i="1" s="1"/>
  <c r="AB5136" i="1"/>
  <c r="AA5136" i="1" s="1"/>
  <c r="AB1136" i="1"/>
  <c r="AA1136" i="1" s="1"/>
  <c r="AB5135" i="1"/>
  <c r="AA5135" i="1" s="1"/>
  <c r="AB2138" i="1"/>
  <c r="AA2138" i="1" s="1"/>
  <c r="AB1135" i="1"/>
  <c r="AA1135" i="1" s="1"/>
  <c r="AB2136" i="1"/>
  <c r="AA2136" i="1" s="1"/>
  <c r="AB3136" i="1"/>
  <c r="AA3136" i="1" s="1"/>
  <c r="AB4136" i="1"/>
  <c r="AA4136" i="1" s="1"/>
  <c r="AB869" i="1"/>
  <c r="AA869" i="1" s="1"/>
  <c r="AB2137" i="1"/>
  <c r="AA2137" i="1" s="1"/>
  <c r="AB5137" i="1"/>
  <c r="AA5137" i="1" s="1"/>
  <c r="AB4137" i="1"/>
  <c r="AA4137" i="1" s="1"/>
  <c r="AB3137" i="1"/>
  <c r="AA3137" i="1" s="1"/>
  <c r="AB1137" i="1"/>
  <c r="AA1137" i="1" s="1"/>
  <c r="AB870" i="1"/>
  <c r="AA870" i="1" s="1"/>
  <c r="AB2140" i="1"/>
  <c r="AA2140" i="1" s="1"/>
  <c r="AB2139" i="1"/>
  <c r="AA2139" i="1" s="1"/>
  <c r="AB4138" i="1"/>
  <c r="AA4138" i="1" s="1"/>
  <c r="AB3139" i="1"/>
  <c r="AA3139" i="1" s="1"/>
  <c r="AB5138" i="1"/>
  <c r="AA5138" i="1" s="1"/>
  <c r="AB1138" i="1"/>
  <c r="AA1138" i="1" s="1"/>
  <c r="AB871" i="1"/>
  <c r="AA871" i="1" s="1"/>
  <c r="AB3138" i="1"/>
  <c r="AA3138" i="1" s="1"/>
  <c r="AB1141" i="1"/>
  <c r="AA1141" i="1" s="1"/>
  <c r="AB4139" i="1"/>
  <c r="AA4139" i="1" s="1"/>
  <c r="AB1139" i="1"/>
  <c r="AA1139" i="1" s="1"/>
  <c r="AB5139" i="1"/>
  <c r="AA5139" i="1" s="1"/>
  <c r="AB1140" i="1"/>
  <c r="AA1140" i="1" s="1"/>
  <c r="AB4140" i="1"/>
  <c r="AA4140" i="1" s="1"/>
  <c r="AB872" i="1"/>
  <c r="AA872" i="1" s="1"/>
  <c r="AB2141" i="1"/>
  <c r="AA2141" i="1" s="1"/>
  <c r="AB874" i="1"/>
  <c r="AA874" i="1" s="1"/>
  <c r="AB873" i="1"/>
  <c r="AA873" i="1" s="1"/>
  <c r="AB4141" i="1"/>
  <c r="AA4141" i="1" s="1"/>
  <c r="AB5140" i="1"/>
  <c r="AA5140" i="1" s="1"/>
  <c r="AB1143" i="1"/>
  <c r="AA1143" i="1" s="1"/>
  <c r="AB3140" i="1"/>
  <c r="AA3140" i="1" s="1"/>
  <c r="AB1142" i="1"/>
  <c r="AA1142" i="1" s="1"/>
  <c r="AB2142" i="1"/>
  <c r="AA2142" i="1" s="1"/>
  <c r="AB4142" i="1"/>
  <c r="AA4142" i="1" s="1"/>
  <c r="AB3142" i="1"/>
  <c r="AA3142" i="1" s="1"/>
  <c r="AB3141" i="1"/>
  <c r="AA3141" i="1" s="1"/>
  <c r="AB5141" i="1"/>
  <c r="AA5141" i="1" s="1"/>
  <c r="AB5142" i="1"/>
  <c r="AA5142" i="1" s="1"/>
  <c r="AB1144" i="1"/>
  <c r="AA1144" i="1" s="1"/>
  <c r="AB875" i="1"/>
  <c r="AA875" i="1" s="1"/>
  <c r="AB876" i="1"/>
  <c r="AA876" i="1" s="1"/>
  <c r="AB5143" i="1"/>
  <c r="AA5143" i="1" s="1"/>
  <c r="AB4143" i="1"/>
  <c r="AA4143" i="1" s="1"/>
  <c r="AB5144" i="1"/>
  <c r="AA5144" i="1" s="1"/>
  <c r="AB877" i="1"/>
  <c r="AA877" i="1" s="1"/>
  <c r="AB2143" i="1"/>
  <c r="AA2143" i="1" s="1"/>
  <c r="AB878" i="1"/>
  <c r="AA878" i="1" s="1"/>
  <c r="AB4144" i="1"/>
  <c r="AA4144" i="1" s="1"/>
  <c r="AB3143" i="1"/>
  <c r="AA3143" i="1" s="1"/>
  <c r="AB4145" i="1"/>
  <c r="AA4145" i="1" s="1"/>
  <c r="AB3144" i="1"/>
  <c r="AA3144" i="1" s="1"/>
  <c r="AB2145" i="1"/>
  <c r="AA2145" i="1" s="1"/>
  <c r="AB2144" i="1"/>
  <c r="AA2144" i="1" s="1"/>
  <c r="AB3145" i="1"/>
  <c r="AA3145" i="1" s="1"/>
  <c r="AB1145" i="1"/>
  <c r="AA1145" i="1" s="1"/>
  <c r="AB4146" i="1"/>
  <c r="AA4146" i="1" s="1"/>
  <c r="AB879" i="1"/>
  <c r="AA879" i="1" s="1"/>
  <c r="AB5145" i="1"/>
  <c r="AA5145" i="1" s="1"/>
  <c r="AB5146" i="1"/>
  <c r="AA5146" i="1" s="1"/>
  <c r="AB5147" i="1"/>
  <c r="AA5147" i="1" s="1"/>
  <c r="AB2146" i="1"/>
  <c r="AA2146" i="1" s="1"/>
  <c r="AB1146" i="1"/>
  <c r="AA1146" i="1" s="1"/>
  <c r="AB3146" i="1"/>
  <c r="AA3146" i="1" s="1"/>
  <c r="AB880" i="1"/>
  <c r="AA880" i="1" s="1"/>
  <c r="AB1147" i="1"/>
  <c r="AA1147" i="1" s="1"/>
  <c r="AB5148" i="1"/>
  <c r="AA5148" i="1" s="1"/>
  <c r="AB3148" i="1"/>
  <c r="AA3148" i="1" s="1"/>
  <c r="AB1148" i="1"/>
  <c r="AA1148" i="1" s="1"/>
  <c r="AB2147" i="1"/>
  <c r="AA2147" i="1" s="1"/>
  <c r="AB4147" i="1"/>
  <c r="AA4147" i="1" s="1"/>
  <c r="AB2148" i="1"/>
  <c r="AA2148" i="1" s="1"/>
  <c r="AB881" i="1"/>
  <c r="AA881" i="1" s="1"/>
  <c r="AB3147" i="1"/>
  <c r="AA3147" i="1" s="1"/>
  <c r="AB4148" i="1"/>
  <c r="AA4148" i="1" s="1"/>
  <c r="AB4152" i="1"/>
  <c r="AA4152" i="1" s="1"/>
  <c r="AB883" i="1"/>
  <c r="AA883" i="1" s="1"/>
  <c r="AB5149" i="1"/>
  <c r="AA5149" i="1" s="1"/>
  <c r="AB3150" i="1"/>
  <c r="AA3150" i="1" s="1"/>
  <c r="AB2149" i="1"/>
  <c r="AA2149" i="1" s="1"/>
  <c r="AB4149" i="1"/>
  <c r="AA4149" i="1" s="1"/>
  <c r="AB2150" i="1"/>
  <c r="AA2150" i="1" s="1"/>
  <c r="AB4150" i="1"/>
  <c r="AA4150" i="1" s="1"/>
  <c r="AB1149" i="1"/>
  <c r="AA1149" i="1" s="1"/>
  <c r="AB5150" i="1"/>
  <c r="AA5150" i="1" s="1"/>
  <c r="AB882" i="1"/>
  <c r="AA882" i="1" s="1"/>
  <c r="AB3149" i="1"/>
  <c r="AA3149" i="1" s="1"/>
  <c r="AB5151" i="1"/>
  <c r="AA5151" i="1" s="1"/>
  <c r="AB1150" i="1"/>
  <c r="AA1150" i="1" s="1"/>
  <c r="AB3152" i="1"/>
  <c r="AA3152" i="1" s="1"/>
  <c r="AB1151" i="1"/>
  <c r="AA1151" i="1" s="1"/>
  <c r="AB1152" i="1"/>
  <c r="AA1152" i="1" s="1"/>
  <c r="AB3151" i="1"/>
  <c r="AA3151" i="1" s="1"/>
  <c r="AB886" i="1"/>
  <c r="AA886" i="1" s="1"/>
  <c r="AB884" i="1"/>
  <c r="AA884" i="1" s="1"/>
  <c r="AB2151" i="1"/>
  <c r="AA2151" i="1" s="1"/>
  <c r="AB2152" i="1"/>
  <c r="AA2152" i="1" s="1"/>
  <c r="AB4151" i="1"/>
  <c r="AA4151" i="1" s="1"/>
  <c r="AB5152" i="1"/>
  <c r="AA5152" i="1" s="1"/>
  <c r="AB3154" i="1"/>
  <c r="AA3154" i="1" s="1"/>
  <c r="AB3153" i="1"/>
  <c r="AA3153" i="1" s="1"/>
  <c r="AB885" i="1"/>
  <c r="AA885" i="1" s="1"/>
  <c r="AB1154" i="1"/>
  <c r="AA1154" i="1" s="1"/>
  <c r="AB1153" i="1"/>
  <c r="AA1153" i="1" s="1"/>
  <c r="AB2153" i="1"/>
  <c r="AA2153" i="1" s="1"/>
  <c r="AB4154" i="1"/>
  <c r="AA4154" i="1" s="1"/>
  <c r="AB2154" i="1"/>
  <c r="AA2154" i="1" s="1"/>
  <c r="AB5153" i="1"/>
  <c r="AA5153" i="1" s="1"/>
  <c r="AB4153" i="1"/>
  <c r="AA4153" i="1" s="1"/>
  <c r="AB5154" i="1"/>
  <c r="AA5154" i="1" s="1"/>
  <c r="AB4155" i="1"/>
  <c r="AA4155" i="1" s="1"/>
  <c r="AB1155" i="1"/>
  <c r="AA1155" i="1" s="1"/>
  <c r="AB3157" i="1"/>
  <c r="AA3157" i="1" s="1"/>
  <c r="AB5155" i="1"/>
  <c r="AA5155" i="1" s="1"/>
  <c r="AB888" i="1"/>
  <c r="AA888" i="1" s="1"/>
  <c r="AB2155" i="1"/>
  <c r="AA2155" i="1" s="1"/>
  <c r="AB3155" i="1"/>
  <c r="AA3155" i="1" s="1"/>
  <c r="AB887" i="1"/>
  <c r="AA887" i="1" s="1"/>
  <c r="AB4156" i="1"/>
  <c r="AA4156" i="1" s="1"/>
  <c r="AB1156" i="1"/>
  <c r="AA1156" i="1" s="1"/>
  <c r="AB3156" i="1"/>
  <c r="AA3156" i="1" s="1"/>
  <c r="AB889" i="1"/>
  <c r="AA889" i="1" s="1"/>
  <c r="AB2157" i="1"/>
  <c r="AA2157" i="1" s="1"/>
  <c r="AB2159" i="1"/>
  <c r="AA2159" i="1" s="1"/>
  <c r="AB2156" i="1"/>
  <c r="AA2156" i="1" s="1"/>
  <c r="AB5157" i="1"/>
  <c r="AA5157" i="1" s="1"/>
  <c r="AB890" i="1"/>
  <c r="AA890" i="1" s="1"/>
  <c r="AB4157" i="1"/>
  <c r="AA4157" i="1" s="1"/>
  <c r="AB1157" i="1"/>
  <c r="AA1157" i="1" s="1"/>
  <c r="AB5156" i="1"/>
  <c r="AA5156" i="1" s="1"/>
  <c r="AB4158" i="1"/>
  <c r="AA4158" i="1" s="1"/>
  <c r="AB1158" i="1"/>
  <c r="AA1158" i="1" s="1"/>
  <c r="AB3158" i="1"/>
  <c r="AA3158" i="1" s="1"/>
  <c r="AB3159" i="1"/>
  <c r="AA3159" i="1" s="1"/>
  <c r="AB892" i="1"/>
  <c r="AA892" i="1" s="1"/>
  <c r="AB2158" i="1"/>
  <c r="AA2158" i="1" s="1"/>
  <c r="AB4159" i="1"/>
  <c r="AA4159" i="1" s="1"/>
  <c r="AB891" i="1"/>
  <c r="AA891" i="1" s="1"/>
  <c r="AB5158" i="1"/>
  <c r="AA5158" i="1" s="1"/>
  <c r="AB4160" i="1"/>
  <c r="AA4160" i="1" s="1"/>
  <c r="AB1159" i="1"/>
  <c r="AA1159" i="1" s="1"/>
  <c r="AB5159" i="1"/>
  <c r="AA5159" i="1" s="1"/>
  <c r="AB5160" i="1"/>
  <c r="AA5160" i="1" s="1"/>
  <c r="AB2160" i="1"/>
  <c r="AA2160" i="1" s="1"/>
  <c r="AB3161" i="1"/>
  <c r="AA3161" i="1" s="1"/>
  <c r="AB3160" i="1"/>
  <c r="AA3160" i="1" s="1"/>
  <c r="AB1160" i="1"/>
  <c r="AA1160" i="1" s="1"/>
  <c r="AB1161" i="1"/>
  <c r="AA1161" i="1" s="1"/>
  <c r="AB4161" i="1"/>
  <c r="AA4161" i="1" s="1"/>
  <c r="AB1162" i="1"/>
  <c r="AA1162" i="1" s="1"/>
  <c r="AB5161" i="1"/>
  <c r="AA5161" i="1" s="1"/>
  <c r="AB2161" i="1"/>
  <c r="AA2161" i="1" s="1"/>
  <c r="AB895" i="1"/>
  <c r="AA895" i="1" s="1"/>
  <c r="AB893" i="1"/>
  <c r="AA893" i="1" s="1"/>
  <c r="AB3162" i="1"/>
  <c r="AA3162" i="1" s="1"/>
  <c r="AB5162" i="1"/>
  <c r="AA5162" i="1" s="1"/>
  <c r="AB894" i="1"/>
  <c r="AA894" i="1" s="1"/>
  <c r="AB1165" i="1"/>
  <c r="AA1165" i="1" s="1"/>
  <c r="AB2162" i="1"/>
  <c r="AA2162" i="1" s="1"/>
  <c r="AB4162" i="1"/>
  <c r="AA4162" i="1" s="1"/>
  <c r="AB5163" i="1"/>
  <c r="AA5163" i="1" s="1"/>
  <c r="AB2166" i="1"/>
  <c r="AA2166" i="1" s="1"/>
  <c r="AB896" i="1"/>
  <c r="AA896" i="1" s="1"/>
  <c r="AB2163" i="1"/>
  <c r="AA2163" i="1" s="1"/>
  <c r="AB3164" i="1"/>
  <c r="AA3164" i="1" s="1"/>
  <c r="AB4163" i="1"/>
  <c r="AA4163" i="1" s="1"/>
  <c r="AB3163" i="1"/>
  <c r="AA3163" i="1" s="1"/>
  <c r="AB1163" i="1"/>
  <c r="AA1163" i="1" s="1"/>
  <c r="AB5164" i="1"/>
  <c r="AA5164" i="1" s="1"/>
  <c r="AB4164" i="1"/>
  <c r="AA4164" i="1" s="1"/>
  <c r="AB897" i="1"/>
  <c r="AA897" i="1" s="1"/>
  <c r="AB898" i="1"/>
  <c r="AA898" i="1" s="1"/>
  <c r="AB1166" i="1"/>
  <c r="AA1166" i="1" s="1"/>
  <c r="AB3166" i="1"/>
  <c r="AA3166" i="1" s="1"/>
  <c r="AB1164" i="1"/>
  <c r="AA1164" i="1" s="1"/>
  <c r="AB2164" i="1"/>
  <c r="AA2164" i="1" s="1"/>
  <c r="AB5165" i="1"/>
  <c r="AA5165" i="1" s="1"/>
  <c r="AB3165" i="1"/>
  <c r="AA3165" i="1" s="1"/>
  <c r="AB5167" i="1"/>
  <c r="AA5167" i="1" s="1"/>
  <c r="AB4165" i="1"/>
  <c r="AA4165" i="1" s="1"/>
  <c r="AB5166" i="1"/>
  <c r="AA5166" i="1" s="1"/>
  <c r="AB902" i="1"/>
  <c r="AA902" i="1" s="1"/>
  <c r="AB2165" i="1"/>
  <c r="AA2165" i="1" s="1"/>
  <c r="AB900" i="1"/>
  <c r="AA900" i="1" s="1"/>
  <c r="AB4167" i="1"/>
  <c r="AA4167" i="1" s="1"/>
  <c r="AB2168" i="1"/>
  <c r="AA2168" i="1" s="1"/>
  <c r="AB899" i="1"/>
  <c r="AA899" i="1" s="1"/>
  <c r="AB3167" i="1"/>
  <c r="AA3167" i="1" s="1"/>
  <c r="AB1167" i="1"/>
  <c r="AA1167" i="1" s="1"/>
  <c r="AB5168" i="1"/>
  <c r="AA5168" i="1" s="1"/>
  <c r="AB4166" i="1"/>
  <c r="AA4166" i="1" s="1"/>
  <c r="AB2167" i="1"/>
  <c r="AA2167" i="1" s="1"/>
  <c r="AB1168" i="1"/>
  <c r="AA1168" i="1" s="1"/>
  <c r="AB3168" i="1"/>
  <c r="AA3168" i="1" s="1"/>
  <c r="AB2169" i="1"/>
  <c r="AA2169" i="1" s="1"/>
  <c r="AB5169" i="1"/>
  <c r="AA5169" i="1" s="1"/>
  <c r="AB4168" i="1"/>
  <c r="AA4168" i="1" s="1"/>
  <c r="AB4170" i="1"/>
  <c r="AA4170" i="1" s="1"/>
  <c r="AB901" i="1"/>
  <c r="AA901" i="1" s="1"/>
  <c r="AB1169" i="1"/>
  <c r="AA1169" i="1" s="1"/>
  <c r="AB5170" i="1"/>
  <c r="AA5170" i="1" s="1"/>
  <c r="AB3170" i="1"/>
  <c r="AA3170" i="1" s="1"/>
  <c r="AB4169" i="1"/>
  <c r="AA4169" i="1" s="1"/>
  <c r="AB2171" i="1"/>
  <c r="AA2171" i="1" s="1"/>
  <c r="AB3169" i="1"/>
  <c r="AA3169" i="1" s="1"/>
  <c r="AB2170" i="1"/>
  <c r="AA2170" i="1" s="1"/>
  <c r="AB1171" i="1"/>
  <c r="AA1171" i="1" s="1"/>
  <c r="AB3171" i="1"/>
  <c r="AA3171" i="1" s="1"/>
  <c r="AB1170" i="1"/>
  <c r="AA1170" i="1" s="1"/>
  <c r="AB903" i="1"/>
  <c r="AA903" i="1" s="1"/>
  <c r="AB904" i="1"/>
  <c r="AA904" i="1" s="1"/>
  <c r="AB5171" i="1"/>
  <c r="AA5171" i="1" s="1"/>
  <c r="AB4172" i="1"/>
  <c r="AA4172" i="1" s="1"/>
  <c r="AB2172" i="1"/>
  <c r="AA2172" i="1" s="1"/>
  <c r="AB4171" i="1"/>
  <c r="AA4171" i="1" s="1"/>
  <c r="AB3172" i="1"/>
  <c r="AA3172" i="1" s="1"/>
  <c r="AB2173" i="1"/>
  <c r="AA2173" i="1" s="1"/>
  <c r="AB905" i="1"/>
  <c r="AA905" i="1" s="1"/>
  <c r="AB5173" i="1"/>
  <c r="AA5173" i="1" s="1"/>
  <c r="AB5172" i="1"/>
  <c r="AA5172" i="1" s="1"/>
  <c r="AB5174" i="1"/>
  <c r="AA5174" i="1" s="1"/>
  <c r="AB1172" i="1"/>
  <c r="AA1172" i="1" s="1"/>
  <c r="AB906" i="1"/>
  <c r="AA906" i="1" s="1"/>
  <c r="AB3174" i="1"/>
  <c r="AA3174" i="1" s="1"/>
  <c r="AB3173" i="1"/>
  <c r="AA3173" i="1" s="1"/>
  <c r="AB1173" i="1"/>
  <c r="AA1173" i="1" s="1"/>
  <c r="AB4173" i="1"/>
  <c r="AA4173" i="1" s="1"/>
  <c r="AB4174" i="1"/>
  <c r="AA4174" i="1" s="1"/>
  <c r="AB2174" i="1"/>
  <c r="AA2174" i="1" s="1"/>
  <c r="AB1175" i="1"/>
  <c r="AA1175" i="1" s="1"/>
  <c r="AB1174" i="1"/>
  <c r="AA1174" i="1" s="1"/>
  <c r="AB907" i="1"/>
  <c r="AA907" i="1" s="1"/>
  <c r="AB5176" i="1"/>
  <c r="AA5176" i="1" s="1"/>
  <c r="AB4175" i="1"/>
  <c r="AA4175" i="1" s="1"/>
  <c r="AB911" i="1"/>
  <c r="AA911" i="1" s="1"/>
  <c r="AB5175" i="1"/>
  <c r="AA5175" i="1" s="1"/>
  <c r="AB2176" i="1"/>
  <c r="AA2176" i="1" s="1"/>
  <c r="AB4176" i="1"/>
  <c r="AA4176" i="1" s="1"/>
  <c r="AB909" i="1"/>
  <c r="AA909" i="1" s="1"/>
  <c r="AB2175" i="1"/>
  <c r="AA2175" i="1" s="1"/>
  <c r="AB3175" i="1"/>
  <c r="AA3175" i="1" s="1"/>
  <c r="AB3178" i="1"/>
  <c r="AA3178" i="1" s="1"/>
  <c r="AB3177" i="1"/>
  <c r="AA3177" i="1" s="1"/>
  <c r="AB5178" i="1"/>
  <c r="AA5178" i="1" s="1"/>
  <c r="AB908" i="1"/>
  <c r="AA908" i="1" s="1"/>
  <c r="AB3176" i="1"/>
  <c r="AA3176" i="1" s="1"/>
  <c r="AB913" i="1"/>
  <c r="AA913" i="1" s="1"/>
  <c r="AB1178" i="1"/>
  <c r="AA1178" i="1" s="1"/>
  <c r="AB1177" i="1"/>
  <c r="AA1177" i="1" s="1"/>
  <c r="AB5177" i="1"/>
  <c r="AA5177" i="1" s="1"/>
  <c r="AB1179" i="1"/>
  <c r="AA1179" i="1" s="1"/>
  <c r="AB2177" i="1"/>
  <c r="AA2177" i="1" s="1"/>
  <c r="AB910" i="1"/>
  <c r="AA910" i="1" s="1"/>
  <c r="AB1176" i="1"/>
  <c r="AA1176" i="1" s="1"/>
  <c r="AB2178" i="1"/>
  <c r="AA2178" i="1" s="1"/>
  <c r="AB4177" i="1"/>
  <c r="AA4177" i="1" s="1"/>
  <c r="AB4179" i="1"/>
  <c r="AA4179" i="1" s="1"/>
  <c r="AB5179" i="1"/>
  <c r="AA5179" i="1" s="1"/>
  <c r="AB3179" i="1"/>
  <c r="AA3179" i="1" s="1"/>
  <c r="AB3180" i="1"/>
  <c r="AA3180" i="1" s="1"/>
  <c r="AB4178" i="1"/>
  <c r="AA4178" i="1" s="1"/>
  <c r="AB5180" i="1"/>
  <c r="AA5180" i="1" s="1"/>
  <c r="AB1180" i="1"/>
  <c r="AA1180" i="1" s="1"/>
  <c r="AB2179" i="1"/>
  <c r="AA2179" i="1" s="1"/>
  <c r="AB2180" i="1"/>
  <c r="AA2180" i="1" s="1"/>
  <c r="AB5181" i="1"/>
  <c r="AA5181" i="1" s="1"/>
  <c r="AB912" i="1"/>
  <c r="AA912" i="1" s="1"/>
  <c r="AB4180" i="1"/>
  <c r="AA4180" i="1" s="1"/>
  <c r="AB5182" i="1"/>
  <c r="AA5182" i="1" s="1"/>
  <c r="AB4181" i="1"/>
  <c r="AA4181" i="1" s="1"/>
  <c r="AB914" i="1"/>
  <c r="AA914" i="1" s="1"/>
  <c r="AB3181" i="1"/>
  <c r="AA3181" i="1" s="1"/>
  <c r="AB1181" i="1"/>
  <c r="AA1181" i="1" s="1"/>
  <c r="AB2182" i="1"/>
  <c r="AA2182" i="1" s="1"/>
  <c r="AB2184" i="1"/>
  <c r="AA2184" i="1" s="1"/>
  <c r="AB4182" i="1"/>
  <c r="AA4182" i="1" s="1"/>
  <c r="AB2181" i="1"/>
  <c r="AA2181" i="1" s="1"/>
  <c r="AB3182" i="1"/>
  <c r="AA3182" i="1" s="1"/>
  <c r="AB916" i="1"/>
  <c r="AA916" i="1" s="1"/>
  <c r="AB5183" i="1"/>
  <c r="AA5183" i="1" s="1"/>
  <c r="AB3183" i="1"/>
  <c r="AA3183" i="1" s="1"/>
  <c r="AB2183" i="1"/>
  <c r="AA2183" i="1" s="1"/>
  <c r="AB915" i="1"/>
  <c r="AA915" i="1" s="1"/>
  <c r="AB1182" i="1"/>
  <c r="AA1182" i="1" s="1"/>
  <c r="AB4183" i="1"/>
  <c r="AA4183" i="1" s="1"/>
  <c r="AB918" i="1"/>
  <c r="AA918" i="1" s="1"/>
  <c r="AB1184" i="1"/>
  <c r="AA1184" i="1" s="1"/>
  <c r="AB5185" i="1"/>
  <c r="AA5185" i="1" s="1"/>
  <c r="AB4185" i="1"/>
  <c r="AA4185" i="1" s="1"/>
  <c r="AB1183" i="1"/>
  <c r="AA1183" i="1" s="1"/>
  <c r="AB5184" i="1"/>
  <c r="AA5184" i="1" s="1"/>
  <c r="AB917" i="1"/>
  <c r="AA917" i="1" s="1"/>
  <c r="AB3184" i="1"/>
  <c r="AA3184" i="1" s="1"/>
  <c r="AB2185" i="1"/>
  <c r="AA2185" i="1" s="1"/>
  <c r="AB4184" i="1"/>
  <c r="AA4184" i="1" s="1"/>
  <c r="AB3186" i="1"/>
  <c r="AA3186" i="1" s="1"/>
  <c r="AB3187" i="1"/>
  <c r="AA3187" i="1" s="1"/>
  <c r="AB4187" i="1"/>
  <c r="AA4187" i="1" s="1"/>
  <c r="AB3185" i="1"/>
  <c r="AA3185" i="1" s="1"/>
  <c r="AB2186" i="1"/>
  <c r="AA2186" i="1" s="1"/>
  <c r="AB1185" i="1"/>
  <c r="AA1185" i="1" s="1"/>
  <c r="AB5187" i="1"/>
  <c r="AA5187" i="1" s="1"/>
  <c r="AB1186" i="1"/>
  <c r="AA1186" i="1" s="1"/>
  <c r="AB3188" i="1"/>
  <c r="AA3188" i="1" s="1"/>
  <c r="AB2187" i="1"/>
  <c r="AA2187" i="1" s="1"/>
  <c r="AB4186" i="1"/>
  <c r="AA4186" i="1" s="1"/>
  <c r="AB919" i="1"/>
  <c r="AA919" i="1" s="1"/>
  <c r="AB5186" i="1"/>
  <c r="AA5186" i="1" s="1"/>
  <c r="AB2188" i="1"/>
  <c r="AA2188" i="1" s="1"/>
  <c r="AB4188" i="1"/>
  <c r="AA4188" i="1" s="1"/>
  <c r="AB922" i="1"/>
  <c r="AA922" i="1" s="1"/>
  <c r="AB920" i="1"/>
  <c r="AA920" i="1" s="1"/>
  <c r="AB5188" i="1"/>
  <c r="AA5188" i="1" s="1"/>
  <c r="AB1187" i="1"/>
  <c r="AA1187" i="1" s="1"/>
  <c r="AB1188" i="1"/>
  <c r="AA1188" i="1" s="1"/>
  <c r="AB921" i="1"/>
  <c r="AA921" i="1" s="1"/>
  <c r="AB2189" i="1"/>
  <c r="AA2189" i="1" s="1"/>
  <c r="AB1189" i="1"/>
  <c r="AA1189" i="1" s="1"/>
  <c r="AB4189" i="1"/>
  <c r="AA4189" i="1" s="1"/>
  <c r="AB2190" i="1"/>
  <c r="AA2190" i="1" s="1"/>
  <c r="AB923" i="1"/>
  <c r="AA923" i="1" s="1"/>
  <c r="AB3189" i="1"/>
  <c r="AA3189" i="1" s="1"/>
  <c r="AB5189" i="1"/>
  <c r="AA5189" i="1" s="1"/>
  <c r="AB3191" i="1"/>
  <c r="AA3191" i="1" s="1"/>
  <c r="AB1191" i="1"/>
  <c r="AA1191" i="1" s="1"/>
  <c r="AB2191" i="1"/>
  <c r="AA2191" i="1" s="1"/>
  <c r="AB4190" i="1"/>
  <c r="AA4190" i="1" s="1"/>
  <c r="AB926" i="1"/>
  <c r="AA926" i="1" s="1"/>
  <c r="AB3190" i="1"/>
  <c r="AA3190" i="1" s="1"/>
  <c r="AB1190" i="1"/>
  <c r="AA1190" i="1" s="1"/>
  <c r="AB5190" i="1"/>
  <c r="AA5190" i="1" s="1"/>
  <c r="AB4193" i="1"/>
  <c r="AA4193" i="1" s="1"/>
  <c r="AB4192" i="1"/>
  <c r="AA4192" i="1" s="1"/>
  <c r="AB925" i="1"/>
  <c r="AA925" i="1" s="1"/>
  <c r="AB2192" i="1"/>
  <c r="AA2192" i="1" s="1"/>
  <c r="AB5191" i="1"/>
  <c r="AA5191" i="1" s="1"/>
  <c r="AB5192" i="1"/>
  <c r="AA5192" i="1" s="1"/>
  <c r="AB924" i="1"/>
  <c r="AA924" i="1" s="1"/>
  <c r="AB927" i="1"/>
  <c r="AA927" i="1" s="1"/>
  <c r="AB4191" i="1"/>
  <c r="AA4191" i="1" s="1"/>
  <c r="AB1192" i="1"/>
  <c r="AA1192" i="1" s="1"/>
  <c r="AB3193" i="1"/>
  <c r="AA3193" i="1" s="1"/>
  <c r="AB3192" i="1"/>
  <c r="AA3192" i="1" s="1"/>
  <c r="AB2193" i="1"/>
  <c r="AA2193" i="1" s="1"/>
  <c r="AB1193" i="1"/>
  <c r="AA1193" i="1" s="1"/>
  <c r="AB5193" i="1"/>
  <c r="AA5193" i="1" s="1"/>
  <c r="AB1194" i="1"/>
  <c r="AA1194" i="1" s="1"/>
  <c r="AB2194" i="1"/>
  <c r="AA2194" i="1" s="1"/>
  <c r="AB5194" i="1"/>
  <c r="AA5194" i="1" s="1"/>
  <c r="AB4194" i="1"/>
  <c r="AA4194" i="1" s="1"/>
  <c r="AB930" i="1"/>
  <c r="AA930" i="1" s="1"/>
  <c r="AB2195" i="1"/>
  <c r="AA2195" i="1" s="1"/>
  <c r="AB3195" i="1"/>
  <c r="AA3195" i="1" s="1"/>
  <c r="AB928" i="1"/>
  <c r="AA928" i="1" s="1"/>
  <c r="AB4196" i="1"/>
  <c r="AA4196" i="1" s="1"/>
  <c r="AB4195" i="1"/>
  <c r="AA4195" i="1" s="1"/>
  <c r="AB1196" i="1"/>
  <c r="AA1196" i="1" s="1"/>
  <c r="AB5195" i="1"/>
  <c r="AA5195" i="1" s="1"/>
  <c r="AB3194" i="1"/>
  <c r="AA3194" i="1" s="1"/>
  <c r="AB4197" i="1"/>
  <c r="AA4197" i="1" s="1"/>
  <c r="AB2196" i="1"/>
  <c r="AA2196" i="1" s="1"/>
  <c r="AB3196" i="1"/>
  <c r="AA3196" i="1" s="1"/>
  <c r="AB1199" i="1"/>
  <c r="AA1199" i="1" s="1"/>
  <c r="AB1195" i="1"/>
  <c r="AA1195" i="1" s="1"/>
  <c r="AB3198" i="1"/>
  <c r="AA3198" i="1" s="1"/>
  <c r="AB929" i="1"/>
  <c r="AA929" i="1" s="1"/>
  <c r="AB3197" i="1"/>
  <c r="AA3197" i="1" s="1"/>
  <c r="AB2197" i="1"/>
  <c r="AA2197" i="1" s="1"/>
  <c r="AB5196" i="1"/>
  <c r="AA5196" i="1" s="1"/>
  <c r="AB1197" i="1"/>
  <c r="AA1197" i="1" s="1"/>
  <c r="AB5198" i="1"/>
  <c r="AA5198" i="1" s="1"/>
  <c r="AB5197" i="1"/>
  <c r="AA5197" i="1" s="1"/>
  <c r="AB931" i="1"/>
  <c r="AA931" i="1" s="1"/>
  <c r="AB1198" i="1"/>
  <c r="AA1198" i="1" s="1"/>
  <c r="AB932" i="1"/>
  <c r="AA932" i="1" s="1"/>
  <c r="AB4199" i="1"/>
  <c r="AA4199" i="1" s="1"/>
  <c r="AB2198" i="1"/>
  <c r="AA2198" i="1" s="1"/>
  <c r="AB4198" i="1"/>
  <c r="AA4198" i="1" s="1"/>
  <c r="AB5199" i="1"/>
  <c r="AA5199" i="1" s="1"/>
  <c r="AB3199" i="1"/>
  <c r="AA3199" i="1" s="1"/>
  <c r="AB3202" i="1"/>
  <c r="AA3202" i="1" s="1"/>
  <c r="AB933" i="1"/>
  <c r="AA933" i="1" s="1"/>
  <c r="AB2199" i="1"/>
  <c r="AA2199" i="1" s="1"/>
  <c r="AB3200" i="1"/>
  <c r="AA3200" i="1" s="1"/>
  <c r="AB2201" i="1"/>
  <c r="AA2201" i="1" s="1"/>
  <c r="AB1200" i="1"/>
  <c r="AA1200" i="1" s="1"/>
  <c r="AB5200" i="1"/>
  <c r="AA5200" i="1" s="1"/>
  <c r="AB4200" i="1"/>
  <c r="AA4200" i="1" s="1"/>
  <c r="AB2200" i="1"/>
  <c r="AA2200" i="1" s="1"/>
  <c r="AB2204" i="1"/>
  <c r="AA2204" i="1" s="1"/>
  <c r="AB5202" i="1"/>
  <c r="AA5202" i="1" s="1"/>
  <c r="AB5201" i="1"/>
  <c r="AA5201" i="1" s="1"/>
  <c r="AB3201" i="1"/>
  <c r="AA3201" i="1" s="1"/>
  <c r="AB936" i="1"/>
  <c r="AA936" i="1" s="1"/>
  <c r="AB4201" i="1"/>
  <c r="AA4201" i="1" s="1"/>
  <c r="AB1202" i="1"/>
  <c r="AA1202" i="1" s="1"/>
  <c r="AB2202" i="1"/>
  <c r="AA2202" i="1" s="1"/>
  <c r="AB4202" i="1"/>
  <c r="AA4202" i="1" s="1"/>
  <c r="AB1201" i="1"/>
  <c r="AA1201" i="1" s="1"/>
  <c r="AB934" i="1"/>
  <c r="AA934" i="1" s="1"/>
  <c r="AB2203" i="1"/>
  <c r="AA2203" i="1" s="1"/>
  <c r="AB935" i="1"/>
  <c r="AA935" i="1" s="1"/>
  <c r="AB1203" i="1"/>
  <c r="AA1203" i="1" s="1"/>
  <c r="AB5203" i="1"/>
  <c r="AA5203" i="1" s="1"/>
  <c r="AB4203" i="1"/>
  <c r="AA4203" i="1" s="1"/>
  <c r="AB3203" i="1"/>
  <c r="AA3203" i="1" s="1"/>
  <c r="AB5204" i="1"/>
  <c r="AA5204" i="1" s="1"/>
  <c r="AB1204" i="1"/>
  <c r="AA1204" i="1" s="1"/>
  <c r="AB4204" i="1"/>
  <c r="AA4204" i="1" s="1"/>
  <c r="AB938" i="1"/>
  <c r="AA938" i="1" s="1"/>
  <c r="AB4207" i="1"/>
  <c r="AA4207" i="1" s="1"/>
  <c r="AB4205" i="1"/>
  <c r="AA4205" i="1" s="1"/>
  <c r="AB2206" i="1"/>
  <c r="AA2206" i="1" s="1"/>
  <c r="AB2205" i="1"/>
  <c r="AA2205" i="1" s="1"/>
  <c r="AB5205" i="1"/>
  <c r="AA5205" i="1" s="1"/>
  <c r="AB3204" i="1"/>
  <c r="AA3204" i="1" s="1"/>
  <c r="AB3205" i="1"/>
  <c r="AA3205" i="1" s="1"/>
  <c r="AB1205" i="1"/>
  <c r="AA1205" i="1" s="1"/>
  <c r="AB3208" i="1"/>
  <c r="AA3208" i="1" s="1"/>
  <c r="AB3207" i="1"/>
  <c r="AA3207" i="1" s="1"/>
  <c r="AB939" i="1"/>
  <c r="AA939" i="1" s="1"/>
  <c r="AB1207" i="1"/>
  <c r="AA1207" i="1" s="1"/>
  <c r="AB5207" i="1"/>
  <c r="AA5207" i="1" s="1"/>
  <c r="AB3206" i="1"/>
  <c r="AA3206" i="1" s="1"/>
  <c r="AB937" i="1"/>
  <c r="AA937" i="1" s="1"/>
  <c r="AB4206" i="1"/>
  <c r="AA4206" i="1" s="1"/>
  <c r="AB940" i="1"/>
  <c r="AA940" i="1" s="1"/>
  <c r="AB1206" i="1"/>
  <c r="AA1206" i="1" s="1"/>
  <c r="AB5206" i="1"/>
  <c r="AA5206" i="1" s="1"/>
  <c r="AB1211" i="1"/>
  <c r="AA1211" i="1" s="1"/>
  <c r="AB942" i="1"/>
  <c r="AA942" i="1" s="1"/>
  <c r="AB2208" i="1"/>
  <c r="AA2208" i="1" s="1"/>
  <c r="AB941" i="1"/>
  <c r="AA941" i="1" s="1"/>
  <c r="AB2207" i="1"/>
  <c r="AA2207" i="1" s="1"/>
  <c r="AB1208" i="1"/>
  <c r="AA1208" i="1" s="1"/>
  <c r="AB4211" i="1"/>
  <c r="AA4211" i="1" s="1"/>
  <c r="AB5208" i="1"/>
  <c r="AA5208" i="1" s="1"/>
  <c r="AB4208" i="1"/>
  <c r="AA4208" i="1" s="1"/>
  <c r="AB1210" i="1"/>
  <c r="AA1210" i="1" s="1"/>
  <c r="AB4209" i="1"/>
  <c r="AA4209" i="1" s="1"/>
  <c r="AB2210" i="1"/>
  <c r="AA2210" i="1" s="1"/>
  <c r="AB3209" i="1"/>
  <c r="AA3209" i="1" s="1"/>
  <c r="AB5209" i="1"/>
  <c r="AA5209" i="1" s="1"/>
  <c r="AB4210" i="1"/>
  <c r="AA4210" i="1" s="1"/>
  <c r="AB1209" i="1"/>
  <c r="AA1209" i="1" s="1"/>
  <c r="AB5210" i="1"/>
  <c r="AA5210" i="1" s="1"/>
  <c r="AB2209" i="1"/>
  <c r="AA2209" i="1" s="1"/>
  <c r="AB943" i="1"/>
  <c r="AA943" i="1" s="1"/>
  <c r="AB3210" i="1"/>
  <c r="AA3210" i="1" s="1"/>
  <c r="AB5212" i="1"/>
  <c r="AA5212" i="1" s="1"/>
  <c r="AB3214" i="1"/>
  <c r="AA3214" i="1" s="1"/>
  <c r="AB944" i="1"/>
  <c r="AA944" i="1" s="1"/>
  <c r="AB1212" i="1"/>
  <c r="AA1212" i="1" s="1"/>
  <c r="AB4212" i="1"/>
  <c r="AA4212" i="1" s="1"/>
  <c r="AB3211" i="1"/>
  <c r="AA3211" i="1" s="1"/>
  <c r="AB2211" i="1"/>
  <c r="AA2211" i="1" s="1"/>
  <c r="AB2212" i="1"/>
  <c r="AA2212" i="1" s="1"/>
  <c r="AB5211" i="1"/>
  <c r="AA5211" i="1" s="1"/>
  <c r="AB3212" i="1"/>
  <c r="AA3212" i="1" s="1"/>
  <c r="AB2213" i="1"/>
  <c r="AA2213" i="1" s="1"/>
  <c r="AB5213" i="1"/>
  <c r="AA5213" i="1" s="1"/>
  <c r="AB4213" i="1"/>
  <c r="AA4213" i="1" s="1"/>
  <c r="AB945" i="1"/>
  <c r="AA945" i="1" s="1"/>
  <c r="AB1214" i="1"/>
  <c r="AA1214" i="1" s="1"/>
  <c r="AB4214" i="1"/>
  <c r="AA4214" i="1" s="1"/>
  <c r="AB2216" i="1"/>
  <c r="AA2216" i="1" s="1"/>
  <c r="AB947" i="1"/>
  <c r="AA947" i="1" s="1"/>
  <c r="AB2215" i="1"/>
  <c r="AA2215" i="1" s="1"/>
  <c r="AB3213" i="1"/>
  <c r="AA3213" i="1" s="1"/>
  <c r="AB946" i="1"/>
  <c r="AA946" i="1" s="1"/>
  <c r="AB950" i="1"/>
  <c r="AA950" i="1" s="1"/>
  <c r="AB2214" i="1"/>
  <c r="AA2214" i="1" s="1"/>
  <c r="AB949" i="1"/>
  <c r="AA949" i="1" s="1"/>
  <c r="AB5214" i="1"/>
  <c r="AA5214" i="1" s="1"/>
  <c r="AB1213" i="1"/>
  <c r="AA1213" i="1" s="1"/>
  <c r="AB3215" i="1"/>
  <c r="AA3215" i="1" s="1"/>
  <c r="AB5215" i="1"/>
  <c r="AA5215" i="1" s="1"/>
  <c r="AB4215" i="1"/>
  <c r="AA4215" i="1" s="1"/>
  <c r="AB948" i="1"/>
  <c r="AA948" i="1" s="1"/>
  <c r="AB3216" i="1"/>
  <c r="AA3216" i="1" s="1"/>
  <c r="AB4216" i="1"/>
  <c r="AA4216" i="1" s="1"/>
  <c r="AB1215" i="1"/>
  <c r="AA1215" i="1" s="1"/>
  <c r="AB2218" i="1"/>
  <c r="AA2218" i="1" s="1"/>
  <c r="AB1216" i="1"/>
  <c r="AA1216" i="1" s="1"/>
  <c r="AB5217" i="1"/>
  <c r="AA5217" i="1" s="1"/>
  <c r="AB5218" i="1"/>
  <c r="AA5218" i="1" s="1"/>
  <c r="AB3218" i="1"/>
  <c r="AA3218" i="1" s="1"/>
  <c r="AB5216" i="1"/>
  <c r="AA5216" i="1" s="1"/>
  <c r="AB1218" i="1"/>
  <c r="AA1218" i="1" s="1"/>
  <c r="AB4217" i="1"/>
  <c r="AA4217" i="1" s="1"/>
  <c r="AB4218" i="1"/>
  <c r="AA4218" i="1" s="1"/>
  <c r="AB3217" i="1"/>
  <c r="AA3217" i="1" s="1"/>
  <c r="AB1217" i="1"/>
  <c r="AA1217" i="1" s="1"/>
  <c r="AB2217" i="1"/>
  <c r="AA2217" i="1" s="1"/>
  <c r="AB951" i="1"/>
  <c r="AA951" i="1" s="1"/>
  <c r="AB3219" i="1"/>
  <c r="AA3219" i="1" s="1"/>
  <c r="AB4219" i="1"/>
  <c r="AA4219" i="1" s="1"/>
  <c r="AB3220" i="1"/>
  <c r="AA3220" i="1" s="1"/>
  <c r="AB2219" i="1"/>
  <c r="AA2219" i="1" s="1"/>
  <c r="AB5221" i="1"/>
  <c r="AA5221" i="1" s="1"/>
  <c r="AB1220" i="1"/>
  <c r="AA1220" i="1" s="1"/>
  <c r="AB953" i="1"/>
  <c r="AA953" i="1" s="1"/>
  <c r="AB5219" i="1"/>
  <c r="AA5219" i="1" s="1"/>
  <c r="AB2220" i="1"/>
  <c r="AA2220" i="1" s="1"/>
  <c r="AB1219" i="1"/>
  <c r="AA1219" i="1" s="1"/>
  <c r="AB4220" i="1"/>
  <c r="AA4220" i="1" s="1"/>
  <c r="AB952" i="1"/>
  <c r="AA952" i="1" s="1"/>
  <c r="AB5220" i="1"/>
  <c r="AA5220" i="1" s="1"/>
  <c r="AB3222" i="1"/>
  <c r="AA3222" i="1" s="1"/>
  <c r="AB955" i="1"/>
  <c r="AA955" i="1" s="1"/>
  <c r="AB2221" i="1"/>
  <c r="AA2221" i="1" s="1"/>
  <c r="AB1222" i="1"/>
  <c r="AA1222" i="1" s="1"/>
  <c r="AB1221" i="1"/>
  <c r="AA1221" i="1" s="1"/>
  <c r="AB3221" i="1"/>
  <c r="AA3221" i="1" s="1"/>
  <c r="AB4221" i="1"/>
  <c r="AA4221" i="1" s="1"/>
  <c r="AB2222" i="1"/>
  <c r="AA2222" i="1" s="1"/>
  <c r="AB4222" i="1"/>
  <c r="AA4222" i="1" s="1"/>
  <c r="AB4225" i="1"/>
  <c r="AA4225" i="1" s="1"/>
  <c r="AB1224" i="1"/>
  <c r="AA1224" i="1" s="1"/>
  <c r="AB5222" i="1"/>
  <c r="AA5222" i="1" s="1"/>
  <c r="AB954" i="1"/>
  <c r="AA954" i="1" s="1"/>
  <c r="AB3223" i="1"/>
  <c r="AA3223" i="1" s="1"/>
  <c r="AB5223" i="1"/>
  <c r="AA5223" i="1" s="1"/>
  <c r="AB4223" i="1"/>
  <c r="AA4223" i="1" s="1"/>
  <c r="AB1223" i="1"/>
  <c r="AA1223" i="1" s="1"/>
  <c r="AB5224" i="1"/>
  <c r="AA5224" i="1" s="1"/>
  <c r="AB3224" i="1"/>
  <c r="AA3224" i="1" s="1"/>
  <c r="AB5225" i="1"/>
  <c r="AA5225" i="1" s="1"/>
  <c r="AB2223" i="1"/>
  <c r="AA2223" i="1" s="1"/>
  <c r="AB4224" i="1"/>
  <c r="AA4224" i="1" s="1"/>
  <c r="AB957" i="1"/>
  <c r="AA957" i="1" s="1"/>
  <c r="AB2225" i="1"/>
  <c r="AA2225" i="1" s="1"/>
  <c r="AB956" i="1"/>
  <c r="AA956" i="1" s="1"/>
  <c r="AB5228" i="1"/>
  <c r="AA5228" i="1" s="1"/>
  <c r="AB3225" i="1"/>
  <c r="AA3225" i="1" s="1"/>
  <c r="AB1225" i="1"/>
  <c r="AA1225" i="1" s="1"/>
  <c r="AB2224" i="1"/>
  <c r="AA2224" i="1" s="1"/>
  <c r="AB958" i="1"/>
  <c r="AA958" i="1" s="1"/>
  <c r="AB5226" i="1"/>
  <c r="AA5226" i="1" s="1"/>
  <c r="AB3226" i="1"/>
  <c r="AA3226" i="1" s="1"/>
  <c r="AB2226" i="1"/>
  <c r="AA2226" i="1" s="1"/>
  <c r="AB959" i="1"/>
  <c r="AA959" i="1" s="1"/>
  <c r="AB1226" i="1"/>
  <c r="AA1226" i="1" s="1"/>
  <c r="AB4226" i="1"/>
  <c r="AA4226" i="1" s="1"/>
  <c r="AB2227" i="1"/>
  <c r="AA2227" i="1" s="1"/>
  <c r="AB5227" i="1"/>
  <c r="AA5227" i="1" s="1"/>
  <c r="AB4228" i="1"/>
  <c r="AA4228" i="1" s="1"/>
  <c r="AB960" i="1"/>
  <c r="AA960" i="1" s="1"/>
  <c r="AB3227" i="1"/>
  <c r="AA3227" i="1" s="1"/>
  <c r="AB1228" i="1"/>
  <c r="AA1228" i="1" s="1"/>
  <c r="AB2230" i="1"/>
  <c r="AA2230" i="1" s="1"/>
  <c r="AB962" i="1"/>
  <c r="AA962" i="1" s="1"/>
  <c r="AB1227" i="1"/>
  <c r="AA1227" i="1" s="1"/>
  <c r="AB4227" i="1"/>
  <c r="AA4227" i="1" s="1"/>
  <c r="AB2228" i="1"/>
  <c r="AA2228" i="1" s="1"/>
  <c r="AB4230" i="1"/>
  <c r="AA4230" i="1" s="1"/>
  <c r="AB5230" i="1"/>
  <c r="AA5230" i="1" s="1"/>
  <c r="AB1229" i="1"/>
  <c r="AA1229" i="1" s="1"/>
  <c r="AB3229" i="1"/>
  <c r="AA3229" i="1" s="1"/>
  <c r="AB5229" i="1"/>
  <c r="AA5229" i="1" s="1"/>
  <c r="AB963" i="1"/>
  <c r="AA963" i="1" s="1"/>
  <c r="AB1230" i="1"/>
  <c r="AA1230" i="1" s="1"/>
  <c r="AB3228" i="1"/>
  <c r="AA3228" i="1" s="1"/>
  <c r="AB5232" i="1"/>
  <c r="AA5232" i="1" s="1"/>
  <c r="AB3230" i="1"/>
  <c r="AA3230" i="1" s="1"/>
  <c r="AB961" i="1"/>
  <c r="AA961" i="1" s="1"/>
  <c r="AB4229" i="1"/>
  <c r="AA4229" i="1" s="1"/>
  <c r="AB2229" i="1"/>
  <c r="AA2229" i="1" s="1"/>
  <c r="AB5231" i="1"/>
  <c r="AA5231" i="1" s="1"/>
  <c r="AB4231" i="1"/>
  <c r="AA4231" i="1" s="1"/>
  <c r="AB2231" i="1"/>
  <c r="AA2231" i="1" s="1"/>
  <c r="AB1231" i="1"/>
  <c r="AA1231" i="1" s="1"/>
  <c r="AB2232" i="1"/>
  <c r="AA2232" i="1" s="1"/>
  <c r="AB964" i="1"/>
  <c r="AA964" i="1" s="1"/>
  <c r="AB1233" i="1"/>
  <c r="AA1233" i="1" s="1"/>
  <c r="AB3231" i="1"/>
  <c r="AA3231" i="1" s="1"/>
  <c r="AB4232" i="1"/>
  <c r="AA4232" i="1" s="1"/>
  <c r="AB1232" i="1"/>
  <c r="AA1232" i="1" s="1"/>
  <c r="AB3232" i="1"/>
  <c r="AA3232" i="1" s="1"/>
  <c r="AB965" i="1"/>
  <c r="AA965" i="1" s="1"/>
  <c r="AB966" i="1"/>
  <c r="AA966" i="1" s="1"/>
  <c r="AB5234" i="1"/>
  <c r="AA5234" i="1" s="1"/>
  <c r="AB4234" i="1"/>
  <c r="AA4234" i="1" s="1"/>
  <c r="AB968" i="1"/>
  <c r="AA968" i="1" s="1"/>
  <c r="AB4236" i="1"/>
  <c r="AA4236" i="1" s="1"/>
  <c r="AB3233" i="1"/>
  <c r="AA3233" i="1" s="1"/>
  <c r="AB967" i="1"/>
  <c r="AA967" i="1" s="1"/>
  <c r="AB4233" i="1"/>
  <c r="AA4233" i="1" s="1"/>
  <c r="AB1234" i="1"/>
  <c r="AA1234" i="1" s="1"/>
  <c r="AB5233" i="1"/>
  <c r="AA5233" i="1" s="1"/>
  <c r="AB2234" i="1"/>
  <c r="AA2234" i="1" s="1"/>
  <c r="AB2233" i="1"/>
  <c r="AA2233" i="1" s="1"/>
  <c r="AB3234" i="1"/>
  <c r="AA3234" i="1" s="1"/>
  <c r="AB3235" i="1"/>
  <c r="AA3235" i="1" s="1"/>
  <c r="AB3236" i="1"/>
  <c r="AA3236" i="1" s="1"/>
  <c r="AB4235" i="1"/>
  <c r="AA4235" i="1" s="1"/>
  <c r="AB2236" i="1"/>
  <c r="AA2236" i="1" s="1"/>
  <c r="AB2235" i="1"/>
  <c r="AA2235" i="1" s="1"/>
  <c r="AB1235" i="1"/>
  <c r="AA1235" i="1" s="1"/>
  <c r="AB5235" i="1"/>
  <c r="AA5235" i="1" s="1"/>
  <c r="AB1236" i="1"/>
  <c r="AA1236" i="1" s="1"/>
  <c r="AB5236" i="1"/>
  <c r="AA5236" i="1" s="1"/>
  <c r="AB2238" i="1"/>
  <c r="AA2238" i="1" s="1"/>
  <c r="AB5237" i="1"/>
  <c r="AA5237" i="1" s="1"/>
  <c r="AB3237" i="1"/>
  <c r="AA3237" i="1" s="1"/>
  <c r="AB969" i="1"/>
  <c r="AA969" i="1" s="1"/>
  <c r="AB1237" i="1"/>
  <c r="AA1237" i="1" s="1"/>
  <c r="AB970" i="1"/>
  <c r="AA970" i="1" s="1"/>
  <c r="AB2237" i="1"/>
  <c r="AA2237" i="1" s="1"/>
  <c r="AB4237" i="1"/>
  <c r="AA4237" i="1" s="1"/>
  <c r="AB1238" i="1"/>
  <c r="AA1238" i="1" s="1"/>
  <c r="AB3238" i="1"/>
  <c r="AA3238" i="1" s="1"/>
  <c r="AB3239" i="1"/>
  <c r="AA3239" i="1" s="1"/>
  <c r="AB972" i="1"/>
  <c r="AA972" i="1" s="1"/>
  <c r="AB5238" i="1"/>
  <c r="AA5238" i="1" s="1"/>
  <c r="AB5239" i="1"/>
  <c r="AA5239" i="1" s="1"/>
  <c r="AB4239" i="1"/>
  <c r="AA4239" i="1" s="1"/>
  <c r="AB4238" i="1"/>
  <c r="AA4238" i="1" s="1"/>
  <c r="AB1239" i="1"/>
  <c r="AA1239" i="1" s="1"/>
  <c r="AB2239" i="1"/>
  <c r="AA2239" i="1" s="1"/>
  <c r="AB971" i="1"/>
  <c r="AA971" i="1" s="1"/>
  <c r="AB973" i="1"/>
  <c r="AA973" i="1" s="1"/>
  <c r="AB3240" i="1"/>
  <c r="AA3240" i="1" s="1"/>
  <c r="AB1240" i="1"/>
  <c r="AA1240" i="1" s="1"/>
  <c r="AB3241" i="1"/>
  <c r="AA3241" i="1" s="1"/>
  <c r="AB5240" i="1"/>
  <c r="AA5240" i="1" s="1"/>
  <c r="AB2240" i="1"/>
  <c r="AA2240" i="1" s="1"/>
  <c r="AB4240" i="1"/>
  <c r="AA4240" i="1" s="1"/>
  <c r="AB4243" i="1"/>
  <c r="AA4243" i="1" s="1"/>
  <c r="AB4241" i="1"/>
  <c r="AA4241" i="1" s="1"/>
  <c r="AB2241" i="1"/>
  <c r="AA2241" i="1" s="1"/>
  <c r="AB5241" i="1"/>
  <c r="AA5241" i="1" s="1"/>
  <c r="AB1242" i="1"/>
  <c r="AA1242" i="1" s="1"/>
  <c r="AB974" i="1"/>
  <c r="AA974" i="1" s="1"/>
  <c r="AB3242" i="1"/>
  <c r="AA3242" i="1" s="1"/>
  <c r="AB5242" i="1"/>
  <c r="AA5242" i="1" s="1"/>
  <c r="AB4242" i="1"/>
  <c r="AA4242" i="1" s="1"/>
  <c r="AB1244" i="1"/>
  <c r="AA1244" i="1" s="1"/>
  <c r="AB2242" i="1"/>
  <c r="AA2242" i="1" s="1"/>
  <c r="AB2243" i="1"/>
  <c r="AA2243" i="1" s="1"/>
  <c r="AB1241" i="1"/>
  <c r="AA1241" i="1" s="1"/>
  <c r="AB3243" i="1"/>
  <c r="AA3243" i="1" s="1"/>
  <c r="AB1243" i="1"/>
  <c r="AA1243" i="1" s="1"/>
  <c r="AB978" i="1"/>
  <c r="AA978" i="1" s="1"/>
  <c r="AB4245" i="1"/>
  <c r="AA4245" i="1" s="1"/>
  <c r="AB975" i="1"/>
  <c r="AA975" i="1" s="1"/>
  <c r="AB976" i="1"/>
  <c r="AA976" i="1" s="1"/>
  <c r="AB5243" i="1"/>
  <c r="AA5243" i="1" s="1"/>
  <c r="AB2244" i="1"/>
  <c r="AA2244" i="1" s="1"/>
  <c r="AB3244" i="1"/>
  <c r="AA3244" i="1" s="1"/>
  <c r="AB2245" i="1"/>
  <c r="AA2245" i="1" s="1"/>
  <c r="AB1245" i="1"/>
  <c r="AA1245" i="1" s="1"/>
  <c r="AB5245" i="1"/>
  <c r="AA5245" i="1" s="1"/>
  <c r="AB5244" i="1"/>
  <c r="AA5244" i="1" s="1"/>
  <c r="AB4244" i="1"/>
  <c r="AA4244" i="1" s="1"/>
  <c r="AB3245" i="1"/>
  <c r="AA3245" i="1" s="1"/>
  <c r="AB977" i="1"/>
  <c r="AA977" i="1" s="1"/>
  <c r="AB1246" i="1"/>
  <c r="AA1246" i="1" s="1"/>
  <c r="AB5247" i="1"/>
  <c r="AA5247" i="1" s="1"/>
  <c r="AB4246" i="1"/>
  <c r="AA4246" i="1" s="1"/>
  <c r="AB5246" i="1"/>
  <c r="AA5246" i="1" s="1"/>
  <c r="AB3246" i="1"/>
  <c r="AA3246" i="1" s="1"/>
  <c r="AB979" i="1"/>
  <c r="AA979" i="1" s="1"/>
  <c r="AB2246" i="1"/>
  <c r="AA2246" i="1" s="1"/>
  <c r="AB3247" i="1"/>
  <c r="AA3247" i="1" s="1"/>
  <c r="AB5248" i="1"/>
  <c r="AA5248" i="1" s="1"/>
  <c r="AB1247" i="1"/>
  <c r="AA1247" i="1" s="1"/>
  <c r="AB1250" i="1"/>
  <c r="AA1250" i="1" s="1"/>
  <c r="AB4250" i="1"/>
  <c r="AA4250" i="1" s="1"/>
  <c r="AB1248" i="1"/>
  <c r="AA1248" i="1" s="1"/>
  <c r="AB980" i="1"/>
  <c r="AA980" i="1" s="1"/>
  <c r="AB3248" i="1"/>
  <c r="AA3248" i="1" s="1"/>
  <c r="AB4248" i="1"/>
  <c r="AA4248" i="1" s="1"/>
  <c r="AB2248" i="1"/>
  <c r="AA2248" i="1" s="1"/>
  <c r="AB2247" i="1"/>
  <c r="AA2247" i="1" s="1"/>
  <c r="AB4247" i="1"/>
  <c r="AA4247" i="1" s="1"/>
  <c r="AB3249" i="1"/>
  <c r="AA3249" i="1" s="1"/>
  <c r="AB2249" i="1"/>
  <c r="AA2249" i="1" s="1"/>
  <c r="AB981" i="1"/>
  <c r="AA981" i="1" s="1"/>
  <c r="AB5252" i="1"/>
  <c r="AA5252" i="1" s="1"/>
  <c r="AB5249" i="1"/>
  <c r="AA5249" i="1" s="1"/>
  <c r="AB3250" i="1"/>
  <c r="AA3250" i="1" s="1"/>
  <c r="AB4249" i="1"/>
  <c r="AA4249" i="1" s="1"/>
  <c r="AB1249" i="1"/>
  <c r="AA1249" i="1" s="1"/>
  <c r="AB982" i="1"/>
  <c r="AA982" i="1" s="1"/>
  <c r="AB2251" i="1"/>
  <c r="AA2251" i="1" s="1"/>
  <c r="AB2250" i="1"/>
  <c r="AA2250" i="1" s="1"/>
  <c r="AB3251" i="1"/>
  <c r="AA3251" i="1" s="1"/>
  <c r="AB5251" i="1"/>
  <c r="AA5251" i="1" s="1"/>
  <c r="AB5250" i="1"/>
  <c r="AA5250" i="1" s="1"/>
  <c r="AB983" i="1"/>
  <c r="AA983" i="1" s="1"/>
  <c r="AB1251" i="1"/>
  <c r="AA1251" i="1" s="1"/>
  <c r="AB2252" i="1"/>
  <c r="AA2252" i="1" s="1"/>
  <c r="AB4251" i="1"/>
  <c r="AA4251" i="1" s="1"/>
  <c r="AB4253" i="1"/>
  <c r="AA4253" i="1" s="1"/>
  <c r="AB985" i="1"/>
  <c r="AA985" i="1" s="1"/>
  <c r="AB3252" i="1"/>
  <c r="AA3252" i="1" s="1"/>
  <c r="AB1252" i="1"/>
  <c r="AA1252" i="1" s="1"/>
  <c r="AB2253" i="1"/>
  <c r="AA2253" i="1" s="1"/>
  <c r="AB984" i="1"/>
  <c r="AA984" i="1" s="1"/>
  <c r="AB3254" i="1"/>
  <c r="AA3254" i="1" s="1"/>
  <c r="AB2254" i="1"/>
  <c r="AA2254" i="1" s="1"/>
  <c r="AB986" i="1"/>
  <c r="AA986" i="1" s="1"/>
  <c r="AB3253" i="1"/>
  <c r="AA3253" i="1" s="1"/>
  <c r="AB1253" i="1"/>
  <c r="AA1253" i="1" s="1"/>
  <c r="AB987" i="1"/>
  <c r="AA987" i="1" s="1"/>
  <c r="AB4252" i="1"/>
  <c r="AA4252" i="1" s="1"/>
  <c r="AB5253" i="1"/>
  <c r="AA5253" i="1" s="1"/>
  <c r="AB3256" i="1"/>
  <c r="AA3256" i="1" s="1"/>
  <c r="AB2255" i="1"/>
  <c r="AA2255" i="1" s="1"/>
  <c r="AB5255" i="1"/>
  <c r="AA5255" i="1" s="1"/>
  <c r="AB988" i="1"/>
  <c r="AA988" i="1" s="1"/>
  <c r="AB4255" i="1"/>
  <c r="AA4255" i="1" s="1"/>
  <c r="AB5254" i="1"/>
  <c r="AA5254" i="1" s="1"/>
  <c r="AB1254" i="1"/>
  <c r="AA1254" i="1" s="1"/>
  <c r="AB3255" i="1"/>
  <c r="AA3255" i="1" s="1"/>
  <c r="AB4254" i="1"/>
  <c r="AA4254" i="1" s="1"/>
  <c r="AB4257" i="1"/>
  <c r="AA4257" i="1" s="1"/>
  <c r="AB2256" i="1"/>
  <c r="AA2256" i="1" s="1"/>
  <c r="AB1255" i="1"/>
  <c r="AA1255" i="1" s="1"/>
  <c r="AB989" i="1"/>
  <c r="AA989" i="1" s="1"/>
  <c r="AB5256" i="1"/>
  <c r="AA5256" i="1" s="1"/>
  <c r="AB4256" i="1"/>
  <c r="AA4256" i="1" s="1"/>
  <c r="AB1257" i="1"/>
  <c r="AA1257" i="1" s="1"/>
  <c r="AB5257" i="1"/>
  <c r="AA5257" i="1" s="1"/>
  <c r="AB1256" i="1"/>
  <c r="AA1256" i="1" s="1"/>
  <c r="AB991" i="1"/>
  <c r="AA991" i="1" s="1"/>
  <c r="AB1258" i="1"/>
  <c r="AA1258" i="1" s="1"/>
  <c r="AB990" i="1"/>
  <c r="AA990" i="1" s="1"/>
  <c r="AB3258" i="1"/>
  <c r="AA3258" i="1" s="1"/>
  <c r="AB4258" i="1"/>
  <c r="AA4258" i="1" s="1"/>
  <c r="AB3257" i="1"/>
  <c r="AA3257" i="1" s="1"/>
  <c r="AB2257" i="1"/>
  <c r="AA2257" i="1" s="1"/>
  <c r="AB3259" i="1"/>
  <c r="AA3259" i="1" s="1"/>
  <c r="AB5258" i="1"/>
  <c r="AA5258" i="1" s="1"/>
  <c r="AB2258" i="1"/>
  <c r="AA2258" i="1" s="1"/>
  <c r="AB2261" i="1"/>
  <c r="AA2261" i="1" s="1"/>
  <c r="AB4259" i="1"/>
  <c r="AA4259" i="1" s="1"/>
  <c r="AB993" i="1"/>
  <c r="AA993" i="1" s="1"/>
  <c r="AB5259" i="1"/>
  <c r="AA5259" i="1" s="1"/>
  <c r="AB992" i="1"/>
  <c r="AA992" i="1" s="1"/>
  <c r="AB3262" i="1"/>
  <c r="AA3262" i="1" s="1"/>
  <c r="AB2259" i="1"/>
  <c r="AA2259" i="1" s="1"/>
  <c r="AB4260" i="1"/>
  <c r="AA4260" i="1" s="1"/>
  <c r="AB1259" i="1"/>
  <c r="AA1259" i="1" s="1"/>
  <c r="AB1261" i="1"/>
  <c r="AA1261" i="1" s="1"/>
  <c r="AB2260" i="1"/>
  <c r="AA2260" i="1" s="1"/>
  <c r="AB3261" i="1"/>
  <c r="AA3261" i="1" s="1"/>
  <c r="AB1260" i="1"/>
  <c r="AA1260" i="1" s="1"/>
  <c r="AB5261" i="1"/>
  <c r="AA5261" i="1" s="1"/>
  <c r="AB5260" i="1"/>
  <c r="AA5260" i="1" s="1"/>
  <c r="AB3260" i="1"/>
  <c r="AA3260" i="1" s="1"/>
  <c r="AB3263" i="1"/>
  <c r="AA3263" i="1" s="1"/>
  <c r="AB4262" i="1"/>
  <c r="AA4262" i="1" s="1"/>
  <c r="AB5262" i="1"/>
  <c r="AA5262" i="1" s="1"/>
  <c r="AB4261" i="1"/>
  <c r="AA4261" i="1" s="1"/>
  <c r="AB2262" i="1"/>
  <c r="AA2262" i="1" s="1"/>
  <c r="AB1263" i="1"/>
  <c r="AA1263" i="1" s="1"/>
  <c r="AB994" i="1"/>
  <c r="AA994" i="1" s="1"/>
  <c r="AB5263" i="1"/>
  <c r="AA5263" i="1" s="1"/>
  <c r="AB996" i="1"/>
  <c r="AA996" i="1" s="1"/>
  <c r="AB1262" i="1"/>
  <c r="AA1262" i="1" s="1"/>
  <c r="AB998" i="1"/>
  <c r="AA998" i="1" s="1"/>
  <c r="AB1264" i="1"/>
  <c r="AA1264" i="1" s="1"/>
  <c r="AB1265" i="1"/>
  <c r="AA1265" i="1" s="1"/>
  <c r="AB2263" i="1"/>
  <c r="AA2263" i="1" s="1"/>
  <c r="AB4263" i="1"/>
  <c r="AA4263" i="1" s="1"/>
  <c r="AB4265" i="1"/>
  <c r="AA4265" i="1" s="1"/>
  <c r="AB995" i="1"/>
  <c r="AA995" i="1" s="1"/>
  <c r="AB2265" i="1"/>
  <c r="AA2265" i="1" s="1"/>
  <c r="AB4264" i="1"/>
  <c r="AA4264" i="1" s="1"/>
  <c r="AB5265" i="1"/>
  <c r="AA5265" i="1" s="1"/>
  <c r="AB2264" i="1"/>
  <c r="AA2264" i="1" s="1"/>
  <c r="AB4266" i="1"/>
  <c r="AA4266" i="1" s="1"/>
  <c r="AB5264" i="1"/>
  <c r="AA5264" i="1" s="1"/>
  <c r="AB3265" i="1"/>
  <c r="AA3265" i="1" s="1"/>
  <c r="AB997" i="1"/>
  <c r="AA997" i="1" s="1"/>
  <c r="AB3264" i="1"/>
  <c r="AA3264" i="1" s="1"/>
  <c r="AB999" i="1"/>
  <c r="AA999" i="1" s="1"/>
  <c r="AB3267" i="1"/>
  <c r="AA3267" i="1" s="1"/>
  <c r="AB1266" i="1"/>
  <c r="AA1266" i="1" s="1"/>
  <c r="AB3266" i="1"/>
  <c r="AA3266" i="1" s="1"/>
  <c r="AB3268" i="1"/>
  <c r="AA3268" i="1" s="1"/>
  <c r="AB5267" i="1"/>
  <c r="AA5267" i="1" s="1"/>
  <c r="AB1001" i="1"/>
  <c r="AA1001" i="1" s="1"/>
  <c r="AB4269" i="1"/>
  <c r="AA4269" i="1" s="1"/>
  <c r="AB5266" i="1"/>
  <c r="AA5266" i="1" s="1"/>
  <c r="AB2266" i="1"/>
  <c r="AA2266" i="1" s="1"/>
  <c r="AB5270" i="1"/>
  <c r="AA5270" i="1" s="1"/>
  <c r="AB4267" i="1"/>
  <c r="AA4267" i="1" s="1"/>
  <c r="AB2270" i="1"/>
  <c r="AA2270" i="1" s="1"/>
  <c r="AB2267" i="1"/>
  <c r="AA2267" i="1" s="1"/>
  <c r="AB1267" i="1"/>
  <c r="AA1267" i="1" s="1"/>
  <c r="AB2268" i="1"/>
  <c r="AA2268" i="1" s="1"/>
  <c r="AB5268" i="1"/>
  <c r="AA5268" i="1" s="1"/>
  <c r="AB4268" i="1"/>
  <c r="AA4268" i="1" s="1"/>
  <c r="AB1000" i="1"/>
  <c r="AA1000" i="1" s="1"/>
  <c r="AB1268" i="1"/>
  <c r="AA1268" i="1" s="1"/>
  <c r="AB4270" i="1"/>
  <c r="AA4270" i="1" s="1"/>
  <c r="AB3269" i="1"/>
  <c r="AA3269" i="1" s="1"/>
  <c r="AB5269" i="1"/>
  <c r="AA5269" i="1" s="1"/>
  <c r="AB2269" i="1"/>
  <c r="AA2269" i="1" s="1"/>
  <c r="AB2271" i="1"/>
  <c r="AA2271" i="1" s="1"/>
  <c r="AB1269" i="1"/>
  <c r="AA1269" i="1" s="1"/>
  <c r="AB4271" i="1"/>
  <c r="AA4271" i="1" s="1"/>
  <c r="AB3271" i="1"/>
  <c r="AA3271" i="1" s="1"/>
  <c r="AB3270" i="1"/>
  <c r="AA3270" i="1" s="1"/>
  <c r="AB5271" i="1"/>
  <c r="AA5271" i="1" s="1"/>
  <c r="AB5272" i="1"/>
  <c r="AA5272" i="1" s="1"/>
  <c r="AB5273" i="1"/>
  <c r="AA5273" i="1" s="1"/>
  <c r="AB2272" i="1"/>
  <c r="AA2272" i="1" s="1"/>
  <c r="AB3272" i="1"/>
  <c r="AA3272" i="1" s="1"/>
  <c r="AB4272" i="1"/>
  <c r="AA4272" i="1" s="1"/>
  <c r="AB1271" i="1"/>
  <c r="AA1271" i="1" s="1"/>
  <c r="AB2273" i="1"/>
  <c r="AA2273" i="1" s="1"/>
  <c r="AB1270" i="1"/>
  <c r="AA1270" i="1" s="1"/>
  <c r="AB4273" i="1"/>
  <c r="AA4273" i="1" s="1"/>
  <c r="AB3273" i="1"/>
  <c r="AA3273" i="1" s="1"/>
  <c r="AB3274" i="1"/>
  <c r="AA3274" i="1" s="1"/>
  <c r="AB4274" i="1"/>
  <c r="AA4274" i="1" s="1"/>
  <c r="AB5274" i="1"/>
  <c r="AA5274" i="1" s="1"/>
  <c r="AB1272" i="1"/>
  <c r="AA1272" i="1" s="1"/>
  <c r="AB2277" i="1"/>
  <c r="AA2277" i="1" s="1"/>
  <c r="AB5278" i="1"/>
  <c r="AA5278" i="1" s="1"/>
  <c r="AB4276" i="1"/>
  <c r="AA4276" i="1" s="1"/>
  <c r="AB1273" i="1"/>
  <c r="AA1273" i="1" s="1"/>
  <c r="AB2275" i="1"/>
  <c r="AA2275" i="1" s="1"/>
  <c r="AB4275" i="1"/>
  <c r="AA4275" i="1" s="1"/>
  <c r="AB2274" i="1"/>
  <c r="AA2274" i="1" s="1"/>
  <c r="AB3275" i="1"/>
  <c r="AA3275" i="1" s="1"/>
  <c r="AB2276" i="1"/>
  <c r="AA2276" i="1" s="1"/>
  <c r="AB3276" i="1"/>
  <c r="AA3276" i="1" s="1"/>
  <c r="AB5275" i="1"/>
  <c r="AA5275" i="1" s="1"/>
  <c r="AB1274" i="1"/>
  <c r="AA1274" i="1" s="1"/>
  <c r="AB1276" i="1"/>
  <c r="AA1276" i="1" s="1"/>
  <c r="AB1275" i="1"/>
  <c r="AA1275" i="1" s="1"/>
  <c r="AB5277" i="1"/>
  <c r="AA5277" i="1" s="1"/>
  <c r="AB4277" i="1"/>
  <c r="AA4277" i="1" s="1"/>
  <c r="AB4278" i="1"/>
  <c r="AA4278" i="1" s="1"/>
  <c r="AB5276" i="1"/>
  <c r="AA5276" i="1" s="1"/>
  <c r="AB3277" i="1"/>
  <c r="AA3277" i="1" s="1"/>
  <c r="AB2278" i="1"/>
  <c r="AA2278" i="1" s="1"/>
  <c r="AB1277" i="1"/>
  <c r="AA1277" i="1" s="1"/>
  <c r="AB3278" i="1"/>
  <c r="AA3278" i="1" s="1"/>
  <c r="AB5279" i="1"/>
  <c r="AA5279" i="1" s="1"/>
  <c r="AB2279" i="1"/>
  <c r="AA2279" i="1" s="1"/>
  <c r="AB4280" i="1"/>
  <c r="AA4280" i="1" s="1"/>
  <c r="AB5280" i="1"/>
  <c r="AA5280" i="1" s="1"/>
  <c r="AB4279" i="1"/>
  <c r="AA4279" i="1" s="1"/>
  <c r="AB5281" i="1"/>
  <c r="AA5281" i="1" s="1"/>
  <c r="AB2280" i="1"/>
  <c r="AA2280" i="1" s="1"/>
  <c r="AB3279" i="1"/>
  <c r="AA3279" i="1" s="1"/>
  <c r="AB4281" i="1"/>
  <c r="AA4281" i="1" s="1"/>
  <c r="AB1278" i="1"/>
  <c r="AA1278" i="1" s="1"/>
  <c r="AB3280" i="1"/>
  <c r="AA3280" i="1" s="1"/>
  <c r="AB1279" i="1"/>
  <c r="AA1279" i="1" s="1"/>
  <c r="AB3282" i="1"/>
  <c r="AA3282" i="1" s="1"/>
  <c r="AB2281" i="1"/>
  <c r="AA2281" i="1" s="1"/>
  <c r="AB4282" i="1"/>
  <c r="AA4282" i="1" s="1"/>
  <c r="AB1281" i="1"/>
  <c r="AA1281" i="1" s="1"/>
  <c r="AB2282" i="1"/>
  <c r="AA2282" i="1" s="1"/>
  <c r="AB1280" i="1"/>
  <c r="AA1280" i="1" s="1"/>
  <c r="AB3281" i="1"/>
  <c r="AA3281" i="1" s="1"/>
  <c r="AB5284" i="1"/>
  <c r="AA5284" i="1" s="1"/>
  <c r="AB5285" i="1"/>
  <c r="AA5285" i="1" s="1"/>
  <c r="AB4283" i="1"/>
  <c r="AA4283" i="1" s="1"/>
  <c r="AB1282" i="1"/>
  <c r="AA1282" i="1" s="1"/>
  <c r="AB5283" i="1"/>
  <c r="AA5283" i="1" s="1"/>
  <c r="AB5282" i="1"/>
  <c r="AA5282" i="1" s="1"/>
  <c r="AB3283" i="1"/>
  <c r="AA3283" i="1" s="1"/>
  <c r="AB2283" i="1"/>
  <c r="AA2283" i="1" s="1"/>
  <c r="AB4285" i="1"/>
  <c r="AA4285" i="1" s="1"/>
  <c r="AB1284" i="1"/>
  <c r="AA1284" i="1" s="1"/>
  <c r="AB2285" i="1"/>
  <c r="AA2285" i="1" s="1"/>
  <c r="AB4287" i="1"/>
  <c r="AA4287" i="1" s="1"/>
  <c r="AB3285" i="1"/>
  <c r="AA3285" i="1" s="1"/>
  <c r="AB2286" i="1"/>
  <c r="AA2286" i="1" s="1"/>
  <c r="AB4284" i="1"/>
  <c r="AA4284" i="1" s="1"/>
  <c r="AB2284" i="1"/>
  <c r="AA2284" i="1" s="1"/>
  <c r="AB3286" i="1"/>
  <c r="AA3286" i="1" s="1"/>
  <c r="AB1283" i="1"/>
  <c r="AA1283" i="1" s="1"/>
  <c r="AB3288" i="1"/>
  <c r="AA3288" i="1" s="1"/>
  <c r="AB3284" i="1"/>
  <c r="AA3284" i="1" s="1"/>
  <c r="AB5289" i="1"/>
  <c r="AA5289" i="1" s="1"/>
  <c r="AB1285" i="1"/>
  <c r="AA1285" i="1" s="1"/>
  <c r="AB2287" i="1"/>
  <c r="AA2287" i="1" s="1"/>
  <c r="AB3287" i="1"/>
  <c r="AA3287" i="1" s="1"/>
  <c r="AB1286" i="1"/>
  <c r="AA1286" i="1" s="1"/>
  <c r="AB5286" i="1"/>
  <c r="AA5286" i="1" s="1"/>
  <c r="AB5287" i="1"/>
  <c r="AA5287" i="1" s="1"/>
  <c r="AB2288" i="1"/>
  <c r="AA2288" i="1" s="1"/>
  <c r="AB4286" i="1"/>
  <c r="AA4286" i="1" s="1"/>
  <c r="AB4288" i="1"/>
  <c r="AA4288" i="1" s="1"/>
  <c r="AB1287" i="1"/>
  <c r="AA1287" i="1" s="1"/>
  <c r="AB4289" i="1"/>
  <c r="AA4289" i="1" s="1"/>
  <c r="AB5288" i="1"/>
  <c r="AA5288" i="1" s="1"/>
  <c r="AB3289" i="1"/>
  <c r="AA3289" i="1" s="1"/>
  <c r="AB2289" i="1"/>
  <c r="AA2289" i="1" s="1"/>
  <c r="AB4290" i="1"/>
  <c r="AA4290" i="1" s="1"/>
  <c r="AB1288" i="1"/>
  <c r="AA1288" i="1" s="1"/>
  <c r="AB4293" i="1"/>
  <c r="AA4293" i="1" s="1"/>
  <c r="AB5291" i="1"/>
  <c r="AA5291" i="1" s="1"/>
  <c r="AB2290" i="1"/>
  <c r="AA2290" i="1" s="1"/>
  <c r="AB2291" i="1"/>
  <c r="AA2291" i="1" s="1"/>
  <c r="AB3290" i="1"/>
  <c r="AA3290" i="1" s="1"/>
  <c r="AB5290" i="1"/>
  <c r="AA5290" i="1" s="1"/>
  <c r="AB1289" i="1"/>
  <c r="AA1289" i="1" s="1"/>
  <c r="AB2292" i="1"/>
  <c r="AA2292" i="1" s="1"/>
  <c r="AB2294" i="1"/>
  <c r="AA2294" i="1" s="1"/>
  <c r="AB4291" i="1"/>
  <c r="AA4291" i="1" s="1"/>
  <c r="AB1292" i="1"/>
  <c r="AA1292" i="1" s="1"/>
  <c r="AB3291" i="1"/>
  <c r="AA3291" i="1" s="1"/>
  <c r="AB1291" i="1"/>
  <c r="AA1291" i="1" s="1"/>
  <c r="AB1290" i="1"/>
  <c r="AA1290" i="1" s="1"/>
  <c r="AB4292" i="1"/>
  <c r="AA4292" i="1" s="1"/>
  <c r="AB5293" i="1"/>
  <c r="AA5293" i="1" s="1"/>
  <c r="AB2293" i="1"/>
  <c r="AA2293" i="1" s="1"/>
  <c r="AB3292" i="1"/>
  <c r="AA3292" i="1" s="1"/>
  <c r="AB3293" i="1"/>
  <c r="AA3293" i="1" s="1"/>
  <c r="AB3294" i="1"/>
  <c r="AA3294" i="1" s="1"/>
  <c r="AB5292" i="1"/>
  <c r="AA5292" i="1" s="1"/>
  <c r="AB4296" i="1"/>
  <c r="AA4296" i="1" s="1"/>
  <c r="AB1294" i="1"/>
  <c r="AA1294" i="1" s="1"/>
  <c r="AB1293" i="1"/>
  <c r="AA1293" i="1" s="1"/>
  <c r="AB5294" i="1"/>
  <c r="AA5294" i="1" s="1"/>
  <c r="AB4294" i="1"/>
  <c r="AA4294" i="1" s="1"/>
  <c r="AB3295" i="1"/>
  <c r="AA3295" i="1" s="1"/>
  <c r="AB5295" i="1"/>
  <c r="AA5295" i="1" s="1"/>
  <c r="AB2295" i="1"/>
  <c r="AA2295" i="1" s="1"/>
  <c r="AB5297" i="1"/>
  <c r="AA5297" i="1" s="1"/>
  <c r="AB3296" i="1"/>
  <c r="AA3296" i="1" s="1"/>
  <c r="AB4295" i="1"/>
  <c r="AA4295" i="1" s="1"/>
  <c r="AB4297" i="1"/>
  <c r="AA4297" i="1" s="1"/>
  <c r="AB2296" i="1"/>
  <c r="AA2296" i="1" s="1"/>
  <c r="AB5296" i="1"/>
  <c r="AA5296" i="1" s="1"/>
  <c r="AB1295" i="1"/>
  <c r="AA1295" i="1" s="1"/>
  <c r="AB5299" i="1"/>
  <c r="AA5299" i="1" s="1"/>
  <c r="AB5298" i="1"/>
  <c r="AA5298" i="1" s="1"/>
  <c r="AB4298" i="1"/>
  <c r="AA4298" i="1" s="1"/>
  <c r="AB1297" i="1"/>
  <c r="AA1297" i="1" s="1"/>
  <c r="AB2298" i="1"/>
  <c r="AA2298" i="1" s="1"/>
  <c r="AB1299" i="1"/>
  <c r="AA1299" i="1" s="1"/>
  <c r="AB3298" i="1"/>
  <c r="AA3298" i="1" s="1"/>
  <c r="AB2297" i="1"/>
  <c r="AA2297" i="1" s="1"/>
  <c r="AB2299" i="1"/>
  <c r="AA2299" i="1" s="1"/>
  <c r="AB3297" i="1"/>
  <c r="AA3297" i="1" s="1"/>
  <c r="AB4300" i="1"/>
  <c r="AA4300" i="1" s="1"/>
  <c r="AB2300" i="1"/>
  <c r="AA2300" i="1" s="1"/>
  <c r="AB1300" i="1"/>
  <c r="AA1300" i="1" s="1"/>
  <c r="AB1296" i="1"/>
  <c r="AA1296" i="1" s="1"/>
  <c r="AB1298" i="1"/>
  <c r="AA1298" i="1" s="1"/>
  <c r="AB4299" i="1"/>
  <c r="AA4299" i="1" s="1"/>
  <c r="AB3300" i="1"/>
  <c r="AA3300" i="1" s="1"/>
  <c r="AB3299" i="1"/>
  <c r="AA3299" i="1" s="1"/>
  <c r="AB5300" i="1"/>
  <c r="AA5300" i="1" s="1"/>
  <c r="AB3301" i="1"/>
  <c r="AA3301" i="1" s="1"/>
  <c r="AB4302" i="1"/>
  <c r="AA4302" i="1" s="1"/>
  <c r="AB4301" i="1"/>
  <c r="AA4301" i="1" s="1"/>
  <c r="AB3302" i="1"/>
  <c r="AA3302" i="1" s="1"/>
  <c r="AB5301" i="1"/>
  <c r="AA5301" i="1" s="1"/>
  <c r="AB2301" i="1"/>
  <c r="AA2301" i="1" s="1"/>
  <c r="AB5302" i="1"/>
  <c r="AA5302" i="1" s="1"/>
  <c r="AB2302" i="1"/>
  <c r="AA2302" i="1" s="1"/>
  <c r="AB4303" i="1"/>
  <c r="AA4303" i="1" s="1"/>
  <c r="AB1302" i="1"/>
  <c r="AA1302" i="1" s="1"/>
  <c r="AB5303" i="1"/>
  <c r="AA5303" i="1" s="1"/>
  <c r="AB2303" i="1"/>
  <c r="AA2303" i="1" s="1"/>
  <c r="AB1301" i="1"/>
  <c r="AA1301" i="1" s="1"/>
  <c r="AB5304" i="1"/>
  <c r="AA5304" i="1" s="1"/>
  <c r="AB1305" i="1"/>
  <c r="AA1305" i="1" s="1"/>
  <c r="AB2304" i="1"/>
  <c r="AA2304" i="1" s="1"/>
  <c r="AB2305" i="1"/>
  <c r="AA2305" i="1" s="1"/>
  <c r="AB3303" i="1"/>
  <c r="AA3303" i="1" s="1"/>
  <c r="AB4304" i="1"/>
  <c r="AA4304" i="1" s="1"/>
  <c r="AB3304" i="1"/>
  <c r="AA3304" i="1" s="1"/>
  <c r="AB3306" i="1"/>
  <c r="AA3306" i="1" s="1"/>
  <c r="AB1303" i="1"/>
  <c r="AA1303" i="1" s="1"/>
  <c r="AB5305" i="1"/>
  <c r="AA5305" i="1" s="1"/>
  <c r="AB4306" i="1"/>
  <c r="AA4306" i="1" s="1"/>
  <c r="AB5306" i="1"/>
  <c r="AA5306" i="1" s="1"/>
  <c r="AB1304" i="1"/>
  <c r="AA1304" i="1" s="1"/>
  <c r="AB3305" i="1"/>
  <c r="AA3305" i="1" s="1"/>
  <c r="AB4305" i="1"/>
  <c r="AA4305" i="1" s="1"/>
  <c r="AB2306" i="1"/>
  <c r="AA2306" i="1" s="1"/>
  <c r="AB5307" i="1"/>
  <c r="AA5307" i="1" s="1"/>
  <c r="AB2307" i="1"/>
  <c r="AA2307" i="1" s="1"/>
  <c r="AB3307" i="1"/>
  <c r="AA3307" i="1" s="1"/>
  <c r="AB1306" i="1"/>
  <c r="AA1306" i="1" s="1"/>
  <c r="AB4307" i="1"/>
  <c r="AA4307" i="1" s="1"/>
  <c r="AB3308" i="1"/>
  <c r="AA3308" i="1" s="1"/>
  <c r="AB4308" i="1"/>
  <c r="AA4308" i="1" s="1"/>
  <c r="AB5308" i="1"/>
  <c r="AA5308" i="1" s="1"/>
  <c r="AB2308" i="1"/>
  <c r="AA2308" i="1" s="1"/>
  <c r="AB2311" i="1"/>
  <c r="AA2311" i="1" s="1"/>
  <c r="AB2309" i="1"/>
  <c r="AA2309" i="1" s="1"/>
  <c r="AB1308" i="1"/>
  <c r="AA1308" i="1" s="1"/>
  <c r="AB4309" i="1"/>
  <c r="AA4309" i="1" s="1"/>
  <c r="AB5309" i="1"/>
  <c r="AA5309" i="1" s="1"/>
  <c r="AB5310" i="1"/>
  <c r="AA5310" i="1" s="1"/>
  <c r="AB4310" i="1"/>
  <c r="AA4310" i="1" s="1"/>
  <c r="AB1310" i="1"/>
  <c r="AA1310" i="1" s="1"/>
  <c r="AB3310" i="1"/>
  <c r="AA3310" i="1" s="1"/>
  <c r="AB4311" i="1"/>
  <c r="AA4311" i="1" s="1"/>
  <c r="AB1307" i="1"/>
  <c r="AA1307" i="1" s="1"/>
  <c r="AB3309" i="1"/>
  <c r="AA3309" i="1" s="1"/>
  <c r="AB1309" i="1"/>
  <c r="AA1309" i="1" s="1"/>
  <c r="AB5311" i="1"/>
  <c r="AA5311" i="1" s="1"/>
  <c r="AB3311" i="1"/>
  <c r="AA3311" i="1" s="1"/>
  <c r="AB2310" i="1"/>
  <c r="AA2310" i="1" s="1"/>
  <c r="AB5312" i="1"/>
  <c r="AA5312" i="1" s="1"/>
  <c r="AB3312" i="1"/>
  <c r="AA3312" i="1" s="1"/>
  <c r="AB2312" i="1"/>
  <c r="AA2312" i="1" s="1"/>
  <c r="AB4312" i="1"/>
  <c r="AA4312" i="1" s="1"/>
  <c r="AB5313" i="1"/>
  <c r="AA5313" i="1" s="1"/>
  <c r="AB3313" i="1"/>
  <c r="AA3313" i="1" s="1"/>
  <c r="AB4313" i="1"/>
  <c r="AA4313" i="1" s="1"/>
  <c r="AB4314" i="1"/>
  <c r="AA4314" i="1" s="1"/>
  <c r="AB1311" i="1"/>
  <c r="AA1311" i="1" s="1"/>
  <c r="AB2313" i="1"/>
  <c r="AA2313" i="1" s="1"/>
  <c r="AB1314" i="1"/>
  <c r="AA1314" i="1" s="1"/>
  <c r="AB3314" i="1"/>
  <c r="AA3314" i="1" s="1"/>
  <c r="AB5315" i="1"/>
  <c r="AA5315" i="1" s="1"/>
  <c r="AB1312" i="1"/>
  <c r="AA1312" i="1" s="1"/>
  <c r="AB5314" i="1"/>
  <c r="AA5314" i="1" s="1"/>
  <c r="AB1316" i="1"/>
  <c r="AA1316" i="1" s="1"/>
  <c r="AB3315" i="1"/>
  <c r="AA3315" i="1" s="1"/>
  <c r="AB2317" i="1"/>
  <c r="AA2317" i="1" s="1"/>
  <c r="AB2314" i="1"/>
  <c r="AA2314" i="1" s="1"/>
  <c r="AB2315" i="1"/>
  <c r="AA2315" i="1" s="1"/>
  <c r="AB4315" i="1"/>
  <c r="AA4315" i="1" s="1"/>
  <c r="AB1313" i="1"/>
  <c r="AA1313" i="1" s="1"/>
  <c r="AB1315" i="1"/>
  <c r="AA1315" i="1" s="1"/>
  <c r="AB3316" i="1"/>
  <c r="AA3316" i="1" s="1"/>
  <c r="AB3317" i="1"/>
  <c r="AA3317" i="1" s="1"/>
  <c r="AB5316" i="1"/>
  <c r="AA5316" i="1" s="1"/>
  <c r="AB4319" i="1"/>
  <c r="AA4319" i="1" s="1"/>
  <c r="AB4316" i="1"/>
  <c r="AA4316" i="1" s="1"/>
  <c r="AB2316" i="1"/>
  <c r="AA2316" i="1" s="1"/>
  <c r="AB4318" i="1"/>
  <c r="AA4318" i="1" s="1"/>
  <c r="AB5318" i="1"/>
  <c r="AA5318" i="1" s="1"/>
  <c r="AB3318" i="1"/>
  <c r="AA3318" i="1" s="1"/>
  <c r="AB4317" i="1"/>
  <c r="AA4317" i="1" s="1"/>
  <c r="AB5317" i="1"/>
  <c r="AA5317" i="1" s="1"/>
  <c r="AB2321" i="1"/>
  <c r="AA2321" i="1" s="1"/>
  <c r="AB3320" i="1"/>
  <c r="AA3320" i="1" s="1"/>
  <c r="AB2318" i="1"/>
  <c r="AA2318" i="1" s="1"/>
  <c r="AB5319" i="1"/>
  <c r="AA5319" i="1" s="1"/>
  <c r="AB2319" i="1"/>
  <c r="AA2319" i="1" s="1"/>
  <c r="AB3319" i="1"/>
  <c r="AA3319" i="1" s="1"/>
  <c r="AB1317" i="1"/>
  <c r="AA1317" i="1" s="1"/>
  <c r="AB4320" i="1"/>
  <c r="AA4320" i="1" s="1"/>
  <c r="AB5320" i="1"/>
  <c r="AA5320" i="1" s="1"/>
  <c r="AB2320" i="1"/>
  <c r="AA2320" i="1" s="1"/>
  <c r="AB1322" i="1"/>
  <c r="AA1322" i="1" s="1"/>
  <c r="AB5324" i="1"/>
  <c r="AA5324" i="1" s="1"/>
  <c r="AB2322" i="1"/>
  <c r="AA2322" i="1" s="1"/>
  <c r="AB3321" i="1"/>
  <c r="AA3321" i="1" s="1"/>
  <c r="AB5321" i="1"/>
  <c r="AA5321" i="1" s="1"/>
  <c r="AB1318" i="1"/>
  <c r="AA1318" i="1" s="1"/>
  <c r="AB1319" i="1"/>
  <c r="AA1319" i="1" s="1"/>
  <c r="AB3322" i="1"/>
  <c r="AA3322" i="1" s="1"/>
  <c r="AB4322" i="1"/>
  <c r="AA4322" i="1" s="1"/>
  <c r="AB4321" i="1"/>
  <c r="AA4321" i="1" s="1"/>
  <c r="AB5322" i="1"/>
  <c r="AA5322" i="1" s="1"/>
  <c r="AB1321" i="1"/>
  <c r="AA1321" i="1" s="1"/>
  <c r="AB1320" i="1"/>
  <c r="AA1320" i="1" s="1"/>
  <c r="AB2325" i="1"/>
  <c r="AA2325" i="1" s="1"/>
  <c r="AB5323" i="1"/>
  <c r="AA5323" i="1" s="1"/>
  <c r="AB2323" i="1"/>
  <c r="AA2323" i="1" s="1"/>
  <c r="AB4323" i="1"/>
  <c r="AA4323" i="1" s="1"/>
  <c r="AB2324" i="1"/>
  <c r="AA2324" i="1" s="1"/>
  <c r="AB3323" i="1"/>
  <c r="AA3323" i="1" s="1"/>
  <c r="AB3324" i="1"/>
  <c r="AA3324" i="1" s="1"/>
  <c r="AB1323" i="1"/>
  <c r="AA1323" i="1" s="1"/>
  <c r="AB5326" i="1"/>
  <c r="AA5326" i="1" s="1"/>
  <c r="AB4325" i="1"/>
  <c r="AA4325" i="1" s="1"/>
  <c r="AB4324" i="1"/>
  <c r="AA4324" i="1" s="1"/>
  <c r="AB3327" i="1"/>
  <c r="AA3327" i="1" s="1"/>
  <c r="AB5325" i="1"/>
  <c r="AA5325" i="1" s="1"/>
  <c r="AB4327" i="1"/>
  <c r="AA4327" i="1" s="1"/>
  <c r="AB4326" i="1"/>
  <c r="AA4326" i="1" s="1"/>
  <c r="AB3325" i="1"/>
  <c r="AA3325" i="1" s="1"/>
  <c r="AB2326" i="1"/>
  <c r="AA2326" i="1" s="1"/>
  <c r="AB3326" i="1"/>
  <c r="AA3326" i="1" s="1"/>
  <c r="AB1328" i="1"/>
  <c r="AA1328" i="1" s="1"/>
  <c r="AB1324" i="1"/>
  <c r="AA1324" i="1" s="1"/>
  <c r="AB5328" i="1"/>
  <c r="AA5328" i="1" s="1"/>
  <c r="AB4328" i="1"/>
  <c r="AA4328" i="1" s="1"/>
  <c r="AB1325" i="1"/>
  <c r="AA1325" i="1" s="1"/>
  <c r="AB5327" i="1"/>
  <c r="AA5327" i="1" s="1"/>
  <c r="AB2327" i="1"/>
  <c r="AA2327" i="1" s="1"/>
  <c r="AB1327" i="1"/>
  <c r="AA1327" i="1" s="1"/>
  <c r="AB2328" i="1"/>
  <c r="AA2328" i="1" s="1"/>
  <c r="AB5331" i="1"/>
  <c r="AA5331" i="1" s="1"/>
  <c r="AB2329" i="1"/>
  <c r="AA2329" i="1" s="1"/>
  <c r="AB5329" i="1"/>
  <c r="AA5329" i="1" s="1"/>
  <c r="AB3329" i="1"/>
  <c r="AA3329" i="1" s="1"/>
  <c r="AB3331" i="1"/>
  <c r="AA3331" i="1" s="1"/>
  <c r="AB1326" i="1"/>
  <c r="AA1326" i="1" s="1"/>
  <c r="AB3328" i="1"/>
  <c r="AA3328" i="1" s="1"/>
  <c r="AB4329" i="1"/>
  <c r="AA4329" i="1" s="1"/>
  <c r="AB2331" i="1"/>
  <c r="AA2331" i="1" s="1"/>
  <c r="AB4330" i="1"/>
  <c r="AA4330" i="1" s="1"/>
  <c r="AB4331" i="1"/>
  <c r="AA4331" i="1" s="1"/>
  <c r="AB2330" i="1"/>
  <c r="AA2330" i="1" s="1"/>
  <c r="AB5330" i="1"/>
  <c r="AA5330" i="1" s="1"/>
  <c r="AB3330" i="1"/>
  <c r="AA3330" i="1" s="1"/>
  <c r="AB1329" i="1"/>
  <c r="AA1329" i="1" s="1"/>
  <c r="AB5334" i="1"/>
  <c r="AA5334" i="1" s="1"/>
  <c r="AB2332" i="1"/>
  <c r="AA2332" i="1" s="1"/>
  <c r="AB5332" i="1"/>
  <c r="AA5332" i="1" s="1"/>
  <c r="AB2333" i="1"/>
  <c r="AA2333" i="1" s="1"/>
  <c r="AB1331" i="1"/>
  <c r="AA1331" i="1" s="1"/>
  <c r="AB1330" i="1"/>
  <c r="AA1330" i="1" s="1"/>
  <c r="AB5333" i="1"/>
  <c r="AA5333" i="1" s="1"/>
  <c r="AB3332" i="1"/>
  <c r="AA3332" i="1" s="1"/>
  <c r="AB4333" i="1"/>
  <c r="AA4333" i="1" s="1"/>
  <c r="AB3333" i="1"/>
  <c r="AA3333" i="1" s="1"/>
  <c r="AB4332" i="1"/>
  <c r="AA4332" i="1" s="1"/>
  <c r="AB4336" i="1"/>
  <c r="AA4336" i="1" s="1"/>
  <c r="AB4334" i="1"/>
  <c r="AA4334" i="1" s="1"/>
  <c r="AB3334" i="1"/>
  <c r="AA3334" i="1" s="1"/>
  <c r="AB5335" i="1"/>
  <c r="AA5335" i="1" s="1"/>
  <c r="AB1332" i="1"/>
  <c r="AA1332" i="1" s="1"/>
  <c r="AB2334" i="1"/>
  <c r="AA2334" i="1" s="1"/>
  <c r="AB1333" i="1"/>
  <c r="AA1333" i="1" s="1"/>
  <c r="AB1334" i="1"/>
  <c r="AA1334" i="1" s="1"/>
  <c r="AB1335" i="1"/>
  <c r="AA1335" i="1" s="1"/>
  <c r="AB5336" i="1"/>
  <c r="AA5336" i="1" s="1"/>
  <c r="AB4335" i="1"/>
  <c r="AA4335" i="1" s="1"/>
  <c r="AB2335" i="1"/>
  <c r="AA2335" i="1" s="1"/>
  <c r="AB3335" i="1"/>
  <c r="AA3335" i="1" s="1"/>
  <c r="AB3336" i="1"/>
  <c r="AA3336" i="1" s="1"/>
  <c r="AB2336" i="1"/>
  <c r="AA2336" i="1" s="1"/>
  <c r="AB3338" i="1"/>
  <c r="AA3338" i="1" s="1"/>
  <c r="AB1336" i="1"/>
  <c r="AA1336" i="1" s="1"/>
  <c r="AB4337" i="1"/>
  <c r="AA4337" i="1" s="1"/>
  <c r="AB2337" i="1"/>
  <c r="AA2337" i="1" s="1"/>
  <c r="AB3337" i="1"/>
  <c r="AA3337" i="1" s="1"/>
  <c r="AB1338" i="1"/>
  <c r="AA1338" i="1" s="1"/>
  <c r="AB5337" i="1"/>
  <c r="AA5337" i="1" s="1"/>
  <c r="AB4338" i="1"/>
  <c r="AA4338" i="1" s="1"/>
  <c r="AB2338" i="1"/>
  <c r="AA2338" i="1" s="1"/>
  <c r="AB5338" i="1"/>
  <c r="AA5338" i="1" s="1"/>
  <c r="AB1339" i="1"/>
  <c r="AA1339" i="1" s="1"/>
  <c r="AB3340" i="1"/>
  <c r="AA3340" i="1" s="1"/>
  <c r="AB5339" i="1"/>
  <c r="AA5339" i="1" s="1"/>
  <c r="AB4340" i="1"/>
  <c r="AA4340" i="1" s="1"/>
  <c r="AB1337" i="1"/>
  <c r="AA1337" i="1" s="1"/>
  <c r="AB4339" i="1"/>
  <c r="AA4339" i="1" s="1"/>
  <c r="AB4342" i="1"/>
  <c r="AA4342" i="1" s="1"/>
  <c r="AB5341" i="1"/>
  <c r="AA5341" i="1" s="1"/>
  <c r="AB2340" i="1"/>
  <c r="AA2340" i="1" s="1"/>
  <c r="AB1340" i="1"/>
  <c r="AA1340" i="1" s="1"/>
  <c r="AB3339" i="1"/>
  <c r="AA3339" i="1" s="1"/>
  <c r="AB5340" i="1"/>
  <c r="AA5340" i="1" s="1"/>
  <c r="AB2339" i="1"/>
  <c r="AA2339" i="1" s="1"/>
  <c r="AB2341" i="1"/>
  <c r="AA2341" i="1" s="1"/>
  <c r="AB2342" i="1"/>
  <c r="AA2342" i="1" s="1"/>
  <c r="AB5342" i="1"/>
  <c r="AA5342" i="1" s="1"/>
  <c r="AB3341" i="1"/>
  <c r="AA3341" i="1" s="1"/>
  <c r="AB4341" i="1"/>
  <c r="AA4341" i="1" s="1"/>
  <c r="AB3342" i="1"/>
  <c r="AA3342" i="1" s="1"/>
  <c r="AB3343" i="1"/>
  <c r="AA3343" i="1" s="1"/>
  <c r="AB5343" i="1"/>
  <c r="AA5343" i="1" s="1"/>
  <c r="AB2345" i="1"/>
  <c r="AA2345" i="1" s="1"/>
  <c r="AB3344" i="1"/>
  <c r="AA3344" i="1" s="1"/>
  <c r="AB2343" i="1"/>
  <c r="AA2343" i="1" s="1"/>
  <c r="AB1342" i="1"/>
  <c r="AA1342" i="1" s="1"/>
  <c r="AB1341" i="1"/>
  <c r="AA1341" i="1" s="1"/>
  <c r="AB4343" i="1"/>
  <c r="AA4343" i="1" s="1"/>
  <c r="AB2344" i="1"/>
  <c r="AA2344" i="1" s="1"/>
  <c r="AB4344" i="1"/>
  <c r="AA4344" i="1" s="1"/>
  <c r="AB5345" i="1"/>
  <c r="AA5345" i="1" s="1"/>
  <c r="AB1343" i="1"/>
  <c r="AA1343" i="1" s="1"/>
  <c r="AB3345" i="1"/>
  <c r="AA3345" i="1" s="1"/>
  <c r="AB4345" i="1"/>
  <c r="AA4345" i="1" s="1"/>
  <c r="AB5344" i="1"/>
  <c r="AA5344" i="1" s="1"/>
  <c r="AB2346" i="1"/>
  <c r="AA2346" i="1" s="1"/>
  <c r="AB3348" i="1"/>
  <c r="AA3348" i="1" s="1"/>
  <c r="AB1345" i="1"/>
  <c r="AA1345" i="1" s="1"/>
  <c r="AB5346" i="1"/>
  <c r="AA5346" i="1" s="1"/>
  <c r="AB1344" i="1"/>
  <c r="AA1344" i="1" s="1"/>
  <c r="AB3346" i="1"/>
  <c r="AA3346" i="1" s="1"/>
  <c r="AB4346" i="1"/>
  <c r="AA4346" i="1" s="1"/>
  <c r="AB2347" i="1"/>
  <c r="AA2347" i="1" s="1"/>
  <c r="AB3347" i="1"/>
  <c r="AA3347" i="1" s="1"/>
  <c r="AB1348" i="1"/>
  <c r="AA1348" i="1" s="1"/>
  <c r="AB5348" i="1"/>
  <c r="AA5348" i="1" s="1"/>
  <c r="AB1346" i="1"/>
  <c r="AA1346" i="1" s="1"/>
  <c r="AB5347" i="1"/>
  <c r="AA5347" i="1" s="1"/>
  <c r="AB4347" i="1"/>
  <c r="AA4347" i="1" s="1"/>
  <c r="AB2348" i="1"/>
  <c r="AA2348" i="1" s="1"/>
  <c r="AB1347" i="1"/>
  <c r="AA1347" i="1" s="1"/>
  <c r="AB4348" i="1"/>
  <c r="AA4348" i="1" s="1"/>
  <c r="AB2349" i="1"/>
  <c r="AA2349" i="1" s="1"/>
  <c r="AB4349" i="1"/>
  <c r="AA4349" i="1" s="1"/>
  <c r="AB3350" i="1"/>
  <c r="AA3350" i="1" s="1"/>
  <c r="AB3349" i="1"/>
  <c r="AA3349" i="1" s="1"/>
  <c r="AB5350" i="1"/>
  <c r="AA5350" i="1" s="1"/>
  <c r="AB2350" i="1"/>
  <c r="AA2350" i="1" s="1"/>
  <c r="AB5349" i="1"/>
  <c r="AA5349" i="1" s="1"/>
  <c r="AB4350" i="1"/>
  <c r="AA4350" i="1" s="1"/>
  <c r="AB3351" i="1"/>
  <c r="AA3351" i="1" s="1"/>
  <c r="AB1352" i="1"/>
  <c r="AA1352" i="1" s="1"/>
  <c r="AB5354" i="1"/>
  <c r="AA5354" i="1" s="1"/>
  <c r="AB2351" i="1"/>
  <c r="AA2351" i="1" s="1"/>
  <c r="AB1349" i="1"/>
  <c r="AA1349" i="1" s="1"/>
  <c r="AB1350" i="1"/>
  <c r="AA1350" i="1" s="1"/>
  <c r="AB1351" i="1"/>
  <c r="AA1351" i="1" s="1"/>
  <c r="AB5351" i="1"/>
  <c r="AA5351" i="1" s="1"/>
  <c r="AB4351" i="1"/>
  <c r="AA4351" i="1" s="1"/>
  <c r="AB4353" i="1"/>
  <c r="AA4353" i="1" s="1"/>
  <c r="AB2352" i="1"/>
  <c r="AA2352" i="1" s="1"/>
  <c r="AB3352" i="1"/>
  <c r="AA3352" i="1" s="1"/>
  <c r="AB3354" i="1"/>
  <c r="AA3354" i="1" s="1"/>
  <c r="AB4352" i="1"/>
  <c r="AA4352" i="1" s="1"/>
  <c r="AB2353" i="1"/>
  <c r="AA2353" i="1" s="1"/>
  <c r="AB5352" i="1"/>
  <c r="AA5352" i="1" s="1"/>
  <c r="AB5353" i="1"/>
  <c r="AA5353" i="1" s="1"/>
  <c r="AB3353" i="1"/>
  <c r="AA3353" i="1" s="1"/>
  <c r="AB2355" i="1"/>
  <c r="AA2355" i="1" s="1"/>
  <c r="AB1354" i="1"/>
  <c r="AA1354" i="1" s="1"/>
  <c r="AB5355" i="1"/>
  <c r="AA5355" i="1" s="1"/>
  <c r="AB4354" i="1"/>
  <c r="AA4354" i="1" s="1"/>
  <c r="AB4355" i="1"/>
  <c r="AA4355" i="1" s="1"/>
  <c r="AB2354" i="1"/>
  <c r="AA2354" i="1" s="1"/>
  <c r="AB3355" i="1"/>
  <c r="AA3355" i="1" s="1"/>
  <c r="AB2356" i="1"/>
  <c r="AA2356" i="1" s="1"/>
  <c r="AB1353" i="1"/>
  <c r="AA1353" i="1" s="1"/>
  <c r="AB3356" i="1"/>
  <c r="AA3356" i="1" s="1"/>
  <c r="AB4356" i="1"/>
  <c r="AA4356" i="1" s="1"/>
  <c r="AB1355" i="1"/>
  <c r="AA1355" i="1" s="1"/>
  <c r="AB1356" i="1"/>
  <c r="AA1356" i="1" s="1"/>
  <c r="AB5358" i="1"/>
  <c r="AA5358" i="1" s="1"/>
  <c r="AB5356" i="1"/>
  <c r="AA5356" i="1" s="1"/>
  <c r="AB1358" i="1"/>
  <c r="AA1358" i="1" s="1"/>
  <c r="AB5357" i="1"/>
  <c r="AA5357" i="1" s="1"/>
  <c r="AB1357" i="1"/>
  <c r="AA1357" i="1" s="1"/>
  <c r="AB4357" i="1"/>
  <c r="AA4357" i="1" s="1"/>
  <c r="AB3358" i="1"/>
  <c r="AA3358" i="1" s="1"/>
  <c r="AB2357" i="1"/>
  <c r="AA2357" i="1" s="1"/>
  <c r="AB3357" i="1"/>
  <c r="AA3357" i="1" s="1"/>
  <c r="AB2358" i="1"/>
  <c r="AA2358" i="1" s="1"/>
  <c r="AB4358" i="1"/>
  <c r="AA4358" i="1" s="1"/>
  <c r="AB5361" i="1"/>
  <c r="AA5361" i="1" s="1"/>
  <c r="AB5359" i="1"/>
  <c r="AA5359" i="1" s="1"/>
  <c r="AB3359" i="1"/>
  <c r="AA3359" i="1" s="1"/>
  <c r="AB2359" i="1"/>
  <c r="AA2359" i="1" s="1"/>
  <c r="AB4359" i="1"/>
  <c r="AA4359" i="1" s="1"/>
  <c r="AB3361" i="1"/>
  <c r="AA3361" i="1" s="1"/>
  <c r="AB4360" i="1"/>
  <c r="AA4360" i="1" s="1"/>
  <c r="AB5360" i="1"/>
  <c r="AA5360" i="1" s="1"/>
  <c r="AB2360" i="1"/>
  <c r="AA2360" i="1" s="1"/>
  <c r="AB3360" i="1"/>
  <c r="AA3360" i="1" s="1"/>
  <c r="AB1359" i="1"/>
  <c r="AA1359" i="1" s="1"/>
  <c r="AB2361" i="1"/>
  <c r="AA2361" i="1" s="1"/>
  <c r="AB4363" i="1"/>
  <c r="AA4363" i="1" s="1"/>
  <c r="AB4361" i="1"/>
  <c r="AA4361" i="1" s="1"/>
  <c r="AB2362" i="1"/>
  <c r="AA2362" i="1" s="1"/>
  <c r="AB5362" i="1"/>
  <c r="AA5362" i="1" s="1"/>
  <c r="AB4364" i="1"/>
  <c r="AA4364" i="1" s="1"/>
  <c r="AB4362" i="1"/>
  <c r="AA4362" i="1" s="1"/>
  <c r="AB3362" i="1"/>
  <c r="AA3362" i="1" s="1"/>
  <c r="AB1361" i="1"/>
  <c r="AA1361" i="1" s="1"/>
  <c r="AB5363" i="1"/>
  <c r="AA5363" i="1" s="1"/>
  <c r="AB1362" i="1"/>
  <c r="AA1362" i="1" s="1"/>
  <c r="AB1360" i="1"/>
  <c r="AA1360" i="1" s="1"/>
  <c r="AB2363" i="1"/>
  <c r="AA2363" i="1" s="1"/>
  <c r="AB5366" i="1"/>
  <c r="AA5366" i="1" s="1"/>
  <c r="AB5364" i="1"/>
  <c r="AA5364" i="1" s="1"/>
  <c r="AB3364" i="1"/>
  <c r="AA3364" i="1" s="1"/>
  <c r="AB2364" i="1"/>
  <c r="AA2364" i="1" s="1"/>
  <c r="AB3363" i="1"/>
  <c r="AA3363" i="1" s="1"/>
  <c r="AB1363" i="1"/>
  <c r="AA1363" i="1" s="1"/>
  <c r="AB1366" i="1"/>
  <c r="AA1366" i="1" s="1"/>
  <c r="AB2365" i="1"/>
  <c r="AA2365" i="1" s="1"/>
  <c r="AB3366" i="1"/>
  <c r="AA3366" i="1" s="1"/>
  <c r="AB1365" i="1"/>
  <c r="AA1365" i="1" s="1"/>
  <c r="AB4368" i="1"/>
  <c r="AA4368" i="1" s="1"/>
  <c r="AB2366" i="1"/>
  <c r="AA2366" i="1" s="1"/>
  <c r="AB4365" i="1"/>
  <c r="AA4365" i="1" s="1"/>
  <c r="AB3365" i="1"/>
  <c r="AA3365" i="1" s="1"/>
  <c r="AB4366" i="1"/>
  <c r="AA4366" i="1" s="1"/>
  <c r="AB1364" i="1"/>
  <c r="AA1364" i="1" s="1"/>
  <c r="AB5365" i="1"/>
  <c r="AA5365" i="1" s="1"/>
  <c r="AB5368" i="1"/>
  <c r="AA5368" i="1" s="1"/>
  <c r="AB2368" i="1"/>
  <c r="AA2368" i="1" s="1"/>
  <c r="AB3367" i="1"/>
  <c r="AA3367" i="1" s="1"/>
  <c r="AB2367" i="1"/>
  <c r="AA2367" i="1" s="1"/>
  <c r="AB5367" i="1"/>
  <c r="AA5367" i="1" s="1"/>
  <c r="AB4367" i="1"/>
  <c r="AA4367" i="1" s="1"/>
  <c r="AB3368" i="1"/>
  <c r="AA3368" i="1" s="1"/>
  <c r="AB3370" i="1"/>
  <c r="AA3370" i="1" s="1"/>
  <c r="AB4369" i="1"/>
  <c r="AA4369" i="1" s="1"/>
  <c r="AB2369" i="1"/>
  <c r="AA2369" i="1" s="1"/>
  <c r="AB1367" i="1"/>
  <c r="AA1367" i="1" s="1"/>
  <c r="AB5369" i="1"/>
  <c r="AA5369" i="1" s="1"/>
  <c r="AB1368" i="1"/>
  <c r="AA1368" i="1" s="1"/>
  <c r="AB3369" i="1"/>
  <c r="AA3369" i="1" s="1"/>
  <c r="AB5372" i="1"/>
  <c r="AA5372" i="1" s="1"/>
  <c r="AB4370" i="1"/>
  <c r="AA4370" i="1" s="1"/>
  <c r="AB1369" i="1"/>
  <c r="AA1369" i="1" s="1"/>
  <c r="AB5370" i="1"/>
  <c r="AA5370" i="1" s="1"/>
  <c r="AB5371" i="1"/>
  <c r="AA5371" i="1" s="1"/>
  <c r="AB3371" i="1"/>
  <c r="AA3371" i="1" s="1"/>
  <c r="AB2370" i="1"/>
  <c r="AA2370" i="1" s="1"/>
  <c r="AB1371" i="1"/>
  <c r="AA1371" i="1" s="1"/>
  <c r="AB4371" i="1"/>
  <c r="AA4371" i="1" s="1"/>
  <c r="AB1372" i="1"/>
  <c r="AA1372" i="1" s="1"/>
  <c r="AB4373" i="1"/>
  <c r="AA4373" i="1" s="1"/>
  <c r="AB3372" i="1"/>
  <c r="AA3372" i="1" s="1"/>
  <c r="AB2371" i="1"/>
  <c r="AA2371" i="1" s="1"/>
  <c r="AB4372" i="1"/>
  <c r="AA4372" i="1" s="1"/>
  <c r="AB2372" i="1"/>
  <c r="AA2372" i="1" s="1"/>
  <c r="AB1370" i="1"/>
  <c r="AA1370" i="1" s="1"/>
  <c r="AB3376" i="1"/>
  <c r="AA3376" i="1" s="1"/>
  <c r="AB5376" i="1"/>
  <c r="AA5376" i="1" s="1"/>
  <c r="AB2374" i="1"/>
  <c r="AA2374" i="1" s="1"/>
  <c r="AB3374" i="1"/>
  <c r="AA3374" i="1" s="1"/>
  <c r="AB5373" i="1"/>
  <c r="AA5373" i="1" s="1"/>
  <c r="AB5374" i="1"/>
  <c r="AA5374" i="1" s="1"/>
  <c r="AB2373" i="1"/>
  <c r="AA2373" i="1" s="1"/>
  <c r="AB3373" i="1"/>
  <c r="AA3373" i="1" s="1"/>
  <c r="AB1373" i="1"/>
  <c r="AA1373" i="1" s="1"/>
  <c r="AB2376" i="1"/>
  <c r="AA2376" i="1" s="1"/>
  <c r="AB5375" i="1"/>
  <c r="AA5375" i="1" s="1"/>
  <c r="AB1374" i="1"/>
  <c r="AA1374" i="1" s="1"/>
  <c r="AB4375" i="1"/>
  <c r="AA4375" i="1" s="1"/>
  <c r="AB4374" i="1"/>
  <c r="AA4374" i="1" s="1"/>
  <c r="AB1375" i="1"/>
  <c r="AA1375" i="1" s="1"/>
  <c r="AB3377" i="1"/>
  <c r="AA3377" i="1" s="1"/>
  <c r="AB1376" i="1"/>
  <c r="AA1376" i="1" s="1"/>
  <c r="AB4377" i="1"/>
  <c r="AA4377" i="1" s="1"/>
  <c r="AB3375" i="1"/>
  <c r="AA3375" i="1" s="1"/>
  <c r="AB2377" i="1"/>
  <c r="AA2377" i="1" s="1"/>
  <c r="AB2375" i="1"/>
  <c r="AA2375" i="1" s="1"/>
  <c r="AB1379" i="1"/>
  <c r="AA1379" i="1" s="1"/>
  <c r="AB4376" i="1"/>
  <c r="AA4376" i="1" s="1"/>
  <c r="AB5377" i="1"/>
  <c r="AA5377" i="1" s="1"/>
  <c r="AB3378" i="1"/>
  <c r="AA3378" i="1" s="1"/>
  <c r="AB2379" i="1"/>
  <c r="AA2379" i="1" s="1"/>
  <c r="AB4378" i="1"/>
  <c r="AA4378" i="1" s="1"/>
  <c r="AB2378" i="1"/>
  <c r="AA2378" i="1" s="1"/>
  <c r="AB5378" i="1"/>
  <c r="AA5378" i="1" s="1"/>
  <c r="AB1377" i="1"/>
  <c r="AA1377" i="1" s="1"/>
  <c r="AB2380" i="1"/>
  <c r="AA2380" i="1" s="1"/>
  <c r="AB3379" i="1"/>
  <c r="AA3379" i="1" s="1"/>
  <c r="AB4381" i="1"/>
  <c r="AA4381" i="1" s="1"/>
  <c r="AB4380" i="1"/>
  <c r="AA4380" i="1" s="1"/>
  <c r="AB5380" i="1"/>
  <c r="AA5380" i="1" s="1"/>
  <c r="AB4379" i="1"/>
  <c r="AA4379" i="1" s="1"/>
  <c r="AB1378" i="1"/>
  <c r="AA1378" i="1" s="1"/>
  <c r="AB5379" i="1"/>
  <c r="AA5379" i="1" s="1"/>
  <c r="AB3380" i="1"/>
  <c r="AA3380" i="1" s="1"/>
  <c r="AB2383" i="1"/>
  <c r="AA2383" i="1" s="1"/>
  <c r="AB4382" i="1"/>
  <c r="AA4382" i="1" s="1"/>
  <c r="AB2381" i="1"/>
  <c r="AA2381" i="1" s="1"/>
  <c r="AB3381" i="1"/>
  <c r="AA3381" i="1" s="1"/>
  <c r="AB1383" i="1"/>
  <c r="AA1383" i="1" s="1"/>
  <c r="AB5381" i="1"/>
  <c r="AA5381" i="1" s="1"/>
  <c r="AB3382" i="1"/>
  <c r="AA3382" i="1" s="1"/>
  <c r="AB5383" i="1"/>
  <c r="AA5383" i="1" s="1"/>
  <c r="AB4383" i="1"/>
  <c r="AA4383" i="1" s="1"/>
  <c r="AB2382" i="1"/>
  <c r="AA2382" i="1" s="1"/>
  <c r="AB4384" i="1"/>
  <c r="AA4384" i="1" s="1"/>
  <c r="AB3385" i="1"/>
  <c r="AA3385" i="1" s="1"/>
  <c r="AB1381" i="1"/>
  <c r="AA1381" i="1" s="1"/>
  <c r="AB5382" i="1"/>
  <c r="AA5382" i="1" s="1"/>
  <c r="AB1380" i="1"/>
  <c r="AA1380" i="1" s="1"/>
  <c r="AB2384" i="1"/>
  <c r="AA2384" i="1" s="1"/>
  <c r="AB3383" i="1"/>
  <c r="AA3383" i="1" s="1"/>
  <c r="AB1384" i="1"/>
  <c r="AA1384" i="1" s="1"/>
  <c r="AB2387" i="1"/>
  <c r="AA2387" i="1" s="1"/>
  <c r="AB4385" i="1"/>
  <c r="AA4385" i="1" s="1"/>
  <c r="AB2385" i="1"/>
  <c r="AA2385" i="1" s="1"/>
  <c r="AB1382" i="1"/>
  <c r="AA1382" i="1" s="1"/>
  <c r="AB5385" i="1"/>
  <c r="AA5385" i="1" s="1"/>
  <c r="AB5384" i="1"/>
  <c r="AA5384" i="1" s="1"/>
  <c r="AB3384" i="1"/>
  <c r="AA3384" i="1" s="1"/>
  <c r="AB4386" i="1"/>
  <c r="AA4386" i="1" s="1"/>
  <c r="AB3386" i="1"/>
  <c r="AA3386" i="1" s="1"/>
  <c r="AB3387" i="1"/>
  <c r="AA3387" i="1" s="1"/>
  <c r="AB5386" i="1"/>
  <c r="AA5386" i="1" s="1"/>
  <c r="AB2386" i="1"/>
  <c r="AA2386" i="1" s="1"/>
  <c r="AB5387" i="1"/>
  <c r="AA5387" i="1" s="1"/>
  <c r="AB1385" i="1"/>
  <c r="AA1385" i="1" s="1"/>
  <c r="AB4387" i="1"/>
  <c r="AA4387" i="1" s="1"/>
  <c r="AB1386" i="1"/>
  <c r="AA1386" i="1" s="1"/>
  <c r="AB4388" i="1"/>
  <c r="AA4388" i="1" s="1"/>
  <c r="AB3389" i="1"/>
  <c r="AA3389" i="1" s="1"/>
  <c r="AB5389" i="1"/>
  <c r="AA5389" i="1" s="1"/>
  <c r="AB1387" i="1"/>
  <c r="AA1387" i="1" s="1"/>
  <c r="AB2388" i="1"/>
  <c r="AA2388" i="1" s="1"/>
  <c r="AB5388" i="1"/>
  <c r="AA5388" i="1" s="1"/>
  <c r="AB3388" i="1"/>
  <c r="AA3388" i="1" s="1"/>
  <c r="AB2389" i="1"/>
  <c r="AA2389" i="1" s="1"/>
  <c r="AB3391" i="1"/>
  <c r="AA3391" i="1" s="1"/>
  <c r="AB3390" i="1"/>
  <c r="AA3390" i="1" s="1"/>
  <c r="AB1389" i="1"/>
  <c r="AA1389" i="1" s="1"/>
  <c r="AB4390" i="1"/>
  <c r="AA4390" i="1" s="1"/>
  <c r="AB2390" i="1"/>
  <c r="AA2390" i="1" s="1"/>
  <c r="AB4389" i="1"/>
  <c r="AA4389" i="1" s="1"/>
  <c r="AB1388" i="1"/>
  <c r="AA1388" i="1" s="1"/>
  <c r="AB4391" i="1"/>
  <c r="AA4391" i="1" s="1"/>
  <c r="AB1390" i="1"/>
  <c r="AA1390" i="1" s="1"/>
  <c r="AB5390" i="1"/>
  <c r="AA5390" i="1" s="1"/>
  <c r="AB2391" i="1"/>
  <c r="AA2391" i="1" s="1"/>
  <c r="AB5391" i="1"/>
  <c r="AA5391" i="1" s="1"/>
  <c r="AB1392" i="1"/>
  <c r="AA1392" i="1" s="1"/>
  <c r="AB3392" i="1"/>
  <c r="AA3392" i="1" s="1"/>
  <c r="AB3393" i="1"/>
  <c r="AA3393" i="1" s="1"/>
  <c r="AB5393" i="1"/>
  <c r="AA5393" i="1" s="1"/>
  <c r="AB2393" i="1"/>
  <c r="AA2393" i="1" s="1"/>
  <c r="AB5392" i="1"/>
  <c r="AA5392" i="1" s="1"/>
  <c r="AB2392" i="1"/>
  <c r="AA2392" i="1" s="1"/>
  <c r="AB4392" i="1"/>
  <c r="AA4392" i="1" s="1"/>
  <c r="AB1393" i="1"/>
  <c r="AA1393" i="1" s="1"/>
  <c r="AB1391" i="1"/>
  <c r="AA1391" i="1" s="1"/>
  <c r="AB4393" i="1"/>
  <c r="AA4393" i="1" s="1"/>
  <c r="AB3394" i="1"/>
  <c r="AA3394" i="1" s="1"/>
  <c r="AB4394" i="1"/>
  <c r="AA4394" i="1" s="1"/>
  <c r="AB2394" i="1"/>
  <c r="AA2394" i="1" s="1"/>
  <c r="AB2395" i="1"/>
  <c r="AA2395" i="1" s="1"/>
  <c r="AB5394" i="1"/>
  <c r="AA5394" i="1" s="1"/>
  <c r="AB1394" i="1"/>
  <c r="AA1394" i="1" s="1"/>
  <c r="AB4398" i="1"/>
  <c r="AA4398" i="1" s="1"/>
  <c r="AB2398" i="1"/>
  <c r="AA2398" i="1" s="1"/>
  <c r="AB4396" i="1"/>
  <c r="AA4396" i="1" s="1"/>
  <c r="AB4395" i="1"/>
  <c r="AA4395" i="1" s="1"/>
  <c r="AB3395" i="1"/>
  <c r="AA3395" i="1" s="1"/>
  <c r="AB5396" i="1"/>
  <c r="AA5396" i="1" s="1"/>
  <c r="AB5395" i="1"/>
  <c r="AA5395" i="1" s="1"/>
  <c r="AB2396" i="1"/>
  <c r="AA2396" i="1" s="1"/>
  <c r="AB1395" i="1"/>
  <c r="AA1395" i="1" s="1"/>
  <c r="AB4397" i="1"/>
  <c r="AA4397" i="1" s="1"/>
  <c r="AB3396" i="1"/>
  <c r="AA3396" i="1" s="1"/>
  <c r="AB1397" i="1"/>
  <c r="AA1397" i="1" s="1"/>
  <c r="AB1396" i="1"/>
  <c r="AA1396" i="1" s="1"/>
  <c r="AB3398" i="1"/>
  <c r="AA3398" i="1" s="1"/>
  <c r="AB5397" i="1"/>
  <c r="AA5397" i="1" s="1"/>
  <c r="AB3397" i="1"/>
  <c r="AA3397" i="1" s="1"/>
  <c r="AB5398" i="1"/>
  <c r="AA5398" i="1" s="1"/>
  <c r="AB2397" i="1"/>
  <c r="AA2397" i="1" s="1"/>
  <c r="AB1399" i="1"/>
  <c r="AA1399" i="1" s="1"/>
  <c r="AB4399" i="1"/>
  <c r="AA4399" i="1" s="1"/>
  <c r="AB3399" i="1"/>
  <c r="AA3399" i="1" s="1"/>
  <c r="AB1398" i="1"/>
  <c r="AA1398" i="1" s="1"/>
  <c r="AB5399" i="1"/>
  <c r="AA5399" i="1" s="1"/>
  <c r="AB2399" i="1"/>
  <c r="AA2399" i="1" s="1"/>
  <c r="AB5402" i="1"/>
  <c r="AA5402" i="1" s="1"/>
  <c r="AB4400" i="1"/>
  <c r="AA4400" i="1" s="1"/>
  <c r="AB4401" i="1"/>
  <c r="AA4401" i="1" s="1"/>
  <c r="AB2400" i="1"/>
  <c r="AA2400" i="1" s="1"/>
  <c r="AB3400" i="1"/>
  <c r="AA3400" i="1" s="1"/>
  <c r="AB5401" i="1"/>
  <c r="AA5401" i="1" s="1"/>
  <c r="AB2401" i="1"/>
  <c r="AA2401" i="1" s="1"/>
  <c r="AB2402" i="1"/>
  <c r="AA2402" i="1" s="1"/>
  <c r="AB5400" i="1"/>
  <c r="AA5400" i="1" s="1"/>
  <c r="AB3401" i="1"/>
  <c r="AA3401" i="1" s="1"/>
  <c r="AB2403" i="1"/>
  <c r="AA2403" i="1" s="1"/>
  <c r="AB5404" i="1"/>
  <c r="AA5404" i="1" s="1"/>
  <c r="AB1402" i="1"/>
  <c r="AA1402" i="1" s="1"/>
  <c r="AB1400" i="1"/>
  <c r="AA1400" i="1" s="1"/>
  <c r="AB3402" i="1"/>
  <c r="AA3402" i="1" s="1"/>
  <c r="AB4402" i="1"/>
  <c r="AA4402" i="1" s="1"/>
  <c r="AB1401" i="1"/>
  <c r="AA1401" i="1" s="1"/>
  <c r="AB5403" i="1"/>
  <c r="AA5403" i="1" s="1"/>
  <c r="AB4405" i="1"/>
  <c r="AA4405" i="1" s="1"/>
  <c r="AB4404" i="1"/>
  <c r="AA4404" i="1" s="1"/>
  <c r="AB1405" i="1"/>
  <c r="AA1405" i="1" s="1"/>
  <c r="AB3403" i="1"/>
  <c r="AA3403" i="1" s="1"/>
  <c r="AB4403" i="1"/>
  <c r="AA4403" i="1" s="1"/>
  <c r="AB2404" i="1"/>
  <c r="AA2404" i="1" s="1"/>
  <c r="AB3404" i="1"/>
  <c r="AA3404" i="1" s="1"/>
  <c r="AB5405" i="1"/>
  <c r="AA5405" i="1" s="1"/>
  <c r="AB2405" i="1"/>
  <c r="AA2405" i="1" s="1"/>
  <c r="AB2406" i="1"/>
  <c r="AA2406" i="1" s="1"/>
  <c r="AB3405" i="1"/>
  <c r="AA3405" i="1" s="1"/>
  <c r="AB3406" i="1"/>
  <c r="AA3406" i="1" s="1"/>
  <c r="AB4406" i="1"/>
  <c r="AA4406" i="1" s="1"/>
  <c r="AB1403" i="1"/>
  <c r="AA1403" i="1" s="1"/>
  <c r="AB5406" i="1"/>
  <c r="AA5406" i="1" s="1"/>
  <c r="AB1404" i="1"/>
  <c r="AA1404" i="1" s="1"/>
  <c r="AB3407" i="1"/>
  <c r="AA3407" i="1" s="1"/>
  <c r="AB5408" i="1"/>
  <c r="AA5408" i="1" s="1"/>
  <c r="AB2407" i="1"/>
  <c r="AA2407" i="1" s="1"/>
  <c r="AB4408" i="1"/>
  <c r="AA4408" i="1" s="1"/>
  <c r="AB1406" i="1"/>
  <c r="AA1406" i="1" s="1"/>
  <c r="AB3411" i="1"/>
  <c r="AA3411" i="1" s="1"/>
  <c r="AB5407" i="1"/>
  <c r="AA5407" i="1" s="1"/>
  <c r="AB5409" i="1"/>
  <c r="AA5409" i="1" s="1"/>
  <c r="AB4407" i="1"/>
  <c r="AA4407" i="1" s="1"/>
  <c r="AB2409" i="1"/>
  <c r="AA2409" i="1" s="1"/>
  <c r="AB1407" i="1"/>
  <c r="AA1407" i="1" s="1"/>
  <c r="AB2408" i="1"/>
  <c r="AA2408" i="1" s="1"/>
  <c r="AB4409" i="1"/>
  <c r="AA4409" i="1" s="1"/>
  <c r="AB3409" i="1"/>
  <c r="AA3409" i="1" s="1"/>
  <c r="AB3408" i="1"/>
  <c r="AA3408" i="1" s="1"/>
  <c r="AB1409" i="1"/>
  <c r="AA1409" i="1" s="1"/>
  <c r="AB4410" i="1"/>
  <c r="AA4410" i="1" s="1"/>
  <c r="AB5410" i="1"/>
  <c r="AA5410" i="1" s="1"/>
  <c r="AB3410" i="1"/>
  <c r="AA3410" i="1" s="1"/>
  <c r="AB2410" i="1"/>
  <c r="AA2410" i="1" s="1"/>
  <c r="AB1408" i="1"/>
  <c r="AA1408" i="1" s="1"/>
  <c r="AB2411" i="1"/>
  <c r="AA2411" i="1" s="1"/>
  <c r="AB4411" i="1"/>
  <c r="AA4411" i="1" s="1"/>
  <c r="AB2412" i="1"/>
  <c r="AA2412" i="1" s="1"/>
  <c r="AB4412" i="1"/>
  <c r="AA4412" i="1" s="1"/>
  <c r="AB5411" i="1"/>
  <c r="AA5411" i="1" s="1"/>
  <c r="AB3412" i="1"/>
  <c r="AA3412" i="1" s="1"/>
  <c r="AB5414" i="1"/>
  <c r="AA5414" i="1" s="1"/>
  <c r="AB1410" i="1"/>
  <c r="AA1410" i="1" s="1"/>
  <c r="AB4413" i="1"/>
  <c r="AA4413" i="1" s="1"/>
  <c r="AB1411" i="1"/>
  <c r="AA1411" i="1" s="1"/>
  <c r="AB2413" i="1"/>
  <c r="AA2413" i="1" s="1"/>
  <c r="AB5412" i="1"/>
  <c r="AA5412" i="1" s="1"/>
  <c r="AB4414" i="1"/>
  <c r="AA4414" i="1" s="1"/>
  <c r="AB2414" i="1"/>
  <c r="AA2414" i="1" s="1"/>
  <c r="AB3414" i="1"/>
  <c r="AA3414" i="1" s="1"/>
  <c r="AB5413" i="1"/>
  <c r="AA5413" i="1" s="1"/>
  <c r="AB1412" i="1"/>
  <c r="AA1412" i="1" s="1"/>
  <c r="AB3413" i="1"/>
  <c r="AA3413" i="1" s="1"/>
  <c r="AB3416" i="1"/>
  <c r="AA3416" i="1" s="1"/>
  <c r="AB3415" i="1"/>
  <c r="AA3415" i="1" s="1"/>
  <c r="AB1413" i="1"/>
  <c r="AA1413" i="1" s="1"/>
  <c r="AB1414" i="1"/>
  <c r="AA1414" i="1" s="1"/>
  <c r="AB4415" i="1"/>
  <c r="AA4415" i="1" s="1"/>
  <c r="AB5415" i="1"/>
  <c r="AA5415" i="1" s="1"/>
  <c r="AB2416" i="1"/>
  <c r="AA2416" i="1" s="1"/>
  <c r="AB4416" i="1"/>
  <c r="AA4416" i="1" s="1"/>
  <c r="AB5416" i="1"/>
  <c r="AA5416" i="1" s="1"/>
  <c r="AB2415" i="1"/>
  <c r="AA2415" i="1" s="1"/>
  <c r="AB3417" i="1"/>
  <c r="AA3417" i="1" s="1"/>
  <c r="AB1415" i="1"/>
  <c r="AA1415" i="1" s="1"/>
  <c r="AB2417" i="1"/>
  <c r="AA2417" i="1" s="1"/>
  <c r="AB1417" i="1"/>
  <c r="AA1417" i="1" s="1"/>
  <c r="AB4417" i="1"/>
  <c r="AA4417" i="1" s="1"/>
  <c r="AB1416" i="1"/>
  <c r="AA1416" i="1" s="1"/>
  <c r="AB5418" i="1"/>
  <c r="AA5418" i="1" s="1"/>
  <c r="AB5417" i="1"/>
  <c r="AA5417" i="1" s="1"/>
  <c r="AB5420" i="1"/>
  <c r="AA5420" i="1" s="1"/>
  <c r="AB4418" i="1"/>
  <c r="AA4418" i="1" s="1"/>
  <c r="AB2419" i="1"/>
  <c r="AA2419" i="1" s="1"/>
  <c r="AB3418" i="1"/>
  <c r="AA3418" i="1" s="1"/>
  <c r="AB1419" i="1"/>
  <c r="AA1419" i="1" s="1"/>
  <c r="AB2418" i="1"/>
  <c r="AA2418" i="1" s="1"/>
  <c r="AB5419" i="1"/>
  <c r="AA5419" i="1" s="1"/>
  <c r="AB1418" i="1"/>
  <c r="AA1418" i="1" s="1"/>
  <c r="AB3419" i="1"/>
  <c r="AA3419" i="1" s="1"/>
  <c r="AB2420" i="1"/>
  <c r="AA2420" i="1" s="1"/>
  <c r="AB4419" i="1"/>
  <c r="AA4419" i="1" s="1"/>
  <c r="AB4420" i="1"/>
  <c r="AA4420" i="1" s="1"/>
  <c r="AB3420" i="1"/>
  <c r="AA3420" i="1" s="1"/>
  <c r="AB4421" i="1"/>
  <c r="AA4421" i="1" s="1"/>
  <c r="AB3421" i="1"/>
  <c r="AA3421" i="1" s="1"/>
  <c r="AB5421" i="1"/>
  <c r="AA5421" i="1" s="1"/>
  <c r="AB1420" i="1"/>
  <c r="AA1420" i="1" s="1"/>
  <c r="AB2421" i="1"/>
  <c r="AA2421" i="1" s="1"/>
  <c r="AB2422" i="1"/>
  <c r="AA2422" i="1" s="1"/>
  <c r="AB4422" i="1"/>
  <c r="AA4422" i="1" s="1"/>
  <c r="AB1421" i="1"/>
  <c r="AA1421" i="1" s="1"/>
  <c r="AB5422" i="1"/>
  <c r="AA5422" i="1" s="1"/>
  <c r="AB4423" i="1"/>
  <c r="AA4423" i="1" s="1"/>
  <c r="AB4424" i="1"/>
  <c r="AA4424" i="1" s="1"/>
  <c r="AB1422" i="1"/>
  <c r="AA1422" i="1" s="1"/>
  <c r="AB5423" i="1"/>
  <c r="AA5423" i="1" s="1"/>
  <c r="AB3422" i="1"/>
  <c r="AA3422" i="1" s="1"/>
  <c r="AB2423" i="1"/>
  <c r="AA2423" i="1" s="1"/>
  <c r="AB5424" i="1"/>
  <c r="AA5424" i="1" s="1"/>
  <c r="AB3423" i="1"/>
  <c r="AA3423" i="1" s="1"/>
  <c r="AB2426" i="1"/>
  <c r="AA2426" i="1" s="1"/>
  <c r="AB1423" i="1"/>
  <c r="AA1423" i="1" s="1"/>
  <c r="AB2424" i="1"/>
  <c r="AA2424" i="1" s="1"/>
  <c r="AB3424" i="1"/>
  <c r="AA3424" i="1" s="1"/>
  <c r="AB3425" i="1"/>
  <c r="AA3425" i="1" s="1"/>
  <c r="AB5425" i="1"/>
  <c r="AA5425" i="1" s="1"/>
  <c r="AB1424" i="1"/>
  <c r="AA1424" i="1" s="1"/>
  <c r="AB5426" i="1"/>
  <c r="AA5426" i="1" s="1"/>
  <c r="AB4425" i="1"/>
  <c r="AA4425" i="1" s="1"/>
  <c r="AB2425" i="1"/>
  <c r="AA2425" i="1" s="1"/>
  <c r="AB3426" i="1"/>
  <c r="AA3426" i="1" s="1"/>
  <c r="AB1425" i="1"/>
  <c r="AA1425" i="1" s="1"/>
  <c r="AB1426" i="1"/>
  <c r="AA1426" i="1" s="1"/>
  <c r="AB2430" i="1"/>
  <c r="AA2430" i="1" s="1"/>
  <c r="AB4426" i="1"/>
  <c r="AA4426" i="1" s="1"/>
  <c r="AB2429" i="1"/>
  <c r="AA2429" i="1" s="1"/>
  <c r="AB4428" i="1"/>
  <c r="AA4428" i="1" s="1"/>
  <c r="AB1427" i="1"/>
  <c r="AA1427" i="1" s="1"/>
  <c r="AB2427" i="1"/>
  <c r="AA2427" i="1" s="1"/>
  <c r="AB2428" i="1"/>
  <c r="AA2428" i="1" s="1"/>
  <c r="AB4430" i="1"/>
  <c r="AA4430" i="1" s="1"/>
  <c r="AB5428" i="1"/>
  <c r="AA5428" i="1" s="1"/>
  <c r="AB3428" i="1"/>
  <c r="AA3428" i="1" s="1"/>
  <c r="AB4427" i="1"/>
  <c r="AA4427" i="1" s="1"/>
  <c r="AB5427" i="1"/>
  <c r="AA5427" i="1" s="1"/>
  <c r="AB3427" i="1"/>
  <c r="AA3427" i="1" s="1"/>
  <c r="AB4429" i="1"/>
  <c r="AA4429" i="1" s="1"/>
  <c r="AB3431" i="1"/>
  <c r="AA3431" i="1" s="1"/>
  <c r="AB4431" i="1"/>
  <c r="AA4431" i="1" s="1"/>
  <c r="AB5429" i="1"/>
  <c r="AA5429" i="1" s="1"/>
  <c r="AB3429" i="1"/>
  <c r="AA3429" i="1" s="1"/>
  <c r="AB3430" i="1"/>
  <c r="AA3430" i="1" s="1"/>
  <c r="AB5430" i="1"/>
  <c r="AA5430" i="1" s="1"/>
  <c r="AB1430" i="1"/>
  <c r="AA1430" i="1" s="1"/>
  <c r="AB1429" i="1"/>
  <c r="AA1429" i="1" s="1"/>
  <c r="AB4432" i="1"/>
  <c r="AA4432" i="1" s="1"/>
  <c r="AB5431" i="1"/>
  <c r="AA5431" i="1" s="1"/>
  <c r="AB1428" i="1"/>
  <c r="AA1428" i="1" s="1"/>
  <c r="AB2431" i="1"/>
  <c r="AA2431" i="1" s="1"/>
  <c r="AB2432" i="1"/>
  <c r="AA2432" i="1" s="1"/>
  <c r="AB5432" i="1"/>
  <c r="AA5432" i="1" s="1"/>
  <c r="AB4433" i="1"/>
  <c r="AA4433" i="1" s="1"/>
  <c r="AB3432" i="1"/>
  <c r="AA3432" i="1" s="1"/>
  <c r="AB1432" i="1"/>
  <c r="AA1432" i="1" s="1"/>
  <c r="AB3433" i="1"/>
  <c r="AA3433" i="1" s="1"/>
  <c r="AB2433" i="1"/>
  <c r="AA2433" i="1" s="1"/>
  <c r="AB1431" i="1"/>
  <c r="AA1431" i="1" s="1"/>
  <c r="AB1435" i="1"/>
  <c r="AA1435" i="1" s="1"/>
  <c r="AB5433" i="1"/>
  <c r="AA5433" i="1" s="1"/>
  <c r="AB4434" i="1"/>
  <c r="AA4434" i="1" s="1"/>
  <c r="AB1433" i="1"/>
  <c r="AA1433" i="1" s="1"/>
  <c r="AB5434" i="1"/>
  <c r="AA5434" i="1" s="1"/>
  <c r="AB3434" i="1"/>
  <c r="AA3434" i="1" s="1"/>
  <c r="AB2434" i="1"/>
  <c r="AA2434" i="1" s="1"/>
  <c r="AB3438" i="1"/>
  <c r="AA3438" i="1" s="1"/>
  <c r="AB1434" i="1"/>
  <c r="AA1434" i="1" s="1"/>
  <c r="AB2436" i="1"/>
  <c r="AA2436" i="1" s="1"/>
  <c r="AB3435" i="1"/>
  <c r="AA3435" i="1" s="1"/>
  <c r="AB5435" i="1"/>
  <c r="AA5435" i="1" s="1"/>
  <c r="AB4435" i="1"/>
  <c r="AA4435" i="1" s="1"/>
  <c r="AB2435" i="1"/>
  <c r="AA2435" i="1" s="1"/>
  <c r="AB5436" i="1"/>
  <c r="AA5436" i="1" s="1"/>
  <c r="AB3436" i="1"/>
  <c r="AA3436" i="1" s="1"/>
  <c r="AB2437" i="1"/>
  <c r="AA2437" i="1" s="1"/>
  <c r="AB4436" i="1"/>
  <c r="AA4436" i="1" s="1"/>
  <c r="AB5437" i="1"/>
  <c r="AA5437" i="1" s="1"/>
  <c r="AB4437" i="1"/>
  <c r="AA4437" i="1" s="1"/>
  <c r="AB2438" i="1"/>
  <c r="AA2438" i="1" s="1"/>
  <c r="AB1436" i="1"/>
  <c r="AA1436" i="1" s="1"/>
  <c r="AB2439" i="1"/>
  <c r="AA2439" i="1" s="1"/>
  <c r="AB4438" i="1"/>
  <c r="AA4438" i="1" s="1"/>
  <c r="AB5438" i="1"/>
  <c r="AA5438" i="1" s="1"/>
  <c r="AB3437" i="1"/>
  <c r="AA3437" i="1" s="1"/>
  <c r="AB2442" i="1"/>
  <c r="AA2442" i="1" s="1"/>
  <c r="AB1440" i="1"/>
  <c r="AA1440" i="1" s="1"/>
  <c r="AB1438" i="1"/>
  <c r="AA1438" i="1" s="1"/>
  <c r="AB1439" i="1"/>
  <c r="AA1439" i="1" s="1"/>
  <c r="AB4439" i="1"/>
  <c r="AA4439" i="1" s="1"/>
  <c r="AB4440" i="1"/>
  <c r="AA4440" i="1" s="1"/>
  <c r="AB3439" i="1"/>
  <c r="AA3439" i="1" s="1"/>
  <c r="AB5439" i="1"/>
  <c r="AA5439" i="1" s="1"/>
  <c r="AB1437" i="1"/>
  <c r="AA1437" i="1" s="1"/>
  <c r="AB2440" i="1"/>
  <c r="AA2440" i="1" s="1"/>
  <c r="AB2443" i="1"/>
  <c r="AA2443" i="1" s="1"/>
  <c r="AB3440" i="1"/>
  <c r="AA3440" i="1" s="1"/>
  <c r="AB1442" i="1"/>
  <c r="AA1442" i="1" s="1"/>
  <c r="AB1443" i="1"/>
  <c r="AA1443" i="1" s="1"/>
  <c r="AB5440" i="1"/>
  <c r="AA5440" i="1" s="1"/>
  <c r="AB3441" i="1"/>
  <c r="AA3441" i="1" s="1"/>
  <c r="AB2441" i="1"/>
  <c r="AA2441" i="1" s="1"/>
  <c r="AB5441" i="1"/>
  <c r="AA5441" i="1" s="1"/>
  <c r="AB4441" i="1"/>
  <c r="AA4441" i="1" s="1"/>
  <c r="AB3442" i="1"/>
  <c r="AA3442" i="1" s="1"/>
  <c r="AB4443" i="1"/>
  <c r="AA4443" i="1" s="1"/>
  <c r="AB1441" i="1"/>
  <c r="AA1441" i="1" s="1"/>
  <c r="AB5443" i="1"/>
  <c r="AA5443" i="1" s="1"/>
  <c r="AB4442" i="1"/>
  <c r="AA4442" i="1" s="1"/>
  <c r="AB5442" i="1"/>
  <c r="AA5442" i="1" s="1"/>
  <c r="AB3443" i="1"/>
  <c r="AA3443" i="1" s="1"/>
  <c r="AB3444" i="1"/>
  <c r="AA3444" i="1" s="1"/>
  <c r="AB4444" i="1"/>
  <c r="AA4444" i="1" s="1"/>
  <c r="AB1446" i="1"/>
  <c r="AA1446" i="1" s="1"/>
  <c r="AB1445" i="1"/>
  <c r="AA1445" i="1" s="1"/>
  <c r="AB2445" i="1"/>
  <c r="AA2445" i="1" s="1"/>
  <c r="AB2444" i="1"/>
  <c r="AA2444" i="1" s="1"/>
  <c r="AB5445" i="1"/>
  <c r="AA5445" i="1" s="1"/>
  <c r="AB5444" i="1"/>
  <c r="AA5444" i="1" s="1"/>
  <c r="AB4446" i="1"/>
  <c r="AA4446" i="1" s="1"/>
  <c r="AB1444" i="1"/>
  <c r="AA1444" i="1" s="1"/>
  <c r="AB5447" i="1"/>
  <c r="AA5447" i="1" s="1"/>
  <c r="AB3445" i="1"/>
  <c r="AA3445" i="1" s="1"/>
  <c r="AB2446" i="1"/>
  <c r="AA2446" i="1" s="1"/>
  <c r="AB3446" i="1"/>
  <c r="AA3446" i="1" s="1"/>
  <c r="AB4445" i="1"/>
  <c r="AA4445" i="1" s="1"/>
  <c r="AB3448" i="1"/>
  <c r="AA3448" i="1" s="1"/>
  <c r="AB5446" i="1"/>
  <c r="AA5446" i="1" s="1"/>
  <c r="AB2447" i="1"/>
  <c r="AA2447" i="1" s="1"/>
  <c r="AB3447" i="1"/>
  <c r="AA3447" i="1" s="1"/>
  <c r="AB1448" i="1"/>
  <c r="AA1448" i="1" s="1"/>
  <c r="AB5448" i="1"/>
  <c r="AA5448" i="1" s="1"/>
  <c r="AB1447" i="1"/>
  <c r="AA1447" i="1" s="1"/>
  <c r="AB4447" i="1"/>
  <c r="AA4447" i="1" s="1"/>
  <c r="AB2448" i="1"/>
  <c r="AA2448" i="1" s="1"/>
  <c r="AB3451" i="1"/>
  <c r="AA3451" i="1" s="1"/>
  <c r="AB4448" i="1"/>
  <c r="AA4448" i="1" s="1"/>
  <c r="AB1450" i="1"/>
  <c r="AA1450" i="1" s="1"/>
  <c r="AB4449" i="1"/>
  <c r="AA4449" i="1" s="1"/>
  <c r="AB5449" i="1"/>
  <c r="AA5449" i="1" s="1"/>
  <c r="AB3449" i="1"/>
  <c r="AA3449" i="1" s="1"/>
  <c r="AB4452" i="1"/>
  <c r="AA4452" i="1" s="1"/>
  <c r="AB2449" i="1"/>
  <c r="AA2449" i="1" s="1"/>
  <c r="AB5451" i="1"/>
  <c r="AA5451" i="1" s="1"/>
  <c r="AB4450" i="1"/>
  <c r="AA4450" i="1" s="1"/>
  <c r="AB2450" i="1"/>
  <c r="AA2450" i="1" s="1"/>
  <c r="AB3450" i="1"/>
  <c r="AA3450" i="1" s="1"/>
  <c r="AB1449" i="1"/>
  <c r="AA1449" i="1" s="1"/>
  <c r="AB5450" i="1"/>
  <c r="AA5450" i="1" s="1"/>
  <c r="AB2451" i="1"/>
  <c r="AA2451" i="1" s="1"/>
  <c r="AB4451" i="1"/>
  <c r="AA4451" i="1" s="1"/>
  <c r="AB2452" i="1"/>
  <c r="AA2452" i="1" s="1"/>
  <c r="AB3452" i="1"/>
  <c r="AA3452" i="1" s="1"/>
  <c r="AB1451" i="1"/>
  <c r="AA1451" i="1" s="1"/>
  <c r="AB3453" i="1"/>
  <c r="AA3453" i="1" s="1"/>
  <c r="AB5452" i="1"/>
  <c r="AA5452" i="1" s="1"/>
  <c r="AB2456" i="1"/>
  <c r="AA2456" i="1" s="1"/>
  <c r="AB4454" i="1"/>
  <c r="AA4454" i="1" s="1"/>
  <c r="AB2457" i="1"/>
  <c r="AA2457" i="1" s="1"/>
  <c r="AB1452" i="1"/>
  <c r="AA1452" i="1" s="1"/>
  <c r="AB5453" i="1"/>
  <c r="AA5453" i="1" s="1"/>
  <c r="AB2453" i="1"/>
  <c r="AA2453" i="1" s="1"/>
  <c r="AB2454" i="1"/>
  <c r="AA2454" i="1" s="1"/>
  <c r="AB1456" i="1"/>
  <c r="AA1456" i="1" s="1"/>
  <c r="AB5454" i="1"/>
  <c r="AA5454" i="1" s="1"/>
  <c r="AB3454" i="1"/>
  <c r="AA3454" i="1" s="1"/>
  <c r="AB4453" i="1"/>
  <c r="AA4453" i="1" s="1"/>
  <c r="AB3457" i="1"/>
  <c r="AA3457" i="1" s="1"/>
  <c r="AB5456" i="1"/>
  <c r="AA5456" i="1" s="1"/>
  <c r="AB4455" i="1"/>
  <c r="AA4455" i="1" s="1"/>
  <c r="AB5455" i="1"/>
  <c r="AA5455" i="1" s="1"/>
  <c r="AB3455" i="1"/>
  <c r="AA3455" i="1" s="1"/>
  <c r="AB1453" i="1"/>
  <c r="AA1453" i="1" s="1"/>
  <c r="AB1457" i="1"/>
  <c r="AA1457" i="1" s="1"/>
  <c r="AB2455" i="1"/>
  <c r="AA2455" i="1" s="1"/>
  <c r="AB1454" i="1"/>
  <c r="AA1454" i="1" s="1"/>
  <c r="AB3456" i="1"/>
  <c r="AA3456" i="1" s="1"/>
  <c r="AB5457" i="1"/>
  <c r="AA5457" i="1" s="1"/>
  <c r="AB2458" i="1"/>
  <c r="AA2458" i="1" s="1"/>
  <c r="AB5459" i="1"/>
  <c r="AA5459" i="1" s="1"/>
  <c r="AB4458" i="1"/>
  <c r="AA4458" i="1" s="1"/>
  <c r="AB4457" i="1"/>
  <c r="AA4457" i="1" s="1"/>
  <c r="AB4456" i="1"/>
  <c r="AA4456" i="1" s="1"/>
  <c r="AB1455" i="1"/>
  <c r="AA1455" i="1" s="1"/>
  <c r="AB3458" i="1"/>
  <c r="AA3458" i="1" s="1"/>
  <c r="AB1459" i="1"/>
  <c r="AA1459" i="1" s="1"/>
  <c r="AB5458" i="1"/>
  <c r="AA5458" i="1" s="1"/>
  <c r="AB2459" i="1"/>
  <c r="AA2459" i="1" s="1"/>
  <c r="AB4459" i="1"/>
  <c r="AA4459" i="1" s="1"/>
  <c r="AB3459" i="1"/>
  <c r="AA3459" i="1" s="1"/>
  <c r="AB1458" i="1"/>
  <c r="AA1458" i="1" s="1"/>
  <c r="AB4460" i="1"/>
  <c r="AA4460" i="1" s="1"/>
  <c r="AB3461" i="1"/>
  <c r="AA3461" i="1" s="1"/>
  <c r="AB5461" i="1"/>
  <c r="AA5461" i="1" s="1"/>
  <c r="AB2460" i="1"/>
  <c r="AA2460" i="1" s="1"/>
  <c r="AB5460" i="1"/>
  <c r="AA5460" i="1" s="1"/>
  <c r="AB2463" i="1"/>
  <c r="AA2463" i="1" s="1"/>
  <c r="AB2461" i="1"/>
  <c r="AA2461" i="1" s="1"/>
  <c r="AB4461" i="1"/>
  <c r="AA4461" i="1" s="1"/>
  <c r="AB3460" i="1"/>
  <c r="AA3460" i="1" s="1"/>
  <c r="AB1461" i="1"/>
  <c r="AA1461" i="1" s="1"/>
  <c r="AB3463" i="1"/>
  <c r="AA3463" i="1" s="1"/>
  <c r="AB3462" i="1"/>
  <c r="AA3462" i="1" s="1"/>
  <c r="AB2462" i="1"/>
  <c r="AA2462" i="1" s="1"/>
  <c r="AB1460" i="1"/>
  <c r="AA1460" i="1" s="1"/>
  <c r="AB4462" i="1"/>
  <c r="AA4462" i="1" s="1"/>
  <c r="AB5462" i="1"/>
  <c r="AA5462" i="1" s="1"/>
  <c r="AB5463" i="1"/>
  <c r="AA5463" i="1" s="1"/>
  <c r="AB4464" i="1"/>
  <c r="AA4464" i="1" s="1"/>
  <c r="AB4463" i="1"/>
  <c r="AA4463" i="1" s="1"/>
  <c r="AB3464" i="1"/>
  <c r="AA3464" i="1" s="1"/>
  <c r="AB2465" i="1"/>
  <c r="AA2465" i="1" s="1"/>
  <c r="AB1462" i="1"/>
  <c r="AA1462" i="1" s="1"/>
  <c r="AB5465" i="1"/>
  <c r="AA5465" i="1" s="1"/>
  <c r="AB2464" i="1"/>
  <c r="AA2464" i="1" s="1"/>
  <c r="AB5464" i="1"/>
  <c r="AA5464" i="1" s="1"/>
  <c r="AB1464" i="1"/>
  <c r="AA1464" i="1" s="1"/>
  <c r="AB1463" i="1"/>
  <c r="AA1463" i="1" s="1"/>
  <c r="AB3465" i="1"/>
  <c r="AA3465" i="1" s="1"/>
  <c r="AB4465" i="1"/>
  <c r="AA4465" i="1" s="1"/>
  <c r="AB2468" i="1"/>
  <c r="AA2468" i="1" s="1"/>
  <c r="AB2466" i="1"/>
  <c r="AA2466" i="1" s="1"/>
  <c r="AB5466" i="1"/>
  <c r="AA5466" i="1" s="1"/>
  <c r="AB3466" i="1"/>
  <c r="AA3466" i="1" s="1"/>
  <c r="AB4466" i="1"/>
  <c r="AA4466" i="1" s="1"/>
  <c r="AB2469" i="1"/>
  <c r="AA2469" i="1" s="1"/>
  <c r="AB5467" i="1"/>
  <c r="AA5467" i="1" s="1"/>
  <c r="AB1466" i="1"/>
  <c r="AA1466" i="1" s="1"/>
  <c r="AB3468" i="1"/>
  <c r="AA3468" i="1" s="1"/>
  <c r="AB1467" i="1"/>
  <c r="AA1467" i="1" s="1"/>
  <c r="AB3467" i="1"/>
  <c r="AA3467" i="1" s="1"/>
  <c r="AB4467" i="1"/>
  <c r="AA4467" i="1" s="1"/>
  <c r="AB2467" i="1"/>
  <c r="AA2467" i="1" s="1"/>
  <c r="AB5468" i="1"/>
  <c r="AA5468" i="1" s="1"/>
  <c r="AB1465" i="1"/>
  <c r="AA1465" i="1" s="1"/>
  <c r="AB4468" i="1"/>
  <c r="AA4468" i="1" s="1"/>
  <c r="AB2470" i="1"/>
  <c r="AA2470" i="1" s="1"/>
  <c r="AB5470" i="1"/>
  <c r="AA5470" i="1" s="1"/>
  <c r="AB4469" i="1"/>
  <c r="AA4469" i="1" s="1"/>
  <c r="AB3469" i="1"/>
  <c r="AA3469" i="1" s="1"/>
  <c r="AB5469" i="1"/>
  <c r="AA5469" i="1" s="1"/>
  <c r="AB4470" i="1"/>
  <c r="AA4470" i="1" s="1"/>
  <c r="AB1470" i="1"/>
  <c r="AA1470" i="1" s="1"/>
  <c r="AB4471" i="1"/>
  <c r="AA4471" i="1" s="1"/>
  <c r="AB1469" i="1"/>
  <c r="AA1469" i="1" s="1"/>
  <c r="AB3470" i="1"/>
  <c r="AA3470" i="1" s="1"/>
  <c r="AB1468" i="1"/>
  <c r="AA1468" i="1" s="1"/>
  <c r="AB2471" i="1"/>
  <c r="AA2471" i="1" s="1"/>
  <c r="AB5471" i="1"/>
  <c r="AA5471" i="1" s="1"/>
  <c r="AB1471" i="1"/>
  <c r="AA1471" i="1" s="1"/>
  <c r="AB3471" i="1"/>
  <c r="AA3471" i="1" s="1"/>
  <c r="AB5472" i="1"/>
  <c r="AA5472" i="1" s="1"/>
  <c r="AB3472" i="1"/>
  <c r="AA3472" i="1" s="1"/>
  <c r="AB2472" i="1"/>
  <c r="AA2472" i="1" s="1"/>
  <c r="AB4472" i="1"/>
  <c r="AA4472" i="1" s="1"/>
  <c r="AB5473" i="1"/>
  <c r="AA5473" i="1" s="1"/>
  <c r="AB1472" i="1"/>
  <c r="AA1472" i="1" s="1"/>
  <c r="AB3473" i="1"/>
  <c r="AA3473" i="1" s="1"/>
  <c r="AB4475" i="1"/>
  <c r="AA4475" i="1" s="1"/>
  <c r="AB1473" i="1"/>
  <c r="AA1473" i="1" s="1"/>
  <c r="AB4474" i="1"/>
  <c r="AA4474" i="1" s="1"/>
  <c r="AB2473" i="1"/>
  <c r="AA2473" i="1" s="1"/>
  <c r="AB4473" i="1"/>
  <c r="AA4473" i="1" s="1"/>
  <c r="AB2474" i="1"/>
  <c r="AA2474" i="1" s="1"/>
  <c r="AB5474" i="1"/>
  <c r="AA5474" i="1" s="1"/>
  <c r="AB3474" i="1"/>
  <c r="AA3474" i="1" s="1"/>
  <c r="AB5475" i="1"/>
  <c r="AA5475" i="1" s="1"/>
  <c r="AB2475" i="1"/>
  <c r="AA2475" i="1" s="1"/>
  <c r="AB2477" i="1"/>
  <c r="AA2477" i="1" s="1"/>
  <c r="AB2476" i="1"/>
  <c r="AA2476" i="1" s="1"/>
  <c r="AB5477" i="1"/>
  <c r="AA5477" i="1" s="1"/>
  <c r="AB1477" i="1"/>
  <c r="AA1477" i="1" s="1"/>
  <c r="AB5476" i="1"/>
  <c r="AA5476" i="1" s="1"/>
  <c r="AB4478" i="1"/>
  <c r="AA4478" i="1" s="1"/>
  <c r="AB4476" i="1"/>
  <c r="AA4476" i="1" s="1"/>
  <c r="AB1474" i="1"/>
  <c r="AA1474" i="1" s="1"/>
  <c r="AB3476" i="1"/>
  <c r="AA3476" i="1" s="1"/>
  <c r="AB3475" i="1"/>
  <c r="AA3475" i="1" s="1"/>
  <c r="AB3477" i="1"/>
  <c r="AA3477" i="1" s="1"/>
  <c r="AB4477" i="1"/>
  <c r="AA4477" i="1" s="1"/>
  <c r="AB3478" i="1"/>
  <c r="AA3478" i="1" s="1"/>
  <c r="AB2478" i="1"/>
  <c r="AA2478" i="1" s="1"/>
  <c r="AB1475" i="1"/>
  <c r="AA1475" i="1" s="1"/>
  <c r="AB3480" i="1"/>
  <c r="AA3480" i="1" s="1"/>
  <c r="AB4479" i="1"/>
  <c r="AA4479" i="1" s="1"/>
  <c r="AB5478" i="1"/>
  <c r="AA5478" i="1" s="1"/>
  <c r="AB5479" i="1"/>
  <c r="AA5479" i="1" s="1"/>
  <c r="AB1476" i="1"/>
  <c r="AA1476" i="1" s="1"/>
  <c r="AB3479" i="1"/>
  <c r="AA3479" i="1" s="1"/>
  <c r="AB5480" i="1"/>
  <c r="AA5480" i="1" s="1"/>
  <c r="AB1478" i="1"/>
  <c r="AA1478" i="1" s="1"/>
  <c r="AB2479" i="1"/>
  <c r="AA2479" i="1" s="1"/>
  <c r="AB2480" i="1"/>
  <c r="AA2480" i="1" s="1"/>
  <c r="AB5481" i="1"/>
  <c r="AA5481" i="1" s="1"/>
  <c r="AB2483" i="1"/>
  <c r="AA2483" i="1" s="1"/>
  <c r="AB2481" i="1"/>
  <c r="AA2481" i="1" s="1"/>
  <c r="AB3481" i="1"/>
  <c r="AA3481" i="1" s="1"/>
  <c r="AB4481" i="1"/>
  <c r="AA4481" i="1" s="1"/>
  <c r="AB2482" i="1"/>
  <c r="AA2482" i="1" s="1"/>
  <c r="AB1479" i="1"/>
  <c r="AA1479" i="1" s="1"/>
  <c r="AB4480" i="1"/>
  <c r="AA4480" i="1" s="1"/>
  <c r="AB2484" i="1"/>
  <c r="AA2484" i="1" s="1"/>
  <c r="AB5483" i="1"/>
  <c r="AA5483" i="1" s="1"/>
  <c r="AB1480" i="1"/>
  <c r="AA1480" i="1" s="1"/>
  <c r="AB4482" i="1"/>
  <c r="AA4482" i="1" s="1"/>
  <c r="AB1481" i="1"/>
  <c r="AA1481" i="1" s="1"/>
  <c r="AB3482" i="1"/>
  <c r="AA3482" i="1" s="1"/>
  <c r="AB5482" i="1"/>
  <c r="AA5482" i="1" s="1"/>
  <c r="AB4486" i="1"/>
  <c r="AA4486" i="1" s="1"/>
  <c r="AB3483" i="1"/>
  <c r="AA3483" i="1" s="1"/>
  <c r="AB4484" i="1"/>
  <c r="AA4484" i="1" s="1"/>
  <c r="AB4483" i="1"/>
  <c r="AA4483" i="1" s="1"/>
  <c r="AB1482" i="1"/>
  <c r="AA1482" i="1" s="1"/>
  <c r="AB3484" i="1"/>
  <c r="AA3484" i="1" s="1"/>
  <c r="AB1483" i="1"/>
  <c r="AA1483" i="1" s="1"/>
  <c r="AB5484" i="1"/>
  <c r="AA5484" i="1" s="1"/>
  <c r="AB3485" i="1"/>
  <c r="AA3485" i="1" s="1"/>
  <c r="AB5485" i="1"/>
  <c r="AA5485" i="1" s="1"/>
  <c r="AB2485" i="1"/>
  <c r="AA2485" i="1" s="1"/>
  <c r="AB3486" i="1"/>
  <c r="AA3486" i="1" s="1"/>
  <c r="AB1484" i="1"/>
  <c r="AA1484" i="1" s="1"/>
  <c r="AB4485" i="1"/>
  <c r="AA4485" i="1" s="1"/>
  <c r="AB5486" i="1"/>
  <c r="AA5486" i="1" s="1"/>
  <c r="AB2486" i="1"/>
  <c r="AA2486" i="1" s="1"/>
  <c r="AB4487" i="1"/>
  <c r="AA4487" i="1" s="1"/>
  <c r="AB1485" i="1"/>
  <c r="AA1485" i="1" s="1"/>
  <c r="AB2487" i="1"/>
  <c r="AA2487" i="1" s="1"/>
  <c r="AB1486" i="1"/>
  <c r="AA1486" i="1" s="1"/>
  <c r="AB1488" i="1"/>
  <c r="AA1488" i="1" s="1"/>
  <c r="AB5488" i="1"/>
  <c r="AA5488" i="1" s="1"/>
  <c r="AB2488" i="1"/>
  <c r="AA2488" i="1" s="1"/>
  <c r="AB3488" i="1"/>
  <c r="AA3488" i="1" s="1"/>
  <c r="AB3487" i="1"/>
  <c r="AA3487" i="1" s="1"/>
  <c r="AB5487" i="1"/>
  <c r="AA5487" i="1" s="1"/>
  <c r="AB4488" i="1"/>
  <c r="AA4488" i="1" s="1"/>
  <c r="AB3491" i="1"/>
  <c r="AA3491" i="1" s="1"/>
  <c r="AB2489" i="1"/>
  <c r="AA2489" i="1" s="1"/>
  <c r="AB5490" i="1"/>
  <c r="AA5490" i="1" s="1"/>
  <c r="AB4489" i="1"/>
  <c r="AA4489" i="1" s="1"/>
  <c r="AB4490" i="1"/>
  <c r="AA4490" i="1" s="1"/>
  <c r="AB1487" i="1"/>
  <c r="AA1487" i="1" s="1"/>
  <c r="AB5489" i="1"/>
  <c r="AA5489" i="1" s="1"/>
  <c r="AB3489" i="1"/>
  <c r="AA3489" i="1" s="1"/>
  <c r="AB3490" i="1"/>
  <c r="AA3490" i="1" s="1"/>
  <c r="AB4491" i="1"/>
  <c r="AA4491" i="1" s="1"/>
  <c r="AB2491" i="1"/>
  <c r="AA2491" i="1" s="1"/>
  <c r="AB5491" i="1"/>
  <c r="AA5491" i="1" s="1"/>
  <c r="AB2490" i="1"/>
  <c r="AA2490" i="1" s="1"/>
  <c r="AB1489" i="1"/>
  <c r="AA1489" i="1" s="1"/>
  <c r="AB1490" i="1"/>
  <c r="AA1490" i="1" s="1"/>
  <c r="AB4492" i="1"/>
  <c r="AA4492" i="1" s="1"/>
  <c r="AB1491" i="1"/>
  <c r="AA1491" i="1" s="1"/>
  <c r="AB3492" i="1"/>
  <c r="AA3492" i="1" s="1"/>
  <c r="AB4493" i="1"/>
  <c r="AA4493" i="1" s="1"/>
  <c r="AB5492" i="1"/>
  <c r="AA5492" i="1" s="1"/>
  <c r="AB2492" i="1"/>
  <c r="AA2492" i="1" s="1"/>
  <c r="AB1493" i="1"/>
  <c r="AA1493" i="1" s="1"/>
  <c r="AB3493" i="1"/>
  <c r="AA3493" i="1" s="1"/>
  <c r="AB1492" i="1"/>
  <c r="AA1492" i="1" s="1"/>
  <c r="AB5493" i="1"/>
  <c r="AA5493" i="1" s="1"/>
  <c r="AB2493" i="1"/>
  <c r="AA2493" i="1" s="1"/>
  <c r="AB1495" i="1"/>
  <c r="AA1495" i="1" s="1"/>
  <c r="AB2494" i="1"/>
  <c r="AA2494" i="1" s="1"/>
  <c r="AB3494" i="1"/>
  <c r="AA3494" i="1" s="1"/>
  <c r="AB5494" i="1"/>
  <c r="AA5494" i="1" s="1"/>
  <c r="AB4494" i="1"/>
  <c r="AA4494" i="1" s="1"/>
  <c r="AB5495" i="1"/>
  <c r="AA5495" i="1" s="1"/>
  <c r="AB3497" i="1"/>
  <c r="AA3497" i="1" s="1"/>
  <c r="AB2496" i="1"/>
  <c r="AA2496" i="1" s="1"/>
  <c r="AB1494" i="1"/>
  <c r="AA1494" i="1" s="1"/>
  <c r="AB4495" i="1"/>
  <c r="AA4495" i="1" s="1"/>
  <c r="AB3495" i="1"/>
  <c r="AA3495" i="1" s="1"/>
  <c r="AB2495" i="1"/>
  <c r="AA2495" i="1" s="1"/>
  <c r="AB1496" i="1"/>
  <c r="AA1496" i="1" s="1"/>
  <c r="AB3496" i="1"/>
  <c r="AA3496" i="1" s="1"/>
  <c r="AB2497" i="1"/>
  <c r="AA2497" i="1" s="1"/>
  <c r="AB4496" i="1"/>
  <c r="AA4496" i="1" s="1"/>
  <c r="AB5496" i="1"/>
  <c r="AA5496" i="1" s="1"/>
  <c r="AB2499" i="1"/>
  <c r="AA2499" i="1" s="1"/>
  <c r="AB5497" i="1"/>
  <c r="AA5497" i="1" s="1"/>
  <c r="AB5500" i="1"/>
  <c r="AA5500" i="1" s="1"/>
  <c r="AB4497" i="1"/>
  <c r="AA4497" i="1" s="1"/>
  <c r="AB1497" i="1"/>
  <c r="AA1497" i="1" s="1"/>
  <c r="AB5499" i="1"/>
  <c r="AA5499" i="1" s="1"/>
  <c r="AB4498" i="1"/>
  <c r="AA4498" i="1" s="1"/>
  <c r="AB5498" i="1"/>
  <c r="AA5498" i="1" s="1"/>
  <c r="AB3499" i="1"/>
  <c r="AA3499" i="1" s="1"/>
  <c r="AB3498" i="1"/>
  <c r="AA3498" i="1" s="1"/>
  <c r="AB1498" i="1"/>
  <c r="AA1498" i="1" s="1"/>
  <c r="AB4499" i="1"/>
  <c r="AA4499" i="1" s="1"/>
  <c r="AB2498" i="1"/>
  <c r="AA2498" i="1" s="1"/>
  <c r="AB4500" i="1"/>
  <c r="AA4500" i="1" s="1"/>
  <c r="AB2500" i="1"/>
  <c r="AA2500" i="1" s="1"/>
  <c r="AB3500" i="1"/>
  <c r="AA3500" i="1" s="1"/>
  <c r="AB4501" i="1"/>
  <c r="AA4501" i="1" s="1"/>
  <c r="AB1499" i="1"/>
  <c r="AA1499" i="1" s="1"/>
  <c r="AB2501" i="1"/>
  <c r="AA2501" i="1" s="1"/>
  <c r="AB5501" i="1"/>
  <c r="AA5501" i="1" s="1"/>
  <c r="AB1500" i="1"/>
  <c r="AA1500" i="1" s="1"/>
  <c r="AB4502" i="1"/>
  <c r="AA4502" i="1" s="1"/>
  <c r="AB2502" i="1"/>
  <c r="AA2502" i="1" s="1"/>
  <c r="AB2503" i="1"/>
  <c r="AA2503" i="1" s="1"/>
  <c r="AB5502" i="1"/>
  <c r="AA5502" i="1" s="1"/>
  <c r="AB1501" i="1"/>
  <c r="AA1501" i="1" s="1"/>
  <c r="AB3501" i="1"/>
  <c r="AA3501" i="1" s="1"/>
  <c r="AB3502" i="1"/>
  <c r="AA3502" i="1" s="1"/>
  <c r="AB1502" i="1"/>
  <c r="AA1502" i="1" s="1"/>
  <c r="AB5504" i="1"/>
  <c r="AA5504" i="1" s="1"/>
  <c r="AB5503" i="1"/>
  <c r="AA5503" i="1" s="1"/>
  <c r="AB1503" i="1"/>
  <c r="AA1503" i="1" s="1"/>
  <c r="AB4504" i="1"/>
  <c r="AA4504" i="1" s="1"/>
  <c r="AB3503" i="1"/>
  <c r="AA3503" i="1" s="1"/>
  <c r="AB4503" i="1"/>
  <c r="AA4503" i="1" s="1"/>
  <c r="AB3504" i="1"/>
  <c r="AA3504" i="1" s="1"/>
  <c r="AB1505" i="1"/>
  <c r="AA1505" i="1" s="1"/>
  <c r="AB1506" i="1"/>
  <c r="AA1506" i="1" s="1"/>
  <c r="AB2504" i="1"/>
  <c r="AA2504" i="1" s="1"/>
  <c r="AB2505" i="1"/>
  <c r="AA2505" i="1" s="1"/>
  <c r="AB3505" i="1"/>
  <c r="AA3505" i="1" s="1"/>
  <c r="AB1504" i="1"/>
  <c r="AA1504" i="1" s="1"/>
  <c r="AB4507" i="1"/>
  <c r="AA4507" i="1" s="1"/>
  <c r="AB3506" i="1"/>
  <c r="AA3506" i="1" s="1"/>
  <c r="AB5508" i="1"/>
  <c r="AA5508" i="1" s="1"/>
  <c r="AB5505" i="1"/>
  <c r="AA5505" i="1" s="1"/>
  <c r="AB4506" i="1"/>
  <c r="AA4506" i="1" s="1"/>
  <c r="AB4505" i="1"/>
  <c r="AA4505" i="1" s="1"/>
  <c r="AB5506" i="1"/>
  <c r="AA5506" i="1" s="1"/>
  <c r="AB4509" i="1"/>
  <c r="AA4509" i="1" s="1"/>
  <c r="AB4508" i="1"/>
  <c r="AA4508" i="1" s="1"/>
  <c r="AB3507" i="1"/>
  <c r="AA3507" i="1" s="1"/>
  <c r="AB5510" i="1"/>
  <c r="AA5510" i="1" s="1"/>
  <c r="AB2507" i="1"/>
  <c r="AA2507" i="1" s="1"/>
  <c r="AB2506" i="1"/>
  <c r="AA2506" i="1" s="1"/>
  <c r="AB2509" i="1"/>
  <c r="AA2509" i="1" s="1"/>
  <c r="AB3509" i="1"/>
  <c r="AA3509" i="1" s="1"/>
  <c r="AB5507" i="1"/>
  <c r="AA5507" i="1" s="1"/>
  <c r="AB2508" i="1"/>
  <c r="AA2508" i="1" s="1"/>
  <c r="AB1507" i="1"/>
  <c r="AA1507" i="1" s="1"/>
  <c r="AB1508" i="1"/>
  <c r="AA1508" i="1" s="1"/>
  <c r="AB5509" i="1"/>
  <c r="AA5509" i="1" s="1"/>
  <c r="AB5512" i="1"/>
  <c r="AA5512" i="1" s="1"/>
  <c r="AB4510" i="1"/>
  <c r="AA4510" i="1" s="1"/>
  <c r="AB3508" i="1"/>
  <c r="AA3508" i="1" s="1"/>
  <c r="AB2510" i="1"/>
  <c r="AA2510" i="1" s="1"/>
  <c r="AB4511" i="1"/>
  <c r="AA4511" i="1" s="1"/>
  <c r="AB1509" i="1"/>
  <c r="AA1509" i="1" s="1"/>
  <c r="AB5511" i="1"/>
  <c r="AA5511" i="1" s="1"/>
  <c r="AB5513" i="1"/>
  <c r="AA5513" i="1" s="1"/>
  <c r="AB3511" i="1"/>
  <c r="AA3511" i="1" s="1"/>
  <c r="AB1510" i="1"/>
  <c r="AA1510" i="1" s="1"/>
  <c r="AB4514" i="1"/>
  <c r="AA4514" i="1" s="1"/>
  <c r="AB3512" i="1"/>
  <c r="AA3512" i="1" s="1"/>
  <c r="AB2511" i="1"/>
  <c r="AA2511" i="1" s="1"/>
  <c r="AB2512" i="1"/>
  <c r="AA2512" i="1" s="1"/>
  <c r="AB3510" i="1"/>
  <c r="AA3510" i="1" s="1"/>
  <c r="AB1512" i="1"/>
  <c r="AA1512" i="1" s="1"/>
  <c r="AB2513" i="1"/>
  <c r="AA2513" i="1" s="1"/>
  <c r="AB4513" i="1"/>
  <c r="AA4513" i="1" s="1"/>
  <c r="AB4512" i="1"/>
  <c r="AA4512" i="1" s="1"/>
  <c r="AB1511" i="1"/>
  <c r="AA1511" i="1" s="1"/>
  <c r="AB1513" i="1"/>
  <c r="AA1513" i="1" s="1"/>
  <c r="AB3513" i="1"/>
  <c r="AA3513" i="1" s="1"/>
  <c r="AB5516" i="1"/>
  <c r="AA5516" i="1" s="1"/>
  <c r="AB3514" i="1"/>
  <c r="AA3514" i="1" s="1"/>
  <c r="AB5515" i="1"/>
  <c r="AA5515" i="1" s="1"/>
  <c r="AB5514" i="1"/>
  <c r="AA5514" i="1" s="1"/>
  <c r="AB2514" i="1"/>
  <c r="AA2514" i="1" s="1"/>
  <c r="AB3515" i="1"/>
  <c r="AA3515" i="1" s="1"/>
  <c r="AB3516" i="1"/>
  <c r="AA3516" i="1" s="1"/>
  <c r="AB2515" i="1"/>
  <c r="AA2515" i="1" s="1"/>
  <c r="AB4516" i="1"/>
  <c r="AA4516" i="1" s="1"/>
  <c r="AB1514" i="1"/>
  <c r="AA1514" i="1" s="1"/>
  <c r="AB4515" i="1"/>
  <c r="AA4515" i="1" s="1"/>
  <c r="AB4518" i="1"/>
  <c r="AA4518" i="1" s="1"/>
  <c r="AB3517" i="1"/>
  <c r="AA3517" i="1" s="1"/>
  <c r="AB1515" i="1"/>
  <c r="AA1515" i="1" s="1"/>
  <c r="AB2517" i="1"/>
  <c r="AA2517" i="1" s="1"/>
  <c r="AB1518" i="1"/>
  <c r="AA1518" i="1" s="1"/>
  <c r="AB1516" i="1"/>
  <c r="AA1516" i="1" s="1"/>
  <c r="AB2516" i="1"/>
  <c r="AA2516" i="1" s="1"/>
  <c r="AB5517" i="1"/>
  <c r="AA5517" i="1" s="1"/>
  <c r="AB4517" i="1"/>
  <c r="AA4517" i="1" s="1"/>
  <c r="AB5519" i="1"/>
  <c r="AA5519" i="1" s="1"/>
  <c r="AB3519" i="1"/>
  <c r="AA3519" i="1" s="1"/>
  <c r="AB5518" i="1"/>
  <c r="AA5518" i="1" s="1"/>
  <c r="AB3518" i="1"/>
  <c r="AA3518" i="1" s="1"/>
  <c r="AB1519" i="1"/>
  <c r="AA1519" i="1" s="1"/>
  <c r="AB2518" i="1"/>
  <c r="AA2518" i="1" s="1"/>
  <c r="AB4520" i="1"/>
  <c r="AA4520" i="1" s="1"/>
  <c r="AB1517" i="1"/>
  <c r="AA1517" i="1" s="1"/>
  <c r="AB2519" i="1"/>
  <c r="AA2519" i="1" s="1"/>
  <c r="AB4519" i="1"/>
  <c r="AA4519" i="1" s="1"/>
  <c r="AB3520" i="1"/>
  <c r="AA3520" i="1" s="1"/>
  <c r="AB4521" i="1"/>
  <c r="AA4521" i="1" s="1"/>
  <c r="AB2520" i="1"/>
  <c r="AA2520" i="1" s="1"/>
  <c r="AB2522" i="1"/>
  <c r="AA2522" i="1" s="1"/>
  <c r="AB5523" i="1"/>
  <c r="AA5523" i="1" s="1"/>
  <c r="AB5521" i="1"/>
  <c r="AA5521" i="1" s="1"/>
  <c r="AB5522" i="1"/>
  <c r="AA5522" i="1" s="1"/>
  <c r="AB5520" i="1"/>
  <c r="AA5520" i="1" s="1"/>
  <c r="AB1520" i="1"/>
  <c r="AA1520" i="1" s="1"/>
  <c r="AB3523" i="1"/>
  <c r="AA3523" i="1" s="1"/>
  <c r="AB3522" i="1"/>
  <c r="AA3522" i="1" s="1"/>
  <c r="AB3521" i="1"/>
  <c r="AA3521" i="1" s="1"/>
  <c r="AB2521" i="1"/>
  <c r="AA2521" i="1" s="1"/>
  <c r="AB2523" i="1"/>
  <c r="AA2523" i="1" s="1"/>
  <c r="AB4522" i="1"/>
  <c r="AA4522" i="1" s="1"/>
  <c r="AB1521" i="1"/>
  <c r="AA1521" i="1" s="1"/>
  <c r="AB4524" i="1"/>
  <c r="AA4524" i="1" s="1"/>
  <c r="AB1522" i="1"/>
  <c r="AA1522" i="1" s="1"/>
  <c r="AB5524" i="1"/>
  <c r="AA5524" i="1" s="1"/>
  <c r="AB1523" i="1"/>
  <c r="AA1523" i="1" s="1"/>
  <c r="AB4523" i="1"/>
  <c r="AA4523" i="1" s="1"/>
  <c r="AB2524" i="1"/>
  <c r="AA2524" i="1" s="1"/>
  <c r="AB5525" i="1"/>
  <c r="AA5525" i="1" s="1"/>
  <c r="AB3524" i="1"/>
  <c r="AA3524" i="1" s="1"/>
  <c r="AB1524" i="1"/>
  <c r="AA1524" i="1" s="1"/>
  <c r="AB2525" i="1"/>
  <c r="AA2525" i="1" s="1"/>
  <c r="AB3525" i="1"/>
  <c r="AA3525" i="1" s="1"/>
  <c r="AB3526" i="1"/>
  <c r="AA3526" i="1" s="1"/>
  <c r="AB4526" i="1"/>
  <c r="AA4526" i="1" s="1"/>
  <c r="AB4525" i="1"/>
  <c r="AA4525" i="1" s="1"/>
  <c r="AB5527" i="1"/>
  <c r="AA5527" i="1" s="1"/>
  <c r="AB2526" i="1"/>
  <c r="AA2526" i="1" s="1"/>
  <c r="AB2527" i="1"/>
  <c r="AA2527" i="1" s="1"/>
  <c r="AB5526" i="1"/>
  <c r="AA5526" i="1" s="1"/>
  <c r="AB1526" i="1"/>
  <c r="AA1526" i="1" s="1"/>
  <c r="AB4527" i="1"/>
  <c r="AA4527" i="1" s="1"/>
  <c r="AB3528" i="1"/>
  <c r="AA3528" i="1" s="1"/>
  <c r="AB5528" i="1"/>
  <c r="AA5528" i="1" s="1"/>
  <c r="AB1525" i="1"/>
  <c r="AA1525" i="1" s="1"/>
  <c r="AB2528" i="1"/>
  <c r="AA2528" i="1" s="1"/>
  <c r="AB1528" i="1"/>
  <c r="AA1528" i="1" s="1"/>
  <c r="AB2529" i="1"/>
  <c r="AA2529" i="1" s="1"/>
  <c r="AB3530" i="1"/>
  <c r="AA3530" i="1" s="1"/>
  <c r="AB4528" i="1"/>
  <c r="AA4528" i="1" s="1"/>
  <c r="AB3529" i="1"/>
  <c r="AA3529" i="1" s="1"/>
  <c r="AB3527" i="1"/>
  <c r="AA3527" i="1" s="1"/>
  <c r="AB1527" i="1"/>
  <c r="AA1527" i="1" s="1"/>
  <c r="AB5529" i="1"/>
  <c r="AA5529" i="1" s="1"/>
  <c r="AB4529" i="1"/>
  <c r="AA4529" i="1" s="1"/>
  <c r="AB4530" i="1"/>
  <c r="AA4530" i="1" s="1"/>
  <c r="AB3532" i="1"/>
  <c r="AA3532" i="1" s="1"/>
  <c r="AB5530" i="1"/>
  <c r="AA5530" i="1" s="1"/>
  <c r="AB5531" i="1"/>
  <c r="AA5531" i="1" s="1"/>
  <c r="AB2530" i="1"/>
  <c r="AA2530" i="1" s="1"/>
  <c r="AB3531" i="1"/>
  <c r="AA3531" i="1" s="1"/>
  <c r="AB5532" i="1"/>
  <c r="AA5532" i="1" s="1"/>
  <c r="AB5534" i="1"/>
  <c r="AA5534" i="1" s="1"/>
  <c r="AB1529" i="1"/>
  <c r="AA1529" i="1" s="1"/>
  <c r="AB3533" i="1"/>
  <c r="AA3533" i="1" s="1"/>
  <c r="AB2532" i="1"/>
  <c r="AA2532" i="1" s="1"/>
  <c r="AB4531" i="1"/>
  <c r="AA4531" i="1" s="1"/>
  <c r="AB2531" i="1"/>
  <c r="AA2531" i="1" s="1"/>
  <c r="AB1530" i="1"/>
  <c r="AA1530" i="1" s="1"/>
  <c r="AB4532" i="1"/>
  <c r="AA4532" i="1" s="1"/>
  <c r="AB3534" i="1"/>
  <c r="AA3534" i="1" s="1"/>
  <c r="AB1531" i="1"/>
  <c r="AA1531" i="1" s="1"/>
  <c r="AB4533" i="1"/>
  <c r="AA4533" i="1" s="1"/>
  <c r="AB5533" i="1"/>
  <c r="AA5533" i="1" s="1"/>
  <c r="AB3535" i="1"/>
  <c r="AA3535" i="1" s="1"/>
  <c r="AB3537" i="1"/>
  <c r="AA3537" i="1" s="1"/>
  <c r="AB2533" i="1"/>
  <c r="AA2533" i="1" s="1"/>
  <c r="AB1532" i="1"/>
  <c r="AA1532" i="1" s="1"/>
  <c r="AB4535" i="1"/>
  <c r="AA4535" i="1" s="1"/>
  <c r="AB2534" i="1"/>
  <c r="AA2534" i="1" s="1"/>
  <c r="AB1533" i="1"/>
  <c r="AA1533" i="1" s="1"/>
  <c r="AB2535" i="1"/>
  <c r="AA2535" i="1" s="1"/>
  <c r="AB5535" i="1"/>
  <c r="AA5535" i="1" s="1"/>
  <c r="AB4534" i="1"/>
  <c r="AA4534" i="1" s="1"/>
  <c r="AB5536" i="1"/>
  <c r="AA5536" i="1" s="1"/>
  <c r="AB1534" i="1"/>
  <c r="AA1534" i="1" s="1"/>
  <c r="AB3536" i="1"/>
  <c r="AA3536" i="1" s="1"/>
  <c r="AB4536" i="1"/>
  <c r="AA4536" i="1" s="1"/>
  <c r="AB1535" i="1"/>
  <c r="AA1535" i="1" s="1"/>
  <c r="AB5537" i="1"/>
  <c r="AA5537" i="1" s="1"/>
  <c r="AB2536" i="1"/>
  <c r="AA2536" i="1" s="1"/>
  <c r="AB5538" i="1"/>
  <c r="AA5538" i="1" s="1"/>
  <c r="AB1536" i="1"/>
  <c r="AA1536" i="1" s="1"/>
  <c r="AB3538" i="1"/>
  <c r="AA3538" i="1" s="1"/>
  <c r="AB2537" i="1"/>
  <c r="AA2537" i="1" s="1"/>
  <c r="AB4537" i="1"/>
  <c r="AA4537" i="1" s="1"/>
  <c r="AB1537" i="1"/>
  <c r="AA1537" i="1" s="1"/>
  <c r="AB4538" i="1"/>
  <c r="AA4538" i="1" s="1"/>
  <c r="AB5540" i="1"/>
  <c r="AA5540" i="1" s="1"/>
  <c r="AB5539" i="1"/>
  <c r="AA5539" i="1" s="1"/>
  <c r="AB3539" i="1"/>
  <c r="AA3539" i="1" s="1"/>
  <c r="AB4540" i="1"/>
  <c r="AA4540" i="1" s="1"/>
  <c r="AB4539" i="1"/>
  <c r="AA4539" i="1" s="1"/>
  <c r="AB2539" i="1"/>
  <c r="AA2539" i="1" s="1"/>
  <c r="AB2540" i="1"/>
  <c r="AA2540" i="1" s="1"/>
  <c r="AB2538" i="1"/>
  <c r="AA2538" i="1" s="1"/>
  <c r="AB1538" i="1"/>
  <c r="AA1538" i="1" s="1"/>
  <c r="AB2543" i="1"/>
  <c r="AA2543" i="1" s="1"/>
  <c r="AB3540" i="1"/>
  <c r="AA3540" i="1" s="1"/>
  <c r="AB1540" i="1"/>
  <c r="AA1540" i="1" s="1"/>
  <c r="AB1539" i="1"/>
  <c r="AA1539" i="1" s="1"/>
  <c r="AB2542" i="1"/>
  <c r="AA2542" i="1" s="1"/>
  <c r="AB4541" i="1"/>
  <c r="AA4541" i="1" s="1"/>
  <c r="AB3541" i="1"/>
  <c r="AA3541" i="1" s="1"/>
  <c r="AB4544" i="1"/>
  <c r="AA4544" i="1" s="1"/>
  <c r="AB5541" i="1"/>
  <c r="AA5541" i="1" s="1"/>
  <c r="AB1541" i="1"/>
  <c r="AA1541" i="1" s="1"/>
  <c r="AB2541" i="1"/>
  <c r="AA2541" i="1" s="1"/>
  <c r="AB5542" i="1"/>
  <c r="AA5542" i="1" s="1"/>
  <c r="AB4545" i="1"/>
  <c r="AA4545" i="1" s="1"/>
  <c r="AB4542" i="1"/>
  <c r="AA4542" i="1" s="1"/>
  <c r="AB5543" i="1"/>
  <c r="AA5543" i="1" s="1"/>
  <c r="AB1542" i="1"/>
  <c r="AA1542" i="1" s="1"/>
  <c r="AB3544" i="1"/>
  <c r="AA3544" i="1" s="1"/>
  <c r="AB3542" i="1"/>
  <c r="AA3542" i="1" s="1"/>
  <c r="AB4543" i="1"/>
  <c r="AA4543" i="1" s="1"/>
  <c r="AB3543" i="1"/>
  <c r="AA3543" i="1" s="1"/>
  <c r="AB1544" i="1"/>
  <c r="AA1544" i="1" s="1"/>
  <c r="AB2545" i="1"/>
  <c r="AA2545" i="1" s="1"/>
  <c r="AB3545" i="1"/>
  <c r="AA3545" i="1" s="1"/>
  <c r="AB1543" i="1"/>
  <c r="AA1543" i="1" s="1"/>
  <c r="AB5545" i="1"/>
  <c r="AA5545" i="1" s="1"/>
  <c r="AB2544" i="1"/>
  <c r="AA2544" i="1" s="1"/>
  <c r="AB5544" i="1"/>
  <c r="AA5544" i="1" s="1"/>
  <c r="AB3546" i="1"/>
  <c r="AA3546" i="1" s="1"/>
  <c r="AB1547" i="1"/>
  <c r="AA1547" i="1" s="1"/>
  <c r="AB2546" i="1"/>
  <c r="AA2546" i="1" s="1"/>
  <c r="AB1545" i="1"/>
  <c r="AA1545" i="1" s="1"/>
  <c r="AB4546" i="1"/>
  <c r="AA4546" i="1" s="1"/>
  <c r="AB5546" i="1"/>
  <c r="AA5546" i="1" s="1"/>
  <c r="AB4547" i="1"/>
  <c r="AA4547" i="1" s="1"/>
  <c r="AB3547" i="1"/>
  <c r="AA3547" i="1" s="1"/>
  <c r="AB4548" i="1"/>
  <c r="AA4548" i="1" s="1"/>
  <c r="AB3548" i="1"/>
  <c r="AA3548" i="1" s="1"/>
  <c r="AB1546" i="1"/>
  <c r="AA1546" i="1" s="1"/>
  <c r="AB2547" i="1"/>
  <c r="AA2547" i="1" s="1"/>
  <c r="AB2548" i="1"/>
  <c r="AA2548" i="1" s="1"/>
  <c r="AB5547" i="1"/>
  <c r="AA5547" i="1" s="1"/>
  <c r="AB5548" i="1"/>
  <c r="AA5548" i="1" s="1"/>
  <c r="AB1550" i="1"/>
  <c r="AA1550" i="1" s="1"/>
  <c r="AB4549" i="1"/>
  <c r="AA4549" i="1" s="1"/>
  <c r="AB5550" i="1"/>
  <c r="AA5550" i="1" s="1"/>
  <c r="AB2550" i="1"/>
  <c r="AA2550" i="1" s="1"/>
  <c r="AB3549" i="1"/>
  <c r="AA3549" i="1" s="1"/>
  <c r="AB1548" i="1"/>
  <c r="AA1548" i="1" s="1"/>
  <c r="AB2549" i="1"/>
  <c r="AA2549" i="1" s="1"/>
  <c r="AB5549" i="1"/>
  <c r="AA5549" i="1" s="1"/>
  <c r="AB3550" i="1"/>
  <c r="AA3550" i="1" s="1"/>
  <c r="AB3551" i="1"/>
  <c r="AA3551" i="1" s="1"/>
  <c r="AB5551" i="1"/>
  <c r="AA5551" i="1" s="1"/>
  <c r="AB1549" i="1"/>
  <c r="AA1549" i="1" s="1"/>
  <c r="AB4550" i="1"/>
  <c r="AA4550" i="1" s="1"/>
  <c r="AB5552" i="1"/>
  <c r="AA5552" i="1" s="1"/>
  <c r="AB2551" i="1"/>
  <c r="AA2551" i="1" s="1"/>
  <c r="AB4551" i="1"/>
  <c r="AA4551" i="1" s="1"/>
  <c r="AB3552" i="1"/>
  <c r="AA3552" i="1" s="1"/>
  <c r="AB2552" i="1"/>
  <c r="AA2552" i="1" s="1"/>
  <c r="AB1551" i="1"/>
  <c r="AA1551" i="1" s="1"/>
  <c r="AB4552" i="1"/>
  <c r="AA4552" i="1" s="1"/>
  <c r="AB3553" i="1"/>
  <c r="AA3553" i="1" s="1"/>
  <c r="AB1554" i="1"/>
  <c r="AA1554" i="1" s="1"/>
  <c r="AB5554" i="1"/>
  <c r="AA5554" i="1" s="1"/>
  <c r="AB5553" i="1"/>
  <c r="AA5553" i="1" s="1"/>
  <c r="AB4553" i="1"/>
  <c r="AA4553" i="1" s="1"/>
  <c r="AB2554" i="1"/>
  <c r="AA2554" i="1" s="1"/>
  <c r="AB1552" i="1"/>
  <c r="AA1552" i="1" s="1"/>
  <c r="AB3556" i="1"/>
  <c r="AA3556" i="1" s="1"/>
  <c r="AB2553" i="1"/>
  <c r="AA2553" i="1" s="1"/>
  <c r="AB4555" i="1"/>
  <c r="AA4555" i="1" s="1"/>
  <c r="AB3555" i="1"/>
  <c r="AA3555" i="1" s="1"/>
  <c r="AB5555" i="1"/>
  <c r="AA5555" i="1" s="1"/>
  <c r="AB1553" i="1"/>
  <c r="AA1553" i="1" s="1"/>
  <c r="AB3554" i="1"/>
  <c r="AA3554" i="1" s="1"/>
  <c r="AB2555" i="1"/>
  <c r="AA2555" i="1" s="1"/>
  <c r="AB4556" i="1"/>
  <c r="AA4556" i="1" s="1"/>
  <c r="AB4554" i="1"/>
  <c r="AA4554" i="1" s="1"/>
  <c r="AB4558" i="1"/>
  <c r="AA4558" i="1" s="1"/>
  <c r="AB5557" i="1"/>
  <c r="AA5557" i="1" s="1"/>
  <c r="AB2556" i="1"/>
  <c r="AA2556" i="1" s="1"/>
  <c r="AB1555" i="1"/>
  <c r="AA1555" i="1" s="1"/>
  <c r="AB4559" i="1"/>
  <c r="AA4559" i="1" s="1"/>
  <c r="AB4557" i="1"/>
  <c r="AA4557" i="1" s="1"/>
  <c r="AB5556" i="1"/>
  <c r="AA5556" i="1" s="1"/>
  <c r="AB2558" i="1"/>
  <c r="AA2558" i="1" s="1"/>
  <c r="AB3557" i="1"/>
  <c r="AA3557" i="1" s="1"/>
  <c r="AB2557" i="1"/>
  <c r="AA2557" i="1" s="1"/>
  <c r="AB5558" i="1"/>
  <c r="AA5558" i="1" s="1"/>
  <c r="AB3559" i="1"/>
  <c r="AA3559" i="1" s="1"/>
  <c r="AB1556" i="1"/>
  <c r="AA1556" i="1" s="1"/>
  <c r="AB1557" i="1"/>
  <c r="AA1557" i="1" s="1"/>
  <c r="AB5561" i="1"/>
  <c r="AA5561" i="1" s="1"/>
  <c r="AB3558" i="1"/>
  <c r="AA3558" i="1" s="1"/>
  <c r="AB4560" i="1"/>
  <c r="AA4560" i="1" s="1"/>
  <c r="AB1559" i="1"/>
  <c r="AA1559" i="1" s="1"/>
  <c r="AB2559" i="1"/>
  <c r="AA2559" i="1" s="1"/>
  <c r="AB1558" i="1"/>
  <c r="AA1558" i="1" s="1"/>
  <c r="AB5559" i="1"/>
  <c r="AA5559" i="1" s="1"/>
  <c r="AB3560" i="1"/>
  <c r="AA3560" i="1" s="1"/>
  <c r="AB5560" i="1"/>
  <c r="AA5560" i="1" s="1"/>
  <c r="AB5562" i="1"/>
  <c r="AA5562" i="1" s="1"/>
  <c r="AB3561" i="1"/>
  <c r="AA3561" i="1" s="1"/>
  <c r="AB2561" i="1"/>
  <c r="AA2561" i="1" s="1"/>
  <c r="AB2562" i="1"/>
  <c r="AA2562" i="1" s="1"/>
  <c r="AB1561" i="1"/>
  <c r="AA1561" i="1" s="1"/>
  <c r="AB2560" i="1"/>
  <c r="AA2560" i="1" s="1"/>
  <c r="AB4561" i="1"/>
  <c r="AA4561" i="1" s="1"/>
  <c r="AB3563" i="1"/>
  <c r="AA3563" i="1" s="1"/>
  <c r="AB1560" i="1"/>
  <c r="AA1560" i="1" s="1"/>
  <c r="AB3562" i="1"/>
  <c r="AA3562" i="1" s="1"/>
  <c r="AB4563" i="1"/>
  <c r="AA4563" i="1" s="1"/>
  <c r="AB2565" i="1"/>
  <c r="AA2565" i="1" s="1"/>
  <c r="AB4562" i="1"/>
  <c r="AA4562" i="1" s="1"/>
  <c r="AB5563" i="1"/>
  <c r="AA5563" i="1" s="1"/>
  <c r="AB3564" i="1"/>
  <c r="AA3564" i="1" s="1"/>
  <c r="AB5564" i="1"/>
  <c r="AA5564" i="1" s="1"/>
  <c r="AB2563" i="1"/>
  <c r="AA2563" i="1" s="1"/>
  <c r="AB4564" i="1"/>
  <c r="AA4564" i="1" s="1"/>
  <c r="AB1562" i="1"/>
  <c r="AA1562" i="1" s="1"/>
  <c r="AB5565" i="1"/>
  <c r="AA5565" i="1" s="1"/>
  <c r="AB2564" i="1"/>
  <c r="AA2564" i="1" s="1"/>
  <c r="AB1563" i="1"/>
  <c r="AA1563" i="1" s="1"/>
  <c r="AB4566" i="1"/>
  <c r="AA4566" i="1" s="1"/>
  <c r="AB5566" i="1"/>
  <c r="AA5566" i="1" s="1"/>
  <c r="AB4567" i="1"/>
  <c r="AA4567" i="1" s="1"/>
  <c r="AB3565" i="1"/>
  <c r="AA3565" i="1" s="1"/>
  <c r="AB1565" i="1"/>
  <c r="AA1565" i="1" s="1"/>
  <c r="AB1564" i="1"/>
  <c r="AA1564" i="1" s="1"/>
  <c r="AB4565" i="1"/>
  <c r="AA4565" i="1" s="1"/>
  <c r="AB2566" i="1"/>
  <c r="AA2566" i="1" s="1"/>
  <c r="AB3566" i="1"/>
  <c r="AA3566" i="1" s="1"/>
  <c r="AB1566" i="1"/>
  <c r="AA1566" i="1" s="1"/>
  <c r="AB4568" i="1"/>
  <c r="AA4568" i="1" s="1"/>
  <c r="AB2567" i="1"/>
  <c r="AA2567" i="1" s="1"/>
  <c r="AB5567" i="1"/>
  <c r="AA5567" i="1" s="1"/>
  <c r="AB3567" i="1"/>
  <c r="AA3567" i="1" s="1"/>
  <c r="AB2568" i="1"/>
  <c r="AA2568" i="1" s="1"/>
  <c r="AB5568" i="1"/>
  <c r="AA5568" i="1" s="1"/>
  <c r="AB1567" i="1"/>
  <c r="AA1567" i="1" s="1"/>
  <c r="AB3568" i="1"/>
  <c r="AA3568" i="1" s="1"/>
  <c r="AB3569" i="1"/>
  <c r="AA3569" i="1" s="1"/>
  <c r="AB1568" i="1"/>
  <c r="AA1568" i="1" s="1"/>
  <c r="AB2569" i="1"/>
  <c r="AA2569" i="1" s="1"/>
  <c r="AB5569" i="1"/>
  <c r="AA5569" i="1" s="1"/>
  <c r="AB3570" i="1"/>
  <c r="AA3570" i="1" s="1"/>
  <c r="AB4570" i="1"/>
  <c r="AA4570" i="1" s="1"/>
  <c r="AB4569" i="1"/>
  <c r="AA4569" i="1" s="1"/>
  <c r="AB3571" i="1"/>
  <c r="AA3571" i="1" s="1"/>
  <c r="AB2570" i="1"/>
  <c r="AA2570" i="1" s="1"/>
  <c r="AB5571" i="1"/>
  <c r="AA5571" i="1" s="1"/>
  <c r="AB5570" i="1"/>
  <c r="AA5570" i="1" s="1"/>
  <c r="AB1569" i="1"/>
  <c r="AA1569" i="1" s="1"/>
  <c r="AB4571" i="1"/>
  <c r="AA4571" i="1" s="1"/>
  <c r="AB1570" i="1"/>
  <c r="AA1570" i="1" s="1"/>
  <c r="AB5573" i="1"/>
  <c r="AA5573" i="1" s="1"/>
  <c r="AB2575" i="1"/>
  <c r="AA2575" i="1" s="1"/>
  <c r="AB1573" i="1"/>
  <c r="AA1573" i="1" s="1"/>
  <c r="AB2571" i="1"/>
  <c r="AA2571" i="1" s="1"/>
  <c r="AB2573" i="1"/>
  <c r="AA2573" i="1" s="1"/>
  <c r="AB1571" i="1"/>
  <c r="AA1571" i="1" s="1"/>
  <c r="AB3572" i="1"/>
  <c r="AA3572" i="1" s="1"/>
  <c r="AB5572" i="1"/>
  <c r="AA5572" i="1" s="1"/>
  <c r="AB2572" i="1"/>
  <c r="AA2572" i="1" s="1"/>
  <c r="AB4572" i="1"/>
  <c r="AA4572" i="1" s="1"/>
  <c r="AB1572" i="1"/>
  <c r="AA1572" i="1" s="1"/>
  <c r="AB3574" i="1"/>
  <c r="AA3574" i="1" s="1"/>
  <c r="AB2574" i="1"/>
  <c r="AA2574" i="1" s="1"/>
  <c r="AB4574" i="1"/>
  <c r="AA4574" i="1" s="1"/>
  <c r="AB5575" i="1"/>
  <c r="AA5575" i="1" s="1"/>
  <c r="AB5574" i="1"/>
  <c r="AA5574" i="1" s="1"/>
  <c r="AB3573" i="1"/>
  <c r="AA3573" i="1" s="1"/>
  <c r="AB4573" i="1"/>
  <c r="AA4573" i="1" s="1"/>
  <c r="AB5576" i="1"/>
  <c r="AA5576" i="1" s="1"/>
  <c r="AB3575" i="1"/>
  <c r="AA3575" i="1" s="1"/>
  <c r="AB4575" i="1"/>
  <c r="AA4575" i="1" s="1"/>
  <c r="AB2576" i="1"/>
  <c r="AA2576" i="1" s="1"/>
  <c r="AB1575" i="1"/>
  <c r="AA1575" i="1" s="1"/>
  <c r="AB3576" i="1"/>
  <c r="AA3576" i="1" s="1"/>
  <c r="AB4576" i="1"/>
  <c r="AA4576" i="1" s="1"/>
  <c r="AB1578" i="1"/>
  <c r="AA1578" i="1" s="1"/>
  <c r="AB1574" i="1"/>
  <c r="AA1574" i="1" s="1"/>
  <c r="AB5577" i="1"/>
  <c r="AA5577" i="1" s="1"/>
  <c r="AB4577" i="1"/>
  <c r="AA4577" i="1" s="1"/>
  <c r="AB4580" i="1"/>
  <c r="AA4580" i="1" s="1"/>
  <c r="AB5578" i="1"/>
  <c r="AA5578" i="1" s="1"/>
  <c r="AB2577" i="1"/>
  <c r="AA2577" i="1" s="1"/>
  <c r="AB3579" i="1"/>
  <c r="AA3579" i="1" s="1"/>
  <c r="AB4578" i="1"/>
  <c r="AA4578" i="1" s="1"/>
  <c r="AB1577" i="1"/>
  <c r="AA1577" i="1" s="1"/>
  <c r="AB2579" i="1"/>
  <c r="AA2579" i="1" s="1"/>
  <c r="AB3578" i="1"/>
  <c r="AA3578" i="1" s="1"/>
  <c r="AB1576" i="1"/>
  <c r="AA1576" i="1" s="1"/>
  <c r="AB3577" i="1"/>
  <c r="AA3577" i="1" s="1"/>
  <c r="AB3581" i="1"/>
  <c r="AA3581" i="1" s="1"/>
  <c r="AB4579" i="1"/>
  <c r="AA4579" i="1" s="1"/>
  <c r="AB2578" i="1"/>
  <c r="AA2578" i="1" s="1"/>
  <c r="AB3580" i="1"/>
  <c r="AA3580" i="1" s="1"/>
  <c r="AB2580" i="1"/>
  <c r="AA2580" i="1" s="1"/>
  <c r="AB1579" i="1"/>
  <c r="AA1579" i="1" s="1"/>
  <c r="AB5579" i="1"/>
  <c r="AA5579" i="1" s="1"/>
  <c r="AB5581" i="1"/>
  <c r="AA5581" i="1" s="1"/>
  <c r="AB5580" i="1"/>
  <c r="AA5580" i="1" s="1"/>
  <c r="AB2581" i="1"/>
  <c r="AA2581" i="1" s="1"/>
  <c r="AB1580" i="1"/>
  <c r="AA1580" i="1" s="1"/>
  <c r="AB4581" i="1"/>
  <c r="AA4581" i="1" s="1"/>
  <c r="AB3582" i="1"/>
  <c r="AA3582" i="1" s="1"/>
  <c r="AB4582" i="1"/>
  <c r="AA4582" i="1" s="1"/>
  <c r="AB2582" i="1"/>
  <c r="AA2582" i="1" s="1"/>
  <c r="AB5583" i="1"/>
  <c r="AA5583" i="1" s="1"/>
  <c r="AB1582" i="1"/>
  <c r="AA1582" i="1" s="1"/>
  <c r="AB5582" i="1"/>
  <c r="AA5582" i="1" s="1"/>
  <c r="AB1581" i="1"/>
  <c r="AA1581" i="1" s="1"/>
  <c r="AB2583" i="1"/>
  <c r="AA2583" i="1" s="1"/>
  <c r="AB3583" i="1"/>
  <c r="AA3583" i="1" s="1"/>
  <c r="AB4583" i="1"/>
  <c r="AA4583" i="1" s="1"/>
  <c r="AB5584" i="1"/>
  <c r="AA5584" i="1" s="1"/>
  <c r="AB4584" i="1"/>
  <c r="AA4584" i="1" s="1"/>
  <c r="AB2586" i="1"/>
  <c r="AA2586" i="1" s="1"/>
  <c r="AB2584" i="1"/>
  <c r="AA2584" i="1" s="1"/>
  <c r="AB3584" i="1"/>
  <c r="AA3584" i="1" s="1"/>
  <c r="AB1583" i="1"/>
  <c r="AA1583" i="1" s="1"/>
  <c r="AB4586" i="1"/>
  <c r="AA4586" i="1" s="1"/>
  <c r="AB1585" i="1"/>
  <c r="AA1585" i="1" s="1"/>
  <c r="AB5585" i="1"/>
  <c r="AA5585" i="1" s="1"/>
  <c r="AB1584" i="1"/>
  <c r="AA1584" i="1" s="1"/>
  <c r="AB4585" i="1"/>
  <c r="AA4585" i="1" s="1"/>
  <c r="AB5586" i="1"/>
  <c r="AA5586" i="1" s="1"/>
  <c r="AB3586" i="1"/>
  <c r="AA3586" i="1" s="1"/>
  <c r="AB3585" i="1"/>
  <c r="AA3585" i="1" s="1"/>
  <c r="AB2585" i="1"/>
  <c r="AA2585" i="1" s="1"/>
  <c r="AB5587" i="1"/>
  <c r="AA5587" i="1" s="1"/>
  <c r="AB2587" i="1"/>
  <c r="AA2587" i="1" s="1"/>
  <c r="AB4587" i="1"/>
  <c r="AA4587" i="1" s="1"/>
  <c r="AB3587" i="1"/>
  <c r="AA3587" i="1" s="1"/>
  <c r="AB4590" i="1"/>
  <c r="AA4590" i="1" s="1"/>
  <c r="AB1586" i="1"/>
  <c r="AA1586" i="1" s="1"/>
  <c r="AB5588" i="1"/>
  <c r="AA5588" i="1" s="1"/>
  <c r="AB4588" i="1"/>
  <c r="AA4588" i="1" s="1"/>
  <c r="AB2589" i="1"/>
  <c r="AA2589" i="1" s="1"/>
  <c r="AB3588" i="1"/>
  <c r="AA3588" i="1" s="1"/>
  <c r="AB1589" i="1"/>
  <c r="AA1589" i="1" s="1"/>
  <c r="AB4589" i="1"/>
  <c r="AA4589" i="1" s="1"/>
  <c r="AB2588" i="1"/>
  <c r="AA2588" i="1" s="1"/>
  <c r="AB5591" i="1"/>
  <c r="AA5591" i="1" s="1"/>
  <c r="AB5590" i="1"/>
  <c r="AA5590" i="1" s="1"/>
  <c r="AB1588" i="1"/>
  <c r="AA1588" i="1" s="1"/>
  <c r="AB1587" i="1"/>
  <c r="AA1587" i="1" s="1"/>
  <c r="AB3589" i="1"/>
  <c r="AA3589" i="1" s="1"/>
  <c r="AB5589" i="1"/>
  <c r="AA5589" i="1" s="1"/>
  <c r="AB3590" i="1"/>
  <c r="AA3590" i="1" s="1"/>
  <c r="AB3591" i="1"/>
  <c r="AA3591" i="1" s="1"/>
  <c r="AB2591" i="1"/>
  <c r="AA2591" i="1" s="1"/>
  <c r="AB2593" i="1"/>
  <c r="AA2593" i="1" s="1"/>
  <c r="AB2590" i="1"/>
  <c r="AA2590" i="1" s="1"/>
  <c r="AB4591" i="1"/>
  <c r="AA4591" i="1" s="1"/>
  <c r="AB5593" i="1"/>
  <c r="AA5593" i="1" s="1"/>
  <c r="AB4592" i="1"/>
  <c r="AA4592" i="1" s="1"/>
  <c r="AB5592" i="1"/>
  <c r="AA5592" i="1" s="1"/>
  <c r="AB2592" i="1"/>
  <c r="AA2592" i="1" s="1"/>
  <c r="AB1591" i="1"/>
  <c r="AA1591" i="1" s="1"/>
  <c r="AB1590" i="1"/>
  <c r="AA1590" i="1" s="1"/>
  <c r="AB3592" i="1"/>
  <c r="AA3592" i="1" s="1"/>
  <c r="AB2594" i="1"/>
  <c r="AA2594" i="1" s="1"/>
  <c r="AB4593" i="1"/>
  <c r="AA4593" i="1" s="1"/>
  <c r="AB1592" i="1"/>
  <c r="AA1592" i="1" s="1"/>
  <c r="AB1594" i="1"/>
  <c r="AA1594" i="1" s="1"/>
  <c r="AB5594" i="1"/>
  <c r="AA5594" i="1" s="1"/>
  <c r="AB1593" i="1"/>
  <c r="AA1593" i="1" s="1"/>
  <c r="AB4594" i="1"/>
  <c r="AA4594" i="1" s="1"/>
  <c r="AB3593" i="1"/>
  <c r="AA3593" i="1" s="1"/>
  <c r="AB3594" i="1"/>
  <c r="AA3594" i="1" s="1"/>
  <c r="AB2595" i="1"/>
  <c r="AA2595" i="1" s="1"/>
  <c r="AB4595" i="1"/>
  <c r="AA4595" i="1" s="1"/>
  <c r="AB2596" i="1"/>
  <c r="AA2596" i="1" s="1"/>
  <c r="AB5596" i="1"/>
  <c r="AA5596" i="1" s="1"/>
  <c r="AB1595" i="1"/>
  <c r="AA1595" i="1" s="1"/>
  <c r="AB3595" i="1"/>
  <c r="AA3595" i="1" s="1"/>
  <c r="AB5595" i="1"/>
  <c r="AA5595" i="1" s="1"/>
  <c r="AB4596" i="1"/>
  <c r="AA4596" i="1" s="1"/>
  <c r="AB3596" i="1"/>
  <c r="AA3596" i="1" s="1"/>
  <c r="AB1598" i="1"/>
  <c r="AA1598" i="1" s="1"/>
  <c r="AB1596" i="1"/>
  <c r="AA1596" i="1" s="1"/>
  <c r="AB4597" i="1"/>
  <c r="AA4597" i="1" s="1"/>
  <c r="AB3597" i="1"/>
  <c r="AA3597" i="1" s="1"/>
  <c r="AB5597" i="1"/>
  <c r="AA5597" i="1" s="1"/>
  <c r="AB1597" i="1"/>
  <c r="AA1597" i="1" s="1"/>
  <c r="AB3598" i="1"/>
  <c r="AA3598" i="1" s="1"/>
  <c r="AB2597" i="1"/>
  <c r="AA2597" i="1" s="1"/>
  <c r="AB4599" i="1"/>
  <c r="AA4599" i="1" s="1"/>
  <c r="AB4598" i="1"/>
  <c r="AA4598" i="1" s="1"/>
  <c r="AB2598" i="1"/>
  <c r="AA2598" i="1" s="1"/>
  <c r="AB1599" i="1"/>
  <c r="AA1599" i="1" s="1"/>
  <c r="AB2600" i="1"/>
  <c r="AA2600" i="1" s="1"/>
  <c r="AB5599" i="1"/>
  <c r="AA5599" i="1" s="1"/>
  <c r="AB2599" i="1"/>
  <c r="AA2599" i="1" s="1"/>
  <c r="AB5598" i="1"/>
  <c r="AA5598" i="1" s="1"/>
  <c r="AB3599" i="1"/>
  <c r="AA3599" i="1" s="1"/>
  <c r="AB4600" i="1"/>
  <c r="AA4600" i="1" s="1"/>
  <c r="AB3601" i="1"/>
  <c r="AA3601" i="1" s="1"/>
  <c r="AB5601" i="1"/>
  <c r="AA5601" i="1" s="1"/>
  <c r="AB3600" i="1"/>
  <c r="AA3600" i="1" s="1"/>
  <c r="AB5600" i="1"/>
  <c r="AA5600" i="1" s="1"/>
  <c r="AB1600" i="1"/>
  <c r="AA1600" i="1" s="1"/>
  <c r="AB1601" i="1"/>
  <c r="AA1601" i="1" s="1"/>
  <c r="AB2601" i="1"/>
  <c r="AA2601" i="1" s="1"/>
  <c r="AB4601" i="1"/>
  <c r="AA4601" i="1" s="1"/>
  <c r="AB3602" i="1"/>
  <c r="AA3602" i="1" s="1"/>
  <c r="AB5602" i="1"/>
  <c r="AA5602" i="1" s="1"/>
  <c r="AB2602" i="1"/>
  <c r="AA2602" i="1" s="1"/>
  <c r="AB5603" i="1"/>
  <c r="AA5603" i="1" s="1"/>
  <c r="AB3603" i="1"/>
  <c r="AA3603" i="1" s="1"/>
  <c r="AB4604" i="1"/>
  <c r="AA4604" i="1" s="1"/>
  <c r="AB2603" i="1"/>
  <c r="AA2603" i="1" s="1"/>
  <c r="AB1602" i="1"/>
  <c r="AA1602" i="1" s="1"/>
  <c r="AB4602" i="1"/>
  <c r="AA4602" i="1" s="1"/>
  <c r="AB1604" i="1"/>
  <c r="AA1604" i="1" s="1"/>
  <c r="AB4603" i="1"/>
  <c r="AA4603" i="1" s="1"/>
  <c r="AB2604" i="1"/>
  <c r="AA2604" i="1" s="1"/>
  <c r="AB2606" i="1"/>
  <c r="AA2606" i="1" s="1"/>
  <c r="AB3605" i="1"/>
  <c r="AA3605" i="1" s="1"/>
  <c r="AB5604" i="1"/>
  <c r="AA5604" i="1" s="1"/>
  <c r="AB3604" i="1"/>
  <c r="AA3604" i="1" s="1"/>
  <c r="AB1603" i="1"/>
  <c r="AA1603" i="1" s="1"/>
  <c r="AB2605" i="1"/>
  <c r="AA2605" i="1" s="1"/>
  <c r="AB5605" i="1"/>
  <c r="AA5605" i="1" s="1"/>
  <c r="AB1605" i="1"/>
  <c r="AA1605" i="1" s="1"/>
  <c r="AB3606" i="1"/>
  <c r="AA3606" i="1" s="1"/>
  <c r="AB4605" i="1"/>
  <c r="AA4605" i="1" s="1"/>
  <c r="AB5606" i="1"/>
  <c r="AA5606" i="1" s="1"/>
  <c r="AB3609" i="1"/>
  <c r="AA3609" i="1" s="1"/>
  <c r="AB5607" i="1"/>
  <c r="AA5607" i="1" s="1"/>
  <c r="AB1606" i="1"/>
  <c r="AA1606" i="1" s="1"/>
  <c r="AB4606" i="1"/>
  <c r="AA4606" i="1" s="1"/>
  <c r="AB2607" i="1"/>
  <c r="AA2607" i="1" s="1"/>
  <c r="AB3607" i="1"/>
  <c r="AA3607" i="1" s="1"/>
  <c r="AB4607" i="1"/>
  <c r="AA4607" i="1" s="1"/>
  <c r="AB1608" i="1"/>
  <c r="AA1608" i="1" s="1"/>
  <c r="AB4608" i="1"/>
  <c r="AA4608" i="1" s="1"/>
  <c r="AB2609" i="1"/>
  <c r="AA2609" i="1" s="1"/>
  <c r="AB4609" i="1"/>
  <c r="AA4609" i="1" s="1"/>
  <c r="AB2608" i="1"/>
  <c r="AA2608" i="1" s="1"/>
  <c r="AB5609" i="1"/>
  <c r="AA5609" i="1" s="1"/>
  <c r="AB4610" i="1"/>
  <c r="AA4610" i="1" s="1"/>
  <c r="AB3608" i="1"/>
  <c r="AA3608" i="1" s="1"/>
  <c r="AB5608" i="1"/>
  <c r="AA5608" i="1" s="1"/>
  <c r="AB1607" i="1"/>
  <c r="AA1607" i="1" s="1"/>
  <c r="AB5610" i="1"/>
  <c r="AA5610" i="1" s="1"/>
  <c r="AB4611" i="1"/>
  <c r="AA4611" i="1" s="1"/>
  <c r="AB3610" i="1"/>
  <c r="AA3610" i="1" s="1"/>
  <c r="AB2611" i="1"/>
  <c r="AA2611" i="1" s="1"/>
  <c r="AB2610" i="1"/>
  <c r="AA2610" i="1" s="1"/>
  <c r="AB1609" i="1"/>
  <c r="AA1609" i="1" s="1"/>
  <c r="AB5611" i="1"/>
  <c r="AA5611" i="1" s="1"/>
  <c r="AB1610" i="1"/>
  <c r="AA1610" i="1" s="1"/>
  <c r="AB3611" i="1"/>
  <c r="AA3611" i="1" s="1"/>
  <c r="AB3612" i="1"/>
  <c r="AA3612" i="1" s="1"/>
  <c r="AB1613" i="1"/>
  <c r="AA1613" i="1" s="1"/>
  <c r="AB3613" i="1"/>
  <c r="AA3613" i="1" s="1"/>
  <c r="AB1612" i="1"/>
  <c r="AA1612" i="1" s="1"/>
  <c r="AB4612" i="1"/>
  <c r="AA4612" i="1" s="1"/>
  <c r="AB5612" i="1"/>
  <c r="AA5612" i="1" s="1"/>
  <c r="AB1611" i="1"/>
  <c r="AA1611" i="1" s="1"/>
  <c r="AB2612" i="1"/>
  <c r="AA2612" i="1" s="1"/>
  <c r="AB5615" i="1"/>
  <c r="AA5615" i="1" s="1"/>
  <c r="AB2613" i="1"/>
  <c r="AA2613" i="1" s="1"/>
  <c r="AB4613" i="1"/>
  <c r="AA4613" i="1" s="1"/>
  <c r="AB5613" i="1"/>
  <c r="AA5613" i="1" s="1"/>
  <c r="AB5614" i="1"/>
  <c r="AA5614" i="1" s="1"/>
  <c r="AB3614" i="1"/>
  <c r="AA3614" i="1" s="1"/>
  <c r="AB4614" i="1"/>
  <c r="AA4614" i="1" s="1"/>
  <c r="AB3616" i="1"/>
  <c r="AA3616" i="1" s="1"/>
  <c r="AB3615" i="1"/>
  <c r="AA3615" i="1" s="1"/>
  <c r="AB4615" i="1"/>
  <c r="AA4615" i="1" s="1"/>
  <c r="AB2615" i="1"/>
  <c r="AA2615" i="1" s="1"/>
  <c r="AB2614" i="1"/>
  <c r="AA2614" i="1" s="1"/>
  <c r="AB1614" i="1"/>
  <c r="AA1614" i="1" s="1"/>
  <c r="AB2618" i="1"/>
  <c r="AA2618" i="1" s="1"/>
  <c r="AB5616" i="1"/>
  <c r="AA5616" i="1" s="1"/>
  <c r="AB3617" i="1"/>
  <c r="AA3617" i="1" s="1"/>
  <c r="AB4616" i="1"/>
  <c r="AA4616" i="1" s="1"/>
  <c r="AB1616" i="1"/>
  <c r="AA1616" i="1" s="1"/>
  <c r="AB5617" i="1"/>
  <c r="AA5617" i="1" s="1"/>
  <c r="AB1615" i="1"/>
  <c r="AA1615" i="1" s="1"/>
  <c r="AB2617" i="1"/>
  <c r="AA2617" i="1" s="1"/>
  <c r="AB4617" i="1"/>
  <c r="AA4617" i="1" s="1"/>
  <c r="AB2616" i="1"/>
  <c r="AA2616" i="1" s="1"/>
  <c r="AB4618" i="1"/>
  <c r="AA4618" i="1" s="1"/>
  <c r="AB1617" i="1"/>
  <c r="AA1617" i="1" s="1"/>
  <c r="AB5618" i="1"/>
  <c r="AA5618" i="1" s="1"/>
  <c r="AB1618" i="1"/>
  <c r="AA1618" i="1" s="1"/>
  <c r="AB5619" i="1"/>
  <c r="AA5619" i="1" s="1"/>
  <c r="AB3618" i="1"/>
  <c r="AA3618" i="1" s="1"/>
  <c r="AB3621" i="1"/>
  <c r="AA3621" i="1" s="1"/>
  <c r="AB2619" i="1"/>
  <c r="AA2619" i="1" s="1"/>
  <c r="AB3619" i="1"/>
  <c r="AA3619" i="1" s="1"/>
  <c r="AB4619" i="1"/>
  <c r="AA4619" i="1" s="1"/>
  <c r="AB1619" i="1"/>
  <c r="AA1619" i="1" s="1"/>
  <c r="AB2620" i="1"/>
  <c r="AA2620" i="1" s="1"/>
  <c r="AB3620" i="1"/>
  <c r="AA3620" i="1" s="1"/>
  <c r="AB5621" i="1"/>
  <c r="AA5621" i="1" s="1"/>
  <c r="AB5620" i="1"/>
  <c r="AA5620" i="1" s="1"/>
  <c r="AB5623" i="1"/>
  <c r="AA5623" i="1" s="1"/>
  <c r="AB4620" i="1"/>
  <c r="AA4620" i="1" s="1"/>
  <c r="AB4621" i="1"/>
  <c r="AA4621" i="1" s="1"/>
  <c r="AB2624" i="1"/>
  <c r="AA2624" i="1" s="1"/>
  <c r="AB4623" i="1"/>
  <c r="AA4623" i="1" s="1"/>
  <c r="AB2623" i="1"/>
  <c r="AA2623" i="1" s="1"/>
  <c r="AB1620" i="1"/>
  <c r="AA1620" i="1" s="1"/>
  <c r="AB2622" i="1"/>
  <c r="AA2622" i="1" s="1"/>
  <c r="AB3623" i="1"/>
  <c r="AA3623" i="1" s="1"/>
  <c r="AB5622" i="1"/>
  <c r="AA5622" i="1" s="1"/>
  <c r="AB3622" i="1"/>
  <c r="AA3622" i="1" s="1"/>
  <c r="AB1621" i="1"/>
  <c r="AA1621" i="1" s="1"/>
  <c r="AB4622" i="1"/>
  <c r="AA4622" i="1" s="1"/>
  <c r="AB2621" i="1"/>
  <c r="AA2621" i="1" s="1"/>
  <c r="AB1623" i="1"/>
  <c r="AA1623" i="1" s="1"/>
  <c r="AB5624" i="1"/>
  <c r="AA5624" i="1" s="1"/>
  <c r="AB4624" i="1"/>
  <c r="AA4624" i="1" s="1"/>
  <c r="AB1622" i="1"/>
  <c r="AA1622" i="1" s="1"/>
  <c r="AB2627" i="1"/>
  <c r="AA2627" i="1" s="1"/>
  <c r="AB3625" i="1"/>
  <c r="AA3625" i="1" s="1"/>
  <c r="AB3624" i="1"/>
  <c r="AA3624" i="1" s="1"/>
  <c r="AB1624" i="1"/>
  <c r="AA1624" i="1" s="1"/>
  <c r="AB2625" i="1"/>
  <c r="AA2625" i="1" s="1"/>
  <c r="AB5625" i="1"/>
  <c r="AA5625" i="1" s="1"/>
  <c r="AB4625" i="1"/>
  <c r="AA4625" i="1" s="1"/>
  <c r="AB3626" i="1"/>
  <c r="AA3626" i="1" s="1"/>
  <c r="AB2626" i="1"/>
  <c r="AA2626" i="1" s="1"/>
  <c r="AB4626" i="1"/>
  <c r="AA4626" i="1" s="1"/>
  <c r="AB5626" i="1"/>
  <c r="AA5626" i="1" s="1"/>
  <c r="AB1627" i="1"/>
  <c r="AA1627" i="1" s="1"/>
  <c r="AB3627" i="1"/>
  <c r="AA3627" i="1" s="1"/>
  <c r="AB4627" i="1"/>
  <c r="AA4627" i="1" s="1"/>
  <c r="AB5627" i="1"/>
  <c r="AA5627" i="1" s="1"/>
  <c r="AB1625" i="1"/>
  <c r="AA1625" i="1" s="1"/>
  <c r="AB1626" i="1"/>
  <c r="AA1626" i="1" s="1"/>
  <c r="AB3629" i="1"/>
  <c r="AA3629" i="1" s="1"/>
  <c r="AB3628" i="1"/>
  <c r="AA3628" i="1" s="1"/>
  <c r="AB1629" i="1"/>
  <c r="AA1629" i="1" s="1"/>
  <c r="AB2628" i="1"/>
  <c r="AA2628" i="1" s="1"/>
  <c r="AB5628" i="1"/>
  <c r="AA5628" i="1" s="1"/>
  <c r="AB4628" i="1"/>
  <c r="AA4628" i="1" s="1"/>
  <c r="AB1628" i="1"/>
  <c r="AA1628" i="1" s="1"/>
  <c r="AB2630" i="1"/>
  <c r="AA2630" i="1" s="1"/>
  <c r="AB4629" i="1"/>
  <c r="AA4629" i="1" s="1"/>
  <c r="AB5629" i="1"/>
  <c r="AA5629" i="1" s="1"/>
  <c r="AB4630" i="1"/>
  <c r="AA4630" i="1" s="1"/>
  <c r="AB3630" i="1"/>
  <c r="AA3630" i="1" s="1"/>
  <c r="AB2629" i="1"/>
  <c r="AA2629" i="1" s="1"/>
  <c r="AB5630" i="1"/>
  <c r="AA5630" i="1" s="1"/>
  <c r="AB2631" i="1"/>
  <c r="AA2631" i="1" s="1"/>
  <c r="AB1630" i="1"/>
  <c r="AA1630" i="1" s="1"/>
  <c r="AB1632" i="1"/>
  <c r="AA1632" i="1" s="1"/>
  <c r="AB4632" i="1"/>
  <c r="AA4632" i="1" s="1"/>
  <c r="AB2634" i="1"/>
  <c r="AA2634" i="1" s="1"/>
  <c r="AB5631" i="1"/>
  <c r="AA5631" i="1" s="1"/>
  <c r="AB2632" i="1"/>
  <c r="AA2632" i="1" s="1"/>
  <c r="AB4634" i="1"/>
  <c r="AA4634" i="1" s="1"/>
  <c r="AB3632" i="1"/>
  <c r="AA3632" i="1" s="1"/>
  <c r="AB5632" i="1"/>
  <c r="AA5632" i="1" s="1"/>
  <c r="AB1631" i="1"/>
  <c r="AA1631" i="1" s="1"/>
  <c r="AB3633" i="1"/>
  <c r="AA3633" i="1" s="1"/>
  <c r="AB4631" i="1"/>
  <c r="AA4631" i="1" s="1"/>
  <c r="AB4633" i="1"/>
  <c r="AA4633" i="1" s="1"/>
  <c r="AB3631" i="1"/>
  <c r="AA3631" i="1" s="1"/>
  <c r="AB3635" i="1"/>
  <c r="AA3635" i="1" s="1"/>
  <c r="AB1633" i="1"/>
  <c r="AA1633" i="1" s="1"/>
  <c r="AB3634" i="1"/>
  <c r="AA3634" i="1" s="1"/>
  <c r="AB2633" i="1"/>
  <c r="AA2633" i="1" s="1"/>
  <c r="AB5633" i="1"/>
  <c r="AA5633" i="1" s="1"/>
  <c r="AB5635" i="1"/>
  <c r="AA5635" i="1" s="1"/>
  <c r="AB1634" i="1"/>
  <c r="AA1634" i="1" s="1"/>
  <c r="AB5634" i="1"/>
  <c r="AA5634" i="1" s="1"/>
  <c r="AB2635" i="1"/>
  <c r="AA2635" i="1" s="1"/>
  <c r="AB3636" i="1"/>
  <c r="AA3636" i="1" s="1"/>
  <c r="AB1635" i="1"/>
  <c r="AA1635" i="1" s="1"/>
  <c r="AB4636" i="1"/>
  <c r="AA4636" i="1" s="1"/>
  <c r="AB5636" i="1"/>
  <c r="AA5636" i="1" s="1"/>
  <c r="AB4635" i="1"/>
  <c r="AA4635" i="1" s="1"/>
  <c r="AB1636" i="1"/>
  <c r="AA1636" i="1" s="1"/>
  <c r="AB2637" i="1"/>
  <c r="AA2637" i="1" s="1"/>
  <c r="AB4637" i="1"/>
  <c r="AA4637" i="1" s="1"/>
  <c r="AB5637" i="1"/>
  <c r="AA5637" i="1" s="1"/>
  <c r="AB4639" i="1"/>
  <c r="AA4639" i="1" s="1"/>
  <c r="AB2636" i="1"/>
  <c r="AA2636" i="1" s="1"/>
  <c r="AB3638" i="1"/>
  <c r="AA3638" i="1" s="1"/>
  <c r="AB3637" i="1"/>
  <c r="AA3637" i="1" s="1"/>
  <c r="AB4638" i="1"/>
  <c r="AA4638" i="1" s="1"/>
  <c r="AB2638" i="1"/>
  <c r="AA2638" i="1" s="1"/>
  <c r="AB1637" i="1"/>
  <c r="AA1637" i="1" s="1"/>
  <c r="AB1638" i="1"/>
  <c r="AA1638" i="1" s="1"/>
  <c r="AB2639" i="1"/>
  <c r="AA2639" i="1" s="1"/>
  <c r="AB3639" i="1"/>
  <c r="AA3639" i="1" s="1"/>
  <c r="AB2640" i="1"/>
  <c r="AA2640" i="1" s="1"/>
  <c r="AB5639" i="1"/>
  <c r="AA5639" i="1" s="1"/>
  <c r="AB5638" i="1"/>
  <c r="AA5638" i="1" s="1"/>
  <c r="AB1639" i="1"/>
  <c r="AA1639" i="1" s="1"/>
  <c r="AB4640" i="1"/>
  <c r="AA4640" i="1" s="1"/>
  <c r="AB3640" i="1"/>
  <c r="AA3640" i="1" s="1"/>
  <c r="AB2641" i="1"/>
  <c r="AA2641" i="1" s="1"/>
  <c r="AB5640" i="1"/>
  <c r="AA5640" i="1" s="1"/>
  <c r="AB4643" i="1"/>
  <c r="AA4643" i="1" s="1"/>
  <c r="AB3641" i="1"/>
  <c r="AA3641" i="1" s="1"/>
  <c r="AB5641" i="1"/>
  <c r="AA5641" i="1" s="1"/>
  <c r="AB4644" i="1"/>
  <c r="AA4644" i="1" s="1"/>
  <c r="AB1640" i="1"/>
  <c r="AA1640" i="1" s="1"/>
  <c r="AB4642" i="1"/>
  <c r="AA4642" i="1" s="1"/>
  <c r="AB2642" i="1"/>
  <c r="AA2642" i="1" s="1"/>
  <c r="AB5642" i="1"/>
  <c r="AA5642" i="1" s="1"/>
  <c r="AB4641" i="1"/>
  <c r="AA4641" i="1" s="1"/>
  <c r="AB5643" i="1"/>
  <c r="AA5643" i="1" s="1"/>
  <c r="AB2644" i="1"/>
  <c r="AA2644" i="1" s="1"/>
  <c r="AB3643" i="1"/>
  <c r="AA3643" i="1" s="1"/>
  <c r="AB2643" i="1"/>
  <c r="AA2643" i="1" s="1"/>
  <c r="AB3642" i="1"/>
  <c r="AA3642" i="1" s="1"/>
  <c r="AB1643" i="1"/>
  <c r="AA1643" i="1" s="1"/>
  <c r="AB3644" i="1"/>
  <c r="AA3644" i="1" s="1"/>
  <c r="AB1641" i="1"/>
  <c r="AA1641" i="1" s="1"/>
  <c r="AB5644" i="1"/>
  <c r="AA5644" i="1" s="1"/>
  <c r="AB1642" i="1"/>
  <c r="AA1642" i="1" s="1"/>
  <c r="AB2645" i="1"/>
  <c r="AA2645" i="1" s="1"/>
  <c r="AB4645" i="1"/>
  <c r="AA4645" i="1" s="1"/>
  <c r="AB1644" i="1"/>
  <c r="AA1644" i="1" s="1"/>
  <c r="AB3645" i="1"/>
  <c r="AA3645" i="1" s="1"/>
  <c r="AB5645" i="1"/>
  <c r="AA5645" i="1" s="1"/>
  <c r="AB3646" i="1"/>
  <c r="AA3646" i="1" s="1"/>
  <c r="AB4646" i="1"/>
  <c r="AA4646" i="1" s="1"/>
  <c r="AB5646" i="1"/>
  <c r="AA5646" i="1" s="1"/>
  <c r="AB1645" i="1"/>
  <c r="AA1645" i="1" s="1"/>
  <c r="AB4647" i="1"/>
  <c r="AA4647" i="1" s="1"/>
  <c r="AB5648" i="1"/>
  <c r="AA5648" i="1" s="1"/>
  <c r="AB5647" i="1"/>
  <c r="AA5647" i="1" s="1"/>
  <c r="AB1647" i="1"/>
  <c r="AA1647" i="1" s="1"/>
  <c r="AB2646" i="1"/>
  <c r="AA2646" i="1" s="1"/>
  <c r="AB4648" i="1"/>
  <c r="AA4648" i="1" s="1"/>
  <c r="AB1648" i="1"/>
  <c r="AA1648" i="1" s="1"/>
  <c r="AB1646" i="1"/>
  <c r="AA1646" i="1" s="1"/>
  <c r="AB2647" i="1"/>
  <c r="AA2647" i="1" s="1"/>
  <c r="AB3648" i="1"/>
  <c r="AA3648" i="1" s="1"/>
  <c r="AB4649" i="1"/>
  <c r="AA4649" i="1" s="1"/>
  <c r="AB3647" i="1"/>
  <c r="AA3647" i="1" s="1"/>
  <c r="AB5649" i="1"/>
  <c r="AA5649" i="1" s="1"/>
  <c r="AB2648" i="1"/>
  <c r="AA2648" i="1" s="1"/>
  <c r="AB3649" i="1"/>
  <c r="AA3649" i="1" s="1"/>
  <c r="AB1649" i="1"/>
  <c r="AA1649" i="1" s="1"/>
  <c r="AB4650" i="1"/>
  <c r="AA4650" i="1" s="1"/>
  <c r="AB2650" i="1"/>
  <c r="AA2650" i="1" s="1"/>
  <c r="AB5651" i="1"/>
  <c r="AA5651" i="1" s="1"/>
  <c r="AB2649" i="1"/>
  <c r="AA2649" i="1" s="1"/>
  <c r="AB5650" i="1"/>
  <c r="AA5650" i="1" s="1"/>
  <c r="AB1651" i="1"/>
  <c r="AA1651" i="1" s="1"/>
  <c r="AB3650" i="1"/>
  <c r="AA3650" i="1" s="1"/>
  <c r="AB3651" i="1"/>
  <c r="AA3651" i="1" s="1"/>
  <c r="AB2651" i="1"/>
  <c r="AA2651" i="1" s="1"/>
  <c r="AB4652" i="1"/>
  <c r="AA4652" i="1" s="1"/>
  <c r="AB4651" i="1"/>
  <c r="AA4651" i="1" s="1"/>
  <c r="AB3654" i="1"/>
  <c r="AA3654" i="1" s="1"/>
  <c r="AB1650" i="1"/>
  <c r="AA1650" i="1" s="1"/>
  <c r="AB3652" i="1"/>
  <c r="AA3652" i="1" s="1"/>
  <c r="AB2653" i="1"/>
  <c r="AA2653" i="1" s="1"/>
  <c r="AB3653" i="1"/>
  <c r="AA3653" i="1" s="1"/>
  <c r="AB4653" i="1"/>
  <c r="AA4653" i="1" s="1"/>
  <c r="AB5653" i="1"/>
  <c r="AA5653" i="1" s="1"/>
  <c r="AB2652" i="1"/>
  <c r="AA2652" i="1" s="1"/>
  <c r="AB1652" i="1"/>
  <c r="AA1652" i="1" s="1"/>
  <c r="AB5656" i="1"/>
  <c r="AA5656" i="1" s="1"/>
  <c r="AB5652" i="1"/>
  <c r="AA5652" i="1" s="1"/>
  <c r="AB5654" i="1"/>
  <c r="AA5654" i="1" s="1"/>
  <c r="AB4654" i="1"/>
  <c r="AA4654" i="1" s="1"/>
  <c r="AB2654" i="1"/>
  <c r="AA2654" i="1" s="1"/>
  <c r="AB2656" i="1"/>
  <c r="AA2656" i="1" s="1"/>
  <c r="AB2655" i="1"/>
  <c r="AA2655" i="1" s="1"/>
  <c r="AB4655" i="1"/>
  <c r="AA4655" i="1" s="1"/>
  <c r="AB1654" i="1"/>
  <c r="AA1654" i="1" s="1"/>
  <c r="AB1653" i="1"/>
  <c r="AA1653" i="1" s="1"/>
  <c r="AB4656" i="1"/>
  <c r="AA4656" i="1" s="1"/>
  <c r="AB3655" i="1"/>
  <c r="AA3655" i="1" s="1"/>
  <c r="AB3656" i="1"/>
  <c r="AA3656" i="1" s="1"/>
  <c r="AB5655" i="1"/>
  <c r="AA5655" i="1" s="1"/>
  <c r="AB2657" i="1"/>
  <c r="AA2657" i="1" s="1"/>
  <c r="AB1658" i="1"/>
  <c r="AA1658" i="1" s="1"/>
  <c r="AB1655" i="1"/>
  <c r="AA1655" i="1" s="1"/>
  <c r="AB1656" i="1"/>
  <c r="AA1656" i="1" s="1"/>
  <c r="AB4657" i="1"/>
  <c r="AA4657" i="1" s="1"/>
  <c r="AB5658" i="1"/>
  <c r="AA5658" i="1" s="1"/>
  <c r="AB5657" i="1"/>
  <c r="AA5657" i="1" s="1"/>
  <c r="AB3659" i="1"/>
  <c r="AA3659" i="1" s="1"/>
  <c r="AB4658" i="1"/>
  <c r="AA4658" i="1" s="1"/>
  <c r="AB3660" i="1"/>
  <c r="AA3660" i="1" s="1"/>
  <c r="AB1659" i="1"/>
  <c r="AA1659" i="1" s="1"/>
  <c r="AB3657" i="1"/>
  <c r="AA3657" i="1" s="1"/>
  <c r="AB1657" i="1"/>
  <c r="AA1657" i="1" s="1"/>
  <c r="AB3658" i="1"/>
  <c r="AA3658" i="1" s="1"/>
  <c r="AB2658" i="1"/>
  <c r="AA2658" i="1" s="1"/>
  <c r="AB1660" i="1"/>
  <c r="AA1660" i="1" s="1"/>
  <c r="AB4659" i="1"/>
  <c r="AA4659" i="1" s="1"/>
  <c r="AB3662" i="1"/>
  <c r="AA3662" i="1" s="1"/>
  <c r="AB2659" i="1"/>
  <c r="AA2659" i="1" s="1"/>
  <c r="AB4660" i="1"/>
  <c r="AA4660" i="1" s="1"/>
  <c r="AB5663" i="1"/>
  <c r="AA5663" i="1" s="1"/>
  <c r="AB2661" i="1"/>
  <c r="AA2661" i="1" s="1"/>
  <c r="AB2660" i="1"/>
  <c r="AA2660" i="1" s="1"/>
  <c r="AB5659" i="1"/>
  <c r="AA5659" i="1" s="1"/>
  <c r="AB5660" i="1"/>
  <c r="AA5660" i="1" s="1"/>
  <c r="AB3661" i="1"/>
  <c r="AA3661" i="1" s="1"/>
  <c r="AB1661" i="1"/>
  <c r="AA1661" i="1" s="1"/>
  <c r="AB5662" i="1"/>
  <c r="AA5662" i="1" s="1"/>
  <c r="AB4661" i="1"/>
  <c r="AA4661" i="1" s="1"/>
  <c r="AB1662" i="1"/>
  <c r="AA1662" i="1" s="1"/>
  <c r="AB1663" i="1"/>
  <c r="AA1663" i="1" s="1"/>
  <c r="AB2664" i="1"/>
  <c r="AA2664" i="1" s="1"/>
  <c r="AB4662" i="1"/>
  <c r="AA4662" i="1" s="1"/>
  <c r="AB5661" i="1"/>
  <c r="AA5661" i="1" s="1"/>
  <c r="AB4665" i="1"/>
  <c r="AA4665" i="1" s="1"/>
  <c r="AB4663" i="1"/>
  <c r="AA4663" i="1" s="1"/>
  <c r="AB2663" i="1"/>
  <c r="AA2663" i="1" s="1"/>
  <c r="AB2662" i="1"/>
  <c r="AA2662" i="1" s="1"/>
  <c r="AB3663" i="1"/>
  <c r="AA3663" i="1" s="1"/>
  <c r="AB3664" i="1"/>
  <c r="AA3664" i="1" s="1"/>
  <c r="AB5665" i="1"/>
  <c r="AA5665" i="1" s="1"/>
  <c r="AB2665" i="1"/>
  <c r="AA2665" i="1" s="1"/>
  <c r="AB1664" i="1"/>
  <c r="AA1664" i="1" s="1"/>
  <c r="AB5664" i="1"/>
  <c r="AA5664" i="1" s="1"/>
  <c r="AB4664" i="1"/>
  <c r="AA4664" i="1" s="1"/>
  <c r="AB3665" i="1"/>
  <c r="AA3665" i="1" s="1"/>
  <c r="AB3668" i="1"/>
  <c r="AA3668" i="1" s="1"/>
  <c r="AB2668" i="1"/>
  <c r="AA2668" i="1" s="1"/>
  <c r="AB2666" i="1"/>
  <c r="AA2666" i="1" s="1"/>
  <c r="AB5666" i="1"/>
  <c r="AA5666" i="1" s="1"/>
  <c r="AB3666" i="1"/>
  <c r="AA3666" i="1" s="1"/>
  <c r="AB1665" i="1"/>
  <c r="AA1665" i="1" s="1"/>
  <c r="AB1666" i="1"/>
  <c r="AA1666" i="1" s="1"/>
  <c r="AB4666" i="1"/>
  <c r="AA4666" i="1" s="1"/>
  <c r="AB5667" i="1"/>
  <c r="AA5667" i="1" s="1"/>
  <c r="AB2667" i="1"/>
  <c r="AA2667" i="1" s="1"/>
  <c r="AB4667" i="1"/>
  <c r="AA4667" i="1" s="1"/>
  <c r="AB3667" i="1"/>
  <c r="AA3667" i="1" s="1"/>
  <c r="AB5668" i="1"/>
  <c r="AA5668" i="1" s="1"/>
  <c r="AB4668" i="1"/>
  <c r="AA4668" i="1" s="1"/>
  <c r="AB3669" i="1"/>
  <c r="AA3669" i="1" s="1"/>
  <c r="AB4669" i="1"/>
  <c r="AA4669" i="1" s="1"/>
  <c r="AB1668" i="1"/>
  <c r="AA1668" i="1" s="1"/>
  <c r="AB2669" i="1"/>
  <c r="AA2669" i="1" s="1"/>
  <c r="AB1667" i="1"/>
  <c r="AA1667" i="1" s="1"/>
  <c r="AB5669" i="1"/>
  <c r="AA5669" i="1" s="1"/>
  <c r="AB4673" i="1"/>
  <c r="AA4673" i="1" s="1"/>
  <c r="AB2671" i="1"/>
  <c r="AA2671" i="1" s="1"/>
  <c r="AB5671" i="1"/>
  <c r="AA5671" i="1" s="1"/>
  <c r="AB1671" i="1"/>
  <c r="AA1671" i="1" s="1"/>
  <c r="AB1669" i="1"/>
  <c r="AA1669" i="1" s="1"/>
  <c r="AB3670" i="1"/>
  <c r="AA3670" i="1" s="1"/>
  <c r="AB4670" i="1"/>
  <c r="AA4670" i="1" s="1"/>
  <c r="AB2670" i="1"/>
  <c r="AA2670" i="1" s="1"/>
  <c r="AB3671" i="1"/>
  <c r="AA3671" i="1" s="1"/>
  <c r="AB4671" i="1"/>
  <c r="AA4671" i="1" s="1"/>
  <c r="AB5670" i="1"/>
  <c r="AA5670" i="1" s="1"/>
  <c r="AB4672" i="1"/>
  <c r="AA4672" i="1" s="1"/>
  <c r="AB5672" i="1"/>
  <c r="AA5672" i="1" s="1"/>
  <c r="AB2672" i="1"/>
  <c r="AA2672" i="1" s="1"/>
  <c r="AB1670" i="1"/>
  <c r="AA1670" i="1" s="1"/>
  <c r="AB3673" i="1"/>
  <c r="AA3673" i="1" s="1"/>
  <c r="AB2673" i="1"/>
  <c r="AA2673" i="1" s="1"/>
  <c r="AB5673" i="1"/>
  <c r="AA5673" i="1" s="1"/>
  <c r="AB3672" i="1"/>
  <c r="AA3672" i="1" s="1"/>
  <c r="AB3676" i="1"/>
  <c r="AA3676" i="1" s="1"/>
  <c r="AB1672" i="1"/>
  <c r="AA1672" i="1" s="1"/>
  <c r="AB2676" i="1"/>
  <c r="AA2676" i="1" s="1"/>
  <c r="AB2674" i="1"/>
  <c r="AA2674" i="1" s="1"/>
  <c r="AB4674" i="1"/>
  <c r="AA4674" i="1" s="1"/>
  <c r="AB5674" i="1"/>
  <c r="AA5674" i="1" s="1"/>
  <c r="AB1675" i="1"/>
  <c r="AA1675" i="1" s="1"/>
  <c r="AB4675" i="1"/>
  <c r="AA4675" i="1" s="1"/>
  <c r="AB5675" i="1"/>
  <c r="AA5675" i="1" s="1"/>
  <c r="AB3674" i="1"/>
  <c r="AA3674" i="1" s="1"/>
  <c r="AB1674" i="1"/>
  <c r="AA1674" i="1" s="1"/>
  <c r="AB2675" i="1"/>
  <c r="AA2675" i="1" s="1"/>
  <c r="AB5676" i="1"/>
  <c r="AA5676" i="1" s="1"/>
  <c r="AB4676" i="1"/>
  <c r="AA4676" i="1" s="1"/>
  <c r="AB3675" i="1"/>
  <c r="AA3675" i="1" s="1"/>
  <c r="AB1673" i="1"/>
  <c r="AA1673" i="1" s="1"/>
  <c r="AB2677" i="1"/>
  <c r="AA2677" i="1" s="1"/>
  <c r="AB4677" i="1"/>
  <c r="AA4677" i="1" s="1"/>
  <c r="AB1676" i="1"/>
  <c r="AA1676" i="1" s="1"/>
  <c r="AB3677" i="1"/>
  <c r="AA3677" i="1" s="1"/>
  <c r="AB5677" i="1"/>
  <c r="AA5677" i="1" s="1"/>
  <c r="AB2679" i="1"/>
  <c r="AA2679" i="1" s="1"/>
  <c r="AB1677" i="1"/>
  <c r="AA1677" i="1" s="1"/>
  <c r="AB3678" i="1"/>
  <c r="AA3678" i="1" s="1"/>
  <c r="AB2678" i="1"/>
  <c r="AA2678" i="1" s="1"/>
  <c r="AB4678" i="1"/>
  <c r="AA4678" i="1" s="1"/>
  <c r="AB5678" i="1"/>
  <c r="AA5678" i="1" s="1"/>
  <c r="AB5679" i="1"/>
  <c r="AA5679" i="1" s="1"/>
  <c r="AB1678" i="1"/>
  <c r="AA1678" i="1" s="1"/>
  <c r="AB3679" i="1"/>
  <c r="AA3679" i="1" s="1"/>
  <c r="AB4679" i="1"/>
  <c r="AA4679" i="1" s="1"/>
  <c r="AB1679" i="1"/>
  <c r="AA1679" i="1" s="1"/>
  <c r="AB2680" i="1"/>
  <c r="AA2680" i="1" s="1"/>
  <c r="AB3680" i="1"/>
  <c r="AA3680" i="1" s="1"/>
  <c r="AB5680" i="1"/>
  <c r="AA5680" i="1" s="1"/>
  <c r="AB4680" i="1"/>
  <c r="AA4680" i="1" s="1"/>
  <c r="AB4681" i="1"/>
  <c r="AA4681" i="1" s="1"/>
  <c r="AB1681" i="1"/>
  <c r="AA1681" i="1" s="1"/>
  <c r="AB3681" i="1"/>
  <c r="AA3681" i="1" s="1"/>
  <c r="AB1680" i="1"/>
  <c r="AA1680" i="1" s="1"/>
  <c r="AB2681" i="1"/>
  <c r="AA2681" i="1" s="1"/>
  <c r="AB3682" i="1"/>
  <c r="AA3682" i="1" s="1"/>
  <c r="AB5682" i="1"/>
  <c r="AA5682" i="1" s="1"/>
  <c r="AB5681" i="1"/>
  <c r="AA5681" i="1" s="1"/>
  <c r="AB1683" i="1"/>
  <c r="AA1683" i="1" s="1"/>
  <c r="AB2682" i="1"/>
  <c r="AA2682" i="1" s="1"/>
  <c r="AB3683" i="1"/>
  <c r="AA3683" i="1" s="1"/>
  <c r="AB2683" i="1"/>
  <c r="AA2683" i="1" s="1"/>
  <c r="AB1682" i="1"/>
  <c r="AA1682" i="1" s="1"/>
  <c r="AB4682" i="1"/>
  <c r="AA4682" i="1" s="1"/>
  <c r="AB3684" i="1"/>
  <c r="AA3684" i="1" s="1"/>
  <c r="AB5684" i="1"/>
  <c r="AA5684" i="1" s="1"/>
  <c r="AB4683" i="1"/>
  <c r="AA4683" i="1" s="1"/>
  <c r="AB2684" i="1"/>
  <c r="AA2684" i="1" s="1"/>
  <c r="AB1684" i="1"/>
  <c r="AA1684" i="1" s="1"/>
  <c r="AB4684" i="1"/>
  <c r="AA4684" i="1" s="1"/>
  <c r="AB2685" i="1"/>
  <c r="AA2685" i="1" s="1"/>
  <c r="AB5683" i="1"/>
  <c r="AA5683" i="1" s="1"/>
  <c r="AB4685" i="1"/>
  <c r="AA4685" i="1" s="1"/>
  <c r="AB5688" i="1"/>
  <c r="AA5688" i="1" s="1"/>
  <c r="AB5685" i="1"/>
  <c r="AA5685" i="1" s="1"/>
  <c r="AB3687" i="1"/>
  <c r="AA3687" i="1" s="1"/>
  <c r="AB5686" i="1"/>
  <c r="AA5686" i="1" s="1"/>
  <c r="AB3685" i="1"/>
  <c r="AA3685" i="1" s="1"/>
  <c r="AB1685" i="1"/>
  <c r="AA1685" i="1" s="1"/>
  <c r="AB4687" i="1"/>
  <c r="AA4687" i="1" s="1"/>
  <c r="AB5687" i="1"/>
  <c r="AA5687" i="1" s="1"/>
  <c r="AB2686" i="1"/>
  <c r="AA2686" i="1" s="1"/>
  <c r="AB4688" i="1"/>
  <c r="AA4688" i="1" s="1"/>
  <c r="AB1686" i="1"/>
  <c r="AA1686" i="1" s="1"/>
  <c r="AB3688" i="1"/>
  <c r="AA3688" i="1" s="1"/>
  <c r="AB2687" i="1"/>
  <c r="AA2687" i="1" s="1"/>
  <c r="AB3686" i="1"/>
  <c r="AA3686" i="1" s="1"/>
  <c r="AB2688" i="1"/>
  <c r="AA2688" i="1" s="1"/>
  <c r="AB4686" i="1"/>
  <c r="AA4686" i="1" s="1"/>
  <c r="AB3690" i="1"/>
  <c r="AA3690" i="1" s="1"/>
  <c r="AB2689" i="1"/>
  <c r="AA2689" i="1" s="1"/>
  <c r="AB5689" i="1"/>
  <c r="AA5689" i="1" s="1"/>
  <c r="AB1688" i="1"/>
  <c r="AA1688" i="1" s="1"/>
  <c r="AB3689" i="1"/>
  <c r="AA3689" i="1" s="1"/>
  <c r="AB1687" i="1"/>
  <c r="AA1687" i="1" s="1"/>
  <c r="AB5690" i="1"/>
  <c r="AA5690" i="1" s="1"/>
  <c r="AB4689" i="1"/>
  <c r="AA4689" i="1" s="1"/>
  <c r="AB1689" i="1"/>
  <c r="AA1689" i="1" s="1"/>
  <c r="AB4690" i="1"/>
  <c r="AA4690" i="1" s="1"/>
  <c r="AB2691" i="1"/>
  <c r="AA2691" i="1" s="1"/>
  <c r="AB3691" i="1"/>
  <c r="AA3691" i="1" s="1"/>
  <c r="AB5691" i="1"/>
  <c r="AA5691" i="1" s="1"/>
  <c r="AB4691" i="1"/>
  <c r="AA4691" i="1" s="1"/>
  <c r="AB2690" i="1"/>
  <c r="AA2690" i="1" s="1"/>
  <c r="AB1690" i="1"/>
  <c r="AA1690" i="1" s="1"/>
  <c r="AB1691" i="1"/>
  <c r="AA1691" i="1" s="1"/>
  <c r="AB3692" i="1"/>
  <c r="AA3692" i="1" s="1"/>
  <c r="AB1692" i="1"/>
  <c r="AA1692" i="1" s="1"/>
  <c r="AB1693" i="1"/>
  <c r="AA1693" i="1" s="1"/>
  <c r="AB4692" i="1"/>
  <c r="AA4692" i="1" s="1"/>
  <c r="AB5693" i="1"/>
  <c r="AA5693" i="1" s="1"/>
  <c r="AB2692" i="1"/>
  <c r="AA2692" i="1" s="1"/>
  <c r="AB2693" i="1"/>
  <c r="AA2693" i="1" s="1"/>
  <c r="AB5696" i="1"/>
  <c r="AA5696" i="1" s="1"/>
  <c r="AB4693" i="1"/>
  <c r="AA4693" i="1" s="1"/>
  <c r="AB5692" i="1"/>
  <c r="AA5692" i="1" s="1"/>
  <c r="AB2694" i="1"/>
  <c r="AA2694" i="1" s="1"/>
  <c r="AB3693" i="1"/>
  <c r="AA3693" i="1" s="1"/>
  <c r="AB1695" i="1"/>
  <c r="AA1695" i="1" s="1"/>
  <c r="AB5694" i="1"/>
  <c r="AA5694" i="1" s="1"/>
  <c r="AB3694" i="1"/>
  <c r="AA3694" i="1" s="1"/>
  <c r="AB4695" i="1"/>
  <c r="AA4695" i="1" s="1"/>
  <c r="AB2695" i="1"/>
  <c r="AA2695" i="1" s="1"/>
  <c r="AB5697" i="1"/>
  <c r="AA5697" i="1" s="1"/>
  <c r="AB3695" i="1"/>
  <c r="AA3695" i="1" s="1"/>
  <c r="AB4694" i="1"/>
  <c r="AA4694" i="1" s="1"/>
  <c r="AB1694" i="1"/>
  <c r="AA1694" i="1" s="1"/>
  <c r="AB5695" i="1"/>
  <c r="AA5695" i="1" s="1"/>
  <c r="AB2696" i="1"/>
  <c r="AA2696" i="1" s="1"/>
  <c r="AB4697" i="1"/>
  <c r="AA4697" i="1" s="1"/>
  <c r="AB3696" i="1"/>
  <c r="AA3696" i="1" s="1"/>
  <c r="AB4696" i="1"/>
  <c r="AA4696" i="1" s="1"/>
  <c r="AB2697" i="1"/>
  <c r="AA2697" i="1" s="1"/>
  <c r="AB1696" i="1"/>
  <c r="AA1696" i="1" s="1"/>
  <c r="AB4700" i="1"/>
  <c r="AA4700" i="1" s="1"/>
  <c r="AB1697" i="1"/>
  <c r="AA1697" i="1" s="1"/>
  <c r="AB2698" i="1"/>
  <c r="AA2698" i="1" s="1"/>
  <c r="AB3697" i="1"/>
  <c r="AA3697" i="1" s="1"/>
  <c r="AB5698" i="1"/>
  <c r="AA5698" i="1" s="1"/>
  <c r="AB4698" i="1"/>
  <c r="AA4698" i="1" s="1"/>
  <c r="AB5699" i="1"/>
  <c r="AA5699" i="1" s="1"/>
  <c r="AB4699" i="1"/>
  <c r="AA4699" i="1" s="1"/>
  <c r="AB2699" i="1"/>
  <c r="AA2699" i="1" s="1"/>
  <c r="AB3698" i="1"/>
  <c r="AA3698" i="1" s="1"/>
  <c r="AB3699" i="1"/>
  <c r="AA3699" i="1" s="1"/>
  <c r="AB5701" i="1"/>
  <c r="AA5701" i="1" s="1"/>
  <c r="AB1699" i="1"/>
  <c r="AA1699" i="1" s="1"/>
  <c r="AB2703" i="1"/>
  <c r="AA2703" i="1" s="1"/>
  <c r="AB5700" i="1"/>
  <c r="AA5700" i="1" s="1"/>
  <c r="AB2701" i="1"/>
  <c r="AA2701" i="1" s="1"/>
  <c r="AB1701" i="1"/>
  <c r="AA1701" i="1" s="1"/>
  <c r="AB3700" i="1"/>
  <c r="AA3700" i="1" s="1"/>
  <c r="AB1700" i="1"/>
  <c r="AA1700" i="1" s="1"/>
  <c r="AB2700" i="1"/>
  <c r="AA2700" i="1" s="1"/>
  <c r="AB1698" i="1"/>
  <c r="AA1698" i="1" s="1"/>
  <c r="AB3701" i="1"/>
  <c r="AA3701" i="1" s="1"/>
  <c r="AB5704" i="1"/>
  <c r="AA5704" i="1" s="1"/>
  <c r="AB5702" i="1"/>
  <c r="AA5702" i="1" s="1"/>
  <c r="AB4702" i="1"/>
  <c r="AA4702" i="1" s="1"/>
  <c r="AB2702" i="1"/>
  <c r="AA2702" i="1" s="1"/>
  <c r="AB4701" i="1"/>
  <c r="AA4701" i="1" s="1"/>
  <c r="AB5703" i="1"/>
  <c r="AA5703" i="1" s="1"/>
  <c r="AB2705" i="1"/>
  <c r="AA2705" i="1" s="1"/>
  <c r="AB3702" i="1"/>
  <c r="AA3702" i="1" s="1"/>
  <c r="AB4704" i="1"/>
  <c r="AA4704" i="1" s="1"/>
  <c r="AB1702" i="1"/>
  <c r="AA1702" i="1" s="1"/>
  <c r="AB4703" i="1"/>
  <c r="AA4703" i="1" s="1"/>
  <c r="AB2704" i="1"/>
  <c r="AA2704" i="1" s="1"/>
  <c r="AB3703" i="1"/>
  <c r="AA3703" i="1" s="1"/>
  <c r="AB5705" i="1"/>
  <c r="AA5705" i="1" s="1"/>
  <c r="AB1703" i="1"/>
  <c r="AA1703" i="1" s="1"/>
  <c r="AB3704" i="1"/>
  <c r="AA3704" i="1" s="1"/>
  <c r="AB1704" i="1"/>
  <c r="AA1704" i="1" s="1"/>
  <c r="AB3705" i="1"/>
  <c r="AA3705" i="1" s="1"/>
  <c r="AB3706" i="1"/>
  <c r="AA3706" i="1" s="1"/>
  <c r="AB4705" i="1"/>
  <c r="AA4705" i="1" s="1"/>
  <c r="AB2708" i="1"/>
  <c r="AA2708" i="1" s="1"/>
  <c r="AB4706" i="1"/>
  <c r="AA4706" i="1" s="1"/>
  <c r="AB1705" i="1"/>
  <c r="AA1705" i="1" s="1"/>
  <c r="AB5706" i="1"/>
  <c r="AA5706" i="1" s="1"/>
  <c r="AB2706" i="1"/>
  <c r="AA2706" i="1" s="1"/>
  <c r="AB3707" i="1"/>
  <c r="AA3707" i="1" s="1"/>
  <c r="AB2707" i="1"/>
  <c r="AA2707" i="1" s="1"/>
  <c r="AB5707" i="1"/>
  <c r="AA5707" i="1" s="1"/>
  <c r="AB5708" i="1"/>
  <c r="AA5708" i="1" s="1"/>
  <c r="AB1707" i="1"/>
  <c r="AA1707" i="1" s="1"/>
  <c r="AB4707" i="1"/>
  <c r="AA4707" i="1" s="1"/>
  <c r="AB4709" i="1"/>
  <c r="AA4709" i="1" s="1"/>
  <c r="AB1706" i="1"/>
  <c r="AA1706" i="1" s="1"/>
  <c r="AB4708" i="1"/>
  <c r="AA4708" i="1" s="1"/>
  <c r="AB3708" i="1"/>
  <c r="AA3708" i="1" s="1"/>
  <c r="AB1709" i="1"/>
  <c r="AA1709" i="1" s="1"/>
  <c r="AB3709" i="1"/>
  <c r="AA3709" i="1" s="1"/>
  <c r="AB5709" i="1"/>
  <c r="AA5709" i="1" s="1"/>
  <c r="AB2709" i="1"/>
  <c r="AA2709" i="1" s="1"/>
  <c r="AB5710" i="1"/>
  <c r="AA5710" i="1" s="1"/>
  <c r="AB1708" i="1"/>
  <c r="AA1708" i="1" s="1"/>
  <c r="AB4710" i="1"/>
  <c r="AA4710" i="1" s="1"/>
  <c r="AB2711" i="1"/>
  <c r="AA2711" i="1" s="1"/>
  <c r="AB4711" i="1"/>
  <c r="AA4711" i="1" s="1"/>
  <c r="AB3711" i="1"/>
  <c r="AA3711" i="1" s="1"/>
  <c r="AB3710" i="1"/>
  <c r="AA3710" i="1" s="1"/>
  <c r="AB2710" i="1"/>
  <c r="AA2710" i="1" s="1"/>
  <c r="AB5712" i="1"/>
  <c r="AA5712" i="1" s="1"/>
  <c r="AB1710" i="1"/>
  <c r="AA1710" i="1" s="1"/>
  <c r="AB1713" i="1"/>
  <c r="AA1713" i="1" s="1"/>
  <c r="AB5711" i="1"/>
  <c r="AA5711" i="1" s="1"/>
  <c r="AB1711" i="1"/>
  <c r="AA1711" i="1" s="1"/>
  <c r="AB4712" i="1"/>
  <c r="AA4712" i="1" s="1"/>
  <c r="AB5713" i="1"/>
  <c r="AA5713" i="1" s="1"/>
  <c r="AB5714" i="1"/>
  <c r="AA5714" i="1" s="1"/>
  <c r="AB1712" i="1"/>
  <c r="AA1712" i="1" s="1"/>
  <c r="AB3712" i="1"/>
  <c r="AA3712" i="1" s="1"/>
  <c r="AB3713" i="1"/>
  <c r="AA3713" i="1" s="1"/>
  <c r="AB2712" i="1"/>
  <c r="AA2712" i="1" s="1"/>
  <c r="AB2713" i="1"/>
  <c r="AA2713" i="1" s="1"/>
  <c r="AB1716" i="1"/>
  <c r="AA1716" i="1" s="1"/>
  <c r="AB3714" i="1"/>
  <c r="AA3714" i="1" s="1"/>
  <c r="AB2714" i="1"/>
  <c r="AA2714" i="1" s="1"/>
  <c r="AB3715" i="1"/>
  <c r="AA3715" i="1" s="1"/>
  <c r="AB4714" i="1"/>
  <c r="AA4714" i="1" s="1"/>
  <c r="AB4713" i="1"/>
  <c r="AA4713" i="1" s="1"/>
  <c r="AB2715" i="1"/>
  <c r="AA2715" i="1" s="1"/>
  <c r="AB5715" i="1"/>
  <c r="AA5715" i="1" s="1"/>
  <c r="AB5716" i="1"/>
  <c r="AA5716" i="1" s="1"/>
  <c r="AB3718" i="1"/>
  <c r="AA3718" i="1" s="1"/>
  <c r="AB4717" i="1"/>
  <c r="AA4717" i="1" s="1"/>
  <c r="AB4716" i="1"/>
  <c r="AA4716" i="1" s="1"/>
  <c r="AB4715" i="1"/>
  <c r="AA4715" i="1" s="1"/>
  <c r="AB1715" i="1"/>
  <c r="AA1715" i="1" s="1"/>
  <c r="AB2717" i="1"/>
  <c r="AA2717" i="1" s="1"/>
  <c r="AB1714" i="1"/>
  <c r="AA1714" i="1" s="1"/>
  <c r="AB2716" i="1"/>
  <c r="AA2716" i="1" s="1"/>
  <c r="AB3716" i="1"/>
  <c r="AA3716" i="1" s="1"/>
  <c r="AB5717" i="1"/>
  <c r="AA5717" i="1" s="1"/>
  <c r="AB1719" i="1"/>
  <c r="AA1719" i="1" s="1"/>
  <c r="AB3717" i="1"/>
  <c r="AA3717" i="1" s="1"/>
  <c r="AB1717" i="1"/>
  <c r="AA1717" i="1" s="1"/>
  <c r="AB5718" i="1"/>
  <c r="AA5718" i="1" s="1"/>
  <c r="AB2718" i="1"/>
  <c r="AA2718" i="1" s="1"/>
  <c r="AB2719" i="1"/>
  <c r="AA2719" i="1" s="1"/>
  <c r="AB4718" i="1"/>
  <c r="AA4718" i="1" s="1"/>
  <c r="AB3720" i="1"/>
  <c r="AA3720" i="1" s="1"/>
  <c r="AB3719" i="1"/>
  <c r="AA3719" i="1" s="1"/>
  <c r="AB4719" i="1"/>
  <c r="AA4719" i="1" s="1"/>
  <c r="AB5720" i="1"/>
  <c r="AA5720" i="1" s="1"/>
  <c r="AB5719" i="1"/>
  <c r="AA5719" i="1" s="1"/>
  <c r="AB4720" i="1"/>
  <c r="AA4720" i="1" s="1"/>
  <c r="AB1718" i="1"/>
  <c r="AA1718" i="1" s="1"/>
  <c r="AB3723" i="1"/>
  <c r="AA3723" i="1" s="1"/>
  <c r="AB2722" i="1"/>
  <c r="AA2722" i="1" s="1"/>
  <c r="AB5721" i="1"/>
  <c r="AA5721" i="1" s="1"/>
  <c r="AB1720" i="1"/>
  <c r="AA1720" i="1" s="1"/>
  <c r="AB2721" i="1"/>
  <c r="AA2721" i="1" s="1"/>
  <c r="AB3721" i="1"/>
  <c r="AA3721" i="1" s="1"/>
  <c r="AB5722" i="1"/>
  <c r="AA5722" i="1" s="1"/>
  <c r="AB3724" i="1"/>
  <c r="AA3724" i="1" s="1"/>
  <c r="AB2720" i="1"/>
  <c r="AA2720" i="1" s="1"/>
  <c r="AB4721" i="1"/>
  <c r="AA4721" i="1" s="1"/>
  <c r="AB3722" i="1"/>
  <c r="AA3722" i="1" s="1"/>
  <c r="AB4722" i="1"/>
  <c r="AA4722" i="1" s="1"/>
  <c r="AB4723" i="1"/>
  <c r="AA4723" i="1" s="1"/>
  <c r="AB5723" i="1"/>
  <c r="AA5723" i="1" s="1"/>
  <c r="AB1722" i="1"/>
  <c r="AA1722" i="1" s="1"/>
  <c r="AB2723" i="1"/>
  <c r="AA2723" i="1" s="1"/>
  <c r="AB4726" i="1"/>
  <c r="AA4726" i="1" s="1"/>
  <c r="AB4724" i="1"/>
  <c r="AA4724" i="1" s="1"/>
  <c r="AB1724" i="1"/>
  <c r="AA1724" i="1" s="1"/>
  <c r="AB4725" i="1"/>
  <c r="AA4725" i="1" s="1"/>
  <c r="AB1721" i="1"/>
  <c r="AA1721" i="1" s="1"/>
  <c r="AB5724" i="1"/>
  <c r="AA5724" i="1" s="1"/>
  <c r="AB2724" i="1"/>
  <c r="AA2724" i="1" s="1"/>
  <c r="AB2725" i="1"/>
  <c r="AA2725" i="1" s="1"/>
  <c r="AB3725" i="1"/>
  <c r="AA3725" i="1" s="1"/>
  <c r="AB1723" i="1"/>
  <c r="AA1723" i="1" s="1"/>
  <c r="AB1725" i="1"/>
  <c r="AA1725" i="1" s="1"/>
  <c r="AB5725" i="1"/>
  <c r="AA5725" i="1" s="1"/>
  <c r="AB2726" i="1"/>
  <c r="AA2726" i="1" s="1"/>
  <c r="AB3726" i="1"/>
  <c r="AA3726" i="1" s="1"/>
  <c r="AB2727" i="1"/>
  <c r="AA2727" i="1" s="1"/>
  <c r="AB4728" i="1"/>
  <c r="AA4728" i="1" s="1"/>
  <c r="AB5728" i="1"/>
  <c r="AA5728" i="1" s="1"/>
  <c r="AB5726" i="1"/>
  <c r="AA5726" i="1" s="1"/>
  <c r="AB2728" i="1"/>
  <c r="AA2728" i="1" s="1"/>
  <c r="AB4727" i="1"/>
  <c r="AA4727" i="1" s="1"/>
  <c r="AB3728" i="1"/>
  <c r="AA3728" i="1" s="1"/>
  <c r="AB1726" i="1"/>
  <c r="AA1726" i="1" s="1"/>
  <c r="AB3727" i="1"/>
  <c r="AA3727" i="1" s="1"/>
  <c r="AB1728" i="1"/>
  <c r="AA1728" i="1" s="1"/>
  <c r="AB5727" i="1"/>
  <c r="AA5727" i="1" s="1"/>
  <c r="AB4731" i="1"/>
  <c r="AA4731" i="1" s="1"/>
  <c r="AB5729" i="1"/>
  <c r="AA5729" i="1" s="1"/>
  <c r="AB2729" i="1"/>
  <c r="AA2729" i="1" s="1"/>
  <c r="AB1731" i="1"/>
  <c r="AA1731" i="1" s="1"/>
  <c r="AB1727" i="1"/>
  <c r="AA1727" i="1" s="1"/>
  <c r="AB3729" i="1"/>
  <c r="AA3729" i="1" s="1"/>
  <c r="AB5730" i="1"/>
  <c r="AA5730" i="1" s="1"/>
  <c r="AB3730" i="1"/>
  <c r="AA3730" i="1" s="1"/>
  <c r="AB2730" i="1"/>
  <c r="AA2730" i="1" s="1"/>
  <c r="AB2731" i="1"/>
  <c r="AA2731" i="1" s="1"/>
  <c r="AB4730" i="1"/>
  <c r="AA4730" i="1" s="1"/>
  <c r="AB1729" i="1"/>
  <c r="AA1729" i="1" s="1"/>
  <c r="AB4729" i="1"/>
  <c r="AA4729" i="1" s="1"/>
  <c r="AB5731" i="1"/>
  <c r="AA5731" i="1" s="1"/>
  <c r="AB3731" i="1"/>
  <c r="AA3731" i="1" s="1"/>
  <c r="AB3732" i="1"/>
  <c r="AA3732" i="1" s="1"/>
  <c r="AB1730" i="1"/>
  <c r="AA1730" i="1" s="1"/>
  <c r="AB1732" i="1"/>
  <c r="AA1732" i="1" s="1"/>
  <c r="AB2732" i="1"/>
  <c r="AA2732" i="1" s="1"/>
  <c r="AB2733" i="1"/>
  <c r="AA2733" i="1" s="1"/>
  <c r="AB5732" i="1"/>
  <c r="AA5732" i="1" s="1"/>
  <c r="AB4732" i="1"/>
  <c r="AA4732" i="1" s="1"/>
  <c r="AB3733" i="1"/>
  <c r="AA3733" i="1" s="1"/>
  <c r="AB5733" i="1"/>
  <c r="AA5733" i="1" s="1"/>
  <c r="AB4733" i="1"/>
  <c r="AA4733" i="1" s="1"/>
  <c r="AB1733" i="1"/>
  <c r="AA1733" i="1" s="1"/>
  <c r="AB3734" i="1"/>
  <c r="AA3734" i="1" s="1"/>
  <c r="AB5735" i="1"/>
  <c r="AA5735" i="1" s="1"/>
  <c r="AB4735" i="1"/>
  <c r="AA4735" i="1" s="1"/>
  <c r="AB5734" i="1"/>
  <c r="AA5734" i="1" s="1"/>
  <c r="AB2734" i="1"/>
  <c r="AA2734" i="1" s="1"/>
  <c r="AB1734" i="1"/>
  <c r="AA1734" i="1" s="1"/>
  <c r="AB3737" i="1"/>
  <c r="AA3737" i="1" s="1"/>
  <c r="AB4734" i="1"/>
  <c r="AA4734" i="1" s="1"/>
  <c r="AB1736" i="1"/>
  <c r="AA1736" i="1" s="1"/>
  <c r="AB2735" i="1"/>
  <c r="AA2735" i="1" s="1"/>
  <c r="AB2736" i="1"/>
  <c r="AA2736" i="1" s="1"/>
  <c r="AB3735" i="1"/>
  <c r="AA3735" i="1" s="1"/>
  <c r="AB3736" i="1"/>
  <c r="AA3736" i="1" s="1"/>
  <c r="AB2737" i="1"/>
  <c r="AA2737" i="1" s="1"/>
  <c r="AB5737" i="1"/>
  <c r="AA5737" i="1" s="1"/>
  <c r="AB4736" i="1"/>
  <c r="AA4736" i="1" s="1"/>
  <c r="AB5736" i="1"/>
  <c r="AA5736" i="1" s="1"/>
  <c r="AB4738" i="1"/>
  <c r="AA4738" i="1" s="1"/>
  <c r="AB3738" i="1"/>
  <c r="AA3738" i="1" s="1"/>
  <c r="AB3740" i="1"/>
  <c r="AA3740" i="1" s="1"/>
  <c r="AB1737" i="1"/>
  <c r="AA1737" i="1" s="1"/>
  <c r="AB5738" i="1"/>
  <c r="AA5738" i="1" s="1"/>
  <c r="AB1735" i="1"/>
  <c r="AA1735" i="1" s="1"/>
  <c r="AB4737" i="1"/>
  <c r="AA4737" i="1" s="1"/>
  <c r="AB2739" i="1"/>
  <c r="AA2739" i="1" s="1"/>
  <c r="AB2738" i="1"/>
  <c r="AA2738" i="1" s="1"/>
  <c r="AB1740" i="1"/>
  <c r="AA1740" i="1" s="1"/>
  <c r="AB4739" i="1"/>
  <c r="AA4739" i="1" s="1"/>
  <c r="AB1738" i="1"/>
  <c r="AA1738" i="1" s="1"/>
  <c r="AB2740" i="1"/>
  <c r="AA2740" i="1" s="1"/>
  <c r="AB5740" i="1"/>
  <c r="AA5740" i="1" s="1"/>
  <c r="AB5739" i="1"/>
  <c r="AA5739" i="1" s="1"/>
  <c r="AB1739" i="1"/>
  <c r="AA1739" i="1" s="1"/>
  <c r="AB4740" i="1"/>
  <c r="AA4740" i="1" s="1"/>
  <c r="AB3739" i="1"/>
  <c r="AA3739" i="1" s="1"/>
  <c r="AB2741" i="1"/>
  <c r="AA2741" i="1" s="1"/>
  <c r="AB5741" i="1"/>
  <c r="AA5741" i="1" s="1"/>
  <c r="AB4741" i="1"/>
  <c r="AA4741" i="1" s="1"/>
  <c r="AB5742" i="1"/>
  <c r="AA5742" i="1" s="1"/>
  <c r="AB3741" i="1"/>
  <c r="AA3741" i="1" s="1"/>
  <c r="AB4743" i="1"/>
  <c r="AA4743" i="1" s="1"/>
  <c r="AB1741" i="1"/>
  <c r="AA1741" i="1" s="1"/>
  <c r="AB2743" i="1"/>
  <c r="AA2743" i="1" s="1"/>
  <c r="AB3742" i="1"/>
  <c r="AA3742" i="1" s="1"/>
  <c r="AB2742" i="1"/>
  <c r="AA2742" i="1" s="1"/>
  <c r="AB3743" i="1"/>
  <c r="AA3743" i="1" s="1"/>
  <c r="AB5743" i="1"/>
  <c r="AA5743" i="1" s="1"/>
  <c r="AB4742" i="1"/>
  <c r="AA4742" i="1" s="1"/>
  <c r="AB3745" i="1"/>
  <c r="AA3745" i="1" s="1"/>
  <c r="AB5744" i="1"/>
  <c r="AA5744" i="1" s="1"/>
  <c r="AB2745" i="1"/>
  <c r="AA2745" i="1" s="1"/>
  <c r="AB2744" i="1"/>
  <c r="AA2744" i="1" s="1"/>
  <c r="AB3744" i="1"/>
  <c r="AA3744" i="1" s="1"/>
  <c r="AB4744" i="1"/>
  <c r="AA4744" i="1" s="1"/>
  <c r="AB1745" i="1"/>
  <c r="AA1745" i="1" s="1"/>
  <c r="AB1742" i="1"/>
  <c r="AA1742" i="1" s="1"/>
  <c r="AB1743" i="1"/>
  <c r="AA1743" i="1" s="1"/>
  <c r="AB4745" i="1"/>
  <c r="AA4745" i="1" s="1"/>
  <c r="AB5746" i="1"/>
  <c r="AA5746" i="1" s="1"/>
  <c r="AB5745" i="1"/>
  <c r="AA5745" i="1" s="1"/>
  <c r="AB3746" i="1"/>
  <c r="AA3746" i="1" s="1"/>
  <c r="AB2746" i="1"/>
  <c r="AA2746" i="1" s="1"/>
  <c r="AB1746" i="1"/>
  <c r="AA1746" i="1" s="1"/>
  <c r="AB4746" i="1"/>
  <c r="AA4746" i="1" s="1"/>
  <c r="AB5747" i="1"/>
  <c r="AA5747" i="1" s="1"/>
  <c r="AB4747" i="1"/>
  <c r="AA4747" i="1" s="1"/>
  <c r="AB1744" i="1"/>
  <c r="AA1744" i="1" s="1"/>
  <c r="AB2747" i="1"/>
  <c r="AA2747" i="1" s="1"/>
  <c r="AB3747" i="1"/>
  <c r="AA3747" i="1" s="1"/>
  <c r="AB5748" i="1"/>
  <c r="AA5748" i="1" s="1"/>
  <c r="AB3748" i="1"/>
  <c r="AA3748" i="1" s="1"/>
  <c r="AB1748" i="1"/>
  <c r="AA1748" i="1" s="1"/>
  <c r="AB4748" i="1"/>
  <c r="AA4748" i="1" s="1"/>
  <c r="AB1749" i="1"/>
  <c r="AA1749" i="1" s="1"/>
  <c r="AB4749" i="1"/>
  <c r="AA4749" i="1" s="1"/>
  <c r="AB3749" i="1"/>
  <c r="AA3749" i="1" s="1"/>
  <c r="AB1747" i="1"/>
  <c r="AA1747" i="1" s="1"/>
  <c r="AB2749" i="1"/>
  <c r="AA2749" i="1" s="1"/>
  <c r="AB2748" i="1"/>
  <c r="AA2748" i="1" s="1"/>
  <c r="AB3752" i="1"/>
  <c r="AA3752" i="1" s="1"/>
  <c r="AB2751" i="1"/>
  <c r="AA2751" i="1" s="1"/>
  <c r="AB2750" i="1"/>
  <c r="AA2750" i="1" s="1"/>
  <c r="AB4750" i="1"/>
  <c r="AA4750" i="1" s="1"/>
  <c r="AB5749" i="1"/>
  <c r="AA5749" i="1" s="1"/>
  <c r="AB1751" i="1"/>
  <c r="AA1751" i="1" s="1"/>
  <c r="AB5752" i="1"/>
  <c r="AA5752" i="1" s="1"/>
  <c r="AB4751" i="1"/>
  <c r="AA4751" i="1" s="1"/>
  <c r="AB1750" i="1"/>
  <c r="AA1750" i="1" s="1"/>
  <c r="AB5750" i="1"/>
  <c r="AA5750" i="1" s="1"/>
  <c r="AB3750" i="1"/>
  <c r="AA3750" i="1" s="1"/>
  <c r="AB3751" i="1"/>
  <c r="AA3751" i="1" s="1"/>
  <c r="AB5751" i="1"/>
  <c r="AA5751" i="1" s="1"/>
  <c r="AB5753" i="1"/>
  <c r="AA5753" i="1" s="1"/>
  <c r="AB2752" i="1"/>
  <c r="AA2752" i="1" s="1"/>
  <c r="AB4753" i="1"/>
  <c r="AA4753" i="1" s="1"/>
  <c r="AB4755" i="1"/>
  <c r="AA4755" i="1" s="1"/>
  <c r="AB4752" i="1"/>
  <c r="AA4752" i="1" s="1"/>
  <c r="AB1752" i="1"/>
  <c r="AA1752" i="1" s="1"/>
  <c r="AB1754" i="1"/>
  <c r="AA1754" i="1" s="1"/>
  <c r="AB4754" i="1"/>
  <c r="AA4754" i="1" s="1"/>
  <c r="AB3753" i="1"/>
  <c r="AA3753" i="1" s="1"/>
  <c r="AB3754" i="1"/>
  <c r="AA3754" i="1" s="1"/>
  <c r="AB5755" i="1"/>
  <c r="AA5755" i="1" s="1"/>
  <c r="AB5754" i="1"/>
  <c r="AA5754" i="1" s="1"/>
  <c r="AB2754" i="1"/>
  <c r="AA2754" i="1" s="1"/>
  <c r="AB2753" i="1"/>
  <c r="AA2753" i="1" s="1"/>
  <c r="AB1753" i="1"/>
  <c r="AA1753" i="1" s="1"/>
  <c r="AB3755" i="1"/>
  <c r="AA3755" i="1" s="1"/>
  <c r="AB2755" i="1"/>
  <c r="AA2755" i="1" s="1"/>
  <c r="AB4756" i="1"/>
  <c r="AA4756" i="1" s="1"/>
  <c r="AB3756" i="1"/>
  <c r="AA3756" i="1" s="1"/>
  <c r="AB2756" i="1"/>
  <c r="AA2756" i="1" s="1"/>
  <c r="AB1755" i="1"/>
  <c r="AA1755" i="1" s="1"/>
  <c r="AB5756" i="1"/>
  <c r="AA5756" i="1" s="1"/>
  <c r="AB5758" i="1"/>
  <c r="AA5758" i="1" s="1"/>
  <c r="AB3758" i="1"/>
  <c r="AA3758" i="1" s="1"/>
  <c r="AB1758" i="1"/>
  <c r="AA1758" i="1" s="1"/>
  <c r="AB3757" i="1"/>
  <c r="AA3757" i="1" s="1"/>
  <c r="AB5757" i="1"/>
  <c r="AA5757" i="1" s="1"/>
  <c r="AB2757" i="1"/>
  <c r="AA2757" i="1" s="1"/>
  <c r="AB4758" i="1"/>
  <c r="AA4758" i="1" s="1"/>
  <c r="AB4757" i="1"/>
  <c r="AA4757" i="1" s="1"/>
  <c r="AB1756" i="1"/>
  <c r="AA1756" i="1" s="1"/>
  <c r="AB1757" i="1"/>
  <c r="AA1757" i="1" s="1"/>
  <c r="AB2762" i="1"/>
  <c r="AA2762" i="1" s="1"/>
  <c r="AB5759" i="1"/>
  <c r="AA5759" i="1" s="1"/>
  <c r="AB3759" i="1"/>
  <c r="AA3759" i="1" s="1"/>
  <c r="AB2758" i="1"/>
  <c r="AA2758" i="1" s="1"/>
  <c r="AB1761" i="1"/>
  <c r="AA1761" i="1" s="1"/>
  <c r="AB2760" i="1"/>
  <c r="AA2760" i="1" s="1"/>
  <c r="AB4759" i="1"/>
  <c r="AA4759" i="1" s="1"/>
  <c r="AB5763" i="1"/>
  <c r="AA5763" i="1" s="1"/>
  <c r="AB5760" i="1"/>
  <c r="AA5760" i="1" s="1"/>
  <c r="AB2761" i="1"/>
  <c r="AA2761" i="1" s="1"/>
  <c r="AB4760" i="1"/>
  <c r="AA4760" i="1" s="1"/>
  <c r="AB2759" i="1"/>
  <c r="AA2759" i="1" s="1"/>
  <c r="AB3760" i="1"/>
  <c r="AA3760" i="1" s="1"/>
  <c r="AB4761" i="1"/>
  <c r="AA4761" i="1" s="1"/>
  <c r="AB3761" i="1"/>
  <c r="AA3761" i="1" s="1"/>
  <c r="AB5761" i="1"/>
  <c r="AA5761" i="1" s="1"/>
  <c r="AB5762" i="1"/>
  <c r="AA5762" i="1" s="1"/>
  <c r="AB4762" i="1"/>
  <c r="AA4762" i="1" s="1"/>
  <c r="AB1759" i="1"/>
  <c r="AA1759" i="1" s="1"/>
  <c r="AB1760" i="1"/>
  <c r="AA1760" i="1" s="1"/>
  <c r="AB3762" i="1"/>
  <c r="AA3762" i="1" s="1"/>
  <c r="AB3764" i="1"/>
  <c r="AA3764" i="1" s="1"/>
  <c r="AB5764" i="1"/>
  <c r="AA5764" i="1" s="1"/>
  <c r="AB4764" i="1"/>
  <c r="AA4764" i="1" s="1"/>
  <c r="AB3763" i="1"/>
  <c r="AA3763" i="1" s="1"/>
  <c r="AB1762" i="1"/>
  <c r="AA1762" i="1" s="1"/>
  <c r="AB1763" i="1"/>
  <c r="AA1763" i="1" s="1"/>
  <c r="AB4763" i="1"/>
  <c r="AA4763" i="1" s="1"/>
  <c r="AB2763" i="1"/>
  <c r="AA2763" i="1" s="1"/>
  <c r="AB2764" i="1"/>
  <c r="AA2764" i="1" s="1"/>
  <c r="AB4765" i="1"/>
  <c r="AA4765" i="1" s="1"/>
  <c r="AB5765" i="1"/>
  <c r="AA5765" i="1" s="1"/>
  <c r="AB1765" i="1"/>
  <c r="AA1765" i="1" s="1"/>
  <c r="AB3765" i="1"/>
  <c r="AA3765" i="1" s="1"/>
  <c r="AB2765" i="1"/>
  <c r="AA2765" i="1" s="1"/>
  <c r="AB4766" i="1"/>
  <c r="AA4766" i="1" s="1"/>
  <c r="AB2766" i="1"/>
  <c r="AA2766" i="1" s="1"/>
  <c r="AB1764" i="1"/>
  <c r="AA1764" i="1" s="1"/>
  <c r="AB2767" i="1"/>
  <c r="AA2767" i="1" s="1"/>
  <c r="AB4767" i="1"/>
  <c r="AA4767" i="1" s="1"/>
  <c r="AB5766" i="1"/>
  <c r="AA5766" i="1" s="1"/>
  <c r="AB3766" i="1"/>
  <c r="AA3766" i="1" s="1"/>
  <c r="AB3767" i="1"/>
  <c r="AA3767" i="1" s="1"/>
  <c r="AB5769" i="1"/>
  <c r="AA5769" i="1" s="1"/>
  <c r="AB5767" i="1"/>
  <c r="AA5767" i="1" s="1"/>
  <c r="AB2768" i="1"/>
  <c r="AA2768" i="1" s="1"/>
  <c r="AB1769" i="1"/>
  <c r="AA1769" i="1" s="1"/>
  <c r="AB2769" i="1"/>
  <c r="AA2769" i="1" s="1"/>
  <c r="AB1767" i="1"/>
  <c r="AA1767" i="1" s="1"/>
  <c r="AB3768" i="1"/>
  <c r="AA3768" i="1" s="1"/>
  <c r="AB4768" i="1"/>
  <c r="AA4768" i="1" s="1"/>
  <c r="AB5768" i="1"/>
  <c r="AA5768" i="1" s="1"/>
  <c r="AB1766" i="1"/>
  <c r="AA1766" i="1" s="1"/>
  <c r="AB3769" i="1"/>
  <c r="AA3769" i="1" s="1"/>
  <c r="AB1768" i="1"/>
  <c r="AA1768" i="1" s="1"/>
  <c r="AB4770" i="1"/>
  <c r="AA4770" i="1" s="1"/>
  <c r="AB4769" i="1"/>
  <c r="AA4769" i="1" s="1"/>
  <c r="AB2770" i="1"/>
  <c r="AA2770" i="1" s="1"/>
  <c r="AB5770" i="1"/>
  <c r="AA5770" i="1" s="1"/>
  <c r="AB3770" i="1"/>
  <c r="AA3770" i="1" s="1"/>
  <c r="AB2771" i="1"/>
  <c r="AA2771" i="1" s="1"/>
  <c r="AB4771" i="1"/>
  <c r="AA4771" i="1" s="1"/>
  <c r="AB5771" i="1"/>
  <c r="AA5771" i="1" s="1"/>
  <c r="AB1772" i="1"/>
  <c r="AA1772" i="1" s="1"/>
  <c r="AB3771" i="1"/>
  <c r="AA3771" i="1" s="1"/>
  <c r="AB1773" i="1"/>
  <c r="AA1773" i="1" s="1"/>
  <c r="AB2772" i="1"/>
  <c r="AA2772" i="1" s="1"/>
  <c r="AB5772" i="1"/>
  <c r="AA5772" i="1" s="1"/>
  <c r="AB1771" i="1"/>
  <c r="AA1771" i="1" s="1"/>
  <c r="AB2773" i="1"/>
  <c r="AA2773" i="1" s="1"/>
  <c r="AB1770" i="1"/>
  <c r="AA1770" i="1" s="1"/>
  <c r="AB4772" i="1"/>
  <c r="AA4772" i="1" s="1"/>
  <c r="AB4773" i="1"/>
  <c r="AA4773" i="1" s="1"/>
  <c r="AB3773" i="1"/>
  <c r="AA3773" i="1" s="1"/>
  <c r="AB3774" i="1"/>
  <c r="AA3774" i="1" s="1"/>
  <c r="AB5773" i="1"/>
  <c r="AA5773" i="1" s="1"/>
  <c r="AB3772" i="1"/>
  <c r="AA3772" i="1" s="1"/>
  <c r="AB3775" i="1"/>
  <c r="AA3775" i="1" s="1"/>
  <c r="AB3777" i="1"/>
  <c r="AA3777" i="1" s="1"/>
  <c r="AB1774" i="1"/>
  <c r="AA1774" i="1" s="1"/>
  <c r="AB4775" i="1"/>
  <c r="AA4775" i="1" s="1"/>
  <c r="AB5774" i="1"/>
  <c r="AA5774" i="1" s="1"/>
  <c r="AB5776" i="1"/>
  <c r="AA5776" i="1" s="1"/>
  <c r="AB4774" i="1"/>
  <c r="AA4774" i="1" s="1"/>
  <c r="AB2776" i="1"/>
  <c r="AA2776" i="1" s="1"/>
  <c r="AB2775" i="1"/>
  <c r="AA2775" i="1" s="1"/>
  <c r="AB5775" i="1"/>
  <c r="AA5775" i="1" s="1"/>
  <c r="AB2774" i="1"/>
  <c r="AA2774" i="1" s="1"/>
  <c r="AB1775" i="1"/>
  <c r="AA1775" i="1" s="1"/>
  <c r="AB1777" i="1"/>
  <c r="AA1777" i="1" s="1"/>
  <c r="AB4776" i="1"/>
  <c r="AA4776" i="1" s="1"/>
  <c r="AB1778" i="1"/>
  <c r="AA1778" i="1" s="1"/>
  <c r="AB2777" i="1"/>
  <c r="AA2777" i="1" s="1"/>
  <c r="AB3776" i="1"/>
  <c r="AA3776" i="1" s="1"/>
  <c r="AB1776" i="1"/>
  <c r="AA1776" i="1" s="1"/>
  <c r="AB3778" i="1"/>
  <c r="AA3778" i="1" s="1"/>
  <c r="AB4777" i="1"/>
  <c r="AA4777" i="1" s="1"/>
  <c r="AB2778" i="1"/>
  <c r="AA2778" i="1" s="1"/>
  <c r="AB5779" i="1"/>
  <c r="AA5779" i="1" s="1"/>
  <c r="AB4779" i="1"/>
  <c r="AA4779" i="1" s="1"/>
  <c r="AB5778" i="1"/>
  <c r="AA5778" i="1" s="1"/>
  <c r="AB5777" i="1"/>
  <c r="AA5777" i="1" s="1"/>
  <c r="AB1780" i="1"/>
  <c r="AA1780" i="1" s="1"/>
  <c r="AB5781" i="1"/>
  <c r="AA5781" i="1" s="1"/>
  <c r="AB3779" i="1"/>
  <c r="AA3779" i="1" s="1"/>
  <c r="AB2779" i="1"/>
  <c r="AA2779" i="1" s="1"/>
  <c r="AB3780" i="1"/>
  <c r="AA3780" i="1" s="1"/>
  <c r="AB4778" i="1"/>
  <c r="AA4778" i="1" s="1"/>
  <c r="AB2780" i="1"/>
  <c r="AA2780" i="1" s="1"/>
  <c r="AB5780" i="1"/>
  <c r="AA5780" i="1" s="1"/>
  <c r="AB4781" i="1"/>
  <c r="AA4781" i="1" s="1"/>
  <c r="AB4780" i="1"/>
  <c r="AA4780" i="1" s="1"/>
  <c r="AB3781" i="1"/>
  <c r="AA3781" i="1" s="1"/>
  <c r="AB2781" i="1"/>
  <c r="AA2781" i="1" s="1"/>
  <c r="AB2782" i="1"/>
  <c r="AA2782" i="1" s="1"/>
  <c r="AB1779" i="1"/>
  <c r="AA1779" i="1" s="1"/>
  <c r="AB1782" i="1"/>
  <c r="AA1782" i="1" s="1"/>
  <c r="AB3782" i="1"/>
  <c r="AA3782" i="1" s="1"/>
  <c r="AB4783" i="1"/>
  <c r="AA4783" i="1" s="1"/>
  <c r="AB1784" i="1"/>
  <c r="AA1784" i="1" s="1"/>
  <c r="AB5783" i="1"/>
  <c r="AA5783" i="1" s="1"/>
  <c r="AB5782" i="1"/>
  <c r="AA5782" i="1" s="1"/>
  <c r="AB3783" i="1"/>
  <c r="AA3783" i="1" s="1"/>
  <c r="AB4782" i="1"/>
  <c r="AA4782" i="1" s="1"/>
  <c r="AB2783" i="1"/>
  <c r="AA2783" i="1" s="1"/>
  <c r="AB1781" i="1"/>
  <c r="AA1781" i="1" s="1"/>
  <c r="AB3785" i="1"/>
  <c r="AA3785" i="1" s="1"/>
  <c r="AB1783" i="1"/>
  <c r="AA1783" i="1" s="1"/>
  <c r="AB2784" i="1"/>
  <c r="AA2784" i="1" s="1"/>
  <c r="AB5784" i="1"/>
  <c r="AA5784" i="1" s="1"/>
  <c r="AB4784" i="1"/>
  <c r="AA4784" i="1" s="1"/>
  <c r="AB3784" i="1"/>
  <c r="AA3784" i="1" s="1"/>
  <c r="AB2785" i="1"/>
  <c r="AA2785" i="1" s="1"/>
  <c r="AB5785" i="1"/>
  <c r="AA5785" i="1" s="1"/>
  <c r="AB1786" i="1"/>
  <c r="AA1786" i="1" s="1"/>
  <c r="AB4787" i="1"/>
  <c r="AA4787" i="1" s="1"/>
  <c r="AB3789" i="1"/>
  <c r="AA3789" i="1" s="1"/>
  <c r="AB3786" i="1"/>
  <c r="AA3786" i="1" s="1"/>
  <c r="AB4785" i="1"/>
  <c r="AA4785" i="1" s="1"/>
  <c r="AB4786" i="1"/>
  <c r="AA4786" i="1" s="1"/>
  <c r="AB5786" i="1"/>
  <c r="AA5786" i="1" s="1"/>
  <c r="AB3787" i="1"/>
  <c r="AA3787" i="1" s="1"/>
  <c r="AB1785" i="1"/>
  <c r="AA1785" i="1" s="1"/>
  <c r="AB2786" i="1"/>
  <c r="AA2786" i="1" s="1"/>
  <c r="AB5787" i="1"/>
  <c r="AA5787" i="1" s="1"/>
  <c r="AB3788" i="1"/>
  <c r="AA3788" i="1" s="1"/>
  <c r="AB4788" i="1"/>
  <c r="AA4788" i="1" s="1"/>
  <c r="AB5788" i="1"/>
  <c r="AA5788" i="1" s="1"/>
  <c r="AB2787" i="1"/>
  <c r="AA2787" i="1" s="1"/>
  <c r="AB1787" i="1"/>
  <c r="AA1787" i="1" s="1"/>
  <c r="AB2788" i="1"/>
  <c r="AA2788" i="1" s="1"/>
  <c r="AB5789" i="1"/>
  <c r="AA5789" i="1" s="1"/>
  <c r="AB1789" i="1"/>
  <c r="AA1789" i="1" s="1"/>
  <c r="AB5790" i="1"/>
  <c r="AA5790" i="1" s="1"/>
  <c r="AB4790" i="1"/>
  <c r="AA4790" i="1" s="1"/>
  <c r="AB4789" i="1"/>
  <c r="AA4789" i="1" s="1"/>
  <c r="AB3790" i="1"/>
  <c r="AA3790" i="1" s="1"/>
  <c r="AB1788" i="1"/>
  <c r="AA1788" i="1" s="1"/>
  <c r="AB2790" i="1"/>
  <c r="AA2790" i="1" s="1"/>
  <c r="AB2789" i="1"/>
  <c r="AA2789" i="1" s="1"/>
  <c r="AB5791" i="1"/>
  <c r="AA5791" i="1" s="1"/>
  <c r="AB3792" i="1"/>
  <c r="AA3792" i="1" s="1"/>
  <c r="AB2792" i="1"/>
  <c r="AA2792" i="1" s="1"/>
  <c r="AB3791" i="1"/>
  <c r="AA3791" i="1" s="1"/>
  <c r="AB1790" i="1"/>
  <c r="AA1790" i="1" s="1"/>
  <c r="AB4792" i="1"/>
  <c r="AA4792" i="1" s="1"/>
  <c r="AB2791" i="1"/>
  <c r="AA2791" i="1" s="1"/>
  <c r="AB4791" i="1"/>
  <c r="AA4791" i="1" s="1"/>
  <c r="AB5792" i="1"/>
  <c r="AA5792" i="1" s="1"/>
  <c r="AB2793" i="1"/>
  <c r="AA2793" i="1" s="1"/>
  <c r="AB4793" i="1"/>
  <c r="AA4793" i="1" s="1"/>
  <c r="AB5793" i="1"/>
  <c r="AA5793" i="1" s="1"/>
  <c r="AB3793" i="1"/>
  <c r="AA3793" i="1" s="1"/>
  <c r="AB2794" i="1"/>
  <c r="AA2794" i="1" s="1"/>
  <c r="AB1791" i="1"/>
  <c r="AA1791" i="1" s="1"/>
  <c r="AB1793" i="1"/>
  <c r="AA1793" i="1" s="1"/>
  <c r="AB5795" i="1"/>
  <c r="AA5795" i="1" s="1"/>
  <c r="AB3794" i="1"/>
  <c r="AA3794" i="1" s="1"/>
  <c r="AB1794" i="1"/>
  <c r="AA1794" i="1" s="1"/>
  <c r="AB5794" i="1"/>
  <c r="AA5794" i="1" s="1"/>
  <c r="AB4794" i="1"/>
  <c r="AA4794" i="1" s="1"/>
  <c r="AB1792" i="1"/>
  <c r="AA1792" i="1" s="1"/>
  <c r="AB2796" i="1"/>
  <c r="AA2796" i="1" s="1"/>
  <c r="AB3795" i="1"/>
  <c r="AA3795" i="1" s="1"/>
  <c r="AB4796" i="1"/>
  <c r="AA4796" i="1" s="1"/>
  <c r="AB2795" i="1"/>
  <c r="AA2795" i="1" s="1"/>
  <c r="AB1797" i="1"/>
  <c r="AA1797" i="1" s="1"/>
  <c r="AB4795" i="1"/>
  <c r="AA4795" i="1" s="1"/>
  <c r="AB1795" i="1"/>
  <c r="AA1795" i="1" s="1"/>
  <c r="AB3796" i="1"/>
  <c r="AA3796" i="1" s="1"/>
  <c r="AB5797" i="1"/>
  <c r="AA5797" i="1" s="1"/>
  <c r="AB3799" i="1"/>
  <c r="AA3799" i="1" s="1"/>
  <c r="AB5796" i="1"/>
  <c r="AA5796" i="1" s="1"/>
  <c r="AB3798" i="1"/>
  <c r="AA3798" i="1" s="1"/>
  <c r="AB1796" i="1"/>
  <c r="AA1796" i="1" s="1"/>
  <c r="AB3797" i="1"/>
  <c r="AA3797" i="1" s="1"/>
  <c r="AB5799" i="1"/>
  <c r="AA5799" i="1" s="1"/>
  <c r="AB2798" i="1"/>
  <c r="AA2798" i="1" s="1"/>
  <c r="AB4797" i="1"/>
  <c r="AA4797" i="1" s="1"/>
  <c r="AB2797" i="1"/>
  <c r="AA2797" i="1" s="1"/>
  <c r="AB5798" i="1"/>
  <c r="AA5798" i="1" s="1"/>
  <c r="AB4799" i="1"/>
  <c r="AA4799" i="1" s="1"/>
  <c r="AB4798" i="1"/>
  <c r="AA4798" i="1" s="1"/>
  <c r="AB2799" i="1"/>
  <c r="AA2799" i="1" s="1"/>
  <c r="AB1798" i="1"/>
  <c r="AA1798" i="1" s="1"/>
  <c r="AB1799" i="1"/>
  <c r="AA1799" i="1" s="1"/>
  <c r="AB3800" i="1"/>
  <c r="AA3800" i="1" s="1"/>
  <c r="AB2800" i="1"/>
  <c r="AA2800" i="1" s="1"/>
  <c r="AB4801" i="1"/>
  <c r="AA4801" i="1" s="1"/>
  <c r="AB4800" i="1"/>
  <c r="AA4800" i="1" s="1"/>
  <c r="AB1801" i="1"/>
  <c r="AA1801" i="1" s="1"/>
  <c r="AB5801" i="1"/>
  <c r="AA5801" i="1" s="1"/>
  <c r="AB2801" i="1"/>
  <c r="AA2801" i="1" s="1"/>
  <c r="AB5800" i="1"/>
  <c r="AA5800" i="1" s="1"/>
  <c r="AB2802" i="1"/>
  <c r="AA2802" i="1" s="1"/>
  <c r="AB3801" i="1"/>
  <c r="AA3801" i="1" s="1"/>
  <c r="AB1803" i="1"/>
  <c r="AA1803" i="1" s="1"/>
  <c r="AB4802" i="1"/>
  <c r="AA4802" i="1" s="1"/>
  <c r="AB1800" i="1"/>
  <c r="AA1800" i="1" s="1"/>
  <c r="AB3802" i="1"/>
  <c r="AA3802" i="1" s="1"/>
  <c r="AB4804" i="1"/>
  <c r="AA4804" i="1" s="1"/>
  <c r="AB5802" i="1"/>
  <c r="AA5802" i="1" s="1"/>
  <c r="AB3803" i="1"/>
  <c r="AA3803" i="1" s="1"/>
  <c r="AB2804" i="1"/>
  <c r="AA2804" i="1" s="1"/>
  <c r="AB4803" i="1"/>
  <c r="AA4803" i="1" s="1"/>
  <c r="AB5805" i="1"/>
  <c r="AA5805" i="1" s="1"/>
  <c r="AB1802" i="1"/>
  <c r="AA1802" i="1" s="1"/>
  <c r="AB2803" i="1"/>
  <c r="AA2803" i="1" s="1"/>
  <c r="AB3805" i="1"/>
  <c r="AA3805" i="1" s="1"/>
  <c r="AB2805" i="1"/>
  <c r="AA2805" i="1" s="1"/>
  <c r="AB3804" i="1"/>
  <c r="AA3804" i="1" s="1"/>
  <c r="AB5804" i="1"/>
  <c r="AA5804" i="1" s="1"/>
  <c r="AB5803" i="1"/>
  <c r="AA5803" i="1" s="1"/>
  <c r="AB2807" i="1"/>
  <c r="AA2807" i="1" s="1"/>
  <c r="AB3806" i="1"/>
  <c r="AA3806" i="1" s="1"/>
  <c r="AB4806" i="1"/>
  <c r="AA4806" i="1" s="1"/>
  <c r="AB1804" i="1"/>
  <c r="AA1804" i="1" s="1"/>
  <c r="AB4805" i="1"/>
  <c r="AA4805" i="1" s="1"/>
  <c r="AB1805" i="1"/>
  <c r="AA1805" i="1" s="1"/>
  <c r="AB5806" i="1"/>
  <c r="AA5806" i="1" s="1"/>
  <c r="AB2806" i="1"/>
  <c r="AA2806" i="1" s="1"/>
  <c r="AB3807" i="1"/>
  <c r="AA3807" i="1" s="1"/>
  <c r="AB5807" i="1"/>
  <c r="AA5807" i="1" s="1"/>
  <c r="AB4807" i="1"/>
  <c r="AA4807" i="1" s="1"/>
  <c r="AB5808" i="1"/>
  <c r="AA5808" i="1" s="1"/>
  <c r="AB1806" i="1"/>
  <c r="AA1806" i="1" s="1"/>
  <c r="AB3809" i="1"/>
  <c r="AA3809" i="1" s="1"/>
  <c r="AB2808" i="1"/>
  <c r="AA2808" i="1" s="1"/>
  <c r="AB2811" i="1"/>
  <c r="AA2811" i="1" s="1"/>
  <c r="AB1807" i="1"/>
  <c r="AA1807" i="1" s="1"/>
  <c r="AB3808" i="1"/>
  <c r="AA3808" i="1" s="1"/>
  <c r="AB4808" i="1"/>
  <c r="AA4808" i="1" s="1"/>
  <c r="AB3812" i="1"/>
  <c r="AA3812" i="1" s="1"/>
  <c r="AB4810" i="1"/>
  <c r="AA4810" i="1" s="1"/>
  <c r="AB1808" i="1"/>
  <c r="AA1808" i="1" s="1"/>
  <c r="AB2809" i="1"/>
  <c r="AA2809" i="1" s="1"/>
  <c r="AB1809" i="1"/>
  <c r="AA1809" i="1" s="1"/>
  <c r="AB4809" i="1"/>
  <c r="AA4809" i="1" s="1"/>
  <c r="AB3811" i="1"/>
  <c r="AA3811" i="1" s="1"/>
  <c r="AB2810" i="1"/>
  <c r="AA2810" i="1" s="1"/>
  <c r="AB5810" i="1"/>
  <c r="AA5810" i="1" s="1"/>
  <c r="AB5809" i="1"/>
  <c r="AA5809" i="1" s="1"/>
  <c r="AB3810" i="1"/>
  <c r="AA3810" i="1" s="1"/>
  <c r="AB4813" i="1"/>
  <c r="AA4813" i="1" s="1"/>
  <c r="AB1810" i="1"/>
  <c r="AA1810" i="1" s="1"/>
  <c r="AB4811" i="1"/>
  <c r="AA4811" i="1" s="1"/>
  <c r="AB1811" i="1"/>
  <c r="AA1811" i="1" s="1"/>
  <c r="AB5811" i="1"/>
  <c r="AA5811" i="1" s="1"/>
  <c r="AB5814" i="1"/>
  <c r="AA5814" i="1" s="1"/>
  <c r="AB1812" i="1"/>
  <c r="AA1812" i="1" s="1"/>
  <c r="AB5813" i="1"/>
  <c r="AA5813" i="1" s="1"/>
  <c r="AB4812" i="1"/>
  <c r="AA4812" i="1" s="1"/>
  <c r="AB5812" i="1"/>
  <c r="AA5812" i="1" s="1"/>
  <c r="AB2812" i="1"/>
  <c r="AA2812" i="1" s="1"/>
  <c r="AB3813" i="1"/>
  <c r="AA3813" i="1" s="1"/>
  <c r="AB2816" i="1"/>
  <c r="AA2816" i="1" s="1"/>
  <c r="AB2813" i="1"/>
  <c r="AA2813" i="1" s="1"/>
  <c r="AB4815" i="1"/>
  <c r="AA4815" i="1" s="1"/>
  <c r="AB2814" i="1"/>
  <c r="AA2814" i="1" s="1"/>
  <c r="AB3814" i="1"/>
  <c r="AA3814" i="1" s="1"/>
  <c r="AB4814" i="1"/>
  <c r="AA4814" i="1" s="1"/>
  <c r="AB1814" i="1"/>
  <c r="AA1814" i="1" s="1"/>
  <c r="AB3815" i="1"/>
  <c r="AA3815" i="1" s="1"/>
  <c r="AB1813" i="1"/>
  <c r="AA1813" i="1" s="1"/>
  <c r="AB5818" i="1"/>
  <c r="AA5818" i="1" s="1"/>
  <c r="AB2818" i="1"/>
  <c r="AA2818" i="1" s="1"/>
  <c r="AB5815" i="1"/>
  <c r="AA5815" i="1" s="1"/>
  <c r="AB5816" i="1"/>
  <c r="AA5816" i="1" s="1"/>
  <c r="AB3816" i="1"/>
  <c r="AA3816" i="1" s="1"/>
  <c r="AB1816" i="1"/>
  <c r="AA1816" i="1" s="1"/>
  <c r="AB2817" i="1"/>
  <c r="AA2817" i="1" s="1"/>
  <c r="AB4816" i="1"/>
  <c r="AA4816" i="1" s="1"/>
  <c r="AB2815" i="1"/>
  <c r="AA2815" i="1" s="1"/>
  <c r="AB4817" i="1"/>
  <c r="AA4817" i="1" s="1"/>
  <c r="AB4818" i="1"/>
  <c r="AA4818" i="1" s="1"/>
  <c r="AB1815" i="1"/>
  <c r="AA1815" i="1" s="1"/>
  <c r="AB3817" i="1"/>
  <c r="AA3817" i="1" s="1"/>
  <c r="AB1817" i="1"/>
  <c r="AA1817" i="1" s="1"/>
  <c r="AB3818" i="1"/>
  <c r="AA3818" i="1" s="1"/>
  <c r="AB2821" i="1"/>
  <c r="AA2821" i="1" s="1"/>
  <c r="AB5819" i="1"/>
  <c r="AA5819" i="1" s="1"/>
  <c r="AB5817" i="1"/>
  <c r="AA5817" i="1" s="1"/>
  <c r="AB4819" i="1"/>
  <c r="AA4819" i="1" s="1"/>
  <c r="AB2820" i="1"/>
  <c r="AA2820" i="1" s="1"/>
  <c r="AB1818" i="1"/>
  <c r="AA1818" i="1" s="1"/>
  <c r="AB2819" i="1"/>
  <c r="AA2819" i="1" s="1"/>
  <c r="AB5821" i="1"/>
  <c r="AA5821" i="1" s="1"/>
  <c r="AB2822" i="1"/>
  <c r="AA2822" i="1" s="1"/>
  <c r="AB1819" i="1"/>
  <c r="AA1819" i="1" s="1"/>
  <c r="AB1820" i="1"/>
  <c r="AA1820" i="1" s="1"/>
  <c r="AB3819" i="1"/>
  <c r="AA3819" i="1" s="1"/>
  <c r="AB3820" i="1"/>
  <c r="AA3820" i="1" s="1"/>
  <c r="AB1821" i="1"/>
  <c r="AA1821" i="1" s="1"/>
  <c r="AB4820" i="1"/>
  <c r="AA4820" i="1" s="1"/>
  <c r="AB5820" i="1"/>
  <c r="AA5820" i="1" s="1"/>
  <c r="AB5823" i="1"/>
  <c r="AA5823" i="1" s="1"/>
  <c r="AB4824" i="1"/>
  <c r="AA4824" i="1" s="1"/>
  <c r="AB3822" i="1"/>
  <c r="AA3822" i="1" s="1"/>
  <c r="AB1822" i="1"/>
  <c r="AA1822" i="1" s="1"/>
  <c r="AB4822" i="1"/>
  <c r="AA4822" i="1" s="1"/>
  <c r="AB3821" i="1"/>
  <c r="AA3821" i="1" s="1"/>
  <c r="AB5822" i="1"/>
  <c r="AA5822" i="1" s="1"/>
  <c r="AB4821" i="1"/>
  <c r="AA4821" i="1" s="1"/>
  <c r="AB2823" i="1"/>
  <c r="AA2823" i="1" s="1"/>
  <c r="AB1823" i="1"/>
  <c r="AA1823" i="1" s="1"/>
  <c r="AB4823" i="1"/>
  <c r="AA4823" i="1" s="1"/>
  <c r="AB3823" i="1"/>
  <c r="AA3823" i="1" s="1"/>
  <c r="AB3824" i="1"/>
  <c r="AA3824" i="1" s="1"/>
  <c r="AB2824" i="1"/>
  <c r="AA2824" i="1" s="1"/>
  <c r="AB2825" i="1"/>
  <c r="AA2825" i="1" s="1"/>
  <c r="AB5824" i="1"/>
  <c r="AA5824" i="1" s="1"/>
  <c r="AB5825" i="1"/>
  <c r="AA5825" i="1" s="1"/>
  <c r="AB4825" i="1"/>
  <c r="AA4825" i="1" s="1"/>
  <c r="AB3825" i="1"/>
  <c r="AA3825" i="1" s="1"/>
  <c r="AB1825" i="1"/>
  <c r="AA1825" i="1" s="1"/>
  <c r="AB5826" i="1"/>
  <c r="AA5826" i="1" s="1"/>
  <c r="AB4826" i="1"/>
  <c r="AA4826" i="1" s="1"/>
  <c r="AB1826" i="1"/>
  <c r="AA1826" i="1" s="1"/>
  <c r="AB2827" i="1"/>
  <c r="AA2827" i="1" s="1"/>
  <c r="AB1824" i="1"/>
  <c r="AA1824" i="1" s="1"/>
  <c r="AB2828" i="1"/>
  <c r="AA2828" i="1" s="1"/>
  <c r="AB2826" i="1"/>
  <c r="AA2826" i="1" s="1"/>
  <c r="AB3826" i="1"/>
  <c r="AA3826" i="1" s="1"/>
  <c r="AB5827" i="1"/>
  <c r="AA5827" i="1" s="1"/>
  <c r="AB3828" i="1"/>
  <c r="AA3828" i="1" s="1"/>
  <c r="AB4827" i="1"/>
  <c r="AA4827" i="1" s="1"/>
  <c r="AB4828" i="1"/>
  <c r="AA4828" i="1" s="1"/>
  <c r="AB3827" i="1"/>
  <c r="AA3827" i="1" s="1"/>
  <c r="AB2829" i="1"/>
  <c r="AA2829" i="1" s="1"/>
  <c r="AB5828" i="1"/>
  <c r="AA5828" i="1" s="1"/>
  <c r="AB4829" i="1"/>
  <c r="AA4829" i="1" s="1"/>
  <c r="AB5829" i="1"/>
  <c r="AA5829" i="1" s="1"/>
  <c r="AB1828" i="1"/>
  <c r="AA1828" i="1" s="1"/>
  <c r="AB1827" i="1"/>
  <c r="AA1827" i="1" s="1"/>
  <c r="AB2830" i="1"/>
  <c r="AA2830" i="1" s="1"/>
  <c r="AB1830" i="1"/>
  <c r="AA1830" i="1" s="1"/>
  <c r="AB3829" i="1"/>
  <c r="AA3829" i="1" s="1"/>
  <c r="AB5830" i="1"/>
  <c r="AA5830" i="1" s="1"/>
  <c r="AB1829" i="1"/>
  <c r="AA1829" i="1" s="1"/>
  <c r="AB4831" i="1"/>
  <c r="AA4831" i="1" s="1"/>
  <c r="AB3833" i="1"/>
  <c r="AA3833" i="1" s="1"/>
  <c r="AB2831" i="1"/>
  <c r="AA2831" i="1" s="1"/>
  <c r="AB3830" i="1"/>
  <c r="AA3830" i="1" s="1"/>
  <c r="AB5831" i="1"/>
  <c r="AA5831" i="1" s="1"/>
  <c r="AB4830" i="1"/>
  <c r="AA4830" i="1" s="1"/>
  <c r="AB1831" i="1"/>
  <c r="AA1831" i="1" s="1"/>
  <c r="AB3832" i="1"/>
  <c r="AA3832" i="1" s="1"/>
  <c r="AB4833" i="1"/>
  <c r="AA4833" i="1" s="1"/>
  <c r="AB3831" i="1"/>
  <c r="AA3831" i="1" s="1"/>
  <c r="AB4832" i="1"/>
  <c r="AA4832" i="1" s="1"/>
  <c r="AB5832" i="1"/>
  <c r="AA5832" i="1" s="1"/>
  <c r="AB5833" i="1"/>
  <c r="AA5833" i="1" s="1"/>
  <c r="AB2832" i="1"/>
  <c r="AA2832" i="1" s="1"/>
  <c r="AB2833" i="1"/>
  <c r="AA2833" i="1" s="1"/>
  <c r="AB1833" i="1"/>
  <c r="AA1833" i="1" s="1"/>
  <c r="AB2834" i="1"/>
  <c r="AA2834" i="1" s="1"/>
  <c r="AB4835" i="1"/>
  <c r="AA4835" i="1" s="1"/>
  <c r="AB5834" i="1"/>
  <c r="AA5834" i="1" s="1"/>
  <c r="AB1834" i="1"/>
  <c r="AA1834" i="1" s="1"/>
  <c r="AB3834" i="1"/>
  <c r="AA3834" i="1" s="1"/>
  <c r="AB4834" i="1"/>
  <c r="AA4834" i="1" s="1"/>
  <c r="AB2835" i="1"/>
  <c r="AA2835" i="1" s="1"/>
  <c r="AB1832" i="1"/>
  <c r="AA1832" i="1" s="1"/>
  <c r="AB2836" i="1"/>
  <c r="AA2836" i="1" s="1"/>
  <c r="AB4836" i="1"/>
  <c r="AA4836" i="1" s="1"/>
  <c r="AB2838" i="1"/>
  <c r="AA2838" i="1" s="1"/>
  <c r="AB3835" i="1"/>
  <c r="AA3835" i="1" s="1"/>
  <c r="AB5836" i="1"/>
  <c r="AA5836" i="1" s="1"/>
  <c r="AB1837" i="1"/>
  <c r="AA1837" i="1" s="1"/>
  <c r="AB5835" i="1"/>
  <c r="AA5835" i="1" s="1"/>
  <c r="AB5839" i="1"/>
  <c r="AA5839" i="1" s="1"/>
  <c r="AB3836" i="1"/>
  <c r="AA3836" i="1" s="1"/>
  <c r="AB1835" i="1"/>
  <c r="AA1835" i="1" s="1"/>
  <c r="AB3837" i="1"/>
  <c r="AA3837" i="1" s="1"/>
  <c r="AB5837" i="1"/>
  <c r="AA5837" i="1" s="1"/>
  <c r="AB2837" i="1"/>
  <c r="AA2837" i="1" s="1"/>
  <c r="AB3838" i="1"/>
  <c r="AA3838" i="1" s="1"/>
  <c r="AB4837" i="1"/>
  <c r="AA4837" i="1" s="1"/>
  <c r="AB1836" i="1"/>
  <c r="AA1836" i="1" s="1"/>
  <c r="AB4838" i="1"/>
  <c r="AA4838" i="1" s="1"/>
  <c r="AB5838" i="1"/>
  <c r="AA5838" i="1" s="1"/>
  <c r="AB4839" i="1"/>
  <c r="AA4839" i="1" s="1"/>
  <c r="AB2839" i="1"/>
  <c r="AA2839" i="1" s="1"/>
  <c r="AB1838" i="1"/>
  <c r="AA1838" i="1" s="1"/>
  <c r="AB4840" i="1"/>
  <c r="AA4840" i="1" s="1"/>
  <c r="AB3839" i="1"/>
  <c r="AA3839" i="1" s="1"/>
  <c r="AB2842" i="1"/>
  <c r="AA2842" i="1" s="1"/>
  <c r="AB2840" i="1"/>
  <c r="AA2840" i="1" s="1"/>
  <c r="AB1839" i="1"/>
  <c r="AA1839" i="1" s="1"/>
  <c r="AB3840" i="1"/>
  <c r="AA3840" i="1" s="1"/>
  <c r="AB2841" i="1"/>
  <c r="AA2841" i="1" s="1"/>
  <c r="AB5840" i="1"/>
  <c r="AA5840" i="1" s="1"/>
  <c r="AB4841" i="1"/>
  <c r="AA4841" i="1" s="1"/>
  <c r="AB3841" i="1"/>
  <c r="AA3841" i="1" s="1"/>
  <c r="AB4842" i="1"/>
  <c r="AA4842" i="1" s="1"/>
  <c r="AB5841" i="1"/>
  <c r="AA5841" i="1" s="1"/>
  <c r="AB3842" i="1"/>
  <c r="AA3842" i="1" s="1"/>
  <c r="AB1841" i="1"/>
  <c r="AA1841" i="1" s="1"/>
  <c r="AB5842" i="1"/>
  <c r="AA5842" i="1" s="1"/>
  <c r="AB1840" i="1"/>
  <c r="AA1840" i="1" s="1"/>
  <c r="AB3846" i="1"/>
  <c r="AA3846" i="1" s="1"/>
  <c r="AB3844" i="1"/>
  <c r="AA3844" i="1" s="1"/>
  <c r="AB2846" i="1"/>
  <c r="AA2846" i="1" s="1"/>
  <c r="AB5843" i="1"/>
  <c r="AA5843" i="1" s="1"/>
  <c r="AB1842" i="1"/>
  <c r="AA1842" i="1" s="1"/>
  <c r="AB4845" i="1"/>
  <c r="AA4845" i="1" s="1"/>
  <c r="AB1843" i="1"/>
  <c r="AA1843" i="1" s="1"/>
  <c r="AB2845" i="1"/>
  <c r="AA2845" i="1" s="1"/>
  <c r="AB4843" i="1"/>
  <c r="AA4843" i="1" s="1"/>
  <c r="AB2843" i="1"/>
  <c r="AA2843" i="1" s="1"/>
  <c r="AB4844" i="1"/>
  <c r="AA4844" i="1" s="1"/>
  <c r="AB3843" i="1"/>
  <c r="AA3843" i="1" s="1"/>
  <c r="AB2848" i="1"/>
  <c r="AA2848" i="1" s="1"/>
  <c r="AB5846" i="1"/>
  <c r="AA5846" i="1" s="1"/>
  <c r="AB4846" i="1"/>
  <c r="AA4846" i="1" s="1"/>
  <c r="AB1844" i="1"/>
  <c r="AA1844" i="1" s="1"/>
  <c r="AB3845" i="1"/>
  <c r="AA3845" i="1" s="1"/>
  <c r="AB4847" i="1"/>
  <c r="AA4847" i="1" s="1"/>
  <c r="AB2844" i="1"/>
  <c r="AA2844" i="1" s="1"/>
  <c r="AB5844" i="1"/>
  <c r="AA5844" i="1" s="1"/>
  <c r="AB5845" i="1"/>
  <c r="AA5845" i="1" s="1"/>
  <c r="AB1847" i="1"/>
  <c r="AA1847" i="1" s="1"/>
  <c r="AB1845" i="1"/>
  <c r="AA1845" i="1" s="1"/>
  <c r="AB3848" i="1"/>
  <c r="AA3848" i="1" s="1"/>
  <c r="AB5847" i="1"/>
  <c r="AA5847" i="1" s="1"/>
  <c r="AB5849" i="1"/>
  <c r="AA5849" i="1" s="1"/>
  <c r="AB2847" i="1"/>
  <c r="AA2847" i="1" s="1"/>
  <c r="AB5848" i="1"/>
  <c r="AA5848" i="1" s="1"/>
  <c r="AB1846" i="1"/>
  <c r="AA1846" i="1" s="1"/>
  <c r="AB4848" i="1"/>
  <c r="AA4848" i="1" s="1"/>
  <c r="AB3847" i="1"/>
  <c r="AA3847" i="1" s="1"/>
  <c r="AB3849" i="1"/>
  <c r="AA3849" i="1" s="1"/>
  <c r="AB4849" i="1"/>
  <c r="AA4849" i="1" s="1"/>
  <c r="AB2850" i="1"/>
  <c r="AA2850" i="1" s="1"/>
  <c r="AB1849" i="1"/>
  <c r="AA1849" i="1" s="1"/>
  <c r="AB2852" i="1"/>
  <c r="AA2852" i="1" s="1"/>
  <c r="AB2849" i="1"/>
  <c r="AA2849" i="1" s="1"/>
  <c r="AB1848" i="1"/>
  <c r="AA1848" i="1" s="1"/>
  <c r="AB2851" i="1"/>
  <c r="AA2851" i="1" s="1"/>
  <c r="AB5850" i="1"/>
  <c r="AA5850" i="1" s="1"/>
  <c r="AB4850" i="1"/>
  <c r="AA4850" i="1" s="1"/>
  <c r="AB3850" i="1"/>
  <c r="AA3850" i="1" s="1"/>
  <c r="AB5851" i="1"/>
  <c r="AA5851" i="1" s="1"/>
  <c r="AB3851" i="1"/>
  <c r="AA3851" i="1" s="1"/>
  <c r="AB4851" i="1"/>
  <c r="AA4851" i="1" s="1"/>
  <c r="AB4852" i="1"/>
  <c r="AA4852" i="1" s="1"/>
  <c r="AB5853" i="1"/>
  <c r="AA5853" i="1" s="1"/>
  <c r="AB1851" i="1"/>
  <c r="AA1851" i="1" s="1"/>
  <c r="AB1852" i="1"/>
  <c r="AA1852" i="1" s="1"/>
  <c r="AB3852" i="1"/>
  <c r="AA3852" i="1" s="1"/>
  <c r="AB4853" i="1"/>
  <c r="AA4853" i="1" s="1"/>
  <c r="AB3855" i="1"/>
  <c r="AA3855" i="1" s="1"/>
  <c r="AB5852" i="1"/>
  <c r="AA5852" i="1" s="1"/>
  <c r="AB2853" i="1"/>
  <c r="AA2853" i="1" s="1"/>
  <c r="AB1850" i="1"/>
  <c r="AA1850" i="1" s="1"/>
  <c r="AB3853" i="1"/>
  <c r="AA3853" i="1" s="1"/>
  <c r="AB3854" i="1"/>
  <c r="AA3854" i="1" s="1"/>
  <c r="AB2854" i="1"/>
  <c r="AA2854" i="1" s="1"/>
  <c r="AB1853" i="1"/>
  <c r="AA1853" i="1" s="1"/>
  <c r="AB5854" i="1"/>
  <c r="AA5854" i="1" s="1"/>
  <c r="AB1855" i="1"/>
  <c r="AA1855" i="1" s="1"/>
  <c r="AB4856" i="1"/>
  <c r="AA4856" i="1" s="1"/>
  <c r="AB5855" i="1"/>
  <c r="AA5855" i="1" s="1"/>
  <c r="AB1854" i="1"/>
  <c r="AA1854" i="1" s="1"/>
  <c r="AB4854" i="1"/>
  <c r="AA4854" i="1" s="1"/>
  <c r="AB2855" i="1"/>
  <c r="AA2855" i="1" s="1"/>
  <c r="AB1856" i="1"/>
  <c r="AA1856" i="1" s="1"/>
  <c r="AB4855" i="1"/>
  <c r="AA4855" i="1" s="1"/>
  <c r="AB2856" i="1"/>
  <c r="AA2856" i="1" s="1"/>
  <c r="AB5856" i="1"/>
  <c r="AA5856" i="1" s="1"/>
  <c r="AB5857" i="1"/>
  <c r="AA5857" i="1" s="1"/>
  <c r="AB4857" i="1"/>
  <c r="AA4857" i="1" s="1"/>
  <c r="AB3857" i="1"/>
  <c r="AA3857" i="1" s="1"/>
  <c r="AB3856" i="1"/>
  <c r="AA3856" i="1" s="1"/>
  <c r="AB2857" i="1"/>
  <c r="AA2857" i="1" s="1"/>
  <c r="AB2858" i="1"/>
  <c r="AA2858" i="1" s="1"/>
  <c r="AB3858" i="1"/>
  <c r="AA3858" i="1" s="1"/>
  <c r="AB5859" i="1"/>
  <c r="AA5859" i="1" s="1"/>
  <c r="AB4858" i="1"/>
  <c r="AA4858" i="1" s="1"/>
  <c r="AB1857" i="1"/>
  <c r="AA1857" i="1" s="1"/>
  <c r="AB5860" i="1"/>
  <c r="AA5860" i="1" s="1"/>
  <c r="AB2859" i="1"/>
  <c r="AA2859" i="1" s="1"/>
  <c r="AB4859" i="1"/>
  <c r="AA4859" i="1" s="1"/>
  <c r="AB3859" i="1"/>
  <c r="AA3859" i="1" s="1"/>
  <c r="AB3862" i="1"/>
  <c r="AA3862" i="1" s="1"/>
  <c r="AB2860" i="1"/>
  <c r="AA2860" i="1" s="1"/>
  <c r="AB5858" i="1"/>
  <c r="AA5858" i="1" s="1"/>
  <c r="AB1859" i="1"/>
  <c r="AA1859" i="1" s="1"/>
  <c r="AB1861" i="1"/>
  <c r="AA1861" i="1" s="1"/>
  <c r="AB2863" i="1"/>
  <c r="AA2863" i="1" s="1"/>
  <c r="AB1858" i="1"/>
  <c r="AA1858" i="1" s="1"/>
  <c r="AB3860" i="1"/>
  <c r="AA3860" i="1" s="1"/>
  <c r="AB4860" i="1"/>
  <c r="AA4860" i="1" s="1"/>
  <c r="AB5861" i="1"/>
  <c r="AA5861" i="1" s="1"/>
  <c r="AB1860" i="1"/>
  <c r="AA1860" i="1" s="1"/>
  <c r="AB2861" i="1"/>
  <c r="AA2861" i="1" s="1"/>
  <c r="AB3861" i="1"/>
  <c r="AA3861" i="1" s="1"/>
  <c r="AB4862" i="1"/>
  <c r="AA4862" i="1" s="1"/>
  <c r="AB5862" i="1"/>
  <c r="AA5862" i="1" s="1"/>
  <c r="AB4861" i="1"/>
  <c r="AA4861" i="1" s="1"/>
  <c r="AB2862" i="1"/>
  <c r="AA2862" i="1" s="1"/>
  <c r="AB3863" i="1"/>
  <c r="AA3863" i="1" s="1"/>
  <c r="AB4863" i="1"/>
  <c r="AA4863" i="1" s="1"/>
  <c r="AB3864" i="1"/>
  <c r="AA3864" i="1" s="1"/>
  <c r="AB1862" i="1"/>
  <c r="AA1862" i="1" s="1"/>
  <c r="AB5863" i="1"/>
  <c r="AA5863" i="1" s="1"/>
  <c r="AB5864" i="1"/>
  <c r="AA5864" i="1" s="1"/>
  <c r="AB4864" i="1"/>
  <c r="AA4864" i="1" s="1"/>
  <c r="AB1863" i="1"/>
  <c r="AA1863" i="1" s="1"/>
  <c r="AB5865" i="1"/>
  <c r="AA5865" i="1" s="1"/>
  <c r="AB4866" i="1"/>
  <c r="AA4866" i="1" s="1"/>
  <c r="AB4865" i="1"/>
  <c r="AA4865" i="1" s="1"/>
  <c r="AB2865" i="1"/>
  <c r="AA2865" i="1" s="1"/>
  <c r="AB1864" i="1"/>
  <c r="AA1864" i="1" s="1"/>
  <c r="AB1866" i="1"/>
  <c r="AA1866" i="1" s="1"/>
  <c r="AB2864" i="1"/>
  <c r="AA2864" i="1" s="1"/>
  <c r="AB3865" i="1"/>
  <c r="AA3865" i="1" s="1"/>
  <c r="AB2866" i="1"/>
  <c r="AA2866" i="1" s="1"/>
  <c r="AB3868" i="1"/>
  <c r="AA3868" i="1" s="1"/>
  <c r="AB5866" i="1"/>
  <c r="AA5866" i="1" s="1"/>
  <c r="AB1865" i="1"/>
  <c r="AA1865" i="1" s="1"/>
  <c r="AB3867" i="1"/>
  <c r="AA3867" i="1" s="1"/>
  <c r="AB1867" i="1"/>
  <c r="AA1867" i="1" s="1"/>
  <c r="AB3866" i="1"/>
  <c r="AA3866" i="1" s="1"/>
  <c r="AB4867" i="1"/>
  <c r="AA4867" i="1" s="1"/>
  <c r="AB4868" i="1"/>
  <c r="AA4868" i="1" s="1"/>
  <c r="AB5867" i="1"/>
  <c r="AA5867" i="1" s="1"/>
  <c r="AB2867" i="1"/>
  <c r="AA2867" i="1" s="1"/>
  <c r="AB4869" i="1"/>
  <c r="AA4869" i="1" s="1"/>
  <c r="AB3871" i="1"/>
  <c r="AA3871" i="1" s="1"/>
  <c r="AB3869" i="1"/>
  <c r="AA3869" i="1" s="1"/>
  <c r="AB5868" i="1"/>
  <c r="AA5868" i="1" s="1"/>
  <c r="AB5869" i="1"/>
  <c r="AA5869" i="1" s="1"/>
  <c r="AB2868" i="1"/>
  <c r="AA2868" i="1" s="1"/>
  <c r="AB5870" i="1"/>
  <c r="AA5870" i="1" s="1"/>
  <c r="AB2869" i="1"/>
  <c r="AA2869" i="1" s="1"/>
  <c r="AB1868" i="1"/>
  <c r="AA1868" i="1" s="1"/>
  <c r="AB3873" i="1"/>
  <c r="AA3873" i="1" s="1"/>
  <c r="AB3870" i="1"/>
  <c r="AA3870" i="1" s="1"/>
  <c r="AB4871" i="1"/>
  <c r="AA4871" i="1" s="1"/>
  <c r="AB1869" i="1"/>
  <c r="AA1869" i="1" s="1"/>
  <c r="AB2871" i="1"/>
  <c r="AA2871" i="1" s="1"/>
  <c r="AB4870" i="1"/>
  <c r="AA4870" i="1" s="1"/>
  <c r="AB2870" i="1"/>
  <c r="AA2870" i="1" s="1"/>
  <c r="AB5871" i="1"/>
  <c r="AA5871" i="1" s="1"/>
  <c r="AB3872" i="1"/>
  <c r="AA3872" i="1" s="1"/>
  <c r="AB4872" i="1"/>
  <c r="AA4872" i="1" s="1"/>
  <c r="AB5873" i="1"/>
  <c r="AA5873" i="1" s="1"/>
  <c r="AB1870" i="1"/>
  <c r="AA1870" i="1" s="1"/>
  <c r="AB2873" i="1"/>
  <c r="AA2873" i="1" s="1"/>
  <c r="AB1871" i="1"/>
  <c r="AA1871" i="1" s="1"/>
  <c r="AB5872" i="1"/>
  <c r="AA5872" i="1" s="1"/>
  <c r="AB4873" i="1"/>
  <c r="AA4873" i="1" s="1"/>
  <c r="AB2872" i="1"/>
  <c r="AA2872" i="1" s="1"/>
  <c r="AB5875" i="1"/>
  <c r="AA5875" i="1" s="1"/>
  <c r="AB5876" i="1"/>
  <c r="AA5876" i="1" s="1"/>
  <c r="AB4874" i="1"/>
  <c r="AA4874" i="1" s="1"/>
  <c r="AB2875" i="1"/>
  <c r="AA2875" i="1" s="1"/>
  <c r="AB1872" i="1"/>
  <c r="AA1872" i="1" s="1"/>
  <c r="AB1873" i="1"/>
  <c r="AA1873" i="1" s="1"/>
  <c r="AB5874" i="1"/>
  <c r="AA5874" i="1" s="1"/>
  <c r="AB4875" i="1"/>
  <c r="AA4875" i="1" s="1"/>
  <c r="AB2874" i="1"/>
  <c r="AA2874" i="1" s="1"/>
  <c r="AB3874" i="1"/>
  <c r="AA3874" i="1" s="1"/>
  <c r="AB3875" i="1"/>
  <c r="AA3875" i="1" s="1"/>
  <c r="AB2877" i="1"/>
  <c r="AA2877" i="1" s="1"/>
  <c r="AB1874" i="1"/>
  <c r="AA1874" i="1" s="1"/>
  <c r="AB5877" i="1"/>
  <c r="AA5877" i="1" s="1"/>
  <c r="AB3876" i="1"/>
  <c r="AA3876" i="1" s="1"/>
  <c r="AB1877" i="1"/>
  <c r="AA1877" i="1" s="1"/>
  <c r="AB4876" i="1"/>
  <c r="AA4876" i="1" s="1"/>
  <c r="AB1875" i="1"/>
  <c r="AA1875" i="1" s="1"/>
  <c r="AB5878" i="1"/>
  <c r="AA5878" i="1" s="1"/>
  <c r="AB1876" i="1"/>
  <c r="AA1876" i="1" s="1"/>
  <c r="AB2878" i="1"/>
  <c r="AA2878" i="1" s="1"/>
  <c r="AB4878" i="1"/>
  <c r="AA4878" i="1" s="1"/>
  <c r="AB2876" i="1"/>
  <c r="AA2876" i="1" s="1"/>
  <c r="AB3877" i="1"/>
  <c r="AA3877" i="1" s="1"/>
  <c r="AB3878" i="1"/>
  <c r="AA3878" i="1" s="1"/>
  <c r="AB3881" i="1"/>
  <c r="AA3881" i="1" s="1"/>
  <c r="AB1878" i="1"/>
  <c r="AA1878" i="1" s="1"/>
  <c r="AB4877" i="1"/>
  <c r="AA4877" i="1" s="1"/>
  <c r="AB5879" i="1"/>
  <c r="AA5879" i="1" s="1"/>
  <c r="AB2882" i="1"/>
  <c r="AA2882" i="1" s="1"/>
  <c r="AB5880" i="1"/>
  <c r="AA5880" i="1" s="1"/>
  <c r="AB4880" i="1"/>
  <c r="AA4880" i="1" s="1"/>
  <c r="AB4879" i="1"/>
  <c r="AA4879" i="1" s="1"/>
  <c r="AB3880" i="1"/>
  <c r="AA3880" i="1" s="1"/>
  <c r="AB2880" i="1"/>
  <c r="AA2880" i="1" s="1"/>
  <c r="AB1879" i="1"/>
  <c r="AA1879" i="1" s="1"/>
  <c r="AB2879" i="1"/>
  <c r="AA2879" i="1" s="1"/>
  <c r="AB3879" i="1"/>
  <c r="AA3879" i="1" s="1"/>
  <c r="AB5881" i="1"/>
  <c r="AA5881" i="1" s="1"/>
  <c r="AB1881" i="1"/>
  <c r="AA1881" i="1" s="1"/>
  <c r="AB4882" i="1"/>
  <c r="AA4882" i="1" s="1"/>
  <c r="AB2881" i="1"/>
  <c r="AA2881" i="1" s="1"/>
  <c r="AB5882" i="1"/>
  <c r="AA5882" i="1" s="1"/>
  <c r="AB4881" i="1"/>
  <c r="AA4881" i="1" s="1"/>
  <c r="AB1880" i="1"/>
  <c r="AA1880" i="1" s="1"/>
  <c r="AB3882" i="1"/>
  <c r="AA3882" i="1" s="1"/>
  <c r="AB1882" i="1"/>
  <c r="AA1882" i="1" s="1"/>
  <c r="AB1883" i="1"/>
  <c r="AA1883" i="1" s="1"/>
  <c r="AB2883" i="1"/>
  <c r="AA2883" i="1" s="1"/>
  <c r="AB2886" i="1"/>
  <c r="AA2886" i="1" s="1"/>
  <c r="AB2884" i="1"/>
  <c r="AA2884" i="1" s="1"/>
  <c r="AB5883" i="1"/>
  <c r="AA5883" i="1" s="1"/>
  <c r="AB3884" i="1"/>
  <c r="AA3884" i="1" s="1"/>
  <c r="AB3883" i="1"/>
  <c r="AA3883" i="1" s="1"/>
  <c r="AB5884" i="1"/>
  <c r="AA5884" i="1" s="1"/>
  <c r="AB4883" i="1"/>
  <c r="AA4883" i="1" s="1"/>
  <c r="AB5885" i="1"/>
  <c r="AA5885" i="1" s="1"/>
  <c r="AB1884" i="1"/>
  <c r="AA1884" i="1" s="1"/>
  <c r="AB1885" i="1"/>
  <c r="AA1885" i="1" s="1"/>
  <c r="AB4884" i="1"/>
  <c r="AA4884" i="1" s="1"/>
  <c r="AB4885" i="1"/>
  <c r="AA4885" i="1" s="1"/>
  <c r="AB2885" i="1"/>
  <c r="AA2885" i="1" s="1"/>
  <c r="AB3885" i="1"/>
  <c r="AA3885" i="1" s="1"/>
  <c r="AB1886" i="1"/>
  <c r="AA1886" i="1" s="1"/>
  <c r="AB4886" i="1"/>
  <c r="AA4886" i="1" s="1"/>
  <c r="AB3889" i="1"/>
  <c r="AA3889" i="1" s="1"/>
  <c r="AB3886" i="1"/>
  <c r="AA3886" i="1" s="1"/>
  <c r="AB4887" i="1"/>
  <c r="AA4887" i="1" s="1"/>
  <c r="AB5886" i="1"/>
  <c r="AA5886" i="1" s="1"/>
  <c r="AB2887" i="1"/>
  <c r="AA2887" i="1" s="1"/>
  <c r="AB3887" i="1"/>
  <c r="AA3887" i="1" s="1"/>
  <c r="AB5887" i="1"/>
  <c r="AA5887" i="1" s="1"/>
  <c r="AB4889" i="1"/>
  <c r="AA4889" i="1" s="1"/>
  <c r="AB4888" i="1"/>
  <c r="AA4888" i="1" s="1"/>
  <c r="AB2888" i="1"/>
  <c r="AA2888" i="1" s="1"/>
  <c r="AB3888" i="1"/>
  <c r="AA3888" i="1" s="1"/>
  <c r="AB5888" i="1"/>
  <c r="AA5888" i="1" s="1"/>
  <c r="AB1888" i="1"/>
  <c r="AA1888" i="1" s="1"/>
  <c r="AB5889" i="1"/>
  <c r="AA5889" i="1" s="1"/>
  <c r="AB2889" i="1"/>
  <c r="AA2889" i="1" s="1"/>
  <c r="AB1889" i="1"/>
  <c r="AA1889" i="1" s="1"/>
  <c r="AB1887" i="1"/>
  <c r="AA1887" i="1" s="1"/>
  <c r="AB5890" i="1"/>
  <c r="AA5890" i="1" s="1"/>
  <c r="AB3893" i="1"/>
  <c r="AA3893" i="1" s="1"/>
  <c r="AB5891" i="1"/>
  <c r="AA5891" i="1" s="1"/>
  <c r="AB3891" i="1"/>
  <c r="AA3891" i="1" s="1"/>
  <c r="AB2890" i="1"/>
  <c r="AA2890" i="1" s="1"/>
  <c r="AB2891" i="1"/>
  <c r="AA2891" i="1" s="1"/>
  <c r="AB3890" i="1"/>
  <c r="AA3890" i="1" s="1"/>
  <c r="AB4890" i="1"/>
  <c r="AA4890" i="1" s="1"/>
  <c r="AB1890" i="1"/>
  <c r="AA1890" i="1" s="1"/>
  <c r="AB3892" i="1"/>
  <c r="AA3892" i="1" s="1"/>
  <c r="AB2893" i="1"/>
  <c r="AA2893" i="1" s="1"/>
  <c r="AB4891" i="1"/>
  <c r="AA4891" i="1" s="1"/>
  <c r="AB1891" i="1"/>
  <c r="AA1891" i="1" s="1"/>
  <c r="AB5892" i="1"/>
  <c r="AA5892" i="1" s="1"/>
  <c r="AB2892" i="1"/>
  <c r="AA2892" i="1" s="1"/>
  <c r="AB2896" i="1"/>
  <c r="AA2896" i="1" s="1"/>
  <c r="AB4893" i="1"/>
  <c r="AA4893" i="1" s="1"/>
  <c r="AB5894" i="1"/>
  <c r="AA5894" i="1" s="1"/>
  <c r="AB4892" i="1"/>
  <c r="AA4892" i="1" s="1"/>
  <c r="AB5893" i="1"/>
  <c r="AA5893" i="1" s="1"/>
  <c r="AB4894" i="1"/>
  <c r="AA4894" i="1" s="1"/>
  <c r="AB2894" i="1"/>
  <c r="AA2894" i="1" s="1"/>
  <c r="AB1894" i="1"/>
  <c r="AA1894" i="1" s="1"/>
  <c r="AB1892" i="1"/>
  <c r="AA1892" i="1" s="1"/>
  <c r="AB5896" i="1"/>
  <c r="AA5896" i="1" s="1"/>
  <c r="AB2895" i="1"/>
  <c r="AA2895" i="1" s="1"/>
  <c r="AB3894" i="1"/>
  <c r="AA3894" i="1" s="1"/>
  <c r="AB3895" i="1"/>
  <c r="AA3895" i="1" s="1"/>
  <c r="AB4895" i="1"/>
  <c r="AA4895" i="1" s="1"/>
  <c r="AB5895" i="1"/>
  <c r="AA5895" i="1" s="1"/>
  <c r="AB1893" i="1"/>
  <c r="AA1893" i="1" s="1"/>
  <c r="AB3896" i="1"/>
  <c r="AA3896" i="1" s="1"/>
  <c r="AB1895" i="1"/>
  <c r="AA1895" i="1" s="1"/>
  <c r="AB5897" i="1"/>
  <c r="AA5897" i="1" s="1"/>
  <c r="AB1896" i="1"/>
  <c r="AA1896" i="1" s="1"/>
  <c r="AB2897" i="1"/>
  <c r="AA2897" i="1" s="1"/>
  <c r="AB4896" i="1"/>
  <c r="AA4896" i="1" s="1"/>
  <c r="AB5898" i="1"/>
  <c r="AA5898" i="1" s="1"/>
  <c r="AB1899" i="1"/>
  <c r="AA1899" i="1" s="1"/>
  <c r="AB3897" i="1"/>
  <c r="AA3897" i="1" s="1"/>
  <c r="AB1897" i="1"/>
  <c r="AA1897" i="1" s="1"/>
  <c r="AB2898" i="1"/>
  <c r="AA2898" i="1" s="1"/>
  <c r="AB4901" i="1"/>
  <c r="AA4901" i="1" s="1"/>
  <c r="AB3898" i="1"/>
  <c r="AA3898" i="1" s="1"/>
  <c r="AB4897" i="1"/>
  <c r="AA4897" i="1" s="1"/>
  <c r="AB1898" i="1"/>
  <c r="AA1898" i="1" s="1"/>
  <c r="AB2899" i="1"/>
  <c r="AA2899" i="1" s="1"/>
  <c r="AB4899" i="1"/>
  <c r="AA4899" i="1" s="1"/>
  <c r="AB4898" i="1"/>
  <c r="AA4898" i="1" s="1"/>
  <c r="AB3899" i="1"/>
  <c r="AA3899" i="1" s="1"/>
  <c r="AB4900" i="1"/>
  <c r="AA4900" i="1" s="1"/>
  <c r="AB5899" i="1"/>
  <c r="AA5899" i="1" s="1"/>
  <c r="AB5901" i="1"/>
  <c r="AA5901" i="1" s="1"/>
  <c r="AB3901" i="1"/>
  <c r="AA3901" i="1" s="1"/>
  <c r="AB5903" i="1"/>
  <c r="AA5903" i="1" s="1"/>
  <c r="AB5900" i="1"/>
  <c r="AA5900" i="1" s="1"/>
  <c r="AB2901" i="1"/>
  <c r="AA2901" i="1" s="1"/>
  <c r="AB3900" i="1"/>
  <c r="AA3900" i="1" s="1"/>
  <c r="AB2900" i="1"/>
  <c r="AA2900" i="1" s="1"/>
  <c r="AB2903" i="1"/>
  <c r="AA2903" i="1" s="1"/>
  <c r="AB2902" i="1"/>
  <c r="AA2902" i="1" s="1"/>
  <c r="AB4902" i="1"/>
  <c r="AA4902" i="1" s="1"/>
  <c r="AB1900" i="1"/>
  <c r="AA1900" i="1" s="1"/>
  <c r="AB4903" i="1"/>
  <c r="AA4903" i="1" s="1"/>
  <c r="AB1901" i="1"/>
  <c r="AA1901" i="1" s="1"/>
  <c r="AB5902" i="1"/>
  <c r="AA5902" i="1" s="1"/>
  <c r="AB3902" i="1"/>
  <c r="AA3902" i="1" s="1"/>
  <c r="AB3904" i="1"/>
  <c r="AA3904" i="1" s="1"/>
  <c r="AB1905" i="1"/>
  <c r="AA1905" i="1" s="1"/>
  <c r="AB2904" i="1"/>
  <c r="AA2904" i="1" s="1"/>
  <c r="AB1902" i="1"/>
  <c r="AA1902" i="1" s="1"/>
  <c r="AB5904" i="1"/>
  <c r="AA5904" i="1" s="1"/>
  <c r="AB4905" i="1"/>
  <c r="AA4905" i="1" s="1"/>
  <c r="AB1903" i="1"/>
  <c r="AA1903" i="1" s="1"/>
  <c r="AB3903" i="1"/>
  <c r="AA3903" i="1" s="1"/>
  <c r="AB3905" i="1"/>
  <c r="AA3905" i="1" s="1"/>
  <c r="AB4904" i="1"/>
  <c r="AA4904" i="1" s="1"/>
  <c r="AB2907" i="1"/>
  <c r="AA2907" i="1" s="1"/>
  <c r="AB5905" i="1"/>
  <c r="AA5905" i="1" s="1"/>
  <c r="AB1904" i="1"/>
  <c r="AA1904" i="1" s="1"/>
  <c r="AB2905" i="1"/>
  <c r="AA2905" i="1" s="1"/>
  <c r="AB3906" i="1"/>
  <c r="AA3906" i="1" s="1"/>
  <c r="AB4906" i="1"/>
  <c r="AA4906" i="1" s="1"/>
  <c r="AB3907" i="1"/>
  <c r="AA3907" i="1" s="1"/>
  <c r="AB5907" i="1"/>
  <c r="AA5907" i="1" s="1"/>
  <c r="AB5906" i="1"/>
  <c r="AA5906" i="1" s="1"/>
  <c r="AB2906" i="1"/>
  <c r="AA2906" i="1" s="1"/>
  <c r="AB4907" i="1"/>
  <c r="AA4907" i="1" s="1"/>
  <c r="AB5908" i="1"/>
  <c r="AA5908" i="1" s="1"/>
  <c r="AB4908" i="1"/>
  <c r="AA4908" i="1" s="1"/>
  <c r="AB2908" i="1"/>
  <c r="AA2908" i="1" s="1"/>
  <c r="AB3908" i="1"/>
  <c r="AA3908" i="1" s="1"/>
  <c r="AB3909" i="1"/>
  <c r="AA3909" i="1" s="1"/>
  <c r="AB1906" i="1"/>
  <c r="AA1906" i="1" s="1"/>
  <c r="AB1907" i="1"/>
  <c r="AA1907" i="1" s="1"/>
  <c r="AB1908" i="1"/>
  <c r="AA1908" i="1" s="1"/>
  <c r="AB1910" i="1"/>
  <c r="AA1910" i="1" s="1"/>
  <c r="AB5909" i="1"/>
  <c r="AA5909" i="1" s="1"/>
  <c r="AB2909" i="1"/>
  <c r="AA2909" i="1" s="1"/>
  <c r="AB4909" i="1"/>
  <c r="AA4909" i="1" s="1"/>
  <c r="AB3910" i="1"/>
  <c r="AA3910" i="1" s="1"/>
  <c r="AB5910" i="1"/>
  <c r="AA5910" i="1" s="1"/>
  <c r="AB4910" i="1"/>
  <c r="AA4910" i="1" s="1"/>
  <c r="AB3913" i="1"/>
  <c r="AA3913" i="1" s="1"/>
  <c r="AB2911" i="1"/>
  <c r="AA2911" i="1" s="1"/>
  <c r="AB3911" i="1"/>
  <c r="AA3911" i="1" s="1"/>
  <c r="AB1909" i="1"/>
  <c r="AA1909" i="1" s="1"/>
  <c r="AB2910" i="1"/>
  <c r="AA2910" i="1" s="1"/>
  <c r="AB5911" i="1"/>
  <c r="AA5911" i="1" s="1"/>
  <c r="AB5912" i="1"/>
  <c r="AA5912" i="1" s="1"/>
  <c r="AB3912" i="1"/>
  <c r="AA3912" i="1" s="1"/>
  <c r="AB1911" i="1"/>
  <c r="AA1911" i="1" s="1"/>
  <c r="AB4912" i="1"/>
  <c r="AA4912" i="1" s="1"/>
  <c r="AB5913" i="1"/>
  <c r="AA5913" i="1" s="1"/>
  <c r="AB2912" i="1"/>
  <c r="AA2912" i="1" s="1"/>
  <c r="AB4911" i="1"/>
  <c r="AA4911" i="1" s="1"/>
  <c r="AB1913" i="1"/>
  <c r="AA1913" i="1" s="1"/>
  <c r="AB2913" i="1"/>
  <c r="AA2913" i="1" s="1"/>
  <c r="AB5914" i="1"/>
  <c r="AA5914" i="1" s="1"/>
  <c r="AB4913" i="1"/>
  <c r="AA4913" i="1" s="1"/>
  <c r="AB2914" i="1"/>
  <c r="AA2914" i="1" s="1"/>
  <c r="AB4914" i="1"/>
  <c r="AA4914" i="1" s="1"/>
  <c r="AB1912" i="1"/>
  <c r="AA1912" i="1" s="1"/>
  <c r="AB3914" i="1"/>
  <c r="AA3914" i="1" s="1"/>
  <c r="AB5917" i="1"/>
  <c r="AA5917" i="1" s="1"/>
  <c r="AB3915" i="1"/>
  <c r="AA3915" i="1" s="1"/>
  <c r="AB3916" i="1"/>
  <c r="AA3916" i="1" s="1"/>
  <c r="AB2915" i="1"/>
  <c r="AA2915" i="1" s="1"/>
  <c r="AB4915" i="1"/>
  <c r="AA4915" i="1" s="1"/>
  <c r="AB1914" i="1"/>
  <c r="AA1914" i="1" s="1"/>
  <c r="AB5915" i="1"/>
  <c r="AA5915" i="1" s="1"/>
  <c r="AB4916" i="1"/>
  <c r="AA4916" i="1" s="1"/>
  <c r="AB5916" i="1"/>
  <c r="AA5916" i="1" s="1"/>
  <c r="AB1916" i="1"/>
  <c r="AA1916" i="1" s="1"/>
  <c r="AB1915" i="1"/>
  <c r="AA1915" i="1" s="1"/>
  <c r="AB2916" i="1"/>
  <c r="AA2916" i="1" s="1"/>
  <c r="AB3917" i="1"/>
  <c r="AA3917" i="1" s="1"/>
  <c r="AB5918" i="1"/>
  <c r="AA5918" i="1" s="1"/>
  <c r="AB2918" i="1"/>
  <c r="AA2918" i="1" s="1"/>
  <c r="AB4917" i="1"/>
  <c r="AA4917" i="1" s="1"/>
  <c r="AB5920" i="1"/>
  <c r="AA5920" i="1" s="1"/>
  <c r="AB2917" i="1"/>
  <c r="AA2917" i="1" s="1"/>
  <c r="AB4918" i="1"/>
  <c r="AA4918" i="1" s="1"/>
  <c r="AB4921" i="1"/>
  <c r="AA4921" i="1" s="1"/>
  <c r="AB5919" i="1"/>
  <c r="AA5919" i="1" s="1"/>
  <c r="AB3920" i="1"/>
  <c r="AA3920" i="1" s="1"/>
  <c r="AB3918" i="1"/>
  <c r="AA3918" i="1" s="1"/>
  <c r="AB1920" i="1"/>
  <c r="AA1920" i="1" s="1"/>
  <c r="AB4919" i="1"/>
  <c r="AA4919" i="1" s="1"/>
  <c r="AB3919" i="1"/>
  <c r="AA3919" i="1" s="1"/>
  <c r="AB1917" i="1"/>
  <c r="AA1917" i="1" s="1"/>
  <c r="AB4920" i="1"/>
  <c r="AA4920" i="1" s="1"/>
  <c r="AB2919" i="1"/>
  <c r="AA2919" i="1" s="1"/>
  <c r="AB5921" i="1"/>
  <c r="AA5921" i="1" s="1"/>
  <c r="AB2920" i="1"/>
  <c r="AA2920" i="1" s="1"/>
  <c r="AB1919" i="1"/>
  <c r="AA1919" i="1" s="1"/>
  <c r="AB1918" i="1"/>
  <c r="AA1918" i="1" s="1"/>
  <c r="AB2921" i="1"/>
  <c r="AA2921" i="1" s="1"/>
  <c r="AB5922" i="1"/>
  <c r="AA5922" i="1" s="1"/>
  <c r="AB1921" i="1"/>
  <c r="AA1921" i="1" s="1"/>
  <c r="AB4923" i="1"/>
  <c r="AA4923" i="1" s="1"/>
  <c r="AB3922" i="1"/>
  <c r="AA3922" i="1" s="1"/>
  <c r="AB3923" i="1"/>
  <c r="AA3923" i="1" s="1"/>
  <c r="AB3921" i="1"/>
  <c r="AA3921" i="1" s="1"/>
  <c r="AB5923" i="1"/>
  <c r="AA5923" i="1" s="1"/>
  <c r="AB1923" i="1"/>
  <c r="AA1923" i="1" s="1"/>
  <c r="AB2922" i="1"/>
  <c r="AA2922" i="1" s="1"/>
  <c r="AB2926" i="1"/>
  <c r="AA2926" i="1" s="1"/>
  <c r="AB2923" i="1"/>
  <c r="AA2923" i="1" s="1"/>
  <c r="AB2924" i="1"/>
  <c r="AA2924" i="1" s="1"/>
  <c r="AB4922" i="1"/>
  <c r="AA4922" i="1" s="1"/>
  <c r="AB5924" i="1"/>
  <c r="AA5924" i="1" s="1"/>
  <c r="AB3924" i="1"/>
  <c r="AA3924" i="1" s="1"/>
  <c r="AB4924" i="1"/>
  <c r="AA4924" i="1" s="1"/>
  <c r="AB1922" i="1"/>
  <c r="AA1922" i="1" s="1"/>
  <c r="AB3925" i="1"/>
  <c r="AA3925" i="1" s="1"/>
  <c r="AB2925" i="1"/>
  <c r="AA2925" i="1" s="1"/>
  <c r="AB4925" i="1"/>
  <c r="AA4925" i="1" s="1"/>
  <c r="AB5925" i="1"/>
  <c r="AA5925" i="1" s="1"/>
  <c r="AB1924" i="1"/>
  <c r="AA1924" i="1" s="1"/>
  <c r="AB1925" i="1"/>
  <c r="AA1925" i="1" s="1"/>
  <c r="AB5927" i="1"/>
  <c r="AA5927" i="1" s="1"/>
  <c r="AB4926" i="1"/>
  <c r="AA4926" i="1" s="1"/>
  <c r="AB5929" i="1"/>
  <c r="AA5929" i="1" s="1"/>
  <c r="AB5926" i="1"/>
  <c r="AA5926" i="1" s="1"/>
  <c r="AB3929" i="1"/>
  <c r="AA3929" i="1" s="1"/>
  <c r="AB3926" i="1"/>
  <c r="AA3926" i="1" s="1"/>
  <c r="AB3927" i="1"/>
  <c r="AA3927" i="1" s="1"/>
  <c r="AB1926" i="1"/>
  <c r="AA1926" i="1" s="1"/>
  <c r="AB4928" i="1"/>
  <c r="AA4928" i="1" s="1"/>
  <c r="AB5928" i="1"/>
  <c r="AA5928" i="1" s="1"/>
  <c r="AB2928" i="1"/>
  <c r="AA2928" i="1" s="1"/>
  <c r="AB4927" i="1"/>
  <c r="AA4927" i="1" s="1"/>
  <c r="AB2927" i="1"/>
  <c r="AA2927" i="1" s="1"/>
  <c r="AB4929" i="1"/>
  <c r="AA4929" i="1" s="1"/>
  <c r="AB1929" i="1"/>
  <c r="AA1929" i="1" s="1"/>
  <c r="AB1927" i="1"/>
  <c r="AA1927" i="1" s="1"/>
  <c r="AB2929" i="1"/>
  <c r="AA2929" i="1" s="1"/>
  <c r="AB5930" i="1"/>
  <c r="AA5930" i="1" s="1"/>
  <c r="AB4930" i="1"/>
  <c r="AA4930" i="1" s="1"/>
  <c r="AB1928" i="1"/>
  <c r="AA1928" i="1" s="1"/>
  <c r="AB3928" i="1"/>
  <c r="AA3928" i="1" s="1"/>
  <c r="AB2930" i="1"/>
  <c r="AA2930" i="1" s="1"/>
  <c r="AB5931" i="1"/>
  <c r="AA5931" i="1" s="1"/>
  <c r="AB3930" i="1"/>
  <c r="AA3930" i="1" s="1"/>
  <c r="AB1930" i="1"/>
  <c r="AA1930" i="1" s="1"/>
  <c r="AB2931" i="1"/>
  <c r="AA2931" i="1" s="1"/>
  <c r="AB1933" i="1"/>
  <c r="AA1933" i="1" s="1"/>
  <c r="AB2934" i="1"/>
  <c r="AA2934" i="1" s="1"/>
  <c r="AB3931" i="1"/>
  <c r="AA3931" i="1" s="1"/>
  <c r="AB1931" i="1"/>
  <c r="AA1931" i="1" s="1"/>
  <c r="AB5932" i="1"/>
  <c r="AA5932" i="1" s="1"/>
  <c r="AB4931" i="1"/>
  <c r="AA4931" i="1" s="1"/>
  <c r="AB2932" i="1"/>
  <c r="AA2932" i="1" s="1"/>
  <c r="AB4932" i="1"/>
  <c r="AA4932" i="1" s="1"/>
  <c r="AB3932" i="1"/>
  <c r="AA3932" i="1" s="1"/>
  <c r="AB4933" i="1"/>
  <c r="AA4933" i="1" s="1"/>
  <c r="AB1932" i="1"/>
  <c r="AA1932" i="1" s="1"/>
  <c r="AB4934" i="1"/>
  <c r="AA4934" i="1" s="1"/>
  <c r="AB5934" i="1"/>
  <c r="AA5934" i="1" s="1"/>
  <c r="AB3934" i="1"/>
  <c r="AA3934" i="1" s="1"/>
  <c r="AB5933" i="1"/>
  <c r="AA5933" i="1" s="1"/>
  <c r="AB3933" i="1"/>
  <c r="AA3933" i="1" s="1"/>
  <c r="AB2933" i="1"/>
  <c r="AA2933" i="1" s="1"/>
  <c r="AB5936" i="1"/>
  <c r="AA5936" i="1" s="1"/>
  <c r="AB3935" i="1"/>
  <c r="AA3935" i="1" s="1"/>
  <c r="AB1934" i="1"/>
  <c r="AA1934" i="1" s="1"/>
  <c r="AB4936" i="1"/>
  <c r="AA4936" i="1" s="1"/>
  <c r="AB4935" i="1"/>
  <c r="AA4935" i="1" s="1"/>
  <c r="AB3936" i="1"/>
  <c r="AA3936" i="1" s="1"/>
  <c r="AB2935" i="1"/>
  <c r="AA2935" i="1" s="1"/>
  <c r="AB2936" i="1"/>
  <c r="AA2936" i="1" s="1"/>
  <c r="AB5935" i="1"/>
  <c r="AA5935" i="1" s="1"/>
  <c r="AB1936" i="1"/>
  <c r="AA1936" i="1" s="1"/>
  <c r="AB4937" i="1"/>
  <c r="AA4937" i="1" s="1"/>
  <c r="AB2937" i="1"/>
  <c r="AA2937" i="1" s="1"/>
  <c r="AB3937" i="1"/>
  <c r="AA3937" i="1" s="1"/>
  <c r="AB5937" i="1"/>
  <c r="AA5937" i="1" s="1"/>
  <c r="AB5938" i="1"/>
  <c r="AA5938" i="1" s="1"/>
  <c r="AB1935" i="1"/>
  <c r="AA1935" i="1" s="1"/>
  <c r="AB2938" i="1"/>
  <c r="AA2938" i="1" s="1"/>
  <c r="AB2940" i="1"/>
  <c r="AA2940" i="1" s="1"/>
  <c r="AB1937" i="1"/>
  <c r="AA1937" i="1" s="1"/>
  <c r="AB1940" i="1"/>
  <c r="AA1940" i="1" s="1"/>
  <c r="AB3938" i="1"/>
  <c r="AA3938" i="1" s="1"/>
  <c r="AB5939" i="1"/>
  <c r="AA5939" i="1" s="1"/>
  <c r="AB3939" i="1"/>
  <c r="AA3939" i="1" s="1"/>
  <c r="AB4938" i="1"/>
  <c r="AA4938" i="1" s="1"/>
  <c r="AB4939" i="1"/>
  <c r="AA4939" i="1" s="1"/>
  <c r="AB2939" i="1"/>
  <c r="AA2939" i="1" s="1"/>
  <c r="AB3940" i="1"/>
  <c r="AA3940" i="1" s="1"/>
  <c r="AB1939" i="1"/>
  <c r="AA1939" i="1" s="1"/>
  <c r="AB2943" i="1"/>
  <c r="AA2943" i="1" s="1"/>
  <c r="AB4940" i="1"/>
  <c r="AA4940" i="1" s="1"/>
  <c r="AB5940" i="1"/>
  <c r="AA5940" i="1" s="1"/>
  <c r="AB1938" i="1"/>
  <c r="AA1938" i="1" s="1"/>
  <c r="AB2941" i="1"/>
  <c r="AA2941" i="1" s="1"/>
  <c r="AB3941" i="1"/>
  <c r="AA3941" i="1" s="1"/>
  <c r="AB4941" i="1"/>
  <c r="AA4941" i="1" s="1"/>
  <c r="AB4943" i="1"/>
  <c r="AA4943" i="1" s="1"/>
  <c r="AB2942" i="1"/>
  <c r="AA2942" i="1" s="1"/>
  <c r="AB4942" i="1"/>
  <c r="AA4942" i="1" s="1"/>
  <c r="AB3942" i="1"/>
  <c r="AA3942" i="1" s="1"/>
  <c r="AB5941" i="1"/>
  <c r="AA5941" i="1" s="1"/>
  <c r="AB5942" i="1"/>
  <c r="AA5942" i="1" s="1"/>
  <c r="AB1941" i="1"/>
  <c r="AA1941" i="1" s="1"/>
  <c r="AB4944" i="1"/>
  <c r="AA4944" i="1" s="1"/>
  <c r="AB1942" i="1"/>
  <c r="AA1942" i="1" s="1"/>
  <c r="AB2944" i="1"/>
  <c r="AA2944" i="1" s="1"/>
  <c r="AB5943" i="1"/>
  <c r="AA5943" i="1" s="1"/>
  <c r="AB3943" i="1"/>
  <c r="AA3943" i="1" s="1"/>
  <c r="AB4946" i="1"/>
  <c r="AA4946" i="1" s="1"/>
  <c r="AB1944" i="1"/>
  <c r="AA1944" i="1" s="1"/>
  <c r="AB3944" i="1"/>
  <c r="AA3944" i="1" s="1"/>
  <c r="AB5944" i="1"/>
  <c r="AA5944" i="1" s="1"/>
  <c r="AB4945" i="1"/>
  <c r="AA4945" i="1" s="1"/>
  <c r="AB1943" i="1"/>
  <c r="AA1943" i="1" s="1"/>
  <c r="AB3945" i="1"/>
  <c r="AA3945" i="1" s="1"/>
  <c r="AB2946" i="1"/>
  <c r="AA2946" i="1" s="1"/>
  <c r="AB2945" i="1"/>
  <c r="AA2945" i="1" s="1"/>
  <c r="AB4948" i="1"/>
  <c r="AA4948" i="1" s="1"/>
  <c r="AB1945" i="1"/>
  <c r="AA1945" i="1" s="1"/>
  <c r="AB5946" i="1"/>
  <c r="AA5946" i="1" s="1"/>
  <c r="AB3946" i="1"/>
  <c r="AA3946" i="1" s="1"/>
  <c r="AB5947" i="1"/>
  <c r="AA5947" i="1" s="1"/>
  <c r="AB4947" i="1"/>
  <c r="AA4947" i="1" s="1"/>
  <c r="AB5945" i="1"/>
  <c r="AA5945" i="1" s="1"/>
  <c r="AB2947" i="1"/>
  <c r="AA2947" i="1" s="1"/>
  <c r="AB3947" i="1"/>
  <c r="AA3947" i="1" s="1"/>
  <c r="AB2948" i="1"/>
  <c r="AA2948" i="1" s="1"/>
  <c r="AB4949" i="1"/>
  <c r="AA4949" i="1" s="1"/>
  <c r="AB1946" i="1"/>
  <c r="AA1946" i="1" s="1"/>
  <c r="AB1947" i="1"/>
  <c r="AA1947" i="1" s="1"/>
  <c r="AB5948" i="1"/>
  <c r="AA5948" i="1" s="1"/>
  <c r="AB4950" i="1"/>
  <c r="AA4950" i="1" s="1"/>
  <c r="AB3948" i="1"/>
  <c r="AA3948" i="1" s="1"/>
  <c r="AB1948" i="1"/>
  <c r="AA1948" i="1" s="1"/>
  <c r="AB2949" i="1"/>
  <c r="AA2949" i="1" s="1"/>
  <c r="AB3950" i="1"/>
  <c r="AA3950" i="1" s="1"/>
  <c r="AB2950" i="1"/>
  <c r="AA2950" i="1" s="1"/>
  <c r="AB5949" i="1"/>
  <c r="AA5949" i="1" s="1"/>
  <c r="AB3949" i="1"/>
  <c r="AA3949" i="1" s="1"/>
  <c r="AB1949" i="1"/>
  <c r="AA1949" i="1" s="1"/>
  <c r="AB2953" i="1"/>
  <c r="AA2953" i="1" s="1"/>
  <c r="AB3951" i="1"/>
  <c r="AA3951" i="1" s="1"/>
  <c r="AB2951" i="1"/>
  <c r="AA2951" i="1" s="1"/>
  <c r="AB1950" i="1"/>
  <c r="AA1950" i="1" s="1"/>
  <c r="AB5951" i="1"/>
  <c r="AA5951" i="1" s="1"/>
  <c r="AB4952" i="1"/>
  <c r="AA4952" i="1" s="1"/>
  <c r="AB5950" i="1"/>
  <c r="AA5950" i="1" s="1"/>
  <c r="AB2952" i="1"/>
  <c r="AA2952" i="1" s="1"/>
  <c r="AB4951" i="1"/>
  <c r="AA4951" i="1" s="1"/>
  <c r="AB3952" i="1"/>
  <c r="AA3952" i="1" s="1"/>
  <c r="AB5952" i="1"/>
  <c r="AA5952" i="1" s="1"/>
  <c r="AB1952" i="1"/>
  <c r="AA1952" i="1" s="1"/>
  <c r="AB3953" i="1"/>
  <c r="AA3953" i="1" s="1"/>
  <c r="AB1951" i="1"/>
  <c r="AA1951" i="1" s="1"/>
  <c r="AB4953" i="1"/>
  <c r="AA4953" i="1" s="1"/>
  <c r="AB3955" i="1"/>
  <c r="AA3955" i="1" s="1"/>
  <c r="AB2955" i="1"/>
  <c r="AA2955" i="1" s="1"/>
  <c r="AB2954" i="1"/>
  <c r="AA2954" i="1" s="1"/>
  <c r="AB5953" i="1"/>
  <c r="AA5953" i="1" s="1"/>
  <c r="AB5954" i="1"/>
  <c r="AA5954" i="1" s="1"/>
  <c r="AB3954" i="1"/>
  <c r="AA3954" i="1" s="1"/>
  <c r="AB3957" i="1"/>
  <c r="AA3957" i="1" s="1"/>
  <c r="AB1953" i="1"/>
  <c r="AA1953" i="1" s="1"/>
  <c r="AB4954" i="1"/>
  <c r="AA4954" i="1" s="1"/>
  <c r="AB1955" i="1"/>
  <c r="AA1955" i="1" s="1"/>
  <c r="AB5955" i="1"/>
  <c r="AA5955" i="1" s="1"/>
  <c r="AB1954" i="1"/>
  <c r="AA1954" i="1" s="1"/>
  <c r="AB3956" i="1"/>
  <c r="AA3956" i="1" s="1"/>
  <c r="AB1957" i="1"/>
  <c r="AA1957" i="1" s="1"/>
  <c r="AB5956" i="1"/>
  <c r="AA5956" i="1" s="1"/>
  <c r="AB4955" i="1"/>
  <c r="AA4955" i="1" s="1"/>
  <c r="AB2956" i="1"/>
  <c r="AA2956" i="1" s="1"/>
  <c r="AB4956" i="1"/>
  <c r="AA4956" i="1" s="1"/>
  <c r="AB4959" i="1"/>
  <c r="AA4959" i="1" s="1"/>
  <c r="AB2958" i="1"/>
  <c r="AA2958" i="1" s="1"/>
  <c r="AB5958" i="1"/>
  <c r="AA5958" i="1" s="1"/>
  <c r="AB4957" i="1"/>
  <c r="AA4957" i="1" s="1"/>
  <c r="AB2957" i="1"/>
  <c r="AA2957" i="1" s="1"/>
  <c r="AB1956" i="1"/>
  <c r="AA1956" i="1" s="1"/>
  <c r="AB5957" i="1"/>
  <c r="AA5957" i="1" s="1"/>
  <c r="AB4958" i="1"/>
  <c r="AA4958" i="1" s="1"/>
  <c r="AB3958" i="1"/>
  <c r="AA3958" i="1" s="1"/>
  <c r="AB4961" i="1"/>
  <c r="AA4961" i="1" s="1"/>
  <c r="AB3959" i="1"/>
  <c r="AA3959" i="1" s="1"/>
  <c r="AB2959" i="1"/>
  <c r="AA2959" i="1" s="1"/>
  <c r="AB3960" i="1"/>
  <c r="AA3960" i="1" s="1"/>
  <c r="AB1958" i="1"/>
  <c r="AA1958" i="1" s="1"/>
  <c r="AB5959" i="1"/>
  <c r="AA5959" i="1" s="1"/>
  <c r="AB1959" i="1"/>
  <c r="AA1959" i="1" s="1"/>
  <c r="AB2961" i="1"/>
  <c r="AA2961" i="1" s="1"/>
  <c r="AB4960" i="1"/>
  <c r="AA4960" i="1" s="1"/>
  <c r="AB3962" i="1"/>
  <c r="AA3962" i="1" s="1"/>
  <c r="AB5960" i="1"/>
  <c r="AA5960" i="1" s="1"/>
  <c r="AB1960" i="1"/>
  <c r="AA1960" i="1" s="1"/>
  <c r="AB5961" i="1"/>
  <c r="AA5961" i="1" s="1"/>
  <c r="AB3961" i="1"/>
  <c r="AA3961" i="1" s="1"/>
  <c r="AB2960" i="1"/>
  <c r="AA2960" i="1" s="1"/>
  <c r="AB4963" i="1"/>
  <c r="AA4963" i="1" s="1"/>
  <c r="AB4962" i="1"/>
  <c r="AA4962" i="1" s="1"/>
  <c r="AB1961" i="1"/>
  <c r="AA1961" i="1" s="1"/>
  <c r="AB5963" i="1"/>
  <c r="AA5963" i="1" s="1"/>
  <c r="AB2963" i="1"/>
  <c r="AA2963" i="1" s="1"/>
  <c r="AB3963" i="1"/>
  <c r="AA3963" i="1" s="1"/>
  <c r="AB5962" i="1"/>
  <c r="AA5962" i="1" s="1"/>
  <c r="AB2962" i="1"/>
  <c r="AA2962" i="1" s="1"/>
  <c r="AB4966" i="1"/>
  <c r="AA4966" i="1" s="1"/>
  <c r="AB2964" i="1"/>
  <c r="AA2964" i="1" s="1"/>
  <c r="AB1962" i="1"/>
  <c r="AA1962" i="1" s="1"/>
  <c r="AB3965" i="1"/>
  <c r="AA3965" i="1" s="1"/>
  <c r="AB4964" i="1"/>
  <c r="AA4964" i="1" s="1"/>
  <c r="AB5964" i="1"/>
  <c r="AA5964" i="1" s="1"/>
  <c r="AB1964" i="1"/>
  <c r="AA1964" i="1" s="1"/>
  <c r="AB2966" i="1"/>
  <c r="AA2966" i="1" s="1"/>
  <c r="AB3964" i="1"/>
  <c r="AA3964" i="1" s="1"/>
  <c r="AB1963" i="1"/>
  <c r="AA1963" i="1" s="1"/>
  <c r="AB5965" i="1"/>
  <c r="AA5965" i="1" s="1"/>
  <c r="AB3967" i="1"/>
  <c r="AA3967" i="1" s="1"/>
  <c r="AB1965" i="1"/>
  <c r="AA1965" i="1" s="1"/>
  <c r="AB3966" i="1"/>
  <c r="AA3966" i="1" s="1"/>
  <c r="AB4965" i="1"/>
  <c r="AA4965" i="1" s="1"/>
  <c r="AB5966" i="1"/>
  <c r="AA5966" i="1" s="1"/>
  <c r="AB4967" i="1"/>
  <c r="AA4967" i="1" s="1"/>
  <c r="AB2965" i="1"/>
  <c r="AA2965" i="1" s="1"/>
  <c r="AB3969" i="1"/>
  <c r="AA3969" i="1" s="1"/>
  <c r="AB5967" i="1"/>
  <c r="AA5967" i="1" s="1"/>
  <c r="AB2967" i="1"/>
  <c r="AA2967" i="1" s="1"/>
  <c r="AB5968" i="1"/>
  <c r="AA5968" i="1" s="1"/>
  <c r="AB2970" i="1"/>
  <c r="AA2970" i="1" s="1"/>
  <c r="AB3968" i="1"/>
  <c r="AA3968" i="1" s="1"/>
  <c r="AB2968" i="1"/>
  <c r="AA2968" i="1" s="1"/>
  <c r="AB1967" i="1"/>
  <c r="AA1967" i="1" s="1"/>
  <c r="AB5969" i="1"/>
  <c r="AA5969" i="1" s="1"/>
  <c r="AB1966" i="1"/>
  <c r="AA1966" i="1" s="1"/>
  <c r="AB4968" i="1"/>
  <c r="AA4968" i="1" s="1"/>
  <c r="AB2969" i="1"/>
  <c r="AA2969" i="1" s="1"/>
  <c r="AB5971" i="1"/>
  <c r="AA5971" i="1" s="1"/>
  <c r="AB5972" i="1"/>
  <c r="AA5972" i="1" s="1"/>
  <c r="AB4971" i="1"/>
  <c r="AA4971" i="1" s="1"/>
  <c r="AB4970" i="1"/>
  <c r="AA4970" i="1" s="1"/>
  <c r="AB1968" i="1"/>
  <c r="AA1968" i="1" s="1"/>
  <c r="AB5970" i="1"/>
  <c r="AA5970" i="1" s="1"/>
  <c r="AB2971" i="1"/>
  <c r="AA2971" i="1" s="1"/>
  <c r="AB4969" i="1"/>
  <c r="AA4969" i="1" s="1"/>
  <c r="AB3970" i="1"/>
  <c r="AA3970" i="1" s="1"/>
  <c r="AB1971" i="1"/>
  <c r="AA1971" i="1" s="1"/>
  <c r="AB2972" i="1"/>
  <c r="AA2972" i="1" s="1"/>
  <c r="AB3972" i="1"/>
  <c r="AA3972" i="1" s="1"/>
  <c r="AB3971" i="1"/>
  <c r="AA3971" i="1" s="1"/>
  <c r="AB2974" i="1"/>
  <c r="AA2974" i="1" s="1"/>
  <c r="AB2973" i="1"/>
  <c r="AA2973" i="1" s="1"/>
  <c r="AB1970" i="1"/>
  <c r="AA1970" i="1" s="1"/>
  <c r="AB1969" i="1"/>
  <c r="AA1969" i="1" s="1"/>
  <c r="AB4972" i="1"/>
  <c r="AA4972" i="1" s="1"/>
  <c r="AB5973" i="1"/>
  <c r="AA5973" i="1" s="1"/>
  <c r="AB4973" i="1"/>
  <c r="AA4973" i="1" s="1"/>
  <c r="AB4974" i="1"/>
  <c r="AA4974" i="1" s="1"/>
  <c r="AB3974" i="1"/>
  <c r="AA3974" i="1" s="1"/>
  <c r="AB5975" i="1"/>
  <c r="AA5975" i="1" s="1"/>
  <c r="AB2975" i="1"/>
  <c r="AA2975" i="1" s="1"/>
  <c r="AB1972" i="1"/>
  <c r="AA1972" i="1" s="1"/>
  <c r="AB4975" i="1"/>
  <c r="AA4975" i="1" s="1"/>
  <c r="AB3973" i="1"/>
  <c r="AA3973" i="1" s="1"/>
  <c r="AB5974" i="1"/>
  <c r="AA5974" i="1" s="1"/>
  <c r="AB3975" i="1"/>
  <c r="AA3975" i="1" s="1"/>
  <c r="AB4976" i="1"/>
  <c r="AA4976" i="1" s="1"/>
  <c r="AB1973" i="1"/>
  <c r="AA1973" i="1" s="1"/>
  <c r="AB3976" i="1"/>
  <c r="AA3976" i="1" s="1"/>
  <c r="AB5976" i="1"/>
  <c r="AA5976" i="1" s="1"/>
  <c r="AB1975" i="1"/>
  <c r="AA1975" i="1" s="1"/>
  <c r="AB1974" i="1"/>
  <c r="AA1974" i="1" s="1"/>
  <c r="AB2976" i="1"/>
  <c r="AA2976" i="1" s="1"/>
  <c r="AB5980" i="1"/>
  <c r="AA5980" i="1" s="1"/>
  <c r="AB1976" i="1"/>
  <c r="AA1976" i="1" s="1"/>
  <c r="AB2977" i="1"/>
  <c r="AA2977" i="1" s="1"/>
  <c r="AB4978" i="1"/>
  <c r="AA4978" i="1" s="1"/>
  <c r="AB3977" i="1"/>
  <c r="AA3977" i="1" s="1"/>
  <c r="AB3980" i="1"/>
  <c r="AA3980" i="1" s="1"/>
  <c r="AB2981" i="1"/>
  <c r="AA2981" i="1" s="1"/>
  <c r="AB2978" i="1"/>
  <c r="AA2978" i="1" s="1"/>
  <c r="AB5977" i="1"/>
  <c r="AA5977" i="1" s="1"/>
  <c r="AB4977" i="1"/>
  <c r="AA4977" i="1" s="1"/>
  <c r="AB5979" i="1"/>
  <c r="AA5979" i="1" s="1"/>
  <c r="AB5978" i="1"/>
  <c r="AA5978" i="1" s="1"/>
  <c r="AB4979" i="1"/>
  <c r="AA4979" i="1" s="1"/>
  <c r="AB1977" i="1"/>
  <c r="AA1977" i="1" s="1"/>
  <c r="AB3978" i="1"/>
  <c r="AA3978" i="1" s="1"/>
  <c r="AB2979" i="1"/>
  <c r="AA2979" i="1" s="1"/>
  <c r="AB3979" i="1"/>
  <c r="AA3979" i="1" s="1"/>
  <c r="AB1978" i="1"/>
  <c r="AA1978" i="1" s="1"/>
  <c r="AB3982" i="1"/>
  <c r="AA3982" i="1" s="1"/>
  <c r="AB2980" i="1"/>
  <c r="AA2980" i="1" s="1"/>
  <c r="AB4980" i="1"/>
  <c r="AA4980" i="1" s="1"/>
  <c r="AB2983" i="1"/>
  <c r="AA2983" i="1" s="1"/>
  <c r="AB3981" i="1"/>
  <c r="AA3981" i="1" s="1"/>
  <c r="AB1979" i="1"/>
  <c r="AA1979" i="1" s="1"/>
  <c r="AB5981" i="1"/>
  <c r="AA5981" i="1" s="1"/>
  <c r="AB4981" i="1"/>
  <c r="AA4981" i="1" s="1"/>
  <c r="AB1981" i="1"/>
  <c r="AA1981" i="1" s="1"/>
  <c r="AB1980" i="1"/>
  <c r="AA1980" i="1" s="1"/>
  <c r="AB5982" i="1"/>
  <c r="AA5982" i="1" s="1"/>
  <c r="AB3983" i="1"/>
  <c r="AA3983" i="1" s="1"/>
  <c r="AB4982" i="1"/>
  <c r="AA4982" i="1" s="1"/>
  <c r="AB2982" i="1"/>
  <c r="AA2982" i="1" s="1"/>
  <c r="AB1982" i="1"/>
  <c r="AA1982" i="1" s="1"/>
  <c r="AB5983" i="1"/>
  <c r="AA5983" i="1" s="1"/>
  <c r="AB4983" i="1"/>
  <c r="AA4983" i="1" s="1"/>
  <c r="AB5984" i="1"/>
  <c r="AA5984" i="1" s="1"/>
  <c r="AB1983" i="1"/>
  <c r="AA1983" i="1" s="1"/>
  <c r="AB4984" i="1"/>
  <c r="AA4984" i="1" s="1"/>
  <c r="AB4986" i="1"/>
  <c r="AA4986" i="1" s="1"/>
  <c r="AB1984" i="1"/>
  <c r="AA1984" i="1" s="1"/>
  <c r="AB2984" i="1"/>
  <c r="AA2984" i="1" s="1"/>
  <c r="AB2985" i="1"/>
  <c r="AA2985" i="1" s="1"/>
  <c r="AB3985" i="1"/>
  <c r="AA3985" i="1" s="1"/>
  <c r="AB3984" i="1"/>
  <c r="AA3984" i="1" s="1"/>
  <c r="AB4985" i="1"/>
  <c r="AA4985" i="1" s="1"/>
  <c r="AB5985" i="1"/>
  <c r="AA5985" i="1" s="1"/>
  <c r="AB2986" i="1"/>
  <c r="AA2986" i="1" s="1"/>
  <c r="AB1985" i="1"/>
  <c r="AA1985" i="1" s="1"/>
  <c r="AB4987" i="1"/>
  <c r="AA4987" i="1" s="1"/>
  <c r="AB3988" i="1"/>
  <c r="AA3988" i="1" s="1"/>
  <c r="AB2987" i="1"/>
  <c r="AA2987" i="1" s="1"/>
  <c r="AB5986" i="1"/>
  <c r="AA5986" i="1" s="1"/>
  <c r="AB5987" i="1"/>
  <c r="AA5987" i="1" s="1"/>
  <c r="AB3986" i="1"/>
  <c r="AA3986" i="1" s="1"/>
  <c r="AB3987" i="1"/>
  <c r="AA3987" i="1" s="1"/>
  <c r="AB2988" i="1"/>
  <c r="AA2988" i="1" s="1"/>
  <c r="AB1986" i="1"/>
  <c r="AA1986" i="1" s="1"/>
  <c r="AB1988" i="1"/>
  <c r="AA1988" i="1" s="1"/>
  <c r="AB5988" i="1"/>
  <c r="AA5988" i="1" s="1"/>
  <c r="AB1987" i="1"/>
  <c r="AA1987" i="1" s="1"/>
  <c r="AB4988" i="1"/>
  <c r="AA4988" i="1" s="1"/>
  <c r="AB3989" i="1"/>
  <c r="AA3989" i="1" s="1"/>
  <c r="AB2989" i="1"/>
  <c r="AA2989" i="1" s="1"/>
  <c r="AB2991" i="1"/>
  <c r="AA2991" i="1" s="1"/>
  <c r="AB2990" i="1"/>
  <c r="AA2990" i="1" s="1"/>
  <c r="AB4989" i="1"/>
  <c r="AA4989" i="1" s="1"/>
  <c r="AB5992" i="1"/>
  <c r="AA5992" i="1" s="1"/>
  <c r="AB4990" i="1"/>
  <c r="AA4990" i="1" s="1"/>
  <c r="AB1989" i="1"/>
  <c r="AA1989" i="1" s="1"/>
  <c r="AB5989" i="1"/>
  <c r="AA5989" i="1" s="1"/>
  <c r="AB3990" i="1"/>
  <c r="AA3990" i="1" s="1"/>
  <c r="AB5990" i="1"/>
  <c r="AA5990" i="1" s="1"/>
  <c r="AB4991" i="1"/>
  <c r="AA4991" i="1" s="1"/>
  <c r="AB5991" i="1"/>
  <c r="AA5991" i="1" s="1"/>
  <c r="AB4994" i="1"/>
  <c r="AA4994" i="1" s="1"/>
  <c r="AB1991" i="1"/>
  <c r="AA1991" i="1" s="1"/>
  <c r="AB3991" i="1"/>
  <c r="AA3991" i="1" s="1"/>
  <c r="AB2994" i="1"/>
  <c r="AA2994" i="1" s="1"/>
  <c r="AB3992" i="1"/>
  <c r="AA3992" i="1" s="1"/>
  <c r="AB5993" i="1"/>
  <c r="AA5993" i="1" s="1"/>
  <c r="AB1990" i="1"/>
  <c r="AA1990" i="1" s="1"/>
  <c r="AB2992" i="1"/>
  <c r="AA2992" i="1" s="1"/>
  <c r="AB4993" i="1"/>
  <c r="AA4993" i="1" s="1"/>
  <c r="AB1992" i="1"/>
  <c r="AA1992" i="1" s="1"/>
  <c r="AB4992" i="1"/>
  <c r="AA4992" i="1" s="1"/>
  <c r="AB2993" i="1"/>
  <c r="AA2993" i="1" s="1"/>
  <c r="AB3994" i="1"/>
  <c r="AA3994" i="1" s="1"/>
  <c r="AB5994" i="1"/>
  <c r="AA5994" i="1" s="1"/>
  <c r="AB1995" i="1"/>
  <c r="AA1995" i="1" s="1"/>
  <c r="AB3000" i="1"/>
  <c r="AA3000" i="1" s="1"/>
  <c r="AB5997" i="1"/>
  <c r="AA5997" i="1" s="1"/>
  <c r="AB3001" i="1"/>
  <c r="AA3001" i="1" s="1"/>
  <c r="AB1996" i="1"/>
  <c r="AA1996" i="1" s="1"/>
  <c r="AB5000" i="1"/>
  <c r="AA5000" i="1" s="1"/>
  <c r="AB3993" i="1"/>
  <c r="AA3993" i="1" s="1"/>
  <c r="AB5001" i="1"/>
  <c r="AA5001" i="1" s="1"/>
  <c r="AB5995" i="1"/>
  <c r="AA5995" i="1" s="1"/>
  <c r="AB4999" i="1"/>
  <c r="AA4999" i="1" s="1"/>
  <c r="AK4" i="1"/>
  <c r="AL2" i="1"/>
  <c r="AX3" i="1"/>
  <c r="AX2" i="1"/>
  <c r="AV3" i="1"/>
  <c r="AV2" i="1"/>
  <c r="AY3" i="1"/>
  <c r="AY2" i="1"/>
  <c r="AU3" i="1"/>
  <c r="AU2" i="1"/>
  <c r="AW3" i="1"/>
  <c r="AW2" i="1"/>
  <c r="AL3" i="1"/>
  <c r="AT3" i="1"/>
  <c r="AT2" i="1"/>
  <c r="AK254" i="1"/>
  <c r="AL252" i="1"/>
  <c r="AU253" i="1"/>
  <c r="AU252" i="1"/>
  <c r="AY252" i="1"/>
  <c r="AY253" i="1"/>
  <c r="AX252" i="1"/>
  <c r="AX253" i="1"/>
  <c r="AW253" i="1"/>
  <c r="AW252" i="1"/>
  <c r="AV253" i="1"/>
  <c r="AV252" i="1"/>
  <c r="AL253" i="1"/>
  <c r="AT253" i="1"/>
  <c r="AT252" i="1"/>
  <c r="AK3004" i="1"/>
  <c r="AL3002" i="1"/>
  <c r="AU3003" i="1"/>
  <c r="AU3002" i="1"/>
  <c r="AW3003" i="1"/>
  <c r="AW3002" i="1"/>
  <c r="AL3003" i="1"/>
  <c r="AX3003" i="1"/>
  <c r="AX3002" i="1"/>
  <c r="AV3003" i="1"/>
  <c r="AV3002" i="1"/>
  <c r="AY3003" i="1"/>
  <c r="AY3002" i="1"/>
  <c r="AT3003" i="1"/>
  <c r="AT3002" i="1"/>
  <c r="AK4004" i="1"/>
  <c r="AL4002" i="1"/>
  <c r="AU4003" i="1"/>
  <c r="AU4002" i="1"/>
  <c r="AX4003" i="1"/>
  <c r="AX4002" i="1"/>
  <c r="AL4003" i="1"/>
  <c r="AV4003" i="1"/>
  <c r="AV4002" i="1"/>
  <c r="AW4002" i="1"/>
  <c r="AW4003" i="1"/>
  <c r="AY4002" i="1"/>
  <c r="AY4003" i="1"/>
  <c r="AT4003" i="1"/>
  <c r="AT4002" i="1"/>
  <c r="AK1004" i="1"/>
  <c r="AU1003" i="1"/>
  <c r="AU1002" i="1"/>
  <c r="AL1002" i="1"/>
  <c r="AW1003" i="1"/>
  <c r="AW1002" i="1"/>
  <c r="AY1002" i="1"/>
  <c r="AY1003" i="1"/>
  <c r="AX1002" i="1"/>
  <c r="AX1003" i="1"/>
  <c r="AL1003" i="1"/>
  <c r="AV1003" i="1"/>
  <c r="AV1002" i="1"/>
  <c r="AT1003" i="1"/>
  <c r="AT1002" i="1"/>
  <c r="AK5004" i="1"/>
  <c r="AU5003" i="1"/>
  <c r="AU5002" i="1"/>
  <c r="AL5002" i="1"/>
  <c r="AV5002" i="1"/>
  <c r="AV5003" i="1"/>
  <c r="AW5003" i="1"/>
  <c r="AW5002" i="1"/>
  <c r="AX5003" i="1"/>
  <c r="AX5002" i="1"/>
  <c r="AY5003" i="1"/>
  <c r="AY5002" i="1"/>
  <c r="AL5003" i="1"/>
  <c r="AT5002" i="1"/>
  <c r="AT5003" i="1"/>
  <c r="AK104" i="1"/>
  <c r="AL102" i="1"/>
  <c r="AU103" i="1"/>
  <c r="AU102" i="1"/>
  <c r="AW102" i="1"/>
  <c r="AW103" i="1"/>
  <c r="AV102" i="1"/>
  <c r="AV103" i="1"/>
  <c r="AY103" i="1"/>
  <c r="AY102" i="1"/>
  <c r="AX103" i="1"/>
  <c r="AX102" i="1"/>
  <c r="AL103" i="1"/>
  <c r="AT102" i="1"/>
  <c r="AT103" i="1"/>
  <c r="AK454" i="1"/>
  <c r="AL452" i="1"/>
  <c r="AU453" i="1"/>
  <c r="AU452" i="1"/>
  <c r="AY452" i="1"/>
  <c r="AY453" i="1"/>
  <c r="AW453" i="1"/>
  <c r="AW452" i="1"/>
  <c r="AV453" i="1"/>
  <c r="AV452" i="1"/>
  <c r="AL453" i="1"/>
  <c r="AX452" i="1"/>
  <c r="AX453" i="1"/>
  <c r="AT453" i="1"/>
  <c r="AT452" i="1"/>
  <c r="AK2004" i="1"/>
  <c r="AL2002" i="1"/>
  <c r="AU2002" i="1"/>
  <c r="AU2003" i="1"/>
  <c r="AL2003" i="1"/>
  <c r="AW2003" i="1"/>
  <c r="AW2002" i="1"/>
  <c r="AY2002" i="1"/>
  <c r="AY2003" i="1"/>
  <c r="AX2002" i="1"/>
  <c r="AX2003" i="1"/>
  <c r="AV2002" i="1"/>
  <c r="AV2003" i="1"/>
  <c r="AT2003" i="1"/>
  <c r="AT2002" i="1"/>
  <c r="AK3104" i="1"/>
  <c r="AL3102" i="1"/>
  <c r="AU3103" i="1"/>
  <c r="AU3102" i="1"/>
  <c r="AV3103" i="1"/>
  <c r="AV3102" i="1"/>
  <c r="AY3103" i="1"/>
  <c r="AY3102" i="1"/>
  <c r="AX3102" i="1"/>
  <c r="AX3103" i="1"/>
  <c r="AW3103" i="1"/>
  <c r="AW3102" i="1"/>
  <c r="AL3103" i="1"/>
  <c r="AT3102" i="1"/>
  <c r="AT3103" i="1"/>
  <c r="AK1104" i="1"/>
  <c r="AL1102" i="1"/>
  <c r="AU1103" i="1"/>
  <c r="AU1102" i="1"/>
  <c r="AX1103" i="1"/>
  <c r="AX1102" i="1"/>
  <c r="AY1102" i="1"/>
  <c r="AY1103" i="1"/>
  <c r="AW1103" i="1"/>
  <c r="AW1102" i="1"/>
  <c r="AV1103" i="1"/>
  <c r="AV1102" i="1"/>
  <c r="AL1103" i="1"/>
  <c r="AT1103" i="1"/>
  <c r="AT1102" i="1"/>
  <c r="AK4104" i="1"/>
  <c r="AL4102" i="1"/>
  <c r="AU4102" i="1"/>
  <c r="AU4103" i="1"/>
  <c r="AV4102" i="1"/>
  <c r="AV4103" i="1"/>
  <c r="AW4102" i="1"/>
  <c r="AW4103" i="1"/>
  <c r="AL4103" i="1"/>
  <c r="AY4102" i="1"/>
  <c r="AY4103" i="1"/>
  <c r="AX4103" i="1"/>
  <c r="AX4102" i="1"/>
  <c r="AT4103" i="1"/>
  <c r="AT4102" i="1"/>
  <c r="AK2104" i="1"/>
  <c r="AU2103" i="1"/>
  <c r="AU2102" i="1"/>
  <c r="AL2102" i="1"/>
  <c r="AV2102" i="1"/>
  <c r="AV2103" i="1"/>
  <c r="AX2102" i="1"/>
  <c r="AX2103" i="1"/>
  <c r="AY2102" i="1"/>
  <c r="AY2103" i="1"/>
  <c r="AL2103" i="1"/>
  <c r="AW2103" i="1"/>
  <c r="AW2102" i="1"/>
  <c r="AT2102" i="1"/>
  <c r="AT2103" i="1"/>
  <c r="AK5104" i="1"/>
  <c r="AU5103" i="1"/>
  <c r="AU5102" i="1"/>
  <c r="AL5102" i="1"/>
  <c r="AW5103" i="1"/>
  <c r="AW5102" i="1"/>
  <c r="AX5102" i="1"/>
  <c r="AX5103" i="1"/>
  <c r="AY5103" i="1"/>
  <c r="AY5102" i="1"/>
  <c r="AL5103" i="1"/>
  <c r="AV5102" i="1"/>
  <c r="AV5103" i="1"/>
  <c r="AT5102" i="1"/>
  <c r="AT5103" i="1"/>
  <c r="AK954" i="1"/>
  <c r="AL952" i="1"/>
  <c r="AV952" i="1"/>
  <c r="AV953" i="1"/>
  <c r="AW952" i="1"/>
  <c r="AW953" i="1"/>
  <c r="AU953" i="1"/>
  <c r="AU952" i="1"/>
  <c r="AX952" i="1"/>
  <c r="AX953" i="1"/>
  <c r="AY952" i="1"/>
  <c r="AY953" i="1"/>
  <c r="AL953" i="1"/>
  <c r="AT953" i="1"/>
  <c r="AT952" i="1"/>
  <c r="AK959" i="1"/>
  <c r="AL957" i="1"/>
  <c r="AU957" i="1"/>
  <c r="AU958" i="1"/>
  <c r="AL958" i="1"/>
  <c r="AX957" i="1"/>
  <c r="AX958" i="1"/>
  <c r="AV958" i="1"/>
  <c r="AV957" i="1"/>
  <c r="AW957" i="1"/>
  <c r="AW958" i="1"/>
  <c r="AY957" i="1"/>
  <c r="AY958" i="1"/>
  <c r="AT958" i="1"/>
  <c r="AT957" i="1"/>
  <c r="AK979" i="1"/>
  <c r="AL977" i="1"/>
  <c r="AU977" i="1"/>
  <c r="AU978" i="1"/>
  <c r="AV978" i="1"/>
  <c r="AV977" i="1"/>
  <c r="AY978" i="1"/>
  <c r="AY977" i="1"/>
  <c r="AX978" i="1"/>
  <c r="AX977" i="1"/>
  <c r="AL978" i="1"/>
  <c r="AW978" i="1"/>
  <c r="AW977" i="1"/>
  <c r="AT977" i="1"/>
  <c r="AT978" i="1"/>
  <c r="AK5254" i="1"/>
  <c r="AL5252" i="1"/>
  <c r="AU5253" i="1"/>
  <c r="AU5252" i="1"/>
  <c r="AY5253" i="1"/>
  <c r="AY5252" i="1"/>
  <c r="AX5252" i="1"/>
  <c r="AX5253" i="1"/>
  <c r="AL5253" i="1"/>
  <c r="AV5252" i="1"/>
  <c r="AV5253" i="1"/>
  <c r="AW5252" i="1"/>
  <c r="AW5253" i="1"/>
  <c r="AT5253" i="1"/>
  <c r="AT5252" i="1"/>
  <c r="AK2254" i="1"/>
  <c r="AU2253" i="1"/>
  <c r="AU2252" i="1"/>
  <c r="AL2252" i="1"/>
  <c r="AL2253" i="1"/>
  <c r="AW2252" i="1"/>
  <c r="AW2253" i="1"/>
  <c r="AX2252" i="1"/>
  <c r="AX2253" i="1"/>
  <c r="AY2252" i="1"/>
  <c r="AY2253" i="1"/>
  <c r="AV2253" i="1"/>
  <c r="AV2252" i="1"/>
  <c r="AT2252" i="1"/>
  <c r="AT2253" i="1"/>
  <c r="AK3254" i="1"/>
  <c r="AU3253" i="1"/>
  <c r="AU3252" i="1"/>
  <c r="AL3252" i="1"/>
  <c r="AY3253" i="1"/>
  <c r="AY3252" i="1"/>
  <c r="AL3253" i="1"/>
  <c r="AV3253" i="1"/>
  <c r="AV3252" i="1"/>
  <c r="AX3252" i="1"/>
  <c r="AX3253" i="1"/>
  <c r="AW3253" i="1"/>
  <c r="AW3252" i="1"/>
  <c r="AT3252" i="1"/>
  <c r="AT3253" i="1"/>
  <c r="AK1254" i="1"/>
  <c r="AU1252" i="1"/>
  <c r="AU1253" i="1"/>
  <c r="AL1252" i="1"/>
  <c r="AV1253" i="1"/>
  <c r="AV1252" i="1"/>
  <c r="AX1252" i="1"/>
  <c r="AX1253" i="1"/>
  <c r="AY1253" i="1"/>
  <c r="AY1252" i="1"/>
  <c r="AL1253" i="1"/>
  <c r="AW1252" i="1"/>
  <c r="AW1253" i="1"/>
  <c r="AT1253" i="1"/>
  <c r="AT1252" i="1"/>
  <c r="AK4254" i="1"/>
  <c r="AL4252" i="1"/>
  <c r="AU4252" i="1"/>
  <c r="AU4253" i="1"/>
  <c r="AX4253" i="1"/>
  <c r="AX4252" i="1"/>
  <c r="AL4253" i="1"/>
  <c r="AV4253" i="1"/>
  <c r="AV4252" i="1"/>
  <c r="AW4252" i="1"/>
  <c r="AW4253" i="1"/>
  <c r="AY4253" i="1"/>
  <c r="AY4252" i="1"/>
  <c r="AT4252" i="1"/>
  <c r="AT4253" i="1"/>
  <c r="AK992" i="1"/>
  <c r="AL990" i="1"/>
  <c r="AU991" i="1"/>
  <c r="AU990" i="1"/>
  <c r="AX990" i="1"/>
  <c r="AX991" i="1"/>
  <c r="AL991" i="1"/>
  <c r="AV991" i="1"/>
  <c r="AV990" i="1"/>
  <c r="AY990" i="1"/>
  <c r="AY991" i="1"/>
  <c r="AW990" i="1"/>
  <c r="AW991" i="1"/>
  <c r="AT991" i="1"/>
  <c r="AT990" i="1"/>
  <c r="AK4454" i="1"/>
  <c r="AU4452" i="1"/>
  <c r="AU4453" i="1"/>
  <c r="AL4452" i="1"/>
  <c r="AX4452" i="1"/>
  <c r="AX4453" i="1"/>
  <c r="AL4453" i="1"/>
  <c r="AW4452" i="1"/>
  <c r="AW4453" i="1"/>
  <c r="AY4452" i="1"/>
  <c r="AY4453" i="1"/>
  <c r="AV4453" i="1"/>
  <c r="AV4452" i="1"/>
  <c r="AT4452" i="1"/>
  <c r="AT4453" i="1"/>
  <c r="AK2454" i="1"/>
  <c r="AL2452" i="1"/>
  <c r="AU2453" i="1"/>
  <c r="AU2452" i="1"/>
  <c r="AL2453" i="1"/>
  <c r="AX2452" i="1"/>
  <c r="AX2453" i="1"/>
  <c r="AY2452" i="1"/>
  <c r="AY2453" i="1"/>
  <c r="AV2452" i="1"/>
  <c r="AV2453" i="1"/>
  <c r="AW2453" i="1"/>
  <c r="AW2452" i="1"/>
  <c r="AT2452" i="1"/>
  <c r="AT2453" i="1"/>
  <c r="AK3454" i="1"/>
  <c r="AU3452" i="1"/>
  <c r="AU3453" i="1"/>
  <c r="AL3452" i="1"/>
  <c r="AV3452" i="1"/>
  <c r="AV3453" i="1"/>
  <c r="AY3452" i="1"/>
  <c r="AY3453" i="1"/>
  <c r="AX3453" i="1"/>
  <c r="AX3452" i="1"/>
  <c r="AL3453" i="1"/>
  <c r="AW3453" i="1"/>
  <c r="AW3452" i="1"/>
  <c r="AT3452" i="1"/>
  <c r="AT3453" i="1"/>
  <c r="AK5454" i="1"/>
  <c r="AU5453" i="1"/>
  <c r="AU5452" i="1"/>
  <c r="AL5452" i="1"/>
  <c r="AW5453" i="1"/>
  <c r="AW5452" i="1"/>
  <c r="AL5453" i="1"/>
  <c r="AV5453" i="1"/>
  <c r="AV5452" i="1"/>
  <c r="AX5453" i="1"/>
  <c r="AX5452" i="1"/>
  <c r="AY5453" i="1"/>
  <c r="AY5452" i="1"/>
  <c r="AT5453" i="1"/>
  <c r="AT5452" i="1"/>
  <c r="AK1454" i="1"/>
  <c r="AL1452" i="1"/>
  <c r="AU1453" i="1"/>
  <c r="AU1452" i="1"/>
  <c r="AW1452" i="1"/>
  <c r="AW1453" i="1"/>
  <c r="AY1452" i="1"/>
  <c r="AY1453" i="1"/>
  <c r="AV1453" i="1"/>
  <c r="AV1452" i="1"/>
  <c r="AL1453" i="1"/>
  <c r="AX1453" i="1"/>
  <c r="AX1452" i="1"/>
  <c r="AT1452" i="1"/>
  <c r="AT1453" i="1"/>
  <c r="AT4952" i="1"/>
  <c r="AT4953" i="1"/>
  <c r="AX4953" i="1"/>
  <c r="AX4952" i="1"/>
  <c r="AV4952" i="1"/>
  <c r="AV4953" i="1"/>
  <c r="AL4953" i="1"/>
  <c r="AW4952" i="1"/>
  <c r="AW4953" i="1"/>
  <c r="AY4952" i="1"/>
  <c r="AY4953" i="1"/>
  <c r="AU4953" i="1"/>
  <c r="AU4952" i="1"/>
  <c r="AL4952" i="1"/>
  <c r="AK4954" i="1"/>
  <c r="AK2954" i="1"/>
  <c r="AU2953" i="1"/>
  <c r="AU2952" i="1"/>
  <c r="AL2952" i="1"/>
  <c r="AW2953" i="1"/>
  <c r="AW2952" i="1"/>
  <c r="AX2952" i="1"/>
  <c r="AX2953" i="1"/>
  <c r="AY2953" i="1"/>
  <c r="AY2952" i="1"/>
  <c r="AV2952" i="1"/>
  <c r="AV2953" i="1"/>
  <c r="AL2953" i="1"/>
  <c r="AT2953" i="1"/>
  <c r="AT2952" i="1"/>
  <c r="AT3953" i="1"/>
  <c r="AT3952" i="1"/>
  <c r="AW3952" i="1"/>
  <c r="AW3953" i="1"/>
  <c r="AY3953" i="1"/>
  <c r="AY3952" i="1"/>
  <c r="AX3953" i="1"/>
  <c r="AX3952" i="1"/>
  <c r="AV3952" i="1"/>
  <c r="AV3953" i="1"/>
  <c r="AL3953" i="1"/>
  <c r="AL3952" i="1"/>
  <c r="AU3953" i="1"/>
  <c r="AU3952" i="1"/>
  <c r="AK3954" i="1"/>
  <c r="AT5952" i="1"/>
  <c r="AT5953" i="1"/>
  <c r="AW5953" i="1"/>
  <c r="AW5952" i="1"/>
  <c r="AY5952" i="1"/>
  <c r="AY5953" i="1"/>
  <c r="AX5953" i="1"/>
  <c r="AX5952" i="1"/>
  <c r="AV5952" i="1"/>
  <c r="AV5953" i="1"/>
  <c r="AL5953" i="1"/>
  <c r="AU5952" i="1"/>
  <c r="AU5953" i="1"/>
  <c r="AL5952" i="1"/>
  <c r="AK5954" i="1"/>
  <c r="AK1954" i="1"/>
  <c r="AL1952" i="1"/>
  <c r="AU1953" i="1"/>
  <c r="AU1952" i="1"/>
  <c r="AW1952" i="1"/>
  <c r="AW1953" i="1"/>
  <c r="AX1953" i="1"/>
  <c r="AX1952" i="1"/>
  <c r="AL1953" i="1"/>
  <c r="AY1952" i="1"/>
  <c r="AY1953" i="1"/>
  <c r="AV1952" i="1"/>
  <c r="AV1953" i="1"/>
  <c r="AT1953" i="1"/>
  <c r="AT1952" i="1"/>
  <c r="AK3959" i="1"/>
  <c r="AL3957" i="1"/>
  <c r="AU3957" i="1"/>
  <c r="AU3958" i="1"/>
  <c r="AX3957" i="1"/>
  <c r="AX3958" i="1"/>
  <c r="AL3958" i="1"/>
  <c r="AV3958" i="1"/>
  <c r="AV3957" i="1"/>
  <c r="AW3957" i="1"/>
  <c r="AW3958" i="1"/>
  <c r="AY3957" i="1"/>
  <c r="AY3958" i="1"/>
  <c r="AT3957" i="1"/>
  <c r="AT3958" i="1"/>
  <c r="AK1959" i="1"/>
  <c r="AU1958" i="1"/>
  <c r="AU1957" i="1"/>
  <c r="AL1957" i="1"/>
  <c r="AX1957" i="1"/>
  <c r="AX1958" i="1"/>
  <c r="AY1958" i="1"/>
  <c r="AY1957" i="1"/>
  <c r="AW1958" i="1"/>
  <c r="AW1957" i="1"/>
  <c r="AL1958" i="1"/>
  <c r="AV1957" i="1"/>
  <c r="AV1958" i="1"/>
  <c r="AT1957" i="1"/>
  <c r="AT1958" i="1"/>
  <c r="AT4958" i="1"/>
  <c r="AT4957" i="1"/>
  <c r="AL4958" i="1"/>
  <c r="AX4957" i="1"/>
  <c r="AX4958" i="1"/>
  <c r="AY4958" i="1"/>
  <c r="AY4957" i="1"/>
  <c r="AW4957" i="1"/>
  <c r="AW4958" i="1"/>
  <c r="AV4958" i="1"/>
  <c r="AV4957" i="1"/>
  <c r="AU4958" i="1"/>
  <c r="AU4957" i="1"/>
  <c r="AL4957" i="1"/>
  <c r="AK4959" i="1"/>
  <c r="AK2959" i="1"/>
  <c r="AL2957" i="1"/>
  <c r="AU2958" i="1"/>
  <c r="AU2957" i="1"/>
  <c r="AW2958" i="1"/>
  <c r="AW2957" i="1"/>
  <c r="AX2958" i="1"/>
  <c r="AX2957" i="1"/>
  <c r="AY2958" i="1"/>
  <c r="AY2957" i="1"/>
  <c r="AL2958" i="1"/>
  <c r="AV2957" i="1"/>
  <c r="AV2958" i="1"/>
  <c r="AT2958" i="1"/>
  <c r="AT2957" i="1"/>
  <c r="AT5958" i="1"/>
  <c r="AT5957" i="1"/>
  <c r="AV5958" i="1"/>
  <c r="AV5957" i="1"/>
  <c r="AW5958" i="1"/>
  <c r="AW5957" i="1"/>
  <c r="AL5958" i="1"/>
  <c r="AY5957" i="1"/>
  <c r="AY5958" i="1"/>
  <c r="AX5958" i="1"/>
  <c r="AX5957" i="1"/>
  <c r="AU5958" i="1"/>
  <c r="AU5957" i="1"/>
  <c r="AL5957" i="1"/>
  <c r="AK5959" i="1"/>
  <c r="AK2979" i="1"/>
  <c r="AU2978" i="1"/>
  <c r="AU2977" i="1"/>
  <c r="AL2977" i="1"/>
  <c r="AV2978" i="1"/>
  <c r="AV2977" i="1"/>
  <c r="AW2977" i="1"/>
  <c r="AW2978" i="1"/>
  <c r="AX2977" i="1"/>
  <c r="AX2978" i="1"/>
  <c r="AY2977" i="1"/>
  <c r="AY2978" i="1"/>
  <c r="AL2978" i="1"/>
  <c r="AT2978" i="1"/>
  <c r="AT2977" i="1"/>
  <c r="AT3977" i="1"/>
  <c r="AT3978" i="1"/>
  <c r="AX3978" i="1"/>
  <c r="AX3977" i="1"/>
  <c r="AW3978" i="1"/>
  <c r="AW3977" i="1"/>
  <c r="AL3978" i="1"/>
  <c r="AY3977" i="1"/>
  <c r="AY3978" i="1"/>
  <c r="AV3977" i="1"/>
  <c r="AV3978" i="1"/>
  <c r="AU3978" i="1"/>
  <c r="AU3977" i="1"/>
  <c r="AL3977" i="1"/>
  <c r="AK3979" i="1"/>
  <c r="AT5978" i="1"/>
  <c r="AT5977" i="1"/>
  <c r="AX5977" i="1"/>
  <c r="AX5978" i="1"/>
  <c r="AV5978" i="1"/>
  <c r="AV5977" i="1"/>
  <c r="AL5978" i="1"/>
  <c r="AW5977" i="1"/>
  <c r="AW5978" i="1"/>
  <c r="AY5978" i="1"/>
  <c r="AY5977" i="1"/>
  <c r="AL5977" i="1"/>
  <c r="AU5978" i="1"/>
  <c r="AU5977" i="1"/>
  <c r="AK5979" i="1"/>
  <c r="AT4978" i="1"/>
  <c r="AT4977" i="1"/>
  <c r="AX4977" i="1"/>
  <c r="AX4978" i="1"/>
  <c r="AW4978" i="1"/>
  <c r="AW4977" i="1"/>
  <c r="AL4978" i="1"/>
  <c r="AY4978" i="1"/>
  <c r="AY4977" i="1"/>
  <c r="AV4978" i="1"/>
  <c r="AV4977" i="1"/>
  <c r="AU4977" i="1"/>
  <c r="AU4978" i="1"/>
  <c r="AL4977" i="1"/>
  <c r="AK4979" i="1"/>
  <c r="AK1979" i="1"/>
  <c r="AU1977" i="1"/>
  <c r="AU1978" i="1"/>
  <c r="AL1977" i="1"/>
  <c r="AX1978" i="1"/>
  <c r="AX1977" i="1"/>
  <c r="AW1977" i="1"/>
  <c r="AW1978" i="1"/>
  <c r="AY1978" i="1"/>
  <c r="AY1977" i="1"/>
  <c r="AL1978" i="1"/>
  <c r="AV1977" i="1"/>
  <c r="AV1978" i="1"/>
  <c r="AT1978" i="1"/>
  <c r="AT1977" i="1"/>
  <c r="AK2992" i="1"/>
  <c r="AL2990" i="1"/>
  <c r="AU2990" i="1"/>
  <c r="AU2991" i="1"/>
  <c r="AL2991" i="1"/>
  <c r="AW2990" i="1"/>
  <c r="AW2991" i="1"/>
  <c r="AX2990" i="1"/>
  <c r="AX2991" i="1"/>
  <c r="AY2990" i="1"/>
  <c r="AY2991" i="1"/>
  <c r="AV2991" i="1"/>
  <c r="AV2990" i="1"/>
  <c r="AT2991" i="1"/>
  <c r="AT2990" i="1"/>
  <c r="AT4990" i="1"/>
  <c r="AT4991" i="1"/>
  <c r="AW4990" i="1"/>
  <c r="AW4991" i="1"/>
  <c r="AV4991" i="1"/>
  <c r="AV4990" i="1"/>
  <c r="AL4991" i="1"/>
  <c r="AY4991" i="1"/>
  <c r="AY4990" i="1"/>
  <c r="AX4991" i="1"/>
  <c r="AX4990" i="1"/>
  <c r="AU4990" i="1"/>
  <c r="AU4991" i="1"/>
  <c r="AL4990" i="1"/>
  <c r="AK4992" i="1"/>
  <c r="AT3991" i="1"/>
  <c r="AT3990" i="1"/>
  <c r="AW3991" i="1"/>
  <c r="AW3990" i="1"/>
  <c r="AY3990" i="1"/>
  <c r="AY3991" i="1"/>
  <c r="AX3991" i="1"/>
  <c r="AX3990" i="1"/>
  <c r="AV3991" i="1"/>
  <c r="AV3990" i="1"/>
  <c r="AL3991" i="1"/>
  <c r="AU3990" i="1"/>
  <c r="AU3991" i="1"/>
  <c r="AL3990" i="1"/>
  <c r="AK3992" i="1"/>
  <c r="AT5991" i="1"/>
  <c r="AT5990" i="1"/>
  <c r="AY5990" i="1"/>
  <c r="AY5991" i="1"/>
  <c r="AX5990" i="1"/>
  <c r="AX5991" i="1"/>
  <c r="AW5990" i="1"/>
  <c r="AW5991" i="1"/>
  <c r="AV5991" i="1"/>
  <c r="AV5990" i="1"/>
  <c r="AL5991" i="1"/>
  <c r="AL5990" i="1"/>
  <c r="AU5991" i="1"/>
  <c r="AU5990" i="1"/>
  <c r="AK5992" i="1"/>
  <c r="AK1992" i="1"/>
  <c r="AU1990" i="1"/>
  <c r="AU1991" i="1"/>
  <c r="AL1990" i="1"/>
  <c r="AX1990" i="1"/>
  <c r="AX1991" i="1"/>
  <c r="AW1990" i="1"/>
  <c r="AW1991" i="1"/>
  <c r="AY1990" i="1"/>
  <c r="AY1991" i="1"/>
  <c r="AL1991" i="1"/>
  <c r="AV1991" i="1"/>
  <c r="AV1990" i="1"/>
  <c r="AT1991" i="1"/>
  <c r="AT1990" i="1"/>
  <c r="Q2" i="5" l="1"/>
  <c r="P89" i="5"/>
  <c r="P88" i="5"/>
  <c r="Q89" i="5"/>
  <c r="Q88" i="5"/>
  <c r="Q97" i="5"/>
  <c r="Q96" i="5"/>
  <c r="P97" i="5"/>
  <c r="P96" i="5"/>
  <c r="Q93" i="5"/>
  <c r="Q92" i="5"/>
  <c r="P93" i="5"/>
  <c r="P92" i="5"/>
  <c r="Q95" i="5"/>
  <c r="Q94" i="5"/>
  <c r="P95" i="5"/>
  <c r="P94" i="5"/>
  <c r="P91" i="5"/>
  <c r="P90" i="5"/>
  <c r="Q91" i="5"/>
  <c r="Q90" i="5"/>
  <c r="P77" i="5"/>
  <c r="P76" i="5"/>
  <c r="Q77" i="5"/>
  <c r="Q76" i="5"/>
  <c r="Q83" i="5"/>
  <c r="Q82" i="5"/>
  <c r="P83" i="5"/>
  <c r="P82" i="5"/>
  <c r="Q85" i="5"/>
  <c r="Q84" i="5"/>
  <c r="P85" i="5"/>
  <c r="P84" i="5"/>
  <c r="Q81" i="5"/>
  <c r="Q80" i="5"/>
  <c r="P81" i="5"/>
  <c r="P80" i="5"/>
  <c r="P79" i="5"/>
  <c r="P78" i="5"/>
  <c r="Q79" i="5"/>
  <c r="Q78" i="5"/>
  <c r="Q73" i="5"/>
  <c r="Q72" i="5"/>
  <c r="P73" i="5"/>
  <c r="P72" i="5"/>
  <c r="P67" i="5"/>
  <c r="P66" i="5"/>
  <c r="Q67" i="5"/>
  <c r="Q66" i="5"/>
  <c r="Q71" i="5"/>
  <c r="Q70" i="5"/>
  <c r="P71" i="5"/>
  <c r="P70" i="5"/>
  <c r="P65" i="5"/>
  <c r="P64" i="5"/>
  <c r="Q65" i="5"/>
  <c r="Q64" i="5"/>
  <c r="P69" i="5"/>
  <c r="P68" i="5"/>
  <c r="Q69" i="5"/>
  <c r="Q68" i="5"/>
  <c r="P53" i="5"/>
  <c r="P52" i="5"/>
  <c r="Q53" i="5"/>
  <c r="Q52" i="5"/>
  <c r="Q61" i="5"/>
  <c r="Q60" i="5"/>
  <c r="P61" i="5"/>
  <c r="P60" i="5"/>
  <c r="Q57" i="5"/>
  <c r="Q56" i="5"/>
  <c r="P57" i="5"/>
  <c r="P56" i="5"/>
  <c r="P55" i="5"/>
  <c r="P54" i="5"/>
  <c r="Q55" i="5"/>
  <c r="Q54" i="5"/>
  <c r="Q59" i="5"/>
  <c r="Q58" i="5"/>
  <c r="P59" i="5"/>
  <c r="P58" i="5"/>
  <c r="P41" i="5"/>
  <c r="P40" i="5"/>
  <c r="Q41" i="5"/>
  <c r="Q40" i="5"/>
  <c r="P49" i="5"/>
  <c r="P48" i="5"/>
  <c r="Q49" i="5"/>
  <c r="Q48" i="5"/>
  <c r="P45" i="5"/>
  <c r="P44" i="5"/>
  <c r="Q45" i="5"/>
  <c r="Q44" i="5"/>
  <c r="P43" i="5"/>
  <c r="P42" i="5"/>
  <c r="Q43" i="5"/>
  <c r="Q42" i="5"/>
  <c r="P47" i="5"/>
  <c r="P46" i="5"/>
  <c r="Q47" i="5"/>
  <c r="Q46" i="5"/>
  <c r="P87" i="5"/>
  <c r="P86" i="5"/>
  <c r="Q87" i="5"/>
  <c r="Q86" i="5"/>
  <c r="P35" i="5"/>
  <c r="P34" i="5"/>
  <c r="Q35" i="5"/>
  <c r="Q34" i="5"/>
  <c r="P29" i="5"/>
  <c r="P28" i="5"/>
  <c r="Q29" i="5"/>
  <c r="Q28" i="5"/>
  <c r="P33" i="5"/>
  <c r="P32" i="5"/>
  <c r="Q33" i="5"/>
  <c r="Q32" i="5"/>
  <c r="P31" i="5"/>
  <c r="P30" i="5"/>
  <c r="Q31" i="5"/>
  <c r="Q30" i="5"/>
  <c r="P37" i="5"/>
  <c r="P36" i="5"/>
  <c r="Q37" i="5"/>
  <c r="Q36" i="5"/>
  <c r="P75" i="5"/>
  <c r="P74" i="5"/>
  <c r="Q75" i="5"/>
  <c r="Q74" i="5"/>
  <c r="P63" i="5"/>
  <c r="P62" i="5"/>
  <c r="Q63" i="5"/>
  <c r="Q62" i="5"/>
  <c r="P51" i="5"/>
  <c r="P50" i="5"/>
  <c r="Q51" i="5"/>
  <c r="Q50" i="5"/>
  <c r="P25" i="5"/>
  <c r="P24" i="5"/>
  <c r="Q25" i="5"/>
  <c r="Q24" i="5"/>
  <c r="P19" i="5"/>
  <c r="P18" i="5"/>
  <c r="Q19" i="5"/>
  <c r="Q18" i="5"/>
  <c r="P23" i="5"/>
  <c r="P22" i="5"/>
  <c r="Q23" i="5"/>
  <c r="Q22" i="5"/>
  <c r="P17" i="5"/>
  <c r="P16" i="5"/>
  <c r="Q17" i="5"/>
  <c r="Q16" i="5"/>
  <c r="P21" i="5"/>
  <c r="P20" i="5"/>
  <c r="Q21" i="5"/>
  <c r="Q20" i="5"/>
  <c r="P7" i="5"/>
  <c r="P6" i="5"/>
  <c r="Q7" i="5"/>
  <c r="Q6" i="5"/>
  <c r="P39" i="5"/>
  <c r="P38" i="5"/>
  <c r="Q39" i="5"/>
  <c r="Q38" i="5"/>
  <c r="P15" i="5"/>
  <c r="P14" i="5"/>
  <c r="Q15" i="5"/>
  <c r="Q14" i="5"/>
  <c r="P13" i="5"/>
  <c r="P12" i="5"/>
  <c r="Q13" i="5"/>
  <c r="Q12" i="5"/>
  <c r="P5" i="5"/>
  <c r="P4" i="5"/>
  <c r="Q5" i="5"/>
  <c r="Q4" i="5"/>
  <c r="P11" i="5"/>
  <c r="P10" i="5"/>
  <c r="Q11" i="5"/>
  <c r="Q10" i="5"/>
  <c r="P9" i="5"/>
  <c r="P8" i="5"/>
  <c r="Q9" i="5"/>
  <c r="Q8" i="5"/>
  <c r="P27" i="5"/>
  <c r="P26" i="5"/>
  <c r="Q27" i="5"/>
  <c r="Q26" i="5"/>
  <c r="P3" i="5"/>
  <c r="Q3" i="5"/>
  <c r="P2" i="5"/>
  <c r="AT1992" i="1"/>
  <c r="AT1993" i="1"/>
  <c r="AV1992" i="1"/>
  <c r="AV1993" i="1"/>
  <c r="AY1993" i="1"/>
  <c r="AY1992" i="1"/>
  <c r="AW1993" i="1"/>
  <c r="AW1992" i="1"/>
  <c r="AX1993" i="1"/>
  <c r="AX1992" i="1"/>
  <c r="AL1992" i="1"/>
  <c r="AU1993" i="1"/>
  <c r="AU1992" i="1"/>
  <c r="AK1993" i="1"/>
  <c r="AK5993" i="1"/>
  <c r="AU5992" i="1"/>
  <c r="AU5993" i="1"/>
  <c r="AL5992" i="1"/>
  <c r="AV5992" i="1"/>
  <c r="AV5993" i="1"/>
  <c r="AW5993" i="1"/>
  <c r="AW5992" i="1"/>
  <c r="AX5993" i="1"/>
  <c r="AX5992" i="1"/>
  <c r="AY5993" i="1"/>
  <c r="AY5992" i="1"/>
  <c r="AT5992" i="1"/>
  <c r="AT5993" i="1"/>
  <c r="AK3993" i="1"/>
  <c r="AL3992" i="1"/>
  <c r="AU3993" i="1"/>
  <c r="AU3992" i="1"/>
  <c r="AV3992" i="1"/>
  <c r="AV3993" i="1"/>
  <c r="AX3992" i="1"/>
  <c r="AX3993" i="1"/>
  <c r="AY3993" i="1"/>
  <c r="AY3992" i="1"/>
  <c r="AW3992" i="1"/>
  <c r="AW3993" i="1"/>
  <c r="AT3992" i="1"/>
  <c r="AT3993" i="1"/>
  <c r="AK4993" i="1"/>
  <c r="AL4992" i="1"/>
  <c r="AU4993" i="1"/>
  <c r="AU4992" i="1"/>
  <c r="AX4992" i="1"/>
  <c r="AX4993" i="1"/>
  <c r="AY4992" i="1"/>
  <c r="AY4993" i="1"/>
  <c r="AV4992" i="1"/>
  <c r="AV4993" i="1"/>
  <c r="AW4993" i="1"/>
  <c r="AW4992" i="1"/>
  <c r="AT4993" i="1"/>
  <c r="AT4992" i="1"/>
  <c r="AT2992" i="1"/>
  <c r="AT2993" i="1"/>
  <c r="AV2992" i="1"/>
  <c r="AV2993" i="1"/>
  <c r="AY2993" i="1"/>
  <c r="AY2992" i="1"/>
  <c r="AX2993" i="1"/>
  <c r="AX2992" i="1"/>
  <c r="AW2993" i="1"/>
  <c r="AW2992" i="1"/>
  <c r="AU2993" i="1"/>
  <c r="AU2992" i="1"/>
  <c r="AL2992" i="1"/>
  <c r="AK2993" i="1"/>
  <c r="AT1979" i="1"/>
  <c r="AT1980" i="1"/>
  <c r="AV1980" i="1"/>
  <c r="AV1979" i="1"/>
  <c r="AY1979" i="1"/>
  <c r="AY1980" i="1"/>
  <c r="AW1980" i="1"/>
  <c r="AW1979" i="1"/>
  <c r="AX1979" i="1"/>
  <c r="AX1980" i="1"/>
  <c r="AL1979" i="1"/>
  <c r="AU1980" i="1"/>
  <c r="AU1979" i="1"/>
  <c r="AK1980" i="1"/>
  <c r="AK4980" i="1"/>
  <c r="AL4979" i="1"/>
  <c r="AU4980" i="1"/>
  <c r="AU4979" i="1"/>
  <c r="AV4979" i="1"/>
  <c r="AV4980" i="1"/>
  <c r="AY4979" i="1"/>
  <c r="AY4980" i="1"/>
  <c r="AW4979" i="1"/>
  <c r="AW4980" i="1"/>
  <c r="AX4980" i="1"/>
  <c r="AX4979" i="1"/>
  <c r="AT4979" i="1"/>
  <c r="AT4980" i="1"/>
  <c r="AK5980" i="1"/>
  <c r="AU5979" i="1"/>
  <c r="AU5980" i="1"/>
  <c r="AL5979" i="1"/>
  <c r="AY5979" i="1"/>
  <c r="AY5980" i="1"/>
  <c r="AW5980" i="1"/>
  <c r="AW5979" i="1"/>
  <c r="AV5979" i="1"/>
  <c r="AV5980" i="1"/>
  <c r="AX5980" i="1"/>
  <c r="AX5979" i="1"/>
  <c r="AT5979" i="1"/>
  <c r="AT5980" i="1"/>
  <c r="AK3980" i="1"/>
  <c r="AL3979" i="1"/>
  <c r="AU3979" i="1"/>
  <c r="AU3980" i="1"/>
  <c r="AV3980" i="1"/>
  <c r="AV3979" i="1"/>
  <c r="AY3980" i="1"/>
  <c r="AY3979" i="1"/>
  <c r="AW3979" i="1"/>
  <c r="AW3980" i="1"/>
  <c r="AX3979" i="1"/>
  <c r="AX3980" i="1"/>
  <c r="AT3980" i="1"/>
  <c r="AT3979" i="1"/>
  <c r="AT2979" i="1"/>
  <c r="AT2980" i="1"/>
  <c r="AY2980" i="1"/>
  <c r="AY2979" i="1"/>
  <c r="AX2980" i="1"/>
  <c r="AX2979" i="1"/>
  <c r="AW2980" i="1"/>
  <c r="AW2979" i="1"/>
  <c r="AV2979" i="1"/>
  <c r="AV2980" i="1"/>
  <c r="AL2979" i="1"/>
  <c r="AU2979" i="1"/>
  <c r="AU2980" i="1"/>
  <c r="AK2980" i="1"/>
  <c r="AK5960" i="1"/>
  <c r="AL5959" i="1"/>
  <c r="AU5959" i="1"/>
  <c r="AU5960" i="1"/>
  <c r="AX5959" i="1"/>
  <c r="AX5960" i="1"/>
  <c r="AY5960" i="1"/>
  <c r="AY5959" i="1"/>
  <c r="AW5959" i="1"/>
  <c r="AW5960" i="1"/>
  <c r="AV5959" i="1"/>
  <c r="AV5960" i="1"/>
  <c r="AT5959" i="1"/>
  <c r="AT5960" i="1"/>
  <c r="AT2959" i="1"/>
  <c r="AT2960" i="1"/>
  <c r="AV2960" i="1"/>
  <c r="AV2959" i="1"/>
  <c r="AY2959" i="1"/>
  <c r="AY2960" i="1"/>
  <c r="AX2959" i="1"/>
  <c r="AX2960" i="1"/>
  <c r="AW2959" i="1"/>
  <c r="AW2960" i="1"/>
  <c r="AU2959" i="1"/>
  <c r="AU2960" i="1"/>
  <c r="AL2959" i="1"/>
  <c r="AK2960" i="1"/>
  <c r="AK4960" i="1"/>
  <c r="AL4959" i="1"/>
  <c r="AU4959" i="1"/>
  <c r="AU4960" i="1"/>
  <c r="AV4959" i="1"/>
  <c r="AV4960" i="1"/>
  <c r="AW4960" i="1"/>
  <c r="AW4959" i="1"/>
  <c r="AY4959" i="1"/>
  <c r="AY4960" i="1"/>
  <c r="AX4960" i="1"/>
  <c r="AX4959" i="1"/>
  <c r="AT4959" i="1"/>
  <c r="AT4960" i="1"/>
  <c r="AT1960" i="1"/>
  <c r="AT1959" i="1"/>
  <c r="AV1960" i="1"/>
  <c r="AV1959" i="1"/>
  <c r="AW1959" i="1"/>
  <c r="AW1960" i="1"/>
  <c r="AY1959" i="1"/>
  <c r="AY1960" i="1"/>
  <c r="AX1960" i="1"/>
  <c r="AX1959" i="1"/>
  <c r="AL1959" i="1"/>
  <c r="AU1959" i="1"/>
  <c r="AU1960" i="1"/>
  <c r="AK1960" i="1"/>
  <c r="AT3960" i="1"/>
  <c r="AT3959" i="1"/>
  <c r="AY3960" i="1"/>
  <c r="AY3959" i="1"/>
  <c r="AW3960" i="1"/>
  <c r="AW3959" i="1"/>
  <c r="AV3959" i="1"/>
  <c r="AV3960" i="1"/>
  <c r="AX3960" i="1"/>
  <c r="AX3959" i="1"/>
  <c r="AU3960" i="1"/>
  <c r="AU3959" i="1"/>
  <c r="AL3959" i="1"/>
  <c r="AK3960" i="1"/>
  <c r="AT1954" i="1"/>
  <c r="AT1955" i="1"/>
  <c r="AV1955" i="1"/>
  <c r="AV1954" i="1"/>
  <c r="AY1955" i="1"/>
  <c r="AY1954" i="1"/>
  <c r="AX1954" i="1"/>
  <c r="AX1955" i="1"/>
  <c r="AW1955" i="1"/>
  <c r="AW1954" i="1"/>
  <c r="AU1954" i="1"/>
  <c r="AU1955" i="1"/>
  <c r="AL1954" i="1"/>
  <c r="AK1955" i="1"/>
  <c r="AK5955" i="1"/>
  <c r="AL5954" i="1"/>
  <c r="AU5955" i="1"/>
  <c r="AU5954" i="1"/>
  <c r="AV5955" i="1"/>
  <c r="AV5954" i="1"/>
  <c r="AX5954" i="1"/>
  <c r="AX5955" i="1"/>
  <c r="AY5955" i="1"/>
  <c r="AY5954" i="1"/>
  <c r="AW5954" i="1"/>
  <c r="AW5955" i="1"/>
  <c r="AT5955" i="1"/>
  <c r="AT5954" i="1"/>
  <c r="AK3955" i="1"/>
  <c r="AU3954" i="1"/>
  <c r="AU3955" i="1"/>
  <c r="AL3954" i="1"/>
  <c r="AV3955" i="1"/>
  <c r="AV3954" i="1"/>
  <c r="AX3954" i="1"/>
  <c r="AX3955" i="1"/>
  <c r="AY3954" i="1"/>
  <c r="AY3955" i="1"/>
  <c r="AW3955" i="1"/>
  <c r="AW3954" i="1"/>
  <c r="AT3954" i="1"/>
  <c r="AT3955" i="1"/>
  <c r="AT2954" i="1"/>
  <c r="AT2955" i="1"/>
  <c r="AV2955" i="1"/>
  <c r="AV2954" i="1"/>
  <c r="AY2954" i="1"/>
  <c r="AY2955" i="1"/>
  <c r="AX2955" i="1"/>
  <c r="AX2954" i="1"/>
  <c r="AW2954" i="1"/>
  <c r="AW2955" i="1"/>
  <c r="AL2954" i="1"/>
  <c r="AU2954" i="1"/>
  <c r="AU2955" i="1"/>
  <c r="AK2955" i="1"/>
  <c r="AK4955" i="1"/>
  <c r="AL4954" i="1"/>
  <c r="AU4954" i="1"/>
  <c r="AU4955" i="1"/>
  <c r="AY4955" i="1"/>
  <c r="AY4954" i="1"/>
  <c r="AW4955" i="1"/>
  <c r="AW4954" i="1"/>
  <c r="AV4955" i="1"/>
  <c r="AV4954" i="1"/>
  <c r="AX4954" i="1"/>
  <c r="AX4955" i="1"/>
  <c r="AT4955" i="1"/>
  <c r="AT4954" i="1"/>
  <c r="AT1455" i="1"/>
  <c r="AT1454" i="1"/>
  <c r="AX1454" i="1"/>
  <c r="AX1455" i="1"/>
  <c r="AV1454" i="1"/>
  <c r="AV1455" i="1"/>
  <c r="AY1455" i="1"/>
  <c r="AY1454" i="1"/>
  <c r="AW1455" i="1"/>
  <c r="AW1454" i="1"/>
  <c r="AU1454" i="1"/>
  <c r="AU1455" i="1"/>
  <c r="AL1454" i="1"/>
  <c r="AK1455" i="1"/>
  <c r="AT5454" i="1"/>
  <c r="AT5455" i="1"/>
  <c r="AY5454" i="1"/>
  <c r="AY5455" i="1"/>
  <c r="AX5454" i="1"/>
  <c r="AX5455" i="1"/>
  <c r="AV5454" i="1"/>
  <c r="AV5455" i="1"/>
  <c r="AW5454" i="1"/>
  <c r="AW5455" i="1"/>
  <c r="AL5454" i="1"/>
  <c r="AU5454" i="1"/>
  <c r="AU5455" i="1"/>
  <c r="AK5455" i="1"/>
  <c r="AT3455" i="1"/>
  <c r="AT3454" i="1"/>
  <c r="AW3454" i="1"/>
  <c r="AW3455" i="1"/>
  <c r="AX3454" i="1"/>
  <c r="AX3455" i="1"/>
  <c r="AY3455" i="1"/>
  <c r="AY3454" i="1"/>
  <c r="AV3455" i="1"/>
  <c r="AV3454" i="1"/>
  <c r="AL3454" i="1"/>
  <c r="AU3455" i="1"/>
  <c r="AU3454" i="1"/>
  <c r="AK3455" i="1"/>
  <c r="AT2455" i="1"/>
  <c r="AT2454" i="1"/>
  <c r="AW2454" i="1"/>
  <c r="AW2455" i="1"/>
  <c r="AV2455" i="1"/>
  <c r="AV2454" i="1"/>
  <c r="AY2455" i="1"/>
  <c r="AY2454" i="1"/>
  <c r="AX2455" i="1"/>
  <c r="AX2454" i="1"/>
  <c r="AU2454" i="1"/>
  <c r="AU2455" i="1"/>
  <c r="AL2454" i="1"/>
  <c r="AK2455" i="1"/>
  <c r="AT4455" i="1"/>
  <c r="AT4454" i="1"/>
  <c r="AV4454" i="1"/>
  <c r="AV4455" i="1"/>
  <c r="AY4455" i="1"/>
  <c r="AY4454" i="1"/>
  <c r="AW4455" i="1"/>
  <c r="AW4454" i="1"/>
  <c r="AX4455" i="1"/>
  <c r="AX4454" i="1"/>
  <c r="AL4454" i="1"/>
  <c r="AU4455" i="1"/>
  <c r="AU4454" i="1"/>
  <c r="AK4455" i="1"/>
  <c r="AT992" i="1"/>
  <c r="AT993" i="1"/>
  <c r="AW993" i="1"/>
  <c r="AW992" i="1"/>
  <c r="AY993" i="1"/>
  <c r="AY992" i="1"/>
  <c r="AV992" i="1"/>
  <c r="AV993" i="1"/>
  <c r="AX993" i="1"/>
  <c r="AX992" i="1"/>
  <c r="AU992" i="1"/>
  <c r="AU993" i="1"/>
  <c r="AL992" i="1"/>
  <c r="AK993" i="1"/>
  <c r="AT4255" i="1"/>
  <c r="AT4254" i="1"/>
  <c r="AY4254" i="1"/>
  <c r="AY4255" i="1"/>
  <c r="AW4255" i="1"/>
  <c r="AW4254" i="1"/>
  <c r="AV4254" i="1"/>
  <c r="AV4255" i="1"/>
  <c r="AX4254" i="1"/>
  <c r="AX4255" i="1"/>
  <c r="AU4255" i="1"/>
  <c r="AU4254" i="1"/>
  <c r="AL4254" i="1"/>
  <c r="AK4255" i="1"/>
  <c r="AT1254" i="1"/>
  <c r="AT1255" i="1"/>
  <c r="AW1255" i="1"/>
  <c r="AW1254" i="1"/>
  <c r="AY1254" i="1"/>
  <c r="AY1255" i="1"/>
  <c r="AX1255" i="1"/>
  <c r="AX1254" i="1"/>
  <c r="AV1254" i="1"/>
  <c r="AV1255" i="1"/>
  <c r="AL1254" i="1"/>
  <c r="AU1255" i="1"/>
  <c r="AU1254" i="1"/>
  <c r="AK1255" i="1"/>
  <c r="AT3255" i="1"/>
  <c r="AT3254" i="1"/>
  <c r="AW3254" i="1"/>
  <c r="AW3255" i="1"/>
  <c r="AX3255" i="1"/>
  <c r="AX3254" i="1"/>
  <c r="AV3254" i="1"/>
  <c r="AV3255" i="1"/>
  <c r="AY3254" i="1"/>
  <c r="AY3255" i="1"/>
  <c r="AL3254" i="1"/>
  <c r="AU3254" i="1"/>
  <c r="AU3255" i="1"/>
  <c r="AK3255" i="1"/>
  <c r="AT2255" i="1"/>
  <c r="AT2254" i="1"/>
  <c r="AV2254" i="1"/>
  <c r="AV2255" i="1"/>
  <c r="AY2255" i="1"/>
  <c r="AY2254" i="1"/>
  <c r="AX2255" i="1"/>
  <c r="AX2254" i="1"/>
  <c r="AW2255" i="1"/>
  <c r="AW2254" i="1"/>
  <c r="AL2254" i="1"/>
  <c r="AU2254" i="1"/>
  <c r="AU2255" i="1"/>
  <c r="AK2255" i="1"/>
  <c r="AT5254" i="1"/>
  <c r="AT5255" i="1"/>
  <c r="AW5255" i="1"/>
  <c r="AW5254" i="1"/>
  <c r="AV5255" i="1"/>
  <c r="AV5254" i="1"/>
  <c r="AX5255" i="1"/>
  <c r="AX5254" i="1"/>
  <c r="AY5254" i="1"/>
  <c r="AY5255" i="1"/>
  <c r="AU5254" i="1"/>
  <c r="AU5255" i="1"/>
  <c r="AL5254" i="1"/>
  <c r="AK5255" i="1"/>
  <c r="AT980" i="1"/>
  <c r="AT979" i="1"/>
  <c r="AW979" i="1"/>
  <c r="AW980" i="1"/>
  <c r="AX979" i="1"/>
  <c r="AX980" i="1"/>
  <c r="AY979" i="1"/>
  <c r="AY980" i="1"/>
  <c r="AV979" i="1"/>
  <c r="AV980" i="1"/>
  <c r="AU980" i="1"/>
  <c r="AU979" i="1"/>
  <c r="AL979" i="1"/>
  <c r="AK980" i="1"/>
  <c r="AT959" i="1"/>
  <c r="AT960" i="1"/>
  <c r="AY960" i="1"/>
  <c r="AY959" i="1"/>
  <c r="AW960" i="1"/>
  <c r="AW959" i="1"/>
  <c r="AV959" i="1"/>
  <c r="AV960" i="1"/>
  <c r="AX960" i="1"/>
  <c r="AX959" i="1"/>
  <c r="AU960" i="1"/>
  <c r="AU959" i="1"/>
  <c r="AL959" i="1"/>
  <c r="AK960" i="1"/>
  <c r="AT954" i="1"/>
  <c r="AT955" i="1"/>
  <c r="AY955" i="1"/>
  <c r="AY954" i="1"/>
  <c r="AX955" i="1"/>
  <c r="AX954" i="1"/>
  <c r="AU954" i="1"/>
  <c r="AU955" i="1"/>
  <c r="AW955" i="1"/>
  <c r="AW954" i="1"/>
  <c r="AV955" i="1"/>
  <c r="AV954" i="1"/>
  <c r="AL954" i="1"/>
  <c r="AK955" i="1"/>
  <c r="AT5105" i="1"/>
  <c r="AT5104" i="1"/>
  <c r="AV5105" i="1"/>
  <c r="AV5104" i="1"/>
  <c r="AY5104" i="1"/>
  <c r="AY5105" i="1"/>
  <c r="AX5105" i="1"/>
  <c r="AX5104" i="1"/>
  <c r="AW5104" i="1"/>
  <c r="AW5105" i="1"/>
  <c r="AL5104" i="1"/>
  <c r="AU5104" i="1"/>
  <c r="AU5105" i="1"/>
  <c r="AK5105" i="1"/>
  <c r="AT2105" i="1"/>
  <c r="AT2104" i="1"/>
  <c r="AW2104" i="1"/>
  <c r="AW2105" i="1"/>
  <c r="AY2105" i="1"/>
  <c r="AY2104" i="1"/>
  <c r="AX2105" i="1"/>
  <c r="AX2104" i="1"/>
  <c r="AV2105" i="1"/>
  <c r="AV2104" i="1"/>
  <c r="AL2104" i="1"/>
  <c r="AU2104" i="1"/>
  <c r="AU2105" i="1"/>
  <c r="AK2105" i="1"/>
  <c r="AT4104" i="1"/>
  <c r="AT4105" i="1"/>
  <c r="AX4104" i="1"/>
  <c r="AX4105" i="1"/>
  <c r="AY4105" i="1"/>
  <c r="AY4104" i="1"/>
  <c r="AW4105" i="1"/>
  <c r="AW4104" i="1"/>
  <c r="AV4105" i="1"/>
  <c r="AV4104" i="1"/>
  <c r="AU4105" i="1"/>
  <c r="AU4104" i="1"/>
  <c r="AL4104" i="1"/>
  <c r="AK4105" i="1"/>
  <c r="AT1104" i="1"/>
  <c r="AT1105" i="1"/>
  <c r="AV1104" i="1"/>
  <c r="AV1105" i="1"/>
  <c r="AW1104" i="1"/>
  <c r="AW1105" i="1"/>
  <c r="AY1105" i="1"/>
  <c r="AY1104" i="1"/>
  <c r="AX1104" i="1"/>
  <c r="AX1105" i="1"/>
  <c r="AU1104" i="1"/>
  <c r="AU1105" i="1"/>
  <c r="AL1104" i="1"/>
  <c r="AK1105" i="1"/>
  <c r="AT3105" i="1"/>
  <c r="AT3104" i="1"/>
  <c r="AW3104" i="1"/>
  <c r="AW3105" i="1"/>
  <c r="AX3105" i="1"/>
  <c r="AX3104" i="1"/>
  <c r="AY3104" i="1"/>
  <c r="AY3105" i="1"/>
  <c r="AV3104" i="1"/>
  <c r="AV3105" i="1"/>
  <c r="AU3104" i="1"/>
  <c r="AU3105" i="1"/>
  <c r="AL3104" i="1"/>
  <c r="AK3105" i="1"/>
  <c r="AT2004" i="1"/>
  <c r="AT2005" i="1"/>
  <c r="AV2005" i="1"/>
  <c r="AV2004" i="1"/>
  <c r="AX2005" i="1"/>
  <c r="AX2004" i="1"/>
  <c r="AY2005" i="1"/>
  <c r="AY2004" i="1"/>
  <c r="AW2004" i="1"/>
  <c r="AW2005" i="1"/>
  <c r="AU2005" i="1"/>
  <c r="AU2004" i="1"/>
  <c r="AL2004" i="1"/>
  <c r="AK2005" i="1"/>
  <c r="AT454" i="1"/>
  <c r="AT455" i="1"/>
  <c r="AX455" i="1"/>
  <c r="AX454" i="1"/>
  <c r="AV454" i="1"/>
  <c r="AV455" i="1"/>
  <c r="AW454" i="1"/>
  <c r="AW455" i="1"/>
  <c r="AY455" i="1"/>
  <c r="AY454" i="1"/>
  <c r="AU454" i="1"/>
  <c r="AU455" i="1"/>
  <c r="AL454" i="1"/>
  <c r="AK455" i="1"/>
  <c r="AT105" i="1"/>
  <c r="AT104" i="1"/>
  <c r="AX104" i="1"/>
  <c r="AX105" i="1"/>
  <c r="AY104" i="1"/>
  <c r="AY105" i="1"/>
  <c r="AV105" i="1"/>
  <c r="AV104" i="1"/>
  <c r="AW105" i="1"/>
  <c r="AW104" i="1"/>
  <c r="AU104" i="1"/>
  <c r="AU105" i="1"/>
  <c r="AL104" i="1"/>
  <c r="AK105" i="1"/>
  <c r="AT5005" i="1"/>
  <c r="AT5004" i="1"/>
  <c r="AY5004" i="1"/>
  <c r="AY5005" i="1"/>
  <c r="AX5004" i="1"/>
  <c r="AX5005" i="1"/>
  <c r="AW5004" i="1"/>
  <c r="AW5005" i="1"/>
  <c r="AV5005" i="1"/>
  <c r="AV5004" i="1"/>
  <c r="AL5004" i="1"/>
  <c r="AU5004" i="1"/>
  <c r="AU5005" i="1"/>
  <c r="AK5005" i="1"/>
  <c r="AT1004" i="1"/>
  <c r="AT1005" i="1"/>
  <c r="AV1004" i="1"/>
  <c r="AV1005" i="1"/>
  <c r="AX1005" i="1"/>
  <c r="AX1004" i="1"/>
  <c r="AY1005" i="1"/>
  <c r="AY1004" i="1"/>
  <c r="AW1004" i="1"/>
  <c r="AW1005" i="1"/>
  <c r="AL1004" i="1"/>
  <c r="AU1004" i="1"/>
  <c r="AU1005" i="1"/>
  <c r="AK1005" i="1"/>
  <c r="AT4004" i="1"/>
  <c r="AT4005" i="1"/>
  <c r="AY4005" i="1"/>
  <c r="AY4004" i="1"/>
  <c r="AW4005" i="1"/>
  <c r="AW4004" i="1"/>
  <c r="AV4004" i="1"/>
  <c r="AV4005" i="1"/>
  <c r="AX4004" i="1"/>
  <c r="AX4005" i="1"/>
  <c r="AU4004" i="1"/>
  <c r="AU4005" i="1"/>
  <c r="AL4004" i="1"/>
  <c r="AK4005" i="1"/>
  <c r="AT3004" i="1"/>
  <c r="AT3005" i="1"/>
  <c r="AY3004" i="1"/>
  <c r="AY3005" i="1"/>
  <c r="AV3004" i="1"/>
  <c r="AV3005" i="1"/>
  <c r="AX3004" i="1"/>
  <c r="AX3005" i="1"/>
  <c r="AW3004" i="1"/>
  <c r="AW3005" i="1"/>
  <c r="AU3004" i="1"/>
  <c r="AU3005" i="1"/>
  <c r="AL3004" i="1"/>
  <c r="AK3005" i="1"/>
  <c r="AT254" i="1"/>
  <c r="AT255" i="1"/>
  <c r="AV254" i="1"/>
  <c r="AV255" i="1"/>
  <c r="AW254" i="1"/>
  <c r="AW255" i="1"/>
  <c r="AX255" i="1"/>
  <c r="AX254" i="1"/>
  <c r="AY255" i="1"/>
  <c r="AY254" i="1"/>
  <c r="AU254" i="1"/>
  <c r="AU255" i="1"/>
  <c r="AL254" i="1"/>
  <c r="AK255" i="1"/>
  <c r="AT4" i="1"/>
  <c r="AT5" i="1"/>
  <c r="AW4" i="1"/>
  <c r="AW5" i="1"/>
  <c r="AU4" i="1"/>
  <c r="AU5" i="1"/>
  <c r="AY4" i="1"/>
  <c r="AY5" i="1"/>
  <c r="AV4" i="1"/>
  <c r="AV5" i="1"/>
  <c r="AX4" i="1"/>
  <c r="AX5" i="1"/>
  <c r="AL4" i="1"/>
  <c r="AK5" i="1"/>
  <c r="R72" i="5" l="1"/>
  <c r="R80" i="5"/>
  <c r="R92" i="5"/>
  <c r="R30" i="5"/>
  <c r="R61" i="5"/>
  <c r="R71" i="5"/>
  <c r="R73" i="5"/>
  <c r="R81" i="5"/>
  <c r="R83" i="5"/>
  <c r="R93" i="5"/>
  <c r="R84" i="5"/>
  <c r="R70" i="5"/>
  <c r="R82" i="5"/>
  <c r="R88" i="5"/>
  <c r="R60" i="5"/>
  <c r="R58" i="5"/>
  <c r="R56" i="5"/>
  <c r="R96" i="5"/>
  <c r="R3" i="5"/>
  <c r="R94" i="5"/>
  <c r="R59" i="5"/>
  <c r="R57" i="5"/>
  <c r="R85" i="5"/>
  <c r="R95" i="5"/>
  <c r="R97" i="5"/>
  <c r="R10" i="5"/>
  <c r="R20" i="5"/>
  <c r="R12" i="5"/>
  <c r="R38" i="5"/>
  <c r="R22" i="5"/>
  <c r="R24" i="5"/>
  <c r="R27" i="5"/>
  <c r="R11" i="5"/>
  <c r="R13" i="5"/>
  <c r="R39" i="5"/>
  <c r="R21" i="5"/>
  <c r="R23" i="5"/>
  <c r="R25" i="5"/>
  <c r="R63" i="5"/>
  <c r="R37" i="5"/>
  <c r="R26" i="5"/>
  <c r="R62" i="5"/>
  <c r="R36" i="5"/>
  <c r="R9" i="5"/>
  <c r="R5" i="5"/>
  <c r="R15" i="5"/>
  <c r="R7" i="5"/>
  <c r="R17" i="5"/>
  <c r="R19" i="5"/>
  <c r="R51" i="5"/>
  <c r="R75" i="5"/>
  <c r="R31" i="5"/>
  <c r="R29" i="5"/>
  <c r="R87" i="5"/>
  <c r="R43" i="5"/>
  <c r="R49" i="5"/>
  <c r="R53" i="5"/>
  <c r="R65" i="5"/>
  <c r="R67" i="5"/>
  <c r="R79" i="5"/>
  <c r="R77" i="5"/>
  <c r="R32" i="5"/>
  <c r="R34" i="5"/>
  <c r="R46" i="5"/>
  <c r="R44" i="5"/>
  <c r="R40" i="5"/>
  <c r="R54" i="5"/>
  <c r="R68" i="5"/>
  <c r="R90" i="5"/>
  <c r="R33" i="5"/>
  <c r="R35" i="5"/>
  <c r="R47" i="5"/>
  <c r="R45" i="5"/>
  <c r="R41" i="5"/>
  <c r="R55" i="5"/>
  <c r="R69" i="5"/>
  <c r="R91" i="5"/>
  <c r="R89" i="5"/>
  <c r="R8" i="5"/>
  <c r="R4" i="5"/>
  <c r="R14" i="5"/>
  <c r="R6" i="5"/>
  <c r="R16" i="5"/>
  <c r="R18" i="5"/>
  <c r="R50" i="5"/>
  <c r="R74" i="5"/>
  <c r="R28" i="5"/>
  <c r="R86" i="5"/>
  <c r="R42" i="5"/>
  <c r="R48" i="5"/>
  <c r="R52" i="5"/>
  <c r="R64" i="5"/>
  <c r="R66" i="5"/>
  <c r="R78" i="5"/>
  <c r="R76" i="5"/>
  <c r="R2" i="5"/>
</calcChain>
</file>

<file path=xl/sharedStrings.xml><?xml version="1.0" encoding="utf-8"?>
<sst xmlns="http://schemas.openxmlformats.org/spreadsheetml/2006/main" count="14376" uniqueCount="1129">
  <si>
    <t>YM</t>
    <phoneticPr fontId="1" type="noConversion"/>
  </si>
  <si>
    <t>COGS</t>
    <phoneticPr fontId="1" type="noConversion"/>
  </si>
  <si>
    <t>SALES</t>
    <phoneticPr fontId="1" type="noConversion"/>
  </si>
  <si>
    <t>COST_TRAN</t>
    <phoneticPr fontId="1" type="noConversion"/>
  </si>
  <si>
    <t>COST_SVC</t>
    <phoneticPr fontId="1" type="noConversion"/>
  </si>
  <si>
    <t>COST_ADMIN</t>
    <phoneticPr fontId="1" type="noConversion"/>
  </si>
  <si>
    <t>EBIT</t>
    <phoneticPr fontId="1" type="noConversion"/>
  </si>
  <si>
    <t>COST_MAT</t>
    <phoneticPr fontId="1" type="noConversion"/>
  </si>
  <si>
    <t>COST_SUB</t>
    <phoneticPr fontId="1" type="noConversion"/>
  </si>
  <si>
    <t>S0001</t>
    <phoneticPr fontId="1" type="noConversion"/>
  </si>
  <si>
    <t>GRP_ID</t>
    <phoneticPr fontId="1" type="noConversion"/>
  </si>
  <si>
    <t>CUST_ID</t>
    <phoneticPr fontId="1" type="noConversion"/>
  </si>
  <si>
    <t>S0002</t>
  </si>
  <si>
    <t>S0003</t>
  </si>
  <si>
    <t>S0004</t>
  </si>
  <si>
    <t>S0005</t>
  </si>
  <si>
    <t>S0006</t>
  </si>
  <si>
    <t>S0007</t>
  </si>
  <si>
    <t>S0008</t>
  </si>
  <si>
    <t>S0009</t>
  </si>
  <si>
    <t>S0010</t>
  </si>
  <si>
    <t>S0011</t>
  </si>
  <si>
    <t>S0012</t>
  </si>
  <si>
    <t>S0013</t>
  </si>
  <si>
    <t>S0014</t>
  </si>
  <si>
    <t>S0015</t>
  </si>
  <si>
    <t>S0016</t>
  </si>
  <si>
    <t>S0017</t>
  </si>
  <si>
    <t>S0018</t>
  </si>
  <si>
    <t>S0019</t>
  </si>
  <si>
    <t>S0020</t>
  </si>
  <si>
    <t>SS</t>
    <phoneticPr fontId="1" type="noConversion"/>
  </si>
  <si>
    <t>ITM_ID</t>
    <phoneticPr fontId="1" type="noConversion"/>
  </si>
  <si>
    <t>SM_ID</t>
    <phoneticPr fontId="1" type="noConversion"/>
  </si>
  <si>
    <t>I112</t>
  </si>
  <si>
    <t>I111</t>
  </si>
  <si>
    <t>I113</t>
  </si>
  <si>
    <t>I115</t>
  </si>
  <si>
    <t>I114</t>
  </si>
  <si>
    <t>Qty</t>
    <phoneticPr fontId="1" type="noConversion"/>
  </si>
  <si>
    <t>I101</t>
    <phoneticPr fontId="1" type="noConversion"/>
  </si>
  <si>
    <t>I102</t>
    <phoneticPr fontId="1" type="noConversion"/>
  </si>
  <si>
    <t>I103</t>
  </si>
  <si>
    <t>I104</t>
  </si>
  <si>
    <t>I105</t>
  </si>
  <si>
    <t>I106</t>
  </si>
  <si>
    <t>I107</t>
  </si>
  <si>
    <t>I108</t>
  </si>
  <si>
    <t>I109</t>
  </si>
  <si>
    <t>I110</t>
  </si>
  <si>
    <t>I116</t>
  </si>
  <si>
    <t>I117</t>
  </si>
  <si>
    <t>I118</t>
  </si>
  <si>
    <t>I119</t>
  </si>
  <si>
    <t>I120</t>
  </si>
  <si>
    <t>SM_GP</t>
    <phoneticPr fontId="1" type="noConversion"/>
  </si>
  <si>
    <t>H0002</t>
  </si>
  <si>
    <t>H0003</t>
  </si>
  <si>
    <t>H0004</t>
  </si>
  <si>
    <t>H0005</t>
  </si>
  <si>
    <t>H0006</t>
  </si>
  <si>
    <t>H0007</t>
  </si>
  <si>
    <t>H0008</t>
  </si>
  <si>
    <t>H0009</t>
  </si>
  <si>
    <t>H0010</t>
  </si>
  <si>
    <t>H0011</t>
  </si>
  <si>
    <t>H0012</t>
  </si>
  <si>
    <t>H0013</t>
  </si>
  <si>
    <t>H0014</t>
  </si>
  <si>
    <t>H0015</t>
  </si>
  <si>
    <t>H0016</t>
  </si>
  <si>
    <t>H0017</t>
  </si>
  <si>
    <t>H0018</t>
  </si>
  <si>
    <t>H0019</t>
  </si>
  <si>
    <t>H0020</t>
  </si>
  <si>
    <t>HD</t>
    <phoneticPr fontId="1" type="noConversion"/>
  </si>
  <si>
    <t>S0021</t>
  </si>
  <si>
    <t>S0022</t>
  </si>
  <si>
    <t>S0023</t>
  </si>
  <si>
    <t>S0024</t>
  </si>
  <si>
    <t>S0025</t>
  </si>
  <si>
    <t>S0026</t>
  </si>
  <si>
    <t>S0027</t>
  </si>
  <si>
    <t>S0028</t>
  </si>
  <si>
    <t>S0029</t>
  </si>
  <si>
    <t>S0030</t>
  </si>
  <si>
    <t>S0031</t>
  </si>
  <si>
    <t>S0032</t>
  </si>
  <si>
    <t>S0033</t>
  </si>
  <si>
    <t>S0034</t>
  </si>
  <si>
    <t>S0035</t>
  </si>
  <si>
    <t>S0036</t>
  </si>
  <si>
    <t>S0037</t>
  </si>
  <si>
    <t>S0038</t>
  </si>
  <si>
    <t>S0039</t>
  </si>
  <si>
    <t>S0040</t>
  </si>
  <si>
    <t>S0041</t>
  </si>
  <si>
    <t>S0042</t>
  </si>
  <si>
    <t>S0043</t>
  </si>
  <si>
    <t>S0044</t>
  </si>
  <si>
    <t>S0045</t>
  </si>
  <si>
    <t>S0046</t>
  </si>
  <si>
    <t>S0047</t>
  </si>
  <si>
    <t>S0048</t>
  </si>
  <si>
    <t>S0049</t>
  </si>
  <si>
    <t>S0050</t>
  </si>
  <si>
    <t>S0051</t>
  </si>
  <si>
    <t>S0052</t>
  </si>
  <si>
    <t>S0053</t>
  </si>
  <si>
    <t>S0054</t>
  </si>
  <si>
    <t>S0055</t>
  </si>
  <si>
    <t>S0056</t>
  </si>
  <si>
    <t>S0057</t>
  </si>
  <si>
    <t>S0058</t>
  </si>
  <si>
    <t>S0059</t>
  </si>
  <si>
    <t>S0060</t>
  </si>
  <si>
    <t>S0061</t>
  </si>
  <si>
    <t>S0062</t>
  </si>
  <si>
    <t>S0063</t>
  </si>
  <si>
    <t>S0064</t>
  </si>
  <si>
    <t>S0065</t>
  </si>
  <si>
    <t>S0066</t>
  </si>
  <si>
    <t>S0067</t>
  </si>
  <si>
    <t>S0068</t>
  </si>
  <si>
    <t>S0069</t>
  </si>
  <si>
    <t>S0070</t>
  </si>
  <si>
    <t>S0071</t>
  </si>
  <si>
    <t>S0072</t>
  </si>
  <si>
    <t>S0073</t>
  </si>
  <si>
    <t>S0074</t>
  </si>
  <si>
    <t>S0075</t>
  </si>
  <si>
    <t>S0076</t>
  </si>
  <si>
    <t>S0077</t>
  </si>
  <si>
    <t>S0078</t>
  </si>
  <si>
    <t>S0079</t>
  </si>
  <si>
    <t>S0080</t>
  </si>
  <si>
    <t>S0081</t>
  </si>
  <si>
    <t>S0082</t>
  </si>
  <si>
    <t>S0083</t>
  </si>
  <si>
    <t>S0084</t>
  </si>
  <si>
    <t>S0085</t>
  </si>
  <si>
    <t>S0086</t>
  </si>
  <si>
    <t>S0087</t>
  </si>
  <si>
    <t>S0088</t>
  </si>
  <si>
    <t>S0089</t>
  </si>
  <si>
    <t>S0090</t>
  </si>
  <si>
    <t>S0091</t>
  </si>
  <si>
    <t>S0092</t>
  </si>
  <si>
    <t>S0093</t>
  </si>
  <si>
    <t>S0094</t>
  </si>
  <si>
    <t>S0095</t>
  </si>
  <si>
    <t>S0096</t>
  </si>
  <si>
    <t>S0097</t>
  </si>
  <si>
    <t>S0098</t>
  </si>
  <si>
    <t>S0099</t>
  </si>
  <si>
    <t>S0100</t>
  </si>
  <si>
    <t>H0101</t>
  </si>
  <si>
    <t>H0102</t>
  </si>
  <si>
    <t>H0103</t>
  </si>
  <si>
    <t>H0104</t>
  </si>
  <si>
    <t>H0105</t>
  </si>
  <si>
    <t>H0106</t>
  </si>
  <si>
    <t>H0107</t>
  </si>
  <si>
    <t>H0108</t>
  </si>
  <si>
    <t>H0109</t>
  </si>
  <si>
    <t>H0110</t>
  </si>
  <si>
    <t>H0111</t>
  </si>
  <si>
    <t>H0112</t>
  </si>
  <si>
    <t>H0113</t>
  </si>
  <si>
    <t>H0114</t>
  </si>
  <si>
    <t>H0115</t>
  </si>
  <si>
    <t>H0116</t>
  </si>
  <si>
    <t>H0117</t>
  </si>
  <si>
    <t>H0118</t>
  </si>
  <si>
    <t>H0119</t>
  </si>
  <si>
    <t>H0120</t>
  </si>
  <si>
    <t>H0121</t>
  </si>
  <si>
    <t>H0122</t>
  </si>
  <si>
    <t>H0123</t>
  </si>
  <si>
    <t>H0124</t>
  </si>
  <si>
    <t>H0125</t>
  </si>
  <si>
    <t>H0126</t>
  </si>
  <si>
    <t>H0127</t>
  </si>
  <si>
    <t>H0128</t>
  </si>
  <si>
    <t>H0129</t>
  </si>
  <si>
    <t>H0130</t>
  </si>
  <si>
    <t>H0131</t>
  </si>
  <si>
    <t>H0132</t>
  </si>
  <si>
    <t>H0133</t>
  </si>
  <si>
    <t>H0134</t>
  </si>
  <si>
    <t>H0135</t>
  </si>
  <si>
    <t>H0136</t>
  </si>
  <si>
    <t>H0137</t>
  </si>
  <si>
    <t>H0138</t>
  </si>
  <si>
    <t>H0139</t>
  </si>
  <si>
    <t>H0140</t>
  </si>
  <si>
    <t>H0141</t>
  </si>
  <si>
    <t>H0142</t>
  </si>
  <si>
    <t>H0143</t>
  </si>
  <si>
    <t>H0144</t>
  </si>
  <si>
    <t>H0145</t>
  </si>
  <si>
    <t>H0146</t>
  </si>
  <si>
    <t>H0147</t>
  </si>
  <si>
    <t>H0148</t>
  </si>
  <si>
    <t>H0149</t>
  </si>
  <si>
    <t>H0150</t>
  </si>
  <si>
    <t>H0001</t>
    <phoneticPr fontId="1" type="noConversion"/>
  </si>
  <si>
    <t>H0021</t>
  </si>
  <si>
    <t>H0022</t>
  </si>
  <si>
    <t>H0023</t>
  </si>
  <si>
    <t>H0024</t>
  </si>
  <si>
    <t>H0025</t>
  </si>
  <si>
    <t>H0026</t>
  </si>
  <si>
    <t>H0027</t>
  </si>
  <si>
    <t>H0028</t>
  </si>
  <si>
    <t>H0029</t>
  </si>
  <si>
    <t>H0030</t>
  </si>
  <si>
    <t>H0031</t>
  </si>
  <si>
    <t>H0032</t>
  </si>
  <si>
    <t>H0033</t>
  </si>
  <si>
    <t>H0034</t>
  </si>
  <si>
    <t>H0035</t>
  </si>
  <si>
    <t>H0036</t>
  </si>
  <si>
    <t>H0037</t>
  </si>
  <si>
    <t>H0038</t>
  </si>
  <si>
    <t>H0039</t>
  </si>
  <si>
    <t>H0040</t>
  </si>
  <si>
    <t>H0041</t>
  </si>
  <si>
    <t>H0042</t>
  </si>
  <si>
    <t>H0043</t>
  </si>
  <si>
    <t>H0044</t>
  </si>
  <si>
    <t>H0045</t>
  </si>
  <si>
    <t>H0046</t>
  </si>
  <si>
    <t>H0047</t>
  </si>
  <si>
    <t>H0048</t>
  </si>
  <si>
    <t>H0049</t>
  </si>
  <si>
    <t>H0050</t>
  </si>
  <si>
    <t>H0051</t>
  </si>
  <si>
    <t>H0052</t>
  </si>
  <si>
    <t>H0053</t>
  </si>
  <si>
    <t>H0054</t>
  </si>
  <si>
    <t>H0055</t>
  </si>
  <si>
    <t>H0056</t>
  </si>
  <si>
    <t>H0057</t>
  </si>
  <si>
    <t>H0058</t>
  </si>
  <si>
    <t>H0059</t>
  </si>
  <si>
    <t>H0060</t>
  </si>
  <si>
    <t>H0061</t>
  </si>
  <si>
    <t>H0062</t>
  </si>
  <si>
    <t>H0063</t>
  </si>
  <si>
    <t>H0064</t>
  </si>
  <si>
    <t>H0065</t>
  </si>
  <si>
    <t>H0066</t>
  </si>
  <si>
    <t>H0067</t>
  </si>
  <si>
    <t>H0068</t>
  </si>
  <si>
    <t>H0069</t>
  </si>
  <si>
    <t>H0070</t>
  </si>
  <si>
    <t>H0071</t>
  </si>
  <si>
    <t>H0072</t>
  </si>
  <si>
    <t>H0073</t>
  </si>
  <si>
    <t>H0074</t>
  </si>
  <si>
    <t>H0075</t>
  </si>
  <si>
    <t>H0076</t>
  </si>
  <si>
    <t>H0077</t>
  </si>
  <si>
    <t>H0078</t>
  </si>
  <si>
    <t>H0079</t>
  </si>
  <si>
    <t>H0080</t>
  </si>
  <si>
    <t>H0081</t>
  </si>
  <si>
    <t>H0082</t>
  </si>
  <si>
    <t>H0083</t>
  </si>
  <si>
    <t>H0084</t>
  </si>
  <si>
    <t>H0085</t>
  </si>
  <si>
    <t>H0086</t>
  </si>
  <si>
    <t>H0087</t>
  </si>
  <si>
    <t>H0088</t>
  </si>
  <si>
    <t>H0089</t>
  </si>
  <si>
    <t>H0090</t>
  </si>
  <si>
    <t>H0091</t>
  </si>
  <si>
    <t>H0092</t>
  </si>
  <si>
    <t>H0093</t>
  </si>
  <si>
    <t>H0094</t>
  </si>
  <si>
    <t>H0095</t>
  </si>
  <si>
    <t>H0096</t>
  </si>
  <si>
    <t>H0097</t>
  </si>
  <si>
    <t>H0098</t>
  </si>
  <si>
    <t>H0099</t>
  </si>
  <si>
    <t>H0100</t>
  </si>
  <si>
    <t>K0001</t>
    <phoneticPr fontId="1" type="noConversion"/>
  </si>
  <si>
    <t>KS</t>
    <phoneticPr fontId="1" type="noConversion"/>
  </si>
  <si>
    <t>K0002</t>
  </si>
  <si>
    <t>K0003</t>
  </si>
  <si>
    <t>K0004</t>
  </si>
  <si>
    <t>K0005</t>
  </si>
  <si>
    <t>K0006</t>
  </si>
  <si>
    <t>K0007</t>
  </si>
  <si>
    <t>K0008</t>
  </si>
  <si>
    <t>K0009</t>
  </si>
  <si>
    <t>K0010</t>
  </si>
  <si>
    <t>K0011</t>
  </si>
  <si>
    <t>K0012</t>
  </si>
  <si>
    <t>K0013</t>
  </si>
  <si>
    <t>K0014</t>
  </si>
  <si>
    <t>K0015</t>
  </si>
  <si>
    <t>K0016</t>
  </si>
  <si>
    <t>K0017</t>
  </si>
  <si>
    <t>K0018</t>
  </si>
  <si>
    <t>K0019</t>
  </si>
  <si>
    <t>K0020</t>
  </si>
  <si>
    <t>K0021</t>
  </si>
  <si>
    <t>K0022</t>
  </si>
  <si>
    <t>K0023</t>
  </si>
  <si>
    <t>K0024</t>
  </si>
  <si>
    <t>K0025</t>
  </si>
  <si>
    <t>K0026</t>
  </si>
  <si>
    <t>K0027</t>
  </si>
  <si>
    <t>K0028</t>
  </si>
  <si>
    <t>K0029</t>
  </si>
  <si>
    <t>K0030</t>
  </si>
  <si>
    <t>K0031</t>
  </si>
  <si>
    <t>K0032</t>
  </si>
  <si>
    <t>K0033</t>
  </si>
  <si>
    <t>K0034</t>
  </si>
  <si>
    <t>K0035</t>
  </si>
  <si>
    <t>K0036</t>
  </si>
  <si>
    <t>K0037</t>
  </si>
  <si>
    <t>K0038</t>
  </si>
  <si>
    <t>K0039</t>
  </si>
  <si>
    <t>K0040</t>
  </si>
  <si>
    <t>K0041</t>
  </si>
  <si>
    <t>K0042</t>
  </si>
  <si>
    <t>K0043</t>
  </si>
  <si>
    <t>K0044</t>
  </si>
  <si>
    <t>K0045</t>
  </si>
  <si>
    <t>K0046</t>
  </si>
  <si>
    <t>K0047</t>
  </si>
  <si>
    <t>K0048</t>
  </si>
  <si>
    <t>K0049</t>
  </si>
  <si>
    <t>K0050</t>
  </si>
  <si>
    <t>K0051</t>
  </si>
  <si>
    <t>K0052</t>
  </si>
  <si>
    <t>K0053</t>
  </si>
  <si>
    <t>K0054</t>
  </si>
  <si>
    <t>K0055</t>
  </si>
  <si>
    <t>K0056</t>
  </si>
  <si>
    <t>K0057</t>
  </si>
  <si>
    <t>K0058</t>
  </si>
  <si>
    <t>K0059</t>
  </si>
  <si>
    <t>K0060</t>
  </si>
  <si>
    <t>K0061</t>
  </si>
  <si>
    <t>K0062</t>
  </si>
  <si>
    <t>K0063</t>
  </si>
  <si>
    <t>K0064</t>
  </si>
  <si>
    <t>K0065</t>
  </si>
  <si>
    <t>K0066</t>
  </si>
  <si>
    <t>K0067</t>
  </si>
  <si>
    <t>K0068</t>
  </si>
  <si>
    <t>K0069</t>
  </si>
  <si>
    <t>K0070</t>
  </si>
  <si>
    <t>K0071</t>
  </si>
  <si>
    <t>K0072</t>
  </si>
  <si>
    <t>K0073</t>
  </si>
  <si>
    <t>K0074</t>
  </si>
  <si>
    <t>K0075</t>
  </si>
  <si>
    <t>K0076</t>
  </si>
  <si>
    <t>K0077</t>
  </si>
  <si>
    <t>K0078</t>
  </si>
  <si>
    <t>K0079</t>
  </si>
  <si>
    <t>K0080</t>
  </si>
  <si>
    <t>K0081</t>
  </si>
  <si>
    <t>K0082</t>
  </si>
  <si>
    <t>K0083</t>
  </si>
  <si>
    <t>K0084</t>
  </si>
  <si>
    <t>K0085</t>
  </si>
  <si>
    <t>K0086</t>
  </si>
  <si>
    <t>K0087</t>
  </si>
  <si>
    <t>K0088</t>
  </si>
  <si>
    <t>K0089</t>
  </si>
  <si>
    <t>K0090</t>
  </si>
  <si>
    <t>K0091</t>
  </si>
  <si>
    <t>K0092</t>
  </si>
  <si>
    <t>K0093</t>
  </si>
  <si>
    <t>K0094</t>
  </si>
  <si>
    <t>K0095</t>
  </si>
  <si>
    <t>K0096</t>
  </si>
  <si>
    <t>K0097</t>
  </si>
  <si>
    <t>K0098</t>
  </si>
  <si>
    <t>K0099</t>
  </si>
  <si>
    <t>K0100</t>
  </si>
  <si>
    <t>K0101</t>
  </si>
  <si>
    <t>K0102</t>
  </si>
  <si>
    <t>K0103</t>
  </si>
  <si>
    <t>K0104</t>
  </si>
  <si>
    <t>K0105</t>
  </si>
  <si>
    <t>K0106</t>
  </si>
  <si>
    <t>K0107</t>
  </si>
  <si>
    <t>K0108</t>
  </si>
  <si>
    <t>K0109</t>
  </si>
  <si>
    <t>K0110</t>
  </si>
  <si>
    <t>K0111</t>
  </si>
  <si>
    <t>K0112</t>
  </si>
  <si>
    <t>K0113</t>
  </si>
  <si>
    <t>K0114</t>
  </si>
  <si>
    <t>K0115</t>
  </si>
  <si>
    <t>K0116</t>
  </si>
  <si>
    <t>K0117</t>
  </si>
  <si>
    <t>K0118</t>
  </si>
  <si>
    <t>K0119</t>
  </si>
  <si>
    <t>K0120</t>
  </si>
  <si>
    <t>K0121</t>
  </si>
  <si>
    <t>K0122</t>
  </si>
  <si>
    <t>K0123</t>
  </si>
  <si>
    <t>K0124</t>
  </si>
  <si>
    <t>K0125</t>
  </si>
  <si>
    <t>K0126</t>
  </si>
  <si>
    <t>K0127</t>
  </si>
  <si>
    <t>K0128</t>
  </si>
  <si>
    <t>K0129</t>
  </si>
  <si>
    <t>K0130</t>
  </si>
  <si>
    <t>K0131</t>
  </si>
  <si>
    <t>K0132</t>
  </si>
  <si>
    <t>K0133</t>
  </si>
  <si>
    <t>K0134</t>
  </si>
  <si>
    <t>K0135</t>
  </si>
  <si>
    <t>K0136</t>
  </si>
  <si>
    <t>K0137</t>
  </si>
  <si>
    <t>K0138</t>
  </si>
  <si>
    <t>K0139</t>
  </si>
  <si>
    <t>K0140</t>
  </si>
  <si>
    <t>K0141</t>
  </si>
  <si>
    <t>K0142</t>
  </si>
  <si>
    <t>K0143</t>
  </si>
  <si>
    <t>K0144</t>
  </si>
  <si>
    <t>K0145</t>
  </si>
  <si>
    <t>K0146</t>
  </si>
  <si>
    <t>K0147</t>
  </si>
  <si>
    <t>K0148</t>
  </si>
  <si>
    <t>K0149</t>
  </si>
  <si>
    <t>K0150</t>
  </si>
  <si>
    <t>COGS_RT</t>
    <phoneticPr fontId="1" type="noConversion"/>
  </si>
  <si>
    <t>QTY</t>
    <phoneticPr fontId="1" type="noConversion"/>
  </si>
  <si>
    <t>DSC_RT</t>
    <phoneticPr fontId="1" type="noConversion"/>
  </si>
  <si>
    <t>DISC</t>
    <phoneticPr fontId="1" type="noConversion"/>
  </si>
  <si>
    <t>SUB</t>
    <phoneticPr fontId="1" type="noConversion"/>
  </si>
  <si>
    <t>TRN</t>
    <phoneticPr fontId="1" type="noConversion"/>
  </si>
  <si>
    <t>SVC</t>
    <phoneticPr fontId="1" type="noConversion"/>
  </si>
  <si>
    <t>ADM</t>
    <phoneticPr fontId="1" type="noConversion"/>
  </si>
  <si>
    <t>SALES_ORG</t>
    <phoneticPr fontId="1" type="noConversion"/>
  </si>
  <si>
    <t>L0001</t>
    <phoneticPr fontId="1" type="noConversion"/>
  </si>
  <si>
    <t>L0002</t>
    <phoneticPr fontId="1" type="noConversion"/>
  </si>
  <si>
    <t>L0003</t>
  </si>
  <si>
    <t>L0004</t>
  </si>
  <si>
    <t>L0005</t>
  </si>
  <si>
    <t>L0006</t>
  </si>
  <si>
    <t>L0007</t>
  </si>
  <si>
    <t>L0008</t>
  </si>
  <si>
    <t>L0009</t>
  </si>
  <si>
    <t>L0010</t>
  </si>
  <si>
    <t>L0011</t>
  </si>
  <si>
    <t>L0012</t>
  </si>
  <si>
    <t>L0013</t>
  </si>
  <si>
    <t>L0014</t>
  </si>
  <si>
    <t>L0015</t>
  </si>
  <si>
    <t>L0016</t>
  </si>
  <si>
    <t>L0017</t>
  </si>
  <si>
    <t>L0018</t>
  </si>
  <si>
    <t>L0019</t>
  </si>
  <si>
    <t>L0020</t>
  </si>
  <si>
    <t>L0021</t>
  </si>
  <si>
    <t>L0022</t>
  </si>
  <si>
    <t>L0023</t>
  </si>
  <si>
    <t>L0024</t>
  </si>
  <si>
    <t>L0025</t>
  </si>
  <si>
    <t>L0026</t>
  </si>
  <si>
    <t>L0027</t>
  </si>
  <si>
    <t>L0028</t>
  </si>
  <si>
    <t>L0029</t>
  </si>
  <si>
    <t>L0030</t>
  </si>
  <si>
    <t>L0031</t>
  </si>
  <si>
    <t>L0032</t>
  </si>
  <si>
    <t>L0033</t>
  </si>
  <si>
    <t>L0034</t>
  </si>
  <si>
    <t>L0035</t>
  </si>
  <si>
    <t>L0036</t>
  </si>
  <si>
    <t>L0037</t>
  </si>
  <si>
    <t>L0038</t>
  </si>
  <si>
    <t>L0039</t>
  </si>
  <si>
    <t>L0040</t>
  </si>
  <si>
    <t>L0041</t>
  </si>
  <si>
    <t>L0042</t>
  </si>
  <si>
    <t>L0043</t>
  </si>
  <si>
    <t>L0044</t>
  </si>
  <si>
    <t>L0045</t>
  </si>
  <si>
    <t>L0046</t>
  </si>
  <si>
    <t>L0047</t>
  </si>
  <si>
    <t>L0048</t>
  </si>
  <si>
    <t>L0049</t>
  </si>
  <si>
    <t>L0050</t>
  </si>
  <si>
    <t>L0051</t>
  </si>
  <si>
    <t>L0052</t>
  </si>
  <si>
    <t>L0053</t>
  </si>
  <si>
    <t>L0054</t>
  </si>
  <si>
    <t>L0055</t>
  </si>
  <si>
    <t>L0056</t>
  </si>
  <si>
    <t>L0057</t>
  </si>
  <si>
    <t>L0058</t>
  </si>
  <si>
    <t>L0059</t>
  </si>
  <si>
    <t>L0060</t>
  </si>
  <si>
    <t>L0061</t>
  </si>
  <si>
    <t>L0062</t>
  </si>
  <si>
    <t>L0063</t>
  </si>
  <si>
    <t>L0064</t>
  </si>
  <si>
    <t>L0065</t>
  </si>
  <si>
    <t>L0066</t>
  </si>
  <si>
    <t>L0067</t>
  </si>
  <si>
    <t>L0068</t>
  </si>
  <si>
    <t>L0069</t>
  </si>
  <si>
    <t>L0070</t>
  </si>
  <si>
    <t>L0071</t>
  </si>
  <si>
    <t>L0072</t>
  </si>
  <si>
    <t>L0073</t>
  </si>
  <si>
    <t>L0074</t>
  </si>
  <si>
    <t>L0075</t>
  </si>
  <si>
    <t>L0076</t>
  </si>
  <si>
    <t>L0077</t>
  </si>
  <si>
    <t>L0078</t>
  </si>
  <si>
    <t>L0079</t>
  </si>
  <si>
    <t>L0080</t>
  </si>
  <si>
    <t>L0081</t>
  </si>
  <si>
    <t>L0082</t>
  </si>
  <si>
    <t>L0083</t>
  </si>
  <si>
    <t>L0084</t>
  </si>
  <si>
    <t>L0085</t>
  </si>
  <si>
    <t>L0086</t>
  </si>
  <si>
    <t>L0087</t>
  </si>
  <si>
    <t>L0088</t>
  </si>
  <si>
    <t>L0089</t>
  </si>
  <si>
    <t>L0090</t>
  </si>
  <si>
    <t>L0091</t>
  </si>
  <si>
    <t>L0092</t>
  </si>
  <si>
    <t>L0093</t>
  </si>
  <si>
    <t>L0094</t>
  </si>
  <si>
    <t>L0095</t>
  </si>
  <si>
    <t>L0096</t>
  </si>
  <si>
    <t>L0097</t>
  </si>
  <si>
    <t>L0098</t>
  </si>
  <si>
    <t>L0099</t>
  </si>
  <si>
    <t>L0100</t>
  </si>
  <si>
    <t>L0101</t>
  </si>
  <si>
    <t>L0102</t>
  </si>
  <si>
    <t>L0103</t>
  </si>
  <si>
    <t>L0104</t>
  </si>
  <si>
    <t>L0105</t>
  </si>
  <si>
    <t>L0106</t>
  </si>
  <si>
    <t>L0107</t>
  </si>
  <si>
    <t>L0108</t>
  </si>
  <si>
    <t>L0109</t>
  </si>
  <si>
    <t>L0110</t>
  </si>
  <si>
    <t>L0111</t>
  </si>
  <si>
    <t>L0112</t>
  </si>
  <si>
    <t>L0113</t>
  </si>
  <si>
    <t>L0114</t>
  </si>
  <si>
    <t>L0115</t>
  </si>
  <si>
    <t>L0116</t>
  </si>
  <si>
    <t>L0117</t>
  </si>
  <si>
    <t>L0118</t>
  </si>
  <si>
    <t>L0119</t>
  </si>
  <si>
    <t>L0120</t>
  </si>
  <si>
    <t>L0121</t>
  </si>
  <si>
    <t>L0122</t>
  </si>
  <si>
    <t>L0123</t>
  </si>
  <si>
    <t>L0124</t>
  </si>
  <si>
    <t>L0125</t>
  </si>
  <si>
    <t>L0126</t>
  </si>
  <si>
    <t>L0127</t>
  </si>
  <si>
    <t>L0128</t>
  </si>
  <si>
    <t>L0129</t>
  </si>
  <si>
    <t>L0130</t>
  </si>
  <si>
    <t>L0131</t>
  </si>
  <si>
    <t>L0132</t>
  </si>
  <si>
    <t>L0133</t>
  </si>
  <si>
    <t>L0134</t>
  </si>
  <si>
    <t>L0135</t>
  </si>
  <si>
    <t>L0136</t>
  </si>
  <si>
    <t>L0137</t>
  </si>
  <si>
    <t>L0138</t>
  </si>
  <si>
    <t>L0139</t>
  </si>
  <si>
    <t>L0140</t>
  </si>
  <si>
    <t>L0141</t>
  </si>
  <si>
    <t>L0142</t>
  </si>
  <si>
    <t>L0143</t>
  </si>
  <si>
    <t>L0144</t>
  </si>
  <si>
    <t>L0145</t>
  </si>
  <si>
    <t>L0146</t>
  </si>
  <si>
    <t>L0147</t>
  </si>
  <si>
    <t>L0148</t>
  </si>
  <si>
    <t>L0149</t>
  </si>
  <si>
    <t>L0150</t>
  </si>
  <si>
    <t>L0151</t>
  </si>
  <si>
    <t>L0152</t>
  </si>
  <si>
    <t>L0153</t>
  </si>
  <si>
    <t>L0154</t>
  </si>
  <si>
    <t>L0155</t>
  </si>
  <si>
    <t>L0156</t>
  </si>
  <si>
    <t>L0157</t>
  </si>
  <si>
    <t>L0158</t>
  </si>
  <si>
    <t>L0159</t>
  </si>
  <si>
    <t>L0160</t>
  </si>
  <si>
    <t>L0161</t>
  </si>
  <si>
    <t>L0162</t>
  </si>
  <si>
    <t>L0163</t>
  </si>
  <si>
    <t>L0164</t>
  </si>
  <si>
    <t>L0165</t>
  </si>
  <si>
    <t>L0166</t>
  </si>
  <si>
    <t>L0167</t>
  </si>
  <si>
    <t>L0168</t>
  </si>
  <si>
    <t>L0169</t>
  </si>
  <si>
    <t>L0170</t>
  </si>
  <si>
    <t>L0171</t>
  </si>
  <si>
    <t>L0172</t>
  </si>
  <si>
    <t>L0173</t>
  </si>
  <si>
    <t>L0174</t>
  </si>
  <si>
    <t>L0175</t>
  </si>
  <si>
    <t>L0176</t>
  </si>
  <si>
    <t>L0177</t>
  </si>
  <si>
    <t>L0178</t>
  </si>
  <si>
    <t>L0179</t>
  </si>
  <si>
    <t>L0180</t>
  </si>
  <si>
    <t>L0181</t>
  </si>
  <si>
    <t>L0182</t>
  </si>
  <si>
    <t>L0183</t>
  </si>
  <si>
    <t>L0184</t>
  </si>
  <si>
    <t>L0185</t>
  </si>
  <si>
    <t>L0186</t>
  </si>
  <si>
    <t>L0187</t>
  </si>
  <si>
    <t>L0188</t>
  </si>
  <si>
    <t>L0189</t>
  </si>
  <si>
    <t>L0190</t>
  </si>
  <si>
    <t>L0191</t>
  </si>
  <si>
    <t>L0192</t>
  </si>
  <si>
    <t>L0193</t>
  </si>
  <si>
    <t>L0194</t>
  </si>
  <si>
    <t>L0195</t>
  </si>
  <si>
    <t>L0196</t>
  </si>
  <si>
    <t>L0197</t>
  </si>
  <si>
    <t>L0198</t>
  </si>
  <si>
    <t>L0199</t>
  </si>
  <si>
    <t>L0200</t>
  </si>
  <si>
    <t>LP</t>
    <phoneticPr fontId="1" type="noConversion"/>
  </si>
  <si>
    <t>TEAM</t>
    <phoneticPr fontId="1" type="noConversion"/>
  </si>
  <si>
    <t>SM</t>
    <phoneticPr fontId="1" type="noConversion"/>
  </si>
  <si>
    <t>BU</t>
    <phoneticPr fontId="1" type="noConversion"/>
  </si>
  <si>
    <t>S119</t>
  </si>
  <si>
    <t>S118</t>
  </si>
  <si>
    <t>S102</t>
  </si>
  <si>
    <t>S112</t>
  </si>
  <si>
    <t>S103</t>
  </si>
  <si>
    <t>S113</t>
  </si>
  <si>
    <t>S111</t>
  </si>
  <si>
    <t>S114</t>
  </si>
  <si>
    <t>S117</t>
  </si>
  <si>
    <t>S101</t>
  </si>
  <si>
    <t>S110</t>
  </si>
  <si>
    <t>S105</t>
  </si>
  <si>
    <t>S115</t>
  </si>
  <si>
    <t>S104</t>
  </si>
  <si>
    <t>S120</t>
  </si>
  <si>
    <t>S116</t>
  </si>
  <si>
    <t>S107</t>
  </si>
  <si>
    <t>S108</t>
  </si>
  <si>
    <t>S106</t>
  </si>
  <si>
    <t>S109</t>
  </si>
  <si>
    <t>T11</t>
    <phoneticPr fontId="1" type="noConversion"/>
  </si>
  <si>
    <t>T12</t>
    <phoneticPr fontId="1" type="noConversion"/>
  </si>
  <si>
    <t>T13</t>
    <phoneticPr fontId="1" type="noConversion"/>
  </si>
  <si>
    <t>T14</t>
    <phoneticPr fontId="1" type="noConversion"/>
  </si>
  <si>
    <t>T15</t>
    <phoneticPr fontId="1" type="noConversion"/>
  </si>
  <si>
    <t>B01</t>
    <phoneticPr fontId="1" type="noConversion"/>
  </si>
  <si>
    <t>B02</t>
    <phoneticPr fontId="1" type="noConversion"/>
  </si>
  <si>
    <t>K0151</t>
  </si>
  <si>
    <t>K0152</t>
  </si>
  <si>
    <t>K0153</t>
  </si>
  <si>
    <t>K0154</t>
  </si>
  <si>
    <t>K0155</t>
  </si>
  <si>
    <t>K0156</t>
  </si>
  <si>
    <t>K0157</t>
  </si>
  <si>
    <t>K0158</t>
  </si>
  <si>
    <t>K0159</t>
  </si>
  <si>
    <t>K0160</t>
  </si>
  <si>
    <t>K0161</t>
  </si>
  <si>
    <t>K0162</t>
  </si>
  <si>
    <t>K0163</t>
  </si>
  <si>
    <t>K0164</t>
  </si>
  <si>
    <t>K0165</t>
  </si>
  <si>
    <t>K0166</t>
  </si>
  <si>
    <t>K0167</t>
  </si>
  <si>
    <t>K0168</t>
  </si>
  <si>
    <t>K0169</t>
  </si>
  <si>
    <t>K0170</t>
  </si>
  <si>
    <t>K0171</t>
  </si>
  <si>
    <t>K0172</t>
  </si>
  <si>
    <t>K0173</t>
  </si>
  <si>
    <t>K0174</t>
  </si>
  <si>
    <t>K0175</t>
  </si>
  <si>
    <t>K0176</t>
  </si>
  <si>
    <t>K0177</t>
  </si>
  <si>
    <t>K0178</t>
  </si>
  <si>
    <t>K0179</t>
  </si>
  <si>
    <t>K0180</t>
  </si>
  <si>
    <t>K0181</t>
  </si>
  <si>
    <t>K0182</t>
  </si>
  <si>
    <t>K0183</t>
  </si>
  <si>
    <t>K0184</t>
  </si>
  <si>
    <t>K0185</t>
  </si>
  <si>
    <t>K0186</t>
  </si>
  <si>
    <t>K0187</t>
  </si>
  <si>
    <t>K0188</t>
  </si>
  <si>
    <t>K0189</t>
  </si>
  <si>
    <t>K0190</t>
  </si>
  <si>
    <t>K0191</t>
  </si>
  <si>
    <t>K0192</t>
  </si>
  <si>
    <t>K0193</t>
  </si>
  <si>
    <t>K0194</t>
  </si>
  <si>
    <t>K0195</t>
  </si>
  <si>
    <t>K0196</t>
  </si>
  <si>
    <t>K0197</t>
  </si>
  <si>
    <t>K0198</t>
  </si>
  <si>
    <t>K0199</t>
  </si>
  <si>
    <t>K0200</t>
  </si>
  <si>
    <t>L0201</t>
  </si>
  <si>
    <t>L0202</t>
  </si>
  <si>
    <t>L0203</t>
  </si>
  <si>
    <t>L0204</t>
  </si>
  <si>
    <t>L0205</t>
  </si>
  <si>
    <t>L0206</t>
  </si>
  <si>
    <t>L0207</t>
  </si>
  <si>
    <t>L0208</t>
  </si>
  <si>
    <t>L0209</t>
  </si>
  <si>
    <t>L0210</t>
  </si>
  <si>
    <t>L0211</t>
  </si>
  <si>
    <t>L0212</t>
  </si>
  <si>
    <t>L0213</t>
  </si>
  <si>
    <t>L0214</t>
  </si>
  <si>
    <t>L0215</t>
  </si>
  <si>
    <t>L0216</t>
  </si>
  <si>
    <t>L0217</t>
  </si>
  <si>
    <t>L0218</t>
  </si>
  <si>
    <t>L0219</t>
  </si>
  <si>
    <t>L0220</t>
  </si>
  <si>
    <t>L0221</t>
  </si>
  <si>
    <t>L0222</t>
  </si>
  <si>
    <t>L0223</t>
  </si>
  <si>
    <t>L0224</t>
  </si>
  <si>
    <t>L0225</t>
  </si>
  <si>
    <t>L0226</t>
  </si>
  <si>
    <t>L0227</t>
  </si>
  <si>
    <t>L0228</t>
  </si>
  <si>
    <t>L0229</t>
  </si>
  <si>
    <t>L0230</t>
  </si>
  <si>
    <t>L0231</t>
  </si>
  <si>
    <t>L0232</t>
  </si>
  <si>
    <t>L0233</t>
  </si>
  <si>
    <t>L0234</t>
  </si>
  <si>
    <t>L0235</t>
  </si>
  <si>
    <t>L0236</t>
  </si>
  <si>
    <t>L0237</t>
  </si>
  <si>
    <t>L0238</t>
  </si>
  <si>
    <t>L0239</t>
  </si>
  <si>
    <t>L0240</t>
  </si>
  <si>
    <t>L0241</t>
  </si>
  <si>
    <t>L0242</t>
  </si>
  <si>
    <t>L0243</t>
  </si>
  <si>
    <t>L0244</t>
  </si>
  <si>
    <t>L0245</t>
  </si>
  <si>
    <t>L0246</t>
  </si>
  <si>
    <t>L0247</t>
  </si>
  <si>
    <t>L0248</t>
  </si>
  <si>
    <t>L0249</t>
  </si>
  <si>
    <t>L0250</t>
  </si>
  <si>
    <t>L0251</t>
  </si>
  <si>
    <t>L0252</t>
  </si>
  <si>
    <t>L0253</t>
  </si>
  <si>
    <t>L0254</t>
  </si>
  <si>
    <t>L0255</t>
  </si>
  <si>
    <t>L0256</t>
  </si>
  <si>
    <t>L0257</t>
  </si>
  <si>
    <t>L0258</t>
  </si>
  <si>
    <t>L0259</t>
  </si>
  <si>
    <t>L0260</t>
  </si>
  <si>
    <t>L0261</t>
  </si>
  <si>
    <t>L0262</t>
  </si>
  <si>
    <t>L0263</t>
  </si>
  <si>
    <t>L0264</t>
  </si>
  <si>
    <t>L0265</t>
  </si>
  <si>
    <t>L0266</t>
  </si>
  <si>
    <t>L0267</t>
  </si>
  <si>
    <t>L0268</t>
  </si>
  <si>
    <t>L0269</t>
  </si>
  <si>
    <t>L0270</t>
  </si>
  <si>
    <t>L0271</t>
  </si>
  <si>
    <t>L0272</t>
  </si>
  <si>
    <t>L0273</t>
  </si>
  <si>
    <t>L0274</t>
  </si>
  <si>
    <t>L0275</t>
  </si>
  <si>
    <t>L0276</t>
  </si>
  <si>
    <t>L0277</t>
  </si>
  <si>
    <t>L0278</t>
  </si>
  <si>
    <t>L0279</t>
  </si>
  <si>
    <t>L0280</t>
  </si>
  <si>
    <t>L0281</t>
  </si>
  <si>
    <t>L0282</t>
  </si>
  <si>
    <t>L0283</t>
  </si>
  <si>
    <t>L0284</t>
  </si>
  <si>
    <t>L0285</t>
  </si>
  <si>
    <t>L0286</t>
  </si>
  <si>
    <t>L0287</t>
  </si>
  <si>
    <t>L0288</t>
  </si>
  <si>
    <t>L0289</t>
  </si>
  <si>
    <t>L0290</t>
  </si>
  <si>
    <t>L0291</t>
  </si>
  <si>
    <t>L0292</t>
  </si>
  <si>
    <t>L0293</t>
  </si>
  <si>
    <t>L0294</t>
  </si>
  <si>
    <t>L0295</t>
  </si>
  <si>
    <t>L0296</t>
  </si>
  <si>
    <t>L0297</t>
  </si>
  <si>
    <t>L0298</t>
  </si>
  <si>
    <t>L0299</t>
  </si>
  <si>
    <t>L0300</t>
  </si>
  <si>
    <t>L0301</t>
  </si>
  <si>
    <t>L0302</t>
  </si>
  <si>
    <t>L0303</t>
  </si>
  <si>
    <t>L0304</t>
  </si>
  <si>
    <t>L0305</t>
  </si>
  <si>
    <t>L0306</t>
  </si>
  <si>
    <t>L0307</t>
  </si>
  <si>
    <t>L0308</t>
  </si>
  <si>
    <t>L0309</t>
  </si>
  <si>
    <t>L0310</t>
  </si>
  <si>
    <t>L0311</t>
  </si>
  <si>
    <t>L0312</t>
  </si>
  <si>
    <t>L0313</t>
  </si>
  <si>
    <t>L0314</t>
  </si>
  <si>
    <t>L0315</t>
  </si>
  <si>
    <t>L0316</t>
  </si>
  <si>
    <t>L0317</t>
  </si>
  <si>
    <t>L0318</t>
  </si>
  <si>
    <t>L0319</t>
  </si>
  <si>
    <t>L0320</t>
  </si>
  <si>
    <t>L0321</t>
  </si>
  <si>
    <t>L0322</t>
  </si>
  <si>
    <t>L0323</t>
  </si>
  <si>
    <t>L0324</t>
  </si>
  <si>
    <t>L0325</t>
  </si>
  <si>
    <t>L0326</t>
  </si>
  <si>
    <t>L0327</t>
  </si>
  <si>
    <t>L0328</t>
  </si>
  <si>
    <t>L0329</t>
  </si>
  <si>
    <t>L0330</t>
  </si>
  <si>
    <t>L0331</t>
  </si>
  <si>
    <t>L0332</t>
  </si>
  <si>
    <t>L0333</t>
  </si>
  <si>
    <t>L0334</t>
  </si>
  <si>
    <t>L0335</t>
  </si>
  <si>
    <t>L0336</t>
  </si>
  <si>
    <t>L0337</t>
  </si>
  <si>
    <t>L0338</t>
  </si>
  <si>
    <t>L0339</t>
  </si>
  <si>
    <t>L0340</t>
  </si>
  <si>
    <t>L0341</t>
  </si>
  <si>
    <t>L0342</t>
  </si>
  <si>
    <t>L0343</t>
  </si>
  <si>
    <t>L0344</t>
  </si>
  <si>
    <t>L0345</t>
  </si>
  <si>
    <t>L0346</t>
  </si>
  <si>
    <t>L0347</t>
  </si>
  <si>
    <t>L0348</t>
  </si>
  <si>
    <t>L0349</t>
  </si>
  <si>
    <t>L0350</t>
  </si>
  <si>
    <t>L0351</t>
  </si>
  <si>
    <t>L0352</t>
  </si>
  <si>
    <t>L0353</t>
  </si>
  <si>
    <t>L0354</t>
  </si>
  <si>
    <t>L0355</t>
  </si>
  <si>
    <t>L0356</t>
  </si>
  <si>
    <t>L0357</t>
  </si>
  <si>
    <t>L0358</t>
  </si>
  <si>
    <t>L0359</t>
  </si>
  <si>
    <t>L0360</t>
  </si>
  <si>
    <t>L0361</t>
  </si>
  <si>
    <t>L0362</t>
  </si>
  <si>
    <t>L0363</t>
  </si>
  <si>
    <t>L0364</t>
  </si>
  <si>
    <t>L0365</t>
  </si>
  <si>
    <t>L0366</t>
  </si>
  <si>
    <t>L0367</t>
  </si>
  <si>
    <t>L0368</t>
  </si>
  <si>
    <t>L0369</t>
  </si>
  <si>
    <t>L0370</t>
  </si>
  <si>
    <t>L0371</t>
  </si>
  <si>
    <t>L0372</t>
  </si>
  <si>
    <t>L0373</t>
  </si>
  <si>
    <t>L0374</t>
  </si>
  <si>
    <t>L0375</t>
  </si>
  <si>
    <t>L0376</t>
  </si>
  <si>
    <t>L0377</t>
  </si>
  <si>
    <t>L0378</t>
  </si>
  <si>
    <t>L0379</t>
  </si>
  <si>
    <t>L0380</t>
  </si>
  <si>
    <t>L0381</t>
  </si>
  <si>
    <t>L0382</t>
  </si>
  <si>
    <t>L0383</t>
  </si>
  <si>
    <t>L0384</t>
  </si>
  <si>
    <t>L0385</t>
  </si>
  <si>
    <t>L0386</t>
  </si>
  <si>
    <t>L0387</t>
  </si>
  <si>
    <t>L0388</t>
  </si>
  <si>
    <t>L0389</t>
  </si>
  <si>
    <t>L0390</t>
  </si>
  <si>
    <t>L0391</t>
  </si>
  <si>
    <t>L0392</t>
  </si>
  <si>
    <t>L0393</t>
  </si>
  <si>
    <t>L0394</t>
  </si>
  <si>
    <t>L0395</t>
  </si>
  <si>
    <t>L0396</t>
  </si>
  <si>
    <t>L0397</t>
  </si>
  <si>
    <t>L0398</t>
  </si>
  <si>
    <t>L0399</t>
  </si>
  <si>
    <t>L0400</t>
  </si>
  <si>
    <t>L0401</t>
  </si>
  <si>
    <t>L0402</t>
  </si>
  <si>
    <t>L0403</t>
  </si>
  <si>
    <t>L0404</t>
  </si>
  <si>
    <t>L0405</t>
  </si>
  <si>
    <t>L0406</t>
  </si>
  <si>
    <t>L0407</t>
  </si>
  <si>
    <t>L0408</t>
  </si>
  <si>
    <t>L0409</t>
  </si>
  <si>
    <t>L0410</t>
  </si>
  <si>
    <t>L0411</t>
  </si>
  <si>
    <t>L0412</t>
  </si>
  <si>
    <t>L0413</t>
  </si>
  <si>
    <t>L0414</t>
  </si>
  <si>
    <t>L0415</t>
  </si>
  <si>
    <t>L0416</t>
  </si>
  <si>
    <t>L0417</t>
  </si>
  <si>
    <t>L0418</t>
  </si>
  <si>
    <t>L0419</t>
  </si>
  <si>
    <t>L0420</t>
  </si>
  <si>
    <t>L0421</t>
  </si>
  <si>
    <t>L0422</t>
  </si>
  <si>
    <t>L0423</t>
  </si>
  <si>
    <t>L0424</t>
  </si>
  <si>
    <t>L0425</t>
  </si>
  <si>
    <t>L0426</t>
  </si>
  <si>
    <t>L0427</t>
  </si>
  <si>
    <t>L0428</t>
  </si>
  <si>
    <t>L0429</t>
  </si>
  <si>
    <t>L0430</t>
  </si>
  <si>
    <t>L0431</t>
  </si>
  <si>
    <t>L0432</t>
  </si>
  <si>
    <t>L0433</t>
  </si>
  <si>
    <t>L0434</t>
  </si>
  <si>
    <t>L0435</t>
  </si>
  <si>
    <t>L0436</t>
  </si>
  <si>
    <t>L0437</t>
  </si>
  <si>
    <t>L0438</t>
  </si>
  <si>
    <t>L0439</t>
  </si>
  <si>
    <t>L0440</t>
  </si>
  <si>
    <t>L0441</t>
  </si>
  <si>
    <t>L0442</t>
  </si>
  <si>
    <t>L0443</t>
  </si>
  <si>
    <t>L0444</t>
  </si>
  <si>
    <t>L0445</t>
  </si>
  <si>
    <t>L0446</t>
  </si>
  <si>
    <t>L0447</t>
  </si>
  <si>
    <t>L0448</t>
  </si>
  <si>
    <t>L0449</t>
  </si>
  <si>
    <t>L0450</t>
  </si>
  <si>
    <t>L0451</t>
  </si>
  <si>
    <t>L0452</t>
  </si>
  <si>
    <t>L0453</t>
  </si>
  <si>
    <t>L0454</t>
  </si>
  <si>
    <t>L0455</t>
  </si>
  <si>
    <t>L0456</t>
  </si>
  <si>
    <t>L0457</t>
  </si>
  <si>
    <t>L0458</t>
  </si>
  <si>
    <t>L0459</t>
  </si>
  <si>
    <t>L0460</t>
  </si>
  <si>
    <t>L0461</t>
  </si>
  <si>
    <t>L0462</t>
  </si>
  <si>
    <t>L0463</t>
  </si>
  <si>
    <t>L0464</t>
  </si>
  <si>
    <t>L0465</t>
  </si>
  <si>
    <t>L0466</t>
  </si>
  <si>
    <t>L0467</t>
  </si>
  <si>
    <t>L0468</t>
  </si>
  <si>
    <t>L0469</t>
  </si>
  <si>
    <t>L0470</t>
  </si>
  <si>
    <t>L0471</t>
  </si>
  <si>
    <t>L0472</t>
  </si>
  <si>
    <t>L0473</t>
  </si>
  <si>
    <t>L0474</t>
  </si>
  <si>
    <t>L0475</t>
  </si>
  <si>
    <t>L0476</t>
  </si>
  <si>
    <t>L0477</t>
  </si>
  <si>
    <t>L0478</t>
  </si>
  <si>
    <t>L0479</t>
  </si>
  <si>
    <t>L0480</t>
  </si>
  <si>
    <t>L0481</t>
  </si>
  <si>
    <t>L0482</t>
  </si>
  <si>
    <t>L0483</t>
  </si>
  <si>
    <t>L0484</t>
  </si>
  <si>
    <t>L0485</t>
  </si>
  <si>
    <t>L0486</t>
  </si>
  <si>
    <t>L0487</t>
  </si>
  <si>
    <t>L0488</t>
  </si>
  <si>
    <t>L0489</t>
  </si>
  <si>
    <t>L0490</t>
  </si>
  <si>
    <t>L0491</t>
  </si>
  <si>
    <t>L0492</t>
  </si>
  <si>
    <t>L0493</t>
  </si>
  <si>
    <t>L0494</t>
  </si>
  <si>
    <t>L0495</t>
  </si>
  <si>
    <t>L0496</t>
  </si>
  <si>
    <t>L0497</t>
  </si>
  <si>
    <t>L0498</t>
  </si>
  <si>
    <t>L0499</t>
  </si>
  <si>
    <t>L0500</t>
  </si>
  <si>
    <t>R0001</t>
  </si>
  <si>
    <t>R0001</t>
    <phoneticPr fontId="1" type="noConversion"/>
  </si>
  <si>
    <t>R0002</t>
  </si>
  <si>
    <t>R0002</t>
    <phoneticPr fontId="1" type="noConversion"/>
  </si>
  <si>
    <t>R0003</t>
  </si>
  <si>
    <t>R0004</t>
  </si>
  <si>
    <t>R0005</t>
  </si>
  <si>
    <t>RQ</t>
  </si>
  <si>
    <t>RQ</t>
    <phoneticPr fontId="1" type="noConversion"/>
  </si>
  <si>
    <t>A0001</t>
  </si>
  <si>
    <t>A0001</t>
    <phoneticPr fontId="1" type="noConversion"/>
  </si>
  <si>
    <t>A0002</t>
  </si>
  <si>
    <t>A0002</t>
    <phoneticPr fontId="1" type="noConversion"/>
  </si>
  <si>
    <t>AT</t>
  </si>
  <si>
    <t>AT</t>
    <phoneticPr fontId="1" type="noConversion"/>
  </si>
  <si>
    <t>A0003</t>
  </si>
  <si>
    <t>A0004</t>
  </si>
  <si>
    <t>A0005</t>
  </si>
  <si>
    <t>A0006</t>
  </si>
  <si>
    <t>A0007</t>
  </si>
  <si>
    <t>A0008</t>
  </si>
  <si>
    <t>A0009</t>
  </si>
  <si>
    <t>A0010</t>
  </si>
  <si>
    <t>A0011</t>
  </si>
  <si>
    <t>A0012</t>
  </si>
  <si>
    <t>A0013</t>
  </si>
  <si>
    <t>Y0001</t>
  </si>
  <si>
    <t>Y0001</t>
    <phoneticPr fontId="1" type="noConversion"/>
  </si>
  <si>
    <t>YM</t>
  </si>
  <si>
    <t>Y0002</t>
  </si>
  <si>
    <t>Y0002</t>
    <phoneticPr fontId="1" type="noConversion"/>
  </si>
  <si>
    <t>Y0003</t>
  </si>
  <si>
    <t>Y0004</t>
  </si>
  <si>
    <t>Y0005</t>
  </si>
  <si>
    <t>Y0006</t>
  </si>
  <si>
    <t>Y0007</t>
  </si>
  <si>
    <t>Y0008</t>
  </si>
  <si>
    <t>Y0009</t>
  </si>
  <si>
    <t>Y0010</t>
  </si>
  <si>
    <t>Y0011</t>
  </si>
  <si>
    <t>Y0012</t>
  </si>
  <si>
    <t>No</t>
    <phoneticPr fontId="1" type="noConversion"/>
  </si>
  <si>
    <t>A0014</t>
  </si>
  <si>
    <t>A0015</t>
  </si>
  <si>
    <t>A0016</t>
  </si>
  <si>
    <t>A0017</t>
  </si>
  <si>
    <t>A0018</t>
  </si>
  <si>
    <t>A0019</t>
  </si>
  <si>
    <t>A0020</t>
  </si>
  <si>
    <t>V0001</t>
  </si>
  <si>
    <t>V0001</t>
    <phoneticPr fontId="1" type="noConversion"/>
  </si>
  <si>
    <t>VN</t>
  </si>
  <si>
    <t>VN</t>
    <phoneticPr fontId="1" type="noConversion"/>
  </si>
  <si>
    <t>V0002</t>
  </si>
  <si>
    <t>V0002</t>
    <phoneticPr fontId="1" type="noConversion"/>
  </si>
  <si>
    <t>V0003</t>
  </si>
  <si>
    <t>V0004</t>
  </si>
  <si>
    <t>V0005</t>
  </si>
  <si>
    <t>V0006</t>
  </si>
  <si>
    <t>V0007</t>
  </si>
  <si>
    <t>V0008</t>
  </si>
  <si>
    <t>V0009</t>
  </si>
  <si>
    <t>V0010</t>
  </si>
  <si>
    <t>V0011</t>
  </si>
  <si>
    <t>V0012</t>
  </si>
  <si>
    <t>V0013</t>
  </si>
  <si>
    <t>Start</t>
    <phoneticPr fontId="1" type="noConversion"/>
  </si>
  <si>
    <t>End</t>
    <phoneticPr fontId="1" type="noConversion"/>
  </si>
  <si>
    <t>CNT</t>
    <phoneticPr fontId="1" type="noConversion"/>
  </si>
  <si>
    <t>Last</t>
    <phoneticPr fontId="1" type="noConversion"/>
  </si>
  <si>
    <t>YM_IND</t>
    <phoneticPr fontId="1" type="noConversion"/>
  </si>
  <si>
    <t>GRP_ID</t>
  </si>
  <si>
    <t>SS</t>
  </si>
  <si>
    <t>HD</t>
  </si>
  <si>
    <t>KS</t>
  </si>
  <si>
    <t>LP</t>
  </si>
  <si>
    <t>H</t>
    <phoneticPr fontId="1" type="noConversion"/>
  </si>
  <si>
    <t>L</t>
    <phoneticPr fontId="1" type="noConversion"/>
  </si>
  <si>
    <t>H</t>
    <phoneticPr fontId="1" type="noConversion"/>
  </si>
  <si>
    <t>L</t>
    <phoneticPr fontId="1" type="noConversion"/>
  </si>
  <si>
    <t>ETC</t>
    <phoneticPr fontId="1" type="noConversion"/>
  </si>
  <si>
    <t>CNT</t>
    <phoneticPr fontId="1" type="noConversion"/>
  </si>
  <si>
    <t>RATE</t>
    <phoneticPr fontId="1" type="noConversion"/>
  </si>
  <si>
    <t>S105</t>
    <phoneticPr fontId="1" type="noConversion"/>
  </si>
  <si>
    <t>S106</t>
    <phoneticPr fontId="1" type="noConversion"/>
  </si>
  <si>
    <t>S107</t>
    <phoneticPr fontId="1" type="noConversion"/>
  </si>
  <si>
    <t>S0001</t>
  </si>
  <si>
    <t>H0001</t>
  </si>
  <si>
    <t>K0001</t>
  </si>
  <si>
    <t>L0001</t>
  </si>
  <si>
    <t>L0002</t>
  </si>
  <si>
    <t>S101</t>
    <phoneticPr fontId="1" type="noConversion"/>
  </si>
  <si>
    <t>S102</t>
    <phoneticPr fontId="1" type="noConversion"/>
  </si>
  <si>
    <t>S103</t>
    <phoneticPr fontId="1" type="noConversion"/>
  </si>
  <si>
    <t>S014</t>
    <phoneticPr fontId="1" type="noConversion"/>
  </si>
  <si>
    <t>S104</t>
    <phoneticPr fontId="1" type="noConversion"/>
  </si>
  <si>
    <t>S108</t>
    <phoneticPr fontId="1" type="noConversion"/>
  </si>
  <si>
    <t>S109</t>
    <phoneticPr fontId="1" type="noConversion"/>
  </si>
  <si>
    <t>S110</t>
    <phoneticPr fontId="1" type="noConversion"/>
  </si>
  <si>
    <t>S111</t>
    <phoneticPr fontId="1" type="noConversion"/>
  </si>
  <si>
    <t>S120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</si>
</sst>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"/>
  </numFmts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0" tint="-0.14999847407452621"/>
      <name val="맑은 고딕"/>
      <family val="2"/>
      <charset val="129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9" fontId="2" fillId="0" borderId="0" applyFont="0" applyFill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0" fillId="2" borderId="0" xfId="0" applyFill="1">
      <alignment vertical="center"/>
    </xf>
    <xf numFmtId="176" fontId="0" fillId="2" borderId="0" xfId="0" applyNumberFormat="1" applyFill="1">
      <alignment vertical="center"/>
    </xf>
    <xf numFmtId="0" fontId="0" fillId="3" borderId="0" xfId="0" applyFill="1">
      <alignment vertical="center"/>
    </xf>
    <xf numFmtId="0" fontId="3" fillId="0" borderId="0" xfId="0" quotePrefix="1" applyFont="1">
      <alignment vertical="center"/>
    </xf>
    <xf numFmtId="0" fontId="4" fillId="0" borderId="0" xfId="0" applyFont="1">
      <alignment vertical="center"/>
    </xf>
    <xf numFmtId="9" fontId="0" fillId="0" borderId="0" xfId="1" applyFont="1">
      <alignment vertical="center"/>
    </xf>
    <xf numFmtId="9" fontId="4" fillId="0" borderId="0" xfId="1" applyFont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</cellXfs>
  <cellStyles count="2">
    <cellStyle name="백분율" xfId="1" builtinId="5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52DF6-8262-4D11-9FC2-1B9CD52C93D5}">
  <sheetPr>
    <outlinePr summaryBelow="0" summaryRight="0"/>
  </sheetPr>
  <dimension ref="A1:BA6001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7.399999999999999" outlineLevelRow="1" x14ac:dyDescent="0.4"/>
  <cols>
    <col min="1" max="1" width="7.3984375" bestFit="1" customWidth="1"/>
    <col min="2" max="2" width="8.3984375" bestFit="1" customWidth="1"/>
    <col min="3" max="3" width="7.3984375" bestFit="1" customWidth="1"/>
    <col min="4" max="4" width="7.19921875" bestFit="1" customWidth="1"/>
    <col min="5" max="5" width="4.796875" bestFit="1" customWidth="1"/>
    <col min="6" max="6" width="7.69921875" bestFit="1" customWidth="1"/>
    <col min="7" max="7" width="7.19921875" bestFit="1" customWidth="1"/>
    <col min="8" max="8" width="6.69921875" bestFit="1" customWidth="1"/>
    <col min="9" max="10" width="11.5" bestFit="1" customWidth="1"/>
    <col min="11" max="11" width="10.69921875" bestFit="1" customWidth="1"/>
    <col min="12" max="12" width="10.09765625" bestFit="1" customWidth="1"/>
    <col min="13" max="13" width="11.5" bestFit="1" customWidth="1"/>
    <col min="14" max="14" width="9.8984375" bestFit="1" customWidth="1"/>
    <col min="15" max="15" width="13" bestFit="1" customWidth="1"/>
    <col min="16" max="16" width="13.3984375" bestFit="1" customWidth="1"/>
    <col min="17" max="17" width="2.3984375" bestFit="1" customWidth="1"/>
    <col min="18" max="18" width="5.296875" bestFit="1" customWidth="1"/>
    <col min="19" max="19" width="4.796875" bestFit="1" customWidth="1"/>
    <col min="20" max="20" width="4.8984375" bestFit="1" customWidth="1"/>
    <col min="21" max="21" width="4.59765625" bestFit="1" customWidth="1"/>
    <col min="22" max="22" width="5.59765625" bestFit="1" customWidth="1"/>
    <col min="23" max="23" width="13.59765625" bestFit="1" customWidth="1"/>
    <col min="24" max="27" width="5.3984375" bestFit="1" customWidth="1"/>
    <col min="28" max="28" width="4.8984375" bestFit="1" customWidth="1"/>
    <col min="29" max="29" width="2.69921875" bestFit="1" customWidth="1"/>
    <col min="30" max="30" width="4.3984375" bestFit="1" customWidth="1"/>
    <col min="31" max="31" width="6.19921875" bestFit="1" customWidth="1"/>
    <col min="32" max="32" width="5.296875" bestFit="1" customWidth="1"/>
    <col min="33" max="33" width="4.796875" bestFit="1" customWidth="1"/>
    <col min="34" max="34" width="4.8984375" bestFit="1" customWidth="1"/>
    <col min="35" max="35" width="4.59765625" bestFit="1" customWidth="1"/>
    <col min="36" max="36" width="5.59765625" bestFit="1" customWidth="1"/>
    <col min="37" max="37" width="5.796875" bestFit="1" customWidth="1"/>
    <col min="38" max="38" width="13.3984375" bestFit="1" customWidth="1"/>
    <col min="39" max="39" width="10.09765625" bestFit="1" customWidth="1"/>
    <col min="40" max="40" width="12.796875" bestFit="1" customWidth="1"/>
    <col min="41" max="44" width="12.59765625" bestFit="1" customWidth="1"/>
    <col min="45" max="45" width="13.59765625" bestFit="1" customWidth="1"/>
    <col min="46" max="46" width="4.3984375" customWidth="1"/>
    <col min="47" max="47" width="12.796875" bestFit="1" customWidth="1"/>
    <col min="48" max="51" width="12.59765625" bestFit="1" customWidth="1"/>
    <col min="53" max="53" width="8.09765625" bestFit="1" customWidth="1"/>
  </cols>
  <sheetData>
    <row r="1" spans="1:53" x14ac:dyDescent="0.4">
      <c r="A1" t="s">
        <v>0</v>
      </c>
      <c r="B1" t="s">
        <v>11</v>
      </c>
      <c r="C1" t="s">
        <v>10</v>
      </c>
      <c r="D1" t="s">
        <v>32</v>
      </c>
      <c r="E1" t="s">
        <v>439</v>
      </c>
      <c r="F1" t="s">
        <v>440</v>
      </c>
      <c r="G1" t="s">
        <v>55</v>
      </c>
      <c r="H1" t="s">
        <v>33</v>
      </c>
      <c r="I1" t="s">
        <v>446</v>
      </c>
      <c r="J1" t="s">
        <v>2</v>
      </c>
      <c r="K1" t="s">
        <v>7</v>
      </c>
      <c r="L1" t="s">
        <v>8</v>
      </c>
      <c r="M1" t="s">
        <v>3</v>
      </c>
      <c r="N1" t="s">
        <v>4</v>
      </c>
      <c r="O1" t="s">
        <v>5</v>
      </c>
      <c r="P1" t="s">
        <v>6</v>
      </c>
      <c r="R1" t="s">
        <v>441</v>
      </c>
      <c r="S1" t="s">
        <v>442</v>
      </c>
      <c r="T1" t="s">
        <v>443</v>
      </c>
      <c r="U1" t="s">
        <v>444</v>
      </c>
      <c r="V1" t="s">
        <v>445</v>
      </c>
      <c r="X1" t="s">
        <v>1069</v>
      </c>
      <c r="Y1" t="s">
        <v>1094</v>
      </c>
      <c r="Z1" t="s">
        <v>1095</v>
      </c>
      <c r="AA1" t="s">
        <v>1097</v>
      </c>
      <c r="AB1" t="s">
        <v>1096</v>
      </c>
      <c r="AD1" t="s">
        <v>39</v>
      </c>
      <c r="AE1" t="s">
        <v>1</v>
      </c>
      <c r="AF1" t="s">
        <v>441</v>
      </c>
      <c r="AG1" t="s">
        <v>442</v>
      </c>
      <c r="AH1" t="s">
        <v>443</v>
      </c>
      <c r="AI1" t="s">
        <v>444</v>
      </c>
      <c r="AJ1" t="s">
        <v>445</v>
      </c>
      <c r="AN1" t="s">
        <v>441</v>
      </c>
      <c r="AO1" t="s">
        <v>442</v>
      </c>
      <c r="AP1" t="s">
        <v>443</v>
      </c>
      <c r="AQ1" t="s">
        <v>444</v>
      </c>
      <c r="AR1" t="s">
        <v>445</v>
      </c>
      <c r="AT1" t="s">
        <v>39</v>
      </c>
      <c r="AU1" t="s">
        <v>441</v>
      </c>
      <c r="AV1" t="s">
        <v>442</v>
      </c>
      <c r="AW1" t="s">
        <v>443</v>
      </c>
      <c r="AX1" t="s">
        <v>444</v>
      </c>
      <c r="AY1" t="s">
        <v>445</v>
      </c>
      <c r="BA1" t="s">
        <v>1098</v>
      </c>
    </row>
    <row r="2" spans="1:53" x14ac:dyDescent="0.4">
      <c r="A2" s="1">
        <f>IF(BA2="",A1,BA2)</f>
        <v>201901</v>
      </c>
      <c r="B2" s="1" t="s">
        <v>9</v>
      </c>
      <c r="C2" s="1" t="s">
        <v>31</v>
      </c>
      <c r="D2" s="1" t="str">
        <f ca="1">"I"&amp;RANDBETWEEN(101,120)</f>
        <v>I106</v>
      </c>
      <c r="E2" s="3">
        <f ca="1">RANDBETWEEN(INDIRECT("AD"&amp;Y2),INDIRECT("AD"&amp;Z2))</f>
        <v>38</v>
      </c>
      <c r="F2" s="3">
        <f ca="1">RANDBETWEEN(INDIRECT("AF"&amp;Y2),INDIRECT("AF"&amp;Z2))</f>
        <v>15</v>
      </c>
      <c r="G2" s="1" t="str">
        <f ca="1">LEFT(H2,3)</f>
        <v>S12</v>
      </c>
      <c r="H2" s="1" t="str">
        <f ca="1">"S"&amp;RANDBETWEEN(101,120)</f>
        <v>S120</v>
      </c>
      <c r="I2" s="1">
        <f ca="1">VLOOKUP(D2,PRC!$A$2:$B$21,2,0)*E2</f>
        <v>760000</v>
      </c>
      <c r="J2" s="1">
        <f ca="1">I2*(1-R2/100)-4</f>
        <v>630796</v>
      </c>
      <c r="K2" s="1">
        <f ca="1">VLOOKUP(D2,PRC!$A$1:$C$21,3,0)*E2</f>
        <v>402800</v>
      </c>
      <c r="L2" s="1">
        <f ca="1">ROUND($I2*S2,-5)/100</f>
        <v>114000</v>
      </c>
      <c r="M2" s="1">
        <f ca="1">ROUND($I2*T2,-5)/100</f>
        <v>38000</v>
      </c>
      <c r="N2" s="1">
        <f ca="1">ROUND($I2*U2,-5)/100</f>
        <v>30000</v>
      </c>
      <c r="O2" s="1">
        <f ca="1">ROUND($I2*V2,-5)/100</f>
        <v>114000</v>
      </c>
      <c r="P2" s="1">
        <f ca="1">J2-SUM(K2:O2)</f>
        <v>-68004</v>
      </c>
      <c r="Q2">
        <f ca="1">IF(P2&gt;0,1,0)</f>
        <v>0</v>
      </c>
      <c r="R2" s="3">
        <f ca="1">RANDBETWEEN(INDIRECT("AF"&amp;$Y2),INDIRECT("AF"&amp;$Z2))</f>
        <v>17</v>
      </c>
      <c r="S2" s="3">
        <f ca="1">RANDBETWEEN(INDIRECT("AG"&amp;$Y2),INDIRECT("AG"&amp;$Z2))</f>
        <v>15</v>
      </c>
      <c r="T2" s="3">
        <f ca="1">RANDBETWEEN(INDIRECT("AH"&amp;$Y2),INDIRECT("AH"&amp;$Z2))</f>
        <v>5</v>
      </c>
      <c r="U2" s="3">
        <f ca="1">RANDBETWEEN(INDIRECT("Ai"&amp;$Y2),INDIRECT("Ai"&amp;$Z2))</f>
        <v>4</v>
      </c>
      <c r="V2" s="3">
        <f ca="1">RANDBETWEEN(INDIRECT("Aj"&amp;$Y2),INDIRECT("Aj"&amp;$Z2))</f>
        <v>15</v>
      </c>
      <c r="W2" t="str">
        <f>C2&amp;A2&amp;"EBIT"</f>
        <v>SS201901EBIT</v>
      </c>
      <c r="X2">
        <v>2</v>
      </c>
      <c r="Y2">
        <v>2</v>
      </c>
      <c r="Z2">
        <f>Y2+1</f>
        <v>3</v>
      </c>
      <c r="AA2">
        <f>Y2+AB2-1</f>
        <v>101</v>
      </c>
      <c r="AB2">
        <f>COUNTIF(AM$2:AM$100100,AM2)</f>
        <v>100</v>
      </c>
      <c r="AC2" s="4" t="s">
        <v>1106</v>
      </c>
      <c r="AD2">
        <f>VLOOKUP($C2&amp;$A2&amp;$AC2,PRF_POL!$A$2:$J$97,5,0)</f>
        <v>5</v>
      </c>
      <c r="AE2">
        <f>MIN(PRC!D2:D21)</f>
        <v>40</v>
      </c>
      <c r="AF2">
        <f>VLOOKUP($C2&amp;$A2&amp;$AC2,PRF_POL!$A$2:$J$97,6,0)</f>
        <v>10</v>
      </c>
      <c r="AG2">
        <f>VLOOKUP($C2&amp;$A2&amp;$AC2,PRF_POL!$A$2:$J$97,7,0)</f>
        <v>10</v>
      </c>
      <c r="AH2">
        <f>VLOOKUP($C2&amp;$A2&amp;$AC2,PRF_POL!$A$2:$J$97,8,0)</f>
        <v>3</v>
      </c>
      <c r="AI2">
        <f>VLOOKUP($C2&amp;$A2&amp;$AC2,PRF_POL!$A$2:$J$97,9,0)</f>
        <v>3</v>
      </c>
      <c r="AJ2">
        <f>VLOOKUP($C2&amp;$A2&amp;$AC2,PRF_POL!$A$2:$J$97,10,0)</f>
        <v>10</v>
      </c>
      <c r="AK2">
        <f>SUM(AE2:AJ2)</f>
        <v>76</v>
      </c>
      <c r="AL2" s="3">
        <f ca="1">SUM(INDIRECT("P"&amp;Y2):INDIRECT("P"&amp;AA2))</f>
        <v>121106100</v>
      </c>
      <c r="AM2" t="str">
        <f>A2&amp;C2</f>
        <v>201901SS</v>
      </c>
      <c r="AN2">
        <f ca="1">(1-J2/I2)*100</f>
        <v>17.000526315789479</v>
      </c>
      <c r="AO2">
        <f ca="1">L2/$I2*100</f>
        <v>15</v>
      </c>
      <c r="AP2">
        <f t="shared" ref="AP2:AR17" ca="1" si="0">M2/$I2*100</f>
        <v>5</v>
      </c>
      <c r="AQ2">
        <f t="shared" ca="1" si="0"/>
        <v>3.9473684210526314</v>
      </c>
      <c r="AR2">
        <f t="shared" ca="1" si="0"/>
        <v>15</v>
      </c>
      <c r="AS2">
        <f ca="1">P2/J2</f>
        <v>-0.1078066443033881</v>
      </c>
      <c r="AT2">
        <f ca="1">MIN(INDIRECT("E"&amp;$Y2):INDIRECT("E"&amp;$AA2))</f>
        <v>6</v>
      </c>
      <c r="AU2">
        <f ca="1">MIN(INDIRECT("AN"&amp;$Y2):INDIRECT("AN"&amp;$AA2))</f>
        <v>10.000005813953482</v>
      </c>
      <c r="AV2">
        <f ca="1">MIN(INDIRECT("AO"&amp;$Y2):INDIRECT("AO"&amp;$AA2))</f>
        <v>10</v>
      </c>
      <c r="AW2">
        <f ca="1">MIN(INDIRECT("AP"&amp;$Y2):INDIRECT("AP"&amp;$AA2))</f>
        <v>2.9487179487179485</v>
      </c>
      <c r="AX2">
        <f ca="1">MIN(INDIRECT("AQ"&amp;$Y2):INDIRECT("AQ"&amp;$AA2))</f>
        <v>2.9166666666666665</v>
      </c>
      <c r="AY2">
        <f ca="1">MIN(INDIRECT("AR"&amp;$Y2):INDIRECT("AR"&amp;$AA2))</f>
        <v>10</v>
      </c>
      <c r="BA2">
        <v>201901</v>
      </c>
    </row>
    <row r="3" spans="1:53" x14ac:dyDescent="0.4">
      <c r="A3">
        <f t="shared" ref="A3:A66" si="1">IF(BA3="",A2,BA3)</f>
        <v>201901</v>
      </c>
      <c r="B3" t="s">
        <v>12</v>
      </c>
      <c r="C3" t="s">
        <v>31</v>
      </c>
      <c r="D3" t="str">
        <f ca="1">"I"&amp;RANDBETWEEN(101,120)</f>
        <v>I114</v>
      </c>
      <c r="E3">
        <f t="shared" ref="E3:E66" ca="1" si="2">RANDBETWEEN(INDIRECT("AD"&amp;Y3),INDIRECT("AD"&amp;Z3))</f>
        <v>17</v>
      </c>
      <c r="F3">
        <f t="shared" ref="F3:F66" ca="1" si="3">RANDBETWEEN(INDIRECT("AF"&amp;Y3),INDIRECT("AF"&amp;Z3))</f>
        <v>18</v>
      </c>
      <c r="G3" t="str">
        <f t="shared" ref="G3:G66" ca="1" si="4">LEFT(H3,3)</f>
        <v>S12</v>
      </c>
      <c r="H3" t="str">
        <f t="shared" ref="H3:H66" ca="1" si="5">"S"&amp;RANDBETWEEN(101,120)</f>
        <v>S120</v>
      </c>
      <c r="I3">
        <f ca="1">VLOOKUP(D3,PRC!$A$2:$B$21,2,0)*E3</f>
        <v>4080000</v>
      </c>
      <c r="J3">
        <f t="shared" ref="J3:J66" ca="1" si="6">I3*(1-R3/100)-4</f>
        <v>3631196</v>
      </c>
      <c r="K3">
        <f ca="1">VLOOKUP(D3,PRC!$A$1:$C$21,3,0)*E3</f>
        <v>2366400</v>
      </c>
      <c r="L3">
        <f t="shared" ref="L3:L66" ca="1" si="7">ROUND($I3*S3,-5)/100</f>
        <v>490000</v>
      </c>
      <c r="M3">
        <f t="shared" ref="M3:M66" ca="1" si="8">ROUND($I3*T3,-5)/100</f>
        <v>122000</v>
      </c>
      <c r="N3">
        <f t="shared" ref="N3:N66" ca="1" si="9">ROUND($I3*U3,-5)/100</f>
        <v>122000</v>
      </c>
      <c r="O3">
        <f t="shared" ref="O3:O66" ca="1" si="10">ROUND($I3*V3,-5)/100</f>
        <v>530000</v>
      </c>
      <c r="P3">
        <f t="shared" ref="P3:P21" ca="1" si="11">J3-SUM(K3:O3)</f>
        <v>796</v>
      </c>
      <c r="Q3">
        <f ca="1">IF(P3&gt;0,1,0)</f>
        <v>1</v>
      </c>
      <c r="R3">
        <f t="shared" ref="R3:R66" ca="1" si="12">RANDBETWEEN(INDIRECT("AF"&amp;$Y3),INDIRECT("AF"&amp;$Z3))</f>
        <v>11</v>
      </c>
      <c r="S3">
        <f t="shared" ref="S3:S66" ca="1" si="13">RANDBETWEEN(INDIRECT("AG"&amp;$Y3),INDIRECT("AG"&amp;$Z3))</f>
        <v>12</v>
      </c>
      <c r="T3">
        <f t="shared" ref="T3:T66" ca="1" si="14">RANDBETWEEN(INDIRECT("AH"&amp;$Y3),INDIRECT("AH"&amp;$Z3))</f>
        <v>3</v>
      </c>
      <c r="U3">
        <f t="shared" ref="U3:U66" ca="1" si="15">RANDBETWEEN(INDIRECT("Ai"&amp;$Y3),INDIRECT("Ai"&amp;$Z3))</f>
        <v>3</v>
      </c>
      <c r="V3">
        <f t="shared" ref="V3:V66" ca="1" si="16">RANDBETWEEN(INDIRECT("Aj"&amp;$Y3),INDIRECT("Aj"&amp;$Z3))</f>
        <v>13</v>
      </c>
      <c r="W3" t="str">
        <f>C3&amp;A3&amp;"SALES"</f>
        <v>SS201901SALES</v>
      </c>
      <c r="X3">
        <f>X2+1</f>
        <v>3</v>
      </c>
      <c r="Y3">
        <f>IF(C3=C2,Y2,X3)</f>
        <v>2</v>
      </c>
      <c r="Z3">
        <f>Y3+1</f>
        <v>3</v>
      </c>
      <c r="AA3">
        <f t="shared" ref="AA3:AA66" si="17">Y3+AB3-1</f>
        <v>101</v>
      </c>
      <c r="AB3">
        <f t="shared" ref="AB3:AB66" si="18">COUNTIF(AM$2:AM$100100,AM3)</f>
        <v>100</v>
      </c>
      <c r="AC3" s="4" t="s">
        <v>1107</v>
      </c>
      <c r="AD3">
        <f>VLOOKUP(C3&amp;A3&amp;AC3,PRF_POL!$A$2:$J$97,5,0)</f>
        <v>80</v>
      </c>
      <c r="AE3">
        <f>MAX(PRC!D2:D21)</f>
        <v>60</v>
      </c>
      <c r="AF3">
        <f>VLOOKUP($C3&amp;$A3&amp;$AC3,PRF_POL!$A$2:$J$97,6,0)</f>
        <v>20</v>
      </c>
      <c r="AG3">
        <f>VLOOKUP($C3&amp;$A3&amp;$AC3,PRF_POL!$A$2:$J$97,7,0)</f>
        <v>15</v>
      </c>
      <c r="AH3">
        <f>VLOOKUP($C3&amp;$A3&amp;$AC3,PRF_POL!$A$2:$J$97,8,0)</f>
        <v>5</v>
      </c>
      <c r="AI3">
        <f>VLOOKUP($C3&amp;$A3&amp;$AC3,PRF_POL!$A$2:$J$97,9,0)</f>
        <v>5</v>
      </c>
      <c r="AJ3">
        <f>VLOOKUP($C3&amp;$A3&amp;$AC3,PRF_POL!$A$2:$J$97,10,0)</f>
        <v>15</v>
      </c>
      <c r="AK3">
        <f>SUM(AE3:AJ3)</f>
        <v>120</v>
      </c>
      <c r="AL3" s="3">
        <f ca="1">SUM(INDIRECT("J"&amp;Y2):INDIRECT("J"&amp;AA2))</f>
        <v>2221316000</v>
      </c>
      <c r="AM3" t="str">
        <f t="shared" ref="AM3:AM66" si="19">A3&amp;C3</f>
        <v>201901SS</v>
      </c>
      <c r="AN3">
        <f ca="1">(1-J3/I3)*100</f>
        <v>11.00009803921569</v>
      </c>
      <c r="AO3">
        <f ca="1">L3/$I3*100</f>
        <v>12.009803921568627</v>
      </c>
      <c r="AP3">
        <f t="shared" ca="1" si="0"/>
        <v>2.9901960784313726</v>
      </c>
      <c r="AQ3">
        <f t="shared" ca="1" si="0"/>
        <v>2.9901960784313726</v>
      </c>
      <c r="AR3">
        <f t="shared" ca="1" si="0"/>
        <v>12.990196078431374</v>
      </c>
      <c r="AS3">
        <f ca="1">P3/J3</f>
        <v>2.1921152149319398E-4</v>
      </c>
      <c r="AT3">
        <f ca="1">MAX(INDIRECT("E"&amp;$Y2):INDIRECT("E"&amp;$AA2))</f>
        <v>78</v>
      </c>
      <c r="AU3">
        <f ca="1">MAX(INDIRECT("AN"&amp;$Y2):INDIRECT("AN"&amp;$AA2))</f>
        <v>20.001176470588234</v>
      </c>
      <c r="AV3">
        <f ca="1">MAX(INDIRECT("AO"&amp;$Y2):INDIRECT("AO"&amp;$AA2))</f>
        <v>15.037037037037038</v>
      </c>
      <c r="AW3">
        <f ca="1">MAX(INDIRECT("AP"&amp;$Y2):INDIRECT("AP"&amp;$AA2))</f>
        <v>5.0125313283208017</v>
      </c>
      <c r="AX3">
        <f ca="1">MAX(INDIRECT("AQ"&amp;$Y2):INDIRECT("AQ"&amp;$AA2))</f>
        <v>5.0370370370370372</v>
      </c>
      <c r="AY3">
        <f ca="1">MAX(INDIRECT("AR"&amp;$Y2):INDIRECT("AR"&amp;$AA2))</f>
        <v>15.012531328320803</v>
      </c>
    </row>
    <row r="4" spans="1:53" x14ac:dyDescent="0.4">
      <c r="A4">
        <f t="shared" si="1"/>
        <v>201901</v>
      </c>
      <c r="B4" t="s">
        <v>13</v>
      </c>
      <c r="C4" t="s">
        <v>31</v>
      </c>
      <c r="D4" t="str">
        <f t="shared" ref="D4:D67" ca="1" si="20">"I"&amp;RANDBETWEEN(101,120)</f>
        <v>I120</v>
      </c>
      <c r="E4">
        <f t="shared" ca="1" si="2"/>
        <v>78</v>
      </c>
      <c r="F4">
        <f t="shared" ca="1" si="3"/>
        <v>19</v>
      </c>
      <c r="G4" t="str">
        <f t="shared" ca="1" si="4"/>
        <v>S11</v>
      </c>
      <c r="H4" t="str">
        <f t="shared" ca="1" si="5"/>
        <v>S113</v>
      </c>
      <c r="I4">
        <f ca="1">VLOOKUP(D4,PRC!$A$2:$B$21,2,0)*E4</f>
        <v>335400000</v>
      </c>
      <c r="J4">
        <f t="shared" ca="1" si="6"/>
        <v>278381996</v>
      </c>
      <c r="K4">
        <f ca="1">VLOOKUP(D4,PRC!$A$1:$C$21,3,0)*E4</f>
        <v>150930000</v>
      </c>
      <c r="L4">
        <f t="shared" ca="1" si="7"/>
        <v>50310000</v>
      </c>
      <c r="M4">
        <f t="shared" ca="1" si="8"/>
        <v>16770000</v>
      </c>
      <c r="N4">
        <f t="shared" ca="1" si="9"/>
        <v>16770000</v>
      </c>
      <c r="O4">
        <f t="shared" ca="1" si="10"/>
        <v>40248000</v>
      </c>
      <c r="P4">
        <f t="shared" ca="1" si="11"/>
        <v>3353996</v>
      </c>
      <c r="Q4">
        <f ca="1">IF(P4&gt;0,1,0)</f>
        <v>1</v>
      </c>
      <c r="R4">
        <f t="shared" ca="1" si="12"/>
        <v>17</v>
      </c>
      <c r="S4">
        <f t="shared" ca="1" si="13"/>
        <v>15</v>
      </c>
      <c r="T4">
        <f t="shared" ca="1" si="14"/>
        <v>5</v>
      </c>
      <c r="U4">
        <f t="shared" ca="1" si="15"/>
        <v>5</v>
      </c>
      <c r="V4">
        <f t="shared" ca="1" si="16"/>
        <v>12</v>
      </c>
      <c r="X4">
        <f t="shared" ref="X4:X67" si="21">X3+1</f>
        <v>4</v>
      </c>
      <c r="Y4">
        <f t="shared" ref="Y4:Y67" si="22">IF(C4=C3,Y3,X4)</f>
        <v>2</v>
      </c>
      <c r="Z4">
        <f t="shared" ref="Z4:Z67" si="23">Y4+1</f>
        <v>3</v>
      </c>
      <c r="AA4">
        <f t="shared" si="17"/>
        <v>101</v>
      </c>
      <c r="AB4">
        <f t="shared" si="18"/>
        <v>100</v>
      </c>
      <c r="AC4" s="4"/>
      <c r="AK4" s="3">
        <f ca="1">SUM(INDIRECT("Q"&amp;Y2):INDIRECT("Q"&amp;AA2))</f>
        <v>67</v>
      </c>
      <c r="AL4">
        <f ca="1">AL2/AL3</f>
        <v>5.4519978247129182E-2</v>
      </c>
      <c r="AM4" t="str">
        <f t="shared" si="19"/>
        <v>201901SS</v>
      </c>
      <c r="AN4">
        <f t="shared" ref="AN4:AN67" ca="1" si="24">(1-J4/I4)*100</f>
        <v>17.00000119260584</v>
      </c>
      <c r="AO4">
        <f t="shared" ref="AO4:AO67" ca="1" si="25">L4/$I4*100</f>
        <v>15</v>
      </c>
      <c r="AP4">
        <f t="shared" ca="1" si="0"/>
        <v>5</v>
      </c>
      <c r="AQ4">
        <f t="shared" ca="1" si="0"/>
        <v>5</v>
      </c>
      <c r="AR4">
        <f t="shared" ca="1" si="0"/>
        <v>12</v>
      </c>
      <c r="AS4">
        <f ca="1">P4/J4</f>
        <v>1.2048178575456439E-2</v>
      </c>
      <c r="AT4" t="str">
        <f ca="1">IF(ABS(AT2-AD2)&lt;AD2+(AD3-AD2)*5%,"ok","chk")</f>
        <v>ok</v>
      </c>
      <c r="AU4" t="str">
        <f ca="1">IF(ABS(AU2-AF2)&lt;AF2+(AF3-AF2)*5%,"ok","chk")</f>
        <v>ok</v>
      </c>
      <c r="AV4" t="str">
        <f t="shared" ref="AV4:AY4" ca="1" si="26">IF(ABS(AV2-AG2)&lt;AG2+(AG3-AG2)*5%,"ok","chk")</f>
        <v>ok</v>
      </c>
      <c r="AW4" t="str">
        <f t="shared" ca="1" si="26"/>
        <v>ok</v>
      </c>
      <c r="AX4" t="str">
        <f t="shared" ca="1" si="26"/>
        <v>ok</v>
      </c>
      <c r="AY4" t="str">
        <f t="shared" ca="1" si="26"/>
        <v>ok</v>
      </c>
    </row>
    <row r="5" spans="1:53" collapsed="1" x14ac:dyDescent="0.4">
      <c r="A5">
        <f t="shared" si="1"/>
        <v>201901</v>
      </c>
      <c r="B5" t="s">
        <v>14</v>
      </c>
      <c r="C5" t="s">
        <v>31</v>
      </c>
      <c r="D5" t="str">
        <f t="shared" ca="1" si="20"/>
        <v>I103</v>
      </c>
      <c r="E5">
        <f t="shared" ca="1" si="2"/>
        <v>29</v>
      </c>
      <c r="F5">
        <f t="shared" ca="1" si="3"/>
        <v>16</v>
      </c>
      <c r="G5" t="str">
        <f t="shared" ca="1" si="4"/>
        <v>S11</v>
      </c>
      <c r="H5" t="str">
        <f t="shared" ca="1" si="5"/>
        <v>S110</v>
      </c>
      <c r="I5">
        <f ca="1">VLOOKUP(D5,PRC!$A$2:$B$21,2,0)*E5</f>
        <v>1450000</v>
      </c>
      <c r="J5">
        <f t="shared" ca="1" si="6"/>
        <v>1217996</v>
      </c>
      <c r="K5">
        <f ca="1">VLOOKUP(D5,PRC!$A$1:$C$21,3,0)*E5</f>
        <v>826500</v>
      </c>
      <c r="L5">
        <f t="shared" ca="1" si="7"/>
        <v>145000</v>
      </c>
      <c r="M5">
        <f t="shared" ca="1" si="8"/>
        <v>58000</v>
      </c>
      <c r="N5">
        <f t="shared" ca="1" si="9"/>
        <v>44000</v>
      </c>
      <c r="O5">
        <f t="shared" ca="1" si="10"/>
        <v>189000</v>
      </c>
      <c r="P5">
        <f t="shared" ca="1" si="11"/>
        <v>-44504</v>
      </c>
      <c r="Q5">
        <f ca="1">IF(P5&gt;0,1,0)</f>
        <v>0</v>
      </c>
      <c r="R5">
        <f t="shared" ca="1" si="12"/>
        <v>16</v>
      </c>
      <c r="S5">
        <f t="shared" ca="1" si="13"/>
        <v>10</v>
      </c>
      <c r="T5">
        <f t="shared" ca="1" si="14"/>
        <v>4</v>
      </c>
      <c r="U5">
        <f t="shared" ca="1" si="15"/>
        <v>3</v>
      </c>
      <c r="V5">
        <f t="shared" ca="1" si="16"/>
        <v>13</v>
      </c>
      <c r="X5">
        <f t="shared" si="21"/>
        <v>5</v>
      </c>
      <c r="Y5">
        <f t="shared" si="22"/>
        <v>2</v>
      </c>
      <c r="Z5">
        <f t="shared" si="23"/>
        <v>3</v>
      </c>
      <c r="AA5">
        <f t="shared" si="17"/>
        <v>101</v>
      </c>
      <c r="AB5">
        <f t="shared" si="18"/>
        <v>100</v>
      </c>
      <c r="AK5" s="2">
        <f ca="1">AK4/AB2</f>
        <v>0.67</v>
      </c>
      <c r="AM5" t="str">
        <f t="shared" si="19"/>
        <v>201901SS</v>
      </c>
      <c r="AN5">
        <f t="shared" ca="1" si="24"/>
        <v>16.000275862068968</v>
      </c>
      <c r="AO5">
        <f t="shared" ca="1" si="25"/>
        <v>10</v>
      </c>
      <c r="AP5">
        <f t="shared" ca="1" si="0"/>
        <v>4</v>
      </c>
      <c r="AQ5">
        <f t="shared" ca="1" si="0"/>
        <v>3.0344827586206895</v>
      </c>
      <c r="AR5">
        <f t="shared" ca="1" si="0"/>
        <v>13.034482758620689</v>
      </c>
      <c r="AS5">
        <f ca="1">P5/J5</f>
        <v>-3.6538707844689142E-2</v>
      </c>
      <c r="AT5" t="str">
        <f ca="1">IF(ABS(AD3-AT3)&lt;AT3+(AD3-AD2)*5%,"ok","chk")</f>
        <v>ok</v>
      </c>
      <c r="AU5" t="str">
        <f ca="1">IF(ABS(AF3-AU3)&lt;AU3+(AF3-AF2)*5%,"ok","chk")</f>
        <v>ok</v>
      </c>
      <c r="AV5" t="str">
        <f t="shared" ref="AV5:AY5" ca="1" si="27">IF(ABS(AG3-AV3)&lt;AV3+(AG3-AG2)*5%,"ok","chk")</f>
        <v>ok</v>
      </c>
      <c r="AW5" t="str">
        <f t="shared" ca="1" si="27"/>
        <v>ok</v>
      </c>
      <c r="AX5" t="str">
        <f t="shared" ca="1" si="27"/>
        <v>ok</v>
      </c>
      <c r="AY5" t="str">
        <f t="shared" ca="1" si="27"/>
        <v>ok</v>
      </c>
    </row>
    <row r="6" spans="1:53" hidden="1" outlineLevel="1" x14ac:dyDescent="0.4">
      <c r="A6">
        <f t="shared" si="1"/>
        <v>201901</v>
      </c>
      <c r="B6" t="s">
        <v>15</v>
      </c>
      <c r="C6" t="s">
        <v>31</v>
      </c>
      <c r="D6" t="str">
        <f t="shared" ca="1" si="20"/>
        <v>I120</v>
      </c>
      <c r="E6">
        <f t="shared" ca="1" si="2"/>
        <v>76</v>
      </c>
      <c r="F6">
        <f t="shared" ca="1" si="3"/>
        <v>12</v>
      </c>
      <c r="G6" t="str">
        <f t="shared" ca="1" si="4"/>
        <v>S10</v>
      </c>
      <c r="H6" t="str">
        <f t="shared" ca="1" si="5"/>
        <v>S104</v>
      </c>
      <c r="I6">
        <f ca="1">VLOOKUP(D6,PRC!$A$2:$B$21,2,0)*E6</f>
        <v>326800000</v>
      </c>
      <c r="J6">
        <f t="shared" ca="1" si="6"/>
        <v>271243996</v>
      </c>
      <c r="K6">
        <f ca="1">VLOOKUP(D6,PRC!$A$1:$C$21,3,0)*E6</f>
        <v>147060000</v>
      </c>
      <c r="L6">
        <f t="shared" ca="1" si="7"/>
        <v>42484000</v>
      </c>
      <c r="M6">
        <f t="shared" ca="1" si="8"/>
        <v>16340000</v>
      </c>
      <c r="N6">
        <f t="shared" ca="1" si="9"/>
        <v>16340000</v>
      </c>
      <c r="O6">
        <f t="shared" ca="1" si="10"/>
        <v>45752000</v>
      </c>
      <c r="P6">
        <f t="shared" ca="1" si="11"/>
        <v>3267996</v>
      </c>
      <c r="Q6">
        <f ca="1">IF(P6&gt;0,1,0)</f>
        <v>1</v>
      </c>
      <c r="R6">
        <f t="shared" ca="1" si="12"/>
        <v>17</v>
      </c>
      <c r="S6">
        <f t="shared" ca="1" si="13"/>
        <v>13</v>
      </c>
      <c r="T6">
        <f t="shared" ca="1" si="14"/>
        <v>5</v>
      </c>
      <c r="U6">
        <f t="shared" ca="1" si="15"/>
        <v>5</v>
      </c>
      <c r="V6">
        <f t="shared" ca="1" si="16"/>
        <v>14</v>
      </c>
      <c r="X6">
        <f t="shared" si="21"/>
        <v>6</v>
      </c>
      <c r="Y6">
        <f t="shared" si="22"/>
        <v>2</v>
      </c>
      <c r="Z6">
        <f t="shared" si="23"/>
        <v>3</v>
      </c>
      <c r="AA6">
        <f t="shared" si="17"/>
        <v>101</v>
      </c>
      <c r="AB6">
        <f t="shared" si="18"/>
        <v>100</v>
      </c>
      <c r="AM6" t="str">
        <f t="shared" si="19"/>
        <v>201901SS</v>
      </c>
      <c r="AN6">
        <f t="shared" ca="1" si="24"/>
        <v>17.000001223990214</v>
      </c>
      <c r="AO6">
        <f t="shared" ca="1" si="25"/>
        <v>13</v>
      </c>
      <c r="AP6">
        <f t="shared" ca="1" si="0"/>
        <v>5</v>
      </c>
      <c r="AQ6">
        <f t="shared" ca="1" si="0"/>
        <v>5</v>
      </c>
      <c r="AR6">
        <f t="shared" ca="1" si="0"/>
        <v>14.000000000000002</v>
      </c>
      <c r="AS6">
        <f ca="1">P6/J6</f>
        <v>1.2048178201887277E-2</v>
      </c>
    </row>
    <row r="7" spans="1:53" hidden="1" outlineLevel="1" x14ac:dyDescent="0.4">
      <c r="A7">
        <f t="shared" si="1"/>
        <v>201901</v>
      </c>
      <c r="B7" t="s">
        <v>16</v>
      </c>
      <c r="C7" t="s">
        <v>31</v>
      </c>
      <c r="D7" t="str">
        <f t="shared" ca="1" si="20"/>
        <v>I114</v>
      </c>
      <c r="E7">
        <f t="shared" ca="1" si="2"/>
        <v>12</v>
      </c>
      <c r="F7">
        <f t="shared" ca="1" si="3"/>
        <v>20</v>
      </c>
      <c r="G7" t="str">
        <f t="shared" ca="1" si="4"/>
        <v>S11</v>
      </c>
      <c r="H7" t="str">
        <f t="shared" ca="1" si="5"/>
        <v>S112</v>
      </c>
      <c r="I7">
        <f ca="1">VLOOKUP(D7,PRC!$A$2:$B$21,2,0)*E7</f>
        <v>2880000</v>
      </c>
      <c r="J7">
        <f t="shared" ca="1" si="6"/>
        <v>2563196</v>
      </c>
      <c r="K7">
        <f ca="1">VLOOKUP(D7,PRC!$A$1:$C$21,3,0)*E7</f>
        <v>1670400</v>
      </c>
      <c r="L7">
        <f t="shared" ca="1" si="7"/>
        <v>403000</v>
      </c>
      <c r="M7">
        <f t="shared" ca="1" si="8"/>
        <v>115000</v>
      </c>
      <c r="N7">
        <f t="shared" ca="1" si="9"/>
        <v>144000</v>
      </c>
      <c r="O7">
        <f t="shared" ca="1" si="10"/>
        <v>288000</v>
      </c>
      <c r="P7">
        <f t="shared" ca="1" si="11"/>
        <v>-57204</v>
      </c>
      <c r="Q7">
        <f ca="1">IF(P7&gt;0,1,0)</f>
        <v>0</v>
      </c>
      <c r="R7">
        <f t="shared" ca="1" si="12"/>
        <v>11</v>
      </c>
      <c r="S7">
        <f t="shared" ca="1" si="13"/>
        <v>14</v>
      </c>
      <c r="T7">
        <f t="shared" ca="1" si="14"/>
        <v>4</v>
      </c>
      <c r="U7">
        <f t="shared" ca="1" si="15"/>
        <v>5</v>
      </c>
      <c r="V7">
        <f t="shared" ca="1" si="16"/>
        <v>10</v>
      </c>
      <c r="X7">
        <f t="shared" si="21"/>
        <v>7</v>
      </c>
      <c r="Y7">
        <f t="shared" si="22"/>
        <v>2</v>
      </c>
      <c r="Z7">
        <f t="shared" si="23"/>
        <v>3</v>
      </c>
      <c r="AA7">
        <f t="shared" si="17"/>
        <v>101</v>
      </c>
      <c r="AB7">
        <f t="shared" si="18"/>
        <v>100</v>
      </c>
      <c r="AM7" t="str">
        <f t="shared" si="19"/>
        <v>201901SS</v>
      </c>
      <c r="AN7">
        <f t="shared" ca="1" si="24"/>
        <v>11.000138888888888</v>
      </c>
      <c r="AO7">
        <f t="shared" ca="1" si="25"/>
        <v>13.993055555555555</v>
      </c>
      <c r="AP7">
        <f t="shared" ca="1" si="0"/>
        <v>3.9930555555555554</v>
      </c>
      <c r="AQ7">
        <f t="shared" ca="1" si="0"/>
        <v>5</v>
      </c>
      <c r="AR7">
        <f t="shared" ca="1" si="0"/>
        <v>10</v>
      </c>
      <c r="AS7">
        <f ca="1">P7/J7</f>
        <v>-2.2317450557819224E-2</v>
      </c>
    </row>
    <row r="8" spans="1:53" hidden="1" outlineLevel="1" x14ac:dyDescent="0.4">
      <c r="A8">
        <f t="shared" si="1"/>
        <v>201901</v>
      </c>
      <c r="B8" t="s">
        <v>17</v>
      </c>
      <c r="C8" t="s">
        <v>31</v>
      </c>
      <c r="D8" t="str">
        <f t="shared" ca="1" si="20"/>
        <v>I119</v>
      </c>
      <c r="E8">
        <f t="shared" ca="1" si="2"/>
        <v>36</v>
      </c>
      <c r="F8">
        <f t="shared" ca="1" si="3"/>
        <v>11</v>
      </c>
      <c r="G8" t="str">
        <f t="shared" ca="1" si="4"/>
        <v>S11</v>
      </c>
      <c r="H8" t="str">
        <f t="shared" ca="1" si="5"/>
        <v>S111</v>
      </c>
      <c r="I8">
        <f ca="1">VLOOKUP(D8,PRC!$A$2:$B$21,2,0)*E8</f>
        <v>3420000</v>
      </c>
      <c r="J8">
        <f t="shared" ca="1" si="6"/>
        <v>2975396</v>
      </c>
      <c r="K8">
        <f ca="1">VLOOKUP(D8,PRC!$A$1:$C$21,3,0)*E8</f>
        <v>1641600</v>
      </c>
      <c r="L8">
        <f t="shared" ca="1" si="7"/>
        <v>410000</v>
      </c>
      <c r="M8">
        <f t="shared" ca="1" si="8"/>
        <v>103000</v>
      </c>
      <c r="N8">
        <f t="shared" ca="1" si="9"/>
        <v>137000</v>
      </c>
      <c r="O8">
        <f t="shared" ca="1" si="10"/>
        <v>445000</v>
      </c>
      <c r="P8">
        <f t="shared" ca="1" si="11"/>
        <v>238796</v>
      </c>
      <c r="Q8">
        <f ca="1">IF(P8&gt;0,1,0)</f>
        <v>1</v>
      </c>
      <c r="R8">
        <f t="shared" ca="1" si="12"/>
        <v>13</v>
      </c>
      <c r="S8">
        <f t="shared" ca="1" si="13"/>
        <v>12</v>
      </c>
      <c r="T8">
        <f t="shared" ca="1" si="14"/>
        <v>3</v>
      </c>
      <c r="U8">
        <f t="shared" ca="1" si="15"/>
        <v>4</v>
      </c>
      <c r="V8">
        <f t="shared" ca="1" si="16"/>
        <v>13</v>
      </c>
      <c r="X8">
        <f t="shared" si="21"/>
        <v>8</v>
      </c>
      <c r="Y8">
        <f t="shared" si="22"/>
        <v>2</v>
      </c>
      <c r="Z8">
        <f t="shared" si="23"/>
        <v>3</v>
      </c>
      <c r="AA8">
        <f t="shared" si="17"/>
        <v>101</v>
      </c>
      <c r="AB8">
        <f t="shared" si="18"/>
        <v>100</v>
      </c>
      <c r="AM8" t="str">
        <f t="shared" si="19"/>
        <v>201901SS</v>
      </c>
      <c r="AN8">
        <f t="shared" ca="1" si="24"/>
        <v>13.000116959064323</v>
      </c>
      <c r="AO8">
        <f t="shared" ca="1" si="25"/>
        <v>11.988304093567251</v>
      </c>
      <c r="AP8">
        <f t="shared" ca="1" si="0"/>
        <v>3.0116959064327489</v>
      </c>
      <c r="AQ8">
        <f t="shared" ca="1" si="0"/>
        <v>4.0058479532163744</v>
      </c>
      <c r="AR8">
        <f t="shared" ca="1" si="0"/>
        <v>13.011695906432749</v>
      </c>
      <c r="AS8">
        <f ca="1">P8/J8</f>
        <v>8.0256880092599445E-2</v>
      </c>
    </row>
    <row r="9" spans="1:53" hidden="1" outlineLevel="1" x14ac:dyDescent="0.4">
      <c r="A9">
        <f t="shared" si="1"/>
        <v>201901</v>
      </c>
      <c r="B9" t="s">
        <v>18</v>
      </c>
      <c r="C9" t="s">
        <v>31</v>
      </c>
      <c r="D9" t="str">
        <f t="shared" ca="1" si="20"/>
        <v>I113</v>
      </c>
      <c r="E9">
        <f t="shared" ca="1" si="2"/>
        <v>24</v>
      </c>
      <c r="F9">
        <f t="shared" ca="1" si="3"/>
        <v>10</v>
      </c>
      <c r="G9" t="str">
        <f t="shared" ca="1" si="4"/>
        <v>S12</v>
      </c>
      <c r="H9" t="str">
        <f t="shared" ca="1" si="5"/>
        <v>S120</v>
      </c>
      <c r="I9">
        <f ca="1">VLOOKUP(D9,PRC!$A$2:$B$21,2,0)*E9</f>
        <v>16080000</v>
      </c>
      <c r="J9">
        <f t="shared" ca="1" si="6"/>
        <v>14311196</v>
      </c>
      <c r="K9">
        <f ca="1">VLOOKUP(D9,PRC!$A$1:$C$21,3,0)*E9</f>
        <v>7236000</v>
      </c>
      <c r="L9">
        <f t="shared" ca="1" si="7"/>
        <v>2090000</v>
      </c>
      <c r="M9">
        <f t="shared" ca="1" si="8"/>
        <v>482000</v>
      </c>
      <c r="N9">
        <f t="shared" ca="1" si="9"/>
        <v>482000</v>
      </c>
      <c r="O9">
        <f t="shared" ca="1" si="10"/>
        <v>1930000</v>
      </c>
      <c r="P9">
        <f t="shared" ca="1" si="11"/>
        <v>2091196</v>
      </c>
      <c r="Q9">
        <f ca="1">IF(P9&gt;0,1,0)</f>
        <v>1</v>
      </c>
      <c r="R9">
        <f t="shared" ca="1" si="12"/>
        <v>11</v>
      </c>
      <c r="S9">
        <f t="shared" ca="1" si="13"/>
        <v>13</v>
      </c>
      <c r="T9">
        <f t="shared" ca="1" si="14"/>
        <v>3</v>
      </c>
      <c r="U9">
        <f t="shared" ca="1" si="15"/>
        <v>3</v>
      </c>
      <c r="V9">
        <f t="shared" ca="1" si="16"/>
        <v>12</v>
      </c>
      <c r="X9">
        <f t="shared" si="21"/>
        <v>9</v>
      </c>
      <c r="Y9">
        <f t="shared" si="22"/>
        <v>2</v>
      </c>
      <c r="Z9">
        <f t="shared" si="23"/>
        <v>3</v>
      </c>
      <c r="AA9">
        <f t="shared" si="17"/>
        <v>101</v>
      </c>
      <c r="AB9">
        <f t="shared" si="18"/>
        <v>100</v>
      </c>
      <c r="AM9" t="str">
        <f t="shared" si="19"/>
        <v>201901SS</v>
      </c>
      <c r="AN9">
        <f t="shared" ca="1" si="24"/>
        <v>11.000024875621895</v>
      </c>
      <c r="AO9">
        <f t="shared" ca="1" si="25"/>
        <v>12.997512437810945</v>
      </c>
      <c r="AP9">
        <f t="shared" ca="1" si="0"/>
        <v>2.9975124378109452</v>
      </c>
      <c r="AQ9">
        <f t="shared" ca="1" si="0"/>
        <v>2.9975124378109452</v>
      </c>
      <c r="AR9">
        <f t="shared" ca="1" si="0"/>
        <v>12.002487562189055</v>
      </c>
      <c r="AS9">
        <f ca="1">P9/J9</f>
        <v>0.1461230773444791</v>
      </c>
    </row>
    <row r="10" spans="1:53" hidden="1" outlineLevel="1" x14ac:dyDescent="0.4">
      <c r="A10">
        <f t="shared" si="1"/>
        <v>201901</v>
      </c>
      <c r="B10" t="s">
        <v>19</v>
      </c>
      <c r="C10" t="s">
        <v>31</v>
      </c>
      <c r="D10" t="str">
        <f t="shared" ca="1" si="20"/>
        <v>I108</v>
      </c>
      <c r="E10">
        <f t="shared" ca="1" si="2"/>
        <v>40</v>
      </c>
      <c r="F10">
        <f t="shared" ca="1" si="3"/>
        <v>19</v>
      </c>
      <c r="G10" t="str">
        <f t="shared" ca="1" si="4"/>
        <v>S11</v>
      </c>
      <c r="H10" t="str">
        <f t="shared" ca="1" si="5"/>
        <v>S118</v>
      </c>
      <c r="I10">
        <f ca="1">VLOOKUP(D10,PRC!$A$2:$B$21,2,0)*E10</f>
        <v>1600000</v>
      </c>
      <c r="J10">
        <f t="shared" ca="1" si="6"/>
        <v>1439996</v>
      </c>
      <c r="K10">
        <f ca="1">VLOOKUP(D10,PRC!$A$1:$C$21,3,0)*E10</f>
        <v>736000</v>
      </c>
      <c r="L10">
        <f t="shared" ca="1" si="7"/>
        <v>208000</v>
      </c>
      <c r="M10">
        <f t="shared" ca="1" si="8"/>
        <v>48000</v>
      </c>
      <c r="N10">
        <f t="shared" ca="1" si="9"/>
        <v>80000</v>
      </c>
      <c r="O10">
        <f t="shared" ca="1" si="10"/>
        <v>224000</v>
      </c>
      <c r="P10">
        <f t="shared" ca="1" si="11"/>
        <v>143996</v>
      </c>
      <c r="Q10">
        <f ca="1">IF(P10&gt;0,1,0)</f>
        <v>1</v>
      </c>
      <c r="R10">
        <f t="shared" ca="1" si="12"/>
        <v>10</v>
      </c>
      <c r="S10">
        <f t="shared" ca="1" si="13"/>
        <v>13</v>
      </c>
      <c r="T10">
        <f t="shared" ca="1" si="14"/>
        <v>3</v>
      </c>
      <c r="U10">
        <f t="shared" ca="1" si="15"/>
        <v>5</v>
      </c>
      <c r="V10">
        <f t="shared" ca="1" si="16"/>
        <v>14</v>
      </c>
      <c r="X10">
        <f t="shared" si="21"/>
        <v>10</v>
      </c>
      <c r="Y10">
        <f t="shared" si="22"/>
        <v>2</v>
      </c>
      <c r="Z10">
        <f t="shared" si="23"/>
        <v>3</v>
      </c>
      <c r="AA10">
        <f t="shared" si="17"/>
        <v>101</v>
      </c>
      <c r="AB10">
        <f t="shared" si="18"/>
        <v>100</v>
      </c>
      <c r="AM10" t="str">
        <f t="shared" si="19"/>
        <v>201901SS</v>
      </c>
      <c r="AN10">
        <f t="shared" ca="1" si="24"/>
        <v>10.000249999999999</v>
      </c>
      <c r="AO10">
        <f t="shared" ca="1" si="25"/>
        <v>13</v>
      </c>
      <c r="AP10">
        <f t="shared" ca="1" si="0"/>
        <v>3</v>
      </c>
      <c r="AQ10">
        <f t="shared" ca="1" si="0"/>
        <v>5</v>
      </c>
      <c r="AR10">
        <f t="shared" ca="1" si="0"/>
        <v>14.000000000000002</v>
      </c>
      <c r="AS10">
        <f ca="1">P10/J10</f>
        <v>9.999749999305553E-2</v>
      </c>
    </row>
    <row r="11" spans="1:53" hidden="1" outlineLevel="1" x14ac:dyDescent="0.4">
      <c r="A11">
        <f t="shared" si="1"/>
        <v>201901</v>
      </c>
      <c r="B11" t="s">
        <v>20</v>
      </c>
      <c r="C11" t="s">
        <v>31</v>
      </c>
      <c r="D11" t="str">
        <f t="shared" ca="1" si="20"/>
        <v>I110</v>
      </c>
      <c r="E11">
        <f t="shared" ca="1" si="2"/>
        <v>73</v>
      </c>
      <c r="F11">
        <f t="shared" ca="1" si="3"/>
        <v>10</v>
      </c>
      <c r="G11" t="str">
        <f t="shared" ca="1" si="4"/>
        <v>S11</v>
      </c>
      <c r="H11" t="str">
        <f t="shared" ca="1" si="5"/>
        <v>S111</v>
      </c>
      <c r="I11">
        <f ca="1">VLOOKUP(D11,PRC!$A$2:$B$21,2,0)*E11</f>
        <v>21900000</v>
      </c>
      <c r="J11">
        <f t="shared" ca="1" si="6"/>
        <v>18395996</v>
      </c>
      <c r="K11">
        <f ca="1">VLOOKUP(D11,PRC!$A$1:$C$21,3,0)*E11</f>
        <v>10074000</v>
      </c>
      <c r="L11">
        <f t="shared" ca="1" si="7"/>
        <v>3066000</v>
      </c>
      <c r="M11">
        <f t="shared" ca="1" si="8"/>
        <v>657000</v>
      </c>
      <c r="N11">
        <f t="shared" ca="1" si="9"/>
        <v>657000</v>
      </c>
      <c r="O11">
        <f t="shared" ca="1" si="10"/>
        <v>2847000</v>
      </c>
      <c r="P11">
        <f t="shared" ca="1" si="11"/>
        <v>1094996</v>
      </c>
      <c r="Q11">
        <f ca="1">IF(P11&gt;0,1,0)</f>
        <v>1</v>
      </c>
      <c r="R11">
        <f t="shared" ca="1" si="12"/>
        <v>16</v>
      </c>
      <c r="S11">
        <f t="shared" ca="1" si="13"/>
        <v>14</v>
      </c>
      <c r="T11">
        <f t="shared" ca="1" si="14"/>
        <v>3</v>
      </c>
      <c r="U11">
        <f t="shared" ca="1" si="15"/>
        <v>3</v>
      </c>
      <c r="V11">
        <f t="shared" ca="1" si="16"/>
        <v>13</v>
      </c>
      <c r="X11">
        <f t="shared" si="21"/>
        <v>11</v>
      </c>
      <c r="Y11">
        <f t="shared" si="22"/>
        <v>2</v>
      </c>
      <c r="Z11">
        <f t="shared" si="23"/>
        <v>3</v>
      </c>
      <c r="AA11">
        <f t="shared" si="17"/>
        <v>101</v>
      </c>
      <c r="AB11">
        <f t="shared" si="18"/>
        <v>100</v>
      </c>
      <c r="AM11" t="str">
        <f t="shared" si="19"/>
        <v>201901SS</v>
      </c>
      <c r="AN11">
        <f t="shared" ca="1" si="24"/>
        <v>16.000018264840186</v>
      </c>
      <c r="AO11">
        <f t="shared" ca="1" si="25"/>
        <v>14.000000000000002</v>
      </c>
      <c r="AP11">
        <f t="shared" ca="1" si="0"/>
        <v>3</v>
      </c>
      <c r="AQ11">
        <f t="shared" ca="1" si="0"/>
        <v>3</v>
      </c>
      <c r="AR11">
        <f t="shared" ca="1" si="0"/>
        <v>13</v>
      </c>
      <c r="AS11">
        <f ca="1">P11/J11</f>
        <v>5.9523605027963694E-2</v>
      </c>
    </row>
    <row r="12" spans="1:53" hidden="1" outlineLevel="1" x14ac:dyDescent="0.4">
      <c r="A12">
        <f t="shared" si="1"/>
        <v>201901</v>
      </c>
      <c r="B12" t="s">
        <v>21</v>
      </c>
      <c r="C12" t="s">
        <v>31</v>
      </c>
      <c r="D12" t="str">
        <f t="shared" ca="1" si="20"/>
        <v>I107</v>
      </c>
      <c r="E12">
        <f t="shared" ca="1" si="2"/>
        <v>18</v>
      </c>
      <c r="F12">
        <f t="shared" ca="1" si="3"/>
        <v>18</v>
      </c>
      <c r="G12" t="str">
        <f t="shared" ca="1" si="4"/>
        <v>S11</v>
      </c>
      <c r="H12" t="str">
        <f t="shared" ca="1" si="5"/>
        <v>S114</v>
      </c>
      <c r="I12">
        <f ca="1">VLOOKUP(D12,PRC!$A$2:$B$21,2,0)*E12</f>
        <v>2700000</v>
      </c>
      <c r="J12">
        <f t="shared" ca="1" si="6"/>
        <v>2348996</v>
      </c>
      <c r="K12">
        <f ca="1">VLOOKUP(D12,PRC!$A$1:$C$21,3,0)*E12</f>
        <v>1539000</v>
      </c>
      <c r="L12">
        <f t="shared" ca="1" si="7"/>
        <v>324000</v>
      </c>
      <c r="M12">
        <f t="shared" ca="1" si="8"/>
        <v>108000</v>
      </c>
      <c r="N12">
        <f t="shared" ca="1" si="9"/>
        <v>135000</v>
      </c>
      <c r="O12">
        <f t="shared" ca="1" si="10"/>
        <v>270000</v>
      </c>
      <c r="P12">
        <f t="shared" ca="1" si="11"/>
        <v>-27004</v>
      </c>
      <c r="Q12">
        <f ca="1">IF(P12&gt;0,1,0)</f>
        <v>0</v>
      </c>
      <c r="R12">
        <f t="shared" ca="1" si="12"/>
        <v>13</v>
      </c>
      <c r="S12">
        <f t="shared" ca="1" si="13"/>
        <v>12</v>
      </c>
      <c r="T12">
        <f t="shared" ca="1" si="14"/>
        <v>4</v>
      </c>
      <c r="U12">
        <f t="shared" ca="1" si="15"/>
        <v>5</v>
      </c>
      <c r="V12">
        <f t="shared" ca="1" si="16"/>
        <v>10</v>
      </c>
      <c r="X12">
        <f t="shared" si="21"/>
        <v>12</v>
      </c>
      <c r="Y12">
        <f t="shared" si="22"/>
        <v>2</v>
      </c>
      <c r="Z12">
        <f t="shared" si="23"/>
        <v>3</v>
      </c>
      <c r="AA12">
        <f t="shared" si="17"/>
        <v>101</v>
      </c>
      <c r="AB12">
        <f t="shared" si="18"/>
        <v>100</v>
      </c>
      <c r="AM12" t="str">
        <f t="shared" si="19"/>
        <v>201901SS</v>
      </c>
      <c r="AN12">
        <f t="shared" ca="1" si="24"/>
        <v>13.000148148148149</v>
      </c>
      <c r="AO12">
        <f t="shared" ca="1" si="25"/>
        <v>12</v>
      </c>
      <c r="AP12">
        <f t="shared" ca="1" si="0"/>
        <v>4</v>
      </c>
      <c r="AQ12">
        <f t="shared" ca="1" si="0"/>
        <v>5</v>
      </c>
      <c r="AR12">
        <f t="shared" ca="1" si="0"/>
        <v>10</v>
      </c>
      <c r="AS12">
        <f ca="1">P12/J12</f>
        <v>-1.1495975301788509E-2</v>
      </c>
    </row>
    <row r="13" spans="1:53" hidden="1" outlineLevel="1" x14ac:dyDescent="0.4">
      <c r="A13">
        <f t="shared" si="1"/>
        <v>201901</v>
      </c>
      <c r="B13" t="s">
        <v>22</v>
      </c>
      <c r="C13" t="s">
        <v>31</v>
      </c>
      <c r="D13" t="str">
        <f t="shared" ca="1" si="20"/>
        <v>I102</v>
      </c>
      <c r="E13">
        <f t="shared" ca="1" si="2"/>
        <v>72</v>
      </c>
      <c r="F13">
        <f t="shared" ca="1" si="3"/>
        <v>16</v>
      </c>
      <c r="G13" t="str">
        <f t="shared" ca="1" si="4"/>
        <v>S11</v>
      </c>
      <c r="H13" t="str">
        <f t="shared" ca="1" si="5"/>
        <v>S113</v>
      </c>
      <c r="I13">
        <f ca="1">VLOOKUP(D13,PRC!$A$2:$B$21,2,0)*E13</f>
        <v>2880000</v>
      </c>
      <c r="J13">
        <f t="shared" ca="1" si="6"/>
        <v>2361596</v>
      </c>
      <c r="K13">
        <f ca="1">VLOOKUP(D13,PRC!$A$1:$C$21,3,0)*E13</f>
        <v>1353600</v>
      </c>
      <c r="L13">
        <f t="shared" ca="1" si="7"/>
        <v>432000</v>
      </c>
      <c r="M13">
        <f t="shared" ca="1" si="8"/>
        <v>115000</v>
      </c>
      <c r="N13">
        <f t="shared" ca="1" si="9"/>
        <v>144000</v>
      </c>
      <c r="O13">
        <f t="shared" ca="1" si="10"/>
        <v>403000</v>
      </c>
      <c r="P13">
        <f t="shared" ca="1" si="11"/>
        <v>-86004</v>
      </c>
      <c r="Q13">
        <f ca="1">IF(P13&gt;0,1,0)</f>
        <v>0</v>
      </c>
      <c r="R13">
        <f t="shared" ca="1" si="12"/>
        <v>18</v>
      </c>
      <c r="S13">
        <f t="shared" ca="1" si="13"/>
        <v>15</v>
      </c>
      <c r="T13">
        <f t="shared" ca="1" si="14"/>
        <v>4</v>
      </c>
      <c r="U13">
        <f t="shared" ca="1" si="15"/>
        <v>5</v>
      </c>
      <c r="V13">
        <f t="shared" ca="1" si="16"/>
        <v>14</v>
      </c>
      <c r="X13">
        <f t="shared" si="21"/>
        <v>13</v>
      </c>
      <c r="Y13">
        <f t="shared" si="22"/>
        <v>2</v>
      </c>
      <c r="Z13">
        <f t="shared" si="23"/>
        <v>3</v>
      </c>
      <c r="AA13">
        <f t="shared" si="17"/>
        <v>101</v>
      </c>
      <c r="AB13">
        <f t="shared" si="18"/>
        <v>100</v>
      </c>
      <c r="AM13" t="str">
        <f t="shared" si="19"/>
        <v>201901SS</v>
      </c>
      <c r="AN13">
        <f t="shared" ca="1" si="24"/>
        <v>18.000138888888884</v>
      </c>
      <c r="AO13">
        <f t="shared" ca="1" si="25"/>
        <v>15</v>
      </c>
      <c r="AP13">
        <f t="shared" ca="1" si="0"/>
        <v>3.9930555555555554</v>
      </c>
      <c r="AQ13">
        <f t="shared" ca="1" si="0"/>
        <v>5</v>
      </c>
      <c r="AR13">
        <f t="shared" ca="1" si="0"/>
        <v>13.993055555555555</v>
      </c>
      <c r="AS13">
        <f ca="1">P13/J13</f>
        <v>-3.6417744610001031E-2</v>
      </c>
    </row>
    <row r="14" spans="1:53" hidden="1" outlineLevel="1" x14ac:dyDescent="0.4">
      <c r="A14">
        <f t="shared" si="1"/>
        <v>201901</v>
      </c>
      <c r="B14" t="s">
        <v>23</v>
      </c>
      <c r="C14" t="s">
        <v>31</v>
      </c>
      <c r="D14" t="str">
        <f t="shared" ca="1" si="20"/>
        <v>I109</v>
      </c>
      <c r="E14">
        <f t="shared" ca="1" si="2"/>
        <v>19</v>
      </c>
      <c r="F14">
        <f t="shared" ca="1" si="3"/>
        <v>12</v>
      </c>
      <c r="G14" t="str">
        <f t="shared" ca="1" si="4"/>
        <v>S12</v>
      </c>
      <c r="H14" t="str">
        <f t="shared" ca="1" si="5"/>
        <v>S120</v>
      </c>
      <c r="I14">
        <f ca="1">VLOOKUP(D14,PRC!$A$2:$B$21,2,0)*E14</f>
        <v>9500000</v>
      </c>
      <c r="J14">
        <f t="shared" ca="1" si="6"/>
        <v>8074996</v>
      </c>
      <c r="K14">
        <f ca="1">VLOOKUP(D14,PRC!$A$1:$C$21,3,0)*E14</f>
        <v>3800000</v>
      </c>
      <c r="L14">
        <f t="shared" ca="1" si="7"/>
        <v>1330000</v>
      </c>
      <c r="M14">
        <f t="shared" ca="1" si="8"/>
        <v>285000</v>
      </c>
      <c r="N14">
        <f t="shared" ca="1" si="9"/>
        <v>380000</v>
      </c>
      <c r="O14">
        <f t="shared" ca="1" si="10"/>
        <v>1045000</v>
      </c>
      <c r="P14">
        <f t="shared" ca="1" si="11"/>
        <v>1234996</v>
      </c>
      <c r="Q14">
        <f ca="1">IF(P14&gt;0,1,0)</f>
        <v>1</v>
      </c>
      <c r="R14">
        <f t="shared" ca="1" si="12"/>
        <v>15</v>
      </c>
      <c r="S14">
        <f t="shared" ca="1" si="13"/>
        <v>14</v>
      </c>
      <c r="T14">
        <f t="shared" ca="1" si="14"/>
        <v>3</v>
      </c>
      <c r="U14">
        <f t="shared" ca="1" si="15"/>
        <v>4</v>
      </c>
      <c r="V14">
        <f t="shared" ca="1" si="16"/>
        <v>11</v>
      </c>
      <c r="X14">
        <f t="shared" si="21"/>
        <v>14</v>
      </c>
      <c r="Y14">
        <f t="shared" si="22"/>
        <v>2</v>
      </c>
      <c r="Z14">
        <f t="shared" si="23"/>
        <v>3</v>
      </c>
      <c r="AA14">
        <f t="shared" si="17"/>
        <v>101</v>
      </c>
      <c r="AB14">
        <f t="shared" si="18"/>
        <v>100</v>
      </c>
      <c r="AM14" t="str">
        <f t="shared" si="19"/>
        <v>201901SS</v>
      </c>
      <c r="AN14">
        <f t="shared" ca="1" si="24"/>
        <v>15.000042105263155</v>
      </c>
      <c r="AO14">
        <f t="shared" ca="1" si="25"/>
        <v>14.000000000000002</v>
      </c>
      <c r="AP14">
        <f t="shared" ca="1" si="0"/>
        <v>3</v>
      </c>
      <c r="AQ14">
        <f t="shared" ca="1" si="0"/>
        <v>4</v>
      </c>
      <c r="AR14">
        <f t="shared" ca="1" si="0"/>
        <v>11</v>
      </c>
      <c r="AS14">
        <f ca="1">P14/J14</f>
        <v>0.15294075687467834</v>
      </c>
    </row>
    <row r="15" spans="1:53" hidden="1" outlineLevel="1" x14ac:dyDescent="0.4">
      <c r="A15">
        <f t="shared" si="1"/>
        <v>201901</v>
      </c>
      <c r="B15" t="s">
        <v>24</v>
      </c>
      <c r="C15" t="s">
        <v>31</v>
      </c>
      <c r="D15" t="str">
        <f t="shared" ca="1" si="20"/>
        <v>I106</v>
      </c>
      <c r="E15">
        <f t="shared" ca="1" si="2"/>
        <v>6</v>
      </c>
      <c r="F15">
        <f t="shared" ca="1" si="3"/>
        <v>12</v>
      </c>
      <c r="G15" t="str">
        <f t="shared" ca="1" si="4"/>
        <v>S11</v>
      </c>
      <c r="H15" t="str">
        <f t="shared" ca="1" si="5"/>
        <v>S111</v>
      </c>
      <c r="I15">
        <f ca="1">VLOOKUP(D15,PRC!$A$2:$B$21,2,0)*E15</f>
        <v>120000</v>
      </c>
      <c r="J15">
        <f t="shared" ca="1" si="6"/>
        <v>107996</v>
      </c>
      <c r="K15">
        <f ca="1">VLOOKUP(D15,PRC!$A$1:$C$21,3,0)*E15</f>
        <v>63600</v>
      </c>
      <c r="L15">
        <f t="shared" ca="1" si="7"/>
        <v>14000</v>
      </c>
      <c r="M15">
        <f t="shared" ca="1" si="8"/>
        <v>5000</v>
      </c>
      <c r="N15">
        <f t="shared" ca="1" si="9"/>
        <v>6000</v>
      </c>
      <c r="O15">
        <f t="shared" ca="1" si="10"/>
        <v>17000</v>
      </c>
      <c r="P15">
        <f t="shared" ca="1" si="11"/>
        <v>2396</v>
      </c>
      <c r="Q15">
        <f ca="1">IF(P15&gt;0,1,0)</f>
        <v>1</v>
      </c>
      <c r="R15">
        <f t="shared" ca="1" si="12"/>
        <v>10</v>
      </c>
      <c r="S15">
        <f t="shared" ca="1" si="13"/>
        <v>12</v>
      </c>
      <c r="T15">
        <f t="shared" ca="1" si="14"/>
        <v>4</v>
      </c>
      <c r="U15">
        <f t="shared" ca="1" si="15"/>
        <v>5</v>
      </c>
      <c r="V15">
        <f t="shared" ca="1" si="16"/>
        <v>14</v>
      </c>
      <c r="X15">
        <f t="shared" si="21"/>
        <v>15</v>
      </c>
      <c r="Y15">
        <f t="shared" si="22"/>
        <v>2</v>
      </c>
      <c r="Z15">
        <f t="shared" si="23"/>
        <v>3</v>
      </c>
      <c r="AA15">
        <f t="shared" si="17"/>
        <v>101</v>
      </c>
      <c r="AB15">
        <f t="shared" si="18"/>
        <v>100</v>
      </c>
      <c r="AM15" t="str">
        <f t="shared" si="19"/>
        <v>201901SS</v>
      </c>
      <c r="AN15">
        <f t="shared" ca="1" si="24"/>
        <v>10.00333333333333</v>
      </c>
      <c r="AO15">
        <f t="shared" ca="1" si="25"/>
        <v>11.666666666666666</v>
      </c>
      <c r="AP15">
        <f t="shared" ca="1" si="0"/>
        <v>4.1666666666666661</v>
      </c>
      <c r="AQ15">
        <f t="shared" ca="1" si="0"/>
        <v>5</v>
      </c>
      <c r="AR15">
        <f t="shared" ca="1" si="0"/>
        <v>14.166666666666666</v>
      </c>
      <c r="AS15">
        <f ca="1">P15/J15</f>
        <v>2.2186006889144041E-2</v>
      </c>
    </row>
    <row r="16" spans="1:53" hidden="1" outlineLevel="1" x14ac:dyDescent="0.4">
      <c r="A16">
        <f t="shared" si="1"/>
        <v>201901</v>
      </c>
      <c r="B16" t="s">
        <v>25</v>
      </c>
      <c r="C16" t="s">
        <v>31</v>
      </c>
      <c r="D16" t="str">
        <f t="shared" ca="1" si="20"/>
        <v>I103</v>
      </c>
      <c r="E16">
        <f t="shared" ca="1" si="2"/>
        <v>69</v>
      </c>
      <c r="F16">
        <f t="shared" ca="1" si="3"/>
        <v>14</v>
      </c>
      <c r="G16" t="str">
        <f t="shared" ca="1" si="4"/>
        <v>S10</v>
      </c>
      <c r="H16" t="str">
        <f t="shared" ca="1" si="5"/>
        <v>S101</v>
      </c>
      <c r="I16">
        <f ca="1">VLOOKUP(D16,PRC!$A$2:$B$21,2,0)*E16</f>
        <v>3450000</v>
      </c>
      <c r="J16">
        <f t="shared" ca="1" si="6"/>
        <v>2759996</v>
      </c>
      <c r="K16">
        <f ca="1">VLOOKUP(D16,PRC!$A$1:$C$21,3,0)*E16</f>
        <v>1966500</v>
      </c>
      <c r="L16">
        <f t="shared" ca="1" si="7"/>
        <v>380000</v>
      </c>
      <c r="M16">
        <f t="shared" ca="1" si="8"/>
        <v>138000</v>
      </c>
      <c r="N16">
        <f t="shared" ca="1" si="9"/>
        <v>138000</v>
      </c>
      <c r="O16">
        <f t="shared" ca="1" si="10"/>
        <v>414000</v>
      </c>
      <c r="P16">
        <f t="shared" ca="1" si="11"/>
        <v>-276504</v>
      </c>
      <c r="Q16">
        <f ca="1">IF(P16&gt;0,1,0)</f>
        <v>0</v>
      </c>
      <c r="R16">
        <f t="shared" ca="1" si="12"/>
        <v>20</v>
      </c>
      <c r="S16">
        <f t="shared" ca="1" si="13"/>
        <v>11</v>
      </c>
      <c r="T16">
        <f t="shared" ca="1" si="14"/>
        <v>4</v>
      </c>
      <c r="U16">
        <f t="shared" ca="1" si="15"/>
        <v>4</v>
      </c>
      <c r="V16">
        <f t="shared" ca="1" si="16"/>
        <v>12</v>
      </c>
      <c r="X16">
        <f t="shared" si="21"/>
        <v>16</v>
      </c>
      <c r="Y16">
        <f t="shared" si="22"/>
        <v>2</v>
      </c>
      <c r="Z16">
        <f t="shared" si="23"/>
        <v>3</v>
      </c>
      <c r="AA16">
        <f t="shared" si="17"/>
        <v>101</v>
      </c>
      <c r="AB16">
        <f t="shared" si="18"/>
        <v>100</v>
      </c>
      <c r="AM16" t="str">
        <f t="shared" si="19"/>
        <v>201901SS</v>
      </c>
      <c r="AN16">
        <f t="shared" ca="1" si="24"/>
        <v>20.000115942028984</v>
      </c>
      <c r="AO16">
        <f t="shared" ca="1" si="25"/>
        <v>11.014492753623188</v>
      </c>
      <c r="AP16">
        <f t="shared" ca="1" si="0"/>
        <v>4</v>
      </c>
      <c r="AQ16">
        <f t="shared" ca="1" si="0"/>
        <v>4</v>
      </c>
      <c r="AR16">
        <f t="shared" ca="1" si="0"/>
        <v>12</v>
      </c>
      <c r="AS16">
        <f ca="1">P16/J16</f>
        <v>-0.10018275388804912</v>
      </c>
    </row>
    <row r="17" spans="1:45" hidden="1" outlineLevel="1" x14ac:dyDescent="0.4">
      <c r="A17">
        <f t="shared" si="1"/>
        <v>201901</v>
      </c>
      <c r="B17" t="s">
        <v>26</v>
      </c>
      <c r="C17" t="s">
        <v>31</v>
      </c>
      <c r="D17" t="str">
        <f t="shared" ca="1" si="20"/>
        <v>I109</v>
      </c>
      <c r="E17">
        <f t="shared" ca="1" si="2"/>
        <v>40</v>
      </c>
      <c r="F17">
        <f t="shared" ca="1" si="3"/>
        <v>10</v>
      </c>
      <c r="G17" t="str">
        <f t="shared" ca="1" si="4"/>
        <v>S11</v>
      </c>
      <c r="H17" t="str">
        <f t="shared" ca="1" si="5"/>
        <v>S118</v>
      </c>
      <c r="I17">
        <f ca="1">VLOOKUP(D17,PRC!$A$2:$B$21,2,0)*E17</f>
        <v>20000000</v>
      </c>
      <c r="J17">
        <f t="shared" ca="1" si="6"/>
        <v>17199996</v>
      </c>
      <c r="K17">
        <f ca="1">VLOOKUP(D17,PRC!$A$1:$C$21,3,0)*E17</f>
        <v>8000000</v>
      </c>
      <c r="L17">
        <f t="shared" ca="1" si="7"/>
        <v>3000000</v>
      </c>
      <c r="M17">
        <f t="shared" ca="1" si="8"/>
        <v>1000000</v>
      </c>
      <c r="N17">
        <f t="shared" ca="1" si="9"/>
        <v>800000</v>
      </c>
      <c r="O17">
        <f t="shared" ca="1" si="10"/>
        <v>2600000</v>
      </c>
      <c r="P17">
        <f t="shared" ca="1" si="11"/>
        <v>1799996</v>
      </c>
      <c r="Q17">
        <f ca="1">IF(P17&gt;0,1,0)</f>
        <v>1</v>
      </c>
      <c r="R17">
        <f t="shared" ca="1" si="12"/>
        <v>14</v>
      </c>
      <c r="S17">
        <f t="shared" ca="1" si="13"/>
        <v>15</v>
      </c>
      <c r="T17">
        <f t="shared" ca="1" si="14"/>
        <v>5</v>
      </c>
      <c r="U17">
        <f t="shared" ca="1" si="15"/>
        <v>4</v>
      </c>
      <c r="V17">
        <f t="shared" ca="1" si="16"/>
        <v>13</v>
      </c>
      <c r="X17">
        <f t="shared" si="21"/>
        <v>17</v>
      </c>
      <c r="Y17">
        <f t="shared" si="22"/>
        <v>2</v>
      </c>
      <c r="Z17">
        <f t="shared" si="23"/>
        <v>3</v>
      </c>
      <c r="AA17">
        <f t="shared" si="17"/>
        <v>101</v>
      </c>
      <c r="AB17">
        <f t="shared" si="18"/>
        <v>100</v>
      </c>
      <c r="AM17" t="str">
        <f t="shared" si="19"/>
        <v>201901SS</v>
      </c>
      <c r="AN17">
        <f t="shared" ca="1" si="24"/>
        <v>14.000020000000003</v>
      </c>
      <c r="AO17">
        <f t="shared" ca="1" si="25"/>
        <v>15</v>
      </c>
      <c r="AP17">
        <f t="shared" ca="1" si="0"/>
        <v>5</v>
      </c>
      <c r="AQ17">
        <f t="shared" ca="1" si="0"/>
        <v>4</v>
      </c>
      <c r="AR17">
        <f t="shared" ca="1" si="0"/>
        <v>13</v>
      </c>
      <c r="AS17">
        <f ca="1">P17/J17</f>
        <v>0.10465095456998944</v>
      </c>
    </row>
    <row r="18" spans="1:45" hidden="1" outlineLevel="1" x14ac:dyDescent="0.4">
      <c r="A18">
        <f t="shared" si="1"/>
        <v>201901</v>
      </c>
      <c r="B18" t="s">
        <v>27</v>
      </c>
      <c r="C18" t="s">
        <v>31</v>
      </c>
      <c r="D18" t="str">
        <f t="shared" ca="1" si="20"/>
        <v>I106</v>
      </c>
      <c r="E18">
        <f t="shared" ca="1" si="2"/>
        <v>45</v>
      </c>
      <c r="F18">
        <f t="shared" ca="1" si="3"/>
        <v>18</v>
      </c>
      <c r="G18" t="str">
        <f t="shared" ca="1" si="4"/>
        <v>S10</v>
      </c>
      <c r="H18" t="str">
        <f t="shared" ca="1" si="5"/>
        <v>S102</v>
      </c>
      <c r="I18">
        <f ca="1">VLOOKUP(D18,PRC!$A$2:$B$21,2,0)*E18</f>
        <v>900000</v>
      </c>
      <c r="J18">
        <f t="shared" ca="1" si="6"/>
        <v>737996</v>
      </c>
      <c r="K18">
        <f ca="1">VLOOKUP(D18,PRC!$A$1:$C$21,3,0)*E18</f>
        <v>477000</v>
      </c>
      <c r="L18">
        <f t="shared" ca="1" si="7"/>
        <v>90000</v>
      </c>
      <c r="M18">
        <f t="shared" ca="1" si="8"/>
        <v>27000</v>
      </c>
      <c r="N18">
        <f t="shared" ca="1" si="9"/>
        <v>27000</v>
      </c>
      <c r="O18">
        <f t="shared" ca="1" si="10"/>
        <v>126000</v>
      </c>
      <c r="P18">
        <f t="shared" ca="1" si="11"/>
        <v>-9004</v>
      </c>
      <c r="Q18">
        <f ca="1">IF(P18&gt;0,1,0)</f>
        <v>0</v>
      </c>
      <c r="R18">
        <f t="shared" ca="1" si="12"/>
        <v>18</v>
      </c>
      <c r="S18">
        <f t="shared" ca="1" si="13"/>
        <v>10</v>
      </c>
      <c r="T18">
        <f t="shared" ca="1" si="14"/>
        <v>3</v>
      </c>
      <c r="U18">
        <f t="shared" ca="1" si="15"/>
        <v>3</v>
      </c>
      <c r="V18">
        <f t="shared" ca="1" si="16"/>
        <v>14</v>
      </c>
      <c r="X18">
        <f t="shared" si="21"/>
        <v>18</v>
      </c>
      <c r="Y18">
        <f t="shared" si="22"/>
        <v>2</v>
      </c>
      <c r="Z18">
        <f t="shared" si="23"/>
        <v>3</v>
      </c>
      <c r="AA18">
        <f t="shared" si="17"/>
        <v>101</v>
      </c>
      <c r="AB18">
        <f t="shared" si="18"/>
        <v>100</v>
      </c>
      <c r="AM18" t="str">
        <f t="shared" si="19"/>
        <v>201901SS</v>
      </c>
      <c r="AN18">
        <f t="shared" ca="1" si="24"/>
        <v>18.00044444444444</v>
      </c>
      <c r="AO18">
        <f t="shared" ca="1" si="25"/>
        <v>10</v>
      </c>
      <c r="AP18">
        <f t="shared" ref="AP18:AP81" ca="1" si="28">M18/$I18*100</f>
        <v>3</v>
      </c>
      <c r="AQ18">
        <f t="shared" ref="AQ18:AQ81" ca="1" si="29">N18/$I18*100</f>
        <v>3</v>
      </c>
      <c r="AR18">
        <f t="shared" ref="AR18:AR81" ca="1" si="30">O18/$I18*100</f>
        <v>14.000000000000002</v>
      </c>
      <c r="AS18">
        <f ca="1">P18/J18</f>
        <v>-1.2200608133377417E-2</v>
      </c>
    </row>
    <row r="19" spans="1:45" hidden="1" outlineLevel="1" x14ac:dyDescent="0.4">
      <c r="A19">
        <f t="shared" si="1"/>
        <v>201901</v>
      </c>
      <c r="B19" t="s">
        <v>28</v>
      </c>
      <c r="C19" t="s">
        <v>31</v>
      </c>
      <c r="D19" t="str">
        <f t="shared" ca="1" si="20"/>
        <v>I111</v>
      </c>
      <c r="E19">
        <f t="shared" ca="1" si="2"/>
        <v>75</v>
      </c>
      <c r="F19">
        <f t="shared" ca="1" si="3"/>
        <v>10</v>
      </c>
      <c r="G19" t="str">
        <f t="shared" ca="1" si="4"/>
        <v>S10</v>
      </c>
      <c r="H19" t="str">
        <f t="shared" ca="1" si="5"/>
        <v>S108</v>
      </c>
      <c r="I19">
        <f ca="1">VLOOKUP(D19,PRC!$A$2:$B$21,2,0)*E19</f>
        <v>11250000</v>
      </c>
      <c r="J19">
        <f t="shared" ca="1" si="6"/>
        <v>9899996</v>
      </c>
      <c r="K19">
        <f ca="1">VLOOKUP(D19,PRC!$A$1:$C$21,3,0)*E19</f>
        <v>5962500</v>
      </c>
      <c r="L19">
        <f t="shared" ca="1" si="7"/>
        <v>1350000</v>
      </c>
      <c r="M19">
        <f t="shared" ca="1" si="8"/>
        <v>450000</v>
      </c>
      <c r="N19">
        <f t="shared" ca="1" si="9"/>
        <v>450000</v>
      </c>
      <c r="O19">
        <f t="shared" ca="1" si="10"/>
        <v>1575000</v>
      </c>
      <c r="P19">
        <f t="shared" ca="1" si="11"/>
        <v>112496</v>
      </c>
      <c r="Q19">
        <f ca="1">IF(P19&gt;0,1,0)</f>
        <v>1</v>
      </c>
      <c r="R19">
        <f t="shared" ca="1" si="12"/>
        <v>12</v>
      </c>
      <c r="S19">
        <f t="shared" ca="1" si="13"/>
        <v>12</v>
      </c>
      <c r="T19">
        <f t="shared" ca="1" si="14"/>
        <v>4</v>
      </c>
      <c r="U19">
        <f t="shared" ca="1" si="15"/>
        <v>4</v>
      </c>
      <c r="V19">
        <f t="shared" ca="1" si="16"/>
        <v>14</v>
      </c>
      <c r="X19">
        <f t="shared" si="21"/>
        <v>19</v>
      </c>
      <c r="Y19">
        <f t="shared" si="22"/>
        <v>2</v>
      </c>
      <c r="Z19">
        <f t="shared" si="23"/>
        <v>3</v>
      </c>
      <c r="AA19">
        <f t="shared" si="17"/>
        <v>101</v>
      </c>
      <c r="AB19">
        <f t="shared" si="18"/>
        <v>100</v>
      </c>
      <c r="AM19" t="str">
        <f t="shared" si="19"/>
        <v>201901SS</v>
      </c>
      <c r="AN19">
        <f t="shared" ca="1" si="24"/>
        <v>12.000035555555556</v>
      </c>
      <c r="AO19">
        <f t="shared" ca="1" si="25"/>
        <v>12</v>
      </c>
      <c r="AP19">
        <f t="shared" ca="1" si="28"/>
        <v>4</v>
      </c>
      <c r="AQ19">
        <f t="shared" ca="1" si="29"/>
        <v>4</v>
      </c>
      <c r="AR19">
        <f t="shared" ca="1" si="30"/>
        <v>14.000000000000002</v>
      </c>
      <c r="AS19">
        <f ca="1">P19/J19</f>
        <v>1.1363236914439157E-2</v>
      </c>
    </row>
    <row r="20" spans="1:45" hidden="1" outlineLevel="1" x14ac:dyDescent="0.4">
      <c r="A20">
        <f t="shared" si="1"/>
        <v>201901</v>
      </c>
      <c r="B20" t="s">
        <v>29</v>
      </c>
      <c r="C20" t="s">
        <v>31</v>
      </c>
      <c r="D20" t="str">
        <f t="shared" ca="1" si="20"/>
        <v>I120</v>
      </c>
      <c r="E20">
        <f t="shared" ca="1" si="2"/>
        <v>62</v>
      </c>
      <c r="F20">
        <f t="shared" ca="1" si="3"/>
        <v>18</v>
      </c>
      <c r="G20" t="str">
        <f t="shared" ca="1" si="4"/>
        <v>S11</v>
      </c>
      <c r="H20" t="str">
        <f t="shared" ca="1" si="5"/>
        <v>S110</v>
      </c>
      <c r="I20">
        <f ca="1">VLOOKUP(D20,PRC!$A$2:$B$21,2,0)*E20</f>
        <v>266600000</v>
      </c>
      <c r="J20">
        <f t="shared" ca="1" si="6"/>
        <v>213279996</v>
      </c>
      <c r="K20">
        <f ca="1">VLOOKUP(D20,PRC!$A$1:$C$21,3,0)*E20</f>
        <v>119970000</v>
      </c>
      <c r="L20">
        <f t="shared" ca="1" si="7"/>
        <v>37324000</v>
      </c>
      <c r="M20">
        <f t="shared" ca="1" si="8"/>
        <v>10664000</v>
      </c>
      <c r="N20">
        <f t="shared" ca="1" si="9"/>
        <v>10664000</v>
      </c>
      <c r="O20">
        <f t="shared" ca="1" si="10"/>
        <v>29326000</v>
      </c>
      <c r="P20">
        <f t="shared" ca="1" si="11"/>
        <v>5331996</v>
      </c>
      <c r="Q20">
        <f ca="1">IF(P20&gt;0,1,0)</f>
        <v>1</v>
      </c>
      <c r="R20">
        <f t="shared" ca="1" si="12"/>
        <v>20</v>
      </c>
      <c r="S20">
        <f t="shared" ca="1" si="13"/>
        <v>14</v>
      </c>
      <c r="T20">
        <f t="shared" ca="1" si="14"/>
        <v>4</v>
      </c>
      <c r="U20">
        <f t="shared" ca="1" si="15"/>
        <v>4</v>
      </c>
      <c r="V20">
        <f t="shared" ca="1" si="16"/>
        <v>11</v>
      </c>
      <c r="X20">
        <f t="shared" si="21"/>
        <v>20</v>
      </c>
      <c r="Y20">
        <f t="shared" si="22"/>
        <v>2</v>
      </c>
      <c r="Z20">
        <f t="shared" si="23"/>
        <v>3</v>
      </c>
      <c r="AA20">
        <f t="shared" si="17"/>
        <v>101</v>
      </c>
      <c r="AB20">
        <f t="shared" si="18"/>
        <v>100</v>
      </c>
      <c r="AM20" t="str">
        <f t="shared" si="19"/>
        <v>201901SS</v>
      </c>
      <c r="AN20">
        <f t="shared" ca="1" si="24"/>
        <v>20.000001500375099</v>
      </c>
      <c r="AO20">
        <f t="shared" ca="1" si="25"/>
        <v>14.000000000000002</v>
      </c>
      <c r="AP20">
        <f t="shared" ca="1" si="28"/>
        <v>4</v>
      </c>
      <c r="AQ20">
        <f t="shared" ca="1" si="29"/>
        <v>4</v>
      </c>
      <c r="AR20">
        <f t="shared" ca="1" si="30"/>
        <v>11</v>
      </c>
      <c r="AS20">
        <f ca="1">P20/J20</f>
        <v>2.49999817141782E-2</v>
      </c>
    </row>
    <row r="21" spans="1:45" hidden="1" outlineLevel="1" x14ac:dyDescent="0.4">
      <c r="A21">
        <f t="shared" si="1"/>
        <v>201901</v>
      </c>
      <c r="B21" t="s">
        <v>30</v>
      </c>
      <c r="C21" t="s">
        <v>31</v>
      </c>
      <c r="D21" t="str">
        <f t="shared" ca="1" si="20"/>
        <v>I105</v>
      </c>
      <c r="E21">
        <f t="shared" ca="1" si="2"/>
        <v>23</v>
      </c>
      <c r="F21">
        <f t="shared" ca="1" si="3"/>
        <v>18</v>
      </c>
      <c r="G21" t="str">
        <f t="shared" ca="1" si="4"/>
        <v>S11</v>
      </c>
      <c r="H21" t="str">
        <f t="shared" ca="1" si="5"/>
        <v>S112</v>
      </c>
      <c r="I21">
        <f ca="1">VLOOKUP(D21,PRC!$A$2:$B$21,2,0)*E21</f>
        <v>2300000</v>
      </c>
      <c r="J21">
        <f t="shared" ca="1" si="6"/>
        <v>2069996</v>
      </c>
      <c r="K21">
        <f ca="1">VLOOKUP(D21,PRC!$A$1:$C$21,3,0)*E21</f>
        <v>1357000</v>
      </c>
      <c r="L21">
        <f t="shared" ca="1" si="7"/>
        <v>345000</v>
      </c>
      <c r="M21">
        <f t="shared" ca="1" si="8"/>
        <v>69000</v>
      </c>
      <c r="N21">
        <f t="shared" ca="1" si="9"/>
        <v>115000</v>
      </c>
      <c r="O21">
        <f t="shared" ca="1" si="10"/>
        <v>322000</v>
      </c>
      <c r="P21">
        <f t="shared" ca="1" si="11"/>
        <v>-138004</v>
      </c>
      <c r="Q21">
        <f ca="1">IF(P21&gt;0,1,0)</f>
        <v>0</v>
      </c>
      <c r="R21">
        <f t="shared" ca="1" si="12"/>
        <v>10</v>
      </c>
      <c r="S21">
        <f t="shared" ca="1" si="13"/>
        <v>15</v>
      </c>
      <c r="T21">
        <f t="shared" ca="1" si="14"/>
        <v>3</v>
      </c>
      <c r="U21">
        <f t="shared" ca="1" si="15"/>
        <v>5</v>
      </c>
      <c r="V21">
        <f t="shared" ca="1" si="16"/>
        <v>14</v>
      </c>
      <c r="X21">
        <f t="shared" si="21"/>
        <v>21</v>
      </c>
      <c r="Y21">
        <f t="shared" si="22"/>
        <v>2</v>
      </c>
      <c r="Z21">
        <f t="shared" si="23"/>
        <v>3</v>
      </c>
      <c r="AA21">
        <f t="shared" si="17"/>
        <v>101</v>
      </c>
      <c r="AB21">
        <f t="shared" si="18"/>
        <v>100</v>
      </c>
      <c r="AM21" t="str">
        <f t="shared" si="19"/>
        <v>201901SS</v>
      </c>
      <c r="AN21">
        <f t="shared" ca="1" si="24"/>
        <v>10.000173913043476</v>
      </c>
      <c r="AO21">
        <f t="shared" ca="1" si="25"/>
        <v>15</v>
      </c>
      <c r="AP21">
        <f t="shared" ca="1" si="28"/>
        <v>3</v>
      </c>
      <c r="AQ21">
        <f t="shared" ca="1" si="29"/>
        <v>5</v>
      </c>
      <c r="AR21">
        <f t="shared" ca="1" si="30"/>
        <v>14.000000000000002</v>
      </c>
      <c r="AS21">
        <f ca="1">P21/J21</f>
        <v>-6.6668727862276067E-2</v>
      </c>
    </row>
    <row r="22" spans="1:45" hidden="1" outlineLevel="1" x14ac:dyDescent="0.4">
      <c r="A22">
        <f t="shared" si="1"/>
        <v>201901</v>
      </c>
      <c r="B22" t="s">
        <v>76</v>
      </c>
      <c r="C22" t="s">
        <v>31</v>
      </c>
      <c r="D22" t="str">
        <f t="shared" ca="1" si="20"/>
        <v>I111</v>
      </c>
      <c r="E22">
        <f t="shared" ca="1" si="2"/>
        <v>49</v>
      </c>
      <c r="F22">
        <f t="shared" ca="1" si="3"/>
        <v>20</v>
      </c>
      <c r="G22" t="str">
        <f t="shared" ca="1" si="4"/>
        <v>S11</v>
      </c>
      <c r="H22" t="str">
        <f t="shared" ca="1" si="5"/>
        <v>S114</v>
      </c>
      <c r="I22">
        <f ca="1">VLOOKUP(D22,PRC!$A$2:$B$21,2,0)*E22</f>
        <v>7350000</v>
      </c>
      <c r="J22">
        <f t="shared" ca="1" si="6"/>
        <v>6026996</v>
      </c>
      <c r="K22">
        <f ca="1">VLOOKUP(D22,PRC!$A$1:$C$21,3,0)*E22</f>
        <v>3895500</v>
      </c>
      <c r="L22">
        <f t="shared" ca="1" si="7"/>
        <v>1029000</v>
      </c>
      <c r="M22">
        <f t="shared" ca="1" si="8"/>
        <v>221000</v>
      </c>
      <c r="N22">
        <f t="shared" ca="1" si="9"/>
        <v>368000</v>
      </c>
      <c r="O22">
        <f t="shared" ca="1" si="10"/>
        <v>1103000</v>
      </c>
      <c r="P22">
        <f t="shared" ref="P22:P85" ca="1" si="31">J22-SUM(K22:O22)</f>
        <v>-589504</v>
      </c>
      <c r="Q22">
        <f ca="1">IF(P22&gt;0,1,0)</f>
        <v>0</v>
      </c>
      <c r="R22">
        <f t="shared" ca="1" si="12"/>
        <v>18</v>
      </c>
      <c r="S22">
        <f t="shared" ca="1" si="13"/>
        <v>14</v>
      </c>
      <c r="T22">
        <f t="shared" ca="1" si="14"/>
        <v>3</v>
      </c>
      <c r="U22">
        <f t="shared" ca="1" si="15"/>
        <v>5</v>
      </c>
      <c r="V22">
        <f t="shared" ca="1" si="16"/>
        <v>15</v>
      </c>
      <c r="X22">
        <f t="shared" si="21"/>
        <v>22</v>
      </c>
      <c r="Y22">
        <f t="shared" si="22"/>
        <v>2</v>
      </c>
      <c r="Z22">
        <f t="shared" si="23"/>
        <v>3</v>
      </c>
      <c r="AA22">
        <f t="shared" si="17"/>
        <v>101</v>
      </c>
      <c r="AB22">
        <f t="shared" si="18"/>
        <v>100</v>
      </c>
      <c r="AM22" t="str">
        <f t="shared" si="19"/>
        <v>201901SS</v>
      </c>
      <c r="AN22">
        <f t="shared" ca="1" si="24"/>
        <v>18.000054421768709</v>
      </c>
      <c r="AO22">
        <f t="shared" ca="1" si="25"/>
        <v>14.000000000000002</v>
      </c>
      <c r="AP22">
        <f t="shared" ca="1" si="28"/>
        <v>3.0068027210884352</v>
      </c>
      <c r="AQ22">
        <f t="shared" ca="1" si="29"/>
        <v>5.0068027210884356</v>
      </c>
      <c r="AR22">
        <f t="shared" ca="1" si="30"/>
        <v>15.006802721088436</v>
      </c>
      <c r="AS22">
        <f ca="1">P22/J22</f>
        <v>-9.7810584244622037E-2</v>
      </c>
    </row>
    <row r="23" spans="1:45" hidden="1" outlineLevel="1" x14ac:dyDescent="0.4">
      <c r="A23">
        <f t="shared" si="1"/>
        <v>201901</v>
      </c>
      <c r="B23" t="s">
        <v>77</v>
      </c>
      <c r="C23" t="s">
        <v>31</v>
      </c>
      <c r="D23" t="str">
        <f t="shared" ca="1" si="20"/>
        <v>I109</v>
      </c>
      <c r="E23">
        <f t="shared" ca="1" si="2"/>
        <v>72</v>
      </c>
      <c r="F23">
        <f t="shared" ca="1" si="3"/>
        <v>20</v>
      </c>
      <c r="G23" t="str">
        <f t="shared" ca="1" si="4"/>
        <v>S11</v>
      </c>
      <c r="H23" t="str">
        <f t="shared" ca="1" si="5"/>
        <v>S119</v>
      </c>
      <c r="I23">
        <f ca="1">VLOOKUP(D23,PRC!$A$2:$B$21,2,0)*E23</f>
        <v>36000000</v>
      </c>
      <c r="J23">
        <f t="shared" ca="1" si="6"/>
        <v>30959996</v>
      </c>
      <c r="K23">
        <f ca="1">VLOOKUP(D23,PRC!$A$1:$C$21,3,0)*E23</f>
        <v>14400000</v>
      </c>
      <c r="L23">
        <f t="shared" ca="1" si="7"/>
        <v>3960000</v>
      </c>
      <c r="M23">
        <f t="shared" ca="1" si="8"/>
        <v>1800000</v>
      </c>
      <c r="N23">
        <f t="shared" ca="1" si="9"/>
        <v>1440000</v>
      </c>
      <c r="O23">
        <f t="shared" ca="1" si="10"/>
        <v>5040000</v>
      </c>
      <c r="P23">
        <f t="shared" ca="1" si="31"/>
        <v>4319996</v>
      </c>
      <c r="Q23">
        <f ca="1">IF(P23&gt;0,1,0)</f>
        <v>1</v>
      </c>
      <c r="R23">
        <f t="shared" ca="1" si="12"/>
        <v>14</v>
      </c>
      <c r="S23">
        <f t="shared" ca="1" si="13"/>
        <v>11</v>
      </c>
      <c r="T23">
        <f t="shared" ca="1" si="14"/>
        <v>5</v>
      </c>
      <c r="U23">
        <f t="shared" ca="1" si="15"/>
        <v>4</v>
      </c>
      <c r="V23">
        <f t="shared" ca="1" si="16"/>
        <v>14</v>
      </c>
      <c r="X23">
        <f t="shared" si="21"/>
        <v>23</v>
      </c>
      <c r="Y23">
        <f t="shared" si="22"/>
        <v>2</v>
      </c>
      <c r="Z23">
        <f t="shared" si="23"/>
        <v>3</v>
      </c>
      <c r="AA23">
        <f t="shared" si="17"/>
        <v>101</v>
      </c>
      <c r="AB23">
        <f t="shared" si="18"/>
        <v>100</v>
      </c>
      <c r="AM23" t="str">
        <f t="shared" si="19"/>
        <v>201901SS</v>
      </c>
      <c r="AN23">
        <f t="shared" ca="1" si="24"/>
        <v>14.00001111111111</v>
      </c>
      <c r="AO23">
        <f t="shared" ca="1" si="25"/>
        <v>11</v>
      </c>
      <c r="AP23">
        <f t="shared" ca="1" si="28"/>
        <v>5</v>
      </c>
      <c r="AQ23">
        <f t="shared" ca="1" si="29"/>
        <v>4</v>
      </c>
      <c r="AR23">
        <f t="shared" ca="1" si="30"/>
        <v>14.000000000000002</v>
      </c>
      <c r="AS23">
        <f ca="1">P23/J23</f>
        <v>0.13953477254971222</v>
      </c>
    </row>
    <row r="24" spans="1:45" hidden="1" outlineLevel="1" x14ac:dyDescent="0.4">
      <c r="A24">
        <f t="shared" si="1"/>
        <v>201901</v>
      </c>
      <c r="B24" t="s">
        <v>78</v>
      </c>
      <c r="C24" t="s">
        <v>31</v>
      </c>
      <c r="D24" t="str">
        <f t="shared" ca="1" si="20"/>
        <v>I114</v>
      </c>
      <c r="E24">
        <f t="shared" ca="1" si="2"/>
        <v>66</v>
      </c>
      <c r="F24">
        <f t="shared" ca="1" si="3"/>
        <v>20</v>
      </c>
      <c r="G24" t="str">
        <f t="shared" ca="1" si="4"/>
        <v>S11</v>
      </c>
      <c r="H24" t="str">
        <f t="shared" ca="1" si="5"/>
        <v>S115</v>
      </c>
      <c r="I24">
        <f ca="1">VLOOKUP(D24,PRC!$A$2:$B$21,2,0)*E24</f>
        <v>15840000</v>
      </c>
      <c r="J24">
        <f t="shared" ca="1" si="6"/>
        <v>13147196</v>
      </c>
      <c r="K24">
        <f ca="1">VLOOKUP(D24,PRC!$A$1:$C$21,3,0)*E24</f>
        <v>9187200</v>
      </c>
      <c r="L24">
        <f t="shared" ca="1" si="7"/>
        <v>2059000</v>
      </c>
      <c r="M24">
        <f t="shared" ca="1" si="8"/>
        <v>475000</v>
      </c>
      <c r="N24">
        <f t="shared" ca="1" si="9"/>
        <v>792000</v>
      </c>
      <c r="O24">
        <f t="shared" ca="1" si="10"/>
        <v>1901000</v>
      </c>
      <c r="P24">
        <f t="shared" ca="1" si="31"/>
        <v>-1267004</v>
      </c>
      <c r="Q24">
        <f ca="1">IF(P24&gt;0,1,0)</f>
        <v>0</v>
      </c>
      <c r="R24">
        <f t="shared" ca="1" si="12"/>
        <v>17</v>
      </c>
      <c r="S24">
        <f t="shared" ca="1" si="13"/>
        <v>13</v>
      </c>
      <c r="T24">
        <f t="shared" ca="1" si="14"/>
        <v>3</v>
      </c>
      <c r="U24">
        <f t="shared" ca="1" si="15"/>
        <v>5</v>
      </c>
      <c r="V24">
        <f t="shared" ca="1" si="16"/>
        <v>12</v>
      </c>
      <c r="X24">
        <f t="shared" si="21"/>
        <v>24</v>
      </c>
      <c r="Y24">
        <f t="shared" si="22"/>
        <v>2</v>
      </c>
      <c r="Z24">
        <f t="shared" si="23"/>
        <v>3</v>
      </c>
      <c r="AA24">
        <f t="shared" si="17"/>
        <v>101</v>
      </c>
      <c r="AB24">
        <f t="shared" si="18"/>
        <v>100</v>
      </c>
      <c r="AM24" t="str">
        <f t="shared" si="19"/>
        <v>201901SS</v>
      </c>
      <c r="AN24">
        <f t="shared" ca="1" si="24"/>
        <v>17.000025252525251</v>
      </c>
      <c r="AO24">
        <f t="shared" ca="1" si="25"/>
        <v>12.998737373737374</v>
      </c>
      <c r="AP24">
        <f t="shared" ca="1" si="28"/>
        <v>2.9987373737373737</v>
      </c>
      <c r="AQ24">
        <f t="shared" ca="1" si="29"/>
        <v>5</v>
      </c>
      <c r="AR24">
        <f t="shared" ca="1" si="30"/>
        <v>12.001262626262626</v>
      </c>
      <c r="AS24">
        <f ca="1">P24/J24</f>
        <v>-9.6370663371870322E-2</v>
      </c>
    </row>
    <row r="25" spans="1:45" hidden="1" outlineLevel="1" x14ac:dyDescent="0.4">
      <c r="A25">
        <f t="shared" si="1"/>
        <v>201901</v>
      </c>
      <c r="B25" t="s">
        <v>79</v>
      </c>
      <c r="C25" t="s">
        <v>31</v>
      </c>
      <c r="D25" t="str">
        <f t="shared" ca="1" si="20"/>
        <v>I105</v>
      </c>
      <c r="E25">
        <f t="shared" ca="1" si="2"/>
        <v>39</v>
      </c>
      <c r="F25">
        <f t="shared" ca="1" si="3"/>
        <v>16</v>
      </c>
      <c r="G25" t="str">
        <f t="shared" ca="1" si="4"/>
        <v>S10</v>
      </c>
      <c r="H25" t="str">
        <f t="shared" ca="1" si="5"/>
        <v>S103</v>
      </c>
      <c r="I25">
        <f ca="1">VLOOKUP(D25,PRC!$A$2:$B$21,2,0)*E25</f>
        <v>3900000</v>
      </c>
      <c r="J25">
        <f t="shared" ca="1" si="6"/>
        <v>3275996</v>
      </c>
      <c r="K25">
        <f ca="1">VLOOKUP(D25,PRC!$A$1:$C$21,3,0)*E25</f>
        <v>2301000</v>
      </c>
      <c r="L25">
        <f t="shared" ca="1" si="7"/>
        <v>429000</v>
      </c>
      <c r="M25">
        <f t="shared" ca="1" si="8"/>
        <v>117000</v>
      </c>
      <c r="N25">
        <f t="shared" ca="1" si="9"/>
        <v>156000</v>
      </c>
      <c r="O25">
        <f t="shared" ca="1" si="10"/>
        <v>429000</v>
      </c>
      <c r="P25">
        <f t="shared" ca="1" si="31"/>
        <v>-156004</v>
      </c>
      <c r="Q25">
        <f ca="1">IF(P25&gt;0,1,0)</f>
        <v>0</v>
      </c>
      <c r="R25">
        <f t="shared" ca="1" si="12"/>
        <v>16</v>
      </c>
      <c r="S25">
        <f t="shared" ca="1" si="13"/>
        <v>11</v>
      </c>
      <c r="T25">
        <f t="shared" ca="1" si="14"/>
        <v>3</v>
      </c>
      <c r="U25">
        <f t="shared" ca="1" si="15"/>
        <v>4</v>
      </c>
      <c r="V25">
        <f t="shared" ca="1" si="16"/>
        <v>11</v>
      </c>
      <c r="X25">
        <f t="shared" si="21"/>
        <v>25</v>
      </c>
      <c r="Y25">
        <f t="shared" si="22"/>
        <v>2</v>
      </c>
      <c r="Z25">
        <f t="shared" si="23"/>
        <v>3</v>
      </c>
      <c r="AA25">
        <f t="shared" si="17"/>
        <v>101</v>
      </c>
      <c r="AB25">
        <f t="shared" si="18"/>
        <v>100</v>
      </c>
      <c r="AM25" t="str">
        <f t="shared" si="19"/>
        <v>201901SS</v>
      </c>
      <c r="AN25">
        <f t="shared" ca="1" si="24"/>
        <v>16.000102564102569</v>
      </c>
      <c r="AO25">
        <f t="shared" ca="1" si="25"/>
        <v>11</v>
      </c>
      <c r="AP25">
        <f t="shared" ca="1" si="28"/>
        <v>3</v>
      </c>
      <c r="AQ25">
        <f t="shared" ca="1" si="29"/>
        <v>4</v>
      </c>
      <c r="AR25">
        <f t="shared" ca="1" si="30"/>
        <v>11</v>
      </c>
      <c r="AS25">
        <f ca="1">P25/J25</f>
        <v>-4.7620326764745743E-2</v>
      </c>
    </row>
    <row r="26" spans="1:45" hidden="1" outlineLevel="1" x14ac:dyDescent="0.4">
      <c r="A26">
        <f t="shared" si="1"/>
        <v>201901</v>
      </c>
      <c r="B26" t="s">
        <v>80</v>
      </c>
      <c r="C26" t="s">
        <v>31</v>
      </c>
      <c r="D26" t="str">
        <f t="shared" ca="1" si="20"/>
        <v>I117</v>
      </c>
      <c r="E26">
        <f t="shared" ca="1" si="2"/>
        <v>23</v>
      </c>
      <c r="F26">
        <f t="shared" ca="1" si="3"/>
        <v>18</v>
      </c>
      <c r="G26" t="str">
        <f t="shared" ca="1" si="4"/>
        <v>S10</v>
      </c>
      <c r="H26" t="str">
        <f t="shared" ca="1" si="5"/>
        <v>S107</v>
      </c>
      <c r="I26">
        <f ca="1">VLOOKUP(D26,PRC!$A$2:$B$21,2,0)*E26</f>
        <v>57500000</v>
      </c>
      <c r="J26">
        <f t="shared" ca="1" si="6"/>
        <v>51749996</v>
      </c>
      <c r="K26">
        <f ca="1">VLOOKUP(D26,PRC!$A$1:$C$21,3,0)*E26</f>
        <v>26450000</v>
      </c>
      <c r="L26">
        <f t="shared" ca="1" si="7"/>
        <v>7475000</v>
      </c>
      <c r="M26">
        <f t="shared" ca="1" si="8"/>
        <v>2300000</v>
      </c>
      <c r="N26">
        <f t="shared" ca="1" si="9"/>
        <v>1725000</v>
      </c>
      <c r="O26">
        <f t="shared" ca="1" si="10"/>
        <v>5750000</v>
      </c>
      <c r="P26">
        <f t="shared" ca="1" si="31"/>
        <v>8049996</v>
      </c>
      <c r="Q26">
        <f ca="1">IF(P26&gt;0,1,0)</f>
        <v>1</v>
      </c>
      <c r="R26">
        <f t="shared" ca="1" si="12"/>
        <v>10</v>
      </c>
      <c r="S26">
        <f t="shared" ca="1" si="13"/>
        <v>13</v>
      </c>
      <c r="T26">
        <f t="shared" ca="1" si="14"/>
        <v>4</v>
      </c>
      <c r="U26">
        <f t="shared" ca="1" si="15"/>
        <v>3</v>
      </c>
      <c r="V26">
        <f t="shared" ca="1" si="16"/>
        <v>10</v>
      </c>
      <c r="X26">
        <f t="shared" si="21"/>
        <v>26</v>
      </c>
      <c r="Y26">
        <f t="shared" si="22"/>
        <v>2</v>
      </c>
      <c r="Z26">
        <f t="shared" si="23"/>
        <v>3</v>
      </c>
      <c r="AA26">
        <f t="shared" si="17"/>
        <v>101</v>
      </c>
      <c r="AB26">
        <f t="shared" si="18"/>
        <v>100</v>
      </c>
      <c r="AM26" t="str">
        <f t="shared" si="19"/>
        <v>201901SS</v>
      </c>
      <c r="AN26">
        <f t="shared" ca="1" si="24"/>
        <v>10.000006956521734</v>
      </c>
      <c r="AO26">
        <f t="shared" ca="1" si="25"/>
        <v>13</v>
      </c>
      <c r="AP26">
        <f t="shared" ca="1" si="28"/>
        <v>4</v>
      </c>
      <c r="AQ26">
        <f t="shared" ca="1" si="29"/>
        <v>3</v>
      </c>
      <c r="AR26">
        <f t="shared" ca="1" si="30"/>
        <v>10</v>
      </c>
      <c r="AS26">
        <f ca="1">P26/J26</f>
        <v>0.15555549028448235</v>
      </c>
    </row>
    <row r="27" spans="1:45" hidden="1" outlineLevel="1" x14ac:dyDescent="0.4">
      <c r="A27">
        <f t="shared" si="1"/>
        <v>201901</v>
      </c>
      <c r="B27" t="s">
        <v>81</v>
      </c>
      <c r="C27" t="s">
        <v>31</v>
      </c>
      <c r="D27" t="str">
        <f t="shared" ca="1" si="20"/>
        <v>I105</v>
      </c>
      <c r="E27">
        <f t="shared" ca="1" si="2"/>
        <v>54</v>
      </c>
      <c r="F27">
        <f t="shared" ca="1" si="3"/>
        <v>11</v>
      </c>
      <c r="G27" t="str">
        <f t="shared" ca="1" si="4"/>
        <v>S11</v>
      </c>
      <c r="H27" t="str">
        <f t="shared" ca="1" si="5"/>
        <v>S116</v>
      </c>
      <c r="I27">
        <f ca="1">VLOOKUP(D27,PRC!$A$2:$B$21,2,0)*E27</f>
        <v>5400000</v>
      </c>
      <c r="J27">
        <f t="shared" ca="1" si="6"/>
        <v>4589996</v>
      </c>
      <c r="K27">
        <f ca="1">VLOOKUP(D27,PRC!$A$1:$C$21,3,0)*E27</f>
        <v>3186000</v>
      </c>
      <c r="L27">
        <f t="shared" ca="1" si="7"/>
        <v>702000</v>
      </c>
      <c r="M27">
        <f t="shared" ca="1" si="8"/>
        <v>270000</v>
      </c>
      <c r="N27">
        <f t="shared" ca="1" si="9"/>
        <v>162000</v>
      </c>
      <c r="O27">
        <f t="shared" ca="1" si="10"/>
        <v>648000</v>
      </c>
      <c r="P27">
        <f t="shared" ca="1" si="31"/>
        <v>-378004</v>
      </c>
      <c r="Q27">
        <f ca="1">IF(P27&gt;0,1,0)</f>
        <v>0</v>
      </c>
      <c r="R27">
        <f t="shared" ca="1" si="12"/>
        <v>15</v>
      </c>
      <c r="S27">
        <f t="shared" ca="1" si="13"/>
        <v>13</v>
      </c>
      <c r="T27">
        <f t="shared" ca="1" si="14"/>
        <v>5</v>
      </c>
      <c r="U27">
        <f t="shared" ca="1" si="15"/>
        <v>3</v>
      </c>
      <c r="V27">
        <f t="shared" ca="1" si="16"/>
        <v>12</v>
      </c>
      <c r="X27">
        <f t="shared" si="21"/>
        <v>27</v>
      </c>
      <c r="Y27">
        <f t="shared" si="22"/>
        <v>2</v>
      </c>
      <c r="Z27">
        <f t="shared" si="23"/>
        <v>3</v>
      </c>
      <c r="AA27">
        <f t="shared" si="17"/>
        <v>101</v>
      </c>
      <c r="AB27">
        <f t="shared" si="18"/>
        <v>100</v>
      </c>
      <c r="AM27" t="str">
        <f t="shared" si="19"/>
        <v>201901SS</v>
      </c>
      <c r="AN27">
        <f t="shared" ca="1" si="24"/>
        <v>15.000074074074076</v>
      </c>
      <c r="AO27">
        <f t="shared" ca="1" si="25"/>
        <v>13</v>
      </c>
      <c r="AP27">
        <f t="shared" ca="1" si="28"/>
        <v>5</v>
      </c>
      <c r="AQ27">
        <f t="shared" ca="1" si="29"/>
        <v>3</v>
      </c>
      <c r="AR27">
        <f t="shared" ca="1" si="30"/>
        <v>12</v>
      </c>
      <c r="AS27">
        <f ca="1">P27/J27</f>
        <v>-8.2353884404256561E-2</v>
      </c>
    </row>
    <row r="28" spans="1:45" hidden="1" outlineLevel="1" x14ac:dyDescent="0.4">
      <c r="A28">
        <f t="shared" si="1"/>
        <v>201901</v>
      </c>
      <c r="B28" t="s">
        <v>82</v>
      </c>
      <c r="C28" t="s">
        <v>31</v>
      </c>
      <c r="D28" t="str">
        <f t="shared" ca="1" si="20"/>
        <v>I116</v>
      </c>
      <c r="E28">
        <f t="shared" ca="1" si="2"/>
        <v>19</v>
      </c>
      <c r="F28">
        <f t="shared" ca="1" si="3"/>
        <v>15</v>
      </c>
      <c r="G28" t="str">
        <f t="shared" ca="1" si="4"/>
        <v>S11</v>
      </c>
      <c r="H28" t="str">
        <f t="shared" ca="1" si="5"/>
        <v>S119</v>
      </c>
      <c r="I28">
        <f ca="1">VLOOKUP(D28,PRC!$A$2:$B$21,2,0)*E28</f>
        <v>27740000</v>
      </c>
      <c r="J28">
        <f t="shared" ca="1" si="6"/>
        <v>22191996</v>
      </c>
      <c r="K28">
        <f ca="1">VLOOKUP(D28,PRC!$A$1:$C$21,3,0)*E28</f>
        <v>16644000</v>
      </c>
      <c r="L28">
        <f t="shared" ca="1" si="7"/>
        <v>3884000</v>
      </c>
      <c r="M28">
        <f t="shared" ca="1" si="8"/>
        <v>1110000</v>
      </c>
      <c r="N28">
        <f t="shared" ca="1" si="9"/>
        <v>832000</v>
      </c>
      <c r="O28">
        <f t="shared" ca="1" si="10"/>
        <v>3329000</v>
      </c>
      <c r="P28">
        <f t="shared" ca="1" si="31"/>
        <v>-3607004</v>
      </c>
      <c r="Q28">
        <f ca="1">IF(P28&gt;0,1,0)</f>
        <v>0</v>
      </c>
      <c r="R28">
        <f t="shared" ca="1" si="12"/>
        <v>20</v>
      </c>
      <c r="S28">
        <f t="shared" ca="1" si="13"/>
        <v>14</v>
      </c>
      <c r="T28">
        <f t="shared" ca="1" si="14"/>
        <v>4</v>
      </c>
      <c r="U28">
        <f t="shared" ca="1" si="15"/>
        <v>3</v>
      </c>
      <c r="V28">
        <f t="shared" ca="1" si="16"/>
        <v>12</v>
      </c>
      <c r="X28">
        <f t="shared" si="21"/>
        <v>28</v>
      </c>
      <c r="Y28">
        <f t="shared" si="22"/>
        <v>2</v>
      </c>
      <c r="Z28">
        <f t="shared" si="23"/>
        <v>3</v>
      </c>
      <c r="AA28">
        <f t="shared" si="17"/>
        <v>101</v>
      </c>
      <c r="AB28">
        <f t="shared" si="18"/>
        <v>100</v>
      </c>
      <c r="AM28" t="str">
        <f t="shared" si="19"/>
        <v>201901SS</v>
      </c>
      <c r="AN28">
        <f t="shared" ca="1" si="24"/>
        <v>20.000014419610668</v>
      </c>
      <c r="AO28">
        <f t="shared" ca="1" si="25"/>
        <v>14.001441961067052</v>
      </c>
      <c r="AP28">
        <f t="shared" ca="1" si="28"/>
        <v>4.0014419610670506</v>
      </c>
      <c r="AQ28">
        <f t="shared" ca="1" si="29"/>
        <v>2.9992790194664742</v>
      </c>
      <c r="AR28">
        <f t="shared" ca="1" si="30"/>
        <v>12.000720980533526</v>
      </c>
      <c r="AS28">
        <f ca="1">P28/J28</f>
        <v>-0.16253625856817927</v>
      </c>
    </row>
    <row r="29" spans="1:45" hidden="1" outlineLevel="1" x14ac:dyDescent="0.4">
      <c r="A29">
        <f t="shared" si="1"/>
        <v>201901</v>
      </c>
      <c r="B29" t="s">
        <v>83</v>
      </c>
      <c r="C29" t="s">
        <v>31</v>
      </c>
      <c r="D29" t="str">
        <f t="shared" ca="1" si="20"/>
        <v>I104</v>
      </c>
      <c r="E29">
        <f t="shared" ca="1" si="2"/>
        <v>73</v>
      </c>
      <c r="F29">
        <f t="shared" ca="1" si="3"/>
        <v>18</v>
      </c>
      <c r="G29" t="str">
        <f t="shared" ca="1" si="4"/>
        <v>S11</v>
      </c>
      <c r="H29" t="str">
        <f t="shared" ca="1" si="5"/>
        <v>S113</v>
      </c>
      <c r="I29">
        <f ca="1">VLOOKUP(D29,PRC!$A$2:$B$21,2,0)*E29</f>
        <v>5110000</v>
      </c>
      <c r="J29">
        <f t="shared" ca="1" si="6"/>
        <v>4496796</v>
      </c>
      <c r="K29">
        <f ca="1">VLOOKUP(D29,PRC!$A$1:$C$21,3,0)*E29</f>
        <v>2146200</v>
      </c>
      <c r="L29">
        <f t="shared" ca="1" si="7"/>
        <v>767000</v>
      </c>
      <c r="M29">
        <f t="shared" ca="1" si="8"/>
        <v>256000</v>
      </c>
      <c r="N29">
        <f t="shared" ca="1" si="9"/>
        <v>204000</v>
      </c>
      <c r="O29">
        <f t="shared" ca="1" si="10"/>
        <v>613000</v>
      </c>
      <c r="P29">
        <f t="shared" ca="1" si="31"/>
        <v>510596</v>
      </c>
      <c r="Q29">
        <f ca="1">IF(P29&gt;0,1,0)</f>
        <v>1</v>
      </c>
      <c r="R29">
        <f t="shared" ca="1" si="12"/>
        <v>12</v>
      </c>
      <c r="S29">
        <f t="shared" ca="1" si="13"/>
        <v>15</v>
      </c>
      <c r="T29">
        <f t="shared" ca="1" si="14"/>
        <v>5</v>
      </c>
      <c r="U29">
        <f t="shared" ca="1" si="15"/>
        <v>4</v>
      </c>
      <c r="V29">
        <f t="shared" ca="1" si="16"/>
        <v>12</v>
      </c>
      <c r="X29">
        <f t="shared" si="21"/>
        <v>29</v>
      </c>
      <c r="Y29">
        <f t="shared" si="22"/>
        <v>2</v>
      </c>
      <c r="Z29">
        <f t="shared" si="23"/>
        <v>3</v>
      </c>
      <c r="AA29">
        <f t="shared" si="17"/>
        <v>101</v>
      </c>
      <c r="AB29">
        <f t="shared" si="18"/>
        <v>100</v>
      </c>
      <c r="AM29" t="str">
        <f t="shared" si="19"/>
        <v>201901SS</v>
      </c>
      <c r="AN29">
        <f t="shared" ca="1" si="24"/>
        <v>12.000078277886495</v>
      </c>
      <c r="AO29">
        <f t="shared" ca="1" si="25"/>
        <v>15.009784735812135</v>
      </c>
      <c r="AP29">
        <f t="shared" ca="1" si="28"/>
        <v>5.0097847358121328</v>
      </c>
      <c r="AQ29">
        <f t="shared" ca="1" si="29"/>
        <v>3.9921722113502938</v>
      </c>
      <c r="AR29">
        <f t="shared" ca="1" si="30"/>
        <v>11.996086105675147</v>
      </c>
      <c r="AS29">
        <f ca="1">P29/J29</f>
        <v>0.11354662297333479</v>
      </c>
    </row>
    <row r="30" spans="1:45" hidden="1" outlineLevel="1" x14ac:dyDescent="0.4">
      <c r="A30">
        <f t="shared" si="1"/>
        <v>201901</v>
      </c>
      <c r="B30" t="s">
        <v>84</v>
      </c>
      <c r="C30" t="s">
        <v>31</v>
      </c>
      <c r="D30" t="str">
        <f t="shared" ca="1" si="20"/>
        <v>I109</v>
      </c>
      <c r="E30">
        <f t="shared" ca="1" si="2"/>
        <v>9</v>
      </c>
      <c r="F30">
        <f t="shared" ca="1" si="3"/>
        <v>10</v>
      </c>
      <c r="G30" t="str">
        <f t="shared" ca="1" si="4"/>
        <v>S11</v>
      </c>
      <c r="H30" t="str">
        <f t="shared" ca="1" si="5"/>
        <v>S114</v>
      </c>
      <c r="I30">
        <f ca="1">VLOOKUP(D30,PRC!$A$2:$B$21,2,0)*E30</f>
        <v>4500000</v>
      </c>
      <c r="J30">
        <f t="shared" ca="1" si="6"/>
        <v>4049996</v>
      </c>
      <c r="K30">
        <f ca="1">VLOOKUP(D30,PRC!$A$1:$C$21,3,0)*E30</f>
        <v>1800000</v>
      </c>
      <c r="L30">
        <f t="shared" ca="1" si="7"/>
        <v>675000</v>
      </c>
      <c r="M30">
        <f t="shared" ca="1" si="8"/>
        <v>225000</v>
      </c>
      <c r="N30">
        <f t="shared" ca="1" si="9"/>
        <v>135000</v>
      </c>
      <c r="O30">
        <f t="shared" ca="1" si="10"/>
        <v>450000</v>
      </c>
      <c r="P30">
        <f t="shared" ca="1" si="31"/>
        <v>764996</v>
      </c>
      <c r="Q30">
        <f ca="1">IF(P30&gt;0,1,0)</f>
        <v>1</v>
      </c>
      <c r="R30">
        <f t="shared" ca="1" si="12"/>
        <v>10</v>
      </c>
      <c r="S30">
        <f t="shared" ca="1" si="13"/>
        <v>15</v>
      </c>
      <c r="T30">
        <f t="shared" ca="1" si="14"/>
        <v>5</v>
      </c>
      <c r="U30">
        <f t="shared" ca="1" si="15"/>
        <v>3</v>
      </c>
      <c r="V30">
        <f t="shared" ca="1" si="16"/>
        <v>10</v>
      </c>
      <c r="X30">
        <f t="shared" si="21"/>
        <v>30</v>
      </c>
      <c r="Y30">
        <f t="shared" si="22"/>
        <v>2</v>
      </c>
      <c r="Z30">
        <f t="shared" si="23"/>
        <v>3</v>
      </c>
      <c r="AA30">
        <f t="shared" si="17"/>
        <v>101</v>
      </c>
      <c r="AB30">
        <f t="shared" si="18"/>
        <v>100</v>
      </c>
      <c r="AM30" t="str">
        <f t="shared" si="19"/>
        <v>201901SS</v>
      </c>
      <c r="AN30">
        <f t="shared" ca="1" si="24"/>
        <v>10.000088888888891</v>
      </c>
      <c r="AO30">
        <f t="shared" ca="1" si="25"/>
        <v>15</v>
      </c>
      <c r="AP30">
        <f t="shared" ca="1" si="28"/>
        <v>5</v>
      </c>
      <c r="AQ30">
        <f t="shared" ca="1" si="29"/>
        <v>3</v>
      </c>
      <c r="AR30">
        <f t="shared" ca="1" si="30"/>
        <v>10</v>
      </c>
      <c r="AS30">
        <f ca="1">P30/J30</f>
        <v>0.18888808779070398</v>
      </c>
    </row>
    <row r="31" spans="1:45" hidden="1" outlineLevel="1" x14ac:dyDescent="0.4">
      <c r="A31">
        <f t="shared" si="1"/>
        <v>201901</v>
      </c>
      <c r="B31" t="s">
        <v>85</v>
      </c>
      <c r="C31" t="s">
        <v>31</v>
      </c>
      <c r="D31" t="str">
        <f t="shared" ca="1" si="20"/>
        <v>I120</v>
      </c>
      <c r="E31">
        <f t="shared" ca="1" si="2"/>
        <v>71</v>
      </c>
      <c r="F31">
        <f t="shared" ca="1" si="3"/>
        <v>10</v>
      </c>
      <c r="G31" t="str">
        <f t="shared" ca="1" si="4"/>
        <v>S11</v>
      </c>
      <c r="H31" t="str">
        <f t="shared" ca="1" si="5"/>
        <v>S110</v>
      </c>
      <c r="I31">
        <f ca="1">VLOOKUP(D31,PRC!$A$2:$B$21,2,0)*E31</f>
        <v>305300000</v>
      </c>
      <c r="J31">
        <f t="shared" ca="1" si="6"/>
        <v>256451996</v>
      </c>
      <c r="K31">
        <f ca="1">VLOOKUP(D31,PRC!$A$1:$C$21,3,0)*E31</f>
        <v>137385000</v>
      </c>
      <c r="L31">
        <f t="shared" ca="1" si="7"/>
        <v>30530000</v>
      </c>
      <c r="M31">
        <f t="shared" ca="1" si="8"/>
        <v>9159000</v>
      </c>
      <c r="N31">
        <f t="shared" ca="1" si="9"/>
        <v>15265000</v>
      </c>
      <c r="O31">
        <f t="shared" ca="1" si="10"/>
        <v>33583000</v>
      </c>
      <c r="P31">
        <f t="shared" ca="1" si="31"/>
        <v>30529996</v>
      </c>
      <c r="Q31">
        <f ca="1">IF(P31&gt;0,1,0)</f>
        <v>1</v>
      </c>
      <c r="R31">
        <f t="shared" ca="1" si="12"/>
        <v>16</v>
      </c>
      <c r="S31">
        <f t="shared" ca="1" si="13"/>
        <v>10</v>
      </c>
      <c r="T31">
        <f t="shared" ca="1" si="14"/>
        <v>3</v>
      </c>
      <c r="U31">
        <f t="shared" ca="1" si="15"/>
        <v>5</v>
      </c>
      <c r="V31">
        <f t="shared" ca="1" si="16"/>
        <v>11</v>
      </c>
      <c r="X31">
        <f t="shared" si="21"/>
        <v>31</v>
      </c>
      <c r="Y31">
        <f t="shared" si="22"/>
        <v>2</v>
      </c>
      <c r="Z31">
        <f t="shared" si="23"/>
        <v>3</v>
      </c>
      <c r="AA31">
        <f t="shared" si="17"/>
        <v>101</v>
      </c>
      <c r="AB31">
        <f t="shared" si="18"/>
        <v>100</v>
      </c>
      <c r="AM31" t="str">
        <f t="shared" si="19"/>
        <v>201901SS</v>
      </c>
      <c r="AN31">
        <f t="shared" ca="1" si="24"/>
        <v>16.000001310186708</v>
      </c>
      <c r="AO31">
        <f t="shared" ca="1" si="25"/>
        <v>10</v>
      </c>
      <c r="AP31">
        <f t="shared" ca="1" si="28"/>
        <v>3</v>
      </c>
      <c r="AQ31">
        <f t="shared" ca="1" si="29"/>
        <v>5</v>
      </c>
      <c r="AR31">
        <f t="shared" ca="1" si="30"/>
        <v>11</v>
      </c>
      <c r="AS31">
        <f ca="1">P31/J31</f>
        <v>0.11904760530699866</v>
      </c>
    </row>
    <row r="32" spans="1:45" hidden="1" outlineLevel="1" x14ac:dyDescent="0.4">
      <c r="A32">
        <f t="shared" si="1"/>
        <v>201901</v>
      </c>
      <c r="B32" t="s">
        <v>86</v>
      </c>
      <c r="C32" t="s">
        <v>31</v>
      </c>
      <c r="D32" t="str">
        <f t="shared" ca="1" si="20"/>
        <v>I118</v>
      </c>
      <c r="E32">
        <f t="shared" ca="1" si="2"/>
        <v>55</v>
      </c>
      <c r="F32">
        <f t="shared" ca="1" si="3"/>
        <v>18</v>
      </c>
      <c r="G32" t="str">
        <f t="shared" ca="1" si="4"/>
        <v>S11</v>
      </c>
      <c r="H32" t="str">
        <f t="shared" ca="1" si="5"/>
        <v>S112</v>
      </c>
      <c r="I32">
        <f ca="1">VLOOKUP(D32,PRC!$A$2:$B$21,2,0)*E32</f>
        <v>29150000</v>
      </c>
      <c r="J32">
        <f t="shared" ca="1" si="6"/>
        <v>23319996</v>
      </c>
      <c r="K32">
        <f ca="1">VLOOKUP(D32,PRC!$A$1:$C$21,3,0)*E32</f>
        <v>12243000</v>
      </c>
      <c r="L32">
        <f t="shared" ca="1" si="7"/>
        <v>3207000</v>
      </c>
      <c r="M32">
        <f t="shared" ca="1" si="8"/>
        <v>875000</v>
      </c>
      <c r="N32">
        <f t="shared" ca="1" si="9"/>
        <v>1166000</v>
      </c>
      <c r="O32">
        <f t="shared" ca="1" si="10"/>
        <v>3498000</v>
      </c>
      <c r="P32">
        <f t="shared" ca="1" si="31"/>
        <v>2330996</v>
      </c>
      <c r="Q32">
        <f ca="1">IF(P32&gt;0,1,0)</f>
        <v>1</v>
      </c>
      <c r="R32">
        <f t="shared" ca="1" si="12"/>
        <v>20</v>
      </c>
      <c r="S32">
        <f t="shared" ca="1" si="13"/>
        <v>11</v>
      </c>
      <c r="T32">
        <f t="shared" ca="1" si="14"/>
        <v>3</v>
      </c>
      <c r="U32">
        <f t="shared" ca="1" si="15"/>
        <v>4</v>
      </c>
      <c r="V32">
        <f t="shared" ca="1" si="16"/>
        <v>12</v>
      </c>
      <c r="X32">
        <f t="shared" si="21"/>
        <v>32</v>
      </c>
      <c r="Y32">
        <f t="shared" si="22"/>
        <v>2</v>
      </c>
      <c r="Z32">
        <f t="shared" si="23"/>
        <v>3</v>
      </c>
      <c r="AA32">
        <f t="shared" si="17"/>
        <v>101</v>
      </c>
      <c r="AB32">
        <f t="shared" si="18"/>
        <v>100</v>
      </c>
      <c r="AM32" t="str">
        <f t="shared" si="19"/>
        <v>201901SS</v>
      </c>
      <c r="AN32">
        <f t="shared" ca="1" si="24"/>
        <v>20.00001372212693</v>
      </c>
      <c r="AO32">
        <f t="shared" ca="1" si="25"/>
        <v>11.00171526586621</v>
      </c>
      <c r="AP32">
        <f t="shared" ca="1" si="28"/>
        <v>3.0017152658662094</v>
      </c>
      <c r="AQ32">
        <f t="shared" ca="1" si="29"/>
        <v>4</v>
      </c>
      <c r="AR32">
        <f t="shared" ca="1" si="30"/>
        <v>12</v>
      </c>
      <c r="AS32">
        <f ca="1">P32/J32</f>
        <v>9.995696397203499E-2</v>
      </c>
    </row>
    <row r="33" spans="1:45" hidden="1" outlineLevel="1" x14ac:dyDescent="0.4">
      <c r="A33">
        <f t="shared" si="1"/>
        <v>201901</v>
      </c>
      <c r="B33" t="s">
        <v>87</v>
      </c>
      <c r="C33" t="s">
        <v>31</v>
      </c>
      <c r="D33" t="str">
        <f t="shared" ca="1" si="20"/>
        <v>I113</v>
      </c>
      <c r="E33">
        <f t="shared" ca="1" si="2"/>
        <v>48</v>
      </c>
      <c r="F33">
        <f t="shared" ca="1" si="3"/>
        <v>10</v>
      </c>
      <c r="G33" t="str">
        <f t="shared" ca="1" si="4"/>
        <v>S11</v>
      </c>
      <c r="H33" t="str">
        <f t="shared" ca="1" si="5"/>
        <v>S113</v>
      </c>
      <c r="I33">
        <f ca="1">VLOOKUP(D33,PRC!$A$2:$B$21,2,0)*E33</f>
        <v>32160000</v>
      </c>
      <c r="J33">
        <f t="shared" ca="1" si="6"/>
        <v>26049596</v>
      </c>
      <c r="K33">
        <f ca="1">VLOOKUP(D33,PRC!$A$1:$C$21,3,0)*E33</f>
        <v>14472000</v>
      </c>
      <c r="L33">
        <f t="shared" ca="1" si="7"/>
        <v>4181000</v>
      </c>
      <c r="M33">
        <f t="shared" ca="1" si="8"/>
        <v>965000</v>
      </c>
      <c r="N33">
        <f t="shared" ca="1" si="9"/>
        <v>1286000</v>
      </c>
      <c r="O33">
        <f t="shared" ca="1" si="10"/>
        <v>4824000</v>
      </c>
      <c r="P33">
        <f t="shared" ca="1" si="31"/>
        <v>321596</v>
      </c>
      <c r="Q33">
        <f ca="1">IF(P33&gt;0,1,0)</f>
        <v>1</v>
      </c>
      <c r="R33">
        <f t="shared" ca="1" si="12"/>
        <v>19</v>
      </c>
      <c r="S33">
        <f t="shared" ca="1" si="13"/>
        <v>13</v>
      </c>
      <c r="T33">
        <f t="shared" ca="1" si="14"/>
        <v>3</v>
      </c>
      <c r="U33">
        <f t="shared" ca="1" si="15"/>
        <v>4</v>
      </c>
      <c r="V33">
        <f t="shared" ca="1" si="16"/>
        <v>15</v>
      </c>
      <c r="X33">
        <f t="shared" si="21"/>
        <v>33</v>
      </c>
      <c r="Y33">
        <f t="shared" si="22"/>
        <v>2</v>
      </c>
      <c r="Z33">
        <f t="shared" si="23"/>
        <v>3</v>
      </c>
      <c r="AA33">
        <f t="shared" si="17"/>
        <v>101</v>
      </c>
      <c r="AB33">
        <f t="shared" si="18"/>
        <v>100</v>
      </c>
      <c r="AM33" t="str">
        <f t="shared" si="19"/>
        <v>201901SS</v>
      </c>
      <c r="AN33">
        <f t="shared" ca="1" si="24"/>
        <v>19.000012437810941</v>
      </c>
      <c r="AO33">
        <f t="shared" ca="1" si="25"/>
        <v>13.000621890547265</v>
      </c>
      <c r="AP33">
        <f t="shared" ca="1" si="28"/>
        <v>3.0006218905472637</v>
      </c>
      <c r="AQ33">
        <f t="shared" ca="1" si="29"/>
        <v>3.9987562189054726</v>
      </c>
      <c r="AR33">
        <f t="shared" ca="1" si="30"/>
        <v>15</v>
      </c>
      <c r="AS33">
        <f ca="1">P33/J33</f>
        <v>1.2345527354819629E-2</v>
      </c>
    </row>
    <row r="34" spans="1:45" hidden="1" outlineLevel="1" x14ac:dyDescent="0.4">
      <c r="A34">
        <f t="shared" si="1"/>
        <v>201901</v>
      </c>
      <c r="B34" t="s">
        <v>88</v>
      </c>
      <c r="C34" t="s">
        <v>31</v>
      </c>
      <c r="D34" t="str">
        <f t="shared" ca="1" si="20"/>
        <v>I112</v>
      </c>
      <c r="E34">
        <f t="shared" ca="1" si="2"/>
        <v>19</v>
      </c>
      <c r="F34">
        <f t="shared" ca="1" si="3"/>
        <v>19</v>
      </c>
      <c r="G34" t="str">
        <f t="shared" ca="1" si="4"/>
        <v>S11</v>
      </c>
      <c r="H34" t="str">
        <f t="shared" ca="1" si="5"/>
        <v>S113</v>
      </c>
      <c r="I34">
        <f ca="1">VLOOKUP(D34,PRC!$A$2:$B$21,2,0)*E34</f>
        <v>1235000</v>
      </c>
      <c r="J34">
        <f t="shared" ca="1" si="6"/>
        <v>1062096</v>
      </c>
      <c r="K34">
        <f ca="1">VLOOKUP(D34,PRC!$A$1:$C$21,3,0)*E34</f>
        <v>617500</v>
      </c>
      <c r="L34">
        <f t="shared" ca="1" si="7"/>
        <v>148000</v>
      </c>
      <c r="M34">
        <f t="shared" ca="1" si="8"/>
        <v>49000</v>
      </c>
      <c r="N34">
        <f t="shared" ca="1" si="9"/>
        <v>37000</v>
      </c>
      <c r="O34">
        <f t="shared" ca="1" si="10"/>
        <v>136000</v>
      </c>
      <c r="P34">
        <f t="shared" ca="1" si="31"/>
        <v>74596</v>
      </c>
      <c r="Q34">
        <f ca="1">IF(P34&gt;0,1,0)</f>
        <v>1</v>
      </c>
      <c r="R34">
        <f t="shared" ca="1" si="12"/>
        <v>14</v>
      </c>
      <c r="S34">
        <f t="shared" ca="1" si="13"/>
        <v>12</v>
      </c>
      <c r="T34">
        <f t="shared" ca="1" si="14"/>
        <v>4</v>
      </c>
      <c r="U34">
        <f t="shared" ca="1" si="15"/>
        <v>3</v>
      </c>
      <c r="V34">
        <f t="shared" ca="1" si="16"/>
        <v>11</v>
      </c>
      <c r="X34">
        <f t="shared" si="21"/>
        <v>34</v>
      </c>
      <c r="Y34">
        <f t="shared" si="22"/>
        <v>2</v>
      </c>
      <c r="Z34">
        <f t="shared" si="23"/>
        <v>3</v>
      </c>
      <c r="AA34">
        <f t="shared" si="17"/>
        <v>101</v>
      </c>
      <c r="AB34">
        <f t="shared" si="18"/>
        <v>100</v>
      </c>
      <c r="AM34" t="str">
        <f t="shared" si="19"/>
        <v>201901SS</v>
      </c>
      <c r="AN34">
        <f t="shared" ca="1" si="24"/>
        <v>14.000323886639677</v>
      </c>
      <c r="AO34">
        <f t="shared" ca="1" si="25"/>
        <v>11.983805668016194</v>
      </c>
      <c r="AP34">
        <f t="shared" ca="1" si="28"/>
        <v>3.9676113360323888</v>
      </c>
      <c r="AQ34">
        <f t="shared" ca="1" si="29"/>
        <v>2.9959514170040484</v>
      </c>
      <c r="AR34">
        <f t="shared" ca="1" si="30"/>
        <v>11.012145748987855</v>
      </c>
      <c r="AS34">
        <f ca="1">P34/J34</f>
        <v>7.0234705713984422E-2</v>
      </c>
    </row>
    <row r="35" spans="1:45" hidden="1" outlineLevel="1" x14ac:dyDescent="0.4">
      <c r="A35">
        <f t="shared" si="1"/>
        <v>201901</v>
      </c>
      <c r="B35" t="s">
        <v>89</v>
      </c>
      <c r="C35" t="s">
        <v>31</v>
      </c>
      <c r="D35" t="str">
        <f t="shared" ca="1" si="20"/>
        <v>I119</v>
      </c>
      <c r="E35">
        <f t="shared" ca="1" si="2"/>
        <v>42</v>
      </c>
      <c r="F35">
        <f t="shared" ca="1" si="3"/>
        <v>14</v>
      </c>
      <c r="G35" t="str">
        <f t="shared" ca="1" si="4"/>
        <v>S11</v>
      </c>
      <c r="H35" t="str">
        <f t="shared" ca="1" si="5"/>
        <v>S118</v>
      </c>
      <c r="I35">
        <f ca="1">VLOOKUP(D35,PRC!$A$2:$B$21,2,0)*E35</f>
        <v>3990000</v>
      </c>
      <c r="J35">
        <f t="shared" ca="1" si="6"/>
        <v>3471296</v>
      </c>
      <c r="K35">
        <f ca="1">VLOOKUP(D35,PRC!$A$1:$C$21,3,0)*E35</f>
        <v>1915200</v>
      </c>
      <c r="L35">
        <f t="shared" ca="1" si="7"/>
        <v>479000</v>
      </c>
      <c r="M35">
        <f t="shared" ca="1" si="8"/>
        <v>200000</v>
      </c>
      <c r="N35">
        <f t="shared" ca="1" si="9"/>
        <v>160000</v>
      </c>
      <c r="O35">
        <f t="shared" ca="1" si="10"/>
        <v>599000</v>
      </c>
      <c r="P35">
        <f t="shared" ca="1" si="31"/>
        <v>118096</v>
      </c>
      <c r="Q35">
        <f ca="1">IF(P35&gt;0,1,0)</f>
        <v>1</v>
      </c>
      <c r="R35">
        <f t="shared" ca="1" si="12"/>
        <v>13</v>
      </c>
      <c r="S35">
        <f t="shared" ca="1" si="13"/>
        <v>12</v>
      </c>
      <c r="T35">
        <f t="shared" ca="1" si="14"/>
        <v>5</v>
      </c>
      <c r="U35">
        <f t="shared" ca="1" si="15"/>
        <v>4</v>
      </c>
      <c r="V35">
        <f t="shared" ca="1" si="16"/>
        <v>15</v>
      </c>
      <c r="X35">
        <f t="shared" si="21"/>
        <v>35</v>
      </c>
      <c r="Y35">
        <f t="shared" si="22"/>
        <v>2</v>
      </c>
      <c r="Z35">
        <f t="shared" si="23"/>
        <v>3</v>
      </c>
      <c r="AA35">
        <f t="shared" si="17"/>
        <v>101</v>
      </c>
      <c r="AB35">
        <f t="shared" si="18"/>
        <v>100</v>
      </c>
      <c r="AM35" t="str">
        <f t="shared" si="19"/>
        <v>201901SS</v>
      </c>
      <c r="AN35">
        <f t="shared" ca="1" si="24"/>
        <v>13.000100250626566</v>
      </c>
      <c r="AO35">
        <f t="shared" ca="1" si="25"/>
        <v>12.005012531328321</v>
      </c>
      <c r="AP35">
        <f t="shared" ca="1" si="28"/>
        <v>5.0125313283208017</v>
      </c>
      <c r="AQ35">
        <f t="shared" ca="1" si="29"/>
        <v>4.0100250626566414</v>
      </c>
      <c r="AR35">
        <f t="shared" ca="1" si="30"/>
        <v>15.012531328320803</v>
      </c>
      <c r="AS35">
        <f ca="1">P35/J35</f>
        <v>3.4020723095927283E-2</v>
      </c>
    </row>
    <row r="36" spans="1:45" hidden="1" outlineLevel="1" x14ac:dyDescent="0.4">
      <c r="A36">
        <f t="shared" si="1"/>
        <v>201901</v>
      </c>
      <c r="B36" t="s">
        <v>90</v>
      </c>
      <c r="C36" t="s">
        <v>31</v>
      </c>
      <c r="D36" t="str">
        <f t="shared" ca="1" si="20"/>
        <v>I108</v>
      </c>
      <c r="E36">
        <f t="shared" ca="1" si="2"/>
        <v>7</v>
      </c>
      <c r="F36">
        <f t="shared" ca="1" si="3"/>
        <v>17</v>
      </c>
      <c r="G36" t="str">
        <f t="shared" ca="1" si="4"/>
        <v>S10</v>
      </c>
      <c r="H36" t="str">
        <f t="shared" ca="1" si="5"/>
        <v>S105</v>
      </c>
      <c r="I36">
        <f ca="1">VLOOKUP(D36,PRC!$A$2:$B$21,2,0)*E36</f>
        <v>280000</v>
      </c>
      <c r="J36">
        <f t="shared" ca="1" si="6"/>
        <v>240796</v>
      </c>
      <c r="K36">
        <f ca="1">VLOOKUP(D36,PRC!$A$1:$C$21,3,0)*E36</f>
        <v>128800</v>
      </c>
      <c r="L36">
        <f t="shared" ca="1" si="7"/>
        <v>31000</v>
      </c>
      <c r="M36">
        <f t="shared" ca="1" si="8"/>
        <v>14000</v>
      </c>
      <c r="N36">
        <f t="shared" ca="1" si="9"/>
        <v>11000</v>
      </c>
      <c r="O36">
        <f t="shared" ca="1" si="10"/>
        <v>36000</v>
      </c>
      <c r="P36">
        <f t="shared" ca="1" si="31"/>
        <v>19996</v>
      </c>
      <c r="Q36">
        <f ca="1">IF(P36&gt;0,1,0)</f>
        <v>1</v>
      </c>
      <c r="R36">
        <f t="shared" ca="1" si="12"/>
        <v>14</v>
      </c>
      <c r="S36">
        <f t="shared" ca="1" si="13"/>
        <v>11</v>
      </c>
      <c r="T36">
        <f t="shared" ca="1" si="14"/>
        <v>5</v>
      </c>
      <c r="U36">
        <f t="shared" ca="1" si="15"/>
        <v>4</v>
      </c>
      <c r="V36">
        <f t="shared" ca="1" si="16"/>
        <v>13</v>
      </c>
      <c r="X36">
        <f t="shared" si="21"/>
        <v>36</v>
      </c>
      <c r="Y36">
        <f t="shared" si="22"/>
        <v>2</v>
      </c>
      <c r="Z36">
        <f t="shared" si="23"/>
        <v>3</v>
      </c>
      <c r="AA36">
        <f t="shared" si="17"/>
        <v>101</v>
      </c>
      <c r="AB36">
        <f t="shared" si="18"/>
        <v>100</v>
      </c>
      <c r="AM36" t="str">
        <f t="shared" si="19"/>
        <v>201901SS</v>
      </c>
      <c r="AN36">
        <f t="shared" ca="1" si="24"/>
        <v>14.001428571428576</v>
      </c>
      <c r="AO36">
        <f t="shared" ca="1" si="25"/>
        <v>11.071428571428571</v>
      </c>
      <c r="AP36">
        <f t="shared" ca="1" si="28"/>
        <v>5</v>
      </c>
      <c r="AQ36">
        <f t="shared" ca="1" si="29"/>
        <v>3.9285714285714284</v>
      </c>
      <c r="AR36">
        <f t="shared" ca="1" si="30"/>
        <v>12.857142857142856</v>
      </c>
      <c r="AS36">
        <f ca="1">P36/J36</f>
        <v>8.3041246532334426E-2</v>
      </c>
    </row>
    <row r="37" spans="1:45" hidden="1" outlineLevel="1" x14ac:dyDescent="0.4">
      <c r="A37">
        <f t="shared" si="1"/>
        <v>201901</v>
      </c>
      <c r="B37" t="s">
        <v>91</v>
      </c>
      <c r="C37" t="s">
        <v>31</v>
      </c>
      <c r="D37" t="str">
        <f t="shared" ca="1" si="20"/>
        <v>I113</v>
      </c>
      <c r="E37">
        <f t="shared" ca="1" si="2"/>
        <v>63</v>
      </c>
      <c r="F37">
        <f t="shared" ca="1" si="3"/>
        <v>19</v>
      </c>
      <c r="G37" t="str">
        <f t="shared" ca="1" si="4"/>
        <v>S11</v>
      </c>
      <c r="H37" t="str">
        <f t="shared" ca="1" si="5"/>
        <v>S113</v>
      </c>
      <c r="I37">
        <f ca="1">VLOOKUP(D37,PRC!$A$2:$B$21,2,0)*E37</f>
        <v>42210000</v>
      </c>
      <c r="J37">
        <f t="shared" ca="1" si="6"/>
        <v>36300596</v>
      </c>
      <c r="K37">
        <f ca="1">VLOOKUP(D37,PRC!$A$1:$C$21,3,0)*E37</f>
        <v>18994500</v>
      </c>
      <c r="L37">
        <f t="shared" ca="1" si="7"/>
        <v>5909000</v>
      </c>
      <c r="M37">
        <f t="shared" ca="1" si="8"/>
        <v>2111000</v>
      </c>
      <c r="N37">
        <f t="shared" ca="1" si="9"/>
        <v>1688000</v>
      </c>
      <c r="O37">
        <f t="shared" ca="1" si="10"/>
        <v>4643000</v>
      </c>
      <c r="P37">
        <f t="shared" ca="1" si="31"/>
        <v>2955096</v>
      </c>
      <c r="Q37">
        <f ca="1">IF(P37&gt;0,1,0)</f>
        <v>1</v>
      </c>
      <c r="R37">
        <f t="shared" ca="1" si="12"/>
        <v>14</v>
      </c>
      <c r="S37">
        <f t="shared" ca="1" si="13"/>
        <v>14</v>
      </c>
      <c r="T37">
        <f t="shared" ca="1" si="14"/>
        <v>5</v>
      </c>
      <c r="U37">
        <f t="shared" ca="1" si="15"/>
        <v>4</v>
      </c>
      <c r="V37">
        <f t="shared" ca="1" si="16"/>
        <v>11</v>
      </c>
      <c r="X37">
        <f t="shared" si="21"/>
        <v>37</v>
      </c>
      <c r="Y37">
        <f t="shared" si="22"/>
        <v>2</v>
      </c>
      <c r="Z37">
        <f t="shared" si="23"/>
        <v>3</v>
      </c>
      <c r="AA37">
        <f t="shared" si="17"/>
        <v>101</v>
      </c>
      <c r="AB37">
        <f t="shared" si="18"/>
        <v>100</v>
      </c>
      <c r="AM37" t="str">
        <f t="shared" si="19"/>
        <v>201901SS</v>
      </c>
      <c r="AN37">
        <f t="shared" ca="1" si="24"/>
        <v>14.000009476427389</v>
      </c>
      <c r="AO37">
        <f t="shared" ca="1" si="25"/>
        <v>13.999052357261313</v>
      </c>
      <c r="AP37">
        <f t="shared" ca="1" si="28"/>
        <v>5.001184553423359</v>
      </c>
      <c r="AQ37">
        <f t="shared" ca="1" si="29"/>
        <v>3.9990523572613124</v>
      </c>
      <c r="AR37">
        <f t="shared" ca="1" si="30"/>
        <v>10.999763089315328</v>
      </c>
      <c r="AS37">
        <f ca="1">P37/J37</f>
        <v>8.1406266718045073E-2</v>
      </c>
    </row>
    <row r="38" spans="1:45" hidden="1" outlineLevel="1" x14ac:dyDescent="0.4">
      <c r="A38">
        <f t="shared" si="1"/>
        <v>201901</v>
      </c>
      <c r="B38" t="s">
        <v>92</v>
      </c>
      <c r="C38" t="s">
        <v>31</v>
      </c>
      <c r="D38" t="str">
        <f t="shared" ca="1" si="20"/>
        <v>I118</v>
      </c>
      <c r="E38">
        <f t="shared" ca="1" si="2"/>
        <v>27</v>
      </c>
      <c r="F38">
        <f t="shared" ca="1" si="3"/>
        <v>11</v>
      </c>
      <c r="G38" t="str">
        <f t="shared" ca="1" si="4"/>
        <v>S12</v>
      </c>
      <c r="H38" t="str">
        <f t="shared" ca="1" si="5"/>
        <v>S120</v>
      </c>
      <c r="I38">
        <f ca="1">VLOOKUP(D38,PRC!$A$2:$B$21,2,0)*E38</f>
        <v>14310000</v>
      </c>
      <c r="J38">
        <f t="shared" ca="1" si="6"/>
        <v>12306596</v>
      </c>
      <c r="K38">
        <f ca="1">VLOOKUP(D38,PRC!$A$1:$C$21,3,0)*E38</f>
        <v>6010200</v>
      </c>
      <c r="L38">
        <f t="shared" ca="1" si="7"/>
        <v>1717000</v>
      </c>
      <c r="M38">
        <f t="shared" ca="1" si="8"/>
        <v>429000</v>
      </c>
      <c r="N38">
        <f t="shared" ca="1" si="9"/>
        <v>572000</v>
      </c>
      <c r="O38">
        <f t="shared" ca="1" si="10"/>
        <v>1574000</v>
      </c>
      <c r="P38">
        <f t="shared" ca="1" si="31"/>
        <v>2004396</v>
      </c>
      <c r="Q38">
        <f ca="1">IF(P38&gt;0,1,0)</f>
        <v>1</v>
      </c>
      <c r="R38">
        <f t="shared" ca="1" si="12"/>
        <v>14</v>
      </c>
      <c r="S38">
        <f t="shared" ca="1" si="13"/>
        <v>12</v>
      </c>
      <c r="T38">
        <f t="shared" ca="1" si="14"/>
        <v>3</v>
      </c>
      <c r="U38">
        <f t="shared" ca="1" si="15"/>
        <v>4</v>
      </c>
      <c r="V38">
        <f t="shared" ca="1" si="16"/>
        <v>11</v>
      </c>
      <c r="X38">
        <f t="shared" si="21"/>
        <v>38</v>
      </c>
      <c r="Y38">
        <f t="shared" si="22"/>
        <v>2</v>
      </c>
      <c r="Z38">
        <f t="shared" si="23"/>
        <v>3</v>
      </c>
      <c r="AA38">
        <f t="shared" si="17"/>
        <v>101</v>
      </c>
      <c r="AB38">
        <f t="shared" si="18"/>
        <v>100</v>
      </c>
      <c r="AM38" t="str">
        <f t="shared" si="19"/>
        <v>201901SS</v>
      </c>
      <c r="AN38">
        <f t="shared" ca="1" si="24"/>
        <v>14.000027952480787</v>
      </c>
      <c r="AO38">
        <f t="shared" ca="1" si="25"/>
        <v>11.998602375960866</v>
      </c>
      <c r="AP38">
        <f t="shared" ca="1" si="28"/>
        <v>2.9979035639412999</v>
      </c>
      <c r="AQ38">
        <f t="shared" ca="1" si="29"/>
        <v>3.9972047519217333</v>
      </c>
      <c r="AR38">
        <f t="shared" ca="1" si="30"/>
        <v>10.999301187980432</v>
      </c>
      <c r="AS38">
        <f ca="1">P38/J38</f>
        <v>0.16287168279514497</v>
      </c>
    </row>
    <row r="39" spans="1:45" hidden="1" outlineLevel="1" x14ac:dyDescent="0.4">
      <c r="A39">
        <f t="shared" si="1"/>
        <v>201901</v>
      </c>
      <c r="B39" t="s">
        <v>93</v>
      </c>
      <c r="C39" t="s">
        <v>31</v>
      </c>
      <c r="D39" t="str">
        <f t="shared" ca="1" si="20"/>
        <v>I119</v>
      </c>
      <c r="E39">
        <f t="shared" ca="1" si="2"/>
        <v>37</v>
      </c>
      <c r="F39">
        <f t="shared" ca="1" si="3"/>
        <v>13</v>
      </c>
      <c r="G39" t="str">
        <f t="shared" ca="1" si="4"/>
        <v>S10</v>
      </c>
      <c r="H39" t="str">
        <f t="shared" ca="1" si="5"/>
        <v>S107</v>
      </c>
      <c r="I39">
        <f ca="1">VLOOKUP(D39,PRC!$A$2:$B$21,2,0)*E39</f>
        <v>3515000</v>
      </c>
      <c r="J39">
        <f t="shared" ca="1" si="6"/>
        <v>2847146</v>
      </c>
      <c r="K39">
        <f ca="1">VLOOKUP(D39,PRC!$A$1:$C$21,3,0)*E39</f>
        <v>1687200</v>
      </c>
      <c r="L39">
        <f t="shared" ca="1" si="7"/>
        <v>457000</v>
      </c>
      <c r="M39">
        <f t="shared" ca="1" si="8"/>
        <v>105000</v>
      </c>
      <c r="N39">
        <f t="shared" ca="1" si="9"/>
        <v>105000</v>
      </c>
      <c r="O39">
        <f t="shared" ca="1" si="10"/>
        <v>527000</v>
      </c>
      <c r="P39">
        <f t="shared" ca="1" si="31"/>
        <v>-34054</v>
      </c>
      <c r="Q39">
        <f ca="1">IF(P39&gt;0,1,0)</f>
        <v>0</v>
      </c>
      <c r="R39">
        <f t="shared" ca="1" si="12"/>
        <v>19</v>
      </c>
      <c r="S39">
        <f t="shared" ca="1" si="13"/>
        <v>13</v>
      </c>
      <c r="T39">
        <f t="shared" ca="1" si="14"/>
        <v>3</v>
      </c>
      <c r="U39">
        <f t="shared" ca="1" si="15"/>
        <v>3</v>
      </c>
      <c r="V39">
        <f t="shared" ca="1" si="16"/>
        <v>15</v>
      </c>
      <c r="X39">
        <f t="shared" si="21"/>
        <v>39</v>
      </c>
      <c r="Y39">
        <f t="shared" si="22"/>
        <v>2</v>
      </c>
      <c r="Z39">
        <f t="shared" si="23"/>
        <v>3</v>
      </c>
      <c r="AA39">
        <f t="shared" si="17"/>
        <v>101</v>
      </c>
      <c r="AB39">
        <f t="shared" si="18"/>
        <v>100</v>
      </c>
      <c r="AM39" t="str">
        <f t="shared" si="19"/>
        <v>201901SS</v>
      </c>
      <c r="AN39">
        <f t="shared" ca="1" si="24"/>
        <v>19.000113798008535</v>
      </c>
      <c r="AO39">
        <f t="shared" ca="1" si="25"/>
        <v>13.001422475106686</v>
      </c>
      <c r="AP39">
        <f t="shared" ca="1" si="28"/>
        <v>2.9871977240398291</v>
      </c>
      <c r="AQ39">
        <f t="shared" ca="1" si="29"/>
        <v>2.9871977240398291</v>
      </c>
      <c r="AR39">
        <f t="shared" ca="1" si="30"/>
        <v>14.992887624466572</v>
      </c>
      <c r="AS39">
        <f ca="1">P39/J39</f>
        <v>-1.1960749466307664E-2</v>
      </c>
    </row>
    <row r="40" spans="1:45" hidden="1" outlineLevel="1" x14ac:dyDescent="0.4">
      <c r="A40">
        <f t="shared" si="1"/>
        <v>201901</v>
      </c>
      <c r="B40" t="s">
        <v>94</v>
      </c>
      <c r="C40" t="s">
        <v>31</v>
      </c>
      <c r="D40" t="str">
        <f t="shared" ca="1" si="20"/>
        <v>I104</v>
      </c>
      <c r="E40">
        <f t="shared" ca="1" si="2"/>
        <v>39</v>
      </c>
      <c r="F40">
        <f t="shared" ca="1" si="3"/>
        <v>11</v>
      </c>
      <c r="G40" t="str">
        <f t="shared" ca="1" si="4"/>
        <v>S10</v>
      </c>
      <c r="H40" t="str">
        <f t="shared" ca="1" si="5"/>
        <v>S102</v>
      </c>
      <c r="I40">
        <f ca="1">VLOOKUP(D40,PRC!$A$2:$B$21,2,0)*E40</f>
        <v>2730000</v>
      </c>
      <c r="J40">
        <f t="shared" ca="1" si="6"/>
        <v>2265896</v>
      </c>
      <c r="K40">
        <f ca="1">VLOOKUP(D40,PRC!$A$1:$C$21,3,0)*E40</f>
        <v>1146600</v>
      </c>
      <c r="L40">
        <f t="shared" ca="1" si="7"/>
        <v>300000</v>
      </c>
      <c r="M40">
        <f t="shared" ca="1" si="8"/>
        <v>82000</v>
      </c>
      <c r="N40">
        <f t="shared" ca="1" si="9"/>
        <v>137000</v>
      </c>
      <c r="O40">
        <f t="shared" ca="1" si="10"/>
        <v>300000</v>
      </c>
      <c r="P40">
        <f t="shared" ca="1" si="31"/>
        <v>300296</v>
      </c>
      <c r="Q40">
        <f ca="1">IF(P40&gt;0,1,0)</f>
        <v>1</v>
      </c>
      <c r="R40">
        <f t="shared" ca="1" si="12"/>
        <v>17</v>
      </c>
      <c r="S40">
        <f t="shared" ca="1" si="13"/>
        <v>11</v>
      </c>
      <c r="T40">
        <f t="shared" ca="1" si="14"/>
        <v>3</v>
      </c>
      <c r="U40">
        <f t="shared" ca="1" si="15"/>
        <v>5</v>
      </c>
      <c r="V40">
        <f t="shared" ca="1" si="16"/>
        <v>11</v>
      </c>
      <c r="X40">
        <f t="shared" si="21"/>
        <v>40</v>
      </c>
      <c r="Y40">
        <f t="shared" si="22"/>
        <v>2</v>
      </c>
      <c r="Z40">
        <f t="shared" si="23"/>
        <v>3</v>
      </c>
      <c r="AA40">
        <f t="shared" si="17"/>
        <v>101</v>
      </c>
      <c r="AB40">
        <f t="shared" si="18"/>
        <v>100</v>
      </c>
      <c r="AM40" t="str">
        <f t="shared" si="19"/>
        <v>201901SS</v>
      </c>
      <c r="AN40">
        <f t="shared" ca="1" si="24"/>
        <v>17.000146520146519</v>
      </c>
      <c r="AO40">
        <f t="shared" ca="1" si="25"/>
        <v>10.989010989010989</v>
      </c>
      <c r="AP40">
        <f t="shared" ca="1" si="28"/>
        <v>3.0036630036630036</v>
      </c>
      <c r="AQ40">
        <f t="shared" ca="1" si="29"/>
        <v>5.0183150183150182</v>
      </c>
      <c r="AR40">
        <f t="shared" ca="1" si="30"/>
        <v>10.989010989010989</v>
      </c>
      <c r="AS40">
        <f ca="1">P40/J40</f>
        <v>0.13252858913206961</v>
      </c>
    </row>
    <row r="41" spans="1:45" hidden="1" outlineLevel="1" x14ac:dyDescent="0.4">
      <c r="A41">
        <f t="shared" si="1"/>
        <v>201901</v>
      </c>
      <c r="B41" t="s">
        <v>95</v>
      </c>
      <c r="C41" t="s">
        <v>31</v>
      </c>
      <c r="D41" t="str">
        <f t="shared" ca="1" si="20"/>
        <v>I104</v>
      </c>
      <c r="E41">
        <f t="shared" ca="1" si="2"/>
        <v>53</v>
      </c>
      <c r="F41">
        <f t="shared" ca="1" si="3"/>
        <v>10</v>
      </c>
      <c r="G41" t="str">
        <f t="shared" ca="1" si="4"/>
        <v>S11</v>
      </c>
      <c r="H41" t="str">
        <f t="shared" ca="1" si="5"/>
        <v>S119</v>
      </c>
      <c r="I41">
        <f ca="1">VLOOKUP(D41,PRC!$A$2:$B$21,2,0)*E41</f>
        <v>3710000</v>
      </c>
      <c r="J41">
        <f t="shared" ca="1" si="6"/>
        <v>3153496</v>
      </c>
      <c r="K41">
        <f ca="1">VLOOKUP(D41,PRC!$A$1:$C$21,3,0)*E41</f>
        <v>1558200</v>
      </c>
      <c r="L41">
        <f t="shared" ca="1" si="7"/>
        <v>557000</v>
      </c>
      <c r="M41">
        <f t="shared" ca="1" si="8"/>
        <v>111000</v>
      </c>
      <c r="N41">
        <f t="shared" ca="1" si="9"/>
        <v>186000</v>
      </c>
      <c r="O41">
        <f t="shared" ca="1" si="10"/>
        <v>408000</v>
      </c>
      <c r="P41">
        <f t="shared" ca="1" si="31"/>
        <v>333296</v>
      </c>
      <c r="Q41">
        <f ca="1">IF(P41&gt;0,1,0)</f>
        <v>1</v>
      </c>
      <c r="R41">
        <f t="shared" ca="1" si="12"/>
        <v>15</v>
      </c>
      <c r="S41">
        <f t="shared" ca="1" si="13"/>
        <v>15</v>
      </c>
      <c r="T41">
        <f t="shared" ca="1" si="14"/>
        <v>3</v>
      </c>
      <c r="U41">
        <f t="shared" ca="1" si="15"/>
        <v>5</v>
      </c>
      <c r="V41">
        <f t="shared" ca="1" si="16"/>
        <v>11</v>
      </c>
      <c r="X41">
        <f t="shared" si="21"/>
        <v>41</v>
      </c>
      <c r="Y41">
        <f t="shared" si="22"/>
        <v>2</v>
      </c>
      <c r="Z41">
        <f t="shared" si="23"/>
        <v>3</v>
      </c>
      <c r="AA41">
        <f t="shared" si="17"/>
        <v>101</v>
      </c>
      <c r="AB41">
        <f t="shared" si="18"/>
        <v>100</v>
      </c>
      <c r="AM41" t="str">
        <f t="shared" si="19"/>
        <v>201901SS</v>
      </c>
      <c r="AN41">
        <f t="shared" ca="1" si="24"/>
        <v>15.000107816711594</v>
      </c>
      <c r="AO41">
        <f t="shared" ca="1" si="25"/>
        <v>15.013477088948788</v>
      </c>
      <c r="AP41">
        <f t="shared" ca="1" si="28"/>
        <v>2.9919137466307277</v>
      </c>
      <c r="AQ41">
        <f t="shared" ca="1" si="29"/>
        <v>5.013477088948787</v>
      </c>
      <c r="AR41">
        <f t="shared" ca="1" si="30"/>
        <v>10.997304582210242</v>
      </c>
      <c r="AS41">
        <f ca="1">P41/J41</f>
        <v>0.10569095378589349</v>
      </c>
    </row>
    <row r="42" spans="1:45" hidden="1" outlineLevel="1" x14ac:dyDescent="0.4">
      <c r="A42">
        <f t="shared" si="1"/>
        <v>201901</v>
      </c>
      <c r="B42" t="s">
        <v>96</v>
      </c>
      <c r="C42" t="s">
        <v>31</v>
      </c>
      <c r="D42" t="str">
        <f t="shared" ca="1" si="20"/>
        <v>I112</v>
      </c>
      <c r="E42">
        <f t="shared" ca="1" si="2"/>
        <v>40</v>
      </c>
      <c r="F42">
        <f t="shared" ca="1" si="3"/>
        <v>10</v>
      </c>
      <c r="G42" t="str">
        <f t="shared" ca="1" si="4"/>
        <v>S11</v>
      </c>
      <c r="H42" t="str">
        <f t="shared" ca="1" si="5"/>
        <v>S114</v>
      </c>
      <c r="I42">
        <f ca="1">VLOOKUP(D42,PRC!$A$2:$B$21,2,0)*E42</f>
        <v>2600000</v>
      </c>
      <c r="J42">
        <f t="shared" ca="1" si="6"/>
        <v>2183996</v>
      </c>
      <c r="K42">
        <f ca="1">VLOOKUP(D42,PRC!$A$1:$C$21,3,0)*E42</f>
        <v>1300000</v>
      </c>
      <c r="L42">
        <f t="shared" ca="1" si="7"/>
        <v>312000</v>
      </c>
      <c r="M42">
        <f t="shared" ca="1" si="8"/>
        <v>78000</v>
      </c>
      <c r="N42">
        <f t="shared" ca="1" si="9"/>
        <v>104000</v>
      </c>
      <c r="O42">
        <f t="shared" ca="1" si="10"/>
        <v>364000</v>
      </c>
      <c r="P42">
        <f t="shared" ca="1" si="31"/>
        <v>25996</v>
      </c>
      <c r="Q42">
        <f ca="1">IF(P42&gt;0,1,0)</f>
        <v>1</v>
      </c>
      <c r="R42">
        <f t="shared" ca="1" si="12"/>
        <v>16</v>
      </c>
      <c r="S42">
        <f t="shared" ca="1" si="13"/>
        <v>12</v>
      </c>
      <c r="T42">
        <f t="shared" ca="1" si="14"/>
        <v>3</v>
      </c>
      <c r="U42">
        <f t="shared" ca="1" si="15"/>
        <v>4</v>
      </c>
      <c r="V42">
        <f t="shared" ca="1" si="16"/>
        <v>14</v>
      </c>
      <c r="X42">
        <f t="shared" si="21"/>
        <v>42</v>
      </c>
      <c r="Y42">
        <f t="shared" si="22"/>
        <v>2</v>
      </c>
      <c r="Z42">
        <f t="shared" si="23"/>
        <v>3</v>
      </c>
      <c r="AA42">
        <f t="shared" si="17"/>
        <v>101</v>
      </c>
      <c r="AB42">
        <f t="shared" si="18"/>
        <v>100</v>
      </c>
      <c r="AM42" t="str">
        <f t="shared" si="19"/>
        <v>201901SS</v>
      </c>
      <c r="AN42">
        <f t="shared" ca="1" si="24"/>
        <v>16.000153846153843</v>
      </c>
      <c r="AO42">
        <f t="shared" ca="1" si="25"/>
        <v>12</v>
      </c>
      <c r="AP42">
        <f t="shared" ca="1" si="28"/>
        <v>3</v>
      </c>
      <c r="AQ42">
        <f t="shared" ca="1" si="29"/>
        <v>4</v>
      </c>
      <c r="AR42">
        <f t="shared" ca="1" si="30"/>
        <v>14.000000000000002</v>
      </c>
      <c r="AS42">
        <f ca="1">P42/J42</f>
        <v>1.1902952203209163E-2</v>
      </c>
    </row>
    <row r="43" spans="1:45" hidden="1" outlineLevel="1" x14ac:dyDescent="0.4">
      <c r="A43">
        <f t="shared" si="1"/>
        <v>201901</v>
      </c>
      <c r="B43" t="s">
        <v>97</v>
      </c>
      <c r="C43" t="s">
        <v>31</v>
      </c>
      <c r="D43" t="str">
        <f t="shared" ca="1" si="20"/>
        <v>I108</v>
      </c>
      <c r="E43">
        <f t="shared" ca="1" si="2"/>
        <v>69</v>
      </c>
      <c r="F43">
        <f t="shared" ca="1" si="3"/>
        <v>19</v>
      </c>
      <c r="G43" t="str">
        <f t="shared" ca="1" si="4"/>
        <v>S10</v>
      </c>
      <c r="H43" t="str">
        <f t="shared" ca="1" si="5"/>
        <v>S108</v>
      </c>
      <c r="I43">
        <f ca="1">VLOOKUP(D43,PRC!$A$2:$B$21,2,0)*E43</f>
        <v>2760000</v>
      </c>
      <c r="J43">
        <f t="shared" ca="1" si="6"/>
        <v>2345996</v>
      </c>
      <c r="K43">
        <f ca="1">VLOOKUP(D43,PRC!$A$1:$C$21,3,0)*E43</f>
        <v>1269600</v>
      </c>
      <c r="L43">
        <f t="shared" ca="1" si="7"/>
        <v>276000</v>
      </c>
      <c r="M43">
        <f t="shared" ca="1" si="8"/>
        <v>83000</v>
      </c>
      <c r="N43">
        <f t="shared" ca="1" si="9"/>
        <v>83000</v>
      </c>
      <c r="O43">
        <f t="shared" ca="1" si="10"/>
        <v>414000</v>
      </c>
      <c r="P43">
        <f t="shared" ca="1" si="31"/>
        <v>220396</v>
      </c>
      <c r="Q43">
        <f ca="1">IF(P43&gt;0,1,0)</f>
        <v>1</v>
      </c>
      <c r="R43">
        <f t="shared" ca="1" si="12"/>
        <v>15</v>
      </c>
      <c r="S43">
        <f t="shared" ca="1" si="13"/>
        <v>10</v>
      </c>
      <c r="T43">
        <f t="shared" ca="1" si="14"/>
        <v>3</v>
      </c>
      <c r="U43">
        <f t="shared" ca="1" si="15"/>
        <v>3</v>
      </c>
      <c r="V43">
        <f t="shared" ca="1" si="16"/>
        <v>15</v>
      </c>
      <c r="X43">
        <f t="shared" si="21"/>
        <v>43</v>
      </c>
      <c r="Y43">
        <f t="shared" si="22"/>
        <v>2</v>
      </c>
      <c r="Z43">
        <f t="shared" si="23"/>
        <v>3</v>
      </c>
      <c r="AA43">
        <f t="shared" si="17"/>
        <v>101</v>
      </c>
      <c r="AB43">
        <f t="shared" si="18"/>
        <v>100</v>
      </c>
      <c r="AM43" t="str">
        <f t="shared" si="19"/>
        <v>201901SS</v>
      </c>
      <c r="AN43">
        <f t="shared" ca="1" si="24"/>
        <v>15.00014492753623</v>
      </c>
      <c r="AO43">
        <f t="shared" ca="1" si="25"/>
        <v>10</v>
      </c>
      <c r="AP43">
        <f t="shared" ca="1" si="28"/>
        <v>3.0072463768115942</v>
      </c>
      <c r="AQ43">
        <f t="shared" ca="1" si="29"/>
        <v>3.0072463768115942</v>
      </c>
      <c r="AR43">
        <f t="shared" ca="1" si="30"/>
        <v>15</v>
      </c>
      <c r="AS43">
        <f ca="1">P43/J43</f>
        <v>9.3945599225233115E-2</v>
      </c>
    </row>
    <row r="44" spans="1:45" hidden="1" outlineLevel="1" x14ac:dyDescent="0.4">
      <c r="A44">
        <f t="shared" si="1"/>
        <v>201901</v>
      </c>
      <c r="B44" t="s">
        <v>98</v>
      </c>
      <c r="C44" t="s">
        <v>31</v>
      </c>
      <c r="D44" t="str">
        <f t="shared" ca="1" si="20"/>
        <v>I104</v>
      </c>
      <c r="E44">
        <f t="shared" ca="1" si="2"/>
        <v>15</v>
      </c>
      <c r="F44">
        <f t="shared" ca="1" si="3"/>
        <v>13</v>
      </c>
      <c r="G44" t="str">
        <f t="shared" ca="1" si="4"/>
        <v>S10</v>
      </c>
      <c r="H44" t="str">
        <f t="shared" ca="1" si="5"/>
        <v>S108</v>
      </c>
      <c r="I44">
        <f ca="1">VLOOKUP(D44,PRC!$A$2:$B$21,2,0)*E44</f>
        <v>1050000</v>
      </c>
      <c r="J44">
        <f t="shared" ca="1" si="6"/>
        <v>902996</v>
      </c>
      <c r="K44">
        <f ca="1">VLOOKUP(D44,PRC!$A$1:$C$21,3,0)*E44</f>
        <v>441000</v>
      </c>
      <c r="L44">
        <f t="shared" ca="1" si="7"/>
        <v>105000</v>
      </c>
      <c r="M44">
        <f t="shared" ca="1" si="8"/>
        <v>32000</v>
      </c>
      <c r="N44">
        <f t="shared" ca="1" si="9"/>
        <v>42000</v>
      </c>
      <c r="O44">
        <f t="shared" ca="1" si="10"/>
        <v>105000</v>
      </c>
      <c r="P44">
        <f t="shared" ca="1" si="31"/>
        <v>177996</v>
      </c>
      <c r="Q44">
        <f ca="1">IF(P44&gt;0,1,0)</f>
        <v>1</v>
      </c>
      <c r="R44">
        <f t="shared" ca="1" si="12"/>
        <v>14</v>
      </c>
      <c r="S44">
        <f t="shared" ca="1" si="13"/>
        <v>10</v>
      </c>
      <c r="T44">
        <f t="shared" ca="1" si="14"/>
        <v>3</v>
      </c>
      <c r="U44">
        <f t="shared" ca="1" si="15"/>
        <v>4</v>
      </c>
      <c r="V44">
        <f t="shared" ca="1" si="16"/>
        <v>10</v>
      </c>
      <c r="X44">
        <f t="shared" si="21"/>
        <v>44</v>
      </c>
      <c r="Y44">
        <f t="shared" si="22"/>
        <v>2</v>
      </c>
      <c r="Z44">
        <f t="shared" si="23"/>
        <v>3</v>
      </c>
      <c r="AA44">
        <f t="shared" si="17"/>
        <v>101</v>
      </c>
      <c r="AB44">
        <f t="shared" si="18"/>
        <v>100</v>
      </c>
      <c r="AM44" t="str">
        <f t="shared" si="19"/>
        <v>201901SS</v>
      </c>
      <c r="AN44">
        <f t="shared" ca="1" si="24"/>
        <v>14.000380952380953</v>
      </c>
      <c r="AO44">
        <f t="shared" ca="1" si="25"/>
        <v>10</v>
      </c>
      <c r="AP44">
        <f t="shared" ca="1" si="28"/>
        <v>3.0476190476190474</v>
      </c>
      <c r="AQ44">
        <f t="shared" ca="1" si="29"/>
        <v>4</v>
      </c>
      <c r="AR44">
        <f t="shared" ca="1" si="30"/>
        <v>10</v>
      </c>
      <c r="AS44">
        <f ca="1">P44/J44</f>
        <v>0.19711715223544735</v>
      </c>
    </row>
    <row r="45" spans="1:45" hidden="1" outlineLevel="1" x14ac:dyDescent="0.4">
      <c r="A45">
        <f t="shared" si="1"/>
        <v>201901</v>
      </c>
      <c r="B45" t="s">
        <v>99</v>
      </c>
      <c r="C45" t="s">
        <v>31</v>
      </c>
      <c r="D45" t="str">
        <f t="shared" ca="1" si="20"/>
        <v>I108</v>
      </c>
      <c r="E45">
        <f t="shared" ca="1" si="2"/>
        <v>6</v>
      </c>
      <c r="F45">
        <f t="shared" ca="1" si="3"/>
        <v>12</v>
      </c>
      <c r="G45" t="str">
        <f t="shared" ca="1" si="4"/>
        <v>S11</v>
      </c>
      <c r="H45" t="str">
        <f t="shared" ca="1" si="5"/>
        <v>S116</v>
      </c>
      <c r="I45">
        <f ca="1">VLOOKUP(D45,PRC!$A$2:$B$21,2,0)*E45</f>
        <v>240000</v>
      </c>
      <c r="J45">
        <f t="shared" ca="1" si="6"/>
        <v>206396</v>
      </c>
      <c r="K45">
        <f ca="1">VLOOKUP(D45,PRC!$A$1:$C$21,3,0)*E45</f>
        <v>110400</v>
      </c>
      <c r="L45">
        <f t="shared" ca="1" si="7"/>
        <v>36000</v>
      </c>
      <c r="M45">
        <f t="shared" ca="1" si="8"/>
        <v>12000</v>
      </c>
      <c r="N45">
        <f t="shared" ca="1" si="9"/>
        <v>7000</v>
      </c>
      <c r="O45">
        <f t="shared" ca="1" si="10"/>
        <v>34000</v>
      </c>
      <c r="P45">
        <f t="shared" ca="1" si="31"/>
        <v>6996</v>
      </c>
      <c r="Q45">
        <f ca="1">IF(P45&gt;0,1,0)</f>
        <v>1</v>
      </c>
      <c r="R45">
        <f t="shared" ca="1" si="12"/>
        <v>14</v>
      </c>
      <c r="S45">
        <f t="shared" ca="1" si="13"/>
        <v>15</v>
      </c>
      <c r="T45">
        <f t="shared" ca="1" si="14"/>
        <v>5</v>
      </c>
      <c r="U45">
        <f t="shared" ca="1" si="15"/>
        <v>3</v>
      </c>
      <c r="V45">
        <f t="shared" ca="1" si="16"/>
        <v>14</v>
      </c>
      <c r="X45">
        <f t="shared" si="21"/>
        <v>45</v>
      </c>
      <c r="Y45">
        <f t="shared" si="22"/>
        <v>2</v>
      </c>
      <c r="Z45">
        <f t="shared" si="23"/>
        <v>3</v>
      </c>
      <c r="AA45">
        <f t="shared" si="17"/>
        <v>101</v>
      </c>
      <c r="AB45">
        <f t="shared" si="18"/>
        <v>100</v>
      </c>
      <c r="AM45" t="str">
        <f t="shared" si="19"/>
        <v>201901SS</v>
      </c>
      <c r="AN45">
        <f t="shared" ca="1" si="24"/>
        <v>14.001666666666669</v>
      </c>
      <c r="AO45">
        <f t="shared" ca="1" si="25"/>
        <v>15</v>
      </c>
      <c r="AP45">
        <f t="shared" ca="1" si="28"/>
        <v>5</v>
      </c>
      <c r="AQ45">
        <f t="shared" ca="1" si="29"/>
        <v>2.9166666666666665</v>
      </c>
      <c r="AR45">
        <f t="shared" ca="1" si="30"/>
        <v>14.166666666666666</v>
      </c>
      <c r="AS45">
        <f ca="1">P45/J45</f>
        <v>3.3896005736545283E-2</v>
      </c>
    </row>
    <row r="46" spans="1:45" hidden="1" outlineLevel="1" x14ac:dyDescent="0.4">
      <c r="A46">
        <f t="shared" si="1"/>
        <v>201901</v>
      </c>
      <c r="B46" t="s">
        <v>100</v>
      </c>
      <c r="C46" t="s">
        <v>31</v>
      </c>
      <c r="D46" t="str">
        <f t="shared" ca="1" si="20"/>
        <v>I111</v>
      </c>
      <c r="E46">
        <f t="shared" ca="1" si="2"/>
        <v>43</v>
      </c>
      <c r="F46">
        <f t="shared" ca="1" si="3"/>
        <v>17</v>
      </c>
      <c r="G46" t="str">
        <f t="shared" ca="1" si="4"/>
        <v>S12</v>
      </c>
      <c r="H46" t="str">
        <f t="shared" ca="1" si="5"/>
        <v>S120</v>
      </c>
      <c r="I46">
        <f ca="1">VLOOKUP(D46,PRC!$A$2:$B$21,2,0)*E46</f>
        <v>6450000</v>
      </c>
      <c r="J46">
        <f t="shared" ca="1" si="6"/>
        <v>5675996</v>
      </c>
      <c r="K46">
        <f ca="1">VLOOKUP(D46,PRC!$A$1:$C$21,3,0)*E46</f>
        <v>3418500</v>
      </c>
      <c r="L46">
        <f t="shared" ca="1" si="7"/>
        <v>903000</v>
      </c>
      <c r="M46">
        <f t="shared" ca="1" si="8"/>
        <v>258000</v>
      </c>
      <c r="N46">
        <f t="shared" ca="1" si="9"/>
        <v>194000</v>
      </c>
      <c r="O46">
        <f t="shared" ca="1" si="10"/>
        <v>903000</v>
      </c>
      <c r="P46">
        <f t="shared" ca="1" si="31"/>
        <v>-504</v>
      </c>
      <c r="Q46">
        <f ca="1">IF(P46&gt;0,1,0)</f>
        <v>0</v>
      </c>
      <c r="R46">
        <f t="shared" ca="1" si="12"/>
        <v>12</v>
      </c>
      <c r="S46">
        <f t="shared" ca="1" si="13"/>
        <v>14</v>
      </c>
      <c r="T46">
        <f t="shared" ca="1" si="14"/>
        <v>4</v>
      </c>
      <c r="U46">
        <f t="shared" ca="1" si="15"/>
        <v>3</v>
      </c>
      <c r="V46">
        <f t="shared" ca="1" si="16"/>
        <v>14</v>
      </c>
      <c r="X46">
        <f t="shared" si="21"/>
        <v>46</v>
      </c>
      <c r="Y46">
        <f t="shared" si="22"/>
        <v>2</v>
      </c>
      <c r="Z46">
        <f t="shared" si="23"/>
        <v>3</v>
      </c>
      <c r="AA46">
        <f t="shared" si="17"/>
        <v>101</v>
      </c>
      <c r="AB46">
        <f t="shared" si="18"/>
        <v>100</v>
      </c>
      <c r="AM46" t="str">
        <f t="shared" si="19"/>
        <v>201901SS</v>
      </c>
      <c r="AN46">
        <f t="shared" ca="1" si="24"/>
        <v>12.000062015503875</v>
      </c>
      <c r="AO46">
        <f t="shared" ca="1" si="25"/>
        <v>14.000000000000002</v>
      </c>
      <c r="AP46">
        <f t="shared" ca="1" si="28"/>
        <v>4</v>
      </c>
      <c r="AQ46">
        <f t="shared" ca="1" si="29"/>
        <v>3.0077519379844961</v>
      </c>
      <c r="AR46">
        <f t="shared" ca="1" si="30"/>
        <v>14.000000000000002</v>
      </c>
      <c r="AS46">
        <f ca="1">P46/J46</f>
        <v>-8.8794988579977852E-5</v>
      </c>
    </row>
    <row r="47" spans="1:45" hidden="1" outlineLevel="1" x14ac:dyDescent="0.4">
      <c r="A47">
        <f t="shared" si="1"/>
        <v>201901</v>
      </c>
      <c r="B47" t="s">
        <v>101</v>
      </c>
      <c r="C47" t="s">
        <v>31</v>
      </c>
      <c r="D47" t="str">
        <f t="shared" ca="1" si="20"/>
        <v>I116</v>
      </c>
      <c r="E47">
        <f t="shared" ca="1" si="2"/>
        <v>57</v>
      </c>
      <c r="F47">
        <f t="shared" ca="1" si="3"/>
        <v>13</v>
      </c>
      <c r="G47" t="str">
        <f t="shared" ca="1" si="4"/>
        <v>S11</v>
      </c>
      <c r="H47" t="str">
        <f t="shared" ca="1" si="5"/>
        <v>S115</v>
      </c>
      <c r="I47">
        <f ca="1">VLOOKUP(D47,PRC!$A$2:$B$21,2,0)*E47</f>
        <v>83220000</v>
      </c>
      <c r="J47">
        <f t="shared" ca="1" si="6"/>
        <v>73233596</v>
      </c>
      <c r="K47">
        <f ca="1">VLOOKUP(D47,PRC!$A$1:$C$21,3,0)*E47</f>
        <v>49932000</v>
      </c>
      <c r="L47">
        <f t="shared" ca="1" si="7"/>
        <v>9154000</v>
      </c>
      <c r="M47">
        <f t="shared" ca="1" si="8"/>
        <v>2497000</v>
      </c>
      <c r="N47">
        <f t="shared" ca="1" si="9"/>
        <v>4161000</v>
      </c>
      <c r="O47">
        <f t="shared" ca="1" si="10"/>
        <v>8322000</v>
      </c>
      <c r="P47">
        <f t="shared" ca="1" si="31"/>
        <v>-832404</v>
      </c>
      <c r="Q47">
        <f ca="1">IF(P47&gt;0,1,0)</f>
        <v>0</v>
      </c>
      <c r="R47">
        <f t="shared" ca="1" si="12"/>
        <v>12</v>
      </c>
      <c r="S47">
        <f t="shared" ca="1" si="13"/>
        <v>11</v>
      </c>
      <c r="T47">
        <f t="shared" ca="1" si="14"/>
        <v>3</v>
      </c>
      <c r="U47">
        <f t="shared" ca="1" si="15"/>
        <v>5</v>
      </c>
      <c r="V47">
        <f t="shared" ca="1" si="16"/>
        <v>10</v>
      </c>
      <c r="X47">
        <f t="shared" si="21"/>
        <v>47</v>
      </c>
      <c r="Y47">
        <f t="shared" si="22"/>
        <v>2</v>
      </c>
      <c r="Z47">
        <f t="shared" si="23"/>
        <v>3</v>
      </c>
      <c r="AA47">
        <f t="shared" si="17"/>
        <v>101</v>
      </c>
      <c r="AB47">
        <f t="shared" si="18"/>
        <v>100</v>
      </c>
      <c r="AM47" t="str">
        <f t="shared" si="19"/>
        <v>201901SS</v>
      </c>
      <c r="AN47">
        <f t="shared" ca="1" si="24"/>
        <v>12.000004806536889</v>
      </c>
      <c r="AO47">
        <f t="shared" ca="1" si="25"/>
        <v>10.999759673155491</v>
      </c>
      <c r="AP47">
        <f t="shared" ca="1" si="28"/>
        <v>3.0004806536890172</v>
      </c>
      <c r="AQ47">
        <f t="shared" ca="1" si="29"/>
        <v>5</v>
      </c>
      <c r="AR47">
        <f t="shared" ca="1" si="30"/>
        <v>10</v>
      </c>
      <c r="AS47">
        <f ca="1">P47/J47</f>
        <v>-1.1366422591074184E-2</v>
      </c>
    </row>
    <row r="48" spans="1:45" hidden="1" outlineLevel="1" x14ac:dyDescent="0.4">
      <c r="A48">
        <f t="shared" si="1"/>
        <v>201901</v>
      </c>
      <c r="B48" t="s">
        <v>102</v>
      </c>
      <c r="C48" t="s">
        <v>31</v>
      </c>
      <c r="D48" t="str">
        <f t="shared" ca="1" si="20"/>
        <v>I106</v>
      </c>
      <c r="E48">
        <f t="shared" ca="1" si="2"/>
        <v>12</v>
      </c>
      <c r="F48">
        <f t="shared" ca="1" si="3"/>
        <v>13</v>
      </c>
      <c r="G48" t="str">
        <f t="shared" ca="1" si="4"/>
        <v>S11</v>
      </c>
      <c r="H48" t="str">
        <f t="shared" ca="1" si="5"/>
        <v>S112</v>
      </c>
      <c r="I48">
        <f ca="1">VLOOKUP(D48,PRC!$A$2:$B$21,2,0)*E48</f>
        <v>240000</v>
      </c>
      <c r="J48">
        <f t="shared" ca="1" si="6"/>
        <v>196796.00000000003</v>
      </c>
      <c r="K48">
        <f ca="1">VLOOKUP(D48,PRC!$A$1:$C$21,3,0)*E48</f>
        <v>127200</v>
      </c>
      <c r="L48">
        <f t="shared" ca="1" si="7"/>
        <v>36000</v>
      </c>
      <c r="M48">
        <f t="shared" ca="1" si="8"/>
        <v>12000</v>
      </c>
      <c r="N48">
        <f t="shared" ca="1" si="9"/>
        <v>10000</v>
      </c>
      <c r="O48">
        <f t="shared" ca="1" si="10"/>
        <v>31000</v>
      </c>
      <c r="P48">
        <f t="shared" ca="1" si="31"/>
        <v>-19403.999999999971</v>
      </c>
      <c r="Q48">
        <f ca="1">IF(P48&gt;0,1,0)</f>
        <v>0</v>
      </c>
      <c r="R48">
        <f t="shared" ca="1" si="12"/>
        <v>18</v>
      </c>
      <c r="S48">
        <f t="shared" ca="1" si="13"/>
        <v>15</v>
      </c>
      <c r="T48">
        <f t="shared" ca="1" si="14"/>
        <v>5</v>
      </c>
      <c r="U48">
        <f t="shared" ca="1" si="15"/>
        <v>4</v>
      </c>
      <c r="V48">
        <f t="shared" ca="1" si="16"/>
        <v>13</v>
      </c>
      <c r="X48">
        <f t="shared" si="21"/>
        <v>48</v>
      </c>
      <c r="Y48">
        <f t="shared" si="22"/>
        <v>2</v>
      </c>
      <c r="Z48">
        <f t="shared" si="23"/>
        <v>3</v>
      </c>
      <c r="AA48">
        <f t="shared" si="17"/>
        <v>101</v>
      </c>
      <c r="AB48">
        <f t="shared" si="18"/>
        <v>100</v>
      </c>
      <c r="AM48" t="str">
        <f t="shared" si="19"/>
        <v>201901SS</v>
      </c>
      <c r="AN48">
        <f t="shared" ca="1" si="24"/>
        <v>18.001666666666651</v>
      </c>
      <c r="AO48">
        <f t="shared" ca="1" si="25"/>
        <v>15</v>
      </c>
      <c r="AP48">
        <f t="shared" ca="1" si="28"/>
        <v>5</v>
      </c>
      <c r="AQ48">
        <f t="shared" ca="1" si="29"/>
        <v>4.1666666666666661</v>
      </c>
      <c r="AR48">
        <f t="shared" ca="1" si="30"/>
        <v>12.916666666666668</v>
      </c>
      <c r="AS48">
        <f ca="1">P48/J48</f>
        <v>-9.859956503180943E-2</v>
      </c>
    </row>
    <row r="49" spans="1:45" hidden="1" outlineLevel="1" x14ac:dyDescent="0.4">
      <c r="A49">
        <f t="shared" si="1"/>
        <v>201901</v>
      </c>
      <c r="B49" t="s">
        <v>103</v>
      </c>
      <c r="C49" t="s">
        <v>31</v>
      </c>
      <c r="D49" t="str">
        <f t="shared" ca="1" si="20"/>
        <v>I110</v>
      </c>
      <c r="E49">
        <f t="shared" ca="1" si="2"/>
        <v>6</v>
      </c>
      <c r="F49">
        <f t="shared" ca="1" si="3"/>
        <v>20</v>
      </c>
      <c r="G49" t="str">
        <f t="shared" ca="1" si="4"/>
        <v>S10</v>
      </c>
      <c r="H49" t="str">
        <f t="shared" ca="1" si="5"/>
        <v>S108</v>
      </c>
      <c r="I49">
        <f ca="1">VLOOKUP(D49,PRC!$A$2:$B$21,2,0)*E49</f>
        <v>1800000</v>
      </c>
      <c r="J49">
        <f t="shared" ca="1" si="6"/>
        <v>1457996</v>
      </c>
      <c r="K49">
        <f ca="1">VLOOKUP(D49,PRC!$A$1:$C$21,3,0)*E49</f>
        <v>828000</v>
      </c>
      <c r="L49">
        <f t="shared" ca="1" si="7"/>
        <v>252000</v>
      </c>
      <c r="M49">
        <f t="shared" ca="1" si="8"/>
        <v>72000</v>
      </c>
      <c r="N49">
        <f t="shared" ca="1" si="9"/>
        <v>90000</v>
      </c>
      <c r="O49">
        <f t="shared" ca="1" si="10"/>
        <v>270000</v>
      </c>
      <c r="P49">
        <f t="shared" ca="1" si="31"/>
        <v>-54004</v>
      </c>
      <c r="Q49">
        <f ca="1">IF(P49&gt;0,1,0)</f>
        <v>0</v>
      </c>
      <c r="R49">
        <f t="shared" ca="1" si="12"/>
        <v>19</v>
      </c>
      <c r="S49">
        <f t="shared" ca="1" si="13"/>
        <v>14</v>
      </c>
      <c r="T49">
        <f t="shared" ca="1" si="14"/>
        <v>4</v>
      </c>
      <c r="U49">
        <f t="shared" ca="1" si="15"/>
        <v>5</v>
      </c>
      <c r="V49">
        <f t="shared" ca="1" si="16"/>
        <v>15</v>
      </c>
      <c r="X49">
        <f t="shared" si="21"/>
        <v>49</v>
      </c>
      <c r="Y49">
        <f t="shared" si="22"/>
        <v>2</v>
      </c>
      <c r="Z49">
        <f t="shared" si="23"/>
        <v>3</v>
      </c>
      <c r="AA49">
        <f t="shared" si="17"/>
        <v>101</v>
      </c>
      <c r="AB49">
        <f t="shared" si="18"/>
        <v>100</v>
      </c>
      <c r="AM49" t="str">
        <f t="shared" si="19"/>
        <v>201901SS</v>
      </c>
      <c r="AN49">
        <f t="shared" ca="1" si="24"/>
        <v>19.00022222222222</v>
      </c>
      <c r="AO49">
        <f t="shared" ca="1" si="25"/>
        <v>14.000000000000002</v>
      </c>
      <c r="AP49">
        <f t="shared" ca="1" si="28"/>
        <v>4</v>
      </c>
      <c r="AQ49">
        <f t="shared" ca="1" si="29"/>
        <v>5</v>
      </c>
      <c r="AR49">
        <f t="shared" ca="1" si="30"/>
        <v>15</v>
      </c>
      <c r="AS49">
        <f ca="1">P49/J49</f>
        <v>-3.7039882139594346E-2</v>
      </c>
    </row>
    <row r="50" spans="1:45" hidden="1" outlineLevel="1" x14ac:dyDescent="0.4">
      <c r="A50">
        <f t="shared" si="1"/>
        <v>201901</v>
      </c>
      <c r="B50" t="s">
        <v>104</v>
      </c>
      <c r="C50" t="s">
        <v>31</v>
      </c>
      <c r="D50" t="str">
        <f t="shared" ca="1" si="20"/>
        <v>I120</v>
      </c>
      <c r="E50">
        <f t="shared" ca="1" si="2"/>
        <v>22</v>
      </c>
      <c r="F50">
        <f t="shared" ca="1" si="3"/>
        <v>11</v>
      </c>
      <c r="G50" t="str">
        <f t="shared" ca="1" si="4"/>
        <v>S11</v>
      </c>
      <c r="H50" t="str">
        <f t="shared" ca="1" si="5"/>
        <v>S118</v>
      </c>
      <c r="I50">
        <f ca="1">VLOOKUP(D50,PRC!$A$2:$B$21,2,0)*E50</f>
        <v>94600000</v>
      </c>
      <c r="J50">
        <f t="shared" ca="1" si="6"/>
        <v>81355996</v>
      </c>
      <c r="K50">
        <f ca="1">VLOOKUP(D50,PRC!$A$1:$C$21,3,0)*E50</f>
        <v>42570000</v>
      </c>
      <c r="L50">
        <f t="shared" ca="1" si="7"/>
        <v>12298000</v>
      </c>
      <c r="M50">
        <f t="shared" ca="1" si="8"/>
        <v>4730000</v>
      </c>
      <c r="N50">
        <f t="shared" ca="1" si="9"/>
        <v>2838000</v>
      </c>
      <c r="O50">
        <f t="shared" ca="1" si="10"/>
        <v>10406000</v>
      </c>
      <c r="P50">
        <f t="shared" ca="1" si="31"/>
        <v>8513996</v>
      </c>
      <c r="Q50">
        <f ca="1">IF(P50&gt;0,1,0)</f>
        <v>1</v>
      </c>
      <c r="R50">
        <f t="shared" ca="1" si="12"/>
        <v>14</v>
      </c>
      <c r="S50">
        <f t="shared" ca="1" si="13"/>
        <v>13</v>
      </c>
      <c r="T50">
        <f t="shared" ca="1" si="14"/>
        <v>5</v>
      </c>
      <c r="U50">
        <f t="shared" ca="1" si="15"/>
        <v>3</v>
      </c>
      <c r="V50">
        <f t="shared" ca="1" si="16"/>
        <v>11</v>
      </c>
      <c r="X50">
        <f t="shared" si="21"/>
        <v>50</v>
      </c>
      <c r="Y50">
        <f t="shared" si="22"/>
        <v>2</v>
      </c>
      <c r="Z50">
        <f t="shared" si="23"/>
        <v>3</v>
      </c>
      <c r="AA50">
        <f t="shared" si="17"/>
        <v>101</v>
      </c>
      <c r="AB50">
        <f t="shared" si="18"/>
        <v>100</v>
      </c>
      <c r="AM50" t="str">
        <f t="shared" si="19"/>
        <v>201901SS</v>
      </c>
      <c r="AN50">
        <f t="shared" ca="1" si="24"/>
        <v>14.000004228329811</v>
      </c>
      <c r="AO50">
        <f t="shared" ca="1" si="25"/>
        <v>13</v>
      </c>
      <c r="AP50">
        <f t="shared" ca="1" si="28"/>
        <v>5</v>
      </c>
      <c r="AQ50">
        <f t="shared" ca="1" si="29"/>
        <v>3</v>
      </c>
      <c r="AR50">
        <f t="shared" ca="1" si="30"/>
        <v>11</v>
      </c>
      <c r="AS50">
        <f ca="1">P50/J50</f>
        <v>0.10465111876941437</v>
      </c>
    </row>
    <row r="51" spans="1:45" hidden="1" outlineLevel="1" x14ac:dyDescent="0.4">
      <c r="A51">
        <f t="shared" si="1"/>
        <v>201901</v>
      </c>
      <c r="B51" t="s">
        <v>105</v>
      </c>
      <c r="C51" t="s">
        <v>31</v>
      </c>
      <c r="D51" t="str">
        <f t="shared" ca="1" si="20"/>
        <v>I118</v>
      </c>
      <c r="E51">
        <f t="shared" ca="1" si="2"/>
        <v>33</v>
      </c>
      <c r="F51">
        <f t="shared" ca="1" si="3"/>
        <v>18</v>
      </c>
      <c r="G51" t="str">
        <f t="shared" ca="1" si="4"/>
        <v>S10</v>
      </c>
      <c r="H51" t="str">
        <f t="shared" ca="1" si="5"/>
        <v>S108</v>
      </c>
      <c r="I51">
        <f ca="1">VLOOKUP(D51,PRC!$A$2:$B$21,2,0)*E51</f>
        <v>17490000</v>
      </c>
      <c r="J51">
        <f t="shared" ca="1" si="6"/>
        <v>14866496</v>
      </c>
      <c r="K51">
        <f ca="1">VLOOKUP(D51,PRC!$A$1:$C$21,3,0)*E51</f>
        <v>7345800</v>
      </c>
      <c r="L51">
        <f t="shared" ca="1" si="7"/>
        <v>2449000</v>
      </c>
      <c r="M51">
        <f t="shared" ca="1" si="8"/>
        <v>525000</v>
      </c>
      <c r="N51">
        <f t="shared" ca="1" si="9"/>
        <v>525000</v>
      </c>
      <c r="O51">
        <f t="shared" ca="1" si="10"/>
        <v>1924000</v>
      </c>
      <c r="P51">
        <f t="shared" ca="1" si="31"/>
        <v>2097696</v>
      </c>
      <c r="Q51">
        <f ca="1">IF(P51&gt;0,1,0)</f>
        <v>1</v>
      </c>
      <c r="R51">
        <f t="shared" ca="1" si="12"/>
        <v>15</v>
      </c>
      <c r="S51">
        <f t="shared" ca="1" si="13"/>
        <v>14</v>
      </c>
      <c r="T51">
        <f t="shared" ca="1" si="14"/>
        <v>3</v>
      </c>
      <c r="U51">
        <f t="shared" ca="1" si="15"/>
        <v>3</v>
      </c>
      <c r="V51">
        <f t="shared" ca="1" si="16"/>
        <v>11</v>
      </c>
      <c r="X51">
        <f t="shared" si="21"/>
        <v>51</v>
      </c>
      <c r="Y51">
        <f t="shared" si="22"/>
        <v>2</v>
      </c>
      <c r="Z51">
        <f t="shared" si="23"/>
        <v>3</v>
      </c>
      <c r="AA51">
        <f t="shared" si="17"/>
        <v>101</v>
      </c>
      <c r="AB51">
        <f t="shared" si="18"/>
        <v>100</v>
      </c>
      <c r="AM51" t="str">
        <f t="shared" si="19"/>
        <v>201901SS</v>
      </c>
      <c r="AN51">
        <f t="shared" ca="1" si="24"/>
        <v>15.000022870211549</v>
      </c>
      <c r="AO51">
        <f t="shared" ca="1" si="25"/>
        <v>14.002287021154947</v>
      </c>
      <c r="AP51">
        <f t="shared" ca="1" si="28"/>
        <v>3.0017152658662094</v>
      </c>
      <c r="AQ51">
        <f t="shared" ca="1" si="29"/>
        <v>3.0017152658662094</v>
      </c>
      <c r="AR51">
        <f t="shared" ca="1" si="30"/>
        <v>11.000571755288737</v>
      </c>
      <c r="AS51">
        <f ca="1">P51/J51</f>
        <v>0.14110224763118356</v>
      </c>
    </row>
    <row r="52" spans="1:45" hidden="1" outlineLevel="1" x14ac:dyDescent="0.4">
      <c r="A52">
        <f t="shared" si="1"/>
        <v>201901</v>
      </c>
      <c r="B52" t="s">
        <v>106</v>
      </c>
      <c r="C52" t="s">
        <v>31</v>
      </c>
      <c r="D52" t="str">
        <f t="shared" ca="1" si="20"/>
        <v>I102</v>
      </c>
      <c r="E52">
        <f t="shared" ca="1" si="2"/>
        <v>50</v>
      </c>
      <c r="F52">
        <f t="shared" ca="1" si="3"/>
        <v>16</v>
      </c>
      <c r="G52" t="str">
        <f t="shared" ca="1" si="4"/>
        <v>S11</v>
      </c>
      <c r="H52" t="str">
        <f t="shared" ca="1" si="5"/>
        <v>S111</v>
      </c>
      <c r="I52">
        <f ca="1">VLOOKUP(D52,PRC!$A$2:$B$21,2,0)*E52</f>
        <v>2000000</v>
      </c>
      <c r="J52">
        <f t="shared" ca="1" si="6"/>
        <v>1639996.0000000002</v>
      </c>
      <c r="K52">
        <f ca="1">VLOOKUP(D52,PRC!$A$1:$C$21,3,0)*E52</f>
        <v>940000</v>
      </c>
      <c r="L52">
        <f t="shared" ca="1" si="7"/>
        <v>280000</v>
      </c>
      <c r="M52">
        <f t="shared" ca="1" si="8"/>
        <v>60000</v>
      </c>
      <c r="N52">
        <f t="shared" ca="1" si="9"/>
        <v>100000</v>
      </c>
      <c r="O52">
        <f t="shared" ca="1" si="10"/>
        <v>280000</v>
      </c>
      <c r="P52">
        <f t="shared" ca="1" si="31"/>
        <v>-20003.999999999767</v>
      </c>
      <c r="Q52">
        <f ca="1">IF(P52&gt;0,1,0)</f>
        <v>0</v>
      </c>
      <c r="R52">
        <f t="shared" ca="1" si="12"/>
        <v>18</v>
      </c>
      <c r="S52">
        <f t="shared" ca="1" si="13"/>
        <v>14</v>
      </c>
      <c r="T52">
        <f t="shared" ca="1" si="14"/>
        <v>3</v>
      </c>
      <c r="U52">
        <f t="shared" ca="1" si="15"/>
        <v>5</v>
      </c>
      <c r="V52">
        <f t="shared" ca="1" si="16"/>
        <v>14</v>
      </c>
      <c r="X52">
        <f t="shared" si="21"/>
        <v>52</v>
      </c>
      <c r="Y52">
        <f t="shared" si="22"/>
        <v>2</v>
      </c>
      <c r="Z52">
        <f t="shared" si="23"/>
        <v>3</v>
      </c>
      <c r="AA52">
        <f t="shared" si="17"/>
        <v>101</v>
      </c>
      <c r="AB52">
        <f t="shared" si="18"/>
        <v>100</v>
      </c>
      <c r="AM52" t="str">
        <f t="shared" si="19"/>
        <v>201901SS</v>
      </c>
      <c r="AN52">
        <f t="shared" ca="1" si="24"/>
        <v>18.000199999999989</v>
      </c>
      <c r="AO52">
        <f t="shared" ca="1" si="25"/>
        <v>14.000000000000002</v>
      </c>
      <c r="AP52">
        <f t="shared" ca="1" si="28"/>
        <v>3</v>
      </c>
      <c r="AQ52">
        <f t="shared" ca="1" si="29"/>
        <v>5</v>
      </c>
      <c r="AR52">
        <f t="shared" ca="1" si="30"/>
        <v>14.000000000000002</v>
      </c>
      <c r="AS52">
        <f ca="1">P52/J52</f>
        <v>-1.2197590725830895E-2</v>
      </c>
    </row>
    <row r="53" spans="1:45" hidden="1" outlineLevel="1" x14ac:dyDescent="0.4">
      <c r="A53">
        <f t="shared" si="1"/>
        <v>201901</v>
      </c>
      <c r="B53" t="s">
        <v>107</v>
      </c>
      <c r="C53" t="s">
        <v>31</v>
      </c>
      <c r="D53" t="str">
        <f t="shared" ca="1" si="20"/>
        <v>I108</v>
      </c>
      <c r="E53">
        <f t="shared" ca="1" si="2"/>
        <v>33</v>
      </c>
      <c r="F53">
        <f t="shared" ca="1" si="3"/>
        <v>16</v>
      </c>
      <c r="G53" t="str">
        <f t="shared" ca="1" si="4"/>
        <v>S10</v>
      </c>
      <c r="H53" t="str">
        <f t="shared" ca="1" si="5"/>
        <v>S104</v>
      </c>
      <c r="I53">
        <f ca="1">VLOOKUP(D53,PRC!$A$2:$B$21,2,0)*E53</f>
        <v>1320000</v>
      </c>
      <c r="J53">
        <f t="shared" ca="1" si="6"/>
        <v>1121996</v>
      </c>
      <c r="K53">
        <f ca="1">VLOOKUP(D53,PRC!$A$1:$C$21,3,0)*E53</f>
        <v>607200</v>
      </c>
      <c r="L53">
        <f t="shared" ca="1" si="7"/>
        <v>145000</v>
      </c>
      <c r="M53">
        <f t="shared" ca="1" si="8"/>
        <v>40000</v>
      </c>
      <c r="N53">
        <f t="shared" ca="1" si="9"/>
        <v>40000</v>
      </c>
      <c r="O53">
        <f t="shared" ca="1" si="10"/>
        <v>198000</v>
      </c>
      <c r="P53">
        <f t="shared" ca="1" si="31"/>
        <v>91796</v>
      </c>
      <c r="Q53">
        <f ca="1">IF(P53&gt;0,1,0)</f>
        <v>1</v>
      </c>
      <c r="R53">
        <f t="shared" ca="1" si="12"/>
        <v>15</v>
      </c>
      <c r="S53">
        <f t="shared" ca="1" si="13"/>
        <v>11</v>
      </c>
      <c r="T53">
        <f t="shared" ca="1" si="14"/>
        <v>3</v>
      </c>
      <c r="U53">
        <f t="shared" ca="1" si="15"/>
        <v>3</v>
      </c>
      <c r="V53">
        <f t="shared" ca="1" si="16"/>
        <v>15</v>
      </c>
      <c r="X53">
        <f t="shared" si="21"/>
        <v>53</v>
      </c>
      <c r="Y53">
        <f t="shared" si="22"/>
        <v>2</v>
      </c>
      <c r="Z53">
        <f t="shared" si="23"/>
        <v>3</v>
      </c>
      <c r="AA53">
        <f t="shared" si="17"/>
        <v>101</v>
      </c>
      <c r="AB53">
        <f t="shared" si="18"/>
        <v>100</v>
      </c>
      <c r="AM53" t="str">
        <f t="shared" si="19"/>
        <v>201901SS</v>
      </c>
      <c r="AN53">
        <f t="shared" ca="1" si="24"/>
        <v>15.00030303030303</v>
      </c>
      <c r="AO53">
        <f t="shared" ca="1" si="25"/>
        <v>10.984848484848484</v>
      </c>
      <c r="AP53">
        <f t="shared" ca="1" si="28"/>
        <v>3.0303030303030303</v>
      </c>
      <c r="AQ53">
        <f t="shared" ca="1" si="29"/>
        <v>3.0303030303030303</v>
      </c>
      <c r="AR53">
        <f t="shared" ca="1" si="30"/>
        <v>15</v>
      </c>
      <c r="AS53">
        <f ca="1">P53/J53</f>
        <v>8.1814908431046093E-2</v>
      </c>
    </row>
    <row r="54" spans="1:45" hidden="1" outlineLevel="1" x14ac:dyDescent="0.4">
      <c r="A54">
        <f t="shared" si="1"/>
        <v>201901</v>
      </c>
      <c r="B54" t="s">
        <v>108</v>
      </c>
      <c r="C54" t="s">
        <v>31</v>
      </c>
      <c r="D54" t="str">
        <f t="shared" ca="1" si="20"/>
        <v>I110</v>
      </c>
      <c r="E54">
        <f t="shared" ca="1" si="2"/>
        <v>67</v>
      </c>
      <c r="F54">
        <f t="shared" ca="1" si="3"/>
        <v>13</v>
      </c>
      <c r="G54" t="str">
        <f t="shared" ca="1" si="4"/>
        <v>S11</v>
      </c>
      <c r="H54" t="str">
        <f t="shared" ca="1" si="5"/>
        <v>S112</v>
      </c>
      <c r="I54">
        <f ca="1">VLOOKUP(D54,PRC!$A$2:$B$21,2,0)*E54</f>
        <v>20100000</v>
      </c>
      <c r="J54">
        <f t="shared" ca="1" si="6"/>
        <v>18089996</v>
      </c>
      <c r="K54">
        <f ca="1">VLOOKUP(D54,PRC!$A$1:$C$21,3,0)*E54</f>
        <v>9246000</v>
      </c>
      <c r="L54">
        <f t="shared" ca="1" si="7"/>
        <v>2814000</v>
      </c>
      <c r="M54">
        <f t="shared" ca="1" si="8"/>
        <v>1005000</v>
      </c>
      <c r="N54">
        <f t="shared" ca="1" si="9"/>
        <v>603000</v>
      </c>
      <c r="O54">
        <f t="shared" ca="1" si="10"/>
        <v>2010000</v>
      </c>
      <c r="P54">
        <f t="shared" ca="1" si="31"/>
        <v>2411996</v>
      </c>
      <c r="Q54">
        <f ca="1">IF(P54&gt;0,1,0)</f>
        <v>1</v>
      </c>
      <c r="R54">
        <f t="shared" ca="1" si="12"/>
        <v>10</v>
      </c>
      <c r="S54">
        <f t="shared" ca="1" si="13"/>
        <v>14</v>
      </c>
      <c r="T54">
        <f t="shared" ca="1" si="14"/>
        <v>5</v>
      </c>
      <c r="U54">
        <f t="shared" ca="1" si="15"/>
        <v>3</v>
      </c>
      <c r="V54">
        <f t="shared" ca="1" si="16"/>
        <v>10</v>
      </c>
      <c r="X54">
        <f t="shared" si="21"/>
        <v>54</v>
      </c>
      <c r="Y54">
        <f t="shared" si="22"/>
        <v>2</v>
      </c>
      <c r="Z54">
        <f t="shared" si="23"/>
        <v>3</v>
      </c>
      <c r="AA54">
        <f t="shared" si="17"/>
        <v>101</v>
      </c>
      <c r="AB54">
        <f t="shared" si="18"/>
        <v>100</v>
      </c>
      <c r="AM54" t="str">
        <f t="shared" si="19"/>
        <v>201901SS</v>
      </c>
      <c r="AN54">
        <f t="shared" ca="1" si="24"/>
        <v>10.000019900497515</v>
      </c>
      <c r="AO54">
        <f t="shared" ca="1" si="25"/>
        <v>14.000000000000002</v>
      </c>
      <c r="AP54">
        <f t="shared" ca="1" si="28"/>
        <v>5</v>
      </c>
      <c r="AQ54">
        <f t="shared" ca="1" si="29"/>
        <v>3</v>
      </c>
      <c r="AR54">
        <f t="shared" ca="1" si="30"/>
        <v>10</v>
      </c>
      <c r="AS54">
        <f ca="1">P54/J54</f>
        <v>0.13333314169887048</v>
      </c>
    </row>
    <row r="55" spans="1:45" hidden="1" outlineLevel="1" x14ac:dyDescent="0.4">
      <c r="A55">
        <f t="shared" si="1"/>
        <v>201901</v>
      </c>
      <c r="B55" t="s">
        <v>109</v>
      </c>
      <c r="C55" t="s">
        <v>31</v>
      </c>
      <c r="D55" t="str">
        <f t="shared" ca="1" si="20"/>
        <v>I109</v>
      </c>
      <c r="E55">
        <f t="shared" ca="1" si="2"/>
        <v>6</v>
      </c>
      <c r="F55">
        <f t="shared" ca="1" si="3"/>
        <v>17</v>
      </c>
      <c r="G55" t="str">
        <f t="shared" ca="1" si="4"/>
        <v>S11</v>
      </c>
      <c r="H55" t="str">
        <f t="shared" ca="1" si="5"/>
        <v>S117</v>
      </c>
      <c r="I55">
        <f ca="1">VLOOKUP(D55,PRC!$A$2:$B$21,2,0)*E55</f>
        <v>3000000</v>
      </c>
      <c r="J55">
        <f t="shared" ca="1" si="6"/>
        <v>2549996</v>
      </c>
      <c r="K55">
        <f ca="1">VLOOKUP(D55,PRC!$A$1:$C$21,3,0)*E55</f>
        <v>1200000</v>
      </c>
      <c r="L55">
        <f t="shared" ca="1" si="7"/>
        <v>390000</v>
      </c>
      <c r="M55">
        <f t="shared" ca="1" si="8"/>
        <v>150000</v>
      </c>
      <c r="N55">
        <f t="shared" ca="1" si="9"/>
        <v>90000</v>
      </c>
      <c r="O55">
        <f t="shared" ca="1" si="10"/>
        <v>360000</v>
      </c>
      <c r="P55">
        <f t="shared" ca="1" si="31"/>
        <v>359996</v>
      </c>
      <c r="Q55">
        <f ca="1">IF(P55&gt;0,1,0)</f>
        <v>1</v>
      </c>
      <c r="R55">
        <f t="shared" ca="1" si="12"/>
        <v>15</v>
      </c>
      <c r="S55">
        <f t="shared" ca="1" si="13"/>
        <v>13</v>
      </c>
      <c r="T55">
        <f t="shared" ca="1" si="14"/>
        <v>5</v>
      </c>
      <c r="U55">
        <f t="shared" ca="1" si="15"/>
        <v>3</v>
      </c>
      <c r="V55">
        <f t="shared" ca="1" si="16"/>
        <v>12</v>
      </c>
      <c r="X55">
        <f t="shared" si="21"/>
        <v>55</v>
      </c>
      <c r="Y55">
        <f t="shared" si="22"/>
        <v>2</v>
      </c>
      <c r="Z55">
        <f t="shared" si="23"/>
        <v>3</v>
      </c>
      <c r="AA55">
        <f t="shared" si="17"/>
        <v>101</v>
      </c>
      <c r="AB55">
        <f t="shared" si="18"/>
        <v>100</v>
      </c>
      <c r="AM55" t="str">
        <f t="shared" si="19"/>
        <v>201901SS</v>
      </c>
      <c r="AN55">
        <f t="shared" ca="1" si="24"/>
        <v>15.000133333333332</v>
      </c>
      <c r="AO55">
        <f t="shared" ca="1" si="25"/>
        <v>13</v>
      </c>
      <c r="AP55">
        <f t="shared" ca="1" si="28"/>
        <v>5</v>
      </c>
      <c r="AQ55">
        <f t="shared" ca="1" si="29"/>
        <v>3</v>
      </c>
      <c r="AR55">
        <f t="shared" ca="1" si="30"/>
        <v>12</v>
      </c>
      <c r="AS55">
        <f ca="1">P55/J55</f>
        <v>0.14117512341195829</v>
      </c>
    </row>
    <row r="56" spans="1:45" hidden="1" outlineLevel="1" x14ac:dyDescent="0.4">
      <c r="A56">
        <f t="shared" si="1"/>
        <v>201901</v>
      </c>
      <c r="B56" t="s">
        <v>110</v>
      </c>
      <c r="C56" t="s">
        <v>31</v>
      </c>
      <c r="D56" t="str">
        <f t="shared" ca="1" si="20"/>
        <v>I113</v>
      </c>
      <c r="E56">
        <f t="shared" ca="1" si="2"/>
        <v>56</v>
      </c>
      <c r="F56">
        <f t="shared" ca="1" si="3"/>
        <v>20</v>
      </c>
      <c r="G56" t="str">
        <f t="shared" ca="1" si="4"/>
        <v>S11</v>
      </c>
      <c r="H56" t="str">
        <f t="shared" ca="1" si="5"/>
        <v>S118</v>
      </c>
      <c r="I56">
        <f ca="1">VLOOKUP(D56,PRC!$A$2:$B$21,2,0)*E56</f>
        <v>37520000</v>
      </c>
      <c r="J56">
        <f t="shared" ca="1" si="6"/>
        <v>33767996</v>
      </c>
      <c r="K56">
        <f ca="1">VLOOKUP(D56,PRC!$A$1:$C$21,3,0)*E56</f>
        <v>16884000</v>
      </c>
      <c r="L56">
        <f t="shared" ca="1" si="7"/>
        <v>5628000</v>
      </c>
      <c r="M56">
        <f t="shared" ca="1" si="8"/>
        <v>1501000</v>
      </c>
      <c r="N56">
        <f t="shared" ca="1" si="9"/>
        <v>1876000</v>
      </c>
      <c r="O56">
        <f t="shared" ca="1" si="10"/>
        <v>4502000</v>
      </c>
      <c r="P56">
        <f t="shared" ca="1" si="31"/>
        <v>3376996</v>
      </c>
      <c r="Q56">
        <f ca="1">IF(P56&gt;0,1,0)</f>
        <v>1</v>
      </c>
      <c r="R56">
        <f t="shared" ca="1" si="12"/>
        <v>10</v>
      </c>
      <c r="S56">
        <f t="shared" ca="1" si="13"/>
        <v>15</v>
      </c>
      <c r="T56">
        <f t="shared" ca="1" si="14"/>
        <v>4</v>
      </c>
      <c r="U56">
        <f t="shared" ca="1" si="15"/>
        <v>5</v>
      </c>
      <c r="V56">
        <f t="shared" ca="1" si="16"/>
        <v>12</v>
      </c>
      <c r="X56">
        <f t="shared" si="21"/>
        <v>56</v>
      </c>
      <c r="Y56">
        <f t="shared" si="22"/>
        <v>2</v>
      </c>
      <c r="Z56">
        <f t="shared" si="23"/>
        <v>3</v>
      </c>
      <c r="AA56">
        <f t="shared" si="17"/>
        <v>101</v>
      </c>
      <c r="AB56">
        <f t="shared" si="18"/>
        <v>100</v>
      </c>
      <c r="AM56" t="str">
        <f t="shared" si="19"/>
        <v>201901SS</v>
      </c>
      <c r="AN56">
        <f t="shared" ca="1" si="24"/>
        <v>10.000010660980807</v>
      </c>
      <c r="AO56">
        <f t="shared" ca="1" si="25"/>
        <v>15</v>
      </c>
      <c r="AP56">
        <f t="shared" ca="1" si="28"/>
        <v>4.000533049040512</v>
      </c>
      <c r="AQ56">
        <f t="shared" ca="1" si="29"/>
        <v>5</v>
      </c>
      <c r="AR56">
        <f t="shared" ca="1" si="30"/>
        <v>11.998933901918976</v>
      </c>
      <c r="AS56">
        <f ca="1">P56/J56</f>
        <v>0.10000581615799765</v>
      </c>
    </row>
    <row r="57" spans="1:45" hidden="1" outlineLevel="1" x14ac:dyDescent="0.4">
      <c r="A57">
        <f t="shared" si="1"/>
        <v>201901</v>
      </c>
      <c r="B57" t="s">
        <v>111</v>
      </c>
      <c r="C57" t="s">
        <v>31</v>
      </c>
      <c r="D57" t="str">
        <f t="shared" ca="1" si="20"/>
        <v>I104</v>
      </c>
      <c r="E57">
        <f t="shared" ca="1" si="2"/>
        <v>28</v>
      </c>
      <c r="F57">
        <f t="shared" ca="1" si="3"/>
        <v>11</v>
      </c>
      <c r="G57" t="str">
        <f t="shared" ca="1" si="4"/>
        <v>S10</v>
      </c>
      <c r="H57" t="str">
        <f t="shared" ca="1" si="5"/>
        <v>S102</v>
      </c>
      <c r="I57">
        <f ca="1">VLOOKUP(D57,PRC!$A$2:$B$21,2,0)*E57</f>
        <v>1960000</v>
      </c>
      <c r="J57">
        <f t="shared" ca="1" si="6"/>
        <v>1607196.0000000002</v>
      </c>
      <c r="K57">
        <f ca="1">VLOOKUP(D57,PRC!$A$1:$C$21,3,0)*E57</f>
        <v>823200</v>
      </c>
      <c r="L57">
        <f t="shared" ca="1" si="7"/>
        <v>235000</v>
      </c>
      <c r="M57">
        <f t="shared" ca="1" si="8"/>
        <v>98000</v>
      </c>
      <c r="N57">
        <f t="shared" ca="1" si="9"/>
        <v>98000</v>
      </c>
      <c r="O57">
        <f t="shared" ca="1" si="10"/>
        <v>255000</v>
      </c>
      <c r="P57">
        <f t="shared" ca="1" si="31"/>
        <v>97996.000000000233</v>
      </c>
      <c r="Q57">
        <f ca="1">IF(P57&gt;0,1,0)</f>
        <v>1</v>
      </c>
      <c r="R57">
        <f t="shared" ca="1" si="12"/>
        <v>18</v>
      </c>
      <c r="S57">
        <f t="shared" ca="1" si="13"/>
        <v>12</v>
      </c>
      <c r="T57">
        <f t="shared" ca="1" si="14"/>
        <v>5</v>
      </c>
      <c r="U57">
        <f t="shared" ca="1" si="15"/>
        <v>5</v>
      </c>
      <c r="V57">
        <f t="shared" ca="1" si="16"/>
        <v>13</v>
      </c>
      <c r="X57">
        <f t="shared" si="21"/>
        <v>57</v>
      </c>
      <c r="Y57">
        <f t="shared" si="22"/>
        <v>2</v>
      </c>
      <c r="Z57">
        <f t="shared" si="23"/>
        <v>3</v>
      </c>
      <c r="AA57">
        <f t="shared" si="17"/>
        <v>101</v>
      </c>
      <c r="AB57">
        <f t="shared" si="18"/>
        <v>100</v>
      </c>
      <c r="AM57" t="str">
        <f t="shared" si="19"/>
        <v>201901SS</v>
      </c>
      <c r="AN57">
        <f t="shared" ca="1" si="24"/>
        <v>18.000204081632642</v>
      </c>
      <c r="AO57">
        <f t="shared" ca="1" si="25"/>
        <v>11.989795918367346</v>
      </c>
      <c r="AP57">
        <f t="shared" ca="1" si="28"/>
        <v>5</v>
      </c>
      <c r="AQ57">
        <f t="shared" ca="1" si="29"/>
        <v>5</v>
      </c>
      <c r="AR57">
        <f t="shared" ca="1" si="30"/>
        <v>13.010204081632654</v>
      </c>
      <c r="AS57">
        <f ca="1">P57/J57</f>
        <v>6.0973272706004882E-2</v>
      </c>
    </row>
    <row r="58" spans="1:45" hidden="1" outlineLevel="1" x14ac:dyDescent="0.4">
      <c r="A58">
        <f t="shared" si="1"/>
        <v>201901</v>
      </c>
      <c r="B58" t="s">
        <v>112</v>
      </c>
      <c r="C58" t="s">
        <v>31</v>
      </c>
      <c r="D58" t="str">
        <f t="shared" ca="1" si="20"/>
        <v>I105</v>
      </c>
      <c r="E58">
        <f t="shared" ca="1" si="2"/>
        <v>57</v>
      </c>
      <c r="F58">
        <f t="shared" ca="1" si="3"/>
        <v>19</v>
      </c>
      <c r="G58" t="str">
        <f t="shared" ca="1" si="4"/>
        <v>S10</v>
      </c>
      <c r="H58" t="str">
        <f t="shared" ca="1" si="5"/>
        <v>S109</v>
      </c>
      <c r="I58">
        <f ca="1">VLOOKUP(D58,PRC!$A$2:$B$21,2,0)*E58</f>
        <v>5700000</v>
      </c>
      <c r="J58">
        <f t="shared" ca="1" si="6"/>
        <v>4616996</v>
      </c>
      <c r="K58">
        <f ca="1">VLOOKUP(D58,PRC!$A$1:$C$21,3,0)*E58</f>
        <v>3363000</v>
      </c>
      <c r="L58">
        <f t="shared" ca="1" si="7"/>
        <v>684000</v>
      </c>
      <c r="M58">
        <f t="shared" ca="1" si="8"/>
        <v>228000</v>
      </c>
      <c r="N58">
        <f t="shared" ca="1" si="9"/>
        <v>285000</v>
      </c>
      <c r="O58">
        <f t="shared" ca="1" si="10"/>
        <v>798000</v>
      </c>
      <c r="P58">
        <f t="shared" ca="1" si="31"/>
        <v>-741004</v>
      </c>
      <c r="Q58">
        <f ca="1">IF(P58&gt;0,1,0)</f>
        <v>0</v>
      </c>
      <c r="R58">
        <f t="shared" ca="1" si="12"/>
        <v>19</v>
      </c>
      <c r="S58">
        <f t="shared" ca="1" si="13"/>
        <v>12</v>
      </c>
      <c r="T58">
        <f t="shared" ca="1" si="14"/>
        <v>4</v>
      </c>
      <c r="U58">
        <f t="shared" ca="1" si="15"/>
        <v>5</v>
      </c>
      <c r="V58">
        <f t="shared" ca="1" si="16"/>
        <v>14</v>
      </c>
      <c r="X58">
        <f t="shared" si="21"/>
        <v>58</v>
      </c>
      <c r="Y58">
        <f t="shared" si="22"/>
        <v>2</v>
      </c>
      <c r="Z58">
        <f t="shared" si="23"/>
        <v>3</v>
      </c>
      <c r="AA58">
        <f t="shared" si="17"/>
        <v>101</v>
      </c>
      <c r="AB58">
        <f t="shared" si="18"/>
        <v>100</v>
      </c>
      <c r="AM58" t="str">
        <f t="shared" si="19"/>
        <v>201901SS</v>
      </c>
      <c r="AN58">
        <f t="shared" ca="1" si="24"/>
        <v>19.000070175438598</v>
      </c>
      <c r="AO58">
        <f t="shared" ca="1" si="25"/>
        <v>12</v>
      </c>
      <c r="AP58">
        <f t="shared" ca="1" si="28"/>
        <v>4</v>
      </c>
      <c r="AQ58">
        <f t="shared" ca="1" si="29"/>
        <v>5</v>
      </c>
      <c r="AR58">
        <f t="shared" ca="1" si="30"/>
        <v>14.000000000000002</v>
      </c>
      <c r="AS58">
        <f ca="1">P58/J58</f>
        <v>-0.16049483257078845</v>
      </c>
    </row>
    <row r="59" spans="1:45" hidden="1" outlineLevel="1" x14ac:dyDescent="0.4">
      <c r="A59">
        <f t="shared" si="1"/>
        <v>201901</v>
      </c>
      <c r="B59" t="s">
        <v>113</v>
      </c>
      <c r="C59" t="s">
        <v>31</v>
      </c>
      <c r="D59" t="str">
        <f t="shared" ca="1" si="20"/>
        <v>I118</v>
      </c>
      <c r="E59">
        <f t="shared" ca="1" si="2"/>
        <v>28</v>
      </c>
      <c r="F59">
        <f t="shared" ca="1" si="3"/>
        <v>15</v>
      </c>
      <c r="G59" t="str">
        <f t="shared" ca="1" si="4"/>
        <v>S10</v>
      </c>
      <c r="H59" t="str">
        <f t="shared" ca="1" si="5"/>
        <v>S109</v>
      </c>
      <c r="I59">
        <f ca="1">VLOOKUP(D59,PRC!$A$2:$B$21,2,0)*E59</f>
        <v>14840000</v>
      </c>
      <c r="J59">
        <f t="shared" ca="1" si="6"/>
        <v>12317196</v>
      </c>
      <c r="K59">
        <f ca="1">VLOOKUP(D59,PRC!$A$1:$C$21,3,0)*E59</f>
        <v>6232800</v>
      </c>
      <c r="L59">
        <f t="shared" ca="1" si="7"/>
        <v>2078000</v>
      </c>
      <c r="M59">
        <f t="shared" ca="1" si="8"/>
        <v>594000</v>
      </c>
      <c r="N59">
        <f t="shared" ca="1" si="9"/>
        <v>742000</v>
      </c>
      <c r="O59">
        <f t="shared" ca="1" si="10"/>
        <v>2226000</v>
      </c>
      <c r="P59">
        <f t="shared" ca="1" si="31"/>
        <v>444396</v>
      </c>
      <c r="Q59">
        <f ca="1">IF(P59&gt;0,1,0)</f>
        <v>1</v>
      </c>
      <c r="R59">
        <f t="shared" ca="1" si="12"/>
        <v>17</v>
      </c>
      <c r="S59">
        <f t="shared" ca="1" si="13"/>
        <v>14</v>
      </c>
      <c r="T59">
        <f t="shared" ca="1" si="14"/>
        <v>4</v>
      </c>
      <c r="U59">
        <f t="shared" ca="1" si="15"/>
        <v>5</v>
      </c>
      <c r="V59">
        <f t="shared" ca="1" si="16"/>
        <v>15</v>
      </c>
      <c r="X59">
        <f t="shared" si="21"/>
        <v>59</v>
      </c>
      <c r="Y59">
        <f t="shared" si="22"/>
        <v>2</v>
      </c>
      <c r="Z59">
        <f t="shared" si="23"/>
        <v>3</v>
      </c>
      <c r="AA59">
        <f t="shared" si="17"/>
        <v>101</v>
      </c>
      <c r="AB59">
        <f t="shared" si="18"/>
        <v>100</v>
      </c>
      <c r="AM59" t="str">
        <f t="shared" si="19"/>
        <v>201901SS</v>
      </c>
      <c r="AN59">
        <f t="shared" ca="1" si="24"/>
        <v>17.000026954177894</v>
      </c>
      <c r="AO59">
        <f t="shared" ca="1" si="25"/>
        <v>14.002695417789756</v>
      </c>
      <c r="AP59">
        <f t="shared" ca="1" si="28"/>
        <v>4.0026954177897576</v>
      </c>
      <c r="AQ59">
        <f t="shared" ca="1" si="29"/>
        <v>5</v>
      </c>
      <c r="AR59">
        <f t="shared" ca="1" si="30"/>
        <v>15</v>
      </c>
      <c r="AS59">
        <f ca="1">P59/J59</f>
        <v>3.6079315454588853E-2</v>
      </c>
    </row>
    <row r="60" spans="1:45" hidden="1" outlineLevel="1" x14ac:dyDescent="0.4">
      <c r="A60">
        <f t="shared" si="1"/>
        <v>201901</v>
      </c>
      <c r="B60" t="s">
        <v>114</v>
      </c>
      <c r="C60" t="s">
        <v>31</v>
      </c>
      <c r="D60" t="str">
        <f t="shared" ca="1" si="20"/>
        <v>I108</v>
      </c>
      <c r="E60">
        <f t="shared" ca="1" si="2"/>
        <v>43</v>
      </c>
      <c r="F60">
        <f t="shared" ca="1" si="3"/>
        <v>17</v>
      </c>
      <c r="G60" t="str">
        <f t="shared" ca="1" si="4"/>
        <v>S11</v>
      </c>
      <c r="H60" t="str">
        <f t="shared" ca="1" si="5"/>
        <v>S114</v>
      </c>
      <c r="I60">
        <f ca="1">VLOOKUP(D60,PRC!$A$2:$B$21,2,0)*E60</f>
        <v>1720000</v>
      </c>
      <c r="J60">
        <f t="shared" ca="1" si="6"/>
        <v>1393196</v>
      </c>
      <c r="K60">
        <f ca="1">VLOOKUP(D60,PRC!$A$1:$C$21,3,0)*E60</f>
        <v>791200</v>
      </c>
      <c r="L60">
        <f t="shared" ca="1" si="7"/>
        <v>258000</v>
      </c>
      <c r="M60">
        <f t="shared" ca="1" si="8"/>
        <v>69000</v>
      </c>
      <c r="N60">
        <f t="shared" ca="1" si="9"/>
        <v>52000</v>
      </c>
      <c r="O60">
        <f t="shared" ca="1" si="10"/>
        <v>172000</v>
      </c>
      <c r="P60">
        <f t="shared" ca="1" si="31"/>
        <v>50996</v>
      </c>
      <c r="Q60">
        <f ca="1">IF(P60&gt;0,1,0)</f>
        <v>1</v>
      </c>
      <c r="R60">
        <f t="shared" ca="1" si="12"/>
        <v>19</v>
      </c>
      <c r="S60">
        <f t="shared" ca="1" si="13"/>
        <v>15</v>
      </c>
      <c r="T60">
        <f t="shared" ca="1" si="14"/>
        <v>4</v>
      </c>
      <c r="U60">
        <f t="shared" ca="1" si="15"/>
        <v>3</v>
      </c>
      <c r="V60">
        <f t="shared" ca="1" si="16"/>
        <v>10</v>
      </c>
      <c r="X60">
        <f t="shared" si="21"/>
        <v>60</v>
      </c>
      <c r="Y60">
        <f t="shared" si="22"/>
        <v>2</v>
      </c>
      <c r="Z60">
        <f t="shared" si="23"/>
        <v>3</v>
      </c>
      <c r="AA60">
        <f t="shared" si="17"/>
        <v>101</v>
      </c>
      <c r="AB60">
        <f t="shared" si="18"/>
        <v>100</v>
      </c>
      <c r="AM60" t="str">
        <f t="shared" si="19"/>
        <v>201901SS</v>
      </c>
      <c r="AN60">
        <f t="shared" ca="1" si="24"/>
        <v>19.00023255813954</v>
      </c>
      <c r="AO60">
        <f t="shared" ca="1" si="25"/>
        <v>15</v>
      </c>
      <c r="AP60">
        <f t="shared" ca="1" si="28"/>
        <v>4.0116279069767442</v>
      </c>
      <c r="AQ60">
        <f t="shared" ca="1" si="29"/>
        <v>3.0232558139534884</v>
      </c>
      <c r="AR60">
        <f t="shared" ca="1" si="30"/>
        <v>10</v>
      </c>
      <c r="AS60">
        <f ca="1">P60/J60</f>
        <v>3.6603607819718116E-2</v>
      </c>
    </row>
    <row r="61" spans="1:45" hidden="1" outlineLevel="1" x14ac:dyDescent="0.4">
      <c r="A61">
        <f t="shared" si="1"/>
        <v>201901</v>
      </c>
      <c r="B61" t="s">
        <v>115</v>
      </c>
      <c r="C61" t="s">
        <v>31</v>
      </c>
      <c r="D61" t="str">
        <f t="shared" ca="1" si="20"/>
        <v>I109</v>
      </c>
      <c r="E61">
        <f t="shared" ca="1" si="2"/>
        <v>52</v>
      </c>
      <c r="F61">
        <f t="shared" ca="1" si="3"/>
        <v>13</v>
      </c>
      <c r="G61" t="str">
        <f t="shared" ca="1" si="4"/>
        <v>S10</v>
      </c>
      <c r="H61" t="str">
        <f t="shared" ca="1" si="5"/>
        <v>S101</v>
      </c>
      <c r="I61">
        <f ca="1">VLOOKUP(D61,PRC!$A$2:$B$21,2,0)*E61</f>
        <v>26000000</v>
      </c>
      <c r="J61">
        <f t="shared" ca="1" si="6"/>
        <v>21839996</v>
      </c>
      <c r="K61">
        <f ca="1">VLOOKUP(D61,PRC!$A$1:$C$21,3,0)*E61</f>
        <v>10400000</v>
      </c>
      <c r="L61">
        <f t="shared" ca="1" si="7"/>
        <v>3120000</v>
      </c>
      <c r="M61">
        <f t="shared" ca="1" si="8"/>
        <v>780000</v>
      </c>
      <c r="N61">
        <f t="shared" ca="1" si="9"/>
        <v>780000</v>
      </c>
      <c r="O61">
        <f t="shared" ca="1" si="10"/>
        <v>3380000</v>
      </c>
      <c r="P61">
        <f t="shared" ca="1" si="31"/>
        <v>3379996</v>
      </c>
      <c r="Q61">
        <f ca="1">IF(P61&gt;0,1,0)</f>
        <v>1</v>
      </c>
      <c r="R61">
        <f t="shared" ca="1" si="12"/>
        <v>16</v>
      </c>
      <c r="S61">
        <f t="shared" ca="1" si="13"/>
        <v>12</v>
      </c>
      <c r="T61">
        <f t="shared" ca="1" si="14"/>
        <v>3</v>
      </c>
      <c r="U61">
        <f t="shared" ca="1" si="15"/>
        <v>3</v>
      </c>
      <c r="V61">
        <f t="shared" ca="1" si="16"/>
        <v>13</v>
      </c>
      <c r="X61">
        <f t="shared" si="21"/>
        <v>61</v>
      </c>
      <c r="Y61">
        <f t="shared" si="22"/>
        <v>2</v>
      </c>
      <c r="Z61">
        <f t="shared" si="23"/>
        <v>3</v>
      </c>
      <c r="AA61">
        <f t="shared" si="17"/>
        <v>101</v>
      </c>
      <c r="AB61">
        <f t="shared" si="18"/>
        <v>100</v>
      </c>
      <c r="AM61" t="str">
        <f t="shared" si="19"/>
        <v>201901SS</v>
      </c>
      <c r="AN61">
        <f t="shared" ca="1" si="24"/>
        <v>16.000015384615384</v>
      </c>
      <c r="AO61">
        <f t="shared" ca="1" si="25"/>
        <v>12</v>
      </c>
      <c r="AP61">
        <f t="shared" ca="1" si="28"/>
        <v>3</v>
      </c>
      <c r="AQ61">
        <f t="shared" ca="1" si="29"/>
        <v>3</v>
      </c>
      <c r="AR61">
        <f t="shared" ca="1" si="30"/>
        <v>13</v>
      </c>
      <c r="AS61">
        <f ca="1">P61/J61</f>
        <v>0.15476174995636446</v>
      </c>
    </row>
    <row r="62" spans="1:45" hidden="1" outlineLevel="1" x14ac:dyDescent="0.4">
      <c r="A62">
        <f t="shared" si="1"/>
        <v>201901</v>
      </c>
      <c r="B62" t="s">
        <v>116</v>
      </c>
      <c r="C62" t="s">
        <v>31</v>
      </c>
      <c r="D62" t="str">
        <f t="shared" ca="1" si="20"/>
        <v>I120</v>
      </c>
      <c r="E62">
        <f t="shared" ca="1" si="2"/>
        <v>19</v>
      </c>
      <c r="F62">
        <f t="shared" ca="1" si="3"/>
        <v>20</v>
      </c>
      <c r="G62" t="str">
        <f t="shared" ca="1" si="4"/>
        <v>S11</v>
      </c>
      <c r="H62" t="str">
        <f t="shared" ca="1" si="5"/>
        <v>S117</v>
      </c>
      <c r="I62">
        <f ca="1">VLOOKUP(D62,PRC!$A$2:$B$21,2,0)*E62</f>
        <v>81700000</v>
      </c>
      <c r="J62">
        <f t="shared" ca="1" si="6"/>
        <v>69444996</v>
      </c>
      <c r="K62">
        <f ca="1">VLOOKUP(D62,PRC!$A$1:$C$21,3,0)*E62</f>
        <v>36765000</v>
      </c>
      <c r="L62">
        <f t="shared" ca="1" si="7"/>
        <v>11438000</v>
      </c>
      <c r="M62">
        <f t="shared" ca="1" si="8"/>
        <v>4085000</v>
      </c>
      <c r="N62">
        <f t="shared" ca="1" si="9"/>
        <v>2451000</v>
      </c>
      <c r="O62">
        <f t="shared" ca="1" si="10"/>
        <v>8987000</v>
      </c>
      <c r="P62">
        <f t="shared" ca="1" si="31"/>
        <v>5718996</v>
      </c>
      <c r="Q62">
        <f ca="1">IF(P62&gt;0,1,0)</f>
        <v>1</v>
      </c>
      <c r="R62">
        <f t="shared" ca="1" si="12"/>
        <v>15</v>
      </c>
      <c r="S62">
        <f t="shared" ca="1" si="13"/>
        <v>14</v>
      </c>
      <c r="T62">
        <f t="shared" ca="1" si="14"/>
        <v>5</v>
      </c>
      <c r="U62">
        <f t="shared" ca="1" si="15"/>
        <v>3</v>
      </c>
      <c r="V62">
        <f t="shared" ca="1" si="16"/>
        <v>11</v>
      </c>
      <c r="X62">
        <f t="shared" si="21"/>
        <v>62</v>
      </c>
      <c r="Y62">
        <f t="shared" si="22"/>
        <v>2</v>
      </c>
      <c r="Z62">
        <f t="shared" si="23"/>
        <v>3</v>
      </c>
      <c r="AA62">
        <f t="shared" si="17"/>
        <v>101</v>
      </c>
      <c r="AB62">
        <f t="shared" si="18"/>
        <v>100</v>
      </c>
      <c r="AM62" t="str">
        <f t="shared" si="19"/>
        <v>201901SS</v>
      </c>
      <c r="AN62">
        <f t="shared" ca="1" si="24"/>
        <v>15.000004895960828</v>
      </c>
      <c r="AO62">
        <f t="shared" ca="1" si="25"/>
        <v>14.000000000000002</v>
      </c>
      <c r="AP62">
        <f t="shared" ca="1" si="28"/>
        <v>5</v>
      </c>
      <c r="AQ62">
        <f t="shared" ca="1" si="29"/>
        <v>3</v>
      </c>
      <c r="AR62">
        <f t="shared" ca="1" si="30"/>
        <v>11</v>
      </c>
      <c r="AS62">
        <f ca="1">P62/J62</f>
        <v>8.2352888320419801E-2</v>
      </c>
    </row>
    <row r="63" spans="1:45" hidden="1" outlineLevel="1" x14ac:dyDescent="0.4">
      <c r="A63">
        <f t="shared" si="1"/>
        <v>201901</v>
      </c>
      <c r="B63" t="s">
        <v>117</v>
      </c>
      <c r="C63" t="s">
        <v>31</v>
      </c>
      <c r="D63" t="str">
        <f t="shared" ca="1" si="20"/>
        <v>I102</v>
      </c>
      <c r="E63">
        <f t="shared" ca="1" si="2"/>
        <v>67</v>
      </c>
      <c r="F63">
        <f t="shared" ca="1" si="3"/>
        <v>12</v>
      </c>
      <c r="G63" t="str">
        <f t="shared" ca="1" si="4"/>
        <v>S10</v>
      </c>
      <c r="H63" t="str">
        <f t="shared" ca="1" si="5"/>
        <v>S105</v>
      </c>
      <c r="I63">
        <f ca="1">VLOOKUP(D63,PRC!$A$2:$B$21,2,0)*E63</f>
        <v>2680000</v>
      </c>
      <c r="J63">
        <f t="shared" ca="1" si="6"/>
        <v>2304796</v>
      </c>
      <c r="K63">
        <f ca="1">VLOOKUP(D63,PRC!$A$1:$C$21,3,0)*E63</f>
        <v>1259600</v>
      </c>
      <c r="L63">
        <f t="shared" ca="1" si="7"/>
        <v>268000</v>
      </c>
      <c r="M63">
        <f t="shared" ca="1" si="8"/>
        <v>80000</v>
      </c>
      <c r="N63">
        <f t="shared" ca="1" si="9"/>
        <v>134000</v>
      </c>
      <c r="O63">
        <f t="shared" ca="1" si="10"/>
        <v>322000</v>
      </c>
      <c r="P63">
        <f t="shared" ca="1" si="31"/>
        <v>241196</v>
      </c>
      <c r="Q63">
        <f ca="1">IF(P63&gt;0,1,0)</f>
        <v>1</v>
      </c>
      <c r="R63">
        <f t="shared" ca="1" si="12"/>
        <v>14</v>
      </c>
      <c r="S63">
        <f t="shared" ca="1" si="13"/>
        <v>10</v>
      </c>
      <c r="T63">
        <f t="shared" ca="1" si="14"/>
        <v>3</v>
      </c>
      <c r="U63">
        <f t="shared" ca="1" si="15"/>
        <v>5</v>
      </c>
      <c r="V63">
        <f t="shared" ca="1" si="16"/>
        <v>12</v>
      </c>
      <c r="X63">
        <f t="shared" si="21"/>
        <v>63</v>
      </c>
      <c r="Y63">
        <f t="shared" si="22"/>
        <v>2</v>
      </c>
      <c r="Z63">
        <f t="shared" si="23"/>
        <v>3</v>
      </c>
      <c r="AA63">
        <f t="shared" si="17"/>
        <v>101</v>
      </c>
      <c r="AB63">
        <f t="shared" si="18"/>
        <v>100</v>
      </c>
      <c r="AM63" t="str">
        <f t="shared" si="19"/>
        <v>201901SS</v>
      </c>
      <c r="AN63">
        <f t="shared" ca="1" si="24"/>
        <v>14.000149253731342</v>
      </c>
      <c r="AO63">
        <f t="shared" ca="1" si="25"/>
        <v>10</v>
      </c>
      <c r="AP63">
        <f t="shared" ca="1" si="28"/>
        <v>2.9850746268656714</v>
      </c>
      <c r="AQ63">
        <f t="shared" ca="1" si="29"/>
        <v>5</v>
      </c>
      <c r="AR63">
        <f t="shared" ca="1" si="30"/>
        <v>12.014925373134329</v>
      </c>
      <c r="AS63">
        <f ca="1">P63/J63</f>
        <v>0.10464960890247987</v>
      </c>
    </row>
    <row r="64" spans="1:45" hidden="1" outlineLevel="1" x14ac:dyDescent="0.4">
      <c r="A64">
        <f t="shared" si="1"/>
        <v>201901</v>
      </c>
      <c r="B64" t="s">
        <v>118</v>
      </c>
      <c r="C64" t="s">
        <v>31</v>
      </c>
      <c r="D64" t="str">
        <f t="shared" ca="1" si="20"/>
        <v>I105</v>
      </c>
      <c r="E64">
        <f t="shared" ca="1" si="2"/>
        <v>65</v>
      </c>
      <c r="F64">
        <f t="shared" ca="1" si="3"/>
        <v>13</v>
      </c>
      <c r="G64" t="str">
        <f t="shared" ca="1" si="4"/>
        <v>S11</v>
      </c>
      <c r="H64" t="str">
        <f t="shared" ca="1" si="5"/>
        <v>S112</v>
      </c>
      <c r="I64">
        <f ca="1">VLOOKUP(D64,PRC!$A$2:$B$21,2,0)*E64</f>
        <v>6500000</v>
      </c>
      <c r="J64">
        <f t="shared" ca="1" si="6"/>
        <v>5784996</v>
      </c>
      <c r="K64">
        <f ca="1">VLOOKUP(D64,PRC!$A$1:$C$21,3,0)*E64</f>
        <v>3835000</v>
      </c>
      <c r="L64">
        <f t="shared" ca="1" si="7"/>
        <v>780000</v>
      </c>
      <c r="M64">
        <f t="shared" ca="1" si="8"/>
        <v>195000</v>
      </c>
      <c r="N64">
        <f t="shared" ca="1" si="9"/>
        <v>195000</v>
      </c>
      <c r="O64">
        <f t="shared" ca="1" si="10"/>
        <v>975000</v>
      </c>
      <c r="P64">
        <f t="shared" ca="1" si="31"/>
        <v>-195004</v>
      </c>
      <c r="Q64">
        <f ca="1">IF(P64&gt;0,1,0)</f>
        <v>0</v>
      </c>
      <c r="R64">
        <f t="shared" ca="1" si="12"/>
        <v>11</v>
      </c>
      <c r="S64">
        <f t="shared" ca="1" si="13"/>
        <v>12</v>
      </c>
      <c r="T64">
        <f t="shared" ca="1" si="14"/>
        <v>3</v>
      </c>
      <c r="U64">
        <f t="shared" ca="1" si="15"/>
        <v>3</v>
      </c>
      <c r="V64">
        <f t="shared" ca="1" si="16"/>
        <v>15</v>
      </c>
      <c r="X64">
        <f t="shared" si="21"/>
        <v>64</v>
      </c>
      <c r="Y64">
        <f t="shared" si="22"/>
        <v>2</v>
      </c>
      <c r="Z64">
        <f t="shared" si="23"/>
        <v>3</v>
      </c>
      <c r="AA64">
        <f t="shared" si="17"/>
        <v>101</v>
      </c>
      <c r="AB64">
        <f t="shared" si="18"/>
        <v>100</v>
      </c>
      <c r="AM64" t="str">
        <f t="shared" si="19"/>
        <v>201901SS</v>
      </c>
      <c r="AN64">
        <f t="shared" ca="1" si="24"/>
        <v>11.000061538461537</v>
      </c>
      <c r="AO64">
        <f t="shared" ca="1" si="25"/>
        <v>12</v>
      </c>
      <c r="AP64">
        <f t="shared" ca="1" si="28"/>
        <v>3</v>
      </c>
      <c r="AQ64">
        <f t="shared" ca="1" si="29"/>
        <v>3</v>
      </c>
      <c r="AR64">
        <f t="shared" ca="1" si="30"/>
        <v>15</v>
      </c>
      <c r="AS64">
        <f ca="1">P64/J64</f>
        <v>-3.3708579919502102E-2</v>
      </c>
    </row>
    <row r="65" spans="1:45" hidden="1" outlineLevel="1" x14ac:dyDescent="0.4">
      <c r="A65">
        <f t="shared" si="1"/>
        <v>201901</v>
      </c>
      <c r="B65" t="s">
        <v>119</v>
      </c>
      <c r="C65" t="s">
        <v>31</v>
      </c>
      <c r="D65" t="str">
        <f t="shared" ca="1" si="20"/>
        <v>I115</v>
      </c>
      <c r="E65">
        <f t="shared" ca="1" si="2"/>
        <v>22</v>
      </c>
      <c r="F65">
        <f t="shared" ca="1" si="3"/>
        <v>17</v>
      </c>
      <c r="G65" t="str">
        <f t="shared" ca="1" si="4"/>
        <v>S11</v>
      </c>
      <c r="H65" t="str">
        <f t="shared" ca="1" si="5"/>
        <v>S114</v>
      </c>
      <c r="I65">
        <f ca="1">VLOOKUP(D65,PRC!$A$2:$B$21,2,0)*E65</f>
        <v>110000</v>
      </c>
      <c r="J65">
        <f t="shared" ca="1" si="6"/>
        <v>96796</v>
      </c>
      <c r="K65">
        <f ca="1">VLOOKUP(D65,PRC!$A$1:$C$21,3,0)*E65</f>
        <v>52800</v>
      </c>
      <c r="L65">
        <f t="shared" ca="1" si="7"/>
        <v>12000</v>
      </c>
      <c r="M65">
        <f t="shared" ca="1" si="8"/>
        <v>4000</v>
      </c>
      <c r="N65">
        <f t="shared" ca="1" si="9"/>
        <v>4000</v>
      </c>
      <c r="O65">
        <f t="shared" ca="1" si="10"/>
        <v>12000</v>
      </c>
      <c r="P65">
        <f t="shared" ca="1" si="31"/>
        <v>11996</v>
      </c>
      <c r="Q65">
        <f ca="1">IF(P65&gt;0,1,0)</f>
        <v>1</v>
      </c>
      <c r="R65">
        <f t="shared" ca="1" si="12"/>
        <v>12</v>
      </c>
      <c r="S65">
        <f t="shared" ca="1" si="13"/>
        <v>11</v>
      </c>
      <c r="T65">
        <f t="shared" ca="1" si="14"/>
        <v>4</v>
      </c>
      <c r="U65">
        <f t="shared" ca="1" si="15"/>
        <v>4</v>
      </c>
      <c r="V65">
        <f t="shared" ca="1" si="16"/>
        <v>11</v>
      </c>
      <c r="X65">
        <f t="shared" si="21"/>
        <v>65</v>
      </c>
      <c r="Y65">
        <f t="shared" si="22"/>
        <v>2</v>
      </c>
      <c r="Z65">
        <f t="shared" si="23"/>
        <v>3</v>
      </c>
      <c r="AA65">
        <f t="shared" si="17"/>
        <v>101</v>
      </c>
      <c r="AB65">
        <f t="shared" si="18"/>
        <v>100</v>
      </c>
      <c r="AM65" t="str">
        <f t="shared" si="19"/>
        <v>201901SS</v>
      </c>
      <c r="AN65">
        <f t="shared" ca="1" si="24"/>
        <v>12.00363636363636</v>
      </c>
      <c r="AO65">
        <f t="shared" ca="1" si="25"/>
        <v>10.909090909090908</v>
      </c>
      <c r="AP65">
        <f t="shared" ca="1" si="28"/>
        <v>3.6363636363636362</v>
      </c>
      <c r="AQ65">
        <f t="shared" ca="1" si="29"/>
        <v>3.6363636363636362</v>
      </c>
      <c r="AR65">
        <f t="shared" ca="1" si="30"/>
        <v>10.909090909090908</v>
      </c>
      <c r="AS65">
        <f ca="1">P65/J65</f>
        <v>0.12393074093970825</v>
      </c>
    </row>
    <row r="66" spans="1:45" hidden="1" outlineLevel="1" x14ac:dyDescent="0.4">
      <c r="A66">
        <f t="shared" si="1"/>
        <v>201901</v>
      </c>
      <c r="B66" t="s">
        <v>120</v>
      </c>
      <c r="C66" t="s">
        <v>31</v>
      </c>
      <c r="D66" t="str">
        <f t="shared" ca="1" si="20"/>
        <v>I112</v>
      </c>
      <c r="E66">
        <f t="shared" ca="1" si="2"/>
        <v>37</v>
      </c>
      <c r="F66">
        <f t="shared" ca="1" si="3"/>
        <v>18</v>
      </c>
      <c r="G66" t="str">
        <f t="shared" ca="1" si="4"/>
        <v>S11</v>
      </c>
      <c r="H66" t="str">
        <f t="shared" ca="1" si="5"/>
        <v>S115</v>
      </c>
      <c r="I66">
        <f ca="1">VLOOKUP(D66,PRC!$A$2:$B$21,2,0)*E66</f>
        <v>2405000</v>
      </c>
      <c r="J66">
        <f t="shared" ca="1" si="6"/>
        <v>2092346</v>
      </c>
      <c r="K66">
        <f ca="1">VLOOKUP(D66,PRC!$A$1:$C$21,3,0)*E66</f>
        <v>1202500</v>
      </c>
      <c r="L66">
        <f t="shared" ca="1" si="7"/>
        <v>313000</v>
      </c>
      <c r="M66">
        <f t="shared" ca="1" si="8"/>
        <v>96000</v>
      </c>
      <c r="N66">
        <f t="shared" ca="1" si="9"/>
        <v>96000</v>
      </c>
      <c r="O66">
        <f t="shared" ca="1" si="10"/>
        <v>241000</v>
      </c>
      <c r="P66">
        <f t="shared" ca="1" si="31"/>
        <v>143846</v>
      </c>
      <c r="Q66">
        <f ca="1">IF(P66&gt;0,1,0)</f>
        <v>1</v>
      </c>
      <c r="R66">
        <f t="shared" ca="1" si="12"/>
        <v>13</v>
      </c>
      <c r="S66">
        <f t="shared" ca="1" si="13"/>
        <v>13</v>
      </c>
      <c r="T66">
        <f t="shared" ca="1" si="14"/>
        <v>4</v>
      </c>
      <c r="U66">
        <f t="shared" ca="1" si="15"/>
        <v>4</v>
      </c>
      <c r="V66">
        <f t="shared" ca="1" si="16"/>
        <v>10</v>
      </c>
      <c r="X66">
        <f t="shared" si="21"/>
        <v>66</v>
      </c>
      <c r="Y66">
        <f t="shared" si="22"/>
        <v>2</v>
      </c>
      <c r="Z66">
        <f t="shared" si="23"/>
        <v>3</v>
      </c>
      <c r="AA66">
        <f t="shared" si="17"/>
        <v>101</v>
      </c>
      <c r="AB66">
        <f t="shared" si="18"/>
        <v>100</v>
      </c>
      <c r="AM66" t="str">
        <f t="shared" si="19"/>
        <v>201901SS</v>
      </c>
      <c r="AN66">
        <f t="shared" ca="1" si="24"/>
        <v>13.000166320166318</v>
      </c>
      <c r="AO66">
        <f t="shared" ca="1" si="25"/>
        <v>13.014553014553016</v>
      </c>
      <c r="AP66">
        <f t="shared" ca="1" si="28"/>
        <v>3.9916839916839919</v>
      </c>
      <c r="AQ66">
        <f t="shared" ca="1" si="29"/>
        <v>3.9916839916839919</v>
      </c>
      <c r="AR66">
        <f t="shared" ca="1" si="30"/>
        <v>10.020790020790022</v>
      </c>
      <c r="AS66">
        <f ca="1">P66/J66</f>
        <v>6.8748667763362276E-2</v>
      </c>
    </row>
    <row r="67" spans="1:45" hidden="1" outlineLevel="1" x14ac:dyDescent="0.4">
      <c r="A67">
        <f t="shared" ref="A67:A130" si="32">IF(BA67="",A66,BA67)</f>
        <v>201901</v>
      </c>
      <c r="B67" t="s">
        <v>121</v>
      </c>
      <c r="C67" t="s">
        <v>31</v>
      </c>
      <c r="D67" t="str">
        <f t="shared" ca="1" si="20"/>
        <v>I115</v>
      </c>
      <c r="E67">
        <f t="shared" ref="E67:E130" ca="1" si="33">RANDBETWEEN(INDIRECT("AD"&amp;Y67),INDIRECT("AD"&amp;Z67))</f>
        <v>54</v>
      </c>
      <c r="F67">
        <f t="shared" ref="F67:F130" ca="1" si="34">RANDBETWEEN(INDIRECT("AF"&amp;Y67),INDIRECT("AF"&amp;Z67))</f>
        <v>12</v>
      </c>
      <c r="G67" t="str">
        <f t="shared" ref="G67:G101" ca="1" si="35">LEFT(H67,3)</f>
        <v>S11</v>
      </c>
      <c r="H67" t="str">
        <f t="shared" ref="H67:H101" ca="1" si="36">"S"&amp;RANDBETWEEN(101,120)</f>
        <v>S112</v>
      </c>
      <c r="I67">
        <f ca="1">VLOOKUP(D67,PRC!$A$2:$B$21,2,0)*E67</f>
        <v>270000</v>
      </c>
      <c r="J67">
        <f t="shared" ref="J67:J130" ca="1" si="37">I67*(1-R67/100)-4</f>
        <v>224096</v>
      </c>
      <c r="K67">
        <f ca="1">VLOOKUP(D67,PRC!$A$1:$C$21,3,0)*E67</f>
        <v>129600</v>
      </c>
      <c r="L67">
        <f t="shared" ref="L67:L130" ca="1" si="38">ROUND($I67*S67,-5)/100</f>
        <v>30000</v>
      </c>
      <c r="M67">
        <f t="shared" ref="M67:M130" ca="1" si="39">ROUND($I67*T67,-5)/100</f>
        <v>11000</v>
      </c>
      <c r="N67">
        <f t="shared" ref="N67:N130" ca="1" si="40">ROUND($I67*U67,-5)/100</f>
        <v>8000</v>
      </c>
      <c r="O67">
        <f t="shared" ref="O67:O130" ca="1" si="41">ROUND($I67*V67,-5)/100</f>
        <v>32000</v>
      </c>
      <c r="P67">
        <f t="shared" ca="1" si="31"/>
        <v>13496</v>
      </c>
      <c r="Q67">
        <f ca="1">IF(P67&gt;0,1,0)</f>
        <v>1</v>
      </c>
      <c r="R67">
        <f t="shared" ref="R67:R130" ca="1" si="42">RANDBETWEEN(INDIRECT("AF"&amp;$Y67),INDIRECT("AF"&amp;$Z67))</f>
        <v>17</v>
      </c>
      <c r="S67">
        <f t="shared" ref="S67:S130" ca="1" si="43">RANDBETWEEN(INDIRECT("AG"&amp;$Y67),INDIRECT("AG"&amp;$Z67))</f>
        <v>11</v>
      </c>
      <c r="T67">
        <f t="shared" ref="T67:T130" ca="1" si="44">RANDBETWEEN(INDIRECT("AH"&amp;$Y67),INDIRECT("AH"&amp;$Z67))</f>
        <v>4</v>
      </c>
      <c r="U67">
        <f t="shared" ref="U67:U130" ca="1" si="45">RANDBETWEEN(INDIRECT("Ai"&amp;$Y67),INDIRECT("Ai"&amp;$Z67))</f>
        <v>3</v>
      </c>
      <c r="V67">
        <f t="shared" ref="V67:V130" ca="1" si="46">RANDBETWEEN(INDIRECT("Aj"&amp;$Y67),INDIRECT("Aj"&amp;$Z67))</f>
        <v>12</v>
      </c>
      <c r="X67">
        <f t="shared" si="21"/>
        <v>67</v>
      </c>
      <c r="Y67">
        <f t="shared" si="22"/>
        <v>2</v>
      </c>
      <c r="Z67">
        <f t="shared" si="23"/>
        <v>3</v>
      </c>
      <c r="AA67">
        <f t="shared" ref="AA67:AA130" si="47">Y67+AB67-1</f>
        <v>101</v>
      </c>
      <c r="AB67">
        <f t="shared" ref="AB67:AB130" si="48">COUNTIF(AM$2:AM$100100,AM67)</f>
        <v>100</v>
      </c>
      <c r="AM67" t="str">
        <f t="shared" ref="AM67:AM130" si="49">A67&amp;C67</f>
        <v>201901SS</v>
      </c>
      <c r="AN67">
        <f t="shared" ca="1" si="24"/>
        <v>17.001481481481484</v>
      </c>
      <c r="AO67">
        <f t="shared" ca="1" si="25"/>
        <v>11.111111111111111</v>
      </c>
      <c r="AP67">
        <f t="shared" ca="1" si="28"/>
        <v>4.0740740740740744</v>
      </c>
      <c r="AQ67">
        <f t="shared" ca="1" si="29"/>
        <v>2.9629629629629632</v>
      </c>
      <c r="AR67">
        <f t="shared" ca="1" si="30"/>
        <v>11.851851851851853</v>
      </c>
      <c r="AS67">
        <f ca="1">P67/J67</f>
        <v>6.0224189633014423E-2</v>
      </c>
    </row>
    <row r="68" spans="1:45" hidden="1" outlineLevel="1" x14ac:dyDescent="0.4">
      <c r="A68">
        <f t="shared" si="32"/>
        <v>201901</v>
      </c>
      <c r="B68" t="s">
        <v>122</v>
      </c>
      <c r="C68" t="s">
        <v>31</v>
      </c>
      <c r="D68" t="str">
        <f t="shared" ref="D68:D101" ca="1" si="50">"I"&amp;RANDBETWEEN(101,120)</f>
        <v>I101</v>
      </c>
      <c r="E68">
        <f t="shared" ca="1" si="33"/>
        <v>16</v>
      </c>
      <c r="F68">
        <f t="shared" ca="1" si="34"/>
        <v>16</v>
      </c>
      <c r="G68" t="str">
        <f t="shared" ca="1" si="35"/>
        <v>S11</v>
      </c>
      <c r="H68" t="str">
        <f t="shared" ca="1" si="36"/>
        <v>S112</v>
      </c>
      <c r="I68">
        <f ca="1">VLOOKUP(D68,PRC!$A$2:$B$21,2,0)*E68</f>
        <v>480000</v>
      </c>
      <c r="J68">
        <f t="shared" ca="1" si="37"/>
        <v>427196</v>
      </c>
      <c r="K68">
        <f ca="1">VLOOKUP(D68,PRC!$A$1:$C$21,3,0)*E68</f>
        <v>249600</v>
      </c>
      <c r="L68">
        <f t="shared" ca="1" si="38"/>
        <v>53000</v>
      </c>
      <c r="M68">
        <f t="shared" ca="1" si="39"/>
        <v>19000</v>
      </c>
      <c r="N68">
        <f t="shared" ca="1" si="40"/>
        <v>19000</v>
      </c>
      <c r="O68">
        <f t="shared" ca="1" si="41"/>
        <v>48000</v>
      </c>
      <c r="P68">
        <f t="shared" ca="1" si="31"/>
        <v>38596</v>
      </c>
      <c r="Q68">
        <f ca="1">IF(P68&gt;0,1,0)</f>
        <v>1</v>
      </c>
      <c r="R68">
        <f t="shared" ca="1" si="42"/>
        <v>11</v>
      </c>
      <c r="S68">
        <f t="shared" ca="1" si="43"/>
        <v>11</v>
      </c>
      <c r="T68">
        <f t="shared" ca="1" si="44"/>
        <v>4</v>
      </c>
      <c r="U68">
        <f t="shared" ca="1" si="45"/>
        <v>4</v>
      </c>
      <c r="V68">
        <f t="shared" ca="1" si="46"/>
        <v>10</v>
      </c>
      <c r="X68">
        <f t="shared" ref="X68:X131" si="51">X67+1</f>
        <v>68</v>
      </c>
      <c r="Y68">
        <f t="shared" ref="Y68:Y102" si="52">IF(C68=C67,Y67,X68)</f>
        <v>2</v>
      </c>
      <c r="Z68">
        <f t="shared" ref="Z68:Z131" si="53">Y68+1</f>
        <v>3</v>
      </c>
      <c r="AA68">
        <f t="shared" si="47"/>
        <v>101</v>
      </c>
      <c r="AB68">
        <f t="shared" si="48"/>
        <v>100</v>
      </c>
      <c r="AM68" t="str">
        <f t="shared" si="49"/>
        <v>201901SS</v>
      </c>
      <c r="AN68">
        <f t="shared" ref="AN68:AN101" ca="1" si="54">(1-J68/I68)*100</f>
        <v>11.000833333333338</v>
      </c>
      <c r="AO68">
        <f t="shared" ref="AO68:AO101" ca="1" si="55">L68/$I68*100</f>
        <v>11.041666666666666</v>
      </c>
      <c r="AP68">
        <f t="shared" ca="1" si="28"/>
        <v>3.958333333333333</v>
      </c>
      <c r="AQ68">
        <f t="shared" ca="1" si="29"/>
        <v>3.958333333333333</v>
      </c>
      <c r="AR68">
        <f t="shared" ca="1" si="30"/>
        <v>10</v>
      </c>
      <c r="AS68">
        <f ca="1">P68/J68</f>
        <v>9.0347287895954087E-2</v>
      </c>
    </row>
    <row r="69" spans="1:45" hidden="1" outlineLevel="1" x14ac:dyDescent="0.4">
      <c r="A69">
        <f t="shared" si="32"/>
        <v>201901</v>
      </c>
      <c r="B69" t="s">
        <v>123</v>
      </c>
      <c r="C69" t="s">
        <v>31</v>
      </c>
      <c r="D69" t="str">
        <f t="shared" ca="1" si="50"/>
        <v>I109</v>
      </c>
      <c r="E69">
        <f t="shared" ca="1" si="33"/>
        <v>60</v>
      </c>
      <c r="F69">
        <f t="shared" ca="1" si="34"/>
        <v>17</v>
      </c>
      <c r="G69" t="str">
        <f t="shared" ca="1" si="35"/>
        <v>S11</v>
      </c>
      <c r="H69" t="str">
        <f t="shared" ca="1" si="36"/>
        <v>S119</v>
      </c>
      <c r="I69">
        <f ca="1">VLOOKUP(D69,PRC!$A$2:$B$21,2,0)*E69</f>
        <v>30000000</v>
      </c>
      <c r="J69">
        <f t="shared" ca="1" si="37"/>
        <v>26399996</v>
      </c>
      <c r="K69">
        <f ca="1">VLOOKUP(D69,PRC!$A$1:$C$21,3,0)*E69</f>
        <v>12000000</v>
      </c>
      <c r="L69">
        <f t="shared" ca="1" si="38"/>
        <v>3600000</v>
      </c>
      <c r="M69">
        <f t="shared" ca="1" si="39"/>
        <v>1200000</v>
      </c>
      <c r="N69">
        <f t="shared" ca="1" si="40"/>
        <v>1500000</v>
      </c>
      <c r="O69">
        <f t="shared" ca="1" si="41"/>
        <v>4500000</v>
      </c>
      <c r="P69">
        <f t="shared" ca="1" si="31"/>
        <v>3599996</v>
      </c>
      <c r="Q69">
        <f ca="1">IF(P69&gt;0,1,0)</f>
        <v>1</v>
      </c>
      <c r="R69">
        <f t="shared" ca="1" si="42"/>
        <v>12</v>
      </c>
      <c r="S69">
        <f t="shared" ca="1" si="43"/>
        <v>12</v>
      </c>
      <c r="T69">
        <f t="shared" ca="1" si="44"/>
        <v>4</v>
      </c>
      <c r="U69">
        <f t="shared" ca="1" si="45"/>
        <v>5</v>
      </c>
      <c r="V69">
        <f t="shared" ca="1" si="46"/>
        <v>15</v>
      </c>
      <c r="X69">
        <f t="shared" si="51"/>
        <v>69</v>
      </c>
      <c r="Y69">
        <f t="shared" si="52"/>
        <v>2</v>
      </c>
      <c r="Z69">
        <f t="shared" si="53"/>
        <v>3</v>
      </c>
      <c r="AA69">
        <f t="shared" si="47"/>
        <v>101</v>
      </c>
      <c r="AB69">
        <f t="shared" si="48"/>
        <v>100</v>
      </c>
      <c r="AM69" t="str">
        <f t="shared" si="49"/>
        <v>201901SS</v>
      </c>
      <c r="AN69">
        <f t="shared" ca="1" si="54"/>
        <v>12.000013333333337</v>
      </c>
      <c r="AO69">
        <f t="shared" ca="1" si="55"/>
        <v>12</v>
      </c>
      <c r="AP69">
        <f t="shared" ca="1" si="28"/>
        <v>4</v>
      </c>
      <c r="AQ69">
        <f t="shared" ca="1" si="29"/>
        <v>5</v>
      </c>
      <c r="AR69">
        <f t="shared" ca="1" si="30"/>
        <v>15</v>
      </c>
      <c r="AS69">
        <f ca="1">P69/J69</f>
        <v>0.13636350550962203</v>
      </c>
    </row>
    <row r="70" spans="1:45" hidden="1" outlineLevel="1" x14ac:dyDescent="0.4">
      <c r="A70">
        <f t="shared" si="32"/>
        <v>201901</v>
      </c>
      <c r="B70" t="s">
        <v>124</v>
      </c>
      <c r="C70" t="s">
        <v>31</v>
      </c>
      <c r="D70" t="str">
        <f t="shared" ca="1" si="50"/>
        <v>I107</v>
      </c>
      <c r="E70">
        <f t="shared" ca="1" si="33"/>
        <v>16</v>
      </c>
      <c r="F70">
        <f t="shared" ca="1" si="34"/>
        <v>15</v>
      </c>
      <c r="G70" t="str">
        <f t="shared" ca="1" si="35"/>
        <v>S11</v>
      </c>
      <c r="H70" t="str">
        <f t="shared" ca="1" si="36"/>
        <v>S116</v>
      </c>
      <c r="I70">
        <f ca="1">VLOOKUP(D70,PRC!$A$2:$B$21,2,0)*E70</f>
        <v>2400000</v>
      </c>
      <c r="J70">
        <f t="shared" ca="1" si="37"/>
        <v>1919996</v>
      </c>
      <c r="K70">
        <f ca="1">VLOOKUP(D70,PRC!$A$1:$C$21,3,0)*E70</f>
        <v>1368000</v>
      </c>
      <c r="L70">
        <f t="shared" ca="1" si="38"/>
        <v>264000</v>
      </c>
      <c r="M70">
        <f t="shared" ca="1" si="39"/>
        <v>72000</v>
      </c>
      <c r="N70">
        <f t="shared" ca="1" si="40"/>
        <v>72000</v>
      </c>
      <c r="O70">
        <f t="shared" ca="1" si="41"/>
        <v>360000</v>
      </c>
      <c r="P70">
        <f t="shared" ca="1" si="31"/>
        <v>-216004</v>
      </c>
      <c r="Q70">
        <f ca="1">IF(P70&gt;0,1,0)</f>
        <v>0</v>
      </c>
      <c r="R70">
        <f t="shared" ca="1" si="42"/>
        <v>20</v>
      </c>
      <c r="S70">
        <f t="shared" ca="1" si="43"/>
        <v>11</v>
      </c>
      <c r="T70">
        <f t="shared" ca="1" si="44"/>
        <v>3</v>
      </c>
      <c r="U70">
        <f t="shared" ca="1" si="45"/>
        <v>3</v>
      </c>
      <c r="V70">
        <f t="shared" ca="1" si="46"/>
        <v>15</v>
      </c>
      <c r="X70">
        <f t="shared" si="51"/>
        <v>70</v>
      </c>
      <c r="Y70">
        <f t="shared" si="52"/>
        <v>2</v>
      </c>
      <c r="Z70">
        <f t="shared" si="53"/>
        <v>3</v>
      </c>
      <c r="AA70">
        <f t="shared" si="47"/>
        <v>101</v>
      </c>
      <c r="AB70">
        <f t="shared" si="48"/>
        <v>100</v>
      </c>
      <c r="AM70" t="str">
        <f t="shared" si="49"/>
        <v>201901SS</v>
      </c>
      <c r="AN70">
        <f t="shared" ca="1" si="54"/>
        <v>20.000166666666665</v>
      </c>
      <c r="AO70">
        <f t="shared" ca="1" si="55"/>
        <v>11</v>
      </c>
      <c r="AP70">
        <f t="shared" ca="1" si="28"/>
        <v>3</v>
      </c>
      <c r="AQ70">
        <f t="shared" ca="1" si="29"/>
        <v>3</v>
      </c>
      <c r="AR70">
        <f t="shared" ca="1" si="30"/>
        <v>15</v>
      </c>
      <c r="AS70">
        <f ca="1">P70/J70</f>
        <v>-0.11250231771316191</v>
      </c>
    </row>
    <row r="71" spans="1:45" hidden="1" outlineLevel="1" x14ac:dyDescent="0.4">
      <c r="A71">
        <f t="shared" si="32"/>
        <v>201901</v>
      </c>
      <c r="B71" t="s">
        <v>125</v>
      </c>
      <c r="C71" t="s">
        <v>31</v>
      </c>
      <c r="D71" t="str">
        <f t="shared" ca="1" si="50"/>
        <v>I112</v>
      </c>
      <c r="E71">
        <f t="shared" ca="1" si="33"/>
        <v>36</v>
      </c>
      <c r="F71">
        <f t="shared" ca="1" si="34"/>
        <v>10</v>
      </c>
      <c r="G71" t="str">
        <f t="shared" ca="1" si="35"/>
        <v>S11</v>
      </c>
      <c r="H71" t="str">
        <f t="shared" ca="1" si="36"/>
        <v>S119</v>
      </c>
      <c r="I71">
        <f ca="1">VLOOKUP(D71,PRC!$A$2:$B$21,2,0)*E71</f>
        <v>2340000</v>
      </c>
      <c r="J71">
        <f t="shared" ca="1" si="37"/>
        <v>2012396</v>
      </c>
      <c r="K71">
        <f ca="1">VLOOKUP(D71,PRC!$A$1:$C$21,3,0)*E71</f>
        <v>1170000</v>
      </c>
      <c r="L71">
        <f t="shared" ca="1" si="38"/>
        <v>257000</v>
      </c>
      <c r="M71">
        <f t="shared" ca="1" si="39"/>
        <v>70000</v>
      </c>
      <c r="N71">
        <f t="shared" ca="1" si="40"/>
        <v>117000</v>
      </c>
      <c r="O71">
        <f t="shared" ca="1" si="41"/>
        <v>234000</v>
      </c>
      <c r="P71">
        <f t="shared" ca="1" si="31"/>
        <v>164396</v>
      </c>
      <c r="Q71">
        <f ca="1">IF(P71&gt;0,1,0)</f>
        <v>1</v>
      </c>
      <c r="R71">
        <f t="shared" ca="1" si="42"/>
        <v>14</v>
      </c>
      <c r="S71">
        <f t="shared" ca="1" si="43"/>
        <v>11</v>
      </c>
      <c r="T71">
        <f t="shared" ca="1" si="44"/>
        <v>3</v>
      </c>
      <c r="U71">
        <f t="shared" ca="1" si="45"/>
        <v>5</v>
      </c>
      <c r="V71">
        <f t="shared" ca="1" si="46"/>
        <v>10</v>
      </c>
      <c r="X71">
        <f t="shared" si="51"/>
        <v>71</v>
      </c>
      <c r="Y71">
        <f t="shared" si="52"/>
        <v>2</v>
      </c>
      <c r="Z71">
        <f t="shared" si="53"/>
        <v>3</v>
      </c>
      <c r="AA71">
        <f t="shared" si="47"/>
        <v>101</v>
      </c>
      <c r="AB71">
        <f t="shared" si="48"/>
        <v>100</v>
      </c>
      <c r="AM71" t="str">
        <f t="shared" si="49"/>
        <v>201901SS</v>
      </c>
      <c r="AN71">
        <f t="shared" ca="1" si="54"/>
        <v>14.000170940170943</v>
      </c>
      <c r="AO71">
        <f t="shared" ca="1" si="55"/>
        <v>10.982905982905983</v>
      </c>
      <c r="AP71">
        <f t="shared" ca="1" si="28"/>
        <v>2.9914529914529915</v>
      </c>
      <c r="AQ71">
        <f t="shared" ca="1" si="29"/>
        <v>5</v>
      </c>
      <c r="AR71">
        <f t="shared" ca="1" si="30"/>
        <v>10</v>
      </c>
      <c r="AS71">
        <f ca="1">P71/J71</f>
        <v>8.1691674998360164E-2</v>
      </c>
    </row>
    <row r="72" spans="1:45" hidden="1" outlineLevel="1" x14ac:dyDescent="0.4">
      <c r="A72">
        <f t="shared" si="32"/>
        <v>201901</v>
      </c>
      <c r="B72" t="s">
        <v>126</v>
      </c>
      <c r="C72" t="s">
        <v>31</v>
      </c>
      <c r="D72" t="str">
        <f t="shared" ca="1" si="50"/>
        <v>I116</v>
      </c>
      <c r="E72">
        <f t="shared" ca="1" si="33"/>
        <v>76</v>
      </c>
      <c r="F72">
        <f t="shared" ca="1" si="34"/>
        <v>17</v>
      </c>
      <c r="G72" t="str">
        <f t="shared" ca="1" si="35"/>
        <v>S11</v>
      </c>
      <c r="H72" t="str">
        <f t="shared" ca="1" si="36"/>
        <v>S110</v>
      </c>
      <c r="I72">
        <f ca="1">VLOOKUP(D72,PRC!$A$2:$B$21,2,0)*E72</f>
        <v>110960000</v>
      </c>
      <c r="J72">
        <f t="shared" ca="1" si="37"/>
        <v>89877596</v>
      </c>
      <c r="K72">
        <f ca="1">VLOOKUP(D72,PRC!$A$1:$C$21,3,0)*E72</f>
        <v>66576000</v>
      </c>
      <c r="L72">
        <f t="shared" ca="1" si="38"/>
        <v>11096000</v>
      </c>
      <c r="M72">
        <f t="shared" ca="1" si="39"/>
        <v>3329000</v>
      </c>
      <c r="N72">
        <f t="shared" ca="1" si="40"/>
        <v>5548000</v>
      </c>
      <c r="O72">
        <f t="shared" ca="1" si="41"/>
        <v>13315000</v>
      </c>
      <c r="P72">
        <f t="shared" ca="1" si="31"/>
        <v>-9986404</v>
      </c>
      <c r="Q72">
        <f ca="1">IF(P72&gt;0,1,0)</f>
        <v>0</v>
      </c>
      <c r="R72">
        <f t="shared" ca="1" si="42"/>
        <v>19</v>
      </c>
      <c r="S72">
        <f t="shared" ca="1" si="43"/>
        <v>10</v>
      </c>
      <c r="T72">
        <f t="shared" ca="1" si="44"/>
        <v>3</v>
      </c>
      <c r="U72">
        <f t="shared" ca="1" si="45"/>
        <v>5</v>
      </c>
      <c r="V72">
        <f t="shared" ca="1" si="46"/>
        <v>12</v>
      </c>
      <c r="X72">
        <f t="shared" si="51"/>
        <v>72</v>
      </c>
      <c r="Y72">
        <f t="shared" si="52"/>
        <v>2</v>
      </c>
      <c r="Z72">
        <f t="shared" si="53"/>
        <v>3</v>
      </c>
      <c r="AA72">
        <f t="shared" si="47"/>
        <v>101</v>
      </c>
      <c r="AB72">
        <f t="shared" si="48"/>
        <v>100</v>
      </c>
      <c r="AM72" t="str">
        <f t="shared" si="49"/>
        <v>201901SS</v>
      </c>
      <c r="AN72">
        <f t="shared" ca="1" si="54"/>
        <v>19.00000360490267</v>
      </c>
      <c r="AO72">
        <f t="shared" ca="1" si="55"/>
        <v>10</v>
      </c>
      <c r="AP72">
        <f t="shared" ca="1" si="28"/>
        <v>3.0001802451333814</v>
      </c>
      <c r="AQ72">
        <f t="shared" ca="1" si="29"/>
        <v>5</v>
      </c>
      <c r="AR72">
        <f t="shared" ca="1" si="30"/>
        <v>11.999819754866618</v>
      </c>
      <c r="AS72">
        <f ca="1">P72/J72</f>
        <v>-0.11111116056108132</v>
      </c>
    </row>
    <row r="73" spans="1:45" hidden="1" outlineLevel="1" x14ac:dyDescent="0.4">
      <c r="A73">
        <f t="shared" si="32"/>
        <v>201901</v>
      </c>
      <c r="B73" t="s">
        <v>127</v>
      </c>
      <c r="C73" t="s">
        <v>31</v>
      </c>
      <c r="D73" t="str">
        <f t="shared" ca="1" si="50"/>
        <v>I111</v>
      </c>
      <c r="E73">
        <f t="shared" ca="1" si="33"/>
        <v>66</v>
      </c>
      <c r="F73">
        <f t="shared" ca="1" si="34"/>
        <v>12</v>
      </c>
      <c r="G73" t="str">
        <f t="shared" ca="1" si="35"/>
        <v>S12</v>
      </c>
      <c r="H73" t="str">
        <f t="shared" ca="1" si="36"/>
        <v>S120</v>
      </c>
      <c r="I73">
        <f ca="1">VLOOKUP(D73,PRC!$A$2:$B$21,2,0)*E73</f>
        <v>9900000</v>
      </c>
      <c r="J73">
        <f t="shared" ca="1" si="37"/>
        <v>8414996</v>
      </c>
      <c r="K73">
        <f ca="1">VLOOKUP(D73,PRC!$A$1:$C$21,3,0)*E73</f>
        <v>5247000</v>
      </c>
      <c r="L73">
        <f t="shared" ca="1" si="38"/>
        <v>1485000</v>
      </c>
      <c r="M73">
        <f t="shared" ca="1" si="39"/>
        <v>495000</v>
      </c>
      <c r="N73">
        <f t="shared" ca="1" si="40"/>
        <v>396000</v>
      </c>
      <c r="O73">
        <f t="shared" ca="1" si="41"/>
        <v>1188000</v>
      </c>
      <c r="P73">
        <f t="shared" ca="1" si="31"/>
        <v>-396004</v>
      </c>
      <c r="Q73">
        <f ca="1">IF(P73&gt;0,1,0)</f>
        <v>0</v>
      </c>
      <c r="R73">
        <f t="shared" ca="1" si="42"/>
        <v>15</v>
      </c>
      <c r="S73">
        <f t="shared" ca="1" si="43"/>
        <v>15</v>
      </c>
      <c r="T73">
        <f t="shared" ca="1" si="44"/>
        <v>5</v>
      </c>
      <c r="U73">
        <f t="shared" ca="1" si="45"/>
        <v>4</v>
      </c>
      <c r="V73">
        <f t="shared" ca="1" si="46"/>
        <v>12</v>
      </c>
      <c r="X73">
        <f t="shared" si="51"/>
        <v>73</v>
      </c>
      <c r="Y73">
        <f t="shared" si="52"/>
        <v>2</v>
      </c>
      <c r="Z73">
        <f t="shared" si="53"/>
        <v>3</v>
      </c>
      <c r="AA73">
        <f t="shared" si="47"/>
        <v>101</v>
      </c>
      <c r="AB73">
        <f t="shared" si="48"/>
        <v>100</v>
      </c>
      <c r="AM73" t="str">
        <f t="shared" si="49"/>
        <v>201901SS</v>
      </c>
      <c r="AN73">
        <f t="shared" ca="1" si="54"/>
        <v>15.000040404040405</v>
      </c>
      <c r="AO73">
        <f t="shared" ca="1" si="55"/>
        <v>15</v>
      </c>
      <c r="AP73">
        <f t="shared" ca="1" si="28"/>
        <v>5</v>
      </c>
      <c r="AQ73">
        <f t="shared" ca="1" si="29"/>
        <v>4</v>
      </c>
      <c r="AR73">
        <f t="shared" ca="1" si="30"/>
        <v>12</v>
      </c>
      <c r="AS73">
        <f ca="1">P73/J73</f>
        <v>-4.7059321240319071E-2</v>
      </c>
    </row>
    <row r="74" spans="1:45" hidden="1" outlineLevel="1" x14ac:dyDescent="0.4">
      <c r="A74">
        <f t="shared" si="32"/>
        <v>201901</v>
      </c>
      <c r="B74" t="s">
        <v>128</v>
      </c>
      <c r="C74" t="s">
        <v>31</v>
      </c>
      <c r="D74" t="str">
        <f t="shared" ca="1" si="50"/>
        <v>I102</v>
      </c>
      <c r="E74">
        <f t="shared" ca="1" si="33"/>
        <v>69</v>
      </c>
      <c r="F74">
        <f t="shared" ca="1" si="34"/>
        <v>17</v>
      </c>
      <c r="G74" t="str">
        <f t="shared" ca="1" si="35"/>
        <v>S10</v>
      </c>
      <c r="H74" t="str">
        <f t="shared" ca="1" si="36"/>
        <v>S108</v>
      </c>
      <c r="I74">
        <f ca="1">VLOOKUP(D74,PRC!$A$2:$B$21,2,0)*E74</f>
        <v>2760000</v>
      </c>
      <c r="J74">
        <f t="shared" ca="1" si="37"/>
        <v>2428796</v>
      </c>
      <c r="K74">
        <f ca="1">VLOOKUP(D74,PRC!$A$1:$C$21,3,0)*E74</f>
        <v>1297200</v>
      </c>
      <c r="L74">
        <f t="shared" ca="1" si="38"/>
        <v>276000</v>
      </c>
      <c r="M74">
        <f t="shared" ca="1" si="39"/>
        <v>138000</v>
      </c>
      <c r="N74">
        <f t="shared" ca="1" si="40"/>
        <v>83000</v>
      </c>
      <c r="O74">
        <f t="shared" ca="1" si="41"/>
        <v>276000</v>
      </c>
      <c r="P74">
        <f t="shared" ca="1" si="31"/>
        <v>358596</v>
      </c>
      <c r="Q74">
        <f ca="1">IF(P74&gt;0,1,0)</f>
        <v>1</v>
      </c>
      <c r="R74">
        <f t="shared" ca="1" si="42"/>
        <v>12</v>
      </c>
      <c r="S74">
        <f t="shared" ca="1" si="43"/>
        <v>10</v>
      </c>
      <c r="T74">
        <f t="shared" ca="1" si="44"/>
        <v>5</v>
      </c>
      <c r="U74">
        <f t="shared" ca="1" si="45"/>
        <v>3</v>
      </c>
      <c r="V74">
        <f t="shared" ca="1" si="46"/>
        <v>10</v>
      </c>
      <c r="X74">
        <f t="shared" si="51"/>
        <v>74</v>
      </c>
      <c r="Y74">
        <f t="shared" si="52"/>
        <v>2</v>
      </c>
      <c r="Z74">
        <f t="shared" si="53"/>
        <v>3</v>
      </c>
      <c r="AA74">
        <f t="shared" si="47"/>
        <v>101</v>
      </c>
      <c r="AB74">
        <f t="shared" si="48"/>
        <v>100</v>
      </c>
      <c r="AM74" t="str">
        <f t="shared" si="49"/>
        <v>201901SS</v>
      </c>
      <c r="AN74">
        <f t="shared" ca="1" si="54"/>
        <v>12.000144927536226</v>
      </c>
      <c r="AO74">
        <f t="shared" ca="1" si="55"/>
        <v>10</v>
      </c>
      <c r="AP74">
        <f t="shared" ca="1" si="28"/>
        <v>5</v>
      </c>
      <c r="AQ74">
        <f t="shared" ca="1" si="29"/>
        <v>3.0072463768115942</v>
      </c>
      <c r="AR74">
        <f t="shared" ca="1" si="30"/>
        <v>10</v>
      </c>
      <c r="AS74">
        <f ca="1">P74/J74</f>
        <v>0.1476435237870945</v>
      </c>
    </row>
    <row r="75" spans="1:45" hidden="1" outlineLevel="1" x14ac:dyDescent="0.4">
      <c r="A75">
        <f t="shared" si="32"/>
        <v>201901</v>
      </c>
      <c r="B75" t="s">
        <v>129</v>
      </c>
      <c r="C75" t="s">
        <v>31</v>
      </c>
      <c r="D75" t="str">
        <f t="shared" ca="1" si="50"/>
        <v>I114</v>
      </c>
      <c r="E75">
        <f t="shared" ca="1" si="33"/>
        <v>9</v>
      </c>
      <c r="F75">
        <f t="shared" ca="1" si="34"/>
        <v>10</v>
      </c>
      <c r="G75" t="str">
        <f t="shared" ca="1" si="35"/>
        <v>S11</v>
      </c>
      <c r="H75" t="str">
        <f t="shared" ca="1" si="36"/>
        <v>S112</v>
      </c>
      <c r="I75">
        <f ca="1">VLOOKUP(D75,PRC!$A$2:$B$21,2,0)*E75</f>
        <v>2160000</v>
      </c>
      <c r="J75">
        <f t="shared" ca="1" si="37"/>
        <v>1943996</v>
      </c>
      <c r="K75">
        <f ca="1">VLOOKUP(D75,PRC!$A$1:$C$21,3,0)*E75</f>
        <v>1252800</v>
      </c>
      <c r="L75">
        <f t="shared" ca="1" si="38"/>
        <v>259000</v>
      </c>
      <c r="M75">
        <f t="shared" ca="1" si="39"/>
        <v>108000</v>
      </c>
      <c r="N75">
        <f t="shared" ca="1" si="40"/>
        <v>86000</v>
      </c>
      <c r="O75">
        <f t="shared" ca="1" si="41"/>
        <v>238000</v>
      </c>
      <c r="P75">
        <f t="shared" ca="1" si="31"/>
        <v>196</v>
      </c>
      <c r="Q75">
        <f ca="1">IF(P75&gt;0,1,0)</f>
        <v>1</v>
      </c>
      <c r="R75">
        <f t="shared" ca="1" si="42"/>
        <v>10</v>
      </c>
      <c r="S75">
        <f t="shared" ca="1" si="43"/>
        <v>12</v>
      </c>
      <c r="T75">
        <f t="shared" ca="1" si="44"/>
        <v>5</v>
      </c>
      <c r="U75">
        <f t="shared" ca="1" si="45"/>
        <v>4</v>
      </c>
      <c r="V75">
        <f t="shared" ca="1" si="46"/>
        <v>11</v>
      </c>
      <c r="X75">
        <f t="shared" si="51"/>
        <v>75</v>
      </c>
      <c r="Y75">
        <f t="shared" si="52"/>
        <v>2</v>
      </c>
      <c r="Z75">
        <f t="shared" si="53"/>
        <v>3</v>
      </c>
      <c r="AA75">
        <f t="shared" si="47"/>
        <v>101</v>
      </c>
      <c r="AB75">
        <f t="shared" si="48"/>
        <v>100</v>
      </c>
      <c r="AM75" t="str">
        <f t="shared" si="49"/>
        <v>201901SS</v>
      </c>
      <c r="AN75">
        <f t="shared" ca="1" si="54"/>
        <v>10.000185185185185</v>
      </c>
      <c r="AO75">
        <f t="shared" ca="1" si="55"/>
        <v>11.99074074074074</v>
      </c>
      <c r="AP75">
        <f t="shared" ca="1" si="28"/>
        <v>5</v>
      </c>
      <c r="AQ75">
        <f t="shared" ca="1" si="29"/>
        <v>3.9814814814814818</v>
      </c>
      <c r="AR75">
        <f t="shared" ca="1" si="30"/>
        <v>11.018518518518519</v>
      </c>
      <c r="AS75">
        <f ca="1">P75/J75</f>
        <v>1.0082325272274222E-4</v>
      </c>
    </row>
    <row r="76" spans="1:45" hidden="1" outlineLevel="1" x14ac:dyDescent="0.4">
      <c r="A76">
        <f t="shared" si="32"/>
        <v>201901</v>
      </c>
      <c r="B76" t="s">
        <v>130</v>
      </c>
      <c r="C76" t="s">
        <v>31</v>
      </c>
      <c r="D76" t="str">
        <f t="shared" ca="1" si="50"/>
        <v>I112</v>
      </c>
      <c r="E76">
        <f t="shared" ca="1" si="33"/>
        <v>6</v>
      </c>
      <c r="F76">
        <f t="shared" ca="1" si="34"/>
        <v>13</v>
      </c>
      <c r="G76" t="str">
        <f t="shared" ca="1" si="35"/>
        <v>S11</v>
      </c>
      <c r="H76" t="str">
        <f t="shared" ca="1" si="36"/>
        <v>S115</v>
      </c>
      <c r="I76">
        <f ca="1">VLOOKUP(D76,PRC!$A$2:$B$21,2,0)*E76</f>
        <v>390000</v>
      </c>
      <c r="J76">
        <f t="shared" ca="1" si="37"/>
        <v>335396</v>
      </c>
      <c r="K76">
        <f ca="1">VLOOKUP(D76,PRC!$A$1:$C$21,3,0)*E76</f>
        <v>195000</v>
      </c>
      <c r="L76">
        <f t="shared" ca="1" si="38"/>
        <v>39000</v>
      </c>
      <c r="M76">
        <f t="shared" ca="1" si="39"/>
        <v>16000</v>
      </c>
      <c r="N76">
        <f t="shared" ca="1" si="40"/>
        <v>12000</v>
      </c>
      <c r="O76">
        <f t="shared" ca="1" si="41"/>
        <v>47000</v>
      </c>
      <c r="P76">
        <f t="shared" ca="1" si="31"/>
        <v>26396</v>
      </c>
      <c r="Q76">
        <f ca="1">IF(P76&gt;0,1,0)</f>
        <v>1</v>
      </c>
      <c r="R76">
        <f t="shared" ca="1" si="42"/>
        <v>14</v>
      </c>
      <c r="S76">
        <f t="shared" ca="1" si="43"/>
        <v>10</v>
      </c>
      <c r="T76">
        <f t="shared" ca="1" si="44"/>
        <v>4</v>
      </c>
      <c r="U76">
        <f t="shared" ca="1" si="45"/>
        <v>3</v>
      </c>
      <c r="V76">
        <f t="shared" ca="1" si="46"/>
        <v>12</v>
      </c>
      <c r="X76">
        <f t="shared" si="51"/>
        <v>76</v>
      </c>
      <c r="Y76">
        <f t="shared" si="52"/>
        <v>2</v>
      </c>
      <c r="Z76">
        <f t="shared" si="53"/>
        <v>3</v>
      </c>
      <c r="AA76">
        <f t="shared" si="47"/>
        <v>101</v>
      </c>
      <c r="AB76">
        <f t="shared" si="48"/>
        <v>100</v>
      </c>
      <c r="AM76" t="str">
        <f t="shared" si="49"/>
        <v>201901SS</v>
      </c>
      <c r="AN76">
        <f t="shared" ca="1" si="54"/>
        <v>14.001025641025644</v>
      </c>
      <c r="AO76">
        <f t="shared" ca="1" si="55"/>
        <v>10</v>
      </c>
      <c r="AP76">
        <f t="shared" ca="1" si="28"/>
        <v>4.1025641025641022</v>
      </c>
      <c r="AQ76">
        <f t="shared" ca="1" si="29"/>
        <v>3.0769230769230771</v>
      </c>
      <c r="AR76">
        <f t="shared" ca="1" si="30"/>
        <v>12.051282051282051</v>
      </c>
      <c r="AS76">
        <f ca="1">P76/J76</f>
        <v>7.8700998222996102E-2</v>
      </c>
    </row>
    <row r="77" spans="1:45" hidden="1" outlineLevel="1" x14ac:dyDescent="0.4">
      <c r="A77">
        <f t="shared" si="32"/>
        <v>201901</v>
      </c>
      <c r="B77" t="s">
        <v>131</v>
      </c>
      <c r="C77" t="s">
        <v>31</v>
      </c>
      <c r="D77" t="str">
        <f t="shared" ca="1" si="50"/>
        <v>I113</v>
      </c>
      <c r="E77">
        <f t="shared" ca="1" si="33"/>
        <v>7</v>
      </c>
      <c r="F77">
        <f t="shared" ca="1" si="34"/>
        <v>13</v>
      </c>
      <c r="G77" t="str">
        <f t="shared" ca="1" si="35"/>
        <v>S11</v>
      </c>
      <c r="H77" t="str">
        <f t="shared" ca="1" si="36"/>
        <v>S112</v>
      </c>
      <c r="I77">
        <f ca="1">VLOOKUP(D77,PRC!$A$2:$B$21,2,0)*E77</f>
        <v>4690000</v>
      </c>
      <c r="J77">
        <f t="shared" ca="1" si="37"/>
        <v>4033396</v>
      </c>
      <c r="K77">
        <f ca="1">VLOOKUP(D77,PRC!$A$1:$C$21,3,0)*E77</f>
        <v>2110500</v>
      </c>
      <c r="L77">
        <f t="shared" ca="1" si="38"/>
        <v>469000</v>
      </c>
      <c r="M77">
        <f t="shared" ca="1" si="39"/>
        <v>141000</v>
      </c>
      <c r="N77">
        <f t="shared" ca="1" si="40"/>
        <v>235000</v>
      </c>
      <c r="O77">
        <f t="shared" ca="1" si="41"/>
        <v>610000</v>
      </c>
      <c r="P77">
        <f t="shared" ca="1" si="31"/>
        <v>467896</v>
      </c>
      <c r="Q77">
        <f ca="1">IF(P77&gt;0,1,0)</f>
        <v>1</v>
      </c>
      <c r="R77">
        <f t="shared" ca="1" si="42"/>
        <v>14</v>
      </c>
      <c r="S77">
        <f t="shared" ca="1" si="43"/>
        <v>10</v>
      </c>
      <c r="T77">
        <f t="shared" ca="1" si="44"/>
        <v>3</v>
      </c>
      <c r="U77">
        <f t="shared" ca="1" si="45"/>
        <v>5</v>
      </c>
      <c r="V77">
        <f t="shared" ca="1" si="46"/>
        <v>13</v>
      </c>
      <c r="X77">
        <f t="shared" si="51"/>
        <v>77</v>
      </c>
      <c r="Y77">
        <f t="shared" si="52"/>
        <v>2</v>
      </c>
      <c r="Z77">
        <f t="shared" si="53"/>
        <v>3</v>
      </c>
      <c r="AA77">
        <f t="shared" si="47"/>
        <v>101</v>
      </c>
      <c r="AB77">
        <f t="shared" si="48"/>
        <v>100</v>
      </c>
      <c r="AM77" t="str">
        <f t="shared" si="49"/>
        <v>201901SS</v>
      </c>
      <c r="AN77">
        <f t="shared" ca="1" si="54"/>
        <v>14.000085287846487</v>
      </c>
      <c r="AO77">
        <f t="shared" ca="1" si="55"/>
        <v>10</v>
      </c>
      <c r="AP77">
        <f t="shared" ca="1" si="28"/>
        <v>3.0063965884861408</v>
      </c>
      <c r="AQ77">
        <f t="shared" ca="1" si="29"/>
        <v>5.0106609808102345</v>
      </c>
      <c r="AR77">
        <f t="shared" ca="1" si="30"/>
        <v>13.00639658848614</v>
      </c>
      <c r="AS77">
        <f ca="1">P77/J77</f>
        <v>0.11600547032822961</v>
      </c>
    </row>
    <row r="78" spans="1:45" hidden="1" outlineLevel="1" x14ac:dyDescent="0.4">
      <c r="A78">
        <f t="shared" si="32"/>
        <v>201901</v>
      </c>
      <c r="B78" t="s">
        <v>132</v>
      </c>
      <c r="C78" t="s">
        <v>31</v>
      </c>
      <c r="D78" t="str">
        <f t="shared" ca="1" si="50"/>
        <v>I106</v>
      </c>
      <c r="E78">
        <f t="shared" ca="1" si="33"/>
        <v>17</v>
      </c>
      <c r="F78">
        <f t="shared" ca="1" si="34"/>
        <v>17</v>
      </c>
      <c r="G78" t="str">
        <f t="shared" ca="1" si="35"/>
        <v>S11</v>
      </c>
      <c r="H78" t="str">
        <f t="shared" ca="1" si="36"/>
        <v>S118</v>
      </c>
      <c r="I78">
        <f ca="1">VLOOKUP(D78,PRC!$A$2:$B$21,2,0)*E78</f>
        <v>340000</v>
      </c>
      <c r="J78">
        <f t="shared" ca="1" si="37"/>
        <v>271996</v>
      </c>
      <c r="K78">
        <f ca="1">VLOOKUP(D78,PRC!$A$1:$C$21,3,0)*E78</f>
        <v>180200</v>
      </c>
      <c r="L78">
        <f t="shared" ca="1" si="38"/>
        <v>41000</v>
      </c>
      <c r="M78">
        <f t="shared" ca="1" si="39"/>
        <v>14000</v>
      </c>
      <c r="N78">
        <f t="shared" ca="1" si="40"/>
        <v>14000</v>
      </c>
      <c r="O78">
        <f t="shared" ca="1" si="41"/>
        <v>34000</v>
      </c>
      <c r="P78">
        <f t="shared" ca="1" si="31"/>
        <v>-11204</v>
      </c>
      <c r="Q78">
        <f ca="1">IF(P78&gt;0,1,0)</f>
        <v>0</v>
      </c>
      <c r="R78">
        <f t="shared" ca="1" si="42"/>
        <v>20</v>
      </c>
      <c r="S78">
        <f t="shared" ca="1" si="43"/>
        <v>12</v>
      </c>
      <c r="T78">
        <f t="shared" ca="1" si="44"/>
        <v>4</v>
      </c>
      <c r="U78">
        <f t="shared" ca="1" si="45"/>
        <v>4</v>
      </c>
      <c r="V78">
        <f t="shared" ca="1" si="46"/>
        <v>10</v>
      </c>
      <c r="X78">
        <f t="shared" si="51"/>
        <v>78</v>
      </c>
      <c r="Y78">
        <f t="shared" si="52"/>
        <v>2</v>
      </c>
      <c r="Z78">
        <f t="shared" si="53"/>
        <v>3</v>
      </c>
      <c r="AA78">
        <f t="shared" si="47"/>
        <v>101</v>
      </c>
      <c r="AB78">
        <f t="shared" si="48"/>
        <v>100</v>
      </c>
      <c r="AM78" t="str">
        <f t="shared" si="49"/>
        <v>201901SS</v>
      </c>
      <c r="AN78">
        <f t="shared" ca="1" si="54"/>
        <v>20.001176470588234</v>
      </c>
      <c r="AO78">
        <f t="shared" ca="1" si="55"/>
        <v>12.058823529411764</v>
      </c>
      <c r="AP78">
        <f t="shared" ca="1" si="28"/>
        <v>4.117647058823529</v>
      </c>
      <c r="AQ78">
        <f t="shared" ca="1" si="29"/>
        <v>4.117647058823529</v>
      </c>
      <c r="AR78">
        <f t="shared" ca="1" si="30"/>
        <v>10</v>
      </c>
      <c r="AS78">
        <f ca="1">P78/J78</f>
        <v>-4.1191782232091648E-2</v>
      </c>
    </row>
    <row r="79" spans="1:45" hidden="1" outlineLevel="1" x14ac:dyDescent="0.4">
      <c r="A79">
        <f t="shared" si="32"/>
        <v>201901</v>
      </c>
      <c r="B79" t="s">
        <v>133</v>
      </c>
      <c r="C79" t="s">
        <v>31</v>
      </c>
      <c r="D79" t="str">
        <f t="shared" ca="1" si="50"/>
        <v>I107</v>
      </c>
      <c r="E79">
        <f t="shared" ca="1" si="33"/>
        <v>44</v>
      </c>
      <c r="F79">
        <f t="shared" ca="1" si="34"/>
        <v>14</v>
      </c>
      <c r="G79" t="str">
        <f t="shared" ca="1" si="35"/>
        <v>S11</v>
      </c>
      <c r="H79" t="str">
        <f t="shared" ca="1" si="36"/>
        <v>S110</v>
      </c>
      <c r="I79">
        <f ca="1">VLOOKUP(D79,PRC!$A$2:$B$21,2,0)*E79</f>
        <v>6600000</v>
      </c>
      <c r="J79">
        <f t="shared" ca="1" si="37"/>
        <v>5543996</v>
      </c>
      <c r="K79">
        <f ca="1">VLOOKUP(D79,PRC!$A$1:$C$21,3,0)*E79</f>
        <v>3762000</v>
      </c>
      <c r="L79">
        <f t="shared" ca="1" si="38"/>
        <v>924000</v>
      </c>
      <c r="M79">
        <f t="shared" ca="1" si="39"/>
        <v>198000</v>
      </c>
      <c r="N79">
        <f t="shared" ca="1" si="40"/>
        <v>330000</v>
      </c>
      <c r="O79">
        <f t="shared" ca="1" si="41"/>
        <v>660000</v>
      </c>
      <c r="P79">
        <f t="shared" ca="1" si="31"/>
        <v>-330004</v>
      </c>
      <c r="Q79">
        <f ca="1">IF(P79&gt;0,1,0)</f>
        <v>0</v>
      </c>
      <c r="R79">
        <f t="shared" ca="1" si="42"/>
        <v>16</v>
      </c>
      <c r="S79">
        <f t="shared" ca="1" si="43"/>
        <v>14</v>
      </c>
      <c r="T79">
        <f t="shared" ca="1" si="44"/>
        <v>3</v>
      </c>
      <c r="U79">
        <f t="shared" ca="1" si="45"/>
        <v>5</v>
      </c>
      <c r="V79">
        <f t="shared" ca="1" si="46"/>
        <v>10</v>
      </c>
      <c r="X79">
        <f t="shared" si="51"/>
        <v>79</v>
      </c>
      <c r="Y79">
        <f t="shared" si="52"/>
        <v>2</v>
      </c>
      <c r="Z79">
        <f t="shared" si="53"/>
        <v>3</v>
      </c>
      <c r="AA79">
        <f t="shared" si="47"/>
        <v>101</v>
      </c>
      <c r="AB79">
        <f t="shared" si="48"/>
        <v>100</v>
      </c>
      <c r="AM79" t="str">
        <f t="shared" si="49"/>
        <v>201901SS</v>
      </c>
      <c r="AN79">
        <f t="shared" ca="1" si="54"/>
        <v>16.000060606060607</v>
      </c>
      <c r="AO79">
        <f t="shared" ca="1" si="55"/>
        <v>14.000000000000002</v>
      </c>
      <c r="AP79">
        <f t="shared" ca="1" si="28"/>
        <v>3</v>
      </c>
      <c r="AQ79">
        <f t="shared" ca="1" si="29"/>
        <v>5</v>
      </c>
      <c r="AR79">
        <f t="shared" ca="1" si="30"/>
        <v>10</v>
      </c>
      <c r="AS79">
        <f ca="1">P79/J79</f>
        <v>-5.9524573971554091E-2</v>
      </c>
    </row>
    <row r="80" spans="1:45" hidden="1" outlineLevel="1" x14ac:dyDescent="0.4">
      <c r="A80">
        <f t="shared" si="32"/>
        <v>201901</v>
      </c>
      <c r="B80" t="s">
        <v>134</v>
      </c>
      <c r="C80" t="s">
        <v>31</v>
      </c>
      <c r="D80" t="str">
        <f t="shared" ca="1" si="50"/>
        <v>I111</v>
      </c>
      <c r="E80">
        <f t="shared" ca="1" si="33"/>
        <v>9</v>
      </c>
      <c r="F80">
        <f t="shared" ca="1" si="34"/>
        <v>20</v>
      </c>
      <c r="G80" t="str">
        <f t="shared" ca="1" si="35"/>
        <v>S10</v>
      </c>
      <c r="H80" t="str">
        <f t="shared" ca="1" si="36"/>
        <v>S106</v>
      </c>
      <c r="I80">
        <f ca="1">VLOOKUP(D80,PRC!$A$2:$B$21,2,0)*E80</f>
        <v>1350000</v>
      </c>
      <c r="J80">
        <f t="shared" ca="1" si="37"/>
        <v>1214996</v>
      </c>
      <c r="K80">
        <f ca="1">VLOOKUP(D80,PRC!$A$1:$C$21,3,0)*E80</f>
        <v>715500</v>
      </c>
      <c r="L80">
        <f t="shared" ca="1" si="38"/>
        <v>203000</v>
      </c>
      <c r="M80">
        <f t="shared" ca="1" si="39"/>
        <v>54000</v>
      </c>
      <c r="N80">
        <f t="shared" ca="1" si="40"/>
        <v>68000</v>
      </c>
      <c r="O80">
        <f t="shared" ca="1" si="41"/>
        <v>149000</v>
      </c>
      <c r="P80">
        <f t="shared" ca="1" si="31"/>
        <v>25496</v>
      </c>
      <c r="Q80">
        <f ca="1">IF(P80&gt;0,1,0)</f>
        <v>1</v>
      </c>
      <c r="R80">
        <f t="shared" ca="1" si="42"/>
        <v>10</v>
      </c>
      <c r="S80">
        <f t="shared" ca="1" si="43"/>
        <v>15</v>
      </c>
      <c r="T80">
        <f t="shared" ca="1" si="44"/>
        <v>4</v>
      </c>
      <c r="U80">
        <f t="shared" ca="1" si="45"/>
        <v>5</v>
      </c>
      <c r="V80">
        <f t="shared" ca="1" si="46"/>
        <v>11</v>
      </c>
      <c r="X80">
        <f t="shared" si="51"/>
        <v>80</v>
      </c>
      <c r="Y80">
        <f t="shared" si="52"/>
        <v>2</v>
      </c>
      <c r="Z80">
        <f t="shared" si="53"/>
        <v>3</v>
      </c>
      <c r="AA80">
        <f t="shared" si="47"/>
        <v>101</v>
      </c>
      <c r="AB80">
        <f t="shared" si="48"/>
        <v>100</v>
      </c>
      <c r="AM80" t="str">
        <f t="shared" si="49"/>
        <v>201901SS</v>
      </c>
      <c r="AN80">
        <f t="shared" ca="1" si="54"/>
        <v>10.000296296296296</v>
      </c>
      <c r="AO80">
        <f t="shared" ca="1" si="55"/>
        <v>15.037037037037038</v>
      </c>
      <c r="AP80">
        <f t="shared" ca="1" si="28"/>
        <v>4</v>
      </c>
      <c r="AQ80">
        <f t="shared" ca="1" si="29"/>
        <v>5.0370370370370372</v>
      </c>
      <c r="AR80">
        <f t="shared" ca="1" si="30"/>
        <v>11.037037037037036</v>
      </c>
      <c r="AS80">
        <f ca="1">P80/J80</f>
        <v>2.0984431224464938E-2</v>
      </c>
    </row>
    <row r="81" spans="1:45" hidden="1" outlineLevel="1" x14ac:dyDescent="0.4">
      <c r="A81">
        <f t="shared" si="32"/>
        <v>201901</v>
      </c>
      <c r="B81" t="s">
        <v>135</v>
      </c>
      <c r="C81" t="s">
        <v>31</v>
      </c>
      <c r="D81" t="str">
        <f t="shared" ca="1" si="50"/>
        <v>I109</v>
      </c>
      <c r="E81">
        <f t="shared" ca="1" si="33"/>
        <v>20</v>
      </c>
      <c r="F81">
        <f t="shared" ca="1" si="34"/>
        <v>16</v>
      </c>
      <c r="G81" t="str">
        <f t="shared" ca="1" si="35"/>
        <v>S10</v>
      </c>
      <c r="H81" t="str">
        <f t="shared" ca="1" si="36"/>
        <v>S101</v>
      </c>
      <c r="I81">
        <f ca="1">VLOOKUP(D81,PRC!$A$2:$B$21,2,0)*E81</f>
        <v>10000000</v>
      </c>
      <c r="J81">
        <f t="shared" ca="1" si="37"/>
        <v>7999996</v>
      </c>
      <c r="K81">
        <f ca="1">VLOOKUP(D81,PRC!$A$1:$C$21,3,0)*E81</f>
        <v>4000000</v>
      </c>
      <c r="L81">
        <f t="shared" ca="1" si="38"/>
        <v>1500000</v>
      </c>
      <c r="M81">
        <f t="shared" ca="1" si="39"/>
        <v>300000</v>
      </c>
      <c r="N81">
        <f t="shared" ca="1" si="40"/>
        <v>500000</v>
      </c>
      <c r="O81">
        <f t="shared" ca="1" si="41"/>
        <v>1200000</v>
      </c>
      <c r="P81">
        <f t="shared" ca="1" si="31"/>
        <v>499996</v>
      </c>
      <c r="Q81">
        <f ca="1">IF(P81&gt;0,1,0)</f>
        <v>1</v>
      </c>
      <c r="R81">
        <f t="shared" ca="1" si="42"/>
        <v>20</v>
      </c>
      <c r="S81">
        <f t="shared" ca="1" si="43"/>
        <v>15</v>
      </c>
      <c r="T81">
        <f t="shared" ca="1" si="44"/>
        <v>3</v>
      </c>
      <c r="U81">
        <f t="shared" ca="1" si="45"/>
        <v>5</v>
      </c>
      <c r="V81">
        <f t="shared" ca="1" si="46"/>
        <v>12</v>
      </c>
      <c r="X81">
        <f t="shared" si="51"/>
        <v>81</v>
      </c>
      <c r="Y81">
        <f t="shared" si="52"/>
        <v>2</v>
      </c>
      <c r="Z81">
        <f t="shared" si="53"/>
        <v>3</v>
      </c>
      <c r="AA81">
        <f t="shared" si="47"/>
        <v>101</v>
      </c>
      <c r="AB81">
        <f t="shared" si="48"/>
        <v>100</v>
      </c>
      <c r="AM81" t="str">
        <f t="shared" si="49"/>
        <v>201901SS</v>
      </c>
      <c r="AN81">
        <f t="shared" ca="1" si="54"/>
        <v>20.000039999999998</v>
      </c>
      <c r="AO81">
        <f t="shared" ca="1" si="55"/>
        <v>15</v>
      </c>
      <c r="AP81">
        <f t="shared" ca="1" si="28"/>
        <v>3</v>
      </c>
      <c r="AQ81">
        <f t="shared" ca="1" si="29"/>
        <v>5</v>
      </c>
      <c r="AR81">
        <f t="shared" ca="1" si="30"/>
        <v>12</v>
      </c>
      <c r="AS81">
        <f ca="1">P81/J81</f>
        <v>6.2499531249765622E-2</v>
      </c>
    </row>
    <row r="82" spans="1:45" hidden="1" outlineLevel="1" x14ac:dyDescent="0.4">
      <c r="A82">
        <f t="shared" si="32"/>
        <v>201901</v>
      </c>
      <c r="B82" t="s">
        <v>136</v>
      </c>
      <c r="C82" t="s">
        <v>31</v>
      </c>
      <c r="D82" t="str">
        <f t="shared" ca="1" si="50"/>
        <v>I118</v>
      </c>
      <c r="E82">
        <f t="shared" ca="1" si="33"/>
        <v>21</v>
      </c>
      <c r="F82">
        <f t="shared" ca="1" si="34"/>
        <v>12</v>
      </c>
      <c r="G82" t="str">
        <f t="shared" ca="1" si="35"/>
        <v>S10</v>
      </c>
      <c r="H82" t="str">
        <f t="shared" ca="1" si="36"/>
        <v>S105</v>
      </c>
      <c r="I82">
        <f ca="1">VLOOKUP(D82,PRC!$A$2:$B$21,2,0)*E82</f>
        <v>11130000</v>
      </c>
      <c r="J82">
        <f t="shared" ca="1" si="37"/>
        <v>9015296</v>
      </c>
      <c r="K82">
        <f ca="1">VLOOKUP(D82,PRC!$A$1:$C$21,3,0)*E82</f>
        <v>4674600</v>
      </c>
      <c r="L82">
        <f t="shared" ca="1" si="38"/>
        <v>1670000</v>
      </c>
      <c r="M82">
        <f t="shared" ca="1" si="39"/>
        <v>334000</v>
      </c>
      <c r="N82">
        <f t="shared" ca="1" si="40"/>
        <v>557000</v>
      </c>
      <c r="O82">
        <f t="shared" ca="1" si="41"/>
        <v>1447000</v>
      </c>
      <c r="P82">
        <f t="shared" ca="1" si="31"/>
        <v>332696</v>
      </c>
      <c r="Q82">
        <f ca="1">IF(P82&gt;0,1,0)</f>
        <v>1</v>
      </c>
      <c r="R82">
        <f t="shared" ca="1" si="42"/>
        <v>19</v>
      </c>
      <c r="S82">
        <f t="shared" ca="1" si="43"/>
        <v>15</v>
      </c>
      <c r="T82">
        <f t="shared" ca="1" si="44"/>
        <v>3</v>
      </c>
      <c r="U82">
        <f t="shared" ca="1" si="45"/>
        <v>5</v>
      </c>
      <c r="V82">
        <f t="shared" ca="1" si="46"/>
        <v>13</v>
      </c>
      <c r="X82">
        <f t="shared" si="51"/>
        <v>82</v>
      </c>
      <c r="Y82">
        <f t="shared" si="52"/>
        <v>2</v>
      </c>
      <c r="Z82">
        <f t="shared" si="53"/>
        <v>3</v>
      </c>
      <c r="AA82">
        <f t="shared" si="47"/>
        <v>101</v>
      </c>
      <c r="AB82">
        <f t="shared" si="48"/>
        <v>100</v>
      </c>
      <c r="AM82" t="str">
        <f t="shared" si="49"/>
        <v>201901SS</v>
      </c>
      <c r="AN82">
        <f t="shared" ca="1" si="54"/>
        <v>19.00003593890386</v>
      </c>
      <c r="AO82">
        <f t="shared" ca="1" si="55"/>
        <v>15.00449236298293</v>
      </c>
      <c r="AP82">
        <f ca="1">M82/$I82*100</f>
        <v>3.0008984725965862</v>
      </c>
      <c r="AQ82">
        <f ca="1">N82/$I82*100</f>
        <v>5.004492362982929</v>
      </c>
      <c r="AR82">
        <f ca="1">O82/$I82*100</f>
        <v>13.000898472596587</v>
      </c>
      <c r="AS82">
        <f ca="1">P82/J82</f>
        <v>3.6903502669241257E-2</v>
      </c>
    </row>
    <row r="83" spans="1:45" hidden="1" outlineLevel="1" x14ac:dyDescent="0.4">
      <c r="A83">
        <f t="shared" si="32"/>
        <v>201901</v>
      </c>
      <c r="B83" t="s">
        <v>137</v>
      </c>
      <c r="C83" t="s">
        <v>31</v>
      </c>
      <c r="D83" t="str">
        <f t="shared" ca="1" si="50"/>
        <v>I114</v>
      </c>
      <c r="E83">
        <f t="shared" ca="1" si="33"/>
        <v>43</v>
      </c>
      <c r="F83">
        <f t="shared" ca="1" si="34"/>
        <v>14</v>
      </c>
      <c r="G83" t="str">
        <f t="shared" ca="1" si="35"/>
        <v>S11</v>
      </c>
      <c r="H83" t="str">
        <f t="shared" ca="1" si="36"/>
        <v>S118</v>
      </c>
      <c r="I83">
        <f ca="1">VLOOKUP(D83,PRC!$A$2:$B$21,2,0)*E83</f>
        <v>10320000</v>
      </c>
      <c r="J83">
        <f t="shared" ca="1" si="37"/>
        <v>8978396</v>
      </c>
      <c r="K83">
        <f ca="1">VLOOKUP(D83,PRC!$A$1:$C$21,3,0)*E83</f>
        <v>5985600</v>
      </c>
      <c r="L83">
        <f t="shared" ca="1" si="38"/>
        <v>1445000</v>
      </c>
      <c r="M83">
        <f t="shared" ca="1" si="39"/>
        <v>413000</v>
      </c>
      <c r="N83">
        <f t="shared" ca="1" si="40"/>
        <v>516000</v>
      </c>
      <c r="O83">
        <f t="shared" ca="1" si="41"/>
        <v>1032000</v>
      </c>
      <c r="P83">
        <f t="shared" ca="1" si="31"/>
        <v>-413204</v>
      </c>
      <c r="Q83">
        <f ca="1">IF(P83&gt;0,1,0)</f>
        <v>0</v>
      </c>
      <c r="R83">
        <f t="shared" ca="1" si="42"/>
        <v>13</v>
      </c>
      <c r="S83">
        <f t="shared" ca="1" si="43"/>
        <v>14</v>
      </c>
      <c r="T83">
        <f t="shared" ca="1" si="44"/>
        <v>4</v>
      </c>
      <c r="U83">
        <f t="shared" ca="1" si="45"/>
        <v>5</v>
      </c>
      <c r="V83">
        <f t="shared" ca="1" si="46"/>
        <v>10</v>
      </c>
      <c r="X83">
        <f t="shared" si="51"/>
        <v>83</v>
      </c>
      <c r="Y83">
        <f t="shared" si="52"/>
        <v>2</v>
      </c>
      <c r="Z83">
        <f t="shared" si="53"/>
        <v>3</v>
      </c>
      <c r="AA83">
        <f t="shared" si="47"/>
        <v>101</v>
      </c>
      <c r="AB83">
        <f t="shared" si="48"/>
        <v>100</v>
      </c>
      <c r="AM83" t="str">
        <f t="shared" si="49"/>
        <v>201901SS</v>
      </c>
      <c r="AN83">
        <f t="shared" ca="1" si="54"/>
        <v>13.000038759689925</v>
      </c>
      <c r="AO83">
        <f t="shared" ca="1" si="55"/>
        <v>14.001937984496124</v>
      </c>
      <c r="AP83">
        <f ca="1">M83/$I83*100</f>
        <v>4.0019379844961245</v>
      </c>
      <c r="AQ83">
        <f ca="1">N83/$I83*100</f>
        <v>5</v>
      </c>
      <c r="AR83">
        <f ca="1">O83/$I83*100</f>
        <v>10</v>
      </c>
      <c r="AS83">
        <f ca="1">P83/J83</f>
        <v>-4.6022028879100452E-2</v>
      </c>
    </row>
    <row r="84" spans="1:45" hidden="1" outlineLevel="1" x14ac:dyDescent="0.4">
      <c r="A84">
        <f t="shared" si="32"/>
        <v>201901</v>
      </c>
      <c r="B84" t="s">
        <v>138</v>
      </c>
      <c r="C84" t="s">
        <v>31</v>
      </c>
      <c r="D84" t="str">
        <f t="shared" ca="1" si="50"/>
        <v>I113</v>
      </c>
      <c r="E84">
        <f t="shared" ca="1" si="33"/>
        <v>39</v>
      </c>
      <c r="F84">
        <f t="shared" ca="1" si="34"/>
        <v>18</v>
      </c>
      <c r="G84" t="str">
        <f t="shared" ca="1" si="35"/>
        <v>S10</v>
      </c>
      <c r="H84" t="str">
        <f t="shared" ca="1" si="36"/>
        <v>S106</v>
      </c>
      <c r="I84">
        <f ca="1">VLOOKUP(D84,PRC!$A$2:$B$21,2,0)*E84</f>
        <v>26130000</v>
      </c>
      <c r="J84">
        <f t="shared" ca="1" si="37"/>
        <v>20903996</v>
      </c>
      <c r="K84">
        <f ca="1">VLOOKUP(D84,PRC!$A$1:$C$21,3,0)*E84</f>
        <v>11758500</v>
      </c>
      <c r="L84">
        <f t="shared" ca="1" si="38"/>
        <v>3397000</v>
      </c>
      <c r="M84">
        <f t="shared" ca="1" si="39"/>
        <v>1307000</v>
      </c>
      <c r="N84">
        <f t="shared" ca="1" si="40"/>
        <v>1045000</v>
      </c>
      <c r="O84">
        <f t="shared" ca="1" si="41"/>
        <v>3658000</v>
      </c>
      <c r="P84">
        <f t="shared" ca="1" si="31"/>
        <v>-261504</v>
      </c>
      <c r="Q84">
        <f ca="1">IF(P84&gt;0,1,0)</f>
        <v>0</v>
      </c>
      <c r="R84">
        <f t="shared" ca="1" si="42"/>
        <v>20</v>
      </c>
      <c r="S84">
        <f t="shared" ca="1" si="43"/>
        <v>13</v>
      </c>
      <c r="T84">
        <f t="shared" ca="1" si="44"/>
        <v>5</v>
      </c>
      <c r="U84">
        <f t="shared" ca="1" si="45"/>
        <v>4</v>
      </c>
      <c r="V84">
        <f t="shared" ca="1" si="46"/>
        <v>14</v>
      </c>
      <c r="X84">
        <f t="shared" si="51"/>
        <v>84</v>
      </c>
      <c r="Y84">
        <f t="shared" si="52"/>
        <v>2</v>
      </c>
      <c r="Z84">
        <f t="shared" si="53"/>
        <v>3</v>
      </c>
      <c r="AA84">
        <f t="shared" si="47"/>
        <v>101</v>
      </c>
      <c r="AB84">
        <f t="shared" si="48"/>
        <v>100</v>
      </c>
      <c r="AM84" t="str">
        <f t="shared" si="49"/>
        <v>201901SS</v>
      </c>
      <c r="AN84">
        <f t="shared" ca="1" si="54"/>
        <v>20.000015308075014</v>
      </c>
      <c r="AO84">
        <f t="shared" ca="1" si="55"/>
        <v>13.000382701875241</v>
      </c>
      <c r="AP84">
        <f ca="1">M84/$I84*100</f>
        <v>5.0019135093761964</v>
      </c>
      <c r="AQ84">
        <f ca="1">N84/$I84*100</f>
        <v>3.9992345962495213</v>
      </c>
      <c r="AR84">
        <f ca="1">O84/$I84*100</f>
        <v>13.999234596249522</v>
      </c>
      <c r="AS84">
        <f ca="1">P84/J84</f>
        <v>-1.2509761291573152E-2</v>
      </c>
    </row>
    <row r="85" spans="1:45" hidden="1" outlineLevel="1" x14ac:dyDescent="0.4">
      <c r="A85">
        <f t="shared" si="32"/>
        <v>201901</v>
      </c>
      <c r="B85" t="s">
        <v>139</v>
      </c>
      <c r="C85" t="s">
        <v>31</v>
      </c>
      <c r="D85" t="str">
        <f t="shared" ca="1" si="50"/>
        <v>I113</v>
      </c>
      <c r="E85">
        <f t="shared" ca="1" si="33"/>
        <v>48</v>
      </c>
      <c r="F85">
        <f t="shared" ca="1" si="34"/>
        <v>10</v>
      </c>
      <c r="G85" t="str">
        <f t="shared" ca="1" si="35"/>
        <v>S11</v>
      </c>
      <c r="H85" t="str">
        <f t="shared" ca="1" si="36"/>
        <v>S110</v>
      </c>
      <c r="I85">
        <f ca="1">VLOOKUP(D85,PRC!$A$2:$B$21,2,0)*E85</f>
        <v>32160000</v>
      </c>
      <c r="J85">
        <f t="shared" ca="1" si="37"/>
        <v>28622396</v>
      </c>
      <c r="K85">
        <f ca="1">VLOOKUP(D85,PRC!$A$1:$C$21,3,0)*E85</f>
        <v>14472000</v>
      </c>
      <c r="L85">
        <f t="shared" ca="1" si="38"/>
        <v>3216000</v>
      </c>
      <c r="M85">
        <f t="shared" ca="1" si="39"/>
        <v>1286000</v>
      </c>
      <c r="N85">
        <f t="shared" ca="1" si="40"/>
        <v>1286000</v>
      </c>
      <c r="O85">
        <f t="shared" ca="1" si="41"/>
        <v>3216000</v>
      </c>
      <c r="P85">
        <f t="shared" ca="1" si="31"/>
        <v>5146396</v>
      </c>
      <c r="Q85">
        <f ca="1">IF(P85&gt;0,1,0)</f>
        <v>1</v>
      </c>
      <c r="R85">
        <f t="shared" ca="1" si="42"/>
        <v>11</v>
      </c>
      <c r="S85">
        <f t="shared" ca="1" si="43"/>
        <v>10</v>
      </c>
      <c r="T85">
        <f t="shared" ca="1" si="44"/>
        <v>4</v>
      </c>
      <c r="U85">
        <f t="shared" ca="1" si="45"/>
        <v>4</v>
      </c>
      <c r="V85">
        <f t="shared" ca="1" si="46"/>
        <v>10</v>
      </c>
      <c r="X85">
        <f t="shared" si="51"/>
        <v>85</v>
      </c>
      <c r="Y85">
        <f t="shared" si="52"/>
        <v>2</v>
      </c>
      <c r="Z85">
        <f t="shared" si="53"/>
        <v>3</v>
      </c>
      <c r="AA85">
        <f t="shared" si="47"/>
        <v>101</v>
      </c>
      <c r="AB85">
        <f t="shared" si="48"/>
        <v>100</v>
      </c>
      <c r="AM85" t="str">
        <f t="shared" si="49"/>
        <v>201901SS</v>
      </c>
      <c r="AN85">
        <f t="shared" ca="1" si="54"/>
        <v>11.000012437810947</v>
      </c>
      <c r="AO85">
        <f t="shared" ca="1" si="55"/>
        <v>10</v>
      </c>
      <c r="AP85">
        <f ca="1">M85/$I85*100</f>
        <v>3.9987562189054726</v>
      </c>
      <c r="AQ85">
        <f ca="1">N85/$I85*100</f>
        <v>3.9987562189054726</v>
      </c>
      <c r="AR85">
        <f ca="1">O85/$I85*100</f>
        <v>10</v>
      </c>
      <c r="AS85">
        <f ca="1">P85/J85</f>
        <v>0.17980311641275595</v>
      </c>
    </row>
    <row r="86" spans="1:45" hidden="1" outlineLevel="1" x14ac:dyDescent="0.4">
      <c r="A86">
        <f t="shared" si="32"/>
        <v>201901</v>
      </c>
      <c r="B86" t="s">
        <v>140</v>
      </c>
      <c r="C86" t="s">
        <v>31</v>
      </c>
      <c r="D86" t="str">
        <f t="shared" ca="1" si="50"/>
        <v>I107</v>
      </c>
      <c r="E86">
        <f t="shared" ca="1" si="33"/>
        <v>55</v>
      </c>
      <c r="F86">
        <f t="shared" ca="1" si="34"/>
        <v>12</v>
      </c>
      <c r="G86" t="str">
        <f t="shared" ca="1" si="35"/>
        <v>S11</v>
      </c>
      <c r="H86" t="str">
        <f t="shared" ca="1" si="36"/>
        <v>S111</v>
      </c>
      <c r="I86">
        <f ca="1">VLOOKUP(D86,PRC!$A$2:$B$21,2,0)*E86</f>
        <v>8250000</v>
      </c>
      <c r="J86">
        <f t="shared" ca="1" si="37"/>
        <v>6929996</v>
      </c>
      <c r="K86">
        <f ca="1">VLOOKUP(D86,PRC!$A$1:$C$21,3,0)*E86</f>
        <v>4702500</v>
      </c>
      <c r="L86">
        <f t="shared" ca="1" si="38"/>
        <v>1155000</v>
      </c>
      <c r="M86">
        <f t="shared" ca="1" si="39"/>
        <v>248000</v>
      </c>
      <c r="N86">
        <f t="shared" ca="1" si="40"/>
        <v>413000</v>
      </c>
      <c r="O86">
        <f t="shared" ca="1" si="41"/>
        <v>825000</v>
      </c>
      <c r="P86">
        <f t="shared" ref="P86:P101" ca="1" si="56">J86-SUM(K86:O86)</f>
        <v>-413504</v>
      </c>
      <c r="Q86">
        <f ca="1">IF(P86&gt;0,1,0)</f>
        <v>0</v>
      </c>
      <c r="R86">
        <f t="shared" ca="1" si="42"/>
        <v>16</v>
      </c>
      <c r="S86">
        <f t="shared" ca="1" si="43"/>
        <v>14</v>
      </c>
      <c r="T86">
        <f t="shared" ca="1" si="44"/>
        <v>3</v>
      </c>
      <c r="U86">
        <f t="shared" ca="1" si="45"/>
        <v>5</v>
      </c>
      <c r="V86">
        <f t="shared" ca="1" si="46"/>
        <v>10</v>
      </c>
      <c r="X86">
        <f t="shared" si="51"/>
        <v>86</v>
      </c>
      <c r="Y86">
        <f t="shared" si="52"/>
        <v>2</v>
      </c>
      <c r="Z86">
        <f t="shared" si="53"/>
        <v>3</v>
      </c>
      <c r="AA86">
        <f t="shared" si="47"/>
        <v>101</v>
      </c>
      <c r="AB86">
        <f t="shared" si="48"/>
        <v>100</v>
      </c>
      <c r="AM86" t="str">
        <f t="shared" si="49"/>
        <v>201901SS</v>
      </c>
      <c r="AN86">
        <f t="shared" ca="1" si="54"/>
        <v>16.000048484848485</v>
      </c>
      <c r="AO86">
        <f t="shared" ca="1" si="55"/>
        <v>14.000000000000002</v>
      </c>
      <c r="AP86">
        <f ca="1">M86/$I86*100</f>
        <v>3.0060606060606063</v>
      </c>
      <c r="AQ86">
        <f ca="1">N86/$I86*100</f>
        <v>5.0060606060606059</v>
      </c>
      <c r="AR86">
        <f ca="1">O86/$I86*100</f>
        <v>10</v>
      </c>
      <c r="AS86">
        <f ca="1">P86/J86</f>
        <v>-5.9668721309507247E-2</v>
      </c>
    </row>
    <row r="87" spans="1:45" hidden="1" outlineLevel="1" x14ac:dyDescent="0.4">
      <c r="A87">
        <f t="shared" si="32"/>
        <v>201901</v>
      </c>
      <c r="B87" t="s">
        <v>141</v>
      </c>
      <c r="C87" t="s">
        <v>31</v>
      </c>
      <c r="D87" t="str">
        <f t="shared" ca="1" si="50"/>
        <v>I104</v>
      </c>
      <c r="E87">
        <f t="shared" ca="1" si="33"/>
        <v>61</v>
      </c>
      <c r="F87">
        <f t="shared" ca="1" si="34"/>
        <v>18</v>
      </c>
      <c r="G87" t="str">
        <f t="shared" ca="1" si="35"/>
        <v>S11</v>
      </c>
      <c r="H87" t="str">
        <f t="shared" ca="1" si="36"/>
        <v>S113</v>
      </c>
      <c r="I87">
        <f ca="1">VLOOKUP(D87,PRC!$A$2:$B$21,2,0)*E87</f>
        <v>4270000</v>
      </c>
      <c r="J87">
        <f t="shared" ca="1" si="37"/>
        <v>3415996</v>
      </c>
      <c r="K87">
        <f ca="1">VLOOKUP(D87,PRC!$A$1:$C$21,3,0)*E87</f>
        <v>1793400</v>
      </c>
      <c r="L87">
        <f t="shared" ca="1" si="38"/>
        <v>427000</v>
      </c>
      <c r="M87">
        <f t="shared" ca="1" si="39"/>
        <v>214000</v>
      </c>
      <c r="N87">
        <f t="shared" ca="1" si="40"/>
        <v>128000</v>
      </c>
      <c r="O87">
        <f t="shared" ca="1" si="41"/>
        <v>427000</v>
      </c>
      <c r="P87">
        <f t="shared" ca="1" si="56"/>
        <v>426596</v>
      </c>
      <c r="Q87">
        <f ca="1">IF(P87&gt;0,1,0)</f>
        <v>1</v>
      </c>
      <c r="R87">
        <f t="shared" ca="1" si="42"/>
        <v>20</v>
      </c>
      <c r="S87">
        <f t="shared" ca="1" si="43"/>
        <v>10</v>
      </c>
      <c r="T87">
        <f t="shared" ca="1" si="44"/>
        <v>5</v>
      </c>
      <c r="U87">
        <f t="shared" ca="1" si="45"/>
        <v>3</v>
      </c>
      <c r="V87">
        <f t="shared" ca="1" si="46"/>
        <v>10</v>
      </c>
      <c r="X87">
        <f t="shared" si="51"/>
        <v>87</v>
      </c>
      <c r="Y87">
        <f t="shared" si="52"/>
        <v>2</v>
      </c>
      <c r="Z87">
        <f t="shared" si="53"/>
        <v>3</v>
      </c>
      <c r="AA87">
        <f t="shared" si="47"/>
        <v>101</v>
      </c>
      <c r="AB87">
        <f t="shared" si="48"/>
        <v>100</v>
      </c>
      <c r="AM87" t="str">
        <f t="shared" si="49"/>
        <v>201901SS</v>
      </c>
      <c r="AN87">
        <f t="shared" ca="1" si="54"/>
        <v>20.000093676814991</v>
      </c>
      <c r="AO87">
        <f t="shared" ca="1" si="55"/>
        <v>10</v>
      </c>
      <c r="AP87">
        <f ca="1">M87/$I87*100</f>
        <v>5.0117096018735356</v>
      </c>
      <c r="AQ87">
        <f ca="1">N87/$I87*100</f>
        <v>2.9976580796252925</v>
      </c>
      <c r="AR87">
        <f ca="1">O87/$I87*100</f>
        <v>10</v>
      </c>
      <c r="AS87">
        <f ca="1">P87/J87</f>
        <v>0.12488187925278602</v>
      </c>
    </row>
    <row r="88" spans="1:45" hidden="1" outlineLevel="1" x14ac:dyDescent="0.4">
      <c r="A88">
        <f t="shared" si="32"/>
        <v>201901</v>
      </c>
      <c r="B88" t="s">
        <v>142</v>
      </c>
      <c r="C88" t="s">
        <v>31</v>
      </c>
      <c r="D88" t="str">
        <f t="shared" ca="1" si="50"/>
        <v>I102</v>
      </c>
      <c r="E88">
        <f t="shared" ca="1" si="33"/>
        <v>68</v>
      </c>
      <c r="F88">
        <f t="shared" ca="1" si="34"/>
        <v>14</v>
      </c>
      <c r="G88" t="str">
        <f t="shared" ca="1" si="35"/>
        <v>S12</v>
      </c>
      <c r="H88" t="str">
        <f t="shared" ca="1" si="36"/>
        <v>S120</v>
      </c>
      <c r="I88">
        <f ca="1">VLOOKUP(D88,PRC!$A$2:$B$21,2,0)*E88</f>
        <v>2720000</v>
      </c>
      <c r="J88">
        <f t="shared" ca="1" si="37"/>
        <v>2175996</v>
      </c>
      <c r="K88">
        <f ca="1">VLOOKUP(D88,PRC!$A$1:$C$21,3,0)*E88</f>
        <v>1278400</v>
      </c>
      <c r="L88">
        <f t="shared" ca="1" si="38"/>
        <v>354000</v>
      </c>
      <c r="M88">
        <f t="shared" ca="1" si="39"/>
        <v>109000</v>
      </c>
      <c r="N88">
        <f t="shared" ca="1" si="40"/>
        <v>109000</v>
      </c>
      <c r="O88">
        <f t="shared" ca="1" si="41"/>
        <v>381000</v>
      </c>
      <c r="P88">
        <f t="shared" ca="1" si="56"/>
        <v>-55404</v>
      </c>
      <c r="Q88">
        <f ca="1">IF(P88&gt;0,1,0)</f>
        <v>0</v>
      </c>
      <c r="R88">
        <f t="shared" ca="1" si="42"/>
        <v>20</v>
      </c>
      <c r="S88">
        <f t="shared" ca="1" si="43"/>
        <v>13</v>
      </c>
      <c r="T88">
        <f t="shared" ca="1" si="44"/>
        <v>4</v>
      </c>
      <c r="U88">
        <f t="shared" ca="1" si="45"/>
        <v>4</v>
      </c>
      <c r="V88">
        <f t="shared" ca="1" si="46"/>
        <v>14</v>
      </c>
      <c r="X88">
        <f t="shared" si="51"/>
        <v>88</v>
      </c>
      <c r="Y88">
        <f t="shared" si="52"/>
        <v>2</v>
      </c>
      <c r="Z88">
        <f t="shared" si="53"/>
        <v>3</v>
      </c>
      <c r="AA88">
        <f t="shared" si="47"/>
        <v>101</v>
      </c>
      <c r="AB88">
        <f t="shared" si="48"/>
        <v>100</v>
      </c>
      <c r="AM88" t="str">
        <f t="shared" si="49"/>
        <v>201901SS</v>
      </c>
      <c r="AN88">
        <f t="shared" ca="1" si="54"/>
        <v>20.000147058823526</v>
      </c>
      <c r="AO88">
        <f t="shared" ca="1" si="55"/>
        <v>13.014705882352942</v>
      </c>
      <c r="AP88">
        <f ca="1">M88/$I88*100</f>
        <v>4.007352941176471</v>
      </c>
      <c r="AQ88">
        <f ca="1">N88/$I88*100</f>
        <v>4.007352941176471</v>
      </c>
      <c r="AR88">
        <f ca="1">O88/$I88*100</f>
        <v>14.007352941176471</v>
      </c>
      <c r="AS88">
        <f ca="1">P88/J88</f>
        <v>-2.5461443862948279E-2</v>
      </c>
    </row>
    <row r="89" spans="1:45" hidden="1" outlineLevel="1" x14ac:dyDescent="0.4">
      <c r="A89">
        <f t="shared" si="32"/>
        <v>201901</v>
      </c>
      <c r="B89" t="s">
        <v>143</v>
      </c>
      <c r="C89" t="s">
        <v>31</v>
      </c>
      <c r="D89" t="str">
        <f t="shared" ca="1" si="50"/>
        <v>I106</v>
      </c>
      <c r="E89">
        <f t="shared" ca="1" si="33"/>
        <v>45</v>
      </c>
      <c r="F89">
        <f t="shared" ca="1" si="34"/>
        <v>20</v>
      </c>
      <c r="G89" t="str">
        <f t="shared" ca="1" si="35"/>
        <v>S10</v>
      </c>
      <c r="H89" t="str">
        <f t="shared" ca="1" si="36"/>
        <v>S106</v>
      </c>
      <c r="I89">
        <f ca="1">VLOOKUP(D89,PRC!$A$2:$B$21,2,0)*E89</f>
        <v>900000</v>
      </c>
      <c r="J89">
        <f t="shared" ca="1" si="37"/>
        <v>791996</v>
      </c>
      <c r="K89">
        <f ca="1">VLOOKUP(D89,PRC!$A$1:$C$21,3,0)*E89</f>
        <v>477000</v>
      </c>
      <c r="L89">
        <f t="shared" ca="1" si="38"/>
        <v>117000</v>
      </c>
      <c r="M89">
        <f t="shared" ca="1" si="39"/>
        <v>27000</v>
      </c>
      <c r="N89">
        <f t="shared" ca="1" si="40"/>
        <v>27000</v>
      </c>
      <c r="O89">
        <f t="shared" ca="1" si="41"/>
        <v>135000</v>
      </c>
      <c r="P89">
        <f t="shared" ca="1" si="56"/>
        <v>8996</v>
      </c>
      <c r="Q89">
        <f ca="1">IF(P89&gt;0,1,0)</f>
        <v>1</v>
      </c>
      <c r="R89">
        <f t="shared" ca="1" si="42"/>
        <v>12</v>
      </c>
      <c r="S89">
        <f t="shared" ca="1" si="43"/>
        <v>13</v>
      </c>
      <c r="T89">
        <f t="shared" ca="1" si="44"/>
        <v>3</v>
      </c>
      <c r="U89">
        <f t="shared" ca="1" si="45"/>
        <v>3</v>
      </c>
      <c r="V89">
        <f t="shared" ca="1" si="46"/>
        <v>15</v>
      </c>
      <c r="X89">
        <f t="shared" si="51"/>
        <v>89</v>
      </c>
      <c r="Y89">
        <f t="shared" si="52"/>
        <v>2</v>
      </c>
      <c r="Z89">
        <f t="shared" si="53"/>
        <v>3</v>
      </c>
      <c r="AA89">
        <f t="shared" si="47"/>
        <v>101</v>
      </c>
      <c r="AB89">
        <f t="shared" si="48"/>
        <v>100</v>
      </c>
      <c r="AM89" t="str">
        <f t="shared" si="49"/>
        <v>201901SS</v>
      </c>
      <c r="AN89">
        <f t="shared" ca="1" si="54"/>
        <v>12.000444444444447</v>
      </c>
      <c r="AO89">
        <f t="shared" ca="1" si="55"/>
        <v>13</v>
      </c>
      <c r="AP89">
        <f ca="1">M89/$I89*100</f>
        <v>3</v>
      </c>
      <c r="AQ89">
        <f ca="1">N89/$I89*100</f>
        <v>3</v>
      </c>
      <c r="AR89">
        <f ca="1">O89/$I89*100</f>
        <v>15</v>
      </c>
      <c r="AS89">
        <f ca="1">P89/J89</f>
        <v>1.1358643225470836E-2</v>
      </c>
    </row>
    <row r="90" spans="1:45" hidden="1" outlineLevel="1" x14ac:dyDescent="0.4">
      <c r="A90">
        <f t="shared" si="32"/>
        <v>201901</v>
      </c>
      <c r="B90" t="s">
        <v>144</v>
      </c>
      <c r="C90" t="s">
        <v>31</v>
      </c>
      <c r="D90" t="str">
        <f t="shared" ca="1" si="50"/>
        <v>I102</v>
      </c>
      <c r="E90">
        <f t="shared" ca="1" si="33"/>
        <v>12</v>
      </c>
      <c r="F90">
        <f t="shared" ca="1" si="34"/>
        <v>17</v>
      </c>
      <c r="G90" t="str">
        <f t="shared" ca="1" si="35"/>
        <v>S11</v>
      </c>
      <c r="H90" t="str">
        <f t="shared" ca="1" si="36"/>
        <v>S113</v>
      </c>
      <c r="I90">
        <f ca="1">VLOOKUP(D90,PRC!$A$2:$B$21,2,0)*E90</f>
        <v>480000</v>
      </c>
      <c r="J90">
        <f t="shared" ca="1" si="37"/>
        <v>383996</v>
      </c>
      <c r="K90">
        <f ca="1">VLOOKUP(D90,PRC!$A$1:$C$21,3,0)*E90</f>
        <v>225600</v>
      </c>
      <c r="L90">
        <f t="shared" ca="1" si="38"/>
        <v>58000</v>
      </c>
      <c r="M90">
        <f t="shared" ca="1" si="39"/>
        <v>24000</v>
      </c>
      <c r="N90">
        <f t="shared" ca="1" si="40"/>
        <v>14000</v>
      </c>
      <c r="O90">
        <f t="shared" ca="1" si="41"/>
        <v>48000</v>
      </c>
      <c r="P90">
        <f t="shared" ca="1" si="56"/>
        <v>14396</v>
      </c>
      <c r="Q90">
        <f ca="1">IF(P90&gt;0,1,0)</f>
        <v>1</v>
      </c>
      <c r="R90">
        <f t="shared" ca="1" si="42"/>
        <v>20</v>
      </c>
      <c r="S90">
        <f t="shared" ca="1" si="43"/>
        <v>12</v>
      </c>
      <c r="T90">
        <f t="shared" ca="1" si="44"/>
        <v>5</v>
      </c>
      <c r="U90">
        <f t="shared" ca="1" si="45"/>
        <v>3</v>
      </c>
      <c r="V90">
        <f t="shared" ca="1" si="46"/>
        <v>10</v>
      </c>
      <c r="X90">
        <f t="shared" si="51"/>
        <v>90</v>
      </c>
      <c r="Y90">
        <f t="shared" si="52"/>
        <v>2</v>
      </c>
      <c r="Z90">
        <f t="shared" si="53"/>
        <v>3</v>
      </c>
      <c r="AA90">
        <f t="shared" si="47"/>
        <v>101</v>
      </c>
      <c r="AB90">
        <f t="shared" si="48"/>
        <v>100</v>
      </c>
      <c r="AM90" t="str">
        <f t="shared" si="49"/>
        <v>201901SS</v>
      </c>
      <c r="AN90">
        <f t="shared" ca="1" si="54"/>
        <v>20.000833333333333</v>
      </c>
      <c r="AO90">
        <f t="shared" ca="1" si="55"/>
        <v>12.083333333333334</v>
      </c>
      <c r="AP90">
        <f ca="1">M90/$I90*100</f>
        <v>5</v>
      </c>
      <c r="AQ90">
        <f ca="1">N90/$I90*100</f>
        <v>2.9166666666666665</v>
      </c>
      <c r="AR90">
        <f ca="1">O90/$I90*100</f>
        <v>10</v>
      </c>
      <c r="AS90">
        <f ca="1">P90/J90</f>
        <v>3.7489973853894312E-2</v>
      </c>
    </row>
    <row r="91" spans="1:45" hidden="1" outlineLevel="1" x14ac:dyDescent="0.4">
      <c r="A91">
        <f t="shared" si="32"/>
        <v>201901</v>
      </c>
      <c r="B91" t="s">
        <v>145</v>
      </c>
      <c r="C91" t="s">
        <v>31</v>
      </c>
      <c r="D91" t="str">
        <f t="shared" ca="1" si="50"/>
        <v>I120</v>
      </c>
      <c r="E91">
        <f t="shared" ca="1" si="33"/>
        <v>16</v>
      </c>
      <c r="F91">
        <f t="shared" ca="1" si="34"/>
        <v>13</v>
      </c>
      <c r="G91" t="str">
        <f t="shared" ca="1" si="35"/>
        <v>S11</v>
      </c>
      <c r="H91" t="str">
        <f t="shared" ca="1" si="36"/>
        <v>S112</v>
      </c>
      <c r="I91">
        <f ca="1">VLOOKUP(D91,PRC!$A$2:$B$21,2,0)*E91</f>
        <v>68800000</v>
      </c>
      <c r="J91">
        <f t="shared" ca="1" si="37"/>
        <v>61919996</v>
      </c>
      <c r="K91">
        <f ca="1">VLOOKUP(D91,PRC!$A$1:$C$21,3,0)*E91</f>
        <v>30960000</v>
      </c>
      <c r="L91">
        <f t="shared" ca="1" si="38"/>
        <v>7568000</v>
      </c>
      <c r="M91">
        <f t="shared" ca="1" si="39"/>
        <v>2064000</v>
      </c>
      <c r="N91">
        <f t="shared" ca="1" si="40"/>
        <v>2064000</v>
      </c>
      <c r="O91">
        <f t="shared" ca="1" si="41"/>
        <v>8256000</v>
      </c>
      <c r="P91">
        <f t="shared" ca="1" si="56"/>
        <v>11007996</v>
      </c>
      <c r="Q91">
        <f ca="1">IF(P91&gt;0,1,0)</f>
        <v>1</v>
      </c>
      <c r="R91">
        <f t="shared" ca="1" si="42"/>
        <v>10</v>
      </c>
      <c r="S91">
        <f t="shared" ca="1" si="43"/>
        <v>11</v>
      </c>
      <c r="T91">
        <f t="shared" ca="1" si="44"/>
        <v>3</v>
      </c>
      <c r="U91">
        <f t="shared" ca="1" si="45"/>
        <v>3</v>
      </c>
      <c r="V91">
        <f t="shared" ca="1" si="46"/>
        <v>12</v>
      </c>
      <c r="X91">
        <f t="shared" si="51"/>
        <v>91</v>
      </c>
      <c r="Y91">
        <f t="shared" si="52"/>
        <v>2</v>
      </c>
      <c r="Z91">
        <f t="shared" si="53"/>
        <v>3</v>
      </c>
      <c r="AA91">
        <f t="shared" si="47"/>
        <v>101</v>
      </c>
      <c r="AB91">
        <f t="shared" si="48"/>
        <v>100</v>
      </c>
      <c r="AM91" t="str">
        <f t="shared" si="49"/>
        <v>201901SS</v>
      </c>
      <c r="AN91">
        <f t="shared" ca="1" si="54"/>
        <v>10.000005813953482</v>
      </c>
      <c r="AO91">
        <f t="shared" ca="1" si="55"/>
        <v>11</v>
      </c>
      <c r="AP91">
        <f ca="1">M91/$I91*100</f>
        <v>3</v>
      </c>
      <c r="AQ91">
        <f ca="1">N91/$I91*100</f>
        <v>3</v>
      </c>
      <c r="AR91">
        <f ca="1">O91/$I91*100</f>
        <v>12</v>
      </c>
      <c r="AS91">
        <f ca="1">P91/J91</f>
        <v>0.17777772466264372</v>
      </c>
    </row>
    <row r="92" spans="1:45" hidden="1" outlineLevel="1" x14ac:dyDescent="0.4">
      <c r="A92">
        <f t="shared" si="32"/>
        <v>201901</v>
      </c>
      <c r="B92" t="s">
        <v>146</v>
      </c>
      <c r="C92" t="s">
        <v>31</v>
      </c>
      <c r="D92" t="str">
        <f t="shared" ca="1" si="50"/>
        <v>I113</v>
      </c>
      <c r="E92">
        <f t="shared" ca="1" si="33"/>
        <v>11</v>
      </c>
      <c r="F92">
        <f t="shared" ca="1" si="34"/>
        <v>16</v>
      </c>
      <c r="G92" t="str">
        <f t="shared" ca="1" si="35"/>
        <v>S11</v>
      </c>
      <c r="H92" t="str">
        <f t="shared" ca="1" si="36"/>
        <v>S110</v>
      </c>
      <c r="I92">
        <f ca="1">VLOOKUP(D92,PRC!$A$2:$B$21,2,0)*E92</f>
        <v>7370000</v>
      </c>
      <c r="J92">
        <f t="shared" ca="1" si="37"/>
        <v>6632996</v>
      </c>
      <c r="K92">
        <f ca="1">VLOOKUP(D92,PRC!$A$1:$C$21,3,0)*E92</f>
        <v>3316500</v>
      </c>
      <c r="L92">
        <f t="shared" ca="1" si="38"/>
        <v>884000</v>
      </c>
      <c r="M92">
        <f t="shared" ca="1" si="39"/>
        <v>369000</v>
      </c>
      <c r="N92">
        <f t="shared" ca="1" si="40"/>
        <v>369000</v>
      </c>
      <c r="O92">
        <f t="shared" ca="1" si="41"/>
        <v>1106000</v>
      </c>
      <c r="P92">
        <f t="shared" ca="1" si="56"/>
        <v>588496</v>
      </c>
      <c r="Q92">
        <f ca="1">IF(P92&gt;0,1,0)</f>
        <v>1</v>
      </c>
      <c r="R92">
        <f t="shared" ca="1" si="42"/>
        <v>10</v>
      </c>
      <c r="S92">
        <f t="shared" ca="1" si="43"/>
        <v>12</v>
      </c>
      <c r="T92">
        <f t="shared" ca="1" si="44"/>
        <v>5</v>
      </c>
      <c r="U92">
        <f t="shared" ca="1" si="45"/>
        <v>5</v>
      </c>
      <c r="V92">
        <f t="shared" ca="1" si="46"/>
        <v>15</v>
      </c>
      <c r="X92">
        <f t="shared" si="51"/>
        <v>92</v>
      </c>
      <c r="Y92">
        <f t="shared" si="52"/>
        <v>2</v>
      </c>
      <c r="Z92">
        <f t="shared" si="53"/>
        <v>3</v>
      </c>
      <c r="AA92">
        <f t="shared" si="47"/>
        <v>101</v>
      </c>
      <c r="AB92">
        <f t="shared" si="48"/>
        <v>100</v>
      </c>
      <c r="AM92" t="str">
        <f t="shared" si="49"/>
        <v>201901SS</v>
      </c>
      <c r="AN92">
        <f t="shared" ca="1" si="54"/>
        <v>10.000054274084125</v>
      </c>
      <c r="AO92">
        <f t="shared" ca="1" si="55"/>
        <v>11.994572591587517</v>
      </c>
      <c r="AP92">
        <f ca="1">M92/$I92*100</f>
        <v>5.0067842605156034</v>
      </c>
      <c r="AQ92">
        <f ca="1">N92/$I92*100</f>
        <v>5.0067842605156034</v>
      </c>
      <c r="AR92">
        <f ca="1">O92/$I92*100</f>
        <v>15.006784260515605</v>
      </c>
      <c r="AS92">
        <f ca="1">P92/J92</f>
        <v>8.8722501867934192E-2</v>
      </c>
    </row>
    <row r="93" spans="1:45" hidden="1" outlineLevel="1" x14ac:dyDescent="0.4">
      <c r="A93">
        <f t="shared" si="32"/>
        <v>201901</v>
      </c>
      <c r="B93" t="s">
        <v>147</v>
      </c>
      <c r="C93" t="s">
        <v>31</v>
      </c>
      <c r="D93" t="str">
        <f t="shared" ca="1" si="50"/>
        <v>I102</v>
      </c>
      <c r="E93">
        <f t="shared" ca="1" si="33"/>
        <v>15</v>
      </c>
      <c r="F93">
        <f t="shared" ca="1" si="34"/>
        <v>16</v>
      </c>
      <c r="G93" t="str">
        <f t="shared" ca="1" si="35"/>
        <v>S10</v>
      </c>
      <c r="H93" t="str">
        <f t="shared" ca="1" si="36"/>
        <v>S108</v>
      </c>
      <c r="I93">
        <f ca="1">VLOOKUP(D93,PRC!$A$2:$B$21,2,0)*E93</f>
        <v>600000</v>
      </c>
      <c r="J93">
        <f t="shared" ca="1" si="37"/>
        <v>509996</v>
      </c>
      <c r="K93">
        <f ca="1">VLOOKUP(D93,PRC!$A$1:$C$21,3,0)*E93</f>
        <v>282000</v>
      </c>
      <c r="L93">
        <f t="shared" ca="1" si="38"/>
        <v>72000</v>
      </c>
      <c r="M93">
        <f t="shared" ca="1" si="39"/>
        <v>18000</v>
      </c>
      <c r="N93">
        <f t="shared" ca="1" si="40"/>
        <v>30000</v>
      </c>
      <c r="O93">
        <f t="shared" ca="1" si="41"/>
        <v>60000</v>
      </c>
      <c r="P93">
        <f t="shared" ca="1" si="56"/>
        <v>47996</v>
      </c>
      <c r="Q93">
        <f ca="1">IF(P93&gt;0,1,0)</f>
        <v>1</v>
      </c>
      <c r="R93">
        <f t="shared" ca="1" si="42"/>
        <v>15</v>
      </c>
      <c r="S93">
        <f t="shared" ca="1" si="43"/>
        <v>12</v>
      </c>
      <c r="T93">
        <f t="shared" ca="1" si="44"/>
        <v>3</v>
      </c>
      <c r="U93">
        <f t="shared" ca="1" si="45"/>
        <v>5</v>
      </c>
      <c r="V93">
        <f t="shared" ca="1" si="46"/>
        <v>10</v>
      </c>
      <c r="X93">
        <f t="shared" si="51"/>
        <v>93</v>
      </c>
      <c r="Y93">
        <f t="shared" si="52"/>
        <v>2</v>
      </c>
      <c r="Z93">
        <f t="shared" si="53"/>
        <v>3</v>
      </c>
      <c r="AA93">
        <f t="shared" si="47"/>
        <v>101</v>
      </c>
      <c r="AB93">
        <f t="shared" si="48"/>
        <v>100</v>
      </c>
      <c r="AM93" t="str">
        <f t="shared" si="49"/>
        <v>201901SS</v>
      </c>
      <c r="AN93">
        <f t="shared" ca="1" si="54"/>
        <v>15.000666666666662</v>
      </c>
      <c r="AO93">
        <f t="shared" ca="1" si="55"/>
        <v>12</v>
      </c>
      <c r="AP93">
        <f ca="1">M93/$I93*100</f>
        <v>3</v>
      </c>
      <c r="AQ93">
        <f ca="1">N93/$I93*100</f>
        <v>5</v>
      </c>
      <c r="AR93">
        <f ca="1">O93/$I93*100</f>
        <v>10</v>
      </c>
      <c r="AS93">
        <f ca="1">P93/J93</f>
        <v>9.4110542043467013E-2</v>
      </c>
    </row>
    <row r="94" spans="1:45" hidden="1" outlineLevel="1" x14ac:dyDescent="0.4">
      <c r="A94">
        <f t="shared" si="32"/>
        <v>201901</v>
      </c>
      <c r="B94" t="s">
        <v>148</v>
      </c>
      <c r="C94" t="s">
        <v>31</v>
      </c>
      <c r="D94" t="str">
        <f t="shared" ca="1" si="50"/>
        <v>I120</v>
      </c>
      <c r="E94">
        <f t="shared" ca="1" si="33"/>
        <v>41</v>
      </c>
      <c r="F94">
        <f t="shared" ca="1" si="34"/>
        <v>11</v>
      </c>
      <c r="G94" t="str">
        <f t="shared" ca="1" si="35"/>
        <v>S10</v>
      </c>
      <c r="H94" t="str">
        <f t="shared" ca="1" si="36"/>
        <v>S101</v>
      </c>
      <c r="I94">
        <f ca="1">VLOOKUP(D94,PRC!$A$2:$B$21,2,0)*E94</f>
        <v>176300000</v>
      </c>
      <c r="J94">
        <f t="shared" ca="1" si="37"/>
        <v>153380996</v>
      </c>
      <c r="K94">
        <f ca="1">VLOOKUP(D94,PRC!$A$1:$C$21,3,0)*E94</f>
        <v>79335000</v>
      </c>
      <c r="L94">
        <f t="shared" ca="1" si="38"/>
        <v>17630000</v>
      </c>
      <c r="M94">
        <f t="shared" ca="1" si="39"/>
        <v>7052000</v>
      </c>
      <c r="N94">
        <f t="shared" ca="1" si="40"/>
        <v>5289000</v>
      </c>
      <c r="O94">
        <f t="shared" ca="1" si="41"/>
        <v>26445000</v>
      </c>
      <c r="P94">
        <f t="shared" ca="1" si="56"/>
        <v>17629996</v>
      </c>
      <c r="Q94">
        <f ca="1">IF(P94&gt;0,1,0)</f>
        <v>1</v>
      </c>
      <c r="R94">
        <f t="shared" ca="1" si="42"/>
        <v>13</v>
      </c>
      <c r="S94">
        <f t="shared" ca="1" si="43"/>
        <v>10</v>
      </c>
      <c r="T94">
        <f t="shared" ca="1" si="44"/>
        <v>4</v>
      </c>
      <c r="U94">
        <f t="shared" ca="1" si="45"/>
        <v>3</v>
      </c>
      <c r="V94">
        <f t="shared" ca="1" si="46"/>
        <v>15</v>
      </c>
      <c r="X94">
        <f t="shared" si="51"/>
        <v>94</v>
      </c>
      <c r="Y94">
        <f t="shared" si="52"/>
        <v>2</v>
      </c>
      <c r="Z94">
        <f t="shared" si="53"/>
        <v>3</v>
      </c>
      <c r="AA94">
        <f t="shared" si="47"/>
        <v>101</v>
      </c>
      <c r="AB94">
        <f t="shared" si="48"/>
        <v>100</v>
      </c>
      <c r="AM94" t="str">
        <f t="shared" si="49"/>
        <v>201901SS</v>
      </c>
      <c r="AN94">
        <f t="shared" ca="1" si="54"/>
        <v>13.0000022688599</v>
      </c>
      <c r="AO94">
        <f t="shared" ca="1" si="55"/>
        <v>10</v>
      </c>
      <c r="AP94">
        <f ca="1">M94/$I94*100</f>
        <v>4</v>
      </c>
      <c r="AQ94">
        <f ca="1">N94/$I94*100</f>
        <v>3</v>
      </c>
      <c r="AR94">
        <f ca="1">O94/$I94*100</f>
        <v>15</v>
      </c>
      <c r="AS94">
        <f ca="1">P94/J94</f>
        <v>0.11494250565435107</v>
      </c>
    </row>
    <row r="95" spans="1:45" hidden="1" outlineLevel="1" x14ac:dyDescent="0.4">
      <c r="A95">
        <f t="shared" si="32"/>
        <v>201901</v>
      </c>
      <c r="B95" t="s">
        <v>149</v>
      </c>
      <c r="C95" t="s">
        <v>31</v>
      </c>
      <c r="D95" t="str">
        <f t="shared" ca="1" si="50"/>
        <v>I118</v>
      </c>
      <c r="E95">
        <f t="shared" ca="1" si="33"/>
        <v>37</v>
      </c>
      <c r="F95">
        <f t="shared" ca="1" si="34"/>
        <v>19</v>
      </c>
      <c r="G95" t="str">
        <f t="shared" ca="1" si="35"/>
        <v>S10</v>
      </c>
      <c r="H95" t="str">
        <f t="shared" ca="1" si="36"/>
        <v>S104</v>
      </c>
      <c r="I95">
        <f ca="1">VLOOKUP(D95,PRC!$A$2:$B$21,2,0)*E95</f>
        <v>19610000</v>
      </c>
      <c r="J95">
        <f t="shared" ca="1" si="37"/>
        <v>16472396</v>
      </c>
      <c r="K95">
        <f ca="1">VLOOKUP(D95,PRC!$A$1:$C$21,3,0)*E95</f>
        <v>8236200</v>
      </c>
      <c r="L95">
        <f t="shared" ca="1" si="38"/>
        <v>2157000</v>
      </c>
      <c r="M95">
        <f t="shared" ca="1" si="39"/>
        <v>981000</v>
      </c>
      <c r="N95">
        <f t="shared" ca="1" si="40"/>
        <v>981000</v>
      </c>
      <c r="O95">
        <f t="shared" ca="1" si="41"/>
        <v>2157000</v>
      </c>
      <c r="P95">
        <f t="shared" ca="1" si="56"/>
        <v>1960196</v>
      </c>
      <c r="Q95">
        <f ca="1">IF(P95&gt;0,1,0)</f>
        <v>1</v>
      </c>
      <c r="R95">
        <f t="shared" ca="1" si="42"/>
        <v>16</v>
      </c>
      <c r="S95">
        <f t="shared" ca="1" si="43"/>
        <v>11</v>
      </c>
      <c r="T95">
        <f t="shared" ca="1" si="44"/>
        <v>5</v>
      </c>
      <c r="U95">
        <f t="shared" ca="1" si="45"/>
        <v>5</v>
      </c>
      <c r="V95">
        <f t="shared" ca="1" si="46"/>
        <v>11</v>
      </c>
      <c r="X95">
        <f t="shared" si="51"/>
        <v>95</v>
      </c>
      <c r="Y95">
        <f t="shared" si="52"/>
        <v>2</v>
      </c>
      <c r="Z95">
        <f t="shared" si="53"/>
        <v>3</v>
      </c>
      <c r="AA95">
        <f t="shared" si="47"/>
        <v>101</v>
      </c>
      <c r="AB95">
        <f t="shared" si="48"/>
        <v>100</v>
      </c>
      <c r="AM95" t="str">
        <f t="shared" si="49"/>
        <v>201901SS</v>
      </c>
      <c r="AN95">
        <f t="shared" ca="1" si="54"/>
        <v>16.000020397756241</v>
      </c>
      <c r="AO95">
        <f t="shared" ca="1" si="55"/>
        <v>10.99949005609383</v>
      </c>
      <c r="AP95">
        <f ca="1">M95/$I95*100</f>
        <v>5.002549719530851</v>
      </c>
      <c r="AQ95">
        <f ca="1">N95/$I95*100</f>
        <v>5.002549719530851</v>
      </c>
      <c r="AR95">
        <f ca="1">O95/$I95*100</f>
        <v>10.99949005609383</v>
      </c>
      <c r="AS95">
        <f ca="1">P95/J95</f>
        <v>0.11899883902742503</v>
      </c>
    </row>
    <row r="96" spans="1:45" hidden="1" outlineLevel="1" x14ac:dyDescent="0.4">
      <c r="A96">
        <f t="shared" si="32"/>
        <v>201901</v>
      </c>
      <c r="B96" t="s">
        <v>150</v>
      </c>
      <c r="C96" t="s">
        <v>31</v>
      </c>
      <c r="D96" t="str">
        <f t="shared" ca="1" si="50"/>
        <v>I102</v>
      </c>
      <c r="E96">
        <f t="shared" ca="1" si="33"/>
        <v>22</v>
      </c>
      <c r="F96">
        <f t="shared" ca="1" si="34"/>
        <v>18</v>
      </c>
      <c r="G96" t="str">
        <f t="shared" ca="1" si="35"/>
        <v>S11</v>
      </c>
      <c r="H96" t="str">
        <f t="shared" ca="1" si="36"/>
        <v>S118</v>
      </c>
      <c r="I96">
        <f ca="1">VLOOKUP(D96,PRC!$A$2:$B$21,2,0)*E96</f>
        <v>880000</v>
      </c>
      <c r="J96">
        <f t="shared" ca="1" si="37"/>
        <v>765596</v>
      </c>
      <c r="K96">
        <f ca="1">VLOOKUP(D96,PRC!$A$1:$C$21,3,0)*E96</f>
        <v>413600</v>
      </c>
      <c r="L96">
        <f t="shared" ca="1" si="38"/>
        <v>106000</v>
      </c>
      <c r="M96">
        <f t="shared" ca="1" si="39"/>
        <v>44000</v>
      </c>
      <c r="N96">
        <f t="shared" ca="1" si="40"/>
        <v>35000</v>
      </c>
      <c r="O96">
        <f t="shared" ca="1" si="41"/>
        <v>97000</v>
      </c>
      <c r="P96">
        <f t="shared" ca="1" si="56"/>
        <v>69996</v>
      </c>
      <c r="Q96">
        <f ca="1">IF(P96&gt;0,1,0)</f>
        <v>1</v>
      </c>
      <c r="R96">
        <f t="shared" ca="1" si="42"/>
        <v>13</v>
      </c>
      <c r="S96">
        <f t="shared" ca="1" si="43"/>
        <v>12</v>
      </c>
      <c r="T96">
        <f t="shared" ca="1" si="44"/>
        <v>5</v>
      </c>
      <c r="U96">
        <f t="shared" ca="1" si="45"/>
        <v>4</v>
      </c>
      <c r="V96">
        <f t="shared" ca="1" si="46"/>
        <v>11</v>
      </c>
      <c r="X96">
        <f t="shared" si="51"/>
        <v>96</v>
      </c>
      <c r="Y96">
        <f t="shared" si="52"/>
        <v>2</v>
      </c>
      <c r="Z96">
        <f t="shared" si="53"/>
        <v>3</v>
      </c>
      <c r="AA96">
        <f t="shared" si="47"/>
        <v>101</v>
      </c>
      <c r="AB96">
        <f t="shared" si="48"/>
        <v>100</v>
      </c>
      <c r="AM96" t="str">
        <f t="shared" si="49"/>
        <v>201901SS</v>
      </c>
      <c r="AN96">
        <f t="shared" ca="1" si="54"/>
        <v>13.000454545454543</v>
      </c>
      <c r="AO96">
        <f t="shared" ca="1" si="55"/>
        <v>12.045454545454545</v>
      </c>
      <c r="AP96">
        <f ca="1">M96/$I96*100</f>
        <v>5</v>
      </c>
      <c r="AQ96">
        <f ca="1">N96/$I96*100</f>
        <v>3.9772727272727271</v>
      </c>
      <c r="AR96">
        <f ca="1">O96/$I96*100</f>
        <v>11.022727272727273</v>
      </c>
      <c r="AS96">
        <f ca="1">P96/J96</f>
        <v>9.1426809962434491E-2</v>
      </c>
    </row>
    <row r="97" spans="1:51" hidden="1" outlineLevel="1" x14ac:dyDescent="0.4">
      <c r="A97">
        <f t="shared" si="32"/>
        <v>201901</v>
      </c>
      <c r="B97" t="s">
        <v>151</v>
      </c>
      <c r="C97" t="s">
        <v>31</v>
      </c>
      <c r="D97" t="str">
        <f t="shared" ca="1" si="50"/>
        <v>I108</v>
      </c>
      <c r="E97">
        <f t="shared" ca="1" si="33"/>
        <v>27</v>
      </c>
      <c r="F97">
        <f t="shared" ca="1" si="34"/>
        <v>18</v>
      </c>
      <c r="G97" t="str">
        <f t="shared" ca="1" si="35"/>
        <v>S11</v>
      </c>
      <c r="H97" t="str">
        <f t="shared" ca="1" si="36"/>
        <v>S117</v>
      </c>
      <c r="I97">
        <f ca="1">VLOOKUP(D97,PRC!$A$2:$B$21,2,0)*E97</f>
        <v>1080000</v>
      </c>
      <c r="J97">
        <f t="shared" ca="1" si="37"/>
        <v>863996</v>
      </c>
      <c r="K97">
        <f ca="1">VLOOKUP(D97,PRC!$A$1:$C$21,3,0)*E97</f>
        <v>496800</v>
      </c>
      <c r="L97">
        <f t="shared" ca="1" si="38"/>
        <v>130000</v>
      </c>
      <c r="M97">
        <f t="shared" ca="1" si="39"/>
        <v>43000</v>
      </c>
      <c r="N97">
        <f t="shared" ca="1" si="40"/>
        <v>54000</v>
      </c>
      <c r="O97">
        <f t="shared" ca="1" si="41"/>
        <v>151000</v>
      </c>
      <c r="P97">
        <f t="shared" ca="1" si="56"/>
        <v>-10804</v>
      </c>
      <c r="Q97">
        <f ca="1">IF(P97&gt;0,1,0)</f>
        <v>0</v>
      </c>
      <c r="R97">
        <f t="shared" ca="1" si="42"/>
        <v>20</v>
      </c>
      <c r="S97">
        <f t="shared" ca="1" si="43"/>
        <v>12</v>
      </c>
      <c r="T97">
        <f t="shared" ca="1" si="44"/>
        <v>4</v>
      </c>
      <c r="U97">
        <f t="shared" ca="1" si="45"/>
        <v>5</v>
      </c>
      <c r="V97">
        <f t="shared" ca="1" si="46"/>
        <v>14</v>
      </c>
      <c r="X97">
        <f t="shared" si="51"/>
        <v>97</v>
      </c>
      <c r="Y97">
        <f t="shared" si="52"/>
        <v>2</v>
      </c>
      <c r="Z97">
        <f t="shared" si="53"/>
        <v>3</v>
      </c>
      <c r="AA97">
        <f t="shared" si="47"/>
        <v>101</v>
      </c>
      <c r="AB97">
        <f t="shared" si="48"/>
        <v>100</v>
      </c>
      <c r="AM97" t="str">
        <f t="shared" si="49"/>
        <v>201901SS</v>
      </c>
      <c r="AN97">
        <f t="shared" ca="1" si="54"/>
        <v>20.000370370370369</v>
      </c>
      <c r="AO97">
        <f t="shared" ca="1" si="55"/>
        <v>12.037037037037036</v>
      </c>
      <c r="AP97">
        <f ca="1">M97/$I97*100</f>
        <v>3.9814814814814818</v>
      </c>
      <c r="AQ97">
        <f ca="1">N97/$I97*100</f>
        <v>5</v>
      </c>
      <c r="AR97">
        <f ca="1">O97/$I97*100</f>
        <v>13.981481481481481</v>
      </c>
      <c r="AS97">
        <f ca="1">P97/J97</f>
        <v>-1.250468752170149E-2</v>
      </c>
    </row>
    <row r="98" spans="1:51" hidden="1" outlineLevel="1" x14ac:dyDescent="0.4">
      <c r="A98">
        <f t="shared" si="32"/>
        <v>201901</v>
      </c>
      <c r="B98" t="s">
        <v>152</v>
      </c>
      <c r="C98" t="s">
        <v>31</v>
      </c>
      <c r="D98" t="str">
        <f t="shared" ca="1" si="50"/>
        <v>I110</v>
      </c>
      <c r="E98">
        <f t="shared" ca="1" si="33"/>
        <v>61</v>
      </c>
      <c r="F98">
        <f t="shared" ca="1" si="34"/>
        <v>13</v>
      </c>
      <c r="G98" t="str">
        <f t="shared" ca="1" si="35"/>
        <v>S10</v>
      </c>
      <c r="H98" t="str">
        <f t="shared" ca="1" si="36"/>
        <v>S106</v>
      </c>
      <c r="I98">
        <f ca="1">VLOOKUP(D98,PRC!$A$2:$B$21,2,0)*E98</f>
        <v>18300000</v>
      </c>
      <c r="J98">
        <f t="shared" ca="1" si="37"/>
        <v>15737996</v>
      </c>
      <c r="K98">
        <f ca="1">VLOOKUP(D98,PRC!$A$1:$C$21,3,0)*E98</f>
        <v>8418000</v>
      </c>
      <c r="L98">
        <f t="shared" ca="1" si="38"/>
        <v>2013000</v>
      </c>
      <c r="M98">
        <f t="shared" ca="1" si="39"/>
        <v>915000</v>
      </c>
      <c r="N98">
        <f t="shared" ca="1" si="40"/>
        <v>915000</v>
      </c>
      <c r="O98">
        <f t="shared" ca="1" si="41"/>
        <v>2196000</v>
      </c>
      <c r="P98">
        <f t="shared" ca="1" si="56"/>
        <v>1280996</v>
      </c>
      <c r="Q98">
        <f ca="1">IF(P98&gt;0,1,0)</f>
        <v>1</v>
      </c>
      <c r="R98">
        <f t="shared" ca="1" si="42"/>
        <v>14</v>
      </c>
      <c r="S98">
        <f t="shared" ca="1" si="43"/>
        <v>11</v>
      </c>
      <c r="T98">
        <f t="shared" ca="1" si="44"/>
        <v>5</v>
      </c>
      <c r="U98">
        <f t="shared" ca="1" si="45"/>
        <v>5</v>
      </c>
      <c r="V98">
        <f t="shared" ca="1" si="46"/>
        <v>12</v>
      </c>
      <c r="X98">
        <f t="shared" si="51"/>
        <v>98</v>
      </c>
      <c r="Y98">
        <f t="shared" si="52"/>
        <v>2</v>
      </c>
      <c r="Z98">
        <f t="shared" si="53"/>
        <v>3</v>
      </c>
      <c r="AA98">
        <f t="shared" si="47"/>
        <v>101</v>
      </c>
      <c r="AB98">
        <f t="shared" si="48"/>
        <v>100</v>
      </c>
      <c r="AM98" t="str">
        <f t="shared" si="49"/>
        <v>201901SS</v>
      </c>
      <c r="AN98">
        <f t="shared" ca="1" si="54"/>
        <v>14.000021857923494</v>
      </c>
      <c r="AO98">
        <f t="shared" ca="1" si="55"/>
        <v>11</v>
      </c>
      <c r="AP98">
        <f ca="1">M98/$I98*100</f>
        <v>5</v>
      </c>
      <c r="AQ98">
        <f ca="1">N98/$I98*100</f>
        <v>5</v>
      </c>
      <c r="AR98">
        <f ca="1">O98/$I98*100</f>
        <v>12</v>
      </c>
      <c r="AS98">
        <f ca="1">P98/J98</f>
        <v>8.1395115362845438E-2</v>
      </c>
    </row>
    <row r="99" spans="1:51" hidden="1" outlineLevel="1" x14ac:dyDescent="0.4">
      <c r="A99">
        <f t="shared" si="32"/>
        <v>201901</v>
      </c>
      <c r="B99" t="s">
        <v>153</v>
      </c>
      <c r="C99" t="s">
        <v>31</v>
      </c>
      <c r="D99" t="str">
        <f t="shared" ca="1" si="50"/>
        <v>I105</v>
      </c>
      <c r="E99">
        <f t="shared" ca="1" si="33"/>
        <v>75</v>
      </c>
      <c r="F99">
        <f t="shared" ca="1" si="34"/>
        <v>11</v>
      </c>
      <c r="G99" t="str">
        <f t="shared" ca="1" si="35"/>
        <v>S10</v>
      </c>
      <c r="H99" t="str">
        <f t="shared" ca="1" si="36"/>
        <v>S109</v>
      </c>
      <c r="I99">
        <f ca="1">VLOOKUP(D99,PRC!$A$2:$B$21,2,0)*E99</f>
        <v>7500000</v>
      </c>
      <c r="J99">
        <f t="shared" ca="1" si="37"/>
        <v>6599996</v>
      </c>
      <c r="K99">
        <f ca="1">VLOOKUP(D99,PRC!$A$1:$C$21,3,0)*E99</f>
        <v>4425000</v>
      </c>
      <c r="L99">
        <f t="shared" ca="1" si="38"/>
        <v>975000</v>
      </c>
      <c r="M99">
        <f t="shared" ca="1" si="39"/>
        <v>375000</v>
      </c>
      <c r="N99">
        <f t="shared" ca="1" si="40"/>
        <v>375000</v>
      </c>
      <c r="O99">
        <f t="shared" ca="1" si="41"/>
        <v>975000</v>
      </c>
      <c r="P99">
        <f t="shared" ca="1" si="56"/>
        <v>-525004</v>
      </c>
      <c r="Q99">
        <f ca="1">IF(P99&gt;0,1,0)</f>
        <v>0</v>
      </c>
      <c r="R99">
        <f t="shared" ca="1" si="42"/>
        <v>12</v>
      </c>
      <c r="S99">
        <f t="shared" ca="1" si="43"/>
        <v>13</v>
      </c>
      <c r="T99">
        <f t="shared" ca="1" si="44"/>
        <v>5</v>
      </c>
      <c r="U99">
        <f t="shared" ca="1" si="45"/>
        <v>5</v>
      </c>
      <c r="V99">
        <f t="shared" ca="1" si="46"/>
        <v>13</v>
      </c>
      <c r="X99">
        <f t="shared" si="51"/>
        <v>99</v>
      </c>
      <c r="Y99">
        <f t="shared" si="52"/>
        <v>2</v>
      </c>
      <c r="Z99">
        <f t="shared" si="53"/>
        <v>3</v>
      </c>
      <c r="AA99">
        <f t="shared" si="47"/>
        <v>101</v>
      </c>
      <c r="AB99">
        <f t="shared" si="48"/>
        <v>100</v>
      </c>
      <c r="AM99" t="str">
        <f t="shared" si="49"/>
        <v>201901SS</v>
      </c>
      <c r="AN99">
        <f t="shared" ca="1" si="54"/>
        <v>12.000053333333337</v>
      </c>
      <c r="AO99">
        <f t="shared" ca="1" si="55"/>
        <v>13</v>
      </c>
      <c r="AP99">
        <f ca="1">M99/$I99*100</f>
        <v>5</v>
      </c>
      <c r="AQ99">
        <f ca="1">N99/$I99*100</f>
        <v>5</v>
      </c>
      <c r="AR99">
        <f ca="1">O99/$I99*100</f>
        <v>13</v>
      </c>
      <c r="AS99">
        <f ca="1">P99/J99</f>
        <v>-7.9546108815823524E-2</v>
      </c>
    </row>
    <row r="100" spans="1:51" hidden="1" outlineLevel="1" x14ac:dyDescent="0.4">
      <c r="A100">
        <f t="shared" si="32"/>
        <v>201901</v>
      </c>
      <c r="B100" t="s">
        <v>154</v>
      </c>
      <c r="C100" t="s">
        <v>31</v>
      </c>
      <c r="D100" t="str">
        <f t="shared" ca="1" si="50"/>
        <v>I112</v>
      </c>
      <c r="E100">
        <f t="shared" ca="1" si="33"/>
        <v>12</v>
      </c>
      <c r="F100">
        <f t="shared" ca="1" si="34"/>
        <v>17</v>
      </c>
      <c r="G100" t="str">
        <f t="shared" ca="1" si="35"/>
        <v>S10</v>
      </c>
      <c r="H100" t="str">
        <f t="shared" ca="1" si="36"/>
        <v>S103</v>
      </c>
      <c r="I100">
        <f ca="1">VLOOKUP(D100,PRC!$A$2:$B$21,2,0)*E100</f>
        <v>780000</v>
      </c>
      <c r="J100">
        <f t="shared" ca="1" si="37"/>
        <v>678596</v>
      </c>
      <c r="K100">
        <f ca="1">VLOOKUP(D100,PRC!$A$1:$C$21,3,0)*E100</f>
        <v>390000</v>
      </c>
      <c r="L100">
        <f t="shared" ca="1" si="38"/>
        <v>78000</v>
      </c>
      <c r="M100">
        <f t="shared" ca="1" si="39"/>
        <v>23000</v>
      </c>
      <c r="N100">
        <f t="shared" ca="1" si="40"/>
        <v>39000</v>
      </c>
      <c r="O100">
        <f t="shared" ca="1" si="41"/>
        <v>94000</v>
      </c>
      <c r="P100">
        <f t="shared" ca="1" si="56"/>
        <v>54596</v>
      </c>
      <c r="Q100">
        <f ca="1">IF(P100&gt;0,1,0)</f>
        <v>1</v>
      </c>
      <c r="R100">
        <f t="shared" ca="1" si="42"/>
        <v>13</v>
      </c>
      <c r="S100">
        <f t="shared" ca="1" si="43"/>
        <v>10</v>
      </c>
      <c r="T100">
        <f t="shared" ca="1" si="44"/>
        <v>3</v>
      </c>
      <c r="U100">
        <f t="shared" ca="1" si="45"/>
        <v>5</v>
      </c>
      <c r="V100">
        <f t="shared" ca="1" si="46"/>
        <v>12</v>
      </c>
      <c r="X100">
        <f t="shared" si="51"/>
        <v>100</v>
      </c>
      <c r="Y100">
        <f t="shared" si="52"/>
        <v>2</v>
      </c>
      <c r="Z100">
        <f t="shared" si="53"/>
        <v>3</v>
      </c>
      <c r="AA100">
        <f t="shared" si="47"/>
        <v>101</v>
      </c>
      <c r="AB100">
        <f t="shared" si="48"/>
        <v>100</v>
      </c>
      <c r="AM100" t="str">
        <f t="shared" si="49"/>
        <v>201901SS</v>
      </c>
      <c r="AN100">
        <f t="shared" ca="1" si="54"/>
        <v>13.000512820512821</v>
      </c>
      <c r="AO100">
        <f t="shared" ca="1" si="55"/>
        <v>10</v>
      </c>
      <c r="AP100">
        <f ca="1">M100/$I100*100</f>
        <v>2.9487179487179485</v>
      </c>
      <c r="AQ100">
        <f ca="1">N100/$I100*100</f>
        <v>5</v>
      </c>
      <c r="AR100">
        <f ca="1">O100/$I100*100</f>
        <v>12.051282051282051</v>
      </c>
      <c r="AS100">
        <f ca="1">P100/J100</f>
        <v>8.0454349863541788E-2</v>
      </c>
    </row>
    <row r="101" spans="1:51" x14ac:dyDescent="0.4">
      <c r="A101">
        <f t="shared" si="32"/>
        <v>201901</v>
      </c>
      <c r="B101" t="s">
        <v>155</v>
      </c>
      <c r="C101" t="s">
        <v>31</v>
      </c>
      <c r="D101" t="str">
        <f t="shared" ca="1" si="50"/>
        <v>I103</v>
      </c>
      <c r="E101">
        <f t="shared" ca="1" si="33"/>
        <v>20</v>
      </c>
      <c r="F101">
        <f t="shared" ca="1" si="34"/>
        <v>18</v>
      </c>
      <c r="G101" t="str">
        <f t="shared" ca="1" si="35"/>
        <v>S11</v>
      </c>
      <c r="H101" t="str">
        <f t="shared" ca="1" si="36"/>
        <v>S113</v>
      </c>
      <c r="I101">
        <f ca="1">VLOOKUP(D101,PRC!$A$2:$B$21,2,0)*E101</f>
        <v>1000000</v>
      </c>
      <c r="J101">
        <f t="shared" ca="1" si="37"/>
        <v>799996</v>
      </c>
      <c r="K101">
        <f ca="1">VLOOKUP(D101,PRC!$A$1:$C$21,3,0)*E101</f>
        <v>570000</v>
      </c>
      <c r="L101">
        <f t="shared" ca="1" si="38"/>
        <v>150000</v>
      </c>
      <c r="M101">
        <f t="shared" ca="1" si="39"/>
        <v>50000</v>
      </c>
      <c r="N101">
        <f t="shared" ca="1" si="40"/>
        <v>50000</v>
      </c>
      <c r="O101">
        <f t="shared" ca="1" si="41"/>
        <v>100000</v>
      </c>
      <c r="P101">
        <f t="shared" ca="1" si="56"/>
        <v>-120004</v>
      </c>
      <c r="Q101">
        <f ca="1">IF(P101&gt;0,1,0)</f>
        <v>0</v>
      </c>
      <c r="R101">
        <f t="shared" ca="1" si="42"/>
        <v>20</v>
      </c>
      <c r="S101">
        <f t="shared" ca="1" si="43"/>
        <v>15</v>
      </c>
      <c r="T101">
        <f t="shared" ca="1" si="44"/>
        <v>5</v>
      </c>
      <c r="U101">
        <f t="shared" ca="1" si="45"/>
        <v>5</v>
      </c>
      <c r="V101">
        <f t="shared" ca="1" si="46"/>
        <v>10</v>
      </c>
      <c r="X101">
        <f t="shared" si="51"/>
        <v>101</v>
      </c>
      <c r="Y101">
        <f t="shared" si="52"/>
        <v>2</v>
      </c>
      <c r="Z101">
        <f t="shared" si="53"/>
        <v>3</v>
      </c>
      <c r="AA101">
        <f t="shared" si="47"/>
        <v>101</v>
      </c>
      <c r="AB101">
        <f t="shared" si="48"/>
        <v>100</v>
      </c>
      <c r="AM101" t="str">
        <f t="shared" si="49"/>
        <v>201901SS</v>
      </c>
      <c r="AN101">
        <f t="shared" ca="1" si="54"/>
        <v>20.000399999999996</v>
      </c>
      <c r="AO101">
        <f t="shared" ca="1" si="55"/>
        <v>15</v>
      </c>
      <c r="AP101">
        <f ca="1">M101/$I101*100</f>
        <v>5</v>
      </c>
      <c r="AQ101">
        <f ca="1">N101/$I101*100</f>
        <v>5</v>
      </c>
      <c r="AR101">
        <f ca="1">O101/$I101*100</f>
        <v>10</v>
      </c>
      <c r="AS101">
        <f ca="1">P101/J101</f>
        <v>-0.15000575002875013</v>
      </c>
    </row>
    <row r="102" spans="1:51" x14ac:dyDescent="0.4">
      <c r="A102" s="1">
        <f t="shared" si="32"/>
        <v>201901</v>
      </c>
      <c r="B102" s="1" t="s">
        <v>206</v>
      </c>
      <c r="C102" s="1" t="s">
        <v>75</v>
      </c>
      <c r="D102" s="1" t="str">
        <f ca="1">"I"&amp;RANDBETWEEN(101,120)</f>
        <v>I115</v>
      </c>
      <c r="E102" s="3">
        <f t="shared" ca="1" si="33"/>
        <v>94</v>
      </c>
      <c r="F102" s="3">
        <f t="shared" ca="1" si="34"/>
        <v>2</v>
      </c>
      <c r="G102" s="1" t="str">
        <f ca="1">LEFT(H102,3)</f>
        <v>S10</v>
      </c>
      <c r="H102" s="1" t="str">
        <f ca="1">"S"&amp;RANDBETWEEN(101,120)</f>
        <v>S109</v>
      </c>
      <c r="I102" s="1">
        <f ca="1">VLOOKUP(D102,PRC!$A$2:$B$21,2,0)*E102</f>
        <v>470000</v>
      </c>
      <c r="J102" s="1">
        <f t="shared" ca="1" si="37"/>
        <v>469996</v>
      </c>
      <c r="K102" s="1">
        <f ca="1">VLOOKUP(D102,PRC!$A$1:$C$21,3,0)*E102</f>
        <v>225600</v>
      </c>
      <c r="L102" s="1">
        <f t="shared" ca="1" si="38"/>
        <v>19000</v>
      </c>
      <c r="M102" s="1">
        <f t="shared" ca="1" si="39"/>
        <v>71000</v>
      </c>
      <c r="N102" s="1">
        <f t="shared" ca="1" si="40"/>
        <v>80000</v>
      </c>
      <c r="O102" s="1">
        <f t="shared" ca="1" si="41"/>
        <v>71000</v>
      </c>
      <c r="P102" s="1">
        <f ca="1">J102-SUM(K102:O102)</f>
        <v>3396</v>
      </c>
      <c r="Q102">
        <f ca="1">IF(P102&gt;0,1,0)</f>
        <v>1</v>
      </c>
      <c r="R102" s="3">
        <f t="shared" ca="1" si="42"/>
        <v>0</v>
      </c>
      <c r="S102" s="3">
        <f t="shared" ca="1" si="43"/>
        <v>4</v>
      </c>
      <c r="T102" s="3">
        <f t="shared" ca="1" si="44"/>
        <v>15</v>
      </c>
      <c r="U102" s="3">
        <f t="shared" ca="1" si="45"/>
        <v>17</v>
      </c>
      <c r="V102" s="3">
        <f t="shared" ca="1" si="46"/>
        <v>15</v>
      </c>
      <c r="W102" t="str">
        <f>C102&amp;A102&amp;"EBIT"</f>
        <v>HD201901EBIT</v>
      </c>
      <c r="X102">
        <f t="shared" si="51"/>
        <v>102</v>
      </c>
      <c r="Y102">
        <f t="shared" si="52"/>
        <v>102</v>
      </c>
      <c r="Z102">
        <f t="shared" si="53"/>
        <v>103</v>
      </c>
      <c r="AA102">
        <f t="shared" si="47"/>
        <v>251</v>
      </c>
      <c r="AB102">
        <f t="shared" si="48"/>
        <v>150</v>
      </c>
      <c r="AC102" s="4" t="s">
        <v>1106</v>
      </c>
      <c r="AD102">
        <f>VLOOKUP(C102&amp;A102&amp;AC102,PRF_POL!$A$2:$J$97,5,0)</f>
        <v>70</v>
      </c>
      <c r="AE102">
        <f>$AE$2</f>
        <v>40</v>
      </c>
      <c r="AF102">
        <f>VLOOKUP($C102&amp;$A102&amp;$AC102,PRF_POL!$A$2:$J$97,6,0)</f>
        <v>0</v>
      </c>
      <c r="AG102">
        <f>VLOOKUP($C102&amp;$A102&amp;$AC102,PRF_POL!$A$2:$J$97,7,0)</f>
        <v>3</v>
      </c>
      <c r="AH102">
        <f>VLOOKUP($C102&amp;$A102&amp;$AC102,PRF_POL!$A$2:$J$97,8,0)</f>
        <v>10</v>
      </c>
      <c r="AI102">
        <f>VLOOKUP($C102&amp;$A102&amp;$AC102,PRF_POL!$A$2:$J$97,9,0)</f>
        <v>15</v>
      </c>
      <c r="AJ102">
        <f>VLOOKUP($C102&amp;$A102&amp;$AC102,PRF_POL!$A$2:$J$97,10,0)</f>
        <v>10</v>
      </c>
      <c r="AK102">
        <f>SUM(AE102:AJ102)</f>
        <v>78</v>
      </c>
      <c r="AL102" s="3">
        <f ca="1">SUM(INDIRECT("P"&amp;Y102):INDIRECT("P"&amp;AA102))</f>
        <v>421000800</v>
      </c>
      <c r="AM102" t="str">
        <f t="shared" si="49"/>
        <v>201901HD</v>
      </c>
      <c r="AN102">
        <f ca="1">(1-J102/I102)*100</f>
        <v>8.5106382978761275E-4</v>
      </c>
      <c r="AO102">
        <f ca="1">L102/$I102*100</f>
        <v>4.042553191489362</v>
      </c>
      <c r="AP102">
        <f ca="1">M102/$I102*100</f>
        <v>15.106382978723405</v>
      </c>
      <c r="AQ102">
        <f ca="1">N102/$I102*100</f>
        <v>17.021276595744681</v>
      </c>
      <c r="AR102">
        <f ca="1">O102/$I102*100</f>
        <v>15.106382978723405</v>
      </c>
      <c r="AS102">
        <f ca="1">P102/J102</f>
        <v>7.2255934093056109E-3</v>
      </c>
      <c r="AT102">
        <f ca="1">MIN(INDIRECT("E"&amp;$Y102):INDIRECT("E"&amp;$AA102))</f>
        <v>70</v>
      </c>
      <c r="AU102">
        <f ca="1">MIN(INDIRECT("AN"&amp;$Y102):INDIRECT("AN"&amp;$AA102))</f>
        <v>1.2742911725815986E-6</v>
      </c>
      <c r="AV102">
        <f ca="1">MIN(INDIRECT("AO"&amp;$Y102):INDIRECT("AO"&amp;$AA102))</f>
        <v>2.9870129870129869</v>
      </c>
      <c r="AW102">
        <f ca="1">MIN(INDIRECT("AP"&amp;$Y102):INDIRECT("AP"&amp;$AA102))</f>
        <v>10</v>
      </c>
      <c r="AX102">
        <f ca="1">MIN(INDIRECT("AQ"&amp;$Y102):INDIRECT("AQ"&amp;$AA102))</f>
        <v>15</v>
      </c>
      <c r="AY102">
        <f ca="1">MIN(INDIRECT("AR"&amp;$Y102):INDIRECT("AR"&amp;$AA102))</f>
        <v>10</v>
      </c>
    </row>
    <row r="103" spans="1:51" x14ac:dyDescent="0.4">
      <c r="A103">
        <f t="shared" si="32"/>
        <v>201901</v>
      </c>
      <c r="B103" t="s">
        <v>56</v>
      </c>
      <c r="C103" t="s">
        <v>75</v>
      </c>
      <c r="D103" t="str">
        <f ca="1">"I"&amp;RANDBETWEEN(101,120)</f>
        <v>I101</v>
      </c>
      <c r="E103">
        <f t="shared" ca="1" si="33"/>
        <v>73</v>
      </c>
      <c r="F103">
        <f t="shared" ca="1" si="34"/>
        <v>2</v>
      </c>
      <c r="G103" t="str">
        <f t="shared" ref="G103:G166" ca="1" si="57">LEFT(H103,3)</f>
        <v>S11</v>
      </c>
      <c r="H103" t="str">
        <f t="shared" ref="H103:H166" ca="1" si="58">"S"&amp;RANDBETWEEN(101,120)</f>
        <v>S116</v>
      </c>
      <c r="I103">
        <f ca="1">VLOOKUP(D103,PRC!$A$2:$B$21,2,0)*E103</f>
        <v>2190000</v>
      </c>
      <c r="J103">
        <f t="shared" ca="1" si="37"/>
        <v>2168096</v>
      </c>
      <c r="K103">
        <f ca="1">VLOOKUP(D103,PRC!$A$1:$C$21,3,0)*E103</f>
        <v>1138800</v>
      </c>
      <c r="L103">
        <f t="shared" ca="1" si="38"/>
        <v>110000</v>
      </c>
      <c r="M103">
        <f t="shared" ca="1" si="39"/>
        <v>241000</v>
      </c>
      <c r="N103">
        <f t="shared" ca="1" si="40"/>
        <v>394000</v>
      </c>
      <c r="O103">
        <f t="shared" ca="1" si="41"/>
        <v>285000</v>
      </c>
      <c r="P103">
        <f t="shared" ref="P103:P166" ca="1" si="59">J103-SUM(K103:O103)</f>
        <v>-704</v>
      </c>
      <c r="Q103">
        <f ca="1">IF(P103&gt;0,1,0)</f>
        <v>0</v>
      </c>
      <c r="R103">
        <f t="shared" ca="1" si="42"/>
        <v>1</v>
      </c>
      <c r="S103">
        <f t="shared" ca="1" si="43"/>
        <v>5</v>
      </c>
      <c r="T103">
        <f t="shared" ca="1" si="44"/>
        <v>11</v>
      </c>
      <c r="U103">
        <f t="shared" ca="1" si="45"/>
        <v>18</v>
      </c>
      <c r="V103">
        <f t="shared" ca="1" si="46"/>
        <v>13</v>
      </c>
      <c r="W103" t="str">
        <f>C103&amp;A103&amp;"SALES"</f>
        <v>HD201901SALES</v>
      </c>
      <c r="X103">
        <f t="shared" si="51"/>
        <v>103</v>
      </c>
      <c r="Y103">
        <f t="shared" ref="Y103:Y166" si="60">IF(C103=C102,Y102,X103)</f>
        <v>102</v>
      </c>
      <c r="Z103">
        <f t="shared" si="53"/>
        <v>103</v>
      </c>
      <c r="AA103">
        <f t="shared" si="47"/>
        <v>251</v>
      </c>
      <c r="AB103">
        <f t="shared" si="48"/>
        <v>150</v>
      </c>
      <c r="AC103" s="4" t="s">
        <v>1107</v>
      </c>
      <c r="AD103">
        <f>VLOOKUP(C103&amp;A103&amp;AC103,PRF_POL!$A$2:$J$97,5,0)</f>
        <v>120</v>
      </c>
      <c r="AE103">
        <f>$AE$3</f>
        <v>60</v>
      </c>
      <c r="AF103">
        <f>VLOOKUP($C103&amp;$A103&amp;$AC103,PRF_POL!$A$2:$J$97,6,0)</f>
        <v>2</v>
      </c>
      <c r="AG103">
        <f>VLOOKUP($C103&amp;$A103&amp;$AC103,PRF_POL!$A$2:$J$97,7,0)</f>
        <v>5</v>
      </c>
      <c r="AH103">
        <f>VLOOKUP($C103&amp;$A103&amp;$AC103,PRF_POL!$A$2:$J$97,8,0)</f>
        <v>15</v>
      </c>
      <c r="AI103">
        <f>VLOOKUP($C103&amp;$A103&amp;$AC103,PRF_POL!$A$2:$J$97,9,0)</f>
        <v>20</v>
      </c>
      <c r="AJ103">
        <f>VLOOKUP($C103&amp;$A103&amp;$AC103,PRF_POL!$A$2:$J$97,10,0)</f>
        <v>15</v>
      </c>
      <c r="AK103">
        <f>SUM(AE103:AJ103)</f>
        <v>117</v>
      </c>
      <c r="AL103" s="3">
        <f ca="1">SUM(INDIRECT("J"&amp;Y102):INDIRECT("J"&amp;AA102))</f>
        <v>8322227100</v>
      </c>
      <c r="AM103" t="str">
        <f t="shared" si="49"/>
        <v>201901HD</v>
      </c>
      <c r="AN103">
        <f ca="1">(1-J103/I103)*100</f>
        <v>1.0001826484018261</v>
      </c>
      <c r="AO103">
        <f ca="1">L103/$I103*100</f>
        <v>5.0228310502283104</v>
      </c>
      <c r="AP103">
        <f ca="1">M103/$I103*100</f>
        <v>11.004566210045661</v>
      </c>
      <c r="AQ103">
        <f ca="1">N103/$I103*100</f>
        <v>17.990867579908677</v>
      </c>
      <c r="AR103">
        <f ca="1">O103/$I103*100</f>
        <v>13.013698630136986</v>
      </c>
      <c r="AS103">
        <f ca="1">P103/J103</f>
        <v>-3.2470886897997136E-4</v>
      </c>
      <c r="AT103">
        <f ca="1">MAX(INDIRECT("E"&amp;$Y102):INDIRECT("E"&amp;$AA102))</f>
        <v>120</v>
      </c>
      <c r="AU103">
        <f ca="1">MAX(INDIRECT("AN"&amp;$Y102):INDIRECT("AN"&amp;$AA102))</f>
        <v>2.000227272727273</v>
      </c>
      <c r="AV103">
        <f ca="1">MAX(INDIRECT("AO"&amp;$Y102):INDIRECT("AO"&amp;$AA102))</f>
        <v>5.1162790697674421</v>
      </c>
      <c r="AW103">
        <f ca="1">MAX(INDIRECT("AP"&amp;$Y102):INDIRECT("AP"&amp;$AA102))</f>
        <v>15.106382978723405</v>
      </c>
      <c r="AX103">
        <f ca="1">MAX(INDIRECT("AQ"&amp;$Y102):INDIRECT("AQ"&amp;$AA102))</f>
        <v>20</v>
      </c>
      <c r="AY103">
        <f ca="1">MAX(INDIRECT("AR"&amp;$Y102):INDIRECT("AR"&amp;$AA102))</f>
        <v>15.11627906976744</v>
      </c>
    </row>
    <row r="104" spans="1:51" x14ac:dyDescent="0.4">
      <c r="A104">
        <f t="shared" si="32"/>
        <v>201901</v>
      </c>
      <c r="B104" t="s">
        <v>57</v>
      </c>
      <c r="C104" t="s">
        <v>75</v>
      </c>
      <c r="D104" t="str">
        <f t="shared" ref="D104:D167" ca="1" si="61">"I"&amp;RANDBETWEEN(101,120)</f>
        <v>I107</v>
      </c>
      <c r="E104">
        <f t="shared" ca="1" si="33"/>
        <v>94</v>
      </c>
      <c r="F104">
        <f t="shared" ca="1" si="34"/>
        <v>1</v>
      </c>
      <c r="G104" t="str">
        <f t="shared" ca="1" si="57"/>
        <v>S11</v>
      </c>
      <c r="H104" t="str">
        <f t="shared" ca="1" si="58"/>
        <v>S115</v>
      </c>
      <c r="I104">
        <f ca="1">VLOOKUP(D104,PRC!$A$2:$B$21,2,0)*E104</f>
        <v>14100000</v>
      </c>
      <c r="J104">
        <f t="shared" ca="1" si="37"/>
        <v>13958996</v>
      </c>
      <c r="K104">
        <f ca="1">VLOOKUP(D104,PRC!$A$1:$C$21,3,0)*E104</f>
        <v>8037000</v>
      </c>
      <c r="L104">
        <f t="shared" ca="1" si="38"/>
        <v>423000</v>
      </c>
      <c r="M104">
        <f t="shared" ca="1" si="39"/>
        <v>1833000</v>
      </c>
      <c r="N104">
        <f t="shared" ca="1" si="40"/>
        <v>2256000</v>
      </c>
      <c r="O104">
        <f t="shared" ca="1" si="41"/>
        <v>1833000</v>
      </c>
      <c r="P104">
        <f t="shared" ca="1" si="59"/>
        <v>-423004</v>
      </c>
      <c r="Q104">
        <f ca="1">IF(P104&gt;0,1,0)</f>
        <v>0</v>
      </c>
      <c r="R104">
        <f t="shared" ca="1" si="42"/>
        <v>1</v>
      </c>
      <c r="S104">
        <f t="shared" ca="1" si="43"/>
        <v>3</v>
      </c>
      <c r="T104">
        <f t="shared" ca="1" si="44"/>
        <v>13</v>
      </c>
      <c r="U104">
        <f t="shared" ca="1" si="45"/>
        <v>16</v>
      </c>
      <c r="V104">
        <f t="shared" ca="1" si="46"/>
        <v>13</v>
      </c>
      <c r="X104">
        <f t="shared" si="51"/>
        <v>104</v>
      </c>
      <c r="Y104">
        <f t="shared" si="60"/>
        <v>102</v>
      </c>
      <c r="Z104">
        <f t="shared" si="53"/>
        <v>103</v>
      </c>
      <c r="AA104">
        <f t="shared" si="47"/>
        <v>251</v>
      </c>
      <c r="AB104">
        <f t="shared" si="48"/>
        <v>150</v>
      </c>
      <c r="AK104" s="3">
        <f ca="1">SUM(INDIRECT("Q"&amp;Y102):INDIRECT("Q"&amp;AA102))</f>
        <v>85</v>
      </c>
      <c r="AL104">
        <f ca="1">AL102/AL103</f>
        <v>5.0587516411322156E-2</v>
      </c>
      <c r="AM104" t="str">
        <f t="shared" si="49"/>
        <v>201901HD</v>
      </c>
      <c r="AN104">
        <f t="shared" ref="AN104:AN105" ca="1" si="62">(1-J104/I104)*100</f>
        <v>1.0000283687943257</v>
      </c>
      <c r="AO104">
        <f ca="1">L104/$I104*100</f>
        <v>3</v>
      </c>
      <c r="AP104">
        <f ca="1">M104/$I104*100</f>
        <v>13</v>
      </c>
      <c r="AQ104">
        <f ca="1">N104/$I104*100</f>
        <v>16</v>
      </c>
      <c r="AR104">
        <f ca="1">O104/$I104*100</f>
        <v>13</v>
      </c>
      <c r="AS104">
        <f ca="1">P104/J104</f>
        <v>-3.0303325540031675E-2</v>
      </c>
      <c r="AT104" t="str">
        <f ca="1">IF(ABS(AT102-AD102)&lt;AD102+(AD103-AD102)*5%,"ok","chk")</f>
        <v>ok</v>
      </c>
      <c r="AU104" t="str">
        <f ca="1">IF(ABS(AU102-AF102)&lt;AF102+(AF103-AF102)*5%,"ok","chk")</f>
        <v>ok</v>
      </c>
      <c r="AV104" t="str">
        <f t="shared" ref="AV104" ca="1" si="63">IF(ABS(AV102-AG102)&lt;AG102+(AG103-AG102)*5%,"ok","chk")</f>
        <v>ok</v>
      </c>
      <c r="AW104" t="str">
        <f t="shared" ref="AW104" ca="1" si="64">IF(ABS(AW102-AH102)&lt;AH102+(AH103-AH102)*5%,"ok","chk")</f>
        <v>ok</v>
      </c>
      <c r="AX104" t="str">
        <f t="shared" ref="AX104" ca="1" si="65">IF(ABS(AX102-AI102)&lt;AI102+(AI103-AI102)*5%,"ok","chk")</f>
        <v>ok</v>
      </c>
      <c r="AY104" t="str">
        <f t="shared" ref="AY104" ca="1" si="66">IF(ABS(AY102-AJ102)&lt;AJ102+(AJ103-AJ102)*5%,"ok","chk")</f>
        <v>ok</v>
      </c>
    </row>
    <row r="105" spans="1:51" collapsed="1" x14ac:dyDescent="0.4">
      <c r="A105">
        <f t="shared" si="32"/>
        <v>201901</v>
      </c>
      <c r="B105" t="s">
        <v>58</v>
      </c>
      <c r="C105" t="s">
        <v>75</v>
      </c>
      <c r="D105" t="str">
        <f t="shared" ca="1" si="61"/>
        <v>I101</v>
      </c>
      <c r="E105">
        <f t="shared" ca="1" si="33"/>
        <v>70</v>
      </c>
      <c r="F105">
        <f t="shared" ca="1" si="34"/>
        <v>2</v>
      </c>
      <c r="G105" t="str">
        <f t="shared" ca="1" si="57"/>
        <v>S11</v>
      </c>
      <c r="H105" t="str">
        <f t="shared" ca="1" si="58"/>
        <v>S117</v>
      </c>
      <c r="I105">
        <f ca="1">VLOOKUP(D105,PRC!$A$2:$B$21,2,0)*E105</f>
        <v>2100000</v>
      </c>
      <c r="J105">
        <f t="shared" ca="1" si="37"/>
        <v>2099996</v>
      </c>
      <c r="K105">
        <f ca="1">VLOOKUP(D105,PRC!$A$1:$C$21,3,0)*E105</f>
        <v>1092000</v>
      </c>
      <c r="L105">
        <f t="shared" ca="1" si="38"/>
        <v>84000</v>
      </c>
      <c r="M105">
        <f t="shared" ca="1" si="39"/>
        <v>315000</v>
      </c>
      <c r="N105">
        <f t="shared" ca="1" si="40"/>
        <v>420000</v>
      </c>
      <c r="O105">
        <f t="shared" ca="1" si="41"/>
        <v>315000</v>
      </c>
      <c r="P105">
        <f t="shared" ca="1" si="59"/>
        <v>-126004</v>
      </c>
      <c r="Q105">
        <f ca="1">IF(P105&gt;0,1,0)</f>
        <v>0</v>
      </c>
      <c r="R105">
        <f t="shared" ca="1" si="42"/>
        <v>0</v>
      </c>
      <c r="S105">
        <f t="shared" ca="1" si="43"/>
        <v>4</v>
      </c>
      <c r="T105">
        <f t="shared" ca="1" si="44"/>
        <v>15</v>
      </c>
      <c r="U105">
        <f t="shared" ca="1" si="45"/>
        <v>20</v>
      </c>
      <c r="V105">
        <f t="shared" ca="1" si="46"/>
        <v>15</v>
      </c>
      <c r="X105">
        <f t="shared" si="51"/>
        <v>105</v>
      </c>
      <c r="Y105">
        <f t="shared" si="60"/>
        <v>102</v>
      </c>
      <c r="Z105">
        <f t="shared" si="53"/>
        <v>103</v>
      </c>
      <c r="AA105">
        <f t="shared" si="47"/>
        <v>251</v>
      </c>
      <c r="AB105">
        <f t="shared" si="48"/>
        <v>150</v>
      </c>
      <c r="AK105" s="2">
        <f ca="1">AK104/AB102</f>
        <v>0.56666666666666665</v>
      </c>
      <c r="AM105" t="str">
        <f t="shared" si="49"/>
        <v>201901HD</v>
      </c>
      <c r="AN105">
        <f t="shared" ca="1" si="62"/>
        <v>1.9047619047585229E-4</v>
      </c>
      <c r="AO105">
        <f ca="1">L105/$I105*100</f>
        <v>4</v>
      </c>
      <c r="AP105">
        <f ca="1">M105/$I105*100</f>
        <v>15</v>
      </c>
      <c r="AQ105">
        <f ca="1">N105/$I105*100</f>
        <v>20</v>
      </c>
      <c r="AR105">
        <f ca="1">O105/$I105*100</f>
        <v>15</v>
      </c>
      <c r="AS105">
        <f ca="1">P105/J105</f>
        <v>-6.0002019051464857E-2</v>
      </c>
      <c r="AT105" t="str">
        <f ca="1">IF(ABS(AD103-AT103)&lt;AT103+(AD103-AD102)*5%,"ok","chk")</f>
        <v>ok</v>
      </c>
      <c r="AU105" t="str">
        <f ca="1">IF(ABS(AF103-AU103)&lt;AU103+(AF103-AF102)*5%,"ok","chk")</f>
        <v>ok</v>
      </c>
      <c r="AV105" t="str">
        <f t="shared" ref="AV105" ca="1" si="67">IF(ABS(AG103-AV103)&lt;AV103+(AG103-AG102)*5%,"ok","chk")</f>
        <v>ok</v>
      </c>
      <c r="AW105" t="str">
        <f t="shared" ref="AW105" ca="1" si="68">IF(ABS(AH103-AW103)&lt;AW103+(AH103-AH102)*5%,"ok","chk")</f>
        <v>ok</v>
      </c>
      <c r="AX105" t="str">
        <f t="shared" ref="AX105" ca="1" si="69">IF(ABS(AI103-AX103)&lt;AX103+(AI103-AI102)*5%,"ok","chk")</f>
        <v>ok</v>
      </c>
      <c r="AY105" t="str">
        <f t="shared" ref="AY105" ca="1" si="70">IF(ABS(AJ103-AY103)&lt;AY103+(AJ103-AJ102)*5%,"ok","chk")</f>
        <v>ok</v>
      </c>
    </row>
    <row r="106" spans="1:51" hidden="1" outlineLevel="1" x14ac:dyDescent="0.4">
      <c r="A106">
        <f t="shared" si="32"/>
        <v>201901</v>
      </c>
      <c r="B106" t="s">
        <v>59</v>
      </c>
      <c r="C106" t="s">
        <v>75</v>
      </c>
      <c r="D106" t="str">
        <f t="shared" ca="1" si="61"/>
        <v>I110</v>
      </c>
      <c r="E106">
        <f t="shared" ca="1" si="33"/>
        <v>72</v>
      </c>
      <c r="F106">
        <f t="shared" ca="1" si="34"/>
        <v>1</v>
      </c>
      <c r="G106" t="str">
        <f t="shared" ca="1" si="57"/>
        <v>S11</v>
      </c>
      <c r="H106" t="str">
        <f t="shared" ca="1" si="58"/>
        <v>S111</v>
      </c>
      <c r="I106">
        <f ca="1">VLOOKUP(D106,PRC!$A$2:$B$21,2,0)*E106</f>
        <v>21600000</v>
      </c>
      <c r="J106">
        <f t="shared" ca="1" si="37"/>
        <v>21167996</v>
      </c>
      <c r="K106">
        <f ca="1">VLOOKUP(D106,PRC!$A$1:$C$21,3,0)*E106</f>
        <v>9936000</v>
      </c>
      <c r="L106">
        <f t="shared" ca="1" si="38"/>
        <v>1080000</v>
      </c>
      <c r="M106">
        <f t="shared" ca="1" si="39"/>
        <v>3240000</v>
      </c>
      <c r="N106">
        <f t="shared" ca="1" si="40"/>
        <v>3240000</v>
      </c>
      <c r="O106">
        <f t="shared" ca="1" si="41"/>
        <v>2376000</v>
      </c>
      <c r="P106">
        <f t="shared" ca="1" si="59"/>
        <v>1295996</v>
      </c>
      <c r="Q106">
        <f ca="1">IF(P106&gt;0,1,0)</f>
        <v>1</v>
      </c>
      <c r="R106">
        <f t="shared" ca="1" si="42"/>
        <v>2</v>
      </c>
      <c r="S106">
        <f t="shared" ca="1" si="43"/>
        <v>5</v>
      </c>
      <c r="T106">
        <f t="shared" ca="1" si="44"/>
        <v>15</v>
      </c>
      <c r="U106">
        <f t="shared" ca="1" si="45"/>
        <v>15</v>
      </c>
      <c r="V106">
        <f t="shared" ca="1" si="46"/>
        <v>11</v>
      </c>
      <c r="X106">
        <f t="shared" si="51"/>
        <v>106</v>
      </c>
      <c r="Y106">
        <f t="shared" si="60"/>
        <v>102</v>
      </c>
      <c r="Z106">
        <f t="shared" si="53"/>
        <v>103</v>
      </c>
      <c r="AA106">
        <f t="shared" si="47"/>
        <v>251</v>
      </c>
      <c r="AB106">
        <f t="shared" si="48"/>
        <v>150</v>
      </c>
      <c r="AM106" t="str">
        <f t="shared" si="49"/>
        <v>201901HD</v>
      </c>
      <c r="AN106">
        <f t="shared" ref="AN106:AN169" ca="1" si="71">(1-J106/I106)*100</f>
        <v>2.0000185185185204</v>
      </c>
      <c r="AO106">
        <f t="shared" ref="AO106:AO169" ca="1" si="72">L106/$I106*100</f>
        <v>5</v>
      </c>
      <c r="AP106">
        <f t="shared" ref="AP106:AP169" ca="1" si="73">M106/$I106*100</f>
        <v>15</v>
      </c>
      <c r="AQ106">
        <f t="shared" ref="AQ106:AQ169" ca="1" si="74">N106/$I106*100</f>
        <v>15</v>
      </c>
      <c r="AR106">
        <f t="shared" ref="AR106:AR169" ca="1" si="75">O106/$I106*100</f>
        <v>11</v>
      </c>
      <c r="AS106">
        <f ca="1">P106/J106</f>
        <v>6.122431240066372E-2</v>
      </c>
    </row>
    <row r="107" spans="1:51" hidden="1" outlineLevel="1" x14ac:dyDescent="0.4">
      <c r="A107">
        <f t="shared" si="32"/>
        <v>201901</v>
      </c>
      <c r="B107" t="s">
        <v>60</v>
      </c>
      <c r="C107" t="s">
        <v>75</v>
      </c>
      <c r="D107" t="str">
        <f t="shared" ca="1" si="61"/>
        <v>I114</v>
      </c>
      <c r="E107">
        <f t="shared" ca="1" si="33"/>
        <v>91</v>
      </c>
      <c r="F107">
        <f t="shared" ca="1" si="34"/>
        <v>2</v>
      </c>
      <c r="G107" t="str">
        <f t="shared" ca="1" si="57"/>
        <v>S10</v>
      </c>
      <c r="H107" t="str">
        <f t="shared" ca="1" si="58"/>
        <v>S101</v>
      </c>
      <c r="I107">
        <f ca="1">VLOOKUP(D107,PRC!$A$2:$B$21,2,0)*E107</f>
        <v>21840000</v>
      </c>
      <c r="J107">
        <f t="shared" ca="1" si="37"/>
        <v>21621596</v>
      </c>
      <c r="K107">
        <f ca="1">VLOOKUP(D107,PRC!$A$1:$C$21,3,0)*E107</f>
        <v>12667200</v>
      </c>
      <c r="L107">
        <f t="shared" ca="1" si="38"/>
        <v>655000</v>
      </c>
      <c r="M107">
        <f t="shared" ca="1" si="39"/>
        <v>2621000</v>
      </c>
      <c r="N107">
        <f t="shared" ca="1" si="40"/>
        <v>3931000</v>
      </c>
      <c r="O107">
        <f t="shared" ca="1" si="41"/>
        <v>2402000</v>
      </c>
      <c r="P107">
        <f t="shared" ca="1" si="59"/>
        <v>-654604</v>
      </c>
      <c r="Q107">
        <f ca="1">IF(P107&gt;0,1,0)</f>
        <v>0</v>
      </c>
      <c r="R107">
        <f t="shared" ca="1" si="42"/>
        <v>1</v>
      </c>
      <c r="S107">
        <f t="shared" ca="1" si="43"/>
        <v>3</v>
      </c>
      <c r="T107">
        <f t="shared" ca="1" si="44"/>
        <v>12</v>
      </c>
      <c r="U107">
        <f t="shared" ca="1" si="45"/>
        <v>18</v>
      </c>
      <c r="V107">
        <f t="shared" ca="1" si="46"/>
        <v>11</v>
      </c>
      <c r="X107">
        <f t="shared" si="51"/>
        <v>107</v>
      </c>
      <c r="Y107">
        <f t="shared" si="60"/>
        <v>102</v>
      </c>
      <c r="Z107">
        <f t="shared" si="53"/>
        <v>103</v>
      </c>
      <c r="AA107">
        <f t="shared" si="47"/>
        <v>251</v>
      </c>
      <c r="AB107">
        <f t="shared" si="48"/>
        <v>150</v>
      </c>
      <c r="AM107" t="str">
        <f t="shared" si="49"/>
        <v>201901HD</v>
      </c>
      <c r="AN107">
        <f t="shared" ca="1" si="71"/>
        <v>1.000018315018314</v>
      </c>
      <c r="AO107">
        <f t="shared" ca="1" si="72"/>
        <v>2.9990842490842491</v>
      </c>
      <c r="AP107">
        <f t="shared" ca="1" si="73"/>
        <v>12.000915750915752</v>
      </c>
      <c r="AQ107">
        <f t="shared" ca="1" si="74"/>
        <v>17.999084249084248</v>
      </c>
      <c r="AR107">
        <f t="shared" ca="1" si="75"/>
        <v>10.998168498168498</v>
      </c>
      <c r="AS107">
        <f ca="1">P107/J107</f>
        <v>-3.0275470876432987E-2</v>
      </c>
    </row>
    <row r="108" spans="1:51" hidden="1" outlineLevel="1" x14ac:dyDescent="0.4">
      <c r="A108">
        <f t="shared" si="32"/>
        <v>201901</v>
      </c>
      <c r="B108" t="s">
        <v>61</v>
      </c>
      <c r="C108" t="s">
        <v>75</v>
      </c>
      <c r="D108" t="str">
        <f t="shared" ca="1" si="61"/>
        <v>I115</v>
      </c>
      <c r="E108">
        <f t="shared" ca="1" si="33"/>
        <v>116</v>
      </c>
      <c r="F108">
        <f t="shared" ca="1" si="34"/>
        <v>2</v>
      </c>
      <c r="G108" t="str">
        <f t="shared" ca="1" si="57"/>
        <v>S10</v>
      </c>
      <c r="H108" t="str">
        <f t="shared" ca="1" si="58"/>
        <v>S102</v>
      </c>
      <c r="I108">
        <f ca="1">VLOOKUP(D108,PRC!$A$2:$B$21,2,0)*E108</f>
        <v>580000</v>
      </c>
      <c r="J108">
        <f t="shared" ca="1" si="37"/>
        <v>574196</v>
      </c>
      <c r="K108">
        <f ca="1">VLOOKUP(D108,PRC!$A$1:$C$21,3,0)*E108</f>
        <v>278400</v>
      </c>
      <c r="L108">
        <f t="shared" ca="1" si="38"/>
        <v>23000</v>
      </c>
      <c r="M108">
        <f t="shared" ca="1" si="39"/>
        <v>58000</v>
      </c>
      <c r="N108">
        <f t="shared" ca="1" si="40"/>
        <v>110000</v>
      </c>
      <c r="O108">
        <f t="shared" ca="1" si="41"/>
        <v>70000</v>
      </c>
      <c r="P108">
        <f t="shared" ca="1" si="59"/>
        <v>34796</v>
      </c>
      <c r="Q108">
        <f ca="1">IF(P108&gt;0,1,0)</f>
        <v>1</v>
      </c>
      <c r="R108">
        <f t="shared" ca="1" si="42"/>
        <v>1</v>
      </c>
      <c r="S108">
        <f t="shared" ca="1" si="43"/>
        <v>4</v>
      </c>
      <c r="T108">
        <f t="shared" ca="1" si="44"/>
        <v>10</v>
      </c>
      <c r="U108">
        <f t="shared" ca="1" si="45"/>
        <v>19</v>
      </c>
      <c r="V108">
        <f t="shared" ca="1" si="46"/>
        <v>12</v>
      </c>
      <c r="X108">
        <f t="shared" si="51"/>
        <v>108</v>
      </c>
      <c r="Y108">
        <f t="shared" si="60"/>
        <v>102</v>
      </c>
      <c r="Z108">
        <f t="shared" si="53"/>
        <v>103</v>
      </c>
      <c r="AA108">
        <f t="shared" si="47"/>
        <v>251</v>
      </c>
      <c r="AB108">
        <f t="shared" si="48"/>
        <v>150</v>
      </c>
      <c r="AM108" t="str">
        <f t="shared" si="49"/>
        <v>201901HD</v>
      </c>
      <c r="AN108">
        <f t="shared" ca="1" si="71"/>
        <v>1.0006896551724154</v>
      </c>
      <c r="AO108">
        <f t="shared" ca="1" si="72"/>
        <v>3.9655172413793105</v>
      </c>
      <c r="AP108">
        <f t="shared" ca="1" si="73"/>
        <v>10</v>
      </c>
      <c r="AQ108">
        <f t="shared" ca="1" si="74"/>
        <v>18.96551724137931</v>
      </c>
      <c r="AR108">
        <f t="shared" ca="1" si="75"/>
        <v>12.068965517241379</v>
      </c>
      <c r="AS108">
        <f ca="1">P108/J108</f>
        <v>6.059951654139005E-2</v>
      </c>
    </row>
    <row r="109" spans="1:51" hidden="1" outlineLevel="1" x14ac:dyDescent="0.4">
      <c r="A109">
        <f t="shared" si="32"/>
        <v>201901</v>
      </c>
      <c r="B109" t="s">
        <v>62</v>
      </c>
      <c r="C109" t="s">
        <v>75</v>
      </c>
      <c r="D109" t="str">
        <f t="shared" ca="1" si="61"/>
        <v>I115</v>
      </c>
      <c r="E109">
        <f t="shared" ca="1" si="33"/>
        <v>117</v>
      </c>
      <c r="F109">
        <f t="shared" ca="1" si="34"/>
        <v>0</v>
      </c>
      <c r="G109" t="str">
        <f t="shared" ca="1" si="57"/>
        <v>S11</v>
      </c>
      <c r="H109" t="str">
        <f t="shared" ca="1" si="58"/>
        <v>S110</v>
      </c>
      <c r="I109">
        <f ca="1">VLOOKUP(D109,PRC!$A$2:$B$21,2,0)*E109</f>
        <v>585000</v>
      </c>
      <c r="J109">
        <f t="shared" ca="1" si="37"/>
        <v>584996</v>
      </c>
      <c r="K109">
        <f ca="1">VLOOKUP(D109,PRC!$A$1:$C$21,3,0)*E109</f>
        <v>280800</v>
      </c>
      <c r="L109">
        <f t="shared" ca="1" si="38"/>
        <v>18000</v>
      </c>
      <c r="M109">
        <f t="shared" ca="1" si="39"/>
        <v>59000</v>
      </c>
      <c r="N109">
        <f t="shared" ca="1" si="40"/>
        <v>117000</v>
      </c>
      <c r="O109">
        <f t="shared" ca="1" si="41"/>
        <v>64000</v>
      </c>
      <c r="P109">
        <f t="shared" ca="1" si="59"/>
        <v>46196</v>
      </c>
      <c r="Q109">
        <f ca="1">IF(P109&gt;0,1,0)</f>
        <v>1</v>
      </c>
      <c r="R109">
        <f t="shared" ca="1" si="42"/>
        <v>0</v>
      </c>
      <c r="S109">
        <f t="shared" ca="1" si="43"/>
        <v>3</v>
      </c>
      <c r="T109">
        <f t="shared" ca="1" si="44"/>
        <v>10</v>
      </c>
      <c r="U109">
        <f t="shared" ca="1" si="45"/>
        <v>20</v>
      </c>
      <c r="V109">
        <f t="shared" ca="1" si="46"/>
        <v>11</v>
      </c>
      <c r="X109">
        <f t="shared" si="51"/>
        <v>109</v>
      </c>
      <c r="Y109">
        <f t="shared" si="60"/>
        <v>102</v>
      </c>
      <c r="Z109">
        <f t="shared" si="53"/>
        <v>103</v>
      </c>
      <c r="AA109">
        <f t="shared" si="47"/>
        <v>251</v>
      </c>
      <c r="AB109">
        <f t="shared" si="48"/>
        <v>150</v>
      </c>
      <c r="AM109" t="str">
        <f t="shared" si="49"/>
        <v>201901HD</v>
      </c>
      <c r="AN109">
        <f t="shared" ca="1" si="71"/>
        <v>6.8376068376174715E-4</v>
      </c>
      <c r="AO109">
        <f t="shared" ca="1" si="72"/>
        <v>3.0769230769230771</v>
      </c>
      <c r="AP109">
        <f t="shared" ca="1" si="73"/>
        <v>10.085470085470085</v>
      </c>
      <c r="AQ109">
        <f t="shared" ca="1" si="74"/>
        <v>20</v>
      </c>
      <c r="AR109">
        <f t="shared" ca="1" si="75"/>
        <v>10.94017094017094</v>
      </c>
      <c r="AS109">
        <f ca="1">P109/J109</f>
        <v>7.8968061320077401E-2</v>
      </c>
    </row>
    <row r="110" spans="1:51" hidden="1" outlineLevel="1" x14ac:dyDescent="0.4">
      <c r="A110">
        <f t="shared" si="32"/>
        <v>201901</v>
      </c>
      <c r="B110" t="s">
        <v>63</v>
      </c>
      <c r="C110" t="s">
        <v>75</v>
      </c>
      <c r="D110" t="str">
        <f t="shared" ca="1" si="61"/>
        <v>I112</v>
      </c>
      <c r="E110">
        <f t="shared" ca="1" si="33"/>
        <v>109</v>
      </c>
      <c r="F110">
        <f t="shared" ca="1" si="34"/>
        <v>1</v>
      </c>
      <c r="G110" t="str">
        <f t="shared" ca="1" si="57"/>
        <v>S11</v>
      </c>
      <c r="H110" t="str">
        <f t="shared" ca="1" si="58"/>
        <v>S118</v>
      </c>
      <c r="I110">
        <f ca="1">VLOOKUP(D110,PRC!$A$2:$B$21,2,0)*E110</f>
        <v>7085000</v>
      </c>
      <c r="J110">
        <f t="shared" ca="1" si="37"/>
        <v>6943296</v>
      </c>
      <c r="K110">
        <f ca="1">VLOOKUP(D110,PRC!$A$1:$C$21,3,0)*E110</f>
        <v>3542500</v>
      </c>
      <c r="L110">
        <f t="shared" ca="1" si="38"/>
        <v>213000</v>
      </c>
      <c r="M110">
        <f t="shared" ca="1" si="39"/>
        <v>1063000</v>
      </c>
      <c r="N110">
        <f t="shared" ca="1" si="40"/>
        <v>1204000</v>
      </c>
      <c r="O110">
        <f t="shared" ca="1" si="41"/>
        <v>992000</v>
      </c>
      <c r="P110">
        <f t="shared" ca="1" si="59"/>
        <v>-71204</v>
      </c>
      <c r="Q110">
        <f ca="1">IF(P110&gt;0,1,0)</f>
        <v>0</v>
      </c>
      <c r="R110">
        <f t="shared" ca="1" si="42"/>
        <v>2</v>
      </c>
      <c r="S110">
        <f t="shared" ca="1" si="43"/>
        <v>3</v>
      </c>
      <c r="T110">
        <f t="shared" ca="1" si="44"/>
        <v>15</v>
      </c>
      <c r="U110">
        <f t="shared" ca="1" si="45"/>
        <v>17</v>
      </c>
      <c r="V110">
        <f t="shared" ca="1" si="46"/>
        <v>14</v>
      </c>
      <c r="X110">
        <f t="shared" si="51"/>
        <v>110</v>
      </c>
      <c r="Y110">
        <f t="shared" si="60"/>
        <v>102</v>
      </c>
      <c r="Z110">
        <f t="shared" si="53"/>
        <v>103</v>
      </c>
      <c r="AA110">
        <f t="shared" si="47"/>
        <v>251</v>
      </c>
      <c r="AB110">
        <f t="shared" si="48"/>
        <v>150</v>
      </c>
      <c r="AM110" t="str">
        <f t="shared" si="49"/>
        <v>201901HD</v>
      </c>
      <c r="AN110">
        <f t="shared" ca="1" si="71"/>
        <v>2.0000564573041668</v>
      </c>
      <c r="AO110">
        <f t="shared" ca="1" si="72"/>
        <v>3.0063514467184191</v>
      </c>
      <c r="AP110">
        <f t="shared" ca="1" si="73"/>
        <v>15.003528581510233</v>
      </c>
      <c r="AQ110">
        <f t="shared" ca="1" si="74"/>
        <v>16.993648553281581</v>
      </c>
      <c r="AR110">
        <f t="shared" ca="1" si="75"/>
        <v>14.001411432604094</v>
      </c>
      <c r="AS110">
        <f ca="1">P110/J110</f>
        <v>-1.0255071942777609E-2</v>
      </c>
    </row>
    <row r="111" spans="1:51" hidden="1" outlineLevel="1" x14ac:dyDescent="0.4">
      <c r="A111">
        <f t="shared" si="32"/>
        <v>201901</v>
      </c>
      <c r="B111" t="s">
        <v>64</v>
      </c>
      <c r="C111" t="s">
        <v>75</v>
      </c>
      <c r="D111" t="str">
        <f t="shared" ca="1" si="61"/>
        <v>I107</v>
      </c>
      <c r="E111">
        <f t="shared" ca="1" si="33"/>
        <v>100</v>
      </c>
      <c r="F111">
        <f t="shared" ca="1" si="34"/>
        <v>0</v>
      </c>
      <c r="G111" t="str">
        <f t="shared" ca="1" si="57"/>
        <v>S11</v>
      </c>
      <c r="H111" t="str">
        <f t="shared" ca="1" si="58"/>
        <v>S116</v>
      </c>
      <c r="I111">
        <f ca="1">VLOOKUP(D111,PRC!$A$2:$B$21,2,0)*E111</f>
        <v>15000000</v>
      </c>
      <c r="J111">
        <f t="shared" ca="1" si="37"/>
        <v>14699996</v>
      </c>
      <c r="K111">
        <f ca="1">VLOOKUP(D111,PRC!$A$1:$C$21,3,0)*E111</f>
        <v>8550000</v>
      </c>
      <c r="L111">
        <f t="shared" ca="1" si="38"/>
        <v>750000</v>
      </c>
      <c r="M111">
        <f t="shared" ca="1" si="39"/>
        <v>1650000</v>
      </c>
      <c r="N111">
        <f t="shared" ca="1" si="40"/>
        <v>2550000</v>
      </c>
      <c r="O111">
        <f t="shared" ca="1" si="41"/>
        <v>1800000</v>
      </c>
      <c r="P111">
        <f t="shared" ca="1" si="59"/>
        <v>-600004</v>
      </c>
      <c r="Q111">
        <f ca="1">IF(P111&gt;0,1,0)</f>
        <v>0</v>
      </c>
      <c r="R111">
        <f t="shared" ca="1" si="42"/>
        <v>2</v>
      </c>
      <c r="S111">
        <f t="shared" ca="1" si="43"/>
        <v>5</v>
      </c>
      <c r="T111">
        <f t="shared" ca="1" si="44"/>
        <v>11</v>
      </c>
      <c r="U111">
        <f t="shared" ca="1" si="45"/>
        <v>17</v>
      </c>
      <c r="V111">
        <f t="shared" ca="1" si="46"/>
        <v>12</v>
      </c>
      <c r="X111">
        <f t="shared" si="51"/>
        <v>111</v>
      </c>
      <c r="Y111">
        <f t="shared" si="60"/>
        <v>102</v>
      </c>
      <c r="Z111">
        <f t="shared" si="53"/>
        <v>103</v>
      </c>
      <c r="AA111">
        <f t="shared" si="47"/>
        <v>251</v>
      </c>
      <c r="AB111">
        <f t="shared" si="48"/>
        <v>150</v>
      </c>
      <c r="AM111" t="str">
        <f t="shared" si="49"/>
        <v>201901HD</v>
      </c>
      <c r="AN111">
        <f t="shared" ca="1" si="71"/>
        <v>2.0000266666666655</v>
      </c>
      <c r="AO111">
        <f t="shared" ca="1" si="72"/>
        <v>5</v>
      </c>
      <c r="AP111">
        <f t="shared" ca="1" si="73"/>
        <v>11</v>
      </c>
      <c r="AQ111">
        <f t="shared" ca="1" si="74"/>
        <v>17</v>
      </c>
      <c r="AR111">
        <f t="shared" ca="1" si="75"/>
        <v>12</v>
      </c>
      <c r="AS111">
        <f ca="1">P111/J111</f>
        <v>-4.0816609746016259E-2</v>
      </c>
    </row>
    <row r="112" spans="1:51" hidden="1" outlineLevel="1" x14ac:dyDescent="0.4">
      <c r="A112">
        <f t="shared" si="32"/>
        <v>201901</v>
      </c>
      <c r="B112" t="s">
        <v>65</v>
      </c>
      <c r="C112" t="s">
        <v>75</v>
      </c>
      <c r="D112" t="str">
        <f t="shared" ca="1" si="61"/>
        <v>I116</v>
      </c>
      <c r="E112">
        <f t="shared" ca="1" si="33"/>
        <v>120</v>
      </c>
      <c r="F112">
        <f t="shared" ca="1" si="34"/>
        <v>1</v>
      </c>
      <c r="G112" t="str">
        <f t="shared" ca="1" si="57"/>
        <v>S10</v>
      </c>
      <c r="H112" t="str">
        <f t="shared" ca="1" si="58"/>
        <v>S104</v>
      </c>
      <c r="I112">
        <f ca="1">VLOOKUP(D112,PRC!$A$2:$B$21,2,0)*E112</f>
        <v>175200000</v>
      </c>
      <c r="J112">
        <f t="shared" ca="1" si="37"/>
        <v>171695996</v>
      </c>
      <c r="K112">
        <f ca="1">VLOOKUP(D112,PRC!$A$1:$C$21,3,0)*E112</f>
        <v>105120000</v>
      </c>
      <c r="L112">
        <f t="shared" ca="1" si="38"/>
        <v>5256000</v>
      </c>
      <c r="M112">
        <f t="shared" ca="1" si="39"/>
        <v>22776000</v>
      </c>
      <c r="N112">
        <f t="shared" ca="1" si="40"/>
        <v>29784000</v>
      </c>
      <c r="O112">
        <f t="shared" ca="1" si="41"/>
        <v>22776000</v>
      </c>
      <c r="P112">
        <f t="shared" ca="1" si="59"/>
        <v>-14016004</v>
      </c>
      <c r="Q112">
        <f ca="1">IF(P112&gt;0,1,0)</f>
        <v>0</v>
      </c>
      <c r="R112">
        <f t="shared" ca="1" si="42"/>
        <v>2</v>
      </c>
      <c r="S112">
        <f t="shared" ca="1" si="43"/>
        <v>3</v>
      </c>
      <c r="T112">
        <f t="shared" ca="1" si="44"/>
        <v>13</v>
      </c>
      <c r="U112">
        <f t="shared" ca="1" si="45"/>
        <v>17</v>
      </c>
      <c r="V112">
        <f t="shared" ca="1" si="46"/>
        <v>13</v>
      </c>
      <c r="X112">
        <f t="shared" si="51"/>
        <v>112</v>
      </c>
      <c r="Y112">
        <f t="shared" si="60"/>
        <v>102</v>
      </c>
      <c r="Z112">
        <f t="shared" si="53"/>
        <v>103</v>
      </c>
      <c r="AA112">
        <f t="shared" si="47"/>
        <v>251</v>
      </c>
      <c r="AB112">
        <f t="shared" si="48"/>
        <v>150</v>
      </c>
      <c r="AM112" t="str">
        <f t="shared" si="49"/>
        <v>201901HD</v>
      </c>
      <c r="AN112">
        <f t="shared" ca="1" si="71"/>
        <v>2.0000022831050179</v>
      </c>
      <c r="AO112">
        <f t="shared" ca="1" si="72"/>
        <v>3</v>
      </c>
      <c r="AP112">
        <f t="shared" ca="1" si="73"/>
        <v>13</v>
      </c>
      <c r="AQ112">
        <f t="shared" ca="1" si="74"/>
        <v>17</v>
      </c>
      <c r="AR112">
        <f t="shared" ca="1" si="75"/>
        <v>13</v>
      </c>
      <c r="AS112">
        <f ca="1">P112/J112</f>
        <v>-8.1632678260010208E-2</v>
      </c>
    </row>
    <row r="113" spans="1:45" hidden="1" outlineLevel="1" x14ac:dyDescent="0.4">
      <c r="A113">
        <f t="shared" si="32"/>
        <v>201901</v>
      </c>
      <c r="B113" t="s">
        <v>66</v>
      </c>
      <c r="C113" t="s">
        <v>75</v>
      </c>
      <c r="D113" t="str">
        <f t="shared" ca="1" si="61"/>
        <v>I102</v>
      </c>
      <c r="E113">
        <f t="shared" ca="1" si="33"/>
        <v>99</v>
      </c>
      <c r="F113">
        <f t="shared" ca="1" si="34"/>
        <v>0</v>
      </c>
      <c r="G113" t="str">
        <f t="shared" ca="1" si="57"/>
        <v>S12</v>
      </c>
      <c r="H113" t="str">
        <f t="shared" ca="1" si="58"/>
        <v>S120</v>
      </c>
      <c r="I113">
        <f ca="1">VLOOKUP(D113,PRC!$A$2:$B$21,2,0)*E113</f>
        <v>3960000</v>
      </c>
      <c r="J113">
        <f t="shared" ca="1" si="37"/>
        <v>3920396</v>
      </c>
      <c r="K113">
        <f ca="1">VLOOKUP(D113,PRC!$A$1:$C$21,3,0)*E113</f>
        <v>1861200</v>
      </c>
      <c r="L113">
        <f t="shared" ca="1" si="38"/>
        <v>119000</v>
      </c>
      <c r="M113">
        <f t="shared" ca="1" si="39"/>
        <v>475000</v>
      </c>
      <c r="N113">
        <f t="shared" ca="1" si="40"/>
        <v>713000</v>
      </c>
      <c r="O113">
        <f t="shared" ca="1" si="41"/>
        <v>554000</v>
      </c>
      <c r="P113">
        <f t="shared" ca="1" si="59"/>
        <v>198196</v>
      </c>
      <c r="Q113">
        <f ca="1">IF(P113&gt;0,1,0)</f>
        <v>1</v>
      </c>
      <c r="R113">
        <f t="shared" ca="1" si="42"/>
        <v>1</v>
      </c>
      <c r="S113">
        <f t="shared" ca="1" si="43"/>
        <v>3</v>
      </c>
      <c r="T113">
        <f t="shared" ca="1" si="44"/>
        <v>12</v>
      </c>
      <c r="U113">
        <f t="shared" ca="1" si="45"/>
        <v>18</v>
      </c>
      <c r="V113">
        <f t="shared" ca="1" si="46"/>
        <v>14</v>
      </c>
      <c r="X113">
        <f t="shared" si="51"/>
        <v>113</v>
      </c>
      <c r="Y113">
        <f t="shared" si="60"/>
        <v>102</v>
      </c>
      <c r="Z113">
        <f t="shared" si="53"/>
        <v>103</v>
      </c>
      <c r="AA113">
        <f t="shared" si="47"/>
        <v>251</v>
      </c>
      <c r="AB113">
        <f t="shared" si="48"/>
        <v>150</v>
      </c>
      <c r="AM113" t="str">
        <f t="shared" si="49"/>
        <v>201901HD</v>
      </c>
      <c r="AN113">
        <f t="shared" ca="1" si="71"/>
        <v>1.0001010101010066</v>
      </c>
      <c r="AO113">
        <f t="shared" ca="1" si="72"/>
        <v>3.0050505050505052</v>
      </c>
      <c r="AP113">
        <f t="shared" ca="1" si="73"/>
        <v>11.994949494949495</v>
      </c>
      <c r="AQ113">
        <f t="shared" ca="1" si="74"/>
        <v>18.005050505050505</v>
      </c>
      <c r="AR113">
        <f t="shared" ca="1" si="75"/>
        <v>13.989898989898991</v>
      </c>
      <c r="AS113">
        <f ca="1">P113/J113</f>
        <v>5.0555096985100488E-2</v>
      </c>
    </row>
    <row r="114" spans="1:45" hidden="1" outlineLevel="1" x14ac:dyDescent="0.4">
      <c r="A114">
        <f t="shared" si="32"/>
        <v>201901</v>
      </c>
      <c r="B114" t="s">
        <v>67</v>
      </c>
      <c r="C114" t="s">
        <v>75</v>
      </c>
      <c r="D114" t="str">
        <f t="shared" ca="1" si="61"/>
        <v>I103</v>
      </c>
      <c r="E114">
        <f t="shared" ca="1" si="33"/>
        <v>115</v>
      </c>
      <c r="F114">
        <f t="shared" ca="1" si="34"/>
        <v>1</v>
      </c>
      <c r="G114" t="str">
        <f t="shared" ca="1" si="57"/>
        <v>S11</v>
      </c>
      <c r="H114" t="str">
        <f t="shared" ca="1" si="58"/>
        <v>S118</v>
      </c>
      <c r="I114">
        <f ca="1">VLOOKUP(D114,PRC!$A$2:$B$21,2,0)*E114</f>
        <v>5750000</v>
      </c>
      <c r="J114">
        <f t="shared" ca="1" si="37"/>
        <v>5749996</v>
      </c>
      <c r="K114">
        <f ca="1">VLOOKUP(D114,PRC!$A$1:$C$21,3,0)*E114</f>
        <v>3277500</v>
      </c>
      <c r="L114">
        <f t="shared" ca="1" si="38"/>
        <v>173000</v>
      </c>
      <c r="M114">
        <f t="shared" ca="1" si="39"/>
        <v>748000</v>
      </c>
      <c r="N114">
        <f t="shared" ca="1" si="40"/>
        <v>1150000</v>
      </c>
      <c r="O114">
        <f t="shared" ca="1" si="41"/>
        <v>690000</v>
      </c>
      <c r="P114">
        <f t="shared" ca="1" si="59"/>
        <v>-288504</v>
      </c>
      <c r="Q114">
        <f ca="1">IF(P114&gt;0,1,0)</f>
        <v>0</v>
      </c>
      <c r="R114">
        <f t="shared" ca="1" si="42"/>
        <v>0</v>
      </c>
      <c r="S114">
        <f t="shared" ca="1" si="43"/>
        <v>3</v>
      </c>
      <c r="T114">
        <f t="shared" ca="1" si="44"/>
        <v>13</v>
      </c>
      <c r="U114">
        <f t="shared" ca="1" si="45"/>
        <v>20</v>
      </c>
      <c r="V114">
        <f t="shared" ca="1" si="46"/>
        <v>12</v>
      </c>
      <c r="X114">
        <f t="shared" si="51"/>
        <v>114</v>
      </c>
      <c r="Y114">
        <f t="shared" si="60"/>
        <v>102</v>
      </c>
      <c r="Z114">
        <f t="shared" si="53"/>
        <v>103</v>
      </c>
      <c r="AA114">
        <f t="shared" si="47"/>
        <v>251</v>
      </c>
      <c r="AB114">
        <f t="shared" si="48"/>
        <v>150</v>
      </c>
      <c r="AM114" t="str">
        <f t="shared" si="49"/>
        <v>201901HD</v>
      </c>
      <c r="AN114">
        <f t="shared" ca="1" si="71"/>
        <v>6.9565217386546863E-5</v>
      </c>
      <c r="AO114">
        <f t="shared" ca="1" si="72"/>
        <v>3.008695652173913</v>
      </c>
      <c r="AP114">
        <f t="shared" ca="1" si="73"/>
        <v>13.008695652173913</v>
      </c>
      <c r="AQ114">
        <f t="shared" ca="1" si="74"/>
        <v>20</v>
      </c>
      <c r="AR114">
        <f t="shared" ca="1" si="75"/>
        <v>12</v>
      </c>
      <c r="AS114">
        <f ca="1">P114/J114</f>
        <v>-5.0174643599752072E-2</v>
      </c>
    </row>
    <row r="115" spans="1:45" hidden="1" outlineLevel="1" x14ac:dyDescent="0.4">
      <c r="A115">
        <f t="shared" si="32"/>
        <v>201901</v>
      </c>
      <c r="B115" t="s">
        <v>68</v>
      </c>
      <c r="C115" t="s">
        <v>75</v>
      </c>
      <c r="D115" t="str">
        <f t="shared" ca="1" si="61"/>
        <v>I112</v>
      </c>
      <c r="E115">
        <f t="shared" ca="1" si="33"/>
        <v>112</v>
      </c>
      <c r="F115">
        <f t="shared" ca="1" si="34"/>
        <v>0</v>
      </c>
      <c r="G115" t="str">
        <f t="shared" ca="1" si="57"/>
        <v>S11</v>
      </c>
      <c r="H115" t="str">
        <f t="shared" ca="1" si="58"/>
        <v>S112</v>
      </c>
      <c r="I115">
        <f ca="1">VLOOKUP(D115,PRC!$A$2:$B$21,2,0)*E115</f>
        <v>7280000</v>
      </c>
      <c r="J115">
        <f t="shared" ca="1" si="37"/>
        <v>7134396</v>
      </c>
      <c r="K115">
        <f ca="1">VLOOKUP(D115,PRC!$A$1:$C$21,3,0)*E115</f>
        <v>3640000</v>
      </c>
      <c r="L115">
        <f t="shared" ca="1" si="38"/>
        <v>364000</v>
      </c>
      <c r="M115">
        <f t="shared" ca="1" si="39"/>
        <v>1019000</v>
      </c>
      <c r="N115">
        <f t="shared" ca="1" si="40"/>
        <v>1238000</v>
      </c>
      <c r="O115">
        <f t="shared" ca="1" si="41"/>
        <v>1019000</v>
      </c>
      <c r="P115">
        <f t="shared" ca="1" si="59"/>
        <v>-145604</v>
      </c>
      <c r="Q115">
        <f ca="1">IF(P115&gt;0,1,0)</f>
        <v>0</v>
      </c>
      <c r="R115">
        <f t="shared" ca="1" si="42"/>
        <v>2</v>
      </c>
      <c r="S115">
        <f t="shared" ca="1" si="43"/>
        <v>5</v>
      </c>
      <c r="T115">
        <f t="shared" ca="1" si="44"/>
        <v>14</v>
      </c>
      <c r="U115">
        <f t="shared" ca="1" si="45"/>
        <v>17</v>
      </c>
      <c r="V115">
        <f t="shared" ca="1" si="46"/>
        <v>14</v>
      </c>
      <c r="X115">
        <f t="shared" si="51"/>
        <v>115</v>
      </c>
      <c r="Y115">
        <f t="shared" si="60"/>
        <v>102</v>
      </c>
      <c r="Z115">
        <f t="shared" si="53"/>
        <v>103</v>
      </c>
      <c r="AA115">
        <f t="shared" si="47"/>
        <v>251</v>
      </c>
      <c r="AB115">
        <f t="shared" si="48"/>
        <v>150</v>
      </c>
      <c r="AM115" t="str">
        <f t="shared" si="49"/>
        <v>201901HD</v>
      </c>
      <c r="AN115">
        <f t="shared" ca="1" si="71"/>
        <v>2.000054945054941</v>
      </c>
      <c r="AO115">
        <f t="shared" ca="1" si="72"/>
        <v>5</v>
      </c>
      <c r="AP115">
        <f t="shared" ca="1" si="73"/>
        <v>13.997252747252748</v>
      </c>
      <c r="AQ115">
        <f t="shared" ca="1" si="74"/>
        <v>17.005494505494507</v>
      </c>
      <c r="AR115">
        <f t="shared" ca="1" si="75"/>
        <v>13.997252747252748</v>
      </c>
      <c r="AS115">
        <f ca="1">P115/J115</f>
        <v>-2.040873537157175E-2</v>
      </c>
    </row>
    <row r="116" spans="1:45" hidden="1" outlineLevel="1" x14ac:dyDescent="0.4">
      <c r="A116">
        <f t="shared" si="32"/>
        <v>201901</v>
      </c>
      <c r="B116" t="s">
        <v>69</v>
      </c>
      <c r="C116" t="s">
        <v>75</v>
      </c>
      <c r="D116" t="str">
        <f t="shared" ca="1" si="61"/>
        <v>I118</v>
      </c>
      <c r="E116">
        <f t="shared" ca="1" si="33"/>
        <v>80</v>
      </c>
      <c r="F116">
        <f t="shared" ca="1" si="34"/>
        <v>2</v>
      </c>
      <c r="G116" t="str">
        <f t="shared" ca="1" si="57"/>
        <v>S11</v>
      </c>
      <c r="H116" t="str">
        <f t="shared" ca="1" si="58"/>
        <v>S113</v>
      </c>
      <c r="I116">
        <f ca="1">VLOOKUP(D116,PRC!$A$2:$B$21,2,0)*E116</f>
        <v>42400000</v>
      </c>
      <c r="J116">
        <f t="shared" ca="1" si="37"/>
        <v>41975996</v>
      </c>
      <c r="K116">
        <f ca="1">VLOOKUP(D116,PRC!$A$1:$C$21,3,0)*E116</f>
        <v>17808000</v>
      </c>
      <c r="L116">
        <f t="shared" ca="1" si="38"/>
        <v>2120000</v>
      </c>
      <c r="M116">
        <f t="shared" ca="1" si="39"/>
        <v>5936000</v>
      </c>
      <c r="N116">
        <f t="shared" ca="1" si="40"/>
        <v>7632000</v>
      </c>
      <c r="O116">
        <f t="shared" ca="1" si="41"/>
        <v>4240000</v>
      </c>
      <c r="P116">
        <f t="shared" ca="1" si="59"/>
        <v>4239996</v>
      </c>
      <c r="Q116">
        <f ca="1">IF(P116&gt;0,1,0)</f>
        <v>1</v>
      </c>
      <c r="R116">
        <f t="shared" ca="1" si="42"/>
        <v>1</v>
      </c>
      <c r="S116">
        <f t="shared" ca="1" si="43"/>
        <v>5</v>
      </c>
      <c r="T116">
        <f t="shared" ca="1" si="44"/>
        <v>14</v>
      </c>
      <c r="U116">
        <f t="shared" ca="1" si="45"/>
        <v>18</v>
      </c>
      <c r="V116">
        <f t="shared" ca="1" si="46"/>
        <v>10</v>
      </c>
      <c r="X116">
        <f t="shared" si="51"/>
        <v>116</v>
      </c>
      <c r="Y116">
        <f t="shared" si="60"/>
        <v>102</v>
      </c>
      <c r="Z116">
        <f t="shared" si="53"/>
        <v>103</v>
      </c>
      <c r="AA116">
        <f t="shared" si="47"/>
        <v>251</v>
      </c>
      <c r="AB116">
        <f t="shared" si="48"/>
        <v>150</v>
      </c>
      <c r="AM116" t="str">
        <f t="shared" si="49"/>
        <v>201901HD</v>
      </c>
      <c r="AN116">
        <f t="shared" ca="1" si="71"/>
        <v>1.0000094339622678</v>
      </c>
      <c r="AO116">
        <f t="shared" ca="1" si="72"/>
        <v>5</v>
      </c>
      <c r="AP116">
        <f t="shared" ca="1" si="73"/>
        <v>14.000000000000002</v>
      </c>
      <c r="AQ116">
        <f t="shared" ca="1" si="74"/>
        <v>18</v>
      </c>
      <c r="AR116">
        <f t="shared" ca="1" si="75"/>
        <v>10</v>
      </c>
      <c r="AS116">
        <f ca="1">P116/J116</f>
        <v>0.10101001534305463</v>
      </c>
    </row>
    <row r="117" spans="1:45" hidden="1" outlineLevel="1" x14ac:dyDescent="0.4">
      <c r="A117">
        <f t="shared" si="32"/>
        <v>201901</v>
      </c>
      <c r="B117" t="s">
        <v>70</v>
      </c>
      <c r="C117" t="s">
        <v>75</v>
      </c>
      <c r="D117" t="str">
        <f t="shared" ca="1" si="61"/>
        <v>I117</v>
      </c>
      <c r="E117">
        <f t="shared" ca="1" si="33"/>
        <v>71</v>
      </c>
      <c r="F117">
        <f t="shared" ca="1" si="34"/>
        <v>1</v>
      </c>
      <c r="G117" t="str">
        <f t="shared" ca="1" si="57"/>
        <v>S10</v>
      </c>
      <c r="H117" t="str">
        <f t="shared" ca="1" si="58"/>
        <v>S106</v>
      </c>
      <c r="I117">
        <f ca="1">VLOOKUP(D117,PRC!$A$2:$B$21,2,0)*E117</f>
        <v>177500000</v>
      </c>
      <c r="J117">
        <f t="shared" ca="1" si="37"/>
        <v>177499996</v>
      </c>
      <c r="K117">
        <f ca="1">VLOOKUP(D117,PRC!$A$1:$C$21,3,0)*E117</f>
        <v>81650000</v>
      </c>
      <c r="L117">
        <f t="shared" ca="1" si="38"/>
        <v>8875000</v>
      </c>
      <c r="M117">
        <f t="shared" ca="1" si="39"/>
        <v>26625000</v>
      </c>
      <c r="N117">
        <f t="shared" ca="1" si="40"/>
        <v>33725000</v>
      </c>
      <c r="O117">
        <f t="shared" ca="1" si="41"/>
        <v>23075000</v>
      </c>
      <c r="P117">
        <f t="shared" ca="1" si="59"/>
        <v>3549996</v>
      </c>
      <c r="Q117">
        <f ca="1">IF(P117&gt;0,1,0)</f>
        <v>1</v>
      </c>
      <c r="R117">
        <f t="shared" ca="1" si="42"/>
        <v>0</v>
      </c>
      <c r="S117">
        <f t="shared" ca="1" si="43"/>
        <v>5</v>
      </c>
      <c r="T117">
        <f t="shared" ca="1" si="44"/>
        <v>15</v>
      </c>
      <c r="U117">
        <f t="shared" ca="1" si="45"/>
        <v>19</v>
      </c>
      <c r="V117">
        <f t="shared" ca="1" si="46"/>
        <v>13</v>
      </c>
      <c r="X117">
        <f t="shared" si="51"/>
        <v>117</v>
      </c>
      <c r="Y117">
        <f t="shared" si="60"/>
        <v>102</v>
      </c>
      <c r="Z117">
        <f t="shared" si="53"/>
        <v>103</v>
      </c>
      <c r="AA117">
        <f t="shared" si="47"/>
        <v>251</v>
      </c>
      <c r="AB117">
        <f t="shared" si="48"/>
        <v>150</v>
      </c>
      <c r="AM117" t="str">
        <f t="shared" si="49"/>
        <v>201901HD</v>
      </c>
      <c r="AN117">
        <f t="shared" ca="1" si="71"/>
        <v>2.2535211252616705E-6</v>
      </c>
      <c r="AO117">
        <f t="shared" ca="1" si="72"/>
        <v>5</v>
      </c>
      <c r="AP117">
        <f t="shared" ca="1" si="73"/>
        <v>15</v>
      </c>
      <c r="AQ117">
        <f t="shared" ca="1" si="74"/>
        <v>19</v>
      </c>
      <c r="AR117">
        <f t="shared" ca="1" si="75"/>
        <v>13</v>
      </c>
      <c r="AS117">
        <f ca="1">P117/J117</f>
        <v>1.9999977915492462E-2</v>
      </c>
    </row>
    <row r="118" spans="1:45" hidden="1" outlineLevel="1" x14ac:dyDescent="0.4">
      <c r="A118">
        <f t="shared" si="32"/>
        <v>201901</v>
      </c>
      <c r="B118" t="s">
        <v>71</v>
      </c>
      <c r="C118" t="s">
        <v>75</v>
      </c>
      <c r="D118" t="str">
        <f t="shared" ca="1" si="61"/>
        <v>I119</v>
      </c>
      <c r="E118">
        <f t="shared" ca="1" si="33"/>
        <v>77</v>
      </c>
      <c r="F118">
        <f t="shared" ca="1" si="34"/>
        <v>0</v>
      </c>
      <c r="G118" t="str">
        <f t="shared" ca="1" si="57"/>
        <v>S10</v>
      </c>
      <c r="H118" t="str">
        <f t="shared" ca="1" si="58"/>
        <v>S104</v>
      </c>
      <c r="I118">
        <f ca="1">VLOOKUP(D118,PRC!$A$2:$B$21,2,0)*E118</f>
        <v>7315000</v>
      </c>
      <c r="J118">
        <f t="shared" ca="1" si="37"/>
        <v>7241846</v>
      </c>
      <c r="K118">
        <f ca="1">VLOOKUP(D118,PRC!$A$1:$C$21,3,0)*E118</f>
        <v>3511200</v>
      </c>
      <c r="L118">
        <f t="shared" ca="1" si="38"/>
        <v>366000</v>
      </c>
      <c r="M118">
        <f t="shared" ca="1" si="39"/>
        <v>732000</v>
      </c>
      <c r="N118">
        <f t="shared" ca="1" si="40"/>
        <v>1317000</v>
      </c>
      <c r="O118">
        <f t="shared" ca="1" si="41"/>
        <v>951000</v>
      </c>
      <c r="P118">
        <f t="shared" ca="1" si="59"/>
        <v>364646</v>
      </c>
      <c r="Q118">
        <f ca="1">IF(P118&gt;0,1,0)</f>
        <v>1</v>
      </c>
      <c r="R118">
        <f t="shared" ca="1" si="42"/>
        <v>1</v>
      </c>
      <c r="S118">
        <f t="shared" ca="1" si="43"/>
        <v>5</v>
      </c>
      <c r="T118">
        <f t="shared" ca="1" si="44"/>
        <v>10</v>
      </c>
      <c r="U118">
        <f t="shared" ca="1" si="45"/>
        <v>18</v>
      </c>
      <c r="V118">
        <f t="shared" ca="1" si="46"/>
        <v>13</v>
      </c>
      <c r="X118">
        <f t="shared" si="51"/>
        <v>118</v>
      </c>
      <c r="Y118">
        <f t="shared" si="60"/>
        <v>102</v>
      </c>
      <c r="Z118">
        <f t="shared" si="53"/>
        <v>103</v>
      </c>
      <c r="AA118">
        <f t="shared" si="47"/>
        <v>251</v>
      </c>
      <c r="AB118">
        <f t="shared" si="48"/>
        <v>150</v>
      </c>
      <c r="AM118" t="str">
        <f t="shared" si="49"/>
        <v>201901HD</v>
      </c>
      <c r="AN118">
        <f t="shared" ca="1" si="71"/>
        <v>1.0000546821599454</v>
      </c>
      <c r="AO118">
        <f t="shared" ca="1" si="72"/>
        <v>5.0034176349965831</v>
      </c>
      <c r="AP118">
        <f t="shared" ca="1" si="73"/>
        <v>10.006835269993166</v>
      </c>
      <c r="AQ118">
        <f t="shared" ca="1" si="74"/>
        <v>18.004101161995901</v>
      </c>
      <c r="AR118">
        <f t="shared" ca="1" si="75"/>
        <v>13.000683526999316</v>
      </c>
      <c r="AS118">
        <f ca="1">P118/J118</f>
        <v>5.0352631083290092E-2</v>
      </c>
    </row>
    <row r="119" spans="1:45" hidden="1" outlineLevel="1" x14ac:dyDescent="0.4">
      <c r="A119">
        <f t="shared" si="32"/>
        <v>201901</v>
      </c>
      <c r="B119" t="s">
        <v>72</v>
      </c>
      <c r="C119" t="s">
        <v>75</v>
      </c>
      <c r="D119" t="str">
        <f t="shared" ca="1" si="61"/>
        <v>I116</v>
      </c>
      <c r="E119">
        <f t="shared" ca="1" si="33"/>
        <v>74</v>
      </c>
      <c r="F119">
        <f t="shared" ca="1" si="34"/>
        <v>0</v>
      </c>
      <c r="G119" t="str">
        <f t="shared" ca="1" si="57"/>
        <v>S10</v>
      </c>
      <c r="H119" t="str">
        <f t="shared" ca="1" si="58"/>
        <v>S102</v>
      </c>
      <c r="I119">
        <f ca="1">VLOOKUP(D119,PRC!$A$2:$B$21,2,0)*E119</f>
        <v>108040000</v>
      </c>
      <c r="J119">
        <f t="shared" ca="1" si="37"/>
        <v>106959596</v>
      </c>
      <c r="K119">
        <f ca="1">VLOOKUP(D119,PRC!$A$1:$C$21,3,0)*E119</f>
        <v>64824000</v>
      </c>
      <c r="L119">
        <f t="shared" ca="1" si="38"/>
        <v>3241000</v>
      </c>
      <c r="M119">
        <f t="shared" ca="1" si="39"/>
        <v>10804000</v>
      </c>
      <c r="N119">
        <f t="shared" ca="1" si="40"/>
        <v>19447000</v>
      </c>
      <c r="O119">
        <f t="shared" ca="1" si="41"/>
        <v>10804000</v>
      </c>
      <c r="P119">
        <f t="shared" ca="1" si="59"/>
        <v>-2160404</v>
      </c>
      <c r="Q119">
        <f ca="1">IF(P119&gt;0,1,0)</f>
        <v>0</v>
      </c>
      <c r="R119">
        <f t="shared" ca="1" si="42"/>
        <v>1</v>
      </c>
      <c r="S119">
        <f t="shared" ca="1" si="43"/>
        <v>3</v>
      </c>
      <c r="T119">
        <f t="shared" ca="1" si="44"/>
        <v>10</v>
      </c>
      <c r="U119">
        <f t="shared" ca="1" si="45"/>
        <v>18</v>
      </c>
      <c r="V119">
        <f t="shared" ca="1" si="46"/>
        <v>10</v>
      </c>
      <c r="X119">
        <f t="shared" si="51"/>
        <v>119</v>
      </c>
      <c r="Y119">
        <f t="shared" si="60"/>
        <v>102</v>
      </c>
      <c r="Z119">
        <f t="shared" si="53"/>
        <v>103</v>
      </c>
      <c r="AA119">
        <f t="shared" si="47"/>
        <v>251</v>
      </c>
      <c r="AB119">
        <f t="shared" si="48"/>
        <v>150</v>
      </c>
      <c r="AM119" t="str">
        <f t="shared" si="49"/>
        <v>201901HD</v>
      </c>
      <c r="AN119">
        <f t="shared" ca="1" si="71"/>
        <v>1.0000037023324748</v>
      </c>
      <c r="AO119">
        <f t="shared" ca="1" si="72"/>
        <v>2.9998148833765272</v>
      </c>
      <c r="AP119">
        <f t="shared" ca="1" si="73"/>
        <v>10</v>
      </c>
      <c r="AQ119">
        <f t="shared" ca="1" si="74"/>
        <v>17.999814883376526</v>
      </c>
      <c r="AR119">
        <f t="shared" ca="1" si="75"/>
        <v>10</v>
      </c>
      <c r="AS119">
        <f ca="1">P119/J119</f>
        <v>-2.0198318624913281E-2</v>
      </c>
    </row>
    <row r="120" spans="1:45" hidden="1" outlineLevel="1" x14ac:dyDescent="0.4">
      <c r="A120">
        <f t="shared" si="32"/>
        <v>201901</v>
      </c>
      <c r="B120" t="s">
        <v>73</v>
      </c>
      <c r="C120" t="s">
        <v>75</v>
      </c>
      <c r="D120" t="str">
        <f t="shared" ca="1" si="61"/>
        <v>I101</v>
      </c>
      <c r="E120">
        <f t="shared" ca="1" si="33"/>
        <v>100</v>
      </c>
      <c r="F120">
        <f t="shared" ca="1" si="34"/>
        <v>1</v>
      </c>
      <c r="G120" t="str">
        <f t="shared" ca="1" si="57"/>
        <v>S11</v>
      </c>
      <c r="H120" t="str">
        <f t="shared" ca="1" si="58"/>
        <v>S115</v>
      </c>
      <c r="I120">
        <f ca="1">VLOOKUP(D120,PRC!$A$2:$B$21,2,0)*E120</f>
        <v>3000000</v>
      </c>
      <c r="J120">
        <f t="shared" ca="1" si="37"/>
        <v>2999996</v>
      </c>
      <c r="K120">
        <f ca="1">VLOOKUP(D120,PRC!$A$1:$C$21,3,0)*E120</f>
        <v>1560000</v>
      </c>
      <c r="L120">
        <f t="shared" ca="1" si="38"/>
        <v>150000</v>
      </c>
      <c r="M120">
        <f t="shared" ca="1" si="39"/>
        <v>420000</v>
      </c>
      <c r="N120">
        <f t="shared" ca="1" si="40"/>
        <v>510000</v>
      </c>
      <c r="O120">
        <f t="shared" ca="1" si="41"/>
        <v>330000</v>
      </c>
      <c r="P120">
        <f t="shared" ca="1" si="59"/>
        <v>29996</v>
      </c>
      <c r="Q120">
        <f ca="1">IF(P120&gt;0,1,0)</f>
        <v>1</v>
      </c>
      <c r="R120">
        <f t="shared" ca="1" si="42"/>
        <v>0</v>
      </c>
      <c r="S120">
        <f t="shared" ca="1" si="43"/>
        <v>5</v>
      </c>
      <c r="T120">
        <f t="shared" ca="1" si="44"/>
        <v>14</v>
      </c>
      <c r="U120">
        <f t="shared" ca="1" si="45"/>
        <v>17</v>
      </c>
      <c r="V120">
        <f t="shared" ca="1" si="46"/>
        <v>11</v>
      </c>
      <c r="X120">
        <f t="shared" si="51"/>
        <v>120</v>
      </c>
      <c r="Y120">
        <f t="shared" si="60"/>
        <v>102</v>
      </c>
      <c r="Z120">
        <f t="shared" si="53"/>
        <v>103</v>
      </c>
      <c r="AA120">
        <f t="shared" si="47"/>
        <v>251</v>
      </c>
      <c r="AB120">
        <f t="shared" si="48"/>
        <v>150</v>
      </c>
      <c r="AM120" t="str">
        <f t="shared" si="49"/>
        <v>201901HD</v>
      </c>
      <c r="AN120">
        <f t="shared" ca="1" si="71"/>
        <v>1.3333333332976594E-4</v>
      </c>
      <c r="AO120">
        <f t="shared" ca="1" si="72"/>
        <v>5</v>
      </c>
      <c r="AP120">
        <f t="shared" ca="1" si="73"/>
        <v>14.000000000000002</v>
      </c>
      <c r="AQ120">
        <f t="shared" ca="1" si="74"/>
        <v>17</v>
      </c>
      <c r="AR120">
        <f t="shared" ca="1" si="75"/>
        <v>11</v>
      </c>
      <c r="AS120">
        <f ca="1">P120/J120</f>
        <v>9.9986799982399975E-3</v>
      </c>
    </row>
    <row r="121" spans="1:45" hidden="1" outlineLevel="1" x14ac:dyDescent="0.4">
      <c r="A121">
        <f t="shared" si="32"/>
        <v>201901</v>
      </c>
      <c r="B121" t="s">
        <v>74</v>
      </c>
      <c r="C121" t="s">
        <v>75</v>
      </c>
      <c r="D121" t="str">
        <f t="shared" ca="1" si="61"/>
        <v>I117</v>
      </c>
      <c r="E121">
        <f t="shared" ca="1" si="33"/>
        <v>120</v>
      </c>
      <c r="F121">
        <f t="shared" ca="1" si="34"/>
        <v>0</v>
      </c>
      <c r="G121" t="str">
        <f t="shared" ca="1" si="57"/>
        <v>S10</v>
      </c>
      <c r="H121" t="str">
        <f t="shared" ca="1" si="58"/>
        <v>S107</v>
      </c>
      <c r="I121">
        <f ca="1">VLOOKUP(D121,PRC!$A$2:$B$21,2,0)*E121</f>
        <v>300000000</v>
      </c>
      <c r="J121">
        <f t="shared" ca="1" si="37"/>
        <v>293999996</v>
      </c>
      <c r="K121">
        <f ca="1">VLOOKUP(D121,PRC!$A$1:$C$21,3,0)*E121</f>
        <v>138000000</v>
      </c>
      <c r="L121">
        <f t="shared" ca="1" si="38"/>
        <v>9000000</v>
      </c>
      <c r="M121">
        <f t="shared" ca="1" si="39"/>
        <v>39000000</v>
      </c>
      <c r="N121">
        <f t="shared" ca="1" si="40"/>
        <v>45000000</v>
      </c>
      <c r="O121">
        <f t="shared" ca="1" si="41"/>
        <v>39000000</v>
      </c>
      <c r="P121">
        <f t="shared" ca="1" si="59"/>
        <v>23999996</v>
      </c>
      <c r="Q121">
        <f ca="1">IF(P121&gt;0,1,0)</f>
        <v>1</v>
      </c>
      <c r="R121">
        <f t="shared" ca="1" si="42"/>
        <v>2</v>
      </c>
      <c r="S121">
        <f t="shared" ca="1" si="43"/>
        <v>3</v>
      </c>
      <c r="T121">
        <f t="shared" ca="1" si="44"/>
        <v>13</v>
      </c>
      <c r="U121">
        <f t="shared" ca="1" si="45"/>
        <v>15</v>
      </c>
      <c r="V121">
        <f t="shared" ca="1" si="46"/>
        <v>13</v>
      </c>
      <c r="X121">
        <f t="shared" si="51"/>
        <v>121</v>
      </c>
      <c r="Y121">
        <f t="shared" si="60"/>
        <v>102</v>
      </c>
      <c r="Z121">
        <f t="shared" si="53"/>
        <v>103</v>
      </c>
      <c r="AA121">
        <f t="shared" si="47"/>
        <v>251</v>
      </c>
      <c r="AB121">
        <f t="shared" si="48"/>
        <v>150</v>
      </c>
      <c r="AM121" t="str">
        <f t="shared" si="49"/>
        <v>201901HD</v>
      </c>
      <c r="AN121">
        <f t="shared" ca="1" si="71"/>
        <v>2.0000013333333344</v>
      </c>
      <c r="AO121">
        <f t="shared" ca="1" si="72"/>
        <v>3</v>
      </c>
      <c r="AP121">
        <f t="shared" ca="1" si="73"/>
        <v>13</v>
      </c>
      <c r="AQ121">
        <f t="shared" ca="1" si="74"/>
        <v>15</v>
      </c>
      <c r="AR121">
        <f t="shared" ca="1" si="75"/>
        <v>13</v>
      </c>
      <c r="AS121">
        <f ca="1">P121/J121</f>
        <v>8.1632640566430478E-2</v>
      </c>
    </row>
    <row r="122" spans="1:45" hidden="1" outlineLevel="1" x14ac:dyDescent="0.4">
      <c r="A122">
        <f t="shared" si="32"/>
        <v>201901</v>
      </c>
      <c r="B122" t="s">
        <v>207</v>
      </c>
      <c r="C122" t="s">
        <v>75</v>
      </c>
      <c r="D122" t="str">
        <f t="shared" ca="1" si="61"/>
        <v>I116</v>
      </c>
      <c r="E122">
        <f t="shared" ca="1" si="33"/>
        <v>90</v>
      </c>
      <c r="F122">
        <f t="shared" ca="1" si="34"/>
        <v>0</v>
      </c>
      <c r="G122" t="str">
        <f t="shared" ca="1" si="57"/>
        <v>S10</v>
      </c>
      <c r="H122" t="str">
        <f t="shared" ca="1" si="58"/>
        <v>S107</v>
      </c>
      <c r="I122">
        <f ca="1">VLOOKUP(D122,PRC!$A$2:$B$21,2,0)*E122</f>
        <v>131400000</v>
      </c>
      <c r="J122">
        <f t="shared" ca="1" si="37"/>
        <v>128771996</v>
      </c>
      <c r="K122">
        <f ca="1">VLOOKUP(D122,PRC!$A$1:$C$21,3,0)*E122</f>
        <v>78840000</v>
      </c>
      <c r="L122">
        <f t="shared" ca="1" si="38"/>
        <v>6570000</v>
      </c>
      <c r="M122">
        <f t="shared" ca="1" si="39"/>
        <v>17082000</v>
      </c>
      <c r="N122">
        <f t="shared" ca="1" si="40"/>
        <v>22338000</v>
      </c>
      <c r="O122">
        <f t="shared" ca="1" si="41"/>
        <v>13140000</v>
      </c>
      <c r="P122">
        <f t="shared" ca="1" si="59"/>
        <v>-9198004</v>
      </c>
      <c r="Q122">
        <f ca="1">IF(P122&gt;0,1,0)</f>
        <v>0</v>
      </c>
      <c r="R122">
        <f t="shared" ca="1" si="42"/>
        <v>2</v>
      </c>
      <c r="S122">
        <f t="shared" ca="1" si="43"/>
        <v>5</v>
      </c>
      <c r="T122">
        <f t="shared" ca="1" si="44"/>
        <v>13</v>
      </c>
      <c r="U122">
        <f t="shared" ca="1" si="45"/>
        <v>17</v>
      </c>
      <c r="V122">
        <f t="shared" ca="1" si="46"/>
        <v>10</v>
      </c>
      <c r="X122">
        <f t="shared" si="51"/>
        <v>122</v>
      </c>
      <c r="Y122">
        <f t="shared" si="60"/>
        <v>102</v>
      </c>
      <c r="Z122">
        <f t="shared" si="53"/>
        <v>103</v>
      </c>
      <c r="AA122">
        <f t="shared" si="47"/>
        <v>251</v>
      </c>
      <c r="AB122">
        <f t="shared" si="48"/>
        <v>150</v>
      </c>
      <c r="AM122" t="str">
        <f t="shared" si="49"/>
        <v>201901HD</v>
      </c>
      <c r="AN122">
        <f t="shared" ca="1" si="71"/>
        <v>2.0000030441400307</v>
      </c>
      <c r="AO122">
        <f t="shared" ca="1" si="72"/>
        <v>5</v>
      </c>
      <c r="AP122">
        <f t="shared" ca="1" si="73"/>
        <v>13</v>
      </c>
      <c r="AQ122">
        <f t="shared" ca="1" si="74"/>
        <v>17</v>
      </c>
      <c r="AR122">
        <f t="shared" ca="1" si="75"/>
        <v>10</v>
      </c>
      <c r="AS122">
        <f ca="1">P122/J122</f>
        <v>-7.1428604709986784E-2</v>
      </c>
    </row>
    <row r="123" spans="1:45" hidden="1" outlineLevel="1" x14ac:dyDescent="0.4">
      <c r="A123">
        <f t="shared" si="32"/>
        <v>201901</v>
      </c>
      <c r="B123" t="s">
        <v>208</v>
      </c>
      <c r="C123" t="s">
        <v>75</v>
      </c>
      <c r="D123" t="str">
        <f t="shared" ca="1" si="61"/>
        <v>I118</v>
      </c>
      <c r="E123">
        <f t="shared" ca="1" si="33"/>
        <v>113</v>
      </c>
      <c r="F123">
        <f t="shared" ca="1" si="34"/>
        <v>2</v>
      </c>
      <c r="G123" t="str">
        <f t="shared" ca="1" si="57"/>
        <v>S11</v>
      </c>
      <c r="H123" t="str">
        <f t="shared" ca="1" si="58"/>
        <v>S114</v>
      </c>
      <c r="I123">
        <f ca="1">VLOOKUP(D123,PRC!$A$2:$B$21,2,0)*E123</f>
        <v>59890000</v>
      </c>
      <c r="J123">
        <f t="shared" ca="1" si="37"/>
        <v>59291096</v>
      </c>
      <c r="K123">
        <f ca="1">VLOOKUP(D123,PRC!$A$1:$C$21,3,0)*E123</f>
        <v>25153800</v>
      </c>
      <c r="L123">
        <f t="shared" ca="1" si="38"/>
        <v>2396000</v>
      </c>
      <c r="M123">
        <f t="shared" ca="1" si="39"/>
        <v>8984000</v>
      </c>
      <c r="N123">
        <f t="shared" ca="1" si="40"/>
        <v>10780000</v>
      </c>
      <c r="O123">
        <f t="shared" ca="1" si="41"/>
        <v>8984000</v>
      </c>
      <c r="P123">
        <f t="shared" ca="1" si="59"/>
        <v>2993296</v>
      </c>
      <c r="Q123">
        <f ca="1">IF(P123&gt;0,1,0)</f>
        <v>1</v>
      </c>
      <c r="R123">
        <f t="shared" ca="1" si="42"/>
        <v>1</v>
      </c>
      <c r="S123">
        <f t="shared" ca="1" si="43"/>
        <v>4</v>
      </c>
      <c r="T123">
        <f t="shared" ca="1" si="44"/>
        <v>15</v>
      </c>
      <c r="U123">
        <f t="shared" ca="1" si="45"/>
        <v>18</v>
      </c>
      <c r="V123">
        <f t="shared" ca="1" si="46"/>
        <v>15</v>
      </c>
      <c r="X123">
        <f t="shared" si="51"/>
        <v>123</v>
      </c>
      <c r="Y123">
        <f t="shared" si="60"/>
        <v>102</v>
      </c>
      <c r="Z123">
        <f t="shared" si="53"/>
        <v>103</v>
      </c>
      <c r="AA123">
        <f t="shared" si="47"/>
        <v>251</v>
      </c>
      <c r="AB123">
        <f t="shared" si="48"/>
        <v>150</v>
      </c>
      <c r="AM123" t="str">
        <f t="shared" si="49"/>
        <v>201901HD</v>
      </c>
      <c r="AN123">
        <f t="shared" ca="1" si="71"/>
        <v>1.000006678911336</v>
      </c>
      <c r="AO123">
        <f t="shared" ca="1" si="72"/>
        <v>4.0006678911337454</v>
      </c>
      <c r="AP123">
        <f t="shared" ca="1" si="73"/>
        <v>15.000834863917181</v>
      </c>
      <c r="AQ123">
        <f t="shared" ca="1" si="74"/>
        <v>17.999666054433128</v>
      </c>
      <c r="AR123">
        <f t="shared" ca="1" si="75"/>
        <v>15.000834863917181</v>
      </c>
      <c r="AS123">
        <f ca="1">P123/J123</f>
        <v>5.0484747321925032E-2</v>
      </c>
    </row>
    <row r="124" spans="1:45" hidden="1" outlineLevel="1" x14ac:dyDescent="0.4">
      <c r="A124">
        <f t="shared" si="32"/>
        <v>201901</v>
      </c>
      <c r="B124" t="s">
        <v>209</v>
      </c>
      <c r="C124" t="s">
        <v>75</v>
      </c>
      <c r="D124" t="str">
        <f t="shared" ca="1" si="61"/>
        <v>I101</v>
      </c>
      <c r="E124">
        <f t="shared" ca="1" si="33"/>
        <v>117</v>
      </c>
      <c r="F124">
        <f t="shared" ca="1" si="34"/>
        <v>2</v>
      </c>
      <c r="G124" t="str">
        <f t="shared" ca="1" si="57"/>
        <v>S11</v>
      </c>
      <c r="H124" t="str">
        <f t="shared" ca="1" si="58"/>
        <v>S111</v>
      </c>
      <c r="I124">
        <f ca="1">VLOOKUP(D124,PRC!$A$2:$B$21,2,0)*E124</f>
        <v>3510000</v>
      </c>
      <c r="J124">
        <f t="shared" ca="1" si="37"/>
        <v>3509996</v>
      </c>
      <c r="K124">
        <f ca="1">VLOOKUP(D124,PRC!$A$1:$C$21,3,0)*E124</f>
        <v>1825200</v>
      </c>
      <c r="L124">
        <f t="shared" ca="1" si="38"/>
        <v>105000</v>
      </c>
      <c r="M124">
        <f t="shared" ca="1" si="39"/>
        <v>456000</v>
      </c>
      <c r="N124">
        <f t="shared" ca="1" si="40"/>
        <v>597000</v>
      </c>
      <c r="O124">
        <f t="shared" ca="1" si="41"/>
        <v>491000</v>
      </c>
      <c r="P124">
        <f t="shared" ca="1" si="59"/>
        <v>35796</v>
      </c>
      <c r="Q124">
        <f ca="1">IF(P124&gt;0,1,0)</f>
        <v>1</v>
      </c>
      <c r="R124">
        <f t="shared" ca="1" si="42"/>
        <v>0</v>
      </c>
      <c r="S124">
        <f t="shared" ca="1" si="43"/>
        <v>3</v>
      </c>
      <c r="T124">
        <f t="shared" ca="1" si="44"/>
        <v>13</v>
      </c>
      <c r="U124">
        <f t="shared" ca="1" si="45"/>
        <v>17</v>
      </c>
      <c r="V124">
        <f t="shared" ca="1" si="46"/>
        <v>14</v>
      </c>
      <c r="X124">
        <f t="shared" si="51"/>
        <v>124</v>
      </c>
      <c r="Y124">
        <f t="shared" si="60"/>
        <v>102</v>
      </c>
      <c r="Z124">
        <f t="shared" si="53"/>
        <v>103</v>
      </c>
      <c r="AA124">
        <f t="shared" si="47"/>
        <v>251</v>
      </c>
      <c r="AB124">
        <f t="shared" si="48"/>
        <v>150</v>
      </c>
      <c r="AM124" t="str">
        <f t="shared" si="49"/>
        <v>201901HD</v>
      </c>
      <c r="AN124">
        <f t="shared" ca="1" si="71"/>
        <v>1.1396011395659045E-4</v>
      </c>
      <c r="AO124">
        <f t="shared" ca="1" si="72"/>
        <v>2.9914529914529915</v>
      </c>
      <c r="AP124">
        <f t="shared" ca="1" si="73"/>
        <v>12.991452991452993</v>
      </c>
      <c r="AQ124">
        <f t="shared" ca="1" si="74"/>
        <v>17.008547008547009</v>
      </c>
      <c r="AR124">
        <f t="shared" ca="1" si="75"/>
        <v>13.988603988603989</v>
      </c>
      <c r="AS124">
        <f ca="1">P124/J124</f>
        <v>1.019830222028743E-2</v>
      </c>
    </row>
    <row r="125" spans="1:45" hidden="1" outlineLevel="1" x14ac:dyDescent="0.4">
      <c r="A125">
        <f t="shared" si="32"/>
        <v>201901</v>
      </c>
      <c r="B125" t="s">
        <v>210</v>
      </c>
      <c r="C125" t="s">
        <v>75</v>
      </c>
      <c r="D125" t="str">
        <f t="shared" ca="1" si="61"/>
        <v>I106</v>
      </c>
      <c r="E125">
        <f t="shared" ca="1" si="33"/>
        <v>97</v>
      </c>
      <c r="F125">
        <f t="shared" ca="1" si="34"/>
        <v>0</v>
      </c>
      <c r="G125" t="str">
        <f t="shared" ca="1" si="57"/>
        <v>S10</v>
      </c>
      <c r="H125" t="str">
        <f t="shared" ca="1" si="58"/>
        <v>S104</v>
      </c>
      <c r="I125">
        <f ca="1">VLOOKUP(D125,PRC!$A$2:$B$21,2,0)*E125</f>
        <v>1940000</v>
      </c>
      <c r="J125">
        <f t="shared" ca="1" si="37"/>
        <v>1920596</v>
      </c>
      <c r="K125">
        <f ca="1">VLOOKUP(D125,PRC!$A$1:$C$21,3,0)*E125</f>
        <v>1028200</v>
      </c>
      <c r="L125">
        <f t="shared" ca="1" si="38"/>
        <v>78000</v>
      </c>
      <c r="M125">
        <f t="shared" ca="1" si="39"/>
        <v>213000</v>
      </c>
      <c r="N125">
        <f t="shared" ca="1" si="40"/>
        <v>291000</v>
      </c>
      <c r="O125">
        <f t="shared" ca="1" si="41"/>
        <v>252000</v>
      </c>
      <c r="P125">
        <f t="shared" ca="1" si="59"/>
        <v>58396</v>
      </c>
      <c r="Q125">
        <f ca="1">IF(P125&gt;0,1,0)</f>
        <v>1</v>
      </c>
      <c r="R125">
        <f t="shared" ca="1" si="42"/>
        <v>1</v>
      </c>
      <c r="S125">
        <f t="shared" ca="1" si="43"/>
        <v>4</v>
      </c>
      <c r="T125">
        <f t="shared" ca="1" si="44"/>
        <v>11</v>
      </c>
      <c r="U125">
        <f t="shared" ca="1" si="45"/>
        <v>15</v>
      </c>
      <c r="V125">
        <f t="shared" ca="1" si="46"/>
        <v>13</v>
      </c>
      <c r="X125">
        <f t="shared" si="51"/>
        <v>125</v>
      </c>
      <c r="Y125">
        <f t="shared" si="60"/>
        <v>102</v>
      </c>
      <c r="Z125">
        <f t="shared" si="53"/>
        <v>103</v>
      </c>
      <c r="AA125">
        <f t="shared" si="47"/>
        <v>251</v>
      </c>
      <c r="AB125">
        <f t="shared" si="48"/>
        <v>150</v>
      </c>
      <c r="AM125" t="str">
        <f t="shared" si="49"/>
        <v>201901HD</v>
      </c>
      <c r="AN125">
        <f t="shared" ca="1" si="71"/>
        <v>1.0002061855670097</v>
      </c>
      <c r="AO125">
        <f t="shared" ca="1" si="72"/>
        <v>4.0206185567010309</v>
      </c>
      <c r="AP125">
        <f t="shared" ca="1" si="73"/>
        <v>10.979381443298969</v>
      </c>
      <c r="AQ125">
        <f t="shared" ca="1" si="74"/>
        <v>15</v>
      </c>
      <c r="AR125">
        <f t="shared" ca="1" si="75"/>
        <v>12.989690721649486</v>
      </c>
      <c r="AS125">
        <f ca="1">P125/J125</f>
        <v>3.0405145069551328E-2</v>
      </c>
    </row>
    <row r="126" spans="1:45" hidden="1" outlineLevel="1" x14ac:dyDescent="0.4">
      <c r="A126">
        <f t="shared" si="32"/>
        <v>201901</v>
      </c>
      <c r="B126" t="s">
        <v>211</v>
      </c>
      <c r="C126" t="s">
        <v>75</v>
      </c>
      <c r="D126" t="str">
        <f t="shared" ca="1" si="61"/>
        <v>I105</v>
      </c>
      <c r="E126">
        <f t="shared" ca="1" si="33"/>
        <v>86</v>
      </c>
      <c r="F126">
        <f t="shared" ca="1" si="34"/>
        <v>2</v>
      </c>
      <c r="G126" t="str">
        <f t="shared" ca="1" si="57"/>
        <v>S11</v>
      </c>
      <c r="H126" t="str">
        <f t="shared" ca="1" si="58"/>
        <v>S118</v>
      </c>
      <c r="I126">
        <f ca="1">VLOOKUP(D126,PRC!$A$2:$B$21,2,0)*E126</f>
        <v>8600000</v>
      </c>
      <c r="J126">
        <f t="shared" ca="1" si="37"/>
        <v>8599996</v>
      </c>
      <c r="K126">
        <f ca="1">VLOOKUP(D126,PRC!$A$1:$C$21,3,0)*E126</f>
        <v>5074000</v>
      </c>
      <c r="L126">
        <f t="shared" ca="1" si="38"/>
        <v>430000</v>
      </c>
      <c r="M126">
        <f t="shared" ca="1" si="39"/>
        <v>860000</v>
      </c>
      <c r="N126">
        <f t="shared" ca="1" si="40"/>
        <v>1720000</v>
      </c>
      <c r="O126">
        <f t="shared" ca="1" si="41"/>
        <v>1290000</v>
      </c>
      <c r="P126">
        <f t="shared" ca="1" si="59"/>
        <v>-774004</v>
      </c>
      <c r="Q126">
        <f ca="1">IF(P126&gt;0,1,0)</f>
        <v>0</v>
      </c>
      <c r="R126">
        <f t="shared" ca="1" si="42"/>
        <v>0</v>
      </c>
      <c r="S126">
        <f t="shared" ca="1" si="43"/>
        <v>5</v>
      </c>
      <c r="T126">
        <f t="shared" ca="1" si="44"/>
        <v>10</v>
      </c>
      <c r="U126">
        <f t="shared" ca="1" si="45"/>
        <v>20</v>
      </c>
      <c r="V126">
        <f t="shared" ca="1" si="46"/>
        <v>15</v>
      </c>
      <c r="X126">
        <f t="shared" si="51"/>
        <v>126</v>
      </c>
      <c r="Y126">
        <f t="shared" si="60"/>
        <v>102</v>
      </c>
      <c r="Z126">
        <f t="shared" si="53"/>
        <v>103</v>
      </c>
      <c r="AA126">
        <f t="shared" si="47"/>
        <v>251</v>
      </c>
      <c r="AB126">
        <f t="shared" si="48"/>
        <v>150</v>
      </c>
      <c r="AM126" t="str">
        <f t="shared" si="49"/>
        <v>201901HD</v>
      </c>
      <c r="AN126">
        <f t="shared" ca="1" si="71"/>
        <v>4.6511627904699537E-5</v>
      </c>
      <c r="AO126">
        <f t="shared" ca="1" si="72"/>
        <v>5</v>
      </c>
      <c r="AP126">
        <f t="shared" ca="1" si="73"/>
        <v>10</v>
      </c>
      <c r="AQ126">
        <f t="shared" ca="1" si="74"/>
        <v>20</v>
      </c>
      <c r="AR126">
        <f t="shared" ca="1" si="75"/>
        <v>15</v>
      </c>
      <c r="AS126">
        <f ca="1">P126/J126</f>
        <v>-9.0000506976979991E-2</v>
      </c>
    </row>
    <row r="127" spans="1:45" hidden="1" outlineLevel="1" x14ac:dyDescent="0.4">
      <c r="A127">
        <f t="shared" si="32"/>
        <v>201901</v>
      </c>
      <c r="B127" t="s">
        <v>212</v>
      </c>
      <c r="C127" t="s">
        <v>75</v>
      </c>
      <c r="D127" t="str">
        <f t="shared" ca="1" si="61"/>
        <v>I103</v>
      </c>
      <c r="E127">
        <f t="shared" ca="1" si="33"/>
        <v>105</v>
      </c>
      <c r="F127">
        <f t="shared" ca="1" si="34"/>
        <v>1</v>
      </c>
      <c r="G127" t="str">
        <f t="shared" ca="1" si="57"/>
        <v>S10</v>
      </c>
      <c r="H127" t="str">
        <f t="shared" ca="1" si="58"/>
        <v>S106</v>
      </c>
      <c r="I127">
        <f ca="1">VLOOKUP(D127,PRC!$A$2:$B$21,2,0)*E127</f>
        <v>5250000</v>
      </c>
      <c r="J127">
        <f t="shared" ca="1" si="37"/>
        <v>5144996</v>
      </c>
      <c r="K127">
        <f ca="1">VLOOKUP(D127,PRC!$A$1:$C$21,3,0)*E127</f>
        <v>2992500</v>
      </c>
      <c r="L127">
        <f t="shared" ca="1" si="38"/>
        <v>263000</v>
      </c>
      <c r="M127">
        <f t="shared" ca="1" si="39"/>
        <v>525000</v>
      </c>
      <c r="N127">
        <f t="shared" ca="1" si="40"/>
        <v>998000</v>
      </c>
      <c r="O127">
        <f t="shared" ca="1" si="41"/>
        <v>630000</v>
      </c>
      <c r="P127">
        <f t="shared" ca="1" si="59"/>
        <v>-263504</v>
      </c>
      <c r="Q127">
        <f ca="1">IF(P127&gt;0,1,0)</f>
        <v>0</v>
      </c>
      <c r="R127">
        <f t="shared" ca="1" si="42"/>
        <v>2</v>
      </c>
      <c r="S127">
        <f t="shared" ca="1" si="43"/>
        <v>5</v>
      </c>
      <c r="T127">
        <f t="shared" ca="1" si="44"/>
        <v>10</v>
      </c>
      <c r="U127">
        <f t="shared" ca="1" si="45"/>
        <v>19</v>
      </c>
      <c r="V127">
        <f t="shared" ca="1" si="46"/>
        <v>12</v>
      </c>
      <c r="X127">
        <f t="shared" si="51"/>
        <v>127</v>
      </c>
      <c r="Y127">
        <f t="shared" si="60"/>
        <v>102</v>
      </c>
      <c r="Z127">
        <f t="shared" si="53"/>
        <v>103</v>
      </c>
      <c r="AA127">
        <f t="shared" si="47"/>
        <v>251</v>
      </c>
      <c r="AB127">
        <f t="shared" si="48"/>
        <v>150</v>
      </c>
      <c r="AM127" t="str">
        <f t="shared" si="49"/>
        <v>201901HD</v>
      </c>
      <c r="AN127">
        <f t="shared" ca="1" si="71"/>
        <v>2.0000761904761855</v>
      </c>
      <c r="AO127">
        <f t="shared" ca="1" si="72"/>
        <v>5.0095238095238095</v>
      </c>
      <c r="AP127">
        <f t="shared" ca="1" si="73"/>
        <v>10</v>
      </c>
      <c r="AQ127">
        <f t="shared" ca="1" si="74"/>
        <v>19.009523809523809</v>
      </c>
      <c r="AR127">
        <f t="shared" ca="1" si="75"/>
        <v>12</v>
      </c>
      <c r="AS127">
        <f ca="1">P127/J127</f>
        <v>-5.1215588894529755E-2</v>
      </c>
    </row>
    <row r="128" spans="1:45" hidden="1" outlineLevel="1" x14ac:dyDescent="0.4">
      <c r="A128">
        <f t="shared" si="32"/>
        <v>201901</v>
      </c>
      <c r="B128" t="s">
        <v>213</v>
      </c>
      <c r="C128" t="s">
        <v>75</v>
      </c>
      <c r="D128" t="str">
        <f t="shared" ca="1" si="61"/>
        <v>I114</v>
      </c>
      <c r="E128">
        <f t="shared" ca="1" si="33"/>
        <v>79</v>
      </c>
      <c r="F128">
        <f t="shared" ca="1" si="34"/>
        <v>2</v>
      </c>
      <c r="G128" t="str">
        <f t="shared" ca="1" si="57"/>
        <v>S10</v>
      </c>
      <c r="H128" t="str">
        <f t="shared" ca="1" si="58"/>
        <v>S102</v>
      </c>
      <c r="I128">
        <f ca="1">VLOOKUP(D128,PRC!$A$2:$B$21,2,0)*E128</f>
        <v>18960000</v>
      </c>
      <c r="J128">
        <f t="shared" ca="1" si="37"/>
        <v>18580796</v>
      </c>
      <c r="K128">
        <f ca="1">VLOOKUP(D128,PRC!$A$1:$C$21,3,0)*E128</f>
        <v>10996800</v>
      </c>
      <c r="L128">
        <f t="shared" ca="1" si="38"/>
        <v>569000</v>
      </c>
      <c r="M128">
        <f t="shared" ca="1" si="39"/>
        <v>2086000</v>
      </c>
      <c r="N128">
        <f t="shared" ca="1" si="40"/>
        <v>2844000</v>
      </c>
      <c r="O128">
        <f t="shared" ca="1" si="41"/>
        <v>1896000</v>
      </c>
      <c r="P128">
        <f t="shared" ca="1" si="59"/>
        <v>188996</v>
      </c>
      <c r="Q128">
        <f ca="1">IF(P128&gt;0,1,0)</f>
        <v>1</v>
      </c>
      <c r="R128">
        <f t="shared" ca="1" si="42"/>
        <v>2</v>
      </c>
      <c r="S128">
        <f t="shared" ca="1" si="43"/>
        <v>3</v>
      </c>
      <c r="T128">
        <f t="shared" ca="1" si="44"/>
        <v>11</v>
      </c>
      <c r="U128">
        <f t="shared" ca="1" si="45"/>
        <v>15</v>
      </c>
      <c r="V128">
        <f t="shared" ca="1" si="46"/>
        <v>10</v>
      </c>
      <c r="X128">
        <f t="shared" si="51"/>
        <v>128</v>
      </c>
      <c r="Y128">
        <f t="shared" si="60"/>
        <v>102</v>
      </c>
      <c r="Z128">
        <f t="shared" si="53"/>
        <v>103</v>
      </c>
      <c r="AA128">
        <f t="shared" si="47"/>
        <v>251</v>
      </c>
      <c r="AB128">
        <f t="shared" si="48"/>
        <v>150</v>
      </c>
      <c r="AM128" t="str">
        <f t="shared" si="49"/>
        <v>201901HD</v>
      </c>
      <c r="AN128">
        <f t="shared" ca="1" si="71"/>
        <v>2.0000210970464116</v>
      </c>
      <c r="AO128">
        <f t="shared" ca="1" si="72"/>
        <v>3.0010548523206748</v>
      </c>
      <c r="AP128">
        <f t="shared" ca="1" si="73"/>
        <v>11.002109704641349</v>
      </c>
      <c r="AQ128">
        <f t="shared" ca="1" si="74"/>
        <v>15</v>
      </c>
      <c r="AR128">
        <f t="shared" ca="1" si="75"/>
        <v>10</v>
      </c>
      <c r="AS128">
        <f ca="1">P128/J128</f>
        <v>1.0171577148793841E-2</v>
      </c>
    </row>
    <row r="129" spans="1:45" hidden="1" outlineLevel="1" x14ac:dyDescent="0.4">
      <c r="A129">
        <f t="shared" si="32"/>
        <v>201901</v>
      </c>
      <c r="B129" t="s">
        <v>214</v>
      </c>
      <c r="C129" t="s">
        <v>75</v>
      </c>
      <c r="D129" t="str">
        <f t="shared" ca="1" si="61"/>
        <v>I105</v>
      </c>
      <c r="E129">
        <f t="shared" ca="1" si="33"/>
        <v>106</v>
      </c>
      <c r="F129">
        <f t="shared" ca="1" si="34"/>
        <v>1</v>
      </c>
      <c r="G129" t="str">
        <f t="shared" ca="1" si="57"/>
        <v>S11</v>
      </c>
      <c r="H129" t="str">
        <f t="shared" ca="1" si="58"/>
        <v>S118</v>
      </c>
      <c r="I129">
        <f ca="1">VLOOKUP(D129,PRC!$A$2:$B$21,2,0)*E129</f>
        <v>10600000</v>
      </c>
      <c r="J129">
        <f t="shared" ca="1" si="37"/>
        <v>10493996</v>
      </c>
      <c r="K129">
        <f ca="1">VLOOKUP(D129,PRC!$A$1:$C$21,3,0)*E129</f>
        <v>6254000</v>
      </c>
      <c r="L129">
        <f t="shared" ca="1" si="38"/>
        <v>530000</v>
      </c>
      <c r="M129">
        <f t="shared" ca="1" si="39"/>
        <v>1484000</v>
      </c>
      <c r="N129">
        <f t="shared" ca="1" si="40"/>
        <v>1590000</v>
      </c>
      <c r="O129">
        <f t="shared" ca="1" si="41"/>
        <v>1166000</v>
      </c>
      <c r="P129">
        <f t="shared" ca="1" si="59"/>
        <v>-530004</v>
      </c>
      <c r="Q129">
        <f ca="1">IF(P129&gt;0,1,0)</f>
        <v>0</v>
      </c>
      <c r="R129">
        <f t="shared" ca="1" si="42"/>
        <v>1</v>
      </c>
      <c r="S129">
        <f t="shared" ca="1" si="43"/>
        <v>5</v>
      </c>
      <c r="T129">
        <f t="shared" ca="1" si="44"/>
        <v>14</v>
      </c>
      <c r="U129">
        <f t="shared" ca="1" si="45"/>
        <v>15</v>
      </c>
      <c r="V129">
        <f t="shared" ca="1" si="46"/>
        <v>11</v>
      </c>
      <c r="X129">
        <f t="shared" si="51"/>
        <v>129</v>
      </c>
      <c r="Y129">
        <f t="shared" si="60"/>
        <v>102</v>
      </c>
      <c r="Z129">
        <f t="shared" si="53"/>
        <v>103</v>
      </c>
      <c r="AA129">
        <f t="shared" si="47"/>
        <v>251</v>
      </c>
      <c r="AB129">
        <f t="shared" si="48"/>
        <v>150</v>
      </c>
      <c r="AM129" t="str">
        <f t="shared" si="49"/>
        <v>201901HD</v>
      </c>
      <c r="AN129">
        <f t="shared" ca="1" si="71"/>
        <v>1.0000377358490575</v>
      </c>
      <c r="AO129">
        <f t="shared" ca="1" si="72"/>
        <v>5</v>
      </c>
      <c r="AP129">
        <f t="shared" ca="1" si="73"/>
        <v>14.000000000000002</v>
      </c>
      <c r="AQ129">
        <f t="shared" ca="1" si="74"/>
        <v>15</v>
      </c>
      <c r="AR129">
        <f t="shared" ca="1" si="75"/>
        <v>11</v>
      </c>
      <c r="AS129">
        <f ca="1">P129/J129</f>
        <v>-5.0505450926415445E-2</v>
      </c>
    </row>
    <row r="130" spans="1:45" hidden="1" outlineLevel="1" x14ac:dyDescent="0.4">
      <c r="A130">
        <f t="shared" si="32"/>
        <v>201901</v>
      </c>
      <c r="B130" t="s">
        <v>215</v>
      </c>
      <c r="C130" t="s">
        <v>75</v>
      </c>
      <c r="D130" t="str">
        <f t="shared" ca="1" si="61"/>
        <v>I109</v>
      </c>
      <c r="E130">
        <f t="shared" ca="1" si="33"/>
        <v>83</v>
      </c>
      <c r="F130">
        <f t="shared" ca="1" si="34"/>
        <v>1</v>
      </c>
      <c r="G130" t="str">
        <f t="shared" ca="1" si="57"/>
        <v>S10</v>
      </c>
      <c r="H130" t="str">
        <f t="shared" ca="1" si="58"/>
        <v>S103</v>
      </c>
      <c r="I130">
        <f ca="1">VLOOKUP(D130,PRC!$A$2:$B$21,2,0)*E130</f>
        <v>41500000</v>
      </c>
      <c r="J130">
        <f t="shared" ca="1" si="37"/>
        <v>40669996</v>
      </c>
      <c r="K130">
        <f ca="1">VLOOKUP(D130,PRC!$A$1:$C$21,3,0)*E130</f>
        <v>16600000</v>
      </c>
      <c r="L130">
        <f t="shared" ca="1" si="38"/>
        <v>1245000</v>
      </c>
      <c r="M130">
        <f t="shared" ca="1" si="39"/>
        <v>4980000</v>
      </c>
      <c r="N130">
        <f t="shared" ca="1" si="40"/>
        <v>6225000</v>
      </c>
      <c r="O130">
        <f t="shared" ca="1" si="41"/>
        <v>5395000</v>
      </c>
      <c r="P130">
        <f t="shared" ca="1" si="59"/>
        <v>6224996</v>
      </c>
      <c r="Q130">
        <f ca="1">IF(P130&gt;0,1,0)</f>
        <v>1</v>
      </c>
      <c r="R130">
        <f t="shared" ca="1" si="42"/>
        <v>2</v>
      </c>
      <c r="S130">
        <f t="shared" ca="1" si="43"/>
        <v>3</v>
      </c>
      <c r="T130">
        <f t="shared" ca="1" si="44"/>
        <v>12</v>
      </c>
      <c r="U130">
        <f t="shared" ca="1" si="45"/>
        <v>15</v>
      </c>
      <c r="V130">
        <f t="shared" ca="1" si="46"/>
        <v>13</v>
      </c>
      <c r="X130">
        <f t="shared" si="51"/>
        <v>130</v>
      </c>
      <c r="Y130">
        <f t="shared" si="60"/>
        <v>102</v>
      </c>
      <c r="Z130">
        <f t="shared" si="53"/>
        <v>103</v>
      </c>
      <c r="AA130">
        <f t="shared" si="47"/>
        <v>251</v>
      </c>
      <c r="AB130">
        <f t="shared" si="48"/>
        <v>150</v>
      </c>
      <c r="AM130" t="str">
        <f t="shared" si="49"/>
        <v>201901HD</v>
      </c>
      <c r="AN130">
        <f t="shared" ca="1" si="71"/>
        <v>2.0000096385542121</v>
      </c>
      <c r="AO130">
        <f t="shared" ca="1" si="72"/>
        <v>3</v>
      </c>
      <c r="AP130">
        <f t="shared" ca="1" si="73"/>
        <v>12</v>
      </c>
      <c r="AQ130">
        <f t="shared" ca="1" si="74"/>
        <v>15</v>
      </c>
      <c r="AR130">
        <f t="shared" ca="1" si="75"/>
        <v>13</v>
      </c>
      <c r="AS130">
        <f ca="1">P130/J130</f>
        <v>0.15306114119116215</v>
      </c>
    </row>
    <row r="131" spans="1:45" hidden="1" outlineLevel="1" x14ac:dyDescent="0.4">
      <c r="A131">
        <f t="shared" ref="A131:A194" si="76">IF(BA131="",A130,BA131)</f>
        <v>201901</v>
      </c>
      <c r="B131" t="s">
        <v>216</v>
      </c>
      <c r="C131" t="s">
        <v>75</v>
      </c>
      <c r="D131" t="str">
        <f t="shared" ca="1" si="61"/>
        <v>I107</v>
      </c>
      <c r="E131">
        <f t="shared" ref="E131:E194" ca="1" si="77">RANDBETWEEN(INDIRECT("AD"&amp;Y131),INDIRECT("AD"&amp;Z131))</f>
        <v>88</v>
      </c>
      <c r="F131">
        <f t="shared" ref="F131:F194" ca="1" si="78">RANDBETWEEN(INDIRECT("AF"&amp;Y131),INDIRECT("AF"&amp;Z131))</f>
        <v>2</v>
      </c>
      <c r="G131" t="str">
        <f t="shared" ca="1" si="57"/>
        <v>S12</v>
      </c>
      <c r="H131" t="str">
        <f t="shared" ca="1" si="58"/>
        <v>S120</v>
      </c>
      <c r="I131">
        <f ca="1">VLOOKUP(D131,PRC!$A$2:$B$21,2,0)*E131</f>
        <v>13200000</v>
      </c>
      <c r="J131">
        <f t="shared" ref="J131:J194" ca="1" si="79">I131*(1-R131/100)-4</f>
        <v>13067996</v>
      </c>
      <c r="K131">
        <f ca="1">VLOOKUP(D131,PRC!$A$1:$C$21,3,0)*E131</f>
        <v>7524000</v>
      </c>
      <c r="L131">
        <f t="shared" ref="L131:L194" ca="1" si="80">ROUND($I131*S131,-5)/100</f>
        <v>660000</v>
      </c>
      <c r="M131">
        <f t="shared" ref="M131:M194" ca="1" si="81">ROUND($I131*T131,-5)/100</f>
        <v>1848000</v>
      </c>
      <c r="N131">
        <f t="shared" ref="N131:N194" ca="1" si="82">ROUND($I131*U131,-5)/100</f>
        <v>2508000</v>
      </c>
      <c r="O131">
        <f t="shared" ref="O131:O194" ca="1" si="83">ROUND($I131*V131,-5)/100</f>
        <v>1320000</v>
      </c>
      <c r="P131">
        <f t="shared" ca="1" si="59"/>
        <v>-792004</v>
      </c>
      <c r="Q131">
        <f ca="1">IF(P131&gt;0,1,0)</f>
        <v>0</v>
      </c>
      <c r="R131">
        <f t="shared" ref="R131:R194" ca="1" si="84">RANDBETWEEN(INDIRECT("AF"&amp;$Y131),INDIRECT("AF"&amp;$Z131))</f>
        <v>1</v>
      </c>
      <c r="S131">
        <f t="shared" ref="S131:S194" ca="1" si="85">RANDBETWEEN(INDIRECT("AG"&amp;$Y131),INDIRECT("AG"&amp;$Z131))</f>
        <v>5</v>
      </c>
      <c r="T131">
        <f t="shared" ref="T131:T194" ca="1" si="86">RANDBETWEEN(INDIRECT("AH"&amp;$Y131),INDIRECT("AH"&amp;$Z131))</f>
        <v>14</v>
      </c>
      <c r="U131">
        <f t="shared" ref="U131:U194" ca="1" si="87">RANDBETWEEN(INDIRECT("Ai"&amp;$Y131),INDIRECT("Ai"&amp;$Z131))</f>
        <v>19</v>
      </c>
      <c r="V131">
        <f t="shared" ref="V131:V194" ca="1" si="88">RANDBETWEEN(INDIRECT("Aj"&amp;$Y131),INDIRECT("Aj"&amp;$Z131))</f>
        <v>10</v>
      </c>
      <c r="X131">
        <f t="shared" si="51"/>
        <v>131</v>
      </c>
      <c r="Y131">
        <f t="shared" si="60"/>
        <v>102</v>
      </c>
      <c r="Z131">
        <f t="shared" si="53"/>
        <v>103</v>
      </c>
      <c r="AA131">
        <f t="shared" ref="AA131:AA194" si="89">Y131+AB131-1</f>
        <v>251</v>
      </c>
      <c r="AB131">
        <f t="shared" ref="AB131:AB194" si="90">COUNTIF(AM$2:AM$100100,AM131)</f>
        <v>150</v>
      </c>
      <c r="AM131" t="str">
        <f t="shared" ref="AM131:AM194" si="91">A131&amp;C131</f>
        <v>201901HD</v>
      </c>
      <c r="AN131">
        <f t="shared" ca="1" si="71"/>
        <v>1.0000303030303082</v>
      </c>
      <c r="AO131">
        <f t="shared" ca="1" si="72"/>
        <v>5</v>
      </c>
      <c r="AP131">
        <f t="shared" ca="1" si="73"/>
        <v>14.000000000000002</v>
      </c>
      <c r="AQ131">
        <f t="shared" ca="1" si="74"/>
        <v>19</v>
      </c>
      <c r="AR131">
        <f t="shared" ca="1" si="75"/>
        <v>10</v>
      </c>
      <c r="AS131">
        <f ca="1">P131/J131</f>
        <v>-6.0606385248357895E-2</v>
      </c>
    </row>
    <row r="132" spans="1:45" hidden="1" outlineLevel="1" x14ac:dyDescent="0.4">
      <c r="A132">
        <f t="shared" si="76"/>
        <v>201901</v>
      </c>
      <c r="B132" t="s">
        <v>217</v>
      </c>
      <c r="C132" t="s">
        <v>75</v>
      </c>
      <c r="D132" t="str">
        <f t="shared" ca="1" si="61"/>
        <v>I105</v>
      </c>
      <c r="E132">
        <f t="shared" ca="1" si="77"/>
        <v>106</v>
      </c>
      <c r="F132">
        <f t="shared" ca="1" si="78"/>
        <v>0</v>
      </c>
      <c r="G132" t="str">
        <f t="shared" ca="1" si="57"/>
        <v>S10</v>
      </c>
      <c r="H132" t="str">
        <f t="shared" ca="1" si="58"/>
        <v>S101</v>
      </c>
      <c r="I132">
        <f ca="1">VLOOKUP(D132,PRC!$A$2:$B$21,2,0)*E132</f>
        <v>10600000</v>
      </c>
      <c r="J132">
        <f t="shared" ca="1" si="79"/>
        <v>10493996</v>
      </c>
      <c r="K132">
        <f ca="1">VLOOKUP(D132,PRC!$A$1:$C$21,3,0)*E132</f>
        <v>6254000</v>
      </c>
      <c r="L132">
        <f t="shared" ca="1" si="80"/>
        <v>318000</v>
      </c>
      <c r="M132">
        <f t="shared" ca="1" si="81"/>
        <v>1060000</v>
      </c>
      <c r="N132">
        <f t="shared" ca="1" si="82"/>
        <v>1802000</v>
      </c>
      <c r="O132">
        <f t="shared" ca="1" si="83"/>
        <v>1378000</v>
      </c>
      <c r="P132">
        <f t="shared" ca="1" si="59"/>
        <v>-318004</v>
      </c>
      <c r="Q132">
        <f ca="1">IF(P132&gt;0,1,0)</f>
        <v>0</v>
      </c>
      <c r="R132">
        <f t="shared" ca="1" si="84"/>
        <v>1</v>
      </c>
      <c r="S132">
        <f t="shared" ca="1" si="85"/>
        <v>3</v>
      </c>
      <c r="T132">
        <f t="shared" ca="1" si="86"/>
        <v>10</v>
      </c>
      <c r="U132">
        <f t="shared" ca="1" si="87"/>
        <v>17</v>
      </c>
      <c r="V132">
        <f t="shared" ca="1" si="88"/>
        <v>13</v>
      </c>
      <c r="X132">
        <f t="shared" ref="X132:X195" si="92">X131+1</f>
        <v>132</v>
      </c>
      <c r="Y132">
        <f t="shared" si="60"/>
        <v>102</v>
      </c>
      <c r="Z132">
        <f t="shared" ref="Z132:Z195" si="93">Y132+1</f>
        <v>103</v>
      </c>
      <c r="AA132">
        <f t="shared" si="89"/>
        <v>251</v>
      </c>
      <c r="AB132">
        <f t="shared" si="90"/>
        <v>150</v>
      </c>
      <c r="AM132" t="str">
        <f t="shared" si="91"/>
        <v>201901HD</v>
      </c>
      <c r="AN132">
        <f t="shared" ca="1" si="71"/>
        <v>1.0000377358490575</v>
      </c>
      <c r="AO132">
        <f t="shared" ca="1" si="72"/>
        <v>3</v>
      </c>
      <c r="AP132">
        <f t="shared" ca="1" si="73"/>
        <v>10</v>
      </c>
      <c r="AQ132">
        <f t="shared" ca="1" si="74"/>
        <v>17</v>
      </c>
      <c r="AR132">
        <f t="shared" ca="1" si="75"/>
        <v>13</v>
      </c>
      <c r="AS132">
        <f ca="1">P132/J132</f>
        <v>-3.030342302398438E-2</v>
      </c>
    </row>
    <row r="133" spans="1:45" hidden="1" outlineLevel="1" x14ac:dyDescent="0.4">
      <c r="A133">
        <f t="shared" si="76"/>
        <v>201901</v>
      </c>
      <c r="B133" t="s">
        <v>218</v>
      </c>
      <c r="C133" t="s">
        <v>75</v>
      </c>
      <c r="D133" t="str">
        <f t="shared" ca="1" si="61"/>
        <v>I106</v>
      </c>
      <c r="E133">
        <f t="shared" ca="1" si="77"/>
        <v>100</v>
      </c>
      <c r="F133">
        <f t="shared" ca="1" si="78"/>
        <v>1</v>
      </c>
      <c r="G133" t="str">
        <f t="shared" ca="1" si="57"/>
        <v>S11</v>
      </c>
      <c r="H133" t="str">
        <f t="shared" ca="1" si="58"/>
        <v>S111</v>
      </c>
      <c r="I133">
        <f ca="1">VLOOKUP(D133,PRC!$A$2:$B$21,2,0)*E133</f>
        <v>2000000</v>
      </c>
      <c r="J133">
        <f t="shared" ca="1" si="79"/>
        <v>1959996</v>
      </c>
      <c r="K133">
        <f ca="1">VLOOKUP(D133,PRC!$A$1:$C$21,3,0)*E133</f>
        <v>1060000</v>
      </c>
      <c r="L133">
        <f t="shared" ca="1" si="80"/>
        <v>80000</v>
      </c>
      <c r="M133">
        <f t="shared" ca="1" si="81"/>
        <v>240000</v>
      </c>
      <c r="N133">
        <f t="shared" ca="1" si="82"/>
        <v>320000</v>
      </c>
      <c r="O133">
        <f t="shared" ca="1" si="83"/>
        <v>280000</v>
      </c>
      <c r="P133">
        <f t="shared" ca="1" si="59"/>
        <v>-20004</v>
      </c>
      <c r="Q133">
        <f ca="1">IF(P133&gt;0,1,0)</f>
        <v>0</v>
      </c>
      <c r="R133">
        <f t="shared" ca="1" si="84"/>
        <v>2</v>
      </c>
      <c r="S133">
        <f t="shared" ca="1" si="85"/>
        <v>4</v>
      </c>
      <c r="T133">
        <f t="shared" ca="1" si="86"/>
        <v>12</v>
      </c>
      <c r="U133">
        <f t="shared" ca="1" si="87"/>
        <v>16</v>
      </c>
      <c r="V133">
        <f t="shared" ca="1" si="88"/>
        <v>14</v>
      </c>
      <c r="X133">
        <f t="shared" si="92"/>
        <v>133</v>
      </c>
      <c r="Y133">
        <f t="shared" si="60"/>
        <v>102</v>
      </c>
      <c r="Z133">
        <f t="shared" si="93"/>
        <v>103</v>
      </c>
      <c r="AA133">
        <f t="shared" si="89"/>
        <v>251</v>
      </c>
      <c r="AB133">
        <f t="shared" si="90"/>
        <v>150</v>
      </c>
      <c r="AM133" t="str">
        <f t="shared" si="91"/>
        <v>201901HD</v>
      </c>
      <c r="AN133">
        <f t="shared" ca="1" si="71"/>
        <v>2.0001999999999964</v>
      </c>
      <c r="AO133">
        <f t="shared" ca="1" si="72"/>
        <v>4</v>
      </c>
      <c r="AP133">
        <f t="shared" ca="1" si="73"/>
        <v>12</v>
      </c>
      <c r="AQ133">
        <f t="shared" ca="1" si="74"/>
        <v>16</v>
      </c>
      <c r="AR133">
        <f t="shared" ca="1" si="75"/>
        <v>14.000000000000002</v>
      </c>
      <c r="AS133">
        <f ca="1">P133/J133</f>
        <v>-1.0206143277843424E-2</v>
      </c>
    </row>
    <row r="134" spans="1:45" hidden="1" outlineLevel="1" x14ac:dyDescent="0.4">
      <c r="A134">
        <f t="shared" si="76"/>
        <v>201901</v>
      </c>
      <c r="B134" t="s">
        <v>219</v>
      </c>
      <c r="C134" t="s">
        <v>75</v>
      </c>
      <c r="D134" t="str">
        <f t="shared" ca="1" si="61"/>
        <v>I117</v>
      </c>
      <c r="E134">
        <f t="shared" ca="1" si="77"/>
        <v>100</v>
      </c>
      <c r="F134">
        <f t="shared" ca="1" si="78"/>
        <v>0</v>
      </c>
      <c r="G134" t="str">
        <f t="shared" ca="1" si="57"/>
        <v>S12</v>
      </c>
      <c r="H134" t="str">
        <f t="shared" ca="1" si="58"/>
        <v>S120</v>
      </c>
      <c r="I134">
        <f ca="1">VLOOKUP(D134,PRC!$A$2:$B$21,2,0)*E134</f>
        <v>250000000</v>
      </c>
      <c r="J134">
        <f t="shared" ca="1" si="79"/>
        <v>249999996</v>
      </c>
      <c r="K134">
        <f ca="1">VLOOKUP(D134,PRC!$A$1:$C$21,3,0)*E134</f>
        <v>115000000</v>
      </c>
      <c r="L134">
        <f t="shared" ca="1" si="80"/>
        <v>10000000</v>
      </c>
      <c r="M134">
        <f t="shared" ca="1" si="81"/>
        <v>25000000</v>
      </c>
      <c r="N134">
        <f t="shared" ca="1" si="82"/>
        <v>42500000</v>
      </c>
      <c r="O134">
        <f t="shared" ca="1" si="83"/>
        <v>25000000</v>
      </c>
      <c r="P134">
        <f t="shared" ca="1" si="59"/>
        <v>32499996</v>
      </c>
      <c r="Q134">
        <f ca="1">IF(P134&gt;0,1,0)</f>
        <v>1</v>
      </c>
      <c r="R134">
        <f t="shared" ca="1" si="84"/>
        <v>0</v>
      </c>
      <c r="S134">
        <f t="shared" ca="1" si="85"/>
        <v>4</v>
      </c>
      <c r="T134">
        <f t="shared" ca="1" si="86"/>
        <v>10</v>
      </c>
      <c r="U134">
        <f t="shared" ca="1" si="87"/>
        <v>17</v>
      </c>
      <c r="V134">
        <f t="shared" ca="1" si="88"/>
        <v>10</v>
      </c>
      <c r="X134">
        <f t="shared" si="92"/>
        <v>134</v>
      </c>
      <c r="Y134">
        <f t="shared" si="60"/>
        <v>102</v>
      </c>
      <c r="Z134">
        <f t="shared" si="93"/>
        <v>103</v>
      </c>
      <c r="AA134">
        <f t="shared" si="89"/>
        <v>251</v>
      </c>
      <c r="AB134">
        <f t="shared" si="90"/>
        <v>150</v>
      </c>
      <c r="AM134" t="str">
        <f t="shared" si="91"/>
        <v>201901HD</v>
      </c>
      <c r="AN134">
        <f t="shared" ca="1" si="71"/>
        <v>1.5999999991578306E-6</v>
      </c>
      <c r="AO134">
        <f t="shared" ca="1" si="72"/>
        <v>4</v>
      </c>
      <c r="AP134">
        <f t="shared" ca="1" si="73"/>
        <v>10</v>
      </c>
      <c r="AQ134">
        <f t="shared" ca="1" si="74"/>
        <v>17</v>
      </c>
      <c r="AR134">
        <f t="shared" ca="1" si="75"/>
        <v>10</v>
      </c>
      <c r="AS134">
        <f ca="1">P134/J134</f>
        <v>0.12999998607999977</v>
      </c>
    </row>
    <row r="135" spans="1:45" hidden="1" outlineLevel="1" x14ac:dyDescent="0.4">
      <c r="A135">
        <f t="shared" si="76"/>
        <v>201901</v>
      </c>
      <c r="B135" t="s">
        <v>220</v>
      </c>
      <c r="C135" t="s">
        <v>75</v>
      </c>
      <c r="D135" t="str">
        <f t="shared" ca="1" si="61"/>
        <v>I106</v>
      </c>
      <c r="E135">
        <f t="shared" ca="1" si="77"/>
        <v>88</v>
      </c>
      <c r="F135">
        <f t="shared" ca="1" si="78"/>
        <v>2</v>
      </c>
      <c r="G135" t="str">
        <f t="shared" ca="1" si="57"/>
        <v>S10</v>
      </c>
      <c r="H135" t="str">
        <f t="shared" ca="1" si="58"/>
        <v>S108</v>
      </c>
      <c r="I135">
        <f ca="1">VLOOKUP(D135,PRC!$A$2:$B$21,2,0)*E135</f>
        <v>1760000</v>
      </c>
      <c r="J135">
        <f t="shared" ca="1" si="79"/>
        <v>1724796</v>
      </c>
      <c r="K135">
        <f ca="1">VLOOKUP(D135,PRC!$A$1:$C$21,3,0)*E135</f>
        <v>932800</v>
      </c>
      <c r="L135">
        <f t="shared" ca="1" si="80"/>
        <v>70000</v>
      </c>
      <c r="M135">
        <f t="shared" ca="1" si="81"/>
        <v>246000</v>
      </c>
      <c r="N135">
        <f t="shared" ca="1" si="82"/>
        <v>334000</v>
      </c>
      <c r="O135">
        <f t="shared" ca="1" si="83"/>
        <v>211000</v>
      </c>
      <c r="P135">
        <f t="shared" ca="1" si="59"/>
        <v>-69004</v>
      </c>
      <c r="Q135">
        <f ca="1">IF(P135&gt;0,1,0)</f>
        <v>0</v>
      </c>
      <c r="R135">
        <f t="shared" ca="1" si="84"/>
        <v>2</v>
      </c>
      <c r="S135">
        <f t="shared" ca="1" si="85"/>
        <v>4</v>
      </c>
      <c r="T135">
        <f t="shared" ca="1" si="86"/>
        <v>14</v>
      </c>
      <c r="U135">
        <f t="shared" ca="1" si="87"/>
        <v>19</v>
      </c>
      <c r="V135">
        <f t="shared" ca="1" si="88"/>
        <v>12</v>
      </c>
      <c r="X135">
        <f t="shared" si="92"/>
        <v>135</v>
      </c>
      <c r="Y135">
        <f t="shared" si="60"/>
        <v>102</v>
      </c>
      <c r="Z135">
        <f t="shared" si="93"/>
        <v>103</v>
      </c>
      <c r="AA135">
        <f t="shared" si="89"/>
        <v>251</v>
      </c>
      <c r="AB135">
        <f t="shared" si="90"/>
        <v>150</v>
      </c>
      <c r="AM135" t="str">
        <f t="shared" si="91"/>
        <v>201901HD</v>
      </c>
      <c r="AN135">
        <f t="shared" ca="1" si="71"/>
        <v>2.000227272727273</v>
      </c>
      <c r="AO135">
        <f t="shared" ca="1" si="72"/>
        <v>3.9772727272727271</v>
      </c>
      <c r="AP135">
        <f t="shared" ca="1" si="73"/>
        <v>13.977272727272727</v>
      </c>
      <c r="AQ135">
        <f t="shared" ca="1" si="74"/>
        <v>18.977272727272727</v>
      </c>
      <c r="AR135">
        <f t="shared" ca="1" si="75"/>
        <v>11.988636363636363</v>
      </c>
      <c r="AS135">
        <f ca="1">P135/J135</f>
        <v>-4.0007050109114352E-2</v>
      </c>
    </row>
    <row r="136" spans="1:45" hidden="1" outlineLevel="1" x14ac:dyDescent="0.4">
      <c r="A136">
        <f t="shared" si="76"/>
        <v>201901</v>
      </c>
      <c r="B136" t="s">
        <v>221</v>
      </c>
      <c r="C136" t="s">
        <v>75</v>
      </c>
      <c r="D136" t="str">
        <f t="shared" ca="1" si="61"/>
        <v>I107</v>
      </c>
      <c r="E136">
        <f t="shared" ca="1" si="77"/>
        <v>99</v>
      </c>
      <c r="F136">
        <f t="shared" ca="1" si="78"/>
        <v>2</v>
      </c>
      <c r="G136" t="str">
        <f t="shared" ca="1" si="57"/>
        <v>S10</v>
      </c>
      <c r="H136" t="str">
        <f t="shared" ca="1" si="58"/>
        <v>S104</v>
      </c>
      <c r="I136">
        <f ca="1">VLOOKUP(D136,PRC!$A$2:$B$21,2,0)*E136</f>
        <v>14850000</v>
      </c>
      <c r="J136">
        <f t="shared" ca="1" si="79"/>
        <v>14552996</v>
      </c>
      <c r="K136">
        <f ca="1">VLOOKUP(D136,PRC!$A$1:$C$21,3,0)*E136</f>
        <v>8464500</v>
      </c>
      <c r="L136">
        <f t="shared" ca="1" si="80"/>
        <v>743000</v>
      </c>
      <c r="M136">
        <f t="shared" ca="1" si="81"/>
        <v>1634000</v>
      </c>
      <c r="N136">
        <f t="shared" ca="1" si="82"/>
        <v>2970000</v>
      </c>
      <c r="O136">
        <f t="shared" ca="1" si="83"/>
        <v>2228000</v>
      </c>
      <c r="P136">
        <f t="shared" ca="1" si="59"/>
        <v>-1486504</v>
      </c>
      <c r="Q136">
        <f ca="1">IF(P136&gt;0,1,0)</f>
        <v>0</v>
      </c>
      <c r="R136">
        <f t="shared" ca="1" si="84"/>
        <v>2</v>
      </c>
      <c r="S136">
        <f t="shared" ca="1" si="85"/>
        <v>5</v>
      </c>
      <c r="T136">
        <f t="shared" ca="1" si="86"/>
        <v>11</v>
      </c>
      <c r="U136">
        <f t="shared" ca="1" si="87"/>
        <v>20</v>
      </c>
      <c r="V136">
        <f t="shared" ca="1" si="88"/>
        <v>15</v>
      </c>
      <c r="X136">
        <f t="shared" si="92"/>
        <v>136</v>
      </c>
      <c r="Y136">
        <f t="shared" si="60"/>
        <v>102</v>
      </c>
      <c r="Z136">
        <f t="shared" si="93"/>
        <v>103</v>
      </c>
      <c r="AA136">
        <f t="shared" si="89"/>
        <v>251</v>
      </c>
      <c r="AB136">
        <f t="shared" si="90"/>
        <v>150</v>
      </c>
      <c r="AM136" t="str">
        <f t="shared" si="91"/>
        <v>201901HD</v>
      </c>
      <c r="AN136">
        <f t="shared" ca="1" si="71"/>
        <v>2.0000269360269329</v>
      </c>
      <c r="AO136">
        <f t="shared" ca="1" si="72"/>
        <v>5.0033670033670035</v>
      </c>
      <c r="AP136">
        <f t="shared" ca="1" si="73"/>
        <v>11.003367003367003</v>
      </c>
      <c r="AQ136">
        <f t="shared" ca="1" si="74"/>
        <v>20</v>
      </c>
      <c r="AR136">
        <f t="shared" ca="1" si="75"/>
        <v>15.003367003367005</v>
      </c>
      <c r="AS136">
        <f ca="1">P136/J136</f>
        <v>-0.10214419079067981</v>
      </c>
    </row>
    <row r="137" spans="1:45" hidden="1" outlineLevel="1" x14ac:dyDescent="0.4">
      <c r="A137">
        <f t="shared" si="76"/>
        <v>201901</v>
      </c>
      <c r="B137" t="s">
        <v>222</v>
      </c>
      <c r="C137" t="s">
        <v>75</v>
      </c>
      <c r="D137" t="str">
        <f t="shared" ca="1" si="61"/>
        <v>I119</v>
      </c>
      <c r="E137">
        <f t="shared" ca="1" si="77"/>
        <v>97</v>
      </c>
      <c r="F137">
        <f t="shared" ca="1" si="78"/>
        <v>1</v>
      </c>
      <c r="G137" t="str">
        <f t="shared" ca="1" si="57"/>
        <v>S11</v>
      </c>
      <c r="H137" t="str">
        <f t="shared" ca="1" si="58"/>
        <v>S113</v>
      </c>
      <c r="I137">
        <f ca="1">VLOOKUP(D137,PRC!$A$2:$B$21,2,0)*E137</f>
        <v>9215000</v>
      </c>
      <c r="J137">
        <f t="shared" ca="1" si="79"/>
        <v>9030696</v>
      </c>
      <c r="K137">
        <f ca="1">VLOOKUP(D137,PRC!$A$1:$C$21,3,0)*E137</f>
        <v>4423200</v>
      </c>
      <c r="L137">
        <f t="shared" ca="1" si="80"/>
        <v>276000</v>
      </c>
      <c r="M137">
        <f t="shared" ca="1" si="81"/>
        <v>1106000</v>
      </c>
      <c r="N137">
        <f t="shared" ca="1" si="82"/>
        <v>1843000</v>
      </c>
      <c r="O137">
        <f t="shared" ca="1" si="83"/>
        <v>1014000</v>
      </c>
      <c r="P137">
        <f t="shared" ca="1" si="59"/>
        <v>368496</v>
      </c>
      <c r="Q137">
        <f ca="1">IF(P137&gt;0,1,0)</f>
        <v>1</v>
      </c>
      <c r="R137">
        <f t="shared" ca="1" si="84"/>
        <v>2</v>
      </c>
      <c r="S137">
        <f t="shared" ca="1" si="85"/>
        <v>3</v>
      </c>
      <c r="T137">
        <f t="shared" ca="1" si="86"/>
        <v>12</v>
      </c>
      <c r="U137">
        <f t="shared" ca="1" si="87"/>
        <v>20</v>
      </c>
      <c r="V137">
        <f t="shared" ca="1" si="88"/>
        <v>11</v>
      </c>
      <c r="X137">
        <f t="shared" si="92"/>
        <v>137</v>
      </c>
      <c r="Y137">
        <f t="shared" si="60"/>
        <v>102</v>
      </c>
      <c r="Z137">
        <f t="shared" si="93"/>
        <v>103</v>
      </c>
      <c r="AA137">
        <f t="shared" si="89"/>
        <v>251</v>
      </c>
      <c r="AB137">
        <f t="shared" si="90"/>
        <v>150</v>
      </c>
      <c r="AM137" t="str">
        <f t="shared" si="91"/>
        <v>201901HD</v>
      </c>
      <c r="AN137">
        <f t="shared" ca="1" si="71"/>
        <v>2.0000434074877949</v>
      </c>
      <c r="AO137">
        <f t="shared" ca="1" si="72"/>
        <v>2.99511665762344</v>
      </c>
      <c r="AP137">
        <f t="shared" ca="1" si="73"/>
        <v>12.002170374389582</v>
      </c>
      <c r="AQ137">
        <f t="shared" ca="1" si="74"/>
        <v>20</v>
      </c>
      <c r="AR137">
        <f t="shared" ca="1" si="75"/>
        <v>11.003798155181768</v>
      </c>
      <c r="AS137">
        <f ca="1">P137/J137</f>
        <v>4.0804828332168419E-2</v>
      </c>
    </row>
    <row r="138" spans="1:45" hidden="1" outlineLevel="1" x14ac:dyDescent="0.4">
      <c r="A138">
        <f t="shared" si="76"/>
        <v>201901</v>
      </c>
      <c r="B138" t="s">
        <v>223</v>
      </c>
      <c r="C138" t="s">
        <v>75</v>
      </c>
      <c r="D138" t="str">
        <f t="shared" ca="1" si="61"/>
        <v>I107</v>
      </c>
      <c r="E138">
        <f t="shared" ca="1" si="77"/>
        <v>98</v>
      </c>
      <c r="F138">
        <f t="shared" ca="1" si="78"/>
        <v>0</v>
      </c>
      <c r="G138" t="str">
        <f t="shared" ca="1" si="57"/>
        <v>S10</v>
      </c>
      <c r="H138" t="str">
        <f t="shared" ca="1" si="58"/>
        <v>S102</v>
      </c>
      <c r="I138">
        <f ca="1">VLOOKUP(D138,PRC!$A$2:$B$21,2,0)*E138</f>
        <v>14700000</v>
      </c>
      <c r="J138">
        <f t="shared" ca="1" si="79"/>
        <v>14699996</v>
      </c>
      <c r="K138">
        <f ca="1">VLOOKUP(D138,PRC!$A$1:$C$21,3,0)*E138</f>
        <v>8379000</v>
      </c>
      <c r="L138">
        <f t="shared" ca="1" si="80"/>
        <v>735000</v>
      </c>
      <c r="M138">
        <f t="shared" ca="1" si="81"/>
        <v>2205000</v>
      </c>
      <c r="N138">
        <f t="shared" ca="1" si="82"/>
        <v>2646000</v>
      </c>
      <c r="O138">
        <f t="shared" ca="1" si="83"/>
        <v>1617000</v>
      </c>
      <c r="P138">
        <f t="shared" ca="1" si="59"/>
        <v>-882004</v>
      </c>
      <c r="Q138">
        <f ca="1">IF(P138&gt;0,1,0)</f>
        <v>0</v>
      </c>
      <c r="R138">
        <f t="shared" ca="1" si="84"/>
        <v>0</v>
      </c>
      <c r="S138">
        <f t="shared" ca="1" si="85"/>
        <v>5</v>
      </c>
      <c r="T138">
        <f t="shared" ca="1" si="86"/>
        <v>15</v>
      </c>
      <c r="U138">
        <f t="shared" ca="1" si="87"/>
        <v>18</v>
      </c>
      <c r="V138">
        <f t="shared" ca="1" si="88"/>
        <v>11</v>
      </c>
      <c r="X138">
        <f t="shared" si="92"/>
        <v>138</v>
      </c>
      <c r="Y138">
        <f t="shared" si="60"/>
        <v>102</v>
      </c>
      <c r="Z138">
        <f t="shared" si="93"/>
        <v>103</v>
      </c>
      <c r="AA138">
        <f t="shared" si="89"/>
        <v>251</v>
      </c>
      <c r="AB138">
        <f t="shared" si="90"/>
        <v>150</v>
      </c>
      <c r="AM138" t="str">
        <f t="shared" si="91"/>
        <v>201901HD</v>
      </c>
      <c r="AN138">
        <f t="shared" ca="1" si="71"/>
        <v>2.721088435686525E-5</v>
      </c>
      <c r="AO138">
        <f t="shared" ca="1" si="72"/>
        <v>5</v>
      </c>
      <c r="AP138">
        <f t="shared" ca="1" si="73"/>
        <v>15</v>
      </c>
      <c r="AQ138">
        <f t="shared" ca="1" si="74"/>
        <v>18</v>
      </c>
      <c r="AR138">
        <f t="shared" ca="1" si="75"/>
        <v>11</v>
      </c>
      <c r="AS138">
        <f ca="1">P138/J138</f>
        <v>-6.0000288435452638E-2</v>
      </c>
    </row>
    <row r="139" spans="1:45" hidden="1" outlineLevel="1" x14ac:dyDescent="0.4">
      <c r="A139">
        <f t="shared" si="76"/>
        <v>201901</v>
      </c>
      <c r="B139" t="s">
        <v>224</v>
      </c>
      <c r="C139" t="s">
        <v>75</v>
      </c>
      <c r="D139" t="str">
        <f t="shared" ca="1" si="61"/>
        <v>I111</v>
      </c>
      <c r="E139">
        <f t="shared" ca="1" si="77"/>
        <v>88</v>
      </c>
      <c r="F139">
        <f t="shared" ca="1" si="78"/>
        <v>1</v>
      </c>
      <c r="G139" t="str">
        <f t="shared" ca="1" si="57"/>
        <v>S10</v>
      </c>
      <c r="H139" t="str">
        <f t="shared" ca="1" si="58"/>
        <v>S107</v>
      </c>
      <c r="I139">
        <f ca="1">VLOOKUP(D139,PRC!$A$2:$B$21,2,0)*E139</f>
        <v>13200000</v>
      </c>
      <c r="J139">
        <f t="shared" ca="1" si="79"/>
        <v>13067996</v>
      </c>
      <c r="K139">
        <f ca="1">VLOOKUP(D139,PRC!$A$1:$C$21,3,0)*E139</f>
        <v>6996000</v>
      </c>
      <c r="L139">
        <f t="shared" ca="1" si="80"/>
        <v>396000</v>
      </c>
      <c r="M139">
        <f t="shared" ca="1" si="81"/>
        <v>1452000</v>
      </c>
      <c r="N139">
        <f t="shared" ca="1" si="82"/>
        <v>2640000</v>
      </c>
      <c r="O139">
        <f t="shared" ca="1" si="83"/>
        <v>1848000</v>
      </c>
      <c r="P139">
        <f t="shared" ca="1" si="59"/>
        <v>-264004</v>
      </c>
      <c r="Q139">
        <f ca="1">IF(P139&gt;0,1,0)</f>
        <v>0</v>
      </c>
      <c r="R139">
        <f t="shared" ca="1" si="84"/>
        <v>1</v>
      </c>
      <c r="S139">
        <f t="shared" ca="1" si="85"/>
        <v>3</v>
      </c>
      <c r="T139">
        <f t="shared" ca="1" si="86"/>
        <v>11</v>
      </c>
      <c r="U139">
        <f t="shared" ca="1" si="87"/>
        <v>20</v>
      </c>
      <c r="V139">
        <f t="shared" ca="1" si="88"/>
        <v>14</v>
      </c>
      <c r="X139">
        <f t="shared" si="92"/>
        <v>139</v>
      </c>
      <c r="Y139">
        <f t="shared" si="60"/>
        <v>102</v>
      </c>
      <c r="Z139">
        <f t="shared" si="93"/>
        <v>103</v>
      </c>
      <c r="AA139">
        <f t="shared" si="89"/>
        <v>251</v>
      </c>
      <c r="AB139">
        <f t="shared" si="90"/>
        <v>150</v>
      </c>
      <c r="AM139" t="str">
        <f t="shared" si="91"/>
        <v>201901HD</v>
      </c>
      <c r="AN139">
        <f t="shared" ca="1" si="71"/>
        <v>1.0000303030303082</v>
      </c>
      <c r="AO139">
        <f t="shared" ca="1" si="72"/>
        <v>3</v>
      </c>
      <c r="AP139">
        <f t="shared" ca="1" si="73"/>
        <v>11</v>
      </c>
      <c r="AQ139">
        <f t="shared" ca="1" si="74"/>
        <v>20</v>
      </c>
      <c r="AR139">
        <f t="shared" ca="1" si="75"/>
        <v>14.000000000000002</v>
      </c>
      <c r="AS139">
        <f ca="1">P139/J139</f>
        <v>-2.020233247699188E-2</v>
      </c>
    </row>
    <row r="140" spans="1:45" hidden="1" outlineLevel="1" x14ac:dyDescent="0.4">
      <c r="A140">
        <f t="shared" si="76"/>
        <v>201901</v>
      </c>
      <c r="B140" t="s">
        <v>225</v>
      </c>
      <c r="C140" t="s">
        <v>75</v>
      </c>
      <c r="D140" t="str">
        <f t="shared" ca="1" si="61"/>
        <v>I101</v>
      </c>
      <c r="E140">
        <f t="shared" ca="1" si="77"/>
        <v>77</v>
      </c>
      <c r="F140">
        <f t="shared" ca="1" si="78"/>
        <v>1</v>
      </c>
      <c r="G140" t="str">
        <f t="shared" ca="1" si="57"/>
        <v>S10</v>
      </c>
      <c r="H140" t="str">
        <f t="shared" ca="1" si="58"/>
        <v>S104</v>
      </c>
      <c r="I140">
        <f ca="1">VLOOKUP(D140,PRC!$A$2:$B$21,2,0)*E140</f>
        <v>2310000</v>
      </c>
      <c r="J140">
        <f t="shared" ca="1" si="79"/>
        <v>2309996</v>
      </c>
      <c r="K140">
        <f ca="1">VLOOKUP(D140,PRC!$A$1:$C$21,3,0)*E140</f>
        <v>1201200</v>
      </c>
      <c r="L140">
        <f t="shared" ca="1" si="80"/>
        <v>92000</v>
      </c>
      <c r="M140">
        <f t="shared" ca="1" si="81"/>
        <v>323000</v>
      </c>
      <c r="N140">
        <f t="shared" ca="1" si="82"/>
        <v>462000</v>
      </c>
      <c r="O140">
        <f t="shared" ca="1" si="83"/>
        <v>347000</v>
      </c>
      <c r="P140">
        <f t="shared" ca="1" si="59"/>
        <v>-115204</v>
      </c>
      <c r="Q140">
        <f ca="1">IF(P140&gt;0,1,0)</f>
        <v>0</v>
      </c>
      <c r="R140">
        <f t="shared" ca="1" si="84"/>
        <v>0</v>
      </c>
      <c r="S140">
        <f t="shared" ca="1" si="85"/>
        <v>4</v>
      </c>
      <c r="T140">
        <f t="shared" ca="1" si="86"/>
        <v>14</v>
      </c>
      <c r="U140">
        <f t="shared" ca="1" si="87"/>
        <v>20</v>
      </c>
      <c r="V140">
        <f t="shared" ca="1" si="88"/>
        <v>15</v>
      </c>
      <c r="X140">
        <f t="shared" si="92"/>
        <v>140</v>
      </c>
      <c r="Y140">
        <f t="shared" si="60"/>
        <v>102</v>
      </c>
      <c r="Z140">
        <f t="shared" si="93"/>
        <v>103</v>
      </c>
      <c r="AA140">
        <f t="shared" si="89"/>
        <v>251</v>
      </c>
      <c r="AB140">
        <f t="shared" si="90"/>
        <v>150</v>
      </c>
      <c r="AM140" t="str">
        <f t="shared" si="91"/>
        <v>201901HD</v>
      </c>
      <c r="AN140">
        <f t="shared" ca="1" si="71"/>
        <v>1.7316017315582855E-4</v>
      </c>
      <c r="AO140">
        <f t="shared" ca="1" si="72"/>
        <v>3.9826839826839828</v>
      </c>
      <c r="AP140">
        <f t="shared" ca="1" si="73"/>
        <v>13.982683982683982</v>
      </c>
      <c r="AQ140">
        <f t="shared" ca="1" si="74"/>
        <v>20</v>
      </c>
      <c r="AR140">
        <f t="shared" ca="1" si="75"/>
        <v>15.021645021645021</v>
      </c>
      <c r="AS140">
        <f ca="1">P140/J140</f>
        <v>-4.987194783021269E-2</v>
      </c>
    </row>
    <row r="141" spans="1:45" hidden="1" outlineLevel="1" x14ac:dyDescent="0.4">
      <c r="A141">
        <f t="shared" si="76"/>
        <v>201901</v>
      </c>
      <c r="B141" t="s">
        <v>226</v>
      </c>
      <c r="C141" t="s">
        <v>75</v>
      </c>
      <c r="D141" t="str">
        <f t="shared" ca="1" si="61"/>
        <v>I107</v>
      </c>
      <c r="E141">
        <f t="shared" ca="1" si="77"/>
        <v>94</v>
      </c>
      <c r="F141">
        <f t="shared" ca="1" si="78"/>
        <v>0</v>
      </c>
      <c r="G141" t="str">
        <f t="shared" ca="1" si="57"/>
        <v>S11</v>
      </c>
      <c r="H141" t="str">
        <f t="shared" ca="1" si="58"/>
        <v>S113</v>
      </c>
      <c r="I141">
        <f ca="1">VLOOKUP(D141,PRC!$A$2:$B$21,2,0)*E141</f>
        <v>14100000</v>
      </c>
      <c r="J141">
        <f t="shared" ca="1" si="79"/>
        <v>14099996</v>
      </c>
      <c r="K141">
        <f ca="1">VLOOKUP(D141,PRC!$A$1:$C$21,3,0)*E141</f>
        <v>8037000</v>
      </c>
      <c r="L141">
        <f t="shared" ca="1" si="80"/>
        <v>423000</v>
      </c>
      <c r="M141">
        <f t="shared" ca="1" si="81"/>
        <v>1410000</v>
      </c>
      <c r="N141">
        <f t="shared" ca="1" si="82"/>
        <v>2679000</v>
      </c>
      <c r="O141">
        <f t="shared" ca="1" si="83"/>
        <v>1692000</v>
      </c>
      <c r="P141">
        <f t="shared" ca="1" si="59"/>
        <v>-141004</v>
      </c>
      <c r="Q141">
        <f ca="1">IF(P141&gt;0,1,0)</f>
        <v>0</v>
      </c>
      <c r="R141">
        <f t="shared" ca="1" si="84"/>
        <v>0</v>
      </c>
      <c r="S141">
        <f t="shared" ca="1" si="85"/>
        <v>3</v>
      </c>
      <c r="T141">
        <f t="shared" ca="1" si="86"/>
        <v>10</v>
      </c>
      <c r="U141">
        <f t="shared" ca="1" si="87"/>
        <v>19</v>
      </c>
      <c r="V141">
        <f t="shared" ca="1" si="88"/>
        <v>12</v>
      </c>
      <c r="X141">
        <f t="shared" si="92"/>
        <v>141</v>
      </c>
      <c r="Y141">
        <f t="shared" si="60"/>
        <v>102</v>
      </c>
      <c r="Z141">
        <f t="shared" si="93"/>
        <v>103</v>
      </c>
      <c r="AA141">
        <f t="shared" si="89"/>
        <v>251</v>
      </c>
      <c r="AB141">
        <f t="shared" si="90"/>
        <v>150</v>
      </c>
      <c r="AM141" t="str">
        <f t="shared" si="91"/>
        <v>201901HD</v>
      </c>
      <c r="AN141">
        <f t="shared" ca="1" si="71"/>
        <v>2.8368794324773461E-5</v>
      </c>
      <c r="AO141">
        <f t="shared" ca="1" si="72"/>
        <v>3</v>
      </c>
      <c r="AP141">
        <f t="shared" ca="1" si="73"/>
        <v>10</v>
      </c>
      <c r="AQ141">
        <f t="shared" ca="1" si="74"/>
        <v>19</v>
      </c>
      <c r="AR141">
        <f t="shared" ca="1" si="75"/>
        <v>12</v>
      </c>
      <c r="AS141">
        <f ca="1">P141/J141</f>
        <v>-1.0000286524903979E-2</v>
      </c>
    </row>
    <row r="142" spans="1:45" hidden="1" outlineLevel="1" x14ac:dyDescent="0.4">
      <c r="A142">
        <f t="shared" si="76"/>
        <v>201901</v>
      </c>
      <c r="B142" t="s">
        <v>227</v>
      </c>
      <c r="C142" t="s">
        <v>75</v>
      </c>
      <c r="D142" t="str">
        <f t="shared" ca="1" si="61"/>
        <v>I106</v>
      </c>
      <c r="E142">
        <f t="shared" ca="1" si="77"/>
        <v>75</v>
      </c>
      <c r="F142">
        <f t="shared" ca="1" si="78"/>
        <v>0</v>
      </c>
      <c r="G142" t="str">
        <f t="shared" ca="1" si="57"/>
        <v>S10</v>
      </c>
      <c r="H142" t="str">
        <f t="shared" ca="1" si="58"/>
        <v>S101</v>
      </c>
      <c r="I142">
        <f ca="1">VLOOKUP(D142,PRC!$A$2:$B$21,2,0)*E142</f>
        <v>1500000</v>
      </c>
      <c r="J142">
        <f t="shared" ca="1" si="79"/>
        <v>1499996</v>
      </c>
      <c r="K142">
        <f ca="1">VLOOKUP(D142,PRC!$A$1:$C$21,3,0)*E142</f>
        <v>795000</v>
      </c>
      <c r="L142">
        <f t="shared" ca="1" si="80"/>
        <v>60000</v>
      </c>
      <c r="M142">
        <f t="shared" ca="1" si="81"/>
        <v>165000</v>
      </c>
      <c r="N142">
        <f t="shared" ca="1" si="82"/>
        <v>240000</v>
      </c>
      <c r="O142">
        <f t="shared" ca="1" si="83"/>
        <v>210000</v>
      </c>
      <c r="P142">
        <f t="shared" ca="1" si="59"/>
        <v>29996</v>
      </c>
      <c r="Q142">
        <f ca="1">IF(P142&gt;0,1,0)</f>
        <v>1</v>
      </c>
      <c r="R142">
        <f t="shared" ca="1" si="84"/>
        <v>0</v>
      </c>
      <c r="S142">
        <f t="shared" ca="1" si="85"/>
        <v>4</v>
      </c>
      <c r="T142">
        <f t="shared" ca="1" si="86"/>
        <v>11</v>
      </c>
      <c r="U142">
        <f t="shared" ca="1" si="87"/>
        <v>16</v>
      </c>
      <c r="V142">
        <f t="shared" ca="1" si="88"/>
        <v>14</v>
      </c>
      <c r="X142">
        <f t="shared" si="92"/>
        <v>142</v>
      </c>
      <c r="Y142">
        <f t="shared" si="60"/>
        <v>102</v>
      </c>
      <c r="Z142">
        <f t="shared" si="93"/>
        <v>103</v>
      </c>
      <c r="AA142">
        <f t="shared" si="89"/>
        <v>251</v>
      </c>
      <c r="AB142">
        <f t="shared" si="90"/>
        <v>150</v>
      </c>
      <c r="AM142" t="str">
        <f t="shared" si="91"/>
        <v>201901HD</v>
      </c>
      <c r="AN142">
        <f t="shared" ca="1" si="71"/>
        <v>2.666666666706341E-4</v>
      </c>
      <c r="AO142">
        <f t="shared" ca="1" si="72"/>
        <v>4</v>
      </c>
      <c r="AP142">
        <f t="shared" ca="1" si="73"/>
        <v>11</v>
      </c>
      <c r="AQ142">
        <f t="shared" ca="1" si="74"/>
        <v>16</v>
      </c>
      <c r="AR142">
        <f t="shared" ca="1" si="75"/>
        <v>14.000000000000002</v>
      </c>
      <c r="AS142">
        <f ca="1">P142/J142</f>
        <v>1.9997386659697761E-2</v>
      </c>
    </row>
    <row r="143" spans="1:45" hidden="1" outlineLevel="1" x14ac:dyDescent="0.4">
      <c r="A143">
        <f t="shared" si="76"/>
        <v>201901</v>
      </c>
      <c r="B143" t="s">
        <v>228</v>
      </c>
      <c r="C143" t="s">
        <v>75</v>
      </c>
      <c r="D143" t="str">
        <f t="shared" ca="1" si="61"/>
        <v>I116</v>
      </c>
      <c r="E143">
        <f t="shared" ca="1" si="77"/>
        <v>86</v>
      </c>
      <c r="F143">
        <f t="shared" ca="1" si="78"/>
        <v>1</v>
      </c>
      <c r="G143" t="str">
        <f t="shared" ca="1" si="57"/>
        <v>S10</v>
      </c>
      <c r="H143" t="str">
        <f t="shared" ca="1" si="58"/>
        <v>S107</v>
      </c>
      <c r="I143">
        <f ca="1">VLOOKUP(D143,PRC!$A$2:$B$21,2,0)*E143</f>
        <v>125560000</v>
      </c>
      <c r="J143">
        <f t="shared" ca="1" si="79"/>
        <v>124304396</v>
      </c>
      <c r="K143">
        <f ca="1">VLOOKUP(D143,PRC!$A$1:$C$21,3,0)*E143</f>
        <v>75336000</v>
      </c>
      <c r="L143">
        <f t="shared" ca="1" si="80"/>
        <v>3767000</v>
      </c>
      <c r="M143">
        <f t="shared" ca="1" si="81"/>
        <v>12556000</v>
      </c>
      <c r="N143">
        <f t="shared" ca="1" si="82"/>
        <v>21345000</v>
      </c>
      <c r="O143">
        <f t="shared" ca="1" si="83"/>
        <v>15067000</v>
      </c>
      <c r="P143">
        <f t="shared" ca="1" si="59"/>
        <v>-3766604</v>
      </c>
      <c r="Q143">
        <f ca="1">IF(P143&gt;0,1,0)</f>
        <v>0</v>
      </c>
      <c r="R143">
        <f t="shared" ca="1" si="84"/>
        <v>1</v>
      </c>
      <c r="S143">
        <f t="shared" ca="1" si="85"/>
        <v>3</v>
      </c>
      <c r="T143">
        <f t="shared" ca="1" si="86"/>
        <v>10</v>
      </c>
      <c r="U143">
        <f t="shared" ca="1" si="87"/>
        <v>17</v>
      </c>
      <c r="V143">
        <f t="shared" ca="1" si="88"/>
        <v>12</v>
      </c>
      <c r="X143">
        <f t="shared" si="92"/>
        <v>143</v>
      </c>
      <c r="Y143">
        <f t="shared" si="60"/>
        <v>102</v>
      </c>
      <c r="Z143">
        <f t="shared" si="93"/>
        <v>103</v>
      </c>
      <c r="AA143">
        <f t="shared" si="89"/>
        <v>251</v>
      </c>
      <c r="AB143">
        <f t="shared" si="90"/>
        <v>150</v>
      </c>
      <c r="AM143" t="str">
        <f t="shared" si="91"/>
        <v>201901HD</v>
      </c>
      <c r="AN143">
        <f t="shared" ca="1" si="71"/>
        <v>1.0000031857279379</v>
      </c>
      <c r="AO143">
        <f t="shared" ca="1" si="72"/>
        <v>3.0001592863969417</v>
      </c>
      <c r="AP143">
        <f t="shared" ca="1" si="73"/>
        <v>10</v>
      </c>
      <c r="AQ143">
        <f t="shared" ca="1" si="74"/>
        <v>16.99984071360306</v>
      </c>
      <c r="AR143">
        <f t="shared" ca="1" si="75"/>
        <v>11.999840713603058</v>
      </c>
      <c r="AS143">
        <f ca="1">P143/J143</f>
        <v>-3.030145450366856E-2</v>
      </c>
    </row>
    <row r="144" spans="1:45" hidden="1" outlineLevel="1" x14ac:dyDescent="0.4">
      <c r="A144">
        <f t="shared" si="76"/>
        <v>201901</v>
      </c>
      <c r="B144" t="s">
        <v>229</v>
      </c>
      <c r="C144" t="s">
        <v>75</v>
      </c>
      <c r="D144" t="str">
        <f t="shared" ca="1" si="61"/>
        <v>I120</v>
      </c>
      <c r="E144">
        <f t="shared" ca="1" si="77"/>
        <v>99</v>
      </c>
      <c r="F144">
        <f t="shared" ca="1" si="78"/>
        <v>1</v>
      </c>
      <c r="G144" t="str">
        <f t="shared" ca="1" si="57"/>
        <v>S11</v>
      </c>
      <c r="H144" t="str">
        <f t="shared" ca="1" si="58"/>
        <v>S117</v>
      </c>
      <c r="I144">
        <f ca="1">VLOOKUP(D144,PRC!$A$2:$B$21,2,0)*E144</f>
        <v>425700000</v>
      </c>
      <c r="J144">
        <f t="shared" ca="1" si="79"/>
        <v>417185996</v>
      </c>
      <c r="K144">
        <f ca="1">VLOOKUP(D144,PRC!$A$1:$C$21,3,0)*E144</f>
        <v>191565000</v>
      </c>
      <c r="L144">
        <f t="shared" ca="1" si="80"/>
        <v>17028000</v>
      </c>
      <c r="M144">
        <f t="shared" ca="1" si="81"/>
        <v>51084000</v>
      </c>
      <c r="N144">
        <f t="shared" ca="1" si="82"/>
        <v>76626000</v>
      </c>
      <c r="O144">
        <f t="shared" ca="1" si="83"/>
        <v>63855000</v>
      </c>
      <c r="P144">
        <f t="shared" ca="1" si="59"/>
        <v>17027996</v>
      </c>
      <c r="Q144">
        <f ca="1">IF(P144&gt;0,1,0)</f>
        <v>1</v>
      </c>
      <c r="R144">
        <f t="shared" ca="1" si="84"/>
        <v>2</v>
      </c>
      <c r="S144">
        <f t="shared" ca="1" si="85"/>
        <v>4</v>
      </c>
      <c r="T144">
        <f t="shared" ca="1" si="86"/>
        <v>12</v>
      </c>
      <c r="U144">
        <f t="shared" ca="1" si="87"/>
        <v>18</v>
      </c>
      <c r="V144">
        <f t="shared" ca="1" si="88"/>
        <v>15</v>
      </c>
      <c r="X144">
        <f t="shared" si="92"/>
        <v>144</v>
      </c>
      <c r="Y144">
        <f t="shared" si="60"/>
        <v>102</v>
      </c>
      <c r="Z144">
        <f t="shared" si="93"/>
        <v>103</v>
      </c>
      <c r="AA144">
        <f t="shared" si="89"/>
        <v>251</v>
      </c>
      <c r="AB144">
        <f t="shared" si="90"/>
        <v>150</v>
      </c>
      <c r="AM144" t="str">
        <f t="shared" si="91"/>
        <v>201901HD</v>
      </c>
      <c r="AN144">
        <f t="shared" ca="1" si="71"/>
        <v>2.0000009396288432</v>
      </c>
      <c r="AO144">
        <f t="shared" ca="1" si="72"/>
        <v>4</v>
      </c>
      <c r="AP144">
        <f t="shared" ca="1" si="73"/>
        <v>12</v>
      </c>
      <c r="AQ144">
        <f t="shared" ca="1" si="74"/>
        <v>18</v>
      </c>
      <c r="AR144">
        <f t="shared" ca="1" si="75"/>
        <v>15</v>
      </c>
      <c r="AS144">
        <f ca="1">P144/J144</f>
        <v>4.081631733391166E-2</v>
      </c>
    </row>
    <row r="145" spans="1:45" hidden="1" outlineLevel="1" x14ac:dyDescent="0.4">
      <c r="A145">
        <f t="shared" si="76"/>
        <v>201901</v>
      </c>
      <c r="B145" t="s">
        <v>230</v>
      </c>
      <c r="C145" t="s">
        <v>75</v>
      </c>
      <c r="D145" t="str">
        <f t="shared" ca="1" si="61"/>
        <v>I102</v>
      </c>
      <c r="E145">
        <f t="shared" ca="1" si="77"/>
        <v>77</v>
      </c>
      <c r="F145">
        <f t="shared" ca="1" si="78"/>
        <v>1</v>
      </c>
      <c r="G145" t="str">
        <f t="shared" ca="1" si="57"/>
        <v>S10</v>
      </c>
      <c r="H145" t="str">
        <f t="shared" ca="1" si="58"/>
        <v>S105</v>
      </c>
      <c r="I145">
        <f ca="1">VLOOKUP(D145,PRC!$A$2:$B$21,2,0)*E145</f>
        <v>3080000</v>
      </c>
      <c r="J145">
        <f t="shared" ca="1" si="79"/>
        <v>3049196</v>
      </c>
      <c r="K145">
        <f ca="1">VLOOKUP(D145,PRC!$A$1:$C$21,3,0)*E145</f>
        <v>1447600</v>
      </c>
      <c r="L145">
        <f t="shared" ca="1" si="80"/>
        <v>92000</v>
      </c>
      <c r="M145">
        <f t="shared" ca="1" si="81"/>
        <v>462000</v>
      </c>
      <c r="N145">
        <f t="shared" ca="1" si="82"/>
        <v>585000</v>
      </c>
      <c r="O145">
        <f t="shared" ca="1" si="83"/>
        <v>370000</v>
      </c>
      <c r="P145">
        <f t="shared" ca="1" si="59"/>
        <v>92596</v>
      </c>
      <c r="Q145">
        <f ca="1">IF(P145&gt;0,1,0)</f>
        <v>1</v>
      </c>
      <c r="R145">
        <f t="shared" ca="1" si="84"/>
        <v>1</v>
      </c>
      <c r="S145">
        <f t="shared" ca="1" si="85"/>
        <v>3</v>
      </c>
      <c r="T145">
        <f t="shared" ca="1" si="86"/>
        <v>15</v>
      </c>
      <c r="U145">
        <f t="shared" ca="1" si="87"/>
        <v>19</v>
      </c>
      <c r="V145">
        <f t="shared" ca="1" si="88"/>
        <v>12</v>
      </c>
      <c r="X145">
        <f t="shared" si="92"/>
        <v>145</v>
      </c>
      <c r="Y145">
        <f t="shared" si="60"/>
        <v>102</v>
      </c>
      <c r="Z145">
        <f t="shared" si="93"/>
        <v>103</v>
      </c>
      <c r="AA145">
        <f t="shared" si="89"/>
        <v>251</v>
      </c>
      <c r="AB145">
        <f t="shared" si="90"/>
        <v>150</v>
      </c>
      <c r="AM145" t="str">
        <f t="shared" si="91"/>
        <v>201901HD</v>
      </c>
      <c r="AN145">
        <f t="shared" ca="1" si="71"/>
        <v>1.0001298701298733</v>
      </c>
      <c r="AO145">
        <f t="shared" ca="1" si="72"/>
        <v>2.9870129870129869</v>
      </c>
      <c r="AP145">
        <f t="shared" ca="1" si="73"/>
        <v>15</v>
      </c>
      <c r="AQ145">
        <f t="shared" ca="1" si="74"/>
        <v>18.993506493506494</v>
      </c>
      <c r="AR145">
        <f t="shared" ca="1" si="75"/>
        <v>12.012987012987013</v>
      </c>
      <c r="AS145">
        <f ca="1">P145/J145</f>
        <v>3.0367349294699322E-2</v>
      </c>
    </row>
    <row r="146" spans="1:45" hidden="1" outlineLevel="1" x14ac:dyDescent="0.4">
      <c r="A146">
        <f t="shared" si="76"/>
        <v>201901</v>
      </c>
      <c r="B146" t="s">
        <v>231</v>
      </c>
      <c r="C146" t="s">
        <v>75</v>
      </c>
      <c r="D146" t="str">
        <f t="shared" ca="1" si="61"/>
        <v>I103</v>
      </c>
      <c r="E146">
        <f t="shared" ca="1" si="77"/>
        <v>108</v>
      </c>
      <c r="F146">
        <f t="shared" ca="1" si="78"/>
        <v>0</v>
      </c>
      <c r="G146" t="str">
        <f t="shared" ca="1" si="57"/>
        <v>S11</v>
      </c>
      <c r="H146" t="str">
        <f t="shared" ca="1" si="58"/>
        <v>S116</v>
      </c>
      <c r="I146">
        <f ca="1">VLOOKUP(D146,PRC!$A$2:$B$21,2,0)*E146</f>
        <v>5400000</v>
      </c>
      <c r="J146">
        <f t="shared" ca="1" si="79"/>
        <v>5345996</v>
      </c>
      <c r="K146">
        <f ca="1">VLOOKUP(D146,PRC!$A$1:$C$21,3,0)*E146</f>
        <v>3078000</v>
      </c>
      <c r="L146">
        <f t="shared" ca="1" si="80"/>
        <v>162000</v>
      </c>
      <c r="M146">
        <f t="shared" ca="1" si="81"/>
        <v>594000</v>
      </c>
      <c r="N146">
        <f t="shared" ca="1" si="82"/>
        <v>972000</v>
      </c>
      <c r="O146">
        <f t="shared" ca="1" si="83"/>
        <v>648000</v>
      </c>
      <c r="P146">
        <f t="shared" ca="1" si="59"/>
        <v>-108004</v>
      </c>
      <c r="Q146">
        <f ca="1">IF(P146&gt;0,1,0)</f>
        <v>0</v>
      </c>
      <c r="R146">
        <f t="shared" ca="1" si="84"/>
        <v>1</v>
      </c>
      <c r="S146">
        <f t="shared" ca="1" si="85"/>
        <v>3</v>
      </c>
      <c r="T146">
        <f t="shared" ca="1" si="86"/>
        <v>11</v>
      </c>
      <c r="U146">
        <f t="shared" ca="1" si="87"/>
        <v>18</v>
      </c>
      <c r="V146">
        <f t="shared" ca="1" si="88"/>
        <v>12</v>
      </c>
      <c r="X146">
        <f t="shared" si="92"/>
        <v>146</v>
      </c>
      <c r="Y146">
        <f t="shared" si="60"/>
        <v>102</v>
      </c>
      <c r="Z146">
        <f t="shared" si="93"/>
        <v>103</v>
      </c>
      <c r="AA146">
        <f t="shared" si="89"/>
        <v>251</v>
      </c>
      <c r="AB146">
        <f t="shared" si="90"/>
        <v>150</v>
      </c>
      <c r="AM146" t="str">
        <f t="shared" si="91"/>
        <v>201901HD</v>
      </c>
      <c r="AN146">
        <f t="shared" ca="1" si="71"/>
        <v>1.0000740740740754</v>
      </c>
      <c r="AO146">
        <f t="shared" ca="1" si="72"/>
        <v>3</v>
      </c>
      <c r="AP146">
        <f t="shared" ca="1" si="73"/>
        <v>11</v>
      </c>
      <c r="AQ146">
        <f t="shared" ca="1" si="74"/>
        <v>18</v>
      </c>
      <c r="AR146">
        <f t="shared" ca="1" si="75"/>
        <v>12</v>
      </c>
      <c r="AS146">
        <f ca="1">P146/J146</f>
        <v>-2.0202783541177358E-2</v>
      </c>
    </row>
    <row r="147" spans="1:45" hidden="1" outlineLevel="1" x14ac:dyDescent="0.4">
      <c r="A147">
        <f t="shared" si="76"/>
        <v>201901</v>
      </c>
      <c r="B147" t="s">
        <v>232</v>
      </c>
      <c r="C147" t="s">
        <v>75</v>
      </c>
      <c r="D147" t="str">
        <f t="shared" ca="1" si="61"/>
        <v>I101</v>
      </c>
      <c r="E147">
        <f t="shared" ca="1" si="77"/>
        <v>92</v>
      </c>
      <c r="F147">
        <f t="shared" ca="1" si="78"/>
        <v>1</v>
      </c>
      <c r="G147" t="str">
        <f t="shared" ca="1" si="57"/>
        <v>S11</v>
      </c>
      <c r="H147" t="str">
        <f t="shared" ca="1" si="58"/>
        <v>S114</v>
      </c>
      <c r="I147">
        <f ca="1">VLOOKUP(D147,PRC!$A$2:$B$21,2,0)*E147</f>
        <v>2760000</v>
      </c>
      <c r="J147">
        <f t="shared" ca="1" si="79"/>
        <v>2704796</v>
      </c>
      <c r="K147">
        <f ca="1">VLOOKUP(D147,PRC!$A$1:$C$21,3,0)*E147</f>
        <v>1435200</v>
      </c>
      <c r="L147">
        <f t="shared" ca="1" si="80"/>
        <v>138000</v>
      </c>
      <c r="M147">
        <f t="shared" ca="1" si="81"/>
        <v>276000</v>
      </c>
      <c r="N147">
        <f t="shared" ca="1" si="82"/>
        <v>524000</v>
      </c>
      <c r="O147">
        <f t="shared" ca="1" si="83"/>
        <v>414000</v>
      </c>
      <c r="P147">
        <f t="shared" ca="1" si="59"/>
        <v>-82404</v>
      </c>
      <c r="Q147">
        <f ca="1">IF(P147&gt;0,1,0)</f>
        <v>0</v>
      </c>
      <c r="R147">
        <f t="shared" ca="1" si="84"/>
        <v>2</v>
      </c>
      <c r="S147">
        <f t="shared" ca="1" si="85"/>
        <v>5</v>
      </c>
      <c r="T147">
        <f t="shared" ca="1" si="86"/>
        <v>10</v>
      </c>
      <c r="U147">
        <f t="shared" ca="1" si="87"/>
        <v>19</v>
      </c>
      <c r="V147">
        <f t="shared" ca="1" si="88"/>
        <v>15</v>
      </c>
      <c r="X147">
        <f t="shared" si="92"/>
        <v>147</v>
      </c>
      <c r="Y147">
        <f t="shared" si="60"/>
        <v>102</v>
      </c>
      <c r="Z147">
        <f t="shared" si="93"/>
        <v>103</v>
      </c>
      <c r="AA147">
        <f t="shared" si="89"/>
        <v>251</v>
      </c>
      <c r="AB147">
        <f t="shared" si="90"/>
        <v>150</v>
      </c>
      <c r="AM147" t="str">
        <f t="shared" si="91"/>
        <v>201901HD</v>
      </c>
      <c r="AN147">
        <f t="shared" ca="1" si="71"/>
        <v>2.0001449275362293</v>
      </c>
      <c r="AO147">
        <f t="shared" ca="1" si="72"/>
        <v>5</v>
      </c>
      <c r="AP147">
        <f t="shared" ca="1" si="73"/>
        <v>10</v>
      </c>
      <c r="AQ147">
        <f t="shared" ca="1" si="74"/>
        <v>18.985507246376812</v>
      </c>
      <c r="AR147">
        <f t="shared" ca="1" si="75"/>
        <v>15</v>
      </c>
      <c r="AS147">
        <f ca="1">P147/J147</f>
        <v>-3.0465883563862116E-2</v>
      </c>
    </row>
    <row r="148" spans="1:45" hidden="1" outlineLevel="1" x14ac:dyDescent="0.4">
      <c r="A148">
        <f t="shared" si="76"/>
        <v>201901</v>
      </c>
      <c r="B148" t="s">
        <v>233</v>
      </c>
      <c r="C148" t="s">
        <v>75</v>
      </c>
      <c r="D148" t="str">
        <f t="shared" ca="1" si="61"/>
        <v>I111</v>
      </c>
      <c r="E148">
        <f t="shared" ca="1" si="77"/>
        <v>101</v>
      </c>
      <c r="F148">
        <f t="shared" ca="1" si="78"/>
        <v>2</v>
      </c>
      <c r="G148" t="str">
        <f t="shared" ca="1" si="57"/>
        <v>S10</v>
      </c>
      <c r="H148" t="str">
        <f t="shared" ca="1" si="58"/>
        <v>S103</v>
      </c>
      <c r="I148">
        <f ca="1">VLOOKUP(D148,PRC!$A$2:$B$21,2,0)*E148</f>
        <v>15150000</v>
      </c>
      <c r="J148">
        <f t="shared" ca="1" si="79"/>
        <v>15149996</v>
      </c>
      <c r="K148">
        <f ca="1">VLOOKUP(D148,PRC!$A$1:$C$21,3,0)*E148</f>
        <v>8029500</v>
      </c>
      <c r="L148">
        <f t="shared" ca="1" si="80"/>
        <v>606000</v>
      </c>
      <c r="M148">
        <f t="shared" ca="1" si="81"/>
        <v>2273000</v>
      </c>
      <c r="N148">
        <f t="shared" ca="1" si="82"/>
        <v>2273000</v>
      </c>
      <c r="O148">
        <f t="shared" ca="1" si="83"/>
        <v>2121000</v>
      </c>
      <c r="P148">
        <f t="shared" ca="1" si="59"/>
        <v>-152504</v>
      </c>
      <c r="Q148">
        <f ca="1">IF(P148&gt;0,1,0)</f>
        <v>0</v>
      </c>
      <c r="R148">
        <f t="shared" ca="1" si="84"/>
        <v>0</v>
      </c>
      <c r="S148">
        <f t="shared" ca="1" si="85"/>
        <v>4</v>
      </c>
      <c r="T148">
        <f t="shared" ca="1" si="86"/>
        <v>15</v>
      </c>
      <c r="U148">
        <f t="shared" ca="1" si="87"/>
        <v>15</v>
      </c>
      <c r="V148">
        <f t="shared" ca="1" si="88"/>
        <v>14</v>
      </c>
      <c r="X148">
        <f t="shared" si="92"/>
        <v>148</v>
      </c>
      <c r="Y148">
        <f t="shared" si="60"/>
        <v>102</v>
      </c>
      <c r="Z148">
        <f t="shared" si="93"/>
        <v>103</v>
      </c>
      <c r="AA148">
        <f t="shared" si="89"/>
        <v>251</v>
      </c>
      <c r="AB148">
        <f t="shared" si="90"/>
        <v>150</v>
      </c>
      <c r="AM148" t="str">
        <f t="shared" si="91"/>
        <v>201901HD</v>
      </c>
      <c r="AN148">
        <f t="shared" ca="1" si="71"/>
        <v>2.6402640262990218E-5</v>
      </c>
      <c r="AO148">
        <f t="shared" ca="1" si="72"/>
        <v>4</v>
      </c>
      <c r="AP148">
        <f t="shared" ca="1" si="73"/>
        <v>15.003300330033003</v>
      </c>
      <c r="AQ148">
        <f t="shared" ca="1" si="74"/>
        <v>15.003300330033003</v>
      </c>
      <c r="AR148">
        <f t="shared" ca="1" si="75"/>
        <v>14.000000000000002</v>
      </c>
      <c r="AS148">
        <f ca="1">P148/J148</f>
        <v>-1.006627328482463E-2</v>
      </c>
    </row>
    <row r="149" spans="1:45" hidden="1" outlineLevel="1" x14ac:dyDescent="0.4">
      <c r="A149">
        <f t="shared" si="76"/>
        <v>201901</v>
      </c>
      <c r="B149" t="s">
        <v>234</v>
      </c>
      <c r="C149" t="s">
        <v>75</v>
      </c>
      <c r="D149" t="str">
        <f t="shared" ca="1" si="61"/>
        <v>I117</v>
      </c>
      <c r="E149">
        <f t="shared" ca="1" si="77"/>
        <v>113</v>
      </c>
      <c r="F149">
        <f t="shared" ca="1" si="78"/>
        <v>0</v>
      </c>
      <c r="G149" t="str">
        <f t="shared" ca="1" si="57"/>
        <v>S12</v>
      </c>
      <c r="H149" t="str">
        <f t="shared" ca="1" si="58"/>
        <v>S120</v>
      </c>
      <c r="I149">
        <f ca="1">VLOOKUP(D149,PRC!$A$2:$B$21,2,0)*E149</f>
        <v>282500000</v>
      </c>
      <c r="J149">
        <f t="shared" ca="1" si="79"/>
        <v>279674996</v>
      </c>
      <c r="K149">
        <f ca="1">VLOOKUP(D149,PRC!$A$1:$C$21,3,0)*E149</f>
        <v>129950000</v>
      </c>
      <c r="L149">
        <f t="shared" ca="1" si="80"/>
        <v>8475000</v>
      </c>
      <c r="M149">
        <f t="shared" ca="1" si="81"/>
        <v>33900000</v>
      </c>
      <c r="N149">
        <f t="shared" ca="1" si="82"/>
        <v>50850000</v>
      </c>
      <c r="O149">
        <f t="shared" ca="1" si="83"/>
        <v>33900000</v>
      </c>
      <c r="P149">
        <f t="shared" ca="1" si="59"/>
        <v>22599996</v>
      </c>
      <c r="Q149">
        <f ca="1">IF(P149&gt;0,1,0)</f>
        <v>1</v>
      </c>
      <c r="R149">
        <f t="shared" ca="1" si="84"/>
        <v>1</v>
      </c>
      <c r="S149">
        <f t="shared" ca="1" si="85"/>
        <v>3</v>
      </c>
      <c r="T149">
        <f t="shared" ca="1" si="86"/>
        <v>12</v>
      </c>
      <c r="U149">
        <f t="shared" ca="1" si="87"/>
        <v>18</v>
      </c>
      <c r="V149">
        <f t="shared" ca="1" si="88"/>
        <v>12</v>
      </c>
      <c r="X149">
        <f t="shared" si="92"/>
        <v>149</v>
      </c>
      <c r="Y149">
        <f t="shared" si="60"/>
        <v>102</v>
      </c>
      <c r="Z149">
        <f t="shared" si="93"/>
        <v>103</v>
      </c>
      <c r="AA149">
        <f t="shared" si="89"/>
        <v>251</v>
      </c>
      <c r="AB149">
        <f t="shared" si="90"/>
        <v>150</v>
      </c>
      <c r="AM149" t="str">
        <f t="shared" si="91"/>
        <v>201901HD</v>
      </c>
      <c r="AN149">
        <f t="shared" ca="1" si="71"/>
        <v>1.0000014159292081</v>
      </c>
      <c r="AO149">
        <f t="shared" ca="1" si="72"/>
        <v>3</v>
      </c>
      <c r="AP149">
        <f t="shared" ca="1" si="73"/>
        <v>12</v>
      </c>
      <c r="AQ149">
        <f t="shared" ca="1" si="74"/>
        <v>18</v>
      </c>
      <c r="AR149">
        <f t="shared" ca="1" si="75"/>
        <v>12</v>
      </c>
      <c r="AS149">
        <f ca="1">P149/J149</f>
        <v>8.0808067661508068E-2</v>
      </c>
    </row>
    <row r="150" spans="1:45" hidden="1" outlineLevel="1" x14ac:dyDescent="0.4">
      <c r="A150">
        <f t="shared" si="76"/>
        <v>201901</v>
      </c>
      <c r="B150" t="s">
        <v>235</v>
      </c>
      <c r="C150" t="s">
        <v>75</v>
      </c>
      <c r="D150" t="str">
        <f t="shared" ca="1" si="61"/>
        <v>I109</v>
      </c>
      <c r="E150">
        <f t="shared" ca="1" si="77"/>
        <v>117</v>
      </c>
      <c r="F150">
        <f t="shared" ca="1" si="78"/>
        <v>0</v>
      </c>
      <c r="G150" t="str">
        <f t="shared" ca="1" si="57"/>
        <v>S11</v>
      </c>
      <c r="H150" t="str">
        <f t="shared" ca="1" si="58"/>
        <v>S110</v>
      </c>
      <c r="I150">
        <f ca="1">VLOOKUP(D150,PRC!$A$2:$B$21,2,0)*E150</f>
        <v>58500000</v>
      </c>
      <c r="J150">
        <f t="shared" ca="1" si="79"/>
        <v>58499996</v>
      </c>
      <c r="K150">
        <f ca="1">VLOOKUP(D150,PRC!$A$1:$C$21,3,0)*E150</f>
        <v>23400000</v>
      </c>
      <c r="L150">
        <f t="shared" ca="1" si="80"/>
        <v>1755000</v>
      </c>
      <c r="M150">
        <f t="shared" ca="1" si="81"/>
        <v>5850000</v>
      </c>
      <c r="N150">
        <f t="shared" ca="1" si="82"/>
        <v>10530000</v>
      </c>
      <c r="O150">
        <f t="shared" ca="1" si="83"/>
        <v>5850000</v>
      </c>
      <c r="P150">
        <f t="shared" ca="1" si="59"/>
        <v>11114996</v>
      </c>
      <c r="Q150">
        <f ca="1">IF(P150&gt;0,1,0)</f>
        <v>1</v>
      </c>
      <c r="R150">
        <f t="shared" ca="1" si="84"/>
        <v>0</v>
      </c>
      <c r="S150">
        <f t="shared" ca="1" si="85"/>
        <v>3</v>
      </c>
      <c r="T150">
        <f t="shared" ca="1" si="86"/>
        <v>10</v>
      </c>
      <c r="U150">
        <f t="shared" ca="1" si="87"/>
        <v>18</v>
      </c>
      <c r="V150">
        <f t="shared" ca="1" si="88"/>
        <v>10</v>
      </c>
      <c r="X150">
        <f t="shared" si="92"/>
        <v>150</v>
      </c>
      <c r="Y150">
        <f t="shared" si="60"/>
        <v>102</v>
      </c>
      <c r="Z150">
        <f t="shared" si="93"/>
        <v>103</v>
      </c>
      <c r="AA150">
        <f t="shared" si="89"/>
        <v>251</v>
      </c>
      <c r="AB150">
        <f t="shared" si="90"/>
        <v>150</v>
      </c>
      <c r="AM150" t="str">
        <f t="shared" si="91"/>
        <v>201901HD</v>
      </c>
      <c r="AN150">
        <f t="shared" ca="1" si="71"/>
        <v>6.8376068362852038E-6</v>
      </c>
      <c r="AO150">
        <f t="shared" ca="1" si="72"/>
        <v>3</v>
      </c>
      <c r="AP150">
        <f t="shared" ca="1" si="73"/>
        <v>10</v>
      </c>
      <c r="AQ150">
        <f t="shared" ca="1" si="74"/>
        <v>18</v>
      </c>
      <c r="AR150">
        <f t="shared" ca="1" si="75"/>
        <v>10</v>
      </c>
      <c r="AS150">
        <f ca="1">P150/J150</f>
        <v>0.18999994461538083</v>
      </c>
    </row>
    <row r="151" spans="1:45" hidden="1" outlineLevel="1" x14ac:dyDescent="0.4">
      <c r="A151">
        <f t="shared" si="76"/>
        <v>201901</v>
      </c>
      <c r="B151" t="s">
        <v>236</v>
      </c>
      <c r="C151" t="s">
        <v>75</v>
      </c>
      <c r="D151" t="str">
        <f t="shared" ca="1" si="61"/>
        <v>I115</v>
      </c>
      <c r="E151">
        <f t="shared" ca="1" si="77"/>
        <v>98</v>
      </c>
      <c r="F151">
        <f t="shared" ca="1" si="78"/>
        <v>1</v>
      </c>
      <c r="G151" t="str">
        <f t="shared" ca="1" si="57"/>
        <v>S11</v>
      </c>
      <c r="H151" t="str">
        <f t="shared" ca="1" si="58"/>
        <v>S115</v>
      </c>
      <c r="I151">
        <f ca="1">VLOOKUP(D151,PRC!$A$2:$B$21,2,0)*E151</f>
        <v>490000</v>
      </c>
      <c r="J151">
        <f t="shared" ca="1" si="79"/>
        <v>485096</v>
      </c>
      <c r="K151">
        <f ca="1">VLOOKUP(D151,PRC!$A$1:$C$21,3,0)*E151</f>
        <v>235200</v>
      </c>
      <c r="L151">
        <f t="shared" ca="1" si="80"/>
        <v>25000</v>
      </c>
      <c r="M151">
        <f t="shared" ca="1" si="81"/>
        <v>69000</v>
      </c>
      <c r="N151">
        <f t="shared" ca="1" si="82"/>
        <v>74000</v>
      </c>
      <c r="O151">
        <f t="shared" ca="1" si="83"/>
        <v>69000</v>
      </c>
      <c r="P151">
        <f t="shared" ca="1" si="59"/>
        <v>12896</v>
      </c>
      <c r="Q151">
        <f ca="1">IF(P151&gt;0,1,0)</f>
        <v>1</v>
      </c>
      <c r="R151">
        <f t="shared" ca="1" si="84"/>
        <v>1</v>
      </c>
      <c r="S151">
        <f t="shared" ca="1" si="85"/>
        <v>5</v>
      </c>
      <c r="T151">
        <f t="shared" ca="1" si="86"/>
        <v>14</v>
      </c>
      <c r="U151">
        <f t="shared" ca="1" si="87"/>
        <v>15</v>
      </c>
      <c r="V151">
        <f t="shared" ca="1" si="88"/>
        <v>14</v>
      </c>
      <c r="X151">
        <f t="shared" si="92"/>
        <v>151</v>
      </c>
      <c r="Y151">
        <f t="shared" si="60"/>
        <v>102</v>
      </c>
      <c r="Z151">
        <f t="shared" si="93"/>
        <v>103</v>
      </c>
      <c r="AA151">
        <f t="shared" si="89"/>
        <v>251</v>
      </c>
      <c r="AB151">
        <f t="shared" si="90"/>
        <v>150</v>
      </c>
      <c r="AM151" t="str">
        <f t="shared" si="91"/>
        <v>201901HD</v>
      </c>
      <c r="AN151">
        <f t="shared" ca="1" si="71"/>
        <v>1.0008163265306069</v>
      </c>
      <c r="AO151">
        <f t="shared" ca="1" si="72"/>
        <v>5.1020408163265305</v>
      </c>
      <c r="AP151">
        <f t="shared" ca="1" si="73"/>
        <v>14.081632653061224</v>
      </c>
      <c r="AQ151">
        <f t="shared" ca="1" si="74"/>
        <v>15.102040816326531</v>
      </c>
      <c r="AR151">
        <f t="shared" ca="1" si="75"/>
        <v>14.081632653061224</v>
      </c>
      <c r="AS151">
        <f ca="1">P151/J151</f>
        <v>2.6584428649174596E-2</v>
      </c>
    </row>
    <row r="152" spans="1:45" hidden="1" outlineLevel="1" x14ac:dyDescent="0.4">
      <c r="A152">
        <f t="shared" si="76"/>
        <v>201901</v>
      </c>
      <c r="B152" t="s">
        <v>237</v>
      </c>
      <c r="C152" t="s">
        <v>75</v>
      </c>
      <c r="D152" t="str">
        <f t="shared" ca="1" si="61"/>
        <v>I103</v>
      </c>
      <c r="E152">
        <f t="shared" ca="1" si="77"/>
        <v>75</v>
      </c>
      <c r="F152">
        <f t="shared" ca="1" si="78"/>
        <v>2</v>
      </c>
      <c r="G152" t="str">
        <f t="shared" ca="1" si="57"/>
        <v>S11</v>
      </c>
      <c r="H152" t="str">
        <f t="shared" ca="1" si="58"/>
        <v>S112</v>
      </c>
      <c r="I152">
        <f ca="1">VLOOKUP(D152,PRC!$A$2:$B$21,2,0)*E152</f>
        <v>3750000</v>
      </c>
      <c r="J152">
        <f t="shared" ca="1" si="79"/>
        <v>3749996</v>
      </c>
      <c r="K152">
        <f ca="1">VLOOKUP(D152,PRC!$A$1:$C$21,3,0)*E152</f>
        <v>2137500</v>
      </c>
      <c r="L152">
        <f t="shared" ca="1" si="80"/>
        <v>113000</v>
      </c>
      <c r="M152">
        <f t="shared" ca="1" si="81"/>
        <v>375000</v>
      </c>
      <c r="N152">
        <f t="shared" ca="1" si="82"/>
        <v>750000</v>
      </c>
      <c r="O152">
        <f t="shared" ca="1" si="83"/>
        <v>450000</v>
      </c>
      <c r="P152">
        <f t="shared" ca="1" si="59"/>
        <v>-75504</v>
      </c>
      <c r="Q152">
        <f ca="1">IF(P152&gt;0,1,0)</f>
        <v>0</v>
      </c>
      <c r="R152">
        <f t="shared" ca="1" si="84"/>
        <v>0</v>
      </c>
      <c r="S152">
        <f t="shared" ca="1" si="85"/>
        <v>3</v>
      </c>
      <c r="T152">
        <f t="shared" ca="1" si="86"/>
        <v>10</v>
      </c>
      <c r="U152">
        <f t="shared" ca="1" si="87"/>
        <v>20</v>
      </c>
      <c r="V152">
        <f t="shared" ca="1" si="88"/>
        <v>12</v>
      </c>
      <c r="X152">
        <f t="shared" si="92"/>
        <v>152</v>
      </c>
      <c r="Y152">
        <f t="shared" si="60"/>
        <v>102</v>
      </c>
      <c r="Z152">
        <f t="shared" si="93"/>
        <v>103</v>
      </c>
      <c r="AA152">
        <f t="shared" si="89"/>
        <v>251</v>
      </c>
      <c r="AB152">
        <f t="shared" si="90"/>
        <v>150</v>
      </c>
      <c r="AM152" t="str">
        <f t="shared" si="91"/>
        <v>201901HD</v>
      </c>
      <c r="AN152">
        <f t="shared" ca="1" si="71"/>
        <v>1.0666666666603319E-4</v>
      </c>
      <c r="AO152">
        <f t="shared" ca="1" si="72"/>
        <v>3.0133333333333336</v>
      </c>
      <c r="AP152">
        <f t="shared" ca="1" si="73"/>
        <v>10</v>
      </c>
      <c r="AQ152">
        <f t="shared" ca="1" si="74"/>
        <v>20</v>
      </c>
      <c r="AR152">
        <f t="shared" ca="1" si="75"/>
        <v>12</v>
      </c>
      <c r="AS152">
        <f ca="1">P152/J152</f>
        <v>-2.0134421476716242E-2</v>
      </c>
    </row>
    <row r="153" spans="1:45" hidden="1" outlineLevel="1" x14ac:dyDescent="0.4">
      <c r="A153">
        <f t="shared" si="76"/>
        <v>201901</v>
      </c>
      <c r="B153" t="s">
        <v>238</v>
      </c>
      <c r="C153" t="s">
        <v>75</v>
      </c>
      <c r="D153" t="str">
        <f t="shared" ca="1" si="61"/>
        <v>I118</v>
      </c>
      <c r="E153">
        <f t="shared" ca="1" si="77"/>
        <v>97</v>
      </c>
      <c r="F153">
        <f t="shared" ca="1" si="78"/>
        <v>0</v>
      </c>
      <c r="G153" t="str">
        <f t="shared" ca="1" si="57"/>
        <v>S10</v>
      </c>
      <c r="H153" t="str">
        <f t="shared" ca="1" si="58"/>
        <v>S108</v>
      </c>
      <c r="I153">
        <f ca="1">VLOOKUP(D153,PRC!$A$2:$B$21,2,0)*E153</f>
        <v>51410000</v>
      </c>
      <c r="J153">
        <f t="shared" ca="1" si="79"/>
        <v>50381796</v>
      </c>
      <c r="K153">
        <f ca="1">VLOOKUP(D153,PRC!$A$1:$C$21,3,0)*E153</f>
        <v>21592200</v>
      </c>
      <c r="L153">
        <f t="shared" ca="1" si="80"/>
        <v>1542000</v>
      </c>
      <c r="M153">
        <f t="shared" ca="1" si="81"/>
        <v>7712000</v>
      </c>
      <c r="N153">
        <f t="shared" ca="1" si="82"/>
        <v>7712000</v>
      </c>
      <c r="O153">
        <f t="shared" ca="1" si="83"/>
        <v>6169000</v>
      </c>
      <c r="P153">
        <f t="shared" ca="1" si="59"/>
        <v>5654596</v>
      </c>
      <c r="Q153">
        <f ca="1">IF(P153&gt;0,1,0)</f>
        <v>1</v>
      </c>
      <c r="R153">
        <f t="shared" ca="1" si="84"/>
        <v>2</v>
      </c>
      <c r="S153">
        <f t="shared" ca="1" si="85"/>
        <v>3</v>
      </c>
      <c r="T153">
        <f t="shared" ca="1" si="86"/>
        <v>15</v>
      </c>
      <c r="U153">
        <f t="shared" ca="1" si="87"/>
        <v>15</v>
      </c>
      <c r="V153">
        <f t="shared" ca="1" si="88"/>
        <v>12</v>
      </c>
      <c r="X153">
        <f t="shared" si="92"/>
        <v>153</v>
      </c>
      <c r="Y153">
        <f t="shared" si="60"/>
        <v>102</v>
      </c>
      <c r="Z153">
        <f t="shared" si="93"/>
        <v>103</v>
      </c>
      <c r="AA153">
        <f t="shared" si="89"/>
        <v>251</v>
      </c>
      <c r="AB153">
        <f t="shared" si="90"/>
        <v>150</v>
      </c>
      <c r="AM153" t="str">
        <f t="shared" si="91"/>
        <v>201901HD</v>
      </c>
      <c r="AN153">
        <f t="shared" ca="1" si="71"/>
        <v>2.0000077805874317</v>
      </c>
      <c r="AO153">
        <f t="shared" ca="1" si="72"/>
        <v>2.9994164559424235</v>
      </c>
      <c r="AP153">
        <f t="shared" ca="1" si="73"/>
        <v>15.000972573429294</v>
      </c>
      <c r="AQ153">
        <f t="shared" ca="1" si="74"/>
        <v>15.000972573429294</v>
      </c>
      <c r="AR153">
        <f t="shared" ca="1" si="75"/>
        <v>11.999610970628282</v>
      </c>
      <c r="AS153">
        <f ca="1">P153/J153</f>
        <v>0.11223490325751785</v>
      </c>
    </row>
    <row r="154" spans="1:45" hidden="1" outlineLevel="1" x14ac:dyDescent="0.4">
      <c r="A154">
        <f t="shared" si="76"/>
        <v>201901</v>
      </c>
      <c r="B154" t="s">
        <v>239</v>
      </c>
      <c r="C154" t="s">
        <v>75</v>
      </c>
      <c r="D154" t="str">
        <f t="shared" ca="1" si="61"/>
        <v>I103</v>
      </c>
      <c r="E154">
        <f t="shared" ca="1" si="77"/>
        <v>92</v>
      </c>
      <c r="F154">
        <f t="shared" ca="1" si="78"/>
        <v>1</v>
      </c>
      <c r="G154" t="str">
        <f t="shared" ca="1" si="57"/>
        <v>S10</v>
      </c>
      <c r="H154" t="str">
        <f t="shared" ca="1" si="58"/>
        <v>S102</v>
      </c>
      <c r="I154">
        <f ca="1">VLOOKUP(D154,PRC!$A$2:$B$21,2,0)*E154</f>
        <v>4600000</v>
      </c>
      <c r="J154">
        <f t="shared" ca="1" si="79"/>
        <v>4507996</v>
      </c>
      <c r="K154">
        <f ca="1">VLOOKUP(D154,PRC!$A$1:$C$21,3,0)*E154</f>
        <v>2622000</v>
      </c>
      <c r="L154">
        <f t="shared" ca="1" si="80"/>
        <v>138000</v>
      </c>
      <c r="M154">
        <f t="shared" ca="1" si="81"/>
        <v>644000</v>
      </c>
      <c r="N154">
        <f t="shared" ca="1" si="82"/>
        <v>782000</v>
      </c>
      <c r="O154">
        <f t="shared" ca="1" si="83"/>
        <v>506000</v>
      </c>
      <c r="P154">
        <f t="shared" ca="1" si="59"/>
        <v>-184004</v>
      </c>
      <c r="Q154">
        <f ca="1">IF(P154&gt;0,1,0)</f>
        <v>0</v>
      </c>
      <c r="R154">
        <f t="shared" ca="1" si="84"/>
        <v>2</v>
      </c>
      <c r="S154">
        <f t="shared" ca="1" si="85"/>
        <v>3</v>
      </c>
      <c r="T154">
        <f t="shared" ca="1" si="86"/>
        <v>14</v>
      </c>
      <c r="U154">
        <f t="shared" ca="1" si="87"/>
        <v>17</v>
      </c>
      <c r="V154">
        <f t="shared" ca="1" si="88"/>
        <v>11</v>
      </c>
      <c r="X154">
        <f t="shared" si="92"/>
        <v>154</v>
      </c>
      <c r="Y154">
        <f t="shared" si="60"/>
        <v>102</v>
      </c>
      <c r="Z154">
        <f t="shared" si="93"/>
        <v>103</v>
      </c>
      <c r="AA154">
        <f t="shared" si="89"/>
        <v>251</v>
      </c>
      <c r="AB154">
        <f t="shared" si="90"/>
        <v>150</v>
      </c>
      <c r="AM154" t="str">
        <f t="shared" si="91"/>
        <v>201901HD</v>
      </c>
      <c r="AN154">
        <f t="shared" ca="1" si="71"/>
        <v>2.0000869565217405</v>
      </c>
      <c r="AO154">
        <f t="shared" ca="1" si="72"/>
        <v>3</v>
      </c>
      <c r="AP154">
        <f t="shared" ca="1" si="73"/>
        <v>14.000000000000002</v>
      </c>
      <c r="AQ154">
        <f t="shared" ca="1" si="74"/>
        <v>17</v>
      </c>
      <c r="AR154">
        <f t="shared" ca="1" si="75"/>
        <v>11</v>
      </c>
      <c r="AS154">
        <f ca="1">P154/J154</f>
        <v>-4.0817250059671746E-2</v>
      </c>
    </row>
    <row r="155" spans="1:45" hidden="1" outlineLevel="1" x14ac:dyDescent="0.4">
      <c r="A155">
        <f t="shared" si="76"/>
        <v>201901</v>
      </c>
      <c r="B155" t="s">
        <v>240</v>
      </c>
      <c r="C155" t="s">
        <v>75</v>
      </c>
      <c r="D155" t="str">
        <f t="shared" ca="1" si="61"/>
        <v>I107</v>
      </c>
      <c r="E155">
        <f t="shared" ca="1" si="77"/>
        <v>88</v>
      </c>
      <c r="F155">
        <f t="shared" ca="1" si="78"/>
        <v>0</v>
      </c>
      <c r="G155" t="str">
        <f t="shared" ca="1" si="57"/>
        <v>S11</v>
      </c>
      <c r="H155" t="str">
        <f t="shared" ca="1" si="58"/>
        <v>S118</v>
      </c>
      <c r="I155">
        <f ca="1">VLOOKUP(D155,PRC!$A$2:$B$21,2,0)*E155</f>
        <v>13200000</v>
      </c>
      <c r="J155">
        <f t="shared" ca="1" si="79"/>
        <v>12935996</v>
      </c>
      <c r="K155">
        <f ca="1">VLOOKUP(D155,PRC!$A$1:$C$21,3,0)*E155</f>
        <v>7524000</v>
      </c>
      <c r="L155">
        <f t="shared" ca="1" si="80"/>
        <v>396000</v>
      </c>
      <c r="M155">
        <f t="shared" ca="1" si="81"/>
        <v>1980000</v>
      </c>
      <c r="N155">
        <f t="shared" ca="1" si="82"/>
        <v>2112000</v>
      </c>
      <c r="O155">
        <f t="shared" ca="1" si="83"/>
        <v>1584000</v>
      </c>
      <c r="P155">
        <f t="shared" ca="1" si="59"/>
        <v>-660004</v>
      </c>
      <c r="Q155">
        <f ca="1">IF(P155&gt;0,1,0)</f>
        <v>0</v>
      </c>
      <c r="R155">
        <f t="shared" ca="1" si="84"/>
        <v>2</v>
      </c>
      <c r="S155">
        <f t="shared" ca="1" si="85"/>
        <v>3</v>
      </c>
      <c r="T155">
        <f t="shared" ca="1" si="86"/>
        <v>15</v>
      </c>
      <c r="U155">
        <f t="shared" ca="1" si="87"/>
        <v>16</v>
      </c>
      <c r="V155">
        <f t="shared" ca="1" si="88"/>
        <v>12</v>
      </c>
      <c r="X155">
        <f t="shared" si="92"/>
        <v>155</v>
      </c>
      <c r="Y155">
        <f t="shared" si="60"/>
        <v>102</v>
      </c>
      <c r="Z155">
        <f t="shared" si="93"/>
        <v>103</v>
      </c>
      <c r="AA155">
        <f t="shared" si="89"/>
        <v>251</v>
      </c>
      <c r="AB155">
        <f t="shared" si="90"/>
        <v>150</v>
      </c>
      <c r="AM155" t="str">
        <f t="shared" si="91"/>
        <v>201901HD</v>
      </c>
      <c r="AN155">
        <f t="shared" ca="1" si="71"/>
        <v>2.0000303030302979</v>
      </c>
      <c r="AO155">
        <f t="shared" ca="1" si="72"/>
        <v>3</v>
      </c>
      <c r="AP155">
        <f t="shared" ca="1" si="73"/>
        <v>15</v>
      </c>
      <c r="AQ155">
        <f t="shared" ca="1" si="74"/>
        <v>16</v>
      </c>
      <c r="AR155">
        <f t="shared" ca="1" si="75"/>
        <v>12</v>
      </c>
      <c r="AS155">
        <f ca="1">P155/J155</f>
        <v>-5.102073315421557E-2</v>
      </c>
    </row>
    <row r="156" spans="1:45" hidden="1" outlineLevel="1" x14ac:dyDescent="0.4">
      <c r="A156">
        <f t="shared" si="76"/>
        <v>201901</v>
      </c>
      <c r="B156" t="s">
        <v>241</v>
      </c>
      <c r="C156" t="s">
        <v>75</v>
      </c>
      <c r="D156" t="str">
        <f t="shared" ca="1" si="61"/>
        <v>I113</v>
      </c>
      <c r="E156">
        <f t="shared" ca="1" si="77"/>
        <v>119</v>
      </c>
      <c r="F156">
        <f t="shared" ca="1" si="78"/>
        <v>0</v>
      </c>
      <c r="G156" t="str">
        <f t="shared" ca="1" si="57"/>
        <v>S11</v>
      </c>
      <c r="H156" t="str">
        <f t="shared" ca="1" si="58"/>
        <v>S115</v>
      </c>
      <c r="I156">
        <f ca="1">VLOOKUP(D156,PRC!$A$2:$B$21,2,0)*E156</f>
        <v>79730000</v>
      </c>
      <c r="J156">
        <f t="shared" ca="1" si="79"/>
        <v>78135396</v>
      </c>
      <c r="K156">
        <f ca="1">VLOOKUP(D156,PRC!$A$1:$C$21,3,0)*E156</f>
        <v>35878500</v>
      </c>
      <c r="L156">
        <f t="shared" ca="1" si="80"/>
        <v>3189000</v>
      </c>
      <c r="M156">
        <f t="shared" ca="1" si="81"/>
        <v>8770000</v>
      </c>
      <c r="N156">
        <f t="shared" ca="1" si="82"/>
        <v>13554000</v>
      </c>
      <c r="O156">
        <f t="shared" ca="1" si="83"/>
        <v>7973000</v>
      </c>
      <c r="P156">
        <f t="shared" ca="1" si="59"/>
        <v>8770896</v>
      </c>
      <c r="Q156">
        <f ca="1">IF(P156&gt;0,1,0)</f>
        <v>1</v>
      </c>
      <c r="R156">
        <f t="shared" ca="1" si="84"/>
        <v>2</v>
      </c>
      <c r="S156">
        <f t="shared" ca="1" si="85"/>
        <v>4</v>
      </c>
      <c r="T156">
        <f t="shared" ca="1" si="86"/>
        <v>11</v>
      </c>
      <c r="U156">
        <f t="shared" ca="1" si="87"/>
        <v>17</v>
      </c>
      <c r="V156">
        <f t="shared" ca="1" si="88"/>
        <v>10</v>
      </c>
      <c r="X156">
        <f t="shared" si="92"/>
        <v>156</v>
      </c>
      <c r="Y156">
        <f t="shared" si="60"/>
        <v>102</v>
      </c>
      <c r="Z156">
        <f t="shared" si="93"/>
        <v>103</v>
      </c>
      <c r="AA156">
        <f t="shared" si="89"/>
        <v>251</v>
      </c>
      <c r="AB156">
        <f t="shared" si="90"/>
        <v>150</v>
      </c>
      <c r="AM156" t="str">
        <f t="shared" si="91"/>
        <v>201901HD</v>
      </c>
      <c r="AN156">
        <f t="shared" ca="1" si="71"/>
        <v>2.0000050169321493</v>
      </c>
      <c r="AO156">
        <f t="shared" ca="1" si="72"/>
        <v>3.9997491533927003</v>
      </c>
      <c r="AP156">
        <f t="shared" ca="1" si="73"/>
        <v>10.99962373008905</v>
      </c>
      <c r="AQ156">
        <f t="shared" ca="1" si="74"/>
        <v>16.999874576696349</v>
      </c>
      <c r="AR156">
        <f t="shared" ca="1" si="75"/>
        <v>10</v>
      </c>
      <c r="AS156">
        <f ca="1">P156/J156</f>
        <v>0.11225253149033762</v>
      </c>
    </row>
    <row r="157" spans="1:45" hidden="1" outlineLevel="1" x14ac:dyDescent="0.4">
      <c r="A157">
        <f t="shared" si="76"/>
        <v>201901</v>
      </c>
      <c r="B157" t="s">
        <v>242</v>
      </c>
      <c r="C157" t="s">
        <v>75</v>
      </c>
      <c r="D157" t="str">
        <f t="shared" ca="1" si="61"/>
        <v>I103</v>
      </c>
      <c r="E157">
        <f t="shared" ca="1" si="77"/>
        <v>103</v>
      </c>
      <c r="F157">
        <f t="shared" ca="1" si="78"/>
        <v>2</v>
      </c>
      <c r="G157" t="str">
        <f t="shared" ca="1" si="57"/>
        <v>S10</v>
      </c>
      <c r="H157" t="str">
        <f t="shared" ca="1" si="58"/>
        <v>S104</v>
      </c>
      <c r="I157">
        <f ca="1">VLOOKUP(D157,PRC!$A$2:$B$21,2,0)*E157</f>
        <v>5150000</v>
      </c>
      <c r="J157">
        <f t="shared" ca="1" si="79"/>
        <v>5098496</v>
      </c>
      <c r="K157">
        <f ca="1">VLOOKUP(D157,PRC!$A$1:$C$21,3,0)*E157</f>
        <v>2935500</v>
      </c>
      <c r="L157">
        <f t="shared" ca="1" si="80"/>
        <v>258000</v>
      </c>
      <c r="M157">
        <f t="shared" ca="1" si="81"/>
        <v>670000</v>
      </c>
      <c r="N157">
        <f t="shared" ca="1" si="82"/>
        <v>824000</v>
      </c>
      <c r="O157">
        <f t="shared" ca="1" si="83"/>
        <v>515000</v>
      </c>
      <c r="P157">
        <f t="shared" ca="1" si="59"/>
        <v>-104004</v>
      </c>
      <c r="Q157">
        <f ca="1">IF(P157&gt;0,1,0)</f>
        <v>0</v>
      </c>
      <c r="R157">
        <f t="shared" ca="1" si="84"/>
        <v>1</v>
      </c>
      <c r="S157">
        <f t="shared" ca="1" si="85"/>
        <v>5</v>
      </c>
      <c r="T157">
        <f t="shared" ca="1" si="86"/>
        <v>13</v>
      </c>
      <c r="U157">
        <f t="shared" ca="1" si="87"/>
        <v>16</v>
      </c>
      <c r="V157">
        <f t="shared" ca="1" si="88"/>
        <v>10</v>
      </c>
      <c r="X157">
        <f t="shared" si="92"/>
        <v>157</v>
      </c>
      <c r="Y157">
        <f t="shared" si="60"/>
        <v>102</v>
      </c>
      <c r="Z157">
        <f t="shared" si="93"/>
        <v>103</v>
      </c>
      <c r="AA157">
        <f t="shared" si="89"/>
        <v>251</v>
      </c>
      <c r="AB157">
        <f t="shared" si="90"/>
        <v>150</v>
      </c>
      <c r="AM157" t="str">
        <f t="shared" si="91"/>
        <v>201901HD</v>
      </c>
      <c r="AN157">
        <f t="shared" ca="1" si="71"/>
        <v>1.0000776699029101</v>
      </c>
      <c r="AO157">
        <f t="shared" ca="1" si="72"/>
        <v>5.0097087378640781</v>
      </c>
      <c r="AP157">
        <f t="shared" ca="1" si="73"/>
        <v>13.009708737864079</v>
      </c>
      <c r="AQ157">
        <f t="shared" ca="1" si="74"/>
        <v>16</v>
      </c>
      <c r="AR157">
        <f t="shared" ca="1" si="75"/>
        <v>10</v>
      </c>
      <c r="AS157">
        <f ca="1">P157/J157</f>
        <v>-2.0398956868849166E-2</v>
      </c>
    </row>
    <row r="158" spans="1:45" hidden="1" outlineLevel="1" x14ac:dyDescent="0.4">
      <c r="A158">
        <f t="shared" si="76"/>
        <v>201901</v>
      </c>
      <c r="B158" t="s">
        <v>243</v>
      </c>
      <c r="C158" t="s">
        <v>75</v>
      </c>
      <c r="D158" t="str">
        <f t="shared" ca="1" si="61"/>
        <v>I114</v>
      </c>
      <c r="E158">
        <f t="shared" ca="1" si="77"/>
        <v>98</v>
      </c>
      <c r="F158">
        <f t="shared" ca="1" si="78"/>
        <v>2</v>
      </c>
      <c r="G158" t="str">
        <f t="shared" ca="1" si="57"/>
        <v>S10</v>
      </c>
      <c r="H158" t="str">
        <f t="shared" ca="1" si="58"/>
        <v>S103</v>
      </c>
      <c r="I158">
        <f ca="1">VLOOKUP(D158,PRC!$A$2:$B$21,2,0)*E158</f>
        <v>23520000</v>
      </c>
      <c r="J158">
        <f t="shared" ca="1" si="79"/>
        <v>23049596</v>
      </c>
      <c r="K158">
        <f ca="1">VLOOKUP(D158,PRC!$A$1:$C$21,3,0)*E158</f>
        <v>13641600</v>
      </c>
      <c r="L158">
        <f t="shared" ca="1" si="80"/>
        <v>941000</v>
      </c>
      <c r="M158">
        <f t="shared" ca="1" si="81"/>
        <v>2587000</v>
      </c>
      <c r="N158">
        <f t="shared" ca="1" si="82"/>
        <v>4469000</v>
      </c>
      <c r="O158">
        <f t="shared" ca="1" si="83"/>
        <v>3058000</v>
      </c>
      <c r="P158">
        <f t="shared" ca="1" si="59"/>
        <v>-1647004</v>
      </c>
      <c r="Q158">
        <f ca="1">IF(P158&gt;0,1,0)</f>
        <v>0</v>
      </c>
      <c r="R158">
        <f t="shared" ca="1" si="84"/>
        <v>2</v>
      </c>
      <c r="S158">
        <f t="shared" ca="1" si="85"/>
        <v>4</v>
      </c>
      <c r="T158">
        <f t="shared" ca="1" si="86"/>
        <v>11</v>
      </c>
      <c r="U158">
        <f t="shared" ca="1" si="87"/>
        <v>19</v>
      </c>
      <c r="V158">
        <f t="shared" ca="1" si="88"/>
        <v>13</v>
      </c>
      <c r="X158">
        <f t="shared" si="92"/>
        <v>158</v>
      </c>
      <c r="Y158">
        <f t="shared" si="60"/>
        <v>102</v>
      </c>
      <c r="Z158">
        <f t="shared" si="93"/>
        <v>103</v>
      </c>
      <c r="AA158">
        <f t="shared" si="89"/>
        <v>251</v>
      </c>
      <c r="AB158">
        <f t="shared" si="90"/>
        <v>150</v>
      </c>
      <c r="AM158" t="str">
        <f t="shared" si="91"/>
        <v>201901HD</v>
      </c>
      <c r="AN158">
        <f t="shared" ca="1" si="71"/>
        <v>2.0000170068027234</v>
      </c>
      <c r="AO158">
        <f t="shared" ca="1" si="72"/>
        <v>4.0008503401360542</v>
      </c>
      <c r="AP158">
        <f t="shared" ca="1" si="73"/>
        <v>10.999149659863946</v>
      </c>
      <c r="AQ158">
        <f t="shared" ca="1" si="74"/>
        <v>19.000850340136054</v>
      </c>
      <c r="AR158">
        <f t="shared" ca="1" si="75"/>
        <v>13.001700680272107</v>
      </c>
      <c r="AS158">
        <f ca="1">P158/J158</f>
        <v>-7.1454788188044599E-2</v>
      </c>
    </row>
    <row r="159" spans="1:45" hidden="1" outlineLevel="1" x14ac:dyDescent="0.4">
      <c r="A159">
        <f t="shared" si="76"/>
        <v>201901</v>
      </c>
      <c r="B159" t="s">
        <v>244</v>
      </c>
      <c r="C159" t="s">
        <v>75</v>
      </c>
      <c r="D159" t="str">
        <f t="shared" ca="1" si="61"/>
        <v>I110</v>
      </c>
      <c r="E159">
        <f t="shared" ca="1" si="77"/>
        <v>109</v>
      </c>
      <c r="F159">
        <f t="shared" ca="1" si="78"/>
        <v>2</v>
      </c>
      <c r="G159" t="str">
        <f t="shared" ca="1" si="57"/>
        <v>S10</v>
      </c>
      <c r="H159" t="str">
        <f t="shared" ca="1" si="58"/>
        <v>S105</v>
      </c>
      <c r="I159">
        <f ca="1">VLOOKUP(D159,PRC!$A$2:$B$21,2,0)*E159</f>
        <v>32700000</v>
      </c>
      <c r="J159">
        <f t="shared" ca="1" si="79"/>
        <v>32699996</v>
      </c>
      <c r="K159">
        <f ca="1">VLOOKUP(D159,PRC!$A$1:$C$21,3,0)*E159</f>
        <v>15042000</v>
      </c>
      <c r="L159">
        <f t="shared" ca="1" si="80"/>
        <v>1635000</v>
      </c>
      <c r="M159">
        <f t="shared" ca="1" si="81"/>
        <v>3270000</v>
      </c>
      <c r="N159">
        <f t="shared" ca="1" si="82"/>
        <v>5232000</v>
      </c>
      <c r="O159">
        <f t="shared" ca="1" si="83"/>
        <v>3924000</v>
      </c>
      <c r="P159">
        <f t="shared" ca="1" si="59"/>
        <v>3596996</v>
      </c>
      <c r="Q159">
        <f ca="1">IF(P159&gt;0,1,0)</f>
        <v>1</v>
      </c>
      <c r="R159">
        <f t="shared" ca="1" si="84"/>
        <v>0</v>
      </c>
      <c r="S159">
        <f t="shared" ca="1" si="85"/>
        <v>5</v>
      </c>
      <c r="T159">
        <f t="shared" ca="1" si="86"/>
        <v>10</v>
      </c>
      <c r="U159">
        <f t="shared" ca="1" si="87"/>
        <v>16</v>
      </c>
      <c r="V159">
        <f t="shared" ca="1" si="88"/>
        <v>12</v>
      </c>
      <c r="X159">
        <f t="shared" si="92"/>
        <v>159</v>
      </c>
      <c r="Y159">
        <f t="shared" si="60"/>
        <v>102</v>
      </c>
      <c r="Z159">
        <f t="shared" si="93"/>
        <v>103</v>
      </c>
      <c r="AA159">
        <f t="shared" si="89"/>
        <v>251</v>
      </c>
      <c r="AB159">
        <f t="shared" si="90"/>
        <v>150</v>
      </c>
      <c r="AM159" t="str">
        <f t="shared" si="91"/>
        <v>201901HD</v>
      </c>
      <c r="AN159">
        <f t="shared" ca="1" si="71"/>
        <v>1.223241590242452E-5</v>
      </c>
      <c r="AO159">
        <f t="shared" ca="1" si="72"/>
        <v>5</v>
      </c>
      <c r="AP159">
        <f t="shared" ca="1" si="73"/>
        <v>10</v>
      </c>
      <c r="AQ159">
        <f t="shared" ca="1" si="74"/>
        <v>16</v>
      </c>
      <c r="AR159">
        <f t="shared" ca="1" si="75"/>
        <v>12</v>
      </c>
      <c r="AS159">
        <f ca="1">P159/J159</f>
        <v>0.10999989113148516</v>
      </c>
    </row>
    <row r="160" spans="1:45" hidden="1" outlineLevel="1" x14ac:dyDescent="0.4">
      <c r="A160">
        <f t="shared" si="76"/>
        <v>201901</v>
      </c>
      <c r="B160" t="s">
        <v>245</v>
      </c>
      <c r="C160" t="s">
        <v>75</v>
      </c>
      <c r="D160" t="str">
        <f t="shared" ca="1" si="61"/>
        <v>I119</v>
      </c>
      <c r="E160">
        <f t="shared" ca="1" si="77"/>
        <v>79</v>
      </c>
      <c r="F160">
        <f t="shared" ca="1" si="78"/>
        <v>2</v>
      </c>
      <c r="G160" t="str">
        <f t="shared" ca="1" si="57"/>
        <v>S10</v>
      </c>
      <c r="H160" t="str">
        <f t="shared" ca="1" si="58"/>
        <v>S107</v>
      </c>
      <c r="I160">
        <f ca="1">VLOOKUP(D160,PRC!$A$2:$B$21,2,0)*E160</f>
        <v>7505000</v>
      </c>
      <c r="J160">
        <f t="shared" ca="1" si="79"/>
        <v>7429946</v>
      </c>
      <c r="K160">
        <f ca="1">VLOOKUP(D160,PRC!$A$1:$C$21,3,0)*E160</f>
        <v>3602400</v>
      </c>
      <c r="L160">
        <f t="shared" ca="1" si="80"/>
        <v>375000</v>
      </c>
      <c r="M160">
        <f t="shared" ca="1" si="81"/>
        <v>1126000</v>
      </c>
      <c r="N160">
        <f t="shared" ca="1" si="82"/>
        <v>1426000</v>
      </c>
      <c r="O160">
        <f t="shared" ca="1" si="83"/>
        <v>1126000</v>
      </c>
      <c r="P160">
        <f t="shared" ca="1" si="59"/>
        <v>-225454</v>
      </c>
      <c r="Q160">
        <f ca="1">IF(P160&gt;0,1,0)</f>
        <v>0</v>
      </c>
      <c r="R160">
        <f t="shared" ca="1" si="84"/>
        <v>1</v>
      </c>
      <c r="S160">
        <f t="shared" ca="1" si="85"/>
        <v>5</v>
      </c>
      <c r="T160">
        <f t="shared" ca="1" si="86"/>
        <v>15</v>
      </c>
      <c r="U160">
        <f t="shared" ca="1" si="87"/>
        <v>19</v>
      </c>
      <c r="V160">
        <f t="shared" ca="1" si="88"/>
        <v>15</v>
      </c>
      <c r="X160">
        <f t="shared" si="92"/>
        <v>160</v>
      </c>
      <c r="Y160">
        <f t="shared" si="60"/>
        <v>102</v>
      </c>
      <c r="Z160">
        <f t="shared" si="93"/>
        <v>103</v>
      </c>
      <c r="AA160">
        <f t="shared" si="89"/>
        <v>251</v>
      </c>
      <c r="AB160">
        <f t="shared" si="90"/>
        <v>150</v>
      </c>
      <c r="AM160" t="str">
        <f t="shared" si="91"/>
        <v>201901HD</v>
      </c>
      <c r="AN160">
        <f t="shared" ca="1" si="71"/>
        <v>1.000053297801462</v>
      </c>
      <c r="AO160">
        <f t="shared" ca="1" si="72"/>
        <v>4.9966688874083944</v>
      </c>
      <c r="AP160">
        <f t="shared" ca="1" si="73"/>
        <v>15.003331112591606</v>
      </c>
      <c r="AQ160">
        <f t="shared" ca="1" si="74"/>
        <v>19.000666222518319</v>
      </c>
      <c r="AR160">
        <f t="shared" ca="1" si="75"/>
        <v>15.003331112591606</v>
      </c>
      <c r="AS160">
        <f ca="1">P160/J160</f>
        <v>-3.0343962123008699E-2</v>
      </c>
    </row>
    <row r="161" spans="1:45" hidden="1" outlineLevel="1" x14ac:dyDescent="0.4">
      <c r="A161">
        <f t="shared" si="76"/>
        <v>201901</v>
      </c>
      <c r="B161" t="s">
        <v>246</v>
      </c>
      <c r="C161" t="s">
        <v>75</v>
      </c>
      <c r="D161" t="str">
        <f t="shared" ca="1" si="61"/>
        <v>I110</v>
      </c>
      <c r="E161">
        <f t="shared" ca="1" si="77"/>
        <v>110</v>
      </c>
      <c r="F161">
        <f t="shared" ca="1" si="78"/>
        <v>1</v>
      </c>
      <c r="G161" t="str">
        <f t="shared" ca="1" si="57"/>
        <v>S11</v>
      </c>
      <c r="H161" t="str">
        <f t="shared" ca="1" si="58"/>
        <v>S112</v>
      </c>
      <c r="I161">
        <f ca="1">VLOOKUP(D161,PRC!$A$2:$B$21,2,0)*E161</f>
        <v>33000000</v>
      </c>
      <c r="J161">
        <f t="shared" ca="1" si="79"/>
        <v>32339996</v>
      </c>
      <c r="K161">
        <f ca="1">VLOOKUP(D161,PRC!$A$1:$C$21,3,0)*E161</f>
        <v>15180000</v>
      </c>
      <c r="L161">
        <f t="shared" ca="1" si="80"/>
        <v>1650000</v>
      </c>
      <c r="M161">
        <f t="shared" ca="1" si="81"/>
        <v>3630000</v>
      </c>
      <c r="N161">
        <f t="shared" ca="1" si="82"/>
        <v>5940000</v>
      </c>
      <c r="O161">
        <f t="shared" ca="1" si="83"/>
        <v>3300000</v>
      </c>
      <c r="P161">
        <f t="shared" ca="1" si="59"/>
        <v>2639996</v>
      </c>
      <c r="Q161">
        <f ca="1">IF(P161&gt;0,1,0)</f>
        <v>1</v>
      </c>
      <c r="R161">
        <f t="shared" ca="1" si="84"/>
        <v>2</v>
      </c>
      <c r="S161">
        <f t="shared" ca="1" si="85"/>
        <v>5</v>
      </c>
      <c r="T161">
        <f t="shared" ca="1" si="86"/>
        <v>11</v>
      </c>
      <c r="U161">
        <f t="shared" ca="1" si="87"/>
        <v>18</v>
      </c>
      <c r="V161">
        <f t="shared" ca="1" si="88"/>
        <v>10</v>
      </c>
      <c r="X161">
        <f t="shared" si="92"/>
        <v>161</v>
      </c>
      <c r="Y161">
        <f t="shared" si="60"/>
        <v>102</v>
      </c>
      <c r="Z161">
        <f t="shared" si="93"/>
        <v>103</v>
      </c>
      <c r="AA161">
        <f t="shared" si="89"/>
        <v>251</v>
      </c>
      <c r="AB161">
        <f t="shared" si="90"/>
        <v>150</v>
      </c>
      <c r="AM161" t="str">
        <f t="shared" si="91"/>
        <v>201901HD</v>
      </c>
      <c r="AN161">
        <f t="shared" ca="1" si="71"/>
        <v>2.0000121212121247</v>
      </c>
      <c r="AO161">
        <f t="shared" ca="1" si="72"/>
        <v>5</v>
      </c>
      <c r="AP161">
        <f t="shared" ca="1" si="73"/>
        <v>11</v>
      </c>
      <c r="AQ161">
        <f t="shared" ca="1" si="74"/>
        <v>18</v>
      </c>
      <c r="AR161">
        <f t="shared" ca="1" si="75"/>
        <v>10</v>
      </c>
      <c r="AS161">
        <f ca="1">P161/J161</f>
        <v>8.1632539472175566E-2</v>
      </c>
    </row>
    <row r="162" spans="1:45" hidden="1" outlineLevel="1" x14ac:dyDescent="0.4">
      <c r="A162">
        <f t="shared" si="76"/>
        <v>201901</v>
      </c>
      <c r="B162" t="s">
        <v>247</v>
      </c>
      <c r="C162" t="s">
        <v>75</v>
      </c>
      <c r="D162" t="str">
        <f t="shared" ca="1" si="61"/>
        <v>I101</v>
      </c>
      <c r="E162">
        <f t="shared" ca="1" si="77"/>
        <v>70</v>
      </c>
      <c r="F162">
        <f t="shared" ca="1" si="78"/>
        <v>2</v>
      </c>
      <c r="G162" t="str">
        <f t="shared" ca="1" si="57"/>
        <v>S11</v>
      </c>
      <c r="H162" t="str">
        <f t="shared" ca="1" si="58"/>
        <v>S110</v>
      </c>
      <c r="I162">
        <f ca="1">VLOOKUP(D162,PRC!$A$2:$B$21,2,0)*E162</f>
        <v>2100000</v>
      </c>
      <c r="J162">
        <f t="shared" ca="1" si="79"/>
        <v>2099996</v>
      </c>
      <c r="K162">
        <f ca="1">VLOOKUP(D162,PRC!$A$1:$C$21,3,0)*E162</f>
        <v>1092000</v>
      </c>
      <c r="L162">
        <f t="shared" ca="1" si="80"/>
        <v>63000</v>
      </c>
      <c r="M162">
        <f t="shared" ca="1" si="81"/>
        <v>210000</v>
      </c>
      <c r="N162">
        <f t="shared" ca="1" si="82"/>
        <v>378000</v>
      </c>
      <c r="O162">
        <f t="shared" ca="1" si="83"/>
        <v>315000</v>
      </c>
      <c r="P162">
        <f t="shared" ca="1" si="59"/>
        <v>41996</v>
      </c>
      <c r="Q162">
        <f ca="1">IF(P162&gt;0,1,0)</f>
        <v>1</v>
      </c>
      <c r="R162">
        <f t="shared" ca="1" si="84"/>
        <v>0</v>
      </c>
      <c r="S162">
        <f t="shared" ca="1" si="85"/>
        <v>3</v>
      </c>
      <c r="T162">
        <f t="shared" ca="1" si="86"/>
        <v>10</v>
      </c>
      <c r="U162">
        <f t="shared" ca="1" si="87"/>
        <v>18</v>
      </c>
      <c r="V162">
        <f t="shared" ca="1" si="88"/>
        <v>15</v>
      </c>
      <c r="X162">
        <f t="shared" si="92"/>
        <v>162</v>
      </c>
      <c r="Y162">
        <f t="shared" si="60"/>
        <v>102</v>
      </c>
      <c r="Z162">
        <f t="shared" si="93"/>
        <v>103</v>
      </c>
      <c r="AA162">
        <f t="shared" si="89"/>
        <v>251</v>
      </c>
      <c r="AB162">
        <f t="shared" si="90"/>
        <v>150</v>
      </c>
      <c r="AM162" t="str">
        <f t="shared" si="91"/>
        <v>201901HD</v>
      </c>
      <c r="AN162">
        <f t="shared" ca="1" si="71"/>
        <v>1.9047619047585229E-4</v>
      </c>
      <c r="AO162">
        <f t="shared" ca="1" si="72"/>
        <v>3</v>
      </c>
      <c r="AP162">
        <f t="shared" ca="1" si="73"/>
        <v>10</v>
      </c>
      <c r="AQ162">
        <f t="shared" ca="1" si="74"/>
        <v>18</v>
      </c>
      <c r="AR162">
        <f t="shared" ca="1" si="75"/>
        <v>15</v>
      </c>
      <c r="AS162">
        <f ca="1">P162/J162</f>
        <v>1.9998133329777772E-2</v>
      </c>
    </row>
    <row r="163" spans="1:45" hidden="1" outlineLevel="1" x14ac:dyDescent="0.4">
      <c r="A163">
        <f t="shared" si="76"/>
        <v>201901</v>
      </c>
      <c r="B163" t="s">
        <v>248</v>
      </c>
      <c r="C163" t="s">
        <v>75</v>
      </c>
      <c r="D163" t="str">
        <f t="shared" ca="1" si="61"/>
        <v>I101</v>
      </c>
      <c r="E163">
        <f t="shared" ca="1" si="77"/>
        <v>87</v>
      </c>
      <c r="F163">
        <f t="shared" ca="1" si="78"/>
        <v>0</v>
      </c>
      <c r="G163" t="str">
        <f t="shared" ca="1" si="57"/>
        <v>S10</v>
      </c>
      <c r="H163" t="str">
        <f t="shared" ca="1" si="58"/>
        <v>S104</v>
      </c>
      <c r="I163">
        <f ca="1">VLOOKUP(D163,PRC!$A$2:$B$21,2,0)*E163</f>
        <v>2610000</v>
      </c>
      <c r="J163">
        <f t="shared" ca="1" si="79"/>
        <v>2583896</v>
      </c>
      <c r="K163">
        <f ca="1">VLOOKUP(D163,PRC!$A$1:$C$21,3,0)*E163</f>
        <v>1357200</v>
      </c>
      <c r="L163">
        <f t="shared" ca="1" si="80"/>
        <v>78000</v>
      </c>
      <c r="M163">
        <f t="shared" ca="1" si="81"/>
        <v>339000</v>
      </c>
      <c r="N163">
        <f t="shared" ca="1" si="82"/>
        <v>522000</v>
      </c>
      <c r="O163">
        <f t="shared" ca="1" si="83"/>
        <v>339000</v>
      </c>
      <c r="P163">
        <f t="shared" ca="1" si="59"/>
        <v>-51304</v>
      </c>
      <c r="Q163">
        <f ca="1">IF(P163&gt;0,1,0)</f>
        <v>0</v>
      </c>
      <c r="R163">
        <f t="shared" ca="1" si="84"/>
        <v>1</v>
      </c>
      <c r="S163">
        <f t="shared" ca="1" si="85"/>
        <v>3</v>
      </c>
      <c r="T163">
        <f t="shared" ca="1" si="86"/>
        <v>13</v>
      </c>
      <c r="U163">
        <f t="shared" ca="1" si="87"/>
        <v>20</v>
      </c>
      <c r="V163">
        <f t="shared" ca="1" si="88"/>
        <v>13</v>
      </c>
      <c r="X163">
        <f t="shared" si="92"/>
        <v>163</v>
      </c>
      <c r="Y163">
        <f t="shared" si="60"/>
        <v>102</v>
      </c>
      <c r="Z163">
        <f t="shared" si="93"/>
        <v>103</v>
      </c>
      <c r="AA163">
        <f t="shared" si="89"/>
        <v>251</v>
      </c>
      <c r="AB163">
        <f t="shared" si="90"/>
        <v>150</v>
      </c>
      <c r="AM163" t="str">
        <f t="shared" si="91"/>
        <v>201901HD</v>
      </c>
      <c r="AN163">
        <f t="shared" ca="1" si="71"/>
        <v>1.0001532567049831</v>
      </c>
      <c r="AO163">
        <f t="shared" ca="1" si="72"/>
        <v>2.9885057471264367</v>
      </c>
      <c r="AP163">
        <f t="shared" ca="1" si="73"/>
        <v>12.988505747126435</v>
      </c>
      <c r="AQ163">
        <f t="shared" ca="1" si="74"/>
        <v>20</v>
      </c>
      <c r="AR163">
        <f t="shared" ca="1" si="75"/>
        <v>12.988505747126435</v>
      </c>
      <c r="AS163">
        <f ca="1">P163/J163</f>
        <v>-1.9855288293336885E-2</v>
      </c>
    </row>
    <row r="164" spans="1:45" hidden="1" outlineLevel="1" x14ac:dyDescent="0.4">
      <c r="A164">
        <f t="shared" si="76"/>
        <v>201901</v>
      </c>
      <c r="B164" t="s">
        <v>249</v>
      </c>
      <c r="C164" t="s">
        <v>75</v>
      </c>
      <c r="D164" t="str">
        <f t="shared" ca="1" si="61"/>
        <v>I115</v>
      </c>
      <c r="E164">
        <f t="shared" ca="1" si="77"/>
        <v>86</v>
      </c>
      <c r="F164">
        <f t="shared" ca="1" si="78"/>
        <v>1</v>
      </c>
      <c r="G164" t="str">
        <f t="shared" ca="1" si="57"/>
        <v>S11</v>
      </c>
      <c r="H164" t="str">
        <f t="shared" ca="1" si="58"/>
        <v>S118</v>
      </c>
      <c r="I164">
        <f ca="1">VLOOKUP(D164,PRC!$A$2:$B$21,2,0)*E164</f>
        <v>430000</v>
      </c>
      <c r="J164">
        <f t="shared" ca="1" si="79"/>
        <v>429996</v>
      </c>
      <c r="K164">
        <f ca="1">VLOOKUP(D164,PRC!$A$1:$C$21,3,0)*E164</f>
        <v>206400</v>
      </c>
      <c r="L164">
        <f t="shared" ca="1" si="80"/>
        <v>22000</v>
      </c>
      <c r="M164">
        <f t="shared" ca="1" si="81"/>
        <v>52000</v>
      </c>
      <c r="N164">
        <f t="shared" ca="1" si="82"/>
        <v>86000</v>
      </c>
      <c r="O164">
        <f t="shared" ca="1" si="83"/>
        <v>65000</v>
      </c>
      <c r="P164">
        <f t="shared" ca="1" si="59"/>
        <v>-1404</v>
      </c>
      <c r="Q164">
        <f ca="1">IF(P164&gt;0,1,0)</f>
        <v>0</v>
      </c>
      <c r="R164">
        <f t="shared" ca="1" si="84"/>
        <v>0</v>
      </c>
      <c r="S164">
        <f t="shared" ca="1" si="85"/>
        <v>5</v>
      </c>
      <c r="T164">
        <f t="shared" ca="1" si="86"/>
        <v>12</v>
      </c>
      <c r="U164">
        <f t="shared" ca="1" si="87"/>
        <v>20</v>
      </c>
      <c r="V164">
        <f t="shared" ca="1" si="88"/>
        <v>15</v>
      </c>
      <c r="X164">
        <f t="shared" si="92"/>
        <v>164</v>
      </c>
      <c r="Y164">
        <f t="shared" si="60"/>
        <v>102</v>
      </c>
      <c r="Z164">
        <f t="shared" si="93"/>
        <v>103</v>
      </c>
      <c r="AA164">
        <f t="shared" si="89"/>
        <v>251</v>
      </c>
      <c r="AB164">
        <f t="shared" si="90"/>
        <v>150</v>
      </c>
      <c r="AM164" t="str">
        <f t="shared" si="91"/>
        <v>201901HD</v>
      </c>
      <c r="AN164">
        <f t="shared" ca="1" si="71"/>
        <v>9.3023255813839967E-4</v>
      </c>
      <c r="AO164">
        <f t="shared" ca="1" si="72"/>
        <v>5.1162790697674421</v>
      </c>
      <c r="AP164">
        <f t="shared" ca="1" si="73"/>
        <v>12.093023255813954</v>
      </c>
      <c r="AQ164">
        <f t="shared" ca="1" si="74"/>
        <v>20</v>
      </c>
      <c r="AR164">
        <f t="shared" ca="1" si="75"/>
        <v>15.11627906976744</v>
      </c>
      <c r="AS164">
        <f ca="1">P164/J164</f>
        <v>-3.2651466525270003E-3</v>
      </c>
    </row>
    <row r="165" spans="1:45" hidden="1" outlineLevel="1" x14ac:dyDescent="0.4">
      <c r="A165">
        <f t="shared" si="76"/>
        <v>201901</v>
      </c>
      <c r="B165" t="s">
        <v>250</v>
      </c>
      <c r="C165" t="s">
        <v>75</v>
      </c>
      <c r="D165" t="str">
        <f t="shared" ca="1" si="61"/>
        <v>I101</v>
      </c>
      <c r="E165">
        <f t="shared" ca="1" si="77"/>
        <v>111</v>
      </c>
      <c r="F165">
        <f t="shared" ca="1" si="78"/>
        <v>1</v>
      </c>
      <c r="G165" t="str">
        <f t="shared" ca="1" si="57"/>
        <v>S11</v>
      </c>
      <c r="H165" t="str">
        <f t="shared" ca="1" si="58"/>
        <v>S113</v>
      </c>
      <c r="I165">
        <f ca="1">VLOOKUP(D165,PRC!$A$2:$B$21,2,0)*E165</f>
        <v>3330000</v>
      </c>
      <c r="J165">
        <f t="shared" ca="1" si="79"/>
        <v>3329996</v>
      </c>
      <c r="K165">
        <f ca="1">VLOOKUP(D165,PRC!$A$1:$C$21,3,0)*E165</f>
        <v>1731600</v>
      </c>
      <c r="L165">
        <f t="shared" ca="1" si="80"/>
        <v>100000</v>
      </c>
      <c r="M165">
        <f t="shared" ca="1" si="81"/>
        <v>400000</v>
      </c>
      <c r="N165">
        <f t="shared" ca="1" si="82"/>
        <v>533000</v>
      </c>
      <c r="O165">
        <f t="shared" ca="1" si="83"/>
        <v>366000</v>
      </c>
      <c r="P165">
        <f t="shared" ca="1" si="59"/>
        <v>199396</v>
      </c>
      <c r="Q165">
        <f ca="1">IF(P165&gt;0,1,0)</f>
        <v>1</v>
      </c>
      <c r="R165">
        <f t="shared" ca="1" si="84"/>
        <v>0</v>
      </c>
      <c r="S165">
        <f t="shared" ca="1" si="85"/>
        <v>3</v>
      </c>
      <c r="T165">
        <f t="shared" ca="1" si="86"/>
        <v>12</v>
      </c>
      <c r="U165">
        <f t="shared" ca="1" si="87"/>
        <v>16</v>
      </c>
      <c r="V165">
        <f t="shared" ca="1" si="88"/>
        <v>11</v>
      </c>
      <c r="X165">
        <f t="shared" si="92"/>
        <v>165</v>
      </c>
      <c r="Y165">
        <f t="shared" si="60"/>
        <v>102</v>
      </c>
      <c r="Z165">
        <f t="shared" si="93"/>
        <v>103</v>
      </c>
      <c r="AA165">
        <f t="shared" si="89"/>
        <v>251</v>
      </c>
      <c r="AB165">
        <f t="shared" si="90"/>
        <v>150</v>
      </c>
      <c r="AM165" t="str">
        <f t="shared" si="91"/>
        <v>201901HD</v>
      </c>
      <c r="AN165">
        <f t="shared" ca="1" si="71"/>
        <v>1.2012012011730633E-4</v>
      </c>
      <c r="AO165">
        <f t="shared" ca="1" si="72"/>
        <v>3.0030030030030028</v>
      </c>
      <c r="AP165">
        <f t="shared" ca="1" si="73"/>
        <v>12.012012012012011</v>
      </c>
      <c r="AQ165">
        <f t="shared" ca="1" si="74"/>
        <v>16.006006006006007</v>
      </c>
      <c r="AR165">
        <f t="shared" ca="1" si="75"/>
        <v>10.990990990990991</v>
      </c>
      <c r="AS165">
        <f ca="1">P165/J165</f>
        <v>5.9878750605105835E-2</v>
      </c>
    </row>
    <row r="166" spans="1:45" hidden="1" outlineLevel="1" x14ac:dyDescent="0.4">
      <c r="A166">
        <f t="shared" si="76"/>
        <v>201901</v>
      </c>
      <c r="B166" t="s">
        <v>251</v>
      </c>
      <c r="C166" t="s">
        <v>75</v>
      </c>
      <c r="D166" t="str">
        <f t="shared" ca="1" si="61"/>
        <v>I102</v>
      </c>
      <c r="E166">
        <f t="shared" ca="1" si="77"/>
        <v>115</v>
      </c>
      <c r="F166">
        <f t="shared" ca="1" si="78"/>
        <v>1</v>
      </c>
      <c r="G166" t="str">
        <f t="shared" ca="1" si="57"/>
        <v>S11</v>
      </c>
      <c r="H166" t="str">
        <f t="shared" ca="1" si="58"/>
        <v>S118</v>
      </c>
      <c r="I166">
        <f ca="1">VLOOKUP(D166,PRC!$A$2:$B$21,2,0)*E166</f>
        <v>4600000</v>
      </c>
      <c r="J166">
        <f t="shared" ca="1" si="79"/>
        <v>4507996</v>
      </c>
      <c r="K166">
        <f ca="1">VLOOKUP(D166,PRC!$A$1:$C$21,3,0)*E166</f>
        <v>2162000</v>
      </c>
      <c r="L166">
        <f t="shared" ca="1" si="80"/>
        <v>184000</v>
      </c>
      <c r="M166">
        <f t="shared" ca="1" si="81"/>
        <v>690000</v>
      </c>
      <c r="N166">
        <f t="shared" ca="1" si="82"/>
        <v>782000</v>
      </c>
      <c r="O166">
        <f t="shared" ca="1" si="83"/>
        <v>552000</v>
      </c>
      <c r="P166">
        <f t="shared" ca="1" si="59"/>
        <v>137996</v>
      </c>
      <c r="Q166">
        <f ca="1">IF(P166&gt;0,1,0)</f>
        <v>1</v>
      </c>
      <c r="R166">
        <f t="shared" ca="1" si="84"/>
        <v>2</v>
      </c>
      <c r="S166">
        <f t="shared" ca="1" si="85"/>
        <v>4</v>
      </c>
      <c r="T166">
        <f t="shared" ca="1" si="86"/>
        <v>15</v>
      </c>
      <c r="U166">
        <f t="shared" ca="1" si="87"/>
        <v>17</v>
      </c>
      <c r="V166">
        <f t="shared" ca="1" si="88"/>
        <v>12</v>
      </c>
      <c r="X166">
        <f t="shared" si="92"/>
        <v>166</v>
      </c>
      <c r="Y166">
        <f t="shared" si="60"/>
        <v>102</v>
      </c>
      <c r="Z166">
        <f t="shared" si="93"/>
        <v>103</v>
      </c>
      <c r="AA166">
        <f t="shared" si="89"/>
        <v>251</v>
      </c>
      <c r="AB166">
        <f t="shared" si="90"/>
        <v>150</v>
      </c>
      <c r="AM166" t="str">
        <f t="shared" si="91"/>
        <v>201901HD</v>
      </c>
      <c r="AN166">
        <f t="shared" ca="1" si="71"/>
        <v>2.0000869565217405</v>
      </c>
      <c r="AO166">
        <f t="shared" ca="1" si="72"/>
        <v>4</v>
      </c>
      <c r="AP166">
        <f t="shared" ca="1" si="73"/>
        <v>15</v>
      </c>
      <c r="AQ166">
        <f t="shared" ca="1" si="74"/>
        <v>17</v>
      </c>
      <c r="AR166">
        <f t="shared" ca="1" si="75"/>
        <v>12</v>
      </c>
      <c r="AS166">
        <f ca="1">P166/J166</f>
        <v>3.061138474834494E-2</v>
      </c>
    </row>
    <row r="167" spans="1:45" hidden="1" outlineLevel="1" x14ac:dyDescent="0.4">
      <c r="A167">
        <f t="shared" si="76"/>
        <v>201901</v>
      </c>
      <c r="B167" t="s">
        <v>252</v>
      </c>
      <c r="C167" t="s">
        <v>75</v>
      </c>
      <c r="D167" t="str">
        <f t="shared" ca="1" si="61"/>
        <v>I119</v>
      </c>
      <c r="E167">
        <f t="shared" ca="1" si="77"/>
        <v>94</v>
      </c>
      <c r="F167">
        <f t="shared" ca="1" si="78"/>
        <v>2</v>
      </c>
      <c r="G167" t="str">
        <f t="shared" ref="G167:G230" ca="1" si="94">LEFT(H167,3)</f>
        <v>S11</v>
      </c>
      <c r="H167" t="str">
        <f t="shared" ref="H167:H230" ca="1" si="95">"S"&amp;RANDBETWEEN(101,120)</f>
        <v>S111</v>
      </c>
      <c r="I167">
        <f ca="1">VLOOKUP(D167,PRC!$A$2:$B$21,2,0)*E167</f>
        <v>8930000</v>
      </c>
      <c r="J167">
        <f t="shared" ca="1" si="79"/>
        <v>8840696</v>
      </c>
      <c r="K167">
        <f ca="1">VLOOKUP(D167,PRC!$A$1:$C$21,3,0)*E167</f>
        <v>4286400</v>
      </c>
      <c r="L167">
        <f t="shared" ca="1" si="80"/>
        <v>268000</v>
      </c>
      <c r="M167">
        <f t="shared" ca="1" si="81"/>
        <v>1250000</v>
      </c>
      <c r="N167">
        <f t="shared" ca="1" si="82"/>
        <v>1607000</v>
      </c>
      <c r="O167">
        <f t="shared" ca="1" si="83"/>
        <v>1340000</v>
      </c>
      <c r="P167">
        <f t="shared" ref="P167:P201" ca="1" si="96">J167-SUM(K167:O167)</f>
        <v>89296</v>
      </c>
      <c r="Q167">
        <f ca="1">IF(P167&gt;0,1,0)</f>
        <v>1</v>
      </c>
      <c r="R167">
        <f t="shared" ca="1" si="84"/>
        <v>1</v>
      </c>
      <c r="S167">
        <f t="shared" ca="1" si="85"/>
        <v>3</v>
      </c>
      <c r="T167">
        <f t="shared" ca="1" si="86"/>
        <v>14</v>
      </c>
      <c r="U167">
        <f t="shared" ca="1" si="87"/>
        <v>18</v>
      </c>
      <c r="V167">
        <f t="shared" ca="1" si="88"/>
        <v>15</v>
      </c>
      <c r="X167">
        <f t="shared" si="92"/>
        <v>167</v>
      </c>
      <c r="Y167">
        <f t="shared" ref="Y167:Y230" si="97">IF(C167=C166,Y166,X167)</f>
        <v>102</v>
      </c>
      <c r="Z167">
        <f t="shared" si="93"/>
        <v>103</v>
      </c>
      <c r="AA167">
        <f t="shared" si="89"/>
        <v>251</v>
      </c>
      <c r="AB167">
        <f t="shared" si="90"/>
        <v>150</v>
      </c>
      <c r="AM167" t="str">
        <f t="shared" si="91"/>
        <v>201901HD</v>
      </c>
      <c r="AN167">
        <f t="shared" ca="1" si="71"/>
        <v>1.0000447928331435</v>
      </c>
      <c r="AO167">
        <f t="shared" ca="1" si="72"/>
        <v>3.0011198208286674</v>
      </c>
      <c r="AP167">
        <f t="shared" ca="1" si="73"/>
        <v>13.997760358342665</v>
      </c>
      <c r="AQ167">
        <f t="shared" ca="1" si="74"/>
        <v>17.995520716685331</v>
      </c>
      <c r="AR167">
        <f t="shared" ca="1" si="75"/>
        <v>15.005599104143338</v>
      </c>
      <c r="AS167">
        <f ca="1">P167/J167</f>
        <v>1.0100562218178297E-2</v>
      </c>
    </row>
    <row r="168" spans="1:45" hidden="1" outlineLevel="1" x14ac:dyDescent="0.4">
      <c r="A168">
        <f t="shared" si="76"/>
        <v>201901</v>
      </c>
      <c r="B168" t="s">
        <v>253</v>
      </c>
      <c r="C168" t="s">
        <v>75</v>
      </c>
      <c r="D168" t="str">
        <f t="shared" ref="D168:D231" ca="1" si="98">"I"&amp;RANDBETWEEN(101,120)</f>
        <v>I107</v>
      </c>
      <c r="E168">
        <f t="shared" ca="1" si="77"/>
        <v>92</v>
      </c>
      <c r="F168">
        <f t="shared" ca="1" si="78"/>
        <v>1</v>
      </c>
      <c r="G168" t="str">
        <f t="shared" ca="1" si="94"/>
        <v>S11</v>
      </c>
      <c r="H168" t="str">
        <f t="shared" ca="1" si="95"/>
        <v>S111</v>
      </c>
      <c r="I168">
        <f ca="1">VLOOKUP(D168,PRC!$A$2:$B$21,2,0)*E168</f>
        <v>13800000</v>
      </c>
      <c r="J168">
        <f t="shared" ca="1" si="79"/>
        <v>13523996</v>
      </c>
      <c r="K168">
        <f ca="1">VLOOKUP(D168,PRC!$A$1:$C$21,3,0)*E168</f>
        <v>7866000</v>
      </c>
      <c r="L168">
        <f t="shared" ca="1" si="80"/>
        <v>414000</v>
      </c>
      <c r="M168">
        <f t="shared" ca="1" si="81"/>
        <v>1794000</v>
      </c>
      <c r="N168">
        <f t="shared" ca="1" si="82"/>
        <v>2346000</v>
      </c>
      <c r="O168">
        <f t="shared" ca="1" si="83"/>
        <v>1380000</v>
      </c>
      <c r="P168">
        <f t="shared" ca="1" si="96"/>
        <v>-276004</v>
      </c>
      <c r="Q168">
        <f ca="1">IF(P168&gt;0,1,0)</f>
        <v>0</v>
      </c>
      <c r="R168">
        <f t="shared" ca="1" si="84"/>
        <v>2</v>
      </c>
      <c r="S168">
        <f t="shared" ca="1" si="85"/>
        <v>3</v>
      </c>
      <c r="T168">
        <f t="shared" ca="1" si="86"/>
        <v>13</v>
      </c>
      <c r="U168">
        <f t="shared" ca="1" si="87"/>
        <v>17</v>
      </c>
      <c r="V168">
        <f t="shared" ca="1" si="88"/>
        <v>10</v>
      </c>
      <c r="X168">
        <f t="shared" si="92"/>
        <v>168</v>
      </c>
      <c r="Y168">
        <f t="shared" si="97"/>
        <v>102</v>
      </c>
      <c r="Z168">
        <f t="shared" si="93"/>
        <v>103</v>
      </c>
      <c r="AA168">
        <f t="shared" si="89"/>
        <v>251</v>
      </c>
      <c r="AB168">
        <f t="shared" si="90"/>
        <v>150</v>
      </c>
      <c r="AM168" t="str">
        <f t="shared" si="91"/>
        <v>201901HD</v>
      </c>
      <c r="AN168">
        <f t="shared" ca="1" si="71"/>
        <v>2.0000289855072517</v>
      </c>
      <c r="AO168">
        <f t="shared" ca="1" si="72"/>
        <v>3</v>
      </c>
      <c r="AP168">
        <f t="shared" ca="1" si="73"/>
        <v>13</v>
      </c>
      <c r="AQ168">
        <f t="shared" ca="1" si="74"/>
        <v>17</v>
      </c>
      <c r="AR168">
        <f t="shared" ca="1" si="75"/>
        <v>10</v>
      </c>
      <c r="AS168">
        <f ca="1">P168/J168</f>
        <v>-2.0408465072009781E-2</v>
      </c>
    </row>
    <row r="169" spans="1:45" hidden="1" outlineLevel="1" x14ac:dyDescent="0.4">
      <c r="A169">
        <f t="shared" si="76"/>
        <v>201901</v>
      </c>
      <c r="B169" t="s">
        <v>254</v>
      </c>
      <c r="C169" t="s">
        <v>75</v>
      </c>
      <c r="D169" t="str">
        <f t="shared" ca="1" si="98"/>
        <v>I104</v>
      </c>
      <c r="E169">
        <f t="shared" ca="1" si="77"/>
        <v>81</v>
      </c>
      <c r="F169">
        <f t="shared" ca="1" si="78"/>
        <v>2</v>
      </c>
      <c r="G169" t="str">
        <f t="shared" ca="1" si="94"/>
        <v>S11</v>
      </c>
      <c r="H169" t="str">
        <f t="shared" ca="1" si="95"/>
        <v>S113</v>
      </c>
      <c r="I169">
        <f ca="1">VLOOKUP(D169,PRC!$A$2:$B$21,2,0)*E169</f>
        <v>5670000</v>
      </c>
      <c r="J169">
        <f t="shared" ca="1" si="79"/>
        <v>5669996</v>
      </c>
      <c r="K169">
        <f ca="1">VLOOKUP(D169,PRC!$A$1:$C$21,3,0)*E169</f>
        <v>2381400</v>
      </c>
      <c r="L169">
        <f t="shared" ca="1" si="80"/>
        <v>227000</v>
      </c>
      <c r="M169">
        <f t="shared" ca="1" si="81"/>
        <v>624000</v>
      </c>
      <c r="N169">
        <f t="shared" ca="1" si="82"/>
        <v>1021000</v>
      </c>
      <c r="O169">
        <f t="shared" ca="1" si="83"/>
        <v>567000</v>
      </c>
      <c r="P169">
        <f t="shared" ca="1" si="96"/>
        <v>849596</v>
      </c>
      <c r="Q169">
        <f ca="1">IF(P169&gt;0,1,0)</f>
        <v>1</v>
      </c>
      <c r="R169">
        <f t="shared" ca="1" si="84"/>
        <v>0</v>
      </c>
      <c r="S169">
        <f t="shared" ca="1" si="85"/>
        <v>4</v>
      </c>
      <c r="T169">
        <f t="shared" ca="1" si="86"/>
        <v>11</v>
      </c>
      <c r="U169">
        <f t="shared" ca="1" si="87"/>
        <v>18</v>
      </c>
      <c r="V169">
        <f t="shared" ca="1" si="88"/>
        <v>10</v>
      </c>
      <c r="X169">
        <f t="shared" si="92"/>
        <v>169</v>
      </c>
      <c r="Y169">
        <f t="shared" si="97"/>
        <v>102</v>
      </c>
      <c r="Z169">
        <f t="shared" si="93"/>
        <v>103</v>
      </c>
      <c r="AA169">
        <f t="shared" si="89"/>
        <v>251</v>
      </c>
      <c r="AB169">
        <f t="shared" si="90"/>
        <v>150</v>
      </c>
      <c r="AM169" t="str">
        <f t="shared" si="91"/>
        <v>201901HD</v>
      </c>
      <c r="AN169">
        <f t="shared" ca="1" si="71"/>
        <v>7.0546737218624145E-5</v>
      </c>
      <c r="AO169">
        <f t="shared" ca="1" si="72"/>
        <v>4.0035273368606701</v>
      </c>
      <c r="AP169">
        <f t="shared" ca="1" si="73"/>
        <v>11.005291005291005</v>
      </c>
      <c r="AQ169">
        <f t="shared" ca="1" si="74"/>
        <v>18.007054673721338</v>
      </c>
      <c r="AR169">
        <f t="shared" ca="1" si="75"/>
        <v>10</v>
      </c>
      <c r="AS169">
        <f ca="1">P169/J169</f>
        <v>0.14984067008160146</v>
      </c>
    </row>
    <row r="170" spans="1:45" hidden="1" outlineLevel="1" x14ac:dyDescent="0.4">
      <c r="A170">
        <f t="shared" si="76"/>
        <v>201901</v>
      </c>
      <c r="B170" t="s">
        <v>255</v>
      </c>
      <c r="C170" t="s">
        <v>75</v>
      </c>
      <c r="D170" t="str">
        <f t="shared" ca="1" si="98"/>
        <v>I105</v>
      </c>
      <c r="E170">
        <f t="shared" ca="1" si="77"/>
        <v>111</v>
      </c>
      <c r="F170">
        <f t="shared" ca="1" si="78"/>
        <v>1</v>
      </c>
      <c r="G170" t="str">
        <f t="shared" ca="1" si="94"/>
        <v>S10</v>
      </c>
      <c r="H170" t="str">
        <f t="shared" ca="1" si="95"/>
        <v>S109</v>
      </c>
      <c r="I170">
        <f ca="1">VLOOKUP(D170,PRC!$A$2:$B$21,2,0)*E170</f>
        <v>11100000</v>
      </c>
      <c r="J170">
        <f t="shared" ca="1" si="79"/>
        <v>11099996</v>
      </c>
      <c r="K170">
        <f ca="1">VLOOKUP(D170,PRC!$A$1:$C$21,3,0)*E170</f>
        <v>6549000</v>
      </c>
      <c r="L170">
        <f t="shared" ca="1" si="80"/>
        <v>333000</v>
      </c>
      <c r="M170">
        <f t="shared" ca="1" si="81"/>
        <v>1443000</v>
      </c>
      <c r="N170">
        <f t="shared" ca="1" si="82"/>
        <v>2109000</v>
      </c>
      <c r="O170">
        <f t="shared" ca="1" si="83"/>
        <v>1443000</v>
      </c>
      <c r="P170">
        <f t="shared" ca="1" si="96"/>
        <v>-777004</v>
      </c>
      <c r="Q170">
        <f ca="1">IF(P170&gt;0,1,0)</f>
        <v>0</v>
      </c>
      <c r="R170">
        <f t="shared" ca="1" si="84"/>
        <v>0</v>
      </c>
      <c r="S170">
        <f t="shared" ca="1" si="85"/>
        <v>3</v>
      </c>
      <c r="T170">
        <f t="shared" ca="1" si="86"/>
        <v>13</v>
      </c>
      <c r="U170">
        <f t="shared" ca="1" si="87"/>
        <v>19</v>
      </c>
      <c r="V170">
        <f t="shared" ca="1" si="88"/>
        <v>13</v>
      </c>
      <c r="X170">
        <f t="shared" si="92"/>
        <v>170</v>
      </c>
      <c r="Y170">
        <f t="shared" si="97"/>
        <v>102</v>
      </c>
      <c r="Z170">
        <f t="shared" si="93"/>
        <v>103</v>
      </c>
      <c r="AA170">
        <f t="shared" si="89"/>
        <v>251</v>
      </c>
      <c r="AB170">
        <f t="shared" si="90"/>
        <v>150</v>
      </c>
      <c r="AM170" t="str">
        <f t="shared" si="91"/>
        <v>201901HD</v>
      </c>
      <c r="AN170">
        <f t="shared" ref="AN170:AN233" ca="1" si="99">(1-J170/I170)*100</f>
        <v>3.6036036032971452E-5</v>
      </c>
      <c r="AO170">
        <f t="shared" ref="AO170:AO233" ca="1" si="100">L170/$I170*100</f>
        <v>3</v>
      </c>
      <c r="AP170">
        <f t="shared" ref="AP170:AP233" ca="1" si="101">M170/$I170*100</f>
        <v>13</v>
      </c>
      <c r="AQ170">
        <f t="shared" ref="AQ170:AQ233" ca="1" si="102">N170/$I170*100</f>
        <v>19</v>
      </c>
      <c r="AR170">
        <f t="shared" ref="AR170:AR233" ca="1" si="103">O170/$I170*100</f>
        <v>13</v>
      </c>
      <c r="AS170">
        <f ca="1">P170/J170</f>
        <v>-7.0000385585724537E-2</v>
      </c>
    </row>
    <row r="171" spans="1:45" hidden="1" outlineLevel="1" x14ac:dyDescent="0.4">
      <c r="A171">
        <f t="shared" si="76"/>
        <v>201901</v>
      </c>
      <c r="B171" t="s">
        <v>256</v>
      </c>
      <c r="C171" t="s">
        <v>75</v>
      </c>
      <c r="D171" t="str">
        <f t="shared" ca="1" si="98"/>
        <v>I106</v>
      </c>
      <c r="E171">
        <f t="shared" ca="1" si="77"/>
        <v>85</v>
      </c>
      <c r="F171">
        <f t="shared" ca="1" si="78"/>
        <v>1</v>
      </c>
      <c r="G171" t="str">
        <f t="shared" ca="1" si="94"/>
        <v>S10</v>
      </c>
      <c r="H171" t="str">
        <f t="shared" ca="1" si="95"/>
        <v>S101</v>
      </c>
      <c r="I171">
        <f ca="1">VLOOKUP(D171,PRC!$A$2:$B$21,2,0)*E171</f>
        <v>1700000</v>
      </c>
      <c r="J171">
        <f t="shared" ca="1" si="79"/>
        <v>1699996</v>
      </c>
      <c r="K171">
        <f ca="1">VLOOKUP(D171,PRC!$A$1:$C$21,3,0)*E171</f>
        <v>901000</v>
      </c>
      <c r="L171">
        <f t="shared" ca="1" si="80"/>
        <v>85000</v>
      </c>
      <c r="M171">
        <f t="shared" ca="1" si="81"/>
        <v>238000</v>
      </c>
      <c r="N171">
        <f t="shared" ca="1" si="82"/>
        <v>255000</v>
      </c>
      <c r="O171">
        <f t="shared" ca="1" si="83"/>
        <v>221000</v>
      </c>
      <c r="P171">
        <f t="shared" ca="1" si="96"/>
        <v>-4</v>
      </c>
      <c r="Q171">
        <f ca="1">IF(P171&gt;0,1,0)</f>
        <v>0</v>
      </c>
      <c r="R171">
        <f t="shared" ca="1" si="84"/>
        <v>0</v>
      </c>
      <c r="S171">
        <f t="shared" ca="1" si="85"/>
        <v>5</v>
      </c>
      <c r="T171">
        <f t="shared" ca="1" si="86"/>
        <v>14</v>
      </c>
      <c r="U171">
        <f t="shared" ca="1" si="87"/>
        <v>15</v>
      </c>
      <c r="V171">
        <f t="shared" ca="1" si="88"/>
        <v>13</v>
      </c>
      <c r="X171">
        <f t="shared" si="92"/>
        <v>171</v>
      </c>
      <c r="Y171">
        <f t="shared" si="97"/>
        <v>102</v>
      </c>
      <c r="Z171">
        <f t="shared" si="93"/>
        <v>103</v>
      </c>
      <c r="AA171">
        <f t="shared" si="89"/>
        <v>251</v>
      </c>
      <c r="AB171">
        <f t="shared" si="90"/>
        <v>150</v>
      </c>
      <c r="AM171" t="str">
        <f t="shared" si="91"/>
        <v>201901HD</v>
      </c>
      <c r="AN171">
        <f t="shared" ca="1" si="99"/>
        <v>2.3529411764533492E-4</v>
      </c>
      <c r="AO171">
        <f t="shared" ca="1" si="100"/>
        <v>5</v>
      </c>
      <c r="AP171">
        <f t="shared" ca="1" si="101"/>
        <v>14.000000000000002</v>
      </c>
      <c r="AQ171">
        <f t="shared" ca="1" si="102"/>
        <v>15</v>
      </c>
      <c r="AR171">
        <f t="shared" ca="1" si="103"/>
        <v>13</v>
      </c>
      <c r="AS171">
        <f ca="1">P171/J171</f>
        <v>-2.3529467128157948E-6</v>
      </c>
    </row>
    <row r="172" spans="1:45" hidden="1" outlineLevel="1" x14ac:dyDescent="0.4">
      <c r="A172">
        <f t="shared" si="76"/>
        <v>201901</v>
      </c>
      <c r="B172" t="s">
        <v>257</v>
      </c>
      <c r="C172" t="s">
        <v>75</v>
      </c>
      <c r="D172" t="str">
        <f t="shared" ca="1" si="98"/>
        <v>I102</v>
      </c>
      <c r="E172">
        <f t="shared" ca="1" si="77"/>
        <v>71</v>
      </c>
      <c r="F172">
        <f t="shared" ca="1" si="78"/>
        <v>1</v>
      </c>
      <c r="G172" t="str">
        <f t="shared" ca="1" si="94"/>
        <v>S11</v>
      </c>
      <c r="H172" t="str">
        <f t="shared" ca="1" si="95"/>
        <v>S119</v>
      </c>
      <c r="I172">
        <f ca="1">VLOOKUP(D172,PRC!$A$2:$B$21,2,0)*E172</f>
        <v>2840000</v>
      </c>
      <c r="J172">
        <f t="shared" ca="1" si="79"/>
        <v>2783196</v>
      </c>
      <c r="K172">
        <f ca="1">VLOOKUP(D172,PRC!$A$1:$C$21,3,0)*E172</f>
        <v>1334800</v>
      </c>
      <c r="L172">
        <f t="shared" ca="1" si="80"/>
        <v>142000</v>
      </c>
      <c r="M172">
        <f t="shared" ca="1" si="81"/>
        <v>312000</v>
      </c>
      <c r="N172">
        <f t="shared" ca="1" si="82"/>
        <v>454000</v>
      </c>
      <c r="O172">
        <f t="shared" ca="1" si="83"/>
        <v>312000</v>
      </c>
      <c r="P172">
        <f t="shared" ca="1" si="96"/>
        <v>228396</v>
      </c>
      <c r="Q172">
        <f ca="1">IF(P172&gt;0,1,0)</f>
        <v>1</v>
      </c>
      <c r="R172">
        <f t="shared" ca="1" si="84"/>
        <v>2</v>
      </c>
      <c r="S172">
        <f t="shared" ca="1" si="85"/>
        <v>5</v>
      </c>
      <c r="T172">
        <f t="shared" ca="1" si="86"/>
        <v>11</v>
      </c>
      <c r="U172">
        <f t="shared" ca="1" si="87"/>
        <v>16</v>
      </c>
      <c r="V172">
        <f t="shared" ca="1" si="88"/>
        <v>11</v>
      </c>
      <c r="X172">
        <f t="shared" si="92"/>
        <v>172</v>
      </c>
      <c r="Y172">
        <f t="shared" si="97"/>
        <v>102</v>
      </c>
      <c r="Z172">
        <f t="shared" si="93"/>
        <v>103</v>
      </c>
      <c r="AA172">
        <f t="shared" si="89"/>
        <v>251</v>
      </c>
      <c r="AB172">
        <f t="shared" si="90"/>
        <v>150</v>
      </c>
      <c r="AM172" t="str">
        <f t="shared" si="91"/>
        <v>201901HD</v>
      </c>
      <c r="AN172">
        <f t="shared" ca="1" si="99"/>
        <v>2.0001408450704194</v>
      </c>
      <c r="AO172">
        <f t="shared" ca="1" si="100"/>
        <v>5</v>
      </c>
      <c r="AP172">
        <f t="shared" ca="1" si="101"/>
        <v>10.985915492957748</v>
      </c>
      <c r="AQ172">
        <f t="shared" ca="1" si="102"/>
        <v>15.985915492957748</v>
      </c>
      <c r="AR172">
        <f t="shared" ca="1" si="103"/>
        <v>10.985915492957748</v>
      </c>
      <c r="AS172">
        <f ca="1">P172/J172</f>
        <v>8.2062492185243155E-2</v>
      </c>
    </row>
    <row r="173" spans="1:45" hidden="1" outlineLevel="1" x14ac:dyDescent="0.4">
      <c r="A173">
        <f t="shared" si="76"/>
        <v>201901</v>
      </c>
      <c r="B173" t="s">
        <v>258</v>
      </c>
      <c r="C173" t="s">
        <v>75</v>
      </c>
      <c r="D173" t="str">
        <f t="shared" ca="1" si="98"/>
        <v>I104</v>
      </c>
      <c r="E173">
        <f t="shared" ca="1" si="77"/>
        <v>118</v>
      </c>
      <c r="F173">
        <f t="shared" ca="1" si="78"/>
        <v>0</v>
      </c>
      <c r="G173" t="str">
        <f t="shared" ca="1" si="94"/>
        <v>S11</v>
      </c>
      <c r="H173" t="str">
        <f t="shared" ca="1" si="95"/>
        <v>S114</v>
      </c>
      <c r="I173">
        <f ca="1">VLOOKUP(D173,PRC!$A$2:$B$21,2,0)*E173</f>
        <v>8260000</v>
      </c>
      <c r="J173">
        <f t="shared" ca="1" si="79"/>
        <v>8177396</v>
      </c>
      <c r="K173">
        <f ca="1">VLOOKUP(D173,PRC!$A$1:$C$21,3,0)*E173</f>
        <v>3469200</v>
      </c>
      <c r="L173">
        <f t="shared" ca="1" si="80"/>
        <v>330000</v>
      </c>
      <c r="M173">
        <f t="shared" ca="1" si="81"/>
        <v>826000</v>
      </c>
      <c r="N173">
        <f t="shared" ca="1" si="82"/>
        <v>1322000</v>
      </c>
      <c r="O173">
        <f t="shared" ca="1" si="83"/>
        <v>1239000</v>
      </c>
      <c r="P173">
        <f t="shared" ca="1" si="96"/>
        <v>991196</v>
      </c>
      <c r="Q173">
        <f ca="1">IF(P173&gt;0,1,0)</f>
        <v>1</v>
      </c>
      <c r="R173">
        <f t="shared" ca="1" si="84"/>
        <v>1</v>
      </c>
      <c r="S173">
        <f t="shared" ca="1" si="85"/>
        <v>4</v>
      </c>
      <c r="T173">
        <f t="shared" ca="1" si="86"/>
        <v>10</v>
      </c>
      <c r="U173">
        <f t="shared" ca="1" si="87"/>
        <v>16</v>
      </c>
      <c r="V173">
        <f t="shared" ca="1" si="88"/>
        <v>15</v>
      </c>
      <c r="X173">
        <f t="shared" si="92"/>
        <v>173</v>
      </c>
      <c r="Y173">
        <f t="shared" si="97"/>
        <v>102</v>
      </c>
      <c r="Z173">
        <f t="shared" si="93"/>
        <v>103</v>
      </c>
      <c r="AA173">
        <f t="shared" si="89"/>
        <v>251</v>
      </c>
      <c r="AB173">
        <f t="shared" si="90"/>
        <v>150</v>
      </c>
      <c r="AM173" t="str">
        <f t="shared" si="91"/>
        <v>201901HD</v>
      </c>
      <c r="AN173">
        <f t="shared" ca="1" si="99"/>
        <v>1.0000484261501241</v>
      </c>
      <c r="AO173">
        <f t="shared" ca="1" si="100"/>
        <v>3.9951573849878934</v>
      </c>
      <c r="AP173">
        <f t="shared" ca="1" si="101"/>
        <v>10</v>
      </c>
      <c r="AQ173">
        <f t="shared" ca="1" si="102"/>
        <v>16.004842615012109</v>
      </c>
      <c r="AR173">
        <f t="shared" ca="1" si="103"/>
        <v>15</v>
      </c>
      <c r="AS173">
        <f ca="1">P173/J173</f>
        <v>0.12121169135015597</v>
      </c>
    </row>
    <row r="174" spans="1:45" hidden="1" outlineLevel="1" x14ac:dyDescent="0.4">
      <c r="A174">
        <f t="shared" si="76"/>
        <v>201901</v>
      </c>
      <c r="B174" t="s">
        <v>259</v>
      </c>
      <c r="C174" t="s">
        <v>75</v>
      </c>
      <c r="D174" t="str">
        <f t="shared" ca="1" si="98"/>
        <v>I107</v>
      </c>
      <c r="E174">
        <f t="shared" ca="1" si="77"/>
        <v>101</v>
      </c>
      <c r="F174">
        <f t="shared" ca="1" si="78"/>
        <v>0</v>
      </c>
      <c r="G174" t="str">
        <f t="shared" ca="1" si="94"/>
        <v>S11</v>
      </c>
      <c r="H174" t="str">
        <f t="shared" ca="1" si="95"/>
        <v>S116</v>
      </c>
      <c r="I174">
        <f ca="1">VLOOKUP(D174,PRC!$A$2:$B$21,2,0)*E174</f>
        <v>15150000</v>
      </c>
      <c r="J174">
        <f t="shared" ca="1" si="79"/>
        <v>15149996</v>
      </c>
      <c r="K174">
        <f ca="1">VLOOKUP(D174,PRC!$A$1:$C$21,3,0)*E174</f>
        <v>8635500</v>
      </c>
      <c r="L174">
        <f t="shared" ca="1" si="80"/>
        <v>455000</v>
      </c>
      <c r="M174">
        <f t="shared" ca="1" si="81"/>
        <v>1970000</v>
      </c>
      <c r="N174">
        <f t="shared" ca="1" si="82"/>
        <v>3030000</v>
      </c>
      <c r="O174">
        <f t="shared" ca="1" si="83"/>
        <v>2121000</v>
      </c>
      <c r="P174">
        <f t="shared" ca="1" si="96"/>
        <v>-1061504</v>
      </c>
      <c r="Q174">
        <f ca="1">IF(P174&gt;0,1,0)</f>
        <v>0</v>
      </c>
      <c r="R174">
        <f t="shared" ca="1" si="84"/>
        <v>0</v>
      </c>
      <c r="S174">
        <f t="shared" ca="1" si="85"/>
        <v>3</v>
      </c>
      <c r="T174">
        <f t="shared" ca="1" si="86"/>
        <v>13</v>
      </c>
      <c r="U174">
        <f t="shared" ca="1" si="87"/>
        <v>20</v>
      </c>
      <c r="V174">
        <f t="shared" ca="1" si="88"/>
        <v>14</v>
      </c>
      <c r="X174">
        <f t="shared" si="92"/>
        <v>174</v>
      </c>
      <c r="Y174">
        <f t="shared" si="97"/>
        <v>102</v>
      </c>
      <c r="Z174">
        <f t="shared" si="93"/>
        <v>103</v>
      </c>
      <c r="AA174">
        <f t="shared" si="89"/>
        <v>251</v>
      </c>
      <c r="AB174">
        <f t="shared" si="90"/>
        <v>150</v>
      </c>
      <c r="AM174" t="str">
        <f t="shared" si="91"/>
        <v>201901HD</v>
      </c>
      <c r="AN174">
        <f t="shared" ca="1" si="99"/>
        <v>2.6402640262990218E-5</v>
      </c>
      <c r="AO174">
        <f t="shared" ca="1" si="100"/>
        <v>3.0033003300330035</v>
      </c>
      <c r="AP174">
        <f t="shared" ca="1" si="101"/>
        <v>13.003300330033005</v>
      </c>
      <c r="AQ174">
        <f t="shared" ca="1" si="102"/>
        <v>20</v>
      </c>
      <c r="AR174">
        <f t="shared" ca="1" si="103"/>
        <v>14.000000000000002</v>
      </c>
      <c r="AS174">
        <f ca="1">P174/J174</f>
        <v>-7.0066289126412967E-2</v>
      </c>
    </row>
    <row r="175" spans="1:45" hidden="1" outlineLevel="1" x14ac:dyDescent="0.4">
      <c r="A175">
        <f t="shared" si="76"/>
        <v>201901</v>
      </c>
      <c r="B175" t="s">
        <v>260</v>
      </c>
      <c r="C175" t="s">
        <v>75</v>
      </c>
      <c r="D175" t="str">
        <f t="shared" ca="1" si="98"/>
        <v>I120</v>
      </c>
      <c r="E175">
        <f t="shared" ca="1" si="77"/>
        <v>108</v>
      </c>
      <c r="F175">
        <f t="shared" ca="1" si="78"/>
        <v>0</v>
      </c>
      <c r="G175" t="str">
        <f t="shared" ca="1" si="94"/>
        <v>S11</v>
      </c>
      <c r="H175" t="str">
        <f t="shared" ca="1" si="95"/>
        <v>S117</v>
      </c>
      <c r="I175">
        <f ca="1">VLOOKUP(D175,PRC!$A$2:$B$21,2,0)*E175</f>
        <v>464400000</v>
      </c>
      <c r="J175">
        <f t="shared" ca="1" si="79"/>
        <v>455111996</v>
      </c>
      <c r="K175">
        <f ca="1">VLOOKUP(D175,PRC!$A$1:$C$21,3,0)*E175</f>
        <v>208980000</v>
      </c>
      <c r="L175">
        <f t="shared" ca="1" si="80"/>
        <v>23220000</v>
      </c>
      <c r="M175">
        <f t="shared" ca="1" si="81"/>
        <v>46440000</v>
      </c>
      <c r="N175">
        <f t="shared" ca="1" si="82"/>
        <v>78948000</v>
      </c>
      <c r="O175">
        <f t="shared" ca="1" si="83"/>
        <v>69660000</v>
      </c>
      <c r="P175">
        <f t="shared" ca="1" si="96"/>
        <v>27863996</v>
      </c>
      <c r="Q175">
        <f ca="1">IF(P175&gt;0,1,0)</f>
        <v>1</v>
      </c>
      <c r="R175">
        <f t="shared" ca="1" si="84"/>
        <v>2</v>
      </c>
      <c r="S175">
        <f t="shared" ca="1" si="85"/>
        <v>5</v>
      </c>
      <c r="T175">
        <f t="shared" ca="1" si="86"/>
        <v>10</v>
      </c>
      <c r="U175">
        <f t="shared" ca="1" si="87"/>
        <v>17</v>
      </c>
      <c r="V175">
        <f t="shared" ca="1" si="88"/>
        <v>15</v>
      </c>
      <c r="X175">
        <f t="shared" si="92"/>
        <v>175</v>
      </c>
      <c r="Y175">
        <f t="shared" si="97"/>
        <v>102</v>
      </c>
      <c r="Z175">
        <f t="shared" si="93"/>
        <v>103</v>
      </c>
      <c r="AA175">
        <f t="shared" si="89"/>
        <v>251</v>
      </c>
      <c r="AB175">
        <f t="shared" si="90"/>
        <v>150</v>
      </c>
      <c r="AM175" t="str">
        <f t="shared" si="91"/>
        <v>201901HD</v>
      </c>
      <c r="AN175">
        <f t="shared" ca="1" si="99"/>
        <v>2.0000008613264453</v>
      </c>
      <c r="AO175">
        <f t="shared" ca="1" si="100"/>
        <v>5</v>
      </c>
      <c r="AP175">
        <f t="shared" ca="1" si="101"/>
        <v>10</v>
      </c>
      <c r="AQ175">
        <f t="shared" ca="1" si="102"/>
        <v>17</v>
      </c>
      <c r="AR175">
        <f t="shared" ca="1" si="103"/>
        <v>15</v>
      </c>
      <c r="AS175">
        <f ca="1">P175/J175</f>
        <v>6.1224481544977775E-2</v>
      </c>
    </row>
    <row r="176" spans="1:45" hidden="1" outlineLevel="1" x14ac:dyDescent="0.4">
      <c r="A176">
        <f t="shared" si="76"/>
        <v>201901</v>
      </c>
      <c r="B176" t="s">
        <v>261</v>
      </c>
      <c r="C176" t="s">
        <v>75</v>
      </c>
      <c r="D176" t="str">
        <f t="shared" ca="1" si="98"/>
        <v>I118</v>
      </c>
      <c r="E176">
        <f t="shared" ca="1" si="77"/>
        <v>72</v>
      </c>
      <c r="F176">
        <f t="shared" ca="1" si="78"/>
        <v>2</v>
      </c>
      <c r="G176" t="str">
        <f t="shared" ca="1" si="94"/>
        <v>S10</v>
      </c>
      <c r="H176" t="str">
        <f t="shared" ca="1" si="95"/>
        <v>S102</v>
      </c>
      <c r="I176">
        <f ca="1">VLOOKUP(D176,PRC!$A$2:$B$21,2,0)*E176</f>
        <v>38160000</v>
      </c>
      <c r="J176">
        <f t="shared" ca="1" si="79"/>
        <v>38159996</v>
      </c>
      <c r="K176">
        <f ca="1">VLOOKUP(D176,PRC!$A$1:$C$21,3,0)*E176</f>
        <v>16027200</v>
      </c>
      <c r="L176">
        <f t="shared" ca="1" si="80"/>
        <v>1908000</v>
      </c>
      <c r="M176">
        <f t="shared" ca="1" si="81"/>
        <v>4961000</v>
      </c>
      <c r="N176">
        <f t="shared" ca="1" si="82"/>
        <v>6106000</v>
      </c>
      <c r="O176">
        <f t="shared" ca="1" si="83"/>
        <v>4961000</v>
      </c>
      <c r="P176">
        <f t="shared" ca="1" si="96"/>
        <v>4196796</v>
      </c>
      <c r="Q176">
        <f ca="1">IF(P176&gt;0,1,0)</f>
        <v>1</v>
      </c>
      <c r="R176">
        <f t="shared" ca="1" si="84"/>
        <v>0</v>
      </c>
      <c r="S176">
        <f t="shared" ca="1" si="85"/>
        <v>5</v>
      </c>
      <c r="T176">
        <f t="shared" ca="1" si="86"/>
        <v>13</v>
      </c>
      <c r="U176">
        <f t="shared" ca="1" si="87"/>
        <v>16</v>
      </c>
      <c r="V176">
        <f t="shared" ca="1" si="88"/>
        <v>13</v>
      </c>
      <c r="X176">
        <f t="shared" si="92"/>
        <v>176</v>
      </c>
      <c r="Y176">
        <f t="shared" si="97"/>
        <v>102</v>
      </c>
      <c r="Z176">
        <f t="shared" si="93"/>
        <v>103</v>
      </c>
      <c r="AA176">
        <f t="shared" si="89"/>
        <v>251</v>
      </c>
      <c r="AB176">
        <f t="shared" si="90"/>
        <v>150</v>
      </c>
      <c r="AM176" t="str">
        <f t="shared" si="91"/>
        <v>201901HD</v>
      </c>
      <c r="AN176">
        <f t="shared" ca="1" si="99"/>
        <v>1.0482180290427578E-5</v>
      </c>
      <c r="AO176">
        <f t="shared" ca="1" si="100"/>
        <v>5</v>
      </c>
      <c r="AP176">
        <f t="shared" ca="1" si="101"/>
        <v>13.000524109014675</v>
      </c>
      <c r="AQ176">
        <f t="shared" ca="1" si="102"/>
        <v>16.00104821802935</v>
      </c>
      <c r="AR176">
        <f t="shared" ca="1" si="103"/>
        <v>13.000524109014675</v>
      </c>
      <c r="AS176">
        <f ca="1">P176/J176</f>
        <v>0.10997894234580108</v>
      </c>
    </row>
    <row r="177" spans="1:45" hidden="1" outlineLevel="1" x14ac:dyDescent="0.4">
      <c r="A177">
        <f t="shared" si="76"/>
        <v>201901</v>
      </c>
      <c r="B177" t="s">
        <v>262</v>
      </c>
      <c r="C177" t="s">
        <v>75</v>
      </c>
      <c r="D177" t="str">
        <f t="shared" ca="1" si="98"/>
        <v>I103</v>
      </c>
      <c r="E177">
        <f t="shared" ca="1" si="77"/>
        <v>97</v>
      </c>
      <c r="F177">
        <f t="shared" ca="1" si="78"/>
        <v>0</v>
      </c>
      <c r="G177" t="str">
        <f t="shared" ca="1" si="94"/>
        <v>S11</v>
      </c>
      <c r="H177" t="str">
        <f t="shared" ca="1" si="95"/>
        <v>S118</v>
      </c>
      <c r="I177">
        <f ca="1">VLOOKUP(D177,PRC!$A$2:$B$21,2,0)*E177</f>
        <v>4850000</v>
      </c>
      <c r="J177">
        <f t="shared" ca="1" si="79"/>
        <v>4849996</v>
      </c>
      <c r="K177">
        <f ca="1">VLOOKUP(D177,PRC!$A$1:$C$21,3,0)*E177</f>
        <v>2764500</v>
      </c>
      <c r="L177">
        <f t="shared" ca="1" si="80"/>
        <v>243000</v>
      </c>
      <c r="M177">
        <f t="shared" ca="1" si="81"/>
        <v>582000</v>
      </c>
      <c r="N177">
        <f t="shared" ca="1" si="82"/>
        <v>728000</v>
      </c>
      <c r="O177">
        <f t="shared" ca="1" si="83"/>
        <v>679000</v>
      </c>
      <c r="P177">
        <f t="shared" ca="1" si="96"/>
        <v>-146504</v>
      </c>
      <c r="Q177">
        <f ca="1">IF(P177&gt;0,1,0)</f>
        <v>0</v>
      </c>
      <c r="R177">
        <f t="shared" ca="1" si="84"/>
        <v>0</v>
      </c>
      <c r="S177">
        <f t="shared" ca="1" si="85"/>
        <v>5</v>
      </c>
      <c r="T177">
        <f t="shared" ca="1" si="86"/>
        <v>12</v>
      </c>
      <c r="U177">
        <f t="shared" ca="1" si="87"/>
        <v>15</v>
      </c>
      <c r="V177">
        <f t="shared" ca="1" si="88"/>
        <v>14</v>
      </c>
      <c r="X177">
        <f t="shared" si="92"/>
        <v>177</v>
      </c>
      <c r="Y177">
        <f t="shared" si="97"/>
        <v>102</v>
      </c>
      <c r="Z177">
        <f t="shared" si="93"/>
        <v>103</v>
      </c>
      <c r="AA177">
        <f t="shared" si="89"/>
        <v>251</v>
      </c>
      <c r="AB177">
        <f t="shared" si="90"/>
        <v>150</v>
      </c>
      <c r="AM177" t="str">
        <f t="shared" si="91"/>
        <v>201901HD</v>
      </c>
      <c r="AN177">
        <f t="shared" ca="1" si="99"/>
        <v>8.2474226803519457E-5</v>
      </c>
      <c r="AO177">
        <f t="shared" ca="1" si="100"/>
        <v>5.0103092783505154</v>
      </c>
      <c r="AP177">
        <f t="shared" ca="1" si="101"/>
        <v>12</v>
      </c>
      <c r="AQ177">
        <f t="shared" ca="1" si="102"/>
        <v>15.010309278350514</v>
      </c>
      <c r="AR177">
        <f t="shared" ca="1" si="103"/>
        <v>14.000000000000002</v>
      </c>
      <c r="AS177">
        <f ca="1">P177/J177</f>
        <v>-3.0207035222297091E-2</v>
      </c>
    </row>
    <row r="178" spans="1:45" hidden="1" outlineLevel="1" x14ac:dyDescent="0.4">
      <c r="A178">
        <f t="shared" si="76"/>
        <v>201901</v>
      </c>
      <c r="B178" t="s">
        <v>263</v>
      </c>
      <c r="C178" t="s">
        <v>75</v>
      </c>
      <c r="D178" t="str">
        <f t="shared" ca="1" si="98"/>
        <v>I114</v>
      </c>
      <c r="E178">
        <f t="shared" ca="1" si="77"/>
        <v>94</v>
      </c>
      <c r="F178">
        <f t="shared" ca="1" si="78"/>
        <v>1</v>
      </c>
      <c r="G178" t="str">
        <f t="shared" ca="1" si="94"/>
        <v>S11</v>
      </c>
      <c r="H178" t="str">
        <f t="shared" ca="1" si="95"/>
        <v>S110</v>
      </c>
      <c r="I178">
        <f ca="1">VLOOKUP(D178,PRC!$A$2:$B$21,2,0)*E178</f>
        <v>22560000</v>
      </c>
      <c r="J178">
        <f t="shared" ca="1" si="79"/>
        <v>22559996</v>
      </c>
      <c r="K178">
        <f ca="1">VLOOKUP(D178,PRC!$A$1:$C$21,3,0)*E178</f>
        <v>13084800</v>
      </c>
      <c r="L178">
        <f t="shared" ca="1" si="80"/>
        <v>902000</v>
      </c>
      <c r="M178">
        <f t="shared" ca="1" si="81"/>
        <v>2482000</v>
      </c>
      <c r="N178">
        <f t="shared" ca="1" si="82"/>
        <v>4512000</v>
      </c>
      <c r="O178">
        <f t="shared" ca="1" si="83"/>
        <v>2933000</v>
      </c>
      <c r="P178">
        <f t="shared" ca="1" si="96"/>
        <v>-1353804</v>
      </c>
      <c r="Q178">
        <f ca="1">IF(P178&gt;0,1,0)</f>
        <v>0</v>
      </c>
      <c r="R178">
        <f t="shared" ca="1" si="84"/>
        <v>0</v>
      </c>
      <c r="S178">
        <f t="shared" ca="1" si="85"/>
        <v>4</v>
      </c>
      <c r="T178">
        <f t="shared" ca="1" si="86"/>
        <v>11</v>
      </c>
      <c r="U178">
        <f t="shared" ca="1" si="87"/>
        <v>20</v>
      </c>
      <c r="V178">
        <f t="shared" ca="1" si="88"/>
        <v>13</v>
      </c>
      <c r="X178">
        <f t="shared" si="92"/>
        <v>178</v>
      </c>
      <c r="Y178">
        <f t="shared" si="97"/>
        <v>102</v>
      </c>
      <c r="Z178">
        <f t="shared" si="93"/>
        <v>103</v>
      </c>
      <c r="AA178">
        <f t="shared" si="89"/>
        <v>251</v>
      </c>
      <c r="AB178">
        <f t="shared" si="90"/>
        <v>150</v>
      </c>
      <c r="AM178" t="str">
        <f t="shared" si="91"/>
        <v>201901HD</v>
      </c>
      <c r="AN178">
        <f t="shared" ca="1" si="99"/>
        <v>1.7730496448820077E-5</v>
      </c>
      <c r="AO178">
        <f t="shared" ca="1" si="100"/>
        <v>3.99822695035461</v>
      </c>
      <c r="AP178">
        <f t="shared" ca="1" si="101"/>
        <v>11.00177304964539</v>
      </c>
      <c r="AQ178">
        <f t="shared" ca="1" si="102"/>
        <v>20</v>
      </c>
      <c r="AR178">
        <f t="shared" ca="1" si="103"/>
        <v>13.000886524822693</v>
      </c>
      <c r="AS178">
        <f ca="1">P178/J178</f>
        <v>-6.000905319309454E-2</v>
      </c>
    </row>
    <row r="179" spans="1:45" hidden="1" outlineLevel="1" x14ac:dyDescent="0.4">
      <c r="A179">
        <f t="shared" si="76"/>
        <v>201901</v>
      </c>
      <c r="B179" t="s">
        <v>264</v>
      </c>
      <c r="C179" t="s">
        <v>75</v>
      </c>
      <c r="D179" t="str">
        <f t="shared" ca="1" si="98"/>
        <v>I101</v>
      </c>
      <c r="E179">
        <f t="shared" ca="1" si="77"/>
        <v>84</v>
      </c>
      <c r="F179">
        <f t="shared" ca="1" si="78"/>
        <v>1</v>
      </c>
      <c r="G179" t="str">
        <f t="shared" ca="1" si="94"/>
        <v>S10</v>
      </c>
      <c r="H179" t="str">
        <f t="shared" ca="1" si="95"/>
        <v>S107</v>
      </c>
      <c r="I179">
        <f ca="1">VLOOKUP(D179,PRC!$A$2:$B$21,2,0)*E179</f>
        <v>2520000</v>
      </c>
      <c r="J179">
        <f t="shared" ca="1" si="79"/>
        <v>2469596</v>
      </c>
      <c r="K179">
        <f ca="1">VLOOKUP(D179,PRC!$A$1:$C$21,3,0)*E179</f>
        <v>1310400</v>
      </c>
      <c r="L179">
        <f t="shared" ca="1" si="80"/>
        <v>101000</v>
      </c>
      <c r="M179">
        <f t="shared" ca="1" si="81"/>
        <v>302000</v>
      </c>
      <c r="N179">
        <f t="shared" ca="1" si="82"/>
        <v>403000</v>
      </c>
      <c r="O179">
        <f t="shared" ca="1" si="83"/>
        <v>252000</v>
      </c>
      <c r="P179">
        <f t="shared" ca="1" si="96"/>
        <v>101196</v>
      </c>
      <c r="Q179">
        <f ca="1">IF(P179&gt;0,1,0)</f>
        <v>1</v>
      </c>
      <c r="R179">
        <f t="shared" ca="1" si="84"/>
        <v>2</v>
      </c>
      <c r="S179">
        <f t="shared" ca="1" si="85"/>
        <v>4</v>
      </c>
      <c r="T179">
        <f t="shared" ca="1" si="86"/>
        <v>12</v>
      </c>
      <c r="U179">
        <f t="shared" ca="1" si="87"/>
        <v>16</v>
      </c>
      <c r="V179">
        <f t="shared" ca="1" si="88"/>
        <v>10</v>
      </c>
      <c r="X179">
        <f t="shared" si="92"/>
        <v>179</v>
      </c>
      <c r="Y179">
        <f t="shared" si="97"/>
        <v>102</v>
      </c>
      <c r="Z179">
        <f t="shared" si="93"/>
        <v>103</v>
      </c>
      <c r="AA179">
        <f t="shared" si="89"/>
        <v>251</v>
      </c>
      <c r="AB179">
        <f t="shared" si="90"/>
        <v>150</v>
      </c>
      <c r="AM179" t="str">
        <f t="shared" si="91"/>
        <v>201901HD</v>
      </c>
      <c r="AN179">
        <f t="shared" ca="1" si="99"/>
        <v>2.0001587301587298</v>
      </c>
      <c r="AO179">
        <f t="shared" ca="1" si="100"/>
        <v>4.0079365079365079</v>
      </c>
      <c r="AP179">
        <f t="shared" ca="1" si="101"/>
        <v>11.984126984126984</v>
      </c>
      <c r="AQ179">
        <f t="shared" ca="1" si="102"/>
        <v>15.99206349206349</v>
      </c>
      <c r="AR179">
        <f t="shared" ca="1" si="103"/>
        <v>10</v>
      </c>
      <c r="AS179">
        <f ca="1">P179/J179</f>
        <v>4.097674275468538E-2</v>
      </c>
    </row>
    <row r="180" spans="1:45" hidden="1" outlineLevel="1" x14ac:dyDescent="0.4">
      <c r="A180">
        <f t="shared" si="76"/>
        <v>201901</v>
      </c>
      <c r="B180" t="s">
        <v>265</v>
      </c>
      <c r="C180" t="s">
        <v>75</v>
      </c>
      <c r="D180" t="str">
        <f t="shared" ca="1" si="98"/>
        <v>I104</v>
      </c>
      <c r="E180">
        <f t="shared" ca="1" si="77"/>
        <v>97</v>
      </c>
      <c r="F180">
        <f t="shared" ca="1" si="78"/>
        <v>1</v>
      </c>
      <c r="G180" t="str">
        <f t="shared" ca="1" si="94"/>
        <v>S11</v>
      </c>
      <c r="H180" t="str">
        <f t="shared" ca="1" si="95"/>
        <v>S117</v>
      </c>
      <c r="I180">
        <f ca="1">VLOOKUP(D180,PRC!$A$2:$B$21,2,0)*E180</f>
        <v>6790000</v>
      </c>
      <c r="J180">
        <f t="shared" ca="1" si="79"/>
        <v>6789996</v>
      </c>
      <c r="K180">
        <f ca="1">VLOOKUP(D180,PRC!$A$1:$C$21,3,0)*E180</f>
        <v>2851800</v>
      </c>
      <c r="L180">
        <f t="shared" ca="1" si="80"/>
        <v>204000</v>
      </c>
      <c r="M180">
        <f t="shared" ca="1" si="81"/>
        <v>815000</v>
      </c>
      <c r="N180">
        <f t="shared" ca="1" si="82"/>
        <v>1019000</v>
      </c>
      <c r="O180">
        <f t="shared" ca="1" si="83"/>
        <v>883000</v>
      </c>
      <c r="P180">
        <f t="shared" ca="1" si="96"/>
        <v>1017196</v>
      </c>
      <c r="Q180">
        <f ca="1">IF(P180&gt;0,1,0)</f>
        <v>1</v>
      </c>
      <c r="R180">
        <f t="shared" ca="1" si="84"/>
        <v>0</v>
      </c>
      <c r="S180">
        <f t="shared" ca="1" si="85"/>
        <v>3</v>
      </c>
      <c r="T180">
        <f t="shared" ca="1" si="86"/>
        <v>12</v>
      </c>
      <c r="U180">
        <f t="shared" ca="1" si="87"/>
        <v>15</v>
      </c>
      <c r="V180">
        <f t="shared" ca="1" si="88"/>
        <v>13</v>
      </c>
      <c r="X180">
        <f t="shared" si="92"/>
        <v>180</v>
      </c>
      <c r="Y180">
        <f t="shared" si="97"/>
        <v>102</v>
      </c>
      <c r="Z180">
        <f t="shared" si="93"/>
        <v>103</v>
      </c>
      <c r="AA180">
        <f t="shared" si="89"/>
        <v>251</v>
      </c>
      <c r="AB180">
        <f t="shared" si="90"/>
        <v>150</v>
      </c>
      <c r="AM180" t="str">
        <f t="shared" si="91"/>
        <v>201901HD</v>
      </c>
      <c r="AN180">
        <f t="shared" ca="1" si="99"/>
        <v>5.8910162004099931E-5</v>
      </c>
      <c r="AO180">
        <f t="shared" ca="1" si="100"/>
        <v>3.0044182621502209</v>
      </c>
      <c r="AP180">
        <f t="shared" ca="1" si="101"/>
        <v>12.002945508100147</v>
      </c>
      <c r="AQ180">
        <f t="shared" ca="1" si="102"/>
        <v>15.007363770250368</v>
      </c>
      <c r="AR180">
        <f t="shared" ca="1" si="103"/>
        <v>13.004418262150223</v>
      </c>
      <c r="AS180">
        <f ca="1">P180/J180</f>
        <v>0.14980804112403012</v>
      </c>
    </row>
    <row r="181" spans="1:45" hidden="1" outlineLevel="1" x14ac:dyDescent="0.4">
      <c r="A181">
        <f t="shared" si="76"/>
        <v>201901</v>
      </c>
      <c r="B181" t="s">
        <v>266</v>
      </c>
      <c r="C181" t="s">
        <v>75</v>
      </c>
      <c r="D181" t="str">
        <f t="shared" ca="1" si="98"/>
        <v>I105</v>
      </c>
      <c r="E181">
        <f t="shared" ca="1" si="77"/>
        <v>113</v>
      </c>
      <c r="F181">
        <f t="shared" ca="1" si="78"/>
        <v>2</v>
      </c>
      <c r="G181" t="str">
        <f t="shared" ca="1" si="94"/>
        <v>S10</v>
      </c>
      <c r="H181" t="str">
        <f t="shared" ca="1" si="95"/>
        <v>S106</v>
      </c>
      <c r="I181">
        <f ca="1">VLOOKUP(D181,PRC!$A$2:$B$21,2,0)*E181</f>
        <v>11300000</v>
      </c>
      <c r="J181">
        <f t="shared" ca="1" si="79"/>
        <v>11299996</v>
      </c>
      <c r="K181">
        <f ca="1">VLOOKUP(D181,PRC!$A$1:$C$21,3,0)*E181</f>
        <v>6667000</v>
      </c>
      <c r="L181">
        <f t="shared" ca="1" si="80"/>
        <v>452000</v>
      </c>
      <c r="M181">
        <f t="shared" ca="1" si="81"/>
        <v>1243000</v>
      </c>
      <c r="N181">
        <f t="shared" ca="1" si="82"/>
        <v>1921000</v>
      </c>
      <c r="O181">
        <f t="shared" ca="1" si="83"/>
        <v>1130000</v>
      </c>
      <c r="P181">
        <f t="shared" ca="1" si="96"/>
        <v>-113004</v>
      </c>
      <c r="Q181">
        <f ca="1">IF(P181&gt;0,1,0)</f>
        <v>0</v>
      </c>
      <c r="R181">
        <f t="shared" ca="1" si="84"/>
        <v>0</v>
      </c>
      <c r="S181">
        <f t="shared" ca="1" si="85"/>
        <v>4</v>
      </c>
      <c r="T181">
        <f t="shared" ca="1" si="86"/>
        <v>11</v>
      </c>
      <c r="U181">
        <f t="shared" ca="1" si="87"/>
        <v>17</v>
      </c>
      <c r="V181">
        <f t="shared" ca="1" si="88"/>
        <v>10</v>
      </c>
      <c r="X181">
        <f t="shared" si="92"/>
        <v>181</v>
      </c>
      <c r="Y181">
        <f t="shared" si="97"/>
        <v>102</v>
      </c>
      <c r="Z181">
        <f t="shared" si="93"/>
        <v>103</v>
      </c>
      <c r="AA181">
        <f t="shared" si="89"/>
        <v>251</v>
      </c>
      <c r="AB181">
        <f t="shared" si="90"/>
        <v>150</v>
      </c>
      <c r="AM181" t="str">
        <f t="shared" si="91"/>
        <v>201901HD</v>
      </c>
      <c r="AN181">
        <f t="shared" ca="1" si="99"/>
        <v>3.5398230091576721E-5</v>
      </c>
      <c r="AO181">
        <f t="shared" ca="1" si="100"/>
        <v>4</v>
      </c>
      <c r="AP181">
        <f t="shared" ca="1" si="101"/>
        <v>11</v>
      </c>
      <c r="AQ181">
        <f t="shared" ca="1" si="102"/>
        <v>17</v>
      </c>
      <c r="AR181">
        <f t="shared" ca="1" si="103"/>
        <v>10</v>
      </c>
      <c r="AS181">
        <f ca="1">P181/J181</f>
        <v>-1.0000357522250451E-2</v>
      </c>
    </row>
    <row r="182" spans="1:45" hidden="1" outlineLevel="1" x14ac:dyDescent="0.4">
      <c r="A182">
        <f t="shared" si="76"/>
        <v>201901</v>
      </c>
      <c r="B182" t="s">
        <v>267</v>
      </c>
      <c r="C182" t="s">
        <v>75</v>
      </c>
      <c r="D182" t="str">
        <f t="shared" ca="1" si="98"/>
        <v>I116</v>
      </c>
      <c r="E182">
        <f t="shared" ca="1" si="77"/>
        <v>94</v>
      </c>
      <c r="F182">
        <f t="shared" ca="1" si="78"/>
        <v>1</v>
      </c>
      <c r="G182" t="str">
        <f t="shared" ca="1" si="94"/>
        <v>S11</v>
      </c>
      <c r="H182" t="str">
        <f t="shared" ca="1" si="95"/>
        <v>S117</v>
      </c>
      <c r="I182">
        <f ca="1">VLOOKUP(D182,PRC!$A$2:$B$21,2,0)*E182</f>
        <v>137240000</v>
      </c>
      <c r="J182">
        <f t="shared" ca="1" si="79"/>
        <v>135867596</v>
      </c>
      <c r="K182">
        <f ca="1">VLOOKUP(D182,PRC!$A$1:$C$21,3,0)*E182</f>
        <v>82344000</v>
      </c>
      <c r="L182">
        <f t="shared" ca="1" si="80"/>
        <v>4117000</v>
      </c>
      <c r="M182">
        <f t="shared" ca="1" si="81"/>
        <v>17841000</v>
      </c>
      <c r="N182">
        <f t="shared" ca="1" si="82"/>
        <v>20586000</v>
      </c>
      <c r="O182">
        <f t="shared" ca="1" si="83"/>
        <v>13724000</v>
      </c>
      <c r="P182">
        <f t="shared" ca="1" si="96"/>
        <v>-2744404</v>
      </c>
      <c r="Q182">
        <f ca="1">IF(P182&gt;0,1,0)</f>
        <v>0</v>
      </c>
      <c r="R182">
        <f t="shared" ca="1" si="84"/>
        <v>1</v>
      </c>
      <c r="S182">
        <f t="shared" ca="1" si="85"/>
        <v>3</v>
      </c>
      <c r="T182">
        <f t="shared" ca="1" si="86"/>
        <v>13</v>
      </c>
      <c r="U182">
        <f t="shared" ca="1" si="87"/>
        <v>15</v>
      </c>
      <c r="V182">
        <f t="shared" ca="1" si="88"/>
        <v>10</v>
      </c>
      <c r="X182">
        <f t="shared" si="92"/>
        <v>182</v>
      </c>
      <c r="Y182">
        <f t="shared" si="97"/>
        <v>102</v>
      </c>
      <c r="Z182">
        <f t="shared" si="93"/>
        <v>103</v>
      </c>
      <c r="AA182">
        <f t="shared" si="89"/>
        <v>251</v>
      </c>
      <c r="AB182">
        <f t="shared" si="90"/>
        <v>150</v>
      </c>
      <c r="AM182" t="str">
        <f t="shared" si="91"/>
        <v>201901HD</v>
      </c>
      <c r="AN182">
        <f t="shared" ca="1" si="99"/>
        <v>1.0000029146021605</v>
      </c>
      <c r="AO182">
        <f t="shared" ca="1" si="100"/>
        <v>2.9998542698921598</v>
      </c>
      <c r="AP182">
        <f t="shared" ca="1" si="101"/>
        <v>12.999854269892161</v>
      </c>
      <c r="AQ182">
        <f t="shared" ca="1" si="102"/>
        <v>15</v>
      </c>
      <c r="AR182">
        <f t="shared" ca="1" si="103"/>
        <v>10</v>
      </c>
      <c r="AS182">
        <f ca="1">P182/J182</f>
        <v>-2.0199106194533686E-2</v>
      </c>
    </row>
    <row r="183" spans="1:45" hidden="1" outlineLevel="1" x14ac:dyDescent="0.4">
      <c r="A183">
        <f t="shared" si="76"/>
        <v>201901</v>
      </c>
      <c r="B183" t="s">
        <v>268</v>
      </c>
      <c r="C183" t="s">
        <v>75</v>
      </c>
      <c r="D183" t="str">
        <f t="shared" ca="1" si="98"/>
        <v>I111</v>
      </c>
      <c r="E183">
        <f t="shared" ca="1" si="77"/>
        <v>117</v>
      </c>
      <c r="F183">
        <f t="shared" ca="1" si="78"/>
        <v>0</v>
      </c>
      <c r="G183" t="str">
        <f t="shared" ca="1" si="94"/>
        <v>S11</v>
      </c>
      <c r="H183" t="str">
        <f t="shared" ca="1" si="95"/>
        <v>S111</v>
      </c>
      <c r="I183">
        <f ca="1">VLOOKUP(D183,PRC!$A$2:$B$21,2,0)*E183</f>
        <v>17550000</v>
      </c>
      <c r="J183">
        <f t="shared" ca="1" si="79"/>
        <v>17374496</v>
      </c>
      <c r="K183">
        <f ca="1">VLOOKUP(D183,PRC!$A$1:$C$21,3,0)*E183</f>
        <v>9301500</v>
      </c>
      <c r="L183">
        <f t="shared" ca="1" si="80"/>
        <v>878000</v>
      </c>
      <c r="M183">
        <f t="shared" ca="1" si="81"/>
        <v>2457000</v>
      </c>
      <c r="N183">
        <f t="shared" ca="1" si="82"/>
        <v>2808000</v>
      </c>
      <c r="O183">
        <f t="shared" ca="1" si="83"/>
        <v>2106000</v>
      </c>
      <c r="P183">
        <f t="shared" ca="1" si="96"/>
        <v>-176004</v>
      </c>
      <c r="Q183">
        <f ca="1">IF(P183&gt;0,1,0)</f>
        <v>0</v>
      </c>
      <c r="R183">
        <f t="shared" ca="1" si="84"/>
        <v>1</v>
      </c>
      <c r="S183">
        <f t="shared" ca="1" si="85"/>
        <v>5</v>
      </c>
      <c r="T183">
        <f t="shared" ca="1" si="86"/>
        <v>14</v>
      </c>
      <c r="U183">
        <f t="shared" ca="1" si="87"/>
        <v>16</v>
      </c>
      <c r="V183">
        <f t="shared" ca="1" si="88"/>
        <v>12</v>
      </c>
      <c r="X183">
        <f t="shared" si="92"/>
        <v>183</v>
      </c>
      <c r="Y183">
        <f t="shared" si="97"/>
        <v>102</v>
      </c>
      <c r="Z183">
        <f t="shared" si="93"/>
        <v>103</v>
      </c>
      <c r="AA183">
        <f t="shared" si="89"/>
        <v>251</v>
      </c>
      <c r="AB183">
        <f t="shared" si="90"/>
        <v>150</v>
      </c>
      <c r="AM183" t="str">
        <f t="shared" si="91"/>
        <v>201901HD</v>
      </c>
      <c r="AN183">
        <f t="shared" ca="1" si="99"/>
        <v>1.0000227920227922</v>
      </c>
      <c r="AO183">
        <f t="shared" ca="1" si="100"/>
        <v>5.0028490028490031</v>
      </c>
      <c r="AP183">
        <f t="shared" ca="1" si="101"/>
        <v>14.000000000000002</v>
      </c>
      <c r="AQ183">
        <f t="shared" ca="1" si="102"/>
        <v>16</v>
      </c>
      <c r="AR183">
        <f t="shared" ca="1" si="103"/>
        <v>12</v>
      </c>
      <c r="AS183">
        <f ca="1">P183/J183</f>
        <v>-1.0130020462176283E-2</v>
      </c>
    </row>
    <row r="184" spans="1:45" hidden="1" outlineLevel="1" x14ac:dyDescent="0.4">
      <c r="A184">
        <f t="shared" si="76"/>
        <v>201901</v>
      </c>
      <c r="B184" t="s">
        <v>269</v>
      </c>
      <c r="C184" t="s">
        <v>75</v>
      </c>
      <c r="D184" t="str">
        <f t="shared" ca="1" si="98"/>
        <v>I107</v>
      </c>
      <c r="E184">
        <f t="shared" ca="1" si="77"/>
        <v>85</v>
      </c>
      <c r="F184">
        <f t="shared" ca="1" si="78"/>
        <v>2</v>
      </c>
      <c r="G184" t="str">
        <f t="shared" ca="1" si="94"/>
        <v>S11</v>
      </c>
      <c r="H184" t="str">
        <f t="shared" ca="1" si="95"/>
        <v>S117</v>
      </c>
      <c r="I184">
        <f ca="1">VLOOKUP(D184,PRC!$A$2:$B$21,2,0)*E184</f>
        <v>12750000</v>
      </c>
      <c r="J184">
        <f t="shared" ca="1" si="79"/>
        <v>12494996</v>
      </c>
      <c r="K184">
        <f ca="1">VLOOKUP(D184,PRC!$A$1:$C$21,3,0)*E184</f>
        <v>7267500</v>
      </c>
      <c r="L184">
        <f t="shared" ca="1" si="80"/>
        <v>383000</v>
      </c>
      <c r="M184">
        <f t="shared" ca="1" si="81"/>
        <v>1658000</v>
      </c>
      <c r="N184">
        <f t="shared" ca="1" si="82"/>
        <v>1913000</v>
      </c>
      <c r="O184">
        <f t="shared" ca="1" si="83"/>
        <v>1913000</v>
      </c>
      <c r="P184">
        <f t="shared" ca="1" si="96"/>
        <v>-639504</v>
      </c>
      <c r="Q184">
        <f ca="1">IF(P184&gt;0,1,0)</f>
        <v>0</v>
      </c>
      <c r="R184">
        <f t="shared" ca="1" si="84"/>
        <v>2</v>
      </c>
      <c r="S184">
        <f t="shared" ca="1" si="85"/>
        <v>3</v>
      </c>
      <c r="T184">
        <f t="shared" ca="1" si="86"/>
        <v>13</v>
      </c>
      <c r="U184">
        <f t="shared" ca="1" si="87"/>
        <v>15</v>
      </c>
      <c r="V184">
        <f t="shared" ca="1" si="88"/>
        <v>15</v>
      </c>
      <c r="X184">
        <f t="shared" si="92"/>
        <v>184</v>
      </c>
      <c r="Y184">
        <f t="shared" si="97"/>
        <v>102</v>
      </c>
      <c r="Z184">
        <f t="shared" si="93"/>
        <v>103</v>
      </c>
      <c r="AA184">
        <f t="shared" si="89"/>
        <v>251</v>
      </c>
      <c r="AB184">
        <f t="shared" si="90"/>
        <v>150</v>
      </c>
      <c r="AM184" t="str">
        <f t="shared" si="91"/>
        <v>201901HD</v>
      </c>
      <c r="AN184">
        <f t="shared" ca="1" si="99"/>
        <v>2.000031372549016</v>
      </c>
      <c r="AO184">
        <f t="shared" ca="1" si="100"/>
        <v>3.003921568627451</v>
      </c>
      <c r="AP184">
        <f t="shared" ca="1" si="101"/>
        <v>13.003921568627453</v>
      </c>
      <c r="AQ184">
        <f t="shared" ca="1" si="102"/>
        <v>15.003921568627451</v>
      </c>
      <c r="AR184">
        <f t="shared" ca="1" si="103"/>
        <v>15.003921568627451</v>
      </c>
      <c r="AS184">
        <f ca="1">P184/J184</f>
        <v>-5.1180808701339321E-2</v>
      </c>
    </row>
    <row r="185" spans="1:45" hidden="1" outlineLevel="1" x14ac:dyDescent="0.4">
      <c r="A185">
        <f t="shared" si="76"/>
        <v>201901</v>
      </c>
      <c r="B185" t="s">
        <v>270</v>
      </c>
      <c r="C185" t="s">
        <v>75</v>
      </c>
      <c r="D185" t="str">
        <f t="shared" ca="1" si="98"/>
        <v>I116</v>
      </c>
      <c r="E185">
        <f t="shared" ca="1" si="77"/>
        <v>113</v>
      </c>
      <c r="F185">
        <f t="shared" ca="1" si="78"/>
        <v>2</v>
      </c>
      <c r="G185" t="str">
        <f t="shared" ca="1" si="94"/>
        <v>S11</v>
      </c>
      <c r="H185" t="str">
        <f t="shared" ca="1" si="95"/>
        <v>S116</v>
      </c>
      <c r="I185">
        <f ca="1">VLOOKUP(D185,PRC!$A$2:$B$21,2,0)*E185</f>
        <v>164980000</v>
      </c>
      <c r="J185">
        <f t="shared" ca="1" si="79"/>
        <v>163330196</v>
      </c>
      <c r="K185">
        <f ca="1">VLOOKUP(D185,PRC!$A$1:$C$21,3,0)*E185</f>
        <v>98988000</v>
      </c>
      <c r="L185">
        <f t="shared" ca="1" si="80"/>
        <v>8249000</v>
      </c>
      <c r="M185">
        <f t="shared" ca="1" si="81"/>
        <v>24747000</v>
      </c>
      <c r="N185">
        <f t="shared" ca="1" si="82"/>
        <v>26397000</v>
      </c>
      <c r="O185">
        <f t="shared" ca="1" si="83"/>
        <v>19798000</v>
      </c>
      <c r="P185">
        <f t="shared" ca="1" si="96"/>
        <v>-14848804</v>
      </c>
      <c r="Q185">
        <f ca="1">IF(P185&gt;0,1,0)</f>
        <v>0</v>
      </c>
      <c r="R185">
        <f t="shared" ca="1" si="84"/>
        <v>1</v>
      </c>
      <c r="S185">
        <f t="shared" ca="1" si="85"/>
        <v>5</v>
      </c>
      <c r="T185">
        <f t="shared" ca="1" si="86"/>
        <v>15</v>
      </c>
      <c r="U185">
        <f t="shared" ca="1" si="87"/>
        <v>16</v>
      </c>
      <c r="V185">
        <f t="shared" ca="1" si="88"/>
        <v>12</v>
      </c>
      <c r="X185">
        <f t="shared" si="92"/>
        <v>185</v>
      </c>
      <c r="Y185">
        <f t="shared" si="97"/>
        <v>102</v>
      </c>
      <c r="Z185">
        <f t="shared" si="93"/>
        <v>103</v>
      </c>
      <c r="AA185">
        <f t="shared" si="89"/>
        <v>251</v>
      </c>
      <c r="AB185">
        <f t="shared" si="90"/>
        <v>150</v>
      </c>
      <c r="AM185" t="str">
        <f t="shared" si="91"/>
        <v>201901HD</v>
      </c>
      <c r="AN185">
        <f t="shared" ca="1" si="99"/>
        <v>1.0000024245363059</v>
      </c>
      <c r="AO185">
        <f t="shared" ca="1" si="100"/>
        <v>5</v>
      </c>
      <c r="AP185">
        <f t="shared" ca="1" si="101"/>
        <v>15</v>
      </c>
      <c r="AQ185">
        <f t="shared" ca="1" si="102"/>
        <v>16.000121226815374</v>
      </c>
      <c r="AR185">
        <f t="shared" ca="1" si="103"/>
        <v>12.000242453630742</v>
      </c>
      <c r="AS185">
        <f ca="1">P185/J185</f>
        <v>-9.0912791165694798E-2</v>
      </c>
    </row>
    <row r="186" spans="1:45" hidden="1" outlineLevel="1" x14ac:dyDescent="0.4">
      <c r="A186">
        <f t="shared" si="76"/>
        <v>201901</v>
      </c>
      <c r="B186" t="s">
        <v>271</v>
      </c>
      <c r="C186" t="s">
        <v>75</v>
      </c>
      <c r="D186" t="str">
        <f t="shared" ca="1" si="98"/>
        <v>I107</v>
      </c>
      <c r="E186">
        <f t="shared" ca="1" si="77"/>
        <v>87</v>
      </c>
      <c r="F186">
        <f t="shared" ca="1" si="78"/>
        <v>2</v>
      </c>
      <c r="G186" t="str">
        <f t="shared" ca="1" si="94"/>
        <v>S11</v>
      </c>
      <c r="H186" t="str">
        <f t="shared" ca="1" si="95"/>
        <v>S111</v>
      </c>
      <c r="I186">
        <f ca="1">VLOOKUP(D186,PRC!$A$2:$B$21,2,0)*E186</f>
        <v>13050000</v>
      </c>
      <c r="J186">
        <f t="shared" ca="1" si="79"/>
        <v>12919496</v>
      </c>
      <c r="K186">
        <f ca="1">VLOOKUP(D186,PRC!$A$1:$C$21,3,0)*E186</f>
        <v>7438500</v>
      </c>
      <c r="L186">
        <f t="shared" ca="1" si="80"/>
        <v>392000</v>
      </c>
      <c r="M186">
        <f t="shared" ca="1" si="81"/>
        <v>1958000</v>
      </c>
      <c r="N186">
        <f t="shared" ca="1" si="82"/>
        <v>2480000</v>
      </c>
      <c r="O186">
        <f t="shared" ca="1" si="83"/>
        <v>1566000</v>
      </c>
      <c r="P186">
        <f t="shared" ca="1" si="96"/>
        <v>-915004</v>
      </c>
      <c r="Q186">
        <f ca="1">IF(P186&gt;0,1,0)</f>
        <v>0</v>
      </c>
      <c r="R186">
        <f t="shared" ca="1" si="84"/>
        <v>1</v>
      </c>
      <c r="S186">
        <f t="shared" ca="1" si="85"/>
        <v>3</v>
      </c>
      <c r="T186">
        <f t="shared" ca="1" si="86"/>
        <v>15</v>
      </c>
      <c r="U186">
        <f t="shared" ca="1" si="87"/>
        <v>19</v>
      </c>
      <c r="V186">
        <f t="shared" ca="1" si="88"/>
        <v>12</v>
      </c>
      <c r="X186">
        <f t="shared" si="92"/>
        <v>186</v>
      </c>
      <c r="Y186">
        <f t="shared" si="97"/>
        <v>102</v>
      </c>
      <c r="Z186">
        <f t="shared" si="93"/>
        <v>103</v>
      </c>
      <c r="AA186">
        <f t="shared" si="89"/>
        <v>251</v>
      </c>
      <c r="AB186">
        <f t="shared" si="90"/>
        <v>150</v>
      </c>
      <c r="AM186" t="str">
        <f t="shared" si="91"/>
        <v>201901HD</v>
      </c>
      <c r="AN186">
        <f t="shared" ca="1" si="99"/>
        <v>1.0000306513409996</v>
      </c>
      <c r="AO186">
        <f t="shared" ca="1" si="100"/>
        <v>3.0038314176245211</v>
      </c>
      <c r="AP186">
        <f t="shared" ca="1" si="101"/>
        <v>15.003831417624522</v>
      </c>
      <c r="AQ186">
        <f t="shared" ca="1" si="102"/>
        <v>19.003831417624522</v>
      </c>
      <c r="AR186">
        <f t="shared" ca="1" si="103"/>
        <v>12</v>
      </c>
      <c r="AS186">
        <f ca="1">P186/J186</f>
        <v>-7.0823505808585721E-2</v>
      </c>
    </row>
    <row r="187" spans="1:45" hidden="1" outlineLevel="1" x14ac:dyDescent="0.4">
      <c r="A187">
        <f t="shared" si="76"/>
        <v>201901</v>
      </c>
      <c r="B187" t="s">
        <v>272</v>
      </c>
      <c r="C187" t="s">
        <v>75</v>
      </c>
      <c r="D187" t="str">
        <f t="shared" ca="1" si="98"/>
        <v>I108</v>
      </c>
      <c r="E187">
        <f t="shared" ca="1" si="77"/>
        <v>103</v>
      </c>
      <c r="F187">
        <f t="shared" ca="1" si="78"/>
        <v>2</v>
      </c>
      <c r="G187" t="str">
        <f t="shared" ca="1" si="94"/>
        <v>S10</v>
      </c>
      <c r="H187" t="str">
        <f t="shared" ca="1" si="95"/>
        <v>S102</v>
      </c>
      <c r="I187">
        <f ca="1">VLOOKUP(D187,PRC!$A$2:$B$21,2,0)*E187</f>
        <v>4120000</v>
      </c>
      <c r="J187">
        <f t="shared" ca="1" si="79"/>
        <v>4078796</v>
      </c>
      <c r="K187">
        <f ca="1">VLOOKUP(D187,PRC!$A$1:$C$21,3,0)*E187</f>
        <v>1895200</v>
      </c>
      <c r="L187">
        <f t="shared" ca="1" si="80"/>
        <v>124000</v>
      </c>
      <c r="M187">
        <f t="shared" ca="1" si="81"/>
        <v>618000</v>
      </c>
      <c r="N187">
        <f t="shared" ca="1" si="82"/>
        <v>824000</v>
      </c>
      <c r="O187">
        <f t="shared" ca="1" si="83"/>
        <v>618000</v>
      </c>
      <c r="P187">
        <f t="shared" ca="1" si="96"/>
        <v>-404</v>
      </c>
      <c r="Q187">
        <f ca="1">IF(P187&gt;0,1,0)</f>
        <v>0</v>
      </c>
      <c r="R187">
        <f t="shared" ca="1" si="84"/>
        <v>1</v>
      </c>
      <c r="S187">
        <f t="shared" ca="1" si="85"/>
        <v>3</v>
      </c>
      <c r="T187">
        <f t="shared" ca="1" si="86"/>
        <v>15</v>
      </c>
      <c r="U187">
        <f t="shared" ca="1" si="87"/>
        <v>20</v>
      </c>
      <c r="V187">
        <f t="shared" ca="1" si="88"/>
        <v>15</v>
      </c>
      <c r="X187">
        <f t="shared" si="92"/>
        <v>187</v>
      </c>
      <c r="Y187">
        <f t="shared" si="97"/>
        <v>102</v>
      </c>
      <c r="Z187">
        <f t="shared" si="93"/>
        <v>103</v>
      </c>
      <c r="AA187">
        <f t="shared" si="89"/>
        <v>251</v>
      </c>
      <c r="AB187">
        <f t="shared" si="90"/>
        <v>150</v>
      </c>
      <c r="AM187" t="str">
        <f t="shared" si="91"/>
        <v>201901HD</v>
      </c>
      <c r="AN187">
        <f t="shared" ca="1" si="99"/>
        <v>1.0000970873786375</v>
      </c>
      <c r="AO187">
        <f t="shared" ca="1" si="100"/>
        <v>3.0097087378640777</v>
      </c>
      <c r="AP187">
        <f t="shared" ca="1" si="101"/>
        <v>15</v>
      </c>
      <c r="AQ187">
        <f t="shared" ca="1" si="102"/>
        <v>20</v>
      </c>
      <c r="AR187">
        <f t="shared" ca="1" si="103"/>
        <v>15</v>
      </c>
      <c r="AS187">
        <f ca="1">P187/J187</f>
        <v>-9.904883696071096E-5</v>
      </c>
    </row>
    <row r="188" spans="1:45" hidden="1" outlineLevel="1" x14ac:dyDescent="0.4">
      <c r="A188">
        <f t="shared" si="76"/>
        <v>201901</v>
      </c>
      <c r="B188" t="s">
        <v>273</v>
      </c>
      <c r="C188" t="s">
        <v>75</v>
      </c>
      <c r="D188" t="str">
        <f t="shared" ca="1" si="98"/>
        <v>I104</v>
      </c>
      <c r="E188">
        <f t="shared" ca="1" si="77"/>
        <v>119</v>
      </c>
      <c r="F188">
        <f t="shared" ca="1" si="78"/>
        <v>2</v>
      </c>
      <c r="G188" t="str">
        <f t="shared" ca="1" si="94"/>
        <v>S10</v>
      </c>
      <c r="H188" t="str">
        <f t="shared" ca="1" si="95"/>
        <v>S109</v>
      </c>
      <c r="I188">
        <f ca="1">VLOOKUP(D188,PRC!$A$2:$B$21,2,0)*E188</f>
        <v>8330000</v>
      </c>
      <c r="J188">
        <f t="shared" ca="1" si="79"/>
        <v>8163396</v>
      </c>
      <c r="K188">
        <f ca="1">VLOOKUP(D188,PRC!$A$1:$C$21,3,0)*E188</f>
        <v>3498600</v>
      </c>
      <c r="L188">
        <f t="shared" ca="1" si="80"/>
        <v>417000</v>
      </c>
      <c r="M188">
        <f t="shared" ca="1" si="81"/>
        <v>1250000</v>
      </c>
      <c r="N188">
        <f t="shared" ca="1" si="82"/>
        <v>1499000</v>
      </c>
      <c r="O188">
        <f t="shared" ca="1" si="83"/>
        <v>916000</v>
      </c>
      <c r="P188">
        <f t="shared" ca="1" si="96"/>
        <v>582796</v>
      </c>
      <c r="Q188">
        <f ca="1">IF(P188&gt;0,1,0)</f>
        <v>1</v>
      </c>
      <c r="R188">
        <f t="shared" ca="1" si="84"/>
        <v>2</v>
      </c>
      <c r="S188">
        <f t="shared" ca="1" si="85"/>
        <v>5</v>
      </c>
      <c r="T188">
        <f t="shared" ca="1" si="86"/>
        <v>15</v>
      </c>
      <c r="U188">
        <f t="shared" ca="1" si="87"/>
        <v>18</v>
      </c>
      <c r="V188">
        <f t="shared" ca="1" si="88"/>
        <v>11</v>
      </c>
      <c r="X188">
        <f t="shared" si="92"/>
        <v>188</v>
      </c>
      <c r="Y188">
        <f t="shared" si="97"/>
        <v>102</v>
      </c>
      <c r="Z188">
        <f t="shared" si="93"/>
        <v>103</v>
      </c>
      <c r="AA188">
        <f t="shared" si="89"/>
        <v>251</v>
      </c>
      <c r="AB188">
        <f t="shared" si="90"/>
        <v>150</v>
      </c>
      <c r="AM188" t="str">
        <f t="shared" si="91"/>
        <v>201901HD</v>
      </c>
      <c r="AN188">
        <f t="shared" ca="1" si="99"/>
        <v>2.0000480192076786</v>
      </c>
      <c r="AO188">
        <f t="shared" ca="1" si="100"/>
        <v>5.0060024009603836</v>
      </c>
      <c r="AP188">
        <f t="shared" ca="1" si="101"/>
        <v>15.006002400960384</v>
      </c>
      <c r="AQ188">
        <f t="shared" ca="1" si="102"/>
        <v>17.995198079231692</v>
      </c>
      <c r="AR188">
        <f t="shared" ca="1" si="103"/>
        <v>10.996398559423771</v>
      </c>
      <c r="AS188">
        <f ca="1">P188/J188</f>
        <v>7.1391367024213948E-2</v>
      </c>
    </row>
    <row r="189" spans="1:45" hidden="1" outlineLevel="1" x14ac:dyDescent="0.4">
      <c r="A189">
        <f t="shared" si="76"/>
        <v>201901</v>
      </c>
      <c r="B189" t="s">
        <v>274</v>
      </c>
      <c r="C189" t="s">
        <v>75</v>
      </c>
      <c r="D189" t="str">
        <f t="shared" ca="1" si="98"/>
        <v>I112</v>
      </c>
      <c r="E189">
        <f t="shared" ca="1" si="77"/>
        <v>73</v>
      </c>
      <c r="F189">
        <f t="shared" ca="1" si="78"/>
        <v>2</v>
      </c>
      <c r="G189" t="str">
        <f t="shared" ca="1" si="94"/>
        <v>S11</v>
      </c>
      <c r="H189" t="str">
        <f t="shared" ca="1" si="95"/>
        <v>S116</v>
      </c>
      <c r="I189">
        <f ca="1">VLOOKUP(D189,PRC!$A$2:$B$21,2,0)*E189</f>
        <v>4745000</v>
      </c>
      <c r="J189">
        <f t="shared" ca="1" si="79"/>
        <v>4697546</v>
      </c>
      <c r="K189">
        <f ca="1">VLOOKUP(D189,PRC!$A$1:$C$21,3,0)*E189</f>
        <v>2372500</v>
      </c>
      <c r="L189">
        <f t="shared" ca="1" si="80"/>
        <v>190000</v>
      </c>
      <c r="M189">
        <f t="shared" ca="1" si="81"/>
        <v>569000</v>
      </c>
      <c r="N189">
        <f t="shared" ca="1" si="82"/>
        <v>807000</v>
      </c>
      <c r="O189">
        <f t="shared" ca="1" si="83"/>
        <v>522000</v>
      </c>
      <c r="P189">
        <f t="shared" ca="1" si="96"/>
        <v>237046</v>
      </c>
      <c r="Q189">
        <f ca="1">IF(P189&gt;0,1,0)</f>
        <v>1</v>
      </c>
      <c r="R189">
        <f t="shared" ca="1" si="84"/>
        <v>1</v>
      </c>
      <c r="S189">
        <f t="shared" ca="1" si="85"/>
        <v>4</v>
      </c>
      <c r="T189">
        <f t="shared" ca="1" si="86"/>
        <v>12</v>
      </c>
      <c r="U189">
        <f t="shared" ca="1" si="87"/>
        <v>17</v>
      </c>
      <c r="V189">
        <f t="shared" ca="1" si="88"/>
        <v>11</v>
      </c>
      <c r="X189">
        <f t="shared" si="92"/>
        <v>189</v>
      </c>
      <c r="Y189">
        <f t="shared" si="97"/>
        <v>102</v>
      </c>
      <c r="Z189">
        <f t="shared" si="93"/>
        <v>103</v>
      </c>
      <c r="AA189">
        <f t="shared" si="89"/>
        <v>251</v>
      </c>
      <c r="AB189">
        <f t="shared" si="90"/>
        <v>150</v>
      </c>
      <c r="AM189" t="str">
        <f t="shared" si="91"/>
        <v>201901HD</v>
      </c>
      <c r="AN189">
        <f t="shared" ca="1" si="99"/>
        <v>1.0000842992623826</v>
      </c>
      <c r="AO189">
        <f t="shared" ca="1" si="100"/>
        <v>4.0042149631190727</v>
      </c>
      <c r="AP189">
        <f t="shared" ca="1" si="101"/>
        <v>11.991570073761855</v>
      </c>
      <c r="AQ189">
        <f t="shared" ca="1" si="102"/>
        <v>17.007376185458376</v>
      </c>
      <c r="AR189">
        <f t="shared" ca="1" si="103"/>
        <v>11.001053740779767</v>
      </c>
      <c r="AS189">
        <f ca="1">P189/J189</f>
        <v>5.0461666580806232E-2</v>
      </c>
    </row>
    <row r="190" spans="1:45" hidden="1" outlineLevel="1" x14ac:dyDescent="0.4">
      <c r="A190">
        <f t="shared" si="76"/>
        <v>201901</v>
      </c>
      <c r="B190" t="s">
        <v>275</v>
      </c>
      <c r="C190" t="s">
        <v>75</v>
      </c>
      <c r="D190" t="str">
        <f t="shared" ca="1" si="98"/>
        <v>I120</v>
      </c>
      <c r="E190">
        <f t="shared" ca="1" si="77"/>
        <v>73</v>
      </c>
      <c r="F190">
        <f t="shared" ca="1" si="78"/>
        <v>0</v>
      </c>
      <c r="G190" t="str">
        <f t="shared" ca="1" si="94"/>
        <v>S11</v>
      </c>
      <c r="H190" t="str">
        <f t="shared" ca="1" si="95"/>
        <v>S119</v>
      </c>
      <c r="I190">
        <f ca="1">VLOOKUP(D190,PRC!$A$2:$B$21,2,0)*E190</f>
        <v>313900000</v>
      </c>
      <c r="J190">
        <f t="shared" ca="1" si="79"/>
        <v>313899996</v>
      </c>
      <c r="K190">
        <f ca="1">VLOOKUP(D190,PRC!$A$1:$C$21,3,0)*E190</f>
        <v>141255000</v>
      </c>
      <c r="L190">
        <f t="shared" ca="1" si="80"/>
        <v>9417000</v>
      </c>
      <c r="M190">
        <f t="shared" ca="1" si="81"/>
        <v>31390000</v>
      </c>
      <c r="N190">
        <f t="shared" ca="1" si="82"/>
        <v>50224000</v>
      </c>
      <c r="O190">
        <f t="shared" ca="1" si="83"/>
        <v>37668000</v>
      </c>
      <c r="P190">
        <f t="shared" ca="1" si="96"/>
        <v>43945996</v>
      </c>
      <c r="Q190">
        <f ca="1">IF(P190&gt;0,1,0)</f>
        <v>1</v>
      </c>
      <c r="R190">
        <f t="shared" ca="1" si="84"/>
        <v>0</v>
      </c>
      <c r="S190">
        <f t="shared" ca="1" si="85"/>
        <v>3</v>
      </c>
      <c r="T190">
        <f t="shared" ca="1" si="86"/>
        <v>10</v>
      </c>
      <c r="U190">
        <f t="shared" ca="1" si="87"/>
        <v>16</v>
      </c>
      <c r="V190">
        <f t="shared" ca="1" si="88"/>
        <v>12</v>
      </c>
      <c r="X190">
        <f t="shared" si="92"/>
        <v>190</v>
      </c>
      <c r="Y190">
        <f t="shared" si="97"/>
        <v>102</v>
      </c>
      <c r="Z190">
        <f t="shared" si="93"/>
        <v>103</v>
      </c>
      <c r="AA190">
        <f t="shared" si="89"/>
        <v>251</v>
      </c>
      <c r="AB190">
        <f t="shared" si="90"/>
        <v>150</v>
      </c>
      <c r="AM190" t="str">
        <f t="shared" si="91"/>
        <v>201901HD</v>
      </c>
      <c r="AN190">
        <f t="shared" ca="1" si="99"/>
        <v>1.2742911725815986E-6</v>
      </c>
      <c r="AO190">
        <f t="shared" ca="1" si="100"/>
        <v>3</v>
      </c>
      <c r="AP190">
        <f t="shared" ca="1" si="101"/>
        <v>10</v>
      </c>
      <c r="AQ190">
        <f t="shared" ca="1" si="102"/>
        <v>16</v>
      </c>
      <c r="AR190">
        <f t="shared" ca="1" si="103"/>
        <v>12</v>
      </c>
      <c r="AS190">
        <f ca="1">P190/J190</f>
        <v>0.13999998904109576</v>
      </c>
    </row>
    <row r="191" spans="1:45" hidden="1" outlineLevel="1" x14ac:dyDescent="0.4">
      <c r="A191">
        <f t="shared" si="76"/>
        <v>201901</v>
      </c>
      <c r="B191" t="s">
        <v>276</v>
      </c>
      <c r="C191" t="s">
        <v>75</v>
      </c>
      <c r="D191" t="str">
        <f t="shared" ca="1" si="98"/>
        <v>I110</v>
      </c>
      <c r="E191">
        <f t="shared" ca="1" si="77"/>
        <v>102</v>
      </c>
      <c r="F191">
        <f t="shared" ca="1" si="78"/>
        <v>2</v>
      </c>
      <c r="G191" t="str">
        <f t="shared" ca="1" si="94"/>
        <v>S10</v>
      </c>
      <c r="H191" t="str">
        <f t="shared" ca="1" si="95"/>
        <v>S109</v>
      </c>
      <c r="I191">
        <f ca="1">VLOOKUP(D191,PRC!$A$2:$B$21,2,0)*E191</f>
        <v>30600000</v>
      </c>
      <c r="J191">
        <f t="shared" ca="1" si="79"/>
        <v>29987996</v>
      </c>
      <c r="K191">
        <f ca="1">VLOOKUP(D191,PRC!$A$1:$C$21,3,0)*E191</f>
        <v>14076000</v>
      </c>
      <c r="L191">
        <f t="shared" ca="1" si="80"/>
        <v>1224000</v>
      </c>
      <c r="M191">
        <f t="shared" ca="1" si="81"/>
        <v>3366000</v>
      </c>
      <c r="N191">
        <f t="shared" ca="1" si="82"/>
        <v>6120000</v>
      </c>
      <c r="O191">
        <f t="shared" ca="1" si="83"/>
        <v>3366000</v>
      </c>
      <c r="P191">
        <f t="shared" ca="1" si="96"/>
        <v>1835996</v>
      </c>
      <c r="Q191">
        <f ca="1">IF(P191&gt;0,1,0)</f>
        <v>1</v>
      </c>
      <c r="R191">
        <f t="shared" ca="1" si="84"/>
        <v>2</v>
      </c>
      <c r="S191">
        <f t="shared" ca="1" si="85"/>
        <v>4</v>
      </c>
      <c r="T191">
        <f t="shared" ca="1" si="86"/>
        <v>11</v>
      </c>
      <c r="U191">
        <f t="shared" ca="1" si="87"/>
        <v>20</v>
      </c>
      <c r="V191">
        <f t="shared" ca="1" si="88"/>
        <v>11</v>
      </c>
      <c r="X191">
        <f t="shared" si="92"/>
        <v>191</v>
      </c>
      <c r="Y191">
        <f t="shared" si="97"/>
        <v>102</v>
      </c>
      <c r="Z191">
        <f t="shared" si="93"/>
        <v>103</v>
      </c>
      <c r="AA191">
        <f t="shared" si="89"/>
        <v>251</v>
      </c>
      <c r="AB191">
        <f t="shared" si="90"/>
        <v>150</v>
      </c>
      <c r="AM191" t="str">
        <f t="shared" si="91"/>
        <v>201901HD</v>
      </c>
      <c r="AN191">
        <f t="shared" ca="1" si="99"/>
        <v>2.0000130718954234</v>
      </c>
      <c r="AO191">
        <f t="shared" ca="1" si="100"/>
        <v>4</v>
      </c>
      <c r="AP191">
        <f t="shared" ca="1" si="101"/>
        <v>11</v>
      </c>
      <c r="AQ191">
        <f t="shared" ca="1" si="102"/>
        <v>20</v>
      </c>
      <c r="AR191">
        <f t="shared" ca="1" si="103"/>
        <v>11</v>
      </c>
      <c r="AS191">
        <f ca="1">P191/J191</f>
        <v>6.1224364575745573E-2</v>
      </c>
    </row>
    <row r="192" spans="1:45" hidden="1" outlineLevel="1" x14ac:dyDescent="0.4">
      <c r="A192">
        <f t="shared" si="76"/>
        <v>201901</v>
      </c>
      <c r="B192" t="s">
        <v>277</v>
      </c>
      <c r="C192" t="s">
        <v>75</v>
      </c>
      <c r="D192" t="str">
        <f t="shared" ca="1" si="98"/>
        <v>I116</v>
      </c>
      <c r="E192">
        <f t="shared" ca="1" si="77"/>
        <v>76</v>
      </c>
      <c r="F192">
        <f t="shared" ca="1" si="78"/>
        <v>0</v>
      </c>
      <c r="G192" t="str">
        <f t="shared" ca="1" si="94"/>
        <v>S11</v>
      </c>
      <c r="H192" t="str">
        <f t="shared" ca="1" si="95"/>
        <v>S112</v>
      </c>
      <c r="I192">
        <f ca="1">VLOOKUP(D192,PRC!$A$2:$B$21,2,0)*E192</f>
        <v>110960000</v>
      </c>
      <c r="J192">
        <f t="shared" ca="1" si="79"/>
        <v>110959996</v>
      </c>
      <c r="K192">
        <f ca="1">VLOOKUP(D192,PRC!$A$1:$C$21,3,0)*E192</f>
        <v>66576000</v>
      </c>
      <c r="L192">
        <f t="shared" ca="1" si="80"/>
        <v>3329000</v>
      </c>
      <c r="M192">
        <f t="shared" ca="1" si="81"/>
        <v>15534000</v>
      </c>
      <c r="N192">
        <f t="shared" ca="1" si="82"/>
        <v>19973000</v>
      </c>
      <c r="O192">
        <f t="shared" ca="1" si="83"/>
        <v>11096000</v>
      </c>
      <c r="P192">
        <f t="shared" ca="1" si="96"/>
        <v>-5548004</v>
      </c>
      <c r="Q192">
        <f ca="1">IF(P192&gt;0,1,0)</f>
        <v>0</v>
      </c>
      <c r="R192">
        <f t="shared" ca="1" si="84"/>
        <v>0</v>
      </c>
      <c r="S192">
        <f t="shared" ca="1" si="85"/>
        <v>3</v>
      </c>
      <c r="T192">
        <f t="shared" ca="1" si="86"/>
        <v>14</v>
      </c>
      <c r="U192">
        <f t="shared" ca="1" si="87"/>
        <v>18</v>
      </c>
      <c r="V192">
        <f t="shared" ca="1" si="88"/>
        <v>10</v>
      </c>
      <c r="X192">
        <f t="shared" si="92"/>
        <v>192</v>
      </c>
      <c r="Y192">
        <f t="shared" si="97"/>
        <v>102</v>
      </c>
      <c r="Z192">
        <f t="shared" si="93"/>
        <v>103</v>
      </c>
      <c r="AA192">
        <f t="shared" si="89"/>
        <v>251</v>
      </c>
      <c r="AB192">
        <f t="shared" si="90"/>
        <v>150</v>
      </c>
      <c r="AM192" t="str">
        <f t="shared" si="91"/>
        <v>201901HD</v>
      </c>
      <c r="AN192">
        <f t="shared" ca="1" si="99"/>
        <v>3.6049026652662519E-6</v>
      </c>
      <c r="AO192">
        <f t="shared" ca="1" si="100"/>
        <v>3.0001802451333814</v>
      </c>
      <c r="AP192">
        <f t="shared" ca="1" si="101"/>
        <v>13.999639509733235</v>
      </c>
      <c r="AQ192">
        <f t="shared" ca="1" si="102"/>
        <v>18.000180245133382</v>
      </c>
      <c r="AR192">
        <f t="shared" ca="1" si="103"/>
        <v>10</v>
      </c>
      <c r="AS192">
        <f ca="1">P192/J192</f>
        <v>-5.0000037851479377E-2</v>
      </c>
    </row>
    <row r="193" spans="1:45" hidden="1" outlineLevel="1" x14ac:dyDescent="0.4">
      <c r="A193">
        <f t="shared" si="76"/>
        <v>201901</v>
      </c>
      <c r="B193" t="s">
        <v>278</v>
      </c>
      <c r="C193" t="s">
        <v>75</v>
      </c>
      <c r="D193" t="str">
        <f t="shared" ca="1" si="98"/>
        <v>I118</v>
      </c>
      <c r="E193">
        <f t="shared" ca="1" si="77"/>
        <v>81</v>
      </c>
      <c r="F193">
        <f t="shared" ca="1" si="78"/>
        <v>0</v>
      </c>
      <c r="G193" t="str">
        <f t="shared" ca="1" si="94"/>
        <v>S10</v>
      </c>
      <c r="H193" t="str">
        <f t="shared" ca="1" si="95"/>
        <v>S108</v>
      </c>
      <c r="I193">
        <f ca="1">VLOOKUP(D193,PRC!$A$2:$B$21,2,0)*E193</f>
        <v>42930000</v>
      </c>
      <c r="J193">
        <f t="shared" ca="1" si="79"/>
        <v>42071396</v>
      </c>
      <c r="K193">
        <f ca="1">VLOOKUP(D193,PRC!$A$1:$C$21,3,0)*E193</f>
        <v>18030600</v>
      </c>
      <c r="L193">
        <f t="shared" ca="1" si="80"/>
        <v>2147000</v>
      </c>
      <c r="M193">
        <f t="shared" ca="1" si="81"/>
        <v>6440000</v>
      </c>
      <c r="N193">
        <f t="shared" ca="1" si="82"/>
        <v>7298000</v>
      </c>
      <c r="O193">
        <f t="shared" ca="1" si="83"/>
        <v>4722000</v>
      </c>
      <c r="P193">
        <f t="shared" ca="1" si="96"/>
        <v>3433796</v>
      </c>
      <c r="Q193">
        <f ca="1">IF(P193&gt;0,1,0)</f>
        <v>1</v>
      </c>
      <c r="R193">
        <f t="shared" ca="1" si="84"/>
        <v>2</v>
      </c>
      <c r="S193">
        <f t="shared" ca="1" si="85"/>
        <v>5</v>
      </c>
      <c r="T193">
        <f t="shared" ca="1" si="86"/>
        <v>15</v>
      </c>
      <c r="U193">
        <f t="shared" ca="1" si="87"/>
        <v>17</v>
      </c>
      <c r="V193">
        <f t="shared" ca="1" si="88"/>
        <v>11</v>
      </c>
      <c r="X193">
        <f t="shared" si="92"/>
        <v>193</v>
      </c>
      <c r="Y193">
        <f t="shared" si="97"/>
        <v>102</v>
      </c>
      <c r="Z193">
        <f t="shared" si="93"/>
        <v>103</v>
      </c>
      <c r="AA193">
        <f t="shared" si="89"/>
        <v>251</v>
      </c>
      <c r="AB193">
        <f t="shared" si="90"/>
        <v>150</v>
      </c>
      <c r="AM193" t="str">
        <f t="shared" si="91"/>
        <v>201901HD</v>
      </c>
      <c r="AN193">
        <f t="shared" ca="1" si="99"/>
        <v>2.0000093174935896</v>
      </c>
      <c r="AO193">
        <f t="shared" ca="1" si="100"/>
        <v>5.0011646866992781</v>
      </c>
      <c r="AP193">
        <f t="shared" ca="1" si="101"/>
        <v>15.001164686699278</v>
      </c>
      <c r="AQ193">
        <f t="shared" ca="1" si="102"/>
        <v>16.999767062660144</v>
      </c>
      <c r="AR193">
        <f t="shared" ca="1" si="103"/>
        <v>10.999301187980432</v>
      </c>
      <c r="AS193">
        <f ca="1">P193/J193</f>
        <v>8.1618304274952036E-2</v>
      </c>
    </row>
    <row r="194" spans="1:45" hidden="1" outlineLevel="1" x14ac:dyDescent="0.4">
      <c r="A194">
        <f t="shared" si="76"/>
        <v>201901</v>
      </c>
      <c r="B194" t="s">
        <v>279</v>
      </c>
      <c r="C194" t="s">
        <v>75</v>
      </c>
      <c r="D194" t="str">
        <f t="shared" ca="1" si="98"/>
        <v>I117</v>
      </c>
      <c r="E194">
        <f t="shared" ca="1" si="77"/>
        <v>82</v>
      </c>
      <c r="F194">
        <f t="shared" ca="1" si="78"/>
        <v>1</v>
      </c>
      <c r="G194" t="str">
        <f t="shared" ca="1" si="94"/>
        <v>S10</v>
      </c>
      <c r="H194" t="str">
        <f t="shared" ca="1" si="95"/>
        <v>S109</v>
      </c>
      <c r="I194">
        <f ca="1">VLOOKUP(D194,PRC!$A$2:$B$21,2,0)*E194</f>
        <v>205000000</v>
      </c>
      <c r="J194">
        <f t="shared" ca="1" si="79"/>
        <v>200899996</v>
      </c>
      <c r="K194">
        <f ca="1">VLOOKUP(D194,PRC!$A$1:$C$21,3,0)*E194</f>
        <v>94300000</v>
      </c>
      <c r="L194">
        <f t="shared" ca="1" si="80"/>
        <v>6150000</v>
      </c>
      <c r="M194">
        <f t="shared" ca="1" si="81"/>
        <v>20500000</v>
      </c>
      <c r="N194">
        <f t="shared" ca="1" si="82"/>
        <v>32800000</v>
      </c>
      <c r="O194">
        <f t="shared" ca="1" si="83"/>
        <v>20500000</v>
      </c>
      <c r="P194">
        <f t="shared" ca="1" si="96"/>
        <v>26649996</v>
      </c>
      <c r="Q194">
        <f ca="1">IF(P194&gt;0,1,0)</f>
        <v>1</v>
      </c>
      <c r="R194">
        <f t="shared" ca="1" si="84"/>
        <v>2</v>
      </c>
      <c r="S194">
        <f t="shared" ca="1" si="85"/>
        <v>3</v>
      </c>
      <c r="T194">
        <f t="shared" ca="1" si="86"/>
        <v>10</v>
      </c>
      <c r="U194">
        <f t="shared" ca="1" si="87"/>
        <v>16</v>
      </c>
      <c r="V194">
        <f t="shared" ca="1" si="88"/>
        <v>10</v>
      </c>
      <c r="X194">
        <f t="shared" si="92"/>
        <v>194</v>
      </c>
      <c r="Y194">
        <f t="shared" si="97"/>
        <v>102</v>
      </c>
      <c r="Z194">
        <f t="shared" si="93"/>
        <v>103</v>
      </c>
      <c r="AA194">
        <f t="shared" si="89"/>
        <v>251</v>
      </c>
      <c r="AB194">
        <f t="shared" si="90"/>
        <v>150</v>
      </c>
      <c r="AM194" t="str">
        <f t="shared" si="91"/>
        <v>201901HD</v>
      </c>
      <c r="AN194">
        <f t="shared" ca="1" si="99"/>
        <v>2.00000195121951</v>
      </c>
      <c r="AO194">
        <f t="shared" ca="1" si="100"/>
        <v>3</v>
      </c>
      <c r="AP194">
        <f t="shared" ca="1" si="101"/>
        <v>10</v>
      </c>
      <c r="AQ194">
        <f t="shared" ca="1" si="102"/>
        <v>16</v>
      </c>
      <c r="AR194">
        <f t="shared" ca="1" si="103"/>
        <v>10</v>
      </c>
      <c r="AS194">
        <f ca="1">P194/J194</f>
        <v>0.1326530439552622</v>
      </c>
    </row>
    <row r="195" spans="1:45" hidden="1" outlineLevel="1" x14ac:dyDescent="0.4">
      <c r="A195">
        <f t="shared" ref="A195:A258" si="104">IF(BA195="",A194,BA195)</f>
        <v>201901</v>
      </c>
      <c r="B195" t="s">
        <v>280</v>
      </c>
      <c r="C195" t="s">
        <v>75</v>
      </c>
      <c r="D195" t="str">
        <f t="shared" ca="1" si="98"/>
        <v>I116</v>
      </c>
      <c r="E195">
        <f t="shared" ref="E195:E258" ca="1" si="105">RANDBETWEEN(INDIRECT("AD"&amp;Y195),INDIRECT("AD"&amp;Z195))</f>
        <v>70</v>
      </c>
      <c r="F195">
        <f t="shared" ref="F195:F258" ca="1" si="106">RANDBETWEEN(INDIRECT("AF"&amp;Y195),INDIRECT("AF"&amp;Z195))</f>
        <v>2</v>
      </c>
      <c r="G195" t="str">
        <f t="shared" ca="1" si="94"/>
        <v>S11</v>
      </c>
      <c r="H195" t="str">
        <f t="shared" ca="1" si="95"/>
        <v>S110</v>
      </c>
      <c r="I195">
        <f ca="1">VLOOKUP(D195,PRC!$A$2:$B$21,2,0)*E195</f>
        <v>102200000</v>
      </c>
      <c r="J195">
        <f t="shared" ref="J195:J258" ca="1" si="107">I195*(1-R195/100)-4</f>
        <v>102199996</v>
      </c>
      <c r="K195">
        <f ca="1">VLOOKUP(D195,PRC!$A$1:$C$21,3,0)*E195</f>
        <v>61320000</v>
      </c>
      <c r="L195">
        <f t="shared" ref="L195:L258" ca="1" si="108">ROUND($I195*S195,-5)/100</f>
        <v>4088000</v>
      </c>
      <c r="M195">
        <f t="shared" ref="M195:M258" ca="1" si="109">ROUND($I195*T195,-5)/100</f>
        <v>12264000</v>
      </c>
      <c r="N195">
        <f t="shared" ref="N195:N258" ca="1" si="110">ROUND($I195*U195,-5)/100</f>
        <v>18396000</v>
      </c>
      <c r="O195">
        <f t="shared" ref="O195:O258" ca="1" si="111">ROUND($I195*V195,-5)/100</f>
        <v>11242000</v>
      </c>
      <c r="P195">
        <f t="shared" ca="1" si="96"/>
        <v>-5110004</v>
      </c>
      <c r="Q195">
        <f ca="1">IF(P195&gt;0,1,0)</f>
        <v>0</v>
      </c>
      <c r="R195">
        <f t="shared" ref="R195:R258" ca="1" si="112">RANDBETWEEN(INDIRECT("AF"&amp;$Y195),INDIRECT("AF"&amp;$Z195))</f>
        <v>0</v>
      </c>
      <c r="S195">
        <f t="shared" ref="S195:S258" ca="1" si="113">RANDBETWEEN(INDIRECT("AG"&amp;$Y195),INDIRECT("AG"&amp;$Z195))</f>
        <v>4</v>
      </c>
      <c r="T195">
        <f t="shared" ref="T195:T258" ca="1" si="114">RANDBETWEEN(INDIRECT("AH"&amp;$Y195),INDIRECT("AH"&amp;$Z195))</f>
        <v>12</v>
      </c>
      <c r="U195">
        <f t="shared" ref="U195:U258" ca="1" si="115">RANDBETWEEN(INDIRECT("Ai"&amp;$Y195),INDIRECT("Ai"&amp;$Z195))</f>
        <v>18</v>
      </c>
      <c r="V195">
        <f t="shared" ref="V195:V258" ca="1" si="116">RANDBETWEEN(INDIRECT("Aj"&amp;$Y195),INDIRECT("Aj"&amp;$Z195))</f>
        <v>11</v>
      </c>
      <c r="X195">
        <f t="shared" si="92"/>
        <v>195</v>
      </c>
      <c r="Y195">
        <f t="shared" si="97"/>
        <v>102</v>
      </c>
      <c r="Z195">
        <f t="shared" si="93"/>
        <v>103</v>
      </c>
      <c r="AA195">
        <f t="shared" ref="AA195:AA258" si="117">Y195+AB195-1</f>
        <v>251</v>
      </c>
      <c r="AB195">
        <f t="shared" ref="AB195:AB258" si="118">COUNTIF(AM$2:AM$100100,AM195)</f>
        <v>150</v>
      </c>
      <c r="AM195" t="str">
        <f t="shared" ref="AM195:AM258" si="119">A195&amp;C195</f>
        <v>201901HD</v>
      </c>
      <c r="AN195">
        <f t="shared" ca="1" si="99"/>
        <v>3.9138943197514209E-6</v>
      </c>
      <c r="AO195">
        <f t="shared" ca="1" si="100"/>
        <v>4</v>
      </c>
      <c r="AP195">
        <f t="shared" ca="1" si="101"/>
        <v>12</v>
      </c>
      <c r="AQ195">
        <f t="shared" ca="1" si="102"/>
        <v>18</v>
      </c>
      <c r="AR195">
        <f t="shared" ca="1" si="103"/>
        <v>11</v>
      </c>
      <c r="AS195">
        <f ca="1">P195/J195</f>
        <v>-5.0000041095892019E-2</v>
      </c>
    </row>
    <row r="196" spans="1:45" hidden="1" outlineLevel="1" x14ac:dyDescent="0.4">
      <c r="A196">
        <f t="shared" si="104"/>
        <v>201901</v>
      </c>
      <c r="B196" t="s">
        <v>281</v>
      </c>
      <c r="C196" t="s">
        <v>75</v>
      </c>
      <c r="D196" t="str">
        <f t="shared" ca="1" si="98"/>
        <v>I110</v>
      </c>
      <c r="E196">
        <f t="shared" ca="1" si="105"/>
        <v>83</v>
      </c>
      <c r="F196">
        <f t="shared" ca="1" si="106"/>
        <v>1</v>
      </c>
      <c r="G196" t="str">
        <f t="shared" ca="1" si="94"/>
        <v>S10</v>
      </c>
      <c r="H196" t="str">
        <f t="shared" ca="1" si="95"/>
        <v>S108</v>
      </c>
      <c r="I196">
        <f ca="1">VLOOKUP(D196,PRC!$A$2:$B$21,2,0)*E196</f>
        <v>24900000</v>
      </c>
      <c r="J196">
        <f t="shared" ca="1" si="107"/>
        <v>24401996</v>
      </c>
      <c r="K196">
        <f ca="1">VLOOKUP(D196,PRC!$A$1:$C$21,3,0)*E196</f>
        <v>11454000</v>
      </c>
      <c r="L196">
        <f t="shared" ca="1" si="108"/>
        <v>1245000</v>
      </c>
      <c r="M196">
        <f t="shared" ca="1" si="109"/>
        <v>3237000</v>
      </c>
      <c r="N196">
        <f t="shared" ca="1" si="110"/>
        <v>4980000</v>
      </c>
      <c r="O196">
        <f t="shared" ca="1" si="111"/>
        <v>3735000</v>
      </c>
      <c r="P196">
        <f t="shared" ca="1" si="96"/>
        <v>-249004</v>
      </c>
      <c r="Q196">
        <f ca="1">IF(P196&gt;0,1,0)</f>
        <v>0</v>
      </c>
      <c r="R196">
        <f t="shared" ca="1" si="112"/>
        <v>2</v>
      </c>
      <c r="S196">
        <f t="shared" ca="1" si="113"/>
        <v>5</v>
      </c>
      <c r="T196">
        <f t="shared" ca="1" si="114"/>
        <v>13</v>
      </c>
      <c r="U196">
        <f t="shared" ca="1" si="115"/>
        <v>20</v>
      </c>
      <c r="V196">
        <f t="shared" ca="1" si="116"/>
        <v>15</v>
      </c>
      <c r="X196">
        <f t="shared" ref="X196:X259" si="120">X195+1</f>
        <v>196</v>
      </c>
      <c r="Y196">
        <f t="shared" si="97"/>
        <v>102</v>
      </c>
      <c r="Z196">
        <f t="shared" ref="Z196:Z259" si="121">Y196+1</f>
        <v>103</v>
      </c>
      <c r="AA196">
        <f t="shared" si="117"/>
        <v>251</v>
      </c>
      <c r="AB196">
        <f t="shared" si="118"/>
        <v>150</v>
      </c>
      <c r="AM196" t="str">
        <f t="shared" si="119"/>
        <v>201901HD</v>
      </c>
      <c r="AN196">
        <f t="shared" ca="1" si="99"/>
        <v>2.0000160642570264</v>
      </c>
      <c r="AO196">
        <f t="shared" ca="1" si="100"/>
        <v>5</v>
      </c>
      <c r="AP196">
        <f t="shared" ca="1" si="101"/>
        <v>13</v>
      </c>
      <c r="AQ196">
        <f t="shared" ca="1" si="102"/>
        <v>20</v>
      </c>
      <c r="AR196">
        <f t="shared" ca="1" si="103"/>
        <v>15</v>
      </c>
      <c r="AS196">
        <f ca="1">P196/J196</f>
        <v>-1.0204247226333452E-2</v>
      </c>
    </row>
    <row r="197" spans="1:45" hidden="1" outlineLevel="1" x14ac:dyDescent="0.4">
      <c r="A197">
        <f t="shared" si="104"/>
        <v>201901</v>
      </c>
      <c r="B197" t="s">
        <v>282</v>
      </c>
      <c r="C197" t="s">
        <v>75</v>
      </c>
      <c r="D197" t="str">
        <f t="shared" ca="1" si="98"/>
        <v>I104</v>
      </c>
      <c r="E197">
        <f t="shared" ca="1" si="105"/>
        <v>99</v>
      </c>
      <c r="F197">
        <f t="shared" ca="1" si="106"/>
        <v>1</v>
      </c>
      <c r="G197" t="str">
        <f t="shared" ca="1" si="94"/>
        <v>S10</v>
      </c>
      <c r="H197" t="str">
        <f t="shared" ca="1" si="95"/>
        <v>S103</v>
      </c>
      <c r="I197">
        <f ca="1">VLOOKUP(D197,PRC!$A$2:$B$21,2,0)*E197</f>
        <v>6930000</v>
      </c>
      <c r="J197">
        <f t="shared" ca="1" si="107"/>
        <v>6929996</v>
      </c>
      <c r="K197">
        <f ca="1">VLOOKUP(D197,PRC!$A$1:$C$21,3,0)*E197</f>
        <v>2910600</v>
      </c>
      <c r="L197">
        <f t="shared" ca="1" si="108"/>
        <v>208000</v>
      </c>
      <c r="M197">
        <f t="shared" ca="1" si="109"/>
        <v>832000</v>
      </c>
      <c r="N197">
        <f t="shared" ca="1" si="110"/>
        <v>1317000</v>
      </c>
      <c r="O197">
        <f t="shared" ca="1" si="111"/>
        <v>1040000</v>
      </c>
      <c r="P197">
        <f t="shared" ca="1" si="96"/>
        <v>622396</v>
      </c>
      <c r="Q197">
        <f ca="1">IF(P197&gt;0,1,0)</f>
        <v>1</v>
      </c>
      <c r="R197">
        <f t="shared" ca="1" si="112"/>
        <v>0</v>
      </c>
      <c r="S197">
        <f t="shared" ca="1" si="113"/>
        <v>3</v>
      </c>
      <c r="T197">
        <f t="shared" ca="1" si="114"/>
        <v>12</v>
      </c>
      <c r="U197">
        <f t="shared" ca="1" si="115"/>
        <v>19</v>
      </c>
      <c r="V197">
        <f t="shared" ca="1" si="116"/>
        <v>15</v>
      </c>
      <c r="X197">
        <f t="shared" si="120"/>
        <v>197</v>
      </c>
      <c r="Y197">
        <f t="shared" si="97"/>
        <v>102</v>
      </c>
      <c r="Z197">
        <f t="shared" si="121"/>
        <v>103</v>
      </c>
      <c r="AA197">
        <f t="shared" si="117"/>
        <v>251</v>
      </c>
      <c r="AB197">
        <f t="shared" si="118"/>
        <v>150</v>
      </c>
      <c r="AM197" t="str">
        <f t="shared" si="119"/>
        <v>201901HD</v>
      </c>
      <c r="AN197">
        <f t="shared" ca="1" si="99"/>
        <v>5.7720057722310258E-5</v>
      </c>
      <c r="AO197">
        <f t="shared" ca="1" si="100"/>
        <v>3.0014430014430014</v>
      </c>
      <c r="AP197">
        <f t="shared" ca="1" si="101"/>
        <v>12.005772005772005</v>
      </c>
      <c r="AQ197">
        <f t="shared" ca="1" si="102"/>
        <v>19.004329004329005</v>
      </c>
      <c r="AR197">
        <f t="shared" ca="1" si="103"/>
        <v>15.007215007215008</v>
      </c>
      <c r="AS197">
        <f ca="1">P197/J197</f>
        <v>8.9811884451304155E-2</v>
      </c>
    </row>
    <row r="198" spans="1:45" hidden="1" outlineLevel="1" x14ac:dyDescent="0.4">
      <c r="A198">
        <f t="shared" si="104"/>
        <v>201901</v>
      </c>
      <c r="B198" t="s">
        <v>283</v>
      </c>
      <c r="C198" t="s">
        <v>75</v>
      </c>
      <c r="D198" t="str">
        <f t="shared" ca="1" si="98"/>
        <v>I105</v>
      </c>
      <c r="E198">
        <f t="shared" ca="1" si="105"/>
        <v>105</v>
      </c>
      <c r="F198">
        <f t="shared" ca="1" si="106"/>
        <v>1</v>
      </c>
      <c r="G198" t="str">
        <f t="shared" ca="1" si="94"/>
        <v>S10</v>
      </c>
      <c r="H198" t="str">
        <f t="shared" ca="1" si="95"/>
        <v>S107</v>
      </c>
      <c r="I198">
        <f ca="1">VLOOKUP(D198,PRC!$A$2:$B$21,2,0)*E198</f>
        <v>10500000</v>
      </c>
      <c r="J198">
        <f t="shared" ca="1" si="107"/>
        <v>10289996</v>
      </c>
      <c r="K198">
        <f ca="1">VLOOKUP(D198,PRC!$A$1:$C$21,3,0)*E198</f>
        <v>6195000</v>
      </c>
      <c r="L198">
        <f t="shared" ca="1" si="108"/>
        <v>315000</v>
      </c>
      <c r="M198">
        <f t="shared" ca="1" si="109"/>
        <v>1575000</v>
      </c>
      <c r="N198">
        <f t="shared" ca="1" si="110"/>
        <v>1680000</v>
      </c>
      <c r="O198">
        <f t="shared" ca="1" si="111"/>
        <v>1365000</v>
      </c>
      <c r="P198">
        <f t="shared" ca="1" si="96"/>
        <v>-840004</v>
      </c>
      <c r="Q198">
        <f ca="1">IF(P198&gt;0,1,0)</f>
        <v>0</v>
      </c>
      <c r="R198">
        <f t="shared" ca="1" si="112"/>
        <v>2</v>
      </c>
      <c r="S198">
        <f t="shared" ca="1" si="113"/>
        <v>3</v>
      </c>
      <c r="T198">
        <f t="shared" ca="1" si="114"/>
        <v>15</v>
      </c>
      <c r="U198">
        <f t="shared" ca="1" si="115"/>
        <v>16</v>
      </c>
      <c r="V198">
        <f t="shared" ca="1" si="116"/>
        <v>13</v>
      </c>
      <c r="X198">
        <f t="shared" si="120"/>
        <v>198</v>
      </c>
      <c r="Y198">
        <f t="shared" si="97"/>
        <v>102</v>
      </c>
      <c r="Z198">
        <f t="shared" si="121"/>
        <v>103</v>
      </c>
      <c r="AA198">
        <f t="shared" si="117"/>
        <v>251</v>
      </c>
      <c r="AB198">
        <f t="shared" si="118"/>
        <v>150</v>
      </c>
      <c r="AM198" t="str">
        <f t="shared" si="119"/>
        <v>201901HD</v>
      </c>
      <c r="AN198">
        <f t="shared" ca="1" si="99"/>
        <v>2.0000380952380992</v>
      </c>
      <c r="AO198">
        <f t="shared" ca="1" si="100"/>
        <v>3</v>
      </c>
      <c r="AP198">
        <f t="shared" ca="1" si="101"/>
        <v>15</v>
      </c>
      <c r="AQ198">
        <f t="shared" ca="1" si="102"/>
        <v>16</v>
      </c>
      <c r="AR198">
        <f t="shared" ca="1" si="103"/>
        <v>13</v>
      </c>
      <c r="AS198">
        <f ca="1">P198/J198</f>
        <v>-8.1633073521117011E-2</v>
      </c>
    </row>
    <row r="199" spans="1:45" hidden="1" outlineLevel="1" x14ac:dyDescent="0.4">
      <c r="A199">
        <f t="shared" si="104"/>
        <v>201901</v>
      </c>
      <c r="B199" t="s">
        <v>284</v>
      </c>
      <c r="C199" t="s">
        <v>75</v>
      </c>
      <c r="D199" t="str">
        <f t="shared" ca="1" si="98"/>
        <v>I119</v>
      </c>
      <c r="E199">
        <f t="shared" ca="1" si="105"/>
        <v>86</v>
      </c>
      <c r="F199">
        <f t="shared" ca="1" si="106"/>
        <v>2</v>
      </c>
      <c r="G199" t="str">
        <f t="shared" ca="1" si="94"/>
        <v>S10</v>
      </c>
      <c r="H199" t="str">
        <f t="shared" ca="1" si="95"/>
        <v>S103</v>
      </c>
      <c r="I199">
        <f ca="1">VLOOKUP(D199,PRC!$A$2:$B$21,2,0)*E199</f>
        <v>8170000</v>
      </c>
      <c r="J199">
        <f t="shared" ca="1" si="107"/>
        <v>8169996</v>
      </c>
      <c r="K199">
        <f ca="1">VLOOKUP(D199,PRC!$A$1:$C$21,3,0)*E199</f>
        <v>3921600</v>
      </c>
      <c r="L199">
        <f t="shared" ca="1" si="108"/>
        <v>409000</v>
      </c>
      <c r="M199">
        <f t="shared" ca="1" si="109"/>
        <v>1226000</v>
      </c>
      <c r="N199">
        <f t="shared" ca="1" si="110"/>
        <v>1389000</v>
      </c>
      <c r="O199">
        <f t="shared" ca="1" si="111"/>
        <v>980000</v>
      </c>
      <c r="P199">
        <f t="shared" ca="1" si="96"/>
        <v>244396</v>
      </c>
      <c r="Q199">
        <f ca="1">IF(P199&gt;0,1,0)</f>
        <v>1</v>
      </c>
      <c r="R199">
        <f t="shared" ca="1" si="112"/>
        <v>0</v>
      </c>
      <c r="S199">
        <f t="shared" ca="1" si="113"/>
        <v>5</v>
      </c>
      <c r="T199">
        <f t="shared" ca="1" si="114"/>
        <v>15</v>
      </c>
      <c r="U199">
        <f t="shared" ca="1" si="115"/>
        <v>17</v>
      </c>
      <c r="V199">
        <f t="shared" ca="1" si="116"/>
        <v>12</v>
      </c>
      <c r="X199">
        <f t="shared" si="120"/>
        <v>199</v>
      </c>
      <c r="Y199">
        <f t="shared" si="97"/>
        <v>102</v>
      </c>
      <c r="Z199">
        <f t="shared" si="121"/>
        <v>103</v>
      </c>
      <c r="AA199">
        <f t="shared" si="117"/>
        <v>251</v>
      </c>
      <c r="AB199">
        <f t="shared" si="118"/>
        <v>150</v>
      </c>
      <c r="AM199" t="str">
        <f t="shared" si="119"/>
        <v>201901HD</v>
      </c>
      <c r="AN199">
        <f t="shared" ca="1" si="99"/>
        <v>4.8959608323073667E-5</v>
      </c>
      <c r="AO199">
        <f t="shared" ca="1" si="100"/>
        <v>5.0061199510403913</v>
      </c>
      <c r="AP199">
        <f t="shared" ca="1" si="101"/>
        <v>15.006119951040391</v>
      </c>
      <c r="AQ199">
        <f t="shared" ca="1" si="102"/>
        <v>17.001223990208079</v>
      </c>
      <c r="AR199">
        <f t="shared" ca="1" si="103"/>
        <v>11.995104039167687</v>
      </c>
      <c r="AS199">
        <f ca="1">P199/J199</f>
        <v>2.9913845735052992E-2</v>
      </c>
    </row>
    <row r="200" spans="1:45" hidden="1" outlineLevel="1" x14ac:dyDescent="0.4">
      <c r="A200">
        <f t="shared" si="104"/>
        <v>201901</v>
      </c>
      <c r="B200" t="s">
        <v>285</v>
      </c>
      <c r="C200" t="s">
        <v>75</v>
      </c>
      <c r="D200" t="str">
        <f t="shared" ca="1" si="98"/>
        <v>I118</v>
      </c>
      <c r="E200">
        <f t="shared" ca="1" si="105"/>
        <v>86</v>
      </c>
      <c r="F200">
        <f t="shared" ca="1" si="106"/>
        <v>1</v>
      </c>
      <c r="G200" t="str">
        <f t="shared" ca="1" si="94"/>
        <v>S11</v>
      </c>
      <c r="H200" t="str">
        <f t="shared" ca="1" si="95"/>
        <v>S112</v>
      </c>
      <c r="I200">
        <f ca="1">VLOOKUP(D200,PRC!$A$2:$B$21,2,0)*E200</f>
        <v>45580000</v>
      </c>
      <c r="J200">
        <f t="shared" ca="1" si="107"/>
        <v>44668396</v>
      </c>
      <c r="K200">
        <f ca="1">VLOOKUP(D200,PRC!$A$1:$C$21,3,0)*E200</f>
        <v>19143600</v>
      </c>
      <c r="L200">
        <f t="shared" ca="1" si="108"/>
        <v>2279000</v>
      </c>
      <c r="M200">
        <f t="shared" ca="1" si="109"/>
        <v>5014000</v>
      </c>
      <c r="N200">
        <f t="shared" ca="1" si="110"/>
        <v>7749000</v>
      </c>
      <c r="O200">
        <f t="shared" ca="1" si="111"/>
        <v>6381000</v>
      </c>
      <c r="P200">
        <f t="shared" ca="1" si="96"/>
        <v>4101796</v>
      </c>
      <c r="Q200">
        <f ca="1">IF(P200&gt;0,1,0)</f>
        <v>1</v>
      </c>
      <c r="R200">
        <f t="shared" ca="1" si="112"/>
        <v>2</v>
      </c>
      <c r="S200">
        <f t="shared" ca="1" si="113"/>
        <v>5</v>
      </c>
      <c r="T200">
        <f t="shared" ca="1" si="114"/>
        <v>11</v>
      </c>
      <c r="U200">
        <f t="shared" ca="1" si="115"/>
        <v>17</v>
      </c>
      <c r="V200">
        <f t="shared" ca="1" si="116"/>
        <v>14</v>
      </c>
      <c r="X200">
        <f t="shared" si="120"/>
        <v>200</v>
      </c>
      <c r="Y200">
        <f t="shared" si="97"/>
        <v>102</v>
      </c>
      <c r="Z200">
        <f t="shared" si="121"/>
        <v>103</v>
      </c>
      <c r="AA200">
        <f t="shared" si="117"/>
        <v>251</v>
      </c>
      <c r="AB200">
        <f t="shared" si="118"/>
        <v>150</v>
      </c>
      <c r="AM200" t="str">
        <f t="shared" si="119"/>
        <v>201901HD</v>
      </c>
      <c r="AN200">
        <f t="shared" ca="1" si="99"/>
        <v>2.0000087757788498</v>
      </c>
      <c r="AO200">
        <f t="shared" ca="1" si="100"/>
        <v>5</v>
      </c>
      <c r="AP200">
        <f t="shared" ca="1" si="101"/>
        <v>11.000438788942517</v>
      </c>
      <c r="AQ200">
        <f t="shared" ca="1" si="102"/>
        <v>17.000877577885039</v>
      </c>
      <c r="AR200">
        <f t="shared" ca="1" si="103"/>
        <v>13.999561211057483</v>
      </c>
      <c r="AS200">
        <f ca="1">P200/J200</f>
        <v>9.1827698491792717E-2</v>
      </c>
    </row>
    <row r="201" spans="1:45" hidden="1" outlineLevel="1" x14ac:dyDescent="0.4">
      <c r="A201">
        <f t="shared" si="104"/>
        <v>201901</v>
      </c>
      <c r="B201" t="s">
        <v>286</v>
      </c>
      <c r="C201" t="s">
        <v>75</v>
      </c>
      <c r="D201" t="str">
        <f t="shared" ca="1" si="98"/>
        <v>I120</v>
      </c>
      <c r="E201">
        <f t="shared" ca="1" si="105"/>
        <v>73</v>
      </c>
      <c r="F201">
        <f t="shared" ca="1" si="106"/>
        <v>1</v>
      </c>
      <c r="G201" t="str">
        <f t="shared" ca="1" si="94"/>
        <v>S10</v>
      </c>
      <c r="H201" t="str">
        <f t="shared" ca="1" si="95"/>
        <v>S101</v>
      </c>
      <c r="I201">
        <f ca="1">VLOOKUP(D201,PRC!$A$2:$B$21,2,0)*E201</f>
        <v>313900000</v>
      </c>
      <c r="J201">
        <f t="shared" ca="1" si="107"/>
        <v>307621996</v>
      </c>
      <c r="K201">
        <f ca="1">VLOOKUP(D201,PRC!$A$1:$C$21,3,0)*E201</f>
        <v>141255000</v>
      </c>
      <c r="L201">
        <f t="shared" ca="1" si="108"/>
        <v>9417000</v>
      </c>
      <c r="M201">
        <f t="shared" ca="1" si="109"/>
        <v>37668000</v>
      </c>
      <c r="N201">
        <f t="shared" ca="1" si="110"/>
        <v>53363000</v>
      </c>
      <c r="O201">
        <f t="shared" ca="1" si="111"/>
        <v>47085000</v>
      </c>
      <c r="P201">
        <f t="shared" ca="1" si="96"/>
        <v>18833996</v>
      </c>
      <c r="Q201">
        <f ca="1">IF(P201&gt;0,1,0)</f>
        <v>1</v>
      </c>
      <c r="R201">
        <f t="shared" ca="1" si="112"/>
        <v>2</v>
      </c>
      <c r="S201">
        <f t="shared" ca="1" si="113"/>
        <v>3</v>
      </c>
      <c r="T201">
        <f t="shared" ca="1" si="114"/>
        <v>12</v>
      </c>
      <c r="U201">
        <f t="shared" ca="1" si="115"/>
        <v>17</v>
      </c>
      <c r="V201">
        <f t="shared" ca="1" si="116"/>
        <v>15</v>
      </c>
      <c r="X201">
        <f t="shared" si="120"/>
        <v>201</v>
      </c>
      <c r="Y201">
        <f t="shared" si="97"/>
        <v>102</v>
      </c>
      <c r="Z201">
        <f t="shared" si="121"/>
        <v>103</v>
      </c>
      <c r="AA201">
        <f t="shared" si="117"/>
        <v>251</v>
      </c>
      <c r="AB201">
        <f t="shared" si="118"/>
        <v>150</v>
      </c>
      <c r="AM201" t="str">
        <f t="shared" si="119"/>
        <v>201901HD</v>
      </c>
      <c r="AN201">
        <f t="shared" ca="1" si="99"/>
        <v>2.0000012742911744</v>
      </c>
      <c r="AO201">
        <f t="shared" ca="1" si="100"/>
        <v>3</v>
      </c>
      <c r="AP201">
        <f t="shared" ca="1" si="101"/>
        <v>12</v>
      </c>
      <c r="AQ201">
        <f t="shared" ca="1" si="102"/>
        <v>17</v>
      </c>
      <c r="AR201">
        <f t="shared" ca="1" si="103"/>
        <v>15</v>
      </c>
      <c r="AS201">
        <f ca="1">P201/J201</f>
        <v>6.1224477589047303E-2</v>
      </c>
    </row>
    <row r="202" spans="1:45" hidden="1" outlineLevel="1" x14ac:dyDescent="0.4">
      <c r="A202">
        <f t="shared" si="104"/>
        <v>201901</v>
      </c>
      <c r="B202" t="s">
        <v>156</v>
      </c>
      <c r="C202" t="s">
        <v>75</v>
      </c>
      <c r="D202" t="str">
        <f t="shared" ca="1" si="98"/>
        <v>I112</v>
      </c>
      <c r="E202">
        <f t="shared" ca="1" si="105"/>
        <v>80</v>
      </c>
      <c r="F202">
        <f t="shared" ca="1" si="106"/>
        <v>1</v>
      </c>
      <c r="G202" t="str">
        <f t="shared" ca="1" si="94"/>
        <v>S10</v>
      </c>
      <c r="H202" t="str">
        <f t="shared" ca="1" si="95"/>
        <v>S109</v>
      </c>
      <c r="I202">
        <f ca="1">VLOOKUP(D202,PRC!$A$2:$B$21,2,0)*E202</f>
        <v>5200000</v>
      </c>
      <c r="J202">
        <f t="shared" ca="1" si="107"/>
        <v>5199996</v>
      </c>
      <c r="K202">
        <f ca="1">VLOOKUP(D202,PRC!$A$1:$C$21,3,0)*E202</f>
        <v>2600000</v>
      </c>
      <c r="L202">
        <f t="shared" ca="1" si="108"/>
        <v>156000</v>
      </c>
      <c r="M202">
        <f t="shared" ca="1" si="109"/>
        <v>520000</v>
      </c>
      <c r="N202">
        <f t="shared" ca="1" si="110"/>
        <v>988000</v>
      </c>
      <c r="O202">
        <f t="shared" ca="1" si="111"/>
        <v>572000</v>
      </c>
      <c r="P202">
        <f t="shared" ref="P202:P251" ca="1" si="122">J202-SUM(K202:O202)</f>
        <v>363996</v>
      </c>
      <c r="Q202">
        <f ca="1">IF(P202&gt;0,1,0)</f>
        <v>1</v>
      </c>
      <c r="R202">
        <f t="shared" ca="1" si="112"/>
        <v>0</v>
      </c>
      <c r="S202">
        <f t="shared" ca="1" si="113"/>
        <v>3</v>
      </c>
      <c r="T202">
        <f t="shared" ca="1" si="114"/>
        <v>10</v>
      </c>
      <c r="U202">
        <f t="shared" ca="1" si="115"/>
        <v>19</v>
      </c>
      <c r="V202">
        <f t="shared" ca="1" si="116"/>
        <v>11</v>
      </c>
      <c r="X202">
        <f t="shared" si="120"/>
        <v>202</v>
      </c>
      <c r="Y202">
        <f t="shared" si="97"/>
        <v>102</v>
      </c>
      <c r="Z202">
        <f t="shared" si="121"/>
        <v>103</v>
      </c>
      <c r="AA202">
        <f t="shared" si="117"/>
        <v>251</v>
      </c>
      <c r="AB202">
        <f t="shared" si="118"/>
        <v>150</v>
      </c>
      <c r="AM202" t="str">
        <f t="shared" si="119"/>
        <v>201901HD</v>
      </c>
      <c r="AN202">
        <f t="shared" ca="1" si="99"/>
        <v>7.6923076919310773E-5</v>
      </c>
      <c r="AO202">
        <f t="shared" ca="1" si="100"/>
        <v>3</v>
      </c>
      <c r="AP202">
        <f t="shared" ca="1" si="101"/>
        <v>10</v>
      </c>
      <c r="AQ202">
        <f t="shared" ca="1" si="102"/>
        <v>19</v>
      </c>
      <c r="AR202">
        <f t="shared" ca="1" si="103"/>
        <v>11</v>
      </c>
      <c r="AS202">
        <f ca="1">P202/J202</f>
        <v>6.9999284614834317E-2</v>
      </c>
    </row>
    <row r="203" spans="1:45" hidden="1" outlineLevel="1" x14ac:dyDescent="0.4">
      <c r="A203">
        <f t="shared" si="104"/>
        <v>201901</v>
      </c>
      <c r="B203" t="s">
        <v>157</v>
      </c>
      <c r="C203" t="s">
        <v>75</v>
      </c>
      <c r="D203" t="str">
        <f t="shared" ca="1" si="98"/>
        <v>I113</v>
      </c>
      <c r="E203">
        <f t="shared" ca="1" si="105"/>
        <v>103</v>
      </c>
      <c r="F203">
        <f t="shared" ca="1" si="106"/>
        <v>2</v>
      </c>
      <c r="G203" t="str">
        <f t="shared" ca="1" si="94"/>
        <v>S10</v>
      </c>
      <c r="H203" t="str">
        <f t="shared" ca="1" si="95"/>
        <v>S103</v>
      </c>
      <c r="I203">
        <f ca="1">VLOOKUP(D203,PRC!$A$2:$B$21,2,0)*E203</f>
        <v>69010000</v>
      </c>
      <c r="J203">
        <f t="shared" ca="1" si="107"/>
        <v>69009996</v>
      </c>
      <c r="K203">
        <f ca="1">VLOOKUP(D203,PRC!$A$1:$C$21,3,0)*E203</f>
        <v>31054500</v>
      </c>
      <c r="L203">
        <f t="shared" ca="1" si="108"/>
        <v>3451000</v>
      </c>
      <c r="M203">
        <f t="shared" ca="1" si="109"/>
        <v>6901000</v>
      </c>
      <c r="N203">
        <f t="shared" ca="1" si="110"/>
        <v>12422000</v>
      </c>
      <c r="O203">
        <f t="shared" ca="1" si="111"/>
        <v>8971000</v>
      </c>
      <c r="P203">
        <f t="shared" ca="1" si="122"/>
        <v>6210496</v>
      </c>
      <c r="Q203">
        <f ca="1">IF(P203&gt;0,1,0)</f>
        <v>1</v>
      </c>
      <c r="R203">
        <f t="shared" ca="1" si="112"/>
        <v>0</v>
      </c>
      <c r="S203">
        <f t="shared" ca="1" si="113"/>
        <v>5</v>
      </c>
      <c r="T203">
        <f t="shared" ca="1" si="114"/>
        <v>10</v>
      </c>
      <c r="U203">
        <f t="shared" ca="1" si="115"/>
        <v>18</v>
      </c>
      <c r="V203">
        <f t="shared" ca="1" si="116"/>
        <v>13</v>
      </c>
      <c r="X203">
        <f t="shared" si="120"/>
        <v>203</v>
      </c>
      <c r="Y203">
        <f t="shared" si="97"/>
        <v>102</v>
      </c>
      <c r="Z203">
        <f t="shared" si="121"/>
        <v>103</v>
      </c>
      <c r="AA203">
        <f t="shared" si="117"/>
        <v>251</v>
      </c>
      <c r="AB203">
        <f t="shared" si="118"/>
        <v>150</v>
      </c>
      <c r="AM203" t="str">
        <f t="shared" si="119"/>
        <v>201901HD</v>
      </c>
      <c r="AN203">
        <f t="shared" ca="1" si="99"/>
        <v>5.796261415280668E-6</v>
      </c>
      <c r="AO203">
        <f t="shared" ca="1" si="100"/>
        <v>5.0007245326764238</v>
      </c>
      <c r="AP203">
        <f t="shared" ca="1" si="101"/>
        <v>10</v>
      </c>
      <c r="AQ203">
        <f t="shared" ca="1" si="102"/>
        <v>18.00028981307057</v>
      </c>
      <c r="AR203">
        <f t="shared" ca="1" si="103"/>
        <v>12.999565280394146</v>
      </c>
      <c r="AS203">
        <f ca="1">P203/J203</f>
        <v>8.9994150992270747E-2</v>
      </c>
    </row>
    <row r="204" spans="1:45" hidden="1" outlineLevel="1" x14ac:dyDescent="0.4">
      <c r="A204">
        <f t="shared" si="104"/>
        <v>201901</v>
      </c>
      <c r="B204" t="s">
        <v>158</v>
      </c>
      <c r="C204" t="s">
        <v>75</v>
      </c>
      <c r="D204" t="str">
        <f t="shared" ca="1" si="98"/>
        <v>I112</v>
      </c>
      <c r="E204">
        <f t="shared" ca="1" si="105"/>
        <v>114</v>
      </c>
      <c r="F204">
        <f t="shared" ca="1" si="106"/>
        <v>0</v>
      </c>
      <c r="G204" t="str">
        <f t="shared" ca="1" si="94"/>
        <v>S10</v>
      </c>
      <c r="H204" t="str">
        <f t="shared" ca="1" si="95"/>
        <v>S109</v>
      </c>
      <c r="I204">
        <f ca="1">VLOOKUP(D204,PRC!$A$2:$B$21,2,0)*E204</f>
        <v>7410000</v>
      </c>
      <c r="J204">
        <f t="shared" ca="1" si="107"/>
        <v>7409996</v>
      </c>
      <c r="K204">
        <f ca="1">VLOOKUP(D204,PRC!$A$1:$C$21,3,0)*E204</f>
        <v>3705000</v>
      </c>
      <c r="L204">
        <f t="shared" ca="1" si="108"/>
        <v>371000</v>
      </c>
      <c r="M204">
        <f t="shared" ca="1" si="109"/>
        <v>963000</v>
      </c>
      <c r="N204">
        <f t="shared" ca="1" si="110"/>
        <v>1186000</v>
      </c>
      <c r="O204">
        <f t="shared" ca="1" si="111"/>
        <v>741000</v>
      </c>
      <c r="P204">
        <f t="shared" ca="1" si="122"/>
        <v>443996</v>
      </c>
      <c r="Q204">
        <f ca="1">IF(P204&gt;0,1,0)</f>
        <v>1</v>
      </c>
      <c r="R204">
        <f t="shared" ca="1" si="112"/>
        <v>0</v>
      </c>
      <c r="S204">
        <f t="shared" ca="1" si="113"/>
        <v>5</v>
      </c>
      <c r="T204">
        <f t="shared" ca="1" si="114"/>
        <v>13</v>
      </c>
      <c r="U204">
        <f t="shared" ca="1" si="115"/>
        <v>16</v>
      </c>
      <c r="V204">
        <f t="shared" ca="1" si="116"/>
        <v>10</v>
      </c>
      <c r="X204">
        <f t="shared" si="120"/>
        <v>204</v>
      </c>
      <c r="Y204">
        <f t="shared" si="97"/>
        <v>102</v>
      </c>
      <c r="Z204">
        <f t="shared" si="121"/>
        <v>103</v>
      </c>
      <c r="AA204">
        <f t="shared" si="117"/>
        <v>251</v>
      </c>
      <c r="AB204">
        <f t="shared" si="118"/>
        <v>150</v>
      </c>
      <c r="AM204" t="str">
        <f t="shared" si="119"/>
        <v>201901HD</v>
      </c>
      <c r="AN204">
        <f t="shared" ca="1" si="99"/>
        <v>5.3981106618028463E-5</v>
      </c>
      <c r="AO204">
        <f t="shared" ca="1" si="100"/>
        <v>5.0067476383265852</v>
      </c>
      <c r="AP204">
        <f t="shared" ca="1" si="101"/>
        <v>12.995951417004047</v>
      </c>
      <c r="AQ204">
        <f t="shared" ca="1" si="102"/>
        <v>16.005398110661268</v>
      </c>
      <c r="AR204">
        <f t="shared" ca="1" si="103"/>
        <v>10</v>
      </c>
      <c r="AS204">
        <f ca="1">P204/J204</f>
        <v>5.991852087369548E-2</v>
      </c>
    </row>
    <row r="205" spans="1:45" hidden="1" outlineLevel="1" x14ac:dyDescent="0.4">
      <c r="A205">
        <f t="shared" si="104"/>
        <v>201901</v>
      </c>
      <c r="B205" t="s">
        <v>159</v>
      </c>
      <c r="C205" t="s">
        <v>75</v>
      </c>
      <c r="D205" t="str">
        <f t="shared" ca="1" si="98"/>
        <v>I111</v>
      </c>
      <c r="E205">
        <f t="shared" ca="1" si="105"/>
        <v>100</v>
      </c>
      <c r="F205">
        <f t="shared" ca="1" si="106"/>
        <v>2</v>
      </c>
      <c r="G205" t="str">
        <f t="shared" ca="1" si="94"/>
        <v>S11</v>
      </c>
      <c r="H205" t="str">
        <f t="shared" ca="1" si="95"/>
        <v>S116</v>
      </c>
      <c r="I205">
        <f ca="1">VLOOKUP(D205,PRC!$A$2:$B$21,2,0)*E205</f>
        <v>15000000</v>
      </c>
      <c r="J205">
        <f t="shared" ca="1" si="107"/>
        <v>14999996</v>
      </c>
      <c r="K205">
        <f ca="1">VLOOKUP(D205,PRC!$A$1:$C$21,3,0)*E205</f>
        <v>7950000</v>
      </c>
      <c r="L205">
        <f t="shared" ca="1" si="108"/>
        <v>600000</v>
      </c>
      <c r="M205">
        <f t="shared" ca="1" si="109"/>
        <v>1500000</v>
      </c>
      <c r="N205">
        <f t="shared" ca="1" si="110"/>
        <v>3000000</v>
      </c>
      <c r="O205">
        <f t="shared" ca="1" si="111"/>
        <v>1950000</v>
      </c>
      <c r="P205">
        <f t="shared" ca="1" si="122"/>
        <v>-4</v>
      </c>
      <c r="Q205">
        <f ca="1">IF(P205&gt;0,1,0)</f>
        <v>0</v>
      </c>
      <c r="R205">
        <f t="shared" ca="1" si="112"/>
        <v>0</v>
      </c>
      <c r="S205">
        <f t="shared" ca="1" si="113"/>
        <v>4</v>
      </c>
      <c r="T205">
        <f t="shared" ca="1" si="114"/>
        <v>10</v>
      </c>
      <c r="U205">
        <f t="shared" ca="1" si="115"/>
        <v>20</v>
      </c>
      <c r="V205">
        <f t="shared" ca="1" si="116"/>
        <v>13</v>
      </c>
      <c r="X205">
        <f t="shared" si="120"/>
        <v>205</v>
      </c>
      <c r="Y205">
        <f t="shared" si="97"/>
        <v>102</v>
      </c>
      <c r="Z205">
        <f t="shared" si="121"/>
        <v>103</v>
      </c>
      <c r="AA205">
        <f t="shared" si="117"/>
        <v>251</v>
      </c>
      <c r="AB205">
        <f t="shared" si="118"/>
        <v>150</v>
      </c>
      <c r="AM205" t="str">
        <f t="shared" si="119"/>
        <v>201901HD</v>
      </c>
      <c r="AN205">
        <f t="shared" ca="1" si="99"/>
        <v>2.6666666663732741E-5</v>
      </c>
      <c r="AO205">
        <f t="shared" ca="1" si="100"/>
        <v>4</v>
      </c>
      <c r="AP205">
        <f t="shared" ca="1" si="101"/>
        <v>10</v>
      </c>
      <c r="AQ205">
        <f t="shared" ca="1" si="102"/>
        <v>20</v>
      </c>
      <c r="AR205">
        <f t="shared" ca="1" si="103"/>
        <v>13</v>
      </c>
      <c r="AS205">
        <f ca="1">P205/J205</f>
        <v>-2.6666673777779675E-7</v>
      </c>
    </row>
    <row r="206" spans="1:45" hidden="1" outlineLevel="1" x14ac:dyDescent="0.4">
      <c r="A206">
        <f t="shared" si="104"/>
        <v>201901</v>
      </c>
      <c r="B206" t="s">
        <v>160</v>
      </c>
      <c r="C206" t="s">
        <v>75</v>
      </c>
      <c r="D206" t="str">
        <f t="shared" ca="1" si="98"/>
        <v>I113</v>
      </c>
      <c r="E206">
        <f t="shared" ca="1" si="105"/>
        <v>111</v>
      </c>
      <c r="F206">
        <f t="shared" ca="1" si="106"/>
        <v>2</v>
      </c>
      <c r="G206" t="str">
        <f t="shared" ca="1" si="94"/>
        <v>S10</v>
      </c>
      <c r="H206" t="str">
        <f t="shared" ca="1" si="95"/>
        <v>S101</v>
      </c>
      <c r="I206">
        <f ca="1">VLOOKUP(D206,PRC!$A$2:$B$21,2,0)*E206</f>
        <v>74370000</v>
      </c>
      <c r="J206">
        <f t="shared" ca="1" si="107"/>
        <v>74369996</v>
      </c>
      <c r="K206">
        <f ca="1">VLOOKUP(D206,PRC!$A$1:$C$21,3,0)*E206</f>
        <v>33466500</v>
      </c>
      <c r="L206">
        <f t="shared" ca="1" si="108"/>
        <v>2231000</v>
      </c>
      <c r="M206">
        <f t="shared" ca="1" si="109"/>
        <v>8924000</v>
      </c>
      <c r="N206">
        <f t="shared" ca="1" si="110"/>
        <v>14874000</v>
      </c>
      <c r="O206">
        <f t="shared" ca="1" si="111"/>
        <v>8181000</v>
      </c>
      <c r="P206">
        <f t="shared" ca="1" si="122"/>
        <v>6693496</v>
      </c>
      <c r="Q206">
        <f ca="1">IF(P206&gt;0,1,0)</f>
        <v>1</v>
      </c>
      <c r="R206">
        <f t="shared" ca="1" si="112"/>
        <v>0</v>
      </c>
      <c r="S206">
        <f t="shared" ca="1" si="113"/>
        <v>3</v>
      </c>
      <c r="T206">
        <f t="shared" ca="1" si="114"/>
        <v>12</v>
      </c>
      <c r="U206">
        <f t="shared" ca="1" si="115"/>
        <v>20</v>
      </c>
      <c r="V206">
        <f t="shared" ca="1" si="116"/>
        <v>11</v>
      </c>
      <c r="X206">
        <f t="shared" si="120"/>
        <v>206</v>
      </c>
      <c r="Y206">
        <f t="shared" si="97"/>
        <v>102</v>
      </c>
      <c r="Z206">
        <f t="shared" si="121"/>
        <v>103</v>
      </c>
      <c r="AA206">
        <f t="shared" si="117"/>
        <v>251</v>
      </c>
      <c r="AB206">
        <f t="shared" si="118"/>
        <v>150</v>
      </c>
      <c r="AM206" t="str">
        <f t="shared" si="119"/>
        <v>201901HD</v>
      </c>
      <c r="AN206">
        <f t="shared" ca="1" si="99"/>
        <v>5.3785128462102705E-6</v>
      </c>
      <c r="AO206">
        <f t="shared" ca="1" si="100"/>
        <v>2.99986553717897</v>
      </c>
      <c r="AP206">
        <f t="shared" ca="1" si="101"/>
        <v>11.99946214871588</v>
      </c>
      <c r="AQ206">
        <f t="shared" ca="1" si="102"/>
        <v>20</v>
      </c>
      <c r="AR206">
        <f t="shared" ca="1" si="103"/>
        <v>11.00040338846309</v>
      </c>
      <c r="AS206">
        <f ca="1">P206/J206</f>
        <v>9.0002640312095761E-2</v>
      </c>
    </row>
    <row r="207" spans="1:45" hidden="1" outlineLevel="1" x14ac:dyDescent="0.4">
      <c r="A207">
        <f t="shared" si="104"/>
        <v>201901</v>
      </c>
      <c r="B207" t="s">
        <v>161</v>
      </c>
      <c r="C207" t="s">
        <v>75</v>
      </c>
      <c r="D207" t="str">
        <f t="shared" ca="1" si="98"/>
        <v>I117</v>
      </c>
      <c r="E207">
        <f t="shared" ca="1" si="105"/>
        <v>102</v>
      </c>
      <c r="F207">
        <f t="shared" ca="1" si="106"/>
        <v>2</v>
      </c>
      <c r="G207" t="str">
        <f t="shared" ca="1" si="94"/>
        <v>S10</v>
      </c>
      <c r="H207" t="str">
        <f t="shared" ca="1" si="95"/>
        <v>S107</v>
      </c>
      <c r="I207">
        <f ca="1">VLOOKUP(D207,PRC!$A$2:$B$21,2,0)*E207</f>
        <v>255000000</v>
      </c>
      <c r="J207">
        <f t="shared" ca="1" si="107"/>
        <v>252449996</v>
      </c>
      <c r="K207">
        <f ca="1">VLOOKUP(D207,PRC!$A$1:$C$21,3,0)*E207</f>
        <v>117300000</v>
      </c>
      <c r="L207">
        <f t="shared" ca="1" si="108"/>
        <v>7650000</v>
      </c>
      <c r="M207">
        <f t="shared" ca="1" si="109"/>
        <v>25500000</v>
      </c>
      <c r="N207">
        <f t="shared" ca="1" si="110"/>
        <v>45900000</v>
      </c>
      <c r="O207">
        <f t="shared" ca="1" si="111"/>
        <v>30600000</v>
      </c>
      <c r="P207">
        <f t="shared" ca="1" si="122"/>
        <v>25499996</v>
      </c>
      <c r="Q207">
        <f ca="1">IF(P207&gt;0,1,0)</f>
        <v>1</v>
      </c>
      <c r="R207">
        <f t="shared" ca="1" si="112"/>
        <v>1</v>
      </c>
      <c r="S207">
        <f t="shared" ca="1" si="113"/>
        <v>3</v>
      </c>
      <c r="T207">
        <f t="shared" ca="1" si="114"/>
        <v>10</v>
      </c>
      <c r="U207">
        <f t="shared" ca="1" si="115"/>
        <v>18</v>
      </c>
      <c r="V207">
        <f t="shared" ca="1" si="116"/>
        <v>12</v>
      </c>
      <c r="X207">
        <f t="shared" si="120"/>
        <v>207</v>
      </c>
      <c r="Y207">
        <f t="shared" si="97"/>
        <v>102</v>
      </c>
      <c r="Z207">
        <f t="shared" si="121"/>
        <v>103</v>
      </c>
      <c r="AA207">
        <f t="shared" si="117"/>
        <v>251</v>
      </c>
      <c r="AB207">
        <f t="shared" si="118"/>
        <v>150</v>
      </c>
      <c r="AM207" t="str">
        <f t="shared" si="119"/>
        <v>201901HD</v>
      </c>
      <c r="AN207">
        <f t="shared" ca="1" si="99"/>
        <v>1.000001568627451</v>
      </c>
      <c r="AO207">
        <f t="shared" ca="1" si="100"/>
        <v>3</v>
      </c>
      <c r="AP207">
        <f t="shared" ca="1" si="101"/>
        <v>10</v>
      </c>
      <c r="AQ207">
        <f t="shared" ca="1" si="102"/>
        <v>18</v>
      </c>
      <c r="AR207">
        <f t="shared" ca="1" si="103"/>
        <v>12</v>
      </c>
      <c r="AS207">
        <f ca="1">P207/J207</f>
        <v>0.101010086765856</v>
      </c>
    </row>
    <row r="208" spans="1:45" hidden="1" outlineLevel="1" x14ac:dyDescent="0.4">
      <c r="A208">
        <f t="shared" si="104"/>
        <v>201901</v>
      </c>
      <c r="B208" t="s">
        <v>162</v>
      </c>
      <c r="C208" t="s">
        <v>75</v>
      </c>
      <c r="D208" t="str">
        <f t="shared" ca="1" si="98"/>
        <v>I101</v>
      </c>
      <c r="E208">
        <f t="shared" ca="1" si="105"/>
        <v>99</v>
      </c>
      <c r="F208">
        <f t="shared" ca="1" si="106"/>
        <v>2</v>
      </c>
      <c r="G208" t="str">
        <f t="shared" ca="1" si="94"/>
        <v>S10</v>
      </c>
      <c r="H208" t="str">
        <f t="shared" ca="1" si="95"/>
        <v>S106</v>
      </c>
      <c r="I208">
        <f ca="1">VLOOKUP(D208,PRC!$A$2:$B$21,2,0)*E208</f>
        <v>2970000</v>
      </c>
      <c r="J208">
        <f t="shared" ca="1" si="107"/>
        <v>2940296</v>
      </c>
      <c r="K208">
        <f ca="1">VLOOKUP(D208,PRC!$A$1:$C$21,3,0)*E208</f>
        <v>1544400</v>
      </c>
      <c r="L208">
        <f t="shared" ca="1" si="108"/>
        <v>149000</v>
      </c>
      <c r="M208">
        <f t="shared" ca="1" si="109"/>
        <v>386000</v>
      </c>
      <c r="N208">
        <f t="shared" ca="1" si="110"/>
        <v>505000</v>
      </c>
      <c r="O208">
        <f t="shared" ca="1" si="111"/>
        <v>327000</v>
      </c>
      <c r="P208">
        <f t="shared" ca="1" si="122"/>
        <v>28896</v>
      </c>
      <c r="Q208">
        <f ca="1">IF(P208&gt;0,1,0)</f>
        <v>1</v>
      </c>
      <c r="R208">
        <f t="shared" ca="1" si="112"/>
        <v>1</v>
      </c>
      <c r="S208">
        <f t="shared" ca="1" si="113"/>
        <v>5</v>
      </c>
      <c r="T208">
        <f t="shared" ca="1" si="114"/>
        <v>13</v>
      </c>
      <c r="U208">
        <f t="shared" ca="1" si="115"/>
        <v>17</v>
      </c>
      <c r="V208">
        <f t="shared" ca="1" si="116"/>
        <v>11</v>
      </c>
      <c r="X208">
        <f t="shared" si="120"/>
        <v>208</v>
      </c>
      <c r="Y208">
        <f t="shared" si="97"/>
        <v>102</v>
      </c>
      <c r="Z208">
        <f t="shared" si="121"/>
        <v>103</v>
      </c>
      <c r="AA208">
        <f t="shared" si="117"/>
        <v>251</v>
      </c>
      <c r="AB208">
        <f t="shared" si="118"/>
        <v>150</v>
      </c>
      <c r="AM208" t="str">
        <f t="shared" si="119"/>
        <v>201901HD</v>
      </c>
      <c r="AN208">
        <f t="shared" ca="1" si="99"/>
        <v>1.0001346801346789</v>
      </c>
      <c r="AO208">
        <f t="shared" ca="1" si="100"/>
        <v>5.0168350168350164</v>
      </c>
      <c r="AP208">
        <f t="shared" ca="1" si="101"/>
        <v>12.996632996632998</v>
      </c>
      <c r="AQ208">
        <f t="shared" ca="1" si="102"/>
        <v>17.003367003367003</v>
      </c>
      <c r="AR208">
        <f t="shared" ca="1" si="103"/>
        <v>11.01010101010101</v>
      </c>
      <c r="AS208">
        <f ca="1">P208/J208</f>
        <v>9.8275819849430127E-3</v>
      </c>
    </row>
    <row r="209" spans="1:45" hidden="1" outlineLevel="1" x14ac:dyDescent="0.4">
      <c r="A209">
        <f t="shared" si="104"/>
        <v>201901</v>
      </c>
      <c r="B209" t="s">
        <v>163</v>
      </c>
      <c r="C209" t="s">
        <v>75</v>
      </c>
      <c r="D209" t="str">
        <f t="shared" ca="1" si="98"/>
        <v>I107</v>
      </c>
      <c r="E209">
        <f t="shared" ca="1" si="105"/>
        <v>110</v>
      </c>
      <c r="F209">
        <f t="shared" ca="1" si="106"/>
        <v>2</v>
      </c>
      <c r="G209" t="str">
        <f t="shared" ca="1" si="94"/>
        <v>S10</v>
      </c>
      <c r="H209" t="str">
        <f t="shared" ca="1" si="95"/>
        <v>S107</v>
      </c>
      <c r="I209">
        <f ca="1">VLOOKUP(D209,PRC!$A$2:$B$21,2,0)*E209</f>
        <v>16500000</v>
      </c>
      <c r="J209">
        <f t="shared" ca="1" si="107"/>
        <v>16499996</v>
      </c>
      <c r="K209">
        <f ca="1">VLOOKUP(D209,PRC!$A$1:$C$21,3,0)*E209</f>
        <v>9405000</v>
      </c>
      <c r="L209">
        <f t="shared" ca="1" si="108"/>
        <v>660000</v>
      </c>
      <c r="M209">
        <f t="shared" ca="1" si="109"/>
        <v>2310000</v>
      </c>
      <c r="N209">
        <f t="shared" ca="1" si="110"/>
        <v>3300000</v>
      </c>
      <c r="O209">
        <f t="shared" ca="1" si="111"/>
        <v>2310000</v>
      </c>
      <c r="P209">
        <f t="shared" ca="1" si="122"/>
        <v>-1485004</v>
      </c>
      <c r="Q209">
        <f ca="1">IF(P209&gt;0,1,0)</f>
        <v>0</v>
      </c>
      <c r="R209">
        <f t="shared" ca="1" si="112"/>
        <v>0</v>
      </c>
      <c r="S209">
        <f t="shared" ca="1" si="113"/>
        <v>4</v>
      </c>
      <c r="T209">
        <f t="shared" ca="1" si="114"/>
        <v>14</v>
      </c>
      <c r="U209">
        <f t="shared" ca="1" si="115"/>
        <v>20</v>
      </c>
      <c r="V209">
        <f t="shared" ca="1" si="116"/>
        <v>14</v>
      </c>
      <c r="X209">
        <f t="shared" si="120"/>
        <v>209</v>
      </c>
      <c r="Y209">
        <f t="shared" si="97"/>
        <v>102</v>
      </c>
      <c r="Z209">
        <f t="shared" si="121"/>
        <v>103</v>
      </c>
      <c r="AA209">
        <f t="shared" si="117"/>
        <v>251</v>
      </c>
      <c r="AB209">
        <f t="shared" si="118"/>
        <v>150</v>
      </c>
      <c r="AM209" t="str">
        <f t="shared" si="119"/>
        <v>201901HD</v>
      </c>
      <c r="AN209">
        <f t="shared" ca="1" si="99"/>
        <v>2.4242424245812799E-5</v>
      </c>
      <c r="AO209">
        <f t="shared" ca="1" si="100"/>
        <v>4</v>
      </c>
      <c r="AP209">
        <f t="shared" ca="1" si="101"/>
        <v>14.000000000000002</v>
      </c>
      <c r="AQ209">
        <f t="shared" ca="1" si="102"/>
        <v>20</v>
      </c>
      <c r="AR209">
        <f t="shared" ca="1" si="103"/>
        <v>14.000000000000002</v>
      </c>
      <c r="AS209">
        <f ca="1">P209/J209</f>
        <v>-9.0000264242488304E-2</v>
      </c>
    </row>
    <row r="210" spans="1:45" hidden="1" outlineLevel="1" x14ac:dyDescent="0.4">
      <c r="A210">
        <f t="shared" si="104"/>
        <v>201901</v>
      </c>
      <c r="B210" t="s">
        <v>164</v>
      </c>
      <c r="C210" t="s">
        <v>75</v>
      </c>
      <c r="D210" t="str">
        <f t="shared" ca="1" si="98"/>
        <v>I110</v>
      </c>
      <c r="E210">
        <f t="shared" ca="1" si="105"/>
        <v>110</v>
      </c>
      <c r="F210">
        <f t="shared" ca="1" si="106"/>
        <v>0</v>
      </c>
      <c r="G210" t="str">
        <f t="shared" ca="1" si="94"/>
        <v>S10</v>
      </c>
      <c r="H210" t="str">
        <f t="shared" ca="1" si="95"/>
        <v>S104</v>
      </c>
      <c r="I210">
        <f ca="1">VLOOKUP(D210,PRC!$A$2:$B$21,2,0)*E210</f>
        <v>33000000</v>
      </c>
      <c r="J210">
        <f t="shared" ca="1" si="107"/>
        <v>32339996</v>
      </c>
      <c r="K210">
        <f ca="1">VLOOKUP(D210,PRC!$A$1:$C$21,3,0)*E210</f>
        <v>15180000</v>
      </c>
      <c r="L210">
        <f t="shared" ca="1" si="108"/>
        <v>1320000</v>
      </c>
      <c r="M210">
        <f t="shared" ca="1" si="109"/>
        <v>3960000</v>
      </c>
      <c r="N210">
        <f t="shared" ca="1" si="110"/>
        <v>5280000</v>
      </c>
      <c r="O210">
        <f t="shared" ca="1" si="111"/>
        <v>4950000</v>
      </c>
      <c r="P210">
        <f t="shared" ca="1" si="122"/>
        <v>1649996</v>
      </c>
      <c r="Q210">
        <f ca="1">IF(P210&gt;0,1,0)</f>
        <v>1</v>
      </c>
      <c r="R210">
        <f t="shared" ca="1" si="112"/>
        <v>2</v>
      </c>
      <c r="S210">
        <f t="shared" ca="1" si="113"/>
        <v>4</v>
      </c>
      <c r="T210">
        <f t="shared" ca="1" si="114"/>
        <v>12</v>
      </c>
      <c r="U210">
        <f t="shared" ca="1" si="115"/>
        <v>16</v>
      </c>
      <c r="V210">
        <f t="shared" ca="1" si="116"/>
        <v>15</v>
      </c>
      <c r="X210">
        <f t="shared" si="120"/>
        <v>210</v>
      </c>
      <c r="Y210">
        <f t="shared" si="97"/>
        <v>102</v>
      </c>
      <c r="Z210">
        <f t="shared" si="121"/>
        <v>103</v>
      </c>
      <c r="AA210">
        <f t="shared" si="117"/>
        <v>251</v>
      </c>
      <c r="AB210">
        <f t="shared" si="118"/>
        <v>150</v>
      </c>
      <c r="AM210" t="str">
        <f t="shared" si="119"/>
        <v>201901HD</v>
      </c>
      <c r="AN210">
        <f t="shared" ca="1" si="99"/>
        <v>2.0000121212121247</v>
      </c>
      <c r="AO210">
        <f t="shared" ca="1" si="100"/>
        <v>4</v>
      </c>
      <c r="AP210">
        <f t="shared" ca="1" si="101"/>
        <v>12</v>
      </c>
      <c r="AQ210">
        <f t="shared" ca="1" si="102"/>
        <v>16</v>
      </c>
      <c r="AR210">
        <f t="shared" ca="1" si="103"/>
        <v>15</v>
      </c>
      <c r="AS210">
        <f ca="1">P210/J210</f>
        <v>5.1020290787914757E-2</v>
      </c>
    </row>
    <row r="211" spans="1:45" hidden="1" outlineLevel="1" x14ac:dyDescent="0.4">
      <c r="A211">
        <f t="shared" si="104"/>
        <v>201901</v>
      </c>
      <c r="B211" t="s">
        <v>165</v>
      </c>
      <c r="C211" t="s">
        <v>75</v>
      </c>
      <c r="D211" t="str">
        <f t="shared" ca="1" si="98"/>
        <v>I118</v>
      </c>
      <c r="E211">
        <f t="shared" ca="1" si="105"/>
        <v>84</v>
      </c>
      <c r="F211">
        <f t="shared" ca="1" si="106"/>
        <v>1</v>
      </c>
      <c r="G211" t="str">
        <f t="shared" ca="1" si="94"/>
        <v>S11</v>
      </c>
      <c r="H211" t="str">
        <f t="shared" ca="1" si="95"/>
        <v>S119</v>
      </c>
      <c r="I211">
        <f ca="1">VLOOKUP(D211,PRC!$A$2:$B$21,2,0)*E211</f>
        <v>44520000</v>
      </c>
      <c r="J211">
        <f t="shared" ca="1" si="107"/>
        <v>44519996</v>
      </c>
      <c r="K211">
        <f ca="1">VLOOKUP(D211,PRC!$A$1:$C$21,3,0)*E211</f>
        <v>18698400</v>
      </c>
      <c r="L211">
        <f t="shared" ca="1" si="108"/>
        <v>2226000</v>
      </c>
      <c r="M211">
        <f t="shared" ca="1" si="109"/>
        <v>5342000</v>
      </c>
      <c r="N211">
        <f t="shared" ca="1" si="110"/>
        <v>8014000</v>
      </c>
      <c r="O211">
        <f t="shared" ca="1" si="111"/>
        <v>5342000</v>
      </c>
      <c r="P211">
        <f t="shared" ca="1" si="122"/>
        <v>4897596</v>
      </c>
      <c r="Q211">
        <f ca="1">IF(P211&gt;0,1,0)</f>
        <v>1</v>
      </c>
      <c r="R211">
        <f t="shared" ca="1" si="112"/>
        <v>0</v>
      </c>
      <c r="S211">
        <f t="shared" ca="1" si="113"/>
        <v>5</v>
      </c>
      <c r="T211">
        <f t="shared" ca="1" si="114"/>
        <v>12</v>
      </c>
      <c r="U211">
        <f t="shared" ca="1" si="115"/>
        <v>18</v>
      </c>
      <c r="V211">
        <f t="shared" ca="1" si="116"/>
        <v>12</v>
      </c>
      <c r="X211">
        <f t="shared" si="120"/>
        <v>211</v>
      </c>
      <c r="Y211">
        <f t="shared" si="97"/>
        <v>102</v>
      </c>
      <c r="Z211">
        <f t="shared" si="121"/>
        <v>103</v>
      </c>
      <c r="AA211">
        <f t="shared" si="117"/>
        <v>251</v>
      </c>
      <c r="AB211">
        <f t="shared" si="118"/>
        <v>150</v>
      </c>
      <c r="AM211" t="str">
        <f t="shared" si="119"/>
        <v>201901HD</v>
      </c>
      <c r="AN211">
        <f t="shared" ca="1" si="99"/>
        <v>8.9847259632236387E-6</v>
      </c>
      <c r="AO211">
        <f t="shared" ca="1" si="100"/>
        <v>5</v>
      </c>
      <c r="AP211">
        <f t="shared" ca="1" si="101"/>
        <v>11.999101527403413</v>
      </c>
      <c r="AQ211">
        <f t="shared" ca="1" si="102"/>
        <v>18.000898472596585</v>
      </c>
      <c r="AR211">
        <f t="shared" ca="1" si="103"/>
        <v>11.999101527403413</v>
      </c>
      <c r="AS211">
        <f ca="1">P211/J211</f>
        <v>0.11000890476270483</v>
      </c>
    </row>
    <row r="212" spans="1:45" hidden="1" outlineLevel="1" x14ac:dyDescent="0.4">
      <c r="A212">
        <f t="shared" si="104"/>
        <v>201901</v>
      </c>
      <c r="B212" t="s">
        <v>166</v>
      </c>
      <c r="C212" t="s">
        <v>75</v>
      </c>
      <c r="D212" t="str">
        <f t="shared" ca="1" si="98"/>
        <v>I107</v>
      </c>
      <c r="E212">
        <f t="shared" ca="1" si="105"/>
        <v>106</v>
      </c>
      <c r="F212">
        <f t="shared" ca="1" si="106"/>
        <v>2</v>
      </c>
      <c r="G212" t="str">
        <f t="shared" ca="1" si="94"/>
        <v>S11</v>
      </c>
      <c r="H212" t="str">
        <f t="shared" ca="1" si="95"/>
        <v>S116</v>
      </c>
      <c r="I212">
        <f ca="1">VLOOKUP(D212,PRC!$A$2:$B$21,2,0)*E212</f>
        <v>15900000</v>
      </c>
      <c r="J212">
        <f t="shared" ca="1" si="107"/>
        <v>15899996</v>
      </c>
      <c r="K212">
        <f ca="1">VLOOKUP(D212,PRC!$A$1:$C$21,3,0)*E212</f>
        <v>9063000</v>
      </c>
      <c r="L212">
        <f t="shared" ca="1" si="108"/>
        <v>636000</v>
      </c>
      <c r="M212">
        <f t="shared" ca="1" si="109"/>
        <v>1590000</v>
      </c>
      <c r="N212">
        <f t="shared" ca="1" si="110"/>
        <v>2544000</v>
      </c>
      <c r="O212">
        <f t="shared" ca="1" si="111"/>
        <v>1908000</v>
      </c>
      <c r="P212">
        <f t="shared" ca="1" si="122"/>
        <v>158996</v>
      </c>
      <c r="Q212">
        <f ca="1">IF(P212&gt;0,1,0)</f>
        <v>1</v>
      </c>
      <c r="R212">
        <f t="shared" ca="1" si="112"/>
        <v>0</v>
      </c>
      <c r="S212">
        <f t="shared" ca="1" si="113"/>
        <v>4</v>
      </c>
      <c r="T212">
        <f t="shared" ca="1" si="114"/>
        <v>10</v>
      </c>
      <c r="U212">
        <f t="shared" ca="1" si="115"/>
        <v>16</v>
      </c>
      <c r="V212">
        <f t="shared" ca="1" si="116"/>
        <v>12</v>
      </c>
      <c r="X212">
        <f t="shared" si="120"/>
        <v>212</v>
      </c>
      <c r="Y212">
        <f t="shared" si="97"/>
        <v>102</v>
      </c>
      <c r="Z212">
        <f t="shared" si="121"/>
        <v>103</v>
      </c>
      <c r="AA212">
        <f t="shared" si="117"/>
        <v>251</v>
      </c>
      <c r="AB212">
        <f t="shared" si="118"/>
        <v>150</v>
      </c>
      <c r="AM212" t="str">
        <f t="shared" si="119"/>
        <v>201901HD</v>
      </c>
      <c r="AN212">
        <f t="shared" ca="1" si="99"/>
        <v>2.5157232708128419E-5</v>
      </c>
      <c r="AO212">
        <f t="shared" ca="1" si="100"/>
        <v>4</v>
      </c>
      <c r="AP212">
        <f t="shared" ca="1" si="101"/>
        <v>10</v>
      </c>
      <c r="AQ212">
        <f t="shared" ca="1" si="102"/>
        <v>16</v>
      </c>
      <c r="AR212">
        <f t="shared" ca="1" si="103"/>
        <v>12</v>
      </c>
      <c r="AS212">
        <f ca="1">P212/J212</f>
        <v>9.9997509433335709E-3</v>
      </c>
    </row>
    <row r="213" spans="1:45" hidden="1" outlineLevel="1" x14ac:dyDescent="0.4">
      <c r="A213">
        <f t="shared" si="104"/>
        <v>201901</v>
      </c>
      <c r="B213" t="s">
        <v>167</v>
      </c>
      <c r="C213" t="s">
        <v>75</v>
      </c>
      <c r="D213" t="str">
        <f t="shared" ca="1" si="98"/>
        <v>I117</v>
      </c>
      <c r="E213">
        <f t="shared" ca="1" si="105"/>
        <v>95</v>
      </c>
      <c r="F213">
        <f t="shared" ca="1" si="106"/>
        <v>1</v>
      </c>
      <c r="G213" t="str">
        <f t="shared" ca="1" si="94"/>
        <v>S11</v>
      </c>
      <c r="H213" t="str">
        <f t="shared" ca="1" si="95"/>
        <v>S115</v>
      </c>
      <c r="I213">
        <f ca="1">VLOOKUP(D213,PRC!$A$2:$B$21,2,0)*E213</f>
        <v>237500000</v>
      </c>
      <c r="J213">
        <f t="shared" ca="1" si="107"/>
        <v>232749996</v>
      </c>
      <c r="K213">
        <f ca="1">VLOOKUP(D213,PRC!$A$1:$C$21,3,0)*E213</f>
        <v>109250000</v>
      </c>
      <c r="L213">
        <f t="shared" ca="1" si="108"/>
        <v>11875000</v>
      </c>
      <c r="M213">
        <f t="shared" ca="1" si="109"/>
        <v>23750000</v>
      </c>
      <c r="N213">
        <f t="shared" ca="1" si="110"/>
        <v>40375000</v>
      </c>
      <c r="O213">
        <f t="shared" ca="1" si="111"/>
        <v>23750000</v>
      </c>
      <c r="P213">
        <f t="shared" ca="1" si="122"/>
        <v>23749996</v>
      </c>
      <c r="Q213">
        <f ca="1">IF(P213&gt;0,1,0)</f>
        <v>1</v>
      </c>
      <c r="R213">
        <f t="shared" ca="1" si="112"/>
        <v>2</v>
      </c>
      <c r="S213">
        <f t="shared" ca="1" si="113"/>
        <v>5</v>
      </c>
      <c r="T213">
        <f t="shared" ca="1" si="114"/>
        <v>10</v>
      </c>
      <c r="U213">
        <f t="shared" ca="1" si="115"/>
        <v>17</v>
      </c>
      <c r="V213">
        <f t="shared" ca="1" si="116"/>
        <v>10</v>
      </c>
      <c r="X213">
        <f t="shared" si="120"/>
        <v>213</v>
      </c>
      <c r="Y213">
        <f t="shared" si="97"/>
        <v>102</v>
      </c>
      <c r="Z213">
        <f t="shared" si="121"/>
        <v>103</v>
      </c>
      <c r="AA213">
        <f t="shared" si="117"/>
        <v>251</v>
      </c>
      <c r="AB213">
        <f t="shared" si="118"/>
        <v>150</v>
      </c>
      <c r="AM213" t="str">
        <f t="shared" si="119"/>
        <v>201901HD</v>
      </c>
      <c r="AN213">
        <f t="shared" ca="1" si="99"/>
        <v>2.0000016842105284</v>
      </c>
      <c r="AO213">
        <f t="shared" ca="1" si="100"/>
        <v>5</v>
      </c>
      <c r="AP213">
        <f t="shared" ca="1" si="101"/>
        <v>10</v>
      </c>
      <c r="AQ213">
        <f t="shared" ca="1" si="102"/>
        <v>17</v>
      </c>
      <c r="AR213">
        <f t="shared" ca="1" si="103"/>
        <v>10</v>
      </c>
      <c r="AS213">
        <f ca="1">P213/J213</f>
        <v>0.10204080089436393</v>
      </c>
    </row>
    <row r="214" spans="1:45" hidden="1" outlineLevel="1" x14ac:dyDescent="0.4">
      <c r="A214">
        <f t="shared" si="104"/>
        <v>201901</v>
      </c>
      <c r="B214" t="s">
        <v>168</v>
      </c>
      <c r="C214" t="s">
        <v>75</v>
      </c>
      <c r="D214" t="str">
        <f t="shared" ca="1" si="98"/>
        <v>I113</v>
      </c>
      <c r="E214">
        <f t="shared" ca="1" si="105"/>
        <v>99</v>
      </c>
      <c r="F214">
        <f t="shared" ca="1" si="106"/>
        <v>2</v>
      </c>
      <c r="G214" t="str">
        <f t="shared" ca="1" si="94"/>
        <v>S10</v>
      </c>
      <c r="H214" t="str">
        <f t="shared" ca="1" si="95"/>
        <v>S101</v>
      </c>
      <c r="I214">
        <f ca="1">VLOOKUP(D214,PRC!$A$2:$B$21,2,0)*E214</f>
        <v>66330000</v>
      </c>
      <c r="J214">
        <f t="shared" ca="1" si="107"/>
        <v>65003396</v>
      </c>
      <c r="K214">
        <f ca="1">VLOOKUP(D214,PRC!$A$1:$C$21,3,0)*E214</f>
        <v>29848500</v>
      </c>
      <c r="L214">
        <f t="shared" ca="1" si="108"/>
        <v>3317000</v>
      </c>
      <c r="M214">
        <f t="shared" ca="1" si="109"/>
        <v>7960000</v>
      </c>
      <c r="N214">
        <f t="shared" ca="1" si="110"/>
        <v>9950000</v>
      </c>
      <c r="O214">
        <f t="shared" ca="1" si="111"/>
        <v>9286000</v>
      </c>
      <c r="P214">
        <f t="shared" ca="1" si="122"/>
        <v>4641896</v>
      </c>
      <c r="Q214">
        <f ca="1">IF(P214&gt;0,1,0)</f>
        <v>1</v>
      </c>
      <c r="R214">
        <f t="shared" ca="1" si="112"/>
        <v>2</v>
      </c>
      <c r="S214">
        <f t="shared" ca="1" si="113"/>
        <v>5</v>
      </c>
      <c r="T214">
        <f t="shared" ca="1" si="114"/>
        <v>12</v>
      </c>
      <c r="U214">
        <f t="shared" ca="1" si="115"/>
        <v>15</v>
      </c>
      <c r="V214">
        <f t="shared" ca="1" si="116"/>
        <v>14</v>
      </c>
      <c r="X214">
        <f t="shared" si="120"/>
        <v>214</v>
      </c>
      <c r="Y214">
        <f t="shared" si="97"/>
        <v>102</v>
      </c>
      <c r="Z214">
        <f t="shared" si="121"/>
        <v>103</v>
      </c>
      <c r="AA214">
        <f t="shared" si="117"/>
        <v>251</v>
      </c>
      <c r="AB214">
        <f t="shared" si="118"/>
        <v>150</v>
      </c>
      <c r="AM214" t="str">
        <f t="shared" si="119"/>
        <v>201901HD</v>
      </c>
      <c r="AN214">
        <f t="shared" ca="1" si="99"/>
        <v>2.0000060304537937</v>
      </c>
      <c r="AO214">
        <f t="shared" ca="1" si="100"/>
        <v>5.0007538067239556</v>
      </c>
      <c r="AP214">
        <f t="shared" ca="1" si="101"/>
        <v>12.000603045379163</v>
      </c>
      <c r="AQ214">
        <f t="shared" ca="1" si="102"/>
        <v>15.000753806723957</v>
      </c>
      <c r="AR214">
        <f t="shared" ca="1" si="103"/>
        <v>13.999698477310417</v>
      </c>
      <c r="AS214">
        <f ca="1">P214/J214</f>
        <v>7.141005371473208E-2</v>
      </c>
    </row>
    <row r="215" spans="1:45" hidden="1" outlineLevel="1" x14ac:dyDescent="0.4">
      <c r="A215">
        <f t="shared" si="104"/>
        <v>201901</v>
      </c>
      <c r="B215" t="s">
        <v>169</v>
      </c>
      <c r="C215" t="s">
        <v>75</v>
      </c>
      <c r="D215" t="str">
        <f t="shared" ca="1" si="98"/>
        <v>I101</v>
      </c>
      <c r="E215">
        <f t="shared" ca="1" si="105"/>
        <v>108</v>
      </c>
      <c r="F215">
        <f t="shared" ca="1" si="106"/>
        <v>2</v>
      </c>
      <c r="G215" t="str">
        <f t="shared" ca="1" si="94"/>
        <v>S11</v>
      </c>
      <c r="H215" t="str">
        <f t="shared" ca="1" si="95"/>
        <v>S111</v>
      </c>
      <c r="I215">
        <f ca="1">VLOOKUP(D215,PRC!$A$2:$B$21,2,0)*E215</f>
        <v>3240000</v>
      </c>
      <c r="J215">
        <f t="shared" ca="1" si="107"/>
        <v>3207596</v>
      </c>
      <c r="K215">
        <f ca="1">VLOOKUP(D215,PRC!$A$1:$C$21,3,0)*E215</f>
        <v>1684800</v>
      </c>
      <c r="L215">
        <f t="shared" ca="1" si="108"/>
        <v>162000</v>
      </c>
      <c r="M215">
        <f t="shared" ca="1" si="109"/>
        <v>421000</v>
      </c>
      <c r="N215">
        <f t="shared" ca="1" si="110"/>
        <v>616000</v>
      </c>
      <c r="O215">
        <f t="shared" ca="1" si="111"/>
        <v>421000</v>
      </c>
      <c r="P215">
        <f t="shared" ca="1" si="122"/>
        <v>-97204</v>
      </c>
      <c r="Q215">
        <f ca="1">IF(P215&gt;0,1,0)</f>
        <v>0</v>
      </c>
      <c r="R215">
        <f t="shared" ca="1" si="112"/>
        <v>1</v>
      </c>
      <c r="S215">
        <f t="shared" ca="1" si="113"/>
        <v>5</v>
      </c>
      <c r="T215">
        <f t="shared" ca="1" si="114"/>
        <v>13</v>
      </c>
      <c r="U215">
        <f t="shared" ca="1" si="115"/>
        <v>19</v>
      </c>
      <c r="V215">
        <f t="shared" ca="1" si="116"/>
        <v>13</v>
      </c>
      <c r="X215">
        <f t="shared" si="120"/>
        <v>215</v>
      </c>
      <c r="Y215">
        <f t="shared" si="97"/>
        <v>102</v>
      </c>
      <c r="Z215">
        <f t="shared" si="121"/>
        <v>103</v>
      </c>
      <c r="AA215">
        <f t="shared" si="117"/>
        <v>251</v>
      </c>
      <c r="AB215">
        <f t="shared" si="118"/>
        <v>150</v>
      </c>
      <c r="AM215" t="str">
        <f t="shared" si="119"/>
        <v>201901HD</v>
      </c>
      <c r="AN215">
        <f t="shared" ca="1" si="99"/>
        <v>1.0001234567901252</v>
      </c>
      <c r="AO215">
        <f t="shared" ca="1" si="100"/>
        <v>5</v>
      </c>
      <c r="AP215">
        <f t="shared" ca="1" si="101"/>
        <v>12.993827160493826</v>
      </c>
      <c r="AQ215">
        <f t="shared" ca="1" si="102"/>
        <v>19.012345679012345</v>
      </c>
      <c r="AR215">
        <f t="shared" ca="1" si="103"/>
        <v>12.993827160493826</v>
      </c>
      <c r="AS215">
        <f ca="1">P215/J215</f>
        <v>-3.0304315131955521E-2</v>
      </c>
    </row>
    <row r="216" spans="1:45" hidden="1" outlineLevel="1" x14ac:dyDescent="0.4">
      <c r="A216">
        <f t="shared" si="104"/>
        <v>201901</v>
      </c>
      <c r="B216" t="s">
        <v>170</v>
      </c>
      <c r="C216" t="s">
        <v>75</v>
      </c>
      <c r="D216" t="str">
        <f t="shared" ca="1" si="98"/>
        <v>I103</v>
      </c>
      <c r="E216">
        <f t="shared" ca="1" si="105"/>
        <v>94</v>
      </c>
      <c r="F216">
        <f t="shared" ca="1" si="106"/>
        <v>1</v>
      </c>
      <c r="G216" t="str">
        <f t="shared" ca="1" si="94"/>
        <v>S10</v>
      </c>
      <c r="H216" t="str">
        <f t="shared" ca="1" si="95"/>
        <v>S105</v>
      </c>
      <c r="I216">
        <f ca="1">VLOOKUP(D216,PRC!$A$2:$B$21,2,0)*E216</f>
        <v>4700000</v>
      </c>
      <c r="J216">
        <f t="shared" ca="1" si="107"/>
        <v>4652996</v>
      </c>
      <c r="K216">
        <f ca="1">VLOOKUP(D216,PRC!$A$1:$C$21,3,0)*E216</f>
        <v>2679000</v>
      </c>
      <c r="L216">
        <f t="shared" ca="1" si="108"/>
        <v>188000</v>
      </c>
      <c r="M216">
        <f t="shared" ca="1" si="109"/>
        <v>470000</v>
      </c>
      <c r="N216">
        <f t="shared" ca="1" si="110"/>
        <v>893000</v>
      </c>
      <c r="O216">
        <f t="shared" ca="1" si="111"/>
        <v>564000</v>
      </c>
      <c r="P216">
        <f t="shared" ca="1" si="122"/>
        <v>-141004</v>
      </c>
      <c r="Q216">
        <f ca="1">IF(P216&gt;0,1,0)</f>
        <v>0</v>
      </c>
      <c r="R216">
        <f t="shared" ca="1" si="112"/>
        <v>1</v>
      </c>
      <c r="S216">
        <f t="shared" ca="1" si="113"/>
        <v>4</v>
      </c>
      <c r="T216">
        <f t="shared" ca="1" si="114"/>
        <v>10</v>
      </c>
      <c r="U216">
        <f t="shared" ca="1" si="115"/>
        <v>19</v>
      </c>
      <c r="V216">
        <f t="shared" ca="1" si="116"/>
        <v>12</v>
      </c>
      <c r="X216">
        <f t="shared" si="120"/>
        <v>216</v>
      </c>
      <c r="Y216">
        <f t="shared" si="97"/>
        <v>102</v>
      </c>
      <c r="Z216">
        <f t="shared" si="121"/>
        <v>103</v>
      </c>
      <c r="AA216">
        <f t="shared" si="117"/>
        <v>251</v>
      </c>
      <c r="AB216">
        <f t="shared" si="118"/>
        <v>150</v>
      </c>
      <c r="AM216" t="str">
        <f t="shared" si="119"/>
        <v>201901HD</v>
      </c>
      <c r="AN216">
        <f t="shared" ca="1" si="99"/>
        <v>1.0000851063829752</v>
      </c>
      <c r="AO216">
        <f t="shared" ca="1" si="100"/>
        <v>4</v>
      </c>
      <c r="AP216">
        <f t="shared" ca="1" si="101"/>
        <v>10</v>
      </c>
      <c r="AQ216">
        <f t="shared" ca="1" si="102"/>
        <v>19</v>
      </c>
      <c r="AR216">
        <f t="shared" ca="1" si="103"/>
        <v>12</v>
      </c>
      <c r="AS216">
        <f ca="1">P216/J216</f>
        <v>-3.0303916014542027E-2</v>
      </c>
    </row>
    <row r="217" spans="1:45" hidden="1" outlineLevel="1" x14ac:dyDescent="0.4">
      <c r="A217">
        <f t="shared" si="104"/>
        <v>201901</v>
      </c>
      <c r="B217" t="s">
        <v>171</v>
      </c>
      <c r="C217" t="s">
        <v>75</v>
      </c>
      <c r="D217" t="str">
        <f t="shared" ca="1" si="98"/>
        <v>I112</v>
      </c>
      <c r="E217">
        <f t="shared" ca="1" si="105"/>
        <v>98</v>
      </c>
      <c r="F217">
        <f t="shared" ca="1" si="106"/>
        <v>1</v>
      </c>
      <c r="G217" t="str">
        <f t="shared" ca="1" si="94"/>
        <v>S11</v>
      </c>
      <c r="H217" t="str">
        <f t="shared" ca="1" si="95"/>
        <v>S117</v>
      </c>
      <c r="I217">
        <f ca="1">VLOOKUP(D217,PRC!$A$2:$B$21,2,0)*E217</f>
        <v>6370000</v>
      </c>
      <c r="J217">
        <f t="shared" ca="1" si="107"/>
        <v>6369996</v>
      </c>
      <c r="K217">
        <f ca="1">VLOOKUP(D217,PRC!$A$1:$C$21,3,0)*E217</f>
        <v>3185000</v>
      </c>
      <c r="L217">
        <f t="shared" ca="1" si="108"/>
        <v>319000</v>
      </c>
      <c r="M217">
        <f t="shared" ca="1" si="109"/>
        <v>701000</v>
      </c>
      <c r="N217">
        <f t="shared" ca="1" si="110"/>
        <v>1147000</v>
      </c>
      <c r="O217">
        <f t="shared" ca="1" si="111"/>
        <v>892000</v>
      </c>
      <c r="P217">
        <f t="shared" ca="1" si="122"/>
        <v>125996</v>
      </c>
      <c r="Q217">
        <f ca="1">IF(P217&gt;0,1,0)</f>
        <v>1</v>
      </c>
      <c r="R217">
        <f t="shared" ca="1" si="112"/>
        <v>0</v>
      </c>
      <c r="S217">
        <f t="shared" ca="1" si="113"/>
        <v>5</v>
      </c>
      <c r="T217">
        <f t="shared" ca="1" si="114"/>
        <v>11</v>
      </c>
      <c r="U217">
        <f t="shared" ca="1" si="115"/>
        <v>18</v>
      </c>
      <c r="V217">
        <f t="shared" ca="1" si="116"/>
        <v>14</v>
      </c>
      <c r="X217">
        <f t="shared" si="120"/>
        <v>217</v>
      </c>
      <c r="Y217">
        <f t="shared" si="97"/>
        <v>102</v>
      </c>
      <c r="Z217">
        <f t="shared" si="121"/>
        <v>103</v>
      </c>
      <c r="AA217">
        <f t="shared" si="117"/>
        <v>251</v>
      </c>
      <c r="AB217">
        <f t="shared" si="118"/>
        <v>150</v>
      </c>
      <c r="AM217" t="str">
        <f t="shared" si="119"/>
        <v>201901HD</v>
      </c>
      <c r="AN217">
        <f t="shared" ca="1" si="99"/>
        <v>6.2794348509864761E-5</v>
      </c>
      <c r="AO217">
        <f t="shared" ca="1" si="100"/>
        <v>5.007849293563579</v>
      </c>
      <c r="AP217">
        <f t="shared" ca="1" si="101"/>
        <v>11.004709576138147</v>
      </c>
      <c r="AQ217">
        <f t="shared" ca="1" si="102"/>
        <v>18.006279434850864</v>
      </c>
      <c r="AR217">
        <f t="shared" ca="1" si="103"/>
        <v>14.00313971742543</v>
      </c>
      <c r="AS217">
        <f ca="1">P217/J217</f>
        <v>1.9779604257208323E-2</v>
      </c>
    </row>
    <row r="218" spans="1:45" hidden="1" outlineLevel="1" x14ac:dyDescent="0.4">
      <c r="A218">
        <f t="shared" si="104"/>
        <v>201901</v>
      </c>
      <c r="B218" t="s">
        <v>172</v>
      </c>
      <c r="C218" t="s">
        <v>75</v>
      </c>
      <c r="D218" t="str">
        <f t="shared" ca="1" si="98"/>
        <v>I101</v>
      </c>
      <c r="E218">
        <f t="shared" ca="1" si="105"/>
        <v>70</v>
      </c>
      <c r="F218">
        <f t="shared" ca="1" si="106"/>
        <v>2</v>
      </c>
      <c r="G218" t="str">
        <f t="shared" ca="1" si="94"/>
        <v>S11</v>
      </c>
      <c r="H218" t="str">
        <f t="shared" ca="1" si="95"/>
        <v>S115</v>
      </c>
      <c r="I218">
        <f ca="1">VLOOKUP(D218,PRC!$A$2:$B$21,2,0)*E218</f>
        <v>2100000</v>
      </c>
      <c r="J218">
        <f t="shared" ca="1" si="107"/>
        <v>2099996</v>
      </c>
      <c r="K218">
        <f ca="1">VLOOKUP(D218,PRC!$A$1:$C$21,3,0)*E218</f>
        <v>1092000</v>
      </c>
      <c r="L218">
        <f t="shared" ca="1" si="108"/>
        <v>84000</v>
      </c>
      <c r="M218">
        <f t="shared" ca="1" si="109"/>
        <v>315000</v>
      </c>
      <c r="N218">
        <f t="shared" ca="1" si="110"/>
        <v>336000</v>
      </c>
      <c r="O218">
        <f t="shared" ca="1" si="111"/>
        <v>252000</v>
      </c>
      <c r="P218">
        <f t="shared" ca="1" si="122"/>
        <v>20996</v>
      </c>
      <c r="Q218">
        <f ca="1">IF(P218&gt;0,1,0)</f>
        <v>1</v>
      </c>
      <c r="R218">
        <f t="shared" ca="1" si="112"/>
        <v>0</v>
      </c>
      <c r="S218">
        <f t="shared" ca="1" si="113"/>
        <v>4</v>
      </c>
      <c r="T218">
        <f t="shared" ca="1" si="114"/>
        <v>15</v>
      </c>
      <c r="U218">
        <f t="shared" ca="1" si="115"/>
        <v>16</v>
      </c>
      <c r="V218">
        <f t="shared" ca="1" si="116"/>
        <v>12</v>
      </c>
      <c r="X218">
        <f t="shared" si="120"/>
        <v>218</v>
      </c>
      <c r="Y218">
        <f t="shared" si="97"/>
        <v>102</v>
      </c>
      <c r="Z218">
        <f t="shared" si="121"/>
        <v>103</v>
      </c>
      <c r="AA218">
        <f t="shared" si="117"/>
        <v>251</v>
      </c>
      <c r="AB218">
        <f t="shared" si="118"/>
        <v>150</v>
      </c>
      <c r="AM218" t="str">
        <f t="shared" si="119"/>
        <v>201901HD</v>
      </c>
      <c r="AN218">
        <f t="shared" ca="1" si="99"/>
        <v>1.9047619047585229E-4</v>
      </c>
      <c r="AO218">
        <f t="shared" ca="1" si="100"/>
        <v>4</v>
      </c>
      <c r="AP218">
        <f t="shared" ca="1" si="101"/>
        <v>15</v>
      </c>
      <c r="AQ218">
        <f t="shared" ca="1" si="102"/>
        <v>16</v>
      </c>
      <c r="AR218">
        <f t="shared" ca="1" si="103"/>
        <v>12</v>
      </c>
      <c r="AS218">
        <f ca="1">P218/J218</f>
        <v>9.9981142821224424E-3</v>
      </c>
    </row>
    <row r="219" spans="1:45" hidden="1" outlineLevel="1" x14ac:dyDescent="0.4">
      <c r="A219">
        <f t="shared" si="104"/>
        <v>201901</v>
      </c>
      <c r="B219" t="s">
        <v>173</v>
      </c>
      <c r="C219" t="s">
        <v>75</v>
      </c>
      <c r="D219" t="str">
        <f t="shared" ca="1" si="98"/>
        <v>I117</v>
      </c>
      <c r="E219">
        <f t="shared" ca="1" si="105"/>
        <v>99</v>
      </c>
      <c r="F219">
        <f t="shared" ca="1" si="106"/>
        <v>0</v>
      </c>
      <c r="G219" t="str">
        <f t="shared" ca="1" si="94"/>
        <v>S11</v>
      </c>
      <c r="H219" t="str">
        <f t="shared" ca="1" si="95"/>
        <v>S110</v>
      </c>
      <c r="I219">
        <f ca="1">VLOOKUP(D219,PRC!$A$2:$B$21,2,0)*E219</f>
        <v>247500000</v>
      </c>
      <c r="J219">
        <f t="shared" ca="1" si="107"/>
        <v>242549996</v>
      </c>
      <c r="K219">
        <f ca="1">VLOOKUP(D219,PRC!$A$1:$C$21,3,0)*E219</f>
        <v>113850000</v>
      </c>
      <c r="L219">
        <f t="shared" ca="1" si="108"/>
        <v>12375000</v>
      </c>
      <c r="M219">
        <f t="shared" ca="1" si="109"/>
        <v>32175000</v>
      </c>
      <c r="N219">
        <f t="shared" ca="1" si="110"/>
        <v>39600000</v>
      </c>
      <c r="O219">
        <f t="shared" ca="1" si="111"/>
        <v>37125000</v>
      </c>
      <c r="P219">
        <f t="shared" ca="1" si="122"/>
        <v>7424996</v>
      </c>
      <c r="Q219">
        <f ca="1">IF(P219&gt;0,1,0)</f>
        <v>1</v>
      </c>
      <c r="R219">
        <f t="shared" ca="1" si="112"/>
        <v>2</v>
      </c>
      <c r="S219">
        <f t="shared" ca="1" si="113"/>
        <v>5</v>
      </c>
      <c r="T219">
        <f t="shared" ca="1" si="114"/>
        <v>13</v>
      </c>
      <c r="U219">
        <f t="shared" ca="1" si="115"/>
        <v>16</v>
      </c>
      <c r="V219">
        <f t="shared" ca="1" si="116"/>
        <v>15</v>
      </c>
      <c r="X219">
        <f t="shared" si="120"/>
        <v>219</v>
      </c>
      <c r="Y219">
        <f t="shared" si="97"/>
        <v>102</v>
      </c>
      <c r="Z219">
        <f t="shared" si="121"/>
        <v>103</v>
      </c>
      <c r="AA219">
        <f t="shared" si="117"/>
        <v>251</v>
      </c>
      <c r="AB219">
        <f t="shared" si="118"/>
        <v>150</v>
      </c>
      <c r="AM219" t="str">
        <f t="shared" si="119"/>
        <v>201901HD</v>
      </c>
      <c r="AN219">
        <f t="shared" ca="1" si="99"/>
        <v>2.0000016161616174</v>
      </c>
      <c r="AO219">
        <f t="shared" ca="1" si="100"/>
        <v>5</v>
      </c>
      <c r="AP219">
        <f t="shared" ca="1" si="101"/>
        <v>13</v>
      </c>
      <c r="AQ219">
        <f t="shared" ca="1" si="102"/>
        <v>16</v>
      </c>
      <c r="AR219">
        <f t="shared" ca="1" si="103"/>
        <v>15</v>
      </c>
      <c r="AS219">
        <f ca="1">P219/J219</f>
        <v>3.0612228911354011E-2</v>
      </c>
    </row>
    <row r="220" spans="1:45" hidden="1" outlineLevel="1" x14ac:dyDescent="0.4">
      <c r="A220">
        <f t="shared" si="104"/>
        <v>201901</v>
      </c>
      <c r="B220" t="s">
        <v>174</v>
      </c>
      <c r="C220" t="s">
        <v>75</v>
      </c>
      <c r="D220" t="str">
        <f t="shared" ca="1" si="98"/>
        <v>I120</v>
      </c>
      <c r="E220">
        <f t="shared" ca="1" si="105"/>
        <v>73</v>
      </c>
      <c r="F220">
        <f t="shared" ca="1" si="106"/>
        <v>0</v>
      </c>
      <c r="G220" t="str">
        <f t="shared" ca="1" si="94"/>
        <v>S12</v>
      </c>
      <c r="H220" t="str">
        <f t="shared" ca="1" si="95"/>
        <v>S120</v>
      </c>
      <c r="I220">
        <f ca="1">VLOOKUP(D220,PRC!$A$2:$B$21,2,0)*E220</f>
        <v>313900000</v>
      </c>
      <c r="J220">
        <f t="shared" ca="1" si="107"/>
        <v>310760996</v>
      </c>
      <c r="K220">
        <f ca="1">VLOOKUP(D220,PRC!$A$1:$C$21,3,0)*E220</f>
        <v>141255000</v>
      </c>
      <c r="L220">
        <f t="shared" ca="1" si="108"/>
        <v>9417000</v>
      </c>
      <c r="M220">
        <f t="shared" ca="1" si="109"/>
        <v>37668000</v>
      </c>
      <c r="N220">
        <f t="shared" ca="1" si="110"/>
        <v>62780000</v>
      </c>
      <c r="O220">
        <f t="shared" ca="1" si="111"/>
        <v>31390000</v>
      </c>
      <c r="P220">
        <f t="shared" ca="1" si="122"/>
        <v>28250996</v>
      </c>
      <c r="Q220">
        <f ca="1">IF(P220&gt;0,1,0)</f>
        <v>1</v>
      </c>
      <c r="R220">
        <f t="shared" ca="1" si="112"/>
        <v>1</v>
      </c>
      <c r="S220">
        <f t="shared" ca="1" si="113"/>
        <v>3</v>
      </c>
      <c r="T220">
        <f t="shared" ca="1" si="114"/>
        <v>12</v>
      </c>
      <c r="U220">
        <f t="shared" ca="1" si="115"/>
        <v>20</v>
      </c>
      <c r="V220">
        <f t="shared" ca="1" si="116"/>
        <v>10</v>
      </c>
      <c r="X220">
        <f t="shared" si="120"/>
        <v>220</v>
      </c>
      <c r="Y220">
        <f t="shared" si="97"/>
        <v>102</v>
      </c>
      <c r="Z220">
        <f t="shared" si="121"/>
        <v>103</v>
      </c>
      <c r="AA220">
        <f t="shared" si="117"/>
        <v>251</v>
      </c>
      <c r="AB220">
        <f t="shared" si="118"/>
        <v>150</v>
      </c>
      <c r="AM220" t="str">
        <f t="shared" si="119"/>
        <v>201901HD</v>
      </c>
      <c r="AN220">
        <f t="shared" ca="1" si="99"/>
        <v>1.0000012742911735</v>
      </c>
      <c r="AO220">
        <f t="shared" ca="1" si="100"/>
        <v>3</v>
      </c>
      <c r="AP220">
        <f t="shared" ca="1" si="101"/>
        <v>12</v>
      </c>
      <c r="AQ220">
        <f t="shared" ca="1" si="102"/>
        <v>20</v>
      </c>
      <c r="AR220">
        <f t="shared" ca="1" si="103"/>
        <v>10</v>
      </c>
      <c r="AS220">
        <f ca="1">P220/J220</f>
        <v>9.0909079207610724E-2</v>
      </c>
    </row>
    <row r="221" spans="1:45" hidden="1" outlineLevel="1" x14ac:dyDescent="0.4">
      <c r="A221">
        <f t="shared" si="104"/>
        <v>201901</v>
      </c>
      <c r="B221" t="s">
        <v>175</v>
      </c>
      <c r="C221" t="s">
        <v>75</v>
      </c>
      <c r="D221" t="str">
        <f t="shared" ca="1" si="98"/>
        <v>I115</v>
      </c>
      <c r="E221">
        <f t="shared" ca="1" si="105"/>
        <v>106</v>
      </c>
      <c r="F221">
        <f t="shared" ca="1" si="106"/>
        <v>1</v>
      </c>
      <c r="G221" t="str">
        <f t="shared" ca="1" si="94"/>
        <v>S10</v>
      </c>
      <c r="H221" t="str">
        <f t="shared" ca="1" si="95"/>
        <v>S104</v>
      </c>
      <c r="I221">
        <f ca="1">VLOOKUP(D221,PRC!$A$2:$B$21,2,0)*E221</f>
        <v>530000</v>
      </c>
      <c r="J221">
        <f t="shared" ca="1" si="107"/>
        <v>524696</v>
      </c>
      <c r="K221">
        <f ca="1">VLOOKUP(D221,PRC!$A$1:$C$21,3,0)*E221</f>
        <v>254400</v>
      </c>
      <c r="L221">
        <f t="shared" ca="1" si="108"/>
        <v>27000</v>
      </c>
      <c r="M221">
        <f t="shared" ca="1" si="109"/>
        <v>69000</v>
      </c>
      <c r="N221">
        <f t="shared" ca="1" si="110"/>
        <v>101000</v>
      </c>
      <c r="O221">
        <f t="shared" ca="1" si="111"/>
        <v>64000</v>
      </c>
      <c r="P221">
        <f t="shared" ca="1" si="122"/>
        <v>9296</v>
      </c>
      <c r="Q221">
        <f ca="1">IF(P221&gt;0,1,0)</f>
        <v>1</v>
      </c>
      <c r="R221">
        <f t="shared" ca="1" si="112"/>
        <v>1</v>
      </c>
      <c r="S221">
        <f t="shared" ca="1" si="113"/>
        <v>5</v>
      </c>
      <c r="T221">
        <f t="shared" ca="1" si="114"/>
        <v>13</v>
      </c>
      <c r="U221">
        <f t="shared" ca="1" si="115"/>
        <v>19</v>
      </c>
      <c r="V221">
        <f t="shared" ca="1" si="116"/>
        <v>12</v>
      </c>
      <c r="X221">
        <f t="shared" si="120"/>
        <v>221</v>
      </c>
      <c r="Y221">
        <f t="shared" si="97"/>
        <v>102</v>
      </c>
      <c r="Z221">
        <f t="shared" si="121"/>
        <v>103</v>
      </c>
      <c r="AA221">
        <f t="shared" si="117"/>
        <v>251</v>
      </c>
      <c r="AB221">
        <f t="shared" si="118"/>
        <v>150</v>
      </c>
      <c r="AM221" t="str">
        <f t="shared" si="119"/>
        <v>201901HD</v>
      </c>
      <c r="AN221">
        <f t="shared" ca="1" si="99"/>
        <v>1.0007547169811337</v>
      </c>
      <c r="AO221">
        <f t="shared" ca="1" si="100"/>
        <v>5.0943396226415096</v>
      </c>
      <c r="AP221">
        <f t="shared" ca="1" si="101"/>
        <v>13.018867924528301</v>
      </c>
      <c r="AQ221">
        <f t="shared" ca="1" si="102"/>
        <v>19.056603773584907</v>
      </c>
      <c r="AR221">
        <f t="shared" ca="1" si="103"/>
        <v>12.075471698113208</v>
      </c>
      <c r="AS221">
        <f ca="1">P221/J221</f>
        <v>1.771692561025813E-2</v>
      </c>
    </row>
    <row r="222" spans="1:45" hidden="1" outlineLevel="1" x14ac:dyDescent="0.4">
      <c r="A222">
        <f t="shared" si="104"/>
        <v>201901</v>
      </c>
      <c r="B222" t="s">
        <v>176</v>
      </c>
      <c r="C222" t="s">
        <v>75</v>
      </c>
      <c r="D222" t="str">
        <f t="shared" ca="1" si="98"/>
        <v>I116</v>
      </c>
      <c r="E222">
        <f t="shared" ca="1" si="105"/>
        <v>80</v>
      </c>
      <c r="F222">
        <f t="shared" ca="1" si="106"/>
        <v>1</v>
      </c>
      <c r="G222" t="str">
        <f t="shared" ca="1" si="94"/>
        <v>S11</v>
      </c>
      <c r="H222" t="str">
        <f t="shared" ca="1" si="95"/>
        <v>S111</v>
      </c>
      <c r="I222">
        <f ca="1">VLOOKUP(D222,PRC!$A$2:$B$21,2,0)*E222</f>
        <v>116800000</v>
      </c>
      <c r="J222">
        <f t="shared" ca="1" si="107"/>
        <v>114463996</v>
      </c>
      <c r="K222">
        <f ca="1">VLOOKUP(D222,PRC!$A$1:$C$21,3,0)*E222</f>
        <v>70080000</v>
      </c>
      <c r="L222">
        <f t="shared" ca="1" si="108"/>
        <v>4672000</v>
      </c>
      <c r="M222">
        <f t="shared" ca="1" si="109"/>
        <v>17520000</v>
      </c>
      <c r="N222">
        <f t="shared" ca="1" si="110"/>
        <v>21024000</v>
      </c>
      <c r="O222">
        <f t="shared" ca="1" si="111"/>
        <v>16352000</v>
      </c>
      <c r="P222">
        <f t="shared" ca="1" si="122"/>
        <v>-15184004</v>
      </c>
      <c r="Q222">
        <f ca="1">IF(P222&gt;0,1,0)</f>
        <v>0</v>
      </c>
      <c r="R222">
        <f t="shared" ca="1" si="112"/>
        <v>2</v>
      </c>
      <c r="S222">
        <f t="shared" ca="1" si="113"/>
        <v>4</v>
      </c>
      <c r="T222">
        <f t="shared" ca="1" si="114"/>
        <v>15</v>
      </c>
      <c r="U222">
        <f t="shared" ca="1" si="115"/>
        <v>18</v>
      </c>
      <c r="V222">
        <f t="shared" ca="1" si="116"/>
        <v>14</v>
      </c>
      <c r="X222">
        <f t="shared" si="120"/>
        <v>222</v>
      </c>
      <c r="Y222">
        <f t="shared" si="97"/>
        <v>102</v>
      </c>
      <c r="Z222">
        <f t="shared" si="121"/>
        <v>103</v>
      </c>
      <c r="AA222">
        <f t="shared" si="117"/>
        <v>251</v>
      </c>
      <c r="AB222">
        <f t="shared" si="118"/>
        <v>150</v>
      </c>
      <c r="AM222" t="str">
        <f t="shared" si="119"/>
        <v>201901HD</v>
      </c>
      <c r="AN222">
        <f t="shared" ca="1" si="99"/>
        <v>2.0000034246575371</v>
      </c>
      <c r="AO222">
        <f t="shared" ca="1" si="100"/>
        <v>4</v>
      </c>
      <c r="AP222">
        <f t="shared" ca="1" si="101"/>
        <v>15</v>
      </c>
      <c r="AQ222">
        <f t="shared" ca="1" si="102"/>
        <v>18</v>
      </c>
      <c r="AR222">
        <f t="shared" ca="1" si="103"/>
        <v>14.000000000000002</v>
      </c>
      <c r="AS222">
        <f ca="1">P222/J222</f>
        <v>-0.13265310080560178</v>
      </c>
    </row>
    <row r="223" spans="1:45" hidden="1" outlineLevel="1" x14ac:dyDescent="0.4">
      <c r="A223">
        <f t="shared" si="104"/>
        <v>201901</v>
      </c>
      <c r="B223" t="s">
        <v>177</v>
      </c>
      <c r="C223" t="s">
        <v>75</v>
      </c>
      <c r="D223" t="str">
        <f t="shared" ca="1" si="98"/>
        <v>I110</v>
      </c>
      <c r="E223">
        <f t="shared" ca="1" si="105"/>
        <v>87</v>
      </c>
      <c r="F223">
        <f t="shared" ca="1" si="106"/>
        <v>2</v>
      </c>
      <c r="G223" t="str">
        <f t="shared" ca="1" si="94"/>
        <v>S11</v>
      </c>
      <c r="H223" t="str">
        <f t="shared" ca="1" si="95"/>
        <v>S116</v>
      </c>
      <c r="I223">
        <f ca="1">VLOOKUP(D223,PRC!$A$2:$B$21,2,0)*E223</f>
        <v>26100000</v>
      </c>
      <c r="J223">
        <f t="shared" ca="1" si="107"/>
        <v>25838996</v>
      </c>
      <c r="K223">
        <f ca="1">VLOOKUP(D223,PRC!$A$1:$C$21,3,0)*E223</f>
        <v>12006000</v>
      </c>
      <c r="L223">
        <f t="shared" ca="1" si="108"/>
        <v>1305000</v>
      </c>
      <c r="M223">
        <f t="shared" ca="1" si="109"/>
        <v>3132000</v>
      </c>
      <c r="N223">
        <f t="shared" ca="1" si="110"/>
        <v>4176000</v>
      </c>
      <c r="O223">
        <f t="shared" ca="1" si="111"/>
        <v>3654000</v>
      </c>
      <c r="P223">
        <f t="shared" ca="1" si="122"/>
        <v>1565996</v>
      </c>
      <c r="Q223">
        <f ca="1">IF(P223&gt;0,1,0)</f>
        <v>1</v>
      </c>
      <c r="R223">
        <f t="shared" ca="1" si="112"/>
        <v>1</v>
      </c>
      <c r="S223">
        <f t="shared" ca="1" si="113"/>
        <v>5</v>
      </c>
      <c r="T223">
        <f t="shared" ca="1" si="114"/>
        <v>12</v>
      </c>
      <c r="U223">
        <f t="shared" ca="1" si="115"/>
        <v>16</v>
      </c>
      <c r="V223">
        <f t="shared" ca="1" si="116"/>
        <v>14</v>
      </c>
      <c r="X223">
        <f t="shared" si="120"/>
        <v>223</v>
      </c>
      <c r="Y223">
        <f t="shared" si="97"/>
        <v>102</v>
      </c>
      <c r="Z223">
        <f t="shared" si="121"/>
        <v>103</v>
      </c>
      <c r="AA223">
        <f t="shared" si="117"/>
        <v>251</v>
      </c>
      <c r="AB223">
        <f t="shared" si="118"/>
        <v>150</v>
      </c>
      <c r="AM223" t="str">
        <f t="shared" si="119"/>
        <v>201901HD</v>
      </c>
      <c r="AN223">
        <f t="shared" ca="1" si="99"/>
        <v>1.0000153256705002</v>
      </c>
      <c r="AO223">
        <f t="shared" ca="1" si="100"/>
        <v>5</v>
      </c>
      <c r="AP223">
        <f t="shared" ca="1" si="101"/>
        <v>12</v>
      </c>
      <c r="AQ223">
        <f t="shared" ca="1" si="102"/>
        <v>16</v>
      </c>
      <c r="AR223">
        <f t="shared" ca="1" si="103"/>
        <v>14.000000000000002</v>
      </c>
      <c r="AS223">
        <f ca="1">P223/J223</f>
        <v>6.0605915183391798E-2</v>
      </c>
    </row>
    <row r="224" spans="1:45" hidden="1" outlineLevel="1" x14ac:dyDescent="0.4">
      <c r="A224">
        <f t="shared" si="104"/>
        <v>201901</v>
      </c>
      <c r="B224" t="s">
        <v>178</v>
      </c>
      <c r="C224" t="s">
        <v>75</v>
      </c>
      <c r="D224" t="str">
        <f t="shared" ca="1" si="98"/>
        <v>I117</v>
      </c>
      <c r="E224">
        <f t="shared" ca="1" si="105"/>
        <v>104</v>
      </c>
      <c r="F224">
        <f t="shared" ca="1" si="106"/>
        <v>2</v>
      </c>
      <c r="G224" t="str">
        <f t="shared" ca="1" si="94"/>
        <v>S11</v>
      </c>
      <c r="H224" t="str">
        <f t="shared" ca="1" si="95"/>
        <v>S118</v>
      </c>
      <c r="I224">
        <f ca="1">VLOOKUP(D224,PRC!$A$2:$B$21,2,0)*E224</f>
        <v>260000000</v>
      </c>
      <c r="J224">
        <f t="shared" ca="1" si="107"/>
        <v>259999996</v>
      </c>
      <c r="K224">
        <f ca="1">VLOOKUP(D224,PRC!$A$1:$C$21,3,0)*E224</f>
        <v>119600000</v>
      </c>
      <c r="L224">
        <f t="shared" ca="1" si="108"/>
        <v>13000000</v>
      </c>
      <c r="M224">
        <f t="shared" ca="1" si="109"/>
        <v>31200000</v>
      </c>
      <c r="N224">
        <f t="shared" ca="1" si="110"/>
        <v>39000000</v>
      </c>
      <c r="O224">
        <f t="shared" ca="1" si="111"/>
        <v>36400000</v>
      </c>
      <c r="P224">
        <f t="shared" ca="1" si="122"/>
        <v>20799996</v>
      </c>
      <c r="Q224">
        <f ca="1">IF(P224&gt;0,1,0)</f>
        <v>1</v>
      </c>
      <c r="R224">
        <f t="shared" ca="1" si="112"/>
        <v>0</v>
      </c>
      <c r="S224">
        <f t="shared" ca="1" si="113"/>
        <v>5</v>
      </c>
      <c r="T224">
        <f t="shared" ca="1" si="114"/>
        <v>12</v>
      </c>
      <c r="U224">
        <f t="shared" ca="1" si="115"/>
        <v>15</v>
      </c>
      <c r="V224">
        <f t="shared" ca="1" si="116"/>
        <v>14</v>
      </c>
      <c r="X224">
        <f t="shared" si="120"/>
        <v>224</v>
      </c>
      <c r="Y224">
        <f t="shared" si="97"/>
        <v>102</v>
      </c>
      <c r="Z224">
        <f t="shared" si="121"/>
        <v>103</v>
      </c>
      <c r="AA224">
        <f t="shared" si="117"/>
        <v>251</v>
      </c>
      <c r="AB224">
        <f t="shared" si="118"/>
        <v>150</v>
      </c>
      <c r="AM224" t="str">
        <f t="shared" si="119"/>
        <v>201901HD</v>
      </c>
      <c r="AN224">
        <f t="shared" ca="1" si="99"/>
        <v>1.5384615359437248E-6</v>
      </c>
      <c r="AO224">
        <f t="shared" ca="1" si="100"/>
        <v>5</v>
      </c>
      <c r="AP224">
        <f t="shared" ca="1" si="101"/>
        <v>12</v>
      </c>
      <c r="AQ224">
        <f t="shared" ca="1" si="102"/>
        <v>15</v>
      </c>
      <c r="AR224">
        <f t="shared" ca="1" si="103"/>
        <v>14.000000000000002</v>
      </c>
      <c r="AS224">
        <f ca="1">P224/J224</f>
        <v>7.9999985846153629E-2</v>
      </c>
    </row>
    <row r="225" spans="1:45" hidden="1" outlineLevel="1" x14ac:dyDescent="0.4">
      <c r="A225">
        <f t="shared" si="104"/>
        <v>201901</v>
      </c>
      <c r="B225" t="s">
        <v>179</v>
      </c>
      <c r="C225" t="s">
        <v>75</v>
      </c>
      <c r="D225" t="str">
        <f t="shared" ca="1" si="98"/>
        <v>I119</v>
      </c>
      <c r="E225">
        <f t="shared" ca="1" si="105"/>
        <v>87</v>
      </c>
      <c r="F225">
        <f t="shared" ca="1" si="106"/>
        <v>2</v>
      </c>
      <c r="G225" t="str">
        <f t="shared" ca="1" si="94"/>
        <v>S11</v>
      </c>
      <c r="H225" t="str">
        <f t="shared" ca="1" si="95"/>
        <v>S115</v>
      </c>
      <c r="I225">
        <f ca="1">VLOOKUP(D225,PRC!$A$2:$B$21,2,0)*E225</f>
        <v>8265000</v>
      </c>
      <c r="J225">
        <f t="shared" ca="1" si="107"/>
        <v>8182346</v>
      </c>
      <c r="K225">
        <f ca="1">VLOOKUP(D225,PRC!$A$1:$C$21,3,0)*E225</f>
        <v>3967200</v>
      </c>
      <c r="L225">
        <f t="shared" ca="1" si="108"/>
        <v>331000</v>
      </c>
      <c r="M225">
        <f t="shared" ca="1" si="109"/>
        <v>909000</v>
      </c>
      <c r="N225">
        <f t="shared" ca="1" si="110"/>
        <v>1240000</v>
      </c>
      <c r="O225">
        <f t="shared" ca="1" si="111"/>
        <v>1074000</v>
      </c>
      <c r="P225">
        <f t="shared" ca="1" si="122"/>
        <v>661146</v>
      </c>
      <c r="Q225">
        <f ca="1">IF(P225&gt;0,1,0)</f>
        <v>1</v>
      </c>
      <c r="R225">
        <f t="shared" ca="1" si="112"/>
        <v>1</v>
      </c>
      <c r="S225">
        <f t="shared" ca="1" si="113"/>
        <v>4</v>
      </c>
      <c r="T225">
        <f t="shared" ca="1" si="114"/>
        <v>11</v>
      </c>
      <c r="U225">
        <f t="shared" ca="1" si="115"/>
        <v>15</v>
      </c>
      <c r="V225">
        <f t="shared" ca="1" si="116"/>
        <v>13</v>
      </c>
      <c r="X225">
        <f t="shared" si="120"/>
        <v>225</v>
      </c>
      <c r="Y225">
        <f t="shared" si="97"/>
        <v>102</v>
      </c>
      <c r="Z225">
        <f t="shared" si="121"/>
        <v>103</v>
      </c>
      <c r="AA225">
        <f t="shared" si="117"/>
        <v>251</v>
      </c>
      <c r="AB225">
        <f t="shared" si="118"/>
        <v>150</v>
      </c>
      <c r="AM225" t="str">
        <f t="shared" si="119"/>
        <v>201901HD</v>
      </c>
      <c r="AN225">
        <f t="shared" ca="1" si="99"/>
        <v>1.0000483968542029</v>
      </c>
      <c r="AO225">
        <f t="shared" ca="1" si="100"/>
        <v>4.004839685420448</v>
      </c>
      <c r="AP225">
        <f t="shared" ca="1" si="101"/>
        <v>10.998185117967333</v>
      </c>
      <c r="AQ225">
        <f t="shared" ca="1" si="102"/>
        <v>15.003024803387779</v>
      </c>
      <c r="AR225">
        <f t="shared" ca="1" si="103"/>
        <v>12.994555353901996</v>
      </c>
      <c r="AS225">
        <f ca="1">P225/J225</f>
        <v>8.0801520737451088E-2</v>
      </c>
    </row>
    <row r="226" spans="1:45" hidden="1" outlineLevel="1" x14ac:dyDescent="0.4">
      <c r="A226">
        <f t="shared" si="104"/>
        <v>201901</v>
      </c>
      <c r="B226" t="s">
        <v>180</v>
      </c>
      <c r="C226" t="s">
        <v>75</v>
      </c>
      <c r="D226" t="str">
        <f t="shared" ca="1" si="98"/>
        <v>I105</v>
      </c>
      <c r="E226">
        <f t="shared" ca="1" si="105"/>
        <v>78</v>
      </c>
      <c r="F226">
        <f t="shared" ca="1" si="106"/>
        <v>0</v>
      </c>
      <c r="G226" t="str">
        <f t="shared" ca="1" si="94"/>
        <v>S10</v>
      </c>
      <c r="H226" t="str">
        <f t="shared" ca="1" si="95"/>
        <v>S109</v>
      </c>
      <c r="I226">
        <f ca="1">VLOOKUP(D226,PRC!$A$2:$B$21,2,0)*E226</f>
        <v>7800000</v>
      </c>
      <c r="J226">
        <f t="shared" ca="1" si="107"/>
        <v>7799996</v>
      </c>
      <c r="K226">
        <f ca="1">VLOOKUP(D226,PRC!$A$1:$C$21,3,0)*E226</f>
        <v>4602000</v>
      </c>
      <c r="L226">
        <f t="shared" ca="1" si="108"/>
        <v>312000</v>
      </c>
      <c r="M226">
        <f t="shared" ca="1" si="109"/>
        <v>936000</v>
      </c>
      <c r="N226">
        <f t="shared" ca="1" si="110"/>
        <v>1560000</v>
      </c>
      <c r="O226">
        <f t="shared" ca="1" si="111"/>
        <v>1170000</v>
      </c>
      <c r="P226">
        <f t="shared" ca="1" si="122"/>
        <v>-780004</v>
      </c>
      <c r="Q226">
        <f ca="1">IF(P226&gt;0,1,0)</f>
        <v>0</v>
      </c>
      <c r="R226">
        <f t="shared" ca="1" si="112"/>
        <v>0</v>
      </c>
      <c r="S226">
        <f t="shared" ca="1" si="113"/>
        <v>4</v>
      </c>
      <c r="T226">
        <f t="shared" ca="1" si="114"/>
        <v>12</v>
      </c>
      <c r="U226">
        <f t="shared" ca="1" si="115"/>
        <v>20</v>
      </c>
      <c r="V226">
        <f t="shared" ca="1" si="116"/>
        <v>15</v>
      </c>
      <c r="X226">
        <f t="shared" si="120"/>
        <v>226</v>
      </c>
      <c r="Y226">
        <f t="shared" si="97"/>
        <v>102</v>
      </c>
      <c r="Z226">
        <f t="shared" si="121"/>
        <v>103</v>
      </c>
      <c r="AA226">
        <f t="shared" si="117"/>
        <v>251</v>
      </c>
      <c r="AB226">
        <f t="shared" si="118"/>
        <v>150</v>
      </c>
      <c r="AM226" t="str">
        <f t="shared" si="119"/>
        <v>201901HD</v>
      </c>
      <c r="AN226">
        <f t="shared" ca="1" si="99"/>
        <v>5.1282051283241259E-5</v>
      </c>
      <c r="AO226">
        <f t="shared" ca="1" si="100"/>
        <v>4</v>
      </c>
      <c r="AP226">
        <f t="shared" ca="1" si="101"/>
        <v>12</v>
      </c>
      <c r="AQ226">
        <f t="shared" ca="1" si="102"/>
        <v>20</v>
      </c>
      <c r="AR226">
        <f t="shared" ca="1" si="103"/>
        <v>15</v>
      </c>
      <c r="AS226">
        <f ca="1">P226/J226</f>
        <v>-0.10000056410285339</v>
      </c>
    </row>
    <row r="227" spans="1:45" hidden="1" outlineLevel="1" x14ac:dyDescent="0.4">
      <c r="A227">
        <f t="shared" si="104"/>
        <v>201901</v>
      </c>
      <c r="B227" t="s">
        <v>181</v>
      </c>
      <c r="C227" t="s">
        <v>75</v>
      </c>
      <c r="D227" t="str">
        <f t="shared" ca="1" si="98"/>
        <v>I103</v>
      </c>
      <c r="E227">
        <f t="shared" ca="1" si="105"/>
        <v>86</v>
      </c>
      <c r="F227">
        <f t="shared" ca="1" si="106"/>
        <v>2</v>
      </c>
      <c r="G227" t="str">
        <f t="shared" ca="1" si="94"/>
        <v>S10</v>
      </c>
      <c r="H227" t="str">
        <f t="shared" ca="1" si="95"/>
        <v>S105</v>
      </c>
      <c r="I227">
        <f ca="1">VLOOKUP(D227,PRC!$A$2:$B$21,2,0)*E227</f>
        <v>4300000</v>
      </c>
      <c r="J227">
        <f t="shared" ca="1" si="107"/>
        <v>4256996</v>
      </c>
      <c r="K227">
        <f ca="1">VLOOKUP(D227,PRC!$A$1:$C$21,3,0)*E227</f>
        <v>2451000</v>
      </c>
      <c r="L227">
        <f t="shared" ca="1" si="108"/>
        <v>129000</v>
      </c>
      <c r="M227">
        <f t="shared" ca="1" si="109"/>
        <v>516000</v>
      </c>
      <c r="N227">
        <f t="shared" ca="1" si="110"/>
        <v>774000</v>
      </c>
      <c r="O227">
        <f t="shared" ca="1" si="111"/>
        <v>559000</v>
      </c>
      <c r="P227">
        <f t="shared" ca="1" si="122"/>
        <v>-172004</v>
      </c>
      <c r="Q227">
        <f ca="1">IF(P227&gt;0,1,0)</f>
        <v>0</v>
      </c>
      <c r="R227">
        <f t="shared" ca="1" si="112"/>
        <v>1</v>
      </c>
      <c r="S227">
        <f t="shared" ca="1" si="113"/>
        <v>3</v>
      </c>
      <c r="T227">
        <f t="shared" ca="1" si="114"/>
        <v>12</v>
      </c>
      <c r="U227">
        <f t="shared" ca="1" si="115"/>
        <v>18</v>
      </c>
      <c r="V227">
        <f t="shared" ca="1" si="116"/>
        <v>13</v>
      </c>
      <c r="X227">
        <f t="shared" si="120"/>
        <v>227</v>
      </c>
      <c r="Y227">
        <f t="shared" si="97"/>
        <v>102</v>
      </c>
      <c r="Z227">
        <f t="shared" si="121"/>
        <v>103</v>
      </c>
      <c r="AA227">
        <f t="shared" si="117"/>
        <v>251</v>
      </c>
      <c r="AB227">
        <f t="shared" si="118"/>
        <v>150</v>
      </c>
      <c r="AM227" t="str">
        <f t="shared" si="119"/>
        <v>201901HD</v>
      </c>
      <c r="AN227">
        <f t="shared" ca="1" si="99"/>
        <v>1.0000930232558103</v>
      </c>
      <c r="AO227">
        <f t="shared" ca="1" si="100"/>
        <v>3</v>
      </c>
      <c r="AP227">
        <f t="shared" ca="1" si="101"/>
        <v>12</v>
      </c>
      <c r="AQ227">
        <f t="shared" ca="1" si="102"/>
        <v>18</v>
      </c>
      <c r="AR227">
        <f t="shared" ca="1" si="103"/>
        <v>13</v>
      </c>
      <c r="AS227">
        <f ca="1">P227/J227</f>
        <v>-4.0405017998607469E-2</v>
      </c>
    </row>
    <row r="228" spans="1:45" hidden="1" outlineLevel="1" x14ac:dyDescent="0.4">
      <c r="A228">
        <f t="shared" si="104"/>
        <v>201901</v>
      </c>
      <c r="B228" t="s">
        <v>182</v>
      </c>
      <c r="C228" t="s">
        <v>75</v>
      </c>
      <c r="D228" t="str">
        <f t="shared" ca="1" si="98"/>
        <v>I120</v>
      </c>
      <c r="E228">
        <f t="shared" ca="1" si="105"/>
        <v>88</v>
      </c>
      <c r="F228">
        <f t="shared" ca="1" si="106"/>
        <v>0</v>
      </c>
      <c r="G228" t="str">
        <f t="shared" ca="1" si="94"/>
        <v>S10</v>
      </c>
      <c r="H228" t="str">
        <f t="shared" ca="1" si="95"/>
        <v>S108</v>
      </c>
      <c r="I228">
        <f ca="1">VLOOKUP(D228,PRC!$A$2:$B$21,2,0)*E228</f>
        <v>378400000</v>
      </c>
      <c r="J228">
        <f t="shared" ca="1" si="107"/>
        <v>374615996</v>
      </c>
      <c r="K228">
        <f ca="1">VLOOKUP(D228,PRC!$A$1:$C$21,3,0)*E228</f>
        <v>170280000</v>
      </c>
      <c r="L228">
        <f t="shared" ca="1" si="108"/>
        <v>18920000</v>
      </c>
      <c r="M228">
        <f t="shared" ca="1" si="109"/>
        <v>37840000</v>
      </c>
      <c r="N228">
        <f t="shared" ca="1" si="110"/>
        <v>71896000</v>
      </c>
      <c r="O228">
        <f t="shared" ca="1" si="111"/>
        <v>52976000</v>
      </c>
      <c r="P228">
        <f t="shared" ca="1" si="122"/>
        <v>22703996</v>
      </c>
      <c r="Q228">
        <f ca="1">IF(P228&gt;0,1,0)</f>
        <v>1</v>
      </c>
      <c r="R228">
        <f t="shared" ca="1" si="112"/>
        <v>1</v>
      </c>
      <c r="S228">
        <f t="shared" ca="1" si="113"/>
        <v>5</v>
      </c>
      <c r="T228">
        <f t="shared" ca="1" si="114"/>
        <v>10</v>
      </c>
      <c r="U228">
        <f t="shared" ca="1" si="115"/>
        <v>19</v>
      </c>
      <c r="V228">
        <f t="shared" ca="1" si="116"/>
        <v>14</v>
      </c>
      <c r="X228">
        <f t="shared" si="120"/>
        <v>228</v>
      </c>
      <c r="Y228">
        <f t="shared" si="97"/>
        <v>102</v>
      </c>
      <c r="Z228">
        <f t="shared" si="121"/>
        <v>103</v>
      </c>
      <c r="AA228">
        <f t="shared" si="117"/>
        <v>251</v>
      </c>
      <c r="AB228">
        <f t="shared" si="118"/>
        <v>150</v>
      </c>
      <c r="AM228" t="str">
        <f t="shared" si="119"/>
        <v>201901HD</v>
      </c>
      <c r="AN228">
        <f t="shared" ca="1" si="99"/>
        <v>1.0000010570824558</v>
      </c>
      <c r="AO228">
        <f t="shared" ca="1" si="100"/>
        <v>5</v>
      </c>
      <c r="AP228">
        <f t="shared" ca="1" si="101"/>
        <v>10</v>
      </c>
      <c r="AQ228">
        <f t="shared" ca="1" si="102"/>
        <v>19</v>
      </c>
      <c r="AR228">
        <f t="shared" ca="1" si="103"/>
        <v>14.000000000000002</v>
      </c>
      <c r="AS228">
        <f ca="1">P228/J228</f>
        <v>6.0606050575587274E-2</v>
      </c>
    </row>
    <row r="229" spans="1:45" hidden="1" outlineLevel="1" x14ac:dyDescent="0.4">
      <c r="A229">
        <f t="shared" si="104"/>
        <v>201901</v>
      </c>
      <c r="B229" t="s">
        <v>183</v>
      </c>
      <c r="C229" t="s">
        <v>75</v>
      </c>
      <c r="D229" t="str">
        <f t="shared" ca="1" si="98"/>
        <v>I103</v>
      </c>
      <c r="E229">
        <f t="shared" ca="1" si="105"/>
        <v>83</v>
      </c>
      <c r="F229">
        <f t="shared" ca="1" si="106"/>
        <v>2</v>
      </c>
      <c r="G229" t="str">
        <f t="shared" ca="1" si="94"/>
        <v>S10</v>
      </c>
      <c r="H229" t="str">
        <f t="shared" ca="1" si="95"/>
        <v>S109</v>
      </c>
      <c r="I229">
        <f ca="1">VLOOKUP(D229,PRC!$A$2:$B$21,2,0)*E229</f>
        <v>4150000</v>
      </c>
      <c r="J229">
        <f t="shared" ca="1" si="107"/>
        <v>4108496</v>
      </c>
      <c r="K229">
        <f ca="1">VLOOKUP(D229,PRC!$A$1:$C$21,3,0)*E229</f>
        <v>2365500</v>
      </c>
      <c r="L229">
        <f t="shared" ca="1" si="108"/>
        <v>166000</v>
      </c>
      <c r="M229">
        <f t="shared" ca="1" si="109"/>
        <v>623000</v>
      </c>
      <c r="N229">
        <f t="shared" ca="1" si="110"/>
        <v>747000</v>
      </c>
      <c r="O229">
        <f t="shared" ca="1" si="111"/>
        <v>581000</v>
      </c>
      <c r="P229">
        <f t="shared" ca="1" si="122"/>
        <v>-374004</v>
      </c>
      <c r="Q229">
        <f ca="1">IF(P229&gt;0,1,0)</f>
        <v>0</v>
      </c>
      <c r="R229">
        <f t="shared" ca="1" si="112"/>
        <v>1</v>
      </c>
      <c r="S229">
        <f t="shared" ca="1" si="113"/>
        <v>4</v>
      </c>
      <c r="T229">
        <f t="shared" ca="1" si="114"/>
        <v>15</v>
      </c>
      <c r="U229">
        <f t="shared" ca="1" si="115"/>
        <v>18</v>
      </c>
      <c r="V229">
        <f t="shared" ca="1" si="116"/>
        <v>14</v>
      </c>
      <c r="X229">
        <f t="shared" si="120"/>
        <v>229</v>
      </c>
      <c r="Y229">
        <f t="shared" si="97"/>
        <v>102</v>
      </c>
      <c r="Z229">
        <f t="shared" si="121"/>
        <v>103</v>
      </c>
      <c r="AA229">
        <f t="shared" si="117"/>
        <v>251</v>
      </c>
      <c r="AB229">
        <f t="shared" si="118"/>
        <v>150</v>
      </c>
      <c r="AM229" t="str">
        <f t="shared" si="119"/>
        <v>201901HD</v>
      </c>
      <c r="AN229">
        <f t="shared" ca="1" si="99"/>
        <v>1.0000963855421707</v>
      </c>
      <c r="AO229">
        <f t="shared" ca="1" si="100"/>
        <v>4</v>
      </c>
      <c r="AP229">
        <f t="shared" ca="1" si="101"/>
        <v>15.012048192771084</v>
      </c>
      <c r="AQ229">
        <f t="shared" ca="1" si="102"/>
        <v>18</v>
      </c>
      <c r="AR229">
        <f t="shared" ca="1" si="103"/>
        <v>14.000000000000002</v>
      </c>
      <c r="AS229">
        <f ca="1">P229/J229</f>
        <v>-9.1031852045127953E-2</v>
      </c>
    </row>
    <row r="230" spans="1:45" hidden="1" outlineLevel="1" x14ac:dyDescent="0.4">
      <c r="A230">
        <f t="shared" si="104"/>
        <v>201901</v>
      </c>
      <c r="B230" t="s">
        <v>184</v>
      </c>
      <c r="C230" t="s">
        <v>75</v>
      </c>
      <c r="D230" t="str">
        <f t="shared" ca="1" si="98"/>
        <v>I107</v>
      </c>
      <c r="E230">
        <f t="shared" ca="1" si="105"/>
        <v>86</v>
      </c>
      <c r="F230">
        <f t="shared" ca="1" si="106"/>
        <v>1</v>
      </c>
      <c r="G230" t="str">
        <f t="shared" ca="1" si="94"/>
        <v>S11</v>
      </c>
      <c r="H230" t="str">
        <f t="shared" ca="1" si="95"/>
        <v>S116</v>
      </c>
      <c r="I230">
        <f ca="1">VLOOKUP(D230,PRC!$A$2:$B$21,2,0)*E230</f>
        <v>12900000</v>
      </c>
      <c r="J230">
        <f t="shared" ca="1" si="107"/>
        <v>12641996</v>
      </c>
      <c r="K230">
        <f ca="1">VLOOKUP(D230,PRC!$A$1:$C$21,3,0)*E230</f>
        <v>7353000</v>
      </c>
      <c r="L230">
        <f t="shared" ca="1" si="108"/>
        <v>645000</v>
      </c>
      <c r="M230">
        <f t="shared" ca="1" si="109"/>
        <v>1419000</v>
      </c>
      <c r="N230">
        <f t="shared" ca="1" si="110"/>
        <v>2580000</v>
      </c>
      <c r="O230">
        <f t="shared" ca="1" si="111"/>
        <v>1806000</v>
      </c>
      <c r="P230">
        <f t="shared" ca="1" si="122"/>
        <v>-1161004</v>
      </c>
      <c r="Q230">
        <f ca="1">IF(P230&gt;0,1,0)</f>
        <v>0</v>
      </c>
      <c r="R230">
        <f t="shared" ca="1" si="112"/>
        <v>2</v>
      </c>
      <c r="S230">
        <f t="shared" ca="1" si="113"/>
        <v>5</v>
      </c>
      <c r="T230">
        <f t="shared" ca="1" si="114"/>
        <v>11</v>
      </c>
      <c r="U230">
        <f t="shared" ca="1" si="115"/>
        <v>20</v>
      </c>
      <c r="V230">
        <f t="shared" ca="1" si="116"/>
        <v>14</v>
      </c>
      <c r="X230">
        <f t="shared" si="120"/>
        <v>230</v>
      </c>
      <c r="Y230">
        <f t="shared" si="97"/>
        <v>102</v>
      </c>
      <c r="Z230">
        <f t="shared" si="121"/>
        <v>103</v>
      </c>
      <c r="AA230">
        <f t="shared" si="117"/>
        <v>251</v>
      </c>
      <c r="AB230">
        <f t="shared" si="118"/>
        <v>150</v>
      </c>
      <c r="AM230" t="str">
        <f t="shared" si="119"/>
        <v>201901HD</v>
      </c>
      <c r="AN230">
        <f t="shared" ca="1" si="99"/>
        <v>2.0000310077519345</v>
      </c>
      <c r="AO230">
        <f t="shared" ca="1" si="100"/>
        <v>5</v>
      </c>
      <c r="AP230">
        <f t="shared" ca="1" si="101"/>
        <v>11</v>
      </c>
      <c r="AQ230">
        <f t="shared" ca="1" si="102"/>
        <v>20</v>
      </c>
      <c r="AR230">
        <f t="shared" ca="1" si="103"/>
        <v>14.000000000000002</v>
      </c>
      <c r="AS230">
        <f ca="1">P230/J230</f>
        <v>-9.1837080157278955E-2</v>
      </c>
    </row>
    <row r="231" spans="1:45" hidden="1" outlineLevel="1" x14ac:dyDescent="0.4">
      <c r="A231">
        <f t="shared" si="104"/>
        <v>201901</v>
      </c>
      <c r="B231" t="s">
        <v>185</v>
      </c>
      <c r="C231" t="s">
        <v>75</v>
      </c>
      <c r="D231" t="str">
        <f t="shared" ca="1" si="98"/>
        <v>I102</v>
      </c>
      <c r="E231">
        <f t="shared" ca="1" si="105"/>
        <v>102</v>
      </c>
      <c r="F231">
        <f t="shared" ca="1" si="106"/>
        <v>2</v>
      </c>
      <c r="G231" t="str">
        <f t="shared" ref="G231:G251" ca="1" si="123">LEFT(H231,3)</f>
        <v>S11</v>
      </c>
      <c r="H231" t="str">
        <f t="shared" ref="H231:H251" ca="1" si="124">"S"&amp;RANDBETWEEN(101,120)</f>
        <v>S115</v>
      </c>
      <c r="I231">
        <f ca="1">VLOOKUP(D231,PRC!$A$2:$B$21,2,0)*E231</f>
        <v>4080000</v>
      </c>
      <c r="J231">
        <f t="shared" ca="1" si="107"/>
        <v>4079996</v>
      </c>
      <c r="K231">
        <f ca="1">VLOOKUP(D231,PRC!$A$1:$C$21,3,0)*E231</f>
        <v>1917600</v>
      </c>
      <c r="L231">
        <f t="shared" ca="1" si="108"/>
        <v>204000</v>
      </c>
      <c r="M231">
        <f t="shared" ca="1" si="109"/>
        <v>408000</v>
      </c>
      <c r="N231">
        <f t="shared" ca="1" si="110"/>
        <v>734000</v>
      </c>
      <c r="O231">
        <f t="shared" ca="1" si="111"/>
        <v>408000</v>
      </c>
      <c r="P231">
        <f t="shared" ca="1" si="122"/>
        <v>408396</v>
      </c>
      <c r="Q231">
        <f ca="1">IF(P231&gt;0,1,0)</f>
        <v>1</v>
      </c>
      <c r="R231">
        <f t="shared" ca="1" si="112"/>
        <v>0</v>
      </c>
      <c r="S231">
        <f t="shared" ca="1" si="113"/>
        <v>5</v>
      </c>
      <c r="T231">
        <f t="shared" ca="1" si="114"/>
        <v>10</v>
      </c>
      <c r="U231">
        <f t="shared" ca="1" si="115"/>
        <v>18</v>
      </c>
      <c r="V231">
        <f t="shared" ca="1" si="116"/>
        <v>10</v>
      </c>
      <c r="X231">
        <f t="shared" si="120"/>
        <v>231</v>
      </c>
      <c r="Y231">
        <f t="shared" ref="Y231:Y252" si="125">IF(C231=C230,Y230,X231)</f>
        <v>102</v>
      </c>
      <c r="Z231">
        <f t="shared" si="121"/>
        <v>103</v>
      </c>
      <c r="AA231">
        <f t="shared" si="117"/>
        <v>251</v>
      </c>
      <c r="AB231">
        <f t="shared" si="118"/>
        <v>150</v>
      </c>
      <c r="AM231" t="str">
        <f t="shared" si="119"/>
        <v>201901HD</v>
      </c>
      <c r="AN231">
        <f t="shared" ca="1" si="99"/>
        <v>9.8039215690182147E-5</v>
      </c>
      <c r="AO231">
        <f t="shared" ca="1" si="100"/>
        <v>5</v>
      </c>
      <c r="AP231">
        <f t="shared" ca="1" si="101"/>
        <v>10</v>
      </c>
      <c r="AQ231">
        <f t="shared" ca="1" si="102"/>
        <v>17.990196078431371</v>
      </c>
      <c r="AR231">
        <f t="shared" ca="1" si="103"/>
        <v>10</v>
      </c>
      <c r="AS231">
        <f ca="1">P231/J231</f>
        <v>0.10009715695799702</v>
      </c>
    </row>
    <row r="232" spans="1:45" hidden="1" outlineLevel="1" x14ac:dyDescent="0.4">
      <c r="A232">
        <f t="shared" si="104"/>
        <v>201901</v>
      </c>
      <c r="B232" t="s">
        <v>186</v>
      </c>
      <c r="C232" t="s">
        <v>75</v>
      </c>
      <c r="D232" t="str">
        <f t="shared" ref="D232:D251" ca="1" si="126">"I"&amp;RANDBETWEEN(101,120)</f>
        <v>I111</v>
      </c>
      <c r="E232">
        <f t="shared" ca="1" si="105"/>
        <v>95</v>
      </c>
      <c r="F232">
        <f t="shared" ca="1" si="106"/>
        <v>1</v>
      </c>
      <c r="G232" t="str">
        <f t="shared" ca="1" si="123"/>
        <v>S10</v>
      </c>
      <c r="H232" t="str">
        <f t="shared" ca="1" si="124"/>
        <v>S104</v>
      </c>
      <c r="I232">
        <f ca="1">VLOOKUP(D232,PRC!$A$2:$B$21,2,0)*E232</f>
        <v>14250000</v>
      </c>
      <c r="J232">
        <f t="shared" ca="1" si="107"/>
        <v>14249996</v>
      </c>
      <c r="K232">
        <f ca="1">VLOOKUP(D232,PRC!$A$1:$C$21,3,0)*E232</f>
        <v>7552500</v>
      </c>
      <c r="L232">
        <f t="shared" ca="1" si="108"/>
        <v>713000</v>
      </c>
      <c r="M232">
        <f t="shared" ca="1" si="109"/>
        <v>1853000</v>
      </c>
      <c r="N232">
        <f t="shared" ca="1" si="110"/>
        <v>2280000</v>
      </c>
      <c r="O232">
        <f t="shared" ca="1" si="111"/>
        <v>1710000</v>
      </c>
      <c r="P232">
        <f t="shared" ca="1" si="122"/>
        <v>141496</v>
      </c>
      <c r="Q232">
        <f ca="1">IF(P232&gt;0,1,0)</f>
        <v>1</v>
      </c>
      <c r="R232">
        <f t="shared" ca="1" si="112"/>
        <v>0</v>
      </c>
      <c r="S232">
        <f t="shared" ca="1" si="113"/>
        <v>5</v>
      </c>
      <c r="T232">
        <f t="shared" ca="1" si="114"/>
        <v>13</v>
      </c>
      <c r="U232">
        <f t="shared" ca="1" si="115"/>
        <v>16</v>
      </c>
      <c r="V232">
        <f t="shared" ca="1" si="116"/>
        <v>12</v>
      </c>
      <c r="X232">
        <f t="shared" si="120"/>
        <v>232</v>
      </c>
      <c r="Y232">
        <f t="shared" si="125"/>
        <v>102</v>
      </c>
      <c r="Z232">
        <f t="shared" si="121"/>
        <v>103</v>
      </c>
      <c r="AA232">
        <f t="shared" si="117"/>
        <v>251</v>
      </c>
      <c r="AB232">
        <f t="shared" si="118"/>
        <v>150</v>
      </c>
      <c r="AM232" t="str">
        <f t="shared" si="119"/>
        <v>201901HD</v>
      </c>
      <c r="AN232">
        <f t="shared" ca="1" si="99"/>
        <v>2.8070175439598444E-5</v>
      </c>
      <c r="AO232">
        <f t="shared" ca="1" si="100"/>
        <v>5.0035087719298241</v>
      </c>
      <c r="AP232">
        <f t="shared" ca="1" si="101"/>
        <v>13.003508771929825</v>
      </c>
      <c r="AQ232">
        <f t="shared" ca="1" si="102"/>
        <v>16</v>
      </c>
      <c r="AR232">
        <f t="shared" ca="1" si="103"/>
        <v>12</v>
      </c>
      <c r="AS232">
        <f ca="1">P232/J232</f>
        <v>9.929546646890287E-3</v>
      </c>
    </row>
    <row r="233" spans="1:45" hidden="1" outlineLevel="1" x14ac:dyDescent="0.4">
      <c r="A233">
        <f t="shared" si="104"/>
        <v>201901</v>
      </c>
      <c r="B233" t="s">
        <v>187</v>
      </c>
      <c r="C233" t="s">
        <v>75</v>
      </c>
      <c r="D233" t="str">
        <f t="shared" ca="1" si="126"/>
        <v>I105</v>
      </c>
      <c r="E233">
        <f t="shared" ca="1" si="105"/>
        <v>78</v>
      </c>
      <c r="F233">
        <f t="shared" ca="1" si="106"/>
        <v>1</v>
      </c>
      <c r="G233" t="str">
        <f t="shared" ca="1" si="123"/>
        <v>S10</v>
      </c>
      <c r="H233" t="str">
        <f t="shared" ca="1" si="124"/>
        <v>S109</v>
      </c>
      <c r="I233">
        <f ca="1">VLOOKUP(D233,PRC!$A$2:$B$21,2,0)*E233</f>
        <v>7800000</v>
      </c>
      <c r="J233">
        <f t="shared" ca="1" si="107"/>
        <v>7643996</v>
      </c>
      <c r="K233">
        <f ca="1">VLOOKUP(D233,PRC!$A$1:$C$21,3,0)*E233</f>
        <v>4602000</v>
      </c>
      <c r="L233">
        <f t="shared" ca="1" si="108"/>
        <v>312000</v>
      </c>
      <c r="M233">
        <f t="shared" ca="1" si="109"/>
        <v>1014000</v>
      </c>
      <c r="N233">
        <f t="shared" ca="1" si="110"/>
        <v>1248000</v>
      </c>
      <c r="O233">
        <f t="shared" ca="1" si="111"/>
        <v>1014000</v>
      </c>
      <c r="P233">
        <f t="shared" ca="1" si="122"/>
        <v>-546004</v>
      </c>
      <c r="Q233">
        <f ca="1">IF(P233&gt;0,1,0)</f>
        <v>0</v>
      </c>
      <c r="R233">
        <f t="shared" ca="1" si="112"/>
        <v>2</v>
      </c>
      <c r="S233">
        <f t="shared" ca="1" si="113"/>
        <v>4</v>
      </c>
      <c r="T233">
        <f t="shared" ca="1" si="114"/>
        <v>13</v>
      </c>
      <c r="U233">
        <f t="shared" ca="1" si="115"/>
        <v>16</v>
      </c>
      <c r="V233">
        <f t="shared" ca="1" si="116"/>
        <v>13</v>
      </c>
      <c r="X233">
        <f t="shared" si="120"/>
        <v>233</v>
      </c>
      <c r="Y233">
        <f t="shared" si="125"/>
        <v>102</v>
      </c>
      <c r="Z233">
        <f t="shared" si="121"/>
        <v>103</v>
      </c>
      <c r="AA233">
        <f t="shared" si="117"/>
        <v>251</v>
      </c>
      <c r="AB233">
        <f t="shared" si="118"/>
        <v>150</v>
      </c>
      <c r="AM233" t="str">
        <f t="shared" si="119"/>
        <v>201901HD</v>
      </c>
      <c r="AN233">
        <f t="shared" ca="1" si="99"/>
        <v>2.000051282051285</v>
      </c>
      <c r="AO233">
        <f t="shared" ca="1" si="100"/>
        <v>4</v>
      </c>
      <c r="AP233">
        <f t="shared" ca="1" si="101"/>
        <v>13</v>
      </c>
      <c r="AQ233">
        <f t="shared" ca="1" si="102"/>
        <v>16</v>
      </c>
      <c r="AR233">
        <f t="shared" ca="1" si="103"/>
        <v>13</v>
      </c>
      <c r="AS233">
        <f ca="1">P233/J233</f>
        <v>-7.1429132092690792E-2</v>
      </c>
    </row>
    <row r="234" spans="1:45" hidden="1" outlineLevel="1" x14ac:dyDescent="0.4">
      <c r="A234">
        <f t="shared" si="104"/>
        <v>201901</v>
      </c>
      <c r="B234" t="s">
        <v>188</v>
      </c>
      <c r="C234" t="s">
        <v>75</v>
      </c>
      <c r="D234" t="str">
        <f t="shared" ca="1" si="126"/>
        <v>I111</v>
      </c>
      <c r="E234">
        <f t="shared" ca="1" si="105"/>
        <v>104</v>
      </c>
      <c r="F234">
        <f t="shared" ca="1" si="106"/>
        <v>2</v>
      </c>
      <c r="G234" t="str">
        <f t="shared" ca="1" si="123"/>
        <v>S11</v>
      </c>
      <c r="H234" t="str">
        <f t="shared" ca="1" si="124"/>
        <v>S119</v>
      </c>
      <c r="I234">
        <f ca="1">VLOOKUP(D234,PRC!$A$2:$B$21,2,0)*E234</f>
        <v>15600000</v>
      </c>
      <c r="J234">
        <f t="shared" ca="1" si="107"/>
        <v>15443996</v>
      </c>
      <c r="K234">
        <f ca="1">VLOOKUP(D234,PRC!$A$1:$C$21,3,0)*E234</f>
        <v>8268000</v>
      </c>
      <c r="L234">
        <f t="shared" ca="1" si="108"/>
        <v>468000</v>
      </c>
      <c r="M234">
        <f t="shared" ca="1" si="109"/>
        <v>2028000</v>
      </c>
      <c r="N234">
        <f t="shared" ca="1" si="110"/>
        <v>3120000</v>
      </c>
      <c r="O234">
        <f t="shared" ca="1" si="111"/>
        <v>1872000</v>
      </c>
      <c r="P234">
        <f t="shared" ca="1" si="122"/>
        <v>-312004</v>
      </c>
      <c r="Q234">
        <f ca="1">IF(P234&gt;0,1,0)</f>
        <v>0</v>
      </c>
      <c r="R234">
        <f t="shared" ca="1" si="112"/>
        <v>1</v>
      </c>
      <c r="S234">
        <f t="shared" ca="1" si="113"/>
        <v>3</v>
      </c>
      <c r="T234">
        <f t="shared" ca="1" si="114"/>
        <v>13</v>
      </c>
      <c r="U234">
        <f t="shared" ca="1" si="115"/>
        <v>20</v>
      </c>
      <c r="V234">
        <f t="shared" ca="1" si="116"/>
        <v>12</v>
      </c>
      <c r="X234">
        <f t="shared" si="120"/>
        <v>234</v>
      </c>
      <c r="Y234">
        <f t="shared" si="125"/>
        <v>102</v>
      </c>
      <c r="Z234">
        <f t="shared" si="121"/>
        <v>103</v>
      </c>
      <c r="AA234">
        <f t="shared" si="117"/>
        <v>251</v>
      </c>
      <c r="AB234">
        <f t="shared" si="118"/>
        <v>150</v>
      </c>
      <c r="AM234" t="str">
        <f t="shared" si="119"/>
        <v>201901HD</v>
      </c>
      <c r="AN234">
        <f t="shared" ref="AN234:AN251" ca="1" si="127">(1-J234/I234)*100</f>
        <v>1.000025641025637</v>
      </c>
      <c r="AO234">
        <f t="shared" ref="AO234:AO251" ca="1" si="128">L234/$I234*100</f>
        <v>3</v>
      </c>
      <c r="AP234">
        <f t="shared" ref="AP234:AP251" ca="1" si="129">M234/$I234*100</f>
        <v>13</v>
      </c>
      <c r="AQ234">
        <f t="shared" ref="AQ234:AQ251" ca="1" si="130">N234/$I234*100</f>
        <v>20</v>
      </c>
      <c r="AR234">
        <f t="shared" ref="AR234:AR251" ca="1" si="131">O234/$I234*100</f>
        <v>12</v>
      </c>
      <c r="AS234">
        <f ca="1">P234/J234</f>
        <v>-2.0202284434676102E-2</v>
      </c>
    </row>
    <row r="235" spans="1:45" hidden="1" outlineLevel="1" x14ac:dyDescent="0.4">
      <c r="A235">
        <f t="shared" si="104"/>
        <v>201901</v>
      </c>
      <c r="B235" t="s">
        <v>189</v>
      </c>
      <c r="C235" t="s">
        <v>75</v>
      </c>
      <c r="D235" t="str">
        <f t="shared" ca="1" si="126"/>
        <v>I112</v>
      </c>
      <c r="E235">
        <f t="shared" ca="1" si="105"/>
        <v>100</v>
      </c>
      <c r="F235">
        <f t="shared" ca="1" si="106"/>
        <v>0</v>
      </c>
      <c r="G235" t="str">
        <f t="shared" ca="1" si="123"/>
        <v>S11</v>
      </c>
      <c r="H235" t="str">
        <f t="shared" ca="1" si="124"/>
        <v>S119</v>
      </c>
      <c r="I235">
        <f ca="1">VLOOKUP(D235,PRC!$A$2:$B$21,2,0)*E235</f>
        <v>6500000</v>
      </c>
      <c r="J235">
        <f t="shared" ca="1" si="107"/>
        <v>6434996</v>
      </c>
      <c r="K235">
        <f ca="1">VLOOKUP(D235,PRC!$A$1:$C$21,3,0)*E235</f>
        <v>3250000</v>
      </c>
      <c r="L235">
        <f t="shared" ca="1" si="108"/>
        <v>260000</v>
      </c>
      <c r="M235">
        <f t="shared" ca="1" si="109"/>
        <v>910000</v>
      </c>
      <c r="N235">
        <f t="shared" ca="1" si="110"/>
        <v>1105000</v>
      </c>
      <c r="O235">
        <f t="shared" ca="1" si="111"/>
        <v>650000</v>
      </c>
      <c r="P235">
        <f t="shared" ca="1" si="122"/>
        <v>259996</v>
      </c>
      <c r="Q235">
        <f ca="1">IF(P235&gt;0,1,0)</f>
        <v>1</v>
      </c>
      <c r="R235">
        <f t="shared" ca="1" si="112"/>
        <v>1</v>
      </c>
      <c r="S235">
        <f t="shared" ca="1" si="113"/>
        <v>4</v>
      </c>
      <c r="T235">
        <f t="shared" ca="1" si="114"/>
        <v>14</v>
      </c>
      <c r="U235">
        <f t="shared" ca="1" si="115"/>
        <v>17</v>
      </c>
      <c r="V235">
        <f t="shared" ca="1" si="116"/>
        <v>10</v>
      </c>
      <c r="X235">
        <f t="shared" si="120"/>
        <v>235</v>
      </c>
      <c r="Y235">
        <f t="shared" si="125"/>
        <v>102</v>
      </c>
      <c r="Z235">
        <f t="shared" si="121"/>
        <v>103</v>
      </c>
      <c r="AA235">
        <f t="shared" si="117"/>
        <v>251</v>
      </c>
      <c r="AB235">
        <f t="shared" si="118"/>
        <v>150</v>
      </c>
      <c r="AM235" t="str">
        <f t="shared" si="119"/>
        <v>201901HD</v>
      </c>
      <c r="AN235">
        <f t="shared" ca="1" si="127"/>
        <v>1.0000615384615386</v>
      </c>
      <c r="AO235">
        <f t="shared" ca="1" si="128"/>
        <v>4</v>
      </c>
      <c r="AP235">
        <f t="shared" ca="1" si="129"/>
        <v>14.000000000000002</v>
      </c>
      <c r="AQ235">
        <f t="shared" ca="1" si="130"/>
        <v>17</v>
      </c>
      <c r="AR235">
        <f t="shared" ca="1" si="131"/>
        <v>10</v>
      </c>
      <c r="AS235">
        <f ca="1">P235/J235</f>
        <v>4.040344391822466E-2</v>
      </c>
    </row>
    <row r="236" spans="1:45" hidden="1" outlineLevel="1" x14ac:dyDescent="0.4">
      <c r="A236">
        <f t="shared" si="104"/>
        <v>201901</v>
      </c>
      <c r="B236" t="s">
        <v>190</v>
      </c>
      <c r="C236" t="s">
        <v>75</v>
      </c>
      <c r="D236" t="str">
        <f t="shared" ca="1" si="126"/>
        <v>I104</v>
      </c>
      <c r="E236">
        <f t="shared" ca="1" si="105"/>
        <v>77</v>
      </c>
      <c r="F236">
        <f t="shared" ca="1" si="106"/>
        <v>0</v>
      </c>
      <c r="G236" t="str">
        <f t="shared" ca="1" si="123"/>
        <v>S11</v>
      </c>
      <c r="H236" t="str">
        <f t="shared" ca="1" si="124"/>
        <v>S115</v>
      </c>
      <c r="I236">
        <f ca="1">VLOOKUP(D236,PRC!$A$2:$B$21,2,0)*E236</f>
        <v>5390000</v>
      </c>
      <c r="J236">
        <f t="shared" ca="1" si="107"/>
        <v>5389996</v>
      </c>
      <c r="K236">
        <f ca="1">VLOOKUP(D236,PRC!$A$1:$C$21,3,0)*E236</f>
        <v>2263800</v>
      </c>
      <c r="L236">
        <f t="shared" ca="1" si="108"/>
        <v>216000</v>
      </c>
      <c r="M236">
        <f t="shared" ca="1" si="109"/>
        <v>539000</v>
      </c>
      <c r="N236">
        <f t="shared" ca="1" si="110"/>
        <v>862000</v>
      </c>
      <c r="O236">
        <f t="shared" ca="1" si="111"/>
        <v>647000</v>
      </c>
      <c r="P236">
        <f t="shared" ca="1" si="122"/>
        <v>862196</v>
      </c>
      <c r="Q236">
        <f ca="1">IF(P236&gt;0,1,0)</f>
        <v>1</v>
      </c>
      <c r="R236">
        <f t="shared" ca="1" si="112"/>
        <v>0</v>
      </c>
      <c r="S236">
        <f t="shared" ca="1" si="113"/>
        <v>4</v>
      </c>
      <c r="T236">
        <f t="shared" ca="1" si="114"/>
        <v>10</v>
      </c>
      <c r="U236">
        <f t="shared" ca="1" si="115"/>
        <v>16</v>
      </c>
      <c r="V236">
        <f t="shared" ca="1" si="116"/>
        <v>12</v>
      </c>
      <c r="X236">
        <f t="shared" si="120"/>
        <v>236</v>
      </c>
      <c r="Y236">
        <f t="shared" si="125"/>
        <v>102</v>
      </c>
      <c r="Z236">
        <f t="shared" si="121"/>
        <v>103</v>
      </c>
      <c r="AA236">
        <f t="shared" si="117"/>
        <v>251</v>
      </c>
      <c r="AB236">
        <f t="shared" si="118"/>
        <v>150</v>
      </c>
      <c r="AM236" t="str">
        <f t="shared" si="119"/>
        <v>201901HD</v>
      </c>
      <c r="AN236">
        <f t="shared" ca="1" si="127"/>
        <v>7.4211502787413508E-5</v>
      </c>
      <c r="AO236">
        <f t="shared" ca="1" si="128"/>
        <v>4.0074211502782928</v>
      </c>
      <c r="AP236">
        <f t="shared" ca="1" si="129"/>
        <v>10</v>
      </c>
      <c r="AQ236">
        <f t="shared" ca="1" si="130"/>
        <v>15.992578849721706</v>
      </c>
      <c r="AR236">
        <f t="shared" ca="1" si="131"/>
        <v>12.003710575139147</v>
      </c>
      <c r="AS236">
        <f ca="1">P236/J236</f>
        <v>0.15996227084398579</v>
      </c>
    </row>
    <row r="237" spans="1:45" hidden="1" outlineLevel="1" x14ac:dyDescent="0.4">
      <c r="A237">
        <f t="shared" si="104"/>
        <v>201901</v>
      </c>
      <c r="B237" t="s">
        <v>191</v>
      </c>
      <c r="C237" t="s">
        <v>75</v>
      </c>
      <c r="D237" t="str">
        <f t="shared" ca="1" si="126"/>
        <v>I101</v>
      </c>
      <c r="E237">
        <f t="shared" ca="1" si="105"/>
        <v>95</v>
      </c>
      <c r="F237">
        <f t="shared" ca="1" si="106"/>
        <v>0</v>
      </c>
      <c r="G237" t="str">
        <f t="shared" ca="1" si="123"/>
        <v>S11</v>
      </c>
      <c r="H237" t="str">
        <f t="shared" ca="1" si="124"/>
        <v>S112</v>
      </c>
      <c r="I237">
        <f ca="1">VLOOKUP(D237,PRC!$A$2:$B$21,2,0)*E237</f>
        <v>2850000</v>
      </c>
      <c r="J237">
        <f t="shared" ca="1" si="107"/>
        <v>2821496</v>
      </c>
      <c r="K237">
        <f ca="1">VLOOKUP(D237,PRC!$A$1:$C$21,3,0)*E237</f>
        <v>1482000</v>
      </c>
      <c r="L237">
        <f t="shared" ca="1" si="108"/>
        <v>86000</v>
      </c>
      <c r="M237">
        <f t="shared" ca="1" si="109"/>
        <v>342000</v>
      </c>
      <c r="N237">
        <f t="shared" ca="1" si="110"/>
        <v>542000</v>
      </c>
      <c r="O237">
        <f t="shared" ca="1" si="111"/>
        <v>285000</v>
      </c>
      <c r="P237">
        <f t="shared" ca="1" si="122"/>
        <v>84496</v>
      </c>
      <c r="Q237">
        <f ca="1">IF(P237&gt;0,1,0)</f>
        <v>1</v>
      </c>
      <c r="R237">
        <f t="shared" ca="1" si="112"/>
        <v>1</v>
      </c>
      <c r="S237">
        <f t="shared" ca="1" si="113"/>
        <v>3</v>
      </c>
      <c r="T237">
        <f t="shared" ca="1" si="114"/>
        <v>12</v>
      </c>
      <c r="U237">
        <f t="shared" ca="1" si="115"/>
        <v>19</v>
      </c>
      <c r="V237">
        <f t="shared" ca="1" si="116"/>
        <v>10</v>
      </c>
      <c r="X237">
        <f t="shared" si="120"/>
        <v>237</v>
      </c>
      <c r="Y237">
        <f t="shared" si="125"/>
        <v>102</v>
      </c>
      <c r="Z237">
        <f t="shared" si="121"/>
        <v>103</v>
      </c>
      <c r="AA237">
        <f t="shared" si="117"/>
        <v>251</v>
      </c>
      <c r="AB237">
        <f t="shared" si="118"/>
        <v>150</v>
      </c>
      <c r="AM237" t="str">
        <f t="shared" si="119"/>
        <v>201901HD</v>
      </c>
      <c r="AN237">
        <f t="shared" ca="1" si="127"/>
        <v>1.0001403508771878</v>
      </c>
      <c r="AO237">
        <f t="shared" ca="1" si="128"/>
        <v>3.0175438596491229</v>
      </c>
      <c r="AP237">
        <f t="shared" ca="1" si="129"/>
        <v>12</v>
      </c>
      <c r="AQ237">
        <f t="shared" ca="1" si="130"/>
        <v>19.017543859649123</v>
      </c>
      <c r="AR237">
        <f t="shared" ca="1" si="131"/>
        <v>10</v>
      </c>
      <c r="AS237">
        <f ca="1">P237/J237</f>
        <v>2.9947233666111878E-2</v>
      </c>
    </row>
    <row r="238" spans="1:45" hidden="1" outlineLevel="1" x14ac:dyDescent="0.4">
      <c r="A238">
        <f t="shared" si="104"/>
        <v>201901</v>
      </c>
      <c r="B238" t="s">
        <v>192</v>
      </c>
      <c r="C238" t="s">
        <v>75</v>
      </c>
      <c r="D238" t="str">
        <f t="shared" ca="1" si="126"/>
        <v>I101</v>
      </c>
      <c r="E238">
        <f t="shared" ca="1" si="105"/>
        <v>104</v>
      </c>
      <c r="F238">
        <f t="shared" ca="1" si="106"/>
        <v>2</v>
      </c>
      <c r="G238" t="str">
        <f t="shared" ca="1" si="123"/>
        <v>S10</v>
      </c>
      <c r="H238" t="str">
        <f t="shared" ca="1" si="124"/>
        <v>S107</v>
      </c>
      <c r="I238">
        <f ca="1">VLOOKUP(D238,PRC!$A$2:$B$21,2,0)*E238</f>
        <v>3120000</v>
      </c>
      <c r="J238">
        <f t="shared" ca="1" si="107"/>
        <v>3088796</v>
      </c>
      <c r="K238">
        <f ca="1">VLOOKUP(D238,PRC!$A$1:$C$21,3,0)*E238</f>
        <v>1622400</v>
      </c>
      <c r="L238">
        <f t="shared" ca="1" si="108"/>
        <v>156000</v>
      </c>
      <c r="M238">
        <f t="shared" ca="1" si="109"/>
        <v>312000</v>
      </c>
      <c r="N238">
        <f t="shared" ca="1" si="110"/>
        <v>562000</v>
      </c>
      <c r="O238">
        <f t="shared" ca="1" si="111"/>
        <v>312000</v>
      </c>
      <c r="P238">
        <f t="shared" ca="1" si="122"/>
        <v>124396</v>
      </c>
      <c r="Q238">
        <f ca="1">IF(P238&gt;0,1,0)</f>
        <v>1</v>
      </c>
      <c r="R238">
        <f t="shared" ca="1" si="112"/>
        <v>1</v>
      </c>
      <c r="S238">
        <f t="shared" ca="1" si="113"/>
        <v>5</v>
      </c>
      <c r="T238">
        <f t="shared" ca="1" si="114"/>
        <v>10</v>
      </c>
      <c r="U238">
        <f t="shared" ca="1" si="115"/>
        <v>18</v>
      </c>
      <c r="V238">
        <f t="shared" ca="1" si="116"/>
        <v>10</v>
      </c>
      <c r="X238">
        <f t="shared" si="120"/>
        <v>238</v>
      </c>
      <c r="Y238">
        <f t="shared" si="125"/>
        <v>102</v>
      </c>
      <c r="Z238">
        <f t="shared" si="121"/>
        <v>103</v>
      </c>
      <c r="AA238">
        <f t="shared" si="117"/>
        <v>251</v>
      </c>
      <c r="AB238">
        <f t="shared" si="118"/>
        <v>150</v>
      </c>
      <c r="AM238" t="str">
        <f t="shared" si="119"/>
        <v>201901HD</v>
      </c>
      <c r="AN238">
        <f t="shared" ca="1" si="127"/>
        <v>1.0001282051282034</v>
      </c>
      <c r="AO238">
        <f t="shared" ca="1" si="128"/>
        <v>5</v>
      </c>
      <c r="AP238">
        <f t="shared" ca="1" si="129"/>
        <v>10</v>
      </c>
      <c r="AQ238">
        <f t="shared" ca="1" si="130"/>
        <v>18.012820512820511</v>
      </c>
      <c r="AR238">
        <f t="shared" ca="1" si="131"/>
        <v>10</v>
      </c>
      <c r="AS238">
        <f ca="1">P238/J238</f>
        <v>4.0273297427217594E-2</v>
      </c>
    </row>
    <row r="239" spans="1:45" hidden="1" outlineLevel="1" x14ac:dyDescent="0.4">
      <c r="A239">
        <f t="shared" si="104"/>
        <v>201901</v>
      </c>
      <c r="B239" t="s">
        <v>193</v>
      </c>
      <c r="C239" t="s">
        <v>75</v>
      </c>
      <c r="D239" t="str">
        <f t="shared" ca="1" si="126"/>
        <v>I104</v>
      </c>
      <c r="E239">
        <f t="shared" ca="1" si="105"/>
        <v>87</v>
      </c>
      <c r="F239">
        <f t="shared" ca="1" si="106"/>
        <v>0</v>
      </c>
      <c r="G239" t="str">
        <f t="shared" ca="1" si="123"/>
        <v>S11</v>
      </c>
      <c r="H239" t="str">
        <f t="shared" ca="1" si="124"/>
        <v>S119</v>
      </c>
      <c r="I239">
        <f ca="1">VLOOKUP(D239,PRC!$A$2:$B$21,2,0)*E239</f>
        <v>6090000</v>
      </c>
      <c r="J239">
        <f t="shared" ca="1" si="107"/>
        <v>5968196</v>
      </c>
      <c r="K239">
        <f ca="1">VLOOKUP(D239,PRC!$A$1:$C$21,3,0)*E239</f>
        <v>2557800</v>
      </c>
      <c r="L239">
        <f t="shared" ca="1" si="108"/>
        <v>244000</v>
      </c>
      <c r="M239">
        <f t="shared" ca="1" si="109"/>
        <v>609000</v>
      </c>
      <c r="N239">
        <f t="shared" ca="1" si="110"/>
        <v>1035000</v>
      </c>
      <c r="O239">
        <f t="shared" ca="1" si="111"/>
        <v>609000</v>
      </c>
      <c r="P239">
        <f t="shared" ca="1" si="122"/>
        <v>913396</v>
      </c>
      <c r="Q239">
        <f ca="1">IF(P239&gt;0,1,0)</f>
        <v>1</v>
      </c>
      <c r="R239">
        <f t="shared" ca="1" si="112"/>
        <v>2</v>
      </c>
      <c r="S239">
        <f t="shared" ca="1" si="113"/>
        <v>4</v>
      </c>
      <c r="T239">
        <f t="shared" ca="1" si="114"/>
        <v>10</v>
      </c>
      <c r="U239">
        <f t="shared" ca="1" si="115"/>
        <v>17</v>
      </c>
      <c r="V239">
        <f t="shared" ca="1" si="116"/>
        <v>10</v>
      </c>
      <c r="X239">
        <f t="shared" si="120"/>
        <v>239</v>
      </c>
      <c r="Y239">
        <f t="shared" si="125"/>
        <v>102</v>
      </c>
      <c r="Z239">
        <f t="shared" si="121"/>
        <v>103</v>
      </c>
      <c r="AA239">
        <f t="shared" si="117"/>
        <v>251</v>
      </c>
      <c r="AB239">
        <f t="shared" si="118"/>
        <v>150</v>
      </c>
      <c r="AM239" t="str">
        <f t="shared" si="119"/>
        <v>201901HD</v>
      </c>
      <c r="AN239">
        <f t="shared" ca="1" si="127"/>
        <v>2.0000656814449957</v>
      </c>
      <c r="AO239">
        <f t="shared" ca="1" si="128"/>
        <v>4.0065681444991794</v>
      </c>
      <c r="AP239">
        <f t="shared" ca="1" si="129"/>
        <v>10</v>
      </c>
      <c r="AQ239">
        <f t="shared" ca="1" si="130"/>
        <v>16.995073891625616</v>
      </c>
      <c r="AR239">
        <f t="shared" ca="1" si="131"/>
        <v>10</v>
      </c>
      <c r="AS239">
        <f ca="1">P239/J239</f>
        <v>0.15304390137321228</v>
      </c>
    </row>
    <row r="240" spans="1:45" hidden="1" outlineLevel="1" x14ac:dyDescent="0.4">
      <c r="A240">
        <f t="shared" si="104"/>
        <v>201901</v>
      </c>
      <c r="B240" t="s">
        <v>194</v>
      </c>
      <c r="C240" t="s">
        <v>75</v>
      </c>
      <c r="D240" t="str">
        <f t="shared" ca="1" si="126"/>
        <v>I120</v>
      </c>
      <c r="E240">
        <f t="shared" ca="1" si="105"/>
        <v>110</v>
      </c>
      <c r="F240">
        <f t="shared" ca="1" si="106"/>
        <v>1</v>
      </c>
      <c r="G240" t="str">
        <f t="shared" ca="1" si="123"/>
        <v>S10</v>
      </c>
      <c r="H240" t="str">
        <f t="shared" ca="1" si="124"/>
        <v>S102</v>
      </c>
      <c r="I240">
        <f ca="1">VLOOKUP(D240,PRC!$A$2:$B$21,2,0)*E240</f>
        <v>473000000</v>
      </c>
      <c r="J240">
        <f t="shared" ca="1" si="107"/>
        <v>463539996</v>
      </c>
      <c r="K240">
        <f ca="1">VLOOKUP(D240,PRC!$A$1:$C$21,3,0)*E240</f>
        <v>212850000</v>
      </c>
      <c r="L240">
        <f t="shared" ca="1" si="108"/>
        <v>18920000</v>
      </c>
      <c r="M240">
        <f t="shared" ca="1" si="109"/>
        <v>61490000</v>
      </c>
      <c r="N240">
        <f t="shared" ca="1" si="110"/>
        <v>89870000</v>
      </c>
      <c r="O240">
        <f t="shared" ca="1" si="111"/>
        <v>52030000</v>
      </c>
      <c r="P240">
        <f t="shared" ca="1" si="122"/>
        <v>28379996</v>
      </c>
      <c r="Q240">
        <f ca="1">IF(P240&gt;0,1,0)</f>
        <v>1</v>
      </c>
      <c r="R240">
        <f t="shared" ca="1" si="112"/>
        <v>2</v>
      </c>
      <c r="S240">
        <f t="shared" ca="1" si="113"/>
        <v>4</v>
      </c>
      <c r="T240">
        <f t="shared" ca="1" si="114"/>
        <v>13</v>
      </c>
      <c r="U240">
        <f t="shared" ca="1" si="115"/>
        <v>19</v>
      </c>
      <c r="V240">
        <f t="shared" ca="1" si="116"/>
        <v>11</v>
      </c>
      <c r="X240">
        <f t="shared" si="120"/>
        <v>240</v>
      </c>
      <c r="Y240">
        <f t="shared" si="125"/>
        <v>102</v>
      </c>
      <c r="Z240">
        <f t="shared" si="121"/>
        <v>103</v>
      </c>
      <c r="AA240">
        <f t="shared" si="117"/>
        <v>251</v>
      </c>
      <c r="AB240">
        <f t="shared" si="118"/>
        <v>150</v>
      </c>
      <c r="AM240" t="str">
        <f t="shared" si="119"/>
        <v>201901HD</v>
      </c>
      <c r="AN240">
        <f t="shared" ca="1" si="127"/>
        <v>2.0000008456659613</v>
      </c>
      <c r="AO240">
        <f t="shared" ca="1" si="128"/>
        <v>4</v>
      </c>
      <c r="AP240">
        <f t="shared" ca="1" si="129"/>
        <v>13</v>
      </c>
      <c r="AQ240">
        <f t="shared" ca="1" si="130"/>
        <v>19</v>
      </c>
      <c r="AR240">
        <f t="shared" ca="1" si="131"/>
        <v>11</v>
      </c>
      <c r="AS240">
        <f ca="1">P240/J240</f>
        <v>6.1224481694994878E-2</v>
      </c>
    </row>
    <row r="241" spans="1:51" hidden="1" outlineLevel="1" x14ac:dyDescent="0.4">
      <c r="A241">
        <f t="shared" si="104"/>
        <v>201901</v>
      </c>
      <c r="B241" t="s">
        <v>195</v>
      </c>
      <c r="C241" t="s">
        <v>75</v>
      </c>
      <c r="D241" t="str">
        <f t="shared" ca="1" si="126"/>
        <v>I113</v>
      </c>
      <c r="E241">
        <f t="shared" ca="1" si="105"/>
        <v>111</v>
      </c>
      <c r="F241">
        <f t="shared" ca="1" si="106"/>
        <v>2</v>
      </c>
      <c r="G241" t="str">
        <f t="shared" ca="1" si="123"/>
        <v>S10</v>
      </c>
      <c r="H241" t="str">
        <f t="shared" ca="1" si="124"/>
        <v>S107</v>
      </c>
      <c r="I241">
        <f ca="1">VLOOKUP(D241,PRC!$A$2:$B$21,2,0)*E241</f>
        <v>74370000</v>
      </c>
      <c r="J241">
        <f t="shared" ca="1" si="107"/>
        <v>74369996</v>
      </c>
      <c r="K241">
        <f ca="1">VLOOKUP(D241,PRC!$A$1:$C$21,3,0)*E241</f>
        <v>33466500</v>
      </c>
      <c r="L241">
        <f t="shared" ca="1" si="108"/>
        <v>2975000</v>
      </c>
      <c r="M241">
        <f t="shared" ca="1" si="109"/>
        <v>11156000</v>
      </c>
      <c r="N241">
        <f t="shared" ca="1" si="110"/>
        <v>11156000</v>
      </c>
      <c r="O241">
        <f t="shared" ca="1" si="111"/>
        <v>7437000</v>
      </c>
      <c r="P241">
        <f t="shared" ca="1" si="122"/>
        <v>8179496</v>
      </c>
      <c r="Q241">
        <f ca="1">IF(P241&gt;0,1,0)</f>
        <v>1</v>
      </c>
      <c r="R241">
        <f t="shared" ca="1" si="112"/>
        <v>0</v>
      </c>
      <c r="S241">
        <f t="shared" ca="1" si="113"/>
        <v>4</v>
      </c>
      <c r="T241">
        <f t="shared" ca="1" si="114"/>
        <v>15</v>
      </c>
      <c r="U241">
        <f t="shared" ca="1" si="115"/>
        <v>15</v>
      </c>
      <c r="V241">
        <f t="shared" ca="1" si="116"/>
        <v>10</v>
      </c>
      <c r="X241">
        <f t="shared" si="120"/>
        <v>241</v>
      </c>
      <c r="Y241">
        <f t="shared" si="125"/>
        <v>102</v>
      </c>
      <c r="Z241">
        <f t="shared" si="121"/>
        <v>103</v>
      </c>
      <c r="AA241">
        <f t="shared" si="117"/>
        <v>251</v>
      </c>
      <c r="AB241">
        <f t="shared" si="118"/>
        <v>150</v>
      </c>
      <c r="AM241" t="str">
        <f t="shared" si="119"/>
        <v>201901HD</v>
      </c>
      <c r="AN241">
        <f t="shared" ca="1" si="127"/>
        <v>5.3785128462102705E-6</v>
      </c>
      <c r="AO241">
        <f t="shared" ca="1" si="128"/>
        <v>4.00026892564206</v>
      </c>
      <c r="AP241">
        <f t="shared" ca="1" si="129"/>
        <v>15.000672314105151</v>
      </c>
      <c r="AQ241">
        <f t="shared" ca="1" si="130"/>
        <v>15.000672314105151</v>
      </c>
      <c r="AR241">
        <f t="shared" ca="1" si="131"/>
        <v>10</v>
      </c>
      <c r="AS241">
        <f ca="1">P241/J241</f>
        <v>0.10998381659184168</v>
      </c>
    </row>
    <row r="242" spans="1:51" hidden="1" outlineLevel="1" x14ac:dyDescent="0.4">
      <c r="A242">
        <f t="shared" si="104"/>
        <v>201901</v>
      </c>
      <c r="B242" t="s">
        <v>196</v>
      </c>
      <c r="C242" t="s">
        <v>75</v>
      </c>
      <c r="D242" t="str">
        <f t="shared" ca="1" si="126"/>
        <v>I120</v>
      </c>
      <c r="E242">
        <f t="shared" ca="1" si="105"/>
        <v>71</v>
      </c>
      <c r="F242">
        <f t="shared" ca="1" si="106"/>
        <v>2</v>
      </c>
      <c r="G242" t="str">
        <f t="shared" ca="1" si="123"/>
        <v>S10</v>
      </c>
      <c r="H242" t="str">
        <f t="shared" ca="1" si="124"/>
        <v>S108</v>
      </c>
      <c r="I242">
        <f ca="1">VLOOKUP(D242,PRC!$A$2:$B$21,2,0)*E242</f>
        <v>305300000</v>
      </c>
      <c r="J242">
        <f t="shared" ca="1" si="107"/>
        <v>299193996</v>
      </c>
      <c r="K242">
        <f ca="1">VLOOKUP(D242,PRC!$A$1:$C$21,3,0)*E242</f>
        <v>137385000</v>
      </c>
      <c r="L242">
        <f t="shared" ca="1" si="108"/>
        <v>9159000</v>
      </c>
      <c r="M242">
        <f t="shared" ca="1" si="109"/>
        <v>33583000</v>
      </c>
      <c r="N242">
        <f t="shared" ca="1" si="110"/>
        <v>54954000</v>
      </c>
      <c r="O242">
        <f t="shared" ca="1" si="111"/>
        <v>30530000</v>
      </c>
      <c r="P242">
        <f t="shared" ca="1" si="122"/>
        <v>33582996</v>
      </c>
      <c r="Q242">
        <f ca="1">IF(P242&gt;0,1,0)</f>
        <v>1</v>
      </c>
      <c r="R242">
        <f t="shared" ca="1" si="112"/>
        <v>2</v>
      </c>
      <c r="S242">
        <f t="shared" ca="1" si="113"/>
        <v>3</v>
      </c>
      <c r="T242">
        <f t="shared" ca="1" si="114"/>
        <v>11</v>
      </c>
      <c r="U242">
        <f t="shared" ca="1" si="115"/>
        <v>18</v>
      </c>
      <c r="V242">
        <f t="shared" ca="1" si="116"/>
        <v>10</v>
      </c>
      <c r="X242">
        <f t="shared" si="120"/>
        <v>242</v>
      </c>
      <c r="Y242">
        <f t="shared" si="125"/>
        <v>102</v>
      </c>
      <c r="Z242">
        <f t="shared" si="121"/>
        <v>103</v>
      </c>
      <c r="AA242">
        <f t="shared" si="117"/>
        <v>251</v>
      </c>
      <c r="AB242">
        <f t="shared" si="118"/>
        <v>150</v>
      </c>
      <c r="AM242" t="str">
        <f t="shared" si="119"/>
        <v>201901HD</v>
      </c>
      <c r="AN242">
        <f t="shared" ca="1" si="127"/>
        <v>2.0000013101867053</v>
      </c>
      <c r="AO242">
        <f t="shared" ca="1" si="128"/>
        <v>3</v>
      </c>
      <c r="AP242">
        <f t="shared" ca="1" si="129"/>
        <v>11</v>
      </c>
      <c r="AQ242">
        <f t="shared" ca="1" si="130"/>
        <v>18</v>
      </c>
      <c r="AR242">
        <f t="shared" ca="1" si="131"/>
        <v>10</v>
      </c>
      <c r="AS242">
        <f ca="1">P242/J242</f>
        <v>0.1122448860905618</v>
      </c>
    </row>
    <row r="243" spans="1:51" hidden="1" outlineLevel="1" x14ac:dyDescent="0.4">
      <c r="A243">
        <f t="shared" si="104"/>
        <v>201901</v>
      </c>
      <c r="B243" t="s">
        <v>197</v>
      </c>
      <c r="C243" t="s">
        <v>75</v>
      </c>
      <c r="D243" t="str">
        <f t="shared" ca="1" si="126"/>
        <v>I109</v>
      </c>
      <c r="E243">
        <f t="shared" ca="1" si="105"/>
        <v>85</v>
      </c>
      <c r="F243">
        <f t="shared" ca="1" si="106"/>
        <v>1</v>
      </c>
      <c r="G243" t="str">
        <f t="shared" ca="1" si="123"/>
        <v>S10</v>
      </c>
      <c r="H243" t="str">
        <f t="shared" ca="1" si="124"/>
        <v>S107</v>
      </c>
      <c r="I243">
        <f ca="1">VLOOKUP(D243,PRC!$A$2:$B$21,2,0)*E243</f>
        <v>42500000</v>
      </c>
      <c r="J243">
        <f t="shared" ca="1" si="107"/>
        <v>42499996</v>
      </c>
      <c r="K243">
        <f ca="1">VLOOKUP(D243,PRC!$A$1:$C$21,3,0)*E243</f>
        <v>17000000</v>
      </c>
      <c r="L243">
        <f t="shared" ca="1" si="108"/>
        <v>2125000</v>
      </c>
      <c r="M243">
        <f t="shared" ca="1" si="109"/>
        <v>4250000</v>
      </c>
      <c r="N243">
        <f t="shared" ca="1" si="110"/>
        <v>7650000</v>
      </c>
      <c r="O243">
        <f t="shared" ca="1" si="111"/>
        <v>6375000</v>
      </c>
      <c r="P243">
        <f t="shared" ca="1" si="122"/>
        <v>5099996</v>
      </c>
      <c r="Q243">
        <f ca="1">IF(P243&gt;0,1,0)</f>
        <v>1</v>
      </c>
      <c r="R243">
        <f t="shared" ca="1" si="112"/>
        <v>0</v>
      </c>
      <c r="S243">
        <f t="shared" ca="1" si="113"/>
        <v>5</v>
      </c>
      <c r="T243">
        <f t="shared" ca="1" si="114"/>
        <v>10</v>
      </c>
      <c r="U243">
        <f t="shared" ca="1" si="115"/>
        <v>18</v>
      </c>
      <c r="V243">
        <f t="shared" ca="1" si="116"/>
        <v>15</v>
      </c>
      <c r="X243">
        <f t="shared" si="120"/>
        <v>243</v>
      </c>
      <c r="Y243">
        <f t="shared" si="125"/>
        <v>102</v>
      </c>
      <c r="Z243">
        <f t="shared" si="121"/>
        <v>103</v>
      </c>
      <c r="AA243">
        <f t="shared" si="117"/>
        <v>251</v>
      </c>
      <c r="AB243">
        <f t="shared" si="118"/>
        <v>150</v>
      </c>
      <c r="AM243" t="str">
        <f t="shared" si="119"/>
        <v>201901HD</v>
      </c>
      <c r="AN243">
        <f t="shared" ca="1" si="127"/>
        <v>9.4117647009284156E-6</v>
      </c>
      <c r="AO243">
        <f t="shared" ca="1" si="128"/>
        <v>5</v>
      </c>
      <c r="AP243">
        <f t="shared" ca="1" si="129"/>
        <v>10</v>
      </c>
      <c r="AQ243">
        <f t="shared" ca="1" si="130"/>
        <v>18</v>
      </c>
      <c r="AR243">
        <f t="shared" ca="1" si="131"/>
        <v>15</v>
      </c>
      <c r="AS243">
        <f ca="1">P243/J243</f>
        <v>0.11999991717646279</v>
      </c>
    </row>
    <row r="244" spans="1:51" hidden="1" outlineLevel="1" x14ac:dyDescent="0.4">
      <c r="A244">
        <f t="shared" si="104"/>
        <v>201901</v>
      </c>
      <c r="B244" t="s">
        <v>198</v>
      </c>
      <c r="C244" t="s">
        <v>75</v>
      </c>
      <c r="D244" t="str">
        <f t="shared" ca="1" si="126"/>
        <v>I102</v>
      </c>
      <c r="E244">
        <f t="shared" ca="1" si="105"/>
        <v>94</v>
      </c>
      <c r="F244">
        <f t="shared" ca="1" si="106"/>
        <v>2</v>
      </c>
      <c r="G244" t="str">
        <f t="shared" ca="1" si="123"/>
        <v>S11</v>
      </c>
      <c r="H244" t="str">
        <f t="shared" ca="1" si="124"/>
        <v>S118</v>
      </c>
      <c r="I244">
        <f ca="1">VLOOKUP(D244,PRC!$A$2:$B$21,2,0)*E244</f>
        <v>3760000</v>
      </c>
      <c r="J244">
        <f t="shared" ca="1" si="107"/>
        <v>3684796</v>
      </c>
      <c r="K244">
        <f ca="1">VLOOKUP(D244,PRC!$A$1:$C$21,3,0)*E244</f>
        <v>1767200</v>
      </c>
      <c r="L244">
        <f t="shared" ca="1" si="108"/>
        <v>150000</v>
      </c>
      <c r="M244">
        <f t="shared" ca="1" si="109"/>
        <v>376000</v>
      </c>
      <c r="N244">
        <f t="shared" ca="1" si="110"/>
        <v>602000</v>
      </c>
      <c r="O244">
        <f t="shared" ca="1" si="111"/>
        <v>526000</v>
      </c>
      <c r="P244">
        <f t="shared" ca="1" si="122"/>
        <v>263596</v>
      </c>
      <c r="Q244">
        <f ca="1">IF(P244&gt;0,1,0)</f>
        <v>1</v>
      </c>
      <c r="R244">
        <f t="shared" ca="1" si="112"/>
        <v>2</v>
      </c>
      <c r="S244">
        <f t="shared" ca="1" si="113"/>
        <v>4</v>
      </c>
      <c r="T244">
        <f t="shared" ca="1" si="114"/>
        <v>10</v>
      </c>
      <c r="U244">
        <f t="shared" ca="1" si="115"/>
        <v>16</v>
      </c>
      <c r="V244">
        <f t="shared" ca="1" si="116"/>
        <v>14</v>
      </c>
      <c r="X244">
        <f t="shared" si="120"/>
        <v>244</v>
      </c>
      <c r="Y244">
        <f t="shared" si="125"/>
        <v>102</v>
      </c>
      <c r="Z244">
        <f t="shared" si="121"/>
        <v>103</v>
      </c>
      <c r="AA244">
        <f t="shared" si="117"/>
        <v>251</v>
      </c>
      <c r="AB244">
        <f t="shared" si="118"/>
        <v>150</v>
      </c>
      <c r="AM244" t="str">
        <f t="shared" si="119"/>
        <v>201901HD</v>
      </c>
      <c r="AN244">
        <f t="shared" ca="1" si="127"/>
        <v>2.000106382978728</v>
      </c>
      <c r="AO244">
        <f t="shared" ca="1" si="128"/>
        <v>3.9893617021276597</v>
      </c>
      <c r="AP244">
        <f t="shared" ca="1" si="129"/>
        <v>10</v>
      </c>
      <c r="AQ244">
        <f t="shared" ca="1" si="130"/>
        <v>16.01063829787234</v>
      </c>
      <c r="AR244">
        <f t="shared" ca="1" si="131"/>
        <v>13.98936170212766</v>
      </c>
      <c r="AS244">
        <f ca="1">P244/J244</f>
        <v>7.1536117603254026E-2</v>
      </c>
    </row>
    <row r="245" spans="1:51" hidden="1" outlineLevel="1" x14ac:dyDescent="0.4">
      <c r="A245">
        <f t="shared" si="104"/>
        <v>201901</v>
      </c>
      <c r="B245" t="s">
        <v>199</v>
      </c>
      <c r="C245" t="s">
        <v>75</v>
      </c>
      <c r="D245" t="str">
        <f t="shared" ca="1" si="126"/>
        <v>I104</v>
      </c>
      <c r="E245">
        <f t="shared" ca="1" si="105"/>
        <v>70</v>
      </c>
      <c r="F245">
        <f t="shared" ca="1" si="106"/>
        <v>2</v>
      </c>
      <c r="G245" t="str">
        <f t="shared" ca="1" si="123"/>
        <v>S11</v>
      </c>
      <c r="H245" t="str">
        <f t="shared" ca="1" si="124"/>
        <v>S114</v>
      </c>
      <c r="I245">
        <f ca="1">VLOOKUP(D245,PRC!$A$2:$B$21,2,0)*E245</f>
        <v>4900000</v>
      </c>
      <c r="J245">
        <f t="shared" ca="1" si="107"/>
        <v>4850996</v>
      </c>
      <c r="K245">
        <f ca="1">VLOOKUP(D245,PRC!$A$1:$C$21,3,0)*E245</f>
        <v>2058000</v>
      </c>
      <c r="L245">
        <f t="shared" ca="1" si="108"/>
        <v>245000</v>
      </c>
      <c r="M245">
        <f t="shared" ca="1" si="109"/>
        <v>686000</v>
      </c>
      <c r="N245">
        <f t="shared" ca="1" si="110"/>
        <v>931000</v>
      </c>
      <c r="O245">
        <f t="shared" ca="1" si="111"/>
        <v>637000</v>
      </c>
      <c r="P245">
        <f t="shared" ca="1" si="122"/>
        <v>293996</v>
      </c>
      <c r="Q245">
        <f ca="1">IF(P245&gt;0,1,0)</f>
        <v>1</v>
      </c>
      <c r="R245">
        <f t="shared" ca="1" si="112"/>
        <v>1</v>
      </c>
      <c r="S245">
        <f t="shared" ca="1" si="113"/>
        <v>5</v>
      </c>
      <c r="T245">
        <f t="shared" ca="1" si="114"/>
        <v>14</v>
      </c>
      <c r="U245">
        <f t="shared" ca="1" si="115"/>
        <v>19</v>
      </c>
      <c r="V245">
        <f t="shared" ca="1" si="116"/>
        <v>13</v>
      </c>
      <c r="X245">
        <f t="shared" si="120"/>
        <v>245</v>
      </c>
      <c r="Y245">
        <f t="shared" si="125"/>
        <v>102</v>
      </c>
      <c r="Z245">
        <f t="shared" si="121"/>
        <v>103</v>
      </c>
      <c r="AA245">
        <f t="shared" si="117"/>
        <v>251</v>
      </c>
      <c r="AB245">
        <f t="shared" si="118"/>
        <v>150</v>
      </c>
      <c r="AM245" t="str">
        <f t="shared" si="119"/>
        <v>201901HD</v>
      </c>
      <c r="AN245">
        <f t="shared" ca="1" si="127"/>
        <v>1.0000816326530604</v>
      </c>
      <c r="AO245">
        <f t="shared" ca="1" si="128"/>
        <v>5</v>
      </c>
      <c r="AP245">
        <f t="shared" ca="1" si="129"/>
        <v>14.000000000000002</v>
      </c>
      <c r="AQ245">
        <f t="shared" ca="1" si="130"/>
        <v>19</v>
      </c>
      <c r="AR245">
        <f t="shared" ca="1" si="131"/>
        <v>13</v>
      </c>
      <c r="AS245">
        <f ca="1">P245/J245</f>
        <v>6.0605286007244699E-2</v>
      </c>
    </row>
    <row r="246" spans="1:51" hidden="1" outlineLevel="1" x14ac:dyDescent="0.4">
      <c r="A246">
        <f t="shared" si="104"/>
        <v>201901</v>
      </c>
      <c r="B246" t="s">
        <v>200</v>
      </c>
      <c r="C246" t="s">
        <v>75</v>
      </c>
      <c r="D246" t="str">
        <f t="shared" ca="1" si="126"/>
        <v>I116</v>
      </c>
      <c r="E246">
        <f t="shared" ca="1" si="105"/>
        <v>110</v>
      </c>
      <c r="F246">
        <f t="shared" ca="1" si="106"/>
        <v>0</v>
      </c>
      <c r="G246" t="str">
        <f t="shared" ca="1" si="123"/>
        <v>S11</v>
      </c>
      <c r="H246" t="str">
        <f t="shared" ca="1" si="124"/>
        <v>S117</v>
      </c>
      <c r="I246">
        <f ca="1">VLOOKUP(D246,PRC!$A$2:$B$21,2,0)*E246</f>
        <v>160600000</v>
      </c>
      <c r="J246">
        <f t="shared" ca="1" si="107"/>
        <v>158993996</v>
      </c>
      <c r="K246">
        <f ca="1">VLOOKUP(D246,PRC!$A$1:$C$21,3,0)*E246</f>
        <v>96360000</v>
      </c>
      <c r="L246">
        <f t="shared" ca="1" si="108"/>
        <v>8030000</v>
      </c>
      <c r="M246">
        <f t="shared" ca="1" si="109"/>
        <v>19272000</v>
      </c>
      <c r="N246">
        <f t="shared" ca="1" si="110"/>
        <v>25696000</v>
      </c>
      <c r="O246">
        <f t="shared" ca="1" si="111"/>
        <v>17666000</v>
      </c>
      <c r="P246">
        <f t="shared" ca="1" si="122"/>
        <v>-8030004</v>
      </c>
      <c r="Q246">
        <f ca="1">IF(P246&gt;0,1,0)</f>
        <v>0</v>
      </c>
      <c r="R246">
        <f t="shared" ca="1" si="112"/>
        <v>1</v>
      </c>
      <c r="S246">
        <f t="shared" ca="1" si="113"/>
        <v>5</v>
      </c>
      <c r="T246">
        <f t="shared" ca="1" si="114"/>
        <v>12</v>
      </c>
      <c r="U246">
        <f t="shared" ca="1" si="115"/>
        <v>16</v>
      </c>
      <c r="V246">
        <f t="shared" ca="1" si="116"/>
        <v>11</v>
      </c>
      <c r="X246">
        <f t="shared" si="120"/>
        <v>246</v>
      </c>
      <c r="Y246">
        <f t="shared" si="125"/>
        <v>102</v>
      </c>
      <c r="Z246">
        <f t="shared" si="121"/>
        <v>103</v>
      </c>
      <c r="AA246">
        <f t="shared" si="117"/>
        <v>251</v>
      </c>
      <c r="AB246">
        <f t="shared" si="118"/>
        <v>150</v>
      </c>
      <c r="AM246" t="str">
        <f t="shared" si="119"/>
        <v>201901HD</v>
      </c>
      <c r="AN246">
        <f t="shared" ca="1" si="127"/>
        <v>1.0000024906600236</v>
      </c>
      <c r="AO246">
        <f t="shared" ca="1" si="128"/>
        <v>5</v>
      </c>
      <c r="AP246">
        <f t="shared" ca="1" si="129"/>
        <v>12</v>
      </c>
      <c r="AQ246">
        <f t="shared" ca="1" si="130"/>
        <v>16</v>
      </c>
      <c r="AR246">
        <f t="shared" ca="1" si="131"/>
        <v>11</v>
      </c>
      <c r="AS246">
        <f ca="1">P246/J246</f>
        <v>-5.0505076933848495E-2</v>
      </c>
    </row>
    <row r="247" spans="1:51" hidden="1" outlineLevel="1" x14ac:dyDescent="0.4">
      <c r="A247">
        <f t="shared" si="104"/>
        <v>201901</v>
      </c>
      <c r="B247" t="s">
        <v>201</v>
      </c>
      <c r="C247" t="s">
        <v>75</v>
      </c>
      <c r="D247" t="str">
        <f t="shared" ca="1" si="126"/>
        <v>I101</v>
      </c>
      <c r="E247">
        <f t="shared" ca="1" si="105"/>
        <v>113</v>
      </c>
      <c r="F247">
        <f t="shared" ca="1" si="106"/>
        <v>2</v>
      </c>
      <c r="G247" t="str">
        <f t="shared" ca="1" si="123"/>
        <v>S11</v>
      </c>
      <c r="H247" t="str">
        <f t="shared" ca="1" si="124"/>
        <v>S112</v>
      </c>
      <c r="I247">
        <f ca="1">VLOOKUP(D247,PRC!$A$2:$B$21,2,0)*E247</f>
        <v>3390000</v>
      </c>
      <c r="J247">
        <f t="shared" ca="1" si="107"/>
        <v>3389996</v>
      </c>
      <c r="K247">
        <f ca="1">VLOOKUP(D247,PRC!$A$1:$C$21,3,0)*E247</f>
        <v>1762800</v>
      </c>
      <c r="L247">
        <f t="shared" ca="1" si="108"/>
        <v>136000</v>
      </c>
      <c r="M247">
        <f t="shared" ca="1" si="109"/>
        <v>475000</v>
      </c>
      <c r="N247">
        <f t="shared" ca="1" si="110"/>
        <v>576000</v>
      </c>
      <c r="O247">
        <f t="shared" ca="1" si="111"/>
        <v>407000</v>
      </c>
      <c r="P247">
        <f t="shared" ca="1" si="122"/>
        <v>33196</v>
      </c>
      <c r="Q247">
        <f ca="1">IF(P247&gt;0,1,0)</f>
        <v>1</v>
      </c>
      <c r="R247">
        <f t="shared" ca="1" si="112"/>
        <v>0</v>
      </c>
      <c r="S247">
        <f t="shared" ca="1" si="113"/>
        <v>4</v>
      </c>
      <c r="T247">
        <f t="shared" ca="1" si="114"/>
        <v>14</v>
      </c>
      <c r="U247">
        <f t="shared" ca="1" si="115"/>
        <v>17</v>
      </c>
      <c r="V247">
        <f t="shared" ca="1" si="116"/>
        <v>12</v>
      </c>
      <c r="X247">
        <f t="shared" si="120"/>
        <v>247</v>
      </c>
      <c r="Y247">
        <f t="shared" si="125"/>
        <v>102</v>
      </c>
      <c r="Z247">
        <f t="shared" si="121"/>
        <v>103</v>
      </c>
      <c r="AA247">
        <f t="shared" si="117"/>
        <v>251</v>
      </c>
      <c r="AB247">
        <f t="shared" si="118"/>
        <v>150</v>
      </c>
      <c r="AM247" t="str">
        <f t="shared" si="119"/>
        <v>201901HD</v>
      </c>
      <c r="AN247">
        <f t="shared" ca="1" si="127"/>
        <v>1.1799410029045276E-4</v>
      </c>
      <c r="AO247">
        <f t="shared" ca="1" si="128"/>
        <v>4.0117994100294982</v>
      </c>
      <c r="AP247">
        <f t="shared" ca="1" si="129"/>
        <v>14.011799410029498</v>
      </c>
      <c r="AQ247">
        <f t="shared" ca="1" si="130"/>
        <v>16.991150442477874</v>
      </c>
      <c r="AR247">
        <f t="shared" ca="1" si="131"/>
        <v>12.00589970501475</v>
      </c>
      <c r="AS247">
        <f ca="1">P247/J247</f>
        <v>9.792341937866593E-3</v>
      </c>
    </row>
    <row r="248" spans="1:51" hidden="1" outlineLevel="1" x14ac:dyDescent="0.4">
      <c r="A248">
        <f t="shared" si="104"/>
        <v>201901</v>
      </c>
      <c r="B248" t="s">
        <v>202</v>
      </c>
      <c r="C248" t="s">
        <v>75</v>
      </c>
      <c r="D248" t="str">
        <f t="shared" ca="1" si="126"/>
        <v>I113</v>
      </c>
      <c r="E248">
        <f t="shared" ca="1" si="105"/>
        <v>104</v>
      </c>
      <c r="F248">
        <f t="shared" ca="1" si="106"/>
        <v>0</v>
      </c>
      <c r="G248" t="str">
        <f t="shared" ca="1" si="123"/>
        <v>S10</v>
      </c>
      <c r="H248" t="str">
        <f t="shared" ca="1" si="124"/>
        <v>S109</v>
      </c>
      <c r="I248">
        <f ca="1">VLOOKUP(D248,PRC!$A$2:$B$21,2,0)*E248</f>
        <v>69680000</v>
      </c>
      <c r="J248">
        <f t="shared" ca="1" si="107"/>
        <v>68983196</v>
      </c>
      <c r="K248">
        <f ca="1">VLOOKUP(D248,PRC!$A$1:$C$21,3,0)*E248</f>
        <v>31356000</v>
      </c>
      <c r="L248">
        <f t="shared" ca="1" si="108"/>
        <v>3484000</v>
      </c>
      <c r="M248">
        <f t="shared" ca="1" si="109"/>
        <v>10452000</v>
      </c>
      <c r="N248">
        <f t="shared" ca="1" si="110"/>
        <v>12542000</v>
      </c>
      <c r="O248">
        <f t="shared" ca="1" si="111"/>
        <v>7665000</v>
      </c>
      <c r="P248">
        <f t="shared" ca="1" si="122"/>
        <v>3484196</v>
      </c>
      <c r="Q248">
        <f ca="1">IF(P248&gt;0,1,0)</f>
        <v>1</v>
      </c>
      <c r="R248">
        <f t="shared" ca="1" si="112"/>
        <v>1</v>
      </c>
      <c r="S248">
        <f t="shared" ca="1" si="113"/>
        <v>5</v>
      </c>
      <c r="T248">
        <f t="shared" ca="1" si="114"/>
        <v>15</v>
      </c>
      <c r="U248">
        <f t="shared" ca="1" si="115"/>
        <v>18</v>
      </c>
      <c r="V248">
        <f t="shared" ca="1" si="116"/>
        <v>11</v>
      </c>
      <c r="X248">
        <f t="shared" si="120"/>
        <v>248</v>
      </c>
      <c r="Y248">
        <f t="shared" si="125"/>
        <v>102</v>
      </c>
      <c r="Z248">
        <f t="shared" si="121"/>
        <v>103</v>
      </c>
      <c r="AA248">
        <f t="shared" si="117"/>
        <v>251</v>
      </c>
      <c r="AB248">
        <f t="shared" si="118"/>
        <v>150</v>
      </c>
      <c r="AM248" t="str">
        <f t="shared" si="119"/>
        <v>201901HD</v>
      </c>
      <c r="AN248">
        <f t="shared" ca="1" si="127"/>
        <v>1.0000057405281315</v>
      </c>
      <c r="AO248">
        <f t="shared" ca="1" si="128"/>
        <v>5</v>
      </c>
      <c r="AP248">
        <f t="shared" ca="1" si="129"/>
        <v>15</v>
      </c>
      <c r="AQ248">
        <f t="shared" ca="1" si="130"/>
        <v>17.999425947187142</v>
      </c>
      <c r="AR248">
        <f t="shared" ca="1" si="131"/>
        <v>11.000287026406429</v>
      </c>
      <c r="AS248">
        <f ca="1">P248/J248</f>
        <v>5.0507894705255463E-2</v>
      </c>
    </row>
    <row r="249" spans="1:51" hidden="1" outlineLevel="1" x14ac:dyDescent="0.4">
      <c r="A249">
        <f t="shared" si="104"/>
        <v>201901</v>
      </c>
      <c r="B249" t="s">
        <v>203</v>
      </c>
      <c r="C249" t="s">
        <v>75</v>
      </c>
      <c r="D249" t="str">
        <f t="shared" ca="1" si="126"/>
        <v>I101</v>
      </c>
      <c r="E249">
        <f t="shared" ca="1" si="105"/>
        <v>120</v>
      </c>
      <c r="F249">
        <f t="shared" ca="1" si="106"/>
        <v>0</v>
      </c>
      <c r="G249" t="str">
        <f t="shared" ca="1" si="123"/>
        <v>S11</v>
      </c>
      <c r="H249" t="str">
        <f t="shared" ca="1" si="124"/>
        <v>S111</v>
      </c>
      <c r="I249">
        <f ca="1">VLOOKUP(D249,PRC!$A$2:$B$21,2,0)*E249</f>
        <v>3600000</v>
      </c>
      <c r="J249">
        <f t="shared" ca="1" si="107"/>
        <v>3563996</v>
      </c>
      <c r="K249">
        <f ca="1">VLOOKUP(D249,PRC!$A$1:$C$21,3,0)*E249</f>
        <v>1872000</v>
      </c>
      <c r="L249">
        <f t="shared" ca="1" si="108"/>
        <v>108000</v>
      </c>
      <c r="M249">
        <f t="shared" ca="1" si="109"/>
        <v>396000</v>
      </c>
      <c r="N249">
        <f t="shared" ca="1" si="110"/>
        <v>648000</v>
      </c>
      <c r="O249">
        <f t="shared" ca="1" si="111"/>
        <v>396000</v>
      </c>
      <c r="P249">
        <f t="shared" ca="1" si="122"/>
        <v>143996</v>
      </c>
      <c r="Q249">
        <f ca="1">IF(P249&gt;0,1,0)</f>
        <v>1</v>
      </c>
      <c r="R249">
        <f t="shared" ca="1" si="112"/>
        <v>1</v>
      </c>
      <c r="S249">
        <f t="shared" ca="1" si="113"/>
        <v>3</v>
      </c>
      <c r="T249">
        <f t="shared" ca="1" si="114"/>
        <v>11</v>
      </c>
      <c r="U249">
        <f t="shared" ca="1" si="115"/>
        <v>18</v>
      </c>
      <c r="V249">
        <f t="shared" ca="1" si="116"/>
        <v>11</v>
      </c>
      <c r="X249">
        <f t="shared" si="120"/>
        <v>249</v>
      </c>
      <c r="Y249">
        <f t="shared" si="125"/>
        <v>102</v>
      </c>
      <c r="Z249">
        <f t="shared" si="121"/>
        <v>103</v>
      </c>
      <c r="AA249">
        <f t="shared" si="117"/>
        <v>251</v>
      </c>
      <c r="AB249">
        <f t="shared" si="118"/>
        <v>150</v>
      </c>
      <c r="AM249" t="str">
        <f t="shared" si="119"/>
        <v>201901HD</v>
      </c>
      <c r="AN249">
        <f t="shared" ca="1" si="127"/>
        <v>1.0001111111111127</v>
      </c>
      <c r="AO249">
        <f t="shared" ca="1" si="128"/>
        <v>3</v>
      </c>
      <c r="AP249">
        <f t="shared" ca="1" si="129"/>
        <v>11</v>
      </c>
      <c r="AQ249">
        <f t="shared" ca="1" si="130"/>
        <v>18</v>
      </c>
      <c r="AR249">
        <f t="shared" ca="1" si="131"/>
        <v>11</v>
      </c>
      <c r="AS249">
        <f ca="1">P249/J249</f>
        <v>4.040296341522269E-2</v>
      </c>
    </row>
    <row r="250" spans="1:51" hidden="1" outlineLevel="1" x14ac:dyDescent="0.4">
      <c r="A250">
        <f t="shared" si="104"/>
        <v>201901</v>
      </c>
      <c r="B250" t="s">
        <v>204</v>
      </c>
      <c r="C250" t="s">
        <v>75</v>
      </c>
      <c r="D250" t="str">
        <f t="shared" ca="1" si="126"/>
        <v>I113</v>
      </c>
      <c r="E250">
        <f t="shared" ca="1" si="105"/>
        <v>75</v>
      </c>
      <c r="F250">
        <f t="shared" ca="1" si="106"/>
        <v>2</v>
      </c>
      <c r="G250" t="str">
        <f t="shared" ca="1" si="123"/>
        <v>S10</v>
      </c>
      <c r="H250" t="str">
        <f t="shared" ca="1" si="124"/>
        <v>S105</v>
      </c>
      <c r="I250">
        <f ca="1">VLOOKUP(D250,PRC!$A$2:$B$21,2,0)*E250</f>
        <v>50250000</v>
      </c>
      <c r="J250">
        <f t="shared" ca="1" si="107"/>
        <v>49244996</v>
      </c>
      <c r="K250">
        <f ca="1">VLOOKUP(D250,PRC!$A$1:$C$21,3,0)*E250</f>
        <v>22612500</v>
      </c>
      <c r="L250">
        <f t="shared" ca="1" si="108"/>
        <v>2513000</v>
      </c>
      <c r="M250">
        <f t="shared" ca="1" si="109"/>
        <v>5025000</v>
      </c>
      <c r="N250">
        <f t="shared" ca="1" si="110"/>
        <v>9548000</v>
      </c>
      <c r="O250">
        <f t="shared" ca="1" si="111"/>
        <v>7035000</v>
      </c>
      <c r="P250">
        <f t="shared" ca="1" si="122"/>
        <v>2511496</v>
      </c>
      <c r="Q250">
        <f ca="1">IF(P250&gt;0,1,0)</f>
        <v>1</v>
      </c>
      <c r="R250">
        <f t="shared" ca="1" si="112"/>
        <v>2</v>
      </c>
      <c r="S250">
        <f t="shared" ca="1" si="113"/>
        <v>5</v>
      </c>
      <c r="T250">
        <f t="shared" ca="1" si="114"/>
        <v>10</v>
      </c>
      <c r="U250">
        <f t="shared" ca="1" si="115"/>
        <v>19</v>
      </c>
      <c r="V250">
        <f t="shared" ca="1" si="116"/>
        <v>14</v>
      </c>
      <c r="X250">
        <f t="shared" si="120"/>
        <v>250</v>
      </c>
      <c r="Y250">
        <f t="shared" si="125"/>
        <v>102</v>
      </c>
      <c r="Z250">
        <f t="shared" si="121"/>
        <v>103</v>
      </c>
      <c r="AA250">
        <f t="shared" si="117"/>
        <v>251</v>
      </c>
      <c r="AB250">
        <f t="shared" si="118"/>
        <v>150</v>
      </c>
      <c r="AM250" t="str">
        <f t="shared" si="119"/>
        <v>201901HD</v>
      </c>
      <c r="AN250">
        <f t="shared" ca="1" si="127"/>
        <v>2.0000079601990017</v>
      </c>
      <c r="AO250">
        <f t="shared" ca="1" si="128"/>
        <v>5.0009950248756221</v>
      </c>
      <c r="AP250">
        <f t="shared" ca="1" si="129"/>
        <v>10</v>
      </c>
      <c r="AQ250">
        <f t="shared" ca="1" si="130"/>
        <v>19.000995024875621</v>
      </c>
      <c r="AR250">
        <f t="shared" ca="1" si="131"/>
        <v>14.000000000000002</v>
      </c>
      <c r="AS250">
        <f ca="1">P250/J250</f>
        <v>5.1000024449184646E-2</v>
      </c>
    </row>
    <row r="251" spans="1:51" x14ac:dyDescent="0.4">
      <c r="A251">
        <f t="shared" si="104"/>
        <v>201901</v>
      </c>
      <c r="B251" t="s">
        <v>205</v>
      </c>
      <c r="C251" t="s">
        <v>75</v>
      </c>
      <c r="D251" t="str">
        <f t="shared" ca="1" si="126"/>
        <v>I103</v>
      </c>
      <c r="E251">
        <f t="shared" ca="1" si="105"/>
        <v>70</v>
      </c>
      <c r="F251">
        <f t="shared" ca="1" si="106"/>
        <v>1</v>
      </c>
      <c r="G251" t="str">
        <f t="shared" ca="1" si="123"/>
        <v>S10</v>
      </c>
      <c r="H251" t="str">
        <f t="shared" ca="1" si="124"/>
        <v>S103</v>
      </c>
      <c r="I251">
        <f ca="1">VLOOKUP(D251,PRC!$A$2:$B$21,2,0)*E251</f>
        <v>3500000</v>
      </c>
      <c r="J251">
        <f t="shared" ca="1" si="107"/>
        <v>3464996</v>
      </c>
      <c r="K251">
        <f ca="1">VLOOKUP(D251,PRC!$A$1:$C$21,3,0)*E251</f>
        <v>1995000</v>
      </c>
      <c r="L251">
        <f t="shared" ca="1" si="108"/>
        <v>105000</v>
      </c>
      <c r="M251">
        <f t="shared" ca="1" si="109"/>
        <v>350000</v>
      </c>
      <c r="N251">
        <f t="shared" ca="1" si="110"/>
        <v>560000</v>
      </c>
      <c r="O251">
        <f t="shared" ca="1" si="111"/>
        <v>525000</v>
      </c>
      <c r="P251">
        <f t="shared" ca="1" si="122"/>
        <v>-70004</v>
      </c>
      <c r="Q251">
        <f ca="1">IF(P251&gt;0,1,0)</f>
        <v>0</v>
      </c>
      <c r="R251">
        <f t="shared" ca="1" si="112"/>
        <v>1</v>
      </c>
      <c r="S251">
        <f t="shared" ca="1" si="113"/>
        <v>3</v>
      </c>
      <c r="T251">
        <f t="shared" ca="1" si="114"/>
        <v>10</v>
      </c>
      <c r="U251">
        <f t="shared" ca="1" si="115"/>
        <v>16</v>
      </c>
      <c r="V251">
        <f t="shared" ca="1" si="116"/>
        <v>15</v>
      </c>
      <c r="X251">
        <f t="shared" si="120"/>
        <v>251</v>
      </c>
      <c r="Y251">
        <f t="shared" si="125"/>
        <v>102</v>
      </c>
      <c r="Z251">
        <f t="shared" si="121"/>
        <v>103</v>
      </c>
      <c r="AA251">
        <f t="shared" si="117"/>
        <v>251</v>
      </c>
      <c r="AB251">
        <f t="shared" si="118"/>
        <v>150</v>
      </c>
      <c r="AM251" t="str">
        <f t="shared" si="119"/>
        <v>201901HD</v>
      </c>
      <c r="AN251">
        <f t="shared" ca="1" si="127"/>
        <v>1.000114285714282</v>
      </c>
      <c r="AO251">
        <f t="shared" ca="1" si="128"/>
        <v>3</v>
      </c>
      <c r="AP251">
        <f t="shared" ca="1" si="129"/>
        <v>10</v>
      </c>
      <c r="AQ251">
        <f t="shared" ca="1" si="130"/>
        <v>16</v>
      </c>
      <c r="AR251">
        <f t="shared" ca="1" si="131"/>
        <v>15</v>
      </c>
      <c r="AS251">
        <f ca="1">P251/J251</f>
        <v>-2.0203197925769613E-2</v>
      </c>
    </row>
    <row r="252" spans="1:51" x14ac:dyDescent="0.4">
      <c r="A252" s="1">
        <f t="shared" si="104"/>
        <v>201901</v>
      </c>
      <c r="B252" s="1" t="s">
        <v>287</v>
      </c>
      <c r="C252" s="1" t="s">
        <v>288</v>
      </c>
      <c r="D252" s="1" t="str">
        <f ca="1">"I"&amp;RANDBETWEEN(101,120)</f>
        <v>I109</v>
      </c>
      <c r="E252" s="3">
        <f t="shared" ca="1" si="105"/>
        <v>27</v>
      </c>
      <c r="F252" s="3">
        <f t="shared" ca="1" si="106"/>
        <v>26</v>
      </c>
      <c r="G252" s="1" t="str">
        <f ca="1">LEFT(H252,3)</f>
        <v>S10</v>
      </c>
      <c r="H252" s="1" t="str">
        <f ca="1">"S"&amp;RANDBETWEEN(101,120)</f>
        <v>S101</v>
      </c>
      <c r="I252" s="1">
        <f ca="1">VLOOKUP(D252,PRC!$A$2:$B$21,2,0)*E252</f>
        <v>13500000</v>
      </c>
      <c r="J252" s="1">
        <f t="shared" ca="1" si="107"/>
        <v>10799996</v>
      </c>
      <c r="K252" s="1">
        <f ca="1">VLOOKUP(D252,PRC!$A$1:$C$21,3,0)*E252</f>
        <v>5400000</v>
      </c>
      <c r="L252" s="1">
        <f t="shared" ca="1" si="108"/>
        <v>135000</v>
      </c>
      <c r="M252" s="1">
        <f t="shared" ca="1" si="109"/>
        <v>945000</v>
      </c>
      <c r="N252" s="1">
        <f t="shared" ca="1" si="110"/>
        <v>1350000</v>
      </c>
      <c r="O252" s="1">
        <f t="shared" ca="1" si="111"/>
        <v>405000</v>
      </c>
      <c r="P252" s="1">
        <f ca="1">J252-SUM(K252:O252)</f>
        <v>2564996</v>
      </c>
      <c r="Q252">
        <f ca="1">IF(P252&gt;0,1,0)</f>
        <v>1</v>
      </c>
      <c r="R252" s="3">
        <f t="shared" ca="1" si="112"/>
        <v>20</v>
      </c>
      <c r="S252" s="3">
        <f t="shared" ca="1" si="113"/>
        <v>1</v>
      </c>
      <c r="T252" s="3">
        <f t="shared" ca="1" si="114"/>
        <v>7</v>
      </c>
      <c r="U252" s="3">
        <f t="shared" ca="1" si="115"/>
        <v>10</v>
      </c>
      <c r="V252" s="3">
        <f t="shared" ca="1" si="116"/>
        <v>3</v>
      </c>
      <c r="W252" t="str">
        <f>C252&amp;A252&amp;"EBIT"</f>
        <v>KS201901EBIT</v>
      </c>
      <c r="X252">
        <f t="shared" si="120"/>
        <v>252</v>
      </c>
      <c r="Y252">
        <f t="shared" si="125"/>
        <v>252</v>
      </c>
      <c r="Z252">
        <f t="shared" si="121"/>
        <v>253</v>
      </c>
      <c r="AA252">
        <f t="shared" si="117"/>
        <v>451</v>
      </c>
      <c r="AB252">
        <f t="shared" si="118"/>
        <v>200</v>
      </c>
      <c r="AC252" s="4" t="s">
        <v>1106</v>
      </c>
      <c r="AD252">
        <f>VLOOKUP(C252&amp;A252&amp;AC252,PRF_POL!$A$2:$J$97,5,0)</f>
        <v>10</v>
      </c>
      <c r="AE252">
        <f>$AE$2</f>
        <v>40</v>
      </c>
      <c r="AF252">
        <f>VLOOKUP($C252&amp;$A252&amp;$AC252,PRF_POL!$A$2:$J$97,6,0)</f>
        <v>20</v>
      </c>
      <c r="AG252">
        <f>VLOOKUP($C252&amp;$A252&amp;$AC252,PRF_POL!$A$2:$J$97,7,0)</f>
        <v>1</v>
      </c>
      <c r="AH252">
        <f>VLOOKUP($C252&amp;$A252&amp;$AC252,PRF_POL!$A$2:$J$97,8,0)</f>
        <v>4</v>
      </c>
      <c r="AI252">
        <f>VLOOKUP($C252&amp;$A252&amp;$AC252,PRF_POL!$A$2:$J$97,9,0)</f>
        <v>5</v>
      </c>
      <c r="AJ252">
        <f>VLOOKUP($C252&amp;$A252&amp;$AC252,PRF_POL!$A$2:$J$97,10,0)</f>
        <v>3</v>
      </c>
      <c r="AK252">
        <f>SUM(AE252:AJ252)</f>
        <v>73</v>
      </c>
      <c r="AL252" s="3">
        <f ca="1">SUM(INDIRECT("P"&amp;Y252):INDIRECT("P"&amp;AA252))</f>
        <v>284007600</v>
      </c>
      <c r="AM252" t="str">
        <f t="shared" si="119"/>
        <v>201901KS</v>
      </c>
      <c r="AN252">
        <f ca="1">(1-J252/I252)*100</f>
        <v>20.000029629629633</v>
      </c>
      <c r="AO252">
        <f ca="1">L252/$I252*100</f>
        <v>1</v>
      </c>
      <c r="AP252">
        <f ca="1">M252/$I252*100</f>
        <v>7.0000000000000009</v>
      </c>
      <c r="AQ252">
        <f ca="1">N252/$I252*100</f>
        <v>10</v>
      </c>
      <c r="AR252">
        <f ca="1">O252/$I252*100</f>
        <v>3</v>
      </c>
      <c r="AS252">
        <f ca="1">P252/J252</f>
        <v>0.237499717592488</v>
      </c>
      <c r="AT252">
        <f ca="1">MIN(INDIRECT("E"&amp;$Y252):INDIRECT("E"&amp;$AA252))</f>
        <v>10</v>
      </c>
      <c r="AU252">
        <f ca="1">MIN(INDIRECT("AN"&amp;$Y252):INDIRECT("AN"&amp;$AA252))</f>
        <v>20.000006956521744</v>
      </c>
      <c r="AV252">
        <f ca="1">MIN(INDIRECT("AO"&amp;$Y252):INDIRECT("AO"&amp;$AA252))</f>
        <v>0.74074074074074081</v>
      </c>
      <c r="AW252">
        <f ca="1">MIN(INDIRECT("AP"&amp;$Y252):INDIRECT("AP"&amp;$AA252))</f>
        <v>3.9130434782608701</v>
      </c>
      <c r="AX252">
        <f ca="1">MIN(INDIRECT("AQ"&amp;$Y252):INDIRECT("AQ"&amp;$AA252))</f>
        <v>5</v>
      </c>
      <c r="AY252">
        <f ca="1">MIN(INDIRECT("AR"&amp;$Y252):INDIRECT("AR"&amp;$AA252))</f>
        <v>2.9166666666666665</v>
      </c>
    </row>
    <row r="253" spans="1:51" x14ac:dyDescent="0.4">
      <c r="A253">
        <f t="shared" si="104"/>
        <v>201901</v>
      </c>
      <c r="B253" t="s">
        <v>289</v>
      </c>
      <c r="C253" t="s">
        <v>288</v>
      </c>
      <c r="D253" t="str">
        <f ca="1">"I"&amp;RANDBETWEEN(101,120)</f>
        <v>I101</v>
      </c>
      <c r="E253">
        <f t="shared" ca="1" si="105"/>
        <v>25</v>
      </c>
      <c r="F253">
        <f t="shared" ca="1" si="106"/>
        <v>22</v>
      </c>
      <c r="G253" t="str">
        <f t="shared" ref="G253:G316" ca="1" si="132">LEFT(H253,3)</f>
        <v>S10</v>
      </c>
      <c r="H253" t="str">
        <f t="shared" ref="H253:H316" ca="1" si="133">"S"&amp;RANDBETWEEN(101,120)</f>
        <v>S107</v>
      </c>
      <c r="I253">
        <f ca="1">VLOOKUP(D253,PRC!$A$2:$B$21,2,0)*E253</f>
        <v>750000</v>
      </c>
      <c r="J253">
        <f t="shared" ca="1" si="107"/>
        <v>524996</v>
      </c>
      <c r="K253">
        <f ca="1">VLOOKUP(D253,PRC!$A$1:$C$21,3,0)*E253</f>
        <v>390000</v>
      </c>
      <c r="L253">
        <f t="shared" ca="1" si="108"/>
        <v>23000</v>
      </c>
      <c r="M253">
        <f t="shared" ca="1" si="109"/>
        <v>45000</v>
      </c>
      <c r="N253">
        <f t="shared" ca="1" si="110"/>
        <v>53000</v>
      </c>
      <c r="O253">
        <f t="shared" ca="1" si="111"/>
        <v>23000</v>
      </c>
      <c r="P253">
        <f t="shared" ref="P253:P316" ca="1" si="134">J253-SUM(K253:O253)</f>
        <v>-9004</v>
      </c>
      <c r="Q253">
        <f ca="1">IF(P253&gt;0,1,0)</f>
        <v>0</v>
      </c>
      <c r="R253">
        <f t="shared" ca="1" si="112"/>
        <v>30</v>
      </c>
      <c r="S253">
        <f t="shared" ca="1" si="113"/>
        <v>3</v>
      </c>
      <c r="T253">
        <f t="shared" ca="1" si="114"/>
        <v>6</v>
      </c>
      <c r="U253">
        <f t="shared" ca="1" si="115"/>
        <v>7</v>
      </c>
      <c r="V253">
        <f t="shared" ca="1" si="116"/>
        <v>3</v>
      </c>
      <c r="W253" t="str">
        <f>C253&amp;A253&amp;"SALES"</f>
        <v>KS201901SALES</v>
      </c>
      <c r="X253">
        <f t="shared" si="120"/>
        <v>253</v>
      </c>
      <c r="Y253">
        <f t="shared" ref="Y253:Y316" si="135">IF(C253=C252,Y252,X253)</f>
        <v>252</v>
      </c>
      <c r="Z253">
        <f t="shared" si="121"/>
        <v>253</v>
      </c>
      <c r="AA253">
        <f t="shared" si="117"/>
        <v>451</v>
      </c>
      <c r="AB253">
        <f t="shared" si="118"/>
        <v>200</v>
      </c>
      <c r="AC253" s="4" t="s">
        <v>1107</v>
      </c>
      <c r="AD253">
        <f>VLOOKUP(C253&amp;A253&amp;AC253,PRF_POL!$A$2:$J$97,5,0)</f>
        <v>50</v>
      </c>
      <c r="AE253">
        <f>$AE$3</f>
        <v>60</v>
      </c>
      <c r="AF253">
        <f>VLOOKUP($C253&amp;$A253&amp;$AC253,PRF_POL!$A$2:$J$97,6,0)</f>
        <v>30</v>
      </c>
      <c r="AG253">
        <f>VLOOKUP($C253&amp;$A253&amp;$AC253,PRF_POL!$A$2:$J$97,7,0)</f>
        <v>3</v>
      </c>
      <c r="AH253">
        <f>VLOOKUP($C253&amp;$A253&amp;$AC253,PRF_POL!$A$2:$J$97,8,0)</f>
        <v>7</v>
      </c>
      <c r="AI253">
        <f>VLOOKUP($C253&amp;$A253&amp;$AC253,PRF_POL!$A$2:$J$97,9,0)</f>
        <v>10</v>
      </c>
      <c r="AJ253">
        <f>VLOOKUP($C253&amp;$A253&amp;$AC253,PRF_POL!$A$2:$J$97,10,0)</f>
        <v>5</v>
      </c>
      <c r="AK253">
        <f>SUM(AE253:AJ253)</f>
        <v>115</v>
      </c>
      <c r="AL253" s="3">
        <f ca="1">SUM(INDIRECT("J"&amp;Y252):INDIRECT("J"&amp;AA252))</f>
        <v>2500122600</v>
      </c>
      <c r="AM253" t="str">
        <f t="shared" si="119"/>
        <v>201901KS</v>
      </c>
      <c r="AN253">
        <f ca="1">(1-J253/I253)*100</f>
        <v>30.000533333333333</v>
      </c>
      <c r="AO253">
        <f ca="1">L253/$I253*100</f>
        <v>3.0666666666666664</v>
      </c>
      <c r="AP253">
        <f ca="1">M253/$I253*100</f>
        <v>6</v>
      </c>
      <c r="AQ253">
        <f ca="1">N253/$I253*100</f>
        <v>7.0666666666666673</v>
      </c>
      <c r="AR253">
        <f ca="1">O253/$I253*100</f>
        <v>3.0666666666666664</v>
      </c>
      <c r="AS253">
        <f ca="1">P253/J253</f>
        <v>-1.7150606861766567E-2</v>
      </c>
      <c r="AT253">
        <f ca="1">MAX(INDIRECT("E"&amp;$Y252):INDIRECT("E"&amp;$AA252))</f>
        <v>50</v>
      </c>
      <c r="AU253">
        <f ca="1">MAX(INDIRECT("AN"&amp;$Y252):INDIRECT("AN"&amp;$AA252))</f>
        <v>30.00205128205128</v>
      </c>
      <c r="AV253">
        <f ca="1">MAX(INDIRECT("AO"&amp;$Y252):INDIRECT("AO"&amp;$AA252))</f>
        <v>3.1111111111111112</v>
      </c>
      <c r="AW253">
        <f ca="1">MAX(INDIRECT("AP"&amp;$Y252):INDIRECT("AP"&amp;$AA252))</f>
        <v>7.1999999999999993</v>
      </c>
      <c r="AX253">
        <f ca="1">MAX(INDIRECT("AQ"&amp;$Y252):INDIRECT("AQ"&amp;$AA252))</f>
        <v>10.37037037037037</v>
      </c>
      <c r="AY253">
        <f ca="1">MAX(INDIRECT("AR"&amp;$Y252):INDIRECT("AR"&amp;$AA252))</f>
        <v>5.2173913043478262</v>
      </c>
    </row>
    <row r="254" spans="1:51" x14ac:dyDescent="0.4">
      <c r="A254">
        <f t="shared" si="104"/>
        <v>201901</v>
      </c>
      <c r="B254" t="s">
        <v>290</v>
      </c>
      <c r="C254" t="s">
        <v>288</v>
      </c>
      <c r="D254" t="str">
        <f t="shared" ref="D254:D317" ca="1" si="136">"I"&amp;RANDBETWEEN(101,120)</f>
        <v>I108</v>
      </c>
      <c r="E254">
        <f t="shared" ca="1" si="105"/>
        <v>32</v>
      </c>
      <c r="F254">
        <f t="shared" ca="1" si="106"/>
        <v>30</v>
      </c>
      <c r="G254" t="str">
        <f t="shared" ca="1" si="132"/>
        <v>S11</v>
      </c>
      <c r="H254" t="str">
        <f t="shared" ca="1" si="133"/>
        <v>S114</v>
      </c>
      <c r="I254">
        <f ca="1">VLOOKUP(D254,PRC!$A$2:$B$21,2,0)*E254</f>
        <v>1280000</v>
      </c>
      <c r="J254">
        <f t="shared" ca="1" si="107"/>
        <v>947196</v>
      </c>
      <c r="K254">
        <f ca="1">VLOOKUP(D254,PRC!$A$1:$C$21,3,0)*E254</f>
        <v>588800</v>
      </c>
      <c r="L254">
        <f t="shared" ca="1" si="108"/>
        <v>38000</v>
      </c>
      <c r="M254">
        <f t="shared" ca="1" si="109"/>
        <v>64000</v>
      </c>
      <c r="N254">
        <f t="shared" ca="1" si="110"/>
        <v>77000</v>
      </c>
      <c r="O254">
        <f t="shared" ca="1" si="111"/>
        <v>51000</v>
      </c>
      <c r="P254">
        <f t="shared" ca="1" si="134"/>
        <v>128396</v>
      </c>
      <c r="Q254">
        <f ca="1">IF(P254&gt;0,1,0)</f>
        <v>1</v>
      </c>
      <c r="R254">
        <f t="shared" ca="1" si="112"/>
        <v>26</v>
      </c>
      <c r="S254">
        <f t="shared" ca="1" si="113"/>
        <v>3</v>
      </c>
      <c r="T254">
        <f t="shared" ca="1" si="114"/>
        <v>5</v>
      </c>
      <c r="U254">
        <f t="shared" ca="1" si="115"/>
        <v>6</v>
      </c>
      <c r="V254">
        <f t="shared" ca="1" si="116"/>
        <v>4</v>
      </c>
      <c r="X254">
        <f t="shared" si="120"/>
        <v>254</v>
      </c>
      <c r="Y254">
        <f t="shared" si="135"/>
        <v>252</v>
      </c>
      <c r="Z254">
        <f t="shared" si="121"/>
        <v>253</v>
      </c>
      <c r="AA254">
        <f t="shared" si="117"/>
        <v>451</v>
      </c>
      <c r="AB254">
        <f t="shared" si="118"/>
        <v>200</v>
      </c>
      <c r="AK254" s="3">
        <f ca="1">SUM(INDIRECT("Q"&amp;Y252):INDIRECT("Q"&amp;AA252))</f>
        <v>160</v>
      </c>
      <c r="AL254">
        <f ca="1">AL252/AL253</f>
        <v>0.1135974691801114</v>
      </c>
      <c r="AM254" t="str">
        <f t="shared" si="119"/>
        <v>201901KS</v>
      </c>
      <c r="AN254">
        <f t="shared" ref="AN254:AN255" ca="1" si="137">(1-J254/I254)*100</f>
        <v>26.0003125</v>
      </c>
      <c r="AO254">
        <f ca="1">L254/$I254*100</f>
        <v>2.96875</v>
      </c>
      <c r="AP254">
        <f ca="1">M254/$I254*100</f>
        <v>5</v>
      </c>
      <c r="AQ254">
        <f ca="1">N254/$I254*100</f>
        <v>6.015625</v>
      </c>
      <c r="AR254">
        <f ca="1">O254/$I254*100</f>
        <v>3.9843749999999996</v>
      </c>
      <c r="AS254">
        <f ca="1">P254/J254</f>
        <v>0.1355537818994168</v>
      </c>
      <c r="AT254" t="str">
        <f ca="1">IF(ABS(AT252-AD252)&lt;AD252+(AD253-AD252)*5%,"ok","chk")</f>
        <v>ok</v>
      </c>
      <c r="AU254" t="str">
        <f ca="1">IF(ABS(AU252-AF252)&lt;AF252+(AF253-AF252)*5%,"ok","chk")</f>
        <v>ok</v>
      </c>
      <c r="AV254" t="str">
        <f t="shared" ref="AV254" ca="1" si="138">IF(ABS(AV252-AG252)&lt;AG252+(AG253-AG252)*5%,"ok","chk")</f>
        <v>ok</v>
      </c>
      <c r="AW254" t="str">
        <f t="shared" ref="AW254" ca="1" si="139">IF(ABS(AW252-AH252)&lt;AH252+(AH253-AH252)*5%,"ok","chk")</f>
        <v>ok</v>
      </c>
      <c r="AX254" t="str">
        <f t="shared" ref="AX254" ca="1" si="140">IF(ABS(AX252-AI252)&lt;AI252+(AI253-AI252)*5%,"ok","chk")</f>
        <v>ok</v>
      </c>
      <c r="AY254" t="str">
        <f t="shared" ref="AY254" ca="1" si="141">IF(ABS(AY252-AJ252)&lt;AJ252+(AJ253-AJ252)*5%,"ok","chk")</f>
        <v>ok</v>
      </c>
    </row>
    <row r="255" spans="1:51" collapsed="1" x14ac:dyDescent="0.4">
      <c r="A255">
        <f t="shared" si="104"/>
        <v>201901</v>
      </c>
      <c r="B255" t="s">
        <v>291</v>
      </c>
      <c r="C255" t="s">
        <v>288</v>
      </c>
      <c r="D255" t="str">
        <f t="shared" ca="1" si="136"/>
        <v>I109</v>
      </c>
      <c r="E255">
        <f t="shared" ca="1" si="105"/>
        <v>29</v>
      </c>
      <c r="F255">
        <f t="shared" ca="1" si="106"/>
        <v>30</v>
      </c>
      <c r="G255" t="str">
        <f t="shared" ca="1" si="132"/>
        <v>S10</v>
      </c>
      <c r="H255" t="str">
        <f t="shared" ca="1" si="133"/>
        <v>S103</v>
      </c>
      <c r="I255">
        <f ca="1">VLOOKUP(D255,PRC!$A$2:$B$21,2,0)*E255</f>
        <v>14500000</v>
      </c>
      <c r="J255">
        <f t="shared" ca="1" si="107"/>
        <v>10149996</v>
      </c>
      <c r="K255">
        <f ca="1">VLOOKUP(D255,PRC!$A$1:$C$21,3,0)*E255</f>
        <v>5800000</v>
      </c>
      <c r="L255">
        <f t="shared" ca="1" si="108"/>
        <v>145000</v>
      </c>
      <c r="M255">
        <f t="shared" ca="1" si="109"/>
        <v>1015000</v>
      </c>
      <c r="N255">
        <f t="shared" ca="1" si="110"/>
        <v>1305000</v>
      </c>
      <c r="O255">
        <f t="shared" ca="1" si="111"/>
        <v>725000</v>
      </c>
      <c r="P255">
        <f t="shared" ca="1" si="134"/>
        <v>1159996</v>
      </c>
      <c r="Q255">
        <f ca="1">IF(P255&gt;0,1,0)</f>
        <v>1</v>
      </c>
      <c r="R255">
        <f t="shared" ca="1" si="112"/>
        <v>30</v>
      </c>
      <c r="S255">
        <f t="shared" ca="1" si="113"/>
        <v>1</v>
      </c>
      <c r="T255">
        <f t="shared" ca="1" si="114"/>
        <v>7</v>
      </c>
      <c r="U255">
        <f t="shared" ca="1" si="115"/>
        <v>9</v>
      </c>
      <c r="V255">
        <f t="shared" ca="1" si="116"/>
        <v>5</v>
      </c>
      <c r="X255">
        <f t="shared" si="120"/>
        <v>255</v>
      </c>
      <c r="Y255">
        <f t="shared" si="135"/>
        <v>252</v>
      </c>
      <c r="Z255">
        <f t="shared" si="121"/>
        <v>253</v>
      </c>
      <c r="AA255">
        <f t="shared" si="117"/>
        <v>451</v>
      </c>
      <c r="AB255">
        <f t="shared" si="118"/>
        <v>200</v>
      </c>
      <c r="AK255" s="2">
        <f ca="1">AK254/AB252</f>
        <v>0.8</v>
      </c>
      <c r="AM255" t="str">
        <f t="shared" si="119"/>
        <v>201901KS</v>
      </c>
      <c r="AN255">
        <f t="shared" ca="1" si="137"/>
        <v>30.000027586206901</v>
      </c>
      <c r="AO255">
        <f ca="1">L255/$I255*100</f>
        <v>1</v>
      </c>
      <c r="AP255">
        <f ca="1">M255/$I255*100</f>
        <v>7.0000000000000009</v>
      </c>
      <c r="AQ255">
        <f ca="1">N255/$I255*100</f>
        <v>9</v>
      </c>
      <c r="AR255">
        <f ca="1">O255/$I255*100</f>
        <v>5</v>
      </c>
      <c r="AS255">
        <f ca="1">P255/J255</f>
        <v>0.11428536523561192</v>
      </c>
      <c r="AT255" t="str">
        <f ca="1">IF(ABS(AD253-AT253)&lt;AT253+(AD253-AD252)*5%,"ok","chk")</f>
        <v>ok</v>
      </c>
      <c r="AU255" t="str">
        <f ca="1">IF(ABS(AF253-AU253)&lt;AU253+(AF253-AF252)*5%,"ok","chk")</f>
        <v>ok</v>
      </c>
      <c r="AV255" t="str">
        <f t="shared" ref="AV255" ca="1" si="142">IF(ABS(AG253-AV253)&lt;AV253+(AG253-AG252)*5%,"ok","chk")</f>
        <v>ok</v>
      </c>
      <c r="AW255" t="str">
        <f t="shared" ref="AW255" ca="1" si="143">IF(ABS(AH253-AW253)&lt;AW253+(AH253-AH252)*5%,"ok","chk")</f>
        <v>ok</v>
      </c>
      <c r="AX255" t="str">
        <f t="shared" ref="AX255" ca="1" si="144">IF(ABS(AI253-AX253)&lt;AX253+(AI253-AI252)*5%,"ok","chk")</f>
        <v>ok</v>
      </c>
      <c r="AY255" t="str">
        <f t="shared" ref="AY255" ca="1" si="145">IF(ABS(AJ253-AY253)&lt;AY253+(AJ253-AJ252)*5%,"ok","chk")</f>
        <v>ok</v>
      </c>
    </row>
    <row r="256" spans="1:51" hidden="1" outlineLevel="1" x14ac:dyDescent="0.4">
      <c r="A256">
        <f t="shared" si="104"/>
        <v>201901</v>
      </c>
      <c r="B256" t="s">
        <v>292</v>
      </c>
      <c r="C256" t="s">
        <v>288</v>
      </c>
      <c r="D256" t="str">
        <f t="shared" ca="1" si="136"/>
        <v>I105</v>
      </c>
      <c r="E256">
        <f t="shared" ca="1" si="105"/>
        <v>22</v>
      </c>
      <c r="F256">
        <f t="shared" ca="1" si="106"/>
        <v>26</v>
      </c>
      <c r="G256" t="str">
        <f t="shared" ca="1" si="132"/>
        <v>S10</v>
      </c>
      <c r="H256" t="str">
        <f t="shared" ca="1" si="133"/>
        <v>S107</v>
      </c>
      <c r="I256">
        <f ca="1">VLOOKUP(D256,PRC!$A$2:$B$21,2,0)*E256</f>
        <v>2200000</v>
      </c>
      <c r="J256">
        <f t="shared" ca="1" si="107"/>
        <v>1583996</v>
      </c>
      <c r="K256">
        <f ca="1">VLOOKUP(D256,PRC!$A$1:$C$21,3,0)*E256</f>
        <v>1298000</v>
      </c>
      <c r="L256">
        <f t="shared" ca="1" si="108"/>
        <v>44000</v>
      </c>
      <c r="M256">
        <f t="shared" ca="1" si="109"/>
        <v>132000</v>
      </c>
      <c r="N256">
        <f t="shared" ca="1" si="110"/>
        <v>154000</v>
      </c>
      <c r="O256">
        <f t="shared" ca="1" si="111"/>
        <v>88000</v>
      </c>
      <c r="P256">
        <f t="shared" ca="1" si="134"/>
        <v>-132004</v>
      </c>
      <c r="Q256">
        <f ca="1">IF(P256&gt;0,1,0)</f>
        <v>0</v>
      </c>
      <c r="R256">
        <f t="shared" ca="1" si="112"/>
        <v>28</v>
      </c>
      <c r="S256">
        <f t="shared" ca="1" si="113"/>
        <v>2</v>
      </c>
      <c r="T256">
        <f t="shared" ca="1" si="114"/>
        <v>6</v>
      </c>
      <c r="U256">
        <f t="shared" ca="1" si="115"/>
        <v>7</v>
      </c>
      <c r="V256">
        <f t="shared" ca="1" si="116"/>
        <v>4</v>
      </c>
      <c r="X256">
        <f t="shared" si="120"/>
        <v>256</v>
      </c>
      <c r="Y256">
        <f t="shared" si="135"/>
        <v>252</v>
      </c>
      <c r="Z256">
        <f t="shared" si="121"/>
        <v>253</v>
      </c>
      <c r="AA256">
        <f t="shared" si="117"/>
        <v>451</v>
      </c>
      <c r="AB256">
        <f t="shared" si="118"/>
        <v>200</v>
      </c>
      <c r="AM256" t="str">
        <f t="shared" si="119"/>
        <v>201901KS</v>
      </c>
      <c r="AN256">
        <f t="shared" ref="AN256:AN319" ca="1" si="146">(1-J256/I256)*100</f>
        <v>28.000181818181812</v>
      </c>
      <c r="AO256">
        <f t="shared" ref="AO256:AO319" ca="1" si="147">L256/$I256*100</f>
        <v>2</v>
      </c>
      <c r="AP256">
        <f t="shared" ref="AP256:AP319" ca="1" si="148">M256/$I256*100</f>
        <v>6</v>
      </c>
      <c r="AQ256">
        <f t="shared" ref="AQ256:AQ319" ca="1" si="149">N256/$I256*100</f>
        <v>7.0000000000000009</v>
      </c>
      <c r="AR256">
        <f t="shared" ref="AR256:AR319" ca="1" si="150">O256/$I256*100</f>
        <v>4</v>
      </c>
      <c r="AS256">
        <f ca="1">P256/J256</f>
        <v>-8.3336069030477355E-2</v>
      </c>
    </row>
    <row r="257" spans="1:45" hidden="1" outlineLevel="1" x14ac:dyDescent="0.4">
      <c r="A257">
        <f t="shared" si="104"/>
        <v>201901</v>
      </c>
      <c r="B257" t="s">
        <v>293</v>
      </c>
      <c r="C257" t="s">
        <v>288</v>
      </c>
      <c r="D257" t="str">
        <f t="shared" ca="1" si="136"/>
        <v>I109</v>
      </c>
      <c r="E257">
        <f t="shared" ca="1" si="105"/>
        <v>18</v>
      </c>
      <c r="F257">
        <f t="shared" ca="1" si="106"/>
        <v>26</v>
      </c>
      <c r="G257" t="str">
        <f t="shared" ca="1" si="132"/>
        <v>S10</v>
      </c>
      <c r="H257" t="str">
        <f t="shared" ca="1" si="133"/>
        <v>S101</v>
      </c>
      <c r="I257">
        <f ca="1">VLOOKUP(D257,PRC!$A$2:$B$21,2,0)*E257</f>
        <v>9000000</v>
      </c>
      <c r="J257">
        <f t="shared" ca="1" si="107"/>
        <v>6839996</v>
      </c>
      <c r="K257">
        <f ca="1">VLOOKUP(D257,PRC!$A$1:$C$21,3,0)*E257</f>
        <v>3600000</v>
      </c>
      <c r="L257">
        <f t="shared" ca="1" si="108"/>
        <v>270000</v>
      </c>
      <c r="M257">
        <f t="shared" ca="1" si="109"/>
        <v>360000</v>
      </c>
      <c r="N257">
        <f t="shared" ca="1" si="110"/>
        <v>540000</v>
      </c>
      <c r="O257">
        <f t="shared" ca="1" si="111"/>
        <v>450000</v>
      </c>
      <c r="P257">
        <f t="shared" ca="1" si="134"/>
        <v>1619996</v>
      </c>
      <c r="Q257">
        <f ca="1">IF(P257&gt;0,1,0)</f>
        <v>1</v>
      </c>
      <c r="R257">
        <f t="shared" ca="1" si="112"/>
        <v>24</v>
      </c>
      <c r="S257">
        <f t="shared" ca="1" si="113"/>
        <v>3</v>
      </c>
      <c r="T257">
        <f t="shared" ca="1" si="114"/>
        <v>4</v>
      </c>
      <c r="U257">
        <f t="shared" ca="1" si="115"/>
        <v>6</v>
      </c>
      <c r="V257">
        <f t="shared" ca="1" si="116"/>
        <v>5</v>
      </c>
      <c r="X257">
        <f t="shared" si="120"/>
        <v>257</v>
      </c>
      <c r="Y257">
        <f t="shared" si="135"/>
        <v>252</v>
      </c>
      <c r="Z257">
        <f t="shared" si="121"/>
        <v>253</v>
      </c>
      <c r="AA257">
        <f t="shared" si="117"/>
        <v>451</v>
      </c>
      <c r="AB257">
        <f t="shared" si="118"/>
        <v>200</v>
      </c>
      <c r="AM257" t="str">
        <f t="shared" si="119"/>
        <v>201901KS</v>
      </c>
      <c r="AN257">
        <f t="shared" ca="1" si="146"/>
        <v>24.000044444444445</v>
      </c>
      <c r="AO257">
        <f t="shared" ca="1" si="147"/>
        <v>3</v>
      </c>
      <c r="AP257">
        <f t="shared" ca="1" si="148"/>
        <v>4</v>
      </c>
      <c r="AQ257">
        <f t="shared" ca="1" si="149"/>
        <v>6</v>
      </c>
      <c r="AR257">
        <f t="shared" ca="1" si="150"/>
        <v>5</v>
      </c>
      <c r="AS257">
        <f ca="1">P257/J257</f>
        <v>0.2368416589717304</v>
      </c>
    </row>
    <row r="258" spans="1:45" hidden="1" outlineLevel="1" x14ac:dyDescent="0.4">
      <c r="A258">
        <f t="shared" si="104"/>
        <v>201901</v>
      </c>
      <c r="B258" t="s">
        <v>294</v>
      </c>
      <c r="C258" t="s">
        <v>288</v>
      </c>
      <c r="D258" t="str">
        <f t="shared" ca="1" si="136"/>
        <v>I103</v>
      </c>
      <c r="E258">
        <f t="shared" ca="1" si="105"/>
        <v>37</v>
      </c>
      <c r="F258">
        <f t="shared" ca="1" si="106"/>
        <v>25</v>
      </c>
      <c r="G258" t="str">
        <f t="shared" ca="1" si="132"/>
        <v>S10</v>
      </c>
      <c r="H258" t="str">
        <f t="shared" ca="1" si="133"/>
        <v>S106</v>
      </c>
      <c r="I258">
        <f ca="1">VLOOKUP(D258,PRC!$A$2:$B$21,2,0)*E258</f>
        <v>1850000</v>
      </c>
      <c r="J258">
        <f t="shared" ca="1" si="107"/>
        <v>1461496</v>
      </c>
      <c r="K258">
        <f ca="1">VLOOKUP(D258,PRC!$A$1:$C$21,3,0)*E258</f>
        <v>1054500</v>
      </c>
      <c r="L258">
        <f t="shared" ca="1" si="108"/>
        <v>56000</v>
      </c>
      <c r="M258">
        <f t="shared" ca="1" si="109"/>
        <v>93000</v>
      </c>
      <c r="N258">
        <f t="shared" ca="1" si="110"/>
        <v>185000</v>
      </c>
      <c r="O258">
        <f t="shared" ca="1" si="111"/>
        <v>56000</v>
      </c>
      <c r="P258">
        <f t="shared" ca="1" si="134"/>
        <v>16996</v>
      </c>
      <c r="Q258">
        <f ca="1">IF(P258&gt;0,1,0)</f>
        <v>1</v>
      </c>
      <c r="R258">
        <f t="shared" ca="1" si="112"/>
        <v>21</v>
      </c>
      <c r="S258">
        <f t="shared" ca="1" si="113"/>
        <v>3</v>
      </c>
      <c r="T258">
        <f t="shared" ca="1" si="114"/>
        <v>5</v>
      </c>
      <c r="U258">
        <f t="shared" ca="1" si="115"/>
        <v>10</v>
      </c>
      <c r="V258">
        <f t="shared" ca="1" si="116"/>
        <v>3</v>
      </c>
      <c r="X258">
        <f t="shared" si="120"/>
        <v>258</v>
      </c>
      <c r="Y258">
        <f t="shared" si="135"/>
        <v>252</v>
      </c>
      <c r="Z258">
        <f t="shared" si="121"/>
        <v>253</v>
      </c>
      <c r="AA258">
        <f t="shared" si="117"/>
        <v>451</v>
      </c>
      <c r="AB258">
        <f t="shared" si="118"/>
        <v>200</v>
      </c>
      <c r="AM258" t="str">
        <f t="shared" si="119"/>
        <v>201901KS</v>
      </c>
      <c r="AN258">
        <f t="shared" ca="1" si="146"/>
        <v>21.000216216216216</v>
      </c>
      <c r="AO258">
        <f t="shared" ca="1" si="147"/>
        <v>3.0270270270270272</v>
      </c>
      <c r="AP258">
        <f t="shared" ca="1" si="148"/>
        <v>5.0270270270270272</v>
      </c>
      <c r="AQ258">
        <f t="shared" ca="1" si="149"/>
        <v>10</v>
      </c>
      <c r="AR258">
        <f t="shared" ca="1" si="150"/>
        <v>3.0270270270270272</v>
      </c>
      <c r="AS258">
        <f ca="1">P258/J258</f>
        <v>1.1629179963544204E-2</v>
      </c>
    </row>
    <row r="259" spans="1:45" hidden="1" outlineLevel="1" x14ac:dyDescent="0.4">
      <c r="A259">
        <f t="shared" ref="A259:A322" si="151">IF(BA259="",A258,BA259)</f>
        <v>201901</v>
      </c>
      <c r="B259" t="s">
        <v>295</v>
      </c>
      <c r="C259" t="s">
        <v>288</v>
      </c>
      <c r="D259" t="str">
        <f t="shared" ca="1" si="136"/>
        <v>I103</v>
      </c>
      <c r="E259">
        <f t="shared" ref="E259:E322" ca="1" si="152">RANDBETWEEN(INDIRECT("AD"&amp;Y259),INDIRECT("AD"&amp;Z259))</f>
        <v>24</v>
      </c>
      <c r="F259">
        <f t="shared" ref="F259:F322" ca="1" si="153">RANDBETWEEN(INDIRECT("AF"&amp;Y259),INDIRECT("AF"&amp;Z259))</f>
        <v>30</v>
      </c>
      <c r="G259" t="str">
        <f t="shared" ca="1" si="132"/>
        <v>S11</v>
      </c>
      <c r="H259" t="str">
        <f t="shared" ca="1" si="133"/>
        <v>S110</v>
      </c>
      <c r="I259">
        <f ca="1">VLOOKUP(D259,PRC!$A$2:$B$21,2,0)*E259</f>
        <v>1200000</v>
      </c>
      <c r="J259">
        <f t="shared" ref="J259:J322" ca="1" si="154">I259*(1-R259/100)-4</f>
        <v>851996</v>
      </c>
      <c r="K259">
        <f ca="1">VLOOKUP(D259,PRC!$A$1:$C$21,3,0)*E259</f>
        <v>684000</v>
      </c>
      <c r="L259">
        <f t="shared" ref="L259:L322" ca="1" si="155">ROUND($I259*S259,-5)/100</f>
        <v>24000</v>
      </c>
      <c r="M259">
        <f t="shared" ref="M259:M322" ca="1" si="156">ROUND($I259*T259,-5)/100</f>
        <v>60000</v>
      </c>
      <c r="N259">
        <f t="shared" ref="N259:N322" ca="1" si="157">ROUND($I259*U259,-5)/100</f>
        <v>60000</v>
      </c>
      <c r="O259">
        <f t="shared" ref="O259:O322" ca="1" si="158">ROUND($I259*V259,-5)/100</f>
        <v>36000</v>
      </c>
      <c r="P259">
        <f t="shared" ca="1" si="134"/>
        <v>-12004</v>
      </c>
      <c r="Q259">
        <f ca="1">IF(P259&gt;0,1,0)</f>
        <v>0</v>
      </c>
      <c r="R259">
        <f t="shared" ref="R259:R322" ca="1" si="159">RANDBETWEEN(INDIRECT("AF"&amp;$Y259),INDIRECT("AF"&amp;$Z259))</f>
        <v>29</v>
      </c>
      <c r="S259">
        <f t="shared" ref="S259:S322" ca="1" si="160">RANDBETWEEN(INDIRECT("AG"&amp;$Y259),INDIRECT("AG"&amp;$Z259))</f>
        <v>2</v>
      </c>
      <c r="T259">
        <f t="shared" ref="T259:T322" ca="1" si="161">RANDBETWEEN(INDIRECT("AH"&amp;$Y259),INDIRECT("AH"&amp;$Z259))</f>
        <v>5</v>
      </c>
      <c r="U259">
        <f t="shared" ref="U259:U322" ca="1" si="162">RANDBETWEEN(INDIRECT("Ai"&amp;$Y259),INDIRECT("Ai"&amp;$Z259))</f>
        <v>5</v>
      </c>
      <c r="V259">
        <f t="shared" ref="V259:V322" ca="1" si="163">RANDBETWEEN(INDIRECT("Aj"&amp;$Y259),INDIRECT("Aj"&amp;$Z259))</f>
        <v>3</v>
      </c>
      <c r="X259">
        <f t="shared" si="120"/>
        <v>259</v>
      </c>
      <c r="Y259">
        <f t="shared" si="135"/>
        <v>252</v>
      </c>
      <c r="Z259">
        <f t="shared" si="121"/>
        <v>253</v>
      </c>
      <c r="AA259">
        <f t="shared" ref="AA259:AA322" si="164">Y259+AB259-1</f>
        <v>451</v>
      </c>
      <c r="AB259">
        <f t="shared" ref="AB259:AB322" si="165">COUNTIF(AM$2:AM$100100,AM259)</f>
        <v>200</v>
      </c>
      <c r="AM259" t="str">
        <f t="shared" ref="AM259:AM322" si="166">A259&amp;C259</f>
        <v>201901KS</v>
      </c>
      <c r="AN259">
        <f t="shared" ca="1" si="146"/>
        <v>29.000333333333327</v>
      </c>
      <c r="AO259">
        <f t="shared" ca="1" si="147"/>
        <v>2</v>
      </c>
      <c r="AP259">
        <f t="shared" ca="1" si="148"/>
        <v>5</v>
      </c>
      <c r="AQ259">
        <f t="shared" ca="1" si="149"/>
        <v>5</v>
      </c>
      <c r="AR259">
        <f t="shared" ca="1" si="150"/>
        <v>3</v>
      </c>
      <c r="AS259">
        <f ca="1">P259/J259</f>
        <v>-1.408926802473251E-2</v>
      </c>
    </row>
    <row r="260" spans="1:45" hidden="1" outlineLevel="1" x14ac:dyDescent="0.4">
      <c r="A260">
        <f t="shared" si="151"/>
        <v>201901</v>
      </c>
      <c r="B260" t="s">
        <v>296</v>
      </c>
      <c r="C260" t="s">
        <v>288</v>
      </c>
      <c r="D260" t="str">
        <f t="shared" ca="1" si="136"/>
        <v>I113</v>
      </c>
      <c r="E260">
        <f t="shared" ca="1" si="152"/>
        <v>39</v>
      </c>
      <c r="F260">
        <f t="shared" ca="1" si="153"/>
        <v>21</v>
      </c>
      <c r="G260" t="str">
        <f t="shared" ca="1" si="132"/>
        <v>S10</v>
      </c>
      <c r="H260" t="str">
        <f t="shared" ca="1" si="133"/>
        <v>S104</v>
      </c>
      <c r="I260">
        <f ca="1">VLOOKUP(D260,PRC!$A$2:$B$21,2,0)*E260</f>
        <v>26130000</v>
      </c>
      <c r="J260">
        <f t="shared" ca="1" si="154"/>
        <v>19074896</v>
      </c>
      <c r="K260">
        <f ca="1">VLOOKUP(D260,PRC!$A$1:$C$21,3,0)*E260</f>
        <v>11758500</v>
      </c>
      <c r="L260">
        <f t="shared" ca="1" si="155"/>
        <v>523000</v>
      </c>
      <c r="M260">
        <f t="shared" ca="1" si="156"/>
        <v>1568000</v>
      </c>
      <c r="N260">
        <f t="shared" ca="1" si="157"/>
        <v>2090000</v>
      </c>
      <c r="O260">
        <f t="shared" ca="1" si="158"/>
        <v>784000</v>
      </c>
      <c r="P260">
        <f t="shared" ca="1" si="134"/>
        <v>2351396</v>
      </c>
      <c r="Q260">
        <f ca="1">IF(P260&gt;0,1,0)</f>
        <v>1</v>
      </c>
      <c r="R260">
        <f t="shared" ca="1" si="159"/>
        <v>27</v>
      </c>
      <c r="S260">
        <f t="shared" ca="1" si="160"/>
        <v>2</v>
      </c>
      <c r="T260">
        <f t="shared" ca="1" si="161"/>
        <v>6</v>
      </c>
      <c r="U260">
        <f t="shared" ca="1" si="162"/>
        <v>8</v>
      </c>
      <c r="V260">
        <f t="shared" ca="1" si="163"/>
        <v>3</v>
      </c>
      <c r="X260">
        <f t="shared" ref="X260:X323" si="167">X259+1</f>
        <v>260</v>
      </c>
      <c r="Y260">
        <f t="shared" si="135"/>
        <v>252</v>
      </c>
      <c r="Z260">
        <f t="shared" ref="Z260:Z323" si="168">Y260+1</f>
        <v>253</v>
      </c>
      <c r="AA260">
        <f t="shared" si="164"/>
        <v>451</v>
      </c>
      <c r="AB260">
        <f t="shared" si="165"/>
        <v>200</v>
      </c>
      <c r="AM260" t="str">
        <f t="shared" si="166"/>
        <v>201901KS</v>
      </c>
      <c r="AN260">
        <f t="shared" ca="1" si="146"/>
        <v>27.00001530807501</v>
      </c>
      <c r="AO260">
        <f t="shared" ca="1" si="147"/>
        <v>2.0015308075009566</v>
      </c>
      <c r="AP260">
        <f t="shared" ca="1" si="148"/>
        <v>6.0007654037504787</v>
      </c>
      <c r="AQ260">
        <f t="shared" ca="1" si="149"/>
        <v>7.9984691924990425</v>
      </c>
      <c r="AR260">
        <f t="shared" ca="1" si="150"/>
        <v>3.0003827018752394</v>
      </c>
      <c r="AS260">
        <f ca="1">P260/J260</f>
        <v>0.12327175990894</v>
      </c>
    </row>
    <row r="261" spans="1:45" hidden="1" outlineLevel="1" x14ac:dyDescent="0.4">
      <c r="A261">
        <f t="shared" si="151"/>
        <v>201901</v>
      </c>
      <c r="B261" t="s">
        <v>297</v>
      </c>
      <c r="C261" t="s">
        <v>288</v>
      </c>
      <c r="D261" t="str">
        <f t="shared" ca="1" si="136"/>
        <v>I114</v>
      </c>
      <c r="E261">
        <f t="shared" ca="1" si="152"/>
        <v>47</v>
      </c>
      <c r="F261">
        <f t="shared" ca="1" si="153"/>
        <v>28</v>
      </c>
      <c r="G261" t="str">
        <f t="shared" ca="1" si="132"/>
        <v>S10</v>
      </c>
      <c r="H261" t="str">
        <f t="shared" ca="1" si="133"/>
        <v>S105</v>
      </c>
      <c r="I261">
        <f ca="1">VLOOKUP(D261,PRC!$A$2:$B$21,2,0)*E261</f>
        <v>11280000</v>
      </c>
      <c r="J261">
        <f t="shared" ca="1" si="154"/>
        <v>8008796</v>
      </c>
      <c r="K261">
        <f ca="1">VLOOKUP(D261,PRC!$A$1:$C$21,3,0)*E261</f>
        <v>6542400</v>
      </c>
      <c r="L261">
        <f t="shared" ca="1" si="155"/>
        <v>338000</v>
      </c>
      <c r="M261">
        <f t="shared" ca="1" si="156"/>
        <v>451000</v>
      </c>
      <c r="N261">
        <f t="shared" ca="1" si="157"/>
        <v>902000</v>
      </c>
      <c r="O261">
        <f t="shared" ca="1" si="158"/>
        <v>451000</v>
      </c>
      <c r="P261">
        <f t="shared" ca="1" si="134"/>
        <v>-675604</v>
      </c>
      <c r="Q261">
        <f ca="1">IF(P261&gt;0,1,0)</f>
        <v>0</v>
      </c>
      <c r="R261">
        <f t="shared" ca="1" si="159"/>
        <v>29</v>
      </c>
      <c r="S261">
        <f t="shared" ca="1" si="160"/>
        <v>3</v>
      </c>
      <c r="T261">
        <f t="shared" ca="1" si="161"/>
        <v>4</v>
      </c>
      <c r="U261">
        <f t="shared" ca="1" si="162"/>
        <v>8</v>
      </c>
      <c r="V261">
        <f t="shared" ca="1" si="163"/>
        <v>4</v>
      </c>
      <c r="X261">
        <f t="shared" si="167"/>
        <v>261</v>
      </c>
      <c r="Y261">
        <f t="shared" si="135"/>
        <v>252</v>
      </c>
      <c r="Z261">
        <f t="shared" si="168"/>
        <v>253</v>
      </c>
      <c r="AA261">
        <f t="shared" si="164"/>
        <v>451</v>
      </c>
      <c r="AB261">
        <f t="shared" si="165"/>
        <v>200</v>
      </c>
      <c r="AM261" t="str">
        <f t="shared" si="166"/>
        <v>201901KS</v>
      </c>
      <c r="AN261">
        <f t="shared" ca="1" si="146"/>
        <v>29.000035460992912</v>
      </c>
      <c r="AO261">
        <f t="shared" ca="1" si="147"/>
        <v>2.9964539007092199</v>
      </c>
      <c r="AP261">
        <f t="shared" ca="1" si="148"/>
        <v>3.99822695035461</v>
      </c>
      <c r="AQ261">
        <f t="shared" ca="1" si="149"/>
        <v>7.9964539007092199</v>
      </c>
      <c r="AR261">
        <f t="shared" ca="1" si="150"/>
        <v>3.99822695035461</v>
      </c>
      <c r="AS261">
        <f ca="1">P261/J261</f>
        <v>-8.4357748655353434E-2</v>
      </c>
    </row>
    <row r="262" spans="1:45" hidden="1" outlineLevel="1" x14ac:dyDescent="0.4">
      <c r="A262">
        <f t="shared" si="151"/>
        <v>201901</v>
      </c>
      <c r="B262" t="s">
        <v>298</v>
      </c>
      <c r="C262" t="s">
        <v>288</v>
      </c>
      <c r="D262" t="str">
        <f t="shared" ca="1" si="136"/>
        <v>I119</v>
      </c>
      <c r="E262">
        <f t="shared" ca="1" si="152"/>
        <v>15</v>
      </c>
      <c r="F262">
        <f t="shared" ca="1" si="153"/>
        <v>24</v>
      </c>
      <c r="G262" t="str">
        <f t="shared" ca="1" si="132"/>
        <v>S12</v>
      </c>
      <c r="H262" t="str">
        <f t="shared" ca="1" si="133"/>
        <v>S120</v>
      </c>
      <c r="I262">
        <f ca="1">VLOOKUP(D262,PRC!$A$2:$B$21,2,0)*E262</f>
        <v>1425000</v>
      </c>
      <c r="J262">
        <f t="shared" ca="1" si="154"/>
        <v>1097246</v>
      </c>
      <c r="K262">
        <f ca="1">VLOOKUP(D262,PRC!$A$1:$C$21,3,0)*E262</f>
        <v>684000</v>
      </c>
      <c r="L262">
        <f t="shared" ca="1" si="155"/>
        <v>43000</v>
      </c>
      <c r="M262">
        <f t="shared" ca="1" si="156"/>
        <v>100000</v>
      </c>
      <c r="N262">
        <f t="shared" ca="1" si="157"/>
        <v>143000</v>
      </c>
      <c r="O262">
        <f t="shared" ca="1" si="158"/>
        <v>57000</v>
      </c>
      <c r="P262">
        <f t="shared" ca="1" si="134"/>
        <v>70246</v>
      </c>
      <c r="Q262">
        <f ca="1">IF(P262&gt;0,1,0)</f>
        <v>1</v>
      </c>
      <c r="R262">
        <f t="shared" ca="1" si="159"/>
        <v>23</v>
      </c>
      <c r="S262">
        <f t="shared" ca="1" si="160"/>
        <v>3</v>
      </c>
      <c r="T262">
        <f t="shared" ca="1" si="161"/>
        <v>7</v>
      </c>
      <c r="U262">
        <f t="shared" ca="1" si="162"/>
        <v>10</v>
      </c>
      <c r="V262">
        <f t="shared" ca="1" si="163"/>
        <v>4</v>
      </c>
      <c r="X262">
        <f t="shared" si="167"/>
        <v>262</v>
      </c>
      <c r="Y262">
        <f t="shared" si="135"/>
        <v>252</v>
      </c>
      <c r="Z262">
        <f t="shared" si="168"/>
        <v>253</v>
      </c>
      <c r="AA262">
        <f t="shared" si="164"/>
        <v>451</v>
      </c>
      <c r="AB262">
        <f t="shared" si="165"/>
        <v>200</v>
      </c>
      <c r="AM262" t="str">
        <f t="shared" si="166"/>
        <v>201901KS</v>
      </c>
      <c r="AN262">
        <f t="shared" ca="1" si="146"/>
        <v>23.000280701754384</v>
      </c>
      <c r="AO262">
        <f t="shared" ca="1" si="147"/>
        <v>3.0175438596491229</v>
      </c>
      <c r="AP262">
        <f t="shared" ca="1" si="148"/>
        <v>7.0175438596491224</v>
      </c>
      <c r="AQ262">
        <f t="shared" ca="1" si="149"/>
        <v>10.035087719298245</v>
      </c>
      <c r="AR262">
        <f t="shared" ca="1" si="150"/>
        <v>4</v>
      </c>
      <c r="AS262">
        <f ca="1">P262/J262</f>
        <v>6.4020283509805459E-2</v>
      </c>
    </row>
    <row r="263" spans="1:45" hidden="1" outlineLevel="1" x14ac:dyDescent="0.4">
      <c r="A263">
        <f t="shared" si="151"/>
        <v>201901</v>
      </c>
      <c r="B263" t="s">
        <v>299</v>
      </c>
      <c r="C263" t="s">
        <v>288</v>
      </c>
      <c r="D263" t="str">
        <f t="shared" ca="1" si="136"/>
        <v>I119</v>
      </c>
      <c r="E263">
        <f t="shared" ca="1" si="152"/>
        <v>24</v>
      </c>
      <c r="F263">
        <f t="shared" ca="1" si="153"/>
        <v>28</v>
      </c>
      <c r="G263" t="str">
        <f t="shared" ca="1" si="132"/>
        <v>S10</v>
      </c>
      <c r="H263" t="str">
        <f t="shared" ca="1" si="133"/>
        <v>S105</v>
      </c>
      <c r="I263">
        <f ca="1">VLOOKUP(D263,PRC!$A$2:$B$21,2,0)*E263</f>
        <v>2280000</v>
      </c>
      <c r="J263">
        <f t="shared" ca="1" si="154"/>
        <v>1755596</v>
      </c>
      <c r="K263">
        <f ca="1">VLOOKUP(D263,PRC!$A$1:$C$21,3,0)*E263</f>
        <v>1094400</v>
      </c>
      <c r="L263">
        <f t="shared" ca="1" si="155"/>
        <v>68000</v>
      </c>
      <c r="M263">
        <f t="shared" ca="1" si="156"/>
        <v>137000</v>
      </c>
      <c r="N263">
        <f t="shared" ca="1" si="157"/>
        <v>160000</v>
      </c>
      <c r="O263">
        <f t="shared" ca="1" si="158"/>
        <v>68000</v>
      </c>
      <c r="P263">
        <f t="shared" ca="1" si="134"/>
        <v>228196</v>
      </c>
      <c r="Q263">
        <f ca="1">IF(P263&gt;0,1,0)</f>
        <v>1</v>
      </c>
      <c r="R263">
        <f t="shared" ca="1" si="159"/>
        <v>23</v>
      </c>
      <c r="S263">
        <f t="shared" ca="1" si="160"/>
        <v>3</v>
      </c>
      <c r="T263">
        <f t="shared" ca="1" si="161"/>
        <v>6</v>
      </c>
      <c r="U263">
        <f t="shared" ca="1" si="162"/>
        <v>7</v>
      </c>
      <c r="V263">
        <f t="shared" ca="1" si="163"/>
        <v>3</v>
      </c>
      <c r="X263">
        <f t="shared" si="167"/>
        <v>263</v>
      </c>
      <c r="Y263">
        <f t="shared" si="135"/>
        <v>252</v>
      </c>
      <c r="Z263">
        <f t="shared" si="168"/>
        <v>253</v>
      </c>
      <c r="AA263">
        <f t="shared" si="164"/>
        <v>451</v>
      </c>
      <c r="AB263">
        <f t="shared" si="165"/>
        <v>200</v>
      </c>
      <c r="AM263" t="str">
        <f t="shared" si="166"/>
        <v>201901KS</v>
      </c>
      <c r="AN263">
        <f t="shared" ca="1" si="146"/>
        <v>23.000175438596493</v>
      </c>
      <c r="AO263">
        <f t="shared" ca="1" si="147"/>
        <v>2.9824561403508771</v>
      </c>
      <c r="AP263">
        <f t="shared" ca="1" si="148"/>
        <v>6.0087719298245617</v>
      </c>
      <c r="AQ263">
        <f t="shared" ca="1" si="149"/>
        <v>7.0175438596491224</v>
      </c>
      <c r="AR263">
        <f t="shared" ca="1" si="150"/>
        <v>2.9824561403508771</v>
      </c>
      <c r="AS263">
        <f ca="1">P263/J263</f>
        <v>0.12998206876752966</v>
      </c>
    </row>
    <row r="264" spans="1:45" hidden="1" outlineLevel="1" x14ac:dyDescent="0.4">
      <c r="A264">
        <f t="shared" si="151"/>
        <v>201901</v>
      </c>
      <c r="B264" t="s">
        <v>300</v>
      </c>
      <c r="C264" t="s">
        <v>288</v>
      </c>
      <c r="D264" t="str">
        <f t="shared" ca="1" si="136"/>
        <v>I104</v>
      </c>
      <c r="E264">
        <f t="shared" ca="1" si="152"/>
        <v>42</v>
      </c>
      <c r="F264">
        <f t="shared" ca="1" si="153"/>
        <v>28</v>
      </c>
      <c r="G264" t="str">
        <f t="shared" ca="1" si="132"/>
        <v>S10</v>
      </c>
      <c r="H264" t="str">
        <f t="shared" ca="1" si="133"/>
        <v>S104</v>
      </c>
      <c r="I264">
        <f ca="1">VLOOKUP(D264,PRC!$A$2:$B$21,2,0)*E264</f>
        <v>2940000</v>
      </c>
      <c r="J264">
        <f t="shared" ca="1" si="154"/>
        <v>2263796</v>
      </c>
      <c r="K264">
        <f ca="1">VLOOKUP(D264,PRC!$A$1:$C$21,3,0)*E264</f>
        <v>1234800</v>
      </c>
      <c r="L264">
        <f t="shared" ca="1" si="155"/>
        <v>29000</v>
      </c>
      <c r="M264">
        <f t="shared" ca="1" si="156"/>
        <v>206000</v>
      </c>
      <c r="N264">
        <f t="shared" ca="1" si="157"/>
        <v>235000</v>
      </c>
      <c r="O264">
        <f t="shared" ca="1" si="158"/>
        <v>147000</v>
      </c>
      <c r="P264">
        <f t="shared" ca="1" si="134"/>
        <v>411996</v>
      </c>
      <c r="Q264">
        <f ca="1">IF(P264&gt;0,1,0)</f>
        <v>1</v>
      </c>
      <c r="R264">
        <f t="shared" ca="1" si="159"/>
        <v>23</v>
      </c>
      <c r="S264">
        <f t="shared" ca="1" si="160"/>
        <v>1</v>
      </c>
      <c r="T264">
        <f t="shared" ca="1" si="161"/>
        <v>7</v>
      </c>
      <c r="U264">
        <f t="shared" ca="1" si="162"/>
        <v>8</v>
      </c>
      <c r="V264">
        <f t="shared" ca="1" si="163"/>
        <v>5</v>
      </c>
      <c r="X264">
        <f t="shared" si="167"/>
        <v>264</v>
      </c>
      <c r="Y264">
        <f t="shared" si="135"/>
        <v>252</v>
      </c>
      <c r="Z264">
        <f t="shared" si="168"/>
        <v>253</v>
      </c>
      <c r="AA264">
        <f t="shared" si="164"/>
        <v>451</v>
      </c>
      <c r="AB264">
        <f t="shared" si="165"/>
        <v>200</v>
      </c>
      <c r="AM264" t="str">
        <f t="shared" si="166"/>
        <v>201901KS</v>
      </c>
      <c r="AN264">
        <f t="shared" ca="1" si="146"/>
        <v>23.000136054421773</v>
      </c>
      <c r="AO264">
        <f t="shared" ca="1" si="147"/>
        <v>0.98639455782312913</v>
      </c>
      <c r="AP264">
        <f t="shared" ca="1" si="148"/>
        <v>7.0068027210884356</v>
      </c>
      <c r="AQ264">
        <f t="shared" ca="1" si="149"/>
        <v>7.9931972789115653</v>
      </c>
      <c r="AR264">
        <f t="shared" ca="1" si="150"/>
        <v>5</v>
      </c>
      <c r="AS264">
        <f ca="1">P264/J264</f>
        <v>0.18199343050345526</v>
      </c>
    </row>
    <row r="265" spans="1:45" hidden="1" outlineLevel="1" x14ac:dyDescent="0.4">
      <c r="A265">
        <f t="shared" si="151"/>
        <v>201901</v>
      </c>
      <c r="B265" t="s">
        <v>301</v>
      </c>
      <c r="C265" t="s">
        <v>288</v>
      </c>
      <c r="D265" t="str">
        <f t="shared" ca="1" si="136"/>
        <v>I111</v>
      </c>
      <c r="E265">
        <f t="shared" ca="1" si="152"/>
        <v>44</v>
      </c>
      <c r="F265">
        <f t="shared" ca="1" si="153"/>
        <v>24</v>
      </c>
      <c r="G265" t="str">
        <f t="shared" ca="1" si="132"/>
        <v>S12</v>
      </c>
      <c r="H265" t="str">
        <f t="shared" ca="1" si="133"/>
        <v>S120</v>
      </c>
      <c r="I265">
        <f ca="1">VLOOKUP(D265,PRC!$A$2:$B$21,2,0)*E265</f>
        <v>6600000</v>
      </c>
      <c r="J265">
        <f t="shared" ca="1" si="154"/>
        <v>4751996</v>
      </c>
      <c r="K265">
        <f ca="1">VLOOKUP(D265,PRC!$A$1:$C$21,3,0)*E265</f>
        <v>3498000</v>
      </c>
      <c r="L265">
        <f t="shared" ca="1" si="155"/>
        <v>132000</v>
      </c>
      <c r="M265">
        <f t="shared" ca="1" si="156"/>
        <v>264000</v>
      </c>
      <c r="N265">
        <f t="shared" ca="1" si="157"/>
        <v>528000</v>
      </c>
      <c r="O265">
        <f t="shared" ca="1" si="158"/>
        <v>198000</v>
      </c>
      <c r="P265">
        <f t="shared" ca="1" si="134"/>
        <v>131996</v>
      </c>
      <c r="Q265">
        <f ca="1">IF(P265&gt;0,1,0)</f>
        <v>1</v>
      </c>
      <c r="R265">
        <f t="shared" ca="1" si="159"/>
        <v>28</v>
      </c>
      <c r="S265">
        <f t="shared" ca="1" si="160"/>
        <v>2</v>
      </c>
      <c r="T265">
        <f t="shared" ca="1" si="161"/>
        <v>4</v>
      </c>
      <c r="U265">
        <f t="shared" ca="1" si="162"/>
        <v>8</v>
      </c>
      <c r="V265">
        <f t="shared" ca="1" si="163"/>
        <v>3</v>
      </c>
      <c r="X265">
        <f t="shared" si="167"/>
        <v>265</v>
      </c>
      <c r="Y265">
        <f t="shared" si="135"/>
        <v>252</v>
      </c>
      <c r="Z265">
        <f t="shared" si="168"/>
        <v>253</v>
      </c>
      <c r="AA265">
        <f t="shared" si="164"/>
        <v>451</v>
      </c>
      <c r="AB265">
        <f t="shared" si="165"/>
        <v>200</v>
      </c>
      <c r="AM265" t="str">
        <f t="shared" si="166"/>
        <v>201901KS</v>
      </c>
      <c r="AN265">
        <f t="shared" ca="1" si="146"/>
        <v>28.000060606060607</v>
      </c>
      <c r="AO265">
        <f t="shared" ca="1" si="147"/>
        <v>2</v>
      </c>
      <c r="AP265">
        <f t="shared" ca="1" si="148"/>
        <v>4</v>
      </c>
      <c r="AQ265">
        <f t="shared" ca="1" si="149"/>
        <v>8</v>
      </c>
      <c r="AR265">
        <f t="shared" ca="1" si="150"/>
        <v>3</v>
      </c>
      <c r="AS265">
        <f ca="1">P265/J265</f>
        <v>2.777695940821499E-2</v>
      </c>
    </row>
    <row r="266" spans="1:45" hidden="1" outlineLevel="1" x14ac:dyDescent="0.4">
      <c r="A266">
        <f t="shared" si="151"/>
        <v>201901</v>
      </c>
      <c r="B266" t="s">
        <v>302</v>
      </c>
      <c r="C266" t="s">
        <v>288</v>
      </c>
      <c r="D266" t="str">
        <f t="shared" ca="1" si="136"/>
        <v>I116</v>
      </c>
      <c r="E266">
        <f t="shared" ca="1" si="152"/>
        <v>29</v>
      </c>
      <c r="F266">
        <f t="shared" ca="1" si="153"/>
        <v>28</v>
      </c>
      <c r="G266" t="str">
        <f t="shared" ca="1" si="132"/>
        <v>S10</v>
      </c>
      <c r="H266" t="str">
        <f t="shared" ca="1" si="133"/>
        <v>S103</v>
      </c>
      <c r="I266">
        <f ca="1">VLOOKUP(D266,PRC!$A$2:$B$21,2,0)*E266</f>
        <v>42340000</v>
      </c>
      <c r="J266">
        <f t="shared" ca="1" si="154"/>
        <v>31331596</v>
      </c>
      <c r="K266">
        <f ca="1">VLOOKUP(D266,PRC!$A$1:$C$21,3,0)*E266</f>
        <v>25404000</v>
      </c>
      <c r="L266">
        <f t="shared" ca="1" si="155"/>
        <v>847000</v>
      </c>
      <c r="M266">
        <f t="shared" ca="1" si="156"/>
        <v>2540000</v>
      </c>
      <c r="N266">
        <f t="shared" ca="1" si="157"/>
        <v>4234000</v>
      </c>
      <c r="O266">
        <f t="shared" ca="1" si="158"/>
        <v>2117000</v>
      </c>
      <c r="P266">
        <f t="shared" ca="1" si="134"/>
        <v>-3810404</v>
      </c>
      <c r="Q266">
        <f ca="1">IF(P266&gt;0,1,0)</f>
        <v>0</v>
      </c>
      <c r="R266">
        <f t="shared" ca="1" si="159"/>
        <v>26</v>
      </c>
      <c r="S266">
        <f t="shared" ca="1" si="160"/>
        <v>2</v>
      </c>
      <c r="T266">
        <f t="shared" ca="1" si="161"/>
        <v>6</v>
      </c>
      <c r="U266">
        <f t="shared" ca="1" si="162"/>
        <v>10</v>
      </c>
      <c r="V266">
        <f t="shared" ca="1" si="163"/>
        <v>5</v>
      </c>
      <c r="X266">
        <f t="shared" si="167"/>
        <v>266</v>
      </c>
      <c r="Y266">
        <f t="shared" si="135"/>
        <v>252</v>
      </c>
      <c r="Z266">
        <f t="shared" si="168"/>
        <v>253</v>
      </c>
      <c r="AA266">
        <f t="shared" si="164"/>
        <v>451</v>
      </c>
      <c r="AB266">
        <f t="shared" si="165"/>
        <v>200</v>
      </c>
      <c r="AM266" t="str">
        <f t="shared" si="166"/>
        <v>201901KS</v>
      </c>
      <c r="AN266">
        <f t="shared" ca="1" si="146"/>
        <v>26.000009447331131</v>
      </c>
      <c r="AO266">
        <f t="shared" ca="1" si="147"/>
        <v>2.0004723665564477</v>
      </c>
      <c r="AP266">
        <f t="shared" ca="1" si="148"/>
        <v>5.9990552668871047</v>
      </c>
      <c r="AQ266">
        <f t="shared" ca="1" si="149"/>
        <v>10</v>
      </c>
      <c r="AR266">
        <f t="shared" ca="1" si="150"/>
        <v>5</v>
      </c>
      <c r="AS266">
        <f ca="1">P266/J266</f>
        <v>-0.12161538148264135</v>
      </c>
    </row>
    <row r="267" spans="1:45" hidden="1" outlineLevel="1" x14ac:dyDescent="0.4">
      <c r="A267">
        <f t="shared" si="151"/>
        <v>201901</v>
      </c>
      <c r="B267" t="s">
        <v>303</v>
      </c>
      <c r="C267" t="s">
        <v>288</v>
      </c>
      <c r="D267" t="str">
        <f t="shared" ca="1" si="136"/>
        <v>I117</v>
      </c>
      <c r="E267">
        <f t="shared" ca="1" si="152"/>
        <v>36</v>
      </c>
      <c r="F267">
        <f t="shared" ca="1" si="153"/>
        <v>20</v>
      </c>
      <c r="G267" t="str">
        <f t="shared" ca="1" si="132"/>
        <v>S10</v>
      </c>
      <c r="H267" t="str">
        <f t="shared" ca="1" si="133"/>
        <v>S107</v>
      </c>
      <c r="I267">
        <f ca="1">VLOOKUP(D267,PRC!$A$2:$B$21,2,0)*E267</f>
        <v>90000000</v>
      </c>
      <c r="J267">
        <f t="shared" ca="1" si="154"/>
        <v>68399996</v>
      </c>
      <c r="K267">
        <f ca="1">VLOOKUP(D267,PRC!$A$1:$C$21,3,0)*E267</f>
        <v>41400000</v>
      </c>
      <c r="L267">
        <f t="shared" ca="1" si="155"/>
        <v>900000</v>
      </c>
      <c r="M267">
        <f t="shared" ca="1" si="156"/>
        <v>3600000</v>
      </c>
      <c r="N267">
        <f t="shared" ca="1" si="157"/>
        <v>7200000</v>
      </c>
      <c r="O267">
        <f t="shared" ca="1" si="158"/>
        <v>2700000</v>
      </c>
      <c r="P267">
        <f t="shared" ca="1" si="134"/>
        <v>12599996</v>
      </c>
      <c r="Q267">
        <f ca="1">IF(P267&gt;0,1,0)</f>
        <v>1</v>
      </c>
      <c r="R267">
        <f t="shared" ca="1" si="159"/>
        <v>24</v>
      </c>
      <c r="S267">
        <f t="shared" ca="1" si="160"/>
        <v>1</v>
      </c>
      <c r="T267">
        <f t="shared" ca="1" si="161"/>
        <v>4</v>
      </c>
      <c r="U267">
        <f t="shared" ca="1" si="162"/>
        <v>8</v>
      </c>
      <c r="V267">
        <f t="shared" ca="1" si="163"/>
        <v>3</v>
      </c>
      <c r="X267">
        <f t="shared" si="167"/>
        <v>267</v>
      </c>
      <c r="Y267">
        <f t="shared" si="135"/>
        <v>252</v>
      </c>
      <c r="Z267">
        <f t="shared" si="168"/>
        <v>253</v>
      </c>
      <c r="AA267">
        <f t="shared" si="164"/>
        <v>451</v>
      </c>
      <c r="AB267">
        <f t="shared" si="165"/>
        <v>200</v>
      </c>
      <c r="AM267" t="str">
        <f t="shared" si="166"/>
        <v>201901KS</v>
      </c>
      <c r="AN267">
        <f t="shared" ca="1" si="146"/>
        <v>24.000004444444446</v>
      </c>
      <c r="AO267">
        <f t="shared" ca="1" si="147"/>
        <v>1</v>
      </c>
      <c r="AP267">
        <f t="shared" ca="1" si="148"/>
        <v>4</v>
      </c>
      <c r="AQ267">
        <f t="shared" ca="1" si="149"/>
        <v>8</v>
      </c>
      <c r="AR267">
        <f t="shared" ca="1" si="150"/>
        <v>3</v>
      </c>
      <c r="AS267">
        <f ca="1">P267/J267</f>
        <v>0.18421047860879991</v>
      </c>
    </row>
    <row r="268" spans="1:45" hidden="1" outlineLevel="1" x14ac:dyDescent="0.4">
      <c r="A268">
        <f t="shared" si="151"/>
        <v>201901</v>
      </c>
      <c r="B268" t="s">
        <v>304</v>
      </c>
      <c r="C268" t="s">
        <v>288</v>
      </c>
      <c r="D268" t="str">
        <f t="shared" ca="1" si="136"/>
        <v>I119</v>
      </c>
      <c r="E268">
        <f t="shared" ca="1" si="152"/>
        <v>37</v>
      </c>
      <c r="F268">
        <f t="shared" ca="1" si="153"/>
        <v>26</v>
      </c>
      <c r="G268" t="str">
        <f t="shared" ca="1" si="132"/>
        <v>S11</v>
      </c>
      <c r="H268" t="str">
        <f t="shared" ca="1" si="133"/>
        <v>S115</v>
      </c>
      <c r="I268">
        <f ca="1">VLOOKUP(D268,PRC!$A$2:$B$21,2,0)*E268</f>
        <v>3515000</v>
      </c>
      <c r="J268">
        <f t="shared" ca="1" si="154"/>
        <v>2776846</v>
      </c>
      <c r="K268">
        <f ca="1">VLOOKUP(D268,PRC!$A$1:$C$21,3,0)*E268</f>
        <v>1687200</v>
      </c>
      <c r="L268">
        <f t="shared" ca="1" si="155"/>
        <v>105000</v>
      </c>
      <c r="M268">
        <f t="shared" ca="1" si="156"/>
        <v>141000</v>
      </c>
      <c r="N268">
        <f t="shared" ca="1" si="157"/>
        <v>246000</v>
      </c>
      <c r="O268">
        <f t="shared" ca="1" si="158"/>
        <v>176000</v>
      </c>
      <c r="P268">
        <f t="shared" ca="1" si="134"/>
        <v>421646</v>
      </c>
      <c r="Q268">
        <f ca="1">IF(P268&gt;0,1,0)</f>
        <v>1</v>
      </c>
      <c r="R268">
        <f t="shared" ca="1" si="159"/>
        <v>21</v>
      </c>
      <c r="S268">
        <f t="shared" ca="1" si="160"/>
        <v>3</v>
      </c>
      <c r="T268">
        <f t="shared" ca="1" si="161"/>
        <v>4</v>
      </c>
      <c r="U268">
        <f t="shared" ca="1" si="162"/>
        <v>7</v>
      </c>
      <c r="V268">
        <f t="shared" ca="1" si="163"/>
        <v>5</v>
      </c>
      <c r="X268">
        <f t="shared" si="167"/>
        <v>268</v>
      </c>
      <c r="Y268">
        <f t="shared" si="135"/>
        <v>252</v>
      </c>
      <c r="Z268">
        <f t="shared" si="168"/>
        <v>253</v>
      </c>
      <c r="AA268">
        <f t="shared" si="164"/>
        <v>451</v>
      </c>
      <c r="AB268">
        <f t="shared" si="165"/>
        <v>200</v>
      </c>
      <c r="AM268" t="str">
        <f t="shared" si="166"/>
        <v>201901KS</v>
      </c>
      <c r="AN268">
        <f t="shared" ca="1" si="146"/>
        <v>21.000113798008535</v>
      </c>
      <c r="AO268">
        <f t="shared" ca="1" si="147"/>
        <v>2.9871977240398291</v>
      </c>
      <c r="AP268">
        <f t="shared" ca="1" si="148"/>
        <v>4.0113798008534856</v>
      </c>
      <c r="AQ268">
        <f t="shared" ca="1" si="149"/>
        <v>6.9985775248933138</v>
      </c>
      <c r="AR268">
        <f t="shared" ca="1" si="150"/>
        <v>5.0071123755334286</v>
      </c>
      <c r="AS268">
        <f ca="1">P268/J268</f>
        <v>0.15184349438175543</v>
      </c>
    </row>
    <row r="269" spans="1:45" hidden="1" outlineLevel="1" x14ac:dyDescent="0.4">
      <c r="A269">
        <f t="shared" si="151"/>
        <v>201901</v>
      </c>
      <c r="B269" t="s">
        <v>305</v>
      </c>
      <c r="C269" t="s">
        <v>288</v>
      </c>
      <c r="D269" t="str">
        <f t="shared" ca="1" si="136"/>
        <v>I111</v>
      </c>
      <c r="E269">
        <f t="shared" ca="1" si="152"/>
        <v>36</v>
      </c>
      <c r="F269">
        <f t="shared" ca="1" si="153"/>
        <v>21</v>
      </c>
      <c r="G269" t="str">
        <f t="shared" ca="1" si="132"/>
        <v>S11</v>
      </c>
      <c r="H269" t="str">
        <f t="shared" ca="1" si="133"/>
        <v>S119</v>
      </c>
      <c r="I269">
        <f ca="1">VLOOKUP(D269,PRC!$A$2:$B$21,2,0)*E269</f>
        <v>5400000</v>
      </c>
      <c r="J269">
        <f t="shared" ca="1" si="154"/>
        <v>4157996</v>
      </c>
      <c r="K269">
        <f ca="1">VLOOKUP(D269,PRC!$A$1:$C$21,3,0)*E269</f>
        <v>2862000</v>
      </c>
      <c r="L269">
        <f t="shared" ca="1" si="155"/>
        <v>54000</v>
      </c>
      <c r="M269">
        <f t="shared" ca="1" si="156"/>
        <v>378000</v>
      </c>
      <c r="N269">
        <f t="shared" ca="1" si="157"/>
        <v>540000</v>
      </c>
      <c r="O269">
        <f t="shared" ca="1" si="158"/>
        <v>216000</v>
      </c>
      <c r="P269">
        <f t="shared" ca="1" si="134"/>
        <v>107996</v>
      </c>
      <c r="Q269">
        <f ca="1">IF(P269&gt;0,1,0)</f>
        <v>1</v>
      </c>
      <c r="R269">
        <f t="shared" ca="1" si="159"/>
        <v>23</v>
      </c>
      <c r="S269">
        <f t="shared" ca="1" si="160"/>
        <v>1</v>
      </c>
      <c r="T269">
        <f t="shared" ca="1" si="161"/>
        <v>7</v>
      </c>
      <c r="U269">
        <f t="shared" ca="1" si="162"/>
        <v>10</v>
      </c>
      <c r="V269">
        <f t="shared" ca="1" si="163"/>
        <v>4</v>
      </c>
      <c r="X269">
        <f t="shared" si="167"/>
        <v>269</v>
      </c>
      <c r="Y269">
        <f t="shared" si="135"/>
        <v>252</v>
      </c>
      <c r="Z269">
        <f t="shared" si="168"/>
        <v>253</v>
      </c>
      <c r="AA269">
        <f t="shared" si="164"/>
        <v>451</v>
      </c>
      <c r="AB269">
        <f t="shared" si="165"/>
        <v>200</v>
      </c>
      <c r="AM269" t="str">
        <f t="shared" si="166"/>
        <v>201901KS</v>
      </c>
      <c r="AN269">
        <f t="shared" ca="1" si="146"/>
        <v>23.000074074074071</v>
      </c>
      <c r="AO269">
        <f t="shared" ca="1" si="147"/>
        <v>1</v>
      </c>
      <c r="AP269">
        <f t="shared" ca="1" si="148"/>
        <v>7.0000000000000009</v>
      </c>
      <c r="AQ269">
        <f t="shared" ca="1" si="149"/>
        <v>10</v>
      </c>
      <c r="AR269">
        <f t="shared" ca="1" si="150"/>
        <v>4</v>
      </c>
      <c r="AS269">
        <f ca="1">P269/J269</f>
        <v>2.5973088959200537E-2</v>
      </c>
    </row>
    <row r="270" spans="1:45" hidden="1" outlineLevel="1" x14ac:dyDescent="0.4">
      <c r="A270">
        <f t="shared" si="151"/>
        <v>201901</v>
      </c>
      <c r="B270" t="s">
        <v>306</v>
      </c>
      <c r="C270" t="s">
        <v>288</v>
      </c>
      <c r="D270" t="str">
        <f t="shared" ca="1" si="136"/>
        <v>I106</v>
      </c>
      <c r="E270">
        <f t="shared" ca="1" si="152"/>
        <v>23</v>
      </c>
      <c r="F270">
        <f t="shared" ca="1" si="153"/>
        <v>27</v>
      </c>
      <c r="G270" t="str">
        <f t="shared" ca="1" si="132"/>
        <v>S11</v>
      </c>
      <c r="H270" t="str">
        <f t="shared" ca="1" si="133"/>
        <v>S110</v>
      </c>
      <c r="I270">
        <f ca="1">VLOOKUP(D270,PRC!$A$2:$B$21,2,0)*E270</f>
        <v>460000</v>
      </c>
      <c r="J270">
        <f t="shared" ca="1" si="154"/>
        <v>344996</v>
      </c>
      <c r="K270">
        <f ca="1">VLOOKUP(D270,PRC!$A$1:$C$21,3,0)*E270</f>
        <v>243800</v>
      </c>
      <c r="L270">
        <f t="shared" ca="1" si="155"/>
        <v>9000</v>
      </c>
      <c r="M270">
        <f t="shared" ca="1" si="156"/>
        <v>18000</v>
      </c>
      <c r="N270">
        <f t="shared" ca="1" si="157"/>
        <v>37000</v>
      </c>
      <c r="O270">
        <f t="shared" ca="1" si="158"/>
        <v>14000</v>
      </c>
      <c r="P270">
        <f t="shared" ca="1" si="134"/>
        <v>23196</v>
      </c>
      <c r="Q270">
        <f ca="1">IF(P270&gt;0,1,0)</f>
        <v>1</v>
      </c>
      <c r="R270">
        <f t="shared" ca="1" si="159"/>
        <v>25</v>
      </c>
      <c r="S270">
        <f t="shared" ca="1" si="160"/>
        <v>2</v>
      </c>
      <c r="T270">
        <f t="shared" ca="1" si="161"/>
        <v>4</v>
      </c>
      <c r="U270">
        <f t="shared" ca="1" si="162"/>
        <v>8</v>
      </c>
      <c r="V270">
        <f t="shared" ca="1" si="163"/>
        <v>3</v>
      </c>
      <c r="X270">
        <f t="shared" si="167"/>
        <v>270</v>
      </c>
      <c r="Y270">
        <f t="shared" si="135"/>
        <v>252</v>
      </c>
      <c r="Z270">
        <f t="shared" si="168"/>
        <v>253</v>
      </c>
      <c r="AA270">
        <f t="shared" si="164"/>
        <v>451</v>
      </c>
      <c r="AB270">
        <f t="shared" si="165"/>
        <v>200</v>
      </c>
      <c r="AM270" t="str">
        <f t="shared" si="166"/>
        <v>201901KS</v>
      </c>
      <c r="AN270">
        <f t="shared" ca="1" si="146"/>
        <v>25.000869565217386</v>
      </c>
      <c r="AO270">
        <f t="shared" ca="1" si="147"/>
        <v>1.956521739130435</v>
      </c>
      <c r="AP270">
        <f t="shared" ca="1" si="148"/>
        <v>3.9130434782608701</v>
      </c>
      <c r="AQ270">
        <f t="shared" ca="1" si="149"/>
        <v>8.0434782608695645</v>
      </c>
      <c r="AR270">
        <f t="shared" ca="1" si="150"/>
        <v>3.0434782608695654</v>
      </c>
      <c r="AS270">
        <f ca="1">P270/J270</f>
        <v>6.723556215144523E-2</v>
      </c>
    </row>
    <row r="271" spans="1:45" hidden="1" outlineLevel="1" x14ac:dyDescent="0.4">
      <c r="A271">
        <f t="shared" si="151"/>
        <v>201901</v>
      </c>
      <c r="B271" t="s">
        <v>307</v>
      </c>
      <c r="C271" t="s">
        <v>288</v>
      </c>
      <c r="D271" t="str">
        <f t="shared" ca="1" si="136"/>
        <v>I118</v>
      </c>
      <c r="E271">
        <f t="shared" ca="1" si="152"/>
        <v>41</v>
      </c>
      <c r="F271">
        <f t="shared" ca="1" si="153"/>
        <v>29</v>
      </c>
      <c r="G271" t="str">
        <f t="shared" ca="1" si="132"/>
        <v>S12</v>
      </c>
      <c r="H271" t="str">
        <f t="shared" ca="1" si="133"/>
        <v>S120</v>
      </c>
      <c r="I271">
        <f ca="1">VLOOKUP(D271,PRC!$A$2:$B$21,2,0)*E271</f>
        <v>21730000</v>
      </c>
      <c r="J271">
        <f t="shared" ca="1" si="154"/>
        <v>15428296</v>
      </c>
      <c r="K271">
        <f ca="1">VLOOKUP(D271,PRC!$A$1:$C$21,3,0)*E271</f>
        <v>9126600</v>
      </c>
      <c r="L271">
        <f t="shared" ca="1" si="155"/>
        <v>217000</v>
      </c>
      <c r="M271">
        <f t="shared" ca="1" si="156"/>
        <v>1087000</v>
      </c>
      <c r="N271">
        <f t="shared" ca="1" si="157"/>
        <v>1304000</v>
      </c>
      <c r="O271">
        <f t="shared" ca="1" si="158"/>
        <v>652000</v>
      </c>
      <c r="P271">
        <f t="shared" ca="1" si="134"/>
        <v>3041696</v>
      </c>
      <c r="Q271">
        <f ca="1">IF(P271&gt;0,1,0)</f>
        <v>1</v>
      </c>
      <c r="R271">
        <f t="shared" ca="1" si="159"/>
        <v>29</v>
      </c>
      <c r="S271">
        <f t="shared" ca="1" si="160"/>
        <v>1</v>
      </c>
      <c r="T271">
        <f t="shared" ca="1" si="161"/>
        <v>5</v>
      </c>
      <c r="U271">
        <f t="shared" ca="1" si="162"/>
        <v>6</v>
      </c>
      <c r="V271">
        <f t="shared" ca="1" si="163"/>
        <v>3</v>
      </c>
      <c r="X271">
        <f t="shared" si="167"/>
        <v>271</v>
      </c>
      <c r="Y271">
        <f t="shared" si="135"/>
        <v>252</v>
      </c>
      <c r="Z271">
        <f t="shared" si="168"/>
        <v>253</v>
      </c>
      <c r="AA271">
        <f t="shared" si="164"/>
        <v>451</v>
      </c>
      <c r="AB271">
        <f t="shared" si="165"/>
        <v>200</v>
      </c>
      <c r="AM271" t="str">
        <f t="shared" si="166"/>
        <v>201901KS</v>
      </c>
      <c r="AN271">
        <f t="shared" ca="1" si="146"/>
        <v>29.000018407731243</v>
      </c>
      <c r="AO271">
        <f t="shared" ca="1" si="147"/>
        <v>0.99861942015646576</v>
      </c>
      <c r="AP271">
        <f t="shared" ca="1" si="148"/>
        <v>5.0023009664058904</v>
      </c>
      <c r="AQ271">
        <f t="shared" ca="1" si="149"/>
        <v>6.0009203865623562</v>
      </c>
      <c r="AR271">
        <f t="shared" ca="1" si="150"/>
        <v>3.0004601932811781</v>
      </c>
      <c r="AS271">
        <f ca="1">P271/J271</f>
        <v>0.19715048246416844</v>
      </c>
    </row>
    <row r="272" spans="1:45" hidden="1" outlineLevel="1" x14ac:dyDescent="0.4">
      <c r="A272">
        <f t="shared" si="151"/>
        <v>201901</v>
      </c>
      <c r="B272" t="s">
        <v>308</v>
      </c>
      <c r="C272" t="s">
        <v>288</v>
      </c>
      <c r="D272" t="str">
        <f t="shared" ca="1" si="136"/>
        <v>I116</v>
      </c>
      <c r="E272">
        <f t="shared" ca="1" si="152"/>
        <v>10</v>
      </c>
      <c r="F272">
        <f t="shared" ca="1" si="153"/>
        <v>29</v>
      </c>
      <c r="G272" t="str">
        <f t="shared" ca="1" si="132"/>
        <v>S11</v>
      </c>
      <c r="H272" t="str">
        <f t="shared" ca="1" si="133"/>
        <v>S111</v>
      </c>
      <c r="I272">
        <f ca="1">VLOOKUP(D272,PRC!$A$2:$B$21,2,0)*E272</f>
        <v>14600000</v>
      </c>
      <c r="J272">
        <f t="shared" ca="1" si="154"/>
        <v>10657996</v>
      </c>
      <c r="K272">
        <f ca="1">VLOOKUP(D272,PRC!$A$1:$C$21,3,0)*E272</f>
        <v>8760000</v>
      </c>
      <c r="L272">
        <f t="shared" ca="1" si="155"/>
        <v>438000</v>
      </c>
      <c r="M272">
        <f t="shared" ca="1" si="156"/>
        <v>876000</v>
      </c>
      <c r="N272">
        <f t="shared" ca="1" si="157"/>
        <v>1022000</v>
      </c>
      <c r="O272">
        <f t="shared" ca="1" si="158"/>
        <v>438000</v>
      </c>
      <c r="P272">
        <f t="shared" ca="1" si="134"/>
        <v>-876004</v>
      </c>
      <c r="Q272">
        <f ca="1">IF(P272&gt;0,1,0)</f>
        <v>0</v>
      </c>
      <c r="R272">
        <f t="shared" ca="1" si="159"/>
        <v>27</v>
      </c>
      <c r="S272">
        <f t="shared" ca="1" si="160"/>
        <v>3</v>
      </c>
      <c r="T272">
        <f t="shared" ca="1" si="161"/>
        <v>6</v>
      </c>
      <c r="U272">
        <f t="shared" ca="1" si="162"/>
        <v>7</v>
      </c>
      <c r="V272">
        <f t="shared" ca="1" si="163"/>
        <v>3</v>
      </c>
      <c r="X272">
        <f t="shared" si="167"/>
        <v>272</v>
      </c>
      <c r="Y272">
        <f t="shared" si="135"/>
        <v>252</v>
      </c>
      <c r="Z272">
        <f t="shared" si="168"/>
        <v>253</v>
      </c>
      <c r="AA272">
        <f t="shared" si="164"/>
        <v>451</v>
      </c>
      <c r="AB272">
        <f t="shared" si="165"/>
        <v>200</v>
      </c>
      <c r="AM272" t="str">
        <f t="shared" si="166"/>
        <v>201901KS</v>
      </c>
      <c r="AN272">
        <f t="shared" ca="1" si="146"/>
        <v>27.000027397260272</v>
      </c>
      <c r="AO272">
        <f t="shared" ca="1" si="147"/>
        <v>3</v>
      </c>
      <c r="AP272">
        <f t="shared" ca="1" si="148"/>
        <v>6</v>
      </c>
      <c r="AQ272">
        <f t="shared" ca="1" si="149"/>
        <v>7.0000000000000009</v>
      </c>
      <c r="AR272">
        <f t="shared" ca="1" si="150"/>
        <v>3</v>
      </c>
      <c r="AS272">
        <f ca="1">P272/J272</f>
        <v>-8.2192186973986475E-2</v>
      </c>
    </row>
    <row r="273" spans="1:45" hidden="1" outlineLevel="1" x14ac:dyDescent="0.4">
      <c r="A273">
        <f t="shared" si="151"/>
        <v>201901</v>
      </c>
      <c r="B273" t="s">
        <v>309</v>
      </c>
      <c r="C273" t="s">
        <v>288</v>
      </c>
      <c r="D273" t="str">
        <f t="shared" ca="1" si="136"/>
        <v>I116</v>
      </c>
      <c r="E273">
        <f t="shared" ca="1" si="152"/>
        <v>12</v>
      </c>
      <c r="F273">
        <f t="shared" ca="1" si="153"/>
        <v>29</v>
      </c>
      <c r="G273" t="str">
        <f t="shared" ca="1" si="132"/>
        <v>S10</v>
      </c>
      <c r="H273" t="str">
        <f t="shared" ca="1" si="133"/>
        <v>S109</v>
      </c>
      <c r="I273">
        <f ca="1">VLOOKUP(D273,PRC!$A$2:$B$21,2,0)*E273</f>
        <v>17520000</v>
      </c>
      <c r="J273">
        <f t="shared" ca="1" si="154"/>
        <v>13139996</v>
      </c>
      <c r="K273">
        <f ca="1">VLOOKUP(D273,PRC!$A$1:$C$21,3,0)*E273</f>
        <v>10512000</v>
      </c>
      <c r="L273">
        <f t="shared" ca="1" si="155"/>
        <v>175000</v>
      </c>
      <c r="M273">
        <f t="shared" ca="1" si="156"/>
        <v>1226000</v>
      </c>
      <c r="N273">
        <f t="shared" ca="1" si="157"/>
        <v>1226000</v>
      </c>
      <c r="O273">
        <f t="shared" ca="1" si="158"/>
        <v>876000</v>
      </c>
      <c r="P273">
        <f t="shared" ca="1" si="134"/>
        <v>-875004</v>
      </c>
      <c r="Q273">
        <f ca="1">IF(P273&gt;0,1,0)</f>
        <v>0</v>
      </c>
      <c r="R273">
        <f t="shared" ca="1" si="159"/>
        <v>25</v>
      </c>
      <c r="S273">
        <f t="shared" ca="1" si="160"/>
        <v>1</v>
      </c>
      <c r="T273">
        <f t="shared" ca="1" si="161"/>
        <v>7</v>
      </c>
      <c r="U273">
        <f t="shared" ca="1" si="162"/>
        <v>7</v>
      </c>
      <c r="V273">
        <f t="shared" ca="1" si="163"/>
        <v>5</v>
      </c>
      <c r="X273">
        <f t="shared" si="167"/>
        <v>273</v>
      </c>
      <c r="Y273">
        <f t="shared" si="135"/>
        <v>252</v>
      </c>
      <c r="Z273">
        <f t="shared" si="168"/>
        <v>253</v>
      </c>
      <c r="AA273">
        <f t="shared" si="164"/>
        <v>451</v>
      </c>
      <c r="AB273">
        <f t="shared" si="165"/>
        <v>200</v>
      </c>
      <c r="AM273" t="str">
        <f t="shared" si="166"/>
        <v>201901KS</v>
      </c>
      <c r="AN273">
        <f t="shared" ca="1" si="146"/>
        <v>25.000022831050227</v>
      </c>
      <c r="AO273">
        <f t="shared" ca="1" si="147"/>
        <v>0.99885844748858443</v>
      </c>
      <c r="AP273">
        <f t="shared" ca="1" si="148"/>
        <v>6.9977168949771684</v>
      </c>
      <c r="AQ273">
        <f t="shared" ca="1" si="149"/>
        <v>6.9977168949771684</v>
      </c>
      <c r="AR273">
        <f t="shared" ca="1" si="150"/>
        <v>5</v>
      </c>
      <c r="AS273">
        <f ca="1">P273/J273</f>
        <v>-6.6590887851107408E-2</v>
      </c>
    </row>
    <row r="274" spans="1:45" hidden="1" outlineLevel="1" x14ac:dyDescent="0.4">
      <c r="A274">
        <f t="shared" si="151"/>
        <v>201901</v>
      </c>
      <c r="B274" t="s">
        <v>310</v>
      </c>
      <c r="C274" t="s">
        <v>288</v>
      </c>
      <c r="D274" t="str">
        <f t="shared" ca="1" si="136"/>
        <v>I104</v>
      </c>
      <c r="E274">
        <f t="shared" ca="1" si="152"/>
        <v>20</v>
      </c>
      <c r="F274">
        <f t="shared" ca="1" si="153"/>
        <v>29</v>
      </c>
      <c r="G274" t="str">
        <f t="shared" ca="1" si="132"/>
        <v>S10</v>
      </c>
      <c r="H274" t="str">
        <f t="shared" ca="1" si="133"/>
        <v>S102</v>
      </c>
      <c r="I274">
        <f ca="1">VLOOKUP(D274,PRC!$A$2:$B$21,2,0)*E274</f>
        <v>1400000</v>
      </c>
      <c r="J274">
        <f t="shared" ca="1" si="154"/>
        <v>1105996</v>
      </c>
      <c r="K274">
        <f ca="1">VLOOKUP(D274,PRC!$A$1:$C$21,3,0)*E274</f>
        <v>588000</v>
      </c>
      <c r="L274">
        <f t="shared" ca="1" si="155"/>
        <v>28000</v>
      </c>
      <c r="M274">
        <f t="shared" ca="1" si="156"/>
        <v>70000</v>
      </c>
      <c r="N274">
        <f t="shared" ca="1" si="157"/>
        <v>140000</v>
      </c>
      <c r="O274">
        <f t="shared" ca="1" si="158"/>
        <v>56000</v>
      </c>
      <c r="P274">
        <f t="shared" ca="1" si="134"/>
        <v>223996</v>
      </c>
      <c r="Q274">
        <f ca="1">IF(P274&gt;0,1,0)</f>
        <v>1</v>
      </c>
      <c r="R274">
        <f t="shared" ca="1" si="159"/>
        <v>21</v>
      </c>
      <c r="S274">
        <f t="shared" ca="1" si="160"/>
        <v>2</v>
      </c>
      <c r="T274">
        <f t="shared" ca="1" si="161"/>
        <v>5</v>
      </c>
      <c r="U274">
        <f t="shared" ca="1" si="162"/>
        <v>10</v>
      </c>
      <c r="V274">
        <f t="shared" ca="1" si="163"/>
        <v>4</v>
      </c>
      <c r="X274">
        <f t="shared" si="167"/>
        <v>274</v>
      </c>
      <c r="Y274">
        <f t="shared" si="135"/>
        <v>252</v>
      </c>
      <c r="Z274">
        <f t="shared" si="168"/>
        <v>253</v>
      </c>
      <c r="AA274">
        <f t="shared" si="164"/>
        <v>451</v>
      </c>
      <c r="AB274">
        <f t="shared" si="165"/>
        <v>200</v>
      </c>
      <c r="AM274" t="str">
        <f t="shared" si="166"/>
        <v>201901KS</v>
      </c>
      <c r="AN274">
        <f t="shared" ca="1" si="146"/>
        <v>21.000285714285717</v>
      </c>
      <c r="AO274">
        <f t="shared" ca="1" si="147"/>
        <v>2</v>
      </c>
      <c r="AP274">
        <f t="shared" ca="1" si="148"/>
        <v>5</v>
      </c>
      <c r="AQ274">
        <f t="shared" ca="1" si="149"/>
        <v>10</v>
      </c>
      <c r="AR274">
        <f t="shared" ca="1" si="150"/>
        <v>4</v>
      </c>
      <c r="AS274">
        <f ca="1">P274/J274</f>
        <v>0.2025287614060087</v>
      </c>
    </row>
    <row r="275" spans="1:45" hidden="1" outlineLevel="1" x14ac:dyDescent="0.4">
      <c r="A275">
        <f t="shared" si="151"/>
        <v>201901</v>
      </c>
      <c r="B275" t="s">
        <v>311</v>
      </c>
      <c r="C275" t="s">
        <v>288</v>
      </c>
      <c r="D275" t="str">
        <f t="shared" ca="1" si="136"/>
        <v>I103</v>
      </c>
      <c r="E275">
        <f t="shared" ca="1" si="152"/>
        <v>37</v>
      </c>
      <c r="F275">
        <f t="shared" ca="1" si="153"/>
        <v>29</v>
      </c>
      <c r="G275" t="str">
        <f t="shared" ca="1" si="132"/>
        <v>S10</v>
      </c>
      <c r="H275" t="str">
        <f t="shared" ca="1" si="133"/>
        <v>S102</v>
      </c>
      <c r="I275">
        <f ca="1">VLOOKUP(D275,PRC!$A$2:$B$21,2,0)*E275</f>
        <v>1850000</v>
      </c>
      <c r="J275">
        <f t="shared" ca="1" si="154"/>
        <v>1442996</v>
      </c>
      <c r="K275">
        <f ca="1">VLOOKUP(D275,PRC!$A$1:$C$21,3,0)*E275</f>
        <v>1054500</v>
      </c>
      <c r="L275">
        <f t="shared" ca="1" si="155"/>
        <v>19000</v>
      </c>
      <c r="M275">
        <f t="shared" ca="1" si="156"/>
        <v>130000</v>
      </c>
      <c r="N275">
        <f t="shared" ca="1" si="157"/>
        <v>167000</v>
      </c>
      <c r="O275">
        <f t="shared" ca="1" si="158"/>
        <v>93000</v>
      </c>
      <c r="P275">
        <f t="shared" ca="1" si="134"/>
        <v>-20504</v>
      </c>
      <c r="Q275">
        <f ca="1">IF(P275&gt;0,1,0)</f>
        <v>0</v>
      </c>
      <c r="R275">
        <f t="shared" ca="1" si="159"/>
        <v>22</v>
      </c>
      <c r="S275">
        <f t="shared" ca="1" si="160"/>
        <v>1</v>
      </c>
      <c r="T275">
        <f t="shared" ca="1" si="161"/>
        <v>7</v>
      </c>
      <c r="U275">
        <f t="shared" ca="1" si="162"/>
        <v>9</v>
      </c>
      <c r="V275">
        <f t="shared" ca="1" si="163"/>
        <v>5</v>
      </c>
      <c r="X275">
        <f t="shared" si="167"/>
        <v>275</v>
      </c>
      <c r="Y275">
        <f t="shared" si="135"/>
        <v>252</v>
      </c>
      <c r="Z275">
        <f t="shared" si="168"/>
        <v>253</v>
      </c>
      <c r="AA275">
        <f t="shared" si="164"/>
        <v>451</v>
      </c>
      <c r="AB275">
        <f t="shared" si="165"/>
        <v>200</v>
      </c>
      <c r="AM275" t="str">
        <f t="shared" si="166"/>
        <v>201901KS</v>
      </c>
      <c r="AN275">
        <f t="shared" ca="1" si="146"/>
        <v>22.000216216216216</v>
      </c>
      <c r="AO275">
        <f t="shared" ca="1" si="147"/>
        <v>1.027027027027027</v>
      </c>
      <c r="AP275">
        <f t="shared" ca="1" si="148"/>
        <v>7.0270270270270272</v>
      </c>
      <c r="AQ275">
        <f t="shared" ca="1" si="149"/>
        <v>9.0270270270270263</v>
      </c>
      <c r="AR275">
        <f t="shared" ca="1" si="150"/>
        <v>5.0270270270270272</v>
      </c>
      <c r="AS275">
        <f ca="1">P275/J275</f>
        <v>-1.4209325597576154E-2</v>
      </c>
    </row>
    <row r="276" spans="1:45" hidden="1" outlineLevel="1" x14ac:dyDescent="0.4">
      <c r="A276">
        <f t="shared" si="151"/>
        <v>201901</v>
      </c>
      <c r="B276" t="s">
        <v>312</v>
      </c>
      <c r="C276" t="s">
        <v>288</v>
      </c>
      <c r="D276" t="str">
        <f t="shared" ca="1" si="136"/>
        <v>I106</v>
      </c>
      <c r="E276">
        <f t="shared" ca="1" si="152"/>
        <v>25</v>
      </c>
      <c r="F276">
        <f t="shared" ca="1" si="153"/>
        <v>21</v>
      </c>
      <c r="G276" t="str">
        <f t="shared" ca="1" si="132"/>
        <v>S10</v>
      </c>
      <c r="H276" t="str">
        <f t="shared" ca="1" si="133"/>
        <v>S107</v>
      </c>
      <c r="I276">
        <f ca="1">VLOOKUP(D276,PRC!$A$2:$B$21,2,0)*E276</f>
        <v>500000</v>
      </c>
      <c r="J276">
        <f t="shared" ca="1" si="154"/>
        <v>384996</v>
      </c>
      <c r="K276">
        <f ca="1">VLOOKUP(D276,PRC!$A$1:$C$21,3,0)*E276</f>
        <v>265000</v>
      </c>
      <c r="L276">
        <f t="shared" ca="1" si="155"/>
        <v>15000</v>
      </c>
      <c r="M276">
        <f t="shared" ca="1" si="156"/>
        <v>20000</v>
      </c>
      <c r="N276">
        <f t="shared" ca="1" si="157"/>
        <v>45000</v>
      </c>
      <c r="O276">
        <f t="shared" ca="1" si="158"/>
        <v>15000</v>
      </c>
      <c r="P276">
        <f t="shared" ca="1" si="134"/>
        <v>24996</v>
      </c>
      <c r="Q276">
        <f ca="1">IF(P276&gt;0,1,0)</f>
        <v>1</v>
      </c>
      <c r="R276">
        <f t="shared" ca="1" si="159"/>
        <v>23</v>
      </c>
      <c r="S276">
        <f t="shared" ca="1" si="160"/>
        <v>3</v>
      </c>
      <c r="T276">
        <f t="shared" ca="1" si="161"/>
        <v>4</v>
      </c>
      <c r="U276">
        <f t="shared" ca="1" si="162"/>
        <v>9</v>
      </c>
      <c r="V276">
        <f t="shared" ca="1" si="163"/>
        <v>3</v>
      </c>
      <c r="X276">
        <f t="shared" si="167"/>
        <v>276</v>
      </c>
      <c r="Y276">
        <f t="shared" si="135"/>
        <v>252</v>
      </c>
      <c r="Z276">
        <f t="shared" si="168"/>
        <v>253</v>
      </c>
      <c r="AA276">
        <f t="shared" si="164"/>
        <v>451</v>
      </c>
      <c r="AB276">
        <f t="shared" si="165"/>
        <v>200</v>
      </c>
      <c r="AM276" t="str">
        <f t="shared" si="166"/>
        <v>201901KS</v>
      </c>
      <c r="AN276">
        <f t="shared" ca="1" si="146"/>
        <v>23.000799999999998</v>
      </c>
      <c r="AO276">
        <f t="shared" ca="1" si="147"/>
        <v>3</v>
      </c>
      <c r="AP276">
        <f t="shared" ca="1" si="148"/>
        <v>4</v>
      </c>
      <c r="AQ276">
        <f t="shared" ca="1" si="149"/>
        <v>9</v>
      </c>
      <c r="AR276">
        <f t="shared" ca="1" si="150"/>
        <v>3</v>
      </c>
      <c r="AS276">
        <f ca="1">P276/J276</f>
        <v>6.4925349873764929E-2</v>
      </c>
    </row>
    <row r="277" spans="1:45" hidden="1" outlineLevel="1" x14ac:dyDescent="0.4">
      <c r="A277">
        <f t="shared" si="151"/>
        <v>201901</v>
      </c>
      <c r="B277" t="s">
        <v>313</v>
      </c>
      <c r="C277" t="s">
        <v>288</v>
      </c>
      <c r="D277" t="str">
        <f t="shared" ca="1" si="136"/>
        <v>I114</v>
      </c>
      <c r="E277">
        <f t="shared" ca="1" si="152"/>
        <v>47</v>
      </c>
      <c r="F277">
        <f t="shared" ca="1" si="153"/>
        <v>25</v>
      </c>
      <c r="G277" t="str">
        <f t="shared" ca="1" si="132"/>
        <v>S11</v>
      </c>
      <c r="H277" t="str">
        <f t="shared" ca="1" si="133"/>
        <v>S111</v>
      </c>
      <c r="I277">
        <f ca="1">VLOOKUP(D277,PRC!$A$2:$B$21,2,0)*E277</f>
        <v>11280000</v>
      </c>
      <c r="J277">
        <f t="shared" ca="1" si="154"/>
        <v>8121596</v>
      </c>
      <c r="K277">
        <f ca="1">VLOOKUP(D277,PRC!$A$1:$C$21,3,0)*E277</f>
        <v>6542400</v>
      </c>
      <c r="L277">
        <f t="shared" ca="1" si="155"/>
        <v>338000</v>
      </c>
      <c r="M277">
        <f t="shared" ca="1" si="156"/>
        <v>564000</v>
      </c>
      <c r="N277">
        <f t="shared" ca="1" si="157"/>
        <v>677000</v>
      </c>
      <c r="O277">
        <f t="shared" ca="1" si="158"/>
        <v>338000</v>
      </c>
      <c r="P277">
        <f t="shared" ca="1" si="134"/>
        <v>-337804</v>
      </c>
      <c r="Q277">
        <f ca="1">IF(P277&gt;0,1,0)</f>
        <v>0</v>
      </c>
      <c r="R277">
        <f t="shared" ca="1" si="159"/>
        <v>28</v>
      </c>
      <c r="S277">
        <f t="shared" ca="1" si="160"/>
        <v>3</v>
      </c>
      <c r="T277">
        <f t="shared" ca="1" si="161"/>
        <v>5</v>
      </c>
      <c r="U277">
        <f t="shared" ca="1" si="162"/>
        <v>6</v>
      </c>
      <c r="V277">
        <f t="shared" ca="1" si="163"/>
        <v>3</v>
      </c>
      <c r="X277">
        <f t="shared" si="167"/>
        <v>277</v>
      </c>
      <c r="Y277">
        <f t="shared" si="135"/>
        <v>252</v>
      </c>
      <c r="Z277">
        <f t="shared" si="168"/>
        <v>253</v>
      </c>
      <c r="AA277">
        <f t="shared" si="164"/>
        <v>451</v>
      </c>
      <c r="AB277">
        <f t="shared" si="165"/>
        <v>200</v>
      </c>
      <c r="AM277" t="str">
        <f t="shared" si="166"/>
        <v>201901KS</v>
      </c>
      <c r="AN277">
        <f t="shared" ca="1" si="146"/>
        <v>28.000035460992912</v>
      </c>
      <c r="AO277">
        <f t="shared" ca="1" si="147"/>
        <v>2.9964539007092199</v>
      </c>
      <c r="AP277">
        <f t="shared" ca="1" si="148"/>
        <v>5</v>
      </c>
      <c r="AQ277">
        <f t="shared" ca="1" si="149"/>
        <v>6.00177304964539</v>
      </c>
      <c r="AR277">
        <f t="shared" ca="1" si="150"/>
        <v>2.9964539007092199</v>
      </c>
      <c r="AS277">
        <f ca="1">P277/J277</f>
        <v>-4.1593302597174253E-2</v>
      </c>
    </row>
    <row r="278" spans="1:45" hidden="1" outlineLevel="1" x14ac:dyDescent="0.4">
      <c r="A278">
        <f t="shared" si="151"/>
        <v>201901</v>
      </c>
      <c r="B278" t="s">
        <v>314</v>
      </c>
      <c r="C278" t="s">
        <v>288</v>
      </c>
      <c r="D278" t="str">
        <f t="shared" ca="1" si="136"/>
        <v>I119</v>
      </c>
      <c r="E278">
        <f t="shared" ca="1" si="152"/>
        <v>46</v>
      </c>
      <c r="F278">
        <f t="shared" ca="1" si="153"/>
        <v>25</v>
      </c>
      <c r="G278" t="str">
        <f t="shared" ca="1" si="132"/>
        <v>S10</v>
      </c>
      <c r="H278" t="str">
        <f t="shared" ca="1" si="133"/>
        <v>S106</v>
      </c>
      <c r="I278">
        <f ca="1">VLOOKUP(D278,PRC!$A$2:$B$21,2,0)*E278</f>
        <v>4370000</v>
      </c>
      <c r="J278">
        <f t="shared" ca="1" si="154"/>
        <v>3146396</v>
      </c>
      <c r="K278">
        <f ca="1">VLOOKUP(D278,PRC!$A$1:$C$21,3,0)*E278</f>
        <v>2097600</v>
      </c>
      <c r="L278">
        <f t="shared" ca="1" si="155"/>
        <v>87000</v>
      </c>
      <c r="M278">
        <f t="shared" ca="1" si="156"/>
        <v>262000</v>
      </c>
      <c r="N278">
        <f t="shared" ca="1" si="157"/>
        <v>437000</v>
      </c>
      <c r="O278">
        <f t="shared" ca="1" si="158"/>
        <v>175000</v>
      </c>
      <c r="P278">
        <f t="shared" ca="1" si="134"/>
        <v>87796</v>
      </c>
      <c r="Q278">
        <f ca="1">IF(P278&gt;0,1,0)</f>
        <v>1</v>
      </c>
      <c r="R278">
        <f t="shared" ca="1" si="159"/>
        <v>28</v>
      </c>
      <c r="S278">
        <f t="shared" ca="1" si="160"/>
        <v>2</v>
      </c>
      <c r="T278">
        <f t="shared" ca="1" si="161"/>
        <v>6</v>
      </c>
      <c r="U278">
        <f t="shared" ca="1" si="162"/>
        <v>10</v>
      </c>
      <c r="V278">
        <f t="shared" ca="1" si="163"/>
        <v>4</v>
      </c>
      <c r="X278">
        <f t="shared" si="167"/>
        <v>278</v>
      </c>
      <c r="Y278">
        <f t="shared" si="135"/>
        <v>252</v>
      </c>
      <c r="Z278">
        <f t="shared" si="168"/>
        <v>253</v>
      </c>
      <c r="AA278">
        <f t="shared" si="164"/>
        <v>451</v>
      </c>
      <c r="AB278">
        <f t="shared" si="165"/>
        <v>200</v>
      </c>
      <c r="AM278" t="str">
        <f t="shared" si="166"/>
        <v>201901KS</v>
      </c>
      <c r="AN278">
        <f t="shared" ca="1" si="146"/>
        <v>28.000091533180782</v>
      </c>
      <c r="AO278">
        <f t="shared" ca="1" si="147"/>
        <v>1.9908466819221968</v>
      </c>
      <c r="AP278">
        <f t="shared" ca="1" si="148"/>
        <v>5.9954233409610991</v>
      </c>
      <c r="AQ278">
        <f t="shared" ca="1" si="149"/>
        <v>10</v>
      </c>
      <c r="AR278">
        <f t="shared" ca="1" si="150"/>
        <v>4.0045766590389018</v>
      </c>
      <c r="AS278">
        <f ca="1">P278/J278</f>
        <v>2.7903671375122521E-2</v>
      </c>
    </row>
    <row r="279" spans="1:45" hidden="1" outlineLevel="1" x14ac:dyDescent="0.4">
      <c r="A279">
        <f t="shared" si="151"/>
        <v>201901</v>
      </c>
      <c r="B279" t="s">
        <v>315</v>
      </c>
      <c r="C279" t="s">
        <v>288</v>
      </c>
      <c r="D279" t="str">
        <f t="shared" ca="1" si="136"/>
        <v>I110</v>
      </c>
      <c r="E279">
        <f t="shared" ca="1" si="152"/>
        <v>27</v>
      </c>
      <c r="F279">
        <f t="shared" ca="1" si="153"/>
        <v>21</v>
      </c>
      <c r="G279" t="str">
        <f t="shared" ca="1" si="132"/>
        <v>S11</v>
      </c>
      <c r="H279" t="str">
        <f t="shared" ca="1" si="133"/>
        <v>S117</v>
      </c>
      <c r="I279">
        <f ca="1">VLOOKUP(D279,PRC!$A$2:$B$21,2,0)*E279</f>
        <v>8100000</v>
      </c>
      <c r="J279">
        <f t="shared" ca="1" si="154"/>
        <v>6155996</v>
      </c>
      <c r="K279">
        <f ca="1">VLOOKUP(D279,PRC!$A$1:$C$21,3,0)*E279</f>
        <v>3726000</v>
      </c>
      <c r="L279">
        <f t="shared" ca="1" si="155"/>
        <v>243000</v>
      </c>
      <c r="M279">
        <f t="shared" ca="1" si="156"/>
        <v>324000</v>
      </c>
      <c r="N279">
        <f t="shared" ca="1" si="157"/>
        <v>810000</v>
      </c>
      <c r="O279">
        <f t="shared" ca="1" si="158"/>
        <v>243000</v>
      </c>
      <c r="P279">
        <f t="shared" ca="1" si="134"/>
        <v>809996</v>
      </c>
      <c r="Q279">
        <f ca="1">IF(P279&gt;0,1,0)</f>
        <v>1</v>
      </c>
      <c r="R279">
        <f t="shared" ca="1" si="159"/>
        <v>24</v>
      </c>
      <c r="S279">
        <f t="shared" ca="1" si="160"/>
        <v>3</v>
      </c>
      <c r="T279">
        <f t="shared" ca="1" si="161"/>
        <v>4</v>
      </c>
      <c r="U279">
        <f t="shared" ca="1" si="162"/>
        <v>10</v>
      </c>
      <c r="V279">
        <f t="shared" ca="1" si="163"/>
        <v>3</v>
      </c>
      <c r="X279">
        <f t="shared" si="167"/>
        <v>279</v>
      </c>
      <c r="Y279">
        <f t="shared" si="135"/>
        <v>252</v>
      </c>
      <c r="Z279">
        <f t="shared" si="168"/>
        <v>253</v>
      </c>
      <c r="AA279">
        <f t="shared" si="164"/>
        <v>451</v>
      </c>
      <c r="AB279">
        <f t="shared" si="165"/>
        <v>200</v>
      </c>
      <c r="AM279" t="str">
        <f t="shared" si="166"/>
        <v>201901KS</v>
      </c>
      <c r="AN279">
        <f t="shared" ca="1" si="146"/>
        <v>24.00004938271605</v>
      </c>
      <c r="AO279">
        <f t="shared" ca="1" si="147"/>
        <v>3</v>
      </c>
      <c r="AP279">
        <f t="shared" ca="1" si="148"/>
        <v>4</v>
      </c>
      <c r="AQ279">
        <f t="shared" ca="1" si="149"/>
        <v>10</v>
      </c>
      <c r="AR279">
        <f t="shared" ca="1" si="150"/>
        <v>3</v>
      </c>
      <c r="AS279">
        <f ca="1">P279/J279</f>
        <v>0.13157838309186687</v>
      </c>
    </row>
    <row r="280" spans="1:45" hidden="1" outlineLevel="1" x14ac:dyDescent="0.4">
      <c r="A280">
        <f t="shared" si="151"/>
        <v>201901</v>
      </c>
      <c r="B280" t="s">
        <v>316</v>
      </c>
      <c r="C280" t="s">
        <v>288</v>
      </c>
      <c r="D280" t="str">
        <f t="shared" ca="1" si="136"/>
        <v>I115</v>
      </c>
      <c r="E280">
        <f t="shared" ca="1" si="152"/>
        <v>23</v>
      </c>
      <c r="F280">
        <f t="shared" ca="1" si="153"/>
        <v>20</v>
      </c>
      <c r="G280" t="str">
        <f t="shared" ca="1" si="132"/>
        <v>S10</v>
      </c>
      <c r="H280" t="str">
        <f t="shared" ca="1" si="133"/>
        <v>S109</v>
      </c>
      <c r="I280">
        <f ca="1">VLOOKUP(D280,PRC!$A$2:$B$21,2,0)*E280</f>
        <v>115000</v>
      </c>
      <c r="J280">
        <f t="shared" ca="1" si="154"/>
        <v>86246</v>
      </c>
      <c r="K280">
        <f ca="1">VLOOKUP(D280,PRC!$A$1:$C$21,3,0)*E280</f>
        <v>55200</v>
      </c>
      <c r="L280">
        <f t="shared" ca="1" si="155"/>
        <v>1000</v>
      </c>
      <c r="M280">
        <f t="shared" ca="1" si="156"/>
        <v>5000</v>
      </c>
      <c r="N280">
        <f t="shared" ca="1" si="157"/>
        <v>8000</v>
      </c>
      <c r="O280">
        <f t="shared" ca="1" si="158"/>
        <v>6000</v>
      </c>
      <c r="P280">
        <f t="shared" ca="1" si="134"/>
        <v>11046</v>
      </c>
      <c r="Q280">
        <f ca="1">IF(P280&gt;0,1,0)</f>
        <v>1</v>
      </c>
      <c r="R280">
        <f t="shared" ca="1" si="159"/>
        <v>25</v>
      </c>
      <c r="S280">
        <f t="shared" ca="1" si="160"/>
        <v>1</v>
      </c>
      <c r="T280">
        <f t="shared" ca="1" si="161"/>
        <v>4</v>
      </c>
      <c r="U280">
        <f t="shared" ca="1" si="162"/>
        <v>7</v>
      </c>
      <c r="V280">
        <f t="shared" ca="1" si="163"/>
        <v>5</v>
      </c>
      <c r="X280">
        <f t="shared" si="167"/>
        <v>280</v>
      </c>
      <c r="Y280">
        <f t="shared" si="135"/>
        <v>252</v>
      </c>
      <c r="Z280">
        <f t="shared" si="168"/>
        <v>253</v>
      </c>
      <c r="AA280">
        <f t="shared" si="164"/>
        <v>451</v>
      </c>
      <c r="AB280">
        <f t="shared" si="165"/>
        <v>200</v>
      </c>
      <c r="AM280" t="str">
        <f t="shared" si="166"/>
        <v>201901KS</v>
      </c>
      <c r="AN280">
        <f t="shared" ca="1" si="146"/>
        <v>25.00347826086956</v>
      </c>
      <c r="AO280">
        <f t="shared" ca="1" si="147"/>
        <v>0.86956521739130432</v>
      </c>
      <c r="AP280">
        <f t="shared" ca="1" si="148"/>
        <v>4.3478260869565215</v>
      </c>
      <c r="AQ280">
        <f t="shared" ca="1" si="149"/>
        <v>6.9565217391304346</v>
      </c>
      <c r="AR280">
        <f t="shared" ca="1" si="150"/>
        <v>5.2173913043478262</v>
      </c>
      <c r="AS280">
        <f ca="1">P280/J280</f>
        <v>0.12807550495095424</v>
      </c>
    </row>
    <row r="281" spans="1:45" hidden="1" outlineLevel="1" x14ac:dyDescent="0.4">
      <c r="A281">
        <f t="shared" si="151"/>
        <v>201901</v>
      </c>
      <c r="B281" t="s">
        <v>317</v>
      </c>
      <c r="C281" t="s">
        <v>288</v>
      </c>
      <c r="D281" t="str">
        <f t="shared" ca="1" si="136"/>
        <v>I107</v>
      </c>
      <c r="E281">
        <f t="shared" ca="1" si="152"/>
        <v>35</v>
      </c>
      <c r="F281">
        <f t="shared" ca="1" si="153"/>
        <v>23</v>
      </c>
      <c r="G281" t="str">
        <f t="shared" ca="1" si="132"/>
        <v>S11</v>
      </c>
      <c r="H281" t="str">
        <f t="shared" ca="1" si="133"/>
        <v>S113</v>
      </c>
      <c r="I281">
        <f ca="1">VLOOKUP(D281,PRC!$A$2:$B$21,2,0)*E281</f>
        <v>5250000</v>
      </c>
      <c r="J281">
        <f t="shared" ca="1" si="154"/>
        <v>4147496</v>
      </c>
      <c r="K281">
        <f ca="1">VLOOKUP(D281,PRC!$A$1:$C$21,3,0)*E281</f>
        <v>2992500</v>
      </c>
      <c r="L281">
        <f t="shared" ca="1" si="155"/>
        <v>105000</v>
      </c>
      <c r="M281">
        <f t="shared" ca="1" si="156"/>
        <v>368000</v>
      </c>
      <c r="N281">
        <f t="shared" ca="1" si="157"/>
        <v>315000</v>
      </c>
      <c r="O281">
        <f t="shared" ca="1" si="158"/>
        <v>158000</v>
      </c>
      <c r="P281">
        <f t="shared" ca="1" si="134"/>
        <v>208996</v>
      </c>
      <c r="Q281">
        <f ca="1">IF(P281&gt;0,1,0)</f>
        <v>1</v>
      </c>
      <c r="R281">
        <f t="shared" ca="1" si="159"/>
        <v>21</v>
      </c>
      <c r="S281">
        <f t="shared" ca="1" si="160"/>
        <v>2</v>
      </c>
      <c r="T281">
        <f t="shared" ca="1" si="161"/>
        <v>7</v>
      </c>
      <c r="U281">
        <f t="shared" ca="1" si="162"/>
        <v>6</v>
      </c>
      <c r="V281">
        <f t="shared" ca="1" si="163"/>
        <v>3</v>
      </c>
      <c r="X281">
        <f t="shared" si="167"/>
        <v>281</v>
      </c>
      <c r="Y281">
        <f t="shared" si="135"/>
        <v>252</v>
      </c>
      <c r="Z281">
        <f t="shared" si="168"/>
        <v>253</v>
      </c>
      <c r="AA281">
        <f t="shared" si="164"/>
        <v>451</v>
      </c>
      <c r="AB281">
        <f t="shared" si="165"/>
        <v>200</v>
      </c>
      <c r="AM281" t="str">
        <f t="shared" si="166"/>
        <v>201901KS</v>
      </c>
      <c r="AN281">
        <f t="shared" ca="1" si="146"/>
        <v>21.000076190476193</v>
      </c>
      <c r="AO281">
        <f t="shared" ca="1" si="147"/>
        <v>2</v>
      </c>
      <c r="AP281">
        <f t="shared" ca="1" si="148"/>
        <v>7.0095238095238095</v>
      </c>
      <c r="AQ281">
        <f t="shared" ca="1" si="149"/>
        <v>6</v>
      </c>
      <c r="AR281">
        <f t="shared" ca="1" si="150"/>
        <v>3.0095238095238095</v>
      </c>
      <c r="AS281">
        <f ca="1">P281/J281</f>
        <v>5.0390886452934491E-2</v>
      </c>
    </row>
    <row r="282" spans="1:45" hidden="1" outlineLevel="1" x14ac:dyDescent="0.4">
      <c r="A282">
        <f t="shared" si="151"/>
        <v>201901</v>
      </c>
      <c r="B282" t="s">
        <v>318</v>
      </c>
      <c r="C282" t="s">
        <v>288</v>
      </c>
      <c r="D282" t="str">
        <f t="shared" ca="1" si="136"/>
        <v>I109</v>
      </c>
      <c r="E282">
        <f t="shared" ca="1" si="152"/>
        <v>30</v>
      </c>
      <c r="F282">
        <f t="shared" ca="1" si="153"/>
        <v>28</v>
      </c>
      <c r="G282" t="str">
        <f t="shared" ca="1" si="132"/>
        <v>S11</v>
      </c>
      <c r="H282" t="str">
        <f t="shared" ca="1" si="133"/>
        <v>S117</v>
      </c>
      <c r="I282">
        <f ca="1">VLOOKUP(D282,PRC!$A$2:$B$21,2,0)*E282</f>
        <v>15000000</v>
      </c>
      <c r="J282">
        <f t="shared" ca="1" si="154"/>
        <v>10649996</v>
      </c>
      <c r="K282">
        <f ca="1">VLOOKUP(D282,PRC!$A$1:$C$21,3,0)*E282</f>
        <v>6000000</v>
      </c>
      <c r="L282">
        <f t="shared" ca="1" si="155"/>
        <v>150000</v>
      </c>
      <c r="M282">
        <f t="shared" ca="1" si="156"/>
        <v>1050000</v>
      </c>
      <c r="N282">
        <f t="shared" ca="1" si="157"/>
        <v>1050000</v>
      </c>
      <c r="O282">
        <f t="shared" ca="1" si="158"/>
        <v>750000</v>
      </c>
      <c r="P282">
        <f t="shared" ca="1" si="134"/>
        <v>1649996</v>
      </c>
      <c r="Q282">
        <f ca="1">IF(P282&gt;0,1,0)</f>
        <v>1</v>
      </c>
      <c r="R282">
        <f t="shared" ca="1" si="159"/>
        <v>29</v>
      </c>
      <c r="S282">
        <f t="shared" ca="1" si="160"/>
        <v>1</v>
      </c>
      <c r="T282">
        <f t="shared" ca="1" si="161"/>
        <v>7</v>
      </c>
      <c r="U282">
        <f t="shared" ca="1" si="162"/>
        <v>7</v>
      </c>
      <c r="V282">
        <f t="shared" ca="1" si="163"/>
        <v>5</v>
      </c>
      <c r="X282">
        <f t="shared" si="167"/>
        <v>282</v>
      </c>
      <c r="Y282">
        <f t="shared" si="135"/>
        <v>252</v>
      </c>
      <c r="Z282">
        <f t="shared" si="168"/>
        <v>253</v>
      </c>
      <c r="AA282">
        <f t="shared" si="164"/>
        <v>451</v>
      </c>
      <c r="AB282">
        <f t="shared" si="165"/>
        <v>200</v>
      </c>
      <c r="AM282" t="str">
        <f t="shared" si="166"/>
        <v>201901KS</v>
      </c>
      <c r="AN282">
        <f t="shared" ca="1" si="146"/>
        <v>29.000026666666667</v>
      </c>
      <c r="AO282">
        <f t="shared" ca="1" si="147"/>
        <v>1</v>
      </c>
      <c r="AP282">
        <f t="shared" ca="1" si="148"/>
        <v>7.0000000000000009</v>
      </c>
      <c r="AQ282">
        <f t="shared" ca="1" si="149"/>
        <v>7.0000000000000009</v>
      </c>
      <c r="AR282">
        <f t="shared" ca="1" si="150"/>
        <v>5</v>
      </c>
      <c r="AS282">
        <f ca="1">P282/J282</f>
        <v>0.15492926006732771</v>
      </c>
    </row>
    <row r="283" spans="1:45" hidden="1" outlineLevel="1" x14ac:dyDescent="0.4">
      <c r="A283">
        <f t="shared" si="151"/>
        <v>201901</v>
      </c>
      <c r="B283" t="s">
        <v>319</v>
      </c>
      <c r="C283" t="s">
        <v>288</v>
      </c>
      <c r="D283" t="str">
        <f t="shared" ca="1" si="136"/>
        <v>I118</v>
      </c>
      <c r="E283">
        <f t="shared" ca="1" si="152"/>
        <v>24</v>
      </c>
      <c r="F283">
        <f t="shared" ca="1" si="153"/>
        <v>20</v>
      </c>
      <c r="G283" t="str">
        <f t="shared" ca="1" si="132"/>
        <v>S10</v>
      </c>
      <c r="H283" t="str">
        <f t="shared" ca="1" si="133"/>
        <v>S103</v>
      </c>
      <c r="I283">
        <f ca="1">VLOOKUP(D283,PRC!$A$2:$B$21,2,0)*E283</f>
        <v>12720000</v>
      </c>
      <c r="J283">
        <f t="shared" ca="1" si="154"/>
        <v>9794396</v>
      </c>
      <c r="K283">
        <f ca="1">VLOOKUP(D283,PRC!$A$1:$C$21,3,0)*E283</f>
        <v>5342400</v>
      </c>
      <c r="L283">
        <f t="shared" ca="1" si="155"/>
        <v>254000</v>
      </c>
      <c r="M283">
        <f t="shared" ca="1" si="156"/>
        <v>509000</v>
      </c>
      <c r="N283">
        <f t="shared" ca="1" si="157"/>
        <v>890000</v>
      </c>
      <c r="O283">
        <f t="shared" ca="1" si="158"/>
        <v>636000</v>
      </c>
      <c r="P283">
        <f t="shared" ca="1" si="134"/>
        <v>2162996</v>
      </c>
      <c r="Q283">
        <f ca="1">IF(P283&gt;0,1,0)</f>
        <v>1</v>
      </c>
      <c r="R283">
        <f t="shared" ca="1" si="159"/>
        <v>23</v>
      </c>
      <c r="S283">
        <f t="shared" ca="1" si="160"/>
        <v>2</v>
      </c>
      <c r="T283">
        <f t="shared" ca="1" si="161"/>
        <v>4</v>
      </c>
      <c r="U283">
        <f t="shared" ca="1" si="162"/>
        <v>7</v>
      </c>
      <c r="V283">
        <f t="shared" ca="1" si="163"/>
        <v>5</v>
      </c>
      <c r="X283">
        <f t="shared" si="167"/>
        <v>283</v>
      </c>
      <c r="Y283">
        <f t="shared" si="135"/>
        <v>252</v>
      </c>
      <c r="Z283">
        <f t="shared" si="168"/>
        <v>253</v>
      </c>
      <c r="AA283">
        <f t="shared" si="164"/>
        <v>451</v>
      </c>
      <c r="AB283">
        <f t="shared" si="165"/>
        <v>200</v>
      </c>
      <c r="AM283" t="str">
        <f t="shared" si="166"/>
        <v>201901KS</v>
      </c>
      <c r="AN283">
        <f t="shared" ca="1" si="146"/>
        <v>23.000031446540881</v>
      </c>
      <c r="AO283">
        <f t="shared" ca="1" si="147"/>
        <v>1.9968553459119496</v>
      </c>
      <c r="AP283">
        <f t="shared" ca="1" si="148"/>
        <v>4.0015723270440251</v>
      </c>
      <c r="AQ283">
        <f t="shared" ca="1" si="149"/>
        <v>6.9968553459119498</v>
      </c>
      <c r="AR283">
        <f t="shared" ca="1" si="150"/>
        <v>5</v>
      </c>
      <c r="AS283">
        <f ca="1">P283/J283</f>
        <v>0.22084016206818674</v>
      </c>
    </row>
    <row r="284" spans="1:45" hidden="1" outlineLevel="1" x14ac:dyDescent="0.4">
      <c r="A284">
        <f t="shared" si="151"/>
        <v>201901</v>
      </c>
      <c r="B284" t="s">
        <v>320</v>
      </c>
      <c r="C284" t="s">
        <v>288</v>
      </c>
      <c r="D284" t="str">
        <f t="shared" ca="1" si="136"/>
        <v>I117</v>
      </c>
      <c r="E284">
        <f t="shared" ca="1" si="152"/>
        <v>40</v>
      </c>
      <c r="F284">
        <f t="shared" ca="1" si="153"/>
        <v>23</v>
      </c>
      <c r="G284" t="str">
        <f t="shared" ca="1" si="132"/>
        <v>S11</v>
      </c>
      <c r="H284" t="str">
        <f t="shared" ca="1" si="133"/>
        <v>S114</v>
      </c>
      <c r="I284">
        <f ca="1">VLOOKUP(D284,PRC!$A$2:$B$21,2,0)*E284</f>
        <v>100000000</v>
      </c>
      <c r="J284">
        <f t="shared" ca="1" si="154"/>
        <v>70999996</v>
      </c>
      <c r="K284">
        <f ca="1">VLOOKUP(D284,PRC!$A$1:$C$21,3,0)*E284</f>
        <v>46000000</v>
      </c>
      <c r="L284">
        <f t="shared" ca="1" si="155"/>
        <v>3000000</v>
      </c>
      <c r="M284">
        <f t="shared" ca="1" si="156"/>
        <v>6000000</v>
      </c>
      <c r="N284">
        <f t="shared" ca="1" si="157"/>
        <v>9000000</v>
      </c>
      <c r="O284">
        <f t="shared" ca="1" si="158"/>
        <v>5000000</v>
      </c>
      <c r="P284">
        <f t="shared" ca="1" si="134"/>
        <v>1999996</v>
      </c>
      <c r="Q284">
        <f ca="1">IF(P284&gt;0,1,0)</f>
        <v>1</v>
      </c>
      <c r="R284">
        <f t="shared" ca="1" si="159"/>
        <v>29</v>
      </c>
      <c r="S284">
        <f t="shared" ca="1" si="160"/>
        <v>3</v>
      </c>
      <c r="T284">
        <f t="shared" ca="1" si="161"/>
        <v>6</v>
      </c>
      <c r="U284">
        <f t="shared" ca="1" si="162"/>
        <v>9</v>
      </c>
      <c r="V284">
        <f t="shared" ca="1" si="163"/>
        <v>5</v>
      </c>
      <c r="X284">
        <f t="shared" si="167"/>
        <v>284</v>
      </c>
      <c r="Y284">
        <f t="shared" si="135"/>
        <v>252</v>
      </c>
      <c r="Z284">
        <f t="shared" si="168"/>
        <v>253</v>
      </c>
      <c r="AA284">
        <f t="shared" si="164"/>
        <v>451</v>
      </c>
      <c r="AB284">
        <f t="shared" si="165"/>
        <v>200</v>
      </c>
      <c r="AM284" t="str">
        <f t="shared" si="166"/>
        <v>201901KS</v>
      </c>
      <c r="AN284">
        <f t="shared" ca="1" si="146"/>
        <v>29.000004000000001</v>
      </c>
      <c r="AO284">
        <f t="shared" ca="1" si="147"/>
        <v>3</v>
      </c>
      <c r="AP284">
        <f t="shared" ca="1" si="148"/>
        <v>6</v>
      </c>
      <c r="AQ284">
        <f t="shared" ca="1" si="149"/>
        <v>9</v>
      </c>
      <c r="AR284">
        <f t="shared" ca="1" si="150"/>
        <v>5</v>
      </c>
      <c r="AS284">
        <f ca="1">P284/J284</f>
        <v>2.8168959333462498E-2</v>
      </c>
    </row>
    <row r="285" spans="1:45" hidden="1" outlineLevel="1" x14ac:dyDescent="0.4">
      <c r="A285">
        <f t="shared" si="151"/>
        <v>201901</v>
      </c>
      <c r="B285" t="s">
        <v>321</v>
      </c>
      <c r="C285" t="s">
        <v>288</v>
      </c>
      <c r="D285" t="str">
        <f t="shared" ca="1" si="136"/>
        <v>I101</v>
      </c>
      <c r="E285">
        <f t="shared" ca="1" si="152"/>
        <v>38</v>
      </c>
      <c r="F285">
        <f t="shared" ca="1" si="153"/>
        <v>21</v>
      </c>
      <c r="G285" t="str">
        <f t="shared" ca="1" si="132"/>
        <v>S11</v>
      </c>
      <c r="H285" t="str">
        <f t="shared" ca="1" si="133"/>
        <v>S115</v>
      </c>
      <c r="I285">
        <f ca="1">VLOOKUP(D285,PRC!$A$2:$B$21,2,0)*E285</f>
        <v>1140000</v>
      </c>
      <c r="J285">
        <f t="shared" ca="1" si="154"/>
        <v>797996</v>
      </c>
      <c r="K285">
        <f ca="1">VLOOKUP(D285,PRC!$A$1:$C$21,3,0)*E285</f>
        <v>592800</v>
      </c>
      <c r="L285">
        <f t="shared" ca="1" si="155"/>
        <v>11000</v>
      </c>
      <c r="M285">
        <f t="shared" ca="1" si="156"/>
        <v>80000</v>
      </c>
      <c r="N285">
        <f t="shared" ca="1" si="157"/>
        <v>57000</v>
      </c>
      <c r="O285">
        <f t="shared" ca="1" si="158"/>
        <v>46000</v>
      </c>
      <c r="P285">
        <f t="shared" ca="1" si="134"/>
        <v>11196</v>
      </c>
      <c r="Q285">
        <f ca="1">IF(P285&gt;0,1,0)</f>
        <v>1</v>
      </c>
      <c r="R285">
        <f t="shared" ca="1" si="159"/>
        <v>30</v>
      </c>
      <c r="S285">
        <f t="shared" ca="1" si="160"/>
        <v>1</v>
      </c>
      <c r="T285">
        <f t="shared" ca="1" si="161"/>
        <v>7</v>
      </c>
      <c r="U285">
        <f t="shared" ca="1" si="162"/>
        <v>5</v>
      </c>
      <c r="V285">
        <f t="shared" ca="1" si="163"/>
        <v>4</v>
      </c>
      <c r="X285">
        <f t="shared" si="167"/>
        <v>285</v>
      </c>
      <c r="Y285">
        <f t="shared" si="135"/>
        <v>252</v>
      </c>
      <c r="Z285">
        <f t="shared" si="168"/>
        <v>253</v>
      </c>
      <c r="AA285">
        <f t="shared" si="164"/>
        <v>451</v>
      </c>
      <c r="AB285">
        <f t="shared" si="165"/>
        <v>200</v>
      </c>
      <c r="AM285" t="str">
        <f t="shared" si="166"/>
        <v>201901KS</v>
      </c>
      <c r="AN285">
        <f t="shared" ca="1" si="146"/>
        <v>30.000350877192982</v>
      </c>
      <c r="AO285">
        <f t="shared" ca="1" si="147"/>
        <v>0.96491228070175439</v>
      </c>
      <c r="AP285">
        <f t="shared" ca="1" si="148"/>
        <v>7.0175438596491224</v>
      </c>
      <c r="AQ285">
        <f t="shared" ca="1" si="149"/>
        <v>5</v>
      </c>
      <c r="AR285">
        <f t="shared" ca="1" si="150"/>
        <v>4.0350877192982457</v>
      </c>
      <c r="AS285">
        <f ca="1">P285/J285</f>
        <v>1.4030145514513858E-2</v>
      </c>
    </row>
    <row r="286" spans="1:45" hidden="1" outlineLevel="1" x14ac:dyDescent="0.4">
      <c r="A286">
        <f t="shared" si="151"/>
        <v>201901</v>
      </c>
      <c r="B286" t="s">
        <v>322</v>
      </c>
      <c r="C286" t="s">
        <v>288</v>
      </c>
      <c r="D286" t="str">
        <f t="shared" ca="1" si="136"/>
        <v>I113</v>
      </c>
      <c r="E286">
        <f t="shared" ca="1" si="152"/>
        <v>15</v>
      </c>
      <c r="F286">
        <f t="shared" ca="1" si="153"/>
        <v>27</v>
      </c>
      <c r="G286" t="str">
        <f t="shared" ca="1" si="132"/>
        <v>S11</v>
      </c>
      <c r="H286" t="str">
        <f t="shared" ca="1" si="133"/>
        <v>S111</v>
      </c>
      <c r="I286">
        <f ca="1">VLOOKUP(D286,PRC!$A$2:$B$21,2,0)*E286</f>
        <v>10050000</v>
      </c>
      <c r="J286">
        <f t="shared" ca="1" si="154"/>
        <v>7537496</v>
      </c>
      <c r="K286">
        <f ca="1">VLOOKUP(D286,PRC!$A$1:$C$21,3,0)*E286</f>
        <v>4522500</v>
      </c>
      <c r="L286">
        <f t="shared" ca="1" si="155"/>
        <v>201000</v>
      </c>
      <c r="M286">
        <f t="shared" ca="1" si="156"/>
        <v>603000</v>
      </c>
      <c r="N286">
        <f t="shared" ca="1" si="157"/>
        <v>804000</v>
      </c>
      <c r="O286">
        <f t="shared" ca="1" si="158"/>
        <v>302000</v>
      </c>
      <c r="P286">
        <f t="shared" ca="1" si="134"/>
        <v>1104996</v>
      </c>
      <c r="Q286">
        <f ca="1">IF(P286&gt;0,1,0)</f>
        <v>1</v>
      </c>
      <c r="R286">
        <f t="shared" ca="1" si="159"/>
        <v>25</v>
      </c>
      <c r="S286">
        <f t="shared" ca="1" si="160"/>
        <v>2</v>
      </c>
      <c r="T286">
        <f t="shared" ca="1" si="161"/>
        <v>6</v>
      </c>
      <c r="U286">
        <f t="shared" ca="1" si="162"/>
        <v>8</v>
      </c>
      <c r="V286">
        <f t="shared" ca="1" si="163"/>
        <v>3</v>
      </c>
      <c r="X286">
        <f t="shared" si="167"/>
        <v>286</v>
      </c>
      <c r="Y286">
        <f t="shared" si="135"/>
        <v>252</v>
      </c>
      <c r="Z286">
        <f t="shared" si="168"/>
        <v>253</v>
      </c>
      <c r="AA286">
        <f t="shared" si="164"/>
        <v>451</v>
      </c>
      <c r="AB286">
        <f t="shared" si="165"/>
        <v>200</v>
      </c>
      <c r="AM286" t="str">
        <f t="shared" si="166"/>
        <v>201901KS</v>
      </c>
      <c r="AN286">
        <f t="shared" ca="1" si="146"/>
        <v>25.000039800995022</v>
      </c>
      <c r="AO286">
        <f t="shared" ca="1" si="147"/>
        <v>2</v>
      </c>
      <c r="AP286">
        <f t="shared" ca="1" si="148"/>
        <v>6</v>
      </c>
      <c r="AQ286">
        <f t="shared" ca="1" si="149"/>
        <v>8</v>
      </c>
      <c r="AR286">
        <f t="shared" ca="1" si="150"/>
        <v>3.0049751243781095</v>
      </c>
      <c r="AS286">
        <f ca="1">P286/J286</f>
        <v>0.14659987879263883</v>
      </c>
    </row>
    <row r="287" spans="1:45" hidden="1" outlineLevel="1" x14ac:dyDescent="0.4">
      <c r="A287">
        <f t="shared" si="151"/>
        <v>201901</v>
      </c>
      <c r="B287" t="s">
        <v>323</v>
      </c>
      <c r="C287" t="s">
        <v>288</v>
      </c>
      <c r="D287" t="str">
        <f t="shared" ca="1" si="136"/>
        <v>I110</v>
      </c>
      <c r="E287">
        <f t="shared" ca="1" si="152"/>
        <v>42</v>
      </c>
      <c r="F287">
        <f t="shared" ca="1" si="153"/>
        <v>23</v>
      </c>
      <c r="G287" t="str">
        <f t="shared" ca="1" si="132"/>
        <v>S11</v>
      </c>
      <c r="H287" t="str">
        <f t="shared" ca="1" si="133"/>
        <v>S117</v>
      </c>
      <c r="I287">
        <f ca="1">VLOOKUP(D287,PRC!$A$2:$B$21,2,0)*E287</f>
        <v>12600000</v>
      </c>
      <c r="J287">
        <f t="shared" ca="1" si="154"/>
        <v>9071996</v>
      </c>
      <c r="K287">
        <f ca="1">VLOOKUP(D287,PRC!$A$1:$C$21,3,0)*E287</f>
        <v>5796000</v>
      </c>
      <c r="L287">
        <f t="shared" ca="1" si="155"/>
        <v>252000</v>
      </c>
      <c r="M287">
        <f t="shared" ca="1" si="156"/>
        <v>756000</v>
      </c>
      <c r="N287">
        <f t="shared" ca="1" si="157"/>
        <v>1134000</v>
      </c>
      <c r="O287">
        <f t="shared" ca="1" si="158"/>
        <v>630000</v>
      </c>
      <c r="P287">
        <f t="shared" ca="1" si="134"/>
        <v>503996</v>
      </c>
      <c r="Q287">
        <f ca="1">IF(P287&gt;0,1,0)</f>
        <v>1</v>
      </c>
      <c r="R287">
        <f t="shared" ca="1" si="159"/>
        <v>28</v>
      </c>
      <c r="S287">
        <f t="shared" ca="1" si="160"/>
        <v>2</v>
      </c>
      <c r="T287">
        <f t="shared" ca="1" si="161"/>
        <v>6</v>
      </c>
      <c r="U287">
        <f t="shared" ca="1" si="162"/>
        <v>9</v>
      </c>
      <c r="V287">
        <f t="shared" ca="1" si="163"/>
        <v>5</v>
      </c>
      <c r="X287">
        <f t="shared" si="167"/>
        <v>287</v>
      </c>
      <c r="Y287">
        <f t="shared" si="135"/>
        <v>252</v>
      </c>
      <c r="Z287">
        <f t="shared" si="168"/>
        <v>253</v>
      </c>
      <c r="AA287">
        <f t="shared" si="164"/>
        <v>451</v>
      </c>
      <c r="AB287">
        <f t="shared" si="165"/>
        <v>200</v>
      </c>
      <c r="AM287" t="str">
        <f t="shared" si="166"/>
        <v>201901KS</v>
      </c>
      <c r="AN287">
        <f t="shared" ca="1" si="146"/>
        <v>28.000031746031752</v>
      </c>
      <c r="AO287">
        <f t="shared" ca="1" si="147"/>
        <v>2</v>
      </c>
      <c r="AP287">
        <f t="shared" ca="1" si="148"/>
        <v>6</v>
      </c>
      <c r="AQ287">
        <f t="shared" ca="1" si="149"/>
        <v>9</v>
      </c>
      <c r="AR287">
        <f t="shared" ca="1" si="150"/>
        <v>5</v>
      </c>
      <c r="AS287">
        <f ca="1">P287/J287</f>
        <v>5.5555139133659233E-2</v>
      </c>
    </row>
    <row r="288" spans="1:45" hidden="1" outlineLevel="1" x14ac:dyDescent="0.4">
      <c r="A288">
        <f t="shared" si="151"/>
        <v>201901</v>
      </c>
      <c r="B288" t="s">
        <v>324</v>
      </c>
      <c r="C288" t="s">
        <v>288</v>
      </c>
      <c r="D288" t="str">
        <f t="shared" ca="1" si="136"/>
        <v>I109</v>
      </c>
      <c r="E288">
        <f t="shared" ca="1" si="152"/>
        <v>12</v>
      </c>
      <c r="F288">
        <f t="shared" ca="1" si="153"/>
        <v>25</v>
      </c>
      <c r="G288" t="str">
        <f t="shared" ca="1" si="132"/>
        <v>S11</v>
      </c>
      <c r="H288" t="str">
        <f t="shared" ca="1" si="133"/>
        <v>S118</v>
      </c>
      <c r="I288">
        <f ca="1">VLOOKUP(D288,PRC!$A$2:$B$21,2,0)*E288</f>
        <v>6000000</v>
      </c>
      <c r="J288">
        <f t="shared" ca="1" si="154"/>
        <v>4619996</v>
      </c>
      <c r="K288">
        <f ca="1">VLOOKUP(D288,PRC!$A$1:$C$21,3,0)*E288</f>
        <v>2400000</v>
      </c>
      <c r="L288">
        <f t="shared" ca="1" si="155"/>
        <v>120000</v>
      </c>
      <c r="M288">
        <f t="shared" ca="1" si="156"/>
        <v>240000</v>
      </c>
      <c r="N288">
        <f t="shared" ca="1" si="157"/>
        <v>420000</v>
      </c>
      <c r="O288">
        <f t="shared" ca="1" si="158"/>
        <v>240000</v>
      </c>
      <c r="P288">
        <f t="shared" ca="1" si="134"/>
        <v>1199996</v>
      </c>
      <c r="Q288">
        <f ca="1">IF(P288&gt;0,1,0)</f>
        <v>1</v>
      </c>
      <c r="R288">
        <f t="shared" ca="1" si="159"/>
        <v>23</v>
      </c>
      <c r="S288">
        <f t="shared" ca="1" si="160"/>
        <v>2</v>
      </c>
      <c r="T288">
        <f t="shared" ca="1" si="161"/>
        <v>4</v>
      </c>
      <c r="U288">
        <f t="shared" ca="1" si="162"/>
        <v>7</v>
      </c>
      <c r="V288">
        <f t="shared" ca="1" si="163"/>
        <v>4</v>
      </c>
      <c r="X288">
        <f t="shared" si="167"/>
        <v>288</v>
      </c>
      <c r="Y288">
        <f t="shared" si="135"/>
        <v>252</v>
      </c>
      <c r="Z288">
        <f t="shared" si="168"/>
        <v>253</v>
      </c>
      <c r="AA288">
        <f t="shared" si="164"/>
        <v>451</v>
      </c>
      <c r="AB288">
        <f t="shared" si="165"/>
        <v>200</v>
      </c>
      <c r="AM288" t="str">
        <f t="shared" si="166"/>
        <v>201901KS</v>
      </c>
      <c r="AN288">
        <f t="shared" ca="1" si="146"/>
        <v>23.000066666666662</v>
      </c>
      <c r="AO288">
        <f t="shared" ca="1" si="147"/>
        <v>2</v>
      </c>
      <c r="AP288">
        <f t="shared" ca="1" si="148"/>
        <v>4</v>
      </c>
      <c r="AQ288">
        <f t="shared" ca="1" si="149"/>
        <v>7.0000000000000009</v>
      </c>
      <c r="AR288">
        <f t="shared" ca="1" si="150"/>
        <v>4</v>
      </c>
      <c r="AS288">
        <f ca="1">P288/J288</f>
        <v>0.25973961882218077</v>
      </c>
    </row>
    <row r="289" spans="1:45" hidden="1" outlineLevel="1" x14ac:dyDescent="0.4">
      <c r="A289">
        <f t="shared" si="151"/>
        <v>201901</v>
      </c>
      <c r="B289" t="s">
        <v>325</v>
      </c>
      <c r="C289" t="s">
        <v>288</v>
      </c>
      <c r="D289" t="str">
        <f t="shared" ca="1" si="136"/>
        <v>I112</v>
      </c>
      <c r="E289">
        <f t="shared" ca="1" si="152"/>
        <v>32</v>
      </c>
      <c r="F289">
        <f t="shared" ca="1" si="153"/>
        <v>23</v>
      </c>
      <c r="G289" t="str">
        <f t="shared" ca="1" si="132"/>
        <v>S10</v>
      </c>
      <c r="H289" t="str">
        <f t="shared" ca="1" si="133"/>
        <v>S103</v>
      </c>
      <c r="I289">
        <f ca="1">VLOOKUP(D289,PRC!$A$2:$B$21,2,0)*E289</f>
        <v>2080000</v>
      </c>
      <c r="J289">
        <f t="shared" ca="1" si="154"/>
        <v>1455996</v>
      </c>
      <c r="K289">
        <f ca="1">VLOOKUP(D289,PRC!$A$1:$C$21,3,0)*E289</f>
        <v>1040000</v>
      </c>
      <c r="L289">
        <f t="shared" ca="1" si="155"/>
        <v>42000</v>
      </c>
      <c r="M289">
        <f t="shared" ca="1" si="156"/>
        <v>104000</v>
      </c>
      <c r="N289">
        <f t="shared" ca="1" si="157"/>
        <v>104000</v>
      </c>
      <c r="O289">
        <f t="shared" ca="1" si="158"/>
        <v>104000</v>
      </c>
      <c r="P289">
        <f t="shared" ca="1" si="134"/>
        <v>61996</v>
      </c>
      <c r="Q289">
        <f ca="1">IF(P289&gt;0,1,0)</f>
        <v>1</v>
      </c>
      <c r="R289">
        <f t="shared" ca="1" si="159"/>
        <v>30</v>
      </c>
      <c r="S289">
        <f t="shared" ca="1" si="160"/>
        <v>2</v>
      </c>
      <c r="T289">
        <f t="shared" ca="1" si="161"/>
        <v>5</v>
      </c>
      <c r="U289">
        <f t="shared" ca="1" si="162"/>
        <v>5</v>
      </c>
      <c r="V289">
        <f t="shared" ca="1" si="163"/>
        <v>5</v>
      </c>
      <c r="X289">
        <f t="shared" si="167"/>
        <v>289</v>
      </c>
      <c r="Y289">
        <f t="shared" si="135"/>
        <v>252</v>
      </c>
      <c r="Z289">
        <f t="shared" si="168"/>
        <v>253</v>
      </c>
      <c r="AA289">
        <f t="shared" si="164"/>
        <v>451</v>
      </c>
      <c r="AB289">
        <f t="shared" si="165"/>
        <v>200</v>
      </c>
      <c r="AM289" t="str">
        <f t="shared" si="166"/>
        <v>201901KS</v>
      </c>
      <c r="AN289">
        <f t="shared" ca="1" si="146"/>
        <v>30.000192307692309</v>
      </c>
      <c r="AO289">
        <f t="shared" ca="1" si="147"/>
        <v>2.0192307692307692</v>
      </c>
      <c r="AP289">
        <f t="shared" ca="1" si="148"/>
        <v>5</v>
      </c>
      <c r="AQ289">
        <f t="shared" ca="1" si="149"/>
        <v>5</v>
      </c>
      <c r="AR289">
        <f t="shared" ca="1" si="150"/>
        <v>5</v>
      </c>
      <c r="AS289">
        <f ca="1">P289/J289</f>
        <v>4.2579787307107986E-2</v>
      </c>
    </row>
    <row r="290" spans="1:45" hidden="1" outlineLevel="1" x14ac:dyDescent="0.4">
      <c r="A290">
        <f t="shared" si="151"/>
        <v>201901</v>
      </c>
      <c r="B290" t="s">
        <v>326</v>
      </c>
      <c r="C290" t="s">
        <v>288</v>
      </c>
      <c r="D290" t="str">
        <f t="shared" ca="1" si="136"/>
        <v>I113</v>
      </c>
      <c r="E290">
        <f t="shared" ca="1" si="152"/>
        <v>16</v>
      </c>
      <c r="F290">
        <f t="shared" ca="1" si="153"/>
        <v>27</v>
      </c>
      <c r="G290" t="str">
        <f t="shared" ca="1" si="132"/>
        <v>S12</v>
      </c>
      <c r="H290" t="str">
        <f t="shared" ca="1" si="133"/>
        <v>S120</v>
      </c>
      <c r="I290">
        <f ca="1">VLOOKUP(D290,PRC!$A$2:$B$21,2,0)*E290</f>
        <v>10720000</v>
      </c>
      <c r="J290">
        <f t="shared" ca="1" si="154"/>
        <v>7503995.9999999991</v>
      </c>
      <c r="K290">
        <f ca="1">VLOOKUP(D290,PRC!$A$1:$C$21,3,0)*E290</f>
        <v>4824000</v>
      </c>
      <c r="L290">
        <f t="shared" ca="1" si="155"/>
        <v>214000</v>
      </c>
      <c r="M290">
        <f t="shared" ca="1" si="156"/>
        <v>643000</v>
      </c>
      <c r="N290">
        <f t="shared" ca="1" si="157"/>
        <v>965000</v>
      </c>
      <c r="O290">
        <f t="shared" ca="1" si="158"/>
        <v>322000</v>
      </c>
      <c r="P290">
        <f t="shared" ca="1" si="134"/>
        <v>535995.99999999907</v>
      </c>
      <c r="Q290">
        <f ca="1">IF(P290&gt;0,1,0)</f>
        <v>1</v>
      </c>
      <c r="R290">
        <f t="shared" ca="1" si="159"/>
        <v>30</v>
      </c>
      <c r="S290">
        <f t="shared" ca="1" si="160"/>
        <v>2</v>
      </c>
      <c r="T290">
        <f t="shared" ca="1" si="161"/>
        <v>6</v>
      </c>
      <c r="U290">
        <f t="shared" ca="1" si="162"/>
        <v>9</v>
      </c>
      <c r="V290">
        <f t="shared" ca="1" si="163"/>
        <v>3</v>
      </c>
      <c r="X290">
        <f t="shared" si="167"/>
        <v>290</v>
      </c>
      <c r="Y290">
        <f t="shared" si="135"/>
        <v>252</v>
      </c>
      <c r="Z290">
        <f t="shared" si="168"/>
        <v>253</v>
      </c>
      <c r="AA290">
        <f t="shared" si="164"/>
        <v>451</v>
      </c>
      <c r="AB290">
        <f t="shared" si="165"/>
        <v>200</v>
      </c>
      <c r="AM290" t="str">
        <f t="shared" si="166"/>
        <v>201901KS</v>
      </c>
      <c r="AN290">
        <f t="shared" ca="1" si="146"/>
        <v>30.000037313432848</v>
      </c>
      <c r="AO290">
        <f t="shared" ca="1" si="147"/>
        <v>1.9962686567164181</v>
      </c>
      <c r="AP290">
        <f t="shared" ca="1" si="148"/>
        <v>5.9981343283582085</v>
      </c>
      <c r="AQ290">
        <f t="shared" ca="1" si="149"/>
        <v>9.0018656716417915</v>
      </c>
      <c r="AR290">
        <f t="shared" ca="1" si="150"/>
        <v>3.0037313432835822</v>
      </c>
      <c r="AS290">
        <f ca="1">P290/J290</f>
        <v>7.1428076454198422E-2</v>
      </c>
    </row>
    <row r="291" spans="1:45" hidden="1" outlineLevel="1" x14ac:dyDescent="0.4">
      <c r="A291">
        <f t="shared" si="151"/>
        <v>201901</v>
      </c>
      <c r="B291" t="s">
        <v>327</v>
      </c>
      <c r="C291" t="s">
        <v>288</v>
      </c>
      <c r="D291" t="str">
        <f t="shared" ca="1" si="136"/>
        <v>I101</v>
      </c>
      <c r="E291">
        <f t="shared" ca="1" si="152"/>
        <v>30</v>
      </c>
      <c r="F291">
        <f t="shared" ca="1" si="153"/>
        <v>26</v>
      </c>
      <c r="G291" t="str">
        <f t="shared" ca="1" si="132"/>
        <v>S12</v>
      </c>
      <c r="H291" t="str">
        <f t="shared" ca="1" si="133"/>
        <v>S120</v>
      </c>
      <c r="I291">
        <f ca="1">VLOOKUP(D291,PRC!$A$2:$B$21,2,0)*E291</f>
        <v>900000</v>
      </c>
      <c r="J291">
        <f t="shared" ca="1" si="154"/>
        <v>683996</v>
      </c>
      <c r="K291">
        <f ca="1">VLOOKUP(D291,PRC!$A$1:$C$21,3,0)*E291</f>
        <v>468000</v>
      </c>
      <c r="L291">
        <f t="shared" ca="1" si="155"/>
        <v>9000</v>
      </c>
      <c r="M291">
        <f t="shared" ca="1" si="156"/>
        <v>36000</v>
      </c>
      <c r="N291">
        <f t="shared" ca="1" si="157"/>
        <v>45000</v>
      </c>
      <c r="O291">
        <f t="shared" ca="1" si="158"/>
        <v>27000</v>
      </c>
      <c r="P291">
        <f t="shared" ca="1" si="134"/>
        <v>98996</v>
      </c>
      <c r="Q291">
        <f ca="1">IF(P291&gt;0,1,0)</f>
        <v>1</v>
      </c>
      <c r="R291">
        <f t="shared" ca="1" si="159"/>
        <v>24</v>
      </c>
      <c r="S291">
        <f t="shared" ca="1" si="160"/>
        <v>1</v>
      </c>
      <c r="T291">
        <f t="shared" ca="1" si="161"/>
        <v>4</v>
      </c>
      <c r="U291">
        <f t="shared" ca="1" si="162"/>
        <v>5</v>
      </c>
      <c r="V291">
        <f t="shared" ca="1" si="163"/>
        <v>3</v>
      </c>
      <c r="X291">
        <f t="shared" si="167"/>
        <v>291</v>
      </c>
      <c r="Y291">
        <f t="shared" si="135"/>
        <v>252</v>
      </c>
      <c r="Z291">
        <f t="shared" si="168"/>
        <v>253</v>
      </c>
      <c r="AA291">
        <f t="shared" si="164"/>
        <v>451</v>
      </c>
      <c r="AB291">
        <f t="shared" si="165"/>
        <v>200</v>
      </c>
      <c r="AM291" t="str">
        <f t="shared" si="166"/>
        <v>201901KS</v>
      </c>
      <c r="AN291">
        <f t="shared" ca="1" si="146"/>
        <v>24.000444444444447</v>
      </c>
      <c r="AO291">
        <f t="shared" ca="1" si="147"/>
        <v>1</v>
      </c>
      <c r="AP291">
        <f t="shared" ca="1" si="148"/>
        <v>4</v>
      </c>
      <c r="AQ291">
        <f t="shared" ca="1" si="149"/>
        <v>5</v>
      </c>
      <c r="AR291">
        <f t="shared" ca="1" si="150"/>
        <v>3</v>
      </c>
      <c r="AS291">
        <f ca="1">P291/J291</f>
        <v>0.14473184053707916</v>
      </c>
    </row>
    <row r="292" spans="1:45" hidden="1" outlineLevel="1" x14ac:dyDescent="0.4">
      <c r="A292">
        <f t="shared" si="151"/>
        <v>201901</v>
      </c>
      <c r="B292" t="s">
        <v>328</v>
      </c>
      <c r="C292" t="s">
        <v>288</v>
      </c>
      <c r="D292" t="str">
        <f t="shared" ca="1" si="136"/>
        <v>I114</v>
      </c>
      <c r="E292">
        <f t="shared" ca="1" si="152"/>
        <v>10</v>
      </c>
      <c r="F292">
        <f t="shared" ca="1" si="153"/>
        <v>26</v>
      </c>
      <c r="G292" t="str">
        <f t="shared" ca="1" si="132"/>
        <v>S10</v>
      </c>
      <c r="H292" t="str">
        <f t="shared" ca="1" si="133"/>
        <v>S104</v>
      </c>
      <c r="I292">
        <f ca="1">VLOOKUP(D292,PRC!$A$2:$B$21,2,0)*E292</f>
        <v>2400000</v>
      </c>
      <c r="J292">
        <f t="shared" ca="1" si="154"/>
        <v>1823996</v>
      </c>
      <c r="K292">
        <f ca="1">VLOOKUP(D292,PRC!$A$1:$C$21,3,0)*E292</f>
        <v>1392000</v>
      </c>
      <c r="L292">
        <f t="shared" ca="1" si="155"/>
        <v>24000</v>
      </c>
      <c r="M292">
        <f t="shared" ca="1" si="156"/>
        <v>168000</v>
      </c>
      <c r="N292">
        <f t="shared" ca="1" si="157"/>
        <v>192000</v>
      </c>
      <c r="O292">
        <f t="shared" ca="1" si="158"/>
        <v>72000</v>
      </c>
      <c r="P292">
        <f t="shared" ca="1" si="134"/>
        <v>-24004</v>
      </c>
      <c r="Q292">
        <f ca="1">IF(P292&gt;0,1,0)</f>
        <v>0</v>
      </c>
      <c r="R292">
        <f t="shared" ca="1" si="159"/>
        <v>24</v>
      </c>
      <c r="S292">
        <f t="shared" ca="1" si="160"/>
        <v>1</v>
      </c>
      <c r="T292">
        <f t="shared" ca="1" si="161"/>
        <v>7</v>
      </c>
      <c r="U292">
        <f t="shared" ca="1" si="162"/>
        <v>8</v>
      </c>
      <c r="V292">
        <f t="shared" ca="1" si="163"/>
        <v>3</v>
      </c>
      <c r="X292">
        <f t="shared" si="167"/>
        <v>292</v>
      </c>
      <c r="Y292">
        <f t="shared" si="135"/>
        <v>252</v>
      </c>
      <c r="Z292">
        <f t="shared" si="168"/>
        <v>253</v>
      </c>
      <c r="AA292">
        <f t="shared" si="164"/>
        <v>451</v>
      </c>
      <c r="AB292">
        <f t="shared" si="165"/>
        <v>200</v>
      </c>
      <c r="AM292" t="str">
        <f t="shared" si="166"/>
        <v>201901KS</v>
      </c>
      <c r="AN292">
        <f t="shared" ca="1" si="146"/>
        <v>24.000166666666665</v>
      </c>
      <c r="AO292">
        <f t="shared" ca="1" si="147"/>
        <v>1</v>
      </c>
      <c r="AP292">
        <f t="shared" ca="1" si="148"/>
        <v>7.0000000000000009</v>
      </c>
      <c r="AQ292">
        <f t="shared" ca="1" si="149"/>
        <v>8</v>
      </c>
      <c r="AR292">
        <f t="shared" ca="1" si="150"/>
        <v>3</v>
      </c>
      <c r="AS292">
        <f ca="1">P292/J292</f>
        <v>-1.3160116579203025E-2</v>
      </c>
    </row>
    <row r="293" spans="1:45" hidden="1" outlineLevel="1" x14ac:dyDescent="0.4">
      <c r="A293">
        <f t="shared" si="151"/>
        <v>201901</v>
      </c>
      <c r="B293" t="s">
        <v>329</v>
      </c>
      <c r="C293" t="s">
        <v>288</v>
      </c>
      <c r="D293" t="str">
        <f t="shared" ca="1" si="136"/>
        <v>I103</v>
      </c>
      <c r="E293">
        <f t="shared" ca="1" si="152"/>
        <v>27</v>
      </c>
      <c r="F293">
        <f t="shared" ca="1" si="153"/>
        <v>27</v>
      </c>
      <c r="G293" t="str">
        <f t="shared" ca="1" si="132"/>
        <v>S10</v>
      </c>
      <c r="H293" t="str">
        <f t="shared" ca="1" si="133"/>
        <v>S102</v>
      </c>
      <c r="I293">
        <f ca="1">VLOOKUP(D293,PRC!$A$2:$B$21,2,0)*E293</f>
        <v>1350000</v>
      </c>
      <c r="J293">
        <f t="shared" ca="1" si="154"/>
        <v>944995.99999999988</v>
      </c>
      <c r="K293">
        <f ca="1">VLOOKUP(D293,PRC!$A$1:$C$21,3,0)*E293</f>
        <v>769500</v>
      </c>
      <c r="L293">
        <f t="shared" ca="1" si="155"/>
        <v>41000</v>
      </c>
      <c r="M293">
        <f t="shared" ca="1" si="156"/>
        <v>95000</v>
      </c>
      <c r="N293">
        <f t="shared" ca="1" si="157"/>
        <v>108000</v>
      </c>
      <c r="O293">
        <f t="shared" ca="1" si="158"/>
        <v>68000</v>
      </c>
      <c r="P293">
        <f t="shared" ca="1" si="134"/>
        <v>-136504.00000000012</v>
      </c>
      <c r="Q293">
        <f ca="1">IF(P293&gt;0,1,0)</f>
        <v>0</v>
      </c>
      <c r="R293">
        <f t="shared" ca="1" si="159"/>
        <v>30</v>
      </c>
      <c r="S293">
        <f t="shared" ca="1" si="160"/>
        <v>3</v>
      </c>
      <c r="T293">
        <f t="shared" ca="1" si="161"/>
        <v>7</v>
      </c>
      <c r="U293">
        <f t="shared" ca="1" si="162"/>
        <v>8</v>
      </c>
      <c r="V293">
        <f t="shared" ca="1" si="163"/>
        <v>5</v>
      </c>
      <c r="X293">
        <f t="shared" si="167"/>
        <v>293</v>
      </c>
      <c r="Y293">
        <f t="shared" si="135"/>
        <v>252</v>
      </c>
      <c r="Z293">
        <f t="shared" si="168"/>
        <v>253</v>
      </c>
      <c r="AA293">
        <f t="shared" si="164"/>
        <v>451</v>
      </c>
      <c r="AB293">
        <f t="shared" si="165"/>
        <v>200</v>
      </c>
      <c r="AM293" t="str">
        <f t="shared" si="166"/>
        <v>201901KS</v>
      </c>
      <c r="AN293">
        <f t="shared" ca="1" si="146"/>
        <v>30.000296296296302</v>
      </c>
      <c r="AO293">
        <f t="shared" ca="1" si="147"/>
        <v>3.0370370370370372</v>
      </c>
      <c r="AP293">
        <f t="shared" ca="1" si="148"/>
        <v>7.0370370370370372</v>
      </c>
      <c r="AQ293">
        <f t="shared" ca="1" si="149"/>
        <v>8</v>
      </c>
      <c r="AR293">
        <f t="shared" ca="1" si="150"/>
        <v>5.0370370370370372</v>
      </c>
      <c r="AS293">
        <f ca="1">P293/J293</f>
        <v>-0.14444928867423792</v>
      </c>
    </row>
    <row r="294" spans="1:45" hidden="1" outlineLevel="1" x14ac:dyDescent="0.4">
      <c r="A294">
        <f t="shared" si="151"/>
        <v>201901</v>
      </c>
      <c r="B294" t="s">
        <v>330</v>
      </c>
      <c r="C294" t="s">
        <v>288</v>
      </c>
      <c r="D294" t="str">
        <f t="shared" ca="1" si="136"/>
        <v>I111</v>
      </c>
      <c r="E294">
        <f t="shared" ca="1" si="152"/>
        <v>30</v>
      </c>
      <c r="F294">
        <f t="shared" ca="1" si="153"/>
        <v>24</v>
      </c>
      <c r="G294" t="str">
        <f t="shared" ca="1" si="132"/>
        <v>S11</v>
      </c>
      <c r="H294" t="str">
        <f t="shared" ca="1" si="133"/>
        <v>S114</v>
      </c>
      <c r="I294">
        <f ca="1">VLOOKUP(D294,PRC!$A$2:$B$21,2,0)*E294</f>
        <v>4500000</v>
      </c>
      <c r="J294">
        <f t="shared" ca="1" si="154"/>
        <v>3284996</v>
      </c>
      <c r="K294">
        <f ca="1">VLOOKUP(D294,PRC!$A$1:$C$21,3,0)*E294</f>
        <v>2385000</v>
      </c>
      <c r="L294">
        <f t="shared" ca="1" si="155"/>
        <v>45000</v>
      </c>
      <c r="M294">
        <f t="shared" ca="1" si="156"/>
        <v>180000</v>
      </c>
      <c r="N294">
        <f t="shared" ca="1" si="157"/>
        <v>450000</v>
      </c>
      <c r="O294">
        <f t="shared" ca="1" si="158"/>
        <v>135000</v>
      </c>
      <c r="P294">
        <f t="shared" ca="1" si="134"/>
        <v>89996</v>
      </c>
      <c r="Q294">
        <f ca="1">IF(P294&gt;0,1,0)</f>
        <v>1</v>
      </c>
      <c r="R294">
        <f t="shared" ca="1" si="159"/>
        <v>27</v>
      </c>
      <c r="S294">
        <f t="shared" ca="1" si="160"/>
        <v>1</v>
      </c>
      <c r="T294">
        <f t="shared" ca="1" si="161"/>
        <v>4</v>
      </c>
      <c r="U294">
        <f t="shared" ca="1" si="162"/>
        <v>10</v>
      </c>
      <c r="V294">
        <f t="shared" ca="1" si="163"/>
        <v>3</v>
      </c>
      <c r="X294">
        <f t="shared" si="167"/>
        <v>294</v>
      </c>
      <c r="Y294">
        <f t="shared" si="135"/>
        <v>252</v>
      </c>
      <c r="Z294">
        <f t="shared" si="168"/>
        <v>253</v>
      </c>
      <c r="AA294">
        <f t="shared" si="164"/>
        <v>451</v>
      </c>
      <c r="AB294">
        <f t="shared" si="165"/>
        <v>200</v>
      </c>
      <c r="AM294" t="str">
        <f t="shared" si="166"/>
        <v>201901KS</v>
      </c>
      <c r="AN294">
        <f t="shared" ca="1" si="146"/>
        <v>27.000088888888886</v>
      </c>
      <c r="AO294">
        <f t="shared" ca="1" si="147"/>
        <v>1</v>
      </c>
      <c r="AP294">
        <f t="shared" ca="1" si="148"/>
        <v>4</v>
      </c>
      <c r="AQ294">
        <f t="shared" ca="1" si="149"/>
        <v>10</v>
      </c>
      <c r="AR294">
        <f t="shared" ca="1" si="150"/>
        <v>3</v>
      </c>
      <c r="AS294">
        <f ca="1">P294/J294</f>
        <v>2.7396075976957049E-2</v>
      </c>
    </row>
    <row r="295" spans="1:45" hidden="1" outlineLevel="1" x14ac:dyDescent="0.4">
      <c r="A295">
        <f t="shared" si="151"/>
        <v>201901</v>
      </c>
      <c r="B295" t="s">
        <v>331</v>
      </c>
      <c r="C295" t="s">
        <v>288</v>
      </c>
      <c r="D295" t="str">
        <f t="shared" ca="1" si="136"/>
        <v>I109</v>
      </c>
      <c r="E295">
        <f t="shared" ca="1" si="152"/>
        <v>16</v>
      </c>
      <c r="F295">
        <f t="shared" ca="1" si="153"/>
        <v>22</v>
      </c>
      <c r="G295" t="str">
        <f t="shared" ca="1" si="132"/>
        <v>S10</v>
      </c>
      <c r="H295" t="str">
        <f t="shared" ca="1" si="133"/>
        <v>S102</v>
      </c>
      <c r="I295">
        <f ca="1">VLOOKUP(D295,PRC!$A$2:$B$21,2,0)*E295</f>
        <v>8000000</v>
      </c>
      <c r="J295">
        <f t="shared" ca="1" si="154"/>
        <v>6239996</v>
      </c>
      <c r="K295">
        <f ca="1">VLOOKUP(D295,PRC!$A$1:$C$21,3,0)*E295</f>
        <v>3200000</v>
      </c>
      <c r="L295">
        <f t="shared" ca="1" si="155"/>
        <v>240000</v>
      </c>
      <c r="M295">
        <f t="shared" ca="1" si="156"/>
        <v>560000</v>
      </c>
      <c r="N295">
        <f t="shared" ca="1" si="157"/>
        <v>400000</v>
      </c>
      <c r="O295">
        <f t="shared" ca="1" si="158"/>
        <v>320000</v>
      </c>
      <c r="P295">
        <f t="shared" ca="1" si="134"/>
        <v>1519996</v>
      </c>
      <c r="Q295">
        <f ca="1">IF(P295&gt;0,1,0)</f>
        <v>1</v>
      </c>
      <c r="R295">
        <f t="shared" ca="1" si="159"/>
        <v>22</v>
      </c>
      <c r="S295">
        <f t="shared" ca="1" si="160"/>
        <v>3</v>
      </c>
      <c r="T295">
        <f t="shared" ca="1" si="161"/>
        <v>7</v>
      </c>
      <c r="U295">
        <f t="shared" ca="1" si="162"/>
        <v>5</v>
      </c>
      <c r="V295">
        <f t="shared" ca="1" si="163"/>
        <v>4</v>
      </c>
      <c r="X295">
        <f t="shared" si="167"/>
        <v>295</v>
      </c>
      <c r="Y295">
        <f t="shared" si="135"/>
        <v>252</v>
      </c>
      <c r="Z295">
        <f t="shared" si="168"/>
        <v>253</v>
      </c>
      <c r="AA295">
        <f t="shared" si="164"/>
        <v>451</v>
      </c>
      <c r="AB295">
        <f t="shared" si="165"/>
        <v>200</v>
      </c>
      <c r="AM295" t="str">
        <f t="shared" si="166"/>
        <v>201901KS</v>
      </c>
      <c r="AN295">
        <f t="shared" ca="1" si="146"/>
        <v>22.000050000000005</v>
      </c>
      <c r="AO295">
        <f t="shared" ca="1" si="147"/>
        <v>3</v>
      </c>
      <c r="AP295">
        <f t="shared" ca="1" si="148"/>
        <v>7.0000000000000009</v>
      </c>
      <c r="AQ295">
        <f t="shared" ca="1" si="149"/>
        <v>5</v>
      </c>
      <c r="AR295">
        <f t="shared" ca="1" si="150"/>
        <v>4</v>
      </c>
      <c r="AS295">
        <f ca="1">P295/J295</f>
        <v>0.24358925871106327</v>
      </c>
    </row>
    <row r="296" spans="1:45" hidden="1" outlineLevel="1" x14ac:dyDescent="0.4">
      <c r="A296">
        <f t="shared" si="151"/>
        <v>201901</v>
      </c>
      <c r="B296" t="s">
        <v>332</v>
      </c>
      <c r="C296" t="s">
        <v>288</v>
      </c>
      <c r="D296" t="str">
        <f t="shared" ca="1" si="136"/>
        <v>I107</v>
      </c>
      <c r="E296">
        <f t="shared" ca="1" si="152"/>
        <v>43</v>
      </c>
      <c r="F296">
        <f t="shared" ca="1" si="153"/>
        <v>29</v>
      </c>
      <c r="G296" t="str">
        <f t="shared" ca="1" si="132"/>
        <v>S11</v>
      </c>
      <c r="H296" t="str">
        <f t="shared" ca="1" si="133"/>
        <v>S114</v>
      </c>
      <c r="I296">
        <f ca="1">VLOOKUP(D296,PRC!$A$2:$B$21,2,0)*E296</f>
        <v>6450000</v>
      </c>
      <c r="J296">
        <f t="shared" ca="1" si="154"/>
        <v>4579496</v>
      </c>
      <c r="K296">
        <f ca="1">VLOOKUP(D296,PRC!$A$1:$C$21,3,0)*E296</f>
        <v>3676500</v>
      </c>
      <c r="L296">
        <f t="shared" ca="1" si="155"/>
        <v>65000</v>
      </c>
      <c r="M296">
        <f t="shared" ca="1" si="156"/>
        <v>452000</v>
      </c>
      <c r="N296">
        <f t="shared" ca="1" si="157"/>
        <v>387000</v>
      </c>
      <c r="O296">
        <f t="shared" ca="1" si="158"/>
        <v>194000</v>
      </c>
      <c r="P296">
        <f t="shared" ca="1" si="134"/>
        <v>-195004</v>
      </c>
      <c r="Q296">
        <f ca="1">IF(P296&gt;0,1,0)</f>
        <v>0</v>
      </c>
      <c r="R296">
        <f t="shared" ca="1" si="159"/>
        <v>29</v>
      </c>
      <c r="S296">
        <f t="shared" ca="1" si="160"/>
        <v>1</v>
      </c>
      <c r="T296">
        <f t="shared" ca="1" si="161"/>
        <v>7</v>
      </c>
      <c r="U296">
        <f t="shared" ca="1" si="162"/>
        <v>6</v>
      </c>
      <c r="V296">
        <f t="shared" ca="1" si="163"/>
        <v>3</v>
      </c>
      <c r="X296">
        <f t="shared" si="167"/>
        <v>296</v>
      </c>
      <c r="Y296">
        <f t="shared" si="135"/>
        <v>252</v>
      </c>
      <c r="Z296">
        <f t="shared" si="168"/>
        <v>253</v>
      </c>
      <c r="AA296">
        <f t="shared" si="164"/>
        <v>451</v>
      </c>
      <c r="AB296">
        <f t="shared" si="165"/>
        <v>200</v>
      </c>
      <c r="AM296" t="str">
        <f t="shared" si="166"/>
        <v>201901KS</v>
      </c>
      <c r="AN296">
        <f t="shared" ca="1" si="146"/>
        <v>29.000062015503879</v>
      </c>
      <c r="AO296">
        <f t="shared" ca="1" si="147"/>
        <v>1.0077519379844961</v>
      </c>
      <c r="AP296">
        <f t="shared" ca="1" si="148"/>
        <v>7.0077519379844961</v>
      </c>
      <c r="AQ296">
        <f t="shared" ca="1" si="149"/>
        <v>6</v>
      </c>
      <c r="AR296">
        <f t="shared" ca="1" si="150"/>
        <v>3.0077519379844961</v>
      </c>
      <c r="AS296">
        <f ca="1">P296/J296</f>
        <v>-4.2581978453524141E-2</v>
      </c>
    </row>
    <row r="297" spans="1:45" hidden="1" outlineLevel="1" x14ac:dyDescent="0.4">
      <c r="A297">
        <f t="shared" si="151"/>
        <v>201901</v>
      </c>
      <c r="B297" t="s">
        <v>333</v>
      </c>
      <c r="C297" t="s">
        <v>288</v>
      </c>
      <c r="D297" t="str">
        <f t="shared" ca="1" si="136"/>
        <v>I106</v>
      </c>
      <c r="E297">
        <f t="shared" ca="1" si="152"/>
        <v>32</v>
      </c>
      <c r="F297">
        <f t="shared" ca="1" si="153"/>
        <v>29</v>
      </c>
      <c r="G297" t="str">
        <f t="shared" ca="1" si="132"/>
        <v>S11</v>
      </c>
      <c r="H297" t="str">
        <f t="shared" ca="1" si="133"/>
        <v>S118</v>
      </c>
      <c r="I297">
        <f ca="1">VLOOKUP(D297,PRC!$A$2:$B$21,2,0)*E297</f>
        <v>640000</v>
      </c>
      <c r="J297">
        <f t="shared" ca="1" si="154"/>
        <v>454396</v>
      </c>
      <c r="K297">
        <f ca="1">VLOOKUP(D297,PRC!$A$1:$C$21,3,0)*E297</f>
        <v>339200</v>
      </c>
      <c r="L297">
        <f t="shared" ca="1" si="155"/>
        <v>6000</v>
      </c>
      <c r="M297">
        <f t="shared" ca="1" si="156"/>
        <v>26000</v>
      </c>
      <c r="N297">
        <f t="shared" ca="1" si="157"/>
        <v>45000</v>
      </c>
      <c r="O297">
        <f t="shared" ca="1" si="158"/>
        <v>26000</v>
      </c>
      <c r="P297">
        <f t="shared" ca="1" si="134"/>
        <v>12196</v>
      </c>
      <c r="Q297">
        <f ca="1">IF(P297&gt;0,1,0)</f>
        <v>1</v>
      </c>
      <c r="R297">
        <f t="shared" ca="1" si="159"/>
        <v>29</v>
      </c>
      <c r="S297">
        <f t="shared" ca="1" si="160"/>
        <v>1</v>
      </c>
      <c r="T297">
        <f t="shared" ca="1" si="161"/>
        <v>4</v>
      </c>
      <c r="U297">
        <f t="shared" ca="1" si="162"/>
        <v>7</v>
      </c>
      <c r="V297">
        <f t="shared" ca="1" si="163"/>
        <v>4</v>
      </c>
      <c r="X297">
        <f t="shared" si="167"/>
        <v>297</v>
      </c>
      <c r="Y297">
        <f t="shared" si="135"/>
        <v>252</v>
      </c>
      <c r="Z297">
        <f t="shared" si="168"/>
        <v>253</v>
      </c>
      <c r="AA297">
        <f t="shared" si="164"/>
        <v>451</v>
      </c>
      <c r="AB297">
        <f t="shared" si="165"/>
        <v>200</v>
      </c>
      <c r="AM297" t="str">
        <f t="shared" si="166"/>
        <v>201901KS</v>
      </c>
      <c r="AN297">
        <f t="shared" ca="1" si="146"/>
        <v>29.000625000000003</v>
      </c>
      <c r="AO297">
        <f t="shared" ca="1" si="147"/>
        <v>0.9375</v>
      </c>
      <c r="AP297">
        <f t="shared" ca="1" si="148"/>
        <v>4.0625</v>
      </c>
      <c r="AQ297">
        <f t="shared" ca="1" si="149"/>
        <v>7.03125</v>
      </c>
      <c r="AR297">
        <f t="shared" ca="1" si="150"/>
        <v>4.0625</v>
      </c>
      <c r="AS297">
        <f ca="1">P297/J297</f>
        <v>2.6840025000220074E-2</v>
      </c>
    </row>
    <row r="298" spans="1:45" hidden="1" outlineLevel="1" x14ac:dyDescent="0.4">
      <c r="A298">
        <f t="shared" si="151"/>
        <v>201901</v>
      </c>
      <c r="B298" t="s">
        <v>334</v>
      </c>
      <c r="C298" t="s">
        <v>288</v>
      </c>
      <c r="D298" t="str">
        <f t="shared" ca="1" si="136"/>
        <v>I104</v>
      </c>
      <c r="E298">
        <f t="shared" ca="1" si="152"/>
        <v>42</v>
      </c>
      <c r="F298">
        <f t="shared" ca="1" si="153"/>
        <v>26</v>
      </c>
      <c r="G298" t="str">
        <f t="shared" ca="1" si="132"/>
        <v>S11</v>
      </c>
      <c r="H298" t="str">
        <f t="shared" ca="1" si="133"/>
        <v>S115</v>
      </c>
      <c r="I298">
        <f ca="1">VLOOKUP(D298,PRC!$A$2:$B$21,2,0)*E298</f>
        <v>2940000</v>
      </c>
      <c r="J298">
        <f t="shared" ca="1" si="154"/>
        <v>2175596</v>
      </c>
      <c r="K298">
        <f ca="1">VLOOKUP(D298,PRC!$A$1:$C$21,3,0)*E298</f>
        <v>1234800</v>
      </c>
      <c r="L298">
        <f t="shared" ca="1" si="155"/>
        <v>88000</v>
      </c>
      <c r="M298">
        <f t="shared" ca="1" si="156"/>
        <v>206000</v>
      </c>
      <c r="N298">
        <f t="shared" ca="1" si="157"/>
        <v>265000</v>
      </c>
      <c r="O298">
        <f t="shared" ca="1" si="158"/>
        <v>118000</v>
      </c>
      <c r="P298">
        <f t="shared" ca="1" si="134"/>
        <v>263796</v>
      </c>
      <c r="Q298">
        <f ca="1">IF(P298&gt;0,1,0)</f>
        <v>1</v>
      </c>
      <c r="R298">
        <f t="shared" ca="1" si="159"/>
        <v>26</v>
      </c>
      <c r="S298">
        <f t="shared" ca="1" si="160"/>
        <v>3</v>
      </c>
      <c r="T298">
        <f t="shared" ca="1" si="161"/>
        <v>7</v>
      </c>
      <c r="U298">
        <f t="shared" ca="1" si="162"/>
        <v>9</v>
      </c>
      <c r="V298">
        <f t="shared" ca="1" si="163"/>
        <v>4</v>
      </c>
      <c r="X298">
        <f t="shared" si="167"/>
        <v>298</v>
      </c>
      <c r="Y298">
        <f t="shared" si="135"/>
        <v>252</v>
      </c>
      <c r="Z298">
        <f t="shared" si="168"/>
        <v>253</v>
      </c>
      <c r="AA298">
        <f t="shared" si="164"/>
        <v>451</v>
      </c>
      <c r="AB298">
        <f t="shared" si="165"/>
        <v>200</v>
      </c>
      <c r="AM298" t="str">
        <f t="shared" si="166"/>
        <v>201901KS</v>
      </c>
      <c r="AN298">
        <f t="shared" ca="1" si="146"/>
        <v>26.000136054421773</v>
      </c>
      <c r="AO298">
        <f t="shared" ca="1" si="147"/>
        <v>2.9931972789115644</v>
      </c>
      <c r="AP298">
        <f t="shared" ca="1" si="148"/>
        <v>7.0068027210884356</v>
      </c>
      <c r="AQ298">
        <f t="shared" ca="1" si="149"/>
        <v>9.0136054421768712</v>
      </c>
      <c r="AR298">
        <f t="shared" ca="1" si="150"/>
        <v>4.0136054421768712</v>
      </c>
      <c r="AS298">
        <f ca="1">P298/J298</f>
        <v>0.12125229132614695</v>
      </c>
    </row>
    <row r="299" spans="1:45" hidden="1" outlineLevel="1" x14ac:dyDescent="0.4">
      <c r="A299">
        <f t="shared" si="151"/>
        <v>201901</v>
      </c>
      <c r="B299" t="s">
        <v>335</v>
      </c>
      <c r="C299" t="s">
        <v>288</v>
      </c>
      <c r="D299" t="str">
        <f t="shared" ca="1" si="136"/>
        <v>I113</v>
      </c>
      <c r="E299">
        <f t="shared" ca="1" si="152"/>
        <v>16</v>
      </c>
      <c r="F299">
        <f t="shared" ca="1" si="153"/>
        <v>24</v>
      </c>
      <c r="G299" t="str">
        <f t="shared" ca="1" si="132"/>
        <v>S10</v>
      </c>
      <c r="H299" t="str">
        <f t="shared" ca="1" si="133"/>
        <v>S109</v>
      </c>
      <c r="I299">
        <f ca="1">VLOOKUP(D299,PRC!$A$2:$B$21,2,0)*E299</f>
        <v>10720000</v>
      </c>
      <c r="J299">
        <f t="shared" ca="1" si="154"/>
        <v>8575996</v>
      </c>
      <c r="K299">
        <f ca="1">VLOOKUP(D299,PRC!$A$1:$C$21,3,0)*E299</f>
        <v>4824000</v>
      </c>
      <c r="L299">
        <f t="shared" ca="1" si="155"/>
        <v>322000</v>
      </c>
      <c r="M299">
        <f t="shared" ca="1" si="156"/>
        <v>429000</v>
      </c>
      <c r="N299">
        <f t="shared" ca="1" si="157"/>
        <v>858000</v>
      </c>
      <c r="O299">
        <f t="shared" ca="1" si="158"/>
        <v>429000</v>
      </c>
      <c r="P299">
        <f t="shared" ca="1" si="134"/>
        <v>1713996</v>
      </c>
      <c r="Q299">
        <f ca="1">IF(P299&gt;0,1,0)</f>
        <v>1</v>
      </c>
      <c r="R299">
        <f t="shared" ca="1" si="159"/>
        <v>20</v>
      </c>
      <c r="S299">
        <f t="shared" ca="1" si="160"/>
        <v>3</v>
      </c>
      <c r="T299">
        <f t="shared" ca="1" si="161"/>
        <v>4</v>
      </c>
      <c r="U299">
        <f t="shared" ca="1" si="162"/>
        <v>8</v>
      </c>
      <c r="V299">
        <f t="shared" ca="1" si="163"/>
        <v>4</v>
      </c>
      <c r="X299">
        <f t="shared" si="167"/>
        <v>299</v>
      </c>
      <c r="Y299">
        <f t="shared" si="135"/>
        <v>252</v>
      </c>
      <c r="Z299">
        <f t="shared" si="168"/>
        <v>253</v>
      </c>
      <c r="AA299">
        <f t="shared" si="164"/>
        <v>451</v>
      </c>
      <c r="AB299">
        <f t="shared" si="165"/>
        <v>200</v>
      </c>
      <c r="AM299" t="str">
        <f t="shared" si="166"/>
        <v>201901KS</v>
      </c>
      <c r="AN299">
        <f t="shared" ca="1" si="146"/>
        <v>20.000037313432838</v>
      </c>
      <c r="AO299">
        <f t="shared" ca="1" si="147"/>
        <v>3.0037313432835822</v>
      </c>
      <c r="AP299">
        <f t="shared" ca="1" si="148"/>
        <v>4.0018656716417915</v>
      </c>
      <c r="AQ299">
        <f t="shared" ca="1" si="149"/>
        <v>8.003731343283583</v>
      </c>
      <c r="AR299">
        <f t="shared" ca="1" si="150"/>
        <v>4.0018656716417915</v>
      </c>
      <c r="AS299">
        <f ca="1">P299/J299</f>
        <v>0.19985970142709955</v>
      </c>
    </row>
    <row r="300" spans="1:45" hidden="1" outlineLevel="1" x14ac:dyDescent="0.4">
      <c r="A300">
        <f t="shared" si="151"/>
        <v>201901</v>
      </c>
      <c r="B300" t="s">
        <v>336</v>
      </c>
      <c r="C300" t="s">
        <v>288</v>
      </c>
      <c r="D300" t="str">
        <f t="shared" ca="1" si="136"/>
        <v>I106</v>
      </c>
      <c r="E300">
        <f t="shared" ca="1" si="152"/>
        <v>10</v>
      </c>
      <c r="F300">
        <f t="shared" ca="1" si="153"/>
        <v>21</v>
      </c>
      <c r="G300" t="str">
        <f t="shared" ca="1" si="132"/>
        <v>S10</v>
      </c>
      <c r="H300" t="str">
        <f t="shared" ca="1" si="133"/>
        <v>S105</v>
      </c>
      <c r="I300">
        <f ca="1">VLOOKUP(D300,PRC!$A$2:$B$21,2,0)*E300</f>
        <v>200000</v>
      </c>
      <c r="J300">
        <f t="shared" ca="1" si="154"/>
        <v>159996</v>
      </c>
      <c r="K300">
        <f ca="1">VLOOKUP(D300,PRC!$A$1:$C$21,3,0)*E300</f>
        <v>106000</v>
      </c>
      <c r="L300">
        <f t="shared" ca="1" si="155"/>
        <v>2000</v>
      </c>
      <c r="M300">
        <f t="shared" ca="1" si="156"/>
        <v>14000</v>
      </c>
      <c r="N300">
        <f t="shared" ca="1" si="157"/>
        <v>20000</v>
      </c>
      <c r="O300">
        <f t="shared" ca="1" si="158"/>
        <v>6000</v>
      </c>
      <c r="P300">
        <f t="shared" ca="1" si="134"/>
        <v>11996</v>
      </c>
      <c r="Q300">
        <f ca="1">IF(P300&gt;0,1,0)</f>
        <v>1</v>
      </c>
      <c r="R300">
        <f t="shared" ca="1" si="159"/>
        <v>20</v>
      </c>
      <c r="S300">
        <f t="shared" ca="1" si="160"/>
        <v>1</v>
      </c>
      <c r="T300">
        <f t="shared" ca="1" si="161"/>
        <v>7</v>
      </c>
      <c r="U300">
        <f t="shared" ca="1" si="162"/>
        <v>10</v>
      </c>
      <c r="V300">
        <f t="shared" ca="1" si="163"/>
        <v>3</v>
      </c>
      <c r="X300">
        <f t="shared" si="167"/>
        <v>300</v>
      </c>
      <c r="Y300">
        <f t="shared" si="135"/>
        <v>252</v>
      </c>
      <c r="Z300">
        <f t="shared" si="168"/>
        <v>253</v>
      </c>
      <c r="AA300">
        <f t="shared" si="164"/>
        <v>451</v>
      </c>
      <c r="AB300">
        <f t="shared" si="165"/>
        <v>200</v>
      </c>
      <c r="AM300" t="str">
        <f t="shared" si="166"/>
        <v>201901KS</v>
      </c>
      <c r="AN300">
        <f t="shared" ca="1" si="146"/>
        <v>20.001999999999999</v>
      </c>
      <c r="AO300">
        <f t="shared" ca="1" si="147"/>
        <v>1</v>
      </c>
      <c r="AP300">
        <f t="shared" ca="1" si="148"/>
        <v>7.0000000000000009</v>
      </c>
      <c r="AQ300">
        <f t="shared" ca="1" si="149"/>
        <v>10</v>
      </c>
      <c r="AR300">
        <f t="shared" ca="1" si="150"/>
        <v>3</v>
      </c>
      <c r="AS300">
        <f ca="1">P300/J300</f>
        <v>7.4976874421860545E-2</v>
      </c>
    </row>
    <row r="301" spans="1:45" hidden="1" outlineLevel="1" x14ac:dyDescent="0.4">
      <c r="A301">
        <f t="shared" si="151"/>
        <v>201901</v>
      </c>
      <c r="B301" t="s">
        <v>337</v>
      </c>
      <c r="C301" t="s">
        <v>288</v>
      </c>
      <c r="D301" t="str">
        <f t="shared" ca="1" si="136"/>
        <v>I118</v>
      </c>
      <c r="E301">
        <f t="shared" ca="1" si="152"/>
        <v>14</v>
      </c>
      <c r="F301">
        <f t="shared" ca="1" si="153"/>
        <v>20</v>
      </c>
      <c r="G301" t="str">
        <f t="shared" ca="1" si="132"/>
        <v>S11</v>
      </c>
      <c r="H301" t="str">
        <f t="shared" ca="1" si="133"/>
        <v>S112</v>
      </c>
      <c r="I301">
        <f ca="1">VLOOKUP(D301,PRC!$A$2:$B$21,2,0)*E301</f>
        <v>7420000</v>
      </c>
      <c r="J301">
        <f t="shared" ca="1" si="154"/>
        <v>5416596</v>
      </c>
      <c r="K301">
        <f ca="1">VLOOKUP(D301,PRC!$A$1:$C$21,3,0)*E301</f>
        <v>3116400</v>
      </c>
      <c r="L301">
        <f t="shared" ca="1" si="155"/>
        <v>148000</v>
      </c>
      <c r="M301">
        <f t="shared" ca="1" si="156"/>
        <v>297000</v>
      </c>
      <c r="N301">
        <f t="shared" ca="1" si="157"/>
        <v>519000</v>
      </c>
      <c r="O301">
        <f t="shared" ca="1" si="158"/>
        <v>223000</v>
      </c>
      <c r="P301">
        <f t="shared" ca="1" si="134"/>
        <v>1113196</v>
      </c>
      <c r="Q301">
        <f ca="1">IF(P301&gt;0,1,0)</f>
        <v>1</v>
      </c>
      <c r="R301">
        <f t="shared" ca="1" si="159"/>
        <v>27</v>
      </c>
      <c r="S301">
        <f t="shared" ca="1" si="160"/>
        <v>2</v>
      </c>
      <c r="T301">
        <f t="shared" ca="1" si="161"/>
        <v>4</v>
      </c>
      <c r="U301">
        <f t="shared" ca="1" si="162"/>
        <v>7</v>
      </c>
      <c r="V301">
        <f t="shared" ca="1" si="163"/>
        <v>3</v>
      </c>
      <c r="X301">
        <f t="shared" si="167"/>
        <v>301</v>
      </c>
      <c r="Y301">
        <f t="shared" si="135"/>
        <v>252</v>
      </c>
      <c r="Z301">
        <f t="shared" si="168"/>
        <v>253</v>
      </c>
      <c r="AA301">
        <f t="shared" si="164"/>
        <v>451</v>
      </c>
      <c r="AB301">
        <f t="shared" si="165"/>
        <v>200</v>
      </c>
      <c r="AM301" t="str">
        <f t="shared" si="166"/>
        <v>201901KS</v>
      </c>
      <c r="AN301">
        <f t="shared" ca="1" si="146"/>
        <v>27.000053908355792</v>
      </c>
      <c r="AO301">
        <f t="shared" ca="1" si="147"/>
        <v>1.9946091644204851</v>
      </c>
      <c r="AP301">
        <f t="shared" ca="1" si="148"/>
        <v>4.0026954177897576</v>
      </c>
      <c r="AQ301">
        <f t="shared" ca="1" si="149"/>
        <v>6.9946091644204857</v>
      </c>
      <c r="AR301">
        <f t="shared" ca="1" si="150"/>
        <v>3.0053908355795147</v>
      </c>
      <c r="AS301">
        <f ca="1">P301/J301</f>
        <v>0.20551578888290728</v>
      </c>
    </row>
    <row r="302" spans="1:45" hidden="1" outlineLevel="1" x14ac:dyDescent="0.4">
      <c r="A302">
        <f t="shared" si="151"/>
        <v>201901</v>
      </c>
      <c r="B302" t="s">
        <v>338</v>
      </c>
      <c r="C302" t="s">
        <v>288</v>
      </c>
      <c r="D302" t="str">
        <f t="shared" ca="1" si="136"/>
        <v>I119</v>
      </c>
      <c r="E302">
        <f t="shared" ca="1" si="152"/>
        <v>49</v>
      </c>
      <c r="F302">
        <f t="shared" ca="1" si="153"/>
        <v>21</v>
      </c>
      <c r="G302" t="str">
        <f t="shared" ca="1" si="132"/>
        <v>S10</v>
      </c>
      <c r="H302" t="str">
        <f t="shared" ca="1" si="133"/>
        <v>S106</v>
      </c>
      <c r="I302">
        <f ca="1">VLOOKUP(D302,PRC!$A$2:$B$21,2,0)*E302</f>
        <v>4655000</v>
      </c>
      <c r="J302">
        <f t="shared" ca="1" si="154"/>
        <v>3351596</v>
      </c>
      <c r="K302">
        <f ca="1">VLOOKUP(D302,PRC!$A$1:$C$21,3,0)*E302</f>
        <v>2234400</v>
      </c>
      <c r="L302">
        <f t="shared" ca="1" si="155"/>
        <v>93000</v>
      </c>
      <c r="M302">
        <f t="shared" ca="1" si="156"/>
        <v>233000</v>
      </c>
      <c r="N302">
        <f t="shared" ca="1" si="157"/>
        <v>466000</v>
      </c>
      <c r="O302">
        <f t="shared" ca="1" si="158"/>
        <v>233000</v>
      </c>
      <c r="P302">
        <f t="shared" ca="1" si="134"/>
        <v>92196</v>
      </c>
      <c r="Q302">
        <f ca="1">IF(P302&gt;0,1,0)</f>
        <v>1</v>
      </c>
      <c r="R302">
        <f t="shared" ca="1" si="159"/>
        <v>28</v>
      </c>
      <c r="S302">
        <f t="shared" ca="1" si="160"/>
        <v>2</v>
      </c>
      <c r="T302">
        <f t="shared" ca="1" si="161"/>
        <v>5</v>
      </c>
      <c r="U302">
        <f t="shared" ca="1" si="162"/>
        <v>10</v>
      </c>
      <c r="V302">
        <f t="shared" ca="1" si="163"/>
        <v>5</v>
      </c>
      <c r="X302">
        <f t="shared" si="167"/>
        <v>302</v>
      </c>
      <c r="Y302">
        <f t="shared" si="135"/>
        <v>252</v>
      </c>
      <c r="Z302">
        <f t="shared" si="168"/>
        <v>253</v>
      </c>
      <c r="AA302">
        <f t="shared" si="164"/>
        <v>451</v>
      </c>
      <c r="AB302">
        <f t="shared" si="165"/>
        <v>200</v>
      </c>
      <c r="AM302" t="str">
        <f t="shared" si="166"/>
        <v>201901KS</v>
      </c>
      <c r="AN302">
        <f t="shared" ca="1" si="146"/>
        <v>28.000085929108486</v>
      </c>
      <c r="AO302">
        <f t="shared" ca="1" si="147"/>
        <v>1.9978517722878626</v>
      </c>
      <c r="AP302">
        <f t="shared" ca="1" si="148"/>
        <v>5.0053705692803439</v>
      </c>
      <c r="AQ302">
        <f t="shared" ca="1" si="149"/>
        <v>10.010741138560688</v>
      </c>
      <c r="AR302">
        <f t="shared" ca="1" si="150"/>
        <v>5.0053705692803439</v>
      </c>
      <c r="AS302">
        <f ca="1">P302/J302</f>
        <v>2.7508088683719636E-2</v>
      </c>
    </row>
    <row r="303" spans="1:45" hidden="1" outlineLevel="1" x14ac:dyDescent="0.4">
      <c r="A303">
        <f t="shared" si="151"/>
        <v>201901</v>
      </c>
      <c r="B303" t="s">
        <v>339</v>
      </c>
      <c r="C303" t="s">
        <v>288</v>
      </c>
      <c r="D303" t="str">
        <f t="shared" ca="1" si="136"/>
        <v>I108</v>
      </c>
      <c r="E303">
        <f t="shared" ca="1" si="152"/>
        <v>42</v>
      </c>
      <c r="F303">
        <f t="shared" ca="1" si="153"/>
        <v>23</v>
      </c>
      <c r="G303" t="str">
        <f t="shared" ca="1" si="132"/>
        <v>S11</v>
      </c>
      <c r="H303" t="str">
        <f t="shared" ca="1" si="133"/>
        <v>S112</v>
      </c>
      <c r="I303">
        <f ca="1">VLOOKUP(D303,PRC!$A$2:$B$21,2,0)*E303</f>
        <v>1680000</v>
      </c>
      <c r="J303">
        <f t="shared" ca="1" si="154"/>
        <v>1276796</v>
      </c>
      <c r="K303">
        <f ca="1">VLOOKUP(D303,PRC!$A$1:$C$21,3,0)*E303</f>
        <v>772800</v>
      </c>
      <c r="L303">
        <f t="shared" ca="1" si="155"/>
        <v>34000</v>
      </c>
      <c r="M303">
        <f t="shared" ca="1" si="156"/>
        <v>101000</v>
      </c>
      <c r="N303">
        <f t="shared" ca="1" si="157"/>
        <v>101000</v>
      </c>
      <c r="O303">
        <f t="shared" ca="1" si="158"/>
        <v>50000</v>
      </c>
      <c r="P303">
        <f t="shared" ca="1" si="134"/>
        <v>217996</v>
      </c>
      <c r="Q303">
        <f ca="1">IF(P303&gt;0,1,0)</f>
        <v>1</v>
      </c>
      <c r="R303">
        <f t="shared" ca="1" si="159"/>
        <v>24</v>
      </c>
      <c r="S303">
        <f t="shared" ca="1" si="160"/>
        <v>2</v>
      </c>
      <c r="T303">
        <f t="shared" ca="1" si="161"/>
        <v>6</v>
      </c>
      <c r="U303">
        <f t="shared" ca="1" si="162"/>
        <v>6</v>
      </c>
      <c r="V303">
        <f t="shared" ca="1" si="163"/>
        <v>3</v>
      </c>
      <c r="X303">
        <f t="shared" si="167"/>
        <v>303</v>
      </c>
      <c r="Y303">
        <f t="shared" si="135"/>
        <v>252</v>
      </c>
      <c r="Z303">
        <f t="shared" si="168"/>
        <v>253</v>
      </c>
      <c r="AA303">
        <f t="shared" si="164"/>
        <v>451</v>
      </c>
      <c r="AB303">
        <f t="shared" si="165"/>
        <v>200</v>
      </c>
      <c r="AM303" t="str">
        <f t="shared" si="166"/>
        <v>201901KS</v>
      </c>
      <c r="AN303">
        <f t="shared" ca="1" si="146"/>
        <v>24.000238095238092</v>
      </c>
      <c r="AO303">
        <f t="shared" ca="1" si="147"/>
        <v>2.0238095238095237</v>
      </c>
      <c r="AP303">
        <f t="shared" ca="1" si="148"/>
        <v>6.0119047619047619</v>
      </c>
      <c r="AQ303">
        <f t="shared" ca="1" si="149"/>
        <v>6.0119047619047619</v>
      </c>
      <c r="AR303">
        <f t="shared" ca="1" si="150"/>
        <v>2.9761904761904758</v>
      </c>
      <c r="AS303">
        <f ca="1">P303/J303</f>
        <v>0.17073675042841613</v>
      </c>
    </row>
    <row r="304" spans="1:45" hidden="1" outlineLevel="1" x14ac:dyDescent="0.4">
      <c r="A304">
        <f t="shared" si="151"/>
        <v>201901</v>
      </c>
      <c r="B304" t="s">
        <v>340</v>
      </c>
      <c r="C304" t="s">
        <v>288</v>
      </c>
      <c r="D304" t="str">
        <f t="shared" ca="1" si="136"/>
        <v>I119</v>
      </c>
      <c r="E304">
        <f t="shared" ca="1" si="152"/>
        <v>28</v>
      </c>
      <c r="F304">
        <f t="shared" ca="1" si="153"/>
        <v>20</v>
      </c>
      <c r="G304" t="str">
        <f t="shared" ca="1" si="132"/>
        <v>S11</v>
      </c>
      <c r="H304" t="str">
        <f t="shared" ca="1" si="133"/>
        <v>S114</v>
      </c>
      <c r="I304">
        <f ca="1">VLOOKUP(D304,PRC!$A$2:$B$21,2,0)*E304</f>
        <v>2660000</v>
      </c>
      <c r="J304">
        <f t="shared" ca="1" si="154"/>
        <v>1915196</v>
      </c>
      <c r="K304">
        <f ca="1">VLOOKUP(D304,PRC!$A$1:$C$21,3,0)*E304</f>
        <v>1276800</v>
      </c>
      <c r="L304">
        <f t="shared" ca="1" si="155"/>
        <v>80000</v>
      </c>
      <c r="M304">
        <f t="shared" ca="1" si="156"/>
        <v>160000</v>
      </c>
      <c r="N304">
        <f t="shared" ca="1" si="157"/>
        <v>213000</v>
      </c>
      <c r="O304">
        <f t="shared" ca="1" si="158"/>
        <v>133000</v>
      </c>
      <c r="P304">
        <f t="shared" ca="1" si="134"/>
        <v>52396</v>
      </c>
      <c r="Q304">
        <f ca="1">IF(P304&gt;0,1,0)</f>
        <v>1</v>
      </c>
      <c r="R304">
        <f t="shared" ca="1" si="159"/>
        <v>28</v>
      </c>
      <c r="S304">
        <f t="shared" ca="1" si="160"/>
        <v>3</v>
      </c>
      <c r="T304">
        <f t="shared" ca="1" si="161"/>
        <v>6</v>
      </c>
      <c r="U304">
        <f t="shared" ca="1" si="162"/>
        <v>8</v>
      </c>
      <c r="V304">
        <f t="shared" ca="1" si="163"/>
        <v>5</v>
      </c>
      <c r="X304">
        <f t="shared" si="167"/>
        <v>304</v>
      </c>
      <c r="Y304">
        <f t="shared" si="135"/>
        <v>252</v>
      </c>
      <c r="Z304">
        <f t="shared" si="168"/>
        <v>253</v>
      </c>
      <c r="AA304">
        <f t="shared" si="164"/>
        <v>451</v>
      </c>
      <c r="AB304">
        <f t="shared" si="165"/>
        <v>200</v>
      </c>
      <c r="AM304" t="str">
        <f t="shared" si="166"/>
        <v>201901KS</v>
      </c>
      <c r="AN304">
        <f t="shared" ca="1" si="146"/>
        <v>28.000150375939846</v>
      </c>
      <c r="AO304">
        <f t="shared" ca="1" si="147"/>
        <v>3.007518796992481</v>
      </c>
      <c r="AP304">
        <f t="shared" ca="1" si="148"/>
        <v>6.0150375939849621</v>
      </c>
      <c r="AQ304">
        <f t="shared" ca="1" si="149"/>
        <v>8.0075187969924819</v>
      </c>
      <c r="AR304">
        <f t="shared" ca="1" si="150"/>
        <v>5</v>
      </c>
      <c r="AS304">
        <f ca="1">P304/J304</f>
        <v>2.7358035417784917E-2</v>
      </c>
    </row>
    <row r="305" spans="1:45" hidden="1" outlineLevel="1" x14ac:dyDescent="0.4">
      <c r="A305">
        <f t="shared" si="151"/>
        <v>201901</v>
      </c>
      <c r="B305" t="s">
        <v>341</v>
      </c>
      <c r="C305" t="s">
        <v>288</v>
      </c>
      <c r="D305" t="str">
        <f t="shared" ca="1" si="136"/>
        <v>I120</v>
      </c>
      <c r="E305">
        <f t="shared" ca="1" si="152"/>
        <v>30</v>
      </c>
      <c r="F305">
        <f t="shared" ca="1" si="153"/>
        <v>25</v>
      </c>
      <c r="G305" t="str">
        <f t="shared" ca="1" si="132"/>
        <v>S11</v>
      </c>
      <c r="H305" t="str">
        <f t="shared" ca="1" si="133"/>
        <v>S110</v>
      </c>
      <c r="I305">
        <f ca="1">VLOOKUP(D305,PRC!$A$2:$B$21,2,0)*E305</f>
        <v>129000000</v>
      </c>
      <c r="J305">
        <f t="shared" ca="1" si="154"/>
        <v>91589996</v>
      </c>
      <c r="K305">
        <f ca="1">VLOOKUP(D305,PRC!$A$1:$C$21,3,0)*E305</f>
        <v>58050000</v>
      </c>
      <c r="L305">
        <f t="shared" ca="1" si="155"/>
        <v>3870000</v>
      </c>
      <c r="M305">
        <f t="shared" ca="1" si="156"/>
        <v>6450000</v>
      </c>
      <c r="N305">
        <f t="shared" ca="1" si="157"/>
        <v>9030000</v>
      </c>
      <c r="O305">
        <f t="shared" ca="1" si="158"/>
        <v>5160000</v>
      </c>
      <c r="P305">
        <f t="shared" ca="1" si="134"/>
        <v>9029996</v>
      </c>
      <c r="Q305">
        <f ca="1">IF(P305&gt;0,1,0)</f>
        <v>1</v>
      </c>
      <c r="R305">
        <f t="shared" ca="1" si="159"/>
        <v>29</v>
      </c>
      <c r="S305">
        <f t="shared" ca="1" si="160"/>
        <v>3</v>
      </c>
      <c r="T305">
        <f t="shared" ca="1" si="161"/>
        <v>5</v>
      </c>
      <c r="U305">
        <f t="shared" ca="1" si="162"/>
        <v>7</v>
      </c>
      <c r="V305">
        <f t="shared" ca="1" si="163"/>
        <v>4</v>
      </c>
      <c r="X305">
        <f t="shared" si="167"/>
        <v>305</v>
      </c>
      <c r="Y305">
        <f t="shared" si="135"/>
        <v>252</v>
      </c>
      <c r="Z305">
        <f t="shared" si="168"/>
        <v>253</v>
      </c>
      <c r="AA305">
        <f t="shared" si="164"/>
        <v>451</v>
      </c>
      <c r="AB305">
        <f t="shared" si="165"/>
        <v>200</v>
      </c>
      <c r="AM305" t="str">
        <f t="shared" si="166"/>
        <v>201901KS</v>
      </c>
      <c r="AN305">
        <f t="shared" ca="1" si="146"/>
        <v>29.000003100775196</v>
      </c>
      <c r="AO305">
        <f t="shared" ca="1" si="147"/>
        <v>3</v>
      </c>
      <c r="AP305">
        <f t="shared" ca="1" si="148"/>
        <v>5</v>
      </c>
      <c r="AQ305">
        <f t="shared" ca="1" si="149"/>
        <v>7.0000000000000009</v>
      </c>
      <c r="AR305">
        <f t="shared" ca="1" si="150"/>
        <v>4</v>
      </c>
      <c r="AS305">
        <f ca="1">P305/J305</f>
        <v>9.8591509928660767E-2</v>
      </c>
    </row>
    <row r="306" spans="1:45" hidden="1" outlineLevel="1" x14ac:dyDescent="0.4">
      <c r="A306">
        <f t="shared" si="151"/>
        <v>201901</v>
      </c>
      <c r="B306" t="s">
        <v>342</v>
      </c>
      <c r="C306" t="s">
        <v>288</v>
      </c>
      <c r="D306" t="str">
        <f t="shared" ca="1" si="136"/>
        <v>I103</v>
      </c>
      <c r="E306">
        <f t="shared" ca="1" si="152"/>
        <v>50</v>
      </c>
      <c r="F306">
        <f t="shared" ca="1" si="153"/>
        <v>26</v>
      </c>
      <c r="G306" t="str">
        <f t="shared" ca="1" si="132"/>
        <v>S10</v>
      </c>
      <c r="H306" t="str">
        <f t="shared" ca="1" si="133"/>
        <v>S107</v>
      </c>
      <c r="I306">
        <f ca="1">VLOOKUP(D306,PRC!$A$2:$B$21,2,0)*E306</f>
        <v>2500000</v>
      </c>
      <c r="J306">
        <f t="shared" ca="1" si="154"/>
        <v>1999996</v>
      </c>
      <c r="K306">
        <f ca="1">VLOOKUP(D306,PRC!$A$1:$C$21,3,0)*E306</f>
        <v>1425000</v>
      </c>
      <c r="L306">
        <f t="shared" ca="1" si="155"/>
        <v>25000</v>
      </c>
      <c r="M306">
        <f t="shared" ca="1" si="156"/>
        <v>100000</v>
      </c>
      <c r="N306">
        <f t="shared" ca="1" si="157"/>
        <v>250000</v>
      </c>
      <c r="O306">
        <f t="shared" ca="1" si="158"/>
        <v>75000</v>
      </c>
      <c r="P306">
        <f t="shared" ca="1" si="134"/>
        <v>124996</v>
      </c>
      <c r="Q306">
        <f ca="1">IF(P306&gt;0,1,0)</f>
        <v>1</v>
      </c>
      <c r="R306">
        <f t="shared" ca="1" si="159"/>
        <v>20</v>
      </c>
      <c r="S306">
        <f t="shared" ca="1" si="160"/>
        <v>1</v>
      </c>
      <c r="T306">
        <f t="shared" ca="1" si="161"/>
        <v>4</v>
      </c>
      <c r="U306">
        <f t="shared" ca="1" si="162"/>
        <v>10</v>
      </c>
      <c r="V306">
        <f t="shared" ca="1" si="163"/>
        <v>3</v>
      </c>
      <c r="X306">
        <f t="shared" si="167"/>
        <v>306</v>
      </c>
      <c r="Y306">
        <f t="shared" si="135"/>
        <v>252</v>
      </c>
      <c r="Z306">
        <f t="shared" si="168"/>
        <v>253</v>
      </c>
      <c r="AA306">
        <f t="shared" si="164"/>
        <v>451</v>
      </c>
      <c r="AB306">
        <f t="shared" si="165"/>
        <v>200</v>
      </c>
      <c r="AM306" t="str">
        <f t="shared" si="166"/>
        <v>201901KS</v>
      </c>
      <c r="AN306">
        <f t="shared" ca="1" si="146"/>
        <v>20.000160000000001</v>
      </c>
      <c r="AO306">
        <f t="shared" ca="1" si="147"/>
        <v>1</v>
      </c>
      <c r="AP306">
        <f t="shared" ca="1" si="148"/>
        <v>4</v>
      </c>
      <c r="AQ306">
        <f t="shared" ca="1" si="149"/>
        <v>10</v>
      </c>
      <c r="AR306">
        <f t="shared" ca="1" si="150"/>
        <v>3</v>
      </c>
      <c r="AS306">
        <f ca="1">P306/J306</f>
        <v>6.2498124996249994E-2</v>
      </c>
    </row>
    <row r="307" spans="1:45" hidden="1" outlineLevel="1" x14ac:dyDescent="0.4">
      <c r="A307">
        <f t="shared" si="151"/>
        <v>201901</v>
      </c>
      <c r="B307" t="s">
        <v>343</v>
      </c>
      <c r="C307" t="s">
        <v>288</v>
      </c>
      <c r="D307" t="str">
        <f t="shared" ca="1" si="136"/>
        <v>I105</v>
      </c>
      <c r="E307">
        <f t="shared" ca="1" si="152"/>
        <v>36</v>
      </c>
      <c r="F307">
        <f t="shared" ca="1" si="153"/>
        <v>30</v>
      </c>
      <c r="G307" t="str">
        <f t="shared" ca="1" si="132"/>
        <v>S11</v>
      </c>
      <c r="H307" t="str">
        <f t="shared" ca="1" si="133"/>
        <v>S114</v>
      </c>
      <c r="I307">
        <f ca="1">VLOOKUP(D307,PRC!$A$2:$B$21,2,0)*E307</f>
        <v>3600000</v>
      </c>
      <c r="J307">
        <f t="shared" ca="1" si="154"/>
        <v>2843996</v>
      </c>
      <c r="K307">
        <f ca="1">VLOOKUP(D307,PRC!$A$1:$C$21,3,0)*E307</f>
        <v>2124000</v>
      </c>
      <c r="L307">
        <f t="shared" ca="1" si="155"/>
        <v>108000</v>
      </c>
      <c r="M307">
        <f t="shared" ca="1" si="156"/>
        <v>180000</v>
      </c>
      <c r="N307">
        <f t="shared" ca="1" si="157"/>
        <v>360000</v>
      </c>
      <c r="O307">
        <f t="shared" ca="1" si="158"/>
        <v>108000</v>
      </c>
      <c r="P307">
        <f t="shared" ca="1" si="134"/>
        <v>-36004</v>
      </c>
      <c r="Q307">
        <f ca="1">IF(P307&gt;0,1,0)</f>
        <v>0</v>
      </c>
      <c r="R307">
        <f t="shared" ca="1" si="159"/>
        <v>21</v>
      </c>
      <c r="S307">
        <f t="shared" ca="1" si="160"/>
        <v>3</v>
      </c>
      <c r="T307">
        <f t="shared" ca="1" si="161"/>
        <v>5</v>
      </c>
      <c r="U307">
        <f t="shared" ca="1" si="162"/>
        <v>10</v>
      </c>
      <c r="V307">
        <f t="shared" ca="1" si="163"/>
        <v>3</v>
      </c>
      <c r="X307">
        <f t="shared" si="167"/>
        <v>307</v>
      </c>
      <c r="Y307">
        <f t="shared" si="135"/>
        <v>252</v>
      </c>
      <c r="Z307">
        <f t="shared" si="168"/>
        <v>253</v>
      </c>
      <c r="AA307">
        <f t="shared" si="164"/>
        <v>451</v>
      </c>
      <c r="AB307">
        <f t="shared" si="165"/>
        <v>200</v>
      </c>
      <c r="AM307" t="str">
        <f t="shared" si="166"/>
        <v>201901KS</v>
      </c>
      <c r="AN307">
        <f t="shared" ca="1" si="146"/>
        <v>21.00011111111111</v>
      </c>
      <c r="AO307">
        <f t="shared" ca="1" si="147"/>
        <v>3</v>
      </c>
      <c r="AP307">
        <f t="shared" ca="1" si="148"/>
        <v>5</v>
      </c>
      <c r="AQ307">
        <f t="shared" ca="1" si="149"/>
        <v>10</v>
      </c>
      <c r="AR307">
        <f t="shared" ca="1" si="150"/>
        <v>3</v>
      </c>
      <c r="AS307">
        <f ca="1">P307/J307</f>
        <v>-1.265965212328006E-2</v>
      </c>
    </row>
    <row r="308" spans="1:45" hidden="1" outlineLevel="1" x14ac:dyDescent="0.4">
      <c r="A308">
        <f t="shared" si="151"/>
        <v>201901</v>
      </c>
      <c r="B308" t="s">
        <v>344</v>
      </c>
      <c r="C308" t="s">
        <v>288</v>
      </c>
      <c r="D308" t="str">
        <f t="shared" ca="1" si="136"/>
        <v>I120</v>
      </c>
      <c r="E308">
        <f t="shared" ca="1" si="152"/>
        <v>19</v>
      </c>
      <c r="F308">
        <f t="shared" ca="1" si="153"/>
        <v>27</v>
      </c>
      <c r="G308" t="str">
        <f t="shared" ca="1" si="132"/>
        <v>S10</v>
      </c>
      <c r="H308" t="str">
        <f t="shared" ca="1" si="133"/>
        <v>S109</v>
      </c>
      <c r="I308">
        <f ca="1">VLOOKUP(D308,PRC!$A$2:$B$21,2,0)*E308</f>
        <v>81700000</v>
      </c>
      <c r="J308">
        <f t="shared" ca="1" si="154"/>
        <v>64542996</v>
      </c>
      <c r="K308">
        <f ca="1">VLOOKUP(D308,PRC!$A$1:$C$21,3,0)*E308</f>
        <v>36765000</v>
      </c>
      <c r="L308">
        <f t="shared" ca="1" si="155"/>
        <v>1634000</v>
      </c>
      <c r="M308">
        <f t="shared" ca="1" si="156"/>
        <v>4085000</v>
      </c>
      <c r="N308">
        <f t="shared" ca="1" si="157"/>
        <v>4085000</v>
      </c>
      <c r="O308">
        <f t="shared" ca="1" si="158"/>
        <v>3268000</v>
      </c>
      <c r="P308">
        <f t="shared" ca="1" si="134"/>
        <v>14705996</v>
      </c>
      <c r="Q308">
        <f ca="1">IF(P308&gt;0,1,0)</f>
        <v>1</v>
      </c>
      <c r="R308">
        <f t="shared" ca="1" si="159"/>
        <v>21</v>
      </c>
      <c r="S308">
        <f t="shared" ca="1" si="160"/>
        <v>2</v>
      </c>
      <c r="T308">
        <f t="shared" ca="1" si="161"/>
        <v>5</v>
      </c>
      <c r="U308">
        <f t="shared" ca="1" si="162"/>
        <v>5</v>
      </c>
      <c r="V308">
        <f t="shared" ca="1" si="163"/>
        <v>4</v>
      </c>
      <c r="X308">
        <f t="shared" si="167"/>
        <v>308</v>
      </c>
      <c r="Y308">
        <f t="shared" si="135"/>
        <v>252</v>
      </c>
      <c r="Z308">
        <f t="shared" si="168"/>
        <v>253</v>
      </c>
      <c r="AA308">
        <f t="shared" si="164"/>
        <v>451</v>
      </c>
      <c r="AB308">
        <f t="shared" si="165"/>
        <v>200</v>
      </c>
      <c r="AM308" t="str">
        <f t="shared" si="166"/>
        <v>201901KS</v>
      </c>
      <c r="AN308">
        <f t="shared" ca="1" si="146"/>
        <v>21.000004895960835</v>
      </c>
      <c r="AO308">
        <f t="shared" ca="1" si="147"/>
        <v>2</v>
      </c>
      <c r="AP308">
        <f t="shared" ca="1" si="148"/>
        <v>5</v>
      </c>
      <c r="AQ308">
        <f t="shared" ca="1" si="149"/>
        <v>5</v>
      </c>
      <c r="AR308">
        <f t="shared" ca="1" si="150"/>
        <v>4</v>
      </c>
      <c r="AS308">
        <f ca="1">P308/J308</f>
        <v>0.22784805341233308</v>
      </c>
    </row>
    <row r="309" spans="1:45" hidden="1" outlineLevel="1" x14ac:dyDescent="0.4">
      <c r="A309">
        <f t="shared" si="151"/>
        <v>201901</v>
      </c>
      <c r="B309" t="s">
        <v>345</v>
      </c>
      <c r="C309" t="s">
        <v>288</v>
      </c>
      <c r="D309" t="str">
        <f t="shared" ca="1" si="136"/>
        <v>I114</v>
      </c>
      <c r="E309">
        <f t="shared" ca="1" si="152"/>
        <v>38</v>
      </c>
      <c r="F309">
        <f t="shared" ca="1" si="153"/>
        <v>28</v>
      </c>
      <c r="G309" t="str">
        <f t="shared" ca="1" si="132"/>
        <v>S11</v>
      </c>
      <c r="H309" t="str">
        <f t="shared" ca="1" si="133"/>
        <v>S114</v>
      </c>
      <c r="I309">
        <f ca="1">VLOOKUP(D309,PRC!$A$2:$B$21,2,0)*E309</f>
        <v>9120000</v>
      </c>
      <c r="J309">
        <f t="shared" ca="1" si="154"/>
        <v>7022396</v>
      </c>
      <c r="K309">
        <f ca="1">VLOOKUP(D309,PRC!$A$1:$C$21,3,0)*E309</f>
        <v>5289600</v>
      </c>
      <c r="L309">
        <f t="shared" ca="1" si="155"/>
        <v>274000</v>
      </c>
      <c r="M309">
        <f t="shared" ca="1" si="156"/>
        <v>365000</v>
      </c>
      <c r="N309">
        <f t="shared" ca="1" si="157"/>
        <v>912000</v>
      </c>
      <c r="O309">
        <f t="shared" ca="1" si="158"/>
        <v>456000</v>
      </c>
      <c r="P309">
        <f t="shared" ca="1" si="134"/>
        <v>-274204</v>
      </c>
      <c r="Q309">
        <f ca="1">IF(P309&gt;0,1,0)</f>
        <v>0</v>
      </c>
      <c r="R309">
        <f t="shared" ca="1" si="159"/>
        <v>23</v>
      </c>
      <c r="S309">
        <f t="shared" ca="1" si="160"/>
        <v>3</v>
      </c>
      <c r="T309">
        <f t="shared" ca="1" si="161"/>
        <v>4</v>
      </c>
      <c r="U309">
        <f t="shared" ca="1" si="162"/>
        <v>10</v>
      </c>
      <c r="V309">
        <f t="shared" ca="1" si="163"/>
        <v>5</v>
      </c>
      <c r="X309">
        <f t="shared" si="167"/>
        <v>309</v>
      </c>
      <c r="Y309">
        <f t="shared" si="135"/>
        <v>252</v>
      </c>
      <c r="Z309">
        <f t="shared" si="168"/>
        <v>253</v>
      </c>
      <c r="AA309">
        <f t="shared" si="164"/>
        <v>451</v>
      </c>
      <c r="AB309">
        <f t="shared" si="165"/>
        <v>200</v>
      </c>
      <c r="AM309" t="str">
        <f t="shared" si="166"/>
        <v>201901KS</v>
      </c>
      <c r="AN309">
        <f t="shared" ca="1" si="146"/>
        <v>23.000043859649121</v>
      </c>
      <c r="AO309">
        <f t="shared" ca="1" si="147"/>
        <v>3.0043859649122808</v>
      </c>
      <c r="AP309">
        <f t="shared" ca="1" si="148"/>
        <v>4.0021929824561404</v>
      </c>
      <c r="AQ309">
        <f t="shared" ca="1" si="149"/>
        <v>10</v>
      </c>
      <c r="AR309">
        <f t="shared" ca="1" si="150"/>
        <v>5</v>
      </c>
      <c r="AS309">
        <f ca="1">P309/J309</f>
        <v>-3.9047071683226069E-2</v>
      </c>
    </row>
    <row r="310" spans="1:45" hidden="1" outlineLevel="1" x14ac:dyDescent="0.4">
      <c r="A310">
        <f t="shared" si="151"/>
        <v>201901</v>
      </c>
      <c r="B310" t="s">
        <v>346</v>
      </c>
      <c r="C310" t="s">
        <v>288</v>
      </c>
      <c r="D310" t="str">
        <f t="shared" ca="1" si="136"/>
        <v>I107</v>
      </c>
      <c r="E310">
        <f t="shared" ca="1" si="152"/>
        <v>27</v>
      </c>
      <c r="F310">
        <f t="shared" ca="1" si="153"/>
        <v>22</v>
      </c>
      <c r="G310" t="str">
        <f t="shared" ca="1" si="132"/>
        <v>S10</v>
      </c>
      <c r="H310" t="str">
        <f t="shared" ca="1" si="133"/>
        <v>S101</v>
      </c>
      <c r="I310">
        <f ca="1">VLOOKUP(D310,PRC!$A$2:$B$21,2,0)*E310</f>
        <v>4050000</v>
      </c>
      <c r="J310">
        <f t="shared" ca="1" si="154"/>
        <v>2875496</v>
      </c>
      <c r="K310">
        <f ca="1">VLOOKUP(D310,PRC!$A$1:$C$21,3,0)*E310</f>
        <v>2308500</v>
      </c>
      <c r="L310">
        <f t="shared" ca="1" si="155"/>
        <v>81000</v>
      </c>
      <c r="M310">
        <f t="shared" ca="1" si="156"/>
        <v>162000</v>
      </c>
      <c r="N310">
        <f t="shared" ca="1" si="157"/>
        <v>243000</v>
      </c>
      <c r="O310">
        <f t="shared" ca="1" si="158"/>
        <v>122000</v>
      </c>
      <c r="P310">
        <f t="shared" ca="1" si="134"/>
        <v>-41004</v>
      </c>
      <c r="Q310">
        <f ca="1">IF(P310&gt;0,1,0)</f>
        <v>0</v>
      </c>
      <c r="R310">
        <f t="shared" ca="1" si="159"/>
        <v>29</v>
      </c>
      <c r="S310">
        <f t="shared" ca="1" si="160"/>
        <v>2</v>
      </c>
      <c r="T310">
        <f t="shared" ca="1" si="161"/>
        <v>4</v>
      </c>
      <c r="U310">
        <f t="shared" ca="1" si="162"/>
        <v>6</v>
      </c>
      <c r="V310">
        <f t="shared" ca="1" si="163"/>
        <v>3</v>
      </c>
      <c r="X310">
        <f t="shared" si="167"/>
        <v>310</v>
      </c>
      <c r="Y310">
        <f t="shared" si="135"/>
        <v>252</v>
      </c>
      <c r="Z310">
        <f t="shared" si="168"/>
        <v>253</v>
      </c>
      <c r="AA310">
        <f t="shared" si="164"/>
        <v>451</v>
      </c>
      <c r="AB310">
        <f t="shared" si="165"/>
        <v>200</v>
      </c>
      <c r="AM310" t="str">
        <f t="shared" si="166"/>
        <v>201901KS</v>
      </c>
      <c r="AN310">
        <f t="shared" ca="1" si="146"/>
        <v>29.000098765432103</v>
      </c>
      <c r="AO310">
        <f t="shared" ca="1" si="147"/>
        <v>2</v>
      </c>
      <c r="AP310">
        <f t="shared" ca="1" si="148"/>
        <v>4</v>
      </c>
      <c r="AQ310">
        <f t="shared" ca="1" si="149"/>
        <v>6</v>
      </c>
      <c r="AR310">
        <f t="shared" ca="1" si="150"/>
        <v>3.0123456790123457</v>
      </c>
      <c r="AS310">
        <f ca="1">P310/J310</f>
        <v>-1.4259800743941219E-2</v>
      </c>
    </row>
    <row r="311" spans="1:45" hidden="1" outlineLevel="1" x14ac:dyDescent="0.4">
      <c r="A311">
        <f t="shared" si="151"/>
        <v>201901</v>
      </c>
      <c r="B311" t="s">
        <v>347</v>
      </c>
      <c r="C311" t="s">
        <v>288</v>
      </c>
      <c r="D311" t="str">
        <f t="shared" ca="1" si="136"/>
        <v>I107</v>
      </c>
      <c r="E311">
        <f t="shared" ca="1" si="152"/>
        <v>10</v>
      </c>
      <c r="F311">
        <f t="shared" ca="1" si="153"/>
        <v>29</v>
      </c>
      <c r="G311" t="str">
        <f t="shared" ca="1" si="132"/>
        <v>S10</v>
      </c>
      <c r="H311" t="str">
        <f t="shared" ca="1" si="133"/>
        <v>S108</v>
      </c>
      <c r="I311">
        <f ca="1">VLOOKUP(D311,PRC!$A$2:$B$21,2,0)*E311</f>
        <v>1500000</v>
      </c>
      <c r="J311">
        <f t="shared" ca="1" si="154"/>
        <v>1154996</v>
      </c>
      <c r="K311">
        <f ca="1">VLOOKUP(D311,PRC!$A$1:$C$21,3,0)*E311</f>
        <v>855000</v>
      </c>
      <c r="L311">
        <f t="shared" ca="1" si="155"/>
        <v>30000</v>
      </c>
      <c r="M311">
        <f t="shared" ca="1" si="156"/>
        <v>75000</v>
      </c>
      <c r="N311">
        <f t="shared" ca="1" si="157"/>
        <v>105000</v>
      </c>
      <c r="O311">
        <f t="shared" ca="1" si="158"/>
        <v>60000</v>
      </c>
      <c r="P311">
        <f t="shared" ca="1" si="134"/>
        <v>29996</v>
      </c>
      <c r="Q311">
        <f ca="1">IF(P311&gt;0,1,0)</f>
        <v>1</v>
      </c>
      <c r="R311">
        <f t="shared" ca="1" si="159"/>
        <v>23</v>
      </c>
      <c r="S311">
        <f t="shared" ca="1" si="160"/>
        <v>2</v>
      </c>
      <c r="T311">
        <f t="shared" ca="1" si="161"/>
        <v>5</v>
      </c>
      <c r="U311">
        <f t="shared" ca="1" si="162"/>
        <v>7</v>
      </c>
      <c r="V311">
        <f t="shared" ca="1" si="163"/>
        <v>4</v>
      </c>
      <c r="X311">
        <f t="shared" si="167"/>
        <v>311</v>
      </c>
      <c r="Y311">
        <f t="shared" si="135"/>
        <v>252</v>
      </c>
      <c r="Z311">
        <f t="shared" si="168"/>
        <v>253</v>
      </c>
      <c r="AA311">
        <f t="shared" si="164"/>
        <v>451</v>
      </c>
      <c r="AB311">
        <f t="shared" si="165"/>
        <v>200</v>
      </c>
      <c r="AM311" t="str">
        <f t="shared" si="166"/>
        <v>201901KS</v>
      </c>
      <c r="AN311">
        <f t="shared" ca="1" si="146"/>
        <v>23.000266666666668</v>
      </c>
      <c r="AO311">
        <f t="shared" ca="1" si="147"/>
        <v>2</v>
      </c>
      <c r="AP311">
        <f t="shared" ca="1" si="148"/>
        <v>5</v>
      </c>
      <c r="AQ311">
        <f t="shared" ca="1" si="149"/>
        <v>7.0000000000000009</v>
      </c>
      <c r="AR311">
        <f t="shared" ca="1" si="150"/>
        <v>4</v>
      </c>
      <c r="AS311">
        <f ca="1">P311/J311</f>
        <v>2.5970652712217185E-2</v>
      </c>
    </row>
    <row r="312" spans="1:45" hidden="1" outlineLevel="1" x14ac:dyDescent="0.4">
      <c r="A312">
        <f t="shared" si="151"/>
        <v>201901</v>
      </c>
      <c r="B312" t="s">
        <v>348</v>
      </c>
      <c r="C312" t="s">
        <v>288</v>
      </c>
      <c r="D312" t="str">
        <f t="shared" ca="1" si="136"/>
        <v>I106</v>
      </c>
      <c r="E312">
        <f t="shared" ca="1" si="152"/>
        <v>29</v>
      </c>
      <c r="F312">
        <f t="shared" ca="1" si="153"/>
        <v>20</v>
      </c>
      <c r="G312" t="str">
        <f t="shared" ca="1" si="132"/>
        <v>S10</v>
      </c>
      <c r="H312" t="str">
        <f t="shared" ca="1" si="133"/>
        <v>S104</v>
      </c>
      <c r="I312">
        <f ca="1">VLOOKUP(D312,PRC!$A$2:$B$21,2,0)*E312</f>
        <v>580000</v>
      </c>
      <c r="J312">
        <f t="shared" ca="1" si="154"/>
        <v>440796</v>
      </c>
      <c r="K312">
        <f ca="1">VLOOKUP(D312,PRC!$A$1:$C$21,3,0)*E312</f>
        <v>307400</v>
      </c>
      <c r="L312">
        <f t="shared" ca="1" si="155"/>
        <v>17000</v>
      </c>
      <c r="M312">
        <f t="shared" ca="1" si="156"/>
        <v>41000</v>
      </c>
      <c r="N312">
        <f t="shared" ca="1" si="157"/>
        <v>58000</v>
      </c>
      <c r="O312">
        <f t="shared" ca="1" si="158"/>
        <v>17000</v>
      </c>
      <c r="P312">
        <f t="shared" ca="1" si="134"/>
        <v>396</v>
      </c>
      <c r="Q312">
        <f ca="1">IF(P312&gt;0,1,0)</f>
        <v>1</v>
      </c>
      <c r="R312">
        <f t="shared" ca="1" si="159"/>
        <v>24</v>
      </c>
      <c r="S312">
        <f t="shared" ca="1" si="160"/>
        <v>3</v>
      </c>
      <c r="T312">
        <f t="shared" ca="1" si="161"/>
        <v>7</v>
      </c>
      <c r="U312">
        <f t="shared" ca="1" si="162"/>
        <v>10</v>
      </c>
      <c r="V312">
        <f t="shared" ca="1" si="163"/>
        <v>3</v>
      </c>
      <c r="X312">
        <f t="shared" si="167"/>
        <v>312</v>
      </c>
      <c r="Y312">
        <f t="shared" si="135"/>
        <v>252</v>
      </c>
      <c r="Z312">
        <f t="shared" si="168"/>
        <v>253</v>
      </c>
      <c r="AA312">
        <f t="shared" si="164"/>
        <v>451</v>
      </c>
      <c r="AB312">
        <f t="shared" si="165"/>
        <v>200</v>
      </c>
      <c r="AM312" t="str">
        <f t="shared" si="166"/>
        <v>201901KS</v>
      </c>
      <c r="AN312">
        <f t="shared" ca="1" si="146"/>
        <v>24.000689655172415</v>
      </c>
      <c r="AO312">
        <f t="shared" ca="1" si="147"/>
        <v>2.9310344827586206</v>
      </c>
      <c r="AP312">
        <f t="shared" ca="1" si="148"/>
        <v>7.0689655172413799</v>
      </c>
      <c r="AQ312">
        <f t="shared" ca="1" si="149"/>
        <v>10</v>
      </c>
      <c r="AR312">
        <f t="shared" ca="1" si="150"/>
        <v>2.9310344827586206</v>
      </c>
      <c r="AS312">
        <f ca="1">P312/J312</f>
        <v>8.9837475839163699E-4</v>
      </c>
    </row>
    <row r="313" spans="1:45" hidden="1" outlineLevel="1" x14ac:dyDescent="0.4">
      <c r="A313">
        <f t="shared" si="151"/>
        <v>201901</v>
      </c>
      <c r="B313" t="s">
        <v>349</v>
      </c>
      <c r="C313" t="s">
        <v>288</v>
      </c>
      <c r="D313" t="str">
        <f t="shared" ca="1" si="136"/>
        <v>I102</v>
      </c>
      <c r="E313">
        <f t="shared" ca="1" si="152"/>
        <v>15</v>
      </c>
      <c r="F313">
        <f t="shared" ca="1" si="153"/>
        <v>29</v>
      </c>
      <c r="G313" t="str">
        <f t="shared" ca="1" si="132"/>
        <v>S11</v>
      </c>
      <c r="H313" t="str">
        <f t="shared" ca="1" si="133"/>
        <v>S117</v>
      </c>
      <c r="I313">
        <f ca="1">VLOOKUP(D313,PRC!$A$2:$B$21,2,0)*E313</f>
        <v>600000</v>
      </c>
      <c r="J313">
        <f t="shared" ca="1" si="154"/>
        <v>449996</v>
      </c>
      <c r="K313">
        <f ca="1">VLOOKUP(D313,PRC!$A$1:$C$21,3,0)*E313</f>
        <v>282000</v>
      </c>
      <c r="L313">
        <f t="shared" ca="1" si="155"/>
        <v>12000</v>
      </c>
      <c r="M313">
        <f t="shared" ca="1" si="156"/>
        <v>24000</v>
      </c>
      <c r="N313">
        <f t="shared" ca="1" si="157"/>
        <v>48000</v>
      </c>
      <c r="O313">
        <f t="shared" ca="1" si="158"/>
        <v>30000</v>
      </c>
      <c r="P313">
        <f t="shared" ca="1" si="134"/>
        <v>53996</v>
      </c>
      <c r="Q313">
        <f ca="1">IF(P313&gt;0,1,0)</f>
        <v>1</v>
      </c>
      <c r="R313">
        <f t="shared" ca="1" si="159"/>
        <v>25</v>
      </c>
      <c r="S313">
        <f t="shared" ca="1" si="160"/>
        <v>2</v>
      </c>
      <c r="T313">
        <f t="shared" ca="1" si="161"/>
        <v>4</v>
      </c>
      <c r="U313">
        <f t="shared" ca="1" si="162"/>
        <v>8</v>
      </c>
      <c r="V313">
        <f t="shared" ca="1" si="163"/>
        <v>5</v>
      </c>
      <c r="X313">
        <f t="shared" si="167"/>
        <v>313</v>
      </c>
      <c r="Y313">
        <f t="shared" si="135"/>
        <v>252</v>
      </c>
      <c r="Z313">
        <f t="shared" si="168"/>
        <v>253</v>
      </c>
      <c r="AA313">
        <f t="shared" si="164"/>
        <v>451</v>
      </c>
      <c r="AB313">
        <f t="shared" si="165"/>
        <v>200</v>
      </c>
      <c r="AM313" t="str">
        <f t="shared" si="166"/>
        <v>201901KS</v>
      </c>
      <c r="AN313">
        <f t="shared" ca="1" si="146"/>
        <v>25.000666666666671</v>
      </c>
      <c r="AO313">
        <f t="shared" ca="1" si="147"/>
        <v>2</v>
      </c>
      <c r="AP313">
        <f t="shared" ca="1" si="148"/>
        <v>4</v>
      </c>
      <c r="AQ313">
        <f t="shared" ca="1" si="149"/>
        <v>8</v>
      </c>
      <c r="AR313">
        <f t="shared" ca="1" si="150"/>
        <v>5</v>
      </c>
      <c r="AS313">
        <f ca="1">P313/J313</f>
        <v>0.1199921777082463</v>
      </c>
    </row>
    <row r="314" spans="1:45" hidden="1" outlineLevel="1" x14ac:dyDescent="0.4">
      <c r="A314">
        <f t="shared" si="151"/>
        <v>201901</v>
      </c>
      <c r="B314" t="s">
        <v>350</v>
      </c>
      <c r="C314" t="s">
        <v>288</v>
      </c>
      <c r="D314" t="str">
        <f t="shared" ca="1" si="136"/>
        <v>I104</v>
      </c>
      <c r="E314">
        <f t="shared" ca="1" si="152"/>
        <v>13</v>
      </c>
      <c r="F314">
        <f t="shared" ca="1" si="153"/>
        <v>25</v>
      </c>
      <c r="G314" t="str">
        <f t="shared" ca="1" si="132"/>
        <v>S10</v>
      </c>
      <c r="H314" t="str">
        <f t="shared" ca="1" si="133"/>
        <v>S109</v>
      </c>
      <c r="I314">
        <f ca="1">VLOOKUP(D314,PRC!$A$2:$B$21,2,0)*E314</f>
        <v>910000</v>
      </c>
      <c r="J314">
        <f t="shared" ca="1" si="154"/>
        <v>700696</v>
      </c>
      <c r="K314">
        <f ca="1">VLOOKUP(D314,PRC!$A$1:$C$21,3,0)*E314</f>
        <v>382200</v>
      </c>
      <c r="L314">
        <f t="shared" ca="1" si="155"/>
        <v>27000</v>
      </c>
      <c r="M314">
        <f t="shared" ca="1" si="156"/>
        <v>46000</v>
      </c>
      <c r="N314">
        <f t="shared" ca="1" si="157"/>
        <v>46000</v>
      </c>
      <c r="O314">
        <f t="shared" ca="1" si="158"/>
        <v>46000</v>
      </c>
      <c r="P314">
        <f t="shared" ca="1" si="134"/>
        <v>153496</v>
      </c>
      <c r="Q314">
        <f ca="1">IF(P314&gt;0,1,0)</f>
        <v>1</v>
      </c>
      <c r="R314">
        <f t="shared" ca="1" si="159"/>
        <v>23</v>
      </c>
      <c r="S314">
        <f t="shared" ca="1" si="160"/>
        <v>3</v>
      </c>
      <c r="T314">
        <f t="shared" ca="1" si="161"/>
        <v>5</v>
      </c>
      <c r="U314">
        <f t="shared" ca="1" si="162"/>
        <v>5</v>
      </c>
      <c r="V314">
        <f t="shared" ca="1" si="163"/>
        <v>5</v>
      </c>
      <c r="X314">
        <f t="shared" si="167"/>
        <v>314</v>
      </c>
      <c r="Y314">
        <f t="shared" si="135"/>
        <v>252</v>
      </c>
      <c r="Z314">
        <f t="shared" si="168"/>
        <v>253</v>
      </c>
      <c r="AA314">
        <f t="shared" si="164"/>
        <v>451</v>
      </c>
      <c r="AB314">
        <f t="shared" si="165"/>
        <v>200</v>
      </c>
      <c r="AM314" t="str">
        <f t="shared" si="166"/>
        <v>201901KS</v>
      </c>
      <c r="AN314">
        <f t="shared" ca="1" si="146"/>
        <v>23.000439560439556</v>
      </c>
      <c r="AO314">
        <f t="shared" ca="1" si="147"/>
        <v>2.9670329670329667</v>
      </c>
      <c r="AP314">
        <f t="shared" ca="1" si="148"/>
        <v>5.0549450549450547</v>
      </c>
      <c r="AQ314">
        <f t="shared" ca="1" si="149"/>
        <v>5.0549450549450547</v>
      </c>
      <c r="AR314">
        <f t="shared" ca="1" si="150"/>
        <v>5.0549450549450547</v>
      </c>
      <c r="AS314">
        <f ca="1">P314/J314</f>
        <v>0.2190621895943462</v>
      </c>
    </row>
    <row r="315" spans="1:45" hidden="1" outlineLevel="1" x14ac:dyDescent="0.4">
      <c r="A315">
        <f t="shared" si="151"/>
        <v>201901</v>
      </c>
      <c r="B315" t="s">
        <v>351</v>
      </c>
      <c r="C315" t="s">
        <v>288</v>
      </c>
      <c r="D315" t="str">
        <f t="shared" ca="1" si="136"/>
        <v>I109</v>
      </c>
      <c r="E315">
        <f t="shared" ca="1" si="152"/>
        <v>13</v>
      </c>
      <c r="F315">
        <f t="shared" ca="1" si="153"/>
        <v>21</v>
      </c>
      <c r="G315" t="str">
        <f t="shared" ca="1" si="132"/>
        <v>S10</v>
      </c>
      <c r="H315" t="str">
        <f t="shared" ca="1" si="133"/>
        <v>S108</v>
      </c>
      <c r="I315">
        <f ca="1">VLOOKUP(D315,PRC!$A$2:$B$21,2,0)*E315</f>
        <v>6500000</v>
      </c>
      <c r="J315">
        <f t="shared" ca="1" si="154"/>
        <v>5199996</v>
      </c>
      <c r="K315">
        <f ca="1">VLOOKUP(D315,PRC!$A$1:$C$21,3,0)*E315</f>
        <v>2600000</v>
      </c>
      <c r="L315">
        <f t="shared" ca="1" si="155"/>
        <v>65000</v>
      </c>
      <c r="M315">
        <f t="shared" ca="1" si="156"/>
        <v>260000</v>
      </c>
      <c r="N315">
        <f t="shared" ca="1" si="157"/>
        <v>455000</v>
      </c>
      <c r="O315">
        <f t="shared" ca="1" si="158"/>
        <v>195000</v>
      </c>
      <c r="P315">
        <f t="shared" ca="1" si="134"/>
        <v>1624996</v>
      </c>
      <c r="Q315">
        <f ca="1">IF(P315&gt;0,1,0)</f>
        <v>1</v>
      </c>
      <c r="R315">
        <f t="shared" ca="1" si="159"/>
        <v>20</v>
      </c>
      <c r="S315">
        <f t="shared" ca="1" si="160"/>
        <v>1</v>
      </c>
      <c r="T315">
        <f t="shared" ca="1" si="161"/>
        <v>4</v>
      </c>
      <c r="U315">
        <f t="shared" ca="1" si="162"/>
        <v>7</v>
      </c>
      <c r="V315">
        <f t="shared" ca="1" si="163"/>
        <v>3</v>
      </c>
      <c r="X315">
        <f t="shared" si="167"/>
        <v>315</v>
      </c>
      <c r="Y315">
        <f t="shared" si="135"/>
        <v>252</v>
      </c>
      <c r="Z315">
        <f t="shared" si="168"/>
        <v>253</v>
      </c>
      <c r="AA315">
        <f t="shared" si="164"/>
        <v>451</v>
      </c>
      <c r="AB315">
        <f t="shared" si="165"/>
        <v>200</v>
      </c>
      <c r="AM315" t="str">
        <f t="shared" si="166"/>
        <v>201901KS</v>
      </c>
      <c r="AN315">
        <f t="shared" ca="1" si="146"/>
        <v>20.000061538461534</v>
      </c>
      <c r="AO315">
        <f t="shared" ca="1" si="147"/>
        <v>1</v>
      </c>
      <c r="AP315">
        <f t="shared" ca="1" si="148"/>
        <v>4</v>
      </c>
      <c r="AQ315">
        <f t="shared" ca="1" si="149"/>
        <v>7.0000000000000009</v>
      </c>
      <c r="AR315">
        <f t="shared" ca="1" si="150"/>
        <v>3</v>
      </c>
      <c r="AS315">
        <f ca="1">P315/J315</f>
        <v>0.31249947115343935</v>
      </c>
    </row>
    <row r="316" spans="1:45" hidden="1" outlineLevel="1" x14ac:dyDescent="0.4">
      <c r="A316">
        <f t="shared" si="151"/>
        <v>201901</v>
      </c>
      <c r="B316" t="s">
        <v>352</v>
      </c>
      <c r="C316" t="s">
        <v>288</v>
      </c>
      <c r="D316" t="str">
        <f t="shared" ca="1" si="136"/>
        <v>I120</v>
      </c>
      <c r="E316">
        <f t="shared" ca="1" si="152"/>
        <v>46</v>
      </c>
      <c r="F316">
        <f t="shared" ca="1" si="153"/>
        <v>26</v>
      </c>
      <c r="G316" t="str">
        <f t="shared" ca="1" si="132"/>
        <v>S10</v>
      </c>
      <c r="H316" t="str">
        <f t="shared" ca="1" si="133"/>
        <v>S102</v>
      </c>
      <c r="I316">
        <f ca="1">VLOOKUP(D316,PRC!$A$2:$B$21,2,0)*E316</f>
        <v>197800000</v>
      </c>
      <c r="J316">
        <f t="shared" ca="1" si="154"/>
        <v>148349996</v>
      </c>
      <c r="K316">
        <f ca="1">VLOOKUP(D316,PRC!$A$1:$C$21,3,0)*E316</f>
        <v>89010000</v>
      </c>
      <c r="L316">
        <f t="shared" ca="1" si="155"/>
        <v>3956000</v>
      </c>
      <c r="M316">
        <f t="shared" ca="1" si="156"/>
        <v>13846000</v>
      </c>
      <c r="N316">
        <f t="shared" ca="1" si="157"/>
        <v>19780000</v>
      </c>
      <c r="O316">
        <f t="shared" ca="1" si="158"/>
        <v>5934000</v>
      </c>
      <c r="P316">
        <f t="shared" ca="1" si="134"/>
        <v>15823996</v>
      </c>
      <c r="Q316">
        <f ca="1">IF(P316&gt;0,1,0)</f>
        <v>1</v>
      </c>
      <c r="R316">
        <f t="shared" ca="1" si="159"/>
        <v>25</v>
      </c>
      <c r="S316">
        <f t="shared" ca="1" si="160"/>
        <v>2</v>
      </c>
      <c r="T316">
        <f t="shared" ca="1" si="161"/>
        <v>7</v>
      </c>
      <c r="U316">
        <f t="shared" ca="1" si="162"/>
        <v>10</v>
      </c>
      <c r="V316">
        <f t="shared" ca="1" si="163"/>
        <v>3</v>
      </c>
      <c r="X316">
        <f t="shared" si="167"/>
        <v>316</v>
      </c>
      <c r="Y316">
        <f t="shared" si="135"/>
        <v>252</v>
      </c>
      <c r="Z316">
        <f t="shared" si="168"/>
        <v>253</v>
      </c>
      <c r="AA316">
        <f t="shared" si="164"/>
        <v>451</v>
      </c>
      <c r="AB316">
        <f t="shared" si="165"/>
        <v>200</v>
      </c>
      <c r="AM316" t="str">
        <f t="shared" si="166"/>
        <v>201901KS</v>
      </c>
      <c r="AN316">
        <f t="shared" ca="1" si="146"/>
        <v>25.000002022244693</v>
      </c>
      <c r="AO316">
        <f t="shared" ca="1" si="147"/>
        <v>2</v>
      </c>
      <c r="AP316">
        <f t="shared" ca="1" si="148"/>
        <v>7.0000000000000009</v>
      </c>
      <c r="AQ316">
        <f t="shared" ca="1" si="149"/>
        <v>10</v>
      </c>
      <c r="AR316">
        <f t="shared" ca="1" si="150"/>
        <v>3</v>
      </c>
      <c r="AS316">
        <f ca="1">P316/J316</f>
        <v>0.1066666425794848</v>
      </c>
    </row>
    <row r="317" spans="1:45" hidden="1" outlineLevel="1" x14ac:dyDescent="0.4">
      <c r="A317">
        <f t="shared" si="151"/>
        <v>201901</v>
      </c>
      <c r="B317" t="s">
        <v>353</v>
      </c>
      <c r="C317" t="s">
        <v>288</v>
      </c>
      <c r="D317" t="str">
        <f t="shared" ca="1" si="136"/>
        <v>I105</v>
      </c>
      <c r="E317">
        <f t="shared" ca="1" si="152"/>
        <v>17</v>
      </c>
      <c r="F317">
        <f t="shared" ca="1" si="153"/>
        <v>27</v>
      </c>
      <c r="G317" t="str">
        <f t="shared" ref="G317:G380" ca="1" si="169">LEFT(H317,3)</f>
        <v>S10</v>
      </c>
      <c r="H317" t="str">
        <f t="shared" ref="H317:H380" ca="1" si="170">"S"&amp;RANDBETWEEN(101,120)</f>
        <v>S103</v>
      </c>
      <c r="I317">
        <f ca="1">VLOOKUP(D317,PRC!$A$2:$B$21,2,0)*E317</f>
        <v>1700000</v>
      </c>
      <c r="J317">
        <f t="shared" ca="1" si="154"/>
        <v>1342996</v>
      </c>
      <c r="K317">
        <f ca="1">VLOOKUP(D317,PRC!$A$1:$C$21,3,0)*E317</f>
        <v>1003000</v>
      </c>
      <c r="L317">
        <f t="shared" ca="1" si="155"/>
        <v>34000</v>
      </c>
      <c r="M317">
        <f t="shared" ca="1" si="156"/>
        <v>85000</v>
      </c>
      <c r="N317">
        <f t="shared" ca="1" si="157"/>
        <v>170000</v>
      </c>
      <c r="O317">
        <f t="shared" ca="1" si="158"/>
        <v>68000</v>
      </c>
      <c r="P317">
        <f t="shared" ref="P317:P380" ca="1" si="171">J317-SUM(K317:O317)</f>
        <v>-17004</v>
      </c>
      <c r="Q317">
        <f ca="1">IF(P317&gt;0,1,0)</f>
        <v>0</v>
      </c>
      <c r="R317">
        <f t="shared" ca="1" si="159"/>
        <v>21</v>
      </c>
      <c r="S317">
        <f t="shared" ca="1" si="160"/>
        <v>2</v>
      </c>
      <c r="T317">
        <f t="shared" ca="1" si="161"/>
        <v>5</v>
      </c>
      <c r="U317">
        <f t="shared" ca="1" si="162"/>
        <v>10</v>
      </c>
      <c r="V317">
        <f t="shared" ca="1" si="163"/>
        <v>4</v>
      </c>
      <c r="X317">
        <f t="shared" si="167"/>
        <v>317</v>
      </c>
      <c r="Y317">
        <f t="shared" ref="Y317:Y380" si="172">IF(C317=C316,Y316,X317)</f>
        <v>252</v>
      </c>
      <c r="Z317">
        <f t="shared" si="168"/>
        <v>253</v>
      </c>
      <c r="AA317">
        <f t="shared" si="164"/>
        <v>451</v>
      </c>
      <c r="AB317">
        <f t="shared" si="165"/>
        <v>200</v>
      </c>
      <c r="AM317" t="str">
        <f t="shared" si="166"/>
        <v>201901KS</v>
      </c>
      <c r="AN317">
        <f t="shared" ca="1" si="146"/>
        <v>21.00023529411764</v>
      </c>
      <c r="AO317">
        <f t="shared" ca="1" si="147"/>
        <v>2</v>
      </c>
      <c r="AP317">
        <f t="shared" ca="1" si="148"/>
        <v>5</v>
      </c>
      <c r="AQ317">
        <f t="shared" ca="1" si="149"/>
        <v>10</v>
      </c>
      <c r="AR317">
        <f t="shared" ca="1" si="150"/>
        <v>4</v>
      </c>
      <c r="AS317">
        <f ca="1">P317/J317</f>
        <v>-1.2661243964985748E-2</v>
      </c>
    </row>
    <row r="318" spans="1:45" hidden="1" outlineLevel="1" x14ac:dyDescent="0.4">
      <c r="A318">
        <f t="shared" si="151"/>
        <v>201901</v>
      </c>
      <c r="B318" t="s">
        <v>354</v>
      </c>
      <c r="C318" t="s">
        <v>288</v>
      </c>
      <c r="D318" t="str">
        <f t="shared" ref="D318:D381" ca="1" si="173">"I"&amp;RANDBETWEEN(101,120)</f>
        <v>I119</v>
      </c>
      <c r="E318">
        <f t="shared" ca="1" si="152"/>
        <v>49</v>
      </c>
      <c r="F318">
        <f t="shared" ca="1" si="153"/>
        <v>26</v>
      </c>
      <c r="G318" t="str">
        <f t="shared" ca="1" si="169"/>
        <v>S10</v>
      </c>
      <c r="H318" t="str">
        <f t="shared" ca="1" si="170"/>
        <v>S109</v>
      </c>
      <c r="I318">
        <f ca="1">VLOOKUP(D318,PRC!$A$2:$B$21,2,0)*E318</f>
        <v>4655000</v>
      </c>
      <c r="J318">
        <f t="shared" ca="1" si="154"/>
        <v>3444696</v>
      </c>
      <c r="K318">
        <f ca="1">VLOOKUP(D318,PRC!$A$1:$C$21,3,0)*E318</f>
        <v>2234400</v>
      </c>
      <c r="L318">
        <f t="shared" ca="1" si="155"/>
        <v>93000</v>
      </c>
      <c r="M318">
        <f t="shared" ca="1" si="156"/>
        <v>233000</v>
      </c>
      <c r="N318">
        <f t="shared" ca="1" si="157"/>
        <v>466000</v>
      </c>
      <c r="O318">
        <f t="shared" ca="1" si="158"/>
        <v>233000</v>
      </c>
      <c r="P318">
        <f t="shared" ca="1" si="171"/>
        <v>185296</v>
      </c>
      <c r="Q318">
        <f ca="1">IF(P318&gt;0,1,0)</f>
        <v>1</v>
      </c>
      <c r="R318">
        <f t="shared" ca="1" si="159"/>
        <v>26</v>
      </c>
      <c r="S318">
        <f t="shared" ca="1" si="160"/>
        <v>2</v>
      </c>
      <c r="T318">
        <f t="shared" ca="1" si="161"/>
        <v>5</v>
      </c>
      <c r="U318">
        <f t="shared" ca="1" si="162"/>
        <v>10</v>
      </c>
      <c r="V318">
        <f t="shared" ca="1" si="163"/>
        <v>5</v>
      </c>
      <c r="X318">
        <f t="shared" si="167"/>
        <v>318</v>
      </c>
      <c r="Y318">
        <f t="shared" si="172"/>
        <v>252</v>
      </c>
      <c r="Z318">
        <f t="shared" si="168"/>
        <v>253</v>
      </c>
      <c r="AA318">
        <f t="shared" si="164"/>
        <v>451</v>
      </c>
      <c r="AB318">
        <f t="shared" si="165"/>
        <v>200</v>
      </c>
      <c r="AM318" t="str">
        <f t="shared" si="166"/>
        <v>201901KS</v>
      </c>
      <c r="AN318">
        <f t="shared" ca="1" si="146"/>
        <v>26.000085929108486</v>
      </c>
      <c r="AO318">
        <f t="shared" ca="1" si="147"/>
        <v>1.9978517722878626</v>
      </c>
      <c r="AP318">
        <f t="shared" ca="1" si="148"/>
        <v>5.0053705692803439</v>
      </c>
      <c r="AQ318">
        <f t="shared" ca="1" si="149"/>
        <v>10.010741138560688</v>
      </c>
      <c r="AR318">
        <f t="shared" ca="1" si="150"/>
        <v>5.0053705692803439</v>
      </c>
      <c r="AS318">
        <f ca="1">P318/J318</f>
        <v>5.3791684375050802E-2</v>
      </c>
    </row>
    <row r="319" spans="1:45" hidden="1" outlineLevel="1" x14ac:dyDescent="0.4">
      <c r="A319">
        <f t="shared" si="151"/>
        <v>201901</v>
      </c>
      <c r="B319" t="s">
        <v>355</v>
      </c>
      <c r="C319" t="s">
        <v>288</v>
      </c>
      <c r="D319" t="str">
        <f t="shared" ca="1" si="173"/>
        <v>I107</v>
      </c>
      <c r="E319">
        <f t="shared" ca="1" si="152"/>
        <v>38</v>
      </c>
      <c r="F319">
        <f t="shared" ca="1" si="153"/>
        <v>26</v>
      </c>
      <c r="G319" t="str">
        <f t="shared" ca="1" si="169"/>
        <v>S10</v>
      </c>
      <c r="H319" t="str">
        <f t="shared" ca="1" si="170"/>
        <v>S108</v>
      </c>
      <c r="I319">
        <f ca="1">VLOOKUP(D319,PRC!$A$2:$B$21,2,0)*E319</f>
        <v>5700000</v>
      </c>
      <c r="J319">
        <f t="shared" ca="1" si="154"/>
        <v>3989995.9999999995</v>
      </c>
      <c r="K319">
        <f ca="1">VLOOKUP(D319,PRC!$A$1:$C$21,3,0)*E319</f>
        <v>3249000</v>
      </c>
      <c r="L319">
        <f t="shared" ca="1" si="155"/>
        <v>171000</v>
      </c>
      <c r="M319">
        <f t="shared" ca="1" si="156"/>
        <v>285000</v>
      </c>
      <c r="N319">
        <f t="shared" ca="1" si="157"/>
        <v>285000</v>
      </c>
      <c r="O319">
        <f t="shared" ca="1" si="158"/>
        <v>171000</v>
      </c>
      <c r="P319">
        <f t="shared" ca="1" si="171"/>
        <v>-171004.00000000047</v>
      </c>
      <c r="Q319">
        <f ca="1">IF(P319&gt;0,1,0)</f>
        <v>0</v>
      </c>
      <c r="R319">
        <f t="shared" ca="1" si="159"/>
        <v>30</v>
      </c>
      <c r="S319">
        <f t="shared" ca="1" si="160"/>
        <v>3</v>
      </c>
      <c r="T319">
        <f t="shared" ca="1" si="161"/>
        <v>5</v>
      </c>
      <c r="U319">
        <f t="shared" ca="1" si="162"/>
        <v>5</v>
      </c>
      <c r="V319">
        <f t="shared" ca="1" si="163"/>
        <v>3</v>
      </c>
      <c r="X319">
        <f t="shared" si="167"/>
        <v>319</v>
      </c>
      <c r="Y319">
        <f t="shared" si="172"/>
        <v>252</v>
      </c>
      <c r="Z319">
        <f t="shared" si="168"/>
        <v>253</v>
      </c>
      <c r="AA319">
        <f t="shared" si="164"/>
        <v>451</v>
      </c>
      <c r="AB319">
        <f t="shared" si="165"/>
        <v>200</v>
      </c>
      <c r="AM319" t="str">
        <f t="shared" si="166"/>
        <v>201901KS</v>
      </c>
      <c r="AN319">
        <f t="shared" ca="1" si="146"/>
        <v>30.000070175438609</v>
      </c>
      <c r="AO319">
        <f t="shared" ca="1" si="147"/>
        <v>3</v>
      </c>
      <c r="AP319">
        <f t="shared" ca="1" si="148"/>
        <v>5</v>
      </c>
      <c r="AQ319">
        <f t="shared" ca="1" si="149"/>
        <v>5</v>
      </c>
      <c r="AR319">
        <f t="shared" ca="1" si="150"/>
        <v>3</v>
      </c>
      <c r="AS319">
        <f ca="1">P319/J319</f>
        <v>-4.2858188329010977E-2</v>
      </c>
    </row>
    <row r="320" spans="1:45" hidden="1" outlineLevel="1" x14ac:dyDescent="0.4">
      <c r="A320">
        <f t="shared" si="151"/>
        <v>201901</v>
      </c>
      <c r="B320" t="s">
        <v>356</v>
      </c>
      <c r="C320" t="s">
        <v>288</v>
      </c>
      <c r="D320" t="str">
        <f t="shared" ca="1" si="173"/>
        <v>I120</v>
      </c>
      <c r="E320">
        <f t="shared" ca="1" si="152"/>
        <v>40</v>
      </c>
      <c r="F320">
        <f t="shared" ca="1" si="153"/>
        <v>22</v>
      </c>
      <c r="G320" t="str">
        <f t="shared" ca="1" si="169"/>
        <v>S11</v>
      </c>
      <c r="H320" t="str">
        <f t="shared" ca="1" si="170"/>
        <v>S111</v>
      </c>
      <c r="I320">
        <f ca="1">VLOOKUP(D320,PRC!$A$2:$B$21,2,0)*E320</f>
        <v>172000000</v>
      </c>
      <c r="J320">
        <f t="shared" ca="1" si="154"/>
        <v>125559996</v>
      </c>
      <c r="K320">
        <f ca="1">VLOOKUP(D320,PRC!$A$1:$C$21,3,0)*E320</f>
        <v>77400000</v>
      </c>
      <c r="L320">
        <f t="shared" ca="1" si="155"/>
        <v>3440000</v>
      </c>
      <c r="M320">
        <f t="shared" ca="1" si="156"/>
        <v>6880000</v>
      </c>
      <c r="N320">
        <f t="shared" ca="1" si="157"/>
        <v>10320000</v>
      </c>
      <c r="O320">
        <f t="shared" ca="1" si="158"/>
        <v>6880000</v>
      </c>
      <c r="P320">
        <f t="shared" ca="1" si="171"/>
        <v>20639996</v>
      </c>
      <c r="Q320">
        <f ca="1">IF(P320&gt;0,1,0)</f>
        <v>1</v>
      </c>
      <c r="R320">
        <f t="shared" ca="1" si="159"/>
        <v>27</v>
      </c>
      <c r="S320">
        <f t="shared" ca="1" si="160"/>
        <v>2</v>
      </c>
      <c r="T320">
        <f t="shared" ca="1" si="161"/>
        <v>4</v>
      </c>
      <c r="U320">
        <f t="shared" ca="1" si="162"/>
        <v>6</v>
      </c>
      <c r="V320">
        <f t="shared" ca="1" si="163"/>
        <v>4</v>
      </c>
      <c r="X320">
        <f t="shared" si="167"/>
        <v>320</v>
      </c>
      <c r="Y320">
        <f t="shared" si="172"/>
        <v>252</v>
      </c>
      <c r="Z320">
        <f t="shared" si="168"/>
        <v>253</v>
      </c>
      <c r="AA320">
        <f t="shared" si="164"/>
        <v>451</v>
      </c>
      <c r="AB320">
        <f t="shared" si="165"/>
        <v>200</v>
      </c>
      <c r="AM320" t="str">
        <f t="shared" si="166"/>
        <v>201901KS</v>
      </c>
      <c r="AN320">
        <f t="shared" ref="AN320:AN383" ca="1" si="174">(1-J320/I320)*100</f>
        <v>27.000002325581395</v>
      </c>
      <c r="AO320">
        <f t="shared" ref="AO320:AO383" ca="1" si="175">L320/$I320*100</f>
        <v>2</v>
      </c>
      <c r="AP320">
        <f t="shared" ref="AP320:AP383" ca="1" si="176">M320/$I320*100</f>
        <v>4</v>
      </c>
      <c r="AQ320">
        <f t="shared" ref="AQ320:AQ383" ca="1" si="177">N320/$I320*100</f>
        <v>6</v>
      </c>
      <c r="AR320">
        <f t="shared" ref="AR320:AR383" ca="1" si="178">O320/$I320*100</f>
        <v>4</v>
      </c>
      <c r="AS320">
        <f ca="1">P320/J320</f>
        <v>0.16438353502336844</v>
      </c>
    </row>
    <row r="321" spans="1:45" hidden="1" outlineLevel="1" x14ac:dyDescent="0.4">
      <c r="A321">
        <f t="shared" si="151"/>
        <v>201901</v>
      </c>
      <c r="B321" t="s">
        <v>357</v>
      </c>
      <c r="C321" t="s">
        <v>288</v>
      </c>
      <c r="D321" t="str">
        <f t="shared" ca="1" si="173"/>
        <v>I103</v>
      </c>
      <c r="E321">
        <f t="shared" ca="1" si="152"/>
        <v>35</v>
      </c>
      <c r="F321">
        <f t="shared" ca="1" si="153"/>
        <v>30</v>
      </c>
      <c r="G321" t="str">
        <f t="shared" ca="1" si="169"/>
        <v>S11</v>
      </c>
      <c r="H321" t="str">
        <f t="shared" ca="1" si="170"/>
        <v>S112</v>
      </c>
      <c r="I321">
        <f ca="1">VLOOKUP(D321,PRC!$A$2:$B$21,2,0)*E321</f>
        <v>1750000</v>
      </c>
      <c r="J321">
        <f t="shared" ca="1" si="154"/>
        <v>1399996</v>
      </c>
      <c r="K321">
        <f ca="1">VLOOKUP(D321,PRC!$A$1:$C$21,3,0)*E321</f>
        <v>997500</v>
      </c>
      <c r="L321">
        <f t="shared" ca="1" si="155"/>
        <v>18000</v>
      </c>
      <c r="M321">
        <f t="shared" ca="1" si="156"/>
        <v>105000</v>
      </c>
      <c r="N321">
        <f t="shared" ca="1" si="157"/>
        <v>140000</v>
      </c>
      <c r="O321">
        <f t="shared" ca="1" si="158"/>
        <v>70000</v>
      </c>
      <c r="P321">
        <f t="shared" ca="1" si="171"/>
        <v>69496</v>
      </c>
      <c r="Q321">
        <f ca="1">IF(P321&gt;0,1,0)</f>
        <v>1</v>
      </c>
      <c r="R321">
        <f t="shared" ca="1" si="159"/>
        <v>20</v>
      </c>
      <c r="S321">
        <f t="shared" ca="1" si="160"/>
        <v>1</v>
      </c>
      <c r="T321">
        <f t="shared" ca="1" si="161"/>
        <v>6</v>
      </c>
      <c r="U321">
        <f t="shared" ca="1" si="162"/>
        <v>8</v>
      </c>
      <c r="V321">
        <f t="shared" ca="1" si="163"/>
        <v>4</v>
      </c>
      <c r="X321">
        <f t="shared" si="167"/>
        <v>321</v>
      </c>
      <c r="Y321">
        <f t="shared" si="172"/>
        <v>252</v>
      </c>
      <c r="Z321">
        <f t="shared" si="168"/>
        <v>253</v>
      </c>
      <c r="AA321">
        <f t="shared" si="164"/>
        <v>451</v>
      </c>
      <c r="AB321">
        <f t="shared" si="165"/>
        <v>200</v>
      </c>
      <c r="AM321" t="str">
        <f t="shared" si="166"/>
        <v>201901KS</v>
      </c>
      <c r="AN321">
        <f t="shared" ca="1" si="174"/>
        <v>20.000228571428568</v>
      </c>
      <c r="AO321">
        <f t="shared" ca="1" si="175"/>
        <v>1.0285714285714285</v>
      </c>
      <c r="AP321">
        <f t="shared" ca="1" si="176"/>
        <v>6</v>
      </c>
      <c r="AQ321">
        <f t="shared" ca="1" si="177"/>
        <v>8</v>
      </c>
      <c r="AR321">
        <f t="shared" ca="1" si="178"/>
        <v>4</v>
      </c>
      <c r="AS321">
        <f ca="1">P321/J321</f>
        <v>4.9640141828976657E-2</v>
      </c>
    </row>
    <row r="322" spans="1:45" hidden="1" outlineLevel="1" x14ac:dyDescent="0.4">
      <c r="A322">
        <f t="shared" si="151"/>
        <v>201901</v>
      </c>
      <c r="B322" t="s">
        <v>358</v>
      </c>
      <c r="C322" t="s">
        <v>288</v>
      </c>
      <c r="D322" t="str">
        <f t="shared" ca="1" si="173"/>
        <v>I117</v>
      </c>
      <c r="E322">
        <f t="shared" ca="1" si="152"/>
        <v>43</v>
      </c>
      <c r="F322">
        <f t="shared" ca="1" si="153"/>
        <v>27</v>
      </c>
      <c r="G322" t="str">
        <f t="shared" ca="1" si="169"/>
        <v>S10</v>
      </c>
      <c r="H322" t="str">
        <f t="shared" ca="1" si="170"/>
        <v>S104</v>
      </c>
      <c r="I322">
        <f ca="1">VLOOKUP(D322,PRC!$A$2:$B$21,2,0)*E322</f>
        <v>107500000</v>
      </c>
      <c r="J322">
        <f t="shared" ca="1" si="154"/>
        <v>77399996</v>
      </c>
      <c r="K322">
        <f ca="1">VLOOKUP(D322,PRC!$A$1:$C$21,3,0)*E322</f>
        <v>49450000</v>
      </c>
      <c r="L322">
        <f t="shared" ca="1" si="155"/>
        <v>1075000</v>
      </c>
      <c r="M322">
        <f t="shared" ca="1" si="156"/>
        <v>6450000</v>
      </c>
      <c r="N322">
        <f t="shared" ca="1" si="157"/>
        <v>7525000</v>
      </c>
      <c r="O322">
        <f t="shared" ca="1" si="158"/>
        <v>3225000</v>
      </c>
      <c r="P322">
        <f t="shared" ca="1" si="171"/>
        <v>9674996</v>
      </c>
      <c r="Q322">
        <f ca="1">IF(P322&gt;0,1,0)</f>
        <v>1</v>
      </c>
      <c r="R322">
        <f t="shared" ca="1" si="159"/>
        <v>28</v>
      </c>
      <c r="S322">
        <f t="shared" ca="1" si="160"/>
        <v>1</v>
      </c>
      <c r="T322">
        <f t="shared" ca="1" si="161"/>
        <v>6</v>
      </c>
      <c r="U322">
        <f t="shared" ca="1" si="162"/>
        <v>7</v>
      </c>
      <c r="V322">
        <f t="shared" ca="1" si="163"/>
        <v>3</v>
      </c>
      <c r="X322">
        <f t="shared" si="167"/>
        <v>322</v>
      </c>
      <c r="Y322">
        <f t="shared" si="172"/>
        <v>252</v>
      </c>
      <c r="Z322">
        <f t="shared" si="168"/>
        <v>253</v>
      </c>
      <c r="AA322">
        <f t="shared" si="164"/>
        <v>451</v>
      </c>
      <c r="AB322">
        <f t="shared" si="165"/>
        <v>200</v>
      </c>
      <c r="AM322" t="str">
        <f t="shared" si="166"/>
        <v>201901KS</v>
      </c>
      <c r="AN322">
        <f t="shared" ca="1" si="174"/>
        <v>28.000003720930234</v>
      </c>
      <c r="AO322">
        <f t="shared" ca="1" si="175"/>
        <v>1</v>
      </c>
      <c r="AP322">
        <f t="shared" ca="1" si="176"/>
        <v>6</v>
      </c>
      <c r="AQ322">
        <f t="shared" ca="1" si="177"/>
        <v>7.0000000000000009</v>
      </c>
      <c r="AR322">
        <f t="shared" ca="1" si="178"/>
        <v>3</v>
      </c>
      <c r="AS322">
        <f ca="1">P322/J322</f>
        <v>0.12499995478035943</v>
      </c>
    </row>
    <row r="323" spans="1:45" hidden="1" outlineLevel="1" x14ac:dyDescent="0.4">
      <c r="A323">
        <f t="shared" ref="A323:A386" si="179">IF(BA323="",A322,BA323)</f>
        <v>201901</v>
      </c>
      <c r="B323" t="s">
        <v>359</v>
      </c>
      <c r="C323" t="s">
        <v>288</v>
      </c>
      <c r="D323" t="str">
        <f t="shared" ca="1" si="173"/>
        <v>I107</v>
      </c>
      <c r="E323">
        <f t="shared" ref="E323:E386" ca="1" si="180">RANDBETWEEN(INDIRECT("AD"&amp;Y323),INDIRECT("AD"&amp;Z323))</f>
        <v>28</v>
      </c>
      <c r="F323">
        <f t="shared" ref="F323:F386" ca="1" si="181">RANDBETWEEN(INDIRECT("AF"&amp;Y323),INDIRECT("AF"&amp;Z323))</f>
        <v>24</v>
      </c>
      <c r="G323" t="str">
        <f t="shared" ca="1" si="169"/>
        <v>S11</v>
      </c>
      <c r="H323" t="str">
        <f t="shared" ca="1" si="170"/>
        <v>S111</v>
      </c>
      <c r="I323">
        <f ca="1">VLOOKUP(D323,PRC!$A$2:$B$21,2,0)*E323</f>
        <v>4200000</v>
      </c>
      <c r="J323">
        <f t="shared" ref="J323:J386" ca="1" si="182">I323*(1-R323/100)-4</f>
        <v>3149996</v>
      </c>
      <c r="K323">
        <f ca="1">VLOOKUP(D323,PRC!$A$1:$C$21,3,0)*E323</f>
        <v>2394000</v>
      </c>
      <c r="L323">
        <f t="shared" ref="L323:L386" ca="1" si="183">ROUND($I323*S323,-5)/100</f>
        <v>42000</v>
      </c>
      <c r="M323">
        <f t="shared" ref="M323:M386" ca="1" si="184">ROUND($I323*T323,-5)/100</f>
        <v>210000</v>
      </c>
      <c r="N323">
        <f t="shared" ref="N323:N386" ca="1" si="185">ROUND($I323*U323,-5)/100</f>
        <v>420000</v>
      </c>
      <c r="O323">
        <f t="shared" ref="O323:O386" ca="1" si="186">ROUND($I323*V323,-5)/100</f>
        <v>168000</v>
      </c>
      <c r="P323">
        <f t="shared" ca="1" si="171"/>
        <v>-84004</v>
      </c>
      <c r="Q323">
        <f ca="1">IF(P323&gt;0,1,0)</f>
        <v>0</v>
      </c>
      <c r="R323">
        <f t="shared" ref="R323:R386" ca="1" si="187">RANDBETWEEN(INDIRECT("AF"&amp;$Y323),INDIRECT("AF"&amp;$Z323))</f>
        <v>25</v>
      </c>
      <c r="S323">
        <f t="shared" ref="S323:S386" ca="1" si="188">RANDBETWEEN(INDIRECT("AG"&amp;$Y323),INDIRECT("AG"&amp;$Z323))</f>
        <v>1</v>
      </c>
      <c r="T323">
        <f t="shared" ref="T323:T386" ca="1" si="189">RANDBETWEEN(INDIRECT("AH"&amp;$Y323),INDIRECT("AH"&amp;$Z323))</f>
        <v>5</v>
      </c>
      <c r="U323">
        <f t="shared" ref="U323:U386" ca="1" si="190">RANDBETWEEN(INDIRECT("Ai"&amp;$Y323),INDIRECT("Ai"&amp;$Z323))</f>
        <v>10</v>
      </c>
      <c r="V323">
        <f t="shared" ref="V323:V386" ca="1" si="191">RANDBETWEEN(INDIRECT("Aj"&amp;$Y323),INDIRECT("Aj"&amp;$Z323))</f>
        <v>4</v>
      </c>
      <c r="X323">
        <f t="shared" si="167"/>
        <v>323</v>
      </c>
      <c r="Y323">
        <f t="shared" si="172"/>
        <v>252</v>
      </c>
      <c r="Z323">
        <f t="shared" si="168"/>
        <v>253</v>
      </c>
      <c r="AA323">
        <f t="shared" ref="AA323:AA386" si="192">Y323+AB323-1</f>
        <v>451</v>
      </c>
      <c r="AB323">
        <f t="shared" ref="AB323:AB386" si="193">COUNTIF(AM$2:AM$100100,AM323)</f>
        <v>200</v>
      </c>
      <c r="AM323" t="str">
        <f t="shared" ref="AM323:AM386" si="194">A323&amp;C323</f>
        <v>201901KS</v>
      </c>
      <c r="AN323">
        <f t="shared" ca="1" si="174"/>
        <v>25.000095238095245</v>
      </c>
      <c r="AO323">
        <f t="shared" ca="1" si="175"/>
        <v>1</v>
      </c>
      <c r="AP323">
        <f t="shared" ca="1" si="176"/>
        <v>5</v>
      </c>
      <c r="AQ323">
        <f t="shared" ca="1" si="177"/>
        <v>10</v>
      </c>
      <c r="AR323">
        <f t="shared" ca="1" si="178"/>
        <v>4</v>
      </c>
      <c r="AS323">
        <f ca="1">P323/J323</f>
        <v>-2.6667970372025868E-2</v>
      </c>
    </row>
    <row r="324" spans="1:45" hidden="1" outlineLevel="1" x14ac:dyDescent="0.4">
      <c r="A324">
        <f t="shared" si="179"/>
        <v>201901</v>
      </c>
      <c r="B324" t="s">
        <v>360</v>
      </c>
      <c r="C324" t="s">
        <v>288</v>
      </c>
      <c r="D324" t="str">
        <f t="shared" ca="1" si="173"/>
        <v>I103</v>
      </c>
      <c r="E324">
        <f t="shared" ca="1" si="180"/>
        <v>49</v>
      </c>
      <c r="F324">
        <f t="shared" ca="1" si="181"/>
        <v>25</v>
      </c>
      <c r="G324" t="str">
        <f t="shared" ca="1" si="169"/>
        <v>S11</v>
      </c>
      <c r="H324" t="str">
        <f t="shared" ca="1" si="170"/>
        <v>S113</v>
      </c>
      <c r="I324">
        <f ca="1">VLOOKUP(D324,PRC!$A$2:$B$21,2,0)*E324</f>
        <v>2450000</v>
      </c>
      <c r="J324">
        <f t="shared" ca="1" si="182"/>
        <v>1910996</v>
      </c>
      <c r="K324">
        <f ca="1">VLOOKUP(D324,PRC!$A$1:$C$21,3,0)*E324</f>
        <v>1396500</v>
      </c>
      <c r="L324">
        <f t="shared" ca="1" si="183"/>
        <v>49000</v>
      </c>
      <c r="M324">
        <f t="shared" ca="1" si="184"/>
        <v>172000</v>
      </c>
      <c r="N324">
        <f t="shared" ca="1" si="185"/>
        <v>172000</v>
      </c>
      <c r="O324">
        <f t="shared" ca="1" si="186"/>
        <v>98000</v>
      </c>
      <c r="P324">
        <f t="shared" ca="1" si="171"/>
        <v>23496</v>
      </c>
      <c r="Q324">
        <f ca="1">IF(P324&gt;0,1,0)</f>
        <v>1</v>
      </c>
      <c r="R324">
        <f t="shared" ca="1" si="187"/>
        <v>22</v>
      </c>
      <c r="S324">
        <f t="shared" ca="1" si="188"/>
        <v>2</v>
      </c>
      <c r="T324">
        <f t="shared" ca="1" si="189"/>
        <v>7</v>
      </c>
      <c r="U324">
        <f t="shared" ca="1" si="190"/>
        <v>7</v>
      </c>
      <c r="V324">
        <f t="shared" ca="1" si="191"/>
        <v>4</v>
      </c>
      <c r="X324">
        <f t="shared" ref="X324:X387" si="195">X323+1</f>
        <v>324</v>
      </c>
      <c r="Y324">
        <f t="shared" si="172"/>
        <v>252</v>
      </c>
      <c r="Z324">
        <f t="shared" ref="Z324:Z387" si="196">Y324+1</f>
        <v>253</v>
      </c>
      <c r="AA324">
        <f t="shared" si="192"/>
        <v>451</v>
      </c>
      <c r="AB324">
        <f t="shared" si="193"/>
        <v>200</v>
      </c>
      <c r="AM324" t="str">
        <f t="shared" si="194"/>
        <v>201901KS</v>
      </c>
      <c r="AN324">
        <f t="shared" ca="1" si="174"/>
        <v>22.000163265306128</v>
      </c>
      <c r="AO324">
        <f t="shared" ca="1" si="175"/>
        <v>2</v>
      </c>
      <c r="AP324">
        <f t="shared" ca="1" si="176"/>
        <v>7.0204081632653059</v>
      </c>
      <c r="AQ324">
        <f t="shared" ca="1" si="177"/>
        <v>7.0204081632653059</v>
      </c>
      <c r="AR324">
        <f t="shared" ca="1" si="178"/>
        <v>4</v>
      </c>
      <c r="AS324">
        <f ca="1">P324/J324</f>
        <v>1.2295159173540918E-2</v>
      </c>
    </row>
    <row r="325" spans="1:45" hidden="1" outlineLevel="1" x14ac:dyDescent="0.4">
      <c r="A325">
        <f t="shared" si="179"/>
        <v>201901</v>
      </c>
      <c r="B325" t="s">
        <v>361</v>
      </c>
      <c r="C325" t="s">
        <v>288</v>
      </c>
      <c r="D325" t="str">
        <f t="shared" ca="1" si="173"/>
        <v>I114</v>
      </c>
      <c r="E325">
        <f t="shared" ca="1" si="180"/>
        <v>43</v>
      </c>
      <c r="F325">
        <f t="shared" ca="1" si="181"/>
        <v>25</v>
      </c>
      <c r="G325" t="str">
        <f t="shared" ca="1" si="169"/>
        <v>S11</v>
      </c>
      <c r="H325" t="str">
        <f t="shared" ca="1" si="170"/>
        <v>S116</v>
      </c>
      <c r="I325">
        <f ca="1">VLOOKUP(D325,PRC!$A$2:$B$21,2,0)*E325</f>
        <v>10320000</v>
      </c>
      <c r="J325">
        <f t="shared" ca="1" si="182"/>
        <v>8255996</v>
      </c>
      <c r="K325">
        <f ca="1">VLOOKUP(D325,PRC!$A$1:$C$21,3,0)*E325</f>
        <v>5985600</v>
      </c>
      <c r="L325">
        <f t="shared" ca="1" si="183"/>
        <v>310000</v>
      </c>
      <c r="M325">
        <f t="shared" ca="1" si="184"/>
        <v>722000</v>
      </c>
      <c r="N325">
        <f t="shared" ca="1" si="185"/>
        <v>826000</v>
      </c>
      <c r="O325">
        <f t="shared" ca="1" si="186"/>
        <v>310000</v>
      </c>
      <c r="P325">
        <f t="shared" ca="1" si="171"/>
        <v>102396</v>
      </c>
      <c r="Q325">
        <f ca="1">IF(P325&gt;0,1,0)</f>
        <v>1</v>
      </c>
      <c r="R325">
        <f t="shared" ca="1" si="187"/>
        <v>20</v>
      </c>
      <c r="S325">
        <f t="shared" ca="1" si="188"/>
        <v>3</v>
      </c>
      <c r="T325">
        <f t="shared" ca="1" si="189"/>
        <v>7</v>
      </c>
      <c r="U325">
        <f t="shared" ca="1" si="190"/>
        <v>8</v>
      </c>
      <c r="V325">
        <f t="shared" ca="1" si="191"/>
        <v>3</v>
      </c>
      <c r="X325">
        <f t="shared" si="195"/>
        <v>325</v>
      </c>
      <c r="Y325">
        <f t="shared" si="172"/>
        <v>252</v>
      </c>
      <c r="Z325">
        <f t="shared" si="196"/>
        <v>253</v>
      </c>
      <c r="AA325">
        <f t="shared" si="192"/>
        <v>451</v>
      </c>
      <c r="AB325">
        <f t="shared" si="193"/>
        <v>200</v>
      </c>
      <c r="AM325" t="str">
        <f t="shared" si="194"/>
        <v>201901KS</v>
      </c>
      <c r="AN325">
        <f t="shared" ca="1" si="174"/>
        <v>20.000038759689922</v>
      </c>
      <c r="AO325">
        <f t="shared" ca="1" si="175"/>
        <v>3.0038759689922481</v>
      </c>
      <c r="AP325">
        <f t="shared" ca="1" si="176"/>
        <v>6.996124031007751</v>
      </c>
      <c r="AQ325">
        <f t="shared" ca="1" si="177"/>
        <v>8.003875968992249</v>
      </c>
      <c r="AR325">
        <f t="shared" ca="1" si="178"/>
        <v>3.0038759689922481</v>
      </c>
      <c r="AS325">
        <f ca="1">P325/J325</f>
        <v>1.2402622288092194E-2</v>
      </c>
    </row>
    <row r="326" spans="1:45" hidden="1" outlineLevel="1" x14ac:dyDescent="0.4">
      <c r="A326">
        <f t="shared" si="179"/>
        <v>201901</v>
      </c>
      <c r="B326" t="s">
        <v>362</v>
      </c>
      <c r="C326" t="s">
        <v>288</v>
      </c>
      <c r="D326" t="str">
        <f t="shared" ca="1" si="173"/>
        <v>I119</v>
      </c>
      <c r="E326">
        <f t="shared" ca="1" si="180"/>
        <v>13</v>
      </c>
      <c r="F326">
        <f t="shared" ca="1" si="181"/>
        <v>20</v>
      </c>
      <c r="G326" t="str">
        <f t="shared" ca="1" si="169"/>
        <v>S10</v>
      </c>
      <c r="H326" t="str">
        <f t="shared" ca="1" si="170"/>
        <v>S106</v>
      </c>
      <c r="I326">
        <f ca="1">VLOOKUP(D326,PRC!$A$2:$B$21,2,0)*E326</f>
        <v>1235000</v>
      </c>
      <c r="J326">
        <f t="shared" ca="1" si="182"/>
        <v>938596</v>
      </c>
      <c r="K326">
        <f ca="1">VLOOKUP(D326,PRC!$A$1:$C$21,3,0)*E326</f>
        <v>592800</v>
      </c>
      <c r="L326">
        <f t="shared" ca="1" si="183"/>
        <v>12000</v>
      </c>
      <c r="M326">
        <f t="shared" ca="1" si="184"/>
        <v>62000</v>
      </c>
      <c r="N326">
        <f t="shared" ca="1" si="185"/>
        <v>111000</v>
      </c>
      <c r="O326">
        <f t="shared" ca="1" si="186"/>
        <v>37000</v>
      </c>
      <c r="P326">
        <f t="shared" ca="1" si="171"/>
        <v>123796</v>
      </c>
      <c r="Q326">
        <f ca="1">IF(P326&gt;0,1,0)</f>
        <v>1</v>
      </c>
      <c r="R326">
        <f t="shared" ca="1" si="187"/>
        <v>24</v>
      </c>
      <c r="S326">
        <f t="shared" ca="1" si="188"/>
        <v>1</v>
      </c>
      <c r="T326">
        <f t="shared" ca="1" si="189"/>
        <v>5</v>
      </c>
      <c r="U326">
        <f t="shared" ca="1" si="190"/>
        <v>9</v>
      </c>
      <c r="V326">
        <f t="shared" ca="1" si="191"/>
        <v>3</v>
      </c>
      <c r="X326">
        <f t="shared" si="195"/>
        <v>326</v>
      </c>
      <c r="Y326">
        <f t="shared" si="172"/>
        <v>252</v>
      </c>
      <c r="Z326">
        <f t="shared" si="196"/>
        <v>253</v>
      </c>
      <c r="AA326">
        <f t="shared" si="192"/>
        <v>451</v>
      </c>
      <c r="AB326">
        <f t="shared" si="193"/>
        <v>200</v>
      </c>
      <c r="AM326" t="str">
        <f t="shared" si="194"/>
        <v>201901KS</v>
      </c>
      <c r="AN326">
        <f t="shared" ca="1" si="174"/>
        <v>24.000323886639674</v>
      </c>
      <c r="AO326">
        <f t="shared" ca="1" si="175"/>
        <v>0.97165991902834015</v>
      </c>
      <c r="AP326">
        <f t="shared" ca="1" si="176"/>
        <v>5.0202429149797574</v>
      </c>
      <c r="AQ326">
        <f t="shared" ca="1" si="177"/>
        <v>8.9878542510121449</v>
      </c>
      <c r="AR326">
        <f t="shared" ca="1" si="178"/>
        <v>2.9959514170040484</v>
      </c>
      <c r="AS326">
        <f ca="1">P326/J326</f>
        <v>0.13189487276741005</v>
      </c>
    </row>
    <row r="327" spans="1:45" hidden="1" outlineLevel="1" x14ac:dyDescent="0.4">
      <c r="A327">
        <f t="shared" si="179"/>
        <v>201901</v>
      </c>
      <c r="B327" t="s">
        <v>363</v>
      </c>
      <c r="C327" t="s">
        <v>288</v>
      </c>
      <c r="D327" t="str">
        <f t="shared" ca="1" si="173"/>
        <v>I114</v>
      </c>
      <c r="E327">
        <f t="shared" ca="1" si="180"/>
        <v>36</v>
      </c>
      <c r="F327">
        <f t="shared" ca="1" si="181"/>
        <v>22</v>
      </c>
      <c r="G327" t="str">
        <f t="shared" ca="1" si="169"/>
        <v>S11</v>
      </c>
      <c r="H327" t="str">
        <f t="shared" ca="1" si="170"/>
        <v>S119</v>
      </c>
      <c r="I327">
        <f ca="1">VLOOKUP(D327,PRC!$A$2:$B$21,2,0)*E327</f>
        <v>8640000</v>
      </c>
      <c r="J327">
        <f t="shared" ca="1" si="182"/>
        <v>6479996</v>
      </c>
      <c r="K327">
        <f ca="1">VLOOKUP(D327,PRC!$A$1:$C$21,3,0)*E327</f>
        <v>5011200</v>
      </c>
      <c r="L327">
        <f t="shared" ca="1" si="183"/>
        <v>86000</v>
      </c>
      <c r="M327">
        <f t="shared" ca="1" si="184"/>
        <v>432000</v>
      </c>
      <c r="N327">
        <f t="shared" ca="1" si="185"/>
        <v>518000</v>
      </c>
      <c r="O327">
        <f t="shared" ca="1" si="186"/>
        <v>346000</v>
      </c>
      <c r="P327">
        <f t="shared" ca="1" si="171"/>
        <v>86796</v>
      </c>
      <c r="Q327">
        <f ca="1">IF(P327&gt;0,1,0)</f>
        <v>1</v>
      </c>
      <c r="R327">
        <f t="shared" ca="1" si="187"/>
        <v>25</v>
      </c>
      <c r="S327">
        <f t="shared" ca="1" si="188"/>
        <v>1</v>
      </c>
      <c r="T327">
        <f t="shared" ca="1" si="189"/>
        <v>5</v>
      </c>
      <c r="U327">
        <f t="shared" ca="1" si="190"/>
        <v>6</v>
      </c>
      <c r="V327">
        <f t="shared" ca="1" si="191"/>
        <v>4</v>
      </c>
      <c r="X327">
        <f t="shared" si="195"/>
        <v>327</v>
      </c>
      <c r="Y327">
        <f t="shared" si="172"/>
        <v>252</v>
      </c>
      <c r="Z327">
        <f t="shared" si="196"/>
        <v>253</v>
      </c>
      <c r="AA327">
        <f t="shared" si="192"/>
        <v>451</v>
      </c>
      <c r="AB327">
        <f t="shared" si="193"/>
        <v>200</v>
      </c>
      <c r="AM327" t="str">
        <f t="shared" si="194"/>
        <v>201901KS</v>
      </c>
      <c r="AN327">
        <f t="shared" ca="1" si="174"/>
        <v>25.000046296296297</v>
      </c>
      <c r="AO327">
        <f t="shared" ca="1" si="175"/>
        <v>0.99537037037037046</v>
      </c>
      <c r="AP327">
        <f t="shared" ca="1" si="176"/>
        <v>5</v>
      </c>
      <c r="AQ327">
        <f t="shared" ca="1" si="177"/>
        <v>5.9953703703703702</v>
      </c>
      <c r="AR327">
        <f t="shared" ca="1" si="178"/>
        <v>4.0046296296296298</v>
      </c>
      <c r="AS327">
        <f ca="1">P327/J327</f>
        <v>1.3394452712625132E-2</v>
      </c>
    </row>
    <row r="328" spans="1:45" hidden="1" outlineLevel="1" x14ac:dyDescent="0.4">
      <c r="A328">
        <f t="shared" si="179"/>
        <v>201901</v>
      </c>
      <c r="B328" t="s">
        <v>364</v>
      </c>
      <c r="C328" t="s">
        <v>288</v>
      </c>
      <c r="D328" t="str">
        <f t="shared" ca="1" si="173"/>
        <v>I104</v>
      </c>
      <c r="E328">
        <f t="shared" ca="1" si="180"/>
        <v>16</v>
      </c>
      <c r="F328">
        <f t="shared" ca="1" si="181"/>
        <v>20</v>
      </c>
      <c r="G328" t="str">
        <f t="shared" ca="1" si="169"/>
        <v>S10</v>
      </c>
      <c r="H328" t="str">
        <f t="shared" ca="1" si="170"/>
        <v>S104</v>
      </c>
      <c r="I328">
        <f ca="1">VLOOKUP(D328,PRC!$A$2:$B$21,2,0)*E328</f>
        <v>1120000</v>
      </c>
      <c r="J328">
        <f t="shared" ca="1" si="182"/>
        <v>862396</v>
      </c>
      <c r="K328">
        <f ca="1">VLOOKUP(D328,PRC!$A$1:$C$21,3,0)*E328</f>
        <v>470400</v>
      </c>
      <c r="L328">
        <f t="shared" ca="1" si="183"/>
        <v>11000</v>
      </c>
      <c r="M328">
        <f t="shared" ca="1" si="184"/>
        <v>78000</v>
      </c>
      <c r="N328">
        <f t="shared" ca="1" si="185"/>
        <v>90000</v>
      </c>
      <c r="O328">
        <f t="shared" ca="1" si="186"/>
        <v>56000</v>
      </c>
      <c r="P328">
        <f t="shared" ca="1" si="171"/>
        <v>156996</v>
      </c>
      <c r="Q328">
        <f ca="1">IF(P328&gt;0,1,0)</f>
        <v>1</v>
      </c>
      <c r="R328">
        <f t="shared" ca="1" si="187"/>
        <v>23</v>
      </c>
      <c r="S328">
        <f t="shared" ca="1" si="188"/>
        <v>1</v>
      </c>
      <c r="T328">
        <f t="shared" ca="1" si="189"/>
        <v>7</v>
      </c>
      <c r="U328">
        <f t="shared" ca="1" si="190"/>
        <v>8</v>
      </c>
      <c r="V328">
        <f t="shared" ca="1" si="191"/>
        <v>5</v>
      </c>
      <c r="X328">
        <f t="shared" si="195"/>
        <v>328</v>
      </c>
      <c r="Y328">
        <f t="shared" si="172"/>
        <v>252</v>
      </c>
      <c r="Z328">
        <f t="shared" si="196"/>
        <v>253</v>
      </c>
      <c r="AA328">
        <f t="shared" si="192"/>
        <v>451</v>
      </c>
      <c r="AB328">
        <f t="shared" si="193"/>
        <v>200</v>
      </c>
      <c r="AM328" t="str">
        <f t="shared" si="194"/>
        <v>201901KS</v>
      </c>
      <c r="AN328">
        <f t="shared" ca="1" si="174"/>
        <v>23.000357142857141</v>
      </c>
      <c r="AO328">
        <f t="shared" ca="1" si="175"/>
        <v>0.9821428571428571</v>
      </c>
      <c r="AP328">
        <f t="shared" ca="1" si="176"/>
        <v>6.9642857142857144</v>
      </c>
      <c r="AQ328">
        <f t="shared" ca="1" si="177"/>
        <v>8.0357142857142865</v>
      </c>
      <c r="AR328">
        <f t="shared" ca="1" si="178"/>
        <v>5</v>
      </c>
      <c r="AS328">
        <f ca="1">P328/J328</f>
        <v>0.18204629891604321</v>
      </c>
    </row>
    <row r="329" spans="1:45" hidden="1" outlineLevel="1" x14ac:dyDescent="0.4">
      <c r="A329">
        <f t="shared" si="179"/>
        <v>201901</v>
      </c>
      <c r="B329" t="s">
        <v>365</v>
      </c>
      <c r="C329" t="s">
        <v>288</v>
      </c>
      <c r="D329" t="str">
        <f t="shared" ca="1" si="173"/>
        <v>I102</v>
      </c>
      <c r="E329">
        <f t="shared" ca="1" si="180"/>
        <v>41</v>
      </c>
      <c r="F329">
        <f t="shared" ca="1" si="181"/>
        <v>20</v>
      </c>
      <c r="G329" t="str">
        <f t="shared" ca="1" si="169"/>
        <v>S10</v>
      </c>
      <c r="H329" t="str">
        <f t="shared" ca="1" si="170"/>
        <v>S102</v>
      </c>
      <c r="I329">
        <f ca="1">VLOOKUP(D329,PRC!$A$2:$B$21,2,0)*E329</f>
        <v>1640000</v>
      </c>
      <c r="J329">
        <f t="shared" ca="1" si="182"/>
        <v>1229996</v>
      </c>
      <c r="K329">
        <f ca="1">VLOOKUP(D329,PRC!$A$1:$C$21,3,0)*E329</f>
        <v>770800</v>
      </c>
      <c r="L329">
        <f t="shared" ca="1" si="183"/>
        <v>33000</v>
      </c>
      <c r="M329">
        <f t="shared" ca="1" si="184"/>
        <v>98000</v>
      </c>
      <c r="N329">
        <f t="shared" ca="1" si="185"/>
        <v>164000</v>
      </c>
      <c r="O329">
        <f t="shared" ca="1" si="186"/>
        <v>66000</v>
      </c>
      <c r="P329">
        <f t="shared" ca="1" si="171"/>
        <v>98196</v>
      </c>
      <c r="Q329">
        <f ca="1">IF(P329&gt;0,1,0)</f>
        <v>1</v>
      </c>
      <c r="R329">
        <f t="shared" ca="1" si="187"/>
        <v>25</v>
      </c>
      <c r="S329">
        <f t="shared" ca="1" si="188"/>
        <v>2</v>
      </c>
      <c r="T329">
        <f t="shared" ca="1" si="189"/>
        <v>6</v>
      </c>
      <c r="U329">
        <f t="shared" ca="1" si="190"/>
        <v>10</v>
      </c>
      <c r="V329">
        <f t="shared" ca="1" si="191"/>
        <v>4</v>
      </c>
      <c r="X329">
        <f t="shared" si="195"/>
        <v>329</v>
      </c>
      <c r="Y329">
        <f t="shared" si="172"/>
        <v>252</v>
      </c>
      <c r="Z329">
        <f t="shared" si="196"/>
        <v>253</v>
      </c>
      <c r="AA329">
        <f t="shared" si="192"/>
        <v>451</v>
      </c>
      <c r="AB329">
        <f t="shared" si="193"/>
        <v>200</v>
      </c>
      <c r="AM329" t="str">
        <f t="shared" si="194"/>
        <v>201901KS</v>
      </c>
      <c r="AN329">
        <f t="shared" ca="1" si="174"/>
        <v>25.000243902439024</v>
      </c>
      <c r="AO329">
        <f t="shared" ca="1" si="175"/>
        <v>2.0121951219512195</v>
      </c>
      <c r="AP329">
        <f t="shared" ca="1" si="176"/>
        <v>5.975609756097561</v>
      </c>
      <c r="AQ329">
        <f t="shared" ca="1" si="177"/>
        <v>10</v>
      </c>
      <c r="AR329">
        <f t="shared" ca="1" si="178"/>
        <v>4.024390243902439</v>
      </c>
      <c r="AS329">
        <f ca="1">P329/J329</f>
        <v>7.9834405965547861E-2</v>
      </c>
    </row>
    <row r="330" spans="1:45" hidden="1" outlineLevel="1" x14ac:dyDescent="0.4">
      <c r="A330">
        <f t="shared" si="179"/>
        <v>201901</v>
      </c>
      <c r="B330" t="s">
        <v>366</v>
      </c>
      <c r="C330" t="s">
        <v>288</v>
      </c>
      <c r="D330" t="str">
        <f t="shared" ca="1" si="173"/>
        <v>I101</v>
      </c>
      <c r="E330">
        <f t="shared" ca="1" si="180"/>
        <v>24</v>
      </c>
      <c r="F330">
        <f t="shared" ca="1" si="181"/>
        <v>25</v>
      </c>
      <c r="G330" t="str">
        <f t="shared" ca="1" si="169"/>
        <v>S11</v>
      </c>
      <c r="H330" t="str">
        <f t="shared" ca="1" si="170"/>
        <v>S117</v>
      </c>
      <c r="I330">
        <f ca="1">VLOOKUP(D330,PRC!$A$2:$B$21,2,0)*E330</f>
        <v>720000</v>
      </c>
      <c r="J330">
        <f t="shared" ca="1" si="182"/>
        <v>539996</v>
      </c>
      <c r="K330">
        <f ca="1">VLOOKUP(D330,PRC!$A$1:$C$21,3,0)*E330</f>
        <v>374400</v>
      </c>
      <c r="L330">
        <f t="shared" ca="1" si="183"/>
        <v>22000</v>
      </c>
      <c r="M330">
        <f t="shared" ca="1" si="184"/>
        <v>50000</v>
      </c>
      <c r="N330">
        <f t="shared" ca="1" si="185"/>
        <v>65000</v>
      </c>
      <c r="O330">
        <f t="shared" ca="1" si="186"/>
        <v>36000</v>
      </c>
      <c r="P330">
        <f t="shared" ca="1" si="171"/>
        <v>-7404</v>
      </c>
      <c r="Q330">
        <f ca="1">IF(P330&gt;0,1,0)</f>
        <v>0</v>
      </c>
      <c r="R330">
        <f t="shared" ca="1" si="187"/>
        <v>25</v>
      </c>
      <c r="S330">
        <f t="shared" ca="1" si="188"/>
        <v>3</v>
      </c>
      <c r="T330">
        <f t="shared" ca="1" si="189"/>
        <v>7</v>
      </c>
      <c r="U330">
        <f t="shared" ca="1" si="190"/>
        <v>9</v>
      </c>
      <c r="V330">
        <f t="shared" ca="1" si="191"/>
        <v>5</v>
      </c>
      <c r="X330">
        <f t="shared" si="195"/>
        <v>330</v>
      </c>
      <c r="Y330">
        <f t="shared" si="172"/>
        <v>252</v>
      </c>
      <c r="Z330">
        <f t="shared" si="196"/>
        <v>253</v>
      </c>
      <c r="AA330">
        <f t="shared" si="192"/>
        <v>451</v>
      </c>
      <c r="AB330">
        <f t="shared" si="193"/>
        <v>200</v>
      </c>
      <c r="AM330" t="str">
        <f t="shared" si="194"/>
        <v>201901KS</v>
      </c>
      <c r="AN330">
        <f t="shared" ca="1" si="174"/>
        <v>25.000555555555557</v>
      </c>
      <c r="AO330">
        <f t="shared" ca="1" si="175"/>
        <v>3.0555555555555554</v>
      </c>
      <c r="AP330">
        <f t="shared" ca="1" si="176"/>
        <v>6.9444444444444446</v>
      </c>
      <c r="AQ330">
        <f t="shared" ca="1" si="177"/>
        <v>9.0277777777777768</v>
      </c>
      <c r="AR330">
        <f t="shared" ca="1" si="178"/>
        <v>5</v>
      </c>
      <c r="AS330">
        <f ca="1">P330/J330</f>
        <v>-1.371121267564945E-2</v>
      </c>
    </row>
    <row r="331" spans="1:45" hidden="1" outlineLevel="1" x14ac:dyDescent="0.4">
      <c r="A331">
        <f t="shared" si="179"/>
        <v>201901</v>
      </c>
      <c r="B331" t="s">
        <v>367</v>
      </c>
      <c r="C331" t="s">
        <v>288</v>
      </c>
      <c r="D331" t="str">
        <f t="shared" ca="1" si="173"/>
        <v>I103</v>
      </c>
      <c r="E331">
        <f t="shared" ca="1" si="180"/>
        <v>25</v>
      </c>
      <c r="F331">
        <f t="shared" ca="1" si="181"/>
        <v>23</v>
      </c>
      <c r="G331" t="str">
        <f t="shared" ca="1" si="169"/>
        <v>S12</v>
      </c>
      <c r="H331" t="str">
        <f t="shared" ca="1" si="170"/>
        <v>S120</v>
      </c>
      <c r="I331">
        <f ca="1">VLOOKUP(D331,PRC!$A$2:$B$21,2,0)*E331</f>
        <v>1250000</v>
      </c>
      <c r="J331">
        <f t="shared" ca="1" si="182"/>
        <v>912496</v>
      </c>
      <c r="K331">
        <f ca="1">VLOOKUP(D331,PRC!$A$1:$C$21,3,0)*E331</f>
        <v>712500</v>
      </c>
      <c r="L331">
        <f t="shared" ca="1" si="183"/>
        <v>13000</v>
      </c>
      <c r="M331">
        <f t="shared" ca="1" si="184"/>
        <v>63000</v>
      </c>
      <c r="N331">
        <f t="shared" ca="1" si="185"/>
        <v>100000</v>
      </c>
      <c r="O331">
        <f t="shared" ca="1" si="186"/>
        <v>38000</v>
      </c>
      <c r="P331">
        <f t="shared" ca="1" si="171"/>
        <v>-14004</v>
      </c>
      <c r="Q331">
        <f ca="1">IF(P331&gt;0,1,0)</f>
        <v>0</v>
      </c>
      <c r="R331">
        <f t="shared" ca="1" si="187"/>
        <v>27</v>
      </c>
      <c r="S331">
        <f t="shared" ca="1" si="188"/>
        <v>1</v>
      </c>
      <c r="T331">
        <f t="shared" ca="1" si="189"/>
        <v>5</v>
      </c>
      <c r="U331">
        <f t="shared" ca="1" si="190"/>
        <v>8</v>
      </c>
      <c r="V331">
        <f t="shared" ca="1" si="191"/>
        <v>3</v>
      </c>
      <c r="X331">
        <f t="shared" si="195"/>
        <v>331</v>
      </c>
      <c r="Y331">
        <f t="shared" si="172"/>
        <v>252</v>
      </c>
      <c r="Z331">
        <f t="shared" si="196"/>
        <v>253</v>
      </c>
      <c r="AA331">
        <f t="shared" si="192"/>
        <v>451</v>
      </c>
      <c r="AB331">
        <f t="shared" si="193"/>
        <v>200</v>
      </c>
      <c r="AM331" t="str">
        <f t="shared" si="194"/>
        <v>201901KS</v>
      </c>
      <c r="AN331">
        <f t="shared" ca="1" si="174"/>
        <v>27.000319999999999</v>
      </c>
      <c r="AO331">
        <f t="shared" ca="1" si="175"/>
        <v>1.04</v>
      </c>
      <c r="AP331">
        <f t="shared" ca="1" si="176"/>
        <v>5.04</v>
      </c>
      <c r="AQ331">
        <f t="shared" ca="1" si="177"/>
        <v>8</v>
      </c>
      <c r="AR331">
        <f t="shared" ca="1" si="178"/>
        <v>3.04</v>
      </c>
      <c r="AS331">
        <f ca="1">P331/J331</f>
        <v>-1.5346916589223405E-2</v>
      </c>
    </row>
    <row r="332" spans="1:45" hidden="1" outlineLevel="1" x14ac:dyDescent="0.4">
      <c r="A332">
        <f t="shared" si="179"/>
        <v>201901</v>
      </c>
      <c r="B332" t="s">
        <v>368</v>
      </c>
      <c r="C332" t="s">
        <v>288</v>
      </c>
      <c r="D332" t="str">
        <f t="shared" ca="1" si="173"/>
        <v>I110</v>
      </c>
      <c r="E332">
        <f t="shared" ca="1" si="180"/>
        <v>27</v>
      </c>
      <c r="F332">
        <f t="shared" ca="1" si="181"/>
        <v>20</v>
      </c>
      <c r="G332" t="str">
        <f t="shared" ca="1" si="169"/>
        <v>S11</v>
      </c>
      <c r="H332" t="str">
        <f t="shared" ca="1" si="170"/>
        <v>S113</v>
      </c>
      <c r="I332">
        <f ca="1">VLOOKUP(D332,PRC!$A$2:$B$21,2,0)*E332</f>
        <v>8100000</v>
      </c>
      <c r="J332">
        <f t="shared" ca="1" si="182"/>
        <v>6479996</v>
      </c>
      <c r="K332">
        <f ca="1">VLOOKUP(D332,PRC!$A$1:$C$21,3,0)*E332</f>
        <v>3726000</v>
      </c>
      <c r="L332">
        <f t="shared" ca="1" si="183"/>
        <v>81000</v>
      </c>
      <c r="M332">
        <f t="shared" ca="1" si="184"/>
        <v>567000</v>
      </c>
      <c r="N332">
        <f t="shared" ca="1" si="185"/>
        <v>567000</v>
      </c>
      <c r="O332">
        <f t="shared" ca="1" si="186"/>
        <v>405000</v>
      </c>
      <c r="P332">
        <f t="shared" ca="1" si="171"/>
        <v>1133996</v>
      </c>
      <c r="Q332">
        <f ca="1">IF(P332&gt;0,1,0)</f>
        <v>1</v>
      </c>
      <c r="R332">
        <f t="shared" ca="1" si="187"/>
        <v>20</v>
      </c>
      <c r="S332">
        <f t="shared" ca="1" si="188"/>
        <v>1</v>
      </c>
      <c r="T332">
        <f t="shared" ca="1" si="189"/>
        <v>7</v>
      </c>
      <c r="U332">
        <f t="shared" ca="1" si="190"/>
        <v>7</v>
      </c>
      <c r="V332">
        <f t="shared" ca="1" si="191"/>
        <v>5</v>
      </c>
      <c r="X332">
        <f t="shared" si="195"/>
        <v>332</v>
      </c>
      <c r="Y332">
        <f t="shared" si="172"/>
        <v>252</v>
      </c>
      <c r="Z332">
        <f t="shared" si="196"/>
        <v>253</v>
      </c>
      <c r="AA332">
        <f t="shared" si="192"/>
        <v>451</v>
      </c>
      <c r="AB332">
        <f t="shared" si="193"/>
        <v>200</v>
      </c>
      <c r="AM332" t="str">
        <f t="shared" si="194"/>
        <v>201901KS</v>
      </c>
      <c r="AN332">
        <f t="shared" ca="1" si="174"/>
        <v>20.000049382716046</v>
      </c>
      <c r="AO332">
        <f t="shared" ca="1" si="175"/>
        <v>1</v>
      </c>
      <c r="AP332">
        <f t="shared" ca="1" si="176"/>
        <v>7.0000000000000009</v>
      </c>
      <c r="AQ332">
        <f t="shared" ca="1" si="177"/>
        <v>7.0000000000000009</v>
      </c>
      <c r="AR332">
        <f t="shared" ca="1" si="178"/>
        <v>5</v>
      </c>
      <c r="AS332">
        <f ca="1">P332/J332</f>
        <v>0.17499949074042639</v>
      </c>
    </row>
    <row r="333" spans="1:45" hidden="1" outlineLevel="1" x14ac:dyDescent="0.4">
      <c r="A333">
        <f t="shared" si="179"/>
        <v>201901</v>
      </c>
      <c r="B333" t="s">
        <v>369</v>
      </c>
      <c r="C333" t="s">
        <v>288</v>
      </c>
      <c r="D333" t="str">
        <f t="shared" ca="1" si="173"/>
        <v>I104</v>
      </c>
      <c r="E333">
        <f t="shared" ca="1" si="180"/>
        <v>12</v>
      </c>
      <c r="F333">
        <f t="shared" ca="1" si="181"/>
        <v>28</v>
      </c>
      <c r="G333" t="str">
        <f t="shared" ca="1" si="169"/>
        <v>S11</v>
      </c>
      <c r="H333" t="str">
        <f t="shared" ca="1" si="170"/>
        <v>S115</v>
      </c>
      <c r="I333">
        <f ca="1">VLOOKUP(D333,PRC!$A$2:$B$21,2,0)*E333</f>
        <v>840000</v>
      </c>
      <c r="J333">
        <f t="shared" ca="1" si="182"/>
        <v>604796</v>
      </c>
      <c r="K333">
        <f ca="1">VLOOKUP(D333,PRC!$A$1:$C$21,3,0)*E333</f>
        <v>352800</v>
      </c>
      <c r="L333">
        <f t="shared" ca="1" si="183"/>
        <v>17000</v>
      </c>
      <c r="M333">
        <f t="shared" ca="1" si="184"/>
        <v>59000</v>
      </c>
      <c r="N333">
        <f t="shared" ca="1" si="185"/>
        <v>59000</v>
      </c>
      <c r="O333">
        <f t="shared" ca="1" si="186"/>
        <v>34000</v>
      </c>
      <c r="P333">
        <f t="shared" ca="1" si="171"/>
        <v>82996</v>
      </c>
      <c r="Q333">
        <f ca="1">IF(P333&gt;0,1,0)</f>
        <v>1</v>
      </c>
      <c r="R333">
        <f t="shared" ca="1" si="187"/>
        <v>28</v>
      </c>
      <c r="S333">
        <f t="shared" ca="1" si="188"/>
        <v>2</v>
      </c>
      <c r="T333">
        <f t="shared" ca="1" si="189"/>
        <v>7</v>
      </c>
      <c r="U333">
        <f t="shared" ca="1" si="190"/>
        <v>7</v>
      </c>
      <c r="V333">
        <f t="shared" ca="1" si="191"/>
        <v>4</v>
      </c>
      <c r="X333">
        <f t="shared" si="195"/>
        <v>333</v>
      </c>
      <c r="Y333">
        <f t="shared" si="172"/>
        <v>252</v>
      </c>
      <c r="Z333">
        <f t="shared" si="196"/>
        <v>253</v>
      </c>
      <c r="AA333">
        <f t="shared" si="192"/>
        <v>451</v>
      </c>
      <c r="AB333">
        <f t="shared" si="193"/>
        <v>200</v>
      </c>
      <c r="AM333" t="str">
        <f t="shared" si="194"/>
        <v>201901KS</v>
      </c>
      <c r="AN333">
        <f t="shared" ca="1" si="174"/>
        <v>28.000476190476185</v>
      </c>
      <c r="AO333">
        <f t="shared" ca="1" si="175"/>
        <v>2.0238095238095237</v>
      </c>
      <c r="AP333">
        <f t="shared" ca="1" si="176"/>
        <v>7.0238095238095237</v>
      </c>
      <c r="AQ333">
        <f t="shared" ca="1" si="177"/>
        <v>7.0238095238095237</v>
      </c>
      <c r="AR333">
        <f t="shared" ca="1" si="178"/>
        <v>4.0476190476190474</v>
      </c>
      <c r="AS333">
        <f ca="1">P333/J333</f>
        <v>0.1372297435829602</v>
      </c>
    </row>
    <row r="334" spans="1:45" hidden="1" outlineLevel="1" x14ac:dyDescent="0.4">
      <c r="A334">
        <f t="shared" si="179"/>
        <v>201901</v>
      </c>
      <c r="B334" t="s">
        <v>370</v>
      </c>
      <c r="C334" t="s">
        <v>288</v>
      </c>
      <c r="D334" t="str">
        <f t="shared" ca="1" si="173"/>
        <v>I110</v>
      </c>
      <c r="E334">
        <f t="shared" ca="1" si="180"/>
        <v>44</v>
      </c>
      <c r="F334">
        <f t="shared" ca="1" si="181"/>
        <v>28</v>
      </c>
      <c r="G334" t="str">
        <f t="shared" ca="1" si="169"/>
        <v>S10</v>
      </c>
      <c r="H334" t="str">
        <f t="shared" ca="1" si="170"/>
        <v>S106</v>
      </c>
      <c r="I334">
        <f ca="1">VLOOKUP(D334,PRC!$A$2:$B$21,2,0)*E334</f>
        <v>13200000</v>
      </c>
      <c r="J334">
        <f t="shared" ca="1" si="182"/>
        <v>9767996</v>
      </c>
      <c r="K334">
        <f ca="1">VLOOKUP(D334,PRC!$A$1:$C$21,3,0)*E334</f>
        <v>6072000</v>
      </c>
      <c r="L334">
        <f t="shared" ca="1" si="183"/>
        <v>264000</v>
      </c>
      <c r="M334">
        <f t="shared" ca="1" si="184"/>
        <v>660000</v>
      </c>
      <c r="N334">
        <f t="shared" ca="1" si="185"/>
        <v>1320000</v>
      </c>
      <c r="O334">
        <f t="shared" ca="1" si="186"/>
        <v>660000</v>
      </c>
      <c r="P334">
        <f t="shared" ca="1" si="171"/>
        <v>791996</v>
      </c>
      <c r="Q334">
        <f ca="1">IF(P334&gt;0,1,0)</f>
        <v>1</v>
      </c>
      <c r="R334">
        <f t="shared" ca="1" si="187"/>
        <v>26</v>
      </c>
      <c r="S334">
        <f t="shared" ca="1" si="188"/>
        <v>2</v>
      </c>
      <c r="T334">
        <f t="shared" ca="1" si="189"/>
        <v>5</v>
      </c>
      <c r="U334">
        <f t="shared" ca="1" si="190"/>
        <v>10</v>
      </c>
      <c r="V334">
        <f t="shared" ca="1" si="191"/>
        <v>5</v>
      </c>
      <c r="X334">
        <f t="shared" si="195"/>
        <v>334</v>
      </c>
      <c r="Y334">
        <f t="shared" si="172"/>
        <v>252</v>
      </c>
      <c r="Z334">
        <f t="shared" si="196"/>
        <v>253</v>
      </c>
      <c r="AA334">
        <f t="shared" si="192"/>
        <v>451</v>
      </c>
      <c r="AB334">
        <f t="shared" si="193"/>
        <v>200</v>
      </c>
      <c r="AM334" t="str">
        <f t="shared" si="194"/>
        <v>201901KS</v>
      </c>
      <c r="AN334">
        <f t="shared" ca="1" si="174"/>
        <v>26.000030303030307</v>
      </c>
      <c r="AO334">
        <f t="shared" ca="1" si="175"/>
        <v>2</v>
      </c>
      <c r="AP334">
        <f t="shared" ca="1" si="176"/>
        <v>5</v>
      </c>
      <c r="AQ334">
        <f t="shared" ca="1" si="177"/>
        <v>10</v>
      </c>
      <c r="AR334">
        <f t="shared" ca="1" si="178"/>
        <v>5</v>
      </c>
      <c r="AS334">
        <f ca="1">P334/J334</f>
        <v>8.1080704783253396E-2</v>
      </c>
    </row>
    <row r="335" spans="1:45" hidden="1" outlineLevel="1" x14ac:dyDescent="0.4">
      <c r="A335">
        <f t="shared" si="179"/>
        <v>201901</v>
      </c>
      <c r="B335" t="s">
        <v>371</v>
      </c>
      <c r="C335" t="s">
        <v>288</v>
      </c>
      <c r="D335" t="str">
        <f t="shared" ca="1" si="173"/>
        <v>I107</v>
      </c>
      <c r="E335">
        <f t="shared" ca="1" si="180"/>
        <v>39</v>
      </c>
      <c r="F335">
        <f t="shared" ca="1" si="181"/>
        <v>24</v>
      </c>
      <c r="G335" t="str">
        <f t="shared" ca="1" si="169"/>
        <v>S10</v>
      </c>
      <c r="H335" t="str">
        <f t="shared" ca="1" si="170"/>
        <v>S101</v>
      </c>
      <c r="I335">
        <f ca="1">VLOOKUP(D335,PRC!$A$2:$B$21,2,0)*E335</f>
        <v>5850000</v>
      </c>
      <c r="J335">
        <f t="shared" ca="1" si="182"/>
        <v>4270496</v>
      </c>
      <c r="K335">
        <f ca="1">VLOOKUP(D335,PRC!$A$1:$C$21,3,0)*E335</f>
        <v>3334500</v>
      </c>
      <c r="L335">
        <f t="shared" ca="1" si="183"/>
        <v>59000</v>
      </c>
      <c r="M335">
        <f t="shared" ca="1" si="184"/>
        <v>293000</v>
      </c>
      <c r="N335">
        <f t="shared" ca="1" si="185"/>
        <v>468000</v>
      </c>
      <c r="O335">
        <f t="shared" ca="1" si="186"/>
        <v>234000</v>
      </c>
      <c r="P335">
        <f t="shared" ca="1" si="171"/>
        <v>-118004</v>
      </c>
      <c r="Q335">
        <f ca="1">IF(P335&gt;0,1,0)</f>
        <v>0</v>
      </c>
      <c r="R335">
        <f t="shared" ca="1" si="187"/>
        <v>27</v>
      </c>
      <c r="S335">
        <f t="shared" ca="1" si="188"/>
        <v>1</v>
      </c>
      <c r="T335">
        <f t="shared" ca="1" si="189"/>
        <v>5</v>
      </c>
      <c r="U335">
        <f t="shared" ca="1" si="190"/>
        <v>8</v>
      </c>
      <c r="V335">
        <f t="shared" ca="1" si="191"/>
        <v>4</v>
      </c>
      <c r="X335">
        <f t="shared" si="195"/>
        <v>335</v>
      </c>
      <c r="Y335">
        <f t="shared" si="172"/>
        <v>252</v>
      </c>
      <c r="Z335">
        <f t="shared" si="196"/>
        <v>253</v>
      </c>
      <c r="AA335">
        <f t="shared" si="192"/>
        <v>451</v>
      </c>
      <c r="AB335">
        <f t="shared" si="193"/>
        <v>200</v>
      </c>
      <c r="AM335" t="str">
        <f t="shared" si="194"/>
        <v>201901KS</v>
      </c>
      <c r="AN335">
        <f t="shared" ca="1" si="174"/>
        <v>27.000068376068377</v>
      </c>
      <c r="AO335">
        <f t="shared" ca="1" si="175"/>
        <v>1.0085470085470085</v>
      </c>
      <c r="AP335">
        <f t="shared" ca="1" si="176"/>
        <v>5.0085470085470085</v>
      </c>
      <c r="AQ335">
        <f t="shared" ca="1" si="177"/>
        <v>8</v>
      </c>
      <c r="AR335">
        <f t="shared" ca="1" si="178"/>
        <v>4</v>
      </c>
      <c r="AS335">
        <f ca="1">P335/J335</f>
        <v>-2.7632387432279529E-2</v>
      </c>
    </row>
    <row r="336" spans="1:45" hidden="1" outlineLevel="1" x14ac:dyDescent="0.4">
      <c r="A336">
        <f t="shared" si="179"/>
        <v>201901</v>
      </c>
      <c r="B336" t="s">
        <v>372</v>
      </c>
      <c r="C336" t="s">
        <v>288</v>
      </c>
      <c r="D336" t="str">
        <f t="shared" ca="1" si="173"/>
        <v>I104</v>
      </c>
      <c r="E336">
        <f t="shared" ca="1" si="180"/>
        <v>24</v>
      </c>
      <c r="F336">
        <f t="shared" ca="1" si="181"/>
        <v>23</v>
      </c>
      <c r="G336" t="str">
        <f t="shared" ca="1" si="169"/>
        <v>S11</v>
      </c>
      <c r="H336" t="str">
        <f t="shared" ca="1" si="170"/>
        <v>S113</v>
      </c>
      <c r="I336">
        <f ca="1">VLOOKUP(D336,PRC!$A$2:$B$21,2,0)*E336</f>
        <v>1680000</v>
      </c>
      <c r="J336">
        <f t="shared" ca="1" si="182"/>
        <v>1293596</v>
      </c>
      <c r="K336">
        <f ca="1">VLOOKUP(D336,PRC!$A$1:$C$21,3,0)*E336</f>
        <v>705600</v>
      </c>
      <c r="L336">
        <f t="shared" ca="1" si="183"/>
        <v>50000</v>
      </c>
      <c r="M336">
        <f t="shared" ca="1" si="184"/>
        <v>101000</v>
      </c>
      <c r="N336">
        <f t="shared" ca="1" si="185"/>
        <v>168000</v>
      </c>
      <c r="O336">
        <f t="shared" ca="1" si="186"/>
        <v>67000</v>
      </c>
      <c r="P336">
        <f t="shared" ca="1" si="171"/>
        <v>201996</v>
      </c>
      <c r="Q336">
        <f ca="1">IF(P336&gt;0,1,0)</f>
        <v>1</v>
      </c>
      <c r="R336">
        <f t="shared" ca="1" si="187"/>
        <v>23</v>
      </c>
      <c r="S336">
        <f t="shared" ca="1" si="188"/>
        <v>3</v>
      </c>
      <c r="T336">
        <f t="shared" ca="1" si="189"/>
        <v>6</v>
      </c>
      <c r="U336">
        <f t="shared" ca="1" si="190"/>
        <v>10</v>
      </c>
      <c r="V336">
        <f t="shared" ca="1" si="191"/>
        <v>4</v>
      </c>
      <c r="X336">
        <f t="shared" si="195"/>
        <v>336</v>
      </c>
      <c r="Y336">
        <f t="shared" si="172"/>
        <v>252</v>
      </c>
      <c r="Z336">
        <f t="shared" si="196"/>
        <v>253</v>
      </c>
      <c r="AA336">
        <f t="shared" si="192"/>
        <v>451</v>
      </c>
      <c r="AB336">
        <f t="shared" si="193"/>
        <v>200</v>
      </c>
      <c r="AM336" t="str">
        <f t="shared" si="194"/>
        <v>201901KS</v>
      </c>
      <c r="AN336">
        <f t="shared" ca="1" si="174"/>
        <v>23.000238095238089</v>
      </c>
      <c r="AO336">
        <f t="shared" ca="1" si="175"/>
        <v>2.9761904761904758</v>
      </c>
      <c r="AP336">
        <f t="shared" ca="1" si="176"/>
        <v>6.0119047619047619</v>
      </c>
      <c r="AQ336">
        <f t="shared" ca="1" si="177"/>
        <v>10</v>
      </c>
      <c r="AR336">
        <f t="shared" ca="1" si="178"/>
        <v>3.9880952380952377</v>
      </c>
      <c r="AS336">
        <f ca="1">P336/J336</f>
        <v>0.15615076113407894</v>
      </c>
    </row>
    <row r="337" spans="1:45" hidden="1" outlineLevel="1" x14ac:dyDescent="0.4">
      <c r="A337">
        <f t="shared" si="179"/>
        <v>201901</v>
      </c>
      <c r="B337" t="s">
        <v>373</v>
      </c>
      <c r="C337" t="s">
        <v>288</v>
      </c>
      <c r="D337" t="str">
        <f t="shared" ca="1" si="173"/>
        <v>I103</v>
      </c>
      <c r="E337">
        <f t="shared" ca="1" si="180"/>
        <v>46</v>
      </c>
      <c r="F337">
        <f t="shared" ca="1" si="181"/>
        <v>20</v>
      </c>
      <c r="G337" t="str">
        <f t="shared" ca="1" si="169"/>
        <v>S10</v>
      </c>
      <c r="H337" t="str">
        <f t="shared" ca="1" si="170"/>
        <v>S105</v>
      </c>
      <c r="I337">
        <f ca="1">VLOOKUP(D337,PRC!$A$2:$B$21,2,0)*E337</f>
        <v>2300000</v>
      </c>
      <c r="J337">
        <f t="shared" ca="1" si="182"/>
        <v>1816996</v>
      </c>
      <c r="K337">
        <f ca="1">VLOOKUP(D337,PRC!$A$1:$C$21,3,0)*E337</f>
        <v>1311000</v>
      </c>
      <c r="L337">
        <f t="shared" ca="1" si="183"/>
        <v>46000</v>
      </c>
      <c r="M337">
        <f t="shared" ca="1" si="184"/>
        <v>92000</v>
      </c>
      <c r="N337">
        <f t="shared" ca="1" si="185"/>
        <v>207000</v>
      </c>
      <c r="O337">
        <f t="shared" ca="1" si="186"/>
        <v>69000</v>
      </c>
      <c r="P337">
        <f t="shared" ca="1" si="171"/>
        <v>91996</v>
      </c>
      <c r="Q337">
        <f ca="1">IF(P337&gt;0,1,0)</f>
        <v>1</v>
      </c>
      <c r="R337">
        <f t="shared" ca="1" si="187"/>
        <v>21</v>
      </c>
      <c r="S337">
        <f t="shared" ca="1" si="188"/>
        <v>2</v>
      </c>
      <c r="T337">
        <f t="shared" ca="1" si="189"/>
        <v>4</v>
      </c>
      <c r="U337">
        <f t="shared" ca="1" si="190"/>
        <v>9</v>
      </c>
      <c r="V337">
        <f t="shared" ca="1" si="191"/>
        <v>3</v>
      </c>
      <c r="X337">
        <f t="shared" si="195"/>
        <v>337</v>
      </c>
      <c r="Y337">
        <f t="shared" si="172"/>
        <v>252</v>
      </c>
      <c r="Z337">
        <f t="shared" si="196"/>
        <v>253</v>
      </c>
      <c r="AA337">
        <f t="shared" si="192"/>
        <v>451</v>
      </c>
      <c r="AB337">
        <f t="shared" si="193"/>
        <v>200</v>
      </c>
      <c r="AM337" t="str">
        <f t="shared" si="194"/>
        <v>201901KS</v>
      </c>
      <c r="AN337">
        <f t="shared" ca="1" si="174"/>
        <v>21.000173913043476</v>
      </c>
      <c r="AO337">
        <f t="shared" ca="1" si="175"/>
        <v>2</v>
      </c>
      <c r="AP337">
        <f t="shared" ca="1" si="176"/>
        <v>4</v>
      </c>
      <c r="AQ337">
        <f t="shared" ca="1" si="177"/>
        <v>9</v>
      </c>
      <c r="AR337">
        <f t="shared" ca="1" si="178"/>
        <v>3</v>
      </c>
      <c r="AS337">
        <f ca="1">P337/J337</f>
        <v>5.0630821421731254E-2</v>
      </c>
    </row>
    <row r="338" spans="1:45" hidden="1" outlineLevel="1" x14ac:dyDescent="0.4">
      <c r="A338">
        <f t="shared" si="179"/>
        <v>201901</v>
      </c>
      <c r="B338" t="s">
        <v>374</v>
      </c>
      <c r="C338" t="s">
        <v>288</v>
      </c>
      <c r="D338" t="str">
        <f t="shared" ca="1" si="173"/>
        <v>I117</v>
      </c>
      <c r="E338">
        <f t="shared" ca="1" si="180"/>
        <v>26</v>
      </c>
      <c r="F338">
        <f t="shared" ca="1" si="181"/>
        <v>27</v>
      </c>
      <c r="G338" t="str">
        <f t="shared" ca="1" si="169"/>
        <v>S10</v>
      </c>
      <c r="H338" t="str">
        <f t="shared" ca="1" si="170"/>
        <v>S107</v>
      </c>
      <c r="I338">
        <f ca="1">VLOOKUP(D338,PRC!$A$2:$B$21,2,0)*E338</f>
        <v>65000000</v>
      </c>
      <c r="J338">
        <f t="shared" ca="1" si="182"/>
        <v>50699996</v>
      </c>
      <c r="K338">
        <f ca="1">VLOOKUP(D338,PRC!$A$1:$C$21,3,0)*E338</f>
        <v>29900000</v>
      </c>
      <c r="L338">
        <f t="shared" ca="1" si="183"/>
        <v>1300000</v>
      </c>
      <c r="M338">
        <f t="shared" ca="1" si="184"/>
        <v>3900000</v>
      </c>
      <c r="N338">
        <f t="shared" ca="1" si="185"/>
        <v>5850000</v>
      </c>
      <c r="O338">
        <f t="shared" ca="1" si="186"/>
        <v>1950000</v>
      </c>
      <c r="P338">
        <f t="shared" ca="1" si="171"/>
        <v>7799996</v>
      </c>
      <c r="Q338">
        <f ca="1">IF(P338&gt;0,1,0)</f>
        <v>1</v>
      </c>
      <c r="R338">
        <f t="shared" ca="1" si="187"/>
        <v>22</v>
      </c>
      <c r="S338">
        <f t="shared" ca="1" si="188"/>
        <v>2</v>
      </c>
      <c r="T338">
        <f t="shared" ca="1" si="189"/>
        <v>6</v>
      </c>
      <c r="U338">
        <f t="shared" ca="1" si="190"/>
        <v>9</v>
      </c>
      <c r="V338">
        <f t="shared" ca="1" si="191"/>
        <v>3</v>
      </c>
      <c r="X338">
        <f t="shared" si="195"/>
        <v>338</v>
      </c>
      <c r="Y338">
        <f t="shared" si="172"/>
        <v>252</v>
      </c>
      <c r="Z338">
        <f t="shared" si="196"/>
        <v>253</v>
      </c>
      <c r="AA338">
        <f t="shared" si="192"/>
        <v>451</v>
      </c>
      <c r="AB338">
        <f t="shared" si="193"/>
        <v>200</v>
      </c>
      <c r="AM338" t="str">
        <f t="shared" si="194"/>
        <v>201901KS</v>
      </c>
      <c r="AN338">
        <f t="shared" ca="1" si="174"/>
        <v>22.000006153846151</v>
      </c>
      <c r="AO338">
        <f t="shared" ca="1" si="175"/>
        <v>2</v>
      </c>
      <c r="AP338">
        <f t="shared" ca="1" si="176"/>
        <v>6</v>
      </c>
      <c r="AQ338">
        <f t="shared" ca="1" si="177"/>
        <v>9</v>
      </c>
      <c r="AR338">
        <f t="shared" ca="1" si="178"/>
        <v>3</v>
      </c>
      <c r="AS338">
        <f ca="1">P338/J338</f>
        <v>0.15384608708844869</v>
      </c>
    </row>
    <row r="339" spans="1:45" hidden="1" outlineLevel="1" x14ac:dyDescent="0.4">
      <c r="A339">
        <f t="shared" si="179"/>
        <v>201901</v>
      </c>
      <c r="B339" t="s">
        <v>375</v>
      </c>
      <c r="C339" t="s">
        <v>288</v>
      </c>
      <c r="D339" t="str">
        <f t="shared" ca="1" si="173"/>
        <v>I104</v>
      </c>
      <c r="E339">
        <f t="shared" ca="1" si="180"/>
        <v>17</v>
      </c>
      <c r="F339">
        <f t="shared" ca="1" si="181"/>
        <v>26</v>
      </c>
      <c r="G339" t="str">
        <f t="shared" ca="1" si="169"/>
        <v>S11</v>
      </c>
      <c r="H339" t="str">
        <f t="shared" ca="1" si="170"/>
        <v>S114</v>
      </c>
      <c r="I339">
        <f ca="1">VLOOKUP(D339,PRC!$A$2:$B$21,2,0)*E339</f>
        <v>1190000</v>
      </c>
      <c r="J339">
        <f t="shared" ca="1" si="182"/>
        <v>880596</v>
      </c>
      <c r="K339">
        <f ca="1">VLOOKUP(D339,PRC!$A$1:$C$21,3,0)*E339</f>
        <v>499800</v>
      </c>
      <c r="L339">
        <f t="shared" ca="1" si="183"/>
        <v>12000</v>
      </c>
      <c r="M339">
        <f t="shared" ca="1" si="184"/>
        <v>71000</v>
      </c>
      <c r="N339">
        <f t="shared" ca="1" si="185"/>
        <v>107000</v>
      </c>
      <c r="O339">
        <f t="shared" ca="1" si="186"/>
        <v>48000</v>
      </c>
      <c r="P339">
        <f t="shared" ca="1" si="171"/>
        <v>142796</v>
      </c>
      <c r="Q339">
        <f ca="1">IF(P339&gt;0,1,0)</f>
        <v>1</v>
      </c>
      <c r="R339">
        <f t="shared" ca="1" si="187"/>
        <v>26</v>
      </c>
      <c r="S339">
        <f t="shared" ca="1" si="188"/>
        <v>1</v>
      </c>
      <c r="T339">
        <f t="shared" ca="1" si="189"/>
        <v>6</v>
      </c>
      <c r="U339">
        <f t="shared" ca="1" si="190"/>
        <v>9</v>
      </c>
      <c r="V339">
        <f t="shared" ca="1" si="191"/>
        <v>4</v>
      </c>
      <c r="X339">
        <f t="shared" si="195"/>
        <v>339</v>
      </c>
      <c r="Y339">
        <f t="shared" si="172"/>
        <v>252</v>
      </c>
      <c r="Z339">
        <f t="shared" si="196"/>
        <v>253</v>
      </c>
      <c r="AA339">
        <f t="shared" si="192"/>
        <v>451</v>
      </c>
      <c r="AB339">
        <f t="shared" si="193"/>
        <v>200</v>
      </c>
      <c r="AM339" t="str">
        <f t="shared" si="194"/>
        <v>201901KS</v>
      </c>
      <c r="AN339">
        <f t="shared" ca="1" si="174"/>
        <v>26.000336134453782</v>
      </c>
      <c r="AO339">
        <f t="shared" ca="1" si="175"/>
        <v>1.0084033613445378</v>
      </c>
      <c r="AP339">
        <f t="shared" ca="1" si="176"/>
        <v>5.9663865546218489</v>
      </c>
      <c r="AQ339">
        <f t="shared" ca="1" si="177"/>
        <v>8.9915966386554622</v>
      </c>
      <c r="AR339">
        <f t="shared" ca="1" si="178"/>
        <v>4.0336134453781511</v>
      </c>
      <c r="AS339">
        <f ca="1">P339/J339</f>
        <v>0.16215835638590229</v>
      </c>
    </row>
    <row r="340" spans="1:45" hidden="1" outlineLevel="1" x14ac:dyDescent="0.4">
      <c r="A340">
        <f t="shared" si="179"/>
        <v>201901</v>
      </c>
      <c r="B340" t="s">
        <v>376</v>
      </c>
      <c r="C340" t="s">
        <v>288</v>
      </c>
      <c r="D340" t="str">
        <f t="shared" ca="1" si="173"/>
        <v>I103</v>
      </c>
      <c r="E340">
        <f t="shared" ca="1" si="180"/>
        <v>30</v>
      </c>
      <c r="F340">
        <f t="shared" ca="1" si="181"/>
        <v>29</v>
      </c>
      <c r="G340" t="str">
        <f t="shared" ca="1" si="169"/>
        <v>S11</v>
      </c>
      <c r="H340" t="str">
        <f t="shared" ca="1" si="170"/>
        <v>S112</v>
      </c>
      <c r="I340">
        <f ca="1">VLOOKUP(D340,PRC!$A$2:$B$21,2,0)*E340</f>
        <v>1500000</v>
      </c>
      <c r="J340">
        <f t="shared" ca="1" si="182"/>
        <v>1124996</v>
      </c>
      <c r="K340">
        <f ca="1">VLOOKUP(D340,PRC!$A$1:$C$21,3,0)*E340</f>
        <v>855000</v>
      </c>
      <c r="L340">
        <f t="shared" ca="1" si="183"/>
        <v>45000</v>
      </c>
      <c r="M340">
        <f t="shared" ca="1" si="184"/>
        <v>90000</v>
      </c>
      <c r="N340">
        <f t="shared" ca="1" si="185"/>
        <v>150000</v>
      </c>
      <c r="O340">
        <f t="shared" ca="1" si="186"/>
        <v>45000</v>
      </c>
      <c r="P340">
        <f t="shared" ca="1" si="171"/>
        <v>-60004</v>
      </c>
      <c r="Q340">
        <f ca="1">IF(P340&gt;0,1,0)</f>
        <v>0</v>
      </c>
      <c r="R340">
        <f t="shared" ca="1" si="187"/>
        <v>25</v>
      </c>
      <c r="S340">
        <f t="shared" ca="1" si="188"/>
        <v>3</v>
      </c>
      <c r="T340">
        <f t="shared" ca="1" si="189"/>
        <v>6</v>
      </c>
      <c r="U340">
        <f t="shared" ca="1" si="190"/>
        <v>10</v>
      </c>
      <c r="V340">
        <f t="shared" ca="1" si="191"/>
        <v>3</v>
      </c>
      <c r="X340">
        <f t="shared" si="195"/>
        <v>340</v>
      </c>
      <c r="Y340">
        <f t="shared" si="172"/>
        <v>252</v>
      </c>
      <c r="Z340">
        <f t="shared" si="196"/>
        <v>253</v>
      </c>
      <c r="AA340">
        <f t="shared" si="192"/>
        <v>451</v>
      </c>
      <c r="AB340">
        <f t="shared" si="193"/>
        <v>200</v>
      </c>
      <c r="AM340" t="str">
        <f t="shared" si="194"/>
        <v>201901KS</v>
      </c>
      <c r="AN340">
        <f t="shared" ca="1" si="174"/>
        <v>25.000266666666672</v>
      </c>
      <c r="AO340">
        <f t="shared" ca="1" si="175"/>
        <v>3</v>
      </c>
      <c r="AP340">
        <f t="shared" ca="1" si="176"/>
        <v>6</v>
      </c>
      <c r="AQ340">
        <f t="shared" ca="1" si="177"/>
        <v>10</v>
      </c>
      <c r="AR340">
        <f t="shared" ca="1" si="178"/>
        <v>3</v>
      </c>
      <c r="AS340">
        <f ca="1">P340/J340</f>
        <v>-5.3337078531834781E-2</v>
      </c>
    </row>
    <row r="341" spans="1:45" hidden="1" outlineLevel="1" x14ac:dyDescent="0.4">
      <c r="A341">
        <f t="shared" si="179"/>
        <v>201901</v>
      </c>
      <c r="B341" t="s">
        <v>377</v>
      </c>
      <c r="C341" t="s">
        <v>288</v>
      </c>
      <c r="D341" t="str">
        <f t="shared" ca="1" si="173"/>
        <v>I119</v>
      </c>
      <c r="E341">
        <f t="shared" ca="1" si="180"/>
        <v>15</v>
      </c>
      <c r="F341">
        <f t="shared" ca="1" si="181"/>
        <v>29</v>
      </c>
      <c r="G341" t="str">
        <f t="shared" ca="1" si="169"/>
        <v>S11</v>
      </c>
      <c r="H341" t="str">
        <f t="shared" ca="1" si="170"/>
        <v>S117</v>
      </c>
      <c r="I341">
        <f ca="1">VLOOKUP(D341,PRC!$A$2:$B$21,2,0)*E341</f>
        <v>1425000</v>
      </c>
      <c r="J341">
        <f t="shared" ca="1" si="182"/>
        <v>1025996</v>
      </c>
      <c r="K341">
        <f ca="1">VLOOKUP(D341,PRC!$A$1:$C$21,3,0)*E341</f>
        <v>684000</v>
      </c>
      <c r="L341">
        <f t="shared" ca="1" si="183"/>
        <v>14000</v>
      </c>
      <c r="M341">
        <f t="shared" ca="1" si="184"/>
        <v>71000</v>
      </c>
      <c r="N341">
        <f t="shared" ca="1" si="185"/>
        <v>128000</v>
      </c>
      <c r="O341">
        <f t="shared" ca="1" si="186"/>
        <v>71000</v>
      </c>
      <c r="P341">
        <f t="shared" ca="1" si="171"/>
        <v>57996</v>
      </c>
      <c r="Q341">
        <f ca="1">IF(P341&gt;0,1,0)</f>
        <v>1</v>
      </c>
      <c r="R341">
        <f t="shared" ca="1" si="187"/>
        <v>28</v>
      </c>
      <c r="S341">
        <f t="shared" ca="1" si="188"/>
        <v>1</v>
      </c>
      <c r="T341">
        <f t="shared" ca="1" si="189"/>
        <v>5</v>
      </c>
      <c r="U341">
        <f t="shared" ca="1" si="190"/>
        <v>9</v>
      </c>
      <c r="V341">
        <f t="shared" ca="1" si="191"/>
        <v>5</v>
      </c>
      <c r="X341">
        <f t="shared" si="195"/>
        <v>341</v>
      </c>
      <c r="Y341">
        <f t="shared" si="172"/>
        <v>252</v>
      </c>
      <c r="Z341">
        <f t="shared" si="196"/>
        <v>253</v>
      </c>
      <c r="AA341">
        <f t="shared" si="192"/>
        <v>451</v>
      </c>
      <c r="AB341">
        <f t="shared" si="193"/>
        <v>200</v>
      </c>
      <c r="AM341" t="str">
        <f t="shared" si="194"/>
        <v>201901KS</v>
      </c>
      <c r="AN341">
        <f t="shared" ca="1" si="174"/>
        <v>28.000280701754388</v>
      </c>
      <c r="AO341">
        <f t="shared" ca="1" si="175"/>
        <v>0.98245614035087725</v>
      </c>
      <c r="AP341">
        <f t="shared" ca="1" si="176"/>
        <v>4.9824561403508767</v>
      </c>
      <c r="AQ341">
        <f t="shared" ca="1" si="177"/>
        <v>8.9824561403508767</v>
      </c>
      <c r="AR341">
        <f t="shared" ca="1" si="178"/>
        <v>4.9824561403508767</v>
      </c>
      <c r="AS341">
        <f ca="1">P341/J341</f>
        <v>5.6526536165833002E-2</v>
      </c>
    </row>
    <row r="342" spans="1:45" hidden="1" outlineLevel="1" x14ac:dyDescent="0.4">
      <c r="A342">
        <f t="shared" si="179"/>
        <v>201901</v>
      </c>
      <c r="B342" t="s">
        <v>378</v>
      </c>
      <c r="C342" t="s">
        <v>288</v>
      </c>
      <c r="D342" t="str">
        <f t="shared" ca="1" si="173"/>
        <v>I103</v>
      </c>
      <c r="E342">
        <f t="shared" ca="1" si="180"/>
        <v>44</v>
      </c>
      <c r="F342">
        <f t="shared" ca="1" si="181"/>
        <v>30</v>
      </c>
      <c r="G342" t="str">
        <f t="shared" ca="1" si="169"/>
        <v>S10</v>
      </c>
      <c r="H342" t="str">
        <f t="shared" ca="1" si="170"/>
        <v>S108</v>
      </c>
      <c r="I342">
        <f ca="1">VLOOKUP(D342,PRC!$A$2:$B$21,2,0)*E342</f>
        <v>2200000</v>
      </c>
      <c r="J342">
        <f t="shared" ca="1" si="182"/>
        <v>1715996</v>
      </c>
      <c r="K342">
        <f ca="1">VLOOKUP(D342,PRC!$A$1:$C$21,3,0)*E342</f>
        <v>1254000</v>
      </c>
      <c r="L342">
        <f t="shared" ca="1" si="183"/>
        <v>44000</v>
      </c>
      <c r="M342">
        <f t="shared" ca="1" si="184"/>
        <v>110000</v>
      </c>
      <c r="N342">
        <f t="shared" ca="1" si="185"/>
        <v>176000</v>
      </c>
      <c r="O342">
        <f t="shared" ca="1" si="186"/>
        <v>110000</v>
      </c>
      <c r="P342">
        <f t="shared" ca="1" si="171"/>
        <v>21996</v>
      </c>
      <c r="Q342">
        <f ca="1">IF(P342&gt;0,1,0)</f>
        <v>1</v>
      </c>
      <c r="R342">
        <f t="shared" ca="1" si="187"/>
        <v>22</v>
      </c>
      <c r="S342">
        <f t="shared" ca="1" si="188"/>
        <v>2</v>
      </c>
      <c r="T342">
        <f t="shared" ca="1" si="189"/>
        <v>5</v>
      </c>
      <c r="U342">
        <f t="shared" ca="1" si="190"/>
        <v>8</v>
      </c>
      <c r="V342">
        <f t="shared" ca="1" si="191"/>
        <v>5</v>
      </c>
      <c r="X342">
        <f t="shared" si="195"/>
        <v>342</v>
      </c>
      <c r="Y342">
        <f t="shared" si="172"/>
        <v>252</v>
      </c>
      <c r="Z342">
        <f t="shared" si="196"/>
        <v>253</v>
      </c>
      <c r="AA342">
        <f t="shared" si="192"/>
        <v>451</v>
      </c>
      <c r="AB342">
        <f t="shared" si="193"/>
        <v>200</v>
      </c>
      <c r="AM342" t="str">
        <f t="shared" si="194"/>
        <v>201901KS</v>
      </c>
      <c r="AN342">
        <f t="shared" ca="1" si="174"/>
        <v>22.000181818181819</v>
      </c>
      <c r="AO342">
        <f t="shared" ca="1" si="175"/>
        <v>2</v>
      </c>
      <c r="AP342">
        <f t="shared" ca="1" si="176"/>
        <v>5</v>
      </c>
      <c r="AQ342">
        <f t="shared" ca="1" si="177"/>
        <v>8</v>
      </c>
      <c r="AR342">
        <f t="shared" ca="1" si="178"/>
        <v>5</v>
      </c>
      <c r="AS342">
        <f ca="1">P342/J342</f>
        <v>1.2818211697463165E-2</v>
      </c>
    </row>
    <row r="343" spans="1:45" hidden="1" outlineLevel="1" x14ac:dyDescent="0.4">
      <c r="A343">
        <f t="shared" si="179"/>
        <v>201901</v>
      </c>
      <c r="B343" t="s">
        <v>379</v>
      </c>
      <c r="C343" t="s">
        <v>288</v>
      </c>
      <c r="D343" t="str">
        <f t="shared" ca="1" si="173"/>
        <v>I105</v>
      </c>
      <c r="E343">
        <f t="shared" ca="1" si="180"/>
        <v>36</v>
      </c>
      <c r="F343">
        <f t="shared" ca="1" si="181"/>
        <v>22</v>
      </c>
      <c r="G343" t="str">
        <f t="shared" ca="1" si="169"/>
        <v>S10</v>
      </c>
      <c r="H343" t="str">
        <f t="shared" ca="1" si="170"/>
        <v>S105</v>
      </c>
      <c r="I343">
        <f ca="1">VLOOKUP(D343,PRC!$A$2:$B$21,2,0)*E343</f>
        <v>3600000</v>
      </c>
      <c r="J343">
        <f t="shared" ca="1" si="182"/>
        <v>2555996</v>
      </c>
      <c r="K343">
        <f ca="1">VLOOKUP(D343,PRC!$A$1:$C$21,3,0)*E343</f>
        <v>2124000</v>
      </c>
      <c r="L343">
        <f t="shared" ca="1" si="183"/>
        <v>36000</v>
      </c>
      <c r="M343">
        <f t="shared" ca="1" si="184"/>
        <v>144000</v>
      </c>
      <c r="N343">
        <f t="shared" ca="1" si="185"/>
        <v>324000</v>
      </c>
      <c r="O343">
        <f t="shared" ca="1" si="186"/>
        <v>144000</v>
      </c>
      <c r="P343">
        <f t="shared" ca="1" si="171"/>
        <v>-216004</v>
      </c>
      <c r="Q343">
        <f ca="1">IF(P343&gt;0,1,0)</f>
        <v>0</v>
      </c>
      <c r="R343">
        <f t="shared" ca="1" si="187"/>
        <v>29</v>
      </c>
      <c r="S343">
        <f t="shared" ca="1" si="188"/>
        <v>1</v>
      </c>
      <c r="T343">
        <f t="shared" ca="1" si="189"/>
        <v>4</v>
      </c>
      <c r="U343">
        <f t="shared" ca="1" si="190"/>
        <v>9</v>
      </c>
      <c r="V343">
        <f t="shared" ca="1" si="191"/>
        <v>4</v>
      </c>
      <c r="X343">
        <f t="shared" si="195"/>
        <v>343</v>
      </c>
      <c r="Y343">
        <f t="shared" si="172"/>
        <v>252</v>
      </c>
      <c r="Z343">
        <f t="shared" si="196"/>
        <v>253</v>
      </c>
      <c r="AA343">
        <f t="shared" si="192"/>
        <v>451</v>
      </c>
      <c r="AB343">
        <f t="shared" si="193"/>
        <v>200</v>
      </c>
      <c r="AM343" t="str">
        <f t="shared" si="194"/>
        <v>201901KS</v>
      </c>
      <c r="AN343">
        <f t="shared" ca="1" si="174"/>
        <v>29.000111111111117</v>
      </c>
      <c r="AO343">
        <f t="shared" ca="1" si="175"/>
        <v>1</v>
      </c>
      <c r="AP343">
        <f t="shared" ca="1" si="176"/>
        <v>4</v>
      </c>
      <c r="AQ343">
        <f t="shared" ca="1" si="177"/>
        <v>9</v>
      </c>
      <c r="AR343">
        <f t="shared" ca="1" si="178"/>
        <v>4</v>
      </c>
      <c r="AS343">
        <f ca="1">P343/J343</f>
        <v>-8.450873945029648E-2</v>
      </c>
    </row>
    <row r="344" spans="1:45" hidden="1" outlineLevel="1" x14ac:dyDescent="0.4">
      <c r="A344">
        <f t="shared" si="179"/>
        <v>201901</v>
      </c>
      <c r="B344" t="s">
        <v>380</v>
      </c>
      <c r="C344" t="s">
        <v>288</v>
      </c>
      <c r="D344" t="str">
        <f t="shared" ca="1" si="173"/>
        <v>I114</v>
      </c>
      <c r="E344">
        <f t="shared" ca="1" si="180"/>
        <v>28</v>
      </c>
      <c r="F344">
        <f t="shared" ca="1" si="181"/>
        <v>25</v>
      </c>
      <c r="G344" t="str">
        <f t="shared" ca="1" si="169"/>
        <v>S11</v>
      </c>
      <c r="H344" t="str">
        <f t="shared" ca="1" si="170"/>
        <v>S113</v>
      </c>
      <c r="I344">
        <f ca="1">VLOOKUP(D344,PRC!$A$2:$B$21,2,0)*E344</f>
        <v>6720000</v>
      </c>
      <c r="J344">
        <f t="shared" ca="1" si="182"/>
        <v>5308796</v>
      </c>
      <c r="K344">
        <f ca="1">VLOOKUP(D344,PRC!$A$1:$C$21,3,0)*E344</f>
        <v>3897600</v>
      </c>
      <c r="L344">
        <f t="shared" ca="1" si="183"/>
        <v>134000</v>
      </c>
      <c r="M344">
        <f t="shared" ca="1" si="184"/>
        <v>269000</v>
      </c>
      <c r="N344">
        <f t="shared" ca="1" si="185"/>
        <v>336000</v>
      </c>
      <c r="O344">
        <f t="shared" ca="1" si="186"/>
        <v>269000</v>
      </c>
      <c r="P344">
        <f t="shared" ca="1" si="171"/>
        <v>403196</v>
      </c>
      <c r="Q344">
        <f ca="1">IF(P344&gt;0,1,0)</f>
        <v>1</v>
      </c>
      <c r="R344">
        <f t="shared" ca="1" si="187"/>
        <v>21</v>
      </c>
      <c r="S344">
        <f t="shared" ca="1" si="188"/>
        <v>2</v>
      </c>
      <c r="T344">
        <f t="shared" ca="1" si="189"/>
        <v>4</v>
      </c>
      <c r="U344">
        <f t="shared" ca="1" si="190"/>
        <v>5</v>
      </c>
      <c r="V344">
        <f t="shared" ca="1" si="191"/>
        <v>4</v>
      </c>
      <c r="X344">
        <f t="shared" si="195"/>
        <v>344</v>
      </c>
      <c r="Y344">
        <f t="shared" si="172"/>
        <v>252</v>
      </c>
      <c r="Z344">
        <f t="shared" si="196"/>
        <v>253</v>
      </c>
      <c r="AA344">
        <f t="shared" si="192"/>
        <v>451</v>
      </c>
      <c r="AB344">
        <f t="shared" si="193"/>
        <v>200</v>
      </c>
      <c r="AM344" t="str">
        <f t="shared" si="194"/>
        <v>201901KS</v>
      </c>
      <c r="AN344">
        <f t="shared" ca="1" si="174"/>
        <v>21.000059523809522</v>
      </c>
      <c r="AO344">
        <f t="shared" ca="1" si="175"/>
        <v>1.9940476190476188</v>
      </c>
      <c r="AP344">
        <f t="shared" ca="1" si="176"/>
        <v>4.0029761904761898</v>
      </c>
      <c r="AQ344">
        <f t="shared" ca="1" si="177"/>
        <v>5</v>
      </c>
      <c r="AR344">
        <f t="shared" ca="1" si="178"/>
        <v>4.0029761904761898</v>
      </c>
      <c r="AS344">
        <f ca="1">P344/J344</f>
        <v>7.5948670847401187E-2</v>
      </c>
    </row>
    <row r="345" spans="1:45" hidden="1" outlineLevel="1" x14ac:dyDescent="0.4">
      <c r="A345">
        <f t="shared" si="179"/>
        <v>201901</v>
      </c>
      <c r="B345" t="s">
        <v>381</v>
      </c>
      <c r="C345" t="s">
        <v>288</v>
      </c>
      <c r="D345" t="str">
        <f t="shared" ca="1" si="173"/>
        <v>I103</v>
      </c>
      <c r="E345">
        <f t="shared" ca="1" si="180"/>
        <v>38</v>
      </c>
      <c r="F345">
        <f t="shared" ca="1" si="181"/>
        <v>27</v>
      </c>
      <c r="G345" t="str">
        <f t="shared" ca="1" si="169"/>
        <v>S10</v>
      </c>
      <c r="H345" t="str">
        <f t="shared" ca="1" si="170"/>
        <v>S102</v>
      </c>
      <c r="I345">
        <f ca="1">VLOOKUP(D345,PRC!$A$2:$B$21,2,0)*E345</f>
        <v>1900000</v>
      </c>
      <c r="J345">
        <f t="shared" ca="1" si="182"/>
        <v>1329996</v>
      </c>
      <c r="K345">
        <f ca="1">VLOOKUP(D345,PRC!$A$1:$C$21,3,0)*E345</f>
        <v>1083000</v>
      </c>
      <c r="L345">
        <f t="shared" ca="1" si="183"/>
        <v>38000</v>
      </c>
      <c r="M345">
        <f t="shared" ca="1" si="184"/>
        <v>95000</v>
      </c>
      <c r="N345">
        <f t="shared" ca="1" si="185"/>
        <v>190000</v>
      </c>
      <c r="O345">
        <f t="shared" ca="1" si="186"/>
        <v>95000</v>
      </c>
      <c r="P345">
        <f t="shared" ca="1" si="171"/>
        <v>-171004</v>
      </c>
      <c r="Q345">
        <f ca="1">IF(P345&gt;0,1,0)</f>
        <v>0</v>
      </c>
      <c r="R345">
        <f t="shared" ca="1" si="187"/>
        <v>30</v>
      </c>
      <c r="S345">
        <f t="shared" ca="1" si="188"/>
        <v>2</v>
      </c>
      <c r="T345">
        <f t="shared" ca="1" si="189"/>
        <v>5</v>
      </c>
      <c r="U345">
        <f t="shared" ca="1" si="190"/>
        <v>10</v>
      </c>
      <c r="V345">
        <f t="shared" ca="1" si="191"/>
        <v>5</v>
      </c>
      <c r="X345">
        <f t="shared" si="195"/>
        <v>345</v>
      </c>
      <c r="Y345">
        <f t="shared" si="172"/>
        <v>252</v>
      </c>
      <c r="Z345">
        <f t="shared" si="196"/>
        <v>253</v>
      </c>
      <c r="AA345">
        <f t="shared" si="192"/>
        <v>451</v>
      </c>
      <c r="AB345">
        <f t="shared" si="193"/>
        <v>200</v>
      </c>
      <c r="AM345" t="str">
        <f t="shared" si="194"/>
        <v>201901KS</v>
      </c>
      <c r="AN345">
        <f t="shared" ca="1" si="174"/>
        <v>30.000210526315783</v>
      </c>
      <c r="AO345">
        <f t="shared" ca="1" si="175"/>
        <v>2</v>
      </c>
      <c r="AP345">
        <f t="shared" ca="1" si="176"/>
        <v>5</v>
      </c>
      <c r="AQ345">
        <f t="shared" ca="1" si="177"/>
        <v>10</v>
      </c>
      <c r="AR345">
        <f t="shared" ca="1" si="178"/>
        <v>5</v>
      </c>
      <c r="AS345">
        <f ca="1">P345/J345</f>
        <v>-0.1285748227814219</v>
      </c>
    </row>
    <row r="346" spans="1:45" hidden="1" outlineLevel="1" x14ac:dyDescent="0.4">
      <c r="A346">
        <f t="shared" si="179"/>
        <v>201901</v>
      </c>
      <c r="B346" t="s">
        <v>382</v>
      </c>
      <c r="C346" t="s">
        <v>288</v>
      </c>
      <c r="D346" t="str">
        <f t="shared" ca="1" si="173"/>
        <v>I112</v>
      </c>
      <c r="E346">
        <f t="shared" ca="1" si="180"/>
        <v>15</v>
      </c>
      <c r="F346">
        <f t="shared" ca="1" si="181"/>
        <v>29</v>
      </c>
      <c r="G346" t="str">
        <f t="shared" ca="1" si="169"/>
        <v>S11</v>
      </c>
      <c r="H346" t="str">
        <f t="shared" ca="1" si="170"/>
        <v>S111</v>
      </c>
      <c r="I346">
        <f ca="1">VLOOKUP(D346,PRC!$A$2:$B$21,2,0)*E346</f>
        <v>975000</v>
      </c>
      <c r="J346">
        <f t="shared" ca="1" si="182"/>
        <v>750746</v>
      </c>
      <c r="K346">
        <f ca="1">VLOOKUP(D346,PRC!$A$1:$C$21,3,0)*E346</f>
        <v>487500</v>
      </c>
      <c r="L346">
        <f t="shared" ca="1" si="183"/>
        <v>20000</v>
      </c>
      <c r="M346">
        <f t="shared" ca="1" si="184"/>
        <v>49000</v>
      </c>
      <c r="N346">
        <f t="shared" ca="1" si="185"/>
        <v>78000</v>
      </c>
      <c r="O346">
        <f t="shared" ca="1" si="186"/>
        <v>49000</v>
      </c>
      <c r="P346">
        <f t="shared" ca="1" si="171"/>
        <v>67246</v>
      </c>
      <c r="Q346">
        <f ca="1">IF(P346&gt;0,1,0)</f>
        <v>1</v>
      </c>
      <c r="R346">
        <f t="shared" ca="1" si="187"/>
        <v>23</v>
      </c>
      <c r="S346">
        <f t="shared" ca="1" si="188"/>
        <v>2</v>
      </c>
      <c r="T346">
        <f t="shared" ca="1" si="189"/>
        <v>5</v>
      </c>
      <c r="U346">
        <f t="shared" ca="1" si="190"/>
        <v>8</v>
      </c>
      <c r="V346">
        <f t="shared" ca="1" si="191"/>
        <v>5</v>
      </c>
      <c r="X346">
        <f t="shared" si="195"/>
        <v>346</v>
      </c>
      <c r="Y346">
        <f t="shared" si="172"/>
        <v>252</v>
      </c>
      <c r="Z346">
        <f t="shared" si="196"/>
        <v>253</v>
      </c>
      <c r="AA346">
        <f t="shared" si="192"/>
        <v>451</v>
      </c>
      <c r="AB346">
        <f t="shared" si="193"/>
        <v>200</v>
      </c>
      <c r="AM346" t="str">
        <f t="shared" si="194"/>
        <v>201901KS</v>
      </c>
      <c r="AN346">
        <f t="shared" ca="1" si="174"/>
        <v>23.000410256410252</v>
      </c>
      <c r="AO346">
        <f t="shared" ca="1" si="175"/>
        <v>2.0512820512820511</v>
      </c>
      <c r="AP346">
        <f t="shared" ca="1" si="176"/>
        <v>5.0256410256410255</v>
      </c>
      <c r="AQ346">
        <f t="shared" ca="1" si="177"/>
        <v>8</v>
      </c>
      <c r="AR346">
        <f t="shared" ca="1" si="178"/>
        <v>5.0256410256410255</v>
      </c>
      <c r="AS346">
        <f ca="1">P346/J346</f>
        <v>8.9572238813127203E-2</v>
      </c>
    </row>
    <row r="347" spans="1:45" hidden="1" outlineLevel="1" x14ac:dyDescent="0.4">
      <c r="A347">
        <f t="shared" si="179"/>
        <v>201901</v>
      </c>
      <c r="B347" t="s">
        <v>383</v>
      </c>
      <c r="C347" t="s">
        <v>288</v>
      </c>
      <c r="D347" t="str">
        <f t="shared" ca="1" si="173"/>
        <v>I102</v>
      </c>
      <c r="E347">
        <f t="shared" ca="1" si="180"/>
        <v>31</v>
      </c>
      <c r="F347">
        <f t="shared" ca="1" si="181"/>
        <v>25</v>
      </c>
      <c r="G347" t="str">
        <f t="shared" ca="1" si="169"/>
        <v>S10</v>
      </c>
      <c r="H347" t="str">
        <f t="shared" ca="1" si="170"/>
        <v>S105</v>
      </c>
      <c r="I347">
        <f ca="1">VLOOKUP(D347,PRC!$A$2:$B$21,2,0)*E347</f>
        <v>1240000</v>
      </c>
      <c r="J347">
        <f t="shared" ca="1" si="182"/>
        <v>942396</v>
      </c>
      <c r="K347">
        <f ca="1">VLOOKUP(D347,PRC!$A$1:$C$21,3,0)*E347</f>
        <v>582800</v>
      </c>
      <c r="L347">
        <f t="shared" ca="1" si="183"/>
        <v>37000</v>
      </c>
      <c r="M347">
        <f t="shared" ca="1" si="184"/>
        <v>74000</v>
      </c>
      <c r="N347">
        <f t="shared" ca="1" si="185"/>
        <v>124000</v>
      </c>
      <c r="O347">
        <f t="shared" ca="1" si="186"/>
        <v>37000</v>
      </c>
      <c r="P347">
        <f t="shared" ca="1" si="171"/>
        <v>87596</v>
      </c>
      <c r="Q347">
        <f ca="1">IF(P347&gt;0,1,0)</f>
        <v>1</v>
      </c>
      <c r="R347">
        <f t="shared" ca="1" si="187"/>
        <v>24</v>
      </c>
      <c r="S347">
        <f t="shared" ca="1" si="188"/>
        <v>3</v>
      </c>
      <c r="T347">
        <f t="shared" ca="1" si="189"/>
        <v>6</v>
      </c>
      <c r="U347">
        <f t="shared" ca="1" si="190"/>
        <v>10</v>
      </c>
      <c r="V347">
        <f t="shared" ca="1" si="191"/>
        <v>3</v>
      </c>
      <c r="X347">
        <f t="shared" si="195"/>
        <v>347</v>
      </c>
      <c r="Y347">
        <f t="shared" si="172"/>
        <v>252</v>
      </c>
      <c r="Z347">
        <f t="shared" si="196"/>
        <v>253</v>
      </c>
      <c r="AA347">
        <f t="shared" si="192"/>
        <v>451</v>
      </c>
      <c r="AB347">
        <f t="shared" si="193"/>
        <v>200</v>
      </c>
      <c r="AM347" t="str">
        <f t="shared" si="194"/>
        <v>201901KS</v>
      </c>
      <c r="AN347">
        <f t="shared" ca="1" si="174"/>
        <v>24.000322580645161</v>
      </c>
      <c r="AO347">
        <f t="shared" ca="1" si="175"/>
        <v>2.9838709677419355</v>
      </c>
      <c r="AP347">
        <f t="shared" ca="1" si="176"/>
        <v>5.967741935483871</v>
      </c>
      <c r="AQ347">
        <f t="shared" ca="1" si="177"/>
        <v>10</v>
      </c>
      <c r="AR347">
        <f t="shared" ca="1" si="178"/>
        <v>2.9838709677419355</v>
      </c>
      <c r="AS347">
        <f ca="1">P347/J347</f>
        <v>9.295030963628878E-2</v>
      </c>
    </row>
    <row r="348" spans="1:45" hidden="1" outlineLevel="1" x14ac:dyDescent="0.4">
      <c r="A348">
        <f t="shared" si="179"/>
        <v>201901</v>
      </c>
      <c r="B348" t="s">
        <v>384</v>
      </c>
      <c r="C348" t="s">
        <v>288</v>
      </c>
      <c r="D348" t="str">
        <f t="shared" ca="1" si="173"/>
        <v>I119</v>
      </c>
      <c r="E348">
        <f t="shared" ca="1" si="180"/>
        <v>24</v>
      </c>
      <c r="F348">
        <f t="shared" ca="1" si="181"/>
        <v>27</v>
      </c>
      <c r="G348" t="str">
        <f t="shared" ca="1" si="169"/>
        <v>S10</v>
      </c>
      <c r="H348" t="str">
        <f t="shared" ca="1" si="170"/>
        <v>S105</v>
      </c>
      <c r="I348">
        <f ca="1">VLOOKUP(D348,PRC!$A$2:$B$21,2,0)*E348</f>
        <v>2280000</v>
      </c>
      <c r="J348">
        <f t="shared" ca="1" si="182"/>
        <v>1618796</v>
      </c>
      <c r="K348">
        <f ca="1">VLOOKUP(D348,PRC!$A$1:$C$21,3,0)*E348</f>
        <v>1094400</v>
      </c>
      <c r="L348">
        <f t="shared" ca="1" si="183"/>
        <v>46000</v>
      </c>
      <c r="M348">
        <f t="shared" ca="1" si="184"/>
        <v>160000</v>
      </c>
      <c r="N348">
        <f t="shared" ca="1" si="185"/>
        <v>205000</v>
      </c>
      <c r="O348">
        <f t="shared" ca="1" si="186"/>
        <v>114000</v>
      </c>
      <c r="P348">
        <f t="shared" ca="1" si="171"/>
        <v>-604</v>
      </c>
      <c r="Q348">
        <f ca="1">IF(P348&gt;0,1,0)</f>
        <v>0</v>
      </c>
      <c r="R348">
        <f t="shared" ca="1" si="187"/>
        <v>29</v>
      </c>
      <c r="S348">
        <f t="shared" ca="1" si="188"/>
        <v>2</v>
      </c>
      <c r="T348">
        <f t="shared" ca="1" si="189"/>
        <v>7</v>
      </c>
      <c r="U348">
        <f t="shared" ca="1" si="190"/>
        <v>9</v>
      </c>
      <c r="V348">
        <f t="shared" ca="1" si="191"/>
        <v>5</v>
      </c>
      <c r="X348">
        <f t="shared" si="195"/>
        <v>348</v>
      </c>
      <c r="Y348">
        <f t="shared" si="172"/>
        <v>252</v>
      </c>
      <c r="Z348">
        <f t="shared" si="196"/>
        <v>253</v>
      </c>
      <c r="AA348">
        <f t="shared" si="192"/>
        <v>451</v>
      </c>
      <c r="AB348">
        <f t="shared" si="193"/>
        <v>200</v>
      </c>
      <c r="AM348" t="str">
        <f t="shared" si="194"/>
        <v>201901KS</v>
      </c>
      <c r="AN348">
        <f t="shared" ca="1" si="174"/>
        <v>29.000175438596486</v>
      </c>
      <c r="AO348">
        <f t="shared" ca="1" si="175"/>
        <v>2.0175438596491229</v>
      </c>
      <c r="AP348">
        <f t="shared" ca="1" si="176"/>
        <v>7.0175438596491224</v>
      </c>
      <c r="AQ348">
        <f t="shared" ca="1" si="177"/>
        <v>8.9912280701754383</v>
      </c>
      <c r="AR348">
        <f t="shared" ca="1" si="178"/>
        <v>5</v>
      </c>
      <c r="AS348">
        <f ca="1">P348/J348</f>
        <v>-3.7311681027133749E-4</v>
      </c>
    </row>
    <row r="349" spans="1:45" hidden="1" outlineLevel="1" x14ac:dyDescent="0.4">
      <c r="A349">
        <f t="shared" si="179"/>
        <v>201901</v>
      </c>
      <c r="B349" t="s">
        <v>385</v>
      </c>
      <c r="C349" t="s">
        <v>288</v>
      </c>
      <c r="D349" t="str">
        <f t="shared" ca="1" si="173"/>
        <v>I115</v>
      </c>
      <c r="E349">
        <f t="shared" ca="1" si="180"/>
        <v>45</v>
      </c>
      <c r="F349">
        <f t="shared" ca="1" si="181"/>
        <v>29</v>
      </c>
      <c r="G349" t="str">
        <f t="shared" ca="1" si="169"/>
        <v>S11</v>
      </c>
      <c r="H349" t="str">
        <f t="shared" ca="1" si="170"/>
        <v>S112</v>
      </c>
      <c r="I349">
        <f ca="1">VLOOKUP(D349,PRC!$A$2:$B$21,2,0)*E349</f>
        <v>225000</v>
      </c>
      <c r="J349">
        <f t="shared" ca="1" si="182"/>
        <v>166496</v>
      </c>
      <c r="K349">
        <f ca="1">VLOOKUP(D349,PRC!$A$1:$C$21,3,0)*E349</f>
        <v>108000</v>
      </c>
      <c r="L349">
        <f t="shared" ca="1" si="183"/>
        <v>7000</v>
      </c>
      <c r="M349">
        <f t="shared" ca="1" si="184"/>
        <v>11000</v>
      </c>
      <c r="N349">
        <f t="shared" ca="1" si="185"/>
        <v>14000</v>
      </c>
      <c r="O349">
        <f t="shared" ca="1" si="186"/>
        <v>11000</v>
      </c>
      <c r="P349">
        <f t="shared" ca="1" si="171"/>
        <v>15496</v>
      </c>
      <c r="Q349">
        <f ca="1">IF(P349&gt;0,1,0)</f>
        <v>1</v>
      </c>
      <c r="R349">
        <f t="shared" ca="1" si="187"/>
        <v>26</v>
      </c>
      <c r="S349">
        <f t="shared" ca="1" si="188"/>
        <v>3</v>
      </c>
      <c r="T349">
        <f t="shared" ca="1" si="189"/>
        <v>5</v>
      </c>
      <c r="U349">
        <f t="shared" ca="1" si="190"/>
        <v>6</v>
      </c>
      <c r="V349">
        <f t="shared" ca="1" si="191"/>
        <v>5</v>
      </c>
      <c r="X349">
        <f t="shared" si="195"/>
        <v>349</v>
      </c>
      <c r="Y349">
        <f t="shared" si="172"/>
        <v>252</v>
      </c>
      <c r="Z349">
        <f t="shared" si="196"/>
        <v>253</v>
      </c>
      <c r="AA349">
        <f t="shared" si="192"/>
        <v>451</v>
      </c>
      <c r="AB349">
        <f t="shared" si="193"/>
        <v>200</v>
      </c>
      <c r="AM349" t="str">
        <f t="shared" si="194"/>
        <v>201901KS</v>
      </c>
      <c r="AN349">
        <f t="shared" ca="1" si="174"/>
        <v>26.001777777777779</v>
      </c>
      <c r="AO349">
        <f t="shared" ca="1" si="175"/>
        <v>3.1111111111111112</v>
      </c>
      <c r="AP349">
        <f t="shared" ca="1" si="176"/>
        <v>4.8888888888888893</v>
      </c>
      <c r="AQ349">
        <f t="shared" ca="1" si="177"/>
        <v>6.2222222222222223</v>
      </c>
      <c r="AR349">
        <f t="shared" ca="1" si="178"/>
        <v>4.8888888888888893</v>
      </c>
      <c r="AS349">
        <f ca="1">P349/J349</f>
        <v>9.3071305016336731E-2</v>
      </c>
    </row>
    <row r="350" spans="1:45" hidden="1" outlineLevel="1" x14ac:dyDescent="0.4">
      <c r="A350">
        <f t="shared" si="179"/>
        <v>201901</v>
      </c>
      <c r="B350" t="s">
        <v>386</v>
      </c>
      <c r="C350" t="s">
        <v>288</v>
      </c>
      <c r="D350" t="str">
        <f t="shared" ca="1" si="173"/>
        <v>I111</v>
      </c>
      <c r="E350">
        <f t="shared" ca="1" si="180"/>
        <v>43</v>
      </c>
      <c r="F350">
        <f t="shared" ca="1" si="181"/>
        <v>25</v>
      </c>
      <c r="G350" t="str">
        <f t="shared" ca="1" si="169"/>
        <v>S10</v>
      </c>
      <c r="H350" t="str">
        <f t="shared" ca="1" si="170"/>
        <v>S107</v>
      </c>
      <c r="I350">
        <f ca="1">VLOOKUP(D350,PRC!$A$2:$B$21,2,0)*E350</f>
        <v>6450000</v>
      </c>
      <c r="J350">
        <f t="shared" ca="1" si="182"/>
        <v>4966496</v>
      </c>
      <c r="K350">
        <f ca="1">VLOOKUP(D350,PRC!$A$1:$C$21,3,0)*E350</f>
        <v>3418500</v>
      </c>
      <c r="L350">
        <f t="shared" ca="1" si="183"/>
        <v>194000</v>
      </c>
      <c r="M350">
        <f t="shared" ca="1" si="184"/>
        <v>452000</v>
      </c>
      <c r="N350">
        <f t="shared" ca="1" si="185"/>
        <v>323000</v>
      </c>
      <c r="O350">
        <f t="shared" ca="1" si="186"/>
        <v>323000</v>
      </c>
      <c r="P350">
        <f t="shared" ca="1" si="171"/>
        <v>255996</v>
      </c>
      <c r="Q350">
        <f ca="1">IF(P350&gt;0,1,0)</f>
        <v>1</v>
      </c>
      <c r="R350">
        <f t="shared" ca="1" si="187"/>
        <v>23</v>
      </c>
      <c r="S350">
        <f t="shared" ca="1" si="188"/>
        <v>3</v>
      </c>
      <c r="T350">
        <f t="shared" ca="1" si="189"/>
        <v>7</v>
      </c>
      <c r="U350">
        <f t="shared" ca="1" si="190"/>
        <v>5</v>
      </c>
      <c r="V350">
        <f t="shared" ca="1" si="191"/>
        <v>5</v>
      </c>
      <c r="X350">
        <f t="shared" si="195"/>
        <v>350</v>
      </c>
      <c r="Y350">
        <f t="shared" si="172"/>
        <v>252</v>
      </c>
      <c r="Z350">
        <f t="shared" si="196"/>
        <v>253</v>
      </c>
      <c r="AA350">
        <f t="shared" si="192"/>
        <v>451</v>
      </c>
      <c r="AB350">
        <f t="shared" si="193"/>
        <v>200</v>
      </c>
      <c r="AM350" t="str">
        <f t="shared" si="194"/>
        <v>201901KS</v>
      </c>
      <c r="AN350">
        <f t="shared" ca="1" si="174"/>
        <v>23.000062015503875</v>
      </c>
      <c r="AO350">
        <f t="shared" ca="1" si="175"/>
        <v>3.0077519379844961</v>
      </c>
      <c r="AP350">
        <f t="shared" ca="1" si="176"/>
        <v>7.0077519379844961</v>
      </c>
      <c r="AQ350">
        <f t="shared" ca="1" si="177"/>
        <v>5.0077519379844961</v>
      </c>
      <c r="AR350">
        <f t="shared" ca="1" si="178"/>
        <v>5.0077519379844961</v>
      </c>
      <c r="AS350">
        <f ca="1">P350/J350</f>
        <v>5.1544589988595582E-2</v>
      </c>
    </row>
    <row r="351" spans="1:45" hidden="1" outlineLevel="1" x14ac:dyDescent="0.4">
      <c r="A351">
        <f t="shared" si="179"/>
        <v>201901</v>
      </c>
      <c r="B351" t="s">
        <v>387</v>
      </c>
      <c r="C351" t="s">
        <v>288</v>
      </c>
      <c r="D351" t="str">
        <f t="shared" ca="1" si="173"/>
        <v>I108</v>
      </c>
      <c r="E351">
        <f t="shared" ca="1" si="180"/>
        <v>20</v>
      </c>
      <c r="F351">
        <f t="shared" ca="1" si="181"/>
        <v>23</v>
      </c>
      <c r="G351" t="str">
        <f t="shared" ca="1" si="169"/>
        <v>S11</v>
      </c>
      <c r="H351" t="str">
        <f t="shared" ca="1" si="170"/>
        <v>S115</v>
      </c>
      <c r="I351">
        <f ca="1">VLOOKUP(D351,PRC!$A$2:$B$21,2,0)*E351</f>
        <v>800000</v>
      </c>
      <c r="J351">
        <f t="shared" ca="1" si="182"/>
        <v>639996</v>
      </c>
      <c r="K351">
        <f ca="1">VLOOKUP(D351,PRC!$A$1:$C$21,3,0)*E351</f>
        <v>368000</v>
      </c>
      <c r="L351">
        <f t="shared" ca="1" si="183"/>
        <v>16000</v>
      </c>
      <c r="M351">
        <f t="shared" ca="1" si="184"/>
        <v>56000</v>
      </c>
      <c r="N351">
        <f t="shared" ca="1" si="185"/>
        <v>72000</v>
      </c>
      <c r="O351">
        <f t="shared" ca="1" si="186"/>
        <v>32000</v>
      </c>
      <c r="P351">
        <f t="shared" ca="1" si="171"/>
        <v>95996</v>
      </c>
      <c r="Q351">
        <f ca="1">IF(P351&gt;0,1,0)</f>
        <v>1</v>
      </c>
      <c r="R351">
        <f t="shared" ca="1" si="187"/>
        <v>20</v>
      </c>
      <c r="S351">
        <f t="shared" ca="1" si="188"/>
        <v>2</v>
      </c>
      <c r="T351">
        <f t="shared" ca="1" si="189"/>
        <v>7</v>
      </c>
      <c r="U351">
        <f t="shared" ca="1" si="190"/>
        <v>9</v>
      </c>
      <c r="V351">
        <f t="shared" ca="1" si="191"/>
        <v>4</v>
      </c>
      <c r="X351">
        <f t="shared" si="195"/>
        <v>351</v>
      </c>
      <c r="Y351">
        <f t="shared" si="172"/>
        <v>252</v>
      </c>
      <c r="Z351">
        <f t="shared" si="196"/>
        <v>253</v>
      </c>
      <c r="AA351">
        <f t="shared" si="192"/>
        <v>451</v>
      </c>
      <c r="AB351">
        <f t="shared" si="193"/>
        <v>200</v>
      </c>
      <c r="AM351" t="str">
        <f t="shared" si="194"/>
        <v>201901KS</v>
      </c>
      <c r="AN351">
        <f t="shared" ca="1" si="174"/>
        <v>20.000499999999999</v>
      </c>
      <c r="AO351">
        <f t="shared" ca="1" si="175"/>
        <v>2</v>
      </c>
      <c r="AP351">
        <f t="shared" ca="1" si="176"/>
        <v>7.0000000000000009</v>
      </c>
      <c r="AQ351">
        <f t="shared" ca="1" si="177"/>
        <v>9</v>
      </c>
      <c r="AR351">
        <f t="shared" ca="1" si="178"/>
        <v>4</v>
      </c>
      <c r="AS351">
        <f ca="1">P351/J351</f>
        <v>0.14999468746679667</v>
      </c>
    </row>
    <row r="352" spans="1:45" hidden="1" outlineLevel="1" x14ac:dyDescent="0.4">
      <c r="A352">
        <f t="shared" si="179"/>
        <v>201901</v>
      </c>
      <c r="B352" t="s">
        <v>388</v>
      </c>
      <c r="C352" t="s">
        <v>288</v>
      </c>
      <c r="D352" t="str">
        <f t="shared" ca="1" si="173"/>
        <v>I102</v>
      </c>
      <c r="E352">
        <f t="shared" ca="1" si="180"/>
        <v>18</v>
      </c>
      <c r="F352">
        <f t="shared" ca="1" si="181"/>
        <v>23</v>
      </c>
      <c r="G352" t="str">
        <f t="shared" ca="1" si="169"/>
        <v>S11</v>
      </c>
      <c r="H352" t="str">
        <f t="shared" ca="1" si="170"/>
        <v>S113</v>
      </c>
      <c r="I352">
        <f ca="1">VLOOKUP(D352,PRC!$A$2:$B$21,2,0)*E352</f>
        <v>720000</v>
      </c>
      <c r="J352">
        <f t="shared" ca="1" si="182"/>
        <v>575996</v>
      </c>
      <c r="K352">
        <f ca="1">VLOOKUP(D352,PRC!$A$1:$C$21,3,0)*E352</f>
        <v>338400</v>
      </c>
      <c r="L352">
        <f t="shared" ca="1" si="183"/>
        <v>22000</v>
      </c>
      <c r="M352">
        <f t="shared" ca="1" si="184"/>
        <v>29000</v>
      </c>
      <c r="N352">
        <f t="shared" ca="1" si="185"/>
        <v>72000</v>
      </c>
      <c r="O352">
        <f t="shared" ca="1" si="186"/>
        <v>29000</v>
      </c>
      <c r="P352">
        <f t="shared" ca="1" si="171"/>
        <v>85596</v>
      </c>
      <c r="Q352">
        <f ca="1">IF(P352&gt;0,1,0)</f>
        <v>1</v>
      </c>
      <c r="R352">
        <f t="shared" ca="1" si="187"/>
        <v>20</v>
      </c>
      <c r="S352">
        <f t="shared" ca="1" si="188"/>
        <v>3</v>
      </c>
      <c r="T352">
        <f t="shared" ca="1" si="189"/>
        <v>4</v>
      </c>
      <c r="U352">
        <f t="shared" ca="1" si="190"/>
        <v>10</v>
      </c>
      <c r="V352">
        <f t="shared" ca="1" si="191"/>
        <v>4</v>
      </c>
      <c r="X352">
        <f t="shared" si="195"/>
        <v>352</v>
      </c>
      <c r="Y352">
        <f t="shared" si="172"/>
        <v>252</v>
      </c>
      <c r="Z352">
        <f t="shared" si="196"/>
        <v>253</v>
      </c>
      <c r="AA352">
        <f t="shared" si="192"/>
        <v>451</v>
      </c>
      <c r="AB352">
        <f t="shared" si="193"/>
        <v>200</v>
      </c>
      <c r="AM352" t="str">
        <f t="shared" si="194"/>
        <v>201901KS</v>
      </c>
      <c r="AN352">
        <f t="shared" ca="1" si="174"/>
        <v>20.000555555555554</v>
      </c>
      <c r="AO352">
        <f t="shared" ca="1" si="175"/>
        <v>3.0555555555555554</v>
      </c>
      <c r="AP352">
        <f t="shared" ca="1" si="176"/>
        <v>4.0277777777777777</v>
      </c>
      <c r="AQ352">
        <f t="shared" ca="1" si="177"/>
        <v>10</v>
      </c>
      <c r="AR352">
        <f t="shared" ca="1" si="178"/>
        <v>4.0277777777777777</v>
      </c>
      <c r="AS352">
        <f ca="1">P352/J352</f>
        <v>0.14860519864721283</v>
      </c>
    </row>
    <row r="353" spans="1:45" hidden="1" outlineLevel="1" x14ac:dyDescent="0.4">
      <c r="A353">
        <f t="shared" si="179"/>
        <v>201901</v>
      </c>
      <c r="B353" t="s">
        <v>389</v>
      </c>
      <c r="C353" t="s">
        <v>288</v>
      </c>
      <c r="D353" t="str">
        <f t="shared" ca="1" si="173"/>
        <v>I108</v>
      </c>
      <c r="E353">
        <f t="shared" ca="1" si="180"/>
        <v>34</v>
      </c>
      <c r="F353">
        <f t="shared" ca="1" si="181"/>
        <v>20</v>
      </c>
      <c r="G353" t="str">
        <f t="shared" ca="1" si="169"/>
        <v>S10</v>
      </c>
      <c r="H353" t="str">
        <f t="shared" ca="1" si="170"/>
        <v>S107</v>
      </c>
      <c r="I353">
        <f ca="1">VLOOKUP(D353,PRC!$A$2:$B$21,2,0)*E353</f>
        <v>1360000</v>
      </c>
      <c r="J353">
        <f t="shared" ca="1" si="182"/>
        <v>1074396</v>
      </c>
      <c r="K353">
        <f ca="1">VLOOKUP(D353,PRC!$A$1:$C$21,3,0)*E353</f>
        <v>625600</v>
      </c>
      <c r="L353">
        <f t="shared" ca="1" si="183"/>
        <v>27000</v>
      </c>
      <c r="M353">
        <f t="shared" ca="1" si="184"/>
        <v>54000</v>
      </c>
      <c r="N353">
        <f t="shared" ca="1" si="185"/>
        <v>82000</v>
      </c>
      <c r="O353">
        <f t="shared" ca="1" si="186"/>
        <v>54000</v>
      </c>
      <c r="P353">
        <f t="shared" ca="1" si="171"/>
        <v>231796</v>
      </c>
      <c r="Q353">
        <f ca="1">IF(P353&gt;0,1,0)</f>
        <v>1</v>
      </c>
      <c r="R353">
        <f t="shared" ca="1" si="187"/>
        <v>21</v>
      </c>
      <c r="S353">
        <f t="shared" ca="1" si="188"/>
        <v>2</v>
      </c>
      <c r="T353">
        <f t="shared" ca="1" si="189"/>
        <v>4</v>
      </c>
      <c r="U353">
        <f t="shared" ca="1" si="190"/>
        <v>6</v>
      </c>
      <c r="V353">
        <f t="shared" ca="1" si="191"/>
        <v>4</v>
      </c>
      <c r="X353">
        <f t="shared" si="195"/>
        <v>353</v>
      </c>
      <c r="Y353">
        <f t="shared" si="172"/>
        <v>252</v>
      </c>
      <c r="Z353">
        <f t="shared" si="196"/>
        <v>253</v>
      </c>
      <c r="AA353">
        <f t="shared" si="192"/>
        <v>451</v>
      </c>
      <c r="AB353">
        <f t="shared" si="193"/>
        <v>200</v>
      </c>
      <c r="AM353" t="str">
        <f t="shared" si="194"/>
        <v>201901KS</v>
      </c>
      <c r="AN353">
        <f t="shared" ca="1" si="174"/>
        <v>21.000294117647055</v>
      </c>
      <c r="AO353">
        <f t="shared" ca="1" si="175"/>
        <v>1.9852941176470587</v>
      </c>
      <c r="AP353">
        <f t="shared" ca="1" si="176"/>
        <v>3.9705882352941173</v>
      </c>
      <c r="AQ353">
        <f t="shared" ca="1" si="177"/>
        <v>6.0294117647058822</v>
      </c>
      <c r="AR353">
        <f t="shared" ca="1" si="178"/>
        <v>3.9705882352941173</v>
      </c>
      <c r="AS353">
        <f ca="1">P353/J353</f>
        <v>0.21574540486003299</v>
      </c>
    </row>
    <row r="354" spans="1:45" hidden="1" outlineLevel="1" x14ac:dyDescent="0.4">
      <c r="A354">
        <f t="shared" si="179"/>
        <v>201901</v>
      </c>
      <c r="B354" t="s">
        <v>390</v>
      </c>
      <c r="C354" t="s">
        <v>288</v>
      </c>
      <c r="D354" t="str">
        <f t="shared" ca="1" si="173"/>
        <v>I103</v>
      </c>
      <c r="E354">
        <f t="shared" ca="1" si="180"/>
        <v>34</v>
      </c>
      <c r="F354">
        <f t="shared" ca="1" si="181"/>
        <v>24</v>
      </c>
      <c r="G354" t="str">
        <f t="shared" ca="1" si="169"/>
        <v>S11</v>
      </c>
      <c r="H354" t="str">
        <f t="shared" ca="1" si="170"/>
        <v>S110</v>
      </c>
      <c r="I354">
        <f ca="1">VLOOKUP(D354,PRC!$A$2:$B$21,2,0)*E354</f>
        <v>1700000</v>
      </c>
      <c r="J354">
        <f t="shared" ca="1" si="182"/>
        <v>1308996</v>
      </c>
      <c r="K354">
        <f ca="1">VLOOKUP(D354,PRC!$A$1:$C$21,3,0)*E354</f>
        <v>969000</v>
      </c>
      <c r="L354">
        <f t="shared" ca="1" si="183"/>
        <v>34000</v>
      </c>
      <c r="M354">
        <f t="shared" ca="1" si="184"/>
        <v>85000</v>
      </c>
      <c r="N354">
        <f t="shared" ca="1" si="185"/>
        <v>85000</v>
      </c>
      <c r="O354">
        <f t="shared" ca="1" si="186"/>
        <v>51000</v>
      </c>
      <c r="P354">
        <f t="shared" ca="1" si="171"/>
        <v>84996</v>
      </c>
      <c r="Q354">
        <f ca="1">IF(P354&gt;0,1,0)</f>
        <v>1</v>
      </c>
      <c r="R354">
        <f t="shared" ca="1" si="187"/>
        <v>23</v>
      </c>
      <c r="S354">
        <f t="shared" ca="1" si="188"/>
        <v>2</v>
      </c>
      <c r="T354">
        <f t="shared" ca="1" si="189"/>
        <v>5</v>
      </c>
      <c r="U354">
        <f t="shared" ca="1" si="190"/>
        <v>5</v>
      </c>
      <c r="V354">
        <f t="shared" ca="1" si="191"/>
        <v>3</v>
      </c>
      <c r="X354">
        <f t="shared" si="195"/>
        <v>354</v>
      </c>
      <c r="Y354">
        <f t="shared" si="172"/>
        <v>252</v>
      </c>
      <c r="Z354">
        <f t="shared" si="196"/>
        <v>253</v>
      </c>
      <c r="AA354">
        <f t="shared" si="192"/>
        <v>451</v>
      </c>
      <c r="AB354">
        <f t="shared" si="193"/>
        <v>200</v>
      </c>
      <c r="AM354" t="str">
        <f t="shared" si="194"/>
        <v>201901KS</v>
      </c>
      <c r="AN354">
        <f t="shared" ca="1" si="174"/>
        <v>23.000235294117644</v>
      </c>
      <c r="AO354">
        <f t="shared" ca="1" si="175"/>
        <v>2</v>
      </c>
      <c r="AP354">
        <f t="shared" ca="1" si="176"/>
        <v>5</v>
      </c>
      <c r="AQ354">
        <f t="shared" ca="1" si="177"/>
        <v>5</v>
      </c>
      <c r="AR354">
        <f t="shared" ca="1" si="178"/>
        <v>3</v>
      </c>
      <c r="AS354">
        <f ca="1">P354/J354</f>
        <v>6.4932207585049917E-2</v>
      </c>
    </row>
    <row r="355" spans="1:45" hidden="1" outlineLevel="1" x14ac:dyDescent="0.4">
      <c r="A355">
        <f t="shared" si="179"/>
        <v>201901</v>
      </c>
      <c r="B355" t="s">
        <v>391</v>
      </c>
      <c r="C355" t="s">
        <v>288</v>
      </c>
      <c r="D355" t="str">
        <f t="shared" ca="1" si="173"/>
        <v>I103</v>
      </c>
      <c r="E355">
        <f t="shared" ca="1" si="180"/>
        <v>34</v>
      </c>
      <c r="F355">
        <f t="shared" ca="1" si="181"/>
        <v>29</v>
      </c>
      <c r="G355" t="str">
        <f t="shared" ca="1" si="169"/>
        <v>S10</v>
      </c>
      <c r="H355" t="str">
        <f t="shared" ca="1" si="170"/>
        <v>S107</v>
      </c>
      <c r="I355">
        <f ca="1">VLOOKUP(D355,PRC!$A$2:$B$21,2,0)*E355</f>
        <v>1700000</v>
      </c>
      <c r="J355">
        <f t="shared" ca="1" si="182"/>
        <v>1342996</v>
      </c>
      <c r="K355">
        <f ca="1">VLOOKUP(D355,PRC!$A$1:$C$21,3,0)*E355</f>
        <v>969000</v>
      </c>
      <c r="L355">
        <f t="shared" ca="1" si="183"/>
        <v>17000</v>
      </c>
      <c r="M355">
        <f t="shared" ca="1" si="184"/>
        <v>85000</v>
      </c>
      <c r="N355">
        <f t="shared" ca="1" si="185"/>
        <v>119000</v>
      </c>
      <c r="O355">
        <f t="shared" ca="1" si="186"/>
        <v>68000</v>
      </c>
      <c r="P355">
        <f t="shared" ca="1" si="171"/>
        <v>84996</v>
      </c>
      <c r="Q355">
        <f ca="1">IF(P355&gt;0,1,0)</f>
        <v>1</v>
      </c>
      <c r="R355">
        <f t="shared" ca="1" si="187"/>
        <v>21</v>
      </c>
      <c r="S355">
        <f t="shared" ca="1" si="188"/>
        <v>1</v>
      </c>
      <c r="T355">
        <f t="shared" ca="1" si="189"/>
        <v>5</v>
      </c>
      <c r="U355">
        <f t="shared" ca="1" si="190"/>
        <v>7</v>
      </c>
      <c r="V355">
        <f t="shared" ca="1" si="191"/>
        <v>4</v>
      </c>
      <c r="X355">
        <f t="shared" si="195"/>
        <v>355</v>
      </c>
      <c r="Y355">
        <f t="shared" si="172"/>
        <v>252</v>
      </c>
      <c r="Z355">
        <f t="shared" si="196"/>
        <v>253</v>
      </c>
      <c r="AA355">
        <f t="shared" si="192"/>
        <v>451</v>
      </c>
      <c r="AB355">
        <f t="shared" si="193"/>
        <v>200</v>
      </c>
      <c r="AM355" t="str">
        <f t="shared" si="194"/>
        <v>201901KS</v>
      </c>
      <c r="AN355">
        <f t="shared" ca="1" si="174"/>
        <v>21.00023529411764</v>
      </c>
      <c r="AO355">
        <f t="shared" ca="1" si="175"/>
        <v>1</v>
      </c>
      <c r="AP355">
        <f t="shared" ca="1" si="176"/>
        <v>5</v>
      </c>
      <c r="AQ355">
        <f t="shared" ca="1" si="177"/>
        <v>7.0000000000000009</v>
      </c>
      <c r="AR355">
        <f t="shared" ca="1" si="178"/>
        <v>4</v>
      </c>
      <c r="AS355">
        <f ca="1">P355/J355</f>
        <v>6.328834933238818E-2</v>
      </c>
    </row>
    <row r="356" spans="1:45" hidden="1" outlineLevel="1" x14ac:dyDescent="0.4">
      <c r="A356">
        <f t="shared" si="179"/>
        <v>201901</v>
      </c>
      <c r="B356" t="s">
        <v>392</v>
      </c>
      <c r="C356" t="s">
        <v>288</v>
      </c>
      <c r="D356" t="str">
        <f t="shared" ca="1" si="173"/>
        <v>I101</v>
      </c>
      <c r="E356">
        <f t="shared" ca="1" si="180"/>
        <v>28</v>
      </c>
      <c r="F356">
        <f t="shared" ca="1" si="181"/>
        <v>29</v>
      </c>
      <c r="G356" t="str">
        <f t="shared" ca="1" si="169"/>
        <v>S10</v>
      </c>
      <c r="H356" t="str">
        <f t="shared" ca="1" si="170"/>
        <v>S101</v>
      </c>
      <c r="I356">
        <f ca="1">VLOOKUP(D356,PRC!$A$2:$B$21,2,0)*E356</f>
        <v>840000</v>
      </c>
      <c r="J356">
        <f t="shared" ca="1" si="182"/>
        <v>596396</v>
      </c>
      <c r="K356">
        <f ca="1">VLOOKUP(D356,PRC!$A$1:$C$21,3,0)*E356</f>
        <v>436800</v>
      </c>
      <c r="L356">
        <f t="shared" ca="1" si="183"/>
        <v>17000</v>
      </c>
      <c r="M356">
        <f t="shared" ca="1" si="184"/>
        <v>42000</v>
      </c>
      <c r="N356">
        <f t="shared" ca="1" si="185"/>
        <v>84000</v>
      </c>
      <c r="O356">
        <f t="shared" ca="1" si="186"/>
        <v>34000</v>
      </c>
      <c r="P356">
        <f t="shared" ca="1" si="171"/>
        <v>-17404</v>
      </c>
      <c r="Q356">
        <f ca="1">IF(P356&gt;0,1,0)</f>
        <v>0</v>
      </c>
      <c r="R356">
        <f t="shared" ca="1" si="187"/>
        <v>29</v>
      </c>
      <c r="S356">
        <f t="shared" ca="1" si="188"/>
        <v>2</v>
      </c>
      <c r="T356">
        <f t="shared" ca="1" si="189"/>
        <v>5</v>
      </c>
      <c r="U356">
        <f t="shared" ca="1" si="190"/>
        <v>10</v>
      </c>
      <c r="V356">
        <f t="shared" ca="1" si="191"/>
        <v>4</v>
      </c>
      <c r="X356">
        <f t="shared" si="195"/>
        <v>356</v>
      </c>
      <c r="Y356">
        <f t="shared" si="172"/>
        <v>252</v>
      </c>
      <c r="Z356">
        <f t="shared" si="196"/>
        <v>253</v>
      </c>
      <c r="AA356">
        <f t="shared" si="192"/>
        <v>451</v>
      </c>
      <c r="AB356">
        <f t="shared" si="193"/>
        <v>200</v>
      </c>
      <c r="AM356" t="str">
        <f t="shared" si="194"/>
        <v>201901KS</v>
      </c>
      <c r="AN356">
        <f t="shared" ca="1" si="174"/>
        <v>29.000476190476189</v>
      </c>
      <c r="AO356">
        <f t="shared" ca="1" si="175"/>
        <v>2.0238095238095237</v>
      </c>
      <c r="AP356">
        <f t="shared" ca="1" si="176"/>
        <v>5</v>
      </c>
      <c r="AQ356">
        <f t="shared" ca="1" si="177"/>
        <v>10</v>
      </c>
      <c r="AR356">
        <f t="shared" ca="1" si="178"/>
        <v>4.0476190476190474</v>
      </c>
      <c r="AS356">
        <f ca="1">P356/J356</f>
        <v>-2.9181952930603158E-2</v>
      </c>
    </row>
    <row r="357" spans="1:45" hidden="1" outlineLevel="1" x14ac:dyDescent="0.4">
      <c r="A357">
        <f t="shared" si="179"/>
        <v>201901</v>
      </c>
      <c r="B357" t="s">
        <v>393</v>
      </c>
      <c r="C357" t="s">
        <v>288</v>
      </c>
      <c r="D357" t="str">
        <f t="shared" ca="1" si="173"/>
        <v>I103</v>
      </c>
      <c r="E357">
        <f t="shared" ca="1" si="180"/>
        <v>11</v>
      </c>
      <c r="F357">
        <f t="shared" ca="1" si="181"/>
        <v>23</v>
      </c>
      <c r="G357" t="str">
        <f t="shared" ca="1" si="169"/>
        <v>S10</v>
      </c>
      <c r="H357" t="str">
        <f t="shared" ca="1" si="170"/>
        <v>S106</v>
      </c>
      <c r="I357">
        <f ca="1">VLOOKUP(D357,PRC!$A$2:$B$21,2,0)*E357</f>
        <v>550000</v>
      </c>
      <c r="J357">
        <f t="shared" ca="1" si="182"/>
        <v>401496</v>
      </c>
      <c r="K357">
        <f ca="1">VLOOKUP(D357,PRC!$A$1:$C$21,3,0)*E357</f>
        <v>313500</v>
      </c>
      <c r="L357">
        <f t="shared" ca="1" si="183"/>
        <v>6000</v>
      </c>
      <c r="M357">
        <f t="shared" ca="1" si="184"/>
        <v>22000</v>
      </c>
      <c r="N357">
        <f t="shared" ca="1" si="185"/>
        <v>28000</v>
      </c>
      <c r="O357">
        <f t="shared" ca="1" si="186"/>
        <v>22000</v>
      </c>
      <c r="P357">
        <f t="shared" ca="1" si="171"/>
        <v>9996</v>
      </c>
      <c r="Q357">
        <f ca="1">IF(P357&gt;0,1,0)</f>
        <v>1</v>
      </c>
      <c r="R357">
        <f t="shared" ca="1" si="187"/>
        <v>27</v>
      </c>
      <c r="S357">
        <f t="shared" ca="1" si="188"/>
        <v>1</v>
      </c>
      <c r="T357">
        <f t="shared" ca="1" si="189"/>
        <v>4</v>
      </c>
      <c r="U357">
        <f t="shared" ca="1" si="190"/>
        <v>5</v>
      </c>
      <c r="V357">
        <f t="shared" ca="1" si="191"/>
        <v>4</v>
      </c>
      <c r="X357">
        <f t="shared" si="195"/>
        <v>357</v>
      </c>
      <c r="Y357">
        <f t="shared" si="172"/>
        <v>252</v>
      </c>
      <c r="Z357">
        <f t="shared" si="196"/>
        <v>253</v>
      </c>
      <c r="AA357">
        <f t="shared" si="192"/>
        <v>451</v>
      </c>
      <c r="AB357">
        <f t="shared" si="193"/>
        <v>200</v>
      </c>
      <c r="AM357" t="str">
        <f t="shared" si="194"/>
        <v>201901KS</v>
      </c>
      <c r="AN357">
        <f t="shared" ca="1" si="174"/>
        <v>27.000727272727275</v>
      </c>
      <c r="AO357">
        <f t="shared" ca="1" si="175"/>
        <v>1.0909090909090911</v>
      </c>
      <c r="AP357">
        <f t="shared" ca="1" si="176"/>
        <v>4</v>
      </c>
      <c r="AQ357">
        <f t="shared" ca="1" si="177"/>
        <v>5.0909090909090908</v>
      </c>
      <c r="AR357">
        <f t="shared" ca="1" si="178"/>
        <v>4</v>
      </c>
      <c r="AS357">
        <f ca="1">P357/J357</f>
        <v>2.4896885647677686E-2</v>
      </c>
    </row>
    <row r="358" spans="1:45" hidden="1" outlineLevel="1" x14ac:dyDescent="0.4">
      <c r="A358">
        <f t="shared" si="179"/>
        <v>201901</v>
      </c>
      <c r="B358" t="s">
        <v>394</v>
      </c>
      <c r="C358" t="s">
        <v>288</v>
      </c>
      <c r="D358" t="str">
        <f t="shared" ca="1" si="173"/>
        <v>I109</v>
      </c>
      <c r="E358">
        <f t="shared" ca="1" si="180"/>
        <v>18</v>
      </c>
      <c r="F358">
        <f t="shared" ca="1" si="181"/>
        <v>29</v>
      </c>
      <c r="G358" t="str">
        <f t="shared" ca="1" si="169"/>
        <v>S11</v>
      </c>
      <c r="H358" t="str">
        <f t="shared" ca="1" si="170"/>
        <v>S114</v>
      </c>
      <c r="I358">
        <f ca="1">VLOOKUP(D358,PRC!$A$2:$B$21,2,0)*E358</f>
        <v>9000000</v>
      </c>
      <c r="J358">
        <f t="shared" ca="1" si="182"/>
        <v>6389996</v>
      </c>
      <c r="K358">
        <f ca="1">VLOOKUP(D358,PRC!$A$1:$C$21,3,0)*E358</f>
        <v>3600000</v>
      </c>
      <c r="L358">
        <f t="shared" ca="1" si="183"/>
        <v>180000</v>
      </c>
      <c r="M358">
        <f t="shared" ca="1" si="184"/>
        <v>630000</v>
      </c>
      <c r="N358">
        <f t="shared" ca="1" si="185"/>
        <v>720000</v>
      </c>
      <c r="O358">
        <f t="shared" ca="1" si="186"/>
        <v>360000</v>
      </c>
      <c r="P358">
        <f t="shared" ca="1" si="171"/>
        <v>899996</v>
      </c>
      <c r="Q358">
        <f ca="1">IF(P358&gt;0,1,0)</f>
        <v>1</v>
      </c>
      <c r="R358">
        <f t="shared" ca="1" si="187"/>
        <v>29</v>
      </c>
      <c r="S358">
        <f t="shared" ca="1" si="188"/>
        <v>2</v>
      </c>
      <c r="T358">
        <f t="shared" ca="1" si="189"/>
        <v>7</v>
      </c>
      <c r="U358">
        <f t="shared" ca="1" si="190"/>
        <v>8</v>
      </c>
      <c r="V358">
        <f t="shared" ca="1" si="191"/>
        <v>4</v>
      </c>
      <c r="X358">
        <f t="shared" si="195"/>
        <v>358</v>
      </c>
      <c r="Y358">
        <f t="shared" si="172"/>
        <v>252</v>
      </c>
      <c r="Z358">
        <f t="shared" si="196"/>
        <v>253</v>
      </c>
      <c r="AA358">
        <f t="shared" si="192"/>
        <v>451</v>
      </c>
      <c r="AB358">
        <f t="shared" si="193"/>
        <v>200</v>
      </c>
      <c r="AM358" t="str">
        <f t="shared" si="194"/>
        <v>201901KS</v>
      </c>
      <c r="AN358">
        <f t="shared" ca="1" si="174"/>
        <v>29.000044444444441</v>
      </c>
      <c r="AO358">
        <f t="shared" ca="1" si="175"/>
        <v>2</v>
      </c>
      <c r="AP358">
        <f t="shared" ca="1" si="176"/>
        <v>7.0000000000000009</v>
      </c>
      <c r="AQ358">
        <f t="shared" ca="1" si="177"/>
        <v>8</v>
      </c>
      <c r="AR358">
        <f t="shared" ca="1" si="178"/>
        <v>4</v>
      </c>
      <c r="AS358">
        <f ca="1">P358/J358</f>
        <v>0.14084453261003607</v>
      </c>
    </row>
    <row r="359" spans="1:45" hidden="1" outlineLevel="1" x14ac:dyDescent="0.4">
      <c r="A359">
        <f t="shared" si="179"/>
        <v>201901</v>
      </c>
      <c r="B359" t="s">
        <v>395</v>
      </c>
      <c r="C359" t="s">
        <v>288</v>
      </c>
      <c r="D359" t="str">
        <f t="shared" ca="1" si="173"/>
        <v>I104</v>
      </c>
      <c r="E359">
        <f t="shared" ca="1" si="180"/>
        <v>11</v>
      </c>
      <c r="F359">
        <f t="shared" ca="1" si="181"/>
        <v>26</v>
      </c>
      <c r="G359" t="str">
        <f t="shared" ca="1" si="169"/>
        <v>S11</v>
      </c>
      <c r="H359" t="str">
        <f t="shared" ca="1" si="170"/>
        <v>S115</v>
      </c>
      <c r="I359">
        <f ca="1">VLOOKUP(D359,PRC!$A$2:$B$21,2,0)*E359</f>
        <v>770000</v>
      </c>
      <c r="J359">
        <f t="shared" ca="1" si="182"/>
        <v>562096</v>
      </c>
      <c r="K359">
        <f ca="1">VLOOKUP(D359,PRC!$A$1:$C$21,3,0)*E359</f>
        <v>323400</v>
      </c>
      <c r="L359">
        <f t="shared" ca="1" si="183"/>
        <v>15000</v>
      </c>
      <c r="M359">
        <f t="shared" ca="1" si="184"/>
        <v>46000</v>
      </c>
      <c r="N359">
        <f t="shared" ca="1" si="185"/>
        <v>39000</v>
      </c>
      <c r="O359">
        <f t="shared" ca="1" si="186"/>
        <v>31000</v>
      </c>
      <c r="P359">
        <f t="shared" ca="1" si="171"/>
        <v>107696</v>
      </c>
      <c r="Q359">
        <f ca="1">IF(P359&gt;0,1,0)</f>
        <v>1</v>
      </c>
      <c r="R359">
        <f t="shared" ca="1" si="187"/>
        <v>27</v>
      </c>
      <c r="S359">
        <f t="shared" ca="1" si="188"/>
        <v>2</v>
      </c>
      <c r="T359">
        <f t="shared" ca="1" si="189"/>
        <v>6</v>
      </c>
      <c r="U359">
        <f t="shared" ca="1" si="190"/>
        <v>5</v>
      </c>
      <c r="V359">
        <f t="shared" ca="1" si="191"/>
        <v>4</v>
      </c>
      <c r="X359">
        <f t="shared" si="195"/>
        <v>359</v>
      </c>
      <c r="Y359">
        <f t="shared" si="172"/>
        <v>252</v>
      </c>
      <c r="Z359">
        <f t="shared" si="196"/>
        <v>253</v>
      </c>
      <c r="AA359">
        <f t="shared" si="192"/>
        <v>451</v>
      </c>
      <c r="AB359">
        <f t="shared" si="193"/>
        <v>200</v>
      </c>
      <c r="AM359" t="str">
        <f t="shared" si="194"/>
        <v>201901KS</v>
      </c>
      <c r="AN359">
        <f t="shared" ca="1" si="174"/>
        <v>27.000519480519479</v>
      </c>
      <c r="AO359">
        <f t="shared" ca="1" si="175"/>
        <v>1.948051948051948</v>
      </c>
      <c r="AP359">
        <f t="shared" ca="1" si="176"/>
        <v>5.9740259740259738</v>
      </c>
      <c r="AQ359">
        <f t="shared" ca="1" si="177"/>
        <v>5.0649350649350655</v>
      </c>
      <c r="AR359">
        <f t="shared" ca="1" si="178"/>
        <v>4.0259740259740262</v>
      </c>
      <c r="AS359">
        <f ca="1">P359/J359</f>
        <v>0.19159716489709944</v>
      </c>
    </row>
    <row r="360" spans="1:45" hidden="1" outlineLevel="1" x14ac:dyDescent="0.4">
      <c r="A360">
        <f t="shared" si="179"/>
        <v>201901</v>
      </c>
      <c r="B360" t="s">
        <v>396</v>
      </c>
      <c r="C360" t="s">
        <v>288</v>
      </c>
      <c r="D360" t="str">
        <f t="shared" ca="1" si="173"/>
        <v>I120</v>
      </c>
      <c r="E360">
        <f t="shared" ca="1" si="180"/>
        <v>12</v>
      </c>
      <c r="F360">
        <f t="shared" ca="1" si="181"/>
        <v>27</v>
      </c>
      <c r="G360" t="str">
        <f t="shared" ca="1" si="169"/>
        <v>S11</v>
      </c>
      <c r="H360" t="str">
        <f t="shared" ca="1" si="170"/>
        <v>S116</v>
      </c>
      <c r="I360">
        <f ca="1">VLOOKUP(D360,PRC!$A$2:$B$21,2,0)*E360</f>
        <v>51600000</v>
      </c>
      <c r="J360">
        <f t="shared" ca="1" si="182"/>
        <v>39731996</v>
      </c>
      <c r="K360">
        <f ca="1">VLOOKUP(D360,PRC!$A$1:$C$21,3,0)*E360</f>
        <v>23220000</v>
      </c>
      <c r="L360">
        <f t="shared" ca="1" si="183"/>
        <v>516000</v>
      </c>
      <c r="M360">
        <f t="shared" ca="1" si="184"/>
        <v>3612000</v>
      </c>
      <c r="N360">
        <f t="shared" ca="1" si="185"/>
        <v>4128000</v>
      </c>
      <c r="O360">
        <f t="shared" ca="1" si="186"/>
        <v>1548000</v>
      </c>
      <c r="P360">
        <f t="shared" ca="1" si="171"/>
        <v>6707996</v>
      </c>
      <c r="Q360">
        <f ca="1">IF(P360&gt;0,1,0)</f>
        <v>1</v>
      </c>
      <c r="R360">
        <f t="shared" ca="1" si="187"/>
        <v>23</v>
      </c>
      <c r="S360">
        <f t="shared" ca="1" si="188"/>
        <v>1</v>
      </c>
      <c r="T360">
        <f t="shared" ca="1" si="189"/>
        <v>7</v>
      </c>
      <c r="U360">
        <f t="shared" ca="1" si="190"/>
        <v>8</v>
      </c>
      <c r="V360">
        <f t="shared" ca="1" si="191"/>
        <v>3</v>
      </c>
      <c r="X360">
        <f t="shared" si="195"/>
        <v>360</v>
      </c>
      <c r="Y360">
        <f t="shared" si="172"/>
        <v>252</v>
      </c>
      <c r="Z360">
        <f t="shared" si="196"/>
        <v>253</v>
      </c>
      <c r="AA360">
        <f t="shared" si="192"/>
        <v>451</v>
      </c>
      <c r="AB360">
        <f t="shared" si="193"/>
        <v>200</v>
      </c>
      <c r="AM360" t="str">
        <f t="shared" si="194"/>
        <v>201901KS</v>
      </c>
      <c r="AN360">
        <f t="shared" ca="1" si="174"/>
        <v>23.000007751937989</v>
      </c>
      <c r="AO360">
        <f t="shared" ca="1" si="175"/>
        <v>1</v>
      </c>
      <c r="AP360">
        <f t="shared" ca="1" si="176"/>
        <v>7.0000000000000009</v>
      </c>
      <c r="AQ360">
        <f t="shared" ca="1" si="177"/>
        <v>8</v>
      </c>
      <c r="AR360">
        <f t="shared" ca="1" si="178"/>
        <v>3</v>
      </c>
      <c r="AS360">
        <f ca="1">P360/J360</f>
        <v>0.1688310851536379</v>
      </c>
    </row>
    <row r="361" spans="1:45" hidden="1" outlineLevel="1" x14ac:dyDescent="0.4">
      <c r="A361">
        <f t="shared" si="179"/>
        <v>201901</v>
      </c>
      <c r="B361" t="s">
        <v>397</v>
      </c>
      <c r="C361" t="s">
        <v>288</v>
      </c>
      <c r="D361" t="str">
        <f t="shared" ca="1" si="173"/>
        <v>I116</v>
      </c>
      <c r="E361">
        <f t="shared" ca="1" si="180"/>
        <v>19</v>
      </c>
      <c r="F361">
        <f t="shared" ca="1" si="181"/>
        <v>27</v>
      </c>
      <c r="G361" t="str">
        <f t="shared" ca="1" si="169"/>
        <v>S11</v>
      </c>
      <c r="H361" t="str">
        <f t="shared" ca="1" si="170"/>
        <v>S115</v>
      </c>
      <c r="I361">
        <f ca="1">VLOOKUP(D361,PRC!$A$2:$B$21,2,0)*E361</f>
        <v>27740000</v>
      </c>
      <c r="J361">
        <f t="shared" ca="1" si="182"/>
        <v>21637196</v>
      </c>
      <c r="K361">
        <f ca="1">VLOOKUP(D361,PRC!$A$1:$C$21,3,0)*E361</f>
        <v>16644000</v>
      </c>
      <c r="L361">
        <f t="shared" ca="1" si="183"/>
        <v>555000</v>
      </c>
      <c r="M361">
        <f t="shared" ca="1" si="184"/>
        <v>1110000</v>
      </c>
      <c r="N361">
        <f t="shared" ca="1" si="185"/>
        <v>1942000</v>
      </c>
      <c r="O361">
        <f t="shared" ca="1" si="186"/>
        <v>1110000</v>
      </c>
      <c r="P361">
        <f t="shared" ca="1" si="171"/>
        <v>276196</v>
      </c>
      <c r="Q361">
        <f ca="1">IF(P361&gt;0,1,0)</f>
        <v>1</v>
      </c>
      <c r="R361">
        <f t="shared" ca="1" si="187"/>
        <v>22</v>
      </c>
      <c r="S361">
        <f t="shared" ca="1" si="188"/>
        <v>2</v>
      </c>
      <c r="T361">
        <f t="shared" ca="1" si="189"/>
        <v>4</v>
      </c>
      <c r="U361">
        <f t="shared" ca="1" si="190"/>
        <v>7</v>
      </c>
      <c r="V361">
        <f t="shared" ca="1" si="191"/>
        <v>4</v>
      </c>
      <c r="X361">
        <f t="shared" si="195"/>
        <v>361</v>
      </c>
      <c r="Y361">
        <f t="shared" si="172"/>
        <v>252</v>
      </c>
      <c r="Z361">
        <f t="shared" si="196"/>
        <v>253</v>
      </c>
      <c r="AA361">
        <f t="shared" si="192"/>
        <v>451</v>
      </c>
      <c r="AB361">
        <f t="shared" si="193"/>
        <v>200</v>
      </c>
      <c r="AM361" t="str">
        <f t="shared" si="194"/>
        <v>201901KS</v>
      </c>
      <c r="AN361">
        <f t="shared" ca="1" si="174"/>
        <v>22.000014419610668</v>
      </c>
      <c r="AO361">
        <f t="shared" ca="1" si="175"/>
        <v>2.0007209805335253</v>
      </c>
      <c r="AP361">
        <f t="shared" ca="1" si="176"/>
        <v>4.0014419610670506</v>
      </c>
      <c r="AQ361">
        <f t="shared" ca="1" si="177"/>
        <v>7.0007209805335258</v>
      </c>
      <c r="AR361">
        <f t="shared" ca="1" si="178"/>
        <v>4.0014419610670506</v>
      </c>
      <c r="AS361">
        <f ca="1">P361/J361</f>
        <v>1.2764870272469687E-2</v>
      </c>
    </row>
    <row r="362" spans="1:45" hidden="1" outlineLevel="1" x14ac:dyDescent="0.4">
      <c r="A362">
        <f t="shared" si="179"/>
        <v>201901</v>
      </c>
      <c r="B362" t="s">
        <v>398</v>
      </c>
      <c r="C362" t="s">
        <v>288</v>
      </c>
      <c r="D362" t="str">
        <f t="shared" ca="1" si="173"/>
        <v>I110</v>
      </c>
      <c r="E362">
        <f t="shared" ca="1" si="180"/>
        <v>50</v>
      </c>
      <c r="F362">
        <f t="shared" ca="1" si="181"/>
        <v>24</v>
      </c>
      <c r="G362" t="str">
        <f t="shared" ca="1" si="169"/>
        <v>S11</v>
      </c>
      <c r="H362" t="str">
        <f t="shared" ca="1" si="170"/>
        <v>S111</v>
      </c>
      <c r="I362">
        <f ca="1">VLOOKUP(D362,PRC!$A$2:$B$21,2,0)*E362</f>
        <v>15000000</v>
      </c>
      <c r="J362">
        <f t="shared" ca="1" si="182"/>
        <v>10799996</v>
      </c>
      <c r="K362">
        <f ca="1">VLOOKUP(D362,PRC!$A$1:$C$21,3,0)*E362</f>
        <v>6900000</v>
      </c>
      <c r="L362">
        <f t="shared" ca="1" si="183"/>
        <v>300000</v>
      </c>
      <c r="M362">
        <f t="shared" ca="1" si="184"/>
        <v>1050000</v>
      </c>
      <c r="N362">
        <f t="shared" ca="1" si="185"/>
        <v>750000</v>
      </c>
      <c r="O362">
        <f t="shared" ca="1" si="186"/>
        <v>450000</v>
      </c>
      <c r="P362">
        <f t="shared" ca="1" si="171"/>
        <v>1349996</v>
      </c>
      <c r="Q362">
        <f ca="1">IF(P362&gt;0,1,0)</f>
        <v>1</v>
      </c>
      <c r="R362">
        <f t="shared" ca="1" si="187"/>
        <v>28</v>
      </c>
      <c r="S362">
        <f t="shared" ca="1" si="188"/>
        <v>2</v>
      </c>
      <c r="T362">
        <f t="shared" ca="1" si="189"/>
        <v>7</v>
      </c>
      <c r="U362">
        <f t="shared" ca="1" si="190"/>
        <v>5</v>
      </c>
      <c r="V362">
        <f t="shared" ca="1" si="191"/>
        <v>3</v>
      </c>
      <c r="X362">
        <f t="shared" si="195"/>
        <v>362</v>
      </c>
      <c r="Y362">
        <f t="shared" si="172"/>
        <v>252</v>
      </c>
      <c r="Z362">
        <f t="shared" si="196"/>
        <v>253</v>
      </c>
      <c r="AA362">
        <f t="shared" si="192"/>
        <v>451</v>
      </c>
      <c r="AB362">
        <f t="shared" si="193"/>
        <v>200</v>
      </c>
      <c r="AM362" t="str">
        <f t="shared" si="194"/>
        <v>201901KS</v>
      </c>
      <c r="AN362">
        <f t="shared" ca="1" si="174"/>
        <v>28.000026666666667</v>
      </c>
      <c r="AO362">
        <f t="shared" ca="1" si="175"/>
        <v>2</v>
      </c>
      <c r="AP362">
        <f t="shared" ca="1" si="176"/>
        <v>7.0000000000000009</v>
      </c>
      <c r="AQ362">
        <f t="shared" ca="1" si="177"/>
        <v>5</v>
      </c>
      <c r="AR362">
        <f t="shared" ca="1" si="178"/>
        <v>3</v>
      </c>
      <c r="AS362">
        <f ca="1">P362/J362</f>
        <v>0.12499967592580589</v>
      </c>
    </row>
    <row r="363" spans="1:45" hidden="1" outlineLevel="1" x14ac:dyDescent="0.4">
      <c r="A363">
        <f t="shared" si="179"/>
        <v>201901</v>
      </c>
      <c r="B363" t="s">
        <v>399</v>
      </c>
      <c r="C363" t="s">
        <v>288</v>
      </c>
      <c r="D363" t="str">
        <f t="shared" ca="1" si="173"/>
        <v>I117</v>
      </c>
      <c r="E363">
        <f t="shared" ca="1" si="180"/>
        <v>50</v>
      </c>
      <c r="F363">
        <f t="shared" ca="1" si="181"/>
        <v>30</v>
      </c>
      <c r="G363" t="str">
        <f t="shared" ca="1" si="169"/>
        <v>S10</v>
      </c>
      <c r="H363" t="str">
        <f t="shared" ca="1" si="170"/>
        <v>S102</v>
      </c>
      <c r="I363">
        <f ca="1">VLOOKUP(D363,PRC!$A$2:$B$21,2,0)*E363</f>
        <v>125000000</v>
      </c>
      <c r="J363">
        <f t="shared" ca="1" si="182"/>
        <v>97499996</v>
      </c>
      <c r="K363">
        <f ca="1">VLOOKUP(D363,PRC!$A$1:$C$21,3,0)*E363</f>
        <v>57500000</v>
      </c>
      <c r="L363">
        <f t="shared" ca="1" si="183"/>
        <v>2500000</v>
      </c>
      <c r="M363">
        <f t="shared" ca="1" si="184"/>
        <v>6250000</v>
      </c>
      <c r="N363">
        <f t="shared" ca="1" si="185"/>
        <v>6250000</v>
      </c>
      <c r="O363">
        <f t="shared" ca="1" si="186"/>
        <v>6250000</v>
      </c>
      <c r="P363">
        <f t="shared" ca="1" si="171"/>
        <v>18749996</v>
      </c>
      <c r="Q363">
        <f ca="1">IF(P363&gt;0,1,0)</f>
        <v>1</v>
      </c>
      <c r="R363">
        <f t="shared" ca="1" si="187"/>
        <v>22</v>
      </c>
      <c r="S363">
        <f t="shared" ca="1" si="188"/>
        <v>2</v>
      </c>
      <c r="T363">
        <f t="shared" ca="1" si="189"/>
        <v>5</v>
      </c>
      <c r="U363">
        <f t="shared" ca="1" si="190"/>
        <v>5</v>
      </c>
      <c r="V363">
        <f t="shared" ca="1" si="191"/>
        <v>5</v>
      </c>
      <c r="X363">
        <f t="shared" si="195"/>
        <v>363</v>
      </c>
      <c r="Y363">
        <f t="shared" si="172"/>
        <v>252</v>
      </c>
      <c r="Z363">
        <f t="shared" si="196"/>
        <v>253</v>
      </c>
      <c r="AA363">
        <f t="shared" si="192"/>
        <v>451</v>
      </c>
      <c r="AB363">
        <f t="shared" si="193"/>
        <v>200</v>
      </c>
      <c r="AM363" t="str">
        <f t="shared" si="194"/>
        <v>201901KS</v>
      </c>
      <c r="AN363">
        <f t="shared" ca="1" si="174"/>
        <v>22.000003199999995</v>
      </c>
      <c r="AO363">
        <f t="shared" ca="1" si="175"/>
        <v>2</v>
      </c>
      <c r="AP363">
        <f t="shared" ca="1" si="176"/>
        <v>5</v>
      </c>
      <c r="AQ363">
        <f t="shared" ca="1" si="177"/>
        <v>5</v>
      </c>
      <c r="AR363">
        <f t="shared" ca="1" si="178"/>
        <v>5</v>
      </c>
      <c r="AS363">
        <f ca="1">P363/J363</f>
        <v>0.19230765917159628</v>
      </c>
    </row>
    <row r="364" spans="1:45" hidden="1" outlineLevel="1" x14ac:dyDescent="0.4">
      <c r="A364">
        <f t="shared" si="179"/>
        <v>201901</v>
      </c>
      <c r="B364" t="s">
        <v>400</v>
      </c>
      <c r="C364" t="s">
        <v>288</v>
      </c>
      <c r="D364" t="str">
        <f t="shared" ca="1" si="173"/>
        <v>I111</v>
      </c>
      <c r="E364">
        <f t="shared" ca="1" si="180"/>
        <v>15</v>
      </c>
      <c r="F364">
        <f t="shared" ca="1" si="181"/>
        <v>24</v>
      </c>
      <c r="G364" t="str">
        <f t="shared" ca="1" si="169"/>
        <v>S12</v>
      </c>
      <c r="H364" t="str">
        <f t="shared" ca="1" si="170"/>
        <v>S120</v>
      </c>
      <c r="I364">
        <f ca="1">VLOOKUP(D364,PRC!$A$2:$B$21,2,0)*E364</f>
        <v>2250000</v>
      </c>
      <c r="J364">
        <f t="shared" ca="1" si="182"/>
        <v>1777496</v>
      </c>
      <c r="K364">
        <f ca="1">VLOOKUP(D364,PRC!$A$1:$C$21,3,0)*E364</f>
        <v>1192500</v>
      </c>
      <c r="L364">
        <f t="shared" ca="1" si="183"/>
        <v>23000</v>
      </c>
      <c r="M364">
        <f t="shared" ca="1" si="184"/>
        <v>158000</v>
      </c>
      <c r="N364">
        <f t="shared" ca="1" si="185"/>
        <v>158000</v>
      </c>
      <c r="O364">
        <f t="shared" ca="1" si="186"/>
        <v>90000</v>
      </c>
      <c r="P364">
        <f t="shared" ca="1" si="171"/>
        <v>155996</v>
      </c>
      <c r="Q364">
        <f ca="1">IF(P364&gt;0,1,0)</f>
        <v>1</v>
      </c>
      <c r="R364">
        <f t="shared" ca="1" si="187"/>
        <v>21</v>
      </c>
      <c r="S364">
        <f t="shared" ca="1" si="188"/>
        <v>1</v>
      </c>
      <c r="T364">
        <f t="shared" ca="1" si="189"/>
        <v>7</v>
      </c>
      <c r="U364">
        <f t="shared" ca="1" si="190"/>
        <v>7</v>
      </c>
      <c r="V364">
        <f t="shared" ca="1" si="191"/>
        <v>4</v>
      </c>
      <c r="X364">
        <f t="shared" si="195"/>
        <v>364</v>
      </c>
      <c r="Y364">
        <f t="shared" si="172"/>
        <v>252</v>
      </c>
      <c r="Z364">
        <f t="shared" si="196"/>
        <v>253</v>
      </c>
      <c r="AA364">
        <f t="shared" si="192"/>
        <v>451</v>
      </c>
      <c r="AB364">
        <f t="shared" si="193"/>
        <v>200</v>
      </c>
      <c r="AM364" t="str">
        <f t="shared" si="194"/>
        <v>201901KS</v>
      </c>
      <c r="AN364">
        <f t="shared" ca="1" si="174"/>
        <v>21.000177777777772</v>
      </c>
      <c r="AO364">
        <f t="shared" ca="1" si="175"/>
        <v>1.0222222222222224</v>
      </c>
      <c r="AP364">
        <f t="shared" ca="1" si="176"/>
        <v>7.022222222222223</v>
      </c>
      <c r="AQ364">
        <f t="shared" ca="1" si="177"/>
        <v>7.022222222222223</v>
      </c>
      <c r="AR364">
        <f t="shared" ca="1" si="178"/>
        <v>4</v>
      </c>
      <c r="AS364">
        <f ca="1">P364/J364</f>
        <v>8.7761660223145369E-2</v>
      </c>
    </row>
    <row r="365" spans="1:45" hidden="1" outlineLevel="1" x14ac:dyDescent="0.4">
      <c r="A365">
        <f t="shared" si="179"/>
        <v>201901</v>
      </c>
      <c r="B365" t="s">
        <v>401</v>
      </c>
      <c r="C365" t="s">
        <v>288</v>
      </c>
      <c r="D365" t="str">
        <f t="shared" ca="1" si="173"/>
        <v>I110</v>
      </c>
      <c r="E365">
        <f t="shared" ca="1" si="180"/>
        <v>21</v>
      </c>
      <c r="F365">
        <f t="shared" ca="1" si="181"/>
        <v>29</v>
      </c>
      <c r="G365" t="str">
        <f t="shared" ca="1" si="169"/>
        <v>S11</v>
      </c>
      <c r="H365" t="str">
        <f t="shared" ca="1" si="170"/>
        <v>S115</v>
      </c>
      <c r="I365">
        <f ca="1">VLOOKUP(D365,PRC!$A$2:$B$21,2,0)*E365</f>
        <v>6300000</v>
      </c>
      <c r="J365">
        <f t="shared" ca="1" si="182"/>
        <v>4598996</v>
      </c>
      <c r="K365">
        <f ca="1">VLOOKUP(D365,PRC!$A$1:$C$21,3,0)*E365</f>
        <v>2898000</v>
      </c>
      <c r="L365">
        <f t="shared" ca="1" si="183"/>
        <v>189000</v>
      </c>
      <c r="M365">
        <f t="shared" ca="1" si="184"/>
        <v>315000</v>
      </c>
      <c r="N365">
        <f t="shared" ca="1" si="185"/>
        <v>630000</v>
      </c>
      <c r="O365">
        <f t="shared" ca="1" si="186"/>
        <v>252000</v>
      </c>
      <c r="P365">
        <f t="shared" ca="1" si="171"/>
        <v>314996</v>
      </c>
      <c r="Q365">
        <f ca="1">IF(P365&gt;0,1,0)</f>
        <v>1</v>
      </c>
      <c r="R365">
        <f t="shared" ca="1" si="187"/>
        <v>27</v>
      </c>
      <c r="S365">
        <f t="shared" ca="1" si="188"/>
        <v>3</v>
      </c>
      <c r="T365">
        <f t="shared" ca="1" si="189"/>
        <v>5</v>
      </c>
      <c r="U365">
        <f t="shared" ca="1" si="190"/>
        <v>10</v>
      </c>
      <c r="V365">
        <f t="shared" ca="1" si="191"/>
        <v>4</v>
      </c>
      <c r="X365">
        <f t="shared" si="195"/>
        <v>365</v>
      </c>
      <c r="Y365">
        <f t="shared" si="172"/>
        <v>252</v>
      </c>
      <c r="Z365">
        <f t="shared" si="196"/>
        <v>253</v>
      </c>
      <c r="AA365">
        <f t="shared" si="192"/>
        <v>451</v>
      </c>
      <c r="AB365">
        <f t="shared" si="193"/>
        <v>200</v>
      </c>
      <c r="AM365" t="str">
        <f t="shared" si="194"/>
        <v>201901KS</v>
      </c>
      <c r="AN365">
        <f t="shared" ca="1" si="174"/>
        <v>27.000063492063497</v>
      </c>
      <c r="AO365">
        <f t="shared" ca="1" si="175"/>
        <v>3</v>
      </c>
      <c r="AP365">
        <f t="shared" ca="1" si="176"/>
        <v>5</v>
      </c>
      <c r="AQ365">
        <f t="shared" ca="1" si="177"/>
        <v>10</v>
      </c>
      <c r="AR365">
        <f t="shared" ca="1" si="178"/>
        <v>4</v>
      </c>
      <c r="AS365">
        <f ca="1">P365/J365</f>
        <v>6.849234050214438E-2</v>
      </c>
    </row>
    <row r="366" spans="1:45" hidden="1" outlineLevel="1" x14ac:dyDescent="0.4">
      <c r="A366">
        <f t="shared" si="179"/>
        <v>201901</v>
      </c>
      <c r="B366" t="s">
        <v>402</v>
      </c>
      <c r="C366" t="s">
        <v>288</v>
      </c>
      <c r="D366" t="str">
        <f t="shared" ca="1" si="173"/>
        <v>I119</v>
      </c>
      <c r="E366">
        <f t="shared" ca="1" si="180"/>
        <v>48</v>
      </c>
      <c r="F366">
        <f t="shared" ca="1" si="181"/>
        <v>25</v>
      </c>
      <c r="G366" t="str">
        <f t="shared" ca="1" si="169"/>
        <v>S11</v>
      </c>
      <c r="H366" t="str">
        <f t="shared" ca="1" si="170"/>
        <v>S116</v>
      </c>
      <c r="I366">
        <f ca="1">VLOOKUP(D366,PRC!$A$2:$B$21,2,0)*E366</f>
        <v>4560000</v>
      </c>
      <c r="J366">
        <f t="shared" ca="1" si="182"/>
        <v>3328796</v>
      </c>
      <c r="K366">
        <f ca="1">VLOOKUP(D366,PRC!$A$1:$C$21,3,0)*E366</f>
        <v>2188800</v>
      </c>
      <c r="L366">
        <f t="shared" ca="1" si="183"/>
        <v>46000</v>
      </c>
      <c r="M366">
        <f t="shared" ca="1" si="184"/>
        <v>228000</v>
      </c>
      <c r="N366">
        <f t="shared" ca="1" si="185"/>
        <v>410000</v>
      </c>
      <c r="O366">
        <f t="shared" ca="1" si="186"/>
        <v>182000</v>
      </c>
      <c r="P366">
        <f t="shared" ca="1" si="171"/>
        <v>273996</v>
      </c>
      <c r="Q366">
        <f ca="1">IF(P366&gt;0,1,0)</f>
        <v>1</v>
      </c>
      <c r="R366">
        <f t="shared" ca="1" si="187"/>
        <v>27</v>
      </c>
      <c r="S366">
        <f t="shared" ca="1" si="188"/>
        <v>1</v>
      </c>
      <c r="T366">
        <f t="shared" ca="1" si="189"/>
        <v>5</v>
      </c>
      <c r="U366">
        <f t="shared" ca="1" si="190"/>
        <v>9</v>
      </c>
      <c r="V366">
        <f t="shared" ca="1" si="191"/>
        <v>4</v>
      </c>
      <c r="X366">
        <f t="shared" si="195"/>
        <v>366</v>
      </c>
      <c r="Y366">
        <f t="shared" si="172"/>
        <v>252</v>
      </c>
      <c r="Z366">
        <f t="shared" si="196"/>
        <v>253</v>
      </c>
      <c r="AA366">
        <f t="shared" si="192"/>
        <v>451</v>
      </c>
      <c r="AB366">
        <f t="shared" si="193"/>
        <v>200</v>
      </c>
      <c r="AM366" t="str">
        <f t="shared" si="194"/>
        <v>201901KS</v>
      </c>
      <c r="AN366">
        <f t="shared" ca="1" si="174"/>
        <v>27.00008771929825</v>
      </c>
      <c r="AO366">
        <f t="shared" ca="1" si="175"/>
        <v>1.0087719298245614</v>
      </c>
      <c r="AP366">
        <f t="shared" ca="1" si="176"/>
        <v>5</v>
      </c>
      <c r="AQ366">
        <f t="shared" ca="1" si="177"/>
        <v>8.9912280701754383</v>
      </c>
      <c r="AR366">
        <f t="shared" ca="1" si="178"/>
        <v>3.9912280701754383</v>
      </c>
      <c r="AS366">
        <f ca="1">P366/J366</f>
        <v>8.2310841517473587E-2</v>
      </c>
    </row>
    <row r="367" spans="1:45" hidden="1" outlineLevel="1" x14ac:dyDescent="0.4">
      <c r="A367">
        <f t="shared" si="179"/>
        <v>201901</v>
      </c>
      <c r="B367" t="s">
        <v>403</v>
      </c>
      <c r="C367" t="s">
        <v>288</v>
      </c>
      <c r="D367" t="str">
        <f t="shared" ca="1" si="173"/>
        <v>I101</v>
      </c>
      <c r="E367">
        <f t="shared" ca="1" si="180"/>
        <v>17</v>
      </c>
      <c r="F367">
        <f t="shared" ca="1" si="181"/>
        <v>28</v>
      </c>
      <c r="G367" t="str">
        <f t="shared" ca="1" si="169"/>
        <v>S11</v>
      </c>
      <c r="H367" t="str">
        <f t="shared" ca="1" si="170"/>
        <v>S112</v>
      </c>
      <c r="I367">
        <f ca="1">VLOOKUP(D367,PRC!$A$2:$B$21,2,0)*E367</f>
        <v>510000</v>
      </c>
      <c r="J367">
        <f t="shared" ca="1" si="182"/>
        <v>362096</v>
      </c>
      <c r="K367">
        <f ca="1">VLOOKUP(D367,PRC!$A$1:$C$21,3,0)*E367</f>
        <v>265200</v>
      </c>
      <c r="L367">
        <f t="shared" ca="1" si="183"/>
        <v>15000</v>
      </c>
      <c r="M367">
        <f t="shared" ca="1" si="184"/>
        <v>26000</v>
      </c>
      <c r="N367">
        <f t="shared" ca="1" si="185"/>
        <v>41000</v>
      </c>
      <c r="O367">
        <f t="shared" ca="1" si="186"/>
        <v>26000</v>
      </c>
      <c r="P367">
        <f t="shared" ca="1" si="171"/>
        <v>-11104</v>
      </c>
      <c r="Q367">
        <f ca="1">IF(P367&gt;0,1,0)</f>
        <v>0</v>
      </c>
      <c r="R367">
        <f t="shared" ca="1" si="187"/>
        <v>29</v>
      </c>
      <c r="S367">
        <f t="shared" ca="1" si="188"/>
        <v>3</v>
      </c>
      <c r="T367">
        <f t="shared" ca="1" si="189"/>
        <v>5</v>
      </c>
      <c r="U367">
        <f t="shared" ca="1" si="190"/>
        <v>8</v>
      </c>
      <c r="V367">
        <f t="shared" ca="1" si="191"/>
        <v>5</v>
      </c>
      <c r="X367">
        <f t="shared" si="195"/>
        <v>367</v>
      </c>
      <c r="Y367">
        <f t="shared" si="172"/>
        <v>252</v>
      </c>
      <c r="Z367">
        <f t="shared" si="196"/>
        <v>253</v>
      </c>
      <c r="AA367">
        <f t="shared" si="192"/>
        <v>451</v>
      </c>
      <c r="AB367">
        <f t="shared" si="193"/>
        <v>200</v>
      </c>
      <c r="AM367" t="str">
        <f t="shared" si="194"/>
        <v>201901KS</v>
      </c>
      <c r="AN367">
        <f t="shared" ca="1" si="174"/>
        <v>29.000784313725493</v>
      </c>
      <c r="AO367">
        <f t="shared" ca="1" si="175"/>
        <v>2.9411764705882351</v>
      </c>
      <c r="AP367">
        <f t="shared" ca="1" si="176"/>
        <v>5.0980392156862742</v>
      </c>
      <c r="AQ367">
        <f t="shared" ca="1" si="177"/>
        <v>8.0392156862745097</v>
      </c>
      <c r="AR367">
        <f t="shared" ca="1" si="178"/>
        <v>5.0980392156862742</v>
      </c>
      <c r="AS367">
        <f ca="1">P367/J367</f>
        <v>-3.0665900755600724E-2</v>
      </c>
    </row>
    <row r="368" spans="1:45" hidden="1" outlineLevel="1" x14ac:dyDescent="0.4">
      <c r="A368">
        <f t="shared" si="179"/>
        <v>201901</v>
      </c>
      <c r="B368" t="s">
        <v>404</v>
      </c>
      <c r="C368" t="s">
        <v>288</v>
      </c>
      <c r="D368" t="str">
        <f t="shared" ca="1" si="173"/>
        <v>I111</v>
      </c>
      <c r="E368">
        <f t="shared" ca="1" si="180"/>
        <v>10</v>
      </c>
      <c r="F368">
        <f t="shared" ca="1" si="181"/>
        <v>28</v>
      </c>
      <c r="G368" t="str">
        <f t="shared" ca="1" si="169"/>
        <v>S10</v>
      </c>
      <c r="H368" t="str">
        <f t="shared" ca="1" si="170"/>
        <v>S109</v>
      </c>
      <c r="I368">
        <f ca="1">VLOOKUP(D368,PRC!$A$2:$B$21,2,0)*E368</f>
        <v>1500000</v>
      </c>
      <c r="J368">
        <f t="shared" ca="1" si="182"/>
        <v>1049996</v>
      </c>
      <c r="K368">
        <f ca="1">VLOOKUP(D368,PRC!$A$1:$C$21,3,0)*E368</f>
        <v>795000</v>
      </c>
      <c r="L368">
        <f t="shared" ca="1" si="183"/>
        <v>45000</v>
      </c>
      <c r="M368">
        <f t="shared" ca="1" si="184"/>
        <v>105000</v>
      </c>
      <c r="N368">
        <f t="shared" ca="1" si="185"/>
        <v>150000</v>
      </c>
      <c r="O368">
        <f t="shared" ca="1" si="186"/>
        <v>75000</v>
      </c>
      <c r="P368">
        <f t="shared" ca="1" si="171"/>
        <v>-120004</v>
      </c>
      <c r="Q368">
        <f ca="1">IF(P368&gt;0,1,0)</f>
        <v>0</v>
      </c>
      <c r="R368">
        <f t="shared" ca="1" si="187"/>
        <v>30</v>
      </c>
      <c r="S368">
        <f t="shared" ca="1" si="188"/>
        <v>3</v>
      </c>
      <c r="T368">
        <f t="shared" ca="1" si="189"/>
        <v>7</v>
      </c>
      <c r="U368">
        <f t="shared" ca="1" si="190"/>
        <v>10</v>
      </c>
      <c r="V368">
        <f t="shared" ca="1" si="191"/>
        <v>5</v>
      </c>
      <c r="X368">
        <f t="shared" si="195"/>
        <v>368</v>
      </c>
      <c r="Y368">
        <f t="shared" si="172"/>
        <v>252</v>
      </c>
      <c r="Z368">
        <f t="shared" si="196"/>
        <v>253</v>
      </c>
      <c r="AA368">
        <f t="shared" si="192"/>
        <v>451</v>
      </c>
      <c r="AB368">
        <f t="shared" si="193"/>
        <v>200</v>
      </c>
      <c r="AM368" t="str">
        <f t="shared" si="194"/>
        <v>201901KS</v>
      </c>
      <c r="AN368">
        <f t="shared" ca="1" si="174"/>
        <v>30.000266666666665</v>
      </c>
      <c r="AO368">
        <f t="shared" ca="1" si="175"/>
        <v>3</v>
      </c>
      <c r="AP368">
        <f t="shared" ca="1" si="176"/>
        <v>7.0000000000000009</v>
      </c>
      <c r="AQ368">
        <f t="shared" ca="1" si="177"/>
        <v>10</v>
      </c>
      <c r="AR368">
        <f t="shared" ca="1" si="178"/>
        <v>5</v>
      </c>
      <c r="AS368">
        <f ca="1">P368/J368</f>
        <v>-0.11428995919984457</v>
      </c>
    </row>
    <row r="369" spans="1:45" hidden="1" outlineLevel="1" x14ac:dyDescent="0.4">
      <c r="A369">
        <f t="shared" si="179"/>
        <v>201901</v>
      </c>
      <c r="B369" t="s">
        <v>405</v>
      </c>
      <c r="C369" t="s">
        <v>288</v>
      </c>
      <c r="D369" t="str">
        <f t="shared" ca="1" si="173"/>
        <v>I101</v>
      </c>
      <c r="E369">
        <f t="shared" ca="1" si="180"/>
        <v>33</v>
      </c>
      <c r="F369">
        <f t="shared" ca="1" si="181"/>
        <v>24</v>
      </c>
      <c r="G369" t="str">
        <f t="shared" ca="1" si="169"/>
        <v>S10</v>
      </c>
      <c r="H369" t="str">
        <f t="shared" ca="1" si="170"/>
        <v>S102</v>
      </c>
      <c r="I369">
        <f ca="1">VLOOKUP(D369,PRC!$A$2:$B$21,2,0)*E369</f>
        <v>990000</v>
      </c>
      <c r="J369">
        <f t="shared" ca="1" si="182"/>
        <v>791996</v>
      </c>
      <c r="K369">
        <f ca="1">VLOOKUP(D369,PRC!$A$1:$C$21,3,0)*E369</f>
        <v>514800</v>
      </c>
      <c r="L369">
        <f t="shared" ca="1" si="183"/>
        <v>20000</v>
      </c>
      <c r="M369">
        <f t="shared" ca="1" si="184"/>
        <v>59000</v>
      </c>
      <c r="N369">
        <f t="shared" ca="1" si="185"/>
        <v>69000</v>
      </c>
      <c r="O369">
        <f t="shared" ca="1" si="186"/>
        <v>30000</v>
      </c>
      <c r="P369">
        <f t="shared" ca="1" si="171"/>
        <v>99196</v>
      </c>
      <c r="Q369">
        <f ca="1">IF(P369&gt;0,1,0)</f>
        <v>1</v>
      </c>
      <c r="R369">
        <f t="shared" ca="1" si="187"/>
        <v>20</v>
      </c>
      <c r="S369">
        <f t="shared" ca="1" si="188"/>
        <v>2</v>
      </c>
      <c r="T369">
        <f t="shared" ca="1" si="189"/>
        <v>6</v>
      </c>
      <c r="U369">
        <f t="shared" ca="1" si="190"/>
        <v>7</v>
      </c>
      <c r="V369">
        <f t="shared" ca="1" si="191"/>
        <v>3</v>
      </c>
      <c r="X369">
        <f t="shared" si="195"/>
        <v>369</v>
      </c>
      <c r="Y369">
        <f t="shared" si="172"/>
        <v>252</v>
      </c>
      <c r="Z369">
        <f t="shared" si="196"/>
        <v>253</v>
      </c>
      <c r="AA369">
        <f t="shared" si="192"/>
        <v>451</v>
      </c>
      <c r="AB369">
        <f t="shared" si="193"/>
        <v>200</v>
      </c>
      <c r="AM369" t="str">
        <f t="shared" si="194"/>
        <v>201901KS</v>
      </c>
      <c r="AN369">
        <f t="shared" ca="1" si="174"/>
        <v>20.000404040404042</v>
      </c>
      <c r="AO369">
        <f t="shared" ca="1" si="175"/>
        <v>2.0202020202020203</v>
      </c>
      <c r="AP369">
        <f t="shared" ca="1" si="176"/>
        <v>5.9595959595959602</v>
      </c>
      <c r="AQ369">
        <f t="shared" ca="1" si="177"/>
        <v>6.9696969696969706</v>
      </c>
      <c r="AR369">
        <f t="shared" ca="1" si="178"/>
        <v>3.0303030303030303</v>
      </c>
      <c r="AS369">
        <f ca="1">P369/J369</f>
        <v>0.12524810731367331</v>
      </c>
    </row>
    <row r="370" spans="1:45" hidden="1" outlineLevel="1" x14ac:dyDescent="0.4">
      <c r="A370">
        <f t="shared" si="179"/>
        <v>201901</v>
      </c>
      <c r="B370" t="s">
        <v>406</v>
      </c>
      <c r="C370" t="s">
        <v>288</v>
      </c>
      <c r="D370" t="str">
        <f t="shared" ca="1" si="173"/>
        <v>I109</v>
      </c>
      <c r="E370">
        <f t="shared" ca="1" si="180"/>
        <v>42</v>
      </c>
      <c r="F370">
        <f t="shared" ca="1" si="181"/>
        <v>23</v>
      </c>
      <c r="G370" t="str">
        <f t="shared" ca="1" si="169"/>
        <v>S11</v>
      </c>
      <c r="H370" t="str">
        <f t="shared" ca="1" si="170"/>
        <v>S110</v>
      </c>
      <c r="I370">
        <f ca="1">VLOOKUP(D370,PRC!$A$2:$B$21,2,0)*E370</f>
        <v>21000000</v>
      </c>
      <c r="J370">
        <f t="shared" ca="1" si="182"/>
        <v>14909996</v>
      </c>
      <c r="K370">
        <f ca="1">VLOOKUP(D370,PRC!$A$1:$C$21,3,0)*E370</f>
        <v>8400000</v>
      </c>
      <c r="L370">
        <f t="shared" ca="1" si="183"/>
        <v>420000</v>
      </c>
      <c r="M370">
        <f t="shared" ca="1" si="184"/>
        <v>840000</v>
      </c>
      <c r="N370">
        <f t="shared" ca="1" si="185"/>
        <v>1470000</v>
      </c>
      <c r="O370">
        <f t="shared" ca="1" si="186"/>
        <v>840000</v>
      </c>
      <c r="P370">
        <f t="shared" ca="1" si="171"/>
        <v>2939996</v>
      </c>
      <c r="Q370">
        <f ca="1">IF(P370&gt;0,1,0)</f>
        <v>1</v>
      </c>
      <c r="R370">
        <f t="shared" ca="1" si="187"/>
        <v>29</v>
      </c>
      <c r="S370">
        <f t="shared" ca="1" si="188"/>
        <v>2</v>
      </c>
      <c r="T370">
        <f t="shared" ca="1" si="189"/>
        <v>4</v>
      </c>
      <c r="U370">
        <f t="shared" ca="1" si="190"/>
        <v>7</v>
      </c>
      <c r="V370">
        <f t="shared" ca="1" si="191"/>
        <v>4</v>
      </c>
      <c r="X370">
        <f t="shared" si="195"/>
        <v>370</v>
      </c>
      <c r="Y370">
        <f t="shared" si="172"/>
        <v>252</v>
      </c>
      <c r="Z370">
        <f t="shared" si="196"/>
        <v>253</v>
      </c>
      <c r="AA370">
        <f t="shared" si="192"/>
        <v>451</v>
      </c>
      <c r="AB370">
        <f t="shared" si="193"/>
        <v>200</v>
      </c>
      <c r="AM370" t="str">
        <f t="shared" si="194"/>
        <v>201901KS</v>
      </c>
      <c r="AN370">
        <f t="shared" ca="1" si="174"/>
        <v>29.000019047619052</v>
      </c>
      <c r="AO370">
        <f t="shared" ca="1" si="175"/>
        <v>2</v>
      </c>
      <c r="AP370">
        <f t="shared" ca="1" si="176"/>
        <v>4</v>
      </c>
      <c r="AQ370">
        <f t="shared" ca="1" si="177"/>
        <v>7.0000000000000009</v>
      </c>
      <c r="AR370">
        <f t="shared" ca="1" si="178"/>
        <v>4</v>
      </c>
      <c r="AS370">
        <f ca="1">P370/J370</f>
        <v>0.19718288321472388</v>
      </c>
    </row>
    <row r="371" spans="1:45" hidden="1" outlineLevel="1" x14ac:dyDescent="0.4">
      <c r="A371">
        <f t="shared" si="179"/>
        <v>201901</v>
      </c>
      <c r="B371" t="s">
        <v>407</v>
      </c>
      <c r="C371" t="s">
        <v>288</v>
      </c>
      <c r="D371" t="str">
        <f t="shared" ca="1" si="173"/>
        <v>I107</v>
      </c>
      <c r="E371">
        <f t="shared" ca="1" si="180"/>
        <v>47</v>
      </c>
      <c r="F371">
        <f t="shared" ca="1" si="181"/>
        <v>20</v>
      </c>
      <c r="G371" t="str">
        <f t="shared" ca="1" si="169"/>
        <v>S11</v>
      </c>
      <c r="H371" t="str">
        <f t="shared" ca="1" si="170"/>
        <v>S119</v>
      </c>
      <c r="I371">
        <f ca="1">VLOOKUP(D371,PRC!$A$2:$B$21,2,0)*E371</f>
        <v>7050000</v>
      </c>
      <c r="J371">
        <f t="shared" ca="1" si="182"/>
        <v>5357996</v>
      </c>
      <c r="K371">
        <f ca="1">VLOOKUP(D371,PRC!$A$1:$C$21,3,0)*E371</f>
        <v>4018500</v>
      </c>
      <c r="L371">
        <f t="shared" ca="1" si="183"/>
        <v>141000</v>
      </c>
      <c r="M371">
        <f t="shared" ca="1" si="184"/>
        <v>282000</v>
      </c>
      <c r="N371">
        <f t="shared" ca="1" si="185"/>
        <v>423000</v>
      </c>
      <c r="O371">
        <f t="shared" ca="1" si="186"/>
        <v>353000</v>
      </c>
      <c r="P371">
        <f t="shared" ca="1" si="171"/>
        <v>140496</v>
      </c>
      <c r="Q371">
        <f ca="1">IF(P371&gt;0,1,0)</f>
        <v>1</v>
      </c>
      <c r="R371">
        <f t="shared" ca="1" si="187"/>
        <v>24</v>
      </c>
      <c r="S371">
        <f t="shared" ca="1" si="188"/>
        <v>2</v>
      </c>
      <c r="T371">
        <f t="shared" ca="1" si="189"/>
        <v>4</v>
      </c>
      <c r="U371">
        <f t="shared" ca="1" si="190"/>
        <v>6</v>
      </c>
      <c r="V371">
        <f t="shared" ca="1" si="191"/>
        <v>5</v>
      </c>
      <c r="X371">
        <f t="shared" si="195"/>
        <v>371</v>
      </c>
      <c r="Y371">
        <f t="shared" si="172"/>
        <v>252</v>
      </c>
      <c r="Z371">
        <f t="shared" si="196"/>
        <v>253</v>
      </c>
      <c r="AA371">
        <f t="shared" si="192"/>
        <v>451</v>
      </c>
      <c r="AB371">
        <f t="shared" si="193"/>
        <v>200</v>
      </c>
      <c r="AM371" t="str">
        <f t="shared" si="194"/>
        <v>201901KS</v>
      </c>
      <c r="AN371">
        <f t="shared" ca="1" si="174"/>
        <v>24.00005673758865</v>
      </c>
      <c r="AO371">
        <f t="shared" ca="1" si="175"/>
        <v>2</v>
      </c>
      <c r="AP371">
        <f t="shared" ca="1" si="176"/>
        <v>4</v>
      </c>
      <c r="AQ371">
        <f t="shared" ca="1" si="177"/>
        <v>6</v>
      </c>
      <c r="AR371">
        <f t="shared" ca="1" si="178"/>
        <v>5.0070921985815602</v>
      </c>
      <c r="AS371">
        <f ca="1">P371/J371</f>
        <v>2.6221744099846286E-2</v>
      </c>
    </row>
    <row r="372" spans="1:45" hidden="1" outlineLevel="1" x14ac:dyDescent="0.4">
      <c r="A372">
        <f t="shared" si="179"/>
        <v>201901</v>
      </c>
      <c r="B372" t="s">
        <v>408</v>
      </c>
      <c r="C372" t="s">
        <v>288</v>
      </c>
      <c r="D372" t="str">
        <f t="shared" ca="1" si="173"/>
        <v>I114</v>
      </c>
      <c r="E372">
        <f t="shared" ca="1" si="180"/>
        <v>13</v>
      </c>
      <c r="F372">
        <f t="shared" ca="1" si="181"/>
        <v>29</v>
      </c>
      <c r="G372" t="str">
        <f t="shared" ca="1" si="169"/>
        <v>S11</v>
      </c>
      <c r="H372" t="str">
        <f t="shared" ca="1" si="170"/>
        <v>S119</v>
      </c>
      <c r="I372">
        <f ca="1">VLOOKUP(D372,PRC!$A$2:$B$21,2,0)*E372</f>
        <v>3120000</v>
      </c>
      <c r="J372">
        <f t="shared" ca="1" si="182"/>
        <v>2308796</v>
      </c>
      <c r="K372">
        <f ca="1">VLOOKUP(D372,PRC!$A$1:$C$21,3,0)*E372</f>
        <v>1809600</v>
      </c>
      <c r="L372">
        <f t="shared" ca="1" si="183"/>
        <v>94000</v>
      </c>
      <c r="M372">
        <f t="shared" ca="1" si="184"/>
        <v>156000</v>
      </c>
      <c r="N372">
        <f t="shared" ca="1" si="185"/>
        <v>250000</v>
      </c>
      <c r="O372">
        <f t="shared" ca="1" si="186"/>
        <v>156000</v>
      </c>
      <c r="P372">
        <f t="shared" ca="1" si="171"/>
        <v>-156804</v>
      </c>
      <c r="Q372">
        <f ca="1">IF(P372&gt;0,1,0)</f>
        <v>0</v>
      </c>
      <c r="R372">
        <f t="shared" ca="1" si="187"/>
        <v>26</v>
      </c>
      <c r="S372">
        <f t="shared" ca="1" si="188"/>
        <v>3</v>
      </c>
      <c r="T372">
        <f t="shared" ca="1" si="189"/>
        <v>5</v>
      </c>
      <c r="U372">
        <f t="shared" ca="1" si="190"/>
        <v>8</v>
      </c>
      <c r="V372">
        <f t="shared" ca="1" si="191"/>
        <v>5</v>
      </c>
      <c r="X372">
        <f t="shared" si="195"/>
        <v>372</v>
      </c>
      <c r="Y372">
        <f t="shared" si="172"/>
        <v>252</v>
      </c>
      <c r="Z372">
        <f t="shared" si="196"/>
        <v>253</v>
      </c>
      <c r="AA372">
        <f t="shared" si="192"/>
        <v>451</v>
      </c>
      <c r="AB372">
        <f t="shared" si="193"/>
        <v>200</v>
      </c>
      <c r="AM372" t="str">
        <f t="shared" si="194"/>
        <v>201901KS</v>
      </c>
      <c r="AN372">
        <f t="shared" ca="1" si="174"/>
        <v>26.000128205128203</v>
      </c>
      <c r="AO372">
        <f t="shared" ca="1" si="175"/>
        <v>3.0128205128205128</v>
      </c>
      <c r="AP372">
        <f t="shared" ca="1" si="176"/>
        <v>5</v>
      </c>
      <c r="AQ372">
        <f t="shared" ca="1" si="177"/>
        <v>8.0128205128205128</v>
      </c>
      <c r="AR372">
        <f t="shared" ca="1" si="178"/>
        <v>5</v>
      </c>
      <c r="AS372">
        <f ca="1">P372/J372</f>
        <v>-6.7915918080246149E-2</v>
      </c>
    </row>
    <row r="373" spans="1:45" hidden="1" outlineLevel="1" x14ac:dyDescent="0.4">
      <c r="A373">
        <f t="shared" si="179"/>
        <v>201901</v>
      </c>
      <c r="B373" t="s">
        <v>409</v>
      </c>
      <c r="C373" t="s">
        <v>288</v>
      </c>
      <c r="D373" t="str">
        <f t="shared" ca="1" si="173"/>
        <v>I115</v>
      </c>
      <c r="E373">
        <f t="shared" ca="1" si="180"/>
        <v>40</v>
      </c>
      <c r="F373">
        <f t="shared" ca="1" si="181"/>
        <v>30</v>
      </c>
      <c r="G373" t="str">
        <f t="shared" ca="1" si="169"/>
        <v>S11</v>
      </c>
      <c r="H373" t="str">
        <f t="shared" ca="1" si="170"/>
        <v>S111</v>
      </c>
      <c r="I373">
        <f ca="1">VLOOKUP(D373,PRC!$A$2:$B$21,2,0)*E373</f>
        <v>200000</v>
      </c>
      <c r="J373">
        <f t="shared" ca="1" si="182"/>
        <v>143996</v>
      </c>
      <c r="K373">
        <f ca="1">VLOOKUP(D373,PRC!$A$1:$C$21,3,0)*E373</f>
        <v>96000</v>
      </c>
      <c r="L373">
        <f t="shared" ca="1" si="183"/>
        <v>2000</v>
      </c>
      <c r="M373">
        <f t="shared" ca="1" si="184"/>
        <v>12000</v>
      </c>
      <c r="N373">
        <f t="shared" ca="1" si="185"/>
        <v>16000</v>
      </c>
      <c r="O373">
        <f t="shared" ca="1" si="186"/>
        <v>10000</v>
      </c>
      <c r="P373">
        <f t="shared" ca="1" si="171"/>
        <v>7996</v>
      </c>
      <c r="Q373">
        <f ca="1">IF(P373&gt;0,1,0)</f>
        <v>1</v>
      </c>
      <c r="R373">
        <f t="shared" ca="1" si="187"/>
        <v>28</v>
      </c>
      <c r="S373">
        <f t="shared" ca="1" si="188"/>
        <v>1</v>
      </c>
      <c r="T373">
        <f t="shared" ca="1" si="189"/>
        <v>6</v>
      </c>
      <c r="U373">
        <f t="shared" ca="1" si="190"/>
        <v>8</v>
      </c>
      <c r="V373">
        <f t="shared" ca="1" si="191"/>
        <v>5</v>
      </c>
      <c r="X373">
        <f t="shared" si="195"/>
        <v>373</v>
      </c>
      <c r="Y373">
        <f t="shared" si="172"/>
        <v>252</v>
      </c>
      <c r="Z373">
        <f t="shared" si="196"/>
        <v>253</v>
      </c>
      <c r="AA373">
        <f t="shared" si="192"/>
        <v>451</v>
      </c>
      <c r="AB373">
        <f t="shared" si="193"/>
        <v>200</v>
      </c>
      <c r="AM373" t="str">
        <f t="shared" si="194"/>
        <v>201901KS</v>
      </c>
      <c r="AN373">
        <f t="shared" ca="1" si="174"/>
        <v>28.002000000000006</v>
      </c>
      <c r="AO373">
        <f t="shared" ca="1" si="175"/>
        <v>1</v>
      </c>
      <c r="AP373">
        <f t="shared" ca="1" si="176"/>
        <v>6</v>
      </c>
      <c r="AQ373">
        <f t="shared" ca="1" si="177"/>
        <v>8</v>
      </c>
      <c r="AR373">
        <f t="shared" ca="1" si="178"/>
        <v>5</v>
      </c>
      <c r="AS373">
        <f ca="1">P373/J373</f>
        <v>5.5529320258896078E-2</v>
      </c>
    </row>
    <row r="374" spans="1:45" hidden="1" outlineLevel="1" x14ac:dyDescent="0.4">
      <c r="A374">
        <f t="shared" si="179"/>
        <v>201901</v>
      </c>
      <c r="B374" t="s">
        <v>410</v>
      </c>
      <c r="C374" t="s">
        <v>288</v>
      </c>
      <c r="D374" t="str">
        <f t="shared" ca="1" si="173"/>
        <v>I111</v>
      </c>
      <c r="E374">
        <f t="shared" ca="1" si="180"/>
        <v>27</v>
      </c>
      <c r="F374">
        <f t="shared" ca="1" si="181"/>
        <v>24</v>
      </c>
      <c r="G374" t="str">
        <f t="shared" ca="1" si="169"/>
        <v>S11</v>
      </c>
      <c r="H374" t="str">
        <f t="shared" ca="1" si="170"/>
        <v>S119</v>
      </c>
      <c r="I374">
        <f ca="1">VLOOKUP(D374,PRC!$A$2:$B$21,2,0)*E374</f>
        <v>4050000</v>
      </c>
      <c r="J374">
        <f t="shared" ca="1" si="182"/>
        <v>2875496</v>
      </c>
      <c r="K374">
        <f ca="1">VLOOKUP(D374,PRC!$A$1:$C$21,3,0)*E374</f>
        <v>2146500</v>
      </c>
      <c r="L374">
        <f t="shared" ca="1" si="183"/>
        <v>41000</v>
      </c>
      <c r="M374">
        <f t="shared" ca="1" si="184"/>
        <v>203000</v>
      </c>
      <c r="N374">
        <f t="shared" ca="1" si="185"/>
        <v>365000</v>
      </c>
      <c r="O374">
        <f t="shared" ca="1" si="186"/>
        <v>122000</v>
      </c>
      <c r="P374">
        <f t="shared" ca="1" si="171"/>
        <v>-2004</v>
      </c>
      <c r="Q374">
        <f ca="1">IF(P374&gt;0,1,0)</f>
        <v>0</v>
      </c>
      <c r="R374">
        <f t="shared" ca="1" si="187"/>
        <v>29</v>
      </c>
      <c r="S374">
        <f t="shared" ca="1" si="188"/>
        <v>1</v>
      </c>
      <c r="T374">
        <f t="shared" ca="1" si="189"/>
        <v>5</v>
      </c>
      <c r="U374">
        <f t="shared" ca="1" si="190"/>
        <v>9</v>
      </c>
      <c r="V374">
        <f t="shared" ca="1" si="191"/>
        <v>3</v>
      </c>
      <c r="X374">
        <f t="shared" si="195"/>
        <v>374</v>
      </c>
      <c r="Y374">
        <f t="shared" si="172"/>
        <v>252</v>
      </c>
      <c r="Z374">
        <f t="shared" si="196"/>
        <v>253</v>
      </c>
      <c r="AA374">
        <f t="shared" si="192"/>
        <v>451</v>
      </c>
      <c r="AB374">
        <f t="shared" si="193"/>
        <v>200</v>
      </c>
      <c r="AM374" t="str">
        <f t="shared" si="194"/>
        <v>201901KS</v>
      </c>
      <c r="AN374">
        <f t="shared" ca="1" si="174"/>
        <v>29.000098765432103</v>
      </c>
      <c r="AO374">
        <f t="shared" ca="1" si="175"/>
        <v>1.0123456790123457</v>
      </c>
      <c r="AP374">
        <f t="shared" ca="1" si="176"/>
        <v>5.0123456790123457</v>
      </c>
      <c r="AQ374">
        <f t="shared" ca="1" si="177"/>
        <v>9.0123456790123448</v>
      </c>
      <c r="AR374">
        <f t="shared" ca="1" si="178"/>
        <v>3.0123456790123457</v>
      </c>
      <c r="AS374">
        <f ca="1">P374/J374</f>
        <v>-6.9692324385080002E-4</v>
      </c>
    </row>
    <row r="375" spans="1:45" hidden="1" outlineLevel="1" x14ac:dyDescent="0.4">
      <c r="A375">
        <f t="shared" si="179"/>
        <v>201901</v>
      </c>
      <c r="B375" t="s">
        <v>411</v>
      </c>
      <c r="C375" t="s">
        <v>288</v>
      </c>
      <c r="D375" t="str">
        <f t="shared" ca="1" si="173"/>
        <v>I119</v>
      </c>
      <c r="E375">
        <f t="shared" ca="1" si="180"/>
        <v>46</v>
      </c>
      <c r="F375">
        <f t="shared" ca="1" si="181"/>
        <v>22</v>
      </c>
      <c r="G375" t="str">
        <f t="shared" ca="1" si="169"/>
        <v>S10</v>
      </c>
      <c r="H375" t="str">
        <f t="shared" ca="1" si="170"/>
        <v>S109</v>
      </c>
      <c r="I375">
        <f ca="1">VLOOKUP(D375,PRC!$A$2:$B$21,2,0)*E375</f>
        <v>4370000</v>
      </c>
      <c r="J375">
        <f t="shared" ca="1" si="182"/>
        <v>3452296</v>
      </c>
      <c r="K375">
        <f ca="1">VLOOKUP(D375,PRC!$A$1:$C$21,3,0)*E375</f>
        <v>2097600</v>
      </c>
      <c r="L375">
        <f t="shared" ca="1" si="183"/>
        <v>87000</v>
      </c>
      <c r="M375">
        <f t="shared" ca="1" si="184"/>
        <v>175000</v>
      </c>
      <c r="N375">
        <f t="shared" ca="1" si="185"/>
        <v>219000</v>
      </c>
      <c r="O375">
        <f t="shared" ca="1" si="186"/>
        <v>219000</v>
      </c>
      <c r="P375">
        <f t="shared" ca="1" si="171"/>
        <v>654696</v>
      </c>
      <c r="Q375">
        <f ca="1">IF(P375&gt;0,1,0)</f>
        <v>1</v>
      </c>
      <c r="R375">
        <f t="shared" ca="1" si="187"/>
        <v>21</v>
      </c>
      <c r="S375">
        <f t="shared" ca="1" si="188"/>
        <v>2</v>
      </c>
      <c r="T375">
        <f t="shared" ca="1" si="189"/>
        <v>4</v>
      </c>
      <c r="U375">
        <f t="shared" ca="1" si="190"/>
        <v>5</v>
      </c>
      <c r="V375">
        <f t="shared" ca="1" si="191"/>
        <v>5</v>
      </c>
      <c r="X375">
        <f t="shared" si="195"/>
        <v>375</v>
      </c>
      <c r="Y375">
        <f t="shared" si="172"/>
        <v>252</v>
      </c>
      <c r="Z375">
        <f t="shared" si="196"/>
        <v>253</v>
      </c>
      <c r="AA375">
        <f t="shared" si="192"/>
        <v>451</v>
      </c>
      <c r="AB375">
        <f t="shared" si="193"/>
        <v>200</v>
      </c>
      <c r="AM375" t="str">
        <f t="shared" si="194"/>
        <v>201901KS</v>
      </c>
      <c r="AN375">
        <f t="shared" ca="1" si="174"/>
        <v>21.000091533180775</v>
      </c>
      <c r="AO375">
        <f t="shared" ca="1" si="175"/>
        <v>1.9908466819221968</v>
      </c>
      <c r="AP375">
        <f t="shared" ca="1" si="176"/>
        <v>4.0045766590389018</v>
      </c>
      <c r="AQ375">
        <f t="shared" ca="1" si="177"/>
        <v>5.0114416475972545</v>
      </c>
      <c r="AR375">
        <f t="shared" ca="1" si="178"/>
        <v>5.0114416475972545</v>
      </c>
      <c r="AS375">
        <f ca="1">P375/J375</f>
        <v>0.18964074922891896</v>
      </c>
    </row>
    <row r="376" spans="1:45" hidden="1" outlineLevel="1" x14ac:dyDescent="0.4">
      <c r="A376">
        <f t="shared" si="179"/>
        <v>201901</v>
      </c>
      <c r="B376" t="s">
        <v>412</v>
      </c>
      <c r="C376" t="s">
        <v>288</v>
      </c>
      <c r="D376" t="str">
        <f t="shared" ca="1" si="173"/>
        <v>I119</v>
      </c>
      <c r="E376">
        <f t="shared" ca="1" si="180"/>
        <v>21</v>
      </c>
      <c r="F376">
        <f t="shared" ca="1" si="181"/>
        <v>28</v>
      </c>
      <c r="G376" t="str">
        <f t="shared" ca="1" si="169"/>
        <v>S11</v>
      </c>
      <c r="H376" t="str">
        <f t="shared" ca="1" si="170"/>
        <v>S112</v>
      </c>
      <c r="I376">
        <f ca="1">VLOOKUP(D376,PRC!$A$2:$B$21,2,0)*E376</f>
        <v>1995000</v>
      </c>
      <c r="J376">
        <f t="shared" ca="1" si="182"/>
        <v>1595996</v>
      </c>
      <c r="K376">
        <f ca="1">VLOOKUP(D376,PRC!$A$1:$C$21,3,0)*E376</f>
        <v>957600</v>
      </c>
      <c r="L376">
        <f t="shared" ca="1" si="183"/>
        <v>20000</v>
      </c>
      <c r="M376">
        <f t="shared" ca="1" si="184"/>
        <v>120000</v>
      </c>
      <c r="N376">
        <f t="shared" ca="1" si="185"/>
        <v>160000</v>
      </c>
      <c r="O376">
        <f t="shared" ca="1" si="186"/>
        <v>80000</v>
      </c>
      <c r="P376">
        <f t="shared" ca="1" si="171"/>
        <v>258396</v>
      </c>
      <c r="Q376">
        <f ca="1">IF(P376&gt;0,1,0)</f>
        <v>1</v>
      </c>
      <c r="R376">
        <f t="shared" ca="1" si="187"/>
        <v>20</v>
      </c>
      <c r="S376">
        <f t="shared" ca="1" si="188"/>
        <v>1</v>
      </c>
      <c r="T376">
        <f t="shared" ca="1" si="189"/>
        <v>6</v>
      </c>
      <c r="U376">
        <f t="shared" ca="1" si="190"/>
        <v>8</v>
      </c>
      <c r="V376">
        <f t="shared" ca="1" si="191"/>
        <v>4</v>
      </c>
      <c r="X376">
        <f t="shared" si="195"/>
        <v>376</v>
      </c>
      <c r="Y376">
        <f t="shared" si="172"/>
        <v>252</v>
      </c>
      <c r="Z376">
        <f t="shared" si="196"/>
        <v>253</v>
      </c>
      <c r="AA376">
        <f t="shared" si="192"/>
        <v>451</v>
      </c>
      <c r="AB376">
        <f t="shared" si="193"/>
        <v>200</v>
      </c>
      <c r="AM376" t="str">
        <f t="shared" si="194"/>
        <v>201901KS</v>
      </c>
      <c r="AN376">
        <f t="shared" ca="1" si="174"/>
        <v>20.000200501253129</v>
      </c>
      <c r="AO376">
        <f t="shared" ca="1" si="175"/>
        <v>1.0025062656641603</v>
      </c>
      <c r="AP376">
        <f t="shared" ca="1" si="176"/>
        <v>6.0150375939849621</v>
      </c>
      <c r="AQ376">
        <f t="shared" ca="1" si="177"/>
        <v>8.0200501253132828</v>
      </c>
      <c r="AR376">
        <f t="shared" ca="1" si="178"/>
        <v>4.0100250626566414</v>
      </c>
      <c r="AS376">
        <f ca="1">P376/J376</f>
        <v>0.16190266141017898</v>
      </c>
    </row>
    <row r="377" spans="1:45" hidden="1" outlineLevel="1" x14ac:dyDescent="0.4">
      <c r="A377">
        <f t="shared" si="179"/>
        <v>201901</v>
      </c>
      <c r="B377" t="s">
        <v>413</v>
      </c>
      <c r="C377" t="s">
        <v>288</v>
      </c>
      <c r="D377" t="str">
        <f t="shared" ca="1" si="173"/>
        <v>I115</v>
      </c>
      <c r="E377">
        <f t="shared" ca="1" si="180"/>
        <v>39</v>
      </c>
      <c r="F377">
        <f t="shared" ca="1" si="181"/>
        <v>27</v>
      </c>
      <c r="G377" t="str">
        <f t="shared" ca="1" si="169"/>
        <v>S10</v>
      </c>
      <c r="H377" t="str">
        <f t="shared" ca="1" si="170"/>
        <v>S106</v>
      </c>
      <c r="I377">
        <f ca="1">VLOOKUP(D377,PRC!$A$2:$B$21,2,0)*E377</f>
        <v>195000</v>
      </c>
      <c r="J377">
        <f t="shared" ca="1" si="182"/>
        <v>136496</v>
      </c>
      <c r="K377">
        <f ca="1">VLOOKUP(D377,PRC!$A$1:$C$21,3,0)*E377</f>
        <v>93600</v>
      </c>
      <c r="L377">
        <f t="shared" ca="1" si="183"/>
        <v>6000</v>
      </c>
      <c r="M377">
        <f t="shared" ca="1" si="184"/>
        <v>10000</v>
      </c>
      <c r="N377">
        <f t="shared" ca="1" si="185"/>
        <v>10000</v>
      </c>
      <c r="O377">
        <f t="shared" ca="1" si="186"/>
        <v>8000</v>
      </c>
      <c r="P377">
        <f t="shared" ca="1" si="171"/>
        <v>8896</v>
      </c>
      <c r="Q377">
        <f ca="1">IF(P377&gt;0,1,0)</f>
        <v>1</v>
      </c>
      <c r="R377">
        <f t="shared" ca="1" si="187"/>
        <v>30</v>
      </c>
      <c r="S377">
        <f t="shared" ca="1" si="188"/>
        <v>3</v>
      </c>
      <c r="T377">
        <f t="shared" ca="1" si="189"/>
        <v>5</v>
      </c>
      <c r="U377">
        <f t="shared" ca="1" si="190"/>
        <v>5</v>
      </c>
      <c r="V377">
        <f t="shared" ca="1" si="191"/>
        <v>4</v>
      </c>
      <c r="X377">
        <f t="shared" si="195"/>
        <v>377</v>
      </c>
      <c r="Y377">
        <f t="shared" si="172"/>
        <v>252</v>
      </c>
      <c r="Z377">
        <f t="shared" si="196"/>
        <v>253</v>
      </c>
      <c r="AA377">
        <f t="shared" si="192"/>
        <v>451</v>
      </c>
      <c r="AB377">
        <f t="shared" si="193"/>
        <v>200</v>
      </c>
      <c r="AM377" t="str">
        <f t="shared" si="194"/>
        <v>201901KS</v>
      </c>
      <c r="AN377">
        <f t="shared" ca="1" si="174"/>
        <v>30.00205128205128</v>
      </c>
      <c r="AO377">
        <f t="shared" ca="1" si="175"/>
        <v>3.0769230769230771</v>
      </c>
      <c r="AP377">
        <f t="shared" ca="1" si="176"/>
        <v>5.1282051282051277</v>
      </c>
      <c r="AQ377">
        <f t="shared" ca="1" si="177"/>
        <v>5.1282051282051277</v>
      </c>
      <c r="AR377">
        <f t="shared" ca="1" si="178"/>
        <v>4.1025641025641022</v>
      </c>
      <c r="AS377">
        <f ca="1">P377/J377</f>
        <v>6.5174071035048645E-2</v>
      </c>
    </row>
    <row r="378" spans="1:45" hidden="1" outlineLevel="1" x14ac:dyDescent="0.4">
      <c r="A378">
        <f t="shared" si="179"/>
        <v>201901</v>
      </c>
      <c r="B378" t="s">
        <v>414</v>
      </c>
      <c r="C378" t="s">
        <v>288</v>
      </c>
      <c r="D378" t="str">
        <f t="shared" ca="1" si="173"/>
        <v>I106</v>
      </c>
      <c r="E378">
        <f t="shared" ca="1" si="180"/>
        <v>29</v>
      </c>
      <c r="F378">
        <f t="shared" ca="1" si="181"/>
        <v>30</v>
      </c>
      <c r="G378" t="str">
        <f t="shared" ca="1" si="169"/>
        <v>S11</v>
      </c>
      <c r="H378" t="str">
        <f t="shared" ca="1" si="170"/>
        <v>S111</v>
      </c>
      <c r="I378">
        <f ca="1">VLOOKUP(D378,PRC!$A$2:$B$21,2,0)*E378</f>
        <v>580000</v>
      </c>
      <c r="J378">
        <f t="shared" ca="1" si="182"/>
        <v>446596</v>
      </c>
      <c r="K378">
        <f ca="1">VLOOKUP(D378,PRC!$A$1:$C$21,3,0)*E378</f>
        <v>307400</v>
      </c>
      <c r="L378">
        <f t="shared" ca="1" si="183"/>
        <v>12000</v>
      </c>
      <c r="M378">
        <f t="shared" ca="1" si="184"/>
        <v>41000</v>
      </c>
      <c r="N378">
        <f t="shared" ca="1" si="185"/>
        <v>29000</v>
      </c>
      <c r="O378">
        <f t="shared" ca="1" si="186"/>
        <v>23000</v>
      </c>
      <c r="P378">
        <f t="shared" ca="1" si="171"/>
        <v>34196</v>
      </c>
      <c r="Q378">
        <f ca="1">IF(P378&gt;0,1,0)</f>
        <v>1</v>
      </c>
      <c r="R378">
        <f t="shared" ca="1" si="187"/>
        <v>23</v>
      </c>
      <c r="S378">
        <f t="shared" ca="1" si="188"/>
        <v>2</v>
      </c>
      <c r="T378">
        <f t="shared" ca="1" si="189"/>
        <v>7</v>
      </c>
      <c r="U378">
        <f t="shared" ca="1" si="190"/>
        <v>5</v>
      </c>
      <c r="V378">
        <f t="shared" ca="1" si="191"/>
        <v>4</v>
      </c>
      <c r="X378">
        <f t="shared" si="195"/>
        <v>378</v>
      </c>
      <c r="Y378">
        <f t="shared" si="172"/>
        <v>252</v>
      </c>
      <c r="Z378">
        <f t="shared" si="196"/>
        <v>253</v>
      </c>
      <c r="AA378">
        <f t="shared" si="192"/>
        <v>451</v>
      </c>
      <c r="AB378">
        <f t="shared" si="193"/>
        <v>200</v>
      </c>
      <c r="AM378" t="str">
        <f t="shared" si="194"/>
        <v>201901KS</v>
      </c>
      <c r="AN378">
        <f t="shared" ca="1" si="174"/>
        <v>23.000689655172412</v>
      </c>
      <c r="AO378">
        <f t="shared" ca="1" si="175"/>
        <v>2.0689655172413794</v>
      </c>
      <c r="AP378">
        <f t="shared" ca="1" si="176"/>
        <v>7.0689655172413799</v>
      </c>
      <c r="AQ378">
        <f t="shared" ca="1" si="177"/>
        <v>5</v>
      </c>
      <c r="AR378">
        <f t="shared" ca="1" si="178"/>
        <v>3.9655172413793105</v>
      </c>
      <c r="AS378">
        <f ca="1">P378/J378</f>
        <v>7.657032306603731E-2</v>
      </c>
    </row>
    <row r="379" spans="1:45" hidden="1" outlineLevel="1" x14ac:dyDescent="0.4">
      <c r="A379">
        <f t="shared" si="179"/>
        <v>201901</v>
      </c>
      <c r="B379" t="s">
        <v>415</v>
      </c>
      <c r="C379" t="s">
        <v>288</v>
      </c>
      <c r="D379" t="str">
        <f t="shared" ca="1" si="173"/>
        <v>I110</v>
      </c>
      <c r="E379">
        <f t="shared" ca="1" si="180"/>
        <v>49</v>
      </c>
      <c r="F379">
        <f t="shared" ca="1" si="181"/>
        <v>23</v>
      </c>
      <c r="G379" t="str">
        <f t="shared" ca="1" si="169"/>
        <v>S11</v>
      </c>
      <c r="H379" t="str">
        <f t="shared" ca="1" si="170"/>
        <v>S119</v>
      </c>
      <c r="I379">
        <f ca="1">VLOOKUP(D379,PRC!$A$2:$B$21,2,0)*E379</f>
        <v>14700000</v>
      </c>
      <c r="J379">
        <f t="shared" ca="1" si="182"/>
        <v>11465996</v>
      </c>
      <c r="K379">
        <f ca="1">VLOOKUP(D379,PRC!$A$1:$C$21,3,0)*E379</f>
        <v>6762000</v>
      </c>
      <c r="L379">
        <f t="shared" ca="1" si="183"/>
        <v>294000</v>
      </c>
      <c r="M379">
        <f t="shared" ca="1" si="184"/>
        <v>1029000</v>
      </c>
      <c r="N379">
        <f t="shared" ca="1" si="185"/>
        <v>1470000</v>
      </c>
      <c r="O379">
        <f t="shared" ca="1" si="186"/>
        <v>735000</v>
      </c>
      <c r="P379">
        <f t="shared" ca="1" si="171"/>
        <v>1175996</v>
      </c>
      <c r="Q379">
        <f ca="1">IF(P379&gt;0,1,0)</f>
        <v>1</v>
      </c>
      <c r="R379">
        <f t="shared" ca="1" si="187"/>
        <v>22</v>
      </c>
      <c r="S379">
        <f t="shared" ca="1" si="188"/>
        <v>2</v>
      </c>
      <c r="T379">
        <f t="shared" ca="1" si="189"/>
        <v>7</v>
      </c>
      <c r="U379">
        <f t="shared" ca="1" si="190"/>
        <v>10</v>
      </c>
      <c r="V379">
        <f t="shared" ca="1" si="191"/>
        <v>5</v>
      </c>
      <c r="X379">
        <f t="shared" si="195"/>
        <v>379</v>
      </c>
      <c r="Y379">
        <f t="shared" si="172"/>
        <v>252</v>
      </c>
      <c r="Z379">
        <f t="shared" si="196"/>
        <v>253</v>
      </c>
      <c r="AA379">
        <f t="shared" si="192"/>
        <v>451</v>
      </c>
      <c r="AB379">
        <f t="shared" si="193"/>
        <v>200</v>
      </c>
      <c r="AM379" t="str">
        <f t="shared" si="194"/>
        <v>201901KS</v>
      </c>
      <c r="AN379">
        <f t="shared" ca="1" si="174"/>
        <v>22.000027210884355</v>
      </c>
      <c r="AO379">
        <f t="shared" ca="1" si="175"/>
        <v>2</v>
      </c>
      <c r="AP379">
        <f t="shared" ca="1" si="176"/>
        <v>7.0000000000000009</v>
      </c>
      <c r="AQ379">
        <f t="shared" ca="1" si="177"/>
        <v>10</v>
      </c>
      <c r="AR379">
        <f t="shared" ca="1" si="178"/>
        <v>5</v>
      </c>
      <c r="AS379">
        <f ca="1">P379/J379</f>
        <v>0.10256378948675719</v>
      </c>
    </row>
    <row r="380" spans="1:45" hidden="1" outlineLevel="1" x14ac:dyDescent="0.4">
      <c r="A380">
        <f t="shared" si="179"/>
        <v>201901</v>
      </c>
      <c r="B380" t="s">
        <v>416</v>
      </c>
      <c r="C380" t="s">
        <v>288</v>
      </c>
      <c r="D380" t="str">
        <f t="shared" ca="1" si="173"/>
        <v>I119</v>
      </c>
      <c r="E380">
        <f t="shared" ca="1" si="180"/>
        <v>37</v>
      </c>
      <c r="F380">
        <f t="shared" ca="1" si="181"/>
        <v>27</v>
      </c>
      <c r="G380" t="str">
        <f t="shared" ca="1" si="169"/>
        <v>S11</v>
      </c>
      <c r="H380" t="str">
        <f t="shared" ca="1" si="170"/>
        <v>S119</v>
      </c>
      <c r="I380">
        <f ca="1">VLOOKUP(D380,PRC!$A$2:$B$21,2,0)*E380</f>
        <v>3515000</v>
      </c>
      <c r="J380">
        <f t="shared" ca="1" si="182"/>
        <v>2811996</v>
      </c>
      <c r="K380">
        <f ca="1">VLOOKUP(D380,PRC!$A$1:$C$21,3,0)*E380</f>
        <v>1687200</v>
      </c>
      <c r="L380">
        <f t="shared" ca="1" si="183"/>
        <v>70000</v>
      </c>
      <c r="M380">
        <f t="shared" ca="1" si="184"/>
        <v>246000</v>
      </c>
      <c r="N380">
        <f t="shared" ca="1" si="185"/>
        <v>316000</v>
      </c>
      <c r="O380">
        <f t="shared" ca="1" si="186"/>
        <v>141000</v>
      </c>
      <c r="P380">
        <f t="shared" ca="1" si="171"/>
        <v>351796</v>
      </c>
      <c r="Q380">
        <f ca="1">IF(P380&gt;0,1,0)</f>
        <v>1</v>
      </c>
      <c r="R380">
        <f t="shared" ca="1" si="187"/>
        <v>20</v>
      </c>
      <c r="S380">
        <f t="shared" ca="1" si="188"/>
        <v>2</v>
      </c>
      <c r="T380">
        <f t="shared" ca="1" si="189"/>
        <v>7</v>
      </c>
      <c r="U380">
        <f t="shared" ca="1" si="190"/>
        <v>9</v>
      </c>
      <c r="V380">
        <f t="shared" ca="1" si="191"/>
        <v>4</v>
      </c>
      <c r="X380">
        <f t="shared" si="195"/>
        <v>380</v>
      </c>
      <c r="Y380">
        <f t="shared" si="172"/>
        <v>252</v>
      </c>
      <c r="Z380">
        <f t="shared" si="196"/>
        <v>253</v>
      </c>
      <c r="AA380">
        <f t="shared" si="192"/>
        <v>451</v>
      </c>
      <c r="AB380">
        <f t="shared" si="193"/>
        <v>200</v>
      </c>
      <c r="AM380" t="str">
        <f t="shared" si="194"/>
        <v>201901KS</v>
      </c>
      <c r="AN380">
        <f t="shared" ca="1" si="174"/>
        <v>20.000113798008535</v>
      </c>
      <c r="AO380">
        <f t="shared" ca="1" si="175"/>
        <v>1.9914651493598861</v>
      </c>
      <c r="AP380">
        <f t="shared" ca="1" si="176"/>
        <v>6.9985775248933138</v>
      </c>
      <c r="AQ380">
        <f t="shared" ca="1" si="177"/>
        <v>8.9900426742531998</v>
      </c>
      <c r="AR380">
        <f t="shared" ca="1" si="178"/>
        <v>4.0113798008534856</v>
      </c>
      <c r="AS380">
        <f ca="1">P380/J380</f>
        <v>0.12510544111727043</v>
      </c>
    </row>
    <row r="381" spans="1:45" hidden="1" outlineLevel="1" x14ac:dyDescent="0.4">
      <c r="A381">
        <f t="shared" si="179"/>
        <v>201901</v>
      </c>
      <c r="B381" t="s">
        <v>417</v>
      </c>
      <c r="C381" t="s">
        <v>288</v>
      </c>
      <c r="D381" t="str">
        <f t="shared" ca="1" si="173"/>
        <v>I107</v>
      </c>
      <c r="E381">
        <f t="shared" ca="1" si="180"/>
        <v>37</v>
      </c>
      <c r="F381">
        <f t="shared" ca="1" si="181"/>
        <v>29</v>
      </c>
      <c r="G381" t="str">
        <f t="shared" ref="G381:G444" ca="1" si="197">LEFT(H381,3)</f>
        <v>S11</v>
      </c>
      <c r="H381" t="str">
        <f t="shared" ref="H381:H444" ca="1" si="198">"S"&amp;RANDBETWEEN(101,120)</f>
        <v>S118</v>
      </c>
      <c r="I381">
        <f ca="1">VLOOKUP(D381,PRC!$A$2:$B$21,2,0)*E381</f>
        <v>5550000</v>
      </c>
      <c r="J381">
        <f t="shared" ca="1" si="182"/>
        <v>3884995.9999999995</v>
      </c>
      <c r="K381">
        <f ca="1">VLOOKUP(D381,PRC!$A$1:$C$21,3,0)*E381</f>
        <v>3163500</v>
      </c>
      <c r="L381">
        <f t="shared" ca="1" si="183"/>
        <v>111000</v>
      </c>
      <c r="M381">
        <f t="shared" ca="1" si="184"/>
        <v>389000</v>
      </c>
      <c r="N381">
        <f t="shared" ca="1" si="185"/>
        <v>333000</v>
      </c>
      <c r="O381">
        <f t="shared" ca="1" si="186"/>
        <v>278000</v>
      </c>
      <c r="P381">
        <f t="shared" ref="P381:P401" ca="1" si="199">J381-SUM(K381:O381)</f>
        <v>-389504.00000000047</v>
      </c>
      <c r="Q381">
        <f ca="1">IF(P381&gt;0,1,0)</f>
        <v>0</v>
      </c>
      <c r="R381">
        <f t="shared" ca="1" si="187"/>
        <v>30</v>
      </c>
      <c r="S381">
        <f t="shared" ca="1" si="188"/>
        <v>2</v>
      </c>
      <c r="T381">
        <f t="shared" ca="1" si="189"/>
        <v>7</v>
      </c>
      <c r="U381">
        <f t="shared" ca="1" si="190"/>
        <v>6</v>
      </c>
      <c r="V381">
        <f t="shared" ca="1" si="191"/>
        <v>5</v>
      </c>
      <c r="X381">
        <f t="shared" si="195"/>
        <v>381</v>
      </c>
      <c r="Y381">
        <f t="shared" ref="Y381:Y444" si="200">IF(C381=C380,Y380,X381)</f>
        <v>252</v>
      </c>
      <c r="Z381">
        <f t="shared" si="196"/>
        <v>253</v>
      </c>
      <c r="AA381">
        <f t="shared" si="192"/>
        <v>451</v>
      </c>
      <c r="AB381">
        <f t="shared" si="193"/>
        <v>200</v>
      </c>
      <c r="AM381" t="str">
        <f t="shared" si="194"/>
        <v>201901KS</v>
      </c>
      <c r="AN381">
        <f t="shared" ca="1" si="174"/>
        <v>30.000072072072083</v>
      </c>
      <c r="AO381">
        <f t="shared" ca="1" si="175"/>
        <v>2</v>
      </c>
      <c r="AP381">
        <f t="shared" ca="1" si="176"/>
        <v>7.0090090090090094</v>
      </c>
      <c r="AQ381">
        <f t="shared" ca="1" si="177"/>
        <v>6</v>
      </c>
      <c r="AR381">
        <f t="shared" ca="1" si="178"/>
        <v>5.0090090090090094</v>
      </c>
      <c r="AS381">
        <f ca="1">P381/J381</f>
        <v>-0.10025853308471888</v>
      </c>
    </row>
    <row r="382" spans="1:45" hidden="1" outlineLevel="1" x14ac:dyDescent="0.4">
      <c r="A382">
        <f t="shared" si="179"/>
        <v>201901</v>
      </c>
      <c r="B382" t="s">
        <v>418</v>
      </c>
      <c r="C382" t="s">
        <v>288</v>
      </c>
      <c r="D382" t="str">
        <f t="shared" ref="D382:D445" ca="1" si="201">"I"&amp;RANDBETWEEN(101,120)</f>
        <v>I105</v>
      </c>
      <c r="E382">
        <f t="shared" ca="1" si="180"/>
        <v>29</v>
      </c>
      <c r="F382">
        <f t="shared" ca="1" si="181"/>
        <v>20</v>
      </c>
      <c r="G382" t="str">
        <f t="shared" ca="1" si="197"/>
        <v>S10</v>
      </c>
      <c r="H382" t="str">
        <f t="shared" ca="1" si="198"/>
        <v>S102</v>
      </c>
      <c r="I382">
        <f ca="1">VLOOKUP(D382,PRC!$A$2:$B$21,2,0)*E382</f>
        <v>2900000</v>
      </c>
      <c r="J382">
        <f t="shared" ca="1" si="182"/>
        <v>2029995.9999999998</v>
      </c>
      <c r="K382">
        <f ca="1">VLOOKUP(D382,PRC!$A$1:$C$21,3,0)*E382</f>
        <v>1711000</v>
      </c>
      <c r="L382">
        <f t="shared" ca="1" si="183"/>
        <v>87000</v>
      </c>
      <c r="M382">
        <f t="shared" ca="1" si="184"/>
        <v>203000</v>
      </c>
      <c r="N382">
        <f t="shared" ca="1" si="185"/>
        <v>232000</v>
      </c>
      <c r="O382">
        <f t="shared" ca="1" si="186"/>
        <v>87000</v>
      </c>
      <c r="P382">
        <f t="shared" ca="1" si="199"/>
        <v>-290004.00000000023</v>
      </c>
      <c r="Q382">
        <f ca="1">IF(P382&gt;0,1,0)</f>
        <v>0</v>
      </c>
      <c r="R382">
        <f t="shared" ca="1" si="187"/>
        <v>30</v>
      </c>
      <c r="S382">
        <f t="shared" ca="1" si="188"/>
        <v>3</v>
      </c>
      <c r="T382">
        <f t="shared" ca="1" si="189"/>
        <v>7</v>
      </c>
      <c r="U382">
        <f t="shared" ca="1" si="190"/>
        <v>8</v>
      </c>
      <c r="V382">
        <f t="shared" ca="1" si="191"/>
        <v>3</v>
      </c>
      <c r="X382">
        <f t="shared" si="195"/>
        <v>382</v>
      </c>
      <c r="Y382">
        <f t="shared" si="200"/>
        <v>252</v>
      </c>
      <c r="Z382">
        <f t="shared" si="196"/>
        <v>253</v>
      </c>
      <c r="AA382">
        <f t="shared" si="192"/>
        <v>451</v>
      </c>
      <c r="AB382">
        <f t="shared" si="193"/>
        <v>200</v>
      </c>
      <c r="AM382" t="str">
        <f t="shared" si="194"/>
        <v>201901KS</v>
      </c>
      <c r="AN382">
        <f t="shared" ca="1" si="174"/>
        <v>30.000137931034487</v>
      </c>
      <c r="AO382">
        <f t="shared" ca="1" si="175"/>
        <v>3</v>
      </c>
      <c r="AP382">
        <f t="shared" ca="1" si="176"/>
        <v>7.0000000000000009</v>
      </c>
      <c r="AQ382">
        <f t="shared" ca="1" si="177"/>
        <v>8</v>
      </c>
      <c r="AR382">
        <f t="shared" ca="1" si="178"/>
        <v>3</v>
      </c>
      <c r="AS382">
        <f ca="1">P382/J382</f>
        <v>-0.14285939479683718</v>
      </c>
    </row>
    <row r="383" spans="1:45" hidden="1" outlineLevel="1" x14ac:dyDescent="0.4">
      <c r="A383">
        <f t="shared" si="179"/>
        <v>201901</v>
      </c>
      <c r="B383" t="s">
        <v>419</v>
      </c>
      <c r="C383" t="s">
        <v>288</v>
      </c>
      <c r="D383" t="str">
        <f t="shared" ca="1" si="201"/>
        <v>I110</v>
      </c>
      <c r="E383">
        <f t="shared" ca="1" si="180"/>
        <v>28</v>
      </c>
      <c r="F383">
        <f t="shared" ca="1" si="181"/>
        <v>23</v>
      </c>
      <c r="G383" t="str">
        <f t="shared" ca="1" si="197"/>
        <v>S11</v>
      </c>
      <c r="H383" t="str">
        <f t="shared" ca="1" si="198"/>
        <v>S118</v>
      </c>
      <c r="I383">
        <f ca="1">VLOOKUP(D383,PRC!$A$2:$B$21,2,0)*E383</f>
        <v>8400000</v>
      </c>
      <c r="J383">
        <f t="shared" ca="1" si="182"/>
        <v>5879996</v>
      </c>
      <c r="K383">
        <f ca="1">VLOOKUP(D383,PRC!$A$1:$C$21,3,0)*E383</f>
        <v>3864000</v>
      </c>
      <c r="L383">
        <f t="shared" ca="1" si="183"/>
        <v>84000</v>
      </c>
      <c r="M383">
        <f t="shared" ca="1" si="184"/>
        <v>588000</v>
      </c>
      <c r="N383">
        <f t="shared" ca="1" si="185"/>
        <v>756000</v>
      </c>
      <c r="O383">
        <f t="shared" ca="1" si="186"/>
        <v>336000</v>
      </c>
      <c r="P383">
        <f t="shared" ca="1" si="199"/>
        <v>251996</v>
      </c>
      <c r="Q383">
        <f ca="1">IF(P383&gt;0,1,0)</f>
        <v>1</v>
      </c>
      <c r="R383">
        <f t="shared" ca="1" si="187"/>
        <v>30</v>
      </c>
      <c r="S383">
        <f t="shared" ca="1" si="188"/>
        <v>1</v>
      </c>
      <c r="T383">
        <f t="shared" ca="1" si="189"/>
        <v>7</v>
      </c>
      <c r="U383">
        <f t="shared" ca="1" si="190"/>
        <v>9</v>
      </c>
      <c r="V383">
        <f t="shared" ca="1" si="191"/>
        <v>4</v>
      </c>
      <c r="X383">
        <f t="shared" si="195"/>
        <v>383</v>
      </c>
      <c r="Y383">
        <f t="shared" si="200"/>
        <v>252</v>
      </c>
      <c r="Z383">
        <f t="shared" si="196"/>
        <v>253</v>
      </c>
      <c r="AA383">
        <f t="shared" si="192"/>
        <v>451</v>
      </c>
      <c r="AB383">
        <f t="shared" si="193"/>
        <v>200</v>
      </c>
      <c r="AM383" t="str">
        <f t="shared" si="194"/>
        <v>201901KS</v>
      </c>
      <c r="AN383">
        <f t="shared" ca="1" si="174"/>
        <v>30.000047619047621</v>
      </c>
      <c r="AO383">
        <f t="shared" ca="1" si="175"/>
        <v>1</v>
      </c>
      <c r="AP383">
        <f t="shared" ca="1" si="176"/>
        <v>7.0000000000000009</v>
      </c>
      <c r="AQ383">
        <f t="shared" ca="1" si="177"/>
        <v>9</v>
      </c>
      <c r="AR383">
        <f t="shared" ca="1" si="178"/>
        <v>4</v>
      </c>
      <c r="AS383">
        <f ca="1">P383/J383</f>
        <v>4.2856491739110027E-2</v>
      </c>
    </row>
    <row r="384" spans="1:45" hidden="1" outlineLevel="1" x14ac:dyDescent="0.4">
      <c r="A384">
        <f t="shared" si="179"/>
        <v>201901</v>
      </c>
      <c r="B384" t="s">
        <v>420</v>
      </c>
      <c r="C384" t="s">
        <v>288</v>
      </c>
      <c r="D384" t="str">
        <f t="shared" ca="1" si="201"/>
        <v>I118</v>
      </c>
      <c r="E384">
        <f t="shared" ca="1" si="180"/>
        <v>11</v>
      </c>
      <c r="F384">
        <f t="shared" ca="1" si="181"/>
        <v>23</v>
      </c>
      <c r="G384" t="str">
        <f t="shared" ca="1" si="197"/>
        <v>S11</v>
      </c>
      <c r="H384" t="str">
        <f t="shared" ca="1" si="198"/>
        <v>S114</v>
      </c>
      <c r="I384">
        <f ca="1">VLOOKUP(D384,PRC!$A$2:$B$21,2,0)*E384</f>
        <v>5830000</v>
      </c>
      <c r="J384">
        <f t="shared" ca="1" si="182"/>
        <v>4139296</v>
      </c>
      <c r="K384">
        <f ca="1">VLOOKUP(D384,PRC!$A$1:$C$21,3,0)*E384</f>
        <v>2448600</v>
      </c>
      <c r="L384">
        <f t="shared" ca="1" si="183"/>
        <v>175000</v>
      </c>
      <c r="M384">
        <f t="shared" ca="1" si="184"/>
        <v>350000</v>
      </c>
      <c r="N384">
        <f t="shared" ca="1" si="185"/>
        <v>466000</v>
      </c>
      <c r="O384">
        <f t="shared" ca="1" si="186"/>
        <v>292000</v>
      </c>
      <c r="P384">
        <f t="shared" ca="1" si="199"/>
        <v>407696</v>
      </c>
      <c r="Q384">
        <f ca="1">IF(P384&gt;0,1,0)</f>
        <v>1</v>
      </c>
      <c r="R384">
        <f t="shared" ca="1" si="187"/>
        <v>29</v>
      </c>
      <c r="S384">
        <f t="shared" ca="1" si="188"/>
        <v>3</v>
      </c>
      <c r="T384">
        <f t="shared" ca="1" si="189"/>
        <v>6</v>
      </c>
      <c r="U384">
        <f t="shared" ca="1" si="190"/>
        <v>8</v>
      </c>
      <c r="V384">
        <f t="shared" ca="1" si="191"/>
        <v>5</v>
      </c>
      <c r="X384">
        <f t="shared" si="195"/>
        <v>384</v>
      </c>
      <c r="Y384">
        <f t="shared" si="200"/>
        <v>252</v>
      </c>
      <c r="Z384">
        <f t="shared" si="196"/>
        <v>253</v>
      </c>
      <c r="AA384">
        <f t="shared" si="192"/>
        <v>451</v>
      </c>
      <c r="AB384">
        <f t="shared" si="193"/>
        <v>200</v>
      </c>
      <c r="AM384" t="str">
        <f t="shared" si="194"/>
        <v>201901KS</v>
      </c>
      <c r="AN384">
        <f t="shared" ref="AN384:AN447" ca="1" si="202">(1-J384/I384)*100</f>
        <v>29.000068610634642</v>
      </c>
      <c r="AO384">
        <f t="shared" ref="AO384:AO447" ca="1" si="203">L384/$I384*100</f>
        <v>3.0017152658662094</v>
      </c>
      <c r="AP384">
        <f t="shared" ref="AP384:AP447" ca="1" si="204">M384/$I384*100</f>
        <v>6.0034305317324188</v>
      </c>
      <c r="AQ384">
        <f t="shared" ref="AQ384:AQ447" ca="1" si="205">N384/$I384*100</f>
        <v>7.9931389365351633</v>
      </c>
      <c r="AR384">
        <f t="shared" ref="AR384:AR447" ca="1" si="206">O384/$I384*100</f>
        <v>5.0085763293310466</v>
      </c>
      <c r="AS384">
        <f ca="1">P384/J384</f>
        <v>9.8494043431540043E-2</v>
      </c>
    </row>
    <row r="385" spans="1:45" hidden="1" outlineLevel="1" x14ac:dyDescent="0.4">
      <c r="A385">
        <f t="shared" si="179"/>
        <v>201901</v>
      </c>
      <c r="B385" t="s">
        <v>421</v>
      </c>
      <c r="C385" t="s">
        <v>288</v>
      </c>
      <c r="D385" t="str">
        <f t="shared" ca="1" si="201"/>
        <v>I115</v>
      </c>
      <c r="E385">
        <f t="shared" ca="1" si="180"/>
        <v>37</v>
      </c>
      <c r="F385">
        <f t="shared" ca="1" si="181"/>
        <v>25</v>
      </c>
      <c r="G385" t="str">
        <f t="shared" ca="1" si="197"/>
        <v>S10</v>
      </c>
      <c r="H385" t="str">
        <f t="shared" ca="1" si="198"/>
        <v>S106</v>
      </c>
      <c r="I385">
        <f ca="1">VLOOKUP(D385,PRC!$A$2:$B$21,2,0)*E385</f>
        <v>185000</v>
      </c>
      <c r="J385">
        <f t="shared" ca="1" si="182"/>
        <v>136896</v>
      </c>
      <c r="K385">
        <f ca="1">VLOOKUP(D385,PRC!$A$1:$C$21,3,0)*E385</f>
        <v>88800</v>
      </c>
      <c r="L385">
        <f t="shared" ca="1" si="183"/>
        <v>4000</v>
      </c>
      <c r="M385">
        <f t="shared" ca="1" si="184"/>
        <v>9000</v>
      </c>
      <c r="N385">
        <f t="shared" ca="1" si="185"/>
        <v>13000</v>
      </c>
      <c r="O385">
        <f t="shared" ca="1" si="186"/>
        <v>6000</v>
      </c>
      <c r="P385">
        <f t="shared" ca="1" si="199"/>
        <v>16096</v>
      </c>
      <c r="Q385">
        <f ca="1">IF(P385&gt;0,1,0)</f>
        <v>1</v>
      </c>
      <c r="R385">
        <f t="shared" ca="1" si="187"/>
        <v>26</v>
      </c>
      <c r="S385">
        <f t="shared" ca="1" si="188"/>
        <v>2</v>
      </c>
      <c r="T385">
        <f t="shared" ca="1" si="189"/>
        <v>5</v>
      </c>
      <c r="U385">
        <f t="shared" ca="1" si="190"/>
        <v>7</v>
      </c>
      <c r="V385">
        <f t="shared" ca="1" si="191"/>
        <v>3</v>
      </c>
      <c r="X385">
        <f t="shared" si="195"/>
        <v>385</v>
      </c>
      <c r="Y385">
        <f t="shared" si="200"/>
        <v>252</v>
      </c>
      <c r="Z385">
        <f t="shared" si="196"/>
        <v>253</v>
      </c>
      <c r="AA385">
        <f t="shared" si="192"/>
        <v>451</v>
      </c>
      <c r="AB385">
        <f t="shared" si="193"/>
        <v>200</v>
      </c>
      <c r="AM385" t="str">
        <f t="shared" si="194"/>
        <v>201901KS</v>
      </c>
      <c r="AN385">
        <f t="shared" ca="1" si="202"/>
        <v>26.002162162162158</v>
      </c>
      <c r="AO385">
        <f t="shared" ca="1" si="203"/>
        <v>2.1621621621621623</v>
      </c>
      <c r="AP385">
        <f t="shared" ca="1" si="204"/>
        <v>4.8648648648648649</v>
      </c>
      <c r="AQ385">
        <f t="shared" ca="1" si="205"/>
        <v>7.0270270270270272</v>
      </c>
      <c r="AR385">
        <f t="shared" ca="1" si="206"/>
        <v>3.2432432432432434</v>
      </c>
      <c r="AS385">
        <f ca="1">P385/J385</f>
        <v>0.11757830762038336</v>
      </c>
    </row>
    <row r="386" spans="1:45" hidden="1" outlineLevel="1" x14ac:dyDescent="0.4">
      <c r="A386">
        <f t="shared" si="179"/>
        <v>201901</v>
      </c>
      <c r="B386" t="s">
        <v>422</v>
      </c>
      <c r="C386" t="s">
        <v>288</v>
      </c>
      <c r="D386" t="str">
        <f t="shared" ca="1" si="201"/>
        <v>I111</v>
      </c>
      <c r="E386">
        <f t="shared" ca="1" si="180"/>
        <v>43</v>
      </c>
      <c r="F386">
        <f t="shared" ca="1" si="181"/>
        <v>25</v>
      </c>
      <c r="G386" t="str">
        <f t="shared" ca="1" si="197"/>
        <v>S10</v>
      </c>
      <c r="H386" t="str">
        <f t="shared" ca="1" si="198"/>
        <v>S102</v>
      </c>
      <c r="I386">
        <f ca="1">VLOOKUP(D386,PRC!$A$2:$B$21,2,0)*E386</f>
        <v>6450000</v>
      </c>
      <c r="J386">
        <f t="shared" ca="1" si="182"/>
        <v>4708496</v>
      </c>
      <c r="K386">
        <f ca="1">VLOOKUP(D386,PRC!$A$1:$C$21,3,0)*E386</f>
        <v>3418500</v>
      </c>
      <c r="L386">
        <f t="shared" ca="1" si="183"/>
        <v>65000</v>
      </c>
      <c r="M386">
        <f t="shared" ca="1" si="184"/>
        <v>452000</v>
      </c>
      <c r="N386">
        <f t="shared" ca="1" si="185"/>
        <v>581000</v>
      </c>
      <c r="O386">
        <f t="shared" ca="1" si="186"/>
        <v>323000</v>
      </c>
      <c r="P386">
        <f t="shared" ca="1" si="199"/>
        <v>-131004</v>
      </c>
      <c r="Q386">
        <f ca="1">IF(P386&gt;0,1,0)</f>
        <v>0</v>
      </c>
      <c r="R386">
        <f t="shared" ca="1" si="187"/>
        <v>27</v>
      </c>
      <c r="S386">
        <f t="shared" ca="1" si="188"/>
        <v>1</v>
      </c>
      <c r="T386">
        <f t="shared" ca="1" si="189"/>
        <v>7</v>
      </c>
      <c r="U386">
        <f t="shared" ca="1" si="190"/>
        <v>9</v>
      </c>
      <c r="V386">
        <f t="shared" ca="1" si="191"/>
        <v>5</v>
      </c>
      <c r="X386">
        <f t="shared" si="195"/>
        <v>386</v>
      </c>
      <c r="Y386">
        <f t="shared" si="200"/>
        <v>252</v>
      </c>
      <c r="Z386">
        <f t="shared" si="196"/>
        <v>253</v>
      </c>
      <c r="AA386">
        <f t="shared" si="192"/>
        <v>451</v>
      </c>
      <c r="AB386">
        <f t="shared" si="193"/>
        <v>200</v>
      </c>
      <c r="AM386" t="str">
        <f t="shared" si="194"/>
        <v>201901KS</v>
      </c>
      <c r="AN386">
        <f t="shared" ca="1" si="202"/>
        <v>27.000062015503879</v>
      </c>
      <c r="AO386">
        <f t="shared" ca="1" si="203"/>
        <v>1.0077519379844961</v>
      </c>
      <c r="AP386">
        <f t="shared" ca="1" si="204"/>
        <v>7.0077519379844961</v>
      </c>
      <c r="AQ386">
        <f t="shared" ca="1" si="205"/>
        <v>9.0077519379844961</v>
      </c>
      <c r="AR386">
        <f t="shared" ca="1" si="206"/>
        <v>5.0077519379844961</v>
      </c>
      <c r="AS386">
        <f ca="1">P386/J386</f>
        <v>-2.7822897162915718E-2</v>
      </c>
    </row>
    <row r="387" spans="1:45" hidden="1" outlineLevel="1" x14ac:dyDescent="0.4">
      <c r="A387">
        <f t="shared" ref="A387:A450" si="207">IF(BA387="",A386,BA387)</f>
        <v>201901</v>
      </c>
      <c r="B387" t="s">
        <v>423</v>
      </c>
      <c r="C387" t="s">
        <v>288</v>
      </c>
      <c r="D387" t="str">
        <f t="shared" ca="1" si="201"/>
        <v>I107</v>
      </c>
      <c r="E387">
        <f t="shared" ref="E387:E450" ca="1" si="208">RANDBETWEEN(INDIRECT("AD"&amp;Y387),INDIRECT("AD"&amp;Z387))</f>
        <v>35</v>
      </c>
      <c r="F387">
        <f t="shared" ref="F387:F450" ca="1" si="209">RANDBETWEEN(INDIRECT("AF"&amp;Y387),INDIRECT("AF"&amp;Z387))</f>
        <v>24</v>
      </c>
      <c r="G387" t="str">
        <f t="shared" ca="1" si="197"/>
        <v>S10</v>
      </c>
      <c r="H387" t="str">
        <f t="shared" ca="1" si="198"/>
        <v>S104</v>
      </c>
      <c r="I387">
        <f ca="1">VLOOKUP(D387,PRC!$A$2:$B$21,2,0)*E387</f>
        <v>5250000</v>
      </c>
      <c r="J387">
        <f t="shared" ref="J387:J450" ca="1" si="210">I387*(1-R387/100)-4</f>
        <v>3832496</v>
      </c>
      <c r="K387">
        <f ca="1">VLOOKUP(D387,PRC!$A$1:$C$21,3,0)*E387</f>
        <v>2992500</v>
      </c>
      <c r="L387">
        <f t="shared" ref="L387:L401" ca="1" si="211">ROUND($I387*S387,-5)/100</f>
        <v>158000</v>
      </c>
      <c r="M387">
        <f t="shared" ref="M387:M401" ca="1" si="212">ROUND($I387*T387,-5)/100</f>
        <v>315000</v>
      </c>
      <c r="N387">
        <f t="shared" ref="N387:N401" ca="1" si="213">ROUND($I387*U387,-5)/100</f>
        <v>368000</v>
      </c>
      <c r="O387">
        <f t="shared" ref="O387:O401" ca="1" si="214">ROUND($I387*V387,-5)/100</f>
        <v>210000</v>
      </c>
      <c r="P387">
        <f t="shared" ca="1" si="199"/>
        <v>-211004</v>
      </c>
      <c r="Q387">
        <f ca="1">IF(P387&gt;0,1,0)</f>
        <v>0</v>
      </c>
      <c r="R387">
        <f t="shared" ref="R387:R450" ca="1" si="215">RANDBETWEEN(INDIRECT("AF"&amp;$Y387),INDIRECT("AF"&amp;$Z387))</f>
        <v>27</v>
      </c>
      <c r="S387">
        <f t="shared" ref="S387:S450" ca="1" si="216">RANDBETWEEN(INDIRECT("AG"&amp;$Y387),INDIRECT("AG"&amp;$Z387))</f>
        <v>3</v>
      </c>
      <c r="T387">
        <f t="shared" ref="T387:T450" ca="1" si="217">RANDBETWEEN(INDIRECT("AH"&amp;$Y387),INDIRECT("AH"&amp;$Z387))</f>
        <v>6</v>
      </c>
      <c r="U387">
        <f t="shared" ref="U387:U450" ca="1" si="218">RANDBETWEEN(INDIRECT("Ai"&amp;$Y387),INDIRECT("Ai"&amp;$Z387))</f>
        <v>7</v>
      </c>
      <c r="V387">
        <f t="shared" ref="V387:V450" ca="1" si="219">RANDBETWEEN(INDIRECT("Aj"&amp;$Y387),INDIRECT("Aj"&amp;$Z387))</f>
        <v>4</v>
      </c>
      <c r="X387">
        <f t="shared" si="195"/>
        <v>387</v>
      </c>
      <c r="Y387">
        <f t="shared" si="200"/>
        <v>252</v>
      </c>
      <c r="Z387">
        <f t="shared" si="196"/>
        <v>253</v>
      </c>
      <c r="AA387">
        <f t="shared" ref="AA387:AA450" si="220">Y387+AB387-1</f>
        <v>451</v>
      </c>
      <c r="AB387">
        <f t="shared" ref="AB387:AB450" si="221">COUNTIF(AM$2:AM$100100,AM387)</f>
        <v>200</v>
      </c>
      <c r="AM387" t="str">
        <f t="shared" ref="AM387:AM450" si="222">A387&amp;C387</f>
        <v>201901KS</v>
      </c>
      <c r="AN387">
        <f t="shared" ca="1" si="202"/>
        <v>27.000076190476186</v>
      </c>
      <c r="AO387">
        <f t="shared" ca="1" si="203"/>
        <v>3.0095238095238095</v>
      </c>
      <c r="AP387">
        <f t="shared" ca="1" si="204"/>
        <v>6</v>
      </c>
      <c r="AQ387">
        <f t="shared" ca="1" si="205"/>
        <v>7.0095238095238095</v>
      </c>
      <c r="AR387">
        <f t="shared" ca="1" si="206"/>
        <v>4</v>
      </c>
      <c r="AS387">
        <f ca="1">P387/J387</f>
        <v>-5.5056548004224923E-2</v>
      </c>
    </row>
    <row r="388" spans="1:45" hidden="1" outlineLevel="1" x14ac:dyDescent="0.4">
      <c r="A388">
        <f t="shared" si="207"/>
        <v>201901</v>
      </c>
      <c r="B388" t="s">
        <v>424</v>
      </c>
      <c r="C388" t="s">
        <v>288</v>
      </c>
      <c r="D388" t="str">
        <f t="shared" ca="1" si="201"/>
        <v>I103</v>
      </c>
      <c r="E388">
        <f t="shared" ca="1" si="208"/>
        <v>19</v>
      </c>
      <c r="F388">
        <f t="shared" ca="1" si="209"/>
        <v>21</v>
      </c>
      <c r="G388" t="str">
        <f t="shared" ca="1" si="197"/>
        <v>S11</v>
      </c>
      <c r="H388" t="str">
        <f t="shared" ca="1" si="198"/>
        <v>S119</v>
      </c>
      <c r="I388">
        <f ca="1">VLOOKUP(D388,PRC!$A$2:$B$21,2,0)*E388</f>
        <v>950000</v>
      </c>
      <c r="J388">
        <f t="shared" ca="1" si="210"/>
        <v>712496</v>
      </c>
      <c r="K388">
        <f ca="1">VLOOKUP(D388,PRC!$A$1:$C$21,3,0)*E388</f>
        <v>541500</v>
      </c>
      <c r="L388">
        <f t="shared" ca="1" si="211"/>
        <v>10000</v>
      </c>
      <c r="M388">
        <f t="shared" ca="1" si="212"/>
        <v>57000</v>
      </c>
      <c r="N388">
        <f t="shared" ca="1" si="213"/>
        <v>95000</v>
      </c>
      <c r="O388">
        <f t="shared" ca="1" si="214"/>
        <v>38000</v>
      </c>
      <c r="P388">
        <f t="shared" ca="1" si="199"/>
        <v>-29004</v>
      </c>
      <c r="Q388">
        <f ca="1">IF(P388&gt;0,1,0)</f>
        <v>0</v>
      </c>
      <c r="R388">
        <f t="shared" ca="1" si="215"/>
        <v>25</v>
      </c>
      <c r="S388">
        <f t="shared" ca="1" si="216"/>
        <v>1</v>
      </c>
      <c r="T388">
        <f t="shared" ca="1" si="217"/>
        <v>6</v>
      </c>
      <c r="U388">
        <f t="shared" ca="1" si="218"/>
        <v>10</v>
      </c>
      <c r="V388">
        <f t="shared" ca="1" si="219"/>
        <v>4</v>
      </c>
      <c r="X388">
        <f t="shared" ref="X388:X451" si="223">X387+1</f>
        <v>388</v>
      </c>
      <c r="Y388">
        <f t="shared" si="200"/>
        <v>252</v>
      </c>
      <c r="Z388">
        <f t="shared" ref="Z388:Z451" si="224">Y388+1</f>
        <v>253</v>
      </c>
      <c r="AA388">
        <f t="shared" si="220"/>
        <v>451</v>
      </c>
      <c r="AB388">
        <f t="shared" si="221"/>
        <v>200</v>
      </c>
      <c r="AM388" t="str">
        <f t="shared" si="222"/>
        <v>201901KS</v>
      </c>
      <c r="AN388">
        <f t="shared" ca="1" si="202"/>
        <v>25.000421052631584</v>
      </c>
      <c r="AO388">
        <f t="shared" ca="1" si="203"/>
        <v>1.0526315789473684</v>
      </c>
      <c r="AP388">
        <f t="shared" ca="1" si="204"/>
        <v>6</v>
      </c>
      <c r="AQ388">
        <f t="shared" ca="1" si="205"/>
        <v>10</v>
      </c>
      <c r="AR388">
        <f t="shared" ca="1" si="206"/>
        <v>4</v>
      </c>
      <c r="AS388">
        <f ca="1">P388/J388</f>
        <v>-4.0707596954930272E-2</v>
      </c>
    </row>
    <row r="389" spans="1:45" hidden="1" outlineLevel="1" x14ac:dyDescent="0.4">
      <c r="A389">
        <f t="shared" si="207"/>
        <v>201901</v>
      </c>
      <c r="B389" t="s">
        <v>425</v>
      </c>
      <c r="C389" t="s">
        <v>288</v>
      </c>
      <c r="D389" t="str">
        <f t="shared" ca="1" si="201"/>
        <v>I109</v>
      </c>
      <c r="E389">
        <f t="shared" ca="1" si="208"/>
        <v>43</v>
      </c>
      <c r="F389">
        <f t="shared" ca="1" si="209"/>
        <v>29</v>
      </c>
      <c r="G389" t="str">
        <f t="shared" ca="1" si="197"/>
        <v>S11</v>
      </c>
      <c r="H389" t="str">
        <f t="shared" ca="1" si="198"/>
        <v>S118</v>
      </c>
      <c r="I389">
        <f ca="1">VLOOKUP(D389,PRC!$A$2:$B$21,2,0)*E389</f>
        <v>21500000</v>
      </c>
      <c r="J389">
        <f t="shared" ca="1" si="210"/>
        <v>17199996</v>
      </c>
      <c r="K389">
        <f ca="1">VLOOKUP(D389,PRC!$A$1:$C$21,3,0)*E389</f>
        <v>8600000</v>
      </c>
      <c r="L389">
        <f t="shared" ca="1" si="211"/>
        <v>645000</v>
      </c>
      <c r="M389">
        <f t="shared" ca="1" si="212"/>
        <v>1290000</v>
      </c>
      <c r="N389">
        <f t="shared" ca="1" si="213"/>
        <v>1935000</v>
      </c>
      <c r="O389">
        <f t="shared" ca="1" si="214"/>
        <v>860000</v>
      </c>
      <c r="P389">
        <f t="shared" ca="1" si="199"/>
        <v>3869996</v>
      </c>
      <c r="Q389">
        <f ca="1">IF(P389&gt;0,1,0)</f>
        <v>1</v>
      </c>
      <c r="R389">
        <f t="shared" ca="1" si="215"/>
        <v>20</v>
      </c>
      <c r="S389">
        <f t="shared" ca="1" si="216"/>
        <v>3</v>
      </c>
      <c r="T389">
        <f t="shared" ca="1" si="217"/>
        <v>6</v>
      </c>
      <c r="U389">
        <f t="shared" ca="1" si="218"/>
        <v>9</v>
      </c>
      <c r="V389">
        <f t="shared" ca="1" si="219"/>
        <v>4</v>
      </c>
      <c r="X389">
        <f t="shared" si="223"/>
        <v>389</v>
      </c>
      <c r="Y389">
        <f t="shared" si="200"/>
        <v>252</v>
      </c>
      <c r="Z389">
        <f t="shared" si="224"/>
        <v>253</v>
      </c>
      <c r="AA389">
        <f t="shared" si="220"/>
        <v>451</v>
      </c>
      <c r="AB389">
        <f t="shared" si="221"/>
        <v>200</v>
      </c>
      <c r="AM389" t="str">
        <f t="shared" si="222"/>
        <v>201901KS</v>
      </c>
      <c r="AN389">
        <f t="shared" ca="1" si="202"/>
        <v>20.00001860465116</v>
      </c>
      <c r="AO389">
        <f t="shared" ca="1" si="203"/>
        <v>3</v>
      </c>
      <c r="AP389">
        <f t="shared" ca="1" si="204"/>
        <v>6</v>
      </c>
      <c r="AQ389">
        <f t="shared" ca="1" si="205"/>
        <v>9</v>
      </c>
      <c r="AR389">
        <f t="shared" ca="1" si="206"/>
        <v>4</v>
      </c>
      <c r="AS389">
        <f ca="1">P389/J389</f>
        <v>0.22499981976739994</v>
      </c>
    </row>
    <row r="390" spans="1:45" hidden="1" outlineLevel="1" x14ac:dyDescent="0.4">
      <c r="A390">
        <f t="shared" si="207"/>
        <v>201901</v>
      </c>
      <c r="B390" t="s">
        <v>426</v>
      </c>
      <c r="C390" t="s">
        <v>288</v>
      </c>
      <c r="D390" t="str">
        <f t="shared" ca="1" si="201"/>
        <v>I112</v>
      </c>
      <c r="E390">
        <f t="shared" ca="1" si="208"/>
        <v>36</v>
      </c>
      <c r="F390">
        <f t="shared" ca="1" si="209"/>
        <v>30</v>
      </c>
      <c r="G390" t="str">
        <f t="shared" ca="1" si="197"/>
        <v>S11</v>
      </c>
      <c r="H390" t="str">
        <f t="shared" ca="1" si="198"/>
        <v>S116</v>
      </c>
      <c r="I390">
        <f ca="1">VLOOKUP(D390,PRC!$A$2:$B$21,2,0)*E390</f>
        <v>2340000</v>
      </c>
      <c r="J390">
        <f t="shared" ca="1" si="210"/>
        <v>1848596</v>
      </c>
      <c r="K390">
        <f ca="1">VLOOKUP(D390,PRC!$A$1:$C$21,3,0)*E390</f>
        <v>1170000</v>
      </c>
      <c r="L390">
        <f t="shared" ca="1" si="211"/>
        <v>70000</v>
      </c>
      <c r="M390">
        <f t="shared" ca="1" si="212"/>
        <v>94000</v>
      </c>
      <c r="N390">
        <f t="shared" ca="1" si="213"/>
        <v>140000</v>
      </c>
      <c r="O390">
        <f t="shared" ca="1" si="214"/>
        <v>70000</v>
      </c>
      <c r="P390">
        <f t="shared" ca="1" si="199"/>
        <v>304596</v>
      </c>
      <c r="Q390">
        <f ca="1">IF(P390&gt;0,1,0)</f>
        <v>1</v>
      </c>
      <c r="R390">
        <f t="shared" ca="1" si="215"/>
        <v>21</v>
      </c>
      <c r="S390">
        <f t="shared" ca="1" si="216"/>
        <v>3</v>
      </c>
      <c r="T390">
        <f t="shared" ca="1" si="217"/>
        <v>4</v>
      </c>
      <c r="U390">
        <f t="shared" ca="1" si="218"/>
        <v>6</v>
      </c>
      <c r="V390">
        <f t="shared" ca="1" si="219"/>
        <v>3</v>
      </c>
      <c r="X390">
        <f t="shared" si="223"/>
        <v>390</v>
      </c>
      <c r="Y390">
        <f t="shared" si="200"/>
        <v>252</v>
      </c>
      <c r="Z390">
        <f t="shared" si="224"/>
        <v>253</v>
      </c>
      <c r="AA390">
        <f t="shared" si="220"/>
        <v>451</v>
      </c>
      <c r="AB390">
        <f t="shared" si="221"/>
        <v>200</v>
      </c>
      <c r="AM390" t="str">
        <f t="shared" si="222"/>
        <v>201901KS</v>
      </c>
      <c r="AN390">
        <f t="shared" ca="1" si="202"/>
        <v>21.000170940170936</v>
      </c>
      <c r="AO390">
        <f t="shared" ca="1" si="203"/>
        <v>2.9914529914529915</v>
      </c>
      <c r="AP390">
        <f t="shared" ca="1" si="204"/>
        <v>4.017094017094017</v>
      </c>
      <c r="AQ390">
        <f t="shared" ca="1" si="205"/>
        <v>5.982905982905983</v>
      </c>
      <c r="AR390">
        <f t="shared" ca="1" si="206"/>
        <v>2.9914529914529915</v>
      </c>
      <c r="AS390">
        <f ca="1">P390/J390</f>
        <v>0.16477153472148592</v>
      </c>
    </row>
    <row r="391" spans="1:45" hidden="1" outlineLevel="1" x14ac:dyDescent="0.4">
      <c r="A391">
        <f t="shared" si="207"/>
        <v>201901</v>
      </c>
      <c r="B391" t="s">
        <v>427</v>
      </c>
      <c r="C391" t="s">
        <v>288</v>
      </c>
      <c r="D391" t="str">
        <f t="shared" ca="1" si="201"/>
        <v>I117</v>
      </c>
      <c r="E391">
        <f t="shared" ca="1" si="208"/>
        <v>38</v>
      </c>
      <c r="F391">
        <f t="shared" ca="1" si="209"/>
        <v>27</v>
      </c>
      <c r="G391" t="str">
        <f t="shared" ca="1" si="197"/>
        <v>S10</v>
      </c>
      <c r="H391" t="str">
        <f t="shared" ca="1" si="198"/>
        <v>S101</v>
      </c>
      <c r="I391">
        <f ca="1">VLOOKUP(D391,PRC!$A$2:$B$21,2,0)*E391</f>
        <v>95000000</v>
      </c>
      <c r="J391">
        <f t="shared" ca="1" si="210"/>
        <v>67449996</v>
      </c>
      <c r="K391">
        <f ca="1">VLOOKUP(D391,PRC!$A$1:$C$21,3,0)*E391</f>
        <v>43700000</v>
      </c>
      <c r="L391">
        <f t="shared" ca="1" si="211"/>
        <v>1900000</v>
      </c>
      <c r="M391">
        <f t="shared" ca="1" si="212"/>
        <v>6650000</v>
      </c>
      <c r="N391">
        <f t="shared" ca="1" si="213"/>
        <v>4750000</v>
      </c>
      <c r="O391">
        <f t="shared" ca="1" si="214"/>
        <v>2850000</v>
      </c>
      <c r="P391">
        <f t="shared" ca="1" si="199"/>
        <v>7599996</v>
      </c>
      <c r="Q391">
        <f ca="1">IF(P391&gt;0,1,0)</f>
        <v>1</v>
      </c>
      <c r="R391">
        <f t="shared" ca="1" si="215"/>
        <v>29</v>
      </c>
      <c r="S391">
        <f t="shared" ca="1" si="216"/>
        <v>2</v>
      </c>
      <c r="T391">
        <f t="shared" ca="1" si="217"/>
        <v>7</v>
      </c>
      <c r="U391">
        <f t="shared" ca="1" si="218"/>
        <v>5</v>
      </c>
      <c r="V391">
        <f t="shared" ca="1" si="219"/>
        <v>3</v>
      </c>
      <c r="X391">
        <f t="shared" si="223"/>
        <v>391</v>
      </c>
      <c r="Y391">
        <f t="shared" si="200"/>
        <v>252</v>
      </c>
      <c r="Z391">
        <f t="shared" si="224"/>
        <v>253</v>
      </c>
      <c r="AA391">
        <f t="shared" si="220"/>
        <v>451</v>
      </c>
      <c r="AB391">
        <f t="shared" si="221"/>
        <v>200</v>
      </c>
      <c r="AM391" t="str">
        <f t="shared" si="222"/>
        <v>201901KS</v>
      </c>
      <c r="AN391">
        <f t="shared" ca="1" si="202"/>
        <v>29.00000421052632</v>
      </c>
      <c r="AO391">
        <f t="shared" ca="1" si="203"/>
        <v>2</v>
      </c>
      <c r="AP391">
        <f t="shared" ca="1" si="204"/>
        <v>7.0000000000000009</v>
      </c>
      <c r="AQ391">
        <f t="shared" ca="1" si="205"/>
        <v>5</v>
      </c>
      <c r="AR391">
        <f t="shared" ca="1" si="206"/>
        <v>3</v>
      </c>
      <c r="AS391">
        <f ca="1">P391/J391</f>
        <v>0.1126760037168868</v>
      </c>
    </row>
    <row r="392" spans="1:45" hidden="1" outlineLevel="1" x14ac:dyDescent="0.4">
      <c r="A392">
        <f t="shared" si="207"/>
        <v>201901</v>
      </c>
      <c r="B392" t="s">
        <v>428</v>
      </c>
      <c r="C392" t="s">
        <v>288</v>
      </c>
      <c r="D392" t="str">
        <f t="shared" ca="1" si="201"/>
        <v>I102</v>
      </c>
      <c r="E392">
        <f t="shared" ca="1" si="208"/>
        <v>12</v>
      </c>
      <c r="F392">
        <f t="shared" ca="1" si="209"/>
        <v>29</v>
      </c>
      <c r="G392" t="str">
        <f t="shared" ca="1" si="197"/>
        <v>S11</v>
      </c>
      <c r="H392" t="str">
        <f t="shared" ca="1" si="198"/>
        <v>S114</v>
      </c>
      <c r="I392">
        <f ca="1">VLOOKUP(D392,PRC!$A$2:$B$21,2,0)*E392</f>
        <v>480000</v>
      </c>
      <c r="J392">
        <f t="shared" ca="1" si="210"/>
        <v>383996</v>
      </c>
      <c r="K392">
        <f ca="1">VLOOKUP(D392,PRC!$A$1:$C$21,3,0)*E392</f>
        <v>225600</v>
      </c>
      <c r="L392">
        <f t="shared" ca="1" si="211"/>
        <v>5000</v>
      </c>
      <c r="M392">
        <f t="shared" ca="1" si="212"/>
        <v>29000</v>
      </c>
      <c r="N392">
        <f t="shared" ca="1" si="213"/>
        <v>48000</v>
      </c>
      <c r="O392">
        <f t="shared" ca="1" si="214"/>
        <v>14000</v>
      </c>
      <c r="P392">
        <f t="shared" ca="1" si="199"/>
        <v>62396</v>
      </c>
      <c r="Q392">
        <f ca="1">IF(P392&gt;0,1,0)</f>
        <v>1</v>
      </c>
      <c r="R392">
        <f t="shared" ca="1" si="215"/>
        <v>20</v>
      </c>
      <c r="S392">
        <f t="shared" ca="1" si="216"/>
        <v>1</v>
      </c>
      <c r="T392">
        <f t="shared" ca="1" si="217"/>
        <v>6</v>
      </c>
      <c r="U392">
        <f t="shared" ca="1" si="218"/>
        <v>10</v>
      </c>
      <c r="V392">
        <f t="shared" ca="1" si="219"/>
        <v>3</v>
      </c>
      <c r="X392">
        <f t="shared" si="223"/>
        <v>392</v>
      </c>
      <c r="Y392">
        <f t="shared" si="200"/>
        <v>252</v>
      </c>
      <c r="Z392">
        <f t="shared" si="224"/>
        <v>253</v>
      </c>
      <c r="AA392">
        <f t="shared" si="220"/>
        <v>451</v>
      </c>
      <c r="AB392">
        <f t="shared" si="221"/>
        <v>200</v>
      </c>
      <c r="AM392" t="str">
        <f t="shared" si="222"/>
        <v>201901KS</v>
      </c>
      <c r="AN392">
        <f t="shared" ca="1" si="202"/>
        <v>20.000833333333333</v>
      </c>
      <c r="AO392">
        <f t="shared" ca="1" si="203"/>
        <v>1.0416666666666665</v>
      </c>
      <c r="AP392">
        <f t="shared" ca="1" si="204"/>
        <v>6.041666666666667</v>
      </c>
      <c r="AQ392">
        <f t="shared" ca="1" si="205"/>
        <v>10</v>
      </c>
      <c r="AR392">
        <f t="shared" ca="1" si="206"/>
        <v>2.9166666666666665</v>
      </c>
      <c r="AS392">
        <f ca="1">P392/J392</f>
        <v>0.16249127595079116</v>
      </c>
    </row>
    <row r="393" spans="1:45" hidden="1" outlineLevel="1" x14ac:dyDescent="0.4">
      <c r="A393">
        <f t="shared" si="207"/>
        <v>201901</v>
      </c>
      <c r="B393" t="s">
        <v>429</v>
      </c>
      <c r="C393" t="s">
        <v>288</v>
      </c>
      <c r="D393" t="str">
        <f t="shared" ca="1" si="201"/>
        <v>I116</v>
      </c>
      <c r="E393">
        <f t="shared" ca="1" si="208"/>
        <v>31</v>
      </c>
      <c r="F393">
        <f t="shared" ca="1" si="209"/>
        <v>23</v>
      </c>
      <c r="G393" t="str">
        <f t="shared" ca="1" si="197"/>
        <v>S11</v>
      </c>
      <c r="H393" t="str">
        <f t="shared" ca="1" si="198"/>
        <v>S117</v>
      </c>
      <c r="I393">
        <f ca="1">VLOOKUP(D393,PRC!$A$2:$B$21,2,0)*E393</f>
        <v>45260000</v>
      </c>
      <c r="J393">
        <f t="shared" ca="1" si="210"/>
        <v>34850196</v>
      </c>
      <c r="K393">
        <f ca="1">VLOOKUP(D393,PRC!$A$1:$C$21,3,0)*E393</f>
        <v>27156000</v>
      </c>
      <c r="L393">
        <f t="shared" ca="1" si="211"/>
        <v>1358000</v>
      </c>
      <c r="M393">
        <f t="shared" ca="1" si="212"/>
        <v>2263000</v>
      </c>
      <c r="N393">
        <f t="shared" ca="1" si="213"/>
        <v>2263000</v>
      </c>
      <c r="O393">
        <f t="shared" ca="1" si="214"/>
        <v>1358000</v>
      </c>
      <c r="P393">
        <f t="shared" ca="1" si="199"/>
        <v>452196</v>
      </c>
      <c r="Q393">
        <f ca="1">IF(P393&gt;0,1,0)</f>
        <v>1</v>
      </c>
      <c r="R393">
        <f t="shared" ca="1" si="215"/>
        <v>23</v>
      </c>
      <c r="S393">
        <f t="shared" ca="1" si="216"/>
        <v>3</v>
      </c>
      <c r="T393">
        <f t="shared" ca="1" si="217"/>
        <v>5</v>
      </c>
      <c r="U393">
        <f t="shared" ca="1" si="218"/>
        <v>5</v>
      </c>
      <c r="V393">
        <f t="shared" ca="1" si="219"/>
        <v>3</v>
      </c>
      <c r="X393">
        <f t="shared" si="223"/>
        <v>393</v>
      </c>
      <c r="Y393">
        <f t="shared" si="200"/>
        <v>252</v>
      </c>
      <c r="Z393">
        <f t="shared" si="224"/>
        <v>253</v>
      </c>
      <c r="AA393">
        <f t="shared" si="220"/>
        <v>451</v>
      </c>
      <c r="AB393">
        <f t="shared" si="221"/>
        <v>200</v>
      </c>
      <c r="AM393" t="str">
        <f t="shared" si="222"/>
        <v>201901KS</v>
      </c>
      <c r="AN393">
        <f t="shared" ca="1" si="202"/>
        <v>23.000008837825892</v>
      </c>
      <c r="AO393">
        <f t="shared" ca="1" si="203"/>
        <v>3.0004418912947415</v>
      </c>
      <c r="AP393">
        <f t="shared" ca="1" si="204"/>
        <v>5</v>
      </c>
      <c r="AQ393">
        <f t="shared" ca="1" si="205"/>
        <v>5</v>
      </c>
      <c r="AR393">
        <f t="shared" ca="1" si="206"/>
        <v>3.0004418912947415</v>
      </c>
      <c r="AS393">
        <f ca="1">P393/J393</f>
        <v>1.2975422003365491E-2</v>
      </c>
    </row>
    <row r="394" spans="1:45" hidden="1" outlineLevel="1" x14ac:dyDescent="0.4">
      <c r="A394">
        <f t="shared" si="207"/>
        <v>201901</v>
      </c>
      <c r="B394" t="s">
        <v>430</v>
      </c>
      <c r="C394" t="s">
        <v>288</v>
      </c>
      <c r="D394" t="str">
        <f t="shared" ca="1" si="201"/>
        <v>I101</v>
      </c>
      <c r="E394">
        <f t="shared" ca="1" si="208"/>
        <v>24</v>
      </c>
      <c r="F394">
        <f t="shared" ca="1" si="209"/>
        <v>24</v>
      </c>
      <c r="G394" t="str">
        <f t="shared" ca="1" si="197"/>
        <v>S10</v>
      </c>
      <c r="H394" t="str">
        <f t="shared" ca="1" si="198"/>
        <v>S105</v>
      </c>
      <c r="I394">
        <f ca="1">VLOOKUP(D394,PRC!$A$2:$B$21,2,0)*E394</f>
        <v>720000</v>
      </c>
      <c r="J394">
        <f t="shared" ca="1" si="210"/>
        <v>503995.99999999994</v>
      </c>
      <c r="K394">
        <f ca="1">VLOOKUP(D394,PRC!$A$1:$C$21,3,0)*E394</f>
        <v>374400</v>
      </c>
      <c r="L394">
        <f t="shared" ca="1" si="211"/>
        <v>14000</v>
      </c>
      <c r="M394">
        <f t="shared" ca="1" si="212"/>
        <v>43000</v>
      </c>
      <c r="N394">
        <f t="shared" ca="1" si="213"/>
        <v>36000</v>
      </c>
      <c r="O394">
        <f t="shared" ca="1" si="214"/>
        <v>36000</v>
      </c>
      <c r="P394">
        <f t="shared" ca="1" si="199"/>
        <v>595.99999999994179</v>
      </c>
      <c r="Q394">
        <f ca="1">IF(P394&gt;0,1,0)</f>
        <v>1</v>
      </c>
      <c r="R394">
        <f t="shared" ca="1" si="215"/>
        <v>30</v>
      </c>
      <c r="S394">
        <f t="shared" ca="1" si="216"/>
        <v>2</v>
      </c>
      <c r="T394">
        <f t="shared" ca="1" si="217"/>
        <v>6</v>
      </c>
      <c r="U394">
        <f t="shared" ca="1" si="218"/>
        <v>5</v>
      </c>
      <c r="V394">
        <f t="shared" ca="1" si="219"/>
        <v>5</v>
      </c>
      <c r="X394">
        <f t="shared" si="223"/>
        <v>394</v>
      </c>
      <c r="Y394">
        <f t="shared" si="200"/>
        <v>252</v>
      </c>
      <c r="Z394">
        <f t="shared" si="224"/>
        <v>253</v>
      </c>
      <c r="AA394">
        <f t="shared" si="220"/>
        <v>451</v>
      </c>
      <c r="AB394">
        <f t="shared" si="221"/>
        <v>200</v>
      </c>
      <c r="AM394" t="str">
        <f t="shared" si="222"/>
        <v>201901KS</v>
      </c>
      <c r="AN394">
        <f t="shared" ca="1" si="202"/>
        <v>30.000555555555565</v>
      </c>
      <c r="AO394">
        <f t="shared" ca="1" si="203"/>
        <v>1.9444444444444444</v>
      </c>
      <c r="AP394">
        <f t="shared" ca="1" si="204"/>
        <v>5.9722222222222223</v>
      </c>
      <c r="AQ394">
        <f t="shared" ca="1" si="205"/>
        <v>5</v>
      </c>
      <c r="AR394">
        <f t="shared" ca="1" si="206"/>
        <v>5</v>
      </c>
      <c r="AS394">
        <f ca="1">P394/J394</f>
        <v>1.1825490678496295E-3</v>
      </c>
    </row>
    <row r="395" spans="1:45" hidden="1" outlineLevel="1" x14ac:dyDescent="0.4">
      <c r="A395">
        <f t="shared" si="207"/>
        <v>201901</v>
      </c>
      <c r="B395" t="s">
        <v>431</v>
      </c>
      <c r="C395" t="s">
        <v>288</v>
      </c>
      <c r="D395" t="str">
        <f t="shared" ca="1" si="201"/>
        <v>I110</v>
      </c>
      <c r="E395">
        <f t="shared" ca="1" si="208"/>
        <v>34</v>
      </c>
      <c r="F395">
        <f t="shared" ca="1" si="209"/>
        <v>21</v>
      </c>
      <c r="G395" t="str">
        <f t="shared" ca="1" si="197"/>
        <v>S11</v>
      </c>
      <c r="H395" t="str">
        <f t="shared" ca="1" si="198"/>
        <v>S114</v>
      </c>
      <c r="I395">
        <f ca="1">VLOOKUP(D395,PRC!$A$2:$B$21,2,0)*E395</f>
        <v>10200000</v>
      </c>
      <c r="J395">
        <f t="shared" ca="1" si="210"/>
        <v>7241996</v>
      </c>
      <c r="K395">
        <f ca="1">VLOOKUP(D395,PRC!$A$1:$C$21,3,0)*E395</f>
        <v>4692000</v>
      </c>
      <c r="L395">
        <f t="shared" ca="1" si="211"/>
        <v>306000</v>
      </c>
      <c r="M395">
        <f t="shared" ca="1" si="212"/>
        <v>612000</v>
      </c>
      <c r="N395">
        <f t="shared" ca="1" si="213"/>
        <v>714000</v>
      </c>
      <c r="O395">
        <f t="shared" ca="1" si="214"/>
        <v>306000</v>
      </c>
      <c r="P395">
        <f t="shared" ca="1" si="199"/>
        <v>611996</v>
      </c>
      <c r="Q395">
        <f ca="1">IF(P395&gt;0,1,0)</f>
        <v>1</v>
      </c>
      <c r="R395">
        <f t="shared" ca="1" si="215"/>
        <v>29</v>
      </c>
      <c r="S395">
        <f t="shared" ca="1" si="216"/>
        <v>3</v>
      </c>
      <c r="T395">
        <f t="shared" ca="1" si="217"/>
        <v>6</v>
      </c>
      <c r="U395">
        <f t="shared" ca="1" si="218"/>
        <v>7</v>
      </c>
      <c r="V395">
        <f t="shared" ca="1" si="219"/>
        <v>3</v>
      </c>
      <c r="X395">
        <f t="shared" si="223"/>
        <v>395</v>
      </c>
      <c r="Y395">
        <f t="shared" si="200"/>
        <v>252</v>
      </c>
      <c r="Z395">
        <f t="shared" si="224"/>
        <v>253</v>
      </c>
      <c r="AA395">
        <f t="shared" si="220"/>
        <v>451</v>
      </c>
      <c r="AB395">
        <f t="shared" si="221"/>
        <v>200</v>
      </c>
      <c r="AM395" t="str">
        <f t="shared" si="222"/>
        <v>201901KS</v>
      </c>
      <c r="AN395">
        <f t="shared" ca="1" si="202"/>
        <v>29.000039215686279</v>
      </c>
      <c r="AO395">
        <f t="shared" ca="1" si="203"/>
        <v>3</v>
      </c>
      <c r="AP395">
        <f t="shared" ca="1" si="204"/>
        <v>6</v>
      </c>
      <c r="AQ395">
        <f t="shared" ca="1" si="205"/>
        <v>7.0000000000000009</v>
      </c>
      <c r="AR395">
        <f t="shared" ca="1" si="206"/>
        <v>3</v>
      </c>
      <c r="AS395">
        <f ca="1">P395/J395</f>
        <v>8.4506536595712015E-2</v>
      </c>
    </row>
    <row r="396" spans="1:45" hidden="1" outlineLevel="1" x14ac:dyDescent="0.4">
      <c r="A396">
        <f t="shared" si="207"/>
        <v>201901</v>
      </c>
      <c r="B396" t="s">
        <v>432</v>
      </c>
      <c r="C396" t="s">
        <v>288</v>
      </c>
      <c r="D396" t="str">
        <f t="shared" ca="1" si="201"/>
        <v>I115</v>
      </c>
      <c r="E396">
        <f t="shared" ca="1" si="208"/>
        <v>27</v>
      </c>
      <c r="F396">
        <f t="shared" ca="1" si="209"/>
        <v>29</v>
      </c>
      <c r="G396" t="str">
        <f t="shared" ca="1" si="197"/>
        <v>S10</v>
      </c>
      <c r="H396" t="str">
        <f t="shared" ca="1" si="198"/>
        <v>S107</v>
      </c>
      <c r="I396">
        <f ca="1">VLOOKUP(D396,PRC!$A$2:$B$21,2,0)*E396</f>
        <v>135000</v>
      </c>
      <c r="J396">
        <f t="shared" ca="1" si="210"/>
        <v>101246</v>
      </c>
      <c r="K396">
        <f ca="1">VLOOKUP(D396,PRC!$A$1:$C$21,3,0)*E396</f>
        <v>64800</v>
      </c>
      <c r="L396">
        <f t="shared" ca="1" si="211"/>
        <v>1000</v>
      </c>
      <c r="M396">
        <f t="shared" ca="1" si="212"/>
        <v>9000</v>
      </c>
      <c r="N396">
        <f t="shared" ca="1" si="213"/>
        <v>14000</v>
      </c>
      <c r="O396">
        <f t="shared" ca="1" si="214"/>
        <v>7000</v>
      </c>
      <c r="P396">
        <f t="shared" ca="1" si="199"/>
        <v>5446</v>
      </c>
      <c r="Q396">
        <f ca="1">IF(P396&gt;0,1,0)</f>
        <v>1</v>
      </c>
      <c r="R396">
        <f t="shared" ca="1" si="215"/>
        <v>25</v>
      </c>
      <c r="S396">
        <f t="shared" ca="1" si="216"/>
        <v>1</v>
      </c>
      <c r="T396">
        <f t="shared" ca="1" si="217"/>
        <v>7</v>
      </c>
      <c r="U396">
        <f t="shared" ca="1" si="218"/>
        <v>10</v>
      </c>
      <c r="V396">
        <f t="shared" ca="1" si="219"/>
        <v>5</v>
      </c>
      <c r="X396">
        <f t="shared" si="223"/>
        <v>396</v>
      </c>
      <c r="Y396">
        <f t="shared" si="200"/>
        <v>252</v>
      </c>
      <c r="Z396">
        <f t="shared" si="224"/>
        <v>253</v>
      </c>
      <c r="AA396">
        <f t="shared" si="220"/>
        <v>451</v>
      </c>
      <c r="AB396">
        <f t="shared" si="221"/>
        <v>200</v>
      </c>
      <c r="AM396" t="str">
        <f t="shared" si="222"/>
        <v>201901KS</v>
      </c>
      <c r="AN396">
        <f t="shared" ca="1" si="202"/>
        <v>25.002962962962961</v>
      </c>
      <c r="AO396">
        <f t="shared" ca="1" si="203"/>
        <v>0.74074074074074081</v>
      </c>
      <c r="AP396">
        <f t="shared" ca="1" si="204"/>
        <v>6.666666666666667</v>
      </c>
      <c r="AQ396">
        <f t="shared" ca="1" si="205"/>
        <v>10.37037037037037</v>
      </c>
      <c r="AR396">
        <f t="shared" ca="1" si="206"/>
        <v>5.1851851851851851</v>
      </c>
      <c r="AS396">
        <f ca="1">P396/J396</f>
        <v>5.3789779349307627E-2</v>
      </c>
    </row>
    <row r="397" spans="1:45" hidden="1" outlineLevel="1" x14ac:dyDescent="0.4">
      <c r="A397">
        <f t="shared" si="207"/>
        <v>201901</v>
      </c>
      <c r="B397" t="s">
        <v>433</v>
      </c>
      <c r="C397" t="s">
        <v>288</v>
      </c>
      <c r="D397" t="str">
        <f t="shared" ca="1" si="201"/>
        <v>I120</v>
      </c>
      <c r="E397">
        <f t="shared" ca="1" si="208"/>
        <v>37</v>
      </c>
      <c r="F397">
        <f t="shared" ca="1" si="209"/>
        <v>26</v>
      </c>
      <c r="G397" t="str">
        <f t="shared" ca="1" si="197"/>
        <v>S12</v>
      </c>
      <c r="H397" t="str">
        <f t="shared" ca="1" si="198"/>
        <v>S120</v>
      </c>
      <c r="I397">
        <f ca="1">VLOOKUP(D397,PRC!$A$2:$B$21,2,0)*E397</f>
        <v>159100000</v>
      </c>
      <c r="J397">
        <f t="shared" ca="1" si="210"/>
        <v>116142996</v>
      </c>
      <c r="K397">
        <f ca="1">VLOOKUP(D397,PRC!$A$1:$C$21,3,0)*E397</f>
        <v>71595000</v>
      </c>
      <c r="L397">
        <f t="shared" ca="1" si="211"/>
        <v>1591000</v>
      </c>
      <c r="M397">
        <f t="shared" ca="1" si="212"/>
        <v>7955000</v>
      </c>
      <c r="N397">
        <f t="shared" ca="1" si="213"/>
        <v>14319000</v>
      </c>
      <c r="O397">
        <f t="shared" ca="1" si="214"/>
        <v>6364000</v>
      </c>
      <c r="P397">
        <f t="shared" ca="1" si="199"/>
        <v>14318996</v>
      </c>
      <c r="Q397">
        <f ca="1">IF(P397&gt;0,1,0)</f>
        <v>1</v>
      </c>
      <c r="R397">
        <f t="shared" ca="1" si="215"/>
        <v>27</v>
      </c>
      <c r="S397">
        <f t="shared" ca="1" si="216"/>
        <v>1</v>
      </c>
      <c r="T397">
        <f t="shared" ca="1" si="217"/>
        <v>5</v>
      </c>
      <c r="U397">
        <f t="shared" ca="1" si="218"/>
        <v>9</v>
      </c>
      <c r="V397">
        <f t="shared" ca="1" si="219"/>
        <v>4</v>
      </c>
      <c r="X397">
        <f t="shared" si="223"/>
        <v>397</v>
      </c>
      <c r="Y397">
        <f t="shared" si="200"/>
        <v>252</v>
      </c>
      <c r="Z397">
        <f t="shared" si="224"/>
        <v>253</v>
      </c>
      <c r="AA397">
        <f t="shared" si="220"/>
        <v>451</v>
      </c>
      <c r="AB397">
        <f t="shared" si="221"/>
        <v>200</v>
      </c>
      <c r="AM397" t="str">
        <f t="shared" si="222"/>
        <v>201901KS</v>
      </c>
      <c r="AN397">
        <f t="shared" ca="1" si="202"/>
        <v>27.000002514142054</v>
      </c>
      <c r="AO397">
        <f t="shared" ca="1" si="203"/>
        <v>1</v>
      </c>
      <c r="AP397">
        <f t="shared" ca="1" si="204"/>
        <v>5</v>
      </c>
      <c r="AQ397">
        <f t="shared" ca="1" si="205"/>
        <v>9</v>
      </c>
      <c r="AR397">
        <f t="shared" ca="1" si="206"/>
        <v>4</v>
      </c>
      <c r="AS397">
        <f ca="1">P397/J397</f>
        <v>0.12328764103863826</v>
      </c>
    </row>
    <row r="398" spans="1:45" hidden="1" outlineLevel="1" x14ac:dyDescent="0.4">
      <c r="A398">
        <f t="shared" si="207"/>
        <v>201901</v>
      </c>
      <c r="B398" t="s">
        <v>434</v>
      </c>
      <c r="C398" t="s">
        <v>288</v>
      </c>
      <c r="D398" t="str">
        <f t="shared" ca="1" si="201"/>
        <v>I110</v>
      </c>
      <c r="E398">
        <f t="shared" ca="1" si="208"/>
        <v>33</v>
      </c>
      <c r="F398">
        <f t="shared" ca="1" si="209"/>
        <v>25</v>
      </c>
      <c r="G398" t="str">
        <f t="shared" ca="1" si="197"/>
        <v>S11</v>
      </c>
      <c r="H398" t="str">
        <f t="shared" ca="1" si="198"/>
        <v>S118</v>
      </c>
      <c r="I398">
        <f ca="1">VLOOKUP(D398,PRC!$A$2:$B$21,2,0)*E398</f>
        <v>9900000</v>
      </c>
      <c r="J398">
        <f t="shared" ca="1" si="210"/>
        <v>6929996</v>
      </c>
      <c r="K398">
        <f ca="1">VLOOKUP(D398,PRC!$A$1:$C$21,3,0)*E398</f>
        <v>4554000</v>
      </c>
      <c r="L398">
        <f t="shared" ca="1" si="211"/>
        <v>297000</v>
      </c>
      <c r="M398">
        <f t="shared" ca="1" si="212"/>
        <v>693000</v>
      </c>
      <c r="N398">
        <f t="shared" ca="1" si="213"/>
        <v>495000</v>
      </c>
      <c r="O398">
        <f t="shared" ca="1" si="214"/>
        <v>297000</v>
      </c>
      <c r="P398">
        <f t="shared" ca="1" si="199"/>
        <v>593996</v>
      </c>
      <c r="Q398">
        <f ca="1">IF(P398&gt;0,1,0)</f>
        <v>1</v>
      </c>
      <c r="R398">
        <f t="shared" ca="1" si="215"/>
        <v>30</v>
      </c>
      <c r="S398">
        <f t="shared" ca="1" si="216"/>
        <v>3</v>
      </c>
      <c r="T398">
        <f t="shared" ca="1" si="217"/>
        <v>7</v>
      </c>
      <c r="U398">
        <f t="shared" ca="1" si="218"/>
        <v>5</v>
      </c>
      <c r="V398">
        <f t="shared" ca="1" si="219"/>
        <v>3</v>
      </c>
      <c r="X398">
        <f t="shared" si="223"/>
        <v>398</v>
      </c>
      <c r="Y398">
        <f t="shared" si="200"/>
        <v>252</v>
      </c>
      <c r="Z398">
        <f t="shared" si="224"/>
        <v>253</v>
      </c>
      <c r="AA398">
        <f t="shared" si="220"/>
        <v>451</v>
      </c>
      <c r="AB398">
        <f t="shared" si="221"/>
        <v>200</v>
      </c>
      <c r="AM398" t="str">
        <f t="shared" si="222"/>
        <v>201901KS</v>
      </c>
      <c r="AN398">
        <f t="shared" ca="1" si="202"/>
        <v>30.000040404040405</v>
      </c>
      <c r="AO398">
        <f t="shared" ca="1" si="203"/>
        <v>3</v>
      </c>
      <c r="AP398">
        <f t="shared" ca="1" si="204"/>
        <v>7.0000000000000009</v>
      </c>
      <c r="AQ398">
        <f t="shared" ca="1" si="205"/>
        <v>5</v>
      </c>
      <c r="AR398">
        <f t="shared" ca="1" si="206"/>
        <v>3</v>
      </c>
      <c r="AS398">
        <f ca="1">P398/J398</f>
        <v>8.57137579877391E-2</v>
      </c>
    </row>
    <row r="399" spans="1:45" hidden="1" outlineLevel="1" x14ac:dyDescent="0.4">
      <c r="A399">
        <f t="shared" si="207"/>
        <v>201901</v>
      </c>
      <c r="B399" t="s">
        <v>435</v>
      </c>
      <c r="C399" t="s">
        <v>288</v>
      </c>
      <c r="D399" t="str">
        <f t="shared" ca="1" si="201"/>
        <v>I118</v>
      </c>
      <c r="E399">
        <f t="shared" ca="1" si="208"/>
        <v>47</v>
      </c>
      <c r="F399">
        <f t="shared" ca="1" si="209"/>
        <v>27</v>
      </c>
      <c r="G399" t="str">
        <f t="shared" ca="1" si="197"/>
        <v>S10</v>
      </c>
      <c r="H399" t="str">
        <f t="shared" ca="1" si="198"/>
        <v>S108</v>
      </c>
      <c r="I399">
        <f ca="1">VLOOKUP(D399,PRC!$A$2:$B$21,2,0)*E399</f>
        <v>24910000</v>
      </c>
      <c r="J399">
        <f t="shared" ca="1" si="210"/>
        <v>19927996</v>
      </c>
      <c r="K399">
        <f ca="1">VLOOKUP(D399,PRC!$A$1:$C$21,3,0)*E399</f>
        <v>10462200</v>
      </c>
      <c r="L399">
        <f t="shared" ca="1" si="211"/>
        <v>249000</v>
      </c>
      <c r="M399">
        <f t="shared" ca="1" si="212"/>
        <v>1744000</v>
      </c>
      <c r="N399">
        <f t="shared" ca="1" si="213"/>
        <v>1744000</v>
      </c>
      <c r="O399">
        <f t="shared" ca="1" si="214"/>
        <v>747000</v>
      </c>
      <c r="P399">
        <f t="shared" ca="1" si="199"/>
        <v>4981796</v>
      </c>
      <c r="Q399">
        <f ca="1">IF(P399&gt;0,1,0)</f>
        <v>1</v>
      </c>
      <c r="R399">
        <f t="shared" ca="1" si="215"/>
        <v>20</v>
      </c>
      <c r="S399">
        <f t="shared" ca="1" si="216"/>
        <v>1</v>
      </c>
      <c r="T399">
        <f t="shared" ca="1" si="217"/>
        <v>7</v>
      </c>
      <c r="U399">
        <f t="shared" ca="1" si="218"/>
        <v>7</v>
      </c>
      <c r="V399">
        <f t="shared" ca="1" si="219"/>
        <v>3</v>
      </c>
      <c r="X399">
        <f t="shared" si="223"/>
        <v>399</v>
      </c>
      <c r="Y399">
        <f t="shared" si="200"/>
        <v>252</v>
      </c>
      <c r="Z399">
        <f t="shared" si="224"/>
        <v>253</v>
      </c>
      <c r="AA399">
        <f t="shared" si="220"/>
        <v>451</v>
      </c>
      <c r="AB399">
        <f t="shared" si="221"/>
        <v>200</v>
      </c>
      <c r="AM399" t="str">
        <f t="shared" si="222"/>
        <v>201901KS</v>
      </c>
      <c r="AN399">
        <f t="shared" ca="1" si="202"/>
        <v>20.000016057808111</v>
      </c>
      <c r="AO399">
        <f t="shared" ca="1" si="203"/>
        <v>0.99959855479727022</v>
      </c>
      <c r="AP399">
        <f t="shared" ca="1" si="204"/>
        <v>7.0012043356081897</v>
      </c>
      <c r="AQ399">
        <f t="shared" ca="1" si="205"/>
        <v>7.0012043356081897</v>
      </c>
      <c r="AR399">
        <f t="shared" ca="1" si="206"/>
        <v>2.9987956643918108</v>
      </c>
      <c r="AS399">
        <f ca="1">P399/J399</f>
        <v>0.24998981332593603</v>
      </c>
    </row>
    <row r="400" spans="1:45" hidden="1" outlineLevel="1" x14ac:dyDescent="0.4">
      <c r="A400">
        <f t="shared" si="207"/>
        <v>201901</v>
      </c>
      <c r="B400" t="s">
        <v>436</v>
      </c>
      <c r="C400" t="s">
        <v>288</v>
      </c>
      <c r="D400" t="str">
        <f t="shared" ca="1" si="201"/>
        <v>I110</v>
      </c>
      <c r="E400">
        <f t="shared" ca="1" si="208"/>
        <v>47</v>
      </c>
      <c r="F400">
        <f t="shared" ca="1" si="209"/>
        <v>22</v>
      </c>
      <c r="G400" t="str">
        <f t="shared" ca="1" si="197"/>
        <v>S10</v>
      </c>
      <c r="H400" t="str">
        <f t="shared" ca="1" si="198"/>
        <v>S108</v>
      </c>
      <c r="I400">
        <f ca="1">VLOOKUP(D400,PRC!$A$2:$B$21,2,0)*E400</f>
        <v>14100000</v>
      </c>
      <c r="J400">
        <f t="shared" ca="1" si="210"/>
        <v>10715996</v>
      </c>
      <c r="K400">
        <f ca="1">VLOOKUP(D400,PRC!$A$1:$C$21,3,0)*E400</f>
        <v>6486000</v>
      </c>
      <c r="L400">
        <f t="shared" ca="1" si="211"/>
        <v>141000</v>
      </c>
      <c r="M400">
        <f t="shared" ca="1" si="212"/>
        <v>564000</v>
      </c>
      <c r="N400">
        <f t="shared" ca="1" si="213"/>
        <v>1128000</v>
      </c>
      <c r="O400">
        <f t="shared" ca="1" si="214"/>
        <v>564000</v>
      </c>
      <c r="P400">
        <f t="shared" ca="1" si="199"/>
        <v>1832996</v>
      </c>
      <c r="Q400">
        <f ca="1">IF(P400&gt;0,1,0)</f>
        <v>1</v>
      </c>
      <c r="R400">
        <f t="shared" ca="1" si="215"/>
        <v>24</v>
      </c>
      <c r="S400">
        <f t="shared" ca="1" si="216"/>
        <v>1</v>
      </c>
      <c r="T400">
        <f t="shared" ca="1" si="217"/>
        <v>4</v>
      </c>
      <c r="U400">
        <f t="shared" ca="1" si="218"/>
        <v>8</v>
      </c>
      <c r="V400">
        <f t="shared" ca="1" si="219"/>
        <v>4</v>
      </c>
      <c r="X400">
        <f t="shared" si="223"/>
        <v>400</v>
      </c>
      <c r="Y400">
        <f t="shared" si="200"/>
        <v>252</v>
      </c>
      <c r="Z400">
        <f t="shared" si="224"/>
        <v>253</v>
      </c>
      <c r="AA400">
        <f t="shared" si="220"/>
        <v>451</v>
      </c>
      <c r="AB400">
        <f t="shared" si="221"/>
        <v>200</v>
      </c>
      <c r="AM400" t="str">
        <f t="shared" si="222"/>
        <v>201901KS</v>
      </c>
      <c r="AN400">
        <f t="shared" ca="1" si="202"/>
        <v>24.000028368794325</v>
      </c>
      <c r="AO400">
        <f t="shared" ca="1" si="203"/>
        <v>1</v>
      </c>
      <c r="AP400">
        <f t="shared" ca="1" si="204"/>
        <v>4</v>
      </c>
      <c r="AQ400">
        <f t="shared" ca="1" si="205"/>
        <v>8</v>
      </c>
      <c r="AR400">
        <f t="shared" ca="1" si="206"/>
        <v>4</v>
      </c>
      <c r="AS400">
        <f ca="1">P400/J400</f>
        <v>0.17105232215465552</v>
      </c>
    </row>
    <row r="401" spans="1:45" hidden="1" outlineLevel="1" x14ac:dyDescent="0.4">
      <c r="A401">
        <f t="shared" si="207"/>
        <v>201901</v>
      </c>
      <c r="B401" t="s">
        <v>437</v>
      </c>
      <c r="C401" t="s">
        <v>288</v>
      </c>
      <c r="D401" t="str">
        <f t="shared" ca="1" si="201"/>
        <v>I104</v>
      </c>
      <c r="E401">
        <f t="shared" ca="1" si="208"/>
        <v>41</v>
      </c>
      <c r="F401">
        <f t="shared" ca="1" si="209"/>
        <v>23</v>
      </c>
      <c r="G401" t="str">
        <f t="shared" ca="1" si="197"/>
        <v>S10</v>
      </c>
      <c r="H401" t="str">
        <f t="shared" ca="1" si="198"/>
        <v>S107</v>
      </c>
      <c r="I401">
        <f ca="1">VLOOKUP(D401,PRC!$A$2:$B$21,2,0)*E401</f>
        <v>2870000</v>
      </c>
      <c r="J401">
        <f t="shared" ca="1" si="210"/>
        <v>2152496</v>
      </c>
      <c r="K401">
        <f ca="1">VLOOKUP(D401,PRC!$A$1:$C$21,3,0)*E401</f>
        <v>1205400</v>
      </c>
      <c r="L401">
        <f t="shared" ca="1" si="211"/>
        <v>57000</v>
      </c>
      <c r="M401">
        <f t="shared" ca="1" si="212"/>
        <v>201000</v>
      </c>
      <c r="N401">
        <f t="shared" ca="1" si="213"/>
        <v>258000</v>
      </c>
      <c r="O401">
        <f t="shared" ca="1" si="214"/>
        <v>144000</v>
      </c>
      <c r="P401">
        <f t="shared" ca="1" si="199"/>
        <v>287096</v>
      </c>
      <c r="Q401">
        <f ca="1">IF(P401&gt;0,1,0)</f>
        <v>1</v>
      </c>
      <c r="R401">
        <f t="shared" ca="1" si="215"/>
        <v>25</v>
      </c>
      <c r="S401">
        <f t="shared" ca="1" si="216"/>
        <v>2</v>
      </c>
      <c r="T401">
        <f t="shared" ca="1" si="217"/>
        <v>7</v>
      </c>
      <c r="U401">
        <f t="shared" ca="1" si="218"/>
        <v>9</v>
      </c>
      <c r="V401">
        <f t="shared" ca="1" si="219"/>
        <v>5</v>
      </c>
      <c r="X401">
        <f t="shared" si="223"/>
        <v>401</v>
      </c>
      <c r="Y401">
        <f t="shared" si="200"/>
        <v>252</v>
      </c>
      <c r="Z401">
        <f t="shared" si="224"/>
        <v>253</v>
      </c>
      <c r="AA401">
        <f t="shared" si="220"/>
        <v>451</v>
      </c>
      <c r="AB401">
        <f t="shared" si="221"/>
        <v>200</v>
      </c>
      <c r="AM401" t="str">
        <f t="shared" si="222"/>
        <v>201901KS</v>
      </c>
      <c r="AN401">
        <f t="shared" ca="1" si="202"/>
        <v>25.000139372822293</v>
      </c>
      <c r="AO401">
        <f t="shared" ca="1" si="203"/>
        <v>1.986062717770035</v>
      </c>
      <c r="AP401">
        <f t="shared" ca="1" si="204"/>
        <v>7.0034843205574919</v>
      </c>
      <c r="AQ401">
        <f t="shared" ca="1" si="205"/>
        <v>8.989547038327526</v>
      </c>
      <c r="AR401">
        <f t="shared" ca="1" si="206"/>
        <v>5.0174216027874561</v>
      </c>
      <c r="AS401">
        <f ca="1">P401/J401</f>
        <v>0.13337818049371519</v>
      </c>
    </row>
    <row r="402" spans="1:45" hidden="1" outlineLevel="1" x14ac:dyDescent="0.4">
      <c r="A402">
        <f t="shared" si="207"/>
        <v>201901</v>
      </c>
      <c r="B402" t="s">
        <v>678</v>
      </c>
      <c r="C402" t="s">
        <v>288</v>
      </c>
      <c r="D402" t="str">
        <f t="shared" ca="1" si="201"/>
        <v>I114</v>
      </c>
      <c r="E402">
        <f t="shared" ca="1" si="208"/>
        <v>22</v>
      </c>
      <c r="F402">
        <f t="shared" ca="1" si="209"/>
        <v>28</v>
      </c>
      <c r="G402" t="str">
        <f t="shared" ca="1" si="197"/>
        <v>S10</v>
      </c>
      <c r="H402" t="str">
        <f t="shared" ca="1" si="198"/>
        <v>S107</v>
      </c>
      <c r="I402">
        <f ca="1">VLOOKUP(D402,PRC!$A$2:$B$21,2,0)*E402</f>
        <v>5280000</v>
      </c>
      <c r="J402">
        <f t="shared" ca="1" si="210"/>
        <v>3959996</v>
      </c>
      <c r="K402">
        <f ca="1">VLOOKUP(D402,PRC!$A$1:$C$21,3,0)*E402</f>
        <v>3062400</v>
      </c>
      <c r="L402">
        <f t="shared" ref="L402:L465" ca="1" si="225">ROUND($I402*S402,-5)/100</f>
        <v>53000</v>
      </c>
      <c r="M402">
        <f t="shared" ref="M402:M465" ca="1" si="226">ROUND($I402*T402,-5)/100</f>
        <v>264000</v>
      </c>
      <c r="N402">
        <f t="shared" ref="N402:N465" ca="1" si="227">ROUND($I402*U402,-5)/100</f>
        <v>475000</v>
      </c>
      <c r="O402">
        <f t="shared" ref="O402:O465" ca="1" si="228">ROUND($I402*V402,-5)/100</f>
        <v>211000</v>
      </c>
      <c r="P402">
        <f t="shared" ref="P402:P451" ca="1" si="229">J402-SUM(K402:O402)</f>
        <v>-105404</v>
      </c>
      <c r="Q402">
        <f ca="1">IF(P402&gt;0,1,0)</f>
        <v>0</v>
      </c>
      <c r="R402">
        <f t="shared" ca="1" si="215"/>
        <v>25</v>
      </c>
      <c r="S402">
        <f t="shared" ca="1" si="216"/>
        <v>1</v>
      </c>
      <c r="T402">
        <f t="shared" ca="1" si="217"/>
        <v>5</v>
      </c>
      <c r="U402">
        <f t="shared" ca="1" si="218"/>
        <v>9</v>
      </c>
      <c r="V402">
        <f t="shared" ca="1" si="219"/>
        <v>4</v>
      </c>
      <c r="X402">
        <f t="shared" si="223"/>
        <v>402</v>
      </c>
      <c r="Y402">
        <f t="shared" si="200"/>
        <v>252</v>
      </c>
      <c r="Z402">
        <f t="shared" si="224"/>
        <v>253</v>
      </c>
      <c r="AA402">
        <f t="shared" si="220"/>
        <v>451</v>
      </c>
      <c r="AB402">
        <f t="shared" si="221"/>
        <v>200</v>
      </c>
      <c r="AM402" t="str">
        <f t="shared" si="222"/>
        <v>201901KS</v>
      </c>
      <c r="AN402">
        <f t="shared" ca="1" si="202"/>
        <v>25.000075757575758</v>
      </c>
      <c r="AO402">
        <f t="shared" ca="1" si="203"/>
        <v>1.0037878787878789</v>
      </c>
      <c r="AP402">
        <f t="shared" ca="1" si="204"/>
        <v>5</v>
      </c>
      <c r="AQ402">
        <f t="shared" ca="1" si="205"/>
        <v>8.9962121212121211</v>
      </c>
      <c r="AR402">
        <f t="shared" ca="1" si="206"/>
        <v>3.9962121212121211</v>
      </c>
      <c r="AS402">
        <f ca="1">P402/J402</f>
        <v>-2.6617198603230911E-2</v>
      </c>
    </row>
    <row r="403" spans="1:45" hidden="1" outlineLevel="1" x14ac:dyDescent="0.4">
      <c r="A403">
        <f t="shared" si="207"/>
        <v>201901</v>
      </c>
      <c r="B403" t="s">
        <v>679</v>
      </c>
      <c r="C403" t="s">
        <v>288</v>
      </c>
      <c r="D403" t="str">
        <f t="shared" ca="1" si="201"/>
        <v>I101</v>
      </c>
      <c r="E403">
        <f t="shared" ca="1" si="208"/>
        <v>33</v>
      </c>
      <c r="F403">
        <f t="shared" ca="1" si="209"/>
        <v>26</v>
      </c>
      <c r="G403" t="str">
        <f t="shared" ca="1" si="197"/>
        <v>S11</v>
      </c>
      <c r="H403" t="str">
        <f t="shared" ca="1" si="198"/>
        <v>S115</v>
      </c>
      <c r="I403">
        <f ca="1">VLOOKUP(D403,PRC!$A$2:$B$21,2,0)*E403</f>
        <v>990000</v>
      </c>
      <c r="J403">
        <f t="shared" ca="1" si="210"/>
        <v>762296</v>
      </c>
      <c r="K403">
        <f ca="1">VLOOKUP(D403,PRC!$A$1:$C$21,3,0)*E403</f>
        <v>514800</v>
      </c>
      <c r="L403">
        <f t="shared" ca="1" si="225"/>
        <v>30000</v>
      </c>
      <c r="M403">
        <f t="shared" ca="1" si="226"/>
        <v>40000</v>
      </c>
      <c r="N403">
        <f t="shared" ca="1" si="227"/>
        <v>69000</v>
      </c>
      <c r="O403">
        <f t="shared" ca="1" si="228"/>
        <v>50000</v>
      </c>
      <c r="P403">
        <f t="shared" ca="1" si="229"/>
        <v>58496</v>
      </c>
      <c r="Q403">
        <f ca="1">IF(P403&gt;0,1,0)</f>
        <v>1</v>
      </c>
      <c r="R403">
        <f t="shared" ca="1" si="215"/>
        <v>23</v>
      </c>
      <c r="S403">
        <f t="shared" ca="1" si="216"/>
        <v>3</v>
      </c>
      <c r="T403">
        <f t="shared" ca="1" si="217"/>
        <v>4</v>
      </c>
      <c r="U403">
        <f t="shared" ca="1" si="218"/>
        <v>7</v>
      </c>
      <c r="V403">
        <f t="shared" ca="1" si="219"/>
        <v>5</v>
      </c>
      <c r="X403">
        <f t="shared" si="223"/>
        <v>403</v>
      </c>
      <c r="Y403">
        <f t="shared" si="200"/>
        <v>252</v>
      </c>
      <c r="Z403">
        <f t="shared" si="224"/>
        <v>253</v>
      </c>
      <c r="AA403">
        <f t="shared" si="220"/>
        <v>451</v>
      </c>
      <c r="AB403">
        <f t="shared" si="221"/>
        <v>200</v>
      </c>
      <c r="AM403" t="str">
        <f t="shared" si="222"/>
        <v>201901KS</v>
      </c>
      <c r="AN403">
        <f t="shared" ca="1" si="202"/>
        <v>23.000404040404042</v>
      </c>
      <c r="AO403">
        <f t="shared" ca="1" si="203"/>
        <v>3.0303030303030303</v>
      </c>
      <c r="AP403">
        <f t="shared" ca="1" si="204"/>
        <v>4.0404040404040407</v>
      </c>
      <c r="AQ403">
        <f t="shared" ca="1" si="205"/>
        <v>6.9696969696969706</v>
      </c>
      <c r="AR403">
        <f t="shared" ca="1" si="206"/>
        <v>5.0505050505050502</v>
      </c>
      <c r="AS403">
        <f ca="1">P403/J403</f>
        <v>7.673659575807823E-2</v>
      </c>
    </row>
    <row r="404" spans="1:45" hidden="1" outlineLevel="1" x14ac:dyDescent="0.4">
      <c r="A404">
        <f t="shared" si="207"/>
        <v>201901</v>
      </c>
      <c r="B404" t="s">
        <v>680</v>
      </c>
      <c r="C404" t="s">
        <v>288</v>
      </c>
      <c r="D404" t="str">
        <f t="shared" ca="1" si="201"/>
        <v>I117</v>
      </c>
      <c r="E404">
        <f t="shared" ca="1" si="208"/>
        <v>23</v>
      </c>
      <c r="F404">
        <f t="shared" ca="1" si="209"/>
        <v>20</v>
      </c>
      <c r="G404" t="str">
        <f t="shared" ca="1" si="197"/>
        <v>S11</v>
      </c>
      <c r="H404" t="str">
        <f t="shared" ca="1" si="198"/>
        <v>S114</v>
      </c>
      <c r="I404">
        <f ca="1">VLOOKUP(D404,PRC!$A$2:$B$21,2,0)*E404</f>
        <v>57500000</v>
      </c>
      <c r="J404">
        <f t="shared" ca="1" si="210"/>
        <v>45999996</v>
      </c>
      <c r="K404">
        <f ca="1">VLOOKUP(D404,PRC!$A$1:$C$21,3,0)*E404</f>
        <v>26450000</v>
      </c>
      <c r="L404">
        <f t="shared" ca="1" si="225"/>
        <v>575000</v>
      </c>
      <c r="M404">
        <f t="shared" ca="1" si="226"/>
        <v>3450000</v>
      </c>
      <c r="N404">
        <f t="shared" ca="1" si="227"/>
        <v>5750000</v>
      </c>
      <c r="O404">
        <f t="shared" ca="1" si="228"/>
        <v>2300000</v>
      </c>
      <c r="P404">
        <f t="shared" ca="1" si="229"/>
        <v>7474996</v>
      </c>
      <c r="Q404">
        <f ca="1">IF(P404&gt;0,1,0)</f>
        <v>1</v>
      </c>
      <c r="R404">
        <f t="shared" ca="1" si="215"/>
        <v>20</v>
      </c>
      <c r="S404">
        <f t="shared" ca="1" si="216"/>
        <v>1</v>
      </c>
      <c r="T404">
        <f t="shared" ca="1" si="217"/>
        <v>6</v>
      </c>
      <c r="U404">
        <f t="shared" ca="1" si="218"/>
        <v>10</v>
      </c>
      <c r="V404">
        <f t="shared" ca="1" si="219"/>
        <v>4</v>
      </c>
      <c r="X404">
        <f t="shared" si="223"/>
        <v>404</v>
      </c>
      <c r="Y404">
        <f t="shared" si="200"/>
        <v>252</v>
      </c>
      <c r="Z404">
        <f t="shared" si="224"/>
        <v>253</v>
      </c>
      <c r="AA404">
        <f t="shared" si="220"/>
        <v>451</v>
      </c>
      <c r="AB404">
        <f t="shared" si="221"/>
        <v>200</v>
      </c>
      <c r="AM404" t="str">
        <f t="shared" si="222"/>
        <v>201901KS</v>
      </c>
      <c r="AN404">
        <f t="shared" ca="1" si="202"/>
        <v>20.000006956521744</v>
      </c>
      <c r="AO404">
        <f t="shared" ca="1" si="203"/>
        <v>1</v>
      </c>
      <c r="AP404">
        <f t="shared" ca="1" si="204"/>
        <v>6</v>
      </c>
      <c r="AQ404">
        <f t="shared" ca="1" si="205"/>
        <v>10</v>
      </c>
      <c r="AR404">
        <f t="shared" ca="1" si="206"/>
        <v>4</v>
      </c>
      <c r="AS404">
        <f ca="1">P404/J404</f>
        <v>0.16249992717390671</v>
      </c>
    </row>
    <row r="405" spans="1:45" hidden="1" outlineLevel="1" x14ac:dyDescent="0.4">
      <c r="A405">
        <f t="shared" si="207"/>
        <v>201901</v>
      </c>
      <c r="B405" t="s">
        <v>681</v>
      </c>
      <c r="C405" t="s">
        <v>288</v>
      </c>
      <c r="D405" t="str">
        <f t="shared" ca="1" si="201"/>
        <v>I120</v>
      </c>
      <c r="E405">
        <f t="shared" ca="1" si="208"/>
        <v>14</v>
      </c>
      <c r="F405">
        <f t="shared" ca="1" si="209"/>
        <v>22</v>
      </c>
      <c r="G405" t="str">
        <f t="shared" ca="1" si="197"/>
        <v>S10</v>
      </c>
      <c r="H405" t="str">
        <f t="shared" ca="1" si="198"/>
        <v>S104</v>
      </c>
      <c r="I405">
        <f ca="1">VLOOKUP(D405,PRC!$A$2:$B$21,2,0)*E405</f>
        <v>60200000</v>
      </c>
      <c r="J405">
        <f t="shared" ca="1" si="210"/>
        <v>45149996</v>
      </c>
      <c r="K405">
        <f ca="1">VLOOKUP(D405,PRC!$A$1:$C$21,3,0)*E405</f>
        <v>27090000</v>
      </c>
      <c r="L405">
        <f t="shared" ca="1" si="225"/>
        <v>1204000</v>
      </c>
      <c r="M405">
        <f t="shared" ca="1" si="226"/>
        <v>3612000</v>
      </c>
      <c r="N405">
        <f t="shared" ca="1" si="227"/>
        <v>3612000</v>
      </c>
      <c r="O405">
        <f t="shared" ca="1" si="228"/>
        <v>1806000</v>
      </c>
      <c r="P405">
        <f t="shared" ca="1" si="229"/>
        <v>7825996</v>
      </c>
      <c r="Q405">
        <f ca="1">IF(P405&gt;0,1,0)</f>
        <v>1</v>
      </c>
      <c r="R405">
        <f t="shared" ca="1" si="215"/>
        <v>25</v>
      </c>
      <c r="S405">
        <f t="shared" ca="1" si="216"/>
        <v>2</v>
      </c>
      <c r="T405">
        <f t="shared" ca="1" si="217"/>
        <v>6</v>
      </c>
      <c r="U405">
        <f t="shared" ca="1" si="218"/>
        <v>6</v>
      </c>
      <c r="V405">
        <f t="shared" ca="1" si="219"/>
        <v>3</v>
      </c>
      <c r="X405">
        <f t="shared" si="223"/>
        <v>405</v>
      </c>
      <c r="Y405">
        <f t="shared" si="200"/>
        <v>252</v>
      </c>
      <c r="Z405">
        <f t="shared" si="224"/>
        <v>253</v>
      </c>
      <c r="AA405">
        <f t="shared" si="220"/>
        <v>451</v>
      </c>
      <c r="AB405">
        <f t="shared" si="221"/>
        <v>200</v>
      </c>
      <c r="AM405" t="str">
        <f t="shared" si="222"/>
        <v>201901KS</v>
      </c>
      <c r="AN405">
        <f t="shared" ca="1" si="202"/>
        <v>25.000006644518269</v>
      </c>
      <c r="AO405">
        <f t="shared" ca="1" si="203"/>
        <v>2</v>
      </c>
      <c r="AP405">
        <f t="shared" ca="1" si="204"/>
        <v>6</v>
      </c>
      <c r="AQ405">
        <f t="shared" ca="1" si="205"/>
        <v>6</v>
      </c>
      <c r="AR405">
        <f t="shared" ca="1" si="206"/>
        <v>3</v>
      </c>
      <c r="AS405">
        <f ca="1">P405/J405</f>
        <v>0.17333326009596989</v>
      </c>
    </row>
    <row r="406" spans="1:45" hidden="1" outlineLevel="1" x14ac:dyDescent="0.4">
      <c r="A406">
        <f t="shared" si="207"/>
        <v>201901</v>
      </c>
      <c r="B406" t="s">
        <v>682</v>
      </c>
      <c r="C406" t="s">
        <v>288</v>
      </c>
      <c r="D406" t="str">
        <f t="shared" ca="1" si="201"/>
        <v>I102</v>
      </c>
      <c r="E406">
        <f t="shared" ca="1" si="208"/>
        <v>39</v>
      </c>
      <c r="F406">
        <f t="shared" ca="1" si="209"/>
        <v>30</v>
      </c>
      <c r="G406" t="str">
        <f t="shared" ca="1" si="197"/>
        <v>S11</v>
      </c>
      <c r="H406" t="str">
        <f t="shared" ca="1" si="198"/>
        <v>S118</v>
      </c>
      <c r="I406">
        <f ca="1">VLOOKUP(D406,PRC!$A$2:$B$21,2,0)*E406</f>
        <v>1560000</v>
      </c>
      <c r="J406">
        <f t="shared" ca="1" si="210"/>
        <v>1216796</v>
      </c>
      <c r="K406">
        <f ca="1">VLOOKUP(D406,PRC!$A$1:$C$21,3,0)*E406</f>
        <v>733200</v>
      </c>
      <c r="L406">
        <f t="shared" ca="1" si="225"/>
        <v>31000</v>
      </c>
      <c r="M406">
        <f t="shared" ca="1" si="226"/>
        <v>109000</v>
      </c>
      <c r="N406">
        <f t="shared" ca="1" si="227"/>
        <v>94000</v>
      </c>
      <c r="O406">
        <f t="shared" ca="1" si="228"/>
        <v>78000</v>
      </c>
      <c r="P406">
        <f t="shared" ca="1" si="229"/>
        <v>171596</v>
      </c>
      <c r="Q406">
        <f ca="1">IF(P406&gt;0,1,0)</f>
        <v>1</v>
      </c>
      <c r="R406">
        <f t="shared" ca="1" si="215"/>
        <v>22</v>
      </c>
      <c r="S406">
        <f t="shared" ca="1" si="216"/>
        <v>2</v>
      </c>
      <c r="T406">
        <f t="shared" ca="1" si="217"/>
        <v>7</v>
      </c>
      <c r="U406">
        <f t="shared" ca="1" si="218"/>
        <v>6</v>
      </c>
      <c r="V406">
        <f t="shared" ca="1" si="219"/>
        <v>5</v>
      </c>
      <c r="X406">
        <f t="shared" si="223"/>
        <v>406</v>
      </c>
      <c r="Y406">
        <f t="shared" si="200"/>
        <v>252</v>
      </c>
      <c r="Z406">
        <f t="shared" si="224"/>
        <v>253</v>
      </c>
      <c r="AA406">
        <f t="shared" si="220"/>
        <v>451</v>
      </c>
      <c r="AB406">
        <f t="shared" si="221"/>
        <v>200</v>
      </c>
      <c r="AM406" t="str">
        <f t="shared" si="222"/>
        <v>201901KS</v>
      </c>
      <c r="AN406">
        <f t="shared" ca="1" si="202"/>
        <v>22.000256410256412</v>
      </c>
      <c r="AO406">
        <f t="shared" ca="1" si="203"/>
        <v>1.987179487179487</v>
      </c>
      <c r="AP406">
        <f t="shared" ca="1" si="204"/>
        <v>6.9871794871794872</v>
      </c>
      <c r="AQ406">
        <f t="shared" ca="1" si="205"/>
        <v>6.0256410256410255</v>
      </c>
      <c r="AR406">
        <f t="shared" ca="1" si="206"/>
        <v>5</v>
      </c>
      <c r="AS406">
        <f ca="1">P406/J406</f>
        <v>0.14102281730051711</v>
      </c>
    </row>
    <row r="407" spans="1:45" hidden="1" outlineLevel="1" x14ac:dyDescent="0.4">
      <c r="A407">
        <f t="shared" si="207"/>
        <v>201901</v>
      </c>
      <c r="B407" t="s">
        <v>683</v>
      </c>
      <c r="C407" t="s">
        <v>288</v>
      </c>
      <c r="D407" t="str">
        <f t="shared" ca="1" si="201"/>
        <v>I118</v>
      </c>
      <c r="E407">
        <f t="shared" ca="1" si="208"/>
        <v>10</v>
      </c>
      <c r="F407">
        <f t="shared" ca="1" si="209"/>
        <v>26</v>
      </c>
      <c r="G407" t="str">
        <f t="shared" ca="1" si="197"/>
        <v>S11</v>
      </c>
      <c r="H407" t="str">
        <f t="shared" ca="1" si="198"/>
        <v>S113</v>
      </c>
      <c r="I407">
        <f ca="1">VLOOKUP(D407,PRC!$A$2:$B$21,2,0)*E407</f>
        <v>5300000</v>
      </c>
      <c r="J407">
        <f t="shared" ca="1" si="210"/>
        <v>3762996</v>
      </c>
      <c r="K407">
        <f ca="1">VLOOKUP(D407,PRC!$A$1:$C$21,3,0)*E407</f>
        <v>2226000</v>
      </c>
      <c r="L407">
        <f t="shared" ca="1" si="225"/>
        <v>159000</v>
      </c>
      <c r="M407">
        <f t="shared" ca="1" si="226"/>
        <v>318000</v>
      </c>
      <c r="N407">
        <f t="shared" ca="1" si="227"/>
        <v>477000</v>
      </c>
      <c r="O407">
        <f t="shared" ca="1" si="228"/>
        <v>265000</v>
      </c>
      <c r="P407">
        <f t="shared" ca="1" si="229"/>
        <v>317996</v>
      </c>
      <c r="Q407">
        <f ca="1">IF(P407&gt;0,1,0)</f>
        <v>1</v>
      </c>
      <c r="R407">
        <f t="shared" ca="1" si="215"/>
        <v>29</v>
      </c>
      <c r="S407">
        <f t="shared" ca="1" si="216"/>
        <v>3</v>
      </c>
      <c r="T407">
        <f t="shared" ca="1" si="217"/>
        <v>6</v>
      </c>
      <c r="U407">
        <f t="shared" ca="1" si="218"/>
        <v>9</v>
      </c>
      <c r="V407">
        <f t="shared" ca="1" si="219"/>
        <v>5</v>
      </c>
      <c r="X407">
        <f t="shared" si="223"/>
        <v>407</v>
      </c>
      <c r="Y407">
        <f t="shared" si="200"/>
        <v>252</v>
      </c>
      <c r="Z407">
        <f t="shared" si="224"/>
        <v>253</v>
      </c>
      <c r="AA407">
        <f t="shared" si="220"/>
        <v>451</v>
      </c>
      <c r="AB407">
        <f t="shared" si="221"/>
        <v>200</v>
      </c>
      <c r="AM407" t="str">
        <f t="shared" si="222"/>
        <v>201901KS</v>
      </c>
      <c r="AN407">
        <f t="shared" ca="1" si="202"/>
        <v>29.000075471698118</v>
      </c>
      <c r="AO407">
        <f t="shared" ca="1" si="203"/>
        <v>3</v>
      </c>
      <c r="AP407">
        <f t="shared" ca="1" si="204"/>
        <v>6</v>
      </c>
      <c r="AQ407">
        <f t="shared" ca="1" si="205"/>
        <v>9</v>
      </c>
      <c r="AR407">
        <f t="shared" ca="1" si="206"/>
        <v>5</v>
      </c>
      <c r="AS407">
        <f ca="1">P407/J407</f>
        <v>8.450606910025947E-2</v>
      </c>
    </row>
    <row r="408" spans="1:45" hidden="1" outlineLevel="1" x14ac:dyDescent="0.4">
      <c r="A408">
        <f t="shared" si="207"/>
        <v>201901</v>
      </c>
      <c r="B408" t="s">
        <v>684</v>
      </c>
      <c r="C408" t="s">
        <v>288</v>
      </c>
      <c r="D408" t="str">
        <f t="shared" ca="1" si="201"/>
        <v>I107</v>
      </c>
      <c r="E408">
        <f t="shared" ca="1" si="208"/>
        <v>17</v>
      </c>
      <c r="F408">
        <f t="shared" ca="1" si="209"/>
        <v>29</v>
      </c>
      <c r="G408" t="str">
        <f t="shared" ca="1" si="197"/>
        <v>S11</v>
      </c>
      <c r="H408" t="str">
        <f t="shared" ca="1" si="198"/>
        <v>S113</v>
      </c>
      <c r="I408">
        <f ca="1">VLOOKUP(D408,PRC!$A$2:$B$21,2,0)*E408</f>
        <v>2550000</v>
      </c>
      <c r="J408">
        <f t="shared" ca="1" si="210"/>
        <v>2039996</v>
      </c>
      <c r="K408">
        <f ca="1">VLOOKUP(D408,PRC!$A$1:$C$21,3,0)*E408</f>
        <v>1453500</v>
      </c>
      <c r="L408">
        <f t="shared" ca="1" si="225"/>
        <v>51000</v>
      </c>
      <c r="M408">
        <f t="shared" ca="1" si="226"/>
        <v>153000</v>
      </c>
      <c r="N408">
        <f t="shared" ca="1" si="227"/>
        <v>255000</v>
      </c>
      <c r="O408">
        <f t="shared" ca="1" si="228"/>
        <v>77000</v>
      </c>
      <c r="P408">
        <f t="shared" ca="1" si="229"/>
        <v>50496</v>
      </c>
      <c r="Q408">
        <f ca="1">IF(P408&gt;0,1,0)</f>
        <v>1</v>
      </c>
      <c r="R408">
        <f t="shared" ca="1" si="215"/>
        <v>20</v>
      </c>
      <c r="S408">
        <f t="shared" ca="1" si="216"/>
        <v>2</v>
      </c>
      <c r="T408">
        <f t="shared" ca="1" si="217"/>
        <v>6</v>
      </c>
      <c r="U408">
        <f t="shared" ca="1" si="218"/>
        <v>10</v>
      </c>
      <c r="V408">
        <f t="shared" ca="1" si="219"/>
        <v>3</v>
      </c>
      <c r="X408">
        <f t="shared" si="223"/>
        <v>408</v>
      </c>
      <c r="Y408">
        <f t="shared" si="200"/>
        <v>252</v>
      </c>
      <c r="Z408">
        <f t="shared" si="224"/>
        <v>253</v>
      </c>
      <c r="AA408">
        <f t="shared" si="220"/>
        <v>451</v>
      </c>
      <c r="AB408">
        <f t="shared" si="221"/>
        <v>200</v>
      </c>
      <c r="AM408" t="str">
        <f t="shared" si="222"/>
        <v>201901KS</v>
      </c>
      <c r="AN408">
        <f t="shared" ca="1" si="202"/>
        <v>20.000156862745101</v>
      </c>
      <c r="AO408">
        <f t="shared" ca="1" si="203"/>
        <v>2</v>
      </c>
      <c r="AP408">
        <f t="shared" ca="1" si="204"/>
        <v>6</v>
      </c>
      <c r="AQ408">
        <f t="shared" ca="1" si="205"/>
        <v>10</v>
      </c>
      <c r="AR408">
        <f t="shared" ca="1" si="206"/>
        <v>3.0196078431372548</v>
      </c>
      <c r="AS408">
        <f ca="1">P408/J408</f>
        <v>2.4752989711744534E-2</v>
      </c>
    </row>
    <row r="409" spans="1:45" hidden="1" outlineLevel="1" x14ac:dyDescent="0.4">
      <c r="A409">
        <f t="shared" si="207"/>
        <v>201901</v>
      </c>
      <c r="B409" t="s">
        <v>685</v>
      </c>
      <c r="C409" t="s">
        <v>288</v>
      </c>
      <c r="D409" t="str">
        <f t="shared" ca="1" si="201"/>
        <v>I116</v>
      </c>
      <c r="E409">
        <f t="shared" ca="1" si="208"/>
        <v>32</v>
      </c>
      <c r="F409">
        <f t="shared" ca="1" si="209"/>
        <v>29</v>
      </c>
      <c r="G409" t="str">
        <f t="shared" ca="1" si="197"/>
        <v>S10</v>
      </c>
      <c r="H409" t="str">
        <f t="shared" ca="1" si="198"/>
        <v>S106</v>
      </c>
      <c r="I409">
        <f ca="1">VLOOKUP(D409,PRC!$A$2:$B$21,2,0)*E409</f>
        <v>46720000</v>
      </c>
      <c r="J409">
        <f t="shared" ca="1" si="210"/>
        <v>36908796</v>
      </c>
      <c r="K409">
        <f ca="1">VLOOKUP(D409,PRC!$A$1:$C$21,3,0)*E409</f>
        <v>28032000</v>
      </c>
      <c r="L409">
        <f t="shared" ca="1" si="225"/>
        <v>934000</v>
      </c>
      <c r="M409">
        <f t="shared" ca="1" si="226"/>
        <v>3270000</v>
      </c>
      <c r="N409">
        <f t="shared" ca="1" si="227"/>
        <v>3270000</v>
      </c>
      <c r="O409">
        <f t="shared" ca="1" si="228"/>
        <v>1402000</v>
      </c>
      <c r="P409">
        <f t="shared" ca="1" si="229"/>
        <v>796</v>
      </c>
      <c r="Q409">
        <f ca="1">IF(P409&gt;0,1,0)</f>
        <v>1</v>
      </c>
      <c r="R409">
        <f t="shared" ca="1" si="215"/>
        <v>21</v>
      </c>
      <c r="S409">
        <f t="shared" ca="1" si="216"/>
        <v>2</v>
      </c>
      <c r="T409">
        <f t="shared" ca="1" si="217"/>
        <v>7</v>
      </c>
      <c r="U409">
        <f t="shared" ca="1" si="218"/>
        <v>7</v>
      </c>
      <c r="V409">
        <f t="shared" ca="1" si="219"/>
        <v>3</v>
      </c>
      <c r="X409">
        <f t="shared" si="223"/>
        <v>409</v>
      </c>
      <c r="Y409">
        <f t="shared" si="200"/>
        <v>252</v>
      </c>
      <c r="Z409">
        <f t="shared" si="224"/>
        <v>253</v>
      </c>
      <c r="AA409">
        <f t="shared" si="220"/>
        <v>451</v>
      </c>
      <c r="AB409">
        <f t="shared" si="221"/>
        <v>200</v>
      </c>
      <c r="AM409" t="str">
        <f t="shared" si="222"/>
        <v>201901KS</v>
      </c>
      <c r="AN409">
        <f t="shared" ca="1" si="202"/>
        <v>21.000008561643835</v>
      </c>
      <c r="AO409">
        <f t="shared" ca="1" si="203"/>
        <v>1.9991438356164384</v>
      </c>
      <c r="AP409">
        <f t="shared" ca="1" si="204"/>
        <v>6.9991438356164375</v>
      </c>
      <c r="AQ409">
        <f t="shared" ca="1" si="205"/>
        <v>6.9991438356164375</v>
      </c>
      <c r="AR409">
        <f t="shared" ca="1" si="206"/>
        <v>3.0008561643835616</v>
      </c>
      <c r="AS409">
        <f ca="1">P409/J409</f>
        <v>2.1566674783972903E-5</v>
      </c>
    </row>
    <row r="410" spans="1:45" hidden="1" outlineLevel="1" x14ac:dyDescent="0.4">
      <c r="A410">
        <f t="shared" si="207"/>
        <v>201901</v>
      </c>
      <c r="B410" t="s">
        <v>686</v>
      </c>
      <c r="C410" t="s">
        <v>288</v>
      </c>
      <c r="D410" t="str">
        <f t="shared" ca="1" si="201"/>
        <v>I113</v>
      </c>
      <c r="E410">
        <f t="shared" ca="1" si="208"/>
        <v>39</v>
      </c>
      <c r="F410">
        <f t="shared" ca="1" si="209"/>
        <v>23</v>
      </c>
      <c r="G410" t="str">
        <f t="shared" ca="1" si="197"/>
        <v>S10</v>
      </c>
      <c r="H410" t="str">
        <f t="shared" ca="1" si="198"/>
        <v>S108</v>
      </c>
      <c r="I410">
        <f ca="1">VLOOKUP(D410,PRC!$A$2:$B$21,2,0)*E410</f>
        <v>26130000</v>
      </c>
      <c r="J410">
        <f t="shared" ca="1" si="210"/>
        <v>18552296</v>
      </c>
      <c r="K410">
        <f ca="1">VLOOKUP(D410,PRC!$A$1:$C$21,3,0)*E410</f>
        <v>11758500</v>
      </c>
      <c r="L410">
        <f t="shared" ca="1" si="225"/>
        <v>261000</v>
      </c>
      <c r="M410">
        <f t="shared" ca="1" si="226"/>
        <v>1829000</v>
      </c>
      <c r="N410">
        <f t="shared" ca="1" si="227"/>
        <v>2613000</v>
      </c>
      <c r="O410">
        <f t="shared" ca="1" si="228"/>
        <v>1307000</v>
      </c>
      <c r="P410">
        <f t="shared" ca="1" si="229"/>
        <v>783796</v>
      </c>
      <c r="Q410">
        <f ca="1">IF(P410&gt;0,1,0)</f>
        <v>1</v>
      </c>
      <c r="R410">
        <f t="shared" ca="1" si="215"/>
        <v>29</v>
      </c>
      <c r="S410">
        <f t="shared" ca="1" si="216"/>
        <v>1</v>
      </c>
      <c r="T410">
        <f t="shared" ca="1" si="217"/>
        <v>7</v>
      </c>
      <c r="U410">
        <f t="shared" ca="1" si="218"/>
        <v>10</v>
      </c>
      <c r="V410">
        <f t="shared" ca="1" si="219"/>
        <v>5</v>
      </c>
      <c r="X410">
        <f t="shared" si="223"/>
        <v>410</v>
      </c>
      <c r="Y410">
        <f t="shared" si="200"/>
        <v>252</v>
      </c>
      <c r="Z410">
        <f t="shared" si="224"/>
        <v>253</v>
      </c>
      <c r="AA410">
        <f t="shared" si="220"/>
        <v>451</v>
      </c>
      <c r="AB410">
        <f t="shared" si="221"/>
        <v>200</v>
      </c>
      <c r="AM410" t="str">
        <f t="shared" si="222"/>
        <v>201901KS</v>
      </c>
      <c r="AN410">
        <f t="shared" ca="1" si="202"/>
        <v>29.00001530807501</v>
      </c>
      <c r="AO410">
        <f t="shared" ca="1" si="203"/>
        <v>0.99885189437428235</v>
      </c>
      <c r="AP410">
        <f t="shared" ca="1" si="204"/>
        <v>6.9996172981247611</v>
      </c>
      <c r="AQ410">
        <f t="shared" ca="1" si="205"/>
        <v>10</v>
      </c>
      <c r="AR410">
        <f t="shared" ca="1" si="206"/>
        <v>5.0019135093761964</v>
      </c>
      <c r="AS410">
        <f ca="1">P410/J410</f>
        <v>4.2247924461748562E-2</v>
      </c>
    </row>
    <row r="411" spans="1:45" hidden="1" outlineLevel="1" x14ac:dyDescent="0.4">
      <c r="A411">
        <f t="shared" si="207"/>
        <v>201901</v>
      </c>
      <c r="B411" t="s">
        <v>687</v>
      </c>
      <c r="C411" t="s">
        <v>288</v>
      </c>
      <c r="D411" t="str">
        <f t="shared" ca="1" si="201"/>
        <v>I119</v>
      </c>
      <c r="E411">
        <f t="shared" ca="1" si="208"/>
        <v>35</v>
      </c>
      <c r="F411">
        <f t="shared" ca="1" si="209"/>
        <v>22</v>
      </c>
      <c r="G411" t="str">
        <f t="shared" ca="1" si="197"/>
        <v>S10</v>
      </c>
      <c r="H411" t="str">
        <f t="shared" ca="1" si="198"/>
        <v>S104</v>
      </c>
      <c r="I411">
        <f ca="1">VLOOKUP(D411,PRC!$A$2:$B$21,2,0)*E411</f>
        <v>3325000</v>
      </c>
      <c r="J411">
        <f t="shared" ca="1" si="210"/>
        <v>2493746</v>
      </c>
      <c r="K411">
        <f ca="1">VLOOKUP(D411,PRC!$A$1:$C$21,3,0)*E411</f>
        <v>1596000</v>
      </c>
      <c r="L411">
        <f t="shared" ca="1" si="225"/>
        <v>33000</v>
      </c>
      <c r="M411">
        <f t="shared" ca="1" si="226"/>
        <v>233000</v>
      </c>
      <c r="N411">
        <f t="shared" ca="1" si="227"/>
        <v>266000</v>
      </c>
      <c r="O411">
        <f t="shared" ca="1" si="228"/>
        <v>100000</v>
      </c>
      <c r="P411">
        <f t="shared" ca="1" si="229"/>
        <v>265746</v>
      </c>
      <c r="Q411">
        <f ca="1">IF(P411&gt;0,1,0)</f>
        <v>1</v>
      </c>
      <c r="R411">
        <f t="shared" ca="1" si="215"/>
        <v>25</v>
      </c>
      <c r="S411">
        <f t="shared" ca="1" si="216"/>
        <v>1</v>
      </c>
      <c r="T411">
        <f t="shared" ca="1" si="217"/>
        <v>7</v>
      </c>
      <c r="U411">
        <f t="shared" ca="1" si="218"/>
        <v>8</v>
      </c>
      <c r="V411">
        <f t="shared" ca="1" si="219"/>
        <v>3</v>
      </c>
      <c r="X411">
        <f t="shared" si="223"/>
        <v>411</v>
      </c>
      <c r="Y411">
        <f t="shared" si="200"/>
        <v>252</v>
      </c>
      <c r="Z411">
        <f t="shared" si="224"/>
        <v>253</v>
      </c>
      <c r="AA411">
        <f t="shared" si="220"/>
        <v>451</v>
      </c>
      <c r="AB411">
        <f t="shared" si="221"/>
        <v>200</v>
      </c>
      <c r="AM411" t="str">
        <f t="shared" si="222"/>
        <v>201901KS</v>
      </c>
      <c r="AN411">
        <f t="shared" ca="1" si="202"/>
        <v>25.000120300751881</v>
      </c>
      <c r="AO411">
        <f t="shared" ca="1" si="203"/>
        <v>0.99248120300751885</v>
      </c>
      <c r="AP411">
        <f t="shared" ca="1" si="204"/>
        <v>7.0075187969924819</v>
      </c>
      <c r="AQ411">
        <f t="shared" ca="1" si="205"/>
        <v>8</v>
      </c>
      <c r="AR411">
        <f t="shared" ca="1" si="206"/>
        <v>3.007518796992481</v>
      </c>
      <c r="AS411">
        <f ca="1">P411/J411</f>
        <v>0.10656498296137618</v>
      </c>
    </row>
    <row r="412" spans="1:45" hidden="1" outlineLevel="1" x14ac:dyDescent="0.4">
      <c r="A412">
        <f t="shared" si="207"/>
        <v>201901</v>
      </c>
      <c r="B412" t="s">
        <v>688</v>
      </c>
      <c r="C412" t="s">
        <v>288</v>
      </c>
      <c r="D412" t="str">
        <f t="shared" ca="1" si="201"/>
        <v>I117</v>
      </c>
      <c r="E412">
        <f t="shared" ca="1" si="208"/>
        <v>12</v>
      </c>
      <c r="F412">
        <f t="shared" ca="1" si="209"/>
        <v>28</v>
      </c>
      <c r="G412" t="str">
        <f t="shared" ca="1" si="197"/>
        <v>S10</v>
      </c>
      <c r="H412" t="str">
        <f t="shared" ca="1" si="198"/>
        <v>S109</v>
      </c>
      <c r="I412">
        <f ca="1">VLOOKUP(D412,PRC!$A$2:$B$21,2,0)*E412</f>
        <v>30000000</v>
      </c>
      <c r="J412">
        <f t="shared" ca="1" si="210"/>
        <v>21299996</v>
      </c>
      <c r="K412">
        <f ca="1">VLOOKUP(D412,PRC!$A$1:$C$21,3,0)*E412</f>
        <v>13800000</v>
      </c>
      <c r="L412">
        <f t="shared" ca="1" si="225"/>
        <v>600000</v>
      </c>
      <c r="M412">
        <f t="shared" ca="1" si="226"/>
        <v>1500000</v>
      </c>
      <c r="N412">
        <f t="shared" ca="1" si="227"/>
        <v>2100000</v>
      </c>
      <c r="O412">
        <f t="shared" ca="1" si="228"/>
        <v>1200000</v>
      </c>
      <c r="P412">
        <f t="shared" ca="1" si="229"/>
        <v>2099996</v>
      </c>
      <c r="Q412">
        <f ca="1">IF(P412&gt;0,1,0)</f>
        <v>1</v>
      </c>
      <c r="R412">
        <f t="shared" ca="1" si="215"/>
        <v>29</v>
      </c>
      <c r="S412">
        <f t="shared" ca="1" si="216"/>
        <v>2</v>
      </c>
      <c r="T412">
        <f t="shared" ca="1" si="217"/>
        <v>5</v>
      </c>
      <c r="U412">
        <f t="shared" ca="1" si="218"/>
        <v>7</v>
      </c>
      <c r="V412">
        <f t="shared" ca="1" si="219"/>
        <v>4</v>
      </c>
      <c r="X412">
        <f t="shared" si="223"/>
        <v>412</v>
      </c>
      <c r="Y412">
        <f t="shared" si="200"/>
        <v>252</v>
      </c>
      <c r="Z412">
        <f t="shared" si="224"/>
        <v>253</v>
      </c>
      <c r="AA412">
        <f t="shared" si="220"/>
        <v>451</v>
      </c>
      <c r="AB412">
        <f t="shared" si="221"/>
        <v>200</v>
      </c>
      <c r="AM412" t="str">
        <f t="shared" si="222"/>
        <v>201901KS</v>
      </c>
      <c r="AN412">
        <f t="shared" ca="1" si="202"/>
        <v>29.000013333333328</v>
      </c>
      <c r="AO412">
        <f t="shared" ca="1" si="203"/>
        <v>2</v>
      </c>
      <c r="AP412">
        <f t="shared" ca="1" si="204"/>
        <v>5</v>
      </c>
      <c r="AQ412">
        <f t="shared" ca="1" si="205"/>
        <v>7.0000000000000009</v>
      </c>
      <c r="AR412">
        <f t="shared" ca="1" si="206"/>
        <v>4</v>
      </c>
      <c r="AS412">
        <f ca="1">P412/J412</f>
        <v>9.8591380017160571E-2</v>
      </c>
    </row>
    <row r="413" spans="1:45" hidden="1" outlineLevel="1" x14ac:dyDescent="0.4">
      <c r="A413">
        <f t="shared" si="207"/>
        <v>201901</v>
      </c>
      <c r="B413" t="s">
        <v>689</v>
      </c>
      <c r="C413" t="s">
        <v>288</v>
      </c>
      <c r="D413" t="str">
        <f t="shared" ca="1" si="201"/>
        <v>I120</v>
      </c>
      <c r="E413">
        <f t="shared" ca="1" si="208"/>
        <v>45</v>
      </c>
      <c r="F413">
        <f t="shared" ca="1" si="209"/>
        <v>26</v>
      </c>
      <c r="G413" t="str">
        <f t="shared" ca="1" si="197"/>
        <v>S11</v>
      </c>
      <c r="H413" t="str">
        <f t="shared" ca="1" si="198"/>
        <v>S119</v>
      </c>
      <c r="I413">
        <f ca="1">VLOOKUP(D413,PRC!$A$2:$B$21,2,0)*E413</f>
        <v>193500000</v>
      </c>
      <c r="J413">
        <f t="shared" ca="1" si="210"/>
        <v>145124996</v>
      </c>
      <c r="K413">
        <f ca="1">VLOOKUP(D413,PRC!$A$1:$C$21,3,0)*E413</f>
        <v>87075000</v>
      </c>
      <c r="L413">
        <f t="shared" ca="1" si="225"/>
        <v>1935000</v>
      </c>
      <c r="M413">
        <f t="shared" ca="1" si="226"/>
        <v>11610000</v>
      </c>
      <c r="N413">
        <f t="shared" ca="1" si="227"/>
        <v>13545000</v>
      </c>
      <c r="O413">
        <f t="shared" ca="1" si="228"/>
        <v>9675000</v>
      </c>
      <c r="P413">
        <f t="shared" ca="1" si="229"/>
        <v>21284996</v>
      </c>
      <c r="Q413">
        <f ca="1">IF(P413&gt;0,1,0)</f>
        <v>1</v>
      </c>
      <c r="R413">
        <f t="shared" ca="1" si="215"/>
        <v>25</v>
      </c>
      <c r="S413">
        <f t="shared" ca="1" si="216"/>
        <v>1</v>
      </c>
      <c r="T413">
        <f t="shared" ca="1" si="217"/>
        <v>6</v>
      </c>
      <c r="U413">
        <f t="shared" ca="1" si="218"/>
        <v>7</v>
      </c>
      <c r="V413">
        <f t="shared" ca="1" si="219"/>
        <v>5</v>
      </c>
      <c r="X413">
        <f t="shared" si="223"/>
        <v>413</v>
      </c>
      <c r="Y413">
        <f t="shared" si="200"/>
        <v>252</v>
      </c>
      <c r="Z413">
        <f t="shared" si="224"/>
        <v>253</v>
      </c>
      <c r="AA413">
        <f t="shared" si="220"/>
        <v>451</v>
      </c>
      <c r="AB413">
        <f t="shared" si="221"/>
        <v>200</v>
      </c>
      <c r="AM413" t="str">
        <f t="shared" si="222"/>
        <v>201901KS</v>
      </c>
      <c r="AN413">
        <f t="shared" ca="1" si="202"/>
        <v>25.000002067183459</v>
      </c>
      <c r="AO413">
        <f t="shared" ca="1" si="203"/>
        <v>1</v>
      </c>
      <c r="AP413">
        <f t="shared" ca="1" si="204"/>
        <v>6</v>
      </c>
      <c r="AQ413">
        <f t="shared" ca="1" si="205"/>
        <v>7.0000000000000009</v>
      </c>
      <c r="AR413">
        <f t="shared" ca="1" si="206"/>
        <v>5</v>
      </c>
      <c r="AS413">
        <f ca="1">P413/J413</f>
        <v>0.14666664314671196</v>
      </c>
    </row>
    <row r="414" spans="1:45" hidden="1" outlineLevel="1" x14ac:dyDescent="0.4">
      <c r="A414">
        <f t="shared" si="207"/>
        <v>201901</v>
      </c>
      <c r="B414" t="s">
        <v>690</v>
      </c>
      <c r="C414" t="s">
        <v>288</v>
      </c>
      <c r="D414" t="str">
        <f t="shared" ca="1" si="201"/>
        <v>I103</v>
      </c>
      <c r="E414">
        <f t="shared" ca="1" si="208"/>
        <v>36</v>
      </c>
      <c r="F414">
        <f t="shared" ca="1" si="209"/>
        <v>30</v>
      </c>
      <c r="G414" t="str">
        <f t="shared" ca="1" si="197"/>
        <v>S11</v>
      </c>
      <c r="H414" t="str">
        <f t="shared" ca="1" si="198"/>
        <v>S119</v>
      </c>
      <c r="I414">
        <f ca="1">VLOOKUP(D414,PRC!$A$2:$B$21,2,0)*E414</f>
        <v>1800000</v>
      </c>
      <c r="J414">
        <f t="shared" ca="1" si="210"/>
        <v>1385996</v>
      </c>
      <c r="K414">
        <f ca="1">VLOOKUP(D414,PRC!$A$1:$C$21,3,0)*E414</f>
        <v>1026000</v>
      </c>
      <c r="L414">
        <f t="shared" ca="1" si="225"/>
        <v>18000</v>
      </c>
      <c r="M414">
        <f t="shared" ca="1" si="226"/>
        <v>108000</v>
      </c>
      <c r="N414">
        <f t="shared" ca="1" si="227"/>
        <v>126000</v>
      </c>
      <c r="O414">
        <f t="shared" ca="1" si="228"/>
        <v>90000</v>
      </c>
      <c r="P414">
        <f t="shared" ca="1" si="229"/>
        <v>17996</v>
      </c>
      <c r="Q414">
        <f ca="1">IF(P414&gt;0,1,0)</f>
        <v>1</v>
      </c>
      <c r="R414">
        <f t="shared" ca="1" si="215"/>
        <v>23</v>
      </c>
      <c r="S414">
        <f t="shared" ca="1" si="216"/>
        <v>1</v>
      </c>
      <c r="T414">
        <f t="shared" ca="1" si="217"/>
        <v>6</v>
      </c>
      <c r="U414">
        <f t="shared" ca="1" si="218"/>
        <v>7</v>
      </c>
      <c r="V414">
        <f t="shared" ca="1" si="219"/>
        <v>5</v>
      </c>
      <c r="X414">
        <f t="shared" si="223"/>
        <v>414</v>
      </c>
      <c r="Y414">
        <f t="shared" si="200"/>
        <v>252</v>
      </c>
      <c r="Z414">
        <f t="shared" si="224"/>
        <v>253</v>
      </c>
      <c r="AA414">
        <f t="shared" si="220"/>
        <v>451</v>
      </c>
      <c r="AB414">
        <f t="shared" si="221"/>
        <v>200</v>
      </c>
      <c r="AM414" t="str">
        <f t="shared" si="222"/>
        <v>201901KS</v>
      </c>
      <c r="AN414">
        <f t="shared" ca="1" si="202"/>
        <v>23.00022222222222</v>
      </c>
      <c r="AO414">
        <f t="shared" ca="1" si="203"/>
        <v>1</v>
      </c>
      <c r="AP414">
        <f t="shared" ca="1" si="204"/>
        <v>6</v>
      </c>
      <c r="AQ414">
        <f t="shared" ca="1" si="205"/>
        <v>7.0000000000000009</v>
      </c>
      <c r="AR414">
        <f t="shared" ca="1" si="206"/>
        <v>5</v>
      </c>
      <c r="AS414">
        <f ca="1">P414/J414</f>
        <v>1.2984164456463079E-2</v>
      </c>
    </row>
    <row r="415" spans="1:45" hidden="1" outlineLevel="1" x14ac:dyDescent="0.4">
      <c r="A415">
        <f t="shared" si="207"/>
        <v>201901</v>
      </c>
      <c r="B415" t="s">
        <v>691</v>
      </c>
      <c r="C415" t="s">
        <v>288</v>
      </c>
      <c r="D415" t="str">
        <f t="shared" ca="1" si="201"/>
        <v>I120</v>
      </c>
      <c r="E415">
        <f t="shared" ca="1" si="208"/>
        <v>39</v>
      </c>
      <c r="F415">
        <f t="shared" ca="1" si="209"/>
        <v>20</v>
      </c>
      <c r="G415" t="str">
        <f t="shared" ca="1" si="197"/>
        <v>S12</v>
      </c>
      <c r="H415" t="str">
        <f t="shared" ca="1" si="198"/>
        <v>S120</v>
      </c>
      <c r="I415">
        <f ca="1">VLOOKUP(D415,PRC!$A$2:$B$21,2,0)*E415</f>
        <v>167700000</v>
      </c>
      <c r="J415">
        <f t="shared" ca="1" si="210"/>
        <v>124097996</v>
      </c>
      <c r="K415">
        <f ca="1">VLOOKUP(D415,PRC!$A$1:$C$21,3,0)*E415</f>
        <v>75465000</v>
      </c>
      <c r="L415">
        <f t="shared" ca="1" si="225"/>
        <v>3354000</v>
      </c>
      <c r="M415">
        <f t="shared" ca="1" si="226"/>
        <v>10062000</v>
      </c>
      <c r="N415">
        <f t="shared" ca="1" si="227"/>
        <v>16770000</v>
      </c>
      <c r="O415">
        <f t="shared" ca="1" si="228"/>
        <v>6708000</v>
      </c>
      <c r="P415">
        <f t="shared" ca="1" si="229"/>
        <v>11738996</v>
      </c>
      <c r="Q415">
        <f ca="1">IF(P415&gt;0,1,0)</f>
        <v>1</v>
      </c>
      <c r="R415">
        <f t="shared" ca="1" si="215"/>
        <v>26</v>
      </c>
      <c r="S415">
        <f t="shared" ca="1" si="216"/>
        <v>2</v>
      </c>
      <c r="T415">
        <f t="shared" ca="1" si="217"/>
        <v>6</v>
      </c>
      <c r="U415">
        <f t="shared" ca="1" si="218"/>
        <v>10</v>
      </c>
      <c r="V415">
        <f t="shared" ca="1" si="219"/>
        <v>4</v>
      </c>
      <c r="X415">
        <f t="shared" si="223"/>
        <v>415</v>
      </c>
      <c r="Y415">
        <f t="shared" si="200"/>
        <v>252</v>
      </c>
      <c r="Z415">
        <f t="shared" si="224"/>
        <v>253</v>
      </c>
      <c r="AA415">
        <f t="shared" si="220"/>
        <v>451</v>
      </c>
      <c r="AB415">
        <f t="shared" si="221"/>
        <v>200</v>
      </c>
      <c r="AM415" t="str">
        <f t="shared" si="222"/>
        <v>201901KS</v>
      </c>
      <c r="AN415">
        <f t="shared" ca="1" si="202"/>
        <v>26.000002385211683</v>
      </c>
      <c r="AO415">
        <f t="shared" ca="1" si="203"/>
        <v>2</v>
      </c>
      <c r="AP415">
        <f t="shared" ca="1" si="204"/>
        <v>6</v>
      </c>
      <c r="AQ415">
        <f t="shared" ca="1" si="205"/>
        <v>10</v>
      </c>
      <c r="AR415">
        <f t="shared" ca="1" si="206"/>
        <v>4</v>
      </c>
      <c r="AS415">
        <f ca="1">P415/J415</f>
        <v>9.4594565411032103E-2</v>
      </c>
    </row>
    <row r="416" spans="1:45" hidden="1" outlineLevel="1" x14ac:dyDescent="0.4">
      <c r="A416">
        <f t="shared" si="207"/>
        <v>201901</v>
      </c>
      <c r="B416" t="s">
        <v>692</v>
      </c>
      <c r="C416" t="s">
        <v>288</v>
      </c>
      <c r="D416" t="str">
        <f t="shared" ca="1" si="201"/>
        <v>I114</v>
      </c>
      <c r="E416">
        <f t="shared" ca="1" si="208"/>
        <v>35</v>
      </c>
      <c r="F416">
        <f t="shared" ca="1" si="209"/>
        <v>20</v>
      </c>
      <c r="G416" t="str">
        <f t="shared" ca="1" si="197"/>
        <v>S11</v>
      </c>
      <c r="H416" t="str">
        <f t="shared" ca="1" si="198"/>
        <v>S115</v>
      </c>
      <c r="I416">
        <f ca="1">VLOOKUP(D416,PRC!$A$2:$B$21,2,0)*E416</f>
        <v>8400000</v>
      </c>
      <c r="J416">
        <f t="shared" ca="1" si="210"/>
        <v>6635996</v>
      </c>
      <c r="K416">
        <f ca="1">VLOOKUP(D416,PRC!$A$1:$C$21,3,0)*E416</f>
        <v>4872000</v>
      </c>
      <c r="L416">
        <f t="shared" ca="1" si="225"/>
        <v>168000</v>
      </c>
      <c r="M416">
        <f t="shared" ca="1" si="226"/>
        <v>588000</v>
      </c>
      <c r="N416">
        <f t="shared" ca="1" si="227"/>
        <v>420000</v>
      </c>
      <c r="O416">
        <f t="shared" ca="1" si="228"/>
        <v>420000</v>
      </c>
      <c r="P416">
        <f t="shared" ca="1" si="229"/>
        <v>167996</v>
      </c>
      <c r="Q416">
        <f ca="1">IF(P416&gt;0,1,0)</f>
        <v>1</v>
      </c>
      <c r="R416">
        <f t="shared" ca="1" si="215"/>
        <v>21</v>
      </c>
      <c r="S416">
        <f t="shared" ca="1" si="216"/>
        <v>2</v>
      </c>
      <c r="T416">
        <f t="shared" ca="1" si="217"/>
        <v>7</v>
      </c>
      <c r="U416">
        <f t="shared" ca="1" si="218"/>
        <v>5</v>
      </c>
      <c r="V416">
        <f t="shared" ca="1" si="219"/>
        <v>5</v>
      </c>
      <c r="X416">
        <f t="shared" si="223"/>
        <v>416</v>
      </c>
      <c r="Y416">
        <f t="shared" si="200"/>
        <v>252</v>
      </c>
      <c r="Z416">
        <f t="shared" si="224"/>
        <v>253</v>
      </c>
      <c r="AA416">
        <f t="shared" si="220"/>
        <v>451</v>
      </c>
      <c r="AB416">
        <f t="shared" si="221"/>
        <v>200</v>
      </c>
      <c r="AM416" t="str">
        <f t="shared" si="222"/>
        <v>201901KS</v>
      </c>
      <c r="AN416">
        <f t="shared" ca="1" si="202"/>
        <v>21.000047619047624</v>
      </c>
      <c r="AO416">
        <f t="shared" ca="1" si="203"/>
        <v>2</v>
      </c>
      <c r="AP416">
        <f t="shared" ca="1" si="204"/>
        <v>7.0000000000000009</v>
      </c>
      <c r="AQ416">
        <f t="shared" ca="1" si="205"/>
        <v>5</v>
      </c>
      <c r="AR416">
        <f t="shared" ca="1" si="206"/>
        <v>5</v>
      </c>
      <c r="AS416">
        <f ca="1">P416/J416</f>
        <v>2.5315868183163462E-2</v>
      </c>
    </row>
    <row r="417" spans="1:45" hidden="1" outlineLevel="1" x14ac:dyDescent="0.4">
      <c r="A417">
        <f t="shared" si="207"/>
        <v>201901</v>
      </c>
      <c r="B417" t="s">
        <v>693</v>
      </c>
      <c r="C417" t="s">
        <v>288</v>
      </c>
      <c r="D417" t="str">
        <f t="shared" ca="1" si="201"/>
        <v>I108</v>
      </c>
      <c r="E417">
        <f t="shared" ca="1" si="208"/>
        <v>19</v>
      </c>
      <c r="F417">
        <f t="shared" ca="1" si="209"/>
        <v>25</v>
      </c>
      <c r="G417" t="str">
        <f t="shared" ca="1" si="197"/>
        <v>S10</v>
      </c>
      <c r="H417" t="str">
        <f t="shared" ca="1" si="198"/>
        <v>S106</v>
      </c>
      <c r="I417">
        <f ca="1">VLOOKUP(D417,PRC!$A$2:$B$21,2,0)*E417</f>
        <v>760000</v>
      </c>
      <c r="J417">
        <f t="shared" ca="1" si="210"/>
        <v>539596</v>
      </c>
      <c r="K417">
        <f ca="1">VLOOKUP(D417,PRC!$A$1:$C$21,3,0)*E417</f>
        <v>349600</v>
      </c>
      <c r="L417">
        <f t="shared" ca="1" si="225"/>
        <v>15000</v>
      </c>
      <c r="M417">
        <f t="shared" ca="1" si="226"/>
        <v>46000</v>
      </c>
      <c r="N417">
        <f t="shared" ca="1" si="227"/>
        <v>61000</v>
      </c>
      <c r="O417">
        <f t="shared" ca="1" si="228"/>
        <v>23000</v>
      </c>
      <c r="P417">
        <f t="shared" ca="1" si="229"/>
        <v>44996</v>
      </c>
      <c r="Q417">
        <f ca="1">IF(P417&gt;0,1,0)</f>
        <v>1</v>
      </c>
      <c r="R417">
        <f t="shared" ca="1" si="215"/>
        <v>29</v>
      </c>
      <c r="S417">
        <f t="shared" ca="1" si="216"/>
        <v>2</v>
      </c>
      <c r="T417">
        <f t="shared" ca="1" si="217"/>
        <v>6</v>
      </c>
      <c r="U417">
        <f t="shared" ca="1" si="218"/>
        <v>8</v>
      </c>
      <c r="V417">
        <f t="shared" ca="1" si="219"/>
        <v>3</v>
      </c>
      <c r="X417">
        <f t="shared" si="223"/>
        <v>417</v>
      </c>
      <c r="Y417">
        <f t="shared" si="200"/>
        <v>252</v>
      </c>
      <c r="Z417">
        <f t="shared" si="224"/>
        <v>253</v>
      </c>
      <c r="AA417">
        <f t="shared" si="220"/>
        <v>451</v>
      </c>
      <c r="AB417">
        <f t="shared" si="221"/>
        <v>200</v>
      </c>
      <c r="AM417" t="str">
        <f t="shared" si="222"/>
        <v>201901KS</v>
      </c>
      <c r="AN417">
        <f t="shared" ca="1" si="202"/>
        <v>29.000526315789475</v>
      </c>
      <c r="AO417">
        <f t="shared" ca="1" si="203"/>
        <v>1.9736842105263157</v>
      </c>
      <c r="AP417">
        <f t="shared" ca="1" si="204"/>
        <v>6.0526315789473681</v>
      </c>
      <c r="AQ417">
        <f t="shared" ca="1" si="205"/>
        <v>8.026315789473685</v>
      </c>
      <c r="AR417">
        <f t="shared" ca="1" si="206"/>
        <v>3.0263157894736841</v>
      </c>
      <c r="AS417">
        <f ca="1">P417/J417</f>
        <v>8.3388312737677814E-2</v>
      </c>
    </row>
    <row r="418" spans="1:45" hidden="1" outlineLevel="1" x14ac:dyDescent="0.4">
      <c r="A418">
        <f t="shared" si="207"/>
        <v>201901</v>
      </c>
      <c r="B418" t="s">
        <v>694</v>
      </c>
      <c r="C418" t="s">
        <v>288</v>
      </c>
      <c r="D418" t="str">
        <f t="shared" ca="1" si="201"/>
        <v>I104</v>
      </c>
      <c r="E418">
        <f t="shared" ca="1" si="208"/>
        <v>32</v>
      </c>
      <c r="F418">
        <f t="shared" ca="1" si="209"/>
        <v>29</v>
      </c>
      <c r="G418" t="str">
        <f t="shared" ca="1" si="197"/>
        <v>S10</v>
      </c>
      <c r="H418" t="str">
        <f t="shared" ca="1" si="198"/>
        <v>S107</v>
      </c>
      <c r="I418">
        <f ca="1">VLOOKUP(D418,PRC!$A$2:$B$21,2,0)*E418</f>
        <v>2240000</v>
      </c>
      <c r="J418">
        <f t="shared" ca="1" si="210"/>
        <v>1635196</v>
      </c>
      <c r="K418">
        <f ca="1">VLOOKUP(D418,PRC!$A$1:$C$21,3,0)*E418</f>
        <v>940800</v>
      </c>
      <c r="L418">
        <f t="shared" ca="1" si="225"/>
        <v>67000</v>
      </c>
      <c r="M418">
        <f t="shared" ca="1" si="226"/>
        <v>112000</v>
      </c>
      <c r="N418">
        <f t="shared" ca="1" si="227"/>
        <v>202000</v>
      </c>
      <c r="O418">
        <f t="shared" ca="1" si="228"/>
        <v>67000</v>
      </c>
      <c r="P418">
        <f t="shared" ca="1" si="229"/>
        <v>246396</v>
      </c>
      <c r="Q418">
        <f ca="1">IF(P418&gt;0,1,0)</f>
        <v>1</v>
      </c>
      <c r="R418">
        <f t="shared" ca="1" si="215"/>
        <v>27</v>
      </c>
      <c r="S418">
        <f t="shared" ca="1" si="216"/>
        <v>3</v>
      </c>
      <c r="T418">
        <f t="shared" ca="1" si="217"/>
        <v>5</v>
      </c>
      <c r="U418">
        <f t="shared" ca="1" si="218"/>
        <v>9</v>
      </c>
      <c r="V418">
        <f t="shared" ca="1" si="219"/>
        <v>3</v>
      </c>
      <c r="X418">
        <f t="shared" si="223"/>
        <v>418</v>
      </c>
      <c r="Y418">
        <f t="shared" si="200"/>
        <v>252</v>
      </c>
      <c r="Z418">
        <f t="shared" si="224"/>
        <v>253</v>
      </c>
      <c r="AA418">
        <f t="shared" si="220"/>
        <v>451</v>
      </c>
      <c r="AB418">
        <f t="shared" si="221"/>
        <v>200</v>
      </c>
      <c r="AM418" t="str">
        <f t="shared" si="222"/>
        <v>201901KS</v>
      </c>
      <c r="AN418">
        <f t="shared" ca="1" si="202"/>
        <v>27.000178571428567</v>
      </c>
      <c r="AO418">
        <f t="shared" ca="1" si="203"/>
        <v>2.9910714285714288</v>
      </c>
      <c r="AP418">
        <f t="shared" ca="1" si="204"/>
        <v>5</v>
      </c>
      <c r="AQ418">
        <f t="shared" ca="1" si="205"/>
        <v>9.0178571428571423</v>
      </c>
      <c r="AR418">
        <f t="shared" ca="1" si="206"/>
        <v>2.9910714285714288</v>
      </c>
      <c r="AS418">
        <f ca="1">P418/J418</f>
        <v>0.15068285392087555</v>
      </c>
    </row>
    <row r="419" spans="1:45" hidden="1" outlineLevel="1" x14ac:dyDescent="0.4">
      <c r="A419">
        <f t="shared" si="207"/>
        <v>201901</v>
      </c>
      <c r="B419" t="s">
        <v>695</v>
      </c>
      <c r="C419" t="s">
        <v>288</v>
      </c>
      <c r="D419" t="str">
        <f t="shared" ca="1" si="201"/>
        <v>I101</v>
      </c>
      <c r="E419">
        <f t="shared" ca="1" si="208"/>
        <v>41</v>
      </c>
      <c r="F419">
        <f t="shared" ca="1" si="209"/>
        <v>21</v>
      </c>
      <c r="G419" t="str">
        <f t="shared" ca="1" si="197"/>
        <v>S11</v>
      </c>
      <c r="H419" t="str">
        <f t="shared" ca="1" si="198"/>
        <v>S114</v>
      </c>
      <c r="I419">
        <f ca="1">VLOOKUP(D419,PRC!$A$2:$B$21,2,0)*E419</f>
        <v>1230000</v>
      </c>
      <c r="J419">
        <f t="shared" ca="1" si="210"/>
        <v>983996</v>
      </c>
      <c r="K419">
        <f ca="1">VLOOKUP(D419,PRC!$A$1:$C$21,3,0)*E419</f>
        <v>639600</v>
      </c>
      <c r="L419">
        <f t="shared" ca="1" si="225"/>
        <v>25000</v>
      </c>
      <c r="M419">
        <f t="shared" ca="1" si="226"/>
        <v>86000</v>
      </c>
      <c r="N419">
        <f t="shared" ca="1" si="227"/>
        <v>62000</v>
      </c>
      <c r="O419">
        <f t="shared" ca="1" si="228"/>
        <v>49000</v>
      </c>
      <c r="P419">
        <f t="shared" ca="1" si="229"/>
        <v>122396</v>
      </c>
      <c r="Q419">
        <f ca="1">IF(P419&gt;0,1,0)</f>
        <v>1</v>
      </c>
      <c r="R419">
        <f t="shared" ca="1" si="215"/>
        <v>20</v>
      </c>
      <c r="S419">
        <f t="shared" ca="1" si="216"/>
        <v>2</v>
      </c>
      <c r="T419">
        <f t="shared" ca="1" si="217"/>
        <v>7</v>
      </c>
      <c r="U419">
        <f t="shared" ca="1" si="218"/>
        <v>5</v>
      </c>
      <c r="V419">
        <f t="shared" ca="1" si="219"/>
        <v>4</v>
      </c>
      <c r="X419">
        <f t="shared" si="223"/>
        <v>419</v>
      </c>
      <c r="Y419">
        <f t="shared" si="200"/>
        <v>252</v>
      </c>
      <c r="Z419">
        <f t="shared" si="224"/>
        <v>253</v>
      </c>
      <c r="AA419">
        <f t="shared" si="220"/>
        <v>451</v>
      </c>
      <c r="AB419">
        <f t="shared" si="221"/>
        <v>200</v>
      </c>
      <c r="AM419" t="str">
        <f t="shared" si="222"/>
        <v>201901KS</v>
      </c>
      <c r="AN419">
        <f t="shared" ca="1" si="202"/>
        <v>20.000325203252032</v>
      </c>
      <c r="AO419">
        <f t="shared" ca="1" si="203"/>
        <v>2.0325203252032518</v>
      </c>
      <c r="AP419">
        <f t="shared" ca="1" si="204"/>
        <v>6.9918699186991864</v>
      </c>
      <c r="AQ419">
        <f t="shared" ca="1" si="205"/>
        <v>5.0406504065040654</v>
      </c>
      <c r="AR419">
        <f t="shared" ca="1" si="206"/>
        <v>3.9837398373983741</v>
      </c>
      <c r="AS419">
        <f ca="1">P419/J419</f>
        <v>0.12438668449871748</v>
      </c>
    </row>
    <row r="420" spans="1:45" hidden="1" outlineLevel="1" x14ac:dyDescent="0.4">
      <c r="A420">
        <f t="shared" si="207"/>
        <v>201901</v>
      </c>
      <c r="B420" t="s">
        <v>696</v>
      </c>
      <c r="C420" t="s">
        <v>288</v>
      </c>
      <c r="D420" t="str">
        <f t="shared" ca="1" si="201"/>
        <v>I111</v>
      </c>
      <c r="E420">
        <f t="shared" ca="1" si="208"/>
        <v>29</v>
      </c>
      <c r="F420">
        <f t="shared" ca="1" si="209"/>
        <v>21</v>
      </c>
      <c r="G420" t="str">
        <f t="shared" ca="1" si="197"/>
        <v>S10</v>
      </c>
      <c r="H420" t="str">
        <f t="shared" ca="1" si="198"/>
        <v>S105</v>
      </c>
      <c r="I420">
        <f ca="1">VLOOKUP(D420,PRC!$A$2:$B$21,2,0)*E420</f>
        <v>4350000</v>
      </c>
      <c r="J420">
        <f t="shared" ca="1" si="210"/>
        <v>3175496</v>
      </c>
      <c r="K420">
        <f ca="1">VLOOKUP(D420,PRC!$A$1:$C$21,3,0)*E420</f>
        <v>2305500</v>
      </c>
      <c r="L420">
        <f t="shared" ca="1" si="225"/>
        <v>131000</v>
      </c>
      <c r="M420">
        <f t="shared" ca="1" si="226"/>
        <v>261000</v>
      </c>
      <c r="N420">
        <f t="shared" ca="1" si="227"/>
        <v>348000</v>
      </c>
      <c r="O420">
        <f t="shared" ca="1" si="228"/>
        <v>131000</v>
      </c>
      <c r="P420">
        <f t="shared" ca="1" si="229"/>
        <v>-1004</v>
      </c>
      <c r="Q420">
        <f ca="1">IF(P420&gt;0,1,0)</f>
        <v>0</v>
      </c>
      <c r="R420">
        <f t="shared" ca="1" si="215"/>
        <v>27</v>
      </c>
      <c r="S420">
        <f t="shared" ca="1" si="216"/>
        <v>3</v>
      </c>
      <c r="T420">
        <f t="shared" ca="1" si="217"/>
        <v>6</v>
      </c>
      <c r="U420">
        <f t="shared" ca="1" si="218"/>
        <v>8</v>
      </c>
      <c r="V420">
        <f t="shared" ca="1" si="219"/>
        <v>3</v>
      </c>
      <c r="X420">
        <f t="shared" si="223"/>
        <v>420</v>
      </c>
      <c r="Y420">
        <f t="shared" si="200"/>
        <v>252</v>
      </c>
      <c r="Z420">
        <f t="shared" si="224"/>
        <v>253</v>
      </c>
      <c r="AA420">
        <f t="shared" si="220"/>
        <v>451</v>
      </c>
      <c r="AB420">
        <f t="shared" si="221"/>
        <v>200</v>
      </c>
      <c r="AM420" t="str">
        <f t="shared" si="222"/>
        <v>201901KS</v>
      </c>
      <c r="AN420">
        <f t="shared" ca="1" si="202"/>
        <v>27.000091954022988</v>
      </c>
      <c r="AO420">
        <f t="shared" ca="1" si="203"/>
        <v>3.0114942528735633</v>
      </c>
      <c r="AP420">
        <f t="shared" ca="1" si="204"/>
        <v>6</v>
      </c>
      <c r="AQ420">
        <f t="shared" ca="1" si="205"/>
        <v>8</v>
      </c>
      <c r="AR420">
        <f t="shared" ca="1" si="206"/>
        <v>3.0114942528735633</v>
      </c>
      <c r="AS420">
        <f ca="1">P420/J420</f>
        <v>-3.1617108004544805E-4</v>
      </c>
    </row>
    <row r="421" spans="1:45" hidden="1" outlineLevel="1" x14ac:dyDescent="0.4">
      <c r="A421">
        <f t="shared" si="207"/>
        <v>201901</v>
      </c>
      <c r="B421" t="s">
        <v>697</v>
      </c>
      <c r="C421" t="s">
        <v>288</v>
      </c>
      <c r="D421" t="str">
        <f t="shared" ca="1" si="201"/>
        <v>I108</v>
      </c>
      <c r="E421">
        <f t="shared" ca="1" si="208"/>
        <v>14</v>
      </c>
      <c r="F421">
        <f t="shared" ca="1" si="209"/>
        <v>25</v>
      </c>
      <c r="G421" t="str">
        <f t="shared" ca="1" si="197"/>
        <v>S10</v>
      </c>
      <c r="H421" t="str">
        <f t="shared" ca="1" si="198"/>
        <v>S108</v>
      </c>
      <c r="I421">
        <f ca="1">VLOOKUP(D421,PRC!$A$2:$B$21,2,0)*E421</f>
        <v>560000</v>
      </c>
      <c r="J421">
        <f t="shared" ca="1" si="210"/>
        <v>408796</v>
      </c>
      <c r="K421">
        <f ca="1">VLOOKUP(D421,PRC!$A$1:$C$21,3,0)*E421</f>
        <v>257600</v>
      </c>
      <c r="L421">
        <f t="shared" ca="1" si="225"/>
        <v>17000</v>
      </c>
      <c r="M421">
        <f t="shared" ca="1" si="226"/>
        <v>22000</v>
      </c>
      <c r="N421">
        <f t="shared" ca="1" si="227"/>
        <v>39000</v>
      </c>
      <c r="O421">
        <f t="shared" ca="1" si="228"/>
        <v>17000</v>
      </c>
      <c r="P421">
        <f t="shared" ca="1" si="229"/>
        <v>56196</v>
      </c>
      <c r="Q421">
        <f ca="1">IF(P421&gt;0,1,0)</f>
        <v>1</v>
      </c>
      <c r="R421">
        <f t="shared" ca="1" si="215"/>
        <v>27</v>
      </c>
      <c r="S421">
        <f t="shared" ca="1" si="216"/>
        <v>3</v>
      </c>
      <c r="T421">
        <f t="shared" ca="1" si="217"/>
        <v>4</v>
      </c>
      <c r="U421">
        <f t="shared" ca="1" si="218"/>
        <v>7</v>
      </c>
      <c r="V421">
        <f t="shared" ca="1" si="219"/>
        <v>3</v>
      </c>
      <c r="X421">
        <f t="shared" si="223"/>
        <v>421</v>
      </c>
      <c r="Y421">
        <f t="shared" si="200"/>
        <v>252</v>
      </c>
      <c r="Z421">
        <f t="shared" si="224"/>
        <v>253</v>
      </c>
      <c r="AA421">
        <f t="shared" si="220"/>
        <v>451</v>
      </c>
      <c r="AB421">
        <f t="shared" si="221"/>
        <v>200</v>
      </c>
      <c r="AM421" t="str">
        <f t="shared" si="222"/>
        <v>201901KS</v>
      </c>
      <c r="AN421">
        <f t="shared" ca="1" si="202"/>
        <v>27.000714285714288</v>
      </c>
      <c r="AO421">
        <f t="shared" ca="1" si="203"/>
        <v>3.0357142857142856</v>
      </c>
      <c r="AP421">
        <f t="shared" ca="1" si="204"/>
        <v>3.9285714285714284</v>
      </c>
      <c r="AQ421">
        <f t="shared" ca="1" si="205"/>
        <v>6.9642857142857144</v>
      </c>
      <c r="AR421">
        <f t="shared" ca="1" si="206"/>
        <v>3.0357142857142856</v>
      </c>
      <c r="AS421">
        <f ca="1">P421/J421</f>
        <v>0.13746709850389927</v>
      </c>
    </row>
    <row r="422" spans="1:45" hidden="1" outlineLevel="1" x14ac:dyDescent="0.4">
      <c r="A422">
        <f t="shared" si="207"/>
        <v>201901</v>
      </c>
      <c r="B422" t="s">
        <v>698</v>
      </c>
      <c r="C422" t="s">
        <v>288</v>
      </c>
      <c r="D422" t="str">
        <f t="shared" ca="1" si="201"/>
        <v>I102</v>
      </c>
      <c r="E422">
        <f t="shared" ca="1" si="208"/>
        <v>12</v>
      </c>
      <c r="F422">
        <f t="shared" ca="1" si="209"/>
        <v>26</v>
      </c>
      <c r="G422" t="str">
        <f t="shared" ca="1" si="197"/>
        <v>S11</v>
      </c>
      <c r="H422" t="str">
        <f t="shared" ca="1" si="198"/>
        <v>S111</v>
      </c>
      <c r="I422">
        <f ca="1">VLOOKUP(D422,PRC!$A$2:$B$21,2,0)*E422</f>
        <v>480000</v>
      </c>
      <c r="J422">
        <f t="shared" ca="1" si="210"/>
        <v>340796</v>
      </c>
      <c r="K422">
        <f ca="1">VLOOKUP(D422,PRC!$A$1:$C$21,3,0)*E422</f>
        <v>225600</v>
      </c>
      <c r="L422">
        <f t="shared" ca="1" si="225"/>
        <v>5000</v>
      </c>
      <c r="M422">
        <f t="shared" ca="1" si="226"/>
        <v>19000</v>
      </c>
      <c r="N422">
        <f t="shared" ca="1" si="227"/>
        <v>43000</v>
      </c>
      <c r="O422">
        <f t="shared" ca="1" si="228"/>
        <v>19000</v>
      </c>
      <c r="P422">
        <f t="shared" ca="1" si="229"/>
        <v>29196</v>
      </c>
      <c r="Q422">
        <f ca="1">IF(P422&gt;0,1,0)</f>
        <v>1</v>
      </c>
      <c r="R422">
        <f t="shared" ca="1" si="215"/>
        <v>29</v>
      </c>
      <c r="S422">
        <f t="shared" ca="1" si="216"/>
        <v>1</v>
      </c>
      <c r="T422">
        <f t="shared" ca="1" si="217"/>
        <v>4</v>
      </c>
      <c r="U422">
        <f t="shared" ca="1" si="218"/>
        <v>9</v>
      </c>
      <c r="V422">
        <f t="shared" ca="1" si="219"/>
        <v>4</v>
      </c>
      <c r="X422">
        <f t="shared" si="223"/>
        <v>422</v>
      </c>
      <c r="Y422">
        <f t="shared" si="200"/>
        <v>252</v>
      </c>
      <c r="Z422">
        <f t="shared" si="224"/>
        <v>253</v>
      </c>
      <c r="AA422">
        <f t="shared" si="220"/>
        <v>451</v>
      </c>
      <c r="AB422">
        <f t="shared" si="221"/>
        <v>200</v>
      </c>
      <c r="AM422" t="str">
        <f t="shared" si="222"/>
        <v>201901KS</v>
      </c>
      <c r="AN422">
        <f t="shared" ca="1" si="202"/>
        <v>29.000833333333333</v>
      </c>
      <c r="AO422">
        <f t="shared" ca="1" si="203"/>
        <v>1.0416666666666665</v>
      </c>
      <c r="AP422">
        <f t="shared" ca="1" si="204"/>
        <v>3.958333333333333</v>
      </c>
      <c r="AQ422">
        <f t="shared" ca="1" si="205"/>
        <v>8.9583333333333339</v>
      </c>
      <c r="AR422">
        <f t="shared" ca="1" si="206"/>
        <v>3.958333333333333</v>
      </c>
      <c r="AS422">
        <f ca="1">P422/J422</f>
        <v>8.5670019601169031E-2</v>
      </c>
    </row>
    <row r="423" spans="1:45" hidden="1" outlineLevel="1" x14ac:dyDescent="0.4">
      <c r="A423">
        <f t="shared" si="207"/>
        <v>201901</v>
      </c>
      <c r="B423" t="s">
        <v>699</v>
      </c>
      <c r="C423" t="s">
        <v>288</v>
      </c>
      <c r="D423" t="str">
        <f t="shared" ca="1" si="201"/>
        <v>I114</v>
      </c>
      <c r="E423">
        <f t="shared" ca="1" si="208"/>
        <v>23</v>
      </c>
      <c r="F423">
        <f t="shared" ca="1" si="209"/>
        <v>20</v>
      </c>
      <c r="G423" t="str">
        <f t="shared" ca="1" si="197"/>
        <v>S10</v>
      </c>
      <c r="H423" t="str">
        <f t="shared" ca="1" si="198"/>
        <v>S102</v>
      </c>
      <c r="I423">
        <f ca="1">VLOOKUP(D423,PRC!$A$2:$B$21,2,0)*E423</f>
        <v>5520000</v>
      </c>
      <c r="J423">
        <f t="shared" ca="1" si="210"/>
        <v>3919196</v>
      </c>
      <c r="K423">
        <f ca="1">VLOOKUP(D423,PRC!$A$1:$C$21,3,0)*E423</f>
        <v>3201600</v>
      </c>
      <c r="L423">
        <f t="shared" ca="1" si="225"/>
        <v>110000</v>
      </c>
      <c r="M423">
        <f t="shared" ca="1" si="226"/>
        <v>331000</v>
      </c>
      <c r="N423">
        <f t="shared" ca="1" si="227"/>
        <v>331000</v>
      </c>
      <c r="O423">
        <f t="shared" ca="1" si="228"/>
        <v>166000</v>
      </c>
      <c r="P423">
        <f t="shared" ca="1" si="229"/>
        <v>-220404</v>
      </c>
      <c r="Q423">
        <f ca="1">IF(P423&gt;0,1,0)</f>
        <v>0</v>
      </c>
      <c r="R423">
        <f t="shared" ca="1" si="215"/>
        <v>29</v>
      </c>
      <c r="S423">
        <f t="shared" ca="1" si="216"/>
        <v>2</v>
      </c>
      <c r="T423">
        <f t="shared" ca="1" si="217"/>
        <v>6</v>
      </c>
      <c r="U423">
        <f t="shared" ca="1" si="218"/>
        <v>6</v>
      </c>
      <c r="V423">
        <f t="shared" ca="1" si="219"/>
        <v>3</v>
      </c>
      <c r="X423">
        <f t="shared" si="223"/>
        <v>423</v>
      </c>
      <c r="Y423">
        <f t="shared" si="200"/>
        <v>252</v>
      </c>
      <c r="Z423">
        <f t="shared" si="224"/>
        <v>253</v>
      </c>
      <c r="AA423">
        <f t="shared" si="220"/>
        <v>451</v>
      </c>
      <c r="AB423">
        <f t="shared" si="221"/>
        <v>200</v>
      </c>
      <c r="AM423" t="str">
        <f t="shared" si="222"/>
        <v>201901KS</v>
      </c>
      <c r="AN423">
        <f t="shared" ca="1" si="202"/>
        <v>29.000072463768113</v>
      </c>
      <c r="AO423">
        <f t="shared" ca="1" si="203"/>
        <v>1.9927536231884055</v>
      </c>
      <c r="AP423">
        <f t="shared" ca="1" si="204"/>
        <v>5.9963768115942031</v>
      </c>
      <c r="AQ423">
        <f t="shared" ca="1" si="205"/>
        <v>5.9963768115942031</v>
      </c>
      <c r="AR423">
        <f t="shared" ca="1" si="206"/>
        <v>3.0072463768115942</v>
      </c>
      <c r="AS423">
        <f ca="1">P423/J423</f>
        <v>-5.6237044536685585E-2</v>
      </c>
    </row>
    <row r="424" spans="1:45" hidden="1" outlineLevel="1" x14ac:dyDescent="0.4">
      <c r="A424">
        <f t="shared" si="207"/>
        <v>201901</v>
      </c>
      <c r="B424" t="s">
        <v>700</v>
      </c>
      <c r="C424" t="s">
        <v>288</v>
      </c>
      <c r="D424" t="str">
        <f t="shared" ca="1" si="201"/>
        <v>I113</v>
      </c>
      <c r="E424">
        <f t="shared" ca="1" si="208"/>
        <v>33</v>
      </c>
      <c r="F424">
        <f t="shared" ca="1" si="209"/>
        <v>27</v>
      </c>
      <c r="G424" t="str">
        <f t="shared" ca="1" si="197"/>
        <v>S10</v>
      </c>
      <c r="H424" t="str">
        <f t="shared" ca="1" si="198"/>
        <v>S108</v>
      </c>
      <c r="I424">
        <f ca="1">VLOOKUP(D424,PRC!$A$2:$B$21,2,0)*E424</f>
        <v>22110000</v>
      </c>
      <c r="J424">
        <f t="shared" ca="1" si="210"/>
        <v>17024696</v>
      </c>
      <c r="K424">
        <f ca="1">VLOOKUP(D424,PRC!$A$1:$C$21,3,0)*E424</f>
        <v>9949500</v>
      </c>
      <c r="L424">
        <f t="shared" ca="1" si="225"/>
        <v>221000</v>
      </c>
      <c r="M424">
        <f t="shared" ca="1" si="226"/>
        <v>884000</v>
      </c>
      <c r="N424">
        <f t="shared" ca="1" si="227"/>
        <v>1769000</v>
      </c>
      <c r="O424">
        <f t="shared" ca="1" si="228"/>
        <v>884000</v>
      </c>
      <c r="P424">
        <f t="shared" ca="1" si="229"/>
        <v>3317196</v>
      </c>
      <c r="Q424">
        <f ca="1">IF(P424&gt;0,1,0)</f>
        <v>1</v>
      </c>
      <c r="R424">
        <f t="shared" ca="1" si="215"/>
        <v>23</v>
      </c>
      <c r="S424">
        <f t="shared" ca="1" si="216"/>
        <v>1</v>
      </c>
      <c r="T424">
        <f t="shared" ca="1" si="217"/>
        <v>4</v>
      </c>
      <c r="U424">
        <f t="shared" ca="1" si="218"/>
        <v>8</v>
      </c>
      <c r="V424">
        <f t="shared" ca="1" si="219"/>
        <v>4</v>
      </c>
      <c r="X424">
        <f t="shared" si="223"/>
        <v>424</v>
      </c>
      <c r="Y424">
        <f t="shared" si="200"/>
        <v>252</v>
      </c>
      <c r="Z424">
        <f t="shared" si="224"/>
        <v>253</v>
      </c>
      <c r="AA424">
        <f t="shared" si="220"/>
        <v>451</v>
      </c>
      <c r="AB424">
        <f t="shared" si="221"/>
        <v>200</v>
      </c>
      <c r="AM424" t="str">
        <f t="shared" si="222"/>
        <v>201901KS</v>
      </c>
      <c r="AN424">
        <f t="shared" ca="1" si="202"/>
        <v>23.000018091361373</v>
      </c>
      <c r="AO424">
        <f t="shared" ca="1" si="203"/>
        <v>0.99954771596562653</v>
      </c>
      <c r="AP424">
        <f t="shared" ca="1" si="204"/>
        <v>3.9981908638625061</v>
      </c>
      <c r="AQ424">
        <f t="shared" ca="1" si="205"/>
        <v>8.0009045680687461</v>
      </c>
      <c r="AR424">
        <f t="shared" ca="1" si="206"/>
        <v>3.9981908638625061</v>
      </c>
      <c r="AS424">
        <f ca="1">P424/J424</f>
        <v>0.19484612236247861</v>
      </c>
    </row>
    <row r="425" spans="1:45" hidden="1" outlineLevel="1" x14ac:dyDescent="0.4">
      <c r="A425">
        <f t="shared" si="207"/>
        <v>201901</v>
      </c>
      <c r="B425" t="s">
        <v>701</v>
      </c>
      <c r="C425" t="s">
        <v>288</v>
      </c>
      <c r="D425" t="str">
        <f t="shared" ca="1" si="201"/>
        <v>I118</v>
      </c>
      <c r="E425">
        <f t="shared" ca="1" si="208"/>
        <v>23</v>
      </c>
      <c r="F425">
        <f t="shared" ca="1" si="209"/>
        <v>21</v>
      </c>
      <c r="G425" t="str">
        <f t="shared" ca="1" si="197"/>
        <v>S11</v>
      </c>
      <c r="H425" t="str">
        <f t="shared" ca="1" si="198"/>
        <v>S111</v>
      </c>
      <c r="I425">
        <f ca="1">VLOOKUP(D425,PRC!$A$2:$B$21,2,0)*E425</f>
        <v>12190000</v>
      </c>
      <c r="J425">
        <f t="shared" ca="1" si="210"/>
        <v>9142496</v>
      </c>
      <c r="K425">
        <f ca="1">VLOOKUP(D425,PRC!$A$1:$C$21,3,0)*E425</f>
        <v>5119800</v>
      </c>
      <c r="L425">
        <f t="shared" ca="1" si="225"/>
        <v>122000</v>
      </c>
      <c r="M425">
        <f t="shared" ca="1" si="226"/>
        <v>853000</v>
      </c>
      <c r="N425">
        <f t="shared" ca="1" si="227"/>
        <v>853000</v>
      </c>
      <c r="O425">
        <f t="shared" ca="1" si="228"/>
        <v>366000</v>
      </c>
      <c r="P425">
        <f t="shared" ca="1" si="229"/>
        <v>1828696</v>
      </c>
      <c r="Q425">
        <f ca="1">IF(P425&gt;0,1,0)</f>
        <v>1</v>
      </c>
      <c r="R425">
        <f t="shared" ca="1" si="215"/>
        <v>25</v>
      </c>
      <c r="S425">
        <f t="shared" ca="1" si="216"/>
        <v>1</v>
      </c>
      <c r="T425">
        <f t="shared" ca="1" si="217"/>
        <v>7</v>
      </c>
      <c r="U425">
        <f t="shared" ca="1" si="218"/>
        <v>7</v>
      </c>
      <c r="V425">
        <f t="shared" ca="1" si="219"/>
        <v>3</v>
      </c>
      <c r="X425">
        <f t="shared" si="223"/>
        <v>425</v>
      </c>
      <c r="Y425">
        <f t="shared" si="200"/>
        <v>252</v>
      </c>
      <c r="Z425">
        <f t="shared" si="224"/>
        <v>253</v>
      </c>
      <c r="AA425">
        <f t="shared" si="220"/>
        <v>451</v>
      </c>
      <c r="AB425">
        <f t="shared" si="221"/>
        <v>200</v>
      </c>
      <c r="AM425" t="str">
        <f t="shared" si="222"/>
        <v>201901KS</v>
      </c>
      <c r="AN425">
        <f t="shared" ca="1" si="202"/>
        <v>25.000032813781793</v>
      </c>
      <c r="AO425">
        <f t="shared" ca="1" si="203"/>
        <v>1.0008203445447088</v>
      </c>
      <c r="AP425">
        <f t="shared" ca="1" si="204"/>
        <v>6.997538966365874</v>
      </c>
      <c r="AQ425">
        <f t="shared" ca="1" si="205"/>
        <v>6.997538966365874</v>
      </c>
      <c r="AR425">
        <f t="shared" ca="1" si="206"/>
        <v>3.0024610336341264</v>
      </c>
      <c r="AS425">
        <f ca="1">P425/J425</f>
        <v>0.20002152585027108</v>
      </c>
    </row>
    <row r="426" spans="1:45" hidden="1" outlineLevel="1" x14ac:dyDescent="0.4">
      <c r="A426">
        <f t="shared" si="207"/>
        <v>201901</v>
      </c>
      <c r="B426" t="s">
        <v>702</v>
      </c>
      <c r="C426" t="s">
        <v>288</v>
      </c>
      <c r="D426" t="str">
        <f t="shared" ca="1" si="201"/>
        <v>I108</v>
      </c>
      <c r="E426">
        <f t="shared" ca="1" si="208"/>
        <v>21</v>
      </c>
      <c r="F426">
        <f t="shared" ca="1" si="209"/>
        <v>26</v>
      </c>
      <c r="G426" t="str">
        <f t="shared" ca="1" si="197"/>
        <v>S11</v>
      </c>
      <c r="H426" t="str">
        <f t="shared" ca="1" si="198"/>
        <v>S111</v>
      </c>
      <c r="I426">
        <f ca="1">VLOOKUP(D426,PRC!$A$2:$B$21,2,0)*E426</f>
        <v>840000</v>
      </c>
      <c r="J426">
        <f t="shared" ca="1" si="210"/>
        <v>629996</v>
      </c>
      <c r="K426">
        <f ca="1">VLOOKUP(D426,PRC!$A$1:$C$21,3,0)*E426</f>
        <v>386400</v>
      </c>
      <c r="L426">
        <f t="shared" ca="1" si="225"/>
        <v>25000</v>
      </c>
      <c r="M426">
        <f t="shared" ca="1" si="226"/>
        <v>50000</v>
      </c>
      <c r="N426">
        <f t="shared" ca="1" si="227"/>
        <v>59000</v>
      </c>
      <c r="O426">
        <f t="shared" ca="1" si="228"/>
        <v>34000</v>
      </c>
      <c r="P426">
        <f t="shared" ca="1" si="229"/>
        <v>75596</v>
      </c>
      <c r="Q426">
        <f ca="1">IF(P426&gt;0,1,0)</f>
        <v>1</v>
      </c>
      <c r="R426">
        <f t="shared" ca="1" si="215"/>
        <v>25</v>
      </c>
      <c r="S426">
        <f t="shared" ca="1" si="216"/>
        <v>3</v>
      </c>
      <c r="T426">
        <f t="shared" ca="1" si="217"/>
        <v>6</v>
      </c>
      <c r="U426">
        <f t="shared" ca="1" si="218"/>
        <v>7</v>
      </c>
      <c r="V426">
        <f t="shared" ca="1" si="219"/>
        <v>4</v>
      </c>
      <c r="X426">
        <f t="shared" si="223"/>
        <v>426</v>
      </c>
      <c r="Y426">
        <f t="shared" si="200"/>
        <v>252</v>
      </c>
      <c r="Z426">
        <f t="shared" si="224"/>
        <v>253</v>
      </c>
      <c r="AA426">
        <f t="shared" si="220"/>
        <v>451</v>
      </c>
      <c r="AB426">
        <f t="shared" si="221"/>
        <v>200</v>
      </c>
      <c r="AM426" t="str">
        <f t="shared" si="222"/>
        <v>201901KS</v>
      </c>
      <c r="AN426">
        <f t="shared" ca="1" si="202"/>
        <v>25.000476190476196</v>
      </c>
      <c r="AO426">
        <f t="shared" ca="1" si="203"/>
        <v>2.9761904761904758</v>
      </c>
      <c r="AP426">
        <f t="shared" ca="1" si="204"/>
        <v>5.9523809523809517</v>
      </c>
      <c r="AQ426">
        <f t="shared" ca="1" si="205"/>
        <v>7.0238095238095237</v>
      </c>
      <c r="AR426">
        <f t="shared" ca="1" si="206"/>
        <v>4.0476190476190474</v>
      </c>
      <c r="AS426">
        <f ca="1">P426/J426</f>
        <v>0.11999441266293755</v>
      </c>
    </row>
    <row r="427" spans="1:45" hidden="1" outlineLevel="1" x14ac:dyDescent="0.4">
      <c r="A427">
        <f t="shared" si="207"/>
        <v>201901</v>
      </c>
      <c r="B427" t="s">
        <v>703</v>
      </c>
      <c r="C427" t="s">
        <v>288</v>
      </c>
      <c r="D427" t="str">
        <f t="shared" ca="1" si="201"/>
        <v>I111</v>
      </c>
      <c r="E427">
        <f t="shared" ca="1" si="208"/>
        <v>35</v>
      </c>
      <c r="F427">
        <f t="shared" ca="1" si="209"/>
        <v>27</v>
      </c>
      <c r="G427" t="str">
        <f t="shared" ca="1" si="197"/>
        <v>S11</v>
      </c>
      <c r="H427" t="str">
        <f t="shared" ca="1" si="198"/>
        <v>S113</v>
      </c>
      <c r="I427">
        <f ca="1">VLOOKUP(D427,PRC!$A$2:$B$21,2,0)*E427</f>
        <v>5250000</v>
      </c>
      <c r="J427">
        <f t="shared" ca="1" si="210"/>
        <v>3937496</v>
      </c>
      <c r="K427">
        <f ca="1">VLOOKUP(D427,PRC!$A$1:$C$21,3,0)*E427</f>
        <v>2782500</v>
      </c>
      <c r="L427">
        <f t="shared" ca="1" si="225"/>
        <v>158000</v>
      </c>
      <c r="M427">
        <f t="shared" ca="1" si="226"/>
        <v>210000</v>
      </c>
      <c r="N427">
        <f t="shared" ca="1" si="227"/>
        <v>263000</v>
      </c>
      <c r="O427">
        <f t="shared" ca="1" si="228"/>
        <v>263000</v>
      </c>
      <c r="P427">
        <f t="shared" ca="1" si="229"/>
        <v>260996</v>
      </c>
      <c r="Q427">
        <f ca="1">IF(P427&gt;0,1,0)</f>
        <v>1</v>
      </c>
      <c r="R427">
        <f t="shared" ca="1" si="215"/>
        <v>25</v>
      </c>
      <c r="S427">
        <f t="shared" ca="1" si="216"/>
        <v>3</v>
      </c>
      <c r="T427">
        <f t="shared" ca="1" si="217"/>
        <v>4</v>
      </c>
      <c r="U427">
        <f t="shared" ca="1" si="218"/>
        <v>5</v>
      </c>
      <c r="V427">
        <f t="shared" ca="1" si="219"/>
        <v>5</v>
      </c>
      <c r="X427">
        <f t="shared" si="223"/>
        <v>427</v>
      </c>
      <c r="Y427">
        <f t="shared" si="200"/>
        <v>252</v>
      </c>
      <c r="Z427">
        <f t="shared" si="224"/>
        <v>253</v>
      </c>
      <c r="AA427">
        <f t="shared" si="220"/>
        <v>451</v>
      </c>
      <c r="AB427">
        <f t="shared" si="221"/>
        <v>200</v>
      </c>
      <c r="AM427" t="str">
        <f t="shared" si="222"/>
        <v>201901KS</v>
      </c>
      <c r="AN427">
        <f t="shared" ca="1" si="202"/>
        <v>25.000076190476193</v>
      </c>
      <c r="AO427">
        <f t="shared" ca="1" si="203"/>
        <v>3.0095238095238095</v>
      </c>
      <c r="AP427">
        <f t="shared" ca="1" si="204"/>
        <v>4</v>
      </c>
      <c r="AQ427">
        <f t="shared" ca="1" si="205"/>
        <v>5.0095238095238095</v>
      </c>
      <c r="AR427">
        <f t="shared" ca="1" si="206"/>
        <v>5.0095238095238095</v>
      </c>
      <c r="AS427">
        <f ca="1">P427/J427</f>
        <v>6.6284765749603305E-2</v>
      </c>
    </row>
    <row r="428" spans="1:45" hidden="1" outlineLevel="1" x14ac:dyDescent="0.4">
      <c r="A428">
        <f t="shared" si="207"/>
        <v>201901</v>
      </c>
      <c r="B428" t="s">
        <v>704</v>
      </c>
      <c r="C428" t="s">
        <v>288</v>
      </c>
      <c r="D428" t="str">
        <f t="shared" ca="1" si="201"/>
        <v>I106</v>
      </c>
      <c r="E428">
        <f t="shared" ca="1" si="208"/>
        <v>50</v>
      </c>
      <c r="F428">
        <f t="shared" ca="1" si="209"/>
        <v>22</v>
      </c>
      <c r="G428" t="str">
        <f t="shared" ca="1" si="197"/>
        <v>S11</v>
      </c>
      <c r="H428" t="str">
        <f t="shared" ca="1" si="198"/>
        <v>S113</v>
      </c>
      <c r="I428">
        <f ca="1">VLOOKUP(D428,PRC!$A$2:$B$21,2,0)*E428</f>
        <v>1000000</v>
      </c>
      <c r="J428">
        <f t="shared" ca="1" si="210"/>
        <v>749996</v>
      </c>
      <c r="K428">
        <f ca="1">VLOOKUP(D428,PRC!$A$1:$C$21,3,0)*E428</f>
        <v>530000</v>
      </c>
      <c r="L428">
        <f t="shared" ca="1" si="225"/>
        <v>30000</v>
      </c>
      <c r="M428">
        <f t="shared" ca="1" si="226"/>
        <v>40000</v>
      </c>
      <c r="N428">
        <f t="shared" ca="1" si="227"/>
        <v>50000</v>
      </c>
      <c r="O428">
        <f t="shared" ca="1" si="228"/>
        <v>50000</v>
      </c>
      <c r="P428">
        <f t="shared" ca="1" si="229"/>
        <v>49996</v>
      </c>
      <c r="Q428">
        <f ca="1">IF(P428&gt;0,1,0)</f>
        <v>1</v>
      </c>
      <c r="R428">
        <f t="shared" ca="1" si="215"/>
        <v>25</v>
      </c>
      <c r="S428">
        <f t="shared" ca="1" si="216"/>
        <v>3</v>
      </c>
      <c r="T428">
        <f t="shared" ca="1" si="217"/>
        <v>4</v>
      </c>
      <c r="U428">
        <f t="shared" ca="1" si="218"/>
        <v>5</v>
      </c>
      <c r="V428">
        <f t="shared" ca="1" si="219"/>
        <v>5</v>
      </c>
      <c r="X428">
        <f t="shared" si="223"/>
        <v>428</v>
      </c>
      <c r="Y428">
        <f t="shared" si="200"/>
        <v>252</v>
      </c>
      <c r="Z428">
        <f t="shared" si="224"/>
        <v>253</v>
      </c>
      <c r="AA428">
        <f t="shared" si="220"/>
        <v>451</v>
      </c>
      <c r="AB428">
        <f t="shared" si="221"/>
        <v>200</v>
      </c>
      <c r="AM428" t="str">
        <f t="shared" si="222"/>
        <v>201901KS</v>
      </c>
      <c r="AN428">
        <f t="shared" ca="1" si="202"/>
        <v>25.000399999999999</v>
      </c>
      <c r="AO428">
        <f t="shared" ca="1" si="203"/>
        <v>3</v>
      </c>
      <c r="AP428">
        <f t="shared" ca="1" si="204"/>
        <v>4</v>
      </c>
      <c r="AQ428">
        <f t="shared" ca="1" si="205"/>
        <v>5</v>
      </c>
      <c r="AR428">
        <f t="shared" ca="1" si="206"/>
        <v>5</v>
      </c>
      <c r="AS428">
        <f ca="1">P428/J428</f>
        <v>6.6661688862340598E-2</v>
      </c>
    </row>
    <row r="429" spans="1:45" hidden="1" outlineLevel="1" x14ac:dyDescent="0.4">
      <c r="A429">
        <f t="shared" si="207"/>
        <v>201901</v>
      </c>
      <c r="B429" t="s">
        <v>705</v>
      </c>
      <c r="C429" t="s">
        <v>288</v>
      </c>
      <c r="D429" t="str">
        <f t="shared" ca="1" si="201"/>
        <v>I117</v>
      </c>
      <c r="E429">
        <f t="shared" ca="1" si="208"/>
        <v>31</v>
      </c>
      <c r="F429">
        <f t="shared" ca="1" si="209"/>
        <v>21</v>
      </c>
      <c r="G429" t="str">
        <f t="shared" ca="1" si="197"/>
        <v>S11</v>
      </c>
      <c r="H429" t="str">
        <f t="shared" ca="1" si="198"/>
        <v>S111</v>
      </c>
      <c r="I429">
        <f ca="1">VLOOKUP(D429,PRC!$A$2:$B$21,2,0)*E429</f>
        <v>77500000</v>
      </c>
      <c r="J429">
        <f t="shared" ca="1" si="210"/>
        <v>60449996</v>
      </c>
      <c r="K429">
        <f ca="1">VLOOKUP(D429,PRC!$A$1:$C$21,3,0)*E429</f>
        <v>35650000</v>
      </c>
      <c r="L429">
        <f t="shared" ca="1" si="225"/>
        <v>2325000</v>
      </c>
      <c r="M429">
        <f t="shared" ca="1" si="226"/>
        <v>3100000</v>
      </c>
      <c r="N429">
        <f t="shared" ca="1" si="227"/>
        <v>5425000</v>
      </c>
      <c r="O429">
        <f t="shared" ca="1" si="228"/>
        <v>3100000</v>
      </c>
      <c r="P429">
        <f t="shared" ca="1" si="229"/>
        <v>10849996</v>
      </c>
      <c r="Q429">
        <f ca="1">IF(P429&gt;0,1,0)</f>
        <v>1</v>
      </c>
      <c r="R429">
        <f t="shared" ca="1" si="215"/>
        <v>22</v>
      </c>
      <c r="S429">
        <f t="shared" ca="1" si="216"/>
        <v>3</v>
      </c>
      <c r="T429">
        <f t="shared" ca="1" si="217"/>
        <v>4</v>
      </c>
      <c r="U429">
        <f t="shared" ca="1" si="218"/>
        <v>7</v>
      </c>
      <c r="V429">
        <f t="shared" ca="1" si="219"/>
        <v>4</v>
      </c>
      <c r="X429">
        <f t="shared" si="223"/>
        <v>429</v>
      </c>
      <c r="Y429">
        <f t="shared" si="200"/>
        <v>252</v>
      </c>
      <c r="Z429">
        <f t="shared" si="224"/>
        <v>253</v>
      </c>
      <c r="AA429">
        <f t="shared" si="220"/>
        <v>451</v>
      </c>
      <c r="AB429">
        <f t="shared" si="221"/>
        <v>200</v>
      </c>
      <c r="AM429" t="str">
        <f t="shared" si="222"/>
        <v>201901KS</v>
      </c>
      <c r="AN429">
        <f t="shared" ca="1" si="202"/>
        <v>22.000005161290325</v>
      </c>
      <c r="AO429">
        <f t="shared" ca="1" si="203"/>
        <v>3</v>
      </c>
      <c r="AP429">
        <f t="shared" ca="1" si="204"/>
        <v>4</v>
      </c>
      <c r="AQ429">
        <f t="shared" ca="1" si="205"/>
        <v>7.0000000000000009</v>
      </c>
      <c r="AR429">
        <f t="shared" ca="1" si="206"/>
        <v>4</v>
      </c>
      <c r="AS429">
        <f ca="1">P429/J429</f>
        <v>0.17948712519352358</v>
      </c>
    </row>
    <row r="430" spans="1:45" hidden="1" outlineLevel="1" x14ac:dyDescent="0.4">
      <c r="A430">
        <f t="shared" si="207"/>
        <v>201901</v>
      </c>
      <c r="B430" t="s">
        <v>706</v>
      </c>
      <c r="C430" t="s">
        <v>288</v>
      </c>
      <c r="D430" t="str">
        <f t="shared" ca="1" si="201"/>
        <v>I116</v>
      </c>
      <c r="E430">
        <f t="shared" ca="1" si="208"/>
        <v>37</v>
      </c>
      <c r="F430">
        <f t="shared" ca="1" si="209"/>
        <v>24</v>
      </c>
      <c r="G430" t="str">
        <f t="shared" ca="1" si="197"/>
        <v>S11</v>
      </c>
      <c r="H430" t="str">
        <f t="shared" ca="1" si="198"/>
        <v>S114</v>
      </c>
      <c r="I430">
        <f ca="1">VLOOKUP(D430,PRC!$A$2:$B$21,2,0)*E430</f>
        <v>54020000</v>
      </c>
      <c r="J430">
        <f t="shared" ca="1" si="210"/>
        <v>39434596</v>
      </c>
      <c r="K430">
        <f ca="1">VLOOKUP(D430,PRC!$A$1:$C$21,3,0)*E430</f>
        <v>32412000</v>
      </c>
      <c r="L430">
        <f t="shared" ca="1" si="225"/>
        <v>1080000</v>
      </c>
      <c r="M430">
        <f t="shared" ca="1" si="226"/>
        <v>2701000</v>
      </c>
      <c r="N430">
        <f t="shared" ca="1" si="227"/>
        <v>4322000</v>
      </c>
      <c r="O430">
        <f t="shared" ca="1" si="228"/>
        <v>2161000</v>
      </c>
      <c r="P430">
        <f t="shared" ca="1" si="229"/>
        <v>-3241404</v>
      </c>
      <c r="Q430">
        <f ca="1">IF(P430&gt;0,1,0)</f>
        <v>0</v>
      </c>
      <c r="R430">
        <f t="shared" ca="1" si="215"/>
        <v>27</v>
      </c>
      <c r="S430">
        <f t="shared" ca="1" si="216"/>
        <v>2</v>
      </c>
      <c r="T430">
        <f t="shared" ca="1" si="217"/>
        <v>5</v>
      </c>
      <c r="U430">
        <f t="shared" ca="1" si="218"/>
        <v>8</v>
      </c>
      <c r="V430">
        <f t="shared" ca="1" si="219"/>
        <v>4</v>
      </c>
      <c r="X430">
        <f t="shared" si="223"/>
        <v>430</v>
      </c>
      <c r="Y430">
        <f t="shared" si="200"/>
        <v>252</v>
      </c>
      <c r="Z430">
        <f t="shared" si="224"/>
        <v>253</v>
      </c>
      <c r="AA430">
        <f t="shared" si="220"/>
        <v>451</v>
      </c>
      <c r="AB430">
        <f t="shared" si="221"/>
        <v>200</v>
      </c>
      <c r="AM430" t="str">
        <f t="shared" si="222"/>
        <v>201901KS</v>
      </c>
      <c r="AN430">
        <f t="shared" ca="1" si="202"/>
        <v>27.000007404664938</v>
      </c>
      <c r="AO430">
        <f t="shared" ca="1" si="203"/>
        <v>1.9992595335061087</v>
      </c>
      <c r="AP430">
        <f t="shared" ca="1" si="204"/>
        <v>5</v>
      </c>
      <c r="AQ430">
        <f t="shared" ca="1" si="205"/>
        <v>8.000740466493891</v>
      </c>
      <c r="AR430">
        <f t="shared" ca="1" si="206"/>
        <v>4.0003702332469455</v>
      </c>
      <c r="AS430">
        <f ca="1">P430/J430</f>
        <v>-8.2196962281545882E-2</v>
      </c>
    </row>
    <row r="431" spans="1:45" hidden="1" outlineLevel="1" x14ac:dyDescent="0.4">
      <c r="A431">
        <f t="shared" si="207"/>
        <v>201901</v>
      </c>
      <c r="B431" t="s">
        <v>707</v>
      </c>
      <c r="C431" t="s">
        <v>288</v>
      </c>
      <c r="D431" t="str">
        <f t="shared" ca="1" si="201"/>
        <v>I110</v>
      </c>
      <c r="E431">
        <f t="shared" ca="1" si="208"/>
        <v>27</v>
      </c>
      <c r="F431">
        <f t="shared" ca="1" si="209"/>
        <v>27</v>
      </c>
      <c r="G431" t="str">
        <f t="shared" ca="1" si="197"/>
        <v>S10</v>
      </c>
      <c r="H431" t="str">
        <f t="shared" ca="1" si="198"/>
        <v>S109</v>
      </c>
      <c r="I431">
        <f ca="1">VLOOKUP(D431,PRC!$A$2:$B$21,2,0)*E431</f>
        <v>8100000</v>
      </c>
      <c r="J431">
        <f t="shared" ca="1" si="210"/>
        <v>6236996</v>
      </c>
      <c r="K431">
        <f ca="1">VLOOKUP(D431,PRC!$A$1:$C$21,3,0)*E431</f>
        <v>3726000</v>
      </c>
      <c r="L431">
        <f t="shared" ca="1" si="225"/>
        <v>243000</v>
      </c>
      <c r="M431">
        <f t="shared" ca="1" si="226"/>
        <v>324000</v>
      </c>
      <c r="N431">
        <f t="shared" ca="1" si="227"/>
        <v>729000</v>
      </c>
      <c r="O431">
        <f t="shared" ca="1" si="228"/>
        <v>243000</v>
      </c>
      <c r="P431">
        <f t="shared" ca="1" si="229"/>
        <v>971996</v>
      </c>
      <c r="Q431">
        <f ca="1">IF(P431&gt;0,1,0)</f>
        <v>1</v>
      </c>
      <c r="R431">
        <f t="shared" ca="1" si="215"/>
        <v>23</v>
      </c>
      <c r="S431">
        <f t="shared" ca="1" si="216"/>
        <v>3</v>
      </c>
      <c r="T431">
        <f t="shared" ca="1" si="217"/>
        <v>4</v>
      </c>
      <c r="U431">
        <f t="shared" ca="1" si="218"/>
        <v>9</v>
      </c>
      <c r="V431">
        <f t="shared" ca="1" si="219"/>
        <v>3</v>
      </c>
      <c r="X431">
        <f t="shared" si="223"/>
        <v>431</v>
      </c>
      <c r="Y431">
        <f t="shared" si="200"/>
        <v>252</v>
      </c>
      <c r="Z431">
        <f t="shared" si="224"/>
        <v>253</v>
      </c>
      <c r="AA431">
        <f t="shared" si="220"/>
        <v>451</v>
      </c>
      <c r="AB431">
        <f t="shared" si="221"/>
        <v>200</v>
      </c>
      <c r="AM431" t="str">
        <f t="shared" si="222"/>
        <v>201901KS</v>
      </c>
      <c r="AN431">
        <f t="shared" ca="1" si="202"/>
        <v>23.00004938271605</v>
      </c>
      <c r="AO431">
        <f t="shared" ca="1" si="203"/>
        <v>3</v>
      </c>
      <c r="AP431">
        <f t="shared" ca="1" si="204"/>
        <v>4</v>
      </c>
      <c r="AQ431">
        <f t="shared" ca="1" si="205"/>
        <v>9</v>
      </c>
      <c r="AR431">
        <f t="shared" ca="1" si="206"/>
        <v>3</v>
      </c>
      <c r="AS431">
        <f ca="1">P431/J431</f>
        <v>0.15584361445798586</v>
      </c>
    </row>
    <row r="432" spans="1:45" hidden="1" outlineLevel="1" x14ac:dyDescent="0.4">
      <c r="A432">
        <f t="shared" si="207"/>
        <v>201901</v>
      </c>
      <c r="B432" t="s">
        <v>708</v>
      </c>
      <c r="C432" t="s">
        <v>288</v>
      </c>
      <c r="D432" t="str">
        <f t="shared" ca="1" si="201"/>
        <v>I103</v>
      </c>
      <c r="E432">
        <f t="shared" ca="1" si="208"/>
        <v>49</v>
      </c>
      <c r="F432">
        <f t="shared" ca="1" si="209"/>
        <v>27</v>
      </c>
      <c r="G432" t="str">
        <f t="shared" ca="1" si="197"/>
        <v>S10</v>
      </c>
      <c r="H432" t="str">
        <f t="shared" ca="1" si="198"/>
        <v>S109</v>
      </c>
      <c r="I432">
        <f ca="1">VLOOKUP(D432,PRC!$A$2:$B$21,2,0)*E432</f>
        <v>2450000</v>
      </c>
      <c r="J432">
        <f t="shared" ca="1" si="210"/>
        <v>1959996</v>
      </c>
      <c r="K432">
        <f ca="1">VLOOKUP(D432,PRC!$A$1:$C$21,3,0)*E432</f>
        <v>1396500</v>
      </c>
      <c r="L432">
        <f t="shared" ca="1" si="225"/>
        <v>74000</v>
      </c>
      <c r="M432">
        <f t="shared" ca="1" si="226"/>
        <v>123000</v>
      </c>
      <c r="N432">
        <f t="shared" ca="1" si="227"/>
        <v>147000</v>
      </c>
      <c r="O432">
        <f t="shared" ca="1" si="228"/>
        <v>74000</v>
      </c>
      <c r="P432">
        <f t="shared" ca="1" si="229"/>
        <v>145496</v>
      </c>
      <c r="Q432">
        <f ca="1">IF(P432&gt;0,1,0)</f>
        <v>1</v>
      </c>
      <c r="R432">
        <f t="shared" ca="1" si="215"/>
        <v>20</v>
      </c>
      <c r="S432">
        <f t="shared" ca="1" si="216"/>
        <v>3</v>
      </c>
      <c r="T432">
        <f t="shared" ca="1" si="217"/>
        <v>5</v>
      </c>
      <c r="U432">
        <f t="shared" ca="1" si="218"/>
        <v>6</v>
      </c>
      <c r="V432">
        <f t="shared" ca="1" si="219"/>
        <v>3</v>
      </c>
      <c r="X432">
        <f t="shared" si="223"/>
        <v>432</v>
      </c>
      <c r="Y432">
        <f t="shared" si="200"/>
        <v>252</v>
      </c>
      <c r="Z432">
        <f t="shared" si="224"/>
        <v>253</v>
      </c>
      <c r="AA432">
        <f t="shared" si="220"/>
        <v>451</v>
      </c>
      <c r="AB432">
        <f t="shared" si="221"/>
        <v>200</v>
      </c>
      <c r="AM432" t="str">
        <f t="shared" si="222"/>
        <v>201901KS</v>
      </c>
      <c r="AN432">
        <f t="shared" ca="1" si="202"/>
        <v>20.000163265306124</v>
      </c>
      <c r="AO432">
        <f t="shared" ca="1" si="203"/>
        <v>3.0204081632653064</v>
      </c>
      <c r="AP432">
        <f t="shared" ca="1" si="204"/>
        <v>5.0204081632653059</v>
      </c>
      <c r="AQ432">
        <f t="shared" ca="1" si="205"/>
        <v>6</v>
      </c>
      <c r="AR432">
        <f t="shared" ca="1" si="206"/>
        <v>3.0204081632653064</v>
      </c>
      <c r="AS432">
        <f ca="1">P432/J432</f>
        <v>7.4232804556743998E-2</v>
      </c>
    </row>
    <row r="433" spans="1:45" hidden="1" outlineLevel="1" x14ac:dyDescent="0.4">
      <c r="A433">
        <f t="shared" si="207"/>
        <v>201901</v>
      </c>
      <c r="B433" t="s">
        <v>709</v>
      </c>
      <c r="C433" t="s">
        <v>288</v>
      </c>
      <c r="D433" t="str">
        <f t="shared" ca="1" si="201"/>
        <v>I109</v>
      </c>
      <c r="E433">
        <f t="shared" ca="1" si="208"/>
        <v>18</v>
      </c>
      <c r="F433">
        <f t="shared" ca="1" si="209"/>
        <v>24</v>
      </c>
      <c r="G433" t="str">
        <f t="shared" ca="1" si="197"/>
        <v>S10</v>
      </c>
      <c r="H433" t="str">
        <f t="shared" ca="1" si="198"/>
        <v>S103</v>
      </c>
      <c r="I433">
        <f ca="1">VLOOKUP(D433,PRC!$A$2:$B$21,2,0)*E433</f>
        <v>9000000</v>
      </c>
      <c r="J433">
        <f t="shared" ca="1" si="210"/>
        <v>7019996</v>
      </c>
      <c r="K433">
        <f ca="1">VLOOKUP(D433,PRC!$A$1:$C$21,3,0)*E433</f>
        <v>3600000</v>
      </c>
      <c r="L433">
        <f t="shared" ca="1" si="225"/>
        <v>270000</v>
      </c>
      <c r="M433">
        <f t="shared" ca="1" si="226"/>
        <v>540000</v>
      </c>
      <c r="N433">
        <f t="shared" ca="1" si="227"/>
        <v>540000</v>
      </c>
      <c r="O433">
        <f t="shared" ca="1" si="228"/>
        <v>360000</v>
      </c>
      <c r="P433">
        <f t="shared" ca="1" si="229"/>
        <v>1709996</v>
      </c>
      <c r="Q433">
        <f ca="1">IF(P433&gt;0,1,0)</f>
        <v>1</v>
      </c>
      <c r="R433">
        <f t="shared" ca="1" si="215"/>
        <v>22</v>
      </c>
      <c r="S433">
        <f t="shared" ca="1" si="216"/>
        <v>3</v>
      </c>
      <c r="T433">
        <f t="shared" ca="1" si="217"/>
        <v>6</v>
      </c>
      <c r="U433">
        <f t="shared" ca="1" si="218"/>
        <v>6</v>
      </c>
      <c r="V433">
        <f t="shared" ca="1" si="219"/>
        <v>4</v>
      </c>
      <c r="X433">
        <f t="shared" si="223"/>
        <v>433</v>
      </c>
      <c r="Y433">
        <f t="shared" si="200"/>
        <v>252</v>
      </c>
      <c r="Z433">
        <f t="shared" si="224"/>
        <v>253</v>
      </c>
      <c r="AA433">
        <f t="shared" si="220"/>
        <v>451</v>
      </c>
      <c r="AB433">
        <f t="shared" si="221"/>
        <v>200</v>
      </c>
      <c r="AM433" t="str">
        <f t="shared" si="222"/>
        <v>201901KS</v>
      </c>
      <c r="AN433">
        <f t="shared" ca="1" si="202"/>
        <v>22.000044444444445</v>
      </c>
      <c r="AO433">
        <f t="shared" ca="1" si="203"/>
        <v>3</v>
      </c>
      <c r="AP433">
        <f t="shared" ca="1" si="204"/>
        <v>6</v>
      </c>
      <c r="AQ433">
        <f t="shared" ca="1" si="205"/>
        <v>6</v>
      </c>
      <c r="AR433">
        <f t="shared" ca="1" si="206"/>
        <v>4</v>
      </c>
      <c r="AS433">
        <f ca="1">P433/J433</f>
        <v>0.2435893125865029</v>
      </c>
    </row>
    <row r="434" spans="1:45" hidden="1" outlineLevel="1" x14ac:dyDescent="0.4">
      <c r="A434">
        <f t="shared" si="207"/>
        <v>201901</v>
      </c>
      <c r="B434" t="s">
        <v>710</v>
      </c>
      <c r="C434" t="s">
        <v>288</v>
      </c>
      <c r="D434" t="str">
        <f t="shared" ca="1" si="201"/>
        <v>I110</v>
      </c>
      <c r="E434">
        <f t="shared" ca="1" si="208"/>
        <v>49</v>
      </c>
      <c r="F434">
        <f t="shared" ca="1" si="209"/>
        <v>23</v>
      </c>
      <c r="G434" t="str">
        <f t="shared" ca="1" si="197"/>
        <v>S10</v>
      </c>
      <c r="H434" t="str">
        <f t="shared" ca="1" si="198"/>
        <v>S104</v>
      </c>
      <c r="I434">
        <f ca="1">VLOOKUP(D434,PRC!$A$2:$B$21,2,0)*E434</f>
        <v>14700000</v>
      </c>
      <c r="J434">
        <f t="shared" ca="1" si="210"/>
        <v>11024996</v>
      </c>
      <c r="K434">
        <f ca="1">VLOOKUP(D434,PRC!$A$1:$C$21,3,0)*E434</f>
        <v>6762000</v>
      </c>
      <c r="L434">
        <f t="shared" ca="1" si="225"/>
        <v>294000</v>
      </c>
      <c r="M434">
        <f t="shared" ca="1" si="226"/>
        <v>588000</v>
      </c>
      <c r="N434">
        <f t="shared" ca="1" si="227"/>
        <v>882000</v>
      </c>
      <c r="O434">
        <f t="shared" ca="1" si="228"/>
        <v>441000</v>
      </c>
      <c r="P434">
        <f t="shared" ca="1" si="229"/>
        <v>2057996</v>
      </c>
      <c r="Q434">
        <f ca="1">IF(P434&gt;0,1,0)</f>
        <v>1</v>
      </c>
      <c r="R434">
        <f t="shared" ca="1" si="215"/>
        <v>25</v>
      </c>
      <c r="S434">
        <f t="shared" ca="1" si="216"/>
        <v>2</v>
      </c>
      <c r="T434">
        <f t="shared" ca="1" si="217"/>
        <v>4</v>
      </c>
      <c r="U434">
        <f t="shared" ca="1" si="218"/>
        <v>6</v>
      </c>
      <c r="V434">
        <f t="shared" ca="1" si="219"/>
        <v>3</v>
      </c>
      <c r="X434">
        <f t="shared" si="223"/>
        <v>434</v>
      </c>
      <c r="Y434">
        <f t="shared" si="200"/>
        <v>252</v>
      </c>
      <c r="Z434">
        <f t="shared" si="224"/>
        <v>253</v>
      </c>
      <c r="AA434">
        <f t="shared" si="220"/>
        <v>451</v>
      </c>
      <c r="AB434">
        <f t="shared" si="221"/>
        <v>200</v>
      </c>
      <c r="AM434" t="str">
        <f t="shared" si="222"/>
        <v>201901KS</v>
      </c>
      <c r="AN434">
        <f t="shared" ca="1" si="202"/>
        <v>25.000027210884358</v>
      </c>
      <c r="AO434">
        <f t="shared" ca="1" si="203"/>
        <v>2</v>
      </c>
      <c r="AP434">
        <f t="shared" ca="1" si="204"/>
        <v>4</v>
      </c>
      <c r="AQ434">
        <f t="shared" ca="1" si="205"/>
        <v>6</v>
      </c>
      <c r="AR434">
        <f t="shared" ca="1" si="206"/>
        <v>3</v>
      </c>
      <c r="AS434">
        <f ca="1">P434/J434</f>
        <v>0.18666637157963595</v>
      </c>
    </row>
    <row r="435" spans="1:45" hidden="1" outlineLevel="1" x14ac:dyDescent="0.4">
      <c r="A435">
        <f t="shared" si="207"/>
        <v>201901</v>
      </c>
      <c r="B435" t="s">
        <v>711</v>
      </c>
      <c r="C435" t="s">
        <v>288</v>
      </c>
      <c r="D435" t="str">
        <f t="shared" ca="1" si="201"/>
        <v>I115</v>
      </c>
      <c r="E435">
        <f t="shared" ca="1" si="208"/>
        <v>50</v>
      </c>
      <c r="F435">
        <f t="shared" ca="1" si="209"/>
        <v>21</v>
      </c>
      <c r="G435" t="str">
        <f t="shared" ca="1" si="197"/>
        <v>S11</v>
      </c>
      <c r="H435" t="str">
        <f t="shared" ca="1" si="198"/>
        <v>S113</v>
      </c>
      <c r="I435">
        <f ca="1">VLOOKUP(D435,PRC!$A$2:$B$21,2,0)*E435</f>
        <v>250000</v>
      </c>
      <c r="J435">
        <f t="shared" ca="1" si="210"/>
        <v>174996</v>
      </c>
      <c r="K435">
        <f ca="1">VLOOKUP(D435,PRC!$A$1:$C$21,3,0)*E435</f>
        <v>120000</v>
      </c>
      <c r="L435">
        <f t="shared" ca="1" si="225"/>
        <v>3000</v>
      </c>
      <c r="M435">
        <f t="shared" ca="1" si="226"/>
        <v>18000</v>
      </c>
      <c r="N435">
        <f t="shared" ca="1" si="227"/>
        <v>20000</v>
      </c>
      <c r="O435">
        <f t="shared" ca="1" si="228"/>
        <v>10000</v>
      </c>
      <c r="P435">
        <f t="shared" ca="1" si="229"/>
        <v>3996</v>
      </c>
      <c r="Q435">
        <f ca="1">IF(P435&gt;0,1,0)</f>
        <v>1</v>
      </c>
      <c r="R435">
        <f t="shared" ca="1" si="215"/>
        <v>30</v>
      </c>
      <c r="S435">
        <f t="shared" ca="1" si="216"/>
        <v>1</v>
      </c>
      <c r="T435">
        <f t="shared" ca="1" si="217"/>
        <v>7</v>
      </c>
      <c r="U435">
        <f t="shared" ca="1" si="218"/>
        <v>8</v>
      </c>
      <c r="V435">
        <f t="shared" ca="1" si="219"/>
        <v>4</v>
      </c>
      <c r="X435">
        <f t="shared" si="223"/>
        <v>435</v>
      </c>
      <c r="Y435">
        <f t="shared" si="200"/>
        <v>252</v>
      </c>
      <c r="Z435">
        <f t="shared" si="224"/>
        <v>253</v>
      </c>
      <c r="AA435">
        <f t="shared" si="220"/>
        <v>451</v>
      </c>
      <c r="AB435">
        <f t="shared" si="221"/>
        <v>200</v>
      </c>
      <c r="AM435" t="str">
        <f t="shared" si="222"/>
        <v>201901KS</v>
      </c>
      <c r="AN435">
        <f t="shared" ca="1" si="202"/>
        <v>30.001599999999996</v>
      </c>
      <c r="AO435">
        <f t="shared" ca="1" si="203"/>
        <v>1.2</v>
      </c>
      <c r="AP435">
        <f t="shared" ca="1" si="204"/>
        <v>7.1999999999999993</v>
      </c>
      <c r="AQ435">
        <f t="shared" ca="1" si="205"/>
        <v>8</v>
      </c>
      <c r="AR435">
        <f t="shared" ca="1" si="206"/>
        <v>4</v>
      </c>
      <c r="AS435">
        <f ca="1">P435/J435</f>
        <v>2.2834807652746349E-2</v>
      </c>
    </row>
    <row r="436" spans="1:45" hidden="1" outlineLevel="1" x14ac:dyDescent="0.4">
      <c r="A436">
        <f t="shared" si="207"/>
        <v>201901</v>
      </c>
      <c r="B436" t="s">
        <v>712</v>
      </c>
      <c r="C436" t="s">
        <v>288</v>
      </c>
      <c r="D436" t="str">
        <f t="shared" ca="1" si="201"/>
        <v>I120</v>
      </c>
      <c r="E436">
        <f t="shared" ca="1" si="208"/>
        <v>29</v>
      </c>
      <c r="F436">
        <f t="shared" ca="1" si="209"/>
        <v>28</v>
      </c>
      <c r="G436" t="str">
        <f t="shared" ca="1" si="197"/>
        <v>S11</v>
      </c>
      <c r="H436" t="str">
        <f t="shared" ca="1" si="198"/>
        <v>S113</v>
      </c>
      <c r="I436">
        <f ca="1">VLOOKUP(D436,PRC!$A$2:$B$21,2,0)*E436</f>
        <v>124700000</v>
      </c>
      <c r="J436">
        <f t="shared" ca="1" si="210"/>
        <v>91030996</v>
      </c>
      <c r="K436">
        <f ca="1">VLOOKUP(D436,PRC!$A$1:$C$21,3,0)*E436</f>
        <v>56115000</v>
      </c>
      <c r="L436">
        <f t="shared" ca="1" si="225"/>
        <v>3741000</v>
      </c>
      <c r="M436">
        <f t="shared" ca="1" si="226"/>
        <v>8729000</v>
      </c>
      <c r="N436">
        <f t="shared" ca="1" si="227"/>
        <v>12470000</v>
      </c>
      <c r="O436">
        <f t="shared" ca="1" si="228"/>
        <v>6235000</v>
      </c>
      <c r="P436">
        <f t="shared" ca="1" si="229"/>
        <v>3740996</v>
      </c>
      <c r="Q436">
        <f ca="1">IF(P436&gt;0,1,0)</f>
        <v>1</v>
      </c>
      <c r="R436">
        <f t="shared" ca="1" si="215"/>
        <v>27</v>
      </c>
      <c r="S436">
        <f t="shared" ca="1" si="216"/>
        <v>3</v>
      </c>
      <c r="T436">
        <f t="shared" ca="1" si="217"/>
        <v>7</v>
      </c>
      <c r="U436">
        <f t="shared" ca="1" si="218"/>
        <v>10</v>
      </c>
      <c r="V436">
        <f t="shared" ca="1" si="219"/>
        <v>5</v>
      </c>
      <c r="X436">
        <f t="shared" si="223"/>
        <v>436</v>
      </c>
      <c r="Y436">
        <f t="shared" si="200"/>
        <v>252</v>
      </c>
      <c r="Z436">
        <f t="shared" si="224"/>
        <v>253</v>
      </c>
      <c r="AA436">
        <f t="shared" si="220"/>
        <v>451</v>
      </c>
      <c r="AB436">
        <f t="shared" si="221"/>
        <v>200</v>
      </c>
      <c r="AM436" t="str">
        <f t="shared" si="222"/>
        <v>201901KS</v>
      </c>
      <c r="AN436">
        <f t="shared" ca="1" si="202"/>
        <v>27.000003207698477</v>
      </c>
      <c r="AO436">
        <f t="shared" ca="1" si="203"/>
        <v>3</v>
      </c>
      <c r="AP436">
        <f t="shared" ca="1" si="204"/>
        <v>7.0000000000000009</v>
      </c>
      <c r="AQ436">
        <f t="shared" ca="1" si="205"/>
        <v>10</v>
      </c>
      <c r="AR436">
        <f t="shared" ca="1" si="206"/>
        <v>5</v>
      </c>
      <c r="AS436">
        <f ca="1">P436/J436</f>
        <v>4.1095848275679636E-2</v>
      </c>
    </row>
    <row r="437" spans="1:45" hidden="1" outlineLevel="1" x14ac:dyDescent="0.4">
      <c r="A437">
        <f t="shared" si="207"/>
        <v>201901</v>
      </c>
      <c r="B437" t="s">
        <v>713</v>
      </c>
      <c r="C437" t="s">
        <v>288</v>
      </c>
      <c r="D437" t="str">
        <f t="shared" ca="1" si="201"/>
        <v>I110</v>
      </c>
      <c r="E437">
        <f t="shared" ca="1" si="208"/>
        <v>40</v>
      </c>
      <c r="F437">
        <f t="shared" ca="1" si="209"/>
        <v>23</v>
      </c>
      <c r="G437" t="str">
        <f t="shared" ca="1" si="197"/>
        <v>S11</v>
      </c>
      <c r="H437" t="str">
        <f t="shared" ca="1" si="198"/>
        <v>S113</v>
      </c>
      <c r="I437">
        <f ca="1">VLOOKUP(D437,PRC!$A$2:$B$21,2,0)*E437</f>
        <v>12000000</v>
      </c>
      <c r="J437">
        <f t="shared" ca="1" si="210"/>
        <v>8759996</v>
      </c>
      <c r="K437">
        <f ca="1">VLOOKUP(D437,PRC!$A$1:$C$21,3,0)*E437</f>
        <v>5520000</v>
      </c>
      <c r="L437">
        <f t="shared" ca="1" si="225"/>
        <v>360000</v>
      </c>
      <c r="M437">
        <f t="shared" ca="1" si="226"/>
        <v>600000</v>
      </c>
      <c r="N437">
        <f t="shared" ca="1" si="227"/>
        <v>1080000</v>
      </c>
      <c r="O437">
        <f t="shared" ca="1" si="228"/>
        <v>600000</v>
      </c>
      <c r="P437">
        <f t="shared" ca="1" si="229"/>
        <v>599996</v>
      </c>
      <c r="Q437">
        <f ca="1">IF(P437&gt;0,1,0)</f>
        <v>1</v>
      </c>
      <c r="R437">
        <f t="shared" ca="1" si="215"/>
        <v>27</v>
      </c>
      <c r="S437">
        <f t="shared" ca="1" si="216"/>
        <v>3</v>
      </c>
      <c r="T437">
        <f t="shared" ca="1" si="217"/>
        <v>5</v>
      </c>
      <c r="U437">
        <f t="shared" ca="1" si="218"/>
        <v>9</v>
      </c>
      <c r="V437">
        <f t="shared" ca="1" si="219"/>
        <v>5</v>
      </c>
      <c r="X437">
        <f t="shared" si="223"/>
        <v>437</v>
      </c>
      <c r="Y437">
        <f t="shared" si="200"/>
        <v>252</v>
      </c>
      <c r="Z437">
        <f t="shared" si="224"/>
        <v>253</v>
      </c>
      <c r="AA437">
        <f t="shared" si="220"/>
        <v>451</v>
      </c>
      <c r="AB437">
        <f t="shared" si="221"/>
        <v>200</v>
      </c>
      <c r="AM437" t="str">
        <f t="shared" si="222"/>
        <v>201901KS</v>
      </c>
      <c r="AN437">
        <f t="shared" ca="1" si="202"/>
        <v>27.000033333333327</v>
      </c>
      <c r="AO437">
        <f t="shared" ca="1" si="203"/>
        <v>3</v>
      </c>
      <c r="AP437">
        <f t="shared" ca="1" si="204"/>
        <v>5</v>
      </c>
      <c r="AQ437">
        <f t="shared" ca="1" si="205"/>
        <v>9</v>
      </c>
      <c r="AR437">
        <f t="shared" ca="1" si="206"/>
        <v>5</v>
      </c>
      <c r="AS437">
        <f ca="1">P437/J437</f>
        <v>6.8492725339143995E-2</v>
      </c>
    </row>
    <row r="438" spans="1:45" hidden="1" outlineLevel="1" x14ac:dyDescent="0.4">
      <c r="A438">
        <f t="shared" si="207"/>
        <v>201901</v>
      </c>
      <c r="B438" t="s">
        <v>714</v>
      </c>
      <c r="C438" t="s">
        <v>288</v>
      </c>
      <c r="D438" t="str">
        <f t="shared" ca="1" si="201"/>
        <v>I113</v>
      </c>
      <c r="E438">
        <f t="shared" ca="1" si="208"/>
        <v>41</v>
      </c>
      <c r="F438">
        <f t="shared" ca="1" si="209"/>
        <v>26</v>
      </c>
      <c r="G438" t="str">
        <f t="shared" ca="1" si="197"/>
        <v>S11</v>
      </c>
      <c r="H438" t="str">
        <f t="shared" ca="1" si="198"/>
        <v>S118</v>
      </c>
      <c r="I438">
        <f ca="1">VLOOKUP(D438,PRC!$A$2:$B$21,2,0)*E438</f>
        <v>27470000</v>
      </c>
      <c r="J438">
        <f t="shared" ca="1" si="210"/>
        <v>20877196</v>
      </c>
      <c r="K438">
        <f ca="1">VLOOKUP(D438,PRC!$A$1:$C$21,3,0)*E438</f>
        <v>12361500</v>
      </c>
      <c r="L438">
        <f t="shared" ca="1" si="225"/>
        <v>549000</v>
      </c>
      <c r="M438">
        <f t="shared" ca="1" si="226"/>
        <v>1374000</v>
      </c>
      <c r="N438">
        <f t="shared" ca="1" si="227"/>
        <v>1374000</v>
      </c>
      <c r="O438">
        <f t="shared" ca="1" si="228"/>
        <v>824000</v>
      </c>
      <c r="P438">
        <f t="shared" ca="1" si="229"/>
        <v>4394696</v>
      </c>
      <c r="Q438">
        <f ca="1">IF(P438&gt;0,1,0)</f>
        <v>1</v>
      </c>
      <c r="R438">
        <f t="shared" ca="1" si="215"/>
        <v>24</v>
      </c>
      <c r="S438">
        <f t="shared" ca="1" si="216"/>
        <v>2</v>
      </c>
      <c r="T438">
        <f t="shared" ca="1" si="217"/>
        <v>5</v>
      </c>
      <c r="U438">
        <f t="shared" ca="1" si="218"/>
        <v>5</v>
      </c>
      <c r="V438">
        <f t="shared" ca="1" si="219"/>
        <v>3</v>
      </c>
      <c r="X438">
        <f t="shared" si="223"/>
        <v>438</v>
      </c>
      <c r="Y438">
        <f t="shared" si="200"/>
        <v>252</v>
      </c>
      <c r="Z438">
        <f t="shared" si="224"/>
        <v>253</v>
      </c>
      <c r="AA438">
        <f t="shared" si="220"/>
        <v>451</v>
      </c>
      <c r="AB438">
        <f t="shared" si="221"/>
        <v>200</v>
      </c>
      <c r="AM438" t="str">
        <f t="shared" si="222"/>
        <v>201901KS</v>
      </c>
      <c r="AN438">
        <f t="shared" ca="1" si="202"/>
        <v>24.000014561339643</v>
      </c>
      <c r="AO438">
        <f t="shared" ca="1" si="203"/>
        <v>1.9985438660356754</v>
      </c>
      <c r="AP438">
        <f t="shared" ca="1" si="204"/>
        <v>5.0018201674554055</v>
      </c>
      <c r="AQ438">
        <f t="shared" ca="1" si="205"/>
        <v>5.0018201674554055</v>
      </c>
      <c r="AR438">
        <f t="shared" ca="1" si="206"/>
        <v>2.9996359665089187</v>
      </c>
      <c r="AS438">
        <f ca="1">P438/J438</f>
        <v>0.21050221495262103</v>
      </c>
    </row>
    <row r="439" spans="1:45" hidden="1" outlineLevel="1" x14ac:dyDescent="0.4">
      <c r="A439">
        <f t="shared" si="207"/>
        <v>201901</v>
      </c>
      <c r="B439" t="s">
        <v>715</v>
      </c>
      <c r="C439" t="s">
        <v>288</v>
      </c>
      <c r="D439" t="str">
        <f t="shared" ca="1" si="201"/>
        <v>I108</v>
      </c>
      <c r="E439">
        <f t="shared" ca="1" si="208"/>
        <v>36</v>
      </c>
      <c r="F439">
        <f t="shared" ca="1" si="209"/>
        <v>30</v>
      </c>
      <c r="G439" t="str">
        <f t="shared" ca="1" si="197"/>
        <v>S11</v>
      </c>
      <c r="H439" t="str">
        <f t="shared" ca="1" si="198"/>
        <v>S118</v>
      </c>
      <c r="I439">
        <f ca="1">VLOOKUP(D439,PRC!$A$2:$B$21,2,0)*E439</f>
        <v>1440000</v>
      </c>
      <c r="J439">
        <f t="shared" ca="1" si="210"/>
        <v>1007995.9999999999</v>
      </c>
      <c r="K439">
        <f ca="1">VLOOKUP(D439,PRC!$A$1:$C$21,3,0)*E439</f>
        <v>662400</v>
      </c>
      <c r="L439">
        <f t="shared" ca="1" si="225"/>
        <v>43000</v>
      </c>
      <c r="M439">
        <f t="shared" ca="1" si="226"/>
        <v>58000</v>
      </c>
      <c r="N439">
        <f t="shared" ca="1" si="227"/>
        <v>115000</v>
      </c>
      <c r="O439">
        <f t="shared" ca="1" si="228"/>
        <v>72000</v>
      </c>
      <c r="P439">
        <f t="shared" ca="1" si="229"/>
        <v>57595.999999999884</v>
      </c>
      <c r="Q439">
        <f ca="1">IF(P439&gt;0,1,0)</f>
        <v>1</v>
      </c>
      <c r="R439">
        <f t="shared" ca="1" si="215"/>
        <v>30</v>
      </c>
      <c r="S439">
        <f t="shared" ca="1" si="216"/>
        <v>3</v>
      </c>
      <c r="T439">
        <f t="shared" ca="1" si="217"/>
        <v>4</v>
      </c>
      <c r="U439">
        <f t="shared" ca="1" si="218"/>
        <v>8</v>
      </c>
      <c r="V439">
        <f t="shared" ca="1" si="219"/>
        <v>5</v>
      </c>
      <c r="X439">
        <f t="shared" si="223"/>
        <v>439</v>
      </c>
      <c r="Y439">
        <f t="shared" si="200"/>
        <v>252</v>
      </c>
      <c r="Z439">
        <f t="shared" si="224"/>
        <v>253</v>
      </c>
      <c r="AA439">
        <f t="shared" si="220"/>
        <v>451</v>
      </c>
      <c r="AB439">
        <f t="shared" si="221"/>
        <v>200</v>
      </c>
      <c r="AM439" t="str">
        <f t="shared" si="222"/>
        <v>201901KS</v>
      </c>
      <c r="AN439">
        <f t="shared" ca="1" si="202"/>
        <v>30.000277777777782</v>
      </c>
      <c r="AO439">
        <f t="shared" ca="1" si="203"/>
        <v>2.9861111111111112</v>
      </c>
      <c r="AP439">
        <f t="shared" ca="1" si="204"/>
        <v>4.0277777777777777</v>
      </c>
      <c r="AQ439">
        <f t="shared" ca="1" si="205"/>
        <v>7.9861111111111107</v>
      </c>
      <c r="AR439">
        <f t="shared" ca="1" si="206"/>
        <v>5</v>
      </c>
      <c r="AS439">
        <f ca="1">P439/J439</f>
        <v>5.7139115631411129E-2</v>
      </c>
    </row>
    <row r="440" spans="1:45" hidden="1" outlineLevel="1" x14ac:dyDescent="0.4">
      <c r="A440">
        <f t="shared" si="207"/>
        <v>201901</v>
      </c>
      <c r="B440" t="s">
        <v>716</v>
      </c>
      <c r="C440" t="s">
        <v>288</v>
      </c>
      <c r="D440" t="str">
        <f t="shared" ca="1" si="201"/>
        <v>I117</v>
      </c>
      <c r="E440">
        <f t="shared" ca="1" si="208"/>
        <v>41</v>
      </c>
      <c r="F440">
        <f t="shared" ca="1" si="209"/>
        <v>20</v>
      </c>
      <c r="G440" t="str">
        <f t="shared" ca="1" si="197"/>
        <v>S11</v>
      </c>
      <c r="H440" t="str">
        <f t="shared" ca="1" si="198"/>
        <v>S117</v>
      </c>
      <c r="I440">
        <f ca="1">VLOOKUP(D440,PRC!$A$2:$B$21,2,0)*E440</f>
        <v>102500000</v>
      </c>
      <c r="J440">
        <f t="shared" ca="1" si="210"/>
        <v>77899996</v>
      </c>
      <c r="K440">
        <f ca="1">VLOOKUP(D440,PRC!$A$1:$C$21,3,0)*E440</f>
        <v>47150000</v>
      </c>
      <c r="L440">
        <f t="shared" ca="1" si="225"/>
        <v>2050000</v>
      </c>
      <c r="M440">
        <f t="shared" ca="1" si="226"/>
        <v>6150000</v>
      </c>
      <c r="N440">
        <f t="shared" ca="1" si="227"/>
        <v>10250000</v>
      </c>
      <c r="O440">
        <f t="shared" ca="1" si="228"/>
        <v>3075000</v>
      </c>
      <c r="P440">
        <f t="shared" ca="1" si="229"/>
        <v>9224996</v>
      </c>
      <c r="Q440">
        <f ca="1">IF(P440&gt;0,1,0)</f>
        <v>1</v>
      </c>
      <c r="R440">
        <f t="shared" ca="1" si="215"/>
        <v>24</v>
      </c>
      <c r="S440">
        <f t="shared" ca="1" si="216"/>
        <v>2</v>
      </c>
      <c r="T440">
        <f t="shared" ca="1" si="217"/>
        <v>6</v>
      </c>
      <c r="U440">
        <f t="shared" ca="1" si="218"/>
        <v>10</v>
      </c>
      <c r="V440">
        <f t="shared" ca="1" si="219"/>
        <v>3</v>
      </c>
      <c r="X440">
        <f t="shared" si="223"/>
        <v>440</v>
      </c>
      <c r="Y440">
        <f t="shared" si="200"/>
        <v>252</v>
      </c>
      <c r="Z440">
        <f t="shared" si="224"/>
        <v>253</v>
      </c>
      <c r="AA440">
        <f t="shared" si="220"/>
        <v>451</v>
      </c>
      <c r="AB440">
        <f t="shared" si="221"/>
        <v>200</v>
      </c>
      <c r="AM440" t="str">
        <f t="shared" si="222"/>
        <v>201901KS</v>
      </c>
      <c r="AN440">
        <f t="shared" ca="1" si="202"/>
        <v>24.000003902439026</v>
      </c>
      <c r="AO440">
        <f t="shared" ca="1" si="203"/>
        <v>2</v>
      </c>
      <c r="AP440">
        <f t="shared" ca="1" si="204"/>
        <v>6</v>
      </c>
      <c r="AQ440">
        <f t="shared" ca="1" si="205"/>
        <v>10</v>
      </c>
      <c r="AR440">
        <f t="shared" ca="1" si="206"/>
        <v>3</v>
      </c>
      <c r="AS440">
        <f ca="1">P440/J440</f>
        <v>0.11842100736436495</v>
      </c>
    </row>
    <row r="441" spans="1:45" hidden="1" outlineLevel="1" x14ac:dyDescent="0.4">
      <c r="A441">
        <f t="shared" si="207"/>
        <v>201901</v>
      </c>
      <c r="B441" t="s">
        <v>717</v>
      </c>
      <c r="C441" t="s">
        <v>288</v>
      </c>
      <c r="D441" t="str">
        <f t="shared" ca="1" si="201"/>
        <v>I104</v>
      </c>
      <c r="E441">
        <f t="shared" ca="1" si="208"/>
        <v>30</v>
      </c>
      <c r="F441">
        <f t="shared" ca="1" si="209"/>
        <v>21</v>
      </c>
      <c r="G441" t="str">
        <f t="shared" ca="1" si="197"/>
        <v>S11</v>
      </c>
      <c r="H441" t="str">
        <f t="shared" ca="1" si="198"/>
        <v>S111</v>
      </c>
      <c r="I441">
        <f ca="1">VLOOKUP(D441,PRC!$A$2:$B$21,2,0)*E441</f>
        <v>2100000</v>
      </c>
      <c r="J441">
        <f t="shared" ca="1" si="210"/>
        <v>1658996</v>
      </c>
      <c r="K441">
        <f ca="1">VLOOKUP(D441,PRC!$A$1:$C$21,3,0)*E441</f>
        <v>882000</v>
      </c>
      <c r="L441">
        <f t="shared" ca="1" si="225"/>
        <v>42000</v>
      </c>
      <c r="M441">
        <f t="shared" ca="1" si="226"/>
        <v>84000</v>
      </c>
      <c r="N441">
        <f t="shared" ca="1" si="227"/>
        <v>105000</v>
      </c>
      <c r="O441">
        <f t="shared" ca="1" si="228"/>
        <v>84000</v>
      </c>
      <c r="P441">
        <f t="shared" ca="1" si="229"/>
        <v>461996</v>
      </c>
      <c r="Q441">
        <f ca="1">IF(P441&gt;0,1,0)</f>
        <v>1</v>
      </c>
      <c r="R441">
        <f t="shared" ca="1" si="215"/>
        <v>21</v>
      </c>
      <c r="S441">
        <f t="shared" ca="1" si="216"/>
        <v>2</v>
      </c>
      <c r="T441">
        <f t="shared" ca="1" si="217"/>
        <v>4</v>
      </c>
      <c r="U441">
        <f t="shared" ca="1" si="218"/>
        <v>5</v>
      </c>
      <c r="V441">
        <f t="shared" ca="1" si="219"/>
        <v>4</v>
      </c>
      <c r="X441">
        <f t="shared" si="223"/>
        <v>441</v>
      </c>
      <c r="Y441">
        <f t="shared" si="200"/>
        <v>252</v>
      </c>
      <c r="Z441">
        <f t="shared" si="224"/>
        <v>253</v>
      </c>
      <c r="AA441">
        <f t="shared" si="220"/>
        <v>451</v>
      </c>
      <c r="AB441">
        <f t="shared" si="221"/>
        <v>200</v>
      </c>
      <c r="AM441" t="str">
        <f t="shared" si="222"/>
        <v>201901KS</v>
      </c>
      <c r="AN441">
        <f t="shared" ca="1" si="202"/>
        <v>21.000190476190472</v>
      </c>
      <c r="AO441">
        <f t="shared" ca="1" si="203"/>
        <v>2</v>
      </c>
      <c r="AP441">
        <f t="shared" ca="1" si="204"/>
        <v>4</v>
      </c>
      <c r="AQ441">
        <f t="shared" ca="1" si="205"/>
        <v>5</v>
      </c>
      <c r="AR441">
        <f t="shared" ca="1" si="206"/>
        <v>4</v>
      </c>
      <c r="AS441">
        <f ca="1">P441/J441</f>
        <v>0.27847927300608322</v>
      </c>
    </row>
    <row r="442" spans="1:45" hidden="1" outlineLevel="1" x14ac:dyDescent="0.4">
      <c r="A442">
        <f t="shared" si="207"/>
        <v>201901</v>
      </c>
      <c r="B442" t="s">
        <v>718</v>
      </c>
      <c r="C442" t="s">
        <v>288</v>
      </c>
      <c r="D442" t="str">
        <f t="shared" ca="1" si="201"/>
        <v>I103</v>
      </c>
      <c r="E442">
        <f t="shared" ca="1" si="208"/>
        <v>20</v>
      </c>
      <c r="F442">
        <f t="shared" ca="1" si="209"/>
        <v>25</v>
      </c>
      <c r="G442" t="str">
        <f t="shared" ca="1" si="197"/>
        <v>S10</v>
      </c>
      <c r="H442" t="str">
        <f t="shared" ca="1" si="198"/>
        <v>S107</v>
      </c>
      <c r="I442">
        <f ca="1">VLOOKUP(D442,PRC!$A$2:$B$21,2,0)*E442</f>
        <v>1000000</v>
      </c>
      <c r="J442">
        <f t="shared" ca="1" si="210"/>
        <v>759996</v>
      </c>
      <c r="K442">
        <f ca="1">VLOOKUP(D442,PRC!$A$1:$C$21,3,0)*E442</f>
        <v>570000</v>
      </c>
      <c r="L442">
        <f t="shared" ca="1" si="225"/>
        <v>30000</v>
      </c>
      <c r="M442">
        <f t="shared" ca="1" si="226"/>
        <v>70000</v>
      </c>
      <c r="N442">
        <f t="shared" ca="1" si="227"/>
        <v>90000</v>
      </c>
      <c r="O442">
        <f t="shared" ca="1" si="228"/>
        <v>30000</v>
      </c>
      <c r="P442">
        <f t="shared" ca="1" si="229"/>
        <v>-30004</v>
      </c>
      <c r="Q442">
        <f ca="1">IF(P442&gt;0,1,0)</f>
        <v>0</v>
      </c>
      <c r="R442">
        <f t="shared" ca="1" si="215"/>
        <v>24</v>
      </c>
      <c r="S442">
        <f t="shared" ca="1" si="216"/>
        <v>3</v>
      </c>
      <c r="T442">
        <f t="shared" ca="1" si="217"/>
        <v>7</v>
      </c>
      <c r="U442">
        <f t="shared" ca="1" si="218"/>
        <v>9</v>
      </c>
      <c r="V442">
        <f t="shared" ca="1" si="219"/>
        <v>3</v>
      </c>
      <c r="X442">
        <f t="shared" si="223"/>
        <v>442</v>
      </c>
      <c r="Y442">
        <f t="shared" si="200"/>
        <v>252</v>
      </c>
      <c r="Z442">
        <f t="shared" si="224"/>
        <v>253</v>
      </c>
      <c r="AA442">
        <f t="shared" si="220"/>
        <v>451</v>
      </c>
      <c r="AB442">
        <f t="shared" si="221"/>
        <v>200</v>
      </c>
      <c r="AM442" t="str">
        <f t="shared" si="222"/>
        <v>201901KS</v>
      </c>
      <c r="AN442">
        <f t="shared" ca="1" si="202"/>
        <v>24.000399999999999</v>
      </c>
      <c r="AO442">
        <f t="shared" ca="1" si="203"/>
        <v>3</v>
      </c>
      <c r="AP442">
        <f t="shared" ca="1" si="204"/>
        <v>7.0000000000000009</v>
      </c>
      <c r="AQ442">
        <f t="shared" ca="1" si="205"/>
        <v>9</v>
      </c>
      <c r="AR442">
        <f t="shared" ca="1" si="206"/>
        <v>3</v>
      </c>
      <c r="AS442">
        <f ca="1">P442/J442</f>
        <v>-3.9479155153448173E-2</v>
      </c>
    </row>
    <row r="443" spans="1:45" hidden="1" outlineLevel="1" x14ac:dyDescent="0.4">
      <c r="A443">
        <f t="shared" si="207"/>
        <v>201901</v>
      </c>
      <c r="B443" t="s">
        <v>719</v>
      </c>
      <c r="C443" t="s">
        <v>288</v>
      </c>
      <c r="D443" t="str">
        <f t="shared" ca="1" si="201"/>
        <v>I102</v>
      </c>
      <c r="E443">
        <f t="shared" ca="1" si="208"/>
        <v>41</v>
      </c>
      <c r="F443">
        <f t="shared" ca="1" si="209"/>
        <v>26</v>
      </c>
      <c r="G443" t="str">
        <f t="shared" ca="1" si="197"/>
        <v>S10</v>
      </c>
      <c r="H443" t="str">
        <f t="shared" ca="1" si="198"/>
        <v>S102</v>
      </c>
      <c r="I443">
        <f ca="1">VLOOKUP(D443,PRC!$A$2:$B$21,2,0)*E443</f>
        <v>1640000</v>
      </c>
      <c r="J443">
        <f t="shared" ca="1" si="210"/>
        <v>1246396</v>
      </c>
      <c r="K443">
        <f ca="1">VLOOKUP(D443,PRC!$A$1:$C$21,3,0)*E443</f>
        <v>770800</v>
      </c>
      <c r="L443">
        <f t="shared" ca="1" si="225"/>
        <v>49000</v>
      </c>
      <c r="M443">
        <f t="shared" ca="1" si="226"/>
        <v>66000</v>
      </c>
      <c r="N443">
        <f t="shared" ca="1" si="227"/>
        <v>148000</v>
      </c>
      <c r="O443">
        <f t="shared" ca="1" si="228"/>
        <v>66000</v>
      </c>
      <c r="P443">
        <f t="shared" ca="1" si="229"/>
        <v>146596</v>
      </c>
      <c r="Q443">
        <f ca="1">IF(P443&gt;0,1,0)</f>
        <v>1</v>
      </c>
      <c r="R443">
        <f t="shared" ca="1" si="215"/>
        <v>24</v>
      </c>
      <c r="S443">
        <f t="shared" ca="1" si="216"/>
        <v>3</v>
      </c>
      <c r="T443">
        <f t="shared" ca="1" si="217"/>
        <v>4</v>
      </c>
      <c r="U443">
        <f t="shared" ca="1" si="218"/>
        <v>9</v>
      </c>
      <c r="V443">
        <f t="shared" ca="1" si="219"/>
        <v>4</v>
      </c>
      <c r="X443">
        <f t="shared" si="223"/>
        <v>443</v>
      </c>
      <c r="Y443">
        <f t="shared" si="200"/>
        <v>252</v>
      </c>
      <c r="Z443">
        <f t="shared" si="224"/>
        <v>253</v>
      </c>
      <c r="AA443">
        <f t="shared" si="220"/>
        <v>451</v>
      </c>
      <c r="AB443">
        <f t="shared" si="221"/>
        <v>200</v>
      </c>
      <c r="AM443" t="str">
        <f t="shared" si="222"/>
        <v>201901KS</v>
      </c>
      <c r="AN443">
        <f t="shared" ca="1" si="202"/>
        <v>24.000243902439024</v>
      </c>
      <c r="AO443">
        <f t="shared" ca="1" si="203"/>
        <v>2.9878048780487805</v>
      </c>
      <c r="AP443">
        <f t="shared" ca="1" si="204"/>
        <v>4.024390243902439</v>
      </c>
      <c r="AQ443">
        <f t="shared" ca="1" si="205"/>
        <v>9.0243902439024382</v>
      </c>
      <c r="AR443">
        <f t="shared" ca="1" si="206"/>
        <v>4.024390243902439</v>
      </c>
      <c r="AS443">
        <f ca="1">P443/J443</f>
        <v>0.11761591019226635</v>
      </c>
    </row>
    <row r="444" spans="1:45" hidden="1" outlineLevel="1" x14ac:dyDescent="0.4">
      <c r="A444">
        <f t="shared" si="207"/>
        <v>201901</v>
      </c>
      <c r="B444" t="s">
        <v>720</v>
      </c>
      <c r="C444" t="s">
        <v>288</v>
      </c>
      <c r="D444" t="str">
        <f t="shared" ca="1" si="201"/>
        <v>I104</v>
      </c>
      <c r="E444">
        <f t="shared" ca="1" si="208"/>
        <v>28</v>
      </c>
      <c r="F444">
        <f t="shared" ca="1" si="209"/>
        <v>28</v>
      </c>
      <c r="G444" t="str">
        <f t="shared" ca="1" si="197"/>
        <v>S10</v>
      </c>
      <c r="H444" t="str">
        <f t="shared" ca="1" si="198"/>
        <v>S105</v>
      </c>
      <c r="I444">
        <f ca="1">VLOOKUP(D444,PRC!$A$2:$B$21,2,0)*E444</f>
        <v>1960000</v>
      </c>
      <c r="J444">
        <f t="shared" ca="1" si="210"/>
        <v>1489596</v>
      </c>
      <c r="K444">
        <f ca="1">VLOOKUP(D444,PRC!$A$1:$C$21,3,0)*E444</f>
        <v>823200</v>
      </c>
      <c r="L444">
        <f t="shared" ca="1" si="225"/>
        <v>39000</v>
      </c>
      <c r="M444">
        <f t="shared" ca="1" si="226"/>
        <v>78000</v>
      </c>
      <c r="N444">
        <f t="shared" ca="1" si="227"/>
        <v>98000</v>
      </c>
      <c r="O444">
        <f t="shared" ca="1" si="228"/>
        <v>78000</v>
      </c>
      <c r="P444">
        <f t="shared" ca="1" si="229"/>
        <v>373396</v>
      </c>
      <c r="Q444">
        <f ca="1">IF(P444&gt;0,1,0)</f>
        <v>1</v>
      </c>
      <c r="R444">
        <f t="shared" ca="1" si="215"/>
        <v>24</v>
      </c>
      <c r="S444">
        <f t="shared" ca="1" si="216"/>
        <v>2</v>
      </c>
      <c r="T444">
        <f t="shared" ca="1" si="217"/>
        <v>4</v>
      </c>
      <c r="U444">
        <f t="shared" ca="1" si="218"/>
        <v>5</v>
      </c>
      <c r="V444">
        <f t="shared" ca="1" si="219"/>
        <v>4</v>
      </c>
      <c r="X444">
        <f t="shared" si="223"/>
        <v>444</v>
      </c>
      <c r="Y444">
        <f t="shared" si="200"/>
        <v>252</v>
      </c>
      <c r="Z444">
        <f t="shared" si="224"/>
        <v>253</v>
      </c>
      <c r="AA444">
        <f t="shared" si="220"/>
        <v>451</v>
      </c>
      <c r="AB444">
        <f t="shared" si="221"/>
        <v>200</v>
      </c>
      <c r="AM444" t="str">
        <f t="shared" si="222"/>
        <v>201901KS</v>
      </c>
      <c r="AN444">
        <f t="shared" ca="1" si="202"/>
        <v>24.000204081632649</v>
      </c>
      <c r="AO444">
        <f t="shared" ca="1" si="203"/>
        <v>1.9897959183673468</v>
      </c>
      <c r="AP444">
        <f t="shared" ca="1" si="204"/>
        <v>3.9795918367346936</v>
      </c>
      <c r="AQ444">
        <f t="shared" ca="1" si="205"/>
        <v>5</v>
      </c>
      <c r="AR444">
        <f t="shared" ca="1" si="206"/>
        <v>3.9795918367346936</v>
      </c>
      <c r="AS444">
        <f ca="1">P444/J444</f>
        <v>0.25066930899384798</v>
      </c>
    </row>
    <row r="445" spans="1:45" hidden="1" outlineLevel="1" x14ac:dyDescent="0.4">
      <c r="A445">
        <f t="shared" si="207"/>
        <v>201901</v>
      </c>
      <c r="B445" t="s">
        <v>721</v>
      </c>
      <c r="C445" t="s">
        <v>288</v>
      </c>
      <c r="D445" t="str">
        <f t="shared" ca="1" si="201"/>
        <v>I112</v>
      </c>
      <c r="E445">
        <f t="shared" ca="1" si="208"/>
        <v>38</v>
      </c>
      <c r="F445">
        <f t="shared" ca="1" si="209"/>
        <v>22</v>
      </c>
      <c r="G445" t="str">
        <f t="shared" ref="G445:G451" ca="1" si="230">LEFT(H445,3)</f>
        <v>S11</v>
      </c>
      <c r="H445" t="str">
        <f t="shared" ref="H445:H451" ca="1" si="231">"S"&amp;RANDBETWEEN(101,120)</f>
        <v>S116</v>
      </c>
      <c r="I445">
        <f ca="1">VLOOKUP(D445,PRC!$A$2:$B$21,2,0)*E445</f>
        <v>2470000</v>
      </c>
      <c r="J445">
        <f t="shared" ca="1" si="210"/>
        <v>1901896</v>
      </c>
      <c r="K445">
        <f ca="1">VLOOKUP(D445,PRC!$A$1:$C$21,3,0)*E445</f>
        <v>1235000</v>
      </c>
      <c r="L445">
        <f t="shared" ca="1" si="225"/>
        <v>25000</v>
      </c>
      <c r="M445">
        <f t="shared" ca="1" si="226"/>
        <v>173000</v>
      </c>
      <c r="N445">
        <f t="shared" ca="1" si="227"/>
        <v>173000</v>
      </c>
      <c r="O445">
        <f t="shared" ca="1" si="228"/>
        <v>99000</v>
      </c>
      <c r="P445">
        <f t="shared" ca="1" si="229"/>
        <v>196896</v>
      </c>
      <c r="Q445">
        <f ca="1">IF(P445&gt;0,1,0)</f>
        <v>1</v>
      </c>
      <c r="R445">
        <f t="shared" ca="1" si="215"/>
        <v>23</v>
      </c>
      <c r="S445">
        <f t="shared" ca="1" si="216"/>
        <v>1</v>
      </c>
      <c r="T445">
        <f t="shared" ca="1" si="217"/>
        <v>7</v>
      </c>
      <c r="U445">
        <f t="shared" ca="1" si="218"/>
        <v>7</v>
      </c>
      <c r="V445">
        <f t="shared" ca="1" si="219"/>
        <v>4</v>
      </c>
      <c r="X445">
        <f t="shared" si="223"/>
        <v>445</v>
      </c>
      <c r="Y445">
        <f t="shared" ref="Y445:Y452" si="232">IF(C445=C444,Y444,X445)</f>
        <v>252</v>
      </c>
      <c r="Z445">
        <f t="shared" si="224"/>
        <v>253</v>
      </c>
      <c r="AA445">
        <f t="shared" si="220"/>
        <v>451</v>
      </c>
      <c r="AB445">
        <f t="shared" si="221"/>
        <v>200</v>
      </c>
      <c r="AM445" t="str">
        <f t="shared" si="222"/>
        <v>201901KS</v>
      </c>
      <c r="AN445">
        <f t="shared" ca="1" si="202"/>
        <v>23.000161943319842</v>
      </c>
      <c r="AO445">
        <f t="shared" ca="1" si="203"/>
        <v>1.0121457489878543</v>
      </c>
      <c r="AP445">
        <f t="shared" ca="1" si="204"/>
        <v>7.004048582995952</v>
      </c>
      <c r="AQ445">
        <f t="shared" ca="1" si="205"/>
        <v>7.004048582995952</v>
      </c>
      <c r="AR445">
        <f t="shared" ca="1" si="206"/>
        <v>4.0080971659919031</v>
      </c>
      <c r="AS445">
        <f ca="1">P445/J445</f>
        <v>0.103526165468564</v>
      </c>
    </row>
    <row r="446" spans="1:45" hidden="1" outlineLevel="1" x14ac:dyDescent="0.4">
      <c r="A446">
        <f t="shared" si="207"/>
        <v>201901</v>
      </c>
      <c r="B446" t="s">
        <v>722</v>
      </c>
      <c r="C446" t="s">
        <v>288</v>
      </c>
      <c r="D446" t="str">
        <f t="shared" ref="D446:D451" ca="1" si="233">"I"&amp;RANDBETWEEN(101,120)</f>
        <v>I109</v>
      </c>
      <c r="E446">
        <f t="shared" ca="1" si="208"/>
        <v>36</v>
      </c>
      <c r="F446">
        <f t="shared" ca="1" si="209"/>
        <v>26</v>
      </c>
      <c r="G446" t="str">
        <f t="shared" ca="1" si="230"/>
        <v>S10</v>
      </c>
      <c r="H446" t="str">
        <f t="shared" ca="1" si="231"/>
        <v>S101</v>
      </c>
      <c r="I446">
        <f ca="1">VLOOKUP(D446,PRC!$A$2:$B$21,2,0)*E446</f>
        <v>18000000</v>
      </c>
      <c r="J446">
        <f t="shared" ca="1" si="210"/>
        <v>13679996</v>
      </c>
      <c r="K446">
        <f ca="1">VLOOKUP(D446,PRC!$A$1:$C$21,3,0)*E446</f>
        <v>7200000</v>
      </c>
      <c r="L446">
        <f t="shared" ca="1" si="225"/>
        <v>180000</v>
      </c>
      <c r="M446">
        <f t="shared" ca="1" si="226"/>
        <v>720000</v>
      </c>
      <c r="N446">
        <f t="shared" ca="1" si="227"/>
        <v>1620000</v>
      </c>
      <c r="O446">
        <f t="shared" ca="1" si="228"/>
        <v>900000</v>
      </c>
      <c r="P446">
        <f t="shared" ca="1" si="229"/>
        <v>3059996</v>
      </c>
      <c r="Q446">
        <f ca="1">IF(P446&gt;0,1,0)</f>
        <v>1</v>
      </c>
      <c r="R446">
        <f t="shared" ca="1" si="215"/>
        <v>24</v>
      </c>
      <c r="S446">
        <f t="shared" ca="1" si="216"/>
        <v>1</v>
      </c>
      <c r="T446">
        <f t="shared" ca="1" si="217"/>
        <v>4</v>
      </c>
      <c r="U446">
        <f t="shared" ca="1" si="218"/>
        <v>9</v>
      </c>
      <c r="V446">
        <f t="shared" ca="1" si="219"/>
        <v>5</v>
      </c>
      <c r="X446">
        <f t="shared" si="223"/>
        <v>446</v>
      </c>
      <c r="Y446">
        <f t="shared" si="232"/>
        <v>252</v>
      </c>
      <c r="Z446">
        <f t="shared" si="224"/>
        <v>253</v>
      </c>
      <c r="AA446">
        <f t="shared" si="220"/>
        <v>451</v>
      </c>
      <c r="AB446">
        <f t="shared" si="221"/>
        <v>200</v>
      </c>
      <c r="AM446" t="str">
        <f t="shared" si="222"/>
        <v>201901KS</v>
      </c>
      <c r="AN446">
        <f t="shared" ca="1" si="202"/>
        <v>24.000022222222217</v>
      </c>
      <c r="AO446">
        <f t="shared" ca="1" si="203"/>
        <v>1</v>
      </c>
      <c r="AP446">
        <f t="shared" ca="1" si="204"/>
        <v>4</v>
      </c>
      <c r="AQ446">
        <f t="shared" ca="1" si="205"/>
        <v>9</v>
      </c>
      <c r="AR446">
        <f t="shared" ca="1" si="206"/>
        <v>5</v>
      </c>
      <c r="AS446">
        <f ca="1">P446/J446</f>
        <v>0.22368398353332852</v>
      </c>
    </row>
    <row r="447" spans="1:45" hidden="1" outlineLevel="1" x14ac:dyDescent="0.4">
      <c r="A447">
        <f t="shared" si="207"/>
        <v>201901</v>
      </c>
      <c r="B447" t="s">
        <v>723</v>
      </c>
      <c r="C447" t="s">
        <v>288</v>
      </c>
      <c r="D447" t="str">
        <f t="shared" ca="1" si="233"/>
        <v>I118</v>
      </c>
      <c r="E447">
        <f t="shared" ca="1" si="208"/>
        <v>34</v>
      </c>
      <c r="F447">
        <f t="shared" ca="1" si="209"/>
        <v>25</v>
      </c>
      <c r="G447" t="str">
        <f t="shared" ca="1" si="230"/>
        <v>S11</v>
      </c>
      <c r="H447" t="str">
        <f t="shared" ca="1" si="231"/>
        <v>S113</v>
      </c>
      <c r="I447">
        <f ca="1">VLOOKUP(D447,PRC!$A$2:$B$21,2,0)*E447</f>
        <v>18020000</v>
      </c>
      <c r="J447">
        <f t="shared" ca="1" si="210"/>
        <v>13334796</v>
      </c>
      <c r="K447">
        <f ca="1">VLOOKUP(D447,PRC!$A$1:$C$21,3,0)*E447</f>
        <v>7568400</v>
      </c>
      <c r="L447">
        <f t="shared" ca="1" si="225"/>
        <v>180000</v>
      </c>
      <c r="M447">
        <f t="shared" ca="1" si="226"/>
        <v>1081000</v>
      </c>
      <c r="N447">
        <f t="shared" ca="1" si="227"/>
        <v>1081000</v>
      </c>
      <c r="O447">
        <f t="shared" ca="1" si="228"/>
        <v>721000</v>
      </c>
      <c r="P447">
        <f t="shared" ca="1" si="229"/>
        <v>2703396</v>
      </c>
      <c r="Q447">
        <f ca="1">IF(P447&gt;0,1,0)</f>
        <v>1</v>
      </c>
      <c r="R447">
        <f t="shared" ca="1" si="215"/>
        <v>26</v>
      </c>
      <c r="S447">
        <f t="shared" ca="1" si="216"/>
        <v>1</v>
      </c>
      <c r="T447">
        <f t="shared" ca="1" si="217"/>
        <v>6</v>
      </c>
      <c r="U447">
        <f t="shared" ca="1" si="218"/>
        <v>6</v>
      </c>
      <c r="V447">
        <f t="shared" ca="1" si="219"/>
        <v>4</v>
      </c>
      <c r="X447">
        <f t="shared" si="223"/>
        <v>447</v>
      </c>
      <c r="Y447">
        <f t="shared" si="232"/>
        <v>252</v>
      </c>
      <c r="Z447">
        <f t="shared" si="224"/>
        <v>253</v>
      </c>
      <c r="AA447">
        <f t="shared" si="220"/>
        <v>451</v>
      </c>
      <c r="AB447">
        <f t="shared" si="221"/>
        <v>200</v>
      </c>
      <c r="AM447" t="str">
        <f t="shared" si="222"/>
        <v>201901KS</v>
      </c>
      <c r="AN447">
        <f t="shared" ca="1" si="202"/>
        <v>26.00002219755827</v>
      </c>
      <c r="AO447">
        <f t="shared" ca="1" si="203"/>
        <v>0.99889012208657058</v>
      </c>
      <c r="AP447">
        <f t="shared" ca="1" si="204"/>
        <v>5.9988901220865705</v>
      </c>
      <c r="AQ447">
        <f t="shared" ca="1" si="205"/>
        <v>5.9988901220865705</v>
      </c>
      <c r="AR447">
        <f t="shared" ca="1" si="206"/>
        <v>4.0011098779134295</v>
      </c>
      <c r="AS447">
        <f ca="1">P447/J447</f>
        <v>0.20273246024911068</v>
      </c>
    </row>
    <row r="448" spans="1:45" hidden="1" outlineLevel="1" x14ac:dyDescent="0.4">
      <c r="A448">
        <f t="shared" si="207"/>
        <v>201901</v>
      </c>
      <c r="B448" t="s">
        <v>724</v>
      </c>
      <c r="C448" t="s">
        <v>288</v>
      </c>
      <c r="D448" t="str">
        <f t="shared" ca="1" si="233"/>
        <v>I112</v>
      </c>
      <c r="E448">
        <f t="shared" ca="1" si="208"/>
        <v>27</v>
      </c>
      <c r="F448">
        <f t="shared" ca="1" si="209"/>
        <v>26</v>
      </c>
      <c r="G448" t="str">
        <f t="shared" ca="1" si="230"/>
        <v>S11</v>
      </c>
      <c r="H448" t="str">
        <f t="shared" ca="1" si="231"/>
        <v>S115</v>
      </c>
      <c r="I448">
        <f ca="1">VLOOKUP(D448,PRC!$A$2:$B$21,2,0)*E448</f>
        <v>1755000</v>
      </c>
      <c r="J448">
        <f t="shared" ca="1" si="210"/>
        <v>1228496</v>
      </c>
      <c r="K448">
        <f ca="1">VLOOKUP(D448,PRC!$A$1:$C$21,3,0)*E448</f>
        <v>877500</v>
      </c>
      <c r="L448">
        <f t="shared" ca="1" si="225"/>
        <v>18000</v>
      </c>
      <c r="M448">
        <f t="shared" ca="1" si="226"/>
        <v>123000</v>
      </c>
      <c r="N448">
        <f t="shared" ca="1" si="227"/>
        <v>88000</v>
      </c>
      <c r="O448">
        <f t="shared" ca="1" si="228"/>
        <v>88000</v>
      </c>
      <c r="P448">
        <f t="shared" ca="1" si="229"/>
        <v>33996</v>
      </c>
      <c r="Q448">
        <f ca="1">IF(P448&gt;0,1,0)</f>
        <v>1</v>
      </c>
      <c r="R448">
        <f t="shared" ca="1" si="215"/>
        <v>30</v>
      </c>
      <c r="S448">
        <f t="shared" ca="1" si="216"/>
        <v>1</v>
      </c>
      <c r="T448">
        <f t="shared" ca="1" si="217"/>
        <v>7</v>
      </c>
      <c r="U448">
        <f t="shared" ca="1" si="218"/>
        <v>5</v>
      </c>
      <c r="V448">
        <f t="shared" ca="1" si="219"/>
        <v>5</v>
      </c>
      <c r="X448">
        <f t="shared" si="223"/>
        <v>448</v>
      </c>
      <c r="Y448">
        <f t="shared" si="232"/>
        <v>252</v>
      </c>
      <c r="Z448">
        <f t="shared" si="224"/>
        <v>253</v>
      </c>
      <c r="AA448">
        <f t="shared" si="220"/>
        <v>451</v>
      </c>
      <c r="AB448">
        <f t="shared" si="221"/>
        <v>200</v>
      </c>
      <c r="AM448" t="str">
        <f t="shared" si="222"/>
        <v>201901KS</v>
      </c>
      <c r="AN448">
        <f t="shared" ref="AN448:AN451" ca="1" si="234">(1-J448/I448)*100</f>
        <v>30.000227920227918</v>
      </c>
      <c r="AO448">
        <f t="shared" ref="AO448:AO451" ca="1" si="235">L448/$I448*100</f>
        <v>1.0256410256410255</v>
      </c>
      <c r="AP448">
        <f t="shared" ref="AP448:AP451" ca="1" si="236">M448/$I448*100</f>
        <v>7.0085470085470085</v>
      </c>
      <c r="AQ448">
        <f t="shared" ref="AQ448:AQ451" ca="1" si="237">N448/$I448*100</f>
        <v>5.0142450142450139</v>
      </c>
      <c r="AR448">
        <f t="shared" ref="AR448:AR451" ca="1" si="238">O448/$I448*100</f>
        <v>5.0142450142450139</v>
      </c>
      <c r="AS448">
        <f ca="1">P448/J448</f>
        <v>2.7672861775699716E-2</v>
      </c>
    </row>
    <row r="449" spans="1:51" hidden="1" outlineLevel="1" x14ac:dyDescent="0.4">
      <c r="A449">
        <f t="shared" si="207"/>
        <v>201901</v>
      </c>
      <c r="B449" t="s">
        <v>725</v>
      </c>
      <c r="C449" t="s">
        <v>288</v>
      </c>
      <c r="D449" t="str">
        <f t="shared" ca="1" si="233"/>
        <v>I104</v>
      </c>
      <c r="E449">
        <f t="shared" ca="1" si="208"/>
        <v>11</v>
      </c>
      <c r="F449">
        <f t="shared" ca="1" si="209"/>
        <v>20</v>
      </c>
      <c r="G449" t="str">
        <f t="shared" ca="1" si="230"/>
        <v>S11</v>
      </c>
      <c r="H449" t="str">
        <f t="shared" ca="1" si="231"/>
        <v>S119</v>
      </c>
      <c r="I449">
        <f ca="1">VLOOKUP(D449,PRC!$A$2:$B$21,2,0)*E449</f>
        <v>770000</v>
      </c>
      <c r="J449">
        <f t="shared" ca="1" si="210"/>
        <v>546696</v>
      </c>
      <c r="K449">
        <f ca="1">VLOOKUP(D449,PRC!$A$1:$C$21,3,0)*E449</f>
        <v>323400</v>
      </c>
      <c r="L449">
        <f t="shared" ca="1" si="225"/>
        <v>15000</v>
      </c>
      <c r="M449">
        <f t="shared" ca="1" si="226"/>
        <v>46000</v>
      </c>
      <c r="N449">
        <f t="shared" ca="1" si="227"/>
        <v>69000</v>
      </c>
      <c r="O449">
        <f t="shared" ca="1" si="228"/>
        <v>23000</v>
      </c>
      <c r="P449">
        <f t="shared" ca="1" si="229"/>
        <v>70296</v>
      </c>
      <c r="Q449">
        <f ca="1">IF(P449&gt;0,1,0)</f>
        <v>1</v>
      </c>
      <c r="R449">
        <f t="shared" ca="1" si="215"/>
        <v>29</v>
      </c>
      <c r="S449">
        <f t="shared" ca="1" si="216"/>
        <v>2</v>
      </c>
      <c r="T449">
        <f t="shared" ca="1" si="217"/>
        <v>6</v>
      </c>
      <c r="U449">
        <f t="shared" ca="1" si="218"/>
        <v>9</v>
      </c>
      <c r="V449">
        <f t="shared" ca="1" si="219"/>
        <v>3</v>
      </c>
      <c r="X449">
        <f t="shared" si="223"/>
        <v>449</v>
      </c>
      <c r="Y449">
        <f t="shared" si="232"/>
        <v>252</v>
      </c>
      <c r="Z449">
        <f t="shared" si="224"/>
        <v>253</v>
      </c>
      <c r="AA449">
        <f t="shared" si="220"/>
        <v>451</v>
      </c>
      <c r="AB449">
        <f t="shared" si="221"/>
        <v>200</v>
      </c>
      <c r="AM449" t="str">
        <f t="shared" si="222"/>
        <v>201901KS</v>
      </c>
      <c r="AN449">
        <f t="shared" ca="1" si="234"/>
        <v>29.000519480519483</v>
      </c>
      <c r="AO449">
        <f t="shared" ca="1" si="235"/>
        <v>1.948051948051948</v>
      </c>
      <c r="AP449">
        <f t="shared" ca="1" si="236"/>
        <v>5.9740259740259738</v>
      </c>
      <c r="AQ449">
        <f t="shared" ca="1" si="237"/>
        <v>8.9610389610389607</v>
      </c>
      <c r="AR449">
        <f t="shared" ca="1" si="238"/>
        <v>2.9870129870129869</v>
      </c>
      <c r="AS449">
        <f ca="1">P449/J449</f>
        <v>0.12858334430835419</v>
      </c>
    </row>
    <row r="450" spans="1:51" hidden="1" outlineLevel="1" x14ac:dyDescent="0.4">
      <c r="A450">
        <f t="shared" si="207"/>
        <v>201901</v>
      </c>
      <c r="B450" t="s">
        <v>726</v>
      </c>
      <c r="C450" t="s">
        <v>288</v>
      </c>
      <c r="D450" t="str">
        <f t="shared" ca="1" si="233"/>
        <v>I105</v>
      </c>
      <c r="E450">
        <f t="shared" ca="1" si="208"/>
        <v>47</v>
      </c>
      <c r="F450">
        <f t="shared" ca="1" si="209"/>
        <v>20</v>
      </c>
      <c r="G450" t="str">
        <f t="shared" ca="1" si="230"/>
        <v>S10</v>
      </c>
      <c r="H450" t="str">
        <f t="shared" ca="1" si="231"/>
        <v>S102</v>
      </c>
      <c r="I450">
        <f ca="1">VLOOKUP(D450,PRC!$A$2:$B$21,2,0)*E450</f>
        <v>4700000</v>
      </c>
      <c r="J450">
        <f t="shared" ca="1" si="210"/>
        <v>3759996</v>
      </c>
      <c r="K450">
        <f ca="1">VLOOKUP(D450,PRC!$A$1:$C$21,3,0)*E450</f>
        <v>2773000</v>
      </c>
      <c r="L450">
        <f t="shared" ca="1" si="225"/>
        <v>141000</v>
      </c>
      <c r="M450">
        <f t="shared" ca="1" si="226"/>
        <v>188000</v>
      </c>
      <c r="N450">
        <f t="shared" ca="1" si="227"/>
        <v>329000</v>
      </c>
      <c r="O450">
        <f t="shared" ca="1" si="228"/>
        <v>235000</v>
      </c>
      <c r="P450">
        <f t="shared" ca="1" si="229"/>
        <v>93996</v>
      </c>
      <c r="Q450">
        <f ca="1">IF(P450&gt;0,1,0)</f>
        <v>1</v>
      </c>
      <c r="R450">
        <f t="shared" ca="1" si="215"/>
        <v>20</v>
      </c>
      <c r="S450">
        <f t="shared" ca="1" si="216"/>
        <v>3</v>
      </c>
      <c r="T450">
        <f t="shared" ca="1" si="217"/>
        <v>4</v>
      </c>
      <c r="U450">
        <f t="shared" ca="1" si="218"/>
        <v>7</v>
      </c>
      <c r="V450">
        <f t="shared" ca="1" si="219"/>
        <v>5</v>
      </c>
      <c r="X450">
        <f t="shared" si="223"/>
        <v>450</v>
      </c>
      <c r="Y450">
        <f t="shared" si="232"/>
        <v>252</v>
      </c>
      <c r="Z450">
        <f t="shared" si="224"/>
        <v>253</v>
      </c>
      <c r="AA450">
        <f t="shared" si="220"/>
        <v>451</v>
      </c>
      <c r="AB450">
        <f t="shared" si="221"/>
        <v>200</v>
      </c>
      <c r="AM450" t="str">
        <f t="shared" si="222"/>
        <v>201901KS</v>
      </c>
      <c r="AN450">
        <f t="shared" ca="1" si="234"/>
        <v>20.000085106382983</v>
      </c>
      <c r="AO450">
        <f t="shared" ca="1" si="235"/>
        <v>3</v>
      </c>
      <c r="AP450">
        <f t="shared" ca="1" si="236"/>
        <v>4</v>
      </c>
      <c r="AQ450">
        <f t="shared" ca="1" si="237"/>
        <v>7.0000000000000009</v>
      </c>
      <c r="AR450">
        <f t="shared" ca="1" si="238"/>
        <v>5</v>
      </c>
      <c r="AS450">
        <f ca="1">P450/J450</f>
        <v>2.4998962764854006E-2</v>
      </c>
    </row>
    <row r="451" spans="1:51" x14ac:dyDescent="0.4">
      <c r="A451">
        <f t="shared" ref="A451:A514" si="239">IF(BA451="",A450,BA451)</f>
        <v>201901</v>
      </c>
      <c r="B451" t="s">
        <v>727</v>
      </c>
      <c r="C451" t="s">
        <v>288</v>
      </c>
      <c r="D451" t="str">
        <f t="shared" ca="1" si="233"/>
        <v>I109</v>
      </c>
      <c r="E451">
        <f t="shared" ref="E451:E514" ca="1" si="240">RANDBETWEEN(INDIRECT("AD"&amp;Y451),INDIRECT("AD"&amp;Z451))</f>
        <v>44</v>
      </c>
      <c r="F451">
        <f t="shared" ref="F451:F514" ca="1" si="241">RANDBETWEEN(INDIRECT("AF"&amp;Y451),INDIRECT("AF"&amp;Z451))</f>
        <v>22</v>
      </c>
      <c r="G451" t="str">
        <f t="shared" ca="1" si="230"/>
        <v>S10</v>
      </c>
      <c r="H451" t="str">
        <f t="shared" ca="1" si="231"/>
        <v>S102</v>
      </c>
      <c r="I451">
        <f ca="1">VLOOKUP(D451,PRC!$A$2:$B$21,2,0)*E451</f>
        <v>22000000</v>
      </c>
      <c r="J451">
        <f t="shared" ref="J451:J514" ca="1" si="242">I451*(1-R451/100)-4</f>
        <v>15839996</v>
      </c>
      <c r="K451">
        <f ca="1">VLOOKUP(D451,PRC!$A$1:$C$21,3,0)*E451</f>
        <v>8800000</v>
      </c>
      <c r="L451">
        <f t="shared" ca="1" si="225"/>
        <v>220000</v>
      </c>
      <c r="M451">
        <f t="shared" ca="1" si="226"/>
        <v>1320000</v>
      </c>
      <c r="N451">
        <f t="shared" ca="1" si="227"/>
        <v>1760000</v>
      </c>
      <c r="O451">
        <f t="shared" ca="1" si="228"/>
        <v>880000</v>
      </c>
      <c r="P451">
        <f t="shared" ca="1" si="229"/>
        <v>2859996</v>
      </c>
      <c r="Q451">
        <f ca="1">IF(P451&gt;0,1,0)</f>
        <v>1</v>
      </c>
      <c r="R451">
        <f t="shared" ref="R451:R514" ca="1" si="243">RANDBETWEEN(INDIRECT("AF"&amp;$Y451),INDIRECT("AF"&amp;$Z451))</f>
        <v>28</v>
      </c>
      <c r="S451">
        <f t="shared" ref="S451:S514" ca="1" si="244">RANDBETWEEN(INDIRECT("AG"&amp;$Y451),INDIRECT("AG"&amp;$Z451))</f>
        <v>1</v>
      </c>
      <c r="T451">
        <f t="shared" ref="T451:T514" ca="1" si="245">RANDBETWEEN(INDIRECT("AH"&amp;$Y451),INDIRECT("AH"&amp;$Z451))</f>
        <v>6</v>
      </c>
      <c r="U451">
        <f t="shared" ref="U451:U514" ca="1" si="246">RANDBETWEEN(INDIRECT("Ai"&amp;$Y451),INDIRECT("Ai"&amp;$Z451))</f>
        <v>8</v>
      </c>
      <c r="V451">
        <f t="shared" ref="V451:V514" ca="1" si="247">RANDBETWEEN(INDIRECT("Aj"&amp;$Y451),INDIRECT("Aj"&amp;$Z451))</f>
        <v>4</v>
      </c>
      <c r="X451">
        <f t="shared" si="223"/>
        <v>451</v>
      </c>
      <c r="Y451">
        <f t="shared" si="232"/>
        <v>252</v>
      </c>
      <c r="Z451">
        <f t="shared" si="224"/>
        <v>253</v>
      </c>
      <c r="AA451">
        <f t="shared" ref="AA451:AA514" si="248">Y451+AB451-1</f>
        <v>451</v>
      </c>
      <c r="AB451">
        <f t="shared" ref="AB451:AB514" si="249">COUNTIF(AM$2:AM$100100,AM451)</f>
        <v>200</v>
      </c>
      <c r="AM451" t="str">
        <f t="shared" ref="AM451:AM514" si="250">A451&amp;C451</f>
        <v>201901KS</v>
      </c>
      <c r="AN451">
        <f t="shared" ca="1" si="234"/>
        <v>28.000018181818188</v>
      </c>
      <c r="AO451">
        <f t="shared" ca="1" si="235"/>
        <v>1</v>
      </c>
      <c r="AP451">
        <f t="shared" ca="1" si="236"/>
        <v>6</v>
      </c>
      <c r="AQ451">
        <f t="shared" ca="1" si="237"/>
        <v>8</v>
      </c>
      <c r="AR451">
        <f t="shared" ca="1" si="238"/>
        <v>4</v>
      </c>
      <c r="AS451">
        <f ca="1">P451/J451</f>
        <v>0.18055534862508804</v>
      </c>
    </row>
    <row r="452" spans="1:51" x14ac:dyDescent="0.4">
      <c r="A452" s="1">
        <f t="shared" si="239"/>
        <v>201901</v>
      </c>
      <c r="B452" s="1" t="s">
        <v>447</v>
      </c>
      <c r="C452" s="1" t="s">
        <v>647</v>
      </c>
      <c r="D452" s="1" t="str">
        <f ca="1">"I"&amp;RANDBETWEEN(101,120)</f>
        <v>I114</v>
      </c>
      <c r="E452" s="3">
        <f t="shared" ca="1" si="240"/>
        <v>7</v>
      </c>
      <c r="F452" s="3">
        <f t="shared" ca="1" si="241"/>
        <v>32</v>
      </c>
      <c r="G452" s="1" t="str">
        <f ca="1">LEFT(H452,3)</f>
        <v>S11</v>
      </c>
      <c r="H452" s="1" t="str">
        <f ca="1">"S"&amp;RANDBETWEEN(101,120)</f>
        <v>S115</v>
      </c>
      <c r="I452" s="1">
        <f ca="1">VLOOKUP(D452,PRC!$A$2:$B$21,2,0)*E452</f>
        <v>1680000</v>
      </c>
      <c r="J452" s="1">
        <f t="shared" ca="1" si="242"/>
        <v>1091996</v>
      </c>
      <c r="K452" s="1">
        <f ca="1">VLOOKUP(D452,PRC!$A$1:$C$21,3,0)*E452</f>
        <v>974400</v>
      </c>
      <c r="L452" s="1">
        <f t="shared" ca="1" si="225"/>
        <v>17000</v>
      </c>
      <c r="M452" s="1">
        <f t="shared" ca="1" si="226"/>
        <v>17000</v>
      </c>
      <c r="N452" s="1">
        <f t="shared" ca="1" si="227"/>
        <v>34000</v>
      </c>
      <c r="O452" s="1">
        <f t="shared" ca="1" si="228"/>
        <v>185000</v>
      </c>
      <c r="P452" s="1">
        <f ca="1">J452-SUM(K452:O452)</f>
        <v>-135404</v>
      </c>
      <c r="Q452">
        <f ca="1">IF(P452&gt;0,1,0)</f>
        <v>0</v>
      </c>
      <c r="R452" s="3">
        <f t="shared" ca="1" si="243"/>
        <v>35</v>
      </c>
      <c r="S452" s="3">
        <f t="shared" ca="1" si="244"/>
        <v>1</v>
      </c>
      <c r="T452" s="3">
        <f t="shared" ca="1" si="245"/>
        <v>1</v>
      </c>
      <c r="U452" s="3">
        <f t="shared" ca="1" si="246"/>
        <v>2</v>
      </c>
      <c r="V452" s="3">
        <f t="shared" ca="1" si="247"/>
        <v>11</v>
      </c>
      <c r="W452" t="str">
        <f>C452&amp;A452&amp;"EBIT"</f>
        <v>LP201901EBIT</v>
      </c>
      <c r="X452">
        <f t="shared" ref="X452:X515" si="251">X451+1</f>
        <v>452</v>
      </c>
      <c r="Y452">
        <f t="shared" si="232"/>
        <v>452</v>
      </c>
      <c r="Z452">
        <f t="shared" ref="Z452:Z515" si="252">Y452+1</f>
        <v>453</v>
      </c>
      <c r="AA452">
        <f t="shared" si="248"/>
        <v>951</v>
      </c>
      <c r="AB452">
        <f t="shared" si="249"/>
        <v>500</v>
      </c>
      <c r="AC452" s="4" t="s">
        <v>1106</v>
      </c>
      <c r="AD452">
        <f>VLOOKUP(C452&amp;A452&amp;AC452,PRF_POL!$A$2:$J$97,5,0)</f>
        <v>5</v>
      </c>
      <c r="AE452">
        <f>$AE$2</f>
        <v>40</v>
      </c>
      <c r="AF452">
        <f>VLOOKUP($C452&amp;$A452&amp;$AC452,PRF_POL!$A$2:$J$97,6,0)</f>
        <v>30</v>
      </c>
      <c r="AG452">
        <f>VLOOKUP($C452&amp;$A452&amp;$AC452,PRF_POL!$A$2:$J$97,7,0)</f>
        <v>1</v>
      </c>
      <c r="AH452">
        <f>VLOOKUP($C452&amp;$A452&amp;$AC452,PRF_POL!$A$2:$J$97,8,0)</f>
        <v>1</v>
      </c>
      <c r="AI452">
        <f>VLOOKUP($C452&amp;$A452&amp;$AC452,PRF_POL!$A$2:$J$97,9,0)</f>
        <v>1</v>
      </c>
      <c r="AJ452">
        <f>VLOOKUP($C452&amp;$A452&amp;$AC452,PRF_POL!$A$2:$J$97,10,0)</f>
        <v>10</v>
      </c>
      <c r="AK452">
        <f>SUM(AE452:AJ452)</f>
        <v>83</v>
      </c>
      <c r="AL452" s="3">
        <f ca="1">SUM(INDIRECT("P"&amp;Y452):INDIRECT("P"&amp;AA452))</f>
        <v>3208999.9999998859</v>
      </c>
      <c r="AM452" t="str">
        <f t="shared" si="250"/>
        <v>201901LP</v>
      </c>
      <c r="AN452">
        <f ca="1">(1-J452/I452)*100</f>
        <v>35.000238095238089</v>
      </c>
      <c r="AO452">
        <f ca="1">L452/$I452*100</f>
        <v>1.0119047619047619</v>
      </c>
      <c r="AP452">
        <f ca="1">M452/$I452*100</f>
        <v>1.0119047619047619</v>
      </c>
      <c r="AQ452">
        <f ca="1">N452/$I452*100</f>
        <v>2.0238095238095237</v>
      </c>
      <c r="AR452">
        <f ca="1">O452/$I452*100</f>
        <v>11.011904761904761</v>
      </c>
      <c r="AS452">
        <f ca="1">P452/J452</f>
        <v>-0.12399679119703735</v>
      </c>
      <c r="AT452">
        <f ca="1">MIN(INDIRECT("E"&amp;$Y452):INDIRECT("E"&amp;$AA452))</f>
        <v>5</v>
      </c>
      <c r="AU452">
        <f ca="1">MIN(INDIRECT("AN"&amp;$Y452):INDIRECT("AN"&amp;$AA452))</f>
        <v>30.000010335917317</v>
      </c>
      <c r="AV452">
        <f ca="1">MIN(INDIRECT("AO"&amp;$Y452):INDIRECT("AO"&amp;$AA452))</f>
        <v>0</v>
      </c>
      <c r="AW452">
        <f ca="1">MIN(INDIRECT("AP"&amp;$Y452):INDIRECT("AP"&amp;$AA452))</f>
        <v>0</v>
      </c>
      <c r="AX452">
        <f ca="1">MIN(INDIRECT("AQ"&amp;$Y452):INDIRECT("AQ"&amp;$AA452))</f>
        <v>0</v>
      </c>
      <c r="AY452">
        <f ca="1">MIN(INDIRECT("AR"&amp;$Y452):INDIRECT("AR"&amp;$AA452))</f>
        <v>10</v>
      </c>
    </row>
    <row r="453" spans="1:51" x14ac:dyDescent="0.4">
      <c r="A453">
        <f t="shared" si="239"/>
        <v>201901</v>
      </c>
      <c r="B453" t="s">
        <v>448</v>
      </c>
      <c r="C453" t="s">
        <v>647</v>
      </c>
      <c r="D453" t="str">
        <f ca="1">"I"&amp;RANDBETWEEN(101,120)</f>
        <v>I108</v>
      </c>
      <c r="E453">
        <f t="shared" ca="1" si="240"/>
        <v>7</v>
      </c>
      <c r="F453">
        <f t="shared" ca="1" si="241"/>
        <v>35</v>
      </c>
      <c r="G453" t="str">
        <f t="shared" ref="G453:G516" ca="1" si="253">LEFT(H453,3)</f>
        <v>S10</v>
      </c>
      <c r="H453" t="str">
        <f t="shared" ref="H453:H516" ca="1" si="254">"S"&amp;RANDBETWEEN(101,120)</f>
        <v>S105</v>
      </c>
      <c r="I453">
        <f ca="1">VLOOKUP(D453,PRC!$A$2:$B$21,2,0)*E453</f>
        <v>280000</v>
      </c>
      <c r="J453">
        <f t="shared" ca="1" si="242"/>
        <v>195996</v>
      </c>
      <c r="K453">
        <f ca="1">VLOOKUP(D453,PRC!$A$1:$C$21,3,0)*E453</f>
        <v>128800</v>
      </c>
      <c r="L453">
        <f t="shared" ca="1" si="225"/>
        <v>6000</v>
      </c>
      <c r="M453">
        <f t="shared" ca="1" si="226"/>
        <v>8000</v>
      </c>
      <c r="N453">
        <f t="shared" ca="1" si="227"/>
        <v>8000</v>
      </c>
      <c r="O453">
        <f t="shared" ca="1" si="228"/>
        <v>42000</v>
      </c>
      <c r="P453">
        <f t="shared" ref="P453:P516" ca="1" si="255">J453-SUM(K453:O453)</f>
        <v>3196</v>
      </c>
      <c r="Q453">
        <f ca="1">IF(P453&gt;0,1,0)</f>
        <v>1</v>
      </c>
      <c r="R453">
        <f t="shared" ca="1" si="243"/>
        <v>30</v>
      </c>
      <c r="S453">
        <f t="shared" ca="1" si="244"/>
        <v>2</v>
      </c>
      <c r="T453">
        <f t="shared" ca="1" si="245"/>
        <v>3</v>
      </c>
      <c r="U453">
        <f t="shared" ca="1" si="246"/>
        <v>3</v>
      </c>
      <c r="V453">
        <f t="shared" ca="1" si="247"/>
        <v>15</v>
      </c>
      <c r="W453" t="str">
        <f>C453&amp;A453&amp;"SALES"</f>
        <v>LP201901SALES</v>
      </c>
      <c r="X453">
        <f t="shared" si="251"/>
        <v>453</v>
      </c>
      <c r="Y453">
        <f t="shared" ref="Y453:Y516" si="256">IF(C453=C452,Y452,X453)</f>
        <v>452</v>
      </c>
      <c r="Z453">
        <f t="shared" si="252"/>
        <v>453</v>
      </c>
      <c r="AA453">
        <f t="shared" si="248"/>
        <v>951</v>
      </c>
      <c r="AB453">
        <f t="shared" si="249"/>
        <v>500</v>
      </c>
      <c r="AC453" s="4" t="s">
        <v>1107</v>
      </c>
      <c r="AD453">
        <f>VLOOKUP(C453&amp;A453&amp;AC453,PRF_POL!$A$2:$J$97,5,0)</f>
        <v>10</v>
      </c>
      <c r="AE453">
        <f>$AE$3</f>
        <v>60</v>
      </c>
      <c r="AF453">
        <f>VLOOKUP($C453&amp;$A453&amp;$AC453,PRF_POL!$A$2:$J$97,6,0)</f>
        <v>35</v>
      </c>
      <c r="AG453">
        <f>VLOOKUP($C453&amp;$A453&amp;$AC453,PRF_POL!$A$2:$J$97,7,0)</f>
        <v>3</v>
      </c>
      <c r="AH453">
        <f>VLOOKUP($C453&amp;$A453&amp;$AC453,PRF_POL!$A$2:$J$97,8,0)</f>
        <v>3</v>
      </c>
      <c r="AI453">
        <f>VLOOKUP($C453&amp;$A453&amp;$AC453,PRF_POL!$A$2:$J$97,9,0)</f>
        <v>5</v>
      </c>
      <c r="AJ453">
        <f>VLOOKUP($C453&amp;$A453&amp;$AC453,PRF_POL!$A$2:$J$97,10,0)</f>
        <v>15</v>
      </c>
      <c r="AK453">
        <f>SUM(AE453:AJ453)</f>
        <v>121</v>
      </c>
      <c r="AL453" s="3">
        <f ca="1">SUM(INDIRECT("J"&amp;Y452):INDIRECT("J"&amp;AA452))</f>
        <v>1538220000</v>
      </c>
      <c r="AM453" t="str">
        <f t="shared" si="250"/>
        <v>201901LP</v>
      </c>
      <c r="AN453">
        <f ca="1">(1-J453/I453)*100</f>
        <v>30.001428571428569</v>
      </c>
      <c r="AO453">
        <f ca="1">L453/$I453*100</f>
        <v>2.1428571428571428</v>
      </c>
      <c r="AP453">
        <f ca="1">M453/$I453*100</f>
        <v>2.8571428571428572</v>
      </c>
      <c r="AQ453">
        <f ca="1">N453/$I453*100</f>
        <v>2.8571428571428572</v>
      </c>
      <c r="AR453">
        <f ca="1">O453/$I453*100</f>
        <v>15</v>
      </c>
      <c r="AS453">
        <f ca="1">P453/J453</f>
        <v>1.6306455233780281E-2</v>
      </c>
      <c r="AT453">
        <f ca="1">MAX(INDIRECT("E"&amp;$Y452):INDIRECT("E"&amp;$AA452))</f>
        <v>10</v>
      </c>
      <c r="AU453">
        <f ca="1">MAX(INDIRECT("AN"&amp;$Y452):INDIRECT("AN"&amp;$AA452))</f>
        <v>35.01</v>
      </c>
      <c r="AV453">
        <f ca="1">MAX(INDIRECT("AO"&amp;$Y452):INDIRECT("AO"&amp;$AA452))</f>
        <v>4</v>
      </c>
      <c r="AW453">
        <f ca="1">MAX(INDIRECT("AP"&amp;$Y452):INDIRECT("AP"&amp;$AA452))</f>
        <v>4</v>
      </c>
      <c r="AX453">
        <f ca="1">MAX(INDIRECT("AQ"&amp;$Y452):INDIRECT("AQ"&amp;$AA452))</f>
        <v>6.666666666666667</v>
      </c>
      <c r="AY453">
        <f ca="1">MAX(INDIRECT("AR"&amp;$Y452):INDIRECT("AR"&amp;$AA452))</f>
        <v>16.666666666666664</v>
      </c>
    </row>
    <row r="454" spans="1:51" x14ac:dyDescent="0.4">
      <c r="A454">
        <f t="shared" si="239"/>
        <v>201901</v>
      </c>
      <c r="B454" t="s">
        <v>449</v>
      </c>
      <c r="C454" t="s">
        <v>647</v>
      </c>
      <c r="D454" t="str">
        <f t="shared" ref="D454:D517" ca="1" si="257">"I"&amp;RANDBETWEEN(101,120)</f>
        <v>I109</v>
      </c>
      <c r="E454">
        <f t="shared" ca="1" si="240"/>
        <v>10</v>
      </c>
      <c r="F454">
        <f t="shared" ca="1" si="241"/>
        <v>33</v>
      </c>
      <c r="G454" t="str">
        <f t="shared" ca="1" si="253"/>
        <v>S10</v>
      </c>
      <c r="H454" t="str">
        <f t="shared" ca="1" si="254"/>
        <v>S102</v>
      </c>
      <c r="I454">
        <f ca="1">VLOOKUP(D454,PRC!$A$2:$B$21,2,0)*E454</f>
        <v>5000000</v>
      </c>
      <c r="J454">
        <f t="shared" ca="1" si="242"/>
        <v>3449995.9999999995</v>
      </c>
      <c r="K454">
        <f ca="1">VLOOKUP(D454,PRC!$A$1:$C$21,3,0)*E454</f>
        <v>2000000</v>
      </c>
      <c r="L454">
        <f t="shared" ca="1" si="225"/>
        <v>50000</v>
      </c>
      <c r="M454">
        <f t="shared" ca="1" si="226"/>
        <v>100000</v>
      </c>
      <c r="N454">
        <f t="shared" ca="1" si="227"/>
        <v>50000</v>
      </c>
      <c r="O454">
        <f t="shared" ca="1" si="228"/>
        <v>650000</v>
      </c>
      <c r="P454">
        <f t="shared" ca="1" si="255"/>
        <v>599995.99999999953</v>
      </c>
      <c r="Q454">
        <f ca="1">IF(P454&gt;0,1,0)</f>
        <v>1</v>
      </c>
      <c r="R454">
        <f t="shared" ca="1" si="243"/>
        <v>31</v>
      </c>
      <c r="S454">
        <f t="shared" ca="1" si="244"/>
        <v>1</v>
      </c>
      <c r="T454">
        <f t="shared" ca="1" si="245"/>
        <v>2</v>
      </c>
      <c r="U454">
        <f t="shared" ca="1" si="246"/>
        <v>1</v>
      </c>
      <c r="V454">
        <f t="shared" ca="1" si="247"/>
        <v>13</v>
      </c>
      <c r="X454">
        <f t="shared" si="251"/>
        <v>454</v>
      </c>
      <c r="Y454">
        <f t="shared" si="256"/>
        <v>452</v>
      </c>
      <c r="Z454">
        <f t="shared" si="252"/>
        <v>453</v>
      </c>
      <c r="AA454">
        <f t="shared" si="248"/>
        <v>951</v>
      </c>
      <c r="AB454">
        <f t="shared" si="249"/>
        <v>500</v>
      </c>
      <c r="AK454" s="3">
        <f ca="1">SUM(INDIRECT("Q"&amp;Y452):INDIRECT("Q"&amp;AA452))</f>
        <v>210</v>
      </c>
      <c r="AL454">
        <f ca="1">AL452/AL453</f>
        <v>2.0861775298721156E-3</v>
      </c>
      <c r="AM454" t="str">
        <f t="shared" si="250"/>
        <v>201901LP</v>
      </c>
      <c r="AN454">
        <f t="shared" ref="AN454:AN455" ca="1" si="258">(1-J454/I454)*100</f>
        <v>31.000080000000008</v>
      </c>
      <c r="AO454">
        <f ca="1">L454/$I454*100</f>
        <v>1</v>
      </c>
      <c r="AP454">
        <f ca="1">M454/$I454*100</f>
        <v>2</v>
      </c>
      <c r="AQ454">
        <f ca="1">N454/$I454*100</f>
        <v>1</v>
      </c>
      <c r="AR454">
        <f ca="1">O454/$I454*100</f>
        <v>13</v>
      </c>
      <c r="AS454">
        <f ca="1">P454/J454</f>
        <v>0.17391208569517172</v>
      </c>
      <c r="AT454" t="str">
        <f ca="1">IF(ABS(AT452-AD452)&lt;AD452+(AD453-AD452)*5%,"ok","chk")</f>
        <v>ok</v>
      </c>
      <c r="AU454" t="str">
        <f ca="1">IF(ABS(AU452-AF452)&lt;AF452+(AF453-AF452)*5%,"ok","chk")</f>
        <v>ok</v>
      </c>
      <c r="AV454" t="str">
        <f t="shared" ref="AV454" ca="1" si="259">IF(ABS(AV452-AG452)&lt;AG452+(AG453-AG452)*5%,"ok","chk")</f>
        <v>ok</v>
      </c>
      <c r="AW454" t="str">
        <f t="shared" ref="AW454" ca="1" si="260">IF(ABS(AW452-AH452)&lt;AH452+(AH453-AH452)*5%,"ok","chk")</f>
        <v>ok</v>
      </c>
      <c r="AX454" t="str">
        <f t="shared" ref="AX454" ca="1" si="261">IF(ABS(AX452-AI452)&lt;AI452+(AI453-AI452)*5%,"ok","chk")</f>
        <v>ok</v>
      </c>
      <c r="AY454" t="str">
        <f t="shared" ref="AY454" ca="1" si="262">IF(ABS(AY452-AJ452)&lt;AJ452+(AJ453-AJ452)*5%,"ok","chk")</f>
        <v>ok</v>
      </c>
    </row>
    <row r="455" spans="1:51" collapsed="1" x14ac:dyDescent="0.4">
      <c r="A455">
        <f t="shared" si="239"/>
        <v>201901</v>
      </c>
      <c r="B455" t="s">
        <v>450</v>
      </c>
      <c r="C455" t="s">
        <v>647</v>
      </c>
      <c r="D455" t="str">
        <f t="shared" ca="1" si="257"/>
        <v>I117</v>
      </c>
      <c r="E455">
        <f t="shared" ca="1" si="240"/>
        <v>8</v>
      </c>
      <c r="F455">
        <f t="shared" ca="1" si="241"/>
        <v>35</v>
      </c>
      <c r="G455" t="str">
        <f t="shared" ca="1" si="253"/>
        <v>S11</v>
      </c>
      <c r="H455" t="str">
        <f t="shared" ca="1" si="254"/>
        <v>S118</v>
      </c>
      <c r="I455">
        <f ca="1">VLOOKUP(D455,PRC!$A$2:$B$21,2,0)*E455</f>
        <v>20000000</v>
      </c>
      <c r="J455">
        <f t="shared" ca="1" si="242"/>
        <v>12999996</v>
      </c>
      <c r="K455">
        <f ca="1">VLOOKUP(D455,PRC!$A$1:$C$21,3,0)*E455</f>
        <v>9200000</v>
      </c>
      <c r="L455">
        <f t="shared" ca="1" si="225"/>
        <v>400000</v>
      </c>
      <c r="M455">
        <f t="shared" ca="1" si="226"/>
        <v>200000</v>
      </c>
      <c r="N455">
        <f t="shared" ca="1" si="227"/>
        <v>600000</v>
      </c>
      <c r="O455">
        <f t="shared" ca="1" si="228"/>
        <v>3000000</v>
      </c>
      <c r="P455">
        <f t="shared" ca="1" si="255"/>
        <v>-400004</v>
      </c>
      <c r="Q455">
        <f ca="1">IF(P455&gt;0,1,0)</f>
        <v>0</v>
      </c>
      <c r="R455">
        <f t="shared" ca="1" si="243"/>
        <v>35</v>
      </c>
      <c r="S455">
        <f t="shared" ca="1" si="244"/>
        <v>2</v>
      </c>
      <c r="T455">
        <f t="shared" ca="1" si="245"/>
        <v>1</v>
      </c>
      <c r="U455">
        <f t="shared" ca="1" si="246"/>
        <v>3</v>
      </c>
      <c r="V455">
        <f t="shared" ca="1" si="247"/>
        <v>15</v>
      </c>
      <c r="X455">
        <f t="shared" si="251"/>
        <v>455</v>
      </c>
      <c r="Y455">
        <f t="shared" si="256"/>
        <v>452</v>
      </c>
      <c r="Z455">
        <f t="shared" si="252"/>
        <v>453</v>
      </c>
      <c r="AA455">
        <f t="shared" si="248"/>
        <v>951</v>
      </c>
      <c r="AB455">
        <f t="shared" si="249"/>
        <v>500</v>
      </c>
      <c r="AK455" s="2">
        <f ca="1">AK454/AB452</f>
        <v>0.42</v>
      </c>
      <c r="AM455" t="str">
        <f t="shared" si="250"/>
        <v>201901LP</v>
      </c>
      <c r="AN455">
        <f t="shared" ca="1" si="258"/>
        <v>35.000019999999999</v>
      </c>
      <c r="AO455">
        <f ca="1">L455/$I455*100</f>
        <v>2</v>
      </c>
      <c r="AP455">
        <f ca="1">M455/$I455*100</f>
        <v>1</v>
      </c>
      <c r="AQ455">
        <f ca="1">N455/$I455*100</f>
        <v>3</v>
      </c>
      <c r="AR455">
        <f ca="1">O455/$I455*100</f>
        <v>15</v>
      </c>
      <c r="AS455">
        <f ca="1">P455/J455</f>
        <v>-3.0769547929091669E-2</v>
      </c>
      <c r="AT455" t="str">
        <f ca="1">IF(ABS(AD453-AT453)&lt;AT453+(AD453-AD452)*5%,"ok","chk")</f>
        <v>ok</v>
      </c>
      <c r="AU455" t="str">
        <f ca="1">IF(ABS(AF453-AU453)&lt;AU453+(AF453-AF452)*5%,"ok","chk")</f>
        <v>ok</v>
      </c>
      <c r="AV455" t="str">
        <f t="shared" ref="AV455" ca="1" si="263">IF(ABS(AG453-AV453)&lt;AV453+(AG453-AG452)*5%,"ok","chk")</f>
        <v>ok</v>
      </c>
      <c r="AW455" t="str">
        <f t="shared" ref="AW455" ca="1" si="264">IF(ABS(AH453-AW453)&lt;AW453+(AH453-AH452)*5%,"ok","chk")</f>
        <v>ok</v>
      </c>
      <c r="AX455" t="str">
        <f t="shared" ref="AX455" ca="1" si="265">IF(ABS(AI453-AX453)&lt;AX453+(AI453-AI452)*5%,"ok","chk")</f>
        <v>ok</v>
      </c>
      <c r="AY455" t="str">
        <f t="shared" ref="AY455" ca="1" si="266">IF(ABS(AJ453-AY453)&lt;AY453+(AJ453-AJ452)*5%,"ok","chk")</f>
        <v>ok</v>
      </c>
    </row>
    <row r="456" spans="1:51" hidden="1" outlineLevel="1" x14ac:dyDescent="0.4">
      <c r="A456">
        <f t="shared" si="239"/>
        <v>201901</v>
      </c>
      <c r="B456" t="s">
        <v>451</v>
      </c>
      <c r="C456" t="s">
        <v>647</v>
      </c>
      <c r="D456" t="str">
        <f t="shared" ca="1" si="257"/>
        <v>I101</v>
      </c>
      <c r="E456">
        <f t="shared" ca="1" si="240"/>
        <v>9</v>
      </c>
      <c r="F456">
        <f t="shared" ca="1" si="241"/>
        <v>35</v>
      </c>
      <c r="G456" t="str">
        <f t="shared" ca="1" si="253"/>
        <v>S11</v>
      </c>
      <c r="H456" t="str">
        <f t="shared" ca="1" si="254"/>
        <v>S116</v>
      </c>
      <c r="I456">
        <f ca="1">VLOOKUP(D456,PRC!$A$2:$B$21,2,0)*E456</f>
        <v>270000</v>
      </c>
      <c r="J456">
        <f t="shared" ca="1" si="242"/>
        <v>186296</v>
      </c>
      <c r="K456">
        <f ca="1">VLOOKUP(D456,PRC!$A$1:$C$21,3,0)*E456</f>
        <v>140400</v>
      </c>
      <c r="L456">
        <f t="shared" ca="1" si="225"/>
        <v>3000</v>
      </c>
      <c r="M456">
        <f t="shared" ca="1" si="226"/>
        <v>5000</v>
      </c>
      <c r="N456">
        <f t="shared" ca="1" si="227"/>
        <v>14000</v>
      </c>
      <c r="O456">
        <f t="shared" ca="1" si="228"/>
        <v>41000</v>
      </c>
      <c r="P456">
        <f t="shared" ca="1" si="255"/>
        <v>-17104</v>
      </c>
      <c r="Q456">
        <f ca="1">IF(P456&gt;0,1,0)</f>
        <v>0</v>
      </c>
      <c r="R456">
        <f t="shared" ca="1" si="243"/>
        <v>31</v>
      </c>
      <c r="S456">
        <f t="shared" ca="1" si="244"/>
        <v>1</v>
      </c>
      <c r="T456">
        <f t="shared" ca="1" si="245"/>
        <v>2</v>
      </c>
      <c r="U456">
        <f t="shared" ca="1" si="246"/>
        <v>5</v>
      </c>
      <c r="V456">
        <f t="shared" ca="1" si="247"/>
        <v>15</v>
      </c>
      <c r="X456">
        <f t="shared" si="251"/>
        <v>456</v>
      </c>
      <c r="Y456">
        <f t="shared" si="256"/>
        <v>452</v>
      </c>
      <c r="Z456">
        <f t="shared" si="252"/>
        <v>453</v>
      </c>
      <c r="AA456">
        <f t="shared" si="248"/>
        <v>951</v>
      </c>
      <c r="AB456">
        <f t="shared" si="249"/>
        <v>500</v>
      </c>
      <c r="AM456" t="str">
        <f t="shared" si="250"/>
        <v>201901LP</v>
      </c>
      <c r="AN456">
        <f t="shared" ref="AN456:AN519" ca="1" si="267">(1-J456/I456)*100</f>
        <v>31.001481481481484</v>
      </c>
      <c r="AO456">
        <f t="shared" ref="AO456:AO519" ca="1" si="268">L456/$I456*100</f>
        <v>1.1111111111111112</v>
      </c>
      <c r="AP456">
        <f t="shared" ref="AP456:AP519" ca="1" si="269">M456/$I456*100</f>
        <v>1.8518518518518516</v>
      </c>
      <c r="AQ456">
        <f t="shared" ref="AQ456:AQ519" ca="1" si="270">N456/$I456*100</f>
        <v>5.1851851851851851</v>
      </c>
      <c r="AR456">
        <f t="shared" ref="AR456:AR519" ca="1" si="271">O456/$I456*100</f>
        <v>15.185185185185185</v>
      </c>
      <c r="AS456">
        <f ca="1">P456/J456</f>
        <v>-9.1810881607763989E-2</v>
      </c>
    </row>
    <row r="457" spans="1:51" hidden="1" outlineLevel="1" x14ac:dyDescent="0.4">
      <c r="A457">
        <f t="shared" si="239"/>
        <v>201901</v>
      </c>
      <c r="B457" t="s">
        <v>452</v>
      </c>
      <c r="C457" t="s">
        <v>647</v>
      </c>
      <c r="D457" t="str">
        <f t="shared" ca="1" si="257"/>
        <v>I101</v>
      </c>
      <c r="E457">
        <f t="shared" ca="1" si="240"/>
        <v>10</v>
      </c>
      <c r="F457">
        <f t="shared" ca="1" si="241"/>
        <v>33</v>
      </c>
      <c r="G457" t="str">
        <f t="shared" ca="1" si="253"/>
        <v>S11</v>
      </c>
      <c r="H457" t="str">
        <f t="shared" ca="1" si="254"/>
        <v>S119</v>
      </c>
      <c r="I457">
        <f ca="1">VLOOKUP(D457,PRC!$A$2:$B$21,2,0)*E457</f>
        <v>300000</v>
      </c>
      <c r="J457">
        <f t="shared" ca="1" si="242"/>
        <v>197995.99999999997</v>
      </c>
      <c r="K457">
        <f ca="1">VLOOKUP(D457,PRC!$A$1:$C$21,3,0)*E457</f>
        <v>156000</v>
      </c>
      <c r="L457">
        <f t="shared" ca="1" si="225"/>
        <v>3000</v>
      </c>
      <c r="M457">
        <f t="shared" ca="1" si="226"/>
        <v>6000</v>
      </c>
      <c r="N457">
        <f t="shared" ca="1" si="227"/>
        <v>12000</v>
      </c>
      <c r="O457">
        <f t="shared" ca="1" si="228"/>
        <v>42000</v>
      </c>
      <c r="P457">
        <f t="shared" ca="1" si="255"/>
        <v>-21004.000000000029</v>
      </c>
      <c r="Q457">
        <f ca="1">IF(P457&gt;0,1,0)</f>
        <v>0</v>
      </c>
      <c r="R457">
        <f t="shared" ca="1" si="243"/>
        <v>34</v>
      </c>
      <c r="S457">
        <f t="shared" ca="1" si="244"/>
        <v>1</v>
      </c>
      <c r="T457">
        <f t="shared" ca="1" si="245"/>
        <v>2</v>
      </c>
      <c r="U457">
        <f t="shared" ca="1" si="246"/>
        <v>4</v>
      </c>
      <c r="V457">
        <f t="shared" ca="1" si="247"/>
        <v>14</v>
      </c>
      <c r="X457">
        <f t="shared" si="251"/>
        <v>457</v>
      </c>
      <c r="Y457">
        <f t="shared" si="256"/>
        <v>452</v>
      </c>
      <c r="Z457">
        <f t="shared" si="252"/>
        <v>453</v>
      </c>
      <c r="AA457">
        <f t="shared" si="248"/>
        <v>951</v>
      </c>
      <c r="AB457">
        <f t="shared" si="249"/>
        <v>500</v>
      </c>
      <c r="AM457" t="str">
        <f t="shared" si="250"/>
        <v>201901LP</v>
      </c>
      <c r="AN457">
        <f t="shared" ca="1" si="267"/>
        <v>34.001333333333342</v>
      </c>
      <c r="AO457">
        <f t="shared" ca="1" si="268"/>
        <v>1</v>
      </c>
      <c r="AP457">
        <f t="shared" ca="1" si="269"/>
        <v>2</v>
      </c>
      <c r="AQ457">
        <f t="shared" ca="1" si="270"/>
        <v>4</v>
      </c>
      <c r="AR457">
        <f t="shared" ca="1" si="271"/>
        <v>14.000000000000002</v>
      </c>
      <c r="AS457">
        <f ca="1">P457/J457</f>
        <v>-0.10608295117073088</v>
      </c>
    </row>
    <row r="458" spans="1:51" hidden="1" outlineLevel="1" x14ac:dyDescent="0.4">
      <c r="A458">
        <f t="shared" si="239"/>
        <v>201901</v>
      </c>
      <c r="B458" t="s">
        <v>453</v>
      </c>
      <c r="C458" t="s">
        <v>647</v>
      </c>
      <c r="D458" t="str">
        <f t="shared" ca="1" si="257"/>
        <v>I114</v>
      </c>
      <c r="E458">
        <f t="shared" ca="1" si="240"/>
        <v>5</v>
      </c>
      <c r="F458">
        <f t="shared" ca="1" si="241"/>
        <v>31</v>
      </c>
      <c r="G458" t="str">
        <f t="shared" ca="1" si="253"/>
        <v>S11</v>
      </c>
      <c r="H458" t="str">
        <f t="shared" ca="1" si="254"/>
        <v>S115</v>
      </c>
      <c r="I458">
        <f ca="1">VLOOKUP(D458,PRC!$A$2:$B$21,2,0)*E458</f>
        <v>1200000</v>
      </c>
      <c r="J458">
        <f t="shared" ca="1" si="242"/>
        <v>839996</v>
      </c>
      <c r="K458">
        <f ca="1">VLOOKUP(D458,PRC!$A$1:$C$21,3,0)*E458</f>
        <v>696000</v>
      </c>
      <c r="L458">
        <f t="shared" ca="1" si="225"/>
        <v>12000</v>
      </c>
      <c r="M458">
        <f t="shared" ca="1" si="226"/>
        <v>36000</v>
      </c>
      <c r="N458">
        <f t="shared" ca="1" si="227"/>
        <v>12000</v>
      </c>
      <c r="O458">
        <f t="shared" ca="1" si="228"/>
        <v>156000</v>
      </c>
      <c r="P458">
        <f t="shared" ca="1" si="255"/>
        <v>-72004</v>
      </c>
      <c r="Q458">
        <f ca="1">IF(P458&gt;0,1,0)</f>
        <v>0</v>
      </c>
      <c r="R458">
        <f t="shared" ca="1" si="243"/>
        <v>30</v>
      </c>
      <c r="S458">
        <f t="shared" ca="1" si="244"/>
        <v>1</v>
      </c>
      <c r="T458">
        <f t="shared" ca="1" si="245"/>
        <v>3</v>
      </c>
      <c r="U458">
        <f t="shared" ca="1" si="246"/>
        <v>1</v>
      </c>
      <c r="V458">
        <f t="shared" ca="1" si="247"/>
        <v>13</v>
      </c>
      <c r="X458">
        <f t="shared" si="251"/>
        <v>458</v>
      </c>
      <c r="Y458">
        <f t="shared" si="256"/>
        <v>452</v>
      </c>
      <c r="Z458">
        <f t="shared" si="252"/>
        <v>453</v>
      </c>
      <c r="AA458">
        <f t="shared" si="248"/>
        <v>951</v>
      </c>
      <c r="AB458">
        <f t="shared" si="249"/>
        <v>500</v>
      </c>
      <c r="AM458" t="str">
        <f t="shared" si="250"/>
        <v>201901LP</v>
      </c>
      <c r="AN458">
        <f t="shared" ca="1" si="267"/>
        <v>30.00033333333333</v>
      </c>
      <c r="AO458">
        <f t="shared" ca="1" si="268"/>
        <v>1</v>
      </c>
      <c r="AP458">
        <f t="shared" ca="1" si="269"/>
        <v>3</v>
      </c>
      <c r="AQ458">
        <f t="shared" ca="1" si="270"/>
        <v>1</v>
      </c>
      <c r="AR458">
        <f t="shared" ca="1" si="271"/>
        <v>13</v>
      </c>
      <c r="AS458">
        <f ca="1">P458/J458</f>
        <v>-8.571945580693241E-2</v>
      </c>
    </row>
    <row r="459" spans="1:51" hidden="1" outlineLevel="1" x14ac:dyDescent="0.4">
      <c r="A459">
        <f t="shared" si="239"/>
        <v>201901</v>
      </c>
      <c r="B459" t="s">
        <v>454</v>
      </c>
      <c r="C459" t="s">
        <v>647</v>
      </c>
      <c r="D459" t="str">
        <f t="shared" ca="1" si="257"/>
        <v>I115</v>
      </c>
      <c r="E459">
        <f t="shared" ca="1" si="240"/>
        <v>8</v>
      </c>
      <c r="F459">
        <f t="shared" ca="1" si="241"/>
        <v>30</v>
      </c>
      <c r="G459" t="str">
        <f t="shared" ca="1" si="253"/>
        <v>S11</v>
      </c>
      <c r="H459" t="str">
        <f t="shared" ca="1" si="254"/>
        <v>S113</v>
      </c>
      <c r="I459">
        <f ca="1">VLOOKUP(D459,PRC!$A$2:$B$21,2,0)*E459</f>
        <v>40000</v>
      </c>
      <c r="J459">
        <f t="shared" ca="1" si="242"/>
        <v>27595.999999999996</v>
      </c>
      <c r="K459">
        <f ca="1">VLOOKUP(D459,PRC!$A$1:$C$21,3,0)*E459</f>
        <v>19200</v>
      </c>
      <c r="L459">
        <f t="shared" ca="1" si="225"/>
        <v>1000</v>
      </c>
      <c r="M459">
        <f t="shared" ca="1" si="226"/>
        <v>0</v>
      </c>
      <c r="N459">
        <f t="shared" ca="1" si="227"/>
        <v>2000</v>
      </c>
      <c r="O459">
        <f t="shared" ca="1" si="228"/>
        <v>6000</v>
      </c>
      <c r="P459">
        <f t="shared" ca="1" si="255"/>
        <v>-604.00000000000364</v>
      </c>
      <c r="Q459">
        <f ca="1">IF(P459&gt;0,1,0)</f>
        <v>0</v>
      </c>
      <c r="R459">
        <f t="shared" ca="1" si="243"/>
        <v>31</v>
      </c>
      <c r="S459">
        <f t="shared" ca="1" si="244"/>
        <v>2</v>
      </c>
      <c r="T459">
        <f t="shared" ca="1" si="245"/>
        <v>1</v>
      </c>
      <c r="U459">
        <f t="shared" ca="1" si="246"/>
        <v>4</v>
      </c>
      <c r="V459">
        <f t="shared" ca="1" si="247"/>
        <v>14</v>
      </c>
      <c r="X459">
        <f t="shared" si="251"/>
        <v>459</v>
      </c>
      <c r="Y459">
        <f t="shared" si="256"/>
        <v>452</v>
      </c>
      <c r="Z459">
        <f t="shared" si="252"/>
        <v>453</v>
      </c>
      <c r="AA459">
        <f t="shared" si="248"/>
        <v>951</v>
      </c>
      <c r="AB459">
        <f t="shared" si="249"/>
        <v>500</v>
      </c>
      <c r="AM459" t="str">
        <f t="shared" si="250"/>
        <v>201901LP</v>
      </c>
      <c r="AN459">
        <f t="shared" ca="1" si="267"/>
        <v>31.010000000000005</v>
      </c>
      <c r="AO459">
        <f t="shared" ca="1" si="268"/>
        <v>2.5</v>
      </c>
      <c r="AP459">
        <f t="shared" ca="1" si="269"/>
        <v>0</v>
      </c>
      <c r="AQ459">
        <f t="shared" ca="1" si="270"/>
        <v>5</v>
      </c>
      <c r="AR459">
        <f t="shared" ca="1" si="271"/>
        <v>15</v>
      </c>
      <c r="AS459">
        <f ca="1">P459/J459</f>
        <v>-2.1887230033338298E-2</v>
      </c>
    </row>
    <row r="460" spans="1:51" hidden="1" outlineLevel="1" x14ac:dyDescent="0.4">
      <c r="A460">
        <f t="shared" si="239"/>
        <v>201901</v>
      </c>
      <c r="B460" t="s">
        <v>455</v>
      </c>
      <c r="C460" t="s">
        <v>647</v>
      </c>
      <c r="D460" t="str">
        <f t="shared" ca="1" si="257"/>
        <v>I106</v>
      </c>
      <c r="E460">
        <f t="shared" ca="1" si="240"/>
        <v>8</v>
      </c>
      <c r="F460">
        <f t="shared" ca="1" si="241"/>
        <v>31</v>
      </c>
      <c r="G460" t="str">
        <f t="shared" ca="1" si="253"/>
        <v>S11</v>
      </c>
      <c r="H460" t="str">
        <f t="shared" ca="1" si="254"/>
        <v>S110</v>
      </c>
      <c r="I460">
        <f ca="1">VLOOKUP(D460,PRC!$A$2:$B$21,2,0)*E460</f>
        <v>160000</v>
      </c>
      <c r="J460">
        <f t="shared" ca="1" si="242"/>
        <v>110395.99999999999</v>
      </c>
      <c r="K460">
        <f ca="1">VLOOKUP(D460,PRC!$A$1:$C$21,3,0)*E460</f>
        <v>84800</v>
      </c>
      <c r="L460">
        <f t="shared" ca="1" si="225"/>
        <v>2000</v>
      </c>
      <c r="M460">
        <f t="shared" ca="1" si="226"/>
        <v>3000</v>
      </c>
      <c r="N460">
        <f t="shared" ca="1" si="227"/>
        <v>5000</v>
      </c>
      <c r="O460">
        <f t="shared" ca="1" si="228"/>
        <v>16000</v>
      </c>
      <c r="P460">
        <f t="shared" ca="1" si="255"/>
        <v>-404.00000000001455</v>
      </c>
      <c r="Q460">
        <f ca="1">IF(P460&gt;0,1,0)</f>
        <v>0</v>
      </c>
      <c r="R460">
        <f t="shared" ca="1" si="243"/>
        <v>31</v>
      </c>
      <c r="S460">
        <f t="shared" ca="1" si="244"/>
        <v>1</v>
      </c>
      <c r="T460">
        <f t="shared" ca="1" si="245"/>
        <v>2</v>
      </c>
      <c r="U460">
        <f t="shared" ca="1" si="246"/>
        <v>3</v>
      </c>
      <c r="V460">
        <f t="shared" ca="1" si="247"/>
        <v>10</v>
      </c>
      <c r="X460">
        <f t="shared" si="251"/>
        <v>460</v>
      </c>
      <c r="Y460">
        <f t="shared" si="256"/>
        <v>452</v>
      </c>
      <c r="Z460">
        <f t="shared" si="252"/>
        <v>453</v>
      </c>
      <c r="AA460">
        <f t="shared" si="248"/>
        <v>951</v>
      </c>
      <c r="AB460">
        <f t="shared" si="249"/>
        <v>500</v>
      </c>
      <c r="AM460" t="str">
        <f t="shared" si="250"/>
        <v>201901LP</v>
      </c>
      <c r="AN460">
        <f t="shared" ca="1" si="267"/>
        <v>31.002500000000012</v>
      </c>
      <c r="AO460">
        <f t="shared" ca="1" si="268"/>
        <v>1.25</v>
      </c>
      <c r="AP460">
        <f t="shared" ca="1" si="269"/>
        <v>1.875</v>
      </c>
      <c r="AQ460">
        <f t="shared" ca="1" si="270"/>
        <v>3.125</v>
      </c>
      <c r="AR460">
        <f t="shared" ca="1" si="271"/>
        <v>10</v>
      </c>
      <c r="AS460">
        <f ca="1">P460/J460</f>
        <v>-3.6595528823509423E-3</v>
      </c>
    </row>
    <row r="461" spans="1:51" hidden="1" outlineLevel="1" x14ac:dyDescent="0.4">
      <c r="A461">
        <f t="shared" si="239"/>
        <v>201901</v>
      </c>
      <c r="B461" t="s">
        <v>456</v>
      </c>
      <c r="C461" t="s">
        <v>647</v>
      </c>
      <c r="D461" t="str">
        <f t="shared" ca="1" si="257"/>
        <v>I113</v>
      </c>
      <c r="E461">
        <f t="shared" ca="1" si="240"/>
        <v>5</v>
      </c>
      <c r="F461">
        <f t="shared" ca="1" si="241"/>
        <v>33</v>
      </c>
      <c r="G461" t="str">
        <f t="shared" ca="1" si="253"/>
        <v>S10</v>
      </c>
      <c r="H461" t="str">
        <f t="shared" ca="1" si="254"/>
        <v>S105</v>
      </c>
      <c r="I461">
        <f ca="1">VLOOKUP(D461,PRC!$A$2:$B$21,2,0)*E461</f>
        <v>3350000</v>
      </c>
      <c r="J461">
        <f t="shared" ca="1" si="242"/>
        <v>2344996</v>
      </c>
      <c r="K461">
        <f ca="1">VLOOKUP(D461,PRC!$A$1:$C$21,3,0)*E461</f>
        <v>1507500</v>
      </c>
      <c r="L461">
        <f t="shared" ca="1" si="225"/>
        <v>101000</v>
      </c>
      <c r="M461">
        <f t="shared" ca="1" si="226"/>
        <v>67000</v>
      </c>
      <c r="N461">
        <f t="shared" ca="1" si="227"/>
        <v>34000</v>
      </c>
      <c r="O461">
        <f t="shared" ca="1" si="228"/>
        <v>369000</v>
      </c>
      <c r="P461">
        <f t="shared" ca="1" si="255"/>
        <v>266496</v>
      </c>
      <c r="Q461">
        <f ca="1">IF(P461&gt;0,1,0)</f>
        <v>1</v>
      </c>
      <c r="R461">
        <f t="shared" ca="1" si="243"/>
        <v>30</v>
      </c>
      <c r="S461">
        <f t="shared" ca="1" si="244"/>
        <v>3</v>
      </c>
      <c r="T461">
        <f t="shared" ca="1" si="245"/>
        <v>2</v>
      </c>
      <c r="U461">
        <f t="shared" ca="1" si="246"/>
        <v>1</v>
      </c>
      <c r="V461">
        <f t="shared" ca="1" si="247"/>
        <v>11</v>
      </c>
      <c r="X461">
        <f t="shared" si="251"/>
        <v>461</v>
      </c>
      <c r="Y461">
        <f t="shared" si="256"/>
        <v>452</v>
      </c>
      <c r="Z461">
        <f t="shared" si="252"/>
        <v>453</v>
      </c>
      <c r="AA461">
        <f t="shared" si="248"/>
        <v>951</v>
      </c>
      <c r="AB461">
        <f t="shared" si="249"/>
        <v>500</v>
      </c>
      <c r="AM461" t="str">
        <f t="shared" si="250"/>
        <v>201901LP</v>
      </c>
      <c r="AN461">
        <f t="shared" ca="1" si="267"/>
        <v>30.000119402985071</v>
      </c>
      <c r="AO461">
        <f t="shared" ca="1" si="268"/>
        <v>3.0149253731343282</v>
      </c>
      <c r="AP461">
        <f t="shared" ca="1" si="269"/>
        <v>2</v>
      </c>
      <c r="AQ461">
        <f t="shared" ca="1" si="270"/>
        <v>1.0149253731343284</v>
      </c>
      <c r="AR461">
        <f t="shared" ca="1" si="271"/>
        <v>11.014925373134329</v>
      </c>
      <c r="AS461">
        <f ca="1">P461/J461</f>
        <v>0.11364454353013821</v>
      </c>
    </row>
    <row r="462" spans="1:51" hidden="1" outlineLevel="1" x14ac:dyDescent="0.4">
      <c r="A462">
        <f t="shared" si="239"/>
        <v>201901</v>
      </c>
      <c r="B462" t="s">
        <v>457</v>
      </c>
      <c r="C462" t="s">
        <v>647</v>
      </c>
      <c r="D462" t="str">
        <f t="shared" ca="1" si="257"/>
        <v>I115</v>
      </c>
      <c r="E462">
        <f t="shared" ca="1" si="240"/>
        <v>6</v>
      </c>
      <c r="F462">
        <f t="shared" ca="1" si="241"/>
        <v>33</v>
      </c>
      <c r="G462" t="str">
        <f t="shared" ca="1" si="253"/>
        <v>S11</v>
      </c>
      <c r="H462" t="str">
        <f t="shared" ca="1" si="254"/>
        <v>S110</v>
      </c>
      <c r="I462">
        <f ca="1">VLOOKUP(D462,PRC!$A$2:$B$21,2,0)*E462</f>
        <v>30000</v>
      </c>
      <c r="J462">
        <f t="shared" ca="1" si="242"/>
        <v>20395.999999999996</v>
      </c>
      <c r="K462">
        <f ca="1">VLOOKUP(D462,PRC!$A$1:$C$21,3,0)*E462</f>
        <v>14400</v>
      </c>
      <c r="L462">
        <f t="shared" ca="1" si="225"/>
        <v>0</v>
      </c>
      <c r="M462">
        <f t="shared" ca="1" si="226"/>
        <v>1000</v>
      </c>
      <c r="N462">
        <f t="shared" ca="1" si="227"/>
        <v>1000</v>
      </c>
      <c r="O462">
        <f t="shared" ca="1" si="228"/>
        <v>5000</v>
      </c>
      <c r="P462">
        <f t="shared" ca="1" si="255"/>
        <v>-1004.0000000000036</v>
      </c>
      <c r="Q462">
        <f ca="1">IF(P462&gt;0,1,0)</f>
        <v>0</v>
      </c>
      <c r="R462">
        <f t="shared" ca="1" si="243"/>
        <v>32</v>
      </c>
      <c r="S462">
        <f t="shared" ca="1" si="244"/>
        <v>1</v>
      </c>
      <c r="T462">
        <f t="shared" ca="1" si="245"/>
        <v>3</v>
      </c>
      <c r="U462">
        <f t="shared" ca="1" si="246"/>
        <v>2</v>
      </c>
      <c r="V462">
        <f t="shared" ca="1" si="247"/>
        <v>15</v>
      </c>
      <c r="X462">
        <f t="shared" si="251"/>
        <v>462</v>
      </c>
      <c r="Y462">
        <f t="shared" si="256"/>
        <v>452</v>
      </c>
      <c r="Z462">
        <f t="shared" si="252"/>
        <v>453</v>
      </c>
      <c r="AA462">
        <f t="shared" si="248"/>
        <v>951</v>
      </c>
      <c r="AB462">
        <f t="shared" si="249"/>
        <v>500</v>
      </c>
      <c r="AM462" t="str">
        <f t="shared" si="250"/>
        <v>201901LP</v>
      </c>
      <c r="AN462">
        <f t="shared" ca="1" si="267"/>
        <v>32.01333333333335</v>
      </c>
      <c r="AO462">
        <f t="shared" ca="1" si="268"/>
        <v>0</v>
      </c>
      <c r="AP462">
        <f t="shared" ca="1" si="269"/>
        <v>3.3333333333333335</v>
      </c>
      <c r="AQ462">
        <f t="shared" ca="1" si="270"/>
        <v>3.3333333333333335</v>
      </c>
      <c r="AR462">
        <f t="shared" ca="1" si="271"/>
        <v>16.666666666666664</v>
      </c>
      <c r="AS462">
        <f ca="1">P462/J462</f>
        <v>-4.9225338301627959E-2</v>
      </c>
    </row>
    <row r="463" spans="1:51" hidden="1" outlineLevel="1" x14ac:dyDescent="0.4">
      <c r="A463">
        <f t="shared" si="239"/>
        <v>201901</v>
      </c>
      <c r="B463" t="s">
        <v>458</v>
      </c>
      <c r="C463" t="s">
        <v>647</v>
      </c>
      <c r="D463" t="str">
        <f t="shared" ca="1" si="257"/>
        <v>I102</v>
      </c>
      <c r="E463">
        <f t="shared" ca="1" si="240"/>
        <v>6</v>
      </c>
      <c r="F463">
        <f t="shared" ca="1" si="241"/>
        <v>30</v>
      </c>
      <c r="G463" t="str">
        <f t="shared" ca="1" si="253"/>
        <v>S10</v>
      </c>
      <c r="H463" t="str">
        <f t="shared" ca="1" si="254"/>
        <v>S107</v>
      </c>
      <c r="I463">
        <f ca="1">VLOOKUP(D463,PRC!$A$2:$B$21,2,0)*E463</f>
        <v>240000</v>
      </c>
      <c r="J463">
        <f t="shared" ca="1" si="242"/>
        <v>158395.99999999997</v>
      </c>
      <c r="K463">
        <f ca="1">VLOOKUP(D463,PRC!$A$1:$C$21,3,0)*E463</f>
        <v>112800</v>
      </c>
      <c r="L463">
        <f t="shared" ca="1" si="225"/>
        <v>7000</v>
      </c>
      <c r="M463">
        <f t="shared" ca="1" si="226"/>
        <v>2000</v>
      </c>
      <c r="N463">
        <f t="shared" ca="1" si="227"/>
        <v>2000</v>
      </c>
      <c r="O463">
        <f t="shared" ca="1" si="228"/>
        <v>31000</v>
      </c>
      <c r="P463">
        <f t="shared" ca="1" si="255"/>
        <v>3595.9999999999709</v>
      </c>
      <c r="Q463">
        <f ca="1">IF(P463&gt;0,1,0)</f>
        <v>1</v>
      </c>
      <c r="R463">
        <f t="shared" ca="1" si="243"/>
        <v>34</v>
      </c>
      <c r="S463">
        <f t="shared" ca="1" si="244"/>
        <v>3</v>
      </c>
      <c r="T463">
        <f t="shared" ca="1" si="245"/>
        <v>1</v>
      </c>
      <c r="U463">
        <f t="shared" ca="1" si="246"/>
        <v>1</v>
      </c>
      <c r="V463">
        <f t="shared" ca="1" si="247"/>
        <v>13</v>
      </c>
      <c r="X463">
        <f t="shared" si="251"/>
        <v>463</v>
      </c>
      <c r="Y463">
        <f t="shared" si="256"/>
        <v>452</v>
      </c>
      <c r="Z463">
        <f t="shared" si="252"/>
        <v>453</v>
      </c>
      <c r="AA463">
        <f t="shared" si="248"/>
        <v>951</v>
      </c>
      <c r="AB463">
        <f t="shared" si="249"/>
        <v>500</v>
      </c>
      <c r="AM463" t="str">
        <f t="shared" si="250"/>
        <v>201901LP</v>
      </c>
      <c r="AN463">
        <f t="shared" ca="1" si="267"/>
        <v>34.001666666666672</v>
      </c>
      <c r="AO463">
        <f t="shared" ca="1" si="268"/>
        <v>2.9166666666666665</v>
      </c>
      <c r="AP463">
        <f t="shared" ca="1" si="269"/>
        <v>0.83333333333333337</v>
      </c>
      <c r="AQ463">
        <f t="shared" ca="1" si="270"/>
        <v>0.83333333333333337</v>
      </c>
      <c r="AR463">
        <f t="shared" ca="1" si="271"/>
        <v>12.916666666666668</v>
      </c>
      <c r="AS463">
        <f ca="1">P463/J463</f>
        <v>2.2702593499835676E-2</v>
      </c>
    </row>
    <row r="464" spans="1:51" hidden="1" outlineLevel="1" x14ac:dyDescent="0.4">
      <c r="A464">
        <f t="shared" si="239"/>
        <v>201901</v>
      </c>
      <c r="B464" t="s">
        <v>459</v>
      </c>
      <c r="C464" t="s">
        <v>647</v>
      </c>
      <c r="D464" t="str">
        <f t="shared" ca="1" si="257"/>
        <v>I114</v>
      </c>
      <c r="E464">
        <f t="shared" ca="1" si="240"/>
        <v>9</v>
      </c>
      <c r="F464">
        <f t="shared" ca="1" si="241"/>
        <v>32</v>
      </c>
      <c r="G464" t="str">
        <f t="shared" ca="1" si="253"/>
        <v>S10</v>
      </c>
      <c r="H464" t="str">
        <f t="shared" ca="1" si="254"/>
        <v>S106</v>
      </c>
      <c r="I464">
        <f ca="1">VLOOKUP(D464,PRC!$A$2:$B$21,2,0)*E464</f>
        <v>2160000</v>
      </c>
      <c r="J464">
        <f t="shared" ca="1" si="242"/>
        <v>1447195.9999999998</v>
      </c>
      <c r="K464">
        <f ca="1">VLOOKUP(D464,PRC!$A$1:$C$21,3,0)*E464</f>
        <v>1252800</v>
      </c>
      <c r="L464">
        <f t="shared" ca="1" si="225"/>
        <v>43000</v>
      </c>
      <c r="M464">
        <f t="shared" ca="1" si="226"/>
        <v>22000</v>
      </c>
      <c r="N464">
        <f t="shared" ca="1" si="227"/>
        <v>108000</v>
      </c>
      <c r="O464">
        <f t="shared" ca="1" si="228"/>
        <v>324000</v>
      </c>
      <c r="P464">
        <f t="shared" ca="1" si="255"/>
        <v>-302604.00000000023</v>
      </c>
      <c r="Q464">
        <f ca="1">IF(P464&gt;0,1,0)</f>
        <v>0</v>
      </c>
      <c r="R464">
        <f t="shared" ca="1" si="243"/>
        <v>33</v>
      </c>
      <c r="S464">
        <f t="shared" ca="1" si="244"/>
        <v>2</v>
      </c>
      <c r="T464">
        <f t="shared" ca="1" si="245"/>
        <v>1</v>
      </c>
      <c r="U464">
        <f t="shared" ca="1" si="246"/>
        <v>5</v>
      </c>
      <c r="V464">
        <f t="shared" ca="1" si="247"/>
        <v>15</v>
      </c>
      <c r="X464">
        <f t="shared" si="251"/>
        <v>464</v>
      </c>
      <c r="Y464">
        <f t="shared" si="256"/>
        <v>452</v>
      </c>
      <c r="Z464">
        <f t="shared" si="252"/>
        <v>453</v>
      </c>
      <c r="AA464">
        <f t="shared" si="248"/>
        <v>951</v>
      </c>
      <c r="AB464">
        <f t="shared" si="249"/>
        <v>500</v>
      </c>
      <c r="AM464" t="str">
        <f t="shared" si="250"/>
        <v>201901LP</v>
      </c>
      <c r="AN464">
        <f t="shared" ca="1" si="267"/>
        <v>33.000185185185195</v>
      </c>
      <c r="AO464">
        <f t="shared" ca="1" si="268"/>
        <v>1.9907407407407409</v>
      </c>
      <c r="AP464">
        <f t="shared" ca="1" si="269"/>
        <v>1.0185185185185186</v>
      </c>
      <c r="AQ464">
        <f t="shared" ca="1" si="270"/>
        <v>5</v>
      </c>
      <c r="AR464">
        <f t="shared" ca="1" si="271"/>
        <v>15</v>
      </c>
      <c r="AS464">
        <f ca="1">P464/J464</f>
        <v>-0.20909676367264715</v>
      </c>
    </row>
    <row r="465" spans="1:45" hidden="1" outlineLevel="1" x14ac:dyDescent="0.4">
      <c r="A465">
        <f t="shared" si="239"/>
        <v>201901</v>
      </c>
      <c r="B465" t="s">
        <v>460</v>
      </c>
      <c r="C465" t="s">
        <v>647</v>
      </c>
      <c r="D465" t="str">
        <f t="shared" ca="1" si="257"/>
        <v>I113</v>
      </c>
      <c r="E465">
        <f t="shared" ca="1" si="240"/>
        <v>7</v>
      </c>
      <c r="F465">
        <f t="shared" ca="1" si="241"/>
        <v>32</v>
      </c>
      <c r="G465" t="str">
        <f t="shared" ca="1" si="253"/>
        <v>S11</v>
      </c>
      <c r="H465" t="str">
        <f t="shared" ca="1" si="254"/>
        <v>S116</v>
      </c>
      <c r="I465">
        <f ca="1">VLOOKUP(D465,PRC!$A$2:$B$21,2,0)*E465</f>
        <v>4690000</v>
      </c>
      <c r="J465">
        <f t="shared" ca="1" si="242"/>
        <v>3236095.9999999995</v>
      </c>
      <c r="K465">
        <f ca="1">VLOOKUP(D465,PRC!$A$1:$C$21,3,0)*E465</f>
        <v>2110500</v>
      </c>
      <c r="L465">
        <f t="shared" ca="1" si="225"/>
        <v>94000</v>
      </c>
      <c r="M465">
        <f t="shared" ca="1" si="226"/>
        <v>94000</v>
      </c>
      <c r="N465">
        <f t="shared" ca="1" si="227"/>
        <v>47000</v>
      </c>
      <c r="O465">
        <f t="shared" ca="1" si="228"/>
        <v>657000</v>
      </c>
      <c r="P465">
        <f t="shared" ca="1" si="255"/>
        <v>233595.99999999953</v>
      </c>
      <c r="Q465">
        <f ca="1">IF(P465&gt;0,1,0)</f>
        <v>1</v>
      </c>
      <c r="R465">
        <f t="shared" ca="1" si="243"/>
        <v>31</v>
      </c>
      <c r="S465">
        <f t="shared" ca="1" si="244"/>
        <v>2</v>
      </c>
      <c r="T465">
        <f t="shared" ca="1" si="245"/>
        <v>2</v>
      </c>
      <c r="U465">
        <f t="shared" ca="1" si="246"/>
        <v>1</v>
      </c>
      <c r="V465">
        <f t="shared" ca="1" si="247"/>
        <v>14</v>
      </c>
      <c r="X465">
        <f t="shared" si="251"/>
        <v>465</v>
      </c>
      <c r="Y465">
        <f t="shared" si="256"/>
        <v>452</v>
      </c>
      <c r="Z465">
        <f t="shared" si="252"/>
        <v>453</v>
      </c>
      <c r="AA465">
        <f t="shared" si="248"/>
        <v>951</v>
      </c>
      <c r="AB465">
        <f t="shared" si="249"/>
        <v>500</v>
      </c>
      <c r="AM465" t="str">
        <f t="shared" si="250"/>
        <v>201901LP</v>
      </c>
      <c r="AN465">
        <f t="shared" ca="1" si="267"/>
        <v>31.000085287846492</v>
      </c>
      <c r="AO465">
        <f t="shared" ca="1" si="268"/>
        <v>2.0042643923240937</v>
      </c>
      <c r="AP465">
        <f t="shared" ca="1" si="269"/>
        <v>2.0042643923240937</v>
      </c>
      <c r="AQ465">
        <f t="shared" ca="1" si="270"/>
        <v>1.0021321961620469</v>
      </c>
      <c r="AR465">
        <f t="shared" ca="1" si="271"/>
        <v>14.008528784648188</v>
      </c>
      <c r="AS465">
        <f ca="1">P465/J465</f>
        <v>7.2184508741396911E-2</v>
      </c>
    </row>
    <row r="466" spans="1:45" hidden="1" outlineLevel="1" x14ac:dyDescent="0.4">
      <c r="A466">
        <f t="shared" si="239"/>
        <v>201901</v>
      </c>
      <c r="B466" t="s">
        <v>461</v>
      </c>
      <c r="C466" t="s">
        <v>647</v>
      </c>
      <c r="D466" t="str">
        <f t="shared" ca="1" si="257"/>
        <v>I104</v>
      </c>
      <c r="E466">
        <f t="shared" ca="1" si="240"/>
        <v>10</v>
      </c>
      <c r="F466">
        <f t="shared" ca="1" si="241"/>
        <v>34</v>
      </c>
      <c r="G466" t="str">
        <f t="shared" ca="1" si="253"/>
        <v>S11</v>
      </c>
      <c r="H466" t="str">
        <f t="shared" ca="1" si="254"/>
        <v>S111</v>
      </c>
      <c r="I466">
        <f ca="1">VLOOKUP(D466,PRC!$A$2:$B$21,2,0)*E466</f>
        <v>700000</v>
      </c>
      <c r="J466">
        <f t="shared" ca="1" si="242"/>
        <v>461995.99999999994</v>
      </c>
      <c r="K466">
        <f ca="1">VLOOKUP(D466,PRC!$A$1:$C$21,3,0)*E466</f>
        <v>294000</v>
      </c>
      <c r="L466">
        <f t="shared" ref="L466:L529" ca="1" si="272">ROUND($I466*S466,-5)/100</f>
        <v>7000</v>
      </c>
      <c r="M466">
        <f t="shared" ref="M466:M529" ca="1" si="273">ROUND($I466*T466,-5)/100</f>
        <v>21000</v>
      </c>
      <c r="N466">
        <f t="shared" ref="N466:N529" ca="1" si="274">ROUND($I466*U466,-5)/100</f>
        <v>14000</v>
      </c>
      <c r="O466">
        <f t="shared" ref="O466:O529" ca="1" si="275">ROUND($I466*V466,-5)/100</f>
        <v>70000</v>
      </c>
      <c r="P466">
        <f t="shared" ca="1" si="255"/>
        <v>55995.999999999942</v>
      </c>
      <c r="Q466">
        <f ca="1">IF(P466&gt;0,1,0)</f>
        <v>1</v>
      </c>
      <c r="R466">
        <f t="shared" ca="1" si="243"/>
        <v>34</v>
      </c>
      <c r="S466">
        <f t="shared" ca="1" si="244"/>
        <v>1</v>
      </c>
      <c r="T466">
        <f t="shared" ca="1" si="245"/>
        <v>3</v>
      </c>
      <c r="U466">
        <f t="shared" ca="1" si="246"/>
        <v>2</v>
      </c>
      <c r="V466">
        <f t="shared" ca="1" si="247"/>
        <v>10</v>
      </c>
      <c r="X466">
        <f t="shared" si="251"/>
        <v>466</v>
      </c>
      <c r="Y466">
        <f t="shared" si="256"/>
        <v>452</v>
      </c>
      <c r="Z466">
        <f t="shared" si="252"/>
        <v>453</v>
      </c>
      <c r="AA466">
        <f t="shared" si="248"/>
        <v>951</v>
      </c>
      <c r="AB466">
        <f t="shared" si="249"/>
        <v>500</v>
      </c>
      <c r="AM466" t="str">
        <f t="shared" si="250"/>
        <v>201901LP</v>
      </c>
      <c r="AN466">
        <f t="shared" ca="1" si="267"/>
        <v>34.000571428571433</v>
      </c>
      <c r="AO466">
        <f t="shared" ca="1" si="268"/>
        <v>1</v>
      </c>
      <c r="AP466">
        <f t="shared" ca="1" si="269"/>
        <v>3</v>
      </c>
      <c r="AQ466">
        <f t="shared" ca="1" si="270"/>
        <v>2</v>
      </c>
      <c r="AR466">
        <f t="shared" ca="1" si="271"/>
        <v>10</v>
      </c>
      <c r="AS466">
        <f ca="1">P466/J466</f>
        <v>0.12120451259318252</v>
      </c>
    </row>
    <row r="467" spans="1:45" hidden="1" outlineLevel="1" x14ac:dyDescent="0.4">
      <c r="A467">
        <f t="shared" si="239"/>
        <v>201901</v>
      </c>
      <c r="B467" t="s">
        <v>462</v>
      </c>
      <c r="C467" t="s">
        <v>647</v>
      </c>
      <c r="D467" t="str">
        <f t="shared" ca="1" si="257"/>
        <v>I116</v>
      </c>
      <c r="E467">
        <f t="shared" ca="1" si="240"/>
        <v>9</v>
      </c>
      <c r="F467">
        <f t="shared" ca="1" si="241"/>
        <v>31</v>
      </c>
      <c r="G467" t="str">
        <f t="shared" ca="1" si="253"/>
        <v>S11</v>
      </c>
      <c r="H467" t="str">
        <f t="shared" ca="1" si="254"/>
        <v>S112</v>
      </c>
      <c r="I467">
        <f ca="1">VLOOKUP(D467,PRC!$A$2:$B$21,2,0)*E467</f>
        <v>13140000</v>
      </c>
      <c r="J467">
        <f t="shared" ca="1" si="242"/>
        <v>8672395.9999999981</v>
      </c>
      <c r="K467">
        <f ca="1">VLOOKUP(D467,PRC!$A$1:$C$21,3,0)*E467</f>
        <v>7884000</v>
      </c>
      <c r="L467">
        <f t="shared" ca="1" si="272"/>
        <v>394000</v>
      </c>
      <c r="M467">
        <f t="shared" ca="1" si="273"/>
        <v>131000</v>
      </c>
      <c r="N467">
        <f t="shared" ca="1" si="274"/>
        <v>394000</v>
      </c>
      <c r="O467">
        <f t="shared" ca="1" si="275"/>
        <v>1314000</v>
      </c>
      <c r="P467">
        <f t="shared" ca="1" si="255"/>
        <v>-1444604.0000000019</v>
      </c>
      <c r="Q467">
        <f ca="1">IF(P467&gt;0,1,0)</f>
        <v>0</v>
      </c>
      <c r="R467">
        <f t="shared" ca="1" si="243"/>
        <v>34</v>
      </c>
      <c r="S467">
        <f t="shared" ca="1" si="244"/>
        <v>3</v>
      </c>
      <c r="T467">
        <f t="shared" ca="1" si="245"/>
        <v>1</v>
      </c>
      <c r="U467">
        <f t="shared" ca="1" si="246"/>
        <v>3</v>
      </c>
      <c r="V467">
        <f t="shared" ca="1" si="247"/>
        <v>10</v>
      </c>
      <c r="X467">
        <f t="shared" si="251"/>
        <v>467</v>
      </c>
      <c r="Y467">
        <f t="shared" si="256"/>
        <v>452</v>
      </c>
      <c r="Z467">
        <f t="shared" si="252"/>
        <v>453</v>
      </c>
      <c r="AA467">
        <f t="shared" si="248"/>
        <v>951</v>
      </c>
      <c r="AB467">
        <f t="shared" si="249"/>
        <v>500</v>
      </c>
      <c r="AM467" t="str">
        <f t="shared" si="250"/>
        <v>201901LP</v>
      </c>
      <c r="AN467">
        <f t="shared" ca="1" si="267"/>
        <v>34.00003044140032</v>
      </c>
      <c r="AO467">
        <f t="shared" ca="1" si="268"/>
        <v>2.9984779299847792</v>
      </c>
      <c r="AP467">
        <f t="shared" ca="1" si="269"/>
        <v>0.9969558599695586</v>
      </c>
      <c r="AQ467">
        <f t="shared" ca="1" si="270"/>
        <v>2.9984779299847792</v>
      </c>
      <c r="AR467">
        <f t="shared" ca="1" si="271"/>
        <v>10</v>
      </c>
      <c r="AS467">
        <f ca="1">P467/J467</f>
        <v>-0.16657495806233966</v>
      </c>
    </row>
    <row r="468" spans="1:45" hidden="1" outlineLevel="1" x14ac:dyDescent="0.4">
      <c r="A468">
        <f t="shared" si="239"/>
        <v>201901</v>
      </c>
      <c r="B468" t="s">
        <v>463</v>
      </c>
      <c r="C468" t="s">
        <v>647</v>
      </c>
      <c r="D468" t="str">
        <f t="shared" ca="1" si="257"/>
        <v>I104</v>
      </c>
      <c r="E468">
        <f t="shared" ca="1" si="240"/>
        <v>7</v>
      </c>
      <c r="F468">
        <f t="shared" ca="1" si="241"/>
        <v>31</v>
      </c>
      <c r="G468" t="str">
        <f t="shared" ca="1" si="253"/>
        <v>S12</v>
      </c>
      <c r="H468" t="str">
        <f t="shared" ca="1" si="254"/>
        <v>S120</v>
      </c>
      <c r="I468">
        <f ca="1">VLOOKUP(D468,PRC!$A$2:$B$21,2,0)*E468</f>
        <v>490000</v>
      </c>
      <c r="J468">
        <f t="shared" ca="1" si="242"/>
        <v>323395.99999999994</v>
      </c>
      <c r="K468">
        <f ca="1">VLOOKUP(D468,PRC!$A$1:$C$21,3,0)*E468</f>
        <v>205800</v>
      </c>
      <c r="L468">
        <f t="shared" ca="1" si="272"/>
        <v>15000</v>
      </c>
      <c r="M468">
        <f t="shared" ca="1" si="273"/>
        <v>10000</v>
      </c>
      <c r="N468">
        <f t="shared" ca="1" si="274"/>
        <v>15000</v>
      </c>
      <c r="O468">
        <f t="shared" ca="1" si="275"/>
        <v>74000</v>
      </c>
      <c r="P468">
        <f t="shared" ca="1" si="255"/>
        <v>3595.9999999999418</v>
      </c>
      <c r="Q468">
        <f ca="1">IF(P468&gt;0,1,0)</f>
        <v>1</v>
      </c>
      <c r="R468">
        <f t="shared" ca="1" si="243"/>
        <v>34</v>
      </c>
      <c r="S468">
        <f t="shared" ca="1" si="244"/>
        <v>3</v>
      </c>
      <c r="T468">
        <f t="shared" ca="1" si="245"/>
        <v>2</v>
      </c>
      <c r="U468">
        <f t="shared" ca="1" si="246"/>
        <v>3</v>
      </c>
      <c r="V468">
        <f t="shared" ca="1" si="247"/>
        <v>15</v>
      </c>
      <c r="X468">
        <f t="shared" si="251"/>
        <v>468</v>
      </c>
      <c r="Y468">
        <f t="shared" si="256"/>
        <v>452</v>
      </c>
      <c r="Z468">
        <f t="shared" si="252"/>
        <v>453</v>
      </c>
      <c r="AA468">
        <f t="shared" si="248"/>
        <v>951</v>
      </c>
      <c r="AB468">
        <f t="shared" si="249"/>
        <v>500</v>
      </c>
      <c r="AM468" t="str">
        <f t="shared" si="250"/>
        <v>201901LP</v>
      </c>
      <c r="AN468">
        <f t="shared" ca="1" si="267"/>
        <v>34.000816326530625</v>
      </c>
      <c r="AO468">
        <f t="shared" ca="1" si="268"/>
        <v>3.0612244897959182</v>
      </c>
      <c r="AP468">
        <f t="shared" ca="1" si="269"/>
        <v>2.0408163265306123</v>
      </c>
      <c r="AQ468">
        <f t="shared" ca="1" si="270"/>
        <v>3.0612244897959182</v>
      </c>
      <c r="AR468">
        <f t="shared" ca="1" si="271"/>
        <v>15.102040816326531</v>
      </c>
      <c r="AS468">
        <f ca="1">P468/J468</f>
        <v>1.1119494366040218E-2</v>
      </c>
    </row>
    <row r="469" spans="1:45" hidden="1" outlineLevel="1" x14ac:dyDescent="0.4">
      <c r="A469">
        <f t="shared" si="239"/>
        <v>201901</v>
      </c>
      <c r="B469" t="s">
        <v>464</v>
      </c>
      <c r="C469" t="s">
        <v>647</v>
      </c>
      <c r="D469" t="str">
        <f t="shared" ca="1" si="257"/>
        <v>I114</v>
      </c>
      <c r="E469">
        <f t="shared" ca="1" si="240"/>
        <v>5</v>
      </c>
      <c r="F469">
        <f t="shared" ca="1" si="241"/>
        <v>30</v>
      </c>
      <c r="G469" t="str">
        <f t="shared" ca="1" si="253"/>
        <v>S12</v>
      </c>
      <c r="H469" t="str">
        <f t="shared" ca="1" si="254"/>
        <v>S120</v>
      </c>
      <c r="I469">
        <f ca="1">VLOOKUP(D469,PRC!$A$2:$B$21,2,0)*E469</f>
        <v>1200000</v>
      </c>
      <c r="J469">
        <f t="shared" ca="1" si="242"/>
        <v>791995.99999999988</v>
      </c>
      <c r="K469">
        <f ca="1">VLOOKUP(D469,PRC!$A$1:$C$21,3,0)*E469</f>
        <v>696000</v>
      </c>
      <c r="L469">
        <f t="shared" ca="1" si="272"/>
        <v>36000</v>
      </c>
      <c r="M469">
        <f t="shared" ca="1" si="273"/>
        <v>24000</v>
      </c>
      <c r="N469">
        <f t="shared" ca="1" si="274"/>
        <v>24000</v>
      </c>
      <c r="O469">
        <f t="shared" ca="1" si="275"/>
        <v>120000</v>
      </c>
      <c r="P469">
        <f t="shared" ca="1" si="255"/>
        <v>-108004.00000000012</v>
      </c>
      <c r="Q469">
        <f ca="1">IF(P469&gt;0,1,0)</f>
        <v>0</v>
      </c>
      <c r="R469">
        <f t="shared" ca="1" si="243"/>
        <v>34</v>
      </c>
      <c r="S469">
        <f t="shared" ca="1" si="244"/>
        <v>3</v>
      </c>
      <c r="T469">
        <f t="shared" ca="1" si="245"/>
        <v>2</v>
      </c>
      <c r="U469">
        <f t="shared" ca="1" si="246"/>
        <v>2</v>
      </c>
      <c r="V469">
        <f t="shared" ca="1" si="247"/>
        <v>10</v>
      </c>
      <c r="X469">
        <f t="shared" si="251"/>
        <v>469</v>
      </c>
      <c r="Y469">
        <f t="shared" si="256"/>
        <v>452</v>
      </c>
      <c r="Z469">
        <f t="shared" si="252"/>
        <v>453</v>
      </c>
      <c r="AA469">
        <f t="shared" si="248"/>
        <v>951</v>
      </c>
      <c r="AB469">
        <f t="shared" si="249"/>
        <v>500</v>
      </c>
      <c r="AM469" t="str">
        <f t="shared" si="250"/>
        <v>201901LP</v>
      </c>
      <c r="AN469">
        <f t="shared" ca="1" si="267"/>
        <v>34.000333333333344</v>
      </c>
      <c r="AO469">
        <f t="shared" ca="1" si="268"/>
        <v>3</v>
      </c>
      <c r="AP469">
        <f t="shared" ca="1" si="269"/>
        <v>2</v>
      </c>
      <c r="AQ469">
        <f t="shared" ca="1" si="270"/>
        <v>2</v>
      </c>
      <c r="AR469">
        <f t="shared" ca="1" si="271"/>
        <v>10</v>
      </c>
      <c r="AS469">
        <f ca="1">P469/J469</f>
        <v>-0.13636937560290724</v>
      </c>
    </row>
    <row r="470" spans="1:45" hidden="1" outlineLevel="1" x14ac:dyDescent="0.4">
      <c r="A470">
        <f t="shared" si="239"/>
        <v>201901</v>
      </c>
      <c r="B470" t="s">
        <v>465</v>
      </c>
      <c r="C470" t="s">
        <v>647</v>
      </c>
      <c r="D470" t="str">
        <f t="shared" ca="1" si="257"/>
        <v>I103</v>
      </c>
      <c r="E470">
        <f t="shared" ca="1" si="240"/>
        <v>5</v>
      </c>
      <c r="F470">
        <f t="shared" ca="1" si="241"/>
        <v>35</v>
      </c>
      <c r="G470" t="str">
        <f t="shared" ca="1" si="253"/>
        <v>S11</v>
      </c>
      <c r="H470" t="str">
        <f t="shared" ca="1" si="254"/>
        <v>S112</v>
      </c>
      <c r="I470">
        <f ca="1">VLOOKUP(D470,PRC!$A$2:$B$21,2,0)*E470</f>
        <v>250000</v>
      </c>
      <c r="J470">
        <f t="shared" ca="1" si="242"/>
        <v>164995.99999999997</v>
      </c>
      <c r="K470">
        <f ca="1">VLOOKUP(D470,PRC!$A$1:$C$21,3,0)*E470</f>
        <v>142500</v>
      </c>
      <c r="L470">
        <f t="shared" ca="1" si="272"/>
        <v>3000</v>
      </c>
      <c r="M470">
        <f t="shared" ca="1" si="273"/>
        <v>3000</v>
      </c>
      <c r="N470">
        <f t="shared" ca="1" si="274"/>
        <v>10000</v>
      </c>
      <c r="O470">
        <f t="shared" ca="1" si="275"/>
        <v>25000</v>
      </c>
      <c r="P470">
        <f t="shared" ca="1" si="255"/>
        <v>-18504.000000000029</v>
      </c>
      <c r="Q470">
        <f ca="1">IF(P470&gt;0,1,0)</f>
        <v>0</v>
      </c>
      <c r="R470">
        <f t="shared" ca="1" si="243"/>
        <v>34</v>
      </c>
      <c r="S470">
        <f t="shared" ca="1" si="244"/>
        <v>1</v>
      </c>
      <c r="T470">
        <f t="shared" ca="1" si="245"/>
        <v>1</v>
      </c>
      <c r="U470">
        <f t="shared" ca="1" si="246"/>
        <v>4</v>
      </c>
      <c r="V470">
        <f t="shared" ca="1" si="247"/>
        <v>10</v>
      </c>
      <c r="X470">
        <f t="shared" si="251"/>
        <v>470</v>
      </c>
      <c r="Y470">
        <f t="shared" si="256"/>
        <v>452</v>
      </c>
      <c r="Z470">
        <f t="shared" si="252"/>
        <v>453</v>
      </c>
      <c r="AA470">
        <f t="shared" si="248"/>
        <v>951</v>
      </c>
      <c r="AB470">
        <f t="shared" si="249"/>
        <v>500</v>
      </c>
      <c r="AM470" t="str">
        <f t="shared" si="250"/>
        <v>201901LP</v>
      </c>
      <c r="AN470">
        <f t="shared" ca="1" si="267"/>
        <v>34.00160000000001</v>
      </c>
      <c r="AO470">
        <f t="shared" ca="1" si="268"/>
        <v>1.2</v>
      </c>
      <c r="AP470">
        <f t="shared" ca="1" si="269"/>
        <v>1.2</v>
      </c>
      <c r="AQ470">
        <f t="shared" ca="1" si="270"/>
        <v>4</v>
      </c>
      <c r="AR470">
        <f t="shared" ca="1" si="271"/>
        <v>10</v>
      </c>
      <c r="AS470">
        <f ca="1">P470/J470</f>
        <v>-0.11214817328904962</v>
      </c>
    </row>
    <row r="471" spans="1:45" hidden="1" outlineLevel="1" x14ac:dyDescent="0.4">
      <c r="A471">
        <f t="shared" si="239"/>
        <v>201901</v>
      </c>
      <c r="B471" t="s">
        <v>466</v>
      </c>
      <c r="C471" t="s">
        <v>647</v>
      </c>
      <c r="D471" t="str">
        <f t="shared" ca="1" si="257"/>
        <v>I108</v>
      </c>
      <c r="E471">
        <f t="shared" ca="1" si="240"/>
        <v>10</v>
      </c>
      <c r="F471">
        <f t="shared" ca="1" si="241"/>
        <v>33</v>
      </c>
      <c r="G471" t="str">
        <f t="shared" ca="1" si="253"/>
        <v>S11</v>
      </c>
      <c r="H471" t="str">
        <f t="shared" ca="1" si="254"/>
        <v>S113</v>
      </c>
      <c r="I471">
        <f ca="1">VLOOKUP(D471,PRC!$A$2:$B$21,2,0)*E471</f>
        <v>400000</v>
      </c>
      <c r="J471">
        <f t="shared" ca="1" si="242"/>
        <v>279996</v>
      </c>
      <c r="K471">
        <f ca="1">VLOOKUP(D471,PRC!$A$1:$C$21,3,0)*E471</f>
        <v>184000</v>
      </c>
      <c r="L471">
        <f t="shared" ca="1" si="272"/>
        <v>8000</v>
      </c>
      <c r="M471">
        <f t="shared" ca="1" si="273"/>
        <v>12000</v>
      </c>
      <c r="N471">
        <f t="shared" ca="1" si="274"/>
        <v>8000</v>
      </c>
      <c r="O471">
        <f t="shared" ca="1" si="275"/>
        <v>52000</v>
      </c>
      <c r="P471">
        <f t="shared" ca="1" si="255"/>
        <v>15996</v>
      </c>
      <c r="Q471">
        <f ca="1">IF(P471&gt;0,1,0)</f>
        <v>1</v>
      </c>
      <c r="R471">
        <f t="shared" ca="1" si="243"/>
        <v>30</v>
      </c>
      <c r="S471">
        <f t="shared" ca="1" si="244"/>
        <v>2</v>
      </c>
      <c r="T471">
        <f t="shared" ca="1" si="245"/>
        <v>3</v>
      </c>
      <c r="U471">
        <f t="shared" ca="1" si="246"/>
        <v>2</v>
      </c>
      <c r="V471">
        <f t="shared" ca="1" si="247"/>
        <v>13</v>
      </c>
      <c r="X471">
        <f t="shared" si="251"/>
        <v>471</v>
      </c>
      <c r="Y471">
        <f t="shared" si="256"/>
        <v>452</v>
      </c>
      <c r="Z471">
        <f t="shared" si="252"/>
        <v>453</v>
      </c>
      <c r="AA471">
        <f t="shared" si="248"/>
        <v>951</v>
      </c>
      <c r="AB471">
        <f t="shared" si="249"/>
        <v>500</v>
      </c>
      <c r="AM471" t="str">
        <f t="shared" si="250"/>
        <v>201901LP</v>
      </c>
      <c r="AN471">
        <f t="shared" ca="1" si="267"/>
        <v>30.001000000000001</v>
      </c>
      <c r="AO471">
        <f t="shared" ca="1" si="268"/>
        <v>2</v>
      </c>
      <c r="AP471">
        <f t="shared" ca="1" si="269"/>
        <v>3</v>
      </c>
      <c r="AQ471">
        <f t="shared" ca="1" si="270"/>
        <v>2</v>
      </c>
      <c r="AR471">
        <f t="shared" ca="1" si="271"/>
        <v>13</v>
      </c>
      <c r="AS471">
        <f ca="1">P471/J471</f>
        <v>5.7129387562679469E-2</v>
      </c>
    </row>
    <row r="472" spans="1:45" hidden="1" outlineLevel="1" x14ac:dyDescent="0.4">
      <c r="A472">
        <f t="shared" si="239"/>
        <v>201901</v>
      </c>
      <c r="B472" t="s">
        <v>467</v>
      </c>
      <c r="C472" t="s">
        <v>647</v>
      </c>
      <c r="D472" t="str">
        <f t="shared" ca="1" si="257"/>
        <v>I117</v>
      </c>
      <c r="E472">
        <f t="shared" ca="1" si="240"/>
        <v>9</v>
      </c>
      <c r="F472">
        <f t="shared" ca="1" si="241"/>
        <v>34</v>
      </c>
      <c r="G472" t="str">
        <f t="shared" ca="1" si="253"/>
        <v>S11</v>
      </c>
      <c r="H472" t="str">
        <f t="shared" ca="1" si="254"/>
        <v>S119</v>
      </c>
      <c r="I472">
        <f ca="1">VLOOKUP(D472,PRC!$A$2:$B$21,2,0)*E472</f>
        <v>22500000</v>
      </c>
      <c r="J472">
        <f t="shared" ca="1" si="242"/>
        <v>15524995.999999998</v>
      </c>
      <c r="K472">
        <f ca="1">VLOOKUP(D472,PRC!$A$1:$C$21,3,0)*E472</f>
        <v>10350000</v>
      </c>
      <c r="L472">
        <f t="shared" ca="1" si="272"/>
        <v>450000</v>
      </c>
      <c r="M472">
        <f t="shared" ca="1" si="273"/>
        <v>225000</v>
      </c>
      <c r="N472">
        <f t="shared" ca="1" si="274"/>
        <v>675000</v>
      </c>
      <c r="O472">
        <f t="shared" ca="1" si="275"/>
        <v>2475000</v>
      </c>
      <c r="P472">
        <f t="shared" ca="1" si="255"/>
        <v>1349995.9999999981</v>
      </c>
      <c r="Q472">
        <f ca="1">IF(P472&gt;0,1,0)</f>
        <v>1</v>
      </c>
      <c r="R472">
        <f t="shared" ca="1" si="243"/>
        <v>31</v>
      </c>
      <c r="S472">
        <f t="shared" ca="1" si="244"/>
        <v>2</v>
      </c>
      <c r="T472">
        <f t="shared" ca="1" si="245"/>
        <v>1</v>
      </c>
      <c r="U472">
        <f t="shared" ca="1" si="246"/>
        <v>3</v>
      </c>
      <c r="V472">
        <f t="shared" ca="1" si="247"/>
        <v>11</v>
      </c>
      <c r="X472">
        <f t="shared" si="251"/>
        <v>472</v>
      </c>
      <c r="Y472">
        <f t="shared" si="256"/>
        <v>452</v>
      </c>
      <c r="Z472">
        <f t="shared" si="252"/>
        <v>453</v>
      </c>
      <c r="AA472">
        <f t="shared" si="248"/>
        <v>951</v>
      </c>
      <c r="AB472">
        <f t="shared" si="249"/>
        <v>500</v>
      </c>
      <c r="AM472" t="str">
        <f t="shared" si="250"/>
        <v>201901LP</v>
      </c>
      <c r="AN472">
        <f t="shared" ca="1" si="267"/>
        <v>31.000017777777789</v>
      </c>
      <c r="AO472">
        <f t="shared" ca="1" si="268"/>
        <v>2</v>
      </c>
      <c r="AP472">
        <f t="shared" ca="1" si="269"/>
        <v>1</v>
      </c>
      <c r="AQ472">
        <f t="shared" ca="1" si="270"/>
        <v>3</v>
      </c>
      <c r="AR472">
        <f t="shared" ca="1" si="271"/>
        <v>11</v>
      </c>
      <c r="AS472">
        <f ca="1">P472/J472</f>
        <v>8.6956286494373217E-2</v>
      </c>
    </row>
    <row r="473" spans="1:45" hidden="1" outlineLevel="1" x14ac:dyDescent="0.4">
      <c r="A473">
        <f t="shared" si="239"/>
        <v>201901</v>
      </c>
      <c r="B473" t="s">
        <v>468</v>
      </c>
      <c r="C473" t="s">
        <v>647</v>
      </c>
      <c r="D473" t="str">
        <f t="shared" ca="1" si="257"/>
        <v>I120</v>
      </c>
      <c r="E473">
        <f t="shared" ca="1" si="240"/>
        <v>9</v>
      </c>
      <c r="F473">
        <f t="shared" ca="1" si="241"/>
        <v>34</v>
      </c>
      <c r="G473" t="str">
        <f t="shared" ca="1" si="253"/>
        <v>S10</v>
      </c>
      <c r="H473" t="str">
        <f t="shared" ca="1" si="254"/>
        <v>S108</v>
      </c>
      <c r="I473">
        <f ca="1">VLOOKUP(D473,PRC!$A$2:$B$21,2,0)*E473</f>
        <v>38700000</v>
      </c>
      <c r="J473">
        <f t="shared" ca="1" si="242"/>
        <v>25541995.999999996</v>
      </c>
      <c r="K473">
        <f ca="1">VLOOKUP(D473,PRC!$A$1:$C$21,3,0)*E473</f>
        <v>17415000</v>
      </c>
      <c r="L473">
        <f t="shared" ca="1" si="272"/>
        <v>387000</v>
      </c>
      <c r="M473">
        <f t="shared" ca="1" si="273"/>
        <v>387000</v>
      </c>
      <c r="N473">
        <f t="shared" ca="1" si="274"/>
        <v>774000</v>
      </c>
      <c r="O473">
        <f t="shared" ca="1" si="275"/>
        <v>3870000</v>
      </c>
      <c r="P473">
        <f t="shared" ca="1" si="255"/>
        <v>2708995.9999999963</v>
      </c>
      <c r="Q473">
        <f ca="1">IF(P473&gt;0,1,0)</f>
        <v>1</v>
      </c>
      <c r="R473">
        <f t="shared" ca="1" si="243"/>
        <v>34</v>
      </c>
      <c r="S473">
        <f t="shared" ca="1" si="244"/>
        <v>1</v>
      </c>
      <c r="T473">
        <f t="shared" ca="1" si="245"/>
        <v>1</v>
      </c>
      <c r="U473">
        <f t="shared" ca="1" si="246"/>
        <v>2</v>
      </c>
      <c r="V473">
        <f t="shared" ca="1" si="247"/>
        <v>10</v>
      </c>
      <c r="X473">
        <f t="shared" si="251"/>
        <v>473</v>
      </c>
      <c r="Y473">
        <f t="shared" si="256"/>
        <v>452</v>
      </c>
      <c r="Z473">
        <f t="shared" si="252"/>
        <v>453</v>
      </c>
      <c r="AA473">
        <f t="shared" si="248"/>
        <v>951</v>
      </c>
      <c r="AB473">
        <f t="shared" si="249"/>
        <v>500</v>
      </c>
      <c r="AM473" t="str">
        <f t="shared" si="250"/>
        <v>201901LP</v>
      </c>
      <c r="AN473">
        <f t="shared" ca="1" si="267"/>
        <v>34.000010335917317</v>
      </c>
      <c r="AO473">
        <f t="shared" ca="1" si="268"/>
        <v>1</v>
      </c>
      <c r="AP473">
        <f t="shared" ca="1" si="269"/>
        <v>1</v>
      </c>
      <c r="AQ473">
        <f t="shared" ca="1" si="270"/>
        <v>2</v>
      </c>
      <c r="AR473">
        <f t="shared" ca="1" si="271"/>
        <v>10</v>
      </c>
      <c r="AS473">
        <f ca="1">P473/J473</f>
        <v>0.10606046606537706</v>
      </c>
    </row>
    <row r="474" spans="1:45" hidden="1" outlineLevel="1" x14ac:dyDescent="0.4">
      <c r="A474">
        <f t="shared" si="239"/>
        <v>201901</v>
      </c>
      <c r="B474" t="s">
        <v>469</v>
      </c>
      <c r="C474" t="s">
        <v>647</v>
      </c>
      <c r="D474" t="str">
        <f t="shared" ca="1" si="257"/>
        <v>I106</v>
      </c>
      <c r="E474">
        <f t="shared" ca="1" si="240"/>
        <v>7</v>
      </c>
      <c r="F474">
        <f t="shared" ca="1" si="241"/>
        <v>30</v>
      </c>
      <c r="G474" t="str">
        <f t="shared" ca="1" si="253"/>
        <v>S11</v>
      </c>
      <c r="H474" t="str">
        <f t="shared" ca="1" si="254"/>
        <v>S118</v>
      </c>
      <c r="I474">
        <f ca="1">VLOOKUP(D474,PRC!$A$2:$B$21,2,0)*E474</f>
        <v>140000</v>
      </c>
      <c r="J474">
        <f t="shared" ca="1" si="242"/>
        <v>97996</v>
      </c>
      <c r="K474">
        <f ca="1">VLOOKUP(D474,PRC!$A$1:$C$21,3,0)*E474</f>
        <v>74200</v>
      </c>
      <c r="L474">
        <f t="shared" ca="1" si="272"/>
        <v>3000</v>
      </c>
      <c r="M474">
        <f t="shared" ca="1" si="273"/>
        <v>1000</v>
      </c>
      <c r="N474">
        <f t="shared" ca="1" si="274"/>
        <v>4000</v>
      </c>
      <c r="O474">
        <f t="shared" ca="1" si="275"/>
        <v>17000</v>
      </c>
      <c r="P474">
        <f t="shared" ca="1" si="255"/>
        <v>-1204</v>
      </c>
      <c r="Q474">
        <f ca="1">IF(P474&gt;0,1,0)</f>
        <v>0</v>
      </c>
      <c r="R474">
        <f t="shared" ca="1" si="243"/>
        <v>30</v>
      </c>
      <c r="S474">
        <f t="shared" ca="1" si="244"/>
        <v>2</v>
      </c>
      <c r="T474">
        <f t="shared" ca="1" si="245"/>
        <v>1</v>
      </c>
      <c r="U474">
        <f t="shared" ca="1" si="246"/>
        <v>3</v>
      </c>
      <c r="V474">
        <f t="shared" ca="1" si="247"/>
        <v>12</v>
      </c>
      <c r="X474">
        <f t="shared" si="251"/>
        <v>474</v>
      </c>
      <c r="Y474">
        <f t="shared" si="256"/>
        <v>452</v>
      </c>
      <c r="Z474">
        <f t="shared" si="252"/>
        <v>453</v>
      </c>
      <c r="AA474">
        <f t="shared" si="248"/>
        <v>951</v>
      </c>
      <c r="AB474">
        <f t="shared" si="249"/>
        <v>500</v>
      </c>
      <c r="AM474" t="str">
        <f t="shared" si="250"/>
        <v>201901LP</v>
      </c>
      <c r="AN474">
        <f t="shared" ca="1" si="267"/>
        <v>30.002857142857142</v>
      </c>
      <c r="AO474">
        <f t="shared" ca="1" si="268"/>
        <v>2.1428571428571428</v>
      </c>
      <c r="AP474">
        <f t="shared" ca="1" si="269"/>
        <v>0.7142857142857143</v>
      </c>
      <c r="AQ474">
        <f t="shared" ca="1" si="270"/>
        <v>2.8571428571428572</v>
      </c>
      <c r="AR474">
        <f t="shared" ca="1" si="271"/>
        <v>12.142857142857142</v>
      </c>
      <c r="AS474">
        <f ca="1">P474/J474</f>
        <v>-1.2286215763908731E-2</v>
      </c>
    </row>
    <row r="475" spans="1:45" hidden="1" outlineLevel="1" x14ac:dyDescent="0.4">
      <c r="A475">
        <f t="shared" si="239"/>
        <v>201901</v>
      </c>
      <c r="B475" t="s">
        <v>470</v>
      </c>
      <c r="C475" t="s">
        <v>647</v>
      </c>
      <c r="D475" t="str">
        <f t="shared" ca="1" si="257"/>
        <v>I112</v>
      </c>
      <c r="E475">
        <f t="shared" ca="1" si="240"/>
        <v>10</v>
      </c>
      <c r="F475">
        <f t="shared" ca="1" si="241"/>
        <v>31</v>
      </c>
      <c r="G475" t="str">
        <f t="shared" ca="1" si="253"/>
        <v>S10</v>
      </c>
      <c r="H475" t="str">
        <f t="shared" ca="1" si="254"/>
        <v>S105</v>
      </c>
      <c r="I475">
        <f ca="1">VLOOKUP(D475,PRC!$A$2:$B$21,2,0)*E475</f>
        <v>650000</v>
      </c>
      <c r="J475">
        <f t="shared" ca="1" si="242"/>
        <v>428995.99999999994</v>
      </c>
      <c r="K475">
        <f ca="1">VLOOKUP(D475,PRC!$A$1:$C$21,3,0)*E475</f>
        <v>325000</v>
      </c>
      <c r="L475">
        <f t="shared" ca="1" si="272"/>
        <v>7000</v>
      </c>
      <c r="M475">
        <f t="shared" ca="1" si="273"/>
        <v>13000</v>
      </c>
      <c r="N475">
        <f t="shared" ca="1" si="274"/>
        <v>20000</v>
      </c>
      <c r="O475">
        <f t="shared" ca="1" si="275"/>
        <v>72000</v>
      </c>
      <c r="P475">
        <f t="shared" ca="1" si="255"/>
        <v>-8004.0000000000582</v>
      </c>
      <c r="Q475">
        <f ca="1">IF(P475&gt;0,1,0)</f>
        <v>0</v>
      </c>
      <c r="R475">
        <f t="shared" ca="1" si="243"/>
        <v>34</v>
      </c>
      <c r="S475">
        <f t="shared" ca="1" si="244"/>
        <v>1</v>
      </c>
      <c r="T475">
        <f t="shared" ca="1" si="245"/>
        <v>2</v>
      </c>
      <c r="U475">
        <f t="shared" ca="1" si="246"/>
        <v>3</v>
      </c>
      <c r="V475">
        <f t="shared" ca="1" si="247"/>
        <v>11</v>
      </c>
      <c r="X475">
        <f t="shared" si="251"/>
        <v>475</v>
      </c>
      <c r="Y475">
        <f t="shared" si="256"/>
        <v>452</v>
      </c>
      <c r="Z475">
        <f t="shared" si="252"/>
        <v>453</v>
      </c>
      <c r="AA475">
        <f t="shared" si="248"/>
        <v>951</v>
      </c>
      <c r="AB475">
        <f t="shared" si="249"/>
        <v>500</v>
      </c>
      <c r="AM475" t="str">
        <f t="shared" si="250"/>
        <v>201901LP</v>
      </c>
      <c r="AN475">
        <f t="shared" ca="1" si="267"/>
        <v>34.000615384615394</v>
      </c>
      <c r="AO475">
        <f t="shared" ca="1" si="268"/>
        <v>1.0769230769230769</v>
      </c>
      <c r="AP475">
        <f t="shared" ca="1" si="269"/>
        <v>2</v>
      </c>
      <c r="AQ475">
        <f t="shared" ca="1" si="270"/>
        <v>3.0769230769230771</v>
      </c>
      <c r="AR475">
        <f t="shared" ca="1" si="271"/>
        <v>11.076923076923077</v>
      </c>
      <c r="AS475">
        <f ca="1">P475/J475</f>
        <v>-1.8657516620201726E-2</v>
      </c>
    </row>
    <row r="476" spans="1:45" hidden="1" outlineLevel="1" x14ac:dyDescent="0.4">
      <c r="A476">
        <f t="shared" si="239"/>
        <v>201901</v>
      </c>
      <c r="B476" t="s">
        <v>471</v>
      </c>
      <c r="C476" t="s">
        <v>647</v>
      </c>
      <c r="D476" t="str">
        <f t="shared" ca="1" si="257"/>
        <v>I110</v>
      </c>
      <c r="E476">
        <f t="shared" ca="1" si="240"/>
        <v>7</v>
      </c>
      <c r="F476">
        <f t="shared" ca="1" si="241"/>
        <v>34</v>
      </c>
      <c r="G476" t="str">
        <f t="shared" ca="1" si="253"/>
        <v>S10</v>
      </c>
      <c r="H476" t="str">
        <f t="shared" ca="1" si="254"/>
        <v>S106</v>
      </c>
      <c r="I476">
        <f ca="1">VLOOKUP(D476,PRC!$A$2:$B$21,2,0)*E476</f>
        <v>2100000</v>
      </c>
      <c r="J476">
        <f t="shared" ca="1" si="242"/>
        <v>1427995.9999999998</v>
      </c>
      <c r="K476">
        <f ca="1">VLOOKUP(D476,PRC!$A$1:$C$21,3,0)*E476</f>
        <v>966000</v>
      </c>
      <c r="L476">
        <f t="shared" ca="1" si="272"/>
        <v>42000</v>
      </c>
      <c r="M476">
        <f t="shared" ca="1" si="273"/>
        <v>21000</v>
      </c>
      <c r="N476">
        <f t="shared" ca="1" si="274"/>
        <v>63000</v>
      </c>
      <c r="O476">
        <f t="shared" ca="1" si="275"/>
        <v>210000</v>
      </c>
      <c r="P476">
        <f t="shared" ca="1" si="255"/>
        <v>125995.99999999977</v>
      </c>
      <c r="Q476">
        <f ca="1">IF(P476&gt;0,1,0)</f>
        <v>1</v>
      </c>
      <c r="R476">
        <f t="shared" ca="1" si="243"/>
        <v>32</v>
      </c>
      <c r="S476">
        <f t="shared" ca="1" si="244"/>
        <v>2</v>
      </c>
      <c r="T476">
        <f t="shared" ca="1" si="245"/>
        <v>1</v>
      </c>
      <c r="U476">
        <f t="shared" ca="1" si="246"/>
        <v>3</v>
      </c>
      <c r="V476">
        <f t="shared" ca="1" si="247"/>
        <v>10</v>
      </c>
      <c r="X476">
        <f t="shared" si="251"/>
        <v>476</v>
      </c>
      <c r="Y476">
        <f t="shared" si="256"/>
        <v>452</v>
      </c>
      <c r="Z476">
        <f t="shared" si="252"/>
        <v>453</v>
      </c>
      <c r="AA476">
        <f t="shared" si="248"/>
        <v>951</v>
      </c>
      <c r="AB476">
        <f t="shared" si="249"/>
        <v>500</v>
      </c>
      <c r="AM476" t="str">
        <f t="shared" si="250"/>
        <v>201901LP</v>
      </c>
      <c r="AN476">
        <f t="shared" ca="1" si="267"/>
        <v>32.000190476190483</v>
      </c>
      <c r="AO476">
        <f t="shared" ca="1" si="268"/>
        <v>2</v>
      </c>
      <c r="AP476">
        <f t="shared" ca="1" si="269"/>
        <v>1</v>
      </c>
      <c r="AQ476">
        <f t="shared" ca="1" si="270"/>
        <v>3</v>
      </c>
      <c r="AR476">
        <f t="shared" ca="1" si="271"/>
        <v>10</v>
      </c>
      <c r="AS476">
        <f ca="1">P476/J476</f>
        <v>8.8232740147731359E-2</v>
      </c>
    </row>
    <row r="477" spans="1:45" hidden="1" outlineLevel="1" x14ac:dyDescent="0.4">
      <c r="A477">
        <f t="shared" si="239"/>
        <v>201901</v>
      </c>
      <c r="B477" t="s">
        <v>472</v>
      </c>
      <c r="C477" t="s">
        <v>647</v>
      </c>
      <c r="D477" t="str">
        <f t="shared" ca="1" si="257"/>
        <v>I120</v>
      </c>
      <c r="E477">
        <f t="shared" ca="1" si="240"/>
        <v>6</v>
      </c>
      <c r="F477">
        <f t="shared" ca="1" si="241"/>
        <v>30</v>
      </c>
      <c r="G477" t="str">
        <f t="shared" ca="1" si="253"/>
        <v>S11</v>
      </c>
      <c r="H477" t="str">
        <f t="shared" ca="1" si="254"/>
        <v>S119</v>
      </c>
      <c r="I477">
        <f ca="1">VLOOKUP(D477,PRC!$A$2:$B$21,2,0)*E477</f>
        <v>25800000</v>
      </c>
      <c r="J477">
        <f t="shared" ca="1" si="242"/>
        <v>18059996</v>
      </c>
      <c r="K477">
        <f ca="1">VLOOKUP(D477,PRC!$A$1:$C$21,3,0)*E477</f>
        <v>11610000</v>
      </c>
      <c r="L477">
        <f t="shared" ca="1" si="272"/>
        <v>774000</v>
      </c>
      <c r="M477">
        <f t="shared" ca="1" si="273"/>
        <v>774000</v>
      </c>
      <c r="N477">
        <f t="shared" ca="1" si="274"/>
        <v>1290000</v>
      </c>
      <c r="O477">
        <f t="shared" ca="1" si="275"/>
        <v>3870000</v>
      </c>
      <c r="P477">
        <f t="shared" ca="1" si="255"/>
        <v>-258004</v>
      </c>
      <c r="Q477">
        <f ca="1">IF(P477&gt;0,1,0)</f>
        <v>0</v>
      </c>
      <c r="R477">
        <f t="shared" ca="1" si="243"/>
        <v>30</v>
      </c>
      <c r="S477">
        <f t="shared" ca="1" si="244"/>
        <v>3</v>
      </c>
      <c r="T477">
        <f t="shared" ca="1" si="245"/>
        <v>3</v>
      </c>
      <c r="U477">
        <f t="shared" ca="1" si="246"/>
        <v>5</v>
      </c>
      <c r="V477">
        <f t="shared" ca="1" si="247"/>
        <v>15</v>
      </c>
      <c r="X477">
        <f t="shared" si="251"/>
        <v>477</v>
      </c>
      <c r="Y477">
        <f t="shared" si="256"/>
        <v>452</v>
      </c>
      <c r="Z477">
        <f t="shared" si="252"/>
        <v>453</v>
      </c>
      <c r="AA477">
        <f t="shared" si="248"/>
        <v>951</v>
      </c>
      <c r="AB477">
        <f t="shared" si="249"/>
        <v>500</v>
      </c>
      <c r="AM477" t="str">
        <f t="shared" si="250"/>
        <v>201901LP</v>
      </c>
      <c r="AN477">
        <f t="shared" ca="1" si="267"/>
        <v>30.000015503875964</v>
      </c>
      <c r="AO477">
        <f t="shared" ca="1" si="268"/>
        <v>3</v>
      </c>
      <c r="AP477">
        <f t="shared" ca="1" si="269"/>
        <v>3</v>
      </c>
      <c r="AQ477">
        <f t="shared" ca="1" si="270"/>
        <v>5</v>
      </c>
      <c r="AR477">
        <f t="shared" ca="1" si="271"/>
        <v>15</v>
      </c>
      <c r="AS477">
        <f ca="1">P477/J477</f>
        <v>-1.4285938933762775E-2</v>
      </c>
    </row>
    <row r="478" spans="1:45" hidden="1" outlineLevel="1" x14ac:dyDescent="0.4">
      <c r="A478">
        <f t="shared" si="239"/>
        <v>201901</v>
      </c>
      <c r="B478" t="s">
        <v>473</v>
      </c>
      <c r="C478" t="s">
        <v>647</v>
      </c>
      <c r="D478" t="str">
        <f t="shared" ca="1" si="257"/>
        <v>I119</v>
      </c>
      <c r="E478">
        <f t="shared" ca="1" si="240"/>
        <v>5</v>
      </c>
      <c r="F478">
        <f t="shared" ca="1" si="241"/>
        <v>35</v>
      </c>
      <c r="G478" t="str">
        <f t="shared" ca="1" si="253"/>
        <v>S11</v>
      </c>
      <c r="H478" t="str">
        <f t="shared" ca="1" si="254"/>
        <v>S110</v>
      </c>
      <c r="I478">
        <f ca="1">VLOOKUP(D478,PRC!$A$2:$B$21,2,0)*E478</f>
        <v>475000</v>
      </c>
      <c r="J478">
        <f t="shared" ca="1" si="242"/>
        <v>327746</v>
      </c>
      <c r="K478">
        <f ca="1">VLOOKUP(D478,PRC!$A$1:$C$21,3,0)*E478</f>
        <v>228000</v>
      </c>
      <c r="L478">
        <f t="shared" ca="1" si="272"/>
        <v>14000</v>
      </c>
      <c r="M478">
        <f t="shared" ca="1" si="273"/>
        <v>14000</v>
      </c>
      <c r="N478">
        <f t="shared" ca="1" si="274"/>
        <v>5000</v>
      </c>
      <c r="O478">
        <f t="shared" ca="1" si="275"/>
        <v>71000</v>
      </c>
      <c r="P478">
        <f t="shared" ca="1" si="255"/>
        <v>-4254</v>
      </c>
      <c r="Q478">
        <f ca="1">IF(P478&gt;0,1,0)</f>
        <v>0</v>
      </c>
      <c r="R478">
        <f t="shared" ca="1" si="243"/>
        <v>31</v>
      </c>
      <c r="S478">
        <f t="shared" ca="1" si="244"/>
        <v>3</v>
      </c>
      <c r="T478">
        <f t="shared" ca="1" si="245"/>
        <v>3</v>
      </c>
      <c r="U478">
        <f t="shared" ca="1" si="246"/>
        <v>1</v>
      </c>
      <c r="V478">
        <f t="shared" ca="1" si="247"/>
        <v>15</v>
      </c>
      <c r="X478">
        <f t="shared" si="251"/>
        <v>478</v>
      </c>
      <c r="Y478">
        <f t="shared" si="256"/>
        <v>452</v>
      </c>
      <c r="Z478">
        <f t="shared" si="252"/>
        <v>453</v>
      </c>
      <c r="AA478">
        <f t="shared" si="248"/>
        <v>951</v>
      </c>
      <c r="AB478">
        <f t="shared" si="249"/>
        <v>500</v>
      </c>
      <c r="AM478" t="str">
        <f t="shared" si="250"/>
        <v>201901LP</v>
      </c>
      <c r="AN478">
        <f t="shared" ca="1" si="267"/>
        <v>31.00084210526316</v>
      </c>
      <c r="AO478">
        <f t="shared" ca="1" si="268"/>
        <v>2.9473684210526314</v>
      </c>
      <c r="AP478">
        <f t="shared" ca="1" si="269"/>
        <v>2.9473684210526314</v>
      </c>
      <c r="AQ478">
        <f t="shared" ca="1" si="270"/>
        <v>1.0526315789473684</v>
      </c>
      <c r="AR478">
        <f t="shared" ca="1" si="271"/>
        <v>14.947368421052632</v>
      </c>
      <c r="AS478">
        <f ca="1">P478/J478</f>
        <v>-1.2979563442421875E-2</v>
      </c>
    </row>
    <row r="479" spans="1:45" hidden="1" outlineLevel="1" x14ac:dyDescent="0.4">
      <c r="A479">
        <f t="shared" si="239"/>
        <v>201901</v>
      </c>
      <c r="B479" t="s">
        <v>474</v>
      </c>
      <c r="C479" t="s">
        <v>647</v>
      </c>
      <c r="D479" t="str">
        <f t="shared" ca="1" si="257"/>
        <v>I106</v>
      </c>
      <c r="E479">
        <f t="shared" ca="1" si="240"/>
        <v>6</v>
      </c>
      <c r="F479">
        <f t="shared" ca="1" si="241"/>
        <v>30</v>
      </c>
      <c r="G479" t="str">
        <f t="shared" ca="1" si="253"/>
        <v>S12</v>
      </c>
      <c r="H479" t="str">
        <f t="shared" ca="1" si="254"/>
        <v>S120</v>
      </c>
      <c r="I479">
        <f ca="1">VLOOKUP(D479,PRC!$A$2:$B$21,2,0)*E479</f>
        <v>120000</v>
      </c>
      <c r="J479">
        <f t="shared" ca="1" si="242"/>
        <v>81595.999999999985</v>
      </c>
      <c r="K479">
        <f ca="1">VLOOKUP(D479,PRC!$A$1:$C$21,3,0)*E479</f>
        <v>63600</v>
      </c>
      <c r="L479">
        <f t="shared" ca="1" si="272"/>
        <v>1000</v>
      </c>
      <c r="M479">
        <f t="shared" ca="1" si="273"/>
        <v>2000</v>
      </c>
      <c r="N479">
        <f t="shared" ca="1" si="274"/>
        <v>4000</v>
      </c>
      <c r="O479">
        <f t="shared" ca="1" si="275"/>
        <v>17000</v>
      </c>
      <c r="P479">
        <f t="shared" ca="1" si="255"/>
        <v>-6004.0000000000146</v>
      </c>
      <c r="Q479">
        <f ca="1">IF(P479&gt;0,1,0)</f>
        <v>0</v>
      </c>
      <c r="R479">
        <f t="shared" ca="1" si="243"/>
        <v>32</v>
      </c>
      <c r="S479">
        <f t="shared" ca="1" si="244"/>
        <v>1</v>
      </c>
      <c r="T479">
        <f t="shared" ca="1" si="245"/>
        <v>2</v>
      </c>
      <c r="U479">
        <f t="shared" ca="1" si="246"/>
        <v>3</v>
      </c>
      <c r="V479">
        <f t="shared" ca="1" si="247"/>
        <v>14</v>
      </c>
      <c r="X479">
        <f t="shared" si="251"/>
        <v>479</v>
      </c>
      <c r="Y479">
        <f t="shared" si="256"/>
        <v>452</v>
      </c>
      <c r="Z479">
        <f t="shared" si="252"/>
        <v>453</v>
      </c>
      <c r="AA479">
        <f t="shared" si="248"/>
        <v>951</v>
      </c>
      <c r="AB479">
        <f t="shared" si="249"/>
        <v>500</v>
      </c>
      <c r="AM479" t="str">
        <f t="shared" si="250"/>
        <v>201901LP</v>
      </c>
      <c r="AN479">
        <f t="shared" ca="1" si="267"/>
        <v>32.003333333333352</v>
      </c>
      <c r="AO479">
        <f t="shared" ca="1" si="268"/>
        <v>0.83333333333333337</v>
      </c>
      <c r="AP479">
        <f t="shared" ca="1" si="269"/>
        <v>1.6666666666666667</v>
      </c>
      <c r="AQ479">
        <f t="shared" ca="1" si="270"/>
        <v>3.3333333333333335</v>
      </c>
      <c r="AR479">
        <f t="shared" ca="1" si="271"/>
        <v>14.166666666666666</v>
      </c>
      <c r="AS479">
        <f ca="1">P479/J479</f>
        <v>-7.3582038335212707E-2</v>
      </c>
    </row>
    <row r="480" spans="1:45" hidden="1" outlineLevel="1" x14ac:dyDescent="0.4">
      <c r="A480">
        <f t="shared" si="239"/>
        <v>201901</v>
      </c>
      <c r="B480" t="s">
        <v>475</v>
      </c>
      <c r="C480" t="s">
        <v>647</v>
      </c>
      <c r="D480" t="str">
        <f t="shared" ca="1" si="257"/>
        <v>I107</v>
      </c>
      <c r="E480">
        <f t="shared" ca="1" si="240"/>
        <v>7</v>
      </c>
      <c r="F480">
        <f t="shared" ca="1" si="241"/>
        <v>33</v>
      </c>
      <c r="G480" t="str">
        <f t="shared" ca="1" si="253"/>
        <v>S11</v>
      </c>
      <c r="H480" t="str">
        <f t="shared" ca="1" si="254"/>
        <v>S111</v>
      </c>
      <c r="I480">
        <f ca="1">VLOOKUP(D480,PRC!$A$2:$B$21,2,0)*E480</f>
        <v>1050000</v>
      </c>
      <c r="J480">
        <f t="shared" ca="1" si="242"/>
        <v>692995.99999999988</v>
      </c>
      <c r="K480">
        <f ca="1">VLOOKUP(D480,PRC!$A$1:$C$21,3,0)*E480</f>
        <v>598500</v>
      </c>
      <c r="L480">
        <f t="shared" ca="1" si="272"/>
        <v>21000</v>
      </c>
      <c r="M480">
        <f t="shared" ca="1" si="273"/>
        <v>21000</v>
      </c>
      <c r="N480">
        <f t="shared" ca="1" si="274"/>
        <v>53000</v>
      </c>
      <c r="O480">
        <f t="shared" ca="1" si="275"/>
        <v>116000</v>
      </c>
      <c r="P480">
        <f t="shared" ca="1" si="255"/>
        <v>-116504.00000000012</v>
      </c>
      <c r="Q480">
        <f ca="1">IF(P480&gt;0,1,0)</f>
        <v>0</v>
      </c>
      <c r="R480">
        <f t="shared" ca="1" si="243"/>
        <v>34</v>
      </c>
      <c r="S480">
        <f t="shared" ca="1" si="244"/>
        <v>2</v>
      </c>
      <c r="T480">
        <f t="shared" ca="1" si="245"/>
        <v>2</v>
      </c>
      <c r="U480">
        <f t="shared" ca="1" si="246"/>
        <v>5</v>
      </c>
      <c r="V480">
        <f t="shared" ca="1" si="247"/>
        <v>11</v>
      </c>
      <c r="X480">
        <f t="shared" si="251"/>
        <v>480</v>
      </c>
      <c r="Y480">
        <f t="shared" si="256"/>
        <v>452</v>
      </c>
      <c r="Z480">
        <f t="shared" si="252"/>
        <v>453</v>
      </c>
      <c r="AA480">
        <f t="shared" si="248"/>
        <v>951</v>
      </c>
      <c r="AB480">
        <f t="shared" si="249"/>
        <v>500</v>
      </c>
      <c r="AM480" t="str">
        <f t="shared" si="250"/>
        <v>201901LP</v>
      </c>
      <c r="AN480">
        <f t="shared" ca="1" si="267"/>
        <v>34.000380952380958</v>
      </c>
      <c r="AO480">
        <f t="shared" ca="1" si="268"/>
        <v>2</v>
      </c>
      <c r="AP480">
        <f t="shared" ca="1" si="269"/>
        <v>2</v>
      </c>
      <c r="AQ480">
        <f t="shared" ca="1" si="270"/>
        <v>5.0476190476190474</v>
      </c>
      <c r="AR480">
        <f t="shared" ca="1" si="271"/>
        <v>11.047619047619047</v>
      </c>
      <c r="AS480">
        <f ca="1">P480/J480</f>
        <v>-0.16811641048433199</v>
      </c>
    </row>
    <row r="481" spans="1:45" hidden="1" outlineLevel="1" x14ac:dyDescent="0.4">
      <c r="A481">
        <f t="shared" si="239"/>
        <v>201901</v>
      </c>
      <c r="B481" t="s">
        <v>476</v>
      </c>
      <c r="C481" t="s">
        <v>647</v>
      </c>
      <c r="D481" t="str">
        <f t="shared" ca="1" si="257"/>
        <v>I118</v>
      </c>
      <c r="E481">
        <f t="shared" ca="1" si="240"/>
        <v>8</v>
      </c>
      <c r="F481">
        <f t="shared" ca="1" si="241"/>
        <v>32</v>
      </c>
      <c r="G481" t="str">
        <f t="shared" ca="1" si="253"/>
        <v>S11</v>
      </c>
      <c r="H481" t="str">
        <f t="shared" ca="1" si="254"/>
        <v>S119</v>
      </c>
      <c r="I481">
        <f ca="1">VLOOKUP(D481,PRC!$A$2:$B$21,2,0)*E481</f>
        <v>4240000</v>
      </c>
      <c r="J481">
        <f t="shared" ca="1" si="242"/>
        <v>2798395.9999999995</v>
      </c>
      <c r="K481">
        <f ca="1">VLOOKUP(D481,PRC!$A$1:$C$21,3,0)*E481</f>
        <v>1780800</v>
      </c>
      <c r="L481">
        <f t="shared" ca="1" si="272"/>
        <v>42000</v>
      </c>
      <c r="M481">
        <f t="shared" ca="1" si="273"/>
        <v>127000</v>
      </c>
      <c r="N481">
        <f t="shared" ca="1" si="274"/>
        <v>127000</v>
      </c>
      <c r="O481">
        <f t="shared" ca="1" si="275"/>
        <v>551000</v>
      </c>
      <c r="P481">
        <f t="shared" ca="1" si="255"/>
        <v>170595.99999999953</v>
      </c>
      <c r="Q481">
        <f ca="1">IF(P481&gt;0,1,0)</f>
        <v>1</v>
      </c>
      <c r="R481">
        <f t="shared" ca="1" si="243"/>
        <v>34</v>
      </c>
      <c r="S481">
        <f t="shared" ca="1" si="244"/>
        <v>1</v>
      </c>
      <c r="T481">
        <f t="shared" ca="1" si="245"/>
        <v>3</v>
      </c>
      <c r="U481">
        <f t="shared" ca="1" si="246"/>
        <v>3</v>
      </c>
      <c r="V481">
        <f t="shared" ca="1" si="247"/>
        <v>13</v>
      </c>
      <c r="X481">
        <f t="shared" si="251"/>
        <v>481</v>
      </c>
      <c r="Y481">
        <f t="shared" si="256"/>
        <v>452</v>
      </c>
      <c r="Z481">
        <f t="shared" si="252"/>
        <v>453</v>
      </c>
      <c r="AA481">
        <f t="shared" si="248"/>
        <v>951</v>
      </c>
      <c r="AB481">
        <f t="shared" si="249"/>
        <v>500</v>
      </c>
      <c r="AM481" t="str">
        <f t="shared" si="250"/>
        <v>201901LP</v>
      </c>
      <c r="AN481">
        <f t="shared" ca="1" si="267"/>
        <v>34.000094339622656</v>
      </c>
      <c r="AO481">
        <f t="shared" ca="1" si="268"/>
        <v>0.99056603773584906</v>
      </c>
      <c r="AP481">
        <f t="shared" ca="1" si="269"/>
        <v>2.9952830188679247</v>
      </c>
      <c r="AQ481">
        <f t="shared" ca="1" si="270"/>
        <v>2.9952830188679247</v>
      </c>
      <c r="AR481">
        <f t="shared" ca="1" si="271"/>
        <v>12.995283018867926</v>
      </c>
      <c r="AS481">
        <f ca="1">P481/J481</f>
        <v>6.0962065411757152E-2</v>
      </c>
    </row>
    <row r="482" spans="1:45" hidden="1" outlineLevel="1" x14ac:dyDescent="0.4">
      <c r="A482">
        <f t="shared" si="239"/>
        <v>201901</v>
      </c>
      <c r="B482" t="s">
        <v>477</v>
      </c>
      <c r="C482" t="s">
        <v>647</v>
      </c>
      <c r="D482" t="str">
        <f t="shared" ca="1" si="257"/>
        <v>I101</v>
      </c>
      <c r="E482">
        <f t="shared" ca="1" si="240"/>
        <v>7</v>
      </c>
      <c r="F482">
        <f t="shared" ca="1" si="241"/>
        <v>34</v>
      </c>
      <c r="G482" t="str">
        <f t="shared" ca="1" si="253"/>
        <v>S10</v>
      </c>
      <c r="H482" t="str">
        <f t="shared" ca="1" si="254"/>
        <v>S108</v>
      </c>
      <c r="I482">
        <f ca="1">VLOOKUP(D482,PRC!$A$2:$B$21,2,0)*E482</f>
        <v>210000</v>
      </c>
      <c r="J482">
        <f t="shared" ca="1" si="242"/>
        <v>138595.99999999997</v>
      </c>
      <c r="K482">
        <f ca="1">VLOOKUP(D482,PRC!$A$1:$C$21,3,0)*E482</f>
        <v>109200</v>
      </c>
      <c r="L482">
        <f t="shared" ca="1" si="272"/>
        <v>4000</v>
      </c>
      <c r="M482">
        <f t="shared" ca="1" si="273"/>
        <v>4000</v>
      </c>
      <c r="N482">
        <f t="shared" ca="1" si="274"/>
        <v>6000</v>
      </c>
      <c r="O482">
        <f t="shared" ca="1" si="275"/>
        <v>32000</v>
      </c>
      <c r="P482">
        <f t="shared" ca="1" si="255"/>
        <v>-16604.000000000029</v>
      </c>
      <c r="Q482">
        <f ca="1">IF(P482&gt;0,1,0)</f>
        <v>0</v>
      </c>
      <c r="R482">
        <f t="shared" ca="1" si="243"/>
        <v>34</v>
      </c>
      <c r="S482">
        <f t="shared" ca="1" si="244"/>
        <v>2</v>
      </c>
      <c r="T482">
        <f t="shared" ca="1" si="245"/>
        <v>2</v>
      </c>
      <c r="U482">
        <f t="shared" ca="1" si="246"/>
        <v>3</v>
      </c>
      <c r="V482">
        <f t="shared" ca="1" si="247"/>
        <v>15</v>
      </c>
      <c r="X482">
        <f t="shared" si="251"/>
        <v>482</v>
      </c>
      <c r="Y482">
        <f t="shared" si="256"/>
        <v>452</v>
      </c>
      <c r="Z482">
        <f t="shared" si="252"/>
        <v>453</v>
      </c>
      <c r="AA482">
        <f t="shared" si="248"/>
        <v>951</v>
      </c>
      <c r="AB482">
        <f t="shared" si="249"/>
        <v>500</v>
      </c>
      <c r="AM482" t="str">
        <f t="shared" si="250"/>
        <v>201901LP</v>
      </c>
      <c r="AN482">
        <f t="shared" ca="1" si="267"/>
        <v>34.001904761904775</v>
      </c>
      <c r="AO482">
        <f t="shared" ca="1" si="268"/>
        <v>1.9047619047619049</v>
      </c>
      <c r="AP482">
        <f t="shared" ca="1" si="269"/>
        <v>1.9047619047619049</v>
      </c>
      <c r="AQ482">
        <f t="shared" ca="1" si="270"/>
        <v>2.8571428571428572</v>
      </c>
      <c r="AR482">
        <f t="shared" ca="1" si="271"/>
        <v>15.238095238095239</v>
      </c>
      <c r="AS482">
        <f ca="1">P482/J482</f>
        <v>-0.11980143727091715</v>
      </c>
    </row>
    <row r="483" spans="1:45" hidden="1" outlineLevel="1" x14ac:dyDescent="0.4">
      <c r="A483">
        <f t="shared" si="239"/>
        <v>201901</v>
      </c>
      <c r="B483" t="s">
        <v>478</v>
      </c>
      <c r="C483" t="s">
        <v>647</v>
      </c>
      <c r="D483" t="str">
        <f t="shared" ca="1" si="257"/>
        <v>I114</v>
      </c>
      <c r="E483">
        <f t="shared" ca="1" si="240"/>
        <v>5</v>
      </c>
      <c r="F483">
        <f t="shared" ca="1" si="241"/>
        <v>30</v>
      </c>
      <c r="G483" t="str">
        <f t="shared" ca="1" si="253"/>
        <v>S11</v>
      </c>
      <c r="H483" t="str">
        <f t="shared" ca="1" si="254"/>
        <v>S115</v>
      </c>
      <c r="I483">
        <f ca="1">VLOOKUP(D483,PRC!$A$2:$B$21,2,0)*E483</f>
        <v>1200000</v>
      </c>
      <c r="J483">
        <f t="shared" ca="1" si="242"/>
        <v>827995.99999999988</v>
      </c>
      <c r="K483">
        <f ca="1">VLOOKUP(D483,PRC!$A$1:$C$21,3,0)*E483</f>
        <v>696000</v>
      </c>
      <c r="L483">
        <f t="shared" ca="1" si="272"/>
        <v>24000</v>
      </c>
      <c r="M483">
        <f t="shared" ca="1" si="273"/>
        <v>24000</v>
      </c>
      <c r="N483">
        <f t="shared" ca="1" si="274"/>
        <v>24000</v>
      </c>
      <c r="O483">
        <f t="shared" ca="1" si="275"/>
        <v>180000</v>
      </c>
      <c r="P483">
        <f t="shared" ca="1" si="255"/>
        <v>-120004.00000000012</v>
      </c>
      <c r="Q483">
        <f ca="1">IF(P483&gt;0,1,0)</f>
        <v>0</v>
      </c>
      <c r="R483">
        <f t="shared" ca="1" si="243"/>
        <v>31</v>
      </c>
      <c r="S483">
        <f t="shared" ca="1" si="244"/>
        <v>2</v>
      </c>
      <c r="T483">
        <f t="shared" ca="1" si="245"/>
        <v>2</v>
      </c>
      <c r="U483">
        <f t="shared" ca="1" si="246"/>
        <v>2</v>
      </c>
      <c r="V483">
        <f t="shared" ca="1" si="247"/>
        <v>15</v>
      </c>
      <c r="X483">
        <f t="shared" si="251"/>
        <v>483</v>
      </c>
      <c r="Y483">
        <f t="shared" si="256"/>
        <v>452</v>
      </c>
      <c r="Z483">
        <f t="shared" si="252"/>
        <v>453</v>
      </c>
      <c r="AA483">
        <f t="shared" si="248"/>
        <v>951</v>
      </c>
      <c r="AB483">
        <f t="shared" si="249"/>
        <v>500</v>
      </c>
      <c r="AM483" t="str">
        <f t="shared" si="250"/>
        <v>201901LP</v>
      </c>
      <c r="AN483">
        <f t="shared" ca="1" si="267"/>
        <v>31.000333333333341</v>
      </c>
      <c r="AO483">
        <f t="shared" ca="1" si="268"/>
        <v>2</v>
      </c>
      <c r="AP483">
        <f t="shared" ca="1" si="269"/>
        <v>2</v>
      </c>
      <c r="AQ483">
        <f t="shared" ca="1" si="270"/>
        <v>2</v>
      </c>
      <c r="AR483">
        <f t="shared" ca="1" si="271"/>
        <v>15</v>
      </c>
      <c r="AS483">
        <f ca="1">P483/J483</f>
        <v>-0.14493306730950406</v>
      </c>
    </row>
    <row r="484" spans="1:45" hidden="1" outlineLevel="1" x14ac:dyDescent="0.4">
      <c r="A484">
        <f t="shared" si="239"/>
        <v>201901</v>
      </c>
      <c r="B484" t="s">
        <v>479</v>
      </c>
      <c r="C484" t="s">
        <v>647</v>
      </c>
      <c r="D484" t="str">
        <f t="shared" ca="1" si="257"/>
        <v>I116</v>
      </c>
      <c r="E484">
        <f t="shared" ca="1" si="240"/>
        <v>9</v>
      </c>
      <c r="F484">
        <f t="shared" ca="1" si="241"/>
        <v>31</v>
      </c>
      <c r="G484" t="str">
        <f t="shared" ca="1" si="253"/>
        <v>S11</v>
      </c>
      <c r="H484" t="str">
        <f t="shared" ca="1" si="254"/>
        <v>S112</v>
      </c>
      <c r="I484">
        <f ca="1">VLOOKUP(D484,PRC!$A$2:$B$21,2,0)*E484</f>
        <v>13140000</v>
      </c>
      <c r="J484">
        <f t="shared" ca="1" si="242"/>
        <v>8935196</v>
      </c>
      <c r="K484">
        <f ca="1">VLOOKUP(D484,PRC!$A$1:$C$21,3,0)*E484</f>
        <v>7884000</v>
      </c>
      <c r="L484">
        <f t="shared" ca="1" si="272"/>
        <v>394000</v>
      </c>
      <c r="M484">
        <f t="shared" ca="1" si="273"/>
        <v>131000</v>
      </c>
      <c r="N484">
        <f t="shared" ca="1" si="274"/>
        <v>263000</v>
      </c>
      <c r="O484">
        <f t="shared" ca="1" si="275"/>
        <v>1840000</v>
      </c>
      <c r="P484">
        <f t="shared" ca="1" si="255"/>
        <v>-1576804</v>
      </c>
      <c r="Q484">
        <f ca="1">IF(P484&gt;0,1,0)</f>
        <v>0</v>
      </c>
      <c r="R484">
        <f t="shared" ca="1" si="243"/>
        <v>32</v>
      </c>
      <c r="S484">
        <f t="shared" ca="1" si="244"/>
        <v>3</v>
      </c>
      <c r="T484">
        <f t="shared" ca="1" si="245"/>
        <v>1</v>
      </c>
      <c r="U484">
        <f t="shared" ca="1" si="246"/>
        <v>2</v>
      </c>
      <c r="V484">
        <f t="shared" ca="1" si="247"/>
        <v>14</v>
      </c>
      <c r="X484">
        <f t="shared" si="251"/>
        <v>484</v>
      </c>
      <c r="Y484">
        <f t="shared" si="256"/>
        <v>452</v>
      </c>
      <c r="Z484">
        <f t="shared" si="252"/>
        <v>453</v>
      </c>
      <c r="AA484">
        <f t="shared" si="248"/>
        <v>951</v>
      </c>
      <c r="AB484">
        <f t="shared" si="249"/>
        <v>500</v>
      </c>
      <c r="AM484" t="str">
        <f t="shared" si="250"/>
        <v>201901LP</v>
      </c>
      <c r="AN484">
        <f t="shared" ca="1" si="267"/>
        <v>32.000030441400305</v>
      </c>
      <c r="AO484">
        <f t="shared" ca="1" si="268"/>
        <v>2.9984779299847792</v>
      </c>
      <c r="AP484">
        <f t="shared" ca="1" si="269"/>
        <v>0.9969558599695586</v>
      </c>
      <c r="AQ484">
        <f t="shared" ca="1" si="270"/>
        <v>2.0015220700152208</v>
      </c>
      <c r="AR484">
        <f t="shared" ca="1" si="271"/>
        <v>14.00304414003044</v>
      </c>
      <c r="AS484">
        <f ca="1">P484/J484</f>
        <v>-0.17647111490335524</v>
      </c>
    </row>
    <row r="485" spans="1:45" hidden="1" outlineLevel="1" x14ac:dyDescent="0.4">
      <c r="A485">
        <f t="shared" si="239"/>
        <v>201901</v>
      </c>
      <c r="B485" t="s">
        <v>480</v>
      </c>
      <c r="C485" t="s">
        <v>647</v>
      </c>
      <c r="D485" t="str">
        <f t="shared" ca="1" si="257"/>
        <v>I103</v>
      </c>
      <c r="E485">
        <f t="shared" ca="1" si="240"/>
        <v>6</v>
      </c>
      <c r="F485">
        <f t="shared" ca="1" si="241"/>
        <v>31</v>
      </c>
      <c r="G485" t="str">
        <f t="shared" ca="1" si="253"/>
        <v>S11</v>
      </c>
      <c r="H485" t="str">
        <f t="shared" ca="1" si="254"/>
        <v>S111</v>
      </c>
      <c r="I485">
        <f ca="1">VLOOKUP(D485,PRC!$A$2:$B$21,2,0)*E485</f>
        <v>300000</v>
      </c>
      <c r="J485">
        <f t="shared" ca="1" si="242"/>
        <v>194996</v>
      </c>
      <c r="K485">
        <f ca="1">VLOOKUP(D485,PRC!$A$1:$C$21,3,0)*E485</f>
        <v>171000</v>
      </c>
      <c r="L485">
        <f t="shared" ca="1" si="272"/>
        <v>3000</v>
      </c>
      <c r="M485">
        <f t="shared" ca="1" si="273"/>
        <v>6000</v>
      </c>
      <c r="N485">
        <f t="shared" ca="1" si="274"/>
        <v>15000</v>
      </c>
      <c r="O485">
        <f t="shared" ca="1" si="275"/>
        <v>39000</v>
      </c>
      <c r="P485">
        <f t="shared" ca="1" si="255"/>
        <v>-39004</v>
      </c>
      <c r="Q485">
        <f ca="1">IF(P485&gt;0,1,0)</f>
        <v>0</v>
      </c>
      <c r="R485">
        <f t="shared" ca="1" si="243"/>
        <v>35</v>
      </c>
      <c r="S485">
        <f t="shared" ca="1" si="244"/>
        <v>1</v>
      </c>
      <c r="T485">
        <f t="shared" ca="1" si="245"/>
        <v>2</v>
      </c>
      <c r="U485">
        <f t="shared" ca="1" si="246"/>
        <v>5</v>
      </c>
      <c r="V485">
        <f t="shared" ca="1" si="247"/>
        <v>13</v>
      </c>
      <c r="X485">
        <f t="shared" si="251"/>
        <v>485</v>
      </c>
      <c r="Y485">
        <f t="shared" si="256"/>
        <v>452</v>
      </c>
      <c r="Z485">
        <f t="shared" si="252"/>
        <v>453</v>
      </c>
      <c r="AA485">
        <f t="shared" si="248"/>
        <v>951</v>
      </c>
      <c r="AB485">
        <f t="shared" si="249"/>
        <v>500</v>
      </c>
      <c r="AM485" t="str">
        <f t="shared" si="250"/>
        <v>201901LP</v>
      </c>
      <c r="AN485">
        <f t="shared" ca="1" si="267"/>
        <v>35.001333333333328</v>
      </c>
      <c r="AO485">
        <f t="shared" ca="1" si="268"/>
        <v>1</v>
      </c>
      <c r="AP485">
        <f t="shared" ca="1" si="269"/>
        <v>2</v>
      </c>
      <c r="AQ485">
        <f t="shared" ca="1" si="270"/>
        <v>5</v>
      </c>
      <c r="AR485">
        <f t="shared" ca="1" si="271"/>
        <v>13</v>
      </c>
      <c r="AS485">
        <f ca="1">P485/J485</f>
        <v>-0.2000246158895567</v>
      </c>
    </row>
    <row r="486" spans="1:45" hidden="1" outlineLevel="1" x14ac:dyDescent="0.4">
      <c r="A486">
        <f t="shared" si="239"/>
        <v>201901</v>
      </c>
      <c r="B486" t="s">
        <v>481</v>
      </c>
      <c r="C486" t="s">
        <v>647</v>
      </c>
      <c r="D486" t="str">
        <f t="shared" ca="1" si="257"/>
        <v>I106</v>
      </c>
      <c r="E486">
        <f t="shared" ca="1" si="240"/>
        <v>7</v>
      </c>
      <c r="F486">
        <f t="shared" ca="1" si="241"/>
        <v>34</v>
      </c>
      <c r="G486" t="str">
        <f t="shared" ca="1" si="253"/>
        <v>S11</v>
      </c>
      <c r="H486" t="str">
        <f t="shared" ca="1" si="254"/>
        <v>S115</v>
      </c>
      <c r="I486">
        <f ca="1">VLOOKUP(D486,PRC!$A$2:$B$21,2,0)*E486</f>
        <v>140000</v>
      </c>
      <c r="J486">
        <f t="shared" ca="1" si="242"/>
        <v>96595.999999999985</v>
      </c>
      <c r="K486">
        <f ca="1">VLOOKUP(D486,PRC!$A$1:$C$21,3,0)*E486</f>
        <v>74200</v>
      </c>
      <c r="L486">
        <f t="shared" ca="1" si="272"/>
        <v>4000</v>
      </c>
      <c r="M486">
        <f t="shared" ca="1" si="273"/>
        <v>1000</v>
      </c>
      <c r="N486">
        <f t="shared" ca="1" si="274"/>
        <v>7000</v>
      </c>
      <c r="O486">
        <f t="shared" ca="1" si="275"/>
        <v>21000</v>
      </c>
      <c r="P486">
        <f t="shared" ca="1" si="255"/>
        <v>-10604.000000000015</v>
      </c>
      <c r="Q486">
        <f ca="1">IF(P486&gt;0,1,0)</f>
        <v>0</v>
      </c>
      <c r="R486">
        <f t="shared" ca="1" si="243"/>
        <v>31</v>
      </c>
      <c r="S486">
        <f t="shared" ca="1" si="244"/>
        <v>3</v>
      </c>
      <c r="T486">
        <f t="shared" ca="1" si="245"/>
        <v>1</v>
      </c>
      <c r="U486">
        <f t="shared" ca="1" si="246"/>
        <v>5</v>
      </c>
      <c r="V486">
        <f t="shared" ca="1" si="247"/>
        <v>15</v>
      </c>
      <c r="X486">
        <f t="shared" si="251"/>
        <v>486</v>
      </c>
      <c r="Y486">
        <f t="shared" si="256"/>
        <v>452</v>
      </c>
      <c r="Z486">
        <f t="shared" si="252"/>
        <v>453</v>
      </c>
      <c r="AA486">
        <f t="shared" si="248"/>
        <v>951</v>
      </c>
      <c r="AB486">
        <f t="shared" si="249"/>
        <v>500</v>
      </c>
      <c r="AM486" t="str">
        <f t="shared" si="250"/>
        <v>201901LP</v>
      </c>
      <c r="AN486">
        <f t="shared" ca="1" si="267"/>
        <v>31.002857142857152</v>
      </c>
      <c r="AO486">
        <f t="shared" ca="1" si="268"/>
        <v>2.8571428571428572</v>
      </c>
      <c r="AP486">
        <f t="shared" ca="1" si="269"/>
        <v>0.7142857142857143</v>
      </c>
      <c r="AQ486">
        <f t="shared" ca="1" si="270"/>
        <v>5</v>
      </c>
      <c r="AR486">
        <f t="shared" ca="1" si="271"/>
        <v>15</v>
      </c>
      <c r="AS486">
        <f ca="1">P486/J486</f>
        <v>-0.10977680235206444</v>
      </c>
    </row>
    <row r="487" spans="1:45" hidden="1" outlineLevel="1" x14ac:dyDescent="0.4">
      <c r="A487">
        <f t="shared" si="239"/>
        <v>201901</v>
      </c>
      <c r="B487" t="s">
        <v>482</v>
      </c>
      <c r="C487" t="s">
        <v>647</v>
      </c>
      <c r="D487" t="str">
        <f t="shared" ca="1" si="257"/>
        <v>I108</v>
      </c>
      <c r="E487">
        <f t="shared" ca="1" si="240"/>
        <v>8</v>
      </c>
      <c r="F487">
        <f t="shared" ca="1" si="241"/>
        <v>32</v>
      </c>
      <c r="G487" t="str">
        <f t="shared" ca="1" si="253"/>
        <v>S10</v>
      </c>
      <c r="H487" t="str">
        <f t="shared" ca="1" si="254"/>
        <v>S101</v>
      </c>
      <c r="I487">
        <f ca="1">VLOOKUP(D487,PRC!$A$2:$B$21,2,0)*E487</f>
        <v>320000</v>
      </c>
      <c r="J487">
        <f t="shared" ca="1" si="242"/>
        <v>214395.99999999997</v>
      </c>
      <c r="K487">
        <f ca="1">VLOOKUP(D487,PRC!$A$1:$C$21,3,0)*E487</f>
        <v>147200</v>
      </c>
      <c r="L487">
        <f t="shared" ca="1" si="272"/>
        <v>10000</v>
      </c>
      <c r="M487">
        <f t="shared" ca="1" si="273"/>
        <v>3000</v>
      </c>
      <c r="N487">
        <f t="shared" ca="1" si="274"/>
        <v>10000</v>
      </c>
      <c r="O487">
        <f t="shared" ca="1" si="275"/>
        <v>32000</v>
      </c>
      <c r="P487">
        <f t="shared" ca="1" si="255"/>
        <v>12195.999999999971</v>
      </c>
      <c r="Q487">
        <f ca="1">IF(P487&gt;0,1,0)</f>
        <v>1</v>
      </c>
      <c r="R487">
        <f t="shared" ca="1" si="243"/>
        <v>33</v>
      </c>
      <c r="S487">
        <f t="shared" ca="1" si="244"/>
        <v>3</v>
      </c>
      <c r="T487">
        <f t="shared" ca="1" si="245"/>
        <v>1</v>
      </c>
      <c r="U487">
        <f t="shared" ca="1" si="246"/>
        <v>3</v>
      </c>
      <c r="V487">
        <f t="shared" ca="1" si="247"/>
        <v>10</v>
      </c>
      <c r="X487">
        <f t="shared" si="251"/>
        <v>487</v>
      </c>
      <c r="Y487">
        <f t="shared" si="256"/>
        <v>452</v>
      </c>
      <c r="Z487">
        <f t="shared" si="252"/>
        <v>453</v>
      </c>
      <c r="AA487">
        <f t="shared" si="248"/>
        <v>951</v>
      </c>
      <c r="AB487">
        <f t="shared" si="249"/>
        <v>500</v>
      </c>
      <c r="AM487" t="str">
        <f t="shared" si="250"/>
        <v>201901LP</v>
      </c>
      <c r="AN487">
        <f t="shared" ca="1" si="267"/>
        <v>33.001250000000006</v>
      </c>
      <c r="AO487">
        <f t="shared" ca="1" si="268"/>
        <v>3.125</v>
      </c>
      <c r="AP487">
        <f t="shared" ca="1" si="269"/>
        <v>0.9375</v>
      </c>
      <c r="AQ487">
        <f t="shared" ca="1" si="270"/>
        <v>3.125</v>
      </c>
      <c r="AR487">
        <f t="shared" ca="1" si="271"/>
        <v>10</v>
      </c>
      <c r="AS487">
        <f ca="1">P487/J487</f>
        <v>5.6885389652791898E-2</v>
      </c>
    </row>
    <row r="488" spans="1:45" hidden="1" outlineLevel="1" x14ac:dyDescent="0.4">
      <c r="A488">
        <f t="shared" si="239"/>
        <v>201901</v>
      </c>
      <c r="B488" t="s">
        <v>483</v>
      </c>
      <c r="C488" t="s">
        <v>647</v>
      </c>
      <c r="D488" t="str">
        <f t="shared" ca="1" si="257"/>
        <v>I109</v>
      </c>
      <c r="E488">
        <f t="shared" ca="1" si="240"/>
        <v>5</v>
      </c>
      <c r="F488">
        <f t="shared" ca="1" si="241"/>
        <v>31</v>
      </c>
      <c r="G488" t="str">
        <f t="shared" ca="1" si="253"/>
        <v>S11</v>
      </c>
      <c r="H488" t="str">
        <f t="shared" ca="1" si="254"/>
        <v>S119</v>
      </c>
      <c r="I488">
        <f ca="1">VLOOKUP(D488,PRC!$A$2:$B$21,2,0)*E488</f>
        <v>2500000</v>
      </c>
      <c r="J488">
        <f t="shared" ca="1" si="242"/>
        <v>1749996</v>
      </c>
      <c r="K488">
        <f ca="1">VLOOKUP(D488,PRC!$A$1:$C$21,3,0)*E488</f>
        <v>1000000</v>
      </c>
      <c r="L488">
        <f t="shared" ca="1" si="272"/>
        <v>50000</v>
      </c>
      <c r="M488">
        <f t="shared" ca="1" si="273"/>
        <v>50000</v>
      </c>
      <c r="N488">
        <f t="shared" ca="1" si="274"/>
        <v>25000</v>
      </c>
      <c r="O488">
        <f t="shared" ca="1" si="275"/>
        <v>275000</v>
      </c>
      <c r="P488">
        <f t="shared" ca="1" si="255"/>
        <v>349996</v>
      </c>
      <c r="Q488">
        <f ca="1">IF(P488&gt;0,1,0)</f>
        <v>1</v>
      </c>
      <c r="R488">
        <f t="shared" ca="1" si="243"/>
        <v>30</v>
      </c>
      <c r="S488">
        <f t="shared" ca="1" si="244"/>
        <v>2</v>
      </c>
      <c r="T488">
        <f t="shared" ca="1" si="245"/>
        <v>2</v>
      </c>
      <c r="U488">
        <f t="shared" ca="1" si="246"/>
        <v>1</v>
      </c>
      <c r="V488">
        <f t="shared" ca="1" si="247"/>
        <v>11</v>
      </c>
      <c r="X488">
        <f t="shared" si="251"/>
        <v>488</v>
      </c>
      <c r="Y488">
        <f t="shared" si="256"/>
        <v>452</v>
      </c>
      <c r="Z488">
        <f t="shared" si="252"/>
        <v>453</v>
      </c>
      <c r="AA488">
        <f t="shared" si="248"/>
        <v>951</v>
      </c>
      <c r="AB488">
        <f t="shared" si="249"/>
        <v>500</v>
      </c>
      <c r="AM488" t="str">
        <f t="shared" si="250"/>
        <v>201901LP</v>
      </c>
      <c r="AN488">
        <f t="shared" ca="1" si="267"/>
        <v>30.000159999999997</v>
      </c>
      <c r="AO488">
        <f t="shared" ca="1" si="268"/>
        <v>2</v>
      </c>
      <c r="AP488">
        <f t="shared" ca="1" si="269"/>
        <v>2</v>
      </c>
      <c r="AQ488">
        <f t="shared" ca="1" si="270"/>
        <v>1</v>
      </c>
      <c r="AR488">
        <f t="shared" ca="1" si="271"/>
        <v>11</v>
      </c>
      <c r="AS488">
        <f ca="1">P488/J488</f>
        <v>0.19999817142439183</v>
      </c>
    </row>
    <row r="489" spans="1:45" hidden="1" outlineLevel="1" x14ac:dyDescent="0.4">
      <c r="A489">
        <f t="shared" si="239"/>
        <v>201901</v>
      </c>
      <c r="B489" t="s">
        <v>484</v>
      </c>
      <c r="C489" t="s">
        <v>647</v>
      </c>
      <c r="D489" t="str">
        <f t="shared" ca="1" si="257"/>
        <v>I120</v>
      </c>
      <c r="E489">
        <f t="shared" ca="1" si="240"/>
        <v>7</v>
      </c>
      <c r="F489">
        <f t="shared" ca="1" si="241"/>
        <v>33</v>
      </c>
      <c r="G489" t="str">
        <f t="shared" ca="1" si="253"/>
        <v>S10</v>
      </c>
      <c r="H489" t="str">
        <f t="shared" ca="1" si="254"/>
        <v>S107</v>
      </c>
      <c r="I489">
        <f ca="1">VLOOKUP(D489,PRC!$A$2:$B$21,2,0)*E489</f>
        <v>30100000</v>
      </c>
      <c r="J489">
        <f t="shared" ca="1" si="242"/>
        <v>19564996</v>
      </c>
      <c r="K489">
        <f ca="1">VLOOKUP(D489,PRC!$A$1:$C$21,3,0)*E489</f>
        <v>13545000</v>
      </c>
      <c r="L489">
        <f t="shared" ca="1" si="272"/>
        <v>301000</v>
      </c>
      <c r="M489">
        <f t="shared" ca="1" si="273"/>
        <v>602000</v>
      </c>
      <c r="N489">
        <f t="shared" ca="1" si="274"/>
        <v>1204000</v>
      </c>
      <c r="O489">
        <f t="shared" ca="1" si="275"/>
        <v>3311000</v>
      </c>
      <c r="P489">
        <f t="shared" ca="1" si="255"/>
        <v>601996</v>
      </c>
      <c r="Q489">
        <f ca="1">IF(P489&gt;0,1,0)</f>
        <v>1</v>
      </c>
      <c r="R489">
        <f t="shared" ca="1" si="243"/>
        <v>35</v>
      </c>
      <c r="S489">
        <f t="shared" ca="1" si="244"/>
        <v>1</v>
      </c>
      <c r="T489">
        <f t="shared" ca="1" si="245"/>
        <v>2</v>
      </c>
      <c r="U489">
        <f t="shared" ca="1" si="246"/>
        <v>4</v>
      </c>
      <c r="V489">
        <f t="shared" ca="1" si="247"/>
        <v>11</v>
      </c>
      <c r="X489">
        <f t="shared" si="251"/>
        <v>489</v>
      </c>
      <c r="Y489">
        <f t="shared" si="256"/>
        <v>452</v>
      </c>
      <c r="Z489">
        <f t="shared" si="252"/>
        <v>453</v>
      </c>
      <c r="AA489">
        <f t="shared" si="248"/>
        <v>951</v>
      </c>
      <c r="AB489">
        <f t="shared" si="249"/>
        <v>500</v>
      </c>
      <c r="AM489" t="str">
        <f t="shared" si="250"/>
        <v>201901LP</v>
      </c>
      <c r="AN489">
        <f t="shared" ca="1" si="267"/>
        <v>35.000013289036545</v>
      </c>
      <c r="AO489">
        <f t="shared" ca="1" si="268"/>
        <v>1</v>
      </c>
      <c r="AP489">
        <f t="shared" ca="1" si="269"/>
        <v>2</v>
      </c>
      <c r="AQ489">
        <f t="shared" ca="1" si="270"/>
        <v>4</v>
      </c>
      <c r="AR489">
        <f t="shared" ca="1" si="271"/>
        <v>11</v>
      </c>
      <c r="AS489">
        <f ca="1">P489/J489</f>
        <v>3.0769032613142368E-2</v>
      </c>
    </row>
    <row r="490" spans="1:45" hidden="1" outlineLevel="1" x14ac:dyDescent="0.4">
      <c r="A490">
        <f t="shared" si="239"/>
        <v>201901</v>
      </c>
      <c r="B490" t="s">
        <v>485</v>
      </c>
      <c r="C490" t="s">
        <v>647</v>
      </c>
      <c r="D490" t="str">
        <f t="shared" ca="1" si="257"/>
        <v>I116</v>
      </c>
      <c r="E490">
        <f t="shared" ca="1" si="240"/>
        <v>10</v>
      </c>
      <c r="F490">
        <f t="shared" ca="1" si="241"/>
        <v>30</v>
      </c>
      <c r="G490" t="str">
        <f t="shared" ca="1" si="253"/>
        <v>S10</v>
      </c>
      <c r="H490" t="str">
        <f t="shared" ca="1" si="254"/>
        <v>S106</v>
      </c>
      <c r="I490">
        <f ca="1">VLOOKUP(D490,PRC!$A$2:$B$21,2,0)*E490</f>
        <v>14600000</v>
      </c>
      <c r="J490">
        <f t="shared" ca="1" si="242"/>
        <v>9781995.9999999981</v>
      </c>
      <c r="K490">
        <f ca="1">VLOOKUP(D490,PRC!$A$1:$C$21,3,0)*E490</f>
        <v>8760000</v>
      </c>
      <c r="L490">
        <f t="shared" ca="1" si="272"/>
        <v>438000</v>
      </c>
      <c r="M490">
        <f t="shared" ca="1" si="273"/>
        <v>438000</v>
      </c>
      <c r="N490">
        <f t="shared" ca="1" si="274"/>
        <v>584000</v>
      </c>
      <c r="O490">
        <f t="shared" ca="1" si="275"/>
        <v>1460000</v>
      </c>
      <c r="P490">
        <f t="shared" ca="1" si="255"/>
        <v>-1898004.0000000019</v>
      </c>
      <c r="Q490">
        <f ca="1">IF(P490&gt;0,1,0)</f>
        <v>0</v>
      </c>
      <c r="R490">
        <f t="shared" ca="1" si="243"/>
        <v>33</v>
      </c>
      <c r="S490">
        <f t="shared" ca="1" si="244"/>
        <v>3</v>
      </c>
      <c r="T490">
        <f t="shared" ca="1" si="245"/>
        <v>3</v>
      </c>
      <c r="U490">
        <f t="shared" ca="1" si="246"/>
        <v>4</v>
      </c>
      <c r="V490">
        <f t="shared" ca="1" si="247"/>
        <v>10</v>
      </c>
      <c r="X490">
        <f t="shared" si="251"/>
        <v>490</v>
      </c>
      <c r="Y490">
        <f t="shared" si="256"/>
        <v>452</v>
      </c>
      <c r="Z490">
        <f t="shared" si="252"/>
        <v>453</v>
      </c>
      <c r="AA490">
        <f t="shared" si="248"/>
        <v>951</v>
      </c>
      <c r="AB490">
        <f t="shared" si="249"/>
        <v>500</v>
      </c>
      <c r="AM490" t="str">
        <f t="shared" si="250"/>
        <v>201901LP</v>
      </c>
      <c r="AN490">
        <f t="shared" ca="1" si="267"/>
        <v>33.00002739726029</v>
      </c>
      <c r="AO490">
        <f t="shared" ca="1" si="268"/>
        <v>3</v>
      </c>
      <c r="AP490">
        <f t="shared" ca="1" si="269"/>
        <v>3</v>
      </c>
      <c r="AQ490">
        <f t="shared" ca="1" si="270"/>
        <v>4</v>
      </c>
      <c r="AR490">
        <f t="shared" ca="1" si="271"/>
        <v>10</v>
      </c>
      <c r="AS490">
        <f ca="1">P490/J490</f>
        <v>-0.19403033900238789</v>
      </c>
    </row>
    <row r="491" spans="1:45" hidden="1" outlineLevel="1" x14ac:dyDescent="0.4">
      <c r="A491">
        <f t="shared" si="239"/>
        <v>201901</v>
      </c>
      <c r="B491" t="s">
        <v>486</v>
      </c>
      <c r="C491" t="s">
        <v>647</v>
      </c>
      <c r="D491" t="str">
        <f t="shared" ca="1" si="257"/>
        <v>I113</v>
      </c>
      <c r="E491">
        <f t="shared" ca="1" si="240"/>
        <v>5</v>
      </c>
      <c r="F491">
        <f t="shared" ca="1" si="241"/>
        <v>35</v>
      </c>
      <c r="G491" t="str">
        <f t="shared" ca="1" si="253"/>
        <v>S12</v>
      </c>
      <c r="H491" t="str">
        <f t="shared" ca="1" si="254"/>
        <v>S120</v>
      </c>
      <c r="I491">
        <f ca="1">VLOOKUP(D491,PRC!$A$2:$B$21,2,0)*E491</f>
        <v>3350000</v>
      </c>
      <c r="J491">
        <f t="shared" ca="1" si="242"/>
        <v>2244495.9999999995</v>
      </c>
      <c r="K491">
        <f ca="1">VLOOKUP(D491,PRC!$A$1:$C$21,3,0)*E491</f>
        <v>1507500</v>
      </c>
      <c r="L491">
        <f t="shared" ca="1" si="272"/>
        <v>67000</v>
      </c>
      <c r="M491">
        <f t="shared" ca="1" si="273"/>
        <v>101000</v>
      </c>
      <c r="N491">
        <f t="shared" ca="1" si="274"/>
        <v>168000</v>
      </c>
      <c r="O491">
        <f t="shared" ca="1" si="275"/>
        <v>503000</v>
      </c>
      <c r="P491">
        <f t="shared" ca="1" si="255"/>
        <v>-102004.00000000047</v>
      </c>
      <c r="Q491">
        <f ca="1">IF(P491&gt;0,1,0)</f>
        <v>0</v>
      </c>
      <c r="R491">
        <f t="shared" ca="1" si="243"/>
        <v>33</v>
      </c>
      <c r="S491">
        <f t="shared" ca="1" si="244"/>
        <v>2</v>
      </c>
      <c r="T491">
        <f t="shared" ca="1" si="245"/>
        <v>3</v>
      </c>
      <c r="U491">
        <f t="shared" ca="1" si="246"/>
        <v>5</v>
      </c>
      <c r="V491">
        <f t="shared" ca="1" si="247"/>
        <v>15</v>
      </c>
      <c r="X491">
        <f t="shared" si="251"/>
        <v>491</v>
      </c>
      <c r="Y491">
        <f t="shared" si="256"/>
        <v>452</v>
      </c>
      <c r="Z491">
        <f t="shared" si="252"/>
        <v>453</v>
      </c>
      <c r="AA491">
        <f t="shared" si="248"/>
        <v>951</v>
      </c>
      <c r="AB491">
        <f t="shared" si="249"/>
        <v>500</v>
      </c>
      <c r="AM491" t="str">
        <f t="shared" si="250"/>
        <v>201901LP</v>
      </c>
      <c r="AN491">
        <f t="shared" ca="1" si="267"/>
        <v>33.000119402985085</v>
      </c>
      <c r="AO491">
        <f t="shared" ca="1" si="268"/>
        <v>2</v>
      </c>
      <c r="AP491">
        <f t="shared" ca="1" si="269"/>
        <v>3.0149253731343282</v>
      </c>
      <c r="AQ491">
        <f t="shared" ca="1" si="270"/>
        <v>5.0149253731343286</v>
      </c>
      <c r="AR491">
        <f t="shared" ca="1" si="271"/>
        <v>15.014925373134327</v>
      </c>
      <c r="AS491">
        <f ca="1">P491/J491</f>
        <v>-4.5446282818058258E-2</v>
      </c>
    </row>
    <row r="492" spans="1:45" hidden="1" outlineLevel="1" x14ac:dyDescent="0.4">
      <c r="A492">
        <f t="shared" si="239"/>
        <v>201901</v>
      </c>
      <c r="B492" t="s">
        <v>487</v>
      </c>
      <c r="C492" t="s">
        <v>647</v>
      </c>
      <c r="D492" t="str">
        <f t="shared" ca="1" si="257"/>
        <v>I116</v>
      </c>
      <c r="E492">
        <f t="shared" ca="1" si="240"/>
        <v>8</v>
      </c>
      <c r="F492">
        <f t="shared" ca="1" si="241"/>
        <v>35</v>
      </c>
      <c r="G492" t="str">
        <f t="shared" ca="1" si="253"/>
        <v>S10</v>
      </c>
      <c r="H492" t="str">
        <f t="shared" ca="1" si="254"/>
        <v>S102</v>
      </c>
      <c r="I492">
        <f ca="1">VLOOKUP(D492,PRC!$A$2:$B$21,2,0)*E492</f>
        <v>11680000</v>
      </c>
      <c r="J492">
        <f t="shared" ca="1" si="242"/>
        <v>8059195.9999999991</v>
      </c>
      <c r="K492">
        <f ca="1">VLOOKUP(D492,PRC!$A$1:$C$21,3,0)*E492</f>
        <v>7008000</v>
      </c>
      <c r="L492">
        <f t="shared" ca="1" si="272"/>
        <v>350000</v>
      </c>
      <c r="M492">
        <f t="shared" ca="1" si="273"/>
        <v>117000</v>
      </c>
      <c r="N492">
        <f t="shared" ca="1" si="274"/>
        <v>584000</v>
      </c>
      <c r="O492">
        <f t="shared" ca="1" si="275"/>
        <v>1752000</v>
      </c>
      <c r="P492">
        <f t="shared" ca="1" si="255"/>
        <v>-1751804.0000000009</v>
      </c>
      <c r="Q492">
        <f ca="1">IF(P492&gt;0,1,0)</f>
        <v>0</v>
      </c>
      <c r="R492">
        <f t="shared" ca="1" si="243"/>
        <v>31</v>
      </c>
      <c r="S492">
        <f t="shared" ca="1" si="244"/>
        <v>3</v>
      </c>
      <c r="T492">
        <f t="shared" ca="1" si="245"/>
        <v>1</v>
      </c>
      <c r="U492">
        <f t="shared" ca="1" si="246"/>
        <v>5</v>
      </c>
      <c r="V492">
        <f t="shared" ca="1" si="247"/>
        <v>15</v>
      </c>
      <c r="X492">
        <f t="shared" si="251"/>
        <v>492</v>
      </c>
      <c r="Y492">
        <f t="shared" si="256"/>
        <v>452</v>
      </c>
      <c r="Z492">
        <f t="shared" si="252"/>
        <v>453</v>
      </c>
      <c r="AA492">
        <f t="shared" si="248"/>
        <v>951</v>
      </c>
      <c r="AB492">
        <f t="shared" si="249"/>
        <v>500</v>
      </c>
      <c r="AM492" t="str">
        <f t="shared" si="250"/>
        <v>201901LP</v>
      </c>
      <c r="AN492">
        <f t="shared" ca="1" si="267"/>
        <v>31.000034246575346</v>
      </c>
      <c r="AO492">
        <f t="shared" ca="1" si="268"/>
        <v>2.9965753424657531</v>
      </c>
      <c r="AP492">
        <f t="shared" ca="1" si="269"/>
        <v>1.0017123287671232</v>
      </c>
      <c r="AQ492">
        <f t="shared" ca="1" si="270"/>
        <v>5</v>
      </c>
      <c r="AR492">
        <f t="shared" ca="1" si="271"/>
        <v>15</v>
      </c>
      <c r="AS492">
        <f ca="1">P492/J492</f>
        <v>-0.21736709220125694</v>
      </c>
    </row>
    <row r="493" spans="1:45" hidden="1" outlineLevel="1" x14ac:dyDescent="0.4">
      <c r="A493">
        <f t="shared" si="239"/>
        <v>201901</v>
      </c>
      <c r="B493" t="s">
        <v>488</v>
      </c>
      <c r="C493" t="s">
        <v>647</v>
      </c>
      <c r="D493" t="str">
        <f t="shared" ca="1" si="257"/>
        <v>I116</v>
      </c>
      <c r="E493">
        <f t="shared" ca="1" si="240"/>
        <v>5</v>
      </c>
      <c r="F493">
        <f t="shared" ca="1" si="241"/>
        <v>31</v>
      </c>
      <c r="G493" t="str">
        <f t="shared" ca="1" si="253"/>
        <v>S10</v>
      </c>
      <c r="H493" t="str">
        <f t="shared" ca="1" si="254"/>
        <v>S108</v>
      </c>
      <c r="I493">
        <f ca="1">VLOOKUP(D493,PRC!$A$2:$B$21,2,0)*E493</f>
        <v>7300000</v>
      </c>
      <c r="J493">
        <f t="shared" ca="1" si="242"/>
        <v>4963996</v>
      </c>
      <c r="K493">
        <f ca="1">VLOOKUP(D493,PRC!$A$1:$C$21,3,0)*E493</f>
        <v>4380000</v>
      </c>
      <c r="L493">
        <f t="shared" ca="1" si="272"/>
        <v>73000</v>
      </c>
      <c r="M493">
        <f t="shared" ca="1" si="273"/>
        <v>73000</v>
      </c>
      <c r="N493">
        <f t="shared" ca="1" si="274"/>
        <v>365000</v>
      </c>
      <c r="O493">
        <f t="shared" ca="1" si="275"/>
        <v>949000</v>
      </c>
      <c r="P493">
        <f t="shared" ca="1" si="255"/>
        <v>-876004</v>
      </c>
      <c r="Q493">
        <f ca="1">IF(P493&gt;0,1,0)</f>
        <v>0</v>
      </c>
      <c r="R493">
        <f t="shared" ca="1" si="243"/>
        <v>32</v>
      </c>
      <c r="S493">
        <f t="shared" ca="1" si="244"/>
        <v>1</v>
      </c>
      <c r="T493">
        <f t="shared" ca="1" si="245"/>
        <v>1</v>
      </c>
      <c r="U493">
        <f t="shared" ca="1" si="246"/>
        <v>5</v>
      </c>
      <c r="V493">
        <f t="shared" ca="1" si="247"/>
        <v>13</v>
      </c>
      <c r="X493">
        <f t="shared" si="251"/>
        <v>493</v>
      </c>
      <c r="Y493">
        <f t="shared" si="256"/>
        <v>452</v>
      </c>
      <c r="Z493">
        <f t="shared" si="252"/>
        <v>453</v>
      </c>
      <c r="AA493">
        <f t="shared" si="248"/>
        <v>951</v>
      </c>
      <c r="AB493">
        <f t="shared" si="249"/>
        <v>500</v>
      </c>
      <c r="AM493" t="str">
        <f t="shared" si="250"/>
        <v>201901LP</v>
      </c>
      <c r="AN493">
        <f t="shared" ca="1" si="267"/>
        <v>32.000054794520551</v>
      </c>
      <c r="AO493">
        <f t="shared" ca="1" si="268"/>
        <v>1</v>
      </c>
      <c r="AP493">
        <f t="shared" ca="1" si="269"/>
        <v>1</v>
      </c>
      <c r="AQ493">
        <f t="shared" ca="1" si="270"/>
        <v>5</v>
      </c>
      <c r="AR493">
        <f t="shared" ca="1" si="271"/>
        <v>13</v>
      </c>
      <c r="AS493">
        <f ca="1">P493/J493</f>
        <v>-0.17647153623814363</v>
      </c>
    </row>
    <row r="494" spans="1:45" hidden="1" outlineLevel="1" x14ac:dyDescent="0.4">
      <c r="A494">
        <f t="shared" si="239"/>
        <v>201901</v>
      </c>
      <c r="B494" t="s">
        <v>489</v>
      </c>
      <c r="C494" t="s">
        <v>647</v>
      </c>
      <c r="D494" t="str">
        <f t="shared" ca="1" si="257"/>
        <v>I102</v>
      </c>
      <c r="E494">
        <f t="shared" ca="1" si="240"/>
        <v>9</v>
      </c>
      <c r="F494">
        <f t="shared" ca="1" si="241"/>
        <v>33</v>
      </c>
      <c r="G494" t="str">
        <f t="shared" ca="1" si="253"/>
        <v>S10</v>
      </c>
      <c r="H494" t="str">
        <f t="shared" ca="1" si="254"/>
        <v>S108</v>
      </c>
      <c r="I494">
        <f ca="1">VLOOKUP(D494,PRC!$A$2:$B$21,2,0)*E494</f>
        <v>360000</v>
      </c>
      <c r="J494">
        <f t="shared" ca="1" si="242"/>
        <v>233996</v>
      </c>
      <c r="K494">
        <f ca="1">VLOOKUP(D494,PRC!$A$1:$C$21,3,0)*E494</f>
        <v>169200</v>
      </c>
      <c r="L494">
        <f t="shared" ca="1" si="272"/>
        <v>11000</v>
      </c>
      <c r="M494">
        <f t="shared" ca="1" si="273"/>
        <v>7000</v>
      </c>
      <c r="N494">
        <f t="shared" ca="1" si="274"/>
        <v>4000</v>
      </c>
      <c r="O494">
        <f t="shared" ca="1" si="275"/>
        <v>50000</v>
      </c>
      <c r="P494">
        <f t="shared" ca="1" si="255"/>
        <v>-7204</v>
      </c>
      <c r="Q494">
        <f ca="1">IF(P494&gt;0,1,0)</f>
        <v>0</v>
      </c>
      <c r="R494">
        <f t="shared" ca="1" si="243"/>
        <v>35</v>
      </c>
      <c r="S494">
        <f t="shared" ca="1" si="244"/>
        <v>3</v>
      </c>
      <c r="T494">
        <f t="shared" ca="1" si="245"/>
        <v>2</v>
      </c>
      <c r="U494">
        <f t="shared" ca="1" si="246"/>
        <v>1</v>
      </c>
      <c r="V494">
        <f t="shared" ca="1" si="247"/>
        <v>14</v>
      </c>
      <c r="X494">
        <f t="shared" si="251"/>
        <v>494</v>
      </c>
      <c r="Y494">
        <f t="shared" si="256"/>
        <v>452</v>
      </c>
      <c r="Z494">
        <f t="shared" si="252"/>
        <v>453</v>
      </c>
      <c r="AA494">
        <f t="shared" si="248"/>
        <v>951</v>
      </c>
      <c r="AB494">
        <f t="shared" si="249"/>
        <v>500</v>
      </c>
      <c r="AM494" t="str">
        <f t="shared" si="250"/>
        <v>201901LP</v>
      </c>
      <c r="AN494">
        <f t="shared" ca="1" si="267"/>
        <v>35.001111111111115</v>
      </c>
      <c r="AO494">
        <f t="shared" ca="1" si="268"/>
        <v>3.0555555555555554</v>
      </c>
      <c r="AP494">
        <f t="shared" ca="1" si="269"/>
        <v>1.9444444444444444</v>
      </c>
      <c r="AQ494">
        <f t="shared" ca="1" si="270"/>
        <v>1.1111111111111112</v>
      </c>
      <c r="AR494">
        <f t="shared" ca="1" si="271"/>
        <v>13.888888888888889</v>
      </c>
      <c r="AS494">
        <f ca="1">P494/J494</f>
        <v>-3.078685105728303E-2</v>
      </c>
    </row>
    <row r="495" spans="1:45" hidden="1" outlineLevel="1" x14ac:dyDescent="0.4">
      <c r="A495">
        <f t="shared" si="239"/>
        <v>201901</v>
      </c>
      <c r="B495" t="s">
        <v>490</v>
      </c>
      <c r="C495" t="s">
        <v>647</v>
      </c>
      <c r="D495" t="str">
        <f t="shared" ca="1" si="257"/>
        <v>I116</v>
      </c>
      <c r="E495">
        <f t="shared" ca="1" si="240"/>
        <v>10</v>
      </c>
      <c r="F495">
        <f t="shared" ca="1" si="241"/>
        <v>33</v>
      </c>
      <c r="G495" t="str">
        <f t="shared" ca="1" si="253"/>
        <v>S10</v>
      </c>
      <c r="H495" t="str">
        <f t="shared" ca="1" si="254"/>
        <v>S109</v>
      </c>
      <c r="I495">
        <f ca="1">VLOOKUP(D495,PRC!$A$2:$B$21,2,0)*E495</f>
        <v>14600000</v>
      </c>
      <c r="J495">
        <f t="shared" ca="1" si="242"/>
        <v>9927996</v>
      </c>
      <c r="K495">
        <f ca="1">VLOOKUP(D495,PRC!$A$1:$C$21,3,0)*E495</f>
        <v>8760000</v>
      </c>
      <c r="L495">
        <f t="shared" ca="1" si="272"/>
        <v>438000</v>
      </c>
      <c r="M495">
        <f t="shared" ca="1" si="273"/>
        <v>292000</v>
      </c>
      <c r="N495">
        <f t="shared" ca="1" si="274"/>
        <v>730000</v>
      </c>
      <c r="O495">
        <f t="shared" ca="1" si="275"/>
        <v>2044000</v>
      </c>
      <c r="P495">
        <f t="shared" ca="1" si="255"/>
        <v>-2336004</v>
      </c>
      <c r="Q495">
        <f ca="1">IF(P495&gt;0,1,0)</f>
        <v>0</v>
      </c>
      <c r="R495">
        <f t="shared" ca="1" si="243"/>
        <v>32</v>
      </c>
      <c r="S495">
        <f t="shared" ca="1" si="244"/>
        <v>3</v>
      </c>
      <c r="T495">
        <f t="shared" ca="1" si="245"/>
        <v>2</v>
      </c>
      <c r="U495">
        <f t="shared" ca="1" si="246"/>
        <v>5</v>
      </c>
      <c r="V495">
        <f t="shared" ca="1" si="247"/>
        <v>14</v>
      </c>
      <c r="X495">
        <f t="shared" si="251"/>
        <v>495</v>
      </c>
      <c r="Y495">
        <f t="shared" si="256"/>
        <v>452</v>
      </c>
      <c r="Z495">
        <f t="shared" si="252"/>
        <v>453</v>
      </c>
      <c r="AA495">
        <f t="shared" si="248"/>
        <v>951</v>
      </c>
      <c r="AB495">
        <f t="shared" si="249"/>
        <v>500</v>
      </c>
      <c r="AM495" t="str">
        <f t="shared" si="250"/>
        <v>201901LP</v>
      </c>
      <c r="AN495">
        <f t="shared" ca="1" si="267"/>
        <v>32.000027397260276</v>
      </c>
      <c r="AO495">
        <f t="shared" ca="1" si="268"/>
        <v>3</v>
      </c>
      <c r="AP495">
        <f t="shared" ca="1" si="269"/>
        <v>2</v>
      </c>
      <c r="AQ495">
        <f t="shared" ca="1" si="270"/>
        <v>5</v>
      </c>
      <c r="AR495">
        <f t="shared" ca="1" si="271"/>
        <v>14.000000000000002</v>
      </c>
      <c r="AS495">
        <f ca="1">P495/J495</f>
        <v>-0.2352946153483543</v>
      </c>
    </row>
    <row r="496" spans="1:45" hidden="1" outlineLevel="1" x14ac:dyDescent="0.4">
      <c r="A496">
        <f t="shared" si="239"/>
        <v>201901</v>
      </c>
      <c r="B496" t="s">
        <v>491</v>
      </c>
      <c r="C496" t="s">
        <v>647</v>
      </c>
      <c r="D496" t="str">
        <f t="shared" ca="1" si="257"/>
        <v>I110</v>
      </c>
      <c r="E496">
        <f t="shared" ca="1" si="240"/>
        <v>10</v>
      </c>
      <c r="F496">
        <f t="shared" ca="1" si="241"/>
        <v>30</v>
      </c>
      <c r="G496" t="str">
        <f t="shared" ca="1" si="253"/>
        <v>S11</v>
      </c>
      <c r="H496" t="str">
        <f t="shared" ca="1" si="254"/>
        <v>S119</v>
      </c>
      <c r="I496">
        <f ca="1">VLOOKUP(D496,PRC!$A$2:$B$21,2,0)*E496</f>
        <v>3000000</v>
      </c>
      <c r="J496">
        <f t="shared" ca="1" si="242"/>
        <v>2009995.9999999998</v>
      </c>
      <c r="K496">
        <f ca="1">VLOOKUP(D496,PRC!$A$1:$C$21,3,0)*E496</f>
        <v>1380000</v>
      </c>
      <c r="L496">
        <f t="shared" ca="1" si="272"/>
        <v>90000</v>
      </c>
      <c r="M496">
        <f t="shared" ca="1" si="273"/>
        <v>90000</v>
      </c>
      <c r="N496">
        <f t="shared" ca="1" si="274"/>
        <v>30000</v>
      </c>
      <c r="O496">
        <f t="shared" ca="1" si="275"/>
        <v>450000</v>
      </c>
      <c r="P496">
        <f t="shared" ca="1" si="255"/>
        <v>-30004.000000000233</v>
      </c>
      <c r="Q496">
        <f ca="1">IF(P496&gt;0,1,0)</f>
        <v>0</v>
      </c>
      <c r="R496">
        <f t="shared" ca="1" si="243"/>
        <v>33</v>
      </c>
      <c r="S496">
        <f t="shared" ca="1" si="244"/>
        <v>3</v>
      </c>
      <c r="T496">
        <f t="shared" ca="1" si="245"/>
        <v>3</v>
      </c>
      <c r="U496">
        <f t="shared" ca="1" si="246"/>
        <v>1</v>
      </c>
      <c r="V496">
        <f t="shared" ca="1" si="247"/>
        <v>15</v>
      </c>
      <c r="X496">
        <f t="shared" si="251"/>
        <v>496</v>
      </c>
      <c r="Y496">
        <f t="shared" si="256"/>
        <v>452</v>
      </c>
      <c r="Z496">
        <f t="shared" si="252"/>
        <v>453</v>
      </c>
      <c r="AA496">
        <f t="shared" si="248"/>
        <v>951</v>
      </c>
      <c r="AB496">
        <f t="shared" si="249"/>
        <v>500</v>
      </c>
      <c r="AM496" t="str">
        <f t="shared" si="250"/>
        <v>201901LP</v>
      </c>
      <c r="AN496">
        <f t="shared" ca="1" si="267"/>
        <v>33.000133333333338</v>
      </c>
      <c r="AO496">
        <f t="shared" ca="1" si="268"/>
        <v>3</v>
      </c>
      <c r="AP496">
        <f t="shared" ca="1" si="269"/>
        <v>3</v>
      </c>
      <c r="AQ496">
        <f t="shared" ca="1" si="270"/>
        <v>1</v>
      </c>
      <c r="AR496">
        <f t="shared" ca="1" si="271"/>
        <v>15</v>
      </c>
      <c r="AS496">
        <f ca="1">P496/J496</f>
        <v>-1.4927392890334228E-2</v>
      </c>
    </row>
    <row r="497" spans="1:45" hidden="1" outlineLevel="1" x14ac:dyDescent="0.4">
      <c r="A497">
        <f t="shared" si="239"/>
        <v>201901</v>
      </c>
      <c r="B497" t="s">
        <v>492</v>
      </c>
      <c r="C497" t="s">
        <v>647</v>
      </c>
      <c r="D497" t="str">
        <f t="shared" ca="1" si="257"/>
        <v>I116</v>
      </c>
      <c r="E497">
        <f t="shared" ca="1" si="240"/>
        <v>7</v>
      </c>
      <c r="F497">
        <f t="shared" ca="1" si="241"/>
        <v>32</v>
      </c>
      <c r="G497" t="str">
        <f t="shared" ca="1" si="253"/>
        <v>S10</v>
      </c>
      <c r="H497" t="str">
        <f t="shared" ca="1" si="254"/>
        <v>S106</v>
      </c>
      <c r="I497">
        <f ca="1">VLOOKUP(D497,PRC!$A$2:$B$21,2,0)*E497</f>
        <v>10220000</v>
      </c>
      <c r="J497">
        <f t="shared" ca="1" si="242"/>
        <v>6847395.9999999991</v>
      </c>
      <c r="K497">
        <f ca="1">VLOOKUP(D497,PRC!$A$1:$C$21,3,0)*E497</f>
        <v>6132000</v>
      </c>
      <c r="L497">
        <f t="shared" ca="1" si="272"/>
        <v>307000</v>
      </c>
      <c r="M497">
        <f t="shared" ca="1" si="273"/>
        <v>102000</v>
      </c>
      <c r="N497">
        <f t="shared" ca="1" si="274"/>
        <v>102000</v>
      </c>
      <c r="O497">
        <f t="shared" ca="1" si="275"/>
        <v>1329000</v>
      </c>
      <c r="P497">
        <f t="shared" ca="1" si="255"/>
        <v>-1124604.0000000009</v>
      </c>
      <c r="Q497">
        <f ca="1">IF(P497&gt;0,1,0)</f>
        <v>0</v>
      </c>
      <c r="R497">
        <f t="shared" ca="1" si="243"/>
        <v>33</v>
      </c>
      <c r="S497">
        <f t="shared" ca="1" si="244"/>
        <v>3</v>
      </c>
      <c r="T497">
        <f t="shared" ca="1" si="245"/>
        <v>1</v>
      </c>
      <c r="U497">
        <f t="shared" ca="1" si="246"/>
        <v>1</v>
      </c>
      <c r="V497">
        <f t="shared" ca="1" si="247"/>
        <v>13</v>
      </c>
      <c r="X497">
        <f t="shared" si="251"/>
        <v>497</v>
      </c>
      <c r="Y497">
        <f t="shared" si="256"/>
        <v>452</v>
      </c>
      <c r="Z497">
        <f t="shared" si="252"/>
        <v>453</v>
      </c>
      <c r="AA497">
        <f t="shared" si="248"/>
        <v>951</v>
      </c>
      <c r="AB497">
        <f t="shared" si="249"/>
        <v>500</v>
      </c>
      <c r="AM497" t="str">
        <f t="shared" si="250"/>
        <v>201901LP</v>
      </c>
      <c r="AN497">
        <f t="shared" ca="1" si="267"/>
        <v>33.000039138943258</v>
      </c>
      <c r="AO497">
        <f t="shared" ca="1" si="268"/>
        <v>3.0039138943248531</v>
      </c>
      <c r="AP497">
        <f t="shared" ca="1" si="269"/>
        <v>0.99804305283757344</v>
      </c>
      <c r="AQ497">
        <f t="shared" ca="1" si="270"/>
        <v>0.99804305283757344</v>
      </c>
      <c r="AR497">
        <f t="shared" ca="1" si="271"/>
        <v>13.003913894324853</v>
      </c>
      <c r="AS497">
        <f ca="1">P497/J497</f>
        <v>-0.16423820091608562</v>
      </c>
    </row>
    <row r="498" spans="1:45" hidden="1" outlineLevel="1" x14ac:dyDescent="0.4">
      <c r="A498">
        <f t="shared" si="239"/>
        <v>201901</v>
      </c>
      <c r="B498" t="s">
        <v>493</v>
      </c>
      <c r="C498" t="s">
        <v>647</v>
      </c>
      <c r="D498" t="str">
        <f t="shared" ca="1" si="257"/>
        <v>I112</v>
      </c>
      <c r="E498">
        <f t="shared" ca="1" si="240"/>
        <v>10</v>
      </c>
      <c r="F498">
        <f t="shared" ca="1" si="241"/>
        <v>33</v>
      </c>
      <c r="G498" t="str">
        <f t="shared" ca="1" si="253"/>
        <v>S10</v>
      </c>
      <c r="H498" t="str">
        <f t="shared" ca="1" si="254"/>
        <v>S101</v>
      </c>
      <c r="I498">
        <f ca="1">VLOOKUP(D498,PRC!$A$2:$B$21,2,0)*E498</f>
        <v>650000</v>
      </c>
      <c r="J498">
        <f t="shared" ca="1" si="242"/>
        <v>422496</v>
      </c>
      <c r="K498">
        <f ca="1">VLOOKUP(D498,PRC!$A$1:$C$21,3,0)*E498</f>
        <v>325000</v>
      </c>
      <c r="L498">
        <f t="shared" ca="1" si="272"/>
        <v>20000</v>
      </c>
      <c r="M498">
        <f t="shared" ca="1" si="273"/>
        <v>13000</v>
      </c>
      <c r="N498">
        <f t="shared" ca="1" si="274"/>
        <v>20000</v>
      </c>
      <c r="O498">
        <f t="shared" ca="1" si="275"/>
        <v>91000</v>
      </c>
      <c r="P498">
        <f t="shared" ca="1" si="255"/>
        <v>-46504</v>
      </c>
      <c r="Q498">
        <f ca="1">IF(P498&gt;0,1,0)</f>
        <v>0</v>
      </c>
      <c r="R498">
        <f t="shared" ca="1" si="243"/>
        <v>35</v>
      </c>
      <c r="S498">
        <f t="shared" ca="1" si="244"/>
        <v>3</v>
      </c>
      <c r="T498">
        <f t="shared" ca="1" si="245"/>
        <v>2</v>
      </c>
      <c r="U498">
        <f t="shared" ca="1" si="246"/>
        <v>3</v>
      </c>
      <c r="V498">
        <f t="shared" ca="1" si="247"/>
        <v>14</v>
      </c>
      <c r="X498">
        <f t="shared" si="251"/>
        <v>498</v>
      </c>
      <c r="Y498">
        <f t="shared" si="256"/>
        <v>452</v>
      </c>
      <c r="Z498">
        <f t="shared" si="252"/>
        <v>453</v>
      </c>
      <c r="AA498">
        <f t="shared" si="248"/>
        <v>951</v>
      </c>
      <c r="AB498">
        <f t="shared" si="249"/>
        <v>500</v>
      </c>
      <c r="AM498" t="str">
        <f t="shared" si="250"/>
        <v>201901LP</v>
      </c>
      <c r="AN498">
        <f t="shared" ca="1" si="267"/>
        <v>35.000615384615386</v>
      </c>
      <c r="AO498">
        <f t="shared" ca="1" si="268"/>
        <v>3.0769230769230771</v>
      </c>
      <c r="AP498">
        <f t="shared" ca="1" si="269"/>
        <v>2</v>
      </c>
      <c r="AQ498">
        <f t="shared" ca="1" si="270"/>
        <v>3.0769230769230771</v>
      </c>
      <c r="AR498">
        <f t="shared" ca="1" si="271"/>
        <v>14.000000000000002</v>
      </c>
      <c r="AS498">
        <f ca="1">P498/J498</f>
        <v>-0.11006968113307582</v>
      </c>
    </row>
    <row r="499" spans="1:45" hidden="1" outlineLevel="1" x14ac:dyDescent="0.4">
      <c r="A499">
        <f t="shared" si="239"/>
        <v>201901</v>
      </c>
      <c r="B499" t="s">
        <v>494</v>
      </c>
      <c r="C499" t="s">
        <v>647</v>
      </c>
      <c r="D499" t="str">
        <f t="shared" ca="1" si="257"/>
        <v>I119</v>
      </c>
      <c r="E499">
        <f t="shared" ca="1" si="240"/>
        <v>10</v>
      </c>
      <c r="F499">
        <f t="shared" ca="1" si="241"/>
        <v>33</v>
      </c>
      <c r="G499" t="str">
        <f t="shared" ca="1" si="253"/>
        <v>S10</v>
      </c>
      <c r="H499" t="str">
        <f t="shared" ca="1" si="254"/>
        <v>S106</v>
      </c>
      <c r="I499">
        <f ca="1">VLOOKUP(D499,PRC!$A$2:$B$21,2,0)*E499</f>
        <v>950000</v>
      </c>
      <c r="J499">
        <f t="shared" ca="1" si="242"/>
        <v>617496</v>
      </c>
      <c r="K499">
        <f ca="1">VLOOKUP(D499,PRC!$A$1:$C$21,3,0)*E499</f>
        <v>456000</v>
      </c>
      <c r="L499">
        <f t="shared" ca="1" si="272"/>
        <v>29000</v>
      </c>
      <c r="M499">
        <f t="shared" ca="1" si="273"/>
        <v>29000</v>
      </c>
      <c r="N499">
        <f t="shared" ca="1" si="274"/>
        <v>48000</v>
      </c>
      <c r="O499">
        <f t="shared" ca="1" si="275"/>
        <v>124000</v>
      </c>
      <c r="P499">
        <f t="shared" ca="1" si="255"/>
        <v>-68504</v>
      </c>
      <c r="Q499">
        <f ca="1">IF(P499&gt;0,1,0)</f>
        <v>0</v>
      </c>
      <c r="R499">
        <f t="shared" ca="1" si="243"/>
        <v>35</v>
      </c>
      <c r="S499">
        <f t="shared" ca="1" si="244"/>
        <v>3</v>
      </c>
      <c r="T499">
        <f t="shared" ca="1" si="245"/>
        <v>3</v>
      </c>
      <c r="U499">
        <f t="shared" ca="1" si="246"/>
        <v>5</v>
      </c>
      <c r="V499">
        <f t="shared" ca="1" si="247"/>
        <v>13</v>
      </c>
      <c r="X499">
        <f t="shared" si="251"/>
        <v>499</v>
      </c>
      <c r="Y499">
        <f t="shared" si="256"/>
        <v>452</v>
      </c>
      <c r="Z499">
        <f t="shared" si="252"/>
        <v>453</v>
      </c>
      <c r="AA499">
        <f t="shared" si="248"/>
        <v>951</v>
      </c>
      <c r="AB499">
        <f t="shared" si="249"/>
        <v>500</v>
      </c>
      <c r="AM499" t="str">
        <f t="shared" si="250"/>
        <v>201901LP</v>
      </c>
      <c r="AN499">
        <f t="shared" ca="1" si="267"/>
        <v>35.00042105263158</v>
      </c>
      <c r="AO499">
        <f t="shared" ca="1" si="268"/>
        <v>3.0526315789473681</v>
      </c>
      <c r="AP499">
        <f t="shared" ca="1" si="269"/>
        <v>3.0526315789473681</v>
      </c>
      <c r="AQ499">
        <f t="shared" ca="1" si="270"/>
        <v>5.0526315789473681</v>
      </c>
      <c r="AR499">
        <f t="shared" ca="1" si="271"/>
        <v>13.052631578947368</v>
      </c>
      <c r="AS499">
        <f ca="1">P499/J499</f>
        <v>-0.11093837045098268</v>
      </c>
    </row>
    <row r="500" spans="1:45" hidden="1" outlineLevel="1" x14ac:dyDescent="0.4">
      <c r="A500">
        <f t="shared" si="239"/>
        <v>201901</v>
      </c>
      <c r="B500" t="s">
        <v>495</v>
      </c>
      <c r="C500" t="s">
        <v>647</v>
      </c>
      <c r="D500" t="str">
        <f t="shared" ca="1" si="257"/>
        <v>I116</v>
      </c>
      <c r="E500">
        <f t="shared" ca="1" si="240"/>
        <v>10</v>
      </c>
      <c r="F500">
        <f t="shared" ca="1" si="241"/>
        <v>35</v>
      </c>
      <c r="G500" t="str">
        <f t="shared" ca="1" si="253"/>
        <v>S11</v>
      </c>
      <c r="H500" t="str">
        <f t="shared" ca="1" si="254"/>
        <v>S112</v>
      </c>
      <c r="I500">
        <f ca="1">VLOOKUP(D500,PRC!$A$2:$B$21,2,0)*E500</f>
        <v>14600000</v>
      </c>
      <c r="J500">
        <f t="shared" ca="1" si="242"/>
        <v>9635995.9999999981</v>
      </c>
      <c r="K500">
        <f ca="1">VLOOKUP(D500,PRC!$A$1:$C$21,3,0)*E500</f>
        <v>8760000</v>
      </c>
      <c r="L500">
        <f t="shared" ca="1" si="272"/>
        <v>438000</v>
      </c>
      <c r="M500">
        <f t="shared" ca="1" si="273"/>
        <v>292000</v>
      </c>
      <c r="N500">
        <f t="shared" ca="1" si="274"/>
        <v>292000</v>
      </c>
      <c r="O500">
        <f t="shared" ca="1" si="275"/>
        <v>2190000</v>
      </c>
      <c r="P500">
        <f t="shared" ca="1" si="255"/>
        <v>-2336004.0000000019</v>
      </c>
      <c r="Q500">
        <f ca="1">IF(P500&gt;0,1,0)</f>
        <v>0</v>
      </c>
      <c r="R500">
        <f t="shared" ca="1" si="243"/>
        <v>34</v>
      </c>
      <c r="S500">
        <f t="shared" ca="1" si="244"/>
        <v>3</v>
      </c>
      <c r="T500">
        <f t="shared" ca="1" si="245"/>
        <v>2</v>
      </c>
      <c r="U500">
        <f t="shared" ca="1" si="246"/>
        <v>2</v>
      </c>
      <c r="V500">
        <f t="shared" ca="1" si="247"/>
        <v>15</v>
      </c>
      <c r="X500">
        <f t="shared" si="251"/>
        <v>500</v>
      </c>
      <c r="Y500">
        <f t="shared" si="256"/>
        <v>452</v>
      </c>
      <c r="Z500">
        <f t="shared" si="252"/>
        <v>453</v>
      </c>
      <c r="AA500">
        <f t="shared" si="248"/>
        <v>951</v>
      </c>
      <c r="AB500">
        <f t="shared" si="249"/>
        <v>500</v>
      </c>
      <c r="AM500" t="str">
        <f t="shared" si="250"/>
        <v>201901LP</v>
      </c>
      <c r="AN500">
        <f t="shared" ca="1" si="267"/>
        <v>34.00002739726029</v>
      </c>
      <c r="AO500">
        <f t="shared" ca="1" si="268"/>
        <v>3</v>
      </c>
      <c r="AP500">
        <f t="shared" ca="1" si="269"/>
        <v>2</v>
      </c>
      <c r="AQ500">
        <f t="shared" ca="1" si="270"/>
        <v>2</v>
      </c>
      <c r="AR500">
        <f t="shared" ca="1" si="271"/>
        <v>15</v>
      </c>
      <c r="AS500">
        <f ca="1">P500/J500</f>
        <v>-0.2424247581671892</v>
      </c>
    </row>
    <row r="501" spans="1:45" hidden="1" outlineLevel="1" x14ac:dyDescent="0.4">
      <c r="A501">
        <f t="shared" si="239"/>
        <v>201901</v>
      </c>
      <c r="B501" t="s">
        <v>496</v>
      </c>
      <c r="C501" t="s">
        <v>647</v>
      </c>
      <c r="D501" t="str">
        <f t="shared" ca="1" si="257"/>
        <v>I120</v>
      </c>
      <c r="E501">
        <f t="shared" ca="1" si="240"/>
        <v>10</v>
      </c>
      <c r="F501">
        <f t="shared" ca="1" si="241"/>
        <v>32</v>
      </c>
      <c r="G501" t="str">
        <f t="shared" ca="1" si="253"/>
        <v>S11</v>
      </c>
      <c r="H501" t="str">
        <f t="shared" ca="1" si="254"/>
        <v>S115</v>
      </c>
      <c r="I501">
        <f ca="1">VLOOKUP(D501,PRC!$A$2:$B$21,2,0)*E501</f>
        <v>43000000</v>
      </c>
      <c r="J501">
        <f t="shared" ca="1" si="242"/>
        <v>29239995.999999996</v>
      </c>
      <c r="K501">
        <f ca="1">VLOOKUP(D501,PRC!$A$1:$C$21,3,0)*E501</f>
        <v>19350000</v>
      </c>
      <c r="L501">
        <f t="shared" ca="1" si="272"/>
        <v>860000</v>
      </c>
      <c r="M501">
        <f t="shared" ca="1" si="273"/>
        <v>430000</v>
      </c>
      <c r="N501">
        <f t="shared" ca="1" si="274"/>
        <v>860000</v>
      </c>
      <c r="O501">
        <f t="shared" ca="1" si="275"/>
        <v>5160000</v>
      </c>
      <c r="P501">
        <f t="shared" ca="1" si="255"/>
        <v>2579995.9999999963</v>
      </c>
      <c r="Q501">
        <f ca="1">IF(P501&gt;0,1,0)</f>
        <v>1</v>
      </c>
      <c r="R501">
        <f t="shared" ca="1" si="243"/>
        <v>32</v>
      </c>
      <c r="S501">
        <f t="shared" ca="1" si="244"/>
        <v>2</v>
      </c>
      <c r="T501">
        <f t="shared" ca="1" si="245"/>
        <v>1</v>
      </c>
      <c r="U501">
        <f t="shared" ca="1" si="246"/>
        <v>2</v>
      </c>
      <c r="V501">
        <f t="shared" ca="1" si="247"/>
        <v>12</v>
      </c>
      <c r="X501">
        <f t="shared" si="251"/>
        <v>501</v>
      </c>
      <c r="Y501">
        <f t="shared" si="256"/>
        <v>452</v>
      </c>
      <c r="Z501">
        <f t="shared" si="252"/>
        <v>453</v>
      </c>
      <c r="AA501">
        <f t="shared" si="248"/>
        <v>951</v>
      </c>
      <c r="AB501">
        <f t="shared" si="249"/>
        <v>500</v>
      </c>
      <c r="AM501" t="str">
        <f t="shared" si="250"/>
        <v>201901LP</v>
      </c>
      <c r="AN501">
        <f t="shared" ca="1" si="267"/>
        <v>32.000009302325594</v>
      </c>
      <c r="AO501">
        <f t="shared" ca="1" si="268"/>
        <v>2</v>
      </c>
      <c r="AP501">
        <f t="shared" ca="1" si="269"/>
        <v>1</v>
      </c>
      <c r="AQ501">
        <f t="shared" ca="1" si="270"/>
        <v>2</v>
      </c>
      <c r="AR501">
        <f t="shared" ca="1" si="271"/>
        <v>12</v>
      </c>
      <c r="AS501">
        <f ca="1">P501/J501</f>
        <v>8.8235169389215939E-2</v>
      </c>
    </row>
    <row r="502" spans="1:45" hidden="1" outlineLevel="1" x14ac:dyDescent="0.4">
      <c r="A502">
        <f t="shared" si="239"/>
        <v>201901</v>
      </c>
      <c r="B502" t="s">
        <v>497</v>
      </c>
      <c r="C502" t="s">
        <v>647</v>
      </c>
      <c r="D502" t="str">
        <f t="shared" ca="1" si="257"/>
        <v>I105</v>
      </c>
      <c r="E502">
        <f t="shared" ca="1" si="240"/>
        <v>5</v>
      </c>
      <c r="F502">
        <f t="shared" ca="1" si="241"/>
        <v>34</v>
      </c>
      <c r="G502" t="str">
        <f t="shared" ca="1" si="253"/>
        <v>S10</v>
      </c>
      <c r="H502" t="str">
        <f t="shared" ca="1" si="254"/>
        <v>S105</v>
      </c>
      <c r="I502">
        <f ca="1">VLOOKUP(D502,PRC!$A$2:$B$21,2,0)*E502</f>
        <v>500000</v>
      </c>
      <c r="J502">
        <f t="shared" ca="1" si="242"/>
        <v>349996</v>
      </c>
      <c r="K502">
        <f ca="1">VLOOKUP(D502,PRC!$A$1:$C$21,3,0)*E502</f>
        <v>295000</v>
      </c>
      <c r="L502">
        <f t="shared" ca="1" si="272"/>
        <v>15000</v>
      </c>
      <c r="M502">
        <f t="shared" ca="1" si="273"/>
        <v>5000</v>
      </c>
      <c r="N502">
        <f t="shared" ca="1" si="274"/>
        <v>10000</v>
      </c>
      <c r="O502">
        <f t="shared" ca="1" si="275"/>
        <v>50000</v>
      </c>
      <c r="P502">
        <f t="shared" ca="1" si="255"/>
        <v>-25004</v>
      </c>
      <c r="Q502">
        <f ca="1">IF(P502&gt;0,1,0)</f>
        <v>0</v>
      </c>
      <c r="R502">
        <f t="shared" ca="1" si="243"/>
        <v>30</v>
      </c>
      <c r="S502">
        <f t="shared" ca="1" si="244"/>
        <v>3</v>
      </c>
      <c r="T502">
        <f t="shared" ca="1" si="245"/>
        <v>1</v>
      </c>
      <c r="U502">
        <f t="shared" ca="1" si="246"/>
        <v>2</v>
      </c>
      <c r="V502">
        <f t="shared" ca="1" si="247"/>
        <v>10</v>
      </c>
      <c r="X502">
        <f t="shared" si="251"/>
        <v>502</v>
      </c>
      <c r="Y502">
        <f t="shared" si="256"/>
        <v>452</v>
      </c>
      <c r="Z502">
        <f t="shared" si="252"/>
        <v>453</v>
      </c>
      <c r="AA502">
        <f t="shared" si="248"/>
        <v>951</v>
      </c>
      <c r="AB502">
        <f t="shared" si="249"/>
        <v>500</v>
      </c>
      <c r="AM502" t="str">
        <f t="shared" si="250"/>
        <v>201901LP</v>
      </c>
      <c r="AN502">
        <f t="shared" ca="1" si="267"/>
        <v>30.000800000000005</v>
      </c>
      <c r="AO502">
        <f t="shared" ca="1" si="268"/>
        <v>3</v>
      </c>
      <c r="AP502">
        <f t="shared" ca="1" si="269"/>
        <v>1</v>
      </c>
      <c r="AQ502">
        <f t="shared" ca="1" si="270"/>
        <v>2</v>
      </c>
      <c r="AR502">
        <f t="shared" ca="1" si="271"/>
        <v>10</v>
      </c>
      <c r="AS502">
        <f ca="1">P502/J502</f>
        <v>-7.1440816466473905E-2</v>
      </c>
    </row>
    <row r="503" spans="1:45" hidden="1" outlineLevel="1" x14ac:dyDescent="0.4">
      <c r="A503">
        <f t="shared" si="239"/>
        <v>201901</v>
      </c>
      <c r="B503" t="s">
        <v>498</v>
      </c>
      <c r="C503" t="s">
        <v>647</v>
      </c>
      <c r="D503" t="str">
        <f t="shared" ca="1" si="257"/>
        <v>I117</v>
      </c>
      <c r="E503">
        <f t="shared" ca="1" si="240"/>
        <v>9</v>
      </c>
      <c r="F503">
        <f t="shared" ca="1" si="241"/>
        <v>33</v>
      </c>
      <c r="G503" t="str">
        <f t="shared" ca="1" si="253"/>
        <v>S10</v>
      </c>
      <c r="H503" t="str">
        <f t="shared" ca="1" si="254"/>
        <v>S104</v>
      </c>
      <c r="I503">
        <f ca="1">VLOOKUP(D503,PRC!$A$2:$B$21,2,0)*E503</f>
        <v>22500000</v>
      </c>
      <c r="J503">
        <f t="shared" ca="1" si="242"/>
        <v>14849995.999999998</v>
      </c>
      <c r="K503">
        <f ca="1">VLOOKUP(D503,PRC!$A$1:$C$21,3,0)*E503</f>
        <v>10350000</v>
      </c>
      <c r="L503">
        <f t="shared" ca="1" si="272"/>
        <v>675000</v>
      </c>
      <c r="M503">
        <f t="shared" ca="1" si="273"/>
        <v>225000</v>
      </c>
      <c r="N503">
        <f t="shared" ca="1" si="274"/>
        <v>450000</v>
      </c>
      <c r="O503">
        <f t="shared" ca="1" si="275"/>
        <v>3150000</v>
      </c>
      <c r="P503">
        <f t="shared" ca="1" si="255"/>
        <v>-4.0000000018626451</v>
      </c>
      <c r="Q503">
        <f ca="1">IF(P503&gt;0,1,0)</f>
        <v>0</v>
      </c>
      <c r="R503">
        <f t="shared" ca="1" si="243"/>
        <v>34</v>
      </c>
      <c r="S503">
        <f t="shared" ca="1" si="244"/>
        <v>3</v>
      </c>
      <c r="T503">
        <f t="shared" ca="1" si="245"/>
        <v>1</v>
      </c>
      <c r="U503">
        <f t="shared" ca="1" si="246"/>
        <v>2</v>
      </c>
      <c r="V503">
        <f t="shared" ca="1" si="247"/>
        <v>14</v>
      </c>
      <c r="X503">
        <f t="shared" si="251"/>
        <v>503</v>
      </c>
      <c r="Y503">
        <f t="shared" si="256"/>
        <v>452</v>
      </c>
      <c r="Z503">
        <f t="shared" si="252"/>
        <v>453</v>
      </c>
      <c r="AA503">
        <f t="shared" si="248"/>
        <v>951</v>
      </c>
      <c r="AB503">
        <f t="shared" si="249"/>
        <v>500</v>
      </c>
      <c r="AM503" t="str">
        <f t="shared" si="250"/>
        <v>201901LP</v>
      </c>
      <c r="AN503">
        <f t="shared" ca="1" si="267"/>
        <v>34.000017777777792</v>
      </c>
      <c r="AO503">
        <f t="shared" ca="1" si="268"/>
        <v>3</v>
      </c>
      <c r="AP503">
        <f t="shared" ca="1" si="269"/>
        <v>1</v>
      </c>
      <c r="AQ503">
        <f t="shared" ca="1" si="270"/>
        <v>2</v>
      </c>
      <c r="AR503">
        <f t="shared" ca="1" si="271"/>
        <v>14.000000000000002</v>
      </c>
      <c r="AS503">
        <f ca="1">P503/J503</f>
        <v>-2.693603420406743E-7</v>
      </c>
    </row>
    <row r="504" spans="1:45" hidden="1" outlineLevel="1" x14ac:dyDescent="0.4">
      <c r="A504">
        <f t="shared" si="239"/>
        <v>201901</v>
      </c>
      <c r="B504" t="s">
        <v>499</v>
      </c>
      <c r="C504" t="s">
        <v>647</v>
      </c>
      <c r="D504" t="str">
        <f t="shared" ca="1" si="257"/>
        <v>I117</v>
      </c>
      <c r="E504">
        <f t="shared" ca="1" si="240"/>
        <v>7</v>
      </c>
      <c r="F504">
        <f t="shared" ca="1" si="241"/>
        <v>32</v>
      </c>
      <c r="G504" t="str">
        <f t="shared" ca="1" si="253"/>
        <v>S10</v>
      </c>
      <c r="H504" t="str">
        <f t="shared" ca="1" si="254"/>
        <v>S108</v>
      </c>
      <c r="I504">
        <f ca="1">VLOOKUP(D504,PRC!$A$2:$B$21,2,0)*E504</f>
        <v>17500000</v>
      </c>
      <c r="J504">
        <f t="shared" ca="1" si="242"/>
        <v>11899995.999999998</v>
      </c>
      <c r="K504">
        <f ca="1">VLOOKUP(D504,PRC!$A$1:$C$21,3,0)*E504</f>
        <v>8050000</v>
      </c>
      <c r="L504">
        <f t="shared" ca="1" si="272"/>
        <v>175000</v>
      </c>
      <c r="M504">
        <f t="shared" ca="1" si="273"/>
        <v>525000</v>
      </c>
      <c r="N504">
        <f t="shared" ca="1" si="274"/>
        <v>700000</v>
      </c>
      <c r="O504">
        <f t="shared" ca="1" si="275"/>
        <v>1750000</v>
      </c>
      <c r="P504">
        <f t="shared" ca="1" si="255"/>
        <v>699995.99999999814</v>
      </c>
      <c r="Q504">
        <f ca="1">IF(P504&gt;0,1,0)</f>
        <v>1</v>
      </c>
      <c r="R504">
        <f t="shared" ca="1" si="243"/>
        <v>32</v>
      </c>
      <c r="S504">
        <f t="shared" ca="1" si="244"/>
        <v>1</v>
      </c>
      <c r="T504">
        <f t="shared" ca="1" si="245"/>
        <v>3</v>
      </c>
      <c r="U504">
        <f t="shared" ca="1" si="246"/>
        <v>4</v>
      </c>
      <c r="V504">
        <f t="shared" ca="1" si="247"/>
        <v>10</v>
      </c>
      <c r="X504">
        <f t="shared" si="251"/>
        <v>504</v>
      </c>
      <c r="Y504">
        <f t="shared" si="256"/>
        <v>452</v>
      </c>
      <c r="Z504">
        <f t="shared" si="252"/>
        <v>453</v>
      </c>
      <c r="AA504">
        <f t="shared" si="248"/>
        <v>951</v>
      </c>
      <c r="AB504">
        <f t="shared" si="249"/>
        <v>500</v>
      </c>
      <c r="AM504" t="str">
        <f t="shared" si="250"/>
        <v>201901LP</v>
      </c>
      <c r="AN504">
        <f t="shared" ca="1" si="267"/>
        <v>32.000022857142859</v>
      </c>
      <c r="AO504">
        <f t="shared" ca="1" si="268"/>
        <v>1</v>
      </c>
      <c r="AP504">
        <f t="shared" ca="1" si="269"/>
        <v>3</v>
      </c>
      <c r="AQ504">
        <f t="shared" ca="1" si="270"/>
        <v>4</v>
      </c>
      <c r="AR504">
        <f t="shared" ca="1" si="271"/>
        <v>10</v>
      </c>
      <c r="AS504">
        <f ca="1">P504/J504</f>
        <v>5.8823213049819363E-2</v>
      </c>
    </row>
    <row r="505" spans="1:45" hidden="1" outlineLevel="1" x14ac:dyDescent="0.4">
      <c r="A505">
        <f t="shared" si="239"/>
        <v>201901</v>
      </c>
      <c r="B505" t="s">
        <v>500</v>
      </c>
      <c r="C505" t="s">
        <v>647</v>
      </c>
      <c r="D505" t="str">
        <f t="shared" ca="1" si="257"/>
        <v>I106</v>
      </c>
      <c r="E505">
        <f t="shared" ca="1" si="240"/>
        <v>10</v>
      </c>
      <c r="F505">
        <f t="shared" ca="1" si="241"/>
        <v>34</v>
      </c>
      <c r="G505" t="str">
        <f t="shared" ca="1" si="253"/>
        <v>S10</v>
      </c>
      <c r="H505" t="str">
        <f t="shared" ca="1" si="254"/>
        <v>S102</v>
      </c>
      <c r="I505">
        <f ca="1">VLOOKUP(D505,PRC!$A$2:$B$21,2,0)*E505</f>
        <v>200000</v>
      </c>
      <c r="J505">
        <f t="shared" ca="1" si="242"/>
        <v>135996</v>
      </c>
      <c r="K505">
        <f ca="1">VLOOKUP(D505,PRC!$A$1:$C$21,3,0)*E505</f>
        <v>106000</v>
      </c>
      <c r="L505">
        <f t="shared" ca="1" si="272"/>
        <v>2000</v>
      </c>
      <c r="M505">
        <f t="shared" ca="1" si="273"/>
        <v>2000</v>
      </c>
      <c r="N505">
        <f t="shared" ca="1" si="274"/>
        <v>10000</v>
      </c>
      <c r="O505">
        <f t="shared" ca="1" si="275"/>
        <v>20000</v>
      </c>
      <c r="P505">
        <f t="shared" ca="1" si="255"/>
        <v>-4004</v>
      </c>
      <c r="Q505">
        <f ca="1">IF(P505&gt;0,1,0)</f>
        <v>0</v>
      </c>
      <c r="R505">
        <f t="shared" ca="1" si="243"/>
        <v>32</v>
      </c>
      <c r="S505">
        <f t="shared" ca="1" si="244"/>
        <v>1</v>
      </c>
      <c r="T505">
        <f t="shared" ca="1" si="245"/>
        <v>1</v>
      </c>
      <c r="U505">
        <f t="shared" ca="1" si="246"/>
        <v>5</v>
      </c>
      <c r="V505">
        <f t="shared" ca="1" si="247"/>
        <v>10</v>
      </c>
      <c r="X505">
        <f t="shared" si="251"/>
        <v>505</v>
      </c>
      <c r="Y505">
        <f t="shared" si="256"/>
        <v>452</v>
      </c>
      <c r="Z505">
        <f t="shared" si="252"/>
        <v>453</v>
      </c>
      <c r="AA505">
        <f t="shared" si="248"/>
        <v>951</v>
      </c>
      <c r="AB505">
        <f t="shared" si="249"/>
        <v>500</v>
      </c>
      <c r="AM505" t="str">
        <f t="shared" si="250"/>
        <v>201901LP</v>
      </c>
      <c r="AN505">
        <f t="shared" ca="1" si="267"/>
        <v>32.001999999999995</v>
      </c>
      <c r="AO505">
        <f t="shared" ca="1" si="268"/>
        <v>1</v>
      </c>
      <c r="AP505">
        <f t="shared" ca="1" si="269"/>
        <v>1</v>
      </c>
      <c r="AQ505">
        <f t="shared" ca="1" si="270"/>
        <v>5</v>
      </c>
      <c r="AR505">
        <f t="shared" ca="1" si="271"/>
        <v>10</v>
      </c>
      <c r="AS505">
        <f ca="1">P505/J505</f>
        <v>-2.9442042413012147E-2</v>
      </c>
    </row>
    <row r="506" spans="1:45" hidden="1" outlineLevel="1" x14ac:dyDescent="0.4">
      <c r="A506">
        <f t="shared" si="239"/>
        <v>201901</v>
      </c>
      <c r="B506" t="s">
        <v>501</v>
      </c>
      <c r="C506" t="s">
        <v>647</v>
      </c>
      <c r="D506" t="str">
        <f t="shared" ca="1" si="257"/>
        <v>I107</v>
      </c>
      <c r="E506">
        <f t="shared" ca="1" si="240"/>
        <v>10</v>
      </c>
      <c r="F506">
        <f t="shared" ca="1" si="241"/>
        <v>35</v>
      </c>
      <c r="G506" t="str">
        <f t="shared" ca="1" si="253"/>
        <v>S10</v>
      </c>
      <c r="H506" t="str">
        <f t="shared" ca="1" si="254"/>
        <v>S102</v>
      </c>
      <c r="I506">
        <f ca="1">VLOOKUP(D506,PRC!$A$2:$B$21,2,0)*E506</f>
        <v>1500000</v>
      </c>
      <c r="J506">
        <f t="shared" ca="1" si="242"/>
        <v>1004995.9999999999</v>
      </c>
      <c r="K506">
        <f ca="1">VLOOKUP(D506,PRC!$A$1:$C$21,3,0)*E506</f>
        <v>855000</v>
      </c>
      <c r="L506">
        <f t="shared" ca="1" si="272"/>
        <v>15000</v>
      </c>
      <c r="M506">
        <f t="shared" ca="1" si="273"/>
        <v>15000</v>
      </c>
      <c r="N506">
        <f t="shared" ca="1" si="274"/>
        <v>15000</v>
      </c>
      <c r="O506">
        <f t="shared" ca="1" si="275"/>
        <v>150000</v>
      </c>
      <c r="P506">
        <f t="shared" ca="1" si="255"/>
        <v>-45004.000000000116</v>
      </c>
      <c r="Q506">
        <f ca="1">IF(P506&gt;0,1,0)</f>
        <v>0</v>
      </c>
      <c r="R506">
        <f t="shared" ca="1" si="243"/>
        <v>33</v>
      </c>
      <c r="S506">
        <f t="shared" ca="1" si="244"/>
        <v>1</v>
      </c>
      <c r="T506">
        <f t="shared" ca="1" si="245"/>
        <v>1</v>
      </c>
      <c r="U506">
        <f t="shared" ca="1" si="246"/>
        <v>1</v>
      </c>
      <c r="V506">
        <f t="shared" ca="1" si="247"/>
        <v>10</v>
      </c>
      <c r="X506">
        <f t="shared" si="251"/>
        <v>506</v>
      </c>
      <c r="Y506">
        <f t="shared" si="256"/>
        <v>452</v>
      </c>
      <c r="Z506">
        <f t="shared" si="252"/>
        <v>453</v>
      </c>
      <c r="AA506">
        <f t="shared" si="248"/>
        <v>951</v>
      </c>
      <c r="AB506">
        <f t="shared" si="249"/>
        <v>500</v>
      </c>
      <c r="AM506" t="str">
        <f t="shared" si="250"/>
        <v>201901LP</v>
      </c>
      <c r="AN506">
        <f t="shared" ca="1" si="267"/>
        <v>33.000266666666676</v>
      </c>
      <c r="AO506">
        <f t="shared" ca="1" si="268"/>
        <v>1</v>
      </c>
      <c r="AP506">
        <f t="shared" ca="1" si="269"/>
        <v>1</v>
      </c>
      <c r="AQ506">
        <f t="shared" ca="1" si="270"/>
        <v>1</v>
      </c>
      <c r="AR506">
        <f t="shared" ca="1" si="271"/>
        <v>10</v>
      </c>
      <c r="AS506">
        <f ca="1">P506/J506</f>
        <v>-4.478027773244881E-2</v>
      </c>
    </row>
    <row r="507" spans="1:45" hidden="1" outlineLevel="1" x14ac:dyDescent="0.4">
      <c r="A507">
        <f t="shared" si="239"/>
        <v>201901</v>
      </c>
      <c r="B507" t="s">
        <v>502</v>
      </c>
      <c r="C507" t="s">
        <v>647</v>
      </c>
      <c r="D507" t="str">
        <f t="shared" ca="1" si="257"/>
        <v>I107</v>
      </c>
      <c r="E507">
        <f t="shared" ca="1" si="240"/>
        <v>7</v>
      </c>
      <c r="F507">
        <f t="shared" ca="1" si="241"/>
        <v>33</v>
      </c>
      <c r="G507" t="str">
        <f t="shared" ca="1" si="253"/>
        <v>S10</v>
      </c>
      <c r="H507" t="str">
        <f t="shared" ca="1" si="254"/>
        <v>S104</v>
      </c>
      <c r="I507">
        <f ca="1">VLOOKUP(D507,PRC!$A$2:$B$21,2,0)*E507</f>
        <v>1050000</v>
      </c>
      <c r="J507">
        <f t="shared" ca="1" si="242"/>
        <v>734996</v>
      </c>
      <c r="K507">
        <f ca="1">VLOOKUP(D507,PRC!$A$1:$C$21,3,0)*E507</f>
        <v>598500</v>
      </c>
      <c r="L507">
        <f t="shared" ca="1" si="272"/>
        <v>11000</v>
      </c>
      <c r="M507">
        <f t="shared" ca="1" si="273"/>
        <v>32000</v>
      </c>
      <c r="N507">
        <f t="shared" ca="1" si="274"/>
        <v>32000</v>
      </c>
      <c r="O507">
        <f t="shared" ca="1" si="275"/>
        <v>105000</v>
      </c>
      <c r="P507">
        <f t="shared" ca="1" si="255"/>
        <v>-43504</v>
      </c>
      <c r="Q507">
        <f ca="1">IF(P507&gt;0,1,0)</f>
        <v>0</v>
      </c>
      <c r="R507">
        <f t="shared" ca="1" si="243"/>
        <v>30</v>
      </c>
      <c r="S507">
        <f t="shared" ca="1" si="244"/>
        <v>1</v>
      </c>
      <c r="T507">
        <f t="shared" ca="1" si="245"/>
        <v>3</v>
      </c>
      <c r="U507">
        <f t="shared" ca="1" si="246"/>
        <v>3</v>
      </c>
      <c r="V507">
        <f t="shared" ca="1" si="247"/>
        <v>10</v>
      </c>
      <c r="X507">
        <f t="shared" si="251"/>
        <v>507</v>
      </c>
      <c r="Y507">
        <f t="shared" si="256"/>
        <v>452</v>
      </c>
      <c r="Z507">
        <f t="shared" si="252"/>
        <v>453</v>
      </c>
      <c r="AA507">
        <f t="shared" si="248"/>
        <v>951</v>
      </c>
      <c r="AB507">
        <f t="shared" si="249"/>
        <v>500</v>
      </c>
      <c r="AM507" t="str">
        <f t="shared" si="250"/>
        <v>201901LP</v>
      </c>
      <c r="AN507">
        <f t="shared" ca="1" si="267"/>
        <v>30.000380952380958</v>
      </c>
      <c r="AO507">
        <f t="shared" ca="1" si="268"/>
        <v>1.0476190476190477</v>
      </c>
      <c r="AP507">
        <f t="shared" ca="1" si="269"/>
        <v>3.0476190476190474</v>
      </c>
      <c r="AQ507">
        <f t="shared" ca="1" si="270"/>
        <v>3.0476190476190474</v>
      </c>
      <c r="AR507">
        <f t="shared" ca="1" si="271"/>
        <v>10</v>
      </c>
      <c r="AS507">
        <f ca="1">P507/J507</f>
        <v>-5.9189437765647702E-2</v>
      </c>
    </row>
    <row r="508" spans="1:45" hidden="1" outlineLevel="1" x14ac:dyDescent="0.4">
      <c r="A508">
        <f t="shared" si="239"/>
        <v>201901</v>
      </c>
      <c r="B508" t="s">
        <v>503</v>
      </c>
      <c r="C508" t="s">
        <v>647</v>
      </c>
      <c r="D508" t="str">
        <f t="shared" ca="1" si="257"/>
        <v>I105</v>
      </c>
      <c r="E508">
        <f t="shared" ca="1" si="240"/>
        <v>9</v>
      </c>
      <c r="F508">
        <f t="shared" ca="1" si="241"/>
        <v>34</v>
      </c>
      <c r="G508" t="str">
        <f t="shared" ca="1" si="253"/>
        <v>S10</v>
      </c>
      <c r="H508" t="str">
        <f t="shared" ca="1" si="254"/>
        <v>S108</v>
      </c>
      <c r="I508">
        <f ca="1">VLOOKUP(D508,PRC!$A$2:$B$21,2,0)*E508</f>
        <v>900000</v>
      </c>
      <c r="J508">
        <f t="shared" ca="1" si="242"/>
        <v>611996</v>
      </c>
      <c r="K508">
        <f ca="1">VLOOKUP(D508,PRC!$A$1:$C$21,3,0)*E508</f>
        <v>531000</v>
      </c>
      <c r="L508">
        <f t="shared" ca="1" si="272"/>
        <v>9000</v>
      </c>
      <c r="M508">
        <f t="shared" ca="1" si="273"/>
        <v>27000</v>
      </c>
      <c r="N508">
        <f t="shared" ca="1" si="274"/>
        <v>18000</v>
      </c>
      <c r="O508">
        <f t="shared" ca="1" si="275"/>
        <v>117000</v>
      </c>
      <c r="P508">
        <f t="shared" ca="1" si="255"/>
        <v>-90004</v>
      </c>
      <c r="Q508">
        <f ca="1">IF(P508&gt;0,1,0)</f>
        <v>0</v>
      </c>
      <c r="R508">
        <f t="shared" ca="1" si="243"/>
        <v>32</v>
      </c>
      <c r="S508">
        <f t="shared" ca="1" si="244"/>
        <v>1</v>
      </c>
      <c r="T508">
        <f t="shared" ca="1" si="245"/>
        <v>3</v>
      </c>
      <c r="U508">
        <f t="shared" ca="1" si="246"/>
        <v>2</v>
      </c>
      <c r="V508">
        <f t="shared" ca="1" si="247"/>
        <v>13</v>
      </c>
      <c r="X508">
        <f t="shared" si="251"/>
        <v>508</v>
      </c>
      <c r="Y508">
        <f t="shared" si="256"/>
        <v>452</v>
      </c>
      <c r="Z508">
        <f t="shared" si="252"/>
        <v>453</v>
      </c>
      <c r="AA508">
        <f t="shared" si="248"/>
        <v>951</v>
      </c>
      <c r="AB508">
        <f t="shared" si="249"/>
        <v>500</v>
      </c>
      <c r="AM508" t="str">
        <f t="shared" si="250"/>
        <v>201901LP</v>
      </c>
      <c r="AN508">
        <f t="shared" ca="1" si="267"/>
        <v>32.00044444444444</v>
      </c>
      <c r="AO508">
        <f t="shared" ca="1" si="268"/>
        <v>1</v>
      </c>
      <c r="AP508">
        <f t="shared" ca="1" si="269"/>
        <v>3</v>
      </c>
      <c r="AQ508">
        <f t="shared" ca="1" si="270"/>
        <v>2</v>
      </c>
      <c r="AR508">
        <f t="shared" ca="1" si="271"/>
        <v>13</v>
      </c>
      <c r="AS508">
        <f ca="1">P508/J508</f>
        <v>-0.14706632069490649</v>
      </c>
    </row>
    <row r="509" spans="1:45" hidden="1" outlineLevel="1" x14ac:dyDescent="0.4">
      <c r="A509">
        <f t="shared" si="239"/>
        <v>201901</v>
      </c>
      <c r="B509" t="s">
        <v>504</v>
      </c>
      <c r="C509" t="s">
        <v>647</v>
      </c>
      <c r="D509" t="str">
        <f t="shared" ca="1" si="257"/>
        <v>I115</v>
      </c>
      <c r="E509">
        <f t="shared" ca="1" si="240"/>
        <v>5</v>
      </c>
      <c r="F509">
        <f t="shared" ca="1" si="241"/>
        <v>31</v>
      </c>
      <c r="G509" t="str">
        <f t="shared" ca="1" si="253"/>
        <v>S10</v>
      </c>
      <c r="H509" t="str">
        <f t="shared" ca="1" si="254"/>
        <v>S106</v>
      </c>
      <c r="I509">
        <f ca="1">VLOOKUP(D509,PRC!$A$2:$B$21,2,0)*E509</f>
        <v>25000</v>
      </c>
      <c r="J509">
        <f t="shared" ca="1" si="242"/>
        <v>17246</v>
      </c>
      <c r="K509">
        <f ca="1">VLOOKUP(D509,PRC!$A$1:$C$21,3,0)*E509</f>
        <v>12000</v>
      </c>
      <c r="L509">
        <f t="shared" ca="1" si="272"/>
        <v>0</v>
      </c>
      <c r="M509">
        <f t="shared" ca="1" si="273"/>
        <v>1000</v>
      </c>
      <c r="N509">
        <f t="shared" ca="1" si="274"/>
        <v>1000</v>
      </c>
      <c r="O509">
        <f t="shared" ca="1" si="275"/>
        <v>4000</v>
      </c>
      <c r="P509">
        <f t="shared" ca="1" si="255"/>
        <v>-754</v>
      </c>
      <c r="Q509">
        <f ca="1">IF(P509&gt;0,1,0)</f>
        <v>0</v>
      </c>
      <c r="R509">
        <f t="shared" ca="1" si="243"/>
        <v>31</v>
      </c>
      <c r="S509">
        <f t="shared" ca="1" si="244"/>
        <v>1</v>
      </c>
      <c r="T509">
        <f t="shared" ca="1" si="245"/>
        <v>3</v>
      </c>
      <c r="U509">
        <f t="shared" ca="1" si="246"/>
        <v>2</v>
      </c>
      <c r="V509">
        <f t="shared" ca="1" si="247"/>
        <v>15</v>
      </c>
      <c r="X509">
        <f t="shared" si="251"/>
        <v>509</v>
      </c>
      <c r="Y509">
        <f t="shared" si="256"/>
        <v>452</v>
      </c>
      <c r="Z509">
        <f t="shared" si="252"/>
        <v>453</v>
      </c>
      <c r="AA509">
        <f t="shared" si="248"/>
        <v>951</v>
      </c>
      <c r="AB509">
        <f t="shared" si="249"/>
        <v>500</v>
      </c>
      <c r="AM509" t="str">
        <f t="shared" si="250"/>
        <v>201901LP</v>
      </c>
      <c r="AN509">
        <f t="shared" ca="1" si="267"/>
        <v>31.015999999999998</v>
      </c>
      <c r="AO509">
        <f t="shared" ca="1" si="268"/>
        <v>0</v>
      </c>
      <c r="AP509">
        <f t="shared" ca="1" si="269"/>
        <v>4</v>
      </c>
      <c r="AQ509">
        <f t="shared" ca="1" si="270"/>
        <v>4</v>
      </c>
      <c r="AR509">
        <f t="shared" ca="1" si="271"/>
        <v>16</v>
      </c>
      <c r="AS509">
        <f ca="1">P509/J509</f>
        <v>-4.3720282964165601E-2</v>
      </c>
    </row>
    <row r="510" spans="1:45" hidden="1" outlineLevel="1" x14ac:dyDescent="0.4">
      <c r="A510">
        <f t="shared" si="239"/>
        <v>201901</v>
      </c>
      <c r="B510" t="s">
        <v>505</v>
      </c>
      <c r="C510" t="s">
        <v>647</v>
      </c>
      <c r="D510" t="str">
        <f t="shared" ca="1" si="257"/>
        <v>I112</v>
      </c>
      <c r="E510">
        <f t="shared" ca="1" si="240"/>
        <v>7</v>
      </c>
      <c r="F510">
        <f t="shared" ca="1" si="241"/>
        <v>34</v>
      </c>
      <c r="G510" t="str">
        <f t="shared" ca="1" si="253"/>
        <v>S10</v>
      </c>
      <c r="H510" t="str">
        <f t="shared" ca="1" si="254"/>
        <v>S103</v>
      </c>
      <c r="I510">
        <f ca="1">VLOOKUP(D510,PRC!$A$2:$B$21,2,0)*E510</f>
        <v>455000</v>
      </c>
      <c r="J510">
        <f t="shared" ca="1" si="242"/>
        <v>313946</v>
      </c>
      <c r="K510">
        <f ca="1">VLOOKUP(D510,PRC!$A$1:$C$21,3,0)*E510</f>
        <v>227500</v>
      </c>
      <c r="L510">
        <f t="shared" ca="1" si="272"/>
        <v>5000</v>
      </c>
      <c r="M510">
        <f t="shared" ca="1" si="273"/>
        <v>5000</v>
      </c>
      <c r="N510">
        <f t="shared" ca="1" si="274"/>
        <v>5000</v>
      </c>
      <c r="O510">
        <f t="shared" ca="1" si="275"/>
        <v>64000</v>
      </c>
      <c r="P510">
        <f t="shared" ca="1" si="255"/>
        <v>7446</v>
      </c>
      <c r="Q510">
        <f ca="1">IF(P510&gt;0,1,0)</f>
        <v>1</v>
      </c>
      <c r="R510">
        <f t="shared" ca="1" si="243"/>
        <v>31</v>
      </c>
      <c r="S510">
        <f t="shared" ca="1" si="244"/>
        <v>1</v>
      </c>
      <c r="T510">
        <f t="shared" ca="1" si="245"/>
        <v>1</v>
      </c>
      <c r="U510">
        <f t="shared" ca="1" si="246"/>
        <v>1</v>
      </c>
      <c r="V510">
        <f t="shared" ca="1" si="247"/>
        <v>14</v>
      </c>
      <c r="X510">
        <f t="shared" si="251"/>
        <v>510</v>
      </c>
      <c r="Y510">
        <f t="shared" si="256"/>
        <v>452</v>
      </c>
      <c r="Z510">
        <f t="shared" si="252"/>
        <v>453</v>
      </c>
      <c r="AA510">
        <f t="shared" si="248"/>
        <v>951</v>
      </c>
      <c r="AB510">
        <f t="shared" si="249"/>
        <v>500</v>
      </c>
      <c r="AM510" t="str">
        <f t="shared" si="250"/>
        <v>201901LP</v>
      </c>
      <c r="AN510">
        <f t="shared" ca="1" si="267"/>
        <v>31.000879120879119</v>
      </c>
      <c r="AO510">
        <f t="shared" ca="1" si="268"/>
        <v>1.098901098901099</v>
      </c>
      <c r="AP510">
        <f t="shared" ca="1" si="269"/>
        <v>1.098901098901099</v>
      </c>
      <c r="AQ510">
        <f t="shared" ca="1" si="270"/>
        <v>1.098901098901099</v>
      </c>
      <c r="AR510">
        <f t="shared" ca="1" si="271"/>
        <v>14.065934065934066</v>
      </c>
      <c r="AS510">
        <f ca="1">P510/J510</f>
        <v>2.3717454594102169E-2</v>
      </c>
    </row>
    <row r="511" spans="1:45" hidden="1" outlineLevel="1" x14ac:dyDescent="0.4">
      <c r="A511">
        <f t="shared" si="239"/>
        <v>201901</v>
      </c>
      <c r="B511" t="s">
        <v>506</v>
      </c>
      <c r="C511" t="s">
        <v>647</v>
      </c>
      <c r="D511" t="str">
        <f t="shared" ca="1" si="257"/>
        <v>I119</v>
      </c>
      <c r="E511">
        <f t="shared" ca="1" si="240"/>
        <v>8</v>
      </c>
      <c r="F511">
        <f t="shared" ca="1" si="241"/>
        <v>34</v>
      </c>
      <c r="G511" t="str">
        <f t="shared" ca="1" si="253"/>
        <v>S11</v>
      </c>
      <c r="H511" t="str">
        <f t="shared" ca="1" si="254"/>
        <v>S117</v>
      </c>
      <c r="I511">
        <f ca="1">VLOOKUP(D511,PRC!$A$2:$B$21,2,0)*E511</f>
        <v>760000</v>
      </c>
      <c r="J511">
        <f t="shared" ca="1" si="242"/>
        <v>493996</v>
      </c>
      <c r="K511">
        <f ca="1">VLOOKUP(D511,PRC!$A$1:$C$21,3,0)*E511</f>
        <v>364800</v>
      </c>
      <c r="L511">
        <f t="shared" ca="1" si="272"/>
        <v>23000</v>
      </c>
      <c r="M511">
        <f t="shared" ca="1" si="273"/>
        <v>8000</v>
      </c>
      <c r="N511">
        <f t="shared" ca="1" si="274"/>
        <v>23000</v>
      </c>
      <c r="O511">
        <f t="shared" ca="1" si="275"/>
        <v>106000</v>
      </c>
      <c r="P511">
        <f t="shared" ca="1" si="255"/>
        <v>-30804</v>
      </c>
      <c r="Q511">
        <f ca="1">IF(P511&gt;0,1,0)</f>
        <v>0</v>
      </c>
      <c r="R511">
        <f t="shared" ca="1" si="243"/>
        <v>35</v>
      </c>
      <c r="S511">
        <f t="shared" ca="1" si="244"/>
        <v>3</v>
      </c>
      <c r="T511">
        <f t="shared" ca="1" si="245"/>
        <v>1</v>
      </c>
      <c r="U511">
        <f t="shared" ca="1" si="246"/>
        <v>3</v>
      </c>
      <c r="V511">
        <f t="shared" ca="1" si="247"/>
        <v>14</v>
      </c>
      <c r="X511">
        <f t="shared" si="251"/>
        <v>511</v>
      </c>
      <c r="Y511">
        <f t="shared" si="256"/>
        <v>452</v>
      </c>
      <c r="Z511">
        <f t="shared" si="252"/>
        <v>453</v>
      </c>
      <c r="AA511">
        <f t="shared" si="248"/>
        <v>951</v>
      </c>
      <c r="AB511">
        <f t="shared" si="249"/>
        <v>500</v>
      </c>
      <c r="AM511" t="str">
        <f t="shared" si="250"/>
        <v>201901LP</v>
      </c>
      <c r="AN511">
        <f t="shared" ca="1" si="267"/>
        <v>35.000526315789472</v>
      </c>
      <c r="AO511">
        <f t="shared" ca="1" si="268"/>
        <v>3.0263157894736841</v>
      </c>
      <c r="AP511">
        <f t="shared" ca="1" si="269"/>
        <v>1.0526315789473684</v>
      </c>
      <c r="AQ511">
        <f t="shared" ca="1" si="270"/>
        <v>3.0263157894736841</v>
      </c>
      <c r="AR511">
        <f t="shared" ca="1" si="271"/>
        <v>13.94736842105263</v>
      </c>
      <c r="AS511">
        <f ca="1">P511/J511</f>
        <v>-6.2356780216843863E-2</v>
      </c>
    </row>
    <row r="512" spans="1:45" hidden="1" outlineLevel="1" x14ac:dyDescent="0.4">
      <c r="A512">
        <f t="shared" si="239"/>
        <v>201901</v>
      </c>
      <c r="B512" t="s">
        <v>507</v>
      </c>
      <c r="C512" t="s">
        <v>647</v>
      </c>
      <c r="D512" t="str">
        <f t="shared" ca="1" si="257"/>
        <v>I104</v>
      </c>
      <c r="E512">
        <f t="shared" ca="1" si="240"/>
        <v>5</v>
      </c>
      <c r="F512">
        <f t="shared" ca="1" si="241"/>
        <v>33</v>
      </c>
      <c r="G512" t="str">
        <f t="shared" ca="1" si="253"/>
        <v>S11</v>
      </c>
      <c r="H512" t="str">
        <f t="shared" ca="1" si="254"/>
        <v>S116</v>
      </c>
      <c r="I512">
        <f ca="1">VLOOKUP(D512,PRC!$A$2:$B$21,2,0)*E512</f>
        <v>350000</v>
      </c>
      <c r="J512">
        <f t="shared" ca="1" si="242"/>
        <v>227496</v>
      </c>
      <c r="K512">
        <f ca="1">VLOOKUP(D512,PRC!$A$1:$C$21,3,0)*E512</f>
        <v>147000</v>
      </c>
      <c r="L512">
        <f t="shared" ca="1" si="272"/>
        <v>7000</v>
      </c>
      <c r="M512">
        <f t="shared" ca="1" si="273"/>
        <v>11000</v>
      </c>
      <c r="N512">
        <f t="shared" ca="1" si="274"/>
        <v>7000</v>
      </c>
      <c r="O512">
        <f t="shared" ca="1" si="275"/>
        <v>42000</v>
      </c>
      <c r="P512">
        <f t="shared" ca="1" si="255"/>
        <v>13496</v>
      </c>
      <c r="Q512">
        <f ca="1">IF(P512&gt;0,1,0)</f>
        <v>1</v>
      </c>
      <c r="R512">
        <f t="shared" ca="1" si="243"/>
        <v>35</v>
      </c>
      <c r="S512">
        <f t="shared" ca="1" si="244"/>
        <v>2</v>
      </c>
      <c r="T512">
        <f t="shared" ca="1" si="245"/>
        <v>3</v>
      </c>
      <c r="U512">
        <f t="shared" ca="1" si="246"/>
        <v>2</v>
      </c>
      <c r="V512">
        <f t="shared" ca="1" si="247"/>
        <v>12</v>
      </c>
      <c r="X512">
        <f t="shared" si="251"/>
        <v>512</v>
      </c>
      <c r="Y512">
        <f t="shared" si="256"/>
        <v>452</v>
      </c>
      <c r="Z512">
        <f t="shared" si="252"/>
        <v>453</v>
      </c>
      <c r="AA512">
        <f t="shared" si="248"/>
        <v>951</v>
      </c>
      <c r="AB512">
        <f t="shared" si="249"/>
        <v>500</v>
      </c>
      <c r="AM512" t="str">
        <f t="shared" si="250"/>
        <v>201901LP</v>
      </c>
      <c r="AN512">
        <f t="shared" ca="1" si="267"/>
        <v>35.001142857142852</v>
      </c>
      <c r="AO512">
        <f t="shared" ca="1" si="268"/>
        <v>2</v>
      </c>
      <c r="AP512">
        <f t="shared" ca="1" si="269"/>
        <v>3.1428571428571432</v>
      </c>
      <c r="AQ512">
        <f t="shared" ca="1" si="270"/>
        <v>2</v>
      </c>
      <c r="AR512">
        <f t="shared" ca="1" si="271"/>
        <v>12</v>
      </c>
      <c r="AS512">
        <f ca="1">P512/J512</f>
        <v>5.9324119984527197E-2</v>
      </c>
    </row>
    <row r="513" spans="1:45" hidden="1" outlineLevel="1" x14ac:dyDescent="0.4">
      <c r="A513">
        <f t="shared" si="239"/>
        <v>201901</v>
      </c>
      <c r="B513" t="s">
        <v>508</v>
      </c>
      <c r="C513" t="s">
        <v>647</v>
      </c>
      <c r="D513" t="str">
        <f t="shared" ca="1" si="257"/>
        <v>I103</v>
      </c>
      <c r="E513">
        <f t="shared" ca="1" si="240"/>
        <v>10</v>
      </c>
      <c r="F513">
        <f t="shared" ca="1" si="241"/>
        <v>35</v>
      </c>
      <c r="G513" t="str">
        <f t="shared" ca="1" si="253"/>
        <v>S10</v>
      </c>
      <c r="H513" t="str">
        <f t="shared" ca="1" si="254"/>
        <v>S102</v>
      </c>
      <c r="I513">
        <f ca="1">VLOOKUP(D513,PRC!$A$2:$B$21,2,0)*E513</f>
        <v>500000</v>
      </c>
      <c r="J513">
        <f t="shared" ca="1" si="242"/>
        <v>349996</v>
      </c>
      <c r="K513">
        <f ca="1">VLOOKUP(D513,PRC!$A$1:$C$21,3,0)*E513</f>
        <v>285000</v>
      </c>
      <c r="L513">
        <f t="shared" ca="1" si="272"/>
        <v>10000</v>
      </c>
      <c r="M513">
        <f t="shared" ca="1" si="273"/>
        <v>10000</v>
      </c>
      <c r="N513">
        <f t="shared" ca="1" si="274"/>
        <v>25000</v>
      </c>
      <c r="O513">
        <f t="shared" ca="1" si="275"/>
        <v>75000</v>
      </c>
      <c r="P513">
        <f t="shared" ca="1" si="255"/>
        <v>-55004</v>
      </c>
      <c r="Q513">
        <f ca="1">IF(P513&gt;0,1,0)</f>
        <v>0</v>
      </c>
      <c r="R513">
        <f t="shared" ca="1" si="243"/>
        <v>30</v>
      </c>
      <c r="S513">
        <f t="shared" ca="1" si="244"/>
        <v>2</v>
      </c>
      <c r="T513">
        <f t="shared" ca="1" si="245"/>
        <v>2</v>
      </c>
      <c r="U513">
        <f t="shared" ca="1" si="246"/>
        <v>5</v>
      </c>
      <c r="V513">
        <f t="shared" ca="1" si="247"/>
        <v>15</v>
      </c>
      <c r="X513">
        <f t="shared" si="251"/>
        <v>513</v>
      </c>
      <c r="Y513">
        <f t="shared" si="256"/>
        <v>452</v>
      </c>
      <c r="Z513">
        <f t="shared" si="252"/>
        <v>453</v>
      </c>
      <c r="AA513">
        <f t="shared" si="248"/>
        <v>951</v>
      </c>
      <c r="AB513">
        <f t="shared" si="249"/>
        <v>500</v>
      </c>
      <c r="AM513" t="str">
        <f t="shared" si="250"/>
        <v>201901LP</v>
      </c>
      <c r="AN513">
        <f t="shared" ca="1" si="267"/>
        <v>30.000800000000005</v>
      </c>
      <c r="AO513">
        <f t="shared" ca="1" si="268"/>
        <v>2</v>
      </c>
      <c r="AP513">
        <f t="shared" ca="1" si="269"/>
        <v>2</v>
      </c>
      <c r="AQ513">
        <f t="shared" ca="1" si="270"/>
        <v>5</v>
      </c>
      <c r="AR513">
        <f t="shared" ca="1" si="271"/>
        <v>15</v>
      </c>
      <c r="AS513">
        <f ca="1">P513/J513</f>
        <v>-0.15715608178379181</v>
      </c>
    </row>
    <row r="514" spans="1:45" hidden="1" outlineLevel="1" x14ac:dyDescent="0.4">
      <c r="A514">
        <f t="shared" si="239"/>
        <v>201901</v>
      </c>
      <c r="B514" t="s">
        <v>509</v>
      </c>
      <c r="C514" t="s">
        <v>647</v>
      </c>
      <c r="D514" t="str">
        <f t="shared" ca="1" si="257"/>
        <v>I101</v>
      </c>
      <c r="E514">
        <f t="shared" ca="1" si="240"/>
        <v>6</v>
      </c>
      <c r="F514">
        <f t="shared" ca="1" si="241"/>
        <v>33</v>
      </c>
      <c r="G514" t="str">
        <f t="shared" ca="1" si="253"/>
        <v>S11</v>
      </c>
      <c r="H514" t="str">
        <f t="shared" ca="1" si="254"/>
        <v>S117</v>
      </c>
      <c r="I514">
        <f ca="1">VLOOKUP(D514,PRC!$A$2:$B$21,2,0)*E514</f>
        <v>180000</v>
      </c>
      <c r="J514">
        <f t="shared" ca="1" si="242"/>
        <v>118795.99999999999</v>
      </c>
      <c r="K514">
        <f ca="1">VLOOKUP(D514,PRC!$A$1:$C$21,3,0)*E514</f>
        <v>93600</v>
      </c>
      <c r="L514">
        <f t="shared" ca="1" si="272"/>
        <v>2000</v>
      </c>
      <c r="M514">
        <f t="shared" ca="1" si="273"/>
        <v>2000</v>
      </c>
      <c r="N514">
        <f t="shared" ca="1" si="274"/>
        <v>7000</v>
      </c>
      <c r="O514">
        <f t="shared" ca="1" si="275"/>
        <v>27000</v>
      </c>
      <c r="P514">
        <f t="shared" ca="1" si="255"/>
        <v>-12804.000000000015</v>
      </c>
      <c r="Q514">
        <f ca="1">IF(P514&gt;0,1,0)</f>
        <v>0</v>
      </c>
      <c r="R514">
        <f t="shared" ca="1" si="243"/>
        <v>34</v>
      </c>
      <c r="S514">
        <f t="shared" ca="1" si="244"/>
        <v>1</v>
      </c>
      <c r="T514">
        <f t="shared" ca="1" si="245"/>
        <v>1</v>
      </c>
      <c r="U514">
        <f t="shared" ca="1" si="246"/>
        <v>4</v>
      </c>
      <c r="V514">
        <f t="shared" ca="1" si="247"/>
        <v>15</v>
      </c>
      <c r="X514">
        <f t="shared" si="251"/>
        <v>514</v>
      </c>
      <c r="Y514">
        <f t="shared" si="256"/>
        <v>452</v>
      </c>
      <c r="Z514">
        <f t="shared" si="252"/>
        <v>453</v>
      </c>
      <c r="AA514">
        <f t="shared" si="248"/>
        <v>951</v>
      </c>
      <c r="AB514">
        <f t="shared" si="249"/>
        <v>500</v>
      </c>
      <c r="AM514" t="str">
        <f t="shared" si="250"/>
        <v>201901LP</v>
      </c>
      <c r="AN514">
        <f t="shared" ca="1" si="267"/>
        <v>34.002222222222237</v>
      </c>
      <c r="AO514">
        <f t="shared" ca="1" si="268"/>
        <v>1.1111111111111112</v>
      </c>
      <c r="AP514">
        <f t="shared" ca="1" si="269"/>
        <v>1.1111111111111112</v>
      </c>
      <c r="AQ514">
        <f t="shared" ca="1" si="270"/>
        <v>3.8888888888888888</v>
      </c>
      <c r="AR514">
        <f t="shared" ca="1" si="271"/>
        <v>15</v>
      </c>
      <c r="AS514">
        <f ca="1">P514/J514</f>
        <v>-0.10778140678137324</v>
      </c>
    </row>
    <row r="515" spans="1:45" hidden="1" outlineLevel="1" x14ac:dyDescent="0.4">
      <c r="A515">
        <f t="shared" ref="A515:A578" si="276">IF(BA515="",A514,BA515)</f>
        <v>201901</v>
      </c>
      <c r="B515" t="s">
        <v>510</v>
      </c>
      <c r="C515" t="s">
        <v>647</v>
      </c>
      <c r="D515" t="str">
        <f t="shared" ca="1" si="257"/>
        <v>I111</v>
      </c>
      <c r="E515">
        <f t="shared" ref="E515:E578" ca="1" si="277">RANDBETWEEN(INDIRECT("AD"&amp;Y515),INDIRECT("AD"&amp;Z515))</f>
        <v>9</v>
      </c>
      <c r="F515">
        <f t="shared" ref="F515:F578" ca="1" si="278">RANDBETWEEN(INDIRECT("AF"&amp;Y515),INDIRECT("AF"&amp;Z515))</f>
        <v>31</v>
      </c>
      <c r="G515" t="str">
        <f t="shared" ca="1" si="253"/>
        <v>S11</v>
      </c>
      <c r="H515" t="str">
        <f t="shared" ca="1" si="254"/>
        <v>S118</v>
      </c>
      <c r="I515">
        <f ca="1">VLOOKUP(D515,PRC!$A$2:$B$21,2,0)*E515</f>
        <v>1350000</v>
      </c>
      <c r="J515">
        <f t="shared" ref="J515:J578" ca="1" si="279">I515*(1-R515/100)-4</f>
        <v>904495.99999999988</v>
      </c>
      <c r="K515">
        <f ca="1">VLOOKUP(D515,PRC!$A$1:$C$21,3,0)*E515</f>
        <v>715500</v>
      </c>
      <c r="L515">
        <f t="shared" ca="1" si="272"/>
        <v>41000</v>
      </c>
      <c r="M515">
        <f t="shared" ca="1" si="273"/>
        <v>14000</v>
      </c>
      <c r="N515">
        <f t="shared" ca="1" si="274"/>
        <v>68000</v>
      </c>
      <c r="O515">
        <f t="shared" ca="1" si="275"/>
        <v>149000</v>
      </c>
      <c r="P515">
        <f t="shared" ca="1" si="255"/>
        <v>-83004.000000000116</v>
      </c>
      <c r="Q515">
        <f ca="1">IF(P515&gt;0,1,0)</f>
        <v>0</v>
      </c>
      <c r="R515">
        <f t="shared" ref="R515:R578" ca="1" si="280">RANDBETWEEN(INDIRECT("AF"&amp;$Y515),INDIRECT("AF"&amp;$Z515))</f>
        <v>33</v>
      </c>
      <c r="S515">
        <f t="shared" ref="S515:S578" ca="1" si="281">RANDBETWEEN(INDIRECT("AG"&amp;$Y515),INDIRECT("AG"&amp;$Z515))</f>
        <v>3</v>
      </c>
      <c r="T515">
        <f t="shared" ref="T515:T578" ca="1" si="282">RANDBETWEEN(INDIRECT("AH"&amp;$Y515),INDIRECT("AH"&amp;$Z515))</f>
        <v>1</v>
      </c>
      <c r="U515">
        <f t="shared" ref="U515:U578" ca="1" si="283">RANDBETWEEN(INDIRECT("Ai"&amp;$Y515),INDIRECT("Ai"&amp;$Z515))</f>
        <v>5</v>
      </c>
      <c r="V515">
        <f t="shared" ref="V515:V578" ca="1" si="284">RANDBETWEEN(INDIRECT("Aj"&amp;$Y515),INDIRECT("Aj"&amp;$Z515))</f>
        <v>11</v>
      </c>
      <c r="X515">
        <f t="shared" si="251"/>
        <v>515</v>
      </c>
      <c r="Y515">
        <f t="shared" si="256"/>
        <v>452</v>
      </c>
      <c r="Z515">
        <f t="shared" si="252"/>
        <v>453</v>
      </c>
      <c r="AA515">
        <f t="shared" ref="AA515:AA578" si="285">Y515+AB515-1</f>
        <v>951</v>
      </c>
      <c r="AB515">
        <f t="shared" ref="AB515:AB578" si="286">COUNTIF(AM$2:AM$100100,AM515)</f>
        <v>500</v>
      </c>
      <c r="AM515" t="str">
        <f t="shared" ref="AM515:AM578" si="287">A515&amp;C515</f>
        <v>201901LP</v>
      </c>
      <c r="AN515">
        <f t="shared" ca="1" si="267"/>
        <v>33.000296296296305</v>
      </c>
      <c r="AO515">
        <f t="shared" ca="1" si="268"/>
        <v>3.0370370370370372</v>
      </c>
      <c r="AP515">
        <f t="shared" ca="1" si="269"/>
        <v>1.037037037037037</v>
      </c>
      <c r="AQ515">
        <f t="shared" ca="1" si="270"/>
        <v>5.0370370370370372</v>
      </c>
      <c r="AR515">
        <f t="shared" ca="1" si="271"/>
        <v>11.037037037037036</v>
      </c>
      <c r="AS515">
        <f ca="1">P515/J515</f>
        <v>-9.1768233358688292E-2</v>
      </c>
    </row>
    <row r="516" spans="1:45" hidden="1" outlineLevel="1" x14ac:dyDescent="0.4">
      <c r="A516">
        <f t="shared" si="276"/>
        <v>201901</v>
      </c>
      <c r="B516" t="s">
        <v>511</v>
      </c>
      <c r="C516" t="s">
        <v>647</v>
      </c>
      <c r="D516" t="str">
        <f t="shared" ca="1" si="257"/>
        <v>I120</v>
      </c>
      <c r="E516">
        <f t="shared" ca="1" si="277"/>
        <v>6</v>
      </c>
      <c r="F516">
        <f t="shared" ca="1" si="278"/>
        <v>30</v>
      </c>
      <c r="G516" t="str">
        <f t="shared" ca="1" si="253"/>
        <v>S10</v>
      </c>
      <c r="H516" t="str">
        <f t="shared" ca="1" si="254"/>
        <v>S104</v>
      </c>
      <c r="I516">
        <f ca="1">VLOOKUP(D516,PRC!$A$2:$B$21,2,0)*E516</f>
        <v>25800000</v>
      </c>
      <c r="J516">
        <f t="shared" ca="1" si="279"/>
        <v>18059996</v>
      </c>
      <c r="K516">
        <f ca="1">VLOOKUP(D516,PRC!$A$1:$C$21,3,0)*E516</f>
        <v>11610000</v>
      </c>
      <c r="L516">
        <f t="shared" ca="1" si="272"/>
        <v>774000</v>
      </c>
      <c r="M516">
        <f t="shared" ca="1" si="273"/>
        <v>258000</v>
      </c>
      <c r="N516">
        <f t="shared" ca="1" si="274"/>
        <v>516000</v>
      </c>
      <c r="O516">
        <f t="shared" ca="1" si="275"/>
        <v>3354000</v>
      </c>
      <c r="P516">
        <f t="shared" ca="1" si="255"/>
        <v>1547996</v>
      </c>
      <c r="Q516">
        <f ca="1">IF(P516&gt;0,1,0)</f>
        <v>1</v>
      </c>
      <c r="R516">
        <f t="shared" ca="1" si="280"/>
        <v>30</v>
      </c>
      <c r="S516">
        <f t="shared" ca="1" si="281"/>
        <v>3</v>
      </c>
      <c r="T516">
        <f t="shared" ca="1" si="282"/>
        <v>1</v>
      </c>
      <c r="U516">
        <f t="shared" ca="1" si="283"/>
        <v>2</v>
      </c>
      <c r="V516">
        <f t="shared" ca="1" si="284"/>
        <v>13</v>
      </c>
      <c r="X516">
        <f t="shared" ref="X516:X579" si="288">X515+1</f>
        <v>516</v>
      </c>
      <c r="Y516">
        <f t="shared" si="256"/>
        <v>452</v>
      </c>
      <c r="Z516">
        <f t="shared" ref="Z516:Z579" si="289">Y516+1</f>
        <v>453</v>
      </c>
      <c r="AA516">
        <f t="shared" si="285"/>
        <v>951</v>
      </c>
      <c r="AB516">
        <f t="shared" si="286"/>
        <v>500</v>
      </c>
      <c r="AM516" t="str">
        <f t="shared" si="287"/>
        <v>201901LP</v>
      </c>
      <c r="AN516">
        <f t="shared" ca="1" si="267"/>
        <v>30.000015503875964</v>
      </c>
      <c r="AO516">
        <f t="shared" ca="1" si="268"/>
        <v>3</v>
      </c>
      <c r="AP516">
        <f t="shared" ca="1" si="269"/>
        <v>1</v>
      </c>
      <c r="AQ516">
        <f t="shared" ca="1" si="270"/>
        <v>2</v>
      </c>
      <c r="AR516">
        <f t="shared" ca="1" si="271"/>
        <v>13</v>
      </c>
      <c r="AS516">
        <f ca="1">P516/J516</f>
        <v>8.5714083214636375E-2</v>
      </c>
    </row>
    <row r="517" spans="1:45" hidden="1" outlineLevel="1" x14ac:dyDescent="0.4">
      <c r="A517">
        <f t="shared" si="276"/>
        <v>201901</v>
      </c>
      <c r="B517" t="s">
        <v>512</v>
      </c>
      <c r="C517" t="s">
        <v>647</v>
      </c>
      <c r="D517" t="str">
        <f t="shared" ca="1" si="257"/>
        <v>I114</v>
      </c>
      <c r="E517">
        <f t="shared" ca="1" si="277"/>
        <v>6</v>
      </c>
      <c r="F517">
        <f t="shared" ca="1" si="278"/>
        <v>31</v>
      </c>
      <c r="G517" t="str">
        <f t="shared" ref="G517:G580" ca="1" si="290">LEFT(H517,3)</f>
        <v>S10</v>
      </c>
      <c r="H517" t="str">
        <f t="shared" ref="H517:H580" ca="1" si="291">"S"&amp;RANDBETWEEN(101,120)</f>
        <v>S108</v>
      </c>
      <c r="I517">
        <f ca="1">VLOOKUP(D517,PRC!$A$2:$B$21,2,0)*E517</f>
        <v>1440000</v>
      </c>
      <c r="J517">
        <f t="shared" ca="1" si="279"/>
        <v>993595.99999999988</v>
      </c>
      <c r="K517">
        <f ca="1">VLOOKUP(D517,PRC!$A$1:$C$21,3,0)*E517</f>
        <v>835200</v>
      </c>
      <c r="L517">
        <f t="shared" ca="1" si="272"/>
        <v>43000</v>
      </c>
      <c r="M517">
        <f t="shared" ca="1" si="273"/>
        <v>43000</v>
      </c>
      <c r="N517">
        <f t="shared" ca="1" si="274"/>
        <v>58000</v>
      </c>
      <c r="O517">
        <f t="shared" ca="1" si="275"/>
        <v>216000</v>
      </c>
      <c r="P517">
        <f t="shared" ref="P517:P580" ca="1" si="292">J517-SUM(K517:O517)</f>
        <v>-201604.00000000012</v>
      </c>
      <c r="Q517">
        <f ca="1">IF(P517&gt;0,1,0)</f>
        <v>0</v>
      </c>
      <c r="R517">
        <f t="shared" ca="1" si="280"/>
        <v>31</v>
      </c>
      <c r="S517">
        <f t="shared" ca="1" si="281"/>
        <v>3</v>
      </c>
      <c r="T517">
        <f t="shared" ca="1" si="282"/>
        <v>3</v>
      </c>
      <c r="U517">
        <f t="shared" ca="1" si="283"/>
        <v>4</v>
      </c>
      <c r="V517">
        <f t="shared" ca="1" si="284"/>
        <v>15</v>
      </c>
      <c r="X517">
        <f t="shared" si="288"/>
        <v>517</v>
      </c>
      <c r="Y517">
        <f t="shared" ref="Y517:Y580" si="293">IF(C517=C516,Y516,X517)</f>
        <v>452</v>
      </c>
      <c r="Z517">
        <f t="shared" si="289"/>
        <v>453</v>
      </c>
      <c r="AA517">
        <f t="shared" si="285"/>
        <v>951</v>
      </c>
      <c r="AB517">
        <f t="shared" si="286"/>
        <v>500</v>
      </c>
      <c r="AM517" t="str">
        <f t="shared" si="287"/>
        <v>201901LP</v>
      </c>
      <c r="AN517">
        <f t="shared" ca="1" si="267"/>
        <v>31.000277777777786</v>
      </c>
      <c r="AO517">
        <f t="shared" ca="1" si="268"/>
        <v>2.9861111111111112</v>
      </c>
      <c r="AP517">
        <f t="shared" ca="1" si="269"/>
        <v>2.9861111111111112</v>
      </c>
      <c r="AQ517">
        <f t="shared" ca="1" si="270"/>
        <v>4.0277777777777777</v>
      </c>
      <c r="AR517">
        <f t="shared" ca="1" si="271"/>
        <v>15</v>
      </c>
      <c r="AS517">
        <f ca="1">P517/J517</f>
        <v>-0.20290339333089116</v>
      </c>
    </row>
    <row r="518" spans="1:45" hidden="1" outlineLevel="1" x14ac:dyDescent="0.4">
      <c r="A518">
        <f t="shared" si="276"/>
        <v>201901</v>
      </c>
      <c r="B518" t="s">
        <v>513</v>
      </c>
      <c r="C518" t="s">
        <v>647</v>
      </c>
      <c r="D518" t="str">
        <f t="shared" ref="D518:D581" ca="1" si="294">"I"&amp;RANDBETWEEN(101,120)</f>
        <v>I107</v>
      </c>
      <c r="E518">
        <f t="shared" ca="1" si="277"/>
        <v>8</v>
      </c>
      <c r="F518">
        <f t="shared" ca="1" si="278"/>
        <v>32</v>
      </c>
      <c r="G518" t="str">
        <f t="shared" ca="1" si="290"/>
        <v>S11</v>
      </c>
      <c r="H518" t="str">
        <f t="shared" ca="1" si="291"/>
        <v>S113</v>
      </c>
      <c r="I518">
        <f ca="1">VLOOKUP(D518,PRC!$A$2:$B$21,2,0)*E518</f>
        <v>1200000</v>
      </c>
      <c r="J518">
        <f t="shared" ca="1" si="279"/>
        <v>779996</v>
      </c>
      <c r="K518">
        <f ca="1">VLOOKUP(D518,PRC!$A$1:$C$21,3,0)*E518</f>
        <v>684000</v>
      </c>
      <c r="L518">
        <f t="shared" ca="1" si="272"/>
        <v>24000</v>
      </c>
      <c r="M518">
        <f t="shared" ca="1" si="273"/>
        <v>36000</v>
      </c>
      <c r="N518">
        <f t="shared" ca="1" si="274"/>
        <v>12000</v>
      </c>
      <c r="O518">
        <f t="shared" ca="1" si="275"/>
        <v>132000</v>
      </c>
      <c r="P518">
        <f t="shared" ca="1" si="292"/>
        <v>-108004</v>
      </c>
      <c r="Q518">
        <f ca="1">IF(P518&gt;0,1,0)</f>
        <v>0</v>
      </c>
      <c r="R518">
        <f t="shared" ca="1" si="280"/>
        <v>35</v>
      </c>
      <c r="S518">
        <f t="shared" ca="1" si="281"/>
        <v>2</v>
      </c>
      <c r="T518">
        <f t="shared" ca="1" si="282"/>
        <v>3</v>
      </c>
      <c r="U518">
        <f t="shared" ca="1" si="283"/>
        <v>1</v>
      </c>
      <c r="V518">
        <f t="shared" ca="1" si="284"/>
        <v>11</v>
      </c>
      <c r="X518">
        <f t="shared" si="288"/>
        <v>518</v>
      </c>
      <c r="Y518">
        <f t="shared" si="293"/>
        <v>452</v>
      </c>
      <c r="Z518">
        <f t="shared" si="289"/>
        <v>453</v>
      </c>
      <c r="AA518">
        <f t="shared" si="285"/>
        <v>951</v>
      </c>
      <c r="AB518">
        <f t="shared" si="286"/>
        <v>500</v>
      </c>
      <c r="AM518" t="str">
        <f t="shared" si="287"/>
        <v>201901LP</v>
      </c>
      <c r="AN518">
        <f t="shared" ca="1" si="267"/>
        <v>35.00033333333333</v>
      </c>
      <c r="AO518">
        <f t="shared" ca="1" si="268"/>
        <v>2</v>
      </c>
      <c r="AP518">
        <f t="shared" ca="1" si="269"/>
        <v>3</v>
      </c>
      <c r="AQ518">
        <f t="shared" ca="1" si="270"/>
        <v>1</v>
      </c>
      <c r="AR518">
        <f t="shared" ca="1" si="271"/>
        <v>11</v>
      </c>
      <c r="AS518">
        <f ca="1">P518/J518</f>
        <v>-0.13846737675577822</v>
      </c>
    </row>
    <row r="519" spans="1:45" hidden="1" outlineLevel="1" x14ac:dyDescent="0.4">
      <c r="A519">
        <f t="shared" si="276"/>
        <v>201901</v>
      </c>
      <c r="B519" t="s">
        <v>514</v>
      </c>
      <c r="C519" t="s">
        <v>647</v>
      </c>
      <c r="D519" t="str">
        <f t="shared" ca="1" si="294"/>
        <v>I118</v>
      </c>
      <c r="E519">
        <f t="shared" ca="1" si="277"/>
        <v>5</v>
      </c>
      <c r="F519">
        <f t="shared" ca="1" si="278"/>
        <v>35</v>
      </c>
      <c r="G519" t="str">
        <f t="shared" ca="1" si="290"/>
        <v>S10</v>
      </c>
      <c r="H519" t="str">
        <f t="shared" ca="1" si="291"/>
        <v>S102</v>
      </c>
      <c r="I519">
        <f ca="1">VLOOKUP(D519,PRC!$A$2:$B$21,2,0)*E519</f>
        <v>2650000</v>
      </c>
      <c r="J519">
        <f t="shared" ca="1" si="279"/>
        <v>1775495.9999999998</v>
      </c>
      <c r="K519">
        <f ca="1">VLOOKUP(D519,PRC!$A$1:$C$21,3,0)*E519</f>
        <v>1113000</v>
      </c>
      <c r="L519">
        <f t="shared" ca="1" si="272"/>
        <v>53000</v>
      </c>
      <c r="M519">
        <f t="shared" ca="1" si="273"/>
        <v>80000</v>
      </c>
      <c r="N519">
        <f t="shared" ca="1" si="274"/>
        <v>80000</v>
      </c>
      <c r="O519">
        <f t="shared" ca="1" si="275"/>
        <v>265000</v>
      </c>
      <c r="P519">
        <f t="shared" ca="1" si="292"/>
        <v>184495.99999999977</v>
      </c>
      <c r="Q519">
        <f ca="1">IF(P519&gt;0,1,0)</f>
        <v>1</v>
      </c>
      <c r="R519">
        <f t="shared" ca="1" si="280"/>
        <v>33</v>
      </c>
      <c r="S519">
        <f t="shared" ca="1" si="281"/>
        <v>2</v>
      </c>
      <c r="T519">
        <f t="shared" ca="1" si="282"/>
        <v>3</v>
      </c>
      <c r="U519">
        <f t="shared" ca="1" si="283"/>
        <v>3</v>
      </c>
      <c r="V519">
        <f t="shared" ca="1" si="284"/>
        <v>10</v>
      </c>
      <c r="X519">
        <f t="shared" si="288"/>
        <v>519</v>
      </c>
      <c r="Y519">
        <f t="shared" si="293"/>
        <v>452</v>
      </c>
      <c r="Z519">
        <f t="shared" si="289"/>
        <v>453</v>
      </c>
      <c r="AA519">
        <f t="shared" si="285"/>
        <v>951</v>
      </c>
      <c r="AB519">
        <f t="shared" si="286"/>
        <v>500</v>
      </c>
      <c r="AM519" t="str">
        <f t="shared" si="287"/>
        <v>201901LP</v>
      </c>
      <c r="AN519">
        <f t="shared" ca="1" si="267"/>
        <v>33.000150943396235</v>
      </c>
      <c r="AO519">
        <f t="shared" ca="1" si="268"/>
        <v>2</v>
      </c>
      <c r="AP519">
        <f t="shared" ca="1" si="269"/>
        <v>3.0188679245283021</v>
      </c>
      <c r="AQ519">
        <f t="shared" ca="1" si="270"/>
        <v>3.0188679245283021</v>
      </c>
      <c r="AR519">
        <f t="shared" ca="1" si="271"/>
        <v>10</v>
      </c>
      <c r="AS519">
        <f ca="1">P519/J519</f>
        <v>0.10391237152885717</v>
      </c>
    </row>
    <row r="520" spans="1:45" hidden="1" outlineLevel="1" x14ac:dyDescent="0.4">
      <c r="A520">
        <f t="shared" si="276"/>
        <v>201901</v>
      </c>
      <c r="B520" t="s">
        <v>515</v>
      </c>
      <c r="C520" t="s">
        <v>647</v>
      </c>
      <c r="D520" t="str">
        <f t="shared" ca="1" si="294"/>
        <v>I114</v>
      </c>
      <c r="E520">
        <f t="shared" ca="1" si="277"/>
        <v>9</v>
      </c>
      <c r="F520">
        <f t="shared" ca="1" si="278"/>
        <v>35</v>
      </c>
      <c r="G520" t="str">
        <f t="shared" ca="1" si="290"/>
        <v>S11</v>
      </c>
      <c r="H520" t="str">
        <f t="shared" ca="1" si="291"/>
        <v>S119</v>
      </c>
      <c r="I520">
        <f ca="1">VLOOKUP(D520,PRC!$A$2:$B$21,2,0)*E520</f>
        <v>2160000</v>
      </c>
      <c r="J520">
        <f t="shared" ca="1" si="279"/>
        <v>1447195.9999999998</v>
      </c>
      <c r="K520">
        <f ca="1">VLOOKUP(D520,PRC!$A$1:$C$21,3,0)*E520</f>
        <v>1252800</v>
      </c>
      <c r="L520">
        <f t="shared" ca="1" si="272"/>
        <v>22000</v>
      </c>
      <c r="M520">
        <f t="shared" ca="1" si="273"/>
        <v>65000</v>
      </c>
      <c r="N520">
        <f t="shared" ca="1" si="274"/>
        <v>43000</v>
      </c>
      <c r="O520">
        <f t="shared" ca="1" si="275"/>
        <v>302000</v>
      </c>
      <c r="P520">
        <f t="shared" ca="1" si="292"/>
        <v>-237604.00000000023</v>
      </c>
      <c r="Q520">
        <f ca="1">IF(P520&gt;0,1,0)</f>
        <v>0</v>
      </c>
      <c r="R520">
        <f t="shared" ca="1" si="280"/>
        <v>33</v>
      </c>
      <c r="S520">
        <f t="shared" ca="1" si="281"/>
        <v>1</v>
      </c>
      <c r="T520">
        <f t="shared" ca="1" si="282"/>
        <v>3</v>
      </c>
      <c r="U520">
        <f t="shared" ca="1" si="283"/>
        <v>2</v>
      </c>
      <c r="V520">
        <f t="shared" ca="1" si="284"/>
        <v>14</v>
      </c>
      <c r="X520">
        <f t="shared" si="288"/>
        <v>520</v>
      </c>
      <c r="Y520">
        <f t="shared" si="293"/>
        <v>452</v>
      </c>
      <c r="Z520">
        <f t="shared" si="289"/>
        <v>453</v>
      </c>
      <c r="AA520">
        <f t="shared" si="285"/>
        <v>951</v>
      </c>
      <c r="AB520">
        <f t="shared" si="286"/>
        <v>500</v>
      </c>
      <c r="AM520" t="str">
        <f t="shared" si="287"/>
        <v>201901LP</v>
      </c>
      <c r="AN520">
        <f t="shared" ref="AN520:AN583" ca="1" si="295">(1-J520/I520)*100</f>
        <v>33.000185185185195</v>
      </c>
      <c r="AO520">
        <f t="shared" ref="AO520:AO583" ca="1" si="296">L520/$I520*100</f>
        <v>1.0185185185185186</v>
      </c>
      <c r="AP520">
        <f t="shared" ref="AP520:AP583" ca="1" si="297">M520/$I520*100</f>
        <v>3.0092592592592591</v>
      </c>
      <c r="AQ520">
        <f t="shared" ref="AQ520:AQ583" ca="1" si="298">N520/$I520*100</f>
        <v>1.9907407407407409</v>
      </c>
      <c r="AR520">
        <f t="shared" ref="AR520:AR583" ca="1" si="299">O520/$I520*100</f>
        <v>13.981481481481481</v>
      </c>
      <c r="AS520">
        <f ca="1">P520/J520</f>
        <v>-0.16418232222864096</v>
      </c>
    </row>
    <row r="521" spans="1:45" hidden="1" outlineLevel="1" x14ac:dyDescent="0.4">
      <c r="A521">
        <f t="shared" si="276"/>
        <v>201901</v>
      </c>
      <c r="B521" t="s">
        <v>516</v>
      </c>
      <c r="C521" t="s">
        <v>647</v>
      </c>
      <c r="D521" t="str">
        <f t="shared" ca="1" si="294"/>
        <v>I106</v>
      </c>
      <c r="E521">
        <f t="shared" ca="1" si="277"/>
        <v>10</v>
      </c>
      <c r="F521">
        <f t="shared" ca="1" si="278"/>
        <v>33</v>
      </c>
      <c r="G521" t="str">
        <f t="shared" ca="1" si="290"/>
        <v>S11</v>
      </c>
      <c r="H521" t="str">
        <f t="shared" ca="1" si="291"/>
        <v>S112</v>
      </c>
      <c r="I521">
        <f ca="1">VLOOKUP(D521,PRC!$A$2:$B$21,2,0)*E521</f>
        <v>200000</v>
      </c>
      <c r="J521">
        <f t="shared" ca="1" si="279"/>
        <v>131995.99999999997</v>
      </c>
      <c r="K521">
        <f ca="1">VLOOKUP(D521,PRC!$A$1:$C$21,3,0)*E521</f>
        <v>106000</v>
      </c>
      <c r="L521">
        <f t="shared" ca="1" si="272"/>
        <v>4000</v>
      </c>
      <c r="M521">
        <f t="shared" ca="1" si="273"/>
        <v>6000</v>
      </c>
      <c r="N521">
        <f t="shared" ca="1" si="274"/>
        <v>8000</v>
      </c>
      <c r="O521">
        <f t="shared" ca="1" si="275"/>
        <v>20000</v>
      </c>
      <c r="P521">
        <f t="shared" ca="1" si="292"/>
        <v>-12004.000000000029</v>
      </c>
      <c r="Q521">
        <f ca="1">IF(P521&gt;0,1,0)</f>
        <v>0</v>
      </c>
      <c r="R521">
        <f t="shared" ca="1" si="280"/>
        <v>34</v>
      </c>
      <c r="S521">
        <f t="shared" ca="1" si="281"/>
        <v>2</v>
      </c>
      <c r="T521">
        <f t="shared" ca="1" si="282"/>
        <v>3</v>
      </c>
      <c r="U521">
        <f t="shared" ca="1" si="283"/>
        <v>4</v>
      </c>
      <c r="V521">
        <f t="shared" ca="1" si="284"/>
        <v>10</v>
      </c>
      <c r="X521">
        <f t="shared" si="288"/>
        <v>521</v>
      </c>
      <c r="Y521">
        <f t="shared" si="293"/>
        <v>452</v>
      </c>
      <c r="Z521">
        <f t="shared" si="289"/>
        <v>453</v>
      </c>
      <c r="AA521">
        <f t="shared" si="285"/>
        <v>951</v>
      </c>
      <c r="AB521">
        <f t="shared" si="286"/>
        <v>500</v>
      </c>
      <c r="AM521" t="str">
        <f t="shared" si="287"/>
        <v>201901LP</v>
      </c>
      <c r="AN521">
        <f t="shared" ca="1" si="295"/>
        <v>34.00200000000001</v>
      </c>
      <c r="AO521">
        <f t="shared" ca="1" si="296"/>
        <v>2</v>
      </c>
      <c r="AP521">
        <f t="shared" ca="1" si="297"/>
        <v>3</v>
      </c>
      <c r="AQ521">
        <f t="shared" ca="1" si="298"/>
        <v>4</v>
      </c>
      <c r="AR521">
        <f t="shared" ca="1" si="299"/>
        <v>10</v>
      </c>
      <c r="AS521">
        <f ca="1">P521/J521</f>
        <v>-9.0942149762114247E-2</v>
      </c>
    </row>
    <row r="522" spans="1:45" hidden="1" outlineLevel="1" x14ac:dyDescent="0.4">
      <c r="A522">
        <f t="shared" si="276"/>
        <v>201901</v>
      </c>
      <c r="B522" t="s">
        <v>517</v>
      </c>
      <c r="C522" t="s">
        <v>647</v>
      </c>
      <c r="D522" t="str">
        <f t="shared" ca="1" si="294"/>
        <v>I117</v>
      </c>
      <c r="E522">
        <f t="shared" ca="1" si="277"/>
        <v>6</v>
      </c>
      <c r="F522">
        <f t="shared" ca="1" si="278"/>
        <v>33</v>
      </c>
      <c r="G522" t="str">
        <f t="shared" ca="1" si="290"/>
        <v>S11</v>
      </c>
      <c r="H522" t="str">
        <f t="shared" ca="1" si="291"/>
        <v>S111</v>
      </c>
      <c r="I522">
        <f ca="1">VLOOKUP(D522,PRC!$A$2:$B$21,2,0)*E522</f>
        <v>15000000</v>
      </c>
      <c r="J522">
        <f t="shared" ca="1" si="279"/>
        <v>10049995.999999998</v>
      </c>
      <c r="K522">
        <f ca="1">VLOOKUP(D522,PRC!$A$1:$C$21,3,0)*E522</f>
        <v>6900000</v>
      </c>
      <c r="L522">
        <f t="shared" ca="1" si="272"/>
        <v>300000</v>
      </c>
      <c r="M522">
        <f t="shared" ca="1" si="273"/>
        <v>150000</v>
      </c>
      <c r="N522">
        <f t="shared" ca="1" si="274"/>
        <v>750000</v>
      </c>
      <c r="O522">
        <f t="shared" ca="1" si="275"/>
        <v>1650000</v>
      </c>
      <c r="P522">
        <f t="shared" ca="1" si="292"/>
        <v>299995.99999999814</v>
      </c>
      <c r="Q522">
        <f ca="1">IF(P522&gt;0,1,0)</f>
        <v>1</v>
      </c>
      <c r="R522">
        <f t="shared" ca="1" si="280"/>
        <v>33</v>
      </c>
      <c r="S522">
        <f t="shared" ca="1" si="281"/>
        <v>2</v>
      </c>
      <c r="T522">
        <f t="shared" ca="1" si="282"/>
        <v>1</v>
      </c>
      <c r="U522">
        <f t="shared" ca="1" si="283"/>
        <v>5</v>
      </c>
      <c r="V522">
        <f t="shared" ca="1" si="284"/>
        <v>11</v>
      </c>
      <c r="X522">
        <f t="shared" si="288"/>
        <v>522</v>
      </c>
      <c r="Y522">
        <f t="shared" si="293"/>
        <v>452</v>
      </c>
      <c r="Z522">
        <f t="shared" si="289"/>
        <v>453</v>
      </c>
      <c r="AA522">
        <f t="shared" si="285"/>
        <v>951</v>
      </c>
      <c r="AB522">
        <f t="shared" si="286"/>
        <v>500</v>
      </c>
      <c r="AM522" t="str">
        <f t="shared" si="287"/>
        <v>201901LP</v>
      </c>
      <c r="AN522">
        <f t="shared" ca="1" si="295"/>
        <v>33.000026666666685</v>
      </c>
      <c r="AO522">
        <f t="shared" ca="1" si="296"/>
        <v>2</v>
      </c>
      <c r="AP522">
        <f t="shared" ca="1" si="297"/>
        <v>1</v>
      </c>
      <c r="AQ522">
        <f t="shared" ca="1" si="298"/>
        <v>5</v>
      </c>
      <c r="AR522">
        <f t="shared" ca="1" si="299"/>
        <v>11</v>
      </c>
      <c r="AS522">
        <f ca="1">P522/J522</f>
        <v>2.9850360139446641E-2</v>
      </c>
    </row>
    <row r="523" spans="1:45" hidden="1" outlineLevel="1" x14ac:dyDescent="0.4">
      <c r="A523">
        <f t="shared" si="276"/>
        <v>201901</v>
      </c>
      <c r="B523" t="s">
        <v>518</v>
      </c>
      <c r="C523" t="s">
        <v>647</v>
      </c>
      <c r="D523" t="str">
        <f t="shared" ca="1" si="294"/>
        <v>I116</v>
      </c>
      <c r="E523">
        <f t="shared" ca="1" si="277"/>
        <v>9</v>
      </c>
      <c r="F523">
        <f t="shared" ca="1" si="278"/>
        <v>30</v>
      </c>
      <c r="G523" t="str">
        <f t="shared" ca="1" si="290"/>
        <v>S11</v>
      </c>
      <c r="H523" t="str">
        <f t="shared" ca="1" si="291"/>
        <v>S116</v>
      </c>
      <c r="I523">
        <f ca="1">VLOOKUP(D523,PRC!$A$2:$B$21,2,0)*E523</f>
        <v>13140000</v>
      </c>
      <c r="J523">
        <f t="shared" ca="1" si="279"/>
        <v>8935196</v>
      </c>
      <c r="K523">
        <f ca="1">VLOOKUP(D523,PRC!$A$1:$C$21,3,0)*E523</f>
        <v>7884000</v>
      </c>
      <c r="L523">
        <f t="shared" ca="1" si="272"/>
        <v>394000</v>
      </c>
      <c r="M523">
        <f t="shared" ca="1" si="273"/>
        <v>263000</v>
      </c>
      <c r="N523">
        <f t="shared" ca="1" si="274"/>
        <v>657000</v>
      </c>
      <c r="O523">
        <f t="shared" ca="1" si="275"/>
        <v>1840000</v>
      </c>
      <c r="P523">
        <f t="shared" ca="1" si="292"/>
        <v>-2102804</v>
      </c>
      <c r="Q523">
        <f ca="1">IF(P523&gt;0,1,0)</f>
        <v>0</v>
      </c>
      <c r="R523">
        <f t="shared" ca="1" si="280"/>
        <v>32</v>
      </c>
      <c r="S523">
        <f t="shared" ca="1" si="281"/>
        <v>3</v>
      </c>
      <c r="T523">
        <f t="shared" ca="1" si="282"/>
        <v>2</v>
      </c>
      <c r="U523">
        <f t="shared" ca="1" si="283"/>
        <v>5</v>
      </c>
      <c r="V523">
        <f t="shared" ca="1" si="284"/>
        <v>14</v>
      </c>
      <c r="X523">
        <f t="shared" si="288"/>
        <v>523</v>
      </c>
      <c r="Y523">
        <f t="shared" si="293"/>
        <v>452</v>
      </c>
      <c r="Z523">
        <f t="shared" si="289"/>
        <v>453</v>
      </c>
      <c r="AA523">
        <f t="shared" si="285"/>
        <v>951</v>
      </c>
      <c r="AB523">
        <f t="shared" si="286"/>
        <v>500</v>
      </c>
      <c r="AM523" t="str">
        <f t="shared" si="287"/>
        <v>201901LP</v>
      </c>
      <c r="AN523">
        <f t="shared" ca="1" si="295"/>
        <v>32.000030441400305</v>
      </c>
      <c r="AO523">
        <f t="shared" ca="1" si="296"/>
        <v>2.9984779299847792</v>
      </c>
      <c r="AP523">
        <f t="shared" ca="1" si="297"/>
        <v>2.0015220700152208</v>
      </c>
      <c r="AQ523">
        <f t="shared" ca="1" si="298"/>
        <v>5</v>
      </c>
      <c r="AR523">
        <f t="shared" ca="1" si="299"/>
        <v>14.00304414003044</v>
      </c>
      <c r="AS523">
        <f ca="1">P523/J523</f>
        <v>-0.23533943743371719</v>
      </c>
    </row>
    <row r="524" spans="1:45" hidden="1" outlineLevel="1" x14ac:dyDescent="0.4">
      <c r="A524">
        <f t="shared" si="276"/>
        <v>201901</v>
      </c>
      <c r="B524" t="s">
        <v>519</v>
      </c>
      <c r="C524" t="s">
        <v>647</v>
      </c>
      <c r="D524" t="str">
        <f t="shared" ca="1" si="294"/>
        <v>I111</v>
      </c>
      <c r="E524">
        <f t="shared" ca="1" si="277"/>
        <v>8</v>
      </c>
      <c r="F524">
        <f t="shared" ca="1" si="278"/>
        <v>31</v>
      </c>
      <c r="G524" t="str">
        <f t="shared" ca="1" si="290"/>
        <v>S11</v>
      </c>
      <c r="H524" t="str">
        <f t="shared" ca="1" si="291"/>
        <v>S118</v>
      </c>
      <c r="I524">
        <f ca="1">VLOOKUP(D524,PRC!$A$2:$B$21,2,0)*E524</f>
        <v>1200000</v>
      </c>
      <c r="J524">
        <f t="shared" ca="1" si="279"/>
        <v>839996</v>
      </c>
      <c r="K524">
        <f ca="1">VLOOKUP(D524,PRC!$A$1:$C$21,3,0)*E524</f>
        <v>636000</v>
      </c>
      <c r="L524">
        <f t="shared" ca="1" si="272"/>
        <v>12000</v>
      </c>
      <c r="M524">
        <f t="shared" ca="1" si="273"/>
        <v>36000</v>
      </c>
      <c r="N524">
        <f t="shared" ca="1" si="274"/>
        <v>36000</v>
      </c>
      <c r="O524">
        <f t="shared" ca="1" si="275"/>
        <v>120000</v>
      </c>
      <c r="P524">
        <f t="shared" ca="1" si="292"/>
        <v>-4</v>
      </c>
      <c r="Q524">
        <f ca="1">IF(P524&gt;0,1,0)</f>
        <v>0</v>
      </c>
      <c r="R524">
        <f t="shared" ca="1" si="280"/>
        <v>30</v>
      </c>
      <c r="S524">
        <f t="shared" ca="1" si="281"/>
        <v>1</v>
      </c>
      <c r="T524">
        <f t="shared" ca="1" si="282"/>
        <v>3</v>
      </c>
      <c r="U524">
        <f t="shared" ca="1" si="283"/>
        <v>3</v>
      </c>
      <c r="V524">
        <f t="shared" ca="1" si="284"/>
        <v>10</v>
      </c>
      <c r="X524">
        <f t="shared" si="288"/>
        <v>524</v>
      </c>
      <c r="Y524">
        <f t="shared" si="293"/>
        <v>452</v>
      </c>
      <c r="Z524">
        <f t="shared" si="289"/>
        <v>453</v>
      </c>
      <c r="AA524">
        <f t="shared" si="285"/>
        <v>951</v>
      </c>
      <c r="AB524">
        <f t="shared" si="286"/>
        <v>500</v>
      </c>
      <c r="AM524" t="str">
        <f t="shared" si="287"/>
        <v>201901LP</v>
      </c>
      <c r="AN524">
        <f t="shared" ca="1" si="295"/>
        <v>30.00033333333333</v>
      </c>
      <c r="AO524">
        <f t="shared" ca="1" si="296"/>
        <v>1</v>
      </c>
      <c r="AP524">
        <f t="shared" ca="1" si="297"/>
        <v>3</v>
      </c>
      <c r="AQ524">
        <f t="shared" ca="1" si="298"/>
        <v>3</v>
      </c>
      <c r="AR524">
        <f t="shared" ca="1" si="299"/>
        <v>10</v>
      </c>
      <c r="AS524">
        <f ca="1">P524/J524</f>
        <v>-4.7619274377497033E-6</v>
      </c>
    </row>
    <row r="525" spans="1:45" hidden="1" outlineLevel="1" x14ac:dyDescent="0.4">
      <c r="A525">
        <f t="shared" si="276"/>
        <v>201901</v>
      </c>
      <c r="B525" t="s">
        <v>520</v>
      </c>
      <c r="C525" t="s">
        <v>647</v>
      </c>
      <c r="D525" t="str">
        <f t="shared" ca="1" si="294"/>
        <v>I105</v>
      </c>
      <c r="E525">
        <f t="shared" ca="1" si="277"/>
        <v>6</v>
      </c>
      <c r="F525">
        <f t="shared" ca="1" si="278"/>
        <v>31</v>
      </c>
      <c r="G525" t="str">
        <f t="shared" ca="1" si="290"/>
        <v>S10</v>
      </c>
      <c r="H525" t="str">
        <f t="shared" ca="1" si="291"/>
        <v>S105</v>
      </c>
      <c r="I525">
        <f ca="1">VLOOKUP(D525,PRC!$A$2:$B$21,2,0)*E525</f>
        <v>600000</v>
      </c>
      <c r="J525">
        <f t="shared" ca="1" si="279"/>
        <v>413995.99999999994</v>
      </c>
      <c r="K525">
        <f ca="1">VLOOKUP(D525,PRC!$A$1:$C$21,3,0)*E525</f>
        <v>354000</v>
      </c>
      <c r="L525">
        <f t="shared" ca="1" si="272"/>
        <v>18000</v>
      </c>
      <c r="M525">
        <f t="shared" ca="1" si="273"/>
        <v>18000</v>
      </c>
      <c r="N525">
        <f t="shared" ca="1" si="274"/>
        <v>12000</v>
      </c>
      <c r="O525">
        <f t="shared" ca="1" si="275"/>
        <v>78000</v>
      </c>
      <c r="P525">
        <f t="shared" ca="1" si="292"/>
        <v>-66004.000000000058</v>
      </c>
      <c r="Q525">
        <f ca="1">IF(P525&gt;0,1,0)</f>
        <v>0</v>
      </c>
      <c r="R525">
        <f t="shared" ca="1" si="280"/>
        <v>31</v>
      </c>
      <c r="S525">
        <f t="shared" ca="1" si="281"/>
        <v>3</v>
      </c>
      <c r="T525">
        <f t="shared" ca="1" si="282"/>
        <v>3</v>
      </c>
      <c r="U525">
        <f t="shared" ca="1" si="283"/>
        <v>2</v>
      </c>
      <c r="V525">
        <f t="shared" ca="1" si="284"/>
        <v>13</v>
      </c>
      <c r="X525">
        <f t="shared" si="288"/>
        <v>525</v>
      </c>
      <c r="Y525">
        <f t="shared" si="293"/>
        <v>452</v>
      </c>
      <c r="Z525">
        <f t="shared" si="289"/>
        <v>453</v>
      </c>
      <c r="AA525">
        <f t="shared" si="285"/>
        <v>951</v>
      </c>
      <c r="AB525">
        <f t="shared" si="286"/>
        <v>500</v>
      </c>
      <c r="AM525" t="str">
        <f t="shared" si="287"/>
        <v>201901LP</v>
      </c>
      <c r="AN525">
        <f t="shared" ca="1" si="295"/>
        <v>31.000666666666675</v>
      </c>
      <c r="AO525">
        <f t="shared" ca="1" si="296"/>
        <v>3</v>
      </c>
      <c r="AP525">
        <f t="shared" ca="1" si="297"/>
        <v>3</v>
      </c>
      <c r="AQ525">
        <f t="shared" ca="1" si="298"/>
        <v>2</v>
      </c>
      <c r="AR525">
        <f t="shared" ca="1" si="299"/>
        <v>13</v>
      </c>
      <c r="AS525">
        <f ca="1">P525/J525</f>
        <v>-0.1594314920917112</v>
      </c>
    </row>
    <row r="526" spans="1:45" hidden="1" outlineLevel="1" x14ac:dyDescent="0.4">
      <c r="A526">
        <f t="shared" si="276"/>
        <v>201901</v>
      </c>
      <c r="B526" t="s">
        <v>521</v>
      </c>
      <c r="C526" t="s">
        <v>647</v>
      </c>
      <c r="D526" t="str">
        <f t="shared" ca="1" si="294"/>
        <v>I102</v>
      </c>
      <c r="E526">
        <f t="shared" ca="1" si="277"/>
        <v>6</v>
      </c>
      <c r="F526">
        <f t="shared" ca="1" si="278"/>
        <v>33</v>
      </c>
      <c r="G526" t="str">
        <f t="shared" ca="1" si="290"/>
        <v>S10</v>
      </c>
      <c r="H526" t="str">
        <f t="shared" ca="1" si="291"/>
        <v>S107</v>
      </c>
      <c r="I526">
        <f ca="1">VLOOKUP(D526,PRC!$A$2:$B$21,2,0)*E526</f>
        <v>240000</v>
      </c>
      <c r="J526">
        <f t="shared" ca="1" si="279"/>
        <v>167996</v>
      </c>
      <c r="K526">
        <f ca="1">VLOOKUP(D526,PRC!$A$1:$C$21,3,0)*E526</f>
        <v>112800</v>
      </c>
      <c r="L526">
        <f t="shared" ca="1" si="272"/>
        <v>5000</v>
      </c>
      <c r="M526">
        <f t="shared" ca="1" si="273"/>
        <v>5000</v>
      </c>
      <c r="N526">
        <f t="shared" ca="1" si="274"/>
        <v>5000</v>
      </c>
      <c r="O526">
        <f t="shared" ca="1" si="275"/>
        <v>24000</v>
      </c>
      <c r="P526">
        <f t="shared" ca="1" si="292"/>
        <v>16196</v>
      </c>
      <c r="Q526">
        <f ca="1">IF(P526&gt;0,1,0)</f>
        <v>1</v>
      </c>
      <c r="R526">
        <f t="shared" ca="1" si="280"/>
        <v>30</v>
      </c>
      <c r="S526">
        <f t="shared" ca="1" si="281"/>
        <v>2</v>
      </c>
      <c r="T526">
        <f t="shared" ca="1" si="282"/>
        <v>2</v>
      </c>
      <c r="U526">
        <f t="shared" ca="1" si="283"/>
        <v>2</v>
      </c>
      <c r="V526">
        <f t="shared" ca="1" si="284"/>
        <v>10</v>
      </c>
      <c r="X526">
        <f t="shared" si="288"/>
        <v>526</v>
      </c>
      <c r="Y526">
        <f t="shared" si="293"/>
        <v>452</v>
      </c>
      <c r="Z526">
        <f t="shared" si="289"/>
        <v>453</v>
      </c>
      <c r="AA526">
        <f t="shared" si="285"/>
        <v>951</v>
      </c>
      <c r="AB526">
        <f t="shared" si="286"/>
        <v>500</v>
      </c>
      <c r="AM526" t="str">
        <f t="shared" si="287"/>
        <v>201901LP</v>
      </c>
      <c r="AN526">
        <f t="shared" ca="1" si="295"/>
        <v>30.001666666666672</v>
      </c>
      <c r="AO526">
        <f t="shared" ca="1" si="296"/>
        <v>2.083333333333333</v>
      </c>
      <c r="AP526">
        <f t="shared" ca="1" si="297"/>
        <v>2.083333333333333</v>
      </c>
      <c r="AQ526">
        <f t="shared" ca="1" si="298"/>
        <v>2.083333333333333</v>
      </c>
      <c r="AR526">
        <f t="shared" ca="1" si="299"/>
        <v>10</v>
      </c>
      <c r="AS526">
        <f ca="1">P526/J526</f>
        <v>9.6407057310888361E-2</v>
      </c>
    </row>
    <row r="527" spans="1:45" hidden="1" outlineLevel="1" x14ac:dyDescent="0.4">
      <c r="A527">
        <f t="shared" si="276"/>
        <v>201901</v>
      </c>
      <c r="B527" t="s">
        <v>522</v>
      </c>
      <c r="C527" t="s">
        <v>647</v>
      </c>
      <c r="D527" t="str">
        <f t="shared" ca="1" si="294"/>
        <v>I110</v>
      </c>
      <c r="E527">
        <f t="shared" ca="1" si="277"/>
        <v>5</v>
      </c>
      <c r="F527">
        <f t="shared" ca="1" si="278"/>
        <v>34</v>
      </c>
      <c r="G527" t="str">
        <f t="shared" ca="1" si="290"/>
        <v>S10</v>
      </c>
      <c r="H527" t="str">
        <f t="shared" ca="1" si="291"/>
        <v>S104</v>
      </c>
      <c r="I527">
        <f ca="1">VLOOKUP(D527,PRC!$A$2:$B$21,2,0)*E527</f>
        <v>1500000</v>
      </c>
      <c r="J527">
        <f t="shared" ca="1" si="279"/>
        <v>1004995.9999999999</v>
      </c>
      <c r="K527">
        <f ca="1">VLOOKUP(D527,PRC!$A$1:$C$21,3,0)*E527</f>
        <v>690000</v>
      </c>
      <c r="L527">
        <f t="shared" ca="1" si="272"/>
        <v>45000</v>
      </c>
      <c r="M527">
        <f t="shared" ca="1" si="273"/>
        <v>45000</v>
      </c>
      <c r="N527">
        <f t="shared" ca="1" si="274"/>
        <v>15000</v>
      </c>
      <c r="O527">
        <f t="shared" ca="1" si="275"/>
        <v>195000</v>
      </c>
      <c r="P527">
        <f t="shared" ca="1" si="292"/>
        <v>14995.999999999884</v>
      </c>
      <c r="Q527">
        <f ca="1">IF(P527&gt;0,1,0)</f>
        <v>1</v>
      </c>
      <c r="R527">
        <f t="shared" ca="1" si="280"/>
        <v>33</v>
      </c>
      <c r="S527">
        <f t="shared" ca="1" si="281"/>
        <v>3</v>
      </c>
      <c r="T527">
        <f t="shared" ca="1" si="282"/>
        <v>3</v>
      </c>
      <c r="U527">
        <f t="shared" ca="1" si="283"/>
        <v>1</v>
      </c>
      <c r="V527">
        <f t="shared" ca="1" si="284"/>
        <v>13</v>
      </c>
      <c r="X527">
        <f t="shared" si="288"/>
        <v>527</v>
      </c>
      <c r="Y527">
        <f t="shared" si="293"/>
        <v>452</v>
      </c>
      <c r="Z527">
        <f t="shared" si="289"/>
        <v>453</v>
      </c>
      <c r="AA527">
        <f t="shared" si="285"/>
        <v>951</v>
      </c>
      <c r="AB527">
        <f t="shared" si="286"/>
        <v>500</v>
      </c>
      <c r="AM527" t="str">
        <f t="shared" si="287"/>
        <v>201901LP</v>
      </c>
      <c r="AN527">
        <f t="shared" ca="1" si="295"/>
        <v>33.000266666666676</v>
      </c>
      <c r="AO527">
        <f t="shared" ca="1" si="296"/>
        <v>3</v>
      </c>
      <c r="AP527">
        <f t="shared" ca="1" si="297"/>
        <v>3</v>
      </c>
      <c r="AQ527">
        <f t="shared" ca="1" si="298"/>
        <v>1</v>
      </c>
      <c r="AR527">
        <f t="shared" ca="1" si="299"/>
        <v>13</v>
      </c>
      <c r="AS527">
        <f ca="1">P527/J527</f>
        <v>1.4921452423691124E-2</v>
      </c>
    </row>
    <row r="528" spans="1:45" hidden="1" outlineLevel="1" x14ac:dyDescent="0.4">
      <c r="A528">
        <f t="shared" si="276"/>
        <v>201901</v>
      </c>
      <c r="B528" t="s">
        <v>523</v>
      </c>
      <c r="C528" t="s">
        <v>647</v>
      </c>
      <c r="D528" t="str">
        <f t="shared" ca="1" si="294"/>
        <v>I115</v>
      </c>
      <c r="E528">
        <f t="shared" ca="1" si="277"/>
        <v>5</v>
      </c>
      <c r="F528">
        <f t="shared" ca="1" si="278"/>
        <v>31</v>
      </c>
      <c r="G528" t="str">
        <f t="shared" ca="1" si="290"/>
        <v>S10</v>
      </c>
      <c r="H528" t="str">
        <f t="shared" ca="1" si="291"/>
        <v>S107</v>
      </c>
      <c r="I528">
        <f ca="1">VLOOKUP(D528,PRC!$A$2:$B$21,2,0)*E528</f>
        <v>25000</v>
      </c>
      <c r="J528">
        <f t="shared" ca="1" si="279"/>
        <v>16996</v>
      </c>
      <c r="K528">
        <f ca="1">VLOOKUP(D528,PRC!$A$1:$C$21,3,0)*E528</f>
        <v>12000</v>
      </c>
      <c r="L528">
        <f t="shared" ca="1" si="272"/>
        <v>1000</v>
      </c>
      <c r="M528">
        <f t="shared" ca="1" si="273"/>
        <v>0</v>
      </c>
      <c r="N528">
        <f t="shared" ca="1" si="274"/>
        <v>1000</v>
      </c>
      <c r="O528">
        <f t="shared" ca="1" si="275"/>
        <v>3000</v>
      </c>
      <c r="P528">
        <f t="shared" ca="1" si="292"/>
        <v>-4</v>
      </c>
      <c r="Q528">
        <f ca="1">IF(P528&gt;0,1,0)</f>
        <v>0</v>
      </c>
      <c r="R528">
        <f t="shared" ca="1" si="280"/>
        <v>32</v>
      </c>
      <c r="S528">
        <f t="shared" ca="1" si="281"/>
        <v>2</v>
      </c>
      <c r="T528">
        <f t="shared" ca="1" si="282"/>
        <v>1</v>
      </c>
      <c r="U528">
        <f t="shared" ca="1" si="283"/>
        <v>4</v>
      </c>
      <c r="V528">
        <f t="shared" ca="1" si="284"/>
        <v>13</v>
      </c>
      <c r="X528">
        <f t="shared" si="288"/>
        <v>528</v>
      </c>
      <c r="Y528">
        <f t="shared" si="293"/>
        <v>452</v>
      </c>
      <c r="Z528">
        <f t="shared" si="289"/>
        <v>453</v>
      </c>
      <c r="AA528">
        <f t="shared" si="285"/>
        <v>951</v>
      </c>
      <c r="AB528">
        <f t="shared" si="286"/>
        <v>500</v>
      </c>
      <c r="AM528" t="str">
        <f t="shared" si="287"/>
        <v>201901LP</v>
      </c>
      <c r="AN528">
        <f t="shared" ca="1" si="295"/>
        <v>32.015999999999998</v>
      </c>
      <c r="AO528">
        <f t="shared" ca="1" si="296"/>
        <v>4</v>
      </c>
      <c r="AP528">
        <f t="shared" ca="1" si="297"/>
        <v>0</v>
      </c>
      <c r="AQ528">
        <f t="shared" ca="1" si="298"/>
        <v>4</v>
      </c>
      <c r="AR528">
        <f t="shared" ca="1" si="299"/>
        <v>12</v>
      </c>
      <c r="AS528">
        <f ca="1">P528/J528</f>
        <v>-2.353494939985879E-4</v>
      </c>
    </row>
    <row r="529" spans="1:45" hidden="1" outlineLevel="1" x14ac:dyDescent="0.4">
      <c r="A529">
        <f t="shared" si="276"/>
        <v>201901</v>
      </c>
      <c r="B529" t="s">
        <v>524</v>
      </c>
      <c r="C529" t="s">
        <v>647</v>
      </c>
      <c r="D529" t="str">
        <f t="shared" ca="1" si="294"/>
        <v>I115</v>
      </c>
      <c r="E529">
        <f t="shared" ca="1" si="277"/>
        <v>10</v>
      </c>
      <c r="F529">
        <f t="shared" ca="1" si="278"/>
        <v>34</v>
      </c>
      <c r="G529" t="str">
        <f t="shared" ca="1" si="290"/>
        <v>S10</v>
      </c>
      <c r="H529" t="str">
        <f t="shared" ca="1" si="291"/>
        <v>S108</v>
      </c>
      <c r="I529">
        <f ca="1">VLOOKUP(D529,PRC!$A$2:$B$21,2,0)*E529</f>
        <v>50000</v>
      </c>
      <c r="J529">
        <f t="shared" ca="1" si="279"/>
        <v>33996</v>
      </c>
      <c r="K529">
        <f ca="1">VLOOKUP(D529,PRC!$A$1:$C$21,3,0)*E529</f>
        <v>24000</v>
      </c>
      <c r="L529">
        <f t="shared" ca="1" si="272"/>
        <v>1000</v>
      </c>
      <c r="M529">
        <f t="shared" ca="1" si="273"/>
        <v>1000</v>
      </c>
      <c r="N529">
        <f t="shared" ca="1" si="274"/>
        <v>3000</v>
      </c>
      <c r="O529">
        <f t="shared" ca="1" si="275"/>
        <v>7000</v>
      </c>
      <c r="P529">
        <f t="shared" ca="1" si="292"/>
        <v>-2004</v>
      </c>
      <c r="Q529">
        <f ca="1">IF(P529&gt;0,1,0)</f>
        <v>0</v>
      </c>
      <c r="R529">
        <f t="shared" ca="1" si="280"/>
        <v>32</v>
      </c>
      <c r="S529">
        <f t="shared" ca="1" si="281"/>
        <v>2</v>
      </c>
      <c r="T529">
        <f t="shared" ca="1" si="282"/>
        <v>1</v>
      </c>
      <c r="U529">
        <f t="shared" ca="1" si="283"/>
        <v>5</v>
      </c>
      <c r="V529">
        <f t="shared" ca="1" si="284"/>
        <v>13</v>
      </c>
      <c r="X529">
        <f t="shared" si="288"/>
        <v>529</v>
      </c>
      <c r="Y529">
        <f t="shared" si="293"/>
        <v>452</v>
      </c>
      <c r="Z529">
        <f t="shared" si="289"/>
        <v>453</v>
      </c>
      <c r="AA529">
        <f t="shared" si="285"/>
        <v>951</v>
      </c>
      <c r="AB529">
        <f t="shared" si="286"/>
        <v>500</v>
      </c>
      <c r="AM529" t="str">
        <f t="shared" si="287"/>
        <v>201901LP</v>
      </c>
      <c r="AN529">
        <f t="shared" ca="1" si="295"/>
        <v>32.008000000000003</v>
      </c>
      <c r="AO529">
        <f t="shared" ca="1" si="296"/>
        <v>2</v>
      </c>
      <c r="AP529">
        <f t="shared" ca="1" si="297"/>
        <v>2</v>
      </c>
      <c r="AQ529">
        <f t="shared" ca="1" si="298"/>
        <v>6</v>
      </c>
      <c r="AR529">
        <f t="shared" ca="1" si="299"/>
        <v>14.000000000000002</v>
      </c>
      <c r="AS529">
        <f ca="1">P529/J529</f>
        <v>-5.8948111542534418E-2</v>
      </c>
    </row>
    <row r="530" spans="1:45" hidden="1" outlineLevel="1" x14ac:dyDescent="0.4">
      <c r="A530">
        <f t="shared" si="276"/>
        <v>201901</v>
      </c>
      <c r="B530" t="s">
        <v>525</v>
      </c>
      <c r="C530" t="s">
        <v>647</v>
      </c>
      <c r="D530" t="str">
        <f t="shared" ca="1" si="294"/>
        <v>I103</v>
      </c>
      <c r="E530">
        <f t="shared" ca="1" si="277"/>
        <v>7</v>
      </c>
      <c r="F530">
        <f t="shared" ca="1" si="278"/>
        <v>34</v>
      </c>
      <c r="G530" t="str">
        <f t="shared" ca="1" si="290"/>
        <v>S11</v>
      </c>
      <c r="H530" t="str">
        <f t="shared" ca="1" si="291"/>
        <v>S114</v>
      </c>
      <c r="I530">
        <f ca="1">VLOOKUP(D530,PRC!$A$2:$B$21,2,0)*E530</f>
        <v>350000</v>
      </c>
      <c r="J530">
        <f t="shared" ca="1" si="279"/>
        <v>244995.99999999997</v>
      </c>
      <c r="K530">
        <f ca="1">VLOOKUP(D530,PRC!$A$1:$C$21,3,0)*E530</f>
        <v>199500</v>
      </c>
      <c r="L530">
        <f t="shared" ref="L530:L593" ca="1" si="300">ROUND($I530*S530,-5)/100</f>
        <v>11000</v>
      </c>
      <c r="M530">
        <f t="shared" ref="M530:M593" ca="1" si="301">ROUND($I530*T530,-5)/100</f>
        <v>11000</v>
      </c>
      <c r="N530">
        <f t="shared" ref="N530:N593" ca="1" si="302">ROUND($I530*U530,-5)/100</f>
        <v>4000</v>
      </c>
      <c r="O530">
        <f t="shared" ref="O530:O593" ca="1" si="303">ROUND($I530*V530,-5)/100</f>
        <v>42000</v>
      </c>
      <c r="P530">
        <f t="shared" ca="1" si="292"/>
        <v>-22504.000000000029</v>
      </c>
      <c r="Q530">
        <f ca="1">IF(P530&gt;0,1,0)</f>
        <v>0</v>
      </c>
      <c r="R530">
        <f t="shared" ca="1" si="280"/>
        <v>30</v>
      </c>
      <c r="S530">
        <f t="shared" ca="1" si="281"/>
        <v>3</v>
      </c>
      <c r="T530">
        <f t="shared" ca="1" si="282"/>
        <v>3</v>
      </c>
      <c r="U530">
        <f t="shared" ca="1" si="283"/>
        <v>1</v>
      </c>
      <c r="V530">
        <f t="shared" ca="1" si="284"/>
        <v>12</v>
      </c>
      <c r="X530">
        <f t="shared" si="288"/>
        <v>530</v>
      </c>
      <c r="Y530">
        <f t="shared" si="293"/>
        <v>452</v>
      </c>
      <c r="Z530">
        <f t="shared" si="289"/>
        <v>453</v>
      </c>
      <c r="AA530">
        <f t="shared" si="285"/>
        <v>951</v>
      </c>
      <c r="AB530">
        <f t="shared" si="286"/>
        <v>500</v>
      </c>
      <c r="AM530" t="str">
        <f t="shared" si="287"/>
        <v>201901LP</v>
      </c>
      <c r="AN530">
        <f t="shared" ca="1" si="295"/>
        <v>30.00114285714287</v>
      </c>
      <c r="AO530">
        <f t="shared" ca="1" si="296"/>
        <v>3.1428571428571432</v>
      </c>
      <c r="AP530">
        <f t="shared" ca="1" si="297"/>
        <v>3.1428571428571432</v>
      </c>
      <c r="AQ530">
        <f t="shared" ca="1" si="298"/>
        <v>1.1428571428571428</v>
      </c>
      <c r="AR530">
        <f t="shared" ca="1" si="299"/>
        <v>12</v>
      </c>
      <c r="AS530">
        <f ca="1">P530/J530</f>
        <v>-9.1854560890790179E-2</v>
      </c>
    </row>
    <row r="531" spans="1:45" hidden="1" outlineLevel="1" x14ac:dyDescent="0.4">
      <c r="A531">
        <f t="shared" si="276"/>
        <v>201901</v>
      </c>
      <c r="B531" t="s">
        <v>526</v>
      </c>
      <c r="C531" t="s">
        <v>647</v>
      </c>
      <c r="D531" t="str">
        <f t="shared" ca="1" si="294"/>
        <v>I115</v>
      </c>
      <c r="E531">
        <f t="shared" ca="1" si="277"/>
        <v>9</v>
      </c>
      <c r="F531">
        <f t="shared" ca="1" si="278"/>
        <v>35</v>
      </c>
      <c r="G531" t="str">
        <f t="shared" ca="1" si="290"/>
        <v>S10</v>
      </c>
      <c r="H531" t="str">
        <f t="shared" ca="1" si="291"/>
        <v>S109</v>
      </c>
      <c r="I531">
        <f ca="1">VLOOKUP(D531,PRC!$A$2:$B$21,2,0)*E531</f>
        <v>45000</v>
      </c>
      <c r="J531">
        <f t="shared" ca="1" si="279"/>
        <v>29246</v>
      </c>
      <c r="K531">
        <f ca="1">VLOOKUP(D531,PRC!$A$1:$C$21,3,0)*E531</f>
        <v>21600</v>
      </c>
      <c r="L531">
        <f t="shared" ca="1" si="300"/>
        <v>0</v>
      </c>
      <c r="M531">
        <f t="shared" ca="1" si="301"/>
        <v>1000</v>
      </c>
      <c r="N531">
        <f t="shared" ca="1" si="302"/>
        <v>2000</v>
      </c>
      <c r="O531">
        <f t="shared" ca="1" si="303"/>
        <v>6000</v>
      </c>
      <c r="P531">
        <f t="shared" ca="1" si="292"/>
        <v>-1354</v>
      </c>
      <c r="Q531">
        <f ca="1">IF(P531&gt;0,1,0)</f>
        <v>0</v>
      </c>
      <c r="R531">
        <f t="shared" ca="1" si="280"/>
        <v>35</v>
      </c>
      <c r="S531">
        <f t="shared" ca="1" si="281"/>
        <v>1</v>
      </c>
      <c r="T531">
        <f t="shared" ca="1" si="282"/>
        <v>2</v>
      </c>
      <c r="U531">
        <f t="shared" ca="1" si="283"/>
        <v>5</v>
      </c>
      <c r="V531">
        <f t="shared" ca="1" si="284"/>
        <v>13</v>
      </c>
      <c r="X531">
        <f t="shared" si="288"/>
        <v>531</v>
      </c>
      <c r="Y531">
        <f t="shared" si="293"/>
        <v>452</v>
      </c>
      <c r="Z531">
        <f t="shared" si="289"/>
        <v>453</v>
      </c>
      <c r="AA531">
        <f t="shared" si="285"/>
        <v>951</v>
      </c>
      <c r="AB531">
        <f t="shared" si="286"/>
        <v>500</v>
      </c>
      <c r="AM531" t="str">
        <f t="shared" si="287"/>
        <v>201901LP</v>
      </c>
      <c r="AN531">
        <f t="shared" ca="1" si="295"/>
        <v>35.00888888888889</v>
      </c>
      <c r="AO531">
        <f t="shared" ca="1" si="296"/>
        <v>0</v>
      </c>
      <c r="AP531">
        <f t="shared" ca="1" si="297"/>
        <v>2.2222222222222223</v>
      </c>
      <c r="AQ531">
        <f t="shared" ca="1" si="298"/>
        <v>4.4444444444444446</v>
      </c>
      <c r="AR531">
        <f t="shared" ca="1" si="299"/>
        <v>13.333333333333334</v>
      </c>
      <c r="AS531">
        <f ca="1">P531/J531</f>
        <v>-4.6296929494631746E-2</v>
      </c>
    </row>
    <row r="532" spans="1:45" hidden="1" outlineLevel="1" x14ac:dyDescent="0.4">
      <c r="A532">
        <f t="shared" si="276"/>
        <v>201901</v>
      </c>
      <c r="B532" t="s">
        <v>527</v>
      </c>
      <c r="C532" t="s">
        <v>647</v>
      </c>
      <c r="D532" t="str">
        <f t="shared" ca="1" si="294"/>
        <v>I116</v>
      </c>
      <c r="E532">
        <f t="shared" ca="1" si="277"/>
        <v>8</v>
      </c>
      <c r="F532">
        <f t="shared" ca="1" si="278"/>
        <v>33</v>
      </c>
      <c r="G532" t="str">
        <f t="shared" ca="1" si="290"/>
        <v>S11</v>
      </c>
      <c r="H532" t="str">
        <f t="shared" ca="1" si="291"/>
        <v>S115</v>
      </c>
      <c r="I532">
        <f ca="1">VLOOKUP(D532,PRC!$A$2:$B$21,2,0)*E532</f>
        <v>11680000</v>
      </c>
      <c r="J532">
        <f t="shared" ca="1" si="279"/>
        <v>7942395.9999999991</v>
      </c>
      <c r="K532">
        <f ca="1">VLOOKUP(D532,PRC!$A$1:$C$21,3,0)*E532</f>
        <v>7008000</v>
      </c>
      <c r="L532">
        <f t="shared" ca="1" si="300"/>
        <v>234000</v>
      </c>
      <c r="M532">
        <f t="shared" ca="1" si="301"/>
        <v>117000</v>
      </c>
      <c r="N532">
        <f t="shared" ca="1" si="302"/>
        <v>117000</v>
      </c>
      <c r="O532">
        <f t="shared" ca="1" si="303"/>
        <v>1518000</v>
      </c>
      <c r="P532">
        <f t="shared" ca="1" si="292"/>
        <v>-1051604.0000000009</v>
      </c>
      <c r="Q532">
        <f ca="1">IF(P532&gt;0,1,0)</f>
        <v>0</v>
      </c>
      <c r="R532">
        <f t="shared" ca="1" si="280"/>
        <v>32</v>
      </c>
      <c r="S532">
        <f t="shared" ca="1" si="281"/>
        <v>2</v>
      </c>
      <c r="T532">
        <f t="shared" ca="1" si="282"/>
        <v>1</v>
      </c>
      <c r="U532">
        <f t="shared" ca="1" si="283"/>
        <v>1</v>
      </c>
      <c r="V532">
        <f t="shared" ca="1" si="284"/>
        <v>13</v>
      </c>
      <c r="X532">
        <f t="shared" si="288"/>
        <v>532</v>
      </c>
      <c r="Y532">
        <f t="shared" si="293"/>
        <v>452</v>
      </c>
      <c r="Z532">
        <f t="shared" si="289"/>
        <v>453</v>
      </c>
      <c r="AA532">
        <f t="shared" si="285"/>
        <v>951</v>
      </c>
      <c r="AB532">
        <f t="shared" si="286"/>
        <v>500</v>
      </c>
      <c r="AM532" t="str">
        <f t="shared" si="287"/>
        <v>201901LP</v>
      </c>
      <c r="AN532">
        <f t="shared" ca="1" si="295"/>
        <v>32.000034246575346</v>
      </c>
      <c r="AO532">
        <f t="shared" ca="1" si="296"/>
        <v>2.0034246575342465</v>
      </c>
      <c r="AP532">
        <f t="shared" ca="1" si="297"/>
        <v>1.0017123287671232</v>
      </c>
      <c r="AQ532">
        <f t="shared" ca="1" si="298"/>
        <v>1.0017123287671232</v>
      </c>
      <c r="AR532">
        <f t="shared" ca="1" si="299"/>
        <v>12.996575342465752</v>
      </c>
      <c r="AS532">
        <f ca="1">P532/J532</f>
        <v>-0.13240387409542423</v>
      </c>
    </row>
    <row r="533" spans="1:45" hidden="1" outlineLevel="1" x14ac:dyDescent="0.4">
      <c r="A533">
        <f t="shared" si="276"/>
        <v>201901</v>
      </c>
      <c r="B533" t="s">
        <v>528</v>
      </c>
      <c r="C533" t="s">
        <v>647</v>
      </c>
      <c r="D533" t="str">
        <f t="shared" ca="1" si="294"/>
        <v>I120</v>
      </c>
      <c r="E533">
        <f t="shared" ca="1" si="277"/>
        <v>6</v>
      </c>
      <c r="F533">
        <f t="shared" ca="1" si="278"/>
        <v>30</v>
      </c>
      <c r="G533" t="str">
        <f t="shared" ca="1" si="290"/>
        <v>S11</v>
      </c>
      <c r="H533" t="str">
        <f t="shared" ca="1" si="291"/>
        <v>S117</v>
      </c>
      <c r="I533">
        <f ca="1">VLOOKUP(D533,PRC!$A$2:$B$21,2,0)*E533</f>
        <v>25800000</v>
      </c>
      <c r="J533">
        <f t="shared" ca="1" si="279"/>
        <v>18059996</v>
      </c>
      <c r="K533">
        <f ca="1">VLOOKUP(D533,PRC!$A$1:$C$21,3,0)*E533</f>
        <v>11610000</v>
      </c>
      <c r="L533">
        <f t="shared" ca="1" si="300"/>
        <v>516000</v>
      </c>
      <c r="M533">
        <f t="shared" ca="1" si="301"/>
        <v>516000</v>
      </c>
      <c r="N533">
        <f t="shared" ca="1" si="302"/>
        <v>516000</v>
      </c>
      <c r="O533">
        <f t="shared" ca="1" si="303"/>
        <v>2580000</v>
      </c>
      <c r="P533">
        <f t="shared" ca="1" si="292"/>
        <v>2321996</v>
      </c>
      <c r="Q533">
        <f ca="1">IF(P533&gt;0,1,0)</f>
        <v>1</v>
      </c>
      <c r="R533">
        <f t="shared" ca="1" si="280"/>
        <v>30</v>
      </c>
      <c r="S533">
        <f t="shared" ca="1" si="281"/>
        <v>2</v>
      </c>
      <c r="T533">
        <f t="shared" ca="1" si="282"/>
        <v>2</v>
      </c>
      <c r="U533">
        <f t="shared" ca="1" si="283"/>
        <v>2</v>
      </c>
      <c r="V533">
        <f t="shared" ca="1" si="284"/>
        <v>10</v>
      </c>
      <c r="X533">
        <f t="shared" si="288"/>
        <v>533</v>
      </c>
      <c r="Y533">
        <f t="shared" si="293"/>
        <v>452</v>
      </c>
      <c r="Z533">
        <f t="shared" si="289"/>
        <v>453</v>
      </c>
      <c r="AA533">
        <f t="shared" si="285"/>
        <v>951</v>
      </c>
      <c r="AB533">
        <f t="shared" si="286"/>
        <v>500</v>
      </c>
      <c r="AM533" t="str">
        <f t="shared" si="287"/>
        <v>201901LP</v>
      </c>
      <c r="AN533">
        <f t="shared" ca="1" si="295"/>
        <v>30.000015503875964</v>
      </c>
      <c r="AO533">
        <f t="shared" ca="1" si="296"/>
        <v>2</v>
      </c>
      <c r="AP533">
        <f t="shared" ca="1" si="297"/>
        <v>2</v>
      </c>
      <c r="AQ533">
        <f t="shared" ca="1" si="298"/>
        <v>2</v>
      </c>
      <c r="AR533">
        <f t="shared" ca="1" si="299"/>
        <v>10</v>
      </c>
      <c r="AS533">
        <f ca="1">P533/J533</f>
        <v>0.12857123556395028</v>
      </c>
    </row>
    <row r="534" spans="1:45" hidden="1" outlineLevel="1" x14ac:dyDescent="0.4">
      <c r="A534">
        <f t="shared" si="276"/>
        <v>201901</v>
      </c>
      <c r="B534" t="s">
        <v>529</v>
      </c>
      <c r="C534" t="s">
        <v>647</v>
      </c>
      <c r="D534" t="str">
        <f t="shared" ca="1" si="294"/>
        <v>I102</v>
      </c>
      <c r="E534">
        <f t="shared" ca="1" si="277"/>
        <v>10</v>
      </c>
      <c r="F534">
        <f t="shared" ca="1" si="278"/>
        <v>31</v>
      </c>
      <c r="G534" t="str">
        <f t="shared" ca="1" si="290"/>
        <v>S11</v>
      </c>
      <c r="H534" t="str">
        <f t="shared" ca="1" si="291"/>
        <v>S116</v>
      </c>
      <c r="I534">
        <f ca="1">VLOOKUP(D534,PRC!$A$2:$B$21,2,0)*E534</f>
        <v>400000</v>
      </c>
      <c r="J534">
        <f t="shared" ca="1" si="279"/>
        <v>271996</v>
      </c>
      <c r="K534">
        <f ca="1">VLOOKUP(D534,PRC!$A$1:$C$21,3,0)*E534</f>
        <v>188000</v>
      </c>
      <c r="L534">
        <f t="shared" ca="1" si="300"/>
        <v>12000</v>
      </c>
      <c r="M534">
        <f t="shared" ca="1" si="301"/>
        <v>4000</v>
      </c>
      <c r="N534">
        <f t="shared" ca="1" si="302"/>
        <v>20000</v>
      </c>
      <c r="O534">
        <f t="shared" ca="1" si="303"/>
        <v>40000</v>
      </c>
      <c r="P534">
        <f t="shared" ca="1" si="292"/>
        <v>7996</v>
      </c>
      <c r="Q534">
        <f ca="1">IF(P534&gt;0,1,0)</f>
        <v>1</v>
      </c>
      <c r="R534">
        <f t="shared" ca="1" si="280"/>
        <v>32</v>
      </c>
      <c r="S534">
        <f t="shared" ca="1" si="281"/>
        <v>3</v>
      </c>
      <c r="T534">
        <f t="shared" ca="1" si="282"/>
        <v>1</v>
      </c>
      <c r="U534">
        <f t="shared" ca="1" si="283"/>
        <v>5</v>
      </c>
      <c r="V534">
        <f t="shared" ca="1" si="284"/>
        <v>10</v>
      </c>
      <c r="X534">
        <f t="shared" si="288"/>
        <v>534</v>
      </c>
      <c r="Y534">
        <f t="shared" si="293"/>
        <v>452</v>
      </c>
      <c r="Z534">
        <f t="shared" si="289"/>
        <v>453</v>
      </c>
      <c r="AA534">
        <f t="shared" si="285"/>
        <v>951</v>
      </c>
      <c r="AB534">
        <f t="shared" si="286"/>
        <v>500</v>
      </c>
      <c r="AM534" t="str">
        <f t="shared" si="287"/>
        <v>201901LP</v>
      </c>
      <c r="AN534">
        <f t="shared" ca="1" si="295"/>
        <v>32.001000000000005</v>
      </c>
      <c r="AO534">
        <f t="shared" ca="1" si="296"/>
        <v>3</v>
      </c>
      <c r="AP534">
        <f t="shared" ca="1" si="297"/>
        <v>1</v>
      </c>
      <c r="AQ534">
        <f t="shared" ca="1" si="298"/>
        <v>5</v>
      </c>
      <c r="AR534">
        <f t="shared" ca="1" si="299"/>
        <v>10</v>
      </c>
      <c r="AS534">
        <f ca="1">P534/J534</f>
        <v>2.9397491139575582E-2</v>
      </c>
    </row>
    <row r="535" spans="1:45" hidden="1" outlineLevel="1" x14ac:dyDescent="0.4">
      <c r="A535">
        <f t="shared" si="276"/>
        <v>201901</v>
      </c>
      <c r="B535" t="s">
        <v>530</v>
      </c>
      <c r="C535" t="s">
        <v>647</v>
      </c>
      <c r="D535" t="str">
        <f t="shared" ca="1" si="294"/>
        <v>I111</v>
      </c>
      <c r="E535">
        <f t="shared" ca="1" si="277"/>
        <v>5</v>
      </c>
      <c r="F535">
        <f t="shared" ca="1" si="278"/>
        <v>33</v>
      </c>
      <c r="G535" t="str">
        <f t="shared" ca="1" si="290"/>
        <v>S11</v>
      </c>
      <c r="H535" t="str">
        <f t="shared" ca="1" si="291"/>
        <v>S113</v>
      </c>
      <c r="I535">
        <f ca="1">VLOOKUP(D535,PRC!$A$2:$B$21,2,0)*E535</f>
        <v>750000</v>
      </c>
      <c r="J535">
        <f t="shared" ca="1" si="279"/>
        <v>509995.99999999994</v>
      </c>
      <c r="K535">
        <f ca="1">VLOOKUP(D535,PRC!$A$1:$C$21,3,0)*E535</f>
        <v>397500</v>
      </c>
      <c r="L535">
        <f t="shared" ca="1" si="300"/>
        <v>23000</v>
      </c>
      <c r="M535">
        <f t="shared" ca="1" si="301"/>
        <v>8000</v>
      </c>
      <c r="N535">
        <f t="shared" ca="1" si="302"/>
        <v>15000</v>
      </c>
      <c r="O535">
        <f t="shared" ca="1" si="303"/>
        <v>113000</v>
      </c>
      <c r="P535">
        <f t="shared" ca="1" si="292"/>
        <v>-46504.000000000058</v>
      </c>
      <c r="Q535">
        <f ca="1">IF(P535&gt;0,1,0)</f>
        <v>0</v>
      </c>
      <c r="R535">
        <f t="shared" ca="1" si="280"/>
        <v>32</v>
      </c>
      <c r="S535">
        <f t="shared" ca="1" si="281"/>
        <v>3</v>
      </c>
      <c r="T535">
        <f t="shared" ca="1" si="282"/>
        <v>1</v>
      </c>
      <c r="U535">
        <f t="shared" ca="1" si="283"/>
        <v>2</v>
      </c>
      <c r="V535">
        <f t="shared" ca="1" si="284"/>
        <v>15</v>
      </c>
      <c r="X535">
        <f t="shared" si="288"/>
        <v>535</v>
      </c>
      <c r="Y535">
        <f t="shared" si="293"/>
        <v>452</v>
      </c>
      <c r="Z535">
        <f t="shared" si="289"/>
        <v>453</v>
      </c>
      <c r="AA535">
        <f t="shared" si="285"/>
        <v>951</v>
      </c>
      <c r="AB535">
        <f t="shared" si="286"/>
        <v>500</v>
      </c>
      <c r="AM535" t="str">
        <f t="shared" si="287"/>
        <v>201901LP</v>
      </c>
      <c r="AN535">
        <f t="shared" ca="1" si="295"/>
        <v>32.000533333333337</v>
      </c>
      <c r="AO535">
        <f t="shared" ca="1" si="296"/>
        <v>3.0666666666666664</v>
      </c>
      <c r="AP535">
        <f t="shared" ca="1" si="297"/>
        <v>1.0666666666666667</v>
      </c>
      <c r="AQ535">
        <f t="shared" ca="1" si="298"/>
        <v>2</v>
      </c>
      <c r="AR535">
        <f t="shared" ca="1" si="299"/>
        <v>15.066666666666666</v>
      </c>
      <c r="AS535">
        <f ca="1">P535/J535</f>
        <v>-9.118502890218759E-2</v>
      </c>
    </row>
    <row r="536" spans="1:45" hidden="1" outlineLevel="1" x14ac:dyDescent="0.4">
      <c r="A536">
        <f t="shared" si="276"/>
        <v>201901</v>
      </c>
      <c r="B536" t="s">
        <v>531</v>
      </c>
      <c r="C536" t="s">
        <v>647</v>
      </c>
      <c r="D536" t="str">
        <f t="shared" ca="1" si="294"/>
        <v>I113</v>
      </c>
      <c r="E536">
        <f t="shared" ca="1" si="277"/>
        <v>7</v>
      </c>
      <c r="F536">
        <f t="shared" ca="1" si="278"/>
        <v>32</v>
      </c>
      <c r="G536" t="str">
        <f t="shared" ca="1" si="290"/>
        <v>S10</v>
      </c>
      <c r="H536" t="str">
        <f t="shared" ca="1" si="291"/>
        <v>S102</v>
      </c>
      <c r="I536">
        <f ca="1">VLOOKUP(D536,PRC!$A$2:$B$21,2,0)*E536</f>
        <v>4690000</v>
      </c>
      <c r="J536">
        <f t="shared" ca="1" si="279"/>
        <v>3236095.9999999995</v>
      </c>
      <c r="K536">
        <f ca="1">VLOOKUP(D536,PRC!$A$1:$C$21,3,0)*E536</f>
        <v>2110500</v>
      </c>
      <c r="L536">
        <f t="shared" ca="1" si="300"/>
        <v>94000</v>
      </c>
      <c r="M536">
        <f t="shared" ca="1" si="301"/>
        <v>94000</v>
      </c>
      <c r="N536">
        <f t="shared" ca="1" si="302"/>
        <v>47000</v>
      </c>
      <c r="O536">
        <f t="shared" ca="1" si="303"/>
        <v>563000</v>
      </c>
      <c r="P536">
        <f t="shared" ca="1" si="292"/>
        <v>327595.99999999953</v>
      </c>
      <c r="Q536">
        <f ca="1">IF(P536&gt;0,1,0)</f>
        <v>1</v>
      </c>
      <c r="R536">
        <f t="shared" ca="1" si="280"/>
        <v>31</v>
      </c>
      <c r="S536">
        <f t="shared" ca="1" si="281"/>
        <v>2</v>
      </c>
      <c r="T536">
        <f t="shared" ca="1" si="282"/>
        <v>2</v>
      </c>
      <c r="U536">
        <f t="shared" ca="1" si="283"/>
        <v>1</v>
      </c>
      <c r="V536">
        <f t="shared" ca="1" si="284"/>
        <v>12</v>
      </c>
      <c r="X536">
        <f t="shared" si="288"/>
        <v>536</v>
      </c>
      <c r="Y536">
        <f t="shared" si="293"/>
        <v>452</v>
      </c>
      <c r="Z536">
        <f t="shared" si="289"/>
        <v>453</v>
      </c>
      <c r="AA536">
        <f t="shared" si="285"/>
        <v>951</v>
      </c>
      <c r="AB536">
        <f t="shared" si="286"/>
        <v>500</v>
      </c>
      <c r="AM536" t="str">
        <f t="shared" si="287"/>
        <v>201901LP</v>
      </c>
      <c r="AN536">
        <f t="shared" ca="1" si="295"/>
        <v>31.000085287846492</v>
      </c>
      <c r="AO536">
        <f t="shared" ca="1" si="296"/>
        <v>2.0042643923240937</v>
      </c>
      <c r="AP536">
        <f t="shared" ca="1" si="297"/>
        <v>2.0042643923240937</v>
      </c>
      <c r="AQ536">
        <f t="shared" ca="1" si="298"/>
        <v>1.0021321961620469</v>
      </c>
      <c r="AR536">
        <f t="shared" ca="1" si="299"/>
        <v>12.004264392324092</v>
      </c>
      <c r="AS536">
        <f ca="1">P536/J536</f>
        <v>0.10123185467921829</v>
      </c>
    </row>
    <row r="537" spans="1:45" hidden="1" outlineLevel="1" x14ac:dyDescent="0.4">
      <c r="A537">
        <f t="shared" si="276"/>
        <v>201901</v>
      </c>
      <c r="B537" t="s">
        <v>532</v>
      </c>
      <c r="C537" t="s">
        <v>647</v>
      </c>
      <c r="D537" t="str">
        <f t="shared" ca="1" si="294"/>
        <v>I102</v>
      </c>
      <c r="E537">
        <f t="shared" ca="1" si="277"/>
        <v>9</v>
      </c>
      <c r="F537">
        <f t="shared" ca="1" si="278"/>
        <v>31</v>
      </c>
      <c r="G537" t="str">
        <f t="shared" ca="1" si="290"/>
        <v>S11</v>
      </c>
      <c r="H537" t="str">
        <f t="shared" ca="1" si="291"/>
        <v>S110</v>
      </c>
      <c r="I537">
        <f ca="1">VLOOKUP(D537,PRC!$A$2:$B$21,2,0)*E537</f>
        <v>360000</v>
      </c>
      <c r="J537">
        <f t="shared" ca="1" si="279"/>
        <v>251995.99999999997</v>
      </c>
      <c r="K537">
        <f ca="1">VLOOKUP(D537,PRC!$A$1:$C$21,3,0)*E537</f>
        <v>169200</v>
      </c>
      <c r="L537">
        <f t="shared" ca="1" si="300"/>
        <v>4000</v>
      </c>
      <c r="M537">
        <f t="shared" ca="1" si="301"/>
        <v>11000</v>
      </c>
      <c r="N537">
        <f t="shared" ca="1" si="302"/>
        <v>4000</v>
      </c>
      <c r="O537">
        <f t="shared" ca="1" si="303"/>
        <v>50000</v>
      </c>
      <c r="P537">
        <f t="shared" ca="1" si="292"/>
        <v>13795.999999999971</v>
      </c>
      <c r="Q537">
        <f ca="1">IF(P537&gt;0,1,0)</f>
        <v>1</v>
      </c>
      <c r="R537">
        <f t="shared" ca="1" si="280"/>
        <v>30</v>
      </c>
      <c r="S537">
        <f t="shared" ca="1" si="281"/>
        <v>1</v>
      </c>
      <c r="T537">
        <f t="shared" ca="1" si="282"/>
        <v>3</v>
      </c>
      <c r="U537">
        <f t="shared" ca="1" si="283"/>
        <v>1</v>
      </c>
      <c r="V537">
        <f t="shared" ca="1" si="284"/>
        <v>14</v>
      </c>
      <c r="X537">
        <f t="shared" si="288"/>
        <v>537</v>
      </c>
      <c r="Y537">
        <f t="shared" si="293"/>
        <v>452</v>
      </c>
      <c r="Z537">
        <f t="shared" si="289"/>
        <v>453</v>
      </c>
      <c r="AA537">
        <f t="shared" si="285"/>
        <v>951</v>
      </c>
      <c r="AB537">
        <f t="shared" si="286"/>
        <v>500</v>
      </c>
      <c r="AM537" t="str">
        <f t="shared" si="287"/>
        <v>201901LP</v>
      </c>
      <c r="AN537">
        <f t="shared" ca="1" si="295"/>
        <v>30.001111111111122</v>
      </c>
      <c r="AO537">
        <f t="shared" ca="1" si="296"/>
        <v>1.1111111111111112</v>
      </c>
      <c r="AP537">
        <f t="shared" ca="1" si="297"/>
        <v>3.0555555555555554</v>
      </c>
      <c r="AQ537">
        <f t="shared" ca="1" si="298"/>
        <v>1.1111111111111112</v>
      </c>
      <c r="AR537">
        <f t="shared" ca="1" si="299"/>
        <v>13.888888888888889</v>
      </c>
      <c r="AS537">
        <f ca="1">P537/J537</f>
        <v>5.4746900744456151E-2</v>
      </c>
    </row>
    <row r="538" spans="1:45" hidden="1" outlineLevel="1" x14ac:dyDescent="0.4">
      <c r="A538">
        <f t="shared" si="276"/>
        <v>201901</v>
      </c>
      <c r="B538" t="s">
        <v>533</v>
      </c>
      <c r="C538" t="s">
        <v>647</v>
      </c>
      <c r="D538" t="str">
        <f t="shared" ca="1" si="294"/>
        <v>I101</v>
      </c>
      <c r="E538">
        <f t="shared" ca="1" si="277"/>
        <v>7</v>
      </c>
      <c r="F538">
        <f t="shared" ca="1" si="278"/>
        <v>30</v>
      </c>
      <c r="G538" t="str">
        <f t="shared" ca="1" si="290"/>
        <v>S10</v>
      </c>
      <c r="H538" t="str">
        <f t="shared" ca="1" si="291"/>
        <v>S108</v>
      </c>
      <c r="I538">
        <f ca="1">VLOOKUP(D538,PRC!$A$2:$B$21,2,0)*E538</f>
        <v>210000</v>
      </c>
      <c r="J538">
        <f t="shared" ca="1" si="279"/>
        <v>146996</v>
      </c>
      <c r="K538">
        <f ca="1">VLOOKUP(D538,PRC!$A$1:$C$21,3,0)*E538</f>
        <v>109200</v>
      </c>
      <c r="L538">
        <f t="shared" ca="1" si="300"/>
        <v>4000</v>
      </c>
      <c r="M538">
        <f t="shared" ca="1" si="301"/>
        <v>6000</v>
      </c>
      <c r="N538">
        <f t="shared" ca="1" si="302"/>
        <v>2000</v>
      </c>
      <c r="O538">
        <f t="shared" ca="1" si="303"/>
        <v>23000</v>
      </c>
      <c r="P538">
        <f t="shared" ca="1" si="292"/>
        <v>2796</v>
      </c>
      <c r="Q538">
        <f ca="1">IF(P538&gt;0,1,0)</f>
        <v>1</v>
      </c>
      <c r="R538">
        <f t="shared" ca="1" si="280"/>
        <v>30</v>
      </c>
      <c r="S538">
        <f t="shared" ca="1" si="281"/>
        <v>2</v>
      </c>
      <c r="T538">
        <f t="shared" ca="1" si="282"/>
        <v>3</v>
      </c>
      <c r="U538">
        <f t="shared" ca="1" si="283"/>
        <v>1</v>
      </c>
      <c r="V538">
        <f t="shared" ca="1" si="284"/>
        <v>11</v>
      </c>
      <c r="X538">
        <f t="shared" si="288"/>
        <v>538</v>
      </c>
      <c r="Y538">
        <f t="shared" si="293"/>
        <v>452</v>
      </c>
      <c r="Z538">
        <f t="shared" si="289"/>
        <v>453</v>
      </c>
      <c r="AA538">
        <f t="shared" si="285"/>
        <v>951</v>
      </c>
      <c r="AB538">
        <f t="shared" si="286"/>
        <v>500</v>
      </c>
      <c r="AM538" t="str">
        <f t="shared" si="287"/>
        <v>201901LP</v>
      </c>
      <c r="AN538">
        <f t="shared" ca="1" si="295"/>
        <v>30.001904761904761</v>
      </c>
      <c r="AO538">
        <f t="shared" ca="1" si="296"/>
        <v>1.9047619047619049</v>
      </c>
      <c r="AP538">
        <f t="shared" ca="1" si="297"/>
        <v>2.8571428571428572</v>
      </c>
      <c r="AQ538">
        <f t="shared" ca="1" si="298"/>
        <v>0.95238095238095244</v>
      </c>
      <c r="AR538">
        <f t="shared" ca="1" si="299"/>
        <v>10.952380952380953</v>
      </c>
      <c r="AS538">
        <f ca="1">P538/J538</f>
        <v>1.9020925739475905E-2</v>
      </c>
    </row>
    <row r="539" spans="1:45" hidden="1" outlineLevel="1" x14ac:dyDescent="0.4">
      <c r="A539">
        <f t="shared" si="276"/>
        <v>201901</v>
      </c>
      <c r="B539" t="s">
        <v>534</v>
      </c>
      <c r="C539" t="s">
        <v>647</v>
      </c>
      <c r="D539" t="str">
        <f t="shared" ca="1" si="294"/>
        <v>I107</v>
      </c>
      <c r="E539">
        <f t="shared" ca="1" si="277"/>
        <v>7</v>
      </c>
      <c r="F539">
        <f t="shared" ca="1" si="278"/>
        <v>31</v>
      </c>
      <c r="G539" t="str">
        <f t="shared" ca="1" si="290"/>
        <v>S11</v>
      </c>
      <c r="H539" t="str">
        <f t="shared" ca="1" si="291"/>
        <v>S114</v>
      </c>
      <c r="I539">
        <f ca="1">VLOOKUP(D539,PRC!$A$2:$B$21,2,0)*E539</f>
        <v>1050000</v>
      </c>
      <c r="J539">
        <f t="shared" ca="1" si="279"/>
        <v>724496</v>
      </c>
      <c r="K539">
        <f ca="1">VLOOKUP(D539,PRC!$A$1:$C$21,3,0)*E539</f>
        <v>598500</v>
      </c>
      <c r="L539">
        <f t="shared" ca="1" si="300"/>
        <v>11000</v>
      </c>
      <c r="M539">
        <f t="shared" ca="1" si="301"/>
        <v>11000</v>
      </c>
      <c r="N539">
        <f t="shared" ca="1" si="302"/>
        <v>53000</v>
      </c>
      <c r="O539">
        <f t="shared" ca="1" si="303"/>
        <v>116000</v>
      </c>
      <c r="P539">
        <f t="shared" ca="1" si="292"/>
        <v>-65004</v>
      </c>
      <c r="Q539">
        <f ca="1">IF(P539&gt;0,1,0)</f>
        <v>0</v>
      </c>
      <c r="R539">
        <f t="shared" ca="1" si="280"/>
        <v>31</v>
      </c>
      <c r="S539">
        <f t="shared" ca="1" si="281"/>
        <v>1</v>
      </c>
      <c r="T539">
        <f t="shared" ca="1" si="282"/>
        <v>1</v>
      </c>
      <c r="U539">
        <f t="shared" ca="1" si="283"/>
        <v>5</v>
      </c>
      <c r="V539">
        <f t="shared" ca="1" si="284"/>
        <v>11</v>
      </c>
      <c r="X539">
        <f t="shared" si="288"/>
        <v>539</v>
      </c>
      <c r="Y539">
        <f t="shared" si="293"/>
        <v>452</v>
      </c>
      <c r="Z539">
        <f t="shared" si="289"/>
        <v>453</v>
      </c>
      <c r="AA539">
        <f t="shared" si="285"/>
        <v>951</v>
      </c>
      <c r="AB539">
        <f t="shared" si="286"/>
        <v>500</v>
      </c>
      <c r="AM539" t="str">
        <f t="shared" si="287"/>
        <v>201901LP</v>
      </c>
      <c r="AN539">
        <f t="shared" ca="1" si="295"/>
        <v>31.000380952380958</v>
      </c>
      <c r="AO539">
        <f t="shared" ca="1" si="296"/>
        <v>1.0476190476190477</v>
      </c>
      <c r="AP539">
        <f t="shared" ca="1" si="297"/>
        <v>1.0476190476190477</v>
      </c>
      <c r="AQ539">
        <f t="shared" ca="1" si="298"/>
        <v>5.0476190476190474</v>
      </c>
      <c r="AR539">
        <f t="shared" ca="1" si="299"/>
        <v>11.047619047619047</v>
      </c>
      <c r="AS539">
        <f ca="1">P539/J539</f>
        <v>-8.9723062653209951E-2</v>
      </c>
    </row>
    <row r="540" spans="1:45" hidden="1" outlineLevel="1" x14ac:dyDescent="0.4">
      <c r="A540">
        <f t="shared" si="276"/>
        <v>201901</v>
      </c>
      <c r="B540" t="s">
        <v>535</v>
      </c>
      <c r="C540" t="s">
        <v>647</v>
      </c>
      <c r="D540" t="str">
        <f t="shared" ca="1" si="294"/>
        <v>I110</v>
      </c>
      <c r="E540">
        <f t="shared" ca="1" si="277"/>
        <v>6</v>
      </c>
      <c r="F540">
        <f t="shared" ca="1" si="278"/>
        <v>32</v>
      </c>
      <c r="G540" t="str">
        <f t="shared" ca="1" si="290"/>
        <v>S11</v>
      </c>
      <c r="H540" t="str">
        <f t="shared" ca="1" si="291"/>
        <v>S115</v>
      </c>
      <c r="I540">
        <f ca="1">VLOOKUP(D540,PRC!$A$2:$B$21,2,0)*E540</f>
        <v>1800000</v>
      </c>
      <c r="J540">
        <f t="shared" ca="1" si="279"/>
        <v>1259996</v>
      </c>
      <c r="K540">
        <f ca="1">VLOOKUP(D540,PRC!$A$1:$C$21,3,0)*E540</f>
        <v>828000</v>
      </c>
      <c r="L540">
        <f t="shared" ca="1" si="300"/>
        <v>54000</v>
      </c>
      <c r="M540">
        <f t="shared" ca="1" si="301"/>
        <v>18000</v>
      </c>
      <c r="N540">
        <f t="shared" ca="1" si="302"/>
        <v>36000</v>
      </c>
      <c r="O540">
        <f t="shared" ca="1" si="303"/>
        <v>198000</v>
      </c>
      <c r="P540">
        <f t="shared" ca="1" si="292"/>
        <v>125996</v>
      </c>
      <c r="Q540">
        <f ca="1">IF(P540&gt;0,1,0)</f>
        <v>1</v>
      </c>
      <c r="R540">
        <f t="shared" ca="1" si="280"/>
        <v>30</v>
      </c>
      <c r="S540">
        <f t="shared" ca="1" si="281"/>
        <v>3</v>
      </c>
      <c r="T540">
        <f t="shared" ca="1" si="282"/>
        <v>1</v>
      </c>
      <c r="U540">
        <f t="shared" ca="1" si="283"/>
        <v>2</v>
      </c>
      <c r="V540">
        <f t="shared" ca="1" si="284"/>
        <v>11</v>
      </c>
      <c r="X540">
        <f t="shared" si="288"/>
        <v>540</v>
      </c>
      <c r="Y540">
        <f t="shared" si="293"/>
        <v>452</v>
      </c>
      <c r="Z540">
        <f t="shared" si="289"/>
        <v>453</v>
      </c>
      <c r="AA540">
        <f t="shared" si="285"/>
        <v>951</v>
      </c>
      <c r="AB540">
        <f t="shared" si="286"/>
        <v>500</v>
      </c>
      <c r="AM540" t="str">
        <f t="shared" si="287"/>
        <v>201901LP</v>
      </c>
      <c r="AN540">
        <f t="shared" ca="1" si="295"/>
        <v>30.000222222222217</v>
      </c>
      <c r="AO540">
        <f t="shared" ca="1" si="296"/>
        <v>3</v>
      </c>
      <c r="AP540">
        <f t="shared" ca="1" si="297"/>
        <v>1</v>
      </c>
      <c r="AQ540">
        <f t="shared" ca="1" si="298"/>
        <v>2</v>
      </c>
      <c r="AR540">
        <f t="shared" ca="1" si="299"/>
        <v>11</v>
      </c>
      <c r="AS540">
        <f ca="1">P540/J540</f>
        <v>9.999714284807254E-2</v>
      </c>
    </row>
    <row r="541" spans="1:45" hidden="1" outlineLevel="1" x14ac:dyDescent="0.4">
      <c r="A541">
        <f t="shared" si="276"/>
        <v>201901</v>
      </c>
      <c r="B541" t="s">
        <v>536</v>
      </c>
      <c r="C541" t="s">
        <v>647</v>
      </c>
      <c r="D541" t="str">
        <f t="shared" ca="1" si="294"/>
        <v>I112</v>
      </c>
      <c r="E541">
        <f t="shared" ca="1" si="277"/>
        <v>8</v>
      </c>
      <c r="F541">
        <f t="shared" ca="1" si="278"/>
        <v>32</v>
      </c>
      <c r="G541" t="str">
        <f t="shared" ca="1" si="290"/>
        <v>S10</v>
      </c>
      <c r="H541" t="str">
        <f t="shared" ca="1" si="291"/>
        <v>S103</v>
      </c>
      <c r="I541">
        <f ca="1">VLOOKUP(D541,PRC!$A$2:$B$21,2,0)*E541</f>
        <v>520000</v>
      </c>
      <c r="J541">
        <f t="shared" ca="1" si="279"/>
        <v>363996</v>
      </c>
      <c r="K541">
        <f ca="1">VLOOKUP(D541,PRC!$A$1:$C$21,3,0)*E541</f>
        <v>260000</v>
      </c>
      <c r="L541">
        <f t="shared" ca="1" si="300"/>
        <v>16000</v>
      </c>
      <c r="M541">
        <f t="shared" ca="1" si="301"/>
        <v>10000</v>
      </c>
      <c r="N541">
        <f t="shared" ca="1" si="302"/>
        <v>26000</v>
      </c>
      <c r="O541">
        <f t="shared" ca="1" si="303"/>
        <v>62000</v>
      </c>
      <c r="P541">
        <f t="shared" ca="1" si="292"/>
        <v>-10004</v>
      </c>
      <c r="Q541">
        <f ca="1">IF(P541&gt;0,1,0)</f>
        <v>0</v>
      </c>
      <c r="R541">
        <f t="shared" ca="1" si="280"/>
        <v>30</v>
      </c>
      <c r="S541">
        <f t="shared" ca="1" si="281"/>
        <v>3</v>
      </c>
      <c r="T541">
        <f t="shared" ca="1" si="282"/>
        <v>2</v>
      </c>
      <c r="U541">
        <f t="shared" ca="1" si="283"/>
        <v>5</v>
      </c>
      <c r="V541">
        <f t="shared" ca="1" si="284"/>
        <v>12</v>
      </c>
      <c r="X541">
        <f t="shared" si="288"/>
        <v>541</v>
      </c>
      <c r="Y541">
        <f t="shared" si="293"/>
        <v>452</v>
      </c>
      <c r="Z541">
        <f t="shared" si="289"/>
        <v>453</v>
      </c>
      <c r="AA541">
        <f t="shared" si="285"/>
        <v>951</v>
      </c>
      <c r="AB541">
        <f t="shared" si="286"/>
        <v>500</v>
      </c>
      <c r="AM541" t="str">
        <f t="shared" si="287"/>
        <v>201901LP</v>
      </c>
      <c r="AN541">
        <f t="shared" ca="1" si="295"/>
        <v>30.00076923076923</v>
      </c>
      <c r="AO541">
        <f t="shared" ca="1" si="296"/>
        <v>3.0769230769230771</v>
      </c>
      <c r="AP541">
        <f t="shared" ca="1" si="297"/>
        <v>1.9230769230769231</v>
      </c>
      <c r="AQ541">
        <f t="shared" ca="1" si="298"/>
        <v>5</v>
      </c>
      <c r="AR541">
        <f t="shared" ca="1" si="299"/>
        <v>11.923076923076923</v>
      </c>
      <c r="AS541">
        <f ca="1">P541/J541</f>
        <v>-2.7483818503500037E-2</v>
      </c>
    </row>
    <row r="542" spans="1:45" hidden="1" outlineLevel="1" x14ac:dyDescent="0.4">
      <c r="A542">
        <f t="shared" si="276"/>
        <v>201901</v>
      </c>
      <c r="B542" t="s">
        <v>537</v>
      </c>
      <c r="C542" t="s">
        <v>647</v>
      </c>
      <c r="D542" t="str">
        <f t="shared" ca="1" si="294"/>
        <v>I109</v>
      </c>
      <c r="E542">
        <f t="shared" ca="1" si="277"/>
        <v>10</v>
      </c>
      <c r="F542">
        <f t="shared" ca="1" si="278"/>
        <v>31</v>
      </c>
      <c r="G542" t="str">
        <f t="shared" ca="1" si="290"/>
        <v>S10</v>
      </c>
      <c r="H542" t="str">
        <f t="shared" ca="1" si="291"/>
        <v>S104</v>
      </c>
      <c r="I542">
        <f ca="1">VLOOKUP(D542,PRC!$A$2:$B$21,2,0)*E542</f>
        <v>5000000</v>
      </c>
      <c r="J542">
        <f t="shared" ca="1" si="279"/>
        <v>3399995.9999999995</v>
      </c>
      <c r="K542">
        <f ca="1">VLOOKUP(D542,PRC!$A$1:$C$21,3,0)*E542</f>
        <v>2000000</v>
      </c>
      <c r="L542">
        <f t="shared" ca="1" si="300"/>
        <v>100000</v>
      </c>
      <c r="M542">
        <f t="shared" ca="1" si="301"/>
        <v>50000</v>
      </c>
      <c r="N542">
        <f t="shared" ca="1" si="302"/>
        <v>200000</v>
      </c>
      <c r="O542">
        <f t="shared" ca="1" si="303"/>
        <v>600000</v>
      </c>
      <c r="P542">
        <f t="shared" ca="1" si="292"/>
        <v>449995.99999999953</v>
      </c>
      <c r="Q542">
        <f ca="1">IF(P542&gt;0,1,0)</f>
        <v>1</v>
      </c>
      <c r="R542">
        <f t="shared" ca="1" si="280"/>
        <v>32</v>
      </c>
      <c r="S542">
        <f t="shared" ca="1" si="281"/>
        <v>2</v>
      </c>
      <c r="T542">
        <f t="shared" ca="1" si="282"/>
        <v>1</v>
      </c>
      <c r="U542">
        <f t="shared" ca="1" si="283"/>
        <v>4</v>
      </c>
      <c r="V542">
        <f t="shared" ca="1" si="284"/>
        <v>12</v>
      </c>
      <c r="X542">
        <f t="shared" si="288"/>
        <v>542</v>
      </c>
      <c r="Y542">
        <f t="shared" si="293"/>
        <v>452</v>
      </c>
      <c r="Z542">
        <f t="shared" si="289"/>
        <v>453</v>
      </c>
      <c r="AA542">
        <f t="shared" si="285"/>
        <v>951</v>
      </c>
      <c r="AB542">
        <f t="shared" si="286"/>
        <v>500</v>
      </c>
      <c r="AM542" t="str">
        <f t="shared" si="287"/>
        <v>201901LP</v>
      </c>
      <c r="AN542">
        <f t="shared" ca="1" si="295"/>
        <v>32.000080000000011</v>
      </c>
      <c r="AO542">
        <f t="shared" ca="1" si="296"/>
        <v>2</v>
      </c>
      <c r="AP542">
        <f t="shared" ca="1" si="297"/>
        <v>1</v>
      </c>
      <c r="AQ542">
        <f t="shared" ca="1" si="298"/>
        <v>4</v>
      </c>
      <c r="AR542">
        <f t="shared" ca="1" si="299"/>
        <v>12</v>
      </c>
      <c r="AS542">
        <f ca="1">P542/J542</f>
        <v>0.13235192041402391</v>
      </c>
    </row>
    <row r="543" spans="1:45" hidden="1" outlineLevel="1" x14ac:dyDescent="0.4">
      <c r="A543">
        <f t="shared" si="276"/>
        <v>201901</v>
      </c>
      <c r="B543" t="s">
        <v>538</v>
      </c>
      <c r="C543" t="s">
        <v>647</v>
      </c>
      <c r="D543" t="str">
        <f t="shared" ca="1" si="294"/>
        <v>I105</v>
      </c>
      <c r="E543">
        <f t="shared" ca="1" si="277"/>
        <v>6</v>
      </c>
      <c r="F543">
        <f t="shared" ca="1" si="278"/>
        <v>33</v>
      </c>
      <c r="G543" t="str">
        <f t="shared" ca="1" si="290"/>
        <v>S10</v>
      </c>
      <c r="H543" t="str">
        <f t="shared" ca="1" si="291"/>
        <v>S104</v>
      </c>
      <c r="I543">
        <f ca="1">VLOOKUP(D543,PRC!$A$2:$B$21,2,0)*E543</f>
        <v>600000</v>
      </c>
      <c r="J543">
        <f t="shared" ca="1" si="279"/>
        <v>401995.99999999994</v>
      </c>
      <c r="K543">
        <f ca="1">VLOOKUP(D543,PRC!$A$1:$C$21,3,0)*E543</f>
        <v>354000</v>
      </c>
      <c r="L543">
        <f t="shared" ca="1" si="300"/>
        <v>12000</v>
      </c>
      <c r="M543">
        <f t="shared" ca="1" si="301"/>
        <v>6000</v>
      </c>
      <c r="N543">
        <f t="shared" ca="1" si="302"/>
        <v>18000</v>
      </c>
      <c r="O543">
        <f t="shared" ca="1" si="303"/>
        <v>78000</v>
      </c>
      <c r="P543">
        <f t="shared" ca="1" si="292"/>
        <v>-66004.000000000058</v>
      </c>
      <c r="Q543">
        <f ca="1">IF(P543&gt;0,1,0)</f>
        <v>0</v>
      </c>
      <c r="R543">
        <f t="shared" ca="1" si="280"/>
        <v>33</v>
      </c>
      <c r="S543">
        <f t="shared" ca="1" si="281"/>
        <v>2</v>
      </c>
      <c r="T543">
        <f t="shared" ca="1" si="282"/>
        <v>1</v>
      </c>
      <c r="U543">
        <f t="shared" ca="1" si="283"/>
        <v>3</v>
      </c>
      <c r="V543">
        <f t="shared" ca="1" si="284"/>
        <v>13</v>
      </c>
      <c r="X543">
        <f t="shared" si="288"/>
        <v>543</v>
      </c>
      <c r="Y543">
        <f t="shared" si="293"/>
        <v>452</v>
      </c>
      <c r="Z543">
        <f t="shared" si="289"/>
        <v>453</v>
      </c>
      <c r="AA543">
        <f t="shared" si="285"/>
        <v>951</v>
      </c>
      <c r="AB543">
        <f t="shared" si="286"/>
        <v>500</v>
      </c>
      <c r="AM543" t="str">
        <f t="shared" si="287"/>
        <v>201901LP</v>
      </c>
      <c r="AN543">
        <f t="shared" ca="1" si="295"/>
        <v>33.000666666666675</v>
      </c>
      <c r="AO543">
        <f t="shared" ca="1" si="296"/>
        <v>2</v>
      </c>
      <c r="AP543">
        <f t="shared" ca="1" si="297"/>
        <v>1</v>
      </c>
      <c r="AQ543">
        <f t="shared" ca="1" si="298"/>
        <v>3</v>
      </c>
      <c r="AR543">
        <f t="shared" ca="1" si="299"/>
        <v>13</v>
      </c>
      <c r="AS543">
        <f ca="1">P543/J543</f>
        <v>-0.164190688464562</v>
      </c>
    </row>
    <row r="544" spans="1:45" hidden="1" outlineLevel="1" x14ac:dyDescent="0.4">
      <c r="A544">
        <f t="shared" si="276"/>
        <v>201901</v>
      </c>
      <c r="B544" t="s">
        <v>539</v>
      </c>
      <c r="C544" t="s">
        <v>647</v>
      </c>
      <c r="D544" t="str">
        <f t="shared" ca="1" si="294"/>
        <v>I101</v>
      </c>
      <c r="E544">
        <f t="shared" ca="1" si="277"/>
        <v>9</v>
      </c>
      <c r="F544">
        <f t="shared" ca="1" si="278"/>
        <v>30</v>
      </c>
      <c r="G544" t="str">
        <f t="shared" ca="1" si="290"/>
        <v>S10</v>
      </c>
      <c r="H544" t="str">
        <f t="shared" ca="1" si="291"/>
        <v>S106</v>
      </c>
      <c r="I544">
        <f ca="1">VLOOKUP(D544,PRC!$A$2:$B$21,2,0)*E544</f>
        <v>270000</v>
      </c>
      <c r="J544">
        <f t="shared" ca="1" si="279"/>
        <v>180895.99999999997</v>
      </c>
      <c r="K544">
        <f ca="1">VLOOKUP(D544,PRC!$A$1:$C$21,3,0)*E544</f>
        <v>140400</v>
      </c>
      <c r="L544">
        <f t="shared" ca="1" si="300"/>
        <v>5000</v>
      </c>
      <c r="M544">
        <f t="shared" ca="1" si="301"/>
        <v>8000</v>
      </c>
      <c r="N544">
        <f t="shared" ca="1" si="302"/>
        <v>14000</v>
      </c>
      <c r="O544">
        <f t="shared" ca="1" si="303"/>
        <v>35000</v>
      </c>
      <c r="P544">
        <f t="shared" ca="1" si="292"/>
        <v>-21504.000000000029</v>
      </c>
      <c r="Q544">
        <f ca="1">IF(P544&gt;0,1,0)</f>
        <v>0</v>
      </c>
      <c r="R544">
        <f t="shared" ca="1" si="280"/>
        <v>33</v>
      </c>
      <c r="S544">
        <f t="shared" ca="1" si="281"/>
        <v>2</v>
      </c>
      <c r="T544">
        <f t="shared" ca="1" si="282"/>
        <v>3</v>
      </c>
      <c r="U544">
        <f t="shared" ca="1" si="283"/>
        <v>5</v>
      </c>
      <c r="V544">
        <f t="shared" ca="1" si="284"/>
        <v>13</v>
      </c>
      <c r="X544">
        <f t="shared" si="288"/>
        <v>544</v>
      </c>
      <c r="Y544">
        <f t="shared" si="293"/>
        <v>452</v>
      </c>
      <c r="Z544">
        <f t="shared" si="289"/>
        <v>453</v>
      </c>
      <c r="AA544">
        <f t="shared" si="285"/>
        <v>951</v>
      </c>
      <c r="AB544">
        <f t="shared" si="286"/>
        <v>500</v>
      </c>
      <c r="AM544" t="str">
        <f t="shared" si="287"/>
        <v>201901LP</v>
      </c>
      <c r="AN544">
        <f t="shared" ca="1" si="295"/>
        <v>33.001481481481484</v>
      </c>
      <c r="AO544">
        <f t="shared" ca="1" si="296"/>
        <v>1.8518518518518516</v>
      </c>
      <c r="AP544">
        <f t="shared" ca="1" si="297"/>
        <v>2.9629629629629632</v>
      </c>
      <c r="AQ544">
        <f t="shared" ca="1" si="298"/>
        <v>5.1851851851851851</v>
      </c>
      <c r="AR544">
        <f t="shared" ca="1" si="299"/>
        <v>12.962962962962962</v>
      </c>
      <c r="AS544">
        <f ca="1">P544/J544</f>
        <v>-0.11887493366354167</v>
      </c>
    </row>
    <row r="545" spans="1:45" hidden="1" outlineLevel="1" x14ac:dyDescent="0.4">
      <c r="A545">
        <f t="shared" si="276"/>
        <v>201901</v>
      </c>
      <c r="B545" t="s">
        <v>540</v>
      </c>
      <c r="C545" t="s">
        <v>647</v>
      </c>
      <c r="D545" t="str">
        <f t="shared" ca="1" si="294"/>
        <v>I114</v>
      </c>
      <c r="E545">
        <f t="shared" ca="1" si="277"/>
        <v>7</v>
      </c>
      <c r="F545">
        <f t="shared" ca="1" si="278"/>
        <v>33</v>
      </c>
      <c r="G545" t="str">
        <f t="shared" ca="1" si="290"/>
        <v>S11</v>
      </c>
      <c r="H545" t="str">
        <f t="shared" ca="1" si="291"/>
        <v>S111</v>
      </c>
      <c r="I545">
        <f ca="1">VLOOKUP(D545,PRC!$A$2:$B$21,2,0)*E545</f>
        <v>1680000</v>
      </c>
      <c r="J545">
        <f t="shared" ca="1" si="279"/>
        <v>1159196</v>
      </c>
      <c r="K545">
        <f ca="1">VLOOKUP(D545,PRC!$A$1:$C$21,3,0)*E545</f>
        <v>974400</v>
      </c>
      <c r="L545">
        <f t="shared" ca="1" si="300"/>
        <v>17000</v>
      </c>
      <c r="M545">
        <f t="shared" ca="1" si="301"/>
        <v>34000</v>
      </c>
      <c r="N545">
        <f t="shared" ca="1" si="302"/>
        <v>50000</v>
      </c>
      <c r="O545">
        <f t="shared" ca="1" si="303"/>
        <v>218000</v>
      </c>
      <c r="P545">
        <f t="shared" ca="1" si="292"/>
        <v>-134204</v>
      </c>
      <c r="Q545">
        <f ca="1">IF(P545&gt;0,1,0)</f>
        <v>0</v>
      </c>
      <c r="R545">
        <f t="shared" ca="1" si="280"/>
        <v>31</v>
      </c>
      <c r="S545">
        <f t="shared" ca="1" si="281"/>
        <v>1</v>
      </c>
      <c r="T545">
        <f t="shared" ca="1" si="282"/>
        <v>2</v>
      </c>
      <c r="U545">
        <f t="shared" ca="1" si="283"/>
        <v>3</v>
      </c>
      <c r="V545">
        <f t="shared" ca="1" si="284"/>
        <v>13</v>
      </c>
      <c r="X545">
        <f t="shared" si="288"/>
        <v>545</v>
      </c>
      <c r="Y545">
        <f t="shared" si="293"/>
        <v>452</v>
      </c>
      <c r="Z545">
        <f t="shared" si="289"/>
        <v>453</v>
      </c>
      <c r="AA545">
        <f t="shared" si="285"/>
        <v>951</v>
      </c>
      <c r="AB545">
        <f t="shared" si="286"/>
        <v>500</v>
      </c>
      <c r="AM545" t="str">
        <f t="shared" si="287"/>
        <v>201901LP</v>
      </c>
      <c r="AN545">
        <f t="shared" ca="1" si="295"/>
        <v>31.000238095238096</v>
      </c>
      <c r="AO545">
        <f t="shared" ca="1" si="296"/>
        <v>1.0119047619047619</v>
      </c>
      <c r="AP545">
        <f t="shared" ca="1" si="297"/>
        <v>2.0238095238095237</v>
      </c>
      <c r="AQ545">
        <f t="shared" ca="1" si="298"/>
        <v>2.9761904761904758</v>
      </c>
      <c r="AR545">
        <f t="shared" ca="1" si="299"/>
        <v>12.976190476190478</v>
      </c>
      <c r="AS545">
        <f ca="1">P545/J545</f>
        <v>-0.11577334635385216</v>
      </c>
    </row>
    <row r="546" spans="1:45" hidden="1" outlineLevel="1" x14ac:dyDescent="0.4">
      <c r="A546">
        <f t="shared" si="276"/>
        <v>201901</v>
      </c>
      <c r="B546" t="s">
        <v>541</v>
      </c>
      <c r="C546" t="s">
        <v>647</v>
      </c>
      <c r="D546" t="str">
        <f t="shared" ca="1" si="294"/>
        <v>I117</v>
      </c>
      <c r="E546">
        <f t="shared" ca="1" si="277"/>
        <v>5</v>
      </c>
      <c r="F546">
        <f t="shared" ca="1" si="278"/>
        <v>33</v>
      </c>
      <c r="G546" t="str">
        <f t="shared" ca="1" si="290"/>
        <v>S12</v>
      </c>
      <c r="H546" t="str">
        <f t="shared" ca="1" si="291"/>
        <v>S120</v>
      </c>
      <c r="I546">
        <f ca="1">VLOOKUP(D546,PRC!$A$2:$B$21,2,0)*E546</f>
        <v>12500000</v>
      </c>
      <c r="J546">
        <f t="shared" ca="1" si="279"/>
        <v>8249995.9999999991</v>
      </c>
      <c r="K546">
        <f ca="1">VLOOKUP(D546,PRC!$A$1:$C$21,3,0)*E546</f>
        <v>5750000</v>
      </c>
      <c r="L546">
        <f t="shared" ca="1" si="300"/>
        <v>250000</v>
      </c>
      <c r="M546">
        <f t="shared" ca="1" si="301"/>
        <v>375000</v>
      </c>
      <c r="N546">
        <f t="shared" ca="1" si="302"/>
        <v>125000</v>
      </c>
      <c r="O546">
        <f t="shared" ca="1" si="303"/>
        <v>1500000</v>
      </c>
      <c r="P546">
        <f t="shared" ca="1" si="292"/>
        <v>249995.99999999907</v>
      </c>
      <c r="Q546">
        <f ca="1">IF(P546&gt;0,1,0)</f>
        <v>1</v>
      </c>
      <c r="R546">
        <f t="shared" ca="1" si="280"/>
        <v>34</v>
      </c>
      <c r="S546">
        <f t="shared" ca="1" si="281"/>
        <v>2</v>
      </c>
      <c r="T546">
        <f t="shared" ca="1" si="282"/>
        <v>3</v>
      </c>
      <c r="U546">
        <f t="shared" ca="1" si="283"/>
        <v>1</v>
      </c>
      <c r="V546">
        <f t="shared" ca="1" si="284"/>
        <v>12</v>
      </c>
      <c r="X546">
        <f t="shared" si="288"/>
        <v>546</v>
      </c>
      <c r="Y546">
        <f t="shared" si="293"/>
        <v>452</v>
      </c>
      <c r="Z546">
        <f t="shared" si="289"/>
        <v>453</v>
      </c>
      <c r="AA546">
        <f t="shared" si="285"/>
        <v>951</v>
      </c>
      <c r="AB546">
        <f t="shared" si="286"/>
        <v>500</v>
      </c>
      <c r="AM546" t="str">
        <f t="shared" si="287"/>
        <v>201901LP</v>
      </c>
      <c r="AN546">
        <f t="shared" ca="1" si="295"/>
        <v>34.000032000000004</v>
      </c>
      <c r="AO546">
        <f t="shared" ca="1" si="296"/>
        <v>2</v>
      </c>
      <c r="AP546">
        <f t="shared" ca="1" si="297"/>
        <v>3</v>
      </c>
      <c r="AQ546">
        <f t="shared" ca="1" si="298"/>
        <v>1</v>
      </c>
      <c r="AR546">
        <f t="shared" ca="1" si="299"/>
        <v>12</v>
      </c>
      <c r="AS546">
        <f ca="1">P546/J546</f>
        <v>3.0302560146695721E-2</v>
      </c>
    </row>
    <row r="547" spans="1:45" hidden="1" outlineLevel="1" x14ac:dyDescent="0.4">
      <c r="A547">
        <f t="shared" si="276"/>
        <v>201901</v>
      </c>
      <c r="B547" t="s">
        <v>542</v>
      </c>
      <c r="C547" t="s">
        <v>647</v>
      </c>
      <c r="D547" t="str">
        <f t="shared" ca="1" si="294"/>
        <v>I119</v>
      </c>
      <c r="E547">
        <f t="shared" ca="1" si="277"/>
        <v>5</v>
      </c>
      <c r="F547">
        <f t="shared" ca="1" si="278"/>
        <v>35</v>
      </c>
      <c r="G547" t="str">
        <f t="shared" ca="1" si="290"/>
        <v>S11</v>
      </c>
      <c r="H547" t="str">
        <f t="shared" ca="1" si="291"/>
        <v>S115</v>
      </c>
      <c r="I547">
        <f ca="1">VLOOKUP(D547,PRC!$A$2:$B$21,2,0)*E547</f>
        <v>475000</v>
      </c>
      <c r="J547">
        <f t="shared" ca="1" si="279"/>
        <v>318245.99999999994</v>
      </c>
      <c r="K547">
        <f ca="1">VLOOKUP(D547,PRC!$A$1:$C$21,3,0)*E547</f>
        <v>228000</v>
      </c>
      <c r="L547">
        <f t="shared" ca="1" si="300"/>
        <v>5000</v>
      </c>
      <c r="M547">
        <f t="shared" ca="1" si="301"/>
        <v>5000</v>
      </c>
      <c r="N547">
        <f t="shared" ca="1" si="302"/>
        <v>24000</v>
      </c>
      <c r="O547">
        <f t="shared" ca="1" si="303"/>
        <v>48000</v>
      </c>
      <c r="P547">
        <f t="shared" ca="1" si="292"/>
        <v>8245.9999999999418</v>
      </c>
      <c r="Q547">
        <f ca="1">IF(P547&gt;0,1,0)</f>
        <v>1</v>
      </c>
      <c r="R547">
        <f t="shared" ca="1" si="280"/>
        <v>33</v>
      </c>
      <c r="S547">
        <f t="shared" ca="1" si="281"/>
        <v>1</v>
      </c>
      <c r="T547">
        <f t="shared" ca="1" si="282"/>
        <v>1</v>
      </c>
      <c r="U547">
        <f t="shared" ca="1" si="283"/>
        <v>5</v>
      </c>
      <c r="V547">
        <f t="shared" ca="1" si="284"/>
        <v>10</v>
      </c>
      <c r="X547">
        <f t="shared" si="288"/>
        <v>547</v>
      </c>
      <c r="Y547">
        <f t="shared" si="293"/>
        <v>452</v>
      </c>
      <c r="Z547">
        <f t="shared" si="289"/>
        <v>453</v>
      </c>
      <c r="AA547">
        <f t="shared" si="285"/>
        <v>951</v>
      </c>
      <c r="AB547">
        <f t="shared" si="286"/>
        <v>500</v>
      </c>
      <c r="AM547" t="str">
        <f t="shared" si="287"/>
        <v>201901LP</v>
      </c>
      <c r="AN547">
        <f t="shared" ca="1" si="295"/>
        <v>33.000842105263175</v>
      </c>
      <c r="AO547">
        <f t="shared" ca="1" si="296"/>
        <v>1.0526315789473684</v>
      </c>
      <c r="AP547">
        <f t="shared" ca="1" si="297"/>
        <v>1.0526315789473684</v>
      </c>
      <c r="AQ547">
        <f t="shared" ca="1" si="298"/>
        <v>5.0526315789473681</v>
      </c>
      <c r="AR547">
        <f t="shared" ca="1" si="299"/>
        <v>10.105263157894736</v>
      </c>
      <c r="AS547">
        <f ca="1">P547/J547</f>
        <v>2.591077342684572E-2</v>
      </c>
    </row>
    <row r="548" spans="1:45" hidden="1" outlineLevel="1" x14ac:dyDescent="0.4">
      <c r="A548">
        <f t="shared" si="276"/>
        <v>201901</v>
      </c>
      <c r="B548" t="s">
        <v>543</v>
      </c>
      <c r="C548" t="s">
        <v>647</v>
      </c>
      <c r="D548" t="str">
        <f t="shared" ca="1" si="294"/>
        <v>I109</v>
      </c>
      <c r="E548">
        <f t="shared" ca="1" si="277"/>
        <v>8</v>
      </c>
      <c r="F548">
        <f t="shared" ca="1" si="278"/>
        <v>30</v>
      </c>
      <c r="G548" t="str">
        <f t="shared" ca="1" si="290"/>
        <v>S11</v>
      </c>
      <c r="H548" t="str">
        <f t="shared" ca="1" si="291"/>
        <v>S111</v>
      </c>
      <c r="I548">
        <f ca="1">VLOOKUP(D548,PRC!$A$2:$B$21,2,0)*E548</f>
        <v>4000000</v>
      </c>
      <c r="J548">
        <f t="shared" ca="1" si="279"/>
        <v>2679995.9999999995</v>
      </c>
      <c r="K548">
        <f ca="1">VLOOKUP(D548,PRC!$A$1:$C$21,3,0)*E548</f>
        <v>1600000</v>
      </c>
      <c r="L548">
        <f t="shared" ca="1" si="300"/>
        <v>80000</v>
      </c>
      <c r="M548">
        <f t="shared" ca="1" si="301"/>
        <v>120000</v>
      </c>
      <c r="N548">
        <f t="shared" ca="1" si="302"/>
        <v>120000</v>
      </c>
      <c r="O548">
        <f t="shared" ca="1" si="303"/>
        <v>600000</v>
      </c>
      <c r="P548">
        <f t="shared" ca="1" si="292"/>
        <v>159995.99999999953</v>
      </c>
      <c r="Q548">
        <f ca="1">IF(P548&gt;0,1,0)</f>
        <v>1</v>
      </c>
      <c r="R548">
        <f t="shared" ca="1" si="280"/>
        <v>33</v>
      </c>
      <c r="S548">
        <f t="shared" ca="1" si="281"/>
        <v>2</v>
      </c>
      <c r="T548">
        <f t="shared" ca="1" si="282"/>
        <v>3</v>
      </c>
      <c r="U548">
        <f t="shared" ca="1" si="283"/>
        <v>3</v>
      </c>
      <c r="V548">
        <f t="shared" ca="1" si="284"/>
        <v>15</v>
      </c>
      <c r="X548">
        <f t="shared" si="288"/>
        <v>548</v>
      </c>
      <c r="Y548">
        <f t="shared" si="293"/>
        <v>452</v>
      </c>
      <c r="Z548">
        <f t="shared" si="289"/>
        <v>453</v>
      </c>
      <c r="AA548">
        <f t="shared" si="285"/>
        <v>951</v>
      </c>
      <c r="AB548">
        <f t="shared" si="286"/>
        <v>500</v>
      </c>
      <c r="AM548" t="str">
        <f t="shared" si="287"/>
        <v>201901LP</v>
      </c>
      <c r="AN548">
        <f t="shared" ca="1" si="295"/>
        <v>33.00010000000001</v>
      </c>
      <c r="AO548">
        <f t="shared" ca="1" si="296"/>
        <v>2</v>
      </c>
      <c r="AP548">
        <f t="shared" ca="1" si="297"/>
        <v>3</v>
      </c>
      <c r="AQ548">
        <f t="shared" ca="1" si="298"/>
        <v>3</v>
      </c>
      <c r="AR548">
        <f t="shared" ca="1" si="299"/>
        <v>15</v>
      </c>
      <c r="AS548">
        <f ca="1">P548/J548</f>
        <v>5.9700089104610443E-2</v>
      </c>
    </row>
    <row r="549" spans="1:45" hidden="1" outlineLevel="1" x14ac:dyDescent="0.4">
      <c r="A549">
        <f t="shared" si="276"/>
        <v>201901</v>
      </c>
      <c r="B549" t="s">
        <v>544</v>
      </c>
      <c r="C549" t="s">
        <v>647</v>
      </c>
      <c r="D549" t="str">
        <f t="shared" ca="1" si="294"/>
        <v>I118</v>
      </c>
      <c r="E549">
        <f t="shared" ca="1" si="277"/>
        <v>6</v>
      </c>
      <c r="F549">
        <f t="shared" ca="1" si="278"/>
        <v>32</v>
      </c>
      <c r="G549" t="str">
        <f t="shared" ca="1" si="290"/>
        <v>S10</v>
      </c>
      <c r="H549" t="str">
        <f t="shared" ca="1" si="291"/>
        <v>S101</v>
      </c>
      <c r="I549">
        <f ca="1">VLOOKUP(D549,PRC!$A$2:$B$21,2,0)*E549</f>
        <v>3180000</v>
      </c>
      <c r="J549">
        <f t="shared" ca="1" si="279"/>
        <v>2130596</v>
      </c>
      <c r="K549">
        <f ca="1">VLOOKUP(D549,PRC!$A$1:$C$21,3,0)*E549</f>
        <v>1335600</v>
      </c>
      <c r="L549">
        <f t="shared" ca="1" si="300"/>
        <v>95000</v>
      </c>
      <c r="M549">
        <f t="shared" ca="1" si="301"/>
        <v>64000</v>
      </c>
      <c r="N549">
        <f t="shared" ca="1" si="302"/>
        <v>64000</v>
      </c>
      <c r="O549">
        <f t="shared" ca="1" si="303"/>
        <v>350000</v>
      </c>
      <c r="P549">
        <f t="shared" ca="1" si="292"/>
        <v>221996</v>
      </c>
      <c r="Q549">
        <f ca="1">IF(P549&gt;0,1,0)</f>
        <v>1</v>
      </c>
      <c r="R549">
        <f t="shared" ca="1" si="280"/>
        <v>33</v>
      </c>
      <c r="S549">
        <f t="shared" ca="1" si="281"/>
        <v>3</v>
      </c>
      <c r="T549">
        <f t="shared" ca="1" si="282"/>
        <v>2</v>
      </c>
      <c r="U549">
        <f t="shared" ca="1" si="283"/>
        <v>2</v>
      </c>
      <c r="V549">
        <f t="shared" ca="1" si="284"/>
        <v>11</v>
      </c>
      <c r="X549">
        <f t="shared" si="288"/>
        <v>549</v>
      </c>
      <c r="Y549">
        <f t="shared" si="293"/>
        <v>452</v>
      </c>
      <c r="Z549">
        <f t="shared" si="289"/>
        <v>453</v>
      </c>
      <c r="AA549">
        <f t="shared" si="285"/>
        <v>951</v>
      </c>
      <c r="AB549">
        <f t="shared" si="286"/>
        <v>500</v>
      </c>
      <c r="AM549" t="str">
        <f t="shared" si="287"/>
        <v>201901LP</v>
      </c>
      <c r="AN549">
        <f t="shared" ca="1" si="295"/>
        <v>33.000125786163522</v>
      </c>
      <c r="AO549">
        <f t="shared" ca="1" si="296"/>
        <v>2.9874213836477987</v>
      </c>
      <c r="AP549">
        <f t="shared" ca="1" si="297"/>
        <v>2.0125786163522013</v>
      </c>
      <c r="AQ549">
        <f t="shared" ca="1" si="298"/>
        <v>2.0125786163522013</v>
      </c>
      <c r="AR549">
        <f t="shared" ca="1" si="299"/>
        <v>11.0062893081761</v>
      </c>
      <c r="AS549">
        <f ca="1">P549/J549</f>
        <v>0.104194319335998</v>
      </c>
    </row>
    <row r="550" spans="1:45" hidden="1" outlineLevel="1" x14ac:dyDescent="0.4">
      <c r="A550">
        <f t="shared" si="276"/>
        <v>201901</v>
      </c>
      <c r="B550" t="s">
        <v>545</v>
      </c>
      <c r="C550" t="s">
        <v>647</v>
      </c>
      <c r="D550" t="str">
        <f t="shared" ca="1" si="294"/>
        <v>I111</v>
      </c>
      <c r="E550">
        <f t="shared" ca="1" si="277"/>
        <v>6</v>
      </c>
      <c r="F550">
        <f t="shared" ca="1" si="278"/>
        <v>34</v>
      </c>
      <c r="G550" t="str">
        <f t="shared" ca="1" si="290"/>
        <v>S12</v>
      </c>
      <c r="H550" t="str">
        <f t="shared" ca="1" si="291"/>
        <v>S120</v>
      </c>
      <c r="I550">
        <f ca="1">VLOOKUP(D550,PRC!$A$2:$B$21,2,0)*E550</f>
        <v>900000</v>
      </c>
      <c r="J550">
        <f t="shared" ca="1" si="279"/>
        <v>584996</v>
      </c>
      <c r="K550">
        <f ca="1">VLOOKUP(D550,PRC!$A$1:$C$21,3,0)*E550</f>
        <v>477000</v>
      </c>
      <c r="L550">
        <f t="shared" ca="1" si="300"/>
        <v>9000</v>
      </c>
      <c r="M550">
        <f t="shared" ca="1" si="301"/>
        <v>18000</v>
      </c>
      <c r="N550">
        <f t="shared" ca="1" si="302"/>
        <v>9000</v>
      </c>
      <c r="O550">
        <f t="shared" ca="1" si="303"/>
        <v>108000</v>
      </c>
      <c r="P550">
        <f t="shared" ca="1" si="292"/>
        <v>-36004</v>
      </c>
      <c r="Q550">
        <f ca="1">IF(P550&gt;0,1,0)</f>
        <v>0</v>
      </c>
      <c r="R550">
        <f t="shared" ca="1" si="280"/>
        <v>35</v>
      </c>
      <c r="S550">
        <f t="shared" ca="1" si="281"/>
        <v>1</v>
      </c>
      <c r="T550">
        <f t="shared" ca="1" si="282"/>
        <v>2</v>
      </c>
      <c r="U550">
        <f t="shared" ca="1" si="283"/>
        <v>1</v>
      </c>
      <c r="V550">
        <f t="shared" ca="1" si="284"/>
        <v>12</v>
      </c>
      <c r="X550">
        <f t="shared" si="288"/>
        <v>550</v>
      </c>
      <c r="Y550">
        <f t="shared" si="293"/>
        <v>452</v>
      </c>
      <c r="Z550">
        <f t="shared" si="289"/>
        <v>453</v>
      </c>
      <c r="AA550">
        <f t="shared" si="285"/>
        <v>951</v>
      </c>
      <c r="AB550">
        <f t="shared" si="286"/>
        <v>500</v>
      </c>
      <c r="AM550" t="str">
        <f t="shared" si="287"/>
        <v>201901LP</v>
      </c>
      <c r="AN550">
        <f t="shared" ca="1" si="295"/>
        <v>35.000444444444447</v>
      </c>
      <c r="AO550">
        <f t="shared" ca="1" si="296"/>
        <v>1</v>
      </c>
      <c r="AP550">
        <f t="shared" ca="1" si="297"/>
        <v>2</v>
      </c>
      <c r="AQ550">
        <f t="shared" ca="1" si="298"/>
        <v>1</v>
      </c>
      <c r="AR550">
        <f t="shared" ca="1" si="299"/>
        <v>12</v>
      </c>
      <c r="AS550">
        <f ca="1">P550/J550</f>
        <v>-6.1545719970734845E-2</v>
      </c>
    </row>
    <row r="551" spans="1:45" hidden="1" outlineLevel="1" x14ac:dyDescent="0.4">
      <c r="A551">
        <f t="shared" si="276"/>
        <v>201901</v>
      </c>
      <c r="B551" t="s">
        <v>546</v>
      </c>
      <c r="C551" t="s">
        <v>647</v>
      </c>
      <c r="D551" t="str">
        <f t="shared" ca="1" si="294"/>
        <v>I110</v>
      </c>
      <c r="E551">
        <f t="shared" ca="1" si="277"/>
        <v>6</v>
      </c>
      <c r="F551">
        <f t="shared" ca="1" si="278"/>
        <v>31</v>
      </c>
      <c r="G551" t="str">
        <f t="shared" ca="1" si="290"/>
        <v>S11</v>
      </c>
      <c r="H551" t="str">
        <f t="shared" ca="1" si="291"/>
        <v>S113</v>
      </c>
      <c r="I551">
        <f ca="1">VLOOKUP(D551,PRC!$A$2:$B$21,2,0)*E551</f>
        <v>1800000</v>
      </c>
      <c r="J551">
        <f t="shared" ca="1" si="279"/>
        <v>1169996</v>
      </c>
      <c r="K551">
        <f ca="1">VLOOKUP(D551,PRC!$A$1:$C$21,3,0)*E551</f>
        <v>828000</v>
      </c>
      <c r="L551">
        <f t="shared" ca="1" si="300"/>
        <v>54000</v>
      </c>
      <c r="M551">
        <f t="shared" ca="1" si="301"/>
        <v>18000</v>
      </c>
      <c r="N551">
        <f t="shared" ca="1" si="302"/>
        <v>72000</v>
      </c>
      <c r="O551">
        <f t="shared" ca="1" si="303"/>
        <v>180000</v>
      </c>
      <c r="P551">
        <f t="shared" ca="1" si="292"/>
        <v>17996</v>
      </c>
      <c r="Q551">
        <f ca="1">IF(P551&gt;0,1,0)</f>
        <v>1</v>
      </c>
      <c r="R551">
        <f t="shared" ca="1" si="280"/>
        <v>35</v>
      </c>
      <c r="S551">
        <f t="shared" ca="1" si="281"/>
        <v>3</v>
      </c>
      <c r="T551">
        <f t="shared" ca="1" si="282"/>
        <v>1</v>
      </c>
      <c r="U551">
        <f t="shared" ca="1" si="283"/>
        <v>4</v>
      </c>
      <c r="V551">
        <f t="shared" ca="1" si="284"/>
        <v>10</v>
      </c>
      <c r="X551">
        <f t="shared" si="288"/>
        <v>551</v>
      </c>
      <c r="Y551">
        <f t="shared" si="293"/>
        <v>452</v>
      </c>
      <c r="Z551">
        <f t="shared" si="289"/>
        <v>453</v>
      </c>
      <c r="AA551">
        <f t="shared" si="285"/>
        <v>951</v>
      </c>
      <c r="AB551">
        <f t="shared" si="286"/>
        <v>500</v>
      </c>
      <c r="AM551" t="str">
        <f t="shared" si="287"/>
        <v>201901LP</v>
      </c>
      <c r="AN551">
        <f t="shared" ca="1" si="295"/>
        <v>35.00022222222222</v>
      </c>
      <c r="AO551">
        <f t="shared" ca="1" si="296"/>
        <v>3</v>
      </c>
      <c r="AP551">
        <f t="shared" ca="1" si="297"/>
        <v>1</v>
      </c>
      <c r="AQ551">
        <f t="shared" ca="1" si="298"/>
        <v>4</v>
      </c>
      <c r="AR551">
        <f t="shared" ca="1" si="299"/>
        <v>10</v>
      </c>
      <c r="AS551">
        <f ca="1">P551/J551</f>
        <v>1.5381249166663818E-2</v>
      </c>
    </row>
    <row r="552" spans="1:45" hidden="1" outlineLevel="1" x14ac:dyDescent="0.4">
      <c r="A552">
        <f t="shared" si="276"/>
        <v>201901</v>
      </c>
      <c r="B552" t="s">
        <v>547</v>
      </c>
      <c r="C552" t="s">
        <v>647</v>
      </c>
      <c r="D552" t="str">
        <f t="shared" ca="1" si="294"/>
        <v>I115</v>
      </c>
      <c r="E552">
        <f t="shared" ca="1" si="277"/>
        <v>7</v>
      </c>
      <c r="F552">
        <f t="shared" ca="1" si="278"/>
        <v>34</v>
      </c>
      <c r="G552" t="str">
        <f t="shared" ca="1" si="290"/>
        <v>S10</v>
      </c>
      <c r="H552" t="str">
        <f t="shared" ca="1" si="291"/>
        <v>S109</v>
      </c>
      <c r="I552">
        <f ca="1">VLOOKUP(D552,PRC!$A$2:$B$21,2,0)*E552</f>
        <v>35000</v>
      </c>
      <c r="J552">
        <f t="shared" ca="1" si="279"/>
        <v>23795.999999999996</v>
      </c>
      <c r="K552">
        <f ca="1">VLOOKUP(D552,PRC!$A$1:$C$21,3,0)*E552</f>
        <v>16800</v>
      </c>
      <c r="L552">
        <f t="shared" ca="1" si="300"/>
        <v>1000</v>
      </c>
      <c r="M552">
        <f t="shared" ca="1" si="301"/>
        <v>1000</v>
      </c>
      <c r="N552">
        <f t="shared" ca="1" si="302"/>
        <v>2000</v>
      </c>
      <c r="O552">
        <f t="shared" ca="1" si="303"/>
        <v>5000</v>
      </c>
      <c r="P552">
        <f t="shared" ca="1" si="292"/>
        <v>-2004.0000000000036</v>
      </c>
      <c r="Q552">
        <f ca="1">IF(P552&gt;0,1,0)</f>
        <v>0</v>
      </c>
      <c r="R552">
        <f t="shared" ca="1" si="280"/>
        <v>32</v>
      </c>
      <c r="S552">
        <f t="shared" ca="1" si="281"/>
        <v>2</v>
      </c>
      <c r="T552">
        <f t="shared" ca="1" si="282"/>
        <v>3</v>
      </c>
      <c r="U552">
        <f t="shared" ca="1" si="283"/>
        <v>5</v>
      </c>
      <c r="V552">
        <f t="shared" ca="1" si="284"/>
        <v>14</v>
      </c>
      <c r="X552">
        <f t="shared" si="288"/>
        <v>552</v>
      </c>
      <c r="Y552">
        <f t="shared" si="293"/>
        <v>452</v>
      </c>
      <c r="Z552">
        <f t="shared" si="289"/>
        <v>453</v>
      </c>
      <c r="AA552">
        <f t="shared" si="285"/>
        <v>951</v>
      </c>
      <c r="AB552">
        <f t="shared" si="286"/>
        <v>500</v>
      </c>
      <c r="AM552" t="str">
        <f t="shared" si="287"/>
        <v>201901LP</v>
      </c>
      <c r="AN552">
        <f t="shared" ca="1" si="295"/>
        <v>32.011428571428581</v>
      </c>
      <c r="AO552">
        <f t="shared" ca="1" si="296"/>
        <v>2.8571428571428572</v>
      </c>
      <c r="AP552">
        <f t="shared" ca="1" si="297"/>
        <v>2.8571428571428572</v>
      </c>
      <c r="AQ552">
        <f t="shared" ca="1" si="298"/>
        <v>5.7142857142857144</v>
      </c>
      <c r="AR552">
        <f t="shared" ca="1" si="299"/>
        <v>14.285714285714285</v>
      </c>
      <c r="AS552">
        <f ca="1">P552/J552</f>
        <v>-8.4215834594049591E-2</v>
      </c>
    </row>
    <row r="553" spans="1:45" hidden="1" outlineLevel="1" x14ac:dyDescent="0.4">
      <c r="A553">
        <f t="shared" si="276"/>
        <v>201901</v>
      </c>
      <c r="B553" t="s">
        <v>548</v>
      </c>
      <c r="C553" t="s">
        <v>647</v>
      </c>
      <c r="D553" t="str">
        <f t="shared" ca="1" si="294"/>
        <v>I108</v>
      </c>
      <c r="E553">
        <f t="shared" ca="1" si="277"/>
        <v>9</v>
      </c>
      <c r="F553">
        <f t="shared" ca="1" si="278"/>
        <v>32</v>
      </c>
      <c r="G553" t="str">
        <f t="shared" ca="1" si="290"/>
        <v>S10</v>
      </c>
      <c r="H553" t="str">
        <f t="shared" ca="1" si="291"/>
        <v>S106</v>
      </c>
      <c r="I553">
        <f ca="1">VLOOKUP(D553,PRC!$A$2:$B$21,2,0)*E553</f>
        <v>360000</v>
      </c>
      <c r="J553">
        <f t="shared" ca="1" si="279"/>
        <v>248395.99999999997</v>
      </c>
      <c r="K553">
        <f ca="1">VLOOKUP(D553,PRC!$A$1:$C$21,3,0)*E553</f>
        <v>165600</v>
      </c>
      <c r="L553">
        <f t="shared" ca="1" si="300"/>
        <v>4000</v>
      </c>
      <c r="M553">
        <f t="shared" ca="1" si="301"/>
        <v>4000</v>
      </c>
      <c r="N553">
        <f t="shared" ca="1" si="302"/>
        <v>7000</v>
      </c>
      <c r="O553">
        <f t="shared" ca="1" si="303"/>
        <v>40000</v>
      </c>
      <c r="P553">
        <f t="shared" ca="1" si="292"/>
        <v>27795.999999999971</v>
      </c>
      <c r="Q553">
        <f ca="1">IF(P553&gt;0,1,0)</f>
        <v>1</v>
      </c>
      <c r="R553">
        <f t="shared" ca="1" si="280"/>
        <v>31</v>
      </c>
      <c r="S553">
        <f t="shared" ca="1" si="281"/>
        <v>1</v>
      </c>
      <c r="T553">
        <f t="shared" ca="1" si="282"/>
        <v>1</v>
      </c>
      <c r="U553">
        <f t="shared" ca="1" si="283"/>
        <v>2</v>
      </c>
      <c r="V553">
        <f t="shared" ca="1" si="284"/>
        <v>11</v>
      </c>
      <c r="X553">
        <f t="shared" si="288"/>
        <v>553</v>
      </c>
      <c r="Y553">
        <f t="shared" si="293"/>
        <v>452</v>
      </c>
      <c r="Z553">
        <f t="shared" si="289"/>
        <v>453</v>
      </c>
      <c r="AA553">
        <f t="shared" si="285"/>
        <v>951</v>
      </c>
      <c r="AB553">
        <f t="shared" si="286"/>
        <v>500</v>
      </c>
      <c r="AM553" t="str">
        <f t="shared" si="287"/>
        <v>201901LP</v>
      </c>
      <c r="AN553">
        <f t="shared" ca="1" si="295"/>
        <v>31.001111111111122</v>
      </c>
      <c r="AO553">
        <f t="shared" ca="1" si="296"/>
        <v>1.1111111111111112</v>
      </c>
      <c r="AP553">
        <f t="shared" ca="1" si="297"/>
        <v>1.1111111111111112</v>
      </c>
      <c r="AQ553">
        <f t="shared" ca="1" si="298"/>
        <v>1.9444444444444444</v>
      </c>
      <c r="AR553">
        <f t="shared" ca="1" si="299"/>
        <v>11.111111111111111</v>
      </c>
      <c r="AS553">
        <f ca="1">P553/J553</f>
        <v>0.11190196299457308</v>
      </c>
    </row>
    <row r="554" spans="1:45" hidden="1" outlineLevel="1" x14ac:dyDescent="0.4">
      <c r="A554">
        <f t="shared" si="276"/>
        <v>201901</v>
      </c>
      <c r="B554" t="s">
        <v>549</v>
      </c>
      <c r="C554" t="s">
        <v>647</v>
      </c>
      <c r="D554" t="str">
        <f t="shared" ca="1" si="294"/>
        <v>I116</v>
      </c>
      <c r="E554">
        <f t="shared" ca="1" si="277"/>
        <v>5</v>
      </c>
      <c r="F554">
        <f t="shared" ca="1" si="278"/>
        <v>33</v>
      </c>
      <c r="G554" t="str">
        <f t="shared" ca="1" si="290"/>
        <v>S10</v>
      </c>
      <c r="H554" t="str">
        <f t="shared" ca="1" si="291"/>
        <v>S102</v>
      </c>
      <c r="I554">
        <f ca="1">VLOOKUP(D554,PRC!$A$2:$B$21,2,0)*E554</f>
        <v>7300000</v>
      </c>
      <c r="J554">
        <f t="shared" ca="1" si="279"/>
        <v>4963996</v>
      </c>
      <c r="K554">
        <f ca="1">VLOOKUP(D554,PRC!$A$1:$C$21,3,0)*E554</f>
        <v>4380000</v>
      </c>
      <c r="L554">
        <f t="shared" ca="1" si="300"/>
        <v>219000</v>
      </c>
      <c r="M554">
        <f t="shared" ca="1" si="301"/>
        <v>73000</v>
      </c>
      <c r="N554">
        <f t="shared" ca="1" si="302"/>
        <v>365000</v>
      </c>
      <c r="O554">
        <f t="shared" ca="1" si="303"/>
        <v>803000</v>
      </c>
      <c r="P554">
        <f t="shared" ca="1" si="292"/>
        <v>-876004</v>
      </c>
      <c r="Q554">
        <f ca="1">IF(P554&gt;0,1,0)</f>
        <v>0</v>
      </c>
      <c r="R554">
        <f t="shared" ca="1" si="280"/>
        <v>32</v>
      </c>
      <c r="S554">
        <f t="shared" ca="1" si="281"/>
        <v>3</v>
      </c>
      <c r="T554">
        <f t="shared" ca="1" si="282"/>
        <v>1</v>
      </c>
      <c r="U554">
        <f t="shared" ca="1" si="283"/>
        <v>5</v>
      </c>
      <c r="V554">
        <f t="shared" ca="1" si="284"/>
        <v>11</v>
      </c>
      <c r="X554">
        <f t="shared" si="288"/>
        <v>554</v>
      </c>
      <c r="Y554">
        <f t="shared" si="293"/>
        <v>452</v>
      </c>
      <c r="Z554">
        <f t="shared" si="289"/>
        <v>453</v>
      </c>
      <c r="AA554">
        <f t="shared" si="285"/>
        <v>951</v>
      </c>
      <c r="AB554">
        <f t="shared" si="286"/>
        <v>500</v>
      </c>
      <c r="AM554" t="str">
        <f t="shared" si="287"/>
        <v>201901LP</v>
      </c>
      <c r="AN554">
        <f t="shared" ca="1" si="295"/>
        <v>32.000054794520551</v>
      </c>
      <c r="AO554">
        <f t="shared" ca="1" si="296"/>
        <v>3</v>
      </c>
      <c r="AP554">
        <f t="shared" ca="1" si="297"/>
        <v>1</v>
      </c>
      <c r="AQ554">
        <f t="shared" ca="1" si="298"/>
        <v>5</v>
      </c>
      <c r="AR554">
        <f t="shared" ca="1" si="299"/>
        <v>11</v>
      </c>
      <c r="AS554">
        <f ca="1">P554/J554</f>
        <v>-0.17647153623814363</v>
      </c>
    </row>
    <row r="555" spans="1:45" hidden="1" outlineLevel="1" x14ac:dyDescent="0.4">
      <c r="A555">
        <f t="shared" si="276"/>
        <v>201901</v>
      </c>
      <c r="B555" t="s">
        <v>550</v>
      </c>
      <c r="C555" t="s">
        <v>647</v>
      </c>
      <c r="D555" t="str">
        <f t="shared" ca="1" si="294"/>
        <v>I104</v>
      </c>
      <c r="E555">
        <f t="shared" ca="1" si="277"/>
        <v>8</v>
      </c>
      <c r="F555">
        <f t="shared" ca="1" si="278"/>
        <v>31</v>
      </c>
      <c r="G555" t="str">
        <f t="shared" ca="1" si="290"/>
        <v>S11</v>
      </c>
      <c r="H555" t="str">
        <f t="shared" ca="1" si="291"/>
        <v>S111</v>
      </c>
      <c r="I555">
        <f ca="1">VLOOKUP(D555,PRC!$A$2:$B$21,2,0)*E555</f>
        <v>560000</v>
      </c>
      <c r="J555">
        <f t="shared" ca="1" si="279"/>
        <v>386395.99999999994</v>
      </c>
      <c r="K555">
        <f ca="1">VLOOKUP(D555,PRC!$A$1:$C$21,3,0)*E555</f>
        <v>235200</v>
      </c>
      <c r="L555">
        <f t="shared" ca="1" si="300"/>
        <v>11000</v>
      </c>
      <c r="M555">
        <f t="shared" ca="1" si="301"/>
        <v>17000</v>
      </c>
      <c r="N555">
        <f t="shared" ca="1" si="302"/>
        <v>6000</v>
      </c>
      <c r="O555">
        <f t="shared" ca="1" si="303"/>
        <v>73000</v>
      </c>
      <c r="P555">
        <f t="shared" ca="1" si="292"/>
        <v>44195.999999999942</v>
      </c>
      <c r="Q555">
        <f ca="1">IF(P555&gt;0,1,0)</f>
        <v>1</v>
      </c>
      <c r="R555">
        <f t="shared" ca="1" si="280"/>
        <v>31</v>
      </c>
      <c r="S555">
        <f t="shared" ca="1" si="281"/>
        <v>2</v>
      </c>
      <c r="T555">
        <f t="shared" ca="1" si="282"/>
        <v>3</v>
      </c>
      <c r="U555">
        <f t="shared" ca="1" si="283"/>
        <v>1</v>
      </c>
      <c r="V555">
        <f t="shared" ca="1" si="284"/>
        <v>13</v>
      </c>
      <c r="X555">
        <f t="shared" si="288"/>
        <v>555</v>
      </c>
      <c r="Y555">
        <f t="shared" si="293"/>
        <v>452</v>
      </c>
      <c r="Z555">
        <f t="shared" si="289"/>
        <v>453</v>
      </c>
      <c r="AA555">
        <f t="shared" si="285"/>
        <v>951</v>
      </c>
      <c r="AB555">
        <f t="shared" si="286"/>
        <v>500</v>
      </c>
      <c r="AM555" t="str">
        <f t="shared" si="287"/>
        <v>201901LP</v>
      </c>
      <c r="AN555">
        <f t="shared" ca="1" si="295"/>
        <v>31.000714285714292</v>
      </c>
      <c r="AO555">
        <f t="shared" ca="1" si="296"/>
        <v>1.9642857142857142</v>
      </c>
      <c r="AP555">
        <f t="shared" ca="1" si="297"/>
        <v>3.0357142857142856</v>
      </c>
      <c r="AQ555">
        <f t="shared" ca="1" si="298"/>
        <v>1.0714285714285714</v>
      </c>
      <c r="AR555">
        <f t="shared" ca="1" si="299"/>
        <v>13.035714285714286</v>
      </c>
      <c r="AS555">
        <f ca="1">P555/J555</f>
        <v>0.11438006604623223</v>
      </c>
    </row>
    <row r="556" spans="1:45" hidden="1" outlineLevel="1" x14ac:dyDescent="0.4">
      <c r="A556">
        <f t="shared" si="276"/>
        <v>201901</v>
      </c>
      <c r="B556" t="s">
        <v>551</v>
      </c>
      <c r="C556" t="s">
        <v>647</v>
      </c>
      <c r="D556" t="str">
        <f t="shared" ca="1" si="294"/>
        <v>I112</v>
      </c>
      <c r="E556">
        <f t="shared" ca="1" si="277"/>
        <v>8</v>
      </c>
      <c r="F556">
        <f t="shared" ca="1" si="278"/>
        <v>35</v>
      </c>
      <c r="G556" t="str">
        <f t="shared" ca="1" si="290"/>
        <v>S10</v>
      </c>
      <c r="H556" t="str">
        <f t="shared" ca="1" si="291"/>
        <v>S102</v>
      </c>
      <c r="I556">
        <f ca="1">VLOOKUP(D556,PRC!$A$2:$B$21,2,0)*E556</f>
        <v>520000</v>
      </c>
      <c r="J556">
        <f t="shared" ca="1" si="279"/>
        <v>343195.99999999994</v>
      </c>
      <c r="K556">
        <f ca="1">VLOOKUP(D556,PRC!$A$1:$C$21,3,0)*E556</f>
        <v>260000</v>
      </c>
      <c r="L556">
        <f t="shared" ca="1" si="300"/>
        <v>5000</v>
      </c>
      <c r="M556">
        <f t="shared" ca="1" si="301"/>
        <v>5000</v>
      </c>
      <c r="N556">
        <f t="shared" ca="1" si="302"/>
        <v>21000</v>
      </c>
      <c r="O556">
        <f t="shared" ca="1" si="303"/>
        <v>57000</v>
      </c>
      <c r="P556">
        <f t="shared" ca="1" si="292"/>
        <v>-4804.0000000000582</v>
      </c>
      <c r="Q556">
        <f ca="1">IF(P556&gt;0,1,0)</f>
        <v>0</v>
      </c>
      <c r="R556">
        <f t="shared" ca="1" si="280"/>
        <v>34</v>
      </c>
      <c r="S556">
        <f t="shared" ca="1" si="281"/>
        <v>1</v>
      </c>
      <c r="T556">
        <f t="shared" ca="1" si="282"/>
        <v>1</v>
      </c>
      <c r="U556">
        <f t="shared" ca="1" si="283"/>
        <v>4</v>
      </c>
      <c r="V556">
        <f t="shared" ca="1" si="284"/>
        <v>11</v>
      </c>
      <c r="X556">
        <f t="shared" si="288"/>
        <v>556</v>
      </c>
      <c r="Y556">
        <f t="shared" si="293"/>
        <v>452</v>
      </c>
      <c r="Z556">
        <f t="shared" si="289"/>
        <v>453</v>
      </c>
      <c r="AA556">
        <f t="shared" si="285"/>
        <v>951</v>
      </c>
      <c r="AB556">
        <f t="shared" si="286"/>
        <v>500</v>
      </c>
      <c r="AM556" t="str">
        <f t="shared" si="287"/>
        <v>201901LP</v>
      </c>
      <c r="AN556">
        <f t="shared" ca="1" si="295"/>
        <v>34.000769230769244</v>
      </c>
      <c r="AO556">
        <f t="shared" ca="1" si="296"/>
        <v>0.96153846153846156</v>
      </c>
      <c r="AP556">
        <f t="shared" ca="1" si="297"/>
        <v>0.96153846153846156</v>
      </c>
      <c r="AQ556">
        <f t="shared" ca="1" si="298"/>
        <v>4.0384615384615383</v>
      </c>
      <c r="AR556">
        <f t="shared" ca="1" si="299"/>
        <v>10.961538461538462</v>
      </c>
      <c r="AS556">
        <f ca="1">P556/J556</f>
        <v>-1.3997832142565936E-2</v>
      </c>
    </row>
    <row r="557" spans="1:45" hidden="1" outlineLevel="1" x14ac:dyDescent="0.4">
      <c r="A557">
        <f t="shared" si="276"/>
        <v>201901</v>
      </c>
      <c r="B557" t="s">
        <v>552</v>
      </c>
      <c r="C557" t="s">
        <v>647</v>
      </c>
      <c r="D557" t="str">
        <f t="shared" ca="1" si="294"/>
        <v>I116</v>
      </c>
      <c r="E557">
        <f t="shared" ca="1" si="277"/>
        <v>9</v>
      </c>
      <c r="F557">
        <f t="shared" ca="1" si="278"/>
        <v>30</v>
      </c>
      <c r="G557" t="str">
        <f t="shared" ca="1" si="290"/>
        <v>S12</v>
      </c>
      <c r="H557" t="str">
        <f t="shared" ca="1" si="291"/>
        <v>S120</v>
      </c>
      <c r="I557">
        <f ca="1">VLOOKUP(D557,PRC!$A$2:$B$21,2,0)*E557</f>
        <v>13140000</v>
      </c>
      <c r="J557">
        <f t="shared" ca="1" si="279"/>
        <v>9197996</v>
      </c>
      <c r="K557">
        <f ca="1">VLOOKUP(D557,PRC!$A$1:$C$21,3,0)*E557</f>
        <v>7884000</v>
      </c>
      <c r="L557">
        <f t="shared" ca="1" si="300"/>
        <v>263000</v>
      </c>
      <c r="M557">
        <f t="shared" ca="1" si="301"/>
        <v>394000</v>
      </c>
      <c r="N557">
        <f t="shared" ca="1" si="302"/>
        <v>131000</v>
      </c>
      <c r="O557">
        <f t="shared" ca="1" si="303"/>
        <v>1971000</v>
      </c>
      <c r="P557">
        <f t="shared" ca="1" si="292"/>
        <v>-1445004</v>
      </c>
      <c r="Q557">
        <f ca="1">IF(P557&gt;0,1,0)</f>
        <v>0</v>
      </c>
      <c r="R557">
        <f t="shared" ca="1" si="280"/>
        <v>30</v>
      </c>
      <c r="S557">
        <f t="shared" ca="1" si="281"/>
        <v>2</v>
      </c>
      <c r="T557">
        <f t="shared" ca="1" si="282"/>
        <v>3</v>
      </c>
      <c r="U557">
        <f t="shared" ca="1" si="283"/>
        <v>1</v>
      </c>
      <c r="V557">
        <f t="shared" ca="1" si="284"/>
        <v>15</v>
      </c>
      <c r="X557">
        <f t="shared" si="288"/>
        <v>557</v>
      </c>
      <c r="Y557">
        <f t="shared" si="293"/>
        <v>452</v>
      </c>
      <c r="Z557">
        <f t="shared" si="289"/>
        <v>453</v>
      </c>
      <c r="AA557">
        <f t="shared" si="285"/>
        <v>951</v>
      </c>
      <c r="AB557">
        <f t="shared" si="286"/>
        <v>500</v>
      </c>
      <c r="AM557" t="str">
        <f t="shared" si="287"/>
        <v>201901LP</v>
      </c>
      <c r="AN557">
        <f t="shared" ca="1" si="295"/>
        <v>30.000030441400305</v>
      </c>
      <c r="AO557">
        <f t="shared" ca="1" si="296"/>
        <v>2.0015220700152208</v>
      </c>
      <c r="AP557">
        <f t="shared" ca="1" si="297"/>
        <v>2.9984779299847792</v>
      </c>
      <c r="AQ557">
        <f t="shared" ca="1" si="298"/>
        <v>0.9969558599695586</v>
      </c>
      <c r="AR557">
        <f t="shared" ca="1" si="299"/>
        <v>15</v>
      </c>
      <c r="AS557">
        <f ca="1">P557/J557</f>
        <v>-0.15709987262442818</v>
      </c>
    </row>
    <row r="558" spans="1:45" hidden="1" outlineLevel="1" x14ac:dyDescent="0.4">
      <c r="A558">
        <f t="shared" si="276"/>
        <v>201901</v>
      </c>
      <c r="B558" t="s">
        <v>553</v>
      </c>
      <c r="C558" t="s">
        <v>647</v>
      </c>
      <c r="D558" t="str">
        <f t="shared" ca="1" si="294"/>
        <v>I103</v>
      </c>
      <c r="E558">
        <f t="shared" ca="1" si="277"/>
        <v>9</v>
      </c>
      <c r="F558">
        <f t="shared" ca="1" si="278"/>
        <v>33</v>
      </c>
      <c r="G558" t="str">
        <f t="shared" ca="1" si="290"/>
        <v>S11</v>
      </c>
      <c r="H558" t="str">
        <f t="shared" ca="1" si="291"/>
        <v>S111</v>
      </c>
      <c r="I558">
        <f ca="1">VLOOKUP(D558,PRC!$A$2:$B$21,2,0)*E558</f>
        <v>450000</v>
      </c>
      <c r="J558">
        <f t="shared" ca="1" si="279"/>
        <v>301495.99999999994</v>
      </c>
      <c r="K558">
        <f ca="1">VLOOKUP(D558,PRC!$A$1:$C$21,3,0)*E558</f>
        <v>256500</v>
      </c>
      <c r="L558">
        <f t="shared" ca="1" si="300"/>
        <v>14000</v>
      </c>
      <c r="M558">
        <f t="shared" ca="1" si="301"/>
        <v>9000</v>
      </c>
      <c r="N558">
        <f t="shared" ca="1" si="302"/>
        <v>9000</v>
      </c>
      <c r="O558">
        <f t="shared" ca="1" si="303"/>
        <v>59000</v>
      </c>
      <c r="P558">
        <f t="shared" ca="1" si="292"/>
        <v>-46004.000000000058</v>
      </c>
      <c r="Q558">
        <f ca="1">IF(P558&gt;0,1,0)</f>
        <v>0</v>
      </c>
      <c r="R558">
        <f t="shared" ca="1" si="280"/>
        <v>33</v>
      </c>
      <c r="S558">
        <f t="shared" ca="1" si="281"/>
        <v>3</v>
      </c>
      <c r="T558">
        <f t="shared" ca="1" si="282"/>
        <v>2</v>
      </c>
      <c r="U558">
        <f t="shared" ca="1" si="283"/>
        <v>2</v>
      </c>
      <c r="V558">
        <f t="shared" ca="1" si="284"/>
        <v>13</v>
      </c>
      <c r="X558">
        <f t="shared" si="288"/>
        <v>558</v>
      </c>
      <c r="Y558">
        <f t="shared" si="293"/>
        <v>452</v>
      </c>
      <c r="Z558">
        <f t="shared" si="289"/>
        <v>453</v>
      </c>
      <c r="AA558">
        <f t="shared" si="285"/>
        <v>951</v>
      </c>
      <c r="AB558">
        <f t="shared" si="286"/>
        <v>500</v>
      </c>
      <c r="AM558" t="str">
        <f t="shared" si="287"/>
        <v>201901LP</v>
      </c>
      <c r="AN558">
        <f t="shared" ca="1" si="295"/>
        <v>33.000888888888902</v>
      </c>
      <c r="AO558">
        <f t="shared" ca="1" si="296"/>
        <v>3.1111111111111112</v>
      </c>
      <c r="AP558">
        <f t="shared" ca="1" si="297"/>
        <v>2</v>
      </c>
      <c r="AQ558">
        <f t="shared" ca="1" si="298"/>
        <v>2</v>
      </c>
      <c r="AR558">
        <f t="shared" ca="1" si="299"/>
        <v>13.111111111111112</v>
      </c>
      <c r="AS558">
        <f ca="1">P558/J558</f>
        <v>-0.15258577228221956</v>
      </c>
    </row>
    <row r="559" spans="1:45" hidden="1" outlineLevel="1" x14ac:dyDescent="0.4">
      <c r="A559">
        <f t="shared" si="276"/>
        <v>201901</v>
      </c>
      <c r="B559" t="s">
        <v>554</v>
      </c>
      <c r="C559" t="s">
        <v>647</v>
      </c>
      <c r="D559" t="str">
        <f t="shared" ca="1" si="294"/>
        <v>I104</v>
      </c>
      <c r="E559">
        <f t="shared" ca="1" si="277"/>
        <v>9</v>
      </c>
      <c r="F559">
        <f t="shared" ca="1" si="278"/>
        <v>33</v>
      </c>
      <c r="G559" t="str">
        <f t="shared" ca="1" si="290"/>
        <v>S10</v>
      </c>
      <c r="H559" t="str">
        <f t="shared" ca="1" si="291"/>
        <v>S102</v>
      </c>
      <c r="I559">
        <f ca="1">VLOOKUP(D559,PRC!$A$2:$B$21,2,0)*E559</f>
        <v>630000</v>
      </c>
      <c r="J559">
        <f t="shared" ca="1" si="279"/>
        <v>409496</v>
      </c>
      <c r="K559">
        <f ca="1">VLOOKUP(D559,PRC!$A$1:$C$21,3,0)*E559</f>
        <v>264600</v>
      </c>
      <c r="L559">
        <f t="shared" ca="1" si="300"/>
        <v>13000</v>
      </c>
      <c r="M559">
        <f t="shared" ca="1" si="301"/>
        <v>6000</v>
      </c>
      <c r="N559">
        <f t="shared" ca="1" si="302"/>
        <v>13000</v>
      </c>
      <c r="O559">
        <f t="shared" ca="1" si="303"/>
        <v>82000</v>
      </c>
      <c r="P559">
        <f t="shared" ca="1" si="292"/>
        <v>30896</v>
      </c>
      <c r="Q559">
        <f ca="1">IF(P559&gt;0,1,0)</f>
        <v>1</v>
      </c>
      <c r="R559">
        <f t="shared" ca="1" si="280"/>
        <v>35</v>
      </c>
      <c r="S559">
        <f t="shared" ca="1" si="281"/>
        <v>2</v>
      </c>
      <c r="T559">
        <f t="shared" ca="1" si="282"/>
        <v>1</v>
      </c>
      <c r="U559">
        <f t="shared" ca="1" si="283"/>
        <v>2</v>
      </c>
      <c r="V559">
        <f t="shared" ca="1" si="284"/>
        <v>13</v>
      </c>
      <c r="X559">
        <f t="shared" si="288"/>
        <v>559</v>
      </c>
      <c r="Y559">
        <f t="shared" si="293"/>
        <v>452</v>
      </c>
      <c r="Z559">
        <f t="shared" si="289"/>
        <v>453</v>
      </c>
      <c r="AA559">
        <f t="shared" si="285"/>
        <v>951</v>
      </c>
      <c r="AB559">
        <f t="shared" si="286"/>
        <v>500</v>
      </c>
      <c r="AM559" t="str">
        <f t="shared" si="287"/>
        <v>201901LP</v>
      </c>
      <c r="AN559">
        <f t="shared" ca="1" si="295"/>
        <v>35.000634920634923</v>
      </c>
      <c r="AO559">
        <f t="shared" ca="1" si="296"/>
        <v>2.0634920634920633</v>
      </c>
      <c r="AP559">
        <f t="shared" ca="1" si="297"/>
        <v>0.95238095238095244</v>
      </c>
      <c r="AQ559">
        <f t="shared" ca="1" si="298"/>
        <v>2.0634920634920633</v>
      </c>
      <c r="AR559">
        <f t="shared" ca="1" si="299"/>
        <v>13.015873015873018</v>
      </c>
      <c r="AS559">
        <f ca="1">P559/J559</f>
        <v>7.5448844433156859E-2</v>
      </c>
    </row>
    <row r="560" spans="1:45" hidden="1" outlineLevel="1" x14ac:dyDescent="0.4">
      <c r="A560">
        <f t="shared" si="276"/>
        <v>201901</v>
      </c>
      <c r="B560" t="s">
        <v>555</v>
      </c>
      <c r="C560" t="s">
        <v>647</v>
      </c>
      <c r="D560" t="str">
        <f t="shared" ca="1" si="294"/>
        <v>I103</v>
      </c>
      <c r="E560">
        <f t="shared" ca="1" si="277"/>
        <v>6</v>
      </c>
      <c r="F560">
        <f t="shared" ca="1" si="278"/>
        <v>34</v>
      </c>
      <c r="G560" t="str">
        <f t="shared" ca="1" si="290"/>
        <v>S11</v>
      </c>
      <c r="H560" t="str">
        <f t="shared" ca="1" si="291"/>
        <v>S112</v>
      </c>
      <c r="I560">
        <f ca="1">VLOOKUP(D560,PRC!$A$2:$B$21,2,0)*E560</f>
        <v>300000</v>
      </c>
      <c r="J560">
        <f t="shared" ca="1" si="279"/>
        <v>200995.99999999997</v>
      </c>
      <c r="K560">
        <f ca="1">VLOOKUP(D560,PRC!$A$1:$C$21,3,0)*E560</f>
        <v>171000</v>
      </c>
      <c r="L560">
        <f t="shared" ca="1" si="300"/>
        <v>9000</v>
      </c>
      <c r="M560">
        <f t="shared" ca="1" si="301"/>
        <v>9000</v>
      </c>
      <c r="N560">
        <f t="shared" ca="1" si="302"/>
        <v>3000</v>
      </c>
      <c r="O560">
        <f t="shared" ca="1" si="303"/>
        <v>39000</v>
      </c>
      <c r="P560">
        <f t="shared" ca="1" si="292"/>
        <v>-30004.000000000029</v>
      </c>
      <c r="Q560">
        <f ca="1">IF(P560&gt;0,1,0)</f>
        <v>0</v>
      </c>
      <c r="R560">
        <f t="shared" ca="1" si="280"/>
        <v>33</v>
      </c>
      <c r="S560">
        <f t="shared" ca="1" si="281"/>
        <v>3</v>
      </c>
      <c r="T560">
        <f t="shared" ca="1" si="282"/>
        <v>3</v>
      </c>
      <c r="U560">
        <f t="shared" ca="1" si="283"/>
        <v>1</v>
      </c>
      <c r="V560">
        <f t="shared" ca="1" si="284"/>
        <v>13</v>
      </c>
      <c r="X560">
        <f t="shared" si="288"/>
        <v>560</v>
      </c>
      <c r="Y560">
        <f t="shared" si="293"/>
        <v>452</v>
      </c>
      <c r="Z560">
        <f t="shared" si="289"/>
        <v>453</v>
      </c>
      <c r="AA560">
        <f t="shared" si="285"/>
        <v>951</v>
      </c>
      <c r="AB560">
        <f t="shared" si="286"/>
        <v>500</v>
      </c>
      <c r="AM560" t="str">
        <f t="shared" si="287"/>
        <v>201901LP</v>
      </c>
      <c r="AN560">
        <f t="shared" ca="1" si="295"/>
        <v>33.001333333333335</v>
      </c>
      <c r="AO560">
        <f t="shared" ca="1" si="296"/>
        <v>3</v>
      </c>
      <c r="AP560">
        <f t="shared" ca="1" si="297"/>
        <v>3</v>
      </c>
      <c r="AQ560">
        <f t="shared" ca="1" si="298"/>
        <v>1</v>
      </c>
      <c r="AR560">
        <f t="shared" ca="1" si="299"/>
        <v>13</v>
      </c>
      <c r="AS560">
        <f ca="1">P560/J560</f>
        <v>-0.14927660251945329</v>
      </c>
    </row>
    <row r="561" spans="1:45" hidden="1" outlineLevel="1" x14ac:dyDescent="0.4">
      <c r="A561">
        <f t="shared" si="276"/>
        <v>201901</v>
      </c>
      <c r="B561" t="s">
        <v>556</v>
      </c>
      <c r="C561" t="s">
        <v>647</v>
      </c>
      <c r="D561" t="str">
        <f t="shared" ca="1" si="294"/>
        <v>I120</v>
      </c>
      <c r="E561">
        <f t="shared" ca="1" si="277"/>
        <v>7</v>
      </c>
      <c r="F561">
        <f t="shared" ca="1" si="278"/>
        <v>32</v>
      </c>
      <c r="G561" t="str">
        <f t="shared" ca="1" si="290"/>
        <v>S11</v>
      </c>
      <c r="H561" t="str">
        <f t="shared" ca="1" si="291"/>
        <v>S117</v>
      </c>
      <c r="I561">
        <f ca="1">VLOOKUP(D561,PRC!$A$2:$B$21,2,0)*E561</f>
        <v>30100000</v>
      </c>
      <c r="J561">
        <f t="shared" ca="1" si="279"/>
        <v>20467995.999999996</v>
      </c>
      <c r="K561">
        <f ca="1">VLOOKUP(D561,PRC!$A$1:$C$21,3,0)*E561</f>
        <v>13545000</v>
      </c>
      <c r="L561">
        <f t="shared" ca="1" si="300"/>
        <v>301000</v>
      </c>
      <c r="M561">
        <f t="shared" ca="1" si="301"/>
        <v>301000</v>
      </c>
      <c r="N561">
        <f t="shared" ca="1" si="302"/>
        <v>602000</v>
      </c>
      <c r="O561">
        <f t="shared" ca="1" si="303"/>
        <v>3010000</v>
      </c>
      <c r="P561">
        <f t="shared" ca="1" si="292"/>
        <v>2708995.9999999963</v>
      </c>
      <c r="Q561">
        <f ca="1">IF(P561&gt;0,1,0)</f>
        <v>1</v>
      </c>
      <c r="R561">
        <f t="shared" ca="1" si="280"/>
        <v>32</v>
      </c>
      <c r="S561">
        <f t="shared" ca="1" si="281"/>
        <v>1</v>
      </c>
      <c r="T561">
        <f t="shared" ca="1" si="282"/>
        <v>1</v>
      </c>
      <c r="U561">
        <f t="shared" ca="1" si="283"/>
        <v>2</v>
      </c>
      <c r="V561">
        <f t="shared" ca="1" si="284"/>
        <v>10</v>
      </c>
      <c r="X561">
        <f t="shared" si="288"/>
        <v>561</v>
      </c>
      <c r="Y561">
        <f t="shared" si="293"/>
        <v>452</v>
      </c>
      <c r="Z561">
        <f t="shared" si="289"/>
        <v>453</v>
      </c>
      <c r="AA561">
        <f t="shared" si="285"/>
        <v>951</v>
      </c>
      <c r="AB561">
        <f t="shared" si="286"/>
        <v>500</v>
      </c>
      <c r="AM561" t="str">
        <f t="shared" si="287"/>
        <v>201901LP</v>
      </c>
      <c r="AN561">
        <f t="shared" ca="1" si="295"/>
        <v>32.000013289036552</v>
      </c>
      <c r="AO561">
        <f t="shared" ca="1" si="296"/>
        <v>1</v>
      </c>
      <c r="AP561">
        <f t="shared" ca="1" si="297"/>
        <v>1</v>
      </c>
      <c r="AQ561">
        <f t="shared" ca="1" si="298"/>
        <v>2</v>
      </c>
      <c r="AR561">
        <f t="shared" ca="1" si="299"/>
        <v>10</v>
      </c>
      <c r="AS561">
        <f ca="1">P561/J561</f>
        <v>0.13235277161476858</v>
      </c>
    </row>
    <row r="562" spans="1:45" hidden="1" outlineLevel="1" x14ac:dyDescent="0.4">
      <c r="A562">
        <f t="shared" si="276"/>
        <v>201901</v>
      </c>
      <c r="B562" t="s">
        <v>557</v>
      </c>
      <c r="C562" t="s">
        <v>647</v>
      </c>
      <c r="D562" t="str">
        <f t="shared" ca="1" si="294"/>
        <v>I119</v>
      </c>
      <c r="E562">
        <f t="shared" ca="1" si="277"/>
        <v>10</v>
      </c>
      <c r="F562">
        <f t="shared" ca="1" si="278"/>
        <v>33</v>
      </c>
      <c r="G562" t="str">
        <f t="shared" ca="1" si="290"/>
        <v>S10</v>
      </c>
      <c r="H562" t="str">
        <f t="shared" ca="1" si="291"/>
        <v>S102</v>
      </c>
      <c r="I562">
        <f ca="1">VLOOKUP(D562,PRC!$A$2:$B$21,2,0)*E562</f>
        <v>950000</v>
      </c>
      <c r="J562">
        <f t="shared" ca="1" si="279"/>
        <v>626995.99999999988</v>
      </c>
      <c r="K562">
        <f ca="1">VLOOKUP(D562,PRC!$A$1:$C$21,3,0)*E562</f>
        <v>456000</v>
      </c>
      <c r="L562">
        <f t="shared" ca="1" si="300"/>
        <v>19000</v>
      </c>
      <c r="M562">
        <f t="shared" ca="1" si="301"/>
        <v>29000</v>
      </c>
      <c r="N562">
        <f t="shared" ca="1" si="302"/>
        <v>10000</v>
      </c>
      <c r="O562">
        <f t="shared" ca="1" si="303"/>
        <v>143000</v>
      </c>
      <c r="P562">
        <f t="shared" ca="1" si="292"/>
        <v>-30004.000000000116</v>
      </c>
      <c r="Q562">
        <f ca="1">IF(P562&gt;0,1,0)</f>
        <v>0</v>
      </c>
      <c r="R562">
        <f t="shared" ca="1" si="280"/>
        <v>34</v>
      </c>
      <c r="S562">
        <f t="shared" ca="1" si="281"/>
        <v>2</v>
      </c>
      <c r="T562">
        <f t="shared" ca="1" si="282"/>
        <v>3</v>
      </c>
      <c r="U562">
        <f t="shared" ca="1" si="283"/>
        <v>1</v>
      </c>
      <c r="V562">
        <f t="shared" ca="1" si="284"/>
        <v>15</v>
      </c>
      <c r="X562">
        <f t="shared" si="288"/>
        <v>562</v>
      </c>
      <c r="Y562">
        <f t="shared" si="293"/>
        <v>452</v>
      </c>
      <c r="Z562">
        <f t="shared" si="289"/>
        <v>453</v>
      </c>
      <c r="AA562">
        <f t="shared" si="285"/>
        <v>951</v>
      </c>
      <c r="AB562">
        <f t="shared" si="286"/>
        <v>500</v>
      </c>
      <c r="AM562" t="str">
        <f t="shared" si="287"/>
        <v>201901LP</v>
      </c>
      <c r="AN562">
        <f t="shared" ca="1" si="295"/>
        <v>34.000421052631594</v>
      </c>
      <c r="AO562">
        <f t="shared" ca="1" si="296"/>
        <v>2</v>
      </c>
      <c r="AP562">
        <f t="shared" ca="1" si="297"/>
        <v>3.0526315789473681</v>
      </c>
      <c r="AQ562">
        <f t="shared" ca="1" si="298"/>
        <v>1.0526315789473684</v>
      </c>
      <c r="AR562">
        <f t="shared" ca="1" si="299"/>
        <v>15.052631578947368</v>
      </c>
      <c r="AS562">
        <f ca="1">P562/J562</f>
        <v>-4.7853574823444045E-2</v>
      </c>
    </row>
    <row r="563" spans="1:45" hidden="1" outlineLevel="1" x14ac:dyDescent="0.4">
      <c r="A563">
        <f t="shared" si="276"/>
        <v>201901</v>
      </c>
      <c r="B563" t="s">
        <v>558</v>
      </c>
      <c r="C563" t="s">
        <v>647</v>
      </c>
      <c r="D563" t="str">
        <f t="shared" ca="1" si="294"/>
        <v>I111</v>
      </c>
      <c r="E563">
        <f t="shared" ca="1" si="277"/>
        <v>6</v>
      </c>
      <c r="F563">
        <f t="shared" ca="1" si="278"/>
        <v>33</v>
      </c>
      <c r="G563" t="str">
        <f t="shared" ca="1" si="290"/>
        <v>S10</v>
      </c>
      <c r="H563" t="str">
        <f t="shared" ca="1" si="291"/>
        <v>S106</v>
      </c>
      <c r="I563">
        <f ca="1">VLOOKUP(D563,PRC!$A$2:$B$21,2,0)*E563</f>
        <v>900000</v>
      </c>
      <c r="J563">
        <f t="shared" ca="1" si="279"/>
        <v>629996</v>
      </c>
      <c r="K563">
        <f ca="1">VLOOKUP(D563,PRC!$A$1:$C$21,3,0)*E563</f>
        <v>477000</v>
      </c>
      <c r="L563">
        <f t="shared" ca="1" si="300"/>
        <v>9000</v>
      </c>
      <c r="M563">
        <f t="shared" ca="1" si="301"/>
        <v>27000</v>
      </c>
      <c r="N563">
        <f t="shared" ca="1" si="302"/>
        <v>45000</v>
      </c>
      <c r="O563">
        <f t="shared" ca="1" si="303"/>
        <v>126000</v>
      </c>
      <c r="P563">
        <f t="shared" ca="1" si="292"/>
        <v>-54004</v>
      </c>
      <c r="Q563">
        <f ca="1">IF(P563&gt;0,1,0)</f>
        <v>0</v>
      </c>
      <c r="R563">
        <f t="shared" ca="1" si="280"/>
        <v>30</v>
      </c>
      <c r="S563">
        <f t="shared" ca="1" si="281"/>
        <v>1</v>
      </c>
      <c r="T563">
        <f t="shared" ca="1" si="282"/>
        <v>3</v>
      </c>
      <c r="U563">
        <f t="shared" ca="1" si="283"/>
        <v>5</v>
      </c>
      <c r="V563">
        <f t="shared" ca="1" si="284"/>
        <v>14</v>
      </c>
      <c r="X563">
        <f t="shared" si="288"/>
        <v>563</v>
      </c>
      <c r="Y563">
        <f t="shared" si="293"/>
        <v>452</v>
      </c>
      <c r="Z563">
        <f t="shared" si="289"/>
        <v>453</v>
      </c>
      <c r="AA563">
        <f t="shared" si="285"/>
        <v>951</v>
      </c>
      <c r="AB563">
        <f t="shared" si="286"/>
        <v>500</v>
      </c>
      <c r="AM563" t="str">
        <f t="shared" si="287"/>
        <v>201901LP</v>
      </c>
      <c r="AN563">
        <f t="shared" ca="1" si="295"/>
        <v>30.00044444444444</v>
      </c>
      <c r="AO563">
        <f t="shared" ca="1" si="296"/>
        <v>1</v>
      </c>
      <c r="AP563">
        <f t="shared" ca="1" si="297"/>
        <v>3</v>
      </c>
      <c r="AQ563">
        <f t="shared" ca="1" si="298"/>
        <v>5</v>
      </c>
      <c r="AR563">
        <f t="shared" ca="1" si="299"/>
        <v>14.000000000000002</v>
      </c>
      <c r="AS563">
        <f ca="1">P563/J563</f>
        <v>-8.5721179182090046E-2</v>
      </c>
    </row>
    <row r="564" spans="1:45" hidden="1" outlineLevel="1" x14ac:dyDescent="0.4">
      <c r="A564">
        <f t="shared" si="276"/>
        <v>201901</v>
      </c>
      <c r="B564" t="s">
        <v>559</v>
      </c>
      <c r="C564" t="s">
        <v>647</v>
      </c>
      <c r="D564" t="str">
        <f t="shared" ca="1" si="294"/>
        <v>I107</v>
      </c>
      <c r="E564">
        <f t="shared" ca="1" si="277"/>
        <v>8</v>
      </c>
      <c r="F564">
        <f t="shared" ca="1" si="278"/>
        <v>31</v>
      </c>
      <c r="G564" t="str">
        <f t="shared" ca="1" si="290"/>
        <v>S11</v>
      </c>
      <c r="H564" t="str">
        <f t="shared" ca="1" si="291"/>
        <v>S119</v>
      </c>
      <c r="I564">
        <f ca="1">VLOOKUP(D564,PRC!$A$2:$B$21,2,0)*E564</f>
        <v>1200000</v>
      </c>
      <c r="J564">
        <f t="shared" ca="1" si="279"/>
        <v>839996</v>
      </c>
      <c r="K564">
        <f ca="1">VLOOKUP(D564,PRC!$A$1:$C$21,3,0)*E564</f>
        <v>684000</v>
      </c>
      <c r="L564">
        <f t="shared" ca="1" si="300"/>
        <v>12000</v>
      </c>
      <c r="M564">
        <f t="shared" ca="1" si="301"/>
        <v>36000</v>
      </c>
      <c r="N564">
        <f t="shared" ca="1" si="302"/>
        <v>36000</v>
      </c>
      <c r="O564">
        <f t="shared" ca="1" si="303"/>
        <v>180000</v>
      </c>
      <c r="P564">
        <f t="shared" ca="1" si="292"/>
        <v>-108004</v>
      </c>
      <c r="Q564">
        <f ca="1">IF(P564&gt;0,1,0)</f>
        <v>0</v>
      </c>
      <c r="R564">
        <f t="shared" ca="1" si="280"/>
        <v>30</v>
      </c>
      <c r="S564">
        <f t="shared" ca="1" si="281"/>
        <v>1</v>
      </c>
      <c r="T564">
        <f t="shared" ca="1" si="282"/>
        <v>3</v>
      </c>
      <c r="U564">
        <f t="shared" ca="1" si="283"/>
        <v>3</v>
      </c>
      <c r="V564">
        <f t="shared" ca="1" si="284"/>
        <v>15</v>
      </c>
      <c r="X564">
        <f t="shared" si="288"/>
        <v>564</v>
      </c>
      <c r="Y564">
        <f t="shared" si="293"/>
        <v>452</v>
      </c>
      <c r="Z564">
        <f t="shared" si="289"/>
        <v>453</v>
      </c>
      <c r="AA564">
        <f t="shared" si="285"/>
        <v>951</v>
      </c>
      <c r="AB564">
        <f t="shared" si="286"/>
        <v>500</v>
      </c>
      <c r="AM564" t="str">
        <f t="shared" si="287"/>
        <v>201901LP</v>
      </c>
      <c r="AN564">
        <f t="shared" ca="1" si="295"/>
        <v>30.00033333333333</v>
      </c>
      <c r="AO564">
        <f t="shared" ca="1" si="296"/>
        <v>1</v>
      </c>
      <c r="AP564">
        <f t="shared" ca="1" si="297"/>
        <v>3</v>
      </c>
      <c r="AQ564">
        <f t="shared" ca="1" si="298"/>
        <v>3</v>
      </c>
      <c r="AR564">
        <f t="shared" ca="1" si="299"/>
        <v>15</v>
      </c>
      <c r="AS564">
        <f ca="1">P564/J564</f>
        <v>-0.12857680274667974</v>
      </c>
    </row>
    <row r="565" spans="1:45" hidden="1" outlineLevel="1" x14ac:dyDescent="0.4">
      <c r="A565">
        <f t="shared" si="276"/>
        <v>201901</v>
      </c>
      <c r="B565" t="s">
        <v>560</v>
      </c>
      <c r="C565" t="s">
        <v>647</v>
      </c>
      <c r="D565" t="str">
        <f t="shared" ca="1" si="294"/>
        <v>I111</v>
      </c>
      <c r="E565">
        <f t="shared" ca="1" si="277"/>
        <v>7</v>
      </c>
      <c r="F565">
        <f t="shared" ca="1" si="278"/>
        <v>32</v>
      </c>
      <c r="G565" t="str">
        <f t="shared" ca="1" si="290"/>
        <v>S11</v>
      </c>
      <c r="H565" t="str">
        <f t="shared" ca="1" si="291"/>
        <v>S113</v>
      </c>
      <c r="I565">
        <f ca="1">VLOOKUP(D565,PRC!$A$2:$B$21,2,0)*E565</f>
        <v>1050000</v>
      </c>
      <c r="J565">
        <f t="shared" ca="1" si="279"/>
        <v>682496</v>
      </c>
      <c r="K565">
        <f ca="1">VLOOKUP(D565,PRC!$A$1:$C$21,3,0)*E565</f>
        <v>556500</v>
      </c>
      <c r="L565">
        <f t="shared" ca="1" si="300"/>
        <v>21000</v>
      </c>
      <c r="M565">
        <f t="shared" ca="1" si="301"/>
        <v>21000</v>
      </c>
      <c r="N565">
        <f t="shared" ca="1" si="302"/>
        <v>42000</v>
      </c>
      <c r="O565">
        <f t="shared" ca="1" si="303"/>
        <v>147000</v>
      </c>
      <c r="P565">
        <f t="shared" ca="1" si="292"/>
        <v>-105004</v>
      </c>
      <c r="Q565">
        <f ca="1">IF(P565&gt;0,1,0)</f>
        <v>0</v>
      </c>
      <c r="R565">
        <f t="shared" ca="1" si="280"/>
        <v>35</v>
      </c>
      <c r="S565">
        <f t="shared" ca="1" si="281"/>
        <v>2</v>
      </c>
      <c r="T565">
        <f t="shared" ca="1" si="282"/>
        <v>2</v>
      </c>
      <c r="U565">
        <f t="shared" ca="1" si="283"/>
        <v>4</v>
      </c>
      <c r="V565">
        <f t="shared" ca="1" si="284"/>
        <v>14</v>
      </c>
      <c r="X565">
        <f t="shared" si="288"/>
        <v>565</v>
      </c>
      <c r="Y565">
        <f t="shared" si="293"/>
        <v>452</v>
      </c>
      <c r="Z565">
        <f t="shared" si="289"/>
        <v>453</v>
      </c>
      <c r="AA565">
        <f t="shared" si="285"/>
        <v>951</v>
      </c>
      <c r="AB565">
        <f t="shared" si="286"/>
        <v>500</v>
      </c>
      <c r="AM565" t="str">
        <f t="shared" si="287"/>
        <v>201901LP</v>
      </c>
      <c r="AN565">
        <f t="shared" ca="1" si="295"/>
        <v>35.000380952380951</v>
      </c>
      <c r="AO565">
        <f t="shared" ca="1" si="296"/>
        <v>2</v>
      </c>
      <c r="AP565">
        <f t="shared" ca="1" si="297"/>
        <v>2</v>
      </c>
      <c r="AQ565">
        <f t="shared" ca="1" si="298"/>
        <v>4</v>
      </c>
      <c r="AR565">
        <f t="shared" ca="1" si="299"/>
        <v>14.000000000000002</v>
      </c>
      <c r="AS565">
        <f ca="1">P565/J565</f>
        <v>-0.15385291635408851</v>
      </c>
    </row>
    <row r="566" spans="1:45" hidden="1" outlineLevel="1" x14ac:dyDescent="0.4">
      <c r="A566">
        <f t="shared" si="276"/>
        <v>201901</v>
      </c>
      <c r="B566" t="s">
        <v>561</v>
      </c>
      <c r="C566" t="s">
        <v>647</v>
      </c>
      <c r="D566" t="str">
        <f t="shared" ca="1" si="294"/>
        <v>I112</v>
      </c>
      <c r="E566">
        <f t="shared" ca="1" si="277"/>
        <v>7</v>
      </c>
      <c r="F566">
        <f t="shared" ca="1" si="278"/>
        <v>31</v>
      </c>
      <c r="G566" t="str">
        <f t="shared" ca="1" si="290"/>
        <v>S10</v>
      </c>
      <c r="H566" t="str">
        <f t="shared" ca="1" si="291"/>
        <v>S108</v>
      </c>
      <c r="I566">
        <f ca="1">VLOOKUP(D566,PRC!$A$2:$B$21,2,0)*E566</f>
        <v>455000</v>
      </c>
      <c r="J566">
        <f t="shared" ca="1" si="279"/>
        <v>309396</v>
      </c>
      <c r="K566">
        <f ca="1">VLOOKUP(D566,PRC!$A$1:$C$21,3,0)*E566</f>
        <v>227500</v>
      </c>
      <c r="L566">
        <f t="shared" ca="1" si="300"/>
        <v>14000</v>
      </c>
      <c r="M566">
        <f t="shared" ca="1" si="301"/>
        <v>5000</v>
      </c>
      <c r="N566">
        <f t="shared" ca="1" si="302"/>
        <v>5000</v>
      </c>
      <c r="O566">
        <f t="shared" ca="1" si="303"/>
        <v>50000</v>
      </c>
      <c r="P566">
        <f t="shared" ca="1" si="292"/>
        <v>7896</v>
      </c>
      <c r="Q566">
        <f ca="1">IF(P566&gt;0,1,0)</f>
        <v>1</v>
      </c>
      <c r="R566">
        <f t="shared" ca="1" si="280"/>
        <v>32</v>
      </c>
      <c r="S566">
        <f t="shared" ca="1" si="281"/>
        <v>3</v>
      </c>
      <c r="T566">
        <f t="shared" ca="1" si="282"/>
        <v>1</v>
      </c>
      <c r="U566">
        <f t="shared" ca="1" si="283"/>
        <v>1</v>
      </c>
      <c r="V566">
        <f t="shared" ca="1" si="284"/>
        <v>11</v>
      </c>
      <c r="X566">
        <f t="shared" si="288"/>
        <v>566</v>
      </c>
      <c r="Y566">
        <f t="shared" si="293"/>
        <v>452</v>
      </c>
      <c r="Z566">
        <f t="shared" si="289"/>
        <v>453</v>
      </c>
      <c r="AA566">
        <f t="shared" si="285"/>
        <v>951</v>
      </c>
      <c r="AB566">
        <f t="shared" si="286"/>
        <v>500</v>
      </c>
      <c r="AM566" t="str">
        <f t="shared" si="287"/>
        <v>201901LP</v>
      </c>
      <c r="AN566">
        <f t="shared" ca="1" si="295"/>
        <v>32.000879120879119</v>
      </c>
      <c r="AO566">
        <f t="shared" ca="1" si="296"/>
        <v>3.0769230769230771</v>
      </c>
      <c r="AP566">
        <f t="shared" ca="1" si="297"/>
        <v>1.098901098901099</v>
      </c>
      <c r="AQ566">
        <f t="shared" ca="1" si="298"/>
        <v>1.098901098901099</v>
      </c>
      <c r="AR566">
        <f t="shared" ca="1" si="299"/>
        <v>10.989010989010989</v>
      </c>
      <c r="AS566">
        <f ca="1">P566/J566</f>
        <v>2.5520691928790289E-2</v>
      </c>
    </row>
    <row r="567" spans="1:45" hidden="1" outlineLevel="1" x14ac:dyDescent="0.4">
      <c r="A567">
        <f t="shared" si="276"/>
        <v>201901</v>
      </c>
      <c r="B567" t="s">
        <v>562</v>
      </c>
      <c r="C567" t="s">
        <v>647</v>
      </c>
      <c r="D567" t="str">
        <f t="shared" ca="1" si="294"/>
        <v>I111</v>
      </c>
      <c r="E567">
        <f t="shared" ca="1" si="277"/>
        <v>10</v>
      </c>
      <c r="F567">
        <f t="shared" ca="1" si="278"/>
        <v>35</v>
      </c>
      <c r="G567" t="str">
        <f t="shared" ca="1" si="290"/>
        <v>S11</v>
      </c>
      <c r="H567" t="str">
        <f t="shared" ca="1" si="291"/>
        <v>S119</v>
      </c>
      <c r="I567">
        <f ca="1">VLOOKUP(D567,PRC!$A$2:$B$21,2,0)*E567</f>
        <v>1500000</v>
      </c>
      <c r="J567">
        <f t="shared" ca="1" si="279"/>
        <v>1034995.9999999999</v>
      </c>
      <c r="K567">
        <f ca="1">VLOOKUP(D567,PRC!$A$1:$C$21,3,0)*E567</f>
        <v>795000</v>
      </c>
      <c r="L567">
        <f t="shared" ca="1" si="300"/>
        <v>30000</v>
      </c>
      <c r="M567">
        <f t="shared" ca="1" si="301"/>
        <v>45000</v>
      </c>
      <c r="N567">
        <f t="shared" ca="1" si="302"/>
        <v>45000</v>
      </c>
      <c r="O567">
        <f t="shared" ca="1" si="303"/>
        <v>225000</v>
      </c>
      <c r="P567">
        <f t="shared" ca="1" si="292"/>
        <v>-105004.00000000012</v>
      </c>
      <c r="Q567">
        <f ca="1">IF(P567&gt;0,1,0)</f>
        <v>0</v>
      </c>
      <c r="R567">
        <f t="shared" ca="1" si="280"/>
        <v>31</v>
      </c>
      <c r="S567">
        <f t="shared" ca="1" si="281"/>
        <v>2</v>
      </c>
      <c r="T567">
        <f t="shared" ca="1" si="282"/>
        <v>3</v>
      </c>
      <c r="U567">
        <f t="shared" ca="1" si="283"/>
        <v>3</v>
      </c>
      <c r="V567">
        <f t="shared" ca="1" si="284"/>
        <v>15</v>
      </c>
      <c r="X567">
        <f t="shared" si="288"/>
        <v>567</v>
      </c>
      <c r="Y567">
        <f t="shared" si="293"/>
        <v>452</v>
      </c>
      <c r="Z567">
        <f t="shared" si="289"/>
        <v>453</v>
      </c>
      <c r="AA567">
        <f t="shared" si="285"/>
        <v>951</v>
      </c>
      <c r="AB567">
        <f t="shared" si="286"/>
        <v>500</v>
      </c>
      <c r="AM567" t="str">
        <f t="shared" si="287"/>
        <v>201901LP</v>
      </c>
      <c r="AN567">
        <f t="shared" ca="1" si="295"/>
        <v>31.000266666666676</v>
      </c>
      <c r="AO567">
        <f t="shared" ca="1" si="296"/>
        <v>2</v>
      </c>
      <c r="AP567">
        <f t="shared" ca="1" si="297"/>
        <v>3</v>
      </c>
      <c r="AQ567">
        <f t="shared" ca="1" si="298"/>
        <v>3</v>
      </c>
      <c r="AR567">
        <f t="shared" ca="1" si="299"/>
        <v>15</v>
      </c>
      <c r="AS567">
        <f ca="1">P567/J567</f>
        <v>-0.10145353218756413</v>
      </c>
    </row>
    <row r="568" spans="1:45" hidden="1" outlineLevel="1" x14ac:dyDescent="0.4">
      <c r="A568">
        <f t="shared" si="276"/>
        <v>201901</v>
      </c>
      <c r="B568" t="s">
        <v>563</v>
      </c>
      <c r="C568" t="s">
        <v>647</v>
      </c>
      <c r="D568" t="str">
        <f t="shared" ca="1" si="294"/>
        <v>I101</v>
      </c>
      <c r="E568">
        <f t="shared" ca="1" si="277"/>
        <v>5</v>
      </c>
      <c r="F568">
        <f t="shared" ca="1" si="278"/>
        <v>31</v>
      </c>
      <c r="G568" t="str">
        <f t="shared" ca="1" si="290"/>
        <v>S11</v>
      </c>
      <c r="H568" t="str">
        <f t="shared" ca="1" si="291"/>
        <v>S111</v>
      </c>
      <c r="I568">
        <f ca="1">VLOOKUP(D568,PRC!$A$2:$B$21,2,0)*E568</f>
        <v>150000</v>
      </c>
      <c r="J568">
        <f t="shared" ca="1" si="279"/>
        <v>98995.999999999985</v>
      </c>
      <c r="K568">
        <f ca="1">VLOOKUP(D568,PRC!$A$1:$C$21,3,0)*E568</f>
        <v>78000</v>
      </c>
      <c r="L568">
        <f t="shared" ca="1" si="300"/>
        <v>5000</v>
      </c>
      <c r="M568">
        <f t="shared" ca="1" si="301"/>
        <v>2000</v>
      </c>
      <c r="N568">
        <f t="shared" ca="1" si="302"/>
        <v>8000</v>
      </c>
      <c r="O568">
        <f t="shared" ca="1" si="303"/>
        <v>17000</v>
      </c>
      <c r="P568">
        <f t="shared" ca="1" si="292"/>
        <v>-11004.000000000015</v>
      </c>
      <c r="Q568">
        <f ca="1">IF(P568&gt;0,1,0)</f>
        <v>0</v>
      </c>
      <c r="R568">
        <f t="shared" ca="1" si="280"/>
        <v>34</v>
      </c>
      <c r="S568">
        <f t="shared" ca="1" si="281"/>
        <v>3</v>
      </c>
      <c r="T568">
        <f t="shared" ca="1" si="282"/>
        <v>1</v>
      </c>
      <c r="U568">
        <f t="shared" ca="1" si="283"/>
        <v>5</v>
      </c>
      <c r="V568">
        <f t="shared" ca="1" si="284"/>
        <v>11</v>
      </c>
      <c r="X568">
        <f t="shared" si="288"/>
        <v>568</v>
      </c>
      <c r="Y568">
        <f t="shared" si="293"/>
        <v>452</v>
      </c>
      <c r="Z568">
        <f t="shared" si="289"/>
        <v>453</v>
      </c>
      <c r="AA568">
        <f t="shared" si="285"/>
        <v>951</v>
      </c>
      <c r="AB568">
        <f t="shared" si="286"/>
        <v>500</v>
      </c>
      <c r="AM568" t="str">
        <f t="shared" si="287"/>
        <v>201901LP</v>
      </c>
      <c r="AN568">
        <f t="shared" ca="1" si="295"/>
        <v>34.002666666666684</v>
      </c>
      <c r="AO568">
        <f t="shared" ca="1" si="296"/>
        <v>3.3333333333333335</v>
      </c>
      <c r="AP568">
        <f t="shared" ca="1" si="297"/>
        <v>1.3333333333333335</v>
      </c>
      <c r="AQ568">
        <f t="shared" ca="1" si="298"/>
        <v>5.3333333333333339</v>
      </c>
      <c r="AR568">
        <f t="shared" ca="1" si="299"/>
        <v>11.333333333333332</v>
      </c>
      <c r="AS568">
        <f ca="1">P568/J568</f>
        <v>-0.11115600630328515</v>
      </c>
    </row>
    <row r="569" spans="1:45" hidden="1" outlineLevel="1" x14ac:dyDescent="0.4">
      <c r="A569">
        <f t="shared" si="276"/>
        <v>201901</v>
      </c>
      <c r="B569" t="s">
        <v>564</v>
      </c>
      <c r="C569" t="s">
        <v>647</v>
      </c>
      <c r="D569" t="str">
        <f t="shared" ca="1" si="294"/>
        <v>I111</v>
      </c>
      <c r="E569">
        <f t="shared" ca="1" si="277"/>
        <v>10</v>
      </c>
      <c r="F569">
        <f t="shared" ca="1" si="278"/>
        <v>34</v>
      </c>
      <c r="G569" t="str">
        <f t="shared" ca="1" si="290"/>
        <v>S10</v>
      </c>
      <c r="H569" t="str">
        <f t="shared" ca="1" si="291"/>
        <v>S102</v>
      </c>
      <c r="I569">
        <f ca="1">VLOOKUP(D569,PRC!$A$2:$B$21,2,0)*E569</f>
        <v>1500000</v>
      </c>
      <c r="J569">
        <f t="shared" ca="1" si="279"/>
        <v>989995.99999999988</v>
      </c>
      <c r="K569">
        <f ca="1">VLOOKUP(D569,PRC!$A$1:$C$21,3,0)*E569</f>
        <v>795000</v>
      </c>
      <c r="L569">
        <f t="shared" ca="1" si="300"/>
        <v>30000</v>
      </c>
      <c r="M569">
        <f t="shared" ca="1" si="301"/>
        <v>30000</v>
      </c>
      <c r="N569">
        <f t="shared" ca="1" si="302"/>
        <v>15000</v>
      </c>
      <c r="O569">
        <f t="shared" ca="1" si="303"/>
        <v>225000</v>
      </c>
      <c r="P569">
        <f t="shared" ca="1" si="292"/>
        <v>-105004.00000000012</v>
      </c>
      <c r="Q569">
        <f ca="1">IF(P569&gt;0,1,0)</f>
        <v>0</v>
      </c>
      <c r="R569">
        <f t="shared" ca="1" si="280"/>
        <v>34</v>
      </c>
      <c r="S569">
        <f t="shared" ca="1" si="281"/>
        <v>2</v>
      </c>
      <c r="T569">
        <f t="shared" ca="1" si="282"/>
        <v>2</v>
      </c>
      <c r="U569">
        <f t="shared" ca="1" si="283"/>
        <v>1</v>
      </c>
      <c r="V569">
        <f t="shared" ca="1" si="284"/>
        <v>15</v>
      </c>
      <c r="X569">
        <f t="shared" si="288"/>
        <v>569</v>
      </c>
      <c r="Y569">
        <f t="shared" si="293"/>
        <v>452</v>
      </c>
      <c r="Z569">
        <f t="shared" si="289"/>
        <v>453</v>
      </c>
      <c r="AA569">
        <f t="shared" si="285"/>
        <v>951</v>
      </c>
      <c r="AB569">
        <f t="shared" si="286"/>
        <v>500</v>
      </c>
      <c r="AM569" t="str">
        <f t="shared" si="287"/>
        <v>201901LP</v>
      </c>
      <c r="AN569">
        <f t="shared" ca="1" si="295"/>
        <v>34.000266666666676</v>
      </c>
      <c r="AO569">
        <f t="shared" ca="1" si="296"/>
        <v>2</v>
      </c>
      <c r="AP569">
        <f t="shared" ca="1" si="297"/>
        <v>2</v>
      </c>
      <c r="AQ569">
        <f t="shared" ca="1" si="298"/>
        <v>1</v>
      </c>
      <c r="AR569">
        <f t="shared" ca="1" si="299"/>
        <v>15</v>
      </c>
      <c r="AS569">
        <f ca="1">P569/J569</f>
        <v>-0.10606507501040421</v>
      </c>
    </row>
    <row r="570" spans="1:45" hidden="1" outlineLevel="1" x14ac:dyDescent="0.4">
      <c r="A570">
        <f t="shared" si="276"/>
        <v>201901</v>
      </c>
      <c r="B570" t="s">
        <v>565</v>
      </c>
      <c r="C570" t="s">
        <v>647</v>
      </c>
      <c r="D570" t="str">
        <f t="shared" ca="1" si="294"/>
        <v>I101</v>
      </c>
      <c r="E570">
        <f t="shared" ca="1" si="277"/>
        <v>8</v>
      </c>
      <c r="F570">
        <f t="shared" ca="1" si="278"/>
        <v>34</v>
      </c>
      <c r="G570" t="str">
        <f t="shared" ca="1" si="290"/>
        <v>S10</v>
      </c>
      <c r="H570" t="str">
        <f t="shared" ca="1" si="291"/>
        <v>S105</v>
      </c>
      <c r="I570">
        <f ca="1">VLOOKUP(D570,PRC!$A$2:$B$21,2,0)*E570</f>
        <v>240000</v>
      </c>
      <c r="J570">
        <f t="shared" ca="1" si="279"/>
        <v>167996</v>
      </c>
      <c r="K570">
        <f ca="1">VLOOKUP(D570,PRC!$A$1:$C$21,3,0)*E570</f>
        <v>124800</v>
      </c>
      <c r="L570">
        <f t="shared" ca="1" si="300"/>
        <v>5000</v>
      </c>
      <c r="M570">
        <f t="shared" ca="1" si="301"/>
        <v>7000</v>
      </c>
      <c r="N570">
        <f t="shared" ca="1" si="302"/>
        <v>10000</v>
      </c>
      <c r="O570">
        <f t="shared" ca="1" si="303"/>
        <v>34000</v>
      </c>
      <c r="P570">
        <f t="shared" ca="1" si="292"/>
        <v>-12804</v>
      </c>
      <c r="Q570">
        <f ca="1">IF(P570&gt;0,1,0)</f>
        <v>0</v>
      </c>
      <c r="R570">
        <f t="shared" ca="1" si="280"/>
        <v>30</v>
      </c>
      <c r="S570">
        <f t="shared" ca="1" si="281"/>
        <v>2</v>
      </c>
      <c r="T570">
        <f t="shared" ca="1" si="282"/>
        <v>3</v>
      </c>
      <c r="U570">
        <f t="shared" ca="1" si="283"/>
        <v>4</v>
      </c>
      <c r="V570">
        <f t="shared" ca="1" si="284"/>
        <v>14</v>
      </c>
      <c r="X570">
        <f t="shared" si="288"/>
        <v>570</v>
      </c>
      <c r="Y570">
        <f t="shared" si="293"/>
        <v>452</v>
      </c>
      <c r="Z570">
        <f t="shared" si="289"/>
        <v>453</v>
      </c>
      <c r="AA570">
        <f t="shared" si="285"/>
        <v>951</v>
      </c>
      <c r="AB570">
        <f t="shared" si="286"/>
        <v>500</v>
      </c>
      <c r="AM570" t="str">
        <f t="shared" si="287"/>
        <v>201901LP</v>
      </c>
      <c r="AN570">
        <f t="shared" ca="1" si="295"/>
        <v>30.001666666666672</v>
      </c>
      <c r="AO570">
        <f t="shared" ca="1" si="296"/>
        <v>2.083333333333333</v>
      </c>
      <c r="AP570">
        <f t="shared" ca="1" si="297"/>
        <v>2.9166666666666665</v>
      </c>
      <c r="AQ570">
        <f t="shared" ca="1" si="298"/>
        <v>4.1666666666666661</v>
      </c>
      <c r="AR570">
        <f t="shared" ca="1" si="299"/>
        <v>14.166666666666666</v>
      </c>
      <c r="AS570">
        <f ca="1">P570/J570</f>
        <v>-7.6216100383342464E-2</v>
      </c>
    </row>
    <row r="571" spans="1:45" hidden="1" outlineLevel="1" x14ac:dyDescent="0.4">
      <c r="A571">
        <f t="shared" si="276"/>
        <v>201901</v>
      </c>
      <c r="B571" t="s">
        <v>566</v>
      </c>
      <c r="C571" t="s">
        <v>647</v>
      </c>
      <c r="D571" t="str">
        <f t="shared" ca="1" si="294"/>
        <v>I108</v>
      </c>
      <c r="E571">
        <f t="shared" ca="1" si="277"/>
        <v>5</v>
      </c>
      <c r="F571">
        <f t="shared" ca="1" si="278"/>
        <v>32</v>
      </c>
      <c r="G571" t="str">
        <f t="shared" ca="1" si="290"/>
        <v>S10</v>
      </c>
      <c r="H571" t="str">
        <f t="shared" ca="1" si="291"/>
        <v>S108</v>
      </c>
      <c r="I571">
        <f ca="1">VLOOKUP(D571,PRC!$A$2:$B$21,2,0)*E571</f>
        <v>200000</v>
      </c>
      <c r="J571">
        <f t="shared" ca="1" si="279"/>
        <v>135996</v>
      </c>
      <c r="K571">
        <f ca="1">VLOOKUP(D571,PRC!$A$1:$C$21,3,0)*E571</f>
        <v>92000</v>
      </c>
      <c r="L571">
        <f t="shared" ca="1" si="300"/>
        <v>2000</v>
      </c>
      <c r="M571">
        <f t="shared" ca="1" si="301"/>
        <v>6000</v>
      </c>
      <c r="N571">
        <f t="shared" ca="1" si="302"/>
        <v>6000</v>
      </c>
      <c r="O571">
        <f t="shared" ca="1" si="303"/>
        <v>22000</v>
      </c>
      <c r="P571">
        <f t="shared" ca="1" si="292"/>
        <v>7996</v>
      </c>
      <c r="Q571">
        <f ca="1">IF(P571&gt;0,1,0)</f>
        <v>1</v>
      </c>
      <c r="R571">
        <f t="shared" ca="1" si="280"/>
        <v>32</v>
      </c>
      <c r="S571">
        <f t="shared" ca="1" si="281"/>
        <v>1</v>
      </c>
      <c r="T571">
        <f t="shared" ca="1" si="282"/>
        <v>3</v>
      </c>
      <c r="U571">
        <f t="shared" ca="1" si="283"/>
        <v>3</v>
      </c>
      <c r="V571">
        <f t="shared" ca="1" si="284"/>
        <v>11</v>
      </c>
      <c r="X571">
        <f t="shared" si="288"/>
        <v>571</v>
      </c>
      <c r="Y571">
        <f t="shared" si="293"/>
        <v>452</v>
      </c>
      <c r="Z571">
        <f t="shared" si="289"/>
        <v>453</v>
      </c>
      <c r="AA571">
        <f t="shared" si="285"/>
        <v>951</v>
      </c>
      <c r="AB571">
        <f t="shared" si="286"/>
        <v>500</v>
      </c>
      <c r="AM571" t="str">
        <f t="shared" si="287"/>
        <v>201901LP</v>
      </c>
      <c r="AN571">
        <f t="shared" ca="1" si="295"/>
        <v>32.001999999999995</v>
      </c>
      <c r="AO571">
        <f t="shared" ca="1" si="296"/>
        <v>1</v>
      </c>
      <c r="AP571">
        <f t="shared" ca="1" si="297"/>
        <v>3</v>
      </c>
      <c r="AQ571">
        <f t="shared" ca="1" si="298"/>
        <v>3</v>
      </c>
      <c r="AR571">
        <f t="shared" ca="1" si="299"/>
        <v>11</v>
      </c>
      <c r="AS571">
        <f ca="1">P571/J571</f>
        <v>5.8795846936674605E-2</v>
      </c>
    </row>
    <row r="572" spans="1:45" hidden="1" outlineLevel="1" x14ac:dyDescent="0.4">
      <c r="A572">
        <f t="shared" si="276"/>
        <v>201901</v>
      </c>
      <c r="B572" t="s">
        <v>567</v>
      </c>
      <c r="C572" t="s">
        <v>647</v>
      </c>
      <c r="D572" t="str">
        <f t="shared" ca="1" si="294"/>
        <v>I120</v>
      </c>
      <c r="E572">
        <f t="shared" ca="1" si="277"/>
        <v>6</v>
      </c>
      <c r="F572">
        <f t="shared" ca="1" si="278"/>
        <v>33</v>
      </c>
      <c r="G572" t="str">
        <f t="shared" ca="1" si="290"/>
        <v>S11</v>
      </c>
      <c r="H572" t="str">
        <f t="shared" ca="1" si="291"/>
        <v>S114</v>
      </c>
      <c r="I572">
        <f ca="1">VLOOKUP(D572,PRC!$A$2:$B$21,2,0)*E572</f>
        <v>25800000</v>
      </c>
      <c r="J572">
        <f t="shared" ca="1" si="279"/>
        <v>17285996</v>
      </c>
      <c r="K572">
        <f ca="1">VLOOKUP(D572,PRC!$A$1:$C$21,3,0)*E572</f>
        <v>11610000</v>
      </c>
      <c r="L572">
        <f t="shared" ca="1" si="300"/>
        <v>774000</v>
      </c>
      <c r="M572">
        <f t="shared" ca="1" si="301"/>
        <v>516000</v>
      </c>
      <c r="N572">
        <f t="shared" ca="1" si="302"/>
        <v>1032000</v>
      </c>
      <c r="O572">
        <f t="shared" ca="1" si="303"/>
        <v>3870000</v>
      </c>
      <c r="P572">
        <f t="shared" ca="1" si="292"/>
        <v>-516004</v>
      </c>
      <c r="Q572">
        <f ca="1">IF(P572&gt;0,1,0)</f>
        <v>0</v>
      </c>
      <c r="R572">
        <f t="shared" ca="1" si="280"/>
        <v>33</v>
      </c>
      <c r="S572">
        <f t="shared" ca="1" si="281"/>
        <v>3</v>
      </c>
      <c r="T572">
        <f t="shared" ca="1" si="282"/>
        <v>2</v>
      </c>
      <c r="U572">
        <f t="shared" ca="1" si="283"/>
        <v>4</v>
      </c>
      <c r="V572">
        <f t="shared" ca="1" si="284"/>
        <v>15</v>
      </c>
      <c r="X572">
        <f t="shared" si="288"/>
        <v>572</v>
      </c>
      <c r="Y572">
        <f t="shared" si="293"/>
        <v>452</v>
      </c>
      <c r="Z572">
        <f t="shared" si="289"/>
        <v>453</v>
      </c>
      <c r="AA572">
        <f t="shared" si="285"/>
        <v>951</v>
      </c>
      <c r="AB572">
        <f t="shared" si="286"/>
        <v>500</v>
      </c>
      <c r="AM572" t="str">
        <f t="shared" si="287"/>
        <v>201901LP</v>
      </c>
      <c r="AN572">
        <f t="shared" ca="1" si="295"/>
        <v>33.000015503875971</v>
      </c>
      <c r="AO572">
        <f t="shared" ca="1" si="296"/>
        <v>3</v>
      </c>
      <c r="AP572">
        <f t="shared" ca="1" si="297"/>
        <v>2</v>
      </c>
      <c r="AQ572">
        <f t="shared" ca="1" si="298"/>
        <v>4</v>
      </c>
      <c r="AR572">
        <f t="shared" ca="1" si="299"/>
        <v>15</v>
      </c>
      <c r="AS572">
        <f ca="1">P572/J572</f>
        <v>-2.9850984577342261E-2</v>
      </c>
    </row>
    <row r="573" spans="1:45" hidden="1" outlineLevel="1" x14ac:dyDescent="0.4">
      <c r="A573">
        <f t="shared" si="276"/>
        <v>201901</v>
      </c>
      <c r="B573" t="s">
        <v>568</v>
      </c>
      <c r="C573" t="s">
        <v>647</v>
      </c>
      <c r="D573" t="str">
        <f t="shared" ca="1" si="294"/>
        <v>I114</v>
      </c>
      <c r="E573">
        <f t="shared" ca="1" si="277"/>
        <v>5</v>
      </c>
      <c r="F573">
        <f t="shared" ca="1" si="278"/>
        <v>35</v>
      </c>
      <c r="G573" t="str">
        <f t="shared" ca="1" si="290"/>
        <v>S11</v>
      </c>
      <c r="H573" t="str">
        <f t="shared" ca="1" si="291"/>
        <v>S119</v>
      </c>
      <c r="I573">
        <f ca="1">VLOOKUP(D573,PRC!$A$2:$B$21,2,0)*E573</f>
        <v>1200000</v>
      </c>
      <c r="J573">
        <f t="shared" ca="1" si="279"/>
        <v>815995.99999999988</v>
      </c>
      <c r="K573">
        <f ca="1">VLOOKUP(D573,PRC!$A$1:$C$21,3,0)*E573</f>
        <v>696000</v>
      </c>
      <c r="L573">
        <f t="shared" ca="1" si="300"/>
        <v>36000</v>
      </c>
      <c r="M573">
        <f t="shared" ca="1" si="301"/>
        <v>24000</v>
      </c>
      <c r="N573">
        <f t="shared" ca="1" si="302"/>
        <v>60000</v>
      </c>
      <c r="O573">
        <f t="shared" ca="1" si="303"/>
        <v>132000</v>
      </c>
      <c r="P573">
        <f t="shared" ca="1" si="292"/>
        <v>-132004.00000000012</v>
      </c>
      <c r="Q573">
        <f ca="1">IF(P573&gt;0,1,0)</f>
        <v>0</v>
      </c>
      <c r="R573">
        <f t="shared" ca="1" si="280"/>
        <v>32</v>
      </c>
      <c r="S573">
        <f t="shared" ca="1" si="281"/>
        <v>3</v>
      </c>
      <c r="T573">
        <f t="shared" ca="1" si="282"/>
        <v>2</v>
      </c>
      <c r="U573">
        <f t="shared" ca="1" si="283"/>
        <v>5</v>
      </c>
      <c r="V573">
        <f t="shared" ca="1" si="284"/>
        <v>11</v>
      </c>
      <c r="X573">
        <f t="shared" si="288"/>
        <v>573</v>
      </c>
      <c r="Y573">
        <f t="shared" si="293"/>
        <v>452</v>
      </c>
      <c r="Z573">
        <f t="shared" si="289"/>
        <v>453</v>
      </c>
      <c r="AA573">
        <f t="shared" si="285"/>
        <v>951</v>
      </c>
      <c r="AB573">
        <f t="shared" si="286"/>
        <v>500</v>
      </c>
      <c r="AM573" t="str">
        <f t="shared" si="287"/>
        <v>201901LP</v>
      </c>
      <c r="AN573">
        <f t="shared" ca="1" si="295"/>
        <v>32.000333333333344</v>
      </c>
      <c r="AO573">
        <f t="shared" ca="1" si="296"/>
        <v>3</v>
      </c>
      <c r="AP573">
        <f t="shared" ca="1" si="297"/>
        <v>2</v>
      </c>
      <c r="AQ573">
        <f t="shared" ca="1" si="298"/>
        <v>5</v>
      </c>
      <c r="AR573">
        <f t="shared" ca="1" si="299"/>
        <v>11</v>
      </c>
      <c r="AS573">
        <f ca="1">P573/J573</f>
        <v>-0.16177040083529837</v>
      </c>
    </row>
    <row r="574" spans="1:45" hidden="1" outlineLevel="1" x14ac:dyDescent="0.4">
      <c r="A574">
        <f t="shared" si="276"/>
        <v>201901</v>
      </c>
      <c r="B574" t="s">
        <v>569</v>
      </c>
      <c r="C574" t="s">
        <v>647</v>
      </c>
      <c r="D574" t="str">
        <f t="shared" ca="1" si="294"/>
        <v>I114</v>
      </c>
      <c r="E574">
        <f t="shared" ca="1" si="277"/>
        <v>6</v>
      </c>
      <c r="F574">
        <f t="shared" ca="1" si="278"/>
        <v>31</v>
      </c>
      <c r="G574" t="str">
        <f t="shared" ca="1" si="290"/>
        <v>S11</v>
      </c>
      <c r="H574" t="str">
        <f t="shared" ca="1" si="291"/>
        <v>S111</v>
      </c>
      <c r="I574">
        <f ca="1">VLOOKUP(D574,PRC!$A$2:$B$21,2,0)*E574</f>
        <v>1440000</v>
      </c>
      <c r="J574">
        <f t="shared" ca="1" si="279"/>
        <v>950395.99999999988</v>
      </c>
      <c r="K574">
        <f ca="1">VLOOKUP(D574,PRC!$A$1:$C$21,3,0)*E574</f>
        <v>835200</v>
      </c>
      <c r="L574">
        <f t="shared" ca="1" si="300"/>
        <v>29000</v>
      </c>
      <c r="M574">
        <f t="shared" ca="1" si="301"/>
        <v>14000</v>
      </c>
      <c r="N574">
        <f t="shared" ca="1" si="302"/>
        <v>14000</v>
      </c>
      <c r="O574">
        <f t="shared" ca="1" si="303"/>
        <v>158000</v>
      </c>
      <c r="P574">
        <f t="shared" ca="1" si="292"/>
        <v>-99804.000000000116</v>
      </c>
      <c r="Q574">
        <f ca="1">IF(P574&gt;0,1,0)</f>
        <v>0</v>
      </c>
      <c r="R574">
        <f t="shared" ca="1" si="280"/>
        <v>34</v>
      </c>
      <c r="S574">
        <f t="shared" ca="1" si="281"/>
        <v>2</v>
      </c>
      <c r="T574">
        <f t="shared" ca="1" si="282"/>
        <v>1</v>
      </c>
      <c r="U574">
        <f t="shared" ca="1" si="283"/>
        <v>1</v>
      </c>
      <c r="V574">
        <f t="shared" ca="1" si="284"/>
        <v>11</v>
      </c>
      <c r="X574">
        <f t="shared" si="288"/>
        <v>574</v>
      </c>
      <c r="Y574">
        <f t="shared" si="293"/>
        <v>452</v>
      </c>
      <c r="Z574">
        <f t="shared" si="289"/>
        <v>453</v>
      </c>
      <c r="AA574">
        <f t="shared" si="285"/>
        <v>951</v>
      </c>
      <c r="AB574">
        <f t="shared" si="286"/>
        <v>500</v>
      </c>
      <c r="AM574" t="str">
        <f t="shared" si="287"/>
        <v>201901LP</v>
      </c>
      <c r="AN574">
        <f t="shared" ca="1" si="295"/>
        <v>34.000277777777789</v>
      </c>
      <c r="AO574">
        <f t="shared" ca="1" si="296"/>
        <v>2.0138888888888888</v>
      </c>
      <c r="AP574">
        <f t="shared" ca="1" si="297"/>
        <v>0.97222222222222221</v>
      </c>
      <c r="AQ574">
        <f t="shared" ca="1" si="298"/>
        <v>0.97222222222222221</v>
      </c>
      <c r="AR574">
        <f t="shared" ca="1" si="299"/>
        <v>10.972222222222221</v>
      </c>
      <c r="AS574">
        <f ca="1">P574/J574</f>
        <v>-0.10501306823681932</v>
      </c>
    </row>
    <row r="575" spans="1:45" hidden="1" outlineLevel="1" x14ac:dyDescent="0.4">
      <c r="A575">
        <f t="shared" si="276"/>
        <v>201901</v>
      </c>
      <c r="B575" t="s">
        <v>570</v>
      </c>
      <c r="C575" t="s">
        <v>647</v>
      </c>
      <c r="D575" t="str">
        <f t="shared" ca="1" si="294"/>
        <v>I108</v>
      </c>
      <c r="E575">
        <f t="shared" ca="1" si="277"/>
        <v>7</v>
      </c>
      <c r="F575">
        <f t="shared" ca="1" si="278"/>
        <v>35</v>
      </c>
      <c r="G575" t="str">
        <f t="shared" ca="1" si="290"/>
        <v>S11</v>
      </c>
      <c r="H575" t="str">
        <f t="shared" ca="1" si="291"/>
        <v>S113</v>
      </c>
      <c r="I575">
        <f ca="1">VLOOKUP(D575,PRC!$A$2:$B$21,2,0)*E575</f>
        <v>280000</v>
      </c>
      <c r="J575">
        <f t="shared" ca="1" si="279"/>
        <v>193195.99999999997</v>
      </c>
      <c r="K575">
        <f ca="1">VLOOKUP(D575,PRC!$A$1:$C$21,3,0)*E575</f>
        <v>128800</v>
      </c>
      <c r="L575">
        <f t="shared" ca="1" si="300"/>
        <v>6000</v>
      </c>
      <c r="M575">
        <f t="shared" ca="1" si="301"/>
        <v>8000</v>
      </c>
      <c r="N575">
        <f t="shared" ca="1" si="302"/>
        <v>8000</v>
      </c>
      <c r="O575">
        <f t="shared" ca="1" si="303"/>
        <v>34000</v>
      </c>
      <c r="P575">
        <f t="shared" ca="1" si="292"/>
        <v>8395.9999999999709</v>
      </c>
      <c r="Q575">
        <f ca="1">IF(P575&gt;0,1,0)</f>
        <v>1</v>
      </c>
      <c r="R575">
        <f t="shared" ca="1" si="280"/>
        <v>31</v>
      </c>
      <c r="S575">
        <f t="shared" ca="1" si="281"/>
        <v>2</v>
      </c>
      <c r="T575">
        <f t="shared" ca="1" si="282"/>
        <v>3</v>
      </c>
      <c r="U575">
        <f t="shared" ca="1" si="283"/>
        <v>3</v>
      </c>
      <c r="V575">
        <f t="shared" ca="1" si="284"/>
        <v>12</v>
      </c>
      <c r="X575">
        <f t="shared" si="288"/>
        <v>575</v>
      </c>
      <c r="Y575">
        <f t="shared" si="293"/>
        <v>452</v>
      </c>
      <c r="Z575">
        <f t="shared" si="289"/>
        <v>453</v>
      </c>
      <c r="AA575">
        <f t="shared" si="285"/>
        <v>951</v>
      </c>
      <c r="AB575">
        <f t="shared" si="286"/>
        <v>500</v>
      </c>
      <c r="AM575" t="str">
        <f t="shared" si="287"/>
        <v>201901LP</v>
      </c>
      <c r="AN575">
        <f t="shared" ca="1" si="295"/>
        <v>31.00142857142858</v>
      </c>
      <c r="AO575">
        <f t="shared" ca="1" si="296"/>
        <v>2.1428571428571428</v>
      </c>
      <c r="AP575">
        <f t="shared" ca="1" si="297"/>
        <v>2.8571428571428572</v>
      </c>
      <c r="AQ575">
        <f t="shared" ca="1" si="298"/>
        <v>2.8571428571428572</v>
      </c>
      <c r="AR575">
        <f t="shared" ca="1" si="299"/>
        <v>12.142857142857142</v>
      </c>
      <c r="AS575">
        <f ca="1">P575/J575</f>
        <v>4.3458456696825874E-2</v>
      </c>
    </row>
    <row r="576" spans="1:45" hidden="1" outlineLevel="1" x14ac:dyDescent="0.4">
      <c r="A576">
        <f t="shared" si="276"/>
        <v>201901</v>
      </c>
      <c r="B576" t="s">
        <v>571</v>
      </c>
      <c r="C576" t="s">
        <v>647</v>
      </c>
      <c r="D576" t="str">
        <f t="shared" ca="1" si="294"/>
        <v>I116</v>
      </c>
      <c r="E576">
        <f t="shared" ca="1" si="277"/>
        <v>8</v>
      </c>
      <c r="F576">
        <f t="shared" ca="1" si="278"/>
        <v>34</v>
      </c>
      <c r="G576" t="str">
        <f t="shared" ca="1" si="290"/>
        <v>S10</v>
      </c>
      <c r="H576" t="str">
        <f t="shared" ca="1" si="291"/>
        <v>S106</v>
      </c>
      <c r="I576">
        <f ca="1">VLOOKUP(D576,PRC!$A$2:$B$21,2,0)*E576</f>
        <v>11680000</v>
      </c>
      <c r="J576">
        <f t="shared" ca="1" si="279"/>
        <v>7942395.9999999991</v>
      </c>
      <c r="K576">
        <f ca="1">VLOOKUP(D576,PRC!$A$1:$C$21,3,0)*E576</f>
        <v>7008000</v>
      </c>
      <c r="L576">
        <f t="shared" ca="1" si="300"/>
        <v>117000</v>
      </c>
      <c r="M576">
        <f t="shared" ca="1" si="301"/>
        <v>350000</v>
      </c>
      <c r="N576">
        <f t="shared" ca="1" si="302"/>
        <v>584000</v>
      </c>
      <c r="O576">
        <f t="shared" ca="1" si="303"/>
        <v>1168000</v>
      </c>
      <c r="P576">
        <f t="shared" ca="1" si="292"/>
        <v>-1284604.0000000009</v>
      </c>
      <c r="Q576">
        <f ca="1">IF(P576&gt;0,1,0)</f>
        <v>0</v>
      </c>
      <c r="R576">
        <f t="shared" ca="1" si="280"/>
        <v>32</v>
      </c>
      <c r="S576">
        <f t="shared" ca="1" si="281"/>
        <v>1</v>
      </c>
      <c r="T576">
        <f t="shared" ca="1" si="282"/>
        <v>3</v>
      </c>
      <c r="U576">
        <f t="shared" ca="1" si="283"/>
        <v>5</v>
      </c>
      <c r="V576">
        <f t="shared" ca="1" si="284"/>
        <v>10</v>
      </c>
      <c r="X576">
        <f t="shared" si="288"/>
        <v>576</v>
      </c>
      <c r="Y576">
        <f t="shared" si="293"/>
        <v>452</v>
      </c>
      <c r="Z576">
        <f t="shared" si="289"/>
        <v>453</v>
      </c>
      <c r="AA576">
        <f t="shared" si="285"/>
        <v>951</v>
      </c>
      <c r="AB576">
        <f t="shared" si="286"/>
        <v>500</v>
      </c>
      <c r="AM576" t="str">
        <f t="shared" si="287"/>
        <v>201901LP</v>
      </c>
      <c r="AN576">
        <f t="shared" ca="1" si="295"/>
        <v>32.000034246575346</v>
      </c>
      <c r="AO576">
        <f t="shared" ca="1" si="296"/>
        <v>1.0017123287671232</v>
      </c>
      <c r="AP576">
        <f t="shared" ca="1" si="297"/>
        <v>2.9965753424657531</v>
      </c>
      <c r="AQ576">
        <f t="shared" ca="1" si="298"/>
        <v>5</v>
      </c>
      <c r="AR576">
        <f t="shared" ca="1" si="299"/>
        <v>10</v>
      </c>
      <c r="AS576">
        <f ca="1">P576/J576</f>
        <v>-0.16174010965960411</v>
      </c>
    </row>
    <row r="577" spans="1:45" hidden="1" outlineLevel="1" x14ac:dyDescent="0.4">
      <c r="A577">
        <f t="shared" si="276"/>
        <v>201901</v>
      </c>
      <c r="B577" t="s">
        <v>572</v>
      </c>
      <c r="C577" t="s">
        <v>647</v>
      </c>
      <c r="D577" t="str">
        <f t="shared" ca="1" si="294"/>
        <v>I111</v>
      </c>
      <c r="E577">
        <f t="shared" ca="1" si="277"/>
        <v>9</v>
      </c>
      <c r="F577">
        <f t="shared" ca="1" si="278"/>
        <v>30</v>
      </c>
      <c r="G577" t="str">
        <f t="shared" ca="1" si="290"/>
        <v>S11</v>
      </c>
      <c r="H577" t="str">
        <f t="shared" ca="1" si="291"/>
        <v>S115</v>
      </c>
      <c r="I577">
        <f ca="1">VLOOKUP(D577,PRC!$A$2:$B$21,2,0)*E577</f>
        <v>1350000</v>
      </c>
      <c r="J577">
        <f t="shared" ca="1" si="279"/>
        <v>931495.99999999988</v>
      </c>
      <c r="K577">
        <f ca="1">VLOOKUP(D577,PRC!$A$1:$C$21,3,0)*E577</f>
        <v>715500</v>
      </c>
      <c r="L577">
        <f t="shared" ca="1" si="300"/>
        <v>14000</v>
      </c>
      <c r="M577">
        <f t="shared" ca="1" si="301"/>
        <v>27000</v>
      </c>
      <c r="N577">
        <f t="shared" ca="1" si="302"/>
        <v>54000</v>
      </c>
      <c r="O577">
        <f t="shared" ca="1" si="303"/>
        <v>162000</v>
      </c>
      <c r="P577">
        <f t="shared" ca="1" si="292"/>
        <v>-41004.000000000116</v>
      </c>
      <c r="Q577">
        <f ca="1">IF(P577&gt;0,1,0)</f>
        <v>0</v>
      </c>
      <c r="R577">
        <f t="shared" ca="1" si="280"/>
        <v>31</v>
      </c>
      <c r="S577">
        <f t="shared" ca="1" si="281"/>
        <v>1</v>
      </c>
      <c r="T577">
        <f t="shared" ca="1" si="282"/>
        <v>2</v>
      </c>
      <c r="U577">
        <f t="shared" ca="1" si="283"/>
        <v>4</v>
      </c>
      <c r="V577">
        <f t="shared" ca="1" si="284"/>
        <v>12</v>
      </c>
      <c r="X577">
        <f t="shared" si="288"/>
        <v>577</v>
      </c>
      <c r="Y577">
        <f t="shared" si="293"/>
        <v>452</v>
      </c>
      <c r="Z577">
        <f t="shared" si="289"/>
        <v>453</v>
      </c>
      <c r="AA577">
        <f t="shared" si="285"/>
        <v>951</v>
      </c>
      <c r="AB577">
        <f t="shared" si="286"/>
        <v>500</v>
      </c>
      <c r="AM577" t="str">
        <f t="shared" si="287"/>
        <v>201901LP</v>
      </c>
      <c r="AN577">
        <f t="shared" ca="1" si="295"/>
        <v>31.000296296296305</v>
      </c>
      <c r="AO577">
        <f t="shared" ca="1" si="296"/>
        <v>1.037037037037037</v>
      </c>
      <c r="AP577">
        <f t="shared" ca="1" si="297"/>
        <v>2</v>
      </c>
      <c r="AQ577">
        <f t="shared" ca="1" si="298"/>
        <v>4</v>
      </c>
      <c r="AR577">
        <f t="shared" ca="1" si="299"/>
        <v>12</v>
      </c>
      <c r="AS577">
        <f ca="1">P577/J577</f>
        <v>-4.4019512697853903E-2</v>
      </c>
    </row>
    <row r="578" spans="1:45" hidden="1" outlineLevel="1" x14ac:dyDescent="0.4">
      <c r="A578">
        <f t="shared" si="276"/>
        <v>201901</v>
      </c>
      <c r="B578" t="s">
        <v>573</v>
      </c>
      <c r="C578" t="s">
        <v>647</v>
      </c>
      <c r="D578" t="str">
        <f t="shared" ca="1" si="294"/>
        <v>I109</v>
      </c>
      <c r="E578">
        <f t="shared" ca="1" si="277"/>
        <v>10</v>
      </c>
      <c r="F578">
        <f t="shared" ca="1" si="278"/>
        <v>31</v>
      </c>
      <c r="G578" t="str">
        <f t="shared" ca="1" si="290"/>
        <v>S10</v>
      </c>
      <c r="H578" t="str">
        <f t="shared" ca="1" si="291"/>
        <v>S104</v>
      </c>
      <c r="I578">
        <f ca="1">VLOOKUP(D578,PRC!$A$2:$B$21,2,0)*E578</f>
        <v>5000000</v>
      </c>
      <c r="J578">
        <f t="shared" ca="1" si="279"/>
        <v>3349995.9999999995</v>
      </c>
      <c r="K578">
        <f ca="1">VLOOKUP(D578,PRC!$A$1:$C$21,3,0)*E578</f>
        <v>2000000</v>
      </c>
      <c r="L578">
        <f t="shared" ca="1" si="300"/>
        <v>100000</v>
      </c>
      <c r="M578">
        <f t="shared" ca="1" si="301"/>
        <v>150000</v>
      </c>
      <c r="N578">
        <f t="shared" ca="1" si="302"/>
        <v>150000</v>
      </c>
      <c r="O578">
        <f t="shared" ca="1" si="303"/>
        <v>700000</v>
      </c>
      <c r="P578">
        <f t="shared" ca="1" si="292"/>
        <v>249995.99999999953</v>
      </c>
      <c r="Q578">
        <f ca="1">IF(P578&gt;0,1,0)</f>
        <v>1</v>
      </c>
      <c r="R578">
        <f t="shared" ca="1" si="280"/>
        <v>33</v>
      </c>
      <c r="S578">
        <f t="shared" ca="1" si="281"/>
        <v>2</v>
      </c>
      <c r="T578">
        <f t="shared" ca="1" si="282"/>
        <v>3</v>
      </c>
      <c r="U578">
        <f t="shared" ca="1" si="283"/>
        <v>3</v>
      </c>
      <c r="V578">
        <f t="shared" ca="1" si="284"/>
        <v>14</v>
      </c>
      <c r="X578">
        <f t="shared" si="288"/>
        <v>578</v>
      </c>
      <c r="Y578">
        <f t="shared" si="293"/>
        <v>452</v>
      </c>
      <c r="Z578">
        <f t="shared" si="289"/>
        <v>453</v>
      </c>
      <c r="AA578">
        <f t="shared" si="285"/>
        <v>951</v>
      </c>
      <c r="AB578">
        <f t="shared" si="286"/>
        <v>500</v>
      </c>
      <c r="AM578" t="str">
        <f t="shared" si="287"/>
        <v>201901LP</v>
      </c>
      <c r="AN578">
        <f t="shared" ca="1" si="295"/>
        <v>33.000080000000011</v>
      </c>
      <c r="AO578">
        <f t="shared" ca="1" si="296"/>
        <v>2</v>
      </c>
      <c r="AP578">
        <f t="shared" ca="1" si="297"/>
        <v>3</v>
      </c>
      <c r="AQ578">
        <f t="shared" ca="1" si="298"/>
        <v>3</v>
      </c>
      <c r="AR578">
        <f t="shared" ca="1" si="299"/>
        <v>14.000000000000002</v>
      </c>
      <c r="AS578">
        <f ca="1">P578/J578</f>
        <v>7.4625760747176889E-2</v>
      </c>
    </row>
    <row r="579" spans="1:45" hidden="1" outlineLevel="1" x14ac:dyDescent="0.4">
      <c r="A579">
        <f t="shared" ref="A579:A642" si="304">IF(BA579="",A578,BA579)</f>
        <v>201901</v>
      </c>
      <c r="B579" t="s">
        <v>574</v>
      </c>
      <c r="C579" t="s">
        <v>647</v>
      </c>
      <c r="D579" t="str">
        <f t="shared" ca="1" si="294"/>
        <v>I107</v>
      </c>
      <c r="E579">
        <f t="shared" ref="E579:E642" ca="1" si="305">RANDBETWEEN(INDIRECT("AD"&amp;Y579),INDIRECT("AD"&amp;Z579))</f>
        <v>9</v>
      </c>
      <c r="F579">
        <f t="shared" ref="F579:F642" ca="1" si="306">RANDBETWEEN(INDIRECT("AF"&amp;Y579),INDIRECT("AF"&amp;Z579))</f>
        <v>35</v>
      </c>
      <c r="G579" t="str">
        <f t="shared" ca="1" si="290"/>
        <v>S11</v>
      </c>
      <c r="H579" t="str">
        <f t="shared" ca="1" si="291"/>
        <v>S115</v>
      </c>
      <c r="I579">
        <f ca="1">VLOOKUP(D579,PRC!$A$2:$B$21,2,0)*E579</f>
        <v>1350000</v>
      </c>
      <c r="J579">
        <f t="shared" ref="J579:J642" ca="1" si="307">I579*(1-R579/100)-4</f>
        <v>890995.99999999988</v>
      </c>
      <c r="K579">
        <f ca="1">VLOOKUP(D579,PRC!$A$1:$C$21,3,0)*E579</f>
        <v>769500</v>
      </c>
      <c r="L579">
        <f t="shared" ca="1" si="300"/>
        <v>41000</v>
      </c>
      <c r="M579">
        <f t="shared" ca="1" si="301"/>
        <v>41000</v>
      </c>
      <c r="N579">
        <f t="shared" ca="1" si="302"/>
        <v>68000</v>
      </c>
      <c r="O579">
        <f t="shared" ca="1" si="303"/>
        <v>135000</v>
      </c>
      <c r="P579">
        <f t="shared" ca="1" si="292"/>
        <v>-163504.00000000012</v>
      </c>
      <c r="Q579">
        <f ca="1">IF(P579&gt;0,1,0)</f>
        <v>0</v>
      </c>
      <c r="R579">
        <f t="shared" ref="R579:R642" ca="1" si="308">RANDBETWEEN(INDIRECT("AF"&amp;$Y579),INDIRECT("AF"&amp;$Z579))</f>
        <v>34</v>
      </c>
      <c r="S579">
        <f t="shared" ref="S579:S642" ca="1" si="309">RANDBETWEEN(INDIRECT("AG"&amp;$Y579),INDIRECT("AG"&amp;$Z579))</f>
        <v>3</v>
      </c>
      <c r="T579">
        <f t="shared" ref="T579:T642" ca="1" si="310">RANDBETWEEN(INDIRECT("AH"&amp;$Y579),INDIRECT("AH"&amp;$Z579))</f>
        <v>3</v>
      </c>
      <c r="U579">
        <f t="shared" ref="U579:U642" ca="1" si="311">RANDBETWEEN(INDIRECT("Ai"&amp;$Y579),INDIRECT("Ai"&amp;$Z579))</f>
        <v>5</v>
      </c>
      <c r="V579">
        <f t="shared" ref="V579:V642" ca="1" si="312">RANDBETWEEN(INDIRECT("Aj"&amp;$Y579),INDIRECT("Aj"&amp;$Z579))</f>
        <v>10</v>
      </c>
      <c r="X579">
        <f t="shared" si="288"/>
        <v>579</v>
      </c>
      <c r="Y579">
        <f t="shared" si="293"/>
        <v>452</v>
      </c>
      <c r="Z579">
        <f t="shared" si="289"/>
        <v>453</v>
      </c>
      <c r="AA579">
        <f t="shared" ref="AA579:AA642" si="313">Y579+AB579-1</f>
        <v>951</v>
      </c>
      <c r="AB579">
        <f t="shared" ref="AB579:AB642" si="314">COUNTIF(AM$2:AM$100100,AM579)</f>
        <v>500</v>
      </c>
      <c r="AM579" t="str">
        <f t="shared" ref="AM579:AM642" si="315">A579&amp;C579</f>
        <v>201901LP</v>
      </c>
      <c r="AN579">
        <f t="shared" ca="1" si="295"/>
        <v>34.000296296296305</v>
      </c>
      <c r="AO579">
        <f t="shared" ca="1" si="296"/>
        <v>3.0370370370370372</v>
      </c>
      <c r="AP579">
        <f t="shared" ca="1" si="297"/>
        <v>3.0370370370370372</v>
      </c>
      <c r="AQ579">
        <f t="shared" ca="1" si="298"/>
        <v>5.0370370370370372</v>
      </c>
      <c r="AR579">
        <f t="shared" ca="1" si="299"/>
        <v>10</v>
      </c>
      <c r="AS579">
        <f ca="1">P579/J579</f>
        <v>-0.18350699666440717</v>
      </c>
    </row>
    <row r="580" spans="1:45" hidden="1" outlineLevel="1" x14ac:dyDescent="0.4">
      <c r="A580">
        <f t="shared" si="304"/>
        <v>201901</v>
      </c>
      <c r="B580" t="s">
        <v>575</v>
      </c>
      <c r="C580" t="s">
        <v>647</v>
      </c>
      <c r="D580" t="str">
        <f t="shared" ca="1" si="294"/>
        <v>I105</v>
      </c>
      <c r="E580">
        <f t="shared" ca="1" si="305"/>
        <v>8</v>
      </c>
      <c r="F580">
        <f t="shared" ca="1" si="306"/>
        <v>32</v>
      </c>
      <c r="G580" t="str">
        <f t="shared" ca="1" si="290"/>
        <v>S10</v>
      </c>
      <c r="H580" t="str">
        <f t="shared" ca="1" si="291"/>
        <v>S106</v>
      </c>
      <c r="I580">
        <f ca="1">VLOOKUP(D580,PRC!$A$2:$B$21,2,0)*E580</f>
        <v>800000</v>
      </c>
      <c r="J580">
        <f t="shared" ca="1" si="307"/>
        <v>535996</v>
      </c>
      <c r="K580">
        <f ca="1">VLOOKUP(D580,PRC!$A$1:$C$21,3,0)*E580</f>
        <v>472000</v>
      </c>
      <c r="L580">
        <f t="shared" ca="1" si="300"/>
        <v>16000</v>
      </c>
      <c r="M580">
        <f t="shared" ca="1" si="301"/>
        <v>8000</v>
      </c>
      <c r="N580">
        <f t="shared" ca="1" si="302"/>
        <v>32000</v>
      </c>
      <c r="O580">
        <f t="shared" ca="1" si="303"/>
        <v>80000</v>
      </c>
      <c r="P580">
        <f t="shared" ca="1" si="292"/>
        <v>-72004</v>
      </c>
      <c r="Q580">
        <f ca="1">IF(P580&gt;0,1,0)</f>
        <v>0</v>
      </c>
      <c r="R580">
        <f t="shared" ca="1" si="308"/>
        <v>33</v>
      </c>
      <c r="S580">
        <f t="shared" ca="1" si="309"/>
        <v>2</v>
      </c>
      <c r="T580">
        <f t="shared" ca="1" si="310"/>
        <v>1</v>
      </c>
      <c r="U580">
        <f t="shared" ca="1" si="311"/>
        <v>4</v>
      </c>
      <c r="V580">
        <f t="shared" ca="1" si="312"/>
        <v>10</v>
      </c>
      <c r="X580">
        <f t="shared" ref="X580:X643" si="316">X579+1</f>
        <v>580</v>
      </c>
      <c r="Y580">
        <f t="shared" si="293"/>
        <v>452</v>
      </c>
      <c r="Z580">
        <f t="shared" ref="Z580:Z643" si="317">Y580+1</f>
        <v>453</v>
      </c>
      <c r="AA580">
        <f t="shared" si="313"/>
        <v>951</v>
      </c>
      <c r="AB580">
        <f t="shared" si="314"/>
        <v>500</v>
      </c>
      <c r="AM580" t="str">
        <f t="shared" si="315"/>
        <v>201901LP</v>
      </c>
      <c r="AN580">
        <f t="shared" ca="1" si="295"/>
        <v>33.000500000000002</v>
      </c>
      <c r="AO580">
        <f t="shared" ca="1" si="296"/>
        <v>2</v>
      </c>
      <c r="AP580">
        <f t="shared" ca="1" si="297"/>
        <v>1</v>
      </c>
      <c r="AQ580">
        <f t="shared" ca="1" si="298"/>
        <v>4</v>
      </c>
      <c r="AR580">
        <f t="shared" ca="1" si="299"/>
        <v>10</v>
      </c>
      <c r="AS580">
        <f ca="1">P580/J580</f>
        <v>-0.13433682340912992</v>
      </c>
    </row>
    <row r="581" spans="1:45" hidden="1" outlineLevel="1" x14ac:dyDescent="0.4">
      <c r="A581">
        <f t="shared" si="304"/>
        <v>201901</v>
      </c>
      <c r="B581" t="s">
        <v>576</v>
      </c>
      <c r="C581" t="s">
        <v>647</v>
      </c>
      <c r="D581" t="str">
        <f t="shared" ca="1" si="294"/>
        <v>I105</v>
      </c>
      <c r="E581">
        <f t="shared" ca="1" si="305"/>
        <v>9</v>
      </c>
      <c r="F581">
        <f t="shared" ca="1" si="306"/>
        <v>32</v>
      </c>
      <c r="G581" t="str">
        <f t="shared" ref="G581:G644" ca="1" si="318">LEFT(H581,3)</f>
        <v>S11</v>
      </c>
      <c r="H581" t="str">
        <f t="shared" ref="H581:H644" ca="1" si="319">"S"&amp;RANDBETWEEN(101,120)</f>
        <v>S119</v>
      </c>
      <c r="I581">
        <f ca="1">VLOOKUP(D581,PRC!$A$2:$B$21,2,0)*E581</f>
        <v>900000</v>
      </c>
      <c r="J581">
        <f t="shared" ca="1" si="307"/>
        <v>629996</v>
      </c>
      <c r="K581">
        <f ca="1">VLOOKUP(D581,PRC!$A$1:$C$21,3,0)*E581</f>
        <v>531000</v>
      </c>
      <c r="L581">
        <f t="shared" ca="1" si="300"/>
        <v>9000</v>
      </c>
      <c r="M581">
        <f t="shared" ca="1" si="301"/>
        <v>27000</v>
      </c>
      <c r="N581">
        <f t="shared" ca="1" si="302"/>
        <v>9000</v>
      </c>
      <c r="O581">
        <f t="shared" ca="1" si="303"/>
        <v>135000</v>
      </c>
      <c r="P581">
        <f t="shared" ref="P581:P644" ca="1" si="320">J581-SUM(K581:O581)</f>
        <v>-81004</v>
      </c>
      <c r="Q581">
        <f ca="1">IF(P581&gt;0,1,0)</f>
        <v>0</v>
      </c>
      <c r="R581">
        <f t="shared" ca="1" si="308"/>
        <v>30</v>
      </c>
      <c r="S581">
        <f t="shared" ca="1" si="309"/>
        <v>1</v>
      </c>
      <c r="T581">
        <f t="shared" ca="1" si="310"/>
        <v>3</v>
      </c>
      <c r="U581">
        <f t="shared" ca="1" si="311"/>
        <v>1</v>
      </c>
      <c r="V581">
        <f t="shared" ca="1" si="312"/>
        <v>15</v>
      </c>
      <c r="X581">
        <f t="shared" si="316"/>
        <v>581</v>
      </c>
      <c r="Y581">
        <f t="shared" ref="Y581:Y644" si="321">IF(C581=C580,Y580,X581)</f>
        <v>452</v>
      </c>
      <c r="Z581">
        <f t="shared" si="317"/>
        <v>453</v>
      </c>
      <c r="AA581">
        <f t="shared" si="313"/>
        <v>951</v>
      </c>
      <c r="AB581">
        <f t="shared" si="314"/>
        <v>500</v>
      </c>
      <c r="AM581" t="str">
        <f t="shared" si="315"/>
        <v>201901LP</v>
      </c>
      <c r="AN581">
        <f t="shared" ca="1" si="295"/>
        <v>30.00044444444444</v>
      </c>
      <c r="AO581">
        <f t="shared" ca="1" si="296"/>
        <v>1</v>
      </c>
      <c r="AP581">
        <f t="shared" ca="1" si="297"/>
        <v>3</v>
      </c>
      <c r="AQ581">
        <f t="shared" ca="1" si="298"/>
        <v>1</v>
      </c>
      <c r="AR581">
        <f t="shared" ca="1" si="299"/>
        <v>15</v>
      </c>
      <c r="AS581">
        <f ca="1">P581/J581</f>
        <v>-0.12857859414980413</v>
      </c>
    </row>
    <row r="582" spans="1:45" hidden="1" outlineLevel="1" x14ac:dyDescent="0.4">
      <c r="A582">
        <f t="shared" si="304"/>
        <v>201901</v>
      </c>
      <c r="B582" t="s">
        <v>577</v>
      </c>
      <c r="C582" t="s">
        <v>647</v>
      </c>
      <c r="D582" t="str">
        <f t="shared" ref="D582:D645" ca="1" si="322">"I"&amp;RANDBETWEEN(101,120)</f>
        <v>I102</v>
      </c>
      <c r="E582">
        <f t="shared" ca="1" si="305"/>
        <v>6</v>
      </c>
      <c r="F582">
        <f t="shared" ca="1" si="306"/>
        <v>34</v>
      </c>
      <c r="G582" t="str">
        <f t="shared" ca="1" si="318"/>
        <v>S11</v>
      </c>
      <c r="H582" t="str">
        <f t="shared" ca="1" si="319"/>
        <v>S118</v>
      </c>
      <c r="I582">
        <f ca="1">VLOOKUP(D582,PRC!$A$2:$B$21,2,0)*E582</f>
        <v>240000</v>
      </c>
      <c r="J582">
        <f t="shared" ca="1" si="307"/>
        <v>163195.99999999997</v>
      </c>
      <c r="K582">
        <f ca="1">VLOOKUP(D582,PRC!$A$1:$C$21,3,0)*E582</f>
        <v>112800</v>
      </c>
      <c r="L582">
        <f t="shared" ca="1" si="300"/>
        <v>2000</v>
      </c>
      <c r="M582">
        <f t="shared" ca="1" si="301"/>
        <v>7000</v>
      </c>
      <c r="N582">
        <f t="shared" ca="1" si="302"/>
        <v>5000</v>
      </c>
      <c r="O582">
        <f t="shared" ca="1" si="303"/>
        <v>34000</v>
      </c>
      <c r="P582">
        <f t="shared" ca="1" si="320"/>
        <v>2395.9999999999709</v>
      </c>
      <c r="Q582">
        <f ca="1">IF(P582&gt;0,1,0)</f>
        <v>1</v>
      </c>
      <c r="R582">
        <f t="shared" ca="1" si="308"/>
        <v>32</v>
      </c>
      <c r="S582">
        <f t="shared" ca="1" si="309"/>
        <v>1</v>
      </c>
      <c r="T582">
        <f t="shared" ca="1" si="310"/>
        <v>3</v>
      </c>
      <c r="U582">
        <f t="shared" ca="1" si="311"/>
        <v>2</v>
      </c>
      <c r="V582">
        <f t="shared" ca="1" si="312"/>
        <v>14</v>
      </c>
      <c r="X582">
        <f t="shared" si="316"/>
        <v>582</v>
      </c>
      <c r="Y582">
        <f t="shared" si="321"/>
        <v>452</v>
      </c>
      <c r="Z582">
        <f t="shared" si="317"/>
        <v>453</v>
      </c>
      <c r="AA582">
        <f t="shared" si="313"/>
        <v>951</v>
      </c>
      <c r="AB582">
        <f t="shared" si="314"/>
        <v>500</v>
      </c>
      <c r="AM582" t="str">
        <f t="shared" si="315"/>
        <v>201901LP</v>
      </c>
      <c r="AN582">
        <f t="shared" ca="1" si="295"/>
        <v>32.001666666666686</v>
      </c>
      <c r="AO582">
        <f t="shared" ca="1" si="296"/>
        <v>0.83333333333333337</v>
      </c>
      <c r="AP582">
        <f t="shared" ca="1" si="297"/>
        <v>2.9166666666666665</v>
      </c>
      <c r="AQ582">
        <f t="shared" ca="1" si="298"/>
        <v>2.083333333333333</v>
      </c>
      <c r="AR582">
        <f t="shared" ca="1" si="299"/>
        <v>14.166666666666666</v>
      </c>
      <c r="AS582">
        <f ca="1">P582/J582</f>
        <v>1.4681732395401673E-2</v>
      </c>
    </row>
    <row r="583" spans="1:45" hidden="1" outlineLevel="1" x14ac:dyDescent="0.4">
      <c r="A583">
        <f t="shared" si="304"/>
        <v>201901</v>
      </c>
      <c r="B583" t="s">
        <v>578</v>
      </c>
      <c r="C583" t="s">
        <v>647</v>
      </c>
      <c r="D583" t="str">
        <f t="shared" ca="1" si="322"/>
        <v>I116</v>
      </c>
      <c r="E583">
        <f t="shared" ca="1" si="305"/>
        <v>5</v>
      </c>
      <c r="F583">
        <f t="shared" ca="1" si="306"/>
        <v>32</v>
      </c>
      <c r="G583" t="str">
        <f t="shared" ca="1" si="318"/>
        <v>S10</v>
      </c>
      <c r="H583" t="str">
        <f t="shared" ca="1" si="319"/>
        <v>S109</v>
      </c>
      <c r="I583">
        <f ca="1">VLOOKUP(D583,PRC!$A$2:$B$21,2,0)*E583</f>
        <v>7300000</v>
      </c>
      <c r="J583">
        <f t="shared" ca="1" si="307"/>
        <v>4963996</v>
      </c>
      <c r="K583">
        <f ca="1">VLOOKUP(D583,PRC!$A$1:$C$21,3,0)*E583</f>
        <v>4380000</v>
      </c>
      <c r="L583">
        <f t="shared" ca="1" si="300"/>
        <v>73000</v>
      </c>
      <c r="M583">
        <f t="shared" ca="1" si="301"/>
        <v>73000</v>
      </c>
      <c r="N583">
        <f t="shared" ca="1" si="302"/>
        <v>146000</v>
      </c>
      <c r="O583">
        <f t="shared" ca="1" si="303"/>
        <v>803000</v>
      </c>
      <c r="P583">
        <f t="shared" ca="1" si="320"/>
        <v>-511004</v>
      </c>
      <c r="Q583">
        <f ca="1">IF(P583&gt;0,1,0)</f>
        <v>0</v>
      </c>
      <c r="R583">
        <f t="shared" ca="1" si="308"/>
        <v>32</v>
      </c>
      <c r="S583">
        <f t="shared" ca="1" si="309"/>
        <v>1</v>
      </c>
      <c r="T583">
        <f t="shared" ca="1" si="310"/>
        <v>1</v>
      </c>
      <c r="U583">
        <f t="shared" ca="1" si="311"/>
        <v>2</v>
      </c>
      <c r="V583">
        <f t="shared" ca="1" si="312"/>
        <v>11</v>
      </c>
      <c r="X583">
        <f t="shared" si="316"/>
        <v>583</v>
      </c>
      <c r="Y583">
        <f t="shared" si="321"/>
        <v>452</v>
      </c>
      <c r="Z583">
        <f t="shared" si="317"/>
        <v>453</v>
      </c>
      <c r="AA583">
        <f t="shared" si="313"/>
        <v>951</v>
      </c>
      <c r="AB583">
        <f t="shared" si="314"/>
        <v>500</v>
      </c>
      <c r="AM583" t="str">
        <f t="shared" si="315"/>
        <v>201901LP</v>
      </c>
      <c r="AN583">
        <f t="shared" ca="1" si="295"/>
        <v>32.000054794520551</v>
      </c>
      <c r="AO583">
        <f t="shared" ca="1" si="296"/>
        <v>1</v>
      </c>
      <c r="AP583">
        <f t="shared" ca="1" si="297"/>
        <v>1</v>
      </c>
      <c r="AQ583">
        <f t="shared" ca="1" si="298"/>
        <v>2</v>
      </c>
      <c r="AR583">
        <f t="shared" ca="1" si="299"/>
        <v>11</v>
      </c>
      <c r="AS583">
        <f ca="1">P583/J583</f>
        <v>-0.10294206522325965</v>
      </c>
    </row>
    <row r="584" spans="1:45" hidden="1" outlineLevel="1" x14ac:dyDescent="0.4">
      <c r="A584">
        <f t="shared" si="304"/>
        <v>201901</v>
      </c>
      <c r="B584" t="s">
        <v>579</v>
      </c>
      <c r="C584" t="s">
        <v>647</v>
      </c>
      <c r="D584" t="str">
        <f t="shared" ca="1" si="322"/>
        <v>I111</v>
      </c>
      <c r="E584">
        <f t="shared" ca="1" si="305"/>
        <v>9</v>
      </c>
      <c r="F584">
        <f t="shared" ca="1" si="306"/>
        <v>31</v>
      </c>
      <c r="G584" t="str">
        <f t="shared" ca="1" si="318"/>
        <v>S11</v>
      </c>
      <c r="H584" t="str">
        <f t="shared" ca="1" si="319"/>
        <v>S114</v>
      </c>
      <c r="I584">
        <f ca="1">VLOOKUP(D584,PRC!$A$2:$B$21,2,0)*E584</f>
        <v>1350000</v>
      </c>
      <c r="J584">
        <f t="shared" ca="1" si="307"/>
        <v>877496</v>
      </c>
      <c r="K584">
        <f ca="1">VLOOKUP(D584,PRC!$A$1:$C$21,3,0)*E584</f>
        <v>715500</v>
      </c>
      <c r="L584">
        <f t="shared" ca="1" si="300"/>
        <v>14000</v>
      </c>
      <c r="M584">
        <f t="shared" ca="1" si="301"/>
        <v>41000</v>
      </c>
      <c r="N584">
        <f t="shared" ca="1" si="302"/>
        <v>68000</v>
      </c>
      <c r="O584">
        <f t="shared" ca="1" si="303"/>
        <v>189000</v>
      </c>
      <c r="P584">
        <f t="shared" ca="1" si="320"/>
        <v>-150004</v>
      </c>
      <c r="Q584">
        <f ca="1">IF(P584&gt;0,1,0)</f>
        <v>0</v>
      </c>
      <c r="R584">
        <f t="shared" ca="1" si="308"/>
        <v>35</v>
      </c>
      <c r="S584">
        <f t="shared" ca="1" si="309"/>
        <v>1</v>
      </c>
      <c r="T584">
        <f t="shared" ca="1" si="310"/>
        <v>3</v>
      </c>
      <c r="U584">
        <f t="shared" ca="1" si="311"/>
        <v>5</v>
      </c>
      <c r="V584">
        <f t="shared" ca="1" si="312"/>
        <v>14</v>
      </c>
      <c r="X584">
        <f t="shared" si="316"/>
        <v>584</v>
      </c>
      <c r="Y584">
        <f t="shared" si="321"/>
        <v>452</v>
      </c>
      <c r="Z584">
        <f t="shared" si="317"/>
        <v>453</v>
      </c>
      <c r="AA584">
        <f t="shared" si="313"/>
        <v>951</v>
      </c>
      <c r="AB584">
        <f t="shared" si="314"/>
        <v>500</v>
      </c>
      <c r="AM584" t="str">
        <f t="shared" si="315"/>
        <v>201901LP</v>
      </c>
      <c r="AN584">
        <f t="shared" ref="AN584:AN647" ca="1" si="323">(1-J584/I584)*100</f>
        <v>35.000296296296298</v>
      </c>
      <c r="AO584">
        <f t="shared" ref="AO584:AO647" ca="1" si="324">L584/$I584*100</f>
        <v>1.037037037037037</v>
      </c>
      <c r="AP584">
        <f t="shared" ref="AP584:AP647" ca="1" si="325">M584/$I584*100</f>
        <v>3.0370370370370372</v>
      </c>
      <c r="AQ584">
        <f t="shared" ref="AQ584:AQ647" ca="1" si="326">N584/$I584*100</f>
        <v>5.0370370370370372</v>
      </c>
      <c r="AR584">
        <f t="shared" ref="AR584:AR647" ca="1" si="327">O584/$I584*100</f>
        <v>14.000000000000002</v>
      </c>
      <c r="AS584">
        <f ca="1">P584/J584</f>
        <v>-0.1709455085835149</v>
      </c>
    </row>
    <row r="585" spans="1:45" hidden="1" outlineLevel="1" x14ac:dyDescent="0.4">
      <c r="A585">
        <f t="shared" si="304"/>
        <v>201901</v>
      </c>
      <c r="B585" t="s">
        <v>580</v>
      </c>
      <c r="C585" t="s">
        <v>647</v>
      </c>
      <c r="D585" t="str">
        <f t="shared" ca="1" si="322"/>
        <v>I113</v>
      </c>
      <c r="E585">
        <f t="shared" ca="1" si="305"/>
        <v>5</v>
      </c>
      <c r="F585">
        <f t="shared" ca="1" si="306"/>
        <v>32</v>
      </c>
      <c r="G585" t="str">
        <f t="shared" ca="1" si="318"/>
        <v>S10</v>
      </c>
      <c r="H585" t="str">
        <f t="shared" ca="1" si="319"/>
        <v>S106</v>
      </c>
      <c r="I585">
        <f ca="1">VLOOKUP(D585,PRC!$A$2:$B$21,2,0)*E585</f>
        <v>3350000</v>
      </c>
      <c r="J585">
        <f t="shared" ca="1" si="307"/>
        <v>2177496</v>
      </c>
      <c r="K585">
        <f ca="1">VLOOKUP(D585,PRC!$A$1:$C$21,3,0)*E585</f>
        <v>1507500</v>
      </c>
      <c r="L585">
        <f t="shared" ca="1" si="300"/>
        <v>101000</v>
      </c>
      <c r="M585">
        <f t="shared" ca="1" si="301"/>
        <v>34000</v>
      </c>
      <c r="N585">
        <f t="shared" ca="1" si="302"/>
        <v>134000</v>
      </c>
      <c r="O585">
        <f t="shared" ca="1" si="303"/>
        <v>436000</v>
      </c>
      <c r="P585">
        <f t="shared" ca="1" si="320"/>
        <v>-35004</v>
      </c>
      <c r="Q585">
        <f ca="1">IF(P585&gt;0,1,0)</f>
        <v>0</v>
      </c>
      <c r="R585">
        <f t="shared" ca="1" si="308"/>
        <v>35</v>
      </c>
      <c r="S585">
        <f t="shared" ca="1" si="309"/>
        <v>3</v>
      </c>
      <c r="T585">
        <f t="shared" ca="1" si="310"/>
        <v>1</v>
      </c>
      <c r="U585">
        <f t="shared" ca="1" si="311"/>
        <v>4</v>
      </c>
      <c r="V585">
        <f t="shared" ca="1" si="312"/>
        <v>13</v>
      </c>
      <c r="X585">
        <f t="shared" si="316"/>
        <v>585</v>
      </c>
      <c r="Y585">
        <f t="shared" si="321"/>
        <v>452</v>
      </c>
      <c r="Z585">
        <f t="shared" si="317"/>
        <v>453</v>
      </c>
      <c r="AA585">
        <f t="shared" si="313"/>
        <v>951</v>
      </c>
      <c r="AB585">
        <f t="shared" si="314"/>
        <v>500</v>
      </c>
      <c r="AM585" t="str">
        <f t="shared" si="315"/>
        <v>201901LP</v>
      </c>
      <c r="AN585">
        <f t="shared" ca="1" si="323"/>
        <v>35.000119402985078</v>
      </c>
      <c r="AO585">
        <f t="shared" ca="1" si="324"/>
        <v>3.0149253731343282</v>
      </c>
      <c r="AP585">
        <f t="shared" ca="1" si="325"/>
        <v>1.0149253731343284</v>
      </c>
      <c r="AQ585">
        <f t="shared" ca="1" si="326"/>
        <v>4</v>
      </c>
      <c r="AR585">
        <f t="shared" ca="1" si="327"/>
        <v>13.014925373134329</v>
      </c>
      <c r="AS585">
        <f ca="1">P585/J585</f>
        <v>-1.6075345258957995E-2</v>
      </c>
    </row>
    <row r="586" spans="1:45" hidden="1" outlineLevel="1" x14ac:dyDescent="0.4">
      <c r="A586">
        <f t="shared" si="304"/>
        <v>201901</v>
      </c>
      <c r="B586" t="s">
        <v>581</v>
      </c>
      <c r="C586" t="s">
        <v>647</v>
      </c>
      <c r="D586" t="str">
        <f t="shared" ca="1" si="322"/>
        <v>I102</v>
      </c>
      <c r="E586">
        <f t="shared" ca="1" si="305"/>
        <v>6</v>
      </c>
      <c r="F586">
        <f t="shared" ca="1" si="306"/>
        <v>33</v>
      </c>
      <c r="G586" t="str">
        <f t="shared" ca="1" si="318"/>
        <v>S11</v>
      </c>
      <c r="H586" t="str">
        <f t="shared" ca="1" si="319"/>
        <v>S110</v>
      </c>
      <c r="I586">
        <f ca="1">VLOOKUP(D586,PRC!$A$2:$B$21,2,0)*E586</f>
        <v>240000</v>
      </c>
      <c r="J586">
        <f t="shared" ca="1" si="307"/>
        <v>160795.99999999997</v>
      </c>
      <c r="K586">
        <f ca="1">VLOOKUP(D586,PRC!$A$1:$C$21,3,0)*E586</f>
        <v>112800</v>
      </c>
      <c r="L586">
        <f t="shared" ca="1" si="300"/>
        <v>5000</v>
      </c>
      <c r="M586">
        <f t="shared" ca="1" si="301"/>
        <v>5000</v>
      </c>
      <c r="N586">
        <f t="shared" ca="1" si="302"/>
        <v>12000</v>
      </c>
      <c r="O586">
        <f t="shared" ca="1" si="303"/>
        <v>29000</v>
      </c>
      <c r="P586">
        <f t="shared" ca="1" si="320"/>
        <v>-3004.0000000000291</v>
      </c>
      <c r="Q586">
        <f ca="1">IF(P586&gt;0,1,0)</f>
        <v>0</v>
      </c>
      <c r="R586">
        <f t="shared" ca="1" si="308"/>
        <v>33</v>
      </c>
      <c r="S586">
        <f t="shared" ca="1" si="309"/>
        <v>2</v>
      </c>
      <c r="T586">
        <f t="shared" ca="1" si="310"/>
        <v>2</v>
      </c>
      <c r="U586">
        <f t="shared" ca="1" si="311"/>
        <v>5</v>
      </c>
      <c r="V586">
        <f t="shared" ca="1" si="312"/>
        <v>12</v>
      </c>
      <c r="X586">
        <f t="shared" si="316"/>
        <v>586</v>
      </c>
      <c r="Y586">
        <f t="shared" si="321"/>
        <v>452</v>
      </c>
      <c r="Z586">
        <f t="shared" si="317"/>
        <v>453</v>
      </c>
      <c r="AA586">
        <f t="shared" si="313"/>
        <v>951</v>
      </c>
      <c r="AB586">
        <f t="shared" si="314"/>
        <v>500</v>
      </c>
      <c r="AM586" t="str">
        <f t="shared" si="315"/>
        <v>201901LP</v>
      </c>
      <c r="AN586">
        <f t="shared" ca="1" si="323"/>
        <v>33.001666666666672</v>
      </c>
      <c r="AO586">
        <f t="shared" ca="1" si="324"/>
        <v>2.083333333333333</v>
      </c>
      <c r="AP586">
        <f t="shared" ca="1" si="325"/>
        <v>2.083333333333333</v>
      </c>
      <c r="AQ586">
        <f t="shared" ca="1" si="326"/>
        <v>5</v>
      </c>
      <c r="AR586">
        <f t="shared" ca="1" si="327"/>
        <v>12.083333333333334</v>
      </c>
      <c r="AS586">
        <f ca="1">P586/J586</f>
        <v>-1.8682056767581466E-2</v>
      </c>
    </row>
    <row r="587" spans="1:45" hidden="1" outlineLevel="1" x14ac:dyDescent="0.4">
      <c r="A587">
        <f t="shared" si="304"/>
        <v>201901</v>
      </c>
      <c r="B587" t="s">
        <v>582</v>
      </c>
      <c r="C587" t="s">
        <v>647</v>
      </c>
      <c r="D587" t="str">
        <f t="shared" ca="1" si="322"/>
        <v>I114</v>
      </c>
      <c r="E587">
        <f t="shared" ca="1" si="305"/>
        <v>5</v>
      </c>
      <c r="F587">
        <f t="shared" ca="1" si="306"/>
        <v>35</v>
      </c>
      <c r="G587" t="str">
        <f t="shared" ca="1" si="318"/>
        <v>S11</v>
      </c>
      <c r="H587" t="str">
        <f t="shared" ca="1" si="319"/>
        <v>S118</v>
      </c>
      <c r="I587">
        <f ca="1">VLOOKUP(D587,PRC!$A$2:$B$21,2,0)*E587</f>
        <v>1200000</v>
      </c>
      <c r="J587">
        <f t="shared" ca="1" si="307"/>
        <v>779996</v>
      </c>
      <c r="K587">
        <f ca="1">VLOOKUP(D587,PRC!$A$1:$C$21,3,0)*E587</f>
        <v>696000</v>
      </c>
      <c r="L587">
        <f t="shared" ca="1" si="300"/>
        <v>36000</v>
      </c>
      <c r="M587">
        <f t="shared" ca="1" si="301"/>
        <v>24000</v>
      </c>
      <c r="N587">
        <f t="shared" ca="1" si="302"/>
        <v>36000</v>
      </c>
      <c r="O587">
        <f t="shared" ca="1" si="303"/>
        <v>180000</v>
      </c>
      <c r="P587">
        <f t="shared" ca="1" si="320"/>
        <v>-192004</v>
      </c>
      <c r="Q587">
        <f ca="1">IF(P587&gt;0,1,0)</f>
        <v>0</v>
      </c>
      <c r="R587">
        <f t="shared" ca="1" si="308"/>
        <v>35</v>
      </c>
      <c r="S587">
        <f t="shared" ca="1" si="309"/>
        <v>3</v>
      </c>
      <c r="T587">
        <f t="shared" ca="1" si="310"/>
        <v>2</v>
      </c>
      <c r="U587">
        <f t="shared" ca="1" si="311"/>
        <v>3</v>
      </c>
      <c r="V587">
        <f t="shared" ca="1" si="312"/>
        <v>15</v>
      </c>
      <c r="X587">
        <f t="shared" si="316"/>
        <v>587</v>
      </c>
      <c r="Y587">
        <f t="shared" si="321"/>
        <v>452</v>
      </c>
      <c r="Z587">
        <f t="shared" si="317"/>
        <v>453</v>
      </c>
      <c r="AA587">
        <f t="shared" si="313"/>
        <v>951</v>
      </c>
      <c r="AB587">
        <f t="shared" si="314"/>
        <v>500</v>
      </c>
      <c r="AM587" t="str">
        <f t="shared" si="315"/>
        <v>201901LP</v>
      </c>
      <c r="AN587">
        <f t="shared" ca="1" si="323"/>
        <v>35.00033333333333</v>
      </c>
      <c r="AO587">
        <f t="shared" ca="1" si="324"/>
        <v>3</v>
      </c>
      <c r="AP587">
        <f t="shared" ca="1" si="325"/>
        <v>2</v>
      </c>
      <c r="AQ587">
        <f t="shared" ca="1" si="326"/>
        <v>3</v>
      </c>
      <c r="AR587">
        <f t="shared" ca="1" si="327"/>
        <v>15</v>
      </c>
      <c r="AS587">
        <f ca="1">P587/J587</f>
        <v>-0.24616023671916265</v>
      </c>
    </row>
    <row r="588" spans="1:45" hidden="1" outlineLevel="1" x14ac:dyDescent="0.4">
      <c r="A588">
        <f t="shared" si="304"/>
        <v>201901</v>
      </c>
      <c r="B588" t="s">
        <v>583</v>
      </c>
      <c r="C588" t="s">
        <v>647</v>
      </c>
      <c r="D588" t="str">
        <f t="shared" ca="1" si="322"/>
        <v>I102</v>
      </c>
      <c r="E588">
        <f t="shared" ca="1" si="305"/>
        <v>7</v>
      </c>
      <c r="F588">
        <f t="shared" ca="1" si="306"/>
        <v>34</v>
      </c>
      <c r="G588" t="str">
        <f t="shared" ca="1" si="318"/>
        <v>S11</v>
      </c>
      <c r="H588" t="str">
        <f t="shared" ca="1" si="319"/>
        <v>S118</v>
      </c>
      <c r="I588">
        <f ca="1">VLOOKUP(D588,PRC!$A$2:$B$21,2,0)*E588</f>
        <v>280000</v>
      </c>
      <c r="J588">
        <f t="shared" ca="1" si="307"/>
        <v>190395.99999999997</v>
      </c>
      <c r="K588">
        <f ca="1">VLOOKUP(D588,PRC!$A$1:$C$21,3,0)*E588</f>
        <v>131600</v>
      </c>
      <c r="L588">
        <f t="shared" ca="1" si="300"/>
        <v>3000</v>
      </c>
      <c r="M588">
        <f t="shared" ca="1" si="301"/>
        <v>3000</v>
      </c>
      <c r="N588">
        <f t="shared" ca="1" si="302"/>
        <v>14000</v>
      </c>
      <c r="O588">
        <f t="shared" ca="1" si="303"/>
        <v>36000</v>
      </c>
      <c r="P588">
        <f t="shared" ca="1" si="320"/>
        <v>2795.9999999999709</v>
      </c>
      <c r="Q588">
        <f ca="1">IF(P588&gt;0,1,0)</f>
        <v>1</v>
      </c>
      <c r="R588">
        <f t="shared" ca="1" si="308"/>
        <v>32</v>
      </c>
      <c r="S588">
        <f t="shared" ca="1" si="309"/>
        <v>1</v>
      </c>
      <c r="T588">
        <f t="shared" ca="1" si="310"/>
        <v>1</v>
      </c>
      <c r="U588">
        <f t="shared" ca="1" si="311"/>
        <v>5</v>
      </c>
      <c r="V588">
        <f t="shared" ca="1" si="312"/>
        <v>13</v>
      </c>
      <c r="X588">
        <f t="shared" si="316"/>
        <v>588</v>
      </c>
      <c r="Y588">
        <f t="shared" si="321"/>
        <v>452</v>
      </c>
      <c r="Z588">
        <f t="shared" si="317"/>
        <v>453</v>
      </c>
      <c r="AA588">
        <f t="shared" si="313"/>
        <v>951</v>
      </c>
      <c r="AB588">
        <f t="shared" si="314"/>
        <v>500</v>
      </c>
      <c r="AM588" t="str">
        <f t="shared" si="315"/>
        <v>201901LP</v>
      </c>
      <c r="AN588">
        <f t="shared" ca="1" si="323"/>
        <v>32.001428571428583</v>
      </c>
      <c r="AO588">
        <f t="shared" ca="1" si="324"/>
        <v>1.0714285714285714</v>
      </c>
      <c r="AP588">
        <f t="shared" ca="1" si="325"/>
        <v>1.0714285714285714</v>
      </c>
      <c r="AQ588">
        <f t="shared" ca="1" si="326"/>
        <v>5</v>
      </c>
      <c r="AR588">
        <f t="shared" ca="1" si="327"/>
        <v>12.857142857142856</v>
      </c>
      <c r="AS588">
        <f ca="1">P588/J588</f>
        <v>1.4685182461816274E-2</v>
      </c>
    </row>
    <row r="589" spans="1:45" hidden="1" outlineLevel="1" x14ac:dyDescent="0.4">
      <c r="A589">
        <f t="shared" si="304"/>
        <v>201901</v>
      </c>
      <c r="B589" t="s">
        <v>584</v>
      </c>
      <c r="C589" t="s">
        <v>647</v>
      </c>
      <c r="D589" t="str">
        <f t="shared" ca="1" si="322"/>
        <v>I118</v>
      </c>
      <c r="E589">
        <f t="shared" ca="1" si="305"/>
        <v>6</v>
      </c>
      <c r="F589">
        <f t="shared" ca="1" si="306"/>
        <v>31</v>
      </c>
      <c r="G589" t="str">
        <f t="shared" ca="1" si="318"/>
        <v>S11</v>
      </c>
      <c r="H589" t="str">
        <f t="shared" ca="1" si="319"/>
        <v>S115</v>
      </c>
      <c r="I589">
        <f ca="1">VLOOKUP(D589,PRC!$A$2:$B$21,2,0)*E589</f>
        <v>3180000</v>
      </c>
      <c r="J589">
        <f t="shared" ca="1" si="307"/>
        <v>2162396</v>
      </c>
      <c r="K589">
        <f ca="1">VLOOKUP(D589,PRC!$A$1:$C$21,3,0)*E589</f>
        <v>1335600</v>
      </c>
      <c r="L589">
        <f t="shared" ca="1" si="300"/>
        <v>64000</v>
      </c>
      <c r="M589">
        <f t="shared" ca="1" si="301"/>
        <v>95000</v>
      </c>
      <c r="N589">
        <f t="shared" ca="1" si="302"/>
        <v>159000</v>
      </c>
      <c r="O589">
        <f t="shared" ca="1" si="303"/>
        <v>413000</v>
      </c>
      <c r="P589">
        <f t="shared" ca="1" si="320"/>
        <v>95796</v>
      </c>
      <c r="Q589">
        <f ca="1">IF(P589&gt;0,1,0)</f>
        <v>1</v>
      </c>
      <c r="R589">
        <f t="shared" ca="1" si="308"/>
        <v>32</v>
      </c>
      <c r="S589">
        <f t="shared" ca="1" si="309"/>
        <v>2</v>
      </c>
      <c r="T589">
        <f t="shared" ca="1" si="310"/>
        <v>3</v>
      </c>
      <c r="U589">
        <f t="shared" ca="1" si="311"/>
        <v>5</v>
      </c>
      <c r="V589">
        <f t="shared" ca="1" si="312"/>
        <v>13</v>
      </c>
      <c r="X589">
        <f t="shared" si="316"/>
        <v>589</v>
      </c>
      <c r="Y589">
        <f t="shared" si="321"/>
        <v>452</v>
      </c>
      <c r="Z589">
        <f t="shared" si="317"/>
        <v>453</v>
      </c>
      <c r="AA589">
        <f t="shared" si="313"/>
        <v>951</v>
      </c>
      <c r="AB589">
        <f t="shared" si="314"/>
        <v>500</v>
      </c>
      <c r="AM589" t="str">
        <f t="shared" si="315"/>
        <v>201901LP</v>
      </c>
      <c r="AN589">
        <f t="shared" ca="1" si="323"/>
        <v>32.000125786163522</v>
      </c>
      <c r="AO589">
        <f t="shared" ca="1" si="324"/>
        <v>2.0125786163522013</v>
      </c>
      <c r="AP589">
        <f t="shared" ca="1" si="325"/>
        <v>2.9874213836477987</v>
      </c>
      <c r="AQ589">
        <f t="shared" ca="1" si="326"/>
        <v>5</v>
      </c>
      <c r="AR589">
        <f t="shared" ca="1" si="327"/>
        <v>12.987421383647799</v>
      </c>
      <c r="AS589">
        <f ca="1">P589/J589</f>
        <v>4.4300858862114059E-2</v>
      </c>
    </row>
    <row r="590" spans="1:45" hidden="1" outlineLevel="1" x14ac:dyDescent="0.4">
      <c r="A590">
        <f t="shared" si="304"/>
        <v>201901</v>
      </c>
      <c r="B590" t="s">
        <v>585</v>
      </c>
      <c r="C590" t="s">
        <v>647</v>
      </c>
      <c r="D590" t="str">
        <f t="shared" ca="1" si="322"/>
        <v>I109</v>
      </c>
      <c r="E590">
        <f t="shared" ca="1" si="305"/>
        <v>7</v>
      </c>
      <c r="F590">
        <f t="shared" ca="1" si="306"/>
        <v>33</v>
      </c>
      <c r="G590" t="str">
        <f t="shared" ca="1" si="318"/>
        <v>S12</v>
      </c>
      <c r="H590" t="str">
        <f t="shared" ca="1" si="319"/>
        <v>S120</v>
      </c>
      <c r="I590">
        <f ca="1">VLOOKUP(D590,PRC!$A$2:$B$21,2,0)*E590</f>
        <v>3500000</v>
      </c>
      <c r="J590">
        <f t="shared" ca="1" si="307"/>
        <v>2274996</v>
      </c>
      <c r="K590">
        <f ca="1">VLOOKUP(D590,PRC!$A$1:$C$21,3,0)*E590</f>
        <v>1400000</v>
      </c>
      <c r="L590">
        <f t="shared" ca="1" si="300"/>
        <v>105000</v>
      </c>
      <c r="M590">
        <f t="shared" ca="1" si="301"/>
        <v>35000</v>
      </c>
      <c r="N590">
        <f t="shared" ca="1" si="302"/>
        <v>70000</v>
      </c>
      <c r="O590">
        <f t="shared" ca="1" si="303"/>
        <v>525000</v>
      </c>
      <c r="P590">
        <f t="shared" ca="1" si="320"/>
        <v>139996</v>
      </c>
      <c r="Q590">
        <f ca="1">IF(P590&gt;0,1,0)</f>
        <v>1</v>
      </c>
      <c r="R590">
        <f t="shared" ca="1" si="308"/>
        <v>35</v>
      </c>
      <c r="S590">
        <f t="shared" ca="1" si="309"/>
        <v>3</v>
      </c>
      <c r="T590">
        <f t="shared" ca="1" si="310"/>
        <v>1</v>
      </c>
      <c r="U590">
        <f t="shared" ca="1" si="311"/>
        <v>2</v>
      </c>
      <c r="V590">
        <f t="shared" ca="1" si="312"/>
        <v>15</v>
      </c>
      <c r="X590">
        <f t="shared" si="316"/>
        <v>590</v>
      </c>
      <c r="Y590">
        <f t="shared" si="321"/>
        <v>452</v>
      </c>
      <c r="Z590">
        <f t="shared" si="317"/>
        <v>453</v>
      </c>
      <c r="AA590">
        <f t="shared" si="313"/>
        <v>951</v>
      </c>
      <c r="AB590">
        <f t="shared" si="314"/>
        <v>500</v>
      </c>
      <c r="AM590" t="str">
        <f t="shared" si="315"/>
        <v>201901LP</v>
      </c>
      <c r="AN590">
        <f t="shared" ca="1" si="323"/>
        <v>35.00011428571429</v>
      </c>
      <c r="AO590">
        <f t="shared" ca="1" si="324"/>
        <v>3</v>
      </c>
      <c r="AP590">
        <f t="shared" ca="1" si="325"/>
        <v>1</v>
      </c>
      <c r="AQ590">
        <f t="shared" ca="1" si="326"/>
        <v>2</v>
      </c>
      <c r="AR590">
        <f t="shared" ca="1" si="327"/>
        <v>15</v>
      </c>
      <c r="AS590">
        <f ca="1">P590/J590</f>
        <v>6.1536811493294936E-2</v>
      </c>
    </row>
    <row r="591" spans="1:45" hidden="1" outlineLevel="1" x14ac:dyDescent="0.4">
      <c r="A591">
        <f t="shared" si="304"/>
        <v>201901</v>
      </c>
      <c r="B591" t="s">
        <v>586</v>
      </c>
      <c r="C591" t="s">
        <v>647</v>
      </c>
      <c r="D591" t="str">
        <f t="shared" ca="1" si="322"/>
        <v>I105</v>
      </c>
      <c r="E591">
        <f t="shared" ca="1" si="305"/>
        <v>6</v>
      </c>
      <c r="F591">
        <f t="shared" ca="1" si="306"/>
        <v>34</v>
      </c>
      <c r="G591" t="str">
        <f t="shared" ca="1" si="318"/>
        <v>S11</v>
      </c>
      <c r="H591" t="str">
        <f t="shared" ca="1" si="319"/>
        <v>S115</v>
      </c>
      <c r="I591">
        <f ca="1">VLOOKUP(D591,PRC!$A$2:$B$21,2,0)*E591</f>
        <v>600000</v>
      </c>
      <c r="J591">
        <f t="shared" ca="1" si="307"/>
        <v>413995.99999999994</v>
      </c>
      <c r="K591">
        <f ca="1">VLOOKUP(D591,PRC!$A$1:$C$21,3,0)*E591</f>
        <v>354000</v>
      </c>
      <c r="L591">
        <f t="shared" ca="1" si="300"/>
        <v>18000</v>
      </c>
      <c r="M591">
        <f t="shared" ca="1" si="301"/>
        <v>18000</v>
      </c>
      <c r="N591">
        <f t="shared" ca="1" si="302"/>
        <v>24000</v>
      </c>
      <c r="O591">
        <f t="shared" ca="1" si="303"/>
        <v>78000</v>
      </c>
      <c r="P591">
        <f t="shared" ca="1" si="320"/>
        <v>-78004.000000000058</v>
      </c>
      <c r="Q591">
        <f ca="1">IF(P591&gt;0,1,0)</f>
        <v>0</v>
      </c>
      <c r="R591">
        <f t="shared" ca="1" si="308"/>
        <v>31</v>
      </c>
      <c r="S591">
        <f t="shared" ca="1" si="309"/>
        <v>3</v>
      </c>
      <c r="T591">
        <f t="shared" ca="1" si="310"/>
        <v>3</v>
      </c>
      <c r="U591">
        <f t="shared" ca="1" si="311"/>
        <v>4</v>
      </c>
      <c r="V591">
        <f t="shared" ca="1" si="312"/>
        <v>13</v>
      </c>
      <c r="X591">
        <f t="shared" si="316"/>
        <v>591</v>
      </c>
      <c r="Y591">
        <f t="shared" si="321"/>
        <v>452</v>
      </c>
      <c r="Z591">
        <f t="shared" si="317"/>
        <v>453</v>
      </c>
      <c r="AA591">
        <f t="shared" si="313"/>
        <v>951</v>
      </c>
      <c r="AB591">
        <f t="shared" si="314"/>
        <v>500</v>
      </c>
      <c r="AM591" t="str">
        <f t="shared" si="315"/>
        <v>201901LP</v>
      </c>
      <c r="AN591">
        <f t="shared" ca="1" si="323"/>
        <v>31.000666666666675</v>
      </c>
      <c r="AO591">
        <f t="shared" ca="1" si="324"/>
        <v>3</v>
      </c>
      <c r="AP591">
        <f t="shared" ca="1" si="325"/>
        <v>3</v>
      </c>
      <c r="AQ591">
        <f t="shared" ca="1" si="326"/>
        <v>4</v>
      </c>
      <c r="AR591">
        <f t="shared" ca="1" si="327"/>
        <v>13</v>
      </c>
      <c r="AS591">
        <f ca="1">P591/J591</f>
        <v>-0.18841727939400396</v>
      </c>
    </row>
    <row r="592" spans="1:45" hidden="1" outlineLevel="1" x14ac:dyDescent="0.4">
      <c r="A592">
        <f t="shared" si="304"/>
        <v>201901</v>
      </c>
      <c r="B592" t="s">
        <v>587</v>
      </c>
      <c r="C592" t="s">
        <v>647</v>
      </c>
      <c r="D592" t="str">
        <f t="shared" ca="1" si="322"/>
        <v>I113</v>
      </c>
      <c r="E592">
        <f t="shared" ca="1" si="305"/>
        <v>5</v>
      </c>
      <c r="F592">
        <f t="shared" ca="1" si="306"/>
        <v>30</v>
      </c>
      <c r="G592" t="str">
        <f t="shared" ca="1" si="318"/>
        <v>S10</v>
      </c>
      <c r="H592" t="str">
        <f t="shared" ca="1" si="319"/>
        <v>S103</v>
      </c>
      <c r="I592">
        <f ca="1">VLOOKUP(D592,PRC!$A$2:$B$21,2,0)*E592</f>
        <v>3350000</v>
      </c>
      <c r="J592">
        <f t="shared" ca="1" si="307"/>
        <v>2210995.9999999995</v>
      </c>
      <c r="K592">
        <f ca="1">VLOOKUP(D592,PRC!$A$1:$C$21,3,0)*E592</f>
        <v>1507500</v>
      </c>
      <c r="L592">
        <f t="shared" ca="1" si="300"/>
        <v>67000</v>
      </c>
      <c r="M592">
        <f t="shared" ca="1" si="301"/>
        <v>34000</v>
      </c>
      <c r="N592">
        <f t="shared" ca="1" si="302"/>
        <v>168000</v>
      </c>
      <c r="O592">
        <f t="shared" ca="1" si="303"/>
        <v>436000</v>
      </c>
      <c r="P592">
        <f t="shared" ca="1" si="320"/>
        <v>-1504.0000000004657</v>
      </c>
      <c r="Q592">
        <f ca="1">IF(P592&gt;0,1,0)</f>
        <v>0</v>
      </c>
      <c r="R592">
        <f t="shared" ca="1" si="308"/>
        <v>34</v>
      </c>
      <c r="S592">
        <f t="shared" ca="1" si="309"/>
        <v>2</v>
      </c>
      <c r="T592">
        <f t="shared" ca="1" si="310"/>
        <v>1</v>
      </c>
      <c r="U592">
        <f t="shared" ca="1" si="311"/>
        <v>5</v>
      </c>
      <c r="V592">
        <f t="shared" ca="1" si="312"/>
        <v>13</v>
      </c>
      <c r="X592">
        <f t="shared" si="316"/>
        <v>592</v>
      </c>
      <c r="Y592">
        <f t="shared" si="321"/>
        <v>452</v>
      </c>
      <c r="Z592">
        <f t="shared" si="317"/>
        <v>453</v>
      </c>
      <c r="AA592">
        <f t="shared" si="313"/>
        <v>951</v>
      </c>
      <c r="AB592">
        <f t="shared" si="314"/>
        <v>500</v>
      </c>
      <c r="AM592" t="str">
        <f t="shared" si="315"/>
        <v>201901LP</v>
      </c>
      <c r="AN592">
        <f t="shared" ca="1" si="323"/>
        <v>34.000119402985085</v>
      </c>
      <c r="AO592">
        <f t="shared" ca="1" si="324"/>
        <v>2</v>
      </c>
      <c r="AP592">
        <f t="shared" ca="1" si="325"/>
        <v>1.0149253731343284</v>
      </c>
      <c r="AQ592">
        <f t="shared" ca="1" si="326"/>
        <v>5.0149253731343286</v>
      </c>
      <c r="AR592">
        <f t="shared" ca="1" si="327"/>
        <v>13.014925373134329</v>
      </c>
      <c r="AS592">
        <f ca="1">P592/J592</f>
        <v>-6.8023641833837151E-4</v>
      </c>
    </row>
    <row r="593" spans="1:45" hidden="1" outlineLevel="1" x14ac:dyDescent="0.4">
      <c r="A593">
        <f t="shared" si="304"/>
        <v>201901</v>
      </c>
      <c r="B593" t="s">
        <v>588</v>
      </c>
      <c r="C593" t="s">
        <v>647</v>
      </c>
      <c r="D593" t="str">
        <f t="shared" ca="1" si="322"/>
        <v>I102</v>
      </c>
      <c r="E593">
        <f t="shared" ca="1" si="305"/>
        <v>6</v>
      </c>
      <c r="F593">
        <f t="shared" ca="1" si="306"/>
        <v>33</v>
      </c>
      <c r="G593" t="str">
        <f t="shared" ca="1" si="318"/>
        <v>S10</v>
      </c>
      <c r="H593" t="str">
        <f t="shared" ca="1" si="319"/>
        <v>S109</v>
      </c>
      <c r="I593">
        <f ca="1">VLOOKUP(D593,PRC!$A$2:$B$21,2,0)*E593</f>
        <v>240000</v>
      </c>
      <c r="J593">
        <f t="shared" ca="1" si="307"/>
        <v>165596</v>
      </c>
      <c r="K593">
        <f ca="1">VLOOKUP(D593,PRC!$A$1:$C$21,3,0)*E593</f>
        <v>112800</v>
      </c>
      <c r="L593">
        <f t="shared" ca="1" si="300"/>
        <v>5000</v>
      </c>
      <c r="M593">
        <f t="shared" ca="1" si="301"/>
        <v>7000</v>
      </c>
      <c r="N593">
        <f t="shared" ca="1" si="302"/>
        <v>5000</v>
      </c>
      <c r="O593">
        <f t="shared" ca="1" si="303"/>
        <v>31000</v>
      </c>
      <c r="P593">
        <f t="shared" ca="1" si="320"/>
        <v>4796</v>
      </c>
      <c r="Q593">
        <f ca="1">IF(P593&gt;0,1,0)</f>
        <v>1</v>
      </c>
      <c r="R593">
        <f t="shared" ca="1" si="308"/>
        <v>31</v>
      </c>
      <c r="S593">
        <f t="shared" ca="1" si="309"/>
        <v>2</v>
      </c>
      <c r="T593">
        <f t="shared" ca="1" si="310"/>
        <v>3</v>
      </c>
      <c r="U593">
        <f t="shared" ca="1" si="311"/>
        <v>2</v>
      </c>
      <c r="V593">
        <f t="shared" ca="1" si="312"/>
        <v>13</v>
      </c>
      <c r="X593">
        <f t="shared" si="316"/>
        <v>593</v>
      </c>
      <c r="Y593">
        <f t="shared" si="321"/>
        <v>452</v>
      </c>
      <c r="Z593">
        <f t="shared" si="317"/>
        <v>453</v>
      </c>
      <c r="AA593">
        <f t="shared" si="313"/>
        <v>951</v>
      </c>
      <c r="AB593">
        <f t="shared" si="314"/>
        <v>500</v>
      </c>
      <c r="AM593" t="str">
        <f t="shared" si="315"/>
        <v>201901LP</v>
      </c>
      <c r="AN593">
        <f t="shared" ca="1" si="323"/>
        <v>31.001666666666672</v>
      </c>
      <c r="AO593">
        <f t="shared" ca="1" si="324"/>
        <v>2.083333333333333</v>
      </c>
      <c r="AP593">
        <f t="shared" ca="1" si="325"/>
        <v>2.9166666666666665</v>
      </c>
      <c r="AQ593">
        <f t="shared" ca="1" si="326"/>
        <v>2.083333333333333</v>
      </c>
      <c r="AR593">
        <f t="shared" ca="1" si="327"/>
        <v>12.916666666666668</v>
      </c>
      <c r="AS593">
        <f ca="1">P593/J593</f>
        <v>2.8962052223483661E-2</v>
      </c>
    </row>
    <row r="594" spans="1:45" hidden="1" outlineLevel="1" x14ac:dyDescent="0.4">
      <c r="A594">
        <f t="shared" si="304"/>
        <v>201901</v>
      </c>
      <c r="B594" t="s">
        <v>589</v>
      </c>
      <c r="C594" t="s">
        <v>647</v>
      </c>
      <c r="D594" t="str">
        <f t="shared" ca="1" si="322"/>
        <v>I103</v>
      </c>
      <c r="E594">
        <f t="shared" ca="1" si="305"/>
        <v>8</v>
      </c>
      <c r="F594">
        <f t="shared" ca="1" si="306"/>
        <v>30</v>
      </c>
      <c r="G594" t="str">
        <f t="shared" ca="1" si="318"/>
        <v>S10</v>
      </c>
      <c r="H594" t="str">
        <f t="shared" ca="1" si="319"/>
        <v>S108</v>
      </c>
      <c r="I594">
        <f ca="1">VLOOKUP(D594,PRC!$A$2:$B$21,2,0)*E594</f>
        <v>400000</v>
      </c>
      <c r="J594">
        <f t="shared" ca="1" si="307"/>
        <v>263995.99999999994</v>
      </c>
      <c r="K594">
        <f ca="1">VLOOKUP(D594,PRC!$A$1:$C$21,3,0)*E594</f>
        <v>228000</v>
      </c>
      <c r="L594">
        <f t="shared" ref="L594:L651" ca="1" si="328">ROUND($I594*S594,-5)/100</f>
        <v>4000</v>
      </c>
      <c r="M594">
        <f t="shared" ref="M594:M651" ca="1" si="329">ROUND($I594*T594,-5)/100</f>
        <v>12000</v>
      </c>
      <c r="N594">
        <f t="shared" ref="N594:N651" ca="1" si="330">ROUND($I594*U594,-5)/100</f>
        <v>12000</v>
      </c>
      <c r="O594">
        <f t="shared" ref="O594:O651" ca="1" si="331">ROUND($I594*V594,-5)/100</f>
        <v>52000</v>
      </c>
      <c r="P594">
        <f t="shared" ca="1" si="320"/>
        <v>-44004.000000000058</v>
      </c>
      <c r="Q594">
        <f ca="1">IF(P594&gt;0,1,0)</f>
        <v>0</v>
      </c>
      <c r="R594">
        <f t="shared" ca="1" si="308"/>
        <v>34</v>
      </c>
      <c r="S594">
        <f t="shared" ca="1" si="309"/>
        <v>1</v>
      </c>
      <c r="T594">
        <f t="shared" ca="1" si="310"/>
        <v>3</v>
      </c>
      <c r="U594">
        <f t="shared" ca="1" si="311"/>
        <v>3</v>
      </c>
      <c r="V594">
        <f t="shared" ca="1" si="312"/>
        <v>13</v>
      </c>
      <c r="X594">
        <f t="shared" si="316"/>
        <v>594</v>
      </c>
      <c r="Y594">
        <f t="shared" si="321"/>
        <v>452</v>
      </c>
      <c r="Z594">
        <f t="shared" si="317"/>
        <v>453</v>
      </c>
      <c r="AA594">
        <f t="shared" si="313"/>
        <v>951</v>
      </c>
      <c r="AB594">
        <f t="shared" si="314"/>
        <v>500</v>
      </c>
      <c r="AM594" t="str">
        <f t="shared" si="315"/>
        <v>201901LP</v>
      </c>
      <c r="AN594">
        <f t="shared" ca="1" si="323"/>
        <v>34.001000000000012</v>
      </c>
      <c r="AO594">
        <f t="shared" ca="1" si="324"/>
        <v>1</v>
      </c>
      <c r="AP594">
        <f t="shared" ca="1" si="325"/>
        <v>3</v>
      </c>
      <c r="AQ594">
        <f t="shared" ca="1" si="326"/>
        <v>3</v>
      </c>
      <c r="AR594">
        <f t="shared" ca="1" si="327"/>
        <v>13</v>
      </c>
      <c r="AS594">
        <f ca="1">P594/J594</f>
        <v>-0.16668434370217755</v>
      </c>
    </row>
    <row r="595" spans="1:45" hidden="1" outlineLevel="1" x14ac:dyDescent="0.4">
      <c r="A595">
        <f t="shared" si="304"/>
        <v>201901</v>
      </c>
      <c r="B595" t="s">
        <v>590</v>
      </c>
      <c r="C595" t="s">
        <v>647</v>
      </c>
      <c r="D595" t="str">
        <f t="shared" ca="1" si="322"/>
        <v>I104</v>
      </c>
      <c r="E595">
        <f t="shared" ca="1" si="305"/>
        <v>9</v>
      </c>
      <c r="F595">
        <f t="shared" ca="1" si="306"/>
        <v>32</v>
      </c>
      <c r="G595" t="str">
        <f t="shared" ca="1" si="318"/>
        <v>S10</v>
      </c>
      <c r="H595" t="str">
        <f t="shared" ca="1" si="319"/>
        <v>S109</v>
      </c>
      <c r="I595">
        <f ca="1">VLOOKUP(D595,PRC!$A$2:$B$21,2,0)*E595</f>
        <v>630000</v>
      </c>
      <c r="J595">
        <f t="shared" ca="1" si="307"/>
        <v>409496</v>
      </c>
      <c r="K595">
        <f ca="1">VLOOKUP(D595,PRC!$A$1:$C$21,3,0)*E595</f>
        <v>264600</v>
      </c>
      <c r="L595">
        <f t="shared" ca="1" si="328"/>
        <v>6000</v>
      </c>
      <c r="M595">
        <f t="shared" ca="1" si="329"/>
        <v>19000</v>
      </c>
      <c r="N595">
        <f t="shared" ca="1" si="330"/>
        <v>13000</v>
      </c>
      <c r="O595">
        <f t="shared" ca="1" si="331"/>
        <v>63000</v>
      </c>
      <c r="P595">
        <f t="shared" ca="1" si="320"/>
        <v>43896</v>
      </c>
      <c r="Q595">
        <f ca="1">IF(P595&gt;0,1,0)</f>
        <v>1</v>
      </c>
      <c r="R595">
        <f t="shared" ca="1" si="308"/>
        <v>35</v>
      </c>
      <c r="S595">
        <f t="shared" ca="1" si="309"/>
        <v>1</v>
      </c>
      <c r="T595">
        <f t="shared" ca="1" si="310"/>
        <v>3</v>
      </c>
      <c r="U595">
        <f t="shared" ca="1" si="311"/>
        <v>2</v>
      </c>
      <c r="V595">
        <f t="shared" ca="1" si="312"/>
        <v>10</v>
      </c>
      <c r="X595">
        <f t="shared" si="316"/>
        <v>595</v>
      </c>
      <c r="Y595">
        <f t="shared" si="321"/>
        <v>452</v>
      </c>
      <c r="Z595">
        <f t="shared" si="317"/>
        <v>453</v>
      </c>
      <c r="AA595">
        <f t="shared" si="313"/>
        <v>951</v>
      </c>
      <c r="AB595">
        <f t="shared" si="314"/>
        <v>500</v>
      </c>
      <c r="AM595" t="str">
        <f t="shared" si="315"/>
        <v>201901LP</v>
      </c>
      <c r="AN595">
        <f t="shared" ca="1" si="323"/>
        <v>35.000634920634923</v>
      </c>
      <c r="AO595">
        <f t="shared" ca="1" si="324"/>
        <v>0.95238095238095244</v>
      </c>
      <c r="AP595">
        <f t="shared" ca="1" si="325"/>
        <v>3.0158730158730158</v>
      </c>
      <c r="AQ595">
        <f t="shared" ca="1" si="326"/>
        <v>2.0634920634920633</v>
      </c>
      <c r="AR595">
        <f t="shared" ca="1" si="327"/>
        <v>10</v>
      </c>
      <c r="AS595">
        <f ca="1">P595/J595</f>
        <v>0.10719518627776584</v>
      </c>
    </row>
    <row r="596" spans="1:45" hidden="1" outlineLevel="1" x14ac:dyDescent="0.4">
      <c r="A596">
        <f t="shared" si="304"/>
        <v>201901</v>
      </c>
      <c r="B596" t="s">
        <v>591</v>
      </c>
      <c r="C596" t="s">
        <v>647</v>
      </c>
      <c r="D596" t="str">
        <f t="shared" ca="1" si="322"/>
        <v>I112</v>
      </c>
      <c r="E596">
        <f t="shared" ca="1" si="305"/>
        <v>6</v>
      </c>
      <c r="F596">
        <f t="shared" ca="1" si="306"/>
        <v>31</v>
      </c>
      <c r="G596" t="str">
        <f t="shared" ca="1" si="318"/>
        <v>S10</v>
      </c>
      <c r="H596" t="str">
        <f t="shared" ca="1" si="319"/>
        <v>S102</v>
      </c>
      <c r="I596">
        <f ca="1">VLOOKUP(D596,PRC!$A$2:$B$21,2,0)*E596</f>
        <v>390000</v>
      </c>
      <c r="J596">
        <f t="shared" ca="1" si="307"/>
        <v>272996</v>
      </c>
      <c r="K596">
        <f ca="1">VLOOKUP(D596,PRC!$A$1:$C$21,3,0)*E596</f>
        <v>195000</v>
      </c>
      <c r="L596">
        <f t="shared" ca="1" si="328"/>
        <v>8000</v>
      </c>
      <c r="M596">
        <f t="shared" ca="1" si="329"/>
        <v>8000</v>
      </c>
      <c r="N596">
        <f t="shared" ca="1" si="330"/>
        <v>12000</v>
      </c>
      <c r="O596">
        <f t="shared" ca="1" si="331"/>
        <v>47000</v>
      </c>
      <c r="P596">
        <f t="shared" ca="1" si="320"/>
        <v>2996</v>
      </c>
      <c r="Q596">
        <f ca="1">IF(P596&gt;0,1,0)</f>
        <v>1</v>
      </c>
      <c r="R596">
        <f t="shared" ca="1" si="308"/>
        <v>30</v>
      </c>
      <c r="S596">
        <f t="shared" ca="1" si="309"/>
        <v>2</v>
      </c>
      <c r="T596">
        <f t="shared" ca="1" si="310"/>
        <v>2</v>
      </c>
      <c r="U596">
        <f t="shared" ca="1" si="311"/>
        <v>3</v>
      </c>
      <c r="V596">
        <f t="shared" ca="1" si="312"/>
        <v>12</v>
      </c>
      <c r="X596">
        <f t="shared" si="316"/>
        <v>596</v>
      </c>
      <c r="Y596">
        <f t="shared" si="321"/>
        <v>452</v>
      </c>
      <c r="Z596">
        <f t="shared" si="317"/>
        <v>453</v>
      </c>
      <c r="AA596">
        <f t="shared" si="313"/>
        <v>951</v>
      </c>
      <c r="AB596">
        <f t="shared" si="314"/>
        <v>500</v>
      </c>
      <c r="AM596" t="str">
        <f t="shared" si="315"/>
        <v>201901LP</v>
      </c>
      <c r="AN596">
        <f t="shared" ca="1" si="323"/>
        <v>30.001025641025635</v>
      </c>
      <c r="AO596">
        <f t="shared" ca="1" si="324"/>
        <v>2.0512820512820511</v>
      </c>
      <c r="AP596">
        <f t="shared" ca="1" si="325"/>
        <v>2.0512820512820511</v>
      </c>
      <c r="AQ596">
        <f t="shared" ca="1" si="326"/>
        <v>3.0769230769230771</v>
      </c>
      <c r="AR596">
        <f t="shared" ca="1" si="327"/>
        <v>12.051282051282051</v>
      </c>
      <c r="AS596">
        <f ca="1">P596/J596</f>
        <v>1.097451977318349E-2</v>
      </c>
    </row>
    <row r="597" spans="1:45" hidden="1" outlineLevel="1" x14ac:dyDescent="0.4">
      <c r="A597">
        <f t="shared" si="304"/>
        <v>201901</v>
      </c>
      <c r="B597" t="s">
        <v>592</v>
      </c>
      <c r="C597" t="s">
        <v>647</v>
      </c>
      <c r="D597" t="str">
        <f t="shared" ca="1" si="322"/>
        <v>I108</v>
      </c>
      <c r="E597">
        <f t="shared" ca="1" si="305"/>
        <v>7</v>
      </c>
      <c r="F597">
        <f t="shared" ca="1" si="306"/>
        <v>32</v>
      </c>
      <c r="G597" t="str">
        <f t="shared" ca="1" si="318"/>
        <v>S11</v>
      </c>
      <c r="H597" t="str">
        <f t="shared" ca="1" si="319"/>
        <v>S111</v>
      </c>
      <c r="I597">
        <f ca="1">VLOOKUP(D597,PRC!$A$2:$B$21,2,0)*E597</f>
        <v>280000</v>
      </c>
      <c r="J597">
        <f t="shared" ca="1" si="307"/>
        <v>190395.99999999997</v>
      </c>
      <c r="K597">
        <f ca="1">VLOOKUP(D597,PRC!$A$1:$C$21,3,0)*E597</f>
        <v>128800</v>
      </c>
      <c r="L597">
        <f t="shared" ca="1" si="328"/>
        <v>8000</v>
      </c>
      <c r="M597">
        <f t="shared" ca="1" si="329"/>
        <v>6000</v>
      </c>
      <c r="N597">
        <f t="shared" ca="1" si="330"/>
        <v>3000</v>
      </c>
      <c r="O597">
        <f t="shared" ca="1" si="331"/>
        <v>42000</v>
      </c>
      <c r="P597">
        <f t="shared" ca="1" si="320"/>
        <v>2595.9999999999709</v>
      </c>
      <c r="Q597">
        <f ca="1">IF(P597&gt;0,1,0)</f>
        <v>1</v>
      </c>
      <c r="R597">
        <f t="shared" ca="1" si="308"/>
        <v>32</v>
      </c>
      <c r="S597">
        <f t="shared" ca="1" si="309"/>
        <v>3</v>
      </c>
      <c r="T597">
        <f t="shared" ca="1" si="310"/>
        <v>2</v>
      </c>
      <c r="U597">
        <f t="shared" ca="1" si="311"/>
        <v>1</v>
      </c>
      <c r="V597">
        <f t="shared" ca="1" si="312"/>
        <v>15</v>
      </c>
      <c r="X597">
        <f t="shared" si="316"/>
        <v>597</v>
      </c>
      <c r="Y597">
        <f t="shared" si="321"/>
        <v>452</v>
      </c>
      <c r="Z597">
        <f t="shared" si="317"/>
        <v>453</v>
      </c>
      <c r="AA597">
        <f t="shared" si="313"/>
        <v>951</v>
      </c>
      <c r="AB597">
        <f t="shared" si="314"/>
        <v>500</v>
      </c>
      <c r="AM597" t="str">
        <f t="shared" si="315"/>
        <v>201901LP</v>
      </c>
      <c r="AN597">
        <f t="shared" ca="1" si="323"/>
        <v>32.001428571428583</v>
      </c>
      <c r="AO597">
        <f t="shared" ca="1" si="324"/>
        <v>2.8571428571428572</v>
      </c>
      <c r="AP597">
        <f t="shared" ca="1" si="325"/>
        <v>2.1428571428571428</v>
      </c>
      <c r="AQ597">
        <f t="shared" ca="1" si="326"/>
        <v>1.0714285714285714</v>
      </c>
      <c r="AR597">
        <f t="shared" ca="1" si="327"/>
        <v>15</v>
      </c>
      <c r="AS597">
        <f ca="1">P597/J597</f>
        <v>1.3634740225634842E-2</v>
      </c>
    </row>
    <row r="598" spans="1:45" hidden="1" outlineLevel="1" x14ac:dyDescent="0.4">
      <c r="A598">
        <f t="shared" si="304"/>
        <v>201901</v>
      </c>
      <c r="B598" t="s">
        <v>593</v>
      </c>
      <c r="C598" t="s">
        <v>647</v>
      </c>
      <c r="D598" t="str">
        <f t="shared" ca="1" si="322"/>
        <v>I112</v>
      </c>
      <c r="E598">
        <f t="shared" ca="1" si="305"/>
        <v>8</v>
      </c>
      <c r="F598">
        <f t="shared" ca="1" si="306"/>
        <v>31</v>
      </c>
      <c r="G598" t="str">
        <f t="shared" ca="1" si="318"/>
        <v>S10</v>
      </c>
      <c r="H598" t="str">
        <f t="shared" ca="1" si="319"/>
        <v>S107</v>
      </c>
      <c r="I598">
        <f ca="1">VLOOKUP(D598,PRC!$A$2:$B$21,2,0)*E598</f>
        <v>520000</v>
      </c>
      <c r="J598">
        <f t="shared" ca="1" si="307"/>
        <v>363996</v>
      </c>
      <c r="K598">
        <f ca="1">VLOOKUP(D598,PRC!$A$1:$C$21,3,0)*E598</f>
        <v>260000</v>
      </c>
      <c r="L598">
        <f t="shared" ca="1" si="328"/>
        <v>10000</v>
      </c>
      <c r="M598">
        <f t="shared" ca="1" si="329"/>
        <v>10000</v>
      </c>
      <c r="N598">
        <f t="shared" ca="1" si="330"/>
        <v>10000</v>
      </c>
      <c r="O598">
        <f t="shared" ca="1" si="331"/>
        <v>52000</v>
      </c>
      <c r="P598">
        <f t="shared" ca="1" si="320"/>
        <v>21996</v>
      </c>
      <c r="Q598">
        <f ca="1">IF(P598&gt;0,1,0)</f>
        <v>1</v>
      </c>
      <c r="R598">
        <f t="shared" ca="1" si="308"/>
        <v>30</v>
      </c>
      <c r="S598">
        <f t="shared" ca="1" si="309"/>
        <v>2</v>
      </c>
      <c r="T598">
        <f t="shared" ca="1" si="310"/>
        <v>2</v>
      </c>
      <c r="U598">
        <f t="shared" ca="1" si="311"/>
        <v>2</v>
      </c>
      <c r="V598">
        <f t="shared" ca="1" si="312"/>
        <v>10</v>
      </c>
      <c r="X598">
        <f t="shared" si="316"/>
        <v>598</v>
      </c>
      <c r="Y598">
        <f t="shared" si="321"/>
        <v>452</v>
      </c>
      <c r="Z598">
        <f t="shared" si="317"/>
        <v>453</v>
      </c>
      <c r="AA598">
        <f t="shared" si="313"/>
        <v>951</v>
      </c>
      <c r="AB598">
        <f t="shared" si="314"/>
        <v>500</v>
      </c>
      <c r="AM598" t="str">
        <f t="shared" si="315"/>
        <v>201901LP</v>
      </c>
      <c r="AN598">
        <f t="shared" ca="1" si="323"/>
        <v>30.00076923076923</v>
      </c>
      <c r="AO598">
        <f t="shared" ca="1" si="324"/>
        <v>1.9230769230769231</v>
      </c>
      <c r="AP598">
        <f t="shared" ca="1" si="325"/>
        <v>1.9230769230769231</v>
      </c>
      <c r="AQ598">
        <f t="shared" ca="1" si="326"/>
        <v>1.9230769230769231</v>
      </c>
      <c r="AR598">
        <f t="shared" ca="1" si="327"/>
        <v>10</v>
      </c>
      <c r="AS598">
        <f ca="1">P598/J598</f>
        <v>6.0429235486104245E-2</v>
      </c>
    </row>
    <row r="599" spans="1:45" hidden="1" outlineLevel="1" x14ac:dyDescent="0.4">
      <c r="A599">
        <f t="shared" si="304"/>
        <v>201901</v>
      </c>
      <c r="B599" t="s">
        <v>594</v>
      </c>
      <c r="C599" t="s">
        <v>647</v>
      </c>
      <c r="D599" t="str">
        <f t="shared" ca="1" si="322"/>
        <v>I119</v>
      </c>
      <c r="E599">
        <f t="shared" ca="1" si="305"/>
        <v>8</v>
      </c>
      <c r="F599">
        <f t="shared" ca="1" si="306"/>
        <v>33</v>
      </c>
      <c r="G599" t="str">
        <f t="shared" ca="1" si="318"/>
        <v>S10</v>
      </c>
      <c r="H599" t="str">
        <f t="shared" ca="1" si="319"/>
        <v>S109</v>
      </c>
      <c r="I599">
        <f ca="1">VLOOKUP(D599,PRC!$A$2:$B$21,2,0)*E599</f>
        <v>760000</v>
      </c>
      <c r="J599">
        <f t="shared" ca="1" si="307"/>
        <v>531996</v>
      </c>
      <c r="K599">
        <f ca="1">VLOOKUP(D599,PRC!$A$1:$C$21,3,0)*E599</f>
        <v>364800</v>
      </c>
      <c r="L599">
        <f t="shared" ca="1" si="328"/>
        <v>15000</v>
      </c>
      <c r="M599">
        <f t="shared" ca="1" si="329"/>
        <v>15000</v>
      </c>
      <c r="N599">
        <f t="shared" ca="1" si="330"/>
        <v>23000</v>
      </c>
      <c r="O599">
        <f t="shared" ca="1" si="331"/>
        <v>76000</v>
      </c>
      <c r="P599">
        <f t="shared" ca="1" si="320"/>
        <v>38196</v>
      </c>
      <c r="Q599">
        <f ca="1">IF(P599&gt;0,1,0)</f>
        <v>1</v>
      </c>
      <c r="R599">
        <f t="shared" ca="1" si="308"/>
        <v>30</v>
      </c>
      <c r="S599">
        <f t="shared" ca="1" si="309"/>
        <v>2</v>
      </c>
      <c r="T599">
        <f t="shared" ca="1" si="310"/>
        <v>2</v>
      </c>
      <c r="U599">
        <f t="shared" ca="1" si="311"/>
        <v>3</v>
      </c>
      <c r="V599">
        <f t="shared" ca="1" si="312"/>
        <v>10</v>
      </c>
      <c r="X599">
        <f t="shared" si="316"/>
        <v>599</v>
      </c>
      <c r="Y599">
        <f t="shared" si="321"/>
        <v>452</v>
      </c>
      <c r="Z599">
        <f t="shared" si="317"/>
        <v>453</v>
      </c>
      <c r="AA599">
        <f t="shared" si="313"/>
        <v>951</v>
      </c>
      <c r="AB599">
        <f t="shared" si="314"/>
        <v>500</v>
      </c>
      <c r="AM599" t="str">
        <f t="shared" si="315"/>
        <v>201901LP</v>
      </c>
      <c r="AN599">
        <f t="shared" ca="1" si="323"/>
        <v>30.000526315789479</v>
      </c>
      <c r="AO599">
        <f t="shared" ca="1" si="324"/>
        <v>1.9736842105263157</v>
      </c>
      <c r="AP599">
        <f t="shared" ca="1" si="325"/>
        <v>1.9736842105263157</v>
      </c>
      <c r="AQ599">
        <f t="shared" ca="1" si="326"/>
        <v>3.0263157894736841</v>
      </c>
      <c r="AR599">
        <f t="shared" ca="1" si="327"/>
        <v>10</v>
      </c>
      <c r="AS599">
        <f ca="1">P599/J599</f>
        <v>7.1797532312273024E-2</v>
      </c>
    </row>
    <row r="600" spans="1:45" hidden="1" outlineLevel="1" x14ac:dyDescent="0.4">
      <c r="A600">
        <f t="shared" si="304"/>
        <v>201901</v>
      </c>
      <c r="B600" t="s">
        <v>595</v>
      </c>
      <c r="C600" t="s">
        <v>647</v>
      </c>
      <c r="D600" t="str">
        <f t="shared" ca="1" si="322"/>
        <v>I110</v>
      </c>
      <c r="E600">
        <f t="shared" ca="1" si="305"/>
        <v>8</v>
      </c>
      <c r="F600">
        <f t="shared" ca="1" si="306"/>
        <v>31</v>
      </c>
      <c r="G600" t="str">
        <f t="shared" ca="1" si="318"/>
        <v>S11</v>
      </c>
      <c r="H600" t="str">
        <f t="shared" ca="1" si="319"/>
        <v>S113</v>
      </c>
      <c r="I600">
        <f ca="1">VLOOKUP(D600,PRC!$A$2:$B$21,2,0)*E600</f>
        <v>2400000</v>
      </c>
      <c r="J600">
        <f t="shared" ca="1" si="307"/>
        <v>1559996</v>
      </c>
      <c r="K600">
        <f ca="1">VLOOKUP(D600,PRC!$A$1:$C$21,3,0)*E600</f>
        <v>1104000</v>
      </c>
      <c r="L600">
        <f t="shared" ca="1" si="328"/>
        <v>24000</v>
      </c>
      <c r="M600">
        <f t="shared" ca="1" si="329"/>
        <v>48000</v>
      </c>
      <c r="N600">
        <f t="shared" ca="1" si="330"/>
        <v>48000</v>
      </c>
      <c r="O600">
        <f t="shared" ca="1" si="331"/>
        <v>288000</v>
      </c>
      <c r="P600">
        <f t="shared" ca="1" si="320"/>
        <v>47996</v>
      </c>
      <c r="Q600">
        <f ca="1">IF(P600&gt;0,1,0)</f>
        <v>1</v>
      </c>
      <c r="R600">
        <f t="shared" ca="1" si="308"/>
        <v>35</v>
      </c>
      <c r="S600">
        <f t="shared" ca="1" si="309"/>
        <v>1</v>
      </c>
      <c r="T600">
        <f t="shared" ca="1" si="310"/>
        <v>2</v>
      </c>
      <c r="U600">
        <f t="shared" ca="1" si="311"/>
        <v>2</v>
      </c>
      <c r="V600">
        <f t="shared" ca="1" si="312"/>
        <v>12</v>
      </c>
      <c r="X600">
        <f t="shared" si="316"/>
        <v>600</v>
      </c>
      <c r="Y600">
        <f t="shared" si="321"/>
        <v>452</v>
      </c>
      <c r="Z600">
        <f t="shared" si="317"/>
        <v>453</v>
      </c>
      <c r="AA600">
        <f t="shared" si="313"/>
        <v>951</v>
      </c>
      <c r="AB600">
        <f t="shared" si="314"/>
        <v>500</v>
      </c>
      <c r="AM600" t="str">
        <f t="shared" si="315"/>
        <v>201901LP</v>
      </c>
      <c r="AN600">
        <f t="shared" ca="1" si="323"/>
        <v>35.000166666666665</v>
      </c>
      <c r="AO600">
        <f t="shared" ca="1" si="324"/>
        <v>1</v>
      </c>
      <c r="AP600">
        <f t="shared" ca="1" si="325"/>
        <v>2</v>
      </c>
      <c r="AQ600">
        <f t="shared" ca="1" si="326"/>
        <v>2</v>
      </c>
      <c r="AR600">
        <f t="shared" ca="1" si="327"/>
        <v>12</v>
      </c>
      <c r="AS600">
        <f ca="1">P600/J600</f>
        <v>3.0766745555757834E-2</v>
      </c>
    </row>
    <row r="601" spans="1:45" hidden="1" outlineLevel="1" x14ac:dyDescent="0.4">
      <c r="A601">
        <f t="shared" si="304"/>
        <v>201901</v>
      </c>
      <c r="B601" t="s">
        <v>596</v>
      </c>
      <c r="C601" t="s">
        <v>647</v>
      </c>
      <c r="D601" t="str">
        <f t="shared" ca="1" si="322"/>
        <v>I107</v>
      </c>
      <c r="E601">
        <f t="shared" ca="1" si="305"/>
        <v>10</v>
      </c>
      <c r="F601">
        <f t="shared" ca="1" si="306"/>
        <v>30</v>
      </c>
      <c r="G601" t="str">
        <f t="shared" ca="1" si="318"/>
        <v>S10</v>
      </c>
      <c r="H601" t="str">
        <f t="shared" ca="1" si="319"/>
        <v>S101</v>
      </c>
      <c r="I601">
        <f ca="1">VLOOKUP(D601,PRC!$A$2:$B$21,2,0)*E601</f>
        <v>1500000</v>
      </c>
      <c r="J601">
        <f t="shared" ca="1" si="307"/>
        <v>1049996</v>
      </c>
      <c r="K601">
        <f ca="1">VLOOKUP(D601,PRC!$A$1:$C$21,3,0)*E601</f>
        <v>855000</v>
      </c>
      <c r="L601">
        <f t="shared" ca="1" si="328"/>
        <v>15000</v>
      </c>
      <c r="M601">
        <f t="shared" ca="1" si="329"/>
        <v>30000</v>
      </c>
      <c r="N601">
        <f t="shared" ca="1" si="330"/>
        <v>45000</v>
      </c>
      <c r="O601">
        <f t="shared" ca="1" si="331"/>
        <v>195000</v>
      </c>
      <c r="P601">
        <f t="shared" ca="1" si="320"/>
        <v>-90004</v>
      </c>
      <c r="Q601">
        <f ca="1">IF(P601&gt;0,1,0)</f>
        <v>0</v>
      </c>
      <c r="R601">
        <f t="shared" ca="1" si="308"/>
        <v>30</v>
      </c>
      <c r="S601">
        <f t="shared" ca="1" si="309"/>
        <v>1</v>
      </c>
      <c r="T601">
        <f t="shared" ca="1" si="310"/>
        <v>2</v>
      </c>
      <c r="U601">
        <f t="shared" ca="1" si="311"/>
        <v>3</v>
      </c>
      <c r="V601">
        <f t="shared" ca="1" si="312"/>
        <v>13</v>
      </c>
      <c r="X601">
        <f t="shared" si="316"/>
        <v>601</v>
      </c>
      <c r="Y601">
        <f t="shared" si="321"/>
        <v>452</v>
      </c>
      <c r="Z601">
        <f t="shared" si="317"/>
        <v>453</v>
      </c>
      <c r="AA601">
        <f t="shared" si="313"/>
        <v>951</v>
      </c>
      <c r="AB601">
        <f t="shared" si="314"/>
        <v>500</v>
      </c>
      <c r="AM601" t="str">
        <f t="shared" si="315"/>
        <v>201901LP</v>
      </c>
      <c r="AN601">
        <f t="shared" ca="1" si="323"/>
        <v>30.000266666666665</v>
      </c>
      <c r="AO601">
        <f t="shared" ca="1" si="324"/>
        <v>1</v>
      </c>
      <c r="AP601">
        <f t="shared" ca="1" si="325"/>
        <v>2</v>
      </c>
      <c r="AQ601">
        <f t="shared" ca="1" si="326"/>
        <v>3</v>
      </c>
      <c r="AR601">
        <f t="shared" ca="1" si="327"/>
        <v>13</v>
      </c>
      <c r="AS601">
        <f ca="1">P601/J601</f>
        <v>-8.5718421784463941E-2</v>
      </c>
    </row>
    <row r="602" spans="1:45" hidden="1" outlineLevel="1" x14ac:dyDescent="0.4">
      <c r="A602">
        <f t="shared" si="304"/>
        <v>201901</v>
      </c>
      <c r="B602" t="s">
        <v>597</v>
      </c>
      <c r="C602" t="s">
        <v>647</v>
      </c>
      <c r="D602" t="str">
        <f t="shared" ca="1" si="322"/>
        <v>I103</v>
      </c>
      <c r="E602">
        <f t="shared" ca="1" si="305"/>
        <v>9</v>
      </c>
      <c r="F602">
        <f t="shared" ca="1" si="306"/>
        <v>30</v>
      </c>
      <c r="G602" t="str">
        <f t="shared" ca="1" si="318"/>
        <v>S10</v>
      </c>
      <c r="H602" t="str">
        <f t="shared" ca="1" si="319"/>
        <v>S102</v>
      </c>
      <c r="I602">
        <f ca="1">VLOOKUP(D602,PRC!$A$2:$B$21,2,0)*E602</f>
        <v>450000</v>
      </c>
      <c r="J602">
        <f t="shared" ca="1" si="307"/>
        <v>301495.99999999994</v>
      </c>
      <c r="K602">
        <f ca="1">VLOOKUP(D602,PRC!$A$1:$C$21,3,0)*E602</f>
        <v>256500</v>
      </c>
      <c r="L602">
        <f t="shared" ca="1" si="328"/>
        <v>5000</v>
      </c>
      <c r="M602">
        <f t="shared" ca="1" si="329"/>
        <v>9000</v>
      </c>
      <c r="N602">
        <f t="shared" ca="1" si="330"/>
        <v>5000</v>
      </c>
      <c r="O602">
        <f t="shared" ca="1" si="331"/>
        <v>54000</v>
      </c>
      <c r="P602">
        <f t="shared" ca="1" si="320"/>
        <v>-28004.000000000058</v>
      </c>
      <c r="Q602">
        <f ca="1">IF(P602&gt;0,1,0)</f>
        <v>0</v>
      </c>
      <c r="R602">
        <f t="shared" ca="1" si="308"/>
        <v>33</v>
      </c>
      <c r="S602">
        <f t="shared" ca="1" si="309"/>
        <v>1</v>
      </c>
      <c r="T602">
        <f t="shared" ca="1" si="310"/>
        <v>2</v>
      </c>
      <c r="U602">
        <f t="shared" ca="1" si="311"/>
        <v>1</v>
      </c>
      <c r="V602">
        <f t="shared" ca="1" si="312"/>
        <v>12</v>
      </c>
      <c r="X602">
        <f t="shared" si="316"/>
        <v>602</v>
      </c>
      <c r="Y602">
        <f t="shared" si="321"/>
        <v>452</v>
      </c>
      <c r="Z602">
        <f t="shared" si="317"/>
        <v>453</v>
      </c>
      <c r="AA602">
        <f t="shared" si="313"/>
        <v>951</v>
      </c>
      <c r="AB602">
        <f t="shared" si="314"/>
        <v>500</v>
      </c>
      <c r="AM602" t="str">
        <f t="shared" si="315"/>
        <v>201901LP</v>
      </c>
      <c r="AN602">
        <f t="shared" ca="1" si="323"/>
        <v>33.000888888888902</v>
      </c>
      <c r="AO602">
        <f t="shared" ca="1" si="324"/>
        <v>1.1111111111111112</v>
      </c>
      <c r="AP602">
        <f t="shared" ca="1" si="325"/>
        <v>2</v>
      </c>
      <c r="AQ602">
        <f t="shared" ca="1" si="326"/>
        <v>1.1111111111111112</v>
      </c>
      <c r="AR602">
        <f t="shared" ca="1" si="327"/>
        <v>12</v>
      </c>
      <c r="AS602">
        <f ca="1">P602/J602</f>
        <v>-9.2883487674795234E-2</v>
      </c>
    </row>
    <row r="603" spans="1:45" hidden="1" outlineLevel="1" x14ac:dyDescent="0.4">
      <c r="A603">
        <f t="shared" si="304"/>
        <v>201901</v>
      </c>
      <c r="B603" t="s">
        <v>598</v>
      </c>
      <c r="C603" t="s">
        <v>647</v>
      </c>
      <c r="D603" t="str">
        <f t="shared" ca="1" si="322"/>
        <v>I119</v>
      </c>
      <c r="E603">
        <f t="shared" ca="1" si="305"/>
        <v>6</v>
      </c>
      <c r="F603">
        <f t="shared" ca="1" si="306"/>
        <v>35</v>
      </c>
      <c r="G603" t="str">
        <f t="shared" ca="1" si="318"/>
        <v>S10</v>
      </c>
      <c r="H603" t="str">
        <f t="shared" ca="1" si="319"/>
        <v>S105</v>
      </c>
      <c r="I603">
        <f ca="1">VLOOKUP(D603,PRC!$A$2:$B$21,2,0)*E603</f>
        <v>570000</v>
      </c>
      <c r="J603">
        <f t="shared" ca="1" si="307"/>
        <v>387595.99999999994</v>
      </c>
      <c r="K603">
        <f ca="1">VLOOKUP(D603,PRC!$A$1:$C$21,3,0)*E603</f>
        <v>273600</v>
      </c>
      <c r="L603">
        <f t="shared" ca="1" si="328"/>
        <v>11000</v>
      </c>
      <c r="M603">
        <f t="shared" ca="1" si="329"/>
        <v>17000</v>
      </c>
      <c r="N603">
        <f t="shared" ca="1" si="330"/>
        <v>29000</v>
      </c>
      <c r="O603">
        <f t="shared" ca="1" si="331"/>
        <v>86000</v>
      </c>
      <c r="P603">
        <f t="shared" ca="1" si="320"/>
        <v>-29004.000000000058</v>
      </c>
      <c r="Q603">
        <f ca="1">IF(P603&gt;0,1,0)</f>
        <v>0</v>
      </c>
      <c r="R603">
        <f t="shared" ca="1" si="308"/>
        <v>32</v>
      </c>
      <c r="S603">
        <f t="shared" ca="1" si="309"/>
        <v>2</v>
      </c>
      <c r="T603">
        <f t="shared" ca="1" si="310"/>
        <v>3</v>
      </c>
      <c r="U603">
        <f t="shared" ca="1" si="311"/>
        <v>5</v>
      </c>
      <c r="V603">
        <f t="shared" ca="1" si="312"/>
        <v>15</v>
      </c>
      <c r="X603">
        <f t="shared" si="316"/>
        <v>603</v>
      </c>
      <c r="Y603">
        <f t="shared" si="321"/>
        <v>452</v>
      </c>
      <c r="Z603">
        <f t="shared" si="317"/>
        <v>453</v>
      </c>
      <c r="AA603">
        <f t="shared" si="313"/>
        <v>951</v>
      </c>
      <c r="AB603">
        <f t="shared" si="314"/>
        <v>500</v>
      </c>
      <c r="AM603" t="str">
        <f t="shared" si="315"/>
        <v>201901LP</v>
      </c>
      <c r="AN603">
        <f t="shared" ca="1" si="323"/>
        <v>32.000701754385972</v>
      </c>
      <c r="AO603">
        <f t="shared" ca="1" si="324"/>
        <v>1.9298245614035088</v>
      </c>
      <c r="AP603">
        <f t="shared" ca="1" si="325"/>
        <v>2.9824561403508771</v>
      </c>
      <c r="AQ603">
        <f t="shared" ca="1" si="326"/>
        <v>5.0877192982456139</v>
      </c>
      <c r="AR603">
        <f t="shared" ca="1" si="327"/>
        <v>15.087719298245613</v>
      </c>
      <c r="AS603">
        <f ca="1">P603/J603</f>
        <v>-7.4830493606745332E-2</v>
      </c>
    </row>
    <row r="604" spans="1:45" hidden="1" outlineLevel="1" x14ac:dyDescent="0.4">
      <c r="A604">
        <f t="shared" si="304"/>
        <v>201901</v>
      </c>
      <c r="B604" t="s">
        <v>599</v>
      </c>
      <c r="C604" t="s">
        <v>647</v>
      </c>
      <c r="D604" t="str">
        <f t="shared" ca="1" si="322"/>
        <v>I112</v>
      </c>
      <c r="E604">
        <f t="shared" ca="1" si="305"/>
        <v>8</v>
      </c>
      <c r="F604">
        <f t="shared" ca="1" si="306"/>
        <v>34</v>
      </c>
      <c r="G604" t="str">
        <f t="shared" ca="1" si="318"/>
        <v>S10</v>
      </c>
      <c r="H604" t="str">
        <f t="shared" ca="1" si="319"/>
        <v>S109</v>
      </c>
      <c r="I604">
        <f ca="1">VLOOKUP(D604,PRC!$A$2:$B$21,2,0)*E604</f>
        <v>520000</v>
      </c>
      <c r="J604">
        <f t="shared" ca="1" si="307"/>
        <v>363996</v>
      </c>
      <c r="K604">
        <f ca="1">VLOOKUP(D604,PRC!$A$1:$C$21,3,0)*E604</f>
        <v>260000</v>
      </c>
      <c r="L604">
        <f t="shared" ca="1" si="328"/>
        <v>5000</v>
      </c>
      <c r="M604">
        <f t="shared" ca="1" si="329"/>
        <v>5000</v>
      </c>
      <c r="N604">
        <f t="shared" ca="1" si="330"/>
        <v>21000</v>
      </c>
      <c r="O604">
        <f t="shared" ca="1" si="331"/>
        <v>62000</v>
      </c>
      <c r="P604">
        <f t="shared" ca="1" si="320"/>
        <v>10996</v>
      </c>
      <c r="Q604">
        <f ca="1">IF(P604&gt;0,1,0)</f>
        <v>1</v>
      </c>
      <c r="R604">
        <f t="shared" ca="1" si="308"/>
        <v>30</v>
      </c>
      <c r="S604">
        <f t="shared" ca="1" si="309"/>
        <v>1</v>
      </c>
      <c r="T604">
        <f t="shared" ca="1" si="310"/>
        <v>1</v>
      </c>
      <c r="U604">
        <f t="shared" ca="1" si="311"/>
        <v>4</v>
      </c>
      <c r="V604">
        <f t="shared" ca="1" si="312"/>
        <v>12</v>
      </c>
      <c r="X604">
        <f t="shared" si="316"/>
        <v>604</v>
      </c>
      <c r="Y604">
        <f t="shared" si="321"/>
        <v>452</v>
      </c>
      <c r="Z604">
        <f t="shared" si="317"/>
        <v>453</v>
      </c>
      <c r="AA604">
        <f t="shared" si="313"/>
        <v>951</v>
      </c>
      <c r="AB604">
        <f t="shared" si="314"/>
        <v>500</v>
      </c>
      <c r="AM604" t="str">
        <f t="shared" si="315"/>
        <v>201901LP</v>
      </c>
      <c r="AN604">
        <f t="shared" ca="1" si="323"/>
        <v>30.00076923076923</v>
      </c>
      <c r="AO604">
        <f t="shared" ca="1" si="324"/>
        <v>0.96153846153846156</v>
      </c>
      <c r="AP604">
        <f t="shared" ca="1" si="325"/>
        <v>0.96153846153846156</v>
      </c>
      <c r="AQ604">
        <f t="shared" ca="1" si="326"/>
        <v>4.0384615384615383</v>
      </c>
      <c r="AR604">
        <f t="shared" ca="1" si="327"/>
        <v>11.923076923076923</v>
      </c>
      <c r="AS604">
        <f ca="1">P604/J604</f>
        <v>3.020912317717777E-2</v>
      </c>
    </row>
    <row r="605" spans="1:45" hidden="1" outlineLevel="1" x14ac:dyDescent="0.4">
      <c r="A605">
        <f t="shared" si="304"/>
        <v>201901</v>
      </c>
      <c r="B605" t="s">
        <v>600</v>
      </c>
      <c r="C605" t="s">
        <v>647</v>
      </c>
      <c r="D605" t="str">
        <f t="shared" ca="1" si="322"/>
        <v>I116</v>
      </c>
      <c r="E605">
        <f t="shared" ca="1" si="305"/>
        <v>9</v>
      </c>
      <c r="F605">
        <f t="shared" ca="1" si="306"/>
        <v>30</v>
      </c>
      <c r="G605" t="str">
        <f t="shared" ca="1" si="318"/>
        <v>S10</v>
      </c>
      <c r="H605" t="str">
        <f t="shared" ca="1" si="319"/>
        <v>S103</v>
      </c>
      <c r="I605">
        <f ca="1">VLOOKUP(D605,PRC!$A$2:$B$21,2,0)*E605</f>
        <v>13140000</v>
      </c>
      <c r="J605">
        <f t="shared" ca="1" si="307"/>
        <v>8672395.9999999981</v>
      </c>
      <c r="K605">
        <f ca="1">VLOOKUP(D605,PRC!$A$1:$C$21,3,0)*E605</f>
        <v>7884000</v>
      </c>
      <c r="L605">
        <f t="shared" ca="1" si="328"/>
        <v>131000</v>
      </c>
      <c r="M605">
        <f t="shared" ca="1" si="329"/>
        <v>263000</v>
      </c>
      <c r="N605">
        <f t="shared" ca="1" si="330"/>
        <v>657000</v>
      </c>
      <c r="O605">
        <f t="shared" ca="1" si="331"/>
        <v>1314000</v>
      </c>
      <c r="P605">
        <f t="shared" ca="1" si="320"/>
        <v>-1576604.0000000019</v>
      </c>
      <c r="Q605">
        <f ca="1">IF(P605&gt;0,1,0)</f>
        <v>0</v>
      </c>
      <c r="R605">
        <f t="shared" ca="1" si="308"/>
        <v>34</v>
      </c>
      <c r="S605">
        <f t="shared" ca="1" si="309"/>
        <v>1</v>
      </c>
      <c r="T605">
        <f t="shared" ca="1" si="310"/>
        <v>2</v>
      </c>
      <c r="U605">
        <f t="shared" ca="1" si="311"/>
        <v>5</v>
      </c>
      <c r="V605">
        <f t="shared" ca="1" si="312"/>
        <v>10</v>
      </c>
      <c r="X605">
        <f t="shared" si="316"/>
        <v>605</v>
      </c>
      <c r="Y605">
        <f t="shared" si="321"/>
        <v>452</v>
      </c>
      <c r="Z605">
        <f t="shared" si="317"/>
        <v>453</v>
      </c>
      <c r="AA605">
        <f t="shared" si="313"/>
        <v>951</v>
      </c>
      <c r="AB605">
        <f t="shared" si="314"/>
        <v>500</v>
      </c>
      <c r="AM605" t="str">
        <f t="shared" si="315"/>
        <v>201901LP</v>
      </c>
      <c r="AN605">
        <f t="shared" ca="1" si="323"/>
        <v>34.00003044140032</v>
      </c>
      <c r="AO605">
        <f t="shared" ca="1" si="324"/>
        <v>0.9969558599695586</v>
      </c>
      <c r="AP605">
        <f t="shared" ca="1" si="325"/>
        <v>2.0015220700152208</v>
      </c>
      <c r="AQ605">
        <f t="shared" ca="1" si="326"/>
        <v>5</v>
      </c>
      <c r="AR605">
        <f t="shared" ca="1" si="327"/>
        <v>10</v>
      </c>
      <c r="AS605">
        <f ca="1">P605/J605</f>
        <v>-0.18179566523484422</v>
      </c>
    </row>
    <row r="606" spans="1:45" hidden="1" outlineLevel="1" x14ac:dyDescent="0.4">
      <c r="A606">
        <f t="shared" si="304"/>
        <v>201901</v>
      </c>
      <c r="B606" t="s">
        <v>601</v>
      </c>
      <c r="C606" t="s">
        <v>647</v>
      </c>
      <c r="D606" t="str">
        <f t="shared" ca="1" si="322"/>
        <v>I106</v>
      </c>
      <c r="E606">
        <f t="shared" ca="1" si="305"/>
        <v>9</v>
      </c>
      <c r="F606">
        <f t="shared" ca="1" si="306"/>
        <v>33</v>
      </c>
      <c r="G606" t="str">
        <f t="shared" ca="1" si="318"/>
        <v>S10</v>
      </c>
      <c r="H606" t="str">
        <f t="shared" ca="1" si="319"/>
        <v>S101</v>
      </c>
      <c r="I606">
        <f ca="1">VLOOKUP(D606,PRC!$A$2:$B$21,2,0)*E606</f>
        <v>180000</v>
      </c>
      <c r="J606">
        <f t="shared" ca="1" si="307"/>
        <v>118795.99999999999</v>
      </c>
      <c r="K606">
        <f ca="1">VLOOKUP(D606,PRC!$A$1:$C$21,3,0)*E606</f>
        <v>95400</v>
      </c>
      <c r="L606">
        <f t="shared" ca="1" si="328"/>
        <v>2000</v>
      </c>
      <c r="M606">
        <f t="shared" ca="1" si="329"/>
        <v>4000</v>
      </c>
      <c r="N606">
        <f t="shared" ca="1" si="330"/>
        <v>4000</v>
      </c>
      <c r="O606">
        <f t="shared" ca="1" si="331"/>
        <v>18000</v>
      </c>
      <c r="P606">
        <f t="shared" ca="1" si="320"/>
        <v>-4604.0000000000146</v>
      </c>
      <c r="Q606">
        <f ca="1">IF(P606&gt;0,1,0)</f>
        <v>0</v>
      </c>
      <c r="R606">
        <f t="shared" ca="1" si="308"/>
        <v>34</v>
      </c>
      <c r="S606">
        <f t="shared" ca="1" si="309"/>
        <v>1</v>
      </c>
      <c r="T606">
        <f t="shared" ca="1" si="310"/>
        <v>2</v>
      </c>
      <c r="U606">
        <f t="shared" ca="1" si="311"/>
        <v>2</v>
      </c>
      <c r="V606">
        <f t="shared" ca="1" si="312"/>
        <v>10</v>
      </c>
      <c r="X606">
        <f t="shared" si="316"/>
        <v>606</v>
      </c>
      <c r="Y606">
        <f t="shared" si="321"/>
        <v>452</v>
      </c>
      <c r="Z606">
        <f t="shared" si="317"/>
        <v>453</v>
      </c>
      <c r="AA606">
        <f t="shared" si="313"/>
        <v>951</v>
      </c>
      <c r="AB606">
        <f t="shared" si="314"/>
        <v>500</v>
      </c>
      <c r="AM606" t="str">
        <f t="shared" si="315"/>
        <v>201901LP</v>
      </c>
      <c r="AN606">
        <f t="shared" ca="1" si="323"/>
        <v>34.002222222222237</v>
      </c>
      <c r="AO606">
        <f t="shared" ca="1" si="324"/>
        <v>1.1111111111111112</v>
      </c>
      <c r="AP606">
        <f t="shared" ca="1" si="325"/>
        <v>2.2222222222222223</v>
      </c>
      <c r="AQ606">
        <f t="shared" ca="1" si="326"/>
        <v>2.2222222222222223</v>
      </c>
      <c r="AR606">
        <f t="shared" ca="1" si="327"/>
        <v>10</v>
      </c>
      <c r="AS606">
        <f ca="1">P606/J606</f>
        <v>-3.8755513653658501E-2</v>
      </c>
    </row>
    <row r="607" spans="1:45" hidden="1" outlineLevel="1" x14ac:dyDescent="0.4">
      <c r="A607">
        <f t="shared" si="304"/>
        <v>201901</v>
      </c>
      <c r="B607" t="s">
        <v>602</v>
      </c>
      <c r="C607" t="s">
        <v>647</v>
      </c>
      <c r="D607" t="str">
        <f t="shared" ca="1" si="322"/>
        <v>I104</v>
      </c>
      <c r="E607">
        <f t="shared" ca="1" si="305"/>
        <v>6</v>
      </c>
      <c r="F607">
        <f t="shared" ca="1" si="306"/>
        <v>30</v>
      </c>
      <c r="G607" t="str">
        <f t="shared" ca="1" si="318"/>
        <v>S12</v>
      </c>
      <c r="H607" t="str">
        <f t="shared" ca="1" si="319"/>
        <v>S120</v>
      </c>
      <c r="I607">
        <f ca="1">VLOOKUP(D607,PRC!$A$2:$B$21,2,0)*E607</f>
        <v>420000</v>
      </c>
      <c r="J607">
        <f t="shared" ca="1" si="307"/>
        <v>277195.99999999994</v>
      </c>
      <c r="K607">
        <f ca="1">VLOOKUP(D607,PRC!$A$1:$C$21,3,0)*E607</f>
        <v>176400</v>
      </c>
      <c r="L607">
        <f t="shared" ca="1" si="328"/>
        <v>4000</v>
      </c>
      <c r="M607">
        <f t="shared" ca="1" si="329"/>
        <v>4000</v>
      </c>
      <c r="N607">
        <f t="shared" ca="1" si="330"/>
        <v>4000</v>
      </c>
      <c r="O607">
        <f t="shared" ca="1" si="331"/>
        <v>63000</v>
      </c>
      <c r="P607">
        <f t="shared" ca="1" si="320"/>
        <v>25795.999999999942</v>
      </c>
      <c r="Q607">
        <f ca="1">IF(P607&gt;0,1,0)</f>
        <v>1</v>
      </c>
      <c r="R607">
        <f t="shared" ca="1" si="308"/>
        <v>34</v>
      </c>
      <c r="S607">
        <f t="shared" ca="1" si="309"/>
        <v>1</v>
      </c>
      <c r="T607">
        <f t="shared" ca="1" si="310"/>
        <v>1</v>
      </c>
      <c r="U607">
        <f t="shared" ca="1" si="311"/>
        <v>1</v>
      </c>
      <c r="V607">
        <f t="shared" ca="1" si="312"/>
        <v>15</v>
      </c>
      <c r="X607">
        <f t="shared" si="316"/>
        <v>607</v>
      </c>
      <c r="Y607">
        <f t="shared" si="321"/>
        <v>452</v>
      </c>
      <c r="Z607">
        <f t="shared" si="317"/>
        <v>453</v>
      </c>
      <c r="AA607">
        <f t="shared" si="313"/>
        <v>951</v>
      </c>
      <c r="AB607">
        <f t="shared" si="314"/>
        <v>500</v>
      </c>
      <c r="AM607" t="str">
        <f t="shared" si="315"/>
        <v>201901LP</v>
      </c>
      <c r="AN607">
        <f t="shared" ca="1" si="323"/>
        <v>34.000952380952398</v>
      </c>
      <c r="AO607">
        <f t="shared" ca="1" si="324"/>
        <v>0.95238095238095244</v>
      </c>
      <c r="AP607">
        <f t="shared" ca="1" si="325"/>
        <v>0.95238095238095244</v>
      </c>
      <c r="AQ607">
        <f t="shared" ca="1" si="326"/>
        <v>0.95238095238095244</v>
      </c>
      <c r="AR607">
        <f t="shared" ca="1" si="327"/>
        <v>15</v>
      </c>
      <c r="AS607">
        <f ca="1">P607/J607</f>
        <v>9.3060505923606207E-2</v>
      </c>
    </row>
    <row r="608" spans="1:45" hidden="1" outlineLevel="1" x14ac:dyDescent="0.4">
      <c r="A608">
        <f t="shared" si="304"/>
        <v>201901</v>
      </c>
      <c r="B608" t="s">
        <v>603</v>
      </c>
      <c r="C608" t="s">
        <v>647</v>
      </c>
      <c r="D608" t="str">
        <f t="shared" ca="1" si="322"/>
        <v>I120</v>
      </c>
      <c r="E608">
        <f t="shared" ca="1" si="305"/>
        <v>8</v>
      </c>
      <c r="F608">
        <f t="shared" ca="1" si="306"/>
        <v>32</v>
      </c>
      <c r="G608" t="str">
        <f t="shared" ca="1" si="318"/>
        <v>S10</v>
      </c>
      <c r="H608" t="str">
        <f t="shared" ca="1" si="319"/>
        <v>S108</v>
      </c>
      <c r="I608">
        <f ca="1">VLOOKUP(D608,PRC!$A$2:$B$21,2,0)*E608</f>
        <v>34400000</v>
      </c>
      <c r="J608">
        <f t="shared" ca="1" si="307"/>
        <v>23047995.999999996</v>
      </c>
      <c r="K608">
        <f ca="1">VLOOKUP(D608,PRC!$A$1:$C$21,3,0)*E608</f>
        <v>15480000</v>
      </c>
      <c r="L608">
        <f t="shared" ca="1" si="328"/>
        <v>688000</v>
      </c>
      <c r="M608">
        <f t="shared" ca="1" si="329"/>
        <v>344000</v>
      </c>
      <c r="N608">
        <f t="shared" ca="1" si="330"/>
        <v>1376000</v>
      </c>
      <c r="O608">
        <f t="shared" ca="1" si="331"/>
        <v>4816000</v>
      </c>
      <c r="P608">
        <f t="shared" ca="1" si="320"/>
        <v>343995.99999999627</v>
      </c>
      <c r="Q608">
        <f ca="1">IF(P608&gt;0,1,0)</f>
        <v>1</v>
      </c>
      <c r="R608">
        <f t="shared" ca="1" si="308"/>
        <v>33</v>
      </c>
      <c r="S608">
        <f t="shared" ca="1" si="309"/>
        <v>2</v>
      </c>
      <c r="T608">
        <f t="shared" ca="1" si="310"/>
        <v>1</v>
      </c>
      <c r="U608">
        <f t="shared" ca="1" si="311"/>
        <v>4</v>
      </c>
      <c r="V608">
        <f t="shared" ca="1" si="312"/>
        <v>14</v>
      </c>
      <c r="X608">
        <f t="shared" si="316"/>
        <v>608</v>
      </c>
      <c r="Y608">
        <f t="shared" si="321"/>
        <v>452</v>
      </c>
      <c r="Z608">
        <f t="shared" si="317"/>
        <v>453</v>
      </c>
      <c r="AA608">
        <f t="shared" si="313"/>
        <v>951</v>
      </c>
      <c r="AB608">
        <f t="shared" si="314"/>
        <v>500</v>
      </c>
      <c r="AM608" t="str">
        <f t="shared" si="315"/>
        <v>201901LP</v>
      </c>
      <c r="AN608">
        <f t="shared" ca="1" si="323"/>
        <v>33.000011627906986</v>
      </c>
      <c r="AO608">
        <f t="shared" ca="1" si="324"/>
        <v>2</v>
      </c>
      <c r="AP608">
        <f t="shared" ca="1" si="325"/>
        <v>1</v>
      </c>
      <c r="AQ608">
        <f t="shared" ca="1" si="326"/>
        <v>4</v>
      </c>
      <c r="AR608">
        <f t="shared" ca="1" si="327"/>
        <v>14.000000000000002</v>
      </c>
      <c r="AS608">
        <f ca="1">P608/J608</f>
        <v>1.492520217375933E-2</v>
      </c>
    </row>
    <row r="609" spans="1:45" hidden="1" outlineLevel="1" x14ac:dyDescent="0.4">
      <c r="A609">
        <f t="shared" si="304"/>
        <v>201901</v>
      </c>
      <c r="B609" t="s">
        <v>604</v>
      </c>
      <c r="C609" t="s">
        <v>647</v>
      </c>
      <c r="D609" t="str">
        <f t="shared" ca="1" si="322"/>
        <v>I116</v>
      </c>
      <c r="E609">
        <f t="shared" ca="1" si="305"/>
        <v>5</v>
      </c>
      <c r="F609">
        <f t="shared" ca="1" si="306"/>
        <v>35</v>
      </c>
      <c r="G609" t="str">
        <f t="shared" ca="1" si="318"/>
        <v>S10</v>
      </c>
      <c r="H609" t="str">
        <f t="shared" ca="1" si="319"/>
        <v>S104</v>
      </c>
      <c r="I609">
        <f ca="1">VLOOKUP(D609,PRC!$A$2:$B$21,2,0)*E609</f>
        <v>7300000</v>
      </c>
      <c r="J609">
        <f t="shared" ca="1" si="307"/>
        <v>5109996</v>
      </c>
      <c r="K609">
        <f ca="1">VLOOKUP(D609,PRC!$A$1:$C$21,3,0)*E609</f>
        <v>4380000</v>
      </c>
      <c r="L609">
        <f t="shared" ca="1" si="328"/>
        <v>146000</v>
      </c>
      <c r="M609">
        <f t="shared" ca="1" si="329"/>
        <v>73000</v>
      </c>
      <c r="N609">
        <f t="shared" ca="1" si="330"/>
        <v>292000</v>
      </c>
      <c r="O609">
        <f t="shared" ca="1" si="331"/>
        <v>949000</v>
      </c>
      <c r="P609">
        <f t="shared" ca="1" si="320"/>
        <v>-730004</v>
      </c>
      <c r="Q609">
        <f ca="1">IF(P609&gt;0,1,0)</f>
        <v>0</v>
      </c>
      <c r="R609">
        <f t="shared" ca="1" si="308"/>
        <v>30</v>
      </c>
      <c r="S609">
        <f t="shared" ca="1" si="309"/>
        <v>2</v>
      </c>
      <c r="T609">
        <f t="shared" ca="1" si="310"/>
        <v>1</v>
      </c>
      <c r="U609">
        <f t="shared" ca="1" si="311"/>
        <v>4</v>
      </c>
      <c r="V609">
        <f t="shared" ca="1" si="312"/>
        <v>13</v>
      </c>
      <c r="X609">
        <f t="shared" si="316"/>
        <v>609</v>
      </c>
      <c r="Y609">
        <f t="shared" si="321"/>
        <v>452</v>
      </c>
      <c r="Z609">
        <f t="shared" si="317"/>
        <v>453</v>
      </c>
      <c r="AA609">
        <f t="shared" si="313"/>
        <v>951</v>
      </c>
      <c r="AB609">
        <f t="shared" si="314"/>
        <v>500</v>
      </c>
      <c r="AM609" t="str">
        <f t="shared" si="315"/>
        <v>201901LP</v>
      </c>
      <c r="AN609">
        <f t="shared" ca="1" si="323"/>
        <v>30.000054794520548</v>
      </c>
      <c r="AO609">
        <f t="shared" ca="1" si="324"/>
        <v>2</v>
      </c>
      <c r="AP609">
        <f t="shared" ca="1" si="325"/>
        <v>1</v>
      </c>
      <c r="AQ609">
        <f t="shared" ca="1" si="326"/>
        <v>4</v>
      </c>
      <c r="AR609">
        <f t="shared" ca="1" si="327"/>
        <v>13</v>
      </c>
      <c r="AS609">
        <f ca="1">P609/J609</f>
        <v>-0.14285803746226025</v>
      </c>
    </row>
    <row r="610" spans="1:45" hidden="1" outlineLevel="1" x14ac:dyDescent="0.4">
      <c r="A610">
        <f t="shared" si="304"/>
        <v>201901</v>
      </c>
      <c r="B610" t="s">
        <v>605</v>
      </c>
      <c r="C610" t="s">
        <v>647</v>
      </c>
      <c r="D610" t="str">
        <f t="shared" ca="1" si="322"/>
        <v>I111</v>
      </c>
      <c r="E610">
        <f t="shared" ca="1" si="305"/>
        <v>8</v>
      </c>
      <c r="F610">
        <f t="shared" ca="1" si="306"/>
        <v>34</v>
      </c>
      <c r="G610" t="str">
        <f t="shared" ca="1" si="318"/>
        <v>S10</v>
      </c>
      <c r="H610" t="str">
        <f t="shared" ca="1" si="319"/>
        <v>S109</v>
      </c>
      <c r="I610">
        <f ca="1">VLOOKUP(D610,PRC!$A$2:$B$21,2,0)*E610</f>
        <v>1200000</v>
      </c>
      <c r="J610">
        <f t="shared" ca="1" si="307"/>
        <v>779996</v>
      </c>
      <c r="K610">
        <f ca="1">VLOOKUP(D610,PRC!$A$1:$C$21,3,0)*E610</f>
        <v>636000</v>
      </c>
      <c r="L610">
        <f t="shared" ca="1" si="328"/>
        <v>12000</v>
      </c>
      <c r="M610">
        <f t="shared" ca="1" si="329"/>
        <v>24000</v>
      </c>
      <c r="N610">
        <f t="shared" ca="1" si="330"/>
        <v>48000</v>
      </c>
      <c r="O610">
        <f t="shared" ca="1" si="331"/>
        <v>144000</v>
      </c>
      <c r="P610">
        <f t="shared" ca="1" si="320"/>
        <v>-84004</v>
      </c>
      <c r="Q610">
        <f ca="1">IF(P610&gt;0,1,0)</f>
        <v>0</v>
      </c>
      <c r="R610">
        <f t="shared" ca="1" si="308"/>
        <v>35</v>
      </c>
      <c r="S610">
        <f t="shared" ca="1" si="309"/>
        <v>1</v>
      </c>
      <c r="T610">
        <f t="shared" ca="1" si="310"/>
        <v>2</v>
      </c>
      <c r="U610">
        <f t="shared" ca="1" si="311"/>
        <v>4</v>
      </c>
      <c r="V610">
        <f t="shared" ca="1" si="312"/>
        <v>12</v>
      </c>
      <c r="X610">
        <f t="shared" si="316"/>
        <v>610</v>
      </c>
      <c r="Y610">
        <f t="shared" si="321"/>
        <v>452</v>
      </c>
      <c r="Z610">
        <f t="shared" si="317"/>
        <v>453</v>
      </c>
      <c r="AA610">
        <f t="shared" si="313"/>
        <v>951</v>
      </c>
      <c r="AB610">
        <f t="shared" si="314"/>
        <v>500</v>
      </c>
      <c r="AM610" t="str">
        <f t="shared" si="315"/>
        <v>201901LP</v>
      </c>
      <c r="AN610">
        <f t="shared" ca="1" si="323"/>
        <v>35.00033333333333</v>
      </c>
      <c r="AO610">
        <f t="shared" ca="1" si="324"/>
        <v>1</v>
      </c>
      <c r="AP610">
        <f t="shared" ca="1" si="325"/>
        <v>2</v>
      </c>
      <c r="AQ610">
        <f t="shared" ca="1" si="326"/>
        <v>4</v>
      </c>
      <c r="AR610">
        <f t="shared" ca="1" si="327"/>
        <v>12</v>
      </c>
      <c r="AS610">
        <f ca="1">P610/J610</f>
        <v>-0.10769798819481126</v>
      </c>
    </row>
    <row r="611" spans="1:45" hidden="1" outlineLevel="1" x14ac:dyDescent="0.4">
      <c r="A611">
        <f t="shared" si="304"/>
        <v>201901</v>
      </c>
      <c r="B611" t="s">
        <v>606</v>
      </c>
      <c r="C611" t="s">
        <v>647</v>
      </c>
      <c r="D611" t="str">
        <f t="shared" ca="1" si="322"/>
        <v>I117</v>
      </c>
      <c r="E611">
        <f t="shared" ca="1" si="305"/>
        <v>10</v>
      </c>
      <c r="F611">
        <f t="shared" ca="1" si="306"/>
        <v>34</v>
      </c>
      <c r="G611" t="str">
        <f t="shared" ca="1" si="318"/>
        <v>S11</v>
      </c>
      <c r="H611" t="str">
        <f t="shared" ca="1" si="319"/>
        <v>S113</v>
      </c>
      <c r="I611">
        <f ca="1">VLOOKUP(D611,PRC!$A$2:$B$21,2,0)*E611</f>
        <v>25000000</v>
      </c>
      <c r="J611">
        <f t="shared" ca="1" si="307"/>
        <v>17249996</v>
      </c>
      <c r="K611">
        <f ca="1">VLOOKUP(D611,PRC!$A$1:$C$21,3,0)*E611</f>
        <v>11500000</v>
      </c>
      <c r="L611">
        <f t="shared" ca="1" si="328"/>
        <v>750000</v>
      </c>
      <c r="M611">
        <f t="shared" ca="1" si="329"/>
        <v>250000</v>
      </c>
      <c r="N611">
        <f t="shared" ca="1" si="330"/>
        <v>1000000</v>
      </c>
      <c r="O611">
        <f t="shared" ca="1" si="331"/>
        <v>2500000</v>
      </c>
      <c r="P611">
        <f t="shared" ca="1" si="320"/>
        <v>1249996</v>
      </c>
      <c r="Q611">
        <f ca="1">IF(P611&gt;0,1,0)</f>
        <v>1</v>
      </c>
      <c r="R611">
        <f t="shared" ca="1" si="308"/>
        <v>31</v>
      </c>
      <c r="S611">
        <f t="shared" ca="1" si="309"/>
        <v>3</v>
      </c>
      <c r="T611">
        <f t="shared" ca="1" si="310"/>
        <v>1</v>
      </c>
      <c r="U611">
        <f t="shared" ca="1" si="311"/>
        <v>4</v>
      </c>
      <c r="V611">
        <f t="shared" ca="1" si="312"/>
        <v>10</v>
      </c>
      <c r="X611">
        <f t="shared" si="316"/>
        <v>611</v>
      </c>
      <c r="Y611">
        <f t="shared" si="321"/>
        <v>452</v>
      </c>
      <c r="Z611">
        <f t="shared" si="317"/>
        <v>453</v>
      </c>
      <c r="AA611">
        <f t="shared" si="313"/>
        <v>951</v>
      </c>
      <c r="AB611">
        <f t="shared" si="314"/>
        <v>500</v>
      </c>
      <c r="AM611" t="str">
        <f t="shared" si="315"/>
        <v>201901LP</v>
      </c>
      <c r="AN611">
        <f t="shared" ca="1" si="323"/>
        <v>31.000015999999995</v>
      </c>
      <c r="AO611">
        <f t="shared" ca="1" si="324"/>
        <v>3</v>
      </c>
      <c r="AP611">
        <f t="shared" ca="1" si="325"/>
        <v>1</v>
      </c>
      <c r="AQ611">
        <f t="shared" ca="1" si="326"/>
        <v>4</v>
      </c>
      <c r="AR611">
        <f t="shared" ca="1" si="327"/>
        <v>10</v>
      </c>
      <c r="AS611">
        <f ca="1">P611/J611</f>
        <v>7.2463553035026787E-2</v>
      </c>
    </row>
    <row r="612" spans="1:45" hidden="1" outlineLevel="1" x14ac:dyDescent="0.4">
      <c r="A612">
        <f t="shared" si="304"/>
        <v>201901</v>
      </c>
      <c r="B612" t="s">
        <v>607</v>
      </c>
      <c r="C612" t="s">
        <v>647</v>
      </c>
      <c r="D612" t="str">
        <f t="shared" ca="1" si="322"/>
        <v>I115</v>
      </c>
      <c r="E612">
        <f t="shared" ca="1" si="305"/>
        <v>6</v>
      </c>
      <c r="F612">
        <f t="shared" ca="1" si="306"/>
        <v>32</v>
      </c>
      <c r="G612" t="str">
        <f t="shared" ca="1" si="318"/>
        <v>S10</v>
      </c>
      <c r="H612" t="str">
        <f t="shared" ca="1" si="319"/>
        <v>S105</v>
      </c>
      <c r="I612">
        <f ca="1">VLOOKUP(D612,PRC!$A$2:$B$21,2,0)*E612</f>
        <v>30000</v>
      </c>
      <c r="J612">
        <f t="shared" ca="1" si="307"/>
        <v>20996</v>
      </c>
      <c r="K612">
        <f ca="1">VLOOKUP(D612,PRC!$A$1:$C$21,3,0)*E612</f>
        <v>14400</v>
      </c>
      <c r="L612">
        <f t="shared" ca="1" si="328"/>
        <v>1000</v>
      </c>
      <c r="M612">
        <f t="shared" ca="1" si="329"/>
        <v>1000</v>
      </c>
      <c r="N612">
        <f t="shared" ca="1" si="330"/>
        <v>1000</v>
      </c>
      <c r="O612">
        <f t="shared" ca="1" si="331"/>
        <v>5000</v>
      </c>
      <c r="P612">
        <f t="shared" ca="1" si="320"/>
        <v>-1404</v>
      </c>
      <c r="Q612">
        <f ca="1">IF(P612&gt;0,1,0)</f>
        <v>0</v>
      </c>
      <c r="R612">
        <f t="shared" ca="1" si="308"/>
        <v>30</v>
      </c>
      <c r="S612">
        <f t="shared" ca="1" si="309"/>
        <v>3</v>
      </c>
      <c r="T612">
        <f t="shared" ca="1" si="310"/>
        <v>3</v>
      </c>
      <c r="U612">
        <f t="shared" ca="1" si="311"/>
        <v>3</v>
      </c>
      <c r="V612">
        <f t="shared" ca="1" si="312"/>
        <v>15</v>
      </c>
      <c r="X612">
        <f t="shared" si="316"/>
        <v>612</v>
      </c>
      <c r="Y612">
        <f t="shared" si="321"/>
        <v>452</v>
      </c>
      <c r="Z612">
        <f t="shared" si="317"/>
        <v>453</v>
      </c>
      <c r="AA612">
        <f t="shared" si="313"/>
        <v>951</v>
      </c>
      <c r="AB612">
        <f t="shared" si="314"/>
        <v>500</v>
      </c>
      <c r="AM612" t="str">
        <f t="shared" si="315"/>
        <v>201901LP</v>
      </c>
      <c r="AN612">
        <f t="shared" ca="1" si="323"/>
        <v>30.013333333333335</v>
      </c>
      <c r="AO612">
        <f t="shared" ca="1" si="324"/>
        <v>3.3333333333333335</v>
      </c>
      <c r="AP612">
        <f t="shared" ca="1" si="325"/>
        <v>3.3333333333333335</v>
      </c>
      <c r="AQ612">
        <f t="shared" ca="1" si="326"/>
        <v>3.3333333333333335</v>
      </c>
      <c r="AR612">
        <f t="shared" ca="1" si="327"/>
        <v>16.666666666666664</v>
      </c>
      <c r="AS612">
        <f ca="1">P612/J612</f>
        <v>-6.6869879977138502E-2</v>
      </c>
    </row>
    <row r="613" spans="1:45" hidden="1" outlineLevel="1" x14ac:dyDescent="0.4">
      <c r="A613">
        <f t="shared" si="304"/>
        <v>201901</v>
      </c>
      <c r="B613" t="s">
        <v>608</v>
      </c>
      <c r="C613" t="s">
        <v>647</v>
      </c>
      <c r="D613" t="str">
        <f t="shared" ca="1" si="322"/>
        <v>I103</v>
      </c>
      <c r="E613">
        <f t="shared" ca="1" si="305"/>
        <v>7</v>
      </c>
      <c r="F613">
        <f t="shared" ca="1" si="306"/>
        <v>34</v>
      </c>
      <c r="G613" t="str">
        <f t="shared" ca="1" si="318"/>
        <v>S11</v>
      </c>
      <c r="H613" t="str">
        <f t="shared" ca="1" si="319"/>
        <v>S116</v>
      </c>
      <c r="I613">
        <f ca="1">VLOOKUP(D613,PRC!$A$2:$B$21,2,0)*E613</f>
        <v>350000</v>
      </c>
      <c r="J613">
        <f t="shared" ca="1" si="307"/>
        <v>230995.99999999997</v>
      </c>
      <c r="K613">
        <f ca="1">VLOOKUP(D613,PRC!$A$1:$C$21,3,0)*E613</f>
        <v>199500</v>
      </c>
      <c r="L613">
        <f t="shared" ca="1" si="328"/>
        <v>7000</v>
      </c>
      <c r="M613">
        <f t="shared" ca="1" si="329"/>
        <v>11000</v>
      </c>
      <c r="N613">
        <f t="shared" ca="1" si="330"/>
        <v>11000</v>
      </c>
      <c r="O613">
        <f t="shared" ca="1" si="331"/>
        <v>39000</v>
      </c>
      <c r="P613">
        <f t="shared" ca="1" si="320"/>
        <v>-36504.000000000029</v>
      </c>
      <c r="Q613">
        <f ca="1">IF(P613&gt;0,1,0)</f>
        <v>0</v>
      </c>
      <c r="R613">
        <f t="shared" ca="1" si="308"/>
        <v>34</v>
      </c>
      <c r="S613">
        <f t="shared" ca="1" si="309"/>
        <v>2</v>
      </c>
      <c r="T613">
        <f t="shared" ca="1" si="310"/>
        <v>3</v>
      </c>
      <c r="U613">
        <f t="shared" ca="1" si="311"/>
        <v>3</v>
      </c>
      <c r="V613">
        <f t="shared" ca="1" si="312"/>
        <v>11</v>
      </c>
      <c r="X613">
        <f t="shared" si="316"/>
        <v>613</v>
      </c>
      <c r="Y613">
        <f t="shared" si="321"/>
        <v>452</v>
      </c>
      <c r="Z613">
        <f t="shared" si="317"/>
        <v>453</v>
      </c>
      <c r="AA613">
        <f t="shared" si="313"/>
        <v>951</v>
      </c>
      <c r="AB613">
        <f t="shared" si="314"/>
        <v>500</v>
      </c>
      <c r="AM613" t="str">
        <f t="shared" si="315"/>
        <v>201901LP</v>
      </c>
      <c r="AN613">
        <f t="shared" ca="1" si="323"/>
        <v>34.001142857142867</v>
      </c>
      <c r="AO613">
        <f t="shared" ca="1" si="324"/>
        <v>2</v>
      </c>
      <c r="AP613">
        <f t="shared" ca="1" si="325"/>
        <v>3.1428571428571432</v>
      </c>
      <c r="AQ613">
        <f t="shared" ca="1" si="326"/>
        <v>3.1428571428571432</v>
      </c>
      <c r="AR613">
        <f t="shared" ca="1" si="327"/>
        <v>11.142857142857142</v>
      </c>
      <c r="AS613">
        <f ca="1">P613/J613</f>
        <v>-0.15802871045386083</v>
      </c>
    </row>
    <row r="614" spans="1:45" hidden="1" outlineLevel="1" x14ac:dyDescent="0.4">
      <c r="A614">
        <f t="shared" si="304"/>
        <v>201901</v>
      </c>
      <c r="B614" t="s">
        <v>609</v>
      </c>
      <c r="C614" t="s">
        <v>647</v>
      </c>
      <c r="D614" t="str">
        <f t="shared" ca="1" si="322"/>
        <v>I118</v>
      </c>
      <c r="E614">
        <f t="shared" ca="1" si="305"/>
        <v>6</v>
      </c>
      <c r="F614">
        <f t="shared" ca="1" si="306"/>
        <v>31</v>
      </c>
      <c r="G614" t="str">
        <f t="shared" ca="1" si="318"/>
        <v>S10</v>
      </c>
      <c r="H614" t="str">
        <f t="shared" ca="1" si="319"/>
        <v>S103</v>
      </c>
      <c r="I614">
        <f ca="1">VLOOKUP(D614,PRC!$A$2:$B$21,2,0)*E614</f>
        <v>3180000</v>
      </c>
      <c r="J614">
        <f t="shared" ca="1" si="307"/>
        <v>2066996</v>
      </c>
      <c r="K614">
        <f ca="1">VLOOKUP(D614,PRC!$A$1:$C$21,3,0)*E614</f>
        <v>1335600</v>
      </c>
      <c r="L614">
        <f t="shared" ca="1" si="328"/>
        <v>32000</v>
      </c>
      <c r="M614">
        <f t="shared" ca="1" si="329"/>
        <v>64000</v>
      </c>
      <c r="N614">
        <f t="shared" ca="1" si="330"/>
        <v>159000</v>
      </c>
      <c r="O614">
        <f t="shared" ca="1" si="331"/>
        <v>413000</v>
      </c>
      <c r="P614">
        <f t="shared" ca="1" si="320"/>
        <v>63396</v>
      </c>
      <c r="Q614">
        <f ca="1">IF(P614&gt;0,1,0)</f>
        <v>1</v>
      </c>
      <c r="R614">
        <f t="shared" ca="1" si="308"/>
        <v>35</v>
      </c>
      <c r="S614">
        <f t="shared" ca="1" si="309"/>
        <v>1</v>
      </c>
      <c r="T614">
        <f t="shared" ca="1" si="310"/>
        <v>2</v>
      </c>
      <c r="U614">
        <f t="shared" ca="1" si="311"/>
        <v>5</v>
      </c>
      <c r="V614">
        <f t="shared" ca="1" si="312"/>
        <v>13</v>
      </c>
      <c r="X614">
        <f t="shared" si="316"/>
        <v>614</v>
      </c>
      <c r="Y614">
        <f t="shared" si="321"/>
        <v>452</v>
      </c>
      <c r="Z614">
        <f t="shared" si="317"/>
        <v>453</v>
      </c>
      <c r="AA614">
        <f t="shared" si="313"/>
        <v>951</v>
      </c>
      <c r="AB614">
        <f t="shared" si="314"/>
        <v>500</v>
      </c>
      <c r="AM614" t="str">
        <f t="shared" si="315"/>
        <v>201901LP</v>
      </c>
      <c r="AN614">
        <f t="shared" ca="1" si="323"/>
        <v>35.00012578616353</v>
      </c>
      <c r="AO614">
        <f t="shared" ca="1" si="324"/>
        <v>1.0062893081761006</v>
      </c>
      <c r="AP614">
        <f t="shared" ca="1" si="325"/>
        <v>2.0125786163522013</v>
      </c>
      <c r="AQ614">
        <f t="shared" ca="1" si="326"/>
        <v>5</v>
      </c>
      <c r="AR614">
        <f t="shared" ca="1" si="327"/>
        <v>12.987421383647799</v>
      </c>
      <c r="AS614">
        <f ca="1">P614/J614</f>
        <v>3.0670596363031183E-2</v>
      </c>
    </row>
    <row r="615" spans="1:45" hidden="1" outlineLevel="1" x14ac:dyDescent="0.4">
      <c r="A615">
        <f t="shared" si="304"/>
        <v>201901</v>
      </c>
      <c r="B615" t="s">
        <v>610</v>
      </c>
      <c r="C615" t="s">
        <v>647</v>
      </c>
      <c r="D615" t="str">
        <f t="shared" ca="1" si="322"/>
        <v>I112</v>
      </c>
      <c r="E615">
        <f t="shared" ca="1" si="305"/>
        <v>10</v>
      </c>
      <c r="F615">
        <f t="shared" ca="1" si="306"/>
        <v>31</v>
      </c>
      <c r="G615" t="str">
        <f t="shared" ca="1" si="318"/>
        <v>S10</v>
      </c>
      <c r="H615" t="str">
        <f t="shared" ca="1" si="319"/>
        <v>S107</v>
      </c>
      <c r="I615">
        <f ca="1">VLOOKUP(D615,PRC!$A$2:$B$21,2,0)*E615</f>
        <v>650000</v>
      </c>
      <c r="J615">
        <f t="shared" ca="1" si="307"/>
        <v>422496</v>
      </c>
      <c r="K615">
        <f ca="1">VLOOKUP(D615,PRC!$A$1:$C$21,3,0)*E615</f>
        <v>325000</v>
      </c>
      <c r="L615">
        <f t="shared" ca="1" si="328"/>
        <v>13000</v>
      </c>
      <c r="M615">
        <f t="shared" ca="1" si="329"/>
        <v>13000</v>
      </c>
      <c r="N615">
        <f t="shared" ca="1" si="330"/>
        <v>26000</v>
      </c>
      <c r="O615">
        <f t="shared" ca="1" si="331"/>
        <v>65000</v>
      </c>
      <c r="P615">
        <f t="shared" ca="1" si="320"/>
        <v>-19504</v>
      </c>
      <c r="Q615">
        <f ca="1">IF(P615&gt;0,1,0)</f>
        <v>0</v>
      </c>
      <c r="R615">
        <f t="shared" ca="1" si="308"/>
        <v>35</v>
      </c>
      <c r="S615">
        <f t="shared" ca="1" si="309"/>
        <v>2</v>
      </c>
      <c r="T615">
        <f t="shared" ca="1" si="310"/>
        <v>2</v>
      </c>
      <c r="U615">
        <f t="shared" ca="1" si="311"/>
        <v>4</v>
      </c>
      <c r="V615">
        <f t="shared" ca="1" si="312"/>
        <v>10</v>
      </c>
      <c r="X615">
        <f t="shared" si="316"/>
        <v>615</v>
      </c>
      <c r="Y615">
        <f t="shared" si="321"/>
        <v>452</v>
      </c>
      <c r="Z615">
        <f t="shared" si="317"/>
        <v>453</v>
      </c>
      <c r="AA615">
        <f t="shared" si="313"/>
        <v>951</v>
      </c>
      <c r="AB615">
        <f t="shared" si="314"/>
        <v>500</v>
      </c>
      <c r="AM615" t="str">
        <f t="shared" si="315"/>
        <v>201901LP</v>
      </c>
      <c r="AN615">
        <f t="shared" ca="1" si="323"/>
        <v>35.000615384615386</v>
      </c>
      <c r="AO615">
        <f t="shared" ca="1" si="324"/>
        <v>2</v>
      </c>
      <c r="AP615">
        <f t="shared" ca="1" si="325"/>
        <v>2</v>
      </c>
      <c r="AQ615">
        <f t="shared" ca="1" si="326"/>
        <v>4</v>
      </c>
      <c r="AR615">
        <f t="shared" ca="1" si="327"/>
        <v>10</v>
      </c>
      <c r="AS615">
        <f ca="1">P615/J615</f>
        <v>-4.6163750662728167E-2</v>
      </c>
    </row>
    <row r="616" spans="1:45" hidden="1" outlineLevel="1" x14ac:dyDescent="0.4">
      <c r="A616">
        <f t="shared" si="304"/>
        <v>201901</v>
      </c>
      <c r="B616" t="s">
        <v>611</v>
      </c>
      <c r="C616" t="s">
        <v>647</v>
      </c>
      <c r="D616" t="str">
        <f t="shared" ca="1" si="322"/>
        <v>I108</v>
      </c>
      <c r="E616">
        <f t="shared" ca="1" si="305"/>
        <v>7</v>
      </c>
      <c r="F616">
        <f t="shared" ca="1" si="306"/>
        <v>32</v>
      </c>
      <c r="G616" t="str">
        <f t="shared" ca="1" si="318"/>
        <v>S11</v>
      </c>
      <c r="H616" t="str">
        <f t="shared" ca="1" si="319"/>
        <v>S115</v>
      </c>
      <c r="I616">
        <f ca="1">VLOOKUP(D616,PRC!$A$2:$B$21,2,0)*E616</f>
        <v>280000</v>
      </c>
      <c r="J616">
        <f t="shared" ca="1" si="307"/>
        <v>187595.99999999997</v>
      </c>
      <c r="K616">
        <f ca="1">VLOOKUP(D616,PRC!$A$1:$C$21,3,0)*E616</f>
        <v>128800</v>
      </c>
      <c r="L616">
        <f t="shared" ca="1" si="328"/>
        <v>6000</v>
      </c>
      <c r="M616">
        <f t="shared" ca="1" si="329"/>
        <v>6000</v>
      </c>
      <c r="N616">
        <f t="shared" ca="1" si="330"/>
        <v>8000</v>
      </c>
      <c r="O616">
        <f t="shared" ca="1" si="331"/>
        <v>39000</v>
      </c>
      <c r="P616">
        <f t="shared" ca="1" si="320"/>
        <v>-204.0000000000291</v>
      </c>
      <c r="Q616">
        <f ca="1">IF(P616&gt;0,1,0)</f>
        <v>0</v>
      </c>
      <c r="R616">
        <f t="shared" ca="1" si="308"/>
        <v>33</v>
      </c>
      <c r="S616">
        <f t="shared" ca="1" si="309"/>
        <v>2</v>
      </c>
      <c r="T616">
        <f t="shared" ca="1" si="310"/>
        <v>2</v>
      </c>
      <c r="U616">
        <f t="shared" ca="1" si="311"/>
        <v>3</v>
      </c>
      <c r="V616">
        <f t="shared" ca="1" si="312"/>
        <v>14</v>
      </c>
      <c r="X616">
        <f t="shared" si="316"/>
        <v>616</v>
      </c>
      <c r="Y616">
        <f t="shared" si="321"/>
        <v>452</v>
      </c>
      <c r="Z616">
        <f t="shared" si="317"/>
        <v>453</v>
      </c>
      <c r="AA616">
        <f t="shared" si="313"/>
        <v>951</v>
      </c>
      <c r="AB616">
        <f t="shared" si="314"/>
        <v>500</v>
      </c>
      <c r="AM616" t="str">
        <f t="shared" si="315"/>
        <v>201901LP</v>
      </c>
      <c r="AN616">
        <f t="shared" ca="1" si="323"/>
        <v>33.001428571428583</v>
      </c>
      <c r="AO616">
        <f t="shared" ca="1" si="324"/>
        <v>2.1428571428571428</v>
      </c>
      <c r="AP616">
        <f t="shared" ca="1" si="325"/>
        <v>2.1428571428571428</v>
      </c>
      <c r="AQ616">
        <f t="shared" ca="1" si="326"/>
        <v>2.8571428571428572</v>
      </c>
      <c r="AR616">
        <f t="shared" ca="1" si="327"/>
        <v>13.928571428571429</v>
      </c>
      <c r="AS616">
        <f ca="1">P616/J616</f>
        <v>-1.0874432290668731E-3</v>
      </c>
    </row>
    <row r="617" spans="1:45" hidden="1" outlineLevel="1" x14ac:dyDescent="0.4">
      <c r="A617">
        <f t="shared" si="304"/>
        <v>201901</v>
      </c>
      <c r="B617" t="s">
        <v>612</v>
      </c>
      <c r="C617" t="s">
        <v>647</v>
      </c>
      <c r="D617" t="str">
        <f t="shared" ca="1" si="322"/>
        <v>I101</v>
      </c>
      <c r="E617">
        <f t="shared" ca="1" si="305"/>
        <v>9</v>
      </c>
      <c r="F617">
        <f t="shared" ca="1" si="306"/>
        <v>33</v>
      </c>
      <c r="G617" t="str">
        <f t="shared" ca="1" si="318"/>
        <v>S10</v>
      </c>
      <c r="H617" t="str">
        <f t="shared" ca="1" si="319"/>
        <v>S106</v>
      </c>
      <c r="I617">
        <f ca="1">VLOOKUP(D617,PRC!$A$2:$B$21,2,0)*E617</f>
        <v>270000</v>
      </c>
      <c r="J617">
        <f t="shared" ca="1" si="307"/>
        <v>175496</v>
      </c>
      <c r="K617">
        <f ca="1">VLOOKUP(D617,PRC!$A$1:$C$21,3,0)*E617</f>
        <v>140400</v>
      </c>
      <c r="L617">
        <f t="shared" ca="1" si="328"/>
        <v>5000</v>
      </c>
      <c r="M617">
        <f t="shared" ca="1" si="329"/>
        <v>5000</v>
      </c>
      <c r="N617">
        <f t="shared" ca="1" si="330"/>
        <v>11000</v>
      </c>
      <c r="O617">
        <f t="shared" ca="1" si="331"/>
        <v>27000</v>
      </c>
      <c r="P617">
        <f t="shared" ca="1" si="320"/>
        <v>-12904</v>
      </c>
      <c r="Q617">
        <f ca="1">IF(P617&gt;0,1,0)</f>
        <v>0</v>
      </c>
      <c r="R617">
        <f t="shared" ca="1" si="308"/>
        <v>35</v>
      </c>
      <c r="S617">
        <f t="shared" ca="1" si="309"/>
        <v>2</v>
      </c>
      <c r="T617">
        <f t="shared" ca="1" si="310"/>
        <v>2</v>
      </c>
      <c r="U617">
        <f t="shared" ca="1" si="311"/>
        <v>4</v>
      </c>
      <c r="V617">
        <f t="shared" ca="1" si="312"/>
        <v>10</v>
      </c>
      <c r="X617">
        <f t="shared" si="316"/>
        <v>617</v>
      </c>
      <c r="Y617">
        <f t="shared" si="321"/>
        <v>452</v>
      </c>
      <c r="Z617">
        <f t="shared" si="317"/>
        <v>453</v>
      </c>
      <c r="AA617">
        <f t="shared" si="313"/>
        <v>951</v>
      </c>
      <c r="AB617">
        <f t="shared" si="314"/>
        <v>500</v>
      </c>
      <c r="AM617" t="str">
        <f t="shared" si="315"/>
        <v>201901LP</v>
      </c>
      <c r="AN617">
        <f t="shared" ca="1" si="323"/>
        <v>35.001481481481477</v>
      </c>
      <c r="AO617">
        <f t="shared" ca="1" si="324"/>
        <v>1.8518518518518516</v>
      </c>
      <c r="AP617">
        <f t="shared" ca="1" si="325"/>
        <v>1.8518518518518516</v>
      </c>
      <c r="AQ617">
        <f t="shared" ca="1" si="326"/>
        <v>4.0740740740740744</v>
      </c>
      <c r="AR617">
        <f t="shared" ca="1" si="327"/>
        <v>10</v>
      </c>
      <c r="AS617">
        <f ca="1">P617/J617</f>
        <v>-7.3528741395815292E-2</v>
      </c>
    </row>
    <row r="618" spans="1:45" hidden="1" outlineLevel="1" x14ac:dyDescent="0.4">
      <c r="A618">
        <f t="shared" si="304"/>
        <v>201901</v>
      </c>
      <c r="B618" t="s">
        <v>613</v>
      </c>
      <c r="C618" t="s">
        <v>647</v>
      </c>
      <c r="D618" t="str">
        <f t="shared" ca="1" si="322"/>
        <v>I118</v>
      </c>
      <c r="E618">
        <f t="shared" ca="1" si="305"/>
        <v>6</v>
      </c>
      <c r="F618">
        <f t="shared" ca="1" si="306"/>
        <v>35</v>
      </c>
      <c r="G618" t="str">
        <f t="shared" ca="1" si="318"/>
        <v>S11</v>
      </c>
      <c r="H618" t="str">
        <f t="shared" ca="1" si="319"/>
        <v>S114</v>
      </c>
      <c r="I618">
        <f ca="1">VLOOKUP(D618,PRC!$A$2:$B$21,2,0)*E618</f>
        <v>3180000</v>
      </c>
      <c r="J618">
        <f t="shared" ca="1" si="307"/>
        <v>2098795.9999999995</v>
      </c>
      <c r="K618">
        <f ca="1">VLOOKUP(D618,PRC!$A$1:$C$21,3,0)*E618</f>
        <v>1335600</v>
      </c>
      <c r="L618">
        <f t="shared" ca="1" si="328"/>
        <v>95000</v>
      </c>
      <c r="M618">
        <f t="shared" ca="1" si="329"/>
        <v>95000</v>
      </c>
      <c r="N618">
        <f t="shared" ca="1" si="330"/>
        <v>95000</v>
      </c>
      <c r="O618">
        <f t="shared" ca="1" si="331"/>
        <v>445000</v>
      </c>
      <c r="P618">
        <f t="shared" ca="1" si="320"/>
        <v>33195.999999999534</v>
      </c>
      <c r="Q618">
        <f ca="1">IF(P618&gt;0,1,0)</f>
        <v>1</v>
      </c>
      <c r="R618">
        <f t="shared" ca="1" si="308"/>
        <v>34</v>
      </c>
      <c r="S618">
        <f t="shared" ca="1" si="309"/>
        <v>3</v>
      </c>
      <c r="T618">
        <f t="shared" ca="1" si="310"/>
        <v>3</v>
      </c>
      <c r="U618">
        <f t="shared" ca="1" si="311"/>
        <v>3</v>
      </c>
      <c r="V618">
        <f t="shared" ca="1" si="312"/>
        <v>14</v>
      </c>
      <c r="X618">
        <f t="shared" si="316"/>
        <v>618</v>
      </c>
      <c r="Y618">
        <f t="shared" si="321"/>
        <v>452</v>
      </c>
      <c r="Z618">
        <f t="shared" si="317"/>
        <v>453</v>
      </c>
      <c r="AA618">
        <f t="shared" si="313"/>
        <v>951</v>
      </c>
      <c r="AB618">
        <f t="shared" si="314"/>
        <v>500</v>
      </c>
      <c r="AM618" t="str">
        <f t="shared" si="315"/>
        <v>201901LP</v>
      </c>
      <c r="AN618">
        <f t="shared" ca="1" si="323"/>
        <v>34.000125786163537</v>
      </c>
      <c r="AO618">
        <f t="shared" ca="1" si="324"/>
        <v>2.9874213836477987</v>
      </c>
      <c r="AP618">
        <f t="shared" ca="1" si="325"/>
        <v>2.9874213836477987</v>
      </c>
      <c r="AQ618">
        <f t="shared" ca="1" si="326"/>
        <v>2.9874213836477987</v>
      </c>
      <c r="AR618">
        <f t="shared" ca="1" si="327"/>
        <v>13.9937106918239</v>
      </c>
      <c r="AS618">
        <f ca="1">P618/J618</f>
        <v>1.5816687281660316E-2</v>
      </c>
    </row>
    <row r="619" spans="1:45" hidden="1" outlineLevel="1" x14ac:dyDescent="0.4">
      <c r="A619">
        <f t="shared" si="304"/>
        <v>201901</v>
      </c>
      <c r="B619" t="s">
        <v>614</v>
      </c>
      <c r="C619" t="s">
        <v>647</v>
      </c>
      <c r="D619" t="str">
        <f t="shared" ca="1" si="322"/>
        <v>I116</v>
      </c>
      <c r="E619">
        <f t="shared" ca="1" si="305"/>
        <v>6</v>
      </c>
      <c r="F619">
        <f t="shared" ca="1" si="306"/>
        <v>32</v>
      </c>
      <c r="G619" t="str">
        <f t="shared" ca="1" si="318"/>
        <v>S10</v>
      </c>
      <c r="H619" t="str">
        <f t="shared" ca="1" si="319"/>
        <v>S104</v>
      </c>
      <c r="I619">
        <f ca="1">VLOOKUP(D619,PRC!$A$2:$B$21,2,0)*E619</f>
        <v>8760000</v>
      </c>
      <c r="J619">
        <f t="shared" ca="1" si="307"/>
        <v>5869195.9999999991</v>
      </c>
      <c r="K619">
        <f ca="1">VLOOKUP(D619,PRC!$A$1:$C$21,3,0)*E619</f>
        <v>5256000</v>
      </c>
      <c r="L619">
        <f t="shared" ca="1" si="328"/>
        <v>175000</v>
      </c>
      <c r="M619">
        <f t="shared" ca="1" si="329"/>
        <v>175000</v>
      </c>
      <c r="N619">
        <f t="shared" ca="1" si="330"/>
        <v>88000</v>
      </c>
      <c r="O619">
        <f t="shared" ca="1" si="331"/>
        <v>1139000</v>
      </c>
      <c r="P619">
        <f t="shared" ca="1" si="320"/>
        <v>-963804.00000000093</v>
      </c>
      <c r="Q619">
        <f ca="1">IF(P619&gt;0,1,0)</f>
        <v>0</v>
      </c>
      <c r="R619">
        <f t="shared" ca="1" si="308"/>
        <v>33</v>
      </c>
      <c r="S619">
        <f t="shared" ca="1" si="309"/>
        <v>2</v>
      </c>
      <c r="T619">
        <f t="shared" ca="1" si="310"/>
        <v>2</v>
      </c>
      <c r="U619">
        <f t="shared" ca="1" si="311"/>
        <v>1</v>
      </c>
      <c r="V619">
        <f t="shared" ca="1" si="312"/>
        <v>13</v>
      </c>
      <c r="X619">
        <f t="shared" si="316"/>
        <v>619</v>
      </c>
      <c r="Y619">
        <f t="shared" si="321"/>
        <v>452</v>
      </c>
      <c r="Z619">
        <f t="shared" si="317"/>
        <v>453</v>
      </c>
      <c r="AA619">
        <f t="shared" si="313"/>
        <v>951</v>
      </c>
      <c r="AB619">
        <f t="shared" si="314"/>
        <v>500</v>
      </c>
      <c r="AM619" t="str">
        <f t="shared" si="315"/>
        <v>201901LP</v>
      </c>
      <c r="AN619">
        <f t="shared" ca="1" si="323"/>
        <v>33.000045662100462</v>
      </c>
      <c r="AO619">
        <f t="shared" ca="1" si="324"/>
        <v>1.9977168949771689</v>
      </c>
      <c r="AP619">
        <f t="shared" ca="1" si="325"/>
        <v>1.9977168949771689</v>
      </c>
      <c r="AQ619">
        <f t="shared" ca="1" si="326"/>
        <v>1.004566210045662</v>
      </c>
      <c r="AR619">
        <f t="shared" ca="1" si="327"/>
        <v>13.00228310502283</v>
      </c>
      <c r="AS619">
        <f ca="1">P619/J619</f>
        <v>-0.16421397411161615</v>
      </c>
    </row>
    <row r="620" spans="1:45" hidden="1" outlineLevel="1" x14ac:dyDescent="0.4">
      <c r="A620">
        <f t="shared" si="304"/>
        <v>201901</v>
      </c>
      <c r="B620" t="s">
        <v>615</v>
      </c>
      <c r="C620" t="s">
        <v>647</v>
      </c>
      <c r="D620" t="str">
        <f t="shared" ca="1" si="322"/>
        <v>I106</v>
      </c>
      <c r="E620">
        <f t="shared" ca="1" si="305"/>
        <v>9</v>
      </c>
      <c r="F620">
        <f t="shared" ca="1" si="306"/>
        <v>32</v>
      </c>
      <c r="G620" t="str">
        <f t="shared" ca="1" si="318"/>
        <v>S11</v>
      </c>
      <c r="H620" t="str">
        <f t="shared" ca="1" si="319"/>
        <v>S116</v>
      </c>
      <c r="I620">
        <f ca="1">VLOOKUP(D620,PRC!$A$2:$B$21,2,0)*E620</f>
        <v>180000</v>
      </c>
      <c r="J620">
        <f t="shared" ca="1" si="307"/>
        <v>116996</v>
      </c>
      <c r="K620">
        <f ca="1">VLOOKUP(D620,PRC!$A$1:$C$21,3,0)*E620</f>
        <v>95400</v>
      </c>
      <c r="L620">
        <f t="shared" ca="1" si="328"/>
        <v>2000</v>
      </c>
      <c r="M620">
        <f t="shared" ca="1" si="329"/>
        <v>2000</v>
      </c>
      <c r="N620">
        <f t="shared" ca="1" si="330"/>
        <v>5000</v>
      </c>
      <c r="O620">
        <f t="shared" ca="1" si="331"/>
        <v>22000</v>
      </c>
      <c r="P620">
        <f t="shared" ca="1" si="320"/>
        <v>-9404</v>
      </c>
      <c r="Q620">
        <f ca="1">IF(P620&gt;0,1,0)</f>
        <v>0</v>
      </c>
      <c r="R620">
        <f t="shared" ca="1" si="308"/>
        <v>35</v>
      </c>
      <c r="S620">
        <f t="shared" ca="1" si="309"/>
        <v>1</v>
      </c>
      <c r="T620">
        <f t="shared" ca="1" si="310"/>
        <v>1</v>
      </c>
      <c r="U620">
        <f t="shared" ca="1" si="311"/>
        <v>3</v>
      </c>
      <c r="V620">
        <f t="shared" ca="1" si="312"/>
        <v>12</v>
      </c>
      <c r="X620">
        <f t="shared" si="316"/>
        <v>620</v>
      </c>
      <c r="Y620">
        <f t="shared" si="321"/>
        <v>452</v>
      </c>
      <c r="Z620">
        <f t="shared" si="317"/>
        <v>453</v>
      </c>
      <c r="AA620">
        <f t="shared" si="313"/>
        <v>951</v>
      </c>
      <c r="AB620">
        <f t="shared" si="314"/>
        <v>500</v>
      </c>
      <c r="AM620" t="str">
        <f t="shared" si="315"/>
        <v>201901LP</v>
      </c>
      <c r="AN620">
        <f t="shared" ca="1" si="323"/>
        <v>35.002222222222223</v>
      </c>
      <c r="AO620">
        <f t="shared" ca="1" si="324"/>
        <v>1.1111111111111112</v>
      </c>
      <c r="AP620">
        <f t="shared" ca="1" si="325"/>
        <v>1.1111111111111112</v>
      </c>
      <c r="AQ620">
        <f t="shared" ca="1" si="326"/>
        <v>2.7777777777777777</v>
      </c>
      <c r="AR620">
        <f t="shared" ca="1" si="327"/>
        <v>12.222222222222221</v>
      </c>
      <c r="AS620">
        <f ca="1">P620/J620</f>
        <v>-8.0378816369790426E-2</v>
      </c>
    </row>
    <row r="621" spans="1:45" hidden="1" outlineLevel="1" x14ac:dyDescent="0.4">
      <c r="A621">
        <f t="shared" si="304"/>
        <v>201901</v>
      </c>
      <c r="B621" t="s">
        <v>616</v>
      </c>
      <c r="C621" t="s">
        <v>647</v>
      </c>
      <c r="D621" t="str">
        <f t="shared" ca="1" si="322"/>
        <v>I119</v>
      </c>
      <c r="E621">
        <f t="shared" ca="1" si="305"/>
        <v>8</v>
      </c>
      <c r="F621">
        <f t="shared" ca="1" si="306"/>
        <v>30</v>
      </c>
      <c r="G621" t="str">
        <f t="shared" ca="1" si="318"/>
        <v>S11</v>
      </c>
      <c r="H621" t="str">
        <f t="shared" ca="1" si="319"/>
        <v>S113</v>
      </c>
      <c r="I621">
        <f ca="1">VLOOKUP(D621,PRC!$A$2:$B$21,2,0)*E621</f>
        <v>760000</v>
      </c>
      <c r="J621">
        <f t="shared" ca="1" si="307"/>
        <v>516795.99999999994</v>
      </c>
      <c r="K621">
        <f ca="1">VLOOKUP(D621,PRC!$A$1:$C$21,3,0)*E621</f>
        <v>364800</v>
      </c>
      <c r="L621">
        <f t="shared" ca="1" si="328"/>
        <v>23000</v>
      </c>
      <c r="M621">
        <f t="shared" ca="1" si="329"/>
        <v>8000</v>
      </c>
      <c r="N621">
        <f t="shared" ca="1" si="330"/>
        <v>38000</v>
      </c>
      <c r="O621">
        <f t="shared" ca="1" si="331"/>
        <v>114000</v>
      </c>
      <c r="P621">
        <f t="shared" ca="1" si="320"/>
        <v>-31004.000000000058</v>
      </c>
      <c r="Q621">
        <f ca="1">IF(P621&gt;0,1,0)</f>
        <v>0</v>
      </c>
      <c r="R621">
        <f t="shared" ca="1" si="308"/>
        <v>32</v>
      </c>
      <c r="S621">
        <f t="shared" ca="1" si="309"/>
        <v>3</v>
      </c>
      <c r="T621">
        <f t="shared" ca="1" si="310"/>
        <v>1</v>
      </c>
      <c r="U621">
        <f t="shared" ca="1" si="311"/>
        <v>5</v>
      </c>
      <c r="V621">
        <f t="shared" ca="1" si="312"/>
        <v>15</v>
      </c>
      <c r="X621">
        <f t="shared" si="316"/>
        <v>621</v>
      </c>
      <c r="Y621">
        <f t="shared" si="321"/>
        <v>452</v>
      </c>
      <c r="Z621">
        <f t="shared" si="317"/>
        <v>453</v>
      </c>
      <c r="AA621">
        <f t="shared" si="313"/>
        <v>951</v>
      </c>
      <c r="AB621">
        <f t="shared" si="314"/>
        <v>500</v>
      </c>
      <c r="AM621" t="str">
        <f t="shared" si="315"/>
        <v>201901LP</v>
      </c>
      <c r="AN621">
        <f t="shared" ca="1" si="323"/>
        <v>32.000526315789479</v>
      </c>
      <c r="AO621">
        <f t="shared" ca="1" si="324"/>
        <v>3.0263157894736841</v>
      </c>
      <c r="AP621">
        <f t="shared" ca="1" si="325"/>
        <v>1.0526315789473684</v>
      </c>
      <c r="AQ621">
        <f t="shared" ca="1" si="326"/>
        <v>5</v>
      </c>
      <c r="AR621">
        <f t="shared" ca="1" si="327"/>
        <v>15</v>
      </c>
      <c r="AS621">
        <f ca="1">P621/J621</f>
        <v>-5.9992724401891774E-2</v>
      </c>
    </row>
    <row r="622" spans="1:45" hidden="1" outlineLevel="1" x14ac:dyDescent="0.4">
      <c r="A622">
        <f t="shared" si="304"/>
        <v>201901</v>
      </c>
      <c r="B622" t="s">
        <v>617</v>
      </c>
      <c r="C622" t="s">
        <v>647</v>
      </c>
      <c r="D622" t="str">
        <f t="shared" ca="1" si="322"/>
        <v>I116</v>
      </c>
      <c r="E622">
        <f t="shared" ca="1" si="305"/>
        <v>8</v>
      </c>
      <c r="F622">
        <f t="shared" ca="1" si="306"/>
        <v>34</v>
      </c>
      <c r="G622" t="str">
        <f t="shared" ca="1" si="318"/>
        <v>S10</v>
      </c>
      <c r="H622" t="str">
        <f t="shared" ca="1" si="319"/>
        <v>S107</v>
      </c>
      <c r="I622">
        <f ca="1">VLOOKUP(D622,PRC!$A$2:$B$21,2,0)*E622</f>
        <v>11680000</v>
      </c>
      <c r="J622">
        <f t="shared" ca="1" si="307"/>
        <v>7942395.9999999991</v>
      </c>
      <c r="K622">
        <f ca="1">VLOOKUP(D622,PRC!$A$1:$C$21,3,0)*E622</f>
        <v>7008000</v>
      </c>
      <c r="L622">
        <f t="shared" ca="1" si="328"/>
        <v>234000</v>
      </c>
      <c r="M622">
        <f t="shared" ca="1" si="329"/>
        <v>350000</v>
      </c>
      <c r="N622">
        <f t="shared" ca="1" si="330"/>
        <v>584000</v>
      </c>
      <c r="O622">
        <f t="shared" ca="1" si="331"/>
        <v>1285000</v>
      </c>
      <c r="P622">
        <f t="shared" ca="1" si="320"/>
        <v>-1518604.0000000009</v>
      </c>
      <c r="Q622">
        <f ca="1">IF(P622&gt;0,1,0)</f>
        <v>0</v>
      </c>
      <c r="R622">
        <f t="shared" ca="1" si="308"/>
        <v>32</v>
      </c>
      <c r="S622">
        <f t="shared" ca="1" si="309"/>
        <v>2</v>
      </c>
      <c r="T622">
        <f t="shared" ca="1" si="310"/>
        <v>3</v>
      </c>
      <c r="U622">
        <f t="shared" ca="1" si="311"/>
        <v>5</v>
      </c>
      <c r="V622">
        <f t="shared" ca="1" si="312"/>
        <v>11</v>
      </c>
      <c r="X622">
        <f t="shared" si="316"/>
        <v>622</v>
      </c>
      <c r="Y622">
        <f t="shared" si="321"/>
        <v>452</v>
      </c>
      <c r="Z622">
        <f t="shared" si="317"/>
        <v>453</v>
      </c>
      <c r="AA622">
        <f t="shared" si="313"/>
        <v>951</v>
      </c>
      <c r="AB622">
        <f t="shared" si="314"/>
        <v>500</v>
      </c>
      <c r="AM622" t="str">
        <f t="shared" si="315"/>
        <v>201901LP</v>
      </c>
      <c r="AN622">
        <f t="shared" ca="1" si="323"/>
        <v>32.000034246575346</v>
      </c>
      <c r="AO622">
        <f t="shared" ca="1" si="324"/>
        <v>2.0034246575342465</v>
      </c>
      <c r="AP622">
        <f t="shared" ca="1" si="325"/>
        <v>2.9965753424657531</v>
      </c>
      <c r="AQ622">
        <f t="shared" ca="1" si="326"/>
        <v>5</v>
      </c>
      <c r="AR622">
        <f t="shared" ca="1" si="327"/>
        <v>11.001712328767123</v>
      </c>
      <c r="AS622">
        <f ca="1">P622/J622</f>
        <v>-0.19120225181418821</v>
      </c>
    </row>
    <row r="623" spans="1:45" hidden="1" outlineLevel="1" x14ac:dyDescent="0.4">
      <c r="A623">
        <f t="shared" si="304"/>
        <v>201901</v>
      </c>
      <c r="B623" t="s">
        <v>618</v>
      </c>
      <c r="C623" t="s">
        <v>647</v>
      </c>
      <c r="D623" t="str">
        <f t="shared" ca="1" si="322"/>
        <v>I102</v>
      </c>
      <c r="E623">
        <f t="shared" ca="1" si="305"/>
        <v>5</v>
      </c>
      <c r="F623">
        <f t="shared" ca="1" si="306"/>
        <v>32</v>
      </c>
      <c r="G623" t="str">
        <f t="shared" ca="1" si="318"/>
        <v>S10</v>
      </c>
      <c r="H623" t="str">
        <f t="shared" ca="1" si="319"/>
        <v>S104</v>
      </c>
      <c r="I623">
        <f ca="1">VLOOKUP(D623,PRC!$A$2:$B$21,2,0)*E623</f>
        <v>200000</v>
      </c>
      <c r="J623">
        <f t="shared" ca="1" si="307"/>
        <v>135996</v>
      </c>
      <c r="K623">
        <f ca="1">VLOOKUP(D623,PRC!$A$1:$C$21,3,0)*E623</f>
        <v>94000</v>
      </c>
      <c r="L623">
        <f t="shared" ca="1" si="328"/>
        <v>2000</v>
      </c>
      <c r="M623">
        <f t="shared" ca="1" si="329"/>
        <v>6000</v>
      </c>
      <c r="N623">
        <f t="shared" ca="1" si="330"/>
        <v>8000</v>
      </c>
      <c r="O623">
        <f t="shared" ca="1" si="331"/>
        <v>26000</v>
      </c>
      <c r="P623">
        <f t="shared" ca="1" si="320"/>
        <v>-4</v>
      </c>
      <c r="Q623">
        <f ca="1">IF(P623&gt;0,1,0)</f>
        <v>0</v>
      </c>
      <c r="R623">
        <f t="shared" ca="1" si="308"/>
        <v>32</v>
      </c>
      <c r="S623">
        <f t="shared" ca="1" si="309"/>
        <v>1</v>
      </c>
      <c r="T623">
        <f t="shared" ca="1" si="310"/>
        <v>3</v>
      </c>
      <c r="U623">
        <f t="shared" ca="1" si="311"/>
        <v>4</v>
      </c>
      <c r="V623">
        <f t="shared" ca="1" si="312"/>
        <v>13</v>
      </c>
      <c r="X623">
        <f t="shared" si="316"/>
        <v>623</v>
      </c>
      <c r="Y623">
        <f t="shared" si="321"/>
        <v>452</v>
      </c>
      <c r="Z623">
        <f t="shared" si="317"/>
        <v>453</v>
      </c>
      <c r="AA623">
        <f t="shared" si="313"/>
        <v>951</v>
      </c>
      <c r="AB623">
        <f t="shared" si="314"/>
        <v>500</v>
      </c>
      <c r="AM623" t="str">
        <f t="shared" si="315"/>
        <v>201901LP</v>
      </c>
      <c r="AN623">
        <f t="shared" ca="1" si="323"/>
        <v>32.001999999999995</v>
      </c>
      <c r="AO623">
        <f t="shared" ca="1" si="324"/>
        <v>1</v>
      </c>
      <c r="AP623">
        <f t="shared" ca="1" si="325"/>
        <v>3</v>
      </c>
      <c r="AQ623">
        <f t="shared" ca="1" si="326"/>
        <v>4</v>
      </c>
      <c r="AR623">
        <f t="shared" ca="1" si="327"/>
        <v>13</v>
      </c>
      <c r="AS623">
        <f ca="1">P623/J623</f>
        <v>-2.941262978322892E-5</v>
      </c>
    </row>
    <row r="624" spans="1:45" hidden="1" outlineLevel="1" x14ac:dyDescent="0.4">
      <c r="A624">
        <f t="shared" si="304"/>
        <v>201901</v>
      </c>
      <c r="B624" t="s">
        <v>619</v>
      </c>
      <c r="C624" t="s">
        <v>647</v>
      </c>
      <c r="D624" t="str">
        <f t="shared" ca="1" si="322"/>
        <v>I114</v>
      </c>
      <c r="E624">
        <f t="shared" ca="1" si="305"/>
        <v>9</v>
      </c>
      <c r="F624">
        <f t="shared" ca="1" si="306"/>
        <v>34</v>
      </c>
      <c r="G624" t="str">
        <f t="shared" ca="1" si="318"/>
        <v>S10</v>
      </c>
      <c r="H624" t="str">
        <f t="shared" ca="1" si="319"/>
        <v>S106</v>
      </c>
      <c r="I624">
        <f ca="1">VLOOKUP(D624,PRC!$A$2:$B$21,2,0)*E624</f>
        <v>2160000</v>
      </c>
      <c r="J624">
        <f t="shared" ca="1" si="307"/>
        <v>1447195.9999999998</v>
      </c>
      <c r="K624">
        <f ca="1">VLOOKUP(D624,PRC!$A$1:$C$21,3,0)*E624</f>
        <v>1252800</v>
      </c>
      <c r="L624">
        <f t="shared" ca="1" si="328"/>
        <v>22000</v>
      </c>
      <c r="M624">
        <f t="shared" ca="1" si="329"/>
        <v>65000</v>
      </c>
      <c r="N624">
        <f t="shared" ca="1" si="330"/>
        <v>108000</v>
      </c>
      <c r="O624">
        <f t="shared" ca="1" si="331"/>
        <v>281000</v>
      </c>
      <c r="P624">
        <f t="shared" ca="1" si="320"/>
        <v>-281604.00000000023</v>
      </c>
      <c r="Q624">
        <f ca="1">IF(P624&gt;0,1,0)</f>
        <v>0</v>
      </c>
      <c r="R624">
        <f t="shared" ca="1" si="308"/>
        <v>33</v>
      </c>
      <c r="S624">
        <f t="shared" ca="1" si="309"/>
        <v>1</v>
      </c>
      <c r="T624">
        <f t="shared" ca="1" si="310"/>
        <v>3</v>
      </c>
      <c r="U624">
        <f t="shared" ca="1" si="311"/>
        <v>5</v>
      </c>
      <c r="V624">
        <f t="shared" ca="1" si="312"/>
        <v>13</v>
      </c>
      <c r="X624">
        <f t="shared" si="316"/>
        <v>624</v>
      </c>
      <c r="Y624">
        <f t="shared" si="321"/>
        <v>452</v>
      </c>
      <c r="Z624">
        <f t="shared" si="317"/>
        <v>453</v>
      </c>
      <c r="AA624">
        <f t="shared" si="313"/>
        <v>951</v>
      </c>
      <c r="AB624">
        <f t="shared" si="314"/>
        <v>500</v>
      </c>
      <c r="AM624" t="str">
        <f t="shared" si="315"/>
        <v>201901LP</v>
      </c>
      <c r="AN624">
        <f t="shared" ca="1" si="323"/>
        <v>33.000185185185195</v>
      </c>
      <c r="AO624">
        <f t="shared" ca="1" si="324"/>
        <v>1.0185185185185186</v>
      </c>
      <c r="AP624">
        <f t="shared" ca="1" si="325"/>
        <v>3.0092592592592591</v>
      </c>
      <c r="AQ624">
        <f t="shared" ca="1" si="326"/>
        <v>5</v>
      </c>
      <c r="AR624">
        <f t="shared" ca="1" si="327"/>
        <v>13.00925925925926</v>
      </c>
      <c r="AS624">
        <f ca="1">P624/J624</f>
        <v>-0.194585944129199</v>
      </c>
    </row>
    <row r="625" spans="1:45" hidden="1" outlineLevel="1" x14ac:dyDescent="0.4">
      <c r="A625">
        <f t="shared" si="304"/>
        <v>201901</v>
      </c>
      <c r="B625" t="s">
        <v>620</v>
      </c>
      <c r="C625" t="s">
        <v>647</v>
      </c>
      <c r="D625" t="str">
        <f t="shared" ca="1" si="322"/>
        <v>I114</v>
      </c>
      <c r="E625">
        <f t="shared" ca="1" si="305"/>
        <v>7</v>
      </c>
      <c r="F625">
        <f t="shared" ca="1" si="306"/>
        <v>35</v>
      </c>
      <c r="G625" t="str">
        <f t="shared" ca="1" si="318"/>
        <v>S10</v>
      </c>
      <c r="H625" t="str">
        <f t="shared" ca="1" si="319"/>
        <v>S103</v>
      </c>
      <c r="I625">
        <f ca="1">VLOOKUP(D625,PRC!$A$2:$B$21,2,0)*E625</f>
        <v>1680000</v>
      </c>
      <c r="J625">
        <f t="shared" ca="1" si="307"/>
        <v>1108795.9999999998</v>
      </c>
      <c r="K625">
        <f ca="1">VLOOKUP(D625,PRC!$A$1:$C$21,3,0)*E625</f>
        <v>974400</v>
      </c>
      <c r="L625">
        <f t="shared" ca="1" si="328"/>
        <v>50000</v>
      </c>
      <c r="M625">
        <f t="shared" ca="1" si="329"/>
        <v>50000</v>
      </c>
      <c r="N625">
        <f t="shared" ca="1" si="330"/>
        <v>50000</v>
      </c>
      <c r="O625">
        <f t="shared" ca="1" si="331"/>
        <v>168000</v>
      </c>
      <c r="P625">
        <f t="shared" ca="1" si="320"/>
        <v>-183604.00000000023</v>
      </c>
      <c r="Q625">
        <f ca="1">IF(P625&gt;0,1,0)</f>
        <v>0</v>
      </c>
      <c r="R625">
        <f t="shared" ca="1" si="308"/>
        <v>34</v>
      </c>
      <c r="S625">
        <f t="shared" ca="1" si="309"/>
        <v>3</v>
      </c>
      <c r="T625">
        <f t="shared" ca="1" si="310"/>
        <v>3</v>
      </c>
      <c r="U625">
        <f t="shared" ca="1" si="311"/>
        <v>3</v>
      </c>
      <c r="V625">
        <f t="shared" ca="1" si="312"/>
        <v>10</v>
      </c>
      <c r="X625">
        <f t="shared" si="316"/>
        <v>625</v>
      </c>
      <c r="Y625">
        <f t="shared" si="321"/>
        <v>452</v>
      </c>
      <c r="Z625">
        <f t="shared" si="317"/>
        <v>453</v>
      </c>
      <c r="AA625">
        <f t="shared" si="313"/>
        <v>951</v>
      </c>
      <c r="AB625">
        <f t="shared" si="314"/>
        <v>500</v>
      </c>
      <c r="AM625" t="str">
        <f t="shared" si="315"/>
        <v>201901LP</v>
      </c>
      <c r="AN625">
        <f t="shared" ca="1" si="323"/>
        <v>34.00023809523811</v>
      </c>
      <c r="AO625">
        <f t="shared" ca="1" si="324"/>
        <v>2.9761904761904758</v>
      </c>
      <c r="AP625">
        <f t="shared" ca="1" si="325"/>
        <v>2.9761904761904758</v>
      </c>
      <c r="AQ625">
        <f t="shared" ca="1" si="326"/>
        <v>2.9761904761904758</v>
      </c>
      <c r="AR625">
        <f t="shared" ca="1" si="327"/>
        <v>10</v>
      </c>
      <c r="AS625">
        <f ca="1">P625/J625</f>
        <v>-0.16558862044956896</v>
      </c>
    </row>
    <row r="626" spans="1:45" hidden="1" outlineLevel="1" x14ac:dyDescent="0.4">
      <c r="A626">
        <f t="shared" si="304"/>
        <v>201901</v>
      </c>
      <c r="B626" t="s">
        <v>621</v>
      </c>
      <c r="C626" t="s">
        <v>647</v>
      </c>
      <c r="D626" t="str">
        <f t="shared" ca="1" si="322"/>
        <v>I119</v>
      </c>
      <c r="E626">
        <f t="shared" ca="1" si="305"/>
        <v>6</v>
      </c>
      <c r="F626">
        <f t="shared" ca="1" si="306"/>
        <v>32</v>
      </c>
      <c r="G626" t="str">
        <f t="shared" ca="1" si="318"/>
        <v>S10</v>
      </c>
      <c r="H626" t="str">
        <f t="shared" ca="1" si="319"/>
        <v>S103</v>
      </c>
      <c r="I626">
        <f ca="1">VLOOKUP(D626,PRC!$A$2:$B$21,2,0)*E626</f>
        <v>570000</v>
      </c>
      <c r="J626">
        <f t="shared" ca="1" si="307"/>
        <v>387595.99999999994</v>
      </c>
      <c r="K626">
        <f ca="1">VLOOKUP(D626,PRC!$A$1:$C$21,3,0)*E626</f>
        <v>273600</v>
      </c>
      <c r="L626">
        <f t="shared" ca="1" si="328"/>
        <v>11000</v>
      </c>
      <c r="M626">
        <f t="shared" ca="1" si="329"/>
        <v>17000</v>
      </c>
      <c r="N626">
        <f t="shared" ca="1" si="330"/>
        <v>17000</v>
      </c>
      <c r="O626">
        <f t="shared" ca="1" si="331"/>
        <v>63000</v>
      </c>
      <c r="P626">
        <f t="shared" ca="1" si="320"/>
        <v>5995.9999999999418</v>
      </c>
      <c r="Q626">
        <f ca="1">IF(P626&gt;0,1,0)</f>
        <v>1</v>
      </c>
      <c r="R626">
        <f t="shared" ca="1" si="308"/>
        <v>32</v>
      </c>
      <c r="S626">
        <f t="shared" ca="1" si="309"/>
        <v>2</v>
      </c>
      <c r="T626">
        <f t="shared" ca="1" si="310"/>
        <v>3</v>
      </c>
      <c r="U626">
        <f t="shared" ca="1" si="311"/>
        <v>3</v>
      </c>
      <c r="V626">
        <f t="shared" ca="1" si="312"/>
        <v>11</v>
      </c>
      <c r="X626">
        <f t="shared" si="316"/>
        <v>626</v>
      </c>
      <c r="Y626">
        <f t="shared" si="321"/>
        <v>452</v>
      </c>
      <c r="Z626">
        <f t="shared" si="317"/>
        <v>453</v>
      </c>
      <c r="AA626">
        <f t="shared" si="313"/>
        <v>951</v>
      </c>
      <c r="AB626">
        <f t="shared" si="314"/>
        <v>500</v>
      </c>
      <c r="AM626" t="str">
        <f t="shared" si="315"/>
        <v>201901LP</v>
      </c>
      <c r="AN626">
        <f t="shared" ca="1" si="323"/>
        <v>32.000701754385972</v>
      </c>
      <c r="AO626">
        <f t="shared" ca="1" si="324"/>
        <v>1.9298245614035088</v>
      </c>
      <c r="AP626">
        <f t="shared" ca="1" si="325"/>
        <v>2.9824561403508771</v>
      </c>
      <c r="AQ626">
        <f t="shared" ca="1" si="326"/>
        <v>2.9824561403508771</v>
      </c>
      <c r="AR626">
        <f t="shared" ca="1" si="327"/>
        <v>11.052631578947368</v>
      </c>
      <c r="AS626">
        <f ca="1">P626/J626</f>
        <v>1.5469715889740717E-2</v>
      </c>
    </row>
    <row r="627" spans="1:45" hidden="1" outlineLevel="1" x14ac:dyDescent="0.4">
      <c r="A627">
        <f t="shared" si="304"/>
        <v>201901</v>
      </c>
      <c r="B627" t="s">
        <v>622</v>
      </c>
      <c r="C627" t="s">
        <v>647</v>
      </c>
      <c r="D627" t="str">
        <f t="shared" ca="1" si="322"/>
        <v>I112</v>
      </c>
      <c r="E627">
        <f t="shared" ca="1" si="305"/>
        <v>5</v>
      </c>
      <c r="F627">
        <f t="shared" ca="1" si="306"/>
        <v>31</v>
      </c>
      <c r="G627" t="str">
        <f t="shared" ca="1" si="318"/>
        <v>S10</v>
      </c>
      <c r="H627" t="str">
        <f t="shared" ca="1" si="319"/>
        <v>S108</v>
      </c>
      <c r="I627">
        <f ca="1">VLOOKUP(D627,PRC!$A$2:$B$21,2,0)*E627</f>
        <v>325000</v>
      </c>
      <c r="J627">
        <f t="shared" ca="1" si="307"/>
        <v>227496</v>
      </c>
      <c r="K627">
        <f ca="1">VLOOKUP(D627,PRC!$A$1:$C$21,3,0)*E627</f>
        <v>162500</v>
      </c>
      <c r="L627">
        <f t="shared" ca="1" si="328"/>
        <v>3000</v>
      </c>
      <c r="M627">
        <f t="shared" ca="1" si="329"/>
        <v>10000</v>
      </c>
      <c r="N627">
        <f t="shared" ca="1" si="330"/>
        <v>3000</v>
      </c>
      <c r="O627">
        <f t="shared" ca="1" si="331"/>
        <v>46000</v>
      </c>
      <c r="P627">
        <f t="shared" ca="1" si="320"/>
        <v>2996</v>
      </c>
      <c r="Q627">
        <f ca="1">IF(P627&gt;0,1,0)</f>
        <v>1</v>
      </c>
      <c r="R627">
        <f t="shared" ca="1" si="308"/>
        <v>30</v>
      </c>
      <c r="S627">
        <f t="shared" ca="1" si="309"/>
        <v>1</v>
      </c>
      <c r="T627">
        <f t="shared" ca="1" si="310"/>
        <v>3</v>
      </c>
      <c r="U627">
        <f t="shared" ca="1" si="311"/>
        <v>1</v>
      </c>
      <c r="V627">
        <f t="shared" ca="1" si="312"/>
        <v>14</v>
      </c>
      <c r="X627">
        <f t="shared" si="316"/>
        <v>627</v>
      </c>
      <c r="Y627">
        <f t="shared" si="321"/>
        <v>452</v>
      </c>
      <c r="Z627">
        <f t="shared" si="317"/>
        <v>453</v>
      </c>
      <c r="AA627">
        <f t="shared" si="313"/>
        <v>951</v>
      </c>
      <c r="AB627">
        <f t="shared" si="314"/>
        <v>500</v>
      </c>
      <c r="AM627" t="str">
        <f t="shared" si="315"/>
        <v>201901LP</v>
      </c>
      <c r="AN627">
        <f t="shared" ca="1" si="323"/>
        <v>30.001230769230769</v>
      </c>
      <c r="AO627">
        <f t="shared" ca="1" si="324"/>
        <v>0.92307692307692313</v>
      </c>
      <c r="AP627">
        <f t="shared" ca="1" si="325"/>
        <v>3.0769230769230771</v>
      </c>
      <c r="AQ627">
        <f t="shared" ca="1" si="326"/>
        <v>0.92307692307692313</v>
      </c>
      <c r="AR627">
        <f t="shared" ca="1" si="327"/>
        <v>14.153846153846153</v>
      </c>
      <c r="AS627">
        <f ca="1">P627/J627</f>
        <v>1.3169462320216619E-2</v>
      </c>
    </row>
    <row r="628" spans="1:45" hidden="1" outlineLevel="1" x14ac:dyDescent="0.4">
      <c r="A628">
        <f t="shared" si="304"/>
        <v>201901</v>
      </c>
      <c r="B628" t="s">
        <v>623</v>
      </c>
      <c r="C628" t="s">
        <v>647</v>
      </c>
      <c r="D628" t="str">
        <f t="shared" ca="1" si="322"/>
        <v>I119</v>
      </c>
      <c r="E628">
        <f t="shared" ca="1" si="305"/>
        <v>9</v>
      </c>
      <c r="F628">
        <f t="shared" ca="1" si="306"/>
        <v>33</v>
      </c>
      <c r="G628" t="str">
        <f t="shared" ca="1" si="318"/>
        <v>S10</v>
      </c>
      <c r="H628" t="str">
        <f t="shared" ca="1" si="319"/>
        <v>S105</v>
      </c>
      <c r="I628">
        <f ca="1">VLOOKUP(D628,PRC!$A$2:$B$21,2,0)*E628</f>
        <v>855000</v>
      </c>
      <c r="J628">
        <f t="shared" ca="1" si="307"/>
        <v>564295.99999999988</v>
      </c>
      <c r="K628">
        <f ca="1">VLOOKUP(D628,PRC!$A$1:$C$21,3,0)*E628</f>
        <v>410400</v>
      </c>
      <c r="L628">
        <f t="shared" ca="1" si="328"/>
        <v>9000</v>
      </c>
      <c r="M628">
        <f t="shared" ca="1" si="329"/>
        <v>26000</v>
      </c>
      <c r="N628">
        <f t="shared" ca="1" si="330"/>
        <v>17000</v>
      </c>
      <c r="O628">
        <f t="shared" ca="1" si="331"/>
        <v>94000</v>
      </c>
      <c r="P628">
        <f t="shared" ca="1" si="320"/>
        <v>7895.9999999998836</v>
      </c>
      <c r="Q628">
        <f ca="1">IF(P628&gt;0,1,0)</f>
        <v>1</v>
      </c>
      <c r="R628">
        <f t="shared" ca="1" si="308"/>
        <v>34</v>
      </c>
      <c r="S628">
        <f t="shared" ca="1" si="309"/>
        <v>1</v>
      </c>
      <c r="T628">
        <f t="shared" ca="1" si="310"/>
        <v>3</v>
      </c>
      <c r="U628">
        <f t="shared" ca="1" si="311"/>
        <v>2</v>
      </c>
      <c r="V628">
        <f t="shared" ca="1" si="312"/>
        <v>11</v>
      </c>
      <c r="X628">
        <f t="shared" si="316"/>
        <v>628</v>
      </c>
      <c r="Y628">
        <f t="shared" si="321"/>
        <v>452</v>
      </c>
      <c r="Z628">
        <f t="shared" si="317"/>
        <v>453</v>
      </c>
      <c r="AA628">
        <f t="shared" si="313"/>
        <v>951</v>
      </c>
      <c r="AB628">
        <f t="shared" si="314"/>
        <v>500</v>
      </c>
      <c r="AM628" t="str">
        <f t="shared" si="315"/>
        <v>201901LP</v>
      </c>
      <c r="AN628">
        <f t="shared" ca="1" si="323"/>
        <v>34.000467836257322</v>
      </c>
      <c r="AO628">
        <f t="shared" ca="1" si="324"/>
        <v>1.0526315789473684</v>
      </c>
      <c r="AP628">
        <f t="shared" ca="1" si="325"/>
        <v>3.0409356725146197</v>
      </c>
      <c r="AQ628">
        <f t="shared" ca="1" si="326"/>
        <v>1.9883040935672516</v>
      </c>
      <c r="AR628">
        <f t="shared" ca="1" si="327"/>
        <v>10.994152046783626</v>
      </c>
      <c r="AS628">
        <f ca="1">P628/J628</f>
        <v>1.3992656336390626E-2</v>
      </c>
    </row>
    <row r="629" spans="1:45" hidden="1" outlineLevel="1" x14ac:dyDescent="0.4">
      <c r="A629">
        <f t="shared" si="304"/>
        <v>201901</v>
      </c>
      <c r="B629" t="s">
        <v>624</v>
      </c>
      <c r="C629" t="s">
        <v>647</v>
      </c>
      <c r="D629" t="str">
        <f t="shared" ca="1" si="322"/>
        <v>I105</v>
      </c>
      <c r="E629">
        <f t="shared" ca="1" si="305"/>
        <v>6</v>
      </c>
      <c r="F629">
        <f t="shared" ca="1" si="306"/>
        <v>34</v>
      </c>
      <c r="G629" t="str">
        <f t="shared" ca="1" si="318"/>
        <v>S10</v>
      </c>
      <c r="H629" t="str">
        <f t="shared" ca="1" si="319"/>
        <v>S106</v>
      </c>
      <c r="I629">
        <f ca="1">VLOOKUP(D629,PRC!$A$2:$B$21,2,0)*E629</f>
        <v>600000</v>
      </c>
      <c r="J629">
        <f t="shared" ca="1" si="307"/>
        <v>401995.99999999994</v>
      </c>
      <c r="K629">
        <f ca="1">VLOOKUP(D629,PRC!$A$1:$C$21,3,0)*E629</f>
        <v>354000</v>
      </c>
      <c r="L629">
        <f t="shared" ca="1" si="328"/>
        <v>12000</v>
      </c>
      <c r="M629">
        <f t="shared" ca="1" si="329"/>
        <v>6000</v>
      </c>
      <c r="N629">
        <f t="shared" ca="1" si="330"/>
        <v>24000</v>
      </c>
      <c r="O629">
        <f t="shared" ca="1" si="331"/>
        <v>90000</v>
      </c>
      <c r="P629">
        <f t="shared" ca="1" si="320"/>
        <v>-84004.000000000058</v>
      </c>
      <c r="Q629">
        <f ca="1">IF(P629&gt;0,1,0)</f>
        <v>0</v>
      </c>
      <c r="R629">
        <f t="shared" ca="1" si="308"/>
        <v>33</v>
      </c>
      <c r="S629">
        <f t="shared" ca="1" si="309"/>
        <v>2</v>
      </c>
      <c r="T629">
        <f t="shared" ca="1" si="310"/>
        <v>1</v>
      </c>
      <c r="U629">
        <f t="shared" ca="1" si="311"/>
        <v>4</v>
      </c>
      <c r="V629">
        <f t="shared" ca="1" si="312"/>
        <v>15</v>
      </c>
      <c r="X629">
        <f t="shared" si="316"/>
        <v>629</v>
      </c>
      <c r="Y629">
        <f t="shared" si="321"/>
        <v>452</v>
      </c>
      <c r="Z629">
        <f t="shared" si="317"/>
        <v>453</v>
      </c>
      <c r="AA629">
        <f t="shared" si="313"/>
        <v>951</v>
      </c>
      <c r="AB629">
        <f t="shared" si="314"/>
        <v>500</v>
      </c>
      <c r="AM629" t="str">
        <f t="shared" si="315"/>
        <v>201901LP</v>
      </c>
      <c r="AN629">
        <f t="shared" ca="1" si="323"/>
        <v>33.000666666666675</v>
      </c>
      <c r="AO629">
        <f t="shared" ca="1" si="324"/>
        <v>2</v>
      </c>
      <c r="AP629">
        <f t="shared" ca="1" si="325"/>
        <v>1</v>
      </c>
      <c r="AQ629">
        <f t="shared" ca="1" si="326"/>
        <v>4</v>
      </c>
      <c r="AR629">
        <f t="shared" ca="1" si="327"/>
        <v>15</v>
      </c>
      <c r="AS629">
        <f ca="1">P629/J629</f>
        <v>-0.2089672534055067</v>
      </c>
    </row>
    <row r="630" spans="1:45" hidden="1" outlineLevel="1" x14ac:dyDescent="0.4">
      <c r="A630">
        <f t="shared" si="304"/>
        <v>201901</v>
      </c>
      <c r="B630" t="s">
        <v>625</v>
      </c>
      <c r="C630" t="s">
        <v>647</v>
      </c>
      <c r="D630" t="str">
        <f t="shared" ca="1" si="322"/>
        <v>I101</v>
      </c>
      <c r="E630">
        <f t="shared" ca="1" si="305"/>
        <v>9</v>
      </c>
      <c r="F630">
        <f t="shared" ca="1" si="306"/>
        <v>34</v>
      </c>
      <c r="G630" t="str">
        <f t="shared" ca="1" si="318"/>
        <v>S11</v>
      </c>
      <c r="H630" t="str">
        <f t="shared" ca="1" si="319"/>
        <v>S117</v>
      </c>
      <c r="I630">
        <f ca="1">VLOOKUP(D630,PRC!$A$2:$B$21,2,0)*E630</f>
        <v>270000</v>
      </c>
      <c r="J630">
        <f t="shared" ca="1" si="307"/>
        <v>178195.99999999997</v>
      </c>
      <c r="K630">
        <f ca="1">VLOOKUP(D630,PRC!$A$1:$C$21,3,0)*E630</f>
        <v>140400</v>
      </c>
      <c r="L630">
        <f t="shared" ca="1" si="328"/>
        <v>5000</v>
      </c>
      <c r="M630">
        <f t="shared" ca="1" si="329"/>
        <v>5000</v>
      </c>
      <c r="N630">
        <f t="shared" ca="1" si="330"/>
        <v>11000</v>
      </c>
      <c r="O630">
        <f t="shared" ca="1" si="331"/>
        <v>30000</v>
      </c>
      <c r="P630">
        <f t="shared" ca="1" si="320"/>
        <v>-13204.000000000029</v>
      </c>
      <c r="Q630">
        <f ca="1">IF(P630&gt;0,1,0)</f>
        <v>0</v>
      </c>
      <c r="R630">
        <f t="shared" ca="1" si="308"/>
        <v>34</v>
      </c>
      <c r="S630">
        <f t="shared" ca="1" si="309"/>
        <v>2</v>
      </c>
      <c r="T630">
        <f t="shared" ca="1" si="310"/>
        <v>2</v>
      </c>
      <c r="U630">
        <f t="shared" ca="1" si="311"/>
        <v>4</v>
      </c>
      <c r="V630">
        <f t="shared" ca="1" si="312"/>
        <v>11</v>
      </c>
      <c r="X630">
        <f t="shared" si="316"/>
        <v>630</v>
      </c>
      <c r="Y630">
        <f t="shared" si="321"/>
        <v>452</v>
      </c>
      <c r="Z630">
        <f t="shared" si="317"/>
        <v>453</v>
      </c>
      <c r="AA630">
        <f t="shared" si="313"/>
        <v>951</v>
      </c>
      <c r="AB630">
        <f t="shared" si="314"/>
        <v>500</v>
      </c>
      <c r="AM630" t="str">
        <f t="shared" si="315"/>
        <v>201901LP</v>
      </c>
      <c r="AN630">
        <f t="shared" ca="1" si="323"/>
        <v>34.001481481481491</v>
      </c>
      <c r="AO630">
        <f t="shared" ca="1" si="324"/>
        <v>1.8518518518518516</v>
      </c>
      <c r="AP630">
        <f t="shared" ca="1" si="325"/>
        <v>1.8518518518518516</v>
      </c>
      <c r="AQ630">
        <f t="shared" ca="1" si="326"/>
        <v>4.0740740740740744</v>
      </c>
      <c r="AR630">
        <f t="shared" ca="1" si="327"/>
        <v>11.111111111111111</v>
      </c>
      <c r="AS630">
        <f ca="1">P630/J630</f>
        <v>-7.4098184022088218E-2</v>
      </c>
    </row>
    <row r="631" spans="1:45" hidden="1" outlineLevel="1" x14ac:dyDescent="0.4">
      <c r="A631">
        <f t="shared" si="304"/>
        <v>201901</v>
      </c>
      <c r="B631" t="s">
        <v>626</v>
      </c>
      <c r="C631" t="s">
        <v>647</v>
      </c>
      <c r="D631" t="str">
        <f t="shared" ca="1" si="322"/>
        <v>I111</v>
      </c>
      <c r="E631">
        <f t="shared" ca="1" si="305"/>
        <v>6</v>
      </c>
      <c r="F631">
        <f t="shared" ca="1" si="306"/>
        <v>30</v>
      </c>
      <c r="G631" t="str">
        <f t="shared" ca="1" si="318"/>
        <v>S10</v>
      </c>
      <c r="H631" t="str">
        <f t="shared" ca="1" si="319"/>
        <v>S107</v>
      </c>
      <c r="I631">
        <f ca="1">VLOOKUP(D631,PRC!$A$2:$B$21,2,0)*E631</f>
        <v>900000</v>
      </c>
      <c r="J631">
        <f t="shared" ca="1" si="307"/>
        <v>584996</v>
      </c>
      <c r="K631">
        <f ca="1">VLOOKUP(D631,PRC!$A$1:$C$21,3,0)*E631</f>
        <v>477000</v>
      </c>
      <c r="L631">
        <f t="shared" ca="1" si="328"/>
        <v>18000</v>
      </c>
      <c r="M631">
        <f t="shared" ca="1" si="329"/>
        <v>27000</v>
      </c>
      <c r="N631">
        <f t="shared" ca="1" si="330"/>
        <v>45000</v>
      </c>
      <c r="O631">
        <f t="shared" ca="1" si="331"/>
        <v>108000</v>
      </c>
      <c r="P631">
        <f t="shared" ca="1" si="320"/>
        <v>-90004</v>
      </c>
      <c r="Q631">
        <f ca="1">IF(P631&gt;0,1,0)</f>
        <v>0</v>
      </c>
      <c r="R631">
        <f t="shared" ca="1" si="308"/>
        <v>35</v>
      </c>
      <c r="S631">
        <f t="shared" ca="1" si="309"/>
        <v>2</v>
      </c>
      <c r="T631">
        <f t="shared" ca="1" si="310"/>
        <v>3</v>
      </c>
      <c r="U631">
        <f t="shared" ca="1" si="311"/>
        <v>5</v>
      </c>
      <c r="V631">
        <f t="shared" ca="1" si="312"/>
        <v>12</v>
      </c>
      <c r="X631">
        <f t="shared" si="316"/>
        <v>631</v>
      </c>
      <c r="Y631">
        <f t="shared" si="321"/>
        <v>452</v>
      </c>
      <c r="Z631">
        <f t="shared" si="317"/>
        <v>453</v>
      </c>
      <c r="AA631">
        <f t="shared" si="313"/>
        <v>951</v>
      </c>
      <c r="AB631">
        <f t="shared" si="314"/>
        <v>500</v>
      </c>
      <c r="AM631" t="str">
        <f t="shared" si="315"/>
        <v>201901LP</v>
      </c>
      <c r="AN631">
        <f t="shared" ca="1" si="323"/>
        <v>35.000444444444447</v>
      </c>
      <c r="AO631">
        <f t="shared" ca="1" si="324"/>
        <v>2</v>
      </c>
      <c r="AP631">
        <f t="shared" ca="1" si="325"/>
        <v>3</v>
      </c>
      <c r="AQ631">
        <f t="shared" ca="1" si="326"/>
        <v>5</v>
      </c>
      <c r="AR631">
        <f t="shared" ca="1" si="327"/>
        <v>12</v>
      </c>
      <c r="AS631">
        <f ca="1">P631/J631</f>
        <v>-0.15385404344645093</v>
      </c>
    </row>
    <row r="632" spans="1:45" hidden="1" outlineLevel="1" x14ac:dyDescent="0.4">
      <c r="A632">
        <f t="shared" si="304"/>
        <v>201901</v>
      </c>
      <c r="B632" t="s">
        <v>627</v>
      </c>
      <c r="C632" t="s">
        <v>647</v>
      </c>
      <c r="D632" t="str">
        <f t="shared" ca="1" si="322"/>
        <v>I119</v>
      </c>
      <c r="E632">
        <f t="shared" ca="1" si="305"/>
        <v>8</v>
      </c>
      <c r="F632">
        <f t="shared" ca="1" si="306"/>
        <v>34</v>
      </c>
      <c r="G632" t="str">
        <f t="shared" ca="1" si="318"/>
        <v>S11</v>
      </c>
      <c r="H632" t="str">
        <f t="shared" ca="1" si="319"/>
        <v>S118</v>
      </c>
      <c r="I632">
        <f ca="1">VLOOKUP(D632,PRC!$A$2:$B$21,2,0)*E632</f>
        <v>760000</v>
      </c>
      <c r="J632">
        <f t="shared" ca="1" si="307"/>
        <v>531996</v>
      </c>
      <c r="K632">
        <f ca="1">VLOOKUP(D632,PRC!$A$1:$C$21,3,0)*E632</f>
        <v>364800</v>
      </c>
      <c r="L632">
        <f t="shared" ca="1" si="328"/>
        <v>8000</v>
      </c>
      <c r="M632">
        <f t="shared" ca="1" si="329"/>
        <v>8000</v>
      </c>
      <c r="N632">
        <f t="shared" ca="1" si="330"/>
        <v>15000</v>
      </c>
      <c r="O632">
        <f t="shared" ca="1" si="331"/>
        <v>91000</v>
      </c>
      <c r="P632">
        <f t="shared" ca="1" si="320"/>
        <v>45196</v>
      </c>
      <c r="Q632">
        <f ca="1">IF(P632&gt;0,1,0)</f>
        <v>1</v>
      </c>
      <c r="R632">
        <f t="shared" ca="1" si="308"/>
        <v>30</v>
      </c>
      <c r="S632">
        <f t="shared" ca="1" si="309"/>
        <v>1</v>
      </c>
      <c r="T632">
        <f t="shared" ca="1" si="310"/>
        <v>1</v>
      </c>
      <c r="U632">
        <f t="shared" ca="1" si="311"/>
        <v>2</v>
      </c>
      <c r="V632">
        <f t="shared" ca="1" si="312"/>
        <v>12</v>
      </c>
      <c r="X632">
        <f t="shared" si="316"/>
        <v>632</v>
      </c>
      <c r="Y632">
        <f t="shared" si="321"/>
        <v>452</v>
      </c>
      <c r="Z632">
        <f t="shared" si="317"/>
        <v>453</v>
      </c>
      <c r="AA632">
        <f t="shared" si="313"/>
        <v>951</v>
      </c>
      <c r="AB632">
        <f t="shared" si="314"/>
        <v>500</v>
      </c>
      <c r="AM632" t="str">
        <f t="shared" si="315"/>
        <v>201901LP</v>
      </c>
      <c r="AN632">
        <f t="shared" ca="1" si="323"/>
        <v>30.000526315789479</v>
      </c>
      <c r="AO632">
        <f t="shared" ca="1" si="324"/>
        <v>1.0526315789473684</v>
      </c>
      <c r="AP632">
        <f t="shared" ca="1" si="325"/>
        <v>1.0526315789473684</v>
      </c>
      <c r="AQ632">
        <f t="shared" ca="1" si="326"/>
        <v>1.9736842105263157</v>
      </c>
      <c r="AR632">
        <f t="shared" ca="1" si="327"/>
        <v>11.973684210526315</v>
      </c>
      <c r="AS632">
        <f ca="1">P632/J632</f>
        <v>8.4955525981398355E-2</v>
      </c>
    </row>
    <row r="633" spans="1:45" hidden="1" outlineLevel="1" x14ac:dyDescent="0.4">
      <c r="A633">
        <f t="shared" si="304"/>
        <v>201901</v>
      </c>
      <c r="B633" t="s">
        <v>628</v>
      </c>
      <c r="C633" t="s">
        <v>647</v>
      </c>
      <c r="D633" t="str">
        <f t="shared" ca="1" si="322"/>
        <v>I101</v>
      </c>
      <c r="E633">
        <f t="shared" ca="1" si="305"/>
        <v>5</v>
      </c>
      <c r="F633">
        <f t="shared" ca="1" si="306"/>
        <v>34</v>
      </c>
      <c r="G633" t="str">
        <f t="shared" ca="1" si="318"/>
        <v>S11</v>
      </c>
      <c r="H633" t="str">
        <f t="shared" ca="1" si="319"/>
        <v>S118</v>
      </c>
      <c r="I633">
        <f ca="1">VLOOKUP(D633,PRC!$A$2:$B$21,2,0)*E633</f>
        <v>150000</v>
      </c>
      <c r="J633">
        <f t="shared" ca="1" si="307"/>
        <v>98995.999999999985</v>
      </c>
      <c r="K633">
        <f ca="1">VLOOKUP(D633,PRC!$A$1:$C$21,3,0)*E633</f>
        <v>78000</v>
      </c>
      <c r="L633">
        <f t="shared" ca="1" si="328"/>
        <v>5000</v>
      </c>
      <c r="M633">
        <f t="shared" ca="1" si="329"/>
        <v>3000</v>
      </c>
      <c r="N633">
        <f t="shared" ca="1" si="330"/>
        <v>3000</v>
      </c>
      <c r="O633">
        <f t="shared" ca="1" si="331"/>
        <v>17000</v>
      </c>
      <c r="P633">
        <f t="shared" ca="1" si="320"/>
        <v>-7004.0000000000146</v>
      </c>
      <c r="Q633">
        <f ca="1">IF(P633&gt;0,1,0)</f>
        <v>0</v>
      </c>
      <c r="R633">
        <f t="shared" ca="1" si="308"/>
        <v>34</v>
      </c>
      <c r="S633">
        <f t="shared" ca="1" si="309"/>
        <v>3</v>
      </c>
      <c r="T633">
        <f t="shared" ca="1" si="310"/>
        <v>2</v>
      </c>
      <c r="U633">
        <f t="shared" ca="1" si="311"/>
        <v>2</v>
      </c>
      <c r="V633">
        <f t="shared" ca="1" si="312"/>
        <v>11</v>
      </c>
      <c r="X633">
        <f t="shared" si="316"/>
        <v>633</v>
      </c>
      <c r="Y633">
        <f t="shared" si="321"/>
        <v>452</v>
      </c>
      <c r="Z633">
        <f t="shared" si="317"/>
        <v>453</v>
      </c>
      <c r="AA633">
        <f t="shared" si="313"/>
        <v>951</v>
      </c>
      <c r="AB633">
        <f t="shared" si="314"/>
        <v>500</v>
      </c>
      <c r="AM633" t="str">
        <f t="shared" si="315"/>
        <v>201901LP</v>
      </c>
      <c r="AN633">
        <f t="shared" ca="1" si="323"/>
        <v>34.002666666666684</v>
      </c>
      <c r="AO633">
        <f t="shared" ca="1" si="324"/>
        <v>3.3333333333333335</v>
      </c>
      <c r="AP633">
        <f t="shared" ca="1" si="325"/>
        <v>2</v>
      </c>
      <c r="AQ633">
        <f t="shared" ca="1" si="326"/>
        <v>2</v>
      </c>
      <c r="AR633">
        <f t="shared" ca="1" si="327"/>
        <v>11.333333333333332</v>
      </c>
      <c r="AS633">
        <f ca="1">P633/J633</f>
        <v>-7.0750333346802044E-2</v>
      </c>
    </row>
    <row r="634" spans="1:45" hidden="1" outlineLevel="1" x14ac:dyDescent="0.4">
      <c r="A634">
        <f t="shared" si="304"/>
        <v>201901</v>
      </c>
      <c r="B634" t="s">
        <v>629</v>
      </c>
      <c r="C634" t="s">
        <v>647</v>
      </c>
      <c r="D634" t="str">
        <f t="shared" ca="1" si="322"/>
        <v>I106</v>
      </c>
      <c r="E634">
        <f t="shared" ca="1" si="305"/>
        <v>5</v>
      </c>
      <c r="F634">
        <f t="shared" ca="1" si="306"/>
        <v>32</v>
      </c>
      <c r="G634" t="str">
        <f t="shared" ca="1" si="318"/>
        <v>S11</v>
      </c>
      <c r="H634" t="str">
        <f t="shared" ca="1" si="319"/>
        <v>S112</v>
      </c>
      <c r="I634">
        <f ca="1">VLOOKUP(D634,PRC!$A$2:$B$21,2,0)*E634</f>
        <v>100000</v>
      </c>
      <c r="J634">
        <f t="shared" ca="1" si="307"/>
        <v>68996</v>
      </c>
      <c r="K634">
        <f ca="1">VLOOKUP(D634,PRC!$A$1:$C$21,3,0)*E634</f>
        <v>53000</v>
      </c>
      <c r="L634">
        <f t="shared" ca="1" si="328"/>
        <v>3000</v>
      </c>
      <c r="M634">
        <f t="shared" ca="1" si="329"/>
        <v>2000</v>
      </c>
      <c r="N634">
        <f t="shared" ca="1" si="330"/>
        <v>1000</v>
      </c>
      <c r="O634">
        <f t="shared" ca="1" si="331"/>
        <v>11000</v>
      </c>
      <c r="P634">
        <f t="shared" ca="1" si="320"/>
        <v>-1004</v>
      </c>
      <c r="Q634">
        <f ca="1">IF(P634&gt;0,1,0)</f>
        <v>0</v>
      </c>
      <c r="R634">
        <f t="shared" ca="1" si="308"/>
        <v>31</v>
      </c>
      <c r="S634">
        <f t="shared" ca="1" si="309"/>
        <v>3</v>
      </c>
      <c r="T634">
        <f t="shared" ca="1" si="310"/>
        <v>2</v>
      </c>
      <c r="U634">
        <f t="shared" ca="1" si="311"/>
        <v>1</v>
      </c>
      <c r="V634">
        <f t="shared" ca="1" si="312"/>
        <v>11</v>
      </c>
      <c r="X634">
        <f t="shared" si="316"/>
        <v>634</v>
      </c>
      <c r="Y634">
        <f t="shared" si="321"/>
        <v>452</v>
      </c>
      <c r="Z634">
        <f t="shared" si="317"/>
        <v>453</v>
      </c>
      <c r="AA634">
        <f t="shared" si="313"/>
        <v>951</v>
      </c>
      <c r="AB634">
        <f t="shared" si="314"/>
        <v>500</v>
      </c>
      <c r="AM634" t="str">
        <f t="shared" si="315"/>
        <v>201901LP</v>
      </c>
      <c r="AN634">
        <f t="shared" ca="1" si="323"/>
        <v>31.003999999999998</v>
      </c>
      <c r="AO634">
        <f t="shared" ca="1" si="324"/>
        <v>3</v>
      </c>
      <c r="AP634">
        <f t="shared" ca="1" si="325"/>
        <v>2</v>
      </c>
      <c r="AQ634">
        <f t="shared" ca="1" si="326"/>
        <v>1</v>
      </c>
      <c r="AR634">
        <f t="shared" ca="1" si="327"/>
        <v>11</v>
      </c>
      <c r="AS634">
        <f ca="1">P634/J634</f>
        <v>-1.4551568206852571E-2</v>
      </c>
    </row>
    <row r="635" spans="1:45" hidden="1" outlineLevel="1" x14ac:dyDescent="0.4">
      <c r="A635">
        <f t="shared" si="304"/>
        <v>201901</v>
      </c>
      <c r="B635" t="s">
        <v>630</v>
      </c>
      <c r="C635" t="s">
        <v>647</v>
      </c>
      <c r="D635" t="str">
        <f t="shared" ca="1" si="322"/>
        <v>I103</v>
      </c>
      <c r="E635">
        <f t="shared" ca="1" si="305"/>
        <v>10</v>
      </c>
      <c r="F635">
        <f t="shared" ca="1" si="306"/>
        <v>31</v>
      </c>
      <c r="G635" t="str">
        <f t="shared" ca="1" si="318"/>
        <v>S10</v>
      </c>
      <c r="H635" t="str">
        <f t="shared" ca="1" si="319"/>
        <v>S101</v>
      </c>
      <c r="I635">
        <f ca="1">VLOOKUP(D635,PRC!$A$2:$B$21,2,0)*E635</f>
        <v>500000</v>
      </c>
      <c r="J635">
        <f t="shared" ca="1" si="307"/>
        <v>329995.99999999994</v>
      </c>
      <c r="K635">
        <f ca="1">VLOOKUP(D635,PRC!$A$1:$C$21,3,0)*E635</f>
        <v>285000</v>
      </c>
      <c r="L635">
        <f t="shared" ca="1" si="328"/>
        <v>15000</v>
      </c>
      <c r="M635">
        <f t="shared" ca="1" si="329"/>
        <v>10000</v>
      </c>
      <c r="N635">
        <f t="shared" ca="1" si="330"/>
        <v>5000</v>
      </c>
      <c r="O635">
        <f t="shared" ca="1" si="331"/>
        <v>50000</v>
      </c>
      <c r="P635">
        <f t="shared" ca="1" si="320"/>
        <v>-35004.000000000058</v>
      </c>
      <c r="Q635">
        <f ca="1">IF(P635&gt;0,1,0)</f>
        <v>0</v>
      </c>
      <c r="R635">
        <f t="shared" ca="1" si="308"/>
        <v>34</v>
      </c>
      <c r="S635">
        <f t="shared" ca="1" si="309"/>
        <v>3</v>
      </c>
      <c r="T635">
        <f t="shared" ca="1" si="310"/>
        <v>2</v>
      </c>
      <c r="U635">
        <f t="shared" ca="1" si="311"/>
        <v>1</v>
      </c>
      <c r="V635">
        <f t="shared" ca="1" si="312"/>
        <v>10</v>
      </c>
      <c r="X635">
        <f t="shared" si="316"/>
        <v>635</v>
      </c>
      <c r="Y635">
        <f t="shared" si="321"/>
        <v>452</v>
      </c>
      <c r="Z635">
        <f t="shared" si="317"/>
        <v>453</v>
      </c>
      <c r="AA635">
        <f t="shared" si="313"/>
        <v>951</v>
      </c>
      <c r="AB635">
        <f t="shared" si="314"/>
        <v>500</v>
      </c>
      <c r="AM635" t="str">
        <f t="shared" si="315"/>
        <v>201901LP</v>
      </c>
      <c r="AN635">
        <f t="shared" ca="1" si="323"/>
        <v>34.000800000000012</v>
      </c>
      <c r="AO635">
        <f t="shared" ca="1" si="324"/>
        <v>3</v>
      </c>
      <c r="AP635">
        <f t="shared" ca="1" si="325"/>
        <v>2</v>
      </c>
      <c r="AQ635">
        <f t="shared" ca="1" si="326"/>
        <v>1</v>
      </c>
      <c r="AR635">
        <f t="shared" ca="1" si="327"/>
        <v>10</v>
      </c>
      <c r="AS635">
        <f ca="1">P635/J635</f>
        <v>-0.10607401301833981</v>
      </c>
    </row>
    <row r="636" spans="1:45" hidden="1" outlineLevel="1" x14ac:dyDescent="0.4">
      <c r="A636">
        <f t="shared" si="304"/>
        <v>201901</v>
      </c>
      <c r="B636" t="s">
        <v>631</v>
      </c>
      <c r="C636" t="s">
        <v>647</v>
      </c>
      <c r="D636" t="str">
        <f t="shared" ca="1" si="322"/>
        <v>I108</v>
      </c>
      <c r="E636">
        <f t="shared" ca="1" si="305"/>
        <v>8</v>
      </c>
      <c r="F636">
        <f t="shared" ca="1" si="306"/>
        <v>33</v>
      </c>
      <c r="G636" t="str">
        <f t="shared" ca="1" si="318"/>
        <v>S11</v>
      </c>
      <c r="H636" t="str">
        <f t="shared" ca="1" si="319"/>
        <v>S118</v>
      </c>
      <c r="I636">
        <f ca="1">VLOOKUP(D636,PRC!$A$2:$B$21,2,0)*E636</f>
        <v>320000</v>
      </c>
      <c r="J636">
        <f t="shared" ca="1" si="307"/>
        <v>220795.99999999997</v>
      </c>
      <c r="K636">
        <f ca="1">VLOOKUP(D636,PRC!$A$1:$C$21,3,0)*E636</f>
        <v>147200</v>
      </c>
      <c r="L636">
        <f t="shared" ca="1" si="328"/>
        <v>10000</v>
      </c>
      <c r="M636">
        <f t="shared" ca="1" si="329"/>
        <v>10000</v>
      </c>
      <c r="N636">
        <f t="shared" ca="1" si="330"/>
        <v>10000</v>
      </c>
      <c r="O636">
        <f t="shared" ca="1" si="331"/>
        <v>32000</v>
      </c>
      <c r="P636">
        <f t="shared" ca="1" si="320"/>
        <v>11595.999999999971</v>
      </c>
      <c r="Q636">
        <f ca="1">IF(P636&gt;0,1,0)</f>
        <v>1</v>
      </c>
      <c r="R636">
        <f t="shared" ca="1" si="308"/>
        <v>31</v>
      </c>
      <c r="S636">
        <f t="shared" ca="1" si="309"/>
        <v>3</v>
      </c>
      <c r="T636">
        <f t="shared" ca="1" si="310"/>
        <v>3</v>
      </c>
      <c r="U636">
        <f t="shared" ca="1" si="311"/>
        <v>3</v>
      </c>
      <c r="V636">
        <f t="shared" ca="1" si="312"/>
        <v>10</v>
      </c>
      <c r="X636">
        <f t="shared" si="316"/>
        <v>636</v>
      </c>
      <c r="Y636">
        <f t="shared" si="321"/>
        <v>452</v>
      </c>
      <c r="Z636">
        <f t="shared" si="317"/>
        <v>453</v>
      </c>
      <c r="AA636">
        <f t="shared" si="313"/>
        <v>951</v>
      </c>
      <c r="AB636">
        <f t="shared" si="314"/>
        <v>500</v>
      </c>
      <c r="AM636" t="str">
        <f t="shared" si="315"/>
        <v>201901LP</v>
      </c>
      <c r="AN636">
        <f t="shared" ca="1" si="323"/>
        <v>31.001250000000013</v>
      </c>
      <c r="AO636">
        <f t="shared" ca="1" si="324"/>
        <v>3.125</v>
      </c>
      <c r="AP636">
        <f t="shared" ca="1" si="325"/>
        <v>3.125</v>
      </c>
      <c r="AQ636">
        <f t="shared" ca="1" si="326"/>
        <v>3.125</v>
      </c>
      <c r="AR636">
        <f t="shared" ca="1" si="327"/>
        <v>10</v>
      </c>
      <c r="AS636">
        <f ca="1">P636/J636</f>
        <v>5.2519067374408833E-2</v>
      </c>
    </row>
    <row r="637" spans="1:45" hidden="1" outlineLevel="1" x14ac:dyDescent="0.4">
      <c r="A637">
        <f t="shared" si="304"/>
        <v>201901</v>
      </c>
      <c r="B637" t="s">
        <v>632</v>
      </c>
      <c r="C637" t="s">
        <v>647</v>
      </c>
      <c r="D637" t="str">
        <f t="shared" ca="1" si="322"/>
        <v>I120</v>
      </c>
      <c r="E637">
        <f t="shared" ca="1" si="305"/>
        <v>7</v>
      </c>
      <c r="F637">
        <f t="shared" ca="1" si="306"/>
        <v>33</v>
      </c>
      <c r="G637" t="str">
        <f t="shared" ca="1" si="318"/>
        <v>S10</v>
      </c>
      <c r="H637" t="str">
        <f t="shared" ca="1" si="319"/>
        <v>S109</v>
      </c>
      <c r="I637">
        <f ca="1">VLOOKUP(D637,PRC!$A$2:$B$21,2,0)*E637</f>
        <v>30100000</v>
      </c>
      <c r="J637">
        <f t="shared" ca="1" si="307"/>
        <v>19865995.999999996</v>
      </c>
      <c r="K637">
        <f ca="1">VLOOKUP(D637,PRC!$A$1:$C$21,3,0)*E637</f>
        <v>13545000</v>
      </c>
      <c r="L637">
        <f t="shared" ca="1" si="328"/>
        <v>602000</v>
      </c>
      <c r="M637">
        <f t="shared" ca="1" si="329"/>
        <v>602000</v>
      </c>
      <c r="N637">
        <f t="shared" ca="1" si="330"/>
        <v>602000</v>
      </c>
      <c r="O637">
        <f t="shared" ca="1" si="331"/>
        <v>3612000</v>
      </c>
      <c r="P637">
        <f t="shared" ca="1" si="320"/>
        <v>902995.99999999627</v>
      </c>
      <c r="Q637">
        <f ca="1">IF(P637&gt;0,1,0)</f>
        <v>1</v>
      </c>
      <c r="R637">
        <f t="shared" ca="1" si="308"/>
        <v>34</v>
      </c>
      <c r="S637">
        <f t="shared" ca="1" si="309"/>
        <v>2</v>
      </c>
      <c r="T637">
        <f t="shared" ca="1" si="310"/>
        <v>2</v>
      </c>
      <c r="U637">
        <f t="shared" ca="1" si="311"/>
        <v>2</v>
      </c>
      <c r="V637">
        <f t="shared" ca="1" si="312"/>
        <v>12</v>
      </c>
      <c r="X637">
        <f t="shared" si="316"/>
        <v>637</v>
      </c>
      <c r="Y637">
        <f t="shared" si="321"/>
        <v>452</v>
      </c>
      <c r="Z637">
        <f t="shared" si="317"/>
        <v>453</v>
      </c>
      <c r="AA637">
        <f t="shared" si="313"/>
        <v>951</v>
      </c>
      <c r="AB637">
        <f t="shared" si="314"/>
        <v>500</v>
      </c>
      <c r="AM637" t="str">
        <f t="shared" si="315"/>
        <v>201901LP</v>
      </c>
      <c r="AN637">
        <f t="shared" ca="1" si="323"/>
        <v>34.000013289036559</v>
      </c>
      <c r="AO637">
        <f t="shared" ca="1" si="324"/>
        <v>2</v>
      </c>
      <c r="AP637">
        <f t="shared" ca="1" si="325"/>
        <v>2</v>
      </c>
      <c r="AQ637">
        <f t="shared" ca="1" si="326"/>
        <v>2</v>
      </c>
      <c r="AR637">
        <f t="shared" ca="1" si="327"/>
        <v>12</v>
      </c>
      <c r="AS637">
        <f ca="1">P637/J637</f>
        <v>4.5454353257697047E-2</v>
      </c>
    </row>
    <row r="638" spans="1:45" hidden="1" outlineLevel="1" x14ac:dyDescent="0.4">
      <c r="A638">
        <f t="shared" si="304"/>
        <v>201901</v>
      </c>
      <c r="B638" t="s">
        <v>633</v>
      </c>
      <c r="C638" t="s">
        <v>647</v>
      </c>
      <c r="D638" t="str">
        <f t="shared" ca="1" si="322"/>
        <v>I120</v>
      </c>
      <c r="E638">
        <f t="shared" ca="1" si="305"/>
        <v>8</v>
      </c>
      <c r="F638">
        <f t="shared" ca="1" si="306"/>
        <v>30</v>
      </c>
      <c r="G638" t="str">
        <f t="shared" ca="1" si="318"/>
        <v>S10</v>
      </c>
      <c r="H638" t="str">
        <f t="shared" ca="1" si="319"/>
        <v>S106</v>
      </c>
      <c r="I638">
        <f ca="1">VLOOKUP(D638,PRC!$A$2:$B$21,2,0)*E638</f>
        <v>34400000</v>
      </c>
      <c r="J638">
        <f t="shared" ca="1" si="307"/>
        <v>23735996</v>
      </c>
      <c r="K638">
        <f ca="1">VLOOKUP(D638,PRC!$A$1:$C$21,3,0)*E638</f>
        <v>15480000</v>
      </c>
      <c r="L638">
        <f t="shared" ca="1" si="328"/>
        <v>1032000</v>
      </c>
      <c r="M638">
        <f t="shared" ca="1" si="329"/>
        <v>688000</v>
      </c>
      <c r="N638">
        <f t="shared" ca="1" si="330"/>
        <v>1720000</v>
      </c>
      <c r="O638">
        <f t="shared" ca="1" si="331"/>
        <v>4816000</v>
      </c>
      <c r="P638">
        <f t="shared" ca="1" si="320"/>
        <v>-4</v>
      </c>
      <c r="Q638">
        <f ca="1">IF(P638&gt;0,1,0)</f>
        <v>0</v>
      </c>
      <c r="R638">
        <f t="shared" ca="1" si="308"/>
        <v>31</v>
      </c>
      <c r="S638">
        <f t="shared" ca="1" si="309"/>
        <v>3</v>
      </c>
      <c r="T638">
        <f t="shared" ca="1" si="310"/>
        <v>2</v>
      </c>
      <c r="U638">
        <f t="shared" ca="1" si="311"/>
        <v>5</v>
      </c>
      <c r="V638">
        <f t="shared" ca="1" si="312"/>
        <v>14</v>
      </c>
      <c r="X638">
        <f t="shared" si="316"/>
        <v>638</v>
      </c>
      <c r="Y638">
        <f t="shared" si="321"/>
        <v>452</v>
      </c>
      <c r="Z638">
        <f t="shared" si="317"/>
        <v>453</v>
      </c>
      <c r="AA638">
        <f t="shared" si="313"/>
        <v>951</v>
      </c>
      <c r="AB638">
        <f t="shared" si="314"/>
        <v>500</v>
      </c>
      <c r="AM638" t="str">
        <f t="shared" si="315"/>
        <v>201901LP</v>
      </c>
      <c r="AN638">
        <f t="shared" ca="1" si="323"/>
        <v>31.000011627906975</v>
      </c>
      <c r="AO638">
        <f t="shared" ca="1" si="324"/>
        <v>3</v>
      </c>
      <c r="AP638">
        <f t="shared" ca="1" si="325"/>
        <v>2</v>
      </c>
      <c r="AQ638">
        <f t="shared" ca="1" si="326"/>
        <v>5</v>
      </c>
      <c r="AR638">
        <f t="shared" ca="1" si="327"/>
        <v>14.000000000000002</v>
      </c>
      <c r="AS638">
        <f ca="1">P638/J638</f>
        <v>-1.6852041936643401E-7</v>
      </c>
    </row>
    <row r="639" spans="1:45" hidden="1" outlineLevel="1" x14ac:dyDescent="0.4">
      <c r="A639">
        <f t="shared" si="304"/>
        <v>201901</v>
      </c>
      <c r="B639" t="s">
        <v>634</v>
      </c>
      <c r="C639" t="s">
        <v>647</v>
      </c>
      <c r="D639" t="str">
        <f t="shared" ca="1" si="322"/>
        <v>I102</v>
      </c>
      <c r="E639">
        <f t="shared" ca="1" si="305"/>
        <v>8</v>
      </c>
      <c r="F639">
        <f t="shared" ca="1" si="306"/>
        <v>32</v>
      </c>
      <c r="G639" t="str">
        <f t="shared" ca="1" si="318"/>
        <v>S11</v>
      </c>
      <c r="H639" t="str">
        <f t="shared" ca="1" si="319"/>
        <v>S116</v>
      </c>
      <c r="I639">
        <f ca="1">VLOOKUP(D639,PRC!$A$2:$B$21,2,0)*E639</f>
        <v>320000</v>
      </c>
      <c r="J639">
        <f t="shared" ca="1" si="307"/>
        <v>214395.99999999997</v>
      </c>
      <c r="K639">
        <f ca="1">VLOOKUP(D639,PRC!$A$1:$C$21,3,0)*E639</f>
        <v>150400</v>
      </c>
      <c r="L639">
        <f t="shared" ca="1" si="328"/>
        <v>6000</v>
      </c>
      <c r="M639">
        <f t="shared" ca="1" si="329"/>
        <v>3000</v>
      </c>
      <c r="N639">
        <f t="shared" ca="1" si="330"/>
        <v>6000</v>
      </c>
      <c r="O639">
        <f t="shared" ca="1" si="331"/>
        <v>42000</v>
      </c>
      <c r="P639">
        <f t="shared" ca="1" si="320"/>
        <v>6995.9999999999709</v>
      </c>
      <c r="Q639">
        <f ca="1">IF(P639&gt;0,1,0)</f>
        <v>1</v>
      </c>
      <c r="R639">
        <f t="shared" ca="1" si="308"/>
        <v>33</v>
      </c>
      <c r="S639">
        <f t="shared" ca="1" si="309"/>
        <v>2</v>
      </c>
      <c r="T639">
        <f t="shared" ca="1" si="310"/>
        <v>1</v>
      </c>
      <c r="U639">
        <f t="shared" ca="1" si="311"/>
        <v>2</v>
      </c>
      <c r="V639">
        <f t="shared" ca="1" si="312"/>
        <v>13</v>
      </c>
      <c r="X639">
        <f t="shared" si="316"/>
        <v>639</v>
      </c>
      <c r="Y639">
        <f t="shared" si="321"/>
        <v>452</v>
      </c>
      <c r="Z639">
        <f t="shared" si="317"/>
        <v>453</v>
      </c>
      <c r="AA639">
        <f t="shared" si="313"/>
        <v>951</v>
      </c>
      <c r="AB639">
        <f t="shared" si="314"/>
        <v>500</v>
      </c>
      <c r="AM639" t="str">
        <f t="shared" si="315"/>
        <v>201901LP</v>
      </c>
      <c r="AN639">
        <f t="shared" ca="1" si="323"/>
        <v>33.001250000000006</v>
      </c>
      <c r="AO639">
        <f t="shared" ca="1" si="324"/>
        <v>1.875</v>
      </c>
      <c r="AP639">
        <f t="shared" ca="1" si="325"/>
        <v>0.9375</v>
      </c>
      <c r="AQ639">
        <f t="shared" ca="1" si="326"/>
        <v>1.875</v>
      </c>
      <c r="AR639">
        <f t="shared" ca="1" si="327"/>
        <v>13.125</v>
      </c>
      <c r="AS639">
        <f ca="1">P639/J639</f>
        <v>3.2631205806078339E-2</v>
      </c>
    </row>
    <row r="640" spans="1:45" hidden="1" outlineLevel="1" x14ac:dyDescent="0.4">
      <c r="A640">
        <f t="shared" si="304"/>
        <v>201901</v>
      </c>
      <c r="B640" t="s">
        <v>635</v>
      </c>
      <c r="C640" t="s">
        <v>647</v>
      </c>
      <c r="D640" t="str">
        <f t="shared" ca="1" si="322"/>
        <v>I115</v>
      </c>
      <c r="E640">
        <f t="shared" ca="1" si="305"/>
        <v>6</v>
      </c>
      <c r="F640">
        <f t="shared" ca="1" si="306"/>
        <v>33</v>
      </c>
      <c r="G640" t="str">
        <f t="shared" ca="1" si="318"/>
        <v>S12</v>
      </c>
      <c r="H640" t="str">
        <f t="shared" ca="1" si="319"/>
        <v>S120</v>
      </c>
      <c r="I640">
        <f ca="1">VLOOKUP(D640,PRC!$A$2:$B$21,2,0)*E640</f>
        <v>30000</v>
      </c>
      <c r="J640">
        <f t="shared" ca="1" si="307"/>
        <v>20395.999999999996</v>
      </c>
      <c r="K640">
        <f ca="1">VLOOKUP(D640,PRC!$A$1:$C$21,3,0)*E640</f>
        <v>14400</v>
      </c>
      <c r="L640">
        <f t="shared" ca="1" si="328"/>
        <v>0</v>
      </c>
      <c r="M640">
        <f t="shared" ca="1" si="329"/>
        <v>1000</v>
      </c>
      <c r="N640">
        <f t="shared" ca="1" si="330"/>
        <v>1000</v>
      </c>
      <c r="O640">
        <f t="shared" ca="1" si="331"/>
        <v>4000</v>
      </c>
      <c r="P640">
        <f t="shared" ca="1" si="320"/>
        <v>-4.000000000003638</v>
      </c>
      <c r="Q640">
        <f ca="1">IF(P640&gt;0,1,0)</f>
        <v>0</v>
      </c>
      <c r="R640">
        <f t="shared" ca="1" si="308"/>
        <v>32</v>
      </c>
      <c r="S640">
        <f t="shared" ca="1" si="309"/>
        <v>1</v>
      </c>
      <c r="T640">
        <f t="shared" ca="1" si="310"/>
        <v>2</v>
      </c>
      <c r="U640">
        <f t="shared" ca="1" si="311"/>
        <v>4</v>
      </c>
      <c r="V640">
        <f t="shared" ca="1" si="312"/>
        <v>13</v>
      </c>
      <c r="X640">
        <f t="shared" si="316"/>
        <v>640</v>
      </c>
      <c r="Y640">
        <f t="shared" si="321"/>
        <v>452</v>
      </c>
      <c r="Z640">
        <f t="shared" si="317"/>
        <v>453</v>
      </c>
      <c r="AA640">
        <f t="shared" si="313"/>
        <v>951</v>
      </c>
      <c r="AB640">
        <f t="shared" si="314"/>
        <v>500</v>
      </c>
      <c r="AM640" t="str">
        <f t="shared" si="315"/>
        <v>201901LP</v>
      </c>
      <c r="AN640">
        <f t="shared" ca="1" si="323"/>
        <v>32.01333333333335</v>
      </c>
      <c r="AO640">
        <f t="shared" ca="1" si="324"/>
        <v>0</v>
      </c>
      <c r="AP640">
        <f t="shared" ca="1" si="325"/>
        <v>3.3333333333333335</v>
      </c>
      <c r="AQ640">
        <f t="shared" ca="1" si="326"/>
        <v>3.3333333333333335</v>
      </c>
      <c r="AR640">
        <f t="shared" ca="1" si="327"/>
        <v>13.333333333333334</v>
      </c>
      <c r="AS640">
        <f ca="1">P640/J640</f>
        <v>-1.9611688566403406E-4</v>
      </c>
    </row>
    <row r="641" spans="1:45" hidden="1" outlineLevel="1" x14ac:dyDescent="0.4">
      <c r="A641">
        <f t="shared" si="304"/>
        <v>201901</v>
      </c>
      <c r="B641" t="s">
        <v>636</v>
      </c>
      <c r="C641" t="s">
        <v>647</v>
      </c>
      <c r="D641" t="str">
        <f t="shared" ca="1" si="322"/>
        <v>I120</v>
      </c>
      <c r="E641">
        <f t="shared" ca="1" si="305"/>
        <v>7</v>
      </c>
      <c r="F641">
        <f t="shared" ca="1" si="306"/>
        <v>31</v>
      </c>
      <c r="G641" t="str">
        <f t="shared" ca="1" si="318"/>
        <v>S10</v>
      </c>
      <c r="H641" t="str">
        <f t="shared" ca="1" si="319"/>
        <v>S109</v>
      </c>
      <c r="I641">
        <f ca="1">VLOOKUP(D641,PRC!$A$2:$B$21,2,0)*E641</f>
        <v>30100000</v>
      </c>
      <c r="J641">
        <f t="shared" ca="1" si="307"/>
        <v>20166995.999999996</v>
      </c>
      <c r="K641">
        <f ca="1">VLOOKUP(D641,PRC!$A$1:$C$21,3,0)*E641</f>
        <v>13545000</v>
      </c>
      <c r="L641">
        <f t="shared" ca="1" si="328"/>
        <v>301000</v>
      </c>
      <c r="M641">
        <f t="shared" ca="1" si="329"/>
        <v>903000</v>
      </c>
      <c r="N641">
        <f t="shared" ca="1" si="330"/>
        <v>602000</v>
      </c>
      <c r="O641">
        <f t="shared" ca="1" si="331"/>
        <v>3612000</v>
      </c>
      <c r="P641">
        <f t="shared" ca="1" si="320"/>
        <v>1203995.9999999963</v>
      </c>
      <c r="Q641">
        <f ca="1">IF(P641&gt;0,1,0)</f>
        <v>1</v>
      </c>
      <c r="R641">
        <f t="shared" ca="1" si="308"/>
        <v>33</v>
      </c>
      <c r="S641">
        <f t="shared" ca="1" si="309"/>
        <v>1</v>
      </c>
      <c r="T641">
        <f t="shared" ca="1" si="310"/>
        <v>3</v>
      </c>
      <c r="U641">
        <f t="shared" ca="1" si="311"/>
        <v>2</v>
      </c>
      <c r="V641">
        <f t="shared" ca="1" si="312"/>
        <v>12</v>
      </c>
      <c r="X641">
        <f t="shared" si="316"/>
        <v>641</v>
      </c>
      <c r="Y641">
        <f t="shared" si="321"/>
        <v>452</v>
      </c>
      <c r="Z641">
        <f t="shared" si="317"/>
        <v>453</v>
      </c>
      <c r="AA641">
        <f t="shared" si="313"/>
        <v>951</v>
      </c>
      <c r="AB641">
        <f t="shared" si="314"/>
        <v>500</v>
      </c>
      <c r="AM641" t="str">
        <f t="shared" si="315"/>
        <v>201901LP</v>
      </c>
      <c r="AN641">
        <f t="shared" ca="1" si="323"/>
        <v>33.000013289036559</v>
      </c>
      <c r="AO641">
        <f t="shared" ca="1" si="324"/>
        <v>1</v>
      </c>
      <c r="AP641">
        <f t="shared" ca="1" si="325"/>
        <v>3</v>
      </c>
      <c r="AQ641">
        <f t="shared" ca="1" si="326"/>
        <v>2</v>
      </c>
      <c r="AR641">
        <f t="shared" ca="1" si="327"/>
        <v>12</v>
      </c>
      <c r="AS641">
        <f ca="1">P641/J641</f>
        <v>5.9701306034869867E-2</v>
      </c>
    </row>
    <row r="642" spans="1:45" hidden="1" outlineLevel="1" x14ac:dyDescent="0.4">
      <c r="A642">
        <f t="shared" si="304"/>
        <v>201901</v>
      </c>
      <c r="B642" t="s">
        <v>637</v>
      </c>
      <c r="C642" t="s">
        <v>647</v>
      </c>
      <c r="D642" t="str">
        <f t="shared" ca="1" si="322"/>
        <v>I105</v>
      </c>
      <c r="E642">
        <f t="shared" ca="1" si="305"/>
        <v>5</v>
      </c>
      <c r="F642">
        <f t="shared" ca="1" si="306"/>
        <v>30</v>
      </c>
      <c r="G642" t="str">
        <f t="shared" ca="1" si="318"/>
        <v>S11</v>
      </c>
      <c r="H642" t="str">
        <f t="shared" ca="1" si="319"/>
        <v>S118</v>
      </c>
      <c r="I642">
        <f ca="1">VLOOKUP(D642,PRC!$A$2:$B$21,2,0)*E642</f>
        <v>500000</v>
      </c>
      <c r="J642">
        <f t="shared" ca="1" si="307"/>
        <v>349996</v>
      </c>
      <c r="K642">
        <f ca="1">VLOOKUP(D642,PRC!$A$1:$C$21,3,0)*E642</f>
        <v>295000</v>
      </c>
      <c r="L642">
        <f t="shared" ca="1" si="328"/>
        <v>10000</v>
      </c>
      <c r="M642">
        <f t="shared" ca="1" si="329"/>
        <v>15000</v>
      </c>
      <c r="N642">
        <f t="shared" ca="1" si="330"/>
        <v>25000</v>
      </c>
      <c r="O642">
        <f t="shared" ca="1" si="331"/>
        <v>50000</v>
      </c>
      <c r="P642">
        <f t="shared" ca="1" si="320"/>
        <v>-45004</v>
      </c>
      <c r="Q642">
        <f ca="1">IF(P642&gt;0,1,0)</f>
        <v>0</v>
      </c>
      <c r="R642">
        <f t="shared" ca="1" si="308"/>
        <v>30</v>
      </c>
      <c r="S642">
        <f t="shared" ca="1" si="309"/>
        <v>2</v>
      </c>
      <c r="T642">
        <f t="shared" ca="1" si="310"/>
        <v>3</v>
      </c>
      <c r="U642">
        <f t="shared" ca="1" si="311"/>
        <v>5</v>
      </c>
      <c r="V642">
        <f t="shared" ca="1" si="312"/>
        <v>10</v>
      </c>
      <c r="X642">
        <f t="shared" si="316"/>
        <v>642</v>
      </c>
      <c r="Y642">
        <f t="shared" si="321"/>
        <v>452</v>
      </c>
      <c r="Z642">
        <f t="shared" si="317"/>
        <v>453</v>
      </c>
      <c r="AA642">
        <f t="shared" si="313"/>
        <v>951</v>
      </c>
      <c r="AB642">
        <f t="shared" si="314"/>
        <v>500</v>
      </c>
      <c r="AM642" t="str">
        <f t="shared" si="315"/>
        <v>201901LP</v>
      </c>
      <c r="AN642">
        <f t="shared" ca="1" si="323"/>
        <v>30.000800000000005</v>
      </c>
      <c r="AO642">
        <f t="shared" ca="1" si="324"/>
        <v>2</v>
      </c>
      <c r="AP642">
        <f t="shared" ca="1" si="325"/>
        <v>3</v>
      </c>
      <c r="AQ642">
        <f t="shared" ca="1" si="326"/>
        <v>5</v>
      </c>
      <c r="AR642">
        <f t="shared" ca="1" si="327"/>
        <v>10</v>
      </c>
      <c r="AS642">
        <f ca="1">P642/J642</f>
        <v>-0.12858432667801917</v>
      </c>
    </row>
    <row r="643" spans="1:45" hidden="1" outlineLevel="1" x14ac:dyDescent="0.4">
      <c r="A643">
        <f t="shared" ref="A643:A706" si="332">IF(BA643="",A642,BA643)</f>
        <v>201901</v>
      </c>
      <c r="B643" t="s">
        <v>638</v>
      </c>
      <c r="C643" t="s">
        <v>647</v>
      </c>
      <c r="D643" t="str">
        <f t="shared" ca="1" si="322"/>
        <v>I113</v>
      </c>
      <c r="E643">
        <f t="shared" ref="E643:E706" ca="1" si="333">RANDBETWEEN(INDIRECT("AD"&amp;Y643),INDIRECT("AD"&amp;Z643))</f>
        <v>6</v>
      </c>
      <c r="F643">
        <f t="shared" ref="F643:F706" ca="1" si="334">RANDBETWEEN(INDIRECT("AF"&amp;Y643),INDIRECT("AF"&amp;Z643))</f>
        <v>32</v>
      </c>
      <c r="G643" t="str">
        <f t="shared" ca="1" si="318"/>
        <v>S10</v>
      </c>
      <c r="H643" t="str">
        <f t="shared" ca="1" si="319"/>
        <v>S106</v>
      </c>
      <c r="I643">
        <f ca="1">VLOOKUP(D643,PRC!$A$2:$B$21,2,0)*E643</f>
        <v>4020000</v>
      </c>
      <c r="J643">
        <f t="shared" ref="J643:J706" ca="1" si="335">I643*(1-R643/100)-4</f>
        <v>2693395.9999999995</v>
      </c>
      <c r="K643">
        <f ca="1">VLOOKUP(D643,PRC!$A$1:$C$21,3,0)*E643</f>
        <v>1809000</v>
      </c>
      <c r="L643">
        <f t="shared" ca="1" si="328"/>
        <v>40000</v>
      </c>
      <c r="M643">
        <f t="shared" ca="1" si="329"/>
        <v>121000</v>
      </c>
      <c r="N643">
        <f t="shared" ca="1" si="330"/>
        <v>80000</v>
      </c>
      <c r="O643">
        <f t="shared" ca="1" si="331"/>
        <v>523000</v>
      </c>
      <c r="P643">
        <f t="shared" ca="1" si="320"/>
        <v>120395.99999999953</v>
      </c>
      <c r="Q643">
        <f ca="1">IF(P643&gt;0,1,0)</f>
        <v>1</v>
      </c>
      <c r="R643">
        <f t="shared" ref="R643:R706" ca="1" si="336">RANDBETWEEN(INDIRECT("AF"&amp;$Y643),INDIRECT("AF"&amp;$Z643))</f>
        <v>33</v>
      </c>
      <c r="S643">
        <f t="shared" ref="S643:S706" ca="1" si="337">RANDBETWEEN(INDIRECT("AG"&amp;$Y643),INDIRECT("AG"&amp;$Z643))</f>
        <v>1</v>
      </c>
      <c r="T643">
        <f t="shared" ref="T643:T706" ca="1" si="338">RANDBETWEEN(INDIRECT("AH"&amp;$Y643),INDIRECT("AH"&amp;$Z643))</f>
        <v>3</v>
      </c>
      <c r="U643">
        <f t="shared" ref="U643:U706" ca="1" si="339">RANDBETWEEN(INDIRECT("Ai"&amp;$Y643),INDIRECT("Ai"&amp;$Z643))</f>
        <v>2</v>
      </c>
      <c r="V643">
        <f t="shared" ref="V643:V706" ca="1" si="340">RANDBETWEEN(INDIRECT("Aj"&amp;$Y643),INDIRECT("Aj"&amp;$Z643))</f>
        <v>13</v>
      </c>
      <c r="X643">
        <f t="shared" si="316"/>
        <v>643</v>
      </c>
      <c r="Y643">
        <f t="shared" si="321"/>
        <v>452</v>
      </c>
      <c r="Z643">
        <f t="shared" si="317"/>
        <v>453</v>
      </c>
      <c r="AA643">
        <f t="shared" ref="AA643:AA706" si="341">Y643+AB643-1</f>
        <v>951</v>
      </c>
      <c r="AB643">
        <f t="shared" ref="AB643:AB706" si="342">COUNTIF(AM$2:AM$100100,AM643)</f>
        <v>500</v>
      </c>
      <c r="AM643" t="str">
        <f t="shared" ref="AM643:AM706" si="343">A643&amp;C643</f>
        <v>201901LP</v>
      </c>
      <c r="AN643">
        <f t="shared" ca="1" si="323"/>
        <v>33.000099502487579</v>
      </c>
      <c r="AO643">
        <f t="shared" ca="1" si="324"/>
        <v>0.99502487562189057</v>
      </c>
      <c r="AP643">
        <f t="shared" ca="1" si="325"/>
        <v>3.0099502487562191</v>
      </c>
      <c r="AQ643">
        <f t="shared" ca="1" si="326"/>
        <v>1.9900497512437811</v>
      </c>
      <c r="AR643">
        <f t="shared" ca="1" si="327"/>
        <v>13.009950248756219</v>
      </c>
      <c r="AS643">
        <f ca="1">P643/J643</f>
        <v>4.4700445088653715E-2</v>
      </c>
    </row>
    <row r="644" spans="1:45" hidden="1" outlineLevel="1" x14ac:dyDescent="0.4">
      <c r="A644">
        <f t="shared" si="332"/>
        <v>201901</v>
      </c>
      <c r="B644" t="s">
        <v>639</v>
      </c>
      <c r="C644" t="s">
        <v>647</v>
      </c>
      <c r="D644" t="str">
        <f t="shared" ca="1" si="322"/>
        <v>I107</v>
      </c>
      <c r="E644">
        <f t="shared" ca="1" si="333"/>
        <v>7</v>
      </c>
      <c r="F644">
        <f t="shared" ca="1" si="334"/>
        <v>32</v>
      </c>
      <c r="G644" t="str">
        <f t="shared" ca="1" si="318"/>
        <v>S11</v>
      </c>
      <c r="H644" t="str">
        <f t="shared" ca="1" si="319"/>
        <v>S112</v>
      </c>
      <c r="I644">
        <f ca="1">VLOOKUP(D644,PRC!$A$2:$B$21,2,0)*E644</f>
        <v>1050000</v>
      </c>
      <c r="J644">
        <f t="shared" ca="1" si="335"/>
        <v>724496</v>
      </c>
      <c r="K644">
        <f ca="1">VLOOKUP(D644,PRC!$A$1:$C$21,3,0)*E644</f>
        <v>598500</v>
      </c>
      <c r="L644">
        <f t="shared" ca="1" si="328"/>
        <v>21000</v>
      </c>
      <c r="M644">
        <f t="shared" ca="1" si="329"/>
        <v>11000</v>
      </c>
      <c r="N644">
        <f t="shared" ca="1" si="330"/>
        <v>42000</v>
      </c>
      <c r="O644">
        <f t="shared" ca="1" si="331"/>
        <v>137000</v>
      </c>
      <c r="P644">
        <f t="shared" ca="1" si="320"/>
        <v>-85004</v>
      </c>
      <c r="Q644">
        <f ca="1">IF(P644&gt;0,1,0)</f>
        <v>0</v>
      </c>
      <c r="R644">
        <f t="shared" ca="1" si="336"/>
        <v>31</v>
      </c>
      <c r="S644">
        <f t="shared" ca="1" si="337"/>
        <v>2</v>
      </c>
      <c r="T644">
        <f t="shared" ca="1" si="338"/>
        <v>1</v>
      </c>
      <c r="U644">
        <f t="shared" ca="1" si="339"/>
        <v>4</v>
      </c>
      <c r="V644">
        <f t="shared" ca="1" si="340"/>
        <v>13</v>
      </c>
      <c r="X644">
        <f t="shared" ref="X644:X707" si="344">X643+1</f>
        <v>644</v>
      </c>
      <c r="Y644">
        <f t="shared" si="321"/>
        <v>452</v>
      </c>
      <c r="Z644">
        <f t="shared" ref="Z644:Z707" si="345">Y644+1</f>
        <v>453</v>
      </c>
      <c r="AA644">
        <f t="shared" si="341"/>
        <v>951</v>
      </c>
      <c r="AB644">
        <f t="shared" si="342"/>
        <v>500</v>
      </c>
      <c r="AM644" t="str">
        <f t="shared" si="343"/>
        <v>201901LP</v>
      </c>
      <c r="AN644">
        <f t="shared" ca="1" si="323"/>
        <v>31.000380952380958</v>
      </c>
      <c r="AO644">
        <f t="shared" ca="1" si="324"/>
        <v>2</v>
      </c>
      <c r="AP644">
        <f t="shared" ca="1" si="325"/>
        <v>1.0476190476190477</v>
      </c>
      <c r="AQ644">
        <f t="shared" ca="1" si="326"/>
        <v>4</v>
      </c>
      <c r="AR644">
        <f t="shared" ca="1" si="327"/>
        <v>13.047619047619047</v>
      </c>
      <c r="AS644">
        <f ca="1">P644/J644</f>
        <v>-0.11732846006051104</v>
      </c>
    </row>
    <row r="645" spans="1:45" hidden="1" outlineLevel="1" x14ac:dyDescent="0.4">
      <c r="A645">
        <f t="shared" si="332"/>
        <v>201901</v>
      </c>
      <c r="B645" t="s">
        <v>640</v>
      </c>
      <c r="C645" t="s">
        <v>647</v>
      </c>
      <c r="D645" t="str">
        <f t="shared" ca="1" si="322"/>
        <v>I108</v>
      </c>
      <c r="E645">
        <f t="shared" ca="1" si="333"/>
        <v>7</v>
      </c>
      <c r="F645">
        <f t="shared" ca="1" si="334"/>
        <v>34</v>
      </c>
      <c r="G645" t="str">
        <f t="shared" ref="G645:G708" ca="1" si="346">LEFT(H645,3)</f>
        <v>S11</v>
      </c>
      <c r="H645" t="str">
        <f t="shared" ref="H645:H708" ca="1" si="347">"S"&amp;RANDBETWEEN(101,120)</f>
        <v>S116</v>
      </c>
      <c r="I645">
        <f ca="1">VLOOKUP(D645,PRC!$A$2:$B$21,2,0)*E645</f>
        <v>280000</v>
      </c>
      <c r="J645">
        <f t="shared" ca="1" si="335"/>
        <v>195996</v>
      </c>
      <c r="K645">
        <f ca="1">VLOOKUP(D645,PRC!$A$1:$C$21,3,0)*E645</f>
        <v>128800</v>
      </c>
      <c r="L645">
        <f t="shared" ca="1" si="328"/>
        <v>3000</v>
      </c>
      <c r="M645">
        <f t="shared" ca="1" si="329"/>
        <v>3000</v>
      </c>
      <c r="N645">
        <f t="shared" ca="1" si="330"/>
        <v>14000</v>
      </c>
      <c r="O645">
        <f t="shared" ca="1" si="331"/>
        <v>42000</v>
      </c>
      <c r="P645">
        <f t="shared" ref="P645:P651" ca="1" si="348">J645-SUM(K645:O645)</f>
        <v>5196</v>
      </c>
      <c r="Q645">
        <f ca="1">IF(P645&gt;0,1,0)</f>
        <v>1</v>
      </c>
      <c r="R645">
        <f t="shared" ca="1" si="336"/>
        <v>30</v>
      </c>
      <c r="S645">
        <f t="shared" ca="1" si="337"/>
        <v>1</v>
      </c>
      <c r="T645">
        <f t="shared" ca="1" si="338"/>
        <v>1</v>
      </c>
      <c r="U645">
        <f t="shared" ca="1" si="339"/>
        <v>5</v>
      </c>
      <c r="V645">
        <f t="shared" ca="1" si="340"/>
        <v>15</v>
      </c>
      <c r="X645">
        <f t="shared" si="344"/>
        <v>645</v>
      </c>
      <c r="Y645">
        <f t="shared" ref="Y645:Y708" si="349">IF(C645=C644,Y644,X645)</f>
        <v>452</v>
      </c>
      <c r="Z645">
        <f t="shared" si="345"/>
        <v>453</v>
      </c>
      <c r="AA645">
        <f t="shared" si="341"/>
        <v>951</v>
      </c>
      <c r="AB645">
        <f t="shared" si="342"/>
        <v>500</v>
      </c>
      <c r="AM645" t="str">
        <f t="shared" si="343"/>
        <v>201901LP</v>
      </c>
      <c r="AN645">
        <f t="shared" ca="1" si="323"/>
        <v>30.001428571428569</v>
      </c>
      <c r="AO645">
        <f t="shared" ca="1" si="324"/>
        <v>1.0714285714285714</v>
      </c>
      <c r="AP645">
        <f t="shared" ca="1" si="325"/>
        <v>1.0714285714285714</v>
      </c>
      <c r="AQ645">
        <f t="shared" ca="1" si="326"/>
        <v>5</v>
      </c>
      <c r="AR645">
        <f t="shared" ca="1" si="327"/>
        <v>15</v>
      </c>
      <c r="AS645">
        <f ca="1">P645/J645</f>
        <v>2.651074511724729E-2</v>
      </c>
    </row>
    <row r="646" spans="1:45" hidden="1" outlineLevel="1" x14ac:dyDescent="0.4">
      <c r="A646">
        <f t="shared" si="332"/>
        <v>201901</v>
      </c>
      <c r="B646" t="s">
        <v>641</v>
      </c>
      <c r="C646" t="s">
        <v>647</v>
      </c>
      <c r="D646" t="str">
        <f t="shared" ref="D646:D709" ca="1" si="350">"I"&amp;RANDBETWEEN(101,120)</f>
        <v>I108</v>
      </c>
      <c r="E646">
        <f t="shared" ca="1" si="333"/>
        <v>7</v>
      </c>
      <c r="F646">
        <f t="shared" ca="1" si="334"/>
        <v>32</v>
      </c>
      <c r="G646" t="str">
        <f t="shared" ca="1" si="346"/>
        <v>S11</v>
      </c>
      <c r="H646" t="str">
        <f t="shared" ca="1" si="347"/>
        <v>S119</v>
      </c>
      <c r="I646">
        <f ca="1">VLOOKUP(D646,PRC!$A$2:$B$21,2,0)*E646</f>
        <v>280000</v>
      </c>
      <c r="J646">
        <f t="shared" ca="1" si="335"/>
        <v>187595.99999999997</v>
      </c>
      <c r="K646">
        <f ca="1">VLOOKUP(D646,PRC!$A$1:$C$21,3,0)*E646</f>
        <v>128800</v>
      </c>
      <c r="L646">
        <f t="shared" ca="1" si="328"/>
        <v>8000</v>
      </c>
      <c r="M646">
        <f t="shared" ca="1" si="329"/>
        <v>6000</v>
      </c>
      <c r="N646">
        <f t="shared" ca="1" si="330"/>
        <v>14000</v>
      </c>
      <c r="O646">
        <f t="shared" ca="1" si="331"/>
        <v>39000</v>
      </c>
      <c r="P646">
        <f t="shared" ca="1" si="348"/>
        <v>-8204.0000000000291</v>
      </c>
      <c r="Q646">
        <f ca="1">IF(P646&gt;0,1,0)</f>
        <v>0</v>
      </c>
      <c r="R646">
        <f t="shared" ca="1" si="336"/>
        <v>33</v>
      </c>
      <c r="S646">
        <f t="shared" ca="1" si="337"/>
        <v>3</v>
      </c>
      <c r="T646">
        <f t="shared" ca="1" si="338"/>
        <v>2</v>
      </c>
      <c r="U646">
        <f t="shared" ca="1" si="339"/>
        <v>5</v>
      </c>
      <c r="V646">
        <f t="shared" ca="1" si="340"/>
        <v>14</v>
      </c>
      <c r="X646">
        <f t="shared" si="344"/>
        <v>646</v>
      </c>
      <c r="Y646">
        <f t="shared" si="349"/>
        <v>452</v>
      </c>
      <c r="Z646">
        <f t="shared" si="345"/>
        <v>453</v>
      </c>
      <c r="AA646">
        <f t="shared" si="341"/>
        <v>951</v>
      </c>
      <c r="AB646">
        <f t="shared" si="342"/>
        <v>500</v>
      </c>
      <c r="AM646" t="str">
        <f t="shared" si="343"/>
        <v>201901LP</v>
      </c>
      <c r="AN646">
        <f t="shared" ca="1" si="323"/>
        <v>33.001428571428583</v>
      </c>
      <c r="AO646">
        <f t="shared" ca="1" si="324"/>
        <v>2.8571428571428572</v>
      </c>
      <c r="AP646">
        <f t="shared" ca="1" si="325"/>
        <v>2.1428571428571428</v>
      </c>
      <c r="AQ646">
        <f t="shared" ca="1" si="326"/>
        <v>5</v>
      </c>
      <c r="AR646">
        <f t="shared" ca="1" si="327"/>
        <v>13.928571428571429</v>
      </c>
      <c r="AS646">
        <f ca="1">P646/J646</f>
        <v>-4.3732275741487185E-2</v>
      </c>
    </row>
    <row r="647" spans="1:45" hidden="1" outlineLevel="1" x14ac:dyDescent="0.4">
      <c r="A647">
        <f t="shared" si="332"/>
        <v>201901</v>
      </c>
      <c r="B647" t="s">
        <v>642</v>
      </c>
      <c r="C647" t="s">
        <v>647</v>
      </c>
      <c r="D647" t="str">
        <f t="shared" ca="1" si="350"/>
        <v>I111</v>
      </c>
      <c r="E647">
        <f t="shared" ca="1" si="333"/>
        <v>9</v>
      </c>
      <c r="F647">
        <f t="shared" ca="1" si="334"/>
        <v>34</v>
      </c>
      <c r="G647" t="str">
        <f t="shared" ca="1" si="346"/>
        <v>S11</v>
      </c>
      <c r="H647" t="str">
        <f t="shared" ca="1" si="347"/>
        <v>S113</v>
      </c>
      <c r="I647">
        <f ca="1">VLOOKUP(D647,PRC!$A$2:$B$21,2,0)*E647</f>
        <v>1350000</v>
      </c>
      <c r="J647">
        <f t="shared" ca="1" si="335"/>
        <v>931495.99999999988</v>
      </c>
      <c r="K647">
        <f ca="1">VLOOKUP(D647,PRC!$A$1:$C$21,3,0)*E647</f>
        <v>715500</v>
      </c>
      <c r="L647">
        <f t="shared" ca="1" si="328"/>
        <v>27000</v>
      </c>
      <c r="M647">
        <f t="shared" ca="1" si="329"/>
        <v>41000</v>
      </c>
      <c r="N647">
        <f t="shared" ca="1" si="330"/>
        <v>68000</v>
      </c>
      <c r="O647">
        <f t="shared" ca="1" si="331"/>
        <v>203000</v>
      </c>
      <c r="P647">
        <f t="shared" ca="1" si="348"/>
        <v>-123004.00000000012</v>
      </c>
      <c r="Q647">
        <f ca="1">IF(P647&gt;0,1,0)</f>
        <v>0</v>
      </c>
      <c r="R647">
        <f t="shared" ca="1" si="336"/>
        <v>31</v>
      </c>
      <c r="S647">
        <f t="shared" ca="1" si="337"/>
        <v>2</v>
      </c>
      <c r="T647">
        <f t="shared" ca="1" si="338"/>
        <v>3</v>
      </c>
      <c r="U647">
        <f t="shared" ca="1" si="339"/>
        <v>5</v>
      </c>
      <c r="V647">
        <f t="shared" ca="1" si="340"/>
        <v>15</v>
      </c>
      <c r="X647">
        <f t="shared" si="344"/>
        <v>647</v>
      </c>
      <c r="Y647">
        <f t="shared" si="349"/>
        <v>452</v>
      </c>
      <c r="Z647">
        <f t="shared" si="345"/>
        <v>453</v>
      </c>
      <c r="AA647">
        <f t="shared" si="341"/>
        <v>951</v>
      </c>
      <c r="AB647">
        <f t="shared" si="342"/>
        <v>500</v>
      </c>
      <c r="AM647" t="str">
        <f t="shared" si="343"/>
        <v>201901LP</v>
      </c>
      <c r="AN647">
        <f t="shared" ca="1" si="323"/>
        <v>31.000296296296305</v>
      </c>
      <c r="AO647">
        <f t="shared" ca="1" si="324"/>
        <v>2</v>
      </c>
      <c r="AP647">
        <f t="shared" ca="1" si="325"/>
        <v>3.0370370370370372</v>
      </c>
      <c r="AQ647">
        <f t="shared" ca="1" si="326"/>
        <v>5.0370370370370372</v>
      </c>
      <c r="AR647">
        <f t="shared" ca="1" si="327"/>
        <v>15.037037037037038</v>
      </c>
      <c r="AS647">
        <f ca="1">P647/J647</f>
        <v>-0.1320499497582385</v>
      </c>
    </row>
    <row r="648" spans="1:45" hidden="1" outlineLevel="1" x14ac:dyDescent="0.4">
      <c r="A648">
        <f t="shared" si="332"/>
        <v>201901</v>
      </c>
      <c r="B648" t="s">
        <v>643</v>
      </c>
      <c r="C648" t="s">
        <v>647</v>
      </c>
      <c r="D648" t="str">
        <f t="shared" ca="1" si="350"/>
        <v>I113</v>
      </c>
      <c r="E648">
        <f t="shared" ca="1" si="333"/>
        <v>6</v>
      </c>
      <c r="F648">
        <f t="shared" ca="1" si="334"/>
        <v>35</v>
      </c>
      <c r="G648" t="str">
        <f t="shared" ca="1" si="346"/>
        <v>S11</v>
      </c>
      <c r="H648" t="str">
        <f t="shared" ca="1" si="347"/>
        <v>S110</v>
      </c>
      <c r="I648">
        <f ca="1">VLOOKUP(D648,PRC!$A$2:$B$21,2,0)*E648</f>
        <v>4020000</v>
      </c>
      <c r="J648">
        <f t="shared" ca="1" si="335"/>
        <v>2813996</v>
      </c>
      <c r="K648">
        <f ca="1">VLOOKUP(D648,PRC!$A$1:$C$21,3,0)*E648</f>
        <v>1809000</v>
      </c>
      <c r="L648">
        <f t="shared" ca="1" si="328"/>
        <v>80000</v>
      </c>
      <c r="M648">
        <f t="shared" ca="1" si="329"/>
        <v>121000</v>
      </c>
      <c r="N648">
        <f t="shared" ca="1" si="330"/>
        <v>40000</v>
      </c>
      <c r="O648">
        <f t="shared" ca="1" si="331"/>
        <v>442000</v>
      </c>
      <c r="P648">
        <f t="shared" ca="1" si="348"/>
        <v>321996</v>
      </c>
      <c r="Q648">
        <f ca="1">IF(P648&gt;0,1,0)</f>
        <v>1</v>
      </c>
      <c r="R648">
        <f t="shared" ca="1" si="336"/>
        <v>30</v>
      </c>
      <c r="S648">
        <f t="shared" ca="1" si="337"/>
        <v>2</v>
      </c>
      <c r="T648">
        <f t="shared" ca="1" si="338"/>
        <v>3</v>
      </c>
      <c r="U648">
        <f t="shared" ca="1" si="339"/>
        <v>1</v>
      </c>
      <c r="V648">
        <f t="shared" ca="1" si="340"/>
        <v>11</v>
      </c>
      <c r="X648">
        <f t="shared" si="344"/>
        <v>648</v>
      </c>
      <c r="Y648">
        <f t="shared" si="349"/>
        <v>452</v>
      </c>
      <c r="Z648">
        <f t="shared" si="345"/>
        <v>453</v>
      </c>
      <c r="AA648">
        <f t="shared" si="341"/>
        <v>951</v>
      </c>
      <c r="AB648">
        <f t="shared" si="342"/>
        <v>500</v>
      </c>
      <c r="AM648" t="str">
        <f t="shared" si="343"/>
        <v>201901LP</v>
      </c>
      <c r="AN648">
        <f t="shared" ref="AN648:AN711" ca="1" si="351">(1-J648/I648)*100</f>
        <v>30.000099502487565</v>
      </c>
      <c r="AO648">
        <f t="shared" ref="AO648:AO711" ca="1" si="352">L648/$I648*100</f>
        <v>1.9900497512437811</v>
      </c>
      <c r="AP648">
        <f t="shared" ref="AP648:AP711" ca="1" si="353">M648/$I648*100</f>
        <v>3.0099502487562191</v>
      </c>
      <c r="AQ648">
        <f t="shared" ref="AQ648:AQ711" ca="1" si="354">N648/$I648*100</f>
        <v>0.99502487562189057</v>
      </c>
      <c r="AR648">
        <f t="shared" ref="AR648:AR711" ca="1" si="355">O648/$I648*100</f>
        <v>10.99502487562189</v>
      </c>
      <c r="AS648">
        <f ca="1">P648/J648</f>
        <v>0.11442660188571696</v>
      </c>
    </row>
    <row r="649" spans="1:45" hidden="1" outlineLevel="1" x14ac:dyDescent="0.4">
      <c r="A649">
        <f t="shared" si="332"/>
        <v>201901</v>
      </c>
      <c r="B649" t="s">
        <v>644</v>
      </c>
      <c r="C649" t="s">
        <v>647</v>
      </c>
      <c r="D649" t="str">
        <f t="shared" ca="1" si="350"/>
        <v>I106</v>
      </c>
      <c r="E649">
        <f t="shared" ca="1" si="333"/>
        <v>9</v>
      </c>
      <c r="F649">
        <f t="shared" ca="1" si="334"/>
        <v>34</v>
      </c>
      <c r="G649" t="str">
        <f t="shared" ca="1" si="346"/>
        <v>S10</v>
      </c>
      <c r="H649" t="str">
        <f t="shared" ca="1" si="347"/>
        <v>S101</v>
      </c>
      <c r="I649">
        <f ca="1">VLOOKUP(D649,PRC!$A$2:$B$21,2,0)*E649</f>
        <v>180000</v>
      </c>
      <c r="J649">
        <f t="shared" ca="1" si="335"/>
        <v>122395.99999999999</v>
      </c>
      <c r="K649">
        <f ca="1">VLOOKUP(D649,PRC!$A$1:$C$21,3,0)*E649</f>
        <v>95400</v>
      </c>
      <c r="L649">
        <f t="shared" ca="1" si="328"/>
        <v>2000</v>
      </c>
      <c r="M649">
        <f t="shared" ca="1" si="329"/>
        <v>5000</v>
      </c>
      <c r="N649">
        <f t="shared" ca="1" si="330"/>
        <v>9000</v>
      </c>
      <c r="O649">
        <f t="shared" ca="1" si="331"/>
        <v>25000</v>
      </c>
      <c r="P649">
        <f t="shared" ca="1" si="348"/>
        <v>-14004.000000000015</v>
      </c>
      <c r="Q649">
        <f ca="1">IF(P649&gt;0,1,0)</f>
        <v>0</v>
      </c>
      <c r="R649">
        <f t="shared" ca="1" si="336"/>
        <v>32</v>
      </c>
      <c r="S649">
        <f t="shared" ca="1" si="337"/>
        <v>1</v>
      </c>
      <c r="T649">
        <f t="shared" ca="1" si="338"/>
        <v>3</v>
      </c>
      <c r="U649">
        <f t="shared" ca="1" si="339"/>
        <v>5</v>
      </c>
      <c r="V649">
        <f t="shared" ca="1" si="340"/>
        <v>14</v>
      </c>
      <c r="X649">
        <f t="shared" si="344"/>
        <v>649</v>
      </c>
      <c r="Y649">
        <f t="shared" si="349"/>
        <v>452</v>
      </c>
      <c r="Z649">
        <f t="shared" si="345"/>
        <v>453</v>
      </c>
      <c r="AA649">
        <f t="shared" si="341"/>
        <v>951</v>
      </c>
      <c r="AB649">
        <f t="shared" si="342"/>
        <v>500</v>
      </c>
      <c r="AM649" t="str">
        <f t="shared" si="343"/>
        <v>201901LP</v>
      </c>
      <c r="AN649">
        <f t="shared" ca="1" si="351"/>
        <v>32.00222222222223</v>
      </c>
      <c r="AO649">
        <f t="shared" ca="1" si="352"/>
        <v>1.1111111111111112</v>
      </c>
      <c r="AP649">
        <f t="shared" ca="1" si="353"/>
        <v>2.7777777777777777</v>
      </c>
      <c r="AQ649">
        <f t="shared" ca="1" si="354"/>
        <v>5</v>
      </c>
      <c r="AR649">
        <f t="shared" ca="1" si="355"/>
        <v>13.888888888888889</v>
      </c>
      <c r="AS649">
        <f ca="1">P649/J649</f>
        <v>-0.11441550377463329</v>
      </c>
    </row>
    <row r="650" spans="1:45" hidden="1" outlineLevel="1" x14ac:dyDescent="0.4">
      <c r="A650">
        <f t="shared" si="332"/>
        <v>201901</v>
      </c>
      <c r="B650" t="s">
        <v>645</v>
      </c>
      <c r="C650" t="s">
        <v>647</v>
      </c>
      <c r="D650" t="str">
        <f t="shared" ca="1" si="350"/>
        <v>I107</v>
      </c>
      <c r="E650">
        <f t="shared" ca="1" si="333"/>
        <v>5</v>
      </c>
      <c r="F650">
        <f t="shared" ca="1" si="334"/>
        <v>34</v>
      </c>
      <c r="G650" t="str">
        <f t="shared" ca="1" si="346"/>
        <v>S10</v>
      </c>
      <c r="H650" t="str">
        <f t="shared" ca="1" si="347"/>
        <v>S105</v>
      </c>
      <c r="I650">
        <f ca="1">VLOOKUP(D650,PRC!$A$2:$B$21,2,0)*E650</f>
        <v>750000</v>
      </c>
      <c r="J650">
        <f t="shared" ca="1" si="335"/>
        <v>517495.99999999994</v>
      </c>
      <c r="K650">
        <f ca="1">VLOOKUP(D650,PRC!$A$1:$C$21,3,0)*E650</f>
        <v>427500</v>
      </c>
      <c r="L650">
        <f t="shared" ca="1" si="328"/>
        <v>15000</v>
      </c>
      <c r="M650">
        <f t="shared" ca="1" si="329"/>
        <v>8000</v>
      </c>
      <c r="N650">
        <f t="shared" ca="1" si="330"/>
        <v>8000</v>
      </c>
      <c r="O650">
        <f t="shared" ca="1" si="331"/>
        <v>113000</v>
      </c>
      <c r="P650">
        <f t="shared" ca="1" si="348"/>
        <v>-54004.000000000058</v>
      </c>
      <c r="Q650">
        <f ca="1">IF(P650&gt;0,1,0)</f>
        <v>0</v>
      </c>
      <c r="R650">
        <f t="shared" ca="1" si="336"/>
        <v>31</v>
      </c>
      <c r="S650">
        <f t="shared" ca="1" si="337"/>
        <v>2</v>
      </c>
      <c r="T650">
        <f t="shared" ca="1" si="338"/>
        <v>1</v>
      </c>
      <c r="U650">
        <f t="shared" ca="1" si="339"/>
        <v>1</v>
      </c>
      <c r="V650">
        <f t="shared" ca="1" si="340"/>
        <v>15</v>
      </c>
      <c r="X650">
        <f t="shared" si="344"/>
        <v>650</v>
      </c>
      <c r="Y650">
        <f t="shared" si="349"/>
        <v>452</v>
      </c>
      <c r="Z650">
        <f t="shared" si="345"/>
        <v>453</v>
      </c>
      <c r="AA650">
        <f t="shared" si="341"/>
        <v>951</v>
      </c>
      <c r="AB650">
        <f t="shared" si="342"/>
        <v>500</v>
      </c>
      <c r="AM650" t="str">
        <f t="shared" si="343"/>
        <v>201901LP</v>
      </c>
      <c r="AN650">
        <f t="shared" ca="1" si="351"/>
        <v>31.000533333333347</v>
      </c>
      <c r="AO650">
        <f t="shared" ca="1" si="352"/>
        <v>2</v>
      </c>
      <c r="AP650">
        <f t="shared" ca="1" si="353"/>
        <v>1.0666666666666667</v>
      </c>
      <c r="AQ650">
        <f t="shared" ca="1" si="354"/>
        <v>1.0666666666666667</v>
      </c>
      <c r="AR650">
        <f t="shared" ca="1" si="355"/>
        <v>15.066666666666666</v>
      </c>
      <c r="AS650">
        <f ca="1">P650/J650</f>
        <v>-0.10435636217478021</v>
      </c>
    </row>
    <row r="651" spans="1:45" hidden="1" outlineLevel="1" x14ac:dyDescent="0.4">
      <c r="A651">
        <f t="shared" si="332"/>
        <v>201901</v>
      </c>
      <c r="B651" t="s">
        <v>646</v>
      </c>
      <c r="C651" t="s">
        <v>647</v>
      </c>
      <c r="D651" t="str">
        <f t="shared" ca="1" si="350"/>
        <v>I114</v>
      </c>
      <c r="E651">
        <f t="shared" ca="1" si="333"/>
        <v>5</v>
      </c>
      <c r="F651">
        <f t="shared" ca="1" si="334"/>
        <v>34</v>
      </c>
      <c r="G651" t="str">
        <f t="shared" ca="1" si="346"/>
        <v>S10</v>
      </c>
      <c r="H651" t="str">
        <f t="shared" ca="1" si="347"/>
        <v>S106</v>
      </c>
      <c r="I651">
        <f ca="1">VLOOKUP(D651,PRC!$A$2:$B$21,2,0)*E651</f>
        <v>1200000</v>
      </c>
      <c r="J651">
        <f t="shared" ca="1" si="335"/>
        <v>779996</v>
      </c>
      <c r="K651">
        <f ca="1">VLOOKUP(D651,PRC!$A$1:$C$21,3,0)*E651</f>
        <v>696000</v>
      </c>
      <c r="L651">
        <f t="shared" ca="1" si="328"/>
        <v>24000</v>
      </c>
      <c r="M651">
        <f t="shared" ca="1" si="329"/>
        <v>12000</v>
      </c>
      <c r="N651">
        <f t="shared" ca="1" si="330"/>
        <v>36000</v>
      </c>
      <c r="O651">
        <f t="shared" ca="1" si="331"/>
        <v>156000</v>
      </c>
      <c r="P651">
        <f t="shared" ca="1" si="348"/>
        <v>-144004</v>
      </c>
      <c r="Q651">
        <f ca="1">IF(P651&gt;0,1,0)</f>
        <v>0</v>
      </c>
      <c r="R651">
        <f t="shared" ca="1" si="336"/>
        <v>35</v>
      </c>
      <c r="S651">
        <f t="shared" ca="1" si="337"/>
        <v>2</v>
      </c>
      <c r="T651">
        <f t="shared" ca="1" si="338"/>
        <v>1</v>
      </c>
      <c r="U651">
        <f t="shared" ca="1" si="339"/>
        <v>3</v>
      </c>
      <c r="V651">
        <f t="shared" ca="1" si="340"/>
        <v>13</v>
      </c>
      <c r="X651">
        <f t="shared" si="344"/>
        <v>651</v>
      </c>
      <c r="Y651">
        <f t="shared" si="349"/>
        <v>452</v>
      </c>
      <c r="Z651">
        <f t="shared" si="345"/>
        <v>453</v>
      </c>
      <c r="AA651">
        <f t="shared" si="341"/>
        <v>951</v>
      </c>
      <c r="AB651">
        <f t="shared" si="342"/>
        <v>500</v>
      </c>
      <c r="AM651" t="str">
        <f t="shared" si="343"/>
        <v>201901LP</v>
      </c>
      <c r="AN651">
        <f t="shared" ca="1" si="351"/>
        <v>35.00033333333333</v>
      </c>
      <c r="AO651">
        <f t="shared" ca="1" si="352"/>
        <v>2</v>
      </c>
      <c r="AP651">
        <f t="shared" ca="1" si="353"/>
        <v>1</v>
      </c>
      <c r="AQ651">
        <f t="shared" ca="1" si="354"/>
        <v>3</v>
      </c>
      <c r="AR651">
        <f t="shared" ca="1" si="355"/>
        <v>13</v>
      </c>
      <c r="AS651">
        <f ca="1">P651/J651</f>
        <v>-0.1846214595972287</v>
      </c>
    </row>
    <row r="652" spans="1:45" hidden="1" outlineLevel="1" x14ac:dyDescent="0.4">
      <c r="A652">
        <f t="shared" si="332"/>
        <v>201901</v>
      </c>
      <c r="B652" t="s">
        <v>728</v>
      </c>
      <c r="C652" t="s">
        <v>647</v>
      </c>
      <c r="D652" t="str">
        <f t="shared" ca="1" si="350"/>
        <v>I117</v>
      </c>
      <c r="E652">
        <f t="shared" ca="1" si="333"/>
        <v>6</v>
      </c>
      <c r="F652">
        <f t="shared" ca="1" si="334"/>
        <v>30</v>
      </c>
      <c r="G652" t="str">
        <f t="shared" ca="1" si="346"/>
        <v>S10</v>
      </c>
      <c r="H652" t="str">
        <f t="shared" ca="1" si="347"/>
        <v>S108</v>
      </c>
      <c r="I652">
        <f ca="1">VLOOKUP(D652,PRC!$A$2:$B$21,2,0)*E652</f>
        <v>15000000</v>
      </c>
      <c r="J652">
        <f t="shared" ca="1" si="335"/>
        <v>10349996</v>
      </c>
      <c r="K652">
        <f ca="1">VLOOKUP(D652,PRC!$A$1:$C$21,3,0)*E652</f>
        <v>6900000</v>
      </c>
      <c r="L652">
        <f t="shared" ref="L652:L715" ca="1" si="356">ROUND($I652*S652,-5)/100</f>
        <v>150000</v>
      </c>
      <c r="M652">
        <f t="shared" ref="M652:M715" ca="1" si="357">ROUND($I652*T652,-5)/100</f>
        <v>300000</v>
      </c>
      <c r="N652">
        <f t="shared" ref="N652:N715" ca="1" si="358">ROUND($I652*U652,-5)/100</f>
        <v>600000</v>
      </c>
      <c r="O652">
        <f t="shared" ref="O652:O715" ca="1" si="359">ROUND($I652*V652,-5)/100</f>
        <v>2250000</v>
      </c>
      <c r="P652">
        <f t="shared" ref="P652:P715" ca="1" si="360">J652-SUM(K652:O652)</f>
        <v>149996</v>
      </c>
      <c r="Q652">
        <f ca="1">IF(P652&gt;0,1,0)</f>
        <v>1</v>
      </c>
      <c r="R652">
        <f t="shared" ca="1" si="336"/>
        <v>31</v>
      </c>
      <c r="S652">
        <f t="shared" ca="1" si="337"/>
        <v>1</v>
      </c>
      <c r="T652">
        <f t="shared" ca="1" si="338"/>
        <v>2</v>
      </c>
      <c r="U652">
        <f t="shared" ca="1" si="339"/>
        <v>4</v>
      </c>
      <c r="V652">
        <f t="shared" ca="1" si="340"/>
        <v>15</v>
      </c>
      <c r="X652">
        <f t="shared" si="344"/>
        <v>652</v>
      </c>
      <c r="Y652">
        <f t="shared" si="349"/>
        <v>452</v>
      </c>
      <c r="Z652">
        <f t="shared" si="345"/>
        <v>453</v>
      </c>
      <c r="AA652">
        <f t="shared" si="341"/>
        <v>951</v>
      </c>
      <c r="AB652">
        <f t="shared" si="342"/>
        <v>500</v>
      </c>
      <c r="AM652" t="str">
        <f t="shared" si="343"/>
        <v>201901LP</v>
      </c>
      <c r="AN652">
        <f t="shared" ca="1" si="351"/>
        <v>31.00002666666667</v>
      </c>
      <c r="AO652">
        <f t="shared" ca="1" si="352"/>
        <v>1</v>
      </c>
      <c r="AP652">
        <f t="shared" ca="1" si="353"/>
        <v>2</v>
      </c>
      <c r="AQ652">
        <f t="shared" ca="1" si="354"/>
        <v>4</v>
      </c>
      <c r="AR652">
        <f t="shared" ca="1" si="355"/>
        <v>15</v>
      </c>
      <c r="AS652">
        <f ca="1">P652/J652</f>
        <v>1.4492372750675459E-2</v>
      </c>
    </row>
    <row r="653" spans="1:45" hidden="1" outlineLevel="1" x14ac:dyDescent="0.4">
      <c r="A653">
        <f t="shared" si="332"/>
        <v>201901</v>
      </c>
      <c r="B653" t="s">
        <v>729</v>
      </c>
      <c r="C653" t="s">
        <v>647</v>
      </c>
      <c r="D653" t="str">
        <f t="shared" ca="1" si="350"/>
        <v>I112</v>
      </c>
      <c r="E653">
        <f t="shared" ca="1" si="333"/>
        <v>6</v>
      </c>
      <c r="F653">
        <f t="shared" ca="1" si="334"/>
        <v>31</v>
      </c>
      <c r="G653" t="str">
        <f t="shared" ca="1" si="346"/>
        <v>S12</v>
      </c>
      <c r="H653" t="str">
        <f t="shared" ca="1" si="347"/>
        <v>S120</v>
      </c>
      <c r="I653">
        <f ca="1">VLOOKUP(D653,PRC!$A$2:$B$21,2,0)*E653</f>
        <v>390000</v>
      </c>
      <c r="J653">
        <f t="shared" ca="1" si="335"/>
        <v>257395.99999999997</v>
      </c>
      <c r="K653">
        <f ca="1">VLOOKUP(D653,PRC!$A$1:$C$21,3,0)*E653</f>
        <v>195000</v>
      </c>
      <c r="L653">
        <f t="shared" ca="1" si="356"/>
        <v>4000</v>
      </c>
      <c r="M653">
        <f t="shared" ca="1" si="357"/>
        <v>12000</v>
      </c>
      <c r="N653">
        <f t="shared" ca="1" si="358"/>
        <v>8000</v>
      </c>
      <c r="O653">
        <f t="shared" ca="1" si="359"/>
        <v>47000</v>
      </c>
      <c r="P653">
        <f t="shared" ca="1" si="360"/>
        <v>-8604.0000000000291</v>
      </c>
      <c r="Q653">
        <f ca="1">IF(P653&gt;0,1,0)</f>
        <v>0</v>
      </c>
      <c r="R653">
        <f t="shared" ca="1" si="336"/>
        <v>34</v>
      </c>
      <c r="S653">
        <f t="shared" ca="1" si="337"/>
        <v>1</v>
      </c>
      <c r="T653">
        <f t="shared" ca="1" si="338"/>
        <v>3</v>
      </c>
      <c r="U653">
        <f t="shared" ca="1" si="339"/>
        <v>2</v>
      </c>
      <c r="V653">
        <f t="shared" ca="1" si="340"/>
        <v>12</v>
      </c>
      <c r="X653">
        <f t="shared" si="344"/>
        <v>653</v>
      </c>
      <c r="Y653">
        <f t="shared" si="349"/>
        <v>452</v>
      </c>
      <c r="Z653">
        <f t="shared" si="345"/>
        <v>453</v>
      </c>
      <c r="AA653">
        <f t="shared" si="341"/>
        <v>951</v>
      </c>
      <c r="AB653">
        <f t="shared" si="342"/>
        <v>500</v>
      </c>
      <c r="AM653" t="str">
        <f t="shared" si="343"/>
        <v>201901LP</v>
      </c>
      <c r="AN653">
        <f t="shared" ca="1" si="351"/>
        <v>34.001025641025649</v>
      </c>
      <c r="AO653">
        <f t="shared" ca="1" si="352"/>
        <v>1.0256410256410255</v>
      </c>
      <c r="AP653">
        <f t="shared" ca="1" si="353"/>
        <v>3.0769230769230771</v>
      </c>
      <c r="AQ653">
        <f t="shared" ca="1" si="354"/>
        <v>2.0512820512820511</v>
      </c>
      <c r="AR653">
        <f t="shared" ca="1" si="355"/>
        <v>12.051282051282051</v>
      </c>
      <c r="AS653">
        <f ca="1">P653/J653</f>
        <v>-3.3427092884116417E-2</v>
      </c>
    </row>
    <row r="654" spans="1:45" hidden="1" outlineLevel="1" x14ac:dyDescent="0.4">
      <c r="A654">
        <f t="shared" si="332"/>
        <v>201901</v>
      </c>
      <c r="B654" t="s">
        <v>730</v>
      </c>
      <c r="C654" t="s">
        <v>647</v>
      </c>
      <c r="D654" t="str">
        <f t="shared" ca="1" si="350"/>
        <v>I119</v>
      </c>
      <c r="E654">
        <f t="shared" ca="1" si="333"/>
        <v>7</v>
      </c>
      <c r="F654">
        <f t="shared" ca="1" si="334"/>
        <v>30</v>
      </c>
      <c r="G654" t="str">
        <f t="shared" ca="1" si="346"/>
        <v>S10</v>
      </c>
      <c r="H654" t="str">
        <f t="shared" ca="1" si="347"/>
        <v>S101</v>
      </c>
      <c r="I654">
        <f ca="1">VLOOKUP(D654,PRC!$A$2:$B$21,2,0)*E654</f>
        <v>665000</v>
      </c>
      <c r="J654">
        <f t="shared" ca="1" si="335"/>
        <v>465495.99999999994</v>
      </c>
      <c r="K654">
        <f ca="1">VLOOKUP(D654,PRC!$A$1:$C$21,3,0)*E654</f>
        <v>319200</v>
      </c>
      <c r="L654">
        <f t="shared" ca="1" si="356"/>
        <v>13000</v>
      </c>
      <c r="M654">
        <f t="shared" ca="1" si="357"/>
        <v>20000</v>
      </c>
      <c r="N654">
        <f t="shared" ca="1" si="358"/>
        <v>33000</v>
      </c>
      <c r="O654">
        <f t="shared" ca="1" si="359"/>
        <v>86000</v>
      </c>
      <c r="P654">
        <f t="shared" ca="1" si="360"/>
        <v>-5704.0000000000582</v>
      </c>
      <c r="Q654">
        <f ca="1">IF(P654&gt;0,1,0)</f>
        <v>0</v>
      </c>
      <c r="R654">
        <f t="shared" ca="1" si="336"/>
        <v>30</v>
      </c>
      <c r="S654">
        <f t="shared" ca="1" si="337"/>
        <v>2</v>
      </c>
      <c r="T654">
        <f t="shared" ca="1" si="338"/>
        <v>3</v>
      </c>
      <c r="U654">
        <f t="shared" ca="1" si="339"/>
        <v>5</v>
      </c>
      <c r="V654">
        <f t="shared" ca="1" si="340"/>
        <v>13</v>
      </c>
      <c r="X654">
        <f t="shared" si="344"/>
        <v>654</v>
      </c>
      <c r="Y654">
        <f t="shared" si="349"/>
        <v>452</v>
      </c>
      <c r="Z654">
        <f t="shared" si="345"/>
        <v>453</v>
      </c>
      <c r="AA654">
        <f t="shared" si="341"/>
        <v>951</v>
      </c>
      <c r="AB654">
        <f t="shared" si="342"/>
        <v>500</v>
      </c>
      <c r="AM654" t="str">
        <f t="shared" si="343"/>
        <v>201901LP</v>
      </c>
      <c r="AN654">
        <f t="shared" ca="1" si="351"/>
        <v>30.000601503759405</v>
      </c>
      <c r="AO654">
        <f t="shared" ca="1" si="352"/>
        <v>1.9548872180451129</v>
      </c>
      <c r="AP654">
        <f t="shared" ca="1" si="353"/>
        <v>3.007518796992481</v>
      </c>
      <c r="AQ654">
        <f t="shared" ca="1" si="354"/>
        <v>4.9624060150375939</v>
      </c>
      <c r="AR654">
        <f t="shared" ca="1" si="355"/>
        <v>12.93233082706767</v>
      </c>
      <c r="AS654">
        <f ca="1">P654/J654</f>
        <v>-1.2253596164091763E-2</v>
      </c>
    </row>
    <row r="655" spans="1:45" hidden="1" outlineLevel="1" x14ac:dyDescent="0.4">
      <c r="A655">
        <f t="shared" si="332"/>
        <v>201901</v>
      </c>
      <c r="B655" t="s">
        <v>731</v>
      </c>
      <c r="C655" t="s">
        <v>647</v>
      </c>
      <c r="D655" t="str">
        <f t="shared" ca="1" si="350"/>
        <v>I106</v>
      </c>
      <c r="E655">
        <f t="shared" ca="1" si="333"/>
        <v>5</v>
      </c>
      <c r="F655">
        <f t="shared" ca="1" si="334"/>
        <v>31</v>
      </c>
      <c r="G655" t="str">
        <f t="shared" ca="1" si="346"/>
        <v>S10</v>
      </c>
      <c r="H655" t="str">
        <f t="shared" ca="1" si="347"/>
        <v>S107</v>
      </c>
      <c r="I655">
        <f ca="1">VLOOKUP(D655,PRC!$A$2:$B$21,2,0)*E655</f>
        <v>100000</v>
      </c>
      <c r="J655">
        <f t="shared" ca="1" si="335"/>
        <v>65995.999999999985</v>
      </c>
      <c r="K655">
        <f ca="1">VLOOKUP(D655,PRC!$A$1:$C$21,3,0)*E655</f>
        <v>53000</v>
      </c>
      <c r="L655">
        <f t="shared" ca="1" si="356"/>
        <v>1000</v>
      </c>
      <c r="M655">
        <f t="shared" ca="1" si="357"/>
        <v>2000</v>
      </c>
      <c r="N655">
        <f t="shared" ca="1" si="358"/>
        <v>2000</v>
      </c>
      <c r="O655">
        <f t="shared" ca="1" si="359"/>
        <v>15000</v>
      </c>
      <c r="P655">
        <f t="shared" ca="1" si="360"/>
        <v>-7004.0000000000146</v>
      </c>
      <c r="Q655">
        <f ca="1">IF(P655&gt;0,1,0)</f>
        <v>0</v>
      </c>
      <c r="R655">
        <f t="shared" ca="1" si="336"/>
        <v>34</v>
      </c>
      <c r="S655">
        <f t="shared" ca="1" si="337"/>
        <v>1</v>
      </c>
      <c r="T655">
        <f t="shared" ca="1" si="338"/>
        <v>2</v>
      </c>
      <c r="U655">
        <f t="shared" ca="1" si="339"/>
        <v>2</v>
      </c>
      <c r="V655">
        <f t="shared" ca="1" si="340"/>
        <v>15</v>
      </c>
      <c r="X655">
        <f t="shared" si="344"/>
        <v>655</v>
      </c>
      <c r="Y655">
        <f t="shared" si="349"/>
        <v>452</v>
      </c>
      <c r="Z655">
        <f t="shared" si="345"/>
        <v>453</v>
      </c>
      <c r="AA655">
        <f t="shared" si="341"/>
        <v>951</v>
      </c>
      <c r="AB655">
        <f t="shared" si="342"/>
        <v>500</v>
      </c>
      <c r="AM655" t="str">
        <f t="shared" si="343"/>
        <v>201901LP</v>
      </c>
      <c r="AN655">
        <f t="shared" ca="1" si="351"/>
        <v>34.004000000000012</v>
      </c>
      <c r="AO655">
        <f t="shared" ca="1" si="352"/>
        <v>1</v>
      </c>
      <c r="AP655">
        <f t="shared" ca="1" si="353"/>
        <v>2</v>
      </c>
      <c r="AQ655">
        <f t="shared" ca="1" si="354"/>
        <v>2</v>
      </c>
      <c r="AR655">
        <f t="shared" ca="1" si="355"/>
        <v>15</v>
      </c>
      <c r="AS655">
        <f ca="1">P655/J655</f>
        <v>-0.10612764409964265</v>
      </c>
    </row>
    <row r="656" spans="1:45" hidden="1" outlineLevel="1" x14ac:dyDescent="0.4">
      <c r="A656">
        <f t="shared" si="332"/>
        <v>201901</v>
      </c>
      <c r="B656" t="s">
        <v>732</v>
      </c>
      <c r="C656" t="s">
        <v>647</v>
      </c>
      <c r="D656" t="str">
        <f t="shared" ca="1" si="350"/>
        <v>I107</v>
      </c>
      <c r="E656">
        <f t="shared" ca="1" si="333"/>
        <v>10</v>
      </c>
      <c r="F656">
        <f t="shared" ca="1" si="334"/>
        <v>32</v>
      </c>
      <c r="G656" t="str">
        <f t="shared" ca="1" si="346"/>
        <v>S10</v>
      </c>
      <c r="H656" t="str">
        <f t="shared" ca="1" si="347"/>
        <v>S103</v>
      </c>
      <c r="I656">
        <f ca="1">VLOOKUP(D656,PRC!$A$2:$B$21,2,0)*E656</f>
        <v>1500000</v>
      </c>
      <c r="J656">
        <f t="shared" ca="1" si="335"/>
        <v>1019995.9999999999</v>
      </c>
      <c r="K656">
        <f ca="1">VLOOKUP(D656,PRC!$A$1:$C$21,3,0)*E656</f>
        <v>855000</v>
      </c>
      <c r="L656">
        <f t="shared" ca="1" si="356"/>
        <v>15000</v>
      </c>
      <c r="M656">
        <f t="shared" ca="1" si="357"/>
        <v>15000</v>
      </c>
      <c r="N656">
        <f t="shared" ca="1" si="358"/>
        <v>30000</v>
      </c>
      <c r="O656">
        <f t="shared" ca="1" si="359"/>
        <v>165000</v>
      </c>
      <c r="P656">
        <f t="shared" ca="1" si="360"/>
        <v>-60004.000000000116</v>
      </c>
      <c r="Q656">
        <f ca="1">IF(P656&gt;0,1,0)</f>
        <v>0</v>
      </c>
      <c r="R656">
        <f t="shared" ca="1" si="336"/>
        <v>32</v>
      </c>
      <c r="S656">
        <f t="shared" ca="1" si="337"/>
        <v>1</v>
      </c>
      <c r="T656">
        <f t="shared" ca="1" si="338"/>
        <v>1</v>
      </c>
      <c r="U656">
        <f t="shared" ca="1" si="339"/>
        <v>2</v>
      </c>
      <c r="V656">
        <f t="shared" ca="1" si="340"/>
        <v>11</v>
      </c>
      <c r="X656">
        <f t="shared" si="344"/>
        <v>656</v>
      </c>
      <c r="Y656">
        <f t="shared" si="349"/>
        <v>452</v>
      </c>
      <c r="Z656">
        <f t="shared" si="345"/>
        <v>453</v>
      </c>
      <c r="AA656">
        <f t="shared" si="341"/>
        <v>951</v>
      </c>
      <c r="AB656">
        <f t="shared" si="342"/>
        <v>500</v>
      </c>
      <c r="AM656" t="str">
        <f t="shared" si="343"/>
        <v>201901LP</v>
      </c>
      <c r="AN656">
        <f t="shared" ca="1" si="351"/>
        <v>32.000266666666676</v>
      </c>
      <c r="AO656">
        <f t="shared" ca="1" si="352"/>
        <v>1</v>
      </c>
      <c r="AP656">
        <f t="shared" ca="1" si="353"/>
        <v>1</v>
      </c>
      <c r="AQ656">
        <f t="shared" ca="1" si="354"/>
        <v>2</v>
      </c>
      <c r="AR656">
        <f t="shared" ca="1" si="355"/>
        <v>11</v>
      </c>
      <c r="AS656">
        <f ca="1">P656/J656</f>
        <v>-5.882768167718317E-2</v>
      </c>
    </row>
    <row r="657" spans="1:45" hidden="1" outlineLevel="1" x14ac:dyDescent="0.4">
      <c r="A657">
        <f t="shared" si="332"/>
        <v>201901</v>
      </c>
      <c r="B657" t="s">
        <v>733</v>
      </c>
      <c r="C657" t="s">
        <v>647</v>
      </c>
      <c r="D657" t="str">
        <f t="shared" ca="1" si="350"/>
        <v>I119</v>
      </c>
      <c r="E657">
        <f t="shared" ca="1" si="333"/>
        <v>9</v>
      </c>
      <c r="F657">
        <f t="shared" ca="1" si="334"/>
        <v>35</v>
      </c>
      <c r="G657" t="str">
        <f t="shared" ca="1" si="346"/>
        <v>S10</v>
      </c>
      <c r="H657" t="str">
        <f t="shared" ca="1" si="347"/>
        <v>S104</v>
      </c>
      <c r="I657">
        <f ca="1">VLOOKUP(D657,PRC!$A$2:$B$21,2,0)*E657</f>
        <v>855000</v>
      </c>
      <c r="J657">
        <f t="shared" ca="1" si="335"/>
        <v>589946</v>
      </c>
      <c r="K657">
        <f ca="1">VLOOKUP(D657,PRC!$A$1:$C$21,3,0)*E657</f>
        <v>410400</v>
      </c>
      <c r="L657">
        <f t="shared" ca="1" si="356"/>
        <v>17000</v>
      </c>
      <c r="M657">
        <f t="shared" ca="1" si="357"/>
        <v>17000</v>
      </c>
      <c r="N657">
        <f t="shared" ca="1" si="358"/>
        <v>9000</v>
      </c>
      <c r="O657">
        <f t="shared" ca="1" si="359"/>
        <v>111000</v>
      </c>
      <c r="P657">
        <f t="shared" ca="1" si="360"/>
        <v>25546</v>
      </c>
      <c r="Q657">
        <f ca="1">IF(P657&gt;0,1,0)</f>
        <v>1</v>
      </c>
      <c r="R657">
        <f t="shared" ca="1" si="336"/>
        <v>31</v>
      </c>
      <c r="S657">
        <f t="shared" ca="1" si="337"/>
        <v>2</v>
      </c>
      <c r="T657">
        <f t="shared" ca="1" si="338"/>
        <v>2</v>
      </c>
      <c r="U657">
        <f t="shared" ca="1" si="339"/>
        <v>1</v>
      </c>
      <c r="V657">
        <f t="shared" ca="1" si="340"/>
        <v>13</v>
      </c>
      <c r="X657">
        <f t="shared" si="344"/>
        <v>657</v>
      </c>
      <c r="Y657">
        <f t="shared" si="349"/>
        <v>452</v>
      </c>
      <c r="Z657">
        <f t="shared" si="345"/>
        <v>453</v>
      </c>
      <c r="AA657">
        <f t="shared" si="341"/>
        <v>951</v>
      </c>
      <c r="AB657">
        <f t="shared" si="342"/>
        <v>500</v>
      </c>
      <c r="AM657" t="str">
        <f t="shared" si="343"/>
        <v>201901LP</v>
      </c>
      <c r="AN657">
        <f t="shared" ca="1" si="351"/>
        <v>31.000467836257307</v>
      </c>
      <c r="AO657">
        <f t="shared" ca="1" si="352"/>
        <v>1.9883040935672516</v>
      </c>
      <c r="AP657">
        <f t="shared" ca="1" si="353"/>
        <v>1.9883040935672516</v>
      </c>
      <c r="AQ657">
        <f t="shared" ca="1" si="354"/>
        <v>1.0526315789473684</v>
      </c>
      <c r="AR657">
        <f t="shared" ca="1" si="355"/>
        <v>12.982456140350877</v>
      </c>
      <c r="AS657">
        <f ca="1">P657/J657</f>
        <v>4.3302268343204296E-2</v>
      </c>
    </row>
    <row r="658" spans="1:45" hidden="1" outlineLevel="1" x14ac:dyDescent="0.4">
      <c r="A658">
        <f t="shared" si="332"/>
        <v>201901</v>
      </c>
      <c r="B658" t="s">
        <v>734</v>
      </c>
      <c r="C658" t="s">
        <v>647</v>
      </c>
      <c r="D658" t="str">
        <f t="shared" ca="1" si="350"/>
        <v>I103</v>
      </c>
      <c r="E658">
        <f t="shared" ca="1" si="333"/>
        <v>9</v>
      </c>
      <c r="F658">
        <f t="shared" ca="1" si="334"/>
        <v>32</v>
      </c>
      <c r="G658" t="str">
        <f t="shared" ca="1" si="346"/>
        <v>S11</v>
      </c>
      <c r="H658" t="str">
        <f t="shared" ca="1" si="347"/>
        <v>S117</v>
      </c>
      <c r="I658">
        <f ca="1">VLOOKUP(D658,PRC!$A$2:$B$21,2,0)*E658</f>
        <v>450000</v>
      </c>
      <c r="J658">
        <f t="shared" ca="1" si="335"/>
        <v>310496</v>
      </c>
      <c r="K658">
        <f ca="1">VLOOKUP(D658,PRC!$A$1:$C$21,3,0)*E658</f>
        <v>256500</v>
      </c>
      <c r="L658">
        <f t="shared" ca="1" si="356"/>
        <v>9000</v>
      </c>
      <c r="M658">
        <f t="shared" ca="1" si="357"/>
        <v>14000</v>
      </c>
      <c r="N658">
        <f t="shared" ca="1" si="358"/>
        <v>23000</v>
      </c>
      <c r="O658">
        <f t="shared" ca="1" si="359"/>
        <v>59000</v>
      </c>
      <c r="P658">
        <f t="shared" ca="1" si="360"/>
        <v>-51004</v>
      </c>
      <c r="Q658">
        <f ca="1">IF(P658&gt;0,1,0)</f>
        <v>0</v>
      </c>
      <c r="R658">
        <f t="shared" ca="1" si="336"/>
        <v>31</v>
      </c>
      <c r="S658">
        <f t="shared" ca="1" si="337"/>
        <v>2</v>
      </c>
      <c r="T658">
        <f t="shared" ca="1" si="338"/>
        <v>3</v>
      </c>
      <c r="U658">
        <f t="shared" ca="1" si="339"/>
        <v>5</v>
      </c>
      <c r="V658">
        <f t="shared" ca="1" si="340"/>
        <v>13</v>
      </c>
      <c r="X658">
        <f t="shared" si="344"/>
        <v>658</v>
      </c>
      <c r="Y658">
        <f t="shared" si="349"/>
        <v>452</v>
      </c>
      <c r="Z658">
        <f t="shared" si="345"/>
        <v>453</v>
      </c>
      <c r="AA658">
        <f t="shared" si="341"/>
        <v>951</v>
      </c>
      <c r="AB658">
        <f t="shared" si="342"/>
        <v>500</v>
      </c>
      <c r="AM658" t="str">
        <f t="shared" si="343"/>
        <v>201901LP</v>
      </c>
      <c r="AN658">
        <f t="shared" ca="1" si="351"/>
        <v>31.000888888888888</v>
      </c>
      <c r="AO658">
        <f t="shared" ca="1" si="352"/>
        <v>2</v>
      </c>
      <c r="AP658">
        <f t="shared" ca="1" si="353"/>
        <v>3.1111111111111112</v>
      </c>
      <c r="AQ658">
        <f t="shared" ca="1" si="354"/>
        <v>5.1111111111111116</v>
      </c>
      <c r="AR658">
        <f t="shared" ca="1" si="355"/>
        <v>13.111111111111112</v>
      </c>
      <c r="AS658">
        <f ca="1">P658/J658</f>
        <v>-0.16426620632793981</v>
      </c>
    </row>
    <row r="659" spans="1:45" hidden="1" outlineLevel="1" x14ac:dyDescent="0.4">
      <c r="A659">
        <f t="shared" si="332"/>
        <v>201901</v>
      </c>
      <c r="B659" t="s">
        <v>735</v>
      </c>
      <c r="C659" t="s">
        <v>647</v>
      </c>
      <c r="D659" t="str">
        <f t="shared" ca="1" si="350"/>
        <v>I111</v>
      </c>
      <c r="E659">
        <f t="shared" ca="1" si="333"/>
        <v>5</v>
      </c>
      <c r="F659">
        <f t="shared" ca="1" si="334"/>
        <v>35</v>
      </c>
      <c r="G659" t="str">
        <f t="shared" ca="1" si="346"/>
        <v>S10</v>
      </c>
      <c r="H659" t="str">
        <f t="shared" ca="1" si="347"/>
        <v>S102</v>
      </c>
      <c r="I659">
        <f ca="1">VLOOKUP(D659,PRC!$A$2:$B$21,2,0)*E659</f>
        <v>750000</v>
      </c>
      <c r="J659">
        <f t="shared" ca="1" si="335"/>
        <v>524996</v>
      </c>
      <c r="K659">
        <f ca="1">VLOOKUP(D659,PRC!$A$1:$C$21,3,0)*E659</f>
        <v>397500</v>
      </c>
      <c r="L659">
        <f t="shared" ca="1" si="356"/>
        <v>15000</v>
      </c>
      <c r="M659">
        <f t="shared" ca="1" si="357"/>
        <v>15000</v>
      </c>
      <c r="N659">
        <f t="shared" ca="1" si="358"/>
        <v>15000</v>
      </c>
      <c r="O659">
        <f t="shared" ca="1" si="359"/>
        <v>75000</v>
      </c>
      <c r="P659">
        <f t="shared" ca="1" si="360"/>
        <v>7496</v>
      </c>
      <c r="Q659">
        <f ca="1">IF(P659&gt;0,1,0)</f>
        <v>1</v>
      </c>
      <c r="R659">
        <f t="shared" ca="1" si="336"/>
        <v>30</v>
      </c>
      <c r="S659">
        <f t="shared" ca="1" si="337"/>
        <v>2</v>
      </c>
      <c r="T659">
        <f t="shared" ca="1" si="338"/>
        <v>2</v>
      </c>
      <c r="U659">
        <f t="shared" ca="1" si="339"/>
        <v>2</v>
      </c>
      <c r="V659">
        <f t="shared" ca="1" si="340"/>
        <v>10</v>
      </c>
      <c r="X659">
        <f t="shared" si="344"/>
        <v>659</v>
      </c>
      <c r="Y659">
        <f t="shared" si="349"/>
        <v>452</v>
      </c>
      <c r="Z659">
        <f t="shared" si="345"/>
        <v>453</v>
      </c>
      <c r="AA659">
        <f t="shared" si="341"/>
        <v>951</v>
      </c>
      <c r="AB659">
        <f t="shared" si="342"/>
        <v>500</v>
      </c>
      <c r="AM659" t="str">
        <f t="shared" si="343"/>
        <v>201901LP</v>
      </c>
      <c r="AN659">
        <f t="shared" ca="1" si="351"/>
        <v>30.000533333333333</v>
      </c>
      <c r="AO659">
        <f t="shared" ca="1" si="352"/>
        <v>2</v>
      </c>
      <c r="AP659">
        <f t="shared" ca="1" si="353"/>
        <v>2</v>
      </c>
      <c r="AQ659">
        <f t="shared" ca="1" si="354"/>
        <v>2</v>
      </c>
      <c r="AR659">
        <f t="shared" ca="1" si="355"/>
        <v>10</v>
      </c>
      <c r="AS659">
        <f ca="1">P659/J659</f>
        <v>1.4278204024411614E-2</v>
      </c>
    </row>
    <row r="660" spans="1:45" hidden="1" outlineLevel="1" x14ac:dyDescent="0.4">
      <c r="A660">
        <f t="shared" si="332"/>
        <v>201901</v>
      </c>
      <c r="B660" t="s">
        <v>736</v>
      </c>
      <c r="C660" t="s">
        <v>647</v>
      </c>
      <c r="D660" t="str">
        <f t="shared" ca="1" si="350"/>
        <v>I113</v>
      </c>
      <c r="E660">
        <f t="shared" ca="1" si="333"/>
        <v>9</v>
      </c>
      <c r="F660">
        <f t="shared" ca="1" si="334"/>
        <v>32</v>
      </c>
      <c r="G660" t="str">
        <f t="shared" ca="1" si="346"/>
        <v>S11</v>
      </c>
      <c r="H660" t="str">
        <f t="shared" ca="1" si="347"/>
        <v>S115</v>
      </c>
      <c r="I660">
        <f ca="1">VLOOKUP(D660,PRC!$A$2:$B$21,2,0)*E660</f>
        <v>6030000</v>
      </c>
      <c r="J660">
        <f t="shared" ca="1" si="335"/>
        <v>4040095.9999999995</v>
      </c>
      <c r="K660">
        <f ca="1">VLOOKUP(D660,PRC!$A$1:$C$21,3,0)*E660</f>
        <v>2713500</v>
      </c>
      <c r="L660">
        <f t="shared" ca="1" si="356"/>
        <v>181000</v>
      </c>
      <c r="M660">
        <f t="shared" ca="1" si="357"/>
        <v>121000</v>
      </c>
      <c r="N660">
        <f t="shared" ca="1" si="358"/>
        <v>241000</v>
      </c>
      <c r="O660">
        <f t="shared" ca="1" si="359"/>
        <v>663000</v>
      </c>
      <c r="P660">
        <f t="shared" ca="1" si="360"/>
        <v>120595.99999999953</v>
      </c>
      <c r="Q660">
        <f ca="1">IF(P660&gt;0,1,0)</f>
        <v>1</v>
      </c>
      <c r="R660">
        <f t="shared" ca="1" si="336"/>
        <v>33</v>
      </c>
      <c r="S660">
        <f t="shared" ca="1" si="337"/>
        <v>3</v>
      </c>
      <c r="T660">
        <f t="shared" ca="1" si="338"/>
        <v>2</v>
      </c>
      <c r="U660">
        <f t="shared" ca="1" si="339"/>
        <v>4</v>
      </c>
      <c r="V660">
        <f t="shared" ca="1" si="340"/>
        <v>11</v>
      </c>
      <c r="X660">
        <f t="shared" si="344"/>
        <v>660</v>
      </c>
      <c r="Y660">
        <f t="shared" si="349"/>
        <v>452</v>
      </c>
      <c r="Z660">
        <f t="shared" si="345"/>
        <v>453</v>
      </c>
      <c r="AA660">
        <f t="shared" si="341"/>
        <v>951</v>
      </c>
      <c r="AB660">
        <f t="shared" si="342"/>
        <v>500</v>
      </c>
      <c r="AM660" t="str">
        <f t="shared" si="343"/>
        <v>201901LP</v>
      </c>
      <c r="AN660">
        <f t="shared" ca="1" si="351"/>
        <v>33.000066334991715</v>
      </c>
      <c r="AO660">
        <f t="shared" ca="1" si="352"/>
        <v>3.001658374792703</v>
      </c>
      <c r="AP660">
        <f t="shared" ca="1" si="353"/>
        <v>2.0066334991708126</v>
      </c>
      <c r="AQ660">
        <f t="shared" ca="1" si="354"/>
        <v>3.9966832504145935</v>
      </c>
      <c r="AR660">
        <f t="shared" ca="1" si="355"/>
        <v>10.99502487562189</v>
      </c>
      <c r="AS660">
        <f ca="1">P660/J660</f>
        <v>2.9849785747665291E-2</v>
      </c>
    </row>
    <row r="661" spans="1:45" hidden="1" outlineLevel="1" x14ac:dyDescent="0.4">
      <c r="A661">
        <f t="shared" si="332"/>
        <v>201901</v>
      </c>
      <c r="B661" t="s">
        <v>737</v>
      </c>
      <c r="C661" t="s">
        <v>647</v>
      </c>
      <c r="D661" t="str">
        <f t="shared" ca="1" si="350"/>
        <v>I103</v>
      </c>
      <c r="E661">
        <f t="shared" ca="1" si="333"/>
        <v>8</v>
      </c>
      <c r="F661">
        <f t="shared" ca="1" si="334"/>
        <v>33</v>
      </c>
      <c r="G661" t="str">
        <f t="shared" ca="1" si="346"/>
        <v>S10</v>
      </c>
      <c r="H661" t="str">
        <f t="shared" ca="1" si="347"/>
        <v>S108</v>
      </c>
      <c r="I661">
        <f ca="1">VLOOKUP(D661,PRC!$A$2:$B$21,2,0)*E661</f>
        <v>400000</v>
      </c>
      <c r="J661">
        <f t="shared" ca="1" si="335"/>
        <v>275996</v>
      </c>
      <c r="K661">
        <f ca="1">VLOOKUP(D661,PRC!$A$1:$C$21,3,0)*E661</f>
        <v>228000</v>
      </c>
      <c r="L661">
        <f t="shared" ca="1" si="356"/>
        <v>4000</v>
      </c>
      <c r="M661">
        <f t="shared" ca="1" si="357"/>
        <v>4000</v>
      </c>
      <c r="N661">
        <f t="shared" ca="1" si="358"/>
        <v>20000</v>
      </c>
      <c r="O661">
        <f t="shared" ca="1" si="359"/>
        <v>48000</v>
      </c>
      <c r="P661">
        <f t="shared" ca="1" si="360"/>
        <v>-28004</v>
      </c>
      <c r="Q661">
        <f ca="1">IF(P661&gt;0,1,0)</f>
        <v>0</v>
      </c>
      <c r="R661">
        <f t="shared" ca="1" si="336"/>
        <v>31</v>
      </c>
      <c r="S661">
        <f t="shared" ca="1" si="337"/>
        <v>1</v>
      </c>
      <c r="T661">
        <f t="shared" ca="1" si="338"/>
        <v>1</v>
      </c>
      <c r="U661">
        <f t="shared" ca="1" si="339"/>
        <v>5</v>
      </c>
      <c r="V661">
        <f t="shared" ca="1" si="340"/>
        <v>12</v>
      </c>
      <c r="X661">
        <f t="shared" si="344"/>
        <v>661</v>
      </c>
      <c r="Y661">
        <f t="shared" si="349"/>
        <v>452</v>
      </c>
      <c r="Z661">
        <f t="shared" si="345"/>
        <v>453</v>
      </c>
      <c r="AA661">
        <f t="shared" si="341"/>
        <v>951</v>
      </c>
      <c r="AB661">
        <f t="shared" si="342"/>
        <v>500</v>
      </c>
      <c r="AM661" t="str">
        <f t="shared" si="343"/>
        <v>201901LP</v>
      </c>
      <c r="AN661">
        <f t="shared" ca="1" si="351"/>
        <v>31.001000000000001</v>
      </c>
      <c r="AO661">
        <f t="shared" ca="1" si="352"/>
        <v>1</v>
      </c>
      <c r="AP661">
        <f t="shared" ca="1" si="353"/>
        <v>1</v>
      </c>
      <c r="AQ661">
        <f t="shared" ca="1" si="354"/>
        <v>5</v>
      </c>
      <c r="AR661">
        <f t="shared" ca="1" si="355"/>
        <v>12</v>
      </c>
      <c r="AS661">
        <f ca="1">P661/J661</f>
        <v>-0.10146523862664676</v>
      </c>
    </row>
    <row r="662" spans="1:45" hidden="1" outlineLevel="1" x14ac:dyDescent="0.4">
      <c r="A662">
        <f t="shared" si="332"/>
        <v>201901</v>
      </c>
      <c r="B662" t="s">
        <v>738</v>
      </c>
      <c r="C662" t="s">
        <v>647</v>
      </c>
      <c r="D662" t="str">
        <f t="shared" ca="1" si="350"/>
        <v>I118</v>
      </c>
      <c r="E662">
        <f t="shared" ca="1" si="333"/>
        <v>7</v>
      </c>
      <c r="F662">
        <f t="shared" ca="1" si="334"/>
        <v>35</v>
      </c>
      <c r="G662" t="str">
        <f t="shared" ca="1" si="346"/>
        <v>S10</v>
      </c>
      <c r="H662" t="str">
        <f t="shared" ca="1" si="347"/>
        <v>S103</v>
      </c>
      <c r="I662">
        <f ca="1">VLOOKUP(D662,PRC!$A$2:$B$21,2,0)*E662</f>
        <v>3710000</v>
      </c>
      <c r="J662">
        <f t="shared" ca="1" si="335"/>
        <v>2522796</v>
      </c>
      <c r="K662">
        <f ca="1">VLOOKUP(D662,PRC!$A$1:$C$21,3,0)*E662</f>
        <v>1558200</v>
      </c>
      <c r="L662">
        <f t="shared" ca="1" si="356"/>
        <v>74000</v>
      </c>
      <c r="M662">
        <f t="shared" ca="1" si="357"/>
        <v>111000</v>
      </c>
      <c r="N662">
        <f t="shared" ca="1" si="358"/>
        <v>74000</v>
      </c>
      <c r="O662">
        <f t="shared" ca="1" si="359"/>
        <v>371000</v>
      </c>
      <c r="P662">
        <f t="shared" ca="1" si="360"/>
        <v>334596</v>
      </c>
      <c r="Q662">
        <f ca="1">IF(P662&gt;0,1,0)</f>
        <v>1</v>
      </c>
      <c r="R662">
        <f t="shared" ca="1" si="336"/>
        <v>32</v>
      </c>
      <c r="S662">
        <f t="shared" ca="1" si="337"/>
        <v>2</v>
      </c>
      <c r="T662">
        <f t="shared" ca="1" si="338"/>
        <v>3</v>
      </c>
      <c r="U662">
        <f t="shared" ca="1" si="339"/>
        <v>2</v>
      </c>
      <c r="V662">
        <f t="shared" ca="1" si="340"/>
        <v>10</v>
      </c>
      <c r="X662">
        <f t="shared" si="344"/>
        <v>662</v>
      </c>
      <c r="Y662">
        <f t="shared" si="349"/>
        <v>452</v>
      </c>
      <c r="Z662">
        <f t="shared" si="345"/>
        <v>453</v>
      </c>
      <c r="AA662">
        <f t="shared" si="341"/>
        <v>951</v>
      </c>
      <c r="AB662">
        <f t="shared" si="342"/>
        <v>500</v>
      </c>
      <c r="AM662" t="str">
        <f t="shared" si="343"/>
        <v>201901LP</v>
      </c>
      <c r="AN662">
        <f t="shared" ca="1" si="351"/>
        <v>32.000107816711591</v>
      </c>
      <c r="AO662">
        <f t="shared" ca="1" si="352"/>
        <v>1.9946091644204851</v>
      </c>
      <c r="AP662">
        <f t="shared" ca="1" si="353"/>
        <v>2.9919137466307277</v>
      </c>
      <c r="AQ662">
        <f t="shared" ca="1" si="354"/>
        <v>1.9946091644204851</v>
      </c>
      <c r="AR662">
        <f t="shared" ca="1" si="355"/>
        <v>10</v>
      </c>
      <c r="AS662">
        <f ca="1">P662/J662</f>
        <v>0.13262903540357604</v>
      </c>
    </row>
    <row r="663" spans="1:45" hidden="1" outlineLevel="1" x14ac:dyDescent="0.4">
      <c r="A663">
        <f t="shared" si="332"/>
        <v>201901</v>
      </c>
      <c r="B663" t="s">
        <v>739</v>
      </c>
      <c r="C663" t="s">
        <v>647</v>
      </c>
      <c r="D663" t="str">
        <f t="shared" ca="1" si="350"/>
        <v>I115</v>
      </c>
      <c r="E663">
        <f t="shared" ca="1" si="333"/>
        <v>6</v>
      </c>
      <c r="F663">
        <f t="shared" ca="1" si="334"/>
        <v>30</v>
      </c>
      <c r="G663" t="str">
        <f t="shared" ca="1" si="346"/>
        <v>S10</v>
      </c>
      <c r="H663" t="str">
        <f t="shared" ca="1" si="347"/>
        <v>S106</v>
      </c>
      <c r="I663">
        <f ca="1">VLOOKUP(D663,PRC!$A$2:$B$21,2,0)*E663</f>
        <v>30000</v>
      </c>
      <c r="J663">
        <f t="shared" ca="1" si="335"/>
        <v>20395.999999999996</v>
      </c>
      <c r="K663">
        <f ca="1">VLOOKUP(D663,PRC!$A$1:$C$21,3,0)*E663</f>
        <v>14400</v>
      </c>
      <c r="L663">
        <f t="shared" ca="1" si="356"/>
        <v>0</v>
      </c>
      <c r="M663">
        <f t="shared" ca="1" si="357"/>
        <v>1000</v>
      </c>
      <c r="N663">
        <f t="shared" ca="1" si="358"/>
        <v>1000</v>
      </c>
      <c r="O663">
        <f t="shared" ca="1" si="359"/>
        <v>4000</v>
      </c>
      <c r="P663">
        <f t="shared" ca="1" si="360"/>
        <v>-4.000000000003638</v>
      </c>
      <c r="Q663">
        <f ca="1">IF(P663&gt;0,1,0)</f>
        <v>0</v>
      </c>
      <c r="R663">
        <f t="shared" ca="1" si="336"/>
        <v>32</v>
      </c>
      <c r="S663">
        <f t="shared" ca="1" si="337"/>
        <v>1</v>
      </c>
      <c r="T663">
        <f t="shared" ca="1" si="338"/>
        <v>3</v>
      </c>
      <c r="U663">
        <f t="shared" ca="1" si="339"/>
        <v>4</v>
      </c>
      <c r="V663">
        <f t="shared" ca="1" si="340"/>
        <v>13</v>
      </c>
      <c r="X663">
        <f t="shared" si="344"/>
        <v>663</v>
      </c>
      <c r="Y663">
        <f t="shared" si="349"/>
        <v>452</v>
      </c>
      <c r="Z663">
        <f t="shared" si="345"/>
        <v>453</v>
      </c>
      <c r="AA663">
        <f t="shared" si="341"/>
        <v>951</v>
      </c>
      <c r="AB663">
        <f t="shared" si="342"/>
        <v>500</v>
      </c>
      <c r="AM663" t="str">
        <f t="shared" si="343"/>
        <v>201901LP</v>
      </c>
      <c r="AN663">
        <f t="shared" ca="1" si="351"/>
        <v>32.01333333333335</v>
      </c>
      <c r="AO663">
        <f t="shared" ca="1" si="352"/>
        <v>0</v>
      </c>
      <c r="AP663">
        <f t="shared" ca="1" si="353"/>
        <v>3.3333333333333335</v>
      </c>
      <c r="AQ663">
        <f t="shared" ca="1" si="354"/>
        <v>3.3333333333333335</v>
      </c>
      <c r="AR663">
        <f t="shared" ca="1" si="355"/>
        <v>13.333333333333334</v>
      </c>
      <c r="AS663">
        <f ca="1">P663/J663</f>
        <v>-1.9611688566403406E-4</v>
      </c>
    </row>
    <row r="664" spans="1:45" hidden="1" outlineLevel="1" x14ac:dyDescent="0.4">
      <c r="A664">
        <f t="shared" si="332"/>
        <v>201901</v>
      </c>
      <c r="B664" t="s">
        <v>740</v>
      </c>
      <c r="C664" t="s">
        <v>647</v>
      </c>
      <c r="D664" t="str">
        <f t="shared" ca="1" si="350"/>
        <v>I120</v>
      </c>
      <c r="E664">
        <f t="shared" ca="1" si="333"/>
        <v>7</v>
      </c>
      <c r="F664">
        <f t="shared" ca="1" si="334"/>
        <v>35</v>
      </c>
      <c r="G664" t="str">
        <f t="shared" ca="1" si="346"/>
        <v>S11</v>
      </c>
      <c r="H664" t="str">
        <f t="shared" ca="1" si="347"/>
        <v>S119</v>
      </c>
      <c r="I664">
        <f ca="1">VLOOKUP(D664,PRC!$A$2:$B$21,2,0)*E664</f>
        <v>30100000</v>
      </c>
      <c r="J664">
        <f t="shared" ca="1" si="335"/>
        <v>20166995.999999996</v>
      </c>
      <c r="K664">
        <f ca="1">VLOOKUP(D664,PRC!$A$1:$C$21,3,0)*E664</f>
        <v>13545000</v>
      </c>
      <c r="L664">
        <f t="shared" ca="1" si="356"/>
        <v>602000</v>
      </c>
      <c r="M664">
        <f t="shared" ca="1" si="357"/>
        <v>903000</v>
      </c>
      <c r="N664">
        <f t="shared" ca="1" si="358"/>
        <v>301000</v>
      </c>
      <c r="O664">
        <f t="shared" ca="1" si="359"/>
        <v>3913000</v>
      </c>
      <c r="P664">
        <f t="shared" ca="1" si="360"/>
        <v>902995.99999999627</v>
      </c>
      <c r="Q664">
        <f ca="1">IF(P664&gt;0,1,0)</f>
        <v>1</v>
      </c>
      <c r="R664">
        <f t="shared" ca="1" si="336"/>
        <v>33</v>
      </c>
      <c r="S664">
        <f t="shared" ca="1" si="337"/>
        <v>2</v>
      </c>
      <c r="T664">
        <f t="shared" ca="1" si="338"/>
        <v>3</v>
      </c>
      <c r="U664">
        <f t="shared" ca="1" si="339"/>
        <v>1</v>
      </c>
      <c r="V664">
        <f t="shared" ca="1" si="340"/>
        <v>13</v>
      </c>
      <c r="X664">
        <f t="shared" si="344"/>
        <v>664</v>
      </c>
      <c r="Y664">
        <f t="shared" si="349"/>
        <v>452</v>
      </c>
      <c r="Z664">
        <f t="shared" si="345"/>
        <v>453</v>
      </c>
      <c r="AA664">
        <f t="shared" si="341"/>
        <v>951</v>
      </c>
      <c r="AB664">
        <f t="shared" si="342"/>
        <v>500</v>
      </c>
      <c r="AM664" t="str">
        <f t="shared" si="343"/>
        <v>201901LP</v>
      </c>
      <c r="AN664">
        <f t="shared" ca="1" si="351"/>
        <v>33.000013289036559</v>
      </c>
      <c r="AO664">
        <f t="shared" ca="1" si="352"/>
        <v>2</v>
      </c>
      <c r="AP664">
        <f t="shared" ca="1" si="353"/>
        <v>3</v>
      </c>
      <c r="AQ664">
        <f t="shared" ca="1" si="354"/>
        <v>1</v>
      </c>
      <c r="AR664">
        <f t="shared" ca="1" si="355"/>
        <v>13</v>
      </c>
      <c r="AS664">
        <f ca="1">P664/J664</f>
        <v>4.4775929940185262E-2</v>
      </c>
    </row>
    <row r="665" spans="1:45" hidden="1" outlineLevel="1" x14ac:dyDescent="0.4">
      <c r="A665">
        <f t="shared" si="332"/>
        <v>201901</v>
      </c>
      <c r="B665" t="s">
        <v>741</v>
      </c>
      <c r="C665" t="s">
        <v>647</v>
      </c>
      <c r="D665" t="str">
        <f t="shared" ca="1" si="350"/>
        <v>I104</v>
      </c>
      <c r="E665">
        <f t="shared" ca="1" si="333"/>
        <v>9</v>
      </c>
      <c r="F665">
        <f t="shared" ca="1" si="334"/>
        <v>31</v>
      </c>
      <c r="G665" t="str">
        <f t="shared" ca="1" si="346"/>
        <v>S11</v>
      </c>
      <c r="H665" t="str">
        <f t="shared" ca="1" si="347"/>
        <v>S110</v>
      </c>
      <c r="I665">
        <f ca="1">VLOOKUP(D665,PRC!$A$2:$B$21,2,0)*E665</f>
        <v>630000</v>
      </c>
      <c r="J665">
        <f t="shared" ca="1" si="335"/>
        <v>409496</v>
      </c>
      <c r="K665">
        <f ca="1">VLOOKUP(D665,PRC!$A$1:$C$21,3,0)*E665</f>
        <v>264600</v>
      </c>
      <c r="L665">
        <f t="shared" ca="1" si="356"/>
        <v>13000</v>
      </c>
      <c r="M665">
        <f t="shared" ca="1" si="357"/>
        <v>13000</v>
      </c>
      <c r="N665">
        <f t="shared" ca="1" si="358"/>
        <v>32000</v>
      </c>
      <c r="O665">
        <f t="shared" ca="1" si="359"/>
        <v>69000</v>
      </c>
      <c r="P665">
        <f t="shared" ca="1" si="360"/>
        <v>17896</v>
      </c>
      <c r="Q665">
        <f ca="1">IF(P665&gt;0,1,0)</f>
        <v>1</v>
      </c>
      <c r="R665">
        <f t="shared" ca="1" si="336"/>
        <v>35</v>
      </c>
      <c r="S665">
        <f t="shared" ca="1" si="337"/>
        <v>2</v>
      </c>
      <c r="T665">
        <f t="shared" ca="1" si="338"/>
        <v>2</v>
      </c>
      <c r="U665">
        <f t="shared" ca="1" si="339"/>
        <v>5</v>
      </c>
      <c r="V665">
        <f t="shared" ca="1" si="340"/>
        <v>11</v>
      </c>
      <c r="X665">
        <f t="shared" si="344"/>
        <v>665</v>
      </c>
      <c r="Y665">
        <f t="shared" si="349"/>
        <v>452</v>
      </c>
      <c r="Z665">
        <f t="shared" si="345"/>
        <v>453</v>
      </c>
      <c r="AA665">
        <f t="shared" si="341"/>
        <v>951</v>
      </c>
      <c r="AB665">
        <f t="shared" si="342"/>
        <v>500</v>
      </c>
      <c r="AM665" t="str">
        <f t="shared" si="343"/>
        <v>201901LP</v>
      </c>
      <c r="AN665">
        <f t="shared" ca="1" si="351"/>
        <v>35.000634920634923</v>
      </c>
      <c r="AO665">
        <f t="shared" ca="1" si="352"/>
        <v>2.0634920634920633</v>
      </c>
      <c r="AP665">
        <f t="shared" ca="1" si="353"/>
        <v>2.0634920634920633</v>
      </c>
      <c r="AQ665">
        <f t="shared" ca="1" si="354"/>
        <v>5.0793650793650791</v>
      </c>
      <c r="AR665">
        <f t="shared" ca="1" si="355"/>
        <v>10.952380952380953</v>
      </c>
      <c r="AS665">
        <f ca="1">P665/J665</f>
        <v>4.3702502588547874E-2</v>
      </c>
    </row>
    <row r="666" spans="1:45" hidden="1" outlineLevel="1" x14ac:dyDescent="0.4">
      <c r="A666">
        <f t="shared" si="332"/>
        <v>201901</v>
      </c>
      <c r="B666" t="s">
        <v>742</v>
      </c>
      <c r="C666" t="s">
        <v>647</v>
      </c>
      <c r="D666" t="str">
        <f t="shared" ca="1" si="350"/>
        <v>I106</v>
      </c>
      <c r="E666">
        <f t="shared" ca="1" si="333"/>
        <v>8</v>
      </c>
      <c r="F666">
        <f t="shared" ca="1" si="334"/>
        <v>33</v>
      </c>
      <c r="G666" t="str">
        <f t="shared" ca="1" si="346"/>
        <v>S10</v>
      </c>
      <c r="H666" t="str">
        <f t="shared" ca="1" si="347"/>
        <v>S107</v>
      </c>
      <c r="I666">
        <f ca="1">VLOOKUP(D666,PRC!$A$2:$B$21,2,0)*E666</f>
        <v>160000</v>
      </c>
      <c r="J666">
        <f t="shared" ca="1" si="335"/>
        <v>105595.99999999999</v>
      </c>
      <c r="K666">
        <f ca="1">VLOOKUP(D666,PRC!$A$1:$C$21,3,0)*E666</f>
        <v>84800</v>
      </c>
      <c r="L666">
        <f t="shared" ca="1" si="356"/>
        <v>3000</v>
      </c>
      <c r="M666">
        <f t="shared" ca="1" si="357"/>
        <v>5000</v>
      </c>
      <c r="N666">
        <f t="shared" ca="1" si="358"/>
        <v>2000</v>
      </c>
      <c r="O666">
        <f t="shared" ca="1" si="359"/>
        <v>22000</v>
      </c>
      <c r="P666">
        <f t="shared" ca="1" si="360"/>
        <v>-11204.000000000015</v>
      </c>
      <c r="Q666">
        <f ca="1">IF(P666&gt;0,1,0)</f>
        <v>0</v>
      </c>
      <c r="R666">
        <f t="shared" ca="1" si="336"/>
        <v>34</v>
      </c>
      <c r="S666">
        <f t="shared" ca="1" si="337"/>
        <v>2</v>
      </c>
      <c r="T666">
        <f t="shared" ca="1" si="338"/>
        <v>3</v>
      </c>
      <c r="U666">
        <f t="shared" ca="1" si="339"/>
        <v>1</v>
      </c>
      <c r="V666">
        <f t="shared" ca="1" si="340"/>
        <v>14</v>
      </c>
      <c r="X666">
        <f t="shared" si="344"/>
        <v>666</v>
      </c>
      <c r="Y666">
        <f t="shared" si="349"/>
        <v>452</v>
      </c>
      <c r="Z666">
        <f t="shared" si="345"/>
        <v>453</v>
      </c>
      <c r="AA666">
        <f t="shared" si="341"/>
        <v>951</v>
      </c>
      <c r="AB666">
        <f t="shared" si="342"/>
        <v>500</v>
      </c>
      <c r="AM666" t="str">
        <f t="shared" si="343"/>
        <v>201901LP</v>
      </c>
      <c r="AN666">
        <f t="shared" ca="1" si="351"/>
        <v>34.002500000000012</v>
      </c>
      <c r="AO666">
        <f t="shared" ca="1" si="352"/>
        <v>1.875</v>
      </c>
      <c r="AP666">
        <f t="shared" ca="1" si="353"/>
        <v>3.125</v>
      </c>
      <c r="AQ666">
        <f t="shared" ca="1" si="354"/>
        <v>1.25</v>
      </c>
      <c r="AR666">
        <f t="shared" ca="1" si="355"/>
        <v>13.750000000000002</v>
      </c>
      <c r="AS666">
        <f ca="1">P666/J666</f>
        <v>-0.10610250388272298</v>
      </c>
    </row>
    <row r="667" spans="1:45" hidden="1" outlineLevel="1" x14ac:dyDescent="0.4">
      <c r="A667">
        <f t="shared" si="332"/>
        <v>201901</v>
      </c>
      <c r="B667" t="s">
        <v>743</v>
      </c>
      <c r="C667" t="s">
        <v>647</v>
      </c>
      <c r="D667" t="str">
        <f t="shared" ca="1" si="350"/>
        <v>I104</v>
      </c>
      <c r="E667">
        <f t="shared" ca="1" si="333"/>
        <v>6</v>
      </c>
      <c r="F667">
        <f t="shared" ca="1" si="334"/>
        <v>30</v>
      </c>
      <c r="G667" t="str">
        <f t="shared" ca="1" si="346"/>
        <v>S11</v>
      </c>
      <c r="H667" t="str">
        <f t="shared" ca="1" si="347"/>
        <v>S117</v>
      </c>
      <c r="I667">
        <f ca="1">VLOOKUP(D667,PRC!$A$2:$B$21,2,0)*E667</f>
        <v>420000</v>
      </c>
      <c r="J667">
        <f t="shared" ca="1" si="335"/>
        <v>272996</v>
      </c>
      <c r="K667">
        <f ca="1">VLOOKUP(D667,PRC!$A$1:$C$21,3,0)*E667</f>
        <v>176400</v>
      </c>
      <c r="L667">
        <f t="shared" ca="1" si="356"/>
        <v>13000</v>
      </c>
      <c r="M667">
        <f t="shared" ca="1" si="357"/>
        <v>8000</v>
      </c>
      <c r="N667">
        <f t="shared" ca="1" si="358"/>
        <v>17000</v>
      </c>
      <c r="O667">
        <f t="shared" ca="1" si="359"/>
        <v>63000</v>
      </c>
      <c r="P667">
        <f t="shared" ca="1" si="360"/>
        <v>-4404</v>
      </c>
      <c r="Q667">
        <f ca="1">IF(P667&gt;0,1,0)</f>
        <v>0</v>
      </c>
      <c r="R667">
        <f t="shared" ca="1" si="336"/>
        <v>35</v>
      </c>
      <c r="S667">
        <f t="shared" ca="1" si="337"/>
        <v>3</v>
      </c>
      <c r="T667">
        <f t="shared" ca="1" si="338"/>
        <v>2</v>
      </c>
      <c r="U667">
        <f t="shared" ca="1" si="339"/>
        <v>4</v>
      </c>
      <c r="V667">
        <f t="shared" ca="1" si="340"/>
        <v>15</v>
      </c>
      <c r="X667">
        <f t="shared" si="344"/>
        <v>667</v>
      </c>
      <c r="Y667">
        <f t="shared" si="349"/>
        <v>452</v>
      </c>
      <c r="Z667">
        <f t="shared" si="345"/>
        <v>453</v>
      </c>
      <c r="AA667">
        <f t="shared" si="341"/>
        <v>951</v>
      </c>
      <c r="AB667">
        <f t="shared" si="342"/>
        <v>500</v>
      </c>
      <c r="AM667" t="str">
        <f t="shared" si="343"/>
        <v>201901LP</v>
      </c>
      <c r="AN667">
        <f t="shared" ca="1" si="351"/>
        <v>35.000952380952377</v>
      </c>
      <c r="AO667">
        <f t="shared" ca="1" si="352"/>
        <v>3.0952380952380953</v>
      </c>
      <c r="AP667">
        <f t="shared" ca="1" si="353"/>
        <v>1.9047619047619049</v>
      </c>
      <c r="AQ667">
        <f t="shared" ca="1" si="354"/>
        <v>4.0476190476190474</v>
      </c>
      <c r="AR667">
        <f t="shared" ca="1" si="355"/>
        <v>15</v>
      </c>
      <c r="AS667">
        <f ca="1">P667/J667</f>
        <v>-1.613210449969963E-2</v>
      </c>
    </row>
    <row r="668" spans="1:45" hidden="1" outlineLevel="1" x14ac:dyDescent="0.4">
      <c r="A668">
        <f t="shared" si="332"/>
        <v>201901</v>
      </c>
      <c r="B668" t="s">
        <v>744</v>
      </c>
      <c r="C668" t="s">
        <v>647</v>
      </c>
      <c r="D668" t="str">
        <f t="shared" ca="1" si="350"/>
        <v>I104</v>
      </c>
      <c r="E668">
        <f t="shared" ca="1" si="333"/>
        <v>5</v>
      </c>
      <c r="F668">
        <f t="shared" ca="1" si="334"/>
        <v>34</v>
      </c>
      <c r="G668" t="str">
        <f t="shared" ca="1" si="346"/>
        <v>S11</v>
      </c>
      <c r="H668" t="str">
        <f t="shared" ca="1" si="347"/>
        <v>S113</v>
      </c>
      <c r="I668">
        <f ca="1">VLOOKUP(D668,PRC!$A$2:$B$21,2,0)*E668</f>
        <v>350000</v>
      </c>
      <c r="J668">
        <f t="shared" ca="1" si="335"/>
        <v>227496</v>
      </c>
      <c r="K668">
        <f ca="1">VLOOKUP(D668,PRC!$A$1:$C$21,3,0)*E668</f>
        <v>147000</v>
      </c>
      <c r="L668">
        <f t="shared" ca="1" si="356"/>
        <v>4000</v>
      </c>
      <c r="M668">
        <f t="shared" ca="1" si="357"/>
        <v>7000</v>
      </c>
      <c r="N668">
        <f t="shared" ca="1" si="358"/>
        <v>11000</v>
      </c>
      <c r="O668">
        <f t="shared" ca="1" si="359"/>
        <v>42000</v>
      </c>
      <c r="P668">
        <f t="shared" ca="1" si="360"/>
        <v>16496</v>
      </c>
      <c r="Q668">
        <f ca="1">IF(P668&gt;0,1,0)</f>
        <v>1</v>
      </c>
      <c r="R668">
        <f t="shared" ca="1" si="336"/>
        <v>35</v>
      </c>
      <c r="S668">
        <f t="shared" ca="1" si="337"/>
        <v>1</v>
      </c>
      <c r="T668">
        <f t="shared" ca="1" si="338"/>
        <v>2</v>
      </c>
      <c r="U668">
        <f t="shared" ca="1" si="339"/>
        <v>3</v>
      </c>
      <c r="V668">
        <f t="shared" ca="1" si="340"/>
        <v>12</v>
      </c>
      <c r="X668">
        <f t="shared" si="344"/>
        <v>668</v>
      </c>
      <c r="Y668">
        <f t="shared" si="349"/>
        <v>452</v>
      </c>
      <c r="Z668">
        <f t="shared" si="345"/>
        <v>453</v>
      </c>
      <c r="AA668">
        <f t="shared" si="341"/>
        <v>951</v>
      </c>
      <c r="AB668">
        <f t="shared" si="342"/>
        <v>500</v>
      </c>
      <c r="AM668" t="str">
        <f t="shared" si="343"/>
        <v>201901LP</v>
      </c>
      <c r="AN668">
        <f t="shared" ca="1" si="351"/>
        <v>35.001142857142852</v>
      </c>
      <c r="AO668">
        <f t="shared" ca="1" si="352"/>
        <v>1.1428571428571428</v>
      </c>
      <c r="AP668">
        <f t="shared" ca="1" si="353"/>
        <v>2</v>
      </c>
      <c r="AQ668">
        <f t="shared" ca="1" si="354"/>
        <v>3.1428571428571432</v>
      </c>
      <c r="AR668">
        <f t="shared" ca="1" si="355"/>
        <v>12</v>
      </c>
      <c r="AS668">
        <f ca="1">P668/J668</f>
        <v>7.2511165031473077E-2</v>
      </c>
    </row>
    <row r="669" spans="1:45" hidden="1" outlineLevel="1" x14ac:dyDescent="0.4">
      <c r="A669">
        <f t="shared" si="332"/>
        <v>201901</v>
      </c>
      <c r="B669" t="s">
        <v>745</v>
      </c>
      <c r="C669" t="s">
        <v>647</v>
      </c>
      <c r="D669" t="str">
        <f t="shared" ca="1" si="350"/>
        <v>I116</v>
      </c>
      <c r="E669">
        <f t="shared" ca="1" si="333"/>
        <v>6</v>
      </c>
      <c r="F669">
        <f t="shared" ca="1" si="334"/>
        <v>34</v>
      </c>
      <c r="G669" t="str">
        <f t="shared" ca="1" si="346"/>
        <v>S11</v>
      </c>
      <c r="H669" t="str">
        <f t="shared" ca="1" si="347"/>
        <v>S112</v>
      </c>
      <c r="I669">
        <f ca="1">VLOOKUP(D669,PRC!$A$2:$B$21,2,0)*E669</f>
        <v>8760000</v>
      </c>
      <c r="J669">
        <f t="shared" ca="1" si="335"/>
        <v>6131996</v>
      </c>
      <c r="K669">
        <f ca="1">VLOOKUP(D669,PRC!$A$1:$C$21,3,0)*E669</f>
        <v>5256000</v>
      </c>
      <c r="L669">
        <f t="shared" ca="1" si="356"/>
        <v>263000</v>
      </c>
      <c r="M669">
        <f t="shared" ca="1" si="357"/>
        <v>175000</v>
      </c>
      <c r="N669">
        <f t="shared" ca="1" si="358"/>
        <v>88000</v>
      </c>
      <c r="O669">
        <f t="shared" ca="1" si="359"/>
        <v>1226000</v>
      </c>
      <c r="P669">
        <f t="shared" ca="1" si="360"/>
        <v>-876004</v>
      </c>
      <c r="Q669">
        <f ca="1">IF(P669&gt;0,1,0)</f>
        <v>0</v>
      </c>
      <c r="R669">
        <f t="shared" ca="1" si="336"/>
        <v>30</v>
      </c>
      <c r="S669">
        <f t="shared" ca="1" si="337"/>
        <v>3</v>
      </c>
      <c r="T669">
        <f t="shared" ca="1" si="338"/>
        <v>2</v>
      </c>
      <c r="U669">
        <f t="shared" ca="1" si="339"/>
        <v>1</v>
      </c>
      <c r="V669">
        <f t="shared" ca="1" si="340"/>
        <v>14</v>
      </c>
      <c r="X669">
        <f t="shared" si="344"/>
        <v>669</v>
      </c>
      <c r="Y669">
        <f t="shared" si="349"/>
        <v>452</v>
      </c>
      <c r="Z669">
        <f t="shared" si="345"/>
        <v>453</v>
      </c>
      <c r="AA669">
        <f t="shared" si="341"/>
        <v>951</v>
      </c>
      <c r="AB669">
        <f t="shared" si="342"/>
        <v>500</v>
      </c>
      <c r="AM669" t="str">
        <f t="shared" si="343"/>
        <v>201901LP</v>
      </c>
      <c r="AN669">
        <f t="shared" ca="1" si="351"/>
        <v>30.000045662100462</v>
      </c>
      <c r="AO669">
        <f t="shared" ca="1" si="352"/>
        <v>3.0022831050228311</v>
      </c>
      <c r="AP669">
        <f t="shared" ca="1" si="353"/>
        <v>1.9977168949771689</v>
      </c>
      <c r="AQ669">
        <f t="shared" ca="1" si="354"/>
        <v>1.004566210045662</v>
      </c>
      <c r="AR669">
        <f t="shared" ca="1" si="355"/>
        <v>13.995433789954337</v>
      </c>
      <c r="AS669">
        <f ca="1">P669/J669</f>
        <v>-0.14285788836131008</v>
      </c>
    </row>
    <row r="670" spans="1:45" hidden="1" outlineLevel="1" x14ac:dyDescent="0.4">
      <c r="A670">
        <f t="shared" si="332"/>
        <v>201901</v>
      </c>
      <c r="B670" t="s">
        <v>746</v>
      </c>
      <c r="C670" t="s">
        <v>647</v>
      </c>
      <c r="D670" t="str">
        <f t="shared" ca="1" si="350"/>
        <v>I102</v>
      </c>
      <c r="E670">
        <f t="shared" ca="1" si="333"/>
        <v>7</v>
      </c>
      <c r="F670">
        <f t="shared" ca="1" si="334"/>
        <v>34</v>
      </c>
      <c r="G670" t="str">
        <f t="shared" ca="1" si="346"/>
        <v>S11</v>
      </c>
      <c r="H670" t="str">
        <f t="shared" ca="1" si="347"/>
        <v>S112</v>
      </c>
      <c r="I670">
        <f ca="1">VLOOKUP(D670,PRC!$A$2:$B$21,2,0)*E670</f>
        <v>280000</v>
      </c>
      <c r="J670">
        <f t="shared" ca="1" si="335"/>
        <v>184795.99999999997</v>
      </c>
      <c r="K670">
        <f ca="1">VLOOKUP(D670,PRC!$A$1:$C$21,3,0)*E670</f>
        <v>131600</v>
      </c>
      <c r="L670">
        <f t="shared" ca="1" si="356"/>
        <v>8000</v>
      </c>
      <c r="M670">
        <f t="shared" ca="1" si="357"/>
        <v>6000</v>
      </c>
      <c r="N670">
        <f t="shared" ca="1" si="358"/>
        <v>3000</v>
      </c>
      <c r="O670">
        <f t="shared" ca="1" si="359"/>
        <v>31000</v>
      </c>
      <c r="P670">
        <f t="shared" ca="1" si="360"/>
        <v>5195.9999999999709</v>
      </c>
      <c r="Q670">
        <f ca="1">IF(P670&gt;0,1,0)</f>
        <v>1</v>
      </c>
      <c r="R670">
        <f t="shared" ca="1" si="336"/>
        <v>34</v>
      </c>
      <c r="S670">
        <f t="shared" ca="1" si="337"/>
        <v>3</v>
      </c>
      <c r="T670">
        <f t="shared" ca="1" si="338"/>
        <v>2</v>
      </c>
      <c r="U670">
        <f t="shared" ca="1" si="339"/>
        <v>1</v>
      </c>
      <c r="V670">
        <f t="shared" ca="1" si="340"/>
        <v>11</v>
      </c>
      <c r="X670">
        <f t="shared" si="344"/>
        <v>670</v>
      </c>
      <c r="Y670">
        <f t="shared" si="349"/>
        <v>452</v>
      </c>
      <c r="Z670">
        <f t="shared" si="345"/>
        <v>453</v>
      </c>
      <c r="AA670">
        <f t="shared" si="341"/>
        <v>951</v>
      </c>
      <c r="AB670">
        <f t="shared" si="342"/>
        <v>500</v>
      </c>
      <c r="AM670" t="str">
        <f t="shared" si="343"/>
        <v>201901LP</v>
      </c>
      <c r="AN670">
        <f t="shared" ca="1" si="351"/>
        <v>34.001428571428583</v>
      </c>
      <c r="AO670">
        <f t="shared" ca="1" si="352"/>
        <v>2.8571428571428572</v>
      </c>
      <c r="AP670">
        <f t="shared" ca="1" si="353"/>
        <v>2.1428571428571428</v>
      </c>
      <c r="AQ670">
        <f t="shared" ca="1" si="354"/>
        <v>1.0714285714285714</v>
      </c>
      <c r="AR670">
        <f t="shared" ca="1" si="355"/>
        <v>11.071428571428571</v>
      </c>
      <c r="AS670">
        <f ca="1">P670/J670</f>
        <v>2.8117491720599859E-2</v>
      </c>
    </row>
    <row r="671" spans="1:45" hidden="1" outlineLevel="1" x14ac:dyDescent="0.4">
      <c r="A671">
        <f t="shared" si="332"/>
        <v>201901</v>
      </c>
      <c r="B671" t="s">
        <v>747</v>
      </c>
      <c r="C671" t="s">
        <v>647</v>
      </c>
      <c r="D671" t="str">
        <f t="shared" ca="1" si="350"/>
        <v>I111</v>
      </c>
      <c r="E671">
        <f t="shared" ca="1" si="333"/>
        <v>5</v>
      </c>
      <c r="F671">
        <f t="shared" ca="1" si="334"/>
        <v>30</v>
      </c>
      <c r="G671" t="str">
        <f t="shared" ca="1" si="346"/>
        <v>S11</v>
      </c>
      <c r="H671" t="str">
        <f t="shared" ca="1" si="347"/>
        <v>S113</v>
      </c>
      <c r="I671">
        <f ca="1">VLOOKUP(D671,PRC!$A$2:$B$21,2,0)*E671</f>
        <v>750000</v>
      </c>
      <c r="J671">
        <f t="shared" ca="1" si="335"/>
        <v>494995.99999999994</v>
      </c>
      <c r="K671">
        <f ca="1">VLOOKUP(D671,PRC!$A$1:$C$21,3,0)*E671</f>
        <v>397500</v>
      </c>
      <c r="L671">
        <f t="shared" ca="1" si="356"/>
        <v>23000</v>
      </c>
      <c r="M671">
        <f t="shared" ca="1" si="357"/>
        <v>8000</v>
      </c>
      <c r="N671">
        <f t="shared" ca="1" si="358"/>
        <v>23000</v>
      </c>
      <c r="O671">
        <f t="shared" ca="1" si="359"/>
        <v>98000</v>
      </c>
      <c r="P671">
        <f t="shared" ca="1" si="360"/>
        <v>-54504.000000000058</v>
      </c>
      <c r="Q671">
        <f ca="1">IF(P671&gt;0,1,0)</f>
        <v>0</v>
      </c>
      <c r="R671">
        <f t="shared" ca="1" si="336"/>
        <v>34</v>
      </c>
      <c r="S671">
        <f t="shared" ca="1" si="337"/>
        <v>3</v>
      </c>
      <c r="T671">
        <f t="shared" ca="1" si="338"/>
        <v>1</v>
      </c>
      <c r="U671">
        <f t="shared" ca="1" si="339"/>
        <v>3</v>
      </c>
      <c r="V671">
        <f t="shared" ca="1" si="340"/>
        <v>13</v>
      </c>
      <c r="X671">
        <f t="shared" si="344"/>
        <v>671</v>
      </c>
      <c r="Y671">
        <f t="shared" si="349"/>
        <v>452</v>
      </c>
      <c r="Z671">
        <f t="shared" si="345"/>
        <v>453</v>
      </c>
      <c r="AA671">
        <f t="shared" si="341"/>
        <v>951</v>
      </c>
      <c r="AB671">
        <f t="shared" si="342"/>
        <v>500</v>
      </c>
      <c r="AM671" t="str">
        <f t="shared" si="343"/>
        <v>201901LP</v>
      </c>
      <c r="AN671">
        <f t="shared" ca="1" si="351"/>
        <v>34.000533333333337</v>
      </c>
      <c r="AO671">
        <f t="shared" ca="1" si="352"/>
        <v>3.0666666666666664</v>
      </c>
      <c r="AP671">
        <f t="shared" ca="1" si="353"/>
        <v>1.0666666666666667</v>
      </c>
      <c r="AQ671">
        <f t="shared" ca="1" si="354"/>
        <v>3.0666666666666664</v>
      </c>
      <c r="AR671">
        <f t="shared" ca="1" si="355"/>
        <v>13.066666666666665</v>
      </c>
      <c r="AS671">
        <f ca="1">P671/J671</f>
        <v>-0.11010998068671275</v>
      </c>
    </row>
    <row r="672" spans="1:45" hidden="1" outlineLevel="1" x14ac:dyDescent="0.4">
      <c r="A672">
        <f t="shared" si="332"/>
        <v>201901</v>
      </c>
      <c r="B672" t="s">
        <v>748</v>
      </c>
      <c r="C672" t="s">
        <v>647</v>
      </c>
      <c r="D672" t="str">
        <f t="shared" ca="1" si="350"/>
        <v>I108</v>
      </c>
      <c r="E672">
        <f t="shared" ca="1" si="333"/>
        <v>6</v>
      </c>
      <c r="F672">
        <f t="shared" ca="1" si="334"/>
        <v>30</v>
      </c>
      <c r="G672" t="str">
        <f t="shared" ca="1" si="346"/>
        <v>S11</v>
      </c>
      <c r="H672" t="str">
        <f t="shared" ca="1" si="347"/>
        <v>S110</v>
      </c>
      <c r="I672">
        <f ca="1">VLOOKUP(D672,PRC!$A$2:$B$21,2,0)*E672</f>
        <v>240000</v>
      </c>
      <c r="J672">
        <f t="shared" ca="1" si="335"/>
        <v>165596</v>
      </c>
      <c r="K672">
        <f ca="1">VLOOKUP(D672,PRC!$A$1:$C$21,3,0)*E672</f>
        <v>110400</v>
      </c>
      <c r="L672">
        <f t="shared" ca="1" si="356"/>
        <v>7000</v>
      </c>
      <c r="M672">
        <f t="shared" ca="1" si="357"/>
        <v>5000</v>
      </c>
      <c r="N672">
        <f t="shared" ca="1" si="358"/>
        <v>10000</v>
      </c>
      <c r="O672">
        <f t="shared" ca="1" si="359"/>
        <v>36000</v>
      </c>
      <c r="P672">
        <f t="shared" ca="1" si="360"/>
        <v>-2804</v>
      </c>
      <c r="Q672">
        <f ca="1">IF(P672&gt;0,1,0)</f>
        <v>0</v>
      </c>
      <c r="R672">
        <f t="shared" ca="1" si="336"/>
        <v>31</v>
      </c>
      <c r="S672">
        <f t="shared" ca="1" si="337"/>
        <v>3</v>
      </c>
      <c r="T672">
        <f t="shared" ca="1" si="338"/>
        <v>2</v>
      </c>
      <c r="U672">
        <f t="shared" ca="1" si="339"/>
        <v>4</v>
      </c>
      <c r="V672">
        <f t="shared" ca="1" si="340"/>
        <v>15</v>
      </c>
      <c r="X672">
        <f t="shared" si="344"/>
        <v>672</v>
      </c>
      <c r="Y672">
        <f t="shared" si="349"/>
        <v>452</v>
      </c>
      <c r="Z672">
        <f t="shared" si="345"/>
        <v>453</v>
      </c>
      <c r="AA672">
        <f t="shared" si="341"/>
        <v>951</v>
      </c>
      <c r="AB672">
        <f t="shared" si="342"/>
        <v>500</v>
      </c>
      <c r="AM672" t="str">
        <f t="shared" si="343"/>
        <v>201901LP</v>
      </c>
      <c r="AN672">
        <f t="shared" ca="1" si="351"/>
        <v>31.001666666666672</v>
      </c>
      <c r="AO672">
        <f t="shared" ca="1" si="352"/>
        <v>2.9166666666666665</v>
      </c>
      <c r="AP672">
        <f t="shared" ca="1" si="353"/>
        <v>2.083333333333333</v>
      </c>
      <c r="AQ672">
        <f t="shared" ca="1" si="354"/>
        <v>4.1666666666666661</v>
      </c>
      <c r="AR672">
        <f t="shared" ca="1" si="355"/>
        <v>15</v>
      </c>
      <c r="AS672">
        <f ca="1">P672/J672</f>
        <v>-1.6932776154013382E-2</v>
      </c>
    </row>
    <row r="673" spans="1:45" hidden="1" outlineLevel="1" x14ac:dyDescent="0.4">
      <c r="A673">
        <f t="shared" si="332"/>
        <v>201901</v>
      </c>
      <c r="B673" t="s">
        <v>749</v>
      </c>
      <c r="C673" t="s">
        <v>647</v>
      </c>
      <c r="D673" t="str">
        <f t="shared" ca="1" si="350"/>
        <v>I117</v>
      </c>
      <c r="E673">
        <f t="shared" ca="1" si="333"/>
        <v>8</v>
      </c>
      <c r="F673">
        <f t="shared" ca="1" si="334"/>
        <v>31</v>
      </c>
      <c r="G673" t="str">
        <f t="shared" ca="1" si="346"/>
        <v>S10</v>
      </c>
      <c r="H673" t="str">
        <f t="shared" ca="1" si="347"/>
        <v>S105</v>
      </c>
      <c r="I673">
        <f ca="1">VLOOKUP(D673,PRC!$A$2:$B$21,2,0)*E673</f>
        <v>20000000</v>
      </c>
      <c r="J673">
        <f t="shared" ca="1" si="335"/>
        <v>13799995.999999998</v>
      </c>
      <c r="K673">
        <f ca="1">VLOOKUP(D673,PRC!$A$1:$C$21,3,0)*E673</f>
        <v>9200000</v>
      </c>
      <c r="L673">
        <f t="shared" ca="1" si="356"/>
        <v>400000</v>
      </c>
      <c r="M673">
        <f t="shared" ca="1" si="357"/>
        <v>200000</v>
      </c>
      <c r="N673">
        <f t="shared" ca="1" si="358"/>
        <v>200000</v>
      </c>
      <c r="O673">
        <f t="shared" ca="1" si="359"/>
        <v>3000000</v>
      </c>
      <c r="P673">
        <f t="shared" ca="1" si="360"/>
        <v>799995.99999999814</v>
      </c>
      <c r="Q673">
        <f ca="1">IF(P673&gt;0,1,0)</f>
        <v>1</v>
      </c>
      <c r="R673">
        <f t="shared" ca="1" si="336"/>
        <v>31</v>
      </c>
      <c r="S673">
        <f t="shared" ca="1" si="337"/>
        <v>2</v>
      </c>
      <c r="T673">
        <f t="shared" ca="1" si="338"/>
        <v>1</v>
      </c>
      <c r="U673">
        <f t="shared" ca="1" si="339"/>
        <v>1</v>
      </c>
      <c r="V673">
        <f t="shared" ca="1" si="340"/>
        <v>15</v>
      </c>
      <c r="X673">
        <f t="shared" si="344"/>
        <v>673</v>
      </c>
      <c r="Y673">
        <f t="shared" si="349"/>
        <v>452</v>
      </c>
      <c r="Z673">
        <f t="shared" si="345"/>
        <v>453</v>
      </c>
      <c r="AA673">
        <f t="shared" si="341"/>
        <v>951</v>
      </c>
      <c r="AB673">
        <f t="shared" si="342"/>
        <v>500</v>
      </c>
      <c r="AM673" t="str">
        <f t="shared" si="343"/>
        <v>201901LP</v>
      </c>
      <c r="AN673">
        <f t="shared" ca="1" si="351"/>
        <v>31.000020000000006</v>
      </c>
      <c r="AO673">
        <f t="shared" ca="1" si="352"/>
        <v>2</v>
      </c>
      <c r="AP673">
        <f t="shared" ca="1" si="353"/>
        <v>1</v>
      </c>
      <c r="AQ673">
        <f t="shared" ca="1" si="354"/>
        <v>1</v>
      </c>
      <c r="AR673">
        <f t="shared" ca="1" si="355"/>
        <v>15</v>
      </c>
      <c r="AS673">
        <f ca="1">P673/J673</f>
        <v>5.797074144079449E-2</v>
      </c>
    </row>
    <row r="674" spans="1:45" hidden="1" outlineLevel="1" x14ac:dyDescent="0.4">
      <c r="A674">
        <f t="shared" si="332"/>
        <v>201901</v>
      </c>
      <c r="B674" t="s">
        <v>750</v>
      </c>
      <c r="C674" t="s">
        <v>647</v>
      </c>
      <c r="D674" t="str">
        <f t="shared" ca="1" si="350"/>
        <v>I101</v>
      </c>
      <c r="E674">
        <f t="shared" ca="1" si="333"/>
        <v>9</v>
      </c>
      <c r="F674">
        <f t="shared" ca="1" si="334"/>
        <v>31</v>
      </c>
      <c r="G674" t="str">
        <f t="shared" ca="1" si="346"/>
        <v>S11</v>
      </c>
      <c r="H674" t="str">
        <f t="shared" ca="1" si="347"/>
        <v>S114</v>
      </c>
      <c r="I674">
        <f ca="1">VLOOKUP(D674,PRC!$A$2:$B$21,2,0)*E674</f>
        <v>270000</v>
      </c>
      <c r="J674">
        <f t="shared" ca="1" si="335"/>
        <v>178195.99999999997</v>
      </c>
      <c r="K674">
        <f ca="1">VLOOKUP(D674,PRC!$A$1:$C$21,3,0)*E674</f>
        <v>140400</v>
      </c>
      <c r="L674">
        <f t="shared" ca="1" si="356"/>
        <v>3000</v>
      </c>
      <c r="M674">
        <f t="shared" ca="1" si="357"/>
        <v>3000</v>
      </c>
      <c r="N674">
        <f t="shared" ca="1" si="358"/>
        <v>14000</v>
      </c>
      <c r="O674">
        <f t="shared" ca="1" si="359"/>
        <v>32000</v>
      </c>
      <c r="P674">
        <f t="shared" ca="1" si="360"/>
        <v>-14204.000000000029</v>
      </c>
      <c r="Q674">
        <f ca="1">IF(P674&gt;0,1,0)</f>
        <v>0</v>
      </c>
      <c r="R674">
        <f t="shared" ca="1" si="336"/>
        <v>34</v>
      </c>
      <c r="S674">
        <f t="shared" ca="1" si="337"/>
        <v>1</v>
      </c>
      <c r="T674">
        <f t="shared" ca="1" si="338"/>
        <v>1</v>
      </c>
      <c r="U674">
        <f t="shared" ca="1" si="339"/>
        <v>5</v>
      </c>
      <c r="V674">
        <f t="shared" ca="1" si="340"/>
        <v>12</v>
      </c>
      <c r="X674">
        <f t="shared" si="344"/>
        <v>674</v>
      </c>
      <c r="Y674">
        <f t="shared" si="349"/>
        <v>452</v>
      </c>
      <c r="Z674">
        <f t="shared" si="345"/>
        <v>453</v>
      </c>
      <c r="AA674">
        <f t="shared" si="341"/>
        <v>951</v>
      </c>
      <c r="AB674">
        <f t="shared" si="342"/>
        <v>500</v>
      </c>
      <c r="AM674" t="str">
        <f t="shared" si="343"/>
        <v>201901LP</v>
      </c>
      <c r="AN674">
        <f t="shared" ca="1" si="351"/>
        <v>34.001481481481491</v>
      </c>
      <c r="AO674">
        <f t="shared" ca="1" si="352"/>
        <v>1.1111111111111112</v>
      </c>
      <c r="AP674">
        <f t="shared" ca="1" si="353"/>
        <v>1.1111111111111112</v>
      </c>
      <c r="AQ674">
        <f t="shared" ca="1" si="354"/>
        <v>5.1851851851851851</v>
      </c>
      <c r="AR674">
        <f t="shared" ca="1" si="355"/>
        <v>11.851851851851853</v>
      </c>
      <c r="AS674">
        <f ca="1">P674/J674</f>
        <v>-7.970998226671773E-2</v>
      </c>
    </row>
    <row r="675" spans="1:45" hidden="1" outlineLevel="1" x14ac:dyDescent="0.4">
      <c r="A675">
        <f t="shared" si="332"/>
        <v>201901</v>
      </c>
      <c r="B675" t="s">
        <v>751</v>
      </c>
      <c r="C675" t="s">
        <v>647</v>
      </c>
      <c r="D675" t="str">
        <f t="shared" ca="1" si="350"/>
        <v>I108</v>
      </c>
      <c r="E675">
        <f t="shared" ca="1" si="333"/>
        <v>5</v>
      </c>
      <c r="F675">
        <f t="shared" ca="1" si="334"/>
        <v>31</v>
      </c>
      <c r="G675" t="str">
        <f t="shared" ca="1" si="346"/>
        <v>S10</v>
      </c>
      <c r="H675" t="str">
        <f t="shared" ca="1" si="347"/>
        <v>S107</v>
      </c>
      <c r="I675">
        <f ca="1">VLOOKUP(D675,PRC!$A$2:$B$21,2,0)*E675</f>
        <v>200000</v>
      </c>
      <c r="J675">
        <f t="shared" ca="1" si="335"/>
        <v>133996</v>
      </c>
      <c r="K675">
        <f ca="1">VLOOKUP(D675,PRC!$A$1:$C$21,3,0)*E675</f>
        <v>92000</v>
      </c>
      <c r="L675">
        <f t="shared" ca="1" si="356"/>
        <v>6000</v>
      </c>
      <c r="M675">
        <f t="shared" ca="1" si="357"/>
        <v>4000</v>
      </c>
      <c r="N675">
        <f t="shared" ca="1" si="358"/>
        <v>8000</v>
      </c>
      <c r="O675">
        <f t="shared" ca="1" si="359"/>
        <v>20000</v>
      </c>
      <c r="P675">
        <f t="shared" ca="1" si="360"/>
        <v>3996</v>
      </c>
      <c r="Q675">
        <f ca="1">IF(P675&gt;0,1,0)</f>
        <v>1</v>
      </c>
      <c r="R675">
        <f t="shared" ca="1" si="336"/>
        <v>33</v>
      </c>
      <c r="S675">
        <f t="shared" ca="1" si="337"/>
        <v>3</v>
      </c>
      <c r="T675">
        <f t="shared" ca="1" si="338"/>
        <v>2</v>
      </c>
      <c r="U675">
        <f t="shared" ca="1" si="339"/>
        <v>4</v>
      </c>
      <c r="V675">
        <f t="shared" ca="1" si="340"/>
        <v>10</v>
      </c>
      <c r="X675">
        <f t="shared" si="344"/>
        <v>675</v>
      </c>
      <c r="Y675">
        <f t="shared" si="349"/>
        <v>452</v>
      </c>
      <c r="Z675">
        <f t="shared" si="345"/>
        <v>453</v>
      </c>
      <c r="AA675">
        <f t="shared" si="341"/>
        <v>951</v>
      </c>
      <c r="AB675">
        <f t="shared" si="342"/>
        <v>500</v>
      </c>
      <c r="AM675" t="str">
        <f t="shared" si="343"/>
        <v>201901LP</v>
      </c>
      <c r="AN675">
        <f t="shared" ca="1" si="351"/>
        <v>33.001999999999995</v>
      </c>
      <c r="AO675">
        <f t="shared" ca="1" si="352"/>
        <v>3</v>
      </c>
      <c r="AP675">
        <f t="shared" ca="1" si="353"/>
        <v>2</v>
      </c>
      <c r="AQ675">
        <f t="shared" ca="1" si="354"/>
        <v>4</v>
      </c>
      <c r="AR675">
        <f t="shared" ca="1" si="355"/>
        <v>10</v>
      </c>
      <c r="AS675">
        <f ca="1">P675/J675</f>
        <v>2.9821785724947012E-2</v>
      </c>
    </row>
    <row r="676" spans="1:45" hidden="1" outlineLevel="1" x14ac:dyDescent="0.4">
      <c r="A676">
        <f t="shared" si="332"/>
        <v>201901</v>
      </c>
      <c r="B676" t="s">
        <v>752</v>
      </c>
      <c r="C676" t="s">
        <v>647</v>
      </c>
      <c r="D676" t="str">
        <f t="shared" ca="1" si="350"/>
        <v>I108</v>
      </c>
      <c r="E676">
        <f t="shared" ca="1" si="333"/>
        <v>8</v>
      </c>
      <c r="F676">
        <f t="shared" ca="1" si="334"/>
        <v>31</v>
      </c>
      <c r="G676" t="str">
        <f t="shared" ca="1" si="346"/>
        <v>S10</v>
      </c>
      <c r="H676" t="str">
        <f t="shared" ca="1" si="347"/>
        <v>S105</v>
      </c>
      <c r="I676">
        <f ca="1">VLOOKUP(D676,PRC!$A$2:$B$21,2,0)*E676</f>
        <v>320000</v>
      </c>
      <c r="J676">
        <f t="shared" ca="1" si="335"/>
        <v>214395.99999999997</v>
      </c>
      <c r="K676">
        <f ca="1">VLOOKUP(D676,PRC!$A$1:$C$21,3,0)*E676</f>
        <v>147200</v>
      </c>
      <c r="L676">
        <f t="shared" ca="1" si="356"/>
        <v>10000</v>
      </c>
      <c r="M676">
        <f t="shared" ca="1" si="357"/>
        <v>6000</v>
      </c>
      <c r="N676">
        <f t="shared" ca="1" si="358"/>
        <v>10000</v>
      </c>
      <c r="O676">
        <f t="shared" ca="1" si="359"/>
        <v>42000</v>
      </c>
      <c r="P676">
        <f t="shared" ca="1" si="360"/>
        <v>-804.0000000000291</v>
      </c>
      <c r="Q676">
        <f ca="1">IF(P676&gt;0,1,0)</f>
        <v>0</v>
      </c>
      <c r="R676">
        <f t="shared" ca="1" si="336"/>
        <v>33</v>
      </c>
      <c r="S676">
        <f t="shared" ca="1" si="337"/>
        <v>3</v>
      </c>
      <c r="T676">
        <f t="shared" ca="1" si="338"/>
        <v>2</v>
      </c>
      <c r="U676">
        <f t="shared" ca="1" si="339"/>
        <v>3</v>
      </c>
      <c r="V676">
        <f t="shared" ca="1" si="340"/>
        <v>13</v>
      </c>
      <c r="X676">
        <f t="shared" si="344"/>
        <v>676</v>
      </c>
      <c r="Y676">
        <f t="shared" si="349"/>
        <v>452</v>
      </c>
      <c r="Z676">
        <f t="shared" si="345"/>
        <v>453</v>
      </c>
      <c r="AA676">
        <f t="shared" si="341"/>
        <v>951</v>
      </c>
      <c r="AB676">
        <f t="shared" si="342"/>
        <v>500</v>
      </c>
      <c r="AM676" t="str">
        <f t="shared" si="343"/>
        <v>201901LP</v>
      </c>
      <c r="AN676">
        <f t="shared" ca="1" si="351"/>
        <v>33.001250000000006</v>
      </c>
      <c r="AO676">
        <f t="shared" ca="1" si="352"/>
        <v>3.125</v>
      </c>
      <c r="AP676">
        <f t="shared" ca="1" si="353"/>
        <v>1.875</v>
      </c>
      <c r="AQ676">
        <f t="shared" ca="1" si="354"/>
        <v>3.125</v>
      </c>
      <c r="AR676">
        <f t="shared" ca="1" si="355"/>
        <v>13.125</v>
      </c>
      <c r="AS676">
        <f ca="1">P676/J676</f>
        <v>-3.7500699639920016E-3</v>
      </c>
    </row>
    <row r="677" spans="1:45" hidden="1" outlineLevel="1" x14ac:dyDescent="0.4">
      <c r="A677">
        <f t="shared" si="332"/>
        <v>201901</v>
      </c>
      <c r="B677" t="s">
        <v>753</v>
      </c>
      <c r="C677" t="s">
        <v>647</v>
      </c>
      <c r="D677" t="str">
        <f t="shared" ca="1" si="350"/>
        <v>I101</v>
      </c>
      <c r="E677">
        <f t="shared" ca="1" si="333"/>
        <v>8</v>
      </c>
      <c r="F677">
        <f t="shared" ca="1" si="334"/>
        <v>32</v>
      </c>
      <c r="G677" t="str">
        <f t="shared" ca="1" si="346"/>
        <v>S11</v>
      </c>
      <c r="H677" t="str">
        <f t="shared" ca="1" si="347"/>
        <v>S110</v>
      </c>
      <c r="I677">
        <f ca="1">VLOOKUP(D677,PRC!$A$2:$B$21,2,0)*E677</f>
        <v>240000</v>
      </c>
      <c r="J677">
        <f t="shared" ca="1" si="335"/>
        <v>158395.99999999997</v>
      </c>
      <c r="K677">
        <f ca="1">VLOOKUP(D677,PRC!$A$1:$C$21,3,0)*E677</f>
        <v>124800</v>
      </c>
      <c r="L677">
        <f t="shared" ca="1" si="356"/>
        <v>7000</v>
      </c>
      <c r="M677">
        <f t="shared" ca="1" si="357"/>
        <v>5000</v>
      </c>
      <c r="N677">
        <f t="shared" ca="1" si="358"/>
        <v>10000</v>
      </c>
      <c r="O677">
        <f t="shared" ca="1" si="359"/>
        <v>29000</v>
      </c>
      <c r="P677">
        <f t="shared" ca="1" si="360"/>
        <v>-17404.000000000029</v>
      </c>
      <c r="Q677">
        <f ca="1">IF(P677&gt;0,1,0)</f>
        <v>0</v>
      </c>
      <c r="R677">
        <f t="shared" ca="1" si="336"/>
        <v>34</v>
      </c>
      <c r="S677">
        <f t="shared" ca="1" si="337"/>
        <v>3</v>
      </c>
      <c r="T677">
        <f t="shared" ca="1" si="338"/>
        <v>2</v>
      </c>
      <c r="U677">
        <f t="shared" ca="1" si="339"/>
        <v>4</v>
      </c>
      <c r="V677">
        <f t="shared" ca="1" si="340"/>
        <v>12</v>
      </c>
      <c r="X677">
        <f t="shared" si="344"/>
        <v>677</v>
      </c>
      <c r="Y677">
        <f t="shared" si="349"/>
        <v>452</v>
      </c>
      <c r="Z677">
        <f t="shared" si="345"/>
        <v>453</v>
      </c>
      <c r="AA677">
        <f t="shared" si="341"/>
        <v>951</v>
      </c>
      <c r="AB677">
        <f t="shared" si="342"/>
        <v>500</v>
      </c>
      <c r="AM677" t="str">
        <f t="shared" si="343"/>
        <v>201901LP</v>
      </c>
      <c r="AN677">
        <f t="shared" ca="1" si="351"/>
        <v>34.001666666666672</v>
      </c>
      <c r="AO677">
        <f t="shared" ca="1" si="352"/>
        <v>2.9166666666666665</v>
      </c>
      <c r="AP677">
        <f t="shared" ca="1" si="353"/>
        <v>2.083333333333333</v>
      </c>
      <c r="AQ677">
        <f t="shared" ca="1" si="354"/>
        <v>4.1666666666666661</v>
      </c>
      <c r="AR677">
        <f t="shared" ca="1" si="355"/>
        <v>12.083333333333334</v>
      </c>
      <c r="AS677">
        <f ca="1">P677/J677</f>
        <v>-0.10987651203313235</v>
      </c>
    </row>
    <row r="678" spans="1:45" hidden="1" outlineLevel="1" x14ac:dyDescent="0.4">
      <c r="A678">
        <f t="shared" si="332"/>
        <v>201901</v>
      </c>
      <c r="B678" t="s">
        <v>754</v>
      </c>
      <c r="C678" t="s">
        <v>647</v>
      </c>
      <c r="D678" t="str">
        <f t="shared" ca="1" si="350"/>
        <v>I112</v>
      </c>
      <c r="E678">
        <f t="shared" ca="1" si="333"/>
        <v>8</v>
      </c>
      <c r="F678">
        <f t="shared" ca="1" si="334"/>
        <v>32</v>
      </c>
      <c r="G678" t="str">
        <f t="shared" ca="1" si="346"/>
        <v>S11</v>
      </c>
      <c r="H678" t="str">
        <f t="shared" ca="1" si="347"/>
        <v>S110</v>
      </c>
      <c r="I678">
        <f ca="1">VLOOKUP(D678,PRC!$A$2:$B$21,2,0)*E678</f>
        <v>520000</v>
      </c>
      <c r="J678">
        <f t="shared" ca="1" si="335"/>
        <v>358796</v>
      </c>
      <c r="K678">
        <f ca="1">VLOOKUP(D678,PRC!$A$1:$C$21,3,0)*E678</f>
        <v>260000</v>
      </c>
      <c r="L678">
        <f t="shared" ca="1" si="356"/>
        <v>10000</v>
      </c>
      <c r="M678">
        <f t="shared" ca="1" si="357"/>
        <v>10000</v>
      </c>
      <c r="N678">
        <f t="shared" ca="1" si="358"/>
        <v>21000</v>
      </c>
      <c r="O678">
        <f t="shared" ca="1" si="359"/>
        <v>57000</v>
      </c>
      <c r="P678">
        <f t="shared" ca="1" si="360"/>
        <v>796</v>
      </c>
      <c r="Q678">
        <f ca="1">IF(P678&gt;0,1,0)</f>
        <v>1</v>
      </c>
      <c r="R678">
        <f t="shared" ca="1" si="336"/>
        <v>31</v>
      </c>
      <c r="S678">
        <f t="shared" ca="1" si="337"/>
        <v>2</v>
      </c>
      <c r="T678">
        <f t="shared" ca="1" si="338"/>
        <v>2</v>
      </c>
      <c r="U678">
        <f t="shared" ca="1" si="339"/>
        <v>4</v>
      </c>
      <c r="V678">
        <f t="shared" ca="1" si="340"/>
        <v>11</v>
      </c>
      <c r="X678">
        <f t="shared" si="344"/>
        <v>678</v>
      </c>
      <c r="Y678">
        <f t="shared" si="349"/>
        <v>452</v>
      </c>
      <c r="Z678">
        <f t="shared" si="345"/>
        <v>453</v>
      </c>
      <c r="AA678">
        <f t="shared" si="341"/>
        <v>951</v>
      </c>
      <c r="AB678">
        <f t="shared" si="342"/>
        <v>500</v>
      </c>
      <c r="AM678" t="str">
        <f t="shared" si="343"/>
        <v>201901LP</v>
      </c>
      <c r="AN678">
        <f t="shared" ca="1" si="351"/>
        <v>31.000769230769233</v>
      </c>
      <c r="AO678">
        <f t="shared" ca="1" si="352"/>
        <v>1.9230769230769231</v>
      </c>
      <c r="AP678">
        <f t="shared" ca="1" si="353"/>
        <v>1.9230769230769231</v>
      </c>
      <c r="AQ678">
        <f t="shared" ca="1" si="354"/>
        <v>4.0384615384615383</v>
      </c>
      <c r="AR678">
        <f t="shared" ca="1" si="355"/>
        <v>10.961538461538462</v>
      </c>
      <c r="AS678">
        <f ca="1">P678/J678</f>
        <v>2.2185308643351653E-3</v>
      </c>
    </row>
    <row r="679" spans="1:45" hidden="1" outlineLevel="1" x14ac:dyDescent="0.4">
      <c r="A679">
        <f t="shared" si="332"/>
        <v>201901</v>
      </c>
      <c r="B679" t="s">
        <v>755</v>
      </c>
      <c r="C679" t="s">
        <v>647</v>
      </c>
      <c r="D679" t="str">
        <f t="shared" ca="1" si="350"/>
        <v>I112</v>
      </c>
      <c r="E679">
        <f t="shared" ca="1" si="333"/>
        <v>5</v>
      </c>
      <c r="F679">
        <f t="shared" ca="1" si="334"/>
        <v>34</v>
      </c>
      <c r="G679" t="str">
        <f t="shared" ca="1" si="346"/>
        <v>S10</v>
      </c>
      <c r="H679" t="str">
        <f t="shared" ca="1" si="347"/>
        <v>S104</v>
      </c>
      <c r="I679">
        <f ca="1">VLOOKUP(D679,PRC!$A$2:$B$21,2,0)*E679</f>
        <v>325000</v>
      </c>
      <c r="J679">
        <f t="shared" ca="1" si="335"/>
        <v>220995.99999999997</v>
      </c>
      <c r="K679">
        <f ca="1">VLOOKUP(D679,PRC!$A$1:$C$21,3,0)*E679</f>
        <v>162500</v>
      </c>
      <c r="L679">
        <f t="shared" ca="1" si="356"/>
        <v>10000</v>
      </c>
      <c r="M679">
        <f t="shared" ca="1" si="357"/>
        <v>3000</v>
      </c>
      <c r="N679">
        <f t="shared" ca="1" si="358"/>
        <v>7000</v>
      </c>
      <c r="O679">
        <f t="shared" ca="1" si="359"/>
        <v>39000</v>
      </c>
      <c r="P679">
        <f t="shared" ca="1" si="360"/>
        <v>-504.0000000000291</v>
      </c>
      <c r="Q679">
        <f ca="1">IF(P679&gt;0,1,0)</f>
        <v>0</v>
      </c>
      <c r="R679">
        <f t="shared" ca="1" si="336"/>
        <v>32</v>
      </c>
      <c r="S679">
        <f t="shared" ca="1" si="337"/>
        <v>3</v>
      </c>
      <c r="T679">
        <f t="shared" ca="1" si="338"/>
        <v>1</v>
      </c>
      <c r="U679">
        <f t="shared" ca="1" si="339"/>
        <v>2</v>
      </c>
      <c r="V679">
        <f t="shared" ca="1" si="340"/>
        <v>12</v>
      </c>
      <c r="X679">
        <f t="shared" si="344"/>
        <v>679</v>
      </c>
      <c r="Y679">
        <f t="shared" si="349"/>
        <v>452</v>
      </c>
      <c r="Z679">
        <f t="shared" si="345"/>
        <v>453</v>
      </c>
      <c r="AA679">
        <f t="shared" si="341"/>
        <v>951</v>
      </c>
      <c r="AB679">
        <f t="shared" si="342"/>
        <v>500</v>
      </c>
      <c r="AM679" t="str">
        <f t="shared" si="343"/>
        <v>201901LP</v>
      </c>
      <c r="AN679">
        <f t="shared" ca="1" si="351"/>
        <v>32.00123076923078</v>
      </c>
      <c r="AO679">
        <f t="shared" ca="1" si="352"/>
        <v>3.0769230769230771</v>
      </c>
      <c r="AP679">
        <f t="shared" ca="1" si="353"/>
        <v>0.92307692307692313</v>
      </c>
      <c r="AQ679">
        <f t="shared" ca="1" si="354"/>
        <v>2.1538461538461537</v>
      </c>
      <c r="AR679">
        <f t="shared" ca="1" si="355"/>
        <v>12</v>
      </c>
      <c r="AS679">
        <f ca="1">P679/J679</f>
        <v>-2.2805842639687106E-3</v>
      </c>
    </row>
    <row r="680" spans="1:45" hidden="1" outlineLevel="1" x14ac:dyDescent="0.4">
      <c r="A680">
        <f t="shared" si="332"/>
        <v>201901</v>
      </c>
      <c r="B680" t="s">
        <v>756</v>
      </c>
      <c r="C680" t="s">
        <v>647</v>
      </c>
      <c r="D680" t="str">
        <f t="shared" ca="1" si="350"/>
        <v>I101</v>
      </c>
      <c r="E680">
        <f t="shared" ca="1" si="333"/>
        <v>6</v>
      </c>
      <c r="F680">
        <f t="shared" ca="1" si="334"/>
        <v>31</v>
      </c>
      <c r="G680" t="str">
        <f t="shared" ca="1" si="346"/>
        <v>S10</v>
      </c>
      <c r="H680" t="str">
        <f t="shared" ca="1" si="347"/>
        <v>S104</v>
      </c>
      <c r="I680">
        <f ca="1">VLOOKUP(D680,PRC!$A$2:$B$21,2,0)*E680</f>
        <v>180000</v>
      </c>
      <c r="J680">
        <f t="shared" ca="1" si="335"/>
        <v>125995.99999999999</v>
      </c>
      <c r="K680">
        <f ca="1">VLOOKUP(D680,PRC!$A$1:$C$21,3,0)*E680</f>
        <v>93600</v>
      </c>
      <c r="L680">
        <f t="shared" ca="1" si="356"/>
        <v>5000</v>
      </c>
      <c r="M680">
        <f t="shared" ca="1" si="357"/>
        <v>2000</v>
      </c>
      <c r="N680">
        <f t="shared" ca="1" si="358"/>
        <v>4000</v>
      </c>
      <c r="O680">
        <f t="shared" ca="1" si="359"/>
        <v>18000</v>
      </c>
      <c r="P680">
        <f t="shared" ca="1" si="360"/>
        <v>3395.9999999999854</v>
      </c>
      <c r="Q680">
        <f ca="1">IF(P680&gt;0,1,0)</f>
        <v>1</v>
      </c>
      <c r="R680">
        <f t="shared" ca="1" si="336"/>
        <v>30</v>
      </c>
      <c r="S680">
        <f t="shared" ca="1" si="337"/>
        <v>3</v>
      </c>
      <c r="T680">
        <f t="shared" ca="1" si="338"/>
        <v>1</v>
      </c>
      <c r="U680">
        <f t="shared" ca="1" si="339"/>
        <v>2</v>
      </c>
      <c r="V680">
        <f t="shared" ca="1" si="340"/>
        <v>10</v>
      </c>
      <c r="X680">
        <f t="shared" si="344"/>
        <v>680</v>
      </c>
      <c r="Y680">
        <f t="shared" si="349"/>
        <v>452</v>
      </c>
      <c r="Z680">
        <f t="shared" si="345"/>
        <v>453</v>
      </c>
      <c r="AA680">
        <f t="shared" si="341"/>
        <v>951</v>
      </c>
      <c r="AB680">
        <f t="shared" si="342"/>
        <v>500</v>
      </c>
      <c r="AM680" t="str">
        <f t="shared" si="343"/>
        <v>201901LP</v>
      </c>
      <c r="AN680">
        <f t="shared" ca="1" si="351"/>
        <v>30.00222222222223</v>
      </c>
      <c r="AO680">
        <f t="shared" ca="1" si="352"/>
        <v>2.7777777777777777</v>
      </c>
      <c r="AP680">
        <f t="shared" ca="1" si="353"/>
        <v>1.1111111111111112</v>
      </c>
      <c r="AQ680">
        <f t="shared" ca="1" si="354"/>
        <v>2.2222222222222223</v>
      </c>
      <c r="AR680">
        <f t="shared" ca="1" si="355"/>
        <v>10</v>
      </c>
      <c r="AS680">
        <f ca="1">P680/J680</f>
        <v>2.6953236610685941E-2</v>
      </c>
    </row>
    <row r="681" spans="1:45" hidden="1" outlineLevel="1" x14ac:dyDescent="0.4">
      <c r="A681">
        <f t="shared" si="332"/>
        <v>201901</v>
      </c>
      <c r="B681" t="s">
        <v>757</v>
      </c>
      <c r="C681" t="s">
        <v>647</v>
      </c>
      <c r="D681" t="str">
        <f t="shared" ca="1" si="350"/>
        <v>I115</v>
      </c>
      <c r="E681">
        <f t="shared" ca="1" si="333"/>
        <v>6</v>
      </c>
      <c r="F681">
        <f t="shared" ca="1" si="334"/>
        <v>32</v>
      </c>
      <c r="G681" t="str">
        <f t="shared" ca="1" si="346"/>
        <v>S10</v>
      </c>
      <c r="H681" t="str">
        <f t="shared" ca="1" si="347"/>
        <v>S102</v>
      </c>
      <c r="I681">
        <f ca="1">VLOOKUP(D681,PRC!$A$2:$B$21,2,0)*E681</f>
        <v>30000</v>
      </c>
      <c r="J681">
        <f t="shared" ca="1" si="335"/>
        <v>20395.999999999996</v>
      </c>
      <c r="K681">
        <f ca="1">VLOOKUP(D681,PRC!$A$1:$C$21,3,0)*E681</f>
        <v>14400</v>
      </c>
      <c r="L681">
        <f t="shared" ca="1" si="356"/>
        <v>1000</v>
      </c>
      <c r="M681">
        <f t="shared" ca="1" si="357"/>
        <v>0</v>
      </c>
      <c r="N681">
        <f t="shared" ca="1" si="358"/>
        <v>1000</v>
      </c>
      <c r="O681">
        <f t="shared" ca="1" si="359"/>
        <v>4000</v>
      </c>
      <c r="P681">
        <f t="shared" ca="1" si="360"/>
        <v>-4.000000000003638</v>
      </c>
      <c r="Q681">
        <f ca="1">IF(P681&gt;0,1,0)</f>
        <v>0</v>
      </c>
      <c r="R681">
        <f t="shared" ca="1" si="336"/>
        <v>32</v>
      </c>
      <c r="S681">
        <f t="shared" ca="1" si="337"/>
        <v>2</v>
      </c>
      <c r="T681">
        <f t="shared" ca="1" si="338"/>
        <v>1</v>
      </c>
      <c r="U681">
        <f t="shared" ca="1" si="339"/>
        <v>4</v>
      </c>
      <c r="V681">
        <f t="shared" ca="1" si="340"/>
        <v>14</v>
      </c>
      <c r="X681">
        <f t="shared" si="344"/>
        <v>681</v>
      </c>
      <c r="Y681">
        <f t="shared" si="349"/>
        <v>452</v>
      </c>
      <c r="Z681">
        <f t="shared" si="345"/>
        <v>453</v>
      </c>
      <c r="AA681">
        <f t="shared" si="341"/>
        <v>951</v>
      </c>
      <c r="AB681">
        <f t="shared" si="342"/>
        <v>500</v>
      </c>
      <c r="AM681" t="str">
        <f t="shared" si="343"/>
        <v>201901LP</v>
      </c>
      <c r="AN681">
        <f t="shared" ca="1" si="351"/>
        <v>32.01333333333335</v>
      </c>
      <c r="AO681">
        <f t="shared" ca="1" si="352"/>
        <v>3.3333333333333335</v>
      </c>
      <c r="AP681">
        <f t="shared" ca="1" si="353"/>
        <v>0</v>
      </c>
      <c r="AQ681">
        <f t="shared" ca="1" si="354"/>
        <v>3.3333333333333335</v>
      </c>
      <c r="AR681">
        <f t="shared" ca="1" si="355"/>
        <v>13.333333333333334</v>
      </c>
      <c r="AS681">
        <f ca="1">P681/J681</f>
        <v>-1.9611688566403406E-4</v>
      </c>
    </row>
    <row r="682" spans="1:45" hidden="1" outlineLevel="1" x14ac:dyDescent="0.4">
      <c r="A682">
        <f t="shared" si="332"/>
        <v>201901</v>
      </c>
      <c r="B682" t="s">
        <v>758</v>
      </c>
      <c r="C682" t="s">
        <v>647</v>
      </c>
      <c r="D682" t="str">
        <f t="shared" ca="1" si="350"/>
        <v>I120</v>
      </c>
      <c r="E682">
        <f t="shared" ca="1" si="333"/>
        <v>9</v>
      </c>
      <c r="F682">
        <f t="shared" ca="1" si="334"/>
        <v>32</v>
      </c>
      <c r="G682" t="str">
        <f t="shared" ca="1" si="346"/>
        <v>S10</v>
      </c>
      <c r="H682" t="str">
        <f t="shared" ca="1" si="347"/>
        <v>S102</v>
      </c>
      <c r="I682">
        <f ca="1">VLOOKUP(D682,PRC!$A$2:$B$21,2,0)*E682</f>
        <v>38700000</v>
      </c>
      <c r="J682">
        <f t="shared" ca="1" si="335"/>
        <v>27089996</v>
      </c>
      <c r="K682">
        <f ca="1">VLOOKUP(D682,PRC!$A$1:$C$21,3,0)*E682</f>
        <v>17415000</v>
      </c>
      <c r="L682">
        <f t="shared" ca="1" si="356"/>
        <v>774000</v>
      </c>
      <c r="M682">
        <f t="shared" ca="1" si="357"/>
        <v>1161000</v>
      </c>
      <c r="N682">
        <f t="shared" ca="1" si="358"/>
        <v>1161000</v>
      </c>
      <c r="O682">
        <f t="shared" ca="1" si="359"/>
        <v>4257000</v>
      </c>
      <c r="P682">
        <f t="shared" ca="1" si="360"/>
        <v>2321996</v>
      </c>
      <c r="Q682">
        <f ca="1">IF(P682&gt;0,1,0)</f>
        <v>1</v>
      </c>
      <c r="R682">
        <f t="shared" ca="1" si="336"/>
        <v>30</v>
      </c>
      <c r="S682">
        <f t="shared" ca="1" si="337"/>
        <v>2</v>
      </c>
      <c r="T682">
        <f t="shared" ca="1" si="338"/>
        <v>3</v>
      </c>
      <c r="U682">
        <f t="shared" ca="1" si="339"/>
        <v>3</v>
      </c>
      <c r="V682">
        <f t="shared" ca="1" si="340"/>
        <v>11</v>
      </c>
      <c r="X682">
        <f t="shared" si="344"/>
        <v>682</v>
      </c>
      <c r="Y682">
        <f t="shared" si="349"/>
        <v>452</v>
      </c>
      <c r="Z682">
        <f t="shared" si="345"/>
        <v>453</v>
      </c>
      <c r="AA682">
        <f t="shared" si="341"/>
        <v>951</v>
      </c>
      <c r="AB682">
        <f t="shared" si="342"/>
        <v>500</v>
      </c>
      <c r="AM682" t="str">
        <f t="shared" si="343"/>
        <v>201901LP</v>
      </c>
      <c r="AN682">
        <f t="shared" ca="1" si="351"/>
        <v>30.000010335917317</v>
      </c>
      <c r="AO682">
        <f t="shared" ca="1" si="352"/>
        <v>2</v>
      </c>
      <c r="AP682">
        <f t="shared" ca="1" si="353"/>
        <v>3</v>
      </c>
      <c r="AQ682">
        <f t="shared" ca="1" si="354"/>
        <v>3</v>
      </c>
      <c r="AR682">
        <f t="shared" ca="1" si="355"/>
        <v>11</v>
      </c>
      <c r="AS682">
        <f ca="1">P682/J682</f>
        <v>8.5714150714529452E-2</v>
      </c>
    </row>
    <row r="683" spans="1:45" hidden="1" outlineLevel="1" x14ac:dyDescent="0.4">
      <c r="A683">
        <f t="shared" si="332"/>
        <v>201901</v>
      </c>
      <c r="B683" t="s">
        <v>759</v>
      </c>
      <c r="C683" t="s">
        <v>647</v>
      </c>
      <c r="D683" t="str">
        <f t="shared" ca="1" si="350"/>
        <v>I110</v>
      </c>
      <c r="E683">
        <f t="shared" ca="1" si="333"/>
        <v>10</v>
      </c>
      <c r="F683">
        <f t="shared" ca="1" si="334"/>
        <v>32</v>
      </c>
      <c r="G683" t="str">
        <f t="shared" ca="1" si="346"/>
        <v>S10</v>
      </c>
      <c r="H683" t="str">
        <f t="shared" ca="1" si="347"/>
        <v>S105</v>
      </c>
      <c r="I683">
        <f ca="1">VLOOKUP(D683,PRC!$A$2:$B$21,2,0)*E683</f>
        <v>3000000</v>
      </c>
      <c r="J683">
        <f t="shared" ca="1" si="335"/>
        <v>1979995.9999999998</v>
      </c>
      <c r="K683">
        <f ca="1">VLOOKUP(D683,PRC!$A$1:$C$21,3,0)*E683</f>
        <v>1380000</v>
      </c>
      <c r="L683">
        <f t="shared" ca="1" si="356"/>
        <v>90000</v>
      </c>
      <c r="M683">
        <f t="shared" ca="1" si="357"/>
        <v>90000</v>
      </c>
      <c r="N683">
        <f t="shared" ca="1" si="358"/>
        <v>90000</v>
      </c>
      <c r="O683">
        <f t="shared" ca="1" si="359"/>
        <v>330000</v>
      </c>
      <c r="P683">
        <f t="shared" ca="1" si="360"/>
        <v>-4.0000000002328306</v>
      </c>
      <c r="Q683">
        <f ca="1">IF(P683&gt;0,1,0)</f>
        <v>0</v>
      </c>
      <c r="R683">
        <f t="shared" ca="1" si="336"/>
        <v>34</v>
      </c>
      <c r="S683">
        <f t="shared" ca="1" si="337"/>
        <v>3</v>
      </c>
      <c r="T683">
        <f t="shared" ca="1" si="338"/>
        <v>3</v>
      </c>
      <c r="U683">
        <f t="shared" ca="1" si="339"/>
        <v>3</v>
      </c>
      <c r="V683">
        <f t="shared" ca="1" si="340"/>
        <v>11</v>
      </c>
      <c r="X683">
        <f t="shared" si="344"/>
        <v>683</v>
      </c>
      <c r="Y683">
        <f t="shared" si="349"/>
        <v>452</v>
      </c>
      <c r="Z683">
        <f t="shared" si="345"/>
        <v>453</v>
      </c>
      <c r="AA683">
        <f t="shared" si="341"/>
        <v>951</v>
      </c>
      <c r="AB683">
        <f t="shared" si="342"/>
        <v>500</v>
      </c>
      <c r="AM683" t="str">
        <f t="shared" si="343"/>
        <v>201901LP</v>
      </c>
      <c r="AN683">
        <f t="shared" ca="1" si="351"/>
        <v>34.000133333333338</v>
      </c>
      <c r="AO683">
        <f t="shared" ca="1" si="352"/>
        <v>3</v>
      </c>
      <c r="AP683">
        <f t="shared" ca="1" si="353"/>
        <v>3</v>
      </c>
      <c r="AQ683">
        <f t="shared" ca="1" si="354"/>
        <v>3</v>
      </c>
      <c r="AR683">
        <f t="shared" ca="1" si="355"/>
        <v>11</v>
      </c>
      <c r="AS683">
        <f ca="1">P683/J683</f>
        <v>-2.0202061015440592E-6</v>
      </c>
    </row>
    <row r="684" spans="1:45" hidden="1" outlineLevel="1" x14ac:dyDescent="0.4">
      <c r="A684">
        <f t="shared" si="332"/>
        <v>201901</v>
      </c>
      <c r="B684" t="s">
        <v>760</v>
      </c>
      <c r="C684" t="s">
        <v>647</v>
      </c>
      <c r="D684" t="str">
        <f t="shared" ca="1" si="350"/>
        <v>I114</v>
      </c>
      <c r="E684">
        <f t="shared" ca="1" si="333"/>
        <v>8</v>
      </c>
      <c r="F684">
        <f t="shared" ca="1" si="334"/>
        <v>34</v>
      </c>
      <c r="G684" t="str">
        <f t="shared" ca="1" si="346"/>
        <v>S11</v>
      </c>
      <c r="H684" t="str">
        <f t="shared" ca="1" si="347"/>
        <v>S113</v>
      </c>
      <c r="I684">
        <f ca="1">VLOOKUP(D684,PRC!$A$2:$B$21,2,0)*E684</f>
        <v>1920000</v>
      </c>
      <c r="J684">
        <f t="shared" ca="1" si="335"/>
        <v>1324796</v>
      </c>
      <c r="K684">
        <f ca="1">VLOOKUP(D684,PRC!$A$1:$C$21,3,0)*E684</f>
        <v>1113600</v>
      </c>
      <c r="L684">
        <f t="shared" ca="1" si="356"/>
        <v>38000</v>
      </c>
      <c r="M684">
        <f t="shared" ca="1" si="357"/>
        <v>19000</v>
      </c>
      <c r="N684">
        <f t="shared" ca="1" si="358"/>
        <v>96000</v>
      </c>
      <c r="O684">
        <f t="shared" ca="1" si="359"/>
        <v>211000</v>
      </c>
      <c r="P684">
        <f t="shared" ca="1" si="360"/>
        <v>-152804</v>
      </c>
      <c r="Q684">
        <f ca="1">IF(P684&gt;0,1,0)</f>
        <v>0</v>
      </c>
      <c r="R684">
        <f t="shared" ca="1" si="336"/>
        <v>31</v>
      </c>
      <c r="S684">
        <f t="shared" ca="1" si="337"/>
        <v>2</v>
      </c>
      <c r="T684">
        <f t="shared" ca="1" si="338"/>
        <v>1</v>
      </c>
      <c r="U684">
        <f t="shared" ca="1" si="339"/>
        <v>5</v>
      </c>
      <c r="V684">
        <f t="shared" ca="1" si="340"/>
        <v>11</v>
      </c>
      <c r="X684">
        <f t="shared" si="344"/>
        <v>684</v>
      </c>
      <c r="Y684">
        <f t="shared" si="349"/>
        <v>452</v>
      </c>
      <c r="Z684">
        <f t="shared" si="345"/>
        <v>453</v>
      </c>
      <c r="AA684">
        <f t="shared" si="341"/>
        <v>951</v>
      </c>
      <c r="AB684">
        <f t="shared" si="342"/>
        <v>500</v>
      </c>
      <c r="AM684" t="str">
        <f t="shared" si="343"/>
        <v>201901LP</v>
      </c>
      <c r="AN684">
        <f t="shared" ca="1" si="351"/>
        <v>31.000208333333333</v>
      </c>
      <c r="AO684">
        <f t="shared" ca="1" si="352"/>
        <v>1.9791666666666665</v>
      </c>
      <c r="AP684">
        <f t="shared" ca="1" si="353"/>
        <v>0.98958333333333326</v>
      </c>
      <c r="AQ684">
        <f t="shared" ca="1" si="354"/>
        <v>5</v>
      </c>
      <c r="AR684">
        <f t="shared" ca="1" si="355"/>
        <v>10.989583333333334</v>
      </c>
      <c r="AS684">
        <f ca="1">P684/J684</f>
        <v>-0.11534153182829658</v>
      </c>
    </row>
    <row r="685" spans="1:45" hidden="1" outlineLevel="1" x14ac:dyDescent="0.4">
      <c r="A685">
        <f t="shared" si="332"/>
        <v>201901</v>
      </c>
      <c r="B685" t="s">
        <v>761</v>
      </c>
      <c r="C685" t="s">
        <v>647</v>
      </c>
      <c r="D685" t="str">
        <f t="shared" ca="1" si="350"/>
        <v>I104</v>
      </c>
      <c r="E685">
        <f t="shared" ca="1" si="333"/>
        <v>9</v>
      </c>
      <c r="F685">
        <f t="shared" ca="1" si="334"/>
        <v>31</v>
      </c>
      <c r="G685" t="str">
        <f t="shared" ca="1" si="346"/>
        <v>S10</v>
      </c>
      <c r="H685" t="str">
        <f t="shared" ca="1" si="347"/>
        <v>S109</v>
      </c>
      <c r="I685">
        <f ca="1">VLOOKUP(D685,PRC!$A$2:$B$21,2,0)*E685</f>
        <v>630000</v>
      </c>
      <c r="J685">
        <f t="shared" ca="1" si="335"/>
        <v>415795.99999999994</v>
      </c>
      <c r="K685">
        <f ca="1">VLOOKUP(D685,PRC!$A$1:$C$21,3,0)*E685</f>
        <v>264600</v>
      </c>
      <c r="L685">
        <f t="shared" ca="1" si="356"/>
        <v>6000</v>
      </c>
      <c r="M685">
        <f t="shared" ca="1" si="357"/>
        <v>13000</v>
      </c>
      <c r="N685">
        <f t="shared" ca="1" si="358"/>
        <v>19000</v>
      </c>
      <c r="O685">
        <f t="shared" ca="1" si="359"/>
        <v>82000</v>
      </c>
      <c r="P685">
        <f t="shared" ca="1" si="360"/>
        <v>31195.999999999942</v>
      </c>
      <c r="Q685">
        <f ca="1">IF(P685&gt;0,1,0)</f>
        <v>1</v>
      </c>
      <c r="R685">
        <f t="shared" ca="1" si="336"/>
        <v>34</v>
      </c>
      <c r="S685">
        <f t="shared" ca="1" si="337"/>
        <v>1</v>
      </c>
      <c r="T685">
        <f t="shared" ca="1" si="338"/>
        <v>2</v>
      </c>
      <c r="U685">
        <f t="shared" ca="1" si="339"/>
        <v>3</v>
      </c>
      <c r="V685">
        <f t="shared" ca="1" si="340"/>
        <v>13</v>
      </c>
      <c r="X685">
        <f t="shared" si="344"/>
        <v>685</v>
      </c>
      <c r="Y685">
        <f t="shared" si="349"/>
        <v>452</v>
      </c>
      <c r="Z685">
        <f t="shared" si="345"/>
        <v>453</v>
      </c>
      <c r="AA685">
        <f t="shared" si="341"/>
        <v>951</v>
      </c>
      <c r="AB685">
        <f t="shared" si="342"/>
        <v>500</v>
      </c>
      <c r="AM685" t="str">
        <f t="shared" si="343"/>
        <v>201901LP</v>
      </c>
      <c r="AN685">
        <f t="shared" ca="1" si="351"/>
        <v>34.00063492063493</v>
      </c>
      <c r="AO685">
        <f t="shared" ca="1" si="352"/>
        <v>0.95238095238095244</v>
      </c>
      <c r="AP685">
        <f t="shared" ca="1" si="353"/>
        <v>2.0634920634920633</v>
      </c>
      <c r="AQ685">
        <f t="shared" ca="1" si="354"/>
        <v>3.0158730158730158</v>
      </c>
      <c r="AR685">
        <f t="shared" ca="1" si="355"/>
        <v>13.015873015873018</v>
      </c>
      <c r="AS685">
        <f ca="1">P685/J685</f>
        <v>7.5027176788617367E-2</v>
      </c>
    </row>
    <row r="686" spans="1:45" hidden="1" outlineLevel="1" x14ac:dyDescent="0.4">
      <c r="A686">
        <f t="shared" si="332"/>
        <v>201901</v>
      </c>
      <c r="B686" t="s">
        <v>762</v>
      </c>
      <c r="C686" t="s">
        <v>647</v>
      </c>
      <c r="D686" t="str">
        <f t="shared" ca="1" si="350"/>
        <v>I113</v>
      </c>
      <c r="E686">
        <f t="shared" ca="1" si="333"/>
        <v>9</v>
      </c>
      <c r="F686">
        <f t="shared" ca="1" si="334"/>
        <v>34</v>
      </c>
      <c r="G686" t="str">
        <f t="shared" ca="1" si="346"/>
        <v>S11</v>
      </c>
      <c r="H686" t="str">
        <f t="shared" ca="1" si="347"/>
        <v>S112</v>
      </c>
      <c r="I686">
        <f ca="1">VLOOKUP(D686,PRC!$A$2:$B$21,2,0)*E686</f>
        <v>6030000</v>
      </c>
      <c r="J686">
        <f t="shared" ca="1" si="335"/>
        <v>4220996</v>
      </c>
      <c r="K686">
        <f ca="1">VLOOKUP(D686,PRC!$A$1:$C$21,3,0)*E686</f>
        <v>2713500</v>
      </c>
      <c r="L686">
        <f t="shared" ca="1" si="356"/>
        <v>121000</v>
      </c>
      <c r="M686">
        <f t="shared" ca="1" si="357"/>
        <v>181000</v>
      </c>
      <c r="N686">
        <f t="shared" ca="1" si="358"/>
        <v>121000</v>
      </c>
      <c r="O686">
        <f t="shared" ca="1" si="359"/>
        <v>784000</v>
      </c>
      <c r="P686">
        <f t="shared" ca="1" si="360"/>
        <v>300496</v>
      </c>
      <c r="Q686">
        <f ca="1">IF(P686&gt;0,1,0)</f>
        <v>1</v>
      </c>
      <c r="R686">
        <f t="shared" ca="1" si="336"/>
        <v>30</v>
      </c>
      <c r="S686">
        <f t="shared" ca="1" si="337"/>
        <v>2</v>
      </c>
      <c r="T686">
        <f t="shared" ca="1" si="338"/>
        <v>3</v>
      </c>
      <c r="U686">
        <f t="shared" ca="1" si="339"/>
        <v>2</v>
      </c>
      <c r="V686">
        <f t="shared" ca="1" si="340"/>
        <v>13</v>
      </c>
      <c r="X686">
        <f t="shared" si="344"/>
        <v>686</v>
      </c>
      <c r="Y686">
        <f t="shared" si="349"/>
        <v>452</v>
      </c>
      <c r="Z686">
        <f t="shared" si="345"/>
        <v>453</v>
      </c>
      <c r="AA686">
        <f t="shared" si="341"/>
        <v>951</v>
      </c>
      <c r="AB686">
        <f t="shared" si="342"/>
        <v>500</v>
      </c>
      <c r="AM686" t="str">
        <f t="shared" si="343"/>
        <v>201901LP</v>
      </c>
      <c r="AN686">
        <f t="shared" ca="1" si="351"/>
        <v>30.000066334991704</v>
      </c>
      <c r="AO686">
        <f t="shared" ca="1" si="352"/>
        <v>2.0066334991708126</v>
      </c>
      <c r="AP686">
        <f t="shared" ca="1" si="353"/>
        <v>3.001658374792703</v>
      </c>
      <c r="AQ686">
        <f t="shared" ca="1" si="354"/>
        <v>2.0066334991708126</v>
      </c>
      <c r="AR686">
        <f t="shared" ca="1" si="355"/>
        <v>13.001658374792704</v>
      </c>
      <c r="AS686">
        <f ca="1">P686/J686</f>
        <v>7.1190780564587122E-2</v>
      </c>
    </row>
    <row r="687" spans="1:45" hidden="1" outlineLevel="1" x14ac:dyDescent="0.4">
      <c r="A687">
        <f t="shared" si="332"/>
        <v>201901</v>
      </c>
      <c r="B687" t="s">
        <v>763</v>
      </c>
      <c r="C687" t="s">
        <v>647</v>
      </c>
      <c r="D687" t="str">
        <f t="shared" ca="1" si="350"/>
        <v>I113</v>
      </c>
      <c r="E687">
        <f t="shared" ca="1" si="333"/>
        <v>6</v>
      </c>
      <c r="F687">
        <f t="shared" ca="1" si="334"/>
        <v>34</v>
      </c>
      <c r="G687" t="str">
        <f t="shared" ca="1" si="346"/>
        <v>S10</v>
      </c>
      <c r="H687" t="str">
        <f t="shared" ca="1" si="347"/>
        <v>S101</v>
      </c>
      <c r="I687">
        <f ca="1">VLOOKUP(D687,PRC!$A$2:$B$21,2,0)*E687</f>
        <v>4020000</v>
      </c>
      <c r="J687">
        <f t="shared" ca="1" si="335"/>
        <v>2693395.9999999995</v>
      </c>
      <c r="K687">
        <f ca="1">VLOOKUP(D687,PRC!$A$1:$C$21,3,0)*E687</f>
        <v>1809000</v>
      </c>
      <c r="L687">
        <f t="shared" ca="1" si="356"/>
        <v>121000</v>
      </c>
      <c r="M687">
        <f t="shared" ca="1" si="357"/>
        <v>80000</v>
      </c>
      <c r="N687">
        <f t="shared" ca="1" si="358"/>
        <v>201000</v>
      </c>
      <c r="O687">
        <f t="shared" ca="1" si="359"/>
        <v>402000</v>
      </c>
      <c r="P687">
        <f t="shared" ca="1" si="360"/>
        <v>80395.999999999534</v>
      </c>
      <c r="Q687">
        <f ca="1">IF(P687&gt;0,1,0)</f>
        <v>1</v>
      </c>
      <c r="R687">
        <f t="shared" ca="1" si="336"/>
        <v>33</v>
      </c>
      <c r="S687">
        <f t="shared" ca="1" si="337"/>
        <v>3</v>
      </c>
      <c r="T687">
        <f t="shared" ca="1" si="338"/>
        <v>2</v>
      </c>
      <c r="U687">
        <f t="shared" ca="1" si="339"/>
        <v>5</v>
      </c>
      <c r="V687">
        <f t="shared" ca="1" si="340"/>
        <v>10</v>
      </c>
      <c r="X687">
        <f t="shared" si="344"/>
        <v>687</v>
      </c>
      <c r="Y687">
        <f t="shared" si="349"/>
        <v>452</v>
      </c>
      <c r="Z687">
        <f t="shared" si="345"/>
        <v>453</v>
      </c>
      <c r="AA687">
        <f t="shared" si="341"/>
        <v>951</v>
      </c>
      <c r="AB687">
        <f t="shared" si="342"/>
        <v>500</v>
      </c>
      <c r="AM687" t="str">
        <f t="shared" si="343"/>
        <v>201901LP</v>
      </c>
      <c r="AN687">
        <f t="shared" ca="1" si="351"/>
        <v>33.000099502487579</v>
      </c>
      <c r="AO687">
        <f t="shared" ca="1" si="352"/>
        <v>3.0099502487562191</v>
      </c>
      <c r="AP687">
        <f t="shared" ca="1" si="353"/>
        <v>1.9900497512437811</v>
      </c>
      <c r="AQ687">
        <f t="shared" ca="1" si="354"/>
        <v>5</v>
      </c>
      <c r="AR687">
        <f t="shared" ca="1" si="355"/>
        <v>10</v>
      </c>
      <c r="AS687">
        <f ca="1">P687/J687</f>
        <v>2.9849305486456337E-2</v>
      </c>
    </row>
    <row r="688" spans="1:45" hidden="1" outlineLevel="1" x14ac:dyDescent="0.4">
      <c r="A688">
        <f t="shared" si="332"/>
        <v>201901</v>
      </c>
      <c r="B688" t="s">
        <v>764</v>
      </c>
      <c r="C688" t="s">
        <v>647</v>
      </c>
      <c r="D688" t="str">
        <f t="shared" ca="1" si="350"/>
        <v>I112</v>
      </c>
      <c r="E688">
        <f t="shared" ca="1" si="333"/>
        <v>8</v>
      </c>
      <c r="F688">
        <f t="shared" ca="1" si="334"/>
        <v>31</v>
      </c>
      <c r="G688" t="str">
        <f t="shared" ca="1" si="346"/>
        <v>S11</v>
      </c>
      <c r="H688" t="str">
        <f t="shared" ca="1" si="347"/>
        <v>S117</v>
      </c>
      <c r="I688">
        <f ca="1">VLOOKUP(D688,PRC!$A$2:$B$21,2,0)*E688</f>
        <v>520000</v>
      </c>
      <c r="J688">
        <f t="shared" ca="1" si="335"/>
        <v>353595.99999999994</v>
      </c>
      <c r="K688">
        <f ca="1">VLOOKUP(D688,PRC!$A$1:$C$21,3,0)*E688</f>
        <v>260000</v>
      </c>
      <c r="L688">
        <f t="shared" ca="1" si="356"/>
        <v>10000</v>
      </c>
      <c r="M688">
        <f t="shared" ca="1" si="357"/>
        <v>5000</v>
      </c>
      <c r="N688">
        <f t="shared" ca="1" si="358"/>
        <v>5000</v>
      </c>
      <c r="O688">
        <f t="shared" ca="1" si="359"/>
        <v>57000</v>
      </c>
      <c r="P688">
        <f t="shared" ca="1" si="360"/>
        <v>16595.999999999942</v>
      </c>
      <c r="Q688">
        <f ca="1">IF(P688&gt;0,1,0)</f>
        <v>1</v>
      </c>
      <c r="R688">
        <f t="shared" ca="1" si="336"/>
        <v>32</v>
      </c>
      <c r="S688">
        <f t="shared" ca="1" si="337"/>
        <v>2</v>
      </c>
      <c r="T688">
        <f t="shared" ca="1" si="338"/>
        <v>1</v>
      </c>
      <c r="U688">
        <f t="shared" ca="1" si="339"/>
        <v>1</v>
      </c>
      <c r="V688">
        <f t="shared" ca="1" si="340"/>
        <v>11</v>
      </c>
      <c r="X688">
        <f t="shared" si="344"/>
        <v>688</v>
      </c>
      <c r="Y688">
        <f t="shared" si="349"/>
        <v>452</v>
      </c>
      <c r="Z688">
        <f t="shared" si="345"/>
        <v>453</v>
      </c>
      <c r="AA688">
        <f t="shared" si="341"/>
        <v>951</v>
      </c>
      <c r="AB688">
        <f t="shared" si="342"/>
        <v>500</v>
      </c>
      <c r="AM688" t="str">
        <f t="shared" si="343"/>
        <v>201901LP</v>
      </c>
      <c r="AN688">
        <f t="shared" ca="1" si="351"/>
        <v>32.000769230769244</v>
      </c>
      <c r="AO688">
        <f t="shared" ca="1" si="352"/>
        <v>1.9230769230769231</v>
      </c>
      <c r="AP688">
        <f t="shared" ca="1" si="353"/>
        <v>0.96153846153846156</v>
      </c>
      <c r="AQ688">
        <f t="shared" ca="1" si="354"/>
        <v>0.96153846153846156</v>
      </c>
      <c r="AR688">
        <f t="shared" ca="1" si="355"/>
        <v>10.961538461538462</v>
      </c>
      <c r="AS688">
        <f ca="1">P688/J688</f>
        <v>4.6934920078281268E-2</v>
      </c>
    </row>
    <row r="689" spans="1:45" hidden="1" outlineLevel="1" x14ac:dyDescent="0.4">
      <c r="A689">
        <f t="shared" si="332"/>
        <v>201901</v>
      </c>
      <c r="B689" t="s">
        <v>765</v>
      </c>
      <c r="C689" t="s">
        <v>647</v>
      </c>
      <c r="D689" t="str">
        <f t="shared" ca="1" si="350"/>
        <v>I119</v>
      </c>
      <c r="E689">
        <f t="shared" ca="1" si="333"/>
        <v>8</v>
      </c>
      <c r="F689">
        <f t="shared" ca="1" si="334"/>
        <v>30</v>
      </c>
      <c r="G689" t="str">
        <f t="shared" ca="1" si="346"/>
        <v>S10</v>
      </c>
      <c r="H689" t="str">
        <f t="shared" ca="1" si="347"/>
        <v>S106</v>
      </c>
      <c r="I689">
        <f ca="1">VLOOKUP(D689,PRC!$A$2:$B$21,2,0)*E689</f>
        <v>760000</v>
      </c>
      <c r="J689">
        <f t="shared" ca="1" si="335"/>
        <v>524396</v>
      </c>
      <c r="K689">
        <f ca="1">VLOOKUP(D689,PRC!$A$1:$C$21,3,0)*E689</f>
        <v>364800</v>
      </c>
      <c r="L689">
        <f t="shared" ca="1" si="356"/>
        <v>23000</v>
      </c>
      <c r="M689">
        <f t="shared" ca="1" si="357"/>
        <v>23000</v>
      </c>
      <c r="N689">
        <f t="shared" ca="1" si="358"/>
        <v>38000</v>
      </c>
      <c r="O689">
        <f t="shared" ca="1" si="359"/>
        <v>76000</v>
      </c>
      <c r="P689">
        <f t="shared" ca="1" si="360"/>
        <v>-404</v>
      </c>
      <c r="Q689">
        <f ca="1">IF(P689&gt;0,1,0)</f>
        <v>0</v>
      </c>
      <c r="R689">
        <f t="shared" ca="1" si="336"/>
        <v>31</v>
      </c>
      <c r="S689">
        <f t="shared" ca="1" si="337"/>
        <v>3</v>
      </c>
      <c r="T689">
        <f t="shared" ca="1" si="338"/>
        <v>3</v>
      </c>
      <c r="U689">
        <f t="shared" ca="1" si="339"/>
        <v>5</v>
      </c>
      <c r="V689">
        <f t="shared" ca="1" si="340"/>
        <v>10</v>
      </c>
      <c r="X689">
        <f t="shared" si="344"/>
        <v>689</v>
      </c>
      <c r="Y689">
        <f t="shared" si="349"/>
        <v>452</v>
      </c>
      <c r="Z689">
        <f t="shared" si="345"/>
        <v>453</v>
      </c>
      <c r="AA689">
        <f t="shared" si="341"/>
        <v>951</v>
      </c>
      <c r="AB689">
        <f t="shared" si="342"/>
        <v>500</v>
      </c>
      <c r="AM689" t="str">
        <f t="shared" si="343"/>
        <v>201901LP</v>
      </c>
      <c r="AN689">
        <f t="shared" ca="1" si="351"/>
        <v>31.000526315789479</v>
      </c>
      <c r="AO689">
        <f t="shared" ca="1" si="352"/>
        <v>3.0263157894736841</v>
      </c>
      <c r="AP689">
        <f t="shared" ca="1" si="353"/>
        <v>3.0263157894736841</v>
      </c>
      <c r="AQ689">
        <f t="shared" ca="1" si="354"/>
        <v>5</v>
      </c>
      <c r="AR689">
        <f t="shared" ca="1" si="355"/>
        <v>10</v>
      </c>
      <c r="AS689">
        <f ca="1">P689/J689</f>
        <v>-7.7041014805604921E-4</v>
      </c>
    </row>
    <row r="690" spans="1:45" hidden="1" outlineLevel="1" x14ac:dyDescent="0.4">
      <c r="A690">
        <f t="shared" si="332"/>
        <v>201901</v>
      </c>
      <c r="B690" t="s">
        <v>766</v>
      </c>
      <c r="C690" t="s">
        <v>647</v>
      </c>
      <c r="D690" t="str">
        <f t="shared" ca="1" si="350"/>
        <v>I120</v>
      </c>
      <c r="E690">
        <f t="shared" ca="1" si="333"/>
        <v>9</v>
      </c>
      <c r="F690">
        <f t="shared" ca="1" si="334"/>
        <v>34</v>
      </c>
      <c r="G690" t="str">
        <f t="shared" ca="1" si="346"/>
        <v>S11</v>
      </c>
      <c r="H690" t="str">
        <f t="shared" ca="1" si="347"/>
        <v>S119</v>
      </c>
      <c r="I690">
        <f ca="1">VLOOKUP(D690,PRC!$A$2:$B$21,2,0)*E690</f>
        <v>38700000</v>
      </c>
      <c r="J690">
        <f t="shared" ca="1" si="335"/>
        <v>27089996</v>
      </c>
      <c r="K690">
        <f ca="1">VLOOKUP(D690,PRC!$A$1:$C$21,3,0)*E690</f>
        <v>17415000</v>
      </c>
      <c r="L690">
        <f t="shared" ca="1" si="356"/>
        <v>387000</v>
      </c>
      <c r="M690">
        <f t="shared" ca="1" si="357"/>
        <v>387000</v>
      </c>
      <c r="N690">
        <f t="shared" ca="1" si="358"/>
        <v>774000</v>
      </c>
      <c r="O690">
        <f t="shared" ca="1" si="359"/>
        <v>4257000</v>
      </c>
      <c r="P690">
        <f t="shared" ca="1" si="360"/>
        <v>3869996</v>
      </c>
      <c r="Q690">
        <f ca="1">IF(P690&gt;0,1,0)</f>
        <v>1</v>
      </c>
      <c r="R690">
        <f t="shared" ca="1" si="336"/>
        <v>30</v>
      </c>
      <c r="S690">
        <f t="shared" ca="1" si="337"/>
        <v>1</v>
      </c>
      <c r="T690">
        <f t="shared" ca="1" si="338"/>
        <v>1</v>
      </c>
      <c r="U690">
        <f t="shared" ca="1" si="339"/>
        <v>2</v>
      </c>
      <c r="V690">
        <f t="shared" ca="1" si="340"/>
        <v>11</v>
      </c>
      <c r="X690">
        <f t="shared" si="344"/>
        <v>690</v>
      </c>
      <c r="Y690">
        <f t="shared" si="349"/>
        <v>452</v>
      </c>
      <c r="Z690">
        <f t="shared" si="345"/>
        <v>453</v>
      </c>
      <c r="AA690">
        <f t="shared" si="341"/>
        <v>951</v>
      </c>
      <c r="AB690">
        <f t="shared" si="342"/>
        <v>500</v>
      </c>
      <c r="AM690" t="str">
        <f t="shared" si="343"/>
        <v>201901LP</v>
      </c>
      <c r="AN690">
        <f t="shared" ca="1" si="351"/>
        <v>30.000010335917317</v>
      </c>
      <c r="AO690">
        <f t="shared" ca="1" si="352"/>
        <v>1</v>
      </c>
      <c r="AP690">
        <f t="shared" ca="1" si="353"/>
        <v>1</v>
      </c>
      <c r="AQ690">
        <f t="shared" ca="1" si="354"/>
        <v>2</v>
      </c>
      <c r="AR690">
        <f t="shared" ca="1" si="355"/>
        <v>11</v>
      </c>
      <c r="AS690">
        <f ca="1">P690/J690</f>
        <v>0.14285701629487135</v>
      </c>
    </row>
    <row r="691" spans="1:45" hidden="1" outlineLevel="1" x14ac:dyDescent="0.4">
      <c r="A691">
        <f t="shared" si="332"/>
        <v>201901</v>
      </c>
      <c r="B691" t="s">
        <v>767</v>
      </c>
      <c r="C691" t="s">
        <v>647</v>
      </c>
      <c r="D691" t="str">
        <f t="shared" ca="1" si="350"/>
        <v>I120</v>
      </c>
      <c r="E691">
        <f t="shared" ca="1" si="333"/>
        <v>7</v>
      </c>
      <c r="F691">
        <f t="shared" ca="1" si="334"/>
        <v>31</v>
      </c>
      <c r="G691" t="str">
        <f t="shared" ca="1" si="346"/>
        <v>S11</v>
      </c>
      <c r="H691" t="str">
        <f t="shared" ca="1" si="347"/>
        <v>S113</v>
      </c>
      <c r="I691">
        <f ca="1">VLOOKUP(D691,PRC!$A$2:$B$21,2,0)*E691</f>
        <v>30100000</v>
      </c>
      <c r="J691">
        <f t="shared" ca="1" si="335"/>
        <v>19564996</v>
      </c>
      <c r="K691">
        <f ca="1">VLOOKUP(D691,PRC!$A$1:$C$21,3,0)*E691</f>
        <v>13545000</v>
      </c>
      <c r="L691">
        <f t="shared" ca="1" si="356"/>
        <v>602000</v>
      </c>
      <c r="M691">
        <f t="shared" ca="1" si="357"/>
        <v>301000</v>
      </c>
      <c r="N691">
        <f t="shared" ca="1" si="358"/>
        <v>1204000</v>
      </c>
      <c r="O691">
        <f t="shared" ca="1" si="359"/>
        <v>4515000</v>
      </c>
      <c r="P691">
        <f t="shared" ca="1" si="360"/>
        <v>-602004</v>
      </c>
      <c r="Q691">
        <f ca="1">IF(P691&gt;0,1,0)</f>
        <v>0</v>
      </c>
      <c r="R691">
        <f t="shared" ca="1" si="336"/>
        <v>35</v>
      </c>
      <c r="S691">
        <f t="shared" ca="1" si="337"/>
        <v>2</v>
      </c>
      <c r="T691">
        <f t="shared" ca="1" si="338"/>
        <v>1</v>
      </c>
      <c r="U691">
        <f t="shared" ca="1" si="339"/>
        <v>4</v>
      </c>
      <c r="V691">
        <f t="shared" ca="1" si="340"/>
        <v>15</v>
      </c>
      <c r="X691">
        <f t="shared" si="344"/>
        <v>691</v>
      </c>
      <c r="Y691">
        <f t="shared" si="349"/>
        <v>452</v>
      </c>
      <c r="Z691">
        <f t="shared" si="345"/>
        <v>453</v>
      </c>
      <c r="AA691">
        <f t="shared" si="341"/>
        <v>951</v>
      </c>
      <c r="AB691">
        <f t="shared" si="342"/>
        <v>500</v>
      </c>
      <c r="AM691" t="str">
        <f t="shared" si="343"/>
        <v>201901LP</v>
      </c>
      <c r="AN691">
        <f t="shared" ca="1" si="351"/>
        <v>35.000013289036545</v>
      </c>
      <c r="AO691">
        <f t="shared" ca="1" si="352"/>
        <v>2</v>
      </c>
      <c r="AP691">
        <f t="shared" ca="1" si="353"/>
        <v>1</v>
      </c>
      <c r="AQ691">
        <f t="shared" ca="1" si="354"/>
        <v>4</v>
      </c>
      <c r="AR691">
        <f t="shared" ca="1" si="355"/>
        <v>15</v>
      </c>
      <c r="AS691">
        <f ca="1">P691/J691</f>
        <v>-3.0769441506658116E-2</v>
      </c>
    </row>
    <row r="692" spans="1:45" hidden="1" outlineLevel="1" x14ac:dyDescent="0.4">
      <c r="A692">
        <f t="shared" si="332"/>
        <v>201901</v>
      </c>
      <c r="B692" t="s">
        <v>768</v>
      </c>
      <c r="C692" t="s">
        <v>647</v>
      </c>
      <c r="D692" t="str">
        <f t="shared" ca="1" si="350"/>
        <v>I107</v>
      </c>
      <c r="E692">
        <f t="shared" ca="1" si="333"/>
        <v>10</v>
      </c>
      <c r="F692">
        <f t="shared" ca="1" si="334"/>
        <v>31</v>
      </c>
      <c r="G692" t="str">
        <f t="shared" ca="1" si="346"/>
        <v>S12</v>
      </c>
      <c r="H692" t="str">
        <f t="shared" ca="1" si="347"/>
        <v>S120</v>
      </c>
      <c r="I692">
        <f ca="1">VLOOKUP(D692,PRC!$A$2:$B$21,2,0)*E692</f>
        <v>1500000</v>
      </c>
      <c r="J692">
        <f t="shared" ca="1" si="335"/>
        <v>1019995.9999999999</v>
      </c>
      <c r="K692">
        <f ca="1">VLOOKUP(D692,PRC!$A$1:$C$21,3,0)*E692</f>
        <v>855000</v>
      </c>
      <c r="L692">
        <f t="shared" ca="1" si="356"/>
        <v>30000</v>
      </c>
      <c r="M692">
        <f t="shared" ca="1" si="357"/>
        <v>15000</v>
      </c>
      <c r="N692">
        <f t="shared" ca="1" si="358"/>
        <v>60000</v>
      </c>
      <c r="O692">
        <f t="shared" ca="1" si="359"/>
        <v>165000</v>
      </c>
      <c r="P692">
        <f t="shared" ca="1" si="360"/>
        <v>-105004.00000000012</v>
      </c>
      <c r="Q692">
        <f ca="1">IF(P692&gt;0,1,0)</f>
        <v>0</v>
      </c>
      <c r="R692">
        <f t="shared" ca="1" si="336"/>
        <v>32</v>
      </c>
      <c r="S692">
        <f t="shared" ca="1" si="337"/>
        <v>2</v>
      </c>
      <c r="T692">
        <f t="shared" ca="1" si="338"/>
        <v>1</v>
      </c>
      <c r="U692">
        <f t="shared" ca="1" si="339"/>
        <v>4</v>
      </c>
      <c r="V692">
        <f t="shared" ca="1" si="340"/>
        <v>11</v>
      </c>
      <c r="X692">
        <f t="shared" si="344"/>
        <v>692</v>
      </c>
      <c r="Y692">
        <f t="shared" si="349"/>
        <v>452</v>
      </c>
      <c r="Z692">
        <f t="shared" si="345"/>
        <v>453</v>
      </c>
      <c r="AA692">
        <f t="shared" si="341"/>
        <v>951</v>
      </c>
      <c r="AB692">
        <f t="shared" si="342"/>
        <v>500</v>
      </c>
      <c r="AM692" t="str">
        <f t="shared" si="343"/>
        <v>201901LP</v>
      </c>
      <c r="AN692">
        <f t="shared" ca="1" si="351"/>
        <v>32.000266666666676</v>
      </c>
      <c r="AO692">
        <f t="shared" ca="1" si="352"/>
        <v>2</v>
      </c>
      <c r="AP692">
        <f t="shared" ca="1" si="353"/>
        <v>1</v>
      </c>
      <c r="AQ692">
        <f t="shared" ca="1" si="354"/>
        <v>4</v>
      </c>
      <c r="AR692">
        <f t="shared" ca="1" si="355"/>
        <v>11</v>
      </c>
      <c r="AS692">
        <f ca="1">P692/J692</f>
        <v>-0.10294550174706581</v>
      </c>
    </row>
    <row r="693" spans="1:45" hidden="1" outlineLevel="1" x14ac:dyDescent="0.4">
      <c r="A693">
        <f t="shared" si="332"/>
        <v>201901</v>
      </c>
      <c r="B693" t="s">
        <v>769</v>
      </c>
      <c r="C693" t="s">
        <v>647</v>
      </c>
      <c r="D693" t="str">
        <f t="shared" ca="1" si="350"/>
        <v>I110</v>
      </c>
      <c r="E693">
        <f t="shared" ca="1" si="333"/>
        <v>6</v>
      </c>
      <c r="F693">
        <f t="shared" ca="1" si="334"/>
        <v>32</v>
      </c>
      <c r="G693" t="str">
        <f t="shared" ca="1" si="346"/>
        <v>S10</v>
      </c>
      <c r="H693" t="str">
        <f t="shared" ca="1" si="347"/>
        <v>S105</v>
      </c>
      <c r="I693">
        <f ca="1">VLOOKUP(D693,PRC!$A$2:$B$21,2,0)*E693</f>
        <v>1800000</v>
      </c>
      <c r="J693">
        <f t="shared" ca="1" si="335"/>
        <v>1241996</v>
      </c>
      <c r="K693">
        <f ca="1">VLOOKUP(D693,PRC!$A$1:$C$21,3,0)*E693</f>
        <v>828000</v>
      </c>
      <c r="L693">
        <f t="shared" ca="1" si="356"/>
        <v>36000</v>
      </c>
      <c r="M693">
        <f t="shared" ca="1" si="357"/>
        <v>54000</v>
      </c>
      <c r="N693">
        <f t="shared" ca="1" si="358"/>
        <v>36000</v>
      </c>
      <c r="O693">
        <f t="shared" ca="1" si="359"/>
        <v>252000</v>
      </c>
      <c r="P693">
        <f t="shared" ca="1" si="360"/>
        <v>35996</v>
      </c>
      <c r="Q693">
        <f ca="1">IF(P693&gt;0,1,0)</f>
        <v>1</v>
      </c>
      <c r="R693">
        <f t="shared" ca="1" si="336"/>
        <v>31</v>
      </c>
      <c r="S693">
        <f t="shared" ca="1" si="337"/>
        <v>2</v>
      </c>
      <c r="T693">
        <f t="shared" ca="1" si="338"/>
        <v>3</v>
      </c>
      <c r="U693">
        <f t="shared" ca="1" si="339"/>
        <v>2</v>
      </c>
      <c r="V693">
        <f t="shared" ca="1" si="340"/>
        <v>14</v>
      </c>
      <c r="X693">
        <f t="shared" si="344"/>
        <v>693</v>
      </c>
      <c r="Y693">
        <f t="shared" si="349"/>
        <v>452</v>
      </c>
      <c r="Z693">
        <f t="shared" si="345"/>
        <v>453</v>
      </c>
      <c r="AA693">
        <f t="shared" si="341"/>
        <v>951</v>
      </c>
      <c r="AB693">
        <f t="shared" si="342"/>
        <v>500</v>
      </c>
      <c r="AM693" t="str">
        <f t="shared" si="343"/>
        <v>201901LP</v>
      </c>
      <c r="AN693">
        <f t="shared" ca="1" si="351"/>
        <v>31.000222222222217</v>
      </c>
      <c r="AO693">
        <f t="shared" ca="1" si="352"/>
        <v>2</v>
      </c>
      <c r="AP693">
        <f t="shared" ca="1" si="353"/>
        <v>3</v>
      </c>
      <c r="AQ693">
        <f t="shared" ca="1" si="354"/>
        <v>2</v>
      </c>
      <c r="AR693">
        <f t="shared" ca="1" si="355"/>
        <v>14.000000000000002</v>
      </c>
      <c r="AS693">
        <f ca="1">P693/J693</f>
        <v>2.8982379975458859E-2</v>
      </c>
    </row>
    <row r="694" spans="1:45" hidden="1" outlineLevel="1" x14ac:dyDescent="0.4">
      <c r="A694">
        <f t="shared" si="332"/>
        <v>201901</v>
      </c>
      <c r="B694" t="s">
        <v>770</v>
      </c>
      <c r="C694" t="s">
        <v>647</v>
      </c>
      <c r="D694" t="str">
        <f t="shared" ca="1" si="350"/>
        <v>I116</v>
      </c>
      <c r="E694">
        <f t="shared" ca="1" si="333"/>
        <v>7</v>
      </c>
      <c r="F694">
        <f t="shared" ca="1" si="334"/>
        <v>34</v>
      </c>
      <c r="G694" t="str">
        <f t="shared" ca="1" si="346"/>
        <v>S10</v>
      </c>
      <c r="H694" t="str">
        <f t="shared" ca="1" si="347"/>
        <v>S109</v>
      </c>
      <c r="I694">
        <f ca="1">VLOOKUP(D694,PRC!$A$2:$B$21,2,0)*E694</f>
        <v>10220000</v>
      </c>
      <c r="J694">
        <f t="shared" ca="1" si="335"/>
        <v>7153996</v>
      </c>
      <c r="K694">
        <f ca="1">VLOOKUP(D694,PRC!$A$1:$C$21,3,0)*E694</f>
        <v>6132000</v>
      </c>
      <c r="L694">
        <f t="shared" ca="1" si="356"/>
        <v>307000</v>
      </c>
      <c r="M694">
        <f t="shared" ca="1" si="357"/>
        <v>102000</v>
      </c>
      <c r="N694">
        <f t="shared" ca="1" si="358"/>
        <v>204000</v>
      </c>
      <c r="O694">
        <f t="shared" ca="1" si="359"/>
        <v>1329000</v>
      </c>
      <c r="P694">
        <f t="shared" ca="1" si="360"/>
        <v>-920004</v>
      </c>
      <c r="Q694">
        <f ca="1">IF(P694&gt;0,1,0)</f>
        <v>0</v>
      </c>
      <c r="R694">
        <f t="shared" ca="1" si="336"/>
        <v>30</v>
      </c>
      <c r="S694">
        <f t="shared" ca="1" si="337"/>
        <v>3</v>
      </c>
      <c r="T694">
        <f t="shared" ca="1" si="338"/>
        <v>1</v>
      </c>
      <c r="U694">
        <f t="shared" ca="1" si="339"/>
        <v>2</v>
      </c>
      <c r="V694">
        <f t="shared" ca="1" si="340"/>
        <v>13</v>
      </c>
      <c r="X694">
        <f t="shared" si="344"/>
        <v>694</v>
      </c>
      <c r="Y694">
        <f t="shared" si="349"/>
        <v>452</v>
      </c>
      <c r="Z694">
        <f t="shared" si="345"/>
        <v>453</v>
      </c>
      <c r="AA694">
        <f t="shared" si="341"/>
        <v>951</v>
      </c>
      <c r="AB694">
        <f t="shared" si="342"/>
        <v>500</v>
      </c>
      <c r="AM694" t="str">
        <f t="shared" si="343"/>
        <v>201901LP</v>
      </c>
      <c r="AN694">
        <f t="shared" ca="1" si="351"/>
        <v>30.000039138943247</v>
      </c>
      <c r="AO694">
        <f t="shared" ca="1" si="352"/>
        <v>3.0039138943248531</v>
      </c>
      <c r="AP694">
        <f t="shared" ca="1" si="353"/>
        <v>0.99804305283757344</v>
      </c>
      <c r="AQ694">
        <f t="shared" ca="1" si="354"/>
        <v>1.9960861056751469</v>
      </c>
      <c r="AR694">
        <f t="shared" ca="1" si="355"/>
        <v>13.003913894324853</v>
      </c>
      <c r="AS694">
        <f ca="1">P694/J694</f>
        <v>-0.12860001599106291</v>
      </c>
    </row>
    <row r="695" spans="1:45" hidden="1" outlineLevel="1" x14ac:dyDescent="0.4">
      <c r="A695">
        <f t="shared" si="332"/>
        <v>201901</v>
      </c>
      <c r="B695" t="s">
        <v>771</v>
      </c>
      <c r="C695" t="s">
        <v>647</v>
      </c>
      <c r="D695" t="str">
        <f t="shared" ca="1" si="350"/>
        <v>I116</v>
      </c>
      <c r="E695">
        <f t="shared" ca="1" si="333"/>
        <v>7</v>
      </c>
      <c r="F695">
        <f t="shared" ca="1" si="334"/>
        <v>34</v>
      </c>
      <c r="G695" t="str">
        <f t="shared" ca="1" si="346"/>
        <v>S11</v>
      </c>
      <c r="H695" t="str">
        <f t="shared" ca="1" si="347"/>
        <v>S118</v>
      </c>
      <c r="I695">
        <f ca="1">VLOOKUP(D695,PRC!$A$2:$B$21,2,0)*E695</f>
        <v>10220000</v>
      </c>
      <c r="J695">
        <f t="shared" ca="1" si="335"/>
        <v>6949595.9999999991</v>
      </c>
      <c r="K695">
        <f ca="1">VLOOKUP(D695,PRC!$A$1:$C$21,3,0)*E695</f>
        <v>6132000</v>
      </c>
      <c r="L695">
        <f t="shared" ca="1" si="356"/>
        <v>102000</v>
      </c>
      <c r="M695">
        <f t="shared" ca="1" si="357"/>
        <v>307000</v>
      </c>
      <c r="N695">
        <f t="shared" ca="1" si="358"/>
        <v>409000</v>
      </c>
      <c r="O695">
        <f t="shared" ca="1" si="359"/>
        <v>1226000</v>
      </c>
      <c r="P695">
        <f t="shared" ca="1" si="360"/>
        <v>-1226404.0000000009</v>
      </c>
      <c r="Q695">
        <f ca="1">IF(P695&gt;0,1,0)</f>
        <v>0</v>
      </c>
      <c r="R695">
        <f t="shared" ca="1" si="336"/>
        <v>32</v>
      </c>
      <c r="S695">
        <f t="shared" ca="1" si="337"/>
        <v>1</v>
      </c>
      <c r="T695">
        <f t="shared" ca="1" si="338"/>
        <v>3</v>
      </c>
      <c r="U695">
        <f t="shared" ca="1" si="339"/>
        <v>4</v>
      </c>
      <c r="V695">
        <f t="shared" ca="1" si="340"/>
        <v>12</v>
      </c>
      <c r="X695">
        <f t="shared" si="344"/>
        <v>695</v>
      </c>
      <c r="Y695">
        <f t="shared" si="349"/>
        <v>452</v>
      </c>
      <c r="Z695">
        <f t="shared" si="345"/>
        <v>453</v>
      </c>
      <c r="AA695">
        <f t="shared" si="341"/>
        <v>951</v>
      </c>
      <c r="AB695">
        <f t="shared" si="342"/>
        <v>500</v>
      </c>
      <c r="AM695" t="str">
        <f t="shared" si="343"/>
        <v>201901LP</v>
      </c>
      <c r="AN695">
        <f t="shared" ca="1" si="351"/>
        <v>32.000039138943258</v>
      </c>
      <c r="AO695">
        <f t="shared" ca="1" si="352"/>
        <v>0.99804305283757344</v>
      </c>
      <c r="AP695">
        <f t="shared" ca="1" si="353"/>
        <v>3.0039138943248531</v>
      </c>
      <c r="AQ695">
        <f t="shared" ca="1" si="354"/>
        <v>4.0019569471624266</v>
      </c>
      <c r="AR695">
        <f t="shared" ca="1" si="355"/>
        <v>11.996086105675147</v>
      </c>
      <c r="AS695">
        <f ca="1">P695/J695</f>
        <v>-0.17647126538003088</v>
      </c>
    </row>
    <row r="696" spans="1:45" hidden="1" outlineLevel="1" x14ac:dyDescent="0.4">
      <c r="A696">
        <f t="shared" si="332"/>
        <v>201901</v>
      </c>
      <c r="B696" t="s">
        <v>772</v>
      </c>
      <c r="C696" t="s">
        <v>647</v>
      </c>
      <c r="D696" t="str">
        <f t="shared" ca="1" si="350"/>
        <v>I102</v>
      </c>
      <c r="E696">
        <f t="shared" ca="1" si="333"/>
        <v>10</v>
      </c>
      <c r="F696">
        <f t="shared" ca="1" si="334"/>
        <v>33</v>
      </c>
      <c r="G696" t="str">
        <f t="shared" ca="1" si="346"/>
        <v>S11</v>
      </c>
      <c r="H696" t="str">
        <f t="shared" ca="1" si="347"/>
        <v>S115</v>
      </c>
      <c r="I696">
        <f ca="1">VLOOKUP(D696,PRC!$A$2:$B$21,2,0)*E696</f>
        <v>400000</v>
      </c>
      <c r="J696">
        <f t="shared" ca="1" si="335"/>
        <v>259996</v>
      </c>
      <c r="K696">
        <f ca="1">VLOOKUP(D696,PRC!$A$1:$C$21,3,0)*E696</f>
        <v>188000</v>
      </c>
      <c r="L696">
        <f t="shared" ca="1" si="356"/>
        <v>8000</v>
      </c>
      <c r="M696">
        <f t="shared" ca="1" si="357"/>
        <v>4000</v>
      </c>
      <c r="N696">
        <f t="shared" ca="1" si="358"/>
        <v>4000</v>
      </c>
      <c r="O696">
        <f t="shared" ca="1" si="359"/>
        <v>40000</v>
      </c>
      <c r="P696">
        <f t="shared" ca="1" si="360"/>
        <v>15996</v>
      </c>
      <c r="Q696">
        <f ca="1">IF(P696&gt;0,1,0)</f>
        <v>1</v>
      </c>
      <c r="R696">
        <f t="shared" ca="1" si="336"/>
        <v>35</v>
      </c>
      <c r="S696">
        <f t="shared" ca="1" si="337"/>
        <v>2</v>
      </c>
      <c r="T696">
        <f t="shared" ca="1" si="338"/>
        <v>1</v>
      </c>
      <c r="U696">
        <f t="shared" ca="1" si="339"/>
        <v>1</v>
      </c>
      <c r="V696">
        <f t="shared" ca="1" si="340"/>
        <v>10</v>
      </c>
      <c r="X696">
        <f t="shared" si="344"/>
        <v>696</v>
      </c>
      <c r="Y696">
        <f t="shared" si="349"/>
        <v>452</v>
      </c>
      <c r="Z696">
        <f t="shared" si="345"/>
        <v>453</v>
      </c>
      <c r="AA696">
        <f t="shared" si="341"/>
        <v>951</v>
      </c>
      <c r="AB696">
        <f t="shared" si="342"/>
        <v>500</v>
      </c>
      <c r="AM696" t="str">
        <f t="shared" si="343"/>
        <v>201901LP</v>
      </c>
      <c r="AN696">
        <f t="shared" ca="1" si="351"/>
        <v>35.001000000000005</v>
      </c>
      <c r="AO696">
        <f t="shared" ca="1" si="352"/>
        <v>2</v>
      </c>
      <c r="AP696">
        <f t="shared" ca="1" si="353"/>
        <v>1</v>
      </c>
      <c r="AQ696">
        <f t="shared" ca="1" si="354"/>
        <v>1</v>
      </c>
      <c r="AR696">
        <f t="shared" ca="1" si="355"/>
        <v>10</v>
      </c>
      <c r="AS696">
        <f ca="1">P696/J696</f>
        <v>6.1524023446514559E-2</v>
      </c>
    </row>
    <row r="697" spans="1:45" hidden="1" outlineLevel="1" x14ac:dyDescent="0.4">
      <c r="A697">
        <f t="shared" si="332"/>
        <v>201901</v>
      </c>
      <c r="B697" t="s">
        <v>773</v>
      </c>
      <c r="C697" t="s">
        <v>647</v>
      </c>
      <c r="D697" t="str">
        <f t="shared" ca="1" si="350"/>
        <v>I117</v>
      </c>
      <c r="E697">
        <f t="shared" ca="1" si="333"/>
        <v>6</v>
      </c>
      <c r="F697">
        <f t="shared" ca="1" si="334"/>
        <v>32</v>
      </c>
      <c r="G697" t="str">
        <f t="shared" ca="1" si="346"/>
        <v>S11</v>
      </c>
      <c r="H697" t="str">
        <f t="shared" ca="1" si="347"/>
        <v>S115</v>
      </c>
      <c r="I697">
        <f ca="1">VLOOKUP(D697,PRC!$A$2:$B$21,2,0)*E697</f>
        <v>15000000</v>
      </c>
      <c r="J697">
        <f t="shared" ca="1" si="335"/>
        <v>10499996</v>
      </c>
      <c r="K697">
        <f ca="1">VLOOKUP(D697,PRC!$A$1:$C$21,3,0)*E697</f>
        <v>6900000</v>
      </c>
      <c r="L697">
        <f t="shared" ca="1" si="356"/>
        <v>150000</v>
      </c>
      <c r="M697">
        <f t="shared" ca="1" si="357"/>
        <v>450000</v>
      </c>
      <c r="N697">
        <f t="shared" ca="1" si="358"/>
        <v>300000</v>
      </c>
      <c r="O697">
        <f t="shared" ca="1" si="359"/>
        <v>1800000</v>
      </c>
      <c r="P697">
        <f t="shared" ca="1" si="360"/>
        <v>899996</v>
      </c>
      <c r="Q697">
        <f ca="1">IF(P697&gt;0,1,0)</f>
        <v>1</v>
      </c>
      <c r="R697">
        <f t="shared" ca="1" si="336"/>
        <v>30</v>
      </c>
      <c r="S697">
        <f t="shared" ca="1" si="337"/>
        <v>1</v>
      </c>
      <c r="T697">
        <f t="shared" ca="1" si="338"/>
        <v>3</v>
      </c>
      <c r="U697">
        <f t="shared" ca="1" si="339"/>
        <v>2</v>
      </c>
      <c r="V697">
        <f t="shared" ca="1" si="340"/>
        <v>12</v>
      </c>
      <c r="X697">
        <f t="shared" si="344"/>
        <v>697</v>
      </c>
      <c r="Y697">
        <f t="shared" si="349"/>
        <v>452</v>
      </c>
      <c r="Z697">
        <f t="shared" si="345"/>
        <v>453</v>
      </c>
      <c r="AA697">
        <f t="shared" si="341"/>
        <v>951</v>
      </c>
      <c r="AB697">
        <f t="shared" si="342"/>
        <v>500</v>
      </c>
      <c r="AM697" t="str">
        <f t="shared" si="343"/>
        <v>201901LP</v>
      </c>
      <c r="AN697">
        <f t="shared" ca="1" si="351"/>
        <v>30.000026666666667</v>
      </c>
      <c r="AO697">
        <f t="shared" ca="1" si="352"/>
        <v>1</v>
      </c>
      <c r="AP697">
        <f t="shared" ca="1" si="353"/>
        <v>3</v>
      </c>
      <c r="AQ697">
        <f t="shared" ca="1" si="354"/>
        <v>2</v>
      </c>
      <c r="AR697">
        <f t="shared" ca="1" si="355"/>
        <v>12</v>
      </c>
      <c r="AS697">
        <f ca="1">P697/J697</f>
        <v>8.5713937414833297E-2</v>
      </c>
    </row>
    <row r="698" spans="1:45" hidden="1" outlineLevel="1" x14ac:dyDescent="0.4">
      <c r="A698">
        <f t="shared" si="332"/>
        <v>201901</v>
      </c>
      <c r="B698" t="s">
        <v>774</v>
      </c>
      <c r="C698" t="s">
        <v>647</v>
      </c>
      <c r="D698" t="str">
        <f t="shared" ca="1" si="350"/>
        <v>I113</v>
      </c>
      <c r="E698">
        <f t="shared" ca="1" si="333"/>
        <v>8</v>
      </c>
      <c r="F698">
        <f t="shared" ca="1" si="334"/>
        <v>35</v>
      </c>
      <c r="G698" t="str">
        <f t="shared" ca="1" si="346"/>
        <v>S10</v>
      </c>
      <c r="H698" t="str">
        <f t="shared" ca="1" si="347"/>
        <v>S101</v>
      </c>
      <c r="I698">
        <f ca="1">VLOOKUP(D698,PRC!$A$2:$B$21,2,0)*E698</f>
        <v>5360000</v>
      </c>
      <c r="J698">
        <f t="shared" ca="1" si="335"/>
        <v>3751995.9999999995</v>
      </c>
      <c r="K698">
        <f ca="1">VLOOKUP(D698,PRC!$A$1:$C$21,3,0)*E698</f>
        <v>2412000</v>
      </c>
      <c r="L698">
        <f t="shared" ca="1" si="356"/>
        <v>107000</v>
      </c>
      <c r="M698">
        <f t="shared" ca="1" si="357"/>
        <v>107000</v>
      </c>
      <c r="N698">
        <f t="shared" ca="1" si="358"/>
        <v>268000</v>
      </c>
      <c r="O698">
        <f t="shared" ca="1" si="359"/>
        <v>697000</v>
      </c>
      <c r="P698">
        <f t="shared" ca="1" si="360"/>
        <v>160995.99999999953</v>
      </c>
      <c r="Q698">
        <f ca="1">IF(P698&gt;0,1,0)</f>
        <v>1</v>
      </c>
      <c r="R698">
        <f t="shared" ca="1" si="336"/>
        <v>30</v>
      </c>
      <c r="S698">
        <f t="shared" ca="1" si="337"/>
        <v>2</v>
      </c>
      <c r="T698">
        <f t="shared" ca="1" si="338"/>
        <v>2</v>
      </c>
      <c r="U698">
        <f t="shared" ca="1" si="339"/>
        <v>5</v>
      </c>
      <c r="V698">
        <f t="shared" ca="1" si="340"/>
        <v>13</v>
      </c>
      <c r="X698">
        <f t="shared" si="344"/>
        <v>698</v>
      </c>
      <c r="Y698">
        <f t="shared" si="349"/>
        <v>452</v>
      </c>
      <c r="Z698">
        <f t="shared" si="345"/>
        <v>453</v>
      </c>
      <c r="AA698">
        <f t="shared" si="341"/>
        <v>951</v>
      </c>
      <c r="AB698">
        <f t="shared" si="342"/>
        <v>500</v>
      </c>
      <c r="AM698" t="str">
        <f t="shared" si="343"/>
        <v>201901LP</v>
      </c>
      <c r="AN698">
        <f t="shared" ca="1" si="351"/>
        <v>30.000074626865679</v>
      </c>
      <c r="AO698">
        <f t="shared" ca="1" si="352"/>
        <v>1.9962686567164181</v>
      </c>
      <c r="AP698">
        <f t="shared" ca="1" si="353"/>
        <v>1.9962686567164181</v>
      </c>
      <c r="AQ698">
        <f t="shared" ca="1" si="354"/>
        <v>5</v>
      </c>
      <c r="AR698">
        <f t="shared" ca="1" si="355"/>
        <v>13.003731343283581</v>
      </c>
      <c r="AS698">
        <f ca="1">P698/J698</f>
        <v>4.2909427408771107E-2</v>
      </c>
    </row>
    <row r="699" spans="1:45" hidden="1" outlineLevel="1" x14ac:dyDescent="0.4">
      <c r="A699">
        <f t="shared" si="332"/>
        <v>201901</v>
      </c>
      <c r="B699" t="s">
        <v>775</v>
      </c>
      <c r="C699" t="s">
        <v>647</v>
      </c>
      <c r="D699" t="str">
        <f t="shared" ca="1" si="350"/>
        <v>I118</v>
      </c>
      <c r="E699">
        <f t="shared" ca="1" si="333"/>
        <v>10</v>
      </c>
      <c r="F699">
        <f t="shared" ca="1" si="334"/>
        <v>35</v>
      </c>
      <c r="G699" t="str">
        <f t="shared" ca="1" si="346"/>
        <v>S10</v>
      </c>
      <c r="H699" t="str">
        <f t="shared" ca="1" si="347"/>
        <v>S108</v>
      </c>
      <c r="I699">
        <f ca="1">VLOOKUP(D699,PRC!$A$2:$B$21,2,0)*E699</f>
        <v>5300000</v>
      </c>
      <c r="J699">
        <f t="shared" ca="1" si="335"/>
        <v>3497995.9999999995</v>
      </c>
      <c r="K699">
        <f ca="1">VLOOKUP(D699,PRC!$A$1:$C$21,3,0)*E699</f>
        <v>2226000</v>
      </c>
      <c r="L699">
        <f t="shared" ca="1" si="356"/>
        <v>159000</v>
      </c>
      <c r="M699">
        <f t="shared" ca="1" si="357"/>
        <v>106000</v>
      </c>
      <c r="N699">
        <f t="shared" ca="1" si="358"/>
        <v>53000</v>
      </c>
      <c r="O699">
        <f t="shared" ca="1" si="359"/>
        <v>530000</v>
      </c>
      <c r="P699">
        <f t="shared" ca="1" si="360"/>
        <v>423995.99999999953</v>
      </c>
      <c r="Q699">
        <f ca="1">IF(P699&gt;0,1,0)</f>
        <v>1</v>
      </c>
      <c r="R699">
        <f t="shared" ca="1" si="336"/>
        <v>34</v>
      </c>
      <c r="S699">
        <f t="shared" ca="1" si="337"/>
        <v>3</v>
      </c>
      <c r="T699">
        <f t="shared" ca="1" si="338"/>
        <v>2</v>
      </c>
      <c r="U699">
        <f t="shared" ca="1" si="339"/>
        <v>1</v>
      </c>
      <c r="V699">
        <f t="shared" ca="1" si="340"/>
        <v>10</v>
      </c>
      <c r="X699">
        <f t="shared" si="344"/>
        <v>699</v>
      </c>
      <c r="Y699">
        <f t="shared" si="349"/>
        <v>452</v>
      </c>
      <c r="Z699">
        <f t="shared" si="345"/>
        <v>453</v>
      </c>
      <c r="AA699">
        <f t="shared" si="341"/>
        <v>951</v>
      </c>
      <c r="AB699">
        <f t="shared" si="342"/>
        <v>500</v>
      </c>
      <c r="AM699" t="str">
        <f t="shared" si="343"/>
        <v>201901LP</v>
      </c>
      <c r="AN699">
        <f t="shared" ca="1" si="351"/>
        <v>34.000075471698125</v>
      </c>
      <c r="AO699">
        <f t="shared" ca="1" si="352"/>
        <v>3</v>
      </c>
      <c r="AP699">
        <f t="shared" ca="1" si="353"/>
        <v>2</v>
      </c>
      <c r="AQ699">
        <f t="shared" ca="1" si="354"/>
        <v>1</v>
      </c>
      <c r="AR699">
        <f t="shared" ca="1" si="355"/>
        <v>10</v>
      </c>
      <c r="AS699">
        <f ca="1">P699/J699</f>
        <v>0.12121111630773723</v>
      </c>
    </row>
    <row r="700" spans="1:45" hidden="1" outlineLevel="1" x14ac:dyDescent="0.4">
      <c r="A700">
        <f t="shared" si="332"/>
        <v>201901</v>
      </c>
      <c r="B700" t="s">
        <v>776</v>
      </c>
      <c r="C700" t="s">
        <v>647</v>
      </c>
      <c r="D700" t="str">
        <f t="shared" ca="1" si="350"/>
        <v>I114</v>
      </c>
      <c r="E700">
        <f t="shared" ca="1" si="333"/>
        <v>10</v>
      </c>
      <c r="F700">
        <f t="shared" ca="1" si="334"/>
        <v>30</v>
      </c>
      <c r="G700" t="str">
        <f t="shared" ca="1" si="346"/>
        <v>S10</v>
      </c>
      <c r="H700" t="str">
        <f t="shared" ca="1" si="347"/>
        <v>S103</v>
      </c>
      <c r="I700">
        <f ca="1">VLOOKUP(D700,PRC!$A$2:$B$21,2,0)*E700</f>
        <v>2400000</v>
      </c>
      <c r="J700">
        <f t="shared" ca="1" si="335"/>
        <v>1559996</v>
      </c>
      <c r="K700">
        <f ca="1">VLOOKUP(D700,PRC!$A$1:$C$21,3,0)*E700</f>
        <v>1392000</v>
      </c>
      <c r="L700">
        <f t="shared" ca="1" si="356"/>
        <v>72000</v>
      </c>
      <c r="M700">
        <f t="shared" ca="1" si="357"/>
        <v>24000</v>
      </c>
      <c r="N700">
        <f t="shared" ca="1" si="358"/>
        <v>48000</v>
      </c>
      <c r="O700">
        <f t="shared" ca="1" si="359"/>
        <v>312000</v>
      </c>
      <c r="P700">
        <f t="shared" ca="1" si="360"/>
        <v>-288004</v>
      </c>
      <c r="Q700">
        <f ca="1">IF(P700&gt;0,1,0)</f>
        <v>0</v>
      </c>
      <c r="R700">
        <f t="shared" ca="1" si="336"/>
        <v>35</v>
      </c>
      <c r="S700">
        <f t="shared" ca="1" si="337"/>
        <v>3</v>
      </c>
      <c r="T700">
        <f t="shared" ca="1" si="338"/>
        <v>1</v>
      </c>
      <c r="U700">
        <f t="shared" ca="1" si="339"/>
        <v>2</v>
      </c>
      <c r="V700">
        <f t="shared" ca="1" si="340"/>
        <v>13</v>
      </c>
      <c r="X700">
        <f t="shared" si="344"/>
        <v>700</v>
      </c>
      <c r="Y700">
        <f t="shared" si="349"/>
        <v>452</v>
      </c>
      <c r="Z700">
        <f t="shared" si="345"/>
        <v>453</v>
      </c>
      <c r="AA700">
        <f t="shared" si="341"/>
        <v>951</v>
      </c>
      <c r="AB700">
        <f t="shared" si="342"/>
        <v>500</v>
      </c>
      <c r="AM700" t="str">
        <f t="shared" si="343"/>
        <v>201901LP</v>
      </c>
      <c r="AN700">
        <f t="shared" ca="1" si="351"/>
        <v>35.000166666666665</v>
      </c>
      <c r="AO700">
        <f t="shared" ca="1" si="352"/>
        <v>3</v>
      </c>
      <c r="AP700">
        <f t="shared" ca="1" si="353"/>
        <v>1</v>
      </c>
      <c r="AQ700">
        <f t="shared" ca="1" si="354"/>
        <v>2</v>
      </c>
      <c r="AR700">
        <f t="shared" ca="1" si="355"/>
        <v>13</v>
      </c>
      <c r="AS700">
        <f ca="1">P700/J700</f>
        <v>-0.1846184220985182</v>
      </c>
    </row>
    <row r="701" spans="1:45" hidden="1" outlineLevel="1" x14ac:dyDescent="0.4">
      <c r="A701">
        <f t="shared" si="332"/>
        <v>201901</v>
      </c>
      <c r="B701" t="s">
        <v>777</v>
      </c>
      <c r="C701" t="s">
        <v>647</v>
      </c>
      <c r="D701" t="str">
        <f t="shared" ca="1" si="350"/>
        <v>I111</v>
      </c>
      <c r="E701">
        <f t="shared" ca="1" si="333"/>
        <v>6</v>
      </c>
      <c r="F701">
        <f t="shared" ca="1" si="334"/>
        <v>34</v>
      </c>
      <c r="G701" t="str">
        <f t="shared" ca="1" si="346"/>
        <v>S11</v>
      </c>
      <c r="H701" t="str">
        <f t="shared" ca="1" si="347"/>
        <v>S113</v>
      </c>
      <c r="I701">
        <f ca="1">VLOOKUP(D701,PRC!$A$2:$B$21,2,0)*E701</f>
        <v>900000</v>
      </c>
      <c r="J701">
        <f t="shared" ca="1" si="335"/>
        <v>602995.99999999988</v>
      </c>
      <c r="K701">
        <f ca="1">VLOOKUP(D701,PRC!$A$1:$C$21,3,0)*E701</f>
        <v>477000</v>
      </c>
      <c r="L701">
        <f t="shared" ca="1" si="356"/>
        <v>27000</v>
      </c>
      <c r="M701">
        <f t="shared" ca="1" si="357"/>
        <v>9000</v>
      </c>
      <c r="N701">
        <f t="shared" ca="1" si="358"/>
        <v>45000</v>
      </c>
      <c r="O701">
        <f t="shared" ca="1" si="359"/>
        <v>99000</v>
      </c>
      <c r="P701">
        <f t="shared" ca="1" si="360"/>
        <v>-54004.000000000116</v>
      </c>
      <c r="Q701">
        <f ca="1">IF(P701&gt;0,1,0)</f>
        <v>0</v>
      </c>
      <c r="R701">
        <f t="shared" ca="1" si="336"/>
        <v>33</v>
      </c>
      <c r="S701">
        <f t="shared" ca="1" si="337"/>
        <v>3</v>
      </c>
      <c r="T701">
        <f t="shared" ca="1" si="338"/>
        <v>1</v>
      </c>
      <c r="U701">
        <f t="shared" ca="1" si="339"/>
        <v>5</v>
      </c>
      <c r="V701">
        <f t="shared" ca="1" si="340"/>
        <v>11</v>
      </c>
      <c r="X701">
        <f t="shared" si="344"/>
        <v>701</v>
      </c>
      <c r="Y701">
        <f t="shared" si="349"/>
        <v>452</v>
      </c>
      <c r="Z701">
        <f t="shared" si="345"/>
        <v>453</v>
      </c>
      <c r="AA701">
        <f t="shared" si="341"/>
        <v>951</v>
      </c>
      <c r="AB701">
        <f t="shared" si="342"/>
        <v>500</v>
      </c>
      <c r="AM701" t="str">
        <f t="shared" si="343"/>
        <v>201901LP</v>
      </c>
      <c r="AN701">
        <f t="shared" ca="1" si="351"/>
        <v>33.000444444444454</v>
      </c>
      <c r="AO701">
        <f t="shared" ca="1" si="352"/>
        <v>3</v>
      </c>
      <c r="AP701">
        <f t="shared" ca="1" si="353"/>
        <v>1</v>
      </c>
      <c r="AQ701">
        <f t="shared" ca="1" si="354"/>
        <v>5</v>
      </c>
      <c r="AR701">
        <f t="shared" ca="1" si="355"/>
        <v>11</v>
      </c>
      <c r="AS701">
        <f ca="1">P701/J701</f>
        <v>-8.9559466397787266E-2</v>
      </c>
    </row>
    <row r="702" spans="1:45" hidden="1" outlineLevel="1" x14ac:dyDescent="0.4">
      <c r="A702">
        <f t="shared" si="332"/>
        <v>201901</v>
      </c>
      <c r="B702" t="s">
        <v>778</v>
      </c>
      <c r="C702" t="s">
        <v>647</v>
      </c>
      <c r="D702" t="str">
        <f t="shared" ca="1" si="350"/>
        <v>I115</v>
      </c>
      <c r="E702">
        <f t="shared" ca="1" si="333"/>
        <v>9</v>
      </c>
      <c r="F702">
        <f t="shared" ca="1" si="334"/>
        <v>33</v>
      </c>
      <c r="G702" t="str">
        <f t="shared" ca="1" si="346"/>
        <v>S10</v>
      </c>
      <c r="H702" t="str">
        <f t="shared" ca="1" si="347"/>
        <v>S105</v>
      </c>
      <c r="I702">
        <f ca="1">VLOOKUP(D702,PRC!$A$2:$B$21,2,0)*E702</f>
        <v>45000</v>
      </c>
      <c r="J702">
        <f t="shared" ca="1" si="335"/>
        <v>30145.999999999996</v>
      </c>
      <c r="K702">
        <f ca="1">VLOOKUP(D702,PRC!$A$1:$C$21,3,0)*E702</f>
        <v>21600</v>
      </c>
      <c r="L702">
        <f t="shared" ca="1" si="356"/>
        <v>1000</v>
      </c>
      <c r="M702">
        <f t="shared" ca="1" si="357"/>
        <v>1000</v>
      </c>
      <c r="N702">
        <f t="shared" ca="1" si="358"/>
        <v>0</v>
      </c>
      <c r="O702">
        <f t="shared" ca="1" si="359"/>
        <v>5000</v>
      </c>
      <c r="P702">
        <f t="shared" ca="1" si="360"/>
        <v>1545.9999999999964</v>
      </c>
      <c r="Q702">
        <f ca="1">IF(P702&gt;0,1,0)</f>
        <v>1</v>
      </c>
      <c r="R702">
        <f t="shared" ca="1" si="336"/>
        <v>33</v>
      </c>
      <c r="S702">
        <f t="shared" ca="1" si="337"/>
        <v>3</v>
      </c>
      <c r="T702">
        <f t="shared" ca="1" si="338"/>
        <v>3</v>
      </c>
      <c r="U702">
        <f t="shared" ca="1" si="339"/>
        <v>1</v>
      </c>
      <c r="V702">
        <f t="shared" ca="1" si="340"/>
        <v>11</v>
      </c>
      <c r="X702">
        <f t="shared" si="344"/>
        <v>702</v>
      </c>
      <c r="Y702">
        <f t="shared" si="349"/>
        <v>452</v>
      </c>
      <c r="Z702">
        <f t="shared" si="345"/>
        <v>453</v>
      </c>
      <c r="AA702">
        <f t="shared" si="341"/>
        <v>951</v>
      </c>
      <c r="AB702">
        <f t="shared" si="342"/>
        <v>500</v>
      </c>
      <c r="AM702" t="str">
        <f t="shared" si="343"/>
        <v>201901LP</v>
      </c>
      <c r="AN702">
        <f t="shared" ca="1" si="351"/>
        <v>33.008888888888897</v>
      </c>
      <c r="AO702">
        <f t="shared" ca="1" si="352"/>
        <v>2.2222222222222223</v>
      </c>
      <c r="AP702">
        <f t="shared" ca="1" si="353"/>
        <v>2.2222222222222223</v>
      </c>
      <c r="AQ702">
        <f t="shared" ca="1" si="354"/>
        <v>0</v>
      </c>
      <c r="AR702">
        <f t="shared" ca="1" si="355"/>
        <v>11.111111111111111</v>
      </c>
      <c r="AS702">
        <f ca="1">P702/J702</f>
        <v>5.1283752404962399E-2</v>
      </c>
    </row>
    <row r="703" spans="1:45" hidden="1" outlineLevel="1" x14ac:dyDescent="0.4">
      <c r="A703">
        <f t="shared" si="332"/>
        <v>201901</v>
      </c>
      <c r="B703" t="s">
        <v>779</v>
      </c>
      <c r="C703" t="s">
        <v>647</v>
      </c>
      <c r="D703" t="str">
        <f t="shared" ca="1" si="350"/>
        <v>I102</v>
      </c>
      <c r="E703">
        <f t="shared" ca="1" si="333"/>
        <v>7</v>
      </c>
      <c r="F703">
        <f t="shared" ca="1" si="334"/>
        <v>34</v>
      </c>
      <c r="G703" t="str">
        <f t="shared" ca="1" si="346"/>
        <v>S10</v>
      </c>
      <c r="H703" t="str">
        <f t="shared" ca="1" si="347"/>
        <v>S103</v>
      </c>
      <c r="I703">
        <f ca="1">VLOOKUP(D703,PRC!$A$2:$B$21,2,0)*E703</f>
        <v>280000</v>
      </c>
      <c r="J703">
        <f t="shared" ca="1" si="335"/>
        <v>195996</v>
      </c>
      <c r="K703">
        <f ca="1">VLOOKUP(D703,PRC!$A$1:$C$21,3,0)*E703</f>
        <v>131600</v>
      </c>
      <c r="L703">
        <f t="shared" ca="1" si="356"/>
        <v>3000</v>
      </c>
      <c r="M703">
        <f t="shared" ca="1" si="357"/>
        <v>8000</v>
      </c>
      <c r="N703">
        <f t="shared" ca="1" si="358"/>
        <v>11000</v>
      </c>
      <c r="O703">
        <f t="shared" ca="1" si="359"/>
        <v>39000</v>
      </c>
      <c r="P703">
        <f t="shared" ca="1" si="360"/>
        <v>3396</v>
      </c>
      <c r="Q703">
        <f ca="1">IF(P703&gt;0,1,0)</f>
        <v>1</v>
      </c>
      <c r="R703">
        <f t="shared" ca="1" si="336"/>
        <v>30</v>
      </c>
      <c r="S703">
        <f t="shared" ca="1" si="337"/>
        <v>1</v>
      </c>
      <c r="T703">
        <f t="shared" ca="1" si="338"/>
        <v>3</v>
      </c>
      <c r="U703">
        <f t="shared" ca="1" si="339"/>
        <v>4</v>
      </c>
      <c r="V703">
        <f t="shared" ca="1" si="340"/>
        <v>14</v>
      </c>
      <c r="X703">
        <f t="shared" si="344"/>
        <v>703</v>
      </c>
      <c r="Y703">
        <f t="shared" si="349"/>
        <v>452</v>
      </c>
      <c r="Z703">
        <f t="shared" si="345"/>
        <v>453</v>
      </c>
      <c r="AA703">
        <f t="shared" si="341"/>
        <v>951</v>
      </c>
      <c r="AB703">
        <f t="shared" si="342"/>
        <v>500</v>
      </c>
      <c r="AM703" t="str">
        <f t="shared" si="343"/>
        <v>201901LP</v>
      </c>
      <c r="AN703">
        <f t="shared" ca="1" si="351"/>
        <v>30.001428571428569</v>
      </c>
      <c r="AO703">
        <f t="shared" ca="1" si="352"/>
        <v>1.0714285714285714</v>
      </c>
      <c r="AP703">
        <f t="shared" ca="1" si="353"/>
        <v>2.8571428571428572</v>
      </c>
      <c r="AQ703">
        <f t="shared" ca="1" si="354"/>
        <v>3.9285714285714284</v>
      </c>
      <c r="AR703">
        <f t="shared" ca="1" si="355"/>
        <v>13.928571428571429</v>
      </c>
      <c r="AS703">
        <f ca="1">P703/J703</f>
        <v>1.7326884222126981E-2</v>
      </c>
    </row>
    <row r="704" spans="1:45" hidden="1" outlineLevel="1" x14ac:dyDescent="0.4">
      <c r="A704">
        <f t="shared" si="332"/>
        <v>201901</v>
      </c>
      <c r="B704" t="s">
        <v>780</v>
      </c>
      <c r="C704" t="s">
        <v>647</v>
      </c>
      <c r="D704" t="str">
        <f t="shared" ca="1" si="350"/>
        <v>I120</v>
      </c>
      <c r="E704">
        <f t="shared" ca="1" si="333"/>
        <v>6</v>
      </c>
      <c r="F704">
        <f t="shared" ca="1" si="334"/>
        <v>34</v>
      </c>
      <c r="G704" t="str">
        <f t="shared" ca="1" si="346"/>
        <v>S11</v>
      </c>
      <c r="H704" t="str">
        <f t="shared" ca="1" si="347"/>
        <v>S112</v>
      </c>
      <c r="I704">
        <f ca="1">VLOOKUP(D704,PRC!$A$2:$B$21,2,0)*E704</f>
        <v>25800000</v>
      </c>
      <c r="J704">
        <f t="shared" ca="1" si="335"/>
        <v>16769996</v>
      </c>
      <c r="K704">
        <f ca="1">VLOOKUP(D704,PRC!$A$1:$C$21,3,0)*E704</f>
        <v>11610000</v>
      </c>
      <c r="L704">
        <f t="shared" ca="1" si="356"/>
        <v>258000</v>
      </c>
      <c r="M704">
        <f t="shared" ca="1" si="357"/>
        <v>516000</v>
      </c>
      <c r="N704">
        <f t="shared" ca="1" si="358"/>
        <v>258000</v>
      </c>
      <c r="O704">
        <f t="shared" ca="1" si="359"/>
        <v>3354000</v>
      </c>
      <c r="P704">
        <f t="shared" ca="1" si="360"/>
        <v>773996</v>
      </c>
      <c r="Q704">
        <f ca="1">IF(P704&gt;0,1,0)</f>
        <v>1</v>
      </c>
      <c r="R704">
        <f t="shared" ca="1" si="336"/>
        <v>35</v>
      </c>
      <c r="S704">
        <f t="shared" ca="1" si="337"/>
        <v>1</v>
      </c>
      <c r="T704">
        <f t="shared" ca="1" si="338"/>
        <v>2</v>
      </c>
      <c r="U704">
        <f t="shared" ca="1" si="339"/>
        <v>1</v>
      </c>
      <c r="V704">
        <f t="shared" ca="1" si="340"/>
        <v>13</v>
      </c>
      <c r="X704">
        <f t="shared" si="344"/>
        <v>704</v>
      </c>
      <c r="Y704">
        <f t="shared" si="349"/>
        <v>452</v>
      </c>
      <c r="Z704">
        <f t="shared" si="345"/>
        <v>453</v>
      </c>
      <c r="AA704">
        <f t="shared" si="341"/>
        <v>951</v>
      </c>
      <c r="AB704">
        <f t="shared" si="342"/>
        <v>500</v>
      </c>
      <c r="AM704" t="str">
        <f t="shared" si="343"/>
        <v>201901LP</v>
      </c>
      <c r="AN704">
        <f t="shared" ca="1" si="351"/>
        <v>35.000015503875971</v>
      </c>
      <c r="AO704">
        <f t="shared" ca="1" si="352"/>
        <v>1</v>
      </c>
      <c r="AP704">
        <f t="shared" ca="1" si="353"/>
        <v>2</v>
      </c>
      <c r="AQ704">
        <f t="shared" ca="1" si="354"/>
        <v>1</v>
      </c>
      <c r="AR704">
        <f t="shared" ca="1" si="355"/>
        <v>13</v>
      </c>
      <c r="AS704">
        <f ca="1">P704/J704</f>
        <v>4.6153618641292464E-2</v>
      </c>
    </row>
    <row r="705" spans="1:45" hidden="1" outlineLevel="1" x14ac:dyDescent="0.4">
      <c r="A705">
        <f t="shared" si="332"/>
        <v>201901</v>
      </c>
      <c r="B705" t="s">
        <v>781</v>
      </c>
      <c r="C705" t="s">
        <v>647</v>
      </c>
      <c r="D705" t="str">
        <f t="shared" ca="1" si="350"/>
        <v>I111</v>
      </c>
      <c r="E705">
        <f t="shared" ca="1" si="333"/>
        <v>7</v>
      </c>
      <c r="F705">
        <f t="shared" ca="1" si="334"/>
        <v>32</v>
      </c>
      <c r="G705" t="str">
        <f t="shared" ca="1" si="346"/>
        <v>S10</v>
      </c>
      <c r="H705" t="str">
        <f t="shared" ca="1" si="347"/>
        <v>S103</v>
      </c>
      <c r="I705">
        <f ca="1">VLOOKUP(D705,PRC!$A$2:$B$21,2,0)*E705</f>
        <v>1050000</v>
      </c>
      <c r="J705">
        <f t="shared" ca="1" si="335"/>
        <v>682496</v>
      </c>
      <c r="K705">
        <f ca="1">VLOOKUP(D705,PRC!$A$1:$C$21,3,0)*E705</f>
        <v>556500</v>
      </c>
      <c r="L705">
        <f t="shared" ca="1" si="356"/>
        <v>21000</v>
      </c>
      <c r="M705">
        <f t="shared" ca="1" si="357"/>
        <v>21000</v>
      </c>
      <c r="N705">
        <f t="shared" ca="1" si="358"/>
        <v>32000</v>
      </c>
      <c r="O705">
        <f t="shared" ca="1" si="359"/>
        <v>158000</v>
      </c>
      <c r="P705">
        <f t="shared" ca="1" si="360"/>
        <v>-106004</v>
      </c>
      <c r="Q705">
        <f ca="1">IF(P705&gt;0,1,0)</f>
        <v>0</v>
      </c>
      <c r="R705">
        <f t="shared" ca="1" si="336"/>
        <v>35</v>
      </c>
      <c r="S705">
        <f t="shared" ca="1" si="337"/>
        <v>2</v>
      </c>
      <c r="T705">
        <f t="shared" ca="1" si="338"/>
        <v>2</v>
      </c>
      <c r="U705">
        <f t="shared" ca="1" si="339"/>
        <v>3</v>
      </c>
      <c r="V705">
        <f t="shared" ca="1" si="340"/>
        <v>15</v>
      </c>
      <c r="X705">
        <f t="shared" si="344"/>
        <v>705</v>
      </c>
      <c r="Y705">
        <f t="shared" si="349"/>
        <v>452</v>
      </c>
      <c r="Z705">
        <f t="shared" si="345"/>
        <v>453</v>
      </c>
      <c r="AA705">
        <f t="shared" si="341"/>
        <v>951</v>
      </c>
      <c r="AB705">
        <f t="shared" si="342"/>
        <v>500</v>
      </c>
      <c r="AM705" t="str">
        <f t="shared" si="343"/>
        <v>201901LP</v>
      </c>
      <c r="AN705">
        <f t="shared" ca="1" si="351"/>
        <v>35.000380952380951</v>
      </c>
      <c r="AO705">
        <f t="shared" ca="1" si="352"/>
        <v>2</v>
      </c>
      <c r="AP705">
        <f t="shared" ca="1" si="353"/>
        <v>2</v>
      </c>
      <c r="AQ705">
        <f t="shared" ca="1" si="354"/>
        <v>3.0476190476190474</v>
      </c>
      <c r="AR705">
        <f t="shared" ca="1" si="355"/>
        <v>15.047619047619049</v>
      </c>
      <c r="AS705">
        <f ca="1">P705/J705</f>
        <v>-0.15531812640660164</v>
      </c>
    </row>
    <row r="706" spans="1:45" hidden="1" outlineLevel="1" x14ac:dyDescent="0.4">
      <c r="A706">
        <f t="shared" si="332"/>
        <v>201901</v>
      </c>
      <c r="B706" t="s">
        <v>782</v>
      </c>
      <c r="C706" t="s">
        <v>647</v>
      </c>
      <c r="D706" t="str">
        <f t="shared" ca="1" si="350"/>
        <v>I102</v>
      </c>
      <c r="E706">
        <f t="shared" ca="1" si="333"/>
        <v>9</v>
      </c>
      <c r="F706">
        <f t="shared" ca="1" si="334"/>
        <v>34</v>
      </c>
      <c r="G706" t="str">
        <f t="shared" ca="1" si="346"/>
        <v>S10</v>
      </c>
      <c r="H706" t="str">
        <f t="shared" ca="1" si="347"/>
        <v>S108</v>
      </c>
      <c r="I706">
        <f ca="1">VLOOKUP(D706,PRC!$A$2:$B$21,2,0)*E706</f>
        <v>360000</v>
      </c>
      <c r="J706">
        <f t="shared" ca="1" si="335"/>
        <v>251995.99999999997</v>
      </c>
      <c r="K706">
        <f ca="1">VLOOKUP(D706,PRC!$A$1:$C$21,3,0)*E706</f>
        <v>169200</v>
      </c>
      <c r="L706">
        <f t="shared" ca="1" si="356"/>
        <v>11000</v>
      </c>
      <c r="M706">
        <f t="shared" ca="1" si="357"/>
        <v>11000</v>
      </c>
      <c r="N706">
        <f t="shared" ca="1" si="358"/>
        <v>18000</v>
      </c>
      <c r="O706">
        <f t="shared" ca="1" si="359"/>
        <v>54000</v>
      </c>
      <c r="P706">
        <f t="shared" ca="1" si="360"/>
        <v>-11204.000000000029</v>
      </c>
      <c r="Q706">
        <f ca="1">IF(P706&gt;0,1,0)</f>
        <v>0</v>
      </c>
      <c r="R706">
        <f t="shared" ca="1" si="336"/>
        <v>30</v>
      </c>
      <c r="S706">
        <f t="shared" ca="1" si="337"/>
        <v>3</v>
      </c>
      <c r="T706">
        <f t="shared" ca="1" si="338"/>
        <v>3</v>
      </c>
      <c r="U706">
        <f t="shared" ca="1" si="339"/>
        <v>5</v>
      </c>
      <c r="V706">
        <f t="shared" ca="1" si="340"/>
        <v>15</v>
      </c>
      <c r="X706">
        <f t="shared" si="344"/>
        <v>706</v>
      </c>
      <c r="Y706">
        <f t="shared" si="349"/>
        <v>452</v>
      </c>
      <c r="Z706">
        <f t="shared" si="345"/>
        <v>453</v>
      </c>
      <c r="AA706">
        <f t="shared" si="341"/>
        <v>951</v>
      </c>
      <c r="AB706">
        <f t="shared" si="342"/>
        <v>500</v>
      </c>
      <c r="AM706" t="str">
        <f t="shared" si="343"/>
        <v>201901LP</v>
      </c>
      <c r="AN706">
        <f t="shared" ca="1" si="351"/>
        <v>30.001111111111122</v>
      </c>
      <c r="AO706">
        <f t="shared" ca="1" si="352"/>
        <v>3.0555555555555554</v>
      </c>
      <c r="AP706">
        <f t="shared" ca="1" si="353"/>
        <v>3.0555555555555554</v>
      </c>
      <c r="AQ706">
        <f t="shared" ca="1" si="354"/>
        <v>5</v>
      </c>
      <c r="AR706">
        <f t="shared" ca="1" si="355"/>
        <v>15</v>
      </c>
      <c r="AS706">
        <f ca="1">P706/J706</f>
        <v>-4.4461023190844419E-2</v>
      </c>
    </row>
    <row r="707" spans="1:45" hidden="1" outlineLevel="1" x14ac:dyDescent="0.4">
      <c r="A707">
        <f t="shared" ref="A707:A770" si="361">IF(BA707="",A706,BA707)</f>
        <v>201901</v>
      </c>
      <c r="B707" t="s">
        <v>783</v>
      </c>
      <c r="C707" t="s">
        <v>647</v>
      </c>
      <c r="D707" t="str">
        <f t="shared" ca="1" si="350"/>
        <v>I113</v>
      </c>
      <c r="E707">
        <f t="shared" ref="E707:E770" ca="1" si="362">RANDBETWEEN(INDIRECT("AD"&amp;Y707),INDIRECT("AD"&amp;Z707))</f>
        <v>9</v>
      </c>
      <c r="F707">
        <f t="shared" ref="F707:F770" ca="1" si="363">RANDBETWEEN(INDIRECT("AF"&amp;Y707),INDIRECT("AF"&amp;Z707))</f>
        <v>33</v>
      </c>
      <c r="G707" t="str">
        <f t="shared" ca="1" si="346"/>
        <v>S12</v>
      </c>
      <c r="H707" t="str">
        <f t="shared" ca="1" si="347"/>
        <v>S120</v>
      </c>
      <c r="I707">
        <f ca="1">VLOOKUP(D707,PRC!$A$2:$B$21,2,0)*E707</f>
        <v>6030000</v>
      </c>
      <c r="J707">
        <f t="shared" ref="J707:J770" ca="1" si="364">I707*(1-R707/100)-4</f>
        <v>3979795.9999999995</v>
      </c>
      <c r="K707">
        <f ca="1">VLOOKUP(D707,PRC!$A$1:$C$21,3,0)*E707</f>
        <v>2713500</v>
      </c>
      <c r="L707">
        <f t="shared" ca="1" si="356"/>
        <v>181000</v>
      </c>
      <c r="M707">
        <f t="shared" ca="1" si="357"/>
        <v>60000</v>
      </c>
      <c r="N707">
        <f t="shared" ca="1" si="358"/>
        <v>302000</v>
      </c>
      <c r="O707">
        <f t="shared" ca="1" si="359"/>
        <v>663000</v>
      </c>
      <c r="P707">
        <f t="shared" ca="1" si="360"/>
        <v>60295.999999999534</v>
      </c>
      <c r="Q707">
        <f ca="1">IF(P707&gt;0,1,0)</f>
        <v>1</v>
      </c>
      <c r="R707">
        <f t="shared" ref="R707:R770" ca="1" si="365">RANDBETWEEN(INDIRECT("AF"&amp;$Y707),INDIRECT("AF"&amp;$Z707))</f>
        <v>34</v>
      </c>
      <c r="S707">
        <f t="shared" ref="S707:S770" ca="1" si="366">RANDBETWEEN(INDIRECT("AG"&amp;$Y707),INDIRECT("AG"&amp;$Z707))</f>
        <v>3</v>
      </c>
      <c r="T707">
        <f t="shared" ref="T707:T770" ca="1" si="367">RANDBETWEEN(INDIRECT("AH"&amp;$Y707),INDIRECT("AH"&amp;$Z707))</f>
        <v>1</v>
      </c>
      <c r="U707">
        <f t="shared" ref="U707:U770" ca="1" si="368">RANDBETWEEN(INDIRECT("Ai"&amp;$Y707),INDIRECT("Ai"&amp;$Z707))</f>
        <v>5</v>
      </c>
      <c r="V707">
        <f t="shared" ref="V707:V770" ca="1" si="369">RANDBETWEEN(INDIRECT("Aj"&amp;$Y707),INDIRECT("Aj"&amp;$Z707))</f>
        <v>11</v>
      </c>
      <c r="X707">
        <f t="shared" si="344"/>
        <v>707</v>
      </c>
      <c r="Y707">
        <f t="shared" si="349"/>
        <v>452</v>
      </c>
      <c r="Z707">
        <f t="shared" si="345"/>
        <v>453</v>
      </c>
      <c r="AA707">
        <f t="shared" ref="AA707:AA770" si="370">Y707+AB707-1</f>
        <v>951</v>
      </c>
      <c r="AB707">
        <f t="shared" ref="AB707:AB770" si="371">COUNTIF(AM$2:AM$100100,AM707)</f>
        <v>500</v>
      </c>
      <c r="AM707" t="str">
        <f t="shared" ref="AM707:AM770" si="372">A707&amp;C707</f>
        <v>201901LP</v>
      </c>
      <c r="AN707">
        <f t="shared" ca="1" si="351"/>
        <v>34.000066334991722</v>
      </c>
      <c r="AO707">
        <f t="shared" ca="1" si="352"/>
        <v>3.001658374792703</v>
      </c>
      <c r="AP707">
        <f t="shared" ca="1" si="353"/>
        <v>0.99502487562189057</v>
      </c>
      <c r="AQ707">
        <f t="shared" ca="1" si="354"/>
        <v>5.0082918739635156</v>
      </c>
      <c r="AR707">
        <f t="shared" ca="1" si="355"/>
        <v>10.99502487562189</v>
      </c>
      <c r="AS707">
        <f ca="1">P707/J707</f>
        <v>1.5150525303306888E-2</v>
      </c>
    </row>
    <row r="708" spans="1:45" hidden="1" outlineLevel="1" x14ac:dyDescent="0.4">
      <c r="A708">
        <f t="shared" si="361"/>
        <v>201901</v>
      </c>
      <c r="B708" t="s">
        <v>784</v>
      </c>
      <c r="C708" t="s">
        <v>647</v>
      </c>
      <c r="D708" t="str">
        <f t="shared" ca="1" si="350"/>
        <v>I119</v>
      </c>
      <c r="E708">
        <f t="shared" ca="1" si="362"/>
        <v>9</v>
      </c>
      <c r="F708">
        <f t="shared" ca="1" si="363"/>
        <v>32</v>
      </c>
      <c r="G708" t="str">
        <f t="shared" ca="1" si="346"/>
        <v>S10</v>
      </c>
      <c r="H708" t="str">
        <f t="shared" ca="1" si="347"/>
        <v>S104</v>
      </c>
      <c r="I708">
        <f ca="1">VLOOKUP(D708,PRC!$A$2:$B$21,2,0)*E708</f>
        <v>855000</v>
      </c>
      <c r="J708">
        <f t="shared" ca="1" si="364"/>
        <v>564295.99999999988</v>
      </c>
      <c r="K708">
        <f ca="1">VLOOKUP(D708,PRC!$A$1:$C$21,3,0)*E708</f>
        <v>410400</v>
      </c>
      <c r="L708">
        <f t="shared" ca="1" si="356"/>
        <v>17000</v>
      </c>
      <c r="M708">
        <f t="shared" ca="1" si="357"/>
        <v>26000</v>
      </c>
      <c r="N708">
        <f t="shared" ca="1" si="358"/>
        <v>34000</v>
      </c>
      <c r="O708">
        <f t="shared" ca="1" si="359"/>
        <v>111000</v>
      </c>
      <c r="P708">
        <f t="shared" ca="1" si="360"/>
        <v>-34104.000000000116</v>
      </c>
      <c r="Q708">
        <f ca="1">IF(P708&gt;0,1,0)</f>
        <v>0</v>
      </c>
      <c r="R708">
        <f t="shared" ca="1" si="365"/>
        <v>34</v>
      </c>
      <c r="S708">
        <f t="shared" ca="1" si="366"/>
        <v>2</v>
      </c>
      <c r="T708">
        <f t="shared" ca="1" si="367"/>
        <v>3</v>
      </c>
      <c r="U708">
        <f t="shared" ca="1" si="368"/>
        <v>4</v>
      </c>
      <c r="V708">
        <f t="shared" ca="1" si="369"/>
        <v>13</v>
      </c>
      <c r="X708">
        <f t="shared" ref="X708:X771" si="373">X707+1</f>
        <v>708</v>
      </c>
      <c r="Y708">
        <f t="shared" si="349"/>
        <v>452</v>
      </c>
      <c r="Z708">
        <f t="shared" ref="Z708:Z771" si="374">Y708+1</f>
        <v>453</v>
      </c>
      <c r="AA708">
        <f t="shared" si="370"/>
        <v>951</v>
      </c>
      <c r="AB708">
        <f t="shared" si="371"/>
        <v>500</v>
      </c>
      <c r="AM708" t="str">
        <f t="shared" si="372"/>
        <v>201901LP</v>
      </c>
      <c r="AN708">
        <f t="shared" ca="1" si="351"/>
        <v>34.000467836257322</v>
      </c>
      <c r="AO708">
        <f t="shared" ca="1" si="352"/>
        <v>1.9883040935672516</v>
      </c>
      <c r="AP708">
        <f t="shared" ca="1" si="353"/>
        <v>3.0409356725146197</v>
      </c>
      <c r="AQ708">
        <f t="shared" ca="1" si="354"/>
        <v>3.9766081871345031</v>
      </c>
      <c r="AR708">
        <f t="shared" ca="1" si="355"/>
        <v>12.982456140350877</v>
      </c>
      <c r="AS708">
        <f ca="1">P708/J708</f>
        <v>-6.0436366729518062E-2</v>
      </c>
    </row>
    <row r="709" spans="1:45" hidden="1" outlineLevel="1" x14ac:dyDescent="0.4">
      <c r="A709">
        <f t="shared" si="361"/>
        <v>201901</v>
      </c>
      <c r="B709" t="s">
        <v>785</v>
      </c>
      <c r="C709" t="s">
        <v>647</v>
      </c>
      <c r="D709" t="str">
        <f t="shared" ca="1" si="350"/>
        <v>I108</v>
      </c>
      <c r="E709">
        <f t="shared" ca="1" si="362"/>
        <v>6</v>
      </c>
      <c r="F709">
        <f t="shared" ca="1" si="363"/>
        <v>33</v>
      </c>
      <c r="G709" t="str">
        <f t="shared" ref="G709:G772" ca="1" si="375">LEFT(H709,3)</f>
        <v>S10</v>
      </c>
      <c r="H709" t="str">
        <f t="shared" ref="H709:H772" ca="1" si="376">"S"&amp;RANDBETWEEN(101,120)</f>
        <v>S101</v>
      </c>
      <c r="I709">
        <f ca="1">VLOOKUP(D709,PRC!$A$2:$B$21,2,0)*E709</f>
        <v>240000</v>
      </c>
      <c r="J709">
        <f t="shared" ca="1" si="364"/>
        <v>155996</v>
      </c>
      <c r="K709">
        <f ca="1">VLOOKUP(D709,PRC!$A$1:$C$21,3,0)*E709</f>
        <v>110400</v>
      </c>
      <c r="L709">
        <f t="shared" ca="1" si="356"/>
        <v>2000</v>
      </c>
      <c r="M709">
        <f t="shared" ca="1" si="357"/>
        <v>5000</v>
      </c>
      <c r="N709">
        <f t="shared" ca="1" si="358"/>
        <v>10000</v>
      </c>
      <c r="O709">
        <f t="shared" ca="1" si="359"/>
        <v>31000</v>
      </c>
      <c r="P709">
        <f t="shared" ca="1" si="360"/>
        <v>-2404</v>
      </c>
      <c r="Q709">
        <f ca="1">IF(P709&gt;0,1,0)</f>
        <v>0</v>
      </c>
      <c r="R709">
        <f t="shared" ca="1" si="365"/>
        <v>35</v>
      </c>
      <c r="S709">
        <f t="shared" ca="1" si="366"/>
        <v>1</v>
      </c>
      <c r="T709">
        <f t="shared" ca="1" si="367"/>
        <v>2</v>
      </c>
      <c r="U709">
        <f t="shared" ca="1" si="368"/>
        <v>4</v>
      </c>
      <c r="V709">
        <f t="shared" ca="1" si="369"/>
        <v>13</v>
      </c>
      <c r="X709">
        <f t="shared" si="373"/>
        <v>709</v>
      </c>
      <c r="Y709">
        <f t="shared" ref="Y709:Y772" si="377">IF(C709=C708,Y708,X709)</f>
        <v>452</v>
      </c>
      <c r="Z709">
        <f t="shared" si="374"/>
        <v>453</v>
      </c>
      <c r="AA709">
        <f t="shared" si="370"/>
        <v>951</v>
      </c>
      <c r="AB709">
        <f t="shared" si="371"/>
        <v>500</v>
      </c>
      <c r="AM709" t="str">
        <f t="shared" si="372"/>
        <v>201901LP</v>
      </c>
      <c r="AN709">
        <f t="shared" ca="1" si="351"/>
        <v>35.001666666666665</v>
      </c>
      <c r="AO709">
        <f t="shared" ca="1" si="352"/>
        <v>0.83333333333333337</v>
      </c>
      <c r="AP709">
        <f t="shared" ca="1" si="353"/>
        <v>2.083333333333333</v>
      </c>
      <c r="AQ709">
        <f t="shared" ca="1" si="354"/>
        <v>4.1666666666666661</v>
      </c>
      <c r="AR709">
        <f t="shared" ca="1" si="355"/>
        <v>12.916666666666668</v>
      </c>
      <c r="AS709">
        <f ca="1">P709/J709</f>
        <v>-1.5410651555168081E-2</v>
      </c>
    </row>
    <row r="710" spans="1:45" hidden="1" outlineLevel="1" x14ac:dyDescent="0.4">
      <c r="A710">
        <f t="shared" si="361"/>
        <v>201901</v>
      </c>
      <c r="B710" t="s">
        <v>786</v>
      </c>
      <c r="C710" t="s">
        <v>647</v>
      </c>
      <c r="D710" t="str">
        <f t="shared" ref="D710:D773" ca="1" si="378">"I"&amp;RANDBETWEEN(101,120)</f>
        <v>I115</v>
      </c>
      <c r="E710">
        <f t="shared" ca="1" si="362"/>
        <v>8</v>
      </c>
      <c r="F710">
        <f t="shared" ca="1" si="363"/>
        <v>30</v>
      </c>
      <c r="G710" t="str">
        <f t="shared" ca="1" si="375"/>
        <v>S11</v>
      </c>
      <c r="H710" t="str">
        <f t="shared" ca="1" si="376"/>
        <v>S113</v>
      </c>
      <c r="I710">
        <f ca="1">VLOOKUP(D710,PRC!$A$2:$B$21,2,0)*E710</f>
        <v>40000</v>
      </c>
      <c r="J710">
        <f t="shared" ca="1" si="364"/>
        <v>26395.999999999996</v>
      </c>
      <c r="K710">
        <f ca="1">VLOOKUP(D710,PRC!$A$1:$C$21,3,0)*E710</f>
        <v>19200</v>
      </c>
      <c r="L710">
        <f t="shared" ca="1" si="356"/>
        <v>1000</v>
      </c>
      <c r="M710">
        <f t="shared" ca="1" si="357"/>
        <v>1000</v>
      </c>
      <c r="N710">
        <f t="shared" ca="1" si="358"/>
        <v>2000</v>
      </c>
      <c r="O710">
        <f t="shared" ca="1" si="359"/>
        <v>4000</v>
      </c>
      <c r="P710">
        <f t="shared" ca="1" si="360"/>
        <v>-804.00000000000364</v>
      </c>
      <c r="Q710">
        <f ca="1">IF(P710&gt;0,1,0)</f>
        <v>0</v>
      </c>
      <c r="R710">
        <f t="shared" ca="1" si="365"/>
        <v>34</v>
      </c>
      <c r="S710">
        <f t="shared" ca="1" si="366"/>
        <v>3</v>
      </c>
      <c r="T710">
        <f t="shared" ca="1" si="367"/>
        <v>2</v>
      </c>
      <c r="U710">
        <f t="shared" ca="1" si="368"/>
        <v>4</v>
      </c>
      <c r="V710">
        <f t="shared" ca="1" si="369"/>
        <v>11</v>
      </c>
      <c r="X710">
        <f t="shared" si="373"/>
        <v>710</v>
      </c>
      <c r="Y710">
        <f t="shared" si="377"/>
        <v>452</v>
      </c>
      <c r="Z710">
        <f t="shared" si="374"/>
        <v>453</v>
      </c>
      <c r="AA710">
        <f t="shared" si="370"/>
        <v>951</v>
      </c>
      <c r="AB710">
        <f t="shared" si="371"/>
        <v>500</v>
      </c>
      <c r="AM710" t="str">
        <f t="shared" si="372"/>
        <v>201901LP</v>
      </c>
      <c r="AN710">
        <f t="shared" ca="1" si="351"/>
        <v>34.010000000000005</v>
      </c>
      <c r="AO710">
        <f t="shared" ca="1" si="352"/>
        <v>2.5</v>
      </c>
      <c r="AP710">
        <f t="shared" ca="1" si="353"/>
        <v>2.5</v>
      </c>
      <c r="AQ710">
        <f t="shared" ca="1" si="354"/>
        <v>5</v>
      </c>
      <c r="AR710">
        <f t="shared" ca="1" si="355"/>
        <v>10</v>
      </c>
      <c r="AS710">
        <f ca="1">P710/J710</f>
        <v>-3.0459160478860575E-2</v>
      </c>
    </row>
    <row r="711" spans="1:45" hidden="1" outlineLevel="1" x14ac:dyDescent="0.4">
      <c r="A711">
        <f t="shared" si="361"/>
        <v>201901</v>
      </c>
      <c r="B711" t="s">
        <v>787</v>
      </c>
      <c r="C711" t="s">
        <v>647</v>
      </c>
      <c r="D711" t="str">
        <f t="shared" ca="1" si="378"/>
        <v>I115</v>
      </c>
      <c r="E711">
        <f t="shared" ca="1" si="362"/>
        <v>5</v>
      </c>
      <c r="F711">
        <f t="shared" ca="1" si="363"/>
        <v>35</v>
      </c>
      <c r="G711" t="str">
        <f t="shared" ca="1" si="375"/>
        <v>S10</v>
      </c>
      <c r="H711" t="str">
        <f t="shared" ca="1" si="376"/>
        <v>S106</v>
      </c>
      <c r="I711">
        <f ca="1">VLOOKUP(D711,PRC!$A$2:$B$21,2,0)*E711</f>
        <v>25000</v>
      </c>
      <c r="J711">
        <f t="shared" ca="1" si="364"/>
        <v>16495.999999999996</v>
      </c>
      <c r="K711">
        <f ca="1">VLOOKUP(D711,PRC!$A$1:$C$21,3,0)*E711</f>
        <v>12000</v>
      </c>
      <c r="L711">
        <f t="shared" ca="1" si="356"/>
        <v>1000</v>
      </c>
      <c r="M711">
        <f t="shared" ca="1" si="357"/>
        <v>1000</v>
      </c>
      <c r="N711">
        <f t="shared" ca="1" si="358"/>
        <v>0</v>
      </c>
      <c r="O711">
        <f t="shared" ca="1" si="359"/>
        <v>3000</v>
      </c>
      <c r="P711">
        <f t="shared" ca="1" si="360"/>
        <v>-504.00000000000364</v>
      </c>
      <c r="Q711">
        <f ca="1">IF(P711&gt;0,1,0)</f>
        <v>0</v>
      </c>
      <c r="R711">
        <f t="shared" ca="1" si="365"/>
        <v>34</v>
      </c>
      <c r="S711">
        <f t="shared" ca="1" si="366"/>
        <v>3</v>
      </c>
      <c r="T711">
        <f t="shared" ca="1" si="367"/>
        <v>2</v>
      </c>
      <c r="U711">
        <f t="shared" ca="1" si="368"/>
        <v>1</v>
      </c>
      <c r="V711">
        <f t="shared" ca="1" si="369"/>
        <v>12</v>
      </c>
      <c r="X711">
        <f t="shared" si="373"/>
        <v>711</v>
      </c>
      <c r="Y711">
        <f t="shared" si="377"/>
        <v>452</v>
      </c>
      <c r="Z711">
        <f t="shared" si="374"/>
        <v>453</v>
      </c>
      <c r="AA711">
        <f t="shared" si="370"/>
        <v>951</v>
      </c>
      <c r="AB711">
        <f t="shared" si="371"/>
        <v>500</v>
      </c>
      <c r="AM711" t="str">
        <f t="shared" si="372"/>
        <v>201901LP</v>
      </c>
      <c r="AN711">
        <f t="shared" ca="1" si="351"/>
        <v>34.016000000000012</v>
      </c>
      <c r="AO711">
        <f t="shared" ca="1" si="352"/>
        <v>4</v>
      </c>
      <c r="AP711">
        <f t="shared" ca="1" si="353"/>
        <v>4</v>
      </c>
      <c r="AQ711">
        <f t="shared" ca="1" si="354"/>
        <v>0</v>
      </c>
      <c r="AR711">
        <f t="shared" ca="1" si="355"/>
        <v>12</v>
      </c>
      <c r="AS711">
        <f ca="1">P711/J711</f>
        <v>-3.0552861299709248E-2</v>
      </c>
    </row>
    <row r="712" spans="1:45" hidden="1" outlineLevel="1" x14ac:dyDescent="0.4">
      <c r="A712">
        <f t="shared" si="361"/>
        <v>201901</v>
      </c>
      <c r="B712" t="s">
        <v>788</v>
      </c>
      <c r="C712" t="s">
        <v>647</v>
      </c>
      <c r="D712" t="str">
        <f t="shared" ca="1" si="378"/>
        <v>I107</v>
      </c>
      <c r="E712">
        <f t="shared" ca="1" si="362"/>
        <v>10</v>
      </c>
      <c r="F712">
        <f t="shared" ca="1" si="363"/>
        <v>35</v>
      </c>
      <c r="G712" t="str">
        <f t="shared" ca="1" si="375"/>
        <v>S10</v>
      </c>
      <c r="H712" t="str">
        <f t="shared" ca="1" si="376"/>
        <v>S106</v>
      </c>
      <c r="I712">
        <f ca="1">VLOOKUP(D712,PRC!$A$2:$B$21,2,0)*E712</f>
        <v>1500000</v>
      </c>
      <c r="J712">
        <f t="shared" ca="1" si="364"/>
        <v>1004995.9999999999</v>
      </c>
      <c r="K712">
        <f ca="1">VLOOKUP(D712,PRC!$A$1:$C$21,3,0)*E712</f>
        <v>855000</v>
      </c>
      <c r="L712">
        <f t="shared" ca="1" si="356"/>
        <v>45000</v>
      </c>
      <c r="M712">
        <f t="shared" ca="1" si="357"/>
        <v>15000</v>
      </c>
      <c r="N712">
        <f t="shared" ca="1" si="358"/>
        <v>60000</v>
      </c>
      <c r="O712">
        <f t="shared" ca="1" si="359"/>
        <v>150000</v>
      </c>
      <c r="P712">
        <f t="shared" ca="1" si="360"/>
        <v>-120004.00000000012</v>
      </c>
      <c r="Q712">
        <f ca="1">IF(P712&gt;0,1,0)</f>
        <v>0</v>
      </c>
      <c r="R712">
        <f t="shared" ca="1" si="365"/>
        <v>33</v>
      </c>
      <c r="S712">
        <f t="shared" ca="1" si="366"/>
        <v>3</v>
      </c>
      <c r="T712">
        <f t="shared" ca="1" si="367"/>
        <v>1</v>
      </c>
      <c r="U712">
        <f t="shared" ca="1" si="368"/>
        <v>4</v>
      </c>
      <c r="V712">
        <f t="shared" ca="1" si="369"/>
        <v>10</v>
      </c>
      <c r="X712">
        <f t="shared" si="373"/>
        <v>712</v>
      </c>
      <c r="Y712">
        <f t="shared" si="377"/>
        <v>452</v>
      </c>
      <c r="Z712">
        <f t="shared" si="374"/>
        <v>453</v>
      </c>
      <c r="AA712">
        <f t="shared" si="370"/>
        <v>951</v>
      </c>
      <c r="AB712">
        <f t="shared" si="371"/>
        <v>500</v>
      </c>
      <c r="AM712" t="str">
        <f t="shared" si="372"/>
        <v>201901LP</v>
      </c>
      <c r="AN712">
        <f t="shared" ref="AN712:AN775" ca="1" si="379">(1-J712/I712)*100</f>
        <v>33.000266666666676</v>
      </c>
      <c r="AO712">
        <f t="shared" ref="AO712:AO775" ca="1" si="380">L712/$I712*100</f>
        <v>3</v>
      </c>
      <c r="AP712">
        <f t="shared" ref="AP712:AP775" ca="1" si="381">M712/$I712*100</f>
        <v>1</v>
      </c>
      <c r="AQ712">
        <f t="shared" ref="AQ712:AQ775" ca="1" si="382">N712/$I712*100</f>
        <v>4</v>
      </c>
      <c r="AR712">
        <f t="shared" ref="AR712:AR775" ca="1" si="383">O712/$I712*100</f>
        <v>10</v>
      </c>
      <c r="AS712">
        <f ca="1">P712/J712</f>
        <v>-0.11940744042762372</v>
      </c>
    </row>
    <row r="713" spans="1:45" hidden="1" outlineLevel="1" x14ac:dyDescent="0.4">
      <c r="A713">
        <f t="shared" si="361"/>
        <v>201901</v>
      </c>
      <c r="B713" t="s">
        <v>789</v>
      </c>
      <c r="C713" t="s">
        <v>647</v>
      </c>
      <c r="D713" t="str">
        <f t="shared" ca="1" si="378"/>
        <v>I112</v>
      </c>
      <c r="E713">
        <f t="shared" ca="1" si="362"/>
        <v>10</v>
      </c>
      <c r="F713">
        <f t="shared" ca="1" si="363"/>
        <v>32</v>
      </c>
      <c r="G713" t="str">
        <f t="shared" ca="1" si="375"/>
        <v>S11</v>
      </c>
      <c r="H713" t="str">
        <f t="shared" ca="1" si="376"/>
        <v>S113</v>
      </c>
      <c r="I713">
        <f ca="1">VLOOKUP(D713,PRC!$A$2:$B$21,2,0)*E713</f>
        <v>650000</v>
      </c>
      <c r="J713">
        <f t="shared" ca="1" si="364"/>
        <v>428995.99999999994</v>
      </c>
      <c r="K713">
        <f ca="1">VLOOKUP(D713,PRC!$A$1:$C$21,3,0)*E713</f>
        <v>325000</v>
      </c>
      <c r="L713">
        <f t="shared" ca="1" si="356"/>
        <v>13000</v>
      </c>
      <c r="M713">
        <f t="shared" ca="1" si="357"/>
        <v>7000</v>
      </c>
      <c r="N713">
        <f t="shared" ca="1" si="358"/>
        <v>7000</v>
      </c>
      <c r="O713">
        <f t="shared" ca="1" si="359"/>
        <v>85000</v>
      </c>
      <c r="P713">
        <f t="shared" ca="1" si="360"/>
        <v>-8004.0000000000582</v>
      </c>
      <c r="Q713">
        <f ca="1">IF(P713&gt;0,1,0)</f>
        <v>0</v>
      </c>
      <c r="R713">
        <f t="shared" ca="1" si="365"/>
        <v>34</v>
      </c>
      <c r="S713">
        <f t="shared" ca="1" si="366"/>
        <v>2</v>
      </c>
      <c r="T713">
        <f t="shared" ca="1" si="367"/>
        <v>1</v>
      </c>
      <c r="U713">
        <f t="shared" ca="1" si="368"/>
        <v>1</v>
      </c>
      <c r="V713">
        <f t="shared" ca="1" si="369"/>
        <v>13</v>
      </c>
      <c r="X713">
        <f t="shared" si="373"/>
        <v>713</v>
      </c>
      <c r="Y713">
        <f t="shared" si="377"/>
        <v>452</v>
      </c>
      <c r="Z713">
        <f t="shared" si="374"/>
        <v>453</v>
      </c>
      <c r="AA713">
        <f t="shared" si="370"/>
        <v>951</v>
      </c>
      <c r="AB713">
        <f t="shared" si="371"/>
        <v>500</v>
      </c>
      <c r="AM713" t="str">
        <f t="shared" si="372"/>
        <v>201901LP</v>
      </c>
      <c r="AN713">
        <f t="shared" ca="1" si="379"/>
        <v>34.000615384615394</v>
      </c>
      <c r="AO713">
        <f t="shared" ca="1" si="380"/>
        <v>2</v>
      </c>
      <c r="AP713">
        <f t="shared" ca="1" si="381"/>
        <v>1.0769230769230769</v>
      </c>
      <c r="AQ713">
        <f t="shared" ca="1" si="382"/>
        <v>1.0769230769230769</v>
      </c>
      <c r="AR713">
        <f t="shared" ca="1" si="383"/>
        <v>13.076923076923078</v>
      </c>
      <c r="AS713">
        <f ca="1">P713/J713</f>
        <v>-1.8657516620201726E-2</v>
      </c>
    </row>
    <row r="714" spans="1:45" hidden="1" outlineLevel="1" x14ac:dyDescent="0.4">
      <c r="A714">
        <f t="shared" si="361"/>
        <v>201901</v>
      </c>
      <c r="B714" t="s">
        <v>790</v>
      </c>
      <c r="C714" t="s">
        <v>647</v>
      </c>
      <c r="D714" t="str">
        <f t="shared" ca="1" si="378"/>
        <v>I108</v>
      </c>
      <c r="E714">
        <f t="shared" ca="1" si="362"/>
        <v>10</v>
      </c>
      <c r="F714">
        <f t="shared" ca="1" si="363"/>
        <v>35</v>
      </c>
      <c r="G714" t="str">
        <f t="shared" ca="1" si="375"/>
        <v>S11</v>
      </c>
      <c r="H714" t="str">
        <f t="shared" ca="1" si="376"/>
        <v>S110</v>
      </c>
      <c r="I714">
        <f ca="1">VLOOKUP(D714,PRC!$A$2:$B$21,2,0)*E714</f>
        <v>400000</v>
      </c>
      <c r="J714">
        <f t="shared" ca="1" si="364"/>
        <v>271996</v>
      </c>
      <c r="K714">
        <f ca="1">VLOOKUP(D714,PRC!$A$1:$C$21,3,0)*E714</f>
        <v>184000</v>
      </c>
      <c r="L714">
        <f t="shared" ca="1" si="356"/>
        <v>12000</v>
      </c>
      <c r="M714">
        <f t="shared" ca="1" si="357"/>
        <v>8000</v>
      </c>
      <c r="N714">
        <f t="shared" ca="1" si="358"/>
        <v>16000</v>
      </c>
      <c r="O714">
        <f t="shared" ca="1" si="359"/>
        <v>44000</v>
      </c>
      <c r="P714">
        <f t="shared" ca="1" si="360"/>
        <v>7996</v>
      </c>
      <c r="Q714">
        <f ca="1">IF(P714&gt;0,1,0)</f>
        <v>1</v>
      </c>
      <c r="R714">
        <f t="shared" ca="1" si="365"/>
        <v>32</v>
      </c>
      <c r="S714">
        <f t="shared" ca="1" si="366"/>
        <v>3</v>
      </c>
      <c r="T714">
        <f t="shared" ca="1" si="367"/>
        <v>2</v>
      </c>
      <c r="U714">
        <f t="shared" ca="1" si="368"/>
        <v>4</v>
      </c>
      <c r="V714">
        <f t="shared" ca="1" si="369"/>
        <v>11</v>
      </c>
      <c r="X714">
        <f t="shared" si="373"/>
        <v>714</v>
      </c>
      <c r="Y714">
        <f t="shared" si="377"/>
        <v>452</v>
      </c>
      <c r="Z714">
        <f t="shared" si="374"/>
        <v>453</v>
      </c>
      <c r="AA714">
        <f t="shared" si="370"/>
        <v>951</v>
      </c>
      <c r="AB714">
        <f t="shared" si="371"/>
        <v>500</v>
      </c>
      <c r="AM714" t="str">
        <f t="shared" si="372"/>
        <v>201901LP</v>
      </c>
      <c r="AN714">
        <f t="shared" ca="1" si="379"/>
        <v>32.001000000000005</v>
      </c>
      <c r="AO714">
        <f t="shared" ca="1" si="380"/>
        <v>3</v>
      </c>
      <c r="AP714">
        <f t="shared" ca="1" si="381"/>
        <v>2</v>
      </c>
      <c r="AQ714">
        <f t="shared" ca="1" si="382"/>
        <v>4</v>
      </c>
      <c r="AR714">
        <f t="shared" ca="1" si="383"/>
        <v>11</v>
      </c>
      <c r="AS714">
        <f ca="1">P714/J714</f>
        <v>2.9397491139575582E-2</v>
      </c>
    </row>
    <row r="715" spans="1:45" hidden="1" outlineLevel="1" x14ac:dyDescent="0.4">
      <c r="A715">
        <f t="shared" si="361"/>
        <v>201901</v>
      </c>
      <c r="B715" t="s">
        <v>791</v>
      </c>
      <c r="C715" t="s">
        <v>647</v>
      </c>
      <c r="D715" t="str">
        <f t="shared" ca="1" si="378"/>
        <v>I102</v>
      </c>
      <c r="E715">
        <f t="shared" ca="1" si="362"/>
        <v>6</v>
      </c>
      <c r="F715">
        <f t="shared" ca="1" si="363"/>
        <v>35</v>
      </c>
      <c r="G715" t="str">
        <f t="shared" ca="1" si="375"/>
        <v>S11</v>
      </c>
      <c r="H715" t="str">
        <f t="shared" ca="1" si="376"/>
        <v>S111</v>
      </c>
      <c r="I715">
        <f ca="1">VLOOKUP(D715,PRC!$A$2:$B$21,2,0)*E715</f>
        <v>240000</v>
      </c>
      <c r="J715">
        <f t="shared" ca="1" si="364"/>
        <v>155996</v>
      </c>
      <c r="K715">
        <f ca="1">VLOOKUP(D715,PRC!$A$1:$C$21,3,0)*E715</f>
        <v>112800</v>
      </c>
      <c r="L715">
        <f t="shared" ca="1" si="356"/>
        <v>2000</v>
      </c>
      <c r="M715">
        <f t="shared" ca="1" si="357"/>
        <v>2000</v>
      </c>
      <c r="N715">
        <f t="shared" ca="1" si="358"/>
        <v>7000</v>
      </c>
      <c r="O715">
        <f t="shared" ca="1" si="359"/>
        <v>34000</v>
      </c>
      <c r="P715">
        <f t="shared" ca="1" si="360"/>
        <v>-1804</v>
      </c>
      <c r="Q715">
        <f ca="1">IF(P715&gt;0,1,0)</f>
        <v>0</v>
      </c>
      <c r="R715">
        <f t="shared" ca="1" si="365"/>
        <v>35</v>
      </c>
      <c r="S715">
        <f t="shared" ca="1" si="366"/>
        <v>1</v>
      </c>
      <c r="T715">
        <f t="shared" ca="1" si="367"/>
        <v>1</v>
      </c>
      <c r="U715">
        <f t="shared" ca="1" si="368"/>
        <v>3</v>
      </c>
      <c r="V715">
        <f t="shared" ca="1" si="369"/>
        <v>14</v>
      </c>
      <c r="X715">
        <f t="shared" si="373"/>
        <v>715</v>
      </c>
      <c r="Y715">
        <f t="shared" si="377"/>
        <v>452</v>
      </c>
      <c r="Z715">
        <f t="shared" si="374"/>
        <v>453</v>
      </c>
      <c r="AA715">
        <f t="shared" si="370"/>
        <v>951</v>
      </c>
      <c r="AB715">
        <f t="shared" si="371"/>
        <v>500</v>
      </c>
      <c r="AM715" t="str">
        <f t="shared" si="372"/>
        <v>201901LP</v>
      </c>
      <c r="AN715">
        <f t="shared" ca="1" si="379"/>
        <v>35.001666666666665</v>
      </c>
      <c r="AO715">
        <f t="shared" ca="1" si="380"/>
        <v>0.83333333333333337</v>
      </c>
      <c r="AP715">
        <f t="shared" ca="1" si="381"/>
        <v>0.83333333333333337</v>
      </c>
      <c r="AQ715">
        <f t="shared" ca="1" si="382"/>
        <v>2.9166666666666665</v>
      </c>
      <c r="AR715">
        <f t="shared" ca="1" si="383"/>
        <v>14.166666666666666</v>
      </c>
      <c r="AS715">
        <f ca="1">P715/J715</f>
        <v>-1.156439908715608E-2</v>
      </c>
    </row>
    <row r="716" spans="1:45" hidden="1" outlineLevel="1" x14ac:dyDescent="0.4">
      <c r="A716">
        <f t="shared" si="361"/>
        <v>201901</v>
      </c>
      <c r="B716" t="s">
        <v>792</v>
      </c>
      <c r="C716" t="s">
        <v>647</v>
      </c>
      <c r="D716" t="str">
        <f t="shared" ca="1" si="378"/>
        <v>I107</v>
      </c>
      <c r="E716">
        <f t="shared" ca="1" si="362"/>
        <v>7</v>
      </c>
      <c r="F716">
        <f t="shared" ca="1" si="363"/>
        <v>32</v>
      </c>
      <c r="G716" t="str">
        <f t="shared" ca="1" si="375"/>
        <v>S10</v>
      </c>
      <c r="H716" t="str">
        <f t="shared" ca="1" si="376"/>
        <v>S104</v>
      </c>
      <c r="I716">
        <f ca="1">VLOOKUP(D716,PRC!$A$2:$B$21,2,0)*E716</f>
        <v>1050000</v>
      </c>
      <c r="J716">
        <f t="shared" ca="1" si="364"/>
        <v>692995.99999999988</v>
      </c>
      <c r="K716">
        <f ca="1">VLOOKUP(D716,PRC!$A$1:$C$21,3,0)*E716</f>
        <v>598500</v>
      </c>
      <c r="L716">
        <f t="shared" ref="L716:L779" ca="1" si="384">ROUND($I716*S716,-5)/100</f>
        <v>32000</v>
      </c>
      <c r="M716">
        <f t="shared" ref="M716:M779" ca="1" si="385">ROUND($I716*T716,-5)/100</f>
        <v>11000</v>
      </c>
      <c r="N716">
        <f t="shared" ref="N716:N779" ca="1" si="386">ROUND($I716*U716,-5)/100</f>
        <v>53000</v>
      </c>
      <c r="O716">
        <f t="shared" ref="O716:O779" ca="1" si="387">ROUND($I716*V716,-5)/100</f>
        <v>116000</v>
      </c>
      <c r="P716">
        <f t="shared" ref="P716:P779" ca="1" si="388">J716-SUM(K716:O716)</f>
        <v>-117504.00000000012</v>
      </c>
      <c r="Q716">
        <f ca="1">IF(P716&gt;0,1,0)</f>
        <v>0</v>
      </c>
      <c r="R716">
        <f t="shared" ca="1" si="365"/>
        <v>34</v>
      </c>
      <c r="S716">
        <f t="shared" ca="1" si="366"/>
        <v>3</v>
      </c>
      <c r="T716">
        <f t="shared" ca="1" si="367"/>
        <v>1</v>
      </c>
      <c r="U716">
        <f t="shared" ca="1" si="368"/>
        <v>5</v>
      </c>
      <c r="V716">
        <f t="shared" ca="1" si="369"/>
        <v>11</v>
      </c>
      <c r="X716">
        <f t="shared" si="373"/>
        <v>716</v>
      </c>
      <c r="Y716">
        <f t="shared" si="377"/>
        <v>452</v>
      </c>
      <c r="Z716">
        <f t="shared" si="374"/>
        <v>453</v>
      </c>
      <c r="AA716">
        <f t="shared" si="370"/>
        <v>951</v>
      </c>
      <c r="AB716">
        <f t="shared" si="371"/>
        <v>500</v>
      </c>
      <c r="AM716" t="str">
        <f t="shared" si="372"/>
        <v>201901LP</v>
      </c>
      <c r="AN716">
        <f t="shared" ca="1" si="379"/>
        <v>34.000380952380958</v>
      </c>
      <c r="AO716">
        <f t="shared" ca="1" si="380"/>
        <v>3.0476190476190474</v>
      </c>
      <c r="AP716">
        <f t="shared" ca="1" si="381"/>
        <v>1.0476190476190477</v>
      </c>
      <c r="AQ716">
        <f t="shared" ca="1" si="382"/>
        <v>5.0476190476190474</v>
      </c>
      <c r="AR716">
        <f t="shared" ca="1" si="383"/>
        <v>11.047619047619047</v>
      </c>
      <c r="AS716">
        <f ca="1">P716/J716</f>
        <v>-0.16955942025639417</v>
      </c>
    </row>
    <row r="717" spans="1:45" hidden="1" outlineLevel="1" x14ac:dyDescent="0.4">
      <c r="A717">
        <f t="shared" si="361"/>
        <v>201901</v>
      </c>
      <c r="B717" t="s">
        <v>793</v>
      </c>
      <c r="C717" t="s">
        <v>647</v>
      </c>
      <c r="D717" t="str">
        <f t="shared" ca="1" si="378"/>
        <v>I110</v>
      </c>
      <c r="E717">
        <f t="shared" ca="1" si="362"/>
        <v>7</v>
      </c>
      <c r="F717">
        <f t="shared" ca="1" si="363"/>
        <v>32</v>
      </c>
      <c r="G717" t="str">
        <f t="shared" ca="1" si="375"/>
        <v>S11</v>
      </c>
      <c r="H717" t="str">
        <f t="shared" ca="1" si="376"/>
        <v>S114</v>
      </c>
      <c r="I717">
        <f ca="1">VLOOKUP(D717,PRC!$A$2:$B$21,2,0)*E717</f>
        <v>2100000</v>
      </c>
      <c r="J717">
        <f t="shared" ca="1" si="364"/>
        <v>1427995.9999999998</v>
      </c>
      <c r="K717">
        <f ca="1">VLOOKUP(D717,PRC!$A$1:$C$21,3,0)*E717</f>
        <v>966000</v>
      </c>
      <c r="L717">
        <f t="shared" ca="1" si="384"/>
        <v>21000</v>
      </c>
      <c r="M717">
        <f t="shared" ca="1" si="385"/>
        <v>63000</v>
      </c>
      <c r="N717">
        <f t="shared" ca="1" si="386"/>
        <v>21000</v>
      </c>
      <c r="O717">
        <f t="shared" ca="1" si="387"/>
        <v>294000</v>
      </c>
      <c r="P717">
        <f t="shared" ca="1" si="388"/>
        <v>62995.999999999767</v>
      </c>
      <c r="Q717">
        <f ca="1">IF(P717&gt;0,1,0)</f>
        <v>1</v>
      </c>
      <c r="R717">
        <f t="shared" ca="1" si="365"/>
        <v>32</v>
      </c>
      <c r="S717">
        <f t="shared" ca="1" si="366"/>
        <v>1</v>
      </c>
      <c r="T717">
        <f t="shared" ca="1" si="367"/>
        <v>3</v>
      </c>
      <c r="U717">
        <f t="shared" ca="1" si="368"/>
        <v>1</v>
      </c>
      <c r="V717">
        <f t="shared" ca="1" si="369"/>
        <v>14</v>
      </c>
      <c r="X717">
        <f t="shared" si="373"/>
        <v>717</v>
      </c>
      <c r="Y717">
        <f t="shared" si="377"/>
        <v>452</v>
      </c>
      <c r="Z717">
        <f t="shared" si="374"/>
        <v>453</v>
      </c>
      <c r="AA717">
        <f t="shared" si="370"/>
        <v>951</v>
      </c>
      <c r="AB717">
        <f t="shared" si="371"/>
        <v>500</v>
      </c>
      <c r="AM717" t="str">
        <f t="shared" si="372"/>
        <v>201901LP</v>
      </c>
      <c r="AN717">
        <f t="shared" ca="1" si="379"/>
        <v>32.000190476190483</v>
      </c>
      <c r="AO717">
        <f t="shared" ca="1" si="380"/>
        <v>1</v>
      </c>
      <c r="AP717">
        <f t="shared" ca="1" si="381"/>
        <v>3</v>
      </c>
      <c r="AQ717">
        <f t="shared" ca="1" si="382"/>
        <v>1</v>
      </c>
      <c r="AR717">
        <f t="shared" ca="1" si="383"/>
        <v>14.000000000000002</v>
      </c>
      <c r="AS717">
        <f ca="1">P717/J717</f>
        <v>4.4114969509718362E-2</v>
      </c>
    </row>
    <row r="718" spans="1:45" hidden="1" outlineLevel="1" x14ac:dyDescent="0.4">
      <c r="A718">
        <f t="shared" si="361"/>
        <v>201901</v>
      </c>
      <c r="B718" t="s">
        <v>794</v>
      </c>
      <c r="C718" t="s">
        <v>647</v>
      </c>
      <c r="D718" t="str">
        <f t="shared" ca="1" si="378"/>
        <v>I120</v>
      </c>
      <c r="E718">
        <f t="shared" ca="1" si="362"/>
        <v>7</v>
      </c>
      <c r="F718">
        <f t="shared" ca="1" si="363"/>
        <v>32</v>
      </c>
      <c r="G718" t="str">
        <f t="shared" ca="1" si="375"/>
        <v>S10</v>
      </c>
      <c r="H718" t="str">
        <f t="shared" ca="1" si="376"/>
        <v>S104</v>
      </c>
      <c r="I718">
        <f ca="1">VLOOKUP(D718,PRC!$A$2:$B$21,2,0)*E718</f>
        <v>30100000</v>
      </c>
      <c r="J718">
        <f t="shared" ca="1" si="364"/>
        <v>19564996</v>
      </c>
      <c r="K718">
        <f ca="1">VLOOKUP(D718,PRC!$A$1:$C$21,3,0)*E718</f>
        <v>13545000</v>
      </c>
      <c r="L718">
        <f t="shared" ca="1" si="384"/>
        <v>903000</v>
      </c>
      <c r="M718">
        <f t="shared" ca="1" si="385"/>
        <v>602000</v>
      </c>
      <c r="N718">
        <f t="shared" ca="1" si="386"/>
        <v>903000</v>
      </c>
      <c r="O718">
        <f t="shared" ca="1" si="387"/>
        <v>3311000</v>
      </c>
      <c r="P718">
        <f t="shared" ca="1" si="388"/>
        <v>300996</v>
      </c>
      <c r="Q718">
        <f ca="1">IF(P718&gt;0,1,0)</f>
        <v>1</v>
      </c>
      <c r="R718">
        <f t="shared" ca="1" si="365"/>
        <v>35</v>
      </c>
      <c r="S718">
        <f t="shared" ca="1" si="366"/>
        <v>3</v>
      </c>
      <c r="T718">
        <f t="shared" ca="1" si="367"/>
        <v>2</v>
      </c>
      <c r="U718">
        <f t="shared" ca="1" si="368"/>
        <v>3</v>
      </c>
      <c r="V718">
        <f t="shared" ca="1" si="369"/>
        <v>11</v>
      </c>
      <c r="X718">
        <f t="shared" si="373"/>
        <v>718</v>
      </c>
      <c r="Y718">
        <f t="shared" si="377"/>
        <v>452</v>
      </c>
      <c r="Z718">
        <f t="shared" si="374"/>
        <v>453</v>
      </c>
      <c r="AA718">
        <f t="shared" si="370"/>
        <v>951</v>
      </c>
      <c r="AB718">
        <f t="shared" si="371"/>
        <v>500</v>
      </c>
      <c r="AM718" t="str">
        <f t="shared" si="372"/>
        <v>201901LP</v>
      </c>
      <c r="AN718">
        <f t="shared" ca="1" si="379"/>
        <v>35.000013289036545</v>
      </c>
      <c r="AO718">
        <f t="shared" ca="1" si="380"/>
        <v>3</v>
      </c>
      <c r="AP718">
        <f t="shared" ca="1" si="381"/>
        <v>2</v>
      </c>
      <c r="AQ718">
        <f t="shared" ca="1" si="382"/>
        <v>3</v>
      </c>
      <c r="AR718">
        <f t="shared" ca="1" si="383"/>
        <v>11</v>
      </c>
      <c r="AS718">
        <f ca="1">P718/J718</f>
        <v>1.5384414083192247E-2</v>
      </c>
    </row>
    <row r="719" spans="1:45" hidden="1" outlineLevel="1" x14ac:dyDescent="0.4">
      <c r="A719">
        <f t="shared" si="361"/>
        <v>201901</v>
      </c>
      <c r="B719" t="s">
        <v>795</v>
      </c>
      <c r="C719" t="s">
        <v>647</v>
      </c>
      <c r="D719" t="str">
        <f t="shared" ca="1" si="378"/>
        <v>I115</v>
      </c>
      <c r="E719">
        <f t="shared" ca="1" si="362"/>
        <v>9</v>
      </c>
      <c r="F719">
        <f t="shared" ca="1" si="363"/>
        <v>33</v>
      </c>
      <c r="G719" t="str">
        <f t="shared" ca="1" si="375"/>
        <v>S11</v>
      </c>
      <c r="H719" t="str">
        <f t="shared" ca="1" si="376"/>
        <v>S113</v>
      </c>
      <c r="I719">
        <f ca="1">VLOOKUP(D719,PRC!$A$2:$B$21,2,0)*E719</f>
        <v>45000</v>
      </c>
      <c r="J719">
        <f t="shared" ca="1" si="364"/>
        <v>31495.999999999996</v>
      </c>
      <c r="K719">
        <f ca="1">VLOOKUP(D719,PRC!$A$1:$C$21,3,0)*E719</f>
        <v>21600</v>
      </c>
      <c r="L719">
        <f t="shared" ca="1" si="384"/>
        <v>1000</v>
      </c>
      <c r="M719">
        <f t="shared" ca="1" si="385"/>
        <v>1000</v>
      </c>
      <c r="N719">
        <f t="shared" ca="1" si="386"/>
        <v>1000</v>
      </c>
      <c r="O719">
        <f t="shared" ca="1" si="387"/>
        <v>5000</v>
      </c>
      <c r="P719">
        <f t="shared" ca="1" si="388"/>
        <v>1895.9999999999964</v>
      </c>
      <c r="Q719">
        <f ca="1">IF(P719&gt;0,1,0)</f>
        <v>1</v>
      </c>
      <c r="R719">
        <f t="shared" ca="1" si="365"/>
        <v>30</v>
      </c>
      <c r="S719">
        <f t="shared" ca="1" si="366"/>
        <v>3</v>
      </c>
      <c r="T719">
        <f t="shared" ca="1" si="367"/>
        <v>3</v>
      </c>
      <c r="U719">
        <f t="shared" ca="1" si="368"/>
        <v>3</v>
      </c>
      <c r="V719">
        <f t="shared" ca="1" si="369"/>
        <v>12</v>
      </c>
      <c r="X719">
        <f t="shared" si="373"/>
        <v>719</v>
      </c>
      <c r="Y719">
        <f t="shared" si="377"/>
        <v>452</v>
      </c>
      <c r="Z719">
        <f t="shared" si="374"/>
        <v>453</v>
      </c>
      <c r="AA719">
        <f t="shared" si="370"/>
        <v>951</v>
      </c>
      <c r="AB719">
        <f t="shared" si="371"/>
        <v>500</v>
      </c>
      <c r="AM719" t="str">
        <f t="shared" si="372"/>
        <v>201901LP</v>
      </c>
      <c r="AN719">
        <f t="shared" ca="1" si="379"/>
        <v>30.008888888888897</v>
      </c>
      <c r="AO719">
        <f t="shared" ca="1" si="380"/>
        <v>2.2222222222222223</v>
      </c>
      <c r="AP719">
        <f t="shared" ca="1" si="381"/>
        <v>2.2222222222222223</v>
      </c>
      <c r="AQ719">
        <f t="shared" ca="1" si="382"/>
        <v>2.2222222222222223</v>
      </c>
      <c r="AR719">
        <f t="shared" ca="1" si="383"/>
        <v>11.111111111111111</v>
      </c>
      <c r="AS719">
        <f ca="1">P719/J719</f>
        <v>6.0198120396240687E-2</v>
      </c>
    </row>
    <row r="720" spans="1:45" hidden="1" outlineLevel="1" x14ac:dyDescent="0.4">
      <c r="A720">
        <f t="shared" si="361"/>
        <v>201901</v>
      </c>
      <c r="B720" t="s">
        <v>796</v>
      </c>
      <c r="C720" t="s">
        <v>647</v>
      </c>
      <c r="D720" t="str">
        <f t="shared" ca="1" si="378"/>
        <v>I114</v>
      </c>
      <c r="E720">
        <f t="shared" ca="1" si="362"/>
        <v>7</v>
      </c>
      <c r="F720">
        <f t="shared" ca="1" si="363"/>
        <v>35</v>
      </c>
      <c r="G720" t="str">
        <f t="shared" ca="1" si="375"/>
        <v>S11</v>
      </c>
      <c r="H720" t="str">
        <f t="shared" ca="1" si="376"/>
        <v>S111</v>
      </c>
      <c r="I720">
        <f ca="1">VLOOKUP(D720,PRC!$A$2:$B$21,2,0)*E720</f>
        <v>1680000</v>
      </c>
      <c r="J720">
        <f t="shared" ca="1" si="364"/>
        <v>1142396</v>
      </c>
      <c r="K720">
        <f ca="1">VLOOKUP(D720,PRC!$A$1:$C$21,3,0)*E720</f>
        <v>974400</v>
      </c>
      <c r="L720">
        <f t="shared" ca="1" si="384"/>
        <v>34000</v>
      </c>
      <c r="M720">
        <f t="shared" ca="1" si="385"/>
        <v>17000</v>
      </c>
      <c r="N720">
        <f t="shared" ca="1" si="386"/>
        <v>17000</v>
      </c>
      <c r="O720">
        <f t="shared" ca="1" si="387"/>
        <v>218000</v>
      </c>
      <c r="P720">
        <f t="shared" ca="1" si="388"/>
        <v>-118004</v>
      </c>
      <c r="Q720">
        <f ca="1">IF(P720&gt;0,1,0)</f>
        <v>0</v>
      </c>
      <c r="R720">
        <f t="shared" ca="1" si="365"/>
        <v>32</v>
      </c>
      <c r="S720">
        <f t="shared" ca="1" si="366"/>
        <v>2</v>
      </c>
      <c r="T720">
        <f t="shared" ca="1" si="367"/>
        <v>1</v>
      </c>
      <c r="U720">
        <f t="shared" ca="1" si="368"/>
        <v>1</v>
      </c>
      <c r="V720">
        <f t="shared" ca="1" si="369"/>
        <v>13</v>
      </c>
      <c r="X720">
        <f t="shared" si="373"/>
        <v>720</v>
      </c>
      <c r="Y720">
        <f t="shared" si="377"/>
        <v>452</v>
      </c>
      <c r="Z720">
        <f t="shared" si="374"/>
        <v>453</v>
      </c>
      <c r="AA720">
        <f t="shared" si="370"/>
        <v>951</v>
      </c>
      <c r="AB720">
        <f t="shared" si="371"/>
        <v>500</v>
      </c>
      <c r="AM720" t="str">
        <f t="shared" si="372"/>
        <v>201901LP</v>
      </c>
      <c r="AN720">
        <f t="shared" ca="1" si="379"/>
        <v>32.000238095238096</v>
      </c>
      <c r="AO720">
        <f t="shared" ca="1" si="380"/>
        <v>2.0238095238095237</v>
      </c>
      <c r="AP720">
        <f t="shared" ca="1" si="381"/>
        <v>1.0119047619047619</v>
      </c>
      <c r="AQ720">
        <f t="shared" ca="1" si="382"/>
        <v>1.0119047619047619</v>
      </c>
      <c r="AR720">
        <f t="shared" ca="1" si="383"/>
        <v>12.976190476190478</v>
      </c>
      <c r="AS720">
        <f ca="1">P720/J720</f>
        <v>-0.1032951796049706</v>
      </c>
    </row>
    <row r="721" spans="1:45" hidden="1" outlineLevel="1" x14ac:dyDescent="0.4">
      <c r="A721">
        <f t="shared" si="361"/>
        <v>201901</v>
      </c>
      <c r="B721" t="s">
        <v>797</v>
      </c>
      <c r="C721" t="s">
        <v>647</v>
      </c>
      <c r="D721" t="str">
        <f t="shared" ca="1" si="378"/>
        <v>I112</v>
      </c>
      <c r="E721">
        <f t="shared" ca="1" si="362"/>
        <v>5</v>
      </c>
      <c r="F721">
        <f t="shared" ca="1" si="363"/>
        <v>35</v>
      </c>
      <c r="G721" t="str">
        <f t="shared" ca="1" si="375"/>
        <v>S12</v>
      </c>
      <c r="H721" t="str">
        <f t="shared" ca="1" si="376"/>
        <v>S120</v>
      </c>
      <c r="I721">
        <f ca="1">VLOOKUP(D721,PRC!$A$2:$B$21,2,0)*E721</f>
        <v>325000</v>
      </c>
      <c r="J721">
        <f t="shared" ca="1" si="364"/>
        <v>211246</v>
      </c>
      <c r="K721">
        <f ca="1">VLOOKUP(D721,PRC!$A$1:$C$21,3,0)*E721</f>
        <v>162500</v>
      </c>
      <c r="L721">
        <f t="shared" ca="1" si="384"/>
        <v>10000</v>
      </c>
      <c r="M721">
        <f t="shared" ca="1" si="385"/>
        <v>3000</v>
      </c>
      <c r="N721">
        <f t="shared" ca="1" si="386"/>
        <v>13000</v>
      </c>
      <c r="O721">
        <f t="shared" ca="1" si="387"/>
        <v>46000</v>
      </c>
      <c r="P721">
        <f t="shared" ca="1" si="388"/>
        <v>-23254</v>
      </c>
      <c r="Q721">
        <f ca="1">IF(P721&gt;0,1,0)</f>
        <v>0</v>
      </c>
      <c r="R721">
        <f t="shared" ca="1" si="365"/>
        <v>35</v>
      </c>
      <c r="S721">
        <f t="shared" ca="1" si="366"/>
        <v>3</v>
      </c>
      <c r="T721">
        <f t="shared" ca="1" si="367"/>
        <v>1</v>
      </c>
      <c r="U721">
        <f t="shared" ca="1" si="368"/>
        <v>4</v>
      </c>
      <c r="V721">
        <f t="shared" ca="1" si="369"/>
        <v>14</v>
      </c>
      <c r="X721">
        <f t="shared" si="373"/>
        <v>721</v>
      </c>
      <c r="Y721">
        <f t="shared" si="377"/>
        <v>452</v>
      </c>
      <c r="Z721">
        <f t="shared" si="374"/>
        <v>453</v>
      </c>
      <c r="AA721">
        <f t="shared" si="370"/>
        <v>951</v>
      </c>
      <c r="AB721">
        <f t="shared" si="371"/>
        <v>500</v>
      </c>
      <c r="AM721" t="str">
        <f t="shared" si="372"/>
        <v>201901LP</v>
      </c>
      <c r="AN721">
        <f t="shared" ca="1" si="379"/>
        <v>35.001230769230773</v>
      </c>
      <c r="AO721">
        <f t="shared" ca="1" si="380"/>
        <v>3.0769230769230771</v>
      </c>
      <c r="AP721">
        <f t="shared" ca="1" si="381"/>
        <v>0.92307692307692313</v>
      </c>
      <c r="AQ721">
        <f t="shared" ca="1" si="382"/>
        <v>4</v>
      </c>
      <c r="AR721">
        <f t="shared" ca="1" si="383"/>
        <v>14.153846153846153</v>
      </c>
      <c r="AS721">
        <f ca="1">P721/J721</f>
        <v>-0.11008019086751938</v>
      </c>
    </row>
    <row r="722" spans="1:45" hidden="1" outlineLevel="1" x14ac:dyDescent="0.4">
      <c r="A722">
        <f t="shared" si="361"/>
        <v>201901</v>
      </c>
      <c r="B722" t="s">
        <v>798</v>
      </c>
      <c r="C722" t="s">
        <v>647</v>
      </c>
      <c r="D722" t="str">
        <f t="shared" ca="1" si="378"/>
        <v>I101</v>
      </c>
      <c r="E722">
        <f t="shared" ca="1" si="362"/>
        <v>5</v>
      </c>
      <c r="F722">
        <f t="shared" ca="1" si="363"/>
        <v>34</v>
      </c>
      <c r="G722" t="str">
        <f t="shared" ca="1" si="375"/>
        <v>S10</v>
      </c>
      <c r="H722" t="str">
        <f t="shared" ca="1" si="376"/>
        <v>S107</v>
      </c>
      <c r="I722">
        <f ca="1">VLOOKUP(D722,PRC!$A$2:$B$21,2,0)*E722</f>
        <v>150000</v>
      </c>
      <c r="J722">
        <f t="shared" ca="1" si="364"/>
        <v>104996</v>
      </c>
      <c r="K722">
        <f ca="1">VLOOKUP(D722,PRC!$A$1:$C$21,3,0)*E722</f>
        <v>78000</v>
      </c>
      <c r="L722">
        <f t="shared" ca="1" si="384"/>
        <v>2000</v>
      </c>
      <c r="M722">
        <f t="shared" ca="1" si="385"/>
        <v>2000</v>
      </c>
      <c r="N722">
        <f t="shared" ca="1" si="386"/>
        <v>8000</v>
      </c>
      <c r="O722">
        <f t="shared" ca="1" si="387"/>
        <v>15000</v>
      </c>
      <c r="P722">
        <f t="shared" ca="1" si="388"/>
        <v>-4</v>
      </c>
      <c r="Q722">
        <f ca="1">IF(P722&gt;0,1,0)</f>
        <v>0</v>
      </c>
      <c r="R722">
        <f t="shared" ca="1" si="365"/>
        <v>30</v>
      </c>
      <c r="S722">
        <f t="shared" ca="1" si="366"/>
        <v>1</v>
      </c>
      <c r="T722">
        <f t="shared" ca="1" si="367"/>
        <v>1</v>
      </c>
      <c r="U722">
        <f t="shared" ca="1" si="368"/>
        <v>5</v>
      </c>
      <c r="V722">
        <f t="shared" ca="1" si="369"/>
        <v>10</v>
      </c>
      <c r="X722">
        <f t="shared" si="373"/>
        <v>722</v>
      </c>
      <c r="Y722">
        <f t="shared" si="377"/>
        <v>452</v>
      </c>
      <c r="Z722">
        <f t="shared" si="374"/>
        <v>453</v>
      </c>
      <c r="AA722">
        <f t="shared" si="370"/>
        <v>951</v>
      </c>
      <c r="AB722">
        <f t="shared" si="371"/>
        <v>500</v>
      </c>
      <c r="AM722" t="str">
        <f t="shared" si="372"/>
        <v>201901LP</v>
      </c>
      <c r="AN722">
        <f t="shared" ca="1" si="379"/>
        <v>30.002666666666666</v>
      </c>
      <c r="AO722">
        <f t="shared" ca="1" si="380"/>
        <v>1.3333333333333335</v>
      </c>
      <c r="AP722">
        <f t="shared" ca="1" si="381"/>
        <v>1.3333333333333335</v>
      </c>
      <c r="AQ722">
        <f t="shared" ca="1" si="382"/>
        <v>5.3333333333333339</v>
      </c>
      <c r="AR722">
        <f t="shared" ca="1" si="383"/>
        <v>10</v>
      </c>
      <c r="AS722">
        <f ca="1">P722/J722</f>
        <v>-3.8096689397691341E-5</v>
      </c>
    </row>
    <row r="723" spans="1:45" hidden="1" outlineLevel="1" x14ac:dyDescent="0.4">
      <c r="A723">
        <f t="shared" si="361"/>
        <v>201901</v>
      </c>
      <c r="B723" t="s">
        <v>799</v>
      </c>
      <c r="C723" t="s">
        <v>647</v>
      </c>
      <c r="D723" t="str">
        <f t="shared" ca="1" si="378"/>
        <v>I116</v>
      </c>
      <c r="E723">
        <f t="shared" ca="1" si="362"/>
        <v>7</v>
      </c>
      <c r="F723">
        <f t="shared" ca="1" si="363"/>
        <v>31</v>
      </c>
      <c r="G723" t="str">
        <f t="shared" ca="1" si="375"/>
        <v>S10</v>
      </c>
      <c r="H723" t="str">
        <f t="shared" ca="1" si="376"/>
        <v>S106</v>
      </c>
      <c r="I723">
        <f ca="1">VLOOKUP(D723,PRC!$A$2:$B$21,2,0)*E723</f>
        <v>10220000</v>
      </c>
      <c r="J723">
        <f t="shared" ca="1" si="364"/>
        <v>6642996</v>
      </c>
      <c r="K723">
        <f ca="1">VLOOKUP(D723,PRC!$A$1:$C$21,3,0)*E723</f>
        <v>6132000</v>
      </c>
      <c r="L723">
        <f t="shared" ca="1" si="384"/>
        <v>204000</v>
      </c>
      <c r="M723">
        <f t="shared" ca="1" si="385"/>
        <v>204000</v>
      </c>
      <c r="N723">
        <f t="shared" ca="1" si="386"/>
        <v>204000</v>
      </c>
      <c r="O723">
        <f t="shared" ca="1" si="387"/>
        <v>1226000</v>
      </c>
      <c r="P723">
        <f t="shared" ca="1" si="388"/>
        <v>-1327004</v>
      </c>
      <c r="Q723">
        <f ca="1">IF(P723&gt;0,1,0)</f>
        <v>0</v>
      </c>
      <c r="R723">
        <f t="shared" ca="1" si="365"/>
        <v>35</v>
      </c>
      <c r="S723">
        <f t="shared" ca="1" si="366"/>
        <v>2</v>
      </c>
      <c r="T723">
        <f t="shared" ca="1" si="367"/>
        <v>2</v>
      </c>
      <c r="U723">
        <f t="shared" ca="1" si="368"/>
        <v>2</v>
      </c>
      <c r="V723">
        <f t="shared" ca="1" si="369"/>
        <v>12</v>
      </c>
      <c r="X723">
        <f t="shared" si="373"/>
        <v>723</v>
      </c>
      <c r="Y723">
        <f t="shared" si="377"/>
        <v>452</v>
      </c>
      <c r="Z723">
        <f t="shared" si="374"/>
        <v>453</v>
      </c>
      <c r="AA723">
        <f t="shared" si="370"/>
        <v>951</v>
      </c>
      <c r="AB723">
        <f t="shared" si="371"/>
        <v>500</v>
      </c>
      <c r="AM723" t="str">
        <f t="shared" si="372"/>
        <v>201901LP</v>
      </c>
      <c r="AN723">
        <f t="shared" ca="1" si="379"/>
        <v>35.000039138943251</v>
      </c>
      <c r="AO723">
        <f t="shared" ca="1" si="380"/>
        <v>1.9960861056751469</v>
      </c>
      <c r="AP723">
        <f t="shared" ca="1" si="381"/>
        <v>1.9960861056751469</v>
      </c>
      <c r="AQ723">
        <f t="shared" ca="1" si="382"/>
        <v>1.9960861056751469</v>
      </c>
      <c r="AR723">
        <f t="shared" ca="1" si="383"/>
        <v>11.996086105675147</v>
      </c>
      <c r="AS723">
        <f ca="1">P723/J723</f>
        <v>-0.19975986738513768</v>
      </c>
    </row>
    <row r="724" spans="1:45" hidden="1" outlineLevel="1" x14ac:dyDescent="0.4">
      <c r="A724">
        <f t="shared" si="361"/>
        <v>201901</v>
      </c>
      <c r="B724" t="s">
        <v>800</v>
      </c>
      <c r="C724" t="s">
        <v>647</v>
      </c>
      <c r="D724" t="str">
        <f t="shared" ca="1" si="378"/>
        <v>I106</v>
      </c>
      <c r="E724">
        <f t="shared" ca="1" si="362"/>
        <v>7</v>
      </c>
      <c r="F724">
        <f t="shared" ca="1" si="363"/>
        <v>31</v>
      </c>
      <c r="G724" t="str">
        <f t="shared" ca="1" si="375"/>
        <v>S10</v>
      </c>
      <c r="H724" t="str">
        <f t="shared" ca="1" si="376"/>
        <v>S102</v>
      </c>
      <c r="I724">
        <f ca="1">VLOOKUP(D724,PRC!$A$2:$B$21,2,0)*E724</f>
        <v>140000</v>
      </c>
      <c r="J724">
        <f t="shared" ca="1" si="364"/>
        <v>95195.999999999985</v>
      </c>
      <c r="K724">
        <f ca="1">VLOOKUP(D724,PRC!$A$1:$C$21,3,0)*E724</f>
        <v>74200</v>
      </c>
      <c r="L724">
        <f t="shared" ca="1" si="384"/>
        <v>4000</v>
      </c>
      <c r="M724">
        <f t="shared" ca="1" si="385"/>
        <v>4000</v>
      </c>
      <c r="N724">
        <f t="shared" ca="1" si="386"/>
        <v>7000</v>
      </c>
      <c r="O724">
        <f t="shared" ca="1" si="387"/>
        <v>15000</v>
      </c>
      <c r="P724">
        <f t="shared" ca="1" si="388"/>
        <v>-9004.0000000000146</v>
      </c>
      <c r="Q724">
        <f ca="1">IF(P724&gt;0,1,0)</f>
        <v>0</v>
      </c>
      <c r="R724">
        <f t="shared" ca="1" si="365"/>
        <v>32</v>
      </c>
      <c r="S724">
        <f t="shared" ca="1" si="366"/>
        <v>3</v>
      </c>
      <c r="T724">
        <f t="shared" ca="1" si="367"/>
        <v>3</v>
      </c>
      <c r="U724">
        <f t="shared" ca="1" si="368"/>
        <v>5</v>
      </c>
      <c r="V724">
        <f t="shared" ca="1" si="369"/>
        <v>11</v>
      </c>
      <c r="X724">
        <f t="shared" si="373"/>
        <v>724</v>
      </c>
      <c r="Y724">
        <f t="shared" si="377"/>
        <v>452</v>
      </c>
      <c r="Z724">
        <f t="shared" si="374"/>
        <v>453</v>
      </c>
      <c r="AA724">
        <f t="shared" si="370"/>
        <v>951</v>
      </c>
      <c r="AB724">
        <f t="shared" si="371"/>
        <v>500</v>
      </c>
      <c r="AM724" t="str">
        <f t="shared" si="372"/>
        <v>201901LP</v>
      </c>
      <c r="AN724">
        <f t="shared" ca="1" si="379"/>
        <v>32.002857142857152</v>
      </c>
      <c r="AO724">
        <f t="shared" ca="1" si="380"/>
        <v>2.8571428571428572</v>
      </c>
      <c r="AP724">
        <f t="shared" ca="1" si="381"/>
        <v>2.8571428571428572</v>
      </c>
      <c r="AQ724">
        <f t="shared" ca="1" si="382"/>
        <v>5</v>
      </c>
      <c r="AR724">
        <f t="shared" ca="1" si="383"/>
        <v>10.714285714285714</v>
      </c>
      <c r="AS724">
        <f ca="1">P724/J724</f>
        <v>-9.4583806042270846E-2</v>
      </c>
    </row>
    <row r="725" spans="1:45" hidden="1" outlineLevel="1" x14ac:dyDescent="0.4">
      <c r="A725">
        <f t="shared" si="361"/>
        <v>201901</v>
      </c>
      <c r="B725" t="s">
        <v>801</v>
      </c>
      <c r="C725" t="s">
        <v>647</v>
      </c>
      <c r="D725" t="str">
        <f t="shared" ca="1" si="378"/>
        <v>I103</v>
      </c>
      <c r="E725">
        <f t="shared" ca="1" si="362"/>
        <v>7</v>
      </c>
      <c r="F725">
        <f t="shared" ca="1" si="363"/>
        <v>33</v>
      </c>
      <c r="G725" t="str">
        <f t="shared" ca="1" si="375"/>
        <v>S11</v>
      </c>
      <c r="H725" t="str">
        <f t="shared" ca="1" si="376"/>
        <v>S117</v>
      </c>
      <c r="I725">
        <f ca="1">VLOOKUP(D725,PRC!$A$2:$B$21,2,0)*E725</f>
        <v>350000</v>
      </c>
      <c r="J725">
        <f t="shared" ca="1" si="364"/>
        <v>227496</v>
      </c>
      <c r="K725">
        <f ca="1">VLOOKUP(D725,PRC!$A$1:$C$21,3,0)*E725</f>
        <v>199500</v>
      </c>
      <c r="L725">
        <f t="shared" ca="1" si="384"/>
        <v>7000</v>
      </c>
      <c r="M725">
        <f t="shared" ca="1" si="385"/>
        <v>11000</v>
      </c>
      <c r="N725">
        <f t="shared" ca="1" si="386"/>
        <v>4000</v>
      </c>
      <c r="O725">
        <f t="shared" ca="1" si="387"/>
        <v>35000</v>
      </c>
      <c r="P725">
        <f t="shared" ca="1" si="388"/>
        <v>-29004</v>
      </c>
      <c r="Q725">
        <f ca="1">IF(P725&gt;0,1,0)</f>
        <v>0</v>
      </c>
      <c r="R725">
        <f t="shared" ca="1" si="365"/>
        <v>35</v>
      </c>
      <c r="S725">
        <f t="shared" ca="1" si="366"/>
        <v>2</v>
      </c>
      <c r="T725">
        <f t="shared" ca="1" si="367"/>
        <v>3</v>
      </c>
      <c r="U725">
        <f t="shared" ca="1" si="368"/>
        <v>1</v>
      </c>
      <c r="V725">
        <f t="shared" ca="1" si="369"/>
        <v>10</v>
      </c>
      <c r="X725">
        <f t="shared" si="373"/>
        <v>725</v>
      </c>
      <c r="Y725">
        <f t="shared" si="377"/>
        <v>452</v>
      </c>
      <c r="Z725">
        <f t="shared" si="374"/>
        <v>453</v>
      </c>
      <c r="AA725">
        <f t="shared" si="370"/>
        <v>951</v>
      </c>
      <c r="AB725">
        <f t="shared" si="371"/>
        <v>500</v>
      </c>
      <c r="AM725" t="str">
        <f t="shared" si="372"/>
        <v>201901LP</v>
      </c>
      <c r="AN725">
        <f t="shared" ca="1" si="379"/>
        <v>35.001142857142852</v>
      </c>
      <c r="AO725">
        <f t="shared" ca="1" si="380"/>
        <v>2</v>
      </c>
      <c r="AP725">
        <f t="shared" ca="1" si="381"/>
        <v>3.1428571428571432</v>
      </c>
      <c r="AQ725">
        <f t="shared" ca="1" si="382"/>
        <v>1.1428571428571428</v>
      </c>
      <c r="AR725">
        <f t="shared" ca="1" si="383"/>
        <v>10</v>
      </c>
      <c r="AS725">
        <f ca="1">P725/J725</f>
        <v>-0.12749235151387278</v>
      </c>
    </row>
    <row r="726" spans="1:45" hidden="1" outlineLevel="1" x14ac:dyDescent="0.4">
      <c r="A726">
        <f t="shared" si="361"/>
        <v>201901</v>
      </c>
      <c r="B726" t="s">
        <v>802</v>
      </c>
      <c r="C726" t="s">
        <v>647</v>
      </c>
      <c r="D726" t="str">
        <f t="shared" ca="1" si="378"/>
        <v>I102</v>
      </c>
      <c r="E726">
        <f t="shared" ca="1" si="362"/>
        <v>9</v>
      </c>
      <c r="F726">
        <f t="shared" ca="1" si="363"/>
        <v>31</v>
      </c>
      <c r="G726" t="str">
        <f t="shared" ca="1" si="375"/>
        <v>S11</v>
      </c>
      <c r="H726" t="str">
        <f t="shared" ca="1" si="376"/>
        <v>S116</v>
      </c>
      <c r="I726">
        <f ca="1">VLOOKUP(D726,PRC!$A$2:$B$21,2,0)*E726</f>
        <v>360000</v>
      </c>
      <c r="J726">
        <f t="shared" ca="1" si="364"/>
        <v>248395.99999999997</v>
      </c>
      <c r="K726">
        <f ca="1">VLOOKUP(D726,PRC!$A$1:$C$21,3,0)*E726</f>
        <v>169200</v>
      </c>
      <c r="L726">
        <f t="shared" ca="1" si="384"/>
        <v>4000</v>
      </c>
      <c r="M726">
        <f t="shared" ca="1" si="385"/>
        <v>11000</v>
      </c>
      <c r="N726">
        <f t="shared" ca="1" si="386"/>
        <v>18000</v>
      </c>
      <c r="O726">
        <f t="shared" ca="1" si="387"/>
        <v>36000</v>
      </c>
      <c r="P726">
        <f t="shared" ca="1" si="388"/>
        <v>10195.999999999971</v>
      </c>
      <c r="Q726">
        <f ca="1">IF(P726&gt;0,1,0)</f>
        <v>1</v>
      </c>
      <c r="R726">
        <f t="shared" ca="1" si="365"/>
        <v>31</v>
      </c>
      <c r="S726">
        <f t="shared" ca="1" si="366"/>
        <v>1</v>
      </c>
      <c r="T726">
        <f t="shared" ca="1" si="367"/>
        <v>3</v>
      </c>
      <c r="U726">
        <f t="shared" ca="1" si="368"/>
        <v>5</v>
      </c>
      <c r="V726">
        <f t="shared" ca="1" si="369"/>
        <v>10</v>
      </c>
      <c r="X726">
        <f t="shared" si="373"/>
        <v>726</v>
      </c>
      <c r="Y726">
        <f t="shared" si="377"/>
        <v>452</v>
      </c>
      <c r="Z726">
        <f t="shared" si="374"/>
        <v>453</v>
      </c>
      <c r="AA726">
        <f t="shared" si="370"/>
        <v>951</v>
      </c>
      <c r="AB726">
        <f t="shared" si="371"/>
        <v>500</v>
      </c>
      <c r="AM726" t="str">
        <f t="shared" si="372"/>
        <v>201901LP</v>
      </c>
      <c r="AN726">
        <f t="shared" ca="1" si="379"/>
        <v>31.001111111111122</v>
      </c>
      <c r="AO726">
        <f t="shared" ca="1" si="380"/>
        <v>1.1111111111111112</v>
      </c>
      <c r="AP726">
        <f t="shared" ca="1" si="381"/>
        <v>3.0555555555555554</v>
      </c>
      <c r="AQ726">
        <f t="shared" ca="1" si="382"/>
        <v>5</v>
      </c>
      <c r="AR726">
        <f t="shared" ca="1" si="383"/>
        <v>10</v>
      </c>
      <c r="AS726">
        <f ca="1">P726/J726</f>
        <v>4.1047359860867209E-2</v>
      </c>
    </row>
    <row r="727" spans="1:45" hidden="1" outlineLevel="1" x14ac:dyDescent="0.4">
      <c r="A727">
        <f t="shared" si="361"/>
        <v>201901</v>
      </c>
      <c r="B727" t="s">
        <v>803</v>
      </c>
      <c r="C727" t="s">
        <v>647</v>
      </c>
      <c r="D727" t="str">
        <f t="shared" ca="1" si="378"/>
        <v>I119</v>
      </c>
      <c r="E727">
        <f t="shared" ca="1" si="362"/>
        <v>7</v>
      </c>
      <c r="F727">
        <f t="shared" ca="1" si="363"/>
        <v>31</v>
      </c>
      <c r="G727" t="str">
        <f t="shared" ca="1" si="375"/>
        <v>S11</v>
      </c>
      <c r="H727" t="str">
        <f t="shared" ca="1" si="376"/>
        <v>S110</v>
      </c>
      <c r="I727">
        <f ca="1">VLOOKUP(D727,PRC!$A$2:$B$21,2,0)*E727</f>
        <v>665000</v>
      </c>
      <c r="J727">
        <f t="shared" ca="1" si="364"/>
        <v>465495.99999999994</v>
      </c>
      <c r="K727">
        <f ca="1">VLOOKUP(D727,PRC!$A$1:$C$21,3,0)*E727</f>
        <v>319200</v>
      </c>
      <c r="L727">
        <f t="shared" ca="1" si="384"/>
        <v>7000</v>
      </c>
      <c r="M727">
        <f t="shared" ca="1" si="385"/>
        <v>13000</v>
      </c>
      <c r="N727">
        <f t="shared" ca="1" si="386"/>
        <v>33000</v>
      </c>
      <c r="O727">
        <f t="shared" ca="1" si="387"/>
        <v>73000</v>
      </c>
      <c r="P727">
        <f t="shared" ca="1" si="388"/>
        <v>20295.999999999942</v>
      </c>
      <c r="Q727">
        <f ca="1">IF(P727&gt;0,1,0)</f>
        <v>1</v>
      </c>
      <c r="R727">
        <f t="shared" ca="1" si="365"/>
        <v>30</v>
      </c>
      <c r="S727">
        <f t="shared" ca="1" si="366"/>
        <v>1</v>
      </c>
      <c r="T727">
        <f t="shared" ca="1" si="367"/>
        <v>2</v>
      </c>
      <c r="U727">
        <f t="shared" ca="1" si="368"/>
        <v>5</v>
      </c>
      <c r="V727">
        <f t="shared" ca="1" si="369"/>
        <v>11</v>
      </c>
      <c r="X727">
        <f t="shared" si="373"/>
        <v>727</v>
      </c>
      <c r="Y727">
        <f t="shared" si="377"/>
        <v>452</v>
      </c>
      <c r="Z727">
        <f t="shared" si="374"/>
        <v>453</v>
      </c>
      <c r="AA727">
        <f t="shared" si="370"/>
        <v>951</v>
      </c>
      <c r="AB727">
        <f t="shared" si="371"/>
        <v>500</v>
      </c>
      <c r="AM727" t="str">
        <f t="shared" si="372"/>
        <v>201901LP</v>
      </c>
      <c r="AN727">
        <f t="shared" ca="1" si="379"/>
        <v>30.000601503759405</v>
      </c>
      <c r="AO727">
        <f t="shared" ca="1" si="380"/>
        <v>1.0526315789473684</v>
      </c>
      <c r="AP727">
        <f t="shared" ca="1" si="381"/>
        <v>1.9548872180451129</v>
      </c>
      <c r="AQ727">
        <f t="shared" ca="1" si="382"/>
        <v>4.9624060150375939</v>
      </c>
      <c r="AR727">
        <f t="shared" ca="1" si="383"/>
        <v>10.977443609022556</v>
      </c>
      <c r="AS727">
        <f ca="1">P727/J727</f>
        <v>4.360080430336661E-2</v>
      </c>
    </row>
    <row r="728" spans="1:45" hidden="1" outlineLevel="1" x14ac:dyDescent="0.4">
      <c r="A728">
        <f t="shared" si="361"/>
        <v>201901</v>
      </c>
      <c r="B728" t="s">
        <v>804</v>
      </c>
      <c r="C728" t="s">
        <v>647</v>
      </c>
      <c r="D728" t="str">
        <f t="shared" ca="1" si="378"/>
        <v>I113</v>
      </c>
      <c r="E728">
        <f t="shared" ca="1" si="362"/>
        <v>6</v>
      </c>
      <c r="F728">
        <f t="shared" ca="1" si="363"/>
        <v>34</v>
      </c>
      <c r="G728" t="str">
        <f t="shared" ca="1" si="375"/>
        <v>S11</v>
      </c>
      <c r="H728" t="str">
        <f t="shared" ca="1" si="376"/>
        <v>S119</v>
      </c>
      <c r="I728">
        <f ca="1">VLOOKUP(D728,PRC!$A$2:$B$21,2,0)*E728</f>
        <v>4020000</v>
      </c>
      <c r="J728">
        <f t="shared" ca="1" si="364"/>
        <v>2813996</v>
      </c>
      <c r="K728">
        <f ca="1">VLOOKUP(D728,PRC!$A$1:$C$21,3,0)*E728</f>
        <v>1809000</v>
      </c>
      <c r="L728">
        <f t="shared" ca="1" si="384"/>
        <v>80000</v>
      </c>
      <c r="M728">
        <f t="shared" ca="1" si="385"/>
        <v>40000</v>
      </c>
      <c r="N728">
        <f t="shared" ca="1" si="386"/>
        <v>80000</v>
      </c>
      <c r="O728">
        <f t="shared" ca="1" si="387"/>
        <v>603000</v>
      </c>
      <c r="P728">
        <f t="shared" ca="1" si="388"/>
        <v>201996</v>
      </c>
      <c r="Q728">
        <f ca="1">IF(P728&gt;0,1,0)</f>
        <v>1</v>
      </c>
      <c r="R728">
        <f t="shared" ca="1" si="365"/>
        <v>30</v>
      </c>
      <c r="S728">
        <f t="shared" ca="1" si="366"/>
        <v>2</v>
      </c>
      <c r="T728">
        <f t="shared" ca="1" si="367"/>
        <v>1</v>
      </c>
      <c r="U728">
        <f t="shared" ca="1" si="368"/>
        <v>2</v>
      </c>
      <c r="V728">
        <f t="shared" ca="1" si="369"/>
        <v>15</v>
      </c>
      <c r="X728">
        <f t="shared" si="373"/>
        <v>728</v>
      </c>
      <c r="Y728">
        <f t="shared" si="377"/>
        <v>452</v>
      </c>
      <c r="Z728">
        <f t="shared" si="374"/>
        <v>453</v>
      </c>
      <c r="AA728">
        <f t="shared" si="370"/>
        <v>951</v>
      </c>
      <c r="AB728">
        <f t="shared" si="371"/>
        <v>500</v>
      </c>
      <c r="AM728" t="str">
        <f t="shared" si="372"/>
        <v>201901LP</v>
      </c>
      <c r="AN728">
        <f t="shared" ca="1" si="379"/>
        <v>30.000099502487565</v>
      </c>
      <c r="AO728">
        <f t="shared" ca="1" si="380"/>
        <v>1.9900497512437811</v>
      </c>
      <c r="AP728">
        <f t="shared" ca="1" si="381"/>
        <v>0.99502487562189057</v>
      </c>
      <c r="AQ728">
        <f t="shared" ca="1" si="382"/>
        <v>1.9900497512437811</v>
      </c>
      <c r="AR728">
        <f t="shared" ca="1" si="383"/>
        <v>15</v>
      </c>
      <c r="AS728">
        <f ca="1">P728/J728</f>
        <v>7.1782618027886325E-2</v>
      </c>
    </row>
    <row r="729" spans="1:45" hidden="1" outlineLevel="1" x14ac:dyDescent="0.4">
      <c r="A729">
        <f t="shared" si="361"/>
        <v>201901</v>
      </c>
      <c r="B729" t="s">
        <v>805</v>
      </c>
      <c r="C729" t="s">
        <v>647</v>
      </c>
      <c r="D729" t="str">
        <f t="shared" ca="1" si="378"/>
        <v>I111</v>
      </c>
      <c r="E729">
        <f t="shared" ca="1" si="362"/>
        <v>6</v>
      </c>
      <c r="F729">
        <f t="shared" ca="1" si="363"/>
        <v>31</v>
      </c>
      <c r="G729" t="str">
        <f t="shared" ca="1" si="375"/>
        <v>S11</v>
      </c>
      <c r="H729" t="str">
        <f t="shared" ca="1" si="376"/>
        <v>S111</v>
      </c>
      <c r="I729">
        <f ca="1">VLOOKUP(D729,PRC!$A$2:$B$21,2,0)*E729</f>
        <v>900000</v>
      </c>
      <c r="J729">
        <f t="shared" ca="1" si="364"/>
        <v>602995.99999999988</v>
      </c>
      <c r="K729">
        <f ca="1">VLOOKUP(D729,PRC!$A$1:$C$21,3,0)*E729</f>
        <v>477000</v>
      </c>
      <c r="L729">
        <f t="shared" ca="1" si="384"/>
        <v>18000</v>
      </c>
      <c r="M729">
        <f t="shared" ca="1" si="385"/>
        <v>27000</v>
      </c>
      <c r="N729">
        <f t="shared" ca="1" si="386"/>
        <v>18000</v>
      </c>
      <c r="O729">
        <f t="shared" ca="1" si="387"/>
        <v>126000</v>
      </c>
      <c r="P729">
        <f t="shared" ca="1" si="388"/>
        <v>-63004.000000000116</v>
      </c>
      <c r="Q729">
        <f ca="1">IF(P729&gt;0,1,0)</f>
        <v>0</v>
      </c>
      <c r="R729">
        <f t="shared" ca="1" si="365"/>
        <v>33</v>
      </c>
      <c r="S729">
        <f t="shared" ca="1" si="366"/>
        <v>2</v>
      </c>
      <c r="T729">
        <f t="shared" ca="1" si="367"/>
        <v>3</v>
      </c>
      <c r="U729">
        <f t="shared" ca="1" si="368"/>
        <v>2</v>
      </c>
      <c r="V729">
        <f t="shared" ca="1" si="369"/>
        <v>14</v>
      </c>
      <c r="X729">
        <f t="shared" si="373"/>
        <v>729</v>
      </c>
      <c r="Y729">
        <f t="shared" si="377"/>
        <v>452</v>
      </c>
      <c r="Z729">
        <f t="shared" si="374"/>
        <v>453</v>
      </c>
      <c r="AA729">
        <f t="shared" si="370"/>
        <v>951</v>
      </c>
      <c r="AB729">
        <f t="shared" si="371"/>
        <v>500</v>
      </c>
      <c r="AM729" t="str">
        <f t="shared" si="372"/>
        <v>201901LP</v>
      </c>
      <c r="AN729">
        <f t="shared" ca="1" si="379"/>
        <v>33.000444444444454</v>
      </c>
      <c r="AO729">
        <f t="shared" ca="1" si="380"/>
        <v>2</v>
      </c>
      <c r="AP729">
        <f t="shared" ca="1" si="381"/>
        <v>3</v>
      </c>
      <c r="AQ729">
        <f t="shared" ca="1" si="382"/>
        <v>2</v>
      </c>
      <c r="AR729">
        <f t="shared" ca="1" si="383"/>
        <v>14.000000000000002</v>
      </c>
      <c r="AS729">
        <f ca="1">P729/J729</f>
        <v>-0.1044849385402227</v>
      </c>
    </row>
    <row r="730" spans="1:45" hidden="1" outlineLevel="1" x14ac:dyDescent="0.4">
      <c r="A730">
        <f t="shared" si="361"/>
        <v>201901</v>
      </c>
      <c r="B730" t="s">
        <v>806</v>
      </c>
      <c r="C730" t="s">
        <v>647</v>
      </c>
      <c r="D730" t="str">
        <f t="shared" ca="1" si="378"/>
        <v>I117</v>
      </c>
      <c r="E730">
        <f t="shared" ca="1" si="362"/>
        <v>10</v>
      </c>
      <c r="F730">
        <f t="shared" ca="1" si="363"/>
        <v>34</v>
      </c>
      <c r="G730" t="str">
        <f t="shared" ca="1" si="375"/>
        <v>S10</v>
      </c>
      <c r="H730" t="str">
        <f t="shared" ca="1" si="376"/>
        <v>S101</v>
      </c>
      <c r="I730">
        <f ca="1">VLOOKUP(D730,PRC!$A$2:$B$21,2,0)*E730</f>
        <v>25000000</v>
      </c>
      <c r="J730">
        <f t="shared" ca="1" si="364"/>
        <v>16499995.999999998</v>
      </c>
      <c r="K730">
        <f ca="1">VLOOKUP(D730,PRC!$A$1:$C$21,3,0)*E730</f>
        <v>11500000</v>
      </c>
      <c r="L730">
        <f t="shared" ca="1" si="384"/>
        <v>500000</v>
      </c>
      <c r="M730">
        <f t="shared" ca="1" si="385"/>
        <v>500000</v>
      </c>
      <c r="N730">
        <f t="shared" ca="1" si="386"/>
        <v>250000</v>
      </c>
      <c r="O730">
        <f t="shared" ca="1" si="387"/>
        <v>3750000</v>
      </c>
      <c r="P730">
        <f t="shared" ca="1" si="388"/>
        <v>-4.0000000018626451</v>
      </c>
      <c r="Q730">
        <f ca="1">IF(P730&gt;0,1,0)</f>
        <v>0</v>
      </c>
      <c r="R730">
        <f t="shared" ca="1" si="365"/>
        <v>34</v>
      </c>
      <c r="S730">
        <f t="shared" ca="1" si="366"/>
        <v>2</v>
      </c>
      <c r="T730">
        <f t="shared" ca="1" si="367"/>
        <v>2</v>
      </c>
      <c r="U730">
        <f t="shared" ca="1" si="368"/>
        <v>1</v>
      </c>
      <c r="V730">
        <f t="shared" ca="1" si="369"/>
        <v>15</v>
      </c>
      <c r="X730">
        <f t="shared" si="373"/>
        <v>730</v>
      </c>
      <c r="Y730">
        <f t="shared" si="377"/>
        <v>452</v>
      </c>
      <c r="Z730">
        <f t="shared" si="374"/>
        <v>453</v>
      </c>
      <c r="AA730">
        <f t="shared" si="370"/>
        <v>951</v>
      </c>
      <c r="AB730">
        <f t="shared" si="371"/>
        <v>500</v>
      </c>
      <c r="AM730" t="str">
        <f t="shared" si="372"/>
        <v>201901LP</v>
      </c>
      <c r="AN730">
        <f t="shared" ca="1" si="379"/>
        <v>34.000016000000009</v>
      </c>
      <c r="AO730">
        <f t="shared" ca="1" si="380"/>
        <v>2</v>
      </c>
      <c r="AP730">
        <f t="shared" ca="1" si="381"/>
        <v>2</v>
      </c>
      <c r="AQ730">
        <f t="shared" ca="1" si="382"/>
        <v>1</v>
      </c>
      <c r="AR730">
        <f t="shared" ca="1" si="383"/>
        <v>15</v>
      </c>
      <c r="AS730">
        <f ca="1">P730/J730</f>
        <v>-2.4242430130665765E-7</v>
      </c>
    </row>
    <row r="731" spans="1:45" hidden="1" outlineLevel="1" x14ac:dyDescent="0.4">
      <c r="A731">
        <f t="shared" si="361"/>
        <v>201901</v>
      </c>
      <c r="B731" t="s">
        <v>807</v>
      </c>
      <c r="C731" t="s">
        <v>647</v>
      </c>
      <c r="D731" t="str">
        <f t="shared" ca="1" si="378"/>
        <v>I108</v>
      </c>
      <c r="E731">
        <f t="shared" ca="1" si="362"/>
        <v>7</v>
      </c>
      <c r="F731">
        <f t="shared" ca="1" si="363"/>
        <v>33</v>
      </c>
      <c r="G731" t="str">
        <f t="shared" ca="1" si="375"/>
        <v>S10</v>
      </c>
      <c r="H731" t="str">
        <f t="shared" ca="1" si="376"/>
        <v>S104</v>
      </c>
      <c r="I731">
        <f ca="1">VLOOKUP(D731,PRC!$A$2:$B$21,2,0)*E731</f>
        <v>280000</v>
      </c>
      <c r="J731">
        <f t="shared" ca="1" si="364"/>
        <v>190395.99999999997</v>
      </c>
      <c r="K731">
        <f ca="1">VLOOKUP(D731,PRC!$A$1:$C$21,3,0)*E731</f>
        <v>128800</v>
      </c>
      <c r="L731">
        <f t="shared" ca="1" si="384"/>
        <v>8000</v>
      </c>
      <c r="M731">
        <f t="shared" ca="1" si="385"/>
        <v>8000</v>
      </c>
      <c r="N731">
        <f t="shared" ca="1" si="386"/>
        <v>8000</v>
      </c>
      <c r="O731">
        <f t="shared" ca="1" si="387"/>
        <v>34000</v>
      </c>
      <c r="P731">
        <f t="shared" ca="1" si="388"/>
        <v>3595.9999999999709</v>
      </c>
      <c r="Q731">
        <f ca="1">IF(P731&gt;0,1,0)</f>
        <v>1</v>
      </c>
      <c r="R731">
        <f t="shared" ca="1" si="365"/>
        <v>32</v>
      </c>
      <c r="S731">
        <f t="shared" ca="1" si="366"/>
        <v>3</v>
      </c>
      <c r="T731">
        <f t="shared" ca="1" si="367"/>
        <v>3</v>
      </c>
      <c r="U731">
        <f t="shared" ca="1" si="368"/>
        <v>3</v>
      </c>
      <c r="V731">
        <f t="shared" ca="1" si="369"/>
        <v>12</v>
      </c>
      <c r="X731">
        <f t="shared" si="373"/>
        <v>731</v>
      </c>
      <c r="Y731">
        <f t="shared" si="377"/>
        <v>452</v>
      </c>
      <c r="Z731">
        <f t="shared" si="374"/>
        <v>453</v>
      </c>
      <c r="AA731">
        <f t="shared" si="370"/>
        <v>951</v>
      </c>
      <c r="AB731">
        <f t="shared" si="371"/>
        <v>500</v>
      </c>
      <c r="AM731" t="str">
        <f t="shared" si="372"/>
        <v>201901LP</v>
      </c>
      <c r="AN731">
        <f t="shared" ca="1" si="379"/>
        <v>32.001428571428583</v>
      </c>
      <c r="AO731">
        <f t="shared" ca="1" si="380"/>
        <v>2.8571428571428572</v>
      </c>
      <c r="AP731">
        <f t="shared" ca="1" si="381"/>
        <v>2.8571428571428572</v>
      </c>
      <c r="AQ731">
        <f t="shared" ca="1" si="382"/>
        <v>2.8571428571428572</v>
      </c>
      <c r="AR731">
        <f t="shared" ca="1" si="383"/>
        <v>12.142857142857142</v>
      </c>
      <c r="AS731">
        <f ca="1">P731/J731</f>
        <v>1.8886951406542004E-2</v>
      </c>
    </row>
    <row r="732" spans="1:45" hidden="1" outlineLevel="1" x14ac:dyDescent="0.4">
      <c r="A732">
        <f t="shared" si="361"/>
        <v>201901</v>
      </c>
      <c r="B732" t="s">
        <v>808</v>
      </c>
      <c r="C732" t="s">
        <v>647</v>
      </c>
      <c r="D732" t="str">
        <f t="shared" ca="1" si="378"/>
        <v>I120</v>
      </c>
      <c r="E732">
        <f t="shared" ca="1" si="362"/>
        <v>7</v>
      </c>
      <c r="F732">
        <f t="shared" ca="1" si="363"/>
        <v>32</v>
      </c>
      <c r="G732" t="str">
        <f t="shared" ca="1" si="375"/>
        <v>S11</v>
      </c>
      <c r="H732" t="str">
        <f t="shared" ca="1" si="376"/>
        <v>S118</v>
      </c>
      <c r="I732">
        <f ca="1">VLOOKUP(D732,PRC!$A$2:$B$21,2,0)*E732</f>
        <v>30100000</v>
      </c>
      <c r="J732">
        <f t="shared" ca="1" si="364"/>
        <v>19865995.999999996</v>
      </c>
      <c r="K732">
        <f ca="1">VLOOKUP(D732,PRC!$A$1:$C$21,3,0)*E732</f>
        <v>13545000</v>
      </c>
      <c r="L732">
        <f t="shared" ca="1" si="384"/>
        <v>903000</v>
      </c>
      <c r="M732">
        <f t="shared" ca="1" si="385"/>
        <v>903000</v>
      </c>
      <c r="N732">
        <f t="shared" ca="1" si="386"/>
        <v>1204000</v>
      </c>
      <c r="O732">
        <f t="shared" ca="1" si="387"/>
        <v>3010000</v>
      </c>
      <c r="P732">
        <f t="shared" ca="1" si="388"/>
        <v>300995.99999999627</v>
      </c>
      <c r="Q732">
        <f ca="1">IF(P732&gt;0,1,0)</f>
        <v>1</v>
      </c>
      <c r="R732">
        <f t="shared" ca="1" si="365"/>
        <v>34</v>
      </c>
      <c r="S732">
        <f t="shared" ca="1" si="366"/>
        <v>3</v>
      </c>
      <c r="T732">
        <f t="shared" ca="1" si="367"/>
        <v>3</v>
      </c>
      <c r="U732">
        <f t="shared" ca="1" si="368"/>
        <v>4</v>
      </c>
      <c r="V732">
        <f t="shared" ca="1" si="369"/>
        <v>10</v>
      </c>
      <c r="X732">
        <f t="shared" si="373"/>
        <v>732</v>
      </c>
      <c r="Y732">
        <f t="shared" si="377"/>
        <v>452</v>
      </c>
      <c r="Z732">
        <f t="shared" si="374"/>
        <v>453</v>
      </c>
      <c r="AA732">
        <f t="shared" si="370"/>
        <v>951</v>
      </c>
      <c r="AB732">
        <f t="shared" si="371"/>
        <v>500</v>
      </c>
      <c r="AM732" t="str">
        <f t="shared" si="372"/>
        <v>201901LP</v>
      </c>
      <c r="AN732">
        <f t="shared" ca="1" si="379"/>
        <v>34.000013289036559</v>
      </c>
      <c r="AO732">
        <f t="shared" ca="1" si="380"/>
        <v>3</v>
      </c>
      <c r="AP732">
        <f t="shared" ca="1" si="381"/>
        <v>3</v>
      </c>
      <c r="AQ732">
        <f t="shared" ca="1" si="382"/>
        <v>4</v>
      </c>
      <c r="AR732">
        <f t="shared" ca="1" si="383"/>
        <v>10</v>
      </c>
      <c r="AS732">
        <f ca="1">P732/J732</f>
        <v>1.515131685317949E-2</v>
      </c>
    </row>
    <row r="733" spans="1:45" hidden="1" outlineLevel="1" x14ac:dyDescent="0.4">
      <c r="A733">
        <f t="shared" si="361"/>
        <v>201901</v>
      </c>
      <c r="B733" t="s">
        <v>809</v>
      </c>
      <c r="C733" t="s">
        <v>647</v>
      </c>
      <c r="D733" t="str">
        <f t="shared" ca="1" si="378"/>
        <v>I106</v>
      </c>
      <c r="E733">
        <f t="shared" ca="1" si="362"/>
        <v>9</v>
      </c>
      <c r="F733">
        <f t="shared" ca="1" si="363"/>
        <v>30</v>
      </c>
      <c r="G733" t="str">
        <f t="shared" ca="1" si="375"/>
        <v>S11</v>
      </c>
      <c r="H733" t="str">
        <f t="shared" ca="1" si="376"/>
        <v>S117</v>
      </c>
      <c r="I733">
        <f ca="1">VLOOKUP(D733,PRC!$A$2:$B$21,2,0)*E733</f>
        <v>180000</v>
      </c>
      <c r="J733">
        <f t="shared" ca="1" si="364"/>
        <v>116996</v>
      </c>
      <c r="K733">
        <f ca="1">VLOOKUP(D733,PRC!$A$1:$C$21,3,0)*E733</f>
        <v>95400</v>
      </c>
      <c r="L733">
        <f t="shared" ca="1" si="384"/>
        <v>4000</v>
      </c>
      <c r="M733">
        <f t="shared" ca="1" si="385"/>
        <v>2000</v>
      </c>
      <c r="N733">
        <f t="shared" ca="1" si="386"/>
        <v>5000</v>
      </c>
      <c r="O733">
        <f t="shared" ca="1" si="387"/>
        <v>18000</v>
      </c>
      <c r="P733">
        <f t="shared" ca="1" si="388"/>
        <v>-7404</v>
      </c>
      <c r="Q733">
        <f ca="1">IF(P733&gt;0,1,0)</f>
        <v>0</v>
      </c>
      <c r="R733">
        <f t="shared" ca="1" si="365"/>
        <v>35</v>
      </c>
      <c r="S733">
        <f t="shared" ca="1" si="366"/>
        <v>2</v>
      </c>
      <c r="T733">
        <f t="shared" ca="1" si="367"/>
        <v>1</v>
      </c>
      <c r="U733">
        <f t="shared" ca="1" si="368"/>
        <v>3</v>
      </c>
      <c r="V733">
        <f t="shared" ca="1" si="369"/>
        <v>10</v>
      </c>
      <c r="X733">
        <f t="shared" si="373"/>
        <v>733</v>
      </c>
      <c r="Y733">
        <f t="shared" si="377"/>
        <v>452</v>
      </c>
      <c r="Z733">
        <f t="shared" si="374"/>
        <v>453</v>
      </c>
      <c r="AA733">
        <f t="shared" si="370"/>
        <v>951</v>
      </c>
      <c r="AB733">
        <f t="shared" si="371"/>
        <v>500</v>
      </c>
      <c r="AM733" t="str">
        <f t="shared" si="372"/>
        <v>201901LP</v>
      </c>
      <c r="AN733">
        <f t="shared" ca="1" si="379"/>
        <v>35.002222222222223</v>
      </c>
      <c r="AO733">
        <f t="shared" ca="1" si="380"/>
        <v>2.2222222222222223</v>
      </c>
      <c r="AP733">
        <f t="shared" ca="1" si="381"/>
        <v>1.1111111111111112</v>
      </c>
      <c r="AQ733">
        <f t="shared" ca="1" si="382"/>
        <v>2.7777777777777777</v>
      </c>
      <c r="AR733">
        <f t="shared" ca="1" si="383"/>
        <v>10</v>
      </c>
      <c r="AS733">
        <f ca="1">P733/J733</f>
        <v>-6.3284214844951961E-2</v>
      </c>
    </row>
    <row r="734" spans="1:45" hidden="1" outlineLevel="1" x14ac:dyDescent="0.4">
      <c r="A734">
        <f t="shared" si="361"/>
        <v>201901</v>
      </c>
      <c r="B734" t="s">
        <v>810</v>
      </c>
      <c r="C734" t="s">
        <v>647</v>
      </c>
      <c r="D734" t="str">
        <f t="shared" ca="1" si="378"/>
        <v>I115</v>
      </c>
      <c r="E734">
        <f t="shared" ca="1" si="362"/>
        <v>8</v>
      </c>
      <c r="F734">
        <f t="shared" ca="1" si="363"/>
        <v>32</v>
      </c>
      <c r="G734" t="str">
        <f t="shared" ca="1" si="375"/>
        <v>S11</v>
      </c>
      <c r="H734" t="str">
        <f t="shared" ca="1" si="376"/>
        <v>S118</v>
      </c>
      <c r="I734">
        <f ca="1">VLOOKUP(D734,PRC!$A$2:$B$21,2,0)*E734</f>
        <v>40000</v>
      </c>
      <c r="J734">
        <f t="shared" ca="1" si="364"/>
        <v>27595.999999999996</v>
      </c>
      <c r="K734">
        <f ca="1">VLOOKUP(D734,PRC!$A$1:$C$21,3,0)*E734</f>
        <v>19200</v>
      </c>
      <c r="L734">
        <f t="shared" ca="1" si="384"/>
        <v>0</v>
      </c>
      <c r="M734">
        <f t="shared" ca="1" si="385"/>
        <v>1000</v>
      </c>
      <c r="N734">
        <f t="shared" ca="1" si="386"/>
        <v>2000</v>
      </c>
      <c r="O734">
        <f t="shared" ca="1" si="387"/>
        <v>4000</v>
      </c>
      <c r="P734">
        <f t="shared" ca="1" si="388"/>
        <v>1395.9999999999964</v>
      </c>
      <c r="Q734">
        <f ca="1">IF(P734&gt;0,1,0)</f>
        <v>1</v>
      </c>
      <c r="R734">
        <f t="shared" ca="1" si="365"/>
        <v>31</v>
      </c>
      <c r="S734">
        <f t="shared" ca="1" si="366"/>
        <v>1</v>
      </c>
      <c r="T734">
        <f t="shared" ca="1" si="367"/>
        <v>2</v>
      </c>
      <c r="U734">
        <f t="shared" ca="1" si="368"/>
        <v>5</v>
      </c>
      <c r="V734">
        <f t="shared" ca="1" si="369"/>
        <v>11</v>
      </c>
      <c r="X734">
        <f t="shared" si="373"/>
        <v>734</v>
      </c>
      <c r="Y734">
        <f t="shared" si="377"/>
        <v>452</v>
      </c>
      <c r="Z734">
        <f t="shared" si="374"/>
        <v>453</v>
      </c>
      <c r="AA734">
        <f t="shared" si="370"/>
        <v>951</v>
      </c>
      <c r="AB734">
        <f t="shared" si="371"/>
        <v>500</v>
      </c>
      <c r="AM734" t="str">
        <f t="shared" si="372"/>
        <v>201901LP</v>
      </c>
      <c r="AN734">
        <f t="shared" ca="1" si="379"/>
        <v>31.010000000000005</v>
      </c>
      <c r="AO734">
        <f t="shared" ca="1" si="380"/>
        <v>0</v>
      </c>
      <c r="AP734">
        <f t="shared" ca="1" si="381"/>
        <v>2.5</v>
      </c>
      <c r="AQ734">
        <f t="shared" ca="1" si="382"/>
        <v>5</v>
      </c>
      <c r="AR734">
        <f t="shared" ca="1" si="383"/>
        <v>10</v>
      </c>
      <c r="AS734">
        <f ca="1">P734/J734</f>
        <v>5.0587041600231794E-2</v>
      </c>
    </row>
    <row r="735" spans="1:45" hidden="1" outlineLevel="1" x14ac:dyDescent="0.4">
      <c r="A735">
        <f t="shared" si="361"/>
        <v>201901</v>
      </c>
      <c r="B735" t="s">
        <v>811</v>
      </c>
      <c r="C735" t="s">
        <v>647</v>
      </c>
      <c r="D735" t="str">
        <f t="shared" ca="1" si="378"/>
        <v>I114</v>
      </c>
      <c r="E735">
        <f t="shared" ca="1" si="362"/>
        <v>6</v>
      </c>
      <c r="F735">
        <f t="shared" ca="1" si="363"/>
        <v>35</v>
      </c>
      <c r="G735" t="str">
        <f t="shared" ca="1" si="375"/>
        <v>S11</v>
      </c>
      <c r="H735" t="str">
        <f t="shared" ca="1" si="376"/>
        <v>S116</v>
      </c>
      <c r="I735">
        <f ca="1">VLOOKUP(D735,PRC!$A$2:$B$21,2,0)*E735</f>
        <v>1440000</v>
      </c>
      <c r="J735">
        <f t="shared" ca="1" si="364"/>
        <v>935996</v>
      </c>
      <c r="K735">
        <f ca="1">VLOOKUP(D735,PRC!$A$1:$C$21,3,0)*E735</f>
        <v>835200</v>
      </c>
      <c r="L735">
        <f t="shared" ca="1" si="384"/>
        <v>14000</v>
      </c>
      <c r="M735">
        <f t="shared" ca="1" si="385"/>
        <v>14000</v>
      </c>
      <c r="N735">
        <f t="shared" ca="1" si="386"/>
        <v>72000</v>
      </c>
      <c r="O735">
        <f t="shared" ca="1" si="387"/>
        <v>202000</v>
      </c>
      <c r="P735">
        <f t="shared" ca="1" si="388"/>
        <v>-201204</v>
      </c>
      <c r="Q735">
        <f ca="1">IF(P735&gt;0,1,0)</f>
        <v>0</v>
      </c>
      <c r="R735">
        <f t="shared" ca="1" si="365"/>
        <v>35</v>
      </c>
      <c r="S735">
        <f t="shared" ca="1" si="366"/>
        <v>1</v>
      </c>
      <c r="T735">
        <f t="shared" ca="1" si="367"/>
        <v>1</v>
      </c>
      <c r="U735">
        <f t="shared" ca="1" si="368"/>
        <v>5</v>
      </c>
      <c r="V735">
        <f t="shared" ca="1" si="369"/>
        <v>14</v>
      </c>
      <c r="X735">
        <f t="shared" si="373"/>
        <v>735</v>
      </c>
      <c r="Y735">
        <f t="shared" si="377"/>
        <v>452</v>
      </c>
      <c r="Z735">
        <f t="shared" si="374"/>
        <v>453</v>
      </c>
      <c r="AA735">
        <f t="shared" si="370"/>
        <v>951</v>
      </c>
      <c r="AB735">
        <f t="shared" si="371"/>
        <v>500</v>
      </c>
      <c r="AM735" t="str">
        <f t="shared" si="372"/>
        <v>201901LP</v>
      </c>
      <c r="AN735">
        <f t="shared" ca="1" si="379"/>
        <v>35.000277777777775</v>
      </c>
      <c r="AO735">
        <f t="shared" ca="1" si="380"/>
        <v>0.97222222222222221</v>
      </c>
      <c r="AP735">
        <f t="shared" ca="1" si="381"/>
        <v>0.97222222222222221</v>
      </c>
      <c r="AQ735">
        <f t="shared" ca="1" si="382"/>
        <v>5</v>
      </c>
      <c r="AR735">
        <f t="shared" ca="1" si="383"/>
        <v>14.027777777777779</v>
      </c>
      <c r="AS735">
        <f ca="1">P735/J735</f>
        <v>-0.21496245710451753</v>
      </c>
    </row>
    <row r="736" spans="1:45" hidden="1" outlineLevel="1" x14ac:dyDescent="0.4">
      <c r="A736">
        <f t="shared" si="361"/>
        <v>201901</v>
      </c>
      <c r="B736" t="s">
        <v>812</v>
      </c>
      <c r="C736" t="s">
        <v>647</v>
      </c>
      <c r="D736" t="str">
        <f t="shared" ca="1" si="378"/>
        <v>I106</v>
      </c>
      <c r="E736">
        <f t="shared" ca="1" si="362"/>
        <v>5</v>
      </c>
      <c r="F736">
        <f t="shared" ca="1" si="363"/>
        <v>32</v>
      </c>
      <c r="G736" t="str">
        <f t="shared" ca="1" si="375"/>
        <v>S10</v>
      </c>
      <c r="H736" t="str">
        <f t="shared" ca="1" si="376"/>
        <v>S102</v>
      </c>
      <c r="I736">
        <f ca="1">VLOOKUP(D736,PRC!$A$2:$B$21,2,0)*E736</f>
        <v>100000</v>
      </c>
      <c r="J736">
        <f t="shared" ca="1" si="364"/>
        <v>69996</v>
      </c>
      <c r="K736">
        <f ca="1">VLOOKUP(D736,PRC!$A$1:$C$21,3,0)*E736</f>
        <v>53000</v>
      </c>
      <c r="L736">
        <f t="shared" ca="1" si="384"/>
        <v>3000</v>
      </c>
      <c r="M736">
        <f t="shared" ca="1" si="385"/>
        <v>2000</v>
      </c>
      <c r="N736">
        <f t="shared" ca="1" si="386"/>
        <v>3000</v>
      </c>
      <c r="O736">
        <f t="shared" ca="1" si="387"/>
        <v>12000</v>
      </c>
      <c r="P736">
        <f t="shared" ca="1" si="388"/>
        <v>-3004</v>
      </c>
      <c r="Q736">
        <f ca="1">IF(P736&gt;0,1,0)</f>
        <v>0</v>
      </c>
      <c r="R736">
        <f t="shared" ca="1" si="365"/>
        <v>30</v>
      </c>
      <c r="S736">
        <f t="shared" ca="1" si="366"/>
        <v>3</v>
      </c>
      <c r="T736">
        <f t="shared" ca="1" si="367"/>
        <v>2</v>
      </c>
      <c r="U736">
        <f t="shared" ca="1" si="368"/>
        <v>3</v>
      </c>
      <c r="V736">
        <f t="shared" ca="1" si="369"/>
        <v>12</v>
      </c>
      <c r="X736">
        <f t="shared" si="373"/>
        <v>736</v>
      </c>
      <c r="Y736">
        <f t="shared" si="377"/>
        <v>452</v>
      </c>
      <c r="Z736">
        <f t="shared" si="374"/>
        <v>453</v>
      </c>
      <c r="AA736">
        <f t="shared" si="370"/>
        <v>951</v>
      </c>
      <c r="AB736">
        <f t="shared" si="371"/>
        <v>500</v>
      </c>
      <c r="AM736" t="str">
        <f t="shared" si="372"/>
        <v>201901LP</v>
      </c>
      <c r="AN736">
        <f t="shared" ca="1" si="379"/>
        <v>30.003999999999998</v>
      </c>
      <c r="AO736">
        <f t="shared" ca="1" si="380"/>
        <v>3</v>
      </c>
      <c r="AP736">
        <f t="shared" ca="1" si="381"/>
        <v>2</v>
      </c>
      <c r="AQ736">
        <f t="shared" ca="1" si="382"/>
        <v>3</v>
      </c>
      <c r="AR736">
        <f t="shared" ca="1" si="383"/>
        <v>12</v>
      </c>
      <c r="AS736">
        <f ca="1">P736/J736</f>
        <v>-4.2916738099319958E-2</v>
      </c>
    </row>
    <row r="737" spans="1:45" hidden="1" outlineLevel="1" x14ac:dyDescent="0.4">
      <c r="A737">
        <f t="shared" si="361"/>
        <v>201901</v>
      </c>
      <c r="B737" t="s">
        <v>813</v>
      </c>
      <c r="C737" t="s">
        <v>647</v>
      </c>
      <c r="D737" t="str">
        <f t="shared" ca="1" si="378"/>
        <v>I111</v>
      </c>
      <c r="E737">
        <f t="shared" ca="1" si="362"/>
        <v>8</v>
      </c>
      <c r="F737">
        <f t="shared" ca="1" si="363"/>
        <v>34</v>
      </c>
      <c r="G737" t="str">
        <f t="shared" ca="1" si="375"/>
        <v>S11</v>
      </c>
      <c r="H737" t="str">
        <f t="shared" ca="1" si="376"/>
        <v>S114</v>
      </c>
      <c r="I737">
        <f ca="1">VLOOKUP(D737,PRC!$A$2:$B$21,2,0)*E737</f>
        <v>1200000</v>
      </c>
      <c r="J737">
        <f t="shared" ca="1" si="364"/>
        <v>803995.99999999988</v>
      </c>
      <c r="K737">
        <f ca="1">VLOOKUP(D737,PRC!$A$1:$C$21,3,0)*E737</f>
        <v>636000</v>
      </c>
      <c r="L737">
        <f t="shared" ca="1" si="384"/>
        <v>24000</v>
      </c>
      <c r="M737">
        <f t="shared" ca="1" si="385"/>
        <v>24000</v>
      </c>
      <c r="N737">
        <f t="shared" ca="1" si="386"/>
        <v>24000</v>
      </c>
      <c r="O737">
        <f t="shared" ca="1" si="387"/>
        <v>144000</v>
      </c>
      <c r="P737">
        <f t="shared" ca="1" si="388"/>
        <v>-48004.000000000116</v>
      </c>
      <c r="Q737">
        <f ca="1">IF(P737&gt;0,1,0)</f>
        <v>0</v>
      </c>
      <c r="R737">
        <f t="shared" ca="1" si="365"/>
        <v>33</v>
      </c>
      <c r="S737">
        <f t="shared" ca="1" si="366"/>
        <v>2</v>
      </c>
      <c r="T737">
        <f t="shared" ca="1" si="367"/>
        <v>2</v>
      </c>
      <c r="U737">
        <f t="shared" ca="1" si="368"/>
        <v>2</v>
      </c>
      <c r="V737">
        <f t="shared" ca="1" si="369"/>
        <v>12</v>
      </c>
      <c r="X737">
        <f t="shared" si="373"/>
        <v>737</v>
      </c>
      <c r="Y737">
        <f t="shared" si="377"/>
        <v>452</v>
      </c>
      <c r="Z737">
        <f t="shared" si="374"/>
        <v>453</v>
      </c>
      <c r="AA737">
        <f t="shared" si="370"/>
        <v>951</v>
      </c>
      <c r="AB737">
        <f t="shared" si="371"/>
        <v>500</v>
      </c>
      <c r="AM737" t="str">
        <f t="shared" si="372"/>
        <v>201901LP</v>
      </c>
      <c r="AN737">
        <f t="shared" ca="1" si="379"/>
        <v>33.000333333333344</v>
      </c>
      <c r="AO737">
        <f t="shared" ca="1" si="380"/>
        <v>2</v>
      </c>
      <c r="AP737">
        <f t="shared" ca="1" si="381"/>
        <v>2</v>
      </c>
      <c r="AQ737">
        <f t="shared" ca="1" si="382"/>
        <v>2</v>
      </c>
      <c r="AR737">
        <f t="shared" ca="1" si="383"/>
        <v>12</v>
      </c>
      <c r="AS737">
        <f ca="1">P737/J737</f>
        <v>-5.9706764710272343E-2</v>
      </c>
    </row>
    <row r="738" spans="1:45" hidden="1" outlineLevel="1" x14ac:dyDescent="0.4">
      <c r="A738">
        <f t="shared" si="361"/>
        <v>201901</v>
      </c>
      <c r="B738" t="s">
        <v>814</v>
      </c>
      <c r="C738" t="s">
        <v>647</v>
      </c>
      <c r="D738" t="str">
        <f t="shared" ca="1" si="378"/>
        <v>I101</v>
      </c>
      <c r="E738">
        <f t="shared" ca="1" si="362"/>
        <v>7</v>
      </c>
      <c r="F738">
        <f t="shared" ca="1" si="363"/>
        <v>35</v>
      </c>
      <c r="G738" t="str">
        <f t="shared" ca="1" si="375"/>
        <v>S11</v>
      </c>
      <c r="H738" t="str">
        <f t="shared" ca="1" si="376"/>
        <v>S116</v>
      </c>
      <c r="I738">
        <f ca="1">VLOOKUP(D738,PRC!$A$2:$B$21,2,0)*E738</f>
        <v>210000</v>
      </c>
      <c r="J738">
        <f t="shared" ca="1" si="364"/>
        <v>146996</v>
      </c>
      <c r="K738">
        <f ca="1">VLOOKUP(D738,PRC!$A$1:$C$21,3,0)*E738</f>
        <v>109200</v>
      </c>
      <c r="L738">
        <f t="shared" ca="1" si="384"/>
        <v>6000</v>
      </c>
      <c r="M738">
        <f t="shared" ca="1" si="385"/>
        <v>6000</v>
      </c>
      <c r="N738">
        <f t="shared" ca="1" si="386"/>
        <v>4000</v>
      </c>
      <c r="O738">
        <f t="shared" ca="1" si="387"/>
        <v>25000</v>
      </c>
      <c r="P738">
        <f t="shared" ca="1" si="388"/>
        <v>-3204</v>
      </c>
      <c r="Q738">
        <f ca="1">IF(P738&gt;0,1,0)</f>
        <v>0</v>
      </c>
      <c r="R738">
        <f t="shared" ca="1" si="365"/>
        <v>30</v>
      </c>
      <c r="S738">
        <f t="shared" ca="1" si="366"/>
        <v>3</v>
      </c>
      <c r="T738">
        <f t="shared" ca="1" si="367"/>
        <v>3</v>
      </c>
      <c r="U738">
        <f t="shared" ca="1" si="368"/>
        <v>2</v>
      </c>
      <c r="V738">
        <f t="shared" ca="1" si="369"/>
        <v>12</v>
      </c>
      <c r="X738">
        <f t="shared" si="373"/>
        <v>738</v>
      </c>
      <c r="Y738">
        <f t="shared" si="377"/>
        <v>452</v>
      </c>
      <c r="Z738">
        <f t="shared" si="374"/>
        <v>453</v>
      </c>
      <c r="AA738">
        <f t="shared" si="370"/>
        <v>951</v>
      </c>
      <c r="AB738">
        <f t="shared" si="371"/>
        <v>500</v>
      </c>
      <c r="AM738" t="str">
        <f t="shared" si="372"/>
        <v>201901LP</v>
      </c>
      <c r="AN738">
        <f t="shared" ca="1" si="379"/>
        <v>30.001904761904761</v>
      </c>
      <c r="AO738">
        <f t="shared" ca="1" si="380"/>
        <v>2.8571428571428572</v>
      </c>
      <c r="AP738">
        <f t="shared" ca="1" si="381"/>
        <v>2.8571428571428572</v>
      </c>
      <c r="AQ738">
        <f t="shared" ca="1" si="382"/>
        <v>1.9047619047619049</v>
      </c>
      <c r="AR738">
        <f t="shared" ca="1" si="383"/>
        <v>11.904761904761903</v>
      </c>
      <c r="AS738">
        <f ca="1">P738/J738</f>
        <v>-2.1796511469699856E-2</v>
      </c>
    </row>
    <row r="739" spans="1:45" hidden="1" outlineLevel="1" x14ac:dyDescent="0.4">
      <c r="A739">
        <f t="shared" si="361"/>
        <v>201901</v>
      </c>
      <c r="B739" t="s">
        <v>815</v>
      </c>
      <c r="C739" t="s">
        <v>647</v>
      </c>
      <c r="D739" t="str">
        <f t="shared" ca="1" si="378"/>
        <v>I120</v>
      </c>
      <c r="E739">
        <f t="shared" ca="1" si="362"/>
        <v>9</v>
      </c>
      <c r="F739">
        <f t="shared" ca="1" si="363"/>
        <v>32</v>
      </c>
      <c r="G739" t="str">
        <f t="shared" ca="1" si="375"/>
        <v>S10</v>
      </c>
      <c r="H739" t="str">
        <f t="shared" ca="1" si="376"/>
        <v>S106</v>
      </c>
      <c r="I739">
        <f ca="1">VLOOKUP(D739,PRC!$A$2:$B$21,2,0)*E739</f>
        <v>38700000</v>
      </c>
      <c r="J739">
        <f t="shared" ca="1" si="364"/>
        <v>26315995.999999996</v>
      </c>
      <c r="K739">
        <f ca="1">VLOOKUP(D739,PRC!$A$1:$C$21,3,0)*E739</f>
        <v>17415000</v>
      </c>
      <c r="L739">
        <f t="shared" ca="1" si="384"/>
        <v>1161000</v>
      </c>
      <c r="M739">
        <f t="shared" ca="1" si="385"/>
        <v>774000</v>
      </c>
      <c r="N739">
        <f t="shared" ca="1" si="386"/>
        <v>387000</v>
      </c>
      <c r="O739">
        <f t="shared" ca="1" si="387"/>
        <v>3870000</v>
      </c>
      <c r="P739">
        <f t="shared" ca="1" si="388"/>
        <v>2708995.9999999963</v>
      </c>
      <c r="Q739">
        <f ca="1">IF(P739&gt;0,1,0)</f>
        <v>1</v>
      </c>
      <c r="R739">
        <f t="shared" ca="1" si="365"/>
        <v>32</v>
      </c>
      <c r="S739">
        <f t="shared" ca="1" si="366"/>
        <v>3</v>
      </c>
      <c r="T739">
        <f t="shared" ca="1" si="367"/>
        <v>2</v>
      </c>
      <c r="U739">
        <f t="shared" ca="1" si="368"/>
        <v>1</v>
      </c>
      <c r="V739">
        <f t="shared" ca="1" si="369"/>
        <v>10</v>
      </c>
      <c r="X739">
        <f t="shared" si="373"/>
        <v>739</v>
      </c>
      <c r="Y739">
        <f t="shared" si="377"/>
        <v>452</v>
      </c>
      <c r="Z739">
        <f t="shared" si="374"/>
        <v>453</v>
      </c>
      <c r="AA739">
        <f t="shared" si="370"/>
        <v>951</v>
      </c>
      <c r="AB739">
        <f t="shared" si="371"/>
        <v>500</v>
      </c>
      <c r="AM739" t="str">
        <f t="shared" si="372"/>
        <v>201901LP</v>
      </c>
      <c r="AN739">
        <f t="shared" ca="1" si="379"/>
        <v>32.000010335917317</v>
      </c>
      <c r="AO739">
        <f t="shared" ca="1" si="380"/>
        <v>3</v>
      </c>
      <c r="AP739">
        <f t="shared" ca="1" si="381"/>
        <v>2</v>
      </c>
      <c r="AQ739">
        <f t="shared" ca="1" si="382"/>
        <v>1</v>
      </c>
      <c r="AR739">
        <f t="shared" ca="1" si="383"/>
        <v>10</v>
      </c>
      <c r="AS739">
        <f ca="1">P739/J739</f>
        <v>0.10294104011871702</v>
      </c>
    </row>
    <row r="740" spans="1:45" hidden="1" outlineLevel="1" x14ac:dyDescent="0.4">
      <c r="A740">
        <f t="shared" si="361"/>
        <v>201901</v>
      </c>
      <c r="B740" t="s">
        <v>816</v>
      </c>
      <c r="C740" t="s">
        <v>647</v>
      </c>
      <c r="D740" t="str">
        <f t="shared" ca="1" si="378"/>
        <v>I115</v>
      </c>
      <c r="E740">
        <f t="shared" ca="1" si="362"/>
        <v>10</v>
      </c>
      <c r="F740">
        <f t="shared" ca="1" si="363"/>
        <v>32</v>
      </c>
      <c r="G740" t="str">
        <f t="shared" ca="1" si="375"/>
        <v>S12</v>
      </c>
      <c r="H740" t="str">
        <f t="shared" ca="1" si="376"/>
        <v>S120</v>
      </c>
      <c r="I740">
        <f ca="1">VLOOKUP(D740,PRC!$A$2:$B$21,2,0)*E740</f>
        <v>50000</v>
      </c>
      <c r="J740">
        <f t="shared" ca="1" si="364"/>
        <v>32496</v>
      </c>
      <c r="K740">
        <f ca="1">VLOOKUP(D740,PRC!$A$1:$C$21,3,0)*E740</f>
        <v>24000</v>
      </c>
      <c r="L740">
        <f t="shared" ca="1" si="384"/>
        <v>1000</v>
      </c>
      <c r="M740">
        <f t="shared" ca="1" si="385"/>
        <v>1000</v>
      </c>
      <c r="N740">
        <f t="shared" ca="1" si="386"/>
        <v>2000</v>
      </c>
      <c r="O740">
        <f t="shared" ca="1" si="387"/>
        <v>6000</v>
      </c>
      <c r="P740">
        <f t="shared" ca="1" si="388"/>
        <v>-1504</v>
      </c>
      <c r="Q740">
        <f ca="1">IF(P740&gt;0,1,0)</f>
        <v>0</v>
      </c>
      <c r="R740">
        <f t="shared" ca="1" si="365"/>
        <v>35</v>
      </c>
      <c r="S740">
        <f t="shared" ca="1" si="366"/>
        <v>2</v>
      </c>
      <c r="T740">
        <f t="shared" ca="1" si="367"/>
        <v>2</v>
      </c>
      <c r="U740">
        <f t="shared" ca="1" si="368"/>
        <v>4</v>
      </c>
      <c r="V740">
        <f t="shared" ca="1" si="369"/>
        <v>12</v>
      </c>
      <c r="X740">
        <f t="shared" si="373"/>
        <v>740</v>
      </c>
      <c r="Y740">
        <f t="shared" si="377"/>
        <v>452</v>
      </c>
      <c r="Z740">
        <f t="shared" si="374"/>
        <v>453</v>
      </c>
      <c r="AA740">
        <f t="shared" si="370"/>
        <v>951</v>
      </c>
      <c r="AB740">
        <f t="shared" si="371"/>
        <v>500</v>
      </c>
      <c r="AM740" t="str">
        <f t="shared" si="372"/>
        <v>201901LP</v>
      </c>
      <c r="AN740">
        <f t="shared" ca="1" si="379"/>
        <v>35.007999999999996</v>
      </c>
      <c r="AO740">
        <f t="shared" ca="1" si="380"/>
        <v>2</v>
      </c>
      <c r="AP740">
        <f t="shared" ca="1" si="381"/>
        <v>2</v>
      </c>
      <c r="AQ740">
        <f t="shared" ca="1" si="382"/>
        <v>4</v>
      </c>
      <c r="AR740">
        <f t="shared" ca="1" si="383"/>
        <v>12</v>
      </c>
      <c r="AS740">
        <f ca="1">P740/J740</f>
        <v>-4.6282619399310686E-2</v>
      </c>
    </row>
    <row r="741" spans="1:45" hidden="1" outlineLevel="1" x14ac:dyDescent="0.4">
      <c r="A741">
        <f t="shared" si="361"/>
        <v>201901</v>
      </c>
      <c r="B741" t="s">
        <v>817</v>
      </c>
      <c r="C741" t="s">
        <v>647</v>
      </c>
      <c r="D741" t="str">
        <f t="shared" ca="1" si="378"/>
        <v>I116</v>
      </c>
      <c r="E741">
        <f t="shared" ca="1" si="362"/>
        <v>9</v>
      </c>
      <c r="F741">
        <f t="shared" ca="1" si="363"/>
        <v>33</v>
      </c>
      <c r="G741" t="str">
        <f t="shared" ca="1" si="375"/>
        <v>S10</v>
      </c>
      <c r="H741" t="str">
        <f t="shared" ca="1" si="376"/>
        <v>S108</v>
      </c>
      <c r="I741">
        <f ca="1">VLOOKUP(D741,PRC!$A$2:$B$21,2,0)*E741</f>
        <v>13140000</v>
      </c>
      <c r="J741">
        <f t="shared" ca="1" si="364"/>
        <v>9066596</v>
      </c>
      <c r="K741">
        <f ca="1">VLOOKUP(D741,PRC!$A$1:$C$21,3,0)*E741</f>
        <v>7884000</v>
      </c>
      <c r="L741">
        <f t="shared" ca="1" si="384"/>
        <v>131000</v>
      </c>
      <c r="M741">
        <f t="shared" ca="1" si="385"/>
        <v>394000</v>
      </c>
      <c r="N741">
        <f t="shared" ca="1" si="386"/>
        <v>394000</v>
      </c>
      <c r="O741">
        <f t="shared" ca="1" si="387"/>
        <v>1445000</v>
      </c>
      <c r="P741">
        <f t="shared" ca="1" si="388"/>
        <v>-1181404</v>
      </c>
      <c r="Q741">
        <f ca="1">IF(P741&gt;0,1,0)</f>
        <v>0</v>
      </c>
      <c r="R741">
        <f t="shared" ca="1" si="365"/>
        <v>31</v>
      </c>
      <c r="S741">
        <f t="shared" ca="1" si="366"/>
        <v>1</v>
      </c>
      <c r="T741">
        <f t="shared" ca="1" si="367"/>
        <v>3</v>
      </c>
      <c r="U741">
        <f t="shared" ca="1" si="368"/>
        <v>3</v>
      </c>
      <c r="V741">
        <f t="shared" ca="1" si="369"/>
        <v>11</v>
      </c>
      <c r="X741">
        <f t="shared" si="373"/>
        <v>741</v>
      </c>
      <c r="Y741">
        <f t="shared" si="377"/>
        <v>452</v>
      </c>
      <c r="Z741">
        <f t="shared" si="374"/>
        <v>453</v>
      </c>
      <c r="AA741">
        <f t="shared" si="370"/>
        <v>951</v>
      </c>
      <c r="AB741">
        <f t="shared" si="371"/>
        <v>500</v>
      </c>
      <c r="AM741" t="str">
        <f t="shared" si="372"/>
        <v>201901LP</v>
      </c>
      <c r="AN741">
        <f t="shared" ca="1" si="379"/>
        <v>31.000030441400305</v>
      </c>
      <c r="AO741">
        <f t="shared" ca="1" si="380"/>
        <v>0.9969558599695586</v>
      </c>
      <c r="AP741">
        <f t="shared" ca="1" si="381"/>
        <v>2.9984779299847792</v>
      </c>
      <c r="AQ741">
        <f t="shared" ca="1" si="382"/>
        <v>2.9984779299847792</v>
      </c>
      <c r="AR741">
        <f t="shared" ca="1" si="383"/>
        <v>10.996955859969558</v>
      </c>
      <c r="AS741">
        <f ca="1">P741/J741</f>
        <v>-0.13030292736105148</v>
      </c>
    </row>
    <row r="742" spans="1:45" hidden="1" outlineLevel="1" x14ac:dyDescent="0.4">
      <c r="A742">
        <f t="shared" si="361"/>
        <v>201901</v>
      </c>
      <c r="B742" t="s">
        <v>818</v>
      </c>
      <c r="C742" t="s">
        <v>647</v>
      </c>
      <c r="D742" t="str">
        <f t="shared" ca="1" si="378"/>
        <v>I102</v>
      </c>
      <c r="E742">
        <f t="shared" ca="1" si="362"/>
        <v>5</v>
      </c>
      <c r="F742">
        <f t="shared" ca="1" si="363"/>
        <v>35</v>
      </c>
      <c r="G742" t="str">
        <f t="shared" ca="1" si="375"/>
        <v>S11</v>
      </c>
      <c r="H742" t="str">
        <f t="shared" ca="1" si="376"/>
        <v>S117</v>
      </c>
      <c r="I742">
        <f ca="1">VLOOKUP(D742,PRC!$A$2:$B$21,2,0)*E742</f>
        <v>200000</v>
      </c>
      <c r="J742">
        <f t="shared" ca="1" si="364"/>
        <v>135996</v>
      </c>
      <c r="K742">
        <f ca="1">VLOOKUP(D742,PRC!$A$1:$C$21,3,0)*E742</f>
        <v>94000</v>
      </c>
      <c r="L742">
        <f t="shared" ca="1" si="384"/>
        <v>4000</v>
      </c>
      <c r="M742">
        <f t="shared" ca="1" si="385"/>
        <v>6000</v>
      </c>
      <c r="N742">
        <f t="shared" ca="1" si="386"/>
        <v>8000</v>
      </c>
      <c r="O742">
        <f t="shared" ca="1" si="387"/>
        <v>22000</v>
      </c>
      <c r="P742">
        <f t="shared" ca="1" si="388"/>
        <v>1996</v>
      </c>
      <c r="Q742">
        <f ca="1">IF(P742&gt;0,1,0)</f>
        <v>1</v>
      </c>
      <c r="R742">
        <f t="shared" ca="1" si="365"/>
        <v>32</v>
      </c>
      <c r="S742">
        <f t="shared" ca="1" si="366"/>
        <v>2</v>
      </c>
      <c r="T742">
        <f t="shared" ca="1" si="367"/>
        <v>3</v>
      </c>
      <c r="U742">
        <f t="shared" ca="1" si="368"/>
        <v>4</v>
      </c>
      <c r="V742">
        <f t="shared" ca="1" si="369"/>
        <v>11</v>
      </c>
      <c r="X742">
        <f t="shared" si="373"/>
        <v>742</v>
      </c>
      <c r="Y742">
        <f t="shared" si="377"/>
        <v>452</v>
      </c>
      <c r="Z742">
        <f t="shared" si="374"/>
        <v>453</v>
      </c>
      <c r="AA742">
        <f t="shared" si="370"/>
        <v>951</v>
      </c>
      <c r="AB742">
        <f t="shared" si="371"/>
        <v>500</v>
      </c>
      <c r="AM742" t="str">
        <f t="shared" si="372"/>
        <v>201901LP</v>
      </c>
      <c r="AN742">
        <f t="shared" ca="1" si="379"/>
        <v>32.001999999999995</v>
      </c>
      <c r="AO742">
        <f t="shared" ca="1" si="380"/>
        <v>2</v>
      </c>
      <c r="AP742">
        <f t="shared" ca="1" si="381"/>
        <v>3</v>
      </c>
      <c r="AQ742">
        <f t="shared" ca="1" si="382"/>
        <v>4</v>
      </c>
      <c r="AR742">
        <f t="shared" ca="1" si="383"/>
        <v>11</v>
      </c>
      <c r="AS742">
        <f ca="1">P742/J742</f>
        <v>1.4676902261831231E-2</v>
      </c>
    </row>
    <row r="743" spans="1:45" hidden="1" outlineLevel="1" x14ac:dyDescent="0.4">
      <c r="A743">
        <f t="shared" si="361"/>
        <v>201901</v>
      </c>
      <c r="B743" t="s">
        <v>819</v>
      </c>
      <c r="C743" t="s">
        <v>647</v>
      </c>
      <c r="D743" t="str">
        <f t="shared" ca="1" si="378"/>
        <v>I108</v>
      </c>
      <c r="E743">
        <f t="shared" ca="1" si="362"/>
        <v>7</v>
      </c>
      <c r="F743">
        <f t="shared" ca="1" si="363"/>
        <v>31</v>
      </c>
      <c r="G743" t="str">
        <f t="shared" ca="1" si="375"/>
        <v>S10</v>
      </c>
      <c r="H743" t="str">
        <f t="shared" ca="1" si="376"/>
        <v>S107</v>
      </c>
      <c r="I743">
        <f ca="1">VLOOKUP(D743,PRC!$A$2:$B$21,2,0)*E743</f>
        <v>280000</v>
      </c>
      <c r="J743">
        <f t="shared" ca="1" si="364"/>
        <v>195996</v>
      </c>
      <c r="K743">
        <f ca="1">VLOOKUP(D743,PRC!$A$1:$C$21,3,0)*E743</f>
        <v>128800</v>
      </c>
      <c r="L743">
        <f t="shared" ca="1" si="384"/>
        <v>3000</v>
      </c>
      <c r="M743">
        <f t="shared" ca="1" si="385"/>
        <v>3000</v>
      </c>
      <c r="N743">
        <f t="shared" ca="1" si="386"/>
        <v>11000</v>
      </c>
      <c r="O743">
        <f t="shared" ca="1" si="387"/>
        <v>42000</v>
      </c>
      <c r="P743">
        <f t="shared" ca="1" si="388"/>
        <v>8196</v>
      </c>
      <c r="Q743">
        <f ca="1">IF(P743&gt;0,1,0)</f>
        <v>1</v>
      </c>
      <c r="R743">
        <f t="shared" ca="1" si="365"/>
        <v>30</v>
      </c>
      <c r="S743">
        <f t="shared" ca="1" si="366"/>
        <v>1</v>
      </c>
      <c r="T743">
        <f t="shared" ca="1" si="367"/>
        <v>1</v>
      </c>
      <c r="U743">
        <f t="shared" ca="1" si="368"/>
        <v>4</v>
      </c>
      <c r="V743">
        <f t="shared" ca="1" si="369"/>
        <v>15</v>
      </c>
      <c r="X743">
        <f t="shared" si="373"/>
        <v>743</v>
      </c>
      <c r="Y743">
        <f t="shared" si="377"/>
        <v>452</v>
      </c>
      <c r="Z743">
        <f t="shared" si="374"/>
        <v>453</v>
      </c>
      <c r="AA743">
        <f t="shared" si="370"/>
        <v>951</v>
      </c>
      <c r="AB743">
        <f t="shared" si="371"/>
        <v>500</v>
      </c>
      <c r="AM743" t="str">
        <f t="shared" si="372"/>
        <v>201901LP</v>
      </c>
      <c r="AN743">
        <f t="shared" ca="1" si="379"/>
        <v>30.001428571428569</v>
      </c>
      <c r="AO743">
        <f t="shared" ca="1" si="380"/>
        <v>1.0714285714285714</v>
      </c>
      <c r="AP743">
        <f t="shared" ca="1" si="381"/>
        <v>1.0714285714285714</v>
      </c>
      <c r="AQ743">
        <f t="shared" ca="1" si="382"/>
        <v>3.9285714285714284</v>
      </c>
      <c r="AR743">
        <f t="shared" ca="1" si="383"/>
        <v>15</v>
      </c>
      <c r="AS743">
        <f ca="1">P743/J743</f>
        <v>4.1817179942447803E-2</v>
      </c>
    </row>
    <row r="744" spans="1:45" hidden="1" outlineLevel="1" x14ac:dyDescent="0.4">
      <c r="A744">
        <f t="shared" si="361"/>
        <v>201901</v>
      </c>
      <c r="B744" t="s">
        <v>820</v>
      </c>
      <c r="C744" t="s">
        <v>647</v>
      </c>
      <c r="D744" t="str">
        <f t="shared" ca="1" si="378"/>
        <v>I101</v>
      </c>
      <c r="E744">
        <f t="shared" ca="1" si="362"/>
        <v>7</v>
      </c>
      <c r="F744">
        <f t="shared" ca="1" si="363"/>
        <v>35</v>
      </c>
      <c r="G744" t="str">
        <f t="shared" ca="1" si="375"/>
        <v>S11</v>
      </c>
      <c r="H744" t="str">
        <f t="shared" ca="1" si="376"/>
        <v>S116</v>
      </c>
      <c r="I744">
        <f ca="1">VLOOKUP(D744,PRC!$A$2:$B$21,2,0)*E744</f>
        <v>210000</v>
      </c>
      <c r="J744">
        <f t="shared" ca="1" si="364"/>
        <v>140695.99999999997</v>
      </c>
      <c r="K744">
        <f ca="1">VLOOKUP(D744,PRC!$A$1:$C$21,3,0)*E744</f>
        <v>109200</v>
      </c>
      <c r="L744">
        <f t="shared" ca="1" si="384"/>
        <v>6000</v>
      </c>
      <c r="M744">
        <f t="shared" ca="1" si="385"/>
        <v>4000</v>
      </c>
      <c r="N744">
        <f t="shared" ca="1" si="386"/>
        <v>4000</v>
      </c>
      <c r="O744">
        <f t="shared" ca="1" si="387"/>
        <v>32000</v>
      </c>
      <c r="P744">
        <f t="shared" ca="1" si="388"/>
        <v>-14504.000000000029</v>
      </c>
      <c r="Q744">
        <f ca="1">IF(P744&gt;0,1,0)</f>
        <v>0</v>
      </c>
      <c r="R744">
        <f t="shared" ca="1" si="365"/>
        <v>33</v>
      </c>
      <c r="S744">
        <f t="shared" ca="1" si="366"/>
        <v>3</v>
      </c>
      <c r="T744">
        <f t="shared" ca="1" si="367"/>
        <v>2</v>
      </c>
      <c r="U744">
        <f t="shared" ca="1" si="368"/>
        <v>2</v>
      </c>
      <c r="V744">
        <f t="shared" ca="1" si="369"/>
        <v>15</v>
      </c>
      <c r="X744">
        <f t="shared" si="373"/>
        <v>744</v>
      </c>
      <c r="Y744">
        <f t="shared" si="377"/>
        <v>452</v>
      </c>
      <c r="Z744">
        <f t="shared" si="374"/>
        <v>453</v>
      </c>
      <c r="AA744">
        <f t="shared" si="370"/>
        <v>951</v>
      </c>
      <c r="AB744">
        <f t="shared" si="371"/>
        <v>500</v>
      </c>
      <c r="AM744" t="str">
        <f t="shared" si="372"/>
        <v>201901LP</v>
      </c>
      <c r="AN744">
        <f t="shared" ca="1" si="379"/>
        <v>33.001904761904775</v>
      </c>
      <c r="AO744">
        <f t="shared" ca="1" si="380"/>
        <v>2.8571428571428572</v>
      </c>
      <c r="AP744">
        <f t="shared" ca="1" si="381"/>
        <v>1.9047619047619049</v>
      </c>
      <c r="AQ744">
        <f t="shared" ca="1" si="382"/>
        <v>1.9047619047619049</v>
      </c>
      <c r="AR744">
        <f t="shared" ca="1" si="383"/>
        <v>15.238095238095239</v>
      </c>
      <c r="AS744">
        <f ca="1">P744/J744</f>
        <v>-0.1030875078182751</v>
      </c>
    </row>
    <row r="745" spans="1:45" hidden="1" outlineLevel="1" x14ac:dyDescent="0.4">
      <c r="A745">
        <f t="shared" si="361"/>
        <v>201901</v>
      </c>
      <c r="B745" t="s">
        <v>821</v>
      </c>
      <c r="C745" t="s">
        <v>647</v>
      </c>
      <c r="D745" t="str">
        <f t="shared" ca="1" si="378"/>
        <v>I105</v>
      </c>
      <c r="E745">
        <f t="shared" ca="1" si="362"/>
        <v>10</v>
      </c>
      <c r="F745">
        <f t="shared" ca="1" si="363"/>
        <v>30</v>
      </c>
      <c r="G745" t="str">
        <f t="shared" ca="1" si="375"/>
        <v>S11</v>
      </c>
      <c r="H745" t="str">
        <f t="shared" ca="1" si="376"/>
        <v>S112</v>
      </c>
      <c r="I745">
        <f ca="1">VLOOKUP(D745,PRC!$A$2:$B$21,2,0)*E745</f>
        <v>1000000</v>
      </c>
      <c r="J745">
        <f t="shared" ca="1" si="364"/>
        <v>689996</v>
      </c>
      <c r="K745">
        <f ca="1">VLOOKUP(D745,PRC!$A$1:$C$21,3,0)*E745</f>
        <v>590000</v>
      </c>
      <c r="L745">
        <f t="shared" ca="1" si="384"/>
        <v>10000</v>
      </c>
      <c r="M745">
        <f t="shared" ca="1" si="385"/>
        <v>10000</v>
      </c>
      <c r="N745">
        <f t="shared" ca="1" si="386"/>
        <v>20000</v>
      </c>
      <c r="O745">
        <f t="shared" ca="1" si="387"/>
        <v>150000</v>
      </c>
      <c r="P745">
        <f t="shared" ca="1" si="388"/>
        <v>-90004</v>
      </c>
      <c r="Q745">
        <f ca="1">IF(P745&gt;0,1,0)</f>
        <v>0</v>
      </c>
      <c r="R745">
        <f t="shared" ca="1" si="365"/>
        <v>31</v>
      </c>
      <c r="S745">
        <f t="shared" ca="1" si="366"/>
        <v>1</v>
      </c>
      <c r="T745">
        <f t="shared" ca="1" si="367"/>
        <v>1</v>
      </c>
      <c r="U745">
        <f t="shared" ca="1" si="368"/>
        <v>2</v>
      </c>
      <c r="V745">
        <f t="shared" ca="1" si="369"/>
        <v>15</v>
      </c>
      <c r="X745">
        <f t="shared" si="373"/>
        <v>745</v>
      </c>
      <c r="Y745">
        <f t="shared" si="377"/>
        <v>452</v>
      </c>
      <c r="Z745">
        <f t="shared" si="374"/>
        <v>453</v>
      </c>
      <c r="AA745">
        <f t="shared" si="370"/>
        <v>951</v>
      </c>
      <c r="AB745">
        <f t="shared" si="371"/>
        <v>500</v>
      </c>
      <c r="AM745" t="str">
        <f t="shared" si="372"/>
        <v>201901LP</v>
      </c>
      <c r="AN745">
        <f t="shared" ca="1" si="379"/>
        <v>31.000399999999996</v>
      </c>
      <c r="AO745">
        <f t="shared" ca="1" si="380"/>
        <v>1</v>
      </c>
      <c r="AP745">
        <f t="shared" ca="1" si="381"/>
        <v>1</v>
      </c>
      <c r="AQ745">
        <f t="shared" ca="1" si="382"/>
        <v>2</v>
      </c>
      <c r="AR745">
        <f t="shared" ca="1" si="383"/>
        <v>15</v>
      </c>
      <c r="AS745">
        <f ca="1">P745/J745</f>
        <v>-0.13044133589180226</v>
      </c>
    </row>
    <row r="746" spans="1:45" hidden="1" outlineLevel="1" x14ac:dyDescent="0.4">
      <c r="A746">
        <f t="shared" si="361"/>
        <v>201901</v>
      </c>
      <c r="B746" t="s">
        <v>822</v>
      </c>
      <c r="C746" t="s">
        <v>647</v>
      </c>
      <c r="D746" t="str">
        <f t="shared" ca="1" si="378"/>
        <v>I104</v>
      </c>
      <c r="E746">
        <f t="shared" ca="1" si="362"/>
        <v>8</v>
      </c>
      <c r="F746">
        <f t="shared" ca="1" si="363"/>
        <v>34</v>
      </c>
      <c r="G746" t="str">
        <f t="shared" ca="1" si="375"/>
        <v>S12</v>
      </c>
      <c r="H746" t="str">
        <f t="shared" ca="1" si="376"/>
        <v>S120</v>
      </c>
      <c r="I746">
        <f ca="1">VLOOKUP(D746,PRC!$A$2:$B$21,2,0)*E746</f>
        <v>560000</v>
      </c>
      <c r="J746">
        <f t="shared" ca="1" si="364"/>
        <v>375195.99999999994</v>
      </c>
      <c r="K746">
        <f ca="1">VLOOKUP(D746,PRC!$A$1:$C$21,3,0)*E746</f>
        <v>235200</v>
      </c>
      <c r="L746">
        <f t="shared" ca="1" si="384"/>
        <v>11000</v>
      </c>
      <c r="M746">
        <f t="shared" ca="1" si="385"/>
        <v>17000</v>
      </c>
      <c r="N746">
        <f t="shared" ca="1" si="386"/>
        <v>28000</v>
      </c>
      <c r="O746">
        <f t="shared" ca="1" si="387"/>
        <v>56000</v>
      </c>
      <c r="P746">
        <f t="shared" ca="1" si="388"/>
        <v>27995.999999999942</v>
      </c>
      <c r="Q746">
        <f ca="1">IF(P746&gt;0,1,0)</f>
        <v>1</v>
      </c>
      <c r="R746">
        <f t="shared" ca="1" si="365"/>
        <v>33</v>
      </c>
      <c r="S746">
        <f t="shared" ca="1" si="366"/>
        <v>2</v>
      </c>
      <c r="T746">
        <f t="shared" ca="1" si="367"/>
        <v>3</v>
      </c>
      <c r="U746">
        <f t="shared" ca="1" si="368"/>
        <v>5</v>
      </c>
      <c r="V746">
        <f t="shared" ca="1" si="369"/>
        <v>10</v>
      </c>
      <c r="X746">
        <f t="shared" si="373"/>
        <v>746</v>
      </c>
      <c r="Y746">
        <f t="shared" si="377"/>
        <v>452</v>
      </c>
      <c r="Z746">
        <f t="shared" si="374"/>
        <v>453</v>
      </c>
      <c r="AA746">
        <f t="shared" si="370"/>
        <v>951</v>
      </c>
      <c r="AB746">
        <f t="shared" si="371"/>
        <v>500</v>
      </c>
      <c r="AM746" t="str">
        <f t="shared" si="372"/>
        <v>201901LP</v>
      </c>
      <c r="AN746">
        <f t="shared" ca="1" si="379"/>
        <v>33.000714285714295</v>
      </c>
      <c r="AO746">
        <f t="shared" ca="1" si="380"/>
        <v>1.9642857142857142</v>
      </c>
      <c r="AP746">
        <f t="shared" ca="1" si="381"/>
        <v>3.0357142857142856</v>
      </c>
      <c r="AQ746">
        <f t="shared" ca="1" si="382"/>
        <v>5</v>
      </c>
      <c r="AR746">
        <f t="shared" ca="1" si="383"/>
        <v>10</v>
      </c>
      <c r="AS746">
        <f ca="1">P746/J746</f>
        <v>7.4617000181238458E-2</v>
      </c>
    </row>
    <row r="747" spans="1:45" hidden="1" outlineLevel="1" x14ac:dyDescent="0.4">
      <c r="A747">
        <f t="shared" si="361"/>
        <v>201901</v>
      </c>
      <c r="B747" t="s">
        <v>823</v>
      </c>
      <c r="C747" t="s">
        <v>647</v>
      </c>
      <c r="D747" t="str">
        <f t="shared" ca="1" si="378"/>
        <v>I102</v>
      </c>
      <c r="E747">
        <f t="shared" ca="1" si="362"/>
        <v>9</v>
      </c>
      <c r="F747">
        <f t="shared" ca="1" si="363"/>
        <v>31</v>
      </c>
      <c r="G747" t="str">
        <f t="shared" ca="1" si="375"/>
        <v>S11</v>
      </c>
      <c r="H747" t="str">
        <f t="shared" ca="1" si="376"/>
        <v>S117</v>
      </c>
      <c r="I747">
        <f ca="1">VLOOKUP(D747,PRC!$A$2:$B$21,2,0)*E747</f>
        <v>360000</v>
      </c>
      <c r="J747">
        <f t="shared" ca="1" si="364"/>
        <v>244795.99999999997</v>
      </c>
      <c r="K747">
        <f ca="1">VLOOKUP(D747,PRC!$A$1:$C$21,3,0)*E747</f>
        <v>169200</v>
      </c>
      <c r="L747">
        <f t="shared" ca="1" si="384"/>
        <v>11000</v>
      </c>
      <c r="M747">
        <f t="shared" ca="1" si="385"/>
        <v>11000</v>
      </c>
      <c r="N747">
        <f t="shared" ca="1" si="386"/>
        <v>11000</v>
      </c>
      <c r="O747">
        <f t="shared" ca="1" si="387"/>
        <v>36000</v>
      </c>
      <c r="P747">
        <f t="shared" ca="1" si="388"/>
        <v>6595.9999999999709</v>
      </c>
      <c r="Q747">
        <f ca="1">IF(P747&gt;0,1,0)</f>
        <v>1</v>
      </c>
      <c r="R747">
        <f t="shared" ca="1" si="365"/>
        <v>32</v>
      </c>
      <c r="S747">
        <f t="shared" ca="1" si="366"/>
        <v>3</v>
      </c>
      <c r="T747">
        <f t="shared" ca="1" si="367"/>
        <v>3</v>
      </c>
      <c r="U747">
        <f t="shared" ca="1" si="368"/>
        <v>3</v>
      </c>
      <c r="V747">
        <f t="shared" ca="1" si="369"/>
        <v>10</v>
      </c>
      <c r="X747">
        <f t="shared" si="373"/>
        <v>747</v>
      </c>
      <c r="Y747">
        <f t="shared" si="377"/>
        <v>452</v>
      </c>
      <c r="Z747">
        <f t="shared" si="374"/>
        <v>453</v>
      </c>
      <c r="AA747">
        <f t="shared" si="370"/>
        <v>951</v>
      </c>
      <c r="AB747">
        <f t="shared" si="371"/>
        <v>500</v>
      </c>
      <c r="AM747" t="str">
        <f t="shared" si="372"/>
        <v>201901LP</v>
      </c>
      <c r="AN747">
        <f t="shared" ca="1" si="379"/>
        <v>32.001111111111122</v>
      </c>
      <c r="AO747">
        <f t="shared" ca="1" si="380"/>
        <v>3.0555555555555554</v>
      </c>
      <c r="AP747">
        <f t="shared" ca="1" si="381"/>
        <v>3.0555555555555554</v>
      </c>
      <c r="AQ747">
        <f t="shared" ca="1" si="382"/>
        <v>3.0555555555555554</v>
      </c>
      <c r="AR747">
        <f t="shared" ca="1" si="383"/>
        <v>10</v>
      </c>
      <c r="AS747">
        <f ca="1">P747/J747</f>
        <v>2.6944884720338451E-2</v>
      </c>
    </row>
    <row r="748" spans="1:45" hidden="1" outlineLevel="1" x14ac:dyDescent="0.4">
      <c r="A748">
        <f t="shared" si="361"/>
        <v>201901</v>
      </c>
      <c r="B748" t="s">
        <v>824</v>
      </c>
      <c r="C748" t="s">
        <v>647</v>
      </c>
      <c r="D748" t="str">
        <f t="shared" ca="1" si="378"/>
        <v>I109</v>
      </c>
      <c r="E748">
        <f t="shared" ca="1" si="362"/>
        <v>8</v>
      </c>
      <c r="F748">
        <f t="shared" ca="1" si="363"/>
        <v>31</v>
      </c>
      <c r="G748" t="str">
        <f t="shared" ca="1" si="375"/>
        <v>S10</v>
      </c>
      <c r="H748" t="str">
        <f t="shared" ca="1" si="376"/>
        <v>S103</v>
      </c>
      <c r="I748">
        <f ca="1">VLOOKUP(D748,PRC!$A$2:$B$21,2,0)*E748</f>
        <v>4000000</v>
      </c>
      <c r="J748">
        <f t="shared" ca="1" si="364"/>
        <v>2719995.9999999995</v>
      </c>
      <c r="K748">
        <f ca="1">VLOOKUP(D748,PRC!$A$1:$C$21,3,0)*E748</f>
        <v>1600000</v>
      </c>
      <c r="L748">
        <f t="shared" ca="1" si="384"/>
        <v>80000</v>
      </c>
      <c r="M748">
        <f t="shared" ca="1" si="385"/>
        <v>40000</v>
      </c>
      <c r="N748">
        <f t="shared" ca="1" si="386"/>
        <v>120000</v>
      </c>
      <c r="O748">
        <f t="shared" ca="1" si="387"/>
        <v>560000</v>
      </c>
      <c r="P748">
        <f t="shared" ca="1" si="388"/>
        <v>319995.99999999953</v>
      </c>
      <c r="Q748">
        <f ca="1">IF(P748&gt;0,1,0)</f>
        <v>1</v>
      </c>
      <c r="R748">
        <f t="shared" ca="1" si="365"/>
        <v>32</v>
      </c>
      <c r="S748">
        <f t="shared" ca="1" si="366"/>
        <v>2</v>
      </c>
      <c r="T748">
        <f t="shared" ca="1" si="367"/>
        <v>1</v>
      </c>
      <c r="U748">
        <f t="shared" ca="1" si="368"/>
        <v>3</v>
      </c>
      <c r="V748">
        <f t="shared" ca="1" si="369"/>
        <v>14</v>
      </c>
      <c r="X748">
        <f t="shared" si="373"/>
        <v>748</v>
      </c>
      <c r="Y748">
        <f t="shared" si="377"/>
        <v>452</v>
      </c>
      <c r="Z748">
        <f t="shared" si="374"/>
        <v>453</v>
      </c>
      <c r="AA748">
        <f t="shared" si="370"/>
        <v>951</v>
      </c>
      <c r="AB748">
        <f t="shared" si="371"/>
        <v>500</v>
      </c>
      <c r="AM748" t="str">
        <f t="shared" si="372"/>
        <v>201901LP</v>
      </c>
      <c r="AN748">
        <f t="shared" ca="1" si="379"/>
        <v>32.00010000000001</v>
      </c>
      <c r="AO748">
        <f t="shared" ca="1" si="380"/>
        <v>2</v>
      </c>
      <c r="AP748">
        <f t="shared" ca="1" si="381"/>
        <v>1</v>
      </c>
      <c r="AQ748">
        <f t="shared" ca="1" si="382"/>
        <v>3</v>
      </c>
      <c r="AR748">
        <f t="shared" ca="1" si="383"/>
        <v>14.000000000000002</v>
      </c>
      <c r="AS748">
        <f ca="1">P748/J748</f>
        <v>0.11764576124376638</v>
      </c>
    </row>
    <row r="749" spans="1:45" hidden="1" outlineLevel="1" x14ac:dyDescent="0.4">
      <c r="A749">
        <f t="shared" si="361"/>
        <v>201901</v>
      </c>
      <c r="B749" t="s">
        <v>825</v>
      </c>
      <c r="C749" t="s">
        <v>647</v>
      </c>
      <c r="D749" t="str">
        <f t="shared" ca="1" si="378"/>
        <v>I109</v>
      </c>
      <c r="E749">
        <f t="shared" ca="1" si="362"/>
        <v>8</v>
      </c>
      <c r="F749">
        <f t="shared" ca="1" si="363"/>
        <v>31</v>
      </c>
      <c r="G749" t="str">
        <f t="shared" ca="1" si="375"/>
        <v>S11</v>
      </c>
      <c r="H749" t="str">
        <f t="shared" ca="1" si="376"/>
        <v>S119</v>
      </c>
      <c r="I749">
        <f ca="1">VLOOKUP(D749,PRC!$A$2:$B$21,2,0)*E749</f>
        <v>4000000</v>
      </c>
      <c r="J749">
        <f t="shared" ca="1" si="364"/>
        <v>2759996</v>
      </c>
      <c r="K749">
        <f ca="1">VLOOKUP(D749,PRC!$A$1:$C$21,3,0)*E749</f>
        <v>1600000</v>
      </c>
      <c r="L749">
        <f t="shared" ca="1" si="384"/>
        <v>120000</v>
      </c>
      <c r="M749">
        <f t="shared" ca="1" si="385"/>
        <v>40000</v>
      </c>
      <c r="N749">
        <f t="shared" ca="1" si="386"/>
        <v>80000</v>
      </c>
      <c r="O749">
        <f t="shared" ca="1" si="387"/>
        <v>480000</v>
      </c>
      <c r="P749">
        <f t="shared" ca="1" si="388"/>
        <v>439996</v>
      </c>
      <c r="Q749">
        <f ca="1">IF(P749&gt;0,1,0)</f>
        <v>1</v>
      </c>
      <c r="R749">
        <f t="shared" ca="1" si="365"/>
        <v>31</v>
      </c>
      <c r="S749">
        <f t="shared" ca="1" si="366"/>
        <v>3</v>
      </c>
      <c r="T749">
        <f t="shared" ca="1" si="367"/>
        <v>1</v>
      </c>
      <c r="U749">
        <f t="shared" ca="1" si="368"/>
        <v>2</v>
      </c>
      <c r="V749">
        <f t="shared" ca="1" si="369"/>
        <v>12</v>
      </c>
      <c r="X749">
        <f t="shared" si="373"/>
        <v>749</v>
      </c>
      <c r="Y749">
        <f t="shared" si="377"/>
        <v>452</v>
      </c>
      <c r="Z749">
        <f t="shared" si="374"/>
        <v>453</v>
      </c>
      <c r="AA749">
        <f t="shared" si="370"/>
        <v>951</v>
      </c>
      <c r="AB749">
        <f t="shared" si="371"/>
        <v>500</v>
      </c>
      <c r="AM749" t="str">
        <f t="shared" si="372"/>
        <v>201901LP</v>
      </c>
      <c r="AN749">
        <f t="shared" ca="1" si="379"/>
        <v>31.000099999999996</v>
      </c>
      <c r="AO749">
        <f t="shared" ca="1" si="380"/>
        <v>3</v>
      </c>
      <c r="AP749">
        <f t="shared" ca="1" si="381"/>
        <v>1</v>
      </c>
      <c r="AQ749">
        <f t="shared" ca="1" si="382"/>
        <v>2</v>
      </c>
      <c r="AR749">
        <f t="shared" ca="1" si="383"/>
        <v>12</v>
      </c>
      <c r="AS749">
        <f ca="1">P749/J749</f>
        <v>0.15941907162184293</v>
      </c>
    </row>
    <row r="750" spans="1:45" hidden="1" outlineLevel="1" x14ac:dyDescent="0.4">
      <c r="A750">
        <f t="shared" si="361"/>
        <v>201901</v>
      </c>
      <c r="B750" t="s">
        <v>826</v>
      </c>
      <c r="C750" t="s">
        <v>647</v>
      </c>
      <c r="D750" t="str">
        <f t="shared" ca="1" si="378"/>
        <v>I112</v>
      </c>
      <c r="E750">
        <f t="shared" ca="1" si="362"/>
        <v>10</v>
      </c>
      <c r="F750">
        <f t="shared" ca="1" si="363"/>
        <v>33</v>
      </c>
      <c r="G750" t="str">
        <f t="shared" ca="1" si="375"/>
        <v>S11</v>
      </c>
      <c r="H750" t="str">
        <f t="shared" ca="1" si="376"/>
        <v>S119</v>
      </c>
      <c r="I750">
        <f ca="1">VLOOKUP(D750,PRC!$A$2:$B$21,2,0)*E750</f>
        <v>650000</v>
      </c>
      <c r="J750">
        <f t="shared" ca="1" si="364"/>
        <v>441995.99999999994</v>
      </c>
      <c r="K750">
        <f ca="1">VLOOKUP(D750,PRC!$A$1:$C$21,3,0)*E750</f>
        <v>325000</v>
      </c>
      <c r="L750">
        <f t="shared" ca="1" si="384"/>
        <v>13000</v>
      </c>
      <c r="M750">
        <f t="shared" ca="1" si="385"/>
        <v>13000</v>
      </c>
      <c r="N750">
        <f t="shared" ca="1" si="386"/>
        <v>13000</v>
      </c>
      <c r="O750">
        <f t="shared" ca="1" si="387"/>
        <v>85000</v>
      </c>
      <c r="P750">
        <f t="shared" ca="1" si="388"/>
        <v>-7004.0000000000582</v>
      </c>
      <c r="Q750">
        <f ca="1">IF(P750&gt;0,1,0)</f>
        <v>0</v>
      </c>
      <c r="R750">
        <f t="shared" ca="1" si="365"/>
        <v>32</v>
      </c>
      <c r="S750">
        <f t="shared" ca="1" si="366"/>
        <v>2</v>
      </c>
      <c r="T750">
        <f t="shared" ca="1" si="367"/>
        <v>2</v>
      </c>
      <c r="U750">
        <f t="shared" ca="1" si="368"/>
        <v>2</v>
      </c>
      <c r="V750">
        <f t="shared" ca="1" si="369"/>
        <v>13</v>
      </c>
      <c r="X750">
        <f t="shared" si="373"/>
        <v>750</v>
      </c>
      <c r="Y750">
        <f t="shared" si="377"/>
        <v>452</v>
      </c>
      <c r="Z750">
        <f t="shared" si="374"/>
        <v>453</v>
      </c>
      <c r="AA750">
        <f t="shared" si="370"/>
        <v>951</v>
      </c>
      <c r="AB750">
        <f t="shared" si="371"/>
        <v>500</v>
      </c>
      <c r="AM750" t="str">
        <f t="shared" si="372"/>
        <v>201901LP</v>
      </c>
      <c r="AN750">
        <f t="shared" ca="1" si="379"/>
        <v>32.000615384615394</v>
      </c>
      <c r="AO750">
        <f t="shared" ca="1" si="380"/>
        <v>2</v>
      </c>
      <c r="AP750">
        <f t="shared" ca="1" si="381"/>
        <v>2</v>
      </c>
      <c r="AQ750">
        <f t="shared" ca="1" si="382"/>
        <v>2</v>
      </c>
      <c r="AR750">
        <f t="shared" ca="1" si="383"/>
        <v>13.076923076923078</v>
      </c>
      <c r="AS750">
        <f ca="1">P750/J750</f>
        <v>-1.584629725155897E-2</v>
      </c>
    </row>
    <row r="751" spans="1:45" hidden="1" outlineLevel="1" x14ac:dyDescent="0.4">
      <c r="A751">
        <f t="shared" si="361"/>
        <v>201901</v>
      </c>
      <c r="B751" t="s">
        <v>827</v>
      </c>
      <c r="C751" t="s">
        <v>647</v>
      </c>
      <c r="D751" t="str">
        <f t="shared" ca="1" si="378"/>
        <v>I118</v>
      </c>
      <c r="E751">
        <f t="shared" ca="1" si="362"/>
        <v>7</v>
      </c>
      <c r="F751">
        <f t="shared" ca="1" si="363"/>
        <v>34</v>
      </c>
      <c r="G751" t="str">
        <f t="shared" ca="1" si="375"/>
        <v>S11</v>
      </c>
      <c r="H751" t="str">
        <f t="shared" ca="1" si="376"/>
        <v>S113</v>
      </c>
      <c r="I751">
        <f ca="1">VLOOKUP(D751,PRC!$A$2:$B$21,2,0)*E751</f>
        <v>3710000</v>
      </c>
      <c r="J751">
        <f t="shared" ca="1" si="364"/>
        <v>2559896</v>
      </c>
      <c r="K751">
        <f ca="1">VLOOKUP(D751,PRC!$A$1:$C$21,3,0)*E751</f>
        <v>1558200</v>
      </c>
      <c r="L751">
        <f t="shared" ca="1" si="384"/>
        <v>111000</v>
      </c>
      <c r="M751">
        <f t="shared" ca="1" si="385"/>
        <v>37000</v>
      </c>
      <c r="N751">
        <f t="shared" ca="1" si="386"/>
        <v>74000</v>
      </c>
      <c r="O751">
        <f t="shared" ca="1" si="387"/>
        <v>371000</v>
      </c>
      <c r="P751">
        <f t="shared" ca="1" si="388"/>
        <v>408696</v>
      </c>
      <c r="Q751">
        <f ca="1">IF(P751&gt;0,1,0)</f>
        <v>1</v>
      </c>
      <c r="R751">
        <f t="shared" ca="1" si="365"/>
        <v>31</v>
      </c>
      <c r="S751">
        <f t="shared" ca="1" si="366"/>
        <v>3</v>
      </c>
      <c r="T751">
        <f t="shared" ca="1" si="367"/>
        <v>1</v>
      </c>
      <c r="U751">
        <f t="shared" ca="1" si="368"/>
        <v>2</v>
      </c>
      <c r="V751">
        <f t="shared" ca="1" si="369"/>
        <v>10</v>
      </c>
      <c r="X751">
        <f t="shared" si="373"/>
        <v>751</v>
      </c>
      <c r="Y751">
        <f t="shared" si="377"/>
        <v>452</v>
      </c>
      <c r="Z751">
        <f t="shared" si="374"/>
        <v>453</v>
      </c>
      <c r="AA751">
        <f t="shared" si="370"/>
        <v>951</v>
      </c>
      <c r="AB751">
        <f t="shared" si="371"/>
        <v>500</v>
      </c>
      <c r="AM751" t="str">
        <f t="shared" si="372"/>
        <v>201901LP</v>
      </c>
      <c r="AN751">
        <f t="shared" ca="1" si="379"/>
        <v>31.000107816711587</v>
      </c>
      <c r="AO751">
        <f t="shared" ca="1" si="380"/>
        <v>2.9919137466307277</v>
      </c>
      <c r="AP751">
        <f t="shared" ca="1" si="381"/>
        <v>0.99730458221024254</v>
      </c>
      <c r="AQ751">
        <f t="shared" ca="1" si="382"/>
        <v>1.9946091644204851</v>
      </c>
      <c r="AR751">
        <f t="shared" ca="1" si="383"/>
        <v>10</v>
      </c>
      <c r="AS751">
        <f ca="1">P751/J751</f>
        <v>0.15965336091778728</v>
      </c>
    </row>
    <row r="752" spans="1:45" hidden="1" outlineLevel="1" x14ac:dyDescent="0.4">
      <c r="A752">
        <f t="shared" si="361"/>
        <v>201901</v>
      </c>
      <c r="B752" t="s">
        <v>828</v>
      </c>
      <c r="C752" t="s">
        <v>647</v>
      </c>
      <c r="D752" t="str">
        <f t="shared" ca="1" si="378"/>
        <v>I114</v>
      </c>
      <c r="E752">
        <f t="shared" ca="1" si="362"/>
        <v>6</v>
      </c>
      <c r="F752">
        <f t="shared" ca="1" si="363"/>
        <v>30</v>
      </c>
      <c r="G752" t="str">
        <f t="shared" ca="1" si="375"/>
        <v>S10</v>
      </c>
      <c r="H752" t="str">
        <f t="shared" ca="1" si="376"/>
        <v>S101</v>
      </c>
      <c r="I752">
        <f ca="1">VLOOKUP(D752,PRC!$A$2:$B$21,2,0)*E752</f>
        <v>1440000</v>
      </c>
      <c r="J752">
        <f t="shared" ca="1" si="364"/>
        <v>979195.99999999988</v>
      </c>
      <c r="K752">
        <f ca="1">VLOOKUP(D752,PRC!$A$1:$C$21,3,0)*E752</f>
        <v>835200</v>
      </c>
      <c r="L752">
        <f t="shared" ca="1" si="384"/>
        <v>29000</v>
      </c>
      <c r="M752">
        <f t="shared" ca="1" si="385"/>
        <v>29000</v>
      </c>
      <c r="N752">
        <f t="shared" ca="1" si="386"/>
        <v>72000</v>
      </c>
      <c r="O752">
        <f t="shared" ca="1" si="387"/>
        <v>216000</v>
      </c>
      <c r="P752">
        <f t="shared" ca="1" si="388"/>
        <v>-202004.00000000012</v>
      </c>
      <c r="Q752">
        <f ca="1">IF(P752&gt;0,1,0)</f>
        <v>0</v>
      </c>
      <c r="R752">
        <f t="shared" ca="1" si="365"/>
        <v>32</v>
      </c>
      <c r="S752">
        <f t="shared" ca="1" si="366"/>
        <v>2</v>
      </c>
      <c r="T752">
        <f t="shared" ca="1" si="367"/>
        <v>2</v>
      </c>
      <c r="U752">
        <f t="shared" ca="1" si="368"/>
        <v>5</v>
      </c>
      <c r="V752">
        <f t="shared" ca="1" si="369"/>
        <v>15</v>
      </c>
      <c r="X752">
        <f t="shared" si="373"/>
        <v>752</v>
      </c>
      <c r="Y752">
        <f t="shared" si="377"/>
        <v>452</v>
      </c>
      <c r="Z752">
        <f t="shared" si="374"/>
        <v>453</v>
      </c>
      <c r="AA752">
        <f t="shared" si="370"/>
        <v>951</v>
      </c>
      <c r="AB752">
        <f t="shared" si="371"/>
        <v>500</v>
      </c>
      <c r="AM752" t="str">
        <f t="shared" si="372"/>
        <v>201901LP</v>
      </c>
      <c r="AN752">
        <f t="shared" ca="1" si="379"/>
        <v>32.000277777777782</v>
      </c>
      <c r="AO752">
        <f t="shared" ca="1" si="380"/>
        <v>2.0138888888888888</v>
      </c>
      <c r="AP752">
        <f t="shared" ca="1" si="381"/>
        <v>2.0138888888888888</v>
      </c>
      <c r="AQ752">
        <f t="shared" ca="1" si="382"/>
        <v>5</v>
      </c>
      <c r="AR752">
        <f t="shared" ca="1" si="383"/>
        <v>15</v>
      </c>
      <c r="AS752">
        <f ca="1">P752/J752</f>
        <v>-0.20629577735203181</v>
      </c>
    </row>
    <row r="753" spans="1:45" hidden="1" outlineLevel="1" x14ac:dyDescent="0.4">
      <c r="A753">
        <f t="shared" si="361"/>
        <v>201901</v>
      </c>
      <c r="B753" t="s">
        <v>829</v>
      </c>
      <c r="C753" t="s">
        <v>647</v>
      </c>
      <c r="D753" t="str">
        <f t="shared" ca="1" si="378"/>
        <v>I114</v>
      </c>
      <c r="E753">
        <f t="shared" ca="1" si="362"/>
        <v>9</v>
      </c>
      <c r="F753">
        <f t="shared" ca="1" si="363"/>
        <v>30</v>
      </c>
      <c r="G753" t="str">
        <f t="shared" ca="1" si="375"/>
        <v>S12</v>
      </c>
      <c r="H753" t="str">
        <f t="shared" ca="1" si="376"/>
        <v>S120</v>
      </c>
      <c r="I753">
        <f ca="1">VLOOKUP(D753,PRC!$A$2:$B$21,2,0)*E753</f>
        <v>2160000</v>
      </c>
      <c r="J753">
        <f t="shared" ca="1" si="364"/>
        <v>1403996</v>
      </c>
      <c r="K753">
        <f ca="1">VLOOKUP(D753,PRC!$A$1:$C$21,3,0)*E753</f>
        <v>1252800</v>
      </c>
      <c r="L753">
        <f t="shared" ca="1" si="384"/>
        <v>65000</v>
      </c>
      <c r="M753">
        <f t="shared" ca="1" si="385"/>
        <v>65000</v>
      </c>
      <c r="N753">
        <f t="shared" ca="1" si="386"/>
        <v>65000</v>
      </c>
      <c r="O753">
        <f t="shared" ca="1" si="387"/>
        <v>216000</v>
      </c>
      <c r="P753">
        <f t="shared" ca="1" si="388"/>
        <v>-259804</v>
      </c>
      <c r="Q753">
        <f ca="1">IF(P753&gt;0,1,0)</f>
        <v>0</v>
      </c>
      <c r="R753">
        <f t="shared" ca="1" si="365"/>
        <v>35</v>
      </c>
      <c r="S753">
        <f t="shared" ca="1" si="366"/>
        <v>3</v>
      </c>
      <c r="T753">
        <f t="shared" ca="1" si="367"/>
        <v>3</v>
      </c>
      <c r="U753">
        <f t="shared" ca="1" si="368"/>
        <v>3</v>
      </c>
      <c r="V753">
        <f t="shared" ca="1" si="369"/>
        <v>10</v>
      </c>
      <c r="X753">
        <f t="shared" si="373"/>
        <v>753</v>
      </c>
      <c r="Y753">
        <f t="shared" si="377"/>
        <v>452</v>
      </c>
      <c r="Z753">
        <f t="shared" si="374"/>
        <v>453</v>
      </c>
      <c r="AA753">
        <f t="shared" si="370"/>
        <v>951</v>
      </c>
      <c r="AB753">
        <f t="shared" si="371"/>
        <v>500</v>
      </c>
      <c r="AM753" t="str">
        <f t="shared" si="372"/>
        <v>201901LP</v>
      </c>
      <c r="AN753">
        <f t="shared" ca="1" si="379"/>
        <v>35.000185185185181</v>
      </c>
      <c r="AO753">
        <f t="shared" ca="1" si="380"/>
        <v>3.0092592592592591</v>
      </c>
      <c r="AP753">
        <f t="shared" ca="1" si="381"/>
        <v>3.0092592592592591</v>
      </c>
      <c r="AQ753">
        <f t="shared" ca="1" si="382"/>
        <v>3.0092592592592591</v>
      </c>
      <c r="AR753">
        <f t="shared" ca="1" si="383"/>
        <v>10</v>
      </c>
      <c r="AS753">
        <f ca="1">P753/J753</f>
        <v>-0.18504611124248216</v>
      </c>
    </row>
    <row r="754" spans="1:45" hidden="1" outlineLevel="1" x14ac:dyDescent="0.4">
      <c r="A754">
        <f t="shared" si="361"/>
        <v>201901</v>
      </c>
      <c r="B754" t="s">
        <v>830</v>
      </c>
      <c r="C754" t="s">
        <v>647</v>
      </c>
      <c r="D754" t="str">
        <f t="shared" ca="1" si="378"/>
        <v>I112</v>
      </c>
      <c r="E754">
        <f t="shared" ca="1" si="362"/>
        <v>5</v>
      </c>
      <c r="F754">
        <f t="shared" ca="1" si="363"/>
        <v>35</v>
      </c>
      <c r="G754" t="str">
        <f t="shared" ca="1" si="375"/>
        <v>S11</v>
      </c>
      <c r="H754" t="str">
        <f t="shared" ca="1" si="376"/>
        <v>S117</v>
      </c>
      <c r="I754">
        <f ca="1">VLOOKUP(D754,PRC!$A$2:$B$21,2,0)*E754</f>
        <v>325000</v>
      </c>
      <c r="J754">
        <f t="shared" ca="1" si="364"/>
        <v>211246</v>
      </c>
      <c r="K754">
        <f ca="1">VLOOKUP(D754,PRC!$A$1:$C$21,3,0)*E754</f>
        <v>162500</v>
      </c>
      <c r="L754">
        <f t="shared" ca="1" si="384"/>
        <v>3000</v>
      </c>
      <c r="M754">
        <f t="shared" ca="1" si="385"/>
        <v>10000</v>
      </c>
      <c r="N754">
        <f t="shared" ca="1" si="386"/>
        <v>16000</v>
      </c>
      <c r="O754">
        <f t="shared" ca="1" si="387"/>
        <v>49000</v>
      </c>
      <c r="P754">
        <f t="shared" ca="1" si="388"/>
        <v>-29254</v>
      </c>
      <c r="Q754">
        <f ca="1">IF(P754&gt;0,1,0)</f>
        <v>0</v>
      </c>
      <c r="R754">
        <f t="shared" ca="1" si="365"/>
        <v>35</v>
      </c>
      <c r="S754">
        <f t="shared" ca="1" si="366"/>
        <v>1</v>
      </c>
      <c r="T754">
        <f t="shared" ca="1" si="367"/>
        <v>3</v>
      </c>
      <c r="U754">
        <f t="shared" ca="1" si="368"/>
        <v>5</v>
      </c>
      <c r="V754">
        <f t="shared" ca="1" si="369"/>
        <v>15</v>
      </c>
      <c r="X754">
        <f t="shared" si="373"/>
        <v>754</v>
      </c>
      <c r="Y754">
        <f t="shared" si="377"/>
        <v>452</v>
      </c>
      <c r="Z754">
        <f t="shared" si="374"/>
        <v>453</v>
      </c>
      <c r="AA754">
        <f t="shared" si="370"/>
        <v>951</v>
      </c>
      <c r="AB754">
        <f t="shared" si="371"/>
        <v>500</v>
      </c>
      <c r="AM754" t="str">
        <f t="shared" si="372"/>
        <v>201901LP</v>
      </c>
      <c r="AN754">
        <f t="shared" ca="1" si="379"/>
        <v>35.001230769230773</v>
      </c>
      <c r="AO754">
        <f t="shared" ca="1" si="380"/>
        <v>0.92307692307692313</v>
      </c>
      <c r="AP754">
        <f t="shared" ca="1" si="381"/>
        <v>3.0769230769230771</v>
      </c>
      <c r="AQ754">
        <f t="shared" ca="1" si="382"/>
        <v>4.9230769230769234</v>
      </c>
      <c r="AR754">
        <f t="shared" ca="1" si="383"/>
        <v>15.076923076923077</v>
      </c>
      <c r="AS754">
        <f ca="1">P754/J754</f>
        <v>-0.13848309553790367</v>
      </c>
    </row>
    <row r="755" spans="1:45" hidden="1" outlineLevel="1" x14ac:dyDescent="0.4">
      <c r="A755">
        <f t="shared" si="361"/>
        <v>201901</v>
      </c>
      <c r="B755" t="s">
        <v>831</v>
      </c>
      <c r="C755" t="s">
        <v>647</v>
      </c>
      <c r="D755" t="str">
        <f t="shared" ca="1" si="378"/>
        <v>I104</v>
      </c>
      <c r="E755">
        <f t="shared" ca="1" si="362"/>
        <v>6</v>
      </c>
      <c r="F755">
        <f t="shared" ca="1" si="363"/>
        <v>30</v>
      </c>
      <c r="G755" t="str">
        <f t="shared" ca="1" si="375"/>
        <v>S10</v>
      </c>
      <c r="H755" t="str">
        <f t="shared" ca="1" si="376"/>
        <v>S109</v>
      </c>
      <c r="I755">
        <f ca="1">VLOOKUP(D755,PRC!$A$2:$B$21,2,0)*E755</f>
        <v>420000</v>
      </c>
      <c r="J755">
        <f t="shared" ca="1" si="364"/>
        <v>272996</v>
      </c>
      <c r="K755">
        <f ca="1">VLOOKUP(D755,PRC!$A$1:$C$21,3,0)*E755</f>
        <v>176400</v>
      </c>
      <c r="L755">
        <f t="shared" ca="1" si="384"/>
        <v>4000</v>
      </c>
      <c r="M755">
        <f t="shared" ca="1" si="385"/>
        <v>8000</v>
      </c>
      <c r="N755">
        <f t="shared" ca="1" si="386"/>
        <v>4000</v>
      </c>
      <c r="O755">
        <f t="shared" ca="1" si="387"/>
        <v>55000</v>
      </c>
      <c r="P755">
        <f t="shared" ca="1" si="388"/>
        <v>25596</v>
      </c>
      <c r="Q755">
        <f ca="1">IF(P755&gt;0,1,0)</f>
        <v>1</v>
      </c>
      <c r="R755">
        <f t="shared" ca="1" si="365"/>
        <v>35</v>
      </c>
      <c r="S755">
        <f t="shared" ca="1" si="366"/>
        <v>1</v>
      </c>
      <c r="T755">
        <f t="shared" ca="1" si="367"/>
        <v>2</v>
      </c>
      <c r="U755">
        <f t="shared" ca="1" si="368"/>
        <v>1</v>
      </c>
      <c r="V755">
        <f t="shared" ca="1" si="369"/>
        <v>13</v>
      </c>
      <c r="X755">
        <f t="shared" si="373"/>
        <v>755</v>
      </c>
      <c r="Y755">
        <f t="shared" si="377"/>
        <v>452</v>
      </c>
      <c r="Z755">
        <f t="shared" si="374"/>
        <v>453</v>
      </c>
      <c r="AA755">
        <f t="shared" si="370"/>
        <v>951</v>
      </c>
      <c r="AB755">
        <f t="shared" si="371"/>
        <v>500</v>
      </c>
      <c r="AM755" t="str">
        <f t="shared" si="372"/>
        <v>201901LP</v>
      </c>
      <c r="AN755">
        <f t="shared" ca="1" si="379"/>
        <v>35.000952380952377</v>
      </c>
      <c r="AO755">
        <f t="shared" ca="1" si="380"/>
        <v>0.95238095238095244</v>
      </c>
      <c r="AP755">
        <f t="shared" ca="1" si="381"/>
        <v>1.9047619047619049</v>
      </c>
      <c r="AQ755">
        <f t="shared" ca="1" si="382"/>
        <v>0.95238095238095244</v>
      </c>
      <c r="AR755">
        <f t="shared" ca="1" si="383"/>
        <v>13.095238095238097</v>
      </c>
      <c r="AS755">
        <f ca="1">P755/J755</f>
        <v>9.3759615525502202E-2</v>
      </c>
    </row>
    <row r="756" spans="1:45" hidden="1" outlineLevel="1" x14ac:dyDescent="0.4">
      <c r="A756">
        <f t="shared" si="361"/>
        <v>201901</v>
      </c>
      <c r="B756" t="s">
        <v>832</v>
      </c>
      <c r="C756" t="s">
        <v>647</v>
      </c>
      <c r="D756" t="str">
        <f t="shared" ca="1" si="378"/>
        <v>I102</v>
      </c>
      <c r="E756">
        <f t="shared" ca="1" si="362"/>
        <v>6</v>
      </c>
      <c r="F756">
        <f t="shared" ca="1" si="363"/>
        <v>34</v>
      </c>
      <c r="G756" t="str">
        <f t="shared" ca="1" si="375"/>
        <v>S10</v>
      </c>
      <c r="H756" t="str">
        <f t="shared" ca="1" si="376"/>
        <v>S101</v>
      </c>
      <c r="I756">
        <f ca="1">VLOOKUP(D756,PRC!$A$2:$B$21,2,0)*E756</f>
        <v>240000</v>
      </c>
      <c r="J756">
        <f t="shared" ca="1" si="364"/>
        <v>160795.99999999997</v>
      </c>
      <c r="K756">
        <f ca="1">VLOOKUP(D756,PRC!$A$1:$C$21,3,0)*E756</f>
        <v>112800</v>
      </c>
      <c r="L756">
        <f t="shared" ca="1" si="384"/>
        <v>7000</v>
      </c>
      <c r="M756">
        <f t="shared" ca="1" si="385"/>
        <v>5000</v>
      </c>
      <c r="N756">
        <f t="shared" ca="1" si="386"/>
        <v>12000</v>
      </c>
      <c r="O756">
        <f t="shared" ca="1" si="387"/>
        <v>26000</v>
      </c>
      <c r="P756">
        <f t="shared" ca="1" si="388"/>
        <v>-2004.0000000000291</v>
      </c>
      <c r="Q756">
        <f ca="1">IF(P756&gt;0,1,0)</f>
        <v>0</v>
      </c>
      <c r="R756">
        <f t="shared" ca="1" si="365"/>
        <v>33</v>
      </c>
      <c r="S756">
        <f t="shared" ca="1" si="366"/>
        <v>3</v>
      </c>
      <c r="T756">
        <f t="shared" ca="1" si="367"/>
        <v>2</v>
      </c>
      <c r="U756">
        <f t="shared" ca="1" si="368"/>
        <v>5</v>
      </c>
      <c r="V756">
        <f t="shared" ca="1" si="369"/>
        <v>11</v>
      </c>
      <c r="X756">
        <f t="shared" si="373"/>
        <v>756</v>
      </c>
      <c r="Y756">
        <f t="shared" si="377"/>
        <v>452</v>
      </c>
      <c r="Z756">
        <f t="shared" si="374"/>
        <v>453</v>
      </c>
      <c r="AA756">
        <f t="shared" si="370"/>
        <v>951</v>
      </c>
      <c r="AB756">
        <f t="shared" si="371"/>
        <v>500</v>
      </c>
      <c r="AM756" t="str">
        <f t="shared" si="372"/>
        <v>201901LP</v>
      </c>
      <c r="AN756">
        <f t="shared" ca="1" si="379"/>
        <v>33.001666666666672</v>
      </c>
      <c r="AO756">
        <f t="shared" ca="1" si="380"/>
        <v>2.9166666666666665</v>
      </c>
      <c r="AP756">
        <f t="shared" ca="1" si="381"/>
        <v>2.083333333333333</v>
      </c>
      <c r="AQ756">
        <f t="shared" ca="1" si="382"/>
        <v>5</v>
      </c>
      <c r="AR756">
        <f t="shared" ca="1" si="383"/>
        <v>10.833333333333334</v>
      </c>
      <c r="AS756">
        <f ca="1">P756/J756</f>
        <v>-1.2462996591955208E-2</v>
      </c>
    </row>
    <row r="757" spans="1:45" hidden="1" outlineLevel="1" x14ac:dyDescent="0.4">
      <c r="A757">
        <f t="shared" si="361"/>
        <v>201901</v>
      </c>
      <c r="B757" t="s">
        <v>833</v>
      </c>
      <c r="C757" t="s">
        <v>647</v>
      </c>
      <c r="D757" t="str">
        <f t="shared" ca="1" si="378"/>
        <v>I116</v>
      </c>
      <c r="E757">
        <f t="shared" ca="1" si="362"/>
        <v>8</v>
      </c>
      <c r="F757">
        <f t="shared" ca="1" si="363"/>
        <v>31</v>
      </c>
      <c r="G757" t="str">
        <f t="shared" ca="1" si="375"/>
        <v>S12</v>
      </c>
      <c r="H757" t="str">
        <f t="shared" ca="1" si="376"/>
        <v>S120</v>
      </c>
      <c r="I757">
        <f ca="1">VLOOKUP(D757,PRC!$A$2:$B$21,2,0)*E757</f>
        <v>11680000</v>
      </c>
      <c r="J757">
        <f t="shared" ca="1" si="364"/>
        <v>8175995.9999999991</v>
      </c>
      <c r="K757">
        <f ca="1">VLOOKUP(D757,PRC!$A$1:$C$21,3,0)*E757</f>
        <v>7008000</v>
      </c>
      <c r="L757">
        <f t="shared" ca="1" si="384"/>
        <v>350000</v>
      </c>
      <c r="M757">
        <f t="shared" ca="1" si="385"/>
        <v>117000</v>
      </c>
      <c r="N757">
        <f t="shared" ca="1" si="386"/>
        <v>117000</v>
      </c>
      <c r="O757">
        <f t="shared" ca="1" si="387"/>
        <v>1635000</v>
      </c>
      <c r="P757">
        <f t="shared" ca="1" si="388"/>
        <v>-1051004.0000000009</v>
      </c>
      <c r="Q757">
        <f ca="1">IF(P757&gt;0,1,0)</f>
        <v>0</v>
      </c>
      <c r="R757">
        <f t="shared" ca="1" si="365"/>
        <v>30</v>
      </c>
      <c r="S757">
        <f t="shared" ca="1" si="366"/>
        <v>3</v>
      </c>
      <c r="T757">
        <f t="shared" ca="1" si="367"/>
        <v>1</v>
      </c>
      <c r="U757">
        <f t="shared" ca="1" si="368"/>
        <v>1</v>
      </c>
      <c r="V757">
        <f t="shared" ca="1" si="369"/>
        <v>14</v>
      </c>
      <c r="X757">
        <f t="shared" si="373"/>
        <v>757</v>
      </c>
      <c r="Y757">
        <f t="shared" si="377"/>
        <v>452</v>
      </c>
      <c r="Z757">
        <f t="shared" si="374"/>
        <v>453</v>
      </c>
      <c r="AA757">
        <f t="shared" si="370"/>
        <v>951</v>
      </c>
      <c r="AB757">
        <f t="shared" si="371"/>
        <v>500</v>
      </c>
      <c r="AM757" t="str">
        <f t="shared" si="372"/>
        <v>201901LP</v>
      </c>
      <c r="AN757">
        <f t="shared" ca="1" si="379"/>
        <v>30.000034246575346</v>
      </c>
      <c r="AO757">
        <f t="shared" ca="1" si="380"/>
        <v>2.9965753424657531</v>
      </c>
      <c r="AP757">
        <f t="shared" ca="1" si="381"/>
        <v>1.0017123287671232</v>
      </c>
      <c r="AQ757">
        <f t="shared" ca="1" si="382"/>
        <v>1.0017123287671232</v>
      </c>
      <c r="AR757">
        <f t="shared" ca="1" si="383"/>
        <v>13.998287671232875</v>
      </c>
      <c r="AS757">
        <f ca="1">P757/J757</f>
        <v>-0.12854751885886453</v>
      </c>
    </row>
    <row r="758" spans="1:45" hidden="1" outlineLevel="1" x14ac:dyDescent="0.4">
      <c r="A758">
        <f t="shared" si="361"/>
        <v>201901</v>
      </c>
      <c r="B758" t="s">
        <v>834</v>
      </c>
      <c r="C758" t="s">
        <v>647</v>
      </c>
      <c r="D758" t="str">
        <f t="shared" ca="1" si="378"/>
        <v>I108</v>
      </c>
      <c r="E758">
        <f t="shared" ca="1" si="362"/>
        <v>10</v>
      </c>
      <c r="F758">
        <f t="shared" ca="1" si="363"/>
        <v>33</v>
      </c>
      <c r="G758" t="str">
        <f t="shared" ca="1" si="375"/>
        <v>S11</v>
      </c>
      <c r="H758" t="str">
        <f t="shared" ca="1" si="376"/>
        <v>S118</v>
      </c>
      <c r="I758">
        <f ca="1">VLOOKUP(D758,PRC!$A$2:$B$21,2,0)*E758</f>
        <v>400000</v>
      </c>
      <c r="J758">
        <f t="shared" ca="1" si="364"/>
        <v>275996</v>
      </c>
      <c r="K758">
        <f ca="1">VLOOKUP(D758,PRC!$A$1:$C$21,3,0)*E758</f>
        <v>184000</v>
      </c>
      <c r="L758">
        <f t="shared" ca="1" si="384"/>
        <v>12000</v>
      </c>
      <c r="M758">
        <f t="shared" ca="1" si="385"/>
        <v>8000</v>
      </c>
      <c r="N758">
        <f t="shared" ca="1" si="386"/>
        <v>12000</v>
      </c>
      <c r="O758">
        <f t="shared" ca="1" si="387"/>
        <v>60000</v>
      </c>
      <c r="P758">
        <f t="shared" ca="1" si="388"/>
        <v>-4</v>
      </c>
      <c r="Q758">
        <f ca="1">IF(P758&gt;0,1,0)</f>
        <v>0</v>
      </c>
      <c r="R758">
        <f t="shared" ca="1" si="365"/>
        <v>31</v>
      </c>
      <c r="S758">
        <f t="shared" ca="1" si="366"/>
        <v>3</v>
      </c>
      <c r="T758">
        <f t="shared" ca="1" si="367"/>
        <v>2</v>
      </c>
      <c r="U758">
        <f t="shared" ca="1" si="368"/>
        <v>3</v>
      </c>
      <c r="V758">
        <f t="shared" ca="1" si="369"/>
        <v>15</v>
      </c>
      <c r="X758">
        <f t="shared" si="373"/>
        <v>758</v>
      </c>
      <c r="Y758">
        <f t="shared" si="377"/>
        <v>452</v>
      </c>
      <c r="Z758">
        <f t="shared" si="374"/>
        <v>453</v>
      </c>
      <c r="AA758">
        <f t="shared" si="370"/>
        <v>951</v>
      </c>
      <c r="AB758">
        <f t="shared" si="371"/>
        <v>500</v>
      </c>
      <c r="AM758" t="str">
        <f t="shared" si="372"/>
        <v>201901LP</v>
      </c>
      <c r="AN758">
        <f t="shared" ca="1" si="379"/>
        <v>31.001000000000001</v>
      </c>
      <c r="AO758">
        <f t="shared" ca="1" si="380"/>
        <v>3</v>
      </c>
      <c r="AP758">
        <f t="shared" ca="1" si="381"/>
        <v>2</v>
      </c>
      <c r="AQ758">
        <f t="shared" ca="1" si="382"/>
        <v>3</v>
      </c>
      <c r="AR758">
        <f t="shared" ca="1" si="383"/>
        <v>15</v>
      </c>
      <c r="AS758">
        <f ca="1">P758/J758</f>
        <v>-1.4492963666140088E-5</v>
      </c>
    </row>
    <row r="759" spans="1:45" hidden="1" outlineLevel="1" x14ac:dyDescent="0.4">
      <c r="A759">
        <f t="shared" si="361"/>
        <v>201901</v>
      </c>
      <c r="B759" t="s">
        <v>835</v>
      </c>
      <c r="C759" t="s">
        <v>647</v>
      </c>
      <c r="D759" t="str">
        <f t="shared" ca="1" si="378"/>
        <v>I104</v>
      </c>
      <c r="E759">
        <f t="shared" ca="1" si="362"/>
        <v>6</v>
      </c>
      <c r="F759">
        <f t="shared" ca="1" si="363"/>
        <v>34</v>
      </c>
      <c r="G759" t="str">
        <f t="shared" ca="1" si="375"/>
        <v>S10</v>
      </c>
      <c r="H759" t="str">
        <f t="shared" ca="1" si="376"/>
        <v>S102</v>
      </c>
      <c r="I759">
        <f ca="1">VLOOKUP(D759,PRC!$A$2:$B$21,2,0)*E759</f>
        <v>420000</v>
      </c>
      <c r="J759">
        <f t="shared" ca="1" si="364"/>
        <v>277195.99999999994</v>
      </c>
      <c r="K759">
        <f ca="1">VLOOKUP(D759,PRC!$A$1:$C$21,3,0)*E759</f>
        <v>176400</v>
      </c>
      <c r="L759">
        <f t="shared" ca="1" si="384"/>
        <v>8000</v>
      </c>
      <c r="M759">
        <f t="shared" ca="1" si="385"/>
        <v>8000</v>
      </c>
      <c r="N759">
        <f t="shared" ca="1" si="386"/>
        <v>17000</v>
      </c>
      <c r="O759">
        <f t="shared" ca="1" si="387"/>
        <v>42000</v>
      </c>
      <c r="P759">
        <f t="shared" ca="1" si="388"/>
        <v>25795.999999999942</v>
      </c>
      <c r="Q759">
        <f ca="1">IF(P759&gt;0,1,0)</f>
        <v>1</v>
      </c>
      <c r="R759">
        <f t="shared" ca="1" si="365"/>
        <v>34</v>
      </c>
      <c r="S759">
        <f t="shared" ca="1" si="366"/>
        <v>2</v>
      </c>
      <c r="T759">
        <f t="shared" ca="1" si="367"/>
        <v>2</v>
      </c>
      <c r="U759">
        <f t="shared" ca="1" si="368"/>
        <v>4</v>
      </c>
      <c r="V759">
        <f t="shared" ca="1" si="369"/>
        <v>10</v>
      </c>
      <c r="X759">
        <f t="shared" si="373"/>
        <v>759</v>
      </c>
      <c r="Y759">
        <f t="shared" si="377"/>
        <v>452</v>
      </c>
      <c r="Z759">
        <f t="shared" si="374"/>
        <v>453</v>
      </c>
      <c r="AA759">
        <f t="shared" si="370"/>
        <v>951</v>
      </c>
      <c r="AB759">
        <f t="shared" si="371"/>
        <v>500</v>
      </c>
      <c r="AM759" t="str">
        <f t="shared" si="372"/>
        <v>201901LP</v>
      </c>
      <c r="AN759">
        <f t="shared" ca="1" si="379"/>
        <v>34.000952380952398</v>
      </c>
      <c r="AO759">
        <f t="shared" ca="1" si="380"/>
        <v>1.9047619047619049</v>
      </c>
      <c r="AP759">
        <f t="shared" ca="1" si="381"/>
        <v>1.9047619047619049</v>
      </c>
      <c r="AQ759">
        <f t="shared" ca="1" si="382"/>
        <v>4.0476190476190474</v>
      </c>
      <c r="AR759">
        <f t="shared" ca="1" si="383"/>
        <v>10</v>
      </c>
      <c r="AS759">
        <f ca="1">P759/J759</f>
        <v>9.3060505923606207E-2</v>
      </c>
    </row>
    <row r="760" spans="1:45" hidden="1" outlineLevel="1" x14ac:dyDescent="0.4">
      <c r="A760">
        <f t="shared" si="361"/>
        <v>201901</v>
      </c>
      <c r="B760" t="s">
        <v>836</v>
      </c>
      <c r="C760" t="s">
        <v>647</v>
      </c>
      <c r="D760" t="str">
        <f t="shared" ca="1" si="378"/>
        <v>I110</v>
      </c>
      <c r="E760">
        <f t="shared" ca="1" si="362"/>
        <v>6</v>
      </c>
      <c r="F760">
        <f t="shared" ca="1" si="363"/>
        <v>35</v>
      </c>
      <c r="G760" t="str">
        <f t="shared" ca="1" si="375"/>
        <v>S10</v>
      </c>
      <c r="H760" t="str">
        <f t="shared" ca="1" si="376"/>
        <v>S102</v>
      </c>
      <c r="I760">
        <f ca="1">VLOOKUP(D760,PRC!$A$2:$B$21,2,0)*E760</f>
        <v>1800000</v>
      </c>
      <c r="J760">
        <f t="shared" ca="1" si="364"/>
        <v>1241996</v>
      </c>
      <c r="K760">
        <f ca="1">VLOOKUP(D760,PRC!$A$1:$C$21,3,0)*E760</f>
        <v>828000</v>
      </c>
      <c r="L760">
        <f t="shared" ca="1" si="384"/>
        <v>54000</v>
      </c>
      <c r="M760">
        <f t="shared" ca="1" si="385"/>
        <v>54000</v>
      </c>
      <c r="N760">
        <f t="shared" ca="1" si="386"/>
        <v>72000</v>
      </c>
      <c r="O760">
        <f t="shared" ca="1" si="387"/>
        <v>180000</v>
      </c>
      <c r="P760">
        <f t="shared" ca="1" si="388"/>
        <v>53996</v>
      </c>
      <c r="Q760">
        <f ca="1">IF(P760&gt;0,1,0)</f>
        <v>1</v>
      </c>
      <c r="R760">
        <f t="shared" ca="1" si="365"/>
        <v>31</v>
      </c>
      <c r="S760">
        <f t="shared" ca="1" si="366"/>
        <v>3</v>
      </c>
      <c r="T760">
        <f t="shared" ca="1" si="367"/>
        <v>3</v>
      </c>
      <c r="U760">
        <f t="shared" ca="1" si="368"/>
        <v>4</v>
      </c>
      <c r="V760">
        <f t="shared" ca="1" si="369"/>
        <v>10</v>
      </c>
      <c r="X760">
        <f t="shared" si="373"/>
        <v>760</v>
      </c>
      <c r="Y760">
        <f t="shared" si="377"/>
        <v>452</v>
      </c>
      <c r="Z760">
        <f t="shared" si="374"/>
        <v>453</v>
      </c>
      <c r="AA760">
        <f t="shared" si="370"/>
        <v>951</v>
      </c>
      <c r="AB760">
        <f t="shared" si="371"/>
        <v>500</v>
      </c>
      <c r="AM760" t="str">
        <f t="shared" si="372"/>
        <v>201901LP</v>
      </c>
      <c r="AN760">
        <f t="shared" ca="1" si="379"/>
        <v>31.000222222222217</v>
      </c>
      <c r="AO760">
        <f t="shared" ca="1" si="380"/>
        <v>3</v>
      </c>
      <c r="AP760">
        <f t="shared" ca="1" si="381"/>
        <v>3</v>
      </c>
      <c r="AQ760">
        <f t="shared" ca="1" si="382"/>
        <v>4</v>
      </c>
      <c r="AR760">
        <f t="shared" ca="1" si="383"/>
        <v>10</v>
      </c>
      <c r="AS760">
        <f ca="1">P760/J760</f>
        <v>4.3475180274332607E-2</v>
      </c>
    </row>
    <row r="761" spans="1:45" hidden="1" outlineLevel="1" x14ac:dyDescent="0.4">
      <c r="A761">
        <f t="shared" si="361"/>
        <v>201901</v>
      </c>
      <c r="B761" t="s">
        <v>837</v>
      </c>
      <c r="C761" t="s">
        <v>647</v>
      </c>
      <c r="D761" t="str">
        <f t="shared" ca="1" si="378"/>
        <v>I105</v>
      </c>
      <c r="E761">
        <f t="shared" ca="1" si="362"/>
        <v>7</v>
      </c>
      <c r="F761">
        <f t="shared" ca="1" si="363"/>
        <v>31</v>
      </c>
      <c r="G761" t="str">
        <f t="shared" ca="1" si="375"/>
        <v>S10</v>
      </c>
      <c r="H761" t="str">
        <f t="shared" ca="1" si="376"/>
        <v>S101</v>
      </c>
      <c r="I761">
        <f ca="1">VLOOKUP(D761,PRC!$A$2:$B$21,2,0)*E761</f>
        <v>700000</v>
      </c>
      <c r="J761">
        <f t="shared" ca="1" si="364"/>
        <v>468995.99999999994</v>
      </c>
      <c r="K761">
        <f ca="1">VLOOKUP(D761,PRC!$A$1:$C$21,3,0)*E761</f>
        <v>413000</v>
      </c>
      <c r="L761">
        <f t="shared" ca="1" si="384"/>
        <v>7000</v>
      </c>
      <c r="M761">
        <f t="shared" ca="1" si="385"/>
        <v>14000</v>
      </c>
      <c r="N761">
        <f t="shared" ca="1" si="386"/>
        <v>14000</v>
      </c>
      <c r="O761">
        <f t="shared" ca="1" si="387"/>
        <v>98000</v>
      </c>
      <c r="P761">
        <f t="shared" ca="1" si="388"/>
        <v>-77004.000000000058</v>
      </c>
      <c r="Q761">
        <f ca="1">IF(P761&gt;0,1,0)</f>
        <v>0</v>
      </c>
      <c r="R761">
        <f t="shared" ca="1" si="365"/>
        <v>33</v>
      </c>
      <c r="S761">
        <f t="shared" ca="1" si="366"/>
        <v>1</v>
      </c>
      <c r="T761">
        <f t="shared" ca="1" si="367"/>
        <v>2</v>
      </c>
      <c r="U761">
        <f t="shared" ca="1" si="368"/>
        <v>2</v>
      </c>
      <c r="V761">
        <f t="shared" ca="1" si="369"/>
        <v>14</v>
      </c>
      <c r="X761">
        <f t="shared" si="373"/>
        <v>761</v>
      </c>
      <c r="Y761">
        <f t="shared" si="377"/>
        <v>452</v>
      </c>
      <c r="Z761">
        <f t="shared" si="374"/>
        <v>453</v>
      </c>
      <c r="AA761">
        <f t="shared" si="370"/>
        <v>951</v>
      </c>
      <c r="AB761">
        <f t="shared" si="371"/>
        <v>500</v>
      </c>
      <c r="AM761" t="str">
        <f t="shared" si="372"/>
        <v>201901LP</v>
      </c>
      <c r="AN761">
        <f t="shared" ca="1" si="379"/>
        <v>33.000571428571433</v>
      </c>
      <c r="AO761">
        <f t="shared" ca="1" si="380"/>
        <v>1</v>
      </c>
      <c r="AP761">
        <f t="shared" ca="1" si="381"/>
        <v>2</v>
      </c>
      <c r="AQ761">
        <f t="shared" ca="1" si="382"/>
        <v>2</v>
      </c>
      <c r="AR761">
        <f t="shared" ca="1" si="383"/>
        <v>14.000000000000002</v>
      </c>
      <c r="AS761">
        <f ca="1">P761/J761</f>
        <v>-0.1641890335951694</v>
      </c>
    </row>
    <row r="762" spans="1:45" hidden="1" outlineLevel="1" x14ac:dyDescent="0.4">
      <c r="A762">
        <f t="shared" si="361"/>
        <v>201901</v>
      </c>
      <c r="B762" t="s">
        <v>838</v>
      </c>
      <c r="C762" t="s">
        <v>647</v>
      </c>
      <c r="D762" t="str">
        <f t="shared" ca="1" si="378"/>
        <v>I104</v>
      </c>
      <c r="E762">
        <f t="shared" ca="1" si="362"/>
        <v>5</v>
      </c>
      <c r="F762">
        <f t="shared" ca="1" si="363"/>
        <v>33</v>
      </c>
      <c r="G762" t="str">
        <f t="shared" ca="1" si="375"/>
        <v>S10</v>
      </c>
      <c r="H762" t="str">
        <f t="shared" ca="1" si="376"/>
        <v>S107</v>
      </c>
      <c r="I762">
        <f ca="1">VLOOKUP(D762,PRC!$A$2:$B$21,2,0)*E762</f>
        <v>350000</v>
      </c>
      <c r="J762">
        <f t="shared" ca="1" si="364"/>
        <v>241495.99999999997</v>
      </c>
      <c r="K762">
        <f ca="1">VLOOKUP(D762,PRC!$A$1:$C$21,3,0)*E762</f>
        <v>147000</v>
      </c>
      <c r="L762">
        <f t="shared" ca="1" si="384"/>
        <v>11000</v>
      </c>
      <c r="M762">
        <f t="shared" ca="1" si="385"/>
        <v>4000</v>
      </c>
      <c r="N762">
        <f t="shared" ca="1" si="386"/>
        <v>14000</v>
      </c>
      <c r="O762">
        <f t="shared" ca="1" si="387"/>
        <v>42000</v>
      </c>
      <c r="P762">
        <f t="shared" ca="1" si="388"/>
        <v>23495.999999999971</v>
      </c>
      <c r="Q762">
        <f ca="1">IF(P762&gt;0,1,0)</f>
        <v>1</v>
      </c>
      <c r="R762">
        <f t="shared" ca="1" si="365"/>
        <v>31</v>
      </c>
      <c r="S762">
        <f t="shared" ca="1" si="366"/>
        <v>3</v>
      </c>
      <c r="T762">
        <f t="shared" ca="1" si="367"/>
        <v>1</v>
      </c>
      <c r="U762">
        <f t="shared" ca="1" si="368"/>
        <v>4</v>
      </c>
      <c r="V762">
        <f t="shared" ca="1" si="369"/>
        <v>12</v>
      </c>
      <c r="X762">
        <f t="shared" si="373"/>
        <v>762</v>
      </c>
      <c r="Y762">
        <f t="shared" si="377"/>
        <v>452</v>
      </c>
      <c r="Z762">
        <f t="shared" si="374"/>
        <v>453</v>
      </c>
      <c r="AA762">
        <f t="shared" si="370"/>
        <v>951</v>
      </c>
      <c r="AB762">
        <f t="shared" si="371"/>
        <v>500</v>
      </c>
      <c r="AM762" t="str">
        <f t="shared" si="372"/>
        <v>201901LP</v>
      </c>
      <c r="AN762">
        <f t="shared" ca="1" si="379"/>
        <v>31.00114285714286</v>
      </c>
      <c r="AO762">
        <f t="shared" ca="1" si="380"/>
        <v>3.1428571428571432</v>
      </c>
      <c r="AP762">
        <f t="shared" ca="1" si="381"/>
        <v>1.1428571428571428</v>
      </c>
      <c r="AQ762">
        <f t="shared" ca="1" si="382"/>
        <v>4</v>
      </c>
      <c r="AR762">
        <f t="shared" ca="1" si="383"/>
        <v>12</v>
      </c>
      <c r="AS762">
        <f ca="1">P762/J762</f>
        <v>9.7293536952992907E-2</v>
      </c>
    </row>
    <row r="763" spans="1:45" hidden="1" outlineLevel="1" x14ac:dyDescent="0.4">
      <c r="A763">
        <f t="shared" si="361"/>
        <v>201901</v>
      </c>
      <c r="B763" t="s">
        <v>839</v>
      </c>
      <c r="C763" t="s">
        <v>647</v>
      </c>
      <c r="D763" t="str">
        <f t="shared" ca="1" si="378"/>
        <v>I117</v>
      </c>
      <c r="E763">
        <f t="shared" ca="1" si="362"/>
        <v>9</v>
      </c>
      <c r="F763">
        <f t="shared" ca="1" si="363"/>
        <v>31</v>
      </c>
      <c r="G763" t="str">
        <f t="shared" ca="1" si="375"/>
        <v>S10</v>
      </c>
      <c r="H763" t="str">
        <f t="shared" ca="1" si="376"/>
        <v>S107</v>
      </c>
      <c r="I763">
        <f ca="1">VLOOKUP(D763,PRC!$A$2:$B$21,2,0)*E763</f>
        <v>22500000</v>
      </c>
      <c r="J763">
        <f t="shared" ca="1" si="364"/>
        <v>15524995.999999998</v>
      </c>
      <c r="K763">
        <f ca="1">VLOOKUP(D763,PRC!$A$1:$C$21,3,0)*E763</f>
        <v>10350000</v>
      </c>
      <c r="L763">
        <f t="shared" ca="1" si="384"/>
        <v>450000</v>
      </c>
      <c r="M763">
        <f t="shared" ca="1" si="385"/>
        <v>450000</v>
      </c>
      <c r="N763">
        <f t="shared" ca="1" si="386"/>
        <v>900000</v>
      </c>
      <c r="O763">
        <f t="shared" ca="1" si="387"/>
        <v>2925000</v>
      </c>
      <c r="P763">
        <f t="shared" ca="1" si="388"/>
        <v>449995.99999999814</v>
      </c>
      <c r="Q763">
        <f ca="1">IF(P763&gt;0,1,0)</f>
        <v>1</v>
      </c>
      <c r="R763">
        <f t="shared" ca="1" si="365"/>
        <v>31</v>
      </c>
      <c r="S763">
        <f t="shared" ca="1" si="366"/>
        <v>2</v>
      </c>
      <c r="T763">
        <f t="shared" ca="1" si="367"/>
        <v>2</v>
      </c>
      <c r="U763">
        <f t="shared" ca="1" si="368"/>
        <v>4</v>
      </c>
      <c r="V763">
        <f t="shared" ca="1" si="369"/>
        <v>13</v>
      </c>
      <c r="X763">
        <f t="shared" si="373"/>
        <v>763</v>
      </c>
      <c r="Y763">
        <f t="shared" si="377"/>
        <v>452</v>
      </c>
      <c r="Z763">
        <f t="shared" si="374"/>
        <v>453</v>
      </c>
      <c r="AA763">
        <f t="shared" si="370"/>
        <v>951</v>
      </c>
      <c r="AB763">
        <f t="shared" si="371"/>
        <v>500</v>
      </c>
      <c r="AM763" t="str">
        <f t="shared" si="372"/>
        <v>201901LP</v>
      </c>
      <c r="AN763">
        <f t="shared" ca="1" si="379"/>
        <v>31.000017777777789</v>
      </c>
      <c r="AO763">
        <f t="shared" ca="1" si="380"/>
        <v>2</v>
      </c>
      <c r="AP763">
        <f t="shared" ca="1" si="381"/>
        <v>2</v>
      </c>
      <c r="AQ763">
        <f t="shared" ca="1" si="382"/>
        <v>4</v>
      </c>
      <c r="AR763">
        <f t="shared" ca="1" si="383"/>
        <v>13</v>
      </c>
      <c r="AS763">
        <f ca="1">P763/J763</f>
        <v>2.8985257065444539E-2</v>
      </c>
    </row>
    <row r="764" spans="1:45" hidden="1" outlineLevel="1" x14ac:dyDescent="0.4">
      <c r="A764">
        <f t="shared" si="361"/>
        <v>201901</v>
      </c>
      <c r="B764" t="s">
        <v>840</v>
      </c>
      <c r="C764" t="s">
        <v>647</v>
      </c>
      <c r="D764" t="str">
        <f t="shared" ca="1" si="378"/>
        <v>I119</v>
      </c>
      <c r="E764">
        <f t="shared" ca="1" si="362"/>
        <v>8</v>
      </c>
      <c r="F764">
        <f t="shared" ca="1" si="363"/>
        <v>35</v>
      </c>
      <c r="G764" t="str">
        <f t="shared" ca="1" si="375"/>
        <v>S11</v>
      </c>
      <c r="H764" t="str">
        <f t="shared" ca="1" si="376"/>
        <v>S110</v>
      </c>
      <c r="I764">
        <f ca="1">VLOOKUP(D764,PRC!$A$2:$B$21,2,0)*E764</f>
        <v>760000</v>
      </c>
      <c r="J764">
        <f t="shared" ca="1" si="364"/>
        <v>524396</v>
      </c>
      <c r="K764">
        <f ca="1">VLOOKUP(D764,PRC!$A$1:$C$21,3,0)*E764</f>
        <v>364800</v>
      </c>
      <c r="L764">
        <f t="shared" ca="1" si="384"/>
        <v>15000</v>
      </c>
      <c r="M764">
        <f t="shared" ca="1" si="385"/>
        <v>8000</v>
      </c>
      <c r="N764">
        <f t="shared" ca="1" si="386"/>
        <v>23000</v>
      </c>
      <c r="O764">
        <f t="shared" ca="1" si="387"/>
        <v>106000</v>
      </c>
      <c r="P764">
        <f t="shared" ca="1" si="388"/>
        <v>7596</v>
      </c>
      <c r="Q764">
        <f ca="1">IF(P764&gt;0,1,0)</f>
        <v>1</v>
      </c>
      <c r="R764">
        <f t="shared" ca="1" si="365"/>
        <v>31</v>
      </c>
      <c r="S764">
        <f t="shared" ca="1" si="366"/>
        <v>2</v>
      </c>
      <c r="T764">
        <f t="shared" ca="1" si="367"/>
        <v>1</v>
      </c>
      <c r="U764">
        <f t="shared" ca="1" si="368"/>
        <v>3</v>
      </c>
      <c r="V764">
        <f t="shared" ca="1" si="369"/>
        <v>14</v>
      </c>
      <c r="X764">
        <f t="shared" si="373"/>
        <v>764</v>
      </c>
      <c r="Y764">
        <f t="shared" si="377"/>
        <v>452</v>
      </c>
      <c r="Z764">
        <f t="shared" si="374"/>
        <v>453</v>
      </c>
      <c r="AA764">
        <f t="shared" si="370"/>
        <v>951</v>
      </c>
      <c r="AB764">
        <f t="shared" si="371"/>
        <v>500</v>
      </c>
      <c r="AM764" t="str">
        <f t="shared" si="372"/>
        <v>201901LP</v>
      </c>
      <c r="AN764">
        <f t="shared" ca="1" si="379"/>
        <v>31.000526315789479</v>
      </c>
      <c r="AO764">
        <f t="shared" ca="1" si="380"/>
        <v>1.9736842105263157</v>
      </c>
      <c r="AP764">
        <f t="shared" ca="1" si="381"/>
        <v>1.0526315789473684</v>
      </c>
      <c r="AQ764">
        <f t="shared" ca="1" si="382"/>
        <v>3.0263157894736841</v>
      </c>
      <c r="AR764">
        <f t="shared" ca="1" si="383"/>
        <v>13.94736842105263</v>
      </c>
      <c r="AS764">
        <f ca="1">P764/J764</f>
        <v>1.4485236348103342E-2</v>
      </c>
    </row>
    <row r="765" spans="1:45" hidden="1" outlineLevel="1" x14ac:dyDescent="0.4">
      <c r="A765">
        <f t="shared" si="361"/>
        <v>201901</v>
      </c>
      <c r="B765" t="s">
        <v>841</v>
      </c>
      <c r="C765" t="s">
        <v>647</v>
      </c>
      <c r="D765" t="str">
        <f t="shared" ca="1" si="378"/>
        <v>I108</v>
      </c>
      <c r="E765">
        <f t="shared" ca="1" si="362"/>
        <v>6</v>
      </c>
      <c r="F765">
        <f t="shared" ca="1" si="363"/>
        <v>34</v>
      </c>
      <c r="G765" t="str">
        <f t="shared" ca="1" si="375"/>
        <v>S11</v>
      </c>
      <c r="H765" t="str">
        <f t="shared" ca="1" si="376"/>
        <v>S112</v>
      </c>
      <c r="I765">
        <f ca="1">VLOOKUP(D765,PRC!$A$2:$B$21,2,0)*E765</f>
        <v>240000</v>
      </c>
      <c r="J765">
        <f t="shared" ca="1" si="364"/>
        <v>167996</v>
      </c>
      <c r="K765">
        <f ca="1">VLOOKUP(D765,PRC!$A$1:$C$21,3,0)*E765</f>
        <v>110400</v>
      </c>
      <c r="L765">
        <f t="shared" ca="1" si="384"/>
        <v>7000</v>
      </c>
      <c r="M765">
        <f t="shared" ca="1" si="385"/>
        <v>2000</v>
      </c>
      <c r="N765">
        <f t="shared" ca="1" si="386"/>
        <v>12000</v>
      </c>
      <c r="O765">
        <f t="shared" ca="1" si="387"/>
        <v>34000</v>
      </c>
      <c r="P765">
        <f t="shared" ca="1" si="388"/>
        <v>2596</v>
      </c>
      <c r="Q765">
        <f ca="1">IF(P765&gt;0,1,0)</f>
        <v>1</v>
      </c>
      <c r="R765">
        <f t="shared" ca="1" si="365"/>
        <v>30</v>
      </c>
      <c r="S765">
        <f t="shared" ca="1" si="366"/>
        <v>3</v>
      </c>
      <c r="T765">
        <f t="shared" ca="1" si="367"/>
        <v>1</v>
      </c>
      <c r="U765">
        <f t="shared" ca="1" si="368"/>
        <v>5</v>
      </c>
      <c r="V765">
        <f t="shared" ca="1" si="369"/>
        <v>14</v>
      </c>
      <c r="X765">
        <f t="shared" si="373"/>
        <v>765</v>
      </c>
      <c r="Y765">
        <f t="shared" si="377"/>
        <v>452</v>
      </c>
      <c r="Z765">
        <f t="shared" si="374"/>
        <v>453</v>
      </c>
      <c r="AA765">
        <f t="shared" si="370"/>
        <v>951</v>
      </c>
      <c r="AB765">
        <f t="shared" si="371"/>
        <v>500</v>
      </c>
      <c r="AM765" t="str">
        <f t="shared" si="372"/>
        <v>201901LP</v>
      </c>
      <c r="AN765">
        <f t="shared" ca="1" si="379"/>
        <v>30.001666666666672</v>
      </c>
      <c r="AO765">
        <f t="shared" ca="1" si="380"/>
        <v>2.9166666666666665</v>
      </c>
      <c r="AP765">
        <f t="shared" ca="1" si="381"/>
        <v>0.83333333333333337</v>
      </c>
      <c r="AQ765">
        <f t="shared" ca="1" si="382"/>
        <v>5</v>
      </c>
      <c r="AR765">
        <f t="shared" ca="1" si="383"/>
        <v>14.166666666666666</v>
      </c>
      <c r="AS765">
        <f ca="1">P765/J765</f>
        <v>1.5452748874973214E-2</v>
      </c>
    </row>
    <row r="766" spans="1:45" hidden="1" outlineLevel="1" x14ac:dyDescent="0.4">
      <c r="A766">
        <f t="shared" si="361"/>
        <v>201901</v>
      </c>
      <c r="B766" t="s">
        <v>842</v>
      </c>
      <c r="C766" t="s">
        <v>647</v>
      </c>
      <c r="D766" t="str">
        <f t="shared" ca="1" si="378"/>
        <v>I102</v>
      </c>
      <c r="E766">
        <f t="shared" ca="1" si="362"/>
        <v>10</v>
      </c>
      <c r="F766">
        <f t="shared" ca="1" si="363"/>
        <v>32</v>
      </c>
      <c r="G766" t="str">
        <f t="shared" ca="1" si="375"/>
        <v>S11</v>
      </c>
      <c r="H766" t="str">
        <f t="shared" ca="1" si="376"/>
        <v>S118</v>
      </c>
      <c r="I766">
        <f ca="1">VLOOKUP(D766,PRC!$A$2:$B$21,2,0)*E766</f>
        <v>400000</v>
      </c>
      <c r="J766">
        <f t="shared" ca="1" si="364"/>
        <v>271996</v>
      </c>
      <c r="K766">
        <f ca="1">VLOOKUP(D766,PRC!$A$1:$C$21,3,0)*E766</f>
        <v>188000</v>
      </c>
      <c r="L766">
        <f t="shared" ca="1" si="384"/>
        <v>8000</v>
      </c>
      <c r="M766">
        <f t="shared" ca="1" si="385"/>
        <v>4000</v>
      </c>
      <c r="N766">
        <f t="shared" ca="1" si="386"/>
        <v>16000</v>
      </c>
      <c r="O766">
        <f t="shared" ca="1" si="387"/>
        <v>56000</v>
      </c>
      <c r="P766">
        <f t="shared" ca="1" si="388"/>
        <v>-4</v>
      </c>
      <c r="Q766">
        <f ca="1">IF(P766&gt;0,1,0)</f>
        <v>0</v>
      </c>
      <c r="R766">
        <f t="shared" ca="1" si="365"/>
        <v>32</v>
      </c>
      <c r="S766">
        <f t="shared" ca="1" si="366"/>
        <v>2</v>
      </c>
      <c r="T766">
        <f t="shared" ca="1" si="367"/>
        <v>1</v>
      </c>
      <c r="U766">
        <f t="shared" ca="1" si="368"/>
        <v>4</v>
      </c>
      <c r="V766">
        <f t="shared" ca="1" si="369"/>
        <v>14</v>
      </c>
      <c r="X766">
        <f t="shared" si="373"/>
        <v>766</v>
      </c>
      <c r="Y766">
        <f t="shared" si="377"/>
        <v>452</v>
      </c>
      <c r="Z766">
        <f t="shared" si="374"/>
        <v>453</v>
      </c>
      <c r="AA766">
        <f t="shared" si="370"/>
        <v>951</v>
      </c>
      <c r="AB766">
        <f t="shared" si="371"/>
        <v>500</v>
      </c>
      <c r="AM766" t="str">
        <f t="shared" si="372"/>
        <v>201901LP</v>
      </c>
      <c r="AN766">
        <f t="shared" ca="1" si="379"/>
        <v>32.001000000000005</v>
      </c>
      <c r="AO766">
        <f t="shared" ca="1" si="380"/>
        <v>2</v>
      </c>
      <c r="AP766">
        <f t="shared" ca="1" si="381"/>
        <v>1</v>
      </c>
      <c r="AQ766">
        <f t="shared" ca="1" si="382"/>
        <v>4</v>
      </c>
      <c r="AR766">
        <f t="shared" ca="1" si="383"/>
        <v>14.000000000000002</v>
      </c>
      <c r="AS766">
        <f ca="1">P766/J766</f>
        <v>-1.4706098619097339E-5</v>
      </c>
    </row>
    <row r="767" spans="1:45" hidden="1" outlineLevel="1" x14ac:dyDescent="0.4">
      <c r="A767">
        <f t="shared" si="361"/>
        <v>201901</v>
      </c>
      <c r="B767" t="s">
        <v>843</v>
      </c>
      <c r="C767" t="s">
        <v>647</v>
      </c>
      <c r="D767" t="str">
        <f t="shared" ca="1" si="378"/>
        <v>I106</v>
      </c>
      <c r="E767">
        <f t="shared" ca="1" si="362"/>
        <v>8</v>
      </c>
      <c r="F767">
        <f t="shared" ca="1" si="363"/>
        <v>32</v>
      </c>
      <c r="G767" t="str">
        <f t="shared" ca="1" si="375"/>
        <v>S10</v>
      </c>
      <c r="H767" t="str">
        <f t="shared" ca="1" si="376"/>
        <v>S101</v>
      </c>
      <c r="I767">
        <f ca="1">VLOOKUP(D767,PRC!$A$2:$B$21,2,0)*E767</f>
        <v>160000</v>
      </c>
      <c r="J767">
        <f t="shared" ca="1" si="364"/>
        <v>107195.99999999999</v>
      </c>
      <c r="K767">
        <f ca="1">VLOOKUP(D767,PRC!$A$1:$C$21,3,0)*E767</f>
        <v>84800</v>
      </c>
      <c r="L767">
        <f t="shared" ca="1" si="384"/>
        <v>3000</v>
      </c>
      <c r="M767">
        <f t="shared" ca="1" si="385"/>
        <v>3000</v>
      </c>
      <c r="N767">
        <f t="shared" ca="1" si="386"/>
        <v>2000</v>
      </c>
      <c r="O767">
        <f t="shared" ca="1" si="387"/>
        <v>22000</v>
      </c>
      <c r="P767">
        <f t="shared" ca="1" si="388"/>
        <v>-7604.0000000000146</v>
      </c>
      <c r="Q767">
        <f ca="1">IF(P767&gt;0,1,0)</f>
        <v>0</v>
      </c>
      <c r="R767">
        <f t="shared" ca="1" si="365"/>
        <v>33</v>
      </c>
      <c r="S767">
        <f t="shared" ca="1" si="366"/>
        <v>2</v>
      </c>
      <c r="T767">
        <f t="shared" ca="1" si="367"/>
        <v>2</v>
      </c>
      <c r="U767">
        <f t="shared" ca="1" si="368"/>
        <v>1</v>
      </c>
      <c r="V767">
        <f t="shared" ca="1" si="369"/>
        <v>14</v>
      </c>
      <c r="X767">
        <f t="shared" si="373"/>
        <v>767</v>
      </c>
      <c r="Y767">
        <f t="shared" si="377"/>
        <v>452</v>
      </c>
      <c r="Z767">
        <f t="shared" si="374"/>
        <v>453</v>
      </c>
      <c r="AA767">
        <f t="shared" si="370"/>
        <v>951</v>
      </c>
      <c r="AB767">
        <f t="shared" si="371"/>
        <v>500</v>
      </c>
      <c r="AM767" t="str">
        <f t="shared" si="372"/>
        <v>201901LP</v>
      </c>
      <c r="AN767">
        <f t="shared" ca="1" si="379"/>
        <v>33.002500000000012</v>
      </c>
      <c r="AO767">
        <f t="shared" ca="1" si="380"/>
        <v>1.875</v>
      </c>
      <c r="AP767">
        <f t="shared" ca="1" si="381"/>
        <v>1.875</v>
      </c>
      <c r="AQ767">
        <f t="shared" ca="1" si="382"/>
        <v>1.25</v>
      </c>
      <c r="AR767">
        <f t="shared" ca="1" si="383"/>
        <v>13.750000000000002</v>
      </c>
      <c r="AS767">
        <f ca="1">P767/J767</f>
        <v>-7.0935482667263849E-2</v>
      </c>
    </row>
    <row r="768" spans="1:45" hidden="1" outlineLevel="1" x14ac:dyDescent="0.4">
      <c r="A768">
        <f t="shared" si="361"/>
        <v>201901</v>
      </c>
      <c r="B768" t="s">
        <v>844</v>
      </c>
      <c r="C768" t="s">
        <v>647</v>
      </c>
      <c r="D768" t="str">
        <f t="shared" ca="1" si="378"/>
        <v>I107</v>
      </c>
      <c r="E768">
        <f t="shared" ca="1" si="362"/>
        <v>9</v>
      </c>
      <c r="F768">
        <f t="shared" ca="1" si="363"/>
        <v>35</v>
      </c>
      <c r="G768" t="str">
        <f t="shared" ca="1" si="375"/>
        <v>S10</v>
      </c>
      <c r="H768" t="str">
        <f t="shared" ca="1" si="376"/>
        <v>S103</v>
      </c>
      <c r="I768">
        <f ca="1">VLOOKUP(D768,PRC!$A$2:$B$21,2,0)*E768</f>
        <v>1350000</v>
      </c>
      <c r="J768">
        <f t="shared" ca="1" si="364"/>
        <v>904495.99999999988</v>
      </c>
      <c r="K768">
        <f ca="1">VLOOKUP(D768,PRC!$A$1:$C$21,3,0)*E768</f>
        <v>769500</v>
      </c>
      <c r="L768">
        <f t="shared" ca="1" si="384"/>
        <v>27000</v>
      </c>
      <c r="M768">
        <f t="shared" ca="1" si="385"/>
        <v>27000</v>
      </c>
      <c r="N768">
        <f t="shared" ca="1" si="386"/>
        <v>14000</v>
      </c>
      <c r="O768">
        <f t="shared" ca="1" si="387"/>
        <v>189000</v>
      </c>
      <c r="P768">
        <f t="shared" ca="1" si="388"/>
        <v>-122004.00000000012</v>
      </c>
      <c r="Q768">
        <f ca="1">IF(P768&gt;0,1,0)</f>
        <v>0</v>
      </c>
      <c r="R768">
        <f t="shared" ca="1" si="365"/>
        <v>33</v>
      </c>
      <c r="S768">
        <f t="shared" ca="1" si="366"/>
        <v>2</v>
      </c>
      <c r="T768">
        <f t="shared" ca="1" si="367"/>
        <v>2</v>
      </c>
      <c r="U768">
        <f t="shared" ca="1" si="368"/>
        <v>1</v>
      </c>
      <c r="V768">
        <f t="shared" ca="1" si="369"/>
        <v>14</v>
      </c>
      <c r="X768">
        <f t="shared" si="373"/>
        <v>768</v>
      </c>
      <c r="Y768">
        <f t="shared" si="377"/>
        <v>452</v>
      </c>
      <c r="Z768">
        <f t="shared" si="374"/>
        <v>453</v>
      </c>
      <c r="AA768">
        <f t="shared" si="370"/>
        <v>951</v>
      </c>
      <c r="AB768">
        <f t="shared" si="371"/>
        <v>500</v>
      </c>
      <c r="AM768" t="str">
        <f t="shared" si="372"/>
        <v>201901LP</v>
      </c>
      <c r="AN768">
        <f t="shared" ca="1" si="379"/>
        <v>33.000296296296305</v>
      </c>
      <c r="AO768">
        <f t="shared" ca="1" si="380"/>
        <v>2</v>
      </c>
      <c r="AP768">
        <f t="shared" ca="1" si="381"/>
        <v>2</v>
      </c>
      <c r="AQ768">
        <f t="shared" ca="1" si="382"/>
        <v>1.037037037037037</v>
      </c>
      <c r="AR768">
        <f t="shared" ca="1" si="383"/>
        <v>14.000000000000002</v>
      </c>
      <c r="AS768">
        <f ca="1">P768/J768</f>
        <v>-0.13488616865082889</v>
      </c>
    </row>
    <row r="769" spans="1:45" hidden="1" outlineLevel="1" x14ac:dyDescent="0.4">
      <c r="A769">
        <f t="shared" si="361"/>
        <v>201901</v>
      </c>
      <c r="B769" t="s">
        <v>845</v>
      </c>
      <c r="C769" t="s">
        <v>647</v>
      </c>
      <c r="D769" t="str">
        <f t="shared" ca="1" si="378"/>
        <v>I105</v>
      </c>
      <c r="E769">
        <f t="shared" ca="1" si="362"/>
        <v>10</v>
      </c>
      <c r="F769">
        <f t="shared" ca="1" si="363"/>
        <v>30</v>
      </c>
      <c r="G769" t="str">
        <f t="shared" ca="1" si="375"/>
        <v>S11</v>
      </c>
      <c r="H769" t="str">
        <f t="shared" ca="1" si="376"/>
        <v>S110</v>
      </c>
      <c r="I769">
        <f ca="1">VLOOKUP(D769,PRC!$A$2:$B$21,2,0)*E769</f>
        <v>1000000</v>
      </c>
      <c r="J769">
        <f t="shared" ca="1" si="364"/>
        <v>649996</v>
      </c>
      <c r="K769">
        <f ca="1">VLOOKUP(D769,PRC!$A$1:$C$21,3,0)*E769</f>
        <v>590000</v>
      </c>
      <c r="L769">
        <f t="shared" ca="1" si="384"/>
        <v>20000</v>
      </c>
      <c r="M769">
        <f t="shared" ca="1" si="385"/>
        <v>20000</v>
      </c>
      <c r="N769">
        <f t="shared" ca="1" si="386"/>
        <v>10000</v>
      </c>
      <c r="O769">
        <f t="shared" ca="1" si="387"/>
        <v>110000</v>
      </c>
      <c r="P769">
        <f t="shared" ca="1" si="388"/>
        <v>-100004</v>
      </c>
      <c r="Q769">
        <f ca="1">IF(P769&gt;0,1,0)</f>
        <v>0</v>
      </c>
      <c r="R769">
        <f t="shared" ca="1" si="365"/>
        <v>35</v>
      </c>
      <c r="S769">
        <f t="shared" ca="1" si="366"/>
        <v>2</v>
      </c>
      <c r="T769">
        <f t="shared" ca="1" si="367"/>
        <v>2</v>
      </c>
      <c r="U769">
        <f t="shared" ca="1" si="368"/>
        <v>1</v>
      </c>
      <c r="V769">
        <f t="shared" ca="1" si="369"/>
        <v>11</v>
      </c>
      <c r="X769">
        <f t="shared" si="373"/>
        <v>769</v>
      </c>
      <c r="Y769">
        <f t="shared" si="377"/>
        <v>452</v>
      </c>
      <c r="Z769">
        <f t="shared" si="374"/>
        <v>453</v>
      </c>
      <c r="AA769">
        <f t="shared" si="370"/>
        <v>951</v>
      </c>
      <c r="AB769">
        <f t="shared" si="371"/>
        <v>500</v>
      </c>
      <c r="AM769" t="str">
        <f t="shared" si="372"/>
        <v>201901LP</v>
      </c>
      <c r="AN769">
        <f t="shared" ca="1" si="379"/>
        <v>35.000399999999999</v>
      </c>
      <c r="AO769">
        <f t="shared" ca="1" si="380"/>
        <v>2</v>
      </c>
      <c r="AP769">
        <f t="shared" ca="1" si="381"/>
        <v>2</v>
      </c>
      <c r="AQ769">
        <f t="shared" ca="1" si="382"/>
        <v>1</v>
      </c>
      <c r="AR769">
        <f t="shared" ca="1" si="383"/>
        <v>11</v>
      </c>
      <c r="AS769">
        <f ca="1">P769/J769</f>
        <v>-0.15385325448156603</v>
      </c>
    </row>
    <row r="770" spans="1:45" hidden="1" outlineLevel="1" x14ac:dyDescent="0.4">
      <c r="A770">
        <f t="shared" si="361"/>
        <v>201901</v>
      </c>
      <c r="B770" t="s">
        <v>846</v>
      </c>
      <c r="C770" t="s">
        <v>647</v>
      </c>
      <c r="D770" t="str">
        <f t="shared" ca="1" si="378"/>
        <v>I112</v>
      </c>
      <c r="E770">
        <f t="shared" ca="1" si="362"/>
        <v>10</v>
      </c>
      <c r="F770">
        <f t="shared" ca="1" si="363"/>
        <v>35</v>
      </c>
      <c r="G770" t="str">
        <f t="shared" ca="1" si="375"/>
        <v>S10</v>
      </c>
      <c r="H770" t="str">
        <f t="shared" ca="1" si="376"/>
        <v>S106</v>
      </c>
      <c r="I770">
        <f ca="1">VLOOKUP(D770,PRC!$A$2:$B$21,2,0)*E770</f>
        <v>650000</v>
      </c>
      <c r="J770">
        <f t="shared" ca="1" si="364"/>
        <v>428995.99999999994</v>
      </c>
      <c r="K770">
        <f ca="1">VLOOKUP(D770,PRC!$A$1:$C$21,3,0)*E770</f>
        <v>325000</v>
      </c>
      <c r="L770">
        <f t="shared" ca="1" si="384"/>
        <v>20000</v>
      </c>
      <c r="M770">
        <f t="shared" ca="1" si="385"/>
        <v>13000</v>
      </c>
      <c r="N770">
        <f t="shared" ca="1" si="386"/>
        <v>7000</v>
      </c>
      <c r="O770">
        <f t="shared" ca="1" si="387"/>
        <v>91000</v>
      </c>
      <c r="P770">
        <f t="shared" ca="1" si="388"/>
        <v>-27004.000000000058</v>
      </c>
      <c r="Q770">
        <f ca="1">IF(P770&gt;0,1,0)</f>
        <v>0</v>
      </c>
      <c r="R770">
        <f t="shared" ca="1" si="365"/>
        <v>34</v>
      </c>
      <c r="S770">
        <f t="shared" ca="1" si="366"/>
        <v>3</v>
      </c>
      <c r="T770">
        <f t="shared" ca="1" si="367"/>
        <v>2</v>
      </c>
      <c r="U770">
        <f t="shared" ca="1" si="368"/>
        <v>1</v>
      </c>
      <c r="V770">
        <f t="shared" ca="1" si="369"/>
        <v>14</v>
      </c>
      <c r="X770">
        <f t="shared" si="373"/>
        <v>770</v>
      </c>
      <c r="Y770">
        <f t="shared" si="377"/>
        <v>452</v>
      </c>
      <c r="Z770">
        <f t="shared" si="374"/>
        <v>453</v>
      </c>
      <c r="AA770">
        <f t="shared" si="370"/>
        <v>951</v>
      </c>
      <c r="AB770">
        <f t="shared" si="371"/>
        <v>500</v>
      </c>
      <c r="AM770" t="str">
        <f t="shared" si="372"/>
        <v>201901LP</v>
      </c>
      <c r="AN770">
        <f t="shared" ca="1" si="379"/>
        <v>34.000615384615394</v>
      </c>
      <c r="AO770">
        <f t="shared" ca="1" si="380"/>
        <v>3.0769230769230771</v>
      </c>
      <c r="AP770">
        <f t="shared" ca="1" si="381"/>
        <v>2</v>
      </c>
      <c r="AQ770">
        <f t="shared" ca="1" si="382"/>
        <v>1.0769230769230769</v>
      </c>
      <c r="AR770">
        <f t="shared" ca="1" si="383"/>
        <v>14.000000000000002</v>
      </c>
      <c r="AS770">
        <f ca="1">P770/J770</f>
        <v>-6.2946973864558317E-2</v>
      </c>
    </row>
    <row r="771" spans="1:45" hidden="1" outlineLevel="1" x14ac:dyDescent="0.4">
      <c r="A771">
        <f t="shared" ref="A771:A834" si="389">IF(BA771="",A770,BA771)</f>
        <v>201901</v>
      </c>
      <c r="B771" t="s">
        <v>847</v>
      </c>
      <c r="C771" t="s">
        <v>647</v>
      </c>
      <c r="D771" t="str">
        <f t="shared" ca="1" si="378"/>
        <v>I111</v>
      </c>
      <c r="E771">
        <f t="shared" ref="E771:E834" ca="1" si="390">RANDBETWEEN(INDIRECT("AD"&amp;Y771),INDIRECT("AD"&amp;Z771))</f>
        <v>10</v>
      </c>
      <c r="F771">
        <f t="shared" ref="F771:F834" ca="1" si="391">RANDBETWEEN(INDIRECT("AF"&amp;Y771),INDIRECT("AF"&amp;Z771))</f>
        <v>30</v>
      </c>
      <c r="G771" t="str">
        <f t="shared" ca="1" si="375"/>
        <v>S11</v>
      </c>
      <c r="H771" t="str">
        <f t="shared" ca="1" si="376"/>
        <v>S116</v>
      </c>
      <c r="I771">
        <f ca="1">VLOOKUP(D771,PRC!$A$2:$B$21,2,0)*E771</f>
        <v>1500000</v>
      </c>
      <c r="J771">
        <f t="shared" ref="J771:J834" ca="1" si="392">I771*(1-R771/100)-4</f>
        <v>1004995.9999999999</v>
      </c>
      <c r="K771">
        <f ca="1">VLOOKUP(D771,PRC!$A$1:$C$21,3,0)*E771</f>
        <v>795000</v>
      </c>
      <c r="L771">
        <f t="shared" ca="1" si="384"/>
        <v>30000</v>
      </c>
      <c r="M771">
        <f t="shared" ca="1" si="385"/>
        <v>15000</v>
      </c>
      <c r="N771">
        <f t="shared" ca="1" si="386"/>
        <v>75000</v>
      </c>
      <c r="O771">
        <f t="shared" ca="1" si="387"/>
        <v>210000</v>
      </c>
      <c r="P771">
        <f t="shared" ca="1" si="388"/>
        <v>-120004.00000000012</v>
      </c>
      <c r="Q771">
        <f ca="1">IF(P771&gt;0,1,0)</f>
        <v>0</v>
      </c>
      <c r="R771">
        <f t="shared" ref="R771:R834" ca="1" si="393">RANDBETWEEN(INDIRECT("AF"&amp;$Y771),INDIRECT("AF"&amp;$Z771))</f>
        <v>33</v>
      </c>
      <c r="S771">
        <f t="shared" ref="S771:S834" ca="1" si="394">RANDBETWEEN(INDIRECT("AG"&amp;$Y771),INDIRECT("AG"&amp;$Z771))</f>
        <v>2</v>
      </c>
      <c r="T771">
        <f t="shared" ref="T771:T834" ca="1" si="395">RANDBETWEEN(INDIRECT("AH"&amp;$Y771),INDIRECT("AH"&amp;$Z771))</f>
        <v>1</v>
      </c>
      <c r="U771">
        <f t="shared" ref="U771:U834" ca="1" si="396">RANDBETWEEN(INDIRECT("Ai"&amp;$Y771),INDIRECT("Ai"&amp;$Z771))</f>
        <v>5</v>
      </c>
      <c r="V771">
        <f t="shared" ref="V771:V834" ca="1" si="397">RANDBETWEEN(INDIRECT("Aj"&amp;$Y771),INDIRECT("Aj"&amp;$Z771))</f>
        <v>14</v>
      </c>
      <c r="X771">
        <f t="shared" si="373"/>
        <v>771</v>
      </c>
      <c r="Y771">
        <f t="shared" si="377"/>
        <v>452</v>
      </c>
      <c r="Z771">
        <f t="shared" si="374"/>
        <v>453</v>
      </c>
      <c r="AA771">
        <f t="shared" ref="AA771:AA834" si="398">Y771+AB771-1</f>
        <v>951</v>
      </c>
      <c r="AB771">
        <f t="shared" ref="AB771:AB834" si="399">COUNTIF(AM$2:AM$100100,AM771)</f>
        <v>500</v>
      </c>
      <c r="AM771" t="str">
        <f t="shared" ref="AM771:AM834" si="400">A771&amp;C771</f>
        <v>201901LP</v>
      </c>
      <c r="AN771">
        <f t="shared" ca="1" si="379"/>
        <v>33.000266666666676</v>
      </c>
      <c r="AO771">
        <f t="shared" ca="1" si="380"/>
        <v>2</v>
      </c>
      <c r="AP771">
        <f t="shared" ca="1" si="381"/>
        <v>1</v>
      </c>
      <c r="AQ771">
        <f t="shared" ca="1" si="382"/>
        <v>5</v>
      </c>
      <c r="AR771">
        <f t="shared" ca="1" si="383"/>
        <v>14.000000000000002</v>
      </c>
      <c r="AS771">
        <f ca="1">P771/J771</f>
        <v>-0.11940744042762372</v>
      </c>
    </row>
    <row r="772" spans="1:45" hidden="1" outlineLevel="1" x14ac:dyDescent="0.4">
      <c r="A772">
        <f t="shared" si="389"/>
        <v>201901</v>
      </c>
      <c r="B772" t="s">
        <v>848</v>
      </c>
      <c r="C772" t="s">
        <v>647</v>
      </c>
      <c r="D772" t="str">
        <f t="shared" ca="1" si="378"/>
        <v>I108</v>
      </c>
      <c r="E772">
        <f t="shared" ca="1" si="390"/>
        <v>5</v>
      </c>
      <c r="F772">
        <f t="shared" ca="1" si="391"/>
        <v>31</v>
      </c>
      <c r="G772" t="str">
        <f t="shared" ca="1" si="375"/>
        <v>S11</v>
      </c>
      <c r="H772" t="str">
        <f t="shared" ca="1" si="376"/>
        <v>S117</v>
      </c>
      <c r="I772">
        <f ca="1">VLOOKUP(D772,PRC!$A$2:$B$21,2,0)*E772</f>
        <v>200000</v>
      </c>
      <c r="J772">
        <f t="shared" ca="1" si="392"/>
        <v>133996</v>
      </c>
      <c r="K772">
        <f ca="1">VLOOKUP(D772,PRC!$A$1:$C$21,3,0)*E772</f>
        <v>92000</v>
      </c>
      <c r="L772">
        <f t="shared" ca="1" si="384"/>
        <v>2000</v>
      </c>
      <c r="M772">
        <f t="shared" ca="1" si="385"/>
        <v>4000</v>
      </c>
      <c r="N772">
        <f t="shared" ca="1" si="386"/>
        <v>2000</v>
      </c>
      <c r="O772">
        <f t="shared" ca="1" si="387"/>
        <v>24000</v>
      </c>
      <c r="P772">
        <f t="shared" ca="1" si="388"/>
        <v>9996</v>
      </c>
      <c r="Q772">
        <f ca="1">IF(P772&gt;0,1,0)</f>
        <v>1</v>
      </c>
      <c r="R772">
        <f t="shared" ca="1" si="393"/>
        <v>33</v>
      </c>
      <c r="S772">
        <f t="shared" ca="1" si="394"/>
        <v>1</v>
      </c>
      <c r="T772">
        <f t="shared" ca="1" si="395"/>
        <v>2</v>
      </c>
      <c r="U772">
        <f t="shared" ca="1" si="396"/>
        <v>1</v>
      </c>
      <c r="V772">
        <f t="shared" ca="1" si="397"/>
        <v>12</v>
      </c>
      <c r="X772">
        <f t="shared" ref="X772:X835" si="401">X771+1</f>
        <v>772</v>
      </c>
      <c r="Y772">
        <f t="shared" si="377"/>
        <v>452</v>
      </c>
      <c r="Z772">
        <f t="shared" ref="Z772:Z835" si="402">Y772+1</f>
        <v>453</v>
      </c>
      <c r="AA772">
        <f t="shared" si="398"/>
        <v>951</v>
      </c>
      <c r="AB772">
        <f t="shared" si="399"/>
        <v>500</v>
      </c>
      <c r="AM772" t="str">
        <f t="shared" si="400"/>
        <v>201901LP</v>
      </c>
      <c r="AN772">
        <f t="shared" ca="1" si="379"/>
        <v>33.001999999999995</v>
      </c>
      <c r="AO772">
        <f t="shared" ca="1" si="380"/>
        <v>1</v>
      </c>
      <c r="AP772">
        <f t="shared" ca="1" si="381"/>
        <v>2</v>
      </c>
      <c r="AQ772">
        <f t="shared" ca="1" si="382"/>
        <v>1</v>
      </c>
      <c r="AR772">
        <f t="shared" ca="1" si="383"/>
        <v>12</v>
      </c>
      <c r="AS772">
        <f ca="1">P772/J772</f>
        <v>7.4599241768410998E-2</v>
      </c>
    </row>
    <row r="773" spans="1:45" hidden="1" outlineLevel="1" x14ac:dyDescent="0.4">
      <c r="A773">
        <f t="shared" si="389"/>
        <v>201901</v>
      </c>
      <c r="B773" t="s">
        <v>849</v>
      </c>
      <c r="C773" t="s">
        <v>647</v>
      </c>
      <c r="D773" t="str">
        <f t="shared" ca="1" si="378"/>
        <v>I119</v>
      </c>
      <c r="E773">
        <f t="shared" ca="1" si="390"/>
        <v>7</v>
      </c>
      <c r="F773">
        <f t="shared" ca="1" si="391"/>
        <v>35</v>
      </c>
      <c r="G773" t="str">
        <f t="shared" ref="G773:G836" ca="1" si="403">LEFT(H773,3)</f>
        <v>S10</v>
      </c>
      <c r="H773" t="str">
        <f t="shared" ref="H773:H836" ca="1" si="404">"S"&amp;RANDBETWEEN(101,120)</f>
        <v>S104</v>
      </c>
      <c r="I773">
        <f ca="1">VLOOKUP(D773,PRC!$A$2:$B$21,2,0)*E773</f>
        <v>665000</v>
      </c>
      <c r="J773">
        <f t="shared" ca="1" si="392"/>
        <v>458845.99999999994</v>
      </c>
      <c r="K773">
        <f ca="1">VLOOKUP(D773,PRC!$A$1:$C$21,3,0)*E773</f>
        <v>319200</v>
      </c>
      <c r="L773">
        <f t="shared" ca="1" si="384"/>
        <v>20000</v>
      </c>
      <c r="M773">
        <f t="shared" ca="1" si="385"/>
        <v>7000</v>
      </c>
      <c r="N773">
        <f t="shared" ca="1" si="386"/>
        <v>33000</v>
      </c>
      <c r="O773">
        <f t="shared" ca="1" si="387"/>
        <v>67000</v>
      </c>
      <c r="P773">
        <f t="shared" ca="1" si="388"/>
        <v>12645.999999999942</v>
      </c>
      <c r="Q773">
        <f ca="1">IF(P773&gt;0,1,0)</f>
        <v>1</v>
      </c>
      <c r="R773">
        <f t="shared" ca="1" si="393"/>
        <v>31</v>
      </c>
      <c r="S773">
        <f t="shared" ca="1" si="394"/>
        <v>3</v>
      </c>
      <c r="T773">
        <f t="shared" ca="1" si="395"/>
        <v>1</v>
      </c>
      <c r="U773">
        <f t="shared" ca="1" si="396"/>
        <v>5</v>
      </c>
      <c r="V773">
        <f t="shared" ca="1" si="397"/>
        <v>10</v>
      </c>
      <c r="X773">
        <f t="shared" si="401"/>
        <v>773</v>
      </c>
      <c r="Y773">
        <f t="shared" ref="Y773:Y836" si="405">IF(C773=C772,Y772,X773)</f>
        <v>452</v>
      </c>
      <c r="Z773">
        <f t="shared" si="402"/>
        <v>453</v>
      </c>
      <c r="AA773">
        <f t="shared" si="398"/>
        <v>951</v>
      </c>
      <c r="AB773">
        <f t="shared" si="399"/>
        <v>500</v>
      </c>
      <c r="AM773" t="str">
        <f t="shared" si="400"/>
        <v>201901LP</v>
      </c>
      <c r="AN773">
        <f t="shared" ca="1" si="379"/>
        <v>31.000601503759405</v>
      </c>
      <c r="AO773">
        <f t="shared" ca="1" si="380"/>
        <v>3.007518796992481</v>
      </c>
      <c r="AP773">
        <f t="shared" ca="1" si="381"/>
        <v>1.0526315789473684</v>
      </c>
      <c r="AQ773">
        <f t="shared" ca="1" si="382"/>
        <v>4.9624060150375939</v>
      </c>
      <c r="AR773">
        <f t="shared" ca="1" si="383"/>
        <v>10.075187969924812</v>
      </c>
      <c r="AS773">
        <f ca="1">P773/J773</f>
        <v>2.7560445116662113E-2</v>
      </c>
    </row>
    <row r="774" spans="1:45" hidden="1" outlineLevel="1" x14ac:dyDescent="0.4">
      <c r="A774">
        <f t="shared" si="389"/>
        <v>201901</v>
      </c>
      <c r="B774" t="s">
        <v>850</v>
      </c>
      <c r="C774" t="s">
        <v>647</v>
      </c>
      <c r="D774" t="str">
        <f t="shared" ref="D774:D837" ca="1" si="406">"I"&amp;RANDBETWEEN(101,120)</f>
        <v>I113</v>
      </c>
      <c r="E774">
        <f t="shared" ca="1" si="390"/>
        <v>10</v>
      </c>
      <c r="F774">
        <f t="shared" ca="1" si="391"/>
        <v>35</v>
      </c>
      <c r="G774" t="str">
        <f t="shared" ca="1" si="403"/>
        <v>S11</v>
      </c>
      <c r="H774" t="str">
        <f t="shared" ca="1" si="404"/>
        <v>S118</v>
      </c>
      <c r="I774">
        <f ca="1">VLOOKUP(D774,PRC!$A$2:$B$21,2,0)*E774</f>
        <v>6700000</v>
      </c>
      <c r="J774">
        <f t="shared" ca="1" si="392"/>
        <v>4354996</v>
      </c>
      <c r="K774">
        <f ca="1">VLOOKUP(D774,PRC!$A$1:$C$21,3,0)*E774</f>
        <v>3015000</v>
      </c>
      <c r="L774">
        <f t="shared" ca="1" si="384"/>
        <v>134000</v>
      </c>
      <c r="M774">
        <f t="shared" ca="1" si="385"/>
        <v>201000</v>
      </c>
      <c r="N774">
        <f t="shared" ca="1" si="386"/>
        <v>268000</v>
      </c>
      <c r="O774">
        <f t="shared" ca="1" si="387"/>
        <v>871000</v>
      </c>
      <c r="P774">
        <f t="shared" ca="1" si="388"/>
        <v>-134004</v>
      </c>
      <c r="Q774">
        <f ca="1">IF(P774&gt;0,1,0)</f>
        <v>0</v>
      </c>
      <c r="R774">
        <f t="shared" ca="1" si="393"/>
        <v>35</v>
      </c>
      <c r="S774">
        <f t="shared" ca="1" si="394"/>
        <v>2</v>
      </c>
      <c r="T774">
        <f t="shared" ca="1" si="395"/>
        <v>3</v>
      </c>
      <c r="U774">
        <f t="shared" ca="1" si="396"/>
        <v>4</v>
      </c>
      <c r="V774">
        <f t="shared" ca="1" si="397"/>
        <v>13</v>
      </c>
      <c r="X774">
        <f t="shared" si="401"/>
        <v>774</v>
      </c>
      <c r="Y774">
        <f t="shared" si="405"/>
        <v>452</v>
      </c>
      <c r="Z774">
        <f t="shared" si="402"/>
        <v>453</v>
      </c>
      <c r="AA774">
        <f t="shared" si="398"/>
        <v>951</v>
      </c>
      <c r="AB774">
        <f t="shared" si="399"/>
        <v>500</v>
      </c>
      <c r="AM774" t="str">
        <f t="shared" si="400"/>
        <v>201901LP</v>
      </c>
      <c r="AN774">
        <f t="shared" ca="1" si="379"/>
        <v>35.000059701492539</v>
      </c>
      <c r="AO774">
        <f t="shared" ca="1" si="380"/>
        <v>2</v>
      </c>
      <c r="AP774">
        <f t="shared" ca="1" si="381"/>
        <v>3</v>
      </c>
      <c r="AQ774">
        <f t="shared" ca="1" si="382"/>
        <v>4</v>
      </c>
      <c r="AR774">
        <f t="shared" ca="1" si="383"/>
        <v>13</v>
      </c>
      <c r="AS774">
        <f ca="1">P774/J774</f>
        <v>-3.077017751566247E-2</v>
      </c>
    </row>
    <row r="775" spans="1:45" hidden="1" outlineLevel="1" x14ac:dyDescent="0.4">
      <c r="A775">
        <f t="shared" si="389"/>
        <v>201901</v>
      </c>
      <c r="B775" t="s">
        <v>851</v>
      </c>
      <c r="C775" t="s">
        <v>647</v>
      </c>
      <c r="D775" t="str">
        <f t="shared" ca="1" si="406"/>
        <v>I106</v>
      </c>
      <c r="E775">
        <f t="shared" ca="1" si="390"/>
        <v>7</v>
      </c>
      <c r="F775">
        <f t="shared" ca="1" si="391"/>
        <v>30</v>
      </c>
      <c r="G775" t="str">
        <f t="shared" ca="1" si="403"/>
        <v>S11</v>
      </c>
      <c r="H775" t="str">
        <f t="shared" ca="1" si="404"/>
        <v>S111</v>
      </c>
      <c r="I775">
        <f ca="1">VLOOKUP(D775,PRC!$A$2:$B$21,2,0)*E775</f>
        <v>140000</v>
      </c>
      <c r="J775">
        <f t="shared" ca="1" si="392"/>
        <v>90996</v>
      </c>
      <c r="K775">
        <f ca="1">VLOOKUP(D775,PRC!$A$1:$C$21,3,0)*E775</f>
        <v>74200</v>
      </c>
      <c r="L775">
        <f t="shared" ca="1" si="384"/>
        <v>4000</v>
      </c>
      <c r="M775">
        <f t="shared" ca="1" si="385"/>
        <v>1000</v>
      </c>
      <c r="N775">
        <f t="shared" ca="1" si="386"/>
        <v>3000</v>
      </c>
      <c r="O775">
        <f t="shared" ca="1" si="387"/>
        <v>17000</v>
      </c>
      <c r="P775">
        <f t="shared" ca="1" si="388"/>
        <v>-8204</v>
      </c>
      <c r="Q775">
        <f ca="1">IF(P775&gt;0,1,0)</f>
        <v>0</v>
      </c>
      <c r="R775">
        <f t="shared" ca="1" si="393"/>
        <v>35</v>
      </c>
      <c r="S775">
        <f t="shared" ca="1" si="394"/>
        <v>3</v>
      </c>
      <c r="T775">
        <f t="shared" ca="1" si="395"/>
        <v>1</v>
      </c>
      <c r="U775">
        <f t="shared" ca="1" si="396"/>
        <v>2</v>
      </c>
      <c r="V775">
        <f t="shared" ca="1" si="397"/>
        <v>12</v>
      </c>
      <c r="X775">
        <f t="shared" si="401"/>
        <v>775</v>
      </c>
      <c r="Y775">
        <f t="shared" si="405"/>
        <v>452</v>
      </c>
      <c r="Z775">
        <f t="shared" si="402"/>
        <v>453</v>
      </c>
      <c r="AA775">
        <f t="shared" si="398"/>
        <v>951</v>
      </c>
      <c r="AB775">
        <f t="shared" si="399"/>
        <v>500</v>
      </c>
      <c r="AM775" t="str">
        <f t="shared" si="400"/>
        <v>201901LP</v>
      </c>
      <c r="AN775">
        <f t="shared" ca="1" si="379"/>
        <v>35.002857142857145</v>
      </c>
      <c r="AO775">
        <f t="shared" ca="1" si="380"/>
        <v>2.8571428571428572</v>
      </c>
      <c r="AP775">
        <f t="shared" ca="1" si="381"/>
        <v>0.7142857142857143</v>
      </c>
      <c r="AQ775">
        <f t="shared" ca="1" si="382"/>
        <v>2.1428571428571428</v>
      </c>
      <c r="AR775">
        <f t="shared" ca="1" si="383"/>
        <v>12.142857142857142</v>
      </c>
      <c r="AS775">
        <f ca="1">P775/J775</f>
        <v>-9.0157809134467443E-2</v>
      </c>
    </row>
    <row r="776" spans="1:45" hidden="1" outlineLevel="1" x14ac:dyDescent="0.4">
      <c r="A776">
        <f t="shared" si="389"/>
        <v>201901</v>
      </c>
      <c r="B776" t="s">
        <v>852</v>
      </c>
      <c r="C776" t="s">
        <v>647</v>
      </c>
      <c r="D776" t="str">
        <f t="shared" ca="1" si="406"/>
        <v>I108</v>
      </c>
      <c r="E776">
        <f t="shared" ca="1" si="390"/>
        <v>10</v>
      </c>
      <c r="F776">
        <f t="shared" ca="1" si="391"/>
        <v>31</v>
      </c>
      <c r="G776" t="str">
        <f t="shared" ca="1" si="403"/>
        <v>S10</v>
      </c>
      <c r="H776" t="str">
        <f t="shared" ca="1" si="404"/>
        <v>S103</v>
      </c>
      <c r="I776">
        <f ca="1">VLOOKUP(D776,PRC!$A$2:$B$21,2,0)*E776</f>
        <v>400000</v>
      </c>
      <c r="J776">
        <f t="shared" ca="1" si="392"/>
        <v>263995.99999999994</v>
      </c>
      <c r="K776">
        <f ca="1">VLOOKUP(D776,PRC!$A$1:$C$21,3,0)*E776</f>
        <v>184000</v>
      </c>
      <c r="L776">
        <f t="shared" ca="1" si="384"/>
        <v>4000</v>
      </c>
      <c r="M776">
        <f t="shared" ca="1" si="385"/>
        <v>12000</v>
      </c>
      <c r="N776">
        <f t="shared" ca="1" si="386"/>
        <v>8000</v>
      </c>
      <c r="O776">
        <f t="shared" ca="1" si="387"/>
        <v>56000</v>
      </c>
      <c r="P776">
        <f t="shared" ca="1" si="388"/>
        <v>-4.0000000000582077</v>
      </c>
      <c r="Q776">
        <f ca="1">IF(P776&gt;0,1,0)</f>
        <v>0</v>
      </c>
      <c r="R776">
        <f t="shared" ca="1" si="393"/>
        <v>34</v>
      </c>
      <c r="S776">
        <f t="shared" ca="1" si="394"/>
        <v>1</v>
      </c>
      <c r="T776">
        <f t="shared" ca="1" si="395"/>
        <v>3</v>
      </c>
      <c r="U776">
        <f t="shared" ca="1" si="396"/>
        <v>2</v>
      </c>
      <c r="V776">
        <f t="shared" ca="1" si="397"/>
        <v>14</v>
      </c>
      <c r="X776">
        <f t="shared" si="401"/>
        <v>776</v>
      </c>
      <c r="Y776">
        <f t="shared" si="405"/>
        <v>452</v>
      </c>
      <c r="Z776">
        <f t="shared" si="402"/>
        <v>453</v>
      </c>
      <c r="AA776">
        <f t="shared" si="398"/>
        <v>951</v>
      </c>
      <c r="AB776">
        <f t="shared" si="399"/>
        <v>500</v>
      </c>
      <c r="AM776" t="str">
        <f t="shared" si="400"/>
        <v>201901LP</v>
      </c>
      <c r="AN776">
        <f t="shared" ref="AN776:AN839" ca="1" si="407">(1-J776/I776)*100</f>
        <v>34.001000000000012</v>
      </c>
      <c r="AO776">
        <f t="shared" ref="AO776:AO839" ca="1" si="408">L776/$I776*100</f>
        <v>1</v>
      </c>
      <c r="AP776">
        <f t="shared" ref="AP776:AP839" ca="1" si="409">M776/$I776*100</f>
        <v>3</v>
      </c>
      <c r="AQ776">
        <f t="shared" ref="AQ776:AQ839" ca="1" si="410">N776/$I776*100</f>
        <v>2</v>
      </c>
      <c r="AR776">
        <f t="shared" ref="AR776:AR839" ca="1" si="411">O776/$I776*100</f>
        <v>14.000000000000002</v>
      </c>
      <c r="AS776">
        <f ca="1">P776/J776</f>
        <v>-1.515174472362539E-5</v>
      </c>
    </row>
    <row r="777" spans="1:45" hidden="1" outlineLevel="1" x14ac:dyDescent="0.4">
      <c r="A777">
        <f t="shared" si="389"/>
        <v>201901</v>
      </c>
      <c r="B777" t="s">
        <v>853</v>
      </c>
      <c r="C777" t="s">
        <v>647</v>
      </c>
      <c r="D777" t="str">
        <f t="shared" ca="1" si="406"/>
        <v>I110</v>
      </c>
      <c r="E777">
        <f t="shared" ca="1" si="390"/>
        <v>10</v>
      </c>
      <c r="F777">
        <f t="shared" ca="1" si="391"/>
        <v>34</v>
      </c>
      <c r="G777" t="str">
        <f t="shared" ca="1" si="403"/>
        <v>S10</v>
      </c>
      <c r="H777" t="str">
        <f t="shared" ca="1" si="404"/>
        <v>S108</v>
      </c>
      <c r="I777">
        <f ca="1">VLOOKUP(D777,PRC!$A$2:$B$21,2,0)*E777</f>
        <v>3000000</v>
      </c>
      <c r="J777">
        <f t="shared" ca="1" si="392"/>
        <v>2009995.9999999998</v>
      </c>
      <c r="K777">
        <f ca="1">VLOOKUP(D777,PRC!$A$1:$C$21,3,0)*E777</f>
        <v>1380000</v>
      </c>
      <c r="L777">
        <f t="shared" ca="1" si="384"/>
        <v>90000</v>
      </c>
      <c r="M777">
        <f t="shared" ca="1" si="385"/>
        <v>30000</v>
      </c>
      <c r="N777">
        <f t="shared" ca="1" si="386"/>
        <v>90000</v>
      </c>
      <c r="O777">
        <f t="shared" ca="1" si="387"/>
        <v>330000</v>
      </c>
      <c r="P777">
        <f t="shared" ca="1" si="388"/>
        <v>89995.999999999767</v>
      </c>
      <c r="Q777">
        <f ca="1">IF(P777&gt;0,1,0)</f>
        <v>1</v>
      </c>
      <c r="R777">
        <f t="shared" ca="1" si="393"/>
        <v>33</v>
      </c>
      <c r="S777">
        <f t="shared" ca="1" si="394"/>
        <v>3</v>
      </c>
      <c r="T777">
        <f t="shared" ca="1" si="395"/>
        <v>1</v>
      </c>
      <c r="U777">
        <f t="shared" ca="1" si="396"/>
        <v>3</v>
      </c>
      <c r="V777">
        <f t="shared" ca="1" si="397"/>
        <v>11</v>
      </c>
      <c r="X777">
        <f t="shared" si="401"/>
        <v>777</v>
      </c>
      <c r="Y777">
        <f t="shared" si="405"/>
        <v>452</v>
      </c>
      <c r="Z777">
        <f t="shared" si="402"/>
        <v>453</v>
      </c>
      <c r="AA777">
        <f t="shared" si="398"/>
        <v>951</v>
      </c>
      <c r="AB777">
        <f t="shared" si="399"/>
        <v>500</v>
      </c>
      <c r="AM777" t="str">
        <f t="shared" si="400"/>
        <v>201901LP</v>
      </c>
      <c r="AN777">
        <f t="shared" ca="1" si="407"/>
        <v>33.000133333333338</v>
      </c>
      <c r="AO777">
        <f t="shared" ca="1" si="408"/>
        <v>3</v>
      </c>
      <c r="AP777">
        <f t="shared" ca="1" si="409"/>
        <v>1</v>
      </c>
      <c r="AQ777">
        <f t="shared" ca="1" si="410"/>
        <v>3</v>
      </c>
      <c r="AR777">
        <f t="shared" ca="1" si="411"/>
        <v>11</v>
      </c>
      <c r="AS777">
        <f ca="1">P777/J777</f>
        <v>4.477421845615602E-2</v>
      </c>
    </row>
    <row r="778" spans="1:45" hidden="1" outlineLevel="1" x14ac:dyDescent="0.4">
      <c r="A778">
        <f t="shared" si="389"/>
        <v>201901</v>
      </c>
      <c r="B778" t="s">
        <v>854</v>
      </c>
      <c r="C778" t="s">
        <v>647</v>
      </c>
      <c r="D778" t="str">
        <f t="shared" ca="1" si="406"/>
        <v>I108</v>
      </c>
      <c r="E778">
        <f t="shared" ca="1" si="390"/>
        <v>10</v>
      </c>
      <c r="F778">
        <f t="shared" ca="1" si="391"/>
        <v>30</v>
      </c>
      <c r="G778" t="str">
        <f t="shared" ca="1" si="403"/>
        <v>S11</v>
      </c>
      <c r="H778" t="str">
        <f t="shared" ca="1" si="404"/>
        <v>S119</v>
      </c>
      <c r="I778">
        <f ca="1">VLOOKUP(D778,PRC!$A$2:$B$21,2,0)*E778</f>
        <v>400000</v>
      </c>
      <c r="J778">
        <f t="shared" ca="1" si="392"/>
        <v>259996</v>
      </c>
      <c r="K778">
        <f ca="1">VLOOKUP(D778,PRC!$A$1:$C$21,3,0)*E778</f>
        <v>184000</v>
      </c>
      <c r="L778">
        <f t="shared" ca="1" si="384"/>
        <v>12000</v>
      </c>
      <c r="M778">
        <f t="shared" ca="1" si="385"/>
        <v>4000</v>
      </c>
      <c r="N778">
        <f t="shared" ca="1" si="386"/>
        <v>16000</v>
      </c>
      <c r="O778">
        <f t="shared" ca="1" si="387"/>
        <v>40000</v>
      </c>
      <c r="P778">
        <f t="shared" ca="1" si="388"/>
        <v>3996</v>
      </c>
      <c r="Q778">
        <f ca="1">IF(P778&gt;0,1,0)</f>
        <v>1</v>
      </c>
      <c r="R778">
        <f t="shared" ca="1" si="393"/>
        <v>35</v>
      </c>
      <c r="S778">
        <f t="shared" ca="1" si="394"/>
        <v>3</v>
      </c>
      <c r="T778">
        <f t="shared" ca="1" si="395"/>
        <v>1</v>
      </c>
      <c r="U778">
        <f t="shared" ca="1" si="396"/>
        <v>4</v>
      </c>
      <c r="V778">
        <f t="shared" ca="1" si="397"/>
        <v>10</v>
      </c>
      <c r="X778">
        <f t="shared" si="401"/>
        <v>778</v>
      </c>
      <c r="Y778">
        <f t="shared" si="405"/>
        <v>452</v>
      </c>
      <c r="Z778">
        <f t="shared" si="402"/>
        <v>453</v>
      </c>
      <c r="AA778">
        <f t="shared" si="398"/>
        <v>951</v>
      </c>
      <c r="AB778">
        <f t="shared" si="399"/>
        <v>500</v>
      </c>
      <c r="AM778" t="str">
        <f t="shared" si="400"/>
        <v>201901LP</v>
      </c>
      <c r="AN778">
        <f t="shared" ca="1" si="407"/>
        <v>35.001000000000005</v>
      </c>
      <c r="AO778">
        <f t="shared" ca="1" si="408"/>
        <v>3</v>
      </c>
      <c r="AP778">
        <f t="shared" ca="1" si="409"/>
        <v>1</v>
      </c>
      <c r="AQ778">
        <f t="shared" ca="1" si="410"/>
        <v>4</v>
      </c>
      <c r="AR778">
        <f t="shared" ca="1" si="411"/>
        <v>10</v>
      </c>
      <c r="AS778">
        <f ca="1">P778/J778</f>
        <v>1.5369467222572654E-2</v>
      </c>
    </row>
    <row r="779" spans="1:45" hidden="1" outlineLevel="1" x14ac:dyDescent="0.4">
      <c r="A779">
        <f t="shared" si="389"/>
        <v>201901</v>
      </c>
      <c r="B779" t="s">
        <v>855</v>
      </c>
      <c r="C779" t="s">
        <v>647</v>
      </c>
      <c r="D779" t="str">
        <f t="shared" ca="1" si="406"/>
        <v>I115</v>
      </c>
      <c r="E779">
        <f t="shared" ca="1" si="390"/>
        <v>9</v>
      </c>
      <c r="F779">
        <f t="shared" ca="1" si="391"/>
        <v>32</v>
      </c>
      <c r="G779" t="str">
        <f t="shared" ca="1" si="403"/>
        <v>S11</v>
      </c>
      <c r="H779" t="str">
        <f t="shared" ca="1" si="404"/>
        <v>S113</v>
      </c>
      <c r="I779">
        <f ca="1">VLOOKUP(D779,PRC!$A$2:$B$21,2,0)*E779</f>
        <v>45000</v>
      </c>
      <c r="J779">
        <f t="shared" ca="1" si="392"/>
        <v>30145.999999999996</v>
      </c>
      <c r="K779">
        <f ca="1">VLOOKUP(D779,PRC!$A$1:$C$21,3,0)*E779</f>
        <v>21600</v>
      </c>
      <c r="L779">
        <f t="shared" ca="1" si="384"/>
        <v>1000</v>
      </c>
      <c r="M779">
        <f t="shared" ca="1" si="385"/>
        <v>1000</v>
      </c>
      <c r="N779">
        <f t="shared" ca="1" si="386"/>
        <v>2000</v>
      </c>
      <c r="O779">
        <f t="shared" ca="1" si="387"/>
        <v>6000</v>
      </c>
      <c r="P779">
        <f t="shared" ca="1" si="388"/>
        <v>-1454.0000000000036</v>
      </c>
      <c r="Q779">
        <f ca="1">IF(P779&gt;0,1,0)</f>
        <v>0</v>
      </c>
      <c r="R779">
        <f t="shared" ca="1" si="393"/>
        <v>33</v>
      </c>
      <c r="S779">
        <f t="shared" ca="1" si="394"/>
        <v>3</v>
      </c>
      <c r="T779">
        <f t="shared" ca="1" si="395"/>
        <v>3</v>
      </c>
      <c r="U779">
        <f t="shared" ca="1" si="396"/>
        <v>4</v>
      </c>
      <c r="V779">
        <f t="shared" ca="1" si="397"/>
        <v>13</v>
      </c>
      <c r="X779">
        <f t="shared" si="401"/>
        <v>779</v>
      </c>
      <c r="Y779">
        <f t="shared" si="405"/>
        <v>452</v>
      </c>
      <c r="Z779">
        <f t="shared" si="402"/>
        <v>453</v>
      </c>
      <c r="AA779">
        <f t="shared" si="398"/>
        <v>951</v>
      </c>
      <c r="AB779">
        <f t="shared" si="399"/>
        <v>500</v>
      </c>
      <c r="AM779" t="str">
        <f t="shared" si="400"/>
        <v>201901LP</v>
      </c>
      <c r="AN779">
        <f t="shared" ca="1" si="407"/>
        <v>33.008888888888897</v>
      </c>
      <c r="AO779">
        <f t="shared" ca="1" si="408"/>
        <v>2.2222222222222223</v>
      </c>
      <c r="AP779">
        <f t="shared" ca="1" si="409"/>
        <v>2.2222222222222223</v>
      </c>
      <c r="AQ779">
        <f t="shared" ca="1" si="410"/>
        <v>4.4444444444444446</v>
      </c>
      <c r="AR779">
        <f t="shared" ca="1" si="411"/>
        <v>13.333333333333334</v>
      </c>
      <c r="AS779">
        <f ca="1">P779/J779</f>
        <v>-4.8231937902209372E-2</v>
      </c>
    </row>
    <row r="780" spans="1:45" hidden="1" outlineLevel="1" x14ac:dyDescent="0.4">
      <c r="A780">
        <f t="shared" si="389"/>
        <v>201901</v>
      </c>
      <c r="B780" t="s">
        <v>856</v>
      </c>
      <c r="C780" t="s">
        <v>647</v>
      </c>
      <c r="D780" t="str">
        <f t="shared" ca="1" si="406"/>
        <v>I105</v>
      </c>
      <c r="E780">
        <f t="shared" ca="1" si="390"/>
        <v>10</v>
      </c>
      <c r="F780">
        <f t="shared" ca="1" si="391"/>
        <v>30</v>
      </c>
      <c r="G780" t="str">
        <f t="shared" ca="1" si="403"/>
        <v>S11</v>
      </c>
      <c r="H780" t="str">
        <f t="shared" ca="1" si="404"/>
        <v>S115</v>
      </c>
      <c r="I780">
        <f ca="1">VLOOKUP(D780,PRC!$A$2:$B$21,2,0)*E780</f>
        <v>1000000</v>
      </c>
      <c r="J780">
        <f t="shared" ca="1" si="392"/>
        <v>689996</v>
      </c>
      <c r="K780">
        <f ca="1">VLOOKUP(D780,PRC!$A$1:$C$21,3,0)*E780</f>
        <v>590000</v>
      </c>
      <c r="L780">
        <f t="shared" ref="L780:L843" ca="1" si="412">ROUND($I780*S780,-5)/100</f>
        <v>30000</v>
      </c>
      <c r="M780">
        <f t="shared" ref="M780:M843" ca="1" si="413">ROUND($I780*T780,-5)/100</f>
        <v>10000</v>
      </c>
      <c r="N780">
        <f t="shared" ref="N780:N843" ca="1" si="414">ROUND($I780*U780,-5)/100</f>
        <v>50000</v>
      </c>
      <c r="O780">
        <f t="shared" ref="O780:O843" ca="1" si="415">ROUND($I780*V780,-5)/100</f>
        <v>120000</v>
      </c>
      <c r="P780">
        <f t="shared" ref="P780:P843" ca="1" si="416">J780-SUM(K780:O780)</f>
        <v>-110004</v>
      </c>
      <c r="Q780">
        <f ca="1">IF(P780&gt;0,1,0)</f>
        <v>0</v>
      </c>
      <c r="R780">
        <f t="shared" ca="1" si="393"/>
        <v>31</v>
      </c>
      <c r="S780">
        <f t="shared" ca="1" si="394"/>
        <v>3</v>
      </c>
      <c r="T780">
        <f t="shared" ca="1" si="395"/>
        <v>1</v>
      </c>
      <c r="U780">
        <f t="shared" ca="1" si="396"/>
        <v>5</v>
      </c>
      <c r="V780">
        <f t="shared" ca="1" si="397"/>
        <v>12</v>
      </c>
      <c r="X780">
        <f t="shared" si="401"/>
        <v>780</v>
      </c>
      <c r="Y780">
        <f t="shared" si="405"/>
        <v>452</v>
      </c>
      <c r="Z780">
        <f t="shared" si="402"/>
        <v>453</v>
      </c>
      <c r="AA780">
        <f t="shared" si="398"/>
        <v>951</v>
      </c>
      <c r="AB780">
        <f t="shared" si="399"/>
        <v>500</v>
      </c>
      <c r="AM780" t="str">
        <f t="shared" si="400"/>
        <v>201901LP</v>
      </c>
      <c r="AN780">
        <f t="shared" ca="1" si="407"/>
        <v>31.000399999999996</v>
      </c>
      <c r="AO780">
        <f t="shared" ca="1" si="408"/>
        <v>3</v>
      </c>
      <c r="AP780">
        <f t="shared" ca="1" si="409"/>
        <v>1</v>
      </c>
      <c r="AQ780">
        <f t="shared" ca="1" si="410"/>
        <v>5</v>
      </c>
      <c r="AR780">
        <f t="shared" ca="1" si="411"/>
        <v>12</v>
      </c>
      <c r="AS780">
        <f ca="1">P780/J780</f>
        <v>-0.15942701117107924</v>
      </c>
    </row>
    <row r="781" spans="1:45" hidden="1" outlineLevel="1" x14ac:dyDescent="0.4">
      <c r="A781">
        <f t="shared" si="389"/>
        <v>201901</v>
      </c>
      <c r="B781" t="s">
        <v>857</v>
      </c>
      <c r="C781" t="s">
        <v>647</v>
      </c>
      <c r="D781" t="str">
        <f t="shared" ca="1" si="406"/>
        <v>I109</v>
      </c>
      <c r="E781">
        <f t="shared" ca="1" si="390"/>
        <v>5</v>
      </c>
      <c r="F781">
        <f t="shared" ca="1" si="391"/>
        <v>33</v>
      </c>
      <c r="G781" t="str">
        <f t="shared" ca="1" si="403"/>
        <v>S11</v>
      </c>
      <c r="H781" t="str">
        <f t="shared" ca="1" si="404"/>
        <v>S113</v>
      </c>
      <c r="I781">
        <f ca="1">VLOOKUP(D781,PRC!$A$2:$B$21,2,0)*E781</f>
        <v>2500000</v>
      </c>
      <c r="J781">
        <f t="shared" ca="1" si="392"/>
        <v>1699995.9999999998</v>
      </c>
      <c r="K781">
        <f ca="1">VLOOKUP(D781,PRC!$A$1:$C$21,3,0)*E781</f>
        <v>1000000</v>
      </c>
      <c r="L781">
        <f t="shared" ca="1" si="412"/>
        <v>50000</v>
      </c>
      <c r="M781">
        <f t="shared" ca="1" si="413"/>
        <v>75000</v>
      </c>
      <c r="N781">
        <f t="shared" ca="1" si="414"/>
        <v>100000</v>
      </c>
      <c r="O781">
        <f t="shared" ca="1" si="415"/>
        <v>300000</v>
      </c>
      <c r="P781">
        <f t="shared" ca="1" si="416"/>
        <v>174995.99999999977</v>
      </c>
      <c r="Q781">
        <f ca="1">IF(P781&gt;0,1,0)</f>
        <v>1</v>
      </c>
      <c r="R781">
        <f t="shared" ca="1" si="393"/>
        <v>32</v>
      </c>
      <c r="S781">
        <f t="shared" ca="1" si="394"/>
        <v>2</v>
      </c>
      <c r="T781">
        <f t="shared" ca="1" si="395"/>
        <v>3</v>
      </c>
      <c r="U781">
        <f t="shared" ca="1" si="396"/>
        <v>4</v>
      </c>
      <c r="V781">
        <f t="shared" ca="1" si="397"/>
        <v>12</v>
      </c>
      <c r="X781">
        <f t="shared" si="401"/>
        <v>781</v>
      </c>
      <c r="Y781">
        <f t="shared" si="405"/>
        <v>452</v>
      </c>
      <c r="Z781">
        <f t="shared" si="402"/>
        <v>453</v>
      </c>
      <c r="AA781">
        <f t="shared" si="398"/>
        <v>951</v>
      </c>
      <c r="AB781">
        <f t="shared" si="399"/>
        <v>500</v>
      </c>
      <c r="AM781" t="str">
        <f t="shared" si="400"/>
        <v>201901LP</v>
      </c>
      <c r="AN781">
        <f t="shared" ca="1" si="407"/>
        <v>32.000160000000008</v>
      </c>
      <c r="AO781">
        <f t="shared" ca="1" si="408"/>
        <v>2</v>
      </c>
      <c r="AP781">
        <f t="shared" ca="1" si="409"/>
        <v>3</v>
      </c>
      <c r="AQ781">
        <f t="shared" ca="1" si="410"/>
        <v>4</v>
      </c>
      <c r="AR781">
        <f t="shared" ca="1" si="411"/>
        <v>12</v>
      </c>
      <c r="AS781">
        <f ca="1">P781/J781</f>
        <v>0.10293906573897808</v>
      </c>
    </row>
    <row r="782" spans="1:45" hidden="1" outlineLevel="1" x14ac:dyDescent="0.4">
      <c r="A782">
        <f t="shared" si="389"/>
        <v>201901</v>
      </c>
      <c r="B782" t="s">
        <v>858</v>
      </c>
      <c r="C782" t="s">
        <v>647</v>
      </c>
      <c r="D782" t="str">
        <f t="shared" ca="1" si="406"/>
        <v>I115</v>
      </c>
      <c r="E782">
        <f t="shared" ca="1" si="390"/>
        <v>6</v>
      </c>
      <c r="F782">
        <f t="shared" ca="1" si="391"/>
        <v>32</v>
      </c>
      <c r="G782" t="str">
        <f t="shared" ca="1" si="403"/>
        <v>S11</v>
      </c>
      <c r="H782" t="str">
        <f t="shared" ca="1" si="404"/>
        <v>S111</v>
      </c>
      <c r="I782">
        <f ca="1">VLOOKUP(D782,PRC!$A$2:$B$21,2,0)*E782</f>
        <v>30000</v>
      </c>
      <c r="J782">
        <f t="shared" ca="1" si="392"/>
        <v>19795.999999999996</v>
      </c>
      <c r="K782">
        <f ca="1">VLOOKUP(D782,PRC!$A$1:$C$21,3,0)*E782</f>
        <v>14400</v>
      </c>
      <c r="L782">
        <f t="shared" ca="1" si="412"/>
        <v>1000</v>
      </c>
      <c r="M782">
        <f t="shared" ca="1" si="413"/>
        <v>1000</v>
      </c>
      <c r="N782">
        <f t="shared" ca="1" si="414"/>
        <v>2000</v>
      </c>
      <c r="O782">
        <f t="shared" ca="1" si="415"/>
        <v>3000</v>
      </c>
      <c r="P782">
        <f t="shared" ca="1" si="416"/>
        <v>-1604.0000000000036</v>
      </c>
      <c r="Q782">
        <f ca="1">IF(P782&gt;0,1,0)</f>
        <v>0</v>
      </c>
      <c r="R782">
        <f t="shared" ca="1" si="393"/>
        <v>34</v>
      </c>
      <c r="S782">
        <f t="shared" ca="1" si="394"/>
        <v>3</v>
      </c>
      <c r="T782">
        <f t="shared" ca="1" si="395"/>
        <v>2</v>
      </c>
      <c r="U782">
        <f t="shared" ca="1" si="396"/>
        <v>5</v>
      </c>
      <c r="V782">
        <f t="shared" ca="1" si="397"/>
        <v>10</v>
      </c>
      <c r="X782">
        <f t="shared" si="401"/>
        <v>782</v>
      </c>
      <c r="Y782">
        <f t="shared" si="405"/>
        <v>452</v>
      </c>
      <c r="Z782">
        <f t="shared" si="402"/>
        <v>453</v>
      </c>
      <c r="AA782">
        <f t="shared" si="398"/>
        <v>951</v>
      </c>
      <c r="AB782">
        <f t="shared" si="399"/>
        <v>500</v>
      </c>
      <c r="AM782" t="str">
        <f t="shared" si="400"/>
        <v>201901LP</v>
      </c>
      <c r="AN782">
        <f t="shared" ca="1" si="407"/>
        <v>34.01333333333335</v>
      </c>
      <c r="AO782">
        <f t="shared" ca="1" si="408"/>
        <v>3.3333333333333335</v>
      </c>
      <c r="AP782">
        <f t="shared" ca="1" si="409"/>
        <v>3.3333333333333335</v>
      </c>
      <c r="AQ782">
        <f t="shared" ca="1" si="410"/>
        <v>6.666666666666667</v>
      </c>
      <c r="AR782">
        <f t="shared" ca="1" si="411"/>
        <v>10</v>
      </c>
      <c r="AS782">
        <f ca="1">P782/J782</f>
        <v>-8.1026469993938366E-2</v>
      </c>
    </row>
    <row r="783" spans="1:45" hidden="1" outlineLevel="1" x14ac:dyDescent="0.4">
      <c r="A783">
        <f t="shared" si="389"/>
        <v>201901</v>
      </c>
      <c r="B783" t="s">
        <v>859</v>
      </c>
      <c r="C783" t="s">
        <v>647</v>
      </c>
      <c r="D783" t="str">
        <f t="shared" ca="1" si="406"/>
        <v>I113</v>
      </c>
      <c r="E783">
        <f t="shared" ca="1" si="390"/>
        <v>9</v>
      </c>
      <c r="F783">
        <f t="shared" ca="1" si="391"/>
        <v>33</v>
      </c>
      <c r="G783" t="str">
        <f t="shared" ca="1" si="403"/>
        <v>S11</v>
      </c>
      <c r="H783" t="str">
        <f t="shared" ca="1" si="404"/>
        <v>S110</v>
      </c>
      <c r="I783">
        <f ca="1">VLOOKUP(D783,PRC!$A$2:$B$21,2,0)*E783</f>
        <v>6030000</v>
      </c>
      <c r="J783">
        <f t="shared" ca="1" si="392"/>
        <v>3919496</v>
      </c>
      <c r="K783">
        <f ca="1">VLOOKUP(D783,PRC!$A$1:$C$21,3,0)*E783</f>
        <v>2713500</v>
      </c>
      <c r="L783">
        <f t="shared" ca="1" si="412"/>
        <v>60000</v>
      </c>
      <c r="M783">
        <f t="shared" ca="1" si="413"/>
        <v>121000</v>
      </c>
      <c r="N783">
        <f t="shared" ca="1" si="414"/>
        <v>121000</v>
      </c>
      <c r="O783">
        <f t="shared" ca="1" si="415"/>
        <v>844000</v>
      </c>
      <c r="P783">
        <f t="shared" ca="1" si="416"/>
        <v>59996</v>
      </c>
      <c r="Q783">
        <f ca="1">IF(P783&gt;0,1,0)</f>
        <v>1</v>
      </c>
      <c r="R783">
        <f t="shared" ca="1" si="393"/>
        <v>35</v>
      </c>
      <c r="S783">
        <f t="shared" ca="1" si="394"/>
        <v>1</v>
      </c>
      <c r="T783">
        <f t="shared" ca="1" si="395"/>
        <v>2</v>
      </c>
      <c r="U783">
        <f t="shared" ca="1" si="396"/>
        <v>2</v>
      </c>
      <c r="V783">
        <f t="shared" ca="1" si="397"/>
        <v>14</v>
      </c>
      <c r="X783">
        <f t="shared" si="401"/>
        <v>783</v>
      </c>
      <c r="Y783">
        <f t="shared" si="405"/>
        <v>452</v>
      </c>
      <c r="Z783">
        <f t="shared" si="402"/>
        <v>453</v>
      </c>
      <c r="AA783">
        <f t="shared" si="398"/>
        <v>951</v>
      </c>
      <c r="AB783">
        <f t="shared" si="399"/>
        <v>500</v>
      </c>
      <c r="AM783" t="str">
        <f t="shared" si="400"/>
        <v>201901LP</v>
      </c>
      <c r="AN783">
        <f t="shared" ca="1" si="407"/>
        <v>35.000066334991708</v>
      </c>
      <c r="AO783">
        <f t="shared" ca="1" si="408"/>
        <v>0.99502487562189057</v>
      </c>
      <c r="AP783">
        <f t="shared" ca="1" si="409"/>
        <v>2.0066334991708126</v>
      </c>
      <c r="AQ783">
        <f t="shared" ca="1" si="410"/>
        <v>2.0066334991708126</v>
      </c>
      <c r="AR783">
        <f t="shared" ca="1" si="411"/>
        <v>13.996683250414593</v>
      </c>
      <c r="AS783">
        <f ca="1">P783/J783</f>
        <v>1.5307070092685386E-2</v>
      </c>
    </row>
    <row r="784" spans="1:45" hidden="1" outlineLevel="1" x14ac:dyDescent="0.4">
      <c r="A784">
        <f t="shared" si="389"/>
        <v>201901</v>
      </c>
      <c r="B784" t="s">
        <v>860</v>
      </c>
      <c r="C784" t="s">
        <v>647</v>
      </c>
      <c r="D784" t="str">
        <f t="shared" ca="1" si="406"/>
        <v>I107</v>
      </c>
      <c r="E784">
        <f t="shared" ca="1" si="390"/>
        <v>6</v>
      </c>
      <c r="F784">
        <f t="shared" ca="1" si="391"/>
        <v>35</v>
      </c>
      <c r="G784" t="str">
        <f t="shared" ca="1" si="403"/>
        <v>S11</v>
      </c>
      <c r="H784" t="str">
        <f t="shared" ca="1" si="404"/>
        <v>S112</v>
      </c>
      <c r="I784">
        <f ca="1">VLOOKUP(D784,PRC!$A$2:$B$21,2,0)*E784</f>
        <v>900000</v>
      </c>
      <c r="J784">
        <f t="shared" ca="1" si="392"/>
        <v>602995.99999999988</v>
      </c>
      <c r="K784">
        <f ca="1">VLOOKUP(D784,PRC!$A$1:$C$21,3,0)*E784</f>
        <v>513000</v>
      </c>
      <c r="L784">
        <f t="shared" ca="1" si="412"/>
        <v>9000</v>
      </c>
      <c r="M784">
        <f t="shared" ca="1" si="413"/>
        <v>27000</v>
      </c>
      <c r="N784">
        <f t="shared" ca="1" si="414"/>
        <v>45000</v>
      </c>
      <c r="O784">
        <f t="shared" ca="1" si="415"/>
        <v>126000</v>
      </c>
      <c r="P784">
        <f t="shared" ca="1" si="416"/>
        <v>-117004.00000000012</v>
      </c>
      <c r="Q784">
        <f ca="1">IF(P784&gt;0,1,0)</f>
        <v>0</v>
      </c>
      <c r="R784">
        <f t="shared" ca="1" si="393"/>
        <v>33</v>
      </c>
      <c r="S784">
        <f t="shared" ca="1" si="394"/>
        <v>1</v>
      </c>
      <c r="T784">
        <f t="shared" ca="1" si="395"/>
        <v>3</v>
      </c>
      <c r="U784">
        <f t="shared" ca="1" si="396"/>
        <v>5</v>
      </c>
      <c r="V784">
        <f t="shared" ca="1" si="397"/>
        <v>14</v>
      </c>
      <c r="X784">
        <f t="shared" si="401"/>
        <v>784</v>
      </c>
      <c r="Y784">
        <f t="shared" si="405"/>
        <v>452</v>
      </c>
      <c r="Z784">
        <f t="shared" si="402"/>
        <v>453</v>
      </c>
      <c r="AA784">
        <f t="shared" si="398"/>
        <v>951</v>
      </c>
      <c r="AB784">
        <f t="shared" si="399"/>
        <v>500</v>
      </c>
      <c r="AM784" t="str">
        <f t="shared" si="400"/>
        <v>201901LP</v>
      </c>
      <c r="AN784">
        <f t="shared" ca="1" si="407"/>
        <v>33.000444444444454</v>
      </c>
      <c r="AO784">
        <f t="shared" ca="1" si="408"/>
        <v>1</v>
      </c>
      <c r="AP784">
        <f t="shared" ca="1" si="409"/>
        <v>3</v>
      </c>
      <c r="AQ784">
        <f t="shared" ca="1" si="410"/>
        <v>5</v>
      </c>
      <c r="AR784">
        <f t="shared" ca="1" si="411"/>
        <v>14.000000000000002</v>
      </c>
      <c r="AS784">
        <f ca="1">P784/J784</f>
        <v>-0.19403777139483536</v>
      </c>
    </row>
    <row r="785" spans="1:45" hidden="1" outlineLevel="1" x14ac:dyDescent="0.4">
      <c r="A785">
        <f t="shared" si="389"/>
        <v>201901</v>
      </c>
      <c r="B785" t="s">
        <v>861</v>
      </c>
      <c r="C785" t="s">
        <v>647</v>
      </c>
      <c r="D785" t="str">
        <f t="shared" ca="1" si="406"/>
        <v>I118</v>
      </c>
      <c r="E785">
        <f t="shared" ca="1" si="390"/>
        <v>9</v>
      </c>
      <c r="F785">
        <f t="shared" ca="1" si="391"/>
        <v>34</v>
      </c>
      <c r="G785" t="str">
        <f t="shared" ca="1" si="403"/>
        <v>S11</v>
      </c>
      <c r="H785" t="str">
        <f t="shared" ca="1" si="404"/>
        <v>S111</v>
      </c>
      <c r="I785">
        <f ca="1">VLOOKUP(D785,PRC!$A$2:$B$21,2,0)*E785</f>
        <v>4770000</v>
      </c>
      <c r="J785">
        <f t="shared" ca="1" si="392"/>
        <v>3291295.9999999995</v>
      </c>
      <c r="K785">
        <f ca="1">VLOOKUP(D785,PRC!$A$1:$C$21,3,0)*E785</f>
        <v>2003400</v>
      </c>
      <c r="L785">
        <f t="shared" ca="1" si="412"/>
        <v>95000</v>
      </c>
      <c r="M785">
        <f t="shared" ca="1" si="413"/>
        <v>48000</v>
      </c>
      <c r="N785">
        <f t="shared" ca="1" si="414"/>
        <v>143000</v>
      </c>
      <c r="O785">
        <f t="shared" ca="1" si="415"/>
        <v>477000</v>
      </c>
      <c r="P785">
        <f t="shared" ca="1" si="416"/>
        <v>524895.99999999953</v>
      </c>
      <c r="Q785">
        <f ca="1">IF(P785&gt;0,1,0)</f>
        <v>1</v>
      </c>
      <c r="R785">
        <f t="shared" ca="1" si="393"/>
        <v>31</v>
      </c>
      <c r="S785">
        <f t="shared" ca="1" si="394"/>
        <v>2</v>
      </c>
      <c r="T785">
        <f t="shared" ca="1" si="395"/>
        <v>1</v>
      </c>
      <c r="U785">
        <f t="shared" ca="1" si="396"/>
        <v>3</v>
      </c>
      <c r="V785">
        <f t="shared" ca="1" si="397"/>
        <v>10</v>
      </c>
      <c r="X785">
        <f t="shared" si="401"/>
        <v>785</v>
      </c>
      <c r="Y785">
        <f t="shared" si="405"/>
        <v>452</v>
      </c>
      <c r="Z785">
        <f t="shared" si="402"/>
        <v>453</v>
      </c>
      <c r="AA785">
        <f t="shared" si="398"/>
        <v>951</v>
      </c>
      <c r="AB785">
        <f t="shared" si="399"/>
        <v>500</v>
      </c>
      <c r="AM785" t="str">
        <f t="shared" si="400"/>
        <v>201901LP</v>
      </c>
      <c r="AN785">
        <f t="shared" ca="1" si="407"/>
        <v>31.000083857442363</v>
      </c>
      <c r="AO785">
        <f t="shared" ca="1" si="408"/>
        <v>1.9916142557651992</v>
      </c>
      <c r="AP785">
        <f t="shared" ca="1" si="409"/>
        <v>1.0062893081761006</v>
      </c>
      <c r="AQ785">
        <f t="shared" ca="1" si="410"/>
        <v>2.9979035639412999</v>
      </c>
      <c r="AR785">
        <f t="shared" ca="1" si="411"/>
        <v>10</v>
      </c>
      <c r="AS785">
        <f ca="1">P785/J785</f>
        <v>0.15948003461250509</v>
      </c>
    </row>
    <row r="786" spans="1:45" hidden="1" outlineLevel="1" x14ac:dyDescent="0.4">
      <c r="A786">
        <f t="shared" si="389"/>
        <v>201901</v>
      </c>
      <c r="B786" t="s">
        <v>862</v>
      </c>
      <c r="C786" t="s">
        <v>647</v>
      </c>
      <c r="D786" t="str">
        <f t="shared" ca="1" si="406"/>
        <v>I120</v>
      </c>
      <c r="E786">
        <f t="shared" ca="1" si="390"/>
        <v>7</v>
      </c>
      <c r="F786">
        <f t="shared" ca="1" si="391"/>
        <v>30</v>
      </c>
      <c r="G786" t="str">
        <f t="shared" ca="1" si="403"/>
        <v>S11</v>
      </c>
      <c r="H786" t="str">
        <f t="shared" ca="1" si="404"/>
        <v>S113</v>
      </c>
      <c r="I786">
        <f ca="1">VLOOKUP(D786,PRC!$A$2:$B$21,2,0)*E786</f>
        <v>30100000</v>
      </c>
      <c r="J786">
        <f t="shared" ca="1" si="392"/>
        <v>20768996</v>
      </c>
      <c r="K786">
        <f ca="1">VLOOKUP(D786,PRC!$A$1:$C$21,3,0)*E786</f>
        <v>13545000</v>
      </c>
      <c r="L786">
        <f t="shared" ca="1" si="412"/>
        <v>301000</v>
      </c>
      <c r="M786">
        <f t="shared" ca="1" si="413"/>
        <v>602000</v>
      </c>
      <c r="N786">
        <f t="shared" ca="1" si="414"/>
        <v>301000</v>
      </c>
      <c r="O786">
        <f t="shared" ca="1" si="415"/>
        <v>4515000</v>
      </c>
      <c r="P786">
        <f t="shared" ca="1" si="416"/>
        <v>1504996</v>
      </c>
      <c r="Q786">
        <f ca="1">IF(P786&gt;0,1,0)</f>
        <v>1</v>
      </c>
      <c r="R786">
        <f t="shared" ca="1" si="393"/>
        <v>31</v>
      </c>
      <c r="S786">
        <f t="shared" ca="1" si="394"/>
        <v>1</v>
      </c>
      <c r="T786">
        <f t="shared" ca="1" si="395"/>
        <v>2</v>
      </c>
      <c r="U786">
        <f t="shared" ca="1" si="396"/>
        <v>1</v>
      </c>
      <c r="V786">
        <f t="shared" ca="1" si="397"/>
        <v>15</v>
      </c>
      <c r="X786">
        <f t="shared" si="401"/>
        <v>786</v>
      </c>
      <c r="Y786">
        <f t="shared" si="405"/>
        <v>452</v>
      </c>
      <c r="Z786">
        <f t="shared" si="402"/>
        <v>453</v>
      </c>
      <c r="AA786">
        <f t="shared" si="398"/>
        <v>951</v>
      </c>
      <c r="AB786">
        <f t="shared" si="399"/>
        <v>500</v>
      </c>
      <c r="AM786" t="str">
        <f t="shared" si="400"/>
        <v>201901LP</v>
      </c>
      <c r="AN786">
        <f t="shared" ca="1" si="407"/>
        <v>31.000013289036545</v>
      </c>
      <c r="AO786">
        <f t="shared" ca="1" si="408"/>
        <v>1</v>
      </c>
      <c r="AP786">
        <f t="shared" ca="1" si="409"/>
        <v>2</v>
      </c>
      <c r="AQ786">
        <f t="shared" ca="1" si="410"/>
        <v>1</v>
      </c>
      <c r="AR786">
        <f t="shared" ca="1" si="411"/>
        <v>15</v>
      </c>
      <c r="AS786">
        <f ca="1">P786/J786</f>
        <v>7.2463589477315127E-2</v>
      </c>
    </row>
    <row r="787" spans="1:45" hidden="1" outlineLevel="1" x14ac:dyDescent="0.4">
      <c r="A787">
        <f t="shared" si="389"/>
        <v>201901</v>
      </c>
      <c r="B787" t="s">
        <v>863</v>
      </c>
      <c r="C787" t="s">
        <v>647</v>
      </c>
      <c r="D787" t="str">
        <f t="shared" ca="1" si="406"/>
        <v>I115</v>
      </c>
      <c r="E787">
        <f t="shared" ca="1" si="390"/>
        <v>6</v>
      </c>
      <c r="F787">
        <f t="shared" ca="1" si="391"/>
        <v>30</v>
      </c>
      <c r="G787" t="str">
        <f t="shared" ca="1" si="403"/>
        <v>S11</v>
      </c>
      <c r="H787" t="str">
        <f t="shared" ca="1" si="404"/>
        <v>S117</v>
      </c>
      <c r="I787">
        <f ca="1">VLOOKUP(D787,PRC!$A$2:$B$21,2,0)*E787</f>
        <v>30000</v>
      </c>
      <c r="J787">
        <f t="shared" ca="1" si="392"/>
        <v>20996</v>
      </c>
      <c r="K787">
        <f ca="1">VLOOKUP(D787,PRC!$A$1:$C$21,3,0)*E787</f>
        <v>14400</v>
      </c>
      <c r="L787">
        <f t="shared" ca="1" si="412"/>
        <v>1000</v>
      </c>
      <c r="M787">
        <f t="shared" ca="1" si="413"/>
        <v>0</v>
      </c>
      <c r="N787">
        <f t="shared" ca="1" si="414"/>
        <v>2000</v>
      </c>
      <c r="O787">
        <f t="shared" ca="1" si="415"/>
        <v>3000</v>
      </c>
      <c r="P787">
        <f t="shared" ca="1" si="416"/>
        <v>596</v>
      </c>
      <c r="Q787">
        <f ca="1">IF(P787&gt;0,1,0)</f>
        <v>1</v>
      </c>
      <c r="R787">
        <f t="shared" ca="1" si="393"/>
        <v>30</v>
      </c>
      <c r="S787">
        <f t="shared" ca="1" si="394"/>
        <v>2</v>
      </c>
      <c r="T787">
        <f t="shared" ca="1" si="395"/>
        <v>1</v>
      </c>
      <c r="U787">
        <f t="shared" ca="1" si="396"/>
        <v>5</v>
      </c>
      <c r="V787">
        <f t="shared" ca="1" si="397"/>
        <v>10</v>
      </c>
      <c r="X787">
        <f t="shared" si="401"/>
        <v>787</v>
      </c>
      <c r="Y787">
        <f t="shared" si="405"/>
        <v>452</v>
      </c>
      <c r="Z787">
        <f t="shared" si="402"/>
        <v>453</v>
      </c>
      <c r="AA787">
        <f t="shared" si="398"/>
        <v>951</v>
      </c>
      <c r="AB787">
        <f t="shared" si="399"/>
        <v>500</v>
      </c>
      <c r="AM787" t="str">
        <f t="shared" si="400"/>
        <v>201901LP</v>
      </c>
      <c r="AN787">
        <f t="shared" ca="1" si="407"/>
        <v>30.013333333333335</v>
      </c>
      <c r="AO787">
        <f t="shared" ca="1" si="408"/>
        <v>3.3333333333333335</v>
      </c>
      <c r="AP787">
        <f t="shared" ca="1" si="409"/>
        <v>0</v>
      </c>
      <c r="AQ787">
        <f t="shared" ca="1" si="410"/>
        <v>6.666666666666667</v>
      </c>
      <c r="AR787">
        <f t="shared" ca="1" si="411"/>
        <v>10</v>
      </c>
      <c r="AS787">
        <f ca="1">P787/J787</f>
        <v>2.8386359306534579E-2</v>
      </c>
    </row>
    <row r="788" spans="1:45" hidden="1" outlineLevel="1" x14ac:dyDescent="0.4">
      <c r="A788">
        <f t="shared" si="389"/>
        <v>201901</v>
      </c>
      <c r="B788" t="s">
        <v>864</v>
      </c>
      <c r="C788" t="s">
        <v>647</v>
      </c>
      <c r="D788" t="str">
        <f t="shared" ca="1" si="406"/>
        <v>I104</v>
      </c>
      <c r="E788">
        <f t="shared" ca="1" si="390"/>
        <v>7</v>
      </c>
      <c r="F788">
        <f t="shared" ca="1" si="391"/>
        <v>33</v>
      </c>
      <c r="G788" t="str">
        <f t="shared" ca="1" si="403"/>
        <v>S11</v>
      </c>
      <c r="H788" t="str">
        <f t="shared" ca="1" si="404"/>
        <v>S116</v>
      </c>
      <c r="I788">
        <f ca="1">VLOOKUP(D788,PRC!$A$2:$B$21,2,0)*E788</f>
        <v>490000</v>
      </c>
      <c r="J788">
        <f t="shared" ca="1" si="392"/>
        <v>318496</v>
      </c>
      <c r="K788">
        <f ca="1">VLOOKUP(D788,PRC!$A$1:$C$21,3,0)*E788</f>
        <v>205800</v>
      </c>
      <c r="L788">
        <f t="shared" ca="1" si="412"/>
        <v>10000</v>
      </c>
      <c r="M788">
        <f t="shared" ca="1" si="413"/>
        <v>5000</v>
      </c>
      <c r="N788">
        <f t="shared" ca="1" si="414"/>
        <v>25000</v>
      </c>
      <c r="O788">
        <f t="shared" ca="1" si="415"/>
        <v>64000</v>
      </c>
      <c r="P788">
        <f t="shared" ca="1" si="416"/>
        <v>8696</v>
      </c>
      <c r="Q788">
        <f ca="1">IF(P788&gt;0,1,0)</f>
        <v>1</v>
      </c>
      <c r="R788">
        <f t="shared" ca="1" si="393"/>
        <v>35</v>
      </c>
      <c r="S788">
        <f t="shared" ca="1" si="394"/>
        <v>2</v>
      </c>
      <c r="T788">
        <f t="shared" ca="1" si="395"/>
        <v>1</v>
      </c>
      <c r="U788">
        <f t="shared" ca="1" si="396"/>
        <v>5</v>
      </c>
      <c r="V788">
        <f t="shared" ca="1" si="397"/>
        <v>13</v>
      </c>
      <c r="X788">
        <f t="shared" si="401"/>
        <v>788</v>
      </c>
      <c r="Y788">
        <f t="shared" si="405"/>
        <v>452</v>
      </c>
      <c r="Z788">
        <f t="shared" si="402"/>
        <v>453</v>
      </c>
      <c r="AA788">
        <f t="shared" si="398"/>
        <v>951</v>
      </c>
      <c r="AB788">
        <f t="shared" si="399"/>
        <v>500</v>
      </c>
      <c r="AM788" t="str">
        <f t="shared" si="400"/>
        <v>201901LP</v>
      </c>
      <c r="AN788">
        <f t="shared" ca="1" si="407"/>
        <v>35.000816326530618</v>
      </c>
      <c r="AO788">
        <f t="shared" ca="1" si="408"/>
        <v>2.0408163265306123</v>
      </c>
      <c r="AP788">
        <f t="shared" ca="1" si="409"/>
        <v>1.0204081632653061</v>
      </c>
      <c r="AQ788">
        <f t="shared" ca="1" si="410"/>
        <v>5.1020408163265305</v>
      </c>
      <c r="AR788">
        <f t="shared" ca="1" si="411"/>
        <v>13.061224489795919</v>
      </c>
      <c r="AS788">
        <f ca="1">P788/J788</f>
        <v>2.7303325630463178E-2</v>
      </c>
    </row>
    <row r="789" spans="1:45" hidden="1" outlineLevel="1" x14ac:dyDescent="0.4">
      <c r="A789">
        <f t="shared" si="389"/>
        <v>201901</v>
      </c>
      <c r="B789" t="s">
        <v>865</v>
      </c>
      <c r="C789" t="s">
        <v>647</v>
      </c>
      <c r="D789" t="str">
        <f t="shared" ca="1" si="406"/>
        <v>I117</v>
      </c>
      <c r="E789">
        <f t="shared" ca="1" si="390"/>
        <v>9</v>
      </c>
      <c r="F789">
        <f t="shared" ca="1" si="391"/>
        <v>32</v>
      </c>
      <c r="G789" t="str">
        <f t="shared" ca="1" si="403"/>
        <v>S10</v>
      </c>
      <c r="H789" t="str">
        <f t="shared" ca="1" si="404"/>
        <v>S102</v>
      </c>
      <c r="I789">
        <f ca="1">VLOOKUP(D789,PRC!$A$2:$B$21,2,0)*E789</f>
        <v>22500000</v>
      </c>
      <c r="J789">
        <f t="shared" ca="1" si="392"/>
        <v>15524995.999999998</v>
      </c>
      <c r="K789">
        <f ca="1">VLOOKUP(D789,PRC!$A$1:$C$21,3,0)*E789</f>
        <v>10350000</v>
      </c>
      <c r="L789">
        <f t="shared" ca="1" si="412"/>
        <v>450000</v>
      </c>
      <c r="M789">
        <f t="shared" ca="1" si="413"/>
        <v>450000</v>
      </c>
      <c r="N789">
        <f t="shared" ca="1" si="414"/>
        <v>900000</v>
      </c>
      <c r="O789">
        <f t="shared" ca="1" si="415"/>
        <v>2250000</v>
      </c>
      <c r="P789">
        <f t="shared" ca="1" si="416"/>
        <v>1124995.9999999981</v>
      </c>
      <c r="Q789">
        <f ca="1">IF(P789&gt;0,1,0)</f>
        <v>1</v>
      </c>
      <c r="R789">
        <f t="shared" ca="1" si="393"/>
        <v>31</v>
      </c>
      <c r="S789">
        <f t="shared" ca="1" si="394"/>
        <v>2</v>
      </c>
      <c r="T789">
        <f t="shared" ca="1" si="395"/>
        <v>2</v>
      </c>
      <c r="U789">
        <f t="shared" ca="1" si="396"/>
        <v>4</v>
      </c>
      <c r="V789">
        <f t="shared" ca="1" si="397"/>
        <v>10</v>
      </c>
      <c r="X789">
        <f t="shared" si="401"/>
        <v>789</v>
      </c>
      <c r="Y789">
        <f t="shared" si="405"/>
        <v>452</v>
      </c>
      <c r="Z789">
        <f t="shared" si="402"/>
        <v>453</v>
      </c>
      <c r="AA789">
        <f t="shared" si="398"/>
        <v>951</v>
      </c>
      <c r="AB789">
        <f t="shared" si="399"/>
        <v>500</v>
      </c>
      <c r="AM789" t="str">
        <f t="shared" si="400"/>
        <v>201901LP</v>
      </c>
      <c r="AN789">
        <f t="shared" ca="1" si="407"/>
        <v>31.000017777777789</v>
      </c>
      <c r="AO789">
        <f t="shared" ca="1" si="408"/>
        <v>2</v>
      </c>
      <c r="AP789">
        <f t="shared" ca="1" si="409"/>
        <v>2</v>
      </c>
      <c r="AQ789">
        <f t="shared" ca="1" si="410"/>
        <v>4</v>
      </c>
      <c r="AR789">
        <f t="shared" ca="1" si="411"/>
        <v>10</v>
      </c>
      <c r="AS789">
        <f ca="1">P789/J789</f>
        <v>7.2463529137141047E-2</v>
      </c>
    </row>
    <row r="790" spans="1:45" hidden="1" outlineLevel="1" x14ac:dyDescent="0.4">
      <c r="A790">
        <f t="shared" si="389"/>
        <v>201901</v>
      </c>
      <c r="B790" t="s">
        <v>866</v>
      </c>
      <c r="C790" t="s">
        <v>647</v>
      </c>
      <c r="D790" t="str">
        <f t="shared" ca="1" si="406"/>
        <v>I105</v>
      </c>
      <c r="E790">
        <f t="shared" ca="1" si="390"/>
        <v>10</v>
      </c>
      <c r="F790">
        <f t="shared" ca="1" si="391"/>
        <v>35</v>
      </c>
      <c r="G790" t="str">
        <f t="shared" ca="1" si="403"/>
        <v>S10</v>
      </c>
      <c r="H790" t="str">
        <f t="shared" ca="1" si="404"/>
        <v>S107</v>
      </c>
      <c r="I790">
        <f ca="1">VLOOKUP(D790,PRC!$A$2:$B$21,2,0)*E790</f>
        <v>1000000</v>
      </c>
      <c r="J790">
        <f t="shared" ca="1" si="392"/>
        <v>669995.99999999988</v>
      </c>
      <c r="K790">
        <f ca="1">VLOOKUP(D790,PRC!$A$1:$C$21,3,0)*E790</f>
        <v>590000</v>
      </c>
      <c r="L790">
        <f t="shared" ca="1" si="412"/>
        <v>20000</v>
      </c>
      <c r="M790">
        <f t="shared" ca="1" si="413"/>
        <v>10000</v>
      </c>
      <c r="N790">
        <f t="shared" ca="1" si="414"/>
        <v>40000</v>
      </c>
      <c r="O790">
        <f t="shared" ca="1" si="415"/>
        <v>140000</v>
      </c>
      <c r="P790">
        <f t="shared" ca="1" si="416"/>
        <v>-130004.00000000012</v>
      </c>
      <c r="Q790">
        <f ca="1">IF(P790&gt;0,1,0)</f>
        <v>0</v>
      </c>
      <c r="R790">
        <f t="shared" ca="1" si="393"/>
        <v>33</v>
      </c>
      <c r="S790">
        <f t="shared" ca="1" si="394"/>
        <v>2</v>
      </c>
      <c r="T790">
        <f t="shared" ca="1" si="395"/>
        <v>1</v>
      </c>
      <c r="U790">
        <f t="shared" ca="1" si="396"/>
        <v>4</v>
      </c>
      <c r="V790">
        <f t="shared" ca="1" si="397"/>
        <v>14</v>
      </c>
      <c r="X790">
        <f t="shared" si="401"/>
        <v>790</v>
      </c>
      <c r="Y790">
        <f t="shared" si="405"/>
        <v>452</v>
      </c>
      <c r="Z790">
        <f t="shared" si="402"/>
        <v>453</v>
      </c>
      <c r="AA790">
        <f t="shared" si="398"/>
        <v>951</v>
      </c>
      <c r="AB790">
        <f t="shared" si="399"/>
        <v>500</v>
      </c>
      <c r="AM790" t="str">
        <f t="shared" si="400"/>
        <v>201901LP</v>
      </c>
      <c r="AN790">
        <f t="shared" ca="1" si="407"/>
        <v>33.000400000000006</v>
      </c>
      <c r="AO790">
        <f t="shared" ca="1" si="408"/>
        <v>2</v>
      </c>
      <c r="AP790">
        <f t="shared" ca="1" si="409"/>
        <v>1</v>
      </c>
      <c r="AQ790">
        <f t="shared" ca="1" si="410"/>
        <v>4</v>
      </c>
      <c r="AR790">
        <f t="shared" ca="1" si="411"/>
        <v>14.000000000000002</v>
      </c>
      <c r="AS790">
        <f ca="1">P790/J790</f>
        <v>-0.19403697932524991</v>
      </c>
    </row>
    <row r="791" spans="1:45" hidden="1" outlineLevel="1" x14ac:dyDescent="0.4">
      <c r="A791">
        <f t="shared" si="389"/>
        <v>201901</v>
      </c>
      <c r="B791" t="s">
        <v>867</v>
      </c>
      <c r="C791" t="s">
        <v>647</v>
      </c>
      <c r="D791" t="str">
        <f t="shared" ca="1" si="406"/>
        <v>I120</v>
      </c>
      <c r="E791">
        <f t="shared" ca="1" si="390"/>
        <v>7</v>
      </c>
      <c r="F791">
        <f t="shared" ca="1" si="391"/>
        <v>34</v>
      </c>
      <c r="G791" t="str">
        <f t="shared" ca="1" si="403"/>
        <v>S11</v>
      </c>
      <c r="H791" t="str">
        <f t="shared" ca="1" si="404"/>
        <v>S117</v>
      </c>
      <c r="I791">
        <f ca="1">VLOOKUP(D791,PRC!$A$2:$B$21,2,0)*E791</f>
        <v>30100000</v>
      </c>
      <c r="J791">
        <f t="shared" ca="1" si="392"/>
        <v>20768996</v>
      </c>
      <c r="K791">
        <f ca="1">VLOOKUP(D791,PRC!$A$1:$C$21,3,0)*E791</f>
        <v>13545000</v>
      </c>
      <c r="L791">
        <f t="shared" ca="1" si="412"/>
        <v>903000</v>
      </c>
      <c r="M791">
        <f t="shared" ca="1" si="413"/>
        <v>903000</v>
      </c>
      <c r="N791">
        <f t="shared" ca="1" si="414"/>
        <v>1505000</v>
      </c>
      <c r="O791">
        <f t="shared" ca="1" si="415"/>
        <v>4214000</v>
      </c>
      <c r="P791">
        <f t="shared" ca="1" si="416"/>
        <v>-301004</v>
      </c>
      <c r="Q791">
        <f ca="1">IF(P791&gt;0,1,0)</f>
        <v>0</v>
      </c>
      <c r="R791">
        <f t="shared" ca="1" si="393"/>
        <v>31</v>
      </c>
      <c r="S791">
        <f t="shared" ca="1" si="394"/>
        <v>3</v>
      </c>
      <c r="T791">
        <f t="shared" ca="1" si="395"/>
        <v>3</v>
      </c>
      <c r="U791">
        <f t="shared" ca="1" si="396"/>
        <v>5</v>
      </c>
      <c r="V791">
        <f t="shared" ca="1" si="397"/>
        <v>14</v>
      </c>
      <c r="X791">
        <f t="shared" si="401"/>
        <v>791</v>
      </c>
      <c r="Y791">
        <f t="shared" si="405"/>
        <v>452</v>
      </c>
      <c r="Z791">
        <f t="shared" si="402"/>
        <v>453</v>
      </c>
      <c r="AA791">
        <f t="shared" si="398"/>
        <v>951</v>
      </c>
      <c r="AB791">
        <f t="shared" si="399"/>
        <v>500</v>
      </c>
      <c r="AM791" t="str">
        <f t="shared" si="400"/>
        <v>201901LP</v>
      </c>
      <c r="AN791">
        <f t="shared" ca="1" si="407"/>
        <v>31.000013289036545</v>
      </c>
      <c r="AO791">
        <f t="shared" ca="1" si="408"/>
        <v>3</v>
      </c>
      <c r="AP791">
        <f t="shared" ca="1" si="409"/>
        <v>3</v>
      </c>
      <c r="AQ791">
        <f t="shared" ca="1" si="410"/>
        <v>5</v>
      </c>
      <c r="AR791">
        <f t="shared" ca="1" si="411"/>
        <v>14.000000000000002</v>
      </c>
      <c r="AS791">
        <f ca="1">P791/J791</f>
        <v>-1.4492949009186578E-2</v>
      </c>
    </row>
    <row r="792" spans="1:45" hidden="1" outlineLevel="1" x14ac:dyDescent="0.4">
      <c r="A792">
        <f t="shared" si="389"/>
        <v>201901</v>
      </c>
      <c r="B792" t="s">
        <v>868</v>
      </c>
      <c r="C792" t="s">
        <v>647</v>
      </c>
      <c r="D792" t="str">
        <f t="shared" ca="1" si="406"/>
        <v>I105</v>
      </c>
      <c r="E792">
        <f t="shared" ca="1" si="390"/>
        <v>10</v>
      </c>
      <c r="F792">
        <f t="shared" ca="1" si="391"/>
        <v>35</v>
      </c>
      <c r="G792" t="str">
        <f t="shared" ca="1" si="403"/>
        <v>S11</v>
      </c>
      <c r="H792" t="str">
        <f t="shared" ca="1" si="404"/>
        <v>S118</v>
      </c>
      <c r="I792">
        <f ca="1">VLOOKUP(D792,PRC!$A$2:$B$21,2,0)*E792</f>
        <v>1000000</v>
      </c>
      <c r="J792">
        <f t="shared" ca="1" si="392"/>
        <v>679995.99999999988</v>
      </c>
      <c r="K792">
        <f ca="1">VLOOKUP(D792,PRC!$A$1:$C$21,3,0)*E792</f>
        <v>590000</v>
      </c>
      <c r="L792">
        <f t="shared" ca="1" si="412"/>
        <v>30000</v>
      </c>
      <c r="M792">
        <f t="shared" ca="1" si="413"/>
        <v>30000</v>
      </c>
      <c r="N792">
        <f t="shared" ca="1" si="414"/>
        <v>30000</v>
      </c>
      <c r="O792">
        <f t="shared" ca="1" si="415"/>
        <v>100000</v>
      </c>
      <c r="P792">
        <f t="shared" ca="1" si="416"/>
        <v>-100004.00000000012</v>
      </c>
      <c r="Q792">
        <f ca="1">IF(P792&gt;0,1,0)</f>
        <v>0</v>
      </c>
      <c r="R792">
        <f t="shared" ca="1" si="393"/>
        <v>32</v>
      </c>
      <c r="S792">
        <f t="shared" ca="1" si="394"/>
        <v>3</v>
      </c>
      <c r="T792">
        <f t="shared" ca="1" si="395"/>
        <v>3</v>
      </c>
      <c r="U792">
        <f t="shared" ca="1" si="396"/>
        <v>3</v>
      </c>
      <c r="V792">
        <f t="shared" ca="1" si="397"/>
        <v>10</v>
      </c>
      <c r="X792">
        <f t="shared" si="401"/>
        <v>792</v>
      </c>
      <c r="Y792">
        <f t="shared" si="405"/>
        <v>452</v>
      </c>
      <c r="Z792">
        <f t="shared" si="402"/>
        <v>453</v>
      </c>
      <c r="AA792">
        <f t="shared" si="398"/>
        <v>951</v>
      </c>
      <c r="AB792">
        <f t="shared" si="399"/>
        <v>500</v>
      </c>
      <c r="AM792" t="str">
        <f t="shared" si="400"/>
        <v>201901LP</v>
      </c>
      <c r="AN792">
        <f t="shared" ca="1" si="407"/>
        <v>32.000400000000006</v>
      </c>
      <c r="AO792">
        <f t="shared" ca="1" si="408"/>
        <v>3</v>
      </c>
      <c r="AP792">
        <f t="shared" ca="1" si="409"/>
        <v>3</v>
      </c>
      <c r="AQ792">
        <f t="shared" ca="1" si="410"/>
        <v>3</v>
      </c>
      <c r="AR792">
        <f t="shared" ca="1" si="411"/>
        <v>10</v>
      </c>
      <c r="AS792">
        <f ca="1">P792/J792</f>
        <v>-0.1470655709739471</v>
      </c>
    </row>
    <row r="793" spans="1:45" hidden="1" outlineLevel="1" x14ac:dyDescent="0.4">
      <c r="A793">
        <f t="shared" si="389"/>
        <v>201901</v>
      </c>
      <c r="B793" t="s">
        <v>869</v>
      </c>
      <c r="C793" t="s">
        <v>647</v>
      </c>
      <c r="D793" t="str">
        <f t="shared" ca="1" si="406"/>
        <v>I101</v>
      </c>
      <c r="E793">
        <f t="shared" ca="1" si="390"/>
        <v>5</v>
      </c>
      <c r="F793">
        <f t="shared" ca="1" si="391"/>
        <v>33</v>
      </c>
      <c r="G793" t="str">
        <f t="shared" ca="1" si="403"/>
        <v>S11</v>
      </c>
      <c r="H793" t="str">
        <f t="shared" ca="1" si="404"/>
        <v>S110</v>
      </c>
      <c r="I793">
        <f ca="1">VLOOKUP(D793,PRC!$A$2:$B$21,2,0)*E793</f>
        <v>150000</v>
      </c>
      <c r="J793">
        <f t="shared" ca="1" si="392"/>
        <v>104996</v>
      </c>
      <c r="K793">
        <f ca="1">VLOOKUP(D793,PRC!$A$1:$C$21,3,0)*E793</f>
        <v>78000</v>
      </c>
      <c r="L793">
        <f t="shared" ca="1" si="412"/>
        <v>2000</v>
      </c>
      <c r="M793">
        <f t="shared" ca="1" si="413"/>
        <v>2000</v>
      </c>
      <c r="N793">
        <f t="shared" ca="1" si="414"/>
        <v>6000</v>
      </c>
      <c r="O793">
        <f t="shared" ca="1" si="415"/>
        <v>18000</v>
      </c>
      <c r="P793">
        <f t="shared" ca="1" si="416"/>
        <v>-1004</v>
      </c>
      <c r="Q793">
        <f ca="1">IF(P793&gt;0,1,0)</f>
        <v>0</v>
      </c>
      <c r="R793">
        <f t="shared" ca="1" si="393"/>
        <v>30</v>
      </c>
      <c r="S793">
        <f t="shared" ca="1" si="394"/>
        <v>1</v>
      </c>
      <c r="T793">
        <f t="shared" ca="1" si="395"/>
        <v>1</v>
      </c>
      <c r="U793">
        <f t="shared" ca="1" si="396"/>
        <v>4</v>
      </c>
      <c r="V793">
        <f t="shared" ca="1" si="397"/>
        <v>12</v>
      </c>
      <c r="X793">
        <f t="shared" si="401"/>
        <v>793</v>
      </c>
      <c r="Y793">
        <f t="shared" si="405"/>
        <v>452</v>
      </c>
      <c r="Z793">
        <f t="shared" si="402"/>
        <v>453</v>
      </c>
      <c r="AA793">
        <f t="shared" si="398"/>
        <v>951</v>
      </c>
      <c r="AB793">
        <f t="shared" si="399"/>
        <v>500</v>
      </c>
      <c r="AM793" t="str">
        <f t="shared" si="400"/>
        <v>201901LP</v>
      </c>
      <c r="AN793">
        <f t="shared" ca="1" si="407"/>
        <v>30.002666666666666</v>
      </c>
      <c r="AO793">
        <f t="shared" ca="1" si="408"/>
        <v>1.3333333333333335</v>
      </c>
      <c r="AP793">
        <f t="shared" ca="1" si="409"/>
        <v>1.3333333333333335</v>
      </c>
      <c r="AQ793">
        <f t="shared" ca="1" si="410"/>
        <v>4</v>
      </c>
      <c r="AR793">
        <f t="shared" ca="1" si="411"/>
        <v>12</v>
      </c>
      <c r="AS793">
        <f ca="1">P793/J793</f>
        <v>-9.5622690388205266E-3</v>
      </c>
    </row>
    <row r="794" spans="1:45" hidden="1" outlineLevel="1" x14ac:dyDescent="0.4">
      <c r="A794">
        <f t="shared" si="389"/>
        <v>201901</v>
      </c>
      <c r="B794" t="s">
        <v>870</v>
      </c>
      <c r="C794" t="s">
        <v>647</v>
      </c>
      <c r="D794" t="str">
        <f t="shared" ca="1" si="406"/>
        <v>I111</v>
      </c>
      <c r="E794">
        <f t="shared" ca="1" si="390"/>
        <v>7</v>
      </c>
      <c r="F794">
        <f t="shared" ca="1" si="391"/>
        <v>32</v>
      </c>
      <c r="G794" t="str">
        <f t="shared" ca="1" si="403"/>
        <v>S11</v>
      </c>
      <c r="H794" t="str">
        <f t="shared" ca="1" si="404"/>
        <v>S118</v>
      </c>
      <c r="I794">
        <f ca="1">VLOOKUP(D794,PRC!$A$2:$B$21,2,0)*E794</f>
        <v>1050000</v>
      </c>
      <c r="J794">
        <f t="shared" ca="1" si="392"/>
        <v>682496</v>
      </c>
      <c r="K794">
        <f ca="1">VLOOKUP(D794,PRC!$A$1:$C$21,3,0)*E794</f>
        <v>556500</v>
      </c>
      <c r="L794">
        <f t="shared" ca="1" si="412"/>
        <v>11000</v>
      </c>
      <c r="M794">
        <f t="shared" ca="1" si="413"/>
        <v>11000</v>
      </c>
      <c r="N794">
        <f t="shared" ca="1" si="414"/>
        <v>42000</v>
      </c>
      <c r="O794">
        <f t="shared" ca="1" si="415"/>
        <v>147000</v>
      </c>
      <c r="P794">
        <f t="shared" ca="1" si="416"/>
        <v>-85004</v>
      </c>
      <c r="Q794">
        <f ca="1">IF(P794&gt;0,1,0)</f>
        <v>0</v>
      </c>
      <c r="R794">
        <f t="shared" ca="1" si="393"/>
        <v>35</v>
      </c>
      <c r="S794">
        <f t="shared" ca="1" si="394"/>
        <v>1</v>
      </c>
      <c r="T794">
        <f t="shared" ca="1" si="395"/>
        <v>1</v>
      </c>
      <c r="U794">
        <f t="shared" ca="1" si="396"/>
        <v>4</v>
      </c>
      <c r="V794">
        <f t="shared" ca="1" si="397"/>
        <v>14</v>
      </c>
      <c r="X794">
        <f t="shared" si="401"/>
        <v>794</v>
      </c>
      <c r="Y794">
        <f t="shared" si="405"/>
        <v>452</v>
      </c>
      <c r="Z794">
        <f t="shared" si="402"/>
        <v>453</v>
      </c>
      <c r="AA794">
        <f t="shared" si="398"/>
        <v>951</v>
      </c>
      <c r="AB794">
        <f t="shared" si="399"/>
        <v>500</v>
      </c>
      <c r="AM794" t="str">
        <f t="shared" si="400"/>
        <v>201901LP</v>
      </c>
      <c r="AN794">
        <f t="shared" ca="1" si="407"/>
        <v>35.000380952380951</v>
      </c>
      <c r="AO794">
        <f t="shared" ca="1" si="408"/>
        <v>1.0476190476190477</v>
      </c>
      <c r="AP794">
        <f t="shared" ca="1" si="409"/>
        <v>1.0476190476190477</v>
      </c>
      <c r="AQ794">
        <f t="shared" ca="1" si="410"/>
        <v>4</v>
      </c>
      <c r="AR794">
        <f t="shared" ca="1" si="411"/>
        <v>14.000000000000002</v>
      </c>
      <c r="AS794">
        <f ca="1">P794/J794</f>
        <v>-0.12454871530382595</v>
      </c>
    </row>
    <row r="795" spans="1:45" hidden="1" outlineLevel="1" x14ac:dyDescent="0.4">
      <c r="A795">
        <f t="shared" si="389"/>
        <v>201901</v>
      </c>
      <c r="B795" t="s">
        <v>871</v>
      </c>
      <c r="C795" t="s">
        <v>647</v>
      </c>
      <c r="D795" t="str">
        <f t="shared" ca="1" si="406"/>
        <v>I108</v>
      </c>
      <c r="E795">
        <f t="shared" ca="1" si="390"/>
        <v>10</v>
      </c>
      <c r="F795">
        <f t="shared" ca="1" si="391"/>
        <v>35</v>
      </c>
      <c r="G795" t="str">
        <f t="shared" ca="1" si="403"/>
        <v>S11</v>
      </c>
      <c r="H795" t="str">
        <f t="shared" ca="1" si="404"/>
        <v>S111</v>
      </c>
      <c r="I795">
        <f ca="1">VLOOKUP(D795,PRC!$A$2:$B$21,2,0)*E795</f>
        <v>400000</v>
      </c>
      <c r="J795">
        <f t="shared" ca="1" si="392"/>
        <v>279996</v>
      </c>
      <c r="K795">
        <f ca="1">VLOOKUP(D795,PRC!$A$1:$C$21,3,0)*E795</f>
        <v>184000</v>
      </c>
      <c r="L795">
        <f t="shared" ca="1" si="412"/>
        <v>8000</v>
      </c>
      <c r="M795">
        <f t="shared" ca="1" si="413"/>
        <v>4000</v>
      </c>
      <c r="N795">
        <f t="shared" ca="1" si="414"/>
        <v>20000</v>
      </c>
      <c r="O795">
        <f t="shared" ca="1" si="415"/>
        <v>48000</v>
      </c>
      <c r="P795">
        <f t="shared" ca="1" si="416"/>
        <v>15996</v>
      </c>
      <c r="Q795">
        <f ca="1">IF(P795&gt;0,1,0)</f>
        <v>1</v>
      </c>
      <c r="R795">
        <f t="shared" ca="1" si="393"/>
        <v>30</v>
      </c>
      <c r="S795">
        <f t="shared" ca="1" si="394"/>
        <v>2</v>
      </c>
      <c r="T795">
        <f t="shared" ca="1" si="395"/>
        <v>1</v>
      </c>
      <c r="U795">
        <f t="shared" ca="1" si="396"/>
        <v>5</v>
      </c>
      <c r="V795">
        <f t="shared" ca="1" si="397"/>
        <v>12</v>
      </c>
      <c r="X795">
        <f t="shared" si="401"/>
        <v>795</v>
      </c>
      <c r="Y795">
        <f t="shared" si="405"/>
        <v>452</v>
      </c>
      <c r="Z795">
        <f t="shared" si="402"/>
        <v>453</v>
      </c>
      <c r="AA795">
        <f t="shared" si="398"/>
        <v>951</v>
      </c>
      <c r="AB795">
        <f t="shared" si="399"/>
        <v>500</v>
      </c>
      <c r="AM795" t="str">
        <f t="shared" si="400"/>
        <v>201901LP</v>
      </c>
      <c r="AN795">
        <f t="shared" ca="1" si="407"/>
        <v>30.001000000000001</v>
      </c>
      <c r="AO795">
        <f t="shared" ca="1" si="408"/>
        <v>2</v>
      </c>
      <c r="AP795">
        <f t="shared" ca="1" si="409"/>
        <v>1</v>
      </c>
      <c r="AQ795">
        <f t="shared" ca="1" si="410"/>
        <v>5</v>
      </c>
      <c r="AR795">
        <f t="shared" ca="1" si="411"/>
        <v>12</v>
      </c>
      <c r="AS795">
        <f ca="1">P795/J795</f>
        <v>5.7129387562679469E-2</v>
      </c>
    </row>
    <row r="796" spans="1:45" hidden="1" outlineLevel="1" x14ac:dyDescent="0.4">
      <c r="A796">
        <f t="shared" si="389"/>
        <v>201901</v>
      </c>
      <c r="B796" t="s">
        <v>872</v>
      </c>
      <c r="C796" t="s">
        <v>647</v>
      </c>
      <c r="D796" t="str">
        <f t="shared" ca="1" si="406"/>
        <v>I104</v>
      </c>
      <c r="E796">
        <f t="shared" ca="1" si="390"/>
        <v>10</v>
      </c>
      <c r="F796">
        <f t="shared" ca="1" si="391"/>
        <v>32</v>
      </c>
      <c r="G796" t="str">
        <f t="shared" ca="1" si="403"/>
        <v>S10</v>
      </c>
      <c r="H796" t="str">
        <f t="shared" ca="1" si="404"/>
        <v>S106</v>
      </c>
      <c r="I796">
        <f ca="1">VLOOKUP(D796,PRC!$A$2:$B$21,2,0)*E796</f>
        <v>700000</v>
      </c>
      <c r="J796">
        <f t="shared" ca="1" si="392"/>
        <v>489995.99999999994</v>
      </c>
      <c r="K796">
        <f ca="1">VLOOKUP(D796,PRC!$A$1:$C$21,3,0)*E796</f>
        <v>294000</v>
      </c>
      <c r="L796">
        <f t="shared" ca="1" si="412"/>
        <v>14000</v>
      </c>
      <c r="M796">
        <f t="shared" ca="1" si="413"/>
        <v>7000</v>
      </c>
      <c r="N796">
        <f t="shared" ca="1" si="414"/>
        <v>14000</v>
      </c>
      <c r="O796">
        <f t="shared" ca="1" si="415"/>
        <v>77000</v>
      </c>
      <c r="P796">
        <f t="shared" ca="1" si="416"/>
        <v>83995.999999999942</v>
      </c>
      <c r="Q796">
        <f ca="1">IF(P796&gt;0,1,0)</f>
        <v>1</v>
      </c>
      <c r="R796">
        <f t="shared" ca="1" si="393"/>
        <v>30</v>
      </c>
      <c r="S796">
        <f t="shared" ca="1" si="394"/>
        <v>2</v>
      </c>
      <c r="T796">
        <f t="shared" ca="1" si="395"/>
        <v>1</v>
      </c>
      <c r="U796">
        <f t="shared" ca="1" si="396"/>
        <v>2</v>
      </c>
      <c r="V796">
        <f t="shared" ca="1" si="397"/>
        <v>11</v>
      </c>
      <c r="X796">
        <f t="shared" si="401"/>
        <v>796</v>
      </c>
      <c r="Y796">
        <f t="shared" si="405"/>
        <v>452</v>
      </c>
      <c r="Z796">
        <f t="shared" si="402"/>
        <v>453</v>
      </c>
      <c r="AA796">
        <f t="shared" si="398"/>
        <v>951</v>
      </c>
      <c r="AB796">
        <f t="shared" si="399"/>
        <v>500</v>
      </c>
      <c r="AM796" t="str">
        <f t="shared" si="400"/>
        <v>201901LP</v>
      </c>
      <c r="AN796">
        <f t="shared" ca="1" si="407"/>
        <v>30.000571428571433</v>
      </c>
      <c r="AO796">
        <f t="shared" ca="1" si="408"/>
        <v>2</v>
      </c>
      <c r="AP796">
        <f t="shared" ca="1" si="409"/>
        <v>1</v>
      </c>
      <c r="AQ796">
        <f t="shared" ca="1" si="410"/>
        <v>2</v>
      </c>
      <c r="AR796">
        <f t="shared" ca="1" si="411"/>
        <v>11</v>
      </c>
      <c r="AS796">
        <f ca="1">P796/J796</f>
        <v>0.17142180752495928</v>
      </c>
    </row>
    <row r="797" spans="1:45" hidden="1" outlineLevel="1" x14ac:dyDescent="0.4">
      <c r="A797">
        <f t="shared" si="389"/>
        <v>201901</v>
      </c>
      <c r="B797" t="s">
        <v>873</v>
      </c>
      <c r="C797" t="s">
        <v>647</v>
      </c>
      <c r="D797" t="str">
        <f t="shared" ca="1" si="406"/>
        <v>I104</v>
      </c>
      <c r="E797">
        <f t="shared" ca="1" si="390"/>
        <v>9</v>
      </c>
      <c r="F797">
        <f t="shared" ca="1" si="391"/>
        <v>32</v>
      </c>
      <c r="G797" t="str">
        <f t="shared" ca="1" si="403"/>
        <v>S11</v>
      </c>
      <c r="H797" t="str">
        <f t="shared" ca="1" si="404"/>
        <v>S115</v>
      </c>
      <c r="I797">
        <f ca="1">VLOOKUP(D797,PRC!$A$2:$B$21,2,0)*E797</f>
        <v>630000</v>
      </c>
      <c r="J797">
        <f t="shared" ca="1" si="392"/>
        <v>428395.99999999994</v>
      </c>
      <c r="K797">
        <f ca="1">VLOOKUP(D797,PRC!$A$1:$C$21,3,0)*E797</f>
        <v>264600</v>
      </c>
      <c r="L797">
        <f t="shared" ca="1" si="412"/>
        <v>6000</v>
      </c>
      <c r="M797">
        <f t="shared" ca="1" si="413"/>
        <v>6000</v>
      </c>
      <c r="N797">
        <f t="shared" ca="1" si="414"/>
        <v>6000</v>
      </c>
      <c r="O797">
        <f t="shared" ca="1" si="415"/>
        <v>63000</v>
      </c>
      <c r="P797">
        <f t="shared" ca="1" si="416"/>
        <v>82795.999999999942</v>
      </c>
      <c r="Q797">
        <f ca="1">IF(P797&gt;0,1,0)</f>
        <v>1</v>
      </c>
      <c r="R797">
        <f t="shared" ca="1" si="393"/>
        <v>32</v>
      </c>
      <c r="S797">
        <f t="shared" ca="1" si="394"/>
        <v>1</v>
      </c>
      <c r="T797">
        <f t="shared" ca="1" si="395"/>
        <v>1</v>
      </c>
      <c r="U797">
        <f t="shared" ca="1" si="396"/>
        <v>1</v>
      </c>
      <c r="V797">
        <f t="shared" ca="1" si="397"/>
        <v>10</v>
      </c>
      <c r="X797">
        <f t="shared" si="401"/>
        <v>797</v>
      </c>
      <c r="Y797">
        <f t="shared" si="405"/>
        <v>452</v>
      </c>
      <c r="Z797">
        <f t="shared" si="402"/>
        <v>453</v>
      </c>
      <c r="AA797">
        <f t="shared" si="398"/>
        <v>951</v>
      </c>
      <c r="AB797">
        <f t="shared" si="399"/>
        <v>500</v>
      </c>
      <c r="AM797" t="str">
        <f t="shared" si="400"/>
        <v>201901LP</v>
      </c>
      <c r="AN797">
        <f t="shared" ca="1" si="407"/>
        <v>32.00063492063493</v>
      </c>
      <c r="AO797">
        <f t="shared" ca="1" si="408"/>
        <v>0.95238095238095244</v>
      </c>
      <c r="AP797">
        <f t="shared" ca="1" si="409"/>
        <v>0.95238095238095244</v>
      </c>
      <c r="AQ797">
        <f t="shared" ca="1" si="410"/>
        <v>0.95238095238095244</v>
      </c>
      <c r="AR797">
        <f t="shared" ca="1" si="411"/>
        <v>10</v>
      </c>
      <c r="AS797">
        <f ca="1">P797/J797</f>
        <v>0.19326977842930362</v>
      </c>
    </row>
    <row r="798" spans="1:45" hidden="1" outlineLevel="1" x14ac:dyDescent="0.4">
      <c r="A798">
        <f t="shared" si="389"/>
        <v>201901</v>
      </c>
      <c r="B798" t="s">
        <v>874</v>
      </c>
      <c r="C798" t="s">
        <v>647</v>
      </c>
      <c r="D798" t="str">
        <f t="shared" ca="1" si="406"/>
        <v>I113</v>
      </c>
      <c r="E798">
        <f t="shared" ca="1" si="390"/>
        <v>6</v>
      </c>
      <c r="F798">
        <f t="shared" ca="1" si="391"/>
        <v>30</v>
      </c>
      <c r="G798" t="str">
        <f t="shared" ca="1" si="403"/>
        <v>S11</v>
      </c>
      <c r="H798" t="str">
        <f t="shared" ca="1" si="404"/>
        <v>S119</v>
      </c>
      <c r="I798">
        <f ca="1">VLOOKUP(D798,PRC!$A$2:$B$21,2,0)*E798</f>
        <v>4020000</v>
      </c>
      <c r="J798">
        <f t="shared" ca="1" si="392"/>
        <v>2693395.9999999995</v>
      </c>
      <c r="K798">
        <f ca="1">VLOOKUP(D798,PRC!$A$1:$C$21,3,0)*E798</f>
        <v>1809000</v>
      </c>
      <c r="L798">
        <f t="shared" ca="1" si="412"/>
        <v>121000</v>
      </c>
      <c r="M798">
        <f t="shared" ca="1" si="413"/>
        <v>40000</v>
      </c>
      <c r="N798">
        <f t="shared" ca="1" si="414"/>
        <v>201000</v>
      </c>
      <c r="O798">
        <f t="shared" ca="1" si="415"/>
        <v>523000</v>
      </c>
      <c r="P798">
        <f t="shared" ca="1" si="416"/>
        <v>-604.00000000046566</v>
      </c>
      <c r="Q798">
        <f ca="1">IF(P798&gt;0,1,0)</f>
        <v>0</v>
      </c>
      <c r="R798">
        <f t="shared" ca="1" si="393"/>
        <v>33</v>
      </c>
      <c r="S798">
        <f t="shared" ca="1" si="394"/>
        <v>3</v>
      </c>
      <c r="T798">
        <f t="shared" ca="1" si="395"/>
        <v>1</v>
      </c>
      <c r="U798">
        <f t="shared" ca="1" si="396"/>
        <v>5</v>
      </c>
      <c r="V798">
        <f t="shared" ca="1" si="397"/>
        <v>13</v>
      </c>
      <c r="X798">
        <f t="shared" si="401"/>
        <v>798</v>
      </c>
      <c r="Y798">
        <f t="shared" si="405"/>
        <v>452</v>
      </c>
      <c r="Z798">
        <f t="shared" si="402"/>
        <v>453</v>
      </c>
      <c r="AA798">
        <f t="shared" si="398"/>
        <v>951</v>
      </c>
      <c r="AB798">
        <f t="shared" si="399"/>
        <v>500</v>
      </c>
      <c r="AM798" t="str">
        <f t="shared" si="400"/>
        <v>201901LP</v>
      </c>
      <c r="AN798">
        <f t="shared" ca="1" si="407"/>
        <v>33.000099502487579</v>
      </c>
      <c r="AO798">
        <f t="shared" ca="1" si="408"/>
        <v>3.0099502487562191</v>
      </c>
      <c r="AP798">
        <f t="shared" ca="1" si="409"/>
        <v>0.99502487562189057</v>
      </c>
      <c r="AQ798">
        <f t="shared" ca="1" si="410"/>
        <v>5</v>
      </c>
      <c r="AR798">
        <f t="shared" ca="1" si="411"/>
        <v>13.009950248756219</v>
      </c>
      <c r="AS798">
        <f ca="1">P798/J798</f>
        <v>-2.2425220799335329E-4</v>
      </c>
    </row>
    <row r="799" spans="1:45" hidden="1" outlineLevel="1" x14ac:dyDescent="0.4">
      <c r="A799">
        <f t="shared" si="389"/>
        <v>201901</v>
      </c>
      <c r="B799" t="s">
        <v>875</v>
      </c>
      <c r="C799" t="s">
        <v>647</v>
      </c>
      <c r="D799" t="str">
        <f t="shared" ca="1" si="406"/>
        <v>I102</v>
      </c>
      <c r="E799">
        <f t="shared" ca="1" si="390"/>
        <v>6</v>
      </c>
      <c r="F799">
        <f t="shared" ca="1" si="391"/>
        <v>35</v>
      </c>
      <c r="G799" t="str">
        <f t="shared" ca="1" si="403"/>
        <v>S10</v>
      </c>
      <c r="H799" t="str">
        <f t="shared" ca="1" si="404"/>
        <v>S108</v>
      </c>
      <c r="I799">
        <f ca="1">VLOOKUP(D799,PRC!$A$2:$B$21,2,0)*E799</f>
        <v>240000</v>
      </c>
      <c r="J799">
        <f t="shared" ca="1" si="392"/>
        <v>167996</v>
      </c>
      <c r="K799">
        <f ca="1">VLOOKUP(D799,PRC!$A$1:$C$21,3,0)*E799</f>
        <v>112800</v>
      </c>
      <c r="L799">
        <f t="shared" ca="1" si="412"/>
        <v>2000</v>
      </c>
      <c r="M799">
        <f t="shared" ca="1" si="413"/>
        <v>5000</v>
      </c>
      <c r="N799">
        <f t="shared" ca="1" si="414"/>
        <v>7000</v>
      </c>
      <c r="O799">
        <f t="shared" ca="1" si="415"/>
        <v>24000</v>
      </c>
      <c r="P799">
        <f t="shared" ca="1" si="416"/>
        <v>17196</v>
      </c>
      <c r="Q799">
        <f ca="1">IF(P799&gt;0,1,0)</f>
        <v>1</v>
      </c>
      <c r="R799">
        <f t="shared" ca="1" si="393"/>
        <v>30</v>
      </c>
      <c r="S799">
        <f t="shared" ca="1" si="394"/>
        <v>1</v>
      </c>
      <c r="T799">
        <f t="shared" ca="1" si="395"/>
        <v>2</v>
      </c>
      <c r="U799">
        <f t="shared" ca="1" si="396"/>
        <v>3</v>
      </c>
      <c r="V799">
        <f t="shared" ca="1" si="397"/>
        <v>10</v>
      </c>
      <c r="X799">
        <f t="shared" si="401"/>
        <v>799</v>
      </c>
      <c r="Y799">
        <f t="shared" si="405"/>
        <v>452</v>
      </c>
      <c r="Z799">
        <f t="shared" si="402"/>
        <v>453</v>
      </c>
      <c r="AA799">
        <f t="shared" si="398"/>
        <v>951</v>
      </c>
      <c r="AB799">
        <f t="shared" si="399"/>
        <v>500</v>
      </c>
      <c r="AM799" t="str">
        <f t="shared" si="400"/>
        <v>201901LP</v>
      </c>
      <c r="AN799">
        <f t="shared" ca="1" si="407"/>
        <v>30.001666666666672</v>
      </c>
      <c r="AO799">
        <f t="shared" ca="1" si="408"/>
        <v>0.83333333333333337</v>
      </c>
      <c r="AP799">
        <f t="shared" ca="1" si="409"/>
        <v>2.083333333333333</v>
      </c>
      <c r="AQ799">
        <f t="shared" ca="1" si="410"/>
        <v>2.9166666666666665</v>
      </c>
      <c r="AR799">
        <f t="shared" ca="1" si="411"/>
        <v>10</v>
      </c>
      <c r="AS799">
        <f ca="1">P799/J799</f>
        <v>0.10235957998999977</v>
      </c>
    </row>
    <row r="800" spans="1:45" hidden="1" outlineLevel="1" x14ac:dyDescent="0.4">
      <c r="A800">
        <f t="shared" si="389"/>
        <v>201901</v>
      </c>
      <c r="B800" t="s">
        <v>876</v>
      </c>
      <c r="C800" t="s">
        <v>647</v>
      </c>
      <c r="D800" t="str">
        <f t="shared" ca="1" si="406"/>
        <v>I116</v>
      </c>
      <c r="E800">
        <f t="shared" ca="1" si="390"/>
        <v>5</v>
      </c>
      <c r="F800">
        <f t="shared" ca="1" si="391"/>
        <v>30</v>
      </c>
      <c r="G800" t="str">
        <f t="shared" ca="1" si="403"/>
        <v>S12</v>
      </c>
      <c r="H800" t="str">
        <f t="shared" ca="1" si="404"/>
        <v>S120</v>
      </c>
      <c r="I800">
        <f ca="1">VLOOKUP(D800,PRC!$A$2:$B$21,2,0)*E800</f>
        <v>7300000</v>
      </c>
      <c r="J800">
        <f t="shared" ca="1" si="392"/>
        <v>5036996</v>
      </c>
      <c r="K800">
        <f ca="1">VLOOKUP(D800,PRC!$A$1:$C$21,3,0)*E800</f>
        <v>4380000</v>
      </c>
      <c r="L800">
        <f t="shared" ca="1" si="412"/>
        <v>146000</v>
      </c>
      <c r="M800">
        <f t="shared" ca="1" si="413"/>
        <v>219000</v>
      </c>
      <c r="N800">
        <f t="shared" ca="1" si="414"/>
        <v>365000</v>
      </c>
      <c r="O800">
        <f t="shared" ca="1" si="415"/>
        <v>876000</v>
      </c>
      <c r="P800">
        <f t="shared" ca="1" si="416"/>
        <v>-949004</v>
      </c>
      <c r="Q800">
        <f ca="1">IF(P800&gt;0,1,0)</f>
        <v>0</v>
      </c>
      <c r="R800">
        <f t="shared" ca="1" si="393"/>
        <v>31</v>
      </c>
      <c r="S800">
        <f t="shared" ca="1" si="394"/>
        <v>2</v>
      </c>
      <c r="T800">
        <f t="shared" ca="1" si="395"/>
        <v>3</v>
      </c>
      <c r="U800">
        <f t="shared" ca="1" si="396"/>
        <v>5</v>
      </c>
      <c r="V800">
        <f t="shared" ca="1" si="397"/>
        <v>12</v>
      </c>
      <c r="X800">
        <f t="shared" si="401"/>
        <v>800</v>
      </c>
      <c r="Y800">
        <f t="shared" si="405"/>
        <v>452</v>
      </c>
      <c r="Z800">
        <f t="shared" si="402"/>
        <v>453</v>
      </c>
      <c r="AA800">
        <f t="shared" si="398"/>
        <v>951</v>
      </c>
      <c r="AB800">
        <f t="shared" si="399"/>
        <v>500</v>
      </c>
      <c r="AM800" t="str">
        <f t="shared" si="400"/>
        <v>201901LP</v>
      </c>
      <c r="AN800">
        <f t="shared" ca="1" si="407"/>
        <v>31.000054794520548</v>
      </c>
      <c r="AO800">
        <f t="shared" ca="1" si="408"/>
        <v>2</v>
      </c>
      <c r="AP800">
        <f t="shared" ca="1" si="409"/>
        <v>3</v>
      </c>
      <c r="AQ800">
        <f t="shared" ca="1" si="410"/>
        <v>5</v>
      </c>
      <c r="AR800">
        <f t="shared" ca="1" si="411"/>
        <v>12</v>
      </c>
      <c r="AS800">
        <f ca="1">P800/J800</f>
        <v>-0.18840674084315334</v>
      </c>
    </row>
    <row r="801" spans="1:45" hidden="1" outlineLevel="1" x14ac:dyDescent="0.4">
      <c r="A801">
        <f t="shared" si="389"/>
        <v>201901</v>
      </c>
      <c r="B801" t="s">
        <v>877</v>
      </c>
      <c r="C801" t="s">
        <v>647</v>
      </c>
      <c r="D801" t="str">
        <f t="shared" ca="1" si="406"/>
        <v>I110</v>
      </c>
      <c r="E801">
        <f t="shared" ca="1" si="390"/>
        <v>5</v>
      </c>
      <c r="F801">
        <f t="shared" ca="1" si="391"/>
        <v>35</v>
      </c>
      <c r="G801" t="str">
        <f t="shared" ca="1" si="403"/>
        <v>S11</v>
      </c>
      <c r="H801" t="str">
        <f t="shared" ca="1" si="404"/>
        <v>S114</v>
      </c>
      <c r="I801">
        <f ca="1">VLOOKUP(D801,PRC!$A$2:$B$21,2,0)*E801</f>
        <v>1500000</v>
      </c>
      <c r="J801">
        <f t="shared" ca="1" si="392"/>
        <v>1004995.9999999999</v>
      </c>
      <c r="K801">
        <f ca="1">VLOOKUP(D801,PRC!$A$1:$C$21,3,0)*E801</f>
        <v>690000</v>
      </c>
      <c r="L801">
        <f t="shared" ca="1" si="412"/>
        <v>30000</v>
      </c>
      <c r="M801">
        <f t="shared" ca="1" si="413"/>
        <v>30000</v>
      </c>
      <c r="N801">
        <f t="shared" ca="1" si="414"/>
        <v>60000</v>
      </c>
      <c r="O801">
        <f t="shared" ca="1" si="415"/>
        <v>150000</v>
      </c>
      <c r="P801">
        <f t="shared" ca="1" si="416"/>
        <v>44995.999999999884</v>
      </c>
      <c r="Q801">
        <f ca="1">IF(P801&gt;0,1,0)</f>
        <v>1</v>
      </c>
      <c r="R801">
        <f t="shared" ca="1" si="393"/>
        <v>33</v>
      </c>
      <c r="S801">
        <f t="shared" ca="1" si="394"/>
        <v>2</v>
      </c>
      <c r="T801">
        <f t="shared" ca="1" si="395"/>
        <v>2</v>
      </c>
      <c r="U801">
        <f t="shared" ca="1" si="396"/>
        <v>4</v>
      </c>
      <c r="V801">
        <f t="shared" ca="1" si="397"/>
        <v>10</v>
      </c>
      <c r="X801">
        <f t="shared" si="401"/>
        <v>801</v>
      </c>
      <c r="Y801">
        <f t="shared" si="405"/>
        <v>452</v>
      </c>
      <c r="Z801">
        <f t="shared" si="402"/>
        <v>453</v>
      </c>
      <c r="AA801">
        <f t="shared" si="398"/>
        <v>951</v>
      </c>
      <c r="AB801">
        <f t="shared" si="399"/>
        <v>500</v>
      </c>
      <c r="AM801" t="str">
        <f t="shared" si="400"/>
        <v>201901LP</v>
      </c>
      <c r="AN801">
        <f t="shared" ca="1" si="407"/>
        <v>33.000266666666676</v>
      </c>
      <c r="AO801">
        <f t="shared" ca="1" si="408"/>
        <v>2</v>
      </c>
      <c r="AP801">
        <f t="shared" ca="1" si="409"/>
        <v>2</v>
      </c>
      <c r="AQ801">
        <f t="shared" ca="1" si="410"/>
        <v>4</v>
      </c>
      <c r="AR801">
        <f t="shared" ca="1" si="411"/>
        <v>10</v>
      </c>
      <c r="AS801">
        <f ca="1">P801/J801</f>
        <v>4.477231750176109E-2</v>
      </c>
    </row>
    <row r="802" spans="1:45" hidden="1" outlineLevel="1" x14ac:dyDescent="0.4">
      <c r="A802">
        <f t="shared" si="389"/>
        <v>201901</v>
      </c>
      <c r="B802" t="s">
        <v>878</v>
      </c>
      <c r="C802" t="s">
        <v>647</v>
      </c>
      <c r="D802" t="str">
        <f t="shared" ca="1" si="406"/>
        <v>I110</v>
      </c>
      <c r="E802">
        <f t="shared" ca="1" si="390"/>
        <v>5</v>
      </c>
      <c r="F802">
        <f t="shared" ca="1" si="391"/>
        <v>35</v>
      </c>
      <c r="G802" t="str">
        <f t="shared" ca="1" si="403"/>
        <v>S10</v>
      </c>
      <c r="H802" t="str">
        <f t="shared" ca="1" si="404"/>
        <v>S103</v>
      </c>
      <c r="I802">
        <f ca="1">VLOOKUP(D802,PRC!$A$2:$B$21,2,0)*E802</f>
        <v>1500000</v>
      </c>
      <c r="J802">
        <f t="shared" ca="1" si="392"/>
        <v>1034995.9999999999</v>
      </c>
      <c r="K802">
        <f ca="1">VLOOKUP(D802,PRC!$A$1:$C$21,3,0)*E802</f>
        <v>690000</v>
      </c>
      <c r="L802">
        <f t="shared" ca="1" si="412"/>
        <v>30000</v>
      </c>
      <c r="M802">
        <f t="shared" ca="1" si="413"/>
        <v>30000</v>
      </c>
      <c r="N802">
        <f t="shared" ca="1" si="414"/>
        <v>30000</v>
      </c>
      <c r="O802">
        <f t="shared" ca="1" si="415"/>
        <v>210000</v>
      </c>
      <c r="P802">
        <f t="shared" ca="1" si="416"/>
        <v>44995.999999999884</v>
      </c>
      <c r="Q802">
        <f ca="1">IF(P802&gt;0,1,0)</f>
        <v>1</v>
      </c>
      <c r="R802">
        <f t="shared" ca="1" si="393"/>
        <v>31</v>
      </c>
      <c r="S802">
        <f t="shared" ca="1" si="394"/>
        <v>2</v>
      </c>
      <c r="T802">
        <f t="shared" ca="1" si="395"/>
        <v>2</v>
      </c>
      <c r="U802">
        <f t="shared" ca="1" si="396"/>
        <v>2</v>
      </c>
      <c r="V802">
        <f t="shared" ca="1" si="397"/>
        <v>14</v>
      </c>
      <c r="X802">
        <f t="shared" si="401"/>
        <v>802</v>
      </c>
      <c r="Y802">
        <f t="shared" si="405"/>
        <v>452</v>
      </c>
      <c r="Z802">
        <f t="shared" si="402"/>
        <v>453</v>
      </c>
      <c r="AA802">
        <f t="shared" si="398"/>
        <v>951</v>
      </c>
      <c r="AB802">
        <f t="shared" si="399"/>
        <v>500</v>
      </c>
      <c r="AM802" t="str">
        <f t="shared" si="400"/>
        <v>201901LP</v>
      </c>
      <c r="AN802">
        <f t="shared" ca="1" si="407"/>
        <v>31.000266666666676</v>
      </c>
      <c r="AO802">
        <f t="shared" ca="1" si="408"/>
        <v>2</v>
      </c>
      <c r="AP802">
        <f t="shared" ca="1" si="409"/>
        <v>2</v>
      </c>
      <c r="AQ802">
        <f t="shared" ca="1" si="410"/>
        <v>2</v>
      </c>
      <c r="AR802">
        <f t="shared" ca="1" si="411"/>
        <v>14.000000000000002</v>
      </c>
      <c r="AS802">
        <f ca="1">P802/J802</f>
        <v>4.3474564152904828E-2</v>
      </c>
    </row>
    <row r="803" spans="1:45" hidden="1" outlineLevel="1" x14ac:dyDescent="0.4">
      <c r="A803">
        <f t="shared" si="389"/>
        <v>201901</v>
      </c>
      <c r="B803" t="s">
        <v>879</v>
      </c>
      <c r="C803" t="s">
        <v>647</v>
      </c>
      <c r="D803" t="str">
        <f t="shared" ca="1" si="406"/>
        <v>I118</v>
      </c>
      <c r="E803">
        <f t="shared" ca="1" si="390"/>
        <v>9</v>
      </c>
      <c r="F803">
        <f t="shared" ca="1" si="391"/>
        <v>30</v>
      </c>
      <c r="G803" t="str">
        <f t="shared" ca="1" si="403"/>
        <v>S11</v>
      </c>
      <c r="H803" t="str">
        <f t="shared" ca="1" si="404"/>
        <v>S114</v>
      </c>
      <c r="I803">
        <f ca="1">VLOOKUP(D803,PRC!$A$2:$B$21,2,0)*E803</f>
        <v>4770000</v>
      </c>
      <c r="J803">
        <f t="shared" ca="1" si="392"/>
        <v>3100496</v>
      </c>
      <c r="K803">
        <f ca="1">VLOOKUP(D803,PRC!$A$1:$C$21,3,0)*E803</f>
        <v>2003400</v>
      </c>
      <c r="L803">
        <f t="shared" ca="1" si="412"/>
        <v>48000</v>
      </c>
      <c r="M803">
        <f t="shared" ca="1" si="413"/>
        <v>48000</v>
      </c>
      <c r="N803">
        <f t="shared" ca="1" si="414"/>
        <v>191000</v>
      </c>
      <c r="O803">
        <f t="shared" ca="1" si="415"/>
        <v>668000</v>
      </c>
      <c r="P803">
        <f t="shared" ca="1" si="416"/>
        <v>142096</v>
      </c>
      <c r="Q803">
        <f ca="1">IF(P803&gt;0,1,0)</f>
        <v>1</v>
      </c>
      <c r="R803">
        <f t="shared" ca="1" si="393"/>
        <v>35</v>
      </c>
      <c r="S803">
        <f t="shared" ca="1" si="394"/>
        <v>1</v>
      </c>
      <c r="T803">
        <f t="shared" ca="1" si="395"/>
        <v>1</v>
      </c>
      <c r="U803">
        <f t="shared" ca="1" si="396"/>
        <v>4</v>
      </c>
      <c r="V803">
        <f t="shared" ca="1" si="397"/>
        <v>14</v>
      </c>
      <c r="X803">
        <f t="shared" si="401"/>
        <v>803</v>
      </c>
      <c r="Y803">
        <f t="shared" si="405"/>
        <v>452</v>
      </c>
      <c r="Z803">
        <f t="shared" si="402"/>
        <v>453</v>
      </c>
      <c r="AA803">
        <f t="shared" si="398"/>
        <v>951</v>
      </c>
      <c r="AB803">
        <f t="shared" si="399"/>
        <v>500</v>
      </c>
      <c r="AM803" t="str">
        <f t="shared" si="400"/>
        <v>201901LP</v>
      </c>
      <c r="AN803">
        <f t="shared" ca="1" si="407"/>
        <v>35.000083857442341</v>
      </c>
      <c r="AO803">
        <f t="shared" ca="1" si="408"/>
        <v>1.0062893081761006</v>
      </c>
      <c r="AP803">
        <f t="shared" ca="1" si="409"/>
        <v>1.0062893081761006</v>
      </c>
      <c r="AQ803">
        <f t="shared" ca="1" si="410"/>
        <v>4.0041928721174003</v>
      </c>
      <c r="AR803">
        <f t="shared" ca="1" si="411"/>
        <v>14.004192872117398</v>
      </c>
      <c r="AS803">
        <f ca="1">P803/J803</f>
        <v>4.5830086540992153E-2</v>
      </c>
    </row>
    <row r="804" spans="1:45" hidden="1" outlineLevel="1" x14ac:dyDescent="0.4">
      <c r="A804">
        <f t="shared" si="389"/>
        <v>201901</v>
      </c>
      <c r="B804" t="s">
        <v>880</v>
      </c>
      <c r="C804" t="s">
        <v>647</v>
      </c>
      <c r="D804" t="str">
        <f t="shared" ca="1" si="406"/>
        <v>I102</v>
      </c>
      <c r="E804">
        <f t="shared" ca="1" si="390"/>
        <v>8</v>
      </c>
      <c r="F804">
        <f t="shared" ca="1" si="391"/>
        <v>33</v>
      </c>
      <c r="G804" t="str">
        <f t="shared" ca="1" si="403"/>
        <v>S11</v>
      </c>
      <c r="H804" t="str">
        <f t="shared" ca="1" si="404"/>
        <v>S117</v>
      </c>
      <c r="I804">
        <f ca="1">VLOOKUP(D804,PRC!$A$2:$B$21,2,0)*E804</f>
        <v>320000</v>
      </c>
      <c r="J804">
        <f t="shared" ca="1" si="392"/>
        <v>223996</v>
      </c>
      <c r="K804">
        <f ca="1">VLOOKUP(D804,PRC!$A$1:$C$21,3,0)*E804</f>
        <v>150400</v>
      </c>
      <c r="L804">
        <f t="shared" ca="1" si="412"/>
        <v>6000</v>
      </c>
      <c r="M804">
        <f t="shared" ca="1" si="413"/>
        <v>6000</v>
      </c>
      <c r="N804">
        <f t="shared" ca="1" si="414"/>
        <v>13000</v>
      </c>
      <c r="O804">
        <f t="shared" ca="1" si="415"/>
        <v>32000</v>
      </c>
      <c r="P804">
        <f t="shared" ca="1" si="416"/>
        <v>16596</v>
      </c>
      <c r="Q804">
        <f ca="1">IF(P804&gt;0,1,0)</f>
        <v>1</v>
      </c>
      <c r="R804">
        <f t="shared" ca="1" si="393"/>
        <v>30</v>
      </c>
      <c r="S804">
        <f t="shared" ca="1" si="394"/>
        <v>2</v>
      </c>
      <c r="T804">
        <f t="shared" ca="1" si="395"/>
        <v>2</v>
      </c>
      <c r="U804">
        <f t="shared" ca="1" si="396"/>
        <v>4</v>
      </c>
      <c r="V804">
        <f t="shared" ca="1" si="397"/>
        <v>10</v>
      </c>
      <c r="X804">
        <f t="shared" si="401"/>
        <v>804</v>
      </c>
      <c r="Y804">
        <f t="shared" si="405"/>
        <v>452</v>
      </c>
      <c r="Z804">
        <f t="shared" si="402"/>
        <v>453</v>
      </c>
      <c r="AA804">
        <f t="shared" si="398"/>
        <v>951</v>
      </c>
      <c r="AB804">
        <f t="shared" si="399"/>
        <v>500</v>
      </c>
      <c r="AM804" t="str">
        <f t="shared" si="400"/>
        <v>201901LP</v>
      </c>
      <c r="AN804">
        <f t="shared" ca="1" si="407"/>
        <v>30.001250000000002</v>
      </c>
      <c r="AO804">
        <f t="shared" ca="1" si="408"/>
        <v>1.875</v>
      </c>
      <c r="AP804">
        <f t="shared" ca="1" si="409"/>
        <v>1.875</v>
      </c>
      <c r="AQ804">
        <f t="shared" ca="1" si="410"/>
        <v>4.0625</v>
      </c>
      <c r="AR804">
        <f t="shared" ca="1" si="411"/>
        <v>10</v>
      </c>
      <c r="AS804">
        <f ca="1">P804/J804</f>
        <v>7.409060876087073E-2</v>
      </c>
    </row>
    <row r="805" spans="1:45" hidden="1" outlineLevel="1" x14ac:dyDescent="0.4">
      <c r="A805">
        <f t="shared" si="389"/>
        <v>201901</v>
      </c>
      <c r="B805" t="s">
        <v>881</v>
      </c>
      <c r="C805" t="s">
        <v>647</v>
      </c>
      <c r="D805" t="str">
        <f t="shared" ca="1" si="406"/>
        <v>I102</v>
      </c>
      <c r="E805">
        <f t="shared" ca="1" si="390"/>
        <v>9</v>
      </c>
      <c r="F805">
        <f t="shared" ca="1" si="391"/>
        <v>32</v>
      </c>
      <c r="G805" t="str">
        <f t="shared" ca="1" si="403"/>
        <v>S10</v>
      </c>
      <c r="H805" t="str">
        <f t="shared" ca="1" si="404"/>
        <v>S108</v>
      </c>
      <c r="I805">
        <f ca="1">VLOOKUP(D805,PRC!$A$2:$B$21,2,0)*E805</f>
        <v>360000</v>
      </c>
      <c r="J805">
        <f t="shared" ca="1" si="392"/>
        <v>241195.99999999997</v>
      </c>
      <c r="K805">
        <f ca="1">VLOOKUP(D805,PRC!$A$1:$C$21,3,0)*E805</f>
        <v>169200</v>
      </c>
      <c r="L805">
        <f t="shared" ca="1" si="412"/>
        <v>11000</v>
      </c>
      <c r="M805">
        <f t="shared" ca="1" si="413"/>
        <v>4000</v>
      </c>
      <c r="N805">
        <f t="shared" ca="1" si="414"/>
        <v>7000</v>
      </c>
      <c r="O805">
        <f t="shared" ca="1" si="415"/>
        <v>40000</v>
      </c>
      <c r="P805">
        <f t="shared" ca="1" si="416"/>
        <v>9995.9999999999709</v>
      </c>
      <c r="Q805">
        <f ca="1">IF(P805&gt;0,1,0)</f>
        <v>1</v>
      </c>
      <c r="R805">
        <f t="shared" ca="1" si="393"/>
        <v>33</v>
      </c>
      <c r="S805">
        <f t="shared" ca="1" si="394"/>
        <v>3</v>
      </c>
      <c r="T805">
        <f t="shared" ca="1" si="395"/>
        <v>1</v>
      </c>
      <c r="U805">
        <f t="shared" ca="1" si="396"/>
        <v>2</v>
      </c>
      <c r="V805">
        <f t="shared" ca="1" si="397"/>
        <v>11</v>
      </c>
      <c r="X805">
        <f t="shared" si="401"/>
        <v>805</v>
      </c>
      <c r="Y805">
        <f t="shared" si="405"/>
        <v>452</v>
      </c>
      <c r="Z805">
        <f t="shared" si="402"/>
        <v>453</v>
      </c>
      <c r="AA805">
        <f t="shared" si="398"/>
        <v>951</v>
      </c>
      <c r="AB805">
        <f t="shared" si="399"/>
        <v>500</v>
      </c>
      <c r="AM805" t="str">
        <f t="shared" si="400"/>
        <v>201901LP</v>
      </c>
      <c r="AN805">
        <f t="shared" ca="1" si="407"/>
        <v>33.001111111111115</v>
      </c>
      <c r="AO805">
        <f t="shared" ca="1" si="408"/>
        <v>3.0555555555555554</v>
      </c>
      <c r="AP805">
        <f t="shared" ca="1" si="409"/>
        <v>1.1111111111111112</v>
      </c>
      <c r="AQ805">
        <f t="shared" ca="1" si="410"/>
        <v>1.9444444444444444</v>
      </c>
      <c r="AR805">
        <f t="shared" ca="1" si="411"/>
        <v>11.111111111111111</v>
      </c>
      <c r="AS805">
        <f ca="1">P805/J805</f>
        <v>4.1443473357767012E-2</v>
      </c>
    </row>
    <row r="806" spans="1:45" hidden="1" outlineLevel="1" x14ac:dyDescent="0.4">
      <c r="A806">
        <f t="shared" si="389"/>
        <v>201901</v>
      </c>
      <c r="B806" t="s">
        <v>882</v>
      </c>
      <c r="C806" t="s">
        <v>647</v>
      </c>
      <c r="D806" t="str">
        <f t="shared" ca="1" si="406"/>
        <v>I107</v>
      </c>
      <c r="E806">
        <f t="shared" ca="1" si="390"/>
        <v>9</v>
      </c>
      <c r="F806">
        <f t="shared" ca="1" si="391"/>
        <v>30</v>
      </c>
      <c r="G806" t="str">
        <f t="shared" ca="1" si="403"/>
        <v>S11</v>
      </c>
      <c r="H806" t="str">
        <f t="shared" ca="1" si="404"/>
        <v>S112</v>
      </c>
      <c r="I806">
        <f ca="1">VLOOKUP(D806,PRC!$A$2:$B$21,2,0)*E806</f>
        <v>1350000</v>
      </c>
      <c r="J806">
        <f t="shared" ca="1" si="392"/>
        <v>904495.99999999988</v>
      </c>
      <c r="K806">
        <f ca="1">VLOOKUP(D806,PRC!$A$1:$C$21,3,0)*E806</f>
        <v>769500</v>
      </c>
      <c r="L806">
        <f t="shared" ca="1" si="412"/>
        <v>41000</v>
      </c>
      <c r="M806">
        <f t="shared" ca="1" si="413"/>
        <v>27000</v>
      </c>
      <c r="N806">
        <f t="shared" ca="1" si="414"/>
        <v>68000</v>
      </c>
      <c r="O806">
        <f t="shared" ca="1" si="415"/>
        <v>176000</v>
      </c>
      <c r="P806">
        <f t="shared" ca="1" si="416"/>
        <v>-177004.00000000012</v>
      </c>
      <c r="Q806">
        <f ca="1">IF(P806&gt;0,1,0)</f>
        <v>0</v>
      </c>
      <c r="R806">
        <f t="shared" ca="1" si="393"/>
        <v>33</v>
      </c>
      <c r="S806">
        <f t="shared" ca="1" si="394"/>
        <v>3</v>
      </c>
      <c r="T806">
        <f t="shared" ca="1" si="395"/>
        <v>2</v>
      </c>
      <c r="U806">
        <f t="shared" ca="1" si="396"/>
        <v>5</v>
      </c>
      <c r="V806">
        <f t="shared" ca="1" si="397"/>
        <v>13</v>
      </c>
      <c r="X806">
        <f t="shared" si="401"/>
        <v>806</v>
      </c>
      <c r="Y806">
        <f t="shared" si="405"/>
        <v>452</v>
      </c>
      <c r="Z806">
        <f t="shared" si="402"/>
        <v>453</v>
      </c>
      <c r="AA806">
        <f t="shared" si="398"/>
        <v>951</v>
      </c>
      <c r="AB806">
        <f t="shared" si="399"/>
        <v>500</v>
      </c>
      <c r="AM806" t="str">
        <f t="shared" si="400"/>
        <v>201901LP</v>
      </c>
      <c r="AN806">
        <f t="shared" ca="1" si="407"/>
        <v>33.000296296296305</v>
      </c>
      <c r="AO806">
        <f t="shared" ca="1" si="408"/>
        <v>3.0370370370370372</v>
      </c>
      <c r="AP806">
        <f t="shared" ca="1" si="409"/>
        <v>2</v>
      </c>
      <c r="AQ806">
        <f t="shared" ca="1" si="410"/>
        <v>5.0370370370370372</v>
      </c>
      <c r="AR806">
        <f t="shared" ca="1" si="411"/>
        <v>13.037037037037036</v>
      </c>
      <c r="AS806">
        <f ca="1">P806/J806</f>
        <v>-0.19569351329359128</v>
      </c>
    </row>
    <row r="807" spans="1:45" hidden="1" outlineLevel="1" x14ac:dyDescent="0.4">
      <c r="A807">
        <f t="shared" si="389"/>
        <v>201901</v>
      </c>
      <c r="B807" t="s">
        <v>883</v>
      </c>
      <c r="C807" t="s">
        <v>647</v>
      </c>
      <c r="D807" t="str">
        <f t="shared" ca="1" si="406"/>
        <v>I104</v>
      </c>
      <c r="E807">
        <f t="shared" ca="1" si="390"/>
        <v>7</v>
      </c>
      <c r="F807">
        <f t="shared" ca="1" si="391"/>
        <v>32</v>
      </c>
      <c r="G807" t="str">
        <f t="shared" ca="1" si="403"/>
        <v>S10</v>
      </c>
      <c r="H807" t="str">
        <f t="shared" ca="1" si="404"/>
        <v>S106</v>
      </c>
      <c r="I807">
        <f ca="1">VLOOKUP(D807,PRC!$A$2:$B$21,2,0)*E807</f>
        <v>490000</v>
      </c>
      <c r="J807">
        <f t="shared" ca="1" si="392"/>
        <v>318496</v>
      </c>
      <c r="K807">
        <f ca="1">VLOOKUP(D807,PRC!$A$1:$C$21,3,0)*E807</f>
        <v>205800</v>
      </c>
      <c r="L807">
        <f t="shared" ca="1" si="412"/>
        <v>5000</v>
      </c>
      <c r="M807">
        <f t="shared" ca="1" si="413"/>
        <v>15000</v>
      </c>
      <c r="N807">
        <f t="shared" ca="1" si="414"/>
        <v>25000</v>
      </c>
      <c r="O807">
        <f t="shared" ca="1" si="415"/>
        <v>54000</v>
      </c>
      <c r="P807">
        <f t="shared" ca="1" si="416"/>
        <v>13696</v>
      </c>
      <c r="Q807">
        <f ca="1">IF(P807&gt;0,1,0)</f>
        <v>1</v>
      </c>
      <c r="R807">
        <f t="shared" ca="1" si="393"/>
        <v>35</v>
      </c>
      <c r="S807">
        <f t="shared" ca="1" si="394"/>
        <v>1</v>
      </c>
      <c r="T807">
        <f t="shared" ca="1" si="395"/>
        <v>3</v>
      </c>
      <c r="U807">
        <f t="shared" ca="1" si="396"/>
        <v>5</v>
      </c>
      <c r="V807">
        <f t="shared" ca="1" si="397"/>
        <v>11</v>
      </c>
      <c r="X807">
        <f t="shared" si="401"/>
        <v>807</v>
      </c>
      <c r="Y807">
        <f t="shared" si="405"/>
        <v>452</v>
      </c>
      <c r="Z807">
        <f t="shared" si="402"/>
        <v>453</v>
      </c>
      <c r="AA807">
        <f t="shared" si="398"/>
        <v>951</v>
      </c>
      <c r="AB807">
        <f t="shared" si="399"/>
        <v>500</v>
      </c>
      <c r="AM807" t="str">
        <f t="shared" si="400"/>
        <v>201901LP</v>
      </c>
      <c r="AN807">
        <f t="shared" ca="1" si="407"/>
        <v>35.000816326530618</v>
      </c>
      <c r="AO807">
        <f t="shared" ca="1" si="408"/>
        <v>1.0204081632653061</v>
      </c>
      <c r="AP807">
        <f t="shared" ca="1" si="409"/>
        <v>3.0612244897959182</v>
      </c>
      <c r="AQ807">
        <f t="shared" ca="1" si="410"/>
        <v>5.1020408163265305</v>
      </c>
      <c r="AR807">
        <f t="shared" ca="1" si="411"/>
        <v>11.020408163265307</v>
      </c>
      <c r="AS807">
        <f ca="1">P807/J807</f>
        <v>4.3002109916608057E-2</v>
      </c>
    </row>
    <row r="808" spans="1:45" hidden="1" outlineLevel="1" x14ac:dyDescent="0.4">
      <c r="A808">
        <f t="shared" si="389"/>
        <v>201901</v>
      </c>
      <c r="B808" t="s">
        <v>884</v>
      </c>
      <c r="C808" t="s">
        <v>647</v>
      </c>
      <c r="D808" t="str">
        <f t="shared" ca="1" si="406"/>
        <v>I107</v>
      </c>
      <c r="E808">
        <f t="shared" ca="1" si="390"/>
        <v>5</v>
      </c>
      <c r="F808">
        <f t="shared" ca="1" si="391"/>
        <v>32</v>
      </c>
      <c r="G808" t="str">
        <f t="shared" ca="1" si="403"/>
        <v>S10</v>
      </c>
      <c r="H808" t="str">
        <f t="shared" ca="1" si="404"/>
        <v>S103</v>
      </c>
      <c r="I808">
        <f ca="1">VLOOKUP(D808,PRC!$A$2:$B$21,2,0)*E808</f>
        <v>750000</v>
      </c>
      <c r="J808">
        <f t="shared" ca="1" si="392"/>
        <v>487496</v>
      </c>
      <c r="K808">
        <f ca="1">VLOOKUP(D808,PRC!$A$1:$C$21,3,0)*E808</f>
        <v>427500</v>
      </c>
      <c r="L808">
        <f t="shared" ca="1" si="412"/>
        <v>15000</v>
      </c>
      <c r="M808">
        <f t="shared" ca="1" si="413"/>
        <v>8000</v>
      </c>
      <c r="N808">
        <f t="shared" ca="1" si="414"/>
        <v>30000</v>
      </c>
      <c r="O808">
        <f t="shared" ca="1" si="415"/>
        <v>75000</v>
      </c>
      <c r="P808">
        <f t="shared" ca="1" si="416"/>
        <v>-68004</v>
      </c>
      <c r="Q808">
        <f ca="1">IF(P808&gt;0,1,0)</f>
        <v>0</v>
      </c>
      <c r="R808">
        <f t="shared" ca="1" si="393"/>
        <v>35</v>
      </c>
      <c r="S808">
        <f t="shared" ca="1" si="394"/>
        <v>2</v>
      </c>
      <c r="T808">
        <f t="shared" ca="1" si="395"/>
        <v>1</v>
      </c>
      <c r="U808">
        <f t="shared" ca="1" si="396"/>
        <v>4</v>
      </c>
      <c r="V808">
        <f t="shared" ca="1" si="397"/>
        <v>10</v>
      </c>
      <c r="X808">
        <f t="shared" si="401"/>
        <v>808</v>
      </c>
      <c r="Y808">
        <f t="shared" si="405"/>
        <v>452</v>
      </c>
      <c r="Z808">
        <f t="shared" si="402"/>
        <v>453</v>
      </c>
      <c r="AA808">
        <f t="shared" si="398"/>
        <v>951</v>
      </c>
      <c r="AB808">
        <f t="shared" si="399"/>
        <v>500</v>
      </c>
      <c r="AM808" t="str">
        <f t="shared" si="400"/>
        <v>201901LP</v>
      </c>
      <c r="AN808">
        <f t="shared" ca="1" si="407"/>
        <v>35.00053333333333</v>
      </c>
      <c r="AO808">
        <f t="shared" ca="1" si="408"/>
        <v>2</v>
      </c>
      <c r="AP808">
        <f t="shared" ca="1" si="409"/>
        <v>1.0666666666666667</v>
      </c>
      <c r="AQ808">
        <f t="shared" ca="1" si="410"/>
        <v>4</v>
      </c>
      <c r="AR808">
        <f t="shared" ca="1" si="411"/>
        <v>10</v>
      </c>
      <c r="AS808">
        <f ca="1">P808/J808</f>
        <v>-0.13949652920229089</v>
      </c>
    </row>
    <row r="809" spans="1:45" hidden="1" outlineLevel="1" x14ac:dyDescent="0.4">
      <c r="A809">
        <f t="shared" si="389"/>
        <v>201901</v>
      </c>
      <c r="B809" t="s">
        <v>885</v>
      </c>
      <c r="C809" t="s">
        <v>647</v>
      </c>
      <c r="D809" t="str">
        <f t="shared" ca="1" si="406"/>
        <v>I103</v>
      </c>
      <c r="E809">
        <f t="shared" ca="1" si="390"/>
        <v>6</v>
      </c>
      <c r="F809">
        <f t="shared" ca="1" si="391"/>
        <v>35</v>
      </c>
      <c r="G809" t="str">
        <f t="shared" ca="1" si="403"/>
        <v>S10</v>
      </c>
      <c r="H809" t="str">
        <f t="shared" ca="1" si="404"/>
        <v>S103</v>
      </c>
      <c r="I809">
        <f ca="1">VLOOKUP(D809,PRC!$A$2:$B$21,2,0)*E809</f>
        <v>300000</v>
      </c>
      <c r="J809">
        <f t="shared" ca="1" si="392"/>
        <v>209996</v>
      </c>
      <c r="K809">
        <f ca="1">VLOOKUP(D809,PRC!$A$1:$C$21,3,0)*E809</f>
        <v>171000</v>
      </c>
      <c r="L809">
        <f t="shared" ca="1" si="412"/>
        <v>9000</v>
      </c>
      <c r="M809">
        <f t="shared" ca="1" si="413"/>
        <v>9000</v>
      </c>
      <c r="N809">
        <f t="shared" ca="1" si="414"/>
        <v>6000</v>
      </c>
      <c r="O809">
        <f t="shared" ca="1" si="415"/>
        <v>30000</v>
      </c>
      <c r="P809">
        <f t="shared" ca="1" si="416"/>
        <v>-15004</v>
      </c>
      <c r="Q809">
        <f ca="1">IF(P809&gt;0,1,0)</f>
        <v>0</v>
      </c>
      <c r="R809">
        <f t="shared" ca="1" si="393"/>
        <v>30</v>
      </c>
      <c r="S809">
        <f t="shared" ca="1" si="394"/>
        <v>3</v>
      </c>
      <c r="T809">
        <f t="shared" ca="1" si="395"/>
        <v>3</v>
      </c>
      <c r="U809">
        <f t="shared" ca="1" si="396"/>
        <v>2</v>
      </c>
      <c r="V809">
        <f t="shared" ca="1" si="397"/>
        <v>10</v>
      </c>
      <c r="X809">
        <f t="shared" si="401"/>
        <v>809</v>
      </c>
      <c r="Y809">
        <f t="shared" si="405"/>
        <v>452</v>
      </c>
      <c r="Z809">
        <f t="shared" si="402"/>
        <v>453</v>
      </c>
      <c r="AA809">
        <f t="shared" si="398"/>
        <v>951</v>
      </c>
      <c r="AB809">
        <f t="shared" si="399"/>
        <v>500</v>
      </c>
      <c r="AM809" t="str">
        <f t="shared" si="400"/>
        <v>201901LP</v>
      </c>
      <c r="AN809">
        <f t="shared" ca="1" si="407"/>
        <v>30.001333333333335</v>
      </c>
      <c r="AO809">
        <f t="shared" ca="1" si="408"/>
        <v>3</v>
      </c>
      <c r="AP809">
        <f t="shared" ca="1" si="409"/>
        <v>3</v>
      </c>
      <c r="AQ809">
        <f t="shared" ca="1" si="410"/>
        <v>2</v>
      </c>
      <c r="AR809">
        <f t="shared" ca="1" si="411"/>
        <v>10</v>
      </c>
      <c r="AS809">
        <f ca="1">P809/J809</f>
        <v>-7.1448979980571065E-2</v>
      </c>
    </row>
    <row r="810" spans="1:45" hidden="1" outlineLevel="1" x14ac:dyDescent="0.4">
      <c r="A810">
        <f t="shared" si="389"/>
        <v>201901</v>
      </c>
      <c r="B810" t="s">
        <v>886</v>
      </c>
      <c r="C810" t="s">
        <v>647</v>
      </c>
      <c r="D810" t="str">
        <f t="shared" ca="1" si="406"/>
        <v>I104</v>
      </c>
      <c r="E810">
        <f t="shared" ca="1" si="390"/>
        <v>8</v>
      </c>
      <c r="F810">
        <f t="shared" ca="1" si="391"/>
        <v>34</v>
      </c>
      <c r="G810" t="str">
        <f t="shared" ca="1" si="403"/>
        <v>S11</v>
      </c>
      <c r="H810" t="str">
        <f t="shared" ca="1" si="404"/>
        <v>S113</v>
      </c>
      <c r="I810">
        <f ca="1">VLOOKUP(D810,PRC!$A$2:$B$21,2,0)*E810</f>
        <v>560000</v>
      </c>
      <c r="J810">
        <f t="shared" ca="1" si="392"/>
        <v>380795.99999999994</v>
      </c>
      <c r="K810">
        <f ca="1">VLOOKUP(D810,PRC!$A$1:$C$21,3,0)*E810</f>
        <v>235200</v>
      </c>
      <c r="L810">
        <f t="shared" ca="1" si="412"/>
        <v>11000</v>
      </c>
      <c r="M810">
        <f t="shared" ca="1" si="413"/>
        <v>17000</v>
      </c>
      <c r="N810">
        <f t="shared" ca="1" si="414"/>
        <v>11000</v>
      </c>
      <c r="O810">
        <f t="shared" ca="1" si="415"/>
        <v>67000</v>
      </c>
      <c r="P810">
        <f t="shared" ca="1" si="416"/>
        <v>39595.999999999942</v>
      </c>
      <c r="Q810">
        <f ca="1">IF(P810&gt;0,1,0)</f>
        <v>1</v>
      </c>
      <c r="R810">
        <f t="shared" ca="1" si="393"/>
        <v>32</v>
      </c>
      <c r="S810">
        <f t="shared" ca="1" si="394"/>
        <v>2</v>
      </c>
      <c r="T810">
        <f t="shared" ca="1" si="395"/>
        <v>3</v>
      </c>
      <c r="U810">
        <f t="shared" ca="1" si="396"/>
        <v>2</v>
      </c>
      <c r="V810">
        <f t="shared" ca="1" si="397"/>
        <v>12</v>
      </c>
      <c r="X810">
        <f t="shared" si="401"/>
        <v>810</v>
      </c>
      <c r="Y810">
        <f t="shared" si="405"/>
        <v>452</v>
      </c>
      <c r="Z810">
        <f t="shared" si="402"/>
        <v>453</v>
      </c>
      <c r="AA810">
        <f t="shared" si="398"/>
        <v>951</v>
      </c>
      <c r="AB810">
        <f t="shared" si="399"/>
        <v>500</v>
      </c>
      <c r="AM810" t="str">
        <f t="shared" si="400"/>
        <v>201901LP</v>
      </c>
      <c r="AN810">
        <f t="shared" ca="1" si="407"/>
        <v>32.000714285714295</v>
      </c>
      <c r="AO810">
        <f t="shared" ca="1" si="408"/>
        <v>1.9642857142857142</v>
      </c>
      <c r="AP810">
        <f t="shared" ca="1" si="409"/>
        <v>3.0357142857142856</v>
      </c>
      <c r="AQ810">
        <f t="shared" ca="1" si="410"/>
        <v>1.9642857142857142</v>
      </c>
      <c r="AR810">
        <f t="shared" ca="1" si="411"/>
        <v>11.964285714285715</v>
      </c>
      <c r="AS810">
        <f ca="1">P810/J810</f>
        <v>0.10398218468681381</v>
      </c>
    </row>
    <row r="811" spans="1:45" hidden="1" outlineLevel="1" x14ac:dyDescent="0.4">
      <c r="A811">
        <f t="shared" si="389"/>
        <v>201901</v>
      </c>
      <c r="B811" t="s">
        <v>887</v>
      </c>
      <c r="C811" t="s">
        <v>647</v>
      </c>
      <c r="D811" t="str">
        <f t="shared" ca="1" si="406"/>
        <v>I107</v>
      </c>
      <c r="E811">
        <f t="shared" ca="1" si="390"/>
        <v>7</v>
      </c>
      <c r="F811">
        <f t="shared" ca="1" si="391"/>
        <v>31</v>
      </c>
      <c r="G811" t="str">
        <f t="shared" ca="1" si="403"/>
        <v>S11</v>
      </c>
      <c r="H811" t="str">
        <f t="shared" ca="1" si="404"/>
        <v>S113</v>
      </c>
      <c r="I811">
        <f ca="1">VLOOKUP(D811,PRC!$A$2:$B$21,2,0)*E811</f>
        <v>1050000</v>
      </c>
      <c r="J811">
        <f t="shared" ca="1" si="392"/>
        <v>713995.99999999988</v>
      </c>
      <c r="K811">
        <f ca="1">VLOOKUP(D811,PRC!$A$1:$C$21,3,0)*E811</f>
        <v>598500</v>
      </c>
      <c r="L811">
        <f t="shared" ca="1" si="412"/>
        <v>32000</v>
      </c>
      <c r="M811">
        <f t="shared" ca="1" si="413"/>
        <v>11000</v>
      </c>
      <c r="N811">
        <f t="shared" ca="1" si="414"/>
        <v>11000</v>
      </c>
      <c r="O811">
        <f t="shared" ca="1" si="415"/>
        <v>158000</v>
      </c>
      <c r="P811">
        <f t="shared" ca="1" si="416"/>
        <v>-96504.000000000116</v>
      </c>
      <c r="Q811">
        <f ca="1">IF(P811&gt;0,1,0)</f>
        <v>0</v>
      </c>
      <c r="R811">
        <f t="shared" ca="1" si="393"/>
        <v>32</v>
      </c>
      <c r="S811">
        <f t="shared" ca="1" si="394"/>
        <v>3</v>
      </c>
      <c r="T811">
        <f t="shared" ca="1" si="395"/>
        <v>1</v>
      </c>
      <c r="U811">
        <f t="shared" ca="1" si="396"/>
        <v>1</v>
      </c>
      <c r="V811">
        <f t="shared" ca="1" si="397"/>
        <v>15</v>
      </c>
      <c r="X811">
        <f t="shared" si="401"/>
        <v>811</v>
      </c>
      <c r="Y811">
        <f t="shared" si="405"/>
        <v>452</v>
      </c>
      <c r="Z811">
        <f t="shared" si="402"/>
        <v>453</v>
      </c>
      <c r="AA811">
        <f t="shared" si="398"/>
        <v>951</v>
      </c>
      <c r="AB811">
        <f t="shared" si="399"/>
        <v>500</v>
      </c>
      <c r="AM811" t="str">
        <f t="shared" si="400"/>
        <v>201901LP</v>
      </c>
      <c r="AN811">
        <f t="shared" ca="1" si="407"/>
        <v>32.000380952380958</v>
      </c>
      <c r="AO811">
        <f t="shared" ca="1" si="408"/>
        <v>3.0476190476190474</v>
      </c>
      <c r="AP811">
        <f t="shared" ca="1" si="409"/>
        <v>1.0476190476190477</v>
      </c>
      <c r="AQ811">
        <f t="shared" ca="1" si="410"/>
        <v>1.0476190476190477</v>
      </c>
      <c r="AR811">
        <f t="shared" ca="1" si="411"/>
        <v>15.047619047619049</v>
      </c>
      <c r="AS811">
        <f ca="1">P811/J811</f>
        <v>-0.13516042106678489</v>
      </c>
    </row>
    <row r="812" spans="1:45" hidden="1" outlineLevel="1" x14ac:dyDescent="0.4">
      <c r="A812">
        <f t="shared" si="389"/>
        <v>201901</v>
      </c>
      <c r="B812" t="s">
        <v>888</v>
      </c>
      <c r="C812" t="s">
        <v>647</v>
      </c>
      <c r="D812" t="str">
        <f t="shared" ca="1" si="406"/>
        <v>I109</v>
      </c>
      <c r="E812">
        <f t="shared" ca="1" si="390"/>
        <v>8</v>
      </c>
      <c r="F812">
        <f t="shared" ca="1" si="391"/>
        <v>35</v>
      </c>
      <c r="G812" t="str">
        <f t="shared" ca="1" si="403"/>
        <v>S11</v>
      </c>
      <c r="H812" t="str">
        <f t="shared" ca="1" si="404"/>
        <v>S119</v>
      </c>
      <c r="I812">
        <f ca="1">VLOOKUP(D812,PRC!$A$2:$B$21,2,0)*E812</f>
        <v>4000000</v>
      </c>
      <c r="J812">
        <f t="shared" ca="1" si="392"/>
        <v>2719995.9999999995</v>
      </c>
      <c r="K812">
        <f ca="1">VLOOKUP(D812,PRC!$A$1:$C$21,3,0)*E812</f>
        <v>1600000</v>
      </c>
      <c r="L812">
        <f t="shared" ca="1" si="412"/>
        <v>120000</v>
      </c>
      <c r="M812">
        <f t="shared" ca="1" si="413"/>
        <v>80000</v>
      </c>
      <c r="N812">
        <f t="shared" ca="1" si="414"/>
        <v>160000</v>
      </c>
      <c r="O812">
        <f t="shared" ca="1" si="415"/>
        <v>520000</v>
      </c>
      <c r="P812">
        <f t="shared" ca="1" si="416"/>
        <v>239995.99999999953</v>
      </c>
      <c r="Q812">
        <f ca="1">IF(P812&gt;0,1,0)</f>
        <v>1</v>
      </c>
      <c r="R812">
        <f t="shared" ca="1" si="393"/>
        <v>32</v>
      </c>
      <c r="S812">
        <f t="shared" ca="1" si="394"/>
        <v>3</v>
      </c>
      <c r="T812">
        <f t="shared" ca="1" si="395"/>
        <v>2</v>
      </c>
      <c r="U812">
        <f t="shared" ca="1" si="396"/>
        <v>4</v>
      </c>
      <c r="V812">
        <f t="shared" ca="1" si="397"/>
        <v>13</v>
      </c>
      <c r="X812">
        <f t="shared" si="401"/>
        <v>812</v>
      </c>
      <c r="Y812">
        <f t="shared" si="405"/>
        <v>452</v>
      </c>
      <c r="Z812">
        <f t="shared" si="402"/>
        <v>453</v>
      </c>
      <c r="AA812">
        <f t="shared" si="398"/>
        <v>951</v>
      </c>
      <c r="AB812">
        <f t="shared" si="399"/>
        <v>500</v>
      </c>
      <c r="AM812" t="str">
        <f t="shared" si="400"/>
        <v>201901LP</v>
      </c>
      <c r="AN812">
        <f t="shared" ca="1" si="407"/>
        <v>32.00010000000001</v>
      </c>
      <c r="AO812">
        <f t="shared" ca="1" si="408"/>
        <v>3</v>
      </c>
      <c r="AP812">
        <f t="shared" ca="1" si="409"/>
        <v>2</v>
      </c>
      <c r="AQ812">
        <f t="shared" ca="1" si="410"/>
        <v>4</v>
      </c>
      <c r="AR812">
        <f t="shared" ca="1" si="411"/>
        <v>13</v>
      </c>
      <c r="AS812">
        <f ca="1">P812/J812</f>
        <v>8.8233953285225264E-2</v>
      </c>
    </row>
    <row r="813" spans="1:45" hidden="1" outlineLevel="1" x14ac:dyDescent="0.4">
      <c r="A813">
        <f t="shared" si="389"/>
        <v>201901</v>
      </c>
      <c r="B813" t="s">
        <v>889</v>
      </c>
      <c r="C813" t="s">
        <v>647</v>
      </c>
      <c r="D813" t="str">
        <f t="shared" ca="1" si="406"/>
        <v>I120</v>
      </c>
      <c r="E813">
        <f t="shared" ca="1" si="390"/>
        <v>8</v>
      </c>
      <c r="F813">
        <f t="shared" ca="1" si="391"/>
        <v>31</v>
      </c>
      <c r="G813" t="str">
        <f t="shared" ca="1" si="403"/>
        <v>S11</v>
      </c>
      <c r="H813" t="str">
        <f t="shared" ca="1" si="404"/>
        <v>S112</v>
      </c>
      <c r="I813">
        <f ca="1">VLOOKUP(D813,PRC!$A$2:$B$21,2,0)*E813</f>
        <v>34400000</v>
      </c>
      <c r="J813">
        <f t="shared" ca="1" si="392"/>
        <v>24079996</v>
      </c>
      <c r="K813">
        <f ca="1">VLOOKUP(D813,PRC!$A$1:$C$21,3,0)*E813</f>
        <v>15480000</v>
      </c>
      <c r="L813">
        <f t="shared" ca="1" si="412"/>
        <v>344000</v>
      </c>
      <c r="M813">
        <f t="shared" ca="1" si="413"/>
        <v>688000</v>
      </c>
      <c r="N813">
        <f t="shared" ca="1" si="414"/>
        <v>1720000</v>
      </c>
      <c r="O813">
        <f t="shared" ca="1" si="415"/>
        <v>5160000</v>
      </c>
      <c r="P813">
        <f t="shared" ca="1" si="416"/>
        <v>687996</v>
      </c>
      <c r="Q813">
        <f ca="1">IF(P813&gt;0,1,0)</f>
        <v>1</v>
      </c>
      <c r="R813">
        <f t="shared" ca="1" si="393"/>
        <v>30</v>
      </c>
      <c r="S813">
        <f t="shared" ca="1" si="394"/>
        <v>1</v>
      </c>
      <c r="T813">
        <f t="shared" ca="1" si="395"/>
        <v>2</v>
      </c>
      <c r="U813">
        <f t="shared" ca="1" si="396"/>
        <v>5</v>
      </c>
      <c r="V813">
        <f t="shared" ca="1" si="397"/>
        <v>15</v>
      </c>
      <c r="X813">
        <f t="shared" si="401"/>
        <v>813</v>
      </c>
      <c r="Y813">
        <f t="shared" si="405"/>
        <v>452</v>
      </c>
      <c r="Z813">
        <f t="shared" si="402"/>
        <v>453</v>
      </c>
      <c r="AA813">
        <f t="shared" si="398"/>
        <v>951</v>
      </c>
      <c r="AB813">
        <f t="shared" si="399"/>
        <v>500</v>
      </c>
      <c r="AM813" t="str">
        <f t="shared" si="400"/>
        <v>201901LP</v>
      </c>
      <c r="AN813">
        <f t="shared" ca="1" si="407"/>
        <v>30.000011627906975</v>
      </c>
      <c r="AO813">
        <f t="shared" ca="1" si="408"/>
        <v>1</v>
      </c>
      <c r="AP813">
        <f t="shared" ca="1" si="409"/>
        <v>2</v>
      </c>
      <c r="AQ813">
        <f t="shared" ca="1" si="410"/>
        <v>5</v>
      </c>
      <c r="AR813">
        <f t="shared" ca="1" si="411"/>
        <v>15</v>
      </c>
      <c r="AS813">
        <f ca="1">P813/J813</f>
        <v>2.8571267204529436E-2</v>
      </c>
    </row>
    <row r="814" spans="1:45" hidden="1" outlineLevel="1" x14ac:dyDescent="0.4">
      <c r="A814">
        <f t="shared" si="389"/>
        <v>201901</v>
      </c>
      <c r="B814" t="s">
        <v>890</v>
      </c>
      <c r="C814" t="s">
        <v>647</v>
      </c>
      <c r="D814" t="str">
        <f t="shared" ca="1" si="406"/>
        <v>I115</v>
      </c>
      <c r="E814">
        <f t="shared" ca="1" si="390"/>
        <v>9</v>
      </c>
      <c r="F814">
        <f t="shared" ca="1" si="391"/>
        <v>30</v>
      </c>
      <c r="G814" t="str">
        <f t="shared" ca="1" si="403"/>
        <v>S10</v>
      </c>
      <c r="H814" t="str">
        <f t="shared" ca="1" si="404"/>
        <v>S107</v>
      </c>
      <c r="I814">
        <f ca="1">VLOOKUP(D814,PRC!$A$2:$B$21,2,0)*E814</f>
        <v>45000</v>
      </c>
      <c r="J814">
        <f t="shared" ca="1" si="392"/>
        <v>30595.999999999996</v>
      </c>
      <c r="K814">
        <f ca="1">VLOOKUP(D814,PRC!$A$1:$C$21,3,0)*E814</f>
        <v>21600</v>
      </c>
      <c r="L814">
        <f t="shared" ca="1" si="412"/>
        <v>1000</v>
      </c>
      <c r="M814">
        <f t="shared" ca="1" si="413"/>
        <v>1000</v>
      </c>
      <c r="N814">
        <f t="shared" ca="1" si="414"/>
        <v>1000</v>
      </c>
      <c r="O814">
        <f t="shared" ca="1" si="415"/>
        <v>7000</v>
      </c>
      <c r="P814">
        <f t="shared" ca="1" si="416"/>
        <v>-1004.0000000000036</v>
      </c>
      <c r="Q814">
        <f ca="1">IF(P814&gt;0,1,0)</f>
        <v>0</v>
      </c>
      <c r="R814">
        <f t="shared" ca="1" si="393"/>
        <v>32</v>
      </c>
      <c r="S814">
        <f t="shared" ca="1" si="394"/>
        <v>3</v>
      </c>
      <c r="T814">
        <f t="shared" ca="1" si="395"/>
        <v>3</v>
      </c>
      <c r="U814">
        <f t="shared" ca="1" si="396"/>
        <v>2</v>
      </c>
      <c r="V814">
        <f t="shared" ca="1" si="397"/>
        <v>15</v>
      </c>
      <c r="X814">
        <f t="shared" si="401"/>
        <v>814</v>
      </c>
      <c r="Y814">
        <f t="shared" si="405"/>
        <v>452</v>
      </c>
      <c r="Z814">
        <f t="shared" si="402"/>
        <v>453</v>
      </c>
      <c r="AA814">
        <f t="shared" si="398"/>
        <v>951</v>
      </c>
      <c r="AB814">
        <f t="shared" si="399"/>
        <v>500</v>
      </c>
      <c r="AM814" t="str">
        <f t="shared" si="400"/>
        <v>201901LP</v>
      </c>
      <c r="AN814">
        <f t="shared" ca="1" si="407"/>
        <v>32.008888888888897</v>
      </c>
      <c r="AO814">
        <f t="shared" ca="1" si="408"/>
        <v>2.2222222222222223</v>
      </c>
      <c r="AP814">
        <f t="shared" ca="1" si="409"/>
        <v>2.2222222222222223</v>
      </c>
      <c r="AQ814">
        <f t="shared" ca="1" si="410"/>
        <v>2.2222222222222223</v>
      </c>
      <c r="AR814">
        <f t="shared" ca="1" si="411"/>
        <v>15.555555555555555</v>
      </c>
      <c r="AS814">
        <f ca="1">P814/J814</f>
        <v>-3.2814747025755125E-2</v>
      </c>
    </row>
    <row r="815" spans="1:45" hidden="1" outlineLevel="1" x14ac:dyDescent="0.4">
      <c r="A815">
        <f t="shared" si="389"/>
        <v>201901</v>
      </c>
      <c r="B815" t="s">
        <v>891</v>
      </c>
      <c r="C815" t="s">
        <v>647</v>
      </c>
      <c r="D815" t="str">
        <f t="shared" ca="1" si="406"/>
        <v>I116</v>
      </c>
      <c r="E815">
        <f t="shared" ca="1" si="390"/>
        <v>9</v>
      </c>
      <c r="F815">
        <f t="shared" ca="1" si="391"/>
        <v>35</v>
      </c>
      <c r="G815" t="str">
        <f t="shared" ca="1" si="403"/>
        <v>S11</v>
      </c>
      <c r="H815" t="str">
        <f t="shared" ca="1" si="404"/>
        <v>S118</v>
      </c>
      <c r="I815">
        <f ca="1">VLOOKUP(D815,PRC!$A$2:$B$21,2,0)*E815</f>
        <v>13140000</v>
      </c>
      <c r="J815">
        <f t="shared" ca="1" si="392"/>
        <v>9066596</v>
      </c>
      <c r="K815">
        <f ca="1">VLOOKUP(D815,PRC!$A$1:$C$21,3,0)*E815</f>
        <v>7884000</v>
      </c>
      <c r="L815">
        <f t="shared" ca="1" si="412"/>
        <v>394000</v>
      </c>
      <c r="M815">
        <f t="shared" ca="1" si="413"/>
        <v>263000</v>
      </c>
      <c r="N815">
        <f t="shared" ca="1" si="414"/>
        <v>263000</v>
      </c>
      <c r="O815">
        <f t="shared" ca="1" si="415"/>
        <v>1577000</v>
      </c>
      <c r="P815">
        <f t="shared" ca="1" si="416"/>
        <v>-1314404</v>
      </c>
      <c r="Q815">
        <f ca="1">IF(P815&gt;0,1,0)</f>
        <v>0</v>
      </c>
      <c r="R815">
        <f t="shared" ca="1" si="393"/>
        <v>31</v>
      </c>
      <c r="S815">
        <f t="shared" ca="1" si="394"/>
        <v>3</v>
      </c>
      <c r="T815">
        <f t="shared" ca="1" si="395"/>
        <v>2</v>
      </c>
      <c r="U815">
        <f t="shared" ca="1" si="396"/>
        <v>2</v>
      </c>
      <c r="V815">
        <f t="shared" ca="1" si="397"/>
        <v>12</v>
      </c>
      <c r="X815">
        <f t="shared" si="401"/>
        <v>815</v>
      </c>
      <c r="Y815">
        <f t="shared" si="405"/>
        <v>452</v>
      </c>
      <c r="Z815">
        <f t="shared" si="402"/>
        <v>453</v>
      </c>
      <c r="AA815">
        <f t="shared" si="398"/>
        <v>951</v>
      </c>
      <c r="AB815">
        <f t="shared" si="399"/>
        <v>500</v>
      </c>
      <c r="AM815" t="str">
        <f t="shared" si="400"/>
        <v>201901LP</v>
      </c>
      <c r="AN815">
        <f t="shared" ca="1" si="407"/>
        <v>31.000030441400305</v>
      </c>
      <c r="AO815">
        <f t="shared" ca="1" si="408"/>
        <v>2.9984779299847792</v>
      </c>
      <c r="AP815">
        <f t="shared" ca="1" si="409"/>
        <v>2.0015220700152208</v>
      </c>
      <c r="AQ815">
        <f t="shared" ca="1" si="410"/>
        <v>2.0015220700152208</v>
      </c>
      <c r="AR815">
        <f t="shared" ca="1" si="411"/>
        <v>12.00152207001522</v>
      </c>
      <c r="AS815">
        <f ca="1">P815/J815</f>
        <v>-0.14497215934183016</v>
      </c>
    </row>
    <row r="816" spans="1:45" hidden="1" outlineLevel="1" x14ac:dyDescent="0.4">
      <c r="A816">
        <f t="shared" si="389"/>
        <v>201901</v>
      </c>
      <c r="B816" t="s">
        <v>892</v>
      </c>
      <c r="C816" t="s">
        <v>647</v>
      </c>
      <c r="D816" t="str">
        <f t="shared" ca="1" si="406"/>
        <v>I106</v>
      </c>
      <c r="E816">
        <f t="shared" ca="1" si="390"/>
        <v>9</v>
      </c>
      <c r="F816">
        <f t="shared" ca="1" si="391"/>
        <v>33</v>
      </c>
      <c r="G816" t="str">
        <f t="shared" ca="1" si="403"/>
        <v>S10</v>
      </c>
      <c r="H816" t="str">
        <f t="shared" ca="1" si="404"/>
        <v>S103</v>
      </c>
      <c r="I816">
        <f ca="1">VLOOKUP(D816,PRC!$A$2:$B$21,2,0)*E816</f>
        <v>180000</v>
      </c>
      <c r="J816">
        <f t="shared" ca="1" si="392"/>
        <v>122395.99999999999</v>
      </c>
      <c r="K816">
        <f ca="1">VLOOKUP(D816,PRC!$A$1:$C$21,3,0)*E816</f>
        <v>95400</v>
      </c>
      <c r="L816">
        <f t="shared" ca="1" si="412"/>
        <v>4000</v>
      </c>
      <c r="M816">
        <f t="shared" ca="1" si="413"/>
        <v>5000</v>
      </c>
      <c r="N816">
        <f t="shared" ca="1" si="414"/>
        <v>5000</v>
      </c>
      <c r="O816">
        <f t="shared" ca="1" si="415"/>
        <v>20000</v>
      </c>
      <c r="P816">
        <f t="shared" ca="1" si="416"/>
        <v>-7004.0000000000146</v>
      </c>
      <c r="Q816">
        <f ca="1">IF(P816&gt;0,1,0)</f>
        <v>0</v>
      </c>
      <c r="R816">
        <f t="shared" ca="1" si="393"/>
        <v>32</v>
      </c>
      <c r="S816">
        <f t="shared" ca="1" si="394"/>
        <v>2</v>
      </c>
      <c r="T816">
        <f t="shared" ca="1" si="395"/>
        <v>3</v>
      </c>
      <c r="U816">
        <f t="shared" ca="1" si="396"/>
        <v>3</v>
      </c>
      <c r="V816">
        <f t="shared" ca="1" si="397"/>
        <v>11</v>
      </c>
      <c r="X816">
        <f t="shared" si="401"/>
        <v>816</v>
      </c>
      <c r="Y816">
        <f t="shared" si="405"/>
        <v>452</v>
      </c>
      <c r="Z816">
        <f t="shared" si="402"/>
        <v>453</v>
      </c>
      <c r="AA816">
        <f t="shared" si="398"/>
        <v>951</v>
      </c>
      <c r="AB816">
        <f t="shared" si="399"/>
        <v>500</v>
      </c>
      <c r="AM816" t="str">
        <f t="shared" si="400"/>
        <v>201901LP</v>
      </c>
      <c r="AN816">
        <f t="shared" ca="1" si="407"/>
        <v>32.00222222222223</v>
      </c>
      <c r="AO816">
        <f t="shared" ca="1" si="408"/>
        <v>2.2222222222222223</v>
      </c>
      <c r="AP816">
        <f t="shared" ca="1" si="409"/>
        <v>2.7777777777777777</v>
      </c>
      <c r="AQ816">
        <f t="shared" ca="1" si="410"/>
        <v>2.7777777777777777</v>
      </c>
      <c r="AR816">
        <f t="shared" ca="1" si="411"/>
        <v>11.111111111111111</v>
      </c>
      <c r="AS816">
        <f ca="1">P816/J816</f>
        <v>-5.7224092290597856E-2</v>
      </c>
    </row>
    <row r="817" spans="1:45" hidden="1" outlineLevel="1" x14ac:dyDescent="0.4">
      <c r="A817">
        <f t="shared" si="389"/>
        <v>201901</v>
      </c>
      <c r="B817" t="s">
        <v>893</v>
      </c>
      <c r="C817" t="s">
        <v>647</v>
      </c>
      <c r="D817" t="str">
        <f t="shared" ca="1" si="406"/>
        <v>I114</v>
      </c>
      <c r="E817">
        <f t="shared" ca="1" si="390"/>
        <v>9</v>
      </c>
      <c r="F817">
        <f t="shared" ca="1" si="391"/>
        <v>32</v>
      </c>
      <c r="G817" t="str">
        <f t="shared" ca="1" si="403"/>
        <v>S10</v>
      </c>
      <c r="H817" t="str">
        <f t="shared" ca="1" si="404"/>
        <v>S102</v>
      </c>
      <c r="I817">
        <f ca="1">VLOOKUP(D817,PRC!$A$2:$B$21,2,0)*E817</f>
        <v>2160000</v>
      </c>
      <c r="J817">
        <f t="shared" ca="1" si="392"/>
        <v>1403996</v>
      </c>
      <c r="K817">
        <f ca="1">VLOOKUP(D817,PRC!$A$1:$C$21,3,0)*E817</f>
        <v>1252800</v>
      </c>
      <c r="L817">
        <f t="shared" ca="1" si="412"/>
        <v>22000</v>
      </c>
      <c r="M817">
        <f t="shared" ca="1" si="413"/>
        <v>22000</v>
      </c>
      <c r="N817">
        <f t="shared" ca="1" si="414"/>
        <v>86000</v>
      </c>
      <c r="O817">
        <f t="shared" ca="1" si="415"/>
        <v>238000</v>
      </c>
      <c r="P817">
        <f t="shared" ca="1" si="416"/>
        <v>-216804</v>
      </c>
      <c r="Q817">
        <f ca="1">IF(P817&gt;0,1,0)</f>
        <v>0</v>
      </c>
      <c r="R817">
        <f t="shared" ca="1" si="393"/>
        <v>35</v>
      </c>
      <c r="S817">
        <f t="shared" ca="1" si="394"/>
        <v>1</v>
      </c>
      <c r="T817">
        <f t="shared" ca="1" si="395"/>
        <v>1</v>
      </c>
      <c r="U817">
        <f t="shared" ca="1" si="396"/>
        <v>4</v>
      </c>
      <c r="V817">
        <f t="shared" ca="1" si="397"/>
        <v>11</v>
      </c>
      <c r="X817">
        <f t="shared" si="401"/>
        <v>817</v>
      </c>
      <c r="Y817">
        <f t="shared" si="405"/>
        <v>452</v>
      </c>
      <c r="Z817">
        <f t="shared" si="402"/>
        <v>453</v>
      </c>
      <c r="AA817">
        <f t="shared" si="398"/>
        <v>951</v>
      </c>
      <c r="AB817">
        <f t="shared" si="399"/>
        <v>500</v>
      </c>
      <c r="AM817" t="str">
        <f t="shared" si="400"/>
        <v>201901LP</v>
      </c>
      <c r="AN817">
        <f t="shared" ca="1" si="407"/>
        <v>35.000185185185181</v>
      </c>
      <c r="AO817">
        <f t="shared" ca="1" si="408"/>
        <v>1.0185185185185186</v>
      </c>
      <c r="AP817">
        <f t="shared" ca="1" si="409"/>
        <v>1.0185185185185186</v>
      </c>
      <c r="AQ817">
        <f t="shared" ca="1" si="410"/>
        <v>3.9814814814814818</v>
      </c>
      <c r="AR817">
        <f t="shared" ca="1" si="411"/>
        <v>11.018518518518519</v>
      </c>
      <c r="AS817">
        <f ca="1">P817/J817</f>
        <v>-0.1544192433596677</v>
      </c>
    </row>
    <row r="818" spans="1:45" hidden="1" outlineLevel="1" x14ac:dyDescent="0.4">
      <c r="A818">
        <f t="shared" si="389"/>
        <v>201901</v>
      </c>
      <c r="B818" t="s">
        <v>894</v>
      </c>
      <c r="C818" t="s">
        <v>647</v>
      </c>
      <c r="D818" t="str">
        <f t="shared" ca="1" si="406"/>
        <v>I120</v>
      </c>
      <c r="E818">
        <f t="shared" ca="1" si="390"/>
        <v>7</v>
      </c>
      <c r="F818">
        <f t="shared" ca="1" si="391"/>
        <v>30</v>
      </c>
      <c r="G818" t="str">
        <f t="shared" ca="1" si="403"/>
        <v>S10</v>
      </c>
      <c r="H818" t="str">
        <f t="shared" ca="1" si="404"/>
        <v>S106</v>
      </c>
      <c r="I818">
        <f ca="1">VLOOKUP(D818,PRC!$A$2:$B$21,2,0)*E818</f>
        <v>30100000</v>
      </c>
      <c r="J818">
        <f t="shared" ca="1" si="392"/>
        <v>20166995.999999996</v>
      </c>
      <c r="K818">
        <f ca="1">VLOOKUP(D818,PRC!$A$1:$C$21,3,0)*E818</f>
        <v>13545000</v>
      </c>
      <c r="L818">
        <f t="shared" ca="1" si="412"/>
        <v>301000</v>
      </c>
      <c r="M818">
        <f t="shared" ca="1" si="413"/>
        <v>301000</v>
      </c>
      <c r="N818">
        <f t="shared" ca="1" si="414"/>
        <v>1204000</v>
      </c>
      <c r="O818">
        <f t="shared" ca="1" si="415"/>
        <v>3311000</v>
      </c>
      <c r="P818">
        <f t="shared" ca="1" si="416"/>
        <v>1504995.9999999963</v>
      </c>
      <c r="Q818">
        <f ca="1">IF(P818&gt;0,1,0)</f>
        <v>1</v>
      </c>
      <c r="R818">
        <f t="shared" ca="1" si="393"/>
        <v>33</v>
      </c>
      <c r="S818">
        <f t="shared" ca="1" si="394"/>
        <v>1</v>
      </c>
      <c r="T818">
        <f t="shared" ca="1" si="395"/>
        <v>1</v>
      </c>
      <c r="U818">
        <f t="shared" ca="1" si="396"/>
        <v>4</v>
      </c>
      <c r="V818">
        <f t="shared" ca="1" si="397"/>
        <v>11</v>
      </c>
      <c r="X818">
        <f t="shared" si="401"/>
        <v>818</v>
      </c>
      <c r="Y818">
        <f t="shared" si="405"/>
        <v>452</v>
      </c>
      <c r="Z818">
        <f t="shared" si="402"/>
        <v>453</v>
      </c>
      <c r="AA818">
        <f t="shared" si="398"/>
        <v>951</v>
      </c>
      <c r="AB818">
        <f t="shared" si="399"/>
        <v>500</v>
      </c>
      <c r="AM818" t="str">
        <f t="shared" si="400"/>
        <v>201901LP</v>
      </c>
      <c r="AN818">
        <f t="shared" ca="1" si="407"/>
        <v>33.000013289036559</v>
      </c>
      <c r="AO818">
        <f t="shared" ca="1" si="408"/>
        <v>1</v>
      </c>
      <c r="AP818">
        <f t="shared" ca="1" si="409"/>
        <v>1</v>
      </c>
      <c r="AQ818">
        <f t="shared" ca="1" si="410"/>
        <v>4</v>
      </c>
      <c r="AR818">
        <f t="shared" ca="1" si="411"/>
        <v>11</v>
      </c>
      <c r="AS818">
        <f ca="1">P818/J818</f>
        <v>7.4626682129554478E-2</v>
      </c>
    </row>
    <row r="819" spans="1:45" hidden="1" outlineLevel="1" x14ac:dyDescent="0.4">
      <c r="A819">
        <f t="shared" si="389"/>
        <v>201901</v>
      </c>
      <c r="B819" t="s">
        <v>895</v>
      </c>
      <c r="C819" t="s">
        <v>647</v>
      </c>
      <c r="D819" t="str">
        <f t="shared" ca="1" si="406"/>
        <v>I105</v>
      </c>
      <c r="E819">
        <f t="shared" ca="1" si="390"/>
        <v>8</v>
      </c>
      <c r="F819">
        <f t="shared" ca="1" si="391"/>
        <v>31</v>
      </c>
      <c r="G819" t="str">
        <f t="shared" ca="1" si="403"/>
        <v>S11</v>
      </c>
      <c r="H819" t="str">
        <f t="shared" ca="1" si="404"/>
        <v>S112</v>
      </c>
      <c r="I819">
        <f ca="1">VLOOKUP(D819,PRC!$A$2:$B$21,2,0)*E819</f>
        <v>800000</v>
      </c>
      <c r="J819">
        <f t="shared" ca="1" si="392"/>
        <v>527995.99999999988</v>
      </c>
      <c r="K819">
        <f ca="1">VLOOKUP(D819,PRC!$A$1:$C$21,3,0)*E819</f>
        <v>472000</v>
      </c>
      <c r="L819">
        <f t="shared" ca="1" si="412"/>
        <v>8000</v>
      </c>
      <c r="M819">
        <f t="shared" ca="1" si="413"/>
        <v>8000</v>
      </c>
      <c r="N819">
        <f t="shared" ca="1" si="414"/>
        <v>32000</v>
      </c>
      <c r="O819">
        <f t="shared" ca="1" si="415"/>
        <v>96000</v>
      </c>
      <c r="P819">
        <f t="shared" ca="1" si="416"/>
        <v>-88004.000000000116</v>
      </c>
      <c r="Q819">
        <f ca="1">IF(P819&gt;0,1,0)</f>
        <v>0</v>
      </c>
      <c r="R819">
        <f t="shared" ca="1" si="393"/>
        <v>34</v>
      </c>
      <c r="S819">
        <f t="shared" ca="1" si="394"/>
        <v>1</v>
      </c>
      <c r="T819">
        <f t="shared" ca="1" si="395"/>
        <v>1</v>
      </c>
      <c r="U819">
        <f t="shared" ca="1" si="396"/>
        <v>4</v>
      </c>
      <c r="V819">
        <f t="shared" ca="1" si="397"/>
        <v>12</v>
      </c>
      <c r="X819">
        <f t="shared" si="401"/>
        <v>819</v>
      </c>
      <c r="Y819">
        <f t="shared" si="405"/>
        <v>452</v>
      </c>
      <c r="Z819">
        <f t="shared" si="402"/>
        <v>453</v>
      </c>
      <c r="AA819">
        <f t="shared" si="398"/>
        <v>951</v>
      </c>
      <c r="AB819">
        <f t="shared" si="399"/>
        <v>500</v>
      </c>
      <c r="AM819" t="str">
        <f t="shared" si="400"/>
        <v>201901LP</v>
      </c>
      <c r="AN819">
        <f t="shared" ca="1" si="407"/>
        <v>34.000500000000009</v>
      </c>
      <c r="AO819">
        <f t="shared" ca="1" si="408"/>
        <v>1</v>
      </c>
      <c r="AP819">
        <f t="shared" ca="1" si="409"/>
        <v>1</v>
      </c>
      <c r="AQ819">
        <f t="shared" ca="1" si="410"/>
        <v>4</v>
      </c>
      <c r="AR819">
        <f t="shared" ca="1" si="411"/>
        <v>12</v>
      </c>
      <c r="AS819">
        <f ca="1">P819/J819</f>
        <v>-0.16667550511746326</v>
      </c>
    </row>
    <row r="820" spans="1:45" hidden="1" outlineLevel="1" x14ac:dyDescent="0.4">
      <c r="A820">
        <f t="shared" si="389"/>
        <v>201901</v>
      </c>
      <c r="B820" t="s">
        <v>896</v>
      </c>
      <c r="C820" t="s">
        <v>647</v>
      </c>
      <c r="D820" t="str">
        <f t="shared" ca="1" si="406"/>
        <v>I111</v>
      </c>
      <c r="E820">
        <f t="shared" ca="1" si="390"/>
        <v>8</v>
      </c>
      <c r="F820">
        <f t="shared" ca="1" si="391"/>
        <v>33</v>
      </c>
      <c r="G820" t="str">
        <f t="shared" ca="1" si="403"/>
        <v>S10</v>
      </c>
      <c r="H820" t="str">
        <f t="shared" ca="1" si="404"/>
        <v>S104</v>
      </c>
      <c r="I820">
        <f ca="1">VLOOKUP(D820,PRC!$A$2:$B$21,2,0)*E820</f>
        <v>1200000</v>
      </c>
      <c r="J820">
        <f t="shared" ca="1" si="392"/>
        <v>839996</v>
      </c>
      <c r="K820">
        <f ca="1">VLOOKUP(D820,PRC!$A$1:$C$21,3,0)*E820</f>
        <v>636000</v>
      </c>
      <c r="L820">
        <f t="shared" ca="1" si="412"/>
        <v>24000</v>
      </c>
      <c r="M820">
        <f t="shared" ca="1" si="413"/>
        <v>12000</v>
      </c>
      <c r="N820">
        <f t="shared" ca="1" si="414"/>
        <v>60000</v>
      </c>
      <c r="O820">
        <f t="shared" ca="1" si="415"/>
        <v>132000</v>
      </c>
      <c r="P820">
        <f t="shared" ca="1" si="416"/>
        <v>-24004</v>
      </c>
      <c r="Q820">
        <f ca="1">IF(P820&gt;0,1,0)</f>
        <v>0</v>
      </c>
      <c r="R820">
        <f t="shared" ca="1" si="393"/>
        <v>30</v>
      </c>
      <c r="S820">
        <f t="shared" ca="1" si="394"/>
        <v>2</v>
      </c>
      <c r="T820">
        <f t="shared" ca="1" si="395"/>
        <v>1</v>
      </c>
      <c r="U820">
        <f t="shared" ca="1" si="396"/>
        <v>5</v>
      </c>
      <c r="V820">
        <f t="shared" ca="1" si="397"/>
        <v>11</v>
      </c>
      <c r="X820">
        <f t="shared" si="401"/>
        <v>820</v>
      </c>
      <c r="Y820">
        <f t="shared" si="405"/>
        <v>452</v>
      </c>
      <c r="Z820">
        <f t="shared" si="402"/>
        <v>453</v>
      </c>
      <c r="AA820">
        <f t="shared" si="398"/>
        <v>951</v>
      </c>
      <c r="AB820">
        <f t="shared" si="399"/>
        <v>500</v>
      </c>
      <c r="AM820" t="str">
        <f t="shared" si="400"/>
        <v>201901LP</v>
      </c>
      <c r="AN820">
        <f t="shared" ca="1" si="407"/>
        <v>30.00033333333333</v>
      </c>
      <c r="AO820">
        <f t="shared" ca="1" si="408"/>
        <v>2</v>
      </c>
      <c r="AP820">
        <f t="shared" ca="1" si="409"/>
        <v>1</v>
      </c>
      <c r="AQ820">
        <f t="shared" ca="1" si="410"/>
        <v>5</v>
      </c>
      <c r="AR820">
        <f t="shared" ca="1" si="411"/>
        <v>11</v>
      </c>
      <c r="AS820">
        <f ca="1">P820/J820</f>
        <v>-2.8576326553935973E-2</v>
      </c>
    </row>
    <row r="821" spans="1:45" hidden="1" outlineLevel="1" x14ac:dyDescent="0.4">
      <c r="A821">
        <f t="shared" si="389"/>
        <v>201901</v>
      </c>
      <c r="B821" t="s">
        <v>897</v>
      </c>
      <c r="C821" t="s">
        <v>647</v>
      </c>
      <c r="D821" t="str">
        <f t="shared" ca="1" si="406"/>
        <v>I113</v>
      </c>
      <c r="E821">
        <f t="shared" ca="1" si="390"/>
        <v>10</v>
      </c>
      <c r="F821">
        <f t="shared" ca="1" si="391"/>
        <v>33</v>
      </c>
      <c r="G821" t="str">
        <f t="shared" ca="1" si="403"/>
        <v>S11</v>
      </c>
      <c r="H821" t="str">
        <f t="shared" ca="1" si="404"/>
        <v>S115</v>
      </c>
      <c r="I821">
        <f ca="1">VLOOKUP(D821,PRC!$A$2:$B$21,2,0)*E821</f>
        <v>6700000</v>
      </c>
      <c r="J821">
        <f t="shared" ca="1" si="392"/>
        <v>4421995.9999999991</v>
      </c>
      <c r="K821">
        <f ca="1">VLOOKUP(D821,PRC!$A$1:$C$21,3,0)*E821</f>
        <v>3015000</v>
      </c>
      <c r="L821">
        <f t="shared" ca="1" si="412"/>
        <v>67000</v>
      </c>
      <c r="M821">
        <f t="shared" ca="1" si="413"/>
        <v>67000</v>
      </c>
      <c r="N821">
        <f t="shared" ca="1" si="414"/>
        <v>335000</v>
      </c>
      <c r="O821">
        <f t="shared" ca="1" si="415"/>
        <v>804000</v>
      </c>
      <c r="P821">
        <f t="shared" ca="1" si="416"/>
        <v>133995.99999999907</v>
      </c>
      <c r="Q821">
        <f ca="1">IF(P821&gt;0,1,0)</f>
        <v>1</v>
      </c>
      <c r="R821">
        <f t="shared" ca="1" si="393"/>
        <v>34</v>
      </c>
      <c r="S821">
        <f t="shared" ca="1" si="394"/>
        <v>1</v>
      </c>
      <c r="T821">
        <f t="shared" ca="1" si="395"/>
        <v>1</v>
      </c>
      <c r="U821">
        <f t="shared" ca="1" si="396"/>
        <v>5</v>
      </c>
      <c r="V821">
        <f t="shared" ca="1" si="397"/>
        <v>12</v>
      </c>
      <c r="X821">
        <f t="shared" si="401"/>
        <v>821</v>
      </c>
      <c r="Y821">
        <f t="shared" si="405"/>
        <v>452</v>
      </c>
      <c r="Z821">
        <f t="shared" si="402"/>
        <v>453</v>
      </c>
      <c r="AA821">
        <f t="shared" si="398"/>
        <v>951</v>
      </c>
      <c r="AB821">
        <f t="shared" si="399"/>
        <v>500</v>
      </c>
      <c r="AM821" t="str">
        <f t="shared" si="400"/>
        <v>201901LP</v>
      </c>
      <c r="AN821">
        <f t="shared" ca="1" si="407"/>
        <v>34.000059701492546</v>
      </c>
      <c r="AO821">
        <f t="shared" ca="1" si="408"/>
        <v>1</v>
      </c>
      <c r="AP821">
        <f t="shared" ca="1" si="409"/>
        <v>1</v>
      </c>
      <c r="AQ821">
        <f t="shared" ca="1" si="410"/>
        <v>5</v>
      </c>
      <c r="AR821">
        <f t="shared" ca="1" si="411"/>
        <v>12</v>
      </c>
      <c r="AS821">
        <f ca="1">P821/J821</f>
        <v>3.03021531453215E-2</v>
      </c>
    </row>
    <row r="822" spans="1:45" hidden="1" outlineLevel="1" x14ac:dyDescent="0.4">
      <c r="A822">
        <f t="shared" si="389"/>
        <v>201901</v>
      </c>
      <c r="B822" t="s">
        <v>898</v>
      </c>
      <c r="C822" t="s">
        <v>647</v>
      </c>
      <c r="D822" t="str">
        <f t="shared" ca="1" si="406"/>
        <v>I106</v>
      </c>
      <c r="E822">
        <f t="shared" ca="1" si="390"/>
        <v>8</v>
      </c>
      <c r="F822">
        <f t="shared" ca="1" si="391"/>
        <v>35</v>
      </c>
      <c r="G822" t="str">
        <f t="shared" ca="1" si="403"/>
        <v>S10</v>
      </c>
      <c r="H822" t="str">
        <f t="shared" ca="1" si="404"/>
        <v>S101</v>
      </c>
      <c r="I822">
        <f ca="1">VLOOKUP(D822,PRC!$A$2:$B$21,2,0)*E822</f>
        <v>160000</v>
      </c>
      <c r="J822">
        <f t="shared" ca="1" si="392"/>
        <v>105595.99999999999</v>
      </c>
      <c r="K822">
        <f ca="1">VLOOKUP(D822,PRC!$A$1:$C$21,3,0)*E822</f>
        <v>84800</v>
      </c>
      <c r="L822">
        <f t="shared" ca="1" si="412"/>
        <v>5000</v>
      </c>
      <c r="M822">
        <f t="shared" ca="1" si="413"/>
        <v>5000</v>
      </c>
      <c r="N822">
        <f t="shared" ca="1" si="414"/>
        <v>2000</v>
      </c>
      <c r="O822">
        <f t="shared" ca="1" si="415"/>
        <v>21000</v>
      </c>
      <c r="P822">
        <f t="shared" ca="1" si="416"/>
        <v>-12204.000000000015</v>
      </c>
      <c r="Q822">
        <f ca="1">IF(P822&gt;0,1,0)</f>
        <v>0</v>
      </c>
      <c r="R822">
        <f t="shared" ca="1" si="393"/>
        <v>34</v>
      </c>
      <c r="S822">
        <f t="shared" ca="1" si="394"/>
        <v>3</v>
      </c>
      <c r="T822">
        <f t="shared" ca="1" si="395"/>
        <v>3</v>
      </c>
      <c r="U822">
        <f t="shared" ca="1" si="396"/>
        <v>1</v>
      </c>
      <c r="V822">
        <f t="shared" ca="1" si="397"/>
        <v>13</v>
      </c>
      <c r="X822">
        <f t="shared" si="401"/>
        <v>822</v>
      </c>
      <c r="Y822">
        <f t="shared" si="405"/>
        <v>452</v>
      </c>
      <c r="Z822">
        <f t="shared" si="402"/>
        <v>453</v>
      </c>
      <c r="AA822">
        <f t="shared" si="398"/>
        <v>951</v>
      </c>
      <c r="AB822">
        <f t="shared" si="399"/>
        <v>500</v>
      </c>
      <c r="AM822" t="str">
        <f t="shared" si="400"/>
        <v>201901LP</v>
      </c>
      <c r="AN822">
        <f t="shared" ca="1" si="407"/>
        <v>34.002500000000012</v>
      </c>
      <c r="AO822">
        <f t="shared" ca="1" si="408"/>
        <v>3.125</v>
      </c>
      <c r="AP822">
        <f t="shared" ca="1" si="409"/>
        <v>3.125</v>
      </c>
      <c r="AQ822">
        <f t="shared" ca="1" si="410"/>
        <v>1.25</v>
      </c>
      <c r="AR822">
        <f t="shared" ca="1" si="411"/>
        <v>13.125</v>
      </c>
      <c r="AS822">
        <f ca="1">P822/J822</f>
        <v>-0.11557255956665041</v>
      </c>
    </row>
    <row r="823" spans="1:45" hidden="1" outlineLevel="1" x14ac:dyDescent="0.4">
      <c r="A823">
        <f t="shared" si="389"/>
        <v>201901</v>
      </c>
      <c r="B823" t="s">
        <v>899</v>
      </c>
      <c r="C823" t="s">
        <v>647</v>
      </c>
      <c r="D823" t="str">
        <f t="shared" ca="1" si="406"/>
        <v>I114</v>
      </c>
      <c r="E823">
        <f t="shared" ca="1" si="390"/>
        <v>8</v>
      </c>
      <c r="F823">
        <f t="shared" ca="1" si="391"/>
        <v>35</v>
      </c>
      <c r="G823" t="str">
        <f t="shared" ca="1" si="403"/>
        <v>S12</v>
      </c>
      <c r="H823" t="str">
        <f t="shared" ca="1" si="404"/>
        <v>S120</v>
      </c>
      <c r="I823">
        <f ca="1">VLOOKUP(D823,PRC!$A$2:$B$21,2,0)*E823</f>
        <v>1920000</v>
      </c>
      <c r="J823">
        <f t="shared" ca="1" si="392"/>
        <v>1305595.9999999998</v>
      </c>
      <c r="K823">
        <f ca="1">VLOOKUP(D823,PRC!$A$1:$C$21,3,0)*E823</f>
        <v>1113600</v>
      </c>
      <c r="L823">
        <f t="shared" ca="1" si="412"/>
        <v>38000</v>
      </c>
      <c r="M823">
        <f t="shared" ca="1" si="413"/>
        <v>19000</v>
      </c>
      <c r="N823">
        <f t="shared" ca="1" si="414"/>
        <v>58000</v>
      </c>
      <c r="O823">
        <f t="shared" ca="1" si="415"/>
        <v>269000</v>
      </c>
      <c r="P823">
        <f t="shared" ca="1" si="416"/>
        <v>-192004.00000000023</v>
      </c>
      <c r="Q823">
        <f ca="1">IF(P823&gt;0,1,0)</f>
        <v>0</v>
      </c>
      <c r="R823">
        <f t="shared" ca="1" si="393"/>
        <v>32</v>
      </c>
      <c r="S823">
        <f t="shared" ca="1" si="394"/>
        <v>2</v>
      </c>
      <c r="T823">
        <f t="shared" ca="1" si="395"/>
        <v>1</v>
      </c>
      <c r="U823">
        <f t="shared" ca="1" si="396"/>
        <v>3</v>
      </c>
      <c r="V823">
        <f t="shared" ca="1" si="397"/>
        <v>14</v>
      </c>
      <c r="X823">
        <f t="shared" si="401"/>
        <v>823</v>
      </c>
      <c r="Y823">
        <f t="shared" si="405"/>
        <v>452</v>
      </c>
      <c r="Z823">
        <f t="shared" si="402"/>
        <v>453</v>
      </c>
      <c r="AA823">
        <f t="shared" si="398"/>
        <v>951</v>
      </c>
      <c r="AB823">
        <f t="shared" si="399"/>
        <v>500</v>
      </c>
      <c r="AM823" t="str">
        <f t="shared" si="400"/>
        <v>201901LP</v>
      </c>
      <c r="AN823">
        <f t="shared" ca="1" si="407"/>
        <v>32.000208333333347</v>
      </c>
      <c r="AO823">
        <f t="shared" ca="1" si="408"/>
        <v>1.9791666666666665</v>
      </c>
      <c r="AP823">
        <f t="shared" ca="1" si="409"/>
        <v>0.98958333333333326</v>
      </c>
      <c r="AQ823">
        <f t="shared" ca="1" si="410"/>
        <v>3.0208333333333335</v>
      </c>
      <c r="AR823">
        <f t="shared" ca="1" si="411"/>
        <v>14.010416666666666</v>
      </c>
      <c r="AS823">
        <f ca="1">P823/J823</f>
        <v>-0.14706233781353517</v>
      </c>
    </row>
    <row r="824" spans="1:45" hidden="1" outlineLevel="1" x14ac:dyDescent="0.4">
      <c r="A824">
        <f t="shared" si="389"/>
        <v>201901</v>
      </c>
      <c r="B824" t="s">
        <v>900</v>
      </c>
      <c r="C824" t="s">
        <v>647</v>
      </c>
      <c r="D824" t="str">
        <f t="shared" ca="1" si="406"/>
        <v>I110</v>
      </c>
      <c r="E824">
        <f t="shared" ca="1" si="390"/>
        <v>9</v>
      </c>
      <c r="F824">
        <f t="shared" ca="1" si="391"/>
        <v>33</v>
      </c>
      <c r="G824" t="str">
        <f t="shared" ca="1" si="403"/>
        <v>S11</v>
      </c>
      <c r="H824" t="str">
        <f t="shared" ca="1" si="404"/>
        <v>S114</v>
      </c>
      <c r="I824">
        <f ca="1">VLOOKUP(D824,PRC!$A$2:$B$21,2,0)*E824</f>
        <v>2700000</v>
      </c>
      <c r="J824">
        <f t="shared" ca="1" si="392"/>
        <v>1808995.9999999998</v>
      </c>
      <c r="K824">
        <f ca="1">VLOOKUP(D824,PRC!$A$1:$C$21,3,0)*E824</f>
        <v>1242000</v>
      </c>
      <c r="L824">
        <f t="shared" ca="1" si="412"/>
        <v>27000</v>
      </c>
      <c r="M824">
        <f t="shared" ca="1" si="413"/>
        <v>54000</v>
      </c>
      <c r="N824">
        <f t="shared" ca="1" si="414"/>
        <v>54000</v>
      </c>
      <c r="O824">
        <f t="shared" ca="1" si="415"/>
        <v>405000</v>
      </c>
      <c r="P824">
        <f t="shared" ca="1" si="416"/>
        <v>26995.999999999767</v>
      </c>
      <c r="Q824">
        <f ca="1">IF(P824&gt;0,1,0)</f>
        <v>1</v>
      </c>
      <c r="R824">
        <f t="shared" ca="1" si="393"/>
        <v>33</v>
      </c>
      <c r="S824">
        <f t="shared" ca="1" si="394"/>
        <v>1</v>
      </c>
      <c r="T824">
        <f t="shared" ca="1" si="395"/>
        <v>2</v>
      </c>
      <c r="U824">
        <f t="shared" ca="1" si="396"/>
        <v>2</v>
      </c>
      <c r="V824">
        <f t="shared" ca="1" si="397"/>
        <v>15</v>
      </c>
      <c r="X824">
        <f t="shared" si="401"/>
        <v>824</v>
      </c>
      <c r="Y824">
        <f t="shared" si="405"/>
        <v>452</v>
      </c>
      <c r="Z824">
        <f t="shared" si="402"/>
        <v>453</v>
      </c>
      <c r="AA824">
        <f t="shared" si="398"/>
        <v>951</v>
      </c>
      <c r="AB824">
        <f t="shared" si="399"/>
        <v>500</v>
      </c>
      <c r="AM824" t="str">
        <f t="shared" si="400"/>
        <v>201901LP</v>
      </c>
      <c r="AN824">
        <f t="shared" ca="1" si="407"/>
        <v>33.000148148148156</v>
      </c>
      <c r="AO824">
        <f t="shared" ca="1" si="408"/>
        <v>1</v>
      </c>
      <c r="AP824">
        <f t="shared" ca="1" si="409"/>
        <v>2</v>
      </c>
      <c r="AQ824">
        <f t="shared" ca="1" si="410"/>
        <v>2</v>
      </c>
      <c r="AR824">
        <f t="shared" ca="1" si="411"/>
        <v>15</v>
      </c>
      <c r="AS824">
        <f ca="1">P824/J824</f>
        <v>1.4923194965605104E-2</v>
      </c>
    </row>
    <row r="825" spans="1:45" hidden="1" outlineLevel="1" x14ac:dyDescent="0.4">
      <c r="A825">
        <f t="shared" si="389"/>
        <v>201901</v>
      </c>
      <c r="B825" t="s">
        <v>901</v>
      </c>
      <c r="C825" t="s">
        <v>647</v>
      </c>
      <c r="D825" t="str">
        <f t="shared" ca="1" si="406"/>
        <v>I112</v>
      </c>
      <c r="E825">
        <f t="shared" ca="1" si="390"/>
        <v>10</v>
      </c>
      <c r="F825">
        <f t="shared" ca="1" si="391"/>
        <v>31</v>
      </c>
      <c r="G825" t="str">
        <f t="shared" ca="1" si="403"/>
        <v>S11</v>
      </c>
      <c r="H825" t="str">
        <f t="shared" ca="1" si="404"/>
        <v>S118</v>
      </c>
      <c r="I825">
        <f ca="1">VLOOKUP(D825,PRC!$A$2:$B$21,2,0)*E825</f>
        <v>650000</v>
      </c>
      <c r="J825">
        <f t="shared" ca="1" si="392"/>
        <v>435495.99999999994</v>
      </c>
      <c r="K825">
        <f ca="1">VLOOKUP(D825,PRC!$A$1:$C$21,3,0)*E825</f>
        <v>325000</v>
      </c>
      <c r="L825">
        <f t="shared" ca="1" si="412"/>
        <v>13000</v>
      </c>
      <c r="M825">
        <f t="shared" ca="1" si="413"/>
        <v>7000</v>
      </c>
      <c r="N825">
        <f t="shared" ca="1" si="414"/>
        <v>33000</v>
      </c>
      <c r="O825">
        <f t="shared" ca="1" si="415"/>
        <v>91000</v>
      </c>
      <c r="P825">
        <f t="shared" ca="1" si="416"/>
        <v>-33504.000000000058</v>
      </c>
      <c r="Q825">
        <f ca="1">IF(P825&gt;0,1,0)</f>
        <v>0</v>
      </c>
      <c r="R825">
        <f t="shared" ca="1" si="393"/>
        <v>33</v>
      </c>
      <c r="S825">
        <f t="shared" ca="1" si="394"/>
        <v>2</v>
      </c>
      <c r="T825">
        <f t="shared" ca="1" si="395"/>
        <v>1</v>
      </c>
      <c r="U825">
        <f t="shared" ca="1" si="396"/>
        <v>5</v>
      </c>
      <c r="V825">
        <f t="shared" ca="1" si="397"/>
        <v>14</v>
      </c>
      <c r="X825">
        <f t="shared" si="401"/>
        <v>825</v>
      </c>
      <c r="Y825">
        <f t="shared" si="405"/>
        <v>452</v>
      </c>
      <c r="Z825">
        <f t="shared" si="402"/>
        <v>453</v>
      </c>
      <c r="AA825">
        <f t="shared" si="398"/>
        <v>951</v>
      </c>
      <c r="AB825">
        <f t="shared" si="399"/>
        <v>500</v>
      </c>
      <c r="AM825" t="str">
        <f t="shared" si="400"/>
        <v>201901LP</v>
      </c>
      <c r="AN825">
        <f t="shared" ca="1" si="407"/>
        <v>33.000615384615394</v>
      </c>
      <c r="AO825">
        <f t="shared" ca="1" si="408"/>
        <v>2</v>
      </c>
      <c r="AP825">
        <f t="shared" ca="1" si="409"/>
        <v>1.0769230769230769</v>
      </c>
      <c r="AQ825">
        <f t="shared" ca="1" si="410"/>
        <v>5.0769230769230766</v>
      </c>
      <c r="AR825">
        <f t="shared" ca="1" si="411"/>
        <v>14.000000000000002</v>
      </c>
      <c r="AS825">
        <f ca="1">P825/J825</f>
        <v>-7.6932968385473255E-2</v>
      </c>
    </row>
    <row r="826" spans="1:45" hidden="1" outlineLevel="1" x14ac:dyDescent="0.4">
      <c r="A826">
        <f t="shared" si="389"/>
        <v>201901</v>
      </c>
      <c r="B826" t="s">
        <v>902</v>
      </c>
      <c r="C826" t="s">
        <v>647</v>
      </c>
      <c r="D826" t="str">
        <f t="shared" ca="1" si="406"/>
        <v>I109</v>
      </c>
      <c r="E826">
        <f t="shared" ca="1" si="390"/>
        <v>9</v>
      </c>
      <c r="F826">
        <f t="shared" ca="1" si="391"/>
        <v>31</v>
      </c>
      <c r="G826" t="str">
        <f t="shared" ca="1" si="403"/>
        <v>S11</v>
      </c>
      <c r="H826" t="str">
        <f t="shared" ca="1" si="404"/>
        <v>S115</v>
      </c>
      <c r="I826">
        <f ca="1">VLOOKUP(D826,PRC!$A$2:$B$21,2,0)*E826</f>
        <v>4500000</v>
      </c>
      <c r="J826">
        <f t="shared" ca="1" si="392"/>
        <v>2924996</v>
      </c>
      <c r="K826">
        <f ca="1">VLOOKUP(D826,PRC!$A$1:$C$21,3,0)*E826</f>
        <v>1800000</v>
      </c>
      <c r="L826">
        <f t="shared" ca="1" si="412"/>
        <v>135000</v>
      </c>
      <c r="M826">
        <f t="shared" ca="1" si="413"/>
        <v>45000</v>
      </c>
      <c r="N826">
        <f t="shared" ca="1" si="414"/>
        <v>135000</v>
      </c>
      <c r="O826">
        <f t="shared" ca="1" si="415"/>
        <v>450000</v>
      </c>
      <c r="P826">
        <f t="shared" ca="1" si="416"/>
        <v>359996</v>
      </c>
      <c r="Q826">
        <f ca="1">IF(P826&gt;0,1,0)</f>
        <v>1</v>
      </c>
      <c r="R826">
        <f t="shared" ca="1" si="393"/>
        <v>35</v>
      </c>
      <c r="S826">
        <f t="shared" ca="1" si="394"/>
        <v>3</v>
      </c>
      <c r="T826">
        <f t="shared" ca="1" si="395"/>
        <v>1</v>
      </c>
      <c r="U826">
        <f t="shared" ca="1" si="396"/>
        <v>3</v>
      </c>
      <c r="V826">
        <f t="shared" ca="1" si="397"/>
        <v>10</v>
      </c>
      <c r="X826">
        <f t="shared" si="401"/>
        <v>826</v>
      </c>
      <c r="Y826">
        <f t="shared" si="405"/>
        <v>452</v>
      </c>
      <c r="Z826">
        <f t="shared" si="402"/>
        <v>453</v>
      </c>
      <c r="AA826">
        <f t="shared" si="398"/>
        <v>951</v>
      </c>
      <c r="AB826">
        <f t="shared" si="399"/>
        <v>500</v>
      </c>
      <c r="AM826" t="str">
        <f t="shared" si="400"/>
        <v>201901LP</v>
      </c>
      <c r="AN826">
        <f t="shared" ca="1" si="407"/>
        <v>35.000088888888889</v>
      </c>
      <c r="AO826">
        <f t="shared" ca="1" si="408"/>
        <v>3</v>
      </c>
      <c r="AP826">
        <f t="shared" ca="1" si="409"/>
        <v>1</v>
      </c>
      <c r="AQ826">
        <f t="shared" ca="1" si="410"/>
        <v>3</v>
      </c>
      <c r="AR826">
        <f t="shared" ca="1" si="411"/>
        <v>10</v>
      </c>
      <c r="AS826">
        <f ca="1">P826/J826</f>
        <v>0.12307572386423776</v>
      </c>
    </row>
    <row r="827" spans="1:45" hidden="1" outlineLevel="1" x14ac:dyDescent="0.4">
      <c r="A827">
        <f t="shared" si="389"/>
        <v>201901</v>
      </c>
      <c r="B827" t="s">
        <v>903</v>
      </c>
      <c r="C827" t="s">
        <v>647</v>
      </c>
      <c r="D827" t="str">
        <f t="shared" ca="1" si="406"/>
        <v>I116</v>
      </c>
      <c r="E827">
        <f t="shared" ca="1" si="390"/>
        <v>6</v>
      </c>
      <c r="F827">
        <f t="shared" ca="1" si="391"/>
        <v>34</v>
      </c>
      <c r="G827" t="str">
        <f t="shared" ca="1" si="403"/>
        <v>S10</v>
      </c>
      <c r="H827" t="str">
        <f t="shared" ca="1" si="404"/>
        <v>S101</v>
      </c>
      <c r="I827">
        <f ca="1">VLOOKUP(D827,PRC!$A$2:$B$21,2,0)*E827</f>
        <v>8760000</v>
      </c>
      <c r="J827">
        <f t="shared" ca="1" si="392"/>
        <v>6044395.9999999991</v>
      </c>
      <c r="K827">
        <f ca="1">VLOOKUP(D827,PRC!$A$1:$C$21,3,0)*E827</f>
        <v>5256000</v>
      </c>
      <c r="L827">
        <f t="shared" ca="1" si="412"/>
        <v>175000</v>
      </c>
      <c r="M827">
        <f t="shared" ca="1" si="413"/>
        <v>175000</v>
      </c>
      <c r="N827">
        <f t="shared" ca="1" si="414"/>
        <v>88000</v>
      </c>
      <c r="O827">
        <f t="shared" ca="1" si="415"/>
        <v>876000</v>
      </c>
      <c r="P827">
        <f t="shared" ca="1" si="416"/>
        <v>-525604.00000000093</v>
      </c>
      <c r="Q827">
        <f ca="1">IF(P827&gt;0,1,0)</f>
        <v>0</v>
      </c>
      <c r="R827">
        <f t="shared" ca="1" si="393"/>
        <v>31</v>
      </c>
      <c r="S827">
        <f t="shared" ca="1" si="394"/>
        <v>2</v>
      </c>
      <c r="T827">
        <f t="shared" ca="1" si="395"/>
        <v>2</v>
      </c>
      <c r="U827">
        <f t="shared" ca="1" si="396"/>
        <v>1</v>
      </c>
      <c r="V827">
        <f t="shared" ca="1" si="397"/>
        <v>10</v>
      </c>
      <c r="X827">
        <f t="shared" si="401"/>
        <v>827</v>
      </c>
      <c r="Y827">
        <f t="shared" si="405"/>
        <v>452</v>
      </c>
      <c r="Z827">
        <f t="shared" si="402"/>
        <v>453</v>
      </c>
      <c r="AA827">
        <f t="shared" si="398"/>
        <v>951</v>
      </c>
      <c r="AB827">
        <f t="shared" si="399"/>
        <v>500</v>
      </c>
      <c r="AM827" t="str">
        <f t="shared" si="400"/>
        <v>201901LP</v>
      </c>
      <c r="AN827">
        <f t="shared" ca="1" si="407"/>
        <v>31.000045662100472</v>
      </c>
      <c r="AO827">
        <f t="shared" ca="1" si="408"/>
        <v>1.9977168949771689</v>
      </c>
      <c r="AP827">
        <f t="shared" ca="1" si="409"/>
        <v>1.9977168949771689</v>
      </c>
      <c r="AQ827">
        <f t="shared" ca="1" si="410"/>
        <v>1.004566210045662</v>
      </c>
      <c r="AR827">
        <f t="shared" ca="1" si="411"/>
        <v>10</v>
      </c>
      <c r="AS827">
        <f ca="1">P827/J827</f>
        <v>-8.6957241054358619E-2</v>
      </c>
    </row>
    <row r="828" spans="1:45" hidden="1" outlineLevel="1" x14ac:dyDescent="0.4">
      <c r="A828">
        <f t="shared" si="389"/>
        <v>201901</v>
      </c>
      <c r="B828" t="s">
        <v>904</v>
      </c>
      <c r="C828" t="s">
        <v>647</v>
      </c>
      <c r="D828" t="str">
        <f t="shared" ca="1" si="406"/>
        <v>I119</v>
      </c>
      <c r="E828">
        <f t="shared" ca="1" si="390"/>
        <v>10</v>
      </c>
      <c r="F828">
        <f t="shared" ca="1" si="391"/>
        <v>31</v>
      </c>
      <c r="G828" t="str">
        <f t="shared" ca="1" si="403"/>
        <v>S10</v>
      </c>
      <c r="H828" t="str">
        <f t="shared" ca="1" si="404"/>
        <v>S103</v>
      </c>
      <c r="I828">
        <f ca="1">VLOOKUP(D828,PRC!$A$2:$B$21,2,0)*E828</f>
        <v>950000</v>
      </c>
      <c r="J828">
        <f t="shared" ca="1" si="392"/>
        <v>655496</v>
      </c>
      <c r="K828">
        <f ca="1">VLOOKUP(D828,PRC!$A$1:$C$21,3,0)*E828</f>
        <v>456000</v>
      </c>
      <c r="L828">
        <f t="shared" ca="1" si="412"/>
        <v>19000</v>
      </c>
      <c r="M828">
        <f t="shared" ca="1" si="413"/>
        <v>29000</v>
      </c>
      <c r="N828">
        <f t="shared" ca="1" si="414"/>
        <v>29000</v>
      </c>
      <c r="O828">
        <f t="shared" ca="1" si="415"/>
        <v>133000</v>
      </c>
      <c r="P828">
        <f t="shared" ca="1" si="416"/>
        <v>-10504</v>
      </c>
      <c r="Q828">
        <f ca="1">IF(P828&gt;0,1,0)</f>
        <v>0</v>
      </c>
      <c r="R828">
        <f t="shared" ca="1" si="393"/>
        <v>31</v>
      </c>
      <c r="S828">
        <f t="shared" ca="1" si="394"/>
        <v>2</v>
      </c>
      <c r="T828">
        <f t="shared" ca="1" si="395"/>
        <v>3</v>
      </c>
      <c r="U828">
        <f t="shared" ca="1" si="396"/>
        <v>3</v>
      </c>
      <c r="V828">
        <f t="shared" ca="1" si="397"/>
        <v>14</v>
      </c>
      <c r="X828">
        <f t="shared" si="401"/>
        <v>828</v>
      </c>
      <c r="Y828">
        <f t="shared" si="405"/>
        <v>452</v>
      </c>
      <c r="Z828">
        <f t="shared" si="402"/>
        <v>453</v>
      </c>
      <c r="AA828">
        <f t="shared" si="398"/>
        <v>951</v>
      </c>
      <c r="AB828">
        <f t="shared" si="399"/>
        <v>500</v>
      </c>
      <c r="AM828" t="str">
        <f t="shared" si="400"/>
        <v>201901LP</v>
      </c>
      <c r="AN828">
        <f t="shared" ca="1" si="407"/>
        <v>31.000421052631577</v>
      </c>
      <c r="AO828">
        <f t="shared" ca="1" si="408"/>
        <v>2</v>
      </c>
      <c r="AP828">
        <f t="shared" ca="1" si="409"/>
        <v>3.0526315789473681</v>
      </c>
      <c r="AQ828">
        <f t="shared" ca="1" si="410"/>
        <v>3.0526315789473681</v>
      </c>
      <c r="AR828">
        <f t="shared" ca="1" si="411"/>
        <v>14.000000000000002</v>
      </c>
      <c r="AS828">
        <f ca="1">P828/J828</f>
        <v>-1.6024506633144978E-2</v>
      </c>
    </row>
    <row r="829" spans="1:45" hidden="1" outlineLevel="1" x14ac:dyDescent="0.4">
      <c r="A829">
        <f t="shared" si="389"/>
        <v>201901</v>
      </c>
      <c r="B829" t="s">
        <v>905</v>
      </c>
      <c r="C829" t="s">
        <v>647</v>
      </c>
      <c r="D829" t="str">
        <f t="shared" ca="1" si="406"/>
        <v>I103</v>
      </c>
      <c r="E829">
        <f t="shared" ca="1" si="390"/>
        <v>7</v>
      </c>
      <c r="F829">
        <f t="shared" ca="1" si="391"/>
        <v>35</v>
      </c>
      <c r="G829" t="str">
        <f t="shared" ca="1" si="403"/>
        <v>S11</v>
      </c>
      <c r="H829" t="str">
        <f t="shared" ca="1" si="404"/>
        <v>S110</v>
      </c>
      <c r="I829">
        <f ca="1">VLOOKUP(D829,PRC!$A$2:$B$21,2,0)*E829</f>
        <v>350000</v>
      </c>
      <c r="J829">
        <f t="shared" ca="1" si="392"/>
        <v>230995.99999999997</v>
      </c>
      <c r="K829">
        <f ca="1">VLOOKUP(D829,PRC!$A$1:$C$21,3,0)*E829</f>
        <v>199500</v>
      </c>
      <c r="L829">
        <f t="shared" ca="1" si="412"/>
        <v>7000</v>
      </c>
      <c r="M829">
        <f t="shared" ca="1" si="413"/>
        <v>4000</v>
      </c>
      <c r="N829">
        <f t="shared" ca="1" si="414"/>
        <v>7000</v>
      </c>
      <c r="O829">
        <f t="shared" ca="1" si="415"/>
        <v>46000</v>
      </c>
      <c r="P829">
        <f t="shared" ca="1" si="416"/>
        <v>-32504.000000000029</v>
      </c>
      <c r="Q829">
        <f ca="1">IF(P829&gt;0,1,0)</f>
        <v>0</v>
      </c>
      <c r="R829">
        <f t="shared" ca="1" si="393"/>
        <v>34</v>
      </c>
      <c r="S829">
        <f t="shared" ca="1" si="394"/>
        <v>2</v>
      </c>
      <c r="T829">
        <f t="shared" ca="1" si="395"/>
        <v>1</v>
      </c>
      <c r="U829">
        <f t="shared" ca="1" si="396"/>
        <v>2</v>
      </c>
      <c r="V829">
        <f t="shared" ca="1" si="397"/>
        <v>13</v>
      </c>
      <c r="X829">
        <f t="shared" si="401"/>
        <v>829</v>
      </c>
      <c r="Y829">
        <f t="shared" si="405"/>
        <v>452</v>
      </c>
      <c r="Z829">
        <f t="shared" si="402"/>
        <v>453</v>
      </c>
      <c r="AA829">
        <f t="shared" si="398"/>
        <v>951</v>
      </c>
      <c r="AB829">
        <f t="shared" si="399"/>
        <v>500</v>
      </c>
      <c r="AM829" t="str">
        <f t="shared" si="400"/>
        <v>201901LP</v>
      </c>
      <c r="AN829">
        <f t="shared" ca="1" si="407"/>
        <v>34.001142857142867</v>
      </c>
      <c r="AO829">
        <f t="shared" ca="1" si="408"/>
        <v>2</v>
      </c>
      <c r="AP829">
        <f t="shared" ca="1" si="409"/>
        <v>1.1428571428571428</v>
      </c>
      <c r="AQ829">
        <f t="shared" ca="1" si="410"/>
        <v>2</v>
      </c>
      <c r="AR829">
        <f t="shared" ca="1" si="411"/>
        <v>13.142857142857142</v>
      </c>
      <c r="AS829">
        <f ca="1">P829/J829</f>
        <v>-0.1407123932881956</v>
      </c>
    </row>
    <row r="830" spans="1:45" hidden="1" outlineLevel="1" x14ac:dyDescent="0.4">
      <c r="A830">
        <f t="shared" si="389"/>
        <v>201901</v>
      </c>
      <c r="B830" t="s">
        <v>906</v>
      </c>
      <c r="C830" t="s">
        <v>647</v>
      </c>
      <c r="D830" t="str">
        <f t="shared" ca="1" si="406"/>
        <v>I115</v>
      </c>
      <c r="E830">
        <f t="shared" ca="1" si="390"/>
        <v>8</v>
      </c>
      <c r="F830">
        <f t="shared" ca="1" si="391"/>
        <v>35</v>
      </c>
      <c r="G830" t="str">
        <f t="shared" ca="1" si="403"/>
        <v>S10</v>
      </c>
      <c r="H830" t="str">
        <f t="shared" ca="1" si="404"/>
        <v>S109</v>
      </c>
      <c r="I830">
        <f ca="1">VLOOKUP(D830,PRC!$A$2:$B$21,2,0)*E830</f>
        <v>40000</v>
      </c>
      <c r="J830">
        <f t="shared" ca="1" si="392"/>
        <v>25996</v>
      </c>
      <c r="K830">
        <f ca="1">VLOOKUP(D830,PRC!$A$1:$C$21,3,0)*E830</f>
        <v>19200</v>
      </c>
      <c r="L830">
        <f t="shared" ca="1" si="412"/>
        <v>1000</v>
      </c>
      <c r="M830">
        <f t="shared" ca="1" si="413"/>
        <v>1000</v>
      </c>
      <c r="N830">
        <f t="shared" ca="1" si="414"/>
        <v>2000</v>
      </c>
      <c r="O830">
        <f t="shared" ca="1" si="415"/>
        <v>4000</v>
      </c>
      <c r="P830">
        <f t="shared" ca="1" si="416"/>
        <v>-1204</v>
      </c>
      <c r="Q830">
        <f ca="1">IF(P830&gt;0,1,0)</f>
        <v>0</v>
      </c>
      <c r="R830">
        <f t="shared" ca="1" si="393"/>
        <v>35</v>
      </c>
      <c r="S830">
        <f t="shared" ca="1" si="394"/>
        <v>2</v>
      </c>
      <c r="T830">
        <f t="shared" ca="1" si="395"/>
        <v>3</v>
      </c>
      <c r="U830">
        <f t="shared" ca="1" si="396"/>
        <v>4</v>
      </c>
      <c r="V830">
        <f t="shared" ca="1" si="397"/>
        <v>11</v>
      </c>
      <c r="X830">
        <f t="shared" si="401"/>
        <v>830</v>
      </c>
      <c r="Y830">
        <f t="shared" si="405"/>
        <v>452</v>
      </c>
      <c r="Z830">
        <f t="shared" si="402"/>
        <v>453</v>
      </c>
      <c r="AA830">
        <f t="shared" si="398"/>
        <v>951</v>
      </c>
      <c r="AB830">
        <f t="shared" si="399"/>
        <v>500</v>
      </c>
      <c r="AM830" t="str">
        <f t="shared" si="400"/>
        <v>201901LP</v>
      </c>
      <c r="AN830">
        <f t="shared" ca="1" si="407"/>
        <v>35.01</v>
      </c>
      <c r="AO830">
        <f t="shared" ca="1" si="408"/>
        <v>2.5</v>
      </c>
      <c r="AP830">
        <f t="shared" ca="1" si="409"/>
        <v>2.5</v>
      </c>
      <c r="AQ830">
        <f t="shared" ca="1" si="410"/>
        <v>5</v>
      </c>
      <c r="AR830">
        <f t="shared" ca="1" si="411"/>
        <v>10</v>
      </c>
      <c r="AS830">
        <f ca="1">P830/J830</f>
        <v>-4.631481766425604E-2</v>
      </c>
    </row>
    <row r="831" spans="1:45" hidden="1" outlineLevel="1" x14ac:dyDescent="0.4">
      <c r="A831">
        <f t="shared" si="389"/>
        <v>201901</v>
      </c>
      <c r="B831" t="s">
        <v>907</v>
      </c>
      <c r="C831" t="s">
        <v>647</v>
      </c>
      <c r="D831" t="str">
        <f t="shared" ca="1" si="406"/>
        <v>I102</v>
      </c>
      <c r="E831">
        <f t="shared" ca="1" si="390"/>
        <v>9</v>
      </c>
      <c r="F831">
        <f t="shared" ca="1" si="391"/>
        <v>31</v>
      </c>
      <c r="G831" t="str">
        <f t="shared" ca="1" si="403"/>
        <v>S10</v>
      </c>
      <c r="H831" t="str">
        <f t="shared" ca="1" si="404"/>
        <v>S101</v>
      </c>
      <c r="I831">
        <f ca="1">VLOOKUP(D831,PRC!$A$2:$B$21,2,0)*E831</f>
        <v>360000</v>
      </c>
      <c r="J831">
        <f t="shared" ca="1" si="392"/>
        <v>248395.99999999997</v>
      </c>
      <c r="K831">
        <f ca="1">VLOOKUP(D831,PRC!$A$1:$C$21,3,0)*E831</f>
        <v>169200</v>
      </c>
      <c r="L831">
        <f t="shared" ca="1" si="412"/>
        <v>7000</v>
      </c>
      <c r="M831">
        <f t="shared" ca="1" si="413"/>
        <v>11000</v>
      </c>
      <c r="N831">
        <f t="shared" ca="1" si="414"/>
        <v>18000</v>
      </c>
      <c r="O831">
        <f t="shared" ca="1" si="415"/>
        <v>43000</v>
      </c>
      <c r="P831">
        <f t="shared" ca="1" si="416"/>
        <v>195.9999999999709</v>
      </c>
      <c r="Q831">
        <f ca="1">IF(P831&gt;0,1,0)</f>
        <v>1</v>
      </c>
      <c r="R831">
        <f t="shared" ca="1" si="393"/>
        <v>31</v>
      </c>
      <c r="S831">
        <f t="shared" ca="1" si="394"/>
        <v>2</v>
      </c>
      <c r="T831">
        <f t="shared" ca="1" si="395"/>
        <v>3</v>
      </c>
      <c r="U831">
        <f t="shared" ca="1" si="396"/>
        <v>5</v>
      </c>
      <c r="V831">
        <f t="shared" ca="1" si="397"/>
        <v>12</v>
      </c>
      <c r="X831">
        <f t="shared" si="401"/>
        <v>831</v>
      </c>
      <c r="Y831">
        <f t="shared" si="405"/>
        <v>452</v>
      </c>
      <c r="Z831">
        <f t="shared" si="402"/>
        <v>453</v>
      </c>
      <c r="AA831">
        <f t="shared" si="398"/>
        <v>951</v>
      </c>
      <c r="AB831">
        <f t="shared" si="399"/>
        <v>500</v>
      </c>
      <c r="AM831" t="str">
        <f t="shared" si="400"/>
        <v>201901LP</v>
      </c>
      <c r="AN831">
        <f t="shared" ca="1" si="407"/>
        <v>31.001111111111122</v>
      </c>
      <c r="AO831">
        <f t="shared" ca="1" si="408"/>
        <v>1.9444444444444444</v>
      </c>
      <c r="AP831">
        <f t="shared" ca="1" si="409"/>
        <v>3.0555555555555554</v>
      </c>
      <c r="AQ831">
        <f t="shared" ca="1" si="410"/>
        <v>5</v>
      </c>
      <c r="AR831">
        <f t="shared" ca="1" si="411"/>
        <v>11.944444444444445</v>
      </c>
      <c r="AS831">
        <f ca="1">P831/J831</f>
        <v>7.8906262580706176E-4</v>
      </c>
    </row>
    <row r="832" spans="1:45" hidden="1" outlineLevel="1" x14ac:dyDescent="0.4">
      <c r="A832">
        <f t="shared" si="389"/>
        <v>201901</v>
      </c>
      <c r="B832" t="s">
        <v>908</v>
      </c>
      <c r="C832" t="s">
        <v>647</v>
      </c>
      <c r="D832" t="str">
        <f t="shared" ca="1" si="406"/>
        <v>I111</v>
      </c>
      <c r="E832">
        <f t="shared" ca="1" si="390"/>
        <v>5</v>
      </c>
      <c r="F832">
        <f t="shared" ca="1" si="391"/>
        <v>31</v>
      </c>
      <c r="G832" t="str">
        <f t="shared" ca="1" si="403"/>
        <v>S10</v>
      </c>
      <c r="H832" t="str">
        <f t="shared" ca="1" si="404"/>
        <v>S108</v>
      </c>
      <c r="I832">
        <f ca="1">VLOOKUP(D832,PRC!$A$2:$B$21,2,0)*E832</f>
        <v>750000</v>
      </c>
      <c r="J832">
        <f t="shared" ca="1" si="392"/>
        <v>494995.99999999994</v>
      </c>
      <c r="K832">
        <f ca="1">VLOOKUP(D832,PRC!$A$1:$C$21,3,0)*E832</f>
        <v>397500</v>
      </c>
      <c r="L832">
        <f t="shared" ca="1" si="412"/>
        <v>8000</v>
      </c>
      <c r="M832">
        <f t="shared" ca="1" si="413"/>
        <v>15000</v>
      </c>
      <c r="N832">
        <f t="shared" ca="1" si="414"/>
        <v>15000</v>
      </c>
      <c r="O832">
        <f t="shared" ca="1" si="415"/>
        <v>113000</v>
      </c>
      <c r="P832">
        <f t="shared" ca="1" si="416"/>
        <v>-53504.000000000058</v>
      </c>
      <c r="Q832">
        <f ca="1">IF(P832&gt;0,1,0)</f>
        <v>0</v>
      </c>
      <c r="R832">
        <f t="shared" ca="1" si="393"/>
        <v>34</v>
      </c>
      <c r="S832">
        <f t="shared" ca="1" si="394"/>
        <v>1</v>
      </c>
      <c r="T832">
        <f t="shared" ca="1" si="395"/>
        <v>2</v>
      </c>
      <c r="U832">
        <f t="shared" ca="1" si="396"/>
        <v>2</v>
      </c>
      <c r="V832">
        <f t="shared" ca="1" si="397"/>
        <v>15</v>
      </c>
      <c r="X832">
        <f t="shared" si="401"/>
        <v>832</v>
      </c>
      <c r="Y832">
        <f t="shared" si="405"/>
        <v>452</v>
      </c>
      <c r="Z832">
        <f t="shared" si="402"/>
        <v>453</v>
      </c>
      <c r="AA832">
        <f t="shared" si="398"/>
        <v>951</v>
      </c>
      <c r="AB832">
        <f t="shared" si="399"/>
        <v>500</v>
      </c>
      <c r="AM832" t="str">
        <f t="shared" si="400"/>
        <v>201901LP</v>
      </c>
      <c r="AN832">
        <f t="shared" ca="1" si="407"/>
        <v>34.000533333333337</v>
      </c>
      <c r="AO832">
        <f t="shared" ca="1" si="408"/>
        <v>1.0666666666666667</v>
      </c>
      <c r="AP832">
        <f t="shared" ca="1" si="409"/>
        <v>2</v>
      </c>
      <c r="AQ832">
        <f t="shared" ca="1" si="410"/>
        <v>2</v>
      </c>
      <c r="AR832">
        <f t="shared" ca="1" si="411"/>
        <v>15.066666666666666</v>
      </c>
      <c r="AS832">
        <f ca="1">P832/J832</f>
        <v>-0.108089762341514</v>
      </c>
    </row>
    <row r="833" spans="1:45" hidden="1" outlineLevel="1" x14ac:dyDescent="0.4">
      <c r="A833">
        <f t="shared" si="389"/>
        <v>201901</v>
      </c>
      <c r="B833" t="s">
        <v>909</v>
      </c>
      <c r="C833" t="s">
        <v>647</v>
      </c>
      <c r="D833" t="str">
        <f t="shared" ca="1" si="406"/>
        <v>I101</v>
      </c>
      <c r="E833">
        <f t="shared" ca="1" si="390"/>
        <v>7</v>
      </c>
      <c r="F833">
        <f t="shared" ca="1" si="391"/>
        <v>30</v>
      </c>
      <c r="G833" t="str">
        <f t="shared" ca="1" si="403"/>
        <v>S10</v>
      </c>
      <c r="H833" t="str">
        <f t="shared" ca="1" si="404"/>
        <v>S106</v>
      </c>
      <c r="I833">
        <f ca="1">VLOOKUP(D833,PRC!$A$2:$B$21,2,0)*E833</f>
        <v>210000</v>
      </c>
      <c r="J833">
        <f t="shared" ca="1" si="392"/>
        <v>146996</v>
      </c>
      <c r="K833">
        <f ca="1">VLOOKUP(D833,PRC!$A$1:$C$21,3,0)*E833</f>
        <v>109200</v>
      </c>
      <c r="L833">
        <f t="shared" ca="1" si="412"/>
        <v>6000</v>
      </c>
      <c r="M833">
        <f t="shared" ca="1" si="413"/>
        <v>6000</v>
      </c>
      <c r="N833">
        <f t="shared" ca="1" si="414"/>
        <v>6000</v>
      </c>
      <c r="O833">
        <f t="shared" ca="1" si="415"/>
        <v>29000</v>
      </c>
      <c r="P833">
        <f t="shared" ca="1" si="416"/>
        <v>-9204</v>
      </c>
      <c r="Q833">
        <f ca="1">IF(P833&gt;0,1,0)</f>
        <v>0</v>
      </c>
      <c r="R833">
        <f t="shared" ca="1" si="393"/>
        <v>30</v>
      </c>
      <c r="S833">
        <f t="shared" ca="1" si="394"/>
        <v>3</v>
      </c>
      <c r="T833">
        <f t="shared" ca="1" si="395"/>
        <v>3</v>
      </c>
      <c r="U833">
        <f t="shared" ca="1" si="396"/>
        <v>3</v>
      </c>
      <c r="V833">
        <f t="shared" ca="1" si="397"/>
        <v>14</v>
      </c>
      <c r="X833">
        <f t="shared" si="401"/>
        <v>833</v>
      </c>
      <c r="Y833">
        <f t="shared" si="405"/>
        <v>452</v>
      </c>
      <c r="Z833">
        <f t="shared" si="402"/>
        <v>453</v>
      </c>
      <c r="AA833">
        <f t="shared" si="398"/>
        <v>951</v>
      </c>
      <c r="AB833">
        <f t="shared" si="399"/>
        <v>500</v>
      </c>
      <c r="AM833" t="str">
        <f t="shared" si="400"/>
        <v>201901LP</v>
      </c>
      <c r="AN833">
        <f t="shared" ca="1" si="407"/>
        <v>30.001904761904761</v>
      </c>
      <c r="AO833">
        <f t="shared" ca="1" si="408"/>
        <v>2.8571428571428572</v>
      </c>
      <c r="AP833">
        <f t="shared" ca="1" si="409"/>
        <v>2.8571428571428572</v>
      </c>
      <c r="AQ833">
        <f t="shared" ca="1" si="410"/>
        <v>2.8571428571428572</v>
      </c>
      <c r="AR833">
        <f t="shared" ca="1" si="411"/>
        <v>13.80952380952381</v>
      </c>
      <c r="AS833">
        <f ca="1">P833/J833</f>
        <v>-6.2613948678875611E-2</v>
      </c>
    </row>
    <row r="834" spans="1:45" hidden="1" outlineLevel="1" x14ac:dyDescent="0.4">
      <c r="A834">
        <f t="shared" si="389"/>
        <v>201901</v>
      </c>
      <c r="B834" t="s">
        <v>910</v>
      </c>
      <c r="C834" t="s">
        <v>647</v>
      </c>
      <c r="D834" t="str">
        <f t="shared" ca="1" si="406"/>
        <v>I108</v>
      </c>
      <c r="E834">
        <f t="shared" ca="1" si="390"/>
        <v>6</v>
      </c>
      <c r="F834">
        <f t="shared" ca="1" si="391"/>
        <v>32</v>
      </c>
      <c r="G834" t="str">
        <f t="shared" ca="1" si="403"/>
        <v>S10</v>
      </c>
      <c r="H834" t="str">
        <f t="shared" ca="1" si="404"/>
        <v>S105</v>
      </c>
      <c r="I834">
        <f ca="1">VLOOKUP(D834,PRC!$A$2:$B$21,2,0)*E834</f>
        <v>240000</v>
      </c>
      <c r="J834">
        <f t="shared" ca="1" si="392"/>
        <v>167996</v>
      </c>
      <c r="K834">
        <f ca="1">VLOOKUP(D834,PRC!$A$1:$C$21,3,0)*E834</f>
        <v>110400</v>
      </c>
      <c r="L834">
        <f t="shared" ca="1" si="412"/>
        <v>7000</v>
      </c>
      <c r="M834">
        <f t="shared" ca="1" si="413"/>
        <v>5000</v>
      </c>
      <c r="N834">
        <f t="shared" ca="1" si="414"/>
        <v>7000</v>
      </c>
      <c r="O834">
        <f t="shared" ca="1" si="415"/>
        <v>36000</v>
      </c>
      <c r="P834">
        <f t="shared" ca="1" si="416"/>
        <v>2596</v>
      </c>
      <c r="Q834">
        <f ca="1">IF(P834&gt;0,1,0)</f>
        <v>1</v>
      </c>
      <c r="R834">
        <f t="shared" ca="1" si="393"/>
        <v>30</v>
      </c>
      <c r="S834">
        <f t="shared" ca="1" si="394"/>
        <v>3</v>
      </c>
      <c r="T834">
        <f t="shared" ca="1" si="395"/>
        <v>2</v>
      </c>
      <c r="U834">
        <f t="shared" ca="1" si="396"/>
        <v>3</v>
      </c>
      <c r="V834">
        <f t="shared" ca="1" si="397"/>
        <v>15</v>
      </c>
      <c r="X834">
        <f t="shared" si="401"/>
        <v>834</v>
      </c>
      <c r="Y834">
        <f t="shared" si="405"/>
        <v>452</v>
      </c>
      <c r="Z834">
        <f t="shared" si="402"/>
        <v>453</v>
      </c>
      <c r="AA834">
        <f t="shared" si="398"/>
        <v>951</v>
      </c>
      <c r="AB834">
        <f t="shared" si="399"/>
        <v>500</v>
      </c>
      <c r="AM834" t="str">
        <f t="shared" si="400"/>
        <v>201901LP</v>
      </c>
      <c r="AN834">
        <f t="shared" ca="1" si="407"/>
        <v>30.001666666666672</v>
      </c>
      <c r="AO834">
        <f t="shared" ca="1" si="408"/>
        <v>2.9166666666666665</v>
      </c>
      <c r="AP834">
        <f t="shared" ca="1" si="409"/>
        <v>2.083333333333333</v>
      </c>
      <c r="AQ834">
        <f t="shared" ca="1" si="410"/>
        <v>2.9166666666666665</v>
      </c>
      <c r="AR834">
        <f t="shared" ca="1" si="411"/>
        <v>15</v>
      </c>
      <c r="AS834">
        <f ca="1">P834/J834</f>
        <v>1.5452748874973214E-2</v>
      </c>
    </row>
    <row r="835" spans="1:45" hidden="1" outlineLevel="1" x14ac:dyDescent="0.4">
      <c r="A835">
        <f t="shared" ref="A835:A898" si="417">IF(BA835="",A834,BA835)</f>
        <v>201901</v>
      </c>
      <c r="B835" t="s">
        <v>911</v>
      </c>
      <c r="C835" t="s">
        <v>647</v>
      </c>
      <c r="D835" t="str">
        <f t="shared" ca="1" si="406"/>
        <v>I119</v>
      </c>
      <c r="E835">
        <f t="shared" ref="E835:E898" ca="1" si="418">RANDBETWEEN(INDIRECT("AD"&amp;Y835),INDIRECT("AD"&amp;Z835))</f>
        <v>7</v>
      </c>
      <c r="F835">
        <f t="shared" ref="F835:F898" ca="1" si="419">RANDBETWEEN(INDIRECT("AF"&amp;Y835),INDIRECT("AF"&amp;Z835))</f>
        <v>35</v>
      </c>
      <c r="G835" t="str">
        <f t="shared" ca="1" si="403"/>
        <v>S11</v>
      </c>
      <c r="H835" t="str">
        <f t="shared" ca="1" si="404"/>
        <v>S115</v>
      </c>
      <c r="I835">
        <f ca="1">VLOOKUP(D835,PRC!$A$2:$B$21,2,0)*E835</f>
        <v>665000</v>
      </c>
      <c r="J835">
        <f t="shared" ref="J835:J898" ca="1" si="420">I835*(1-R835/100)-4</f>
        <v>438895.99999999994</v>
      </c>
      <c r="K835">
        <f ca="1">VLOOKUP(D835,PRC!$A$1:$C$21,3,0)*E835</f>
        <v>319200</v>
      </c>
      <c r="L835">
        <f t="shared" ca="1" si="412"/>
        <v>13000</v>
      </c>
      <c r="M835">
        <f t="shared" ca="1" si="413"/>
        <v>7000</v>
      </c>
      <c r="N835">
        <f t="shared" ca="1" si="414"/>
        <v>13000</v>
      </c>
      <c r="O835">
        <f t="shared" ca="1" si="415"/>
        <v>100000</v>
      </c>
      <c r="P835">
        <f t="shared" ca="1" si="416"/>
        <v>-13304.000000000058</v>
      </c>
      <c r="Q835">
        <f ca="1">IF(P835&gt;0,1,0)</f>
        <v>0</v>
      </c>
      <c r="R835">
        <f t="shared" ref="R835:R898" ca="1" si="421">RANDBETWEEN(INDIRECT("AF"&amp;$Y835),INDIRECT("AF"&amp;$Z835))</f>
        <v>34</v>
      </c>
      <c r="S835">
        <f t="shared" ref="S835:S898" ca="1" si="422">RANDBETWEEN(INDIRECT("AG"&amp;$Y835),INDIRECT("AG"&amp;$Z835))</f>
        <v>2</v>
      </c>
      <c r="T835">
        <f t="shared" ref="T835:T898" ca="1" si="423">RANDBETWEEN(INDIRECT("AH"&amp;$Y835),INDIRECT("AH"&amp;$Z835))</f>
        <v>1</v>
      </c>
      <c r="U835">
        <f t="shared" ref="U835:U898" ca="1" si="424">RANDBETWEEN(INDIRECT("Ai"&amp;$Y835),INDIRECT("Ai"&amp;$Z835))</f>
        <v>2</v>
      </c>
      <c r="V835">
        <f t="shared" ref="V835:V898" ca="1" si="425">RANDBETWEEN(INDIRECT("Aj"&amp;$Y835),INDIRECT("Aj"&amp;$Z835))</f>
        <v>15</v>
      </c>
      <c r="X835">
        <f t="shared" si="401"/>
        <v>835</v>
      </c>
      <c r="Y835">
        <f t="shared" si="405"/>
        <v>452</v>
      </c>
      <c r="Z835">
        <f t="shared" si="402"/>
        <v>453</v>
      </c>
      <c r="AA835">
        <f t="shared" ref="AA835:AA898" si="426">Y835+AB835-1</f>
        <v>951</v>
      </c>
      <c r="AB835">
        <f t="shared" ref="AB835:AB898" si="427">COUNTIF(AM$2:AM$100100,AM835)</f>
        <v>500</v>
      </c>
      <c r="AM835" t="str">
        <f t="shared" ref="AM835:AM898" si="428">A835&amp;C835</f>
        <v>201901LP</v>
      </c>
      <c r="AN835">
        <f t="shared" ca="1" si="407"/>
        <v>34.000601503759412</v>
      </c>
      <c r="AO835">
        <f t="shared" ca="1" si="408"/>
        <v>1.9548872180451129</v>
      </c>
      <c r="AP835">
        <f t="shared" ca="1" si="409"/>
        <v>1.0526315789473684</v>
      </c>
      <c r="AQ835">
        <f t="shared" ca="1" si="410"/>
        <v>1.9548872180451129</v>
      </c>
      <c r="AR835">
        <f t="shared" ca="1" si="411"/>
        <v>15.037593984962406</v>
      </c>
      <c r="AS835">
        <f ca="1">P835/J835</f>
        <v>-3.0312420254456775E-2</v>
      </c>
    </row>
    <row r="836" spans="1:45" hidden="1" outlineLevel="1" x14ac:dyDescent="0.4">
      <c r="A836">
        <f t="shared" si="417"/>
        <v>201901</v>
      </c>
      <c r="B836" t="s">
        <v>912</v>
      </c>
      <c r="C836" t="s">
        <v>647</v>
      </c>
      <c r="D836" t="str">
        <f t="shared" ca="1" si="406"/>
        <v>I109</v>
      </c>
      <c r="E836">
        <f t="shared" ca="1" si="418"/>
        <v>6</v>
      </c>
      <c r="F836">
        <f t="shared" ca="1" si="419"/>
        <v>32</v>
      </c>
      <c r="G836" t="str">
        <f t="shared" ca="1" si="403"/>
        <v>S11</v>
      </c>
      <c r="H836" t="str">
        <f t="shared" ca="1" si="404"/>
        <v>S119</v>
      </c>
      <c r="I836">
        <f ca="1">VLOOKUP(D836,PRC!$A$2:$B$21,2,0)*E836</f>
        <v>3000000</v>
      </c>
      <c r="J836">
        <f t="shared" ca="1" si="420"/>
        <v>2099996</v>
      </c>
      <c r="K836">
        <f ca="1">VLOOKUP(D836,PRC!$A$1:$C$21,3,0)*E836</f>
        <v>1200000</v>
      </c>
      <c r="L836">
        <f t="shared" ca="1" si="412"/>
        <v>60000</v>
      </c>
      <c r="M836">
        <f t="shared" ca="1" si="413"/>
        <v>30000</v>
      </c>
      <c r="N836">
        <f t="shared" ca="1" si="414"/>
        <v>150000</v>
      </c>
      <c r="O836">
        <f t="shared" ca="1" si="415"/>
        <v>330000</v>
      </c>
      <c r="P836">
        <f t="shared" ca="1" si="416"/>
        <v>329996</v>
      </c>
      <c r="Q836">
        <f ca="1">IF(P836&gt;0,1,0)</f>
        <v>1</v>
      </c>
      <c r="R836">
        <f t="shared" ca="1" si="421"/>
        <v>30</v>
      </c>
      <c r="S836">
        <f t="shared" ca="1" si="422"/>
        <v>2</v>
      </c>
      <c r="T836">
        <f t="shared" ca="1" si="423"/>
        <v>1</v>
      </c>
      <c r="U836">
        <f t="shared" ca="1" si="424"/>
        <v>5</v>
      </c>
      <c r="V836">
        <f t="shared" ca="1" si="425"/>
        <v>11</v>
      </c>
      <c r="X836">
        <f t="shared" ref="X836:X899" si="429">X835+1</f>
        <v>836</v>
      </c>
      <c r="Y836">
        <f t="shared" si="405"/>
        <v>452</v>
      </c>
      <c r="Z836">
        <f t="shared" ref="Z836:Z899" si="430">Y836+1</f>
        <v>453</v>
      </c>
      <c r="AA836">
        <f t="shared" si="426"/>
        <v>951</v>
      </c>
      <c r="AB836">
        <f t="shared" si="427"/>
        <v>500</v>
      </c>
      <c r="AM836" t="str">
        <f t="shared" si="428"/>
        <v>201901LP</v>
      </c>
      <c r="AN836">
        <f t="shared" ca="1" si="407"/>
        <v>30.000133333333334</v>
      </c>
      <c r="AO836">
        <f t="shared" ca="1" si="408"/>
        <v>2</v>
      </c>
      <c r="AP836">
        <f t="shared" ca="1" si="409"/>
        <v>1</v>
      </c>
      <c r="AQ836">
        <f t="shared" ca="1" si="410"/>
        <v>5</v>
      </c>
      <c r="AR836">
        <f t="shared" ca="1" si="411"/>
        <v>11</v>
      </c>
      <c r="AS836">
        <f ca="1">P836/J836</f>
        <v>0.15714125169762228</v>
      </c>
    </row>
    <row r="837" spans="1:45" hidden="1" outlineLevel="1" x14ac:dyDescent="0.4">
      <c r="A837">
        <f t="shared" si="417"/>
        <v>201901</v>
      </c>
      <c r="B837" t="s">
        <v>913</v>
      </c>
      <c r="C837" t="s">
        <v>647</v>
      </c>
      <c r="D837" t="str">
        <f t="shared" ca="1" si="406"/>
        <v>I102</v>
      </c>
      <c r="E837">
        <f t="shared" ca="1" si="418"/>
        <v>9</v>
      </c>
      <c r="F837">
        <f t="shared" ca="1" si="419"/>
        <v>30</v>
      </c>
      <c r="G837" t="str">
        <f t="shared" ref="G837:G900" ca="1" si="431">LEFT(H837,3)</f>
        <v>S10</v>
      </c>
      <c r="H837" t="str">
        <f t="shared" ref="H837:H900" ca="1" si="432">"S"&amp;RANDBETWEEN(101,120)</f>
        <v>S104</v>
      </c>
      <c r="I837">
        <f ca="1">VLOOKUP(D837,PRC!$A$2:$B$21,2,0)*E837</f>
        <v>360000</v>
      </c>
      <c r="J837">
        <f t="shared" ca="1" si="420"/>
        <v>241195.99999999997</v>
      </c>
      <c r="K837">
        <f ca="1">VLOOKUP(D837,PRC!$A$1:$C$21,3,0)*E837</f>
        <v>169200</v>
      </c>
      <c r="L837">
        <f t="shared" ca="1" si="412"/>
        <v>4000</v>
      </c>
      <c r="M837">
        <f t="shared" ca="1" si="413"/>
        <v>4000</v>
      </c>
      <c r="N837">
        <f t="shared" ca="1" si="414"/>
        <v>7000</v>
      </c>
      <c r="O837">
        <f t="shared" ca="1" si="415"/>
        <v>40000</v>
      </c>
      <c r="P837">
        <f t="shared" ca="1" si="416"/>
        <v>16995.999999999971</v>
      </c>
      <c r="Q837">
        <f ca="1">IF(P837&gt;0,1,0)</f>
        <v>1</v>
      </c>
      <c r="R837">
        <f t="shared" ca="1" si="421"/>
        <v>33</v>
      </c>
      <c r="S837">
        <f t="shared" ca="1" si="422"/>
        <v>1</v>
      </c>
      <c r="T837">
        <f t="shared" ca="1" si="423"/>
        <v>1</v>
      </c>
      <c r="U837">
        <f t="shared" ca="1" si="424"/>
        <v>2</v>
      </c>
      <c r="V837">
        <f t="shared" ca="1" si="425"/>
        <v>11</v>
      </c>
      <c r="X837">
        <f t="shared" si="429"/>
        <v>837</v>
      </c>
      <c r="Y837">
        <f t="shared" ref="Y837:Y900" si="433">IF(C837=C836,Y836,X837)</f>
        <v>452</v>
      </c>
      <c r="Z837">
        <f t="shared" si="430"/>
        <v>453</v>
      </c>
      <c r="AA837">
        <f t="shared" si="426"/>
        <v>951</v>
      </c>
      <c r="AB837">
        <f t="shared" si="427"/>
        <v>500</v>
      </c>
      <c r="AM837" t="str">
        <f t="shared" si="428"/>
        <v>201901LP</v>
      </c>
      <c r="AN837">
        <f t="shared" ca="1" si="407"/>
        <v>33.001111111111115</v>
      </c>
      <c r="AO837">
        <f t="shared" ca="1" si="408"/>
        <v>1.1111111111111112</v>
      </c>
      <c r="AP837">
        <f t="shared" ca="1" si="409"/>
        <v>1.1111111111111112</v>
      </c>
      <c r="AQ837">
        <f t="shared" ca="1" si="410"/>
        <v>1.9444444444444444</v>
      </c>
      <c r="AR837">
        <f t="shared" ca="1" si="411"/>
        <v>11.111111111111111</v>
      </c>
      <c r="AS837">
        <f ca="1">P837/J837</f>
        <v>7.0465513524270607E-2</v>
      </c>
    </row>
    <row r="838" spans="1:45" hidden="1" outlineLevel="1" x14ac:dyDescent="0.4">
      <c r="A838">
        <f t="shared" si="417"/>
        <v>201901</v>
      </c>
      <c r="B838" t="s">
        <v>914</v>
      </c>
      <c r="C838" t="s">
        <v>647</v>
      </c>
      <c r="D838" t="str">
        <f t="shared" ref="D838:D901" ca="1" si="434">"I"&amp;RANDBETWEEN(101,120)</f>
        <v>I102</v>
      </c>
      <c r="E838">
        <f t="shared" ca="1" si="418"/>
        <v>5</v>
      </c>
      <c r="F838">
        <f t="shared" ca="1" si="419"/>
        <v>31</v>
      </c>
      <c r="G838" t="str">
        <f t="shared" ca="1" si="431"/>
        <v>S10</v>
      </c>
      <c r="H838" t="str">
        <f t="shared" ca="1" si="432"/>
        <v>S105</v>
      </c>
      <c r="I838">
        <f ca="1">VLOOKUP(D838,PRC!$A$2:$B$21,2,0)*E838</f>
        <v>200000</v>
      </c>
      <c r="J838">
        <f t="shared" ca="1" si="420"/>
        <v>135996</v>
      </c>
      <c r="K838">
        <f ca="1">VLOOKUP(D838,PRC!$A$1:$C$21,3,0)*E838</f>
        <v>94000</v>
      </c>
      <c r="L838">
        <f t="shared" ca="1" si="412"/>
        <v>2000</v>
      </c>
      <c r="M838">
        <f t="shared" ca="1" si="413"/>
        <v>2000</v>
      </c>
      <c r="N838">
        <f t="shared" ca="1" si="414"/>
        <v>6000</v>
      </c>
      <c r="O838">
        <f t="shared" ca="1" si="415"/>
        <v>24000</v>
      </c>
      <c r="P838">
        <f t="shared" ca="1" si="416"/>
        <v>7996</v>
      </c>
      <c r="Q838">
        <f ca="1">IF(P838&gt;0,1,0)</f>
        <v>1</v>
      </c>
      <c r="R838">
        <f t="shared" ca="1" si="421"/>
        <v>32</v>
      </c>
      <c r="S838">
        <f t="shared" ca="1" si="422"/>
        <v>1</v>
      </c>
      <c r="T838">
        <f t="shared" ca="1" si="423"/>
        <v>1</v>
      </c>
      <c r="U838">
        <f t="shared" ca="1" si="424"/>
        <v>3</v>
      </c>
      <c r="V838">
        <f t="shared" ca="1" si="425"/>
        <v>12</v>
      </c>
      <c r="X838">
        <f t="shared" si="429"/>
        <v>838</v>
      </c>
      <c r="Y838">
        <f t="shared" si="433"/>
        <v>452</v>
      </c>
      <c r="Z838">
        <f t="shared" si="430"/>
        <v>453</v>
      </c>
      <c r="AA838">
        <f t="shared" si="426"/>
        <v>951</v>
      </c>
      <c r="AB838">
        <f t="shared" si="427"/>
        <v>500</v>
      </c>
      <c r="AM838" t="str">
        <f t="shared" si="428"/>
        <v>201901LP</v>
      </c>
      <c r="AN838">
        <f t="shared" ca="1" si="407"/>
        <v>32.001999999999995</v>
      </c>
      <c r="AO838">
        <f t="shared" ca="1" si="408"/>
        <v>1</v>
      </c>
      <c r="AP838">
        <f t="shared" ca="1" si="409"/>
        <v>1</v>
      </c>
      <c r="AQ838">
        <f t="shared" ca="1" si="410"/>
        <v>3</v>
      </c>
      <c r="AR838">
        <f t="shared" ca="1" si="411"/>
        <v>12</v>
      </c>
      <c r="AS838">
        <f ca="1">P838/J838</f>
        <v>5.8795846936674605E-2</v>
      </c>
    </row>
    <row r="839" spans="1:45" hidden="1" outlineLevel="1" x14ac:dyDescent="0.4">
      <c r="A839">
        <f t="shared" si="417"/>
        <v>201901</v>
      </c>
      <c r="B839" t="s">
        <v>915</v>
      </c>
      <c r="C839" t="s">
        <v>647</v>
      </c>
      <c r="D839" t="str">
        <f t="shared" ca="1" si="434"/>
        <v>I102</v>
      </c>
      <c r="E839">
        <f t="shared" ca="1" si="418"/>
        <v>7</v>
      </c>
      <c r="F839">
        <f t="shared" ca="1" si="419"/>
        <v>30</v>
      </c>
      <c r="G839" t="str">
        <f t="shared" ca="1" si="431"/>
        <v>S11</v>
      </c>
      <c r="H839" t="str">
        <f t="shared" ca="1" si="432"/>
        <v>S110</v>
      </c>
      <c r="I839">
        <f ca="1">VLOOKUP(D839,PRC!$A$2:$B$21,2,0)*E839</f>
        <v>280000</v>
      </c>
      <c r="J839">
        <f t="shared" ca="1" si="420"/>
        <v>195996</v>
      </c>
      <c r="K839">
        <f ca="1">VLOOKUP(D839,PRC!$A$1:$C$21,3,0)*E839</f>
        <v>131600</v>
      </c>
      <c r="L839">
        <f t="shared" ca="1" si="412"/>
        <v>8000</v>
      </c>
      <c r="M839">
        <f t="shared" ca="1" si="413"/>
        <v>3000</v>
      </c>
      <c r="N839">
        <f t="shared" ca="1" si="414"/>
        <v>8000</v>
      </c>
      <c r="O839">
        <f t="shared" ca="1" si="415"/>
        <v>28000</v>
      </c>
      <c r="P839">
        <f t="shared" ca="1" si="416"/>
        <v>17396</v>
      </c>
      <c r="Q839">
        <f ca="1">IF(P839&gt;0,1,0)</f>
        <v>1</v>
      </c>
      <c r="R839">
        <f t="shared" ca="1" si="421"/>
        <v>30</v>
      </c>
      <c r="S839">
        <f t="shared" ca="1" si="422"/>
        <v>3</v>
      </c>
      <c r="T839">
        <f t="shared" ca="1" si="423"/>
        <v>1</v>
      </c>
      <c r="U839">
        <f t="shared" ca="1" si="424"/>
        <v>3</v>
      </c>
      <c r="V839">
        <f t="shared" ca="1" si="425"/>
        <v>10</v>
      </c>
      <c r="X839">
        <f t="shared" si="429"/>
        <v>839</v>
      </c>
      <c r="Y839">
        <f t="shared" si="433"/>
        <v>452</v>
      </c>
      <c r="Z839">
        <f t="shared" si="430"/>
        <v>453</v>
      </c>
      <c r="AA839">
        <f t="shared" si="426"/>
        <v>951</v>
      </c>
      <c r="AB839">
        <f t="shared" si="427"/>
        <v>500</v>
      </c>
      <c r="AM839" t="str">
        <f t="shared" si="428"/>
        <v>201901LP</v>
      </c>
      <c r="AN839">
        <f t="shared" ca="1" si="407"/>
        <v>30.001428571428569</v>
      </c>
      <c r="AO839">
        <f t="shared" ca="1" si="408"/>
        <v>2.8571428571428572</v>
      </c>
      <c r="AP839">
        <f t="shared" ca="1" si="409"/>
        <v>1.0714285714285714</v>
      </c>
      <c r="AQ839">
        <f t="shared" ca="1" si="410"/>
        <v>2.8571428571428572</v>
      </c>
      <c r="AR839">
        <f t="shared" ca="1" si="411"/>
        <v>10</v>
      </c>
      <c r="AS839">
        <f ca="1">P839/J839</f>
        <v>8.8756913406396049E-2</v>
      </c>
    </row>
    <row r="840" spans="1:45" hidden="1" outlineLevel="1" x14ac:dyDescent="0.4">
      <c r="A840">
        <f t="shared" si="417"/>
        <v>201901</v>
      </c>
      <c r="B840" t="s">
        <v>916</v>
      </c>
      <c r="C840" t="s">
        <v>647</v>
      </c>
      <c r="D840" t="str">
        <f t="shared" ca="1" si="434"/>
        <v>I118</v>
      </c>
      <c r="E840">
        <f t="shared" ca="1" si="418"/>
        <v>6</v>
      </c>
      <c r="F840">
        <f t="shared" ca="1" si="419"/>
        <v>30</v>
      </c>
      <c r="G840" t="str">
        <f t="shared" ca="1" si="431"/>
        <v>S12</v>
      </c>
      <c r="H840" t="str">
        <f t="shared" ca="1" si="432"/>
        <v>S120</v>
      </c>
      <c r="I840">
        <f ca="1">VLOOKUP(D840,PRC!$A$2:$B$21,2,0)*E840</f>
        <v>3180000</v>
      </c>
      <c r="J840">
        <f t="shared" ca="1" si="420"/>
        <v>2098795.9999999995</v>
      </c>
      <c r="K840">
        <f ca="1">VLOOKUP(D840,PRC!$A$1:$C$21,3,0)*E840</f>
        <v>1335600</v>
      </c>
      <c r="L840">
        <f t="shared" ca="1" si="412"/>
        <v>64000</v>
      </c>
      <c r="M840">
        <f t="shared" ca="1" si="413"/>
        <v>95000</v>
      </c>
      <c r="N840">
        <f t="shared" ca="1" si="414"/>
        <v>159000</v>
      </c>
      <c r="O840">
        <f t="shared" ca="1" si="415"/>
        <v>445000</v>
      </c>
      <c r="P840">
        <f t="shared" ca="1" si="416"/>
        <v>195.99999999953434</v>
      </c>
      <c r="Q840">
        <f ca="1">IF(P840&gt;0,1,0)</f>
        <v>1</v>
      </c>
      <c r="R840">
        <f t="shared" ca="1" si="421"/>
        <v>34</v>
      </c>
      <c r="S840">
        <f t="shared" ca="1" si="422"/>
        <v>2</v>
      </c>
      <c r="T840">
        <f t="shared" ca="1" si="423"/>
        <v>3</v>
      </c>
      <c r="U840">
        <f t="shared" ca="1" si="424"/>
        <v>5</v>
      </c>
      <c r="V840">
        <f t="shared" ca="1" si="425"/>
        <v>14</v>
      </c>
      <c r="X840">
        <f t="shared" si="429"/>
        <v>840</v>
      </c>
      <c r="Y840">
        <f t="shared" si="433"/>
        <v>452</v>
      </c>
      <c r="Z840">
        <f t="shared" si="430"/>
        <v>453</v>
      </c>
      <c r="AA840">
        <f t="shared" si="426"/>
        <v>951</v>
      </c>
      <c r="AB840">
        <f t="shared" si="427"/>
        <v>500</v>
      </c>
      <c r="AM840" t="str">
        <f t="shared" si="428"/>
        <v>201901LP</v>
      </c>
      <c r="AN840">
        <f t="shared" ref="AN840:AN903" ca="1" si="435">(1-J840/I840)*100</f>
        <v>34.000125786163537</v>
      </c>
      <c r="AO840">
        <f t="shared" ref="AO840:AO903" ca="1" si="436">L840/$I840*100</f>
        <v>2.0125786163522013</v>
      </c>
      <c r="AP840">
        <f t="shared" ref="AP840:AP903" ca="1" si="437">M840/$I840*100</f>
        <v>2.9874213836477987</v>
      </c>
      <c r="AQ840">
        <f t="shared" ref="AQ840:AQ903" ca="1" si="438">N840/$I840*100</f>
        <v>5</v>
      </c>
      <c r="AR840">
        <f t="shared" ref="AR840:AR903" ca="1" si="439">O840/$I840*100</f>
        <v>13.9937106918239</v>
      </c>
      <c r="AS840">
        <f ca="1">P840/J840</f>
        <v>9.338687514152609E-5</v>
      </c>
    </row>
    <row r="841" spans="1:45" hidden="1" outlineLevel="1" x14ac:dyDescent="0.4">
      <c r="A841">
        <f t="shared" si="417"/>
        <v>201901</v>
      </c>
      <c r="B841" t="s">
        <v>917</v>
      </c>
      <c r="C841" t="s">
        <v>647</v>
      </c>
      <c r="D841" t="str">
        <f t="shared" ca="1" si="434"/>
        <v>I105</v>
      </c>
      <c r="E841">
        <f t="shared" ca="1" si="418"/>
        <v>7</v>
      </c>
      <c r="F841">
        <f t="shared" ca="1" si="419"/>
        <v>31</v>
      </c>
      <c r="G841" t="str">
        <f t="shared" ca="1" si="431"/>
        <v>S10</v>
      </c>
      <c r="H841" t="str">
        <f t="shared" ca="1" si="432"/>
        <v>S105</v>
      </c>
      <c r="I841">
        <f ca="1">VLOOKUP(D841,PRC!$A$2:$B$21,2,0)*E841</f>
        <v>700000</v>
      </c>
      <c r="J841">
        <f t="shared" ca="1" si="420"/>
        <v>482995.99999999994</v>
      </c>
      <c r="K841">
        <f ca="1">VLOOKUP(D841,PRC!$A$1:$C$21,3,0)*E841</f>
        <v>413000</v>
      </c>
      <c r="L841">
        <f t="shared" ca="1" si="412"/>
        <v>21000</v>
      </c>
      <c r="M841">
        <f t="shared" ca="1" si="413"/>
        <v>14000</v>
      </c>
      <c r="N841">
        <f t="shared" ca="1" si="414"/>
        <v>35000</v>
      </c>
      <c r="O841">
        <f t="shared" ca="1" si="415"/>
        <v>91000</v>
      </c>
      <c r="P841">
        <f t="shared" ca="1" si="416"/>
        <v>-91004.000000000058</v>
      </c>
      <c r="Q841">
        <f ca="1">IF(P841&gt;0,1,0)</f>
        <v>0</v>
      </c>
      <c r="R841">
        <f t="shared" ca="1" si="421"/>
        <v>31</v>
      </c>
      <c r="S841">
        <f t="shared" ca="1" si="422"/>
        <v>3</v>
      </c>
      <c r="T841">
        <f t="shared" ca="1" si="423"/>
        <v>2</v>
      </c>
      <c r="U841">
        <f t="shared" ca="1" si="424"/>
        <v>5</v>
      </c>
      <c r="V841">
        <f t="shared" ca="1" si="425"/>
        <v>13</v>
      </c>
      <c r="X841">
        <f t="shared" si="429"/>
        <v>841</v>
      </c>
      <c r="Y841">
        <f t="shared" si="433"/>
        <v>452</v>
      </c>
      <c r="Z841">
        <f t="shared" si="430"/>
        <v>453</v>
      </c>
      <c r="AA841">
        <f t="shared" si="426"/>
        <v>951</v>
      </c>
      <c r="AB841">
        <f t="shared" si="427"/>
        <v>500</v>
      </c>
      <c r="AM841" t="str">
        <f t="shared" si="428"/>
        <v>201901LP</v>
      </c>
      <c r="AN841">
        <f t="shared" ca="1" si="435"/>
        <v>31.000571428571433</v>
      </c>
      <c r="AO841">
        <f t="shared" ca="1" si="436"/>
        <v>3</v>
      </c>
      <c r="AP841">
        <f t="shared" ca="1" si="437"/>
        <v>2</v>
      </c>
      <c r="AQ841">
        <f t="shared" ca="1" si="438"/>
        <v>5</v>
      </c>
      <c r="AR841">
        <f t="shared" ca="1" si="439"/>
        <v>13</v>
      </c>
      <c r="AS841">
        <f ca="1">P841/J841</f>
        <v>-0.18841563905291156</v>
      </c>
    </row>
    <row r="842" spans="1:45" hidden="1" outlineLevel="1" x14ac:dyDescent="0.4">
      <c r="A842">
        <f t="shared" si="417"/>
        <v>201901</v>
      </c>
      <c r="B842" t="s">
        <v>918</v>
      </c>
      <c r="C842" t="s">
        <v>647</v>
      </c>
      <c r="D842" t="str">
        <f t="shared" ca="1" si="434"/>
        <v>I106</v>
      </c>
      <c r="E842">
        <f t="shared" ca="1" si="418"/>
        <v>9</v>
      </c>
      <c r="F842">
        <f t="shared" ca="1" si="419"/>
        <v>33</v>
      </c>
      <c r="G842" t="str">
        <f t="shared" ca="1" si="431"/>
        <v>S11</v>
      </c>
      <c r="H842" t="str">
        <f t="shared" ca="1" si="432"/>
        <v>S119</v>
      </c>
      <c r="I842">
        <f ca="1">VLOOKUP(D842,PRC!$A$2:$B$21,2,0)*E842</f>
        <v>180000</v>
      </c>
      <c r="J842">
        <f t="shared" ca="1" si="420"/>
        <v>118795.99999999999</v>
      </c>
      <c r="K842">
        <f ca="1">VLOOKUP(D842,PRC!$A$1:$C$21,3,0)*E842</f>
        <v>95400</v>
      </c>
      <c r="L842">
        <f t="shared" ca="1" si="412"/>
        <v>5000</v>
      </c>
      <c r="M842">
        <f t="shared" ca="1" si="413"/>
        <v>5000</v>
      </c>
      <c r="N842">
        <f t="shared" ca="1" si="414"/>
        <v>4000</v>
      </c>
      <c r="O842">
        <f t="shared" ca="1" si="415"/>
        <v>27000</v>
      </c>
      <c r="P842">
        <f t="shared" ca="1" si="416"/>
        <v>-17604.000000000015</v>
      </c>
      <c r="Q842">
        <f ca="1">IF(P842&gt;0,1,0)</f>
        <v>0</v>
      </c>
      <c r="R842">
        <f t="shared" ca="1" si="421"/>
        <v>34</v>
      </c>
      <c r="S842">
        <f t="shared" ca="1" si="422"/>
        <v>3</v>
      </c>
      <c r="T842">
        <f t="shared" ca="1" si="423"/>
        <v>3</v>
      </c>
      <c r="U842">
        <f t="shared" ca="1" si="424"/>
        <v>2</v>
      </c>
      <c r="V842">
        <f t="shared" ca="1" si="425"/>
        <v>15</v>
      </c>
      <c r="X842">
        <f t="shared" si="429"/>
        <v>842</v>
      </c>
      <c r="Y842">
        <f t="shared" si="433"/>
        <v>452</v>
      </c>
      <c r="Z842">
        <f t="shared" si="430"/>
        <v>453</v>
      </c>
      <c r="AA842">
        <f t="shared" si="426"/>
        <v>951</v>
      </c>
      <c r="AB842">
        <f t="shared" si="427"/>
        <v>500</v>
      </c>
      <c r="AM842" t="str">
        <f t="shared" si="428"/>
        <v>201901LP</v>
      </c>
      <c r="AN842">
        <f t="shared" ca="1" si="435"/>
        <v>34.002222222222237</v>
      </c>
      <c r="AO842">
        <f t="shared" ca="1" si="436"/>
        <v>2.7777777777777777</v>
      </c>
      <c r="AP842">
        <f t="shared" ca="1" si="437"/>
        <v>2.7777777777777777</v>
      </c>
      <c r="AQ842">
        <f t="shared" ca="1" si="438"/>
        <v>2.2222222222222223</v>
      </c>
      <c r="AR842">
        <f t="shared" ca="1" si="439"/>
        <v>15</v>
      </c>
      <c r="AS842">
        <f ca="1">P842/J842</f>
        <v>-0.1481868076366209</v>
      </c>
    </row>
    <row r="843" spans="1:45" hidden="1" outlineLevel="1" x14ac:dyDescent="0.4">
      <c r="A843">
        <f t="shared" si="417"/>
        <v>201901</v>
      </c>
      <c r="B843" t="s">
        <v>919</v>
      </c>
      <c r="C843" t="s">
        <v>647</v>
      </c>
      <c r="D843" t="str">
        <f t="shared" ca="1" si="434"/>
        <v>I107</v>
      </c>
      <c r="E843">
        <f t="shared" ca="1" si="418"/>
        <v>9</v>
      </c>
      <c r="F843">
        <f t="shared" ca="1" si="419"/>
        <v>32</v>
      </c>
      <c r="G843" t="str">
        <f t="shared" ca="1" si="431"/>
        <v>S11</v>
      </c>
      <c r="H843" t="str">
        <f t="shared" ca="1" si="432"/>
        <v>S114</v>
      </c>
      <c r="I843">
        <f ca="1">VLOOKUP(D843,PRC!$A$2:$B$21,2,0)*E843</f>
        <v>1350000</v>
      </c>
      <c r="J843">
        <f t="shared" ca="1" si="420"/>
        <v>877496</v>
      </c>
      <c r="K843">
        <f ca="1">VLOOKUP(D843,PRC!$A$1:$C$21,3,0)*E843</f>
        <v>769500</v>
      </c>
      <c r="L843">
        <f t="shared" ca="1" si="412"/>
        <v>14000</v>
      </c>
      <c r="M843">
        <f t="shared" ca="1" si="413"/>
        <v>41000</v>
      </c>
      <c r="N843">
        <f t="shared" ca="1" si="414"/>
        <v>54000</v>
      </c>
      <c r="O843">
        <f t="shared" ca="1" si="415"/>
        <v>162000</v>
      </c>
      <c r="P843">
        <f t="shared" ca="1" si="416"/>
        <v>-163004</v>
      </c>
      <c r="Q843">
        <f ca="1">IF(P843&gt;0,1,0)</f>
        <v>0</v>
      </c>
      <c r="R843">
        <f t="shared" ca="1" si="421"/>
        <v>35</v>
      </c>
      <c r="S843">
        <f t="shared" ca="1" si="422"/>
        <v>1</v>
      </c>
      <c r="T843">
        <f t="shared" ca="1" si="423"/>
        <v>3</v>
      </c>
      <c r="U843">
        <f t="shared" ca="1" si="424"/>
        <v>4</v>
      </c>
      <c r="V843">
        <f t="shared" ca="1" si="425"/>
        <v>12</v>
      </c>
      <c r="X843">
        <f t="shared" si="429"/>
        <v>843</v>
      </c>
      <c r="Y843">
        <f t="shared" si="433"/>
        <v>452</v>
      </c>
      <c r="Z843">
        <f t="shared" si="430"/>
        <v>453</v>
      </c>
      <c r="AA843">
        <f t="shared" si="426"/>
        <v>951</v>
      </c>
      <c r="AB843">
        <f t="shared" si="427"/>
        <v>500</v>
      </c>
      <c r="AM843" t="str">
        <f t="shared" si="428"/>
        <v>201901LP</v>
      </c>
      <c r="AN843">
        <f t="shared" ca="1" si="435"/>
        <v>35.000296296296298</v>
      </c>
      <c r="AO843">
        <f t="shared" ca="1" si="436"/>
        <v>1.037037037037037</v>
      </c>
      <c r="AP843">
        <f t="shared" ca="1" si="437"/>
        <v>3.0370370370370372</v>
      </c>
      <c r="AQ843">
        <f t="shared" ca="1" si="438"/>
        <v>4</v>
      </c>
      <c r="AR843">
        <f t="shared" ca="1" si="439"/>
        <v>12</v>
      </c>
      <c r="AS843">
        <f ca="1">P843/J843</f>
        <v>-0.18576039093055696</v>
      </c>
    </row>
    <row r="844" spans="1:45" hidden="1" outlineLevel="1" x14ac:dyDescent="0.4">
      <c r="A844">
        <f t="shared" si="417"/>
        <v>201901</v>
      </c>
      <c r="B844" t="s">
        <v>920</v>
      </c>
      <c r="C844" t="s">
        <v>647</v>
      </c>
      <c r="D844" t="str">
        <f t="shared" ca="1" si="434"/>
        <v>I115</v>
      </c>
      <c r="E844">
        <f t="shared" ca="1" si="418"/>
        <v>10</v>
      </c>
      <c r="F844">
        <f t="shared" ca="1" si="419"/>
        <v>31</v>
      </c>
      <c r="G844" t="str">
        <f t="shared" ca="1" si="431"/>
        <v>S11</v>
      </c>
      <c r="H844" t="str">
        <f t="shared" ca="1" si="432"/>
        <v>S116</v>
      </c>
      <c r="I844">
        <f ca="1">VLOOKUP(D844,PRC!$A$2:$B$21,2,0)*E844</f>
        <v>50000</v>
      </c>
      <c r="J844">
        <f t="shared" ca="1" si="420"/>
        <v>34996</v>
      </c>
      <c r="K844">
        <f ca="1">VLOOKUP(D844,PRC!$A$1:$C$21,3,0)*E844</f>
        <v>24000</v>
      </c>
      <c r="L844">
        <f t="shared" ref="L844:L907" ca="1" si="440">ROUND($I844*S844,-5)/100</f>
        <v>1000</v>
      </c>
      <c r="M844">
        <f t="shared" ref="M844:M907" ca="1" si="441">ROUND($I844*T844,-5)/100</f>
        <v>2000</v>
      </c>
      <c r="N844">
        <f t="shared" ref="N844:N907" ca="1" si="442">ROUND($I844*U844,-5)/100</f>
        <v>3000</v>
      </c>
      <c r="O844">
        <f t="shared" ref="O844:O907" ca="1" si="443">ROUND($I844*V844,-5)/100</f>
        <v>5000</v>
      </c>
      <c r="P844">
        <f t="shared" ref="P844:P907" ca="1" si="444">J844-SUM(K844:O844)</f>
        <v>-4</v>
      </c>
      <c r="Q844">
        <f ca="1">IF(P844&gt;0,1,0)</f>
        <v>0</v>
      </c>
      <c r="R844">
        <f t="shared" ca="1" si="421"/>
        <v>30</v>
      </c>
      <c r="S844">
        <f t="shared" ca="1" si="422"/>
        <v>1</v>
      </c>
      <c r="T844">
        <f t="shared" ca="1" si="423"/>
        <v>3</v>
      </c>
      <c r="U844">
        <f t="shared" ca="1" si="424"/>
        <v>5</v>
      </c>
      <c r="V844">
        <f t="shared" ca="1" si="425"/>
        <v>10</v>
      </c>
      <c r="X844">
        <f t="shared" si="429"/>
        <v>844</v>
      </c>
      <c r="Y844">
        <f t="shared" si="433"/>
        <v>452</v>
      </c>
      <c r="Z844">
        <f t="shared" si="430"/>
        <v>453</v>
      </c>
      <c r="AA844">
        <f t="shared" si="426"/>
        <v>951</v>
      </c>
      <c r="AB844">
        <f t="shared" si="427"/>
        <v>500</v>
      </c>
      <c r="AM844" t="str">
        <f t="shared" si="428"/>
        <v>201901LP</v>
      </c>
      <c r="AN844">
        <f t="shared" ca="1" si="435"/>
        <v>30.008000000000003</v>
      </c>
      <c r="AO844">
        <f t="shared" ca="1" si="436"/>
        <v>2</v>
      </c>
      <c r="AP844">
        <f t="shared" ca="1" si="437"/>
        <v>4</v>
      </c>
      <c r="AQ844">
        <f t="shared" ca="1" si="438"/>
        <v>6</v>
      </c>
      <c r="AR844">
        <f t="shared" ca="1" si="439"/>
        <v>10</v>
      </c>
      <c r="AS844">
        <f ca="1">P844/J844</f>
        <v>-1.1429877700308607E-4</v>
      </c>
    </row>
    <row r="845" spans="1:45" hidden="1" outlineLevel="1" x14ac:dyDescent="0.4">
      <c r="A845">
        <f t="shared" si="417"/>
        <v>201901</v>
      </c>
      <c r="B845" t="s">
        <v>921</v>
      </c>
      <c r="C845" t="s">
        <v>647</v>
      </c>
      <c r="D845" t="str">
        <f t="shared" ca="1" si="434"/>
        <v>I110</v>
      </c>
      <c r="E845">
        <f t="shared" ca="1" si="418"/>
        <v>6</v>
      </c>
      <c r="F845">
        <f t="shared" ca="1" si="419"/>
        <v>35</v>
      </c>
      <c r="G845" t="str">
        <f t="shared" ca="1" si="431"/>
        <v>S11</v>
      </c>
      <c r="H845" t="str">
        <f t="shared" ca="1" si="432"/>
        <v>S115</v>
      </c>
      <c r="I845">
        <f ca="1">VLOOKUP(D845,PRC!$A$2:$B$21,2,0)*E845</f>
        <v>1800000</v>
      </c>
      <c r="J845">
        <f t="shared" ca="1" si="420"/>
        <v>1187995.9999999998</v>
      </c>
      <c r="K845">
        <f ca="1">VLOOKUP(D845,PRC!$A$1:$C$21,3,0)*E845</f>
        <v>828000</v>
      </c>
      <c r="L845">
        <f t="shared" ca="1" si="440"/>
        <v>36000</v>
      </c>
      <c r="M845">
        <f t="shared" ca="1" si="441"/>
        <v>54000</v>
      </c>
      <c r="N845">
        <f t="shared" ca="1" si="442"/>
        <v>90000</v>
      </c>
      <c r="O845">
        <f t="shared" ca="1" si="443"/>
        <v>180000</v>
      </c>
      <c r="P845">
        <f t="shared" ca="1" si="444"/>
        <v>-4.0000000002328306</v>
      </c>
      <c r="Q845">
        <f ca="1">IF(P845&gt;0,1,0)</f>
        <v>0</v>
      </c>
      <c r="R845">
        <f t="shared" ca="1" si="421"/>
        <v>34</v>
      </c>
      <c r="S845">
        <f t="shared" ca="1" si="422"/>
        <v>2</v>
      </c>
      <c r="T845">
        <f t="shared" ca="1" si="423"/>
        <v>3</v>
      </c>
      <c r="U845">
        <f t="shared" ca="1" si="424"/>
        <v>5</v>
      </c>
      <c r="V845">
        <f t="shared" ca="1" si="425"/>
        <v>10</v>
      </c>
      <c r="X845">
        <f t="shared" si="429"/>
        <v>845</v>
      </c>
      <c r="Y845">
        <f t="shared" si="433"/>
        <v>452</v>
      </c>
      <c r="Z845">
        <f t="shared" si="430"/>
        <v>453</v>
      </c>
      <c r="AA845">
        <f t="shared" si="426"/>
        <v>951</v>
      </c>
      <c r="AB845">
        <f t="shared" si="427"/>
        <v>500</v>
      </c>
      <c r="AM845" t="str">
        <f t="shared" si="428"/>
        <v>201901LP</v>
      </c>
      <c r="AN845">
        <f t="shared" ca="1" si="435"/>
        <v>34.000222222222234</v>
      </c>
      <c r="AO845">
        <f t="shared" ca="1" si="436"/>
        <v>2</v>
      </c>
      <c r="AP845">
        <f t="shared" ca="1" si="437"/>
        <v>3</v>
      </c>
      <c r="AQ845">
        <f t="shared" ca="1" si="438"/>
        <v>5</v>
      </c>
      <c r="AR845">
        <f t="shared" ca="1" si="439"/>
        <v>10</v>
      </c>
      <c r="AS845">
        <f ca="1">P845/J845</f>
        <v>-3.367014703949198E-6</v>
      </c>
    </row>
    <row r="846" spans="1:45" hidden="1" outlineLevel="1" x14ac:dyDescent="0.4">
      <c r="A846">
        <f t="shared" si="417"/>
        <v>201901</v>
      </c>
      <c r="B846" t="s">
        <v>922</v>
      </c>
      <c r="C846" t="s">
        <v>647</v>
      </c>
      <c r="D846" t="str">
        <f t="shared" ca="1" si="434"/>
        <v>I118</v>
      </c>
      <c r="E846">
        <f t="shared" ca="1" si="418"/>
        <v>8</v>
      </c>
      <c r="F846">
        <f t="shared" ca="1" si="419"/>
        <v>32</v>
      </c>
      <c r="G846" t="str">
        <f t="shared" ca="1" si="431"/>
        <v>S10</v>
      </c>
      <c r="H846" t="str">
        <f t="shared" ca="1" si="432"/>
        <v>S108</v>
      </c>
      <c r="I846">
        <f ca="1">VLOOKUP(D846,PRC!$A$2:$B$21,2,0)*E846</f>
        <v>4240000</v>
      </c>
      <c r="J846">
        <f t="shared" ca="1" si="420"/>
        <v>2798395.9999999995</v>
      </c>
      <c r="K846">
        <f ca="1">VLOOKUP(D846,PRC!$A$1:$C$21,3,0)*E846</f>
        <v>1780800</v>
      </c>
      <c r="L846">
        <f t="shared" ca="1" si="440"/>
        <v>127000</v>
      </c>
      <c r="M846">
        <f t="shared" ca="1" si="441"/>
        <v>85000</v>
      </c>
      <c r="N846">
        <f t="shared" ca="1" si="442"/>
        <v>42000</v>
      </c>
      <c r="O846">
        <f t="shared" ca="1" si="443"/>
        <v>466000</v>
      </c>
      <c r="P846">
        <f t="shared" ca="1" si="444"/>
        <v>297595.99999999953</v>
      </c>
      <c r="Q846">
        <f ca="1">IF(P846&gt;0,1,0)</f>
        <v>1</v>
      </c>
      <c r="R846">
        <f t="shared" ca="1" si="421"/>
        <v>34</v>
      </c>
      <c r="S846">
        <f t="shared" ca="1" si="422"/>
        <v>3</v>
      </c>
      <c r="T846">
        <f t="shared" ca="1" si="423"/>
        <v>2</v>
      </c>
      <c r="U846">
        <f t="shared" ca="1" si="424"/>
        <v>1</v>
      </c>
      <c r="V846">
        <f t="shared" ca="1" si="425"/>
        <v>11</v>
      </c>
      <c r="X846">
        <f t="shared" si="429"/>
        <v>846</v>
      </c>
      <c r="Y846">
        <f t="shared" si="433"/>
        <v>452</v>
      </c>
      <c r="Z846">
        <f t="shared" si="430"/>
        <v>453</v>
      </c>
      <c r="AA846">
        <f t="shared" si="426"/>
        <v>951</v>
      </c>
      <c r="AB846">
        <f t="shared" si="427"/>
        <v>500</v>
      </c>
      <c r="AM846" t="str">
        <f t="shared" si="428"/>
        <v>201901LP</v>
      </c>
      <c r="AN846">
        <f t="shared" ca="1" si="435"/>
        <v>34.000094339622656</v>
      </c>
      <c r="AO846">
        <f t="shared" ca="1" si="436"/>
        <v>2.9952830188679247</v>
      </c>
      <c r="AP846">
        <f t="shared" ca="1" si="437"/>
        <v>2.0047169811320753</v>
      </c>
      <c r="AQ846">
        <f t="shared" ca="1" si="438"/>
        <v>0.99056603773584906</v>
      </c>
      <c r="AR846">
        <f t="shared" ca="1" si="439"/>
        <v>10.990566037735849</v>
      </c>
      <c r="AS846">
        <f ca="1">P846/J846</f>
        <v>0.10634520632533766</v>
      </c>
    </row>
    <row r="847" spans="1:45" hidden="1" outlineLevel="1" x14ac:dyDescent="0.4">
      <c r="A847">
        <f t="shared" si="417"/>
        <v>201901</v>
      </c>
      <c r="B847" t="s">
        <v>923</v>
      </c>
      <c r="C847" t="s">
        <v>647</v>
      </c>
      <c r="D847" t="str">
        <f t="shared" ca="1" si="434"/>
        <v>I112</v>
      </c>
      <c r="E847">
        <f t="shared" ca="1" si="418"/>
        <v>5</v>
      </c>
      <c r="F847">
        <f t="shared" ca="1" si="419"/>
        <v>34</v>
      </c>
      <c r="G847" t="str">
        <f t="shared" ca="1" si="431"/>
        <v>S11</v>
      </c>
      <c r="H847" t="str">
        <f t="shared" ca="1" si="432"/>
        <v>S112</v>
      </c>
      <c r="I847">
        <f ca="1">VLOOKUP(D847,PRC!$A$2:$B$21,2,0)*E847</f>
        <v>325000</v>
      </c>
      <c r="J847">
        <f t="shared" ca="1" si="420"/>
        <v>227496</v>
      </c>
      <c r="K847">
        <f ca="1">VLOOKUP(D847,PRC!$A$1:$C$21,3,0)*E847</f>
        <v>162500</v>
      </c>
      <c r="L847">
        <f t="shared" ca="1" si="440"/>
        <v>7000</v>
      </c>
      <c r="M847">
        <f t="shared" ca="1" si="441"/>
        <v>3000</v>
      </c>
      <c r="N847">
        <f t="shared" ca="1" si="442"/>
        <v>10000</v>
      </c>
      <c r="O847">
        <f t="shared" ca="1" si="443"/>
        <v>36000</v>
      </c>
      <c r="P847">
        <f t="shared" ca="1" si="444"/>
        <v>8996</v>
      </c>
      <c r="Q847">
        <f ca="1">IF(P847&gt;0,1,0)</f>
        <v>1</v>
      </c>
      <c r="R847">
        <f t="shared" ca="1" si="421"/>
        <v>30</v>
      </c>
      <c r="S847">
        <f t="shared" ca="1" si="422"/>
        <v>2</v>
      </c>
      <c r="T847">
        <f t="shared" ca="1" si="423"/>
        <v>1</v>
      </c>
      <c r="U847">
        <f t="shared" ca="1" si="424"/>
        <v>3</v>
      </c>
      <c r="V847">
        <f t="shared" ca="1" si="425"/>
        <v>11</v>
      </c>
      <c r="X847">
        <f t="shared" si="429"/>
        <v>847</v>
      </c>
      <c r="Y847">
        <f t="shared" si="433"/>
        <v>452</v>
      </c>
      <c r="Z847">
        <f t="shared" si="430"/>
        <v>453</v>
      </c>
      <c r="AA847">
        <f t="shared" si="426"/>
        <v>951</v>
      </c>
      <c r="AB847">
        <f t="shared" si="427"/>
        <v>500</v>
      </c>
      <c r="AM847" t="str">
        <f t="shared" si="428"/>
        <v>201901LP</v>
      </c>
      <c r="AN847">
        <f t="shared" ca="1" si="435"/>
        <v>30.001230769230769</v>
      </c>
      <c r="AO847">
        <f t="shared" ca="1" si="436"/>
        <v>2.1538461538461537</v>
      </c>
      <c r="AP847">
        <f t="shared" ca="1" si="437"/>
        <v>0.92307692307692313</v>
      </c>
      <c r="AQ847">
        <f t="shared" ca="1" si="438"/>
        <v>3.0769230769230771</v>
      </c>
      <c r="AR847">
        <f t="shared" ca="1" si="439"/>
        <v>11.076923076923077</v>
      </c>
      <c r="AS847">
        <f ca="1">P847/J847</f>
        <v>3.9543552414108382E-2</v>
      </c>
    </row>
    <row r="848" spans="1:45" hidden="1" outlineLevel="1" x14ac:dyDescent="0.4">
      <c r="A848">
        <f t="shared" si="417"/>
        <v>201901</v>
      </c>
      <c r="B848" t="s">
        <v>924</v>
      </c>
      <c r="C848" t="s">
        <v>647</v>
      </c>
      <c r="D848" t="str">
        <f t="shared" ca="1" si="434"/>
        <v>I111</v>
      </c>
      <c r="E848">
        <f t="shared" ca="1" si="418"/>
        <v>9</v>
      </c>
      <c r="F848">
        <f t="shared" ca="1" si="419"/>
        <v>33</v>
      </c>
      <c r="G848" t="str">
        <f t="shared" ca="1" si="431"/>
        <v>S10</v>
      </c>
      <c r="H848" t="str">
        <f t="shared" ca="1" si="432"/>
        <v>S108</v>
      </c>
      <c r="I848">
        <f ca="1">VLOOKUP(D848,PRC!$A$2:$B$21,2,0)*E848</f>
        <v>1350000</v>
      </c>
      <c r="J848">
        <f t="shared" ca="1" si="420"/>
        <v>890995.99999999988</v>
      </c>
      <c r="K848">
        <f ca="1">VLOOKUP(D848,PRC!$A$1:$C$21,3,0)*E848</f>
        <v>715500</v>
      </c>
      <c r="L848">
        <f t="shared" ca="1" si="440"/>
        <v>14000</v>
      </c>
      <c r="M848">
        <f t="shared" ca="1" si="441"/>
        <v>14000</v>
      </c>
      <c r="N848">
        <f t="shared" ca="1" si="442"/>
        <v>41000</v>
      </c>
      <c r="O848">
        <f t="shared" ca="1" si="443"/>
        <v>189000</v>
      </c>
      <c r="P848">
        <f t="shared" ca="1" si="444"/>
        <v>-82504.000000000116</v>
      </c>
      <c r="Q848">
        <f ca="1">IF(P848&gt;0,1,0)</f>
        <v>0</v>
      </c>
      <c r="R848">
        <f t="shared" ca="1" si="421"/>
        <v>34</v>
      </c>
      <c r="S848">
        <f t="shared" ca="1" si="422"/>
        <v>1</v>
      </c>
      <c r="T848">
        <f t="shared" ca="1" si="423"/>
        <v>1</v>
      </c>
      <c r="U848">
        <f t="shared" ca="1" si="424"/>
        <v>3</v>
      </c>
      <c r="V848">
        <f t="shared" ca="1" si="425"/>
        <v>14</v>
      </c>
      <c r="X848">
        <f t="shared" si="429"/>
        <v>848</v>
      </c>
      <c r="Y848">
        <f t="shared" si="433"/>
        <v>452</v>
      </c>
      <c r="Z848">
        <f t="shared" si="430"/>
        <v>453</v>
      </c>
      <c r="AA848">
        <f t="shared" si="426"/>
        <v>951</v>
      </c>
      <c r="AB848">
        <f t="shared" si="427"/>
        <v>500</v>
      </c>
      <c r="AM848" t="str">
        <f t="shared" si="428"/>
        <v>201901LP</v>
      </c>
      <c r="AN848">
        <f t="shared" ca="1" si="435"/>
        <v>34.000296296296305</v>
      </c>
      <c r="AO848">
        <f t="shared" ca="1" si="436"/>
        <v>1.037037037037037</v>
      </c>
      <c r="AP848">
        <f t="shared" ca="1" si="437"/>
        <v>1.037037037037037</v>
      </c>
      <c r="AQ848">
        <f t="shared" ca="1" si="438"/>
        <v>3.0370370370370372</v>
      </c>
      <c r="AR848">
        <f t="shared" ca="1" si="439"/>
        <v>14.000000000000002</v>
      </c>
      <c r="AS848">
        <f ca="1">P848/J848</f>
        <v>-9.2597497631863812E-2</v>
      </c>
    </row>
    <row r="849" spans="1:45" hidden="1" outlineLevel="1" x14ac:dyDescent="0.4">
      <c r="A849">
        <f t="shared" si="417"/>
        <v>201901</v>
      </c>
      <c r="B849" t="s">
        <v>925</v>
      </c>
      <c r="C849" t="s">
        <v>647</v>
      </c>
      <c r="D849" t="str">
        <f t="shared" ca="1" si="434"/>
        <v>I120</v>
      </c>
      <c r="E849">
        <f t="shared" ca="1" si="418"/>
        <v>6</v>
      </c>
      <c r="F849">
        <f t="shared" ca="1" si="419"/>
        <v>34</v>
      </c>
      <c r="G849" t="str">
        <f t="shared" ca="1" si="431"/>
        <v>S10</v>
      </c>
      <c r="H849" t="str">
        <f t="shared" ca="1" si="432"/>
        <v>S106</v>
      </c>
      <c r="I849">
        <f ca="1">VLOOKUP(D849,PRC!$A$2:$B$21,2,0)*E849</f>
        <v>25800000</v>
      </c>
      <c r="J849">
        <f t="shared" ca="1" si="420"/>
        <v>17027995.999999996</v>
      </c>
      <c r="K849">
        <f ca="1">VLOOKUP(D849,PRC!$A$1:$C$21,3,0)*E849</f>
        <v>11610000</v>
      </c>
      <c r="L849">
        <f t="shared" ca="1" si="440"/>
        <v>516000</v>
      </c>
      <c r="M849">
        <f t="shared" ca="1" si="441"/>
        <v>774000</v>
      </c>
      <c r="N849">
        <f t="shared" ca="1" si="442"/>
        <v>1290000</v>
      </c>
      <c r="O849">
        <f t="shared" ca="1" si="443"/>
        <v>3870000</v>
      </c>
      <c r="P849">
        <f t="shared" ca="1" si="444"/>
        <v>-1032004.0000000037</v>
      </c>
      <c r="Q849">
        <f ca="1">IF(P849&gt;0,1,0)</f>
        <v>0</v>
      </c>
      <c r="R849">
        <f t="shared" ca="1" si="421"/>
        <v>34</v>
      </c>
      <c r="S849">
        <f t="shared" ca="1" si="422"/>
        <v>2</v>
      </c>
      <c r="T849">
        <f t="shared" ca="1" si="423"/>
        <v>3</v>
      </c>
      <c r="U849">
        <f t="shared" ca="1" si="424"/>
        <v>5</v>
      </c>
      <c r="V849">
        <f t="shared" ca="1" si="425"/>
        <v>15</v>
      </c>
      <c r="X849">
        <f t="shared" si="429"/>
        <v>849</v>
      </c>
      <c r="Y849">
        <f t="shared" si="433"/>
        <v>452</v>
      </c>
      <c r="Z849">
        <f t="shared" si="430"/>
        <v>453</v>
      </c>
      <c r="AA849">
        <f t="shared" si="426"/>
        <v>951</v>
      </c>
      <c r="AB849">
        <f t="shared" si="427"/>
        <v>500</v>
      </c>
      <c r="AM849" t="str">
        <f t="shared" si="428"/>
        <v>201901LP</v>
      </c>
      <c r="AN849">
        <f t="shared" ca="1" si="435"/>
        <v>34.000015503875979</v>
      </c>
      <c r="AO849">
        <f t="shared" ca="1" si="436"/>
        <v>2</v>
      </c>
      <c r="AP849">
        <f t="shared" ca="1" si="437"/>
        <v>3</v>
      </c>
      <c r="AQ849">
        <f t="shared" ca="1" si="438"/>
        <v>5</v>
      </c>
      <c r="AR849">
        <f t="shared" ca="1" si="439"/>
        <v>15</v>
      </c>
      <c r="AS849">
        <f ca="1">P849/J849</f>
        <v>-6.0606309750131725E-2</v>
      </c>
    </row>
    <row r="850" spans="1:45" hidden="1" outlineLevel="1" x14ac:dyDescent="0.4">
      <c r="A850">
        <f t="shared" si="417"/>
        <v>201901</v>
      </c>
      <c r="B850" t="s">
        <v>926</v>
      </c>
      <c r="C850" t="s">
        <v>647</v>
      </c>
      <c r="D850" t="str">
        <f t="shared" ca="1" si="434"/>
        <v>I112</v>
      </c>
      <c r="E850">
        <f t="shared" ca="1" si="418"/>
        <v>6</v>
      </c>
      <c r="F850">
        <f t="shared" ca="1" si="419"/>
        <v>30</v>
      </c>
      <c r="G850" t="str">
        <f t="shared" ca="1" si="431"/>
        <v>S10</v>
      </c>
      <c r="H850" t="str">
        <f t="shared" ca="1" si="432"/>
        <v>S103</v>
      </c>
      <c r="I850">
        <f ca="1">VLOOKUP(D850,PRC!$A$2:$B$21,2,0)*E850</f>
        <v>390000</v>
      </c>
      <c r="J850">
        <f t="shared" ca="1" si="420"/>
        <v>269096</v>
      </c>
      <c r="K850">
        <f ca="1">VLOOKUP(D850,PRC!$A$1:$C$21,3,0)*E850</f>
        <v>195000</v>
      </c>
      <c r="L850">
        <f t="shared" ca="1" si="440"/>
        <v>12000</v>
      </c>
      <c r="M850">
        <f t="shared" ca="1" si="441"/>
        <v>4000</v>
      </c>
      <c r="N850">
        <f t="shared" ca="1" si="442"/>
        <v>20000</v>
      </c>
      <c r="O850">
        <f t="shared" ca="1" si="443"/>
        <v>43000</v>
      </c>
      <c r="P850">
        <f t="shared" ca="1" si="444"/>
        <v>-4904</v>
      </c>
      <c r="Q850">
        <f ca="1">IF(P850&gt;0,1,0)</f>
        <v>0</v>
      </c>
      <c r="R850">
        <f t="shared" ca="1" si="421"/>
        <v>31</v>
      </c>
      <c r="S850">
        <f t="shared" ca="1" si="422"/>
        <v>3</v>
      </c>
      <c r="T850">
        <f t="shared" ca="1" si="423"/>
        <v>1</v>
      </c>
      <c r="U850">
        <f t="shared" ca="1" si="424"/>
        <v>5</v>
      </c>
      <c r="V850">
        <f t="shared" ca="1" si="425"/>
        <v>11</v>
      </c>
      <c r="X850">
        <f t="shared" si="429"/>
        <v>850</v>
      </c>
      <c r="Y850">
        <f t="shared" si="433"/>
        <v>452</v>
      </c>
      <c r="Z850">
        <f t="shared" si="430"/>
        <v>453</v>
      </c>
      <c r="AA850">
        <f t="shared" si="426"/>
        <v>951</v>
      </c>
      <c r="AB850">
        <f t="shared" si="427"/>
        <v>500</v>
      </c>
      <c r="AM850" t="str">
        <f t="shared" si="428"/>
        <v>201901LP</v>
      </c>
      <c r="AN850">
        <f t="shared" ca="1" si="435"/>
        <v>31.001025641025638</v>
      </c>
      <c r="AO850">
        <f t="shared" ca="1" si="436"/>
        <v>3.0769230769230771</v>
      </c>
      <c r="AP850">
        <f t="shared" ca="1" si="437"/>
        <v>1.0256410256410255</v>
      </c>
      <c r="AQ850">
        <f t="shared" ca="1" si="438"/>
        <v>5.1282051282051277</v>
      </c>
      <c r="AR850">
        <f t="shared" ca="1" si="439"/>
        <v>11.025641025641026</v>
      </c>
      <c r="AS850">
        <f ca="1">P850/J850</f>
        <v>-1.8223979546332907E-2</v>
      </c>
    </row>
    <row r="851" spans="1:45" hidden="1" outlineLevel="1" x14ac:dyDescent="0.4">
      <c r="A851">
        <f t="shared" si="417"/>
        <v>201901</v>
      </c>
      <c r="B851" t="s">
        <v>927</v>
      </c>
      <c r="C851" t="s">
        <v>647</v>
      </c>
      <c r="D851" t="str">
        <f t="shared" ca="1" si="434"/>
        <v>I107</v>
      </c>
      <c r="E851">
        <f t="shared" ca="1" si="418"/>
        <v>7</v>
      </c>
      <c r="F851">
        <f t="shared" ca="1" si="419"/>
        <v>32</v>
      </c>
      <c r="G851" t="str">
        <f t="shared" ca="1" si="431"/>
        <v>S11</v>
      </c>
      <c r="H851" t="str">
        <f t="shared" ca="1" si="432"/>
        <v>S119</v>
      </c>
      <c r="I851">
        <f ca="1">VLOOKUP(D851,PRC!$A$2:$B$21,2,0)*E851</f>
        <v>1050000</v>
      </c>
      <c r="J851">
        <f t="shared" ca="1" si="420"/>
        <v>713995.99999999988</v>
      </c>
      <c r="K851">
        <f ca="1">VLOOKUP(D851,PRC!$A$1:$C$21,3,0)*E851</f>
        <v>598500</v>
      </c>
      <c r="L851">
        <f t="shared" ca="1" si="440"/>
        <v>11000</v>
      </c>
      <c r="M851">
        <f t="shared" ca="1" si="441"/>
        <v>11000</v>
      </c>
      <c r="N851">
        <f t="shared" ca="1" si="442"/>
        <v>21000</v>
      </c>
      <c r="O851">
        <f t="shared" ca="1" si="443"/>
        <v>126000</v>
      </c>
      <c r="P851">
        <f t="shared" ca="1" si="444"/>
        <v>-53504.000000000116</v>
      </c>
      <c r="Q851">
        <f ca="1">IF(P851&gt;0,1,0)</f>
        <v>0</v>
      </c>
      <c r="R851">
        <f t="shared" ca="1" si="421"/>
        <v>32</v>
      </c>
      <c r="S851">
        <f t="shared" ca="1" si="422"/>
        <v>1</v>
      </c>
      <c r="T851">
        <f t="shared" ca="1" si="423"/>
        <v>1</v>
      </c>
      <c r="U851">
        <f t="shared" ca="1" si="424"/>
        <v>2</v>
      </c>
      <c r="V851">
        <f t="shared" ca="1" si="425"/>
        <v>12</v>
      </c>
      <c r="X851">
        <f t="shared" si="429"/>
        <v>851</v>
      </c>
      <c r="Y851">
        <f t="shared" si="433"/>
        <v>452</v>
      </c>
      <c r="Z851">
        <f t="shared" si="430"/>
        <v>453</v>
      </c>
      <c r="AA851">
        <f t="shared" si="426"/>
        <v>951</v>
      </c>
      <c r="AB851">
        <f t="shared" si="427"/>
        <v>500</v>
      </c>
      <c r="AM851" t="str">
        <f t="shared" si="428"/>
        <v>201901LP</v>
      </c>
      <c r="AN851">
        <f t="shared" ca="1" si="435"/>
        <v>32.000380952380958</v>
      </c>
      <c r="AO851">
        <f t="shared" ca="1" si="436"/>
        <v>1.0476190476190477</v>
      </c>
      <c r="AP851">
        <f t="shared" ca="1" si="437"/>
        <v>1.0476190476190477</v>
      </c>
      <c r="AQ851">
        <f t="shared" ca="1" si="438"/>
        <v>2</v>
      </c>
      <c r="AR851">
        <f t="shared" ca="1" si="439"/>
        <v>12</v>
      </c>
      <c r="AS851">
        <f ca="1">P851/J851</f>
        <v>-7.4935994039182469E-2</v>
      </c>
    </row>
    <row r="852" spans="1:45" hidden="1" outlineLevel="1" x14ac:dyDescent="0.4">
      <c r="A852">
        <f t="shared" si="417"/>
        <v>201901</v>
      </c>
      <c r="B852" t="s">
        <v>928</v>
      </c>
      <c r="C852" t="s">
        <v>647</v>
      </c>
      <c r="D852" t="str">
        <f t="shared" ca="1" si="434"/>
        <v>I119</v>
      </c>
      <c r="E852">
        <f t="shared" ca="1" si="418"/>
        <v>5</v>
      </c>
      <c r="F852">
        <f t="shared" ca="1" si="419"/>
        <v>34</v>
      </c>
      <c r="G852" t="str">
        <f t="shared" ca="1" si="431"/>
        <v>S11</v>
      </c>
      <c r="H852" t="str">
        <f t="shared" ca="1" si="432"/>
        <v>S112</v>
      </c>
      <c r="I852">
        <f ca="1">VLOOKUP(D852,PRC!$A$2:$B$21,2,0)*E852</f>
        <v>475000</v>
      </c>
      <c r="J852">
        <f t="shared" ca="1" si="420"/>
        <v>318245.99999999994</v>
      </c>
      <c r="K852">
        <f ca="1">VLOOKUP(D852,PRC!$A$1:$C$21,3,0)*E852</f>
        <v>228000</v>
      </c>
      <c r="L852">
        <f t="shared" ca="1" si="440"/>
        <v>14000</v>
      </c>
      <c r="M852">
        <f t="shared" ca="1" si="441"/>
        <v>10000</v>
      </c>
      <c r="N852">
        <f t="shared" ca="1" si="442"/>
        <v>24000</v>
      </c>
      <c r="O852">
        <f t="shared" ca="1" si="443"/>
        <v>67000</v>
      </c>
      <c r="P852">
        <f t="shared" ca="1" si="444"/>
        <v>-24754.000000000058</v>
      </c>
      <c r="Q852">
        <f ca="1">IF(P852&gt;0,1,0)</f>
        <v>0</v>
      </c>
      <c r="R852">
        <f t="shared" ca="1" si="421"/>
        <v>33</v>
      </c>
      <c r="S852">
        <f t="shared" ca="1" si="422"/>
        <v>3</v>
      </c>
      <c r="T852">
        <f t="shared" ca="1" si="423"/>
        <v>2</v>
      </c>
      <c r="U852">
        <f t="shared" ca="1" si="424"/>
        <v>5</v>
      </c>
      <c r="V852">
        <f t="shared" ca="1" si="425"/>
        <v>14</v>
      </c>
      <c r="X852">
        <f t="shared" si="429"/>
        <v>852</v>
      </c>
      <c r="Y852">
        <f t="shared" si="433"/>
        <v>452</v>
      </c>
      <c r="Z852">
        <f t="shared" si="430"/>
        <v>453</v>
      </c>
      <c r="AA852">
        <f t="shared" si="426"/>
        <v>951</v>
      </c>
      <c r="AB852">
        <f t="shared" si="427"/>
        <v>500</v>
      </c>
      <c r="AM852" t="str">
        <f t="shared" si="428"/>
        <v>201901LP</v>
      </c>
      <c r="AN852">
        <f t="shared" ca="1" si="435"/>
        <v>33.000842105263175</v>
      </c>
      <c r="AO852">
        <f t="shared" ca="1" si="436"/>
        <v>2.9473684210526314</v>
      </c>
      <c r="AP852">
        <f t="shared" ca="1" si="437"/>
        <v>2.1052631578947367</v>
      </c>
      <c r="AQ852">
        <f t="shared" ca="1" si="438"/>
        <v>5.0526315789473681</v>
      </c>
      <c r="AR852">
        <f t="shared" ca="1" si="439"/>
        <v>14.105263157894738</v>
      </c>
      <c r="AS852">
        <f ca="1">P852/J852</f>
        <v>-7.7782595853522318E-2</v>
      </c>
    </row>
    <row r="853" spans="1:45" hidden="1" outlineLevel="1" x14ac:dyDescent="0.4">
      <c r="A853">
        <f t="shared" si="417"/>
        <v>201901</v>
      </c>
      <c r="B853" t="s">
        <v>929</v>
      </c>
      <c r="C853" t="s">
        <v>647</v>
      </c>
      <c r="D853" t="str">
        <f t="shared" ca="1" si="434"/>
        <v>I120</v>
      </c>
      <c r="E853">
        <f t="shared" ca="1" si="418"/>
        <v>8</v>
      </c>
      <c r="F853">
        <f t="shared" ca="1" si="419"/>
        <v>31</v>
      </c>
      <c r="G853" t="str">
        <f t="shared" ca="1" si="431"/>
        <v>S11</v>
      </c>
      <c r="H853" t="str">
        <f t="shared" ca="1" si="432"/>
        <v>S116</v>
      </c>
      <c r="I853">
        <f ca="1">VLOOKUP(D853,PRC!$A$2:$B$21,2,0)*E853</f>
        <v>34400000</v>
      </c>
      <c r="J853">
        <f t="shared" ca="1" si="420"/>
        <v>23735996</v>
      </c>
      <c r="K853">
        <f ca="1">VLOOKUP(D853,PRC!$A$1:$C$21,3,0)*E853</f>
        <v>15480000</v>
      </c>
      <c r="L853">
        <f t="shared" ca="1" si="440"/>
        <v>344000</v>
      </c>
      <c r="M853">
        <f t="shared" ca="1" si="441"/>
        <v>344000</v>
      </c>
      <c r="N853">
        <f t="shared" ca="1" si="442"/>
        <v>1720000</v>
      </c>
      <c r="O853">
        <f t="shared" ca="1" si="443"/>
        <v>3440000</v>
      </c>
      <c r="P853">
        <f t="shared" ca="1" si="444"/>
        <v>2407996</v>
      </c>
      <c r="Q853">
        <f ca="1">IF(P853&gt;0,1,0)</f>
        <v>1</v>
      </c>
      <c r="R853">
        <f t="shared" ca="1" si="421"/>
        <v>31</v>
      </c>
      <c r="S853">
        <f t="shared" ca="1" si="422"/>
        <v>1</v>
      </c>
      <c r="T853">
        <f t="shared" ca="1" si="423"/>
        <v>1</v>
      </c>
      <c r="U853">
        <f t="shared" ca="1" si="424"/>
        <v>5</v>
      </c>
      <c r="V853">
        <f t="shared" ca="1" si="425"/>
        <v>10</v>
      </c>
      <c r="X853">
        <f t="shared" si="429"/>
        <v>853</v>
      </c>
      <c r="Y853">
        <f t="shared" si="433"/>
        <v>452</v>
      </c>
      <c r="Z853">
        <f t="shared" si="430"/>
        <v>453</v>
      </c>
      <c r="AA853">
        <f t="shared" si="426"/>
        <v>951</v>
      </c>
      <c r="AB853">
        <f t="shared" si="427"/>
        <v>500</v>
      </c>
      <c r="AM853" t="str">
        <f t="shared" si="428"/>
        <v>201901LP</v>
      </c>
      <c r="AN853">
        <f t="shared" ca="1" si="435"/>
        <v>31.000011627906975</v>
      </c>
      <c r="AO853">
        <f t="shared" ca="1" si="436"/>
        <v>1</v>
      </c>
      <c r="AP853">
        <f t="shared" ca="1" si="437"/>
        <v>1</v>
      </c>
      <c r="AQ853">
        <f t="shared" ca="1" si="438"/>
        <v>5</v>
      </c>
      <c r="AR853">
        <f t="shared" ca="1" si="439"/>
        <v>10</v>
      </c>
      <c r="AS853">
        <f ca="1">P853/J853</f>
        <v>0.1014491239381739</v>
      </c>
    </row>
    <row r="854" spans="1:45" hidden="1" outlineLevel="1" x14ac:dyDescent="0.4">
      <c r="A854">
        <f t="shared" si="417"/>
        <v>201901</v>
      </c>
      <c r="B854" t="s">
        <v>930</v>
      </c>
      <c r="C854" t="s">
        <v>647</v>
      </c>
      <c r="D854" t="str">
        <f t="shared" ca="1" si="434"/>
        <v>I112</v>
      </c>
      <c r="E854">
        <f t="shared" ca="1" si="418"/>
        <v>8</v>
      </c>
      <c r="F854">
        <f t="shared" ca="1" si="419"/>
        <v>30</v>
      </c>
      <c r="G854" t="str">
        <f t="shared" ca="1" si="431"/>
        <v>S11</v>
      </c>
      <c r="H854" t="str">
        <f t="shared" ca="1" si="432"/>
        <v>S114</v>
      </c>
      <c r="I854">
        <f ca="1">VLOOKUP(D854,PRC!$A$2:$B$21,2,0)*E854</f>
        <v>520000</v>
      </c>
      <c r="J854">
        <f t="shared" ca="1" si="420"/>
        <v>363996</v>
      </c>
      <c r="K854">
        <f ca="1">VLOOKUP(D854,PRC!$A$1:$C$21,3,0)*E854</f>
        <v>260000</v>
      </c>
      <c r="L854">
        <f t="shared" ca="1" si="440"/>
        <v>5000</v>
      </c>
      <c r="M854">
        <f t="shared" ca="1" si="441"/>
        <v>5000</v>
      </c>
      <c r="N854">
        <f t="shared" ca="1" si="442"/>
        <v>21000</v>
      </c>
      <c r="O854">
        <f t="shared" ca="1" si="443"/>
        <v>68000</v>
      </c>
      <c r="P854">
        <f t="shared" ca="1" si="444"/>
        <v>4996</v>
      </c>
      <c r="Q854">
        <f ca="1">IF(P854&gt;0,1,0)</f>
        <v>1</v>
      </c>
      <c r="R854">
        <f t="shared" ca="1" si="421"/>
        <v>30</v>
      </c>
      <c r="S854">
        <f t="shared" ca="1" si="422"/>
        <v>1</v>
      </c>
      <c r="T854">
        <f t="shared" ca="1" si="423"/>
        <v>1</v>
      </c>
      <c r="U854">
        <f t="shared" ca="1" si="424"/>
        <v>4</v>
      </c>
      <c r="V854">
        <f t="shared" ca="1" si="425"/>
        <v>13</v>
      </c>
      <c r="X854">
        <f t="shared" si="429"/>
        <v>854</v>
      </c>
      <c r="Y854">
        <f t="shared" si="433"/>
        <v>452</v>
      </c>
      <c r="Z854">
        <f t="shared" si="430"/>
        <v>453</v>
      </c>
      <c r="AA854">
        <f t="shared" si="426"/>
        <v>951</v>
      </c>
      <c r="AB854">
        <f t="shared" si="427"/>
        <v>500</v>
      </c>
      <c r="AM854" t="str">
        <f t="shared" si="428"/>
        <v>201901LP</v>
      </c>
      <c r="AN854">
        <f t="shared" ca="1" si="435"/>
        <v>30.00076923076923</v>
      </c>
      <c r="AO854">
        <f t="shared" ca="1" si="436"/>
        <v>0.96153846153846156</v>
      </c>
      <c r="AP854">
        <f t="shared" ca="1" si="437"/>
        <v>0.96153846153846156</v>
      </c>
      <c r="AQ854">
        <f t="shared" ca="1" si="438"/>
        <v>4.0384615384615383</v>
      </c>
      <c r="AR854">
        <f t="shared" ca="1" si="439"/>
        <v>13.076923076923078</v>
      </c>
      <c r="AS854">
        <f ca="1">P854/J854</f>
        <v>1.3725425554126968E-2</v>
      </c>
    </row>
    <row r="855" spans="1:45" hidden="1" outlineLevel="1" x14ac:dyDescent="0.4">
      <c r="A855">
        <f t="shared" si="417"/>
        <v>201901</v>
      </c>
      <c r="B855" t="s">
        <v>931</v>
      </c>
      <c r="C855" t="s">
        <v>647</v>
      </c>
      <c r="D855" t="str">
        <f t="shared" ca="1" si="434"/>
        <v>I112</v>
      </c>
      <c r="E855">
        <f t="shared" ca="1" si="418"/>
        <v>8</v>
      </c>
      <c r="F855">
        <f t="shared" ca="1" si="419"/>
        <v>33</v>
      </c>
      <c r="G855" t="str">
        <f t="shared" ca="1" si="431"/>
        <v>S10</v>
      </c>
      <c r="H855" t="str">
        <f t="shared" ca="1" si="432"/>
        <v>S102</v>
      </c>
      <c r="I855">
        <f ca="1">VLOOKUP(D855,PRC!$A$2:$B$21,2,0)*E855</f>
        <v>520000</v>
      </c>
      <c r="J855">
        <f t="shared" ca="1" si="420"/>
        <v>358796</v>
      </c>
      <c r="K855">
        <f ca="1">VLOOKUP(D855,PRC!$A$1:$C$21,3,0)*E855</f>
        <v>260000</v>
      </c>
      <c r="L855">
        <f t="shared" ca="1" si="440"/>
        <v>5000</v>
      </c>
      <c r="M855">
        <f t="shared" ca="1" si="441"/>
        <v>10000</v>
      </c>
      <c r="N855">
        <f t="shared" ca="1" si="442"/>
        <v>5000</v>
      </c>
      <c r="O855">
        <f t="shared" ca="1" si="443"/>
        <v>68000</v>
      </c>
      <c r="P855">
        <f t="shared" ca="1" si="444"/>
        <v>10796</v>
      </c>
      <c r="Q855">
        <f ca="1">IF(P855&gt;0,1,0)</f>
        <v>1</v>
      </c>
      <c r="R855">
        <f t="shared" ca="1" si="421"/>
        <v>31</v>
      </c>
      <c r="S855">
        <f t="shared" ca="1" si="422"/>
        <v>1</v>
      </c>
      <c r="T855">
        <f t="shared" ca="1" si="423"/>
        <v>2</v>
      </c>
      <c r="U855">
        <f t="shared" ca="1" si="424"/>
        <v>1</v>
      </c>
      <c r="V855">
        <f t="shared" ca="1" si="425"/>
        <v>13</v>
      </c>
      <c r="X855">
        <f t="shared" si="429"/>
        <v>855</v>
      </c>
      <c r="Y855">
        <f t="shared" si="433"/>
        <v>452</v>
      </c>
      <c r="Z855">
        <f t="shared" si="430"/>
        <v>453</v>
      </c>
      <c r="AA855">
        <f t="shared" si="426"/>
        <v>951</v>
      </c>
      <c r="AB855">
        <f t="shared" si="427"/>
        <v>500</v>
      </c>
      <c r="AM855" t="str">
        <f t="shared" si="428"/>
        <v>201901LP</v>
      </c>
      <c r="AN855">
        <f t="shared" ca="1" si="435"/>
        <v>31.000769230769233</v>
      </c>
      <c r="AO855">
        <f t="shared" ca="1" si="436"/>
        <v>0.96153846153846156</v>
      </c>
      <c r="AP855">
        <f t="shared" ca="1" si="437"/>
        <v>1.9230769230769231</v>
      </c>
      <c r="AQ855">
        <f t="shared" ca="1" si="438"/>
        <v>0.96153846153846156</v>
      </c>
      <c r="AR855">
        <f t="shared" ca="1" si="439"/>
        <v>13.076923076923078</v>
      </c>
      <c r="AS855">
        <f ca="1">P855/J855</f>
        <v>3.0089521622314631E-2</v>
      </c>
    </row>
    <row r="856" spans="1:45" hidden="1" outlineLevel="1" x14ac:dyDescent="0.4">
      <c r="A856">
        <f t="shared" si="417"/>
        <v>201901</v>
      </c>
      <c r="B856" t="s">
        <v>932</v>
      </c>
      <c r="C856" t="s">
        <v>647</v>
      </c>
      <c r="D856" t="str">
        <f t="shared" ca="1" si="434"/>
        <v>I114</v>
      </c>
      <c r="E856">
        <f t="shared" ca="1" si="418"/>
        <v>10</v>
      </c>
      <c r="F856">
        <f t="shared" ca="1" si="419"/>
        <v>34</v>
      </c>
      <c r="G856" t="str">
        <f t="shared" ca="1" si="431"/>
        <v>S10</v>
      </c>
      <c r="H856" t="str">
        <f t="shared" ca="1" si="432"/>
        <v>S107</v>
      </c>
      <c r="I856">
        <f ca="1">VLOOKUP(D856,PRC!$A$2:$B$21,2,0)*E856</f>
        <v>2400000</v>
      </c>
      <c r="J856">
        <f t="shared" ca="1" si="420"/>
        <v>1679996</v>
      </c>
      <c r="K856">
        <f ca="1">VLOOKUP(D856,PRC!$A$1:$C$21,3,0)*E856</f>
        <v>1392000</v>
      </c>
      <c r="L856">
        <f t="shared" ca="1" si="440"/>
        <v>48000</v>
      </c>
      <c r="M856">
        <f t="shared" ca="1" si="441"/>
        <v>72000</v>
      </c>
      <c r="N856">
        <f t="shared" ca="1" si="442"/>
        <v>96000</v>
      </c>
      <c r="O856">
        <f t="shared" ca="1" si="443"/>
        <v>336000</v>
      </c>
      <c r="P856">
        <f t="shared" ca="1" si="444"/>
        <v>-264004</v>
      </c>
      <c r="Q856">
        <f ca="1">IF(P856&gt;0,1,0)</f>
        <v>0</v>
      </c>
      <c r="R856">
        <f t="shared" ca="1" si="421"/>
        <v>30</v>
      </c>
      <c r="S856">
        <f t="shared" ca="1" si="422"/>
        <v>2</v>
      </c>
      <c r="T856">
        <f t="shared" ca="1" si="423"/>
        <v>3</v>
      </c>
      <c r="U856">
        <f t="shared" ca="1" si="424"/>
        <v>4</v>
      </c>
      <c r="V856">
        <f t="shared" ca="1" si="425"/>
        <v>14</v>
      </c>
      <c r="X856">
        <f t="shared" si="429"/>
        <v>856</v>
      </c>
      <c r="Y856">
        <f t="shared" si="433"/>
        <v>452</v>
      </c>
      <c r="Z856">
        <f t="shared" si="430"/>
        <v>453</v>
      </c>
      <c r="AA856">
        <f t="shared" si="426"/>
        <v>951</v>
      </c>
      <c r="AB856">
        <f t="shared" si="427"/>
        <v>500</v>
      </c>
      <c r="AM856" t="str">
        <f t="shared" si="428"/>
        <v>201901LP</v>
      </c>
      <c r="AN856">
        <f t="shared" ca="1" si="435"/>
        <v>30.000166666666672</v>
      </c>
      <c r="AO856">
        <f t="shared" ca="1" si="436"/>
        <v>2</v>
      </c>
      <c r="AP856">
        <f t="shared" ca="1" si="437"/>
        <v>3</v>
      </c>
      <c r="AQ856">
        <f t="shared" ca="1" si="438"/>
        <v>4</v>
      </c>
      <c r="AR856">
        <f t="shared" ca="1" si="439"/>
        <v>14.000000000000002</v>
      </c>
      <c r="AS856">
        <f ca="1">P856/J856</f>
        <v>-0.15714561225145773</v>
      </c>
    </row>
    <row r="857" spans="1:45" hidden="1" outlineLevel="1" x14ac:dyDescent="0.4">
      <c r="A857">
        <f t="shared" si="417"/>
        <v>201901</v>
      </c>
      <c r="B857" t="s">
        <v>933</v>
      </c>
      <c r="C857" t="s">
        <v>647</v>
      </c>
      <c r="D857" t="str">
        <f t="shared" ca="1" si="434"/>
        <v>I118</v>
      </c>
      <c r="E857">
        <f t="shared" ca="1" si="418"/>
        <v>9</v>
      </c>
      <c r="F857">
        <f t="shared" ca="1" si="419"/>
        <v>35</v>
      </c>
      <c r="G857" t="str">
        <f t="shared" ca="1" si="431"/>
        <v>S11</v>
      </c>
      <c r="H857" t="str">
        <f t="shared" ca="1" si="432"/>
        <v>S117</v>
      </c>
      <c r="I857">
        <f ca="1">VLOOKUP(D857,PRC!$A$2:$B$21,2,0)*E857</f>
        <v>4770000</v>
      </c>
      <c r="J857">
        <f t="shared" ca="1" si="420"/>
        <v>3148195.9999999995</v>
      </c>
      <c r="K857">
        <f ca="1">VLOOKUP(D857,PRC!$A$1:$C$21,3,0)*E857</f>
        <v>2003400</v>
      </c>
      <c r="L857">
        <f t="shared" ca="1" si="440"/>
        <v>48000</v>
      </c>
      <c r="M857">
        <f t="shared" ca="1" si="441"/>
        <v>95000</v>
      </c>
      <c r="N857">
        <f t="shared" ca="1" si="442"/>
        <v>239000</v>
      </c>
      <c r="O857">
        <f t="shared" ca="1" si="443"/>
        <v>620000</v>
      </c>
      <c r="P857">
        <f t="shared" ca="1" si="444"/>
        <v>142795.99999999953</v>
      </c>
      <c r="Q857">
        <f ca="1">IF(P857&gt;0,1,0)</f>
        <v>1</v>
      </c>
      <c r="R857">
        <f t="shared" ca="1" si="421"/>
        <v>34</v>
      </c>
      <c r="S857">
        <f t="shared" ca="1" si="422"/>
        <v>1</v>
      </c>
      <c r="T857">
        <f t="shared" ca="1" si="423"/>
        <v>2</v>
      </c>
      <c r="U857">
        <f t="shared" ca="1" si="424"/>
        <v>5</v>
      </c>
      <c r="V857">
        <f t="shared" ca="1" si="425"/>
        <v>13</v>
      </c>
      <c r="X857">
        <f t="shared" si="429"/>
        <v>857</v>
      </c>
      <c r="Y857">
        <f t="shared" si="433"/>
        <v>452</v>
      </c>
      <c r="Z857">
        <f t="shared" si="430"/>
        <v>453</v>
      </c>
      <c r="AA857">
        <f t="shared" si="426"/>
        <v>951</v>
      </c>
      <c r="AB857">
        <f t="shared" si="427"/>
        <v>500</v>
      </c>
      <c r="AM857" t="str">
        <f t="shared" si="428"/>
        <v>201901LP</v>
      </c>
      <c r="AN857">
        <f t="shared" ca="1" si="435"/>
        <v>34.000083857442355</v>
      </c>
      <c r="AO857">
        <f t="shared" ca="1" si="436"/>
        <v>1.0062893081761006</v>
      </c>
      <c r="AP857">
        <f t="shared" ca="1" si="437"/>
        <v>1.9916142557651992</v>
      </c>
      <c r="AQ857">
        <f t="shared" ca="1" si="438"/>
        <v>5.0104821802935007</v>
      </c>
      <c r="AR857">
        <f t="shared" ca="1" si="439"/>
        <v>12.997903563941298</v>
      </c>
      <c r="AS857">
        <f ca="1">P857/J857</f>
        <v>4.5358039969557028E-2</v>
      </c>
    </row>
    <row r="858" spans="1:45" hidden="1" outlineLevel="1" x14ac:dyDescent="0.4">
      <c r="A858">
        <f t="shared" si="417"/>
        <v>201901</v>
      </c>
      <c r="B858" t="s">
        <v>934</v>
      </c>
      <c r="C858" t="s">
        <v>647</v>
      </c>
      <c r="D858" t="str">
        <f t="shared" ca="1" si="434"/>
        <v>I102</v>
      </c>
      <c r="E858">
        <f t="shared" ca="1" si="418"/>
        <v>7</v>
      </c>
      <c r="F858">
        <f t="shared" ca="1" si="419"/>
        <v>33</v>
      </c>
      <c r="G858" t="str">
        <f t="shared" ca="1" si="431"/>
        <v>S10</v>
      </c>
      <c r="H858" t="str">
        <f t="shared" ca="1" si="432"/>
        <v>S102</v>
      </c>
      <c r="I858">
        <f ca="1">VLOOKUP(D858,PRC!$A$2:$B$21,2,0)*E858</f>
        <v>280000</v>
      </c>
      <c r="J858">
        <f t="shared" ca="1" si="420"/>
        <v>184795.99999999997</v>
      </c>
      <c r="K858">
        <f ca="1">VLOOKUP(D858,PRC!$A$1:$C$21,3,0)*E858</f>
        <v>131600</v>
      </c>
      <c r="L858">
        <f t="shared" ca="1" si="440"/>
        <v>6000</v>
      </c>
      <c r="M858">
        <f t="shared" ca="1" si="441"/>
        <v>6000</v>
      </c>
      <c r="N858">
        <f t="shared" ca="1" si="442"/>
        <v>8000</v>
      </c>
      <c r="O858">
        <f t="shared" ca="1" si="443"/>
        <v>28000</v>
      </c>
      <c r="P858">
        <f t="shared" ca="1" si="444"/>
        <v>5195.9999999999709</v>
      </c>
      <c r="Q858">
        <f ca="1">IF(P858&gt;0,1,0)</f>
        <v>1</v>
      </c>
      <c r="R858">
        <f t="shared" ca="1" si="421"/>
        <v>34</v>
      </c>
      <c r="S858">
        <f t="shared" ca="1" si="422"/>
        <v>2</v>
      </c>
      <c r="T858">
        <f t="shared" ca="1" si="423"/>
        <v>2</v>
      </c>
      <c r="U858">
        <f t="shared" ca="1" si="424"/>
        <v>3</v>
      </c>
      <c r="V858">
        <f t="shared" ca="1" si="425"/>
        <v>10</v>
      </c>
      <c r="X858">
        <f t="shared" si="429"/>
        <v>858</v>
      </c>
      <c r="Y858">
        <f t="shared" si="433"/>
        <v>452</v>
      </c>
      <c r="Z858">
        <f t="shared" si="430"/>
        <v>453</v>
      </c>
      <c r="AA858">
        <f t="shared" si="426"/>
        <v>951</v>
      </c>
      <c r="AB858">
        <f t="shared" si="427"/>
        <v>500</v>
      </c>
      <c r="AM858" t="str">
        <f t="shared" si="428"/>
        <v>201901LP</v>
      </c>
      <c r="AN858">
        <f t="shared" ca="1" si="435"/>
        <v>34.001428571428583</v>
      </c>
      <c r="AO858">
        <f t="shared" ca="1" si="436"/>
        <v>2.1428571428571428</v>
      </c>
      <c r="AP858">
        <f t="shared" ca="1" si="437"/>
        <v>2.1428571428571428</v>
      </c>
      <c r="AQ858">
        <f t="shared" ca="1" si="438"/>
        <v>2.8571428571428572</v>
      </c>
      <c r="AR858">
        <f t="shared" ca="1" si="439"/>
        <v>10</v>
      </c>
      <c r="AS858">
        <f ca="1">P858/J858</f>
        <v>2.8117491720599859E-2</v>
      </c>
    </row>
    <row r="859" spans="1:45" hidden="1" outlineLevel="1" x14ac:dyDescent="0.4">
      <c r="A859">
        <f t="shared" si="417"/>
        <v>201901</v>
      </c>
      <c r="B859" t="s">
        <v>935</v>
      </c>
      <c r="C859" t="s">
        <v>647</v>
      </c>
      <c r="D859" t="str">
        <f t="shared" ca="1" si="434"/>
        <v>I112</v>
      </c>
      <c r="E859">
        <f t="shared" ca="1" si="418"/>
        <v>9</v>
      </c>
      <c r="F859">
        <f t="shared" ca="1" si="419"/>
        <v>30</v>
      </c>
      <c r="G859" t="str">
        <f t="shared" ca="1" si="431"/>
        <v>S10</v>
      </c>
      <c r="H859" t="str">
        <f t="shared" ca="1" si="432"/>
        <v>S105</v>
      </c>
      <c r="I859">
        <f ca="1">VLOOKUP(D859,PRC!$A$2:$B$21,2,0)*E859</f>
        <v>585000</v>
      </c>
      <c r="J859">
        <f t="shared" ca="1" si="420"/>
        <v>409496</v>
      </c>
      <c r="K859">
        <f ca="1">VLOOKUP(D859,PRC!$A$1:$C$21,3,0)*E859</f>
        <v>292500</v>
      </c>
      <c r="L859">
        <f t="shared" ca="1" si="440"/>
        <v>18000</v>
      </c>
      <c r="M859">
        <f t="shared" ca="1" si="441"/>
        <v>18000</v>
      </c>
      <c r="N859">
        <f t="shared" ca="1" si="442"/>
        <v>18000</v>
      </c>
      <c r="O859">
        <f t="shared" ca="1" si="443"/>
        <v>76000</v>
      </c>
      <c r="P859">
        <f t="shared" ca="1" si="444"/>
        <v>-13004</v>
      </c>
      <c r="Q859">
        <f ca="1">IF(P859&gt;0,1,0)</f>
        <v>0</v>
      </c>
      <c r="R859">
        <f t="shared" ca="1" si="421"/>
        <v>30</v>
      </c>
      <c r="S859">
        <f t="shared" ca="1" si="422"/>
        <v>3</v>
      </c>
      <c r="T859">
        <f t="shared" ca="1" si="423"/>
        <v>3</v>
      </c>
      <c r="U859">
        <f t="shared" ca="1" si="424"/>
        <v>3</v>
      </c>
      <c r="V859">
        <f t="shared" ca="1" si="425"/>
        <v>13</v>
      </c>
      <c r="X859">
        <f t="shared" si="429"/>
        <v>859</v>
      </c>
      <c r="Y859">
        <f t="shared" si="433"/>
        <v>452</v>
      </c>
      <c r="Z859">
        <f t="shared" si="430"/>
        <v>453</v>
      </c>
      <c r="AA859">
        <f t="shared" si="426"/>
        <v>951</v>
      </c>
      <c r="AB859">
        <f t="shared" si="427"/>
        <v>500</v>
      </c>
      <c r="AM859" t="str">
        <f t="shared" si="428"/>
        <v>201901LP</v>
      </c>
      <c r="AN859">
        <f t="shared" ca="1" si="435"/>
        <v>30.000683760683767</v>
      </c>
      <c r="AO859">
        <f t="shared" ca="1" si="436"/>
        <v>3.0769230769230771</v>
      </c>
      <c r="AP859">
        <f t="shared" ca="1" si="437"/>
        <v>3.0769230769230771</v>
      </c>
      <c r="AQ859">
        <f t="shared" ca="1" si="438"/>
        <v>3.0769230769230771</v>
      </c>
      <c r="AR859">
        <f t="shared" ca="1" si="439"/>
        <v>12.991452991452993</v>
      </c>
      <c r="AS859">
        <f ca="1">P859/J859</f>
        <v>-3.1756109949791937E-2</v>
      </c>
    </row>
    <row r="860" spans="1:45" hidden="1" outlineLevel="1" x14ac:dyDescent="0.4">
      <c r="A860">
        <f t="shared" si="417"/>
        <v>201901</v>
      </c>
      <c r="B860" t="s">
        <v>936</v>
      </c>
      <c r="C860" t="s">
        <v>647</v>
      </c>
      <c r="D860" t="str">
        <f t="shared" ca="1" si="434"/>
        <v>I106</v>
      </c>
      <c r="E860">
        <f t="shared" ca="1" si="418"/>
        <v>8</v>
      </c>
      <c r="F860">
        <f t="shared" ca="1" si="419"/>
        <v>32</v>
      </c>
      <c r="G860" t="str">
        <f t="shared" ca="1" si="431"/>
        <v>S10</v>
      </c>
      <c r="H860" t="str">
        <f t="shared" ca="1" si="432"/>
        <v>S108</v>
      </c>
      <c r="I860">
        <f ca="1">VLOOKUP(D860,PRC!$A$2:$B$21,2,0)*E860</f>
        <v>160000</v>
      </c>
      <c r="J860">
        <f t="shared" ca="1" si="420"/>
        <v>107195.99999999999</v>
      </c>
      <c r="K860">
        <f ca="1">VLOOKUP(D860,PRC!$A$1:$C$21,3,0)*E860</f>
        <v>84800</v>
      </c>
      <c r="L860">
        <f t="shared" ca="1" si="440"/>
        <v>5000</v>
      </c>
      <c r="M860">
        <f t="shared" ca="1" si="441"/>
        <v>3000</v>
      </c>
      <c r="N860">
        <f t="shared" ca="1" si="442"/>
        <v>5000</v>
      </c>
      <c r="O860">
        <f t="shared" ca="1" si="443"/>
        <v>19000</v>
      </c>
      <c r="P860">
        <f t="shared" ca="1" si="444"/>
        <v>-9604.0000000000146</v>
      </c>
      <c r="Q860">
        <f ca="1">IF(P860&gt;0,1,0)</f>
        <v>0</v>
      </c>
      <c r="R860">
        <f t="shared" ca="1" si="421"/>
        <v>33</v>
      </c>
      <c r="S860">
        <f t="shared" ca="1" si="422"/>
        <v>3</v>
      </c>
      <c r="T860">
        <f t="shared" ca="1" si="423"/>
        <v>2</v>
      </c>
      <c r="U860">
        <f t="shared" ca="1" si="424"/>
        <v>3</v>
      </c>
      <c r="V860">
        <f t="shared" ca="1" si="425"/>
        <v>12</v>
      </c>
      <c r="X860">
        <f t="shared" si="429"/>
        <v>860</v>
      </c>
      <c r="Y860">
        <f t="shared" si="433"/>
        <v>452</v>
      </c>
      <c r="Z860">
        <f t="shared" si="430"/>
        <v>453</v>
      </c>
      <c r="AA860">
        <f t="shared" si="426"/>
        <v>951</v>
      </c>
      <c r="AB860">
        <f t="shared" si="427"/>
        <v>500</v>
      </c>
      <c r="AM860" t="str">
        <f t="shared" si="428"/>
        <v>201901LP</v>
      </c>
      <c r="AN860">
        <f t="shared" ca="1" si="435"/>
        <v>33.002500000000012</v>
      </c>
      <c r="AO860">
        <f t="shared" ca="1" si="436"/>
        <v>3.125</v>
      </c>
      <c r="AP860">
        <f t="shared" ca="1" si="437"/>
        <v>1.875</v>
      </c>
      <c r="AQ860">
        <f t="shared" ca="1" si="438"/>
        <v>3.125</v>
      </c>
      <c r="AR860">
        <f t="shared" ca="1" si="439"/>
        <v>11.875</v>
      </c>
      <c r="AS860">
        <f ca="1">P860/J860</f>
        <v>-8.9592895257285865E-2</v>
      </c>
    </row>
    <row r="861" spans="1:45" hidden="1" outlineLevel="1" x14ac:dyDescent="0.4">
      <c r="A861">
        <f t="shared" si="417"/>
        <v>201901</v>
      </c>
      <c r="B861" t="s">
        <v>937</v>
      </c>
      <c r="C861" t="s">
        <v>647</v>
      </c>
      <c r="D861" t="str">
        <f t="shared" ca="1" si="434"/>
        <v>I108</v>
      </c>
      <c r="E861">
        <f t="shared" ca="1" si="418"/>
        <v>10</v>
      </c>
      <c r="F861">
        <f t="shared" ca="1" si="419"/>
        <v>35</v>
      </c>
      <c r="G861" t="str">
        <f t="shared" ca="1" si="431"/>
        <v>S10</v>
      </c>
      <c r="H861" t="str">
        <f t="shared" ca="1" si="432"/>
        <v>S106</v>
      </c>
      <c r="I861">
        <f ca="1">VLOOKUP(D861,PRC!$A$2:$B$21,2,0)*E861</f>
        <v>400000</v>
      </c>
      <c r="J861">
        <f t="shared" ca="1" si="420"/>
        <v>271996</v>
      </c>
      <c r="K861">
        <f ca="1">VLOOKUP(D861,PRC!$A$1:$C$21,3,0)*E861</f>
        <v>184000</v>
      </c>
      <c r="L861">
        <f t="shared" ca="1" si="440"/>
        <v>8000</v>
      </c>
      <c r="M861">
        <f t="shared" ca="1" si="441"/>
        <v>12000</v>
      </c>
      <c r="N861">
        <f t="shared" ca="1" si="442"/>
        <v>20000</v>
      </c>
      <c r="O861">
        <f t="shared" ca="1" si="443"/>
        <v>48000</v>
      </c>
      <c r="P861">
        <f t="shared" ca="1" si="444"/>
        <v>-4</v>
      </c>
      <c r="Q861">
        <f ca="1">IF(P861&gt;0,1,0)</f>
        <v>0</v>
      </c>
      <c r="R861">
        <f t="shared" ca="1" si="421"/>
        <v>32</v>
      </c>
      <c r="S861">
        <f t="shared" ca="1" si="422"/>
        <v>2</v>
      </c>
      <c r="T861">
        <f t="shared" ca="1" si="423"/>
        <v>3</v>
      </c>
      <c r="U861">
        <f t="shared" ca="1" si="424"/>
        <v>5</v>
      </c>
      <c r="V861">
        <f t="shared" ca="1" si="425"/>
        <v>12</v>
      </c>
      <c r="X861">
        <f t="shared" si="429"/>
        <v>861</v>
      </c>
      <c r="Y861">
        <f t="shared" si="433"/>
        <v>452</v>
      </c>
      <c r="Z861">
        <f t="shared" si="430"/>
        <v>453</v>
      </c>
      <c r="AA861">
        <f t="shared" si="426"/>
        <v>951</v>
      </c>
      <c r="AB861">
        <f t="shared" si="427"/>
        <v>500</v>
      </c>
      <c r="AM861" t="str">
        <f t="shared" si="428"/>
        <v>201901LP</v>
      </c>
      <c r="AN861">
        <f t="shared" ca="1" si="435"/>
        <v>32.001000000000005</v>
      </c>
      <c r="AO861">
        <f t="shared" ca="1" si="436"/>
        <v>2</v>
      </c>
      <c r="AP861">
        <f t="shared" ca="1" si="437"/>
        <v>3</v>
      </c>
      <c r="AQ861">
        <f t="shared" ca="1" si="438"/>
        <v>5</v>
      </c>
      <c r="AR861">
        <f t="shared" ca="1" si="439"/>
        <v>12</v>
      </c>
      <c r="AS861">
        <f ca="1">P861/J861</f>
        <v>-1.4706098619097339E-5</v>
      </c>
    </row>
    <row r="862" spans="1:45" hidden="1" outlineLevel="1" x14ac:dyDescent="0.4">
      <c r="A862">
        <f t="shared" si="417"/>
        <v>201901</v>
      </c>
      <c r="B862" t="s">
        <v>938</v>
      </c>
      <c r="C862" t="s">
        <v>647</v>
      </c>
      <c r="D862" t="str">
        <f t="shared" ca="1" si="434"/>
        <v>I104</v>
      </c>
      <c r="E862">
        <f t="shared" ca="1" si="418"/>
        <v>7</v>
      </c>
      <c r="F862">
        <f t="shared" ca="1" si="419"/>
        <v>33</v>
      </c>
      <c r="G862" t="str">
        <f t="shared" ca="1" si="431"/>
        <v>S10</v>
      </c>
      <c r="H862" t="str">
        <f t="shared" ca="1" si="432"/>
        <v>S101</v>
      </c>
      <c r="I862">
        <f ca="1">VLOOKUP(D862,PRC!$A$2:$B$21,2,0)*E862</f>
        <v>490000</v>
      </c>
      <c r="J862">
        <f t="shared" ca="1" si="420"/>
        <v>323395.99999999994</v>
      </c>
      <c r="K862">
        <f ca="1">VLOOKUP(D862,PRC!$A$1:$C$21,3,0)*E862</f>
        <v>205800</v>
      </c>
      <c r="L862">
        <f t="shared" ca="1" si="440"/>
        <v>5000</v>
      </c>
      <c r="M862">
        <f t="shared" ca="1" si="441"/>
        <v>15000</v>
      </c>
      <c r="N862">
        <f t="shared" ca="1" si="442"/>
        <v>5000</v>
      </c>
      <c r="O862">
        <f t="shared" ca="1" si="443"/>
        <v>59000</v>
      </c>
      <c r="P862">
        <f t="shared" ca="1" si="444"/>
        <v>33595.999999999942</v>
      </c>
      <c r="Q862">
        <f ca="1">IF(P862&gt;0,1,0)</f>
        <v>1</v>
      </c>
      <c r="R862">
        <f t="shared" ca="1" si="421"/>
        <v>34</v>
      </c>
      <c r="S862">
        <f t="shared" ca="1" si="422"/>
        <v>1</v>
      </c>
      <c r="T862">
        <f t="shared" ca="1" si="423"/>
        <v>3</v>
      </c>
      <c r="U862">
        <f t="shared" ca="1" si="424"/>
        <v>1</v>
      </c>
      <c r="V862">
        <f t="shared" ca="1" si="425"/>
        <v>12</v>
      </c>
      <c r="X862">
        <f t="shared" si="429"/>
        <v>862</v>
      </c>
      <c r="Y862">
        <f t="shared" si="433"/>
        <v>452</v>
      </c>
      <c r="Z862">
        <f t="shared" si="430"/>
        <v>453</v>
      </c>
      <c r="AA862">
        <f t="shared" si="426"/>
        <v>951</v>
      </c>
      <c r="AB862">
        <f t="shared" si="427"/>
        <v>500</v>
      </c>
      <c r="AM862" t="str">
        <f t="shared" si="428"/>
        <v>201901LP</v>
      </c>
      <c r="AN862">
        <f t="shared" ca="1" si="435"/>
        <v>34.000816326530625</v>
      </c>
      <c r="AO862">
        <f t="shared" ca="1" si="436"/>
        <v>1.0204081632653061</v>
      </c>
      <c r="AP862">
        <f t="shared" ca="1" si="437"/>
        <v>3.0612244897959182</v>
      </c>
      <c r="AQ862">
        <f t="shared" ca="1" si="438"/>
        <v>1.0204081632653061</v>
      </c>
      <c r="AR862">
        <f t="shared" ca="1" si="439"/>
        <v>12.040816326530612</v>
      </c>
      <c r="AS862">
        <f ca="1">P862/J862</f>
        <v>0.10388502022288447</v>
      </c>
    </row>
    <row r="863" spans="1:45" hidden="1" outlineLevel="1" x14ac:dyDescent="0.4">
      <c r="A863">
        <f t="shared" si="417"/>
        <v>201901</v>
      </c>
      <c r="B863" t="s">
        <v>939</v>
      </c>
      <c r="C863" t="s">
        <v>647</v>
      </c>
      <c r="D863" t="str">
        <f t="shared" ca="1" si="434"/>
        <v>I118</v>
      </c>
      <c r="E863">
        <f t="shared" ca="1" si="418"/>
        <v>5</v>
      </c>
      <c r="F863">
        <f t="shared" ca="1" si="419"/>
        <v>32</v>
      </c>
      <c r="G863" t="str">
        <f t="shared" ca="1" si="431"/>
        <v>S10</v>
      </c>
      <c r="H863" t="str">
        <f t="shared" ca="1" si="432"/>
        <v>S104</v>
      </c>
      <c r="I863">
        <f ca="1">VLOOKUP(D863,PRC!$A$2:$B$21,2,0)*E863</f>
        <v>2650000</v>
      </c>
      <c r="J863">
        <f t="shared" ca="1" si="420"/>
        <v>1722496</v>
      </c>
      <c r="K863">
        <f ca="1">VLOOKUP(D863,PRC!$A$1:$C$21,3,0)*E863</f>
        <v>1113000</v>
      </c>
      <c r="L863">
        <f t="shared" ca="1" si="440"/>
        <v>27000</v>
      </c>
      <c r="M863">
        <f t="shared" ca="1" si="441"/>
        <v>27000</v>
      </c>
      <c r="N863">
        <f t="shared" ca="1" si="442"/>
        <v>133000</v>
      </c>
      <c r="O863">
        <f t="shared" ca="1" si="443"/>
        <v>318000</v>
      </c>
      <c r="P863">
        <f t="shared" ca="1" si="444"/>
        <v>104496</v>
      </c>
      <c r="Q863">
        <f ca="1">IF(P863&gt;0,1,0)</f>
        <v>1</v>
      </c>
      <c r="R863">
        <f t="shared" ca="1" si="421"/>
        <v>35</v>
      </c>
      <c r="S863">
        <f t="shared" ca="1" si="422"/>
        <v>1</v>
      </c>
      <c r="T863">
        <f t="shared" ca="1" si="423"/>
        <v>1</v>
      </c>
      <c r="U863">
        <f t="shared" ca="1" si="424"/>
        <v>5</v>
      </c>
      <c r="V863">
        <f t="shared" ca="1" si="425"/>
        <v>12</v>
      </c>
      <c r="X863">
        <f t="shared" si="429"/>
        <v>863</v>
      </c>
      <c r="Y863">
        <f t="shared" si="433"/>
        <v>452</v>
      </c>
      <c r="Z863">
        <f t="shared" si="430"/>
        <v>453</v>
      </c>
      <c r="AA863">
        <f t="shared" si="426"/>
        <v>951</v>
      </c>
      <c r="AB863">
        <f t="shared" si="427"/>
        <v>500</v>
      </c>
      <c r="AM863" t="str">
        <f t="shared" si="428"/>
        <v>201901LP</v>
      </c>
      <c r="AN863">
        <f t="shared" ca="1" si="435"/>
        <v>35.000150943396221</v>
      </c>
      <c r="AO863">
        <f t="shared" ca="1" si="436"/>
        <v>1.0188679245283019</v>
      </c>
      <c r="AP863">
        <f t="shared" ca="1" si="437"/>
        <v>1.0188679245283019</v>
      </c>
      <c r="AQ863">
        <f t="shared" ca="1" si="438"/>
        <v>5.0188679245283012</v>
      </c>
      <c r="AR863">
        <f t="shared" ca="1" si="439"/>
        <v>12</v>
      </c>
      <c r="AS863">
        <f ca="1">P863/J863</f>
        <v>6.0665452924128706E-2</v>
      </c>
    </row>
    <row r="864" spans="1:45" hidden="1" outlineLevel="1" x14ac:dyDescent="0.4">
      <c r="A864">
        <f t="shared" si="417"/>
        <v>201901</v>
      </c>
      <c r="B864" t="s">
        <v>940</v>
      </c>
      <c r="C864" t="s">
        <v>647</v>
      </c>
      <c r="D864" t="str">
        <f t="shared" ca="1" si="434"/>
        <v>I102</v>
      </c>
      <c r="E864">
        <f t="shared" ca="1" si="418"/>
        <v>8</v>
      </c>
      <c r="F864">
        <f t="shared" ca="1" si="419"/>
        <v>34</v>
      </c>
      <c r="G864" t="str">
        <f t="shared" ca="1" si="431"/>
        <v>S11</v>
      </c>
      <c r="H864" t="str">
        <f t="shared" ca="1" si="432"/>
        <v>S115</v>
      </c>
      <c r="I864">
        <f ca="1">VLOOKUP(D864,PRC!$A$2:$B$21,2,0)*E864</f>
        <v>320000</v>
      </c>
      <c r="J864">
        <f t="shared" ca="1" si="420"/>
        <v>211195.99999999997</v>
      </c>
      <c r="K864">
        <f ca="1">VLOOKUP(D864,PRC!$A$1:$C$21,3,0)*E864</f>
        <v>150400</v>
      </c>
      <c r="L864">
        <f t="shared" ca="1" si="440"/>
        <v>6000</v>
      </c>
      <c r="M864">
        <f t="shared" ca="1" si="441"/>
        <v>6000</v>
      </c>
      <c r="N864">
        <f t="shared" ca="1" si="442"/>
        <v>13000</v>
      </c>
      <c r="O864">
        <f t="shared" ca="1" si="443"/>
        <v>48000</v>
      </c>
      <c r="P864">
        <f t="shared" ca="1" si="444"/>
        <v>-12204.000000000029</v>
      </c>
      <c r="Q864">
        <f ca="1">IF(P864&gt;0,1,0)</f>
        <v>0</v>
      </c>
      <c r="R864">
        <f t="shared" ca="1" si="421"/>
        <v>34</v>
      </c>
      <c r="S864">
        <f t="shared" ca="1" si="422"/>
        <v>2</v>
      </c>
      <c r="T864">
        <f t="shared" ca="1" si="423"/>
        <v>2</v>
      </c>
      <c r="U864">
        <f t="shared" ca="1" si="424"/>
        <v>4</v>
      </c>
      <c r="V864">
        <f t="shared" ca="1" si="425"/>
        <v>15</v>
      </c>
      <c r="X864">
        <f t="shared" si="429"/>
        <v>864</v>
      </c>
      <c r="Y864">
        <f t="shared" si="433"/>
        <v>452</v>
      </c>
      <c r="Z864">
        <f t="shared" si="430"/>
        <v>453</v>
      </c>
      <c r="AA864">
        <f t="shared" si="426"/>
        <v>951</v>
      </c>
      <c r="AB864">
        <f t="shared" si="427"/>
        <v>500</v>
      </c>
      <c r="AM864" t="str">
        <f t="shared" si="428"/>
        <v>201901LP</v>
      </c>
      <c r="AN864">
        <f t="shared" ca="1" si="435"/>
        <v>34.001250000000006</v>
      </c>
      <c r="AO864">
        <f t="shared" ca="1" si="436"/>
        <v>1.875</v>
      </c>
      <c r="AP864">
        <f t="shared" ca="1" si="437"/>
        <v>1.875</v>
      </c>
      <c r="AQ864">
        <f t="shared" ca="1" si="438"/>
        <v>4.0625</v>
      </c>
      <c r="AR864">
        <f t="shared" ca="1" si="439"/>
        <v>15</v>
      </c>
      <c r="AS864">
        <f ca="1">P864/J864</f>
        <v>-5.7785185325479792E-2</v>
      </c>
    </row>
    <row r="865" spans="1:45" hidden="1" outlineLevel="1" x14ac:dyDescent="0.4">
      <c r="A865">
        <f t="shared" si="417"/>
        <v>201901</v>
      </c>
      <c r="B865" t="s">
        <v>941</v>
      </c>
      <c r="C865" t="s">
        <v>647</v>
      </c>
      <c r="D865" t="str">
        <f t="shared" ca="1" si="434"/>
        <v>I117</v>
      </c>
      <c r="E865">
        <f t="shared" ca="1" si="418"/>
        <v>7</v>
      </c>
      <c r="F865">
        <f t="shared" ca="1" si="419"/>
        <v>35</v>
      </c>
      <c r="G865" t="str">
        <f t="shared" ca="1" si="431"/>
        <v>S12</v>
      </c>
      <c r="H865" t="str">
        <f t="shared" ca="1" si="432"/>
        <v>S120</v>
      </c>
      <c r="I865">
        <f ca="1">VLOOKUP(D865,PRC!$A$2:$B$21,2,0)*E865</f>
        <v>17500000</v>
      </c>
      <c r="J865">
        <f t="shared" ca="1" si="420"/>
        <v>12249996</v>
      </c>
      <c r="K865">
        <f ca="1">VLOOKUP(D865,PRC!$A$1:$C$21,3,0)*E865</f>
        <v>8050000</v>
      </c>
      <c r="L865">
        <f t="shared" ca="1" si="440"/>
        <v>175000</v>
      </c>
      <c r="M865">
        <f t="shared" ca="1" si="441"/>
        <v>525000</v>
      </c>
      <c r="N865">
        <f t="shared" ca="1" si="442"/>
        <v>525000</v>
      </c>
      <c r="O865">
        <f t="shared" ca="1" si="443"/>
        <v>2100000</v>
      </c>
      <c r="P865">
        <f t="shared" ca="1" si="444"/>
        <v>874996</v>
      </c>
      <c r="Q865">
        <f ca="1">IF(P865&gt;0,1,0)</f>
        <v>1</v>
      </c>
      <c r="R865">
        <f t="shared" ca="1" si="421"/>
        <v>30</v>
      </c>
      <c r="S865">
        <f t="shared" ca="1" si="422"/>
        <v>1</v>
      </c>
      <c r="T865">
        <f t="shared" ca="1" si="423"/>
        <v>3</v>
      </c>
      <c r="U865">
        <f t="shared" ca="1" si="424"/>
        <v>3</v>
      </c>
      <c r="V865">
        <f t="shared" ca="1" si="425"/>
        <v>12</v>
      </c>
      <c r="X865">
        <f t="shared" si="429"/>
        <v>865</v>
      </c>
      <c r="Y865">
        <f t="shared" si="433"/>
        <v>452</v>
      </c>
      <c r="Z865">
        <f t="shared" si="430"/>
        <v>453</v>
      </c>
      <c r="AA865">
        <f t="shared" si="426"/>
        <v>951</v>
      </c>
      <c r="AB865">
        <f t="shared" si="427"/>
        <v>500</v>
      </c>
      <c r="AM865" t="str">
        <f t="shared" si="428"/>
        <v>201901LP</v>
      </c>
      <c r="AN865">
        <f t="shared" ca="1" si="435"/>
        <v>30.000022857142859</v>
      </c>
      <c r="AO865">
        <f t="shared" ca="1" si="436"/>
        <v>1</v>
      </c>
      <c r="AP865">
        <f t="shared" ca="1" si="437"/>
        <v>3</v>
      </c>
      <c r="AQ865">
        <f t="shared" ca="1" si="438"/>
        <v>3</v>
      </c>
      <c r="AR865">
        <f t="shared" ca="1" si="439"/>
        <v>12</v>
      </c>
      <c r="AS865">
        <f ca="1">P865/J865</f>
        <v>7.1428268221475341E-2</v>
      </c>
    </row>
    <row r="866" spans="1:45" hidden="1" outlineLevel="1" x14ac:dyDescent="0.4">
      <c r="A866">
        <f t="shared" si="417"/>
        <v>201901</v>
      </c>
      <c r="B866" t="s">
        <v>942</v>
      </c>
      <c r="C866" t="s">
        <v>647</v>
      </c>
      <c r="D866" t="str">
        <f t="shared" ca="1" si="434"/>
        <v>I115</v>
      </c>
      <c r="E866">
        <f t="shared" ca="1" si="418"/>
        <v>7</v>
      </c>
      <c r="F866">
        <f t="shared" ca="1" si="419"/>
        <v>33</v>
      </c>
      <c r="G866" t="str">
        <f t="shared" ca="1" si="431"/>
        <v>S11</v>
      </c>
      <c r="H866" t="str">
        <f t="shared" ca="1" si="432"/>
        <v>S110</v>
      </c>
      <c r="I866">
        <f ca="1">VLOOKUP(D866,PRC!$A$2:$B$21,2,0)*E866</f>
        <v>35000</v>
      </c>
      <c r="J866">
        <f t="shared" ca="1" si="420"/>
        <v>23445.999999999996</v>
      </c>
      <c r="K866">
        <f ca="1">VLOOKUP(D866,PRC!$A$1:$C$21,3,0)*E866</f>
        <v>16800</v>
      </c>
      <c r="L866">
        <f t="shared" ca="1" si="440"/>
        <v>1000</v>
      </c>
      <c r="M866">
        <f t="shared" ca="1" si="441"/>
        <v>1000</v>
      </c>
      <c r="N866">
        <f t="shared" ca="1" si="442"/>
        <v>1000</v>
      </c>
      <c r="O866">
        <f t="shared" ca="1" si="443"/>
        <v>4000</v>
      </c>
      <c r="P866">
        <f t="shared" ca="1" si="444"/>
        <v>-354.00000000000364</v>
      </c>
      <c r="Q866">
        <f ca="1">IF(P866&gt;0,1,0)</f>
        <v>0</v>
      </c>
      <c r="R866">
        <f t="shared" ca="1" si="421"/>
        <v>33</v>
      </c>
      <c r="S866">
        <f t="shared" ca="1" si="422"/>
        <v>2</v>
      </c>
      <c r="T866">
        <f t="shared" ca="1" si="423"/>
        <v>2</v>
      </c>
      <c r="U866">
        <f t="shared" ca="1" si="424"/>
        <v>3</v>
      </c>
      <c r="V866">
        <f t="shared" ca="1" si="425"/>
        <v>11</v>
      </c>
      <c r="X866">
        <f t="shared" si="429"/>
        <v>866</v>
      </c>
      <c r="Y866">
        <f t="shared" si="433"/>
        <v>452</v>
      </c>
      <c r="Z866">
        <f t="shared" si="430"/>
        <v>453</v>
      </c>
      <c r="AA866">
        <f t="shared" si="426"/>
        <v>951</v>
      </c>
      <c r="AB866">
        <f t="shared" si="427"/>
        <v>500</v>
      </c>
      <c r="AM866" t="str">
        <f t="shared" si="428"/>
        <v>201901LP</v>
      </c>
      <c r="AN866">
        <f t="shared" ca="1" si="435"/>
        <v>33.011428571428581</v>
      </c>
      <c r="AO866">
        <f t="shared" ca="1" si="436"/>
        <v>2.8571428571428572</v>
      </c>
      <c r="AP866">
        <f t="shared" ca="1" si="437"/>
        <v>2.8571428571428572</v>
      </c>
      <c r="AQ866">
        <f t="shared" ca="1" si="438"/>
        <v>2.8571428571428572</v>
      </c>
      <c r="AR866">
        <f t="shared" ca="1" si="439"/>
        <v>11.428571428571429</v>
      </c>
      <c r="AS866">
        <f ca="1">P866/J866</f>
        <v>-1.5098524268532103E-2</v>
      </c>
    </row>
    <row r="867" spans="1:45" hidden="1" outlineLevel="1" x14ac:dyDescent="0.4">
      <c r="A867">
        <f t="shared" si="417"/>
        <v>201901</v>
      </c>
      <c r="B867" t="s">
        <v>943</v>
      </c>
      <c r="C867" t="s">
        <v>647</v>
      </c>
      <c r="D867" t="str">
        <f t="shared" ca="1" si="434"/>
        <v>I109</v>
      </c>
      <c r="E867">
        <f t="shared" ca="1" si="418"/>
        <v>9</v>
      </c>
      <c r="F867">
        <f t="shared" ca="1" si="419"/>
        <v>35</v>
      </c>
      <c r="G867" t="str">
        <f t="shared" ca="1" si="431"/>
        <v>S10</v>
      </c>
      <c r="H867" t="str">
        <f t="shared" ca="1" si="432"/>
        <v>S108</v>
      </c>
      <c r="I867">
        <f ca="1">VLOOKUP(D867,PRC!$A$2:$B$21,2,0)*E867</f>
        <v>4500000</v>
      </c>
      <c r="J867">
        <f t="shared" ca="1" si="420"/>
        <v>2924996</v>
      </c>
      <c r="K867">
        <f ca="1">VLOOKUP(D867,PRC!$A$1:$C$21,3,0)*E867</f>
        <v>1800000</v>
      </c>
      <c r="L867">
        <f t="shared" ca="1" si="440"/>
        <v>90000</v>
      </c>
      <c r="M867">
        <f t="shared" ca="1" si="441"/>
        <v>135000</v>
      </c>
      <c r="N867">
        <f t="shared" ca="1" si="442"/>
        <v>45000</v>
      </c>
      <c r="O867">
        <f t="shared" ca="1" si="443"/>
        <v>495000</v>
      </c>
      <c r="P867">
        <f t="shared" ca="1" si="444"/>
        <v>359996</v>
      </c>
      <c r="Q867">
        <f ca="1">IF(P867&gt;0,1,0)</f>
        <v>1</v>
      </c>
      <c r="R867">
        <f t="shared" ca="1" si="421"/>
        <v>35</v>
      </c>
      <c r="S867">
        <f t="shared" ca="1" si="422"/>
        <v>2</v>
      </c>
      <c r="T867">
        <f t="shared" ca="1" si="423"/>
        <v>3</v>
      </c>
      <c r="U867">
        <f t="shared" ca="1" si="424"/>
        <v>1</v>
      </c>
      <c r="V867">
        <f t="shared" ca="1" si="425"/>
        <v>11</v>
      </c>
      <c r="X867">
        <f t="shared" si="429"/>
        <v>867</v>
      </c>
      <c r="Y867">
        <f t="shared" si="433"/>
        <v>452</v>
      </c>
      <c r="Z867">
        <f t="shared" si="430"/>
        <v>453</v>
      </c>
      <c r="AA867">
        <f t="shared" si="426"/>
        <v>951</v>
      </c>
      <c r="AB867">
        <f t="shared" si="427"/>
        <v>500</v>
      </c>
      <c r="AM867" t="str">
        <f t="shared" si="428"/>
        <v>201901LP</v>
      </c>
      <c r="AN867">
        <f t="shared" ca="1" si="435"/>
        <v>35.000088888888889</v>
      </c>
      <c r="AO867">
        <f t="shared" ca="1" si="436"/>
        <v>2</v>
      </c>
      <c r="AP867">
        <f t="shared" ca="1" si="437"/>
        <v>3</v>
      </c>
      <c r="AQ867">
        <f t="shared" ca="1" si="438"/>
        <v>1</v>
      </c>
      <c r="AR867">
        <f t="shared" ca="1" si="439"/>
        <v>11</v>
      </c>
      <c r="AS867">
        <f ca="1">P867/J867</f>
        <v>0.12307572386423776</v>
      </c>
    </row>
    <row r="868" spans="1:45" hidden="1" outlineLevel="1" x14ac:dyDescent="0.4">
      <c r="A868">
        <f t="shared" si="417"/>
        <v>201901</v>
      </c>
      <c r="B868" t="s">
        <v>944</v>
      </c>
      <c r="C868" t="s">
        <v>647</v>
      </c>
      <c r="D868" t="str">
        <f t="shared" ca="1" si="434"/>
        <v>I116</v>
      </c>
      <c r="E868">
        <f t="shared" ca="1" si="418"/>
        <v>5</v>
      </c>
      <c r="F868">
        <f t="shared" ca="1" si="419"/>
        <v>33</v>
      </c>
      <c r="G868" t="str">
        <f t="shared" ca="1" si="431"/>
        <v>S10</v>
      </c>
      <c r="H868" t="str">
        <f t="shared" ca="1" si="432"/>
        <v>S109</v>
      </c>
      <c r="I868">
        <f ca="1">VLOOKUP(D868,PRC!$A$2:$B$21,2,0)*E868</f>
        <v>7300000</v>
      </c>
      <c r="J868">
        <f t="shared" ca="1" si="420"/>
        <v>4890995.9999999991</v>
      </c>
      <c r="K868">
        <f ca="1">VLOOKUP(D868,PRC!$A$1:$C$21,3,0)*E868</f>
        <v>4380000</v>
      </c>
      <c r="L868">
        <f t="shared" ca="1" si="440"/>
        <v>219000</v>
      </c>
      <c r="M868">
        <f t="shared" ca="1" si="441"/>
        <v>73000</v>
      </c>
      <c r="N868">
        <f t="shared" ca="1" si="442"/>
        <v>73000</v>
      </c>
      <c r="O868">
        <f t="shared" ca="1" si="443"/>
        <v>1022000</v>
      </c>
      <c r="P868">
        <f t="shared" ca="1" si="444"/>
        <v>-876004.00000000093</v>
      </c>
      <c r="Q868">
        <f ca="1">IF(P868&gt;0,1,0)</f>
        <v>0</v>
      </c>
      <c r="R868">
        <f t="shared" ca="1" si="421"/>
        <v>33</v>
      </c>
      <c r="S868">
        <f t="shared" ca="1" si="422"/>
        <v>3</v>
      </c>
      <c r="T868">
        <f t="shared" ca="1" si="423"/>
        <v>1</v>
      </c>
      <c r="U868">
        <f t="shared" ca="1" si="424"/>
        <v>1</v>
      </c>
      <c r="V868">
        <f t="shared" ca="1" si="425"/>
        <v>14</v>
      </c>
      <c r="X868">
        <f t="shared" si="429"/>
        <v>868</v>
      </c>
      <c r="Y868">
        <f t="shared" si="433"/>
        <v>452</v>
      </c>
      <c r="Z868">
        <f t="shared" si="430"/>
        <v>453</v>
      </c>
      <c r="AA868">
        <f t="shared" si="426"/>
        <v>951</v>
      </c>
      <c r="AB868">
        <f t="shared" si="427"/>
        <v>500</v>
      </c>
      <c r="AM868" t="str">
        <f t="shared" si="428"/>
        <v>201901LP</v>
      </c>
      <c r="AN868">
        <f t="shared" ca="1" si="435"/>
        <v>33.000054794520558</v>
      </c>
      <c r="AO868">
        <f t="shared" ca="1" si="436"/>
        <v>3</v>
      </c>
      <c r="AP868">
        <f t="shared" ca="1" si="437"/>
        <v>1</v>
      </c>
      <c r="AQ868">
        <f t="shared" ca="1" si="438"/>
        <v>1</v>
      </c>
      <c r="AR868">
        <f t="shared" ca="1" si="439"/>
        <v>14.000000000000002</v>
      </c>
      <c r="AS868">
        <f ca="1">P868/J868</f>
        <v>-0.17910544191816985</v>
      </c>
    </row>
    <row r="869" spans="1:45" hidden="1" outlineLevel="1" x14ac:dyDescent="0.4">
      <c r="A869">
        <f t="shared" si="417"/>
        <v>201901</v>
      </c>
      <c r="B869" t="s">
        <v>945</v>
      </c>
      <c r="C869" t="s">
        <v>647</v>
      </c>
      <c r="D869" t="str">
        <f t="shared" ca="1" si="434"/>
        <v>I120</v>
      </c>
      <c r="E869">
        <f t="shared" ca="1" si="418"/>
        <v>6</v>
      </c>
      <c r="F869">
        <f t="shared" ca="1" si="419"/>
        <v>34</v>
      </c>
      <c r="G869" t="str">
        <f t="shared" ca="1" si="431"/>
        <v>S10</v>
      </c>
      <c r="H869" t="str">
        <f t="shared" ca="1" si="432"/>
        <v>S105</v>
      </c>
      <c r="I869">
        <f ca="1">VLOOKUP(D869,PRC!$A$2:$B$21,2,0)*E869</f>
        <v>25800000</v>
      </c>
      <c r="J869">
        <f t="shared" ca="1" si="420"/>
        <v>17543996</v>
      </c>
      <c r="K869">
        <f ca="1">VLOOKUP(D869,PRC!$A$1:$C$21,3,0)*E869</f>
        <v>11610000</v>
      </c>
      <c r="L869">
        <f t="shared" ca="1" si="440"/>
        <v>258000</v>
      </c>
      <c r="M869">
        <f t="shared" ca="1" si="441"/>
        <v>774000</v>
      </c>
      <c r="N869">
        <f t="shared" ca="1" si="442"/>
        <v>1032000</v>
      </c>
      <c r="O869">
        <f t="shared" ca="1" si="443"/>
        <v>2838000</v>
      </c>
      <c r="P869">
        <f t="shared" ca="1" si="444"/>
        <v>1031996</v>
      </c>
      <c r="Q869">
        <f ca="1">IF(P869&gt;0,1,0)</f>
        <v>1</v>
      </c>
      <c r="R869">
        <f t="shared" ca="1" si="421"/>
        <v>32</v>
      </c>
      <c r="S869">
        <f t="shared" ca="1" si="422"/>
        <v>1</v>
      </c>
      <c r="T869">
        <f t="shared" ca="1" si="423"/>
        <v>3</v>
      </c>
      <c r="U869">
        <f t="shared" ca="1" si="424"/>
        <v>4</v>
      </c>
      <c r="V869">
        <f t="shared" ca="1" si="425"/>
        <v>11</v>
      </c>
      <c r="X869">
        <f t="shared" si="429"/>
        <v>869</v>
      </c>
      <c r="Y869">
        <f t="shared" si="433"/>
        <v>452</v>
      </c>
      <c r="Z869">
        <f t="shared" si="430"/>
        <v>453</v>
      </c>
      <c r="AA869">
        <f t="shared" si="426"/>
        <v>951</v>
      </c>
      <c r="AB869">
        <f t="shared" si="427"/>
        <v>500</v>
      </c>
      <c r="AM869" t="str">
        <f t="shared" si="428"/>
        <v>201901LP</v>
      </c>
      <c r="AN869">
        <f t="shared" ca="1" si="435"/>
        <v>32.000015503875964</v>
      </c>
      <c r="AO869">
        <f t="shared" ca="1" si="436"/>
        <v>1</v>
      </c>
      <c r="AP869">
        <f t="shared" ca="1" si="437"/>
        <v>3</v>
      </c>
      <c r="AQ869">
        <f t="shared" ca="1" si="438"/>
        <v>4</v>
      </c>
      <c r="AR869">
        <f t="shared" ca="1" si="439"/>
        <v>11</v>
      </c>
      <c r="AS869">
        <f ca="1">P869/J869</f>
        <v>5.8823314825197176E-2</v>
      </c>
    </row>
    <row r="870" spans="1:45" hidden="1" outlineLevel="1" x14ac:dyDescent="0.4">
      <c r="A870">
        <f t="shared" si="417"/>
        <v>201901</v>
      </c>
      <c r="B870" t="s">
        <v>946</v>
      </c>
      <c r="C870" t="s">
        <v>647</v>
      </c>
      <c r="D870" t="str">
        <f t="shared" ca="1" si="434"/>
        <v>I111</v>
      </c>
      <c r="E870">
        <f t="shared" ca="1" si="418"/>
        <v>6</v>
      </c>
      <c r="F870">
        <f t="shared" ca="1" si="419"/>
        <v>32</v>
      </c>
      <c r="G870" t="str">
        <f t="shared" ca="1" si="431"/>
        <v>S11</v>
      </c>
      <c r="H870" t="str">
        <f t="shared" ca="1" si="432"/>
        <v>S117</v>
      </c>
      <c r="I870">
        <f ca="1">VLOOKUP(D870,PRC!$A$2:$B$21,2,0)*E870</f>
        <v>900000</v>
      </c>
      <c r="J870">
        <f t="shared" ca="1" si="420"/>
        <v>584996</v>
      </c>
      <c r="K870">
        <f ca="1">VLOOKUP(D870,PRC!$A$1:$C$21,3,0)*E870</f>
        <v>477000</v>
      </c>
      <c r="L870">
        <f t="shared" ca="1" si="440"/>
        <v>27000</v>
      </c>
      <c r="M870">
        <f t="shared" ca="1" si="441"/>
        <v>27000</v>
      </c>
      <c r="N870">
        <f t="shared" ca="1" si="442"/>
        <v>27000</v>
      </c>
      <c r="O870">
        <f t="shared" ca="1" si="443"/>
        <v>117000</v>
      </c>
      <c r="P870">
        <f t="shared" ca="1" si="444"/>
        <v>-90004</v>
      </c>
      <c r="Q870">
        <f ca="1">IF(P870&gt;0,1,0)</f>
        <v>0</v>
      </c>
      <c r="R870">
        <f t="shared" ca="1" si="421"/>
        <v>35</v>
      </c>
      <c r="S870">
        <f t="shared" ca="1" si="422"/>
        <v>3</v>
      </c>
      <c r="T870">
        <f t="shared" ca="1" si="423"/>
        <v>3</v>
      </c>
      <c r="U870">
        <f t="shared" ca="1" si="424"/>
        <v>3</v>
      </c>
      <c r="V870">
        <f t="shared" ca="1" si="425"/>
        <v>13</v>
      </c>
      <c r="X870">
        <f t="shared" si="429"/>
        <v>870</v>
      </c>
      <c r="Y870">
        <f t="shared" si="433"/>
        <v>452</v>
      </c>
      <c r="Z870">
        <f t="shared" si="430"/>
        <v>453</v>
      </c>
      <c r="AA870">
        <f t="shared" si="426"/>
        <v>951</v>
      </c>
      <c r="AB870">
        <f t="shared" si="427"/>
        <v>500</v>
      </c>
      <c r="AM870" t="str">
        <f t="shared" si="428"/>
        <v>201901LP</v>
      </c>
      <c r="AN870">
        <f t="shared" ca="1" si="435"/>
        <v>35.000444444444447</v>
      </c>
      <c r="AO870">
        <f t="shared" ca="1" si="436"/>
        <v>3</v>
      </c>
      <c r="AP870">
        <f t="shared" ca="1" si="437"/>
        <v>3</v>
      </c>
      <c r="AQ870">
        <f t="shared" ca="1" si="438"/>
        <v>3</v>
      </c>
      <c r="AR870">
        <f t="shared" ca="1" si="439"/>
        <v>13</v>
      </c>
      <c r="AS870">
        <f ca="1">P870/J870</f>
        <v>-0.15385404344645093</v>
      </c>
    </row>
    <row r="871" spans="1:45" hidden="1" outlineLevel="1" x14ac:dyDescent="0.4">
      <c r="A871">
        <f t="shared" si="417"/>
        <v>201901</v>
      </c>
      <c r="B871" t="s">
        <v>947</v>
      </c>
      <c r="C871" t="s">
        <v>647</v>
      </c>
      <c r="D871" t="str">
        <f t="shared" ca="1" si="434"/>
        <v>I102</v>
      </c>
      <c r="E871">
        <f t="shared" ca="1" si="418"/>
        <v>8</v>
      </c>
      <c r="F871">
        <f t="shared" ca="1" si="419"/>
        <v>31</v>
      </c>
      <c r="G871" t="str">
        <f t="shared" ca="1" si="431"/>
        <v>S10</v>
      </c>
      <c r="H871" t="str">
        <f t="shared" ca="1" si="432"/>
        <v>S104</v>
      </c>
      <c r="I871">
        <f ca="1">VLOOKUP(D871,PRC!$A$2:$B$21,2,0)*E871</f>
        <v>320000</v>
      </c>
      <c r="J871">
        <f t="shared" ca="1" si="420"/>
        <v>207996</v>
      </c>
      <c r="K871">
        <f ca="1">VLOOKUP(D871,PRC!$A$1:$C$21,3,0)*E871</f>
        <v>150400</v>
      </c>
      <c r="L871">
        <f t="shared" ca="1" si="440"/>
        <v>10000</v>
      </c>
      <c r="M871">
        <f t="shared" ca="1" si="441"/>
        <v>6000</v>
      </c>
      <c r="N871">
        <f t="shared" ca="1" si="442"/>
        <v>3000</v>
      </c>
      <c r="O871">
        <f t="shared" ca="1" si="443"/>
        <v>45000</v>
      </c>
      <c r="P871">
        <f t="shared" ca="1" si="444"/>
        <v>-6404</v>
      </c>
      <c r="Q871">
        <f ca="1">IF(P871&gt;0,1,0)</f>
        <v>0</v>
      </c>
      <c r="R871">
        <f t="shared" ca="1" si="421"/>
        <v>35</v>
      </c>
      <c r="S871">
        <f t="shared" ca="1" si="422"/>
        <v>3</v>
      </c>
      <c r="T871">
        <f t="shared" ca="1" si="423"/>
        <v>2</v>
      </c>
      <c r="U871">
        <f t="shared" ca="1" si="424"/>
        <v>1</v>
      </c>
      <c r="V871">
        <f t="shared" ca="1" si="425"/>
        <v>14</v>
      </c>
      <c r="X871">
        <f t="shared" si="429"/>
        <v>871</v>
      </c>
      <c r="Y871">
        <f t="shared" si="433"/>
        <v>452</v>
      </c>
      <c r="Z871">
        <f t="shared" si="430"/>
        <v>453</v>
      </c>
      <c r="AA871">
        <f t="shared" si="426"/>
        <v>951</v>
      </c>
      <c r="AB871">
        <f t="shared" si="427"/>
        <v>500</v>
      </c>
      <c r="AM871" t="str">
        <f t="shared" si="428"/>
        <v>201901LP</v>
      </c>
      <c r="AN871">
        <f t="shared" ca="1" si="435"/>
        <v>35.001249999999992</v>
      </c>
      <c r="AO871">
        <f t="shared" ca="1" si="436"/>
        <v>3.125</v>
      </c>
      <c r="AP871">
        <f t="shared" ca="1" si="437"/>
        <v>1.875</v>
      </c>
      <c r="AQ871">
        <f t="shared" ca="1" si="438"/>
        <v>0.9375</v>
      </c>
      <c r="AR871">
        <f t="shared" ca="1" si="439"/>
        <v>14.0625</v>
      </c>
      <c r="AS871">
        <f ca="1">P871/J871</f>
        <v>-3.0789053635646841E-2</v>
      </c>
    </row>
    <row r="872" spans="1:45" hidden="1" outlineLevel="1" x14ac:dyDescent="0.4">
      <c r="A872">
        <f t="shared" si="417"/>
        <v>201901</v>
      </c>
      <c r="B872" t="s">
        <v>948</v>
      </c>
      <c r="C872" t="s">
        <v>647</v>
      </c>
      <c r="D872" t="str">
        <f t="shared" ca="1" si="434"/>
        <v>I112</v>
      </c>
      <c r="E872">
        <f t="shared" ca="1" si="418"/>
        <v>10</v>
      </c>
      <c r="F872">
        <f t="shared" ca="1" si="419"/>
        <v>34</v>
      </c>
      <c r="G872" t="str">
        <f t="shared" ca="1" si="431"/>
        <v>S11</v>
      </c>
      <c r="H872" t="str">
        <f t="shared" ca="1" si="432"/>
        <v>S113</v>
      </c>
      <c r="I872">
        <f ca="1">VLOOKUP(D872,PRC!$A$2:$B$21,2,0)*E872</f>
        <v>650000</v>
      </c>
      <c r="J872">
        <f t="shared" ca="1" si="420"/>
        <v>454996</v>
      </c>
      <c r="K872">
        <f ca="1">VLOOKUP(D872,PRC!$A$1:$C$21,3,0)*E872</f>
        <v>325000</v>
      </c>
      <c r="L872">
        <f t="shared" ca="1" si="440"/>
        <v>20000</v>
      </c>
      <c r="M872">
        <f t="shared" ca="1" si="441"/>
        <v>13000</v>
      </c>
      <c r="N872">
        <f t="shared" ca="1" si="442"/>
        <v>13000</v>
      </c>
      <c r="O872">
        <f t="shared" ca="1" si="443"/>
        <v>91000</v>
      </c>
      <c r="P872">
        <f t="shared" ca="1" si="444"/>
        <v>-7004</v>
      </c>
      <c r="Q872">
        <f ca="1">IF(P872&gt;0,1,0)</f>
        <v>0</v>
      </c>
      <c r="R872">
        <f t="shared" ca="1" si="421"/>
        <v>30</v>
      </c>
      <c r="S872">
        <f t="shared" ca="1" si="422"/>
        <v>3</v>
      </c>
      <c r="T872">
        <f t="shared" ca="1" si="423"/>
        <v>2</v>
      </c>
      <c r="U872">
        <f t="shared" ca="1" si="424"/>
        <v>2</v>
      </c>
      <c r="V872">
        <f t="shared" ca="1" si="425"/>
        <v>14</v>
      </c>
      <c r="X872">
        <f t="shared" si="429"/>
        <v>872</v>
      </c>
      <c r="Y872">
        <f t="shared" si="433"/>
        <v>452</v>
      </c>
      <c r="Z872">
        <f t="shared" si="430"/>
        <v>453</v>
      </c>
      <c r="AA872">
        <f t="shared" si="426"/>
        <v>951</v>
      </c>
      <c r="AB872">
        <f t="shared" si="427"/>
        <v>500</v>
      </c>
      <c r="AM872" t="str">
        <f t="shared" si="428"/>
        <v>201901LP</v>
      </c>
      <c r="AN872">
        <f t="shared" ca="1" si="435"/>
        <v>30.000615384615379</v>
      </c>
      <c r="AO872">
        <f t="shared" ca="1" si="436"/>
        <v>3.0769230769230771</v>
      </c>
      <c r="AP872">
        <f t="shared" ca="1" si="437"/>
        <v>2</v>
      </c>
      <c r="AQ872">
        <f t="shared" ca="1" si="438"/>
        <v>2</v>
      </c>
      <c r="AR872">
        <f t="shared" ca="1" si="439"/>
        <v>14.000000000000002</v>
      </c>
      <c r="AS872">
        <f ca="1">P872/J872</f>
        <v>-1.539354192124766E-2</v>
      </c>
    </row>
    <row r="873" spans="1:45" hidden="1" outlineLevel="1" x14ac:dyDescent="0.4">
      <c r="A873">
        <f t="shared" si="417"/>
        <v>201901</v>
      </c>
      <c r="B873" t="s">
        <v>949</v>
      </c>
      <c r="C873" t="s">
        <v>647</v>
      </c>
      <c r="D873" t="str">
        <f t="shared" ca="1" si="434"/>
        <v>I107</v>
      </c>
      <c r="E873">
        <f t="shared" ca="1" si="418"/>
        <v>7</v>
      </c>
      <c r="F873">
        <f t="shared" ca="1" si="419"/>
        <v>33</v>
      </c>
      <c r="G873" t="str">
        <f t="shared" ca="1" si="431"/>
        <v>S11</v>
      </c>
      <c r="H873" t="str">
        <f t="shared" ca="1" si="432"/>
        <v>S114</v>
      </c>
      <c r="I873">
        <f ca="1">VLOOKUP(D873,PRC!$A$2:$B$21,2,0)*E873</f>
        <v>1050000</v>
      </c>
      <c r="J873">
        <f t="shared" ca="1" si="420"/>
        <v>703495.99999999988</v>
      </c>
      <c r="K873">
        <f ca="1">VLOOKUP(D873,PRC!$A$1:$C$21,3,0)*E873</f>
        <v>598500</v>
      </c>
      <c r="L873">
        <f t="shared" ca="1" si="440"/>
        <v>32000</v>
      </c>
      <c r="M873">
        <f t="shared" ca="1" si="441"/>
        <v>11000</v>
      </c>
      <c r="N873">
        <f t="shared" ca="1" si="442"/>
        <v>21000</v>
      </c>
      <c r="O873">
        <f t="shared" ca="1" si="443"/>
        <v>158000</v>
      </c>
      <c r="P873">
        <f t="shared" ca="1" si="444"/>
        <v>-117004.00000000012</v>
      </c>
      <c r="Q873">
        <f ca="1">IF(P873&gt;0,1,0)</f>
        <v>0</v>
      </c>
      <c r="R873">
        <f t="shared" ca="1" si="421"/>
        <v>33</v>
      </c>
      <c r="S873">
        <f t="shared" ca="1" si="422"/>
        <v>3</v>
      </c>
      <c r="T873">
        <f t="shared" ca="1" si="423"/>
        <v>1</v>
      </c>
      <c r="U873">
        <f t="shared" ca="1" si="424"/>
        <v>2</v>
      </c>
      <c r="V873">
        <f t="shared" ca="1" si="425"/>
        <v>15</v>
      </c>
      <c r="X873">
        <f t="shared" si="429"/>
        <v>873</v>
      </c>
      <c r="Y873">
        <f t="shared" si="433"/>
        <v>452</v>
      </c>
      <c r="Z873">
        <f t="shared" si="430"/>
        <v>453</v>
      </c>
      <c r="AA873">
        <f t="shared" si="426"/>
        <v>951</v>
      </c>
      <c r="AB873">
        <f t="shared" si="427"/>
        <v>500</v>
      </c>
      <c r="AM873" t="str">
        <f t="shared" si="428"/>
        <v>201901LP</v>
      </c>
      <c r="AN873">
        <f t="shared" ca="1" si="435"/>
        <v>33.000380952380958</v>
      </c>
      <c r="AO873">
        <f t="shared" ca="1" si="436"/>
        <v>3.0476190476190474</v>
      </c>
      <c r="AP873">
        <f t="shared" ca="1" si="437"/>
        <v>1.0476190476190477</v>
      </c>
      <c r="AQ873">
        <f t="shared" ca="1" si="438"/>
        <v>2</v>
      </c>
      <c r="AR873">
        <f t="shared" ca="1" si="439"/>
        <v>15.047619047619049</v>
      </c>
      <c r="AS873">
        <f ca="1">P873/J873</f>
        <v>-0.16631793215597548</v>
      </c>
    </row>
    <row r="874" spans="1:45" hidden="1" outlineLevel="1" x14ac:dyDescent="0.4">
      <c r="A874">
        <f t="shared" si="417"/>
        <v>201901</v>
      </c>
      <c r="B874" t="s">
        <v>950</v>
      </c>
      <c r="C874" t="s">
        <v>647</v>
      </c>
      <c r="D874" t="str">
        <f t="shared" ca="1" si="434"/>
        <v>I113</v>
      </c>
      <c r="E874">
        <f t="shared" ca="1" si="418"/>
        <v>9</v>
      </c>
      <c r="F874">
        <f t="shared" ca="1" si="419"/>
        <v>33</v>
      </c>
      <c r="G874" t="str">
        <f t="shared" ca="1" si="431"/>
        <v>S11</v>
      </c>
      <c r="H874" t="str">
        <f t="shared" ca="1" si="432"/>
        <v>S114</v>
      </c>
      <c r="I874">
        <f ca="1">VLOOKUP(D874,PRC!$A$2:$B$21,2,0)*E874</f>
        <v>6030000</v>
      </c>
      <c r="J874">
        <f t="shared" ca="1" si="420"/>
        <v>4100395.9999999995</v>
      </c>
      <c r="K874">
        <f ca="1">VLOOKUP(D874,PRC!$A$1:$C$21,3,0)*E874</f>
        <v>2713500</v>
      </c>
      <c r="L874">
        <f t="shared" ca="1" si="440"/>
        <v>60000</v>
      </c>
      <c r="M874">
        <f t="shared" ca="1" si="441"/>
        <v>181000</v>
      </c>
      <c r="N874">
        <f t="shared" ca="1" si="442"/>
        <v>181000</v>
      </c>
      <c r="O874">
        <f t="shared" ca="1" si="443"/>
        <v>603000</v>
      </c>
      <c r="P874">
        <f t="shared" ca="1" si="444"/>
        <v>361895.99999999953</v>
      </c>
      <c r="Q874">
        <f ca="1">IF(P874&gt;0,1,0)</f>
        <v>1</v>
      </c>
      <c r="R874">
        <f t="shared" ca="1" si="421"/>
        <v>32</v>
      </c>
      <c r="S874">
        <f t="shared" ca="1" si="422"/>
        <v>1</v>
      </c>
      <c r="T874">
        <f t="shared" ca="1" si="423"/>
        <v>3</v>
      </c>
      <c r="U874">
        <f t="shared" ca="1" si="424"/>
        <v>3</v>
      </c>
      <c r="V874">
        <f t="shared" ca="1" si="425"/>
        <v>10</v>
      </c>
      <c r="X874">
        <f t="shared" si="429"/>
        <v>874</v>
      </c>
      <c r="Y874">
        <f t="shared" si="433"/>
        <v>452</v>
      </c>
      <c r="Z874">
        <f t="shared" si="430"/>
        <v>453</v>
      </c>
      <c r="AA874">
        <f t="shared" si="426"/>
        <v>951</v>
      </c>
      <c r="AB874">
        <f t="shared" si="427"/>
        <v>500</v>
      </c>
      <c r="AM874" t="str">
        <f t="shared" si="428"/>
        <v>201901LP</v>
      </c>
      <c r="AN874">
        <f t="shared" ca="1" si="435"/>
        <v>32.000066334991715</v>
      </c>
      <c r="AO874">
        <f t="shared" ca="1" si="436"/>
        <v>0.99502487562189057</v>
      </c>
      <c r="AP874">
        <f t="shared" ca="1" si="437"/>
        <v>3.001658374792703</v>
      </c>
      <c r="AQ874">
        <f t="shared" ca="1" si="438"/>
        <v>3.001658374792703</v>
      </c>
      <c r="AR874">
        <f t="shared" ca="1" si="439"/>
        <v>10</v>
      </c>
      <c r="AS874">
        <f ca="1">P874/J874</f>
        <v>8.8258792565400895E-2</v>
      </c>
    </row>
    <row r="875" spans="1:45" hidden="1" outlineLevel="1" x14ac:dyDescent="0.4">
      <c r="A875">
        <f t="shared" si="417"/>
        <v>201901</v>
      </c>
      <c r="B875" t="s">
        <v>951</v>
      </c>
      <c r="C875" t="s">
        <v>647</v>
      </c>
      <c r="D875" t="str">
        <f t="shared" ca="1" si="434"/>
        <v>I116</v>
      </c>
      <c r="E875">
        <f t="shared" ca="1" si="418"/>
        <v>5</v>
      </c>
      <c r="F875">
        <f t="shared" ca="1" si="419"/>
        <v>32</v>
      </c>
      <c r="G875" t="str">
        <f t="shared" ca="1" si="431"/>
        <v>S10</v>
      </c>
      <c r="H875" t="str">
        <f t="shared" ca="1" si="432"/>
        <v>S105</v>
      </c>
      <c r="I875">
        <f ca="1">VLOOKUP(D875,PRC!$A$2:$B$21,2,0)*E875</f>
        <v>7300000</v>
      </c>
      <c r="J875">
        <f t="shared" ca="1" si="420"/>
        <v>4890995.9999999991</v>
      </c>
      <c r="K875">
        <f ca="1">VLOOKUP(D875,PRC!$A$1:$C$21,3,0)*E875</f>
        <v>4380000</v>
      </c>
      <c r="L875">
        <f t="shared" ca="1" si="440"/>
        <v>219000</v>
      </c>
      <c r="M875">
        <f t="shared" ca="1" si="441"/>
        <v>73000</v>
      </c>
      <c r="N875">
        <f t="shared" ca="1" si="442"/>
        <v>365000</v>
      </c>
      <c r="O875">
        <f t="shared" ca="1" si="443"/>
        <v>876000</v>
      </c>
      <c r="P875">
        <f t="shared" ca="1" si="444"/>
        <v>-1022004.0000000009</v>
      </c>
      <c r="Q875">
        <f ca="1">IF(P875&gt;0,1,0)</f>
        <v>0</v>
      </c>
      <c r="R875">
        <f t="shared" ca="1" si="421"/>
        <v>33</v>
      </c>
      <c r="S875">
        <f t="shared" ca="1" si="422"/>
        <v>3</v>
      </c>
      <c r="T875">
        <f t="shared" ca="1" si="423"/>
        <v>1</v>
      </c>
      <c r="U875">
        <f t="shared" ca="1" si="424"/>
        <v>5</v>
      </c>
      <c r="V875">
        <f t="shared" ca="1" si="425"/>
        <v>12</v>
      </c>
      <c r="X875">
        <f t="shared" si="429"/>
        <v>875</v>
      </c>
      <c r="Y875">
        <f t="shared" si="433"/>
        <v>452</v>
      </c>
      <c r="Z875">
        <f t="shared" si="430"/>
        <v>453</v>
      </c>
      <c r="AA875">
        <f t="shared" si="426"/>
        <v>951</v>
      </c>
      <c r="AB875">
        <f t="shared" si="427"/>
        <v>500</v>
      </c>
      <c r="AM875" t="str">
        <f t="shared" si="428"/>
        <v>201901LP</v>
      </c>
      <c r="AN875">
        <f t="shared" ca="1" si="435"/>
        <v>33.000054794520558</v>
      </c>
      <c r="AO875">
        <f t="shared" ca="1" si="436"/>
        <v>3</v>
      </c>
      <c r="AP875">
        <f t="shared" ca="1" si="437"/>
        <v>1</v>
      </c>
      <c r="AQ875">
        <f t="shared" ca="1" si="438"/>
        <v>5</v>
      </c>
      <c r="AR875">
        <f t="shared" ca="1" si="439"/>
        <v>12</v>
      </c>
      <c r="AS875">
        <f ca="1">P875/J875</f>
        <v>-0.2089562125996425</v>
      </c>
    </row>
    <row r="876" spans="1:45" hidden="1" outlineLevel="1" x14ac:dyDescent="0.4">
      <c r="A876">
        <f t="shared" si="417"/>
        <v>201901</v>
      </c>
      <c r="B876" t="s">
        <v>952</v>
      </c>
      <c r="C876" t="s">
        <v>647</v>
      </c>
      <c r="D876" t="str">
        <f t="shared" ca="1" si="434"/>
        <v>I110</v>
      </c>
      <c r="E876">
        <f t="shared" ca="1" si="418"/>
        <v>5</v>
      </c>
      <c r="F876">
        <f t="shared" ca="1" si="419"/>
        <v>30</v>
      </c>
      <c r="G876" t="str">
        <f t="shared" ca="1" si="431"/>
        <v>S11</v>
      </c>
      <c r="H876" t="str">
        <f t="shared" ca="1" si="432"/>
        <v>S115</v>
      </c>
      <c r="I876">
        <f ca="1">VLOOKUP(D876,PRC!$A$2:$B$21,2,0)*E876</f>
        <v>1500000</v>
      </c>
      <c r="J876">
        <f t="shared" ca="1" si="420"/>
        <v>1049996</v>
      </c>
      <c r="K876">
        <f ca="1">VLOOKUP(D876,PRC!$A$1:$C$21,3,0)*E876</f>
        <v>690000</v>
      </c>
      <c r="L876">
        <f t="shared" ca="1" si="440"/>
        <v>30000</v>
      </c>
      <c r="M876">
        <f t="shared" ca="1" si="441"/>
        <v>30000</v>
      </c>
      <c r="N876">
        <f t="shared" ca="1" si="442"/>
        <v>15000</v>
      </c>
      <c r="O876">
        <f t="shared" ca="1" si="443"/>
        <v>180000</v>
      </c>
      <c r="P876">
        <f t="shared" ca="1" si="444"/>
        <v>104996</v>
      </c>
      <c r="Q876">
        <f ca="1">IF(P876&gt;0,1,0)</f>
        <v>1</v>
      </c>
      <c r="R876">
        <f t="shared" ca="1" si="421"/>
        <v>30</v>
      </c>
      <c r="S876">
        <f t="shared" ca="1" si="422"/>
        <v>2</v>
      </c>
      <c r="T876">
        <f t="shared" ca="1" si="423"/>
        <v>2</v>
      </c>
      <c r="U876">
        <f t="shared" ca="1" si="424"/>
        <v>1</v>
      </c>
      <c r="V876">
        <f t="shared" ca="1" si="425"/>
        <v>12</v>
      </c>
      <c r="X876">
        <f t="shared" si="429"/>
        <v>876</v>
      </c>
      <c r="Y876">
        <f t="shared" si="433"/>
        <v>452</v>
      </c>
      <c r="Z876">
        <f t="shared" si="430"/>
        <v>453</v>
      </c>
      <c r="AA876">
        <f t="shared" si="426"/>
        <v>951</v>
      </c>
      <c r="AB876">
        <f t="shared" si="427"/>
        <v>500</v>
      </c>
      <c r="AM876" t="str">
        <f t="shared" si="428"/>
        <v>201901LP</v>
      </c>
      <c r="AN876">
        <f t="shared" ca="1" si="435"/>
        <v>30.000266666666665</v>
      </c>
      <c r="AO876">
        <f t="shared" ca="1" si="436"/>
        <v>2</v>
      </c>
      <c r="AP876">
        <f t="shared" ca="1" si="437"/>
        <v>2</v>
      </c>
      <c r="AQ876">
        <f t="shared" ca="1" si="438"/>
        <v>1</v>
      </c>
      <c r="AR876">
        <f t="shared" ca="1" si="439"/>
        <v>12</v>
      </c>
      <c r="AS876">
        <f ca="1">P876/J876</f>
        <v>9.999657141551016E-2</v>
      </c>
    </row>
    <row r="877" spans="1:45" hidden="1" outlineLevel="1" x14ac:dyDescent="0.4">
      <c r="A877">
        <f t="shared" si="417"/>
        <v>201901</v>
      </c>
      <c r="B877" t="s">
        <v>953</v>
      </c>
      <c r="C877" t="s">
        <v>647</v>
      </c>
      <c r="D877" t="str">
        <f t="shared" ca="1" si="434"/>
        <v>I117</v>
      </c>
      <c r="E877">
        <f t="shared" ca="1" si="418"/>
        <v>9</v>
      </c>
      <c r="F877">
        <f t="shared" ca="1" si="419"/>
        <v>35</v>
      </c>
      <c r="G877" t="str">
        <f t="shared" ca="1" si="431"/>
        <v>S11</v>
      </c>
      <c r="H877" t="str">
        <f t="shared" ca="1" si="432"/>
        <v>S113</v>
      </c>
      <c r="I877">
        <f ca="1">VLOOKUP(D877,PRC!$A$2:$B$21,2,0)*E877</f>
        <v>22500000</v>
      </c>
      <c r="J877">
        <f t="shared" ca="1" si="420"/>
        <v>15749995.999999998</v>
      </c>
      <c r="K877">
        <f ca="1">VLOOKUP(D877,PRC!$A$1:$C$21,3,0)*E877</f>
        <v>10350000</v>
      </c>
      <c r="L877">
        <f t="shared" ca="1" si="440"/>
        <v>450000</v>
      </c>
      <c r="M877">
        <f t="shared" ca="1" si="441"/>
        <v>225000</v>
      </c>
      <c r="N877">
        <f t="shared" ca="1" si="442"/>
        <v>450000</v>
      </c>
      <c r="O877">
        <f t="shared" ca="1" si="443"/>
        <v>2700000</v>
      </c>
      <c r="P877">
        <f t="shared" ca="1" si="444"/>
        <v>1574995.9999999981</v>
      </c>
      <c r="Q877">
        <f ca="1">IF(P877&gt;0,1,0)</f>
        <v>1</v>
      </c>
      <c r="R877">
        <f t="shared" ca="1" si="421"/>
        <v>30</v>
      </c>
      <c r="S877">
        <f t="shared" ca="1" si="422"/>
        <v>2</v>
      </c>
      <c r="T877">
        <f t="shared" ca="1" si="423"/>
        <v>1</v>
      </c>
      <c r="U877">
        <f t="shared" ca="1" si="424"/>
        <v>2</v>
      </c>
      <c r="V877">
        <f t="shared" ca="1" si="425"/>
        <v>12</v>
      </c>
      <c r="X877">
        <f t="shared" si="429"/>
        <v>877</v>
      </c>
      <c r="Y877">
        <f t="shared" si="433"/>
        <v>452</v>
      </c>
      <c r="Z877">
        <f t="shared" si="430"/>
        <v>453</v>
      </c>
      <c r="AA877">
        <f t="shared" si="426"/>
        <v>951</v>
      </c>
      <c r="AB877">
        <f t="shared" si="427"/>
        <v>500</v>
      </c>
      <c r="AM877" t="str">
        <f t="shared" si="428"/>
        <v>201901LP</v>
      </c>
      <c r="AN877">
        <f t="shared" ca="1" si="435"/>
        <v>30.000017777777789</v>
      </c>
      <c r="AO877">
        <f t="shared" ca="1" si="436"/>
        <v>2</v>
      </c>
      <c r="AP877">
        <f t="shared" ca="1" si="437"/>
        <v>1</v>
      </c>
      <c r="AQ877">
        <f t="shared" ca="1" si="438"/>
        <v>2</v>
      </c>
      <c r="AR877">
        <f t="shared" ca="1" si="439"/>
        <v>12</v>
      </c>
      <c r="AS877">
        <f ca="1">P877/J877</f>
        <v>9.9999771428513268E-2</v>
      </c>
    </row>
    <row r="878" spans="1:45" hidden="1" outlineLevel="1" x14ac:dyDescent="0.4">
      <c r="A878">
        <f t="shared" si="417"/>
        <v>201901</v>
      </c>
      <c r="B878" t="s">
        <v>954</v>
      </c>
      <c r="C878" t="s">
        <v>647</v>
      </c>
      <c r="D878" t="str">
        <f t="shared" ca="1" si="434"/>
        <v>I111</v>
      </c>
      <c r="E878">
        <f t="shared" ca="1" si="418"/>
        <v>5</v>
      </c>
      <c r="F878">
        <f t="shared" ca="1" si="419"/>
        <v>31</v>
      </c>
      <c r="G878" t="str">
        <f t="shared" ca="1" si="431"/>
        <v>S11</v>
      </c>
      <c r="H878" t="str">
        <f t="shared" ca="1" si="432"/>
        <v>S111</v>
      </c>
      <c r="I878">
        <f ca="1">VLOOKUP(D878,PRC!$A$2:$B$21,2,0)*E878</f>
        <v>750000</v>
      </c>
      <c r="J878">
        <f t="shared" ca="1" si="420"/>
        <v>524996</v>
      </c>
      <c r="K878">
        <f ca="1">VLOOKUP(D878,PRC!$A$1:$C$21,3,0)*E878</f>
        <v>397500</v>
      </c>
      <c r="L878">
        <f t="shared" ca="1" si="440"/>
        <v>23000</v>
      </c>
      <c r="M878">
        <f t="shared" ca="1" si="441"/>
        <v>23000</v>
      </c>
      <c r="N878">
        <f t="shared" ca="1" si="442"/>
        <v>8000</v>
      </c>
      <c r="O878">
        <f t="shared" ca="1" si="443"/>
        <v>105000</v>
      </c>
      <c r="P878">
        <f t="shared" ca="1" si="444"/>
        <v>-31504</v>
      </c>
      <c r="Q878">
        <f ca="1">IF(P878&gt;0,1,0)</f>
        <v>0</v>
      </c>
      <c r="R878">
        <f t="shared" ca="1" si="421"/>
        <v>30</v>
      </c>
      <c r="S878">
        <f t="shared" ca="1" si="422"/>
        <v>3</v>
      </c>
      <c r="T878">
        <f t="shared" ca="1" si="423"/>
        <v>3</v>
      </c>
      <c r="U878">
        <f t="shared" ca="1" si="424"/>
        <v>1</v>
      </c>
      <c r="V878">
        <f t="shared" ca="1" si="425"/>
        <v>14</v>
      </c>
      <c r="X878">
        <f t="shared" si="429"/>
        <v>878</v>
      </c>
      <c r="Y878">
        <f t="shared" si="433"/>
        <v>452</v>
      </c>
      <c r="Z878">
        <f t="shared" si="430"/>
        <v>453</v>
      </c>
      <c r="AA878">
        <f t="shared" si="426"/>
        <v>951</v>
      </c>
      <c r="AB878">
        <f t="shared" si="427"/>
        <v>500</v>
      </c>
      <c r="AM878" t="str">
        <f t="shared" si="428"/>
        <v>201901LP</v>
      </c>
      <c r="AN878">
        <f t="shared" ca="1" si="435"/>
        <v>30.000533333333333</v>
      </c>
      <c r="AO878">
        <f t="shared" ca="1" si="436"/>
        <v>3.0666666666666664</v>
      </c>
      <c r="AP878">
        <f t="shared" ca="1" si="437"/>
        <v>3.0666666666666664</v>
      </c>
      <c r="AQ878">
        <f t="shared" ca="1" si="438"/>
        <v>1.0666666666666667</v>
      </c>
      <c r="AR878">
        <f t="shared" ca="1" si="439"/>
        <v>14.000000000000002</v>
      </c>
      <c r="AS878">
        <f ca="1">P878/J878</f>
        <v>-6.0008076252009539E-2</v>
      </c>
    </row>
    <row r="879" spans="1:45" hidden="1" outlineLevel="1" x14ac:dyDescent="0.4">
      <c r="A879">
        <f t="shared" si="417"/>
        <v>201901</v>
      </c>
      <c r="B879" t="s">
        <v>955</v>
      </c>
      <c r="C879" t="s">
        <v>647</v>
      </c>
      <c r="D879" t="str">
        <f t="shared" ca="1" si="434"/>
        <v>I113</v>
      </c>
      <c r="E879">
        <f t="shared" ca="1" si="418"/>
        <v>9</v>
      </c>
      <c r="F879">
        <f t="shared" ca="1" si="419"/>
        <v>35</v>
      </c>
      <c r="G879" t="str">
        <f t="shared" ca="1" si="431"/>
        <v>S12</v>
      </c>
      <c r="H879" t="str">
        <f t="shared" ca="1" si="432"/>
        <v>S120</v>
      </c>
      <c r="I879">
        <f ca="1">VLOOKUP(D879,PRC!$A$2:$B$21,2,0)*E879</f>
        <v>6030000</v>
      </c>
      <c r="J879">
        <f t="shared" ca="1" si="420"/>
        <v>4040095.9999999995</v>
      </c>
      <c r="K879">
        <f ca="1">VLOOKUP(D879,PRC!$A$1:$C$21,3,0)*E879</f>
        <v>2713500</v>
      </c>
      <c r="L879">
        <f t="shared" ca="1" si="440"/>
        <v>60000</v>
      </c>
      <c r="M879">
        <f t="shared" ca="1" si="441"/>
        <v>181000</v>
      </c>
      <c r="N879">
        <f t="shared" ca="1" si="442"/>
        <v>241000</v>
      </c>
      <c r="O879">
        <f t="shared" ca="1" si="443"/>
        <v>844000</v>
      </c>
      <c r="P879">
        <f t="shared" ca="1" si="444"/>
        <v>595.99999999953434</v>
      </c>
      <c r="Q879">
        <f ca="1">IF(P879&gt;0,1,0)</f>
        <v>1</v>
      </c>
      <c r="R879">
        <f t="shared" ca="1" si="421"/>
        <v>33</v>
      </c>
      <c r="S879">
        <f t="shared" ca="1" si="422"/>
        <v>1</v>
      </c>
      <c r="T879">
        <f t="shared" ca="1" si="423"/>
        <v>3</v>
      </c>
      <c r="U879">
        <f t="shared" ca="1" si="424"/>
        <v>4</v>
      </c>
      <c r="V879">
        <f t="shared" ca="1" si="425"/>
        <v>14</v>
      </c>
      <c r="X879">
        <f t="shared" si="429"/>
        <v>879</v>
      </c>
      <c r="Y879">
        <f t="shared" si="433"/>
        <v>452</v>
      </c>
      <c r="Z879">
        <f t="shared" si="430"/>
        <v>453</v>
      </c>
      <c r="AA879">
        <f t="shared" si="426"/>
        <v>951</v>
      </c>
      <c r="AB879">
        <f t="shared" si="427"/>
        <v>500</v>
      </c>
      <c r="AM879" t="str">
        <f t="shared" si="428"/>
        <v>201901LP</v>
      </c>
      <c r="AN879">
        <f t="shared" ca="1" si="435"/>
        <v>33.000066334991715</v>
      </c>
      <c r="AO879">
        <f t="shared" ca="1" si="436"/>
        <v>0.99502487562189057</v>
      </c>
      <c r="AP879">
        <f t="shared" ca="1" si="437"/>
        <v>3.001658374792703</v>
      </c>
      <c r="AQ879">
        <f t="shared" ca="1" si="438"/>
        <v>3.9966832504145935</v>
      </c>
      <c r="AR879">
        <f t="shared" ca="1" si="439"/>
        <v>13.996683250414593</v>
      </c>
      <c r="AS879">
        <f ca="1">P879/J879</f>
        <v>1.4752124701975755E-4</v>
      </c>
    </row>
    <row r="880" spans="1:45" hidden="1" outlineLevel="1" x14ac:dyDescent="0.4">
      <c r="A880">
        <f t="shared" si="417"/>
        <v>201901</v>
      </c>
      <c r="B880" t="s">
        <v>956</v>
      </c>
      <c r="C880" t="s">
        <v>647</v>
      </c>
      <c r="D880" t="str">
        <f t="shared" ca="1" si="434"/>
        <v>I119</v>
      </c>
      <c r="E880">
        <f t="shared" ca="1" si="418"/>
        <v>6</v>
      </c>
      <c r="F880">
        <f t="shared" ca="1" si="419"/>
        <v>30</v>
      </c>
      <c r="G880" t="str">
        <f t="shared" ca="1" si="431"/>
        <v>S10</v>
      </c>
      <c r="H880" t="str">
        <f t="shared" ca="1" si="432"/>
        <v>S108</v>
      </c>
      <c r="I880">
        <f ca="1">VLOOKUP(D880,PRC!$A$2:$B$21,2,0)*E880</f>
        <v>570000</v>
      </c>
      <c r="J880">
        <f t="shared" ca="1" si="420"/>
        <v>398996</v>
      </c>
      <c r="K880">
        <f ca="1">VLOOKUP(D880,PRC!$A$1:$C$21,3,0)*E880</f>
        <v>273600</v>
      </c>
      <c r="L880">
        <f t="shared" ca="1" si="440"/>
        <v>17000</v>
      </c>
      <c r="M880">
        <f t="shared" ca="1" si="441"/>
        <v>6000</v>
      </c>
      <c r="N880">
        <f t="shared" ca="1" si="442"/>
        <v>11000</v>
      </c>
      <c r="O880">
        <f t="shared" ca="1" si="443"/>
        <v>68000</v>
      </c>
      <c r="P880">
        <f t="shared" ca="1" si="444"/>
        <v>23396</v>
      </c>
      <c r="Q880">
        <f ca="1">IF(P880&gt;0,1,0)</f>
        <v>1</v>
      </c>
      <c r="R880">
        <f t="shared" ca="1" si="421"/>
        <v>30</v>
      </c>
      <c r="S880">
        <f t="shared" ca="1" si="422"/>
        <v>3</v>
      </c>
      <c r="T880">
        <f t="shared" ca="1" si="423"/>
        <v>1</v>
      </c>
      <c r="U880">
        <f t="shared" ca="1" si="424"/>
        <v>2</v>
      </c>
      <c r="V880">
        <f t="shared" ca="1" si="425"/>
        <v>12</v>
      </c>
      <c r="X880">
        <f t="shared" si="429"/>
        <v>880</v>
      </c>
      <c r="Y880">
        <f t="shared" si="433"/>
        <v>452</v>
      </c>
      <c r="Z880">
        <f t="shared" si="430"/>
        <v>453</v>
      </c>
      <c r="AA880">
        <f t="shared" si="426"/>
        <v>951</v>
      </c>
      <c r="AB880">
        <f t="shared" si="427"/>
        <v>500</v>
      </c>
      <c r="AM880" t="str">
        <f t="shared" si="428"/>
        <v>201901LP</v>
      </c>
      <c r="AN880">
        <f t="shared" ca="1" si="435"/>
        <v>30.000701754385961</v>
      </c>
      <c r="AO880">
        <f t="shared" ca="1" si="436"/>
        <v>2.9824561403508771</v>
      </c>
      <c r="AP880">
        <f t="shared" ca="1" si="437"/>
        <v>1.0526315789473684</v>
      </c>
      <c r="AQ880">
        <f t="shared" ca="1" si="438"/>
        <v>1.9298245614035088</v>
      </c>
      <c r="AR880">
        <f t="shared" ca="1" si="439"/>
        <v>11.929824561403509</v>
      </c>
      <c r="AS880">
        <f ca="1">P880/J880</f>
        <v>5.8637179320093435E-2</v>
      </c>
    </row>
    <row r="881" spans="1:45" hidden="1" outlineLevel="1" x14ac:dyDescent="0.4">
      <c r="A881">
        <f t="shared" si="417"/>
        <v>201901</v>
      </c>
      <c r="B881" t="s">
        <v>957</v>
      </c>
      <c r="C881" t="s">
        <v>647</v>
      </c>
      <c r="D881" t="str">
        <f t="shared" ca="1" si="434"/>
        <v>I105</v>
      </c>
      <c r="E881">
        <f t="shared" ca="1" si="418"/>
        <v>10</v>
      </c>
      <c r="F881">
        <f t="shared" ca="1" si="419"/>
        <v>30</v>
      </c>
      <c r="G881" t="str">
        <f t="shared" ca="1" si="431"/>
        <v>S11</v>
      </c>
      <c r="H881" t="str">
        <f t="shared" ca="1" si="432"/>
        <v>S112</v>
      </c>
      <c r="I881">
        <f ca="1">VLOOKUP(D881,PRC!$A$2:$B$21,2,0)*E881</f>
        <v>1000000</v>
      </c>
      <c r="J881">
        <f t="shared" ca="1" si="420"/>
        <v>659995.99999999988</v>
      </c>
      <c r="K881">
        <f ca="1">VLOOKUP(D881,PRC!$A$1:$C$21,3,0)*E881</f>
        <v>590000</v>
      </c>
      <c r="L881">
        <f t="shared" ca="1" si="440"/>
        <v>20000</v>
      </c>
      <c r="M881">
        <f t="shared" ca="1" si="441"/>
        <v>30000</v>
      </c>
      <c r="N881">
        <f t="shared" ca="1" si="442"/>
        <v>50000</v>
      </c>
      <c r="O881">
        <f t="shared" ca="1" si="443"/>
        <v>130000</v>
      </c>
      <c r="P881">
        <f t="shared" ca="1" si="444"/>
        <v>-160004.00000000012</v>
      </c>
      <c r="Q881">
        <f ca="1">IF(P881&gt;0,1,0)</f>
        <v>0</v>
      </c>
      <c r="R881">
        <f t="shared" ca="1" si="421"/>
        <v>34</v>
      </c>
      <c r="S881">
        <f t="shared" ca="1" si="422"/>
        <v>2</v>
      </c>
      <c r="T881">
        <f t="shared" ca="1" si="423"/>
        <v>3</v>
      </c>
      <c r="U881">
        <f t="shared" ca="1" si="424"/>
        <v>5</v>
      </c>
      <c r="V881">
        <f t="shared" ca="1" si="425"/>
        <v>13</v>
      </c>
      <c r="X881">
        <f t="shared" si="429"/>
        <v>881</v>
      </c>
      <c r="Y881">
        <f t="shared" si="433"/>
        <v>452</v>
      </c>
      <c r="Z881">
        <f t="shared" si="430"/>
        <v>453</v>
      </c>
      <c r="AA881">
        <f t="shared" si="426"/>
        <v>951</v>
      </c>
      <c r="AB881">
        <f t="shared" si="427"/>
        <v>500</v>
      </c>
      <c r="AM881" t="str">
        <f t="shared" si="428"/>
        <v>201901LP</v>
      </c>
      <c r="AN881">
        <f t="shared" ca="1" si="435"/>
        <v>34.000400000000006</v>
      </c>
      <c r="AO881">
        <f t="shared" ca="1" si="436"/>
        <v>2</v>
      </c>
      <c r="AP881">
        <f t="shared" ca="1" si="437"/>
        <v>3</v>
      </c>
      <c r="AQ881">
        <f t="shared" ca="1" si="438"/>
        <v>5</v>
      </c>
      <c r="AR881">
        <f t="shared" ca="1" si="439"/>
        <v>13</v>
      </c>
      <c r="AS881">
        <f ca="1">P881/J881</f>
        <v>-0.2424317723137718</v>
      </c>
    </row>
    <row r="882" spans="1:45" hidden="1" outlineLevel="1" x14ac:dyDescent="0.4">
      <c r="A882">
        <f t="shared" si="417"/>
        <v>201901</v>
      </c>
      <c r="B882" t="s">
        <v>958</v>
      </c>
      <c r="C882" t="s">
        <v>647</v>
      </c>
      <c r="D882" t="str">
        <f t="shared" ca="1" si="434"/>
        <v>I116</v>
      </c>
      <c r="E882">
        <f t="shared" ca="1" si="418"/>
        <v>9</v>
      </c>
      <c r="F882">
        <f t="shared" ca="1" si="419"/>
        <v>33</v>
      </c>
      <c r="G882" t="str">
        <f t="shared" ca="1" si="431"/>
        <v>S10</v>
      </c>
      <c r="H882" t="str">
        <f t="shared" ca="1" si="432"/>
        <v>S106</v>
      </c>
      <c r="I882">
        <f ca="1">VLOOKUP(D882,PRC!$A$2:$B$21,2,0)*E882</f>
        <v>13140000</v>
      </c>
      <c r="J882">
        <f t="shared" ca="1" si="420"/>
        <v>9197996</v>
      </c>
      <c r="K882">
        <f ca="1">VLOOKUP(D882,PRC!$A$1:$C$21,3,0)*E882</f>
        <v>7884000</v>
      </c>
      <c r="L882">
        <f t="shared" ca="1" si="440"/>
        <v>263000</v>
      </c>
      <c r="M882">
        <f t="shared" ca="1" si="441"/>
        <v>394000</v>
      </c>
      <c r="N882">
        <f t="shared" ca="1" si="442"/>
        <v>131000</v>
      </c>
      <c r="O882">
        <f t="shared" ca="1" si="443"/>
        <v>1314000</v>
      </c>
      <c r="P882">
        <f t="shared" ca="1" si="444"/>
        <v>-788004</v>
      </c>
      <c r="Q882">
        <f ca="1">IF(P882&gt;0,1,0)</f>
        <v>0</v>
      </c>
      <c r="R882">
        <f t="shared" ca="1" si="421"/>
        <v>30</v>
      </c>
      <c r="S882">
        <f t="shared" ca="1" si="422"/>
        <v>2</v>
      </c>
      <c r="T882">
        <f t="shared" ca="1" si="423"/>
        <v>3</v>
      </c>
      <c r="U882">
        <f t="shared" ca="1" si="424"/>
        <v>1</v>
      </c>
      <c r="V882">
        <f t="shared" ca="1" si="425"/>
        <v>10</v>
      </c>
      <c r="X882">
        <f t="shared" si="429"/>
        <v>882</v>
      </c>
      <c r="Y882">
        <f t="shared" si="433"/>
        <v>452</v>
      </c>
      <c r="Z882">
        <f t="shared" si="430"/>
        <v>453</v>
      </c>
      <c r="AA882">
        <f t="shared" si="426"/>
        <v>951</v>
      </c>
      <c r="AB882">
        <f t="shared" si="427"/>
        <v>500</v>
      </c>
      <c r="AM882" t="str">
        <f t="shared" si="428"/>
        <v>201901LP</v>
      </c>
      <c r="AN882">
        <f t="shared" ca="1" si="435"/>
        <v>30.000030441400305</v>
      </c>
      <c r="AO882">
        <f t="shared" ca="1" si="436"/>
        <v>2.0015220700152208</v>
      </c>
      <c r="AP882">
        <f t="shared" ca="1" si="437"/>
        <v>2.9984779299847792</v>
      </c>
      <c r="AQ882">
        <f t="shared" ca="1" si="438"/>
        <v>0.9969558599695586</v>
      </c>
      <c r="AR882">
        <f t="shared" ca="1" si="439"/>
        <v>10</v>
      </c>
      <c r="AS882">
        <f ca="1">P882/J882</f>
        <v>-8.5671270133189883E-2</v>
      </c>
    </row>
    <row r="883" spans="1:45" hidden="1" outlineLevel="1" x14ac:dyDescent="0.4">
      <c r="A883">
        <f t="shared" si="417"/>
        <v>201901</v>
      </c>
      <c r="B883" t="s">
        <v>959</v>
      </c>
      <c r="C883" t="s">
        <v>647</v>
      </c>
      <c r="D883" t="str">
        <f t="shared" ca="1" si="434"/>
        <v>I116</v>
      </c>
      <c r="E883">
        <f t="shared" ca="1" si="418"/>
        <v>10</v>
      </c>
      <c r="F883">
        <f t="shared" ca="1" si="419"/>
        <v>31</v>
      </c>
      <c r="G883" t="str">
        <f t="shared" ca="1" si="431"/>
        <v>S10</v>
      </c>
      <c r="H883" t="str">
        <f t="shared" ca="1" si="432"/>
        <v>S106</v>
      </c>
      <c r="I883">
        <f ca="1">VLOOKUP(D883,PRC!$A$2:$B$21,2,0)*E883</f>
        <v>14600000</v>
      </c>
      <c r="J883">
        <f t="shared" ca="1" si="420"/>
        <v>10219996</v>
      </c>
      <c r="K883">
        <f ca="1">VLOOKUP(D883,PRC!$A$1:$C$21,3,0)*E883</f>
        <v>8760000</v>
      </c>
      <c r="L883">
        <f t="shared" ca="1" si="440"/>
        <v>292000</v>
      </c>
      <c r="M883">
        <f t="shared" ca="1" si="441"/>
        <v>438000</v>
      </c>
      <c r="N883">
        <f t="shared" ca="1" si="442"/>
        <v>584000</v>
      </c>
      <c r="O883">
        <f t="shared" ca="1" si="443"/>
        <v>2190000</v>
      </c>
      <c r="P883">
        <f t="shared" ca="1" si="444"/>
        <v>-2044004</v>
      </c>
      <c r="Q883">
        <f ca="1">IF(P883&gt;0,1,0)</f>
        <v>0</v>
      </c>
      <c r="R883">
        <f t="shared" ca="1" si="421"/>
        <v>30</v>
      </c>
      <c r="S883">
        <f t="shared" ca="1" si="422"/>
        <v>2</v>
      </c>
      <c r="T883">
        <f t="shared" ca="1" si="423"/>
        <v>3</v>
      </c>
      <c r="U883">
        <f t="shared" ca="1" si="424"/>
        <v>4</v>
      </c>
      <c r="V883">
        <f t="shared" ca="1" si="425"/>
        <v>15</v>
      </c>
      <c r="X883">
        <f t="shared" si="429"/>
        <v>883</v>
      </c>
      <c r="Y883">
        <f t="shared" si="433"/>
        <v>452</v>
      </c>
      <c r="Z883">
        <f t="shared" si="430"/>
        <v>453</v>
      </c>
      <c r="AA883">
        <f t="shared" si="426"/>
        <v>951</v>
      </c>
      <c r="AB883">
        <f t="shared" si="427"/>
        <v>500</v>
      </c>
      <c r="AM883" t="str">
        <f t="shared" si="428"/>
        <v>201901LP</v>
      </c>
      <c r="AN883">
        <f t="shared" ca="1" si="435"/>
        <v>30.000027397260276</v>
      </c>
      <c r="AO883">
        <f t="shared" ca="1" si="436"/>
        <v>2</v>
      </c>
      <c r="AP883">
        <f t="shared" ca="1" si="437"/>
        <v>3</v>
      </c>
      <c r="AQ883">
        <f t="shared" ca="1" si="438"/>
        <v>4</v>
      </c>
      <c r="AR883">
        <f t="shared" ca="1" si="439"/>
        <v>15</v>
      </c>
      <c r="AS883">
        <f ca="1">P883/J883</f>
        <v>-0.20000046966750282</v>
      </c>
    </row>
    <row r="884" spans="1:45" hidden="1" outlineLevel="1" x14ac:dyDescent="0.4">
      <c r="A884">
        <f t="shared" si="417"/>
        <v>201901</v>
      </c>
      <c r="B884" t="s">
        <v>960</v>
      </c>
      <c r="C884" t="s">
        <v>647</v>
      </c>
      <c r="D884" t="str">
        <f t="shared" ca="1" si="434"/>
        <v>I115</v>
      </c>
      <c r="E884">
        <f t="shared" ca="1" si="418"/>
        <v>10</v>
      </c>
      <c r="F884">
        <f t="shared" ca="1" si="419"/>
        <v>31</v>
      </c>
      <c r="G884" t="str">
        <f t="shared" ca="1" si="431"/>
        <v>S11</v>
      </c>
      <c r="H884" t="str">
        <f t="shared" ca="1" si="432"/>
        <v>S115</v>
      </c>
      <c r="I884">
        <f ca="1">VLOOKUP(D884,PRC!$A$2:$B$21,2,0)*E884</f>
        <v>50000</v>
      </c>
      <c r="J884">
        <f t="shared" ca="1" si="420"/>
        <v>32995.999999999993</v>
      </c>
      <c r="K884">
        <f ca="1">VLOOKUP(D884,PRC!$A$1:$C$21,3,0)*E884</f>
        <v>24000</v>
      </c>
      <c r="L884">
        <f t="shared" ca="1" si="440"/>
        <v>1000</v>
      </c>
      <c r="M884">
        <f t="shared" ca="1" si="441"/>
        <v>1000</v>
      </c>
      <c r="N884">
        <f t="shared" ca="1" si="442"/>
        <v>3000</v>
      </c>
      <c r="O884">
        <f t="shared" ca="1" si="443"/>
        <v>8000</v>
      </c>
      <c r="P884">
        <f t="shared" ca="1" si="444"/>
        <v>-4004.0000000000073</v>
      </c>
      <c r="Q884">
        <f ca="1">IF(P884&gt;0,1,0)</f>
        <v>0</v>
      </c>
      <c r="R884">
        <f t="shared" ca="1" si="421"/>
        <v>34</v>
      </c>
      <c r="S884">
        <f t="shared" ca="1" si="422"/>
        <v>1</v>
      </c>
      <c r="T884">
        <f t="shared" ca="1" si="423"/>
        <v>2</v>
      </c>
      <c r="U884">
        <f t="shared" ca="1" si="424"/>
        <v>5</v>
      </c>
      <c r="V884">
        <f t="shared" ca="1" si="425"/>
        <v>15</v>
      </c>
      <c r="X884">
        <f t="shared" si="429"/>
        <v>884</v>
      </c>
      <c r="Y884">
        <f t="shared" si="433"/>
        <v>452</v>
      </c>
      <c r="Z884">
        <f t="shared" si="430"/>
        <v>453</v>
      </c>
      <c r="AA884">
        <f t="shared" si="426"/>
        <v>951</v>
      </c>
      <c r="AB884">
        <f t="shared" si="427"/>
        <v>500</v>
      </c>
      <c r="AM884" t="str">
        <f t="shared" si="428"/>
        <v>201901LP</v>
      </c>
      <c r="AN884">
        <f t="shared" ca="1" si="435"/>
        <v>34.008000000000017</v>
      </c>
      <c r="AO884">
        <f t="shared" ca="1" si="436"/>
        <v>2</v>
      </c>
      <c r="AP884">
        <f t="shared" ca="1" si="437"/>
        <v>2</v>
      </c>
      <c r="AQ884">
        <f t="shared" ca="1" si="438"/>
        <v>6</v>
      </c>
      <c r="AR884">
        <f t="shared" ca="1" si="439"/>
        <v>16</v>
      </c>
      <c r="AS884">
        <f ca="1">P884/J884</f>
        <v>-0.121348042186932</v>
      </c>
    </row>
    <row r="885" spans="1:45" hidden="1" outlineLevel="1" x14ac:dyDescent="0.4">
      <c r="A885">
        <f t="shared" si="417"/>
        <v>201901</v>
      </c>
      <c r="B885" t="s">
        <v>961</v>
      </c>
      <c r="C885" t="s">
        <v>647</v>
      </c>
      <c r="D885" t="str">
        <f t="shared" ca="1" si="434"/>
        <v>I115</v>
      </c>
      <c r="E885">
        <f t="shared" ca="1" si="418"/>
        <v>6</v>
      </c>
      <c r="F885">
        <f t="shared" ca="1" si="419"/>
        <v>30</v>
      </c>
      <c r="G885" t="str">
        <f t="shared" ca="1" si="431"/>
        <v>S11</v>
      </c>
      <c r="H885" t="str">
        <f t="shared" ca="1" si="432"/>
        <v>S114</v>
      </c>
      <c r="I885">
        <f ca="1">VLOOKUP(D885,PRC!$A$2:$B$21,2,0)*E885</f>
        <v>30000</v>
      </c>
      <c r="J885">
        <f t="shared" ca="1" si="420"/>
        <v>19795.999999999996</v>
      </c>
      <c r="K885">
        <f ca="1">VLOOKUP(D885,PRC!$A$1:$C$21,3,0)*E885</f>
        <v>14400</v>
      </c>
      <c r="L885">
        <f t="shared" ca="1" si="440"/>
        <v>1000</v>
      </c>
      <c r="M885">
        <f t="shared" ca="1" si="441"/>
        <v>1000</v>
      </c>
      <c r="N885">
        <f t="shared" ca="1" si="442"/>
        <v>2000</v>
      </c>
      <c r="O885">
        <f t="shared" ca="1" si="443"/>
        <v>3000</v>
      </c>
      <c r="P885">
        <f t="shared" ca="1" si="444"/>
        <v>-1604.0000000000036</v>
      </c>
      <c r="Q885">
        <f ca="1">IF(P885&gt;0,1,0)</f>
        <v>0</v>
      </c>
      <c r="R885">
        <f t="shared" ca="1" si="421"/>
        <v>34</v>
      </c>
      <c r="S885">
        <f t="shared" ca="1" si="422"/>
        <v>3</v>
      </c>
      <c r="T885">
        <f t="shared" ca="1" si="423"/>
        <v>2</v>
      </c>
      <c r="U885">
        <f t="shared" ca="1" si="424"/>
        <v>5</v>
      </c>
      <c r="V885">
        <f t="shared" ca="1" si="425"/>
        <v>10</v>
      </c>
      <c r="X885">
        <f t="shared" si="429"/>
        <v>885</v>
      </c>
      <c r="Y885">
        <f t="shared" si="433"/>
        <v>452</v>
      </c>
      <c r="Z885">
        <f t="shared" si="430"/>
        <v>453</v>
      </c>
      <c r="AA885">
        <f t="shared" si="426"/>
        <v>951</v>
      </c>
      <c r="AB885">
        <f t="shared" si="427"/>
        <v>500</v>
      </c>
      <c r="AM885" t="str">
        <f t="shared" si="428"/>
        <v>201901LP</v>
      </c>
      <c r="AN885">
        <f t="shared" ca="1" si="435"/>
        <v>34.01333333333335</v>
      </c>
      <c r="AO885">
        <f t="shared" ca="1" si="436"/>
        <v>3.3333333333333335</v>
      </c>
      <c r="AP885">
        <f t="shared" ca="1" si="437"/>
        <v>3.3333333333333335</v>
      </c>
      <c r="AQ885">
        <f t="shared" ca="1" si="438"/>
        <v>6.666666666666667</v>
      </c>
      <c r="AR885">
        <f t="shared" ca="1" si="439"/>
        <v>10</v>
      </c>
      <c r="AS885">
        <f ca="1">P885/J885</f>
        <v>-8.1026469993938366E-2</v>
      </c>
    </row>
    <row r="886" spans="1:45" hidden="1" outlineLevel="1" x14ac:dyDescent="0.4">
      <c r="A886">
        <f t="shared" si="417"/>
        <v>201901</v>
      </c>
      <c r="B886" t="s">
        <v>962</v>
      </c>
      <c r="C886" t="s">
        <v>647</v>
      </c>
      <c r="D886" t="str">
        <f t="shared" ca="1" si="434"/>
        <v>I117</v>
      </c>
      <c r="E886">
        <f t="shared" ca="1" si="418"/>
        <v>5</v>
      </c>
      <c r="F886">
        <f t="shared" ca="1" si="419"/>
        <v>33</v>
      </c>
      <c r="G886" t="str">
        <f t="shared" ca="1" si="431"/>
        <v>S10</v>
      </c>
      <c r="H886" t="str">
        <f t="shared" ca="1" si="432"/>
        <v>S106</v>
      </c>
      <c r="I886">
        <f ca="1">VLOOKUP(D886,PRC!$A$2:$B$21,2,0)*E886</f>
        <v>12500000</v>
      </c>
      <c r="J886">
        <f t="shared" ca="1" si="420"/>
        <v>8374995.9999999991</v>
      </c>
      <c r="K886">
        <f ca="1">VLOOKUP(D886,PRC!$A$1:$C$21,3,0)*E886</f>
        <v>5750000</v>
      </c>
      <c r="L886">
        <f t="shared" ca="1" si="440"/>
        <v>250000</v>
      </c>
      <c r="M886">
        <f t="shared" ca="1" si="441"/>
        <v>125000</v>
      </c>
      <c r="N886">
        <f t="shared" ca="1" si="442"/>
        <v>625000</v>
      </c>
      <c r="O886">
        <f t="shared" ca="1" si="443"/>
        <v>1250000</v>
      </c>
      <c r="P886">
        <f t="shared" ca="1" si="444"/>
        <v>374995.99999999907</v>
      </c>
      <c r="Q886">
        <f ca="1">IF(P886&gt;0,1,0)</f>
        <v>1</v>
      </c>
      <c r="R886">
        <f t="shared" ca="1" si="421"/>
        <v>33</v>
      </c>
      <c r="S886">
        <f t="shared" ca="1" si="422"/>
        <v>2</v>
      </c>
      <c r="T886">
        <f t="shared" ca="1" si="423"/>
        <v>1</v>
      </c>
      <c r="U886">
        <f t="shared" ca="1" si="424"/>
        <v>5</v>
      </c>
      <c r="V886">
        <f t="shared" ca="1" si="425"/>
        <v>10</v>
      </c>
      <c r="X886">
        <f t="shared" si="429"/>
        <v>886</v>
      </c>
      <c r="Y886">
        <f t="shared" si="433"/>
        <v>452</v>
      </c>
      <c r="Z886">
        <f t="shared" si="430"/>
        <v>453</v>
      </c>
      <c r="AA886">
        <f t="shared" si="426"/>
        <v>951</v>
      </c>
      <c r="AB886">
        <f t="shared" si="427"/>
        <v>500</v>
      </c>
      <c r="AM886" t="str">
        <f t="shared" si="428"/>
        <v>201901LP</v>
      </c>
      <c r="AN886">
        <f t="shared" ca="1" si="435"/>
        <v>33.000032000000012</v>
      </c>
      <c r="AO886">
        <f t="shared" ca="1" si="436"/>
        <v>2</v>
      </c>
      <c r="AP886">
        <f t="shared" ca="1" si="437"/>
        <v>1</v>
      </c>
      <c r="AQ886">
        <f t="shared" ca="1" si="438"/>
        <v>5</v>
      </c>
      <c r="AR886">
        <f t="shared" ca="1" si="439"/>
        <v>10</v>
      </c>
      <c r="AS886">
        <f ca="1">P886/J886</f>
        <v>4.477566317643604E-2</v>
      </c>
    </row>
    <row r="887" spans="1:45" hidden="1" outlineLevel="1" x14ac:dyDescent="0.4">
      <c r="A887">
        <f t="shared" si="417"/>
        <v>201901</v>
      </c>
      <c r="B887" t="s">
        <v>963</v>
      </c>
      <c r="C887" t="s">
        <v>647</v>
      </c>
      <c r="D887" t="str">
        <f t="shared" ca="1" si="434"/>
        <v>I106</v>
      </c>
      <c r="E887">
        <f t="shared" ca="1" si="418"/>
        <v>8</v>
      </c>
      <c r="F887">
        <f t="shared" ca="1" si="419"/>
        <v>33</v>
      </c>
      <c r="G887" t="str">
        <f t="shared" ca="1" si="431"/>
        <v>S11</v>
      </c>
      <c r="H887" t="str">
        <f t="shared" ca="1" si="432"/>
        <v>S116</v>
      </c>
      <c r="I887">
        <f ca="1">VLOOKUP(D887,PRC!$A$2:$B$21,2,0)*E887</f>
        <v>160000</v>
      </c>
      <c r="J887">
        <f t="shared" ca="1" si="420"/>
        <v>108795.99999999999</v>
      </c>
      <c r="K887">
        <f ca="1">VLOOKUP(D887,PRC!$A$1:$C$21,3,0)*E887</f>
        <v>84800</v>
      </c>
      <c r="L887">
        <f t="shared" ca="1" si="440"/>
        <v>2000</v>
      </c>
      <c r="M887">
        <f t="shared" ca="1" si="441"/>
        <v>2000</v>
      </c>
      <c r="N887">
        <f t="shared" ca="1" si="442"/>
        <v>5000</v>
      </c>
      <c r="O887">
        <f t="shared" ca="1" si="443"/>
        <v>16000</v>
      </c>
      <c r="P887">
        <f t="shared" ca="1" si="444"/>
        <v>-1004.0000000000146</v>
      </c>
      <c r="Q887">
        <f ca="1">IF(P887&gt;0,1,0)</f>
        <v>0</v>
      </c>
      <c r="R887">
        <f t="shared" ca="1" si="421"/>
        <v>32</v>
      </c>
      <c r="S887">
        <f t="shared" ca="1" si="422"/>
        <v>1</v>
      </c>
      <c r="T887">
        <f t="shared" ca="1" si="423"/>
        <v>1</v>
      </c>
      <c r="U887">
        <f t="shared" ca="1" si="424"/>
        <v>3</v>
      </c>
      <c r="V887">
        <f t="shared" ca="1" si="425"/>
        <v>10</v>
      </c>
      <c r="X887">
        <f t="shared" si="429"/>
        <v>887</v>
      </c>
      <c r="Y887">
        <f t="shared" si="433"/>
        <v>452</v>
      </c>
      <c r="Z887">
        <f t="shared" si="430"/>
        <v>453</v>
      </c>
      <c r="AA887">
        <f t="shared" si="426"/>
        <v>951</v>
      </c>
      <c r="AB887">
        <f t="shared" si="427"/>
        <v>500</v>
      </c>
      <c r="AM887" t="str">
        <f t="shared" si="428"/>
        <v>201901LP</v>
      </c>
      <c r="AN887">
        <f t="shared" ca="1" si="435"/>
        <v>32.002500000000012</v>
      </c>
      <c r="AO887">
        <f t="shared" ca="1" si="436"/>
        <v>1.25</v>
      </c>
      <c r="AP887">
        <f t="shared" ca="1" si="437"/>
        <v>1.25</v>
      </c>
      <c r="AQ887">
        <f t="shared" ca="1" si="438"/>
        <v>3.125</v>
      </c>
      <c r="AR887">
        <f t="shared" ca="1" si="439"/>
        <v>10</v>
      </c>
      <c r="AS887">
        <f ca="1">P887/J887</f>
        <v>-9.2282804514873217E-3</v>
      </c>
    </row>
    <row r="888" spans="1:45" hidden="1" outlineLevel="1" x14ac:dyDescent="0.4">
      <c r="A888">
        <f t="shared" si="417"/>
        <v>201901</v>
      </c>
      <c r="B888" t="s">
        <v>964</v>
      </c>
      <c r="C888" t="s">
        <v>647</v>
      </c>
      <c r="D888" t="str">
        <f t="shared" ca="1" si="434"/>
        <v>I117</v>
      </c>
      <c r="E888">
        <f t="shared" ca="1" si="418"/>
        <v>8</v>
      </c>
      <c r="F888">
        <f t="shared" ca="1" si="419"/>
        <v>30</v>
      </c>
      <c r="G888" t="str">
        <f t="shared" ca="1" si="431"/>
        <v>S11</v>
      </c>
      <c r="H888" t="str">
        <f t="shared" ca="1" si="432"/>
        <v>S114</v>
      </c>
      <c r="I888">
        <f ca="1">VLOOKUP(D888,PRC!$A$2:$B$21,2,0)*E888</f>
        <v>20000000</v>
      </c>
      <c r="J888">
        <f t="shared" ca="1" si="420"/>
        <v>13399995.999999998</v>
      </c>
      <c r="K888">
        <f ca="1">VLOOKUP(D888,PRC!$A$1:$C$21,3,0)*E888</f>
        <v>9200000</v>
      </c>
      <c r="L888">
        <f t="shared" ca="1" si="440"/>
        <v>600000</v>
      </c>
      <c r="M888">
        <f t="shared" ca="1" si="441"/>
        <v>400000</v>
      </c>
      <c r="N888">
        <f t="shared" ca="1" si="442"/>
        <v>1000000</v>
      </c>
      <c r="O888">
        <f t="shared" ca="1" si="443"/>
        <v>2000000</v>
      </c>
      <c r="P888">
        <f t="shared" ca="1" si="444"/>
        <v>199995.99999999814</v>
      </c>
      <c r="Q888">
        <f ca="1">IF(P888&gt;0,1,0)</f>
        <v>1</v>
      </c>
      <c r="R888">
        <f t="shared" ca="1" si="421"/>
        <v>33</v>
      </c>
      <c r="S888">
        <f t="shared" ca="1" si="422"/>
        <v>3</v>
      </c>
      <c r="T888">
        <f t="shared" ca="1" si="423"/>
        <v>2</v>
      </c>
      <c r="U888">
        <f t="shared" ca="1" si="424"/>
        <v>5</v>
      </c>
      <c r="V888">
        <f t="shared" ca="1" si="425"/>
        <v>10</v>
      </c>
      <c r="X888">
        <f t="shared" si="429"/>
        <v>888</v>
      </c>
      <c r="Y888">
        <f t="shared" si="433"/>
        <v>452</v>
      </c>
      <c r="Z888">
        <f t="shared" si="430"/>
        <v>453</v>
      </c>
      <c r="AA888">
        <f t="shared" si="426"/>
        <v>951</v>
      </c>
      <c r="AB888">
        <f t="shared" si="427"/>
        <v>500</v>
      </c>
      <c r="AM888" t="str">
        <f t="shared" si="428"/>
        <v>201901LP</v>
      </c>
      <c r="AN888">
        <f t="shared" ca="1" si="435"/>
        <v>33.000020000000006</v>
      </c>
      <c r="AO888">
        <f t="shared" ca="1" si="436"/>
        <v>3</v>
      </c>
      <c r="AP888">
        <f t="shared" ca="1" si="437"/>
        <v>2</v>
      </c>
      <c r="AQ888">
        <f t="shared" ca="1" si="438"/>
        <v>5</v>
      </c>
      <c r="AR888">
        <f t="shared" ca="1" si="439"/>
        <v>10</v>
      </c>
      <c r="AS888">
        <f ca="1">P888/J888</f>
        <v>1.4925079082113022E-2</v>
      </c>
    </row>
    <row r="889" spans="1:45" hidden="1" outlineLevel="1" x14ac:dyDescent="0.4">
      <c r="A889">
        <f t="shared" si="417"/>
        <v>201901</v>
      </c>
      <c r="B889" t="s">
        <v>965</v>
      </c>
      <c r="C889" t="s">
        <v>647</v>
      </c>
      <c r="D889" t="str">
        <f t="shared" ca="1" si="434"/>
        <v>I120</v>
      </c>
      <c r="E889">
        <f t="shared" ca="1" si="418"/>
        <v>5</v>
      </c>
      <c r="F889">
        <f t="shared" ca="1" si="419"/>
        <v>35</v>
      </c>
      <c r="G889" t="str">
        <f t="shared" ca="1" si="431"/>
        <v>S11</v>
      </c>
      <c r="H889" t="str">
        <f t="shared" ca="1" si="432"/>
        <v>S111</v>
      </c>
      <c r="I889">
        <f ca="1">VLOOKUP(D889,PRC!$A$2:$B$21,2,0)*E889</f>
        <v>21500000</v>
      </c>
      <c r="J889">
        <f t="shared" ca="1" si="420"/>
        <v>15049995.999999998</v>
      </c>
      <c r="K889">
        <f ca="1">VLOOKUP(D889,PRC!$A$1:$C$21,3,0)*E889</f>
        <v>9675000</v>
      </c>
      <c r="L889">
        <f t="shared" ca="1" si="440"/>
        <v>215000</v>
      </c>
      <c r="M889">
        <f t="shared" ca="1" si="441"/>
        <v>215000</v>
      </c>
      <c r="N889">
        <f t="shared" ca="1" si="442"/>
        <v>860000</v>
      </c>
      <c r="O889">
        <f t="shared" ca="1" si="443"/>
        <v>2795000</v>
      </c>
      <c r="P889">
        <f t="shared" ca="1" si="444"/>
        <v>1289995.9999999981</v>
      </c>
      <c r="Q889">
        <f ca="1">IF(P889&gt;0,1,0)</f>
        <v>1</v>
      </c>
      <c r="R889">
        <f t="shared" ca="1" si="421"/>
        <v>30</v>
      </c>
      <c r="S889">
        <f t="shared" ca="1" si="422"/>
        <v>1</v>
      </c>
      <c r="T889">
        <f t="shared" ca="1" si="423"/>
        <v>1</v>
      </c>
      <c r="U889">
        <f t="shared" ca="1" si="424"/>
        <v>4</v>
      </c>
      <c r="V889">
        <f t="shared" ca="1" si="425"/>
        <v>13</v>
      </c>
      <c r="X889">
        <f t="shared" si="429"/>
        <v>889</v>
      </c>
      <c r="Y889">
        <f t="shared" si="433"/>
        <v>452</v>
      </c>
      <c r="Z889">
        <f t="shared" si="430"/>
        <v>453</v>
      </c>
      <c r="AA889">
        <f t="shared" si="426"/>
        <v>951</v>
      </c>
      <c r="AB889">
        <f t="shared" si="427"/>
        <v>500</v>
      </c>
      <c r="AM889" t="str">
        <f t="shared" si="428"/>
        <v>201901LP</v>
      </c>
      <c r="AN889">
        <f t="shared" ca="1" si="435"/>
        <v>30.000018604651167</v>
      </c>
      <c r="AO889">
        <f t="shared" ca="1" si="436"/>
        <v>1</v>
      </c>
      <c r="AP889">
        <f t="shared" ca="1" si="437"/>
        <v>1</v>
      </c>
      <c r="AQ889">
        <f t="shared" ca="1" si="438"/>
        <v>4</v>
      </c>
      <c r="AR889">
        <f t="shared" ca="1" si="439"/>
        <v>13</v>
      </c>
      <c r="AS889">
        <f ca="1">P889/J889</f>
        <v>8.5714042714695626E-2</v>
      </c>
    </row>
    <row r="890" spans="1:45" hidden="1" outlineLevel="1" x14ac:dyDescent="0.4">
      <c r="A890">
        <f t="shared" si="417"/>
        <v>201901</v>
      </c>
      <c r="B890" t="s">
        <v>966</v>
      </c>
      <c r="C890" t="s">
        <v>647</v>
      </c>
      <c r="D890" t="str">
        <f t="shared" ca="1" si="434"/>
        <v>I109</v>
      </c>
      <c r="E890">
        <f t="shared" ca="1" si="418"/>
        <v>5</v>
      </c>
      <c r="F890">
        <f t="shared" ca="1" si="419"/>
        <v>35</v>
      </c>
      <c r="G890" t="str">
        <f t="shared" ca="1" si="431"/>
        <v>S10</v>
      </c>
      <c r="H890" t="str">
        <f t="shared" ca="1" si="432"/>
        <v>S103</v>
      </c>
      <c r="I890">
        <f ca="1">VLOOKUP(D890,PRC!$A$2:$B$21,2,0)*E890</f>
        <v>2500000</v>
      </c>
      <c r="J890">
        <f t="shared" ca="1" si="420"/>
        <v>1699995.9999999998</v>
      </c>
      <c r="K890">
        <f ca="1">VLOOKUP(D890,PRC!$A$1:$C$21,3,0)*E890</f>
        <v>1000000</v>
      </c>
      <c r="L890">
        <f t="shared" ca="1" si="440"/>
        <v>50000</v>
      </c>
      <c r="M890">
        <f t="shared" ca="1" si="441"/>
        <v>25000</v>
      </c>
      <c r="N890">
        <f t="shared" ca="1" si="442"/>
        <v>125000</v>
      </c>
      <c r="O890">
        <f t="shared" ca="1" si="443"/>
        <v>375000</v>
      </c>
      <c r="P890">
        <f t="shared" ca="1" si="444"/>
        <v>124995.99999999977</v>
      </c>
      <c r="Q890">
        <f ca="1">IF(P890&gt;0,1,0)</f>
        <v>1</v>
      </c>
      <c r="R890">
        <f t="shared" ca="1" si="421"/>
        <v>32</v>
      </c>
      <c r="S890">
        <f t="shared" ca="1" si="422"/>
        <v>2</v>
      </c>
      <c r="T890">
        <f t="shared" ca="1" si="423"/>
        <v>1</v>
      </c>
      <c r="U890">
        <f t="shared" ca="1" si="424"/>
        <v>5</v>
      </c>
      <c r="V890">
        <f t="shared" ca="1" si="425"/>
        <v>15</v>
      </c>
      <c r="X890">
        <f t="shared" si="429"/>
        <v>890</v>
      </c>
      <c r="Y890">
        <f t="shared" si="433"/>
        <v>452</v>
      </c>
      <c r="Z890">
        <f t="shared" si="430"/>
        <v>453</v>
      </c>
      <c r="AA890">
        <f t="shared" si="426"/>
        <v>951</v>
      </c>
      <c r="AB890">
        <f t="shared" si="427"/>
        <v>500</v>
      </c>
      <c r="AM890" t="str">
        <f t="shared" si="428"/>
        <v>201901LP</v>
      </c>
      <c r="AN890">
        <f t="shared" ca="1" si="435"/>
        <v>32.000160000000008</v>
      </c>
      <c r="AO890">
        <f t="shared" ca="1" si="436"/>
        <v>2</v>
      </c>
      <c r="AP890">
        <f t="shared" ca="1" si="437"/>
        <v>1</v>
      </c>
      <c r="AQ890">
        <f t="shared" ca="1" si="438"/>
        <v>5</v>
      </c>
      <c r="AR890">
        <f t="shared" ca="1" si="439"/>
        <v>15</v>
      </c>
      <c r="AS890">
        <f ca="1">P890/J890</f>
        <v>7.352723182878064E-2</v>
      </c>
    </row>
    <row r="891" spans="1:45" hidden="1" outlineLevel="1" x14ac:dyDescent="0.4">
      <c r="A891">
        <f t="shared" si="417"/>
        <v>201901</v>
      </c>
      <c r="B891" t="s">
        <v>967</v>
      </c>
      <c r="C891" t="s">
        <v>647</v>
      </c>
      <c r="D891" t="str">
        <f t="shared" ca="1" si="434"/>
        <v>I109</v>
      </c>
      <c r="E891">
        <f t="shared" ca="1" si="418"/>
        <v>10</v>
      </c>
      <c r="F891">
        <f t="shared" ca="1" si="419"/>
        <v>34</v>
      </c>
      <c r="G891" t="str">
        <f t="shared" ca="1" si="431"/>
        <v>S11</v>
      </c>
      <c r="H891" t="str">
        <f t="shared" ca="1" si="432"/>
        <v>S113</v>
      </c>
      <c r="I891">
        <f ca="1">VLOOKUP(D891,PRC!$A$2:$B$21,2,0)*E891</f>
        <v>5000000</v>
      </c>
      <c r="J891">
        <f t="shared" ca="1" si="420"/>
        <v>3299995.9999999995</v>
      </c>
      <c r="K891">
        <f ca="1">VLOOKUP(D891,PRC!$A$1:$C$21,3,0)*E891</f>
        <v>2000000</v>
      </c>
      <c r="L891">
        <f t="shared" ca="1" si="440"/>
        <v>50000</v>
      </c>
      <c r="M891">
        <f t="shared" ca="1" si="441"/>
        <v>50000</v>
      </c>
      <c r="N891">
        <f t="shared" ca="1" si="442"/>
        <v>50000</v>
      </c>
      <c r="O891">
        <f t="shared" ca="1" si="443"/>
        <v>600000</v>
      </c>
      <c r="P891">
        <f t="shared" ca="1" si="444"/>
        <v>549995.99999999953</v>
      </c>
      <c r="Q891">
        <f ca="1">IF(P891&gt;0,1,0)</f>
        <v>1</v>
      </c>
      <c r="R891">
        <f t="shared" ca="1" si="421"/>
        <v>34</v>
      </c>
      <c r="S891">
        <f t="shared" ca="1" si="422"/>
        <v>1</v>
      </c>
      <c r="T891">
        <f t="shared" ca="1" si="423"/>
        <v>1</v>
      </c>
      <c r="U891">
        <f t="shared" ca="1" si="424"/>
        <v>1</v>
      </c>
      <c r="V891">
        <f t="shared" ca="1" si="425"/>
        <v>12</v>
      </c>
      <c r="X891">
        <f t="shared" si="429"/>
        <v>891</v>
      </c>
      <c r="Y891">
        <f t="shared" si="433"/>
        <v>452</v>
      </c>
      <c r="Z891">
        <f t="shared" si="430"/>
        <v>453</v>
      </c>
      <c r="AA891">
        <f t="shared" si="426"/>
        <v>951</v>
      </c>
      <c r="AB891">
        <f t="shared" si="427"/>
        <v>500</v>
      </c>
      <c r="AM891" t="str">
        <f t="shared" si="428"/>
        <v>201901LP</v>
      </c>
      <c r="AN891">
        <f t="shared" ca="1" si="435"/>
        <v>34.000080000000011</v>
      </c>
      <c r="AO891">
        <f t="shared" ca="1" si="436"/>
        <v>1</v>
      </c>
      <c r="AP891">
        <f t="shared" ca="1" si="437"/>
        <v>1</v>
      </c>
      <c r="AQ891">
        <f t="shared" ca="1" si="438"/>
        <v>1</v>
      </c>
      <c r="AR891">
        <f t="shared" ca="1" si="439"/>
        <v>12</v>
      </c>
      <c r="AS891">
        <f ca="1">P891/J891</f>
        <v>0.16666565656443208</v>
      </c>
    </row>
    <row r="892" spans="1:45" hidden="1" outlineLevel="1" x14ac:dyDescent="0.4">
      <c r="A892">
        <f t="shared" si="417"/>
        <v>201901</v>
      </c>
      <c r="B892" t="s">
        <v>968</v>
      </c>
      <c r="C892" t="s">
        <v>647</v>
      </c>
      <c r="D892" t="str">
        <f t="shared" ca="1" si="434"/>
        <v>I109</v>
      </c>
      <c r="E892">
        <f t="shared" ca="1" si="418"/>
        <v>8</v>
      </c>
      <c r="F892">
        <f t="shared" ca="1" si="419"/>
        <v>32</v>
      </c>
      <c r="G892" t="str">
        <f t="shared" ca="1" si="431"/>
        <v>S10</v>
      </c>
      <c r="H892" t="str">
        <f t="shared" ca="1" si="432"/>
        <v>S109</v>
      </c>
      <c r="I892">
        <f ca="1">VLOOKUP(D892,PRC!$A$2:$B$21,2,0)*E892</f>
        <v>4000000</v>
      </c>
      <c r="J892">
        <f t="shared" ca="1" si="420"/>
        <v>2719995.9999999995</v>
      </c>
      <c r="K892">
        <f ca="1">VLOOKUP(D892,PRC!$A$1:$C$21,3,0)*E892</f>
        <v>1600000</v>
      </c>
      <c r="L892">
        <f t="shared" ca="1" si="440"/>
        <v>40000</v>
      </c>
      <c r="M892">
        <f t="shared" ca="1" si="441"/>
        <v>120000</v>
      </c>
      <c r="N892">
        <f t="shared" ca="1" si="442"/>
        <v>160000</v>
      </c>
      <c r="O892">
        <f t="shared" ca="1" si="443"/>
        <v>400000</v>
      </c>
      <c r="P892">
        <f t="shared" ca="1" si="444"/>
        <v>399995.99999999953</v>
      </c>
      <c r="Q892">
        <f ca="1">IF(P892&gt;0,1,0)</f>
        <v>1</v>
      </c>
      <c r="R892">
        <f t="shared" ca="1" si="421"/>
        <v>32</v>
      </c>
      <c r="S892">
        <f t="shared" ca="1" si="422"/>
        <v>1</v>
      </c>
      <c r="T892">
        <f t="shared" ca="1" si="423"/>
        <v>3</v>
      </c>
      <c r="U892">
        <f t="shared" ca="1" si="424"/>
        <v>4</v>
      </c>
      <c r="V892">
        <f t="shared" ca="1" si="425"/>
        <v>10</v>
      </c>
      <c r="X892">
        <f t="shared" si="429"/>
        <v>892</v>
      </c>
      <c r="Y892">
        <f t="shared" si="433"/>
        <v>452</v>
      </c>
      <c r="Z892">
        <f t="shared" si="430"/>
        <v>453</v>
      </c>
      <c r="AA892">
        <f t="shared" si="426"/>
        <v>951</v>
      </c>
      <c r="AB892">
        <f t="shared" si="427"/>
        <v>500</v>
      </c>
      <c r="AM892" t="str">
        <f t="shared" si="428"/>
        <v>201901LP</v>
      </c>
      <c r="AN892">
        <f t="shared" ca="1" si="435"/>
        <v>32.00010000000001</v>
      </c>
      <c r="AO892">
        <f t="shared" ca="1" si="436"/>
        <v>1</v>
      </c>
      <c r="AP892">
        <f t="shared" ca="1" si="437"/>
        <v>3</v>
      </c>
      <c r="AQ892">
        <f t="shared" ca="1" si="438"/>
        <v>4</v>
      </c>
      <c r="AR892">
        <f t="shared" ca="1" si="439"/>
        <v>10</v>
      </c>
      <c r="AS892">
        <f ca="1">P892/J892</f>
        <v>0.1470575692023075</v>
      </c>
    </row>
    <row r="893" spans="1:45" hidden="1" outlineLevel="1" x14ac:dyDescent="0.4">
      <c r="A893">
        <f t="shared" si="417"/>
        <v>201901</v>
      </c>
      <c r="B893" t="s">
        <v>969</v>
      </c>
      <c r="C893" t="s">
        <v>647</v>
      </c>
      <c r="D893" t="str">
        <f t="shared" ca="1" si="434"/>
        <v>I107</v>
      </c>
      <c r="E893">
        <f t="shared" ca="1" si="418"/>
        <v>6</v>
      </c>
      <c r="F893">
        <f t="shared" ca="1" si="419"/>
        <v>32</v>
      </c>
      <c r="G893" t="str">
        <f t="shared" ca="1" si="431"/>
        <v>S10</v>
      </c>
      <c r="H893" t="str">
        <f t="shared" ca="1" si="432"/>
        <v>S105</v>
      </c>
      <c r="I893">
        <f ca="1">VLOOKUP(D893,PRC!$A$2:$B$21,2,0)*E893</f>
        <v>900000</v>
      </c>
      <c r="J893">
        <f t="shared" ca="1" si="420"/>
        <v>611996</v>
      </c>
      <c r="K893">
        <f ca="1">VLOOKUP(D893,PRC!$A$1:$C$21,3,0)*E893</f>
        <v>513000</v>
      </c>
      <c r="L893">
        <f t="shared" ca="1" si="440"/>
        <v>9000</v>
      </c>
      <c r="M893">
        <f t="shared" ca="1" si="441"/>
        <v>9000</v>
      </c>
      <c r="N893">
        <f t="shared" ca="1" si="442"/>
        <v>45000</v>
      </c>
      <c r="O893">
        <f t="shared" ca="1" si="443"/>
        <v>126000</v>
      </c>
      <c r="P893">
        <f t="shared" ca="1" si="444"/>
        <v>-90004</v>
      </c>
      <c r="Q893">
        <f ca="1">IF(P893&gt;0,1,0)</f>
        <v>0</v>
      </c>
      <c r="R893">
        <f t="shared" ca="1" si="421"/>
        <v>32</v>
      </c>
      <c r="S893">
        <f t="shared" ca="1" si="422"/>
        <v>1</v>
      </c>
      <c r="T893">
        <f t="shared" ca="1" si="423"/>
        <v>1</v>
      </c>
      <c r="U893">
        <f t="shared" ca="1" si="424"/>
        <v>5</v>
      </c>
      <c r="V893">
        <f t="shared" ca="1" si="425"/>
        <v>14</v>
      </c>
      <c r="X893">
        <f t="shared" si="429"/>
        <v>893</v>
      </c>
      <c r="Y893">
        <f t="shared" si="433"/>
        <v>452</v>
      </c>
      <c r="Z893">
        <f t="shared" si="430"/>
        <v>453</v>
      </c>
      <c r="AA893">
        <f t="shared" si="426"/>
        <v>951</v>
      </c>
      <c r="AB893">
        <f t="shared" si="427"/>
        <v>500</v>
      </c>
      <c r="AM893" t="str">
        <f t="shared" si="428"/>
        <v>201901LP</v>
      </c>
      <c r="AN893">
        <f t="shared" ca="1" si="435"/>
        <v>32.00044444444444</v>
      </c>
      <c r="AO893">
        <f t="shared" ca="1" si="436"/>
        <v>1</v>
      </c>
      <c r="AP893">
        <f t="shared" ca="1" si="437"/>
        <v>1</v>
      </c>
      <c r="AQ893">
        <f t="shared" ca="1" si="438"/>
        <v>5</v>
      </c>
      <c r="AR893">
        <f t="shared" ca="1" si="439"/>
        <v>14.000000000000002</v>
      </c>
      <c r="AS893">
        <f ca="1">P893/J893</f>
        <v>-0.14706632069490649</v>
      </c>
    </row>
    <row r="894" spans="1:45" hidden="1" outlineLevel="1" x14ac:dyDescent="0.4">
      <c r="A894">
        <f t="shared" si="417"/>
        <v>201901</v>
      </c>
      <c r="B894" t="s">
        <v>970</v>
      </c>
      <c r="C894" t="s">
        <v>647</v>
      </c>
      <c r="D894" t="str">
        <f t="shared" ca="1" si="434"/>
        <v>I107</v>
      </c>
      <c r="E894">
        <f t="shared" ca="1" si="418"/>
        <v>10</v>
      </c>
      <c r="F894">
        <f t="shared" ca="1" si="419"/>
        <v>30</v>
      </c>
      <c r="G894" t="str">
        <f t="shared" ca="1" si="431"/>
        <v>S12</v>
      </c>
      <c r="H894" t="str">
        <f t="shared" ca="1" si="432"/>
        <v>S120</v>
      </c>
      <c r="I894">
        <f ca="1">VLOOKUP(D894,PRC!$A$2:$B$21,2,0)*E894</f>
        <v>1500000</v>
      </c>
      <c r="J894">
        <f t="shared" ca="1" si="420"/>
        <v>1034995.9999999999</v>
      </c>
      <c r="K894">
        <f ca="1">VLOOKUP(D894,PRC!$A$1:$C$21,3,0)*E894</f>
        <v>855000</v>
      </c>
      <c r="L894">
        <f t="shared" ca="1" si="440"/>
        <v>45000</v>
      </c>
      <c r="M894">
        <f t="shared" ca="1" si="441"/>
        <v>15000</v>
      </c>
      <c r="N894">
        <f t="shared" ca="1" si="442"/>
        <v>45000</v>
      </c>
      <c r="O894">
        <f t="shared" ca="1" si="443"/>
        <v>150000</v>
      </c>
      <c r="P894">
        <f t="shared" ca="1" si="444"/>
        <v>-75004.000000000116</v>
      </c>
      <c r="Q894">
        <f ca="1">IF(P894&gt;0,1,0)</f>
        <v>0</v>
      </c>
      <c r="R894">
        <f t="shared" ca="1" si="421"/>
        <v>31</v>
      </c>
      <c r="S894">
        <f t="shared" ca="1" si="422"/>
        <v>3</v>
      </c>
      <c r="T894">
        <f t="shared" ca="1" si="423"/>
        <v>1</v>
      </c>
      <c r="U894">
        <f t="shared" ca="1" si="424"/>
        <v>3</v>
      </c>
      <c r="V894">
        <f t="shared" ca="1" si="425"/>
        <v>10</v>
      </c>
      <c r="X894">
        <f t="shared" si="429"/>
        <v>894</v>
      </c>
      <c r="Y894">
        <f t="shared" si="433"/>
        <v>452</v>
      </c>
      <c r="Z894">
        <f t="shared" si="430"/>
        <v>453</v>
      </c>
      <c r="AA894">
        <f t="shared" si="426"/>
        <v>951</v>
      </c>
      <c r="AB894">
        <f t="shared" si="427"/>
        <v>500</v>
      </c>
      <c r="AM894" t="str">
        <f t="shared" si="428"/>
        <v>201901LP</v>
      </c>
      <c r="AN894">
        <f t="shared" ca="1" si="435"/>
        <v>31.000266666666676</v>
      </c>
      <c r="AO894">
        <f t="shared" ca="1" si="436"/>
        <v>3</v>
      </c>
      <c r="AP894">
        <f t="shared" ca="1" si="437"/>
        <v>1</v>
      </c>
      <c r="AQ894">
        <f t="shared" ca="1" si="438"/>
        <v>3</v>
      </c>
      <c r="AR894">
        <f t="shared" ca="1" si="439"/>
        <v>10</v>
      </c>
      <c r="AS894">
        <f ca="1">P894/J894</f>
        <v>-7.2467912919470343E-2</v>
      </c>
    </row>
    <row r="895" spans="1:45" hidden="1" outlineLevel="1" x14ac:dyDescent="0.4">
      <c r="A895">
        <f t="shared" si="417"/>
        <v>201901</v>
      </c>
      <c r="B895" t="s">
        <v>971</v>
      </c>
      <c r="C895" t="s">
        <v>647</v>
      </c>
      <c r="D895" t="str">
        <f t="shared" ca="1" si="434"/>
        <v>I120</v>
      </c>
      <c r="E895">
        <f t="shared" ca="1" si="418"/>
        <v>10</v>
      </c>
      <c r="F895">
        <f t="shared" ca="1" si="419"/>
        <v>34</v>
      </c>
      <c r="G895" t="str">
        <f t="shared" ca="1" si="431"/>
        <v>S10</v>
      </c>
      <c r="H895" t="str">
        <f t="shared" ca="1" si="432"/>
        <v>S104</v>
      </c>
      <c r="I895">
        <f ca="1">VLOOKUP(D895,PRC!$A$2:$B$21,2,0)*E895</f>
        <v>43000000</v>
      </c>
      <c r="J895">
        <f t="shared" ca="1" si="420"/>
        <v>27949996</v>
      </c>
      <c r="K895">
        <f ca="1">VLOOKUP(D895,PRC!$A$1:$C$21,3,0)*E895</f>
        <v>19350000</v>
      </c>
      <c r="L895">
        <f t="shared" ca="1" si="440"/>
        <v>1290000</v>
      </c>
      <c r="M895">
        <f t="shared" ca="1" si="441"/>
        <v>1290000</v>
      </c>
      <c r="N895">
        <f t="shared" ca="1" si="442"/>
        <v>430000</v>
      </c>
      <c r="O895">
        <f t="shared" ca="1" si="443"/>
        <v>5590000</v>
      </c>
      <c r="P895">
        <f t="shared" ca="1" si="444"/>
        <v>-4</v>
      </c>
      <c r="Q895">
        <f ca="1">IF(P895&gt;0,1,0)</f>
        <v>0</v>
      </c>
      <c r="R895">
        <f t="shared" ca="1" si="421"/>
        <v>35</v>
      </c>
      <c r="S895">
        <f t="shared" ca="1" si="422"/>
        <v>3</v>
      </c>
      <c r="T895">
        <f t="shared" ca="1" si="423"/>
        <v>3</v>
      </c>
      <c r="U895">
        <f t="shared" ca="1" si="424"/>
        <v>1</v>
      </c>
      <c r="V895">
        <f t="shared" ca="1" si="425"/>
        <v>13</v>
      </c>
      <c r="X895">
        <f t="shared" si="429"/>
        <v>895</v>
      </c>
      <c r="Y895">
        <f t="shared" si="433"/>
        <v>452</v>
      </c>
      <c r="Z895">
        <f t="shared" si="430"/>
        <v>453</v>
      </c>
      <c r="AA895">
        <f t="shared" si="426"/>
        <v>951</v>
      </c>
      <c r="AB895">
        <f t="shared" si="427"/>
        <v>500</v>
      </c>
      <c r="AM895" t="str">
        <f t="shared" si="428"/>
        <v>201901LP</v>
      </c>
      <c r="AN895">
        <f t="shared" ca="1" si="435"/>
        <v>35.000009302325587</v>
      </c>
      <c r="AO895">
        <f t="shared" ca="1" si="436"/>
        <v>3</v>
      </c>
      <c r="AP895">
        <f t="shared" ca="1" si="437"/>
        <v>3</v>
      </c>
      <c r="AQ895">
        <f t="shared" ca="1" si="438"/>
        <v>1</v>
      </c>
      <c r="AR895">
        <f t="shared" ca="1" si="439"/>
        <v>13</v>
      </c>
      <c r="AS895">
        <f ca="1">P895/J895</f>
        <v>-1.4311272173348433E-7</v>
      </c>
    </row>
    <row r="896" spans="1:45" hidden="1" outlineLevel="1" x14ac:dyDescent="0.4">
      <c r="A896">
        <f t="shared" si="417"/>
        <v>201901</v>
      </c>
      <c r="B896" t="s">
        <v>972</v>
      </c>
      <c r="C896" t="s">
        <v>647</v>
      </c>
      <c r="D896" t="str">
        <f t="shared" ca="1" si="434"/>
        <v>I101</v>
      </c>
      <c r="E896">
        <f t="shared" ca="1" si="418"/>
        <v>7</v>
      </c>
      <c r="F896">
        <f t="shared" ca="1" si="419"/>
        <v>35</v>
      </c>
      <c r="G896" t="str">
        <f t="shared" ca="1" si="431"/>
        <v>S11</v>
      </c>
      <c r="H896" t="str">
        <f t="shared" ca="1" si="432"/>
        <v>S112</v>
      </c>
      <c r="I896">
        <f ca="1">VLOOKUP(D896,PRC!$A$2:$B$21,2,0)*E896</f>
        <v>210000</v>
      </c>
      <c r="J896">
        <f t="shared" ca="1" si="420"/>
        <v>144896</v>
      </c>
      <c r="K896">
        <f ca="1">VLOOKUP(D896,PRC!$A$1:$C$21,3,0)*E896</f>
        <v>109200</v>
      </c>
      <c r="L896">
        <f t="shared" ca="1" si="440"/>
        <v>6000</v>
      </c>
      <c r="M896">
        <f t="shared" ca="1" si="441"/>
        <v>2000</v>
      </c>
      <c r="N896">
        <f t="shared" ca="1" si="442"/>
        <v>11000</v>
      </c>
      <c r="O896">
        <f t="shared" ca="1" si="443"/>
        <v>23000</v>
      </c>
      <c r="P896">
        <f t="shared" ca="1" si="444"/>
        <v>-6304</v>
      </c>
      <c r="Q896">
        <f ca="1">IF(P896&gt;0,1,0)</f>
        <v>0</v>
      </c>
      <c r="R896">
        <f t="shared" ca="1" si="421"/>
        <v>31</v>
      </c>
      <c r="S896">
        <f t="shared" ca="1" si="422"/>
        <v>3</v>
      </c>
      <c r="T896">
        <f t="shared" ca="1" si="423"/>
        <v>1</v>
      </c>
      <c r="U896">
        <f t="shared" ca="1" si="424"/>
        <v>5</v>
      </c>
      <c r="V896">
        <f t="shared" ca="1" si="425"/>
        <v>11</v>
      </c>
      <c r="X896">
        <f t="shared" si="429"/>
        <v>896</v>
      </c>
      <c r="Y896">
        <f t="shared" si="433"/>
        <v>452</v>
      </c>
      <c r="Z896">
        <f t="shared" si="430"/>
        <v>453</v>
      </c>
      <c r="AA896">
        <f t="shared" si="426"/>
        <v>951</v>
      </c>
      <c r="AB896">
        <f t="shared" si="427"/>
        <v>500</v>
      </c>
      <c r="AM896" t="str">
        <f t="shared" si="428"/>
        <v>201901LP</v>
      </c>
      <c r="AN896">
        <f t="shared" ca="1" si="435"/>
        <v>31.001904761904765</v>
      </c>
      <c r="AO896">
        <f t="shared" ca="1" si="436"/>
        <v>2.8571428571428572</v>
      </c>
      <c r="AP896">
        <f t="shared" ca="1" si="437"/>
        <v>0.95238095238095244</v>
      </c>
      <c r="AQ896">
        <f t="shared" ca="1" si="438"/>
        <v>5.2380952380952381</v>
      </c>
      <c r="AR896">
        <f t="shared" ca="1" si="439"/>
        <v>10.952380952380953</v>
      </c>
      <c r="AS896">
        <f ca="1">P896/J896</f>
        <v>-4.3507067137809184E-2</v>
      </c>
    </row>
    <row r="897" spans="1:45" hidden="1" outlineLevel="1" x14ac:dyDescent="0.4">
      <c r="A897">
        <f t="shared" si="417"/>
        <v>201901</v>
      </c>
      <c r="B897" t="s">
        <v>973</v>
      </c>
      <c r="C897" t="s">
        <v>647</v>
      </c>
      <c r="D897" t="str">
        <f t="shared" ca="1" si="434"/>
        <v>I103</v>
      </c>
      <c r="E897">
        <f t="shared" ca="1" si="418"/>
        <v>5</v>
      </c>
      <c r="F897">
        <f t="shared" ca="1" si="419"/>
        <v>35</v>
      </c>
      <c r="G897" t="str">
        <f t="shared" ca="1" si="431"/>
        <v>S10</v>
      </c>
      <c r="H897" t="str">
        <f t="shared" ca="1" si="432"/>
        <v>S104</v>
      </c>
      <c r="I897">
        <f ca="1">VLOOKUP(D897,PRC!$A$2:$B$21,2,0)*E897</f>
        <v>250000</v>
      </c>
      <c r="J897">
        <f t="shared" ca="1" si="420"/>
        <v>169995.99999999997</v>
      </c>
      <c r="K897">
        <f ca="1">VLOOKUP(D897,PRC!$A$1:$C$21,3,0)*E897</f>
        <v>142500</v>
      </c>
      <c r="L897">
        <f t="shared" ca="1" si="440"/>
        <v>3000</v>
      </c>
      <c r="M897">
        <f t="shared" ca="1" si="441"/>
        <v>5000</v>
      </c>
      <c r="N897">
        <f t="shared" ca="1" si="442"/>
        <v>10000</v>
      </c>
      <c r="O897">
        <f t="shared" ca="1" si="443"/>
        <v>30000</v>
      </c>
      <c r="P897">
        <f t="shared" ca="1" si="444"/>
        <v>-20504.000000000029</v>
      </c>
      <c r="Q897">
        <f ca="1">IF(P897&gt;0,1,0)</f>
        <v>0</v>
      </c>
      <c r="R897">
        <f t="shared" ca="1" si="421"/>
        <v>32</v>
      </c>
      <c r="S897">
        <f t="shared" ca="1" si="422"/>
        <v>1</v>
      </c>
      <c r="T897">
        <f t="shared" ca="1" si="423"/>
        <v>2</v>
      </c>
      <c r="U897">
        <f t="shared" ca="1" si="424"/>
        <v>4</v>
      </c>
      <c r="V897">
        <f t="shared" ca="1" si="425"/>
        <v>12</v>
      </c>
      <c r="X897">
        <f t="shared" si="429"/>
        <v>897</v>
      </c>
      <c r="Y897">
        <f t="shared" si="433"/>
        <v>452</v>
      </c>
      <c r="Z897">
        <f t="shared" si="430"/>
        <v>453</v>
      </c>
      <c r="AA897">
        <f t="shared" si="426"/>
        <v>951</v>
      </c>
      <c r="AB897">
        <f t="shared" si="427"/>
        <v>500</v>
      </c>
      <c r="AM897" t="str">
        <f t="shared" si="428"/>
        <v>201901LP</v>
      </c>
      <c r="AN897">
        <f t="shared" ca="1" si="435"/>
        <v>32.00160000000001</v>
      </c>
      <c r="AO897">
        <f t="shared" ca="1" si="436"/>
        <v>1.2</v>
      </c>
      <c r="AP897">
        <f t="shared" ca="1" si="437"/>
        <v>2</v>
      </c>
      <c r="AQ897">
        <f t="shared" ca="1" si="438"/>
        <v>4</v>
      </c>
      <c r="AR897">
        <f t="shared" ca="1" si="439"/>
        <v>12</v>
      </c>
      <c r="AS897">
        <f ca="1">P897/J897</f>
        <v>-0.12061460269653423</v>
      </c>
    </row>
    <row r="898" spans="1:45" hidden="1" outlineLevel="1" x14ac:dyDescent="0.4">
      <c r="A898">
        <f t="shared" si="417"/>
        <v>201901</v>
      </c>
      <c r="B898" t="s">
        <v>974</v>
      </c>
      <c r="C898" t="s">
        <v>647</v>
      </c>
      <c r="D898" t="str">
        <f t="shared" ca="1" si="434"/>
        <v>I107</v>
      </c>
      <c r="E898">
        <f t="shared" ca="1" si="418"/>
        <v>10</v>
      </c>
      <c r="F898">
        <f t="shared" ca="1" si="419"/>
        <v>34</v>
      </c>
      <c r="G898" t="str">
        <f t="shared" ca="1" si="431"/>
        <v>S11</v>
      </c>
      <c r="H898" t="str">
        <f t="shared" ca="1" si="432"/>
        <v>S115</v>
      </c>
      <c r="I898">
        <f ca="1">VLOOKUP(D898,PRC!$A$2:$B$21,2,0)*E898</f>
        <v>1500000</v>
      </c>
      <c r="J898">
        <f t="shared" ca="1" si="420"/>
        <v>1004995.9999999999</v>
      </c>
      <c r="K898">
        <f ca="1">VLOOKUP(D898,PRC!$A$1:$C$21,3,0)*E898</f>
        <v>855000</v>
      </c>
      <c r="L898">
        <f t="shared" ca="1" si="440"/>
        <v>15000</v>
      </c>
      <c r="M898">
        <f t="shared" ca="1" si="441"/>
        <v>45000</v>
      </c>
      <c r="N898">
        <f t="shared" ca="1" si="442"/>
        <v>30000</v>
      </c>
      <c r="O898">
        <f t="shared" ca="1" si="443"/>
        <v>165000</v>
      </c>
      <c r="P898">
        <f t="shared" ca="1" si="444"/>
        <v>-105004.00000000012</v>
      </c>
      <c r="Q898">
        <f ca="1">IF(P898&gt;0,1,0)</f>
        <v>0</v>
      </c>
      <c r="R898">
        <f t="shared" ca="1" si="421"/>
        <v>33</v>
      </c>
      <c r="S898">
        <f t="shared" ca="1" si="422"/>
        <v>1</v>
      </c>
      <c r="T898">
        <f t="shared" ca="1" si="423"/>
        <v>3</v>
      </c>
      <c r="U898">
        <f t="shared" ca="1" si="424"/>
        <v>2</v>
      </c>
      <c r="V898">
        <f t="shared" ca="1" si="425"/>
        <v>11</v>
      </c>
      <c r="X898">
        <f t="shared" si="429"/>
        <v>898</v>
      </c>
      <c r="Y898">
        <f t="shared" si="433"/>
        <v>452</v>
      </c>
      <c r="Z898">
        <f t="shared" si="430"/>
        <v>453</v>
      </c>
      <c r="AA898">
        <f t="shared" si="426"/>
        <v>951</v>
      </c>
      <c r="AB898">
        <f t="shared" si="427"/>
        <v>500</v>
      </c>
      <c r="AM898" t="str">
        <f t="shared" si="428"/>
        <v>201901LP</v>
      </c>
      <c r="AN898">
        <f t="shared" ca="1" si="435"/>
        <v>33.000266666666676</v>
      </c>
      <c r="AO898">
        <f t="shared" ca="1" si="436"/>
        <v>1</v>
      </c>
      <c r="AP898">
        <f t="shared" ca="1" si="437"/>
        <v>3</v>
      </c>
      <c r="AQ898">
        <f t="shared" ca="1" si="438"/>
        <v>2</v>
      </c>
      <c r="AR898">
        <f t="shared" ca="1" si="439"/>
        <v>11</v>
      </c>
      <c r="AS898">
        <f ca="1">P898/J898</f>
        <v>-0.10448200788858875</v>
      </c>
    </row>
    <row r="899" spans="1:45" hidden="1" outlineLevel="1" x14ac:dyDescent="0.4">
      <c r="A899">
        <f t="shared" ref="A899:A962" si="445">IF(BA899="",A898,BA899)</f>
        <v>201901</v>
      </c>
      <c r="B899" t="s">
        <v>975</v>
      </c>
      <c r="C899" t="s">
        <v>647</v>
      </c>
      <c r="D899" t="str">
        <f t="shared" ca="1" si="434"/>
        <v>I102</v>
      </c>
      <c r="E899">
        <f t="shared" ref="E899:E962" ca="1" si="446">RANDBETWEEN(INDIRECT("AD"&amp;Y899),INDIRECT("AD"&amp;Z899))</f>
        <v>7</v>
      </c>
      <c r="F899">
        <f t="shared" ref="F899:F962" ca="1" si="447">RANDBETWEEN(INDIRECT("AF"&amp;Y899),INDIRECT("AF"&amp;Z899))</f>
        <v>31</v>
      </c>
      <c r="G899" t="str">
        <f t="shared" ca="1" si="431"/>
        <v>S10</v>
      </c>
      <c r="H899" t="str">
        <f t="shared" ca="1" si="432"/>
        <v>S104</v>
      </c>
      <c r="I899">
        <f ca="1">VLOOKUP(D899,PRC!$A$2:$B$21,2,0)*E899</f>
        <v>280000</v>
      </c>
      <c r="J899">
        <f t="shared" ref="J899:J962" ca="1" si="448">I899*(1-R899/100)-4</f>
        <v>193195.99999999997</v>
      </c>
      <c r="K899">
        <f ca="1">VLOOKUP(D899,PRC!$A$1:$C$21,3,0)*E899</f>
        <v>131600</v>
      </c>
      <c r="L899">
        <f t="shared" ca="1" si="440"/>
        <v>3000</v>
      </c>
      <c r="M899">
        <f t="shared" ca="1" si="441"/>
        <v>8000</v>
      </c>
      <c r="N899">
        <f t="shared" ca="1" si="442"/>
        <v>14000</v>
      </c>
      <c r="O899">
        <f t="shared" ca="1" si="443"/>
        <v>34000</v>
      </c>
      <c r="P899">
        <f t="shared" ca="1" si="444"/>
        <v>2595.9999999999709</v>
      </c>
      <c r="Q899">
        <f ca="1">IF(P899&gt;0,1,0)</f>
        <v>1</v>
      </c>
      <c r="R899">
        <f t="shared" ref="R899:R962" ca="1" si="449">RANDBETWEEN(INDIRECT("AF"&amp;$Y899),INDIRECT("AF"&amp;$Z899))</f>
        <v>31</v>
      </c>
      <c r="S899">
        <f t="shared" ref="S899:S962" ca="1" si="450">RANDBETWEEN(INDIRECT("AG"&amp;$Y899),INDIRECT("AG"&amp;$Z899))</f>
        <v>1</v>
      </c>
      <c r="T899">
        <f t="shared" ref="T899:T962" ca="1" si="451">RANDBETWEEN(INDIRECT("AH"&amp;$Y899),INDIRECT("AH"&amp;$Z899))</f>
        <v>3</v>
      </c>
      <c r="U899">
        <f t="shared" ref="U899:U962" ca="1" si="452">RANDBETWEEN(INDIRECT("Ai"&amp;$Y899),INDIRECT("Ai"&amp;$Z899))</f>
        <v>5</v>
      </c>
      <c r="V899">
        <f t="shared" ref="V899:V962" ca="1" si="453">RANDBETWEEN(INDIRECT("Aj"&amp;$Y899),INDIRECT("Aj"&amp;$Z899))</f>
        <v>12</v>
      </c>
      <c r="X899">
        <f t="shared" si="429"/>
        <v>899</v>
      </c>
      <c r="Y899">
        <f t="shared" si="433"/>
        <v>452</v>
      </c>
      <c r="Z899">
        <f t="shared" si="430"/>
        <v>453</v>
      </c>
      <c r="AA899">
        <f t="shared" ref="AA899:AA962" si="454">Y899+AB899-1</f>
        <v>951</v>
      </c>
      <c r="AB899">
        <f t="shared" ref="AB899:AB962" si="455">COUNTIF(AM$2:AM$100100,AM899)</f>
        <v>500</v>
      </c>
      <c r="AM899" t="str">
        <f t="shared" ref="AM899:AM962" si="456">A899&amp;C899</f>
        <v>201901LP</v>
      </c>
      <c r="AN899">
        <f t="shared" ca="1" si="435"/>
        <v>31.00142857142858</v>
      </c>
      <c r="AO899">
        <f t="shared" ca="1" si="436"/>
        <v>1.0714285714285714</v>
      </c>
      <c r="AP899">
        <f t="shared" ca="1" si="437"/>
        <v>2.8571428571428572</v>
      </c>
      <c r="AQ899">
        <f t="shared" ca="1" si="438"/>
        <v>5</v>
      </c>
      <c r="AR899">
        <f t="shared" ca="1" si="439"/>
        <v>12.142857142857142</v>
      </c>
      <c r="AS899">
        <f ca="1">P899/J899</f>
        <v>1.3437131203544438E-2</v>
      </c>
    </row>
    <row r="900" spans="1:45" hidden="1" outlineLevel="1" x14ac:dyDescent="0.4">
      <c r="A900">
        <f t="shared" si="445"/>
        <v>201901</v>
      </c>
      <c r="B900" t="s">
        <v>976</v>
      </c>
      <c r="C900" t="s">
        <v>647</v>
      </c>
      <c r="D900" t="str">
        <f t="shared" ca="1" si="434"/>
        <v>I111</v>
      </c>
      <c r="E900">
        <f t="shared" ca="1" si="446"/>
        <v>9</v>
      </c>
      <c r="F900">
        <f t="shared" ca="1" si="447"/>
        <v>30</v>
      </c>
      <c r="G900" t="str">
        <f t="shared" ca="1" si="431"/>
        <v>S10</v>
      </c>
      <c r="H900" t="str">
        <f t="shared" ca="1" si="432"/>
        <v>S107</v>
      </c>
      <c r="I900">
        <f ca="1">VLOOKUP(D900,PRC!$A$2:$B$21,2,0)*E900</f>
        <v>1350000</v>
      </c>
      <c r="J900">
        <f t="shared" ca="1" si="448"/>
        <v>877496</v>
      </c>
      <c r="K900">
        <f ca="1">VLOOKUP(D900,PRC!$A$1:$C$21,3,0)*E900</f>
        <v>715500</v>
      </c>
      <c r="L900">
        <f t="shared" ca="1" si="440"/>
        <v>41000</v>
      </c>
      <c r="M900">
        <f t="shared" ca="1" si="441"/>
        <v>27000</v>
      </c>
      <c r="N900">
        <f t="shared" ca="1" si="442"/>
        <v>54000</v>
      </c>
      <c r="O900">
        <f t="shared" ca="1" si="443"/>
        <v>149000</v>
      </c>
      <c r="P900">
        <f t="shared" ca="1" si="444"/>
        <v>-109004</v>
      </c>
      <c r="Q900">
        <f ca="1">IF(P900&gt;0,1,0)</f>
        <v>0</v>
      </c>
      <c r="R900">
        <f t="shared" ca="1" si="449"/>
        <v>35</v>
      </c>
      <c r="S900">
        <f t="shared" ca="1" si="450"/>
        <v>3</v>
      </c>
      <c r="T900">
        <f t="shared" ca="1" si="451"/>
        <v>2</v>
      </c>
      <c r="U900">
        <f t="shared" ca="1" si="452"/>
        <v>4</v>
      </c>
      <c r="V900">
        <f t="shared" ca="1" si="453"/>
        <v>11</v>
      </c>
      <c r="X900">
        <f t="shared" ref="X900:X963" si="457">X899+1</f>
        <v>900</v>
      </c>
      <c r="Y900">
        <f t="shared" si="433"/>
        <v>452</v>
      </c>
      <c r="Z900">
        <f t="shared" ref="Z900:Z963" si="458">Y900+1</f>
        <v>453</v>
      </c>
      <c r="AA900">
        <f t="shared" si="454"/>
        <v>951</v>
      </c>
      <c r="AB900">
        <f t="shared" si="455"/>
        <v>500</v>
      </c>
      <c r="AM900" t="str">
        <f t="shared" si="456"/>
        <v>201901LP</v>
      </c>
      <c r="AN900">
        <f t="shared" ca="1" si="435"/>
        <v>35.000296296296298</v>
      </c>
      <c r="AO900">
        <f t="shared" ca="1" si="436"/>
        <v>3.0370370370370372</v>
      </c>
      <c r="AP900">
        <f t="shared" ca="1" si="437"/>
        <v>2</v>
      </c>
      <c r="AQ900">
        <f t="shared" ca="1" si="438"/>
        <v>4</v>
      </c>
      <c r="AR900">
        <f t="shared" ca="1" si="439"/>
        <v>11.037037037037036</v>
      </c>
      <c r="AS900">
        <f ca="1">P900/J900</f>
        <v>-0.1242216488736131</v>
      </c>
    </row>
    <row r="901" spans="1:45" hidden="1" outlineLevel="1" x14ac:dyDescent="0.4">
      <c r="A901">
        <f t="shared" si="445"/>
        <v>201901</v>
      </c>
      <c r="B901" t="s">
        <v>977</v>
      </c>
      <c r="C901" t="s">
        <v>647</v>
      </c>
      <c r="D901" t="str">
        <f t="shared" ca="1" si="434"/>
        <v>I114</v>
      </c>
      <c r="E901">
        <f t="shared" ca="1" si="446"/>
        <v>7</v>
      </c>
      <c r="F901">
        <f t="shared" ca="1" si="447"/>
        <v>34</v>
      </c>
      <c r="G901" t="str">
        <f t="shared" ref="G901:G951" ca="1" si="459">LEFT(H901,3)</f>
        <v>S11</v>
      </c>
      <c r="H901" t="str">
        <f t="shared" ref="H901:H951" ca="1" si="460">"S"&amp;RANDBETWEEN(101,120)</f>
        <v>S112</v>
      </c>
      <c r="I901">
        <f ca="1">VLOOKUP(D901,PRC!$A$2:$B$21,2,0)*E901</f>
        <v>1680000</v>
      </c>
      <c r="J901">
        <f t="shared" ca="1" si="448"/>
        <v>1091996</v>
      </c>
      <c r="K901">
        <f ca="1">VLOOKUP(D901,PRC!$A$1:$C$21,3,0)*E901</f>
        <v>974400</v>
      </c>
      <c r="L901">
        <f t="shared" ca="1" si="440"/>
        <v>34000</v>
      </c>
      <c r="M901">
        <f t="shared" ca="1" si="441"/>
        <v>17000</v>
      </c>
      <c r="N901">
        <f t="shared" ca="1" si="442"/>
        <v>50000</v>
      </c>
      <c r="O901">
        <f t="shared" ca="1" si="443"/>
        <v>185000</v>
      </c>
      <c r="P901">
        <f t="shared" ca="1" si="444"/>
        <v>-168404</v>
      </c>
      <c r="Q901">
        <f ca="1">IF(P901&gt;0,1,0)</f>
        <v>0</v>
      </c>
      <c r="R901">
        <f t="shared" ca="1" si="449"/>
        <v>35</v>
      </c>
      <c r="S901">
        <f t="shared" ca="1" si="450"/>
        <v>2</v>
      </c>
      <c r="T901">
        <f t="shared" ca="1" si="451"/>
        <v>1</v>
      </c>
      <c r="U901">
        <f t="shared" ca="1" si="452"/>
        <v>3</v>
      </c>
      <c r="V901">
        <f t="shared" ca="1" si="453"/>
        <v>11</v>
      </c>
      <c r="X901">
        <f t="shared" si="457"/>
        <v>901</v>
      </c>
      <c r="Y901">
        <f t="shared" ref="Y901:Y952" si="461">IF(C901=C900,Y900,X901)</f>
        <v>452</v>
      </c>
      <c r="Z901">
        <f t="shared" si="458"/>
        <v>453</v>
      </c>
      <c r="AA901">
        <f t="shared" si="454"/>
        <v>951</v>
      </c>
      <c r="AB901">
        <f t="shared" si="455"/>
        <v>500</v>
      </c>
      <c r="AM901" t="str">
        <f t="shared" si="456"/>
        <v>201901LP</v>
      </c>
      <c r="AN901">
        <f t="shared" ca="1" si="435"/>
        <v>35.000238095238089</v>
      </c>
      <c r="AO901">
        <f t="shared" ca="1" si="436"/>
        <v>2.0238095238095237</v>
      </c>
      <c r="AP901">
        <f t="shared" ca="1" si="437"/>
        <v>1.0119047619047619</v>
      </c>
      <c r="AQ901">
        <f t="shared" ca="1" si="438"/>
        <v>2.9761904761904758</v>
      </c>
      <c r="AR901">
        <f t="shared" ca="1" si="439"/>
        <v>11.011904761904761</v>
      </c>
      <c r="AS901">
        <f ca="1">P901/J901</f>
        <v>-0.1542166821123887</v>
      </c>
    </row>
    <row r="902" spans="1:45" hidden="1" outlineLevel="1" x14ac:dyDescent="0.4">
      <c r="A902">
        <f t="shared" si="445"/>
        <v>201901</v>
      </c>
      <c r="B902" t="s">
        <v>978</v>
      </c>
      <c r="C902" t="s">
        <v>647</v>
      </c>
      <c r="D902" t="str">
        <f t="shared" ref="D902:D951" ca="1" si="462">"I"&amp;RANDBETWEEN(101,120)</f>
        <v>I101</v>
      </c>
      <c r="E902">
        <f t="shared" ca="1" si="446"/>
        <v>9</v>
      </c>
      <c r="F902">
        <f t="shared" ca="1" si="447"/>
        <v>30</v>
      </c>
      <c r="G902" t="str">
        <f t="shared" ca="1" si="459"/>
        <v>S10</v>
      </c>
      <c r="H902" t="str">
        <f t="shared" ca="1" si="460"/>
        <v>S105</v>
      </c>
      <c r="I902">
        <f ca="1">VLOOKUP(D902,PRC!$A$2:$B$21,2,0)*E902</f>
        <v>270000</v>
      </c>
      <c r="J902">
        <f t="shared" ca="1" si="448"/>
        <v>183595.99999999997</v>
      </c>
      <c r="K902">
        <f ca="1">VLOOKUP(D902,PRC!$A$1:$C$21,3,0)*E902</f>
        <v>140400</v>
      </c>
      <c r="L902">
        <f t="shared" ca="1" si="440"/>
        <v>5000</v>
      </c>
      <c r="M902">
        <f t="shared" ca="1" si="441"/>
        <v>3000</v>
      </c>
      <c r="N902">
        <f t="shared" ca="1" si="442"/>
        <v>11000</v>
      </c>
      <c r="O902">
        <f t="shared" ca="1" si="443"/>
        <v>35000</v>
      </c>
      <c r="P902">
        <f t="shared" ca="1" si="444"/>
        <v>-10804.000000000029</v>
      </c>
      <c r="Q902">
        <f ca="1">IF(P902&gt;0,1,0)</f>
        <v>0</v>
      </c>
      <c r="R902">
        <f t="shared" ca="1" si="449"/>
        <v>32</v>
      </c>
      <c r="S902">
        <f t="shared" ca="1" si="450"/>
        <v>2</v>
      </c>
      <c r="T902">
        <f t="shared" ca="1" si="451"/>
        <v>1</v>
      </c>
      <c r="U902">
        <f t="shared" ca="1" si="452"/>
        <v>4</v>
      </c>
      <c r="V902">
        <f t="shared" ca="1" si="453"/>
        <v>13</v>
      </c>
      <c r="X902">
        <f t="shared" si="457"/>
        <v>902</v>
      </c>
      <c r="Y902">
        <f t="shared" si="461"/>
        <v>452</v>
      </c>
      <c r="Z902">
        <f t="shared" si="458"/>
        <v>453</v>
      </c>
      <c r="AA902">
        <f t="shared" si="454"/>
        <v>951</v>
      </c>
      <c r="AB902">
        <f t="shared" si="455"/>
        <v>500</v>
      </c>
      <c r="AM902" t="str">
        <f t="shared" si="456"/>
        <v>201901LP</v>
      </c>
      <c r="AN902">
        <f t="shared" ca="1" si="435"/>
        <v>32.001481481481498</v>
      </c>
      <c r="AO902">
        <f t="shared" ca="1" si="436"/>
        <v>1.8518518518518516</v>
      </c>
      <c r="AP902">
        <f t="shared" ca="1" si="437"/>
        <v>1.1111111111111112</v>
      </c>
      <c r="AQ902">
        <f t="shared" ca="1" si="438"/>
        <v>4.0740740740740744</v>
      </c>
      <c r="AR902">
        <f t="shared" ca="1" si="439"/>
        <v>12.962962962962962</v>
      </c>
      <c r="AS902">
        <f ca="1">P902/J902</f>
        <v>-5.8846597965097447E-2</v>
      </c>
    </row>
    <row r="903" spans="1:45" hidden="1" outlineLevel="1" x14ac:dyDescent="0.4">
      <c r="A903">
        <f t="shared" si="445"/>
        <v>201901</v>
      </c>
      <c r="B903" t="s">
        <v>979</v>
      </c>
      <c r="C903" t="s">
        <v>647</v>
      </c>
      <c r="D903" t="str">
        <f t="shared" ca="1" si="462"/>
        <v>I114</v>
      </c>
      <c r="E903">
        <f t="shared" ca="1" si="446"/>
        <v>8</v>
      </c>
      <c r="F903">
        <f t="shared" ca="1" si="447"/>
        <v>35</v>
      </c>
      <c r="G903" t="str">
        <f t="shared" ca="1" si="459"/>
        <v>S11</v>
      </c>
      <c r="H903" t="str">
        <f t="shared" ca="1" si="460"/>
        <v>S111</v>
      </c>
      <c r="I903">
        <f ca="1">VLOOKUP(D903,PRC!$A$2:$B$21,2,0)*E903</f>
        <v>1920000</v>
      </c>
      <c r="J903">
        <f t="shared" ca="1" si="448"/>
        <v>1247996</v>
      </c>
      <c r="K903">
        <f ca="1">VLOOKUP(D903,PRC!$A$1:$C$21,3,0)*E903</f>
        <v>1113600</v>
      </c>
      <c r="L903">
        <f t="shared" ca="1" si="440"/>
        <v>19000</v>
      </c>
      <c r="M903">
        <f t="shared" ca="1" si="441"/>
        <v>58000</v>
      </c>
      <c r="N903">
        <f t="shared" ca="1" si="442"/>
        <v>96000</v>
      </c>
      <c r="O903">
        <f t="shared" ca="1" si="443"/>
        <v>288000</v>
      </c>
      <c r="P903">
        <f t="shared" ca="1" si="444"/>
        <v>-326604</v>
      </c>
      <c r="Q903">
        <f ca="1">IF(P903&gt;0,1,0)</f>
        <v>0</v>
      </c>
      <c r="R903">
        <f t="shared" ca="1" si="449"/>
        <v>35</v>
      </c>
      <c r="S903">
        <f t="shared" ca="1" si="450"/>
        <v>1</v>
      </c>
      <c r="T903">
        <f t="shared" ca="1" si="451"/>
        <v>3</v>
      </c>
      <c r="U903">
        <f t="shared" ca="1" si="452"/>
        <v>5</v>
      </c>
      <c r="V903">
        <f t="shared" ca="1" si="453"/>
        <v>15</v>
      </c>
      <c r="X903">
        <f t="shared" si="457"/>
        <v>903</v>
      </c>
      <c r="Y903">
        <f t="shared" si="461"/>
        <v>452</v>
      </c>
      <c r="Z903">
        <f t="shared" si="458"/>
        <v>453</v>
      </c>
      <c r="AA903">
        <f t="shared" si="454"/>
        <v>951</v>
      </c>
      <c r="AB903">
        <f t="shared" si="455"/>
        <v>500</v>
      </c>
      <c r="AM903" t="str">
        <f t="shared" si="456"/>
        <v>201901LP</v>
      </c>
      <c r="AN903">
        <f t="shared" ca="1" si="435"/>
        <v>35.00020833333334</v>
      </c>
      <c r="AO903">
        <f t="shared" ca="1" si="436"/>
        <v>0.98958333333333326</v>
      </c>
      <c r="AP903">
        <f t="shared" ca="1" si="437"/>
        <v>3.0208333333333335</v>
      </c>
      <c r="AQ903">
        <f t="shared" ca="1" si="438"/>
        <v>5</v>
      </c>
      <c r="AR903">
        <f t="shared" ca="1" si="439"/>
        <v>15</v>
      </c>
      <c r="AS903">
        <f ca="1">P903/J903</f>
        <v>-0.26170276186782648</v>
      </c>
    </row>
    <row r="904" spans="1:45" hidden="1" outlineLevel="1" x14ac:dyDescent="0.4">
      <c r="A904">
        <f t="shared" si="445"/>
        <v>201901</v>
      </c>
      <c r="B904" t="s">
        <v>980</v>
      </c>
      <c r="C904" t="s">
        <v>647</v>
      </c>
      <c r="D904" t="str">
        <f t="shared" ca="1" si="462"/>
        <v>I113</v>
      </c>
      <c r="E904">
        <f t="shared" ca="1" si="446"/>
        <v>5</v>
      </c>
      <c r="F904">
        <f t="shared" ca="1" si="447"/>
        <v>30</v>
      </c>
      <c r="G904" t="str">
        <f t="shared" ca="1" si="459"/>
        <v>S11</v>
      </c>
      <c r="H904" t="str">
        <f t="shared" ca="1" si="460"/>
        <v>S119</v>
      </c>
      <c r="I904">
        <f ca="1">VLOOKUP(D904,PRC!$A$2:$B$21,2,0)*E904</f>
        <v>3350000</v>
      </c>
      <c r="J904">
        <f t="shared" ca="1" si="448"/>
        <v>2244495.9999999995</v>
      </c>
      <c r="K904">
        <f ca="1">VLOOKUP(D904,PRC!$A$1:$C$21,3,0)*E904</f>
        <v>1507500</v>
      </c>
      <c r="L904">
        <f t="shared" ca="1" si="440"/>
        <v>67000</v>
      </c>
      <c r="M904">
        <f t="shared" ca="1" si="441"/>
        <v>34000</v>
      </c>
      <c r="N904">
        <f t="shared" ca="1" si="442"/>
        <v>34000</v>
      </c>
      <c r="O904">
        <f t="shared" ca="1" si="443"/>
        <v>402000</v>
      </c>
      <c r="P904">
        <f t="shared" ca="1" si="444"/>
        <v>199995.99999999953</v>
      </c>
      <c r="Q904">
        <f ca="1">IF(P904&gt;0,1,0)</f>
        <v>1</v>
      </c>
      <c r="R904">
        <f t="shared" ca="1" si="449"/>
        <v>33</v>
      </c>
      <c r="S904">
        <f t="shared" ca="1" si="450"/>
        <v>2</v>
      </c>
      <c r="T904">
        <f t="shared" ca="1" si="451"/>
        <v>1</v>
      </c>
      <c r="U904">
        <f t="shared" ca="1" si="452"/>
        <v>1</v>
      </c>
      <c r="V904">
        <f t="shared" ca="1" si="453"/>
        <v>12</v>
      </c>
      <c r="X904">
        <f t="shared" si="457"/>
        <v>904</v>
      </c>
      <c r="Y904">
        <f t="shared" si="461"/>
        <v>452</v>
      </c>
      <c r="Z904">
        <f t="shared" si="458"/>
        <v>453</v>
      </c>
      <c r="AA904">
        <f t="shared" si="454"/>
        <v>951</v>
      </c>
      <c r="AB904">
        <f t="shared" si="455"/>
        <v>500</v>
      </c>
      <c r="AM904" t="str">
        <f t="shared" si="456"/>
        <v>201901LP</v>
      </c>
      <c r="AN904">
        <f t="shared" ref="AN904:AN967" ca="1" si="463">(1-J904/I904)*100</f>
        <v>33.000119402985085</v>
      </c>
      <c r="AO904">
        <f t="shared" ref="AO904:AO967" ca="1" si="464">L904/$I904*100</f>
        <v>2</v>
      </c>
      <c r="AP904">
        <f t="shared" ref="AP904:AP967" ca="1" si="465">M904/$I904*100</f>
        <v>1.0149253731343284</v>
      </c>
      <c r="AQ904">
        <f t="shared" ref="AQ904:AQ967" ca="1" si="466">N904/$I904*100</f>
        <v>1.0149253731343284</v>
      </c>
      <c r="AR904">
        <f t="shared" ref="AR904:AR967" ca="1" si="467">O904/$I904*100</f>
        <v>12</v>
      </c>
      <c r="AS904">
        <f ca="1">P904/J904</f>
        <v>8.9105081942672013E-2</v>
      </c>
    </row>
    <row r="905" spans="1:45" hidden="1" outlineLevel="1" x14ac:dyDescent="0.4">
      <c r="A905">
        <f t="shared" si="445"/>
        <v>201901</v>
      </c>
      <c r="B905" t="s">
        <v>981</v>
      </c>
      <c r="C905" t="s">
        <v>647</v>
      </c>
      <c r="D905" t="str">
        <f t="shared" ca="1" si="462"/>
        <v>I111</v>
      </c>
      <c r="E905">
        <f t="shared" ca="1" si="446"/>
        <v>8</v>
      </c>
      <c r="F905">
        <f t="shared" ca="1" si="447"/>
        <v>31</v>
      </c>
      <c r="G905" t="str">
        <f t="shared" ca="1" si="459"/>
        <v>S10</v>
      </c>
      <c r="H905" t="str">
        <f t="shared" ca="1" si="460"/>
        <v>S101</v>
      </c>
      <c r="I905">
        <f ca="1">VLOOKUP(D905,PRC!$A$2:$B$21,2,0)*E905</f>
        <v>1200000</v>
      </c>
      <c r="J905">
        <f t="shared" ca="1" si="448"/>
        <v>791995.99999999988</v>
      </c>
      <c r="K905">
        <f ca="1">VLOOKUP(D905,PRC!$A$1:$C$21,3,0)*E905</f>
        <v>636000</v>
      </c>
      <c r="L905">
        <f t="shared" ca="1" si="440"/>
        <v>24000</v>
      </c>
      <c r="M905">
        <f t="shared" ca="1" si="441"/>
        <v>12000</v>
      </c>
      <c r="N905">
        <f t="shared" ca="1" si="442"/>
        <v>12000</v>
      </c>
      <c r="O905">
        <f t="shared" ca="1" si="443"/>
        <v>132000</v>
      </c>
      <c r="P905">
        <f t="shared" ca="1" si="444"/>
        <v>-24004.000000000116</v>
      </c>
      <c r="Q905">
        <f ca="1">IF(P905&gt;0,1,0)</f>
        <v>0</v>
      </c>
      <c r="R905">
        <f t="shared" ca="1" si="449"/>
        <v>34</v>
      </c>
      <c r="S905">
        <f t="shared" ca="1" si="450"/>
        <v>2</v>
      </c>
      <c r="T905">
        <f t="shared" ca="1" si="451"/>
        <v>1</v>
      </c>
      <c r="U905">
        <f t="shared" ca="1" si="452"/>
        <v>1</v>
      </c>
      <c r="V905">
        <f t="shared" ca="1" si="453"/>
        <v>11</v>
      </c>
      <c r="X905">
        <f t="shared" si="457"/>
        <v>905</v>
      </c>
      <c r="Y905">
        <f t="shared" si="461"/>
        <v>452</v>
      </c>
      <c r="Z905">
        <f t="shared" si="458"/>
        <v>453</v>
      </c>
      <c r="AA905">
        <f t="shared" si="454"/>
        <v>951</v>
      </c>
      <c r="AB905">
        <f t="shared" si="455"/>
        <v>500</v>
      </c>
      <c r="AM905" t="str">
        <f t="shared" si="456"/>
        <v>201901LP</v>
      </c>
      <c r="AN905">
        <f t="shared" ca="1" si="463"/>
        <v>34.000333333333344</v>
      </c>
      <c r="AO905">
        <f t="shared" ca="1" si="464"/>
        <v>2</v>
      </c>
      <c r="AP905">
        <f t="shared" ca="1" si="465"/>
        <v>1</v>
      </c>
      <c r="AQ905">
        <f t="shared" ca="1" si="466"/>
        <v>1</v>
      </c>
      <c r="AR905">
        <f t="shared" ca="1" si="467"/>
        <v>11</v>
      </c>
      <c r="AS905">
        <f ca="1">P905/J905</f>
        <v>-3.0308233879969244E-2</v>
      </c>
    </row>
    <row r="906" spans="1:45" hidden="1" outlineLevel="1" x14ac:dyDescent="0.4">
      <c r="A906">
        <f t="shared" si="445"/>
        <v>201901</v>
      </c>
      <c r="B906" t="s">
        <v>982</v>
      </c>
      <c r="C906" t="s">
        <v>647</v>
      </c>
      <c r="D906" t="str">
        <f t="shared" ca="1" si="462"/>
        <v>I103</v>
      </c>
      <c r="E906">
        <f t="shared" ca="1" si="446"/>
        <v>10</v>
      </c>
      <c r="F906">
        <f t="shared" ca="1" si="447"/>
        <v>35</v>
      </c>
      <c r="G906" t="str">
        <f t="shared" ca="1" si="459"/>
        <v>S11</v>
      </c>
      <c r="H906" t="str">
        <f t="shared" ca="1" si="460"/>
        <v>S111</v>
      </c>
      <c r="I906">
        <f ca="1">VLOOKUP(D906,PRC!$A$2:$B$21,2,0)*E906</f>
        <v>500000</v>
      </c>
      <c r="J906">
        <f t="shared" ca="1" si="448"/>
        <v>324996</v>
      </c>
      <c r="K906">
        <f ca="1">VLOOKUP(D906,PRC!$A$1:$C$21,3,0)*E906</f>
        <v>285000</v>
      </c>
      <c r="L906">
        <f t="shared" ca="1" si="440"/>
        <v>15000</v>
      </c>
      <c r="M906">
        <f t="shared" ca="1" si="441"/>
        <v>10000</v>
      </c>
      <c r="N906">
        <f t="shared" ca="1" si="442"/>
        <v>25000</v>
      </c>
      <c r="O906">
        <f t="shared" ca="1" si="443"/>
        <v>60000</v>
      </c>
      <c r="P906">
        <f t="shared" ca="1" si="444"/>
        <v>-70004</v>
      </c>
      <c r="Q906">
        <f ca="1">IF(P906&gt;0,1,0)</f>
        <v>0</v>
      </c>
      <c r="R906">
        <f t="shared" ca="1" si="449"/>
        <v>35</v>
      </c>
      <c r="S906">
        <f t="shared" ca="1" si="450"/>
        <v>3</v>
      </c>
      <c r="T906">
        <f t="shared" ca="1" si="451"/>
        <v>2</v>
      </c>
      <c r="U906">
        <f t="shared" ca="1" si="452"/>
        <v>5</v>
      </c>
      <c r="V906">
        <f t="shared" ca="1" si="453"/>
        <v>12</v>
      </c>
      <c r="X906">
        <f t="shared" si="457"/>
        <v>906</v>
      </c>
      <c r="Y906">
        <f t="shared" si="461"/>
        <v>452</v>
      </c>
      <c r="Z906">
        <f t="shared" si="458"/>
        <v>453</v>
      </c>
      <c r="AA906">
        <f t="shared" si="454"/>
        <v>951</v>
      </c>
      <c r="AB906">
        <f t="shared" si="455"/>
        <v>500</v>
      </c>
      <c r="AM906" t="str">
        <f t="shared" si="456"/>
        <v>201901LP</v>
      </c>
      <c r="AN906">
        <f t="shared" ca="1" si="463"/>
        <v>35.000799999999998</v>
      </c>
      <c r="AO906">
        <f t="shared" ca="1" si="464"/>
        <v>3</v>
      </c>
      <c r="AP906">
        <f t="shared" ca="1" si="465"/>
        <v>2</v>
      </c>
      <c r="AQ906">
        <f t="shared" ca="1" si="466"/>
        <v>5</v>
      </c>
      <c r="AR906">
        <f t="shared" ca="1" si="467"/>
        <v>12</v>
      </c>
      <c r="AS906">
        <f ca="1">P906/J906</f>
        <v>-0.21539957414860492</v>
      </c>
    </row>
    <row r="907" spans="1:45" hidden="1" outlineLevel="1" x14ac:dyDescent="0.4">
      <c r="A907">
        <f t="shared" si="445"/>
        <v>201901</v>
      </c>
      <c r="B907" t="s">
        <v>983</v>
      </c>
      <c r="C907" t="s">
        <v>647</v>
      </c>
      <c r="D907" t="str">
        <f t="shared" ca="1" si="462"/>
        <v>I109</v>
      </c>
      <c r="E907">
        <f t="shared" ca="1" si="446"/>
        <v>10</v>
      </c>
      <c r="F907">
        <f t="shared" ca="1" si="447"/>
        <v>31</v>
      </c>
      <c r="G907" t="str">
        <f t="shared" ca="1" si="459"/>
        <v>S11</v>
      </c>
      <c r="H907" t="str">
        <f t="shared" ca="1" si="460"/>
        <v>S113</v>
      </c>
      <c r="I907">
        <f ca="1">VLOOKUP(D907,PRC!$A$2:$B$21,2,0)*E907</f>
        <v>5000000</v>
      </c>
      <c r="J907">
        <f t="shared" ca="1" si="448"/>
        <v>3449995.9999999995</v>
      </c>
      <c r="K907">
        <f ca="1">VLOOKUP(D907,PRC!$A$1:$C$21,3,0)*E907</f>
        <v>2000000</v>
      </c>
      <c r="L907">
        <f t="shared" ca="1" si="440"/>
        <v>150000</v>
      </c>
      <c r="M907">
        <f t="shared" ca="1" si="441"/>
        <v>150000</v>
      </c>
      <c r="N907">
        <f t="shared" ca="1" si="442"/>
        <v>50000</v>
      </c>
      <c r="O907">
        <f t="shared" ca="1" si="443"/>
        <v>650000</v>
      </c>
      <c r="P907">
        <f t="shared" ca="1" si="444"/>
        <v>449995.99999999953</v>
      </c>
      <c r="Q907">
        <f ca="1">IF(P907&gt;0,1,0)</f>
        <v>1</v>
      </c>
      <c r="R907">
        <f t="shared" ca="1" si="449"/>
        <v>31</v>
      </c>
      <c r="S907">
        <f t="shared" ca="1" si="450"/>
        <v>3</v>
      </c>
      <c r="T907">
        <f t="shared" ca="1" si="451"/>
        <v>3</v>
      </c>
      <c r="U907">
        <f t="shared" ca="1" si="452"/>
        <v>1</v>
      </c>
      <c r="V907">
        <f t="shared" ca="1" si="453"/>
        <v>13</v>
      </c>
      <c r="X907">
        <f t="shared" si="457"/>
        <v>907</v>
      </c>
      <c r="Y907">
        <f t="shared" si="461"/>
        <v>452</v>
      </c>
      <c r="Z907">
        <f t="shared" si="458"/>
        <v>453</v>
      </c>
      <c r="AA907">
        <f t="shared" si="454"/>
        <v>951</v>
      </c>
      <c r="AB907">
        <f t="shared" si="455"/>
        <v>500</v>
      </c>
      <c r="AM907" t="str">
        <f t="shared" si="456"/>
        <v>201901LP</v>
      </c>
      <c r="AN907">
        <f t="shared" ca="1" si="463"/>
        <v>31.000080000000008</v>
      </c>
      <c r="AO907">
        <f t="shared" ca="1" si="464"/>
        <v>3</v>
      </c>
      <c r="AP907">
        <f t="shared" ca="1" si="465"/>
        <v>3</v>
      </c>
      <c r="AQ907">
        <f t="shared" ca="1" si="466"/>
        <v>1</v>
      </c>
      <c r="AR907">
        <f t="shared" ca="1" si="467"/>
        <v>13</v>
      </c>
      <c r="AS907">
        <f ca="1">P907/J907</f>
        <v>0.13043377441597023</v>
      </c>
    </row>
    <row r="908" spans="1:45" hidden="1" outlineLevel="1" x14ac:dyDescent="0.4">
      <c r="A908">
        <f t="shared" si="445"/>
        <v>201901</v>
      </c>
      <c r="B908" t="s">
        <v>984</v>
      </c>
      <c r="C908" t="s">
        <v>647</v>
      </c>
      <c r="D908" t="str">
        <f t="shared" ca="1" si="462"/>
        <v>I111</v>
      </c>
      <c r="E908">
        <f t="shared" ca="1" si="446"/>
        <v>6</v>
      </c>
      <c r="F908">
        <f t="shared" ca="1" si="447"/>
        <v>31</v>
      </c>
      <c r="G908" t="str">
        <f t="shared" ca="1" si="459"/>
        <v>S11</v>
      </c>
      <c r="H908" t="str">
        <f t="shared" ca="1" si="460"/>
        <v>S111</v>
      </c>
      <c r="I908">
        <f ca="1">VLOOKUP(D908,PRC!$A$2:$B$21,2,0)*E908</f>
        <v>900000</v>
      </c>
      <c r="J908">
        <f t="shared" ca="1" si="448"/>
        <v>611996</v>
      </c>
      <c r="K908">
        <f ca="1">VLOOKUP(D908,PRC!$A$1:$C$21,3,0)*E908</f>
        <v>477000</v>
      </c>
      <c r="L908">
        <f t="shared" ref="L908:L956" ca="1" si="468">ROUND($I908*S908,-5)/100</f>
        <v>18000</v>
      </c>
      <c r="M908">
        <f t="shared" ref="M908:M956" ca="1" si="469">ROUND($I908*T908,-5)/100</f>
        <v>27000</v>
      </c>
      <c r="N908">
        <f t="shared" ref="N908:N956" ca="1" si="470">ROUND($I908*U908,-5)/100</f>
        <v>9000</v>
      </c>
      <c r="O908">
        <f t="shared" ref="O908:O956" ca="1" si="471">ROUND($I908*V908,-5)/100</f>
        <v>90000</v>
      </c>
      <c r="P908">
        <f t="shared" ref="P908:P951" ca="1" si="472">J908-SUM(K908:O908)</f>
        <v>-9004</v>
      </c>
      <c r="Q908">
        <f ca="1">IF(P908&gt;0,1,0)</f>
        <v>0</v>
      </c>
      <c r="R908">
        <f t="shared" ca="1" si="449"/>
        <v>32</v>
      </c>
      <c r="S908">
        <f t="shared" ca="1" si="450"/>
        <v>2</v>
      </c>
      <c r="T908">
        <f t="shared" ca="1" si="451"/>
        <v>3</v>
      </c>
      <c r="U908">
        <f t="shared" ca="1" si="452"/>
        <v>1</v>
      </c>
      <c r="V908">
        <f t="shared" ca="1" si="453"/>
        <v>10</v>
      </c>
      <c r="X908">
        <f t="shared" si="457"/>
        <v>908</v>
      </c>
      <c r="Y908">
        <f t="shared" si="461"/>
        <v>452</v>
      </c>
      <c r="Z908">
        <f t="shared" si="458"/>
        <v>453</v>
      </c>
      <c r="AA908">
        <f t="shared" si="454"/>
        <v>951</v>
      </c>
      <c r="AB908">
        <f t="shared" si="455"/>
        <v>500</v>
      </c>
      <c r="AM908" t="str">
        <f t="shared" si="456"/>
        <v>201901LP</v>
      </c>
      <c r="AN908">
        <f t="shared" ca="1" si="463"/>
        <v>32.00044444444444</v>
      </c>
      <c r="AO908">
        <f t="shared" ca="1" si="464"/>
        <v>2</v>
      </c>
      <c r="AP908">
        <f t="shared" ca="1" si="465"/>
        <v>3</v>
      </c>
      <c r="AQ908">
        <f t="shared" ca="1" si="466"/>
        <v>1</v>
      </c>
      <c r="AR908">
        <f t="shared" ca="1" si="467"/>
        <v>10</v>
      </c>
      <c r="AS908">
        <f ca="1">P908/J908</f>
        <v>-1.4712514460878829E-2</v>
      </c>
    </row>
    <row r="909" spans="1:45" hidden="1" outlineLevel="1" x14ac:dyDescent="0.4">
      <c r="A909">
        <f t="shared" si="445"/>
        <v>201901</v>
      </c>
      <c r="B909" t="s">
        <v>985</v>
      </c>
      <c r="C909" t="s">
        <v>647</v>
      </c>
      <c r="D909" t="str">
        <f t="shared" ca="1" si="462"/>
        <v>I110</v>
      </c>
      <c r="E909">
        <f t="shared" ca="1" si="446"/>
        <v>10</v>
      </c>
      <c r="F909">
        <f t="shared" ca="1" si="447"/>
        <v>31</v>
      </c>
      <c r="G909" t="str">
        <f t="shared" ca="1" si="459"/>
        <v>S10</v>
      </c>
      <c r="H909" t="str">
        <f t="shared" ca="1" si="460"/>
        <v>S101</v>
      </c>
      <c r="I909">
        <f ca="1">VLOOKUP(D909,PRC!$A$2:$B$21,2,0)*E909</f>
        <v>3000000</v>
      </c>
      <c r="J909">
        <f t="shared" ca="1" si="448"/>
        <v>2099996</v>
      </c>
      <c r="K909">
        <f ca="1">VLOOKUP(D909,PRC!$A$1:$C$21,3,0)*E909</f>
        <v>1380000</v>
      </c>
      <c r="L909">
        <f t="shared" ca="1" si="468"/>
        <v>30000</v>
      </c>
      <c r="M909">
        <f t="shared" ca="1" si="469"/>
        <v>90000</v>
      </c>
      <c r="N909">
        <f t="shared" ca="1" si="470"/>
        <v>90000</v>
      </c>
      <c r="O909">
        <f t="shared" ca="1" si="471"/>
        <v>390000</v>
      </c>
      <c r="P909">
        <f t="shared" ca="1" si="472"/>
        <v>119996</v>
      </c>
      <c r="Q909">
        <f ca="1">IF(P909&gt;0,1,0)</f>
        <v>1</v>
      </c>
      <c r="R909">
        <f t="shared" ca="1" si="449"/>
        <v>30</v>
      </c>
      <c r="S909">
        <f t="shared" ca="1" si="450"/>
        <v>1</v>
      </c>
      <c r="T909">
        <f t="shared" ca="1" si="451"/>
        <v>3</v>
      </c>
      <c r="U909">
        <f t="shared" ca="1" si="452"/>
        <v>3</v>
      </c>
      <c r="V909">
        <f t="shared" ca="1" si="453"/>
        <v>13</v>
      </c>
      <c r="X909">
        <f t="shared" si="457"/>
        <v>909</v>
      </c>
      <c r="Y909">
        <f t="shared" si="461"/>
        <v>452</v>
      </c>
      <c r="Z909">
        <f t="shared" si="458"/>
        <v>453</v>
      </c>
      <c r="AA909">
        <f t="shared" si="454"/>
        <v>951</v>
      </c>
      <c r="AB909">
        <f t="shared" si="455"/>
        <v>500</v>
      </c>
      <c r="AM909" t="str">
        <f t="shared" si="456"/>
        <v>201901LP</v>
      </c>
      <c r="AN909">
        <f t="shared" ca="1" si="463"/>
        <v>30.000133333333334</v>
      </c>
      <c r="AO909">
        <f t="shared" ca="1" si="464"/>
        <v>1</v>
      </c>
      <c r="AP909">
        <f t="shared" ca="1" si="465"/>
        <v>3</v>
      </c>
      <c r="AQ909">
        <f t="shared" ca="1" si="466"/>
        <v>3</v>
      </c>
      <c r="AR909">
        <f t="shared" ca="1" si="467"/>
        <v>13</v>
      </c>
      <c r="AS909">
        <f ca="1">P909/J909</f>
        <v>5.7141061221068989E-2</v>
      </c>
    </row>
    <row r="910" spans="1:45" hidden="1" outlineLevel="1" x14ac:dyDescent="0.4">
      <c r="A910">
        <f t="shared" si="445"/>
        <v>201901</v>
      </c>
      <c r="B910" t="s">
        <v>986</v>
      </c>
      <c r="C910" t="s">
        <v>647</v>
      </c>
      <c r="D910" t="str">
        <f t="shared" ca="1" si="462"/>
        <v>I109</v>
      </c>
      <c r="E910">
        <f t="shared" ca="1" si="446"/>
        <v>9</v>
      </c>
      <c r="F910">
        <f t="shared" ca="1" si="447"/>
        <v>32</v>
      </c>
      <c r="G910" t="str">
        <f t="shared" ca="1" si="459"/>
        <v>S10</v>
      </c>
      <c r="H910" t="str">
        <f t="shared" ca="1" si="460"/>
        <v>S103</v>
      </c>
      <c r="I910">
        <f ca="1">VLOOKUP(D910,PRC!$A$2:$B$21,2,0)*E910</f>
        <v>4500000</v>
      </c>
      <c r="J910">
        <f t="shared" ca="1" si="448"/>
        <v>2924996</v>
      </c>
      <c r="K910">
        <f ca="1">VLOOKUP(D910,PRC!$A$1:$C$21,3,0)*E910</f>
        <v>1800000</v>
      </c>
      <c r="L910">
        <f t="shared" ca="1" si="468"/>
        <v>90000</v>
      </c>
      <c r="M910">
        <f t="shared" ca="1" si="469"/>
        <v>90000</v>
      </c>
      <c r="N910">
        <f t="shared" ca="1" si="470"/>
        <v>45000</v>
      </c>
      <c r="O910">
        <f t="shared" ca="1" si="471"/>
        <v>450000</v>
      </c>
      <c r="P910">
        <f t="shared" ca="1" si="472"/>
        <v>449996</v>
      </c>
      <c r="Q910">
        <f ca="1">IF(P910&gt;0,1,0)</f>
        <v>1</v>
      </c>
      <c r="R910">
        <f t="shared" ca="1" si="449"/>
        <v>35</v>
      </c>
      <c r="S910">
        <f t="shared" ca="1" si="450"/>
        <v>2</v>
      </c>
      <c r="T910">
        <f t="shared" ca="1" si="451"/>
        <v>2</v>
      </c>
      <c r="U910">
        <f t="shared" ca="1" si="452"/>
        <v>1</v>
      </c>
      <c r="V910">
        <f t="shared" ca="1" si="453"/>
        <v>10</v>
      </c>
      <c r="X910">
        <f t="shared" si="457"/>
        <v>910</v>
      </c>
      <c r="Y910">
        <f t="shared" si="461"/>
        <v>452</v>
      </c>
      <c r="Z910">
        <f t="shared" si="458"/>
        <v>453</v>
      </c>
      <c r="AA910">
        <f t="shared" si="454"/>
        <v>951</v>
      </c>
      <c r="AB910">
        <f t="shared" si="455"/>
        <v>500</v>
      </c>
      <c r="AM910" t="str">
        <f t="shared" si="456"/>
        <v>201901LP</v>
      </c>
      <c r="AN910">
        <f t="shared" ca="1" si="463"/>
        <v>35.000088888888889</v>
      </c>
      <c r="AO910">
        <f t="shared" ca="1" si="464"/>
        <v>2</v>
      </c>
      <c r="AP910">
        <f t="shared" ca="1" si="465"/>
        <v>2</v>
      </c>
      <c r="AQ910">
        <f t="shared" ca="1" si="466"/>
        <v>1</v>
      </c>
      <c r="AR910">
        <f t="shared" ca="1" si="467"/>
        <v>10</v>
      </c>
      <c r="AS910">
        <f ca="1">P910/J910</f>
        <v>0.1538449967111066</v>
      </c>
    </row>
    <row r="911" spans="1:45" hidden="1" outlineLevel="1" x14ac:dyDescent="0.4">
      <c r="A911">
        <f t="shared" si="445"/>
        <v>201901</v>
      </c>
      <c r="B911" t="s">
        <v>987</v>
      </c>
      <c r="C911" t="s">
        <v>647</v>
      </c>
      <c r="D911" t="str">
        <f t="shared" ca="1" si="462"/>
        <v>I120</v>
      </c>
      <c r="E911">
        <f t="shared" ca="1" si="446"/>
        <v>8</v>
      </c>
      <c r="F911">
        <f t="shared" ca="1" si="447"/>
        <v>30</v>
      </c>
      <c r="G911" t="str">
        <f t="shared" ca="1" si="459"/>
        <v>S10</v>
      </c>
      <c r="H911" t="str">
        <f t="shared" ca="1" si="460"/>
        <v>S108</v>
      </c>
      <c r="I911">
        <f ca="1">VLOOKUP(D911,PRC!$A$2:$B$21,2,0)*E911</f>
        <v>34400000</v>
      </c>
      <c r="J911">
        <f t="shared" ca="1" si="448"/>
        <v>22703995.999999996</v>
      </c>
      <c r="K911">
        <f ca="1">VLOOKUP(D911,PRC!$A$1:$C$21,3,0)*E911</f>
        <v>15480000</v>
      </c>
      <c r="L911">
        <f t="shared" ca="1" si="468"/>
        <v>688000</v>
      </c>
      <c r="M911">
        <f t="shared" ca="1" si="469"/>
        <v>344000</v>
      </c>
      <c r="N911">
        <f t="shared" ca="1" si="470"/>
        <v>344000</v>
      </c>
      <c r="O911">
        <f t="shared" ca="1" si="471"/>
        <v>3440000</v>
      </c>
      <c r="P911">
        <f t="shared" ca="1" si="472"/>
        <v>2407995.9999999963</v>
      </c>
      <c r="Q911">
        <f ca="1">IF(P911&gt;0,1,0)</f>
        <v>1</v>
      </c>
      <c r="R911">
        <f t="shared" ca="1" si="449"/>
        <v>34</v>
      </c>
      <c r="S911">
        <f t="shared" ca="1" si="450"/>
        <v>2</v>
      </c>
      <c r="T911">
        <f t="shared" ca="1" si="451"/>
        <v>1</v>
      </c>
      <c r="U911">
        <f t="shared" ca="1" si="452"/>
        <v>1</v>
      </c>
      <c r="V911">
        <f t="shared" ca="1" si="453"/>
        <v>10</v>
      </c>
      <c r="X911">
        <f t="shared" si="457"/>
        <v>911</v>
      </c>
      <c r="Y911">
        <f t="shared" si="461"/>
        <v>452</v>
      </c>
      <c r="Z911">
        <f t="shared" si="458"/>
        <v>453</v>
      </c>
      <c r="AA911">
        <f t="shared" si="454"/>
        <v>951</v>
      </c>
      <c r="AB911">
        <f t="shared" si="455"/>
        <v>500</v>
      </c>
      <c r="AM911" t="str">
        <f t="shared" si="456"/>
        <v>201901LP</v>
      </c>
      <c r="AN911">
        <f t="shared" ca="1" si="463"/>
        <v>34.000011627906993</v>
      </c>
      <c r="AO911">
        <f t="shared" ca="1" si="464"/>
        <v>2</v>
      </c>
      <c r="AP911">
        <f t="shared" ca="1" si="465"/>
        <v>1</v>
      </c>
      <c r="AQ911">
        <f t="shared" ca="1" si="466"/>
        <v>1</v>
      </c>
      <c r="AR911">
        <f t="shared" ca="1" si="467"/>
        <v>10</v>
      </c>
      <c r="AS911">
        <f ca="1">P911/J911</f>
        <v>0.10606044856597036</v>
      </c>
    </row>
    <row r="912" spans="1:45" hidden="1" outlineLevel="1" x14ac:dyDescent="0.4">
      <c r="A912">
        <f t="shared" si="445"/>
        <v>201901</v>
      </c>
      <c r="B912" t="s">
        <v>988</v>
      </c>
      <c r="C912" t="s">
        <v>647</v>
      </c>
      <c r="D912" t="str">
        <f t="shared" ca="1" si="462"/>
        <v>I112</v>
      </c>
      <c r="E912">
        <f t="shared" ca="1" si="446"/>
        <v>8</v>
      </c>
      <c r="F912">
        <f t="shared" ca="1" si="447"/>
        <v>32</v>
      </c>
      <c r="G912" t="str">
        <f t="shared" ca="1" si="459"/>
        <v>S11</v>
      </c>
      <c r="H912" t="str">
        <f t="shared" ca="1" si="460"/>
        <v>S110</v>
      </c>
      <c r="I912">
        <f ca="1">VLOOKUP(D912,PRC!$A$2:$B$21,2,0)*E912</f>
        <v>520000</v>
      </c>
      <c r="J912">
        <f t="shared" ca="1" si="448"/>
        <v>363996</v>
      </c>
      <c r="K912">
        <f ca="1">VLOOKUP(D912,PRC!$A$1:$C$21,3,0)*E912</f>
        <v>260000</v>
      </c>
      <c r="L912">
        <f t="shared" ca="1" si="468"/>
        <v>10000</v>
      </c>
      <c r="M912">
        <f t="shared" ca="1" si="469"/>
        <v>16000</v>
      </c>
      <c r="N912">
        <f t="shared" ca="1" si="470"/>
        <v>10000</v>
      </c>
      <c r="O912">
        <f t="shared" ca="1" si="471"/>
        <v>62000</v>
      </c>
      <c r="P912">
        <f t="shared" ca="1" si="472"/>
        <v>5996</v>
      </c>
      <c r="Q912">
        <f ca="1">IF(P912&gt;0,1,0)</f>
        <v>1</v>
      </c>
      <c r="R912">
        <f t="shared" ca="1" si="449"/>
        <v>30</v>
      </c>
      <c r="S912">
        <f t="shared" ca="1" si="450"/>
        <v>2</v>
      </c>
      <c r="T912">
        <f t="shared" ca="1" si="451"/>
        <v>3</v>
      </c>
      <c r="U912">
        <f t="shared" ca="1" si="452"/>
        <v>2</v>
      </c>
      <c r="V912">
        <f t="shared" ca="1" si="453"/>
        <v>12</v>
      </c>
      <c r="X912">
        <f t="shared" si="457"/>
        <v>912</v>
      </c>
      <c r="Y912">
        <f t="shared" si="461"/>
        <v>452</v>
      </c>
      <c r="Z912">
        <f t="shared" si="458"/>
        <v>453</v>
      </c>
      <c r="AA912">
        <f t="shared" si="454"/>
        <v>951</v>
      </c>
      <c r="AB912">
        <f t="shared" si="455"/>
        <v>500</v>
      </c>
      <c r="AM912" t="str">
        <f t="shared" si="456"/>
        <v>201901LP</v>
      </c>
      <c r="AN912">
        <f t="shared" ca="1" si="463"/>
        <v>30.00076923076923</v>
      </c>
      <c r="AO912">
        <f t="shared" ca="1" si="464"/>
        <v>1.9230769230769231</v>
      </c>
      <c r="AP912">
        <f t="shared" ca="1" si="465"/>
        <v>3.0769230769230771</v>
      </c>
      <c r="AQ912">
        <f t="shared" ca="1" si="466"/>
        <v>1.9230769230769231</v>
      </c>
      <c r="AR912">
        <f t="shared" ca="1" si="467"/>
        <v>11.923076923076923</v>
      </c>
      <c r="AS912">
        <f ca="1">P912/J912</f>
        <v>1.6472708491302102E-2</v>
      </c>
    </row>
    <row r="913" spans="1:45" hidden="1" outlineLevel="1" x14ac:dyDescent="0.4">
      <c r="A913">
        <f t="shared" si="445"/>
        <v>201901</v>
      </c>
      <c r="B913" t="s">
        <v>989</v>
      </c>
      <c r="C913" t="s">
        <v>647</v>
      </c>
      <c r="D913" t="str">
        <f t="shared" ca="1" si="462"/>
        <v>I118</v>
      </c>
      <c r="E913">
        <f t="shared" ca="1" si="446"/>
        <v>10</v>
      </c>
      <c r="F913">
        <f t="shared" ca="1" si="447"/>
        <v>31</v>
      </c>
      <c r="G913" t="str">
        <f t="shared" ca="1" si="459"/>
        <v>S10</v>
      </c>
      <c r="H913" t="str">
        <f t="shared" ca="1" si="460"/>
        <v>S109</v>
      </c>
      <c r="I913">
        <f ca="1">VLOOKUP(D913,PRC!$A$2:$B$21,2,0)*E913</f>
        <v>5300000</v>
      </c>
      <c r="J913">
        <f t="shared" ca="1" si="448"/>
        <v>3550995.9999999995</v>
      </c>
      <c r="K913">
        <f ca="1">VLOOKUP(D913,PRC!$A$1:$C$21,3,0)*E913</f>
        <v>2226000</v>
      </c>
      <c r="L913">
        <f t="shared" ca="1" si="468"/>
        <v>106000</v>
      </c>
      <c r="M913">
        <f t="shared" ca="1" si="469"/>
        <v>53000</v>
      </c>
      <c r="N913">
        <f t="shared" ca="1" si="470"/>
        <v>212000</v>
      </c>
      <c r="O913">
        <f t="shared" ca="1" si="471"/>
        <v>530000</v>
      </c>
      <c r="P913">
        <f t="shared" ca="1" si="472"/>
        <v>423995.99999999953</v>
      </c>
      <c r="Q913">
        <f ca="1">IF(P913&gt;0,1,0)</f>
        <v>1</v>
      </c>
      <c r="R913">
        <f t="shared" ca="1" si="449"/>
        <v>33</v>
      </c>
      <c r="S913">
        <f t="shared" ca="1" si="450"/>
        <v>2</v>
      </c>
      <c r="T913">
        <f t="shared" ca="1" si="451"/>
        <v>1</v>
      </c>
      <c r="U913">
        <f t="shared" ca="1" si="452"/>
        <v>4</v>
      </c>
      <c r="V913">
        <f t="shared" ca="1" si="453"/>
        <v>10</v>
      </c>
      <c r="X913">
        <f t="shared" si="457"/>
        <v>913</v>
      </c>
      <c r="Y913">
        <f t="shared" si="461"/>
        <v>452</v>
      </c>
      <c r="Z913">
        <f t="shared" si="458"/>
        <v>453</v>
      </c>
      <c r="AA913">
        <f t="shared" si="454"/>
        <v>951</v>
      </c>
      <c r="AB913">
        <f t="shared" si="455"/>
        <v>500</v>
      </c>
      <c r="AM913" t="str">
        <f t="shared" si="456"/>
        <v>201901LP</v>
      </c>
      <c r="AN913">
        <f t="shared" ca="1" si="463"/>
        <v>33.000075471698118</v>
      </c>
      <c r="AO913">
        <f t="shared" ca="1" si="464"/>
        <v>2</v>
      </c>
      <c r="AP913">
        <f t="shared" ca="1" si="465"/>
        <v>1</v>
      </c>
      <c r="AQ913">
        <f t="shared" ca="1" si="466"/>
        <v>4</v>
      </c>
      <c r="AR913">
        <f t="shared" ca="1" si="467"/>
        <v>10</v>
      </c>
      <c r="AS913">
        <f ca="1">P913/J913</f>
        <v>0.11940199313094117</v>
      </c>
    </row>
    <row r="914" spans="1:45" hidden="1" outlineLevel="1" x14ac:dyDescent="0.4">
      <c r="A914">
        <f t="shared" si="445"/>
        <v>201901</v>
      </c>
      <c r="B914" t="s">
        <v>990</v>
      </c>
      <c r="C914" t="s">
        <v>647</v>
      </c>
      <c r="D914" t="str">
        <f t="shared" ca="1" si="462"/>
        <v>I113</v>
      </c>
      <c r="E914">
        <f t="shared" ca="1" si="446"/>
        <v>5</v>
      </c>
      <c r="F914">
        <f t="shared" ca="1" si="447"/>
        <v>35</v>
      </c>
      <c r="G914" t="str">
        <f t="shared" ca="1" si="459"/>
        <v>S11</v>
      </c>
      <c r="H914" t="str">
        <f t="shared" ca="1" si="460"/>
        <v>S119</v>
      </c>
      <c r="I914">
        <f ca="1">VLOOKUP(D914,PRC!$A$2:$B$21,2,0)*E914</f>
        <v>3350000</v>
      </c>
      <c r="J914">
        <f t="shared" ca="1" si="448"/>
        <v>2311496</v>
      </c>
      <c r="K914">
        <f ca="1">VLOOKUP(D914,PRC!$A$1:$C$21,3,0)*E914</f>
        <v>1507500</v>
      </c>
      <c r="L914">
        <f t="shared" ca="1" si="468"/>
        <v>34000</v>
      </c>
      <c r="M914">
        <f t="shared" ca="1" si="469"/>
        <v>34000</v>
      </c>
      <c r="N914">
        <f t="shared" ca="1" si="470"/>
        <v>168000</v>
      </c>
      <c r="O914">
        <f t="shared" ca="1" si="471"/>
        <v>402000</v>
      </c>
      <c r="P914">
        <f t="shared" ca="1" si="472"/>
        <v>165996</v>
      </c>
      <c r="Q914">
        <f ca="1">IF(P914&gt;0,1,0)</f>
        <v>1</v>
      </c>
      <c r="R914">
        <f t="shared" ca="1" si="449"/>
        <v>31</v>
      </c>
      <c r="S914">
        <f t="shared" ca="1" si="450"/>
        <v>1</v>
      </c>
      <c r="T914">
        <f t="shared" ca="1" si="451"/>
        <v>1</v>
      </c>
      <c r="U914">
        <f t="shared" ca="1" si="452"/>
        <v>5</v>
      </c>
      <c r="V914">
        <f t="shared" ca="1" si="453"/>
        <v>12</v>
      </c>
      <c r="X914">
        <f t="shared" si="457"/>
        <v>914</v>
      </c>
      <c r="Y914">
        <f t="shared" si="461"/>
        <v>452</v>
      </c>
      <c r="Z914">
        <f t="shared" si="458"/>
        <v>453</v>
      </c>
      <c r="AA914">
        <f t="shared" si="454"/>
        <v>951</v>
      </c>
      <c r="AB914">
        <f t="shared" si="455"/>
        <v>500</v>
      </c>
      <c r="AM914" t="str">
        <f t="shared" si="456"/>
        <v>201901LP</v>
      </c>
      <c r="AN914">
        <f t="shared" ca="1" si="463"/>
        <v>31.000119402985071</v>
      </c>
      <c r="AO914">
        <f t="shared" ca="1" si="464"/>
        <v>1.0149253731343284</v>
      </c>
      <c r="AP914">
        <f t="shared" ca="1" si="465"/>
        <v>1.0149253731343284</v>
      </c>
      <c r="AQ914">
        <f t="shared" ca="1" si="466"/>
        <v>5.0149253731343286</v>
      </c>
      <c r="AR914">
        <f t="shared" ca="1" si="467"/>
        <v>12</v>
      </c>
      <c r="AS914">
        <f ca="1">P914/J914</f>
        <v>7.1813232642409935E-2</v>
      </c>
    </row>
    <row r="915" spans="1:45" hidden="1" outlineLevel="1" x14ac:dyDescent="0.4">
      <c r="A915">
        <f t="shared" si="445"/>
        <v>201901</v>
      </c>
      <c r="B915" t="s">
        <v>991</v>
      </c>
      <c r="C915" t="s">
        <v>647</v>
      </c>
      <c r="D915" t="str">
        <f t="shared" ca="1" si="462"/>
        <v>I116</v>
      </c>
      <c r="E915">
        <f t="shared" ca="1" si="446"/>
        <v>9</v>
      </c>
      <c r="F915">
        <f t="shared" ca="1" si="447"/>
        <v>34</v>
      </c>
      <c r="G915" t="str">
        <f t="shared" ca="1" si="459"/>
        <v>S11</v>
      </c>
      <c r="H915" t="str">
        <f t="shared" ca="1" si="460"/>
        <v>S116</v>
      </c>
      <c r="I915">
        <f ca="1">VLOOKUP(D915,PRC!$A$2:$B$21,2,0)*E915</f>
        <v>13140000</v>
      </c>
      <c r="J915">
        <f t="shared" ca="1" si="448"/>
        <v>8540996</v>
      </c>
      <c r="K915">
        <f ca="1">VLOOKUP(D915,PRC!$A$1:$C$21,3,0)*E915</f>
        <v>7884000</v>
      </c>
      <c r="L915">
        <f t="shared" ca="1" si="468"/>
        <v>394000</v>
      </c>
      <c r="M915">
        <f t="shared" ca="1" si="469"/>
        <v>394000</v>
      </c>
      <c r="N915">
        <f t="shared" ca="1" si="470"/>
        <v>526000</v>
      </c>
      <c r="O915">
        <f t="shared" ca="1" si="471"/>
        <v>1971000</v>
      </c>
      <c r="P915">
        <f t="shared" ca="1" si="472"/>
        <v>-2628004</v>
      </c>
      <c r="Q915">
        <f ca="1">IF(P915&gt;0,1,0)</f>
        <v>0</v>
      </c>
      <c r="R915">
        <f t="shared" ca="1" si="449"/>
        <v>35</v>
      </c>
      <c r="S915">
        <f t="shared" ca="1" si="450"/>
        <v>3</v>
      </c>
      <c r="T915">
        <f t="shared" ca="1" si="451"/>
        <v>3</v>
      </c>
      <c r="U915">
        <f t="shared" ca="1" si="452"/>
        <v>4</v>
      </c>
      <c r="V915">
        <f t="shared" ca="1" si="453"/>
        <v>15</v>
      </c>
      <c r="X915">
        <f t="shared" si="457"/>
        <v>915</v>
      </c>
      <c r="Y915">
        <f t="shared" si="461"/>
        <v>452</v>
      </c>
      <c r="Z915">
        <f t="shared" si="458"/>
        <v>453</v>
      </c>
      <c r="AA915">
        <f t="shared" si="454"/>
        <v>951</v>
      </c>
      <c r="AB915">
        <f t="shared" si="455"/>
        <v>500</v>
      </c>
      <c r="AM915" t="str">
        <f t="shared" si="456"/>
        <v>201901LP</v>
      </c>
      <c r="AN915">
        <f t="shared" ca="1" si="463"/>
        <v>35.000030441400312</v>
      </c>
      <c r="AO915">
        <f t="shared" ca="1" si="464"/>
        <v>2.9984779299847792</v>
      </c>
      <c r="AP915">
        <f t="shared" ca="1" si="465"/>
        <v>2.9984779299847792</v>
      </c>
      <c r="AQ915">
        <f t="shared" ca="1" si="466"/>
        <v>4.0030441400304415</v>
      </c>
      <c r="AR915">
        <f t="shared" ca="1" si="467"/>
        <v>15</v>
      </c>
      <c r="AS915">
        <f ca="1">P915/J915</f>
        <v>-0.30769292012313321</v>
      </c>
    </row>
    <row r="916" spans="1:45" hidden="1" outlineLevel="1" x14ac:dyDescent="0.4">
      <c r="A916">
        <f t="shared" si="445"/>
        <v>201901</v>
      </c>
      <c r="B916" t="s">
        <v>992</v>
      </c>
      <c r="C916" t="s">
        <v>647</v>
      </c>
      <c r="D916" t="str">
        <f t="shared" ca="1" si="462"/>
        <v>I103</v>
      </c>
      <c r="E916">
        <f t="shared" ca="1" si="446"/>
        <v>9</v>
      </c>
      <c r="F916">
        <f t="shared" ca="1" si="447"/>
        <v>32</v>
      </c>
      <c r="G916" t="str">
        <f t="shared" ca="1" si="459"/>
        <v>S11</v>
      </c>
      <c r="H916" t="str">
        <f t="shared" ca="1" si="460"/>
        <v>S115</v>
      </c>
      <c r="I916">
        <f ca="1">VLOOKUP(D916,PRC!$A$2:$B$21,2,0)*E916</f>
        <v>450000</v>
      </c>
      <c r="J916">
        <f t="shared" ca="1" si="448"/>
        <v>305996</v>
      </c>
      <c r="K916">
        <f ca="1">VLOOKUP(D916,PRC!$A$1:$C$21,3,0)*E916</f>
        <v>256500</v>
      </c>
      <c r="L916">
        <f t="shared" ca="1" si="468"/>
        <v>9000</v>
      </c>
      <c r="M916">
        <f t="shared" ca="1" si="469"/>
        <v>5000</v>
      </c>
      <c r="N916">
        <f t="shared" ca="1" si="470"/>
        <v>18000</v>
      </c>
      <c r="O916">
        <f t="shared" ca="1" si="471"/>
        <v>59000</v>
      </c>
      <c r="P916">
        <f t="shared" ca="1" si="472"/>
        <v>-41504</v>
      </c>
      <c r="Q916">
        <f ca="1">IF(P916&gt;0,1,0)</f>
        <v>0</v>
      </c>
      <c r="R916">
        <f t="shared" ca="1" si="449"/>
        <v>32</v>
      </c>
      <c r="S916">
        <f t="shared" ca="1" si="450"/>
        <v>2</v>
      </c>
      <c r="T916">
        <f t="shared" ca="1" si="451"/>
        <v>1</v>
      </c>
      <c r="U916">
        <f t="shared" ca="1" si="452"/>
        <v>4</v>
      </c>
      <c r="V916">
        <f t="shared" ca="1" si="453"/>
        <v>13</v>
      </c>
      <c r="X916">
        <f t="shared" si="457"/>
        <v>916</v>
      </c>
      <c r="Y916">
        <f t="shared" si="461"/>
        <v>452</v>
      </c>
      <c r="Z916">
        <f t="shared" si="458"/>
        <v>453</v>
      </c>
      <c r="AA916">
        <f t="shared" si="454"/>
        <v>951</v>
      </c>
      <c r="AB916">
        <f t="shared" si="455"/>
        <v>500</v>
      </c>
      <c r="AM916" t="str">
        <f t="shared" si="456"/>
        <v>201901LP</v>
      </c>
      <c r="AN916">
        <f t="shared" ca="1" si="463"/>
        <v>32.000888888888888</v>
      </c>
      <c r="AO916">
        <f t="shared" ca="1" si="464"/>
        <v>2</v>
      </c>
      <c r="AP916">
        <f t="shared" ca="1" si="465"/>
        <v>1.1111111111111112</v>
      </c>
      <c r="AQ916">
        <f t="shared" ca="1" si="466"/>
        <v>4</v>
      </c>
      <c r="AR916">
        <f t="shared" ca="1" si="467"/>
        <v>13.111111111111112</v>
      </c>
      <c r="AS916">
        <f ca="1">P916/J916</f>
        <v>-0.13563575994457444</v>
      </c>
    </row>
    <row r="917" spans="1:45" hidden="1" outlineLevel="1" x14ac:dyDescent="0.4">
      <c r="A917">
        <f t="shared" si="445"/>
        <v>201901</v>
      </c>
      <c r="B917" t="s">
        <v>993</v>
      </c>
      <c r="C917" t="s">
        <v>647</v>
      </c>
      <c r="D917" t="str">
        <f t="shared" ca="1" si="462"/>
        <v>I120</v>
      </c>
      <c r="E917">
        <f t="shared" ca="1" si="446"/>
        <v>5</v>
      </c>
      <c r="F917">
        <f t="shared" ca="1" si="447"/>
        <v>33</v>
      </c>
      <c r="G917" t="str">
        <f t="shared" ca="1" si="459"/>
        <v>S11</v>
      </c>
      <c r="H917" t="str">
        <f t="shared" ca="1" si="460"/>
        <v>S112</v>
      </c>
      <c r="I917">
        <f ca="1">VLOOKUP(D917,PRC!$A$2:$B$21,2,0)*E917</f>
        <v>21500000</v>
      </c>
      <c r="J917">
        <f t="shared" ca="1" si="448"/>
        <v>15049995.999999998</v>
      </c>
      <c r="K917">
        <f ca="1">VLOOKUP(D917,PRC!$A$1:$C$21,3,0)*E917</f>
        <v>9675000</v>
      </c>
      <c r="L917">
        <f t="shared" ca="1" si="468"/>
        <v>215000</v>
      </c>
      <c r="M917">
        <f t="shared" ca="1" si="469"/>
        <v>215000</v>
      </c>
      <c r="N917">
        <f t="shared" ca="1" si="470"/>
        <v>860000</v>
      </c>
      <c r="O917">
        <f t="shared" ca="1" si="471"/>
        <v>2795000</v>
      </c>
      <c r="P917">
        <f t="shared" ca="1" si="472"/>
        <v>1289995.9999999981</v>
      </c>
      <c r="Q917">
        <f ca="1">IF(P917&gt;0,1,0)</f>
        <v>1</v>
      </c>
      <c r="R917">
        <f t="shared" ca="1" si="449"/>
        <v>30</v>
      </c>
      <c r="S917">
        <f t="shared" ca="1" si="450"/>
        <v>1</v>
      </c>
      <c r="T917">
        <f t="shared" ca="1" si="451"/>
        <v>1</v>
      </c>
      <c r="U917">
        <f t="shared" ca="1" si="452"/>
        <v>4</v>
      </c>
      <c r="V917">
        <f t="shared" ca="1" si="453"/>
        <v>13</v>
      </c>
      <c r="X917">
        <f t="shared" si="457"/>
        <v>917</v>
      </c>
      <c r="Y917">
        <f t="shared" si="461"/>
        <v>452</v>
      </c>
      <c r="Z917">
        <f t="shared" si="458"/>
        <v>453</v>
      </c>
      <c r="AA917">
        <f t="shared" si="454"/>
        <v>951</v>
      </c>
      <c r="AB917">
        <f t="shared" si="455"/>
        <v>500</v>
      </c>
      <c r="AM917" t="str">
        <f t="shared" si="456"/>
        <v>201901LP</v>
      </c>
      <c r="AN917">
        <f t="shared" ca="1" si="463"/>
        <v>30.000018604651167</v>
      </c>
      <c r="AO917">
        <f t="shared" ca="1" si="464"/>
        <v>1</v>
      </c>
      <c r="AP917">
        <f t="shared" ca="1" si="465"/>
        <v>1</v>
      </c>
      <c r="AQ917">
        <f t="shared" ca="1" si="466"/>
        <v>4</v>
      </c>
      <c r="AR917">
        <f t="shared" ca="1" si="467"/>
        <v>13</v>
      </c>
      <c r="AS917">
        <f ca="1">P917/J917</f>
        <v>8.5714042714695626E-2</v>
      </c>
    </row>
    <row r="918" spans="1:45" hidden="1" outlineLevel="1" x14ac:dyDescent="0.4">
      <c r="A918">
        <f t="shared" si="445"/>
        <v>201901</v>
      </c>
      <c r="B918" t="s">
        <v>994</v>
      </c>
      <c r="C918" t="s">
        <v>647</v>
      </c>
      <c r="D918" t="str">
        <f t="shared" ca="1" si="462"/>
        <v>I116</v>
      </c>
      <c r="E918">
        <f t="shared" ca="1" si="446"/>
        <v>7</v>
      </c>
      <c r="F918">
        <f t="shared" ca="1" si="447"/>
        <v>32</v>
      </c>
      <c r="G918" t="str">
        <f t="shared" ca="1" si="459"/>
        <v>S11</v>
      </c>
      <c r="H918" t="str">
        <f t="shared" ca="1" si="460"/>
        <v>S116</v>
      </c>
      <c r="I918">
        <f ca="1">VLOOKUP(D918,PRC!$A$2:$B$21,2,0)*E918</f>
        <v>10220000</v>
      </c>
      <c r="J918">
        <f t="shared" ca="1" si="448"/>
        <v>7051795.9999999991</v>
      </c>
      <c r="K918">
        <f ca="1">VLOOKUP(D918,PRC!$A$1:$C$21,3,0)*E918</f>
        <v>6132000</v>
      </c>
      <c r="L918">
        <f t="shared" ca="1" si="468"/>
        <v>307000</v>
      </c>
      <c r="M918">
        <f t="shared" ca="1" si="469"/>
        <v>204000</v>
      </c>
      <c r="N918">
        <f t="shared" ca="1" si="470"/>
        <v>102000</v>
      </c>
      <c r="O918">
        <f t="shared" ca="1" si="471"/>
        <v>1022000</v>
      </c>
      <c r="P918">
        <f t="shared" ca="1" si="472"/>
        <v>-715204.00000000093</v>
      </c>
      <c r="Q918">
        <f ca="1">IF(P918&gt;0,1,0)</f>
        <v>0</v>
      </c>
      <c r="R918">
        <f t="shared" ca="1" si="449"/>
        <v>31</v>
      </c>
      <c r="S918">
        <f t="shared" ca="1" si="450"/>
        <v>3</v>
      </c>
      <c r="T918">
        <f t="shared" ca="1" si="451"/>
        <v>2</v>
      </c>
      <c r="U918">
        <f t="shared" ca="1" si="452"/>
        <v>1</v>
      </c>
      <c r="V918">
        <f t="shared" ca="1" si="453"/>
        <v>10</v>
      </c>
      <c r="X918">
        <f t="shared" si="457"/>
        <v>918</v>
      </c>
      <c r="Y918">
        <f t="shared" si="461"/>
        <v>452</v>
      </c>
      <c r="Z918">
        <f t="shared" si="458"/>
        <v>453</v>
      </c>
      <c r="AA918">
        <f t="shared" si="454"/>
        <v>951</v>
      </c>
      <c r="AB918">
        <f t="shared" si="455"/>
        <v>500</v>
      </c>
      <c r="AM918" t="str">
        <f t="shared" si="456"/>
        <v>201901LP</v>
      </c>
      <c r="AN918">
        <f t="shared" ca="1" si="463"/>
        <v>31.000039138943258</v>
      </c>
      <c r="AO918">
        <f t="shared" ca="1" si="464"/>
        <v>3.0039138943248531</v>
      </c>
      <c r="AP918">
        <f t="shared" ca="1" si="465"/>
        <v>1.9960861056751469</v>
      </c>
      <c r="AQ918">
        <f t="shared" ca="1" si="466"/>
        <v>0.99804305283757344</v>
      </c>
      <c r="AR918">
        <f t="shared" ca="1" si="467"/>
        <v>10</v>
      </c>
      <c r="AS918">
        <f ca="1">P918/J918</f>
        <v>-0.10142153856974891</v>
      </c>
    </row>
    <row r="919" spans="1:45" hidden="1" outlineLevel="1" x14ac:dyDescent="0.4">
      <c r="A919">
        <f t="shared" si="445"/>
        <v>201901</v>
      </c>
      <c r="B919" t="s">
        <v>995</v>
      </c>
      <c r="C919" t="s">
        <v>647</v>
      </c>
      <c r="D919" t="str">
        <f t="shared" ca="1" si="462"/>
        <v>I112</v>
      </c>
      <c r="E919">
        <f t="shared" ca="1" si="446"/>
        <v>8</v>
      </c>
      <c r="F919">
        <f t="shared" ca="1" si="447"/>
        <v>33</v>
      </c>
      <c r="G919" t="str">
        <f t="shared" ca="1" si="459"/>
        <v>S10</v>
      </c>
      <c r="H919" t="str">
        <f t="shared" ca="1" si="460"/>
        <v>S109</v>
      </c>
      <c r="I919">
        <f ca="1">VLOOKUP(D919,PRC!$A$2:$B$21,2,0)*E919</f>
        <v>520000</v>
      </c>
      <c r="J919">
        <f t="shared" ca="1" si="448"/>
        <v>348395.99999999994</v>
      </c>
      <c r="K919">
        <f ca="1">VLOOKUP(D919,PRC!$A$1:$C$21,3,0)*E919</f>
        <v>260000</v>
      </c>
      <c r="L919">
        <f t="shared" ca="1" si="468"/>
        <v>10000</v>
      </c>
      <c r="M919">
        <f t="shared" ca="1" si="469"/>
        <v>16000</v>
      </c>
      <c r="N919">
        <f t="shared" ca="1" si="470"/>
        <v>16000</v>
      </c>
      <c r="O919">
        <f t="shared" ca="1" si="471"/>
        <v>78000</v>
      </c>
      <c r="P919">
        <f t="shared" ca="1" si="472"/>
        <v>-31604.000000000058</v>
      </c>
      <c r="Q919">
        <f ca="1">IF(P919&gt;0,1,0)</f>
        <v>0</v>
      </c>
      <c r="R919">
        <f t="shared" ca="1" si="449"/>
        <v>33</v>
      </c>
      <c r="S919">
        <f t="shared" ca="1" si="450"/>
        <v>2</v>
      </c>
      <c r="T919">
        <f t="shared" ca="1" si="451"/>
        <v>3</v>
      </c>
      <c r="U919">
        <f t="shared" ca="1" si="452"/>
        <v>3</v>
      </c>
      <c r="V919">
        <f t="shared" ca="1" si="453"/>
        <v>15</v>
      </c>
      <c r="X919">
        <f t="shared" si="457"/>
        <v>919</v>
      </c>
      <c r="Y919">
        <f t="shared" si="461"/>
        <v>452</v>
      </c>
      <c r="Z919">
        <f t="shared" si="458"/>
        <v>453</v>
      </c>
      <c r="AA919">
        <f t="shared" si="454"/>
        <v>951</v>
      </c>
      <c r="AB919">
        <f t="shared" si="455"/>
        <v>500</v>
      </c>
      <c r="AM919" t="str">
        <f t="shared" si="456"/>
        <v>201901LP</v>
      </c>
      <c r="AN919">
        <f t="shared" ca="1" si="463"/>
        <v>33.000769230769244</v>
      </c>
      <c r="AO919">
        <f t="shared" ca="1" si="464"/>
        <v>1.9230769230769231</v>
      </c>
      <c r="AP919">
        <f t="shared" ca="1" si="465"/>
        <v>3.0769230769230771</v>
      </c>
      <c r="AQ919">
        <f t="shared" ca="1" si="466"/>
        <v>3.0769230769230771</v>
      </c>
      <c r="AR919">
        <f t="shared" ca="1" si="467"/>
        <v>15</v>
      </c>
      <c r="AS919">
        <f ca="1">P919/J919</f>
        <v>-9.0712866967473979E-2</v>
      </c>
    </row>
    <row r="920" spans="1:45" hidden="1" outlineLevel="1" x14ac:dyDescent="0.4">
      <c r="A920">
        <f t="shared" si="445"/>
        <v>201901</v>
      </c>
      <c r="B920" t="s">
        <v>996</v>
      </c>
      <c r="C920" t="s">
        <v>647</v>
      </c>
      <c r="D920" t="str">
        <f t="shared" ca="1" si="462"/>
        <v>I107</v>
      </c>
      <c r="E920">
        <f t="shared" ca="1" si="446"/>
        <v>10</v>
      </c>
      <c r="F920">
        <f t="shared" ca="1" si="447"/>
        <v>31</v>
      </c>
      <c r="G920" t="str">
        <f t="shared" ca="1" si="459"/>
        <v>S11</v>
      </c>
      <c r="H920" t="str">
        <f t="shared" ca="1" si="460"/>
        <v>S119</v>
      </c>
      <c r="I920">
        <f ca="1">VLOOKUP(D920,PRC!$A$2:$B$21,2,0)*E920</f>
        <v>1500000</v>
      </c>
      <c r="J920">
        <f t="shared" ca="1" si="448"/>
        <v>989995.99999999988</v>
      </c>
      <c r="K920">
        <f ca="1">VLOOKUP(D920,PRC!$A$1:$C$21,3,0)*E920</f>
        <v>855000</v>
      </c>
      <c r="L920">
        <f t="shared" ca="1" si="468"/>
        <v>45000</v>
      </c>
      <c r="M920">
        <f t="shared" ca="1" si="469"/>
        <v>45000</v>
      </c>
      <c r="N920">
        <f t="shared" ca="1" si="470"/>
        <v>15000</v>
      </c>
      <c r="O920">
        <f t="shared" ca="1" si="471"/>
        <v>210000</v>
      </c>
      <c r="P920">
        <f t="shared" ca="1" si="472"/>
        <v>-180004.00000000012</v>
      </c>
      <c r="Q920">
        <f ca="1">IF(P920&gt;0,1,0)</f>
        <v>0</v>
      </c>
      <c r="R920">
        <f t="shared" ca="1" si="449"/>
        <v>34</v>
      </c>
      <c r="S920">
        <f t="shared" ca="1" si="450"/>
        <v>3</v>
      </c>
      <c r="T920">
        <f t="shared" ca="1" si="451"/>
        <v>3</v>
      </c>
      <c r="U920">
        <f t="shared" ca="1" si="452"/>
        <v>1</v>
      </c>
      <c r="V920">
        <f t="shared" ca="1" si="453"/>
        <v>14</v>
      </c>
      <c r="X920">
        <f t="shared" si="457"/>
        <v>920</v>
      </c>
      <c r="Y920">
        <f t="shared" si="461"/>
        <v>452</v>
      </c>
      <c r="Z920">
        <f t="shared" si="458"/>
        <v>453</v>
      </c>
      <c r="AA920">
        <f t="shared" si="454"/>
        <v>951</v>
      </c>
      <c r="AB920">
        <f t="shared" si="455"/>
        <v>500</v>
      </c>
      <c r="AM920" t="str">
        <f t="shared" si="456"/>
        <v>201901LP</v>
      </c>
      <c r="AN920">
        <f t="shared" ca="1" si="463"/>
        <v>34.000266666666676</v>
      </c>
      <c r="AO920">
        <f t="shared" ca="1" si="464"/>
        <v>3</v>
      </c>
      <c r="AP920">
        <f t="shared" ca="1" si="465"/>
        <v>3</v>
      </c>
      <c r="AQ920">
        <f t="shared" ca="1" si="466"/>
        <v>1</v>
      </c>
      <c r="AR920">
        <f t="shared" ca="1" si="467"/>
        <v>14.000000000000002</v>
      </c>
      <c r="AS920">
        <f ca="1">P920/J920</f>
        <v>-0.1818229568604319</v>
      </c>
    </row>
    <row r="921" spans="1:45" hidden="1" outlineLevel="1" x14ac:dyDescent="0.4">
      <c r="A921">
        <f t="shared" si="445"/>
        <v>201901</v>
      </c>
      <c r="B921" t="s">
        <v>997</v>
      </c>
      <c r="C921" t="s">
        <v>647</v>
      </c>
      <c r="D921" t="str">
        <f t="shared" ca="1" si="462"/>
        <v>I111</v>
      </c>
      <c r="E921">
        <f t="shared" ca="1" si="446"/>
        <v>8</v>
      </c>
      <c r="F921">
        <f t="shared" ca="1" si="447"/>
        <v>34</v>
      </c>
      <c r="G921" t="str">
        <f t="shared" ca="1" si="459"/>
        <v>S11</v>
      </c>
      <c r="H921" t="str">
        <f t="shared" ca="1" si="460"/>
        <v>S116</v>
      </c>
      <c r="I921">
        <f ca="1">VLOOKUP(D921,PRC!$A$2:$B$21,2,0)*E921</f>
        <v>1200000</v>
      </c>
      <c r="J921">
        <f t="shared" ca="1" si="448"/>
        <v>839996</v>
      </c>
      <c r="K921">
        <f ca="1">VLOOKUP(D921,PRC!$A$1:$C$21,3,0)*E921</f>
        <v>636000</v>
      </c>
      <c r="L921">
        <f t="shared" ca="1" si="468"/>
        <v>36000</v>
      </c>
      <c r="M921">
        <f t="shared" ca="1" si="469"/>
        <v>36000</v>
      </c>
      <c r="N921">
        <f t="shared" ca="1" si="470"/>
        <v>60000</v>
      </c>
      <c r="O921">
        <f t="shared" ca="1" si="471"/>
        <v>156000</v>
      </c>
      <c r="P921">
        <f t="shared" ca="1" si="472"/>
        <v>-84004</v>
      </c>
      <c r="Q921">
        <f ca="1">IF(P921&gt;0,1,0)</f>
        <v>0</v>
      </c>
      <c r="R921">
        <f t="shared" ca="1" si="449"/>
        <v>30</v>
      </c>
      <c r="S921">
        <f t="shared" ca="1" si="450"/>
        <v>3</v>
      </c>
      <c r="T921">
        <f t="shared" ca="1" si="451"/>
        <v>3</v>
      </c>
      <c r="U921">
        <f t="shared" ca="1" si="452"/>
        <v>5</v>
      </c>
      <c r="V921">
        <f t="shared" ca="1" si="453"/>
        <v>13</v>
      </c>
      <c r="X921">
        <f t="shared" si="457"/>
        <v>921</v>
      </c>
      <c r="Y921">
        <f t="shared" si="461"/>
        <v>452</v>
      </c>
      <c r="Z921">
        <f t="shared" si="458"/>
        <v>453</v>
      </c>
      <c r="AA921">
        <f t="shared" si="454"/>
        <v>951</v>
      </c>
      <c r="AB921">
        <f t="shared" si="455"/>
        <v>500</v>
      </c>
      <c r="AM921" t="str">
        <f t="shared" si="456"/>
        <v>201901LP</v>
      </c>
      <c r="AN921">
        <f t="shared" ca="1" si="463"/>
        <v>30.00033333333333</v>
      </c>
      <c r="AO921">
        <f t="shared" ca="1" si="464"/>
        <v>3</v>
      </c>
      <c r="AP921">
        <f t="shared" ca="1" si="465"/>
        <v>3</v>
      </c>
      <c r="AQ921">
        <f t="shared" ca="1" si="466"/>
        <v>5</v>
      </c>
      <c r="AR921">
        <f t="shared" ca="1" si="467"/>
        <v>13</v>
      </c>
      <c r="AS921">
        <f ca="1">P921/J921</f>
        <v>-0.10000523812018153</v>
      </c>
    </row>
    <row r="922" spans="1:45" hidden="1" outlineLevel="1" x14ac:dyDescent="0.4">
      <c r="A922">
        <f t="shared" si="445"/>
        <v>201901</v>
      </c>
      <c r="B922" t="s">
        <v>998</v>
      </c>
      <c r="C922" t="s">
        <v>647</v>
      </c>
      <c r="D922" t="str">
        <f t="shared" ca="1" si="462"/>
        <v>I119</v>
      </c>
      <c r="E922">
        <f t="shared" ca="1" si="446"/>
        <v>6</v>
      </c>
      <c r="F922">
        <f t="shared" ca="1" si="447"/>
        <v>30</v>
      </c>
      <c r="G922" t="str">
        <f t="shared" ca="1" si="459"/>
        <v>S11</v>
      </c>
      <c r="H922" t="str">
        <f t="shared" ca="1" si="460"/>
        <v>S118</v>
      </c>
      <c r="I922">
        <f ca="1">VLOOKUP(D922,PRC!$A$2:$B$21,2,0)*E922</f>
        <v>570000</v>
      </c>
      <c r="J922">
        <f t="shared" ca="1" si="448"/>
        <v>398996</v>
      </c>
      <c r="K922">
        <f ca="1">VLOOKUP(D922,PRC!$A$1:$C$21,3,0)*E922</f>
        <v>273600</v>
      </c>
      <c r="L922">
        <f t="shared" ca="1" si="468"/>
        <v>6000</v>
      </c>
      <c r="M922">
        <f t="shared" ca="1" si="469"/>
        <v>6000</v>
      </c>
      <c r="N922">
        <f t="shared" ca="1" si="470"/>
        <v>11000</v>
      </c>
      <c r="O922">
        <f t="shared" ca="1" si="471"/>
        <v>63000</v>
      </c>
      <c r="P922">
        <f t="shared" ca="1" si="472"/>
        <v>39396</v>
      </c>
      <c r="Q922">
        <f ca="1">IF(P922&gt;0,1,0)</f>
        <v>1</v>
      </c>
      <c r="R922">
        <f t="shared" ca="1" si="449"/>
        <v>30</v>
      </c>
      <c r="S922">
        <f t="shared" ca="1" si="450"/>
        <v>1</v>
      </c>
      <c r="T922">
        <f t="shared" ca="1" si="451"/>
        <v>1</v>
      </c>
      <c r="U922">
        <f t="shared" ca="1" si="452"/>
        <v>2</v>
      </c>
      <c r="V922">
        <f t="shared" ca="1" si="453"/>
        <v>11</v>
      </c>
      <c r="X922">
        <f t="shared" si="457"/>
        <v>922</v>
      </c>
      <c r="Y922">
        <f t="shared" si="461"/>
        <v>452</v>
      </c>
      <c r="Z922">
        <f t="shared" si="458"/>
        <v>453</v>
      </c>
      <c r="AA922">
        <f t="shared" si="454"/>
        <v>951</v>
      </c>
      <c r="AB922">
        <f t="shared" si="455"/>
        <v>500</v>
      </c>
      <c r="AM922" t="str">
        <f t="shared" si="456"/>
        <v>201901LP</v>
      </c>
      <c r="AN922">
        <f t="shared" ca="1" si="463"/>
        <v>30.000701754385961</v>
      </c>
      <c r="AO922">
        <f t="shared" ca="1" si="464"/>
        <v>1.0526315789473684</v>
      </c>
      <c r="AP922">
        <f t="shared" ca="1" si="465"/>
        <v>1.0526315789473684</v>
      </c>
      <c r="AQ922">
        <f t="shared" ca="1" si="466"/>
        <v>1.9298245614035088</v>
      </c>
      <c r="AR922">
        <f t="shared" ca="1" si="467"/>
        <v>11.052631578947368</v>
      </c>
      <c r="AS922">
        <f ca="1">P922/J922</f>
        <v>9.8737831958215116E-2</v>
      </c>
    </row>
    <row r="923" spans="1:45" hidden="1" outlineLevel="1" x14ac:dyDescent="0.4">
      <c r="A923">
        <f t="shared" si="445"/>
        <v>201901</v>
      </c>
      <c r="B923" t="s">
        <v>999</v>
      </c>
      <c r="C923" t="s">
        <v>647</v>
      </c>
      <c r="D923" t="str">
        <f t="shared" ca="1" si="462"/>
        <v>I117</v>
      </c>
      <c r="E923">
        <f t="shared" ca="1" si="446"/>
        <v>9</v>
      </c>
      <c r="F923">
        <f t="shared" ca="1" si="447"/>
        <v>31</v>
      </c>
      <c r="G923" t="str">
        <f t="shared" ca="1" si="459"/>
        <v>S11</v>
      </c>
      <c r="H923" t="str">
        <f t="shared" ca="1" si="460"/>
        <v>S115</v>
      </c>
      <c r="I923">
        <f ca="1">VLOOKUP(D923,PRC!$A$2:$B$21,2,0)*E923</f>
        <v>22500000</v>
      </c>
      <c r="J923">
        <f t="shared" ca="1" si="448"/>
        <v>15749995.999999998</v>
      </c>
      <c r="K923">
        <f ca="1">VLOOKUP(D923,PRC!$A$1:$C$21,3,0)*E923</f>
        <v>10350000</v>
      </c>
      <c r="L923">
        <f t="shared" ca="1" si="468"/>
        <v>450000</v>
      </c>
      <c r="M923">
        <f t="shared" ca="1" si="469"/>
        <v>675000</v>
      </c>
      <c r="N923">
        <f t="shared" ca="1" si="470"/>
        <v>225000</v>
      </c>
      <c r="O923">
        <f t="shared" ca="1" si="471"/>
        <v>2925000</v>
      </c>
      <c r="P923">
        <f t="shared" ca="1" si="472"/>
        <v>1124995.9999999981</v>
      </c>
      <c r="Q923">
        <f ca="1">IF(P923&gt;0,1,0)</f>
        <v>1</v>
      </c>
      <c r="R923">
        <f t="shared" ca="1" si="449"/>
        <v>30</v>
      </c>
      <c r="S923">
        <f t="shared" ca="1" si="450"/>
        <v>2</v>
      </c>
      <c r="T923">
        <f t="shared" ca="1" si="451"/>
        <v>3</v>
      </c>
      <c r="U923">
        <f t="shared" ca="1" si="452"/>
        <v>1</v>
      </c>
      <c r="V923">
        <f t="shared" ca="1" si="453"/>
        <v>13</v>
      </c>
      <c r="X923">
        <f t="shared" si="457"/>
        <v>923</v>
      </c>
      <c r="Y923">
        <f t="shared" si="461"/>
        <v>452</v>
      </c>
      <c r="Z923">
        <f t="shared" si="458"/>
        <v>453</v>
      </c>
      <c r="AA923">
        <f t="shared" si="454"/>
        <v>951</v>
      </c>
      <c r="AB923">
        <f t="shared" si="455"/>
        <v>500</v>
      </c>
      <c r="AM923" t="str">
        <f t="shared" si="456"/>
        <v>201901LP</v>
      </c>
      <c r="AN923">
        <f t="shared" ca="1" si="463"/>
        <v>30.000017777777789</v>
      </c>
      <c r="AO923">
        <f t="shared" ca="1" si="464"/>
        <v>2</v>
      </c>
      <c r="AP923">
        <f t="shared" ca="1" si="465"/>
        <v>3</v>
      </c>
      <c r="AQ923">
        <f t="shared" ca="1" si="466"/>
        <v>1</v>
      </c>
      <c r="AR923">
        <f t="shared" ca="1" si="467"/>
        <v>13</v>
      </c>
      <c r="AS923">
        <f ca="1">P923/J923</f>
        <v>7.142833560084702E-2</v>
      </c>
    </row>
    <row r="924" spans="1:45" hidden="1" outlineLevel="1" x14ac:dyDescent="0.4">
      <c r="A924">
        <f t="shared" si="445"/>
        <v>201901</v>
      </c>
      <c r="B924" t="s">
        <v>1000</v>
      </c>
      <c r="C924" t="s">
        <v>647</v>
      </c>
      <c r="D924" t="str">
        <f t="shared" ca="1" si="462"/>
        <v>I113</v>
      </c>
      <c r="E924">
        <f t="shared" ca="1" si="446"/>
        <v>9</v>
      </c>
      <c r="F924">
        <f t="shared" ca="1" si="447"/>
        <v>33</v>
      </c>
      <c r="G924" t="str">
        <f t="shared" ca="1" si="459"/>
        <v>S11</v>
      </c>
      <c r="H924" t="str">
        <f t="shared" ca="1" si="460"/>
        <v>S116</v>
      </c>
      <c r="I924">
        <f ca="1">VLOOKUP(D924,PRC!$A$2:$B$21,2,0)*E924</f>
        <v>6030000</v>
      </c>
      <c r="J924">
        <f t="shared" ca="1" si="448"/>
        <v>4040095.9999999995</v>
      </c>
      <c r="K924">
        <f ca="1">VLOOKUP(D924,PRC!$A$1:$C$21,3,0)*E924</f>
        <v>2713500</v>
      </c>
      <c r="L924">
        <f t="shared" ca="1" si="468"/>
        <v>121000</v>
      </c>
      <c r="M924">
        <f t="shared" ca="1" si="469"/>
        <v>121000</v>
      </c>
      <c r="N924">
        <f t="shared" ca="1" si="470"/>
        <v>121000</v>
      </c>
      <c r="O924">
        <f t="shared" ca="1" si="471"/>
        <v>724000</v>
      </c>
      <c r="P924">
        <f t="shared" ca="1" si="472"/>
        <v>239595.99999999953</v>
      </c>
      <c r="Q924">
        <f ca="1">IF(P924&gt;0,1,0)</f>
        <v>1</v>
      </c>
      <c r="R924">
        <f t="shared" ca="1" si="449"/>
        <v>33</v>
      </c>
      <c r="S924">
        <f t="shared" ca="1" si="450"/>
        <v>2</v>
      </c>
      <c r="T924">
        <f t="shared" ca="1" si="451"/>
        <v>2</v>
      </c>
      <c r="U924">
        <f t="shared" ca="1" si="452"/>
        <v>2</v>
      </c>
      <c r="V924">
        <f t="shared" ca="1" si="453"/>
        <v>12</v>
      </c>
      <c r="X924">
        <f t="shared" si="457"/>
        <v>924</v>
      </c>
      <c r="Y924">
        <f t="shared" si="461"/>
        <v>452</v>
      </c>
      <c r="Z924">
        <f t="shared" si="458"/>
        <v>453</v>
      </c>
      <c r="AA924">
        <f t="shared" si="454"/>
        <v>951</v>
      </c>
      <c r="AB924">
        <f t="shared" si="455"/>
        <v>500</v>
      </c>
      <c r="AM924" t="str">
        <f t="shared" si="456"/>
        <v>201901LP</v>
      </c>
      <c r="AN924">
        <f t="shared" ca="1" si="463"/>
        <v>33.000066334991715</v>
      </c>
      <c r="AO924">
        <f t="shared" ca="1" si="464"/>
        <v>2.0066334991708126</v>
      </c>
      <c r="AP924">
        <f t="shared" ca="1" si="465"/>
        <v>2.0066334991708126</v>
      </c>
      <c r="AQ924">
        <f t="shared" ca="1" si="466"/>
        <v>2.0066334991708126</v>
      </c>
      <c r="AR924">
        <f t="shared" ca="1" si="467"/>
        <v>12.006633499170812</v>
      </c>
      <c r="AS924">
        <f ca="1">P924/J924</f>
        <v>5.930453137747211E-2</v>
      </c>
    </row>
    <row r="925" spans="1:45" hidden="1" outlineLevel="1" x14ac:dyDescent="0.4">
      <c r="A925">
        <f t="shared" si="445"/>
        <v>201901</v>
      </c>
      <c r="B925" t="s">
        <v>1001</v>
      </c>
      <c r="C925" t="s">
        <v>647</v>
      </c>
      <c r="D925" t="str">
        <f t="shared" ca="1" si="462"/>
        <v>I103</v>
      </c>
      <c r="E925">
        <f t="shared" ca="1" si="446"/>
        <v>10</v>
      </c>
      <c r="F925">
        <f t="shared" ca="1" si="447"/>
        <v>33</v>
      </c>
      <c r="G925" t="str">
        <f t="shared" ca="1" si="459"/>
        <v>S11</v>
      </c>
      <c r="H925" t="str">
        <f t="shared" ca="1" si="460"/>
        <v>S111</v>
      </c>
      <c r="I925">
        <f ca="1">VLOOKUP(D925,PRC!$A$2:$B$21,2,0)*E925</f>
        <v>500000</v>
      </c>
      <c r="J925">
        <f t="shared" ca="1" si="448"/>
        <v>324996</v>
      </c>
      <c r="K925">
        <f ca="1">VLOOKUP(D925,PRC!$A$1:$C$21,3,0)*E925</f>
        <v>285000</v>
      </c>
      <c r="L925">
        <f t="shared" ca="1" si="468"/>
        <v>15000</v>
      </c>
      <c r="M925">
        <f t="shared" ca="1" si="469"/>
        <v>15000</v>
      </c>
      <c r="N925">
        <f t="shared" ca="1" si="470"/>
        <v>10000</v>
      </c>
      <c r="O925">
        <f t="shared" ca="1" si="471"/>
        <v>65000</v>
      </c>
      <c r="P925">
        <f t="shared" ca="1" si="472"/>
        <v>-65004</v>
      </c>
      <c r="Q925">
        <f ca="1">IF(P925&gt;0,1,0)</f>
        <v>0</v>
      </c>
      <c r="R925">
        <f t="shared" ca="1" si="449"/>
        <v>35</v>
      </c>
      <c r="S925">
        <f t="shared" ca="1" si="450"/>
        <v>3</v>
      </c>
      <c r="T925">
        <f t="shared" ca="1" si="451"/>
        <v>3</v>
      </c>
      <c r="U925">
        <f t="shared" ca="1" si="452"/>
        <v>2</v>
      </c>
      <c r="V925">
        <f t="shared" ca="1" si="453"/>
        <v>13</v>
      </c>
      <c r="X925">
        <f t="shared" si="457"/>
        <v>925</v>
      </c>
      <c r="Y925">
        <f t="shared" si="461"/>
        <v>452</v>
      </c>
      <c r="Z925">
        <f t="shared" si="458"/>
        <v>453</v>
      </c>
      <c r="AA925">
        <f t="shared" si="454"/>
        <v>951</v>
      </c>
      <c r="AB925">
        <f t="shared" si="455"/>
        <v>500</v>
      </c>
      <c r="AM925" t="str">
        <f t="shared" si="456"/>
        <v>201901LP</v>
      </c>
      <c r="AN925">
        <f t="shared" ca="1" si="463"/>
        <v>35.000799999999998</v>
      </c>
      <c r="AO925">
        <f t="shared" ca="1" si="464"/>
        <v>3</v>
      </c>
      <c r="AP925">
        <f t="shared" ca="1" si="465"/>
        <v>3</v>
      </c>
      <c r="AQ925">
        <f t="shared" ca="1" si="466"/>
        <v>2</v>
      </c>
      <c r="AR925">
        <f t="shared" ca="1" si="467"/>
        <v>13</v>
      </c>
      <c r="AS925">
        <f ca="1">P925/J925</f>
        <v>-0.20001476941254662</v>
      </c>
    </row>
    <row r="926" spans="1:45" hidden="1" outlineLevel="1" x14ac:dyDescent="0.4">
      <c r="A926">
        <f t="shared" si="445"/>
        <v>201901</v>
      </c>
      <c r="B926" t="s">
        <v>1002</v>
      </c>
      <c r="C926" t="s">
        <v>647</v>
      </c>
      <c r="D926" t="str">
        <f t="shared" ca="1" si="462"/>
        <v>I110</v>
      </c>
      <c r="E926">
        <f t="shared" ca="1" si="446"/>
        <v>9</v>
      </c>
      <c r="F926">
        <f t="shared" ca="1" si="447"/>
        <v>35</v>
      </c>
      <c r="G926" t="str">
        <f t="shared" ca="1" si="459"/>
        <v>S10</v>
      </c>
      <c r="H926" t="str">
        <f t="shared" ca="1" si="460"/>
        <v>S105</v>
      </c>
      <c r="I926">
        <f ca="1">VLOOKUP(D926,PRC!$A$2:$B$21,2,0)*E926</f>
        <v>2700000</v>
      </c>
      <c r="J926">
        <f t="shared" ca="1" si="448"/>
        <v>1835995.9999999998</v>
      </c>
      <c r="K926">
        <f ca="1">VLOOKUP(D926,PRC!$A$1:$C$21,3,0)*E926</f>
        <v>1242000</v>
      </c>
      <c r="L926">
        <f t="shared" ca="1" si="468"/>
        <v>81000</v>
      </c>
      <c r="M926">
        <f t="shared" ca="1" si="469"/>
        <v>54000</v>
      </c>
      <c r="N926">
        <f t="shared" ca="1" si="470"/>
        <v>81000</v>
      </c>
      <c r="O926">
        <f t="shared" ca="1" si="471"/>
        <v>351000</v>
      </c>
      <c r="P926">
        <f t="shared" ca="1" si="472"/>
        <v>26995.999999999767</v>
      </c>
      <c r="Q926">
        <f ca="1">IF(P926&gt;0,1,0)</f>
        <v>1</v>
      </c>
      <c r="R926">
        <f t="shared" ca="1" si="449"/>
        <v>32</v>
      </c>
      <c r="S926">
        <f t="shared" ca="1" si="450"/>
        <v>3</v>
      </c>
      <c r="T926">
        <f t="shared" ca="1" si="451"/>
        <v>2</v>
      </c>
      <c r="U926">
        <f t="shared" ca="1" si="452"/>
        <v>3</v>
      </c>
      <c r="V926">
        <f t="shared" ca="1" si="453"/>
        <v>13</v>
      </c>
      <c r="X926">
        <f t="shared" si="457"/>
        <v>926</v>
      </c>
      <c r="Y926">
        <f t="shared" si="461"/>
        <v>452</v>
      </c>
      <c r="Z926">
        <f t="shared" si="458"/>
        <v>453</v>
      </c>
      <c r="AA926">
        <f t="shared" si="454"/>
        <v>951</v>
      </c>
      <c r="AB926">
        <f t="shared" si="455"/>
        <v>500</v>
      </c>
      <c r="AM926" t="str">
        <f t="shared" si="456"/>
        <v>201901LP</v>
      </c>
      <c r="AN926">
        <f t="shared" ca="1" si="463"/>
        <v>32.000148148148156</v>
      </c>
      <c r="AO926">
        <f t="shared" ca="1" si="464"/>
        <v>3</v>
      </c>
      <c r="AP926">
        <f t="shared" ca="1" si="465"/>
        <v>2</v>
      </c>
      <c r="AQ926">
        <f t="shared" ca="1" si="466"/>
        <v>3</v>
      </c>
      <c r="AR926">
        <f t="shared" ca="1" si="467"/>
        <v>13</v>
      </c>
      <c r="AS926">
        <f ca="1">P926/J926</f>
        <v>1.4703735737986232E-2</v>
      </c>
    </row>
    <row r="927" spans="1:45" hidden="1" outlineLevel="1" x14ac:dyDescent="0.4">
      <c r="A927">
        <f t="shared" si="445"/>
        <v>201901</v>
      </c>
      <c r="B927" t="s">
        <v>1003</v>
      </c>
      <c r="C927" t="s">
        <v>647</v>
      </c>
      <c r="D927" t="str">
        <f t="shared" ca="1" si="462"/>
        <v>I106</v>
      </c>
      <c r="E927">
        <f t="shared" ca="1" si="446"/>
        <v>10</v>
      </c>
      <c r="F927">
        <f t="shared" ca="1" si="447"/>
        <v>30</v>
      </c>
      <c r="G927" t="str">
        <f t="shared" ca="1" si="459"/>
        <v>S11</v>
      </c>
      <c r="H927" t="str">
        <f t="shared" ca="1" si="460"/>
        <v>S115</v>
      </c>
      <c r="I927">
        <f ca="1">VLOOKUP(D927,PRC!$A$2:$B$21,2,0)*E927</f>
        <v>200000</v>
      </c>
      <c r="J927">
        <f t="shared" ca="1" si="448"/>
        <v>137996</v>
      </c>
      <c r="K927">
        <f ca="1">VLOOKUP(D927,PRC!$A$1:$C$21,3,0)*E927</f>
        <v>106000</v>
      </c>
      <c r="L927">
        <f t="shared" ca="1" si="468"/>
        <v>6000</v>
      </c>
      <c r="M927">
        <f t="shared" ca="1" si="469"/>
        <v>2000</v>
      </c>
      <c r="N927">
        <f t="shared" ca="1" si="470"/>
        <v>6000</v>
      </c>
      <c r="O927">
        <f t="shared" ca="1" si="471"/>
        <v>20000</v>
      </c>
      <c r="P927">
        <f t="shared" ca="1" si="472"/>
        <v>-2004</v>
      </c>
      <c r="Q927">
        <f ca="1">IF(P927&gt;0,1,0)</f>
        <v>0</v>
      </c>
      <c r="R927">
        <f t="shared" ca="1" si="449"/>
        <v>31</v>
      </c>
      <c r="S927">
        <f t="shared" ca="1" si="450"/>
        <v>3</v>
      </c>
      <c r="T927">
        <f t="shared" ca="1" si="451"/>
        <v>1</v>
      </c>
      <c r="U927">
        <f t="shared" ca="1" si="452"/>
        <v>3</v>
      </c>
      <c r="V927">
        <f t="shared" ca="1" si="453"/>
        <v>10</v>
      </c>
      <c r="X927">
        <f t="shared" si="457"/>
        <v>927</v>
      </c>
      <c r="Y927">
        <f t="shared" si="461"/>
        <v>452</v>
      </c>
      <c r="Z927">
        <f t="shared" si="458"/>
        <v>453</v>
      </c>
      <c r="AA927">
        <f t="shared" si="454"/>
        <v>951</v>
      </c>
      <c r="AB927">
        <f t="shared" si="455"/>
        <v>500</v>
      </c>
      <c r="AM927" t="str">
        <f t="shared" si="456"/>
        <v>201901LP</v>
      </c>
      <c r="AN927">
        <f t="shared" ca="1" si="463"/>
        <v>31.001999999999995</v>
      </c>
      <c r="AO927">
        <f t="shared" ca="1" si="464"/>
        <v>3</v>
      </c>
      <c r="AP927">
        <f t="shared" ca="1" si="465"/>
        <v>1</v>
      </c>
      <c r="AQ927">
        <f t="shared" ca="1" si="466"/>
        <v>3</v>
      </c>
      <c r="AR927">
        <f t="shared" ca="1" si="467"/>
        <v>10</v>
      </c>
      <c r="AS927">
        <f ca="1">P927/J927</f>
        <v>-1.452216006261051E-2</v>
      </c>
    </row>
    <row r="928" spans="1:45" hidden="1" outlineLevel="1" x14ac:dyDescent="0.4">
      <c r="A928">
        <f t="shared" si="445"/>
        <v>201901</v>
      </c>
      <c r="B928" t="s">
        <v>1004</v>
      </c>
      <c r="C928" t="s">
        <v>647</v>
      </c>
      <c r="D928" t="str">
        <f t="shared" ca="1" si="462"/>
        <v>I113</v>
      </c>
      <c r="E928">
        <f t="shared" ca="1" si="446"/>
        <v>5</v>
      </c>
      <c r="F928">
        <f t="shared" ca="1" si="447"/>
        <v>33</v>
      </c>
      <c r="G928" t="str">
        <f t="shared" ca="1" si="459"/>
        <v>S11</v>
      </c>
      <c r="H928" t="str">
        <f t="shared" ca="1" si="460"/>
        <v>S117</v>
      </c>
      <c r="I928">
        <f ca="1">VLOOKUP(D928,PRC!$A$2:$B$21,2,0)*E928</f>
        <v>3350000</v>
      </c>
      <c r="J928">
        <f t="shared" ca="1" si="448"/>
        <v>2311496</v>
      </c>
      <c r="K928">
        <f ca="1">VLOOKUP(D928,PRC!$A$1:$C$21,3,0)*E928</f>
        <v>1507500</v>
      </c>
      <c r="L928">
        <f t="shared" ca="1" si="468"/>
        <v>101000</v>
      </c>
      <c r="M928">
        <f t="shared" ca="1" si="469"/>
        <v>67000</v>
      </c>
      <c r="N928">
        <f t="shared" ca="1" si="470"/>
        <v>101000</v>
      </c>
      <c r="O928">
        <f t="shared" ca="1" si="471"/>
        <v>436000</v>
      </c>
      <c r="P928">
        <f t="shared" ca="1" si="472"/>
        <v>98996</v>
      </c>
      <c r="Q928">
        <f ca="1">IF(P928&gt;0,1,0)</f>
        <v>1</v>
      </c>
      <c r="R928">
        <f t="shared" ca="1" si="449"/>
        <v>31</v>
      </c>
      <c r="S928">
        <f t="shared" ca="1" si="450"/>
        <v>3</v>
      </c>
      <c r="T928">
        <f t="shared" ca="1" si="451"/>
        <v>2</v>
      </c>
      <c r="U928">
        <f t="shared" ca="1" si="452"/>
        <v>3</v>
      </c>
      <c r="V928">
        <f t="shared" ca="1" si="453"/>
        <v>13</v>
      </c>
      <c r="X928">
        <f t="shared" si="457"/>
        <v>928</v>
      </c>
      <c r="Y928">
        <f t="shared" si="461"/>
        <v>452</v>
      </c>
      <c r="Z928">
        <f t="shared" si="458"/>
        <v>453</v>
      </c>
      <c r="AA928">
        <f t="shared" si="454"/>
        <v>951</v>
      </c>
      <c r="AB928">
        <f t="shared" si="455"/>
        <v>500</v>
      </c>
      <c r="AM928" t="str">
        <f t="shared" si="456"/>
        <v>201901LP</v>
      </c>
      <c r="AN928">
        <f t="shared" ca="1" si="463"/>
        <v>31.000119402985071</v>
      </c>
      <c r="AO928">
        <f t="shared" ca="1" si="464"/>
        <v>3.0149253731343282</v>
      </c>
      <c r="AP928">
        <f t="shared" ca="1" si="465"/>
        <v>2</v>
      </c>
      <c r="AQ928">
        <f t="shared" ca="1" si="466"/>
        <v>3.0149253731343282</v>
      </c>
      <c r="AR928">
        <f t="shared" ca="1" si="467"/>
        <v>13.014925373134329</v>
      </c>
      <c r="AS928">
        <f ca="1">P928/J928</f>
        <v>4.2827675237162424E-2</v>
      </c>
    </row>
    <row r="929" spans="1:45" hidden="1" outlineLevel="1" x14ac:dyDescent="0.4">
      <c r="A929">
        <f t="shared" si="445"/>
        <v>201901</v>
      </c>
      <c r="B929" t="s">
        <v>1005</v>
      </c>
      <c r="C929" t="s">
        <v>647</v>
      </c>
      <c r="D929" t="str">
        <f t="shared" ca="1" si="462"/>
        <v>I114</v>
      </c>
      <c r="E929">
        <f t="shared" ca="1" si="446"/>
        <v>6</v>
      </c>
      <c r="F929">
        <f t="shared" ca="1" si="447"/>
        <v>33</v>
      </c>
      <c r="G929" t="str">
        <f t="shared" ca="1" si="459"/>
        <v>S10</v>
      </c>
      <c r="H929" t="str">
        <f t="shared" ca="1" si="460"/>
        <v>S103</v>
      </c>
      <c r="I929">
        <f ca="1">VLOOKUP(D929,PRC!$A$2:$B$21,2,0)*E929</f>
        <v>1440000</v>
      </c>
      <c r="J929">
        <f t="shared" ca="1" si="448"/>
        <v>950395.99999999988</v>
      </c>
      <c r="K929">
        <f ca="1">VLOOKUP(D929,PRC!$A$1:$C$21,3,0)*E929</f>
        <v>835200</v>
      </c>
      <c r="L929">
        <f t="shared" ca="1" si="468"/>
        <v>14000</v>
      </c>
      <c r="M929">
        <f t="shared" ca="1" si="469"/>
        <v>14000</v>
      </c>
      <c r="N929">
        <f t="shared" ca="1" si="470"/>
        <v>29000</v>
      </c>
      <c r="O929">
        <f t="shared" ca="1" si="471"/>
        <v>202000</v>
      </c>
      <c r="P929">
        <f t="shared" ca="1" si="472"/>
        <v>-143804.00000000012</v>
      </c>
      <c r="Q929">
        <f ca="1">IF(P929&gt;0,1,0)</f>
        <v>0</v>
      </c>
      <c r="R929">
        <f t="shared" ca="1" si="449"/>
        <v>34</v>
      </c>
      <c r="S929">
        <f t="shared" ca="1" si="450"/>
        <v>1</v>
      </c>
      <c r="T929">
        <f t="shared" ca="1" si="451"/>
        <v>1</v>
      </c>
      <c r="U929">
        <f t="shared" ca="1" si="452"/>
        <v>2</v>
      </c>
      <c r="V929">
        <f t="shared" ca="1" si="453"/>
        <v>14</v>
      </c>
      <c r="X929">
        <f t="shared" si="457"/>
        <v>929</v>
      </c>
      <c r="Y929">
        <f t="shared" si="461"/>
        <v>452</v>
      </c>
      <c r="Z929">
        <f t="shared" si="458"/>
        <v>453</v>
      </c>
      <c r="AA929">
        <f t="shared" si="454"/>
        <v>951</v>
      </c>
      <c r="AB929">
        <f t="shared" si="455"/>
        <v>500</v>
      </c>
      <c r="AM929" t="str">
        <f t="shared" si="456"/>
        <v>201901LP</v>
      </c>
      <c r="AN929">
        <f t="shared" ca="1" si="463"/>
        <v>34.000277777777789</v>
      </c>
      <c r="AO929">
        <f t="shared" ca="1" si="464"/>
        <v>0.97222222222222221</v>
      </c>
      <c r="AP929">
        <f t="shared" ca="1" si="465"/>
        <v>0.97222222222222221</v>
      </c>
      <c r="AQ929">
        <f t="shared" ca="1" si="466"/>
        <v>2.0138888888888888</v>
      </c>
      <c r="AR929">
        <f t="shared" ca="1" si="467"/>
        <v>14.027777777777779</v>
      </c>
      <c r="AS929">
        <f ca="1">P929/J929</f>
        <v>-0.15130955938366758</v>
      </c>
    </row>
    <row r="930" spans="1:45" hidden="1" outlineLevel="1" x14ac:dyDescent="0.4">
      <c r="A930">
        <f t="shared" si="445"/>
        <v>201901</v>
      </c>
      <c r="B930" t="s">
        <v>1006</v>
      </c>
      <c r="C930" t="s">
        <v>647</v>
      </c>
      <c r="D930" t="str">
        <f t="shared" ca="1" si="462"/>
        <v>I116</v>
      </c>
      <c r="E930">
        <f t="shared" ca="1" si="446"/>
        <v>10</v>
      </c>
      <c r="F930">
        <f t="shared" ca="1" si="447"/>
        <v>33</v>
      </c>
      <c r="G930" t="str">
        <f t="shared" ca="1" si="459"/>
        <v>S11</v>
      </c>
      <c r="H930" t="str">
        <f t="shared" ca="1" si="460"/>
        <v>S119</v>
      </c>
      <c r="I930">
        <f ca="1">VLOOKUP(D930,PRC!$A$2:$B$21,2,0)*E930</f>
        <v>14600000</v>
      </c>
      <c r="J930">
        <f t="shared" ca="1" si="448"/>
        <v>9927996</v>
      </c>
      <c r="K930">
        <f ca="1">VLOOKUP(D930,PRC!$A$1:$C$21,3,0)*E930</f>
        <v>8760000</v>
      </c>
      <c r="L930">
        <f t="shared" ca="1" si="468"/>
        <v>438000</v>
      </c>
      <c r="M930">
        <f t="shared" ca="1" si="469"/>
        <v>146000</v>
      </c>
      <c r="N930">
        <f t="shared" ca="1" si="470"/>
        <v>438000</v>
      </c>
      <c r="O930">
        <f t="shared" ca="1" si="471"/>
        <v>1606000</v>
      </c>
      <c r="P930">
        <f t="shared" ca="1" si="472"/>
        <v>-1460004</v>
      </c>
      <c r="Q930">
        <f ca="1">IF(P930&gt;0,1,0)</f>
        <v>0</v>
      </c>
      <c r="R930">
        <f t="shared" ca="1" si="449"/>
        <v>32</v>
      </c>
      <c r="S930">
        <f t="shared" ca="1" si="450"/>
        <v>3</v>
      </c>
      <c r="T930">
        <f t="shared" ca="1" si="451"/>
        <v>1</v>
      </c>
      <c r="U930">
        <f t="shared" ca="1" si="452"/>
        <v>3</v>
      </c>
      <c r="V930">
        <f t="shared" ca="1" si="453"/>
        <v>11</v>
      </c>
      <c r="X930">
        <f t="shared" si="457"/>
        <v>930</v>
      </c>
      <c r="Y930">
        <f t="shared" si="461"/>
        <v>452</v>
      </c>
      <c r="Z930">
        <f t="shared" si="458"/>
        <v>453</v>
      </c>
      <c r="AA930">
        <f t="shared" si="454"/>
        <v>951</v>
      </c>
      <c r="AB930">
        <f t="shared" si="455"/>
        <v>500</v>
      </c>
      <c r="AM930" t="str">
        <f t="shared" si="456"/>
        <v>201901LP</v>
      </c>
      <c r="AN930">
        <f t="shared" ca="1" si="463"/>
        <v>32.000027397260276</v>
      </c>
      <c r="AO930">
        <f t="shared" ca="1" si="464"/>
        <v>3</v>
      </c>
      <c r="AP930">
        <f t="shared" ca="1" si="465"/>
        <v>1</v>
      </c>
      <c r="AQ930">
        <f t="shared" ca="1" si="466"/>
        <v>3</v>
      </c>
      <c r="AR930">
        <f t="shared" ca="1" si="467"/>
        <v>11</v>
      </c>
      <c r="AS930">
        <f ca="1">P930/J930</f>
        <v>-0.14705928568061469</v>
      </c>
    </row>
    <row r="931" spans="1:45" hidden="1" outlineLevel="1" x14ac:dyDescent="0.4">
      <c r="A931">
        <f t="shared" si="445"/>
        <v>201901</v>
      </c>
      <c r="B931" t="s">
        <v>1007</v>
      </c>
      <c r="C931" t="s">
        <v>647</v>
      </c>
      <c r="D931" t="str">
        <f t="shared" ca="1" si="462"/>
        <v>I120</v>
      </c>
      <c r="E931">
        <f t="shared" ca="1" si="446"/>
        <v>5</v>
      </c>
      <c r="F931">
        <f t="shared" ca="1" si="447"/>
        <v>35</v>
      </c>
      <c r="G931" t="str">
        <f t="shared" ca="1" si="459"/>
        <v>S11</v>
      </c>
      <c r="H931" t="str">
        <f t="shared" ca="1" si="460"/>
        <v>S114</v>
      </c>
      <c r="I931">
        <f ca="1">VLOOKUP(D931,PRC!$A$2:$B$21,2,0)*E931</f>
        <v>21500000</v>
      </c>
      <c r="J931">
        <f t="shared" ca="1" si="448"/>
        <v>14619995.999999998</v>
      </c>
      <c r="K931">
        <f ca="1">VLOOKUP(D931,PRC!$A$1:$C$21,3,0)*E931</f>
        <v>9675000</v>
      </c>
      <c r="L931">
        <f t="shared" ca="1" si="468"/>
        <v>430000</v>
      </c>
      <c r="M931">
        <f t="shared" ca="1" si="469"/>
        <v>430000</v>
      </c>
      <c r="N931">
        <f t="shared" ca="1" si="470"/>
        <v>430000</v>
      </c>
      <c r="O931">
        <f t="shared" ca="1" si="471"/>
        <v>3225000</v>
      </c>
      <c r="P931">
        <f t="shared" ca="1" si="472"/>
        <v>429995.99999999814</v>
      </c>
      <c r="Q931">
        <f ca="1">IF(P931&gt;0,1,0)</f>
        <v>1</v>
      </c>
      <c r="R931">
        <f t="shared" ca="1" si="449"/>
        <v>32</v>
      </c>
      <c r="S931">
        <f t="shared" ca="1" si="450"/>
        <v>2</v>
      </c>
      <c r="T931">
        <f t="shared" ca="1" si="451"/>
        <v>2</v>
      </c>
      <c r="U931">
        <f t="shared" ca="1" si="452"/>
        <v>2</v>
      </c>
      <c r="V931">
        <f t="shared" ca="1" si="453"/>
        <v>15</v>
      </c>
      <c r="X931">
        <f t="shared" si="457"/>
        <v>931</v>
      </c>
      <c r="Y931">
        <f t="shared" si="461"/>
        <v>452</v>
      </c>
      <c r="Z931">
        <f t="shared" si="458"/>
        <v>453</v>
      </c>
      <c r="AA931">
        <f t="shared" si="454"/>
        <v>951</v>
      </c>
      <c r="AB931">
        <f t="shared" si="455"/>
        <v>500</v>
      </c>
      <c r="AM931" t="str">
        <f t="shared" si="456"/>
        <v>201901LP</v>
      </c>
      <c r="AN931">
        <f t="shared" ca="1" si="463"/>
        <v>32.000018604651167</v>
      </c>
      <c r="AO931">
        <f t="shared" ca="1" si="464"/>
        <v>2</v>
      </c>
      <c r="AP931">
        <f t="shared" ca="1" si="465"/>
        <v>2</v>
      </c>
      <c r="AQ931">
        <f t="shared" ca="1" si="466"/>
        <v>2</v>
      </c>
      <c r="AR931">
        <f t="shared" ca="1" si="467"/>
        <v>15</v>
      </c>
      <c r="AS931">
        <f ca="1">P931/J931</f>
        <v>2.9411499154992804E-2</v>
      </c>
    </row>
    <row r="932" spans="1:45" hidden="1" outlineLevel="1" x14ac:dyDescent="0.4">
      <c r="A932">
        <f t="shared" si="445"/>
        <v>201901</v>
      </c>
      <c r="B932" t="s">
        <v>1008</v>
      </c>
      <c r="C932" t="s">
        <v>647</v>
      </c>
      <c r="D932" t="str">
        <f t="shared" ca="1" si="462"/>
        <v>I107</v>
      </c>
      <c r="E932">
        <f t="shared" ca="1" si="446"/>
        <v>5</v>
      </c>
      <c r="F932">
        <f t="shared" ca="1" si="447"/>
        <v>33</v>
      </c>
      <c r="G932" t="str">
        <f t="shared" ca="1" si="459"/>
        <v>S11</v>
      </c>
      <c r="H932" t="str">
        <f t="shared" ca="1" si="460"/>
        <v>S115</v>
      </c>
      <c r="I932">
        <f ca="1">VLOOKUP(D932,PRC!$A$2:$B$21,2,0)*E932</f>
        <v>750000</v>
      </c>
      <c r="J932">
        <f t="shared" ca="1" si="448"/>
        <v>494995.99999999994</v>
      </c>
      <c r="K932">
        <f ca="1">VLOOKUP(D932,PRC!$A$1:$C$21,3,0)*E932</f>
        <v>427500</v>
      </c>
      <c r="L932">
        <f t="shared" ca="1" si="468"/>
        <v>8000</v>
      </c>
      <c r="M932">
        <f t="shared" ca="1" si="469"/>
        <v>23000</v>
      </c>
      <c r="N932">
        <f t="shared" ca="1" si="470"/>
        <v>30000</v>
      </c>
      <c r="O932">
        <f t="shared" ca="1" si="471"/>
        <v>83000</v>
      </c>
      <c r="P932">
        <f t="shared" ca="1" si="472"/>
        <v>-76504.000000000058</v>
      </c>
      <c r="Q932">
        <f ca="1">IF(P932&gt;0,1,0)</f>
        <v>0</v>
      </c>
      <c r="R932">
        <f t="shared" ca="1" si="449"/>
        <v>34</v>
      </c>
      <c r="S932">
        <f t="shared" ca="1" si="450"/>
        <v>1</v>
      </c>
      <c r="T932">
        <f t="shared" ca="1" si="451"/>
        <v>3</v>
      </c>
      <c r="U932">
        <f t="shared" ca="1" si="452"/>
        <v>4</v>
      </c>
      <c r="V932">
        <f t="shared" ca="1" si="453"/>
        <v>11</v>
      </c>
      <c r="X932">
        <f t="shared" si="457"/>
        <v>932</v>
      </c>
      <c r="Y932">
        <f t="shared" si="461"/>
        <v>452</v>
      </c>
      <c r="Z932">
        <f t="shared" si="458"/>
        <v>453</v>
      </c>
      <c r="AA932">
        <f t="shared" si="454"/>
        <v>951</v>
      </c>
      <c r="AB932">
        <f t="shared" si="455"/>
        <v>500</v>
      </c>
      <c r="AM932" t="str">
        <f t="shared" si="456"/>
        <v>201901LP</v>
      </c>
      <c r="AN932">
        <f t="shared" ca="1" si="463"/>
        <v>34.000533333333337</v>
      </c>
      <c r="AO932">
        <f t="shared" ca="1" si="464"/>
        <v>1.0666666666666667</v>
      </c>
      <c r="AP932">
        <f t="shared" ca="1" si="465"/>
        <v>3.0666666666666664</v>
      </c>
      <c r="AQ932">
        <f t="shared" ca="1" si="466"/>
        <v>4</v>
      </c>
      <c r="AR932">
        <f t="shared" ca="1" si="467"/>
        <v>11.066666666666666</v>
      </c>
      <c r="AS932">
        <f ca="1">P932/J932</f>
        <v>-0.15455478428108524</v>
      </c>
    </row>
    <row r="933" spans="1:45" hidden="1" outlineLevel="1" x14ac:dyDescent="0.4">
      <c r="A933">
        <f t="shared" si="445"/>
        <v>201901</v>
      </c>
      <c r="B933" t="s">
        <v>1009</v>
      </c>
      <c r="C933" t="s">
        <v>647</v>
      </c>
      <c r="D933" t="str">
        <f t="shared" ca="1" si="462"/>
        <v>I119</v>
      </c>
      <c r="E933">
        <f t="shared" ca="1" si="446"/>
        <v>8</v>
      </c>
      <c r="F933">
        <f t="shared" ca="1" si="447"/>
        <v>33</v>
      </c>
      <c r="G933" t="str">
        <f t="shared" ca="1" si="459"/>
        <v>S11</v>
      </c>
      <c r="H933" t="str">
        <f t="shared" ca="1" si="460"/>
        <v>S111</v>
      </c>
      <c r="I933">
        <f ca="1">VLOOKUP(D933,PRC!$A$2:$B$21,2,0)*E933</f>
        <v>760000</v>
      </c>
      <c r="J933">
        <f t="shared" ca="1" si="448"/>
        <v>524396</v>
      </c>
      <c r="K933">
        <f ca="1">VLOOKUP(D933,PRC!$A$1:$C$21,3,0)*E933</f>
        <v>364800</v>
      </c>
      <c r="L933">
        <f t="shared" ca="1" si="468"/>
        <v>8000</v>
      </c>
      <c r="M933">
        <f t="shared" ca="1" si="469"/>
        <v>23000</v>
      </c>
      <c r="N933">
        <f t="shared" ca="1" si="470"/>
        <v>30000</v>
      </c>
      <c r="O933">
        <f t="shared" ca="1" si="471"/>
        <v>91000</v>
      </c>
      <c r="P933">
        <f t="shared" ca="1" si="472"/>
        <v>7596</v>
      </c>
      <c r="Q933">
        <f ca="1">IF(P933&gt;0,1,0)</f>
        <v>1</v>
      </c>
      <c r="R933">
        <f t="shared" ca="1" si="449"/>
        <v>31</v>
      </c>
      <c r="S933">
        <f t="shared" ca="1" si="450"/>
        <v>1</v>
      </c>
      <c r="T933">
        <f t="shared" ca="1" si="451"/>
        <v>3</v>
      </c>
      <c r="U933">
        <f t="shared" ca="1" si="452"/>
        <v>4</v>
      </c>
      <c r="V933">
        <f t="shared" ca="1" si="453"/>
        <v>12</v>
      </c>
      <c r="X933">
        <f t="shared" si="457"/>
        <v>933</v>
      </c>
      <c r="Y933">
        <f t="shared" si="461"/>
        <v>452</v>
      </c>
      <c r="Z933">
        <f t="shared" si="458"/>
        <v>453</v>
      </c>
      <c r="AA933">
        <f t="shared" si="454"/>
        <v>951</v>
      </c>
      <c r="AB933">
        <f t="shared" si="455"/>
        <v>500</v>
      </c>
      <c r="AM933" t="str">
        <f t="shared" si="456"/>
        <v>201901LP</v>
      </c>
      <c r="AN933">
        <f t="shared" ca="1" si="463"/>
        <v>31.000526315789479</v>
      </c>
      <c r="AO933">
        <f t="shared" ca="1" si="464"/>
        <v>1.0526315789473684</v>
      </c>
      <c r="AP933">
        <f t="shared" ca="1" si="465"/>
        <v>3.0263157894736841</v>
      </c>
      <c r="AQ933">
        <f t="shared" ca="1" si="466"/>
        <v>3.9473684210526314</v>
      </c>
      <c r="AR933">
        <f t="shared" ca="1" si="467"/>
        <v>11.973684210526315</v>
      </c>
      <c r="AS933">
        <f ca="1">P933/J933</f>
        <v>1.4485236348103342E-2</v>
      </c>
    </row>
    <row r="934" spans="1:45" hidden="1" outlineLevel="1" x14ac:dyDescent="0.4">
      <c r="A934">
        <f t="shared" si="445"/>
        <v>201901</v>
      </c>
      <c r="B934" t="s">
        <v>1010</v>
      </c>
      <c r="C934" t="s">
        <v>647</v>
      </c>
      <c r="D934" t="str">
        <f t="shared" ca="1" si="462"/>
        <v>I112</v>
      </c>
      <c r="E934">
        <f t="shared" ca="1" si="446"/>
        <v>9</v>
      </c>
      <c r="F934">
        <f t="shared" ca="1" si="447"/>
        <v>32</v>
      </c>
      <c r="G934" t="str">
        <f t="shared" ca="1" si="459"/>
        <v>S10</v>
      </c>
      <c r="H934" t="str">
        <f t="shared" ca="1" si="460"/>
        <v>S109</v>
      </c>
      <c r="I934">
        <f ca="1">VLOOKUP(D934,PRC!$A$2:$B$21,2,0)*E934</f>
        <v>585000</v>
      </c>
      <c r="J934">
        <f t="shared" ca="1" si="448"/>
        <v>380246</v>
      </c>
      <c r="K934">
        <f ca="1">VLOOKUP(D934,PRC!$A$1:$C$21,3,0)*E934</f>
        <v>292500</v>
      </c>
      <c r="L934">
        <f t="shared" ca="1" si="468"/>
        <v>12000</v>
      </c>
      <c r="M934">
        <f t="shared" ca="1" si="469"/>
        <v>18000</v>
      </c>
      <c r="N934">
        <f t="shared" ca="1" si="470"/>
        <v>18000</v>
      </c>
      <c r="O934">
        <f t="shared" ca="1" si="471"/>
        <v>82000</v>
      </c>
      <c r="P934">
        <f t="shared" ca="1" si="472"/>
        <v>-42254</v>
      </c>
      <c r="Q934">
        <f ca="1">IF(P934&gt;0,1,0)</f>
        <v>0</v>
      </c>
      <c r="R934">
        <f t="shared" ca="1" si="449"/>
        <v>35</v>
      </c>
      <c r="S934">
        <f t="shared" ca="1" si="450"/>
        <v>2</v>
      </c>
      <c r="T934">
        <f t="shared" ca="1" si="451"/>
        <v>3</v>
      </c>
      <c r="U934">
        <f t="shared" ca="1" si="452"/>
        <v>3</v>
      </c>
      <c r="V934">
        <f t="shared" ca="1" si="453"/>
        <v>14</v>
      </c>
      <c r="X934">
        <f t="shared" si="457"/>
        <v>934</v>
      </c>
      <c r="Y934">
        <f t="shared" si="461"/>
        <v>452</v>
      </c>
      <c r="Z934">
        <f t="shared" si="458"/>
        <v>453</v>
      </c>
      <c r="AA934">
        <f t="shared" si="454"/>
        <v>951</v>
      </c>
      <c r="AB934">
        <f t="shared" si="455"/>
        <v>500</v>
      </c>
      <c r="AM934" t="str">
        <f t="shared" si="456"/>
        <v>201901LP</v>
      </c>
      <c r="AN934">
        <f t="shared" ca="1" si="463"/>
        <v>35.000683760683756</v>
      </c>
      <c r="AO934">
        <f t="shared" ca="1" si="464"/>
        <v>2.0512820512820511</v>
      </c>
      <c r="AP934">
        <f t="shared" ca="1" si="465"/>
        <v>3.0769230769230771</v>
      </c>
      <c r="AQ934">
        <f t="shared" ca="1" si="466"/>
        <v>3.0769230769230771</v>
      </c>
      <c r="AR934">
        <f t="shared" ca="1" si="467"/>
        <v>14.017094017094017</v>
      </c>
      <c r="AS934">
        <f ca="1">P934/J934</f>
        <v>-0.1111227994508818</v>
      </c>
    </row>
    <row r="935" spans="1:45" hidden="1" outlineLevel="1" x14ac:dyDescent="0.4">
      <c r="A935">
        <f t="shared" si="445"/>
        <v>201901</v>
      </c>
      <c r="B935" t="s">
        <v>1011</v>
      </c>
      <c r="C935" t="s">
        <v>647</v>
      </c>
      <c r="D935" t="str">
        <f t="shared" ca="1" si="462"/>
        <v>I119</v>
      </c>
      <c r="E935">
        <f t="shared" ca="1" si="446"/>
        <v>10</v>
      </c>
      <c r="F935">
        <f t="shared" ca="1" si="447"/>
        <v>32</v>
      </c>
      <c r="G935" t="str">
        <f t="shared" ca="1" si="459"/>
        <v>S11</v>
      </c>
      <c r="H935" t="str">
        <f t="shared" ca="1" si="460"/>
        <v>S117</v>
      </c>
      <c r="I935">
        <f ca="1">VLOOKUP(D935,PRC!$A$2:$B$21,2,0)*E935</f>
        <v>950000</v>
      </c>
      <c r="J935">
        <f t="shared" ca="1" si="448"/>
        <v>655496</v>
      </c>
      <c r="K935">
        <f ca="1">VLOOKUP(D935,PRC!$A$1:$C$21,3,0)*E935</f>
        <v>456000</v>
      </c>
      <c r="L935">
        <f t="shared" ca="1" si="468"/>
        <v>29000</v>
      </c>
      <c r="M935">
        <f t="shared" ca="1" si="469"/>
        <v>10000</v>
      </c>
      <c r="N935">
        <f t="shared" ca="1" si="470"/>
        <v>10000</v>
      </c>
      <c r="O935">
        <f t="shared" ca="1" si="471"/>
        <v>133000</v>
      </c>
      <c r="P935">
        <f t="shared" ca="1" si="472"/>
        <v>17496</v>
      </c>
      <c r="Q935">
        <f ca="1">IF(P935&gt;0,1,0)</f>
        <v>1</v>
      </c>
      <c r="R935">
        <f t="shared" ca="1" si="449"/>
        <v>31</v>
      </c>
      <c r="S935">
        <f t="shared" ca="1" si="450"/>
        <v>3</v>
      </c>
      <c r="T935">
        <f t="shared" ca="1" si="451"/>
        <v>1</v>
      </c>
      <c r="U935">
        <f t="shared" ca="1" si="452"/>
        <v>1</v>
      </c>
      <c r="V935">
        <f t="shared" ca="1" si="453"/>
        <v>14</v>
      </c>
      <c r="X935">
        <f t="shared" si="457"/>
        <v>935</v>
      </c>
      <c r="Y935">
        <f t="shared" si="461"/>
        <v>452</v>
      </c>
      <c r="Z935">
        <f t="shared" si="458"/>
        <v>453</v>
      </c>
      <c r="AA935">
        <f t="shared" si="454"/>
        <v>951</v>
      </c>
      <c r="AB935">
        <f t="shared" si="455"/>
        <v>500</v>
      </c>
      <c r="AM935" t="str">
        <f t="shared" si="456"/>
        <v>201901LP</v>
      </c>
      <c r="AN935">
        <f t="shared" ca="1" si="463"/>
        <v>31.000421052631577</v>
      </c>
      <c r="AO935">
        <f t="shared" ca="1" si="464"/>
        <v>3.0526315789473681</v>
      </c>
      <c r="AP935">
        <f t="shared" ca="1" si="465"/>
        <v>1.0526315789473684</v>
      </c>
      <c r="AQ935">
        <f t="shared" ca="1" si="466"/>
        <v>1.0526315789473684</v>
      </c>
      <c r="AR935">
        <f t="shared" ca="1" si="467"/>
        <v>14.000000000000002</v>
      </c>
      <c r="AS935">
        <f ca="1">P935/J935</f>
        <v>2.6691238390470728E-2</v>
      </c>
    </row>
    <row r="936" spans="1:45" hidden="1" outlineLevel="1" x14ac:dyDescent="0.4">
      <c r="A936">
        <f t="shared" si="445"/>
        <v>201901</v>
      </c>
      <c r="B936" t="s">
        <v>1012</v>
      </c>
      <c r="C936" t="s">
        <v>647</v>
      </c>
      <c r="D936" t="str">
        <f t="shared" ca="1" si="462"/>
        <v>I107</v>
      </c>
      <c r="E936">
        <f t="shared" ca="1" si="446"/>
        <v>8</v>
      </c>
      <c r="F936">
        <f t="shared" ca="1" si="447"/>
        <v>31</v>
      </c>
      <c r="G936" t="str">
        <f t="shared" ca="1" si="459"/>
        <v>S10</v>
      </c>
      <c r="H936" t="str">
        <f t="shared" ca="1" si="460"/>
        <v>S106</v>
      </c>
      <c r="I936">
        <f ca="1">VLOOKUP(D936,PRC!$A$2:$B$21,2,0)*E936</f>
        <v>1200000</v>
      </c>
      <c r="J936">
        <f t="shared" ca="1" si="448"/>
        <v>815995.99999999988</v>
      </c>
      <c r="K936">
        <f ca="1">VLOOKUP(D936,PRC!$A$1:$C$21,3,0)*E936</f>
        <v>684000</v>
      </c>
      <c r="L936">
        <f t="shared" ca="1" si="468"/>
        <v>36000</v>
      </c>
      <c r="M936">
        <f t="shared" ca="1" si="469"/>
        <v>24000</v>
      </c>
      <c r="N936">
        <f t="shared" ca="1" si="470"/>
        <v>24000</v>
      </c>
      <c r="O936">
        <f t="shared" ca="1" si="471"/>
        <v>168000</v>
      </c>
      <c r="P936">
        <f t="shared" ca="1" si="472"/>
        <v>-120004.00000000012</v>
      </c>
      <c r="Q936">
        <f ca="1">IF(P936&gt;0,1,0)</f>
        <v>0</v>
      </c>
      <c r="R936">
        <f t="shared" ca="1" si="449"/>
        <v>32</v>
      </c>
      <c r="S936">
        <f t="shared" ca="1" si="450"/>
        <v>3</v>
      </c>
      <c r="T936">
        <f t="shared" ca="1" si="451"/>
        <v>2</v>
      </c>
      <c r="U936">
        <f t="shared" ca="1" si="452"/>
        <v>2</v>
      </c>
      <c r="V936">
        <f t="shared" ca="1" si="453"/>
        <v>14</v>
      </c>
      <c r="X936">
        <f t="shared" si="457"/>
        <v>936</v>
      </c>
      <c r="Y936">
        <f t="shared" si="461"/>
        <v>452</v>
      </c>
      <c r="Z936">
        <f t="shared" si="458"/>
        <v>453</v>
      </c>
      <c r="AA936">
        <f t="shared" si="454"/>
        <v>951</v>
      </c>
      <c r="AB936">
        <f t="shared" si="455"/>
        <v>500</v>
      </c>
      <c r="AM936" t="str">
        <f t="shared" si="456"/>
        <v>201901LP</v>
      </c>
      <c r="AN936">
        <f t="shared" ca="1" si="463"/>
        <v>32.000333333333344</v>
      </c>
      <c r="AO936">
        <f t="shared" ca="1" si="464"/>
        <v>3</v>
      </c>
      <c r="AP936">
        <f t="shared" ca="1" si="465"/>
        <v>2</v>
      </c>
      <c r="AQ936">
        <f t="shared" ca="1" si="466"/>
        <v>2</v>
      </c>
      <c r="AR936">
        <f t="shared" ca="1" si="467"/>
        <v>14.000000000000002</v>
      </c>
      <c r="AS936">
        <f ca="1">P936/J936</f>
        <v>-0.14706444639434524</v>
      </c>
    </row>
    <row r="937" spans="1:45" hidden="1" outlineLevel="1" x14ac:dyDescent="0.4">
      <c r="A937">
        <f t="shared" si="445"/>
        <v>201901</v>
      </c>
      <c r="B937" t="s">
        <v>1013</v>
      </c>
      <c r="C937" t="s">
        <v>647</v>
      </c>
      <c r="D937" t="str">
        <f t="shared" ca="1" si="462"/>
        <v>I104</v>
      </c>
      <c r="E937">
        <f t="shared" ca="1" si="446"/>
        <v>9</v>
      </c>
      <c r="F937">
        <f t="shared" ca="1" si="447"/>
        <v>34</v>
      </c>
      <c r="G937" t="str">
        <f t="shared" ca="1" si="459"/>
        <v>S11</v>
      </c>
      <c r="H937" t="str">
        <f t="shared" ca="1" si="460"/>
        <v>S114</v>
      </c>
      <c r="I937">
        <f ca="1">VLOOKUP(D937,PRC!$A$2:$B$21,2,0)*E937</f>
        <v>630000</v>
      </c>
      <c r="J937">
        <f t="shared" ca="1" si="448"/>
        <v>440996</v>
      </c>
      <c r="K937">
        <f ca="1">VLOOKUP(D937,PRC!$A$1:$C$21,3,0)*E937</f>
        <v>264600</v>
      </c>
      <c r="L937">
        <f t="shared" ca="1" si="468"/>
        <v>19000</v>
      </c>
      <c r="M937">
        <f t="shared" ca="1" si="469"/>
        <v>6000</v>
      </c>
      <c r="N937">
        <f t="shared" ca="1" si="470"/>
        <v>25000</v>
      </c>
      <c r="O937">
        <f t="shared" ca="1" si="471"/>
        <v>63000</v>
      </c>
      <c r="P937">
        <f t="shared" ca="1" si="472"/>
        <v>63396</v>
      </c>
      <c r="Q937">
        <f ca="1">IF(P937&gt;0,1,0)</f>
        <v>1</v>
      </c>
      <c r="R937">
        <f t="shared" ca="1" si="449"/>
        <v>30</v>
      </c>
      <c r="S937">
        <f t="shared" ca="1" si="450"/>
        <v>3</v>
      </c>
      <c r="T937">
        <f t="shared" ca="1" si="451"/>
        <v>1</v>
      </c>
      <c r="U937">
        <f t="shared" ca="1" si="452"/>
        <v>4</v>
      </c>
      <c r="V937">
        <f t="shared" ca="1" si="453"/>
        <v>10</v>
      </c>
      <c r="X937">
        <f t="shared" si="457"/>
        <v>937</v>
      </c>
      <c r="Y937">
        <f t="shared" si="461"/>
        <v>452</v>
      </c>
      <c r="Z937">
        <f t="shared" si="458"/>
        <v>453</v>
      </c>
      <c r="AA937">
        <f t="shared" si="454"/>
        <v>951</v>
      </c>
      <c r="AB937">
        <f t="shared" si="455"/>
        <v>500</v>
      </c>
      <c r="AM937" t="str">
        <f t="shared" si="456"/>
        <v>201901LP</v>
      </c>
      <c r="AN937">
        <f t="shared" ca="1" si="463"/>
        <v>30.000634920634916</v>
      </c>
      <c r="AO937">
        <f t="shared" ca="1" si="464"/>
        <v>3.0158730158730158</v>
      </c>
      <c r="AP937">
        <f t="shared" ca="1" si="465"/>
        <v>0.95238095238095244</v>
      </c>
      <c r="AQ937">
        <f t="shared" ca="1" si="466"/>
        <v>3.9682539682539679</v>
      </c>
      <c r="AR937">
        <f t="shared" ca="1" si="467"/>
        <v>10</v>
      </c>
      <c r="AS937">
        <f ca="1">P937/J937</f>
        <v>0.14375640595379549</v>
      </c>
    </row>
    <row r="938" spans="1:45" hidden="1" outlineLevel="1" x14ac:dyDescent="0.4">
      <c r="A938">
        <f t="shared" si="445"/>
        <v>201901</v>
      </c>
      <c r="B938" t="s">
        <v>1014</v>
      </c>
      <c r="C938" t="s">
        <v>647</v>
      </c>
      <c r="D938" t="str">
        <f t="shared" ca="1" si="462"/>
        <v>I118</v>
      </c>
      <c r="E938">
        <f t="shared" ca="1" si="446"/>
        <v>10</v>
      </c>
      <c r="F938">
        <f t="shared" ca="1" si="447"/>
        <v>30</v>
      </c>
      <c r="G938" t="str">
        <f t="shared" ca="1" si="459"/>
        <v>S10</v>
      </c>
      <c r="H938" t="str">
        <f t="shared" ca="1" si="460"/>
        <v>S107</v>
      </c>
      <c r="I938">
        <f ca="1">VLOOKUP(D938,PRC!$A$2:$B$21,2,0)*E938</f>
        <v>5300000</v>
      </c>
      <c r="J938">
        <f t="shared" ca="1" si="448"/>
        <v>3444996</v>
      </c>
      <c r="K938">
        <f ca="1">VLOOKUP(D938,PRC!$A$1:$C$21,3,0)*E938</f>
        <v>2226000</v>
      </c>
      <c r="L938">
        <f t="shared" ca="1" si="468"/>
        <v>159000</v>
      </c>
      <c r="M938">
        <f t="shared" ca="1" si="469"/>
        <v>53000</v>
      </c>
      <c r="N938">
        <f t="shared" ca="1" si="470"/>
        <v>159000</v>
      </c>
      <c r="O938">
        <f t="shared" ca="1" si="471"/>
        <v>742000</v>
      </c>
      <c r="P938">
        <f t="shared" ca="1" si="472"/>
        <v>105996</v>
      </c>
      <c r="Q938">
        <f ca="1">IF(P938&gt;0,1,0)</f>
        <v>1</v>
      </c>
      <c r="R938">
        <f t="shared" ca="1" si="449"/>
        <v>35</v>
      </c>
      <c r="S938">
        <f t="shared" ca="1" si="450"/>
        <v>3</v>
      </c>
      <c r="T938">
        <f t="shared" ca="1" si="451"/>
        <v>1</v>
      </c>
      <c r="U938">
        <f t="shared" ca="1" si="452"/>
        <v>3</v>
      </c>
      <c r="V938">
        <f t="shared" ca="1" si="453"/>
        <v>14</v>
      </c>
      <c r="X938">
        <f t="shared" si="457"/>
        <v>938</v>
      </c>
      <c r="Y938">
        <f t="shared" si="461"/>
        <v>452</v>
      </c>
      <c r="Z938">
        <f t="shared" si="458"/>
        <v>453</v>
      </c>
      <c r="AA938">
        <f t="shared" si="454"/>
        <v>951</v>
      </c>
      <c r="AB938">
        <f t="shared" si="455"/>
        <v>500</v>
      </c>
      <c r="AM938" t="str">
        <f t="shared" si="456"/>
        <v>201901LP</v>
      </c>
      <c r="AN938">
        <f t="shared" ca="1" si="463"/>
        <v>35.000075471698111</v>
      </c>
      <c r="AO938">
        <f t="shared" ca="1" si="464"/>
        <v>3</v>
      </c>
      <c r="AP938">
        <f t="shared" ca="1" si="465"/>
        <v>1</v>
      </c>
      <c r="AQ938">
        <f t="shared" ca="1" si="466"/>
        <v>3</v>
      </c>
      <c r="AR938">
        <f t="shared" ca="1" si="467"/>
        <v>14.000000000000002</v>
      </c>
      <c r="AS938">
        <f ca="1">P938/J938</f>
        <v>3.0768105391123821E-2</v>
      </c>
    </row>
    <row r="939" spans="1:45" hidden="1" outlineLevel="1" x14ac:dyDescent="0.4">
      <c r="A939">
        <f t="shared" si="445"/>
        <v>201901</v>
      </c>
      <c r="B939" t="s">
        <v>1015</v>
      </c>
      <c r="C939" t="s">
        <v>647</v>
      </c>
      <c r="D939" t="str">
        <f t="shared" ca="1" si="462"/>
        <v>I115</v>
      </c>
      <c r="E939">
        <f t="shared" ca="1" si="446"/>
        <v>7</v>
      </c>
      <c r="F939">
        <f t="shared" ca="1" si="447"/>
        <v>31</v>
      </c>
      <c r="G939" t="str">
        <f t="shared" ca="1" si="459"/>
        <v>S12</v>
      </c>
      <c r="H939" t="str">
        <f t="shared" ca="1" si="460"/>
        <v>S120</v>
      </c>
      <c r="I939">
        <f ca="1">VLOOKUP(D939,PRC!$A$2:$B$21,2,0)*E939</f>
        <v>35000</v>
      </c>
      <c r="J939">
        <f t="shared" ca="1" si="448"/>
        <v>24496</v>
      </c>
      <c r="K939">
        <f ca="1">VLOOKUP(D939,PRC!$A$1:$C$21,3,0)*E939</f>
        <v>16800</v>
      </c>
      <c r="L939">
        <f t="shared" ca="1" si="468"/>
        <v>1000</v>
      </c>
      <c r="M939">
        <f t="shared" ca="1" si="469"/>
        <v>1000</v>
      </c>
      <c r="N939">
        <f t="shared" ca="1" si="470"/>
        <v>0</v>
      </c>
      <c r="O939">
        <f t="shared" ca="1" si="471"/>
        <v>4000</v>
      </c>
      <c r="P939">
        <f t="shared" ca="1" si="472"/>
        <v>1696</v>
      </c>
      <c r="Q939">
        <f ca="1">IF(P939&gt;0,1,0)</f>
        <v>1</v>
      </c>
      <c r="R939">
        <f t="shared" ca="1" si="449"/>
        <v>30</v>
      </c>
      <c r="S939">
        <f t="shared" ca="1" si="450"/>
        <v>3</v>
      </c>
      <c r="T939">
        <f t="shared" ca="1" si="451"/>
        <v>2</v>
      </c>
      <c r="U939">
        <f t="shared" ca="1" si="452"/>
        <v>1</v>
      </c>
      <c r="V939">
        <f t="shared" ca="1" si="453"/>
        <v>12</v>
      </c>
      <c r="X939">
        <f t="shared" si="457"/>
        <v>939</v>
      </c>
      <c r="Y939">
        <f t="shared" si="461"/>
        <v>452</v>
      </c>
      <c r="Z939">
        <f t="shared" si="458"/>
        <v>453</v>
      </c>
      <c r="AA939">
        <f t="shared" si="454"/>
        <v>951</v>
      </c>
      <c r="AB939">
        <f t="shared" si="455"/>
        <v>500</v>
      </c>
      <c r="AM939" t="str">
        <f t="shared" si="456"/>
        <v>201901LP</v>
      </c>
      <c r="AN939">
        <f t="shared" ca="1" si="463"/>
        <v>30.011428571428567</v>
      </c>
      <c r="AO939">
        <f t="shared" ca="1" si="464"/>
        <v>2.8571428571428572</v>
      </c>
      <c r="AP939">
        <f t="shared" ca="1" si="465"/>
        <v>2.8571428571428572</v>
      </c>
      <c r="AQ939">
        <f t="shared" ca="1" si="466"/>
        <v>0</v>
      </c>
      <c r="AR939">
        <f t="shared" ca="1" si="467"/>
        <v>11.428571428571429</v>
      </c>
      <c r="AS939">
        <f ca="1">P939/J939</f>
        <v>6.9235793598954931E-2</v>
      </c>
    </row>
    <row r="940" spans="1:45" hidden="1" outlineLevel="1" x14ac:dyDescent="0.4">
      <c r="A940">
        <f t="shared" si="445"/>
        <v>201901</v>
      </c>
      <c r="B940" t="s">
        <v>1016</v>
      </c>
      <c r="C940" t="s">
        <v>647</v>
      </c>
      <c r="D940" t="str">
        <f t="shared" ca="1" si="462"/>
        <v>I106</v>
      </c>
      <c r="E940">
        <f t="shared" ca="1" si="446"/>
        <v>8</v>
      </c>
      <c r="F940">
        <f t="shared" ca="1" si="447"/>
        <v>35</v>
      </c>
      <c r="G940" t="str">
        <f t="shared" ca="1" si="459"/>
        <v>S11</v>
      </c>
      <c r="H940" t="str">
        <f t="shared" ca="1" si="460"/>
        <v>S118</v>
      </c>
      <c r="I940">
        <f ca="1">VLOOKUP(D940,PRC!$A$2:$B$21,2,0)*E940</f>
        <v>160000</v>
      </c>
      <c r="J940">
        <f t="shared" ca="1" si="448"/>
        <v>107195.99999999999</v>
      </c>
      <c r="K940">
        <f ca="1">VLOOKUP(D940,PRC!$A$1:$C$21,3,0)*E940</f>
        <v>84800</v>
      </c>
      <c r="L940">
        <f t="shared" ca="1" si="468"/>
        <v>3000</v>
      </c>
      <c r="M940">
        <f t="shared" ca="1" si="469"/>
        <v>2000</v>
      </c>
      <c r="N940">
        <f t="shared" ca="1" si="470"/>
        <v>3000</v>
      </c>
      <c r="O940">
        <f t="shared" ca="1" si="471"/>
        <v>16000</v>
      </c>
      <c r="P940">
        <f t="shared" ca="1" si="472"/>
        <v>-1604.0000000000146</v>
      </c>
      <c r="Q940">
        <f ca="1">IF(P940&gt;0,1,0)</f>
        <v>0</v>
      </c>
      <c r="R940">
        <f t="shared" ca="1" si="449"/>
        <v>33</v>
      </c>
      <c r="S940">
        <f t="shared" ca="1" si="450"/>
        <v>2</v>
      </c>
      <c r="T940">
        <f t="shared" ca="1" si="451"/>
        <v>1</v>
      </c>
      <c r="U940">
        <f t="shared" ca="1" si="452"/>
        <v>2</v>
      </c>
      <c r="V940">
        <f t="shared" ca="1" si="453"/>
        <v>10</v>
      </c>
      <c r="X940">
        <f t="shared" si="457"/>
        <v>940</v>
      </c>
      <c r="Y940">
        <f t="shared" si="461"/>
        <v>452</v>
      </c>
      <c r="Z940">
        <f t="shared" si="458"/>
        <v>453</v>
      </c>
      <c r="AA940">
        <f t="shared" si="454"/>
        <v>951</v>
      </c>
      <c r="AB940">
        <f t="shared" si="455"/>
        <v>500</v>
      </c>
      <c r="AM940" t="str">
        <f t="shared" si="456"/>
        <v>201901LP</v>
      </c>
      <c r="AN940">
        <f t="shared" ca="1" si="463"/>
        <v>33.002500000000012</v>
      </c>
      <c r="AO940">
        <f t="shared" ca="1" si="464"/>
        <v>1.875</v>
      </c>
      <c r="AP940">
        <f t="shared" ca="1" si="465"/>
        <v>1.25</v>
      </c>
      <c r="AQ940">
        <f t="shared" ca="1" si="466"/>
        <v>1.875</v>
      </c>
      <c r="AR940">
        <f t="shared" ca="1" si="467"/>
        <v>10</v>
      </c>
      <c r="AS940">
        <f ca="1">P940/J940</f>
        <v>-1.4963244897197794E-2</v>
      </c>
    </row>
    <row r="941" spans="1:45" hidden="1" outlineLevel="1" x14ac:dyDescent="0.4">
      <c r="A941">
        <f t="shared" si="445"/>
        <v>201901</v>
      </c>
      <c r="B941" t="s">
        <v>1017</v>
      </c>
      <c r="C941" t="s">
        <v>647</v>
      </c>
      <c r="D941" t="str">
        <f t="shared" ca="1" si="462"/>
        <v>I113</v>
      </c>
      <c r="E941">
        <f t="shared" ca="1" si="446"/>
        <v>6</v>
      </c>
      <c r="F941">
        <f t="shared" ca="1" si="447"/>
        <v>34</v>
      </c>
      <c r="G941" t="str">
        <f t="shared" ca="1" si="459"/>
        <v>S12</v>
      </c>
      <c r="H941" t="str">
        <f t="shared" ca="1" si="460"/>
        <v>S120</v>
      </c>
      <c r="I941">
        <f ca="1">VLOOKUP(D941,PRC!$A$2:$B$21,2,0)*E941</f>
        <v>4020000</v>
      </c>
      <c r="J941">
        <f t="shared" ca="1" si="448"/>
        <v>2813996</v>
      </c>
      <c r="K941">
        <f ca="1">VLOOKUP(D941,PRC!$A$1:$C$21,3,0)*E941</f>
        <v>1809000</v>
      </c>
      <c r="L941">
        <f t="shared" ca="1" si="468"/>
        <v>80000</v>
      </c>
      <c r="M941">
        <f t="shared" ca="1" si="469"/>
        <v>121000</v>
      </c>
      <c r="N941">
        <f t="shared" ca="1" si="470"/>
        <v>201000</v>
      </c>
      <c r="O941">
        <f t="shared" ca="1" si="471"/>
        <v>482000</v>
      </c>
      <c r="P941">
        <f t="shared" ca="1" si="472"/>
        <v>120996</v>
      </c>
      <c r="Q941">
        <f ca="1">IF(P941&gt;0,1,0)</f>
        <v>1</v>
      </c>
      <c r="R941">
        <f t="shared" ca="1" si="449"/>
        <v>30</v>
      </c>
      <c r="S941">
        <f t="shared" ca="1" si="450"/>
        <v>2</v>
      </c>
      <c r="T941">
        <f t="shared" ca="1" si="451"/>
        <v>3</v>
      </c>
      <c r="U941">
        <f t="shared" ca="1" si="452"/>
        <v>5</v>
      </c>
      <c r="V941">
        <f t="shared" ca="1" si="453"/>
        <v>12</v>
      </c>
      <c r="X941">
        <f t="shared" si="457"/>
        <v>941</v>
      </c>
      <c r="Y941">
        <f t="shared" si="461"/>
        <v>452</v>
      </c>
      <c r="Z941">
        <f t="shared" si="458"/>
        <v>453</v>
      </c>
      <c r="AA941">
        <f t="shared" si="454"/>
        <v>951</v>
      </c>
      <c r="AB941">
        <f t="shared" si="455"/>
        <v>500</v>
      </c>
      <c r="AM941" t="str">
        <f t="shared" si="456"/>
        <v>201901LP</v>
      </c>
      <c r="AN941">
        <f t="shared" ca="1" si="463"/>
        <v>30.000099502487565</v>
      </c>
      <c r="AO941">
        <f t="shared" ca="1" si="464"/>
        <v>1.9900497512437811</v>
      </c>
      <c r="AP941">
        <f t="shared" ca="1" si="465"/>
        <v>3.0099502487562191</v>
      </c>
      <c r="AQ941">
        <f t="shared" ca="1" si="466"/>
        <v>5</v>
      </c>
      <c r="AR941">
        <f t="shared" ca="1" si="467"/>
        <v>11.990049751243781</v>
      </c>
      <c r="AS941">
        <f ca="1">P941/J941</f>
        <v>4.299792892385064E-2</v>
      </c>
    </row>
    <row r="942" spans="1:45" hidden="1" outlineLevel="1" x14ac:dyDescent="0.4">
      <c r="A942">
        <f t="shared" si="445"/>
        <v>201901</v>
      </c>
      <c r="B942" t="s">
        <v>1018</v>
      </c>
      <c r="C942" t="s">
        <v>647</v>
      </c>
      <c r="D942" t="str">
        <f t="shared" ca="1" si="462"/>
        <v>I106</v>
      </c>
      <c r="E942">
        <f t="shared" ca="1" si="446"/>
        <v>9</v>
      </c>
      <c r="F942">
        <f t="shared" ca="1" si="447"/>
        <v>32</v>
      </c>
      <c r="G942" t="str">
        <f t="shared" ca="1" si="459"/>
        <v>S11</v>
      </c>
      <c r="H942" t="str">
        <f t="shared" ca="1" si="460"/>
        <v>S110</v>
      </c>
      <c r="I942">
        <f ca="1">VLOOKUP(D942,PRC!$A$2:$B$21,2,0)*E942</f>
        <v>180000</v>
      </c>
      <c r="J942">
        <f t="shared" ca="1" si="448"/>
        <v>116996</v>
      </c>
      <c r="K942">
        <f ca="1">VLOOKUP(D942,PRC!$A$1:$C$21,3,0)*E942</f>
        <v>95400</v>
      </c>
      <c r="L942">
        <f t="shared" ca="1" si="468"/>
        <v>5000</v>
      </c>
      <c r="M942">
        <f t="shared" ca="1" si="469"/>
        <v>2000</v>
      </c>
      <c r="N942">
        <f t="shared" ca="1" si="470"/>
        <v>9000</v>
      </c>
      <c r="O942">
        <f t="shared" ca="1" si="471"/>
        <v>27000</v>
      </c>
      <c r="P942">
        <f t="shared" ca="1" si="472"/>
        <v>-21404</v>
      </c>
      <c r="Q942">
        <f ca="1">IF(P942&gt;0,1,0)</f>
        <v>0</v>
      </c>
      <c r="R942">
        <f t="shared" ca="1" si="449"/>
        <v>35</v>
      </c>
      <c r="S942">
        <f t="shared" ca="1" si="450"/>
        <v>3</v>
      </c>
      <c r="T942">
        <f t="shared" ca="1" si="451"/>
        <v>1</v>
      </c>
      <c r="U942">
        <f t="shared" ca="1" si="452"/>
        <v>5</v>
      </c>
      <c r="V942">
        <f t="shared" ca="1" si="453"/>
        <v>15</v>
      </c>
      <c r="X942">
        <f t="shared" si="457"/>
        <v>942</v>
      </c>
      <c r="Y942">
        <f t="shared" si="461"/>
        <v>452</v>
      </c>
      <c r="Z942">
        <f t="shared" si="458"/>
        <v>453</v>
      </c>
      <c r="AA942">
        <f t="shared" si="454"/>
        <v>951</v>
      </c>
      <c r="AB942">
        <f t="shared" si="455"/>
        <v>500</v>
      </c>
      <c r="AM942" t="str">
        <f t="shared" si="456"/>
        <v>201901LP</v>
      </c>
      <c r="AN942">
        <f t="shared" ca="1" si="463"/>
        <v>35.002222222222223</v>
      </c>
      <c r="AO942">
        <f t="shared" ca="1" si="464"/>
        <v>2.7777777777777777</v>
      </c>
      <c r="AP942">
        <f t="shared" ca="1" si="465"/>
        <v>1.1111111111111112</v>
      </c>
      <c r="AQ942">
        <f t="shared" ca="1" si="466"/>
        <v>5</v>
      </c>
      <c r="AR942">
        <f t="shared" ca="1" si="467"/>
        <v>15</v>
      </c>
      <c r="AS942">
        <f ca="1">P942/J942</f>
        <v>-0.18294642551882115</v>
      </c>
    </row>
    <row r="943" spans="1:45" hidden="1" outlineLevel="1" x14ac:dyDescent="0.4">
      <c r="A943">
        <f t="shared" si="445"/>
        <v>201901</v>
      </c>
      <c r="B943" t="s">
        <v>1019</v>
      </c>
      <c r="C943" t="s">
        <v>647</v>
      </c>
      <c r="D943" t="str">
        <f t="shared" ca="1" si="462"/>
        <v>I116</v>
      </c>
      <c r="E943">
        <f t="shared" ca="1" si="446"/>
        <v>7</v>
      </c>
      <c r="F943">
        <f t="shared" ca="1" si="447"/>
        <v>33</v>
      </c>
      <c r="G943" t="str">
        <f t="shared" ca="1" si="459"/>
        <v>S10</v>
      </c>
      <c r="H943" t="str">
        <f t="shared" ca="1" si="460"/>
        <v>S101</v>
      </c>
      <c r="I943">
        <f ca="1">VLOOKUP(D943,PRC!$A$2:$B$21,2,0)*E943</f>
        <v>10220000</v>
      </c>
      <c r="J943">
        <f t="shared" ca="1" si="448"/>
        <v>6949595.9999999991</v>
      </c>
      <c r="K943">
        <f ca="1">VLOOKUP(D943,PRC!$A$1:$C$21,3,0)*E943</f>
        <v>6132000</v>
      </c>
      <c r="L943">
        <f t="shared" ca="1" si="468"/>
        <v>204000</v>
      </c>
      <c r="M943">
        <f t="shared" ca="1" si="469"/>
        <v>102000</v>
      </c>
      <c r="N943">
        <f t="shared" ca="1" si="470"/>
        <v>102000</v>
      </c>
      <c r="O943">
        <f t="shared" ca="1" si="471"/>
        <v>1124000</v>
      </c>
      <c r="P943">
        <f t="shared" ca="1" si="472"/>
        <v>-714404.00000000093</v>
      </c>
      <c r="Q943">
        <f ca="1">IF(P943&gt;0,1,0)</f>
        <v>0</v>
      </c>
      <c r="R943">
        <f t="shared" ca="1" si="449"/>
        <v>32</v>
      </c>
      <c r="S943">
        <f t="shared" ca="1" si="450"/>
        <v>2</v>
      </c>
      <c r="T943">
        <f t="shared" ca="1" si="451"/>
        <v>1</v>
      </c>
      <c r="U943">
        <f t="shared" ca="1" si="452"/>
        <v>1</v>
      </c>
      <c r="V943">
        <f t="shared" ca="1" si="453"/>
        <v>11</v>
      </c>
      <c r="X943">
        <f t="shared" si="457"/>
        <v>943</v>
      </c>
      <c r="Y943">
        <f t="shared" si="461"/>
        <v>452</v>
      </c>
      <c r="Z943">
        <f t="shared" si="458"/>
        <v>453</v>
      </c>
      <c r="AA943">
        <f t="shared" si="454"/>
        <v>951</v>
      </c>
      <c r="AB943">
        <f t="shared" si="455"/>
        <v>500</v>
      </c>
      <c r="AM943" t="str">
        <f t="shared" si="456"/>
        <v>201901LP</v>
      </c>
      <c r="AN943">
        <f t="shared" ca="1" si="463"/>
        <v>32.000039138943258</v>
      </c>
      <c r="AO943">
        <f t="shared" ca="1" si="464"/>
        <v>1.9960861056751469</v>
      </c>
      <c r="AP943">
        <f t="shared" ca="1" si="465"/>
        <v>0.99804305283757344</v>
      </c>
      <c r="AQ943">
        <f t="shared" ca="1" si="466"/>
        <v>0.99804305283757344</v>
      </c>
      <c r="AR943">
        <f t="shared" ca="1" si="467"/>
        <v>10.998043052837573</v>
      </c>
      <c r="AS943">
        <f ca="1">P943/J943</f>
        <v>-0.10279791803725008</v>
      </c>
    </row>
    <row r="944" spans="1:45" hidden="1" outlineLevel="1" x14ac:dyDescent="0.4">
      <c r="A944">
        <f t="shared" si="445"/>
        <v>201901</v>
      </c>
      <c r="B944" t="s">
        <v>1020</v>
      </c>
      <c r="C944" t="s">
        <v>647</v>
      </c>
      <c r="D944" t="str">
        <f t="shared" ca="1" si="462"/>
        <v>I116</v>
      </c>
      <c r="E944">
        <f t="shared" ca="1" si="446"/>
        <v>10</v>
      </c>
      <c r="F944">
        <f t="shared" ca="1" si="447"/>
        <v>30</v>
      </c>
      <c r="G944" t="str">
        <f t="shared" ca="1" si="459"/>
        <v>S11</v>
      </c>
      <c r="H944" t="str">
        <f t="shared" ca="1" si="460"/>
        <v>S118</v>
      </c>
      <c r="I944">
        <f ca="1">VLOOKUP(D944,PRC!$A$2:$B$21,2,0)*E944</f>
        <v>14600000</v>
      </c>
      <c r="J944">
        <f t="shared" ca="1" si="448"/>
        <v>9635995.9999999981</v>
      </c>
      <c r="K944">
        <f ca="1">VLOOKUP(D944,PRC!$A$1:$C$21,3,0)*E944</f>
        <v>8760000</v>
      </c>
      <c r="L944">
        <f t="shared" ca="1" si="468"/>
        <v>438000</v>
      </c>
      <c r="M944">
        <f t="shared" ca="1" si="469"/>
        <v>146000</v>
      </c>
      <c r="N944">
        <f t="shared" ca="1" si="470"/>
        <v>584000</v>
      </c>
      <c r="O944">
        <f t="shared" ca="1" si="471"/>
        <v>1460000</v>
      </c>
      <c r="P944">
        <f t="shared" ca="1" si="472"/>
        <v>-1752004.0000000019</v>
      </c>
      <c r="Q944">
        <f ca="1">IF(P944&gt;0,1,0)</f>
        <v>0</v>
      </c>
      <c r="R944">
        <f t="shared" ca="1" si="449"/>
        <v>34</v>
      </c>
      <c r="S944">
        <f t="shared" ca="1" si="450"/>
        <v>3</v>
      </c>
      <c r="T944">
        <f t="shared" ca="1" si="451"/>
        <v>1</v>
      </c>
      <c r="U944">
        <f t="shared" ca="1" si="452"/>
        <v>4</v>
      </c>
      <c r="V944">
        <f t="shared" ca="1" si="453"/>
        <v>10</v>
      </c>
      <c r="X944">
        <f t="shared" si="457"/>
        <v>944</v>
      </c>
      <c r="Y944">
        <f t="shared" si="461"/>
        <v>452</v>
      </c>
      <c r="Z944">
        <f t="shared" si="458"/>
        <v>453</v>
      </c>
      <c r="AA944">
        <f t="shared" si="454"/>
        <v>951</v>
      </c>
      <c r="AB944">
        <f t="shared" si="455"/>
        <v>500</v>
      </c>
      <c r="AM944" t="str">
        <f t="shared" si="456"/>
        <v>201901LP</v>
      </c>
      <c r="AN944">
        <f t="shared" ca="1" si="463"/>
        <v>34.00002739726029</v>
      </c>
      <c r="AO944">
        <f t="shared" ca="1" si="464"/>
        <v>3</v>
      </c>
      <c r="AP944">
        <f t="shared" ca="1" si="465"/>
        <v>1</v>
      </c>
      <c r="AQ944">
        <f t="shared" ca="1" si="466"/>
        <v>4</v>
      </c>
      <c r="AR944">
        <f t="shared" ca="1" si="467"/>
        <v>10</v>
      </c>
      <c r="AS944">
        <f ca="1">P944/J944</f>
        <v>-0.18181867240293606</v>
      </c>
    </row>
    <row r="945" spans="1:51" hidden="1" outlineLevel="1" x14ac:dyDescent="0.4">
      <c r="A945">
        <f t="shared" si="445"/>
        <v>201901</v>
      </c>
      <c r="B945" t="s">
        <v>1021</v>
      </c>
      <c r="C945" t="s">
        <v>647</v>
      </c>
      <c r="D945" t="str">
        <f t="shared" ca="1" si="462"/>
        <v>I109</v>
      </c>
      <c r="E945">
        <f t="shared" ca="1" si="446"/>
        <v>6</v>
      </c>
      <c r="F945">
        <f t="shared" ca="1" si="447"/>
        <v>35</v>
      </c>
      <c r="G945" t="str">
        <f t="shared" ca="1" si="459"/>
        <v>S11</v>
      </c>
      <c r="H945" t="str">
        <f t="shared" ca="1" si="460"/>
        <v>S113</v>
      </c>
      <c r="I945">
        <f ca="1">VLOOKUP(D945,PRC!$A$2:$B$21,2,0)*E945</f>
        <v>3000000</v>
      </c>
      <c r="J945">
        <f t="shared" ca="1" si="448"/>
        <v>2099996</v>
      </c>
      <c r="K945">
        <f ca="1">VLOOKUP(D945,PRC!$A$1:$C$21,3,0)*E945</f>
        <v>1200000</v>
      </c>
      <c r="L945">
        <f t="shared" ca="1" si="468"/>
        <v>60000</v>
      </c>
      <c r="M945">
        <f t="shared" ca="1" si="469"/>
        <v>60000</v>
      </c>
      <c r="N945">
        <f t="shared" ca="1" si="470"/>
        <v>150000</v>
      </c>
      <c r="O945">
        <f t="shared" ca="1" si="471"/>
        <v>390000</v>
      </c>
      <c r="P945">
        <f t="shared" ca="1" si="472"/>
        <v>239996</v>
      </c>
      <c r="Q945">
        <f ca="1">IF(P945&gt;0,1,0)</f>
        <v>1</v>
      </c>
      <c r="R945">
        <f t="shared" ca="1" si="449"/>
        <v>30</v>
      </c>
      <c r="S945">
        <f t="shared" ca="1" si="450"/>
        <v>2</v>
      </c>
      <c r="T945">
        <f t="shared" ca="1" si="451"/>
        <v>2</v>
      </c>
      <c r="U945">
        <f t="shared" ca="1" si="452"/>
        <v>5</v>
      </c>
      <c r="V945">
        <f t="shared" ca="1" si="453"/>
        <v>13</v>
      </c>
      <c r="X945">
        <f t="shared" si="457"/>
        <v>945</v>
      </c>
      <c r="Y945">
        <f t="shared" si="461"/>
        <v>452</v>
      </c>
      <c r="Z945">
        <f t="shared" si="458"/>
        <v>453</v>
      </c>
      <c r="AA945">
        <f t="shared" si="454"/>
        <v>951</v>
      </c>
      <c r="AB945">
        <f t="shared" si="455"/>
        <v>500</v>
      </c>
      <c r="AM945" t="str">
        <f t="shared" si="456"/>
        <v>201901LP</v>
      </c>
      <c r="AN945">
        <f t="shared" ca="1" si="463"/>
        <v>30.000133333333334</v>
      </c>
      <c r="AO945">
        <f t="shared" ca="1" si="464"/>
        <v>2</v>
      </c>
      <c r="AP945">
        <f t="shared" ca="1" si="465"/>
        <v>2</v>
      </c>
      <c r="AQ945">
        <f t="shared" ca="1" si="466"/>
        <v>5</v>
      </c>
      <c r="AR945">
        <f t="shared" ca="1" si="467"/>
        <v>13</v>
      </c>
      <c r="AS945">
        <f ca="1">P945/J945</f>
        <v>0.11428402720767088</v>
      </c>
    </row>
    <row r="946" spans="1:51" hidden="1" outlineLevel="1" x14ac:dyDescent="0.4">
      <c r="A946">
        <f t="shared" si="445"/>
        <v>201901</v>
      </c>
      <c r="B946" t="s">
        <v>1022</v>
      </c>
      <c r="C946" t="s">
        <v>647</v>
      </c>
      <c r="D946" t="str">
        <f t="shared" ca="1" si="462"/>
        <v>I105</v>
      </c>
      <c r="E946">
        <f t="shared" ca="1" si="446"/>
        <v>9</v>
      </c>
      <c r="F946">
        <f t="shared" ca="1" si="447"/>
        <v>33</v>
      </c>
      <c r="G946" t="str">
        <f t="shared" ca="1" si="459"/>
        <v>S11</v>
      </c>
      <c r="H946" t="str">
        <f t="shared" ca="1" si="460"/>
        <v>S113</v>
      </c>
      <c r="I946">
        <f ca="1">VLOOKUP(D946,PRC!$A$2:$B$21,2,0)*E946</f>
        <v>900000</v>
      </c>
      <c r="J946">
        <f t="shared" ca="1" si="448"/>
        <v>611996</v>
      </c>
      <c r="K946">
        <f ca="1">VLOOKUP(D946,PRC!$A$1:$C$21,3,0)*E946</f>
        <v>531000</v>
      </c>
      <c r="L946">
        <f t="shared" ca="1" si="468"/>
        <v>27000</v>
      </c>
      <c r="M946">
        <f t="shared" ca="1" si="469"/>
        <v>9000</v>
      </c>
      <c r="N946">
        <f t="shared" ca="1" si="470"/>
        <v>45000</v>
      </c>
      <c r="O946">
        <f t="shared" ca="1" si="471"/>
        <v>99000</v>
      </c>
      <c r="P946">
        <f t="shared" ca="1" si="472"/>
        <v>-99004</v>
      </c>
      <c r="Q946">
        <f ca="1">IF(P946&gt;0,1,0)</f>
        <v>0</v>
      </c>
      <c r="R946">
        <f t="shared" ca="1" si="449"/>
        <v>32</v>
      </c>
      <c r="S946">
        <f t="shared" ca="1" si="450"/>
        <v>3</v>
      </c>
      <c r="T946">
        <f t="shared" ca="1" si="451"/>
        <v>1</v>
      </c>
      <c r="U946">
        <f t="shared" ca="1" si="452"/>
        <v>5</v>
      </c>
      <c r="V946">
        <f t="shared" ca="1" si="453"/>
        <v>11</v>
      </c>
      <c r="X946">
        <f t="shared" si="457"/>
        <v>946</v>
      </c>
      <c r="Y946">
        <f t="shared" si="461"/>
        <v>452</v>
      </c>
      <c r="Z946">
        <f t="shared" si="458"/>
        <v>453</v>
      </c>
      <c r="AA946">
        <f t="shared" si="454"/>
        <v>951</v>
      </c>
      <c r="AB946">
        <f t="shared" si="455"/>
        <v>500</v>
      </c>
      <c r="AM946" t="str">
        <f t="shared" si="456"/>
        <v>201901LP</v>
      </c>
      <c r="AN946">
        <f t="shared" ca="1" si="463"/>
        <v>32.00044444444444</v>
      </c>
      <c r="AO946">
        <f t="shared" ca="1" si="464"/>
        <v>3</v>
      </c>
      <c r="AP946">
        <f t="shared" ca="1" si="465"/>
        <v>1</v>
      </c>
      <c r="AQ946">
        <f t="shared" ca="1" si="466"/>
        <v>5</v>
      </c>
      <c r="AR946">
        <f t="shared" ca="1" si="467"/>
        <v>11</v>
      </c>
      <c r="AS946">
        <f ca="1">P946/J946</f>
        <v>-0.16177229916535402</v>
      </c>
    </row>
    <row r="947" spans="1:51" hidden="1" outlineLevel="1" x14ac:dyDescent="0.4">
      <c r="A947">
        <f t="shared" si="445"/>
        <v>201901</v>
      </c>
      <c r="B947" t="s">
        <v>1023</v>
      </c>
      <c r="C947" t="s">
        <v>647</v>
      </c>
      <c r="D947" t="str">
        <f t="shared" ca="1" si="462"/>
        <v>I113</v>
      </c>
      <c r="E947">
        <f t="shared" ca="1" si="446"/>
        <v>8</v>
      </c>
      <c r="F947">
        <f t="shared" ca="1" si="447"/>
        <v>35</v>
      </c>
      <c r="G947" t="str">
        <f t="shared" ca="1" si="459"/>
        <v>S11</v>
      </c>
      <c r="H947" t="str">
        <f t="shared" ca="1" si="460"/>
        <v>S111</v>
      </c>
      <c r="I947">
        <f ca="1">VLOOKUP(D947,PRC!$A$2:$B$21,2,0)*E947</f>
        <v>5360000</v>
      </c>
      <c r="J947">
        <f t="shared" ca="1" si="448"/>
        <v>3483996</v>
      </c>
      <c r="K947">
        <f ca="1">VLOOKUP(D947,PRC!$A$1:$C$21,3,0)*E947</f>
        <v>2412000</v>
      </c>
      <c r="L947">
        <f t="shared" ca="1" si="468"/>
        <v>107000</v>
      </c>
      <c r="M947">
        <f t="shared" ca="1" si="469"/>
        <v>161000</v>
      </c>
      <c r="N947">
        <f t="shared" ca="1" si="470"/>
        <v>107000</v>
      </c>
      <c r="O947">
        <f t="shared" ca="1" si="471"/>
        <v>804000</v>
      </c>
      <c r="P947">
        <f t="shared" ca="1" si="472"/>
        <v>-107004</v>
      </c>
      <c r="Q947">
        <f ca="1">IF(P947&gt;0,1,0)</f>
        <v>0</v>
      </c>
      <c r="R947">
        <f t="shared" ca="1" si="449"/>
        <v>35</v>
      </c>
      <c r="S947">
        <f t="shared" ca="1" si="450"/>
        <v>2</v>
      </c>
      <c r="T947">
        <f t="shared" ca="1" si="451"/>
        <v>3</v>
      </c>
      <c r="U947">
        <f t="shared" ca="1" si="452"/>
        <v>2</v>
      </c>
      <c r="V947">
        <f t="shared" ca="1" si="453"/>
        <v>15</v>
      </c>
      <c r="X947">
        <f t="shared" si="457"/>
        <v>947</v>
      </c>
      <c r="Y947">
        <f t="shared" si="461"/>
        <v>452</v>
      </c>
      <c r="Z947">
        <f t="shared" si="458"/>
        <v>453</v>
      </c>
      <c r="AA947">
        <f t="shared" si="454"/>
        <v>951</v>
      </c>
      <c r="AB947">
        <f t="shared" si="455"/>
        <v>500</v>
      </c>
      <c r="AM947" t="str">
        <f t="shared" si="456"/>
        <v>201901LP</v>
      </c>
      <c r="AN947">
        <f t="shared" ca="1" si="463"/>
        <v>35.000074626865675</v>
      </c>
      <c r="AO947">
        <f t="shared" ca="1" si="464"/>
        <v>1.9962686567164181</v>
      </c>
      <c r="AP947">
        <f t="shared" ca="1" si="465"/>
        <v>3.0037313432835822</v>
      </c>
      <c r="AQ947">
        <f t="shared" ca="1" si="466"/>
        <v>1.9962686567164181</v>
      </c>
      <c r="AR947">
        <f t="shared" ca="1" si="467"/>
        <v>15</v>
      </c>
      <c r="AS947">
        <f ca="1">P947/J947</f>
        <v>-3.0713008855348858E-2</v>
      </c>
    </row>
    <row r="948" spans="1:51" hidden="1" outlineLevel="1" x14ac:dyDescent="0.4">
      <c r="A948">
        <f t="shared" si="445"/>
        <v>201901</v>
      </c>
      <c r="B948" t="s">
        <v>1024</v>
      </c>
      <c r="C948" t="s">
        <v>647</v>
      </c>
      <c r="D948" t="str">
        <f t="shared" ca="1" si="462"/>
        <v>I110</v>
      </c>
      <c r="E948">
        <f t="shared" ca="1" si="446"/>
        <v>7</v>
      </c>
      <c r="F948">
        <f t="shared" ca="1" si="447"/>
        <v>34</v>
      </c>
      <c r="G948" t="str">
        <f t="shared" ca="1" si="459"/>
        <v>S11</v>
      </c>
      <c r="H948" t="str">
        <f t="shared" ca="1" si="460"/>
        <v>S112</v>
      </c>
      <c r="I948">
        <f ca="1">VLOOKUP(D948,PRC!$A$2:$B$21,2,0)*E948</f>
        <v>2100000</v>
      </c>
      <c r="J948">
        <f t="shared" ca="1" si="448"/>
        <v>1385995.9999999998</v>
      </c>
      <c r="K948">
        <f ca="1">VLOOKUP(D948,PRC!$A$1:$C$21,3,0)*E948</f>
        <v>966000</v>
      </c>
      <c r="L948">
        <f t="shared" ca="1" si="468"/>
        <v>42000</v>
      </c>
      <c r="M948">
        <f t="shared" ca="1" si="469"/>
        <v>21000</v>
      </c>
      <c r="N948">
        <f t="shared" ca="1" si="470"/>
        <v>21000</v>
      </c>
      <c r="O948">
        <f t="shared" ca="1" si="471"/>
        <v>315000</v>
      </c>
      <c r="P948">
        <f t="shared" ca="1" si="472"/>
        <v>20995.999999999767</v>
      </c>
      <c r="Q948">
        <f ca="1">IF(P948&gt;0,1,0)</f>
        <v>1</v>
      </c>
      <c r="R948">
        <f t="shared" ca="1" si="449"/>
        <v>34</v>
      </c>
      <c r="S948">
        <f t="shared" ca="1" si="450"/>
        <v>2</v>
      </c>
      <c r="T948">
        <f t="shared" ca="1" si="451"/>
        <v>1</v>
      </c>
      <c r="U948">
        <f t="shared" ca="1" si="452"/>
        <v>1</v>
      </c>
      <c r="V948">
        <f t="shared" ca="1" si="453"/>
        <v>15</v>
      </c>
      <c r="X948">
        <f t="shared" si="457"/>
        <v>948</v>
      </c>
      <c r="Y948">
        <f t="shared" si="461"/>
        <v>452</v>
      </c>
      <c r="Z948">
        <f t="shared" si="458"/>
        <v>453</v>
      </c>
      <c r="AA948">
        <f t="shared" si="454"/>
        <v>951</v>
      </c>
      <c r="AB948">
        <f t="shared" si="455"/>
        <v>500</v>
      </c>
      <c r="AM948" t="str">
        <f t="shared" si="456"/>
        <v>201901LP</v>
      </c>
      <c r="AN948">
        <f t="shared" ca="1" si="463"/>
        <v>34.000190476190483</v>
      </c>
      <c r="AO948">
        <f t="shared" ca="1" si="464"/>
        <v>2</v>
      </c>
      <c r="AP948">
        <f t="shared" ca="1" si="465"/>
        <v>1</v>
      </c>
      <c r="AQ948">
        <f t="shared" ca="1" si="466"/>
        <v>1</v>
      </c>
      <c r="AR948">
        <f t="shared" ca="1" si="467"/>
        <v>15</v>
      </c>
      <c r="AS948">
        <f ca="1">P948/J948</f>
        <v>1.5148672867742598E-2</v>
      </c>
    </row>
    <row r="949" spans="1:51" hidden="1" outlineLevel="1" x14ac:dyDescent="0.4">
      <c r="A949">
        <f t="shared" si="445"/>
        <v>201901</v>
      </c>
      <c r="B949" t="s">
        <v>1025</v>
      </c>
      <c r="C949" t="s">
        <v>647</v>
      </c>
      <c r="D949" t="str">
        <f t="shared" ca="1" si="462"/>
        <v>I109</v>
      </c>
      <c r="E949">
        <f t="shared" ca="1" si="446"/>
        <v>10</v>
      </c>
      <c r="F949">
        <f t="shared" ca="1" si="447"/>
        <v>33</v>
      </c>
      <c r="G949" t="str">
        <f t="shared" ca="1" si="459"/>
        <v>S11</v>
      </c>
      <c r="H949" t="str">
        <f t="shared" ca="1" si="460"/>
        <v>S112</v>
      </c>
      <c r="I949">
        <f ca="1">VLOOKUP(D949,PRC!$A$2:$B$21,2,0)*E949</f>
        <v>5000000</v>
      </c>
      <c r="J949">
        <f t="shared" ca="1" si="448"/>
        <v>3349995.9999999995</v>
      </c>
      <c r="K949">
        <f ca="1">VLOOKUP(D949,PRC!$A$1:$C$21,3,0)*E949</f>
        <v>2000000</v>
      </c>
      <c r="L949">
        <f t="shared" ca="1" si="468"/>
        <v>100000</v>
      </c>
      <c r="M949">
        <f t="shared" ca="1" si="469"/>
        <v>100000</v>
      </c>
      <c r="N949">
        <f t="shared" ca="1" si="470"/>
        <v>50000</v>
      </c>
      <c r="O949">
        <f t="shared" ca="1" si="471"/>
        <v>750000</v>
      </c>
      <c r="P949">
        <f t="shared" ca="1" si="472"/>
        <v>349995.99999999953</v>
      </c>
      <c r="Q949">
        <f ca="1">IF(P949&gt;0,1,0)</f>
        <v>1</v>
      </c>
      <c r="R949">
        <f t="shared" ca="1" si="449"/>
        <v>33</v>
      </c>
      <c r="S949">
        <f t="shared" ca="1" si="450"/>
        <v>2</v>
      </c>
      <c r="T949">
        <f t="shared" ca="1" si="451"/>
        <v>2</v>
      </c>
      <c r="U949">
        <f t="shared" ca="1" si="452"/>
        <v>1</v>
      </c>
      <c r="V949">
        <f t="shared" ca="1" si="453"/>
        <v>15</v>
      </c>
      <c r="X949">
        <f t="shared" si="457"/>
        <v>949</v>
      </c>
      <c r="Y949">
        <f t="shared" si="461"/>
        <v>452</v>
      </c>
      <c r="Z949">
        <f t="shared" si="458"/>
        <v>453</v>
      </c>
      <c r="AA949">
        <f t="shared" si="454"/>
        <v>951</v>
      </c>
      <c r="AB949">
        <f t="shared" si="455"/>
        <v>500</v>
      </c>
      <c r="AM949" t="str">
        <f t="shared" si="456"/>
        <v>201901LP</v>
      </c>
      <c r="AN949">
        <f t="shared" ca="1" si="463"/>
        <v>33.000080000000011</v>
      </c>
      <c r="AO949">
        <f t="shared" ca="1" si="464"/>
        <v>2</v>
      </c>
      <c r="AP949">
        <f t="shared" ca="1" si="465"/>
        <v>2</v>
      </c>
      <c r="AQ949">
        <f t="shared" ca="1" si="466"/>
        <v>1</v>
      </c>
      <c r="AR949">
        <f t="shared" ca="1" si="467"/>
        <v>15</v>
      </c>
      <c r="AS949">
        <f ca="1">P949/J949</f>
        <v>0.10447654265855827</v>
      </c>
    </row>
    <row r="950" spans="1:51" hidden="1" outlineLevel="1" x14ac:dyDescent="0.4">
      <c r="A950">
        <f t="shared" si="445"/>
        <v>201901</v>
      </c>
      <c r="B950" t="s">
        <v>1026</v>
      </c>
      <c r="C950" t="s">
        <v>647</v>
      </c>
      <c r="D950" t="str">
        <f t="shared" ca="1" si="462"/>
        <v>I108</v>
      </c>
      <c r="E950">
        <f t="shared" ca="1" si="446"/>
        <v>10</v>
      </c>
      <c r="F950">
        <f t="shared" ca="1" si="447"/>
        <v>32</v>
      </c>
      <c r="G950" t="str">
        <f t="shared" ca="1" si="459"/>
        <v>S11</v>
      </c>
      <c r="H950" t="str">
        <f t="shared" ca="1" si="460"/>
        <v>S117</v>
      </c>
      <c r="I950">
        <f ca="1">VLOOKUP(D950,PRC!$A$2:$B$21,2,0)*E950</f>
        <v>400000</v>
      </c>
      <c r="J950">
        <f t="shared" ca="1" si="448"/>
        <v>263995.99999999994</v>
      </c>
      <c r="K950">
        <f ca="1">VLOOKUP(D950,PRC!$A$1:$C$21,3,0)*E950</f>
        <v>184000</v>
      </c>
      <c r="L950">
        <f t="shared" ca="1" si="468"/>
        <v>8000</v>
      </c>
      <c r="M950">
        <f t="shared" ca="1" si="469"/>
        <v>4000</v>
      </c>
      <c r="N950">
        <f t="shared" ca="1" si="470"/>
        <v>16000</v>
      </c>
      <c r="O950">
        <f t="shared" ca="1" si="471"/>
        <v>44000</v>
      </c>
      <c r="P950">
        <f t="shared" ca="1" si="472"/>
        <v>7995.9999999999418</v>
      </c>
      <c r="Q950">
        <f ca="1">IF(P950&gt;0,1,0)</f>
        <v>1</v>
      </c>
      <c r="R950">
        <f t="shared" ca="1" si="449"/>
        <v>34</v>
      </c>
      <c r="S950">
        <f t="shared" ca="1" si="450"/>
        <v>2</v>
      </c>
      <c r="T950">
        <f t="shared" ca="1" si="451"/>
        <v>1</v>
      </c>
      <c r="U950">
        <f t="shared" ca="1" si="452"/>
        <v>4</v>
      </c>
      <c r="V950">
        <f t="shared" ca="1" si="453"/>
        <v>11</v>
      </c>
      <c r="X950">
        <f t="shared" si="457"/>
        <v>950</v>
      </c>
      <c r="Y950">
        <f t="shared" si="461"/>
        <v>452</v>
      </c>
      <c r="Z950">
        <f t="shared" si="458"/>
        <v>453</v>
      </c>
      <c r="AA950">
        <f t="shared" si="454"/>
        <v>951</v>
      </c>
      <c r="AB950">
        <f t="shared" si="455"/>
        <v>500</v>
      </c>
      <c r="AM950" t="str">
        <f t="shared" si="456"/>
        <v>201901LP</v>
      </c>
      <c r="AN950">
        <f t="shared" ca="1" si="463"/>
        <v>34.001000000000012</v>
      </c>
      <c r="AO950">
        <f t="shared" ca="1" si="464"/>
        <v>2</v>
      </c>
      <c r="AP950">
        <f t="shared" ca="1" si="465"/>
        <v>1</v>
      </c>
      <c r="AQ950">
        <f t="shared" ca="1" si="466"/>
        <v>4</v>
      </c>
      <c r="AR950">
        <f t="shared" ca="1" si="467"/>
        <v>11</v>
      </c>
      <c r="AS950">
        <f ca="1">P950/J950</f>
        <v>3.0288337702086183E-2</v>
      </c>
    </row>
    <row r="951" spans="1:51" x14ac:dyDescent="0.4">
      <c r="A951">
        <f t="shared" si="445"/>
        <v>201901</v>
      </c>
      <c r="B951" t="s">
        <v>1027</v>
      </c>
      <c r="C951" t="s">
        <v>647</v>
      </c>
      <c r="D951" t="str">
        <f t="shared" ca="1" si="462"/>
        <v>I117</v>
      </c>
      <c r="E951">
        <f t="shared" ca="1" si="446"/>
        <v>5</v>
      </c>
      <c r="F951">
        <f t="shared" ca="1" si="447"/>
        <v>33</v>
      </c>
      <c r="G951" t="str">
        <f t="shared" ca="1" si="459"/>
        <v>S10</v>
      </c>
      <c r="H951" t="str">
        <f t="shared" ca="1" si="460"/>
        <v>S104</v>
      </c>
      <c r="I951">
        <f ca="1">VLOOKUP(D951,PRC!$A$2:$B$21,2,0)*E951</f>
        <v>12500000</v>
      </c>
      <c r="J951">
        <f t="shared" ca="1" si="448"/>
        <v>8374995.9999999991</v>
      </c>
      <c r="K951">
        <f ca="1">VLOOKUP(D951,PRC!$A$1:$C$21,3,0)*E951</f>
        <v>5750000</v>
      </c>
      <c r="L951">
        <f t="shared" ca="1" si="468"/>
        <v>250000</v>
      </c>
      <c r="M951">
        <f t="shared" ca="1" si="469"/>
        <v>125000</v>
      </c>
      <c r="N951">
        <f t="shared" ca="1" si="470"/>
        <v>125000</v>
      </c>
      <c r="O951">
        <f t="shared" ca="1" si="471"/>
        <v>1875000</v>
      </c>
      <c r="P951">
        <f t="shared" ca="1" si="472"/>
        <v>249995.99999999907</v>
      </c>
      <c r="Q951">
        <f ca="1">IF(P951&gt;0,1,0)</f>
        <v>1</v>
      </c>
      <c r="R951">
        <f t="shared" ca="1" si="449"/>
        <v>33</v>
      </c>
      <c r="S951">
        <f t="shared" ca="1" si="450"/>
        <v>2</v>
      </c>
      <c r="T951">
        <f t="shared" ca="1" si="451"/>
        <v>1</v>
      </c>
      <c r="U951">
        <f t="shared" ca="1" si="452"/>
        <v>1</v>
      </c>
      <c r="V951">
        <f t="shared" ca="1" si="453"/>
        <v>15</v>
      </c>
      <c r="X951">
        <f t="shared" si="457"/>
        <v>951</v>
      </c>
      <c r="Y951">
        <f t="shared" si="461"/>
        <v>452</v>
      </c>
      <c r="Z951">
        <f t="shared" si="458"/>
        <v>453</v>
      </c>
      <c r="AA951">
        <f t="shared" si="454"/>
        <v>951</v>
      </c>
      <c r="AB951">
        <f t="shared" si="455"/>
        <v>500</v>
      </c>
      <c r="AM951" t="str">
        <f t="shared" si="456"/>
        <v>201901LP</v>
      </c>
      <c r="AN951">
        <f t="shared" ca="1" si="463"/>
        <v>33.000032000000012</v>
      </c>
      <c r="AO951">
        <f t="shared" ca="1" si="464"/>
        <v>2</v>
      </c>
      <c r="AP951">
        <f t="shared" ca="1" si="465"/>
        <v>1</v>
      </c>
      <c r="AQ951">
        <f t="shared" ca="1" si="466"/>
        <v>1</v>
      </c>
      <c r="AR951">
        <f t="shared" ca="1" si="467"/>
        <v>15</v>
      </c>
      <c r="AS951">
        <f ca="1">P951/J951</f>
        <v>2.9850282913567852E-2</v>
      </c>
    </row>
    <row r="952" spans="1:51" x14ac:dyDescent="0.4">
      <c r="A952" s="1">
        <f t="shared" si="445"/>
        <v>201901</v>
      </c>
      <c r="B952" s="1" t="s">
        <v>1029</v>
      </c>
      <c r="C952" s="1" t="s">
        <v>1036</v>
      </c>
      <c r="D952" s="1" t="str">
        <f ca="1">"I"&amp;RANDBETWEEN(101,120)</f>
        <v>I112</v>
      </c>
      <c r="E952" s="3">
        <f t="shared" ca="1" si="446"/>
        <v>223</v>
      </c>
      <c r="F952" s="3">
        <f t="shared" ca="1" si="447"/>
        <v>2</v>
      </c>
      <c r="G952" s="1" t="str">
        <f ca="1">LEFT(H952,3)</f>
        <v>S11</v>
      </c>
      <c r="H952" s="1" t="str">
        <f ca="1">"S"&amp;RANDBETWEEN(101,120)</f>
        <v>S113</v>
      </c>
      <c r="I952" s="1">
        <f ca="1">VLOOKUP(D952,PRC!$A$2:$B$21,2,0)*E952</f>
        <v>14495000</v>
      </c>
      <c r="J952" s="1">
        <f t="shared" ca="1" si="448"/>
        <v>14205096</v>
      </c>
      <c r="K952" s="1">
        <f ca="1">VLOOKUP(D952,PRC!$A$1:$C$21,3,0)*E952</f>
        <v>7247500</v>
      </c>
      <c r="L952" s="1">
        <f t="shared" ca="1" si="468"/>
        <v>290000</v>
      </c>
      <c r="M952" s="1">
        <f t="shared" ca="1" si="469"/>
        <v>145000</v>
      </c>
      <c r="N952" s="1">
        <f t="shared" ca="1" si="470"/>
        <v>725000</v>
      </c>
      <c r="O952" s="1">
        <f t="shared" ca="1" si="471"/>
        <v>725000</v>
      </c>
      <c r="P952" s="1">
        <f ca="1">J952-SUM(K952:O952)</f>
        <v>5072596</v>
      </c>
      <c r="Q952">
        <f ca="1">IF(P952&gt;0,1,0)</f>
        <v>1</v>
      </c>
      <c r="R952" s="3">
        <f t="shared" ca="1" si="449"/>
        <v>2</v>
      </c>
      <c r="S952" s="3">
        <f t="shared" ca="1" si="450"/>
        <v>2</v>
      </c>
      <c r="T952" s="3">
        <f t="shared" ca="1" si="451"/>
        <v>1</v>
      </c>
      <c r="U952" s="3">
        <f t="shared" ca="1" si="452"/>
        <v>5</v>
      </c>
      <c r="V952" s="3">
        <f t="shared" ca="1" si="453"/>
        <v>5</v>
      </c>
      <c r="W952" t="str">
        <f>C952&amp;A952&amp;"EBIT"</f>
        <v>RQ201901EBIT</v>
      </c>
      <c r="X952">
        <f t="shared" si="457"/>
        <v>952</v>
      </c>
      <c r="Y952">
        <f t="shared" si="461"/>
        <v>952</v>
      </c>
      <c r="Z952">
        <f t="shared" si="458"/>
        <v>953</v>
      </c>
      <c r="AA952">
        <f t="shared" si="454"/>
        <v>956</v>
      </c>
      <c r="AB952">
        <f t="shared" si="455"/>
        <v>5</v>
      </c>
      <c r="AC952" s="4" t="s">
        <v>1106</v>
      </c>
      <c r="AD952">
        <f>VLOOKUP(C952&amp;A952&amp;AC952,PRF_POL!$A$2:$J$97,5,0)</f>
        <v>200</v>
      </c>
      <c r="AE952">
        <f>$AE$2</f>
        <v>40</v>
      </c>
      <c r="AF952">
        <f>VLOOKUP($C952&amp;$A952&amp;$AC952,PRF_POL!$A$2:$J$97,6,0)</f>
        <v>0</v>
      </c>
      <c r="AG952">
        <f>VLOOKUP($C952&amp;$A952&amp;$AC952,PRF_POL!$A$2:$J$97,7,0)</f>
        <v>0</v>
      </c>
      <c r="AH952">
        <f>VLOOKUP($C952&amp;$A952&amp;$AC952,PRF_POL!$A$2:$J$97,8,0)</f>
        <v>0</v>
      </c>
      <c r="AI952">
        <f>VLOOKUP($C952&amp;$A952&amp;$AC952,PRF_POL!$A$2:$J$97,9,0)</f>
        <v>1</v>
      </c>
      <c r="AJ952">
        <f>VLOOKUP($C952&amp;$A952&amp;$AC952,PRF_POL!$A$2:$J$97,10,0)</f>
        <v>5</v>
      </c>
      <c r="AK952">
        <f>SUM(AE952:AJ952)</f>
        <v>46</v>
      </c>
      <c r="AL952" s="3">
        <f ca="1">SUM(INDIRECT("P"&amp;Y952):INDIRECT("P"&amp;AA952))</f>
        <v>214590780</v>
      </c>
      <c r="AM952" t="str">
        <f t="shared" si="456"/>
        <v>201901RQ</v>
      </c>
      <c r="AN952">
        <f t="shared" ca="1" si="463"/>
        <v>2.0000275957226643</v>
      </c>
      <c r="AO952">
        <f t="shared" ca="1" si="464"/>
        <v>2.0006898930665749</v>
      </c>
      <c r="AP952">
        <f t="shared" ca="1" si="465"/>
        <v>1.0003449465332874</v>
      </c>
      <c r="AQ952">
        <f t="shared" ca="1" si="466"/>
        <v>5.0017247326664371</v>
      </c>
      <c r="AR952">
        <f t="shared" ca="1" si="467"/>
        <v>5.0017247326664371</v>
      </c>
      <c r="AS952">
        <f ca="1">P952/J952</f>
        <v>0.35709691789481746</v>
      </c>
      <c r="AT952">
        <f ca="1">MIN(INDIRECT("E"&amp;$Y952):INDIRECT("E"&amp;$AA952))</f>
        <v>217</v>
      </c>
      <c r="AU952">
        <f ca="1">MIN(INDIRECT("AN"&amp;$Y952):INDIRECT("AN"&amp;$AA952))</f>
        <v>1.2625465561910687E-6</v>
      </c>
      <c r="AV952">
        <f ca="1">MIN(INDIRECT("AO"&amp;$Y952):INDIRECT("AO"&amp;$AA952))</f>
        <v>0</v>
      </c>
      <c r="AW952">
        <f ca="1">MIN(INDIRECT("AP"&amp;$Y952):INDIRECT("AP"&amp;$AA952))</f>
        <v>0</v>
      </c>
      <c r="AX952">
        <f ca="1">MIN(INDIRECT("AQ"&amp;$Y952):INDIRECT("AQ"&amp;$AA952))</f>
        <v>2.9954954954954953</v>
      </c>
      <c r="AY952">
        <f ca="1">MIN(INDIRECT("AR"&amp;$Y952):INDIRECT("AR"&amp;$AA952))</f>
        <v>5</v>
      </c>
    </row>
    <row r="953" spans="1:51" x14ac:dyDescent="0.4">
      <c r="A953">
        <f t="shared" si="445"/>
        <v>201901</v>
      </c>
      <c r="B953" t="s">
        <v>1031</v>
      </c>
      <c r="C953" t="s">
        <v>1036</v>
      </c>
      <c r="D953" t="str">
        <f ca="1">"I"&amp;RANDBETWEEN(101,120)</f>
        <v>I116</v>
      </c>
      <c r="E953">
        <f t="shared" ca="1" si="446"/>
        <v>217</v>
      </c>
      <c r="F953">
        <f t="shared" ca="1" si="447"/>
        <v>0</v>
      </c>
      <c r="G953" t="str">
        <f t="shared" ref="G953:G956" ca="1" si="473">LEFT(H953,3)</f>
        <v>S12</v>
      </c>
      <c r="H953" t="str">
        <f t="shared" ref="H953:H1001" ca="1" si="474">"S"&amp;RANDBETWEEN(101,120)</f>
        <v>S120</v>
      </c>
      <c r="I953">
        <f ca="1">VLOOKUP(D953,PRC!$A$2:$B$21,2,0)*E953</f>
        <v>316820000</v>
      </c>
      <c r="J953">
        <f t="shared" ca="1" si="448"/>
        <v>316819996</v>
      </c>
      <c r="K953">
        <f ca="1">VLOOKUP(D953,PRC!$A$1:$C$21,3,0)*E953</f>
        <v>190092000</v>
      </c>
      <c r="L953">
        <f t="shared" ca="1" si="468"/>
        <v>3168000</v>
      </c>
      <c r="M953">
        <f t="shared" ca="1" si="469"/>
        <v>3168000</v>
      </c>
      <c r="N953">
        <f t="shared" ca="1" si="470"/>
        <v>12673000</v>
      </c>
      <c r="O953">
        <f t="shared" ca="1" si="471"/>
        <v>19009000</v>
      </c>
      <c r="P953">
        <f t="shared" ref="P953:P956" ca="1" si="475">J953-SUM(K953:O953)</f>
        <v>88709996</v>
      </c>
      <c r="Q953">
        <f ca="1">IF(P953&gt;0,1,0)</f>
        <v>1</v>
      </c>
      <c r="R953">
        <f t="shared" ca="1" si="449"/>
        <v>0</v>
      </c>
      <c r="S953">
        <f t="shared" ca="1" si="450"/>
        <v>1</v>
      </c>
      <c r="T953">
        <f t="shared" ca="1" si="451"/>
        <v>1</v>
      </c>
      <c r="U953">
        <f t="shared" ca="1" si="452"/>
        <v>4</v>
      </c>
      <c r="V953">
        <f t="shared" ca="1" si="453"/>
        <v>6</v>
      </c>
      <c r="W953" t="str">
        <f>C953&amp;A953&amp;"SALES"</f>
        <v>RQ201901SALES</v>
      </c>
      <c r="X953">
        <f t="shared" si="457"/>
        <v>953</v>
      </c>
      <c r="Y953">
        <f t="shared" ref="Y953:Y957" si="476">IF(C953=C952,Y952,X953)</f>
        <v>952</v>
      </c>
      <c r="Z953">
        <f t="shared" si="458"/>
        <v>953</v>
      </c>
      <c r="AA953">
        <f t="shared" si="454"/>
        <v>956</v>
      </c>
      <c r="AB953">
        <f t="shared" si="455"/>
        <v>5</v>
      </c>
      <c r="AC953" s="4" t="s">
        <v>1107</v>
      </c>
      <c r="AD953">
        <f>VLOOKUP(C953&amp;A953&amp;AC953,PRF_POL!$A$2:$J$97,5,0)</f>
        <v>300</v>
      </c>
      <c r="AE953">
        <f>$AE$3</f>
        <v>60</v>
      </c>
      <c r="AF953">
        <f>VLOOKUP($C953&amp;$A953&amp;$AC953,PRF_POL!$A$2:$J$97,6,0)</f>
        <v>2</v>
      </c>
      <c r="AG953">
        <f>VLOOKUP($C953&amp;$A953&amp;$AC953,PRF_POL!$A$2:$J$97,7,0)</f>
        <v>2</v>
      </c>
      <c r="AH953">
        <f>VLOOKUP($C953&amp;$A953&amp;$AC953,PRF_POL!$A$2:$J$97,8,0)</f>
        <v>2</v>
      </c>
      <c r="AI953">
        <f>VLOOKUP($C953&amp;$A953&amp;$AC953,PRF_POL!$A$2:$J$97,9,0)</f>
        <v>5</v>
      </c>
      <c r="AJ953">
        <f>VLOOKUP($C953&amp;$A953&amp;$AC953,PRF_POL!$A$2:$J$97,10,0)</f>
        <v>6</v>
      </c>
      <c r="AK953">
        <f>SUM(AE953:AJ953)</f>
        <v>77</v>
      </c>
      <c r="AL953" s="3">
        <f ca="1">SUM(INDIRECT("J"&amp;Y952):INDIRECT("J"&amp;AA952))</f>
        <v>752348680</v>
      </c>
      <c r="AM953" t="str">
        <f t="shared" si="456"/>
        <v>201901RQ</v>
      </c>
      <c r="AN953">
        <f t="shared" ca="1" si="463"/>
        <v>1.2625465561910687E-6</v>
      </c>
      <c r="AO953">
        <f t="shared" ca="1" si="464"/>
        <v>0.99993687267217968</v>
      </c>
      <c r="AP953">
        <f t="shared" ca="1" si="465"/>
        <v>0.99993687267217968</v>
      </c>
      <c r="AQ953">
        <f t="shared" ca="1" si="466"/>
        <v>4.0000631273278202</v>
      </c>
      <c r="AR953">
        <f t="shared" ca="1" si="467"/>
        <v>5.9999368726721798</v>
      </c>
      <c r="AS953">
        <f ca="1">P953/J953</f>
        <v>0.280001253456237</v>
      </c>
      <c r="AT953">
        <f ca="1">MAX(INDIRECT("E"&amp;$Y952):INDIRECT("E"&amp;$AA952))</f>
        <v>280</v>
      </c>
      <c r="AU953">
        <f ca="1">MAX(INDIRECT("AN"&amp;$Y952):INDIRECT("AN"&amp;$AA952))</f>
        <v>2.0000501253132796</v>
      </c>
      <c r="AV953">
        <f ca="1">MAX(INDIRECT("AO"&amp;$Y952):INDIRECT("AO"&amp;$AA952))</f>
        <v>2.0045045045045047</v>
      </c>
      <c r="AW953">
        <f ca="1">MAX(INDIRECT("AP"&amp;$Y952):INDIRECT("AP"&amp;$AA952))</f>
        <v>2.0045045045045047</v>
      </c>
      <c r="AX953">
        <f ca="1">MAX(INDIRECT("AQ"&amp;$Y952):INDIRECT("AQ"&amp;$AA952))</f>
        <v>5.0017247326664371</v>
      </c>
      <c r="AY953">
        <f ca="1">MAX(INDIRECT("AR"&amp;$Y952):INDIRECT("AR"&amp;$AA952))</f>
        <v>6.0025062656641603</v>
      </c>
    </row>
    <row r="954" spans="1:51" x14ac:dyDescent="0.4">
      <c r="A954">
        <f t="shared" si="445"/>
        <v>201901</v>
      </c>
      <c r="B954" t="s">
        <v>1032</v>
      </c>
      <c r="C954" t="s">
        <v>1036</v>
      </c>
      <c r="D954" t="str">
        <f t="shared" ref="D954:D956" ca="1" si="477">"I"&amp;RANDBETWEEN(101,120)</f>
        <v>I101</v>
      </c>
      <c r="E954">
        <f t="shared" ca="1" si="446"/>
        <v>266</v>
      </c>
      <c r="F954">
        <f t="shared" ca="1" si="447"/>
        <v>0</v>
      </c>
      <c r="G954" t="str">
        <f t="shared" ca="1" si="473"/>
        <v>S11</v>
      </c>
      <c r="H954" t="str">
        <f t="shared" ca="1" si="474"/>
        <v>S116</v>
      </c>
      <c r="I954">
        <f ca="1">VLOOKUP(D954,PRC!$A$2:$B$21,2,0)*E954</f>
        <v>7980000</v>
      </c>
      <c r="J954">
        <f t="shared" ca="1" si="448"/>
        <v>7820396</v>
      </c>
      <c r="K954">
        <f ca="1">VLOOKUP(D954,PRC!$A$1:$C$21,3,0)*E954</f>
        <v>4149600</v>
      </c>
      <c r="L954">
        <f t="shared" ca="1" si="468"/>
        <v>0</v>
      </c>
      <c r="M954">
        <f t="shared" ca="1" si="469"/>
        <v>0</v>
      </c>
      <c r="N954">
        <f t="shared" ca="1" si="470"/>
        <v>399000</v>
      </c>
      <c r="O954">
        <f t="shared" ca="1" si="471"/>
        <v>479000</v>
      </c>
      <c r="P954">
        <f t="shared" ca="1" si="475"/>
        <v>2792796</v>
      </c>
      <c r="Q954">
        <f ca="1">IF(P954&gt;0,1,0)</f>
        <v>1</v>
      </c>
      <c r="R954">
        <f t="shared" ca="1" si="449"/>
        <v>2</v>
      </c>
      <c r="S954">
        <f t="shared" ca="1" si="450"/>
        <v>0</v>
      </c>
      <c r="T954">
        <f t="shared" ca="1" si="451"/>
        <v>0</v>
      </c>
      <c r="U954">
        <f t="shared" ca="1" si="452"/>
        <v>5</v>
      </c>
      <c r="V954">
        <f t="shared" ca="1" si="453"/>
        <v>6</v>
      </c>
      <c r="X954">
        <f t="shared" si="457"/>
        <v>954</v>
      </c>
      <c r="Y954">
        <f t="shared" si="476"/>
        <v>952</v>
      </c>
      <c r="Z954">
        <f t="shared" si="458"/>
        <v>953</v>
      </c>
      <c r="AA954">
        <f t="shared" si="454"/>
        <v>956</v>
      </c>
      <c r="AB954">
        <f t="shared" si="455"/>
        <v>5</v>
      </c>
      <c r="AK954" s="3">
        <f ca="1">SUM(INDIRECT("Q"&amp;Y952):INDIRECT("Q"&amp;AA952))</f>
        <v>5</v>
      </c>
      <c r="AL954">
        <f ca="1">AL952/AL953</f>
        <v>0.28522782813947384</v>
      </c>
      <c r="AM954" t="str">
        <f t="shared" si="456"/>
        <v>201901RQ</v>
      </c>
      <c r="AN954">
        <f t="shared" ca="1" si="463"/>
        <v>2.0000501253132796</v>
      </c>
      <c r="AO954">
        <f t="shared" ca="1" si="464"/>
        <v>0</v>
      </c>
      <c r="AP954">
        <f t="shared" ca="1" si="465"/>
        <v>0</v>
      </c>
      <c r="AQ954">
        <f t="shared" ca="1" si="466"/>
        <v>5</v>
      </c>
      <c r="AR954">
        <f t="shared" ca="1" si="467"/>
        <v>6.0025062656641603</v>
      </c>
      <c r="AS954">
        <f ca="1">P954/J954</f>
        <v>0.35711695417981393</v>
      </c>
      <c r="AT954" t="str">
        <f ca="1">IF(ABS(AT952-AD952)&lt;AD952+(AD953-AD952)*5%,"ok","chk")</f>
        <v>ok</v>
      </c>
      <c r="AU954" t="str">
        <f ca="1">IF(ABS(AU952-AF952)&lt;AF952+(AF953-AF952)*5%,"ok","chk")</f>
        <v>ok</v>
      </c>
      <c r="AV954" t="str">
        <f t="shared" ref="AV954" ca="1" si="478">IF(ABS(AV952-AG952)&lt;AG952+(AG953-AG952)*5%,"ok","chk")</f>
        <v>ok</v>
      </c>
      <c r="AW954" t="str">
        <f t="shared" ref="AW954" ca="1" si="479">IF(ABS(AW952-AH952)&lt;AH952+(AH953-AH952)*5%,"ok","chk")</f>
        <v>ok</v>
      </c>
      <c r="AX954" t="str">
        <f t="shared" ref="AX954" ca="1" si="480">IF(ABS(AX952-AI952)&lt;AI952+(AI953-AI952)*5%,"ok","chk")</f>
        <v>chk</v>
      </c>
      <c r="AY954" t="str">
        <f t="shared" ref="AY954" ca="1" si="481">IF(ABS(AY952-AJ952)&lt;AJ952+(AJ953-AJ952)*5%,"ok","chk")</f>
        <v>ok</v>
      </c>
    </row>
    <row r="955" spans="1:51" x14ac:dyDescent="0.4">
      <c r="A955">
        <f t="shared" si="445"/>
        <v>201901</v>
      </c>
      <c r="B955" t="s">
        <v>1033</v>
      </c>
      <c r="C955" t="s">
        <v>1036</v>
      </c>
      <c r="D955" t="str">
        <f t="shared" ca="1" si="477"/>
        <v>I116</v>
      </c>
      <c r="E955">
        <f t="shared" ca="1" si="446"/>
        <v>280</v>
      </c>
      <c r="F955">
        <f t="shared" ca="1" si="447"/>
        <v>0</v>
      </c>
      <c r="G955" t="str">
        <f t="shared" ca="1" si="473"/>
        <v>S11</v>
      </c>
      <c r="H955" t="str">
        <f t="shared" ca="1" si="474"/>
        <v>S117</v>
      </c>
      <c r="I955">
        <f ca="1">VLOOKUP(D955,PRC!$A$2:$B$21,2,0)*E955</f>
        <v>408800000</v>
      </c>
      <c r="J955">
        <f t="shared" ca="1" si="448"/>
        <v>404711996</v>
      </c>
      <c r="K955">
        <f ca="1">VLOOKUP(D955,PRC!$A$1:$C$21,3,0)*E955</f>
        <v>245280000</v>
      </c>
      <c r="L955">
        <f t="shared" ca="1" si="468"/>
        <v>4088000</v>
      </c>
      <c r="M955">
        <f t="shared" ca="1" si="469"/>
        <v>8176000</v>
      </c>
      <c r="N955">
        <f t="shared" ca="1" si="470"/>
        <v>12264000</v>
      </c>
      <c r="O955">
        <f t="shared" ca="1" si="471"/>
        <v>20440000</v>
      </c>
      <c r="P955">
        <f t="shared" ca="1" si="475"/>
        <v>114463996</v>
      </c>
      <c r="Q955">
        <f ca="1">IF(P955&gt;0,1,0)</f>
        <v>1</v>
      </c>
      <c r="R955">
        <f t="shared" ca="1" si="449"/>
        <v>1</v>
      </c>
      <c r="S955">
        <f t="shared" ca="1" si="450"/>
        <v>1</v>
      </c>
      <c r="T955">
        <f t="shared" ca="1" si="451"/>
        <v>2</v>
      </c>
      <c r="U955">
        <f t="shared" ca="1" si="452"/>
        <v>3</v>
      </c>
      <c r="V955">
        <f t="shared" ca="1" si="453"/>
        <v>5</v>
      </c>
      <c r="X955">
        <f t="shared" si="457"/>
        <v>955</v>
      </c>
      <c r="Y955">
        <f t="shared" si="476"/>
        <v>952</v>
      </c>
      <c r="Z955">
        <f t="shared" si="458"/>
        <v>953</v>
      </c>
      <c r="AA955">
        <f t="shared" si="454"/>
        <v>956</v>
      </c>
      <c r="AB955">
        <f t="shared" si="455"/>
        <v>5</v>
      </c>
      <c r="AK955" s="2">
        <f ca="1">AK954/AB952</f>
        <v>1</v>
      </c>
      <c r="AM955" t="str">
        <f t="shared" si="456"/>
        <v>201901RQ</v>
      </c>
      <c r="AN955">
        <f t="shared" ca="1" si="463"/>
        <v>1.0000009784735808</v>
      </c>
      <c r="AO955">
        <f t="shared" ca="1" si="464"/>
        <v>1</v>
      </c>
      <c r="AP955">
        <f t="shared" ca="1" si="465"/>
        <v>2</v>
      </c>
      <c r="AQ955">
        <f t="shared" ca="1" si="466"/>
        <v>3</v>
      </c>
      <c r="AR955">
        <f t="shared" ca="1" si="467"/>
        <v>5</v>
      </c>
      <c r="AS955">
        <f ca="1">P955/J955</f>
        <v>0.28282827574006481</v>
      </c>
      <c r="AT955" t="str">
        <f ca="1">IF(ABS(AD953-AT953)&lt;AT953+(AD953-AD952)*5%,"ok","chk")</f>
        <v>ok</v>
      </c>
      <c r="AU955" t="str">
        <f ca="1">IF(ABS(AF953-AU953)&lt;AU953+(AF953-AF952)*5%,"ok","chk")</f>
        <v>ok</v>
      </c>
      <c r="AV955" t="str">
        <f t="shared" ref="AV955" ca="1" si="482">IF(ABS(AG953-AV953)&lt;AV953+(AG953-AG952)*5%,"ok","chk")</f>
        <v>ok</v>
      </c>
      <c r="AW955" t="str">
        <f t="shared" ref="AW955" ca="1" si="483">IF(ABS(AH953-AW953)&lt;AW953+(AH953-AH952)*5%,"ok","chk")</f>
        <v>ok</v>
      </c>
      <c r="AX955" t="str">
        <f t="shared" ref="AX955" ca="1" si="484">IF(ABS(AI953-AX953)&lt;AX953+(AI953-AI952)*5%,"ok","chk")</f>
        <v>ok</v>
      </c>
      <c r="AY955" t="str">
        <f t="shared" ref="AY955" ca="1" si="485">IF(ABS(AJ953-AY953)&lt;AY953+(AJ953-AJ952)*5%,"ok","chk")</f>
        <v>ok</v>
      </c>
    </row>
    <row r="956" spans="1:51" x14ac:dyDescent="0.4">
      <c r="A956">
        <f t="shared" si="445"/>
        <v>201901</v>
      </c>
      <c r="B956" t="s">
        <v>1034</v>
      </c>
      <c r="C956" t="s">
        <v>1036</v>
      </c>
      <c r="D956" t="str">
        <f t="shared" ca="1" si="477"/>
        <v>I108</v>
      </c>
      <c r="E956">
        <f t="shared" ca="1" si="446"/>
        <v>222</v>
      </c>
      <c r="F956">
        <f t="shared" ca="1" si="447"/>
        <v>2</v>
      </c>
      <c r="G956" t="str">
        <f t="shared" ca="1" si="473"/>
        <v>S11</v>
      </c>
      <c r="H956" t="str">
        <f t="shared" ca="1" si="474"/>
        <v>S114</v>
      </c>
      <c r="I956">
        <f ca="1">VLOOKUP(D956,PRC!$A$2:$B$21,2,0)*E956</f>
        <v>8880000</v>
      </c>
      <c r="J956">
        <f t="shared" ca="1" si="448"/>
        <v>8791196</v>
      </c>
      <c r="K956">
        <f ca="1">VLOOKUP(D956,PRC!$A$1:$C$21,3,0)*E956</f>
        <v>4084800</v>
      </c>
      <c r="L956">
        <f t="shared" ca="1" si="468"/>
        <v>178000</v>
      </c>
      <c r="M956">
        <f t="shared" ca="1" si="469"/>
        <v>178000</v>
      </c>
      <c r="N956">
        <f t="shared" ca="1" si="470"/>
        <v>266000</v>
      </c>
      <c r="O956">
        <f t="shared" ca="1" si="471"/>
        <v>533000</v>
      </c>
      <c r="P956">
        <f t="shared" ca="1" si="475"/>
        <v>3551396</v>
      </c>
      <c r="Q956">
        <f ca="1">IF(P956&gt;0,1,0)</f>
        <v>1</v>
      </c>
      <c r="R956">
        <f t="shared" ca="1" si="449"/>
        <v>1</v>
      </c>
      <c r="S956">
        <f t="shared" ca="1" si="450"/>
        <v>2</v>
      </c>
      <c r="T956">
        <f t="shared" ca="1" si="451"/>
        <v>2</v>
      </c>
      <c r="U956">
        <f t="shared" ca="1" si="452"/>
        <v>3</v>
      </c>
      <c r="V956">
        <f t="shared" ca="1" si="453"/>
        <v>6</v>
      </c>
      <c r="X956">
        <f t="shared" si="457"/>
        <v>956</v>
      </c>
      <c r="Y956">
        <f t="shared" si="476"/>
        <v>952</v>
      </c>
      <c r="Z956">
        <f t="shared" si="458"/>
        <v>953</v>
      </c>
      <c r="AA956">
        <f t="shared" si="454"/>
        <v>956</v>
      </c>
      <c r="AB956">
        <f t="shared" si="455"/>
        <v>5</v>
      </c>
      <c r="AM956" t="str">
        <f t="shared" si="456"/>
        <v>201901RQ</v>
      </c>
      <c r="AN956">
        <f t="shared" ca="1" si="463"/>
        <v>1.0000450450450504</v>
      </c>
      <c r="AO956">
        <f t="shared" ca="1" si="464"/>
        <v>2.0045045045045047</v>
      </c>
      <c r="AP956">
        <f t="shared" ca="1" si="465"/>
        <v>2.0045045045045047</v>
      </c>
      <c r="AQ956">
        <f t="shared" ca="1" si="466"/>
        <v>2.9954954954954953</v>
      </c>
      <c r="AR956">
        <f t="shared" ca="1" si="467"/>
        <v>6.0022522522522523</v>
      </c>
      <c r="AS956">
        <f ca="1">P956/J956</f>
        <v>0.40397188277908946</v>
      </c>
    </row>
    <row r="957" spans="1:51" x14ac:dyDescent="0.4">
      <c r="A957" s="1">
        <f t="shared" si="445"/>
        <v>201901</v>
      </c>
      <c r="B957" s="1" t="s">
        <v>1038</v>
      </c>
      <c r="C957" s="1" t="s">
        <v>1042</v>
      </c>
      <c r="D957" s="1" t="str">
        <f ca="1">"I"&amp;RANDBETWEEN(101,120)</f>
        <v>I114</v>
      </c>
      <c r="E957" s="3">
        <f t="shared" ca="1" si="446"/>
        <v>34</v>
      </c>
      <c r="F957" s="3">
        <f t="shared" ca="1" si="447"/>
        <v>11</v>
      </c>
      <c r="G957" s="1" t="str">
        <f ca="1">LEFT(H957,3)</f>
        <v>S11</v>
      </c>
      <c r="H957" s="1" t="str">
        <f ca="1">"S"&amp;RANDBETWEEN(101,120)</f>
        <v>S111</v>
      </c>
      <c r="I957" s="1">
        <f ca="1">VLOOKUP(D957,PRC!$A$2:$B$21,2,0)*E957</f>
        <v>8160000</v>
      </c>
      <c r="J957" s="1">
        <f t="shared" ca="1" si="448"/>
        <v>6691196.0000000009</v>
      </c>
      <c r="K957" s="1">
        <f ca="1">VLOOKUP(D957,PRC!$A$1:$C$21,3,0)*E957</f>
        <v>4732800</v>
      </c>
      <c r="L957" s="1">
        <f t="shared" ref="L957:L961" ca="1" si="486">ROUND($I957*S957,-5)/100</f>
        <v>245000</v>
      </c>
      <c r="M957" s="1">
        <f t="shared" ref="M957:M961" ca="1" si="487">ROUND($I957*T957,-5)/100</f>
        <v>245000</v>
      </c>
      <c r="N957" s="1">
        <f t="shared" ref="N957:N961" ca="1" si="488">ROUND($I957*U957,-5)/100</f>
        <v>326000</v>
      </c>
      <c r="O957" s="1">
        <f t="shared" ref="O957:O961" ca="1" si="489">ROUND($I957*V957,-5)/100</f>
        <v>816000</v>
      </c>
      <c r="P957" s="1">
        <f ca="1">J957-SUM(K957:O957)</f>
        <v>326396.00000000093</v>
      </c>
      <c r="Q957">
        <f ca="1">IF(P957&gt;0,1,0)</f>
        <v>1</v>
      </c>
      <c r="R957" s="3">
        <f t="shared" ca="1" si="449"/>
        <v>18</v>
      </c>
      <c r="S957" s="3">
        <f t="shared" ca="1" si="450"/>
        <v>3</v>
      </c>
      <c r="T957" s="3">
        <f t="shared" ca="1" si="451"/>
        <v>3</v>
      </c>
      <c r="U957" s="3">
        <f t="shared" ca="1" si="452"/>
        <v>4</v>
      </c>
      <c r="V957" s="3">
        <f t="shared" ca="1" si="453"/>
        <v>10</v>
      </c>
      <c r="W957" t="str">
        <f>C957&amp;A957&amp;"EBIT"</f>
        <v>AT201901EBIT</v>
      </c>
      <c r="X957">
        <f t="shared" si="457"/>
        <v>957</v>
      </c>
      <c r="Y957">
        <f t="shared" si="476"/>
        <v>957</v>
      </c>
      <c r="Z957">
        <f t="shared" si="458"/>
        <v>958</v>
      </c>
      <c r="AA957">
        <f t="shared" si="454"/>
        <v>976</v>
      </c>
      <c r="AB957">
        <f t="shared" si="455"/>
        <v>20</v>
      </c>
      <c r="AC957" s="4" t="s">
        <v>1106</v>
      </c>
      <c r="AD957">
        <f>VLOOKUP(C957&amp;A957&amp;AC957,PRF_POL!$A$2:$J$97,5,0)</f>
        <v>20</v>
      </c>
      <c r="AE957">
        <f>$AE$2</f>
        <v>40</v>
      </c>
      <c r="AF957">
        <f>VLOOKUP($C957&amp;$A957&amp;$AC957,PRF_POL!$A$2:$J$97,6,0)</f>
        <v>10</v>
      </c>
      <c r="AG957">
        <f>VLOOKUP($C957&amp;$A957&amp;$AC957,PRF_POL!$A$2:$J$97,7,0)</f>
        <v>1</v>
      </c>
      <c r="AH957">
        <f>VLOOKUP($C957&amp;$A957&amp;$AC957,PRF_POL!$A$2:$J$97,8,0)</f>
        <v>1</v>
      </c>
      <c r="AI957">
        <f>VLOOKUP($C957&amp;$A957&amp;$AC957,PRF_POL!$A$2:$J$97,9,0)</f>
        <v>1</v>
      </c>
      <c r="AJ957">
        <f>VLOOKUP($C957&amp;$A957&amp;$AC957,PRF_POL!$A$2:$J$97,10,0)</f>
        <v>10</v>
      </c>
      <c r="AK957">
        <f>SUM(AE957:AJ957)</f>
        <v>63</v>
      </c>
      <c r="AL957" s="3">
        <f ca="1">SUM(INDIRECT("P"&amp;Y957):INDIRECT("P"&amp;AA957))</f>
        <v>34800220</v>
      </c>
      <c r="AM957" t="str">
        <f t="shared" si="456"/>
        <v>201901AT</v>
      </c>
      <c r="AN957">
        <f t="shared" ca="1" si="463"/>
        <v>18.000049019607832</v>
      </c>
      <c r="AO957">
        <f t="shared" ca="1" si="464"/>
        <v>3.0024509803921569</v>
      </c>
      <c r="AP957">
        <f t="shared" ca="1" si="465"/>
        <v>3.0024509803921569</v>
      </c>
      <c r="AQ957">
        <f t="shared" ca="1" si="466"/>
        <v>3.9950980392156858</v>
      </c>
      <c r="AR957">
        <f t="shared" ca="1" si="467"/>
        <v>10</v>
      </c>
      <c r="AS957">
        <f ca="1">P957/J957</f>
        <v>4.8779919165422875E-2</v>
      </c>
      <c r="AT957">
        <f ca="1">MIN(INDIRECT("E"&amp;$Y957):INDIRECT("E"&amp;$AA957))</f>
        <v>22</v>
      </c>
      <c r="AU957">
        <f ca="1">MIN(INDIRECT("AN"&amp;$Y957):INDIRECT("AN"&amp;$AA957))</f>
        <v>10.000015710919087</v>
      </c>
      <c r="AV957">
        <f ca="1">MIN(INDIRECT("AO"&amp;$Y957):INDIRECT("AO"&amp;$AA957))</f>
        <v>0.99949264332825982</v>
      </c>
      <c r="AW957">
        <f ca="1">MIN(INDIRECT("AP"&amp;$Y957):INDIRECT("AP"&amp;$AA957))</f>
        <v>0.97222222222222221</v>
      </c>
      <c r="AX957">
        <f ca="1">MIN(INDIRECT("AQ"&amp;$Y957):INDIRECT("AQ"&amp;$AA957))</f>
        <v>0.97222222222222221</v>
      </c>
      <c r="AY957">
        <f ca="1">MIN(INDIRECT("AR"&amp;$Y957):INDIRECT("AR"&amp;$AA957))</f>
        <v>10</v>
      </c>
    </row>
    <row r="958" spans="1:51" x14ac:dyDescent="0.4">
      <c r="A958">
        <f t="shared" si="445"/>
        <v>201901</v>
      </c>
      <c r="B958" t="s">
        <v>1040</v>
      </c>
      <c r="C958" t="s">
        <v>1042</v>
      </c>
      <c r="D958" t="str">
        <f ca="1">"I"&amp;RANDBETWEEN(101,120)</f>
        <v>I101</v>
      </c>
      <c r="E958">
        <f t="shared" ca="1" si="446"/>
        <v>24</v>
      </c>
      <c r="F958">
        <f t="shared" ca="1" si="447"/>
        <v>13</v>
      </c>
      <c r="G958" t="str">
        <f t="shared" ref="G958:G961" ca="1" si="490">LEFT(H958,3)</f>
        <v>S11</v>
      </c>
      <c r="H958" t="str">
        <f t="shared" ca="1" si="474"/>
        <v>S110</v>
      </c>
      <c r="I958">
        <f ca="1">VLOOKUP(D958,PRC!$A$2:$B$21,2,0)*E958</f>
        <v>720000</v>
      </c>
      <c r="J958">
        <f t="shared" ca="1" si="448"/>
        <v>626396</v>
      </c>
      <c r="K958">
        <f ca="1">VLOOKUP(D958,PRC!$A$1:$C$21,3,0)*E958</f>
        <v>374400</v>
      </c>
      <c r="L958">
        <f t="shared" ca="1" si="486"/>
        <v>22000</v>
      </c>
      <c r="M958">
        <f t="shared" ca="1" si="487"/>
        <v>7000</v>
      </c>
      <c r="N958">
        <f t="shared" ca="1" si="488"/>
        <v>22000</v>
      </c>
      <c r="O958">
        <f t="shared" ca="1" si="489"/>
        <v>72000</v>
      </c>
      <c r="P958">
        <f t="shared" ref="P958:P961" ca="1" si="491">J958-SUM(K958:O958)</f>
        <v>128996</v>
      </c>
      <c r="Q958">
        <f ca="1">IF(P958&gt;0,1,0)</f>
        <v>1</v>
      </c>
      <c r="R958">
        <f t="shared" ca="1" si="449"/>
        <v>13</v>
      </c>
      <c r="S958">
        <f t="shared" ca="1" si="450"/>
        <v>3</v>
      </c>
      <c r="T958">
        <f t="shared" ca="1" si="451"/>
        <v>1</v>
      </c>
      <c r="U958">
        <f t="shared" ca="1" si="452"/>
        <v>3</v>
      </c>
      <c r="V958">
        <f t="shared" ca="1" si="453"/>
        <v>10</v>
      </c>
      <c r="W958" t="str">
        <f>C958&amp;A958&amp;"SALES"</f>
        <v>AT201901SALES</v>
      </c>
      <c r="X958">
        <f t="shared" si="457"/>
        <v>958</v>
      </c>
      <c r="Y958">
        <f t="shared" ref="Y958:Y977" si="492">IF(C958=C957,Y957,X958)</f>
        <v>957</v>
      </c>
      <c r="Z958">
        <f t="shared" si="458"/>
        <v>958</v>
      </c>
      <c r="AA958">
        <f t="shared" si="454"/>
        <v>976</v>
      </c>
      <c r="AB958">
        <f t="shared" si="455"/>
        <v>20</v>
      </c>
      <c r="AC958" s="4" t="s">
        <v>1107</v>
      </c>
      <c r="AD958">
        <f>VLOOKUP(C958&amp;A958&amp;AC958,PRF_POL!$A$2:$J$97,5,0)</f>
        <v>50</v>
      </c>
      <c r="AE958">
        <f>$AE$3</f>
        <v>60</v>
      </c>
      <c r="AF958">
        <f>VLOOKUP($C958&amp;$A958&amp;$AC958,PRF_POL!$A$2:$J$97,6,0)</f>
        <v>20</v>
      </c>
      <c r="AG958">
        <f>VLOOKUP($C958&amp;$A958&amp;$AC958,PRF_POL!$A$2:$J$97,7,0)</f>
        <v>3</v>
      </c>
      <c r="AH958">
        <f>VLOOKUP($C958&amp;$A958&amp;$AC958,PRF_POL!$A$2:$J$97,8,0)</f>
        <v>3</v>
      </c>
      <c r="AI958">
        <f>VLOOKUP($C958&amp;$A958&amp;$AC958,PRF_POL!$A$2:$J$97,9,0)</f>
        <v>5</v>
      </c>
      <c r="AJ958">
        <f>VLOOKUP($C958&amp;$A958&amp;$AC958,PRF_POL!$A$2:$J$97,10,0)</f>
        <v>12</v>
      </c>
      <c r="AK958">
        <f>SUM(AE958:AJ958)</f>
        <v>103</v>
      </c>
      <c r="AL958" s="3">
        <f ca="1">SUM(INDIRECT("J"&amp;Y957):INDIRECT("J"&amp;AA957))</f>
        <v>188705320</v>
      </c>
      <c r="AM958" t="str">
        <f t="shared" si="456"/>
        <v>201901AT</v>
      </c>
      <c r="AN958">
        <f t="shared" ca="1" si="463"/>
        <v>13.000555555555559</v>
      </c>
      <c r="AO958">
        <f t="shared" ca="1" si="464"/>
        <v>3.0555555555555554</v>
      </c>
      <c r="AP958">
        <f t="shared" ca="1" si="465"/>
        <v>0.97222222222222221</v>
      </c>
      <c r="AQ958">
        <f t="shared" ca="1" si="466"/>
        <v>3.0555555555555554</v>
      </c>
      <c r="AR958">
        <f t="shared" ca="1" si="467"/>
        <v>10</v>
      </c>
      <c r="AS958">
        <f ca="1">P958/J958</f>
        <v>0.20593362665151119</v>
      </c>
      <c r="AT958">
        <f ca="1">MAX(INDIRECT("E"&amp;$Y957):INDIRECT("E"&amp;$AA957))</f>
        <v>50</v>
      </c>
      <c r="AU958">
        <f ca="1">MAX(INDIRECT("AN"&amp;$Y957):INDIRECT("AN"&amp;$AA957))</f>
        <v>19.00027586206896</v>
      </c>
      <c r="AV958">
        <f ca="1">MAX(INDIRECT("AO"&amp;$Y957):INDIRECT("AO"&amp;$AA957))</f>
        <v>3.0555555555555554</v>
      </c>
      <c r="AW958">
        <f ca="1">MAX(INDIRECT("AP"&amp;$Y957):INDIRECT("AP"&amp;$AA957))</f>
        <v>3.0344827586206895</v>
      </c>
      <c r="AX958">
        <f ca="1">MAX(INDIRECT("AQ"&amp;$Y957):INDIRECT("AQ"&amp;$AA957))</f>
        <v>5.0101010101010104</v>
      </c>
      <c r="AY958">
        <f ca="1">MAX(INDIRECT("AR"&amp;$Y957):INDIRECT("AR"&amp;$AA957))</f>
        <v>12</v>
      </c>
    </row>
    <row r="959" spans="1:51" x14ac:dyDescent="0.4">
      <c r="A959">
        <f t="shared" si="445"/>
        <v>201901</v>
      </c>
      <c r="B959" t="s">
        <v>1043</v>
      </c>
      <c r="C959" t="s">
        <v>1042</v>
      </c>
      <c r="D959" t="str">
        <f t="shared" ref="D959:D976" ca="1" si="493">"I"&amp;RANDBETWEEN(101,120)</f>
        <v>I105</v>
      </c>
      <c r="E959">
        <f t="shared" ca="1" si="446"/>
        <v>33</v>
      </c>
      <c r="F959">
        <f t="shared" ca="1" si="447"/>
        <v>10</v>
      </c>
      <c r="G959" t="str">
        <f t="shared" ca="1" si="490"/>
        <v>S11</v>
      </c>
      <c r="H959" t="str">
        <f t="shared" ca="1" si="474"/>
        <v>S116</v>
      </c>
      <c r="I959">
        <f ca="1">VLOOKUP(D959,PRC!$A$2:$B$21,2,0)*E959</f>
        <v>3300000</v>
      </c>
      <c r="J959">
        <f t="shared" ca="1" si="448"/>
        <v>2936996</v>
      </c>
      <c r="K959">
        <f ca="1">VLOOKUP(D959,PRC!$A$1:$C$21,3,0)*E959</f>
        <v>1947000</v>
      </c>
      <c r="L959">
        <f t="shared" ca="1" si="486"/>
        <v>99000</v>
      </c>
      <c r="M959">
        <f t="shared" ca="1" si="487"/>
        <v>66000</v>
      </c>
      <c r="N959">
        <f t="shared" ca="1" si="488"/>
        <v>165000</v>
      </c>
      <c r="O959">
        <f t="shared" ca="1" si="489"/>
        <v>330000</v>
      </c>
      <c r="P959">
        <f t="shared" ca="1" si="491"/>
        <v>329996</v>
      </c>
      <c r="Q959">
        <f ca="1">IF(P959&gt;0,1,0)</f>
        <v>1</v>
      </c>
      <c r="R959">
        <f t="shared" ca="1" si="449"/>
        <v>11</v>
      </c>
      <c r="S959">
        <f t="shared" ca="1" si="450"/>
        <v>3</v>
      </c>
      <c r="T959">
        <f t="shared" ca="1" si="451"/>
        <v>2</v>
      </c>
      <c r="U959">
        <f t="shared" ca="1" si="452"/>
        <v>5</v>
      </c>
      <c r="V959">
        <f t="shared" ca="1" si="453"/>
        <v>10</v>
      </c>
      <c r="X959">
        <f t="shared" si="457"/>
        <v>959</v>
      </c>
      <c r="Y959">
        <f t="shared" si="492"/>
        <v>957</v>
      </c>
      <c r="Z959">
        <f t="shared" si="458"/>
        <v>958</v>
      </c>
      <c r="AA959">
        <f t="shared" si="454"/>
        <v>976</v>
      </c>
      <c r="AB959">
        <f t="shared" si="455"/>
        <v>20</v>
      </c>
      <c r="AK959" s="3">
        <f ca="1">SUM(INDIRECT("Q"&amp;Y957):INDIRECT("Q"&amp;AA957))</f>
        <v>20</v>
      </c>
      <c r="AL959">
        <f ca="1">AL957/AL958</f>
        <v>0.18441568049061891</v>
      </c>
      <c r="AM959" t="str">
        <f t="shared" si="456"/>
        <v>201901AT</v>
      </c>
      <c r="AN959">
        <f t="shared" ca="1" si="463"/>
        <v>11.000121212121217</v>
      </c>
      <c r="AO959">
        <f t="shared" ca="1" si="464"/>
        <v>3</v>
      </c>
      <c r="AP959">
        <f t="shared" ca="1" si="465"/>
        <v>2</v>
      </c>
      <c r="AQ959">
        <f t="shared" ca="1" si="466"/>
        <v>5</v>
      </c>
      <c r="AR959">
        <f t="shared" ca="1" si="467"/>
        <v>10</v>
      </c>
      <c r="AS959">
        <f ca="1">P959/J959</f>
        <v>0.11235834165249119</v>
      </c>
      <c r="AT959" t="str">
        <f ca="1">IF(ABS(AT957-AD957)&lt;AD957+(AD958-AD957)*5%,"ok","chk")</f>
        <v>ok</v>
      </c>
      <c r="AU959" t="str">
        <f ca="1">IF(ABS(AU957-AF957)&lt;AF957+(AF958-AF957)*5%,"ok","chk")</f>
        <v>ok</v>
      </c>
      <c r="AV959" t="str">
        <f t="shared" ref="AV959" ca="1" si="494">IF(ABS(AV957-AG957)&lt;AG957+(AG958-AG957)*5%,"ok","chk")</f>
        <v>ok</v>
      </c>
      <c r="AW959" t="str">
        <f t="shared" ref="AW959" ca="1" si="495">IF(ABS(AW957-AH957)&lt;AH957+(AH958-AH957)*5%,"ok","chk")</f>
        <v>ok</v>
      </c>
      <c r="AX959" t="str">
        <f t="shared" ref="AX959" ca="1" si="496">IF(ABS(AX957-AI957)&lt;AI957+(AI958-AI957)*5%,"ok","chk")</f>
        <v>ok</v>
      </c>
      <c r="AY959" t="str">
        <f t="shared" ref="AY959" ca="1" si="497">IF(ABS(AY957-AJ957)&lt;AJ957+(AJ958-AJ957)*5%,"ok","chk")</f>
        <v>ok</v>
      </c>
    </row>
    <row r="960" spans="1:51" collapsed="1" x14ac:dyDescent="0.4">
      <c r="A960">
        <f t="shared" si="445"/>
        <v>201901</v>
      </c>
      <c r="B960" t="s">
        <v>1044</v>
      </c>
      <c r="C960" t="s">
        <v>1042</v>
      </c>
      <c r="D960" t="str">
        <f t="shared" ca="1" si="493"/>
        <v>I118</v>
      </c>
      <c r="E960">
        <f t="shared" ca="1" si="446"/>
        <v>22</v>
      </c>
      <c r="F960">
        <f t="shared" ca="1" si="447"/>
        <v>20</v>
      </c>
      <c r="G960" t="str">
        <f t="shared" ca="1" si="490"/>
        <v>S11</v>
      </c>
      <c r="H960" t="str">
        <f t="shared" ca="1" si="474"/>
        <v>S110</v>
      </c>
      <c r="I960">
        <f ca="1">VLOOKUP(D960,PRC!$A$2:$B$21,2,0)*E960</f>
        <v>11660000</v>
      </c>
      <c r="J960">
        <f t="shared" ca="1" si="448"/>
        <v>9910996</v>
      </c>
      <c r="K960">
        <f ca="1">VLOOKUP(D960,PRC!$A$1:$C$21,3,0)*E960</f>
        <v>4897200</v>
      </c>
      <c r="L960">
        <f t="shared" ca="1" si="486"/>
        <v>117000</v>
      </c>
      <c r="M960">
        <f t="shared" ca="1" si="487"/>
        <v>117000</v>
      </c>
      <c r="N960">
        <f t="shared" ca="1" si="488"/>
        <v>466000</v>
      </c>
      <c r="O960">
        <f t="shared" ca="1" si="489"/>
        <v>1166000</v>
      </c>
      <c r="P960">
        <f t="shared" ca="1" si="491"/>
        <v>3147796</v>
      </c>
      <c r="Q960">
        <f ca="1">IF(P960&gt;0,1,0)</f>
        <v>1</v>
      </c>
      <c r="R960">
        <f t="shared" ca="1" si="449"/>
        <v>15</v>
      </c>
      <c r="S960">
        <f t="shared" ca="1" si="450"/>
        <v>1</v>
      </c>
      <c r="T960">
        <f t="shared" ca="1" si="451"/>
        <v>1</v>
      </c>
      <c r="U960">
        <f t="shared" ca="1" si="452"/>
        <v>4</v>
      </c>
      <c r="V960">
        <f t="shared" ca="1" si="453"/>
        <v>10</v>
      </c>
      <c r="X960">
        <f t="shared" si="457"/>
        <v>960</v>
      </c>
      <c r="Y960">
        <f t="shared" si="492"/>
        <v>957</v>
      </c>
      <c r="Z960">
        <f t="shared" si="458"/>
        <v>958</v>
      </c>
      <c r="AA960">
        <f t="shared" si="454"/>
        <v>976</v>
      </c>
      <c r="AB960">
        <f t="shared" si="455"/>
        <v>20</v>
      </c>
      <c r="AK960" s="2">
        <f ca="1">AK959/AB957</f>
        <v>1</v>
      </c>
      <c r="AM960" t="str">
        <f t="shared" si="456"/>
        <v>201901AT</v>
      </c>
      <c r="AN960">
        <f t="shared" ca="1" si="463"/>
        <v>15.000034305317323</v>
      </c>
      <c r="AO960">
        <f t="shared" ca="1" si="464"/>
        <v>1.0034305317324184</v>
      </c>
      <c r="AP960">
        <f t="shared" ca="1" si="465"/>
        <v>1.0034305317324184</v>
      </c>
      <c r="AQ960">
        <f t="shared" ca="1" si="466"/>
        <v>3.9965694682675816</v>
      </c>
      <c r="AR960">
        <f t="shared" ca="1" si="467"/>
        <v>10</v>
      </c>
      <c r="AS960">
        <f ca="1">P960/J960</f>
        <v>0.31760642421811086</v>
      </c>
      <c r="AT960" t="str">
        <f ca="1">IF(ABS(AD958-AT958)&lt;AT958+(AD958-AD957)*5%,"ok","chk")</f>
        <v>ok</v>
      </c>
      <c r="AU960" t="str">
        <f ca="1">IF(ABS(AF958-AU958)&lt;AU958+(AF958-AF957)*5%,"ok","chk")</f>
        <v>ok</v>
      </c>
      <c r="AV960" t="str">
        <f t="shared" ref="AV960" ca="1" si="498">IF(ABS(AG958-AV958)&lt;AV958+(AG958-AG957)*5%,"ok","chk")</f>
        <v>ok</v>
      </c>
      <c r="AW960" t="str">
        <f t="shared" ref="AW960" ca="1" si="499">IF(ABS(AH958-AW958)&lt;AW958+(AH958-AH957)*5%,"ok","chk")</f>
        <v>ok</v>
      </c>
      <c r="AX960" t="str">
        <f t="shared" ref="AX960" ca="1" si="500">IF(ABS(AI958-AX958)&lt;AX958+(AI958-AI957)*5%,"ok","chk")</f>
        <v>ok</v>
      </c>
      <c r="AY960" t="str">
        <f t="shared" ref="AY960" ca="1" si="501">IF(ABS(AJ958-AY958)&lt;AY958+(AJ958-AJ957)*5%,"ok","chk")</f>
        <v>ok</v>
      </c>
    </row>
    <row r="961" spans="1:45" hidden="1" outlineLevel="1" x14ac:dyDescent="0.4">
      <c r="A961">
        <f t="shared" si="445"/>
        <v>201901</v>
      </c>
      <c r="B961" t="s">
        <v>1045</v>
      </c>
      <c r="C961" t="s">
        <v>1042</v>
      </c>
      <c r="D961" t="str">
        <f t="shared" ca="1" si="493"/>
        <v>I110</v>
      </c>
      <c r="E961">
        <f t="shared" ca="1" si="446"/>
        <v>41</v>
      </c>
      <c r="F961">
        <f t="shared" ca="1" si="447"/>
        <v>11</v>
      </c>
      <c r="G961" t="str">
        <f t="shared" ca="1" si="490"/>
        <v>S11</v>
      </c>
      <c r="H961" t="str">
        <f t="shared" ca="1" si="474"/>
        <v>S117</v>
      </c>
      <c r="I961">
        <f ca="1">VLOOKUP(D961,PRC!$A$2:$B$21,2,0)*E961</f>
        <v>12300000</v>
      </c>
      <c r="J961">
        <f t="shared" ca="1" si="448"/>
        <v>10946996</v>
      </c>
      <c r="K961">
        <f ca="1">VLOOKUP(D961,PRC!$A$1:$C$21,3,0)*E961</f>
        <v>5658000</v>
      </c>
      <c r="L961">
        <f t="shared" ca="1" si="486"/>
        <v>246000</v>
      </c>
      <c r="M961">
        <f t="shared" ca="1" si="487"/>
        <v>123000</v>
      </c>
      <c r="N961">
        <f t="shared" ca="1" si="488"/>
        <v>369000</v>
      </c>
      <c r="O961">
        <f t="shared" ca="1" si="489"/>
        <v>1353000</v>
      </c>
      <c r="P961">
        <f t="shared" ca="1" si="491"/>
        <v>3197996</v>
      </c>
      <c r="Q961">
        <f ca="1">IF(P961&gt;0,1,0)</f>
        <v>1</v>
      </c>
      <c r="R961">
        <f t="shared" ca="1" si="449"/>
        <v>11</v>
      </c>
      <c r="S961">
        <f t="shared" ca="1" si="450"/>
        <v>2</v>
      </c>
      <c r="T961">
        <f t="shared" ca="1" si="451"/>
        <v>1</v>
      </c>
      <c r="U961">
        <f t="shared" ca="1" si="452"/>
        <v>3</v>
      </c>
      <c r="V961">
        <f t="shared" ca="1" si="453"/>
        <v>11</v>
      </c>
      <c r="X961">
        <f t="shared" si="457"/>
        <v>961</v>
      </c>
      <c r="Y961">
        <f t="shared" si="492"/>
        <v>957</v>
      </c>
      <c r="Z961">
        <f t="shared" si="458"/>
        <v>958</v>
      </c>
      <c r="AA961">
        <f t="shared" si="454"/>
        <v>976</v>
      </c>
      <c r="AB961">
        <f t="shared" si="455"/>
        <v>20</v>
      </c>
      <c r="AM961" t="str">
        <f t="shared" si="456"/>
        <v>201901AT</v>
      </c>
      <c r="AN961">
        <f t="shared" ca="1" si="463"/>
        <v>11.000032520325199</v>
      </c>
      <c r="AO961">
        <f t="shared" ca="1" si="464"/>
        <v>2</v>
      </c>
      <c r="AP961">
        <f t="shared" ca="1" si="465"/>
        <v>1</v>
      </c>
      <c r="AQ961">
        <f t="shared" ca="1" si="466"/>
        <v>3</v>
      </c>
      <c r="AR961">
        <f t="shared" ca="1" si="467"/>
        <v>11</v>
      </c>
      <c r="AS961">
        <f ca="1">P961/J961</f>
        <v>0.29213457280883265</v>
      </c>
    </row>
    <row r="962" spans="1:45" hidden="1" outlineLevel="1" x14ac:dyDescent="0.4">
      <c r="A962">
        <f t="shared" si="445"/>
        <v>201901</v>
      </c>
      <c r="B962" t="s">
        <v>1046</v>
      </c>
      <c r="C962" t="s">
        <v>1042</v>
      </c>
      <c r="D962" t="str">
        <f t="shared" ca="1" si="493"/>
        <v>I116</v>
      </c>
      <c r="E962">
        <f t="shared" ca="1" si="446"/>
        <v>27</v>
      </c>
      <c r="F962">
        <f t="shared" ca="1" si="447"/>
        <v>19</v>
      </c>
      <c r="G962" t="str">
        <f t="shared" ref="G962:G976" ca="1" si="502">LEFT(H962,3)</f>
        <v>S11</v>
      </c>
      <c r="H962" t="str">
        <f t="shared" ca="1" si="474"/>
        <v>S119</v>
      </c>
      <c r="I962">
        <f ca="1">VLOOKUP(D962,PRC!$A$2:$B$21,2,0)*E962</f>
        <v>39420000</v>
      </c>
      <c r="J962">
        <f t="shared" ca="1" si="448"/>
        <v>31930196.000000004</v>
      </c>
      <c r="K962">
        <f ca="1">VLOOKUP(D962,PRC!$A$1:$C$21,3,0)*E962</f>
        <v>23652000</v>
      </c>
      <c r="L962">
        <f t="shared" ref="L962:L981" ca="1" si="503">ROUND($I962*S962,-5)/100</f>
        <v>788000</v>
      </c>
      <c r="M962">
        <f t="shared" ref="M962:M981" ca="1" si="504">ROUND($I962*T962,-5)/100</f>
        <v>788000</v>
      </c>
      <c r="N962">
        <f t="shared" ref="N962:N981" ca="1" si="505">ROUND($I962*U962,-5)/100</f>
        <v>394000</v>
      </c>
      <c r="O962">
        <f t="shared" ref="O962:O981" ca="1" si="506">ROUND($I962*V962,-5)/100</f>
        <v>4730000</v>
      </c>
      <c r="P962">
        <f t="shared" ref="P962:P976" ca="1" si="507">J962-SUM(K962:O962)</f>
        <v>1578196.0000000037</v>
      </c>
      <c r="Q962">
        <f ca="1">IF(P962&gt;0,1,0)</f>
        <v>1</v>
      </c>
      <c r="R962">
        <f t="shared" ca="1" si="449"/>
        <v>19</v>
      </c>
      <c r="S962">
        <f t="shared" ca="1" si="450"/>
        <v>2</v>
      </c>
      <c r="T962">
        <f t="shared" ca="1" si="451"/>
        <v>2</v>
      </c>
      <c r="U962">
        <f t="shared" ca="1" si="452"/>
        <v>1</v>
      </c>
      <c r="V962">
        <f t="shared" ca="1" si="453"/>
        <v>12</v>
      </c>
      <c r="X962">
        <f t="shared" si="457"/>
        <v>962</v>
      </c>
      <c r="Y962">
        <f t="shared" si="492"/>
        <v>957</v>
      </c>
      <c r="Z962">
        <f t="shared" si="458"/>
        <v>958</v>
      </c>
      <c r="AA962">
        <f t="shared" si="454"/>
        <v>976</v>
      </c>
      <c r="AB962">
        <f t="shared" si="455"/>
        <v>20</v>
      </c>
      <c r="AM962" t="str">
        <f t="shared" si="456"/>
        <v>201901AT</v>
      </c>
      <c r="AN962">
        <f t="shared" ca="1" si="463"/>
        <v>19.000010147133427</v>
      </c>
      <c r="AO962">
        <f t="shared" ca="1" si="464"/>
        <v>1.9989852866565196</v>
      </c>
      <c r="AP962">
        <f t="shared" ca="1" si="465"/>
        <v>1.9989852866565196</v>
      </c>
      <c r="AQ962">
        <f t="shared" ca="1" si="466"/>
        <v>0.99949264332825982</v>
      </c>
      <c r="AR962">
        <f t="shared" ca="1" si="467"/>
        <v>11.998985286656518</v>
      </c>
      <c r="AS962">
        <f ca="1">P962/J962</f>
        <v>4.9426442606240295E-2</v>
      </c>
    </row>
    <row r="963" spans="1:45" hidden="1" outlineLevel="1" x14ac:dyDescent="0.4">
      <c r="A963">
        <f t="shared" ref="A963:A1026" si="508">IF(BA963="",A962,BA963)</f>
        <v>201901</v>
      </c>
      <c r="B963" t="s">
        <v>1047</v>
      </c>
      <c r="C963" t="s">
        <v>1042</v>
      </c>
      <c r="D963" t="str">
        <f t="shared" ca="1" si="493"/>
        <v>I116</v>
      </c>
      <c r="E963">
        <f t="shared" ref="E963:E1001" ca="1" si="509">RANDBETWEEN(INDIRECT("AD"&amp;Y963),INDIRECT("AD"&amp;Z963))</f>
        <v>27</v>
      </c>
      <c r="F963">
        <f t="shared" ref="F963:F1001" ca="1" si="510">RANDBETWEEN(INDIRECT("AF"&amp;Y963),INDIRECT("AF"&amp;Z963))</f>
        <v>18</v>
      </c>
      <c r="G963" t="str">
        <f t="shared" ca="1" si="502"/>
        <v>S11</v>
      </c>
      <c r="H963" t="str">
        <f t="shared" ca="1" si="474"/>
        <v>S115</v>
      </c>
      <c r="I963">
        <f ca="1">VLOOKUP(D963,PRC!$A$2:$B$21,2,0)*E963</f>
        <v>39420000</v>
      </c>
      <c r="J963">
        <f t="shared" ref="J963:J1001" ca="1" si="511">I963*(1-R963/100)-4</f>
        <v>34689596</v>
      </c>
      <c r="K963">
        <f ca="1">VLOOKUP(D963,PRC!$A$1:$C$21,3,0)*E963</f>
        <v>23652000</v>
      </c>
      <c r="L963">
        <f t="shared" ca="1" si="503"/>
        <v>394000</v>
      </c>
      <c r="M963">
        <f t="shared" ca="1" si="504"/>
        <v>1183000</v>
      </c>
      <c r="N963">
        <f t="shared" ca="1" si="505"/>
        <v>1971000</v>
      </c>
      <c r="O963">
        <f t="shared" ca="1" si="506"/>
        <v>3942000</v>
      </c>
      <c r="P963">
        <f t="shared" ca="1" si="507"/>
        <v>3547596</v>
      </c>
      <c r="Q963">
        <f ca="1">IF(P963&gt;0,1,0)</f>
        <v>1</v>
      </c>
      <c r="R963">
        <f t="shared" ref="R963:R1001" ca="1" si="512">RANDBETWEEN(INDIRECT("AF"&amp;$Y963),INDIRECT("AF"&amp;$Z963))</f>
        <v>12</v>
      </c>
      <c r="S963">
        <f t="shared" ref="S963:S1001" ca="1" si="513">RANDBETWEEN(INDIRECT("AG"&amp;$Y963),INDIRECT("AG"&amp;$Z963))</f>
        <v>1</v>
      </c>
      <c r="T963">
        <f t="shared" ref="T963:T1001" ca="1" si="514">RANDBETWEEN(INDIRECT("AH"&amp;$Y963),INDIRECT("AH"&amp;$Z963))</f>
        <v>3</v>
      </c>
      <c r="U963">
        <f t="shared" ref="U963:U1001" ca="1" si="515">RANDBETWEEN(INDIRECT("Ai"&amp;$Y963),INDIRECT("Ai"&amp;$Z963))</f>
        <v>5</v>
      </c>
      <c r="V963">
        <f t="shared" ref="V963:V1001" ca="1" si="516">RANDBETWEEN(INDIRECT("Aj"&amp;$Y963),INDIRECT("Aj"&amp;$Z963))</f>
        <v>10</v>
      </c>
      <c r="X963">
        <f t="shared" si="457"/>
        <v>963</v>
      </c>
      <c r="Y963">
        <f t="shared" si="492"/>
        <v>957</v>
      </c>
      <c r="Z963">
        <f t="shared" si="458"/>
        <v>958</v>
      </c>
      <c r="AA963">
        <f t="shared" ref="AA963:AA1001" si="517">Y963+AB963-1</f>
        <v>976</v>
      </c>
      <c r="AB963">
        <f t="shared" ref="AB963:AB1026" si="518">COUNTIF(AM$2:AM$100100,AM963)</f>
        <v>20</v>
      </c>
      <c r="AM963" t="str">
        <f t="shared" ref="AM963:AM1026" si="519">A963&amp;C963</f>
        <v>201901AT</v>
      </c>
      <c r="AN963">
        <f t="shared" ca="1" si="463"/>
        <v>12.000010147133434</v>
      </c>
      <c r="AO963">
        <f t="shared" ca="1" si="464"/>
        <v>0.99949264332825982</v>
      </c>
      <c r="AP963">
        <f t="shared" ca="1" si="465"/>
        <v>3.0010147133434808</v>
      </c>
      <c r="AQ963">
        <f t="shared" ca="1" si="466"/>
        <v>5</v>
      </c>
      <c r="AR963">
        <f t="shared" ca="1" si="467"/>
        <v>10</v>
      </c>
      <c r="AS963">
        <f ca="1">P963/J963</f>
        <v>0.10226685833988958</v>
      </c>
    </row>
    <row r="964" spans="1:45" hidden="1" outlineLevel="1" x14ac:dyDescent="0.4">
      <c r="A964">
        <f t="shared" si="508"/>
        <v>201901</v>
      </c>
      <c r="B964" t="s">
        <v>1048</v>
      </c>
      <c r="C964" t="s">
        <v>1042</v>
      </c>
      <c r="D964" t="str">
        <f t="shared" ca="1" si="493"/>
        <v>I101</v>
      </c>
      <c r="E964">
        <f t="shared" ca="1" si="509"/>
        <v>48</v>
      </c>
      <c r="F964">
        <f t="shared" ca="1" si="510"/>
        <v>17</v>
      </c>
      <c r="G964" t="str">
        <f t="shared" ca="1" si="502"/>
        <v>S11</v>
      </c>
      <c r="H964" t="str">
        <f t="shared" ca="1" si="474"/>
        <v>S115</v>
      </c>
      <c r="I964">
        <f ca="1">VLOOKUP(D964,PRC!$A$2:$B$21,2,0)*E964</f>
        <v>1440000</v>
      </c>
      <c r="J964">
        <f t="shared" ca="1" si="511"/>
        <v>1267196</v>
      </c>
      <c r="K964">
        <f ca="1">VLOOKUP(D964,PRC!$A$1:$C$21,3,0)*E964</f>
        <v>748800</v>
      </c>
      <c r="L964">
        <f t="shared" ca="1" si="503"/>
        <v>43000</v>
      </c>
      <c r="M964">
        <f t="shared" ca="1" si="504"/>
        <v>14000</v>
      </c>
      <c r="N964">
        <f t="shared" ca="1" si="505"/>
        <v>14000</v>
      </c>
      <c r="O964">
        <f t="shared" ca="1" si="506"/>
        <v>158000</v>
      </c>
      <c r="P964">
        <f t="shared" ca="1" si="507"/>
        <v>289396</v>
      </c>
      <c r="Q964">
        <f ca="1">IF(P964&gt;0,1,0)</f>
        <v>1</v>
      </c>
      <c r="R964">
        <f t="shared" ca="1" si="512"/>
        <v>12</v>
      </c>
      <c r="S964">
        <f t="shared" ca="1" si="513"/>
        <v>3</v>
      </c>
      <c r="T964">
        <f t="shared" ca="1" si="514"/>
        <v>1</v>
      </c>
      <c r="U964">
        <f t="shared" ca="1" si="515"/>
        <v>1</v>
      </c>
      <c r="V964">
        <f t="shared" ca="1" si="516"/>
        <v>11</v>
      </c>
      <c r="X964">
        <f t="shared" ref="X964:X1001" si="520">X963+1</f>
        <v>964</v>
      </c>
      <c r="Y964">
        <f t="shared" si="492"/>
        <v>957</v>
      </c>
      <c r="Z964">
        <f t="shared" ref="Z964:Z1001" si="521">Y964+1</f>
        <v>958</v>
      </c>
      <c r="AA964">
        <f t="shared" si="517"/>
        <v>976</v>
      </c>
      <c r="AB964">
        <f t="shared" si="518"/>
        <v>20</v>
      </c>
      <c r="AM964" t="str">
        <f t="shared" si="519"/>
        <v>201901AT</v>
      </c>
      <c r="AN964">
        <f t="shared" ca="1" si="463"/>
        <v>12.000277777777779</v>
      </c>
      <c r="AO964">
        <f t="shared" ca="1" si="464"/>
        <v>2.9861111111111112</v>
      </c>
      <c r="AP964">
        <f t="shared" ca="1" si="465"/>
        <v>0.97222222222222221</v>
      </c>
      <c r="AQ964">
        <f t="shared" ca="1" si="466"/>
        <v>0.97222222222222221</v>
      </c>
      <c r="AR964">
        <f t="shared" ca="1" si="467"/>
        <v>10.972222222222221</v>
      </c>
      <c r="AS964">
        <f ca="1">P964/J964</f>
        <v>0.22837508956783323</v>
      </c>
    </row>
    <row r="965" spans="1:45" hidden="1" outlineLevel="1" x14ac:dyDescent="0.4">
      <c r="A965">
        <f t="shared" si="508"/>
        <v>201901</v>
      </c>
      <c r="B965" t="s">
        <v>1049</v>
      </c>
      <c r="C965" t="s">
        <v>1042</v>
      </c>
      <c r="D965" t="str">
        <f t="shared" ca="1" si="493"/>
        <v>I105</v>
      </c>
      <c r="E965">
        <f t="shared" ca="1" si="509"/>
        <v>24</v>
      </c>
      <c r="F965">
        <f t="shared" ca="1" si="510"/>
        <v>18</v>
      </c>
      <c r="G965" t="str">
        <f t="shared" ca="1" si="502"/>
        <v>S11</v>
      </c>
      <c r="H965" t="str">
        <f t="shared" ca="1" si="474"/>
        <v>S111</v>
      </c>
      <c r="I965">
        <f ca="1">VLOOKUP(D965,PRC!$A$2:$B$21,2,0)*E965</f>
        <v>2400000</v>
      </c>
      <c r="J965">
        <f t="shared" ca="1" si="511"/>
        <v>2015996</v>
      </c>
      <c r="K965">
        <f ca="1">VLOOKUP(D965,PRC!$A$1:$C$21,3,0)*E965</f>
        <v>1416000</v>
      </c>
      <c r="L965">
        <f t="shared" ca="1" si="503"/>
        <v>72000</v>
      </c>
      <c r="M965">
        <f t="shared" ca="1" si="504"/>
        <v>48000</v>
      </c>
      <c r="N965">
        <f t="shared" ca="1" si="505"/>
        <v>96000</v>
      </c>
      <c r="O965">
        <f t="shared" ca="1" si="506"/>
        <v>264000</v>
      </c>
      <c r="P965">
        <f t="shared" ca="1" si="507"/>
        <v>119996</v>
      </c>
      <c r="Q965">
        <f ca="1">IF(P965&gt;0,1,0)</f>
        <v>1</v>
      </c>
      <c r="R965">
        <f t="shared" ca="1" si="512"/>
        <v>16</v>
      </c>
      <c r="S965">
        <f t="shared" ca="1" si="513"/>
        <v>3</v>
      </c>
      <c r="T965">
        <f t="shared" ca="1" si="514"/>
        <v>2</v>
      </c>
      <c r="U965">
        <f t="shared" ca="1" si="515"/>
        <v>4</v>
      </c>
      <c r="V965">
        <f t="shared" ca="1" si="516"/>
        <v>11</v>
      </c>
      <c r="X965">
        <f t="shared" si="520"/>
        <v>965</v>
      </c>
      <c r="Y965">
        <f t="shared" si="492"/>
        <v>957</v>
      </c>
      <c r="Z965">
        <f t="shared" si="521"/>
        <v>958</v>
      </c>
      <c r="AA965">
        <f t="shared" si="517"/>
        <v>976</v>
      </c>
      <c r="AB965">
        <f t="shared" si="518"/>
        <v>20</v>
      </c>
      <c r="AM965" t="str">
        <f t="shared" si="519"/>
        <v>201901AT</v>
      </c>
      <c r="AN965">
        <f t="shared" ca="1" si="463"/>
        <v>16.000166666666672</v>
      </c>
      <c r="AO965">
        <f t="shared" ca="1" si="464"/>
        <v>3</v>
      </c>
      <c r="AP965">
        <f t="shared" ca="1" si="465"/>
        <v>2</v>
      </c>
      <c r="AQ965">
        <f t="shared" ca="1" si="466"/>
        <v>4</v>
      </c>
      <c r="AR965">
        <f t="shared" ca="1" si="467"/>
        <v>11</v>
      </c>
      <c r="AS965">
        <f ca="1">P965/J965</f>
        <v>5.9521943495919633E-2</v>
      </c>
    </row>
    <row r="966" spans="1:45" hidden="1" outlineLevel="1" x14ac:dyDescent="0.4">
      <c r="A966">
        <f t="shared" si="508"/>
        <v>201901</v>
      </c>
      <c r="B966" t="s">
        <v>1050</v>
      </c>
      <c r="C966" t="s">
        <v>1042</v>
      </c>
      <c r="D966" t="str">
        <f t="shared" ca="1" si="493"/>
        <v>I104</v>
      </c>
      <c r="E966">
        <f t="shared" ca="1" si="509"/>
        <v>32</v>
      </c>
      <c r="F966">
        <f t="shared" ca="1" si="510"/>
        <v>20</v>
      </c>
      <c r="G966" t="str">
        <f t="shared" ca="1" si="502"/>
        <v>S10</v>
      </c>
      <c r="H966" t="str">
        <f t="shared" ca="1" si="474"/>
        <v>S101</v>
      </c>
      <c r="I966">
        <f ca="1">VLOOKUP(D966,PRC!$A$2:$B$21,2,0)*E966</f>
        <v>2240000</v>
      </c>
      <c r="J966">
        <f t="shared" ca="1" si="511"/>
        <v>1903996</v>
      </c>
      <c r="K966">
        <f ca="1">VLOOKUP(D966,PRC!$A$1:$C$21,3,0)*E966</f>
        <v>940800</v>
      </c>
      <c r="L966">
        <f t="shared" ca="1" si="503"/>
        <v>67000</v>
      </c>
      <c r="M966">
        <f t="shared" ca="1" si="504"/>
        <v>22000</v>
      </c>
      <c r="N966">
        <f t="shared" ca="1" si="505"/>
        <v>22000</v>
      </c>
      <c r="O966">
        <f t="shared" ca="1" si="506"/>
        <v>224000</v>
      </c>
      <c r="P966">
        <f t="shared" ca="1" si="507"/>
        <v>628196</v>
      </c>
      <c r="Q966">
        <f ca="1">IF(P966&gt;0,1,0)</f>
        <v>1</v>
      </c>
      <c r="R966">
        <f t="shared" ca="1" si="512"/>
        <v>15</v>
      </c>
      <c r="S966">
        <f t="shared" ca="1" si="513"/>
        <v>3</v>
      </c>
      <c r="T966">
        <f t="shared" ca="1" si="514"/>
        <v>1</v>
      </c>
      <c r="U966">
        <f t="shared" ca="1" si="515"/>
        <v>1</v>
      </c>
      <c r="V966">
        <f t="shared" ca="1" si="516"/>
        <v>10</v>
      </c>
      <c r="X966">
        <f t="shared" si="520"/>
        <v>966</v>
      </c>
      <c r="Y966">
        <f t="shared" si="492"/>
        <v>957</v>
      </c>
      <c r="Z966">
        <f t="shared" si="521"/>
        <v>958</v>
      </c>
      <c r="AA966">
        <f t="shared" si="517"/>
        <v>976</v>
      </c>
      <c r="AB966">
        <f t="shared" si="518"/>
        <v>20</v>
      </c>
      <c r="AM966" t="str">
        <f t="shared" si="519"/>
        <v>201901AT</v>
      </c>
      <c r="AN966">
        <f t="shared" ca="1" si="463"/>
        <v>15.000178571428568</v>
      </c>
      <c r="AO966">
        <f t="shared" ca="1" si="464"/>
        <v>2.9910714285714288</v>
      </c>
      <c r="AP966">
        <f t="shared" ca="1" si="465"/>
        <v>0.9821428571428571</v>
      </c>
      <c r="AQ966">
        <f t="shared" ca="1" si="466"/>
        <v>0.9821428571428571</v>
      </c>
      <c r="AR966">
        <f t="shared" ca="1" si="467"/>
        <v>10</v>
      </c>
      <c r="AS966">
        <f ca="1">P966/J966</f>
        <v>0.32993556709152749</v>
      </c>
    </row>
    <row r="967" spans="1:45" hidden="1" outlineLevel="1" x14ac:dyDescent="0.4">
      <c r="A967">
        <f t="shared" si="508"/>
        <v>201901</v>
      </c>
      <c r="B967" t="s">
        <v>1051</v>
      </c>
      <c r="C967" t="s">
        <v>1042</v>
      </c>
      <c r="D967" t="str">
        <f t="shared" ca="1" si="493"/>
        <v>I103</v>
      </c>
      <c r="E967">
        <f t="shared" ca="1" si="509"/>
        <v>29</v>
      </c>
      <c r="F967">
        <f t="shared" ca="1" si="510"/>
        <v>16</v>
      </c>
      <c r="G967" t="str">
        <f t="shared" ca="1" si="502"/>
        <v>S10</v>
      </c>
      <c r="H967" t="str">
        <f t="shared" ca="1" si="474"/>
        <v>S105</v>
      </c>
      <c r="I967">
        <f ca="1">VLOOKUP(D967,PRC!$A$2:$B$21,2,0)*E967</f>
        <v>1450000</v>
      </c>
      <c r="J967">
        <f t="shared" ca="1" si="511"/>
        <v>1174496</v>
      </c>
      <c r="K967">
        <f ca="1">VLOOKUP(D967,PRC!$A$1:$C$21,3,0)*E967</f>
        <v>826500</v>
      </c>
      <c r="L967">
        <f t="shared" ca="1" si="503"/>
        <v>15000</v>
      </c>
      <c r="M967">
        <f t="shared" ca="1" si="504"/>
        <v>44000</v>
      </c>
      <c r="N967">
        <f t="shared" ca="1" si="505"/>
        <v>15000</v>
      </c>
      <c r="O967">
        <f t="shared" ca="1" si="506"/>
        <v>145000</v>
      </c>
      <c r="P967">
        <f t="shared" ca="1" si="507"/>
        <v>128996</v>
      </c>
      <c r="Q967">
        <f ca="1">IF(P967&gt;0,1,0)</f>
        <v>1</v>
      </c>
      <c r="R967">
        <f t="shared" ca="1" si="512"/>
        <v>19</v>
      </c>
      <c r="S967">
        <f t="shared" ca="1" si="513"/>
        <v>1</v>
      </c>
      <c r="T967">
        <f t="shared" ca="1" si="514"/>
        <v>3</v>
      </c>
      <c r="U967">
        <f t="shared" ca="1" si="515"/>
        <v>1</v>
      </c>
      <c r="V967">
        <f t="shared" ca="1" si="516"/>
        <v>10</v>
      </c>
      <c r="X967">
        <f t="shared" si="520"/>
        <v>967</v>
      </c>
      <c r="Y967">
        <f t="shared" si="492"/>
        <v>957</v>
      </c>
      <c r="Z967">
        <f t="shared" si="521"/>
        <v>958</v>
      </c>
      <c r="AA967">
        <f t="shared" si="517"/>
        <v>976</v>
      </c>
      <c r="AB967">
        <f t="shared" si="518"/>
        <v>20</v>
      </c>
      <c r="AM967" t="str">
        <f t="shared" si="519"/>
        <v>201901AT</v>
      </c>
      <c r="AN967">
        <f t="shared" ca="1" si="463"/>
        <v>19.00027586206896</v>
      </c>
      <c r="AO967">
        <f t="shared" ca="1" si="464"/>
        <v>1.0344827586206897</v>
      </c>
      <c r="AP967">
        <f t="shared" ca="1" si="465"/>
        <v>3.0344827586206895</v>
      </c>
      <c r="AQ967">
        <f t="shared" ca="1" si="466"/>
        <v>1.0344827586206897</v>
      </c>
      <c r="AR967">
        <f t="shared" ca="1" si="467"/>
        <v>10</v>
      </c>
      <c r="AS967">
        <f ca="1">P967/J967</f>
        <v>0.10983094025011579</v>
      </c>
    </row>
    <row r="968" spans="1:45" hidden="1" outlineLevel="1" x14ac:dyDescent="0.4">
      <c r="A968">
        <f t="shared" si="508"/>
        <v>201901</v>
      </c>
      <c r="B968" t="s">
        <v>1052</v>
      </c>
      <c r="C968" t="s">
        <v>1042</v>
      </c>
      <c r="D968" t="str">
        <f t="shared" ca="1" si="493"/>
        <v>I103</v>
      </c>
      <c r="E968">
        <f t="shared" ca="1" si="509"/>
        <v>29</v>
      </c>
      <c r="F968">
        <f t="shared" ca="1" si="510"/>
        <v>15</v>
      </c>
      <c r="G968" t="str">
        <f t="shared" ca="1" si="502"/>
        <v>S10</v>
      </c>
      <c r="H968" t="str">
        <f t="shared" ca="1" si="474"/>
        <v>S102</v>
      </c>
      <c r="I968">
        <f ca="1">VLOOKUP(D968,PRC!$A$2:$B$21,2,0)*E968</f>
        <v>1450000</v>
      </c>
      <c r="J968">
        <f t="shared" ca="1" si="511"/>
        <v>1217996</v>
      </c>
      <c r="K968">
        <f ca="1">VLOOKUP(D968,PRC!$A$1:$C$21,3,0)*E968</f>
        <v>826500</v>
      </c>
      <c r="L968">
        <f t="shared" ca="1" si="503"/>
        <v>29000</v>
      </c>
      <c r="M968">
        <f t="shared" ca="1" si="504"/>
        <v>44000</v>
      </c>
      <c r="N968">
        <f t="shared" ca="1" si="505"/>
        <v>29000</v>
      </c>
      <c r="O968">
        <f t="shared" ca="1" si="506"/>
        <v>145000</v>
      </c>
      <c r="P968">
        <f t="shared" ca="1" si="507"/>
        <v>144496</v>
      </c>
      <c r="Q968">
        <f ca="1">IF(P968&gt;0,1,0)</f>
        <v>1</v>
      </c>
      <c r="R968">
        <f t="shared" ca="1" si="512"/>
        <v>16</v>
      </c>
      <c r="S968">
        <f t="shared" ca="1" si="513"/>
        <v>2</v>
      </c>
      <c r="T968">
        <f t="shared" ca="1" si="514"/>
        <v>3</v>
      </c>
      <c r="U968">
        <f t="shared" ca="1" si="515"/>
        <v>2</v>
      </c>
      <c r="V968">
        <f t="shared" ca="1" si="516"/>
        <v>10</v>
      </c>
      <c r="X968">
        <f t="shared" si="520"/>
        <v>968</v>
      </c>
      <c r="Y968">
        <f t="shared" si="492"/>
        <v>957</v>
      </c>
      <c r="Z968">
        <f t="shared" si="521"/>
        <v>958</v>
      </c>
      <c r="AA968">
        <f t="shared" si="517"/>
        <v>976</v>
      </c>
      <c r="AB968">
        <f t="shared" si="518"/>
        <v>20</v>
      </c>
      <c r="AM968" t="str">
        <f t="shared" si="519"/>
        <v>201901AT</v>
      </c>
      <c r="AN968">
        <f t="shared" ref="AN968:AN1001" ca="1" si="522">(1-J968/I968)*100</f>
        <v>16.000275862068968</v>
      </c>
      <c r="AO968">
        <f t="shared" ref="AO968:AO1001" ca="1" si="523">L968/$I968*100</f>
        <v>2</v>
      </c>
      <c r="AP968">
        <f t="shared" ref="AP968:AP1031" ca="1" si="524">M968/$I968*100</f>
        <v>3.0344827586206895</v>
      </c>
      <c r="AQ968">
        <f t="shared" ref="AQ968:AQ1031" ca="1" si="525">N968/$I968*100</f>
        <v>2</v>
      </c>
      <c r="AR968">
        <f t="shared" ref="AR968:AR1031" ca="1" si="526">O968/$I968*100</f>
        <v>10</v>
      </c>
      <c r="AS968">
        <f ca="1">P968/J968</f>
        <v>0.1186342155475059</v>
      </c>
    </row>
    <row r="969" spans="1:45" hidden="1" outlineLevel="1" x14ac:dyDescent="0.4">
      <c r="A969">
        <f t="shared" si="508"/>
        <v>201901</v>
      </c>
      <c r="B969" t="s">
        <v>1053</v>
      </c>
      <c r="C969" t="s">
        <v>1042</v>
      </c>
      <c r="D969" t="str">
        <f t="shared" ca="1" si="493"/>
        <v>I104</v>
      </c>
      <c r="E969">
        <f t="shared" ca="1" si="509"/>
        <v>38</v>
      </c>
      <c r="F969">
        <f t="shared" ca="1" si="510"/>
        <v>12</v>
      </c>
      <c r="G969" t="str">
        <f t="shared" ca="1" si="502"/>
        <v>S11</v>
      </c>
      <c r="H969" t="str">
        <f t="shared" ca="1" si="474"/>
        <v>S116</v>
      </c>
      <c r="I969">
        <f ca="1">VLOOKUP(D969,PRC!$A$2:$B$21,2,0)*E969</f>
        <v>2660000</v>
      </c>
      <c r="J969">
        <f t="shared" ca="1" si="511"/>
        <v>2260996</v>
      </c>
      <c r="K969">
        <f ca="1">VLOOKUP(D969,PRC!$A$1:$C$21,3,0)*E969</f>
        <v>1117200</v>
      </c>
      <c r="L969">
        <f t="shared" ca="1" si="503"/>
        <v>53000</v>
      </c>
      <c r="M969">
        <f t="shared" ca="1" si="504"/>
        <v>53000</v>
      </c>
      <c r="N969">
        <f t="shared" ca="1" si="505"/>
        <v>27000</v>
      </c>
      <c r="O969">
        <f t="shared" ca="1" si="506"/>
        <v>319000</v>
      </c>
      <c r="P969">
        <f t="shared" ca="1" si="507"/>
        <v>691796</v>
      </c>
      <c r="Q969">
        <f ca="1">IF(P969&gt;0,1,0)</f>
        <v>1</v>
      </c>
      <c r="R969">
        <f t="shared" ca="1" si="512"/>
        <v>15</v>
      </c>
      <c r="S969">
        <f t="shared" ca="1" si="513"/>
        <v>2</v>
      </c>
      <c r="T969">
        <f t="shared" ca="1" si="514"/>
        <v>2</v>
      </c>
      <c r="U969">
        <f t="shared" ca="1" si="515"/>
        <v>1</v>
      </c>
      <c r="V969">
        <f t="shared" ca="1" si="516"/>
        <v>12</v>
      </c>
      <c r="X969">
        <f t="shared" si="520"/>
        <v>969</v>
      </c>
      <c r="Y969">
        <f t="shared" si="492"/>
        <v>957</v>
      </c>
      <c r="Z969">
        <f t="shared" si="521"/>
        <v>958</v>
      </c>
      <c r="AA969">
        <f t="shared" si="517"/>
        <v>976</v>
      </c>
      <c r="AB969">
        <f t="shared" si="518"/>
        <v>20</v>
      </c>
      <c r="AM969" t="str">
        <f t="shared" si="519"/>
        <v>201901AT</v>
      </c>
      <c r="AN969">
        <f t="shared" ca="1" si="522"/>
        <v>15.000150375939846</v>
      </c>
      <c r="AO969">
        <f t="shared" ca="1" si="523"/>
        <v>1.992481203007519</v>
      </c>
      <c r="AP969">
        <f t="shared" ca="1" si="524"/>
        <v>1.992481203007519</v>
      </c>
      <c r="AQ969">
        <f t="shared" ca="1" si="525"/>
        <v>1.0150375939849625</v>
      </c>
      <c r="AR969">
        <f t="shared" ca="1" si="526"/>
        <v>11.992481203007518</v>
      </c>
      <c r="AS969">
        <f ca="1">P969/J969</f>
        <v>0.30596958154724729</v>
      </c>
    </row>
    <row r="970" spans="1:45" hidden="1" outlineLevel="1" x14ac:dyDescent="0.4">
      <c r="A970">
        <f t="shared" si="508"/>
        <v>201901</v>
      </c>
      <c r="B970" t="s">
        <v>1070</v>
      </c>
      <c r="C970" t="s">
        <v>1042</v>
      </c>
      <c r="D970" t="str">
        <f t="shared" ca="1" si="493"/>
        <v>I119</v>
      </c>
      <c r="E970">
        <f t="shared" ca="1" si="509"/>
        <v>36</v>
      </c>
      <c r="F970">
        <f t="shared" ca="1" si="510"/>
        <v>18</v>
      </c>
      <c r="G970" t="str">
        <f t="shared" ca="1" si="502"/>
        <v>S11</v>
      </c>
      <c r="H970" t="str">
        <f t="shared" ca="1" si="474"/>
        <v>S111</v>
      </c>
      <c r="I970">
        <f ca="1">VLOOKUP(D970,PRC!$A$2:$B$21,2,0)*E970</f>
        <v>3420000</v>
      </c>
      <c r="J970">
        <f t="shared" ca="1" si="511"/>
        <v>2906996</v>
      </c>
      <c r="K970">
        <f ca="1">VLOOKUP(D970,PRC!$A$1:$C$21,3,0)*E970</f>
        <v>1641600</v>
      </c>
      <c r="L970">
        <f t="shared" ca="1" si="503"/>
        <v>68000</v>
      </c>
      <c r="M970">
        <f t="shared" ca="1" si="504"/>
        <v>103000</v>
      </c>
      <c r="N970">
        <f t="shared" ca="1" si="505"/>
        <v>34000</v>
      </c>
      <c r="O970">
        <f t="shared" ca="1" si="506"/>
        <v>376000</v>
      </c>
      <c r="P970">
        <f t="shared" ca="1" si="507"/>
        <v>684396</v>
      </c>
      <c r="Q970">
        <f ca="1">IF(P970&gt;0,1,0)</f>
        <v>1</v>
      </c>
      <c r="R970">
        <f t="shared" ca="1" si="512"/>
        <v>15</v>
      </c>
      <c r="S970">
        <f t="shared" ca="1" si="513"/>
        <v>2</v>
      </c>
      <c r="T970">
        <f t="shared" ca="1" si="514"/>
        <v>3</v>
      </c>
      <c r="U970">
        <f t="shared" ca="1" si="515"/>
        <v>1</v>
      </c>
      <c r="V970">
        <f t="shared" ca="1" si="516"/>
        <v>11</v>
      </c>
      <c r="X970">
        <f t="shared" si="520"/>
        <v>970</v>
      </c>
      <c r="Y970">
        <f t="shared" si="492"/>
        <v>957</v>
      </c>
      <c r="Z970">
        <f t="shared" si="521"/>
        <v>958</v>
      </c>
      <c r="AA970">
        <f t="shared" si="517"/>
        <v>976</v>
      </c>
      <c r="AB970">
        <f t="shared" si="518"/>
        <v>20</v>
      </c>
      <c r="AM970" t="str">
        <f t="shared" si="519"/>
        <v>201901AT</v>
      </c>
      <c r="AN970">
        <f t="shared" ca="1" si="522"/>
        <v>15.000116959064325</v>
      </c>
      <c r="AO970">
        <f t="shared" ca="1" si="523"/>
        <v>1.9883040935672516</v>
      </c>
      <c r="AP970">
        <f t="shared" ca="1" si="524"/>
        <v>3.0116959064327489</v>
      </c>
      <c r="AQ970">
        <f t="shared" ca="1" si="525"/>
        <v>0.99415204678362579</v>
      </c>
      <c r="AR970">
        <f t="shared" ca="1" si="526"/>
        <v>10.994152046783626</v>
      </c>
      <c r="AS970">
        <f ca="1">P970/J970</f>
        <v>0.23543066450727831</v>
      </c>
    </row>
    <row r="971" spans="1:45" hidden="1" outlineLevel="1" x14ac:dyDescent="0.4">
      <c r="A971">
        <f t="shared" si="508"/>
        <v>201901</v>
      </c>
      <c r="B971" t="s">
        <v>1071</v>
      </c>
      <c r="C971" t="s">
        <v>1042</v>
      </c>
      <c r="D971" t="str">
        <f t="shared" ca="1" si="493"/>
        <v>I118</v>
      </c>
      <c r="E971">
        <f t="shared" ca="1" si="509"/>
        <v>50</v>
      </c>
      <c r="F971">
        <f t="shared" ca="1" si="510"/>
        <v>15</v>
      </c>
      <c r="G971" t="str">
        <f t="shared" ca="1" si="502"/>
        <v>S11</v>
      </c>
      <c r="H971" t="str">
        <f t="shared" ca="1" si="474"/>
        <v>S116</v>
      </c>
      <c r="I971">
        <f ca="1">VLOOKUP(D971,PRC!$A$2:$B$21,2,0)*E971</f>
        <v>26500000</v>
      </c>
      <c r="J971">
        <f t="shared" ca="1" si="511"/>
        <v>22259996</v>
      </c>
      <c r="K971">
        <f ca="1">VLOOKUP(D971,PRC!$A$1:$C$21,3,0)*E971</f>
        <v>11130000</v>
      </c>
      <c r="L971">
        <f t="shared" ca="1" si="503"/>
        <v>530000</v>
      </c>
      <c r="M971">
        <f t="shared" ca="1" si="504"/>
        <v>795000</v>
      </c>
      <c r="N971">
        <f t="shared" ca="1" si="505"/>
        <v>1325000</v>
      </c>
      <c r="O971">
        <f t="shared" ca="1" si="506"/>
        <v>2915000</v>
      </c>
      <c r="P971">
        <f t="shared" ca="1" si="507"/>
        <v>5564996</v>
      </c>
      <c r="Q971">
        <f ca="1">IF(P971&gt;0,1,0)</f>
        <v>1</v>
      </c>
      <c r="R971">
        <f t="shared" ca="1" si="512"/>
        <v>16</v>
      </c>
      <c r="S971">
        <f t="shared" ca="1" si="513"/>
        <v>2</v>
      </c>
      <c r="T971">
        <f t="shared" ca="1" si="514"/>
        <v>3</v>
      </c>
      <c r="U971">
        <f t="shared" ca="1" si="515"/>
        <v>5</v>
      </c>
      <c r="V971">
        <f t="shared" ca="1" si="516"/>
        <v>11</v>
      </c>
      <c r="X971">
        <f t="shared" si="520"/>
        <v>971</v>
      </c>
      <c r="Y971">
        <f t="shared" si="492"/>
        <v>957</v>
      </c>
      <c r="Z971">
        <f t="shared" si="521"/>
        <v>958</v>
      </c>
      <c r="AA971">
        <f t="shared" si="517"/>
        <v>976</v>
      </c>
      <c r="AB971">
        <f t="shared" si="518"/>
        <v>20</v>
      </c>
      <c r="AM971" t="str">
        <f t="shared" si="519"/>
        <v>201901AT</v>
      </c>
      <c r="AN971">
        <f t="shared" ca="1" si="522"/>
        <v>16.000015094339627</v>
      </c>
      <c r="AO971">
        <f t="shared" ca="1" si="523"/>
        <v>2</v>
      </c>
      <c r="AP971">
        <f t="shared" ca="1" si="524"/>
        <v>3</v>
      </c>
      <c r="AQ971">
        <f t="shared" ca="1" si="525"/>
        <v>5</v>
      </c>
      <c r="AR971">
        <f t="shared" ca="1" si="526"/>
        <v>11</v>
      </c>
      <c r="AS971">
        <f ca="1">P971/J971</f>
        <v>0.24999986522908629</v>
      </c>
    </row>
    <row r="972" spans="1:45" hidden="1" outlineLevel="1" x14ac:dyDescent="0.4">
      <c r="A972">
        <f t="shared" si="508"/>
        <v>201901</v>
      </c>
      <c r="B972" t="s">
        <v>1072</v>
      </c>
      <c r="C972" t="s">
        <v>1042</v>
      </c>
      <c r="D972" t="str">
        <f t="shared" ca="1" si="493"/>
        <v>I104</v>
      </c>
      <c r="E972">
        <f t="shared" ca="1" si="509"/>
        <v>42</v>
      </c>
      <c r="F972">
        <f t="shared" ca="1" si="510"/>
        <v>13</v>
      </c>
      <c r="G972" t="str">
        <f t="shared" ca="1" si="502"/>
        <v>S10</v>
      </c>
      <c r="H972" t="str">
        <f t="shared" ca="1" si="474"/>
        <v>S103</v>
      </c>
      <c r="I972">
        <f ca="1">VLOOKUP(D972,PRC!$A$2:$B$21,2,0)*E972</f>
        <v>2940000</v>
      </c>
      <c r="J972">
        <f t="shared" ca="1" si="511"/>
        <v>2410796</v>
      </c>
      <c r="K972">
        <f ca="1">VLOOKUP(D972,PRC!$A$1:$C$21,3,0)*E972</f>
        <v>1234800</v>
      </c>
      <c r="L972">
        <f t="shared" ca="1" si="503"/>
        <v>59000</v>
      </c>
      <c r="M972">
        <f t="shared" ca="1" si="504"/>
        <v>29000</v>
      </c>
      <c r="N972">
        <f t="shared" ca="1" si="505"/>
        <v>88000</v>
      </c>
      <c r="O972">
        <f t="shared" ca="1" si="506"/>
        <v>323000</v>
      </c>
      <c r="P972">
        <f t="shared" ca="1" si="507"/>
        <v>676996</v>
      </c>
      <c r="Q972">
        <f ca="1">IF(P972&gt;0,1,0)</f>
        <v>1</v>
      </c>
      <c r="R972">
        <f t="shared" ca="1" si="512"/>
        <v>18</v>
      </c>
      <c r="S972">
        <f t="shared" ca="1" si="513"/>
        <v>2</v>
      </c>
      <c r="T972">
        <f t="shared" ca="1" si="514"/>
        <v>1</v>
      </c>
      <c r="U972">
        <f t="shared" ca="1" si="515"/>
        <v>3</v>
      </c>
      <c r="V972">
        <f t="shared" ca="1" si="516"/>
        <v>11</v>
      </c>
      <c r="X972">
        <f t="shared" si="520"/>
        <v>972</v>
      </c>
      <c r="Y972">
        <f t="shared" si="492"/>
        <v>957</v>
      </c>
      <c r="Z972">
        <f t="shared" si="521"/>
        <v>958</v>
      </c>
      <c r="AA972">
        <f t="shared" si="517"/>
        <v>976</v>
      </c>
      <c r="AB972">
        <f t="shared" si="518"/>
        <v>20</v>
      </c>
      <c r="AM972" t="str">
        <f t="shared" si="519"/>
        <v>201901AT</v>
      </c>
      <c r="AN972">
        <f t="shared" ca="1" si="522"/>
        <v>18.000136054421766</v>
      </c>
      <c r="AO972">
        <f t="shared" ca="1" si="523"/>
        <v>2.0068027210884356</v>
      </c>
      <c r="AP972">
        <f t="shared" ca="1" si="524"/>
        <v>0.98639455782312913</v>
      </c>
      <c r="AQ972">
        <f t="shared" ca="1" si="525"/>
        <v>2.9931972789115644</v>
      </c>
      <c r="AR972">
        <f t="shared" ca="1" si="526"/>
        <v>10.986394557823129</v>
      </c>
      <c r="AS972">
        <f ca="1">P972/J972</f>
        <v>0.28081845166492725</v>
      </c>
    </row>
    <row r="973" spans="1:45" hidden="1" outlineLevel="1" x14ac:dyDescent="0.4">
      <c r="A973">
        <f t="shared" si="508"/>
        <v>201901</v>
      </c>
      <c r="B973" t="s">
        <v>1073</v>
      </c>
      <c r="C973" t="s">
        <v>1042</v>
      </c>
      <c r="D973" t="str">
        <f t="shared" ca="1" si="493"/>
        <v>I113</v>
      </c>
      <c r="E973">
        <f t="shared" ca="1" si="509"/>
        <v>28</v>
      </c>
      <c r="F973">
        <f t="shared" ca="1" si="510"/>
        <v>13</v>
      </c>
      <c r="G973" t="str">
        <f t="shared" ca="1" si="502"/>
        <v>S10</v>
      </c>
      <c r="H973" t="str">
        <f t="shared" ca="1" si="474"/>
        <v>S109</v>
      </c>
      <c r="I973">
        <f ca="1">VLOOKUP(D973,PRC!$A$2:$B$21,2,0)*E973</f>
        <v>18760000</v>
      </c>
      <c r="J973">
        <f t="shared" ca="1" si="511"/>
        <v>16883996</v>
      </c>
      <c r="K973">
        <f ca="1">VLOOKUP(D973,PRC!$A$1:$C$21,3,0)*E973</f>
        <v>8442000</v>
      </c>
      <c r="L973">
        <f t="shared" ca="1" si="503"/>
        <v>375000</v>
      </c>
      <c r="M973">
        <f t="shared" ca="1" si="504"/>
        <v>188000</v>
      </c>
      <c r="N973">
        <f t="shared" ca="1" si="505"/>
        <v>938000</v>
      </c>
      <c r="O973">
        <f t="shared" ca="1" si="506"/>
        <v>2251000</v>
      </c>
      <c r="P973">
        <f t="shared" ca="1" si="507"/>
        <v>4689996</v>
      </c>
      <c r="Q973">
        <f ca="1">IF(P973&gt;0,1,0)</f>
        <v>1</v>
      </c>
      <c r="R973">
        <f t="shared" ca="1" si="512"/>
        <v>10</v>
      </c>
      <c r="S973">
        <f t="shared" ca="1" si="513"/>
        <v>2</v>
      </c>
      <c r="T973">
        <f t="shared" ca="1" si="514"/>
        <v>1</v>
      </c>
      <c r="U973">
        <f t="shared" ca="1" si="515"/>
        <v>5</v>
      </c>
      <c r="V973">
        <f t="shared" ca="1" si="516"/>
        <v>12</v>
      </c>
      <c r="X973">
        <f t="shared" si="520"/>
        <v>973</v>
      </c>
      <c r="Y973">
        <f t="shared" si="492"/>
        <v>957</v>
      </c>
      <c r="Z973">
        <f t="shared" si="521"/>
        <v>958</v>
      </c>
      <c r="AA973">
        <f t="shared" si="517"/>
        <v>976</v>
      </c>
      <c r="AB973">
        <f t="shared" si="518"/>
        <v>20</v>
      </c>
      <c r="AM973" t="str">
        <f t="shared" si="519"/>
        <v>201901AT</v>
      </c>
      <c r="AN973">
        <f t="shared" ca="1" si="522"/>
        <v>10.000021321961617</v>
      </c>
      <c r="AO973">
        <f t="shared" ca="1" si="523"/>
        <v>1.9989339019189767</v>
      </c>
      <c r="AP973">
        <f t="shared" ca="1" si="524"/>
        <v>1.0021321961620469</v>
      </c>
      <c r="AQ973">
        <f t="shared" ca="1" si="525"/>
        <v>5</v>
      </c>
      <c r="AR973">
        <f t="shared" ca="1" si="526"/>
        <v>11.998933901918976</v>
      </c>
      <c r="AS973">
        <f ca="1">P973/J973</f>
        <v>0.27777760667557611</v>
      </c>
    </row>
    <row r="974" spans="1:45" hidden="1" outlineLevel="1" x14ac:dyDescent="0.4">
      <c r="A974">
        <f t="shared" si="508"/>
        <v>201901</v>
      </c>
      <c r="B974" t="s">
        <v>1074</v>
      </c>
      <c r="C974" t="s">
        <v>1042</v>
      </c>
      <c r="D974" t="str">
        <f t="shared" ca="1" si="493"/>
        <v>I107</v>
      </c>
      <c r="E974">
        <f t="shared" ca="1" si="509"/>
        <v>33</v>
      </c>
      <c r="F974">
        <f t="shared" ca="1" si="510"/>
        <v>10</v>
      </c>
      <c r="G974" t="str">
        <f t="shared" ca="1" si="502"/>
        <v>S10</v>
      </c>
      <c r="H974" t="str">
        <f t="shared" ca="1" si="474"/>
        <v>S105</v>
      </c>
      <c r="I974">
        <f ca="1">VLOOKUP(D974,PRC!$A$2:$B$21,2,0)*E974</f>
        <v>4950000</v>
      </c>
      <c r="J974">
        <f t="shared" ca="1" si="511"/>
        <v>4306496</v>
      </c>
      <c r="K974">
        <f ca="1">VLOOKUP(D974,PRC!$A$1:$C$21,3,0)*E974</f>
        <v>2821500</v>
      </c>
      <c r="L974">
        <f t="shared" ca="1" si="503"/>
        <v>149000</v>
      </c>
      <c r="M974">
        <f t="shared" ca="1" si="504"/>
        <v>50000</v>
      </c>
      <c r="N974">
        <f t="shared" ca="1" si="505"/>
        <v>248000</v>
      </c>
      <c r="O974">
        <f t="shared" ca="1" si="506"/>
        <v>594000</v>
      </c>
      <c r="P974">
        <f t="shared" ca="1" si="507"/>
        <v>443996</v>
      </c>
      <c r="Q974">
        <f ca="1">IF(P974&gt;0,1,0)</f>
        <v>1</v>
      </c>
      <c r="R974">
        <f t="shared" ca="1" si="512"/>
        <v>13</v>
      </c>
      <c r="S974">
        <f t="shared" ca="1" si="513"/>
        <v>3</v>
      </c>
      <c r="T974">
        <f t="shared" ca="1" si="514"/>
        <v>1</v>
      </c>
      <c r="U974">
        <f t="shared" ca="1" si="515"/>
        <v>5</v>
      </c>
      <c r="V974">
        <f t="shared" ca="1" si="516"/>
        <v>12</v>
      </c>
      <c r="X974">
        <f t="shared" si="520"/>
        <v>974</v>
      </c>
      <c r="Y974">
        <f t="shared" si="492"/>
        <v>957</v>
      </c>
      <c r="Z974">
        <f t="shared" si="521"/>
        <v>958</v>
      </c>
      <c r="AA974">
        <f t="shared" si="517"/>
        <v>976</v>
      </c>
      <c r="AB974">
        <f t="shared" si="518"/>
        <v>20</v>
      </c>
      <c r="AM974" t="str">
        <f t="shared" si="519"/>
        <v>201901AT</v>
      </c>
      <c r="AN974">
        <f t="shared" ca="1" si="522"/>
        <v>13.000080808080805</v>
      </c>
      <c r="AO974">
        <f t="shared" ca="1" si="523"/>
        <v>3.0101010101010099</v>
      </c>
      <c r="AP974">
        <f t="shared" ca="1" si="524"/>
        <v>1.0101010101010102</v>
      </c>
      <c r="AQ974">
        <f t="shared" ca="1" si="525"/>
        <v>5.0101010101010104</v>
      </c>
      <c r="AR974">
        <f t="shared" ca="1" si="526"/>
        <v>12</v>
      </c>
      <c r="AS974">
        <f ca="1">P974/J974</f>
        <v>0.10309913210182942</v>
      </c>
    </row>
    <row r="975" spans="1:45" hidden="1" outlineLevel="1" x14ac:dyDescent="0.4">
      <c r="A975">
        <f t="shared" si="508"/>
        <v>201901</v>
      </c>
      <c r="B975" t="s">
        <v>1075</v>
      </c>
      <c r="C975" t="s">
        <v>1042</v>
      </c>
      <c r="D975" t="str">
        <f t="shared" ca="1" si="493"/>
        <v>I110</v>
      </c>
      <c r="E975">
        <f t="shared" ca="1" si="509"/>
        <v>35</v>
      </c>
      <c r="F975">
        <f t="shared" ca="1" si="510"/>
        <v>11</v>
      </c>
      <c r="G975" t="str">
        <f t="shared" ca="1" si="502"/>
        <v>S11</v>
      </c>
      <c r="H975" t="str">
        <f t="shared" ca="1" si="474"/>
        <v>S112</v>
      </c>
      <c r="I975">
        <f ca="1">VLOOKUP(D975,PRC!$A$2:$B$21,2,0)*E975</f>
        <v>10500000</v>
      </c>
      <c r="J975">
        <f t="shared" ca="1" si="511"/>
        <v>9449996</v>
      </c>
      <c r="K975">
        <f ca="1">VLOOKUP(D975,PRC!$A$1:$C$21,3,0)*E975</f>
        <v>4830000</v>
      </c>
      <c r="L975">
        <f t="shared" ca="1" si="503"/>
        <v>105000</v>
      </c>
      <c r="M975">
        <f t="shared" ca="1" si="504"/>
        <v>210000</v>
      </c>
      <c r="N975">
        <f t="shared" ca="1" si="505"/>
        <v>420000</v>
      </c>
      <c r="O975">
        <f t="shared" ca="1" si="506"/>
        <v>1260000</v>
      </c>
      <c r="P975">
        <f t="shared" ca="1" si="507"/>
        <v>2624996</v>
      </c>
      <c r="Q975">
        <f ca="1">IF(P975&gt;0,1,0)</f>
        <v>1</v>
      </c>
      <c r="R975">
        <f t="shared" ca="1" si="512"/>
        <v>10</v>
      </c>
      <c r="S975">
        <f t="shared" ca="1" si="513"/>
        <v>1</v>
      </c>
      <c r="T975">
        <f t="shared" ca="1" si="514"/>
        <v>2</v>
      </c>
      <c r="U975">
        <f t="shared" ca="1" si="515"/>
        <v>4</v>
      </c>
      <c r="V975">
        <f t="shared" ca="1" si="516"/>
        <v>12</v>
      </c>
      <c r="X975">
        <f t="shared" si="520"/>
        <v>975</v>
      </c>
      <c r="Y975">
        <f t="shared" si="492"/>
        <v>957</v>
      </c>
      <c r="Z975">
        <f t="shared" si="521"/>
        <v>958</v>
      </c>
      <c r="AA975">
        <f t="shared" si="517"/>
        <v>976</v>
      </c>
      <c r="AB975">
        <f t="shared" si="518"/>
        <v>20</v>
      </c>
      <c r="AM975" t="str">
        <f t="shared" si="519"/>
        <v>201901AT</v>
      </c>
      <c r="AN975">
        <f t="shared" ca="1" si="522"/>
        <v>10.000038095238095</v>
      </c>
      <c r="AO975">
        <f t="shared" ca="1" si="523"/>
        <v>1</v>
      </c>
      <c r="AP975">
        <f t="shared" ca="1" si="524"/>
        <v>2</v>
      </c>
      <c r="AQ975">
        <f t="shared" ca="1" si="525"/>
        <v>4</v>
      </c>
      <c r="AR975">
        <f t="shared" ca="1" si="526"/>
        <v>12</v>
      </c>
      <c r="AS975">
        <f ca="1">P975/J975</f>
        <v>0.27777747207512044</v>
      </c>
    </row>
    <row r="976" spans="1:45" x14ac:dyDescent="0.4">
      <c r="A976">
        <f t="shared" si="508"/>
        <v>201901</v>
      </c>
      <c r="B976" t="s">
        <v>1076</v>
      </c>
      <c r="C976" t="s">
        <v>1042</v>
      </c>
      <c r="D976" t="str">
        <f t="shared" ca="1" si="493"/>
        <v>I113</v>
      </c>
      <c r="E976">
        <f t="shared" ca="1" si="509"/>
        <v>38</v>
      </c>
      <c r="F976">
        <f t="shared" ca="1" si="510"/>
        <v>10</v>
      </c>
      <c r="G976" t="str">
        <f t="shared" ca="1" si="502"/>
        <v>S11</v>
      </c>
      <c r="H976" t="str">
        <f t="shared" ca="1" si="474"/>
        <v>S118</v>
      </c>
      <c r="I976">
        <f ca="1">VLOOKUP(D976,PRC!$A$2:$B$21,2,0)*E976</f>
        <v>25460000</v>
      </c>
      <c r="J976">
        <f t="shared" ca="1" si="511"/>
        <v>22913996</v>
      </c>
      <c r="K976">
        <f ca="1">VLOOKUP(D976,PRC!$A$1:$C$21,3,0)*E976</f>
        <v>11457000</v>
      </c>
      <c r="L976">
        <f t="shared" ca="1" si="503"/>
        <v>764000</v>
      </c>
      <c r="M976">
        <f t="shared" ca="1" si="504"/>
        <v>764000</v>
      </c>
      <c r="N976">
        <f t="shared" ca="1" si="505"/>
        <v>1273000</v>
      </c>
      <c r="O976">
        <f t="shared" ca="1" si="506"/>
        <v>2801000</v>
      </c>
      <c r="P976">
        <f t="shared" ca="1" si="507"/>
        <v>5854996</v>
      </c>
      <c r="Q976">
        <f ca="1">IF(P976&gt;0,1,0)</f>
        <v>1</v>
      </c>
      <c r="R976">
        <f t="shared" ca="1" si="512"/>
        <v>10</v>
      </c>
      <c r="S976">
        <f t="shared" ca="1" si="513"/>
        <v>3</v>
      </c>
      <c r="T976">
        <f t="shared" ca="1" si="514"/>
        <v>3</v>
      </c>
      <c r="U976">
        <f t="shared" ca="1" si="515"/>
        <v>5</v>
      </c>
      <c r="V976">
        <f t="shared" ca="1" si="516"/>
        <v>11</v>
      </c>
      <c r="X976">
        <f t="shared" si="520"/>
        <v>976</v>
      </c>
      <c r="Y976">
        <f t="shared" si="492"/>
        <v>957</v>
      </c>
      <c r="Z976">
        <f t="shared" si="521"/>
        <v>958</v>
      </c>
      <c r="AA976">
        <f t="shared" si="517"/>
        <v>976</v>
      </c>
      <c r="AB976">
        <f t="shared" si="518"/>
        <v>20</v>
      </c>
      <c r="AM976" t="str">
        <f t="shared" si="519"/>
        <v>201901AT</v>
      </c>
      <c r="AN976">
        <f t="shared" ca="1" si="522"/>
        <v>10.000015710919087</v>
      </c>
      <c r="AO976">
        <f t="shared" ca="1" si="523"/>
        <v>3.0007855459544381</v>
      </c>
      <c r="AP976">
        <f t="shared" ca="1" si="524"/>
        <v>3.0007855459544381</v>
      </c>
      <c r="AQ976">
        <f t="shared" ca="1" si="525"/>
        <v>5</v>
      </c>
      <c r="AR976">
        <f t="shared" ca="1" si="526"/>
        <v>11.001571091908877</v>
      </c>
      <c r="AS976">
        <f ca="1">P976/J976</f>
        <v>0.25552051244139173</v>
      </c>
    </row>
    <row r="977" spans="1:51" x14ac:dyDescent="0.4">
      <c r="A977" s="1">
        <f t="shared" si="508"/>
        <v>201901</v>
      </c>
      <c r="B977" s="1" t="s">
        <v>1078</v>
      </c>
      <c r="C977" s="1" t="s">
        <v>1080</v>
      </c>
      <c r="D977" s="1" t="str">
        <f ca="1">"I"&amp;RANDBETWEEN(101,120)</f>
        <v>I107</v>
      </c>
      <c r="E977" s="3">
        <f t="shared" ca="1" si="509"/>
        <v>97</v>
      </c>
      <c r="F977" s="3">
        <f t="shared" ca="1" si="510"/>
        <v>0</v>
      </c>
      <c r="G977" s="1" t="str">
        <f ca="1">LEFT(H977,3)</f>
        <v>S11</v>
      </c>
      <c r="H977" s="1" t="str">
        <f ca="1">"S"&amp;RANDBETWEEN(101,120)</f>
        <v>S118</v>
      </c>
      <c r="I977" s="1">
        <f ca="1">VLOOKUP(D977,PRC!$A$2:$B$21,2,0)*E977</f>
        <v>14550000</v>
      </c>
      <c r="J977" s="1">
        <f t="shared" ca="1" si="511"/>
        <v>12949496</v>
      </c>
      <c r="K977" s="1">
        <f ca="1">VLOOKUP(D977,PRC!$A$1:$C$21,3,0)*E977</f>
        <v>8293500</v>
      </c>
      <c r="L977" s="1">
        <f t="shared" ca="1" si="503"/>
        <v>582000</v>
      </c>
      <c r="M977" s="1">
        <f t="shared" ca="1" si="504"/>
        <v>1310000</v>
      </c>
      <c r="N977" s="1">
        <f t="shared" ca="1" si="505"/>
        <v>1310000</v>
      </c>
      <c r="O977" s="1">
        <f t="shared" ca="1" si="506"/>
        <v>1746000</v>
      </c>
      <c r="P977" s="1">
        <f ca="1">J977-SUM(K977:O977)</f>
        <v>-292004</v>
      </c>
      <c r="Q977">
        <f ca="1">IF(P977&gt;0,1,0)</f>
        <v>0</v>
      </c>
      <c r="R977" s="3">
        <f t="shared" ca="1" si="512"/>
        <v>11</v>
      </c>
      <c r="S977" s="3">
        <f t="shared" ca="1" si="513"/>
        <v>4</v>
      </c>
      <c r="T977" s="3">
        <f t="shared" ca="1" si="514"/>
        <v>9</v>
      </c>
      <c r="U977" s="3">
        <f t="shared" ca="1" si="515"/>
        <v>9</v>
      </c>
      <c r="V977" s="3">
        <f t="shared" ca="1" si="516"/>
        <v>12</v>
      </c>
      <c r="W977" t="str">
        <f>C977&amp;A977&amp;"EBIT"</f>
        <v>VN201901EBIT</v>
      </c>
      <c r="X977">
        <f t="shared" si="520"/>
        <v>977</v>
      </c>
      <c r="Y977">
        <f t="shared" si="492"/>
        <v>977</v>
      </c>
      <c r="Z977">
        <f t="shared" si="521"/>
        <v>978</v>
      </c>
      <c r="AA977">
        <f t="shared" si="517"/>
        <v>989</v>
      </c>
      <c r="AB977">
        <f t="shared" si="518"/>
        <v>13</v>
      </c>
      <c r="AC977" s="4" t="s">
        <v>1106</v>
      </c>
      <c r="AD977">
        <f>VLOOKUP(C977&amp;A977&amp;AC977,PRF_POL!$A$2:$J$97,5,0)</f>
        <v>10</v>
      </c>
      <c r="AE977">
        <f>$AE$2</f>
        <v>40</v>
      </c>
      <c r="AF977">
        <f>VLOOKUP($C977&amp;$A977&amp;$AC977,PRF_POL!$A$2:$J$97,6,0)</f>
        <v>0</v>
      </c>
      <c r="AG977">
        <f>VLOOKUP($C977&amp;$A977&amp;$AC977,PRF_POL!$A$2:$J$97,7,0)</f>
        <v>1</v>
      </c>
      <c r="AH977">
        <f>VLOOKUP($C977&amp;$A977&amp;$AC977,PRF_POL!$A$2:$J$97,8,0)</f>
        <v>1</v>
      </c>
      <c r="AI977">
        <f>VLOOKUP($C977&amp;$A977&amp;$AC977,PRF_POL!$A$2:$J$97,9,0)</f>
        <v>1</v>
      </c>
      <c r="AJ977">
        <f>VLOOKUP($C977&amp;$A977&amp;$AC977,PRF_POL!$A$2:$J$97,10,0)</f>
        <v>10</v>
      </c>
      <c r="AK977">
        <f>SUM(AE977:AJ977)</f>
        <v>53</v>
      </c>
      <c r="AL977" s="3">
        <f ca="1">SUM(INDIRECT("P"&amp;Y977):INDIRECT("P"&amp;AA977))</f>
        <v>32378998</v>
      </c>
      <c r="AM977" t="str">
        <f t="shared" si="519"/>
        <v>201901VN</v>
      </c>
      <c r="AN977">
        <f t="shared" ca="1" si="522"/>
        <v>11.000027491408936</v>
      </c>
      <c r="AO977">
        <f t="shared" ca="1" si="523"/>
        <v>4</v>
      </c>
      <c r="AP977">
        <f t="shared" ca="1" si="524"/>
        <v>9.0034364261168385</v>
      </c>
      <c r="AQ977">
        <f t="shared" ca="1" si="525"/>
        <v>9.0034364261168385</v>
      </c>
      <c r="AR977">
        <f t="shared" ca="1" si="526"/>
        <v>12</v>
      </c>
      <c r="AS977">
        <f ca="1">P977/J977</f>
        <v>-2.2549449028749845E-2</v>
      </c>
      <c r="AT977">
        <f ca="1">MIN(INDIRECT("E"&amp;$Y977):INDIRECT("E"&amp;$AA977))</f>
        <v>42</v>
      </c>
      <c r="AU977">
        <f ca="1">MIN(INDIRECT("AN"&amp;$Y977):INDIRECT("AN"&amp;$AA977))</f>
        <v>3.0000018637592052</v>
      </c>
      <c r="AV977">
        <f ca="1">MIN(INDIRECT("AO"&amp;$Y977):INDIRECT("AO"&amp;$AA977))</f>
        <v>0.91954022988505746</v>
      </c>
      <c r="AW977">
        <f ca="1">MIN(INDIRECT("AP"&amp;$Y977):INDIRECT("AP"&amp;$AA977))</f>
        <v>0.91954022988505746</v>
      </c>
      <c r="AX977">
        <f ca="1">MIN(INDIRECT("AQ"&amp;$Y977):INDIRECT("AQ"&amp;$AA977))</f>
        <v>1.0317460317460316</v>
      </c>
      <c r="AY977">
        <f ca="1">MIN(INDIRECT("AR"&amp;$Y977):INDIRECT("AR"&amp;$AA977))</f>
        <v>11.954022988505747</v>
      </c>
    </row>
    <row r="978" spans="1:51" x14ac:dyDescent="0.4">
      <c r="A978">
        <f t="shared" si="508"/>
        <v>201901</v>
      </c>
      <c r="B978" t="s">
        <v>1082</v>
      </c>
      <c r="C978" t="s">
        <v>1080</v>
      </c>
      <c r="D978" t="str">
        <f ca="1">"I"&amp;RANDBETWEEN(101,120)</f>
        <v>I116</v>
      </c>
      <c r="E978">
        <f t="shared" ca="1" si="509"/>
        <v>102</v>
      </c>
      <c r="F978">
        <f t="shared" ca="1" si="510"/>
        <v>15</v>
      </c>
      <c r="G978" t="str">
        <f t="shared" ref="G978:G989" ca="1" si="527">LEFT(H978,3)</f>
        <v>S10</v>
      </c>
      <c r="H978" t="str">
        <f t="shared" ca="1" si="474"/>
        <v>S103</v>
      </c>
      <c r="I978">
        <f ca="1">VLOOKUP(D978,PRC!$A$2:$B$21,2,0)*E978</f>
        <v>148920000</v>
      </c>
      <c r="J978">
        <f t="shared" ca="1" si="511"/>
        <v>132538796</v>
      </c>
      <c r="K978">
        <f ca="1">VLOOKUP(D978,PRC!$A$1:$C$21,3,0)*E978</f>
        <v>89352000</v>
      </c>
      <c r="L978">
        <f t="shared" ca="1" si="503"/>
        <v>5957000</v>
      </c>
      <c r="M978">
        <f t="shared" ca="1" si="504"/>
        <v>10424000</v>
      </c>
      <c r="N978">
        <f t="shared" ca="1" si="505"/>
        <v>13403000</v>
      </c>
      <c r="O978">
        <f t="shared" ca="1" si="506"/>
        <v>29784000</v>
      </c>
      <c r="P978">
        <f t="shared" ref="P978:P989" ca="1" si="528">J978-SUM(K978:O978)</f>
        <v>-16381204</v>
      </c>
      <c r="Q978">
        <f ca="1">IF(P978&gt;0,1,0)</f>
        <v>0</v>
      </c>
      <c r="R978">
        <f t="shared" ca="1" si="512"/>
        <v>11</v>
      </c>
      <c r="S978">
        <f t="shared" ca="1" si="513"/>
        <v>4</v>
      </c>
      <c r="T978">
        <f t="shared" ca="1" si="514"/>
        <v>7</v>
      </c>
      <c r="U978">
        <f t="shared" ca="1" si="515"/>
        <v>9</v>
      </c>
      <c r="V978">
        <f t="shared" ca="1" si="516"/>
        <v>20</v>
      </c>
      <c r="W978" t="str">
        <f>C978&amp;A978&amp;"SALES"</f>
        <v>VN201901SALES</v>
      </c>
      <c r="X978">
        <f t="shared" si="520"/>
        <v>978</v>
      </c>
      <c r="Y978">
        <f t="shared" ref="Y978:Y990" si="529">IF(C978=C977,Y977,X978)</f>
        <v>977</v>
      </c>
      <c r="Z978">
        <f t="shared" si="521"/>
        <v>978</v>
      </c>
      <c r="AA978">
        <f t="shared" si="517"/>
        <v>989</v>
      </c>
      <c r="AB978">
        <f t="shared" si="518"/>
        <v>13</v>
      </c>
      <c r="AC978" s="4" t="s">
        <v>1107</v>
      </c>
      <c r="AD978">
        <f>VLOOKUP(C978&amp;A978&amp;AC978,PRF_POL!$A$2:$J$97,5,0)</f>
        <v>200</v>
      </c>
      <c r="AE978">
        <f>$AE$3</f>
        <v>60</v>
      </c>
      <c r="AF978">
        <f>VLOOKUP($C978&amp;$A978&amp;$AC978,PRF_POL!$A$2:$J$97,6,0)</f>
        <v>20</v>
      </c>
      <c r="AG978">
        <f>VLOOKUP($C978&amp;$A978&amp;$AC978,PRF_POL!$A$2:$J$97,7,0)</f>
        <v>5</v>
      </c>
      <c r="AH978">
        <f>VLOOKUP($C978&amp;$A978&amp;$AC978,PRF_POL!$A$2:$J$97,8,0)</f>
        <v>10</v>
      </c>
      <c r="AI978">
        <f>VLOOKUP($C978&amp;$A978&amp;$AC978,PRF_POL!$A$2:$J$97,9,0)</f>
        <v>10</v>
      </c>
      <c r="AJ978">
        <f>VLOOKUP($C978&amp;$A978&amp;$AC978,PRF_POL!$A$2:$J$97,10,0)</f>
        <v>20</v>
      </c>
      <c r="AK978">
        <f>SUM(AE978:AJ978)</f>
        <v>125</v>
      </c>
      <c r="AL978" s="3">
        <f ca="1">SUM(INDIRECT("J"&amp;Y977):INDIRECT("J"&amp;AA977))</f>
        <v>489444998</v>
      </c>
      <c r="AM978" t="str">
        <f t="shared" si="519"/>
        <v>201901VN</v>
      </c>
      <c r="AN978">
        <f t="shared" ca="1" si="522"/>
        <v>11.000002686005905</v>
      </c>
      <c r="AO978">
        <f t="shared" ca="1" si="523"/>
        <v>4.0001343002954606</v>
      </c>
      <c r="AP978">
        <f t="shared" ca="1" si="524"/>
        <v>6.9997313994090788</v>
      </c>
      <c r="AQ978">
        <f t="shared" ca="1" si="525"/>
        <v>9.0001343002954606</v>
      </c>
      <c r="AR978">
        <f t="shared" ca="1" si="526"/>
        <v>20</v>
      </c>
      <c r="AS978">
        <f ca="1">P978/J978</f>
        <v>-0.12359553952791302</v>
      </c>
      <c r="AT978">
        <f ca="1">MAX(INDIRECT("E"&amp;$Y977):INDIRECT("E"&amp;$AA977))</f>
        <v>179</v>
      </c>
      <c r="AU978">
        <f ca="1">MAX(INDIRECT("AN"&amp;$Y977):INDIRECT("AN"&amp;$AA977))</f>
        <v>19.000156862745087</v>
      </c>
      <c r="AV978">
        <f ca="1">MAX(INDIRECT("AO"&amp;$Y977):INDIRECT("AO"&amp;$AA977))</f>
        <v>5.0018621973929234</v>
      </c>
      <c r="AW978">
        <f ca="1">MAX(INDIRECT("AP"&amp;$Y977):INDIRECT("AP"&amp;$AA977))</f>
        <v>10</v>
      </c>
      <c r="AX978">
        <f ca="1">MAX(INDIRECT("AQ"&amp;$Y977):INDIRECT("AQ"&amp;$AA977))</f>
        <v>10</v>
      </c>
      <c r="AY978">
        <f ca="1">MAX(INDIRECT("AR"&amp;$Y977):INDIRECT("AR"&amp;$AA977))</f>
        <v>20</v>
      </c>
    </row>
    <row r="979" spans="1:51" x14ac:dyDescent="0.4">
      <c r="A979">
        <f t="shared" si="508"/>
        <v>201901</v>
      </c>
      <c r="B979" t="s">
        <v>1083</v>
      </c>
      <c r="C979" t="s">
        <v>1080</v>
      </c>
      <c r="D979" t="str">
        <f t="shared" ref="D979:D1001" ca="1" si="530">"I"&amp;RANDBETWEEN(101,120)</f>
        <v>I116</v>
      </c>
      <c r="E979">
        <f t="shared" ca="1" si="509"/>
        <v>147</v>
      </c>
      <c r="F979">
        <f t="shared" ca="1" si="510"/>
        <v>9</v>
      </c>
      <c r="G979" t="str">
        <f t="shared" ca="1" si="527"/>
        <v>S12</v>
      </c>
      <c r="H979" t="str">
        <f t="shared" ca="1" si="474"/>
        <v>S120</v>
      </c>
      <c r="I979">
        <f ca="1">VLOOKUP(D979,PRC!$A$2:$B$21,2,0)*E979</f>
        <v>214620000</v>
      </c>
      <c r="J979">
        <f t="shared" ca="1" si="511"/>
        <v>208181396</v>
      </c>
      <c r="K979">
        <f ca="1">VLOOKUP(D979,PRC!$A$1:$C$21,3,0)*E979</f>
        <v>128772000</v>
      </c>
      <c r="L979">
        <f t="shared" ca="1" si="503"/>
        <v>2146000</v>
      </c>
      <c r="M979">
        <f t="shared" ca="1" si="504"/>
        <v>2146000</v>
      </c>
      <c r="N979">
        <f t="shared" ca="1" si="505"/>
        <v>15023000</v>
      </c>
      <c r="O979">
        <f t="shared" ca="1" si="506"/>
        <v>27901000</v>
      </c>
      <c r="P979">
        <f t="shared" ca="1" si="528"/>
        <v>32193396</v>
      </c>
      <c r="Q979">
        <f ca="1">IF(P979&gt;0,1,0)</f>
        <v>1</v>
      </c>
      <c r="R979">
        <f t="shared" ca="1" si="512"/>
        <v>3</v>
      </c>
      <c r="S979">
        <f t="shared" ca="1" si="513"/>
        <v>1</v>
      </c>
      <c r="T979">
        <f t="shared" ca="1" si="514"/>
        <v>1</v>
      </c>
      <c r="U979">
        <f t="shared" ca="1" si="515"/>
        <v>7</v>
      </c>
      <c r="V979">
        <f t="shared" ca="1" si="516"/>
        <v>13</v>
      </c>
      <c r="X979">
        <f t="shared" si="520"/>
        <v>979</v>
      </c>
      <c r="Y979">
        <f t="shared" si="529"/>
        <v>977</v>
      </c>
      <c r="Z979">
        <f t="shared" si="521"/>
        <v>978</v>
      </c>
      <c r="AA979">
        <f t="shared" si="517"/>
        <v>989</v>
      </c>
      <c r="AB979">
        <f t="shared" si="518"/>
        <v>13</v>
      </c>
      <c r="AK979" s="3">
        <f ca="1">SUM(INDIRECT("Q"&amp;Y977):INDIRECT("Q"&amp;AA977))</f>
        <v>10</v>
      </c>
      <c r="AL979">
        <f ca="1">AL977/AL978</f>
        <v>6.6154518142608545E-2</v>
      </c>
      <c r="AM979" t="str">
        <f t="shared" si="519"/>
        <v>201901VN</v>
      </c>
      <c r="AN979">
        <f t="shared" ca="1" si="522"/>
        <v>3.0000018637592052</v>
      </c>
      <c r="AO979">
        <f t="shared" ca="1" si="523"/>
        <v>0.99990681203988452</v>
      </c>
      <c r="AP979">
        <f t="shared" ca="1" si="524"/>
        <v>0.99990681203988452</v>
      </c>
      <c r="AQ979">
        <f t="shared" ca="1" si="525"/>
        <v>6.9998136240797688</v>
      </c>
      <c r="AR979">
        <f t="shared" ca="1" si="526"/>
        <v>13.000186375920231</v>
      </c>
      <c r="AS979">
        <f ca="1">P979/J979</f>
        <v>0.1546410804162347</v>
      </c>
      <c r="AT979" t="str">
        <f ca="1">IF(ABS(AT977-AD977)&lt;AD977+(AD978-AD977)*5%,"ok","chk")</f>
        <v>chk</v>
      </c>
      <c r="AU979" t="str">
        <f ca="1">IF(ABS(AU977-AF977)&lt;AF977+(AF978-AF977)*5%,"ok","chk")</f>
        <v>chk</v>
      </c>
      <c r="AV979" t="str">
        <f t="shared" ref="AV979" ca="1" si="531">IF(ABS(AV977-AG977)&lt;AG977+(AG978-AG977)*5%,"ok","chk")</f>
        <v>ok</v>
      </c>
      <c r="AW979" t="str">
        <f t="shared" ref="AW979" ca="1" si="532">IF(ABS(AW977-AH977)&lt;AH977+(AH978-AH977)*5%,"ok","chk")</f>
        <v>ok</v>
      </c>
      <c r="AX979" t="str">
        <f t="shared" ref="AX979" ca="1" si="533">IF(ABS(AX977-AI977)&lt;AI977+(AI978-AI977)*5%,"ok","chk")</f>
        <v>ok</v>
      </c>
      <c r="AY979" t="str">
        <f t="shared" ref="AY979" ca="1" si="534">IF(ABS(AY977-AJ977)&lt;AJ977+(AJ978-AJ977)*5%,"ok","chk")</f>
        <v>ok</v>
      </c>
    </row>
    <row r="980" spans="1:51" collapsed="1" x14ac:dyDescent="0.4">
      <c r="A980">
        <f t="shared" si="508"/>
        <v>201901</v>
      </c>
      <c r="B980" t="s">
        <v>1084</v>
      </c>
      <c r="C980" t="s">
        <v>1080</v>
      </c>
      <c r="D980" t="str">
        <f t="shared" ca="1" si="530"/>
        <v>I115</v>
      </c>
      <c r="E980">
        <f t="shared" ca="1" si="509"/>
        <v>123</v>
      </c>
      <c r="F980">
        <f t="shared" ca="1" si="510"/>
        <v>6</v>
      </c>
      <c r="G980" t="str">
        <f t="shared" ca="1" si="527"/>
        <v>S11</v>
      </c>
      <c r="H980" t="str">
        <f t="shared" ca="1" si="474"/>
        <v>S113</v>
      </c>
      <c r="I980">
        <f ca="1">VLOOKUP(D980,PRC!$A$2:$B$21,2,0)*E980</f>
        <v>615000</v>
      </c>
      <c r="J980">
        <f t="shared" ca="1" si="511"/>
        <v>535046</v>
      </c>
      <c r="K980">
        <f ca="1">VLOOKUP(D980,PRC!$A$1:$C$21,3,0)*E980</f>
        <v>295200</v>
      </c>
      <c r="L980">
        <f t="shared" ca="1" si="503"/>
        <v>6000</v>
      </c>
      <c r="M980">
        <f t="shared" ca="1" si="504"/>
        <v>6000</v>
      </c>
      <c r="N980">
        <f t="shared" ca="1" si="505"/>
        <v>25000</v>
      </c>
      <c r="O980">
        <f t="shared" ca="1" si="506"/>
        <v>111000</v>
      </c>
      <c r="P980">
        <f t="shared" ca="1" si="528"/>
        <v>91846</v>
      </c>
      <c r="Q980">
        <f ca="1">IF(P980&gt;0,1,0)</f>
        <v>1</v>
      </c>
      <c r="R980">
        <f t="shared" ca="1" si="512"/>
        <v>13</v>
      </c>
      <c r="S980">
        <f t="shared" ca="1" si="513"/>
        <v>1</v>
      </c>
      <c r="T980">
        <f t="shared" ca="1" si="514"/>
        <v>1</v>
      </c>
      <c r="U980">
        <f t="shared" ca="1" si="515"/>
        <v>4</v>
      </c>
      <c r="V980">
        <f t="shared" ca="1" si="516"/>
        <v>18</v>
      </c>
      <c r="X980">
        <f t="shared" si="520"/>
        <v>980</v>
      </c>
      <c r="Y980">
        <f t="shared" si="529"/>
        <v>977</v>
      </c>
      <c r="Z980">
        <f t="shared" si="521"/>
        <v>978</v>
      </c>
      <c r="AA980">
        <f t="shared" si="517"/>
        <v>989</v>
      </c>
      <c r="AB980">
        <f t="shared" si="518"/>
        <v>13</v>
      </c>
      <c r="AK980" s="2">
        <f ca="1">AK979/AB977</f>
        <v>0.76923076923076927</v>
      </c>
      <c r="AM980" t="str">
        <f t="shared" si="519"/>
        <v>201901VN</v>
      </c>
      <c r="AN980">
        <f t="shared" ca="1" si="522"/>
        <v>13.000650406504066</v>
      </c>
      <c r="AO980">
        <f t="shared" ca="1" si="523"/>
        <v>0.97560975609756095</v>
      </c>
      <c r="AP980">
        <f t="shared" ca="1" si="524"/>
        <v>0.97560975609756095</v>
      </c>
      <c r="AQ980">
        <f t="shared" ca="1" si="525"/>
        <v>4.0650406504065035</v>
      </c>
      <c r="AR980">
        <f t="shared" ca="1" si="526"/>
        <v>18.048780487804876</v>
      </c>
      <c r="AS980">
        <f ca="1">P980/J980</f>
        <v>0.17166000680315338</v>
      </c>
      <c r="AT980" t="str">
        <f ca="1">IF(ABS(AD978-AT978)&lt;AT978+(AD978-AD977)*5%,"ok","chk")</f>
        <v>ok</v>
      </c>
      <c r="AU980" t="str">
        <f ca="1">IF(ABS(AF978-AU978)&lt;AU978+(AF978-AF977)*5%,"ok","chk")</f>
        <v>ok</v>
      </c>
      <c r="AV980" t="str">
        <f t="shared" ref="AV980" ca="1" si="535">IF(ABS(AG978-AV978)&lt;AV978+(AG978-AG977)*5%,"ok","chk")</f>
        <v>ok</v>
      </c>
      <c r="AW980" t="str">
        <f t="shared" ref="AW980" ca="1" si="536">IF(ABS(AH978-AW978)&lt;AW978+(AH978-AH977)*5%,"ok","chk")</f>
        <v>ok</v>
      </c>
      <c r="AX980" t="str">
        <f t="shared" ref="AX980" ca="1" si="537">IF(ABS(AI978-AX978)&lt;AX978+(AI978-AI977)*5%,"ok","chk")</f>
        <v>ok</v>
      </c>
      <c r="AY980" t="str">
        <f t="shared" ref="AY980" ca="1" si="538">IF(ABS(AJ978-AY978)&lt;AY978+(AJ978-AJ977)*5%,"ok","chk")</f>
        <v>ok</v>
      </c>
    </row>
    <row r="981" spans="1:51" hidden="1" outlineLevel="1" x14ac:dyDescent="0.4">
      <c r="A981">
        <f t="shared" si="508"/>
        <v>201901</v>
      </c>
      <c r="B981" t="s">
        <v>1085</v>
      </c>
      <c r="C981" t="s">
        <v>1080</v>
      </c>
      <c r="D981" t="str">
        <f t="shared" ca="1" si="530"/>
        <v>I109</v>
      </c>
      <c r="E981">
        <f t="shared" ca="1" si="509"/>
        <v>112</v>
      </c>
      <c r="F981">
        <f t="shared" ca="1" si="510"/>
        <v>7</v>
      </c>
      <c r="G981" t="str">
        <f t="shared" ca="1" si="527"/>
        <v>S10</v>
      </c>
      <c r="H981" t="str">
        <f t="shared" ca="1" si="474"/>
        <v>S105</v>
      </c>
      <c r="I981">
        <f ca="1">VLOOKUP(D981,PRC!$A$2:$B$21,2,0)*E981</f>
        <v>56000000</v>
      </c>
      <c r="J981">
        <f t="shared" ca="1" si="511"/>
        <v>45919996</v>
      </c>
      <c r="K981">
        <f ca="1">VLOOKUP(D981,PRC!$A$1:$C$21,3,0)*E981</f>
        <v>22400000</v>
      </c>
      <c r="L981">
        <f t="shared" ca="1" si="503"/>
        <v>1680000</v>
      </c>
      <c r="M981">
        <f t="shared" ca="1" si="504"/>
        <v>5600000</v>
      </c>
      <c r="N981">
        <f t="shared" ca="1" si="505"/>
        <v>2240000</v>
      </c>
      <c r="O981">
        <f t="shared" ca="1" si="506"/>
        <v>10640000</v>
      </c>
      <c r="P981">
        <f t="shared" ca="1" si="528"/>
        <v>3359996</v>
      </c>
      <c r="Q981">
        <f ca="1">IF(P981&gt;0,1,0)</f>
        <v>1</v>
      </c>
      <c r="R981">
        <f t="shared" ca="1" si="512"/>
        <v>18</v>
      </c>
      <c r="S981">
        <f t="shared" ca="1" si="513"/>
        <v>3</v>
      </c>
      <c r="T981">
        <f t="shared" ca="1" si="514"/>
        <v>10</v>
      </c>
      <c r="U981">
        <f t="shared" ca="1" si="515"/>
        <v>4</v>
      </c>
      <c r="V981">
        <f t="shared" ca="1" si="516"/>
        <v>19</v>
      </c>
      <c r="X981">
        <f t="shared" si="520"/>
        <v>981</v>
      </c>
      <c r="Y981">
        <f t="shared" si="529"/>
        <v>977</v>
      </c>
      <c r="Z981">
        <f t="shared" si="521"/>
        <v>978</v>
      </c>
      <c r="AA981">
        <f t="shared" si="517"/>
        <v>989</v>
      </c>
      <c r="AB981">
        <f t="shared" si="518"/>
        <v>13</v>
      </c>
      <c r="AM981" t="str">
        <f t="shared" si="519"/>
        <v>201901VN</v>
      </c>
      <c r="AN981">
        <f t="shared" ca="1" si="522"/>
        <v>18.000007142857143</v>
      </c>
      <c r="AO981">
        <f t="shared" ca="1" si="523"/>
        <v>3</v>
      </c>
      <c r="AP981">
        <f t="shared" ca="1" si="524"/>
        <v>10</v>
      </c>
      <c r="AQ981">
        <f t="shared" ca="1" si="525"/>
        <v>4</v>
      </c>
      <c r="AR981">
        <f t="shared" ca="1" si="526"/>
        <v>19</v>
      </c>
      <c r="AS981">
        <f ca="1">P981/J981</f>
        <v>7.3170650973053225E-2</v>
      </c>
    </row>
    <row r="982" spans="1:51" hidden="1" outlineLevel="1" x14ac:dyDescent="0.4">
      <c r="A982">
        <f t="shared" si="508"/>
        <v>201901</v>
      </c>
      <c r="B982" t="s">
        <v>1086</v>
      </c>
      <c r="C982" t="s">
        <v>1080</v>
      </c>
      <c r="D982" t="str">
        <f t="shared" ca="1" si="530"/>
        <v>I101</v>
      </c>
      <c r="E982">
        <f t="shared" ca="1" si="509"/>
        <v>85</v>
      </c>
      <c r="F982">
        <f t="shared" ca="1" si="510"/>
        <v>1</v>
      </c>
      <c r="G982" t="str">
        <f t="shared" ca="1" si="527"/>
        <v>S10</v>
      </c>
      <c r="H982" t="str">
        <f t="shared" ca="1" si="474"/>
        <v>S104</v>
      </c>
      <c r="I982">
        <f ca="1">VLOOKUP(D982,PRC!$A$2:$B$21,2,0)*E982</f>
        <v>2550000</v>
      </c>
      <c r="J982">
        <f t="shared" ca="1" si="511"/>
        <v>2065496.0000000002</v>
      </c>
      <c r="K982">
        <f ca="1">VLOOKUP(D982,PRC!$A$1:$C$21,3,0)*E982</f>
        <v>1326000</v>
      </c>
      <c r="L982">
        <f t="shared" ref="L982:L994" ca="1" si="539">ROUND($I982*S982,-5)/100</f>
        <v>102000</v>
      </c>
      <c r="M982">
        <f t="shared" ref="M982:M994" ca="1" si="540">ROUND($I982*T982,-5)/100</f>
        <v>204000</v>
      </c>
      <c r="N982">
        <f t="shared" ref="N982:N994" ca="1" si="541">ROUND($I982*U982,-5)/100</f>
        <v>128000</v>
      </c>
      <c r="O982">
        <f t="shared" ref="O982:O994" ca="1" si="542">ROUND($I982*V982,-5)/100</f>
        <v>357000</v>
      </c>
      <c r="P982">
        <f t="shared" ca="1" si="528"/>
        <v>-51503.999999999767</v>
      </c>
      <c r="Q982">
        <f ca="1">IF(P982&gt;0,1,0)</f>
        <v>0</v>
      </c>
      <c r="R982">
        <f t="shared" ca="1" si="512"/>
        <v>19</v>
      </c>
      <c r="S982">
        <f t="shared" ca="1" si="513"/>
        <v>4</v>
      </c>
      <c r="T982">
        <f t="shared" ca="1" si="514"/>
        <v>8</v>
      </c>
      <c r="U982">
        <f t="shared" ca="1" si="515"/>
        <v>5</v>
      </c>
      <c r="V982">
        <f t="shared" ca="1" si="516"/>
        <v>14</v>
      </c>
      <c r="X982">
        <f t="shared" si="520"/>
        <v>982</v>
      </c>
      <c r="Y982">
        <f t="shared" si="529"/>
        <v>977</v>
      </c>
      <c r="Z982">
        <f t="shared" si="521"/>
        <v>978</v>
      </c>
      <c r="AA982">
        <f t="shared" si="517"/>
        <v>989</v>
      </c>
      <c r="AB982">
        <f t="shared" si="518"/>
        <v>13</v>
      </c>
      <c r="AM982" t="str">
        <f t="shared" si="519"/>
        <v>201901VN</v>
      </c>
      <c r="AN982">
        <f t="shared" ca="1" si="522"/>
        <v>19.000156862745087</v>
      </c>
      <c r="AO982">
        <f t="shared" ca="1" si="523"/>
        <v>4</v>
      </c>
      <c r="AP982">
        <f t="shared" ca="1" si="524"/>
        <v>8</v>
      </c>
      <c r="AQ982">
        <f t="shared" ca="1" si="525"/>
        <v>5.0196078431372548</v>
      </c>
      <c r="AR982">
        <f t="shared" ca="1" si="526"/>
        <v>14.000000000000002</v>
      </c>
      <c r="AS982">
        <f ca="1">P982/J982</f>
        <v>-2.4935415028641914E-2</v>
      </c>
    </row>
    <row r="983" spans="1:51" hidden="1" outlineLevel="1" x14ac:dyDescent="0.4">
      <c r="A983">
        <f t="shared" si="508"/>
        <v>201901</v>
      </c>
      <c r="B983" t="s">
        <v>1087</v>
      </c>
      <c r="C983" t="s">
        <v>1080</v>
      </c>
      <c r="D983" t="str">
        <f t="shared" ca="1" si="530"/>
        <v>I101</v>
      </c>
      <c r="E983">
        <f t="shared" ca="1" si="509"/>
        <v>42</v>
      </c>
      <c r="F983">
        <f t="shared" ca="1" si="510"/>
        <v>3</v>
      </c>
      <c r="G983" t="str">
        <f t="shared" ca="1" si="527"/>
        <v>S11</v>
      </c>
      <c r="H983" t="str">
        <f t="shared" ca="1" si="474"/>
        <v>S111</v>
      </c>
      <c r="I983">
        <f ca="1">VLOOKUP(D983,PRC!$A$2:$B$21,2,0)*E983</f>
        <v>1260000</v>
      </c>
      <c r="J983">
        <f t="shared" ca="1" si="511"/>
        <v>1146596</v>
      </c>
      <c r="K983">
        <f ca="1">VLOOKUP(D983,PRC!$A$1:$C$21,3,0)*E983</f>
        <v>655200</v>
      </c>
      <c r="L983">
        <f t="shared" ca="1" si="539"/>
        <v>25000</v>
      </c>
      <c r="M983">
        <f t="shared" ca="1" si="540"/>
        <v>13000</v>
      </c>
      <c r="N983">
        <f t="shared" ca="1" si="541"/>
        <v>13000</v>
      </c>
      <c r="O983">
        <f t="shared" ca="1" si="542"/>
        <v>189000</v>
      </c>
      <c r="P983">
        <f t="shared" ca="1" si="528"/>
        <v>251396</v>
      </c>
      <c r="Q983">
        <f ca="1">IF(P983&gt;0,1,0)</f>
        <v>1</v>
      </c>
      <c r="R983">
        <f t="shared" ca="1" si="512"/>
        <v>9</v>
      </c>
      <c r="S983">
        <f t="shared" ca="1" si="513"/>
        <v>2</v>
      </c>
      <c r="T983">
        <f t="shared" ca="1" si="514"/>
        <v>1</v>
      </c>
      <c r="U983">
        <f t="shared" ca="1" si="515"/>
        <v>1</v>
      </c>
      <c r="V983">
        <f t="shared" ca="1" si="516"/>
        <v>15</v>
      </c>
      <c r="X983">
        <f t="shared" si="520"/>
        <v>983</v>
      </c>
      <c r="Y983">
        <f t="shared" si="529"/>
        <v>977</v>
      </c>
      <c r="Z983">
        <f t="shared" si="521"/>
        <v>978</v>
      </c>
      <c r="AA983">
        <f t="shared" si="517"/>
        <v>989</v>
      </c>
      <c r="AB983">
        <f t="shared" si="518"/>
        <v>13</v>
      </c>
      <c r="AM983" t="str">
        <f t="shared" si="519"/>
        <v>201901VN</v>
      </c>
      <c r="AN983">
        <f t="shared" ca="1" si="522"/>
        <v>9.0003174603174649</v>
      </c>
      <c r="AO983">
        <f t="shared" ca="1" si="523"/>
        <v>1.984126984126984</v>
      </c>
      <c r="AP983">
        <f t="shared" ca="1" si="524"/>
        <v>1.0317460317460316</v>
      </c>
      <c r="AQ983">
        <f t="shared" ca="1" si="525"/>
        <v>1.0317460317460316</v>
      </c>
      <c r="AR983">
        <f t="shared" ca="1" si="526"/>
        <v>15</v>
      </c>
      <c r="AS983">
        <f ca="1">P983/J983</f>
        <v>0.21925420985246766</v>
      </c>
    </row>
    <row r="984" spans="1:51" hidden="1" outlineLevel="1" x14ac:dyDescent="0.4">
      <c r="A984">
        <f t="shared" si="508"/>
        <v>201901</v>
      </c>
      <c r="B984" t="s">
        <v>1088</v>
      </c>
      <c r="C984" t="s">
        <v>1080</v>
      </c>
      <c r="D984" t="str">
        <f t="shared" ca="1" si="530"/>
        <v>I101</v>
      </c>
      <c r="E984">
        <f t="shared" ca="1" si="509"/>
        <v>151</v>
      </c>
      <c r="F984">
        <f t="shared" ca="1" si="510"/>
        <v>19</v>
      </c>
      <c r="G984" t="str">
        <f t="shared" ca="1" si="527"/>
        <v>S11</v>
      </c>
      <c r="H984" t="str">
        <f t="shared" ca="1" si="474"/>
        <v>S115</v>
      </c>
      <c r="I984">
        <f ca="1">VLOOKUP(D984,PRC!$A$2:$B$21,2,0)*E984</f>
        <v>4530000</v>
      </c>
      <c r="J984">
        <f t="shared" ca="1" si="511"/>
        <v>3714596.0000000005</v>
      </c>
      <c r="K984">
        <f ca="1">VLOOKUP(D984,PRC!$A$1:$C$21,3,0)*E984</f>
        <v>2355600</v>
      </c>
      <c r="L984">
        <f t="shared" ca="1" si="539"/>
        <v>45000</v>
      </c>
      <c r="M984">
        <f t="shared" ca="1" si="540"/>
        <v>45000</v>
      </c>
      <c r="N984">
        <f t="shared" ca="1" si="541"/>
        <v>181000</v>
      </c>
      <c r="O984">
        <f t="shared" ca="1" si="542"/>
        <v>544000</v>
      </c>
      <c r="P984">
        <f t="shared" ca="1" si="528"/>
        <v>543996.00000000047</v>
      </c>
      <c r="Q984">
        <f ca="1">IF(P984&gt;0,1,0)</f>
        <v>1</v>
      </c>
      <c r="R984">
        <f t="shared" ca="1" si="512"/>
        <v>18</v>
      </c>
      <c r="S984">
        <f t="shared" ca="1" si="513"/>
        <v>1</v>
      </c>
      <c r="T984">
        <f t="shared" ca="1" si="514"/>
        <v>1</v>
      </c>
      <c r="U984">
        <f t="shared" ca="1" si="515"/>
        <v>4</v>
      </c>
      <c r="V984">
        <f t="shared" ca="1" si="516"/>
        <v>12</v>
      </c>
      <c r="X984">
        <f t="shared" si="520"/>
        <v>984</v>
      </c>
      <c r="Y984">
        <f t="shared" si="529"/>
        <v>977</v>
      </c>
      <c r="Z984">
        <f t="shared" si="521"/>
        <v>978</v>
      </c>
      <c r="AA984">
        <f t="shared" si="517"/>
        <v>989</v>
      </c>
      <c r="AB984">
        <f t="shared" si="518"/>
        <v>13</v>
      </c>
      <c r="AM984" t="str">
        <f t="shared" si="519"/>
        <v>201901VN</v>
      </c>
      <c r="AN984">
        <f t="shared" ca="1" si="522"/>
        <v>18.000088300220739</v>
      </c>
      <c r="AO984">
        <f t="shared" ca="1" si="523"/>
        <v>0.99337748344370869</v>
      </c>
      <c r="AP984">
        <f t="shared" ca="1" si="524"/>
        <v>0.99337748344370869</v>
      </c>
      <c r="AQ984">
        <f t="shared" ca="1" si="525"/>
        <v>3.9955849889624724</v>
      </c>
      <c r="AR984">
        <f t="shared" ca="1" si="526"/>
        <v>12.008830022075054</v>
      </c>
      <c r="AS984">
        <f ca="1">P984/J984</f>
        <v>0.14644822747884303</v>
      </c>
    </row>
    <row r="985" spans="1:51" hidden="1" outlineLevel="1" x14ac:dyDescent="0.4">
      <c r="A985">
        <f t="shared" si="508"/>
        <v>201901</v>
      </c>
      <c r="B985" t="s">
        <v>1089</v>
      </c>
      <c r="C985" t="s">
        <v>1080</v>
      </c>
      <c r="D985" t="str">
        <f t="shared" ca="1" si="530"/>
        <v>I115</v>
      </c>
      <c r="E985">
        <f t="shared" ca="1" si="509"/>
        <v>87</v>
      </c>
      <c r="F985">
        <f t="shared" ca="1" si="510"/>
        <v>20</v>
      </c>
      <c r="G985" t="str">
        <f t="shared" ca="1" si="527"/>
        <v>S10</v>
      </c>
      <c r="H985" t="str">
        <f t="shared" ca="1" si="474"/>
        <v>S102</v>
      </c>
      <c r="I985">
        <f ca="1">VLOOKUP(D985,PRC!$A$2:$B$21,2,0)*E985</f>
        <v>435000</v>
      </c>
      <c r="J985">
        <f t="shared" ca="1" si="511"/>
        <v>400196</v>
      </c>
      <c r="K985">
        <f ca="1">VLOOKUP(D985,PRC!$A$1:$C$21,3,0)*E985</f>
        <v>208800</v>
      </c>
      <c r="L985">
        <f t="shared" ca="1" si="539"/>
        <v>4000</v>
      </c>
      <c r="M985">
        <f t="shared" ca="1" si="540"/>
        <v>4000</v>
      </c>
      <c r="N985">
        <f t="shared" ca="1" si="541"/>
        <v>9000</v>
      </c>
      <c r="O985">
        <f t="shared" ca="1" si="542"/>
        <v>52000</v>
      </c>
      <c r="P985">
        <f t="shared" ca="1" si="528"/>
        <v>122396</v>
      </c>
      <c r="Q985">
        <f ca="1">IF(P985&gt;0,1,0)</f>
        <v>1</v>
      </c>
      <c r="R985">
        <f t="shared" ca="1" si="512"/>
        <v>8</v>
      </c>
      <c r="S985">
        <f t="shared" ca="1" si="513"/>
        <v>1</v>
      </c>
      <c r="T985">
        <f t="shared" ca="1" si="514"/>
        <v>1</v>
      </c>
      <c r="U985">
        <f t="shared" ca="1" si="515"/>
        <v>2</v>
      </c>
      <c r="V985">
        <f t="shared" ca="1" si="516"/>
        <v>12</v>
      </c>
      <c r="X985">
        <f t="shared" si="520"/>
        <v>985</v>
      </c>
      <c r="Y985">
        <f t="shared" si="529"/>
        <v>977</v>
      </c>
      <c r="Z985">
        <f t="shared" si="521"/>
        <v>978</v>
      </c>
      <c r="AA985">
        <f t="shared" si="517"/>
        <v>989</v>
      </c>
      <c r="AB985">
        <f t="shared" si="518"/>
        <v>13</v>
      </c>
      <c r="AM985" t="str">
        <f t="shared" si="519"/>
        <v>201901VN</v>
      </c>
      <c r="AN985">
        <f t="shared" ca="1" si="522"/>
        <v>8.0009195402298889</v>
      </c>
      <c r="AO985">
        <f t="shared" ca="1" si="523"/>
        <v>0.91954022988505746</v>
      </c>
      <c r="AP985">
        <f t="shared" ca="1" si="524"/>
        <v>0.91954022988505746</v>
      </c>
      <c r="AQ985">
        <f t="shared" ca="1" si="525"/>
        <v>2.0689655172413794</v>
      </c>
      <c r="AR985">
        <f t="shared" ca="1" si="526"/>
        <v>11.954022988505747</v>
      </c>
      <c r="AS985">
        <f ca="1">P985/J985</f>
        <v>0.30584013833221724</v>
      </c>
    </row>
    <row r="986" spans="1:51" hidden="1" outlineLevel="1" x14ac:dyDescent="0.4">
      <c r="A986">
        <f t="shared" si="508"/>
        <v>201901</v>
      </c>
      <c r="B986" t="s">
        <v>1090</v>
      </c>
      <c r="C986" t="s">
        <v>1080</v>
      </c>
      <c r="D986" t="str">
        <f t="shared" ca="1" si="530"/>
        <v>I111</v>
      </c>
      <c r="E986">
        <f t="shared" ca="1" si="509"/>
        <v>179</v>
      </c>
      <c r="F986">
        <f t="shared" ca="1" si="510"/>
        <v>19</v>
      </c>
      <c r="G986" t="str">
        <f t="shared" ca="1" si="527"/>
        <v>S11</v>
      </c>
      <c r="H986" t="str">
        <f t="shared" ca="1" si="474"/>
        <v>S115</v>
      </c>
      <c r="I986">
        <f ca="1">VLOOKUP(D986,PRC!$A$2:$B$21,2,0)*E986</f>
        <v>26850000</v>
      </c>
      <c r="J986">
        <f t="shared" ca="1" si="511"/>
        <v>22553996</v>
      </c>
      <c r="K986">
        <f ca="1">VLOOKUP(D986,PRC!$A$1:$C$21,3,0)*E986</f>
        <v>14230500</v>
      </c>
      <c r="L986">
        <f t="shared" ca="1" si="539"/>
        <v>1343000</v>
      </c>
      <c r="M986">
        <f t="shared" ca="1" si="540"/>
        <v>1074000</v>
      </c>
      <c r="N986">
        <f t="shared" ca="1" si="541"/>
        <v>1074000</v>
      </c>
      <c r="O986">
        <f t="shared" ca="1" si="542"/>
        <v>3491000</v>
      </c>
      <c r="P986">
        <f t="shared" ca="1" si="528"/>
        <v>1341496</v>
      </c>
      <c r="Q986">
        <f ca="1">IF(P986&gt;0,1,0)</f>
        <v>1</v>
      </c>
      <c r="R986">
        <f t="shared" ca="1" si="512"/>
        <v>16</v>
      </c>
      <c r="S986">
        <f t="shared" ca="1" si="513"/>
        <v>5</v>
      </c>
      <c r="T986">
        <f t="shared" ca="1" si="514"/>
        <v>4</v>
      </c>
      <c r="U986">
        <f t="shared" ca="1" si="515"/>
        <v>4</v>
      </c>
      <c r="V986">
        <f t="shared" ca="1" si="516"/>
        <v>13</v>
      </c>
      <c r="X986">
        <f t="shared" si="520"/>
        <v>986</v>
      </c>
      <c r="Y986">
        <f t="shared" si="529"/>
        <v>977</v>
      </c>
      <c r="Z986">
        <f t="shared" si="521"/>
        <v>978</v>
      </c>
      <c r="AA986">
        <f t="shared" si="517"/>
        <v>989</v>
      </c>
      <c r="AB986">
        <f t="shared" si="518"/>
        <v>13</v>
      </c>
      <c r="AM986" t="str">
        <f t="shared" si="519"/>
        <v>201901VN</v>
      </c>
      <c r="AN986">
        <f t="shared" ca="1" si="522"/>
        <v>16.000014897579142</v>
      </c>
      <c r="AO986">
        <f t="shared" ca="1" si="523"/>
        <v>5.0018621973929234</v>
      </c>
      <c r="AP986">
        <f t="shared" ca="1" si="524"/>
        <v>4</v>
      </c>
      <c r="AQ986">
        <f t="shared" ca="1" si="525"/>
        <v>4</v>
      </c>
      <c r="AR986">
        <f t="shared" ca="1" si="526"/>
        <v>13.001862197392924</v>
      </c>
      <c r="AS986">
        <f ca="1">P986/J986</f>
        <v>5.9479304687293552E-2</v>
      </c>
    </row>
    <row r="987" spans="1:51" hidden="1" outlineLevel="1" x14ac:dyDescent="0.4">
      <c r="A987">
        <f t="shared" si="508"/>
        <v>201901</v>
      </c>
      <c r="B987" t="s">
        <v>1091</v>
      </c>
      <c r="C987" t="s">
        <v>1080</v>
      </c>
      <c r="D987" t="str">
        <f t="shared" ca="1" si="530"/>
        <v>I113</v>
      </c>
      <c r="E987">
        <f t="shared" ca="1" si="509"/>
        <v>74</v>
      </c>
      <c r="F987">
        <f t="shared" ca="1" si="510"/>
        <v>17</v>
      </c>
      <c r="G987" t="str">
        <f t="shared" ca="1" si="527"/>
        <v>S10</v>
      </c>
      <c r="H987" t="str">
        <f t="shared" ca="1" si="474"/>
        <v>S107</v>
      </c>
      <c r="I987">
        <f ca="1">VLOOKUP(D987,PRC!$A$2:$B$21,2,0)*E987</f>
        <v>49580000</v>
      </c>
      <c r="J987">
        <f t="shared" ca="1" si="511"/>
        <v>46109396</v>
      </c>
      <c r="K987">
        <f ca="1">VLOOKUP(D987,PRC!$A$1:$C$21,3,0)*E987</f>
        <v>22311000</v>
      </c>
      <c r="L987">
        <f t="shared" ca="1" si="539"/>
        <v>992000</v>
      </c>
      <c r="M987">
        <f t="shared" ca="1" si="540"/>
        <v>2479000</v>
      </c>
      <c r="N987">
        <f t="shared" ca="1" si="541"/>
        <v>2479000</v>
      </c>
      <c r="O987">
        <f t="shared" ca="1" si="542"/>
        <v>8429000</v>
      </c>
      <c r="P987">
        <f t="shared" ca="1" si="528"/>
        <v>9419396</v>
      </c>
      <c r="Q987">
        <f ca="1">IF(P987&gt;0,1,0)</f>
        <v>1</v>
      </c>
      <c r="R987">
        <f t="shared" ca="1" si="512"/>
        <v>7</v>
      </c>
      <c r="S987">
        <f t="shared" ca="1" si="513"/>
        <v>2</v>
      </c>
      <c r="T987">
        <f t="shared" ca="1" si="514"/>
        <v>5</v>
      </c>
      <c r="U987">
        <f t="shared" ca="1" si="515"/>
        <v>5</v>
      </c>
      <c r="V987">
        <f t="shared" ca="1" si="516"/>
        <v>17</v>
      </c>
      <c r="X987">
        <f t="shared" si="520"/>
        <v>987</v>
      </c>
      <c r="Y987">
        <f t="shared" si="529"/>
        <v>977</v>
      </c>
      <c r="Z987">
        <f t="shared" si="521"/>
        <v>978</v>
      </c>
      <c r="AA987">
        <f t="shared" si="517"/>
        <v>989</v>
      </c>
      <c r="AB987">
        <f t="shared" si="518"/>
        <v>13</v>
      </c>
      <c r="AM987" t="str">
        <f t="shared" si="519"/>
        <v>201901VN</v>
      </c>
      <c r="AN987">
        <f t="shared" ca="1" si="522"/>
        <v>7.0000080677692589</v>
      </c>
      <c r="AO987">
        <f t="shared" ca="1" si="523"/>
        <v>2.0008067769261797</v>
      </c>
      <c r="AP987">
        <f t="shared" ca="1" si="524"/>
        <v>5</v>
      </c>
      <c r="AQ987">
        <f t="shared" ca="1" si="525"/>
        <v>5</v>
      </c>
      <c r="AR987">
        <f t="shared" ca="1" si="526"/>
        <v>17.000806776926179</v>
      </c>
      <c r="AS987">
        <f ca="1">P987/J987</f>
        <v>0.20428365619883634</v>
      </c>
    </row>
    <row r="988" spans="1:51" hidden="1" outlineLevel="1" x14ac:dyDescent="0.4">
      <c r="A988">
        <f t="shared" si="508"/>
        <v>201901</v>
      </c>
      <c r="B988" t="s">
        <v>1092</v>
      </c>
      <c r="C988" t="s">
        <v>1080</v>
      </c>
      <c r="D988" t="str">
        <f t="shared" ca="1" si="530"/>
        <v>I104</v>
      </c>
      <c r="E988">
        <f t="shared" ca="1" si="509"/>
        <v>142</v>
      </c>
      <c r="F988">
        <f t="shared" ca="1" si="510"/>
        <v>9</v>
      </c>
      <c r="G988" t="str">
        <f t="shared" ca="1" si="527"/>
        <v>S11</v>
      </c>
      <c r="H988" t="str">
        <f t="shared" ca="1" si="474"/>
        <v>S119</v>
      </c>
      <c r="I988">
        <f ca="1">VLOOKUP(D988,PRC!$A$2:$B$21,2,0)*E988</f>
        <v>9940000</v>
      </c>
      <c r="J988">
        <f t="shared" ca="1" si="511"/>
        <v>8150796.0000000009</v>
      </c>
      <c r="K988">
        <f ca="1">VLOOKUP(D988,PRC!$A$1:$C$21,3,0)*E988</f>
        <v>4174800</v>
      </c>
      <c r="L988">
        <f t="shared" ca="1" si="539"/>
        <v>398000</v>
      </c>
      <c r="M988">
        <f t="shared" ca="1" si="540"/>
        <v>99000</v>
      </c>
      <c r="N988">
        <f t="shared" ca="1" si="541"/>
        <v>994000</v>
      </c>
      <c r="O988">
        <f t="shared" ca="1" si="542"/>
        <v>1392000</v>
      </c>
      <c r="P988">
        <f t="shared" ca="1" si="528"/>
        <v>1092996.0000000009</v>
      </c>
      <c r="Q988">
        <f ca="1">IF(P988&gt;0,1,0)</f>
        <v>1</v>
      </c>
      <c r="R988">
        <f t="shared" ca="1" si="512"/>
        <v>18</v>
      </c>
      <c r="S988">
        <f t="shared" ca="1" si="513"/>
        <v>4</v>
      </c>
      <c r="T988">
        <f t="shared" ca="1" si="514"/>
        <v>1</v>
      </c>
      <c r="U988">
        <f t="shared" ca="1" si="515"/>
        <v>10</v>
      </c>
      <c r="V988">
        <f t="shared" ca="1" si="516"/>
        <v>14</v>
      </c>
      <c r="X988">
        <f t="shared" si="520"/>
        <v>988</v>
      </c>
      <c r="Y988">
        <f t="shared" si="529"/>
        <v>977</v>
      </c>
      <c r="Z988">
        <f t="shared" si="521"/>
        <v>978</v>
      </c>
      <c r="AA988">
        <f t="shared" si="517"/>
        <v>989</v>
      </c>
      <c r="AB988">
        <f t="shared" si="518"/>
        <v>13</v>
      </c>
      <c r="AM988" t="str">
        <f t="shared" si="519"/>
        <v>201901VN</v>
      </c>
      <c r="AN988">
        <f t="shared" ca="1" si="522"/>
        <v>18.00004024144868</v>
      </c>
      <c r="AO988">
        <f t="shared" ca="1" si="523"/>
        <v>4.0040241448692147</v>
      </c>
      <c r="AP988">
        <f t="shared" ca="1" si="524"/>
        <v>0.99597585513078479</v>
      </c>
      <c r="AQ988">
        <f t="shared" ca="1" si="525"/>
        <v>10</v>
      </c>
      <c r="AR988">
        <f t="shared" ca="1" si="526"/>
        <v>14.004024144869215</v>
      </c>
      <c r="AS988">
        <f ca="1">P988/J988</f>
        <v>0.1340968415845521</v>
      </c>
    </row>
    <row r="989" spans="1:51" x14ac:dyDescent="0.4">
      <c r="A989">
        <f t="shared" si="508"/>
        <v>201901</v>
      </c>
      <c r="B989" t="s">
        <v>1093</v>
      </c>
      <c r="C989" t="s">
        <v>1080</v>
      </c>
      <c r="D989" t="str">
        <f t="shared" ca="1" si="530"/>
        <v>I108</v>
      </c>
      <c r="E989">
        <f t="shared" ca="1" si="509"/>
        <v>156</v>
      </c>
      <c r="F989">
        <f t="shared" ca="1" si="510"/>
        <v>4</v>
      </c>
      <c r="G989" t="str">
        <f t="shared" ca="1" si="527"/>
        <v>S10</v>
      </c>
      <c r="H989" t="str">
        <f t="shared" ca="1" si="474"/>
        <v>S107</v>
      </c>
      <c r="I989">
        <f ca="1">VLOOKUP(D989,PRC!$A$2:$B$21,2,0)*E989</f>
        <v>6240000</v>
      </c>
      <c r="J989">
        <f t="shared" ca="1" si="511"/>
        <v>5179196</v>
      </c>
      <c r="K989">
        <f ca="1">VLOOKUP(D989,PRC!$A$1:$C$21,3,0)*E989</f>
        <v>2870400</v>
      </c>
      <c r="L989">
        <f t="shared" ca="1" si="539"/>
        <v>125000</v>
      </c>
      <c r="M989">
        <f t="shared" ca="1" si="540"/>
        <v>62000</v>
      </c>
      <c r="N989">
        <f t="shared" ca="1" si="541"/>
        <v>437000</v>
      </c>
      <c r="O989">
        <f t="shared" ca="1" si="542"/>
        <v>998000</v>
      </c>
      <c r="P989">
        <f t="shared" ca="1" si="528"/>
        <v>686796</v>
      </c>
      <c r="Q989">
        <f ca="1">IF(P989&gt;0,1,0)</f>
        <v>1</v>
      </c>
      <c r="R989">
        <f t="shared" ca="1" si="512"/>
        <v>17</v>
      </c>
      <c r="S989">
        <f t="shared" ca="1" si="513"/>
        <v>2</v>
      </c>
      <c r="T989">
        <f t="shared" ca="1" si="514"/>
        <v>1</v>
      </c>
      <c r="U989">
        <f t="shared" ca="1" si="515"/>
        <v>7</v>
      </c>
      <c r="V989">
        <f t="shared" ca="1" si="516"/>
        <v>16</v>
      </c>
      <c r="X989">
        <f t="shared" si="520"/>
        <v>989</v>
      </c>
      <c r="Y989">
        <f t="shared" si="529"/>
        <v>977</v>
      </c>
      <c r="Z989">
        <f t="shared" si="521"/>
        <v>978</v>
      </c>
      <c r="AA989">
        <f t="shared" si="517"/>
        <v>989</v>
      </c>
      <c r="AB989">
        <f t="shared" si="518"/>
        <v>13</v>
      </c>
      <c r="AM989" t="str">
        <f t="shared" si="519"/>
        <v>201901VN</v>
      </c>
      <c r="AN989">
        <f t="shared" ca="1" si="522"/>
        <v>17.000064102564107</v>
      </c>
      <c r="AO989">
        <f t="shared" ca="1" si="523"/>
        <v>2.0032051282051282</v>
      </c>
      <c r="AP989">
        <f t="shared" ca="1" si="524"/>
        <v>0.9935897435897435</v>
      </c>
      <c r="AQ989">
        <f t="shared" ca="1" si="525"/>
        <v>7.0032051282051286</v>
      </c>
      <c r="AR989">
        <f t="shared" ca="1" si="526"/>
        <v>15.993589743589743</v>
      </c>
      <c r="AS989">
        <f ca="1">P989/J989</f>
        <v>0.13260668258162078</v>
      </c>
    </row>
    <row r="990" spans="1:51" x14ac:dyDescent="0.4">
      <c r="A990" s="1">
        <f t="shared" si="508"/>
        <v>201901</v>
      </c>
      <c r="B990" s="1" t="s">
        <v>1055</v>
      </c>
      <c r="C990" s="1" t="s">
        <v>0</v>
      </c>
      <c r="D990" s="1" t="str">
        <f ca="1">"I"&amp;RANDBETWEEN(101,120)</f>
        <v>I109</v>
      </c>
      <c r="E990" s="3">
        <f t="shared" ca="1" si="509"/>
        <v>11</v>
      </c>
      <c r="F990" s="3">
        <f t="shared" ca="1" si="510"/>
        <v>12</v>
      </c>
      <c r="G990" s="1" t="str">
        <f ca="1">LEFT(H990,3)</f>
        <v>S10</v>
      </c>
      <c r="H990" s="1" t="str">
        <f ca="1">"S"&amp;RANDBETWEEN(101,120)</f>
        <v>S105</v>
      </c>
      <c r="I990" s="1">
        <f ca="1">VLOOKUP(D990,PRC!$A$2:$B$21,2,0)*E990</f>
        <v>5500000</v>
      </c>
      <c r="J990" s="1">
        <f t="shared" ca="1" si="511"/>
        <v>4839996</v>
      </c>
      <c r="K990" s="1">
        <f ca="1">VLOOKUP(D990,PRC!$A$1:$C$21,3,0)*E990</f>
        <v>2200000</v>
      </c>
      <c r="L990" s="1">
        <f t="shared" ca="1" si="539"/>
        <v>165000</v>
      </c>
      <c r="M990" s="1">
        <f t="shared" ca="1" si="540"/>
        <v>220000</v>
      </c>
      <c r="N990" s="1">
        <f t="shared" ca="1" si="541"/>
        <v>110000</v>
      </c>
      <c r="O990" s="1">
        <f t="shared" ca="1" si="542"/>
        <v>825000</v>
      </c>
      <c r="P990" s="1">
        <f ca="1">J990-SUM(K990:O990)</f>
        <v>1319996</v>
      </c>
      <c r="Q990">
        <f ca="1">IF(P990&gt;0,1,0)</f>
        <v>1</v>
      </c>
      <c r="R990" s="3">
        <f t="shared" ca="1" si="512"/>
        <v>12</v>
      </c>
      <c r="S990" s="3">
        <f t="shared" ca="1" si="513"/>
        <v>3</v>
      </c>
      <c r="T990" s="3">
        <f t="shared" ca="1" si="514"/>
        <v>4</v>
      </c>
      <c r="U990" s="3">
        <f t="shared" ca="1" si="515"/>
        <v>2</v>
      </c>
      <c r="V990" s="3">
        <f t="shared" ca="1" si="516"/>
        <v>15</v>
      </c>
      <c r="W990" t="str">
        <f>C990&amp;A990&amp;"EBIT"</f>
        <v>YM201901EBIT</v>
      </c>
      <c r="X990">
        <f t="shared" si="520"/>
        <v>990</v>
      </c>
      <c r="Y990">
        <f t="shared" si="529"/>
        <v>990</v>
      </c>
      <c r="Z990">
        <f t="shared" si="521"/>
        <v>991</v>
      </c>
      <c r="AA990">
        <f t="shared" si="517"/>
        <v>1001</v>
      </c>
      <c r="AB990">
        <f t="shared" si="518"/>
        <v>12</v>
      </c>
      <c r="AC990" s="4" t="s">
        <v>1106</v>
      </c>
      <c r="AD990">
        <f>VLOOKUP(C990&amp;A990&amp;AC990,PRF_POL!$A$2:$J$97,5,0)</f>
        <v>10</v>
      </c>
      <c r="AE990">
        <f>$AE$2</f>
        <v>40</v>
      </c>
      <c r="AF990">
        <f>VLOOKUP($C990&amp;$A990&amp;$AC990,PRF_POL!$A$2:$J$97,6,0)</f>
        <v>0</v>
      </c>
      <c r="AG990">
        <f>VLOOKUP($C990&amp;$A990&amp;$AC990,PRF_POL!$A$2:$J$97,7,0)</f>
        <v>1</v>
      </c>
      <c r="AH990">
        <f>VLOOKUP($C990&amp;$A990&amp;$AC990,PRF_POL!$A$2:$J$97,8,0)</f>
        <v>1</v>
      </c>
      <c r="AI990">
        <f>VLOOKUP($C990&amp;$A990&amp;$AC990,PRF_POL!$A$2:$J$97,9,0)</f>
        <v>1</v>
      </c>
      <c r="AJ990">
        <f>VLOOKUP($C990&amp;$A990&amp;$AC990,PRF_POL!$A$2:$J$97,10,0)</f>
        <v>10</v>
      </c>
      <c r="AK990">
        <f>SUM(AE990:AJ990)</f>
        <v>53</v>
      </c>
      <c r="AL990" s="3">
        <f ca="1">SUM(INDIRECT("P"&amp;Y990):INDIRECT("P"&amp;AA990))</f>
        <v>26736302</v>
      </c>
      <c r="AM990" t="str">
        <f t="shared" si="519"/>
        <v>201901YM</v>
      </c>
      <c r="AN990">
        <f t="shared" ca="1" si="522"/>
        <v>12.000072727272727</v>
      </c>
      <c r="AO990">
        <f t="shared" ca="1" si="523"/>
        <v>3</v>
      </c>
      <c r="AP990">
        <f t="shared" ca="1" si="524"/>
        <v>4</v>
      </c>
      <c r="AQ990">
        <f t="shared" ca="1" si="525"/>
        <v>2</v>
      </c>
      <c r="AR990">
        <f t="shared" ca="1" si="526"/>
        <v>15</v>
      </c>
      <c r="AS990">
        <f ca="1">P990/J990</f>
        <v>0.27272667167493525</v>
      </c>
      <c r="AT990">
        <f ca="1">MIN(INDIRECT("E"&amp;$Y990):INDIRECT("E"&amp;$AA990))</f>
        <v>11</v>
      </c>
      <c r="AU990">
        <f ca="1">MIN(INDIRECT("AN"&amp;$Y990):INDIRECT("AN"&amp;$AA990))</f>
        <v>1.3605442177322402E-4</v>
      </c>
      <c r="AV990">
        <f ca="1">MIN(INDIRECT("AO"&amp;$Y990):INDIRECT("AO"&amp;$AA990))</f>
        <v>0.9993510707332901</v>
      </c>
      <c r="AW990">
        <f ca="1">MIN(INDIRECT("AP"&amp;$Y990):INDIRECT("AP"&amp;$AA990))</f>
        <v>1.0013046314416179</v>
      </c>
      <c r="AX990">
        <f ca="1">MIN(INDIRECT("AQ"&amp;$Y990):INDIRECT("AQ"&amp;$AA990))</f>
        <v>0.9993510707332901</v>
      </c>
      <c r="AY990">
        <f ca="1">MIN(INDIRECT("AR"&amp;$Y990):INDIRECT("AR"&amp;$AA990))</f>
        <v>11</v>
      </c>
    </row>
    <row r="991" spans="1:51" x14ac:dyDescent="0.4">
      <c r="A991">
        <f t="shared" si="508"/>
        <v>201901</v>
      </c>
      <c r="B991" t="s">
        <v>1058</v>
      </c>
      <c r="C991" t="s">
        <v>0</v>
      </c>
      <c r="D991" t="str">
        <f ca="1">"I"&amp;RANDBETWEEN(101,120)</f>
        <v>I113</v>
      </c>
      <c r="E991">
        <f t="shared" ca="1" si="509"/>
        <v>23</v>
      </c>
      <c r="F991">
        <f t="shared" ca="1" si="510"/>
        <v>10</v>
      </c>
      <c r="G991" t="str">
        <f t="shared" ref="G991:G996" ca="1" si="543">LEFT(H991,3)</f>
        <v>S11</v>
      </c>
      <c r="H991" t="str">
        <f t="shared" ca="1" si="474"/>
        <v>S112</v>
      </c>
      <c r="I991">
        <f ca="1">VLOOKUP(D991,PRC!$A$2:$B$21,2,0)*E991</f>
        <v>15410000</v>
      </c>
      <c r="J991">
        <f t="shared" ca="1" si="511"/>
        <v>13252596</v>
      </c>
      <c r="K991">
        <f ca="1">VLOOKUP(D991,PRC!$A$1:$C$21,3,0)*E991</f>
        <v>6934500</v>
      </c>
      <c r="L991">
        <f t="shared" ca="1" si="539"/>
        <v>154000</v>
      </c>
      <c r="M991">
        <f t="shared" ca="1" si="540"/>
        <v>925000</v>
      </c>
      <c r="N991">
        <f t="shared" ca="1" si="541"/>
        <v>154000</v>
      </c>
      <c r="O991">
        <f t="shared" ca="1" si="542"/>
        <v>2003000</v>
      </c>
      <c r="P991">
        <f t="shared" ref="P991:P996" ca="1" si="544">J991-SUM(K991:O991)</f>
        <v>3082096</v>
      </c>
      <c r="Q991">
        <f ca="1">IF(P991&gt;0,1,0)</f>
        <v>1</v>
      </c>
      <c r="R991">
        <f t="shared" ca="1" si="512"/>
        <v>14</v>
      </c>
      <c r="S991">
        <f t="shared" ca="1" si="513"/>
        <v>1</v>
      </c>
      <c r="T991">
        <f t="shared" ca="1" si="514"/>
        <v>6</v>
      </c>
      <c r="U991">
        <f t="shared" ca="1" si="515"/>
        <v>1</v>
      </c>
      <c r="V991">
        <f t="shared" ca="1" si="516"/>
        <v>13</v>
      </c>
      <c r="W991" t="str">
        <f>C991&amp;A991&amp;"SALES"</f>
        <v>YM201901SALES</v>
      </c>
      <c r="X991">
        <f t="shared" si="520"/>
        <v>991</v>
      </c>
      <c r="Y991">
        <f t="shared" ref="Y991:Y1001" si="545">IF(C991=C990,Y990,X991)</f>
        <v>990</v>
      </c>
      <c r="Z991">
        <f t="shared" si="521"/>
        <v>991</v>
      </c>
      <c r="AA991">
        <f t="shared" si="517"/>
        <v>1001</v>
      </c>
      <c r="AB991">
        <f t="shared" si="518"/>
        <v>12</v>
      </c>
      <c r="AC991" s="4" t="s">
        <v>1107</v>
      </c>
      <c r="AD991">
        <f>VLOOKUP(C991&amp;A991&amp;AC991,PRF_POL!$A$2:$J$97,5,0)</f>
        <v>200</v>
      </c>
      <c r="AE991">
        <f>$AE$3</f>
        <v>60</v>
      </c>
      <c r="AF991">
        <f>VLOOKUP($C991&amp;$A991&amp;$AC991,PRF_POL!$A$2:$J$97,6,0)</f>
        <v>20</v>
      </c>
      <c r="AG991">
        <f>VLOOKUP($C991&amp;$A991&amp;$AC991,PRF_POL!$A$2:$J$97,7,0)</f>
        <v>5</v>
      </c>
      <c r="AH991">
        <f>VLOOKUP($C991&amp;$A991&amp;$AC991,PRF_POL!$A$2:$J$97,8,0)</f>
        <v>10</v>
      </c>
      <c r="AI991">
        <f>VLOOKUP($C991&amp;$A991&amp;$AC991,PRF_POL!$A$2:$J$97,9,0)</f>
        <v>10</v>
      </c>
      <c r="AJ991">
        <f>VLOOKUP($C991&amp;$A991&amp;$AC991,PRF_POL!$A$2:$J$97,10,0)</f>
        <v>20</v>
      </c>
      <c r="AK991">
        <f>SUM(AE991:AJ991)</f>
        <v>125</v>
      </c>
      <c r="AL991" s="3">
        <f ca="1">SUM(INDIRECT("J"&amp;Y990):INDIRECT("J"&amp;AA990))</f>
        <v>175079302</v>
      </c>
      <c r="AM991" t="str">
        <f t="shared" si="519"/>
        <v>201901YM</v>
      </c>
      <c r="AN991">
        <f t="shared" ca="1" si="522"/>
        <v>14.000025957170671</v>
      </c>
      <c r="AO991">
        <f t="shared" ca="1" si="523"/>
        <v>0.9993510707332901</v>
      </c>
      <c r="AP991">
        <f t="shared" ca="1" si="524"/>
        <v>6.0025957170668391</v>
      </c>
      <c r="AQ991">
        <f t="shared" ca="1" si="525"/>
        <v>0.9993510707332901</v>
      </c>
      <c r="AR991">
        <f t="shared" ca="1" si="526"/>
        <v>12.998053212199871</v>
      </c>
      <c r="AS991">
        <f ca="1">P991/J991</f>
        <v>0.23256545359113037</v>
      </c>
      <c r="AT991">
        <f ca="1">MAX(INDIRECT("E"&amp;$Y990):INDIRECT("E"&amp;$AA990))</f>
        <v>155</v>
      </c>
      <c r="AU991">
        <f ca="1">MAX(INDIRECT("AN"&amp;$Y990):INDIRECT("AN"&amp;$AA990))</f>
        <v>20.000081632653067</v>
      </c>
      <c r="AV991">
        <f ca="1">MAX(INDIRECT("AO"&amp;$Y990):INDIRECT("AO"&amp;$AA990))</f>
        <v>4</v>
      </c>
      <c r="AW991">
        <f ca="1">MAX(INDIRECT("AP"&amp;$Y990):INDIRECT("AP"&amp;$AA990))</f>
        <v>10.004962779156328</v>
      </c>
      <c r="AX991">
        <f ca="1">MAX(INDIRECT("AQ"&amp;$Y990):INDIRECT("AQ"&amp;$AA990))</f>
        <v>8</v>
      </c>
      <c r="AY991">
        <f ca="1">MAX(INDIRECT("AR"&amp;$Y990):INDIRECT("AR"&amp;$AA990))</f>
        <v>19</v>
      </c>
    </row>
    <row r="992" spans="1:51" x14ac:dyDescent="0.4">
      <c r="A992">
        <f t="shared" si="508"/>
        <v>201901</v>
      </c>
      <c r="B992" t="s">
        <v>1059</v>
      </c>
      <c r="C992" t="s">
        <v>0</v>
      </c>
      <c r="D992" t="str">
        <f t="shared" ca="1" si="530"/>
        <v>I114</v>
      </c>
      <c r="E992">
        <f t="shared" ca="1" si="509"/>
        <v>104</v>
      </c>
      <c r="F992">
        <f t="shared" ca="1" si="510"/>
        <v>5</v>
      </c>
      <c r="G992" t="str">
        <f t="shared" ca="1" si="543"/>
        <v>S11</v>
      </c>
      <c r="H992" t="str">
        <f t="shared" ca="1" si="474"/>
        <v>S113</v>
      </c>
      <c r="I992">
        <f ca="1">VLOOKUP(D992,PRC!$A$2:$B$21,2,0)*E992</f>
        <v>24960000</v>
      </c>
      <c r="J992">
        <f t="shared" ca="1" si="511"/>
        <v>24211196</v>
      </c>
      <c r="K992">
        <f ca="1">VLOOKUP(D992,PRC!$A$1:$C$21,3,0)*E992</f>
        <v>14476800</v>
      </c>
      <c r="L992">
        <f t="shared" ca="1" si="539"/>
        <v>250000</v>
      </c>
      <c r="M992">
        <f t="shared" ca="1" si="540"/>
        <v>1498000</v>
      </c>
      <c r="N992">
        <f t="shared" ca="1" si="541"/>
        <v>1498000</v>
      </c>
      <c r="O992">
        <f t="shared" ca="1" si="542"/>
        <v>4493000</v>
      </c>
      <c r="P992">
        <f t="shared" ca="1" si="544"/>
        <v>1995396</v>
      </c>
      <c r="Q992">
        <f ca="1">IF(P992&gt;0,1,0)</f>
        <v>1</v>
      </c>
      <c r="R992">
        <f t="shared" ca="1" si="512"/>
        <v>3</v>
      </c>
      <c r="S992">
        <f t="shared" ca="1" si="513"/>
        <v>1</v>
      </c>
      <c r="T992">
        <f t="shared" ca="1" si="514"/>
        <v>6</v>
      </c>
      <c r="U992">
        <f t="shared" ca="1" si="515"/>
        <v>6</v>
      </c>
      <c r="V992">
        <f t="shared" ca="1" si="516"/>
        <v>18</v>
      </c>
      <c r="X992">
        <f t="shared" si="520"/>
        <v>992</v>
      </c>
      <c r="Y992">
        <f t="shared" si="545"/>
        <v>990</v>
      </c>
      <c r="Z992">
        <f t="shared" si="521"/>
        <v>991</v>
      </c>
      <c r="AA992">
        <f t="shared" si="517"/>
        <v>1001</v>
      </c>
      <c r="AB992">
        <f t="shared" si="518"/>
        <v>12</v>
      </c>
      <c r="AK992" s="3">
        <f ca="1">SUM(INDIRECT("Q"&amp;Y990):INDIRECT("Q"&amp;AA990))</f>
        <v>11</v>
      </c>
      <c r="AL992">
        <f ca="1">AL990/AL991</f>
        <v>0.15270966753111684</v>
      </c>
      <c r="AM992" t="str">
        <f t="shared" si="519"/>
        <v>201901YM</v>
      </c>
      <c r="AN992">
        <f t="shared" ca="1" si="522"/>
        <v>3.000016025641028</v>
      </c>
      <c r="AO992">
        <f t="shared" ca="1" si="523"/>
        <v>1.0016025641025641</v>
      </c>
      <c r="AP992">
        <f t="shared" ca="1" si="524"/>
        <v>6.0016025641025639</v>
      </c>
      <c r="AQ992">
        <f t="shared" ca="1" si="525"/>
        <v>6.0016025641025639</v>
      </c>
      <c r="AR992">
        <f t="shared" ca="1" si="526"/>
        <v>18.000801282051281</v>
      </c>
      <c r="AS992">
        <f ca="1">P992/J992</f>
        <v>8.2416250729621124E-2</v>
      </c>
      <c r="AT992" t="str">
        <f ca="1">IF(ABS(AT990-AD990)&lt;AD990+(AD991-AD990)*5%,"ok","chk")</f>
        <v>ok</v>
      </c>
      <c r="AU992" t="str">
        <f ca="1">IF(ABS(AU990-AF990)&lt;AF990+(AF991-AF990)*5%,"ok","chk")</f>
        <v>ok</v>
      </c>
      <c r="AV992" t="str">
        <f t="shared" ref="AV992" ca="1" si="546">IF(ABS(AV990-AG990)&lt;AG990+(AG991-AG990)*5%,"ok","chk")</f>
        <v>ok</v>
      </c>
      <c r="AW992" t="str">
        <f t="shared" ref="AW992" ca="1" si="547">IF(ABS(AW990-AH990)&lt;AH990+(AH991-AH990)*5%,"ok","chk")</f>
        <v>ok</v>
      </c>
      <c r="AX992" t="str">
        <f t="shared" ref="AX992" ca="1" si="548">IF(ABS(AX990-AI990)&lt;AI990+(AI991-AI990)*5%,"ok","chk")</f>
        <v>ok</v>
      </c>
      <c r="AY992" t="str">
        <f t="shared" ref="AY992" ca="1" si="549">IF(ABS(AY990-AJ990)&lt;AJ990+(AJ991-AJ990)*5%,"ok","chk")</f>
        <v>ok</v>
      </c>
    </row>
    <row r="993" spans="1:53" collapsed="1" x14ac:dyDescent="0.4">
      <c r="A993">
        <f t="shared" si="508"/>
        <v>201901</v>
      </c>
      <c r="B993" t="s">
        <v>1060</v>
      </c>
      <c r="C993" t="s">
        <v>0</v>
      </c>
      <c r="D993" t="str">
        <f t="shared" ca="1" si="530"/>
        <v>I106</v>
      </c>
      <c r="E993">
        <f t="shared" ca="1" si="509"/>
        <v>147</v>
      </c>
      <c r="F993">
        <f t="shared" ca="1" si="510"/>
        <v>15</v>
      </c>
      <c r="G993" t="str">
        <f t="shared" ca="1" si="543"/>
        <v>S11</v>
      </c>
      <c r="H993" t="str">
        <f t="shared" ca="1" si="474"/>
        <v>S118</v>
      </c>
      <c r="I993">
        <f ca="1">VLOOKUP(D993,PRC!$A$2:$B$21,2,0)*E993</f>
        <v>2940000</v>
      </c>
      <c r="J993">
        <f t="shared" ca="1" si="511"/>
        <v>2939996</v>
      </c>
      <c r="K993">
        <f ca="1">VLOOKUP(D993,PRC!$A$1:$C$21,3,0)*E993</f>
        <v>1558200</v>
      </c>
      <c r="L993">
        <f t="shared" ca="1" si="539"/>
        <v>59000</v>
      </c>
      <c r="M993">
        <f t="shared" ca="1" si="540"/>
        <v>88000</v>
      </c>
      <c r="N993">
        <f t="shared" ca="1" si="541"/>
        <v>118000</v>
      </c>
      <c r="O993">
        <f t="shared" ca="1" si="542"/>
        <v>470000</v>
      </c>
      <c r="P993">
        <f t="shared" ca="1" si="544"/>
        <v>646796</v>
      </c>
      <c r="Q993">
        <f ca="1">IF(P993&gt;0,1,0)</f>
        <v>1</v>
      </c>
      <c r="R993">
        <f t="shared" ca="1" si="512"/>
        <v>0</v>
      </c>
      <c r="S993">
        <f t="shared" ca="1" si="513"/>
        <v>2</v>
      </c>
      <c r="T993">
        <f t="shared" ca="1" si="514"/>
        <v>3</v>
      </c>
      <c r="U993">
        <f t="shared" ca="1" si="515"/>
        <v>4</v>
      </c>
      <c r="V993">
        <f t="shared" ca="1" si="516"/>
        <v>16</v>
      </c>
      <c r="X993">
        <f t="shared" si="520"/>
        <v>993</v>
      </c>
      <c r="Y993">
        <f t="shared" si="545"/>
        <v>990</v>
      </c>
      <c r="Z993">
        <f t="shared" si="521"/>
        <v>991</v>
      </c>
      <c r="AA993">
        <f t="shared" si="517"/>
        <v>1001</v>
      </c>
      <c r="AB993">
        <f t="shared" si="518"/>
        <v>12</v>
      </c>
      <c r="AK993" s="2">
        <f ca="1">AK992/AB990</f>
        <v>0.91666666666666663</v>
      </c>
      <c r="AM993" t="str">
        <f t="shared" si="519"/>
        <v>201901YM</v>
      </c>
      <c r="AN993">
        <f t="shared" ca="1" si="522"/>
        <v>1.3605442177322402E-4</v>
      </c>
      <c r="AO993">
        <f t="shared" ca="1" si="523"/>
        <v>2.0068027210884356</v>
      </c>
      <c r="AP993">
        <f t="shared" ca="1" si="524"/>
        <v>2.9931972789115644</v>
      </c>
      <c r="AQ993">
        <f t="shared" ca="1" si="525"/>
        <v>4.0136054421768712</v>
      </c>
      <c r="AR993">
        <f t="shared" ca="1" si="526"/>
        <v>15.986394557823131</v>
      </c>
      <c r="AS993">
        <f ca="1">P993/J993</f>
        <v>0.21999893877406637</v>
      </c>
      <c r="AT993" t="str">
        <f ca="1">IF(ABS(AD991-AT991)&lt;AT991+(AD991-AD990)*5%,"ok","chk")</f>
        <v>ok</v>
      </c>
      <c r="AU993" t="str">
        <f ca="1">IF(ABS(AF991-AU991)&lt;AU991+(AF991-AF990)*5%,"ok","chk")</f>
        <v>ok</v>
      </c>
      <c r="AV993" t="str">
        <f t="shared" ref="AV993" ca="1" si="550">IF(ABS(AG991-AV991)&lt;AV991+(AG991-AG990)*5%,"ok","chk")</f>
        <v>ok</v>
      </c>
      <c r="AW993" t="str">
        <f t="shared" ref="AW993" ca="1" si="551">IF(ABS(AH991-AW991)&lt;AW991+(AH991-AH990)*5%,"ok","chk")</f>
        <v>ok</v>
      </c>
      <c r="AX993" t="str">
        <f t="shared" ref="AX993" ca="1" si="552">IF(ABS(AI991-AX991)&lt;AX991+(AI991-AI990)*5%,"ok","chk")</f>
        <v>ok</v>
      </c>
      <c r="AY993" t="str">
        <f t="shared" ref="AY993" ca="1" si="553">IF(ABS(AJ991-AY991)&lt;AY991+(AJ991-AJ990)*5%,"ok","chk")</f>
        <v>ok</v>
      </c>
    </row>
    <row r="994" spans="1:53" hidden="1" outlineLevel="1" x14ac:dyDescent="0.4">
      <c r="A994">
        <f t="shared" si="508"/>
        <v>201901</v>
      </c>
      <c r="B994" t="s">
        <v>1061</v>
      </c>
      <c r="C994" t="s">
        <v>0</v>
      </c>
      <c r="D994" t="str">
        <f t="shared" ca="1" si="530"/>
        <v>I105</v>
      </c>
      <c r="E994">
        <f t="shared" ca="1" si="509"/>
        <v>49</v>
      </c>
      <c r="F994">
        <f t="shared" ca="1" si="510"/>
        <v>3</v>
      </c>
      <c r="G994" t="str">
        <f t="shared" ca="1" si="543"/>
        <v>S10</v>
      </c>
      <c r="H994" t="str">
        <f t="shared" ca="1" si="474"/>
        <v>S103</v>
      </c>
      <c r="I994">
        <f ca="1">VLOOKUP(D994,PRC!$A$2:$B$21,2,0)*E994</f>
        <v>4900000</v>
      </c>
      <c r="J994">
        <f t="shared" ca="1" si="511"/>
        <v>3919996</v>
      </c>
      <c r="K994">
        <f ca="1">VLOOKUP(D994,PRC!$A$1:$C$21,3,0)*E994</f>
        <v>2891000</v>
      </c>
      <c r="L994">
        <f t="shared" ca="1" si="539"/>
        <v>196000</v>
      </c>
      <c r="M994">
        <f t="shared" ca="1" si="540"/>
        <v>392000</v>
      </c>
      <c r="N994">
        <f t="shared" ca="1" si="541"/>
        <v>147000</v>
      </c>
      <c r="O994">
        <f t="shared" ca="1" si="542"/>
        <v>735000</v>
      </c>
      <c r="P994">
        <f t="shared" ca="1" si="544"/>
        <v>-441004</v>
      </c>
      <c r="Q994">
        <f ca="1">IF(P994&gt;0,1,0)</f>
        <v>0</v>
      </c>
      <c r="R994">
        <f t="shared" ca="1" si="512"/>
        <v>20</v>
      </c>
      <c r="S994">
        <f t="shared" ca="1" si="513"/>
        <v>4</v>
      </c>
      <c r="T994">
        <f t="shared" ca="1" si="514"/>
        <v>8</v>
      </c>
      <c r="U994">
        <f t="shared" ca="1" si="515"/>
        <v>3</v>
      </c>
      <c r="V994">
        <f t="shared" ca="1" si="516"/>
        <v>15</v>
      </c>
      <c r="X994">
        <f t="shared" si="520"/>
        <v>994</v>
      </c>
      <c r="Y994">
        <f t="shared" si="545"/>
        <v>990</v>
      </c>
      <c r="Z994">
        <f t="shared" si="521"/>
        <v>991</v>
      </c>
      <c r="AA994">
        <f t="shared" si="517"/>
        <v>1001</v>
      </c>
      <c r="AB994">
        <f t="shared" si="518"/>
        <v>12</v>
      </c>
      <c r="AM994" t="str">
        <f t="shared" si="519"/>
        <v>201901YM</v>
      </c>
      <c r="AN994">
        <f t="shared" ca="1" si="522"/>
        <v>20.000081632653067</v>
      </c>
      <c r="AO994">
        <f t="shared" ca="1" si="523"/>
        <v>4</v>
      </c>
      <c r="AP994">
        <f t="shared" ca="1" si="524"/>
        <v>8</v>
      </c>
      <c r="AQ994">
        <f t="shared" ca="1" si="525"/>
        <v>3</v>
      </c>
      <c r="AR994">
        <f t="shared" ca="1" si="526"/>
        <v>15</v>
      </c>
      <c r="AS994">
        <f ca="1">P994/J994</f>
        <v>-0.11250113520524001</v>
      </c>
    </row>
    <row r="995" spans="1:53" hidden="1" outlineLevel="1" x14ac:dyDescent="0.4">
      <c r="A995">
        <f t="shared" si="508"/>
        <v>201901</v>
      </c>
      <c r="B995" t="s">
        <v>1062</v>
      </c>
      <c r="C995" t="s">
        <v>0</v>
      </c>
      <c r="D995" t="str">
        <f t="shared" ca="1" si="530"/>
        <v>I110</v>
      </c>
      <c r="E995">
        <f t="shared" ca="1" si="509"/>
        <v>89</v>
      </c>
      <c r="F995">
        <f t="shared" ca="1" si="510"/>
        <v>3</v>
      </c>
      <c r="G995" t="str">
        <f t="shared" ca="1" si="543"/>
        <v>S10</v>
      </c>
      <c r="H995" t="str">
        <f t="shared" ca="1" si="474"/>
        <v>S107</v>
      </c>
      <c r="I995">
        <f ca="1">VLOOKUP(D995,PRC!$A$2:$B$21,2,0)*E995</f>
        <v>26700000</v>
      </c>
      <c r="J995">
        <f t="shared" ca="1" si="511"/>
        <v>23495996</v>
      </c>
      <c r="K995">
        <f ca="1">VLOOKUP(D995,PRC!$A$1:$C$21,3,0)*E995</f>
        <v>12282000</v>
      </c>
      <c r="L995">
        <f t="shared" ref="L995:L996" ca="1" si="554">ROUND($I995*S995,-5)/100</f>
        <v>534000</v>
      </c>
      <c r="M995">
        <f t="shared" ref="M995:M996" ca="1" si="555">ROUND($I995*T995,-5)/100</f>
        <v>534000</v>
      </c>
      <c r="N995">
        <f t="shared" ref="N995:N996" ca="1" si="556">ROUND($I995*U995,-5)/100</f>
        <v>1869000</v>
      </c>
      <c r="O995">
        <f t="shared" ref="O995:O996" ca="1" si="557">ROUND($I995*V995,-5)/100</f>
        <v>2937000</v>
      </c>
      <c r="P995">
        <f t="shared" ca="1" si="544"/>
        <v>5339996</v>
      </c>
      <c r="Q995">
        <f ca="1">IF(P995&gt;0,1,0)</f>
        <v>1</v>
      </c>
      <c r="R995">
        <f t="shared" ca="1" si="512"/>
        <v>12</v>
      </c>
      <c r="S995">
        <f t="shared" ca="1" si="513"/>
        <v>2</v>
      </c>
      <c r="T995">
        <f t="shared" ca="1" si="514"/>
        <v>2</v>
      </c>
      <c r="U995">
        <f t="shared" ca="1" si="515"/>
        <v>7</v>
      </c>
      <c r="V995">
        <f t="shared" ca="1" si="516"/>
        <v>11</v>
      </c>
      <c r="X995">
        <f t="shared" si="520"/>
        <v>995</v>
      </c>
      <c r="Y995">
        <f t="shared" si="545"/>
        <v>990</v>
      </c>
      <c r="Z995">
        <f t="shared" si="521"/>
        <v>991</v>
      </c>
      <c r="AA995">
        <f t="shared" si="517"/>
        <v>1001</v>
      </c>
      <c r="AB995">
        <f t="shared" si="518"/>
        <v>12</v>
      </c>
      <c r="AM995" t="str">
        <f t="shared" si="519"/>
        <v>201901YM</v>
      </c>
      <c r="AN995">
        <f t="shared" ca="1" si="522"/>
        <v>12.000014981273409</v>
      </c>
      <c r="AO995">
        <f t="shared" ca="1" si="523"/>
        <v>2</v>
      </c>
      <c r="AP995">
        <f t="shared" ca="1" si="524"/>
        <v>2</v>
      </c>
      <c r="AQ995">
        <f t="shared" ca="1" si="525"/>
        <v>7.0000000000000009</v>
      </c>
      <c r="AR995">
        <f t="shared" ca="1" si="526"/>
        <v>11</v>
      </c>
      <c r="AS995">
        <f ca="1">P995/J995</f>
        <v>0.22727259572226688</v>
      </c>
    </row>
    <row r="996" spans="1:53" hidden="1" outlineLevel="1" x14ac:dyDescent="0.4">
      <c r="A996">
        <f t="shared" si="508"/>
        <v>201901</v>
      </c>
      <c r="B996" t="s">
        <v>1063</v>
      </c>
      <c r="C996" t="s">
        <v>0</v>
      </c>
      <c r="D996" t="str">
        <f t="shared" ca="1" si="530"/>
        <v>I110</v>
      </c>
      <c r="E996">
        <f t="shared" ca="1" si="509"/>
        <v>101</v>
      </c>
      <c r="F996">
        <f t="shared" ca="1" si="510"/>
        <v>11</v>
      </c>
      <c r="G996" t="str">
        <f t="shared" ca="1" si="543"/>
        <v>S10</v>
      </c>
      <c r="H996" t="str">
        <f t="shared" ca="1" si="474"/>
        <v>S104</v>
      </c>
      <c r="I996">
        <f ca="1">VLOOKUP(D996,PRC!$A$2:$B$21,2,0)*E996</f>
        <v>30300000</v>
      </c>
      <c r="J996">
        <f t="shared" ca="1" si="511"/>
        <v>26663996</v>
      </c>
      <c r="K996">
        <f ca="1">VLOOKUP(D996,PRC!$A$1:$C$21,3,0)*E996</f>
        <v>13938000</v>
      </c>
      <c r="L996">
        <f t="shared" ca="1" si="554"/>
        <v>909000</v>
      </c>
      <c r="M996">
        <f t="shared" ca="1" si="555"/>
        <v>3030000</v>
      </c>
      <c r="N996">
        <f t="shared" ca="1" si="556"/>
        <v>909000</v>
      </c>
      <c r="O996">
        <f t="shared" ca="1" si="557"/>
        <v>5757000</v>
      </c>
      <c r="P996">
        <f t="shared" ca="1" si="544"/>
        <v>2120996</v>
      </c>
      <c r="Q996">
        <f ca="1">IF(P996&gt;0,1,0)</f>
        <v>1</v>
      </c>
      <c r="R996">
        <f t="shared" ca="1" si="512"/>
        <v>12</v>
      </c>
      <c r="S996">
        <f t="shared" ca="1" si="513"/>
        <v>3</v>
      </c>
      <c r="T996">
        <f t="shared" ca="1" si="514"/>
        <v>10</v>
      </c>
      <c r="U996">
        <f t="shared" ca="1" si="515"/>
        <v>3</v>
      </c>
      <c r="V996">
        <f t="shared" ca="1" si="516"/>
        <v>19</v>
      </c>
      <c r="X996">
        <f t="shared" si="520"/>
        <v>996</v>
      </c>
      <c r="Y996">
        <f t="shared" si="545"/>
        <v>990</v>
      </c>
      <c r="Z996">
        <f t="shared" si="521"/>
        <v>991</v>
      </c>
      <c r="AA996">
        <f t="shared" si="517"/>
        <v>1001</v>
      </c>
      <c r="AB996">
        <f t="shared" si="518"/>
        <v>12</v>
      </c>
      <c r="AM996" t="str">
        <f t="shared" si="519"/>
        <v>201901YM</v>
      </c>
      <c r="AN996">
        <f t="shared" ca="1" si="522"/>
        <v>12.000013201320137</v>
      </c>
      <c r="AO996">
        <f t="shared" ca="1" si="523"/>
        <v>3</v>
      </c>
      <c r="AP996">
        <f t="shared" ca="1" si="524"/>
        <v>10</v>
      </c>
      <c r="AQ996">
        <f t="shared" ca="1" si="525"/>
        <v>3</v>
      </c>
      <c r="AR996">
        <f t="shared" ca="1" si="526"/>
        <v>19</v>
      </c>
      <c r="AS996">
        <f ca="1">P996/J996</f>
        <v>7.9545316463443816E-2</v>
      </c>
    </row>
    <row r="997" spans="1:53" hidden="1" outlineLevel="1" x14ac:dyDescent="0.4">
      <c r="A997">
        <f t="shared" si="508"/>
        <v>201901</v>
      </c>
      <c r="B997" t="s">
        <v>1064</v>
      </c>
      <c r="C997" t="s">
        <v>0</v>
      </c>
      <c r="D997" t="str">
        <f t="shared" ca="1" si="530"/>
        <v>I106</v>
      </c>
      <c r="E997">
        <f t="shared" ca="1" si="509"/>
        <v>150</v>
      </c>
      <c r="F997">
        <f t="shared" ca="1" si="510"/>
        <v>1</v>
      </c>
      <c r="G997" t="str">
        <f t="shared" ref="G997:G1001" ca="1" si="558">LEFT(H997,3)</f>
        <v>S10</v>
      </c>
      <c r="H997" t="str">
        <f t="shared" ca="1" si="474"/>
        <v>S108</v>
      </c>
      <c r="I997">
        <f ca="1">VLOOKUP(D997,PRC!$A$2:$B$21,2,0)*E997</f>
        <v>3000000</v>
      </c>
      <c r="J997">
        <f t="shared" ca="1" si="511"/>
        <v>2819996</v>
      </c>
      <c r="K997">
        <f ca="1">VLOOKUP(D997,PRC!$A$1:$C$21,3,0)*E997</f>
        <v>1590000</v>
      </c>
      <c r="L997">
        <f t="shared" ref="L997:L1001" ca="1" si="559">ROUND($I997*S997,-5)/100</f>
        <v>60000</v>
      </c>
      <c r="M997">
        <f t="shared" ref="M997:M1001" ca="1" si="560">ROUND($I997*T997,-5)/100</f>
        <v>210000</v>
      </c>
      <c r="N997">
        <f t="shared" ref="N997:N1001" ca="1" si="561">ROUND($I997*U997,-5)/100</f>
        <v>30000</v>
      </c>
      <c r="O997">
        <f t="shared" ref="O997:O1001" ca="1" si="562">ROUND($I997*V997,-5)/100</f>
        <v>540000</v>
      </c>
      <c r="P997">
        <f t="shared" ref="P997:P1001" ca="1" si="563">J997-SUM(K997:O997)</f>
        <v>389996</v>
      </c>
      <c r="Q997">
        <f ca="1">IF(P997&gt;0,1,0)</f>
        <v>1</v>
      </c>
      <c r="R997">
        <f t="shared" ca="1" si="512"/>
        <v>6</v>
      </c>
      <c r="S997">
        <f t="shared" ca="1" si="513"/>
        <v>2</v>
      </c>
      <c r="T997">
        <f t="shared" ca="1" si="514"/>
        <v>7</v>
      </c>
      <c r="U997">
        <f t="shared" ca="1" si="515"/>
        <v>1</v>
      </c>
      <c r="V997">
        <f t="shared" ca="1" si="516"/>
        <v>18</v>
      </c>
      <c r="X997">
        <f t="shared" si="520"/>
        <v>997</v>
      </c>
      <c r="Y997">
        <f t="shared" si="545"/>
        <v>990</v>
      </c>
      <c r="Z997">
        <f t="shared" si="521"/>
        <v>991</v>
      </c>
      <c r="AA997">
        <f t="shared" si="517"/>
        <v>1001</v>
      </c>
      <c r="AB997">
        <f t="shared" si="518"/>
        <v>12</v>
      </c>
      <c r="AM997" t="str">
        <f t="shared" si="519"/>
        <v>201901YM</v>
      </c>
      <c r="AN997">
        <f t="shared" ca="1" si="522"/>
        <v>6.0001333333333351</v>
      </c>
      <c r="AO997">
        <f t="shared" ca="1" si="523"/>
        <v>2</v>
      </c>
      <c r="AP997">
        <f t="shared" ca="1" si="524"/>
        <v>7.0000000000000009</v>
      </c>
      <c r="AQ997">
        <f t="shared" ca="1" si="525"/>
        <v>1</v>
      </c>
      <c r="AR997">
        <f t="shared" ca="1" si="526"/>
        <v>18</v>
      </c>
      <c r="AS997">
        <f ca="1">P997/J997</f>
        <v>0.13829665006617031</v>
      </c>
    </row>
    <row r="998" spans="1:53" hidden="1" outlineLevel="1" x14ac:dyDescent="0.4">
      <c r="A998">
        <f t="shared" si="508"/>
        <v>201901</v>
      </c>
      <c r="B998" t="s">
        <v>1065</v>
      </c>
      <c r="C998" t="s">
        <v>0</v>
      </c>
      <c r="D998" t="str">
        <f t="shared" ca="1" si="530"/>
        <v>I109</v>
      </c>
      <c r="E998">
        <f t="shared" ca="1" si="509"/>
        <v>71</v>
      </c>
      <c r="F998">
        <f t="shared" ca="1" si="510"/>
        <v>13</v>
      </c>
      <c r="G998" t="str">
        <f t="shared" ca="1" si="558"/>
        <v>S11</v>
      </c>
      <c r="H998" t="str">
        <f t="shared" ca="1" si="474"/>
        <v>S118</v>
      </c>
      <c r="I998">
        <f ca="1">VLOOKUP(D998,PRC!$A$2:$B$21,2,0)*E998</f>
        <v>35500000</v>
      </c>
      <c r="J998">
        <f t="shared" ca="1" si="511"/>
        <v>30174996</v>
      </c>
      <c r="K998">
        <f ca="1">VLOOKUP(D998,PRC!$A$1:$C$21,3,0)*E998</f>
        <v>14200000</v>
      </c>
      <c r="L998">
        <f t="shared" ca="1" si="559"/>
        <v>710000</v>
      </c>
      <c r="M998">
        <f t="shared" ca="1" si="560"/>
        <v>2485000</v>
      </c>
      <c r="N998">
        <f t="shared" ca="1" si="561"/>
        <v>1775000</v>
      </c>
      <c r="O998">
        <f t="shared" ca="1" si="562"/>
        <v>5325000</v>
      </c>
      <c r="P998">
        <f t="shared" ca="1" si="563"/>
        <v>5679996</v>
      </c>
      <c r="Q998">
        <f ca="1">IF(P998&gt;0,1,0)</f>
        <v>1</v>
      </c>
      <c r="R998">
        <f t="shared" ca="1" si="512"/>
        <v>15</v>
      </c>
      <c r="S998">
        <f t="shared" ca="1" si="513"/>
        <v>2</v>
      </c>
      <c r="T998">
        <f t="shared" ca="1" si="514"/>
        <v>7</v>
      </c>
      <c r="U998">
        <f t="shared" ca="1" si="515"/>
        <v>5</v>
      </c>
      <c r="V998">
        <f t="shared" ca="1" si="516"/>
        <v>15</v>
      </c>
      <c r="X998">
        <f t="shared" si="520"/>
        <v>998</v>
      </c>
      <c r="Y998">
        <f t="shared" si="545"/>
        <v>990</v>
      </c>
      <c r="Z998">
        <f t="shared" si="521"/>
        <v>991</v>
      </c>
      <c r="AA998">
        <f t="shared" si="517"/>
        <v>1001</v>
      </c>
      <c r="AB998">
        <f t="shared" si="518"/>
        <v>12</v>
      </c>
      <c r="AM998" t="str">
        <f t="shared" si="519"/>
        <v>201901YM</v>
      </c>
      <c r="AN998">
        <f t="shared" ca="1" si="522"/>
        <v>15.000011267605629</v>
      </c>
      <c r="AO998">
        <f t="shared" ca="1" si="523"/>
        <v>2</v>
      </c>
      <c r="AP998">
        <f t="shared" ca="1" si="524"/>
        <v>7.0000000000000009</v>
      </c>
      <c r="AQ998">
        <f t="shared" ca="1" si="525"/>
        <v>5</v>
      </c>
      <c r="AR998">
        <f t="shared" ca="1" si="526"/>
        <v>15</v>
      </c>
      <c r="AS998">
        <f ca="1">P998/J998</f>
        <v>0.18823518651004958</v>
      </c>
    </row>
    <row r="999" spans="1:53" hidden="1" outlineLevel="1" x14ac:dyDescent="0.4">
      <c r="A999">
        <f t="shared" si="508"/>
        <v>201901</v>
      </c>
      <c r="B999" t="s">
        <v>1066</v>
      </c>
      <c r="C999" t="s">
        <v>0</v>
      </c>
      <c r="D999" t="str">
        <f t="shared" ca="1" si="530"/>
        <v>I112</v>
      </c>
      <c r="E999">
        <f t="shared" ca="1" si="509"/>
        <v>155</v>
      </c>
      <c r="F999">
        <f t="shared" ca="1" si="510"/>
        <v>4</v>
      </c>
      <c r="G999" t="str">
        <f t="shared" ca="1" si="558"/>
        <v>S10</v>
      </c>
      <c r="H999" t="str">
        <f t="shared" ca="1" si="474"/>
        <v>S109</v>
      </c>
      <c r="I999">
        <f ca="1">VLOOKUP(D999,PRC!$A$2:$B$21,2,0)*E999</f>
        <v>10075000</v>
      </c>
      <c r="J999">
        <f t="shared" ca="1" si="511"/>
        <v>9369746</v>
      </c>
      <c r="K999">
        <f ca="1">VLOOKUP(D999,PRC!$A$1:$C$21,3,0)*E999</f>
        <v>5037500</v>
      </c>
      <c r="L999">
        <f t="shared" ca="1" si="559"/>
        <v>202000</v>
      </c>
      <c r="M999">
        <f t="shared" ca="1" si="560"/>
        <v>1008000</v>
      </c>
      <c r="N999">
        <f t="shared" ca="1" si="561"/>
        <v>806000</v>
      </c>
      <c r="O999">
        <f t="shared" ca="1" si="562"/>
        <v>1612000</v>
      </c>
      <c r="P999">
        <f t="shared" ca="1" si="563"/>
        <v>704246</v>
      </c>
      <c r="Q999">
        <f ca="1">IF(P999&gt;0,1,0)</f>
        <v>1</v>
      </c>
      <c r="R999">
        <f t="shared" ca="1" si="512"/>
        <v>7</v>
      </c>
      <c r="S999">
        <f t="shared" ca="1" si="513"/>
        <v>2</v>
      </c>
      <c r="T999">
        <f t="shared" ca="1" si="514"/>
        <v>10</v>
      </c>
      <c r="U999">
        <f t="shared" ca="1" si="515"/>
        <v>8</v>
      </c>
      <c r="V999">
        <f t="shared" ca="1" si="516"/>
        <v>16</v>
      </c>
      <c r="X999">
        <f t="shared" si="520"/>
        <v>999</v>
      </c>
      <c r="Y999">
        <f t="shared" si="545"/>
        <v>990</v>
      </c>
      <c r="Z999">
        <f t="shared" si="521"/>
        <v>991</v>
      </c>
      <c r="AA999">
        <f t="shared" si="517"/>
        <v>1001</v>
      </c>
      <c r="AB999">
        <f t="shared" si="518"/>
        <v>12</v>
      </c>
      <c r="AM999" t="str">
        <f t="shared" si="519"/>
        <v>201901YM</v>
      </c>
      <c r="AN999">
        <f t="shared" ca="1" si="522"/>
        <v>7.0000397022332521</v>
      </c>
      <c r="AO999">
        <f t="shared" ca="1" si="523"/>
        <v>2.0049627791563278</v>
      </c>
      <c r="AP999">
        <f t="shared" ca="1" si="524"/>
        <v>10.004962779156328</v>
      </c>
      <c r="AQ999">
        <f t="shared" ca="1" si="525"/>
        <v>8</v>
      </c>
      <c r="AR999">
        <f t="shared" ca="1" si="526"/>
        <v>16</v>
      </c>
      <c r="AS999">
        <f ca="1">P999/J999</f>
        <v>7.5161695952056753E-2</v>
      </c>
    </row>
    <row r="1000" spans="1:53" hidden="1" outlineLevel="1" x14ac:dyDescent="0.4">
      <c r="A1000">
        <f t="shared" si="508"/>
        <v>201901</v>
      </c>
      <c r="B1000" t="s">
        <v>1067</v>
      </c>
      <c r="C1000" t="s">
        <v>0</v>
      </c>
      <c r="D1000" t="str">
        <f t="shared" ca="1" si="530"/>
        <v>I116</v>
      </c>
      <c r="E1000">
        <f t="shared" ca="1" si="509"/>
        <v>21</v>
      </c>
      <c r="F1000">
        <f t="shared" ca="1" si="510"/>
        <v>19</v>
      </c>
      <c r="G1000" t="str">
        <f t="shared" ca="1" si="558"/>
        <v>S10</v>
      </c>
      <c r="H1000" t="str">
        <f t="shared" ca="1" si="474"/>
        <v>S108</v>
      </c>
      <c r="I1000">
        <f ca="1">VLOOKUP(D1000,PRC!$A$2:$B$21,2,0)*E1000</f>
        <v>30660000</v>
      </c>
      <c r="J1000">
        <f t="shared" ca="1" si="511"/>
        <v>30046796</v>
      </c>
      <c r="K1000">
        <f ca="1">VLOOKUP(D1000,PRC!$A$1:$C$21,3,0)*E1000</f>
        <v>18396000</v>
      </c>
      <c r="L1000">
        <f t="shared" ca="1" si="559"/>
        <v>307000</v>
      </c>
      <c r="M1000">
        <f t="shared" ca="1" si="560"/>
        <v>307000</v>
      </c>
      <c r="N1000">
        <f t="shared" ca="1" si="561"/>
        <v>307000</v>
      </c>
      <c r="O1000">
        <f t="shared" ca="1" si="562"/>
        <v>5212000</v>
      </c>
      <c r="P1000">
        <f t="shared" ca="1" si="563"/>
        <v>5517796</v>
      </c>
      <c r="Q1000">
        <f ca="1">IF(P1000&gt;0,1,0)</f>
        <v>1</v>
      </c>
      <c r="R1000">
        <f t="shared" ca="1" si="512"/>
        <v>2</v>
      </c>
      <c r="S1000">
        <f t="shared" ca="1" si="513"/>
        <v>1</v>
      </c>
      <c r="T1000">
        <f t="shared" ca="1" si="514"/>
        <v>1</v>
      </c>
      <c r="U1000">
        <f t="shared" ca="1" si="515"/>
        <v>1</v>
      </c>
      <c r="V1000">
        <f t="shared" ca="1" si="516"/>
        <v>17</v>
      </c>
      <c r="X1000">
        <f t="shared" si="520"/>
        <v>1000</v>
      </c>
      <c r="Y1000">
        <f t="shared" si="545"/>
        <v>990</v>
      </c>
      <c r="Z1000">
        <f t="shared" si="521"/>
        <v>991</v>
      </c>
      <c r="AA1000">
        <f t="shared" si="517"/>
        <v>1001</v>
      </c>
      <c r="AB1000">
        <f t="shared" si="518"/>
        <v>12</v>
      </c>
      <c r="AM1000" t="str">
        <f t="shared" si="519"/>
        <v>201901YM</v>
      </c>
      <c r="AN1000">
        <f t="shared" ca="1" si="522"/>
        <v>2.0000130463144195</v>
      </c>
      <c r="AO1000">
        <f t="shared" ca="1" si="523"/>
        <v>1.0013046314416179</v>
      </c>
      <c r="AP1000">
        <f t="shared" ca="1" si="524"/>
        <v>1.0013046314416179</v>
      </c>
      <c r="AQ1000">
        <f t="shared" ca="1" si="525"/>
        <v>1.0013046314416179</v>
      </c>
      <c r="AR1000">
        <f t="shared" ca="1" si="526"/>
        <v>16.999347684279194</v>
      </c>
      <c r="AS1000">
        <f ca="1">P1000/J1000</f>
        <v>0.18364007929497708</v>
      </c>
    </row>
    <row r="1001" spans="1:53" x14ac:dyDescent="0.4">
      <c r="A1001">
        <f t="shared" si="508"/>
        <v>201901</v>
      </c>
      <c r="B1001" t="s">
        <v>1068</v>
      </c>
      <c r="C1001" t="s">
        <v>0</v>
      </c>
      <c r="D1001" t="str">
        <f t="shared" ca="1" si="530"/>
        <v>I119</v>
      </c>
      <c r="E1001">
        <f t="shared" ca="1" si="509"/>
        <v>40</v>
      </c>
      <c r="F1001">
        <f t="shared" ca="1" si="510"/>
        <v>4</v>
      </c>
      <c r="G1001" t="str">
        <f t="shared" ca="1" si="558"/>
        <v>S11</v>
      </c>
      <c r="H1001" t="str">
        <f t="shared" ca="1" si="474"/>
        <v>S118</v>
      </c>
      <c r="I1001">
        <f ca="1">VLOOKUP(D1001,PRC!$A$2:$B$21,2,0)*E1001</f>
        <v>3800000</v>
      </c>
      <c r="J1001">
        <f t="shared" ca="1" si="511"/>
        <v>3343996</v>
      </c>
      <c r="K1001">
        <f ca="1">VLOOKUP(D1001,PRC!$A$1:$C$21,3,0)*E1001</f>
        <v>1824000</v>
      </c>
      <c r="L1001">
        <f t="shared" ca="1" si="559"/>
        <v>38000</v>
      </c>
      <c r="M1001">
        <f t="shared" ca="1" si="560"/>
        <v>342000</v>
      </c>
      <c r="N1001">
        <f t="shared" ca="1" si="561"/>
        <v>190000</v>
      </c>
      <c r="O1001">
        <f t="shared" ca="1" si="562"/>
        <v>570000</v>
      </c>
      <c r="P1001">
        <f t="shared" ca="1" si="563"/>
        <v>379996</v>
      </c>
      <c r="Q1001">
        <f ca="1">IF(P1001&gt;0,1,0)</f>
        <v>1</v>
      </c>
      <c r="R1001">
        <f t="shared" ca="1" si="512"/>
        <v>12</v>
      </c>
      <c r="S1001">
        <f t="shared" ca="1" si="513"/>
        <v>1</v>
      </c>
      <c r="T1001">
        <f t="shared" ca="1" si="514"/>
        <v>9</v>
      </c>
      <c r="U1001">
        <f t="shared" ca="1" si="515"/>
        <v>5</v>
      </c>
      <c r="V1001">
        <f t="shared" ca="1" si="516"/>
        <v>15</v>
      </c>
      <c r="X1001">
        <f t="shared" si="520"/>
        <v>1001</v>
      </c>
      <c r="Y1001">
        <f t="shared" si="545"/>
        <v>990</v>
      </c>
      <c r="Z1001">
        <f t="shared" si="521"/>
        <v>991</v>
      </c>
      <c r="AA1001">
        <f t="shared" si="517"/>
        <v>1001</v>
      </c>
      <c r="AB1001">
        <f t="shared" si="518"/>
        <v>12</v>
      </c>
      <c r="AM1001" t="str">
        <f t="shared" si="519"/>
        <v>201901YM</v>
      </c>
      <c r="AN1001">
        <f t="shared" ca="1" si="522"/>
        <v>12.00010526315789</v>
      </c>
      <c r="AO1001">
        <f t="shared" ca="1" si="523"/>
        <v>1</v>
      </c>
      <c r="AP1001">
        <f t="shared" ca="1" si="524"/>
        <v>9</v>
      </c>
      <c r="AQ1001">
        <f t="shared" ca="1" si="525"/>
        <v>5</v>
      </c>
      <c r="AR1001">
        <f t="shared" ca="1" si="526"/>
        <v>15</v>
      </c>
      <c r="AS1001">
        <f ca="1">P1001/J1001</f>
        <v>0.11363530339151123</v>
      </c>
    </row>
    <row r="1002" spans="1:53" x14ac:dyDescent="0.4">
      <c r="A1002" s="1">
        <f t="shared" si="508"/>
        <v>201902</v>
      </c>
      <c r="B1002" s="1" t="s">
        <v>9</v>
      </c>
      <c r="C1002" s="1" t="s">
        <v>31</v>
      </c>
      <c r="D1002" s="1" t="str">
        <f ca="1">"I"&amp;RANDBETWEEN(101,120)</f>
        <v>I103</v>
      </c>
      <c r="E1002" s="3">
        <f ca="1">RANDBETWEEN(INDIRECT("AD"&amp;Y1002),INDIRECT("AD"&amp;Z1002))</f>
        <v>68</v>
      </c>
      <c r="F1002" s="3">
        <f ca="1">RANDBETWEEN(INDIRECT("AF"&amp;Y1002),INDIRECT("AF"&amp;Z1002))</f>
        <v>9</v>
      </c>
      <c r="G1002" s="1" t="str">
        <f ca="1">LEFT(H1002,3)</f>
        <v>S11</v>
      </c>
      <c r="H1002" s="1" t="str">
        <f ca="1">"S"&amp;RANDBETWEEN(101,120)</f>
        <v>S112</v>
      </c>
      <c r="I1002" s="1">
        <f ca="1">VLOOKUP(D1002,PRC!$A$2:$B$21,2,0)*E1002</f>
        <v>3400000</v>
      </c>
      <c r="J1002" s="1">
        <f ca="1">I1002*(1-R1002/100)-4</f>
        <v>2821996</v>
      </c>
      <c r="K1002" s="1">
        <f ca="1">VLOOKUP(D1002,PRC!$A$1:$C$21,3,0)*E1002</f>
        <v>1938000</v>
      </c>
      <c r="L1002" s="1">
        <f ca="1">ROUND($I1002*S1002,-5)/100</f>
        <v>340000</v>
      </c>
      <c r="M1002" s="1">
        <f ca="1">ROUND($I1002*T1002,-5)/100</f>
        <v>170000</v>
      </c>
      <c r="N1002" s="1">
        <f ca="1">ROUND($I1002*U1002,-5)/100</f>
        <v>136000</v>
      </c>
      <c r="O1002" s="1">
        <f ca="1">ROUND($I1002*V1002,-5)/100</f>
        <v>442000</v>
      </c>
      <c r="P1002" s="1">
        <f ca="1">J1002-SUM(K1002:O1002)</f>
        <v>-204004</v>
      </c>
      <c r="Q1002">
        <f ca="1">IF(P1002&gt;0,1,0)</f>
        <v>0</v>
      </c>
      <c r="R1002" s="3">
        <f ca="1">RANDBETWEEN(INDIRECT("AF"&amp;$Y1002),INDIRECT("AF"&amp;$Z1002))</f>
        <v>17</v>
      </c>
      <c r="S1002" s="3">
        <f ca="1">RANDBETWEEN(INDIRECT("AG"&amp;$Y1002),INDIRECT("AG"&amp;$Z1002))</f>
        <v>10</v>
      </c>
      <c r="T1002" s="3">
        <f ca="1">RANDBETWEEN(INDIRECT("AH"&amp;$Y1002),INDIRECT("AH"&amp;$Z1002))</f>
        <v>5</v>
      </c>
      <c r="U1002" s="3">
        <f ca="1">RANDBETWEEN(INDIRECT("Ai"&amp;$Y1002),INDIRECT("Ai"&amp;$Z1002))</f>
        <v>4</v>
      </c>
      <c r="V1002" s="3">
        <f ca="1">RANDBETWEEN(INDIRECT("Aj"&amp;$Y1002),INDIRECT("Aj"&amp;$Z1002))</f>
        <v>13</v>
      </c>
      <c r="W1002" t="str">
        <f>C1002&amp;A1002&amp;"EBIT"</f>
        <v>SS201902EBIT</v>
      </c>
      <c r="X1002">
        <f t="shared" ref="X1002" si="564">X1001+1</f>
        <v>1002</v>
      </c>
      <c r="Y1002">
        <f t="shared" ref="Y1002" si="565">IF(C1002=C1001,Y1001,X1002)</f>
        <v>1002</v>
      </c>
      <c r="Z1002">
        <f>Y1002+1</f>
        <v>1003</v>
      </c>
      <c r="AA1002">
        <f>Y1002+AB1002-1</f>
        <v>1101</v>
      </c>
      <c r="AB1002">
        <f t="shared" si="518"/>
        <v>100</v>
      </c>
      <c r="AC1002" s="4" t="s">
        <v>1106</v>
      </c>
      <c r="AD1002">
        <f>VLOOKUP(C1002&amp;A1002&amp;AC1002,PRF_POL!$A$2:$J$97,5,0)</f>
        <v>10</v>
      </c>
      <c r="AE1002">
        <f>$AE$2</f>
        <v>40</v>
      </c>
      <c r="AF1002">
        <f>VLOOKUP($C1002&amp;$A1002&amp;$AC1002,PRF_POL!$A$2:$J$97,6,0)</f>
        <v>8</v>
      </c>
      <c r="AG1002">
        <f>VLOOKUP($C1002&amp;$A1002&amp;$AC1002,PRF_POL!$A$2:$J$97,7,0)</f>
        <v>10</v>
      </c>
      <c r="AH1002">
        <f>VLOOKUP($C1002&amp;$A1002&amp;$AC1002,PRF_POL!$A$2:$J$97,8,0)</f>
        <v>3</v>
      </c>
      <c r="AI1002">
        <f>VLOOKUP($C1002&amp;$A1002&amp;$AC1002,PRF_POL!$A$2:$J$97,9,0)</f>
        <v>3</v>
      </c>
      <c r="AJ1002">
        <f>VLOOKUP($C1002&amp;$A1002&amp;$AC1002,PRF_POL!$A$2:$J$97,10,0)</f>
        <v>10</v>
      </c>
      <c r="AK1002">
        <f>SUM(AE1002:AJ1002)</f>
        <v>74</v>
      </c>
      <c r="AL1002" s="3">
        <f ca="1">SUM(INDIRECT("P"&amp;Y1002):INDIRECT("P"&amp;AA1002))</f>
        <v>169006750</v>
      </c>
      <c r="AM1002" t="str">
        <f t="shared" si="519"/>
        <v>201902SS</v>
      </c>
      <c r="AN1002">
        <f ca="1">(1-J1002/I1002)*100</f>
        <v>17.000117647058822</v>
      </c>
      <c r="AO1002">
        <f ca="1">L1002/$I1002*100</f>
        <v>10</v>
      </c>
      <c r="AP1002">
        <f t="shared" ca="1" si="524"/>
        <v>5</v>
      </c>
      <c r="AQ1002">
        <f t="shared" ca="1" si="525"/>
        <v>4</v>
      </c>
      <c r="AR1002">
        <f t="shared" ca="1" si="526"/>
        <v>13</v>
      </c>
      <c r="AS1002">
        <f ca="1">P1002/J1002</f>
        <v>-7.2290676528244543E-2</v>
      </c>
      <c r="AT1002">
        <f ca="1">MIN(INDIRECT("E"&amp;$Y1002):INDIRECT("E"&amp;$AA1002))</f>
        <v>10</v>
      </c>
      <c r="AU1002">
        <f ca="1">MIN(INDIRECT("AN"&amp;$Y1002):INDIRECT("AN"&amp;$AA1002))</f>
        <v>8.0000213219616256</v>
      </c>
      <c r="AV1002">
        <f ca="1">MIN(INDIRECT("AO"&amp;$Y1002):INDIRECT("AO"&amp;$AA1002))</f>
        <v>10</v>
      </c>
      <c r="AW1002">
        <f ca="1">MIN(INDIRECT("AP"&amp;$Y1002):INDIRECT("AP"&amp;$AA1002))</f>
        <v>2.9807692307692308</v>
      </c>
      <c r="AX1002">
        <f ca="1">MIN(INDIRECT("AQ"&amp;$Y1002):INDIRECT("AQ"&amp;$AA1002))</f>
        <v>2.9710144927536231</v>
      </c>
      <c r="AY1002">
        <f ca="1">MIN(INDIRECT("AR"&amp;$Y1002):INDIRECT("AR"&amp;$AA1002))</f>
        <v>10</v>
      </c>
      <c r="BA1002">
        <v>201902</v>
      </c>
    </row>
    <row r="1003" spans="1:53" x14ac:dyDescent="0.4">
      <c r="A1003">
        <f t="shared" si="508"/>
        <v>201902</v>
      </c>
      <c r="B1003" t="s">
        <v>12</v>
      </c>
      <c r="C1003" t="s">
        <v>31</v>
      </c>
      <c r="D1003" t="str">
        <f ca="1">"I"&amp;RANDBETWEEN(101,120)</f>
        <v>I119</v>
      </c>
      <c r="E1003">
        <f t="shared" ref="E1003:E1066" ca="1" si="566">RANDBETWEEN(INDIRECT("AD"&amp;Y1003),INDIRECT("AD"&amp;Z1003))</f>
        <v>26</v>
      </c>
      <c r="F1003">
        <f t="shared" ref="F1003:F1066" ca="1" si="567">RANDBETWEEN(INDIRECT("AF"&amp;Y1003),INDIRECT("AF"&amp;Z1003))</f>
        <v>8</v>
      </c>
      <c r="G1003" t="str">
        <f t="shared" ref="G1003:G1066" ca="1" si="568">LEFT(H1003,3)</f>
        <v>S10</v>
      </c>
      <c r="H1003" t="str">
        <f t="shared" ref="H1003:H1066" ca="1" si="569">"S"&amp;RANDBETWEEN(101,120)</f>
        <v>S101</v>
      </c>
      <c r="I1003">
        <f ca="1">VLOOKUP(D1003,PRC!$A$2:$B$21,2,0)*E1003</f>
        <v>2470000</v>
      </c>
      <c r="J1003">
        <f t="shared" ref="J1003:J1066" ca="1" si="570">I1003*(1-R1003/100)-4</f>
        <v>2198296</v>
      </c>
      <c r="K1003">
        <f ca="1">VLOOKUP(D1003,PRC!$A$1:$C$21,3,0)*E1003</f>
        <v>1185600</v>
      </c>
      <c r="L1003">
        <f t="shared" ref="L1003:L1066" ca="1" si="571">ROUND($I1003*S1003,-5)/100</f>
        <v>321000</v>
      </c>
      <c r="M1003">
        <f t="shared" ref="M1003:M1066" ca="1" si="572">ROUND($I1003*T1003,-5)/100</f>
        <v>74000</v>
      </c>
      <c r="N1003">
        <f t="shared" ref="N1003:N1066" ca="1" si="573">ROUND($I1003*U1003,-5)/100</f>
        <v>124000</v>
      </c>
      <c r="O1003">
        <f t="shared" ref="O1003:O1066" ca="1" si="574">ROUND($I1003*V1003,-5)/100</f>
        <v>321000</v>
      </c>
      <c r="P1003">
        <f t="shared" ref="P1003:P1021" ca="1" si="575">J1003-SUM(K1003:O1003)</f>
        <v>172696</v>
      </c>
      <c r="Q1003">
        <f ca="1">IF(P1003&gt;0,1,0)</f>
        <v>1</v>
      </c>
      <c r="R1003">
        <f t="shared" ref="R1003:R1066" ca="1" si="576">RANDBETWEEN(INDIRECT("AF"&amp;$Y1003),INDIRECT("AF"&amp;$Z1003))</f>
        <v>11</v>
      </c>
      <c r="S1003">
        <f t="shared" ref="S1003:S1066" ca="1" si="577">RANDBETWEEN(INDIRECT("AG"&amp;$Y1003),INDIRECT("AG"&amp;$Z1003))</f>
        <v>13</v>
      </c>
      <c r="T1003">
        <f t="shared" ref="T1003:T1066" ca="1" si="578">RANDBETWEEN(INDIRECT("AH"&amp;$Y1003),INDIRECT("AH"&amp;$Z1003))</f>
        <v>3</v>
      </c>
      <c r="U1003">
        <f t="shared" ref="U1003:U1066" ca="1" si="579">RANDBETWEEN(INDIRECT("Ai"&amp;$Y1003),INDIRECT("Ai"&amp;$Z1003))</f>
        <v>5</v>
      </c>
      <c r="V1003">
        <f t="shared" ref="V1003:V1066" ca="1" si="580">RANDBETWEEN(INDIRECT("Aj"&amp;$Y1003),INDIRECT("Aj"&amp;$Z1003))</f>
        <v>13</v>
      </c>
      <c r="W1003" t="str">
        <f>C1003&amp;A1003&amp;"SALES"</f>
        <v>SS201902SALES</v>
      </c>
      <c r="X1003">
        <f>X1002+1</f>
        <v>1003</v>
      </c>
      <c r="Y1003">
        <f>IF(C1003=C1002,Y1002,X1003)</f>
        <v>1002</v>
      </c>
      <c r="Z1003">
        <f>Y1003+1</f>
        <v>1003</v>
      </c>
      <c r="AA1003">
        <f t="shared" ref="AA1003:AA1066" si="581">Y1003+AB1003-1</f>
        <v>1101</v>
      </c>
      <c r="AB1003">
        <f t="shared" si="518"/>
        <v>100</v>
      </c>
      <c r="AC1003" s="4" t="s">
        <v>1107</v>
      </c>
      <c r="AD1003">
        <f>VLOOKUP(C1003&amp;A1003&amp;AC1003,PRF_POL!$A$2:$J$97,5,0)</f>
        <v>75</v>
      </c>
      <c r="AE1003">
        <f>$AE$3</f>
        <v>60</v>
      </c>
      <c r="AF1003">
        <f>VLOOKUP($C1003&amp;$A1003&amp;$AC1003,PRF_POL!$A$2:$J$97,6,0)</f>
        <v>18</v>
      </c>
      <c r="AG1003">
        <f>VLOOKUP($C1003&amp;$A1003&amp;$AC1003,PRF_POL!$A$2:$J$97,7,0)</f>
        <v>13</v>
      </c>
      <c r="AH1003">
        <f>VLOOKUP($C1003&amp;$A1003&amp;$AC1003,PRF_POL!$A$2:$J$97,8,0)</f>
        <v>5</v>
      </c>
      <c r="AI1003">
        <f>VLOOKUP($C1003&amp;$A1003&amp;$AC1003,PRF_POL!$A$2:$J$97,9,0)</f>
        <v>5</v>
      </c>
      <c r="AJ1003">
        <f>VLOOKUP($C1003&amp;$A1003&amp;$AC1003,PRF_POL!$A$2:$J$97,10,0)</f>
        <v>15</v>
      </c>
      <c r="AK1003">
        <f>SUM(AE1003:AJ1003)</f>
        <v>116</v>
      </c>
      <c r="AL1003" s="3">
        <f ca="1">SUM(INDIRECT("J"&amp;Y1002):INDIRECT("J"&amp;AA1002))</f>
        <v>1924937550</v>
      </c>
      <c r="AM1003" t="str">
        <f t="shared" si="519"/>
        <v>201902SS</v>
      </c>
      <c r="AN1003">
        <f ca="1">(1-J1003/I1003)*100</f>
        <v>11.000161943319842</v>
      </c>
      <c r="AO1003">
        <f ca="1">L1003/$I1003*100</f>
        <v>12.995951417004047</v>
      </c>
      <c r="AP1003">
        <f t="shared" ca="1" si="524"/>
        <v>2.9959514170040484</v>
      </c>
      <c r="AQ1003">
        <f t="shared" ca="1" si="525"/>
        <v>5.0202429149797574</v>
      </c>
      <c r="AR1003">
        <f t="shared" ca="1" si="526"/>
        <v>12.995951417004047</v>
      </c>
      <c r="AS1003">
        <f ca="1">P1003/J1003</f>
        <v>7.855902935728401E-2</v>
      </c>
      <c r="AT1003">
        <f ca="1">MAX(INDIRECT("E"&amp;$Y1002):INDIRECT("E"&amp;$AA1002))</f>
        <v>74</v>
      </c>
      <c r="AU1003">
        <f ca="1">MAX(INDIRECT("AN"&amp;$Y1002):INDIRECT("AN"&amp;$AA1002))</f>
        <v>18.000266666666665</v>
      </c>
      <c r="AV1003">
        <f ca="1">MAX(INDIRECT("AO"&amp;$Y1002):INDIRECT("AO"&amp;$AA1002))</f>
        <v>13.134328358208954</v>
      </c>
      <c r="AW1003">
        <f ca="1">MAX(INDIRECT("AP"&amp;$Y1002):INDIRECT("AP"&amp;$AA1002))</f>
        <v>6</v>
      </c>
      <c r="AX1003">
        <f ca="1">MAX(INDIRECT("AQ"&amp;$Y1002):INDIRECT("AQ"&amp;$AA1002))</f>
        <v>6</v>
      </c>
      <c r="AY1003">
        <f ca="1">MAX(INDIRECT("AR"&amp;$Y1002):INDIRECT("AR"&amp;$AA1002))</f>
        <v>15.090909090909092</v>
      </c>
    </row>
    <row r="1004" spans="1:53" x14ac:dyDescent="0.4">
      <c r="A1004">
        <f t="shared" si="508"/>
        <v>201902</v>
      </c>
      <c r="B1004" t="s">
        <v>13</v>
      </c>
      <c r="C1004" t="s">
        <v>31</v>
      </c>
      <c r="D1004" t="str">
        <f t="shared" ref="D1004:D1067" ca="1" si="582">"I"&amp;RANDBETWEEN(101,120)</f>
        <v>I117</v>
      </c>
      <c r="E1004">
        <f t="shared" ca="1" si="566"/>
        <v>32</v>
      </c>
      <c r="F1004">
        <f t="shared" ca="1" si="567"/>
        <v>10</v>
      </c>
      <c r="G1004" t="str">
        <f t="shared" ca="1" si="568"/>
        <v>S10</v>
      </c>
      <c r="H1004" t="str">
        <f t="shared" ca="1" si="569"/>
        <v>S108</v>
      </c>
      <c r="I1004">
        <f ca="1">VLOOKUP(D1004,PRC!$A$2:$B$21,2,0)*E1004</f>
        <v>80000000</v>
      </c>
      <c r="J1004">
        <f t="shared" ca="1" si="570"/>
        <v>70399996</v>
      </c>
      <c r="K1004">
        <f ca="1">VLOOKUP(D1004,PRC!$A$1:$C$21,3,0)*E1004</f>
        <v>36800000</v>
      </c>
      <c r="L1004">
        <f t="shared" ca="1" si="571"/>
        <v>8800000</v>
      </c>
      <c r="M1004">
        <f t="shared" ca="1" si="572"/>
        <v>3200000</v>
      </c>
      <c r="N1004">
        <f t="shared" ca="1" si="573"/>
        <v>4000000</v>
      </c>
      <c r="O1004">
        <f t="shared" ca="1" si="574"/>
        <v>11200000</v>
      </c>
      <c r="P1004">
        <f t="shared" ca="1" si="575"/>
        <v>6399996</v>
      </c>
      <c r="Q1004">
        <f ca="1">IF(P1004&gt;0,1,0)</f>
        <v>1</v>
      </c>
      <c r="R1004">
        <f t="shared" ca="1" si="576"/>
        <v>12</v>
      </c>
      <c r="S1004">
        <f t="shared" ca="1" si="577"/>
        <v>11</v>
      </c>
      <c r="T1004">
        <f t="shared" ca="1" si="578"/>
        <v>4</v>
      </c>
      <c r="U1004">
        <f t="shared" ca="1" si="579"/>
        <v>5</v>
      </c>
      <c r="V1004">
        <f t="shared" ca="1" si="580"/>
        <v>14</v>
      </c>
      <c r="X1004">
        <f t="shared" ref="X1004:X1067" si="583">X1003+1</f>
        <v>1004</v>
      </c>
      <c r="Y1004">
        <f t="shared" ref="Y1004:Y1067" si="584">IF(C1004=C1003,Y1003,X1004)</f>
        <v>1002</v>
      </c>
      <c r="Z1004">
        <f t="shared" ref="Z1004:Z1067" si="585">Y1004+1</f>
        <v>1003</v>
      </c>
      <c r="AA1004">
        <f t="shared" si="581"/>
        <v>1101</v>
      </c>
      <c r="AB1004">
        <f t="shared" si="518"/>
        <v>100</v>
      </c>
      <c r="AC1004" s="4"/>
      <c r="AK1004" s="3">
        <f ca="1">SUM(INDIRECT("Q"&amp;Y1002):INDIRECT("Q"&amp;AA1002))</f>
        <v>72</v>
      </c>
      <c r="AL1004">
        <f ca="1">AL1002/AL1003</f>
        <v>8.7798562607914216E-2</v>
      </c>
      <c r="AM1004" t="str">
        <f t="shared" si="519"/>
        <v>201902SS</v>
      </c>
      <c r="AN1004">
        <f t="shared" ref="AN1004:AN1067" ca="1" si="586">(1-J1004/I1004)*100</f>
        <v>12.000005000000002</v>
      </c>
      <c r="AO1004">
        <f t="shared" ref="AO1004:AO1067" ca="1" si="587">L1004/$I1004*100</f>
        <v>11</v>
      </c>
      <c r="AP1004">
        <f t="shared" ca="1" si="524"/>
        <v>4</v>
      </c>
      <c r="AQ1004">
        <f t="shared" ca="1" si="525"/>
        <v>5</v>
      </c>
      <c r="AR1004">
        <f t="shared" ca="1" si="526"/>
        <v>14.000000000000002</v>
      </c>
      <c r="AS1004">
        <f ca="1">P1004/J1004</f>
        <v>9.0909039256195409E-2</v>
      </c>
      <c r="AT1004" t="str">
        <f ca="1">IF(ABS(AT1002-AD1002)&lt;AD1002+(AD1003-AD1002)*5%,"ok","chk")</f>
        <v>ok</v>
      </c>
      <c r="AU1004" t="str">
        <f ca="1">IF(ABS(AU1002-AF1002)&lt;AF1002+(AF1003-AF1002)*5%,"ok","chk")</f>
        <v>ok</v>
      </c>
      <c r="AV1004" t="str">
        <f t="shared" ref="AV1004" ca="1" si="588">IF(ABS(AV1002-AG1002)&lt;AG1002+(AG1003-AG1002)*5%,"ok","chk")</f>
        <v>ok</v>
      </c>
      <c r="AW1004" t="str">
        <f t="shared" ref="AW1004" ca="1" si="589">IF(ABS(AW1002-AH1002)&lt;AH1002+(AH1003-AH1002)*5%,"ok","chk")</f>
        <v>ok</v>
      </c>
      <c r="AX1004" t="str">
        <f t="shared" ref="AX1004" ca="1" si="590">IF(ABS(AX1002-AI1002)&lt;AI1002+(AI1003-AI1002)*5%,"ok","chk")</f>
        <v>ok</v>
      </c>
      <c r="AY1004" t="str">
        <f t="shared" ref="AY1004" ca="1" si="591">IF(ABS(AY1002-AJ1002)&lt;AJ1002+(AJ1003-AJ1002)*5%,"ok","chk")</f>
        <v>ok</v>
      </c>
    </row>
    <row r="1005" spans="1:53" x14ac:dyDescent="0.4">
      <c r="A1005">
        <f t="shared" si="508"/>
        <v>201902</v>
      </c>
      <c r="B1005" t="s">
        <v>14</v>
      </c>
      <c r="C1005" t="s">
        <v>31</v>
      </c>
      <c r="D1005" t="str">
        <f t="shared" ca="1" si="582"/>
        <v>I104</v>
      </c>
      <c r="E1005">
        <f t="shared" ca="1" si="566"/>
        <v>27</v>
      </c>
      <c r="F1005">
        <f t="shared" ca="1" si="567"/>
        <v>14</v>
      </c>
      <c r="G1005" t="str">
        <f t="shared" ca="1" si="568"/>
        <v>S11</v>
      </c>
      <c r="H1005" t="str">
        <f t="shared" ca="1" si="569"/>
        <v>S110</v>
      </c>
      <c r="I1005">
        <f ca="1">VLOOKUP(D1005,PRC!$A$2:$B$21,2,0)*E1005</f>
        <v>1890000</v>
      </c>
      <c r="J1005">
        <f t="shared" ca="1" si="570"/>
        <v>1625396</v>
      </c>
      <c r="K1005">
        <f ca="1">VLOOKUP(D1005,PRC!$A$1:$C$21,3,0)*E1005</f>
        <v>793800</v>
      </c>
      <c r="L1005">
        <f t="shared" ca="1" si="571"/>
        <v>246000</v>
      </c>
      <c r="M1005">
        <f t="shared" ca="1" si="572"/>
        <v>76000</v>
      </c>
      <c r="N1005">
        <f t="shared" ca="1" si="573"/>
        <v>76000</v>
      </c>
      <c r="O1005">
        <f t="shared" ca="1" si="574"/>
        <v>227000</v>
      </c>
      <c r="P1005">
        <f t="shared" ca="1" si="575"/>
        <v>206596</v>
      </c>
      <c r="Q1005">
        <f ca="1">IF(P1005&gt;0,1,0)</f>
        <v>1</v>
      </c>
      <c r="R1005">
        <f t="shared" ca="1" si="576"/>
        <v>14</v>
      </c>
      <c r="S1005">
        <f t="shared" ca="1" si="577"/>
        <v>13</v>
      </c>
      <c r="T1005">
        <f t="shared" ca="1" si="578"/>
        <v>4</v>
      </c>
      <c r="U1005">
        <f t="shared" ca="1" si="579"/>
        <v>4</v>
      </c>
      <c r="V1005">
        <f t="shared" ca="1" si="580"/>
        <v>12</v>
      </c>
      <c r="X1005">
        <f t="shared" si="583"/>
        <v>1005</v>
      </c>
      <c r="Y1005">
        <f t="shared" si="584"/>
        <v>1002</v>
      </c>
      <c r="Z1005">
        <f t="shared" si="585"/>
        <v>1003</v>
      </c>
      <c r="AA1005">
        <f t="shared" si="581"/>
        <v>1101</v>
      </c>
      <c r="AB1005">
        <f t="shared" si="518"/>
        <v>100</v>
      </c>
      <c r="AK1005" s="2">
        <f ca="1">AK1004/AB1002</f>
        <v>0.72</v>
      </c>
      <c r="AM1005" t="str">
        <f t="shared" si="519"/>
        <v>201902SS</v>
      </c>
      <c r="AN1005">
        <f t="shared" ca="1" si="586"/>
        <v>14.000211640211635</v>
      </c>
      <c r="AO1005">
        <f t="shared" ca="1" si="587"/>
        <v>13.015873015873018</v>
      </c>
      <c r="AP1005">
        <f t="shared" ca="1" si="524"/>
        <v>4.0211640211640214</v>
      </c>
      <c r="AQ1005">
        <f t="shared" ca="1" si="525"/>
        <v>4.0211640211640214</v>
      </c>
      <c r="AR1005">
        <f t="shared" ca="1" si="526"/>
        <v>12.010582010582011</v>
      </c>
      <c r="AS1005">
        <f ca="1">P1005/J1005</f>
        <v>0.12710502548302074</v>
      </c>
      <c r="AT1005" t="str">
        <f ca="1">IF(ABS(AD1003-AT1003)&lt;AT1003+(AD1003-AD1002)*5%,"ok","chk")</f>
        <v>ok</v>
      </c>
      <c r="AU1005" t="str">
        <f ca="1">IF(ABS(AF1003-AU1003)&lt;AU1003+(AF1003-AF1002)*5%,"ok","chk")</f>
        <v>ok</v>
      </c>
      <c r="AV1005" t="str">
        <f t="shared" ref="AV1005" ca="1" si="592">IF(ABS(AG1003-AV1003)&lt;AV1003+(AG1003-AG1002)*5%,"ok","chk")</f>
        <v>ok</v>
      </c>
      <c r="AW1005" t="str">
        <f t="shared" ref="AW1005" ca="1" si="593">IF(ABS(AH1003-AW1003)&lt;AW1003+(AH1003-AH1002)*5%,"ok","chk")</f>
        <v>ok</v>
      </c>
      <c r="AX1005" t="str">
        <f t="shared" ref="AX1005" ca="1" si="594">IF(ABS(AI1003-AX1003)&lt;AX1003+(AI1003-AI1002)*5%,"ok","chk")</f>
        <v>ok</v>
      </c>
      <c r="AY1005" t="str">
        <f t="shared" ref="AY1005" ca="1" si="595">IF(ABS(AJ1003-AY1003)&lt;AY1003+(AJ1003-AJ1002)*5%,"ok","chk")</f>
        <v>ok</v>
      </c>
    </row>
    <row r="1006" spans="1:53" x14ac:dyDescent="0.4">
      <c r="A1006">
        <f t="shared" si="508"/>
        <v>201902</v>
      </c>
      <c r="B1006" t="s">
        <v>15</v>
      </c>
      <c r="C1006" t="s">
        <v>31</v>
      </c>
      <c r="D1006" t="str">
        <f t="shared" ca="1" si="582"/>
        <v>I101</v>
      </c>
      <c r="E1006">
        <f t="shared" ca="1" si="566"/>
        <v>73</v>
      </c>
      <c r="F1006">
        <f t="shared" ca="1" si="567"/>
        <v>12</v>
      </c>
      <c r="G1006" t="str">
        <f t="shared" ca="1" si="568"/>
        <v>S11</v>
      </c>
      <c r="H1006" t="str">
        <f t="shared" ca="1" si="569"/>
        <v>S112</v>
      </c>
      <c r="I1006">
        <f ca="1">VLOOKUP(D1006,PRC!$A$2:$B$21,2,0)*E1006</f>
        <v>2190000</v>
      </c>
      <c r="J1006">
        <f t="shared" ca="1" si="570"/>
        <v>1817696</v>
      </c>
      <c r="K1006">
        <f ca="1">VLOOKUP(D1006,PRC!$A$1:$C$21,3,0)*E1006</f>
        <v>1138800</v>
      </c>
      <c r="L1006">
        <f t="shared" ca="1" si="571"/>
        <v>241000</v>
      </c>
      <c r="M1006">
        <f t="shared" ca="1" si="572"/>
        <v>110000</v>
      </c>
      <c r="N1006">
        <f t="shared" ca="1" si="573"/>
        <v>88000</v>
      </c>
      <c r="O1006">
        <f t="shared" ca="1" si="574"/>
        <v>329000</v>
      </c>
      <c r="P1006">
        <f t="shared" ca="1" si="575"/>
        <v>-89104</v>
      </c>
      <c r="Q1006">
        <f ca="1">IF(P1006&gt;0,1,0)</f>
        <v>0</v>
      </c>
      <c r="R1006">
        <f t="shared" ca="1" si="576"/>
        <v>17</v>
      </c>
      <c r="S1006">
        <f t="shared" ca="1" si="577"/>
        <v>11</v>
      </c>
      <c r="T1006">
        <f t="shared" ca="1" si="578"/>
        <v>5</v>
      </c>
      <c r="U1006">
        <f t="shared" ca="1" si="579"/>
        <v>4</v>
      </c>
      <c r="V1006">
        <f t="shared" ca="1" si="580"/>
        <v>15</v>
      </c>
      <c r="X1006">
        <f t="shared" si="583"/>
        <v>1006</v>
      </c>
      <c r="Y1006">
        <f t="shared" si="584"/>
        <v>1002</v>
      </c>
      <c r="Z1006">
        <f t="shared" si="585"/>
        <v>1003</v>
      </c>
      <c r="AA1006">
        <f t="shared" si="581"/>
        <v>1101</v>
      </c>
      <c r="AB1006">
        <f t="shared" si="518"/>
        <v>100</v>
      </c>
      <c r="AM1006" t="str">
        <f t="shared" si="519"/>
        <v>201902SS</v>
      </c>
      <c r="AN1006">
        <f t="shared" ca="1" si="586"/>
        <v>17.000182648401829</v>
      </c>
      <c r="AO1006">
        <f t="shared" ca="1" si="587"/>
        <v>11.004566210045661</v>
      </c>
      <c r="AP1006">
        <f t="shared" ca="1" si="524"/>
        <v>5.0228310502283104</v>
      </c>
      <c r="AQ1006">
        <f t="shared" ca="1" si="525"/>
        <v>4.0182648401826482</v>
      </c>
      <c r="AR1006">
        <f t="shared" ca="1" si="526"/>
        <v>15.02283105022831</v>
      </c>
      <c r="AS1006">
        <f ca="1">P1006/J1006</f>
        <v>-4.9020298223685366E-2</v>
      </c>
    </row>
    <row r="1007" spans="1:53" x14ac:dyDescent="0.4">
      <c r="A1007">
        <f t="shared" si="508"/>
        <v>201902</v>
      </c>
      <c r="B1007" t="s">
        <v>16</v>
      </c>
      <c r="C1007" t="s">
        <v>31</v>
      </c>
      <c r="D1007" t="str">
        <f t="shared" ca="1" si="582"/>
        <v>I110</v>
      </c>
      <c r="E1007">
        <f t="shared" ca="1" si="566"/>
        <v>66</v>
      </c>
      <c r="F1007">
        <f t="shared" ca="1" si="567"/>
        <v>16</v>
      </c>
      <c r="G1007" t="str">
        <f t="shared" ca="1" si="568"/>
        <v>S12</v>
      </c>
      <c r="H1007" t="str">
        <f t="shared" ca="1" si="569"/>
        <v>S120</v>
      </c>
      <c r="I1007">
        <f ca="1">VLOOKUP(D1007,PRC!$A$2:$B$21,2,0)*E1007</f>
        <v>19800000</v>
      </c>
      <c r="J1007">
        <f t="shared" ca="1" si="570"/>
        <v>17027996</v>
      </c>
      <c r="K1007">
        <f ca="1">VLOOKUP(D1007,PRC!$A$1:$C$21,3,0)*E1007</f>
        <v>9108000</v>
      </c>
      <c r="L1007">
        <f t="shared" ca="1" si="571"/>
        <v>1980000</v>
      </c>
      <c r="M1007">
        <f t="shared" ca="1" si="572"/>
        <v>990000</v>
      </c>
      <c r="N1007">
        <f t="shared" ca="1" si="573"/>
        <v>792000</v>
      </c>
      <c r="O1007">
        <f t="shared" ca="1" si="574"/>
        <v>2970000</v>
      </c>
      <c r="P1007">
        <f t="shared" ca="1" si="575"/>
        <v>1187996</v>
      </c>
      <c r="Q1007">
        <f ca="1">IF(P1007&gt;0,1,0)</f>
        <v>1</v>
      </c>
      <c r="R1007">
        <f t="shared" ca="1" si="576"/>
        <v>14</v>
      </c>
      <c r="S1007">
        <f t="shared" ca="1" si="577"/>
        <v>10</v>
      </c>
      <c r="T1007">
        <f t="shared" ca="1" si="578"/>
        <v>5</v>
      </c>
      <c r="U1007">
        <f t="shared" ca="1" si="579"/>
        <v>4</v>
      </c>
      <c r="V1007">
        <f t="shared" ca="1" si="580"/>
        <v>15</v>
      </c>
      <c r="X1007">
        <f t="shared" si="583"/>
        <v>1007</v>
      </c>
      <c r="Y1007">
        <f t="shared" si="584"/>
        <v>1002</v>
      </c>
      <c r="Z1007">
        <f t="shared" si="585"/>
        <v>1003</v>
      </c>
      <c r="AA1007">
        <f t="shared" si="581"/>
        <v>1101</v>
      </c>
      <c r="AB1007">
        <f t="shared" si="518"/>
        <v>100</v>
      </c>
      <c r="AM1007" t="str">
        <f t="shared" si="519"/>
        <v>201902SS</v>
      </c>
      <c r="AN1007">
        <f t="shared" ca="1" si="586"/>
        <v>14.000020202020202</v>
      </c>
      <c r="AO1007">
        <f t="shared" ca="1" si="587"/>
        <v>10</v>
      </c>
      <c r="AP1007">
        <f t="shared" ca="1" si="524"/>
        <v>5</v>
      </c>
      <c r="AQ1007">
        <f t="shared" ca="1" si="525"/>
        <v>4</v>
      </c>
      <c r="AR1007">
        <f t="shared" ca="1" si="526"/>
        <v>15</v>
      </c>
      <c r="AS1007">
        <f ca="1">P1007/J1007</f>
        <v>6.976722334207737E-2</v>
      </c>
    </row>
    <row r="1008" spans="1:53" x14ac:dyDescent="0.4">
      <c r="A1008">
        <f t="shared" si="508"/>
        <v>201902</v>
      </c>
      <c r="B1008" t="s">
        <v>17</v>
      </c>
      <c r="C1008" t="s">
        <v>31</v>
      </c>
      <c r="D1008" t="str">
        <f t="shared" ca="1" si="582"/>
        <v>I117</v>
      </c>
      <c r="E1008">
        <f t="shared" ca="1" si="566"/>
        <v>69</v>
      </c>
      <c r="F1008">
        <f t="shared" ca="1" si="567"/>
        <v>15</v>
      </c>
      <c r="G1008" t="str">
        <f t="shared" ca="1" si="568"/>
        <v>S11</v>
      </c>
      <c r="H1008" t="str">
        <f t="shared" ca="1" si="569"/>
        <v>S117</v>
      </c>
      <c r="I1008">
        <f ca="1">VLOOKUP(D1008,PRC!$A$2:$B$21,2,0)*E1008</f>
        <v>172500000</v>
      </c>
      <c r="J1008">
        <f t="shared" ca="1" si="570"/>
        <v>148349996</v>
      </c>
      <c r="K1008">
        <f ca="1">VLOOKUP(D1008,PRC!$A$1:$C$21,3,0)*E1008</f>
        <v>79350000</v>
      </c>
      <c r="L1008">
        <f t="shared" ca="1" si="571"/>
        <v>22425000</v>
      </c>
      <c r="M1008">
        <f t="shared" ca="1" si="572"/>
        <v>6900000</v>
      </c>
      <c r="N1008">
        <f t="shared" ca="1" si="573"/>
        <v>6900000</v>
      </c>
      <c r="O1008">
        <f t="shared" ca="1" si="574"/>
        <v>18975000</v>
      </c>
      <c r="P1008">
        <f t="shared" ca="1" si="575"/>
        <v>13799996</v>
      </c>
      <c r="Q1008">
        <f ca="1">IF(P1008&gt;0,1,0)</f>
        <v>1</v>
      </c>
      <c r="R1008">
        <f t="shared" ca="1" si="576"/>
        <v>14</v>
      </c>
      <c r="S1008">
        <f t="shared" ca="1" si="577"/>
        <v>13</v>
      </c>
      <c r="T1008">
        <f t="shared" ca="1" si="578"/>
        <v>4</v>
      </c>
      <c r="U1008">
        <f t="shared" ca="1" si="579"/>
        <v>4</v>
      </c>
      <c r="V1008">
        <f t="shared" ca="1" si="580"/>
        <v>11</v>
      </c>
      <c r="X1008">
        <f t="shared" si="583"/>
        <v>1008</v>
      </c>
      <c r="Y1008">
        <f t="shared" si="584"/>
        <v>1002</v>
      </c>
      <c r="Z1008">
        <f t="shared" si="585"/>
        <v>1003</v>
      </c>
      <c r="AA1008">
        <f t="shared" si="581"/>
        <v>1101</v>
      </c>
      <c r="AB1008">
        <f t="shared" si="518"/>
        <v>100</v>
      </c>
      <c r="AM1008" t="str">
        <f t="shared" si="519"/>
        <v>201902SS</v>
      </c>
      <c r="AN1008">
        <f t="shared" ca="1" si="586"/>
        <v>14.000002318840576</v>
      </c>
      <c r="AO1008">
        <f t="shared" ca="1" si="587"/>
        <v>13</v>
      </c>
      <c r="AP1008">
        <f t="shared" ca="1" si="524"/>
        <v>4</v>
      </c>
      <c r="AQ1008">
        <f t="shared" ca="1" si="525"/>
        <v>4</v>
      </c>
      <c r="AR1008">
        <f t="shared" ca="1" si="526"/>
        <v>11</v>
      </c>
      <c r="AS1008">
        <f ca="1">P1008/J1008</f>
        <v>9.302323135890074E-2</v>
      </c>
    </row>
    <row r="1009" spans="1:45" x14ac:dyDescent="0.4">
      <c r="A1009">
        <f t="shared" si="508"/>
        <v>201902</v>
      </c>
      <c r="B1009" t="s">
        <v>18</v>
      </c>
      <c r="C1009" t="s">
        <v>31</v>
      </c>
      <c r="D1009" t="str">
        <f t="shared" ca="1" si="582"/>
        <v>I111</v>
      </c>
      <c r="E1009">
        <f t="shared" ca="1" si="566"/>
        <v>29</v>
      </c>
      <c r="F1009">
        <f t="shared" ca="1" si="567"/>
        <v>16</v>
      </c>
      <c r="G1009" t="str">
        <f t="shared" ca="1" si="568"/>
        <v>S11</v>
      </c>
      <c r="H1009" t="str">
        <f t="shared" ca="1" si="569"/>
        <v>S113</v>
      </c>
      <c r="I1009">
        <f ca="1">VLOOKUP(D1009,PRC!$A$2:$B$21,2,0)*E1009</f>
        <v>4350000</v>
      </c>
      <c r="J1009">
        <f t="shared" ca="1" si="570"/>
        <v>3871496</v>
      </c>
      <c r="K1009">
        <f ca="1">VLOOKUP(D1009,PRC!$A$1:$C$21,3,0)*E1009</f>
        <v>2305500</v>
      </c>
      <c r="L1009">
        <f t="shared" ca="1" si="571"/>
        <v>479000</v>
      </c>
      <c r="M1009">
        <f t="shared" ca="1" si="572"/>
        <v>174000</v>
      </c>
      <c r="N1009">
        <f t="shared" ca="1" si="573"/>
        <v>131000</v>
      </c>
      <c r="O1009">
        <f t="shared" ca="1" si="574"/>
        <v>435000</v>
      </c>
      <c r="P1009">
        <f t="shared" ca="1" si="575"/>
        <v>346996</v>
      </c>
      <c r="Q1009">
        <f ca="1">IF(P1009&gt;0,1,0)</f>
        <v>1</v>
      </c>
      <c r="R1009">
        <f t="shared" ca="1" si="576"/>
        <v>11</v>
      </c>
      <c r="S1009">
        <f t="shared" ca="1" si="577"/>
        <v>11</v>
      </c>
      <c r="T1009">
        <f t="shared" ca="1" si="578"/>
        <v>4</v>
      </c>
      <c r="U1009">
        <f t="shared" ca="1" si="579"/>
        <v>3</v>
      </c>
      <c r="V1009">
        <f t="shared" ca="1" si="580"/>
        <v>10</v>
      </c>
      <c r="X1009">
        <f t="shared" si="583"/>
        <v>1009</v>
      </c>
      <c r="Y1009">
        <f t="shared" si="584"/>
        <v>1002</v>
      </c>
      <c r="Z1009">
        <f t="shared" si="585"/>
        <v>1003</v>
      </c>
      <c r="AA1009">
        <f t="shared" si="581"/>
        <v>1101</v>
      </c>
      <c r="AB1009">
        <f t="shared" si="518"/>
        <v>100</v>
      </c>
      <c r="AM1009" t="str">
        <f t="shared" si="519"/>
        <v>201902SS</v>
      </c>
      <c r="AN1009">
        <f t="shared" ca="1" si="586"/>
        <v>11.000091954022984</v>
      </c>
      <c r="AO1009">
        <f t="shared" ca="1" si="587"/>
        <v>11.011494252873563</v>
      </c>
      <c r="AP1009">
        <f t="shared" ca="1" si="524"/>
        <v>4</v>
      </c>
      <c r="AQ1009">
        <f t="shared" ca="1" si="525"/>
        <v>3.0114942528735633</v>
      </c>
      <c r="AR1009">
        <f t="shared" ca="1" si="526"/>
        <v>10</v>
      </c>
      <c r="AS1009">
        <f ca="1">P1009/J1009</f>
        <v>8.9628402044067718E-2</v>
      </c>
    </row>
    <row r="1010" spans="1:45" x14ac:dyDescent="0.4">
      <c r="A1010">
        <f t="shared" si="508"/>
        <v>201902</v>
      </c>
      <c r="B1010" t="s">
        <v>19</v>
      </c>
      <c r="C1010" t="s">
        <v>31</v>
      </c>
      <c r="D1010" t="str">
        <f t="shared" ca="1" si="582"/>
        <v>I113</v>
      </c>
      <c r="E1010">
        <f t="shared" ca="1" si="566"/>
        <v>27</v>
      </c>
      <c r="F1010">
        <f t="shared" ca="1" si="567"/>
        <v>12</v>
      </c>
      <c r="G1010" t="str">
        <f t="shared" ca="1" si="568"/>
        <v>S10</v>
      </c>
      <c r="H1010" t="str">
        <f t="shared" ca="1" si="569"/>
        <v>S101</v>
      </c>
      <c r="I1010">
        <f ca="1">VLOOKUP(D1010,PRC!$A$2:$B$21,2,0)*E1010</f>
        <v>18090000</v>
      </c>
      <c r="J1010">
        <f t="shared" ca="1" si="570"/>
        <v>15738296</v>
      </c>
      <c r="K1010">
        <f ca="1">VLOOKUP(D1010,PRC!$A$1:$C$21,3,0)*E1010</f>
        <v>8140500</v>
      </c>
      <c r="L1010">
        <f t="shared" ca="1" si="571"/>
        <v>2171000</v>
      </c>
      <c r="M1010">
        <f t="shared" ca="1" si="572"/>
        <v>724000</v>
      </c>
      <c r="N1010">
        <f t="shared" ca="1" si="573"/>
        <v>724000</v>
      </c>
      <c r="O1010">
        <f t="shared" ca="1" si="574"/>
        <v>1809000</v>
      </c>
      <c r="P1010">
        <f t="shared" ca="1" si="575"/>
        <v>2169796</v>
      </c>
      <c r="Q1010">
        <f ca="1">IF(P1010&gt;0,1,0)</f>
        <v>1</v>
      </c>
      <c r="R1010">
        <f t="shared" ca="1" si="576"/>
        <v>13</v>
      </c>
      <c r="S1010">
        <f t="shared" ca="1" si="577"/>
        <v>12</v>
      </c>
      <c r="T1010">
        <f t="shared" ca="1" si="578"/>
        <v>4</v>
      </c>
      <c r="U1010">
        <f t="shared" ca="1" si="579"/>
        <v>4</v>
      </c>
      <c r="V1010">
        <f t="shared" ca="1" si="580"/>
        <v>10</v>
      </c>
      <c r="X1010">
        <f t="shared" si="583"/>
        <v>1010</v>
      </c>
      <c r="Y1010">
        <f t="shared" si="584"/>
        <v>1002</v>
      </c>
      <c r="Z1010">
        <f t="shared" si="585"/>
        <v>1003</v>
      </c>
      <c r="AA1010">
        <f t="shared" si="581"/>
        <v>1101</v>
      </c>
      <c r="AB1010">
        <f t="shared" si="518"/>
        <v>100</v>
      </c>
      <c r="AM1010" t="str">
        <f t="shared" si="519"/>
        <v>201902SS</v>
      </c>
      <c r="AN1010">
        <f t="shared" ca="1" si="586"/>
        <v>13.000022111663901</v>
      </c>
      <c r="AO1010">
        <f t="shared" ca="1" si="587"/>
        <v>12.001105583195136</v>
      </c>
      <c r="AP1010">
        <f t="shared" ca="1" si="524"/>
        <v>4.0022111663902713</v>
      </c>
      <c r="AQ1010">
        <f t="shared" ca="1" si="525"/>
        <v>4.0022111663902713</v>
      </c>
      <c r="AR1010">
        <f t="shared" ca="1" si="526"/>
        <v>10</v>
      </c>
      <c r="AS1010">
        <f ca="1">P1010/J1010</f>
        <v>0.13786727610155508</v>
      </c>
    </row>
    <row r="1011" spans="1:45" x14ac:dyDescent="0.4">
      <c r="A1011">
        <f t="shared" si="508"/>
        <v>201902</v>
      </c>
      <c r="B1011" t="s">
        <v>20</v>
      </c>
      <c r="C1011" t="s">
        <v>31</v>
      </c>
      <c r="D1011" t="str">
        <f t="shared" ca="1" si="582"/>
        <v>I111</v>
      </c>
      <c r="E1011">
        <f t="shared" ca="1" si="566"/>
        <v>24</v>
      </c>
      <c r="F1011">
        <f t="shared" ca="1" si="567"/>
        <v>14</v>
      </c>
      <c r="G1011" t="str">
        <f t="shared" ca="1" si="568"/>
        <v>S11</v>
      </c>
      <c r="H1011" t="str">
        <f t="shared" ca="1" si="569"/>
        <v>S111</v>
      </c>
      <c r="I1011">
        <f ca="1">VLOOKUP(D1011,PRC!$A$2:$B$21,2,0)*E1011</f>
        <v>3600000</v>
      </c>
      <c r="J1011">
        <f t="shared" ca="1" si="570"/>
        <v>2987996</v>
      </c>
      <c r="K1011">
        <f ca="1">VLOOKUP(D1011,PRC!$A$1:$C$21,3,0)*E1011</f>
        <v>1908000</v>
      </c>
      <c r="L1011">
        <f t="shared" ca="1" si="571"/>
        <v>360000</v>
      </c>
      <c r="M1011">
        <f t="shared" ca="1" si="572"/>
        <v>144000</v>
      </c>
      <c r="N1011">
        <f t="shared" ca="1" si="573"/>
        <v>180000</v>
      </c>
      <c r="O1011">
        <f t="shared" ca="1" si="574"/>
        <v>504000</v>
      </c>
      <c r="P1011">
        <f t="shared" ca="1" si="575"/>
        <v>-108004</v>
      </c>
      <c r="Q1011">
        <f ca="1">IF(P1011&gt;0,1,0)</f>
        <v>0</v>
      </c>
      <c r="R1011">
        <f t="shared" ca="1" si="576"/>
        <v>17</v>
      </c>
      <c r="S1011">
        <f t="shared" ca="1" si="577"/>
        <v>10</v>
      </c>
      <c r="T1011">
        <f t="shared" ca="1" si="578"/>
        <v>4</v>
      </c>
      <c r="U1011">
        <f t="shared" ca="1" si="579"/>
        <v>5</v>
      </c>
      <c r="V1011">
        <f t="shared" ca="1" si="580"/>
        <v>14</v>
      </c>
      <c r="X1011">
        <f t="shared" si="583"/>
        <v>1011</v>
      </c>
      <c r="Y1011">
        <f t="shared" si="584"/>
        <v>1002</v>
      </c>
      <c r="Z1011">
        <f t="shared" si="585"/>
        <v>1003</v>
      </c>
      <c r="AA1011">
        <f t="shared" si="581"/>
        <v>1101</v>
      </c>
      <c r="AB1011">
        <f t="shared" si="518"/>
        <v>100</v>
      </c>
      <c r="AM1011" t="str">
        <f t="shared" si="519"/>
        <v>201902SS</v>
      </c>
      <c r="AN1011">
        <f t="shared" ca="1" si="586"/>
        <v>17.000111111111117</v>
      </c>
      <c r="AO1011">
        <f t="shared" ca="1" si="587"/>
        <v>10</v>
      </c>
      <c r="AP1011">
        <f t="shared" ca="1" si="524"/>
        <v>4</v>
      </c>
      <c r="AQ1011">
        <f t="shared" ca="1" si="525"/>
        <v>5</v>
      </c>
      <c r="AR1011">
        <f t="shared" ca="1" si="526"/>
        <v>14.000000000000002</v>
      </c>
      <c r="AS1011">
        <f ca="1">P1011/J1011</f>
        <v>-3.6145965389511897E-2</v>
      </c>
    </row>
    <row r="1012" spans="1:45" x14ac:dyDescent="0.4">
      <c r="A1012">
        <f t="shared" si="508"/>
        <v>201902</v>
      </c>
      <c r="B1012" t="s">
        <v>21</v>
      </c>
      <c r="C1012" t="s">
        <v>31</v>
      </c>
      <c r="D1012" t="str">
        <f t="shared" ca="1" si="582"/>
        <v>I102</v>
      </c>
      <c r="E1012">
        <f t="shared" ca="1" si="566"/>
        <v>70</v>
      </c>
      <c r="F1012">
        <f t="shared" ca="1" si="567"/>
        <v>14</v>
      </c>
      <c r="G1012" t="str">
        <f t="shared" ca="1" si="568"/>
        <v>S11</v>
      </c>
      <c r="H1012" t="str">
        <f t="shared" ca="1" si="569"/>
        <v>S110</v>
      </c>
      <c r="I1012">
        <f ca="1">VLOOKUP(D1012,PRC!$A$2:$B$21,2,0)*E1012</f>
        <v>2800000</v>
      </c>
      <c r="J1012">
        <f t="shared" ca="1" si="570"/>
        <v>2519996</v>
      </c>
      <c r="K1012">
        <f ca="1">VLOOKUP(D1012,PRC!$A$1:$C$21,3,0)*E1012</f>
        <v>1316000</v>
      </c>
      <c r="L1012">
        <f t="shared" ca="1" si="571"/>
        <v>336000</v>
      </c>
      <c r="M1012">
        <f t="shared" ca="1" si="572"/>
        <v>84000</v>
      </c>
      <c r="N1012">
        <f t="shared" ca="1" si="573"/>
        <v>84000</v>
      </c>
      <c r="O1012">
        <f t="shared" ca="1" si="574"/>
        <v>420000</v>
      </c>
      <c r="P1012">
        <f t="shared" ca="1" si="575"/>
        <v>279996</v>
      </c>
      <c r="Q1012">
        <f ca="1">IF(P1012&gt;0,1,0)</f>
        <v>1</v>
      </c>
      <c r="R1012">
        <f t="shared" ca="1" si="576"/>
        <v>10</v>
      </c>
      <c r="S1012">
        <f t="shared" ca="1" si="577"/>
        <v>12</v>
      </c>
      <c r="T1012">
        <f t="shared" ca="1" si="578"/>
        <v>3</v>
      </c>
      <c r="U1012">
        <f t="shared" ca="1" si="579"/>
        <v>3</v>
      </c>
      <c r="V1012">
        <f t="shared" ca="1" si="580"/>
        <v>15</v>
      </c>
      <c r="X1012">
        <f t="shared" si="583"/>
        <v>1012</v>
      </c>
      <c r="Y1012">
        <f t="shared" si="584"/>
        <v>1002</v>
      </c>
      <c r="Z1012">
        <f t="shared" si="585"/>
        <v>1003</v>
      </c>
      <c r="AA1012">
        <f t="shared" si="581"/>
        <v>1101</v>
      </c>
      <c r="AB1012">
        <f t="shared" si="518"/>
        <v>100</v>
      </c>
      <c r="AM1012" t="str">
        <f t="shared" si="519"/>
        <v>201902SS</v>
      </c>
      <c r="AN1012">
        <f t="shared" ca="1" si="586"/>
        <v>10.000142857142858</v>
      </c>
      <c r="AO1012">
        <f t="shared" ca="1" si="587"/>
        <v>12</v>
      </c>
      <c r="AP1012">
        <f t="shared" ca="1" si="524"/>
        <v>3</v>
      </c>
      <c r="AQ1012">
        <f t="shared" ca="1" si="525"/>
        <v>3</v>
      </c>
      <c r="AR1012">
        <f t="shared" ca="1" si="526"/>
        <v>15</v>
      </c>
      <c r="AS1012">
        <f ca="1">P1012/J1012</f>
        <v>0.11110970017412726</v>
      </c>
    </row>
    <row r="1013" spans="1:45" x14ac:dyDescent="0.4">
      <c r="A1013">
        <f t="shared" si="508"/>
        <v>201902</v>
      </c>
      <c r="B1013" t="s">
        <v>22</v>
      </c>
      <c r="C1013" t="s">
        <v>31</v>
      </c>
      <c r="D1013" t="str">
        <f t="shared" ca="1" si="582"/>
        <v>I102</v>
      </c>
      <c r="E1013">
        <f t="shared" ca="1" si="566"/>
        <v>32</v>
      </c>
      <c r="F1013">
        <f t="shared" ca="1" si="567"/>
        <v>12</v>
      </c>
      <c r="G1013" t="str">
        <f t="shared" ca="1" si="568"/>
        <v>S10</v>
      </c>
      <c r="H1013" t="str">
        <f t="shared" ca="1" si="569"/>
        <v>S107</v>
      </c>
      <c r="I1013">
        <f ca="1">VLOOKUP(D1013,PRC!$A$2:$B$21,2,0)*E1013</f>
        <v>1280000</v>
      </c>
      <c r="J1013">
        <f t="shared" ca="1" si="570"/>
        <v>1139196</v>
      </c>
      <c r="K1013">
        <f ca="1">VLOOKUP(D1013,PRC!$A$1:$C$21,3,0)*E1013</f>
        <v>601600</v>
      </c>
      <c r="L1013">
        <f t="shared" ca="1" si="571"/>
        <v>141000</v>
      </c>
      <c r="M1013">
        <f t="shared" ca="1" si="572"/>
        <v>51000</v>
      </c>
      <c r="N1013">
        <f t="shared" ca="1" si="573"/>
        <v>64000</v>
      </c>
      <c r="O1013">
        <f t="shared" ca="1" si="574"/>
        <v>166000</v>
      </c>
      <c r="P1013">
        <f t="shared" ca="1" si="575"/>
        <v>115596</v>
      </c>
      <c r="Q1013">
        <f ca="1">IF(P1013&gt;0,1,0)</f>
        <v>1</v>
      </c>
      <c r="R1013">
        <f t="shared" ca="1" si="576"/>
        <v>11</v>
      </c>
      <c r="S1013">
        <f t="shared" ca="1" si="577"/>
        <v>11</v>
      </c>
      <c r="T1013">
        <f t="shared" ca="1" si="578"/>
        <v>4</v>
      </c>
      <c r="U1013">
        <f t="shared" ca="1" si="579"/>
        <v>5</v>
      </c>
      <c r="V1013">
        <f t="shared" ca="1" si="580"/>
        <v>13</v>
      </c>
      <c r="X1013">
        <f t="shared" si="583"/>
        <v>1013</v>
      </c>
      <c r="Y1013">
        <f t="shared" si="584"/>
        <v>1002</v>
      </c>
      <c r="Z1013">
        <f t="shared" si="585"/>
        <v>1003</v>
      </c>
      <c r="AA1013">
        <f t="shared" si="581"/>
        <v>1101</v>
      </c>
      <c r="AB1013">
        <f t="shared" si="518"/>
        <v>100</v>
      </c>
      <c r="AM1013" t="str">
        <f t="shared" si="519"/>
        <v>201902SS</v>
      </c>
      <c r="AN1013">
        <f t="shared" ca="1" si="586"/>
        <v>11.000312499999998</v>
      </c>
      <c r="AO1013">
        <f t="shared" ca="1" si="587"/>
        <v>11.015625</v>
      </c>
      <c r="AP1013">
        <f t="shared" ca="1" si="524"/>
        <v>3.9843749999999996</v>
      </c>
      <c r="AQ1013">
        <f t="shared" ca="1" si="525"/>
        <v>5</v>
      </c>
      <c r="AR1013">
        <f t="shared" ca="1" si="526"/>
        <v>12.968750000000002</v>
      </c>
      <c r="AS1013">
        <f ca="1">P1013/J1013</f>
        <v>0.10147156415577302</v>
      </c>
    </row>
    <row r="1014" spans="1:45" x14ac:dyDescent="0.4">
      <c r="A1014">
        <f t="shared" si="508"/>
        <v>201902</v>
      </c>
      <c r="B1014" t="s">
        <v>23</v>
      </c>
      <c r="C1014" t="s">
        <v>31</v>
      </c>
      <c r="D1014" t="str">
        <f t="shared" ca="1" si="582"/>
        <v>I109</v>
      </c>
      <c r="E1014">
        <f t="shared" ca="1" si="566"/>
        <v>18</v>
      </c>
      <c r="F1014">
        <f t="shared" ca="1" si="567"/>
        <v>10</v>
      </c>
      <c r="G1014" t="str">
        <f t="shared" ca="1" si="568"/>
        <v>S11</v>
      </c>
      <c r="H1014" t="str">
        <f t="shared" ca="1" si="569"/>
        <v>S117</v>
      </c>
      <c r="I1014">
        <f ca="1">VLOOKUP(D1014,PRC!$A$2:$B$21,2,0)*E1014</f>
        <v>9000000</v>
      </c>
      <c r="J1014">
        <f t="shared" ca="1" si="570"/>
        <v>8009996</v>
      </c>
      <c r="K1014">
        <f ca="1">VLOOKUP(D1014,PRC!$A$1:$C$21,3,0)*E1014</f>
        <v>3600000</v>
      </c>
      <c r="L1014">
        <f t="shared" ca="1" si="571"/>
        <v>1170000</v>
      </c>
      <c r="M1014">
        <f t="shared" ca="1" si="572"/>
        <v>450000</v>
      </c>
      <c r="N1014">
        <f t="shared" ca="1" si="573"/>
        <v>360000</v>
      </c>
      <c r="O1014">
        <f t="shared" ca="1" si="574"/>
        <v>1080000</v>
      </c>
      <c r="P1014">
        <f t="shared" ca="1" si="575"/>
        <v>1349996</v>
      </c>
      <c r="Q1014">
        <f ca="1">IF(P1014&gt;0,1,0)</f>
        <v>1</v>
      </c>
      <c r="R1014">
        <f t="shared" ca="1" si="576"/>
        <v>11</v>
      </c>
      <c r="S1014">
        <f t="shared" ca="1" si="577"/>
        <v>13</v>
      </c>
      <c r="T1014">
        <f t="shared" ca="1" si="578"/>
        <v>5</v>
      </c>
      <c r="U1014">
        <f t="shared" ca="1" si="579"/>
        <v>4</v>
      </c>
      <c r="V1014">
        <f t="shared" ca="1" si="580"/>
        <v>12</v>
      </c>
      <c r="X1014">
        <f t="shared" si="583"/>
        <v>1014</v>
      </c>
      <c r="Y1014">
        <f t="shared" si="584"/>
        <v>1002</v>
      </c>
      <c r="Z1014">
        <f t="shared" si="585"/>
        <v>1003</v>
      </c>
      <c r="AA1014">
        <f t="shared" si="581"/>
        <v>1101</v>
      </c>
      <c r="AB1014">
        <f t="shared" si="518"/>
        <v>100</v>
      </c>
      <c r="AM1014" t="str">
        <f t="shared" si="519"/>
        <v>201902SS</v>
      </c>
      <c r="AN1014">
        <f t="shared" ca="1" si="586"/>
        <v>11.000044444444445</v>
      </c>
      <c r="AO1014">
        <f t="shared" ca="1" si="587"/>
        <v>13</v>
      </c>
      <c r="AP1014">
        <f t="shared" ca="1" si="524"/>
        <v>5</v>
      </c>
      <c r="AQ1014">
        <f t="shared" ca="1" si="525"/>
        <v>4</v>
      </c>
      <c r="AR1014">
        <f t="shared" ca="1" si="526"/>
        <v>12</v>
      </c>
      <c r="AS1014">
        <f ca="1">P1014/J1014</f>
        <v>0.16853891063116636</v>
      </c>
    </row>
    <row r="1015" spans="1:45" x14ac:dyDescent="0.4">
      <c r="A1015">
        <f t="shared" si="508"/>
        <v>201902</v>
      </c>
      <c r="B1015" t="s">
        <v>24</v>
      </c>
      <c r="C1015" t="s">
        <v>31</v>
      </c>
      <c r="D1015" t="str">
        <f t="shared" ca="1" si="582"/>
        <v>I104</v>
      </c>
      <c r="E1015">
        <f t="shared" ca="1" si="566"/>
        <v>59</v>
      </c>
      <c r="F1015">
        <f t="shared" ca="1" si="567"/>
        <v>10</v>
      </c>
      <c r="G1015" t="str">
        <f t="shared" ca="1" si="568"/>
        <v>S11</v>
      </c>
      <c r="H1015" t="str">
        <f t="shared" ca="1" si="569"/>
        <v>S117</v>
      </c>
      <c r="I1015">
        <f ca="1">VLOOKUP(D1015,PRC!$A$2:$B$21,2,0)*E1015</f>
        <v>4130000</v>
      </c>
      <c r="J1015">
        <f t="shared" ca="1" si="570"/>
        <v>3427896</v>
      </c>
      <c r="K1015">
        <f ca="1">VLOOKUP(D1015,PRC!$A$1:$C$21,3,0)*E1015</f>
        <v>1734600</v>
      </c>
      <c r="L1015">
        <f t="shared" ca="1" si="571"/>
        <v>413000</v>
      </c>
      <c r="M1015">
        <f t="shared" ca="1" si="572"/>
        <v>165000</v>
      </c>
      <c r="N1015">
        <f t="shared" ca="1" si="573"/>
        <v>124000</v>
      </c>
      <c r="O1015">
        <f t="shared" ca="1" si="574"/>
        <v>620000</v>
      </c>
      <c r="P1015">
        <f t="shared" ca="1" si="575"/>
        <v>371296</v>
      </c>
      <c r="Q1015">
        <f ca="1">IF(P1015&gt;0,1,0)</f>
        <v>1</v>
      </c>
      <c r="R1015">
        <f t="shared" ca="1" si="576"/>
        <v>17</v>
      </c>
      <c r="S1015">
        <f t="shared" ca="1" si="577"/>
        <v>10</v>
      </c>
      <c r="T1015">
        <f t="shared" ca="1" si="578"/>
        <v>4</v>
      </c>
      <c r="U1015">
        <f t="shared" ca="1" si="579"/>
        <v>3</v>
      </c>
      <c r="V1015">
        <f t="shared" ca="1" si="580"/>
        <v>15</v>
      </c>
      <c r="X1015">
        <f t="shared" si="583"/>
        <v>1015</v>
      </c>
      <c r="Y1015">
        <f t="shared" si="584"/>
        <v>1002</v>
      </c>
      <c r="Z1015">
        <f t="shared" si="585"/>
        <v>1003</v>
      </c>
      <c r="AA1015">
        <f t="shared" si="581"/>
        <v>1101</v>
      </c>
      <c r="AB1015">
        <f t="shared" si="518"/>
        <v>100</v>
      </c>
      <c r="AM1015" t="str">
        <f t="shared" si="519"/>
        <v>201902SS</v>
      </c>
      <c r="AN1015">
        <f t="shared" ca="1" si="586"/>
        <v>17.000096852300238</v>
      </c>
      <c r="AO1015">
        <f t="shared" ca="1" si="587"/>
        <v>10</v>
      </c>
      <c r="AP1015">
        <f t="shared" ca="1" si="524"/>
        <v>3.9951573849878934</v>
      </c>
      <c r="AQ1015">
        <f t="shared" ca="1" si="525"/>
        <v>3.0024213075060531</v>
      </c>
      <c r="AR1015">
        <f t="shared" ca="1" si="526"/>
        <v>15.012106537530268</v>
      </c>
      <c r="AS1015">
        <f ca="1">P1015/J1015</f>
        <v>0.10831600491963583</v>
      </c>
    </row>
    <row r="1016" spans="1:45" x14ac:dyDescent="0.4">
      <c r="A1016">
        <f t="shared" si="508"/>
        <v>201902</v>
      </c>
      <c r="B1016" t="s">
        <v>25</v>
      </c>
      <c r="C1016" t="s">
        <v>31</v>
      </c>
      <c r="D1016" t="str">
        <f t="shared" ca="1" si="582"/>
        <v>I102</v>
      </c>
      <c r="E1016">
        <f t="shared" ca="1" si="566"/>
        <v>46</v>
      </c>
      <c r="F1016">
        <f t="shared" ca="1" si="567"/>
        <v>9</v>
      </c>
      <c r="G1016" t="str">
        <f t="shared" ca="1" si="568"/>
        <v>S11</v>
      </c>
      <c r="H1016" t="str">
        <f t="shared" ca="1" si="569"/>
        <v>S117</v>
      </c>
      <c r="I1016">
        <f ca="1">VLOOKUP(D1016,PRC!$A$2:$B$21,2,0)*E1016</f>
        <v>1840000</v>
      </c>
      <c r="J1016">
        <f t="shared" ca="1" si="570"/>
        <v>1582396</v>
      </c>
      <c r="K1016">
        <f ca="1">VLOOKUP(D1016,PRC!$A$1:$C$21,3,0)*E1016</f>
        <v>864800</v>
      </c>
      <c r="L1016">
        <f t="shared" ca="1" si="571"/>
        <v>221000</v>
      </c>
      <c r="M1016">
        <f t="shared" ca="1" si="572"/>
        <v>74000</v>
      </c>
      <c r="N1016">
        <f t="shared" ca="1" si="573"/>
        <v>74000</v>
      </c>
      <c r="O1016">
        <f t="shared" ca="1" si="574"/>
        <v>184000</v>
      </c>
      <c r="P1016">
        <f t="shared" ca="1" si="575"/>
        <v>164596</v>
      </c>
      <c r="Q1016">
        <f ca="1">IF(P1016&gt;0,1,0)</f>
        <v>1</v>
      </c>
      <c r="R1016">
        <f t="shared" ca="1" si="576"/>
        <v>14</v>
      </c>
      <c r="S1016">
        <f t="shared" ca="1" si="577"/>
        <v>12</v>
      </c>
      <c r="T1016">
        <f t="shared" ca="1" si="578"/>
        <v>4</v>
      </c>
      <c r="U1016">
        <f t="shared" ca="1" si="579"/>
        <v>4</v>
      </c>
      <c r="V1016">
        <f t="shared" ca="1" si="580"/>
        <v>10</v>
      </c>
      <c r="X1016">
        <f t="shared" si="583"/>
        <v>1016</v>
      </c>
      <c r="Y1016">
        <f t="shared" si="584"/>
        <v>1002</v>
      </c>
      <c r="Z1016">
        <f t="shared" si="585"/>
        <v>1003</v>
      </c>
      <c r="AA1016">
        <f t="shared" si="581"/>
        <v>1101</v>
      </c>
      <c r="AB1016">
        <f t="shared" si="518"/>
        <v>100</v>
      </c>
      <c r="AM1016" t="str">
        <f t="shared" si="519"/>
        <v>201902SS</v>
      </c>
      <c r="AN1016">
        <f t="shared" ca="1" si="586"/>
        <v>14.000217391304348</v>
      </c>
      <c r="AO1016">
        <f t="shared" ca="1" si="587"/>
        <v>12.010869565217391</v>
      </c>
      <c r="AP1016">
        <f t="shared" ca="1" si="524"/>
        <v>4.0217391304347823</v>
      </c>
      <c r="AQ1016">
        <f t="shared" ca="1" si="525"/>
        <v>4.0217391304347823</v>
      </c>
      <c r="AR1016">
        <f t="shared" ca="1" si="526"/>
        <v>10</v>
      </c>
      <c r="AS1016">
        <f ca="1">P1016/J1016</f>
        <v>0.10401694645335302</v>
      </c>
    </row>
    <row r="1017" spans="1:45" x14ac:dyDescent="0.4">
      <c r="A1017">
        <f t="shared" si="508"/>
        <v>201902</v>
      </c>
      <c r="B1017" t="s">
        <v>26</v>
      </c>
      <c r="C1017" t="s">
        <v>31</v>
      </c>
      <c r="D1017" t="str">
        <f t="shared" ca="1" si="582"/>
        <v>I115</v>
      </c>
      <c r="E1017">
        <f t="shared" ca="1" si="566"/>
        <v>56</v>
      </c>
      <c r="F1017">
        <f t="shared" ca="1" si="567"/>
        <v>8</v>
      </c>
      <c r="G1017" t="str">
        <f t="shared" ca="1" si="568"/>
        <v>S11</v>
      </c>
      <c r="H1017" t="str">
        <f t="shared" ca="1" si="569"/>
        <v>S112</v>
      </c>
      <c r="I1017">
        <f ca="1">VLOOKUP(D1017,PRC!$A$2:$B$21,2,0)*E1017</f>
        <v>280000</v>
      </c>
      <c r="J1017">
        <f t="shared" ca="1" si="570"/>
        <v>237996</v>
      </c>
      <c r="K1017">
        <f ca="1">VLOOKUP(D1017,PRC!$A$1:$C$21,3,0)*E1017</f>
        <v>134400</v>
      </c>
      <c r="L1017">
        <f t="shared" ca="1" si="571"/>
        <v>36000</v>
      </c>
      <c r="M1017">
        <f t="shared" ca="1" si="572"/>
        <v>14000</v>
      </c>
      <c r="N1017">
        <f t="shared" ca="1" si="573"/>
        <v>11000</v>
      </c>
      <c r="O1017">
        <f t="shared" ca="1" si="574"/>
        <v>39000</v>
      </c>
      <c r="P1017">
        <f t="shared" ca="1" si="575"/>
        <v>3596</v>
      </c>
      <c r="Q1017">
        <f ca="1">IF(P1017&gt;0,1,0)</f>
        <v>1</v>
      </c>
      <c r="R1017">
        <f t="shared" ca="1" si="576"/>
        <v>15</v>
      </c>
      <c r="S1017">
        <f t="shared" ca="1" si="577"/>
        <v>13</v>
      </c>
      <c r="T1017">
        <f t="shared" ca="1" si="578"/>
        <v>5</v>
      </c>
      <c r="U1017">
        <f t="shared" ca="1" si="579"/>
        <v>4</v>
      </c>
      <c r="V1017">
        <f t="shared" ca="1" si="580"/>
        <v>14</v>
      </c>
      <c r="X1017">
        <f t="shared" si="583"/>
        <v>1017</v>
      </c>
      <c r="Y1017">
        <f t="shared" si="584"/>
        <v>1002</v>
      </c>
      <c r="Z1017">
        <f t="shared" si="585"/>
        <v>1003</v>
      </c>
      <c r="AA1017">
        <f t="shared" si="581"/>
        <v>1101</v>
      </c>
      <c r="AB1017">
        <f t="shared" si="518"/>
        <v>100</v>
      </c>
      <c r="AM1017" t="str">
        <f t="shared" si="519"/>
        <v>201902SS</v>
      </c>
      <c r="AN1017">
        <f t="shared" ca="1" si="586"/>
        <v>15.001428571428576</v>
      </c>
      <c r="AO1017">
        <f t="shared" ca="1" si="587"/>
        <v>12.857142857142856</v>
      </c>
      <c r="AP1017">
        <f t="shared" ca="1" si="524"/>
        <v>5</v>
      </c>
      <c r="AQ1017">
        <f t="shared" ca="1" si="525"/>
        <v>3.9285714285714284</v>
      </c>
      <c r="AR1017">
        <f t="shared" ca="1" si="526"/>
        <v>13.928571428571429</v>
      </c>
      <c r="AS1017">
        <f ca="1">P1017/J1017</f>
        <v>1.5109497638615774E-2</v>
      </c>
    </row>
    <row r="1018" spans="1:45" x14ac:dyDescent="0.4">
      <c r="A1018">
        <f t="shared" si="508"/>
        <v>201902</v>
      </c>
      <c r="B1018" t="s">
        <v>27</v>
      </c>
      <c r="C1018" t="s">
        <v>31</v>
      </c>
      <c r="D1018" t="str">
        <f t="shared" ca="1" si="582"/>
        <v>I112</v>
      </c>
      <c r="E1018">
        <f t="shared" ca="1" si="566"/>
        <v>44</v>
      </c>
      <c r="F1018">
        <f t="shared" ca="1" si="567"/>
        <v>16</v>
      </c>
      <c r="G1018" t="str">
        <f t="shared" ca="1" si="568"/>
        <v>S11</v>
      </c>
      <c r="H1018" t="str">
        <f t="shared" ca="1" si="569"/>
        <v>S110</v>
      </c>
      <c r="I1018">
        <f ca="1">VLOOKUP(D1018,PRC!$A$2:$B$21,2,0)*E1018</f>
        <v>2860000</v>
      </c>
      <c r="J1018">
        <f t="shared" ca="1" si="570"/>
        <v>2516796</v>
      </c>
      <c r="K1018">
        <f ca="1">VLOOKUP(D1018,PRC!$A$1:$C$21,3,0)*E1018</f>
        <v>1430000</v>
      </c>
      <c r="L1018">
        <f t="shared" ca="1" si="571"/>
        <v>343000</v>
      </c>
      <c r="M1018">
        <f t="shared" ca="1" si="572"/>
        <v>86000</v>
      </c>
      <c r="N1018">
        <f t="shared" ca="1" si="573"/>
        <v>86000</v>
      </c>
      <c r="O1018">
        <f t="shared" ca="1" si="574"/>
        <v>400000</v>
      </c>
      <c r="P1018">
        <f t="shared" ca="1" si="575"/>
        <v>171796</v>
      </c>
      <c r="Q1018">
        <f ca="1">IF(P1018&gt;0,1,0)</f>
        <v>1</v>
      </c>
      <c r="R1018">
        <f t="shared" ca="1" si="576"/>
        <v>12</v>
      </c>
      <c r="S1018">
        <f t="shared" ca="1" si="577"/>
        <v>12</v>
      </c>
      <c r="T1018">
        <f t="shared" ca="1" si="578"/>
        <v>3</v>
      </c>
      <c r="U1018">
        <f t="shared" ca="1" si="579"/>
        <v>3</v>
      </c>
      <c r="V1018">
        <f t="shared" ca="1" si="580"/>
        <v>14</v>
      </c>
      <c r="X1018">
        <f t="shared" si="583"/>
        <v>1018</v>
      </c>
      <c r="Y1018">
        <f t="shared" si="584"/>
        <v>1002</v>
      </c>
      <c r="Z1018">
        <f t="shared" si="585"/>
        <v>1003</v>
      </c>
      <c r="AA1018">
        <f t="shared" si="581"/>
        <v>1101</v>
      </c>
      <c r="AB1018">
        <f t="shared" si="518"/>
        <v>100</v>
      </c>
      <c r="AM1018" t="str">
        <f t="shared" si="519"/>
        <v>201902SS</v>
      </c>
      <c r="AN1018">
        <f t="shared" ca="1" si="586"/>
        <v>12.000139860139857</v>
      </c>
      <c r="AO1018">
        <f t="shared" ca="1" si="587"/>
        <v>11.993006993006992</v>
      </c>
      <c r="AP1018">
        <f t="shared" ca="1" si="524"/>
        <v>3.0069930069930071</v>
      </c>
      <c r="AQ1018">
        <f t="shared" ca="1" si="525"/>
        <v>3.0069930069930071</v>
      </c>
      <c r="AR1018">
        <f t="shared" ca="1" si="526"/>
        <v>13.986013986013987</v>
      </c>
      <c r="AS1018">
        <f ca="1">P1018/J1018</f>
        <v>6.8259803337258965E-2</v>
      </c>
    </row>
    <row r="1019" spans="1:45" x14ac:dyDescent="0.4">
      <c r="A1019">
        <f t="shared" si="508"/>
        <v>201902</v>
      </c>
      <c r="B1019" t="s">
        <v>28</v>
      </c>
      <c r="C1019" t="s">
        <v>31</v>
      </c>
      <c r="D1019" t="str">
        <f t="shared" ca="1" si="582"/>
        <v>I118</v>
      </c>
      <c r="E1019">
        <f t="shared" ca="1" si="566"/>
        <v>51</v>
      </c>
      <c r="F1019">
        <f t="shared" ca="1" si="567"/>
        <v>12</v>
      </c>
      <c r="G1019" t="str">
        <f t="shared" ca="1" si="568"/>
        <v>S11</v>
      </c>
      <c r="H1019" t="str">
        <f t="shared" ca="1" si="569"/>
        <v>S110</v>
      </c>
      <c r="I1019">
        <f ca="1">VLOOKUP(D1019,PRC!$A$2:$B$21,2,0)*E1019</f>
        <v>27030000</v>
      </c>
      <c r="J1019">
        <f t="shared" ca="1" si="570"/>
        <v>23245796</v>
      </c>
      <c r="K1019">
        <f ca="1">VLOOKUP(D1019,PRC!$A$1:$C$21,3,0)*E1019</f>
        <v>11352600</v>
      </c>
      <c r="L1019">
        <f t="shared" ca="1" si="571"/>
        <v>2973000</v>
      </c>
      <c r="M1019">
        <f t="shared" ca="1" si="572"/>
        <v>1352000</v>
      </c>
      <c r="N1019">
        <f t="shared" ca="1" si="573"/>
        <v>811000</v>
      </c>
      <c r="O1019">
        <f t="shared" ca="1" si="574"/>
        <v>3514000</v>
      </c>
      <c r="P1019">
        <f t="shared" ca="1" si="575"/>
        <v>3243196</v>
      </c>
      <c r="Q1019">
        <f ca="1">IF(P1019&gt;0,1,0)</f>
        <v>1</v>
      </c>
      <c r="R1019">
        <f t="shared" ca="1" si="576"/>
        <v>14</v>
      </c>
      <c r="S1019">
        <f t="shared" ca="1" si="577"/>
        <v>11</v>
      </c>
      <c r="T1019">
        <f t="shared" ca="1" si="578"/>
        <v>5</v>
      </c>
      <c r="U1019">
        <f t="shared" ca="1" si="579"/>
        <v>3</v>
      </c>
      <c r="V1019">
        <f t="shared" ca="1" si="580"/>
        <v>13</v>
      </c>
      <c r="X1019">
        <f t="shared" si="583"/>
        <v>1019</v>
      </c>
      <c r="Y1019">
        <f t="shared" si="584"/>
        <v>1002</v>
      </c>
      <c r="Z1019">
        <f t="shared" si="585"/>
        <v>1003</v>
      </c>
      <c r="AA1019">
        <f t="shared" si="581"/>
        <v>1101</v>
      </c>
      <c r="AB1019">
        <f t="shared" si="518"/>
        <v>100</v>
      </c>
      <c r="AM1019" t="str">
        <f t="shared" si="519"/>
        <v>201902SS</v>
      </c>
      <c r="AN1019">
        <f t="shared" ca="1" si="586"/>
        <v>14.000014798372185</v>
      </c>
      <c r="AO1019">
        <f t="shared" ca="1" si="587"/>
        <v>10.99889012208657</v>
      </c>
      <c r="AP1019">
        <f t="shared" ca="1" si="524"/>
        <v>5.0018497965223823</v>
      </c>
      <c r="AQ1019">
        <f t="shared" ca="1" si="525"/>
        <v>3.0003699593044764</v>
      </c>
      <c r="AR1019">
        <f t="shared" ca="1" si="526"/>
        <v>13.000369959304475</v>
      </c>
      <c r="AS1019">
        <f ca="1">P1019/J1019</f>
        <v>0.139517528244677</v>
      </c>
    </row>
    <row r="1020" spans="1:45" x14ac:dyDescent="0.4">
      <c r="A1020">
        <f t="shared" si="508"/>
        <v>201902</v>
      </c>
      <c r="B1020" t="s">
        <v>29</v>
      </c>
      <c r="C1020" t="s">
        <v>31</v>
      </c>
      <c r="D1020" t="str">
        <f t="shared" ca="1" si="582"/>
        <v>I113</v>
      </c>
      <c r="E1020">
        <f t="shared" ca="1" si="566"/>
        <v>74</v>
      </c>
      <c r="F1020">
        <f t="shared" ca="1" si="567"/>
        <v>14</v>
      </c>
      <c r="G1020" t="str">
        <f t="shared" ca="1" si="568"/>
        <v>S11</v>
      </c>
      <c r="H1020" t="str">
        <f t="shared" ca="1" si="569"/>
        <v>S117</v>
      </c>
      <c r="I1020">
        <f ca="1">VLOOKUP(D1020,PRC!$A$2:$B$21,2,0)*E1020</f>
        <v>49580000</v>
      </c>
      <c r="J1020">
        <f t="shared" ca="1" si="570"/>
        <v>42638796</v>
      </c>
      <c r="K1020">
        <f ca="1">VLOOKUP(D1020,PRC!$A$1:$C$21,3,0)*E1020</f>
        <v>22311000</v>
      </c>
      <c r="L1020">
        <f t="shared" ca="1" si="571"/>
        <v>5950000</v>
      </c>
      <c r="M1020">
        <f t="shared" ca="1" si="572"/>
        <v>1487000</v>
      </c>
      <c r="N1020">
        <f t="shared" ca="1" si="573"/>
        <v>2479000</v>
      </c>
      <c r="O1020">
        <f t="shared" ca="1" si="574"/>
        <v>6941000</v>
      </c>
      <c r="P1020">
        <f t="shared" ca="1" si="575"/>
        <v>3470796</v>
      </c>
      <c r="Q1020">
        <f ca="1">IF(P1020&gt;0,1,0)</f>
        <v>1</v>
      </c>
      <c r="R1020">
        <f t="shared" ca="1" si="576"/>
        <v>14</v>
      </c>
      <c r="S1020">
        <f t="shared" ca="1" si="577"/>
        <v>12</v>
      </c>
      <c r="T1020">
        <f t="shared" ca="1" si="578"/>
        <v>3</v>
      </c>
      <c r="U1020">
        <f t="shared" ca="1" si="579"/>
        <v>5</v>
      </c>
      <c r="V1020">
        <f t="shared" ca="1" si="580"/>
        <v>14</v>
      </c>
      <c r="X1020">
        <f t="shared" si="583"/>
        <v>1020</v>
      </c>
      <c r="Y1020">
        <f t="shared" si="584"/>
        <v>1002</v>
      </c>
      <c r="Z1020">
        <f t="shared" si="585"/>
        <v>1003</v>
      </c>
      <c r="AA1020">
        <f t="shared" si="581"/>
        <v>1101</v>
      </c>
      <c r="AB1020">
        <f t="shared" si="518"/>
        <v>100</v>
      </c>
      <c r="AM1020" t="str">
        <f t="shared" si="519"/>
        <v>201902SS</v>
      </c>
      <c r="AN1020">
        <f t="shared" ca="1" si="586"/>
        <v>14.000008067769265</v>
      </c>
      <c r="AO1020">
        <f t="shared" ca="1" si="587"/>
        <v>12.000806776926181</v>
      </c>
      <c r="AP1020">
        <f t="shared" ca="1" si="524"/>
        <v>2.9991932230738203</v>
      </c>
      <c r="AQ1020">
        <f t="shared" ca="1" si="525"/>
        <v>5</v>
      </c>
      <c r="AR1020">
        <f t="shared" ca="1" si="526"/>
        <v>13.99959661153691</v>
      </c>
      <c r="AS1020">
        <f ca="1">P1020/J1020</f>
        <v>8.1399953225696153E-2</v>
      </c>
    </row>
    <row r="1021" spans="1:45" x14ac:dyDescent="0.4">
      <c r="A1021">
        <f t="shared" si="508"/>
        <v>201902</v>
      </c>
      <c r="B1021" t="s">
        <v>30</v>
      </c>
      <c r="C1021" t="s">
        <v>31</v>
      </c>
      <c r="D1021" t="str">
        <f t="shared" ca="1" si="582"/>
        <v>I104</v>
      </c>
      <c r="E1021">
        <f t="shared" ca="1" si="566"/>
        <v>61</v>
      </c>
      <c r="F1021">
        <f t="shared" ca="1" si="567"/>
        <v>17</v>
      </c>
      <c r="G1021" t="str">
        <f t="shared" ca="1" si="568"/>
        <v>S11</v>
      </c>
      <c r="H1021" t="str">
        <f t="shared" ca="1" si="569"/>
        <v>S117</v>
      </c>
      <c r="I1021">
        <f ca="1">VLOOKUP(D1021,PRC!$A$2:$B$21,2,0)*E1021</f>
        <v>4270000</v>
      </c>
      <c r="J1021">
        <f t="shared" ca="1" si="570"/>
        <v>3629496</v>
      </c>
      <c r="K1021">
        <f ca="1">VLOOKUP(D1021,PRC!$A$1:$C$21,3,0)*E1021</f>
        <v>1793400</v>
      </c>
      <c r="L1021">
        <f t="shared" ca="1" si="571"/>
        <v>427000</v>
      </c>
      <c r="M1021">
        <f t="shared" ca="1" si="572"/>
        <v>214000</v>
      </c>
      <c r="N1021">
        <f t="shared" ca="1" si="573"/>
        <v>128000</v>
      </c>
      <c r="O1021">
        <f t="shared" ca="1" si="574"/>
        <v>555000</v>
      </c>
      <c r="P1021">
        <f t="shared" ca="1" si="575"/>
        <v>512096</v>
      </c>
      <c r="Q1021">
        <f ca="1">IF(P1021&gt;0,1,0)</f>
        <v>1</v>
      </c>
      <c r="R1021">
        <f t="shared" ca="1" si="576"/>
        <v>15</v>
      </c>
      <c r="S1021">
        <f t="shared" ca="1" si="577"/>
        <v>10</v>
      </c>
      <c r="T1021">
        <f t="shared" ca="1" si="578"/>
        <v>5</v>
      </c>
      <c r="U1021">
        <f t="shared" ca="1" si="579"/>
        <v>3</v>
      </c>
      <c r="V1021">
        <f t="shared" ca="1" si="580"/>
        <v>13</v>
      </c>
      <c r="X1021">
        <f t="shared" si="583"/>
        <v>1021</v>
      </c>
      <c r="Y1021">
        <f t="shared" si="584"/>
        <v>1002</v>
      </c>
      <c r="Z1021">
        <f t="shared" si="585"/>
        <v>1003</v>
      </c>
      <c r="AA1021">
        <f t="shared" si="581"/>
        <v>1101</v>
      </c>
      <c r="AB1021">
        <f t="shared" si="518"/>
        <v>100</v>
      </c>
      <c r="AM1021" t="str">
        <f t="shared" si="519"/>
        <v>201902SS</v>
      </c>
      <c r="AN1021">
        <f t="shared" ca="1" si="586"/>
        <v>15.000093676814984</v>
      </c>
      <c r="AO1021">
        <f t="shared" ca="1" si="587"/>
        <v>10</v>
      </c>
      <c r="AP1021">
        <f t="shared" ca="1" si="524"/>
        <v>5.0117096018735356</v>
      </c>
      <c r="AQ1021">
        <f t="shared" ca="1" si="525"/>
        <v>2.9976580796252925</v>
      </c>
      <c r="AR1021">
        <f t="shared" ca="1" si="526"/>
        <v>12.997658079625293</v>
      </c>
      <c r="AS1021">
        <f ca="1">P1021/J1021</f>
        <v>0.14109286799048684</v>
      </c>
    </row>
    <row r="1022" spans="1:45" x14ac:dyDescent="0.4">
      <c r="A1022">
        <f t="shared" si="508"/>
        <v>201902</v>
      </c>
      <c r="B1022" t="s">
        <v>76</v>
      </c>
      <c r="C1022" t="s">
        <v>31</v>
      </c>
      <c r="D1022" t="str">
        <f t="shared" ca="1" si="582"/>
        <v>I103</v>
      </c>
      <c r="E1022">
        <f t="shared" ca="1" si="566"/>
        <v>51</v>
      </c>
      <c r="F1022">
        <f t="shared" ca="1" si="567"/>
        <v>12</v>
      </c>
      <c r="G1022" t="str">
        <f t="shared" ca="1" si="568"/>
        <v>S11</v>
      </c>
      <c r="H1022" t="str">
        <f t="shared" ca="1" si="569"/>
        <v>S113</v>
      </c>
      <c r="I1022">
        <f ca="1">VLOOKUP(D1022,PRC!$A$2:$B$21,2,0)*E1022</f>
        <v>2550000</v>
      </c>
      <c r="J1022">
        <f t="shared" ca="1" si="570"/>
        <v>2192996</v>
      </c>
      <c r="K1022">
        <f ca="1">VLOOKUP(D1022,PRC!$A$1:$C$21,3,0)*E1022</f>
        <v>1453500</v>
      </c>
      <c r="L1022">
        <f t="shared" ca="1" si="571"/>
        <v>332000</v>
      </c>
      <c r="M1022">
        <f t="shared" ca="1" si="572"/>
        <v>128000</v>
      </c>
      <c r="N1022">
        <f t="shared" ca="1" si="573"/>
        <v>102000</v>
      </c>
      <c r="O1022">
        <f t="shared" ca="1" si="574"/>
        <v>281000</v>
      </c>
      <c r="P1022">
        <f t="shared" ref="P1022:P1085" ca="1" si="596">J1022-SUM(K1022:O1022)</f>
        <v>-103504</v>
      </c>
      <c r="Q1022">
        <f ca="1">IF(P1022&gt;0,1,0)</f>
        <v>0</v>
      </c>
      <c r="R1022">
        <f t="shared" ca="1" si="576"/>
        <v>14</v>
      </c>
      <c r="S1022">
        <f t="shared" ca="1" si="577"/>
        <v>13</v>
      </c>
      <c r="T1022">
        <f t="shared" ca="1" si="578"/>
        <v>5</v>
      </c>
      <c r="U1022">
        <f t="shared" ca="1" si="579"/>
        <v>4</v>
      </c>
      <c r="V1022">
        <f t="shared" ca="1" si="580"/>
        <v>11</v>
      </c>
      <c r="X1022">
        <f t="shared" si="583"/>
        <v>1022</v>
      </c>
      <c r="Y1022">
        <f t="shared" si="584"/>
        <v>1002</v>
      </c>
      <c r="Z1022">
        <f t="shared" si="585"/>
        <v>1003</v>
      </c>
      <c r="AA1022">
        <f t="shared" si="581"/>
        <v>1101</v>
      </c>
      <c r="AB1022">
        <f t="shared" si="518"/>
        <v>100</v>
      </c>
      <c r="AM1022" t="str">
        <f t="shared" si="519"/>
        <v>201902SS</v>
      </c>
      <c r="AN1022">
        <f t="shared" ca="1" si="586"/>
        <v>14.000156862745094</v>
      </c>
      <c r="AO1022">
        <f t="shared" ca="1" si="587"/>
        <v>13.019607843137255</v>
      </c>
      <c r="AP1022">
        <f t="shared" ca="1" si="524"/>
        <v>5.0196078431372548</v>
      </c>
      <c r="AQ1022">
        <f t="shared" ca="1" si="525"/>
        <v>4</v>
      </c>
      <c r="AR1022">
        <f t="shared" ca="1" si="526"/>
        <v>11.019607843137255</v>
      </c>
      <c r="AS1022">
        <f ca="1">P1022/J1022</f>
        <v>-4.7197532508039229E-2</v>
      </c>
    </row>
    <row r="1023" spans="1:45" x14ac:dyDescent="0.4">
      <c r="A1023">
        <f t="shared" si="508"/>
        <v>201902</v>
      </c>
      <c r="B1023" t="s">
        <v>77</v>
      </c>
      <c r="C1023" t="s">
        <v>31</v>
      </c>
      <c r="D1023" t="str">
        <f t="shared" ca="1" si="582"/>
        <v>I116</v>
      </c>
      <c r="E1023">
        <f t="shared" ca="1" si="566"/>
        <v>47</v>
      </c>
      <c r="F1023">
        <f t="shared" ca="1" si="567"/>
        <v>8</v>
      </c>
      <c r="G1023" t="str">
        <f t="shared" ca="1" si="568"/>
        <v>S10</v>
      </c>
      <c r="H1023" t="str">
        <f t="shared" ca="1" si="569"/>
        <v>S103</v>
      </c>
      <c r="I1023">
        <f ca="1">VLOOKUP(D1023,PRC!$A$2:$B$21,2,0)*E1023</f>
        <v>68620000</v>
      </c>
      <c r="J1023">
        <f t="shared" ca="1" si="570"/>
        <v>56268396.000000007</v>
      </c>
      <c r="K1023">
        <f ca="1">VLOOKUP(D1023,PRC!$A$1:$C$21,3,0)*E1023</f>
        <v>41172000</v>
      </c>
      <c r="L1023">
        <f t="shared" ca="1" si="571"/>
        <v>8921000</v>
      </c>
      <c r="M1023">
        <f t="shared" ca="1" si="572"/>
        <v>2059000</v>
      </c>
      <c r="N1023">
        <f t="shared" ca="1" si="573"/>
        <v>3431000</v>
      </c>
      <c r="O1023">
        <f t="shared" ca="1" si="574"/>
        <v>8921000</v>
      </c>
      <c r="P1023">
        <f t="shared" ca="1" si="596"/>
        <v>-8235603.9999999925</v>
      </c>
      <c r="Q1023">
        <f ca="1">IF(P1023&gt;0,1,0)</f>
        <v>0</v>
      </c>
      <c r="R1023">
        <f t="shared" ca="1" si="576"/>
        <v>18</v>
      </c>
      <c r="S1023">
        <f t="shared" ca="1" si="577"/>
        <v>13</v>
      </c>
      <c r="T1023">
        <f t="shared" ca="1" si="578"/>
        <v>3</v>
      </c>
      <c r="U1023">
        <f t="shared" ca="1" si="579"/>
        <v>5</v>
      </c>
      <c r="V1023">
        <f t="shared" ca="1" si="580"/>
        <v>13</v>
      </c>
      <c r="X1023">
        <f t="shared" si="583"/>
        <v>1023</v>
      </c>
      <c r="Y1023">
        <f t="shared" si="584"/>
        <v>1002</v>
      </c>
      <c r="Z1023">
        <f t="shared" si="585"/>
        <v>1003</v>
      </c>
      <c r="AA1023">
        <f t="shared" si="581"/>
        <v>1101</v>
      </c>
      <c r="AB1023">
        <f t="shared" si="518"/>
        <v>100</v>
      </c>
      <c r="AM1023" t="str">
        <f t="shared" si="519"/>
        <v>201902SS</v>
      </c>
      <c r="AN1023">
        <f t="shared" ca="1" si="586"/>
        <v>18.000005829204301</v>
      </c>
      <c r="AO1023">
        <f t="shared" ca="1" si="587"/>
        <v>13.000582920431361</v>
      </c>
      <c r="AP1023">
        <f t="shared" ca="1" si="524"/>
        <v>3.0005829204313614</v>
      </c>
      <c r="AQ1023">
        <f t="shared" ca="1" si="525"/>
        <v>5</v>
      </c>
      <c r="AR1023">
        <f t="shared" ca="1" si="526"/>
        <v>13.000582920431361</v>
      </c>
      <c r="AS1023">
        <f ca="1">P1023/J1023</f>
        <v>-0.14636287126435932</v>
      </c>
    </row>
    <row r="1024" spans="1:45" x14ac:dyDescent="0.4">
      <c r="A1024">
        <f t="shared" si="508"/>
        <v>201902</v>
      </c>
      <c r="B1024" t="s">
        <v>78</v>
      </c>
      <c r="C1024" t="s">
        <v>31</v>
      </c>
      <c r="D1024" t="str">
        <f t="shared" ca="1" si="582"/>
        <v>I108</v>
      </c>
      <c r="E1024">
        <f t="shared" ca="1" si="566"/>
        <v>68</v>
      </c>
      <c r="F1024">
        <f t="shared" ca="1" si="567"/>
        <v>15</v>
      </c>
      <c r="G1024" t="str">
        <f t="shared" ca="1" si="568"/>
        <v>S11</v>
      </c>
      <c r="H1024" t="str">
        <f t="shared" ca="1" si="569"/>
        <v>S111</v>
      </c>
      <c r="I1024">
        <f ca="1">VLOOKUP(D1024,PRC!$A$2:$B$21,2,0)*E1024</f>
        <v>2720000</v>
      </c>
      <c r="J1024">
        <f t="shared" ca="1" si="570"/>
        <v>2393596</v>
      </c>
      <c r="K1024">
        <f ca="1">VLOOKUP(D1024,PRC!$A$1:$C$21,3,0)*E1024</f>
        <v>1251200</v>
      </c>
      <c r="L1024">
        <f t="shared" ca="1" si="571"/>
        <v>354000</v>
      </c>
      <c r="M1024">
        <f t="shared" ca="1" si="572"/>
        <v>82000</v>
      </c>
      <c r="N1024">
        <f t="shared" ca="1" si="573"/>
        <v>109000</v>
      </c>
      <c r="O1024">
        <f t="shared" ca="1" si="574"/>
        <v>272000</v>
      </c>
      <c r="P1024">
        <f t="shared" ca="1" si="596"/>
        <v>325396</v>
      </c>
      <c r="Q1024">
        <f ca="1">IF(P1024&gt;0,1,0)</f>
        <v>1</v>
      </c>
      <c r="R1024">
        <f t="shared" ca="1" si="576"/>
        <v>12</v>
      </c>
      <c r="S1024">
        <f t="shared" ca="1" si="577"/>
        <v>13</v>
      </c>
      <c r="T1024">
        <f t="shared" ca="1" si="578"/>
        <v>3</v>
      </c>
      <c r="U1024">
        <f t="shared" ca="1" si="579"/>
        <v>4</v>
      </c>
      <c r="V1024">
        <f t="shared" ca="1" si="580"/>
        <v>10</v>
      </c>
      <c r="X1024">
        <f t="shared" si="583"/>
        <v>1024</v>
      </c>
      <c r="Y1024">
        <f t="shared" si="584"/>
        <v>1002</v>
      </c>
      <c r="Z1024">
        <f t="shared" si="585"/>
        <v>1003</v>
      </c>
      <c r="AA1024">
        <f t="shared" si="581"/>
        <v>1101</v>
      </c>
      <c r="AB1024">
        <f t="shared" si="518"/>
        <v>100</v>
      </c>
      <c r="AM1024" t="str">
        <f t="shared" si="519"/>
        <v>201902SS</v>
      </c>
      <c r="AN1024">
        <f t="shared" ca="1" si="586"/>
        <v>12.000147058823529</v>
      </c>
      <c r="AO1024">
        <f t="shared" ca="1" si="587"/>
        <v>13.014705882352942</v>
      </c>
      <c r="AP1024">
        <f t="shared" ca="1" si="524"/>
        <v>3.0147058823529411</v>
      </c>
      <c r="AQ1024">
        <f t="shared" ca="1" si="525"/>
        <v>4.007352941176471</v>
      </c>
      <c r="AR1024">
        <f t="shared" ca="1" si="526"/>
        <v>10</v>
      </c>
      <c r="AS1024">
        <f ca="1">P1024/J1024</f>
        <v>0.13594441167181096</v>
      </c>
    </row>
    <row r="1025" spans="1:45" x14ac:dyDescent="0.4">
      <c r="A1025">
        <f t="shared" si="508"/>
        <v>201902</v>
      </c>
      <c r="B1025" t="s">
        <v>79</v>
      </c>
      <c r="C1025" t="s">
        <v>31</v>
      </c>
      <c r="D1025" t="str">
        <f t="shared" ca="1" si="582"/>
        <v>I112</v>
      </c>
      <c r="E1025">
        <f t="shared" ca="1" si="566"/>
        <v>23</v>
      </c>
      <c r="F1025">
        <f t="shared" ca="1" si="567"/>
        <v>13</v>
      </c>
      <c r="G1025" t="str">
        <f t="shared" ca="1" si="568"/>
        <v>S11</v>
      </c>
      <c r="H1025" t="str">
        <f t="shared" ca="1" si="569"/>
        <v>S119</v>
      </c>
      <c r="I1025">
        <f ca="1">VLOOKUP(D1025,PRC!$A$2:$B$21,2,0)*E1025</f>
        <v>1495000</v>
      </c>
      <c r="J1025">
        <f t="shared" ca="1" si="570"/>
        <v>1270746</v>
      </c>
      <c r="K1025">
        <f ca="1">VLOOKUP(D1025,PRC!$A$1:$C$21,3,0)*E1025</f>
        <v>747500</v>
      </c>
      <c r="L1025">
        <f t="shared" ca="1" si="571"/>
        <v>164000</v>
      </c>
      <c r="M1025">
        <f t="shared" ca="1" si="572"/>
        <v>60000</v>
      </c>
      <c r="N1025">
        <f t="shared" ca="1" si="573"/>
        <v>75000</v>
      </c>
      <c r="O1025">
        <f t="shared" ca="1" si="574"/>
        <v>194000</v>
      </c>
      <c r="P1025">
        <f t="shared" ca="1" si="596"/>
        <v>30246</v>
      </c>
      <c r="Q1025">
        <f ca="1">IF(P1025&gt;0,1,0)</f>
        <v>1</v>
      </c>
      <c r="R1025">
        <f t="shared" ca="1" si="576"/>
        <v>15</v>
      </c>
      <c r="S1025">
        <f t="shared" ca="1" si="577"/>
        <v>11</v>
      </c>
      <c r="T1025">
        <f t="shared" ca="1" si="578"/>
        <v>4</v>
      </c>
      <c r="U1025">
        <f t="shared" ca="1" si="579"/>
        <v>5</v>
      </c>
      <c r="V1025">
        <f t="shared" ca="1" si="580"/>
        <v>13</v>
      </c>
      <c r="X1025">
        <f t="shared" si="583"/>
        <v>1025</v>
      </c>
      <c r="Y1025">
        <f t="shared" si="584"/>
        <v>1002</v>
      </c>
      <c r="Z1025">
        <f t="shared" si="585"/>
        <v>1003</v>
      </c>
      <c r="AA1025">
        <f t="shared" si="581"/>
        <v>1101</v>
      </c>
      <c r="AB1025">
        <f t="shared" si="518"/>
        <v>100</v>
      </c>
      <c r="AM1025" t="str">
        <f t="shared" si="519"/>
        <v>201902SS</v>
      </c>
      <c r="AN1025">
        <f t="shared" ca="1" si="586"/>
        <v>15.000267558528424</v>
      </c>
      <c r="AO1025">
        <f t="shared" ca="1" si="587"/>
        <v>10.969899665551839</v>
      </c>
      <c r="AP1025">
        <f t="shared" ca="1" si="524"/>
        <v>4.0133779264214047</v>
      </c>
      <c r="AQ1025">
        <f t="shared" ca="1" si="525"/>
        <v>5.0167224080267561</v>
      </c>
      <c r="AR1025">
        <f t="shared" ca="1" si="526"/>
        <v>12.976588628762542</v>
      </c>
      <c r="AS1025">
        <f ca="1">P1025/J1025</f>
        <v>2.3801766836173396E-2</v>
      </c>
    </row>
    <row r="1026" spans="1:45" x14ac:dyDescent="0.4">
      <c r="A1026">
        <f t="shared" si="508"/>
        <v>201902</v>
      </c>
      <c r="B1026" t="s">
        <v>80</v>
      </c>
      <c r="C1026" t="s">
        <v>31</v>
      </c>
      <c r="D1026" t="str">
        <f t="shared" ca="1" si="582"/>
        <v>I115</v>
      </c>
      <c r="E1026">
        <f t="shared" ca="1" si="566"/>
        <v>73</v>
      </c>
      <c r="F1026">
        <f t="shared" ca="1" si="567"/>
        <v>13</v>
      </c>
      <c r="G1026" t="str">
        <f t="shared" ca="1" si="568"/>
        <v>S10</v>
      </c>
      <c r="H1026" t="str">
        <f t="shared" ca="1" si="569"/>
        <v>S104</v>
      </c>
      <c r="I1026">
        <f ca="1">VLOOKUP(D1026,PRC!$A$2:$B$21,2,0)*E1026</f>
        <v>365000</v>
      </c>
      <c r="J1026">
        <f t="shared" ca="1" si="570"/>
        <v>328496</v>
      </c>
      <c r="K1026">
        <f ca="1">VLOOKUP(D1026,PRC!$A$1:$C$21,3,0)*E1026</f>
        <v>175200</v>
      </c>
      <c r="L1026">
        <f t="shared" ca="1" si="571"/>
        <v>44000</v>
      </c>
      <c r="M1026">
        <f t="shared" ca="1" si="572"/>
        <v>15000</v>
      </c>
      <c r="N1026">
        <f t="shared" ca="1" si="573"/>
        <v>18000</v>
      </c>
      <c r="O1026">
        <f t="shared" ca="1" si="574"/>
        <v>47000</v>
      </c>
      <c r="P1026">
        <f t="shared" ca="1" si="596"/>
        <v>29296</v>
      </c>
      <c r="Q1026">
        <f ca="1">IF(P1026&gt;0,1,0)</f>
        <v>1</v>
      </c>
      <c r="R1026">
        <f t="shared" ca="1" si="576"/>
        <v>10</v>
      </c>
      <c r="S1026">
        <f t="shared" ca="1" si="577"/>
        <v>12</v>
      </c>
      <c r="T1026">
        <f t="shared" ca="1" si="578"/>
        <v>4</v>
      </c>
      <c r="U1026">
        <f t="shared" ca="1" si="579"/>
        <v>5</v>
      </c>
      <c r="V1026">
        <f t="shared" ca="1" si="580"/>
        <v>13</v>
      </c>
      <c r="X1026">
        <f t="shared" si="583"/>
        <v>1026</v>
      </c>
      <c r="Y1026">
        <f t="shared" si="584"/>
        <v>1002</v>
      </c>
      <c r="Z1026">
        <f t="shared" si="585"/>
        <v>1003</v>
      </c>
      <c r="AA1026">
        <f t="shared" si="581"/>
        <v>1101</v>
      </c>
      <c r="AB1026">
        <f t="shared" si="518"/>
        <v>100</v>
      </c>
      <c r="AM1026" t="str">
        <f t="shared" si="519"/>
        <v>201902SS</v>
      </c>
      <c r="AN1026">
        <f t="shared" ca="1" si="586"/>
        <v>10.00109589041096</v>
      </c>
      <c r="AO1026">
        <f t="shared" ca="1" si="587"/>
        <v>12.054794520547945</v>
      </c>
      <c r="AP1026">
        <f t="shared" ca="1" si="524"/>
        <v>4.10958904109589</v>
      </c>
      <c r="AQ1026">
        <f t="shared" ca="1" si="525"/>
        <v>4.9315068493150687</v>
      </c>
      <c r="AR1026">
        <f t="shared" ca="1" si="526"/>
        <v>12.876712328767123</v>
      </c>
      <c r="AS1026">
        <f ca="1">P1026/J1026</f>
        <v>8.9182212264380695E-2</v>
      </c>
    </row>
    <row r="1027" spans="1:45" x14ac:dyDescent="0.4">
      <c r="A1027">
        <f t="shared" ref="A1027:A1090" si="597">IF(BA1027="",A1026,BA1027)</f>
        <v>201902</v>
      </c>
      <c r="B1027" t="s">
        <v>81</v>
      </c>
      <c r="C1027" t="s">
        <v>31</v>
      </c>
      <c r="D1027" t="str">
        <f t="shared" ca="1" si="582"/>
        <v>I112</v>
      </c>
      <c r="E1027">
        <f t="shared" ca="1" si="566"/>
        <v>16</v>
      </c>
      <c r="F1027">
        <f t="shared" ca="1" si="567"/>
        <v>15</v>
      </c>
      <c r="G1027" t="str">
        <f t="shared" ca="1" si="568"/>
        <v>S10</v>
      </c>
      <c r="H1027" t="str">
        <f t="shared" ca="1" si="569"/>
        <v>S106</v>
      </c>
      <c r="I1027">
        <f ca="1">VLOOKUP(D1027,PRC!$A$2:$B$21,2,0)*E1027</f>
        <v>1040000</v>
      </c>
      <c r="J1027">
        <f t="shared" ca="1" si="570"/>
        <v>925596</v>
      </c>
      <c r="K1027">
        <f ca="1">VLOOKUP(D1027,PRC!$A$1:$C$21,3,0)*E1027</f>
        <v>520000</v>
      </c>
      <c r="L1027">
        <f t="shared" ca="1" si="571"/>
        <v>125000</v>
      </c>
      <c r="M1027">
        <f t="shared" ca="1" si="572"/>
        <v>31000</v>
      </c>
      <c r="N1027">
        <f t="shared" ca="1" si="573"/>
        <v>42000</v>
      </c>
      <c r="O1027">
        <f t="shared" ca="1" si="574"/>
        <v>125000</v>
      </c>
      <c r="P1027">
        <f t="shared" ca="1" si="596"/>
        <v>82596</v>
      </c>
      <c r="Q1027">
        <f ca="1">IF(P1027&gt;0,1,0)</f>
        <v>1</v>
      </c>
      <c r="R1027">
        <f t="shared" ca="1" si="576"/>
        <v>11</v>
      </c>
      <c r="S1027">
        <f t="shared" ca="1" si="577"/>
        <v>12</v>
      </c>
      <c r="T1027">
        <f t="shared" ca="1" si="578"/>
        <v>3</v>
      </c>
      <c r="U1027">
        <f t="shared" ca="1" si="579"/>
        <v>4</v>
      </c>
      <c r="V1027">
        <f t="shared" ca="1" si="580"/>
        <v>12</v>
      </c>
      <c r="X1027">
        <f t="shared" si="583"/>
        <v>1027</v>
      </c>
      <c r="Y1027">
        <f t="shared" si="584"/>
        <v>1002</v>
      </c>
      <c r="Z1027">
        <f t="shared" si="585"/>
        <v>1003</v>
      </c>
      <c r="AA1027">
        <f t="shared" si="581"/>
        <v>1101</v>
      </c>
      <c r="AB1027">
        <f t="shared" ref="AB1027:AB1090" si="598">COUNTIF(AM$2:AM$100100,AM1027)</f>
        <v>100</v>
      </c>
      <c r="AM1027" t="str">
        <f t="shared" ref="AM1027:AM1090" si="599">A1027&amp;C1027</f>
        <v>201902SS</v>
      </c>
      <c r="AN1027">
        <f t="shared" ca="1" si="586"/>
        <v>11.000384615384618</v>
      </c>
      <c r="AO1027">
        <f t="shared" ca="1" si="587"/>
        <v>12.01923076923077</v>
      </c>
      <c r="AP1027">
        <f t="shared" ca="1" si="524"/>
        <v>2.9807692307692308</v>
      </c>
      <c r="AQ1027">
        <f t="shared" ca="1" si="525"/>
        <v>4.0384615384615383</v>
      </c>
      <c r="AR1027">
        <f t="shared" ca="1" si="526"/>
        <v>12.01923076923077</v>
      </c>
      <c r="AS1027">
        <f ca="1">P1027/J1027</f>
        <v>8.9235476384945486E-2</v>
      </c>
    </row>
    <row r="1028" spans="1:45" x14ac:dyDescent="0.4">
      <c r="A1028">
        <f t="shared" si="597"/>
        <v>201902</v>
      </c>
      <c r="B1028" t="s">
        <v>82</v>
      </c>
      <c r="C1028" t="s">
        <v>31</v>
      </c>
      <c r="D1028" t="str">
        <f t="shared" ca="1" si="582"/>
        <v>I114</v>
      </c>
      <c r="E1028">
        <f t="shared" ca="1" si="566"/>
        <v>18</v>
      </c>
      <c r="F1028">
        <f t="shared" ca="1" si="567"/>
        <v>17</v>
      </c>
      <c r="G1028" t="str">
        <f t="shared" ca="1" si="568"/>
        <v>S11</v>
      </c>
      <c r="H1028" t="str">
        <f t="shared" ca="1" si="569"/>
        <v>S119</v>
      </c>
      <c r="I1028">
        <f ca="1">VLOOKUP(D1028,PRC!$A$2:$B$21,2,0)*E1028</f>
        <v>4320000</v>
      </c>
      <c r="J1028">
        <f t="shared" ca="1" si="570"/>
        <v>3931196</v>
      </c>
      <c r="K1028">
        <f ca="1">VLOOKUP(D1028,PRC!$A$1:$C$21,3,0)*E1028</f>
        <v>2505600</v>
      </c>
      <c r="L1028">
        <f t="shared" ca="1" si="571"/>
        <v>562000</v>
      </c>
      <c r="M1028">
        <f t="shared" ca="1" si="572"/>
        <v>130000</v>
      </c>
      <c r="N1028">
        <f t="shared" ca="1" si="573"/>
        <v>173000</v>
      </c>
      <c r="O1028">
        <f t="shared" ca="1" si="574"/>
        <v>605000</v>
      </c>
      <c r="P1028">
        <f t="shared" ca="1" si="596"/>
        <v>-44404</v>
      </c>
      <c r="Q1028">
        <f ca="1">IF(P1028&gt;0,1,0)</f>
        <v>0</v>
      </c>
      <c r="R1028">
        <f t="shared" ca="1" si="576"/>
        <v>9</v>
      </c>
      <c r="S1028">
        <f t="shared" ca="1" si="577"/>
        <v>13</v>
      </c>
      <c r="T1028">
        <f t="shared" ca="1" si="578"/>
        <v>3</v>
      </c>
      <c r="U1028">
        <f t="shared" ca="1" si="579"/>
        <v>4</v>
      </c>
      <c r="V1028">
        <f t="shared" ca="1" si="580"/>
        <v>14</v>
      </c>
      <c r="X1028">
        <f t="shared" si="583"/>
        <v>1028</v>
      </c>
      <c r="Y1028">
        <f t="shared" si="584"/>
        <v>1002</v>
      </c>
      <c r="Z1028">
        <f t="shared" si="585"/>
        <v>1003</v>
      </c>
      <c r="AA1028">
        <f t="shared" si="581"/>
        <v>1101</v>
      </c>
      <c r="AB1028">
        <f t="shared" si="598"/>
        <v>100</v>
      </c>
      <c r="AM1028" t="str">
        <f t="shared" si="599"/>
        <v>201902SS</v>
      </c>
      <c r="AN1028">
        <f t="shared" ca="1" si="586"/>
        <v>9.0000925925925905</v>
      </c>
      <c r="AO1028">
        <f t="shared" ca="1" si="587"/>
        <v>13.00925925925926</v>
      </c>
      <c r="AP1028">
        <f t="shared" ca="1" si="524"/>
        <v>3.0092592592592591</v>
      </c>
      <c r="AQ1028">
        <f t="shared" ca="1" si="525"/>
        <v>4.0046296296296298</v>
      </c>
      <c r="AR1028">
        <f t="shared" ca="1" si="526"/>
        <v>14.004629629629632</v>
      </c>
      <c r="AS1028">
        <f ca="1">P1028/J1028</f>
        <v>-1.1295290288248156E-2</v>
      </c>
    </row>
    <row r="1029" spans="1:45" x14ac:dyDescent="0.4">
      <c r="A1029">
        <f t="shared" si="597"/>
        <v>201902</v>
      </c>
      <c r="B1029" t="s">
        <v>83</v>
      </c>
      <c r="C1029" t="s">
        <v>31</v>
      </c>
      <c r="D1029" t="str">
        <f t="shared" ca="1" si="582"/>
        <v>I118</v>
      </c>
      <c r="E1029">
        <f t="shared" ca="1" si="566"/>
        <v>72</v>
      </c>
      <c r="F1029">
        <f t="shared" ca="1" si="567"/>
        <v>16</v>
      </c>
      <c r="G1029" t="str">
        <f t="shared" ca="1" si="568"/>
        <v>S10</v>
      </c>
      <c r="H1029" t="str">
        <f t="shared" ca="1" si="569"/>
        <v>S105</v>
      </c>
      <c r="I1029">
        <f ca="1">VLOOKUP(D1029,PRC!$A$2:$B$21,2,0)*E1029</f>
        <v>38160000</v>
      </c>
      <c r="J1029">
        <f t="shared" ca="1" si="570"/>
        <v>32817596</v>
      </c>
      <c r="K1029">
        <f ca="1">VLOOKUP(D1029,PRC!$A$1:$C$21,3,0)*E1029</f>
        <v>16027200</v>
      </c>
      <c r="L1029">
        <f t="shared" ca="1" si="571"/>
        <v>3816000</v>
      </c>
      <c r="M1029">
        <f t="shared" ca="1" si="572"/>
        <v>1908000</v>
      </c>
      <c r="N1029">
        <f t="shared" ca="1" si="573"/>
        <v>1908000</v>
      </c>
      <c r="O1029">
        <f t="shared" ca="1" si="574"/>
        <v>5342000</v>
      </c>
      <c r="P1029">
        <f t="shared" ca="1" si="596"/>
        <v>3816396</v>
      </c>
      <c r="Q1029">
        <f ca="1">IF(P1029&gt;0,1,0)</f>
        <v>1</v>
      </c>
      <c r="R1029">
        <f t="shared" ca="1" si="576"/>
        <v>14</v>
      </c>
      <c r="S1029">
        <f t="shared" ca="1" si="577"/>
        <v>10</v>
      </c>
      <c r="T1029">
        <f t="shared" ca="1" si="578"/>
        <v>5</v>
      </c>
      <c r="U1029">
        <f t="shared" ca="1" si="579"/>
        <v>5</v>
      </c>
      <c r="V1029">
        <f t="shared" ca="1" si="580"/>
        <v>14</v>
      </c>
      <c r="X1029">
        <f t="shared" si="583"/>
        <v>1029</v>
      </c>
      <c r="Y1029">
        <f t="shared" si="584"/>
        <v>1002</v>
      </c>
      <c r="Z1029">
        <f t="shared" si="585"/>
        <v>1003</v>
      </c>
      <c r="AA1029">
        <f t="shared" si="581"/>
        <v>1101</v>
      </c>
      <c r="AB1029">
        <f t="shared" si="598"/>
        <v>100</v>
      </c>
      <c r="AM1029" t="str">
        <f t="shared" si="599"/>
        <v>201902SS</v>
      </c>
      <c r="AN1029">
        <f t="shared" ca="1" si="586"/>
        <v>14.000010482180292</v>
      </c>
      <c r="AO1029">
        <f t="shared" ca="1" si="587"/>
        <v>10</v>
      </c>
      <c r="AP1029">
        <f t="shared" ca="1" si="524"/>
        <v>5</v>
      </c>
      <c r="AQ1029">
        <f t="shared" ca="1" si="525"/>
        <v>5</v>
      </c>
      <c r="AR1029">
        <f t="shared" ca="1" si="526"/>
        <v>13.99895178197065</v>
      </c>
      <c r="AS1029">
        <f ca="1">P1029/J1029</f>
        <v>0.11629115063760308</v>
      </c>
    </row>
    <row r="1030" spans="1:45" x14ac:dyDescent="0.4">
      <c r="A1030">
        <f t="shared" si="597"/>
        <v>201902</v>
      </c>
      <c r="B1030" t="s">
        <v>84</v>
      </c>
      <c r="C1030" t="s">
        <v>31</v>
      </c>
      <c r="D1030" t="str">
        <f t="shared" ca="1" si="582"/>
        <v>I102</v>
      </c>
      <c r="E1030">
        <f t="shared" ca="1" si="566"/>
        <v>31</v>
      </c>
      <c r="F1030">
        <f t="shared" ca="1" si="567"/>
        <v>12</v>
      </c>
      <c r="G1030" t="str">
        <f t="shared" ca="1" si="568"/>
        <v>S10</v>
      </c>
      <c r="H1030" t="str">
        <f t="shared" ca="1" si="569"/>
        <v>S107</v>
      </c>
      <c r="I1030">
        <f ca="1">VLOOKUP(D1030,PRC!$A$2:$B$21,2,0)*E1030</f>
        <v>1240000</v>
      </c>
      <c r="J1030">
        <f t="shared" ca="1" si="570"/>
        <v>1128396</v>
      </c>
      <c r="K1030">
        <f ca="1">VLOOKUP(D1030,PRC!$A$1:$C$21,3,0)*E1030</f>
        <v>582800</v>
      </c>
      <c r="L1030">
        <f t="shared" ca="1" si="571"/>
        <v>136000</v>
      </c>
      <c r="M1030">
        <f t="shared" ca="1" si="572"/>
        <v>62000</v>
      </c>
      <c r="N1030">
        <f t="shared" ca="1" si="573"/>
        <v>37000</v>
      </c>
      <c r="O1030">
        <f t="shared" ca="1" si="574"/>
        <v>136000</v>
      </c>
      <c r="P1030">
        <f t="shared" ca="1" si="596"/>
        <v>174596</v>
      </c>
      <c r="Q1030">
        <f ca="1">IF(P1030&gt;0,1,0)</f>
        <v>1</v>
      </c>
      <c r="R1030">
        <f t="shared" ca="1" si="576"/>
        <v>9</v>
      </c>
      <c r="S1030">
        <f t="shared" ca="1" si="577"/>
        <v>11</v>
      </c>
      <c r="T1030">
        <f t="shared" ca="1" si="578"/>
        <v>5</v>
      </c>
      <c r="U1030">
        <f t="shared" ca="1" si="579"/>
        <v>3</v>
      </c>
      <c r="V1030">
        <f t="shared" ca="1" si="580"/>
        <v>11</v>
      </c>
      <c r="X1030">
        <f t="shared" si="583"/>
        <v>1030</v>
      </c>
      <c r="Y1030">
        <f t="shared" si="584"/>
        <v>1002</v>
      </c>
      <c r="Z1030">
        <f t="shared" si="585"/>
        <v>1003</v>
      </c>
      <c r="AA1030">
        <f t="shared" si="581"/>
        <v>1101</v>
      </c>
      <c r="AB1030">
        <f t="shared" si="598"/>
        <v>100</v>
      </c>
      <c r="AM1030" t="str">
        <f t="shared" si="599"/>
        <v>201902SS</v>
      </c>
      <c r="AN1030">
        <f t="shared" ca="1" si="586"/>
        <v>9.0003225806451592</v>
      </c>
      <c r="AO1030">
        <f t="shared" ca="1" si="587"/>
        <v>10.967741935483872</v>
      </c>
      <c r="AP1030">
        <f t="shared" ca="1" si="524"/>
        <v>5</v>
      </c>
      <c r="AQ1030">
        <f t="shared" ca="1" si="525"/>
        <v>2.9838709677419355</v>
      </c>
      <c r="AR1030">
        <f t="shared" ca="1" si="526"/>
        <v>10.967741935483872</v>
      </c>
      <c r="AS1030">
        <f ca="1">P1030/J1030</f>
        <v>0.15472936805873116</v>
      </c>
    </row>
    <row r="1031" spans="1:45" x14ac:dyDescent="0.4">
      <c r="A1031">
        <f t="shared" si="597"/>
        <v>201902</v>
      </c>
      <c r="B1031" t="s">
        <v>85</v>
      </c>
      <c r="C1031" t="s">
        <v>31</v>
      </c>
      <c r="D1031" t="str">
        <f t="shared" ca="1" si="582"/>
        <v>I105</v>
      </c>
      <c r="E1031">
        <f t="shared" ca="1" si="566"/>
        <v>10</v>
      </c>
      <c r="F1031">
        <f t="shared" ca="1" si="567"/>
        <v>16</v>
      </c>
      <c r="G1031" t="str">
        <f t="shared" ca="1" si="568"/>
        <v>S11</v>
      </c>
      <c r="H1031" t="str">
        <f t="shared" ca="1" si="569"/>
        <v>S111</v>
      </c>
      <c r="I1031">
        <f ca="1">VLOOKUP(D1031,PRC!$A$2:$B$21,2,0)*E1031</f>
        <v>1000000</v>
      </c>
      <c r="J1031">
        <f t="shared" ca="1" si="570"/>
        <v>909996</v>
      </c>
      <c r="K1031">
        <f ca="1">VLOOKUP(D1031,PRC!$A$1:$C$21,3,0)*E1031</f>
        <v>590000</v>
      </c>
      <c r="L1031">
        <f t="shared" ca="1" si="571"/>
        <v>130000</v>
      </c>
      <c r="M1031">
        <f t="shared" ca="1" si="572"/>
        <v>40000</v>
      </c>
      <c r="N1031">
        <f t="shared" ca="1" si="573"/>
        <v>40000</v>
      </c>
      <c r="O1031">
        <f t="shared" ca="1" si="574"/>
        <v>130000</v>
      </c>
      <c r="P1031">
        <f t="shared" ca="1" si="596"/>
        <v>-20004</v>
      </c>
      <c r="Q1031">
        <f ca="1">IF(P1031&gt;0,1,0)</f>
        <v>0</v>
      </c>
      <c r="R1031">
        <f t="shared" ca="1" si="576"/>
        <v>9</v>
      </c>
      <c r="S1031">
        <f t="shared" ca="1" si="577"/>
        <v>13</v>
      </c>
      <c r="T1031">
        <f t="shared" ca="1" si="578"/>
        <v>4</v>
      </c>
      <c r="U1031">
        <f t="shared" ca="1" si="579"/>
        <v>4</v>
      </c>
      <c r="V1031">
        <f t="shared" ca="1" si="580"/>
        <v>13</v>
      </c>
      <c r="X1031">
        <f t="shared" si="583"/>
        <v>1031</v>
      </c>
      <c r="Y1031">
        <f t="shared" si="584"/>
        <v>1002</v>
      </c>
      <c r="Z1031">
        <f t="shared" si="585"/>
        <v>1003</v>
      </c>
      <c r="AA1031">
        <f t="shared" si="581"/>
        <v>1101</v>
      </c>
      <c r="AB1031">
        <f t="shared" si="598"/>
        <v>100</v>
      </c>
      <c r="AM1031" t="str">
        <f t="shared" si="599"/>
        <v>201902SS</v>
      </c>
      <c r="AN1031">
        <f t="shared" ca="1" si="586"/>
        <v>9.0003999999999973</v>
      </c>
      <c r="AO1031">
        <f t="shared" ca="1" si="587"/>
        <v>13</v>
      </c>
      <c r="AP1031">
        <f t="shared" ca="1" si="524"/>
        <v>4</v>
      </c>
      <c r="AQ1031">
        <f t="shared" ca="1" si="525"/>
        <v>4</v>
      </c>
      <c r="AR1031">
        <f t="shared" ca="1" si="526"/>
        <v>13</v>
      </c>
      <c r="AS1031">
        <f ca="1">P1031/J1031</f>
        <v>-2.1982514208853665E-2</v>
      </c>
    </row>
    <row r="1032" spans="1:45" x14ac:dyDescent="0.4">
      <c r="A1032">
        <f t="shared" si="597"/>
        <v>201902</v>
      </c>
      <c r="B1032" t="s">
        <v>86</v>
      </c>
      <c r="C1032" t="s">
        <v>31</v>
      </c>
      <c r="D1032" t="str">
        <f t="shared" ca="1" si="582"/>
        <v>I112</v>
      </c>
      <c r="E1032">
        <f t="shared" ca="1" si="566"/>
        <v>36</v>
      </c>
      <c r="F1032">
        <f t="shared" ca="1" si="567"/>
        <v>16</v>
      </c>
      <c r="G1032" t="str">
        <f t="shared" ca="1" si="568"/>
        <v>S10</v>
      </c>
      <c r="H1032" t="str">
        <f t="shared" ca="1" si="569"/>
        <v>S104</v>
      </c>
      <c r="I1032">
        <f ca="1">VLOOKUP(D1032,PRC!$A$2:$B$21,2,0)*E1032</f>
        <v>2340000</v>
      </c>
      <c r="J1032">
        <f t="shared" ca="1" si="570"/>
        <v>2105996</v>
      </c>
      <c r="K1032">
        <f ca="1">VLOOKUP(D1032,PRC!$A$1:$C$21,3,0)*E1032</f>
        <v>1170000</v>
      </c>
      <c r="L1032">
        <f t="shared" ca="1" si="571"/>
        <v>304000</v>
      </c>
      <c r="M1032">
        <f t="shared" ca="1" si="572"/>
        <v>70000</v>
      </c>
      <c r="N1032">
        <f t="shared" ca="1" si="573"/>
        <v>117000</v>
      </c>
      <c r="O1032">
        <f t="shared" ca="1" si="574"/>
        <v>257000</v>
      </c>
      <c r="P1032">
        <f t="shared" ca="1" si="596"/>
        <v>187996</v>
      </c>
      <c r="Q1032">
        <f ca="1">IF(P1032&gt;0,1,0)</f>
        <v>1</v>
      </c>
      <c r="R1032">
        <f t="shared" ca="1" si="576"/>
        <v>10</v>
      </c>
      <c r="S1032">
        <f t="shared" ca="1" si="577"/>
        <v>13</v>
      </c>
      <c r="T1032">
        <f t="shared" ca="1" si="578"/>
        <v>3</v>
      </c>
      <c r="U1032">
        <f t="shared" ca="1" si="579"/>
        <v>5</v>
      </c>
      <c r="V1032">
        <f t="shared" ca="1" si="580"/>
        <v>11</v>
      </c>
      <c r="X1032">
        <f t="shared" si="583"/>
        <v>1032</v>
      </c>
      <c r="Y1032">
        <f t="shared" si="584"/>
        <v>1002</v>
      </c>
      <c r="Z1032">
        <f t="shared" si="585"/>
        <v>1003</v>
      </c>
      <c r="AA1032">
        <f t="shared" si="581"/>
        <v>1101</v>
      </c>
      <c r="AB1032">
        <f t="shared" si="598"/>
        <v>100</v>
      </c>
      <c r="AM1032" t="str">
        <f t="shared" si="599"/>
        <v>201902SS</v>
      </c>
      <c r="AN1032">
        <f t="shared" ca="1" si="586"/>
        <v>10.000170940170939</v>
      </c>
      <c r="AO1032">
        <f t="shared" ca="1" si="587"/>
        <v>12.991452991452993</v>
      </c>
      <c r="AP1032">
        <f t="shared" ref="AP1032:AP1095" ca="1" si="600">M1032/$I1032*100</f>
        <v>2.9914529914529915</v>
      </c>
      <c r="AQ1032">
        <f t="shared" ref="AQ1032:AQ1095" ca="1" si="601">N1032/$I1032*100</f>
        <v>5</v>
      </c>
      <c r="AR1032">
        <f t="shared" ref="AR1032:AR1095" ca="1" si="602">O1032/$I1032*100</f>
        <v>10.982905982905983</v>
      </c>
      <c r="AS1032">
        <f ca="1">P1032/J1032</f>
        <v>8.9267026148197814E-2</v>
      </c>
    </row>
    <row r="1033" spans="1:45" x14ac:dyDescent="0.4">
      <c r="A1033">
        <f t="shared" si="597"/>
        <v>201902</v>
      </c>
      <c r="B1033" t="s">
        <v>87</v>
      </c>
      <c r="C1033" t="s">
        <v>31</v>
      </c>
      <c r="D1033" t="str">
        <f t="shared" ca="1" si="582"/>
        <v>I120</v>
      </c>
      <c r="E1033">
        <f t="shared" ca="1" si="566"/>
        <v>71</v>
      </c>
      <c r="F1033">
        <f t="shared" ca="1" si="567"/>
        <v>18</v>
      </c>
      <c r="G1033" t="str">
        <f t="shared" ca="1" si="568"/>
        <v>S11</v>
      </c>
      <c r="H1033" t="str">
        <f t="shared" ca="1" si="569"/>
        <v>S114</v>
      </c>
      <c r="I1033">
        <f ca="1">VLOOKUP(D1033,PRC!$A$2:$B$21,2,0)*E1033</f>
        <v>305300000</v>
      </c>
      <c r="J1033">
        <f t="shared" ca="1" si="570"/>
        <v>268663996</v>
      </c>
      <c r="K1033">
        <f ca="1">VLOOKUP(D1033,PRC!$A$1:$C$21,3,0)*E1033</f>
        <v>137385000</v>
      </c>
      <c r="L1033">
        <f t="shared" ca="1" si="571"/>
        <v>36636000</v>
      </c>
      <c r="M1033">
        <f t="shared" ca="1" si="572"/>
        <v>12212000</v>
      </c>
      <c r="N1033">
        <f t="shared" ca="1" si="573"/>
        <v>12212000</v>
      </c>
      <c r="O1033">
        <f t="shared" ca="1" si="574"/>
        <v>39689000</v>
      </c>
      <c r="P1033">
        <f t="shared" ca="1" si="596"/>
        <v>30529996</v>
      </c>
      <c r="Q1033">
        <f ca="1">IF(P1033&gt;0,1,0)</f>
        <v>1</v>
      </c>
      <c r="R1033">
        <f t="shared" ca="1" si="576"/>
        <v>12</v>
      </c>
      <c r="S1033">
        <f t="shared" ca="1" si="577"/>
        <v>12</v>
      </c>
      <c r="T1033">
        <f t="shared" ca="1" si="578"/>
        <v>4</v>
      </c>
      <c r="U1033">
        <f t="shared" ca="1" si="579"/>
        <v>4</v>
      </c>
      <c r="V1033">
        <f t="shared" ca="1" si="580"/>
        <v>13</v>
      </c>
      <c r="X1033">
        <f t="shared" si="583"/>
        <v>1033</v>
      </c>
      <c r="Y1033">
        <f t="shared" si="584"/>
        <v>1002</v>
      </c>
      <c r="Z1033">
        <f t="shared" si="585"/>
        <v>1003</v>
      </c>
      <c r="AA1033">
        <f t="shared" si="581"/>
        <v>1101</v>
      </c>
      <c r="AB1033">
        <f t="shared" si="598"/>
        <v>100</v>
      </c>
      <c r="AM1033" t="str">
        <f t="shared" si="599"/>
        <v>201902SS</v>
      </c>
      <c r="AN1033">
        <f t="shared" ca="1" si="586"/>
        <v>12.000001310186704</v>
      </c>
      <c r="AO1033">
        <f t="shared" ca="1" si="587"/>
        <v>12</v>
      </c>
      <c r="AP1033">
        <f t="shared" ca="1" si="600"/>
        <v>4</v>
      </c>
      <c r="AQ1033">
        <f t="shared" ca="1" si="601"/>
        <v>4</v>
      </c>
      <c r="AR1033">
        <f t="shared" ca="1" si="602"/>
        <v>13</v>
      </c>
      <c r="AS1033">
        <f ca="1">P1033/J1033</f>
        <v>0.11363635043975152</v>
      </c>
    </row>
    <row r="1034" spans="1:45" x14ac:dyDescent="0.4">
      <c r="A1034">
        <f t="shared" si="597"/>
        <v>201902</v>
      </c>
      <c r="B1034" t="s">
        <v>88</v>
      </c>
      <c r="C1034" t="s">
        <v>31</v>
      </c>
      <c r="D1034" t="str">
        <f t="shared" ca="1" si="582"/>
        <v>I105</v>
      </c>
      <c r="E1034">
        <f t="shared" ca="1" si="566"/>
        <v>62</v>
      </c>
      <c r="F1034">
        <f t="shared" ca="1" si="567"/>
        <v>8</v>
      </c>
      <c r="G1034" t="str">
        <f t="shared" ca="1" si="568"/>
        <v>S11</v>
      </c>
      <c r="H1034" t="str">
        <f t="shared" ca="1" si="569"/>
        <v>S111</v>
      </c>
      <c r="I1034">
        <f ca="1">VLOOKUP(D1034,PRC!$A$2:$B$21,2,0)*E1034</f>
        <v>6200000</v>
      </c>
      <c r="J1034">
        <f t="shared" ca="1" si="570"/>
        <v>5455996</v>
      </c>
      <c r="K1034">
        <f ca="1">VLOOKUP(D1034,PRC!$A$1:$C$21,3,0)*E1034</f>
        <v>3658000</v>
      </c>
      <c r="L1034">
        <f t="shared" ca="1" si="571"/>
        <v>620000</v>
      </c>
      <c r="M1034">
        <f t="shared" ca="1" si="572"/>
        <v>310000</v>
      </c>
      <c r="N1034">
        <f t="shared" ca="1" si="573"/>
        <v>186000</v>
      </c>
      <c r="O1034">
        <f t="shared" ca="1" si="574"/>
        <v>930000</v>
      </c>
      <c r="P1034">
        <f t="shared" ca="1" si="596"/>
        <v>-248004</v>
      </c>
      <c r="Q1034">
        <f ca="1">IF(P1034&gt;0,1,0)</f>
        <v>0</v>
      </c>
      <c r="R1034">
        <f t="shared" ca="1" si="576"/>
        <v>12</v>
      </c>
      <c r="S1034">
        <f t="shared" ca="1" si="577"/>
        <v>10</v>
      </c>
      <c r="T1034">
        <f t="shared" ca="1" si="578"/>
        <v>5</v>
      </c>
      <c r="U1034">
        <f t="shared" ca="1" si="579"/>
        <v>3</v>
      </c>
      <c r="V1034">
        <f t="shared" ca="1" si="580"/>
        <v>15</v>
      </c>
      <c r="X1034">
        <f t="shared" si="583"/>
        <v>1034</v>
      </c>
      <c r="Y1034">
        <f t="shared" si="584"/>
        <v>1002</v>
      </c>
      <c r="Z1034">
        <f t="shared" si="585"/>
        <v>1003</v>
      </c>
      <c r="AA1034">
        <f t="shared" si="581"/>
        <v>1101</v>
      </c>
      <c r="AB1034">
        <f t="shared" si="598"/>
        <v>100</v>
      </c>
      <c r="AM1034" t="str">
        <f t="shared" si="599"/>
        <v>201902SS</v>
      </c>
      <c r="AN1034">
        <f t="shared" ca="1" si="586"/>
        <v>12.000064516129028</v>
      </c>
      <c r="AO1034">
        <f t="shared" ca="1" si="587"/>
        <v>10</v>
      </c>
      <c r="AP1034">
        <f t="shared" ca="1" si="600"/>
        <v>5</v>
      </c>
      <c r="AQ1034">
        <f t="shared" ca="1" si="601"/>
        <v>3</v>
      </c>
      <c r="AR1034">
        <f t="shared" ca="1" si="602"/>
        <v>15</v>
      </c>
      <c r="AS1034">
        <f ca="1">P1034/J1034</f>
        <v>-4.5455311917384104E-2</v>
      </c>
    </row>
    <row r="1035" spans="1:45" x14ac:dyDescent="0.4">
      <c r="A1035">
        <f t="shared" si="597"/>
        <v>201902</v>
      </c>
      <c r="B1035" t="s">
        <v>89</v>
      </c>
      <c r="C1035" t="s">
        <v>31</v>
      </c>
      <c r="D1035" t="str">
        <f t="shared" ca="1" si="582"/>
        <v>I118</v>
      </c>
      <c r="E1035">
        <f t="shared" ca="1" si="566"/>
        <v>32</v>
      </c>
      <c r="F1035">
        <f t="shared" ca="1" si="567"/>
        <v>15</v>
      </c>
      <c r="G1035" t="str">
        <f t="shared" ca="1" si="568"/>
        <v>S10</v>
      </c>
      <c r="H1035" t="str">
        <f t="shared" ca="1" si="569"/>
        <v>S103</v>
      </c>
      <c r="I1035">
        <f ca="1">VLOOKUP(D1035,PRC!$A$2:$B$21,2,0)*E1035</f>
        <v>16960000</v>
      </c>
      <c r="J1035">
        <f t="shared" ca="1" si="570"/>
        <v>15433596</v>
      </c>
      <c r="K1035">
        <f ca="1">VLOOKUP(D1035,PRC!$A$1:$C$21,3,0)*E1035</f>
        <v>7123200</v>
      </c>
      <c r="L1035">
        <f t="shared" ca="1" si="571"/>
        <v>2205000</v>
      </c>
      <c r="M1035">
        <f t="shared" ca="1" si="572"/>
        <v>848000</v>
      </c>
      <c r="N1035">
        <f t="shared" ca="1" si="573"/>
        <v>509000</v>
      </c>
      <c r="O1035">
        <f t="shared" ca="1" si="574"/>
        <v>2035000</v>
      </c>
      <c r="P1035">
        <f t="shared" ca="1" si="596"/>
        <v>2713396</v>
      </c>
      <c r="Q1035">
        <f ca="1">IF(P1035&gt;0,1,0)</f>
        <v>1</v>
      </c>
      <c r="R1035">
        <f t="shared" ca="1" si="576"/>
        <v>9</v>
      </c>
      <c r="S1035">
        <f t="shared" ca="1" si="577"/>
        <v>13</v>
      </c>
      <c r="T1035">
        <f t="shared" ca="1" si="578"/>
        <v>5</v>
      </c>
      <c r="U1035">
        <f t="shared" ca="1" si="579"/>
        <v>3</v>
      </c>
      <c r="V1035">
        <f t="shared" ca="1" si="580"/>
        <v>12</v>
      </c>
      <c r="X1035">
        <f t="shared" si="583"/>
        <v>1035</v>
      </c>
      <c r="Y1035">
        <f t="shared" si="584"/>
        <v>1002</v>
      </c>
      <c r="Z1035">
        <f t="shared" si="585"/>
        <v>1003</v>
      </c>
      <c r="AA1035">
        <f t="shared" si="581"/>
        <v>1101</v>
      </c>
      <c r="AB1035">
        <f t="shared" si="598"/>
        <v>100</v>
      </c>
      <c r="AM1035" t="str">
        <f t="shared" si="599"/>
        <v>201902SS</v>
      </c>
      <c r="AN1035">
        <f t="shared" ca="1" si="586"/>
        <v>9.0000235849056587</v>
      </c>
      <c r="AO1035">
        <f t="shared" ca="1" si="587"/>
        <v>13.001179245283017</v>
      </c>
      <c r="AP1035">
        <f t="shared" ca="1" si="600"/>
        <v>5</v>
      </c>
      <c r="AQ1035">
        <f t="shared" ca="1" si="601"/>
        <v>3.0011792452830188</v>
      </c>
      <c r="AR1035">
        <f t="shared" ca="1" si="602"/>
        <v>11.998820754716981</v>
      </c>
      <c r="AS1035">
        <f ca="1">P1035/J1035</f>
        <v>0.17581100347579398</v>
      </c>
    </row>
    <row r="1036" spans="1:45" x14ac:dyDescent="0.4">
      <c r="A1036">
        <f t="shared" si="597"/>
        <v>201902</v>
      </c>
      <c r="B1036" t="s">
        <v>90</v>
      </c>
      <c r="C1036" t="s">
        <v>31</v>
      </c>
      <c r="D1036" t="str">
        <f t="shared" ca="1" si="582"/>
        <v>I112</v>
      </c>
      <c r="E1036">
        <f t="shared" ca="1" si="566"/>
        <v>49</v>
      </c>
      <c r="F1036">
        <f t="shared" ca="1" si="567"/>
        <v>16</v>
      </c>
      <c r="G1036" t="str">
        <f t="shared" ca="1" si="568"/>
        <v>S10</v>
      </c>
      <c r="H1036" t="str">
        <f t="shared" ca="1" si="569"/>
        <v>S101</v>
      </c>
      <c r="I1036">
        <f ca="1">VLOOKUP(D1036,PRC!$A$2:$B$21,2,0)*E1036</f>
        <v>3185000</v>
      </c>
      <c r="J1036">
        <f t="shared" ca="1" si="570"/>
        <v>2707246</v>
      </c>
      <c r="K1036">
        <f ca="1">VLOOKUP(D1036,PRC!$A$1:$C$21,3,0)*E1036</f>
        <v>1592500</v>
      </c>
      <c r="L1036">
        <f t="shared" ca="1" si="571"/>
        <v>414000</v>
      </c>
      <c r="M1036">
        <f t="shared" ca="1" si="572"/>
        <v>127000</v>
      </c>
      <c r="N1036">
        <f t="shared" ca="1" si="573"/>
        <v>127000</v>
      </c>
      <c r="O1036">
        <f t="shared" ca="1" si="574"/>
        <v>319000</v>
      </c>
      <c r="P1036">
        <f t="shared" ca="1" si="596"/>
        <v>127746</v>
      </c>
      <c r="Q1036">
        <f ca="1">IF(P1036&gt;0,1,0)</f>
        <v>1</v>
      </c>
      <c r="R1036">
        <f t="shared" ca="1" si="576"/>
        <v>15</v>
      </c>
      <c r="S1036">
        <f t="shared" ca="1" si="577"/>
        <v>13</v>
      </c>
      <c r="T1036">
        <f t="shared" ca="1" si="578"/>
        <v>4</v>
      </c>
      <c r="U1036">
        <f t="shared" ca="1" si="579"/>
        <v>4</v>
      </c>
      <c r="V1036">
        <f t="shared" ca="1" si="580"/>
        <v>10</v>
      </c>
      <c r="X1036">
        <f t="shared" si="583"/>
        <v>1036</v>
      </c>
      <c r="Y1036">
        <f t="shared" si="584"/>
        <v>1002</v>
      </c>
      <c r="Z1036">
        <f t="shared" si="585"/>
        <v>1003</v>
      </c>
      <c r="AA1036">
        <f t="shared" si="581"/>
        <v>1101</v>
      </c>
      <c r="AB1036">
        <f t="shared" si="598"/>
        <v>100</v>
      </c>
      <c r="AM1036" t="str">
        <f t="shared" si="599"/>
        <v>201902SS</v>
      </c>
      <c r="AN1036">
        <f t="shared" ca="1" si="586"/>
        <v>15.000125588697022</v>
      </c>
      <c r="AO1036">
        <f t="shared" ca="1" si="587"/>
        <v>12.998430141287285</v>
      </c>
      <c r="AP1036">
        <f t="shared" ca="1" si="600"/>
        <v>3.9874411302982735</v>
      </c>
      <c r="AQ1036">
        <f t="shared" ca="1" si="601"/>
        <v>3.9874411302982735</v>
      </c>
      <c r="AR1036">
        <f t="shared" ca="1" si="602"/>
        <v>10.015698587127158</v>
      </c>
      <c r="AS1036">
        <f ca="1">P1036/J1036</f>
        <v>4.7186698216563995E-2</v>
      </c>
    </row>
    <row r="1037" spans="1:45" x14ac:dyDescent="0.4">
      <c r="A1037">
        <f t="shared" si="597"/>
        <v>201902</v>
      </c>
      <c r="B1037" t="s">
        <v>91</v>
      </c>
      <c r="C1037" t="s">
        <v>31</v>
      </c>
      <c r="D1037" t="str">
        <f t="shared" ca="1" si="582"/>
        <v>I108</v>
      </c>
      <c r="E1037">
        <f t="shared" ca="1" si="566"/>
        <v>10</v>
      </c>
      <c r="F1037">
        <f t="shared" ca="1" si="567"/>
        <v>15</v>
      </c>
      <c r="G1037" t="str">
        <f t="shared" ca="1" si="568"/>
        <v>S11</v>
      </c>
      <c r="H1037" t="str">
        <f t="shared" ca="1" si="569"/>
        <v>S115</v>
      </c>
      <c r="I1037">
        <f ca="1">VLOOKUP(D1037,PRC!$A$2:$B$21,2,0)*E1037</f>
        <v>400000</v>
      </c>
      <c r="J1037">
        <f t="shared" ca="1" si="570"/>
        <v>343996</v>
      </c>
      <c r="K1037">
        <f ca="1">VLOOKUP(D1037,PRC!$A$1:$C$21,3,0)*E1037</f>
        <v>184000</v>
      </c>
      <c r="L1037">
        <f t="shared" ca="1" si="571"/>
        <v>44000</v>
      </c>
      <c r="M1037">
        <f t="shared" ca="1" si="572"/>
        <v>20000</v>
      </c>
      <c r="N1037">
        <f t="shared" ca="1" si="573"/>
        <v>12000</v>
      </c>
      <c r="O1037">
        <f t="shared" ca="1" si="574"/>
        <v>44000</v>
      </c>
      <c r="P1037">
        <f t="shared" ca="1" si="596"/>
        <v>39996</v>
      </c>
      <c r="Q1037">
        <f ca="1">IF(P1037&gt;0,1,0)</f>
        <v>1</v>
      </c>
      <c r="R1037">
        <f t="shared" ca="1" si="576"/>
        <v>14</v>
      </c>
      <c r="S1037">
        <f t="shared" ca="1" si="577"/>
        <v>11</v>
      </c>
      <c r="T1037">
        <f t="shared" ca="1" si="578"/>
        <v>5</v>
      </c>
      <c r="U1037">
        <f t="shared" ca="1" si="579"/>
        <v>3</v>
      </c>
      <c r="V1037">
        <f t="shared" ca="1" si="580"/>
        <v>11</v>
      </c>
      <c r="X1037">
        <f t="shared" si="583"/>
        <v>1037</v>
      </c>
      <c r="Y1037">
        <f t="shared" si="584"/>
        <v>1002</v>
      </c>
      <c r="Z1037">
        <f t="shared" si="585"/>
        <v>1003</v>
      </c>
      <c r="AA1037">
        <f t="shared" si="581"/>
        <v>1101</v>
      </c>
      <c r="AB1037">
        <f t="shared" si="598"/>
        <v>100</v>
      </c>
      <c r="AM1037" t="str">
        <f t="shared" si="599"/>
        <v>201902SS</v>
      </c>
      <c r="AN1037">
        <f t="shared" ca="1" si="586"/>
        <v>14.000999999999998</v>
      </c>
      <c r="AO1037">
        <f t="shared" ca="1" si="587"/>
        <v>11</v>
      </c>
      <c r="AP1037">
        <f t="shared" ca="1" si="600"/>
        <v>5</v>
      </c>
      <c r="AQ1037">
        <f t="shared" ca="1" si="601"/>
        <v>3</v>
      </c>
      <c r="AR1037">
        <f t="shared" ca="1" si="602"/>
        <v>11</v>
      </c>
      <c r="AS1037">
        <f ca="1">P1037/J1037</f>
        <v>0.11626879382318399</v>
      </c>
    </row>
    <row r="1038" spans="1:45" x14ac:dyDescent="0.4">
      <c r="A1038">
        <f t="shared" si="597"/>
        <v>201902</v>
      </c>
      <c r="B1038" t="s">
        <v>92</v>
      </c>
      <c r="C1038" t="s">
        <v>31</v>
      </c>
      <c r="D1038" t="str">
        <f t="shared" ca="1" si="582"/>
        <v>I103</v>
      </c>
      <c r="E1038">
        <f t="shared" ca="1" si="566"/>
        <v>59</v>
      </c>
      <c r="F1038">
        <f t="shared" ca="1" si="567"/>
        <v>15</v>
      </c>
      <c r="G1038" t="str">
        <f t="shared" ca="1" si="568"/>
        <v>S10</v>
      </c>
      <c r="H1038" t="str">
        <f t="shared" ca="1" si="569"/>
        <v>S108</v>
      </c>
      <c r="I1038">
        <f ca="1">VLOOKUP(D1038,PRC!$A$2:$B$21,2,0)*E1038</f>
        <v>2950000</v>
      </c>
      <c r="J1038">
        <f t="shared" ca="1" si="570"/>
        <v>2418996</v>
      </c>
      <c r="K1038">
        <f ca="1">VLOOKUP(D1038,PRC!$A$1:$C$21,3,0)*E1038</f>
        <v>1681500</v>
      </c>
      <c r="L1038">
        <f t="shared" ca="1" si="571"/>
        <v>354000</v>
      </c>
      <c r="M1038">
        <f t="shared" ca="1" si="572"/>
        <v>118000</v>
      </c>
      <c r="N1038">
        <f t="shared" ca="1" si="573"/>
        <v>89000</v>
      </c>
      <c r="O1038">
        <f t="shared" ca="1" si="574"/>
        <v>295000</v>
      </c>
      <c r="P1038">
        <f t="shared" ca="1" si="596"/>
        <v>-118504</v>
      </c>
      <c r="Q1038">
        <f ca="1">IF(P1038&gt;0,1,0)</f>
        <v>0</v>
      </c>
      <c r="R1038">
        <f t="shared" ca="1" si="576"/>
        <v>18</v>
      </c>
      <c r="S1038">
        <f t="shared" ca="1" si="577"/>
        <v>12</v>
      </c>
      <c r="T1038">
        <f t="shared" ca="1" si="578"/>
        <v>4</v>
      </c>
      <c r="U1038">
        <f t="shared" ca="1" si="579"/>
        <v>3</v>
      </c>
      <c r="V1038">
        <f t="shared" ca="1" si="580"/>
        <v>10</v>
      </c>
      <c r="X1038">
        <f t="shared" si="583"/>
        <v>1038</v>
      </c>
      <c r="Y1038">
        <f t="shared" si="584"/>
        <v>1002</v>
      </c>
      <c r="Z1038">
        <f t="shared" si="585"/>
        <v>1003</v>
      </c>
      <c r="AA1038">
        <f t="shared" si="581"/>
        <v>1101</v>
      </c>
      <c r="AB1038">
        <f t="shared" si="598"/>
        <v>100</v>
      </c>
      <c r="AM1038" t="str">
        <f t="shared" si="599"/>
        <v>201902SS</v>
      </c>
      <c r="AN1038">
        <f t="shared" ca="1" si="586"/>
        <v>18.000135593220335</v>
      </c>
      <c r="AO1038">
        <f t="shared" ca="1" si="587"/>
        <v>12</v>
      </c>
      <c r="AP1038">
        <f t="shared" ca="1" si="600"/>
        <v>4</v>
      </c>
      <c r="AQ1038">
        <f t="shared" ca="1" si="601"/>
        <v>3.0169491525423728</v>
      </c>
      <c r="AR1038">
        <f t="shared" ca="1" si="602"/>
        <v>10</v>
      </c>
      <c r="AS1038">
        <f ca="1">P1038/J1038</f>
        <v>-4.8988919369854271E-2</v>
      </c>
    </row>
    <row r="1039" spans="1:45" x14ac:dyDescent="0.4">
      <c r="A1039">
        <f t="shared" si="597"/>
        <v>201902</v>
      </c>
      <c r="B1039" t="s">
        <v>93</v>
      </c>
      <c r="C1039" t="s">
        <v>31</v>
      </c>
      <c r="D1039" t="str">
        <f t="shared" ca="1" si="582"/>
        <v>I119</v>
      </c>
      <c r="E1039">
        <f t="shared" ca="1" si="566"/>
        <v>42</v>
      </c>
      <c r="F1039">
        <f t="shared" ca="1" si="567"/>
        <v>18</v>
      </c>
      <c r="G1039" t="str">
        <f t="shared" ca="1" si="568"/>
        <v>S10</v>
      </c>
      <c r="H1039" t="str">
        <f t="shared" ca="1" si="569"/>
        <v>S104</v>
      </c>
      <c r="I1039">
        <f ca="1">VLOOKUP(D1039,PRC!$A$2:$B$21,2,0)*E1039</f>
        <v>3990000</v>
      </c>
      <c r="J1039">
        <f t="shared" ca="1" si="570"/>
        <v>3271796.0000000005</v>
      </c>
      <c r="K1039">
        <f ca="1">VLOOKUP(D1039,PRC!$A$1:$C$21,3,0)*E1039</f>
        <v>1915200</v>
      </c>
      <c r="L1039">
        <f t="shared" ca="1" si="571"/>
        <v>479000</v>
      </c>
      <c r="M1039">
        <f t="shared" ca="1" si="572"/>
        <v>120000</v>
      </c>
      <c r="N1039">
        <f t="shared" ca="1" si="573"/>
        <v>160000</v>
      </c>
      <c r="O1039">
        <f t="shared" ca="1" si="574"/>
        <v>439000</v>
      </c>
      <c r="P1039">
        <f t="shared" ca="1" si="596"/>
        <v>158596.00000000047</v>
      </c>
      <c r="Q1039">
        <f ca="1">IF(P1039&gt;0,1,0)</f>
        <v>1</v>
      </c>
      <c r="R1039">
        <f t="shared" ca="1" si="576"/>
        <v>18</v>
      </c>
      <c r="S1039">
        <f t="shared" ca="1" si="577"/>
        <v>12</v>
      </c>
      <c r="T1039">
        <f t="shared" ca="1" si="578"/>
        <v>3</v>
      </c>
      <c r="U1039">
        <f t="shared" ca="1" si="579"/>
        <v>4</v>
      </c>
      <c r="V1039">
        <f t="shared" ca="1" si="580"/>
        <v>11</v>
      </c>
      <c r="X1039">
        <f t="shared" si="583"/>
        <v>1039</v>
      </c>
      <c r="Y1039">
        <f t="shared" si="584"/>
        <v>1002</v>
      </c>
      <c r="Z1039">
        <f t="shared" si="585"/>
        <v>1003</v>
      </c>
      <c r="AA1039">
        <f t="shared" si="581"/>
        <v>1101</v>
      </c>
      <c r="AB1039">
        <f t="shared" si="598"/>
        <v>100</v>
      </c>
      <c r="AM1039" t="str">
        <f t="shared" si="599"/>
        <v>201902SS</v>
      </c>
      <c r="AN1039">
        <f t="shared" ca="1" si="586"/>
        <v>18.000100250626549</v>
      </c>
      <c r="AO1039">
        <f t="shared" ca="1" si="587"/>
        <v>12.005012531328321</v>
      </c>
      <c r="AP1039">
        <f t="shared" ca="1" si="600"/>
        <v>3.007518796992481</v>
      </c>
      <c r="AQ1039">
        <f t="shared" ca="1" si="601"/>
        <v>4.0100250626566414</v>
      </c>
      <c r="AR1039">
        <f t="shared" ca="1" si="602"/>
        <v>11.002506265664161</v>
      </c>
      <c r="AS1039">
        <f ca="1">P1039/J1039</f>
        <v>4.8473682344498385E-2</v>
      </c>
    </row>
    <row r="1040" spans="1:45" x14ac:dyDescent="0.4">
      <c r="A1040">
        <f t="shared" si="597"/>
        <v>201902</v>
      </c>
      <c r="B1040" t="s">
        <v>94</v>
      </c>
      <c r="C1040" t="s">
        <v>31</v>
      </c>
      <c r="D1040" t="str">
        <f t="shared" ca="1" si="582"/>
        <v>I108</v>
      </c>
      <c r="E1040">
        <f t="shared" ca="1" si="566"/>
        <v>25</v>
      </c>
      <c r="F1040">
        <f t="shared" ca="1" si="567"/>
        <v>12</v>
      </c>
      <c r="G1040" t="str">
        <f t="shared" ca="1" si="568"/>
        <v>S11</v>
      </c>
      <c r="H1040" t="str">
        <f t="shared" ca="1" si="569"/>
        <v>S118</v>
      </c>
      <c r="I1040">
        <f ca="1">VLOOKUP(D1040,PRC!$A$2:$B$21,2,0)*E1040</f>
        <v>1000000</v>
      </c>
      <c r="J1040">
        <f t="shared" ca="1" si="570"/>
        <v>869996</v>
      </c>
      <c r="K1040">
        <f ca="1">VLOOKUP(D1040,PRC!$A$1:$C$21,3,0)*E1040</f>
        <v>460000</v>
      </c>
      <c r="L1040">
        <f t="shared" ca="1" si="571"/>
        <v>130000</v>
      </c>
      <c r="M1040">
        <f t="shared" ca="1" si="572"/>
        <v>50000</v>
      </c>
      <c r="N1040">
        <f t="shared" ca="1" si="573"/>
        <v>40000</v>
      </c>
      <c r="O1040">
        <f t="shared" ca="1" si="574"/>
        <v>130000</v>
      </c>
      <c r="P1040">
        <f t="shared" ca="1" si="596"/>
        <v>59996</v>
      </c>
      <c r="Q1040">
        <f ca="1">IF(P1040&gt;0,1,0)</f>
        <v>1</v>
      </c>
      <c r="R1040">
        <f t="shared" ca="1" si="576"/>
        <v>13</v>
      </c>
      <c r="S1040">
        <f t="shared" ca="1" si="577"/>
        <v>13</v>
      </c>
      <c r="T1040">
        <f t="shared" ca="1" si="578"/>
        <v>5</v>
      </c>
      <c r="U1040">
        <f t="shared" ca="1" si="579"/>
        <v>4</v>
      </c>
      <c r="V1040">
        <f t="shared" ca="1" si="580"/>
        <v>13</v>
      </c>
      <c r="X1040">
        <f t="shared" si="583"/>
        <v>1040</v>
      </c>
      <c r="Y1040">
        <f t="shared" si="584"/>
        <v>1002</v>
      </c>
      <c r="Z1040">
        <f t="shared" si="585"/>
        <v>1003</v>
      </c>
      <c r="AA1040">
        <f t="shared" si="581"/>
        <v>1101</v>
      </c>
      <c r="AB1040">
        <f t="shared" si="598"/>
        <v>100</v>
      </c>
      <c r="AM1040" t="str">
        <f t="shared" si="599"/>
        <v>201902SS</v>
      </c>
      <c r="AN1040">
        <f t="shared" ca="1" si="586"/>
        <v>13.000400000000001</v>
      </c>
      <c r="AO1040">
        <f t="shared" ca="1" si="587"/>
        <v>13</v>
      </c>
      <c r="AP1040">
        <f t="shared" ca="1" si="600"/>
        <v>5</v>
      </c>
      <c r="AQ1040">
        <f t="shared" ca="1" si="601"/>
        <v>4</v>
      </c>
      <c r="AR1040">
        <f t="shared" ca="1" si="602"/>
        <v>13</v>
      </c>
      <c r="AS1040">
        <f ca="1">P1040/J1040</f>
        <v>6.8961236603386683E-2</v>
      </c>
    </row>
    <row r="1041" spans="1:45" x14ac:dyDescent="0.4">
      <c r="A1041">
        <f t="shared" si="597"/>
        <v>201902</v>
      </c>
      <c r="B1041" t="s">
        <v>95</v>
      </c>
      <c r="C1041" t="s">
        <v>31</v>
      </c>
      <c r="D1041" t="str">
        <f t="shared" ca="1" si="582"/>
        <v>I118</v>
      </c>
      <c r="E1041">
        <f t="shared" ca="1" si="566"/>
        <v>22</v>
      </c>
      <c r="F1041">
        <f t="shared" ca="1" si="567"/>
        <v>14</v>
      </c>
      <c r="G1041" t="str">
        <f t="shared" ca="1" si="568"/>
        <v>S10</v>
      </c>
      <c r="H1041" t="str">
        <f t="shared" ca="1" si="569"/>
        <v>S107</v>
      </c>
      <c r="I1041">
        <f ca="1">VLOOKUP(D1041,PRC!$A$2:$B$21,2,0)*E1041</f>
        <v>11660000</v>
      </c>
      <c r="J1041">
        <f t="shared" ca="1" si="570"/>
        <v>9794396</v>
      </c>
      <c r="K1041">
        <f ca="1">VLOOKUP(D1041,PRC!$A$1:$C$21,3,0)*E1041</f>
        <v>4897200</v>
      </c>
      <c r="L1041">
        <f t="shared" ca="1" si="571"/>
        <v>1283000</v>
      </c>
      <c r="M1041">
        <f t="shared" ca="1" si="572"/>
        <v>466000</v>
      </c>
      <c r="N1041">
        <f t="shared" ca="1" si="573"/>
        <v>350000</v>
      </c>
      <c r="O1041">
        <f t="shared" ca="1" si="574"/>
        <v>1283000</v>
      </c>
      <c r="P1041">
        <f t="shared" ca="1" si="596"/>
        <v>1515196</v>
      </c>
      <c r="Q1041">
        <f ca="1">IF(P1041&gt;0,1,0)</f>
        <v>1</v>
      </c>
      <c r="R1041">
        <f t="shared" ca="1" si="576"/>
        <v>16</v>
      </c>
      <c r="S1041">
        <f t="shared" ca="1" si="577"/>
        <v>11</v>
      </c>
      <c r="T1041">
        <f t="shared" ca="1" si="578"/>
        <v>4</v>
      </c>
      <c r="U1041">
        <f t="shared" ca="1" si="579"/>
        <v>3</v>
      </c>
      <c r="V1041">
        <f t="shared" ca="1" si="580"/>
        <v>11</v>
      </c>
      <c r="X1041">
        <f t="shared" si="583"/>
        <v>1041</v>
      </c>
      <c r="Y1041">
        <f t="shared" si="584"/>
        <v>1002</v>
      </c>
      <c r="Z1041">
        <f t="shared" si="585"/>
        <v>1003</v>
      </c>
      <c r="AA1041">
        <f t="shared" si="581"/>
        <v>1101</v>
      </c>
      <c r="AB1041">
        <f t="shared" si="598"/>
        <v>100</v>
      </c>
      <c r="AM1041" t="str">
        <f t="shared" si="599"/>
        <v>201902SS</v>
      </c>
      <c r="AN1041">
        <f t="shared" ca="1" si="586"/>
        <v>16.000034305317325</v>
      </c>
      <c r="AO1041">
        <f t="shared" ca="1" si="587"/>
        <v>11.003430531732418</v>
      </c>
      <c r="AP1041">
        <f t="shared" ca="1" si="600"/>
        <v>3.9965694682675816</v>
      </c>
      <c r="AQ1041">
        <f t="shared" ca="1" si="601"/>
        <v>3.0017152658662094</v>
      </c>
      <c r="AR1041">
        <f t="shared" ca="1" si="602"/>
        <v>11.003430531732418</v>
      </c>
      <c r="AS1041">
        <f ca="1">P1041/J1041</f>
        <v>0.15470030004913013</v>
      </c>
    </row>
    <row r="1042" spans="1:45" x14ac:dyDescent="0.4">
      <c r="A1042">
        <f t="shared" si="597"/>
        <v>201902</v>
      </c>
      <c r="B1042" t="s">
        <v>96</v>
      </c>
      <c r="C1042" t="s">
        <v>31</v>
      </c>
      <c r="D1042" t="str">
        <f t="shared" ca="1" si="582"/>
        <v>I105</v>
      </c>
      <c r="E1042">
        <f t="shared" ca="1" si="566"/>
        <v>44</v>
      </c>
      <c r="F1042">
        <f t="shared" ca="1" si="567"/>
        <v>9</v>
      </c>
      <c r="G1042" t="str">
        <f t="shared" ca="1" si="568"/>
        <v>S10</v>
      </c>
      <c r="H1042" t="str">
        <f t="shared" ca="1" si="569"/>
        <v>S107</v>
      </c>
      <c r="I1042">
        <f ca="1">VLOOKUP(D1042,PRC!$A$2:$B$21,2,0)*E1042</f>
        <v>4400000</v>
      </c>
      <c r="J1042">
        <f t="shared" ca="1" si="570"/>
        <v>3871996</v>
      </c>
      <c r="K1042">
        <f ca="1">VLOOKUP(D1042,PRC!$A$1:$C$21,3,0)*E1042</f>
        <v>2596000</v>
      </c>
      <c r="L1042">
        <f t="shared" ca="1" si="571"/>
        <v>440000</v>
      </c>
      <c r="M1042">
        <f t="shared" ca="1" si="572"/>
        <v>220000</v>
      </c>
      <c r="N1042">
        <f t="shared" ca="1" si="573"/>
        <v>132000</v>
      </c>
      <c r="O1042">
        <f t="shared" ca="1" si="574"/>
        <v>528000</v>
      </c>
      <c r="P1042">
        <f t="shared" ca="1" si="596"/>
        <v>-44004</v>
      </c>
      <c r="Q1042">
        <f ca="1">IF(P1042&gt;0,1,0)</f>
        <v>0</v>
      </c>
      <c r="R1042">
        <f t="shared" ca="1" si="576"/>
        <v>12</v>
      </c>
      <c r="S1042">
        <f t="shared" ca="1" si="577"/>
        <v>10</v>
      </c>
      <c r="T1042">
        <f t="shared" ca="1" si="578"/>
        <v>5</v>
      </c>
      <c r="U1042">
        <f t="shared" ca="1" si="579"/>
        <v>3</v>
      </c>
      <c r="V1042">
        <f t="shared" ca="1" si="580"/>
        <v>12</v>
      </c>
      <c r="X1042">
        <f t="shared" si="583"/>
        <v>1042</v>
      </c>
      <c r="Y1042">
        <f t="shared" si="584"/>
        <v>1002</v>
      </c>
      <c r="Z1042">
        <f t="shared" si="585"/>
        <v>1003</v>
      </c>
      <c r="AA1042">
        <f t="shared" si="581"/>
        <v>1101</v>
      </c>
      <c r="AB1042">
        <f t="shared" si="598"/>
        <v>100</v>
      </c>
      <c r="AM1042" t="str">
        <f t="shared" si="599"/>
        <v>201902SS</v>
      </c>
      <c r="AN1042">
        <f t="shared" ca="1" si="586"/>
        <v>12.000090909090911</v>
      </c>
      <c r="AO1042">
        <f t="shared" ca="1" si="587"/>
        <v>10</v>
      </c>
      <c r="AP1042">
        <f t="shared" ca="1" si="600"/>
        <v>5</v>
      </c>
      <c r="AQ1042">
        <f t="shared" ca="1" si="601"/>
        <v>3</v>
      </c>
      <c r="AR1042">
        <f t="shared" ca="1" si="602"/>
        <v>12</v>
      </c>
      <c r="AS1042">
        <f ca="1">P1042/J1042</f>
        <v>-1.1364681161860705E-2</v>
      </c>
    </row>
    <row r="1043" spans="1:45" x14ac:dyDescent="0.4">
      <c r="A1043">
        <f t="shared" si="597"/>
        <v>201902</v>
      </c>
      <c r="B1043" t="s">
        <v>97</v>
      </c>
      <c r="C1043" t="s">
        <v>31</v>
      </c>
      <c r="D1043" t="str">
        <f t="shared" ca="1" si="582"/>
        <v>I115</v>
      </c>
      <c r="E1043">
        <f t="shared" ca="1" si="566"/>
        <v>37</v>
      </c>
      <c r="F1043">
        <f t="shared" ca="1" si="567"/>
        <v>15</v>
      </c>
      <c r="G1043" t="str">
        <f t="shared" ca="1" si="568"/>
        <v>S11</v>
      </c>
      <c r="H1043" t="str">
        <f t="shared" ca="1" si="569"/>
        <v>S118</v>
      </c>
      <c r="I1043">
        <f ca="1">VLOOKUP(D1043,PRC!$A$2:$B$21,2,0)*E1043</f>
        <v>185000</v>
      </c>
      <c r="J1043">
        <f t="shared" ca="1" si="570"/>
        <v>166496</v>
      </c>
      <c r="K1043">
        <f ca="1">VLOOKUP(D1043,PRC!$A$1:$C$21,3,0)*E1043</f>
        <v>88800</v>
      </c>
      <c r="L1043">
        <f t="shared" ca="1" si="571"/>
        <v>20000</v>
      </c>
      <c r="M1043">
        <f t="shared" ca="1" si="572"/>
        <v>9000</v>
      </c>
      <c r="N1043">
        <f t="shared" ca="1" si="573"/>
        <v>9000</v>
      </c>
      <c r="O1043">
        <f t="shared" ca="1" si="574"/>
        <v>22000</v>
      </c>
      <c r="P1043">
        <f t="shared" ca="1" si="596"/>
        <v>17696</v>
      </c>
      <c r="Q1043">
        <f ca="1">IF(P1043&gt;0,1,0)</f>
        <v>1</v>
      </c>
      <c r="R1043">
        <f t="shared" ca="1" si="576"/>
        <v>10</v>
      </c>
      <c r="S1043">
        <f t="shared" ca="1" si="577"/>
        <v>11</v>
      </c>
      <c r="T1043">
        <f t="shared" ca="1" si="578"/>
        <v>5</v>
      </c>
      <c r="U1043">
        <f t="shared" ca="1" si="579"/>
        <v>5</v>
      </c>
      <c r="V1043">
        <f t="shared" ca="1" si="580"/>
        <v>12</v>
      </c>
      <c r="X1043">
        <f t="shared" si="583"/>
        <v>1043</v>
      </c>
      <c r="Y1043">
        <f t="shared" si="584"/>
        <v>1002</v>
      </c>
      <c r="Z1043">
        <f t="shared" si="585"/>
        <v>1003</v>
      </c>
      <c r="AA1043">
        <f t="shared" si="581"/>
        <v>1101</v>
      </c>
      <c r="AB1043">
        <f t="shared" si="598"/>
        <v>100</v>
      </c>
      <c r="AM1043" t="str">
        <f t="shared" si="599"/>
        <v>201902SS</v>
      </c>
      <c r="AN1043">
        <f t="shared" ca="1" si="586"/>
        <v>10.002162162162165</v>
      </c>
      <c r="AO1043">
        <f t="shared" ca="1" si="587"/>
        <v>10.810810810810811</v>
      </c>
      <c r="AP1043">
        <f t="shared" ca="1" si="600"/>
        <v>4.8648648648648649</v>
      </c>
      <c r="AQ1043">
        <f t="shared" ca="1" si="601"/>
        <v>4.8648648648648649</v>
      </c>
      <c r="AR1043">
        <f t="shared" ca="1" si="602"/>
        <v>11.891891891891893</v>
      </c>
      <c r="AS1043">
        <f ca="1">P1043/J1043</f>
        <v>0.10628483567172785</v>
      </c>
    </row>
    <row r="1044" spans="1:45" x14ac:dyDescent="0.4">
      <c r="A1044">
        <f t="shared" si="597"/>
        <v>201902</v>
      </c>
      <c r="B1044" t="s">
        <v>98</v>
      </c>
      <c r="C1044" t="s">
        <v>31</v>
      </c>
      <c r="D1044" t="str">
        <f t="shared" ca="1" si="582"/>
        <v>I101</v>
      </c>
      <c r="E1044">
        <f t="shared" ca="1" si="566"/>
        <v>24</v>
      </c>
      <c r="F1044">
        <f t="shared" ca="1" si="567"/>
        <v>17</v>
      </c>
      <c r="G1044" t="str">
        <f t="shared" ca="1" si="568"/>
        <v>S10</v>
      </c>
      <c r="H1044" t="str">
        <f t="shared" ca="1" si="569"/>
        <v>S104</v>
      </c>
      <c r="I1044">
        <f ca="1">VLOOKUP(D1044,PRC!$A$2:$B$21,2,0)*E1044</f>
        <v>720000</v>
      </c>
      <c r="J1044">
        <f t="shared" ca="1" si="570"/>
        <v>604796</v>
      </c>
      <c r="K1044">
        <f ca="1">VLOOKUP(D1044,PRC!$A$1:$C$21,3,0)*E1044</f>
        <v>374400</v>
      </c>
      <c r="L1044">
        <f t="shared" ca="1" si="571"/>
        <v>86000</v>
      </c>
      <c r="M1044">
        <f t="shared" ca="1" si="572"/>
        <v>22000</v>
      </c>
      <c r="N1044">
        <f t="shared" ca="1" si="573"/>
        <v>29000</v>
      </c>
      <c r="O1044">
        <f t="shared" ca="1" si="574"/>
        <v>101000</v>
      </c>
      <c r="P1044">
        <f t="shared" ca="1" si="596"/>
        <v>-7604</v>
      </c>
      <c r="Q1044">
        <f ca="1">IF(P1044&gt;0,1,0)</f>
        <v>0</v>
      </c>
      <c r="R1044">
        <f t="shared" ca="1" si="576"/>
        <v>16</v>
      </c>
      <c r="S1044">
        <f t="shared" ca="1" si="577"/>
        <v>12</v>
      </c>
      <c r="T1044">
        <f t="shared" ca="1" si="578"/>
        <v>3</v>
      </c>
      <c r="U1044">
        <f t="shared" ca="1" si="579"/>
        <v>4</v>
      </c>
      <c r="V1044">
        <f t="shared" ca="1" si="580"/>
        <v>14</v>
      </c>
      <c r="X1044">
        <f t="shared" si="583"/>
        <v>1044</v>
      </c>
      <c r="Y1044">
        <f t="shared" si="584"/>
        <v>1002</v>
      </c>
      <c r="Z1044">
        <f t="shared" si="585"/>
        <v>1003</v>
      </c>
      <c r="AA1044">
        <f t="shared" si="581"/>
        <v>1101</v>
      </c>
      <c r="AB1044">
        <f t="shared" si="598"/>
        <v>100</v>
      </c>
      <c r="AM1044" t="str">
        <f t="shared" si="599"/>
        <v>201902SS</v>
      </c>
      <c r="AN1044">
        <f t="shared" ca="1" si="586"/>
        <v>16.00055555555555</v>
      </c>
      <c r="AO1044">
        <f t="shared" ca="1" si="587"/>
        <v>11.944444444444445</v>
      </c>
      <c r="AP1044">
        <f t="shared" ca="1" si="600"/>
        <v>3.0555555555555554</v>
      </c>
      <c r="AQ1044">
        <f t="shared" ca="1" si="601"/>
        <v>4.0277777777777777</v>
      </c>
      <c r="AR1044">
        <f t="shared" ca="1" si="602"/>
        <v>14.027777777777779</v>
      </c>
      <c r="AS1044">
        <f ca="1">P1044/J1044</f>
        <v>-1.2572834476418495E-2</v>
      </c>
    </row>
    <row r="1045" spans="1:45" x14ac:dyDescent="0.4">
      <c r="A1045">
        <f t="shared" si="597"/>
        <v>201902</v>
      </c>
      <c r="B1045" t="s">
        <v>99</v>
      </c>
      <c r="C1045" t="s">
        <v>31</v>
      </c>
      <c r="D1045" t="str">
        <f t="shared" ca="1" si="582"/>
        <v>I103</v>
      </c>
      <c r="E1045">
        <f t="shared" ca="1" si="566"/>
        <v>51</v>
      </c>
      <c r="F1045">
        <f t="shared" ca="1" si="567"/>
        <v>17</v>
      </c>
      <c r="G1045" t="str">
        <f t="shared" ca="1" si="568"/>
        <v>S10</v>
      </c>
      <c r="H1045" t="str">
        <f t="shared" ca="1" si="569"/>
        <v>S104</v>
      </c>
      <c r="I1045">
        <f ca="1">VLOOKUP(D1045,PRC!$A$2:$B$21,2,0)*E1045</f>
        <v>2550000</v>
      </c>
      <c r="J1045">
        <f t="shared" ca="1" si="570"/>
        <v>2243996</v>
      </c>
      <c r="K1045">
        <f ca="1">VLOOKUP(D1045,PRC!$A$1:$C$21,3,0)*E1045</f>
        <v>1453500</v>
      </c>
      <c r="L1045">
        <f t="shared" ca="1" si="571"/>
        <v>306000</v>
      </c>
      <c r="M1045">
        <f t="shared" ca="1" si="572"/>
        <v>128000</v>
      </c>
      <c r="N1045">
        <f t="shared" ca="1" si="573"/>
        <v>102000</v>
      </c>
      <c r="O1045">
        <f t="shared" ca="1" si="574"/>
        <v>281000</v>
      </c>
      <c r="P1045">
        <f t="shared" ca="1" si="596"/>
        <v>-26504</v>
      </c>
      <c r="Q1045">
        <f ca="1">IF(P1045&gt;0,1,0)</f>
        <v>0</v>
      </c>
      <c r="R1045">
        <f t="shared" ca="1" si="576"/>
        <v>12</v>
      </c>
      <c r="S1045">
        <f t="shared" ca="1" si="577"/>
        <v>12</v>
      </c>
      <c r="T1045">
        <f t="shared" ca="1" si="578"/>
        <v>5</v>
      </c>
      <c r="U1045">
        <f t="shared" ca="1" si="579"/>
        <v>4</v>
      </c>
      <c r="V1045">
        <f t="shared" ca="1" si="580"/>
        <v>11</v>
      </c>
      <c r="X1045">
        <f t="shared" si="583"/>
        <v>1045</v>
      </c>
      <c r="Y1045">
        <f t="shared" si="584"/>
        <v>1002</v>
      </c>
      <c r="Z1045">
        <f t="shared" si="585"/>
        <v>1003</v>
      </c>
      <c r="AA1045">
        <f t="shared" si="581"/>
        <v>1101</v>
      </c>
      <c r="AB1045">
        <f t="shared" si="598"/>
        <v>100</v>
      </c>
      <c r="AM1045" t="str">
        <f t="shared" si="599"/>
        <v>201902SS</v>
      </c>
      <c r="AN1045">
        <f t="shared" ca="1" si="586"/>
        <v>12.000156862745094</v>
      </c>
      <c r="AO1045">
        <f t="shared" ca="1" si="587"/>
        <v>12</v>
      </c>
      <c r="AP1045">
        <f t="shared" ca="1" si="600"/>
        <v>5.0196078431372548</v>
      </c>
      <c r="AQ1045">
        <f t="shared" ca="1" si="601"/>
        <v>4</v>
      </c>
      <c r="AR1045">
        <f t="shared" ca="1" si="602"/>
        <v>11.019607843137255</v>
      </c>
      <c r="AS1045">
        <f ca="1">P1045/J1045</f>
        <v>-1.1811072747010244E-2</v>
      </c>
    </row>
    <row r="1046" spans="1:45" x14ac:dyDescent="0.4">
      <c r="A1046">
        <f t="shared" si="597"/>
        <v>201902</v>
      </c>
      <c r="B1046" t="s">
        <v>100</v>
      </c>
      <c r="C1046" t="s">
        <v>31</v>
      </c>
      <c r="D1046" t="str">
        <f t="shared" ca="1" si="582"/>
        <v>I109</v>
      </c>
      <c r="E1046">
        <f t="shared" ca="1" si="566"/>
        <v>55</v>
      </c>
      <c r="F1046">
        <f t="shared" ca="1" si="567"/>
        <v>13</v>
      </c>
      <c r="G1046" t="str">
        <f t="shared" ca="1" si="568"/>
        <v>S12</v>
      </c>
      <c r="H1046" t="str">
        <f t="shared" ca="1" si="569"/>
        <v>S120</v>
      </c>
      <c r="I1046">
        <f ca="1">VLOOKUP(D1046,PRC!$A$2:$B$21,2,0)*E1046</f>
        <v>27500000</v>
      </c>
      <c r="J1046">
        <f t="shared" ca="1" si="570"/>
        <v>23924996</v>
      </c>
      <c r="K1046">
        <f ca="1">VLOOKUP(D1046,PRC!$A$1:$C$21,3,0)*E1046</f>
        <v>11000000</v>
      </c>
      <c r="L1046">
        <f t="shared" ca="1" si="571"/>
        <v>3025000</v>
      </c>
      <c r="M1046">
        <f t="shared" ca="1" si="572"/>
        <v>1100000</v>
      </c>
      <c r="N1046">
        <f t="shared" ca="1" si="573"/>
        <v>825000</v>
      </c>
      <c r="O1046">
        <f t="shared" ca="1" si="574"/>
        <v>2750000</v>
      </c>
      <c r="P1046">
        <f t="shared" ca="1" si="596"/>
        <v>5224996</v>
      </c>
      <c r="Q1046">
        <f ca="1">IF(P1046&gt;0,1,0)</f>
        <v>1</v>
      </c>
      <c r="R1046">
        <f t="shared" ca="1" si="576"/>
        <v>13</v>
      </c>
      <c r="S1046">
        <f t="shared" ca="1" si="577"/>
        <v>11</v>
      </c>
      <c r="T1046">
        <f t="shared" ca="1" si="578"/>
        <v>4</v>
      </c>
      <c r="U1046">
        <f t="shared" ca="1" si="579"/>
        <v>3</v>
      </c>
      <c r="V1046">
        <f t="shared" ca="1" si="580"/>
        <v>10</v>
      </c>
      <c r="X1046">
        <f t="shared" si="583"/>
        <v>1046</v>
      </c>
      <c r="Y1046">
        <f t="shared" si="584"/>
        <v>1002</v>
      </c>
      <c r="Z1046">
        <f t="shared" si="585"/>
        <v>1003</v>
      </c>
      <c r="AA1046">
        <f t="shared" si="581"/>
        <v>1101</v>
      </c>
      <c r="AB1046">
        <f t="shared" si="598"/>
        <v>100</v>
      </c>
      <c r="AM1046" t="str">
        <f t="shared" si="599"/>
        <v>201902SS</v>
      </c>
      <c r="AN1046">
        <f t="shared" ca="1" si="586"/>
        <v>13.00001454545454</v>
      </c>
      <c r="AO1046">
        <f t="shared" ca="1" si="587"/>
        <v>11</v>
      </c>
      <c r="AP1046">
        <f t="shared" ca="1" si="600"/>
        <v>4</v>
      </c>
      <c r="AQ1046">
        <f t="shared" ca="1" si="601"/>
        <v>3</v>
      </c>
      <c r="AR1046">
        <f t="shared" ca="1" si="602"/>
        <v>10</v>
      </c>
      <c r="AS1046">
        <f ca="1">P1046/J1046</f>
        <v>0.2183906739211158</v>
      </c>
    </row>
    <row r="1047" spans="1:45" x14ac:dyDescent="0.4">
      <c r="A1047">
        <f t="shared" si="597"/>
        <v>201902</v>
      </c>
      <c r="B1047" t="s">
        <v>101</v>
      </c>
      <c r="C1047" t="s">
        <v>31</v>
      </c>
      <c r="D1047" t="str">
        <f t="shared" ca="1" si="582"/>
        <v>I119</v>
      </c>
      <c r="E1047">
        <f t="shared" ca="1" si="566"/>
        <v>24</v>
      </c>
      <c r="F1047">
        <f t="shared" ca="1" si="567"/>
        <v>9</v>
      </c>
      <c r="G1047" t="str">
        <f t="shared" ca="1" si="568"/>
        <v>S11</v>
      </c>
      <c r="H1047" t="str">
        <f t="shared" ca="1" si="569"/>
        <v>S114</v>
      </c>
      <c r="I1047">
        <f ca="1">VLOOKUP(D1047,PRC!$A$2:$B$21,2,0)*E1047</f>
        <v>2280000</v>
      </c>
      <c r="J1047">
        <f t="shared" ca="1" si="570"/>
        <v>1915196</v>
      </c>
      <c r="K1047">
        <f ca="1">VLOOKUP(D1047,PRC!$A$1:$C$21,3,0)*E1047</f>
        <v>1094400</v>
      </c>
      <c r="L1047">
        <f t="shared" ca="1" si="571"/>
        <v>296000</v>
      </c>
      <c r="M1047">
        <f t="shared" ca="1" si="572"/>
        <v>68000</v>
      </c>
      <c r="N1047">
        <f t="shared" ca="1" si="573"/>
        <v>114000</v>
      </c>
      <c r="O1047">
        <f t="shared" ca="1" si="574"/>
        <v>228000</v>
      </c>
      <c r="P1047">
        <f t="shared" ca="1" si="596"/>
        <v>114796</v>
      </c>
      <c r="Q1047">
        <f ca="1">IF(P1047&gt;0,1,0)</f>
        <v>1</v>
      </c>
      <c r="R1047">
        <f t="shared" ca="1" si="576"/>
        <v>16</v>
      </c>
      <c r="S1047">
        <f t="shared" ca="1" si="577"/>
        <v>13</v>
      </c>
      <c r="T1047">
        <f t="shared" ca="1" si="578"/>
        <v>3</v>
      </c>
      <c r="U1047">
        <f t="shared" ca="1" si="579"/>
        <v>5</v>
      </c>
      <c r="V1047">
        <f t="shared" ca="1" si="580"/>
        <v>10</v>
      </c>
      <c r="X1047">
        <f t="shared" si="583"/>
        <v>1047</v>
      </c>
      <c r="Y1047">
        <f t="shared" si="584"/>
        <v>1002</v>
      </c>
      <c r="Z1047">
        <f t="shared" si="585"/>
        <v>1003</v>
      </c>
      <c r="AA1047">
        <f t="shared" si="581"/>
        <v>1101</v>
      </c>
      <c r="AB1047">
        <f t="shared" si="598"/>
        <v>100</v>
      </c>
      <c r="AM1047" t="str">
        <f t="shared" si="599"/>
        <v>201902SS</v>
      </c>
      <c r="AN1047">
        <f t="shared" ca="1" si="586"/>
        <v>16.000175438596486</v>
      </c>
      <c r="AO1047">
        <f t="shared" ca="1" si="587"/>
        <v>12.982456140350877</v>
      </c>
      <c r="AP1047">
        <f t="shared" ca="1" si="600"/>
        <v>2.9824561403508771</v>
      </c>
      <c r="AQ1047">
        <f t="shared" ca="1" si="601"/>
        <v>5</v>
      </c>
      <c r="AR1047">
        <f t="shared" ca="1" si="602"/>
        <v>10</v>
      </c>
      <c r="AS1047">
        <f ca="1">P1047/J1047</f>
        <v>5.993955710016103E-2</v>
      </c>
    </row>
    <row r="1048" spans="1:45" x14ac:dyDescent="0.4">
      <c r="A1048">
        <f t="shared" si="597"/>
        <v>201902</v>
      </c>
      <c r="B1048" t="s">
        <v>102</v>
      </c>
      <c r="C1048" t="s">
        <v>31</v>
      </c>
      <c r="D1048" t="str">
        <f t="shared" ca="1" si="582"/>
        <v>I112</v>
      </c>
      <c r="E1048">
        <f t="shared" ca="1" si="566"/>
        <v>24</v>
      </c>
      <c r="F1048">
        <f t="shared" ca="1" si="567"/>
        <v>14</v>
      </c>
      <c r="G1048" t="str">
        <f t="shared" ca="1" si="568"/>
        <v>S10</v>
      </c>
      <c r="H1048" t="str">
        <f t="shared" ca="1" si="569"/>
        <v>S104</v>
      </c>
      <c r="I1048">
        <f ca="1">VLOOKUP(D1048,PRC!$A$2:$B$21,2,0)*E1048</f>
        <v>1560000</v>
      </c>
      <c r="J1048">
        <f t="shared" ca="1" si="570"/>
        <v>1310396</v>
      </c>
      <c r="K1048">
        <f ca="1">VLOOKUP(D1048,PRC!$A$1:$C$21,3,0)*E1048</f>
        <v>780000</v>
      </c>
      <c r="L1048">
        <f t="shared" ca="1" si="571"/>
        <v>187000</v>
      </c>
      <c r="M1048">
        <f t="shared" ca="1" si="572"/>
        <v>62000</v>
      </c>
      <c r="N1048">
        <f t="shared" ca="1" si="573"/>
        <v>62000</v>
      </c>
      <c r="O1048">
        <f t="shared" ca="1" si="574"/>
        <v>172000</v>
      </c>
      <c r="P1048">
        <f t="shared" ca="1" si="596"/>
        <v>47396</v>
      </c>
      <c r="Q1048">
        <f ca="1">IF(P1048&gt;0,1,0)</f>
        <v>1</v>
      </c>
      <c r="R1048">
        <f t="shared" ca="1" si="576"/>
        <v>16</v>
      </c>
      <c r="S1048">
        <f t="shared" ca="1" si="577"/>
        <v>12</v>
      </c>
      <c r="T1048">
        <f t="shared" ca="1" si="578"/>
        <v>4</v>
      </c>
      <c r="U1048">
        <f t="shared" ca="1" si="579"/>
        <v>4</v>
      </c>
      <c r="V1048">
        <f t="shared" ca="1" si="580"/>
        <v>11</v>
      </c>
      <c r="X1048">
        <f t="shared" si="583"/>
        <v>1048</v>
      </c>
      <c r="Y1048">
        <f t="shared" si="584"/>
        <v>1002</v>
      </c>
      <c r="Z1048">
        <f t="shared" si="585"/>
        <v>1003</v>
      </c>
      <c r="AA1048">
        <f t="shared" si="581"/>
        <v>1101</v>
      </c>
      <c r="AB1048">
        <f t="shared" si="598"/>
        <v>100</v>
      </c>
      <c r="AM1048" t="str">
        <f t="shared" si="599"/>
        <v>201902SS</v>
      </c>
      <c r="AN1048">
        <f t="shared" ca="1" si="586"/>
        <v>16.000256410256409</v>
      </c>
      <c r="AO1048">
        <f t="shared" ca="1" si="587"/>
        <v>11.987179487179487</v>
      </c>
      <c r="AP1048">
        <f t="shared" ca="1" si="600"/>
        <v>3.974358974358974</v>
      </c>
      <c r="AQ1048">
        <f t="shared" ca="1" si="601"/>
        <v>3.974358974358974</v>
      </c>
      <c r="AR1048">
        <f t="shared" ca="1" si="602"/>
        <v>11.025641025641026</v>
      </c>
      <c r="AS1048">
        <f ca="1">P1048/J1048</f>
        <v>3.6169219075760303E-2</v>
      </c>
    </row>
    <row r="1049" spans="1:45" x14ac:dyDescent="0.4">
      <c r="A1049">
        <f t="shared" si="597"/>
        <v>201902</v>
      </c>
      <c r="B1049" t="s">
        <v>103</v>
      </c>
      <c r="C1049" t="s">
        <v>31</v>
      </c>
      <c r="D1049" t="str">
        <f t="shared" ca="1" si="582"/>
        <v>I115</v>
      </c>
      <c r="E1049">
        <f t="shared" ca="1" si="566"/>
        <v>69</v>
      </c>
      <c r="F1049">
        <f t="shared" ca="1" si="567"/>
        <v>8</v>
      </c>
      <c r="G1049" t="str">
        <f t="shared" ca="1" si="568"/>
        <v>S10</v>
      </c>
      <c r="H1049" t="str">
        <f t="shared" ca="1" si="569"/>
        <v>S108</v>
      </c>
      <c r="I1049">
        <f ca="1">VLOOKUP(D1049,PRC!$A$2:$B$21,2,0)*E1049</f>
        <v>345000</v>
      </c>
      <c r="J1049">
        <f t="shared" ca="1" si="570"/>
        <v>300146</v>
      </c>
      <c r="K1049">
        <f ca="1">VLOOKUP(D1049,PRC!$A$1:$C$21,3,0)*E1049</f>
        <v>165600</v>
      </c>
      <c r="L1049">
        <f t="shared" ca="1" si="571"/>
        <v>35000</v>
      </c>
      <c r="M1049">
        <f t="shared" ca="1" si="572"/>
        <v>14000</v>
      </c>
      <c r="N1049">
        <f t="shared" ca="1" si="573"/>
        <v>14000</v>
      </c>
      <c r="O1049">
        <f t="shared" ca="1" si="574"/>
        <v>41000</v>
      </c>
      <c r="P1049">
        <f t="shared" ca="1" si="596"/>
        <v>30546</v>
      </c>
      <c r="Q1049">
        <f ca="1">IF(P1049&gt;0,1,0)</f>
        <v>1</v>
      </c>
      <c r="R1049">
        <f t="shared" ca="1" si="576"/>
        <v>13</v>
      </c>
      <c r="S1049">
        <f t="shared" ca="1" si="577"/>
        <v>10</v>
      </c>
      <c r="T1049">
        <f t="shared" ca="1" si="578"/>
        <v>4</v>
      </c>
      <c r="U1049">
        <f t="shared" ca="1" si="579"/>
        <v>4</v>
      </c>
      <c r="V1049">
        <f t="shared" ca="1" si="580"/>
        <v>12</v>
      </c>
      <c r="X1049">
        <f t="shared" si="583"/>
        <v>1049</v>
      </c>
      <c r="Y1049">
        <f t="shared" si="584"/>
        <v>1002</v>
      </c>
      <c r="Z1049">
        <f t="shared" si="585"/>
        <v>1003</v>
      </c>
      <c r="AA1049">
        <f t="shared" si="581"/>
        <v>1101</v>
      </c>
      <c r="AB1049">
        <f t="shared" si="598"/>
        <v>100</v>
      </c>
      <c r="AM1049" t="str">
        <f t="shared" si="599"/>
        <v>201902SS</v>
      </c>
      <c r="AN1049">
        <f t="shared" ca="1" si="586"/>
        <v>13.001159420289854</v>
      </c>
      <c r="AO1049">
        <f t="shared" ca="1" si="587"/>
        <v>10.144927536231885</v>
      </c>
      <c r="AP1049">
        <f t="shared" ca="1" si="600"/>
        <v>4.057971014492753</v>
      </c>
      <c r="AQ1049">
        <f t="shared" ca="1" si="601"/>
        <v>4.057971014492753</v>
      </c>
      <c r="AR1049">
        <f t="shared" ca="1" si="602"/>
        <v>11.884057971014492</v>
      </c>
      <c r="AS1049">
        <f ca="1">P1049/J1049</f>
        <v>0.10177047170377083</v>
      </c>
    </row>
    <row r="1050" spans="1:45" x14ac:dyDescent="0.4">
      <c r="A1050">
        <f t="shared" si="597"/>
        <v>201902</v>
      </c>
      <c r="B1050" t="s">
        <v>104</v>
      </c>
      <c r="C1050" t="s">
        <v>31</v>
      </c>
      <c r="D1050" t="str">
        <f t="shared" ca="1" si="582"/>
        <v>I115</v>
      </c>
      <c r="E1050">
        <f t="shared" ca="1" si="566"/>
        <v>67</v>
      </c>
      <c r="F1050">
        <f t="shared" ca="1" si="567"/>
        <v>13</v>
      </c>
      <c r="G1050" t="str">
        <f t="shared" ca="1" si="568"/>
        <v>S10</v>
      </c>
      <c r="H1050" t="str">
        <f t="shared" ca="1" si="569"/>
        <v>S101</v>
      </c>
      <c r="I1050">
        <f ca="1">VLOOKUP(D1050,PRC!$A$2:$B$21,2,0)*E1050</f>
        <v>335000</v>
      </c>
      <c r="J1050">
        <f t="shared" ca="1" si="570"/>
        <v>284746</v>
      </c>
      <c r="K1050">
        <f ca="1">VLOOKUP(D1050,PRC!$A$1:$C$21,3,0)*E1050</f>
        <v>160800</v>
      </c>
      <c r="L1050">
        <f t="shared" ca="1" si="571"/>
        <v>37000</v>
      </c>
      <c r="M1050">
        <f t="shared" ca="1" si="572"/>
        <v>10000</v>
      </c>
      <c r="N1050">
        <f t="shared" ca="1" si="573"/>
        <v>10000</v>
      </c>
      <c r="O1050">
        <f t="shared" ca="1" si="574"/>
        <v>34000</v>
      </c>
      <c r="P1050">
        <f t="shared" ca="1" si="596"/>
        <v>32946</v>
      </c>
      <c r="Q1050">
        <f ca="1">IF(P1050&gt;0,1,0)</f>
        <v>1</v>
      </c>
      <c r="R1050">
        <f t="shared" ca="1" si="576"/>
        <v>15</v>
      </c>
      <c r="S1050">
        <f t="shared" ca="1" si="577"/>
        <v>11</v>
      </c>
      <c r="T1050">
        <f t="shared" ca="1" si="578"/>
        <v>3</v>
      </c>
      <c r="U1050">
        <f t="shared" ca="1" si="579"/>
        <v>3</v>
      </c>
      <c r="V1050">
        <f t="shared" ca="1" si="580"/>
        <v>10</v>
      </c>
      <c r="X1050">
        <f t="shared" si="583"/>
        <v>1050</v>
      </c>
      <c r="Y1050">
        <f t="shared" si="584"/>
        <v>1002</v>
      </c>
      <c r="Z1050">
        <f t="shared" si="585"/>
        <v>1003</v>
      </c>
      <c r="AA1050">
        <f t="shared" si="581"/>
        <v>1101</v>
      </c>
      <c r="AB1050">
        <f t="shared" si="598"/>
        <v>100</v>
      </c>
      <c r="AM1050" t="str">
        <f t="shared" si="599"/>
        <v>201902SS</v>
      </c>
      <c r="AN1050">
        <f t="shared" ca="1" si="586"/>
        <v>15.001194029850751</v>
      </c>
      <c r="AO1050">
        <f t="shared" ca="1" si="587"/>
        <v>11.044776119402986</v>
      </c>
      <c r="AP1050">
        <f t="shared" ca="1" si="600"/>
        <v>2.9850746268656714</v>
      </c>
      <c r="AQ1050">
        <f t="shared" ca="1" si="601"/>
        <v>2.9850746268656714</v>
      </c>
      <c r="AR1050">
        <f t="shared" ca="1" si="602"/>
        <v>10.149253731343283</v>
      </c>
      <c r="AS1050">
        <f ca="1">P1050/J1050</f>
        <v>0.11570311786644939</v>
      </c>
    </row>
    <row r="1051" spans="1:45" x14ac:dyDescent="0.4">
      <c r="A1051">
        <f t="shared" si="597"/>
        <v>201902</v>
      </c>
      <c r="B1051" t="s">
        <v>105</v>
      </c>
      <c r="C1051" t="s">
        <v>31</v>
      </c>
      <c r="D1051" t="str">
        <f t="shared" ca="1" si="582"/>
        <v>I104</v>
      </c>
      <c r="E1051">
        <f t="shared" ca="1" si="566"/>
        <v>13</v>
      </c>
      <c r="F1051">
        <f t="shared" ca="1" si="567"/>
        <v>17</v>
      </c>
      <c r="G1051" t="str">
        <f t="shared" ca="1" si="568"/>
        <v>S11</v>
      </c>
      <c r="H1051" t="str">
        <f t="shared" ca="1" si="569"/>
        <v>S117</v>
      </c>
      <c r="I1051">
        <f ca="1">VLOOKUP(D1051,PRC!$A$2:$B$21,2,0)*E1051</f>
        <v>910000</v>
      </c>
      <c r="J1051">
        <f t="shared" ca="1" si="570"/>
        <v>755296</v>
      </c>
      <c r="K1051">
        <f ca="1">VLOOKUP(D1051,PRC!$A$1:$C$21,3,0)*E1051</f>
        <v>382200</v>
      </c>
      <c r="L1051">
        <f t="shared" ca="1" si="571"/>
        <v>109000</v>
      </c>
      <c r="M1051">
        <f t="shared" ca="1" si="572"/>
        <v>36000</v>
      </c>
      <c r="N1051">
        <f t="shared" ca="1" si="573"/>
        <v>46000</v>
      </c>
      <c r="O1051">
        <f t="shared" ca="1" si="574"/>
        <v>137000</v>
      </c>
      <c r="P1051">
        <f t="shared" ca="1" si="596"/>
        <v>45096</v>
      </c>
      <c r="Q1051">
        <f ca="1">IF(P1051&gt;0,1,0)</f>
        <v>1</v>
      </c>
      <c r="R1051">
        <f t="shared" ca="1" si="576"/>
        <v>17</v>
      </c>
      <c r="S1051">
        <f t="shared" ca="1" si="577"/>
        <v>12</v>
      </c>
      <c r="T1051">
        <f t="shared" ca="1" si="578"/>
        <v>4</v>
      </c>
      <c r="U1051">
        <f t="shared" ca="1" si="579"/>
        <v>5</v>
      </c>
      <c r="V1051">
        <f t="shared" ca="1" si="580"/>
        <v>15</v>
      </c>
      <c r="X1051">
        <f t="shared" si="583"/>
        <v>1051</v>
      </c>
      <c r="Y1051">
        <f t="shared" si="584"/>
        <v>1002</v>
      </c>
      <c r="Z1051">
        <f t="shared" si="585"/>
        <v>1003</v>
      </c>
      <c r="AA1051">
        <f t="shared" si="581"/>
        <v>1101</v>
      </c>
      <c r="AB1051">
        <f t="shared" si="598"/>
        <v>100</v>
      </c>
      <c r="AM1051" t="str">
        <f t="shared" si="599"/>
        <v>201902SS</v>
      </c>
      <c r="AN1051">
        <f t="shared" ca="1" si="586"/>
        <v>17.000439560439563</v>
      </c>
      <c r="AO1051">
        <f t="shared" ca="1" si="587"/>
        <v>11.978021978021978</v>
      </c>
      <c r="AP1051">
        <f t="shared" ca="1" si="600"/>
        <v>3.9560439560439558</v>
      </c>
      <c r="AQ1051">
        <f t="shared" ca="1" si="601"/>
        <v>5.0549450549450547</v>
      </c>
      <c r="AR1051">
        <f t="shared" ca="1" si="602"/>
        <v>15.054945054945055</v>
      </c>
      <c r="AS1051">
        <f ca="1">P1051/J1051</f>
        <v>5.9706393255094692E-2</v>
      </c>
    </row>
    <row r="1052" spans="1:45" x14ac:dyDescent="0.4">
      <c r="A1052">
        <f t="shared" si="597"/>
        <v>201902</v>
      </c>
      <c r="B1052" t="s">
        <v>106</v>
      </c>
      <c r="C1052" t="s">
        <v>31</v>
      </c>
      <c r="D1052" t="str">
        <f t="shared" ca="1" si="582"/>
        <v>I111</v>
      </c>
      <c r="E1052">
        <f t="shared" ca="1" si="566"/>
        <v>44</v>
      </c>
      <c r="F1052">
        <f t="shared" ca="1" si="567"/>
        <v>11</v>
      </c>
      <c r="G1052" t="str">
        <f t="shared" ca="1" si="568"/>
        <v>S11</v>
      </c>
      <c r="H1052" t="str">
        <f t="shared" ca="1" si="569"/>
        <v>S114</v>
      </c>
      <c r="I1052">
        <f ca="1">VLOOKUP(D1052,PRC!$A$2:$B$21,2,0)*E1052</f>
        <v>6600000</v>
      </c>
      <c r="J1052">
        <f t="shared" ca="1" si="570"/>
        <v>5807996</v>
      </c>
      <c r="K1052">
        <f ca="1">VLOOKUP(D1052,PRC!$A$1:$C$21,3,0)*E1052</f>
        <v>3498000</v>
      </c>
      <c r="L1052">
        <f t="shared" ca="1" si="571"/>
        <v>726000</v>
      </c>
      <c r="M1052">
        <f t="shared" ca="1" si="572"/>
        <v>198000</v>
      </c>
      <c r="N1052">
        <f t="shared" ca="1" si="573"/>
        <v>198000</v>
      </c>
      <c r="O1052">
        <f t="shared" ca="1" si="574"/>
        <v>924000</v>
      </c>
      <c r="P1052">
        <f t="shared" ca="1" si="596"/>
        <v>263996</v>
      </c>
      <c r="Q1052">
        <f ca="1">IF(P1052&gt;0,1,0)</f>
        <v>1</v>
      </c>
      <c r="R1052">
        <f t="shared" ca="1" si="576"/>
        <v>12</v>
      </c>
      <c r="S1052">
        <f t="shared" ca="1" si="577"/>
        <v>11</v>
      </c>
      <c r="T1052">
        <f t="shared" ca="1" si="578"/>
        <v>3</v>
      </c>
      <c r="U1052">
        <f t="shared" ca="1" si="579"/>
        <v>3</v>
      </c>
      <c r="V1052">
        <f t="shared" ca="1" si="580"/>
        <v>14</v>
      </c>
      <c r="X1052">
        <f t="shared" si="583"/>
        <v>1052</v>
      </c>
      <c r="Y1052">
        <f t="shared" si="584"/>
        <v>1002</v>
      </c>
      <c r="Z1052">
        <f t="shared" si="585"/>
        <v>1003</v>
      </c>
      <c r="AA1052">
        <f t="shared" si="581"/>
        <v>1101</v>
      </c>
      <c r="AB1052">
        <f t="shared" si="598"/>
        <v>100</v>
      </c>
      <c r="AM1052" t="str">
        <f t="shared" si="599"/>
        <v>201902SS</v>
      </c>
      <c r="AN1052">
        <f t="shared" ca="1" si="586"/>
        <v>12.000060606060604</v>
      </c>
      <c r="AO1052">
        <f t="shared" ca="1" si="587"/>
        <v>11</v>
      </c>
      <c r="AP1052">
        <f t="shared" ca="1" si="600"/>
        <v>3</v>
      </c>
      <c r="AQ1052">
        <f t="shared" ca="1" si="601"/>
        <v>3</v>
      </c>
      <c r="AR1052">
        <f t="shared" ca="1" si="602"/>
        <v>14.000000000000002</v>
      </c>
      <c r="AS1052">
        <f ca="1">P1052/J1052</f>
        <v>4.5453888053641908E-2</v>
      </c>
    </row>
    <row r="1053" spans="1:45" x14ac:dyDescent="0.4">
      <c r="A1053">
        <f t="shared" si="597"/>
        <v>201902</v>
      </c>
      <c r="B1053" t="s">
        <v>107</v>
      </c>
      <c r="C1053" t="s">
        <v>31</v>
      </c>
      <c r="D1053" t="str">
        <f t="shared" ca="1" si="582"/>
        <v>I112</v>
      </c>
      <c r="E1053">
        <f t="shared" ca="1" si="566"/>
        <v>53</v>
      </c>
      <c r="F1053">
        <f t="shared" ca="1" si="567"/>
        <v>9</v>
      </c>
      <c r="G1053" t="str">
        <f t="shared" ca="1" si="568"/>
        <v>S10</v>
      </c>
      <c r="H1053" t="str">
        <f t="shared" ca="1" si="569"/>
        <v>S104</v>
      </c>
      <c r="I1053">
        <f ca="1">VLOOKUP(D1053,PRC!$A$2:$B$21,2,0)*E1053</f>
        <v>3445000</v>
      </c>
      <c r="J1053">
        <f t="shared" ca="1" si="570"/>
        <v>3134946</v>
      </c>
      <c r="K1053">
        <f ca="1">VLOOKUP(D1053,PRC!$A$1:$C$21,3,0)*E1053</f>
        <v>1722500</v>
      </c>
      <c r="L1053">
        <f t="shared" ca="1" si="571"/>
        <v>345000</v>
      </c>
      <c r="M1053">
        <f t="shared" ca="1" si="572"/>
        <v>103000</v>
      </c>
      <c r="N1053">
        <f t="shared" ca="1" si="573"/>
        <v>138000</v>
      </c>
      <c r="O1053">
        <f t="shared" ca="1" si="574"/>
        <v>345000</v>
      </c>
      <c r="P1053">
        <f t="shared" ca="1" si="596"/>
        <v>481446</v>
      </c>
      <c r="Q1053">
        <f ca="1">IF(P1053&gt;0,1,0)</f>
        <v>1</v>
      </c>
      <c r="R1053">
        <f t="shared" ca="1" si="576"/>
        <v>9</v>
      </c>
      <c r="S1053">
        <f t="shared" ca="1" si="577"/>
        <v>10</v>
      </c>
      <c r="T1053">
        <f t="shared" ca="1" si="578"/>
        <v>3</v>
      </c>
      <c r="U1053">
        <f t="shared" ca="1" si="579"/>
        <v>4</v>
      </c>
      <c r="V1053">
        <f t="shared" ca="1" si="580"/>
        <v>10</v>
      </c>
      <c r="X1053">
        <f t="shared" si="583"/>
        <v>1053</v>
      </c>
      <c r="Y1053">
        <f t="shared" si="584"/>
        <v>1002</v>
      </c>
      <c r="Z1053">
        <f t="shared" si="585"/>
        <v>1003</v>
      </c>
      <c r="AA1053">
        <f t="shared" si="581"/>
        <v>1101</v>
      </c>
      <c r="AB1053">
        <f t="shared" si="598"/>
        <v>100</v>
      </c>
      <c r="AM1053" t="str">
        <f t="shared" si="599"/>
        <v>201902SS</v>
      </c>
      <c r="AN1053">
        <f t="shared" ca="1" si="586"/>
        <v>9.0001161103047895</v>
      </c>
      <c r="AO1053">
        <f t="shared" ca="1" si="587"/>
        <v>10.014513788098693</v>
      </c>
      <c r="AP1053">
        <f t="shared" ca="1" si="600"/>
        <v>2.9898403483309144</v>
      </c>
      <c r="AQ1053">
        <f t="shared" ca="1" si="601"/>
        <v>4.0058055152394774</v>
      </c>
      <c r="AR1053">
        <f t="shared" ca="1" si="602"/>
        <v>10.014513788098693</v>
      </c>
      <c r="AS1053">
        <f ca="1">P1053/J1053</f>
        <v>0.15357393715872619</v>
      </c>
    </row>
    <row r="1054" spans="1:45" x14ac:dyDescent="0.4">
      <c r="A1054">
        <f t="shared" si="597"/>
        <v>201902</v>
      </c>
      <c r="B1054" t="s">
        <v>108</v>
      </c>
      <c r="C1054" t="s">
        <v>31</v>
      </c>
      <c r="D1054" t="str">
        <f t="shared" ca="1" si="582"/>
        <v>I117</v>
      </c>
      <c r="E1054">
        <f t="shared" ca="1" si="566"/>
        <v>14</v>
      </c>
      <c r="F1054">
        <f t="shared" ca="1" si="567"/>
        <v>18</v>
      </c>
      <c r="G1054" t="str">
        <f t="shared" ca="1" si="568"/>
        <v>S11</v>
      </c>
      <c r="H1054" t="str">
        <f t="shared" ca="1" si="569"/>
        <v>S116</v>
      </c>
      <c r="I1054">
        <f ca="1">VLOOKUP(D1054,PRC!$A$2:$B$21,2,0)*E1054</f>
        <v>35000000</v>
      </c>
      <c r="J1054">
        <f t="shared" ca="1" si="570"/>
        <v>29399996</v>
      </c>
      <c r="K1054">
        <f ca="1">VLOOKUP(D1054,PRC!$A$1:$C$21,3,0)*E1054</f>
        <v>16100000</v>
      </c>
      <c r="L1054">
        <f t="shared" ca="1" si="571"/>
        <v>3850000</v>
      </c>
      <c r="M1054">
        <f t="shared" ca="1" si="572"/>
        <v>1750000</v>
      </c>
      <c r="N1054">
        <f t="shared" ca="1" si="573"/>
        <v>1750000</v>
      </c>
      <c r="O1054">
        <f t="shared" ca="1" si="574"/>
        <v>4900000</v>
      </c>
      <c r="P1054">
        <f t="shared" ca="1" si="596"/>
        <v>1049996</v>
      </c>
      <c r="Q1054">
        <f ca="1">IF(P1054&gt;0,1,0)</f>
        <v>1</v>
      </c>
      <c r="R1054">
        <f t="shared" ca="1" si="576"/>
        <v>16</v>
      </c>
      <c r="S1054">
        <f t="shared" ca="1" si="577"/>
        <v>11</v>
      </c>
      <c r="T1054">
        <f t="shared" ca="1" si="578"/>
        <v>5</v>
      </c>
      <c r="U1054">
        <f t="shared" ca="1" si="579"/>
        <v>5</v>
      </c>
      <c r="V1054">
        <f t="shared" ca="1" si="580"/>
        <v>14</v>
      </c>
      <c r="X1054">
        <f t="shared" si="583"/>
        <v>1054</v>
      </c>
      <c r="Y1054">
        <f t="shared" si="584"/>
        <v>1002</v>
      </c>
      <c r="Z1054">
        <f t="shared" si="585"/>
        <v>1003</v>
      </c>
      <c r="AA1054">
        <f t="shared" si="581"/>
        <v>1101</v>
      </c>
      <c r="AB1054">
        <f t="shared" si="598"/>
        <v>100</v>
      </c>
      <c r="AM1054" t="str">
        <f t="shared" si="599"/>
        <v>201902SS</v>
      </c>
      <c r="AN1054">
        <f t="shared" ca="1" si="586"/>
        <v>16.000011428571426</v>
      </c>
      <c r="AO1054">
        <f t="shared" ca="1" si="587"/>
        <v>11</v>
      </c>
      <c r="AP1054">
        <f t="shared" ca="1" si="600"/>
        <v>5</v>
      </c>
      <c r="AQ1054">
        <f t="shared" ca="1" si="601"/>
        <v>5</v>
      </c>
      <c r="AR1054">
        <f t="shared" ca="1" si="602"/>
        <v>14.000000000000002</v>
      </c>
      <c r="AS1054">
        <f ca="1">P1054/J1054</f>
        <v>3.5714154518932589E-2</v>
      </c>
    </row>
    <row r="1055" spans="1:45" x14ac:dyDescent="0.4">
      <c r="A1055">
        <f t="shared" si="597"/>
        <v>201902</v>
      </c>
      <c r="B1055" t="s">
        <v>109</v>
      </c>
      <c r="C1055" t="s">
        <v>31</v>
      </c>
      <c r="D1055" t="str">
        <f t="shared" ca="1" si="582"/>
        <v>I120</v>
      </c>
      <c r="E1055">
        <f t="shared" ca="1" si="566"/>
        <v>60</v>
      </c>
      <c r="F1055">
        <f t="shared" ca="1" si="567"/>
        <v>15</v>
      </c>
      <c r="G1055" t="str">
        <f t="shared" ca="1" si="568"/>
        <v>S11</v>
      </c>
      <c r="H1055" t="str">
        <f t="shared" ca="1" si="569"/>
        <v>S113</v>
      </c>
      <c r="I1055">
        <f ca="1">VLOOKUP(D1055,PRC!$A$2:$B$21,2,0)*E1055</f>
        <v>258000000</v>
      </c>
      <c r="J1055">
        <f t="shared" ca="1" si="570"/>
        <v>232199996</v>
      </c>
      <c r="K1055">
        <f ca="1">VLOOKUP(D1055,PRC!$A$1:$C$21,3,0)*E1055</f>
        <v>116100000</v>
      </c>
      <c r="L1055">
        <f t="shared" ca="1" si="571"/>
        <v>28380000</v>
      </c>
      <c r="M1055">
        <f t="shared" ca="1" si="572"/>
        <v>7740000</v>
      </c>
      <c r="N1055">
        <f t="shared" ca="1" si="573"/>
        <v>12900000</v>
      </c>
      <c r="O1055">
        <f t="shared" ca="1" si="574"/>
        <v>33540000</v>
      </c>
      <c r="P1055">
        <f t="shared" ca="1" si="596"/>
        <v>33539996</v>
      </c>
      <c r="Q1055">
        <f ca="1">IF(P1055&gt;0,1,0)</f>
        <v>1</v>
      </c>
      <c r="R1055">
        <f t="shared" ca="1" si="576"/>
        <v>10</v>
      </c>
      <c r="S1055">
        <f t="shared" ca="1" si="577"/>
        <v>11</v>
      </c>
      <c r="T1055">
        <f t="shared" ca="1" si="578"/>
        <v>3</v>
      </c>
      <c r="U1055">
        <f t="shared" ca="1" si="579"/>
        <v>5</v>
      </c>
      <c r="V1055">
        <f t="shared" ca="1" si="580"/>
        <v>13</v>
      </c>
      <c r="X1055">
        <f t="shared" si="583"/>
        <v>1055</v>
      </c>
      <c r="Y1055">
        <f t="shared" si="584"/>
        <v>1002</v>
      </c>
      <c r="Z1055">
        <f t="shared" si="585"/>
        <v>1003</v>
      </c>
      <c r="AA1055">
        <f t="shared" si="581"/>
        <v>1101</v>
      </c>
      <c r="AB1055">
        <f t="shared" si="598"/>
        <v>100</v>
      </c>
      <c r="AM1055" t="str">
        <f t="shared" si="599"/>
        <v>201902SS</v>
      </c>
      <c r="AN1055">
        <f t="shared" ca="1" si="586"/>
        <v>10.000001550387594</v>
      </c>
      <c r="AO1055">
        <f t="shared" ca="1" si="587"/>
        <v>11</v>
      </c>
      <c r="AP1055">
        <f t="shared" ca="1" si="600"/>
        <v>3</v>
      </c>
      <c r="AQ1055">
        <f t="shared" ca="1" si="601"/>
        <v>5</v>
      </c>
      <c r="AR1055">
        <f t="shared" ca="1" si="602"/>
        <v>13</v>
      </c>
      <c r="AS1055">
        <f ca="1">P1055/J1055</f>
        <v>0.14444442970619173</v>
      </c>
    </row>
    <row r="1056" spans="1:45" x14ac:dyDescent="0.4">
      <c r="A1056">
        <f t="shared" si="597"/>
        <v>201902</v>
      </c>
      <c r="B1056" t="s">
        <v>110</v>
      </c>
      <c r="C1056" t="s">
        <v>31</v>
      </c>
      <c r="D1056" t="str">
        <f t="shared" ca="1" si="582"/>
        <v>I117</v>
      </c>
      <c r="E1056">
        <f t="shared" ca="1" si="566"/>
        <v>55</v>
      </c>
      <c r="F1056">
        <f t="shared" ca="1" si="567"/>
        <v>11</v>
      </c>
      <c r="G1056" t="str">
        <f t="shared" ca="1" si="568"/>
        <v>S11</v>
      </c>
      <c r="H1056" t="str">
        <f t="shared" ca="1" si="569"/>
        <v>S112</v>
      </c>
      <c r="I1056">
        <f ca="1">VLOOKUP(D1056,PRC!$A$2:$B$21,2,0)*E1056</f>
        <v>137500000</v>
      </c>
      <c r="J1056">
        <f t="shared" ca="1" si="570"/>
        <v>118249996</v>
      </c>
      <c r="K1056">
        <f ca="1">VLOOKUP(D1056,PRC!$A$1:$C$21,3,0)*E1056</f>
        <v>63250000</v>
      </c>
      <c r="L1056">
        <f t="shared" ca="1" si="571"/>
        <v>15125000</v>
      </c>
      <c r="M1056">
        <f t="shared" ca="1" si="572"/>
        <v>4125000</v>
      </c>
      <c r="N1056">
        <f t="shared" ca="1" si="573"/>
        <v>4125000</v>
      </c>
      <c r="O1056">
        <f t="shared" ca="1" si="574"/>
        <v>16500000</v>
      </c>
      <c r="P1056">
        <f t="shared" ca="1" si="596"/>
        <v>15124996</v>
      </c>
      <c r="Q1056">
        <f ca="1">IF(P1056&gt;0,1,0)</f>
        <v>1</v>
      </c>
      <c r="R1056">
        <f t="shared" ca="1" si="576"/>
        <v>14</v>
      </c>
      <c r="S1056">
        <f t="shared" ca="1" si="577"/>
        <v>11</v>
      </c>
      <c r="T1056">
        <f t="shared" ca="1" si="578"/>
        <v>3</v>
      </c>
      <c r="U1056">
        <f t="shared" ca="1" si="579"/>
        <v>3</v>
      </c>
      <c r="V1056">
        <f t="shared" ca="1" si="580"/>
        <v>12</v>
      </c>
      <c r="X1056">
        <f t="shared" si="583"/>
        <v>1056</v>
      </c>
      <c r="Y1056">
        <f t="shared" si="584"/>
        <v>1002</v>
      </c>
      <c r="Z1056">
        <f t="shared" si="585"/>
        <v>1003</v>
      </c>
      <c r="AA1056">
        <f t="shared" si="581"/>
        <v>1101</v>
      </c>
      <c r="AB1056">
        <f t="shared" si="598"/>
        <v>100</v>
      </c>
      <c r="AM1056" t="str">
        <f t="shared" si="599"/>
        <v>201902SS</v>
      </c>
      <c r="AN1056">
        <f t="shared" ca="1" si="586"/>
        <v>14.000002909090913</v>
      </c>
      <c r="AO1056">
        <f t="shared" ca="1" si="587"/>
        <v>11</v>
      </c>
      <c r="AP1056">
        <f t="shared" ca="1" si="600"/>
        <v>3</v>
      </c>
      <c r="AQ1056">
        <f t="shared" ca="1" si="601"/>
        <v>3</v>
      </c>
      <c r="AR1056">
        <f t="shared" ca="1" si="602"/>
        <v>12</v>
      </c>
      <c r="AS1056">
        <f ca="1">P1056/J1056</f>
        <v>0.12790694724420965</v>
      </c>
    </row>
    <row r="1057" spans="1:45" x14ac:dyDescent="0.4">
      <c r="A1057">
        <f t="shared" si="597"/>
        <v>201902</v>
      </c>
      <c r="B1057" t="s">
        <v>111</v>
      </c>
      <c r="C1057" t="s">
        <v>31</v>
      </c>
      <c r="D1057" t="str">
        <f t="shared" ca="1" si="582"/>
        <v>I115</v>
      </c>
      <c r="E1057">
        <f t="shared" ca="1" si="566"/>
        <v>22</v>
      </c>
      <c r="F1057">
        <f t="shared" ca="1" si="567"/>
        <v>18</v>
      </c>
      <c r="G1057" t="str">
        <f t="shared" ca="1" si="568"/>
        <v>S10</v>
      </c>
      <c r="H1057" t="str">
        <f t="shared" ca="1" si="569"/>
        <v>S106</v>
      </c>
      <c r="I1057">
        <f ca="1">VLOOKUP(D1057,PRC!$A$2:$B$21,2,0)*E1057</f>
        <v>110000</v>
      </c>
      <c r="J1057">
        <f t="shared" ca="1" si="570"/>
        <v>94596</v>
      </c>
      <c r="K1057">
        <f ca="1">VLOOKUP(D1057,PRC!$A$1:$C$21,3,0)*E1057</f>
        <v>52800</v>
      </c>
      <c r="L1057">
        <f t="shared" ca="1" si="571"/>
        <v>11000</v>
      </c>
      <c r="M1057">
        <f t="shared" ca="1" si="572"/>
        <v>6000</v>
      </c>
      <c r="N1057">
        <f t="shared" ca="1" si="573"/>
        <v>4000</v>
      </c>
      <c r="O1057">
        <f t="shared" ca="1" si="574"/>
        <v>12000</v>
      </c>
      <c r="P1057">
        <f t="shared" ca="1" si="596"/>
        <v>8796</v>
      </c>
      <c r="Q1057">
        <f ca="1">IF(P1057&gt;0,1,0)</f>
        <v>1</v>
      </c>
      <c r="R1057">
        <f t="shared" ca="1" si="576"/>
        <v>14</v>
      </c>
      <c r="S1057">
        <f t="shared" ca="1" si="577"/>
        <v>10</v>
      </c>
      <c r="T1057">
        <f t="shared" ca="1" si="578"/>
        <v>5</v>
      </c>
      <c r="U1057">
        <f t="shared" ca="1" si="579"/>
        <v>4</v>
      </c>
      <c r="V1057">
        <f t="shared" ca="1" si="580"/>
        <v>11</v>
      </c>
      <c r="X1057">
        <f t="shared" si="583"/>
        <v>1057</v>
      </c>
      <c r="Y1057">
        <f t="shared" si="584"/>
        <v>1002</v>
      </c>
      <c r="Z1057">
        <f t="shared" si="585"/>
        <v>1003</v>
      </c>
      <c r="AA1057">
        <f t="shared" si="581"/>
        <v>1101</v>
      </c>
      <c r="AB1057">
        <f t="shared" si="598"/>
        <v>100</v>
      </c>
      <c r="AM1057" t="str">
        <f t="shared" si="599"/>
        <v>201902SS</v>
      </c>
      <c r="AN1057">
        <f t="shared" ca="1" si="586"/>
        <v>14.003636363636362</v>
      </c>
      <c r="AO1057">
        <f t="shared" ca="1" si="587"/>
        <v>10</v>
      </c>
      <c r="AP1057">
        <f t="shared" ca="1" si="600"/>
        <v>5.4545454545454541</v>
      </c>
      <c r="AQ1057">
        <f t="shared" ca="1" si="601"/>
        <v>3.6363636363636362</v>
      </c>
      <c r="AR1057">
        <f t="shared" ca="1" si="602"/>
        <v>10.909090909090908</v>
      </c>
      <c r="AS1057">
        <f ca="1">P1057/J1057</f>
        <v>9.2984904224280102E-2</v>
      </c>
    </row>
    <row r="1058" spans="1:45" x14ac:dyDescent="0.4">
      <c r="A1058">
        <f t="shared" si="597"/>
        <v>201902</v>
      </c>
      <c r="B1058" t="s">
        <v>112</v>
      </c>
      <c r="C1058" t="s">
        <v>31</v>
      </c>
      <c r="D1058" t="str">
        <f t="shared" ca="1" si="582"/>
        <v>I103</v>
      </c>
      <c r="E1058">
        <f t="shared" ca="1" si="566"/>
        <v>11</v>
      </c>
      <c r="F1058">
        <f t="shared" ca="1" si="567"/>
        <v>11</v>
      </c>
      <c r="G1058" t="str">
        <f t="shared" ca="1" si="568"/>
        <v>S10</v>
      </c>
      <c r="H1058" t="str">
        <f t="shared" ca="1" si="569"/>
        <v>S104</v>
      </c>
      <c r="I1058">
        <f ca="1">VLOOKUP(D1058,PRC!$A$2:$B$21,2,0)*E1058</f>
        <v>550000</v>
      </c>
      <c r="J1058">
        <f t="shared" ca="1" si="570"/>
        <v>483996</v>
      </c>
      <c r="K1058">
        <f ca="1">VLOOKUP(D1058,PRC!$A$1:$C$21,3,0)*E1058</f>
        <v>313500</v>
      </c>
      <c r="L1058">
        <f t="shared" ca="1" si="571"/>
        <v>66000</v>
      </c>
      <c r="M1058">
        <f t="shared" ca="1" si="572"/>
        <v>22000</v>
      </c>
      <c r="N1058">
        <f t="shared" ca="1" si="573"/>
        <v>28000</v>
      </c>
      <c r="O1058">
        <f t="shared" ca="1" si="574"/>
        <v>83000</v>
      </c>
      <c r="P1058">
        <f t="shared" ca="1" si="596"/>
        <v>-28504</v>
      </c>
      <c r="Q1058">
        <f ca="1">IF(P1058&gt;0,1,0)</f>
        <v>0</v>
      </c>
      <c r="R1058">
        <f t="shared" ca="1" si="576"/>
        <v>12</v>
      </c>
      <c r="S1058">
        <f t="shared" ca="1" si="577"/>
        <v>12</v>
      </c>
      <c r="T1058">
        <f t="shared" ca="1" si="578"/>
        <v>4</v>
      </c>
      <c r="U1058">
        <f t="shared" ca="1" si="579"/>
        <v>5</v>
      </c>
      <c r="V1058">
        <f t="shared" ca="1" si="580"/>
        <v>15</v>
      </c>
      <c r="X1058">
        <f t="shared" si="583"/>
        <v>1058</v>
      </c>
      <c r="Y1058">
        <f t="shared" si="584"/>
        <v>1002</v>
      </c>
      <c r="Z1058">
        <f t="shared" si="585"/>
        <v>1003</v>
      </c>
      <c r="AA1058">
        <f t="shared" si="581"/>
        <v>1101</v>
      </c>
      <c r="AB1058">
        <f t="shared" si="598"/>
        <v>100</v>
      </c>
      <c r="AM1058" t="str">
        <f t="shared" si="599"/>
        <v>201902SS</v>
      </c>
      <c r="AN1058">
        <f t="shared" ca="1" si="586"/>
        <v>12.000727272727275</v>
      </c>
      <c r="AO1058">
        <f t="shared" ca="1" si="587"/>
        <v>12</v>
      </c>
      <c r="AP1058">
        <f t="shared" ca="1" si="600"/>
        <v>4</v>
      </c>
      <c r="AQ1058">
        <f t="shared" ca="1" si="601"/>
        <v>5.0909090909090908</v>
      </c>
      <c r="AR1058">
        <f t="shared" ca="1" si="602"/>
        <v>15.090909090909092</v>
      </c>
      <c r="AS1058">
        <f ca="1">P1058/J1058</f>
        <v>-5.8893048702881839E-2</v>
      </c>
    </row>
    <row r="1059" spans="1:45" x14ac:dyDescent="0.4">
      <c r="A1059">
        <f t="shared" si="597"/>
        <v>201902</v>
      </c>
      <c r="B1059" t="s">
        <v>113</v>
      </c>
      <c r="C1059" t="s">
        <v>31</v>
      </c>
      <c r="D1059" t="str">
        <f t="shared" ca="1" si="582"/>
        <v>I114</v>
      </c>
      <c r="E1059">
        <f t="shared" ca="1" si="566"/>
        <v>14</v>
      </c>
      <c r="F1059">
        <f t="shared" ca="1" si="567"/>
        <v>15</v>
      </c>
      <c r="G1059" t="str">
        <f t="shared" ca="1" si="568"/>
        <v>S10</v>
      </c>
      <c r="H1059" t="str">
        <f t="shared" ca="1" si="569"/>
        <v>S103</v>
      </c>
      <c r="I1059">
        <f ca="1">VLOOKUP(D1059,PRC!$A$2:$B$21,2,0)*E1059</f>
        <v>3360000</v>
      </c>
      <c r="J1059">
        <f t="shared" ca="1" si="570"/>
        <v>2923196</v>
      </c>
      <c r="K1059">
        <f ca="1">VLOOKUP(D1059,PRC!$A$1:$C$21,3,0)*E1059</f>
        <v>1948800</v>
      </c>
      <c r="L1059">
        <f t="shared" ca="1" si="571"/>
        <v>437000</v>
      </c>
      <c r="M1059">
        <f t="shared" ca="1" si="572"/>
        <v>134000</v>
      </c>
      <c r="N1059">
        <f t="shared" ca="1" si="573"/>
        <v>134000</v>
      </c>
      <c r="O1059">
        <f t="shared" ca="1" si="574"/>
        <v>336000</v>
      </c>
      <c r="P1059">
        <f t="shared" ca="1" si="596"/>
        <v>-66604</v>
      </c>
      <c r="Q1059">
        <f ca="1">IF(P1059&gt;0,1,0)</f>
        <v>0</v>
      </c>
      <c r="R1059">
        <f t="shared" ca="1" si="576"/>
        <v>13</v>
      </c>
      <c r="S1059">
        <f t="shared" ca="1" si="577"/>
        <v>13</v>
      </c>
      <c r="T1059">
        <f t="shared" ca="1" si="578"/>
        <v>4</v>
      </c>
      <c r="U1059">
        <f t="shared" ca="1" si="579"/>
        <v>4</v>
      </c>
      <c r="V1059">
        <f t="shared" ca="1" si="580"/>
        <v>10</v>
      </c>
      <c r="X1059">
        <f t="shared" si="583"/>
        <v>1059</v>
      </c>
      <c r="Y1059">
        <f t="shared" si="584"/>
        <v>1002</v>
      </c>
      <c r="Z1059">
        <f t="shared" si="585"/>
        <v>1003</v>
      </c>
      <c r="AA1059">
        <f t="shared" si="581"/>
        <v>1101</v>
      </c>
      <c r="AB1059">
        <f t="shared" si="598"/>
        <v>100</v>
      </c>
      <c r="AM1059" t="str">
        <f t="shared" si="599"/>
        <v>201902SS</v>
      </c>
      <c r="AN1059">
        <f t="shared" ca="1" si="586"/>
        <v>13.000119047619052</v>
      </c>
      <c r="AO1059">
        <f t="shared" ca="1" si="587"/>
        <v>13.005952380952381</v>
      </c>
      <c r="AP1059">
        <f t="shared" ca="1" si="600"/>
        <v>3.9880952380952377</v>
      </c>
      <c r="AQ1059">
        <f t="shared" ca="1" si="601"/>
        <v>3.9880952380952377</v>
      </c>
      <c r="AR1059">
        <f t="shared" ca="1" si="602"/>
        <v>10</v>
      </c>
      <c r="AS1059">
        <f ca="1">P1059/J1059</f>
        <v>-2.2784650772647474E-2</v>
      </c>
    </row>
    <row r="1060" spans="1:45" x14ac:dyDescent="0.4">
      <c r="A1060">
        <f t="shared" si="597"/>
        <v>201902</v>
      </c>
      <c r="B1060" t="s">
        <v>114</v>
      </c>
      <c r="C1060" t="s">
        <v>31</v>
      </c>
      <c r="D1060" t="str">
        <f t="shared" ca="1" si="582"/>
        <v>I120</v>
      </c>
      <c r="E1060">
        <f t="shared" ca="1" si="566"/>
        <v>23</v>
      </c>
      <c r="F1060">
        <f t="shared" ca="1" si="567"/>
        <v>18</v>
      </c>
      <c r="G1060" t="str">
        <f t="shared" ca="1" si="568"/>
        <v>S11</v>
      </c>
      <c r="H1060" t="str">
        <f t="shared" ca="1" si="569"/>
        <v>S115</v>
      </c>
      <c r="I1060">
        <f ca="1">VLOOKUP(D1060,PRC!$A$2:$B$21,2,0)*E1060</f>
        <v>98900000</v>
      </c>
      <c r="J1060">
        <f t="shared" ca="1" si="570"/>
        <v>87031996</v>
      </c>
      <c r="K1060">
        <f ca="1">VLOOKUP(D1060,PRC!$A$1:$C$21,3,0)*E1060</f>
        <v>44505000</v>
      </c>
      <c r="L1060">
        <f t="shared" ca="1" si="571"/>
        <v>9890000</v>
      </c>
      <c r="M1060">
        <f t="shared" ca="1" si="572"/>
        <v>2967000</v>
      </c>
      <c r="N1060">
        <f t="shared" ca="1" si="573"/>
        <v>4945000</v>
      </c>
      <c r="O1060">
        <f t="shared" ca="1" si="574"/>
        <v>14835000</v>
      </c>
      <c r="P1060">
        <f t="shared" ca="1" si="596"/>
        <v>9889996</v>
      </c>
      <c r="Q1060">
        <f ca="1">IF(P1060&gt;0,1,0)</f>
        <v>1</v>
      </c>
      <c r="R1060">
        <f t="shared" ca="1" si="576"/>
        <v>12</v>
      </c>
      <c r="S1060">
        <f t="shared" ca="1" si="577"/>
        <v>10</v>
      </c>
      <c r="T1060">
        <f t="shared" ca="1" si="578"/>
        <v>3</v>
      </c>
      <c r="U1060">
        <f t="shared" ca="1" si="579"/>
        <v>5</v>
      </c>
      <c r="V1060">
        <f t="shared" ca="1" si="580"/>
        <v>15</v>
      </c>
      <c r="X1060">
        <f t="shared" si="583"/>
        <v>1060</v>
      </c>
      <c r="Y1060">
        <f t="shared" si="584"/>
        <v>1002</v>
      </c>
      <c r="Z1060">
        <f t="shared" si="585"/>
        <v>1003</v>
      </c>
      <c r="AA1060">
        <f t="shared" si="581"/>
        <v>1101</v>
      </c>
      <c r="AB1060">
        <f t="shared" si="598"/>
        <v>100</v>
      </c>
      <c r="AM1060" t="str">
        <f t="shared" si="599"/>
        <v>201902SS</v>
      </c>
      <c r="AN1060">
        <f t="shared" ca="1" si="586"/>
        <v>12.000004044489387</v>
      </c>
      <c r="AO1060">
        <f t="shared" ca="1" si="587"/>
        <v>10</v>
      </c>
      <c r="AP1060">
        <f t="shared" ca="1" si="600"/>
        <v>3</v>
      </c>
      <c r="AQ1060">
        <f t="shared" ca="1" si="601"/>
        <v>5</v>
      </c>
      <c r="AR1060">
        <f t="shared" ca="1" si="602"/>
        <v>15</v>
      </c>
      <c r="AS1060">
        <f ca="1">P1060/J1060</f>
        <v>0.11363632289899453</v>
      </c>
    </row>
    <row r="1061" spans="1:45" x14ac:dyDescent="0.4">
      <c r="A1061">
        <f t="shared" si="597"/>
        <v>201902</v>
      </c>
      <c r="B1061" t="s">
        <v>115</v>
      </c>
      <c r="C1061" t="s">
        <v>31</v>
      </c>
      <c r="D1061" t="str">
        <f t="shared" ca="1" si="582"/>
        <v>I113</v>
      </c>
      <c r="E1061">
        <f t="shared" ca="1" si="566"/>
        <v>20</v>
      </c>
      <c r="F1061">
        <f t="shared" ca="1" si="567"/>
        <v>9</v>
      </c>
      <c r="G1061" t="str">
        <f t="shared" ca="1" si="568"/>
        <v>S11</v>
      </c>
      <c r="H1061" t="str">
        <f t="shared" ca="1" si="569"/>
        <v>S115</v>
      </c>
      <c r="I1061">
        <f ca="1">VLOOKUP(D1061,PRC!$A$2:$B$21,2,0)*E1061</f>
        <v>13400000</v>
      </c>
      <c r="J1061">
        <f t="shared" ca="1" si="570"/>
        <v>12059996</v>
      </c>
      <c r="K1061">
        <f ca="1">VLOOKUP(D1061,PRC!$A$1:$C$21,3,0)*E1061</f>
        <v>6030000</v>
      </c>
      <c r="L1061">
        <f t="shared" ca="1" si="571"/>
        <v>1608000</v>
      </c>
      <c r="M1061">
        <f t="shared" ca="1" si="572"/>
        <v>670000</v>
      </c>
      <c r="N1061">
        <f t="shared" ca="1" si="573"/>
        <v>402000</v>
      </c>
      <c r="O1061">
        <f t="shared" ca="1" si="574"/>
        <v>1474000</v>
      </c>
      <c r="P1061">
        <f t="shared" ca="1" si="596"/>
        <v>1875996</v>
      </c>
      <c r="Q1061">
        <f ca="1">IF(P1061&gt;0,1,0)</f>
        <v>1</v>
      </c>
      <c r="R1061">
        <f t="shared" ca="1" si="576"/>
        <v>10</v>
      </c>
      <c r="S1061">
        <f t="shared" ca="1" si="577"/>
        <v>12</v>
      </c>
      <c r="T1061">
        <f t="shared" ca="1" si="578"/>
        <v>5</v>
      </c>
      <c r="U1061">
        <f t="shared" ca="1" si="579"/>
        <v>3</v>
      </c>
      <c r="V1061">
        <f t="shared" ca="1" si="580"/>
        <v>11</v>
      </c>
      <c r="X1061">
        <f t="shared" si="583"/>
        <v>1061</v>
      </c>
      <c r="Y1061">
        <f t="shared" si="584"/>
        <v>1002</v>
      </c>
      <c r="Z1061">
        <f t="shared" si="585"/>
        <v>1003</v>
      </c>
      <c r="AA1061">
        <f t="shared" si="581"/>
        <v>1101</v>
      </c>
      <c r="AB1061">
        <f t="shared" si="598"/>
        <v>100</v>
      </c>
      <c r="AM1061" t="str">
        <f t="shared" si="599"/>
        <v>201902SS</v>
      </c>
      <c r="AN1061">
        <f t="shared" ca="1" si="586"/>
        <v>10.000029850746273</v>
      </c>
      <c r="AO1061">
        <f t="shared" ca="1" si="587"/>
        <v>12</v>
      </c>
      <c r="AP1061">
        <f t="shared" ca="1" si="600"/>
        <v>5</v>
      </c>
      <c r="AQ1061">
        <f t="shared" ca="1" si="601"/>
        <v>3</v>
      </c>
      <c r="AR1061">
        <f t="shared" ca="1" si="602"/>
        <v>11</v>
      </c>
      <c r="AS1061">
        <f ca="1">P1061/J1061</f>
        <v>0.15555527547438655</v>
      </c>
    </row>
    <row r="1062" spans="1:45" x14ac:dyDescent="0.4">
      <c r="A1062">
        <f t="shared" si="597"/>
        <v>201902</v>
      </c>
      <c r="B1062" t="s">
        <v>116</v>
      </c>
      <c r="C1062" t="s">
        <v>31</v>
      </c>
      <c r="D1062" t="str">
        <f t="shared" ca="1" si="582"/>
        <v>I105</v>
      </c>
      <c r="E1062">
        <f t="shared" ca="1" si="566"/>
        <v>60</v>
      </c>
      <c r="F1062">
        <f t="shared" ca="1" si="567"/>
        <v>8</v>
      </c>
      <c r="G1062" t="str">
        <f t="shared" ca="1" si="568"/>
        <v>S10</v>
      </c>
      <c r="H1062" t="str">
        <f t="shared" ca="1" si="569"/>
        <v>S101</v>
      </c>
      <c r="I1062">
        <f ca="1">VLOOKUP(D1062,PRC!$A$2:$B$21,2,0)*E1062</f>
        <v>6000000</v>
      </c>
      <c r="J1062">
        <f t="shared" ca="1" si="570"/>
        <v>4919996</v>
      </c>
      <c r="K1062">
        <f ca="1">VLOOKUP(D1062,PRC!$A$1:$C$21,3,0)*E1062</f>
        <v>3540000</v>
      </c>
      <c r="L1062">
        <f t="shared" ca="1" si="571"/>
        <v>720000</v>
      </c>
      <c r="M1062">
        <f t="shared" ca="1" si="572"/>
        <v>240000</v>
      </c>
      <c r="N1062">
        <f t="shared" ca="1" si="573"/>
        <v>240000</v>
      </c>
      <c r="O1062">
        <f t="shared" ca="1" si="574"/>
        <v>840000</v>
      </c>
      <c r="P1062">
        <f t="shared" ca="1" si="596"/>
        <v>-660004</v>
      </c>
      <c r="Q1062">
        <f ca="1">IF(P1062&gt;0,1,0)</f>
        <v>0</v>
      </c>
      <c r="R1062">
        <f t="shared" ca="1" si="576"/>
        <v>18</v>
      </c>
      <c r="S1062">
        <f t="shared" ca="1" si="577"/>
        <v>12</v>
      </c>
      <c r="T1062">
        <f t="shared" ca="1" si="578"/>
        <v>4</v>
      </c>
      <c r="U1062">
        <f t="shared" ca="1" si="579"/>
        <v>4</v>
      </c>
      <c r="V1062">
        <f t="shared" ca="1" si="580"/>
        <v>14</v>
      </c>
      <c r="X1062">
        <f t="shared" si="583"/>
        <v>1062</v>
      </c>
      <c r="Y1062">
        <f t="shared" si="584"/>
        <v>1002</v>
      </c>
      <c r="Z1062">
        <f t="shared" si="585"/>
        <v>1003</v>
      </c>
      <c r="AA1062">
        <f t="shared" si="581"/>
        <v>1101</v>
      </c>
      <c r="AB1062">
        <f t="shared" si="598"/>
        <v>100</v>
      </c>
      <c r="AM1062" t="str">
        <f t="shared" si="599"/>
        <v>201902SS</v>
      </c>
      <c r="AN1062">
        <f t="shared" ca="1" si="586"/>
        <v>18.000066666666669</v>
      </c>
      <c r="AO1062">
        <f t="shared" ca="1" si="587"/>
        <v>12</v>
      </c>
      <c r="AP1062">
        <f t="shared" ca="1" si="600"/>
        <v>4</v>
      </c>
      <c r="AQ1062">
        <f t="shared" ca="1" si="601"/>
        <v>4</v>
      </c>
      <c r="AR1062">
        <f t="shared" ca="1" si="602"/>
        <v>14.000000000000002</v>
      </c>
      <c r="AS1062">
        <f ca="1">P1062/J1062</f>
        <v>-0.1341472635343606</v>
      </c>
    </row>
    <row r="1063" spans="1:45" x14ac:dyDescent="0.4">
      <c r="A1063">
        <f t="shared" si="597"/>
        <v>201902</v>
      </c>
      <c r="B1063" t="s">
        <v>117</v>
      </c>
      <c r="C1063" t="s">
        <v>31</v>
      </c>
      <c r="D1063" t="str">
        <f t="shared" ca="1" si="582"/>
        <v>I119</v>
      </c>
      <c r="E1063">
        <f t="shared" ca="1" si="566"/>
        <v>32</v>
      </c>
      <c r="F1063">
        <f t="shared" ca="1" si="567"/>
        <v>11</v>
      </c>
      <c r="G1063" t="str">
        <f t="shared" ca="1" si="568"/>
        <v>S11</v>
      </c>
      <c r="H1063" t="str">
        <f t="shared" ca="1" si="569"/>
        <v>S116</v>
      </c>
      <c r="I1063">
        <f ca="1">VLOOKUP(D1063,PRC!$A$2:$B$21,2,0)*E1063</f>
        <v>3040000</v>
      </c>
      <c r="J1063">
        <f t="shared" ca="1" si="570"/>
        <v>2492796</v>
      </c>
      <c r="K1063">
        <f ca="1">VLOOKUP(D1063,PRC!$A$1:$C$21,3,0)*E1063</f>
        <v>1459200</v>
      </c>
      <c r="L1063">
        <f t="shared" ca="1" si="571"/>
        <v>395000</v>
      </c>
      <c r="M1063">
        <f t="shared" ca="1" si="572"/>
        <v>91000</v>
      </c>
      <c r="N1063">
        <f t="shared" ca="1" si="573"/>
        <v>91000</v>
      </c>
      <c r="O1063">
        <f t="shared" ca="1" si="574"/>
        <v>334000</v>
      </c>
      <c r="P1063">
        <f t="shared" ca="1" si="596"/>
        <v>122596</v>
      </c>
      <c r="Q1063">
        <f ca="1">IF(P1063&gt;0,1,0)</f>
        <v>1</v>
      </c>
      <c r="R1063">
        <f t="shared" ca="1" si="576"/>
        <v>18</v>
      </c>
      <c r="S1063">
        <f t="shared" ca="1" si="577"/>
        <v>13</v>
      </c>
      <c r="T1063">
        <f t="shared" ca="1" si="578"/>
        <v>3</v>
      </c>
      <c r="U1063">
        <f t="shared" ca="1" si="579"/>
        <v>3</v>
      </c>
      <c r="V1063">
        <f t="shared" ca="1" si="580"/>
        <v>11</v>
      </c>
      <c r="X1063">
        <f t="shared" si="583"/>
        <v>1063</v>
      </c>
      <c r="Y1063">
        <f t="shared" si="584"/>
        <v>1002</v>
      </c>
      <c r="Z1063">
        <f t="shared" si="585"/>
        <v>1003</v>
      </c>
      <c r="AA1063">
        <f t="shared" si="581"/>
        <v>1101</v>
      </c>
      <c r="AB1063">
        <f t="shared" si="598"/>
        <v>100</v>
      </c>
      <c r="AM1063" t="str">
        <f t="shared" si="599"/>
        <v>201902SS</v>
      </c>
      <c r="AN1063">
        <f t="shared" ca="1" si="586"/>
        <v>18.000131578947364</v>
      </c>
      <c r="AO1063">
        <f t="shared" ca="1" si="587"/>
        <v>12.993421052631579</v>
      </c>
      <c r="AP1063">
        <f t="shared" ca="1" si="600"/>
        <v>2.9934210526315788</v>
      </c>
      <c r="AQ1063">
        <f t="shared" ca="1" si="601"/>
        <v>2.9934210526315788</v>
      </c>
      <c r="AR1063">
        <f t="shared" ca="1" si="602"/>
        <v>10.986842105263158</v>
      </c>
      <c r="AS1063">
        <f ca="1">P1063/J1063</f>
        <v>4.9180117426375847E-2</v>
      </c>
    </row>
    <row r="1064" spans="1:45" x14ac:dyDescent="0.4">
      <c r="A1064">
        <f t="shared" si="597"/>
        <v>201902</v>
      </c>
      <c r="B1064" t="s">
        <v>118</v>
      </c>
      <c r="C1064" t="s">
        <v>31</v>
      </c>
      <c r="D1064" t="str">
        <f t="shared" ca="1" si="582"/>
        <v>I118</v>
      </c>
      <c r="E1064">
        <f t="shared" ca="1" si="566"/>
        <v>19</v>
      </c>
      <c r="F1064">
        <f t="shared" ca="1" si="567"/>
        <v>18</v>
      </c>
      <c r="G1064" t="str">
        <f t="shared" ca="1" si="568"/>
        <v>S11</v>
      </c>
      <c r="H1064" t="str">
        <f t="shared" ca="1" si="569"/>
        <v>S119</v>
      </c>
      <c r="I1064">
        <f ca="1">VLOOKUP(D1064,PRC!$A$2:$B$21,2,0)*E1064</f>
        <v>10070000</v>
      </c>
      <c r="J1064">
        <f t="shared" ca="1" si="570"/>
        <v>8458796</v>
      </c>
      <c r="K1064">
        <f ca="1">VLOOKUP(D1064,PRC!$A$1:$C$21,3,0)*E1064</f>
        <v>4229400</v>
      </c>
      <c r="L1064">
        <f t="shared" ca="1" si="571"/>
        <v>1309000</v>
      </c>
      <c r="M1064">
        <f t="shared" ca="1" si="572"/>
        <v>403000</v>
      </c>
      <c r="N1064">
        <f t="shared" ca="1" si="573"/>
        <v>302000</v>
      </c>
      <c r="O1064">
        <f t="shared" ca="1" si="574"/>
        <v>1007000</v>
      </c>
      <c r="P1064">
        <f t="shared" ca="1" si="596"/>
        <v>1208396</v>
      </c>
      <c r="Q1064">
        <f ca="1">IF(P1064&gt;0,1,0)</f>
        <v>1</v>
      </c>
      <c r="R1064">
        <f t="shared" ca="1" si="576"/>
        <v>16</v>
      </c>
      <c r="S1064">
        <f t="shared" ca="1" si="577"/>
        <v>13</v>
      </c>
      <c r="T1064">
        <f t="shared" ca="1" si="578"/>
        <v>4</v>
      </c>
      <c r="U1064">
        <f t="shared" ca="1" si="579"/>
        <v>3</v>
      </c>
      <c r="V1064">
        <f t="shared" ca="1" si="580"/>
        <v>10</v>
      </c>
      <c r="X1064">
        <f t="shared" si="583"/>
        <v>1064</v>
      </c>
      <c r="Y1064">
        <f t="shared" si="584"/>
        <v>1002</v>
      </c>
      <c r="Z1064">
        <f t="shared" si="585"/>
        <v>1003</v>
      </c>
      <c r="AA1064">
        <f t="shared" si="581"/>
        <v>1101</v>
      </c>
      <c r="AB1064">
        <f t="shared" si="598"/>
        <v>100</v>
      </c>
      <c r="AM1064" t="str">
        <f t="shared" si="599"/>
        <v>201902SS</v>
      </c>
      <c r="AN1064">
        <f t="shared" ca="1" si="586"/>
        <v>16.000039721946379</v>
      </c>
      <c r="AO1064">
        <f t="shared" ca="1" si="587"/>
        <v>12.999006951340617</v>
      </c>
      <c r="AP1064">
        <f t="shared" ca="1" si="600"/>
        <v>4.0019860973187686</v>
      </c>
      <c r="AQ1064">
        <f t="shared" ca="1" si="601"/>
        <v>2.9990069513406157</v>
      </c>
      <c r="AR1064">
        <f t="shared" ca="1" si="602"/>
        <v>10</v>
      </c>
      <c r="AS1064">
        <f ca="1">P1064/J1064</f>
        <v>0.14285673753096775</v>
      </c>
    </row>
    <row r="1065" spans="1:45" x14ac:dyDescent="0.4">
      <c r="A1065">
        <f t="shared" si="597"/>
        <v>201902</v>
      </c>
      <c r="B1065" t="s">
        <v>119</v>
      </c>
      <c r="C1065" t="s">
        <v>31</v>
      </c>
      <c r="D1065" t="str">
        <f t="shared" ca="1" si="582"/>
        <v>I108</v>
      </c>
      <c r="E1065">
        <f t="shared" ca="1" si="566"/>
        <v>59</v>
      </c>
      <c r="F1065">
        <f t="shared" ca="1" si="567"/>
        <v>15</v>
      </c>
      <c r="G1065" t="str">
        <f t="shared" ca="1" si="568"/>
        <v>S11</v>
      </c>
      <c r="H1065" t="str">
        <f t="shared" ca="1" si="569"/>
        <v>S110</v>
      </c>
      <c r="I1065">
        <f ca="1">VLOOKUP(D1065,PRC!$A$2:$B$21,2,0)*E1065</f>
        <v>2360000</v>
      </c>
      <c r="J1065">
        <f t="shared" ca="1" si="570"/>
        <v>2029596</v>
      </c>
      <c r="K1065">
        <f ca="1">VLOOKUP(D1065,PRC!$A$1:$C$21,3,0)*E1065</f>
        <v>1085600</v>
      </c>
      <c r="L1065">
        <f t="shared" ca="1" si="571"/>
        <v>260000</v>
      </c>
      <c r="M1065">
        <f t="shared" ca="1" si="572"/>
        <v>94000</v>
      </c>
      <c r="N1065">
        <f t="shared" ca="1" si="573"/>
        <v>94000</v>
      </c>
      <c r="O1065">
        <f t="shared" ca="1" si="574"/>
        <v>330000</v>
      </c>
      <c r="P1065">
        <f t="shared" ca="1" si="596"/>
        <v>165996</v>
      </c>
      <c r="Q1065">
        <f ca="1">IF(P1065&gt;0,1,0)</f>
        <v>1</v>
      </c>
      <c r="R1065">
        <f t="shared" ca="1" si="576"/>
        <v>14</v>
      </c>
      <c r="S1065">
        <f t="shared" ca="1" si="577"/>
        <v>11</v>
      </c>
      <c r="T1065">
        <f t="shared" ca="1" si="578"/>
        <v>4</v>
      </c>
      <c r="U1065">
        <f t="shared" ca="1" si="579"/>
        <v>4</v>
      </c>
      <c r="V1065">
        <f t="shared" ca="1" si="580"/>
        <v>14</v>
      </c>
      <c r="X1065">
        <f t="shared" si="583"/>
        <v>1065</v>
      </c>
      <c r="Y1065">
        <f t="shared" si="584"/>
        <v>1002</v>
      </c>
      <c r="Z1065">
        <f t="shared" si="585"/>
        <v>1003</v>
      </c>
      <c r="AA1065">
        <f t="shared" si="581"/>
        <v>1101</v>
      </c>
      <c r="AB1065">
        <f t="shared" si="598"/>
        <v>100</v>
      </c>
      <c r="AM1065" t="str">
        <f t="shared" si="599"/>
        <v>201902SS</v>
      </c>
      <c r="AN1065">
        <f t="shared" ca="1" si="586"/>
        <v>14.000169491525426</v>
      </c>
      <c r="AO1065">
        <f t="shared" ca="1" si="587"/>
        <v>11.016949152542372</v>
      </c>
      <c r="AP1065">
        <f t="shared" ca="1" si="600"/>
        <v>3.9830508474576267</v>
      </c>
      <c r="AQ1065">
        <f t="shared" ca="1" si="601"/>
        <v>3.9830508474576267</v>
      </c>
      <c r="AR1065">
        <f t="shared" ca="1" si="602"/>
        <v>13.983050847457626</v>
      </c>
      <c r="AS1065">
        <f ca="1">P1065/J1065</f>
        <v>8.178770553351504E-2</v>
      </c>
    </row>
    <row r="1066" spans="1:45" x14ac:dyDescent="0.4">
      <c r="A1066">
        <f t="shared" si="597"/>
        <v>201902</v>
      </c>
      <c r="B1066" t="s">
        <v>120</v>
      </c>
      <c r="C1066" t="s">
        <v>31</v>
      </c>
      <c r="D1066" t="str">
        <f t="shared" ca="1" si="582"/>
        <v>I104</v>
      </c>
      <c r="E1066">
        <f t="shared" ca="1" si="566"/>
        <v>60</v>
      </c>
      <c r="F1066">
        <f t="shared" ca="1" si="567"/>
        <v>10</v>
      </c>
      <c r="G1066" t="str">
        <f t="shared" ca="1" si="568"/>
        <v>S12</v>
      </c>
      <c r="H1066" t="str">
        <f t="shared" ca="1" si="569"/>
        <v>S120</v>
      </c>
      <c r="I1066">
        <f ca="1">VLOOKUP(D1066,PRC!$A$2:$B$21,2,0)*E1066</f>
        <v>4200000</v>
      </c>
      <c r="J1066">
        <f t="shared" ca="1" si="570"/>
        <v>3443996.0000000005</v>
      </c>
      <c r="K1066">
        <f ca="1">VLOOKUP(D1066,PRC!$A$1:$C$21,3,0)*E1066</f>
        <v>1764000</v>
      </c>
      <c r="L1066">
        <f t="shared" ca="1" si="571"/>
        <v>546000</v>
      </c>
      <c r="M1066">
        <f t="shared" ca="1" si="572"/>
        <v>126000</v>
      </c>
      <c r="N1066">
        <f t="shared" ca="1" si="573"/>
        <v>168000</v>
      </c>
      <c r="O1066">
        <f t="shared" ca="1" si="574"/>
        <v>420000</v>
      </c>
      <c r="P1066">
        <f t="shared" ca="1" si="596"/>
        <v>419996.00000000047</v>
      </c>
      <c r="Q1066">
        <f ca="1">IF(P1066&gt;0,1,0)</f>
        <v>1</v>
      </c>
      <c r="R1066">
        <f t="shared" ca="1" si="576"/>
        <v>18</v>
      </c>
      <c r="S1066">
        <f t="shared" ca="1" si="577"/>
        <v>13</v>
      </c>
      <c r="T1066">
        <f t="shared" ca="1" si="578"/>
        <v>3</v>
      </c>
      <c r="U1066">
        <f t="shared" ca="1" si="579"/>
        <v>4</v>
      </c>
      <c r="V1066">
        <f t="shared" ca="1" si="580"/>
        <v>10</v>
      </c>
      <c r="X1066">
        <f t="shared" si="583"/>
        <v>1066</v>
      </c>
      <c r="Y1066">
        <f t="shared" si="584"/>
        <v>1002</v>
      </c>
      <c r="Z1066">
        <f t="shared" si="585"/>
        <v>1003</v>
      </c>
      <c r="AA1066">
        <f t="shared" si="581"/>
        <v>1101</v>
      </c>
      <c r="AB1066">
        <f t="shared" si="598"/>
        <v>100</v>
      </c>
      <c r="AM1066" t="str">
        <f t="shared" si="599"/>
        <v>201902SS</v>
      </c>
      <c r="AN1066">
        <f t="shared" ca="1" si="586"/>
        <v>18.000095238095227</v>
      </c>
      <c r="AO1066">
        <f t="shared" ca="1" si="587"/>
        <v>13</v>
      </c>
      <c r="AP1066">
        <f t="shared" ca="1" si="600"/>
        <v>3</v>
      </c>
      <c r="AQ1066">
        <f t="shared" ca="1" si="601"/>
        <v>4</v>
      </c>
      <c r="AR1066">
        <f t="shared" ca="1" si="602"/>
        <v>10</v>
      </c>
      <c r="AS1066">
        <f ca="1">P1066/J1066</f>
        <v>0.12195019970987202</v>
      </c>
    </row>
    <row r="1067" spans="1:45" x14ac:dyDescent="0.4">
      <c r="A1067">
        <f t="shared" si="597"/>
        <v>201902</v>
      </c>
      <c r="B1067" t="s">
        <v>121</v>
      </c>
      <c r="C1067" t="s">
        <v>31</v>
      </c>
      <c r="D1067" t="str">
        <f t="shared" ca="1" si="582"/>
        <v>I114</v>
      </c>
      <c r="E1067">
        <f t="shared" ref="E1067:E1130" ca="1" si="603">RANDBETWEEN(INDIRECT("AD"&amp;Y1067),INDIRECT("AD"&amp;Z1067))</f>
        <v>63</v>
      </c>
      <c r="F1067">
        <f t="shared" ref="F1067:F1130" ca="1" si="604">RANDBETWEEN(INDIRECT("AF"&amp;Y1067),INDIRECT("AF"&amp;Z1067))</f>
        <v>10</v>
      </c>
      <c r="G1067" t="str">
        <f t="shared" ref="G1067:G1101" ca="1" si="605">LEFT(H1067,3)</f>
        <v>S11</v>
      </c>
      <c r="H1067" t="str">
        <f t="shared" ref="H1067:H1101" ca="1" si="606">"S"&amp;RANDBETWEEN(101,120)</f>
        <v>S111</v>
      </c>
      <c r="I1067">
        <f ca="1">VLOOKUP(D1067,PRC!$A$2:$B$21,2,0)*E1067</f>
        <v>15120000</v>
      </c>
      <c r="J1067">
        <f t="shared" ref="J1067:J1130" ca="1" si="607">I1067*(1-R1067/100)-4</f>
        <v>13759196</v>
      </c>
      <c r="K1067">
        <f ca="1">VLOOKUP(D1067,PRC!$A$1:$C$21,3,0)*E1067</f>
        <v>8769600</v>
      </c>
      <c r="L1067">
        <f t="shared" ref="L1067:L1130" ca="1" si="608">ROUND($I1067*S1067,-5)/100</f>
        <v>1663000</v>
      </c>
      <c r="M1067">
        <f t="shared" ref="M1067:M1130" ca="1" si="609">ROUND($I1067*T1067,-5)/100</f>
        <v>756000</v>
      </c>
      <c r="N1067">
        <f t="shared" ref="N1067:N1130" ca="1" si="610">ROUND($I1067*U1067,-5)/100</f>
        <v>756000</v>
      </c>
      <c r="O1067">
        <f t="shared" ref="O1067:O1130" ca="1" si="611">ROUND($I1067*V1067,-5)/100</f>
        <v>2268000</v>
      </c>
      <c r="P1067">
        <f t="shared" ca="1" si="596"/>
        <v>-453404</v>
      </c>
      <c r="Q1067">
        <f ca="1">IF(P1067&gt;0,1,0)</f>
        <v>0</v>
      </c>
      <c r="R1067">
        <f t="shared" ref="R1067:R1130" ca="1" si="612">RANDBETWEEN(INDIRECT("AF"&amp;$Y1067),INDIRECT("AF"&amp;$Z1067))</f>
        <v>9</v>
      </c>
      <c r="S1067">
        <f t="shared" ref="S1067:S1130" ca="1" si="613">RANDBETWEEN(INDIRECT("AG"&amp;$Y1067),INDIRECT("AG"&amp;$Z1067))</f>
        <v>11</v>
      </c>
      <c r="T1067">
        <f t="shared" ref="T1067:T1130" ca="1" si="614">RANDBETWEEN(INDIRECT("AH"&amp;$Y1067),INDIRECT("AH"&amp;$Z1067))</f>
        <v>5</v>
      </c>
      <c r="U1067">
        <f t="shared" ref="U1067:U1130" ca="1" si="615">RANDBETWEEN(INDIRECT("Ai"&amp;$Y1067),INDIRECT("Ai"&amp;$Z1067))</f>
        <v>5</v>
      </c>
      <c r="V1067">
        <f t="shared" ref="V1067:V1130" ca="1" si="616">RANDBETWEEN(INDIRECT("Aj"&amp;$Y1067),INDIRECT("Aj"&amp;$Z1067))</f>
        <v>15</v>
      </c>
      <c r="X1067">
        <f t="shared" si="583"/>
        <v>1067</v>
      </c>
      <c r="Y1067">
        <f t="shared" si="584"/>
        <v>1002</v>
      </c>
      <c r="Z1067">
        <f t="shared" si="585"/>
        <v>1003</v>
      </c>
      <c r="AA1067">
        <f t="shared" ref="AA1067:AA1130" si="617">Y1067+AB1067-1</f>
        <v>1101</v>
      </c>
      <c r="AB1067">
        <f t="shared" si="598"/>
        <v>100</v>
      </c>
      <c r="AM1067" t="str">
        <f t="shared" si="599"/>
        <v>201902SS</v>
      </c>
      <c r="AN1067">
        <f t="shared" ca="1" si="586"/>
        <v>9.0000264550264557</v>
      </c>
      <c r="AO1067">
        <f t="shared" ca="1" si="587"/>
        <v>10.998677248677248</v>
      </c>
      <c r="AP1067">
        <f t="shared" ca="1" si="600"/>
        <v>5</v>
      </c>
      <c r="AQ1067">
        <f t="shared" ca="1" si="601"/>
        <v>5</v>
      </c>
      <c r="AR1067">
        <f t="shared" ca="1" si="602"/>
        <v>15</v>
      </c>
      <c r="AS1067">
        <f ca="1">P1067/J1067</f>
        <v>-3.295279753264653E-2</v>
      </c>
    </row>
    <row r="1068" spans="1:45" x14ac:dyDescent="0.4">
      <c r="A1068">
        <f t="shared" si="597"/>
        <v>201902</v>
      </c>
      <c r="B1068" t="s">
        <v>122</v>
      </c>
      <c r="C1068" t="s">
        <v>31</v>
      </c>
      <c r="D1068" t="str">
        <f t="shared" ref="D1068:D1101" ca="1" si="618">"I"&amp;RANDBETWEEN(101,120)</f>
        <v>I118</v>
      </c>
      <c r="E1068">
        <f t="shared" ca="1" si="603"/>
        <v>40</v>
      </c>
      <c r="F1068">
        <f t="shared" ca="1" si="604"/>
        <v>17</v>
      </c>
      <c r="G1068" t="str">
        <f t="shared" ca="1" si="605"/>
        <v>S10</v>
      </c>
      <c r="H1068" t="str">
        <f t="shared" ca="1" si="606"/>
        <v>S101</v>
      </c>
      <c r="I1068">
        <f ca="1">VLOOKUP(D1068,PRC!$A$2:$B$21,2,0)*E1068</f>
        <v>21200000</v>
      </c>
      <c r="J1068">
        <f t="shared" ca="1" si="607"/>
        <v>18867996</v>
      </c>
      <c r="K1068">
        <f ca="1">VLOOKUP(D1068,PRC!$A$1:$C$21,3,0)*E1068</f>
        <v>8904000</v>
      </c>
      <c r="L1068">
        <f t="shared" ca="1" si="608"/>
        <v>2544000</v>
      </c>
      <c r="M1068">
        <f t="shared" ca="1" si="609"/>
        <v>636000</v>
      </c>
      <c r="N1068">
        <f t="shared" ca="1" si="610"/>
        <v>636000</v>
      </c>
      <c r="O1068">
        <f t="shared" ca="1" si="611"/>
        <v>3180000</v>
      </c>
      <c r="P1068">
        <f t="shared" ca="1" si="596"/>
        <v>2967996</v>
      </c>
      <c r="Q1068">
        <f ca="1">IF(P1068&gt;0,1,0)</f>
        <v>1</v>
      </c>
      <c r="R1068">
        <f t="shared" ca="1" si="612"/>
        <v>11</v>
      </c>
      <c r="S1068">
        <f t="shared" ca="1" si="613"/>
        <v>12</v>
      </c>
      <c r="T1068">
        <f t="shared" ca="1" si="614"/>
        <v>3</v>
      </c>
      <c r="U1068">
        <f t="shared" ca="1" si="615"/>
        <v>3</v>
      </c>
      <c r="V1068">
        <f t="shared" ca="1" si="616"/>
        <v>15</v>
      </c>
      <c r="X1068">
        <f t="shared" ref="X1068:X1131" si="619">X1067+1</f>
        <v>1068</v>
      </c>
      <c r="Y1068">
        <f t="shared" ref="Y1068:Y1131" si="620">IF(C1068=C1067,Y1067,X1068)</f>
        <v>1002</v>
      </c>
      <c r="Z1068">
        <f t="shared" ref="Z1068:Z1131" si="621">Y1068+1</f>
        <v>1003</v>
      </c>
      <c r="AA1068">
        <f t="shared" si="617"/>
        <v>1101</v>
      </c>
      <c r="AB1068">
        <f t="shared" si="598"/>
        <v>100</v>
      </c>
      <c r="AM1068" t="str">
        <f t="shared" si="599"/>
        <v>201902SS</v>
      </c>
      <c r="AN1068">
        <f t="shared" ref="AN1068:AN1101" ca="1" si="622">(1-J1068/I1068)*100</f>
        <v>11.000018867924533</v>
      </c>
      <c r="AO1068">
        <f t="shared" ref="AO1068:AO1101" ca="1" si="623">L1068/$I1068*100</f>
        <v>12</v>
      </c>
      <c r="AP1068">
        <f t="shared" ca="1" si="600"/>
        <v>3</v>
      </c>
      <c r="AQ1068">
        <f t="shared" ca="1" si="601"/>
        <v>3</v>
      </c>
      <c r="AR1068">
        <f t="shared" ca="1" si="602"/>
        <v>15</v>
      </c>
      <c r="AS1068">
        <f ca="1">P1068/J1068</f>
        <v>0.1573031921355082</v>
      </c>
    </row>
    <row r="1069" spans="1:45" x14ac:dyDescent="0.4">
      <c r="A1069">
        <f t="shared" si="597"/>
        <v>201902</v>
      </c>
      <c r="B1069" t="s">
        <v>123</v>
      </c>
      <c r="C1069" t="s">
        <v>31</v>
      </c>
      <c r="D1069" t="str">
        <f t="shared" ca="1" si="618"/>
        <v>I102</v>
      </c>
      <c r="E1069">
        <f t="shared" ca="1" si="603"/>
        <v>40</v>
      </c>
      <c r="F1069">
        <f t="shared" ca="1" si="604"/>
        <v>8</v>
      </c>
      <c r="G1069" t="str">
        <f t="shared" ca="1" si="605"/>
        <v>S12</v>
      </c>
      <c r="H1069" t="str">
        <f t="shared" ca="1" si="606"/>
        <v>S120</v>
      </c>
      <c r="I1069">
        <f ca="1">VLOOKUP(D1069,PRC!$A$2:$B$21,2,0)*E1069</f>
        <v>1600000</v>
      </c>
      <c r="J1069">
        <f t="shared" ca="1" si="607"/>
        <v>1455996</v>
      </c>
      <c r="K1069">
        <f ca="1">VLOOKUP(D1069,PRC!$A$1:$C$21,3,0)*E1069</f>
        <v>752000</v>
      </c>
      <c r="L1069">
        <f t="shared" ca="1" si="608"/>
        <v>160000</v>
      </c>
      <c r="M1069">
        <f t="shared" ca="1" si="609"/>
        <v>48000</v>
      </c>
      <c r="N1069">
        <f t="shared" ca="1" si="610"/>
        <v>80000</v>
      </c>
      <c r="O1069">
        <f t="shared" ca="1" si="611"/>
        <v>160000</v>
      </c>
      <c r="P1069">
        <f t="shared" ca="1" si="596"/>
        <v>255996</v>
      </c>
      <c r="Q1069">
        <f ca="1">IF(P1069&gt;0,1,0)</f>
        <v>1</v>
      </c>
      <c r="R1069">
        <f t="shared" ca="1" si="612"/>
        <v>9</v>
      </c>
      <c r="S1069">
        <f t="shared" ca="1" si="613"/>
        <v>10</v>
      </c>
      <c r="T1069">
        <f t="shared" ca="1" si="614"/>
        <v>3</v>
      </c>
      <c r="U1069">
        <f t="shared" ca="1" si="615"/>
        <v>5</v>
      </c>
      <c r="V1069">
        <f t="shared" ca="1" si="616"/>
        <v>10</v>
      </c>
      <c r="X1069">
        <f t="shared" si="619"/>
        <v>1069</v>
      </c>
      <c r="Y1069">
        <f t="shared" si="620"/>
        <v>1002</v>
      </c>
      <c r="Z1069">
        <f t="shared" si="621"/>
        <v>1003</v>
      </c>
      <c r="AA1069">
        <f t="shared" si="617"/>
        <v>1101</v>
      </c>
      <c r="AB1069">
        <f t="shared" si="598"/>
        <v>100</v>
      </c>
      <c r="AM1069" t="str">
        <f t="shared" si="599"/>
        <v>201902SS</v>
      </c>
      <c r="AN1069">
        <f t="shared" ca="1" si="622"/>
        <v>9.0002499999999976</v>
      </c>
      <c r="AO1069">
        <f t="shared" ca="1" si="623"/>
        <v>10</v>
      </c>
      <c r="AP1069">
        <f t="shared" ca="1" si="600"/>
        <v>3</v>
      </c>
      <c r="AQ1069">
        <f t="shared" ca="1" si="601"/>
        <v>5</v>
      </c>
      <c r="AR1069">
        <f t="shared" ca="1" si="602"/>
        <v>10</v>
      </c>
      <c r="AS1069">
        <f ca="1">P1069/J1069</f>
        <v>0.17582191159865823</v>
      </c>
    </row>
    <row r="1070" spans="1:45" x14ac:dyDescent="0.4">
      <c r="A1070">
        <f t="shared" si="597"/>
        <v>201902</v>
      </c>
      <c r="B1070" t="s">
        <v>124</v>
      </c>
      <c r="C1070" t="s">
        <v>31</v>
      </c>
      <c r="D1070" t="str">
        <f t="shared" ca="1" si="618"/>
        <v>I110</v>
      </c>
      <c r="E1070">
        <f t="shared" ca="1" si="603"/>
        <v>67</v>
      </c>
      <c r="F1070">
        <f t="shared" ca="1" si="604"/>
        <v>18</v>
      </c>
      <c r="G1070" t="str">
        <f t="shared" ca="1" si="605"/>
        <v>S11</v>
      </c>
      <c r="H1070" t="str">
        <f t="shared" ca="1" si="606"/>
        <v>S116</v>
      </c>
      <c r="I1070">
        <f ca="1">VLOOKUP(D1070,PRC!$A$2:$B$21,2,0)*E1070</f>
        <v>20100000</v>
      </c>
      <c r="J1070">
        <f t="shared" ca="1" si="607"/>
        <v>18089996</v>
      </c>
      <c r="K1070">
        <f ca="1">VLOOKUP(D1070,PRC!$A$1:$C$21,3,0)*E1070</f>
        <v>9246000</v>
      </c>
      <c r="L1070">
        <f t="shared" ca="1" si="608"/>
        <v>2412000</v>
      </c>
      <c r="M1070">
        <f t="shared" ca="1" si="609"/>
        <v>1005000</v>
      </c>
      <c r="N1070">
        <f t="shared" ca="1" si="610"/>
        <v>603000</v>
      </c>
      <c r="O1070">
        <f t="shared" ca="1" si="611"/>
        <v>2412000</v>
      </c>
      <c r="P1070">
        <f t="shared" ca="1" si="596"/>
        <v>2411996</v>
      </c>
      <c r="Q1070">
        <f ca="1">IF(P1070&gt;0,1,0)</f>
        <v>1</v>
      </c>
      <c r="R1070">
        <f t="shared" ca="1" si="612"/>
        <v>10</v>
      </c>
      <c r="S1070">
        <f t="shared" ca="1" si="613"/>
        <v>12</v>
      </c>
      <c r="T1070">
        <f t="shared" ca="1" si="614"/>
        <v>5</v>
      </c>
      <c r="U1070">
        <f t="shared" ca="1" si="615"/>
        <v>3</v>
      </c>
      <c r="V1070">
        <f t="shared" ca="1" si="616"/>
        <v>12</v>
      </c>
      <c r="X1070">
        <f t="shared" si="619"/>
        <v>1070</v>
      </c>
      <c r="Y1070">
        <f t="shared" si="620"/>
        <v>1002</v>
      </c>
      <c r="Z1070">
        <f t="shared" si="621"/>
        <v>1003</v>
      </c>
      <c r="AA1070">
        <f t="shared" si="617"/>
        <v>1101</v>
      </c>
      <c r="AB1070">
        <f t="shared" si="598"/>
        <v>100</v>
      </c>
      <c r="AM1070" t="str">
        <f t="shared" si="599"/>
        <v>201902SS</v>
      </c>
      <c r="AN1070">
        <f t="shared" ca="1" si="622"/>
        <v>10.000019900497515</v>
      </c>
      <c r="AO1070">
        <f t="shared" ca="1" si="623"/>
        <v>12</v>
      </c>
      <c r="AP1070">
        <f t="shared" ca="1" si="600"/>
        <v>5</v>
      </c>
      <c r="AQ1070">
        <f t="shared" ca="1" si="601"/>
        <v>3</v>
      </c>
      <c r="AR1070">
        <f t="shared" ca="1" si="602"/>
        <v>12</v>
      </c>
      <c r="AS1070">
        <f ca="1">P1070/J1070</f>
        <v>0.13333314169887048</v>
      </c>
    </row>
    <row r="1071" spans="1:45" x14ac:dyDescent="0.4">
      <c r="A1071">
        <f t="shared" si="597"/>
        <v>201902</v>
      </c>
      <c r="B1071" t="s">
        <v>125</v>
      </c>
      <c r="C1071" t="s">
        <v>31</v>
      </c>
      <c r="D1071" t="str">
        <f t="shared" ca="1" si="618"/>
        <v>I117</v>
      </c>
      <c r="E1071">
        <f t="shared" ca="1" si="603"/>
        <v>18</v>
      </c>
      <c r="F1071">
        <f t="shared" ca="1" si="604"/>
        <v>11</v>
      </c>
      <c r="G1071" t="str">
        <f t="shared" ca="1" si="605"/>
        <v>S11</v>
      </c>
      <c r="H1071" t="str">
        <f t="shared" ca="1" si="606"/>
        <v>S117</v>
      </c>
      <c r="I1071">
        <f ca="1">VLOOKUP(D1071,PRC!$A$2:$B$21,2,0)*E1071</f>
        <v>45000000</v>
      </c>
      <c r="J1071">
        <f t="shared" ca="1" si="607"/>
        <v>36899996</v>
      </c>
      <c r="K1071">
        <f ca="1">VLOOKUP(D1071,PRC!$A$1:$C$21,3,0)*E1071</f>
        <v>20700000</v>
      </c>
      <c r="L1071">
        <f t="shared" ca="1" si="608"/>
        <v>4950000</v>
      </c>
      <c r="M1071">
        <f t="shared" ca="1" si="609"/>
        <v>1350000</v>
      </c>
      <c r="N1071">
        <f t="shared" ca="1" si="610"/>
        <v>1800000</v>
      </c>
      <c r="O1071">
        <f t="shared" ca="1" si="611"/>
        <v>6750000</v>
      </c>
      <c r="P1071">
        <f t="shared" ca="1" si="596"/>
        <v>1349996</v>
      </c>
      <c r="Q1071">
        <f ca="1">IF(P1071&gt;0,1,0)</f>
        <v>1</v>
      </c>
      <c r="R1071">
        <f t="shared" ca="1" si="612"/>
        <v>18</v>
      </c>
      <c r="S1071">
        <f t="shared" ca="1" si="613"/>
        <v>11</v>
      </c>
      <c r="T1071">
        <f t="shared" ca="1" si="614"/>
        <v>3</v>
      </c>
      <c r="U1071">
        <f t="shared" ca="1" si="615"/>
        <v>4</v>
      </c>
      <c r="V1071">
        <f t="shared" ca="1" si="616"/>
        <v>15</v>
      </c>
      <c r="X1071">
        <f t="shared" si="619"/>
        <v>1071</v>
      </c>
      <c r="Y1071">
        <f t="shared" si="620"/>
        <v>1002</v>
      </c>
      <c r="Z1071">
        <f t="shared" si="621"/>
        <v>1003</v>
      </c>
      <c r="AA1071">
        <f t="shared" si="617"/>
        <v>1101</v>
      </c>
      <c r="AB1071">
        <f t="shared" si="598"/>
        <v>100</v>
      </c>
      <c r="AM1071" t="str">
        <f t="shared" si="599"/>
        <v>201902SS</v>
      </c>
      <c r="AN1071">
        <f t="shared" ca="1" si="622"/>
        <v>18.000008888888885</v>
      </c>
      <c r="AO1071">
        <f t="shared" ca="1" si="623"/>
        <v>11</v>
      </c>
      <c r="AP1071">
        <f t="shared" ca="1" si="600"/>
        <v>3</v>
      </c>
      <c r="AQ1071">
        <f t="shared" ca="1" si="601"/>
        <v>4</v>
      </c>
      <c r="AR1071">
        <f t="shared" ca="1" si="602"/>
        <v>15</v>
      </c>
      <c r="AS1071">
        <f ca="1">P1071/J1071</f>
        <v>3.658526141845652E-2</v>
      </c>
    </row>
    <row r="1072" spans="1:45" x14ac:dyDescent="0.4">
      <c r="A1072">
        <f t="shared" si="597"/>
        <v>201902</v>
      </c>
      <c r="B1072" t="s">
        <v>126</v>
      </c>
      <c r="C1072" t="s">
        <v>31</v>
      </c>
      <c r="D1072" t="str">
        <f t="shared" ca="1" si="618"/>
        <v>I116</v>
      </c>
      <c r="E1072">
        <f t="shared" ca="1" si="603"/>
        <v>10</v>
      </c>
      <c r="F1072">
        <f t="shared" ca="1" si="604"/>
        <v>17</v>
      </c>
      <c r="G1072" t="str">
        <f t="shared" ca="1" si="605"/>
        <v>S11</v>
      </c>
      <c r="H1072" t="str">
        <f t="shared" ca="1" si="606"/>
        <v>S110</v>
      </c>
      <c r="I1072">
        <f ca="1">VLOOKUP(D1072,PRC!$A$2:$B$21,2,0)*E1072</f>
        <v>14600000</v>
      </c>
      <c r="J1072">
        <f t="shared" ca="1" si="607"/>
        <v>12117996</v>
      </c>
      <c r="K1072">
        <f ca="1">VLOOKUP(D1072,PRC!$A$1:$C$21,3,0)*E1072</f>
        <v>8760000</v>
      </c>
      <c r="L1072">
        <f t="shared" ca="1" si="608"/>
        <v>1898000</v>
      </c>
      <c r="M1072">
        <f t="shared" ca="1" si="609"/>
        <v>438000</v>
      </c>
      <c r="N1072">
        <f t="shared" ca="1" si="610"/>
        <v>438000</v>
      </c>
      <c r="O1072">
        <f t="shared" ca="1" si="611"/>
        <v>2190000</v>
      </c>
      <c r="P1072">
        <f t="shared" ca="1" si="596"/>
        <v>-1606004</v>
      </c>
      <c r="Q1072">
        <f ca="1">IF(P1072&gt;0,1,0)</f>
        <v>0</v>
      </c>
      <c r="R1072">
        <f t="shared" ca="1" si="612"/>
        <v>17</v>
      </c>
      <c r="S1072">
        <f t="shared" ca="1" si="613"/>
        <v>13</v>
      </c>
      <c r="T1072">
        <f t="shared" ca="1" si="614"/>
        <v>3</v>
      </c>
      <c r="U1072">
        <f t="shared" ca="1" si="615"/>
        <v>3</v>
      </c>
      <c r="V1072">
        <f t="shared" ca="1" si="616"/>
        <v>15</v>
      </c>
      <c r="X1072">
        <f t="shared" si="619"/>
        <v>1072</v>
      </c>
      <c r="Y1072">
        <f t="shared" si="620"/>
        <v>1002</v>
      </c>
      <c r="Z1072">
        <f t="shared" si="621"/>
        <v>1003</v>
      </c>
      <c r="AA1072">
        <f t="shared" si="617"/>
        <v>1101</v>
      </c>
      <c r="AB1072">
        <f t="shared" si="598"/>
        <v>100</v>
      </c>
      <c r="AM1072" t="str">
        <f t="shared" si="599"/>
        <v>201902SS</v>
      </c>
      <c r="AN1072">
        <f t="shared" ca="1" si="622"/>
        <v>17.000027397260276</v>
      </c>
      <c r="AO1072">
        <f t="shared" ca="1" si="623"/>
        <v>13</v>
      </c>
      <c r="AP1072">
        <f t="shared" ca="1" si="600"/>
        <v>3</v>
      </c>
      <c r="AQ1072">
        <f t="shared" ca="1" si="601"/>
        <v>3</v>
      </c>
      <c r="AR1072">
        <f t="shared" ca="1" si="602"/>
        <v>15</v>
      </c>
      <c r="AS1072">
        <f ca="1">P1072/J1072</f>
        <v>-0.13253049431605687</v>
      </c>
    </row>
    <row r="1073" spans="1:45" x14ac:dyDescent="0.4">
      <c r="A1073">
        <f t="shared" si="597"/>
        <v>201902</v>
      </c>
      <c r="B1073" t="s">
        <v>127</v>
      </c>
      <c r="C1073" t="s">
        <v>31</v>
      </c>
      <c r="D1073" t="str">
        <f t="shared" ca="1" si="618"/>
        <v>I101</v>
      </c>
      <c r="E1073">
        <f t="shared" ca="1" si="603"/>
        <v>50</v>
      </c>
      <c r="F1073">
        <f t="shared" ca="1" si="604"/>
        <v>9</v>
      </c>
      <c r="G1073" t="str">
        <f t="shared" ca="1" si="605"/>
        <v>S11</v>
      </c>
      <c r="H1073" t="str">
        <f t="shared" ca="1" si="606"/>
        <v>S114</v>
      </c>
      <c r="I1073">
        <f ca="1">VLOOKUP(D1073,PRC!$A$2:$B$21,2,0)*E1073</f>
        <v>1500000</v>
      </c>
      <c r="J1073">
        <f t="shared" ca="1" si="607"/>
        <v>1229996</v>
      </c>
      <c r="K1073">
        <f ca="1">VLOOKUP(D1073,PRC!$A$1:$C$21,3,0)*E1073</f>
        <v>780000</v>
      </c>
      <c r="L1073">
        <f t="shared" ca="1" si="608"/>
        <v>195000</v>
      </c>
      <c r="M1073">
        <f t="shared" ca="1" si="609"/>
        <v>75000</v>
      </c>
      <c r="N1073">
        <f t="shared" ca="1" si="610"/>
        <v>45000</v>
      </c>
      <c r="O1073">
        <f t="shared" ca="1" si="611"/>
        <v>150000</v>
      </c>
      <c r="P1073">
        <f t="shared" ca="1" si="596"/>
        <v>-15004</v>
      </c>
      <c r="Q1073">
        <f ca="1">IF(P1073&gt;0,1,0)</f>
        <v>0</v>
      </c>
      <c r="R1073">
        <f t="shared" ca="1" si="612"/>
        <v>18</v>
      </c>
      <c r="S1073">
        <f t="shared" ca="1" si="613"/>
        <v>13</v>
      </c>
      <c r="T1073">
        <f t="shared" ca="1" si="614"/>
        <v>5</v>
      </c>
      <c r="U1073">
        <f t="shared" ca="1" si="615"/>
        <v>3</v>
      </c>
      <c r="V1073">
        <f t="shared" ca="1" si="616"/>
        <v>10</v>
      </c>
      <c r="X1073">
        <f t="shared" si="619"/>
        <v>1073</v>
      </c>
      <c r="Y1073">
        <f t="shared" si="620"/>
        <v>1002</v>
      </c>
      <c r="Z1073">
        <f t="shared" si="621"/>
        <v>1003</v>
      </c>
      <c r="AA1073">
        <f t="shared" si="617"/>
        <v>1101</v>
      </c>
      <c r="AB1073">
        <f t="shared" si="598"/>
        <v>100</v>
      </c>
      <c r="AM1073" t="str">
        <f t="shared" si="599"/>
        <v>201902SS</v>
      </c>
      <c r="AN1073">
        <f t="shared" ca="1" si="622"/>
        <v>18.000266666666665</v>
      </c>
      <c r="AO1073">
        <f t="shared" ca="1" si="623"/>
        <v>13</v>
      </c>
      <c r="AP1073">
        <f t="shared" ca="1" si="600"/>
        <v>5</v>
      </c>
      <c r="AQ1073">
        <f t="shared" ca="1" si="601"/>
        <v>3</v>
      </c>
      <c r="AR1073">
        <f t="shared" ca="1" si="602"/>
        <v>10</v>
      </c>
      <c r="AS1073">
        <f ca="1">P1073/J1073</f>
        <v>-1.2198413653377734E-2</v>
      </c>
    </row>
    <row r="1074" spans="1:45" x14ac:dyDescent="0.4">
      <c r="A1074">
        <f t="shared" si="597"/>
        <v>201902</v>
      </c>
      <c r="B1074" t="s">
        <v>128</v>
      </c>
      <c r="C1074" t="s">
        <v>31</v>
      </c>
      <c r="D1074" t="str">
        <f t="shared" ca="1" si="618"/>
        <v>I115</v>
      </c>
      <c r="E1074">
        <f t="shared" ca="1" si="603"/>
        <v>39</v>
      </c>
      <c r="F1074">
        <f t="shared" ca="1" si="604"/>
        <v>8</v>
      </c>
      <c r="G1074" t="str">
        <f t="shared" ca="1" si="605"/>
        <v>S10</v>
      </c>
      <c r="H1074" t="str">
        <f t="shared" ca="1" si="606"/>
        <v>S104</v>
      </c>
      <c r="I1074">
        <f ca="1">VLOOKUP(D1074,PRC!$A$2:$B$21,2,0)*E1074</f>
        <v>195000</v>
      </c>
      <c r="J1074">
        <f t="shared" ca="1" si="607"/>
        <v>167696</v>
      </c>
      <c r="K1074">
        <f ca="1">VLOOKUP(D1074,PRC!$A$1:$C$21,3,0)*E1074</f>
        <v>93600</v>
      </c>
      <c r="L1074">
        <f t="shared" ca="1" si="608"/>
        <v>21000</v>
      </c>
      <c r="M1074">
        <f t="shared" ca="1" si="609"/>
        <v>6000</v>
      </c>
      <c r="N1074">
        <f t="shared" ca="1" si="610"/>
        <v>10000</v>
      </c>
      <c r="O1074">
        <f t="shared" ca="1" si="611"/>
        <v>23000</v>
      </c>
      <c r="P1074">
        <f t="shared" ca="1" si="596"/>
        <v>14096</v>
      </c>
      <c r="Q1074">
        <f ca="1">IF(P1074&gt;0,1,0)</f>
        <v>1</v>
      </c>
      <c r="R1074">
        <f t="shared" ca="1" si="612"/>
        <v>14</v>
      </c>
      <c r="S1074">
        <f t="shared" ca="1" si="613"/>
        <v>11</v>
      </c>
      <c r="T1074">
        <f t="shared" ca="1" si="614"/>
        <v>3</v>
      </c>
      <c r="U1074">
        <f t="shared" ca="1" si="615"/>
        <v>5</v>
      </c>
      <c r="V1074">
        <f t="shared" ca="1" si="616"/>
        <v>12</v>
      </c>
      <c r="X1074">
        <f t="shared" si="619"/>
        <v>1074</v>
      </c>
      <c r="Y1074">
        <f t="shared" si="620"/>
        <v>1002</v>
      </c>
      <c r="Z1074">
        <f t="shared" si="621"/>
        <v>1003</v>
      </c>
      <c r="AA1074">
        <f t="shared" si="617"/>
        <v>1101</v>
      </c>
      <c r="AB1074">
        <f t="shared" si="598"/>
        <v>100</v>
      </c>
      <c r="AM1074" t="str">
        <f t="shared" si="599"/>
        <v>201902SS</v>
      </c>
      <c r="AN1074">
        <f t="shared" ca="1" si="622"/>
        <v>14.002051282051287</v>
      </c>
      <c r="AO1074">
        <f t="shared" ca="1" si="623"/>
        <v>10.76923076923077</v>
      </c>
      <c r="AP1074">
        <f t="shared" ca="1" si="600"/>
        <v>3.0769230769230771</v>
      </c>
      <c r="AQ1074">
        <f t="shared" ca="1" si="601"/>
        <v>5.1282051282051277</v>
      </c>
      <c r="AR1074">
        <f t="shared" ca="1" si="602"/>
        <v>11.794871794871794</v>
      </c>
      <c r="AS1074">
        <f ca="1">P1074/J1074</f>
        <v>8.4056864802976819E-2</v>
      </c>
    </row>
    <row r="1075" spans="1:45" x14ac:dyDescent="0.4">
      <c r="A1075">
        <f t="shared" si="597"/>
        <v>201902</v>
      </c>
      <c r="B1075" t="s">
        <v>129</v>
      </c>
      <c r="C1075" t="s">
        <v>31</v>
      </c>
      <c r="D1075" t="str">
        <f t="shared" ca="1" si="618"/>
        <v>I120</v>
      </c>
      <c r="E1075">
        <f t="shared" ca="1" si="603"/>
        <v>25</v>
      </c>
      <c r="F1075">
        <f t="shared" ca="1" si="604"/>
        <v>11</v>
      </c>
      <c r="G1075" t="str">
        <f t="shared" ca="1" si="605"/>
        <v>S10</v>
      </c>
      <c r="H1075" t="str">
        <f t="shared" ca="1" si="606"/>
        <v>S101</v>
      </c>
      <c r="I1075">
        <f ca="1">VLOOKUP(D1075,PRC!$A$2:$B$21,2,0)*E1075</f>
        <v>107500000</v>
      </c>
      <c r="J1075">
        <f t="shared" ca="1" si="607"/>
        <v>96749996</v>
      </c>
      <c r="K1075">
        <f ca="1">VLOOKUP(D1075,PRC!$A$1:$C$21,3,0)*E1075</f>
        <v>48375000</v>
      </c>
      <c r="L1075">
        <f t="shared" ca="1" si="608"/>
        <v>11825000</v>
      </c>
      <c r="M1075">
        <f t="shared" ca="1" si="609"/>
        <v>3225000</v>
      </c>
      <c r="N1075">
        <f t="shared" ca="1" si="610"/>
        <v>5375000</v>
      </c>
      <c r="O1075">
        <f t="shared" ca="1" si="611"/>
        <v>16125000</v>
      </c>
      <c r="P1075">
        <f t="shared" ca="1" si="596"/>
        <v>11824996</v>
      </c>
      <c r="Q1075">
        <f ca="1">IF(P1075&gt;0,1,0)</f>
        <v>1</v>
      </c>
      <c r="R1075">
        <f t="shared" ca="1" si="612"/>
        <v>10</v>
      </c>
      <c r="S1075">
        <f t="shared" ca="1" si="613"/>
        <v>11</v>
      </c>
      <c r="T1075">
        <f t="shared" ca="1" si="614"/>
        <v>3</v>
      </c>
      <c r="U1075">
        <f t="shared" ca="1" si="615"/>
        <v>5</v>
      </c>
      <c r="V1075">
        <f t="shared" ca="1" si="616"/>
        <v>15</v>
      </c>
      <c r="X1075">
        <f t="shared" si="619"/>
        <v>1075</v>
      </c>
      <c r="Y1075">
        <f t="shared" si="620"/>
        <v>1002</v>
      </c>
      <c r="Z1075">
        <f t="shared" si="621"/>
        <v>1003</v>
      </c>
      <c r="AA1075">
        <f t="shared" si="617"/>
        <v>1101</v>
      </c>
      <c r="AB1075">
        <f t="shared" si="598"/>
        <v>100</v>
      </c>
      <c r="AM1075" t="str">
        <f t="shared" si="599"/>
        <v>201902SS</v>
      </c>
      <c r="AN1075">
        <f t="shared" ca="1" si="622"/>
        <v>10.000003720930229</v>
      </c>
      <c r="AO1075">
        <f t="shared" ca="1" si="623"/>
        <v>11</v>
      </c>
      <c r="AP1075">
        <f t="shared" ca="1" si="600"/>
        <v>3</v>
      </c>
      <c r="AQ1075">
        <f t="shared" ca="1" si="601"/>
        <v>5</v>
      </c>
      <c r="AR1075">
        <f t="shared" ca="1" si="602"/>
        <v>15</v>
      </c>
      <c r="AS1075">
        <f ca="1">P1075/J1075</f>
        <v>0.1222221859316666</v>
      </c>
    </row>
    <row r="1076" spans="1:45" x14ac:dyDescent="0.4">
      <c r="A1076">
        <f t="shared" si="597"/>
        <v>201902</v>
      </c>
      <c r="B1076" t="s">
        <v>130</v>
      </c>
      <c r="C1076" t="s">
        <v>31</v>
      </c>
      <c r="D1076" t="str">
        <f t="shared" ca="1" si="618"/>
        <v>I106</v>
      </c>
      <c r="E1076">
        <f t="shared" ca="1" si="603"/>
        <v>37</v>
      </c>
      <c r="F1076">
        <f t="shared" ca="1" si="604"/>
        <v>9</v>
      </c>
      <c r="G1076" t="str">
        <f t="shared" ca="1" si="605"/>
        <v>S10</v>
      </c>
      <c r="H1076" t="str">
        <f t="shared" ca="1" si="606"/>
        <v>S108</v>
      </c>
      <c r="I1076">
        <f ca="1">VLOOKUP(D1076,PRC!$A$2:$B$21,2,0)*E1076</f>
        <v>740000</v>
      </c>
      <c r="J1076">
        <f t="shared" ca="1" si="607"/>
        <v>665996</v>
      </c>
      <c r="K1076">
        <f ca="1">VLOOKUP(D1076,PRC!$A$1:$C$21,3,0)*E1076</f>
        <v>392200</v>
      </c>
      <c r="L1076">
        <f t="shared" ca="1" si="608"/>
        <v>74000</v>
      </c>
      <c r="M1076">
        <f t="shared" ca="1" si="609"/>
        <v>30000</v>
      </c>
      <c r="N1076">
        <f t="shared" ca="1" si="610"/>
        <v>22000</v>
      </c>
      <c r="O1076">
        <f t="shared" ca="1" si="611"/>
        <v>74000</v>
      </c>
      <c r="P1076">
        <f t="shared" ca="1" si="596"/>
        <v>73796</v>
      </c>
      <c r="Q1076">
        <f ca="1">IF(P1076&gt;0,1,0)</f>
        <v>1</v>
      </c>
      <c r="R1076">
        <f t="shared" ca="1" si="612"/>
        <v>10</v>
      </c>
      <c r="S1076">
        <f t="shared" ca="1" si="613"/>
        <v>10</v>
      </c>
      <c r="T1076">
        <f t="shared" ca="1" si="614"/>
        <v>4</v>
      </c>
      <c r="U1076">
        <f t="shared" ca="1" si="615"/>
        <v>3</v>
      </c>
      <c r="V1076">
        <f t="shared" ca="1" si="616"/>
        <v>10</v>
      </c>
      <c r="X1076">
        <f t="shared" si="619"/>
        <v>1076</v>
      </c>
      <c r="Y1076">
        <f t="shared" si="620"/>
        <v>1002</v>
      </c>
      <c r="Z1076">
        <f t="shared" si="621"/>
        <v>1003</v>
      </c>
      <c r="AA1076">
        <f t="shared" si="617"/>
        <v>1101</v>
      </c>
      <c r="AB1076">
        <f t="shared" si="598"/>
        <v>100</v>
      </c>
      <c r="AM1076" t="str">
        <f t="shared" si="599"/>
        <v>201902SS</v>
      </c>
      <c r="AN1076">
        <f t="shared" ca="1" si="622"/>
        <v>10.000540540540538</v>
      </c>
      <c r="AO1076">
        <f t="shared" ca="1" si="623"/>
        <v>10</v>
      </c>
      <c r="AP1076">
        <f t="shared" ca="1" si="600"/>
        <v>4.0540540540540544</v>
      </c>
      <c r="AQ1076">
        <f t="shared" ca="1" si="601"/>
        <v>2.9729729729729732</v>
      </c>
      <c r="AR1076">
        <f t="shared" ca="1" si="602"/>
        <v>10</v>
      </c>
      <c r="AS1076">
        <f ca="1">P1076/J1076</f>
        <v>0.11080547030312494</v>
      </c>
    </row>
    <row r="1077" spans="1:45" x14ac:dyDescent="0.4">
      <c r="A1077">
        <f t="shared" si="597"/>
        <v>201902</v>
      </c>
      <c r="B1077" t="s">
        <v>131</v>
      </c>
      <c r="C1077" t="s">
        <v>31</v>
      </c>
      <c r="D1077" t="str">
        <f t="shared" ca="1" si="618"/>
        <v>I106</v>
      </c>
      <c r="E1077">
        <f t="shared" ca="1" si="603"/>
        <v>19</v>
      </c>
      <c r="F1077">
        <f t="shared" ca="1" si="604"/>
        <v>17</v>
      </c>
      <c r="G1077" t="str">
        <f t="shared" ca="1" si="605"/>
        <v>S11</v>
      </c>
      <c r="H1077" t="str">
        <f t="shared" ca="1" si="606"/>
        <v>S111</v>
      </c>
      <c r="I1077">
        <f ca="1">VLOOKUP(D1077,PRC!$A$2:$B$21,2,0)*E1077</f>
        <v>380000</v>
      </c>
      <c r="J1077">
        <f t="shared" ca="1" si="607"/>
        <v>345796</v>
      </c>
      <c r="K1077">
        <f ca="1">VLOOKUP(D1077,PRC!$A$1:$C$21,3,0)*E1077</f>
        <v>201400</v>
      </c>
      <c r="L1077">
        <f t="shared" ca="1" si="608"/>
        <v>38000</v>
      </c>
      <c r="M1077">
        <f t="shared" ca="1" si="609"/>
        <v>19000</v>
      </c>
      <c r="N1077">
        <f t="shared" ca="1" si="610"/>
        <v>15000</v>
      </c>
      <c r="O1077">
        <f t="shared" ca="1" si="611"/>
        <v>46000</v>
      </c>
      <c r="P1077">
        <f t="shared" ca="1" si="596"/>
        <v>26396</v>
      </c>
      <c r="Q1077">
        <f ca="1">IF(P1077&gt;0,1,0)</f>
        <v>1</v>
      </c>
      <c r="R1077">
        <f t="shared" ca="1" si="612"/>
        <v>9</v>
      </c>
      <c r="S1077">
        <f t="shared" ca="1" si="613"/>
        <v>10</v>
      </c>
      <c r="T1077">
        <f t="shared" ca="1" si="614"/>
        <v>5</v>
      </c>
      <c r="U1077">
        <f t="shared" ca="1" si="615"/>
        <v>4</v>
      </c>
      <c r="V1077">
        <f t="shared" ca="1" si="616"/>
        <v>12</v>
      </c>
      <c r="X1077">
        <f t="shared" si="619"/>
        <v>1077</v>
      </c>
      <c r="Y1077">
        <f t="shared" si="620"/>
        <v>1002</v>
      </c>
      <c r="Z1077">
        <f t="shared" si="621"/>
        <v>1003</v>
      </c>
      <c r="AA1077">
        <f t="shared" si="617"/>
        <v>1101</v>
      </c>
      <c r="AB1077">
        <f t="shared" si="598"/>
        <v>100</v>
      </c>
      <c r="AM1077" t="str">
        <f t="shared" si="599"/>
        <v>201902SS</v>
      </c>
      <c r="AN1077">
        <f t="shared" ca="1" si="622"/>
        <v>9.0010526315789434</v>
      </c>
      <c r="AO1077">
        <f t="shared" ca="1" si="623"/>
        <v>10</v>
      </c>
      <c r="AP1077">
        <f t="shared" ca="1" si="600"/>
        <v>5</v>
      </c>
      <c r="AQ1077">
        <f t="shared" ca="1" si="601"/>
        <v>3.9473684210526314</v>
      </c>
      <c r="AR1077">
        <f t="shared" ca="1" si="602"/>
        <v>12.105263157894736</v>
      </c>
      <c r="AS1077">
        <f ca="1">P1077/J1077</f>
        <v>7.6334023528323053E-2</v>
      </c>
    </row>
    <row r="1078" spans="1:45" x14ac:dyDescent="0.4">
      <c r="A1078">
        <f t="shared" si="597"/>
        <v>201902</v>
      </c>
      <c r="B1078" t="s">
        <v>132</v>
      </c>
      <c r="C1078" t="s">
        <v>31</v>
      </c>
      <c r="D1078" t="str">
        <f t="shared" ca="1" si="618"/>
        <v>I103</v>
      </c>
      <c r="E1078">
        <f t="shared" ca="1" si="603"/>
        <v>16</v>
      </c>
      <c r="F1078">
        <f t="shared" ca="1" si="604"/>
        <v>18</v>
      </c>
      <c r="G1078" t="str">
        <f t="shared" ca="1" si="605"/>
        <v>S11</v>
      </c>
      <c r="H1078" t="str">
        <f t="shared" ca="1" si="606"/>
        <v>S118</v>
      </c>
      <c r="I1078">
        <f ca="1">VLOOKUP(D1078,PRC!$A$2:$B$21,2,0)*E1078</f>
        <v>800000</v>
      </c>
      <c r="J1078">
        <f t="shared" ca="1" si="607"/>
        <v>679996</v>
      </c>
      <c r="K1078">
        <f ca="1">VLOOKUP(D1078,PRC!$A$1:$C$21,3,0)*E1078</f>
        <v>456000</v>
      </c>
      <c r="L1078">
        <f t="shared" ca="1" si="608"/>
        <v>80000</v>
      </c>
      <c r="M1078">
        <f t="shared" ca="1" si="609"/>
        <v>32000</v>
      </c>
      <c r="N1078">
        <f t="shared" ca="1" si="610"/>
        <v>24000</v>
      </c>
      <c r="O1078">
        <f t="shared" ca="1" si="611"/>
        <v>96000</v>
      </c>
      <c r="P1078">
        <f t="shared" ca="1" si="596"/>
        <v>-8004</v>
      </c>
      <c r="Q1078">
        <f ca="1">IF(P1078&gt;0,1,0)</f>
        <v>0</v>
      </c>
      <c r="R1078">
        <f t="shared" ca="1" si="612"/>
        <v>15</v>
      </c>
      <c r="S1078">
        <f t="shared" ca="1" si="613"/>
        <v>10</v>
      </c>
      <c r="T1078">
        <f t="shared" ca="1" si="614"/>
        <v>4</v>
      </c>
      <c r="U1078">
        <f t="shared" ca="1" si="615"/>
        <v>3</v>
      </c>
      <c r="V1078">
        <f t="shared" ca="1" si="616"/>
        <v>12</v>
      </c>
      <c r="X1078">
        <f t="shared" si="619"/>
        <v>1078</v>
      </c>
      <c r="Y1078">
        <f t="shared" si="620"/>
        <v>1002</v>
      </c>
      <c r="Z1078">
        <f t="shared" si="621"/>
        <v>1003</v>
      </c>
      <c r="AA1078">
        <f t="shared" si="617"/>
        <v>1101</v>
      </c>
      <c r="AB1078">
        <f t="shared" si="598"/>
        <v>100</v>
      </c>
      <c r="AM1078" t="str">
        <f t="shared" si="599"/>
        <v>201902SS</v>
      </c>
      <c r="AN1078">
        <f t="shared" ca="1" si="622"/>
        <v>15.000500000000006</v>
      </c>
      <c r="AO1078">
        <f t="shared" ca="1" si="623"/>
        <v>10</v>
      </c>
      <c r="AP1078">
        <f t="shared" ca="1" si="600"/>
        <v>4</v>
      </c>
      <c r="AQ1078">
        <f t="shared" ca="1" si="601"/>
        <v>3</v>
      </c>
      <c r="AR1078">
        <f t="shared" ca="1" si="602"/>
        <v>12</v>
      </c>
      <c r="AS1078">
        <f ca="1">P1078/J1078</f>
        <v>-1.1770657474455732E-2</v>
      </c>
    </row>
    <row r="1079" spans="1:45" x14ac:dyDescent="0.4">
      <c r="A1079">
        <f t="shared" si="597"/>
        <v>201902</v>
      </c>
      <c r="B1079" t="s">
        <v>133</v>
      </c>
      <c r="C1079" t="s">
        <v>31</v>
      </c>
      <c r="D1079" t="str">
        <f t="shared" ca="1" si="618"/>
        <v>I101</v>
      </c>
      <c r="E1079">
        <f t="shared" ca="1" si="603"/>
        <v>46</v>
      </c>
      <c r="F1079">
        <f t="shared" ca="1" si="604"/>
        <v>13</v>
      </c>
      <c r="G1079" t="str">
        <f t="shared" ca="1" si="605"/>
        <v>S10</v>
      </c>
      <c r="H1079" t="str">
        <f t="shared" ca="1" si="606"/>
        <v>S103</v>
      </c>
      <c r="I1079">
        <f ca="1">VLOOKUP(D1079,PRC!$A$2:$B$21,2,0)*E1079</f>
        <v>1380000</v>
      </c>
      <c r="J1079">
        <f t="shared" ca="1" si="607"/>
        <v>1241996</v>
      </c>
      <c r="K1079">
        <f ca="1">VLOOKUP(D1079,PRC!$A$1:$C$21,3,0)*E1079</f>
        <v>717600</v>
      </c>
      <c r="L1079">
        <f t="shared" ca="1" si="608"/>
        <v>152000</v>
      </c>
      <c r="M1079">
        <f t="shared" ca="1" si="609"/>
        <v>69000</v>
      </c>
      <c r="N1079">
        <f t="shared" ca="1" si="610"/>
        <v>41000</v>
      </c>
      <c r="O1079">
        <f t="shared" ca="1" si="611"/>
        <v>193000</v>
      </c>
      <c r="P1079">
        <f t="shared" ca="1" si="596"/>
        <v>69396</v>
      </c>
      <c r="Q1079">
        <f ca="1">IF(P1079&gt;0,1,0)</f>
        <v>1</v>
      </c>
      <c r="R1079">
        <f t="shared" ca="1" si="612"/>
        <v>10</v>
      </c>
      <c r="S1079">
        <f t="shared" ca="1" si="613"/>
        <v>11</v>
      </c>
      <c r="T1079">
        <f t="shared" ca="1" si="614"/>
        <v>5</v>
      </c>
      <c r="U1079">
        <f t="shared" ca="1" si="615"/>
        <v>3</v>
      </c>
      <c r="V1079">
        <f t="shared" ca="1" si="616"/>
        <v>14</v>
      </c>
      <c r="X1079">
        <f t="shared" si="619"/>
        <v>1079</v>
      </c>
      <c r="Y1079">
        <f t="shared" si="620"/>
        <v>1002</v>
      </c>
      <c r="Z1079">
        <f t="shared" si="621"/>
        <v>1003</v>
      </c>
      <c r="AA1079">
        <f t="shared" si="617"/>
        <v>1101</v>
      </c>
      <c r="AB1079">
        <f t="shared" si="598"/>
        <v>100</v>
      </c>
      <c r="AM1079" t="str">
        <f t="shared" si="599"/>
        <v>201902SS</v>
      </c>
      <c r="AN1079">
        <f t="shared" ca="1" si="622"/>
        <v>10.000289855072463</v>
      </c>
      <c r="AO1079">
        <f t="shared" ca="1" si="623"/>
        <v>11.014492753623188</v>
      </c>
      <c r="AP1079">
        <f t="shared" ca="1" si="600"/>
        <v>5</v>
      </c>
      <c r="AQ1079">
        <f t="shared" ca="1" si="601"/>
        <v>2.9710144927536231</v>
      </c>
      <c r="AR1079">
        <f t="shared" ca="1" si="602"/>
        <v>13.985507246376811</v>
      </c>
      <c r="AS1079">
        <f ca="1">P1079/J1079</f>
        <v>5.5874576085591258E-2</v>
      </c>
    </row>
    <row r="1080" spans="1:45" x14ac:dyDescent="0.4">
      <c r="A1080">
        <f t="shared" si="597"/>
        <v>201902</v>
      </c>
      <c r="B1080" t="s">
        <v>134</v>
      </c>
      <c r="C1080" t="s">
        <v>31</v>
      </c>
      <c r="D1080" t="str">
        <f t="shared" ca="1" si="618"/>
        <v>I108</v>
      </c>
      <c r="E1080">
        <f t="shared" ca="1" si="603"/>
        <v>43</v>
      </c>
      <c r="F1080">
        <f t="shared" ca="1" si="604"/>
        <v>15</v>
      </c>
      <c r="G1080" t="str">
        <f t="shared" ca="1" si="605"/>
        <v>S11</v>
      </c>
      <c r="H1080" t="str">
        <f t="shared" ca="1" si="606"/>
        <v>S110</v>
      </c>
      <c r="I1080">
        <f ca="1">VLOOKUP(D1080,PRC!$A$2:$B$21,2,0)*E1080</f>
        <v>1720000</v>
      </c>
      <c r="J1080">
        <f t="shared" ca="1" si="607"/>
        <v>1444796</v>
      </c>
      <c r="K1080">
        <f ca="1">VLOOKUP(D1080,PRC!$A$1:$C$21,3,0)*E1080</f>
        <v>791200</v>
      </c>
      <c r="L1080">
        <f t="shared" ca="1" si="608"/>
        <v>224000</v>
      </c>
      <c r="M1080">
        <f t="shared" ca="1" si="609"/>
        <v>69000</v>
      </c>
      <c r="N1080">
        <f t="shared" ca="1" si="610"/>
        <v>69000</v>
      </c>
      <c r="O1080">
        <f t="shared" ca="1" si="611"/>
        <v>224000</v>
      </c>
      <c r="P1080">
        <f t="shared" ca="1" si="596"/>
        <v>67596</v>
      </c>
      <c r="Q1080">
        <f ca="1">IF(P1080&gt;0,1,0)</f>
        <v>1</v>
      </c>
      <c r="R1080">
        <f t="shared" ca="1" si="612"/>
        <v>16</v>
      </c>
      <c r="S1080">
        <f t="shared" ca="1" si="613"/>
        <v>13</v>
      </c>
      <c r="T1080">
        <f t="shared" ca="1" si="614"/>
        <v>4</v>
      </c>
      <c r="U1080">
        <f t="shared" ca="1" si="615"/>
        <v>4</v>
      </c>
      <c r="V1080">
        <f t="shared" ca="1" si="616"/>
        <v>13</v>
      </c>
      <c r="X1080">
        <f t="shared" si="619"/>
        <v>1080</v>
      </c>
      <c r="Y1080">
        <f t="shared" si="620"/>
        <v>1002</v>
      </c>
      <c r="Z1080">
        <f t="shared" si="621"/>
        <v>1003</v>
      </c>
      <c r="AA1080">
        <f t="shared" si="617"/>
        <v>1101</v>
      </c>
      <c r="AB1080">
        <f t="shared" si="598"/>
        <v>100</v>
      </c>
      <c r="AM1080" t="str">
        <f t="shared" si="599"/>
        <v>201902SS</v>
      </c>
      <c r="AN1080">
        <f t="shared" ca="1" si="622"/>
        <v>16.000232558139537</v>
      </c>
      <c r="AO1080">
        <f t="shared" ca="1" si="623"/>
        <v>13.023255813953488</v>
      </c>
      <c r="AP1080">
        <f t="shared" ca="1" si="600"/>
        <v>4.0116279069767442</v>
      </c>
      <c r="AQ1080">
        <f t="shared" ca="1" si="601"/>
        <v>4.0116279069767442</v>
      </c>
      <c r="AR1080">
        <f t="shared" ca="1" si="602"/>
        <v>13.023255813953488</v>
      </c>
      <c r="AS1080">
        <f ca="1">P1080/J1080</f>
        <v>4.6785843814628504E-2</v>
      </c>
    </row>
    <row r="1081" spans="1:45" x14ac:dyDescent="0.4">
      <c r="A1081">
        <f t="shared" si="597"/>
        <v>201902</v>
      </c>
      <c r="B1081" t="s">
        <v>135</v>
      </c>
      <c r="C1081" t="s">
        <v>31</v>
      </c>
      <c r="D1081" t="str">
        <f t="shared" ca="1" si="618"/>
        <v>I105</v>
      </c>
      <c r="E1081">
        <f t="shared" ca="1" si="603"/>
        <v>24</v>
      </c>
      <c r="F1081">
        <f t="shared" ca="1" si="604"/>
        <v>18</v>
      </c>
      <c r="G1081" t="str">
        <f t="shared" ca="1" si="605"/>
        <v>S11</v>
      </c>
      <c r="H1081" t="str">
        <f t="shared" ca="1" si="606"/>
        <v>S112</v>
      </c>
      <c r="I1081">
        <f ca="1">VLOOKUP(D1081,PRC!$A$2:$B$21,2,0)*E1081</f>
        <v>2400000</v>
      </c>
      <c r="J1081">
        <f t="shared" ca="1" si="607"/>
        <v>1991996</v>
      </c>
      <c r="K1081">
        <f ca="1">VLOOKUP(D1081,PRC!$A$1:$C$21,3,0)*E1081</f>
        <v>1416000</v>
      </c>
      <c r="L1081">
        <f t="shared" ca="1" si="608"/>
        <v>288000</v>
      </c>
      <c r="M1081">
        <f t="shared" ca="1" si="609"/>
        <v>120000</v>
      </c>
      <c r="N1081">
        <f t="shared" ca="1" si="610"/>
        <v>72000</v>
      </c>
      <c r="O1081">
        <f t="shared" ca="1" si="611"/>
        <v>288000</v>
      </c>
      <c r="P1081">
        <f t="shared" ca="1" si="596"/>
        <v>-192004</v>
      </c>
      <c r="Q1081">
        <f ca="1">IF(P1081&gt;0,1,0)</f>
        <v>0</v>
      </c>
      <c r="R1081">
        <f t="shared" ca="1" si="612"/>
        <v>17</v>
      </c>
      <c r="S1081">
        <f t="shared" ca="1" si="613"/>
        <v>12</v>
      </c>
      <c r="T1081">
        <f t="shared" ca="1" si="614"/>
        <v>5</v>
      </c>
      <c r="U1081">
        <f t="shared" ca="1" si="615"/>
        <v>3</v>
      </c>
      <c r="V1081">
        <f t="shared" ca="1" si="616"/>
        <v>12</v>
      </c>
      <c r="X1081">
        <f t="shared" si="619"/>
        <v>1081</v>
      </c>
      <c r="Y1081">
        <f t="shared" si="620"/>
        <v>1002</v>
      </c>
      <c r="Z1081">
        <f t="shared" si="621"/>
        <v>1003</v>
      </c>
      <c r="AA1081">
        <f t="shared" si="617"/>
        <v>1101</v>
      </c>
      <c r="AB1081">
        <f t="shared" si="598"/>
        <v>100</v>
      </c>
      <c r="AM1081" t="str">
        <f t="shared" si="599"/>
        <v>201902SS</v>
      </c>
      <c r="AN1081">
        <f t="shared" ca="1" si="622"/>
        <v>17.000166666666672</v>
      </c>
      <c r="AO1081">
        <f t="shared" ca="1" si="623"/>
        <v>12</v>
      </c>
      <c r="AP1081">
        <f t="shared" ca="1" si="600"/>
        <v>5</v>
      </c>
      <c r="AQ1081">
        <f t="shared" ca="1" si="601"/>
        <v>3</v>
      </c>
      <c r="AR1081">
        <f t="shared" ca="1" si="602"/>
        <v>12</v>
      </c>
      <c r="AS1081">
        <f ca="1">P1081/J1081</f>
        <v>-9.638774375048946E-2</v>
      </c>
    </row>
    <row r="1082" spans="1:45" x14ac:dyDescent="0.4">
      <c r="A1082">
        <f t="shared" si="597"/>
        <v>201902</v>
      </c>
      <c r="B1082" t="s">
        <v>136</v>
      </c>
      <c r="C1082" t="s">
        <v>31</v>
      </c>
      <c r="D1082" t="str">
        <f t="shared" ca="1" si="618"/>
        <v>I103</v>
      </c>
      <c r="E1082">
        <f t="shared" ca="1" si="603"/>
        <v>37</v>
      </c>
      <c r="F1082">
        <f t="shared" ca="1" si="604"/>
        <v>16</v>
      </c>
      <c r="G1082" t="str">
        <f t="shared" ca="1" si="605"/>
        <v>S10</v>
      </c>
      <c r="H1082" t="str">
        <f t="shared" ca="1" si="606"/>
        <v>S104</v>
      </c>
      <c r="I1082">
        <f ca="1">VLOOKUP(D1082,PRC!$A$2:$B$21,2,0)*E1082</f>
        <v>1850000</v>
      </c>
      <c r="J1082">
        <f t="shared" ca="1" si="607"/>
        <v>1535496</v>
      </c>
      <c r="K1082">
        <f ca="1">VLOOKUP(D1082,PRC!$A$1:$C$21,3,0)*E1082</f>
        <v>1054500</v>
      </c>
      <c r="L1082">
        <f t="shared" ca="1" si="608"/>
        <v>204000</v>
      </c>
      <c r="M1082">
        <f t="shared" ca="1" si="609"/>
        <v>93000</v>
      </c>
      <c r="N1082">
        <f t="shared" ca="1" si="610"/>
        <v>74000</v>
      </c>
      <c r="O1082">
        <f t="shared" ca="1" si="611"/>
        <v>278000</v>
      </c>
      <c r="P1082">
        <f t="shared" ca="1" si="596"/>
        <v>-168004</v>
      </c>
      <c r="Q1082">
        <f ca="1">IF(P1082&gt;0,1,0)</f>
        <v>0</v>
      </c>
      <c r="R1082">
        <f t="shared" ca="1" si="612"/>
        <v>17</v>
      </c>
      <c r="S1082">
        <f t="shared" ca="1" si="613"/>
        <v>11</v>
      </c>
      <c r="T1082">
        <f t="shared" ca="1" si="614"/>
        <v>5</v>
      </c>
      <c r="U1082">
        <f t="shared" ca="1" si="615"/>
        <v>4</v>
      </c>
      <c r="V1082">
        <f t="shared" ca="1" si="616"/>
        <v>15</v>
      </c>
      <c r="X1082">
        <f t="shared" si="619"/>
        <v>1082</v>
      </c>
      <c r="Y1082">
        <f t="shared" si="620"/>
        <v>1002</v>
      </c>
      <c r="Z1082">
        <f t="shared" si="621"/>
        <v>1003</v>
      </c>
      <c r="AA1082">
        <f t="shared" si="617"/>
        <v>1101</v>
      </c>
      <c r="AB1082">
        <f t="shared" si="598"/>
        <v>100</v>
      </c>
      <c r="AM1082" t="str">
        <f t="shared" si="599"/>
        <v>201902SS</v>
      </c>
      <c r="AN1082">
        <f t="shared" ca="1" si="622"/>
        <v>17.000216216216213</v>
      </c>
      <c r="AO1082">
        <f t="shared" ca="1" si="623"/>
        <v>11.027027027027026</v>
      </c>
      <c r="AP1082">
        <f t="shared" ca="1" si="600"/>
        <v>5.0270270270270272</v>
      </c>
      <c r="AQ1082">
        <f t="shared" ca="1" si="601"/>
        <v>4</v>
      </c>
      <c r="AR1082">
        <f t="shared" ca="1" si="602"/>
        <v>15.027027027027026</v>
      </c>
      <c r="AS1082">
        <f ca="1">P1082/J1082</f>
        <v>-0.10941350547315004</v>
      </c>
    </row>
    <row r="1083" spans="1:45" x14ac:dyDescent="0.4">
      <c r="A1083">
        <f t="shared" si="597"/>
        <v>201902</v>
      </c>
      <c r="B1083" t="s">
        <v>137</v>
      </c>
      <c r="C1083" t="s">
        <v>31</v>
      </c>
      <c r="D1083" t="str">
        <f t="shared" ca="1" si="618"/>
        <v>I116</v>
      </c>
      <c r="E1083">
        <f t="shared" ca="1" si="603"/>
        <v>29</v>
      </c>
      <c r="F1083">
        <f t="shared" ca="1" si="604"/>
        <v>14</v>
      </c>
      <c r="G1083" t="str">
        <f t="shared" ca="1" si="605"/>
        <v>S11</v>
      </c>
      <c r="H1083" t="str">
        <f t="shared" ca="1" si="606"/>
        <v>S119</v>
      </c>
      <c r="I1083">
        <f ca="1">VLOOKUP(D1083,PRC!$A$2:$B$21,2,0)*E1083</f>
        <v>42340000</v>
      </c>
      <c r="J1083">
        <f t="shared" ca="1" si="607"/>
        <v>34718796</v>
      </c>
      <c r="K1083">
        <f ca="1">VLOOKUP(D1083,PRC!$A$1:$C$21,3,0)*E1083</f>
        <v>25404000</v>
      </c>
      <c r="L1083">
        <f t="shared" ca="1" si="608"/>
        <v>5081000</v>
      </c>
      <c r="M1083">
        <f t="shared" ca="1" si="609"/>
        <v>1270000</v>
      </c>
      <c r="N1083">
        <f t="shared" ca="1" si="610"/>
        <v>1270000</v>
      </c>
      <c r="O1083">
        <f t="shared" ca="1" si="611"/>
        <v>5928000</v>
      </c>
      <c r="P1083">
        <f t="shared" ca="1" si="596"/>
        <v>-4234204</v>
      </c>
      <c r="Q1083">
        <f ca="1">IF(P1083&gt;0,1,0)</f>
        <v>0</v>
      </c>
      <c r="R1083">
        <f t="shared" ca="1" si="612"/>
        <v>18</v>
      </c>
      <c r="S1083">
        <f t="shared" ca="1" si="613"/>
        <v>12</v>
      </c>
      <c r="T1083">
        <f t="shared" ca="1" si="614"/>
        <v>3</v>
      </c>
      <c r="U1083">
        <f t="shared" ca="1" si="615"/>
        <v>3</v>
      </c>
      <c r="V1083">
        <f t="shared" ca="1" si="616"/>
        <v>14</v>
      </c>
      <c r="X1083">
        <f t="shared" si="619"/>
        <v>1083</v>
      </c>
      <c r="Y1083">
        <f t="shared" si="620"/>
        <v>1002</v>
      </c>
      <c r="Z1083">
        <f t="shared" si="621"/>
        <v>1003</v>
      </c>
      <c r="AA1083">
        <f t="shared" si="617"/>
        <v>1101</v>
      </c>
      <c r="AB1083">
        <f t="shared" si="598"/>
        <v>100</v>
      </c>
      <c r="AM1083" t="str">
        <f t="shared" si="599"/>
        <v>201902SS</v>
      </c>
      <c r="AN1083">
        <f t="shared" ca="1" si="622"/>
        <v>18.000009447331134</v>
      </c>
      <c r="AO1083">
        <f t="shared" ca="1" si="623"/>
        <v>12.000472366556448</v>
      </c>
      <c r="AP1083">
        <f t="shared" ca="1" si="600"/>
        <v>2.9995276334435523</v>
      </c>
      <c r="AQ1083">
        <f t="shared" ca="1" si="601"/>
        <v>2.9995276334435523</v>
      </c>
      <c r="AR1083">
        <f t="shared" ca="1" si="602"/>
        <v>14.000944733112897</v>
      </c>
      <c r="AS1083">
        <f ca="1">P1083/J1083</f>
        <v>-0.12195710934215576</v>
      </c>
    </row>
    <row r="1084" spans="1:45" x14ac:dyDescent="0.4">
      <c r="A1084">
        <f t="shared" si="597"/>
        <v>201902</v>
      </c>
      <c r="B1084" t="s">
        <v>138</v>
      </c>
      <c r="C1084" t="s">
        <v>31</v>
      </c>
      <c r="D1084" t="str">
        <f t="shared" ca="1" si="618"/>
        <v>I113</v>
      </c>
      <c r="E1084">
        <f t="shared" ca="1" si="603"/>
        <v>28</v>
      </c>
      <c r="F1084">
        <f t="shared" ca="1" si="604"/>
        <v>10</v>
      </c>
      <c r="G1084" t="str">
        <f t="shared" ca="1" si="605"/>
        <v>S10</v>
      </c>
      <c r="H1084" t="str">
        <f t="shared" ca="1" si="606"/>
        <v>S101</v>
      </c>
      <c r="I1084">
        <f ca="1">VLOOKUP(D1084,PRC!$A$2:$B$21,2,0)*E1084</f>
        <v>18760000</v>
      </c>
      <c r="J1084">
        <f t="shared" ca="1" si="607"/>
        <v>17259196</v>
      </c>
      <c r="K1084">
        <f ca="1">VLOOKUP(D1084,PRC!$A$1:$C$21,3,0)*E1084</f>
        <v>8442000</v>
      </c>
      <c r="L1084">
        <f t="shared" ca="1" si="608"/>
        <v>2251000</v>
      </c>
      <c r="M1084">
        <f t="shared" ca="1" si="609"/>
        <v>750000</v>
      </c>
      <c r="N1084">
        <f t="shared" ca="1" si="610"/>
        <v>938000</v>
      </c>
      <c r="O1084">
        <f t="shared" ca="1" si="611"/>
        <v>2626000</v>
      </c>
      <c r="P1084">
        <f t="shared" ca="1" si="596"/>
        <v>2252196</v>
      </c>
      <c r="Q1084">
        <f ca="1">IF(P1084&gt;0,1,0)</f>
        <v>1</v>
      </c>
      <c r="R1084">
        <f t="shared" ca="1" si="612"/>
        <v>8</v>
      </c>
      <c r="S1084">
        <f t="shared" ca="1" si="613"/>
        <v>12</v>
      </c>
      <c r="T1084">
        <f t="shared" ca="1" si="614"/>
        <v>4</v>
      </c>
      <c r="U1084">
        <f t="shared" ca="1" si="615"/>
        <v>5</v>
      </c>
      <c r="V1084">
        <f t="shared" ca="1" si="616"/>
        <v>14</v>
      </c>
      <c r="X1084">
        <f t="shared" si="619"/>
        <v>1084</v>
      </c>
      <c r="Y1084">
        <f t="shared" si="620"/>
        <v>1002</v>
      </c>
      <c r="Z1084">
        <f t="shared" si="621"/>
        <v>1003</v>
      </c>
      <c r="AA1084">
        <f t="shared" si="617"/>
        <v>1101</v>
      </c>
      <c r="AB1084">
        <f t="shared" si="598"/>
        <v>100</v>
      </c>
      <c r="AM1084" t="str">
        <f t="shared" si="599"/>
        <v>201902SS</v>
      </c>
      <c r="AN1084">
        <f t="shared" ca="1" si="622"/>
        <v>8.0000213219616256</v>
      </c>
      <c r="AO1084">
        <f t="shared" ca="1" si="623"/>
        <v>11.998933901918976</v>
      </c>
      <c r="AP1084">
        <f t="shared" ca="1" si="600"/>
        <v>3.9978678038379534</v>
      </c>
      <c r="AQ1084">
        <f t="shared" ca="1" si="601"/>
        <v>5</v>
      </c>
      <c r="AR1084">
        <f t="shared" ca="1" si="602"/>
        <v>13.997867803837952</v>
      </c>
      <c r="AS1084">
        <f ca="1">P1084/J1084</f>
        <v>0.13049252120434809</v>
      </c>
    </row>
    <row r="1085" spans="1:45" x14ac:dyDescent="0.4">
      <c r="A1085">
        <f t="shared" si="597"/>
        <v>201902</v>
      </c>
      <c r="B1085" t="s">
        <v>139</v>
      </c>
      <c r="C1085" t="s">
        <v>31</v>
      </c>
      <c r="D1085" t="str">
        <f t="shared" ca="1" si="618"/>
        <v>I111</v>
      </c>
      <c r="E1085">
        <f t="shared" ca="1" si="603"/>
        <v>73</v>
      </c>
      <c r="F1085">
        <f t="shared" ca="1" si="604"/>
        <v>10</v>
      </c>
      <c r="G1085" t="str">
        <f t="shared" ca="1" si="605"/>
        <v>S11</v>
      </c>
      <c r="H1085" t="str">
        <f t="shared" ca="1" si="606"/>
        <v>S112</v>
      </c>
      <c r="I1085">
        <f ca="1">VLOOKUP(D1085,PRC!$A$2:$B$21,2,0)*E1085</f>
        <v>10950000</v>
      </c>
      <c r="J1085">
        <f t="shared" ca="1" si="607"/>
        <v>9088496</v>
      </c>
      <c r="K1085">
        <f ca="1">VLOOKUP(D1085,PRC!$A$1:$C$21,3,0)*E1085</f>
        <v>5803500</v>
      </c>
      <c r="L1085">
        <f t="shared" ca="1" si="608"/>
        <v>1424000</v>
      </c>
      <c r="M1085">
        <f t="shared" ca="1" si="609"/>
        <v>548000</v>
      </c>
      <c r="N1085">
        <f t="shared" ca="1" si="610"/>
        <v>548000</v>
      </c>
      <c r="O1085">
        <f t="shared" ca="1" si="611"/>
        <v>1424000</v>
      </c>
      <c r="P1085">
        <f t="shared" ca="1" si="596"/>
        <v>-659004</v>
      </c>
      <c r="Q1085">
        <f ca="1">IF(P1085&gt;0,1,0)</f>
        <v>0</v>
      </c>
      <c r="R1085">
        <f t="shared" ca="1" si="612"/>
        <v>17</v>
      </c>
      <c r="S1085">
        <f t="shared" ca="1" si="613"/>
        <v>13</v>
      </c>
      <c r="T1085">
        <f t="shared" ca="1" si="614"/>
        <v>5</v>
      </c>
      <c r="U1085">
        <f t="shared" ca="1" si="615"/>
        <v>5</v>
      </c>
      <c r="V1085">
        <f t="shared" ca="1" si="616"/>
        <v>13</v>
      </c>
      <c r="X1085">
        <f t="shared" si="619"/>
        <v>1085</v>
      </c>
      <c r="Y1085">
        <f t="shared" si="620"/>
        <v>1002</v>
      </c>
      <c r="Z1085">
        <f t="shared" si="621"/>
        <v>1003</v>
      </c>
      <c r="AA1085">
        <f t="shared" si="617"/>
        <v>1101</v>
      </c>
      <c r="AB1085">
        <f t="shared" si="598"/>
        <v>100</v>
      </c>
      <c r="AM1085" t="str">
        <f t="shared" si="599"/>
        <v>201902SS</v>
      </c>
      <c r="AN1085">
        <f t="shared" ca="1" si="622"/>
        <v>17.000036529680361</v>
      </c>
      <c r="AO1085">
        <f t="shared" ca="1" si="623"/>
        <v>13.004566210045661</v>
      </c>
      <c r="AP1085">
        <f t="shared" ca="1" si="600"/>
        <v>5.0045662100456623</v>
      </c>
      <c r="AQ1085">
        <f t="shared" ca="1" si="601"/>
        <v>5.0045662100456623</v>
      </c>
      <c r="AR1085">
        <f t="shared" ca="1" si="602"/>
        <v>13.004566210045661</v>
      </c>
      <c r="AS1085">
        <f ca="1">P1085/J1085</f>
        <v>-7.2509686971309661E-2</v>
      </c>
    </row>
    <row r="1086" spans="1:45" x14ac:dyDescent="0.4">
      <c r="A1086">
        <f t="shared" si="597"/>
        <v>201902</v>
      </c>
      <c r="B1086" t="s">
        <v>140</v>
      </c>
      <c r="C1086" t="s">
        <v>31</v>
      </c>
      <c r="D1086" t="str">
        <f t="shared" ca="1" si="618"/>
        <v>I105</v>
      </c>
      <c r="E1086">
        <f t="shared" ca="1" si="603"/>
        <v>40</v>
      </c>
      <c r="F1086">
        <f t="shared" ca="1" si="604"/>
        <v>12</v>
      </c>
      <c r="G1086" t="str">
        <f t="shared" ca="1" si="605"/>
        <v>S10</v>
      </c>
      <c r="H1086" t="str">
        <f t="shared" ca="1" si="606"/>
        <v>S104</v>
      </c>
      <c r="I1086">
        <f ca="1">VLOOKUP(D1086,PRC!$A$2:$B$21,2,0)*E1086</f>
        <v>4000000</v>
      </c>
      <c r="J1086">
        <f t="shared" ca="1" si="607"/>
        <v>3519996</v>
      </c>
      <c r="K1086">
        <f ca="1">VLOOKUP(D1086,PRC!$A$1:$C$21,3,0)*E1086</f>
        <v>2360000</v>
      </c>
      <c r="L1086">
        <f t="shared" ca="1" si="608"/>
        <v>440000</v>
      </c>
      <c r="M1086">
        <f t="shared" ca="1" si="609"/>
        <v>120000</v>
      </c>
      <c r="N1086">
        <f t="shared" ca="1" si="610"/>
        <v>160000</v>
      </c>
      <c r="O1086">
        <f t="shared" ca="1" si="611"/>
        <v>440000</v>
      </c>
      <c r="P1086">
        <f t="shared" ref="P1086:P1101" ca="1" si="624">J1086-SUM(K1086:O1086)</f>
        <v>-4</v>
      </c>
      <c r="Q1086">
        <f ca="1">IF(P1086&gt;0,1,0)</f>
        <v>0</v>
      </c>
      <c r="R1086">
        <f t="shared" ca="1" si="612"/>
        <v>12</v>
      </c>
      <c r="S1086">
        <f t="shared" ca="1" si="613"/>
        <v>11</v>
      </c>
      <c r="T1086">
        <f t="shared" ca="1" si="614"/>
        <v>3</v>
      </c>
      <c r="U1086">
        <f t="shared" ca="1" si="615"/>
        <v>4</v>
      </c>
      <c r="V1086">
        <f t="shared" ca="1" si="616"/>
        <v>11</v>
      </c>
      <c r="X1086">
        <f t="shared" si="619"/>
        <v>1086</v>
      </c>
      <c r="Y1086">
        <f t="shared" si="620"/>
        <v>1002</v>
      </c>
      <c r="Z1086">
        <f t="shared" si="621"/>
        <v>1003</v>
      </c>
      <c r="AA1086">
        <f t="shared" si="617"/>
        <v>1101</v>
      </c>
      <c r="AB1086">
        <f t="shared" si="598"/>
        <v>100</v>
      </c>
      <c r="AM1086" t="str">
        <f t="shared" si="599"/>
        <v>201902SS</v>
      </c>
      <c r="AN1086">
        <f t="shared" ca="1" si="622"/>
        <v>12.000100000000003</v>
      </c>
      <c r="AO1086">
        <f t="shared" ca="1" si="623"/>
        <v>11</v>
      </c>
      <c r="AP1086">
        <f t="shared" ca="1" si="600"/>
        <v>3</v>
      </c>
      <c r="AQ1086">
        <f t="shared" ca="1" si="601"/>
        <v>4</v>
      </c>
      <c r="AR1086">
        <f t="shared" ca="1" si="602"/>
        <v>11</v>
      </c>
      <c r="AS1086">
        <f ca="1">P1086/J1086</f>
        <v>-1.1363649276874178E-6</v>
      </c>
    </row>
    <row r="1087" spans="1:45" x14ac:dyDescent="0.4">
      <c r="A1087">
        <f t="shared" si="597"/>
        <v>201902</v>
      </c>
      <c r="B1087" t="s">
        <v>141</v>
      </c>
      <c r="C1087" t="s">
        <v>31</v>
      </c>
      <c r="D1087" t="str">
        <f t="shared" ca="1" si="618"/>
        <v>I109</v>
      </c>
      <c r="E1087">
        <f t="shared" ca="1" si="603"/>
        <v>48</v>
      </c>
      <c r="F1087">
        <f t="shared" ca="1" si="604"/>
        <v>11</v>
      </c>
      <c r="G1087" t="str">
        <f t="shared" ca="1" si="605"/>
        <v>S10</v>
      </c>
      <c r="H1087" t="str">
        <f t="shared" ca="1" si="606"/>
        <v>S101</v>
      </c>
      <c r="I1087">
        <f ca="1">VLOOKUP(D1087,PRC!$A$2:$B$21,2,0)*E1087</f>
        <v>24000000</v>
      </c>
      <c r="J1087">
        <f t="shared" ca="1" si="607"/>
        <v>21599996</v>
      </c>
      <c r="K1087">
        <f ca="1">VLOOKUP(D1087,PRC!$A$1:$C$21,3,0)*E1087</f>
        <v>9600000</v>
      </c>
      <c r="L1087">
        <f t="shared" ca="1" si="608"/>
        <v>3120000</v>
      </c>
      <c r="M1087">
        <f t="shared" ca="1" si="609"/>
        <v>960000</v>
      </c>
      <c r="N1087">
        <f t="shared" ca="1" si="610"/>
        <v>960000</v>
      </c>
      <c r="O1087">
        <f t="shared" ca="1" si="611"/>
        <v>3360000</v>
      </c>
      <c r="P1087">
        <f t="shared" ca="1" si="624"/>
        <v>3599996</v>
      </c>
      <c r="Q1087">
        <f ca="1">IF(P1087&gt;0,1,0)</f>
        <v>1</v>
      </c>
      <c r="R1087">
        <f t="shared" ca="1" si="612"/>
        <v>10</v>
      </c>
      <c r="S1087">
        <f t="shared" ca="1" si="613"/>
        <v>13</v>
      </c>
      <c r="T1087">
        <f t="shared" ca="1" si="614"/>
        <v>4</v>
      </c>
      <c r="U1087">
        <f t="shared" ca="1" si="615"/>
        <v>4</v>
      </c>
      <c r="V1087">
        <f t="shared" ca="1" si="616"/>
        <v>14</v>
      </c>
      <c r="X1087">
        <f t="shared" si="619"/>
        <v>1087</v>
      </c>
      <c r="Y1087">
        <f t="shared" si="620"/>
        <v>1002</v>
      </c>
      <c r="Z1087">
        <f t="shared" si="621"/>
        <v>1003</v>
      </c>
      <c r="AA1087">
        <f t="shared" si="617"/>
        <v>1101</v>
      </c>
      <c r="AB1087">
        <f t="shared" si="598"/>
        <v>100</v>
      </c>
      <c r="AM1087" t="str">
        <f t="shared" si="599"/>
        <v>201902SS</v>
      </c>
      <c r="AN1087">
        <f t="shared" ca="1" si="622"/>
        <v>10.000016666666667</v>
      </c>
      <c r="AO1087">
        <f t="shared" ca="1" si="623"/>
        <v>13</v>
      </c>
      <c r="AP1087">
        <f t="shared" ca="1" si="600"/>
        <v>4</v>
      </c>
      <c r="AQ1087">
        <f t="shared" ca="1" si="601"/>
        <v>4</v>
      </c>
      <c r="AR1087">
        <f t="shared" ca="1" si="602"/>
        <v>14.000000000000002</v>
      </c>
      <c r="AS1087">
        <f ca="1">P1087/J1087</f>
        <v>0.16666651234565044</v>
      </c>
    </row>
    <row r="1088" spans="1:45" x14ac:dyDescent="0.4">
      <c r="A1088">
        <f t="shared" si="597"/>
        <v>201902</v>
      </c>
      <c r="B1088" t="s">
        <v>142</v>
      </c>
      <c r="C1088" t="s">
        <v>31</v>
      </c>
      <c r="D1088" t="str">
        <f t="shared" ca="1" si="618"/>
        <v>I115</v>
      </c>
      <c r="E1088">
        <f t="shared" ca="1" si="603"/>
        <v>10</v>
      </c>
      <c r="F1088">
        <f t="shared" ca="1" si="604"/>
        <v>12</v>
      </c>
      <c r="G1088" t="str">
        <f t="shared" ca="1" si="605"/>
        <v>S11</v>
      </c>
      <c r="H1088" t="str">
        <f t="shared" ca="1" si="606"/>
        <v>S115</v>
      </c>
      <c r="I1088">
        <f ca="1">VLOOKUP(D1088,PRC!$A$2:$B$21,2,0)*E1088</f>
        <v>50000</v>
      </c>
      <c r="J1088">
        <f t="shared" ca="1" si="607"/>
        <v>44496</v>
      </c>
      <c r="K1088">
        <f ca="1">VLOOKUP(D1088,PRC!$A$1:$C$21,3,0)*E1088</f>
        <v>24000</v>
      </c>
      <c r="L1088">
        <f t="shared" ca="1" si="608"/>
        <v>6000</v>
      </c>
      <c r="M1088">
        <f t="shared" ca="1" si="609"/>
        <v>3000</v>
      </c>
      <c r="N1088">
        <f t="shared" ca="1" si="610"/>
        <v>3000</v>
      </c>
      <c r="O1088">
        <f t="shared" ca="1" si="611"/>
        <v>6000</v>
      </c>
      <c r="P1088">
        <f t="shared" ca="1" si="624"/>
        <v>2496</v>
      </c>
      <c r="Q1088">
        <f ca="1">IF(P1088&gt;0,1,0)</f>
        <v>1</v>
      </c>
      <c r="R1088">
        <f t="shared" ca="1" si="612"/>
        <v>11</v>
      </c>
      <c r="S1088">
        <f t="shared" ca="1" si="613"/>
        <v>11</v>
      </c>
      <c r="T1088">
        <f t="shared" ca="1" si="614"/>
        <v>5</v>
      </c>
      <c r="U1088">
        <f t="shared" ca="1" si="615"/>
        <v>5</v>
      </c>
      <c r="V1088">
        <f t="shared" ca="1" si="616"/>
        <v>12</v>
      </c>
      <c r="X1088">
        <f t="shared" si="619"/>
        <v>1088</v>
      </c>
      <c r="Y1088">
        <f t="shared" si="620"/>
        <v>1002</v>
      </c>
      <c r="Z1088">
        <f t="shared" si="621"/>
        <v>1003</v>
      </c>
      <c r="AA1088">
        <f t="shared" si="617"/>
        <v>1101</v>
      </c>
      <c r="AB1088">
        <f t="shared" si="598"/>
        <v>100</v>
      </c>
      <c r="AM1088" t="str">
        <f t="shared" si="599"/>
        <v>201902SS</v>
      </c>
      <c r="AN1088">
        <f t="shared" ca="1" si="622"/>
        <v>11.007999999999996</v>
      </c>
      <c r="AO1088">
        <f t="shared" ca="1" si="623"/>
        <v>12</v>
      </c>
      <c r="AP1088">
        <f t="shared" ca="1" si="600"/>
        <v>6</v>
      </c>
      <c r="AQ1088">
        <f t="shared" ca="1" si="601"/>
        <v>6</v>
      </c>
      <c r="AR1088">
        <f t="shared" ca="1" si="602"/>
        <v>12</v>
      </c>
      <c r="AS1088">
        <f ca="1">P1088/J1088</f>
        <v>5.609492988133765E-2</v>
      </c>
    </row>
    <row r="1089" spans="1:51" x14ac:dyDescent="0.4">
      <c r="A1089">
        <f t="shared" si="597"/>
        <v>201902</v>
      </c>
      <c r="B1089" t="s">
        <v>143</v>
      </c>
      <c r="C1089" t="s">
        <v>31</v>
      </c>
      <c r="D1089" t="str">
        <f t="shared" ca="1" si="618"/>
        <v>I120</v>
      </c>
      <c r="E1089">
        <f t="shared" ca="1" si="603"/>
        <v>19</v>
      </c>
      <c r="F1089">
        <f t="shared" ca="1" si="604"/>
        <v>18</v>
      </c>
      <c r="G1089" t="str">
        <f t="shared" ca="1" si="605"/>
        <v>S10</v>
      </c>
      <c r="H1089" t="str">
        <f t="shared" ca="1" si="606"/>
        <v>S101</v>
      </c>
      <c r="I1089">
        <f ca="1">VLOOKUP(D1089,PRC!$A$2:$B$21,2,0)*E1089</f>
        <v>81700000</v>
      </c>
      <c r="J1089">
        <f t="shared" ca="1" si="607"/>
        <v>72712996</v>
      </c>
      <c r="K1089">
        <f ca="1">VLOOKUP(D1089,PRC!$A$1:$C$21,3,0)*E1089</f>
        <v>36765000</v>
      </c>
      <c r="L1089">
        <f t="shared" ca="1" si="608"/>
        <v>8170000</v>
      </c>
      <c r="M1089">
        <f t="shared" ca="1" si="609"/>
        <v>2451000</v>
      </c>
      <c r="N1089">
        <f t="shared" ca="1" si="610"/>
        <v>3268000</v>
      </c>
      <c r="O1089">
        <f t="shared" ca="1" si="611"/>
        <v>11438000</v>
      </c>
      <c r="P1089">
        <f t="shared" ca="1" si="624"/>
        <v>10620996</v>
      </c>
      <c r="Q1089">
        <f ca="1">IF(P1089&gt;0,1,0)</f>
        <v>1</v>
      </c>
      <c r="R1089">
        <f t="shared" ca="1" si="612"/>
        <v>11</v>
      </c>
      <c r="S1089">
        <f t="shared" ca="1" si="613"/>
        <v>10</v>
      </c>
      <c r="T1089">
        <f t="shared" ca="1" si="614"/>
        <v>3</v>
      </c>
      <c r="U1089">
        <f t="shared" ca="1" si="615"/>
        <v>4</v>
      </c>
      <c r="V1089">
        <f t="shared" ca="1" si="616"/>
        <v>14</v>
      </c>
      <c r="X1089">
        <f t="shared" si="619"/>
        <v>1089</v>
      </c>
      <c r="Y1089">
        <f t="shared" si="620"/>
        <v>1002</v>
      </c>
      <c r="Z1089">
        <f t="shared" si="621"/>
        <v>1003</v>
      </c>
      <c r="AA1089">
        <f t="shared" si="617"/>
        <v>1101</v>
      </c>
      <c r="AB1089">
        <f t="shared" si="598"/>
        <v>100</v>
      </c>
      <c r="AM1089" t="str">
        <f t="shared" si="599"/>
        <v>201902SS</v>
      </c>
      <c r="AN1089">
        <f t="shared" ca="1" si="622"/>
        <v>11.000004895960835</v>
      </c>
      <c r="AO1089">
        <f t="shared" ca="1" si="623"/>
        <v>10</v>
      </c>
      <c r="AP1089">
        <f t="shared" ca="1" si="600"/>
        <v>3</v>
      </c>
      <c r="AQ1089">
        <f t="shared" ca="1" si="601"/>
        <v>4</v>
      </c>
      <c r="AR1089">
        <f t="shared" ca="1" si="602"/>
        <v>14.000000000000002</v>
      </c>
      <c r="AS1089">
        <f ca="1">P1089/J1089</f>
        <v>0.14606736875482343</v>
      </c>
    </row>
    <row r="1090" spans="1:51" x14ac:dyDescent="0.4">
      <c r="A1090">
        <f t="shared" si="597"/>
        <v>201902</v>
      </c>
      <c r="B1090" t="s">
        <v>144</v>
      </c>
      <c r="C1090" t="s">
        <v>31</v>
      </c>
      <c r="D1090" t="str">
        <f t="shared" ca="1" si="618"/>
        <v>I107</v>
      </c>
      <c r="E1090">
        <f t="shared" ca="1" si="603"/>
        <v>40</v>
      </c>
      <c r="F1090">
        <f t="shared" ca="1" si="604"/>
        <v>16</v>
      </c>
      <c r="G1090" t="str">
        <f t="shared" ca="1" si="605"/>
        <v>S11</v>
      </c>
      <c r="H1090" t="str">
        <f t="shared" ca="1" si="606"/>
        <v>S111</v>
      </c>
      <c r="I1090">
        <f ca="1">VLOOKUP(D1090,PRC!$A$2:$B$21,2,0)*E1090</f>
        <v>6000000</v>
      </c>
      <c r="J1090">
        <f t="shared" ca="1" si="607"/>
        <v>5219996</v>
      </c>
      <c r="K1090">
        <f ca="1">VLOOKUP(D1090,PRC!$A$1:$C$21,3,0)*E1090</f>
        <v>3420000</v>
      </c>
      <c r="L1090">
        <f t="shared" ca="1" si="608"/>
        <v>660000</v>
      </c>
      <c r="M1090">
        <f t="shared" ca="1" si="609"/>
        <v>180000</v>
      </c>
      <c r="N1090">
        <f t="shared" ca="1" si="610"/>
        <v>240000</v>
      </c>
      <c r="O1090">
        <f t="shared" ca="1" si="611"/>
        <v>900000</v>
      </c>
      <c r="P1090">
        <f t="shared" ca="1" si="624"/>
        <v>-180004</v>
      </c>
      <c r="Q1090">
        <f ca="1">IF(P1090&gt;0,1,0)</f>
        <v>0</v>
      </c>
      <c r="R1090">
        <f t="shared" ca="1" si="612"/>
        <v>13</v>
      </c>
      <c r="S1090">
        <f t="shared" ca="1" si="613"/>
        <v>11</v>
      </c>
      <c r="T1090">
        <f t="shared" ca="1" si="614"/>
        <v>3</v>
      </c>
      <c r="U1090">
        <f t="shared" ca="1" si="615"/>
        <v>4</v>
      </c>
      <c r="V1090">
        <f t="shared" ca="1" si="616"/>
        <v>15</v>
      </c>
      <c r="X1090">
        <f t="shared" si="619"/>
        <v>1090</v>
      </c>
      <c r="Y1090">
        <f t="shared" si="620"/>
        <v>1002</v>
      </c>
      <c r="Z1090">
        <f t="shared" si="621"/>
        <v>1003</v>
      </c>
      <c r="AA1090">
        <f t="shared" si="617"/>
        <v>1101</v>
      </c>
      <c r="AB1090">
        <f t="shared" si="598"/>
        <v>100</v>
      </c>
      <c r="AM1090" t="str">
        <f t="shared" si="599"/>
        <v>201902SS</v>
      </c>
      <c r="AN1090">
        <f t="shared" ca="1" si="622"/>
        <v>13.000066666666665</v>
      </c>
      <c r="AO1090">
        <f t="shared" ca="1" si="623"/>
        <v>11</v>
      </c>
      <c r="AP1090">
        <f t="shared" ca="1" si="600"/>
        <v>3</v>
      </c>
      <c r="AQ1090">
        <f t="shared" ca="1" si="601"/>
        <v>4</v>
      </c>
      <c r="AR1090">
        <f t="shared" ca="1" si="602"/>
        <v>15</v>
      </c>
      <c r="AS1090">
        <f ca="1">P1090/J1090</f>
        <v>-3.4483551328391822E-2</v>
      </c>
    </row>
    <row r="1091" spans="1:51" x14ac:dyDescent="0.4">
      <c r="A1091">
        <f t="shared" ref="A1091:A1154" si="625">IF(BA1091="",A1090,BA1091)</f>
        <v>201902</v>
      </c>
      <c r="B1091" t="s">
        <v>145</v>
      </c>
      <c r="C1091" t="s">
        <v>31</v>
      </c>
      <c r="D1091" t="str">
        <f t="shared" ca="1" si="618"/>
        <v>I115</v>
      </c>
      <c r="E1091">
        <f t="shared" ca="1" si="603"/>
        <v>67</v>
      </c>
      <c r="F1091">
        <f t="shared" ca="1" si="604"/>
        <v>10</v>
      </c>
      <c r="G1091" t="str">
        <f t="shared" ca="1" si="605"/>
        <v>S11</v>
      </c>
      <c r="H1091" t="str">
        <f t="shared" ca="1" si="606"/>
        <v>S111</v>
      </c>
      <c r="I1091">
        <f ca="1">VLOOKUP(D1091,PRC!$A$2:$B$21,2,0)*E1091</f>
        <v>335000</v>
      </c>
      <c r="J1091">
        <f t="shared" ca="1" si="607"/>
        <v>308196</v>
      </c>
      <c r="K1091">
        <f ca="1">VLOOKUP(D1091,PRC!$A$1:$C$21,3,0)*E1091</f>
        <v>160800</v>
      </c>
      <c r="L1091">
        <f t="shared" ca="1" si="608"/>
        <v>44000</v>
      </c>
      <c r="M1091">
        <f t="shared" ca="1" si="609"/>
        <v>17000</v>
      </c>
      <c r="N1091">
        <f t="shared" ca="1" si="610"/>
        <v>17000</v>
      </c>
      <c r="O1091">
        <f t="shared" ca="1" si="611"/>
        <v>40000</v>
      </c>
      <c r="P1091">
        <f t="shared" ca="1" si="624"/>
        <v>29396</v>
      </c>
      <c r="Q1091">
        <f ca="1">IF(P1091&gt;0,1,0)</f>
        <v>1</v>
      </c>
      <c r="R1091">
        <f t="shared" ca="1" si="612"/>
        <v>8</v>
      </c>
      <c r="S1091">
        <f t="shared" ca="1" si="613"/>
        <v>13</v>
      </c>
      <c r="T1091">
        <f t="shared" ca="1" si="614"/>
        <v>5</v>
      </c>
      <c r="U1091">
        <f t="shared" ca="1" si="615"/>
        <v>5</v>
      </c>
      <c r="V1091">
        <f t="shared" ca="1" si="616"/>
        <v>12</v>
      </c>
      <c r="X1091">
        <f t="shared" si="619"/>
        <v>1091</v>
      </c>
      <c r="Y1091">
        <f t="shared" si="620"/>
        <v>1002</v>
      </c>
      <c r="Z1091">
        <f t="shared" si="621"/>
        <v>1003</v>
      </c>
      <c r="AA1091">
        <f t="shared" si="617"/>
        <v>1101</v>
      </c>
      <c r="AB1091">
        <f t="shared" ref="AB1091:AB1154" si="626">COUNTIF(AM$2:AM$100100,AM1091)</f>
        <v>100</v>
      </c>
      <c r="AM1091" t="str">
        <f t="shared" ref="AM1091:AM1154" si="627">A1091&amp;C1091</f>
        <v>201902SS</v>
      </c>
      <c r="AN1091">
        <f t="shared" ca="1" si="622"/>
        <v>8.001194029850744</v>
      </c>
      <c r="AO1091">
        <f t="shared" ca="1" si="623"/>
        <v>13.134328358208954</v>
      </c>
      <c r="AP1091">
        <f t="shared" ca="1" si="600"/>
        <v>5.0746268656716413</v>
      </c>
      <c r="AQ1091">
        <f t="shared" ca="1" si="601"/>
        <v>5.0746268656716413</v>
      </c>
      <c r="AR1091">
        <f t="shared" ca="1" si="602"/>
        <v>11.940298507462686</v>
      </c>
      <c r="AS1091">
        <f ca="1">P1091/J1091</f>
        <v>9.5380861529675925E-2</v>
      </c>
    </row>
    <row r="1092" spans="1:51" x14ac:dyDescent="0.4">
      <c r="A1092">
        <f t="shared" si="625"/>
        <v>201902</v>
      </c>
      <c r="B1092" t="s">
        <v>146</v>
      </c>
      <c r="C1092" t="s">
        <v>31</v>
      </c>
      <c r="D1092" t="str">
        <f t="shared" ca="1" si="618"/>
        <v>I119</v>
      </c>
      <c r="E1092">
        <f t="shared" ca="1" si="603"/>
        <v>49</v>
      </c>
      <c r="F1092">
        <f t="shared" ca="1" si="604"/>
        <v>18</v>
      </c>
      <c r="G1092" t="str">
        <f t="shared" ca="1" si="605"/>
        <v>S11</v>
      </c>
      <c r="H1092" t="str">
        <f t="shared" ca="1" si="606"/>
        <v>S110</v>
      </c>
      <c r="I1092">
        <f ca="1">VLOOKUP(D1092,PRC!$A$2:$B$21,2,0)*E1092</f>
        <v>4655000</v>
      </c>
      <c r="J1092">
        <f t="shared" ca="1" si="607"/>
        <v>4236046</v>
      </c>
      <c r="K1092">
        <f ca="1">VLOOKUP(D1092,PRC!$A$1:$C$21,3,0)*E1092</f>
        <v>2234400</v>
      </c>
      <c r="L1092">
        <f t="shared" ca="1" si="608"/>
        <v>466000</v>
      </c>
      <c r="M1092">
        <f t="shared" ca="1" si="609"/>
        <v>233000</v>
      </c>
      <c r="N1092">
        <f t="shared" ca="1" si="610"/>
        <v>140000</v>
      </c>
      <c r="O1092">
        <f t="shared" ca="1" si="611"/>
        <v>652000</v>
      </c>
      <c r="P1092">
        <f t="shared" ca="1" si="624"/>
        <v>510646</v>
      </c>
      <c r="Q1092">
        <f ca="1">IF(P1092&gt;0,1,0)</f>
        <v>1</v>
      </c>
      <c r="R1092">
        <f t="shared" ca="1" si="612"/>
        <v>9</v>
      </c>
      <c r="S1092">
        <f t="shared" ca="1" si="613"/>
        <v>10</v>
      </c>
      <c r="T1092">
        <f t="shared" ca="1" si="614"/>
        <v>5</v>
      </c>
      <c r="U1092">
        <f t="shared" ca="1" si="615"/>
        <v>3</v>
      </c>
      <c r="V1092">
        <f t="shared" ca="1" si="616"/>
        <v>14</v>
      </c>
      <c r="X1092">
        <f t="shared" si="619"/>
        <v>1092</v>
      </c>
      <c r="Y1092">
        <f t="shared" si="620"/>
        <v>1002</v>
      </c>
      <c r="Z1092">
        <f t="shared" si="621"/>
        <v>1003</v>
      </c>
      <c r="AA1092">
        <f t="shared" si="617"/>
        <v>1101</v>
      </c>
      <c r="AB1092">
        <f t="shared" si="626"/>
        <v>100</v>
      </c>
      <c r="AM1092" t="str">
        <f t="shared" si="627"/>
        <v>201902SS</v>
      </c>
      <c r="AN1092">
        <f t="shared" ca="1" si="622"/>
        <v>9.0000859291084812</v>
      </c>
      <c r="AO1092">
        <f t="shared" ca="1" si="623"/>
        <v>10.010741138560688</v>
      </c>
      <c r="AP1092">
        <f t="shared" ca="1" si="600"/>
        <v>5.0053705692803439</v>
      </c>
      <c r="AQ1092">
        <f t="shared" ca="1" si="601"/>
        <v>3.007518796992481</v>
      </c>
      <c r="AR1092">
        <f t="shared" ca="1" si="602"/>
        <v>14.006444683136413</v>
      </c>
      <c r="AS1092">
        <f ca="1">P1092/J1092</f>
        <v>0.12054779386248403</v>
      </c>
    </row>
    <row r="1093" spans="1:51" x14ac:dyDescent="0.4">
      <c r="A1093">
        <f t="shared" si="625"/>
        <v>201902</v>
      </c>
      <c r="B1093" t="s">
        <v>147</v>
      </c>
      <c r="C1093" t="s">
        <v>31</v>
      </c>
      <c r="D1093" t="str">
        <f t="shared" ca="1" si="618"/>
        <v>I118</v>
      </c>
      <c r="E1093">
        <f t="shared" ca="1" si="603"/>
        <v>64</v>
      </c>
      <c r="F1093">
        <f t="shared" ca="1" si="604"/>
        <v>10</v>
      </c>
      <c r="G1093" t="str">
        <f t="shared" ca="1" si="605"/>
        <v>S10</v>
      </c>
      <c r="H1093" t="str">
        <f t="shared" ca="1" si="606"/>
        <v>S105</v>
      </c>
      <c r="I1093">
        <f ca="1">VLOOKUP(D1093,PRC!$A$2:$B$21,2,0)*E1093</f>
        <v>33920000</v>
      </c>
      <c r="J1093">
        <f t="shared" ca="1" si="607"/>
        <v>30867196</v>
      </c>
      <c r="K1093">
        <f ca="1">VLOOKUP(D1093,PRC!$A$1:$C$21,3,0)*E1093</f>
        <v>14246400</v>
      </c>
      <c r="L1093">
        <f t="shared" ca="1" si="608"/>
        <v>3731000</v>
      </c>
      <c r="M1093">
        <f t="shared" ca="1" si="609"/>
        <v>1018000</v>
      </c>
      <c r="N1093">
        <f t="shared" ca="1" si="610"/>
        <v>1696000</v>
      </c>
      <c r="O1093">
        <f t="shared" ca="1" si="611"/>
        <v>4070000</v>
      </c>
      <c r="P1093">
        <f t="shared" ca="1" si="624"/>
        <v>6105796</v>
      </c>
      <c r="Q1093">
        <f ca="1">IF(P1093&gt;0,1,0)</f>
        <v>1</v>
      </c>
      <c r="R1093">
        <f t="shared" ca="1" si="612"/>
        <v>9</v>
      </c>
      <c r="S1093">
        <f t="shared" ca="1" si="613"/>
        <v>11</v>
      </c>
      <c r="T1093">
        <f t="shared" ca="1" si="614"/>
        <v>3</v>
      </c>
      <c r="U1093">
        <f t="shared" ca="1" si="615"/>
        <v>5</v>
      </c>
      <c r="V1093">
        <f t="shared" ca="1" si="616"/>
        <v>12</v>
      </c>
      <c r="X1093">
        <f t="shared" si="619"/>
        <v>1093</v>
      </c>
      <c r="Y1093">
        <f t="shared" si="620"/>
        <v>1002</v>
      </c>
      <c r="Z1093">
        <f t="shared" si="621"/>
        <v>1003</v>
      </c>
      <c r="AA1093">
        <f t="shared" si="617"/>
        <v>1101</v>
      </c>
      <c r="AB1093">
        <f t="shared" si="626"/>
        <v>100</v>
      </c>
      <c r="AM1093" t="str">
        <f t="shared" si="627"/>
        <v>201902SS</v>
      </c>
      <c r="AN1093">
        <f t="shared" ca="1" si="622"/>
        <v>9.0000117924528329</v>
      </c>
      <c r="AO1093">
        <f t="shared" ca="1" si="623"/>
        <v>10.99941037735849</v>
      </c>
      <c r="AP1093">
        <f t="shared" ca="1" si="600"/>
        <v>3.0011792452830188</v>
      </c>
      <c r="AQ1093">
        <f t="shared" ca="1" si="601"/>
        <v>5</v>
      </c>
      <c r="AR1093">
        <f t="shared" ca="1" si="602"/>
        <v>11.998820754716981</v>
      </c>
      <c r="AS1093">
        <f ca="1">P1093/J1093</f>
        <v>0.19780857321798845</v>
      </c>
    </row>
    <row r="1094" spans="1:51" x14ac:dyDescent="0.4">
      <c r="A1094">
        <f t="shared" si="625"/>
        <v>201902</v>
      </c>
      <c r="B1094" t="s">
        <v>148</v>
      </c>
      <c r="C1094" t="s">
        <v>31</v>
      </c>
      <c r="D1094" t="str">
        <f t="shared" ca="1" si="618"/>
        <v>I112</v>
      </c>
      <c r="E1094">
        <f t="shared" ca="1" si="603"/>
        <v>37</v>
      </c>
      <c r="F1094">
        <f t="shared" ca="1" si="604"/>
        <v>13</v>
      </c>
      <c r="G1094" t="str">
        <f t="shared" ca="1" si="605"/>
        <v>S10</v>
      </c>
      <c r="H1094" t="str">
        <f t="shared" ca="1" si="606"/>
        <v>S108</v>
      </c>
      <c r="I1094">
        <f ca="1">VLOOKUP(D1094,PRC!$A$2:$B$21,2,0)*E1094</f>
        <v>2405000</v>
      </c>
      <c r="J1094">
        <f t="shared" ca="1" si="607"/>
        <v>1996146</v>
      </c>
      <c r="K1094">
        <f ca="1">VLOOKUP(D1094,PRC!$A$1:$C$21,3,0)*E1094</f>
        <v>1202500</v>
      </c>
      <c r="L1094">
        <f t="shared" ca="1" si="608"/>
        <v>289000</v>
      </c>
      <c r="M1094">
        <f t="shared" ca="1" si="609"/>
        <v>96000</v>
      </c>
      <c r="N1094">
        <f t="shared" ca="1" si="610"/>
        <v>120000</v>
      </c>
      <c r="O1094">
        <f t="shared" ca="1" si="611"/>
        <v>313000</v>
      </c>
      <c r="P1094">
        <f t="shared" ca="1" si="624"/>
        <v>-24354</v>
      </c>
      <c r="Q1094">
        <f ca="1">IF(P1094&gt;0,1,0)</f>
        <v>0</v>
      </c>
      <c r="R1094">
        <f t="shared" ca="1" si="612"/>
        <v>17</v>
      </c>
      <c r="S1094">
        <f t="shared" ca="1" si="613"/>
        <v>12</v>
      </c>
      <c r="T1094">
        <f t="shared" ca="1" si="614"/>
        <v>4</v>
      </c>
      <c r="U1094">
        <f t="shared" ca="1" si="615"/>
        <v>5</v>
      </c>
      <c r="V1094">
        <f t="shared" ca="1" si="616"/>
        <v>13</v>
      </c>
      <c r="X1094">
        <f t="shared" si="619"/>
        <v>1094</v>
      </c>
      <c r="Y1094">
        <f t="shared" si="620"/>
        <v>1002</v>
      </c>
      <c r="Z1094">
        <f t="shared" si="621"/>
        <v>1003</v>
      </c>
      <c r="AA1094">
        <f t="shared" si="617"/>
        <v>1101</v>
      </c>
      <c r="AB1094">
        <f t="shared" si="626"/>
        <v>100</v>
      </c>
      <c r="AM1094" t="str">
        <f t="shared" si="627"/>
        <v>201902SS</v>
      </c>
      <c r="AN1094">
        <f t="shared" ca="1" si="622"/>
        <v>17.000166320166322</v>
      </c>
      <c r="AO1094">
        <f t="shared" ca="1" si="623"/>
        <v>12.016632016632018</v>
      </c>
      <c r="AP1094">
        <f t="shared" ca="1" si="600"/>
        <v>3.9916839916839919</v>
      </c>
      <c r="AQ1094">
        <f t="shared" ca="1" si="601"/>
        <v>4.9896049896049899</v>
      </c>
      <c r="AR1094">
        <f t="shared" ca="1" si="602"/>
        <v>13.014553014553016</v>
      </c>
      <c r="AS1094">
        <f ca="1">P1094/J1094</f>
        <v>-1.2200510383509023E-2</v>
      </c>
    </row>
    <row r="1095" spans="1:51" x14ac:dyDescent="0.4">
      <c r="A1095">
        <f t="shared" si="625"/>
        <v>201902</v>
      </c>
      <c r="B1095" t="s">
        <v>149</v>
      </c>
      <c r="C1095" t="s">
        <v>31</v>
      </c>
      <c r="D1095" t="str">
        <f t="shared" ca="1" si="618"/>
        <v>I114</v>
      </c>
      <c r="E1095">
        <f t="shared" ca="1" si="603"/>
        <v>31</v>
      </c>
      <c r="F1095">
        <f t="shared" ca="1" si="604"/>
        <v>10</v>
      </c>
      <c r="G1095" t="str">
        <f t="shared" ca="1" si="605"/>
        <v>S10</v>
      </c>
      <c r="H1095" t="str">
        <f t="shared" ca="1" si="606"/>
        <v>S102</v>
      </c>
      <c r="I1095">
        <f ca="1">VLOOKUP(D1095,PRC!$A$2:$B$21,2,0)*E1095</f>
        <v>7440000</v>
      </c>
      <c r="J1095">
        <f t="shared" ca="1" si="607"/>
        <v>6249596</v>
      </c>
      <c r="K1095">
        <f ca="1">VLOOKUP(D1095,PRC!$A$1:$C$21,3,0)*E1095</f>
        <v>4315200</v>
      </c>
      <c r="L1095">
        <f t="shared" ca="1" si="608"/>
        <v>893000</v>
      </c>
      <c r="M1095">
        <f t="shared" ca="1" si="609"/>
        <v>223000</v>
      </c>
      <c r="N1095">
        <f t="shared" ca="1" si="610"/>
        <v>372000</v>
      </c>
      <c r="O1095">
        <f t="shared" ca="1" si="611"/>
        <v>818000</v>
      </c>
      <c r="P1095">
        <f t="shared" ca="1" si="624"/>
        <v>-371604</v>
      </c>
      <c r="Q1095">
        <f ca="1">IF(P1095&gt;0,1,0)</f>
        <v>0</v>
      </c>
      <c r="R1095">
        <f t="shared" ca="1" si="612"/>
        <v>16</v>
      </c>
      <c r="S1095">
        <f t="shared" ca="1" si="613"/>
        <v>12</v>
      </c>
      <c r="T1095">
        <f t="shared" ca="1" si="614"/>
        <v>3</v>
      </c>
      <c r="U1095">
        <f t="shared" ca="1" si="615"/>
        <v>5</v>
      </c>
      <c r="V1095">
        <f t="shared" ca="1" si="616"/>
        <v>11</v>
      </c>
      <c r="X1095">
        <f t="shared" si="619"/>
        <v>1095</v>
      </c>
      <c r="Y1095">
        <f t="shared" si="620"/>
        <v>1002</v>
      </c>
      <c r="Z1095">
        <f t="shared" si="621"/>
        <v>1003</v>
      </c>
      <c r="AA1095">
        <f t="shared" si="617"/>
        <v>1101</v>
      </c>
      <c r="AB1095">
        <f t="shared" si="626"/>
        <v>100</v>
      </c>
      <c r="AM1095" t="str">
        <f t="shared" si="627"/>
        <v>201902SS</v>
      </c>
      <c r="AN1095">
        <f t="shared" ca="1" si="622"/>
        <v>16.000053763440857</v>
      </c>
      <c r="AO1095">
        <f t="shared" ca="1" si="623"/>
        <v>12.00268817204301</v>
      </c>
      <c r="AP1095">
        <f t="shared" ca="1" si="600"/>
        <v>2.997311827956989</v>
      </c>
      <c r="AQ1095">
        <f t="shared" ca="1" si="601"/>
        <v>5</v>
      </c>
      <c r="AR1095">
        <f t="shared" ca="1" si="602"/>
        <v>10.994623655913978</v>
      </c>
      <c r="AS1095">
        <f ca="1">P1095/J1095</f>
        <v>-5.9460483525655097E-2</v>
      </c>
    </row>
    <row r="1096" spans="1:51" x14ac:dyDescent="0.4">
      <c r="A1096">
        <f t="shared" si="625"/>
        <v>201902</v>
      </c>
      <c r="B1096" t="s">
        <v>150</v>
      </c>
      <c r="C1096" t="s">
        <v>31</v>
      </c>
      <c r="D1096" t="str">
        <f t="shared" ca="1" si="618"/>
        <v>I101</v>
      </c>
      <c r="E1096">
        <f t="shared" ca="1" si="603"/>
        <v>56</v>
      </c>
      <c r="F1096">
        <f t="shared" ca="1" si="604"/>
        <v>8</v>
      </c>
      <c r="G1096" t="str">
        <f t="shared" ca="1" si="605"/>
        <v>S11</v>
      </c>
      <c r="H1096" t="str">
        <f t="shared" ca="1" si="606"/>
        <v>S110</v>
      </c>
      <c r="I1096">
        <f ca="1">VLOOKUP(D1096,PRC!$A$2:$B$21,2,0)*E1096</f>
        <v>1680000</v>
      </c>
      <c r="J1096">
        <f t="shared" ca="1" si="607"/>
        <v>1511996</v>
      </c>
      <c r="K1096">
        <f ca="1">VLOOKUP(D1096,PRC!$A$1:$C$21,3,0)*E1096</f>
        <v>873600</v>
      </c>
      <c r="L1096">
        <f t="shared" ca="1" si="608"/>
        <v>185000</v>
      </c>
      <c r="M1096">
        <f t="shared" ca="1" si="609"/>
        <v>84000</v>
      </c>
      <c r="N1096">
        <f t="shared" ca="1" si="610"/>
        <v>50000</v>
      </c>
      <c r="O1096">
        <f t="shared" ca="1" si="611"/>
        <v>218000</v>
      </c>
      <c r="P1096">
        <f t="shared" ca="1" si="624"/>
        <v>101396</v>
      </c>
      <c r="Q1096">
        <f ca="1">IF(P1096&gt;0,1,0)</f>
        <v>1</v>
      </c>
      <c r="R1096">
        <f t="shared" ca="1" si="612"/>
        <v>10</v>
      </c>
      <c r="S1096">
        <f t="shared" ca="1" si="613"/>
        <v>11</v>
      </c>
      <c r="T1096">
        <f t="shared" ca="1" si="614"/>
        <v>5</v>
      </c>
      <c r="U1096">
        <f t="shared" ca="1" si="615"/>
        <v>3</v>
      </c>
      <c r="V1096">
        <f t="shared" ca="1" si="616"/>
        <v>13</v>
      </c>
      <c r="X1096">
        <f t="shared" si="619"/>
        <v>1096</v>
      </c>
      <c r="Y1096">
        <f t="shared" si="620"/>
        <v>1002</v>
      </c>
      <c r="Z1096">
        <f t="shared" si="621"/>
        <v>1003</v>
      </c>
      <c r="AA1096">
        <f t="shared" si="617"/>
        <v>1101</v>
      </c>
      <c r="AB1096">
        <f t="shared" si="626"/>
        <v>100</v>
      </c>
      <c r="AM1096" t="str">
        <f t="shared" si="627"/>
        <v>201902SS</v>
      </c>
      <c r="AN1096">
        <f t="shared" ca="1" si="622"/>
        <v>10.000238095238089</v>
      </c>
      <c r="AO1096">
        <f t="shared" ca="1" si="623"/>
        <v>11.011904761904761</v>
      </c>
      <c r="AP1096">
        <f t="shared" ref="AP1096:AP1159" ca="1" si="628">M1096/$I1096*100</f>
        <v>5</v>
      </c>
      <c r="AQ1096">
        <f t="shared" ref="AQ1096:AQ1159" ca="1" si="629">N1096/$I1096*100</f>
        <v>2.9761904761904758</v>
      </c>
      <c r="AR1096">
        <f t="shared" ref="AR1096:AR1159" ca="1" si="630">O1096/$I1096*100</f>
        <v>12.976190476190478</v>
      </c>
      <c r="AS1096">
        <f ca="1">P1096/J1096</f>
        <v>6.7061023970962891E-2</v>
      </c>
    </row>
    <row r="1097" spans="1:51" x14ac:dyDescent="0.4">
      <c r="A1097">
        <f t="shared" si="625"/>
        <v>201902</v>
      </c>
      <c r="B1097" t="s">
        <v>151</v>
      </c>
      <c r="C1097" t="s">
        <v>31</v>
      </c>
      <c r="D1097" t="str">
        <f t="shared" ca="1" si="618"/>
        <v>I110</v>
      </c>
      <c r="E1097">
        <f t="shared" ca="1" si="603"/>
        <v>56</v>
      </c>
      <c r="F1097">
        <f t="shared" ca="1" si="604"/>
        <v>17</v>
      </c>
      <c r="G1097" t="str">
        <f t="shared" ca="1" si="605"/>
        <v>S10</v>
      </c>
      <c r="H1097" t="str">
        <f t="shared" ca="1" si="606"/>
        <v>S108</v>
      </c>
      <c r="I1097">
        <f ca="1">VLOOKUP(D1097,PRC!$A$2:$B$21,2,0)*E1097</f>
        <v>16800000</v>
      </c>
      <c r="J1097">
        <f t="shared" ca="1" si="607"/>
        <v>13943996</v>
      </c>
      <c r="K1097">
        <f ca="1">VLOOKUP(D1097,PRC!$A$1:$C$21,3,0)*E1097</f>
        <v>7728000</v>
      </c>
      <c r="L1097">
        <f t="shared" ca="1" si="608"/>
        <v>1680000</v>
      </c>
      <c r="M1097">
        <f t="shared" ca="1" si="609"/>
        <v>672000</v>
      </c>
      <c r="N1097">
        <f t="shared" ca="1" si="610"/>
        <v>672000</v>
      </c>
      <c r="O1097">
        <f t="shared" ca="1" si="611"/>
        <v>2184000</v>
      </c>
      <c r="P1097">
        <f t="shared" ca="1" si="624"/>
        <v>1007996</v>
      </c>
      <c r="Q1097">
        <f ca="1">IF(P1097&gt;0,1,0)</f>
        <v>1</v>
      </c>
      <c r="R1097">
        <f t="shared" ca="1" si="612"/>
        <v>17</v>
      </c>
      <c r="S1097">
        <f t="shared" ca="1" si="613"/>
        <v>10</v>
      </c>
      <c r="T1097">
        <f t="shared" ca="1" si="614"/>
        <v>4</v>
      </c>
      <c r="U1097">
        <f t="shared" ca="1" si="615"/>
        <v>4</v>
      </c>
      <c r="V1097">
        <f t="shared" ca="1" si="616"/>
        <v>13</v>
      </c>
      <c r="X1097">
        <f t="shared" si="619"/>
        <v>1097</v>
      </c>
      <c r="Y1097">
        <f t="shared" si="620"/>
        <v>1002</v>
      </c>
      <c r="Z1097">
        <f t="shared" si="621"/>
        <v>1003</v>
      </c>
      <c r="AA1097">
        <f t="shared" si="617"/>
        <v>1101</v>
      </c>
      <c r="AB1097">
        <f t="shared" si="626"/>
        <v>100</v>
      </c>
      <c r="AM1097" t="str">
        <f t="shared" si="627"/>
        <v>201902SS</v>
      </c>
      <c r="AN1097">
        <f t="shared" ca="1" si="622"/>
        <v>17.00002380952381</v>
      </c>
      <c r="AO1097">
        <f t="shared" ca="1" si="623"/>
        <v>10</v>
      </c>
      <c r="AP1097">
        <f t="shared" ca="1" si="628"/>
        <v>4</v>
      </c>
      <c r="AQ1097">
        <f t="shared" ca="1" si="629"/>
        <v>4</v>
      </c>
      <c r="AR1097">
        <f t="shared" ca="1" si="630"/>
        <v>13</v>
      </c>
      <c r="AS1097">
        <f ca="1">P1097/J1097</f>
        <v>7.2288890501689754E-2</v>
      </c>
    </row>
    <row r="1098" spans="1:51" x14ac:dyDescent="0.4">
      <c r="A1098">
        <f t="shared" si="625"/>
        <v>201902</v>
      </c>
      <c r="B1098" t="s">
        <v>152</v>
      </c>
      <c r="C1098" t="s">
        <v>31</v>
      </c>
      <c r="D1098" t="str">
        <f t="shared" ca="1" si="618"/>
        <v>I116</v>
      </c>
      <c r="E1098">
        <f t="shared" ca="1" si="603"/>
        <v>36</v>
      </c>
      <c r="F1098">
        <f t="shared" ca="1" si="604"/>
        <v>9</v>
      </c>
      <c r="G1098" t="str">
        <f t="shared" ca="1" si="605"/>
        <v>S11</v>
      </c>
      <c r="H1098" t="str">
        <f t="shared" ca="1" si="606"/>
        <v>S116</v>
      </c>
      <c r="I1098">
        <f ca="1">VLOOKUP(D1098,PRC!$A$2:$B$21,2,0)*E1098</f>
        <v>52560000</v>
      </c>
      <c r="J1098">
        <f t="shared" ca="1" si="607"/>
        <v>43099196</v>
      </c>
      <c r="K1098">
        <f ca="1">VLOOKUP(D1098,PRC!$A$1:$C$21,3,0)*E1098</f>
        <v>31536000</v>
      </c>
      <c r="L1098">
        <f t="shared" ca="1" si="608"/>
        <v>5782000</v>
      </c>
      <c r="M1098">
        <f t="shared" ca="1" si="609"/>
        <v>1577000</v>
      </c>
      <c r="N1098">
        <f t="shared" ca="1" si="610"/>
        <v>2628000</v>
      </c>
      <c r="O1098">
        <f t="shared" ca="1" si="611"/>
        <v>7884000</v>
      </c>
      <c r="P1098">
        <f t="shared" ca="1" si="624"/>
        <v>-6307804</v>
      </c>
      <c r="Q1098">
        <f ca="1">IF(P1098&gt;0,1,0)</f>
        <v>0</v>
      </c>
      <c r="R1098">
        <f t="shared" ca="1" si="612"/>
        <v>18</v>
      </c>
      <c r="S1098">
        <f t="shared" ca="1" si="613"/>
        <v>11</v>
      </c>
      <c r="T1098">
        <f t="shared" ca="1" si="614"/>
        <v>3</v>
      </c>
      <c r="U1098">
        <f t="shared" ca="1" si="615"/>
        <v>5</v>
      </c>
      <c r="V1098">
        <f t="shared" ca="1" si="616"/>
        <v>15</v>
      </c>
      <c r="X1098">
        <f t="shared" si="619"/>
        <v>1098</v>
      </c>
      <c r="Y1098">
        <f t="shared" si="620"/>
        <v>1002</v>
      </c>
      <c r="Z1098">
        <f t="shared" si="621"/>
        <v>1003</v>
      </c>
      <c r="AA1098">
        <f t="shared" si="617"/>
        <v>1101</v>
      </c>
      <c r="AB1098">
        <f t="shared" si="626"/>
        <v>100</v>
      </c>
      <c r="AM1098" t="str">
        <f t="shared" si="627"/>
        <v>201902SS</v>
      </c>
      <c r="AN1098">
        <f t="shared" ca="1" si="622"/>
        <v>18.000007610350078</v>
      </c>
      <c r="AO1098">
        <f t="shared" ca="1" si="623"/>
        <v>11.00076103500761</v>
      </c>
      <c r="AP1098">
        <f t="shared" ca="1" si="628"/>
        <v>3.000380517503805</v>
      </c>
      <c r="AQ1098">
        <f t="shared" ca="1" si="629"/>
        <v>5</v>
      </c>
      <c r="AR1098">
        <f t="shared" ca="1" si="630"/>
        <v>15</v>
      </c>
      <c r="AS1098">
        <f ca="1">P1098/J1098</f>
        <v>-0.14635549117900018</v>
      </c>
    </row>
    <row r="1099" spans="1:51" x14ac:dyDescent="0.4">
      <c r="A1099">
        <f t="shared" si="625"/>
        <v>201902</v>
      </c>
      <c r="B1099" t="s">
        <v>153</v>
      </c>
      <c r="C1099" t="s">
        <v>31</v>
      </c>
      <c r="D1099" t="str">
        <f t="shared" ca="1" si="618"/>
        <v>I120</v>
      </c>
      <c r="E1099">
        <f t="shared" ca="1" si="603"/>
        <v>35</v>
      </c>
      <c r="F1099">
        <f t="shared" ca="1" si="604"/>
        <v>9</v>
      </c>
      <c r="G1099" t="str">
        <f t="shared" ca="1" si="605"/>
        <v>S11</v>
      </c>
      <c r="H1099" t="str">
        <f t="shared" ca="1" si="606"/>
        <v>S113</v>
      </c>
      <c r="I1099">
        <f ca="1">VLOOKUP(D1099,PRC!$A$2:$B$21,2,0)*E1099</f>
        <v>150500000</v>
      </c>
      <c r="J1099">
        <f t="shared" ca="1" si="607"/>
        <v>124914996</v>
      </c>
      <c r="K1099">
        <f ca="1">VLOOKUP(D1099,PRC!$A$1:$C$21,3,0)*E1099</f>
        <v>67725000</v>
      </c>
      <c r="L1099">
        <f t="shared" ca="1" si="608"/>
        <v>19565000</v>
      </c>
      <c r="M1099">
        <f t="shared" ca="1" si="609"/>
        <v>4515000</v>
      </c>
      <c r="N1099">
        <f t="shared" ca="1" si="610"/>
        <v>6020000</v>
      </c>
      <c r="O1099">
        <f t="shared" ca="1" si="611"/>
        <v>21070000</v>
      </c>
      <c r="P1099">
        <f t="shared" ca="1" si="624"/>
        <v>6019996</v>
      </c>
      <c r="Q1099">
        <f ca="1">IF(P1099&gt;0,1,0)</f>
        <v>1</v>
      </c>
      <c r="R1099">
        <f t="shared" ca="1" si="612"/>
        <v>17</v>
      </c>
      <c r="S1099">
        <f t="shared" ca="1" si="613"/>
        <v>13</v>
      </c>
      <c r="T1099">
        <f t="shared" ca="1" si="614"/>
        <v>3</v>
      </c>
      <c r="U1099">
        <f t="shared" ca="1" si="615"/>
        <v>4</v>
      </c>
      <c r="V1099">
        <f t="shared" ca="1" si="616"/>
        <v>14</v>
      </c>
      <c r="X1099">
        <f t="shared" si="619"/>
        <v>1099</v>
      </c>
      <c r="Y1099">
        <f t="shared" si="620"/>
        <v>1002</v>
      </c>
      <c r="Z1099">
        <f t="shared" si="621"/>
        <v>1003</v>
      </c>
      <c r="AA1099">
        <f t="shared" si="617"/>
        <v>1101</v>
      </c>
      <c r="AB1099">
        <f t="shared" si="626"/>
        <v>100</v>
      </c>
      <c r="AM1099" t="str">
        <f t="shared" si="627"/>
        <v>201902SS</v>
      </c>
      <c r="AN1099">
        <f t="shared" ca="1" si="622"/>
        <v>17.000002657807311</v>
      </c>
      <c r="AO1099">
        <f t="shared" ca="1" si="623"/>
        <v>13</v>
      </c>
      <c r="AP1099">
        <f t="shared" ca="1" si="628"/>
        <v>3</v>
      </c>
      <c r="AQ1099">
        <f t="shared" ca="1" si="629"/>
        <v>4</v>
      </c>
      <c r="AR1099">
        <f t="shared" ca="1" si="630"/>
        <v>14.000000000000002</v>
      </c>
      <c r="AS1099">
        <f ca="1">P1099/J1099</f>
        <v>4.8192740605779633E-2</v>
      </c>
    </row>
    <row r="1100" spans="1:51" x14ac:dyDescent="0.4">
      <c r="A1100">
        <f t="shared" si="625"/>
        <v>201902</v>
      </c>
      <c r="B1100" t="s">
        <v>154</v>
      </c>
      <c r="C1100" t="s">
        <v>31</v>
      </c>
      <c r="D1100" t="str">
        <f t="shared" ca="1" si="618"/>
        <v>I112</v>
      </c>
      <c r="E1100">
        <f t="shared" ca="1" si="603"/>
        <v>70</v>
      </c>
      <c r="F1100">
        <f t="shared" ca="1" si="604"/>
        <v>12</v>
      </c>
      <c r="G1100" t="str">
        <f t="shared" ca="1" si="605"/>
        <v>S11</v>
      </c>
      <c r="H1100" t="str">
        <f t="shared" ca="1" si="606"/>
        <v>S115</v>
      </c>
      <c r="I1100">
        <f ca="1">VLOOKUP(D1100,PRC!$A$2:$B$21,2,0)*E1100</f>
        <v>4550000</v>
      </c>
      <c r="J1100">
        <f t="shared" ca="1" si="607"/>
        <v>4003996</v>
      </c>
      <c r="K1100">
        <f ca="1">VLOOKUP(D1100,PRC!$A$1:$C$21,3,0)*E1100</f>
        <v>2275000</v>
      </c>
      <c r="L1100">
        <f t="shared" ca="1" si="608"/>
        <v>546000</v>
      </c>
      <c r="M1100">
        <f t="shared" ca="1" si="609"/>
        <v>228000</v>
      </c>
      <c r="N1100">
        <f t="shared" ca="1" si="610"/>
        <v>228000</v>
      </c>
      <c r="O1100">
        <f t="shared" ca="1" si="611"/>
        <v>546000</v>
      </c>
      <c r="P1100">
        <f t="shared" ca="1" si="624"/>
        <v>180996</v>
      </c>
      <c r="Q1100">
        <f ca="1">IF(P1100&gt;0,1,0)</f>
        <v>1</v>
      </c>
      <c r="R1100">
        <f t="shared" ca="1" si="612"/>
        <v>12</v>
      </c>
      <c r="S1100">
        <f t="shared" ca="1" si="613"/>
        <v>12</v>
      </c>
      <c r="T1100">
        <f t="shared" ca="1" si="614"/>
        <v>5</v>
      </c>
      <c r="U1100">
        <f t="shared" ca="1" si="615"/>
        <v>5</v>
      </c>
      <c r="V1100">
        <f t="shared" ca="1" si="616"/>
        <v>12</v>
      </c>
      <c r="X1100">
        <f t="shared" si="619"/>
        <v>1100</v>
      </c>
      <c r="Y1100">
        <f t="shared" si="620"/>
        <v>1002</v>
      </c>
      <c r="Z1100">
        <f t="shared" si="621"/>
        <v>1003</v>
      </c>
      <c r="AA1100">
        <f t="shared" si="617"/>
        <v>1101</v>
      </c>
      <c r="AB1100">
        <f t="shared" si="626"/>
        <v>100</v>
      </c>
      <c r="AM1100" t="str">
        <f t="shared" si="627"/>
        <v>201902SS</v>
      </c>
      <c r="AN1100">
        <f t="shared" ca="1" si="622"/>
        <v>12.00008791208791</v>
      </c>
      <c r="AO1100">
        <f t="shared" ca="1" si="623"/>
        <v>12</v>
      </c>
      <c r="AP1100">
        <f t="shared" ca="1" si="628"/>
        <v>5.0109890109890109</v>
      </c>
      <c r="AQ1100">
        <f t="shared" ca="1" si="629"/>
        <v>5.0109890109890109</v>
      </c>
      <c r="AR1100">
        <f t="shared" ca="1" si="630"/>
        <v>12</v>
      </c>
      <c r="AS1100">
        <f ca="1">P1100/J1100</f>
        <v>4.5203841362478882E-2</v>
      </c>
    </row>
    <row r="1101" spans="1:51" x14ac:dyDescent="0.4">
      <c r="A1101">
        <f t="shared" si="625"/>
        <v>201902</v>
      </c>
      <c r="B1101" t="s">
        <v>155</v>
      </c>
      <c r="C1101" t="s">
        <v>31</v>
      </c>
      <c r="D1101" t="str">
        <f t="shared" ca="1" si="618"/>
        <v>I119</v>
      </c>
      <c r="E1101">
        <f t="shared" ca="1" si="603"/>
        <v>66</v>
      </c>
      <c r="F1101">
        <f t="shared" ca="1" si="604"/>
        <v>15</v>
      </c>
      <c r="G1101" t="str">
        <f t="shared" ca="1" si="605"/>
        <v>S11</v>
      </c>
      <c r="H1101" t="str">
        <f t="shared" ca="1" si="606"/>
        <v>S114</v>
      </c>
      <c r="I1101">
        <f ca="1">VLOOKUP(D1101,PRC!$A$2:$B$21,2,0)*E1101</f>
        <v>6270000</v>
      </c>
      <c r="J1101">
        <f t="shared" ca="1" si="607"/>
        <v>5266796</v>
      </c>
      <c r="K1101">
        <f ca="1">VLOOKUP(D1101,PRC!$A$1:$C$21,3,0)*E1101</f>
        <v>3009600</v>
      </c>
      <c r="L1101">
        <f t="shared" ca="1" si="608"/>
        <v>690000</v>
      </c>
      <c r="M1101">
        <f t="shared" ca="1" si="609"/>
        <v>251000</v>
      </c>
      <c r="N1101">
        <f t="shared" ca="1" si="610"/>
        <v>314000</v>
      </c>
      <c r="O1101">
        <f t="shared" ca="1" si="611"/>
        <v>690000</v>
      </c>
      <c r="P1101">
        <f t="shared" ca="1" si="624"/>
        <v>312196</v>
      </c>
      <c r="Q1101">
        <f ca="1">IF(P1101&gt;0,1,0)</f>
        <v>1</v>
      </c>
      <c r="R1101">
        <f t="shared" ca="1" si="612"/>
        <v>16</v>
      </c>
      <c r="S1101">
        <f t="shared" ca="1" si="613"/>
        <v>11</v>
      </c>
      <c r="T1101">
        <f t="shared" ca="1" si="614"/>
        <v>4</v>
      </c>
      <c r="U1101">
        <f t="shared" ca="1" si="615"/>
        <v>5</v>
      </c>
      <c r="V1101">
        <f t="shared" ca="1" si="616"/>
        <v>11</v>
      </c>
      <c r="X1101">
        <f t="shared" si="619"/>
        <v>1101</v>
      </c>
      <c r="Y1101">
        <f t="shared" si="620"/>
        <v>1002</v>
      </c>
      <c r="Z1101">
        <f t="shared" si="621"/>
        <v>1003</v>
      </c>
      <c r="AA1101">
        <f t="shared" si="617"/>
        <v>1101</v>
      </c>
      <c r="AB1101">
        <f t="shared" si="626"/>
        <v>100</v>
      </c>
      <c r="AM1101" t="str">
        <f t="shared" si="627"/>
        <v>201902SS</v>
      </c>
      <c r="AN1101">
        <f t="shared" ca="1" si="622"/>
        <v>16.000063795853269</v>
      </c>
      <c r="AO1101">
        <f t="shared" ca="1" si="623"/>
        <v>11.004784688995215</v>
      </c>
      <c r="AP1101">
        <f t="shared" ca="1" si="628"/>
        <v>4.003189792663477</v>
      </c>
      <c r="AQ1101">
        <f t="shared" ca="1" si="629"/>
        <v>5.0079744816586915</v>
      </c>
      <c r="AR1101">
        <f t="shared" ca="1" si="630"/>
        <v>11.004784688995215</v>
      </c>
      <c r="AS1101">
        <f ca="1">P1101/J1101</f>
        <v>5.9276265873977274E-2</v>
      </c>
    </row>
    <row r="1102" spans="1:51" x14ac:dyDescent="0.4">
      <c r="A1102" s="1">
        <f t="shared" si="625"/>
        <v>201902</v>
      </c>
      <c r="B1102" s="1" t="s">
        <v>206</v>
      </c>
      <c r="C1102" s="1" t="s">
        <v>75</v>
      </c>
      <c r="D1102" s="1" t="str">
        <f ca="1">"I"&amp;RANDBETWEEN(101,120)</f>
        <v>I102</v>
      </c>
      <c r="E1102" s="3">
        <f t="shared" ca="1" si="603"/>
        <v>56</v>
      </c>
      <c r="F1102" s="3">
        <f t="shared" ca="1" si="604"/>
        <v>10</v>
      </c>
      <c r="G1102" s="1" t="str">
        <f ca="1">LEFT(H1102,3)</f>
        <v>S10</v>
      </c>
      <c r="H1102" s="1" t="str">
        <f ca="1">"S"&amp;RANDBETWEEN(101,120)</f>
        <v>S106</v>
      </c>
      <c r="I1102" s="1">
        <f ca="1">VLOOKUP(D1102,PRC!$A$2:$B$21,2,0)*E1102</f>
        <v>2240000</v>
      </c>
      <c r="J1102" s="1">
        <f t="shared" ca="1" si="607"/>
        <v>2060796</v>
      </c>
      <c r="K1102" s="1">
        <f ca="1">VLOOKUP(D1102,PRC!$A$1:$C$21,3,0)*E1102</f>
        <v>1052800</v>
      </c>
      <c r="L1102" s="1">
        <f t="shared" ca="1" si="608"/>
        <v>90000</v>
      </c>
      <c r="M1102" s="1">
        <f t="shared" ca="1" si="609"/>
        <v>112000</v>
      </c>
      <c r="N1102" s="1">
        <f t="shared" ca="1" si="610"/>
        <v>224000</v>
      </c>
      <c r="O1102" s="1">
        <f t="shared" ca="1" si="611"/>
        <v>179000</v>
      </c>
      <c r="P1102" s="1">
        <f ca="1">J1102-SUM(K1102:O1102)</f>
        <v>402996</v>
      </c>
      <c r="Q1102">
        <f ca="1">IF(P1102&gt;0,1,0)</f>
        <v>1</v>
      </c>
      <c r="R1102" s="3">
        <f t="shared" ca="1" si="612"/>
        <v>8</v>
      </c>
      <c r="S1102" s="3">
        <f t="shared" ca="1" si="613"/>
        <v>4</v>
      </c>
      <c r="T1102" s="3">
        <f t="shared" ca="1" si="614"/>
        <v>5</v>
      </c>
      <c r="U1102" s="3">
        <f t="shared" ca="1" si="615"/>
        <v>10</v>
      </c>
      <c r="V1102" s="3">
        <f t="shared" ca="1" si="616"/>
        <v>8</v>
      </c>
      <c r="W1102" t="str">
        <f>C1102&amp;A1102&amp;"EBIT"</f>
        <v>HD201902EBIT</v>
      </c>
      <c r="X1102">
        <f t="shared" si="619"/>
        <v>1102</v>
      </c>
      <c r="Y1102">
        <f t="shared" si="620"/>
        <v>1102</v>
      </c>
      <c r="Z1102">
        <f t="shared" si="621"/>
        <v>1103</v>
      </c>
      <c r="AA1102">
        <f t="shared" si="617"/>
        <v>1251</v>
      </c>
      <c r="AB1102">
        <f t="shared" si="626"/>
        <v>150</v>
      </c>
      <c r="AC1102" s="4" t="s">
        <v>1106</v>
      </c>
      <c r="AD1102">
        <f>VLOOKUP(C1102&amp;A1102&amp;AC1102,PRF_POL!$A$2:$J$97,5,0)</f>
        <v>50</v>
      </c>
      <c r="AE1102">
        <f>$AE$2</f>
        <v>40</v>
      </c>
      <c r="AF1102">
        <f>VLOOKUP($C1102&amp;$A1102&amp;$AC1102,PRF_POL!$A$2:$J$97,6,0)</f>
        <v>5</v>
      </c>
      <c r="AG1102">
        <f>VLOOKUP($C1102&amp;$A1102&amp;$AC1102,PRF_POL!$A$2:$J$97,7,0)</f>
        <v>3</v>
      </c>
      <c r="AH1102">
        <f>VLOOKUP($C1102&amp;$A1102&amp;$AC1102,PRF_POL!$A$2:$J$97,8,0)</f>
        <v>5</v>
      </c>
      <c r="AI1102">
        <f>VLOOKUP($C1102&amp;$A1102&amp;$AC1102,PRF_POL!$A$2:$J$97,9,0)</f>
        <v>10</v>
      </c>
      <c r="AJ1102">
        <f>VLOOKUP($C1102&amp;$A1102&amp;$AC1102,PRF_POL!$A$2:$J$97,10,0)</f>
        <v>5</v>
      </c>
      <c r="AK1102">
        <f>SUM(AE1102:AJ1102)</f>
        <v>68</v>
      </c>
      <c r="AL1102" s="3">
        <f ca="1">SUM(INDIRECT("P"&amp;Y1102):INDIRECT("P"&amp;AA1102))</f>
        <v>904569250</v>
      </c>
      <c r="AM1102" t="str">
        <f t="shared" si="627"/>
        <v>201902HD</v>
      </c>
      <c r="AN1102">
        <f ca="1">(1-J1102/I1102)*100</f>
        <v>8.0001785714285738</v>
      </c>
      <c r="AO1102">
        <f ca="1">L1102/$I1102*100</f>
        <v>4.0178571428571432</v>
      </c>
      <c r="AP1102">
        <f t="shared" ca="1" si="628"/>
        <v>5</v>
      </c>
      <c r="AQ1102">
        <f t="shared" ca="1" si="629"/>
        <v>10</v>
      </c>
      <c r="AR1102">
        <f t="shared" ca="1" si="630"/>
        <v>7.9910714285714279</v>
      </c>
      <c r="AS1102">
        <f ca="1">P1102/J1102</f>
        <v>0.19555356279806443</v>
      </c>
      <c r="AT1102">
        <f ca="1">MIN(INDIRECT("E"&amp;$Y1102):INDIRECT("E"&amp;$AA1102))</f>
        <v>50</v>
      </c>
      <c r="AU1102">
        <f ca="1">MIN(INDIRECT("AN"&amp;$Y1102):INDIRECT("AN"&amp;$AA1102))</f>
        <v>5.000008291873959</v>
      </c>
      <c r="AV1102">
        <f ca="1">MIN(INDIRECT("AO"&amp;$Y1102):INDIRECT("AO"&amp;$AA1102))</f>
        <v>2.9775280898876404</v>
      </c>
      <c r="AW1102">
        <f ca="1">MIN(INDIRECT("AP"&amp;$Y1102):INDIRECT("AP"&amp;$AA1102))</f>
        <v>4.9122807017543861</v>
      </c>
      <c r="AX1102">
        <f ca="1">MIN(INDIRECT("AQ"&amp;$Y1102):INDIRECT("AQ"&amp;$AA1102))</f>
        <v>10</v>
      </c>
      <c r="AY1102">
        <f ca="1">MIN(INDIRECT("AR"&amp;$Y1102):INDIRECT("AR"&amp;$AA1102))</f>
        <v>5</v>
      </c>
    </row>
    <row r="1103" spans="1:51" x14ac:dyDescent="0.4">
      <c r="A1103">
        <f t="shared" si="625"/>
        <v>201902</v>
      </c>
      <c r="B1103" t="s">
        <v>56</v>
      </c>
      <c r="C1103" t="s">
        <v>75</v>
      </c>
      <c r="D1103" t="str">
        <f ca="1">"I"&amp;RANDBETWEEN(101,120)</f>
        <v>I118</v>
      </c>
      <c r="E1103">
        <f t="shared" ca="1" si="603"/>
        <v>63</v>
      </c>
      <c r="F1103">
        <f t="shared" ca="1" si="604"/>
        <v>10</v>
      </c>
      <c r="G1103" t="str">
        <f t="shared" ref="G1103:G1166" ca="1" si="631">LEFT(H1103,3)</f>
        <v>S11</v>
      </c>
      <c r="H1103" t="str">
        <f t="shared" ref="H1103:H1166" ca="1" si="632">"S"&amp;RANDBETWEEN(101,120)</f>
        <v>S115</v>
      </c>
      <c r="I1103">
        <f ca="1">VLOOKUP(D1103,PRC!$A$2:$B$21,2,0)*E1103</f>
        <v>33390000</v>
      </c>
      <c r="J1103">
        <f t="shared" ca="1" si="607"/>
        <v>30718796</v>
      </c>
      <c r="K1103">
        <f ca="1">VLOOKUP(D1103,PRC!$A$1:$C$21,3,0)*E1103</f>
        <v>14023800</v>
      </c>
      <c r="L1103">
        <f t="shared" ca="1" si="608"/>
        <v>1336000</v>
      </c>
      <c r="M1103">
        <f t="shared" ca="1" si="609"/>
        <v>3339000</v>
      </c>
      <c r="N1103">
        <f t="shared" ca="1" si="610"/>
        <v>4007000</v>
      </c>
      <c r="O1103">
        <f t="shared" ca="1" si="611"/>
        <v>2337000</v>
      </c>
      <c r="P1103">
        <f t="shared" ref="P1103:P1166" ca="1" si="633">J1103-SUM(K1103:O1103)</f>
        <v>5675996</v>
      </c>
      <c r="Q1103">
        <f ca="1">IF(P1103&gt;0,1,0)</f>
        <v>1</v>
      </c>
      <c r="R1103">
        <f t="shared" ca="1" si="612"/>
        <v>8</v>
      </c>
      <c r="S1103">
        <f t="shared" ca="1" si="613"/>
        <v>4</v>
      </c>
      <c r="T1103">
        <f t="shared" ca="1" si="614"/>
        <v>10</v>
      </c>
      <c r="U1103">
        <f t="shared" ca="1" si="615"/>
        <v>12</v>
      </c>
      <c r="V1103">
        <f t="shared" ca="1" si="616"/>
        <v>7</v>
      </c>
      <c r="W1103" t="str">
        <f>C1103&amp;A1103&amp;"SALES"</f>
        <v>HD201902SALES</v>
      </c>
      <c r="X1103">
        <f t="shared" si="619"/>
        <v>1103</v>
      </c>
      <c r="Y1103">
        <f t="shared" si="620"/>
        <v>1102</v>
      </c>
      <c r="Z1103">
        <f t="shared" si="621"/>
        <v>1103</v>
      </c>
      <c r="AA1103">
        <f t="shared" si="617"/>
        <v>1251</v>
      </c>
      <c r="AB1103">
        <f t="shared" si="626"/>
        <v>150</v>
      </c>
      <c r="AC1103" s="4" t="s">
        <v>1107</v>
      </c>
      <c r="AD1103">
        <f>VLOOKUP(C1103&amp;A1103&amp;AC1103,PRF_POL!$A$2:$J$97,5,0)</f>
        <v>90</v>
      </c>
      <c r="AE1103">
        <f>$AE$3</f>
        <v>60</v>
      </c>
      <c r="AF1103">
        <f>VLOOKUP($C1103&amp;$A1103&amp;$AC1103,PRF_POL!$A$2:$J$97,6,0)</f>
        <v>10</v>
      </c>
      <c r="AG1103">
        <f>VLOOKUP($C1103&amp;$A1103&amp;$AC1103,PRF_POL!$A$2:$J$97,7,0)</f>
        <v>5</v>
      </c>
      <c r="AH1103">
        <f>VLOOKUP($C1103&amp;$A1103&amp;$AC1103,PRF_POL!$A$2:$J$97,8,0)</f>
        <v>10</v>
      </c>
      <c r="AI1103">
        <f>VLOOKUP($C1103&amp;$A1103&amp;$AC1103,PRF_POL!$A$2:$J$97,9,0)</f>
        <v>15</v>
      </c>
      <c r="AJ1103">
        <f>VLOOKUP($C1103&amp;$A1103&amp;$AC1103,PRF_POL!$A$2:$J$97,10,0)</f>
        <v>10</v>
      </c>
      <c r="AK1103">
        <f>SUM(AE1103:AJ1103)</f>
        <v>110</v>
      </c>
      <c r="AL1103" s="3">
        <f ca="1">SUM(INDIRECT("J"&amp;Y1102):INDIRECT("J"&amp;AA1102))</f>
        <v>6190829850</v>
      </c>
      <c r="AM1103" t="str">
        <f t="shared" si="627"/>
        <v>201902HD</v>
      </c>
      <c r="AN1103">
        <f ca="1">(1-J1103/I1103)*100</f>
        <v>8.0000119796346247</v>
      </c>
      <c r="AO1103">
        <f ca="1">L1103/$I1103*100</f>
        <v>4.001197963462114</v>
      </c>
      <c r="AP1103">
        <f t="shared" ca="1" si="628"/>
        <v>10</v>
      </c>
      <c r="AQ1103">
        <f t="shared" ca="1" si="629"/>
        <v>12.000598981731057</v>
      </c>
      <c r="AR1103">
        <f t="shared" ca="1" si="630"/>
        <v>6.9991015274034147</v>
      </c>
      <c r="AS1103">
        <f ca="1">P1103/J1103</f>
        <v>0.18477273653563767</v>
      </c>
      <c r="AT1103">
        <f ca="1">MAX(INDIRECT("E"&amp;$Y1102):INDIRECT("E"&amp;$AA1102))</f>
        <v>90</v>
      </c>
      <c r="AU1103">
        <f ca="1">MAX(INDIRECT("AN"&amp;$Y1102):INDIRECT("AN"&amp;$AA1102))</f>
        <v>10.000277777777777</v>
      </c>
      <c r="AV1103">
        <f ca="1">MAX(INDIRECT("AO"&amp;$Y1102):INDIRECT("AO"&amp;$AA1102))</f>
        <v>5.0847457627118651</v>
      </c>
      <c r="AW1103">
        <f ca="1">MAX(INDIRECT("AP"&amp;$Y1102):INDIRECT("AP"&amp;$AA1102))</f>
        <v>10</v>
      </c>
      <c r="AX1103">
        <f ca="1">MAX(INDIRECT("AQ"&amp;$Y1102):INDIRECT("AQ"&amp;$AA1102))</f>
        <v>15.024875621890546</v>
      </c>
      <c r="AY1103">
        <f ca="1">MAX(INDIRECT("AR"&amp;$Y1102):INDIRECT("AR"&amp;$AA1102))</f>
        <v>10.149253731343283</v>
      </c>
    </row>
    <row r="1104" spans="1:51" x14ac:dyDescent="0.4">
      <c r="A1104">
        <f t="shared" si="625"/>
        <v>201902</v>
      </c>
      <c r="B1104" t="s">
        <v>57</v>
      </c>
      <c r="C1104" t="s">
        <v>75</v>
      </c>
      <c r="D1104" t="str">
        <f t="shared" ref="D1104:D1167" ca="1" si="634">"I"&amp;RANDBETWEEN(101,120)</f>
        <v>I102</v>
      </c>
      <c r="E1104">
        <f t="shared" ca="1" si="603"/>
        <v>88</v>
      </c>
      <c r="F1104">
        <f t="shared" ca="1" si="604"/>
        <v>10</v>
      </c>
      <c r="G1104" t="str">
        <f t="shared" ca="1" si="631"/>
        <v>S11</v>
      </c>
      <c r="H1104" t="str">
        <f t="shared" ca="1" si="632"/>
        <v>S111</v>
      </c>
      <c r="I1104">
        <f ca="1">VLOOKUP(D1104,PRC!$A$2:$B$21,2,0)*E1104</f>
        <v>3520000</v>
      </c>
      <c r="J1104">
        <f t="shared" ca="1" si="607"/>
        <v>3238396</v>
      </c>
      <c r="K1104">
        <f ca="1">VLOOKUP(D1104,PRC!$A$1:$C$21,3,0)*E1104</f>
        <v>1654400</v>
      </c>
      <c r="L1104">
        <f t="shared" ca="1" si="608"/>
        <v>176000</v>
      </c>
      <c r="M1104">
        <f t="shared" ca="1" si="609"/>
        <v>246000</v>
      </c>
      <c r="N1104">
        <f t="shared" ca="1" si="610"/>
        <v>387000</v>
      </c>
      <c r="O1104">
        <f t="shared" ca="1" si="611"/>
        <v>211000</v>
      </c>
      <c r="P1104">
        <f t="shared" ca="1" si="633"/>
        <v>563996</v>
      </c>
      <c r="Q1104">
        <f ca="1">IF(P1104&gt;0,1,0)</f>
        <v>1</v>
      </c>
      <c r="R1104">
        <f t="shared" ca="1" si="612"/>
        <v>8</v>
      </c>
      <c r="S1104">
        <f t="shared" ca="1" si="613"/>
        <v>5</v>
      </c>
      <c r="T1104">
        <f t="shared" ca="1" si="614"/>
        <v>7</v>
      </c>
      <c r="U1104">
        <f t="shared" ca="1" si="615"/>
        <v>11</v>
      </c>
      <c r="V1104">
        <f t="shared" ca="1" si="616"/>
        <v>6</v>
      </c>
      <c r="X1104">
        <f t="shared" si="619"/>
        <v>1104</v>
      </c>
      <c r="Y1104">
        <f t="shared" si="620"/>
        <v>1102</v>
      </c>
      <c r="Z1104">
        <f t="shared" si="621"/>
        <v>1103</v>
      </c>
      <c r="AA1104">
        <f t="shared" si="617"/>
        <v>1251</v>
      </c>
      <c r="AB1104">
        <f t="shared" si="626"/>
        <v>150</v>
      </c>
      <c r="AK1104" s="3">
        <f ca="1">SUM(INDIRECT("Q"&amp;Y1102):INDIRECT("Q"&amp;AA1102))</f>
        <v>135</v>
      </c>
      <c r="AL1104">
        <f ca="1">AL1102/AL1103</f>
        <v>0.14611437754180887</v>
      </c>
      <c r="AM1104" t="str">
        <f t="shared" si="627"/>
        <v>201902HD</v>
      </c>
      <c r="AN1104">
        <f t="shared" ref="AN1104:AN1167" ca="1" si="635">(1-J1104/I1104)*100</f>
        <v>8.0001136363636363</v>
      </c>
      <c r="AO1104">
        <f t="shared" ref="AO1104:AO1167" ca="1" si="636">L1104/$I1104*100</f>
        <v>5</v>
      </c>
      <c r="AP1104">
        <f t="shared" ca="1" si="628"/>
        <v>6.9886363636363633</v>
      </c>
      <c r="AQ1104">
        <f t="shared" ca="1" si="629"/>
        <v>10.994318181818182</v>
      </c>
      <c r="AR1104">
        <f t="shared" ca="1" si="630"/>
        <v>5.9943181818181817</v>
      </c>
      <c r="AS1104">
        <f ca="1">P1104/J1104</f>
        <v>0.17415905899093254</v>
      </c>
      <c r="AT1104" t="str">
        <f ca="1">IF(ABS(AT1102-AD1102)&lt;AD1102+(AD1103-AD1102)*5%,"ok","chk")</f>
        <v>ok</v>
      </c>
      <c r="AU1104" t="str">
        <f ca="1">IF(ABS(AU1102-AF1102)&lt;AF1102+(AF1103-AF1102)*5%,"ok","chk")</f>
        <v>ok</v>
      </c>
      <c r="AV1104" t="str">
        <f t="shared" ref="AV1104" ca="1" si="637">IF(ABS(AV1102-AG1102)&lt;AG1102+(AG1103-AG1102)*5%,"ok","chk")</f>
        <v>ok</v>
      </c>
      <c r="AW1104" t="str">
        <f t="shared" ref="AW1104" ca="1" si="638">IF(ABS(AW1102-AH1102)&lt;AH1102+(AH1103-AH1102)*5%,"ok","chk")</f>
        <v>ok</v>
      </c>
      <c r="AX1104" t="str">
        <f t="shared" ref="AX1104" ca="1" si="639">IF(ABS(AX1102-AI1102)&lt;AI1102+(AI1103-AI1102)*5%,"ok","chk")</f>
        <v>ok</v>
      </c>
      <c r="AY1104" t="str">
        <f t="shared" ref="AY1104" ca="1" si="640">IF(ABS(AY1102-AJ1102)&lt;AJ1102+(AJ1103-AJ1102)*5%,"ok","chk")</f>
        <v>ok</v>
      </c>
    </row>
    <row r="1105" spans="1:51" x14ac:dyDescent="0.4">
      <c r="A1105">
        <f t="shared" si="625"/>
        <v>201902</v>
      </c>
      <c r="B1105" t="s">
        <v>58</v>
      </c>
      <c r="C1105" t="s">
        <v>75</v>
      </c>
      <c r="D1105" t="str">
        <f t="shared" ca="1" si="634"/>
        <v>I109</v>
      </c>
      <c r="E1105">
        <f t="shared" ca="1" si="603"/>
        <v>65</v>
      </c>
      <c r="F1105">
        <f t="shared" ca="1" si="604"/>
        <v>10</v>
      </c>
      <c r="G1105" t="str">
        <f t="shared" ca="1" si="631"/>
        <v>S10</v>
      </c>
      <c r="H1105" t="str">
        <f t="shared" ca="1" si="632"/>
        <v>S107</v>
      </c>
      <c r="I1105">
        <f ca="1">VLOOKUP(D1105,PRC!$A$2:$B$21,2,0)*E1105</f>
        <v>32500000</v>
      </c>
      <c r="J1105">
        <f t="shared" ca="1" si="607"/>
        <v>30224995.999999996</v>
      </c>
      <c r="K1105">
        <f ca="1">VLOOKUP(D1105,PRC!$A$1:$C$21,3,0)*E1105</f>
        <v>13000000</v>
      </c>
      <c r="L1105">
        <f t="shared" ca="1" si="608"/>
        <v>1625000</v>
      </c>
      <c r="M1105">
        <f t="shared" ca="1" si="609"/>
        <v>2275000</v>
      </c>
      <c r="N1105">
        <f t="shared" ca="1" si="610"/>
        <v>3250000</v>
      </c>
      <c r="O1105">
        <f t="shared" ca="1" si="611"/>
        <v>2600000</v>
      </c>
      <c r="P1105">
        <f t="shared" ca="1" si="633"/>
        <v>7474995.9999999963</v>
      </c>
      <c r="Q1105">
        <f ca="1">IF(P1105&gt;0,1,0)</f>
        <v>1</v>
      </c>
      <c r="R1105">
        <f t="shared" ca="1" si="612"/>
        <v>7</v>
      </c>
      <c r="S1105">
        <f t="shared" ca="1" si="613"/>
        <v>5</v>
      </c>
      <c r="T1105">
        <f t="shared" ca="1" si="614"/>
        <v>7</v>
      </c>
      <c r="U1105">
        <f t="shared" ca="1" si="615"/>
        <v>10</v>
      </c>
      <c r="V1105">
        <f t="shared" ca="1" si="616"/>
        <v>8</v>
      </c>
      <c r="X1105">
        <f t="shared" si="619"/>
        <v>1105</v>
      </c>
      <c r="Y1105">
        <f t="shared" si="620"/>
        <v>1102</v>
      </c>
      <c r="Z1105">
        <f t="shared" si="621"/>
        <v>1103</v>
      </c>
      <c r="AA1105">
        <f t="shared" si="617"/>
        <v>1251</v>
      </c>
      <c r="AB1105">
        <f t="shared" si="626"/>
        <v>150</v>
      </c>
      <c r="AK1105" s="2">
        <f ca="1">AK1104/AB1102</f>
        <v>0.9</v>
      </c>
      <c r="AM1105" t="str">
        <f t="shared" si="627"/>
        <v>201902HD</v>
      </c>
      <c r="AN1105">
        <f t="shared" ca="1" si="635"/>
        <v>7.000012307692316</v>
      </c>
      <c r="AO1105">
        <f t="shared" ca="1" si="636"/>
        <v>5</v>
      </c>
      <c r="AP1105">
        <f t="shared" ca="1" si="628"/>
        <v>7.0000000000000009</v>
      </c>
      <c r="AQ1105">
        <f t="shared" ca="1" si="629"/>
        <v>10</v>
      </c>
      <c r="AR1105">
        <f t="shared" ca="1" si="630"/>
        <v>8</v>
      </c>
      <c r="AS1105">
        <f ca="1">P1105/J1105</f>
        <v>0.24731172834563805</v>
      </c>
      <c r="AT1105" t="str">
        <f ca="1">IF(ABS(AD1103-AT1103)&lt;AT1103+(AD1103-AD1102)*5%,"ok","chk")</f>
        <v>ok</v>
      </c>
      <c r="AU1105" t="str">
        <f ca="1">IF(ABS(AF1103-AU1103)&lt;AU1103+(AF1103-AF1102)*5%,"ok","chk")</f>
        <v>ok</v>
      </c>
      <c r="AV1105" t="str">
        <f t="shared" ref="AV1105" ca="1" si="641">IF(ABS(AG1103-AV1103)&lt;AV1103+(AG1103-AG1102)*5%,"ok","chk")</f>
        <v>ok</v>
      </c>
      <c r="AW1105" t="str">
        <f t="shared" ref="AW1105" ca="1" si="642">IF(ABS(AH1103-AW1103)&lt;AW1103+(AH1103-AH1102)*5%,"ok","chk")</f>
        <v>ok</v>
      </c>
      <c r="AX1105" t="str">
        <f t="shared" ref="AX1105" ca="1" si="643">IF(ABS(AI1103-AX1103)&lt;AX1103+(AI1103-AI1102)*5%,"ok","chk")</f>
        <v>ok</v>
      </c>
      <c r="AY1105" t="str">
        <f t="shared" ref="AY1105" ca="1" si="644">IF(ABS(AJ1103-AY1103)&lt;AY1103+(AJ1103-AJ1102)*5%,"ok","chk")</f>
        <v>ok</v>
      </c>
    </row>
    <row r="1106" spans="1:51" x14ac:dyDescent="0.4">
      <c r="A1106">
        <f t="shared" si="625"/>
        <v>201902</v>
      </c>
      <c r="B1106" t="s">
        <v>59</v>
      </c>
      <c r="C1106" t="s">
        <v>75</v>
      </c>
      <c r="D1106" t="str">
        <f t="shared" ca="1" si="634"/>
        <v>I108</v>
      </c>
      <c r="E1106">
        <f t="shared" ca="1" si="603"/>
        <v>79</v>
      </c>
      <c r="F1106">
        <f t="shared" ca="1" si="604"/>
        <v>6</v>
      </c>
      <c r="G1106" t="str">
        <f t="shared" ca="1" si="631"/>
        <v>S10</v>
      </c>
      <c r="H1106" t="str">
        <f t="shared" ca="1" si="632"/>
        <v>S101</v>
      </c>
      <c r="I1106">
        <f ca="1">VLOOKUP(D1106,PRC!$A$2:$B$21,2,0)*E1106</f>
        <v>3160000</v>
      </c>
      <c r="J1106">
        <f t="shared" ca="1" si="607"/>
        <v>2843996</v>
      </c>
      <c r="K1106">
        <f ca="1">VLOOKUP(D1106,PRC!$A$1:$C$21,3,0)*E1106</f>
        <v>1453600</v>
      </c>
      <c r="L1106">
        <f t="shared" ca="1" si="608"/>
        <v>158000</v>
      </c>
      <c r="M1106">
        <f t="shared" ca="1" si="609"/>
        <v>221000</v>
      </c>
      <c r="N1106">
        <f t="shared" ca="1" si="610"/>
        <v>474000</v>
      </c>
      <c r="O1106">
        <f t="shared" ca="1" si="611"/>
        <v>221000</v>
      </c>
      <c r="P1106">
        <f t="shared" ca="1" si="633"/>
        <v>316396</v>
      </c>
      <c r="Q1106">
        <f ca="1">IF(P1106&gt;0,1,0)</f>
        <v>1</v>
      </c>
      <c r="R1106">
        <f t="shared" ca="1" si="612"/>
        <v>10</v>
      </c>
      <c r="S1106">
        <f t="shared" ca="1" si="613"/>
        <v>5</v>
      </c>
      <c r="T1106">
        <f t="shared" ca="1" si="614"/>
        <v>7</v>
      </c>
      <c r="U1106">
        <f t="shared" ca="1" si="615"/>
        <v>15</v>
      </c>
      <c r="V1106">
        <f t="shared" ca="1" si="616"/>
        <v>7</v>
      </c>
      <c r="X1106">
        <f t="shared" si="619"/>
        <v>1106</v>
      </c>
      <c r="Y1106">
        <f t="shared" si="620"/>
        <v>1102</v>
      </c>
      <c r="Z1106">
        <f t="shared" si="621"/>
        <v>1103</v>
      </c>
      <c r="AA1106">
        <f t="shared" si="617"/>
        <v>1251</v>
      </c>
      <c r="AB1106">
        <f t="shared" si="626"/>
        <v>150</v>
      </c>
      <c r="AM1106" t="str">
        <f t="shared" si="627"/>
        <v>201902HD</v>
      </c>
      <c r="AN1106">
        <f t="shared" ca="1" si="635"/>
        <v>10.00012658227848</v>
      </c>
      <c r="AO1106">
        <f t="shared" ca="1" si="636"/>
        <v>5</v>
      </c>
      <c r="AP1106">
        <f t="shared" ca="1" si="628"/>
        <v>6.9936708860759493</v>
      </c>
      <c r="AQ1106">
        <f t="shared" ca="1" si="629"/>
        <v>15</v>
      </c>
      <c r="AR1106">
        <f t="shared" ca="1" si="630"/>
        <v>6.9936708860759493</v>
      </c>
      <c r="AS1106">
        <f ca="1">P1106/J1106</f>
        <v>0.11125050808791574</v>
      </c>
    </row>
    <row r="1107" spans="1:51" x14ac:dyDescent="0.4">
      <c r="A1107">
        <f t="shared" si="625"/>
        <v>201902</v>
      </c>
      <c r="B1107" t="s">
        <v>60</v>
      </c>
      <c r="C1107" t="s">
        <v>75</v>
      </c>
      <c r="D1107" t="str">
        <f t="shared" ca="1" si="634"/>
        <v>I115</v>
      </c>
      <c r="E1107">
        <f t="shared" ca="1" si="603"/>
        <v>57</v>
      </c>
      <c r="F1107">
        <f t="shared" ca="1" si="604"/>
        <v>7</v>
      </c>
      <c r="G1107" t="str">
        <f t="shared" ca="1" si="631"/>
        <v>S10</v>
      </c>
      <c r="H1107" t="str">
        <f t="shared" ca="1" si="632"/>
        <v>S107</v>
      </c>
      <c r="I1107">
        <f ca="1">VLOOKUP(D1107,PRC!$A$2:$B$21,2,0)*E1107</f>
        <v>285000</v>
      </c>
      <c r="J1107">
        <f t="shared" ca="1" si="607"/>
        <v>267896</v>
      </c>
      <c r="K1107">
        <f ca="1">VLOOKUP(D1107,PRC!$A$1:$C$21,3,0)*E1107</f>
        <v>136800</v>
      </c>
      <c r="L1107">
        <f t="shared" ca="1" si="608"/>
        <v>11000</v>
      </c>
      <c r="M1107">
        <f t="shared" ca="1" si="609"/>
        <v>14000</v>
      </c>
      <c r="N1107">
        <f t="shared" ca="1" si="610"/>
        <v>34000</v>
      </c>
      <c r="O1107">
        <f t="shared" ca="1" si="611"/>
        <v>26000</v>
      </c>
      <c r="P1107">
        <f t="shared" ca="1" si="633"/>
        <v>46096</v>
      </c>
      <c r="Q1107">
        <f ca="1">IF(P1107&gt;0,1,0)</f>
        <v>1</v>
      </c>
      <c r="R1107">
        <f t="shared" ca="1" si="612"/>
        <v>6</v>
      </c>
      <c r="S1107">
        <f t="shared" ca="1" si="613"/>
        <v>4</v>
      </c>
      <c r="T1107">
        <f t="shared" ca="1" si="614"/>
        <v>5</v>
      </c>
      <c r="U1107">
        <f t="shared" ca="1" si="615"/>
        <v>12</v>
      </c>
      <c r="V1107">
        <f t="shared" ca="1" si="616"/>
        <v>9</v>
      </c>
      <c r="X1107">
        <f t="shared" si="619"/>
        <v>1107</v>
      </c>
      <c r="Y1107">
        <f t="shared" si="620"/>
        <v>1102</v>
      </c>
      <c r="Z1107">
        <f t="shared" si="621"/>
        <v>1103</v>
      </c>
      <c r="AA1107">
        <f t="shared" si="617"/>
        <v>1251</v>
      </c>
      <c r="AB1107">
        <f t="shared" si="626"/>
        <v>150</v>
      </c>
      <c r="AM1107" t="str">
        <f t="shared" si="627"/>
        <v>201902HD</v>
      </c>
      <c r="AN1107">
        <f t="shared" ca="1" si="635"/>
        <v>6.0014035087719293</v>
      </c>
      <c r="AO1107">
        <f t="shared" ca="1" si="636"/>
        <v>3.8596491228070176</v>
      </c>
      <c r="AP1107">
        <f t="shared" ca="1" si="628"/>
        <v>4.9122807017543861</v>
      </c>
      <c r="AQ1107">
        <f t="shared" ca="1" si="629"/>
        <v>11.929824561403509</v>
      </c>
      <c r="AR1107">
        <f t="shared" ca="1" si="630"/>
        <v>9.1228070175438596</v>
      </c>
      <c r="AS1107">
        <f ca="1">P1107/J1107</f>
        <v>0.17206677218024904</v>
      </c>
    </row>
    <row r="1108" spans="1:51" x14ac:dyDescent="0.4">
      <c r="A1108">
        <f t="shared" si="625"/>
        <v>201902</v>
      </c>
      <c r="B1108" t="s">
        <v>61</v>
      </c>
      <c r="C1108" t="s">
        <v>75</v>
      </c>
      <c r="D1108" t="str">
        <f t="shared" ca="1" si="634"/>
        <v>I107</v>
      </c>
      <c r="E1108">
        <f t="shared" ca="1" si="603"/>
        <v>85</v>
      </c>
      <c r="F1108">
        <f t="shared" ca="1" si="604"/>
        <v>8</v>
      </c>
      <c r="G1108" t="str">
        <f t="shared" ca="1" si="631"/>
        <v>S10</v>
      </c>
      <c r="H1108" t="str">
        <f t="shared" ca="1" si="632"/>
        <v>S108</v>
      </c>
      <c r="I1108">
        <f ca="1">VLOOKUP(D1108,PRC!$A$2:$B$21,2,0)*E1108</f>
        <v>12750000</v>
      </c>
      <c r="J1108">
        <f t="shared" ca="1" si="607"/>
        <v>11984996</v>
      </c>
      <c r="K1108">
        <f ca="1">VLOOKUP(D1108,PRC!$A$1:$C$21,3,0)*E1108</f>
        <v>7267500</v>
      </c>
      <c r="L1108">
        <f t="shared" ca="1" si="608"/>
        <v>638000</v>
      </c>
      <c r="M1108">
        <f t="shared" ca="1" si="609"/>
        <v>1020000</v>
      </c>
      <c r="N1108">
        <f t="shared" ca="1" si="610"/>
        <v>1275000</v>
      </c>
      <c r="O1108">
        <f t="shared" ca="1" si="611"/>
        <v>638000</v>
      </c>
      <c r="P1108">
        <f t="shared" ca="1" si="633"/>
        <v>1146496</v>
      </c>
      <c r="Q1108">
        <f ca="1">IF(P1108&gt;0,1,0)</f>
        <v>1</v>
      </c>
      <c r="R1108">
        <f t="shared" ca="1" si="612"/>
        <v>6</v>
      </c>
      <c r="S1108">
        <f t="shared" ca="1" si="613"/>
        <v>5</v>
      </c>
      <c r="T1108">
        <f t="shared" ca="1" si="614"/>
        <v>8</v>
      </c>
      <c r="U1108">
        <f t="shared" ca="1" si="615"/>
        <v>10</v>
      </c>
      <c r="V1108">
        <f t="shared" ca="1" si="616"/>
        <v>5</v>
      </c>
      <c r="X1108">
        <f t="shared" si="619"/>
        <v>1108</v>
      </c>
      <c r="Y1108">
        <f t="shared" si="620"/>
        <v>1102</v>
      </c>
      <c r="Z1108">
        <f t="shared" si="621"/>
        <v>1103</v>
      </c>
      <c r="AA1108">
        <f t="shared" si="617"/>
        <v>1251</v>
      </c>
      <c r="AB1108">
        <f t="shared" si="626"/>
        <v>150</v>
      </c>
      <c r="AM1108" t="str">
        <f t="shared" si="627"/>
        <v>201902HD</v>
      </c>
      <c r="AN1108">
        <f t="shared" ca="1" si="635"/>
        <v>6.0000313725490191</v>
      </c>
      <c r="AO1108">
        <f t="shared" ca="1" si="636"/>
        <v>5.003921568627451</v>
      </c>
      <c r="AP1108">
        <f t="shared" ca="1" si="628"/>
        <v>8</v>
      </c>
      <c r="AQ1108">
        <f t="shared" ca="1" si="629"/>
        <v>10</v>
      </c>
      <c r="AR1108">
        <f t="shared" ca="1" si="630"/>
        <v>5.003921568627451</v>
      </c>
      <c r="AS1108">
        <f ca="1">P1108/J1108</f>
        <v>9.566094139706012E-2</v>
      </c>
    </row>
    <row r="1109" spans="1:51" x14ac:dyDescent="0.4">
      <c r="A1109">
        <f t="shared" si="625"/>
        <v>201902</v>
      </c>
      <c r="B1109" t="s">
        <v>62</v>
      </c>
      <c r="C1109" t="s">
        <v>75</v>
      </c>
      <c r="D1109" t="str">
        <f t="shared" ca="1" si="634"/>
        <v>I109</v>
      </c>
      <c r="E1109">
        <f t="shared" ca="1" si="603"/>
        <v>86</v>
      </c>
      <c r="F1109">
        <f t="shared" ca="1" si="604"/>
        <v>6</v>
      </c>
      <c r="G1109" t="str">
        <f t="shared" ca="1" si="631"/>
        <v>S10</v>
      </c>
      <c r="H1109" t="str">
        <f t="shared" ca="1" si="632"/>
        <v>S108</v>
      </c>
      <c r="I1109">
        <f ca="1">VLOOKUP(D1109,PRC!$A$2:$B$21,2,0)*E1109</f>
        <v>43000000</v>
      </c>
      <c r="J1109">
        <f t="shared" ca="1" si="607"/>
        <v>40419996</v>
      </c>
      <c r="K1109">
        <f ca="1">VLOOKUP(D1109,PRC!$A$1:$C$21,3,0)*E1109</f>
        <v>17200000</v>
      </c>
      <c r="L1109">
        <f t="shared" ca="1" si="608"/>
        <v>1290000</v>
      </c>
      <c r="M1109">
        <f t="shared" ca="1" si="609"/>
        <v>4300000</v>
      </c>
      <c r="N1109">
        <f t="shared" ca="1" si="610"/>
        <v>6020000</v>
      </c>
      <c r="O1109">
        <f t="shared" ca="1" si="611"/>
        <v>4300000</v>
      </c>
      <c r="P1109">
        <f t="shared" ca="1" si="633"/>
        <v>7309996</v>
      </c>
      <c r="Q1109">
        <f ca="1">IF(P1109&gt;0,1,0)</f>
        <v>1</v>
      </c>
      <c r="R1109">
        <f t="shared" ca="1" si="612"/>
        <v>6</v>
      </c>
      <c r="S1109">
        <f t="shared" ca="1" si="613"/>
        <v>3</v>
      </c>
      <c r="T1109">
        <f t="shared" ca="1" si="614"/>
        <v>10</v>
      </c>
      <c r="U1109">
        <f t="shared" ca="1" si="615"/>
        <v>14</v>
      </c>
      <c r="V1109">
        <f t="shared" ca="1" si="616"/>
        <v>10</v>
      </c>
      <c r="X1109">
        <f t="shared" si="619"/>
        <v>1109</v>
      </c>
      <c r="Y1109">
        <f t="shared" si="620"/>
        <v>1102</v>
      </c>
      <c r="Z1109">
        <f t="shared" si="621"/>
        <v>1103</v>
      </c>
      <c r="AA1109">
        <f t="shared" si="617"/>
        <v>1251</v>
      </c>
      <c r="AB1109">
        <f t="shared" si="626"/>
        <v>150</v>
      </c>
      <c r="AM1109" t="str">
        <f t="shared" si="627"/>
        <v>201902HD</v>
      </c>
      <c r="AN1109">
        <f t="shared" ca="1" si="635"/>
        <v>6.0000093023255818</v>
      </c>
      <c r="AO1109">
        <f t="shared" ca="1" si="636"/>
        <v>3</v>
      </c>
      <c r="AP1109">
        <f t="shared" ca="1" si="628"/>
        <v>10</v>
      </c>
      <c r="AQ1109">
        <f t="shared" ca="1" si="629"/>
        <v>14.000000000000002</v>
      </c>
      <c r="AR1109">
        <f t="shared" ca="1" si="630"/>
        <v>10</v>
      </c>
      <c r="AS1109">
        <f ca="1">P1109/J1109</f>
        <v>0.18085098276605471</v>
      </c>
    </row>
    <row r="1110" spans="1:51" x14ac:dyDescent="0.4">
      <c r="A1110">
        <f t="shared" si="625"/>
        <v>201902</v>
      </c>
      <c r="B1110" t="s">
        <v>63</v>
      </c>
      <c r="C1110" t="s">
        <v>75</v>
      </c>
      <c r="D1110" t="str">
        <f t="shared" ca="1" si="634"/>
        <v>I119</v>
      </c>
      <c r="E1110">
        <f t="shared" ca="1" si="603"/>
        <v>52</v>
      </c>
      <c r="F1110">
        <f t="shared" ca="1" si="604"/>
        <v>7</v>
      </c>
      <c r="G1110" t="str">
        <f t="shared" ca="1" si="631"/>
        <v>S12</v>
      </c>
      <c r="H1110" t="str">
        <f t="shared" ca="1" si="632"/>
        <v>S120</v>
      </c>
      <c r="I1110">
        <f ca="1">VLOOKUP(D1110,PRC!$A$2:$B$21,2,0)*E1110</f>
        <v>4940000</v>
      </c>
      <c r="J1110">
        <f t="shared" ca="1" si="607"/>
        <v>4692996</v>
      </c>
      <c r="K1110">
        <f ca="1">VLOOKUP(D1110,PRC!$A$1:$C$21,3,0)*E1110</f>
        <v>2371200</v>
      </c>
      <c r="L1110">
        <f t="shared" ca="1" si="608"/>
        <v>247000</v>
      </c>
      <c r="M1110">
        <f t="shared" ca="1" si="609"/>
        <v>395000</v>
      </c>
      <c r="N1110">
        <f t="shared" ca="1" si="610"/>
        <v>741000</v>
      </c>
      <c r="O1110">
        <f t="shared" ca="1" si="611"/>
        <v>445000</v>
      </c>
      <c r="P1110">
        <f t="shared" ca="1" si="633"/>
        <v>493796</v>
      </c>
      <c r="Q1110">
        <f ca="1">IF(P1110&gt;0,1,0)</f>
        <v>1</v>
      </c>
      <c r="R1110">
        <f t="shared" ca="1" si="612"/>
        <v>5</v>
      </c>
      <c r="S1110">
        <f t="shared" ca="1" si="613"/>
        <v>5</v>
      </c>
      <c r="T1110">
        <f t="shared" ca="1" si="614"/>
        <v>8</v>
      </c>
      <c r="U1110">
        <f t="shared" ca="1" si="615"/>
        <v>15</v>
      </c>
      <c r="V1110">
        <f t="shared" ca="1" si="616"/>
        <v>9</v>
      </c>
      <c r="X1110">
        <f t="shared" si="619"/>
        <v>1110</v>
      </c>
      <c r="Y1110">
        <f t="shared" si="620"/>
        <v>1102</v>
      </c>
      <c r="Z1110">
        <f t="shared" si="621"/>
        <v>1103</v>
      </c>
      <c r="AA1110">
        <f t="shared" si="617"/>
        <v>1251</v>
      </c>
      <c r="AB1110">
        <f t="shared" si="626"/>
        <v>150</v>
      </c>
      <c r="AM1110" t="str">
        <f t="shared" si="627"/>
        <v>201902HD</v>
      </c>
      <c r="AN1110">
        <f t="shared" ca="1" si="635"/>
        <v>5.0000809716599148</v>
      </c>
      <c r="AO1110">
        <f t="shared" ca="1" si="636"/>
        <v>5</v>
      </c>
      <c r="AP1110">
        <f t="shared" ca="1" si="628"/>
        <v>7.9959514170040489</v>
      </c>
      <c r="AQ1110">
        <f t="shared" ca="1" si="629"/>
        <v>15</v>
      </c>
      <c r="AR1110">
        <f t="shared" ca="1" si="630"/>
        <v>9.008097165991904</v>
      </c>
      <c r="AS1110">
        <f ca="1">P1110/J1110</f>
        <v>0.1052197785806764</v>
      </c>
    </row>
    <row r="1111" spans="1:51" x14ac:dyDescent="0.4">
      <c r="A1111">
        <f t="shared" si="625"/>
        <v>201902</v>
      </c>
      <c r="B1111" t="s">
        <v>64</v>
      </c>
      <c r="C1111" t="s">
        <v>75</v>
      </c>
      <c r="D1111" t="str">
        <f t="shared" ca="1" si="634"/>
        <v>I104</v>
      </c>
      <c r="E1111">
        <f t="shared" ca="1" si="603"/>
        <v>72</v>
      </c>
      <c r="F1111">
        <f t="shared" ca="1" si="604"/>
        <v>9</v>
      </c>
      <c r="G1111" t="str">
        <f t="shared" ca="1" si="631"/>
        <v>S11</v>
      </c>
      <c r="H1111" t="str">
        <f t="shared" ca="1" si="632"/>
        <v>S112</v>
      </c>
      <c r="I1111">
        <f ca="1">VLOOKUP(D1111,PRC!$A$2:$B$21,2,0)*E1111</f>
        <v>5040000</v>
      </c>
      <c r="J1111">
        <f t="shared" ca="1" si="607"/>
        <v>4787996</v>
      </c>
      <c r="K1111">
        <f ca="1">VLOOKUP(D1111,PRC!$A$1:$C$21,3,0)*E1111</f>
        <v>2116800</v>
      </c>
      <c r="L1111">
        <f t="shared" ca="1" si="608"/>
        <v>202000</v>
      </c>
      <c r="M1111">
        <f t="shared" ca="1" si="609"/>
        <v>302000</v>
      </c>
      <c r="N1111">
        <f t="shared" ca="1" si="610"/>
        <v>655000</v>
      </c>
      <c r="O1111">
        <f t="shared" ca="1" si="611"/>
        <v>302000</v>
      </c>
      <c r="P1111">
        <f t="shared" ca="1" si="633"/>
        <v>1210196</v>
      </c>
      <c r="Q1111">
        <f ca="1">IF(P1111&gt;0,1,0)</f>
        <v>1</v>
      </c>
      <c r="R1111">
        <f t="shared" ca="1" si="612"/>
        <v>5</v>
      </c>
      <c r="S1111">
        <f t="shared" ca="1" si="613"/>
        <v>4</v>
      </c>
      <c r="T1111">
        <f t="shared" ca="1" si="614"/>
        <v>6</v>
      </c>
      <c r="U1111">
        <f t="shared" ca="1" si="615"/>
        <v>13</v>
      </c>
      <c r="V1111">
        <f t="shared" ca="1" si="616"/>
        <v>6</v>
      </c>
      <c r="X1111">
        <f t="shared" si="619"/>
        <v>1111</v>
      </c>
      <c r="Y1111">
        <f t="shared" si="620"/>
        <v>1102</v>
      </c>
      <c r="Z1111">
        <f t="shared" si="621"/>
        <v>1103</v>
      </c>
      <c r="AA1111">
        <f t="shared" si="617"/>
        <v>1251</v>
      </c>
      <c r="AB1111">
        <f t="shared" si="626"/>
        <v>150</v>
      </c>
      <c r="AM1111" t="str">
        <f t="shared" si="627"/>
        <v>201902HD</v>
      </c>
      <c r="AN1111">
        <f t="shared" ca="1" si="635"/>
        <v>5.0000793650793689</v>
      </c>
      <c r="AO1111">
        <f t="shared" ca="1" si="636"/>
        <v>4.0079365079365079</v>
      </c>
      <c r="AP1111">
        <f t="shared" ca="1" si="628"/>
        <v>5.9920634920634921</v>
      </c>
      <c r="AQ1111">
        <f t="shared" ca="1" si="629"/>
        <v>12.996031746031747</v>
      </c>
      <c r="AR1111">
        <f t="shared" ca="1" si="630"/>
        <v>5.9920634920634921</v>
      </c>
      <c r="AS1111">
        <f ca="1">P1111/J1111</f>
        <v>0.252756267966807</v>
      </c>
    </row>
    <row r="1112" spans="1:51" x14ac:dyDescent="0.4">
      <c r="A1112">
        <f t="shared" si="625"/>
        <v>201902</v>
      </c>
      <c r="B1112" t="s">
        <v>65</v>
      </c>
      <c r="C1112" t="s">
        <v>75</v>
      </c>
      <c r="D1112" t="str">
        <f t="shared" ca="1" si="634"/>
        <v>I118</v>
      </c>
      <c r="E1112">
        <f t="shared" ca="1" si="603"/>
        <v>73</v>
      </c>
      <c r="F1112">
        <f t="shared" ca="1" si="604"/>
        <v>10</v>
      </c>
      <c r="G1112" t="str">
        <f t="shared" ca="1" si="631"/>
        <v>S10</v>
      </c>
      <c r="H1112" t="str">
        <f t="shared" ca="1" si="632"/>
        <v>S108</v>
      </c>
      <c r="I1112">
        <f ca="1">VLOOKUP(D1112,PRC!$A$2:$B$21,2,0)*E1112</f>
        <v>38690000</v>
      </c>
      <c r="J1112">
        <f t="shared" ca="1" si="607"/>
        <v>35207896</v>
      </c>
      <c r="K1112">
        <f ca="1">VLOOKUP(D1112,PRC!$A$1:$C$21,3,0)*E1112</f>
        <v>16249800</v>
      </c>
      <c r="L1112">
        <f t="shared" ca="1" si="608"/>
        <v>1161000</v>
      </c>
      <c r="M1112">
        <f t="shared" ca="1" si="609"/>
        <v>3095000</v>
      </c>
      <c r="N1112">
        <f t="shared" ca="1" si="610"/>
        <v>3869000</v>
      </c>
      <c r="O1112">
        <f t="shared" ca="1" si="611"/>
        <v>3869000</v>
      </c>
      <c r="P1112">
        <f t="shared" ca="1" si="633"/>
        <v>6964096</v>
      </c>
      <c r="Q1112">
        <f ca="1">IF(P1112&gt;0,1,0)</f>
        <v>1</v>
      </c>
      <c r="R1112">
        <f t="shared" ca="1" si="612"/>
        <v>9</v>
      </c>
      <c r="S1112">
        <f t="shared" ca="1" si="613"/>
        <v>3</v>
      </c>
      <c r="T1112">
        <f t="shared" ca="1" si="614"/>
        <v>8</v>
      </c>
      <c r="U1112">
        <f t="shared" ca="1" si="615"/>
        <v>10</v>
      </c>
      <c r="V1112">
        <f t="shared" ca="1" si="616"/>
        <v>10</v>
      </c>
      <c r="X1112">
        <f t="shared" si="619"/>
        <v>1112</v>
      </c>
      <c r="Y1112">
        <f t="shared" si="620"/>
        <v>1102</v>
      </c>
      <c r="Z1112">
        <f t="shared" si="621"/>
        <v>1103</v>
      </c>
      <c r="AA1112">
        <f t="shared" si="617"/>
        <v>1251</v>
      </c>
      <c r="AB1112">
        <f t="shared" si="626"/>
        <v>150</v>
      </c>
      <c r="AM1112" t="str">
        <f t="shared" si="627"/>
        <v>201902HD</v>
      </c>
      <c r="AN1112">
        <f t="shared" ca="1" si="635"/>
        <v>9.0000103385887815</v>
      </c>
      <c r="AO1112">
        <f t="shared" ca="1" si="636"/>
        <v>3.0007753941586972</v>
      </c>
      <c r="AP1112">
        <f t="shared" ca="1" si="628"/>
        <v>7.9994830705608688</v>
      </c>
      <c r="AQ1112">
        <f t="shared" ca="1" si="629"/>
        <v>10</v>
      </c>
      <c r="AR1112">
        <f t="shared" ca="1" si="630"/>
        <v>10</v>
      </c>
      <c r="AS1112">
        <f ca="1">P1112/J1112</f>
        <v>0.19779926639183437</v>
      </c>
    </row>
    <row r="1113" spans="1:51" x14ac:dyDescent="0.4">
      <c r="A1113">
        <f t="shared" si="625"/>
        <v>201902</v>
      </c>
      <c r="B1113" t="s">
        <v>66</v>
      </c>
      <c r="C1113" t="s">
        <v>75</v>
      </c>
      <c r="D1113" t="str">
        <f t="shared" ca="1" si="634"/>
        <v>I116</v>
      </c>
      <c r="E1113">
        <f t="shared" ca="1" si="603"/>
        <v>72</v>
      </c>
      <c r="F1113">
        <f t="shared" ca="1" si="604"/>
        <v>9</v>
      </c>
      <c r="G1113" t="str">
        <f t="shared" ca="1" si="631"/>
        <v>S11</v>
      </c>
      <c r="H1113" t="str">
        <f t="shared" ca="1" si="632"/>
        <v>S111</v>
      </c>
      <c r="I1113">
        <f ca="1">VLOOKUP(D1113,PRC!$A$2:$B$21,2,0)*E1113</f>
        <v>105120000</v>
      </c>
      <c r="J1113">
        <f t="shared" ca="1" si="607"/>
        <v>94607996</v>
      </c>
      <c r="K1113">
        <f ca="1">VLOOKUP(D1113,PRC!$A$1:$C$21,3,0)*E1113</f>
        <v>63072000</v>
      </c>
      <c r="L1113">
        <f t="shared" ca="1" si="608"/>
        <v>3154000</v>
      </c>
      <c r="M1113">
        <f t="shared" ca="1" si="609"/>
        <v>10512000</v>
      </c>
      <c r="N1113">
        <f t="shared" ca="1" si="610"/>
        <v>10512000</v>
      </c>
      <c r="O1113">
        <f t="shared" ca="1" si="611"/>
        <v>7358000</v>
      </c>
      <c r="P1113">
        <f t="shared" ca="1" si="633"/>
        <v>-4</v>
      </c>
      <c r="Q1113">
        <f ca="1">IF(P1113&gt;0,1,0)</f>
        <v>0</v>
      </c>
      <c r="R1113">
        <f t="shared" ca="1" si="612"/>
        <v>10</v>
      </c>
      <c r="S1113">
        <f t="shared" ca="1" si="613"/>
        <v>3</v>
      </c>
      <c r="T1113">
        <f t="shared" ca="1" si="614"/>
        <v>10</v>
      </c>
      <c r="U1113">
        <f t="shared" ca="1" si="615"/>
        <v>10</v>
      </c>
      <c r="V1113">
        <f t="shared" ca="1" si="616"/>
        <v>7</v>
      </c>
      <c r="X1113">
        <f t="shared" si="619"/>
        <v>1113</v>
      </c>
      <c r="Y1113">
        <f t="shared" si="620"/>
        <v>1102</v>
      </c>
      <c r="Z1113">
        <f t="shared" si="621"/>
        <v>1103</v>
      </c>
      <c r="AA1113">
        <f t="shared" si="617"/>
        <v>1251</v>
      </c>
      <c r="AB1113">
        <f t="shared" si="626"/>
        <v>150</v>
      </c>
      <c r="AM1113" t="str">
        <f t="shared" si="627"/>
        <v>201902HD</v>
      </c>
      <c r="AN1113">
        <f t="shared" ca="1" si="635"/>
        <v>10.000003805175039</v>
      </c>
      <c r="AO1113">
        <f t="shared" ca="1" si="636"/>
        <v>3.000380517503805</v>
      </c>
      <c r="AP1113">
        <f t="shared" ca="1" si="628"/>
        <v>10</v>
      </c>
      <c r="AQ1113">
        <f t="shared" ca="1" si="629"/>
        <v>10</v>
      </c>
      <c r="AR1113">
        <f t="shared" ca="1" si="630"/>
        <v>6.9996194824961941</v>
      </c>
      <c r="AS1113">
        <f ca="1">P1113/J1113</f>
        <v>-4.2279724432594473E-8</v>
      </c>
    </row>
    <row r="1114" spans="1:51" x14ac:dyDescent="0.4">
      <c r="A1114">
        <f t="shared" si="625"/>
        <v>201902</v>
      </c>
      <c r="B1114" t="s">
        <v>67</v>
      </c>
      <c r="C1114" t="s">
        <v>75</v>
      </c>
      <c r="D1114" t="str">
        <f t="shared" ca="1" si="634"/>
        <v>I114</v>
      </c>
      <c r="E1114">
        <f t="shared" ca="1" si="603"/>
        <v>88</v>
      </c>
      <c r="F1114">
        <f t="shared" ca="1" si="604"/>
        <v>7</v>
      </c>
      <c r="G1114" t="str">
        <f t="shared" ca="1" si="631"/>
        <v>S11</v>
      </c>
      <c r="H1114" t="str">
        <f t="shared" ca="1" si="632"/>
        <v>S111</v>
      </c>
      <c r="I1114">
        <f ca="1">VLOOKUP(D1114,PRC!$A$2:$B$21,2,0)*E1114</f>
        <v>21120000</v>
      </c>
      <c r="J1114">
        <f t="shared" ca="1" si="607"/>
        <v>19430396</v>
      </c>
      <c r="K1114">
        <f ca="1">VLOOKUP(D1114,PRC!$A$1:$C$21,3,0)*E1114</f>
        <v>12249600</v>
      </c>
      <c r="L1114">
        <f t="shared" ca="1" si="608"/>
        <v>845000</v>
      </c>
      <c r="M1114">
        <f t="shared" ca="1" si="609"/>
        <v>1690000</v>
      </c>
      <c r="N1114">
        <f t="shared" ca="1" si="610"/>
        <v>2746000</v>
      </c>
      <c r="O1114">
        <f t="shared" ca="1" si="611"/>
        <v>1056000</v>
      </c>
      <c r="P1114">
        <f t="shared" ca="1" si="633"/>
        <v>843796</v>
      </c>
      <c r="Q1114">
        <f ca="1">IF(P1114&gt;0,1,0)</f>
        <v>1</v>
      </c>
      <c r="R1114">
        <f t="shared" ca="1" si="612"/>
        <v>8</v>
      </c>
      <c r="S1114">
        <f t="shared" ca="1" si="613"/>
        <v>4</v>
      </c>
      <c r="T1114">
        <f t="shared" ca="1" si="614"/>
        <v>8</v>
      </c>
      <c r="U1114">
        <f t="shared" ca="1" si="615"/>
        <v>13</v>
      </c>
      <c r="V1114">
        <f t="shared" ca="1" si="616"/>
        <v>5</v>
      </c>
      <c r="X1114">
        <f t="shared" si="619"/>
        <v>1114</v>
      </c>
      <c r="Y1114">
        <f t="shared" si="620"/>
        <v>1102</v>
      </c>
      <c r="Z1114">
        <f t="shared" si="621"/>
        <v>1103</v>
      </c>
      <c r="AA1114">
        <f t="shared" si="617"/>
        <v>1251</v>
      </c>
      <c r="AB1114">
        <f t="shared" si="626"/>
        <v>150</v>
      </c>
      <c r="AM1114" t="str">
        <f t="shared" si="627"/>
        <v>201902HD</v>
      </c>
      <c r="AN1114">
        <f t="shared" ca="1" si="635"/>
        <v>8.0000189393939376</v>
      </c>
      <c r="AO1114">
        <f t="shared" ca="1" si="636"/>
        <v>4.0009469696969697</v>
      </c>
      <c r="AP1114">
        <f t="shared" ca="1" si="628"/>
        <v>8.0018939393939394</v>
      </c>
      <c r="AQ1114">
        <f t="shared" ca="1" si="629"/>
        <v>13.001893939393938</v>
      </c>
      <c r="AR1114">
        <f t="shared" ca="1" si="630"/>
        <v>5</v>
      </c>
      <c r="AS1114">
        <f ca="1">P1114/J1114</f>
        <v>4.3426598202115904E-2</v>
      </c>
    </row>
    <row r="1115" spans="1:51" x14ac:dyDescent="0.4">
      <c r="A1115">
        <f t="shared" si="625"/>
        <v>201902</v>
      </c>
      <c r="B1115" t="s">
        <v>68</v>
      </c>
      <c r="C1115" t="s">
        <v>75</v>
      </c>
      <c r="D1115" t="str">
        <f t="shared" ca="1" si="634"/>
        <v>I117</v>
      </c>
      <c r="E1115">
        <f t="shared" ca="1" si="603"/>
        <v>78</v>
      </c>
      <c r="F1115">
        <f t="shared" ca="1" si="604"/>
        <v>9</v>
      </c>
      <c r="G1115" t="str">
        <f t="shared" ca="1" si="631"/>
        <v>S10</v>
      </c>
      <c r="H1115" t="str">
        <f t="shared" ca="1" si="632"/>
        <v>S107</v>
      </c>
      <c r="I1115">
        <f ca="1">VLOOKUP(D1115,PRC!$A$2:$B$21,2,0)*E1115</f>
        <v>195000000</v>
      </c>
      <c r="J1115">
        <f t="shared" ca="1" si="607"/>
        <v>181349996</v>
      </c>
      <c r="K1115">
        <f ca="1">VLOOKUP(D1115,PRC!$A$1:$C$21,3,0)*E1115</f>
        <v>89700000</v>
      </c>
      <c r="L1115">
        <f t="shared" ca="1" si="608"/>
        <v>7800000</v>
      </c>
      <c r="M1115">
        <f t="shared" ca="1" si="609"/>
        <v>13650000</v>
      </c>
      <c r="N1115">
        <f t="shared" ca="1" si="610"/>
        <v>29250000</v>
      </c>
      <c r="O1115">
        <f t="shared" ca="1" si="611"/>
        <v>19500000</v>
      </c>
      <c r="P1115">
        <f t="shared" ca="1" si="633"/>
        <v>21449996</v>
      </c>
      <c r="Q1115">
        <f ca="1">IF(P1115&gt;0,1,0)</f>
        <v>1</v>
      </c>
      <c r="R1115">
        <f t="shared" ca="1" si="612"/>
        <v>7</v>
      </c>
      <c r="S1115">
        <f t="shared" ca="1" si="613"/>
        <v>4</v>
      </c>
      <c r="T1115">
        <f t="shared" ca="1" si="614"/>
        <v>7</v>
      </c>
      <c r="U1115">
        <f t="shared" ca="1" si="615"/>
        <v>15</v>
      </c>
      <c r="V1115">
        <f t="shared" ca="1" si="616"/>
        <v>10</v>
      </c>
      <c r="X1115">
        <f t="shared" si="619"/>
        <v>1115</v>
      </c>
      <c r="Y1115">
        <f t="shared" si="620"/>
        <v>1102</v>
      </c>
      <c r="Z1115">
        <f t="shared" si="621"/>
        <v>1103</v>
      </c>
      <c r="AA1115">
        <f t="shared" si="617"/>
        <v>1251</v>
      </c>
      <c r="AB1115">
        <f t="shared" si="626"/>
        <v>150</v>
      </c>
      <c r="AM1115" t="str">
        <f t="shared" si="627"/>
        <v>201902HD</v>
      </c>
      <c r="AN1115">
        <f t="shared" ca="1" si="635"/>
        <v>7.0000020512820509</v>
      </c>
      <c r="AO1115">
        <f t="shared" ca="1" si="636"/>
        <v>4</v>
      </c>
      <c r="AP1115">
        <f t="shared" ca="1" si="628"/>
        <v>7.0000000000000009</v>
      </c>
      <c r="AQ1115">
        <f t="shared" ca="1" si="629"/>
        <v>15</v>
      </c>
      <c r="AR1115">
        <f t="shared" ca="1" si="630"/>
        <v>10</v>
      </c>
      <c r="AS1115">
        <f ca="1">P1115/J1115</f>
        <v>0.11827955044454481</v>
      </c>
    </row>
    <row r="1116" spans="1:51" x14ac:dyDescent="0.4">
      <c r="A1116">
        <f t="shared" si="625"/>
        <v>201902</v>
      </c>
      <c r="B1116" t="s">
        <v>69</v>
      </c>
      <c r="C1116" t="s">
        <v>75</v>
      </c>
      <c r="D1116" t="str">
        <f t="shared" ca="1" si="634"/>
        <v>I107</v>
      </c>
      <c r="E1116">
        <f t="shared" ca="1" si="603"/>
        <v>76</v>
      </c>
      <c r="F1116">
        <f t="shared" ca="1" si="604"/>
        <v>7</v>
      </c>
      <c r="G1116" t="str">
        <f t="shared" ca="1" si="631"/>
        <v>S10</v>
      </c>
      <c r="H1116" t="str">
        <f t="shared" ca="1" si="632"/>
        <v>S109</v>
      </c>
      <c r="I1116">
        <f ca="1">VLOOKUP(D1116,PRC!$A$2:$B$21,2,0)*E1116</f>
        <v>11400000</v>
      </c>
      <c r="J1116">
        <f t="shared" ca="1" si="607"/>
        <v>10601996</v>
      </c>
      <c r="K1116">
        <f ca="1">VLOOKUP(D1116,PRC!$A$1:$C$21,3,0)*E1116</f>
        <v>6498000</v>
      </c>
      <c r="L1116">
        <f t="shared" ca="1" si="608"/>
        <v>570000</v>
      </c>
      <c r="M1116">
        <f t="shared" ca="1" si="609"/>
        <v>570000</v>
      </c>
      <c r="N1116">
        <f t="shared" ca="1" si="610"/>
        <v>1710000</v>
      </c>
      <c r="O1116">
        <f t="shared" ca="1" si="611"/>
        <v>1026000</v>
      </c>
      <c r="P1116">
        <f t="shared" ca="1" si="633"/>
        <v>227996</v>
      </c>
      <c r="Q1116">
        <f ca="1">IF(P1116&gt;0,1,0)</f>
        <v>1</v>
      </c>
      <c r="R1116">
        <f t="shared" ca="1" si="612"/>
        <v>7</v>
      </c>
      <c r="S1116">
        <f t="shared" ca="1" si="613"/>
        <v>5</v>
      </c>
      <c r="T1116">
        <f t="shared" ca="1" si="614"/>
        <v>5</v>
      </c>
      <c r="U1116">
        <f t="shared" ca="1" si="615"/>
        <v>15</v>
      </c>
      <c r="V1116">
        <f t="shared" ca="1" si="616"/>
        <v>9</v>
      </c>
      <c r="X1116">
        <f t="shared" si="619"/>
        <v>1116</v>
      </c>
      <c r="Y1116">
        <f t="shared" si="620"/>
        <v>1102</v>
      </c>
      <c r="Z1116">
        <f t="shared" si="621"/>
        <v>1103</v>
      </c>
      <c r="AA1116">
        <f t="shared" si="617"/>
        <v>1251</v>
      </c>
      <c r="AB1116">
        <f t="shared" si="626"/>
        <v>150</v>
      </c>
      <c r="AM1116" t="str">
        <f t="shared" si="627"/>
        <v>201902HD</v>
      </c>
      <c r="AN1116">
        <f t="shared" ca="1" si="635"/>
        <v>7.0000350877193025</v>
      </c>
      <c r="AO1116">
        <f t="shared" ca="1" si="636"/>
        <v>5</v>
      </c>
      <c r="AP1116">
        <f t="shared" ca="1" si="628"/>
        <v>5</v>
      </c>
      <c r="AQ1116">
        <f t="shared" ca="1" si="629"/>
        <v>15</v>
      </c>
      <c r="AR1116">
        <f t="shared" ca="1" si="630"/>
        <v>9</v>
      </c>
      <c r="AS1116">
        <f ca="1">P1116/J1116</f>
        <v>2.1505007170347923E-2</v>
      </c>
    </row>
    <row r="1117" spans="1:51" x14ac:dyDescent="0.4">
      <c r="A1117">
        <f t="shared" si="625"/>
        <v>201902</v>
      </c>
      <c r="B1117" t="s">
        <v>70</v>
      </c>
      <c r="C1117" t="s">
        <v>75</v>
      </c>
      <c r="D1117" t="str">
        <f t="shared" ca="1" si="634"/>
        <v>I108</v>
      </c>
      <c r="E1117">
        <f t="shared" ca="1" si="603"/>
        <v>74</v>
      </c>
      <c r="F1117">
        <f t="shared" ca="1" si="604"/>
        <v>8</v>
      </c>
      <c r="G1117" t="str">
        <f t="shared" ca="1" si="631"/>
        <v>S10</v>
      </c>
      <c r="H1117" t="str">
        <f t="shared" ca="1" si="632"/>
        <v>S103</v>
      </c>
      <c r="I1117">
        <f ca="1">VLOOKUP(D1117,PRC!$A$2:$B$21,2,0)*E1117</f>
        <v>2960000</v>
      </c>
      <c r="J1117">
        <f t="shared" ca="1" si="607"/>
        <v>2752796</v>
      </c>
      <c r="K1117">
        <f ca="1">VLOOKUP(D1117,PRC!$A$1:$C$21,3,0)*E1117</f>
        <v>1361600</v>
      </c>
      <c r="L1117">
        <f t="shared" ca="1" si="608"/>
        <v>118000</v>
      </c>
      <c r="M1117">
        <f t="shared" ca="1" si="609"/>
        <v>178000</v>
      </c>
      <c r="N1117">
        <f t="shared" ca="1" si="610"/>
        <v>414000</v>
      </c>
      <c r="O1117">
        <f t="shared" ca="1" si="611"/>
        <v>296000</v>
      </c>
      <c r="P1117">
        <f t="shared" ca="1" si="633"/>
        <v>385196</v>
      </c>
      <c r="Q1117">
        <f ca="1">IF(P1117&gt;0,1,0)</f>
        <v>1</v>
      </c>
      <c r="R1117">
        <f t="shared" ca="1" si="612"/>
        <v>7</v>
      </c>
      <c r="S1117">
        <f t="shared" ca="1" si="613"/>
        <v>4</v>
      </c>
      <c r="T1117">
        <f t="shared" ca="1" si="614"/>
        <v>6</v>
      </c>
      <c r="U1117">
        <f t="shared" ca="1" si="615"/>
        <v>14</v>
      </c>
      <c r="V1117">
        <f t="shared" ca="1" si="616"/>
        <v>10</v>
      </c>
      <c r="X1117">
        <f t="shared" si="619"/>
        <v>1117</v>
      </c>
      <c r="Y1117">
        <f t="shared" si="620"/>
        <v>1102</v>
      </c>
      <c r="Z1117">
        <f t="shared" si="621"/>
        <v>1103</v>
      </c>
      <c r="AA1117">
        <f t="shared" si="617"/>
        <v>1251</v>
      </c>
      <c r="AB1117">
        <f t="shared" si="626"/>
        <v>150</v>
      </c>
      <c r="AM1117" t="str">
        <f t="shared" si="627"/>
        <v>201902HD</v>
      </c>
      <c r="AN1117">
        <f t="shared" ca="1" si="635"/>
        <v>7.0001351351351326</v>
      </c>
      <c r="AO1117">
        <f t="shared" ca="1" si="636"/>
        <v>3.9864864864864868</v>
      </c>
      <c r="AP1117">
        <f t="shared" ca="1" si="628"/>
        <v>6.013513513513514</v>
      </c>
      <c r="AQ1117">
        <f t="shared" ca="1" si="629"/>
        <v>13.986486486486486</v>
      </c>
      <c r="AR1117">
        <f t="shared" ca="1" si="630"/>
        <v>10</v>
      </c>
      <c r="AS1117">
        <f ca="1">P1117/J1117</f>
        <v>0.13992900309358194</v>
      </c>
    </row>
    <row r="1118" spans="1:51" x14ac:dyDescent="0.4">
      <c r="A1118">
        <f t="shared" si="625"/>
        <v>201902</v>
      </c>
      <c r="B1118" t="s">
        <v>71</v>
      </c>
      <c r="C1118" t="s">
        <v>75</v>
      </c>
      <c r="D1118" t="str">
        <f t="shared" ca="1" si="634"/>
        <v>I107</v>
      </c>
      <c r="E1118">
        <f t="shared" ca="1" si="603"/>
        <v>89</v>
      </c>
      <c r="F1118">
        <f t="shared" ca="1" si="604"/>
        <v>10</v>
      </c>
      <c r="G1118" t="str">
        <f t="shared" ca="1" si="631"/>
        <v>S11</v>
      </c>
      <c r="H1118" t="str">
        <f t="shared" ca="1" si="632"/>
        <v>S116</v>
      </c>
      <c r="I1118">
        <f ca="1">VLOOKUP(D1118,PRC!$A$2:$B$21,2,0)*E1118</f>
        <v>13350000</v>
      </c>
      <c r="J1118">
        <f t="shared" ca="1" si="607"/>
        <v>12682496</v>
      </c>
      <c r="K1118">
        <f ca="1">VLOOKUP(D1118,PRC!$A$1:$C$21,3,0)*E1118</f>
        <v>7609500</v>
      </c>
      <c r="L1118">
        <f t="shared" ca="1" si="608"/>
        <v>534000</v>
      </c>
      <c r="M1118">
        <f t="shared" ca="1" si="609"/>
        <v>1068000</v>
      </c>
      <c r="N1118">
        <f t="shared" ca="1" si="610"/>
        <v>1602000</v>
      </c>
      <c r="O1118">
        <f t="shared" ca="1" si="611"/>
        <v>1202000</v>
      </c>
      <c r="P1118">
        <f t="shared" ca="1" si="633"/>
        <v>666996</v>
      </c>
      <c r="Q1118">
        <f ca="1">IF(P1118&gt;0,1,0)</f>
        <v>1</v>
      </c>
      <c r="R1118">
        <f t="shared" ca="1" si="612"/>
        <v>5</v>
      </c>
      <c r="S1118">
        <f t="shared" ca="1" si="613"/>
        <v>4</v>
      </c>
      <c r="T1118">
        <f t="shared" ca="1" si="614"/>
        <v>8</v>
      </c>
      <c r="U1118">
        <f t="shared" ca="1" si="615"/>
        <v>12</v>
      </c>
      <c r="V1118">
        <f t="shared" ca="1" si="616"/>
        <v>9</v>
      </c>
      <c r="X1118">
        <f t="shared" si="619"/>
        <v>1118</v>
      </c>
      <c r="Y1118">
        <f t="shared" si="620"/>
        <v>1102</v>
      </c>
      <c r="Z1118">
        <f t="shared" si="621"/>
        <v>1103</v>
      </c>
      <c r="AA1118">
        <f t="shared" si="617"/>
        <v>1251</v>
      </c>
      <c r="AB1118">
        <f t="shared" si="626"/>
        <v>150</v>
      </c>
      <c r="AM1118" t="str">
        <f t="shared" si="627"/>
        <v>201902HD</v>
      </c>
      <c r="AN1118">
        <f t="shared" ca="1" si="635"/>
        <v>5.0000299625468152</v>
      </c>
      <c r="AO1118">
        <f t="shared" ca="1" si="636"/>
        <v>4</v>
      </c>
      <c r="AP1118">
        <f t="shared" ca="1" si="628"/>
        <v>8</v>
      </c>
      <c r="AQ1118">
        <f t="shared" ca="1" si="629"/>
        <v>12</v>
      </c>
      <c r="AR1118">
        <f t="shared" ca="1" si="630"/>
        <v>9.0037453183520597</v>
      </c>
      <c r="AS1118">
        <f ca="1">P1118/J1118</f>
        <v>5.2591855735653295E-2</v>
      </c>
    </row>
    <row r="1119" spans="1:51" x14ac:dyDescent="0.4">
      <c r="A1119">
        <f t="shared" si="625"/>
        <v>201902</v>
      </c>
      <c r="B1119" t="s">
        <v>72</v>
      </c>
      <c r="C1119" t="s">
        <v>75</v>
      </c>
      <c r="D1119" t="str">
        <f t="shared" ca="1" si="634"/>
        <v>I107</v>
      </c>
      <c r="E1119">
        <f t="shared" ca="1" si="603"/>
        <v>54</v>
      </c>
      <c r="F1119">
        <f t="shared" ca="1" si="604"/>
        <v>7</v>
      </c>
      <c r="G1119" t="str">
        <f t="shared" ca="1" si="631"/>
        <v>S10</v>
      </c>
      <c r="H1119" t="str">
        <f t="shared" ca="1" si="632"/>
        <v>S105</v>
      </c>
      <c r="I1119">
        <f ca="1">VLOOKUP(D1119,PRC!$A$2:$B$21,2,0)*E1119</f>
        <v>8100000</v>
      </c>
      <c r="J1119">
        <f t="shared" ca="1" si="607"/>
        <v>7289996</v>
      </c>
      <c r="K1119">
        <f ca="1">VLOOKUP(D1119,PRC!$A$1:$C$21,3,0)*E1119</f>
        <v>4617000</v>
      </c>
      <c r="L1119">
        <f t="shared" ca="1" si="608"/>
        <v>405000</v>
      </c>
      <c r="M1119">
        <f t="shared" ca="1" si="609"/>
        <v>729000</v>
      </c>
      <c r="N1119">
        <f t="shared" ca="1" si="610"/>
        <v>1134000</v>
      </c>
      <c r="O1119">
        <f t="shared" ca="1" si="611"/>
        <v>648000</v>
      </c>
      <c r="P1119">
        <f t="shared" ca="1" si="633"/>
        <v>-243004</v>
      </c>
      <c r="Q1119">
        <f ca="1">IF(P1119&gt;0,1,0)</f>
        <v>0</v>
      </c>
      <c r="R1119">
        <f t="shared" ca="1" si="612"/>
        <v>10</v>
      </c>
      <c r="S1119">
        <f t="shared" ca="1" si="613"/>
        <v>5</v>
      </c>
      <c r="T1119">
        <f t="shared" ca="1" si="614"/>
        <v>9</v>
      </c>
      <c r="U1119">
        <f t="shared" ca="1" si="615"/>
        <v>14</v>
      </c>
      <c r="V1119">
        <f t="shared" ca="1" si="616"/>
        <v>8</v>
      </c>
      <c r="X1119">
        <f t="shared" si="619"/>
        <v>1119</v>
      </c>
      <c r="Y1119">
        <f t="shared" si="620"/>
        <v>1102</v>
      </c>
      <c r="Z1119">
        <f t="shared" si="621"/>
        <v>1103</v>
      </c>
      <c r="AA1119">
        <f t="shared" si="617"/>
        <v>1251</v>
      </c>
      <c r="AB1119">
        <f t="shared" si="626"/>
        <v>150</v>
      </c>
      <c r="AM1119" t="str">
        <f t="shared" si="627"/>
        <v>201902HD</v>
      </c>
      <c r="AN1119">
        <f t="shared" ca="1" si="635"/>
        <v>10.000049382716048</v>
      </c>
      <c r="AO1119">
        <f t="shared" ca="1" si="636"/>
        <v>5</v>
      </c>
      <c r="AP1119">
        <f t="shared" ca="1" si="628"/>
        <v>9</v>
      </c>
      <c r="AQ1119">
        <f t="shared" ca="1" si="629"/>
        <v>14.000000000000002</v>
      </c>
      <c r="AR1119">
        <f t="shared" ca="1" si="630"/>
        <v>8</v>
      </c>
      <c r="AS1119">
        <f ca="1">P1119/J1119</f>
        <v>-3.333390032038426E-2</v>
      </c>
    </row>
    <row r="1120" spans="1:51" x14ac:dyDescent="0.4">
      <c r="A1120">
        <f t="shared" si="625"/>
        <v>201902</v>
      </c>
      <c r="B1120" t="s">
        <v>73</v>
      </c>
      <c r="C1120" t="s">
        <v>75</v>
      </c>
      <c r="D1120" t="str">
        <f t="shared" ca="1" si="634"/>
        <v>I110</v>
      </c>
      <c r="E1120">
        <f t="shared" ca="1" si="603"/>
        <v>57</v>
      </c>
      <c r="F1120">
        <f t="shared" ca="1" si="604"/>
        <v>6</v>
      </c>
      <c r="G1120" t="str">
        <f t="shared" ca="1" si="631"/>
        <v>S10</v>
      </c>
      <c r="H1120" t="str">
        <f t="shared" ca="1" si="632"/>
        <v>S104</v>
      </c>
      <c r="I1120">
        <f ca="1">VLOOKUP(D1120,PRC!$A$2:$B$21,2,0)*E1120</f>
        <v>17100000</v>
      </c>
      <c r="J1120">
        <f t="shared" ca="1" si="607"/>
        <v>16244996</v>
      </c>
      <c r="K1120">
        <f ca="1">VLOOKUP(D1120,PRC!$A$1:$C$21,3,0)*E1120</f>
        <v>7866000</v>
      </c>
      <c r="L1120">
        <f t="shared" ca="1" si="608"/>
        <v>684000</v>
      </c>
      <c r="M1120">
        <f t="shared" ca="1" si="609"/>
        <v>1368000</v>
      </c>
      <c r="N1120">
        <f t="shared" ca="1" si="610"/>
        <v>1710000</v>
      </c>
      <c r="O1120">
        <f t="shared" ca="1" si="611"/>
        <v>1368000</v>
      </c>
      <c r="P1120">
        <f t="shared" ca="1" si="633"/>
        <v>3248996</v>
      </c>
      <c r="Q1120">
        <f ca="1">IF(P1120&gt;0,1,0)</f>
        <v>1</v>
      </c>
      <c r="R1120">
        <f t="shared" ca="1" si="612"/>
        <v>5</v>
      </c>
      <c r="S1120">
        <f t="shared" ca="1" si="613"/>
        <v>4</v>
      </c>
      <c r="T1120">
        <f t="shared" ca="1" si="614"/>
        <v>8</v>
      </c>
      <c r="U1120">
        <f t="shared" ca="1" si="615"/>
        <v>10</v>
      </c>
      <c r="V1120">
        <f t="shared" ca="1" si="616"/>
        <v>8</v>
      </c>
      <c r="X1120">
        <f t="shared" si="619"/>
        <v>1120</v>
      </c>
      <c r="Y1120">
        <f t="shared" si="620"/>
        <v>1102</v>
      </c>
      <c r="Z1120">
        <f t="shared" si="621"/>
        <v>1103</v>
      </c>
      <c r="AA1120">
        <f t="shared" si="617"/>
        <v>1251</v>
      </c>
      <c r="AB1120">
        <f t="shared" si="626"/>
        <v>150</v>
      </c>
      <c r="AM1120" t="str">
        <f t="shared" si="627"/>
        <v>201902HD</v>
      </c>
      <c r="AN1120">
        <f t="shared" ca="1" si="635"/>
        <v>5.0000233918128689</v>
      </c>
      <c r="AO1120">
        <f t="shared" ca="1" si="636"/>
        <v>4</v>
      </c>
      <c r="AP1120">
        <f t="shared" ca="1" si="628"/>
        <v>8</v>
      </c>
      <c r="AQ1120">
        <f t="shared" ca="1" si="629"/>
        <v>10</v>
      </c>
      <c r="AR1120">
        <f t="shared" ca="1" si="630"/>
        <v>8</v>
      </c>
      <c r="AS1120">
        <f ca="1">P1120/J1120</f>
        <v>0.19999980301626422</v>
      </c>
    </row>
    <row r="1121" spans="1:45" x14ac:dyDescent="0.4">
      <c r="A1121">
        <f t="shared" si="625"/>
        <v>201902</v>
      </c>
      <c r="B1121" t="s">
        <v>74</v>
      </c>
      <c r="C1121" t="s">
        <v>75</v>
      </c>
      <c r="D1121" t="str">
        <f t="shared" ca="1" si="634"/>
        <v>I108</v>
      </c>
      <c r="E1121">
        <f t="shared" ca="1" si="603"/>
        <v>76</v>
      </c>
      <c r="F1121">
        <f t="shared" ca="1" si="604"/>
        <v>9</v>
      </c>
      <c r="G1121" t="str">
        <f t="shared" ca="1" si="631"/>
        <v>S10</v>
      </c>
      <c r="H1121" t="str">
        <f t="shared" ca="1" si="632"/>
        <v>S105</v>
      </c>
      <c r="I1121">
        <f ca="1">VLOOKUP(D1121,PRC!$A$2:$B$21,2,0)*E1121</f>
        <v>3040000</v>
      </c>
      <c r="J1121">
        <f t="shared" ca="1" si="607"/>
        <v>2735996</v>
      </c>
      <c r="K1121">
        <f ca="1">VLOOKUP(D1121,PRC!$A$1:$C$21,3,0)*E1121</f>
        <v>1398400</v>
      </c>
      <c r="L1121">
        <f t="shared" ca="1" si="608"/>
        <v>122000</v>
      </c>
      <c r="M1121">
        <f t="shared" ca="1" si="609"/>
        <v>274000</v>
      </c>
      <c r="N1121">
        <f t="shared" ca="1" si="610"/>
        <v>365000</v>
      </c>
      <c r="O1121">
        <f t="shared" ca="1" si="611"/>
        <v>152000</v>
      </c>
      <c r="P1121">
        <f t="shared" ca="1" si="633"/>
        <v>424596</v>
      </c>
      <c r="Q1121">
        <f ca="1">IF(P1121&gt;0,1,0)</f>
        <v>1</v>
      </c>
      <c r="R1121">
        <f t="shared" ca="1" si="612"/>
        <v>10</v>
      </c>
      <c r="S1121">
        <f t="shared" ca="1" si="613"/>
        <v>4</v>
      </c>
      <c r="T1121">
        <f t="shared" ca="1" si="614"/>
        <v>9</v>
      </c>
      <c r="U1121">
        <f t="shared" ca="1" si="615"/>
        <v>12</v>
      </c>
      <c r="V1121">
        <f t="shared" ca="1" si="616"/>
        <v>5</v>
      </c>
      <c r="X1121">
        <f t="shared" si="619"/>
        <v>1121</v>
      </c>
      <c r="Y1121">
        <f t="shared" si="620"/>
        <v>1102</v>
      </c>
      <c r="Z1121">
        <f t="shared" si="621"/>
        <v>1103</v>
      </c>
      <c r="AA1121">
        <f t="shared" si="617"/>
        <v>1251</v>
      </c>
      <c r="AB1121">
        <f t="shared" si="626"/>
        <v>150</v>
      </c>
      <c r="AM1121" t="str">
        <f t="shared" si="627"/>
        <v>201902HD</v>
      </c>
      <c r="AN1121">
        <f t="shared" ca="1" si="635"/>
        <v>10.000131578947368</v>
      </c>
      <c r="AO1121">
        <f t="shared" ca="1" si="636"/>
        <v>4.0131578947368425</v>
      </c>
      <c r="AP1121">
        <f t="shared" ca="1" si="628"/>
        <v>9.0131578947368425</v>
      </c>
      <c r="AQ1121">
        <f t="shared" ca="1" si="629"/>
        <v>12.006578947368421</v>
      </c>
      <c r="AR1121">
        <f t="shared" ca="1" si="630"/>
        <v>5</v>
      </c>
      <c r="AS1121">
        <f ca="1">P1121/J1121</f>
        <v>0.15518882337547277</v>
      </c>
    </row>
    <row r="1122" spans="1:45" x14ac:dyDescent="0.4">
      <c r="A1122">
        <f t="shared" si="625"/>
        <v>201902</v>
      </c>
      <c r="B1122" t="s">
        <v>207</v>
      </c>
      <c r="C1122" t="s">
        <v>75</v>
      </c>
      <c r="D1122" t="str">
        <f t="shared" ca="1" si="634"/>
        <v>I120</v>
      </c>
      <c r="E1122">
        <f t="shared" ca="1" si="603"/>
        <v>85</v>
      </c>
      <c r="F1122">
        <f t="shared" ca="1" si="604"/>
        <v>7</v>
      </c>
      <c r="G1122" t="str">
        <f t="shared" ca="1" si="631"/>
        <v>S10</v>
      </c>
      <c r="H1122" t="str">
        <f t="shared" ca="1" si="632"/>
        <v>S108</v>
      </c>
      <c r="I1122">
        <f ca="1">VLOOKUP(D1122,PRC!$A$2:$B$21,2,0)*E1122</f>
        <v>365500000</v>
      </c>
      <c r="J1122">
        <f t="shared" ca="1" si="607"/>
        <v>343569996</v>
      </c>
      <c r="K1122">
        <f ca="1">VLOOKUP(D1122,PRC!$A$1:$C$21,3,0)*E1122</f>
        <v>164475000</v>
      </c>
      <c r="L1122">
        <f t="shared" ca="1" si="608"/>
        <v>10965000</v>
      </c>
      <c r="M1122">
        <f t="shared" ca="1" si="609"/>
        <v>18275000</v>
      </c>
      <c r="N1122">
        <f t="shared" ca="1" si="610"/>
        <v>36550000</v>
      </c>
      <c r="O1122">
        <f t="shared" ca="1" si="611"/>
        <v>18275000</v>
      </c>
      <c r="P1122">
        <f t="shared" ca="1" si="633"/>
        <v>95029996</v>
      </c>
      <c r="Q1122">
        <f ca="1">IF(P1122&gt;0,1,0)</f>
        <v>1</v>
      </c>
      <c r="R1122">
        <f t="shared" ca="1" si="612"/>
        <v>6</v>
      </c>
      <c r="S1122">
        <f t="shared" ca="1" si="613"/>
        <v>3</v>
      </c>
      <c r="T1122">
        <f t="shared" ca="1" si="614"/>
        <v>5</v>
      </c>
      <c r="U1122">
        <f t="shared" ca="1" si="615"/>
        <v>10</v>
      </c>
      <c r="V1122">
        <f t="shared" ca="1" si="616"/>
        <v>5</v>
      </c>
      <c r="X1122">
        <f t="shared" si="619"/>
        <v>1122</v>
      </c>
      <c r="Y1122">
        <f t="shared" si="620"/>
        <v>1102</v>
      </c>
      <c r="Z1122">
        <f t="shared" si="621"/>
        <v>1103</v>
      </c>
      <c r="AA1122">
        <f t="shared" si="617"/>
        <v>1251</v>
      </c>
      <c r="AB1122">
        <f t="shared" si="626"/>
        <v>150</v>
      </c>
      <c r="AM1122" t="str">
        <f t="shared" si="627"/>
        <v>201902HD</v>
      </c>
      <c r="AN1122">
        <f t="shared" ca="1" si="635"/>
        <v>6.0000010943912496</v>
      </c>
      <c r="AO1122">
        <f t="shared" ca="1" si="636"/>
        <v>3</v>
      </c>
      <c r="AP1122">
        <f t="shared" ca="1" si="628"/>
        <v>5</v>
      </c>
      <c r="AQ1122">
        <f t="shared" ca="1" si="629"/>
        <v>10</v>
      </c>
      <c r="AR1122">
        <f t="shared" ca="1" si="630"/>
        <v>5</v>
      </c>
      <c r="AS1122">
        <f ca="1">P1122/J1122</f>
        <v>0.27659573625864581</v>
      </c>
    </row>
    <row r="1123" spans="1:45" x14ac:dyDescent="0.4">
      <c r="A1123">
        <f t="shared" si="625"/>
        <v>201902</v>
      </c>
      <c r="B1123" t="s">
        <v>208</v>
      </c>
      <c r="C1123" t="s">
        <v>75</v>
      </c>
      <c r="D1123" t="str">
        <f t="shared" ca="1" si="634"/>
        <v>I113</v>
      </c>
      <c r="E1123">
        <f t="shared" ca="1" si="603"/>
        <v>81</v>
      </c>
      <c r="F1123">
        <f t="shared" ca="1" si="604"/>
        <v>5</v>
      </c>
      <c r="G1123" t="str">
        <f t="shared" ca="1" si="631"/>
        <v>S10</v>
      </c>
      <c r="H1123" t="str">
        <f t="shared" ca="1" si="632"/>
        <v>S101</v>
      </c>
      <c r="I1123">
        <f ca="1">VLOOKUP(D1123,PRC!$A$2:$B$21,2,0)*E1123</f>
        <v>54270000</v>
      </c>
      <c r="J1123">
        <f t="shared" ca="1" si="607"/>
        <v>48842996</v>
      </c>
      <c r="K1123">
        <f ca="1">VLOOKUP(D1123,PRC!$A$1:$C$21,3,0)*E1123</f>
        <v>24421500</v>
      </c>
      <c r="L1123">
        <f t="shared" ca="1" si="608"/>
        <v>2171000</v>
      </c>
      <c r="M1123">
        <f t="shared" ca="1" si="609"/>
        <v>5427000</v>
      </c>
      <c r="N1123">
        <f t="shared" ca="1" si="610"/>
        <v>6512000</v>
      </c>
      <c r="O1123">
        <f t="shared" ca="1" si="611"/>
        <v>2714000</v>
      </c>
      <c r="P1123">
        <f t="shared" ca="1" si="633"/>
        <v>7597496</v>
      </c>
      <c r="Q1123">
        <f ca="1">IF(P1123&gt;0,1,0)</f>
        <v>1</v>
      </c>
      <c r="R1123">
        <f t="shared" ca="1" si="612"/>
        <v>10</v>
      </c>
      <c r="S1123">
        <f t="shared" ca="1" si="613"/>
        <v>4</v>
      </c>
      <c r="T1123">
        <f t="shared" ca="1" si="614"/>
        <v>10</v>
      </c>
      <c r="U1123">
        <f t="shared" ca="1" si="615"/>
        <v>12</v>
      </c>
      <c r="V1123">
        <f t="shared" ca="1" si="616"/>
        <v>5</v>
      </c>
      <c r="X1123">
        <f t="shared" si="619"/>
        <v>1123</v>
      </c>
      <c r="Y1123">
        <f t="shared" si="620"/>
        <v>1102</v>
      </c>
      <c r="Z1123">
        <f t="shared" si="621"/>
        <v>1103</v>
      </c>
      <c r="AA1123">
        <f t="shared" si="617"/>
        <v>1251</v>
      </c>
      <c r="AB1123">
        <f t="shared" si="626"/>
        <v>150</v>
      </c>
      <c r="AM1123" t="str">
        <f t="shared" si="627"/>
        <v>201902HD</v>
      </c>
      <c r="AN1123">
        <f t="shared" ca="1" si="635"/>
        <v>10.000007370554631</v>
      </c>
      <c r="AO1123">
        <f t="shared" ca="1" si="636"/>
        <v>4.0003685277317116</v>
      </c>
      <c r="AP1123">
        <f t="shared" ca="1" si="628"/>
        <v>10</v>
      </c>
      <c r="AQ1123">
        <f t="shared" ca="1" si="629"/>
        <v>11.999262944536577</v>
      </c>
      <c r="AR1123">
        <f t="shared" ca="1" si="630"/>
        <v>5.0009213193292794</v>
      </c>
      <c r="AS1123">
        <f ca="1">P1123/J1123</f>
        <v>0.15554934427036377</v>
      </c>
    </row>
    <row r="1124" spans="1:45" x14ac:dyDescent="0.4">
      <c r="A1124">
        <f t="shared" si="625"/>
        <v>201902</v>
      </c>
      <c r="B1124" t="s">
        <v>209</v>
      </c>
      <c r="C1124" t="s">
        <v>75</v>
      </c>
      <c r="D1124" t="str">
        <f t="shared" ca="1" si="634"/>
        <v>I113</v>
      </c>
      <c r="E1124">
        <f t="shared" ca="1" si="603"/>
        <v>50</v>
      </c>
      <c r="F1124">
        <f t="shared" ca="1" si="604"/>
        <v>8</v>
      </c>
      <c r="G1124" t="str">
        <f t="shared" ca="1" si="631"/>
        <v>S10</v>
      </c>
      <c r="H1124" t="str">
        <f t="shared" ca="1" si="632"/>
        <v>S103</v>
      </c>
      <c r="I1124">
        <f ca="1">VLOOKUP(D1124,PRC!$A$2:$B$21,2,0)*E1124</f>
        <v>33500000</v>
      </c>
      <c r="J1124">
        <f t="shared" ca="1" si="607"/>
        <v>31824996</v>
      </c>
      <c r="K1124">
        <f ca="1">VLOOKUP(D1124,PRC!$A$1:$C$21,3,0)*E1124</f>
        <v>15075000</v>
      </c>
      <c r="L1124">
        <f t="shared" ca="1" si="608"/>
        <v>1005000</v>
      </c>
      <c r="M1124">
        <f t="shared" ca="1" si="609"/>
        <v>1675000</v>
      </c>
      <c r="N1124">
        <f t="shared" ca="1" si="610"/>
        <v>5025000</v>
      </c>
      <c r="O1124">
        <f t="shared" ca="1" si="611"/>
        <v>2010000</v>
      </c>
      <c r="P1124">
        <f t="shared" ca="1" si="633"/>
        <v>7034996</v>
      </c>
      <c r="Q1124">
        <f ca="1">IF(P1124&gt;0,1,0)</f>
        <v>1</v>
      </c>
      <c r="R1124">
        <f t="shared" ca="1" si="612"/>
        <v>5</v>
      </c>
      <c r="S1124">
        <f t="shared" ca="1" si="613"/>
        <v>3</v>
      </c>
      <c r="T1124">
        <f t="shared" ca="1" si="614"/>
        <v>5</v>
      </c>
      <c r="U1124">
        <f t="shared" ca="1" si="615"/>
        <v>15</v>
      </c>
      <c r="V1124">
        <f t="shared" ca="1" si="616"/>
        <v>6</v>
      </c>
      <c r="X1124">
        <f t="shared" si="619"/>
        <v>1124</v>
      </c>
      <c r="Y1124">
        <f t="shared" si="620"/>
        <v>1102</v>
      </c>
      <c r="Z1124">
        <f t="shared" si="621"/>
        <v>1103</v>
      </c>
      <c r="AA1124">
        <f t="shared" si="617"/>
        <v>1251</v>
      </c>
      <c r="AB1124">
        <f t="shared" si="626"/>
        <v>150</v>
      </c>
      <c r="AM1124" t="str">
        <f t="shared" si="627"/>
        <v>201902HD</v>
      </c>
      <c r="AN1124">
        <f t="shared" ca="1" si="635"/>
        <v>5.0000119402985099</v>
      </c>
      <c r="AO1124">
        <f t="shared" ca="1" si="636"/>
        <v>3</v>
      </c>
      <c r="AP1124">
        <f t="shared" ca="1" si="628"/>
        <v>5</v>
      </c>
      <c r="AQ1124">
        <f t="shared" ca="1" si="629"/>
        <v>15</v>
      </c>
      <c r="AR1124">
        <f t="shared" ca="1" si="630"/>
        <v>6</v>
      </c>
      <c r="AS1124">
        <f ca="1">P1124/J1124</f>
        <v>0.22105253367510241</v>
      </c>
    </row>
    <row r="1125" spans="1:45" x14ac:dyDescent="0.4">
      <c r="A1125">
        <f t="shared" si="625"/>
        <v>201902</v>
      </c>
      <c r="B1125" t="s">
        <v>210</v>
      </c>
      <c r="C1125" t="s">
        <v>75</v>
      </c>
      <c r="D1125" t="str">
        <f t="shared" ca="1" si="634"/>
        <v>I106</v>
      </c>
      <c r="E1125">
        <f t="shared" ca="1" si="603"/>
        <v>64</v>
      </c>
      <c r="F1125">
        <f t="shared" ca="1" si="604"/>
        <v>9</v>
      </c>
      <c r="G1125" t="str">
        <f t="shared" ca="1" si="631"/>
        <v>S11</v>
      </c>
      <c r="H1125" t="str">
        <f t="shared" ca="1" si="632"/>
        <v>S118</v>
      </c>
      <c r="I1125">
        <f ca="1">VLOOKUP(D1125,PRC!$A$2:$B$21,2,0)*E1125</f>
        <v>1280000</v>
      </c>
      <c r="J1125">
        <f t="shared" ca="1" si="607"/>
        <v>1215996</v>
      </c>
      <c r="K1125">
        <f ca="1">VLOOKUP(D1125,PRC!$A$1:$C$21,3,0)*E1125</f>
        <v>678400</v>
      </c>
      <c r="L1125">
        <f t="shared" ca="1" si="608"/>
        <v>51000</v>
      </c>
      <c r="M1125">
        <f t="shared" ca="1" si="609"/>
        <v>90000</v>
      </c>
      <c r="N1125">
        <f t="shared" ca="1" si="610"/>
        <v>141000</v>
      </c>
      <c r="O1125">
        <f t="shared" ca="1" si="611"/>
        <v>90000</v>
      </c>
      <c r="P1125">
        <f t="shared" ca="1" si="633"/>
        <v>165596</v>
      </c>
      <c r="Q1125">
        <f ca="1">IF(P1125&gt;0,1,0)</f>
        <v>1</v>
      </c>
      <c r="R1125">
        <f t="shared" ca="1" si="612"/>
        <v>5</v>
      </c>
      <c r="S1125">
        <f t="shared" ca="1" si="613"/>
        <v>4</v>
      </c>
      <c r="T1125">
        <f t="shared" ca="1" si="614"/>
        <v>7</v>
      </c>
      <c r="U1125">
        <f t="shared" ca="1" si="615"/>
        <v>11</v>
      </c>
      <c r="V1125">
        <f t="shared" ca="1" si="616"/>
        <v>7</v>
      </c>
      <c r="X1125">
        <f t="shared" si="619"/>
        <v>1125</v>
      </c>
      <c r="Y1125">
        <f t="shared" si="620"/>
        <v>1102</v>
      </c>
      <c r="Z1125">
        <f t="shared" si="621"/>
        <v>1103</v>
      </c>
      <c r="AA1125">
        <f t="shared" si="617"/>
        <v>1251</v>
      </c>
      <c r="AB1125">
        <f t="shared" si="626"/>
        <v>150</v>
      </c>
      <c r="AM1125" t="str">
        <f t="shared" si="627"/>
        <v>201902HD</v>
      </c>
      <c r="AN1125">
        <f t="shared" ca="1" si="635"/>
        <v>5.0003125000000033</v>
      </c>
      <c r="AO1125">
        <f t="shared" ca="1" si="636"/>
        <v>3.9843749999999996</v>
      </c>
      <c r="AP1125">
        <f t="shared" ca="1" si="628"/>
        <v>7.03125</v>
      </c>
      <c r="AQ1125">
        <f t="shared" ca="1" si="629"/>
        <v>11.015625</v>
      </c>
      <c r="AR1125">
        <f t="shared" ca="1" si="630"/>
        <v>7.03125</v>
      </c>
      <c r="AS1125">
        <f ca="1">P1125/J1125</f>
        <v>0.13618136901766123</v>
      </c>
    </row>
    <row r="1126" spans="1:45" x14ac:dyDescent="0.4">
      <c r="A1126">
        <f t="shared" si="625"/>
        <v>201902</v>
      </c>
      <c r="B1126" t="s">
        <v>211</v>
      </c>
      <c r="C1126" t="s">
        <v>75</v>
      </c>
      <c r="D1126" t="str">
        <f t="shared" ca="1" si="634"/>
        <v>I103</v>
      </c>
      <c r="E1126">
        <f t="shared" ca="1" si="603"/>
        <v>85</v>
      </c>
      <c r="F1126">
        <f t="shared" ca="1" si="604"/>
        <v>6</v>
      </c>
      <c r="G1126" t="str">
        <f t="shared" ca="1" si="631"/>
        <v>S10</v>
      </c>
      <c r="H1126" t="str">
        <f t="shared" ca="1" si="632"/>
        <v>S106</v>
      </c>
      <c r="I1126">
        <f ca="1">VLOOKUP(D1126,PRC!$A$2:$B$21,2,0)*E1126</f>
        <v>4250000</v>
      </c>
      <c r="J1126">
        <f t="shared" ca="1" si="607"/>
        <v>4037496</v>
      </c>
      <c r="K1126">
        <f ca="1">VLOOKUP(D1126,PRC!$A$1:$C$21,3,0)*E1126</f>
        <v>2422500</v>
      </c>
      <c r="L1126">
        <f t="shared" ca="1" si="608"/>
        <v>128000</v>
      </c>
      <c r="M1126">
        <f t="shared" ca="1" si="609"/>
        <v>255000</v>
      </c>
      <c r="N1126">
        <f t="shared" ca="1" si="610"/>
        <v>425000</v>
      </c>
      <c r="O1126">
        <f t="shared" ca="1" si="611"/>
        <v>298000</v>
      </c>
      <c r="P1126">
        <f t="shared" ca="1" si="633"/>
        <v>508996</v>
      </c>
      <c r="Q1126">
        <f ca="1">IF(P1126&gt;0,1,0)</f>
        <v>1</v>
      </c>
      <c r="R1126">
        <f t="shared" ca="1" si="612"/>
        <v>5</v>
      </c>
      <c r="S1126">
        <f t="shared" ca="1" si="613"/>
        <v>3</v>
      </c>
      <c r="T1126">
        <f t="shared" ca="1" si="614"/>
        <v>6</v>
      </c>
      <c r="U1126">
        <f t="shared" ca="1" si="615"/>
        <v>10</v>
      </c>
      <c r="V1126">
        <f t="shared" ca="1" si="616"/>
        <v>7</v>
      </c>
      <c r="X1126">
        <f t="shared" si="619"/>
        <v>1126</v>
      </c>
      <c r="Y1126">
        <f t="shared" si="620"/>
        <v>1102</v>
      </c>
      <c r="Z1126">
        <f t="shared" si="621"/>
        <v>1103</v>
      </c>
      <c r="AA1126">
        <f t="shared" si="617"/>
        <v>1251</v>
      </c>
      <c r="AB1126">
        <f t="shared" si="626"/>
        <v>150</v>
      </c>
      <c r="AM1126" t="str">
        <f t="shared" si="627"/>
        <v>201902HD</v>
      </c>
      <c r="AN1126">
        <f t="shared" ca="1" si="635"/>
        <v>5.0000941176470581</v>
      </c>
      <c r="AO1126">
        <f t="shared" ca="1" si="636"/>
        <v>3.0117647058823529</v>
      </c>
      <c r="AP1126">
        <f t="shared" ca="1" si="628"/>
        <v>6</v>
      </c>
      <c r="AQ1126">
        <f t="shared" ca="1" si="629"/>
        <v>10</v>
      </c>
      <c r="AR1126">
        <f t="shared" ca="1" si="630"/>
        <v>7.0117647058823538</v>
      </c>
      <c r="AS1126">
        <f ca="1">P1126/J1126</f>
        <v>0.12606724563937649</v>
      </c>
    </row>
    <row r="1127" spans="1:45" x14ac:dyDescent="0.4">
      <c r="A1127">
        <f t="shared" si="625"/>
        <v>201902</v>
      </c>
      <c r="B1127" t="s">
        <v>212</v>
      </c>
      <c r="C1127" t="s">
        <v>75</v>
      </c>
      <c r="D1127" t="str">
        <f t="shared" ca="1" si="634"/>
        <v>I101</v>
      </c>
      <c r="E1127">
        <f t="shared" ca="1" si="603"/>
        <v>76</v>
      </c>
      <c r="F1127">
        <f t="shared" ca="1" si="604"/>
        <v>8</v>
      </c>
      <c r="G1127" t="str">
        <f t="shared" ca="1" si="631"/>
        <v>S11</v>
      </c>
      <c r="H1127" t="str">
        <f t="shared" ca="1" si="632"/>
        <v>S113</v>
      </c>
      <c r="I1127">
        <f ca="1">VLOOKUP(D1127,PRC!$A$2:$B$21,2,0)*E1127</f>
        <v>2280000</v>
      </c>
      <c r="J1127">
        <f t="shared" ca="1" si="607"/>
        <v>2143196</v>
      </c>
      <c r="K1127">
        <f ca="1">VLOOKUP(D1127,PRC!$A$1:$C$21,3,0)*E1127</f>
        <v>1185600</v>
      </c>
      <c r="L1127">
        <f t="shared" ca="1" si="608"/>
        <v>114000</v>
      </c>
      <c r="M1127">
        <f t="shared" ca="1" si="609"/>
        <v>160000</v>
      </c>
      <c r="N1127">
        <f t="shared" ca="1" si="610"/>
        <v>296000</v>
      </c>
      <c r="O1127">
        <f t="shared" ca="1" si="611"/>
        <v>137000</v>
      </c>
      <c r="P1127">
        <f t="shared" ca="1" si="633"/>
        <v>250596</v>
      </c>
      <c r="Q1127">
        <f ca="1">IF(P1127&gt;0,1,0)</f>
        <v>1</v>
      </c>
      <c r="R1127">
        <f t="shared" ca="1" si="612"/>
        <v>6</v>
      </c>
      <c r="S1127">
        <f t="shared" ca="1" si="613"/>
        <v>5</v>
      </c>
      <c r="T1127">
        <f t="shared" ca="1" si="614"/>
        <v>7</v>
      </c>
      <c r="U1127">
        <f t="shared" ca="1" si="615"/>
        <v>13</v>
      </c>
      <c r="V1127">
        <f t="shared" ca="1" si="616"/>
        <v>6</v>
      </c>
      <c r="X1127">
        <f t="shared" si="619"/>
        <v>1127</v>
      </c>
      <c r="Y1127">
        <f t="shared" si="620"/>
        <v>1102</v>
      </c>
      <c r="Z1127">
        <f t="shared" si="621"/>
        <v>1103</v>
      </c>
      <c r="AA1127">
        <f t="shared" si="617"/>
        <v>1251</v>
      </c>
      <c r="AB1127">
        <f t="shared" si="626"/>
        <v>150</v>
      </c>
      <c r="AM1127" t="str">
        <f t="shared" si="627"/>
        <v>201902HD</v>
      </c>
      <c r="AN1127">
        <f t="shared" ca="1" si="635"/>
        <v>6.0001754385964894</v>
      </c>
      <c r="AO1127">
        <f t="shared" ca="1" si="636"/>
        <v>5</v>
      </c>
      <c r="AP1127">
        <f t="shared" ca="1" si="628"/>
        <v>7.0175438596491224</v>
      </c>
      <c r="AQ1127">
        <f t="shared" ca="1" si="629"/>
        <v>12.982456140350877</v>
      </c>
      <c r="AR1127">
        <f t="shared" ca="1" si="630"/>
        <v>6.0087719298245617</v>
      </c>
      <c r="AS1127">
        <f ca="1">P1127/J1127</f>
        <v>0.11692631005283698</v>
      </c>
    </row>
    <row r="1128" spans="1:45" x14ac:dyDescent="0.4">
      <c r="A1128">
        <f t="shared" si="625"/>
        <v>201902</v>
      </c>
      <c r="B1128" t="s">
        <v>213</v>
      </c>
      <c r="C1128" t="s">
        <v>75</v>
      </c>
      <c r="D1128" t="str">
        <f t="shared" ca="1" si="634"/>
        <v>I120</v>
      </c>
      <c r="E1128">
        <f t="shared" ca="1" si="603"/>
        <v>69</v>
      </c>
      <c r="F1128">
        <f t="shared" ca="1" si="604"/>
        <v>7</v>
      </c>
      <c r="G1128" t="str">
        <f t="shared" ca="1" si="631"/>
        <v>S11</v>
      </c>
      <c r="H1128" t="str">
        <f t="shared" ca="1" si="632"/>
        <v>S111</v>
      </c>
      <c r="I1128">
        <f ca="1">VLOOKUP(D1128,PRC!$A$2:$B$21,2,0)*E1128</f>
        <v>296700000</v>
      </c>
      <c r="J1128">
        <f t="shared" ca="1" si="607"/>
        <v>267029996</v>
      </c>
      <c r="K1128">
        <f ca="1">VLOOKUP(D1128,PRC!$A$1:$C$21,3,0)*E1128</f>
        <v>133515000</v>
      </c>
      <c r="L1128">
        <f t="shared" ca="1" si="608"/>
        <v>8901000</v>
      </c>
      <c r="M1128">
        <f t="shared" ca="1" si="609"/>
        <v>14835000</v>
      </c>
      <c r="N1128">
        <f t="shared" ca="1" si="610"/>
        <v>29670000</v>
      </c>
      <c r="O1128">
        <f t="shared" ca="1" si="611"/>
        <v>29670000</v>
      </c>
      <c r="P1128">
        <f t="shared" ca="1" si="633"/>
        <v>50438996</v>
      </c>
      <c r="Q1128">
        <f ca="1">IF(P1128&gt;0,1,0)</f>
        <v>1</v>
      </c>
      <c r="R1128">
        <f t="shared" ca="1" si="612"/>
        <v>10</v>
      </c>
      <c r="S1128">
        <f t="shared" ca="1" si="613"/>
        <v>3</v>
      </c>
      <c r="T1128">
        <f t="shared" ca="1" si="614"/>
        <v>5</v>
      </c>
      <c r="U1128">
        <f t="shared" ca="1" si="615"/>
        <v>10</v>
      </c>
      <c r="V1128">
        <f t="shared" ca="1" si="616"/>
        <v>10</v>
      </c>
      <c r="X1128">
        <f t="shared" si="619"/>
        <v>1128</v>
      </c>
      <c r="Y1128">
        <f t="shared" si="620"/>
        <v>1102</v>
      </c>
      <c r="Z1128">
        <f t="shared" si="621"/>
        <v>1103</v>
      </c>
      <c r="AA1128">
        <f t="shared" si="617"/>
        <v>1251</v>
      </c>
      <c r="AB1128">
        <f t="shared" si="626"/>
        <v>150</v>
      </c>
      <c r="AM1128" t="str">
        <f t="shared" si="627"/>
        <v>201902HD</v>
      </c>
      <c r="AN1128">
        <f t="shared" ca="1" si="635"/>
        <v>10.000001348163124</v>
      </c>
      <c r="AO1128">
        <f t="shared" ca="1" si="636"/>
        <v>3</v>
      </c>
      <c r="AP1128">
        <f t="shared" ca="1" si="628"/>
        <v>5</v>
      </c>
      <c r="AQ1128">
        <f t="shared" ca="1" si="629"/>
        <v>10</v>
      </c>
      <c r="AR1128">
        <f t="shared" ca="1" si="630"/>
        <v>10</v>
      </c>
      <c r="AS1128">
        <f ca="1">P1128/J1128</f>
        <v>0.18888887673877658</v>
      </c>
    </row>
    <row r="1129" spans="1:45" x14ac:dyDescent="0.4">
      <c r="A1129">
        <f t="shared" si="625"/>
        <v>201902</v>
      </c>
      <c r="B1129" t="s">
        <v>214</v>
      </c>
      <c r="C1129" t="s">
        <v>75</v>
      </c>
      <c r="D1129" t="str">
        <f t="shared" ca="1" si="634"/>
        <v>I106</v>
      </c>
      <c r="E1129">
        <f t="shared" ca="1" si="603"/>
        <v>78</v>
      </c>
      <c r="F1129">
        <f t="shared" ca="1" si="604"/>
        <v>7</v>
      </c>
      <c r="G1129" t="str">
        <f t="shared" ca="1" si="631"/>
        <v>S10</v>
      </c>
      <c r="H1129" t="str">
        <f t="shared" ca="1" si="632"/>
        <v>S104</v>
      </c>
      <c r="I1129">
        <f ca="1">VLOOKUP(D1129,PRC!$A$2:$B$21,2,0)*E1129</f>
        <v>1560000</v>
      </c>
      <c r="J1129">
        <f t="shared" ca="1" si="607"/>
        <v>1481996</v>
      </c>
      <c r="K1129">
        <f ca="1">VLOOKUP(D1129,PRC!$A$1:$C$21,3,0)*E1129</f>
        <v>826800</v>
      </c>
      <c r="L1129">
        <f t="shared" ca="1" si="608"/>
        <v>62000</v>
      </c>
      <c r="M1129">
        <f t="shared" ca="1" si="609"/>
        <v>94000</v>
      </c>
      <c r="N1129">
        <f t="shared" ca="1" si="610"/>
        <v>187000</v>
      </c>
      <c r="O1129">
        <f t="shared" ca="1" si="611"/>
        <v>78000</v>
      </c>
      <c r="P1129">
        <f t="shared" ca="1" si="633"/>
        <v>234196</v>
      </c>
      <c r="Q1129">
        <f ca="1">IF(P1129&gt;0,1,0)</f>
        <v>1</v>
      </c>
      <c r="R1129">
        <f t="shared" ca="1" si="612"/>
        <v>5</v>
      </c>
      <c r="S1129">
        <f t="shared" ca="1" si="613"/>
        <v>4</v>
      </c>
      <c r="T1129">
        <f t="shared" ca="1" si="614"/>
        <v>6</v>
      </c>
      <c r="U1129">
        <f t="shared" ca="1" si="615"/>
        <v>12</v>
      </c>
      <c r="V1129">
        <f t="shared" ca="1" si="616"/>
        <v>5</v>
      </c>
      <c r="X1129">
        <f t="shared" si="619"/>
        <v>1129</v>
      </c>
      <c r="Y1129">
        <f t="shared" si="620"/>
        <v>1102</v>
      </c>
      <c r="Z1129">
        <f t="shared" si="621"/>
        <v>1103</v>
      </c>
      <c r="AA1129">
        <f t="shared" si="617"/>
        <v>1251</v>
      </c>
      <c r="AB1129">
        <f t="shared" si="626"/>
        <v>150</v>
      </c>
      <c r="AM1129" t="str">
        <f t="shared" si="627"/>
        <v>201902HD</v>
      </c>
      <c r="AN1129">
        <f t="shared" ca="1" si="635"/>
        <v>5.0002564102564095</v>
      </c>
      <c r="AO1129">
        <f t="shared" ca="1" si="636"/>
        <v>3.974358974358974</v>
      </c>
      <c r="AP1129">
        <f t="shared" ca="1" si="628"/>
        <v>6.0256410256410255</v>
      </c>
      <c r="AQ1129">
        <f t="shared" ca="1" si="629"/>
        <v>11.987179487179487</v>
      </c>
      <c r="AR1129">
        <f t="shared" ca="1" si="630"/>
        <v>5</v>
      </c>
      <c r="AS1129">
        <f ca="1">P1129/J1129</f>
        <v>0.15802741707804879</v>
      </c>
    </row>
    <row r="1130" spans="1:45" x14ac:dyDescent="0.4">
      <c r="A1130">
        <f t="shared" si="625"/>
        <v>201902</v>
      </c>
      <c r="B1130" t="s">
        <v>215</v>
      </c>
      <c r="C1130" t="s">
        <v>75</v>
      </c>
      <c r="D1130" t="str">
        <f t="shared" ca="1" si="634"/>
        <v>I103</v>
      </c>
      <c r="E1130">
        <f t="shared" ca="1" si="603"/>
        <v>80</v>
      </c>
      <c r="F1130">
        <f t="shared" ca="1" si="604"/>
        <v>8</v>
      </c>
      <c r="G1130" t="str">
        <f t="shared" ca="1" si="631"/>
        <v>S11</v>
      </c>
      <c r="H1130" t="str">
        <f t="shared" ca="1" si="632"/>
        <v>S118</v>
      </c>
      <c r="I1130">
        <f ca="1">VLOOKUP(D1130,PRC!$A$2:$B$21,2,0)*E1130</f>
        <v>4000000</v>
      </c>
      <c r="J1130">
        <f t="shared" ca="1" si="607"/>
        <v>3719995.9999999995</v>
      </c>
      <c r="K1130">
        <f ca="1">VLOOKUP(D1130,PRC!$A$1:$C$21,3,0)*E1130</f>
        <v>2280000</v>
      </c>
      <c r="L1130">
        <f t="shared" ca="1" si="608"/>
        <v>200000</v>
      </c>
      <c r="M1130">
        <f t="shared" ca="1" si="609"/>
        <v>360000</v>
      </c>
      <c r="N1130">
        <f t="shared" ca="1" si="610"/>
        <v>560000</v>
      </c>
      <c r="O1130">
        <f t="shared" ca="1" si="611"/>
        <v>400000</v>
      </c>
      <c r="P1130">
        <f t="shared" ca="1" si="633"/>
        <v>-80004.000000000466</v>
      </c>
      <c r="Q1130">
        <f ca="1">IF(P1130&gt;0,1,0)</f>
        <v>0</v>
      </c>
      <c r="R1130">
        <f t="shared" ca="1" si="612"/>
        <v>7</v>
      </c>
      <c r="S1130">
        <f t="shared" ca="1" si="613"/>
        <v>5</v>
      </c>
      <c r="T1130">
        <f t="shared" ca="1" si="614"/>
        <v>9</v>
      </c>
      <c r="U1130">
        <f t="shared" ca="1" si="615"/>
        <v>14</v>
      </c>
      <c r="V1130">
        <f t="shared" ca="1" si="616"/>
        <v>10</v>
      </c>
      <c r="X1130">
        <f t="shared" si="619"/>
        <v>1130</v>
      </c>
      <c r="Y1130">
        <f t="shared" si="620"/>
        <v>1102</v>
      </c>
      <c r="Z1130">
        <f t="shared" si="621"/>
        <v>1103</v>
      </c>
      <c r="AA1130">
        <f t="shared" si="617"/>
        <v>1251</v>
      </c>
      <c r="AB1130">
        <f t="shared" si="626"/>
        <v>150</v>
      </c>
      <c r="AM1130" t="str">
        <f t="shared" si="627"/>
        <v>201902HD</v>
      </c>
      <c r="AN1130">
        <f t="shared" ca="1" si="635"/>
        <v>7.0001000000000086</v>
      </c>
      <c r="AO1130">
        <f t="shared" ca="1" si="636"/>
        <v>5</v>
      </c>
      <c r="AP1130">
        <f t="shared" ca="1" si="628"/>
        <v>9</v>
      </c>
      <c r="AQ1130">
        <f t="shared" ca="1" si="629"/>
        <v>14.000000000000002</v>
      </c>
      <c r="AR1130">
        <f t="shared" ca="1" si="630"/>
        <v>10</v>
      </c>
      <c r="AS1130">
        <f ca="1">P1130/J1130</f>
        <v>-2.1506474738145008E-2</v>
      </c>
    </row>
    <row r="1131" spans="1:45" x14ac:dyDescent="0.4">
      <c r="A1131">
        <f t="shared" si="625"/>
        <v>201902</v>
      </c>
      <c r="B1131" t="s">
        <v>216</v>
      </c>
      <c r="C1131" t="s">
        <v>75</v>
      </c>
      <c r="D1131" t="str">
        <f t="shared" ca="1" si="634"/>
        <v>I103</v>
      </c>
      <c r="E1131">
        <f t="shared" ref="E1131:E1194" ca="1" si="645">RANDBETWEEN(INDIRECT("AD"&amp;Y1131),INDIRECT("AD"&amp;Z1131))</f>
        <v>51</v>
      </c>
      <c r="F1131">
        <f t="shared" ref="F1131:F1194" ca="1" si="646">RANDBETWEEN(INDIRECT("AF"&amp;Y1131),INDIRECT("AF"&amp;Z1131))</f>
        <v>8</v>
      </c>
      <c r="G1131" t="str">
        <f t="shared" ca="1" si="631"/>
        <v>S10</v>
      </c>
      <c r="H1131" t="str">
        <f t="shared" ca="1" si="632"/>
        <v>S107</v>
      </c>
      <c r="I1131">
        <f ca="1">VLOOKUP(D1131,PRC!$A$2:$B$21,2,0)*E1131</f>
        <v>2550000</v>
      </c>
      <c r="J1131">
        <f t="shared" ref="J1131:J1194" ca="1" si="647">I1131*(1-R1131/100)-4</f>
        <v>2294996</v>
      </c>
      <c r="K1131">
        <f ca="1">VLOOKUP(D1131,PRC!$A$1:$C$21,3,0)*E1131</f>
        <v>1453500</v>
      </c>
      <c r="L1131">
        <f t="shared" ref="L1131:L1194" ca="1" si="648">ROUND($I1131*S1131,-5)/100</f>
        <v>77000</v>
      </c>
      <c r="M1131">
        <f t="shared" ref="M1131:M1194" ca="1" si="649">ROUND($I1131*T1131,-5)/100</f>
        <v>128000</v>
      </c>
      <c r="N1131">
        <f t="shared" ref="N1131:N1194" ca="1" si="650">ROUND($I1131*U1131,-5)/100</f>
        <v>383000</v>
      </c>
      <c r="O1131">
        <f t="shared" ref="O1131:O1194" ca="1" si="651">ROUND($I1131*V1131,-5)/100</f>
        <v>255000</v>
      </c>
      <c r="P1131">
        <f t="shared" ca="1" si="633"/>
        <v>-1504</v>
      </c>
      <c r="Q1131">
        <f ca="1">IF(P1131&gt;0,1,0)</f>
        <v>0</v>
      </c>
      <c r="R1131">
        <f t="shared" ref="R1131:R1194" ca="1" si="652">RANDBETWEEN(INDIRECT("AF"&amp;$Y1131),INDIRECT("AF"&amp;$Z1131))</f>
        <v>10</v>
      </c>
      <c r="S1131">
        <f t="shared" ref="S1131:S1194" ca="1" si="653">RANDBETWEEN(INDIRECT("AG"&amp;$Y1131),INDIRECT("AG"&amp;$Z1131))</f>
        <v>3</v>
      </c>
      <c r="T1131">
        <f t="shared" ref="T1131:T1194" ca="1" si="654">RANDBETWEEN(INDIRECT("AH"&amp;$Y1131),INDIRECT("AH"&amp;$Z1131))</f>
        <v>5</v>
      </c>
      <c r="U1131">
        <f t="shared" ref="U1131:U1194" ca="1" si="655">RANDBETWEEN(INDIRECT("Ai"&amp;$Y1131),INDIRECT("Ai"&amp;$Z1131))</f>
        <v>15</v>
      </c>
      <c r="V1131">
        <f t="shared" ref="V1131:V1194" ca="1" si="656">RANDBETWEEN(INDIRECT("Aj"&amp;$Y1131),INDIRECT("Aj"&amp;$Z1131))</f>
        <v>10</v>
      </c>
      <c r="X1131">
        <f t="shared" si="619"/>
        <v>1131</v>
      </c>
      <c r="Y1131">
        <f t="shared" si="620"/>
        <v>1102</v>
      </c>
      <c r="Z1131">
        <f t="shared" si="621"/>
        <v>1103</v>
      </c>
      <c r="AA1131">
        <f t="shared" ref="AA1131:AA1194" si="657">Y1131+AB1131-1</f>
        <v>1251</v>
      </c>
      <c r="AB1131">
        <f t="shared" si="626"/>
        <v>150</v>
      </c>
      <c r="AM1131" t="str">
        <f t="shared" si="627"/>
        <v>201902HD</v>
      </c>
      <c r="AN1131">
        <f t="shared" ca="1" si="635"/>
        <v>10.000156862745103</v>
      </c>
      <c r="AO1131">
        <f t="shared" ca="1" si="636"/>
        <v>3.0196078431372548</v>
      </c>
      <c r="AP1131">
        <f t="shared" ca="1" si="628"/>
        <v>5.0196078431372548</v>
      </c>
      <c r="AQ1131">
        <f t="shared" ca="1" si="629"/>
        <v>15.019607843137257</v>
      </c>
      <c r="AR1131">
        <f t="shared" ca="1" si="630"/>
        <v>10</v>
      </c>
      <c r="AS1131">
        <f ca="1">P1131/J1131</f>
        <v>-6.5533883283456704E-4</v>
      </c>
    </row>
    <row r="1132" spans="1:45" x14ac:dyDescent="0.4">
      <c r="A1132">
        <f t="shared" si="625"/>
        <v>201902</v>
      </c>
      <c r="B1132" t="s">
        <v>217</v>
      </c>
      <c r="C1132" t="s">
        <v>75</v>
      </c>
      <c r="D1132" t="str">
        <f t="shared" ca="1" si="634"/>
        <v>I110</v>
      </c>
      <c r="E1132">
        <f t="shared" ca="1" si="645"/>
        <v>77</v>
      </c>
      <c r="F1132">
        <f t="shared" ca="1" si="646"/>
        <v>5</v>
      </c>
      <c r="G1132" t="str">
        <f t="shared" ca="1" si="631"/>
        <v>S11</v>
      </c>
      <c r="H1132" t="str">
        <f t="shared" ca="1" si="632"/>
        <v>S117</v>
      </c>
      <c r="I1132">
        <f ca="1">VLOOKUP(D1132,PRC!$A$2:$B$21,2,0)*E1132</f>
        <v>23100000</v>
      </c>
      <c r="J1132">
        <f t="shared" ca="1" si="647"/>
        <v>21251996</v>
      </c>
      <c r="K1132">
        <f ca="1">VLOOKUP(D1132,PRC!$A$1:$C$21,3,0)*E1132</f>
        <v>10626000</v>
      </c>
      <c r="L1132">
        <f t="shared" ca="1" si="648"/>
        <v>693000</v>
      </c>
      <c r="M1132">
        <f t="shared" ca="1" si="649"/>
        <v>1155000</v>
      </c>
      <c r="N1132">
        <f t="shared" ca="1" si="650"/>
        <v>3234000</v>
      </c>
      <c r="O1132">
        <f t="shared" ca="1" si="651"/>
        <v>1848000</v>
      </c>
      <c r="P1132">
        <f t="shared" ca="1" si="633"/>
        <v>3695996</v>
      </c>
      <c r="Q1132">
        <f ca="1">IF(P1132&gt;0,1,0)</f>
        <v>1</v>
      </c>
      <c r="R1132">
        <f t="shared" ca="1" si="652"/>
        <v>8</v>
      </c>
      <c r="S1132">
        <f t="shared" ca="1" si="653"/>
        <v>3</v>
      </c>
      <c r="T1132">
        <f t="shared" ca="1" si="654"/>
        <v>5</v>
      </c>
      <c r="U1132">
        <f t="shared" ca="1" si="655"/>
        <v>14</v>
      </c>
      <c r="V1132">
        <f t="shared" ca="1" si="656"/>
        <v>8</v>
      </c>
      <c r="X1132">
        <f t="shared" ref="X1132:X1195" si="658">X1131+1</f>
        <v>1132</v>
      </c>
      <c r="Y1132">
        <f t="shared" ref="Y1132:Y1195" si="659">IF(C1132=C1131,Y1131,X1132)</f>
        <v>1102</v>
      </c>
      <c r="Z1132">
        <f t="shared" ref="Z1132:Z1195" si="660">Y1132+1</f>
        <v>1103</v>
      </c>
      <c r="AA1132">
        <f t="shared" si="657"/>
        <v>1251</v>
      </c>
      <c r="AB1132">
        <f t="shared" si="626"/>
        <v>150</v>
      </c>
      <c r="AM1132" t="str">
        <f t="shared" si="627"/>
        <v>201902HD</v>
      </c>
      <c r="AN1132">
        <f t="shared" ca="1" si="635"/>
        <v>8.0000173160173169</v>
      </c>
      <c r="AO1132">
        <f t="shared" ca="1" si="636"/>
        <v>3</v>
      </c>
      <c r="AP1132">
        <f t="shared" ca="1" si="628"/>
        <v>5</v>
      </c>
      <c r="AQ1132">
        <f t="shared" ca="1" si="629"/>
        <v>14.000000000000002</v>
      </c>
      <c r="AR1132">
        <f t="shared" ca="1" si="630"/>
        <v>8</v>
      </c>
      <c r="AS1132">
        <f ca="1">P1132/J1132</f>
        <v>0.17391288799414417</v>
      </c>
    </row>
    <row r="1133" spans="1:45" x14ac:dyDescent="0.4">
      <c r="A1133">
        <f t="shared" si="625"/>
        <v>201902</v>
      </c>
      <c r="B1133" t="s">
        <v>218</v>
      </c>
      <c r="C1133" t="s">
        <v>75</v>
      </c>
      <c r="D1133" t="str">
        <f t="shared" ca="1" si="634"/>
        <v>I117</v>
      </c>
      <c r="E1133">
        <f t="shared" ca="1" si="645"/>
        <v>86</v>
      </c>
      <c r="F1133">
        <f t="shared" ca="1" si="646"/>
        <v>10</v>
      </c>
      <c r="G1133" t="str">
        <f t="shared" ca="1" si="631"/>
        <v>S12</v>
      </c>
      <c r="H1133" t="str">
        <f t="shared" ca="1" si="632"/>
        <v>S120</v>
      </c>
      <c r="I1133">
        <f ca="1">VLOOKUP(D1133,PRC!$A$2:$B$21,2,0)*E1133</f>
        <v>215000000</v>
      </c>
      <c r="J1133">
        <f t="shared" ca="1" si="647"/>
        <v>197799996</v>
      </c>
      <c r="K1133">
        <f ca="1">VLOOKUP(D1133,PRC!$A$1:$C$21,3,0)*E1133</f>
        <v>98900000</v>
      </c>
      <c r="L1133">
        <f t="shared" ca="1" si="648"/>
        <v>8600000</v>
      </c>
      <c r="M1133">
        <f t="shared" ca="1" si="649"/>
        <v>10750000</v>
      </c>
      <c r="N1133">
        <f t="shared" ca="1" si="650"/>
        <v>25800000</v>
      </c>
      <c r="O1133">
        <f t="shared" ca="1" si="651"/>
        <v>12900000</v>
      </c>
      <c r="P1133">
        <f t="shared" ca="1" si="633"/>
        <v>40849996</v>
      </c>
      <c r="Q1133">
        <f ca="1">IF(P1133&gt;0,1,0)</f>
        <v>1</v>
      </c>
      <c r="R1133">
        <f t="shared" ca="1" si="652"/>
        <v>8</v>
      </c>
      <c r="S1133">
        <f t="shared" ca="1" si="653"/>
        <v>4</v>
      </c>
      <c r="T1133">
        <f t="shared" ca="1" si="654"/>
        <v>5</v>
      </c>
      <c r="U1133">
        <f t="shared" ca="1" si="655"/>
        <v>12</v>
      </c>
      <c r="V1133">
        <f t="shared" ca="1" si="656"/>
        <v>6</v>
      </c>
      <c r="X1133">
        <f t="shared" si="658"/>
        <v>1133</v>
      </c>
      <c r="Y1133">
        <f t="shared" si="659"/>
        <v>1102</v>
      </c>
      <c r="Z1133">
        <f t="shared" si="660"/>
        <v>1103</v>
      </c>
      <c r="AA1133">
        <f t="shared" si="657"/>
        <v>1251</v>
      </c>
      <c r="AB1133">
        <f t="shared" si="626"/>
        <v>150</v>
      </c>
      <c r="AM1133" t="str">
        <f t="shared" si="627"/>
        <v>201902HD</v>
      </c>
      <c r="AN1133">
        <f t="shared" ca="1" si="635"/>
        <v>8.0000018604651117</v>
      </c>
      <c r="AO1133">
        <f t="shared" ca="1" si="636"/>
        <v>4</v>
      </c>
      <c r="AP1133">
        <f t="shared" ca="1" si="628"/>
        <v>5</v>
      </c>
      <c r="AQ1133">
        <f t="shared" ca="1" si="629"/>
        <v>12</v>
      </c>
      <c r="AR1133">
        <f t="shared" ca="1" si="630"/>
        <v>6</v>
      </c>
      <c r="AS1133">
        <f ca="1">P1133/J1133</f>
        <v>0.20652172308436245</v>
      </c>
    </row>
    <row r="1134" spans="1:45" x14ac:dyDescent="0.4">
      <c r="A1134">
        <f t="shared" si="625"/>
        <v>201902</v>
      </c>
      <c r="B1134" t="s">
        <v>219</v>
      </c>
      <c r="C1134" t="s">
        <v>75</v>
      </c>
      <c r="D1134" t="str">
        <f t="shared" ca="1" si="634"/>
        <v>I118</v>
      </c>
      <c r="E1134">
        <f t="shared" ca="1" si="645"/>
        <v>78</v>
      </c>
      <c r="F1134">
        <f t="shared" ca="1" si="646"/>
        <v>8</v>
      </c>
      <c r="G1134" t="str">
        <f t="shared" ca="1" si="631"/>
        <v>S10</v>
      </c>
      <c r="H1134" t="str">
        <f t="shared" ca="1" si="632"/>
        <v>S103</v>
      </c>
      <c r="I1134">
        <f ca="1">VLOOKUP(D1134,PRC!$A$2:$B$21,2,0)*E1134</f>
        <v>41340000</v>
      </c>
      <c r="J1134">
        <f t="shared" ca="1" si="647"/>
        <v>38859596</v>
      </c>
      <c r="K1134">
        <f ca="1">VLOOKUP(D1134,PRC!$A$1:$C$21,3,0)*E1134</f>
        <v>17362800</v>
      </c>
      <c r="L1134">
        <f t="shared" ca="1" si="648"/>
        <v>1654000</v>
      </c>
      <c r="M1134">
        <f t="shared" ca="1" si="649"/>
        <v>3721000</v>
      </c>
      <c r="N1134">
        <f t="shared" ca="1" si="650"/>
        <v>4961000</v>
      </c>
      <c r="O1134">
        <f t="shared" ca="1" si="651"/>
        <v>2480000</v>
      </c>
      <c r="P1134">
        <f t="shared" ca="1" si="633"/>
        <v>8680796</v>
      </c>
      <c r="Q1134">
        <f ca="1">IF(P1134&gt;0,1,0)</f>
        <v>1</v>
      </c>
      <c r="R1134">
        <f t="shared" ca="1" si="652"/>
        <v>6</v>
      </c>
      <c r="S1134">
        <f t="shared" ca="1" si="653"/>
        <v>4</v>
      </c>
      <c r="T1134">
        <f t="shared" ca="1" si="654"/>
        <v>9</v>
      </c>
      <c r="U1134">
        <f t="shared" ca="1" si="655"/>
        <v>12</v>
      </c>
      <c r="V1134">
        <f t="shared" ca="1" si="656"/>
        <v>6</v>
      </c>
      <c r="X1134">
        <f t="shared" si="658"/>
        <v>1134</v>
      </c>
      <c r="Y1134">
        <f t="shared" si="659"/>
        <v>1102</v>
      </c>
      <c r="Z1134">
        <f t="shared" si="660"/>
        <v>1103</v>
      </c>
      <c r="AA1134">
        <f t="shared" si="657"/>
        <v>1251</v>
      </c>
      <c r="AB1134">
        <f t="shared" si="626"/>
        <v>150</v>
      </c>
      <c r="AM1134" t="str">
        <f t="shared" si="627"/>
        <v>201902HD</v>
      </c>
      <c r="AN1134">
        <f t="shared" ca="1" si="635"/>
        <v>6.0000096758587311</v>
      </c>
      <c r="AO1134">
        <f t="shared" ca="1" si="636"/>
        <v>4.0009675858732461</v>
      </c>
      <c r="AP1134">
        <f t="shared" ca="1" si="628"/>
        <v>9.0009675858732461</v>
      </c>
      <c r="AQ1134">
        <f t="shared" ca="1" si="629"/>
        <v>12.000483792936622</v>
      </c>
      <c r="AR1134">
        <f t="shared" ca="1" si="630"/>
        <v>5.9990324141267539</v>
      </c>
      <c r="AS1134">
        <f ca="1">P1134/J1134</f>
        <v>0.22338873517882171</v>
      </c>
    </row>
    <row r="1135" spans="1:45" x14ac:dyDescent="0.4">
      <c r="A1135">
        <f t="shared" si="625"/>
        <v>201902</v>
      </c>
      <c r="B1135" t="s">
        <v>220</v>
      </c>
      <c r="C1135" t="s">
        <v>75</v>
      </c>
      <c r="D1135" t="str">
        <f t="shared" ca="1" si="634"/>
        <v>I106</v>
      </c>
      <c r="E1135">
        <f t="shared" ca="1" si="645"/>
        <v>72</v>
      </c>
      <c r="F1135">
        <f t="shared" ca="1" si="646"/>
        <v>5</v>
      </c>
      <c r="G1135" t="str">
        <f t="shared" ca="1" si="631"/>
        <v>S11</v>
      </c>
      <c r="H1135" t="str">
        <f t="shared" ca="1" si="632"/>
        <v>S118</v>
      </c>
      <c r="I1135">
        <f ca="1">VLOOKUP(D1135,PRC!$A$2:$B$21,2,0)*E1135</f>
        <v>1440000</v>
      </c>
      <c r="J1135">
        <f t="shared" ca="1" si="647"/>
        <v>1295996</v>
      </c>
      <c r="K1135">
        <f ca="1">VLOOKUP(D1135,PRC!$A$1:$C$21,3,0)*E1135</f>
        <v>763200</v>
      </c>
      <c r="L1135">
        <f t="shared" ca="1" si="648"/>
        <v>43000</v>
      </c>
      <c r="M1135">
        <f t="shared" ca="1" si="649"/>
        <v>130000</v>
      </c>
      <c r="N1135">
        <f t="shared" ca="1" si="650"/>
        <v>216000</v>
      </c>
      <c r="O1135">
        <f t="shared" ca="1" si="651"/>
        <v>115000</v>
      </c>
      <c r="P1135">
        <f t="shared" ca="1" si="633"/>
        <v>28796</v>
      </c>
      <c r="Q1135">
        <f ca="1">IF(P1135&gt;0,1,0)</f>
        <v>1</v>
      </c>
      <c r="R1135">
        <f t="shared" ca="1" si="652"/>
        <v>10</v>
      </c>
      <c r="S1135">
        <f t="shared" ca="1" si="653"/>
        <v>3</v>
      </c>
      <c r="T1135">
        <f t="shared" ca="1" si="654"/>
        <v>9</v>
      </c>
      <c r="U1135">
        <f t="shared" ca="1" si="655"/>
        <v>15</v>
      </c>
      <c r="V1135">
        <f t="shared" ca="1" si="656"/>
        <v>8</v>
      </c>
      <c r="X1135">
        <f t="shared" si="658"/>
        <v>1135</v>
      </c>
      <c r="Y1135">
        <f t="shared" si="659"/>
        <v>1102</v>
      </c>
      <c r="Z1135">
        <f t="shared" si="660"/>
        <v>1103</v>
      </c>
      <c r="AA1135">
        <f t="shared" si="657"/>
        <v>1251</v>
      </c>
      <c r="AB1135">
        <f t="shared" si="626"/>
        <v>150</v>
      </c>
      <c r="AM1135" t="str">
        <f t="shared" si="627"/>
        <v>201902HD</v>
      </c>
      <c r="AN1135">
        <f t="shared" ca="1" si="635"/>
        <v>10.000277777777777</v>
      </c>
      <c r="AO1135">
        <f t="shared" ca="1" si="636"/>
        <v>2.9861111111111112</v>
      </c>
      <c r="AP1135">
        <f t="shared" ca="1" si="628"/>
        <v>9.0277777777777768</v>
      </c>
      <c r="AQ1135">
        <f t="shared" ca="1" si="629"/>
        <v>15</v>
      </c>
      <c r="AR1135">
        <f t="shared" ca="1" si="630"/>
        <v>7.9861111111111107</v>
      </c>
      <c r="AS1135">
        <f ca="1">P1135/J1135</f>
        <v>2.2219204380260434E-2</v>
      </c>
    </row>
    <row r="1136" spans="1:45" x14ac:dyDescent="0.4">
      <c r="A1136">
        <f t="shared" si="625"/>
        <v>201902</v>
      </c>
      <c r="B1136" t="s">
        <v>221</v>
      </c>
      <c r="C1136" t="s">
        <v>75</v>
      </c>
      <c r="D1136" t="str">
        <f t="shared" ca="1" si="634"/>
        <v>I105</v>
      </c>
      <c r="E1136">
        <f t="shared" ca="1" si="645"/>
        <v>70</v>
      </c>
      <c r="F1136">
        <f t="shared" ca="1" si="646"/>
        <v>9</v>
      </c>
      <c r="G1136" t="str">
        <f t="shared" ca="1" si="631"/>
        <v>S11</v>
      </c>
      <c r="H1136" t="str">
        <f t="shared" ca="1" si="632"/>
        <v>S113</v>
      </c>
      <c r="I1136">
        <f ca="1">VLOOKUP(D1136,PRC!$A$2:$B$21,2,0)*E1136</f>
        <v>7000000</v>
      </c>
      <c r="J1136">
        <f t="shared" ca="1" si="647"/>
        <v>6439996</v>
      </c>
      <c r="K1136">
        <f ca="1">VLOOKUP(D1136,PRC!$A$1:$C$21,3,0)*E1136</f>
        <v>4130000</v>
      </c>
      <c r="L1136">
        <f t="shared" ca="1" si="648"/>
        <v>280000</v>
      </c>
      <c r="M1136">
        <f t="shared" ca="1" si="649"/>
        <v>700000</v>
      </c>
      <c r="N1136">
        <f t="shared" ca="1" si="650"/>
        <v>770000</v>
      </c>
      <c r="O1136">
        <f t="shared" ca="1" si="651"/>
        <v>630000</v>
      </c>
      <c r="P1136">
        <f t="shared" ca="1" si="633"/>
        <v>-70004</v>
      </c>
      <c r="Q1136">
        <f ca="1">IF(P1136&gt;0,1,0)</f>
        <v>0</v>
      </c>
      <c r="R1136">
        <f t="shared" ca="1" si="652"/>
        <v>8</v>
      </c>
      <c r="S1136">
        <f t="shared" ca="1" si="653"/>
        <v>4</v>
      </c>
      <c r="T1136">
        <f t="shared" ca="1" si="654"/>
        <v>10</v>
      </c>
      <c r="U1136">
        <f t="shared" ca="1" si="655"/>
        <v>11</v>
      </c>
      <c r="V1136">
        <f t="shared" ca="1" si="656"/>
        <v>9</v>
      </c>
      <c r="X1136">
        <f t="shared" si="658"/>
        <v>1136</v>
      </c>
      <c r="Y1136">
        <f t="shared" si="659"/>
        <v>1102</v>
      </c>
      <c r="Z1136">
        <f t="shared" si="660"/>
        <v>1103</v>
      </c>
      <c r="AA1136">
        <f t="shared" si="657"/>
        <v>1251</v>
      </c>
      <c r="AB1136">
        <f t="shared" si="626"/>
        <v>150</v>
      </c>
      <c r="AM1136" t="str">
        <f t="shared" si="627"/>
        <v>201902HD</v>
      </c>
      <c r="AN1136">
        <f t="shared" ca="1" si="635"/>
        <v>8.0000571428571412</v>
      </c>
      <c r="AO1136">
        <f t="shared" ca="1" si="636"/>
        <v>4</v>
      </c>
      <c r="AP1136">
        <f t="shared" ca="1" si="628"/>
        <v>10</v>
      </c>
      <c r="AQ1136">
        <f t="shared" ca="1" si="629"/>
        <v>11</v>
      </c>
      <c r="AR1136">
        <f t="shared" ca="1" si="630"/>
        <v>9</v>
      </c>
      <c r="AS1136">
        <f ca="1">P1136/J1136</f>
        <v>-1.0870193087076452E-2</v>
      </c>
    </row>
    <row r="1137" spans="1:45" x14ac:dyDescent="0.4">
      <c r="A1137">
        <f t="shared" si="625"/>
        <v>201902</v>
      </c>
      <c r="B1137" t="s">
        <v>222</v>
      </c>
      <c r="C1137" t="s">
        <v>75</v>
      </c>
      <c r="D1137" t="str">
        <f t="shared" ca="1" si="634"/>
        <v>I119</v>
      </c>
      <c r="E1137">
        <f t="shared" ca="1" si="645"/>
        <v>88</v>
      </c>
      <c r="F1137">
        <f t="shared" ca="1" si="646"/>
        <v>9</v>
      </c>
      <c r="G1137" t="str">
        <f t="shared" ca="1" si="631"/>
        <v>S11</v>
      </c>
      <c r="H1137" t="str">
        <f t="shared" ca="1" si="632"/>
        <v>S116</v>
      </c>
      <c r="I1137">
        <f ca="1">VLOOKUP(D1137,PRC!$A$2:$B$21,2,0)*E1137</f>
        <v>8360000</v>
      </c>
      <c r="J1137">
        <f t="shared" ca="1" si="647"/>
        <v>7523996</v>
      </c>
      <c r="K1137">
        <f ca="1">VLOOKUP(D1137,PRC!$A$1:$C$21,3,0)*E1137</f>
        <v>4012800</v>
      </c>
      <c r="L1137">
        <f t="shared" ca="1" si="648"/>
        <v>418000</v>
      </c>
      <c r="M1137">
        <f t="shared" ca="1" si="649"/>
        <v>836000</v>
      </c>
      <c r="N1137">
        <f t="shared" ca="1" si="650"/>
        <v>1003000</v>
      </c>
      <c r="O1137">
        <f t="shared" ca="1" si="651"/>
        <v>502000</v>
      </c>
      <c r="P1137">
        <f t="shared" ca="1" si="633"/>
        <v>752196</v>
      </c>
      <c r="Q1137">
        <f ca="1">IF(P1137&gt;0,1,0)</f>
        <v>1</v>
      </c>
      <c r="R1137">
        <f t="shared" ca="1" si="652"/>
        <v>10</v>
      </c>
      <c r="S1137">
        <f t="shared" ca="1" si="653"/>
        <v>5</v>
      </c>
      <c r="T1137">
        <f t="shared" ca="1" si="654"/>
        <v>10</v>
      </c>
      <c r="U1137">
        <f t="shared" ca="1" si="655"/>
        <v>12</v>
      </c>
      <c r="V1137">
        <f t="shared" ca="1" si="656"/>
        <v>6</v>
      </c>
      <c r="X1137">
        <f t="shared" si="658"/>
        <v>1137</v>
      </c>
      <c r="Y1137">
        <f t="shared" si="659"/>
        <v>1102</v>
      </c>
      <c r="Z1137">
        <f t="shared" si="660"/>
        <v>1103</v>
      </c>
      <c r="AA1137">
        <f t="shared" si="657"/>
        <v>1251</v>
      </c>
      <c r="AB1137">
        <f t="shared" si="626"/>
        <v>150</v>
      </c>
      <c r="AM1137" t="str">
        <f t="shared" si="627"/>
        <v>201902HD</v>
      </c>
      <c r="AN1137">
        <f t="shared" ca="1" si="635"/>
        <v>10.000047846889949</v>
      </c>
      <c r="AO1137">
        <f t="shared" ca="1" si="636"/>
        <v>5</v>
      </c>
      <c r="AP1137">
        <f t="shared" ca="1" si="628"/>
        <v>10</v>
      </c>
      <c r="AQ1137">
        <f t="shared" ca="1" si="629"/>
        <v>11.997607655502392</v>
      </c>
      <c r="AR1137">
        <f t="shared" ca="1" si="630"/>
        <v>6.0047846889952154</v>
      </c>
      <c r="AS1137">
        <f ca="1">P1137/J1137</f>
        <v>9.9972939911185499E-2</v>
      </c>
    </row>
    <row r="1138" spans="1:45" x14ac:dyDescent="0.4">
      <c r="A1138">
        <f t="shared" si="625"/>
        <v>201902</v>
      </c>
      <c r="B1138" t="s">
        <v>223</v>
      </c>
      <c r="C1138" t="s">
        <v>75</v>
      </c>
      <c r="D1138" t="str">
        <f t="shared" ca="1" si="634"/>
        <v>I103</v>
      </c>
      <c r="E1138">
        <f t="shared" ca="1" si="645"/>
        <v>70</v>
      </c>
      <c r="F1138">
        <f t="shared" ca="1" si="646"/>
        <v>10</v>
      </c>
      <c r="G1138" t="str">
        <f t="shared" ca="1" si="631"/>
        <v>S11</v>
      </c>
      <c r="H1138" t="str">
        <f t="shared" ca="1" si="632"/>
        <v>S111</v>
      </c>
      <c r="I1138">
        <f ca="1">VLOOKUP(D1138,PRC!$A$2:$B$21,2,0)*E1138</f>
        <v>3500000</v>
      </c>
      <c r="J1138">
        <f t="shared" ca="1" si="647"/>
        <v>3184996</v>
      </c>
      <c r="K1138">
        <f ca="1">VLOOKUP(D1138,PRC!$A$1:$C$21,3,0)*E1138</f>
        <v>1995000</v>
      </c>
      <c r="L1138">
        <f t="shared" ca="1" si="648"/>
        <v>175000</v>
      </c>
      <c r="M1138">
        <f t="shared" ca="1" si="649"/>
        <v>210000</v>
      </c>
      <c r="N1138">
        <f t="shared" ca="1" si="650"/>
        <v>525000</v>
      </c>
      <c r="O1138">
        <f t="shared" ca="1" si="651"/>
        <v>175000</v>
      </c>
      <c r="P1138">
        <f t="shared" ca="1" si="633"/>
        <v>104996</v>
      </c>
      <c r="Q1138">
        <f ca="1">IF(P1138&gt;0,1,0)</f>
        <v>1</v>
      </c>
      <c r="R1138">
        <f t="shared" ca="1" si="652"/>
        <v>9</v>
      </c>
      <c r="S1138">
        <f t="shared" ca="1" si="653"/>
        <v>5</v>
      </c>
      <c r="T1138">
        <f t="shared" ca="1" si="654"/>
        <v>6</v>
      </c>
      <c r="U1138">
        <f t="shared" ca="1" si="655"/>
        <v>15</v>
      </c>
      <c r="V1138">
        <f t="shared" ca="1" si="656"/>
        <v>5</v>
      </c>
      <c r="X1138">
        <f t="shared" si="658"/>
        <v>1138</v>
      </c>
      <c r="Y1138">
        <f t="shared" si="659"/>
        <v>1102</v>
      </c>
      <c r="Z1138">
        <f t="shared" si="660"/>
        <v>1103</v>
      </c>
      <c r="AA1138">
        <f t="shared" si="657"/>
        <v>1251</v>
      </c>
      <c r="AB1138">
        <f t="shared" si="626"/>
        <v>150</v>
      </c>
      <c r="AM1138" t="str">
        <f t="shared" si="627"/>
        <v>201902HD</v>
      </c>
      <c r="AN1138">
        <f t="shared" ca="1" si="635"/>
        <v>9.0001142857142895</v>
      </c>
      <c r="AO1138">
        <f t="shared" ca="1" si="636"/>
        <v>5</v>
      </c>
      <c r="AP1138">
        <f t="shared" ca="1" si="628"/>
        <v>6</v>
      </c>
      <c r="AQ1138">
        <f t="shared" ca="1" si="629"/>
        <v>15</v>
      </c>
      <c r="AR1138">
        <f t="shared" ca="1" si="630"/>
        <v>5</v>
      </c>
      <c r="AS1138">
        <f ca="1">P1138/J1138</f>
        <v>3.2965818481404688E-2</v>
      </c>
    </row>
    <row r="1139" spans="1:45" x14ac:dyDescent="0.4">
      <c r="A1139">
        <f t="shared" si="625"/>
        <v>201902</v>
      </c>
      <c r="B1139" t="s">
        <v>224</v>
      </c>
      <c r="C1139" t="s">
        <v>75</v>
      </c>
      <c r="D1139" t="str">
        <f t="shared" ca="1" si="634"/>
        <v>I105</v>
      </c>
      <c r="E1139">
        <f t="shared" ca="1" si="645"/>
        <v>67</v>
      </c>
      <c r="F1139">
        <f t="shared" ca="1" si="646"/>
        <v>9</v>
      </c>
      <c r="G1139" t="str">
        <f t="shared" ca="1" si="631"/>
        <v>S11</v>
      </c>
      <c r="H1139" t="str">
        <f t="shared" ca="1" si="632"/>
        <v>S112</v>
      </c>
      <c r="I1139">
        <f ca="1">VLOOKUP(D1139,PRC!$A$2:$B$21,2,0)*E1139</f>
        <v>6700000</v>
      </c>
      <c r="J1139">
        <f t="shared" ca="1" si="647"/>
        <v>6364996</v>
      </c>
      <c r="K1139">
        <f ca="1">VLOOKUP(D1139,PRC!$A$1:$C$21,3,0)*E1139</f>
        <v>3953000</v>
      </c>
      <c r="L1139">
        <f t="shared" ca="1" si="648"/>
        <v>335000</v>
      </c>
      <c r="M1139">
        <f t="shared" ca="1" si="649"/>
        <v>536000</v>
      </c>
      <c r="N1139">
        <f t="shared" ca="1" si="650"/>
        <v>670000</v>
      </c>
      <c r="O1139">
        <f t="shared" ca="1" si="651"/>
        <v>402000</v>
      </c>
      <c r="P1139">
        <f t="shared" ca="1" si="633"/>
        <v>468996</v>
      </c>
      <c r="Q1139">
        <f ca="1">IF(P1139&gt;0,1,0)</f>
        <v>1</v>
      </c>
      <c r="R1139">
        <f t="shared" ca="1" si="652"/>
        <v>5</v>
      </c>
      <c r="S1139">
        <f t="shared" ca="1" si="653"/>
        <v>5</v>
      </c>
      <c r="T1139">
        <f t="shared" ca="1" si="654"/>
        <v>8</v>
      </c>
      <c r="U1139">
        <f t="shared" ca="1" si="655"/>
        <v>10</v>
      </c>
      <c r="V1139">
        <f t="shared" ca="1" si="656"/>
        <v>6</v>
      </c>
      <c r="X1139">
        <f t="shared" si="658"/>
        <v>1139</v>
      </c>
      <c r="Y1139">
        <f t="shared" si="659"/>
        <v>1102</v>
      </c>
      <c r="Z1139">
        <f t="shared" si="660"/>
        <v>1103</v>
      </c>
      <c r="AA1139">
        <f t="shared" si="657"/>
        <v>1251</v>
      </c>
      <c r="AB1139">
        <f t="shared" si="626"/>
        <v>150</v>
      </c>
      <c r="AM1139" t="str">
        <f t="shared" si="627"/>
        <v>201902HD</v>
      </c>
      <c r="AN1139">
        <f t="shared" ca="1" si="635"/>
        <v>5.0000597014925319</v>
      </c>
      <c r="AO1139">
        <f t="shared" ca="1" si="636"/>
        <v>5</v>
      </c>
      <c r="AP1139">
        <f t="shared" ca="1" si="628"/>
        <v>8</v>
      </c>
      <c r="AQ1139">
        <f t="shared" ca="1" si="629"/>
        <v>10</v>
      </c>
      <c r="AR1139">
        <f t="shared" ca="1" si="630"/>
        <v>6</v>
      </c>
      <c r="AS1139">
        <f ca="1">P1139/J1139</f>
        <v>7.36836283950532E-2</v>
      </c>
    </row>
    <row r="1140" spans="1:45" x14ac:dyDescent="0.4">
      <c r="A1140">
        <f t="shared" si="625"/>
        <v>201902</v>
      </c>
      <c r="B1140" t="s">
        <v>225</v>
      </c>
      <c r="C1140" t="s">
        <v>75</v>
      </c>
      <c r="D1140" t="str">
        <f t="shared" ca="1" si="634"/>
        <v>I119</v>
      </c>
      <c r="E1140">
        <f t="shared" ca="1" si="645"/>
        <v>85</v>
      </c>
      <c r="F1140">
        <f t="shared" ca="1" si="646"/>
        <v>10</v>
      </c>
      <c r="G1140" t="str">
        <f t="shared" ca="1" si="631"/>
        <v>S10</v>
      </c>
      <c r="H1140" t="str">
        <f t="shared" ca="1" si="632"/>
        <v>S104</v>
      </c>
      <c r="I1140">
        <f ca="1">VLOOKUP(D1140,PRC!$A$2:$B$21,2,0)*E1140</f>
        <v>8075000</v>
      </c>
      <c r="J1140">
        <f t="shared" ca="1" si="647"/>
        <v>7267496</v>
      </c>
      <c r="K1140">
        <f ca="1">VLOOKUP(D1140,PRC!$A$1:$C$21,3,0)*E1140</f>
        <v>3876000</v>
      </c>
      <c r="L1140">
        <f t="shared" ca="1" si="648"/>
        <v>242000</v>
      </c>
      <c r="M1140">
        <f t="shared" ca="1" si="649"/>
        <v>565000</v>
      </c>
      <c r="N1140">
        <f t="shared" ca="1" si="650"/>
        <v>969000</v>
      </c>
      <c r="O1140">
        <f t="shared" ca="1" si="651"/>
        <v>485000</v>
      </c>
      <c r="P1140">
        <f t="shared" ca="1" si="633"/>
        <v>1130496</v>
      </c>
      <c r="Q1140">
        <f ca="1">IF(P1140&gt;0,1,0)</f>
        <v>1</v>
      </c>
      <c r="R1140">
        <f t="shared" ca="1" si="652"/>
        <v>10</v>
      </c>
      <c r="S1140">
        <f t="shared" ca="1" si="653"/>
        <v>3</v>
      </c>
      <c r="T1140">
        <f t="shared" ca="1" si="654"/>
        <v>7</v>
      </c>
      <c r="U1140">
        <f t="shared" ca="1" si="655"/>
        <v>12</v>
      </c>
      <c r="V1140">
        <f t="shared" ca="1" si="656"/>
        <v>6</v>
      </c>
      <c r="X1140">
        <f t="shared" si="658"/>
        <v>1140</v>
      </c>
      <c r="Y1140">
        <f t="shared" si="659"/>
        <v>1102</v>
      </c>
      <c r="Z1140">
        <f t="shared" si="660"/>
        <v>1103</v>
      </c>
      <c r="AA1140">
        <f t="shared" si="657"/>
        <v>1251</v>
      </c>
      <c r="AB1140">
        <f t="shared" si="626"/>
        <v>150</v>
      </c>
      <c r="AM1140" t="str">
        <f t="shared" si="627"/>
        <v>201902HD</v>
      </c>
      <c r="AN1140">
        <f t="shared" ca="1" si="635"/>
        <v>10.000049535603717</v>
      </c>
      <c r="AO1140">
        <f t="shared" ca="1" si="636"/>
        <v>2.9969040247678018</v>
      </c>
      <c r="AP1140">
        <f t="shared" ca="1" si="628"/>
        <v>6.9969040247678009</v>
      </c>
      <c r="AQ1140">
        <f t="shared" ca="1" si="629"/>
        <v>12</v>
      </c>
      <c r="AR1140">
        <f t="shared" ca="1" si="630"/>
        <v>6.0061919504643964</v>
      </c>
      <c r="AS1140">
        <f ca="1">P1140/J1140</f>
        <v>0.15555509077679575</v>
      </c>
    </row>
    <row r="1141" spans="1:45" x14ac:dyDescent="0.4">
      <c r="A1141">
        <f t="shared" si="625"/>
        <v>201902</v>
      </c>
      <c r="B1141" t="s">
        <v>226</v>
      </c>
      <c r="C1141" t="s">
        <v>75</v>
      </c>
      <c r="D1141" t="str">
        <f t="shared" ca="1" si="634"/>
        <v>I112</v>
      </c>
      <c r="E1141">
        <f t="shared" ca="1" si="645"/>
        <v>86</v>
      </c>
      <c r="F1141">
        <f t="shared" ca="1" si="646"/>
        <v>7</v>
      </c>
      <c r="G1141" t="str">
        <f t="shared" ca="1" si="631"/>
        <v>S10</v>
      </c>
      <c r="H1141" t="str">
        <f t="shared" ca="1" si="632"/>
        <v>S109</v>
      </c>
      <c r="I1141">
        <f ca="1">VLOOKUP(D1141,PRC!$A$2:$B$21,2,0)*E1141</f>
        <v>5590000</v>
      </c>
      <c r="J1141">
        <f t="shared" ca="1" si="647"/>
        <v>5030996</v>
      </c>
      <c r="K1141">
        <f ca="1">VLOOKUP(D1141,PRC!$A$1:$C$21,3,0)*E1141</f>
        <v>2795000</v>
      </c>
      <c r="L1141">
        <f t="shared" ca="1" si="648"/>
        <v>224000</v>
      </c>
      <c r="M1141">
        <f t="shared" ca="1" si="649"/>
        <v>447000</v>
      </c>
      <c r="N1141">
        <f t="shared" ca="1" si="650"/>
        <v>615000</v>
      </c>
      <c r="O1141">
        <f t="shared" ca="1" si="651"/>
        <v>447000</v>
      </c>
      <c r="P1141">
        <f t="shared" ca="1" si="633"/>
        <v>502996</v>
      </c>
      <c r="Q1141">
        <f ca="1">IF(P1141&gt;0,1,0)</f>
        <v>1</v>
      </c>
      <c r="R1141">
        <f t="shared" ca="1" si="652"/>
        <v>10</v>
      </c>
      <c r="S1141">
        <f t="shared" ca="1" si="653"/>
        <v>4</v>
      </c>
      <c r="T1141">
        <f t="shared" ca="1" si="654"/>
        <v>8</v>
      </c>
      <c r="U1141">
        <f t="shared" ca="1" si="655"/>
        <v>11</v>
      </c>
      <c r="V1141">
        <f t="shared" ca="1" si="656"/>
        <v>8</v>
      </c>
      <c r="X1141">
        <f t="shared" si="658"/>
        <v>1141</v>
      </c>
      <c r="Y1141">
        <f t="shared" si="659"/>
        <v>1102</v>
      </c>
      <c r="Z1141">
        <f t="shared" si="660"/>
        <v>1103</v>
      </c>
      <c r="AA1141">
        <f t="shared" si="657"/>
        <v>1251</v>
      </c>
      <c r="AB1141">
        <f t="shared" si="626"/>
        <v>150</v>
      </c>
      <c r="AM1141" t="str">
        <f t="shared" si="627"/>
        <v>201902HD</v>
      </c>
      <c r="AN1141">
        <f t="shared" ca="1" si="635"/>
        <v>10.000071556350631</v>
      </c>
      <c r="AO1141">
        <f t="shared" ca="1" si="636"/>
        <v>4.0071556350626123</v>
      </c>
      <c r="AP1141">
        <f t="shared" ca="1" si="628"/>
        <v>7.9964221824686943</v>
      </c>
      <c r="AQ1141">
        <f t="shared" ca="1" si="629"/>
        <v>11.001788908765652</v>
      </c>
      <c r="AR1141">
        <f t="shared" ca="1" si="630"/>
        <v>7.9964221824686943</v>
      </c>
      <c r="AS1141">
        <f ca="1">P1141/J1141</f>
        <v>9.9979407656058561E-2</v>
      </c>
    </row>
    <row r="1142" spans="1:45" x14ac:dyDescent="0.4">
      <c r="A1142">
        <f t="shared" si="625"/>
        <v>201902</v>
      </c>
      <c r="B1142" t="s">
        <v>227</v>
      </c>
      <c r="C1142" t="s">
        <v>75</v>
      </c>
      <c r="D1142" t="str">
        <f t="shared" ca="1" si="634"/>
        <v>I106</v>
      </c>
      <c r="E1142">
        <f t="shared" ca="1" si="645"/>
        <v>89</v>
      </c>
      <c r="F1142">
        <f t="shared" ca="1" si="646"/>
        <v>8</v>
      </c>
      <c r="G1142" t="str">
        <f t="shared" ca="1" si="631"/>
        <v>S10</v>
      </c>
      <c r="H1142" t="str">
        <f t="shared" ca="1" si="632"/>
        <v>S103</v>
      </c>
      <c r="I1142">
        <f ca="1">VLOOKUP(D1142,PRC!$A$2:$B$21,2,0)*E1142</f>
        <v>1780000</v>
      </c>
      <c r="J1142">
        <f t="shared" ca="1" si="647"/>
        <v>1690996</v>
      </c>
      <c r="K1142">
        <f ca="1">VLOOKUP(D1142,PRC!$A$1:$C$21,3,0)*E1142</f>
        <v>943400</v>
      </c>
      <c r="L1142">
        <f t="shared" ca="1" si="648"/>
        <v>53000</v>
      </c>
      <c r="M1142">
        <f t="shared" ca="1" si="649"/>
        <v>178000</v>
      </c>
      <c r="N1142">
        <f t="shared" ca="1" si="650"/>
        <v>267000</v>
      </c>
      <c r="O1142">
        <f t="shared" ca="1" si="651"/>
        <v>89000</v>
      </c>
      <c r="P1142">
        <f t="shared" ca="1" si="633"/>
        <v>160596</v>
      </c>
      <c r="Q1142">
        <f ca="1">IF(P1142&gt;0,1,0)</f>
        <v>1</v>
      </c>
      <c r="R1142">
        <f t="shared" ca="1" si="652"/>
        <v>5</v>
      </c>
      <c r="S1142">
        <f t="shared" ca="1" si="653"/>
        <v>3</v>
      </c>
      <c r="T1142">
        <f t="shared" ca="1" si="654"/>
        <v>10</v>
      </c>
      <c r="U1142">
        <f t="shared" ca="1" si="655"/>
        <v>15</v>
      </c>
      <c r="V1142">
        <f t="shared" ca="1" si="656"/>
        <v>5</v>
      </c>
      <c r="X1142">
        <f t="shared" si="658"/>
        <v>1142</v>
      </c>
      <c r="Y1142">
        <f t="shared" si="659"/>
        <v>1102</v>
      </c>
      <c r="Z1142">
        <f t="shared" si="660"/>
        <v>1103</v>
      </c>
      <c r="AA1142">
        <f t="shared" si="657"/>
        <v>1251</v>
      </c>
      <c r="AB1142">
        <f t="shared" si="626"/>
        <v>150</v>
      </c>
      <c r="AM1142" t="str">
        <f t="shared" si="627"/>
        <v>201902HD</v>
      </c>
      <c r="AN1142">
        <f t="shared" ca="1" si="635"/>
        <v>5.0002247191011211</v>
      </c>
      <c r="AO1142">
        <f t="shared" ca="1" si="636"/>
        <v>2.9775280898876404</v>
      </c>
      <c r="AP1142">
        <f t="shared" ca="1" si="628"/>
        <v>10</v>
      </c>
      <c r="AQ1142">
        <f t="shared" ca="1" si="629"/>
        <v>15</v>
      </c>
      <c r="AR1142">
        <f t="shared" ca="1" si="630"/>
        <v>5</v>
      </c>
      <c r="AS1142">
        <f ca="1">P1142/J1142</f>
        <v>9.4971247714364784E-2</v>
      </c>
    </row>
    <row r="1143" spans="1:45" x14ac:dyDescent="0.4">
      <c r="A1143">
        <f t="shared" si="625"/>
        <v>201902</v>
      </c>
      <c r="B1143" t="s">
        <v>228</v>
      </c>
      <c r="C1143" t="s">
        <v>75</v>
      </c>
      <c r="D1143" t="str">
        <f t="shared" ca="1" si="634"/>
        <v>I114</v>
      </c>
      <c r="E1143">
        <f t="shared" ca="1" si="645"/>
        <v>72</v>
      </c>
      <c r="F1143">
        <f t="shared" ca="1" si="646"/>
        <v>7</v>
      </c>
      <c r="G1143" t="str">
        <f t="shared" ca="1" si="631"/>
        <v>S10</v>
      </c>
      <c r="H1143" t="str">
        <f t="shared" ca="1" si="632"/>
        <v>S107</v>
      </c>
      <c r="I1143">
        <f ca="1">VLOOKUP(D1143,PRC!$A$2:$B$21,2,0)*E1143</f>
        <v>17280000</v>
      </c>
      <c r="J1143">
        <f t="shared" ca="1" si="647"/>
        <v>15897596</v>
      </c>
      <c r="K1143">
        <f ca="1">VLOOKUP(D1143,PRC!$A$1:$C$21,3,0)*E1143</f>
        <v>10022400</v>
      </c>
      <c r="L1143">
        <f t="shared" ca="1" si="648"/>
        <v>691000</v>
      </c>
      <c r="M1143">
        <f t="shared" ca="1" si="649"/>
        <v>864000</v>
      </c>
      <c r="N1143">
        <f t="shared" ca="1" si="650"/>
        <v>2592000</v>
      </c>
      <c r="O1143">
        <f t="shared" ca="1" si="651"/>
        <v>1210000</v>
      </c>
      <c r="P1143">
        <f t="shared" ca="1" si="633"/>
        <v>518196</v>
      </c>
      <c r="Q1143">
        <f ca="1">IF(P1143&gt;0,1,0)</f>
        <v>1</v>
      </c>
      <c r="R1143">
        <f t="shared" ca="1" si="652"/>
        <v>8</v>
      </c>
      <c r="S1143">
        <f t="shared" ca="1" si="653"/>
        <v>4</v>
      </c>
      <c r="T1143">
        <f t="shared" ca="1" si="654"/>
        <v>5</v>
      </c>
      <c r="U1143">
        <f t="shared" ca="1" si="655"/>
        <v>15</v>
      </c>
      <c r="V1143">
        <f t="shared" ca="1" si="656"/>
        <v>7</v>
      </c>
      <c r="X1143">
        <f t="shared" si="658"/>
        <v>1143</v>
      </c>
      <c r="Y1143">
        <f t="shared" si="659"/>
        <v>1102</v>
      </c>
      <c r="Z1143">
        <f t="shared" si="660"/>
        <v>1103</v>
      </c>
      <c r="AA1143">
        <f t="shared" si="657"/>
        <v>1251</v>
      </c>
      <c r="AB1143">
        <f t="shared" si="626"/>
        <v>150</v>
      </c>
      <c r="AM1143" t="str">
        <f t="shared" si="627"/>
        <v>201902HD</v>
      </c>
      <c r="AN1143">
        <f t="shared" ca="1" si="635"/>
        <v>8.0000231481481503</v>
      </c>
      <c r="AO1143">
        <f t="shared" ca="1" si="636"/>
        <v>3.9988425925925926</v>
      </c>
      <c r="AP1143">
        <f t="shared" ca="1" si="628"/>
        <v>5</v>
      </c>
      <c r="AQ1143">
        <f t="shared" ca="1" si="629"/>
        <v>15</v>
      </c>
      <c r="AR1143">
        <f t="shared" ca="1" si="630"/>
        <v>7.0023148148148158</v>
      </c>
      <c r="AS1143">
        <f ca="1">P1143/J1143</f>
        <v>3.2595871728027304E-2</v>
      </c>
    </row>
    <row r="1144" spans="1:45" x14ac:dyDescent="0.4">
      <c r="A1144">
        <f t="shared" si="625"/>
        <v>201902</v>
      </c>
      <c r="B1144" t="s">
        <v>229</v>
      </c>
      <c r="C1144" t="s">
        <v>75</v>
      </c>
      <c r="D1144" t="str">
        <f t="shared" ca="1" si="634"/>
        <v>I109</v>
      </c>
      <c r="E1144">
        <f t="shared" ca="1" si="645"/>
        <v>55</v>
      </c>
      <c r="F1144">
        <f t="shared" ca="1" si="646"/>
        <v>9</v>
      </c>
      <c r="G1144" t="str">
        <f t="shared" ca="1" si="631"/>
        <v>S11</v>
      </c>
      <c r="H1144" t="str">
        <f t="shared" ca="1" si="632"/>
        <v>S115</v>
      </c>
      <c r="I1144">
        <f ca="1">VLOOKUP(D1144,PRC!$A$2:$B$21,2,0)*E1144</f>
        <v>27500000</v>
      </c>
      <c r="J1144">
        <f t="shared" ca="1" si="647"/>
        <v>25024996</v>
      </c>
      <c r="K1144">
        <f ca="1">VLOOKUP(D1144,PRC!$A$1:$C$21,3,0)*E1144</f>
        <v>11000000</v>
      </c>
      <c r="L1144">
        <f t="shared" ca="1" si="648"/>
        <v>1375000</v>
      </c>
      <c r="M1144">
        <f t="shared" ca="1" si="649"/>
        <v>2475000</v>
      </c>
      <c r="N1144">
        <f t="shared" ca="1" si="650"/>
        <v>3025000</v>
      </c>
      <c r="O1144">
        <f t="shared" ca="1" si="651"/>
        <v>1650000</v>
      </c>
      <c r="P1144">
        <f t="shared" ca="1" si="633"/>
        <v>5499996</v>
      </c>
      <c r="Q1144">
        <f ca="1">IF(P1144&gt;0,1,0)</f>
        <v>1</v>
      </c>
      <c r="R1144">
        <f t="shared" ca="1" si="652"/>
        <v>9</v>
      </c>
      <c r="S1144">
        <f t="shared" ca="1" si="653"/>
        <v>5</v>
      </c>
      <c r="T1144">
        <f t="shared" ca="1" si="654"/>
        <v>9</v>
      </c>
      <c r="U1144">
        <f t="shared" ca="1" si="655"/>
        <v>11</v>
      </c>
      <c r="V1144">
        <f t="shared" ca="1" si="656"/>
        <v>6</v>
      </c>
      <c r="X1144">
        <f t="shared" si="658"/>
        <v>1144</v>
      </c>
      <c r="Y1144">
        <f t="shared" si="659"/>
        <v>1102</v>
      </c>
      <c r="Z1144">
        <f t="shared" si="660"/>
        <v>1103</v>
      </c>
      <c r="AA1144">
        <f t="shared" si="657"/>
        <v>1251</v>
      </c>
      <c r="AB1144">
        <f t="shared" si="626"/>
        <v>150</v>
      </c>
      <c r="AM1144" t="str">
        <f t="shared" si="627"/>
        <v>201902HD</v>
      </c>
      <c r="AN1144">
        <f t="shared" ca="1" si="635"/>
        <v>9.0000145454545493</v>
      </c>
      <c r="AO1144">
        <f t="shared" ca="1" si="636"/>
        <v>5</v>
      </c>
      <c r="AP1144">
        <f t="shared" ca="1" si="628"/>
        <v>9</v>
      </c>
      <c r="AQ1144">
        <f t="shared" ca="1" si="629"/>
        <v>11</v>
      </c>
      <c r="AR1144">
        <f t="shared" ca="1" si="630"/>
        <v>6</v>
      </c>
      <c r="AS1144">
        <f ca="1">P1144/J1144</f>
        <v>0.21978009506974547</v>
      </c>
    </row>
    <row r="1145" spans="1:45" x14ac:dyDescent="0.4">
      <c r="A1145">
        <f t="shared" si="625"/>
        <v>201902</v>
      </c>
      <c r="B1145" t="s">
        <v>230</v>
      </c>
      <c r="C1145" t="s">
        <v>75</v>
      </c>
      <c r="D1145" t="str">
        <f t="shared" ca="1" si="634"/>
        <v>I113</v>
      </c>
      <c r="E1145">
        <f t="shared" ca="1" si="645"/>
        <v>60</v>
      </c>
      <c r="F1145">
        <f t="shared" ca="1" si="646"/>
        <v>5</v>
      </c>
      <c r="G1145" t="str">
        <f t="shared" ca="1" si="631"/>
        <v>S12</v>
      </c>
      <c r="H1145" t="str">
        <f t="shared" ca="1" si="632"/>
        <v>S120</v>
      </c>
      <c r="I1145">
        <f ca="1">VLOOKUP(D1145,PRC!$A$2:$B$21,2,0)*E1145</f>
        <v>40200000</v>
      </c>
      <c r="J1145">
        <f t="shared" ca="1" si="647"/>
        <v>38189996</v>
      </c>
      <c r="K1145">
        <f ca="1">VLOOKUP(D1145,PRC!$A$1:$C$21,3,0)*E1145</f>
        <v>18090000</v>
      </c>
      <c r="L1145">
        <f t="shared" ca="1" si="648"/>
        <v>2010000</v>
      </c>
      <c r="M1145">
        <f t="shared" ca="1" si="649"/>
        <v>4020000</v>
      </c>
      <c r="N1145">
        <f t="shared" ca="1" si="650"/>
        <v>4422000</v>
      </c>
      <c r="O1145">
        <f t="shared" ca="1" si="651"/>
        <v>3618000</v>
      </c>
      <c r="P1145">
        <f t="shared" ca="1" si="633"/>
        <v>6029996</v>
      </c>
      <c r="Q1145">
        <f ca="1">IF(P1145&gt;0,1,0)</f>
        <v>1</v>
      </c>
      <c r="R1145">
        <f t="shared" ca="1" si="652"/>
        <v>5</v>
      </c>
      <c r="S1145">
        <f t="shared" ca="1" si="653"/>
        <v>5</v>
      </c>
      <c r="T1145">
        <f t="shared" ca="1" si="654"/>
        <v>10</v>
      </c>
      <c r="U1145">
        <f t="shared" ca="1" si="655"/>
        <v>11</v>
      </c>
      <c r="V1145">
        <f t="shared" ca="1" si="656"/>
        <v>9</v>
      </c>
      <c r="X1145">
        <f t="shared" si="658"/>
        <v>1145</v>
      </c>
      <c r="Y1145">
        <f t="shared" si="659"/>
        <v>1102</v>
      </c>
      <c r="Z1145">
        <f t="shared" si="660"/>
        <v>1103</v>
      </c>
      <c r="AA1145">
        <f t="shared" si="657"/>
        <v>1251</v>
      </c>
      <c r="AB1145">
        <f t="shared" si="626"/>
        <v>150</v>
      </c>
      <c r="AM1145" t="str">
        <f t="shared" si="627"/>
        <v>201902HD</v>
      </c>
      <c r="AN1145">
        <f t="shared" ca="1" si="635"/>
        <v>5.0000099502487512</v>
      </c>
      <c r="AO1145">
        <f t="shared" ca="1" si="636"/>
        <v>5</v>
      </c>
      <c r="AP1145">
        <f t="shared" ca="1" si="628"/>
        <v>10</v>
      </c>
      <c r="AQ1145">
        <f t="shared" ca="1" si="629"/>
        <v>11</v>
      </c>
      <c r="AR1145">
        <f t="shared" ca="1" si="630"/>
        <v>9</v>
      </c>
      <c r="AS1145">
        <f ca="1">P1145/J1145</f>
        <v>0.157894648640445</v>
      </c>
    </row>
    <row r="1146" spans="1:45" x14ac:dyDescent="0.4">
      <c r="A1146">
        <f t="shared" si="625"/>
        <v>201902</v>
      </c>
      <c r="B1146" t="s">
        <v>231</v>
      </c>
      <c r="C1146" t="s">
        <v>75</v>
      </c>
      <c r="D1146" t="str">
        <f t="shared" ca="1" si="634"/>
        <v>I104</v>
      </c>
      <c r="E1146">
        <f t="shared" ca="1" si="645"/>
        <v>55</v>
      </c>
      <c r="F1146">
        <f t="shared" ca="1" si="646"/>
        <v>10</v>
      </c>
      <c r="G1146" t="str">
        <f t="shared" ca="1" si="631"/>
        <v>S11</v>
      </c>
      <c r="H1146" t="str">
        <f t="shared" ca="1" si="632"/>
        <v>S118</v>
      </c>
      <c r="I1146">
        <f ca="1">VLOOKUP(D1146,PRC!$A$2:$B$21,2,0)*E1146</f>
        <v>3850000</v>
      </c>
      <c r="J1146">
        <f t="shared" ca="1" si="647"/>
        <v>3503496</v>
      </c>
      <c r="K1146">
        <f ca="1">VLOOKUP(D1146,PRC!$A$1:$C$21,3,0)*E1146</f>
        <v>1617000</v>
      </c>
      <c r="L1146">
        <f t="shared" ca="1" si="648"/>
        <v>116000</v>
      </c>
      <c r="M1146">
        <f t="shared" ca="1" si="649"/>
        <v>385000</v>
      </c>
      <c r="N1146">
        <f t="shared" ca="1" si="650"/>
        <v>462000</v>
      </c>
      <c r="O1146">
        <f t="shared" ca="1" si="651"/>
        <v>270000</v>
      </c>
      <c r="P1146">
        <f t="shared" ca="1" si="633"/>
        <v>653496</v>
      </c>
      <c r="Q1146">
        <f ca="1">IF(P1146&gt;0,1,0)</f>
        <v>1</v>
      </c>
      <c r="R1146">
        <f t="shared" ca="1" si="652"/>
        <v>9</v>
      </c>
      <c r="S1146">
        <f t="shared" ca="1" si="653"/>
        <v>3</v>
      </c>
      <c r="T1146">
        <f t="shared" ca="1" si="654"/>
        <v>10</v>
      </c>
      <c r="U1146">
        <f t="shared" ca="1" si="655"/>
        <v>12</v>
      </c>
      <c r="V1146">
        <f t="shared" ca="1" si="656"/>
        <v>7</v>
      </c>
      <c r="X1146">
        <f t="shared" si="658"/>
        <v>1146</v>
      </c>
      <c r="Y1146">
        <f t="shared" si="659"/>
        <v>1102</v>
      </c>
      <c r="Z1146">
        <f t="shared" si="660"/>
        <v>1103</v>
      </c>
      <c r="AA1146">
        <f t="shared" si="657"/>
        <v>1251</v>
      </c>
      <c r="AB1146">
        <f t="shared" si="626"/>
        <v>150</v>
      </c>
      <c r="AM1146" t="str">
        <f t="shared" si="627"/>
        <v>201902HD</v>
      </c>
      <c r="AN1146">
        <f t="shared" ca="1" si="635"/>
        <v>9.0001038961038944</v>
      </c>
      <c r="AO1146">
        <f t="shared" ca="1" si="636"/>
        <v>3.0129870129870131</v>
      </c>
      <c r="AP1146">
        <f t="shared" ca="1" si="628"/>
        <v>10</v>
      </c>
      <c r="AQ1146">
        <f t="shared" ca="1" si="629"/>
        <v>12</v>
      </c>
      <c r="AR1146">
        <f t="shared" ca="1" si="630"/>
        <v>7.0129870129870122</v>
      </c>
      <c r="AS1146">
        <f ca="1">P1146/J1146</f>
        <v>0.18652682920146049</v>
      </c>
    </row>
    <row r="1147" spans="1:45" x14ac:dyDescent="0.4">
      <c r="A1147">
        <f t="shared" si="625"/>
        <v>201902</v>
      </c>
      <c r="B1147" t="s">
        <v>232</v>
      </c>
      <c r="C1147" t="s">
        <v>75</v>
      </c>
      <c r="D1147" t="str">
        <f t="shared" ca="1" si="634"/>
        <v>I120</v>
      </c>
      <c r="E1147">
        <f t="shared" ca="1" si="645"/>
        <v>71</v>
      </c>
      <c r="F1147">
        <f t="shared" ca="1" si="646"/>
        <v>9</v>
      </c>
      <c r="G1147" t="str">
        <f t="shared" ca="1" si="631"/>
        <v>S10</v>
      </c>
      <c r="H1147" t="str">
        <f t="shared" ca="1" si="632"/>
        <v>S108</v>
      </c>
      <c r="I1147">
        <f ca="1">VLOOKUP(D1147,PRC!$A$2:$B$21,2,0)*E1147</f>
        <v>305300000</v>
      </c>
      <c r="J1147">
        <f t="shared" ca="1" si="647"/>
        <v>280875996</v>
      </c>
      <c r="K1147">
        <f ca="1">VLOOKUP(D1147,PRC!$A$1:$C$21,3,0)*E1147</f>
        <v>137385000</v>
      </c>
      <c r="L1147">
        <f t="shared" ca="1" si="648"/>
        <v>15265000</v>
      </c>
      <c r="M1147">
        <f t="shared" ca="1" si="649"/>
        <v>27477000</v>
      </c>
      <c r="N1147">
        <f t="shared" ca="1" si="650"/>
        <v>33583000</v>
      </c>
      <c r="O1147">
        <f t="shared" ca="1" si="651"/>
        <v>21371000</v>
      </c>
      <c r="P1147">
        <f t="shared" ca="1" si="633"/>
        <v>45794996</v>
      </c>
      <c r="Q1147">
        <f ca="1">IF(P1147&gt;0,1,0)</f>
        <v>1</v>
      </c>
      <c r="R1147">
        <f t="shared" ca="1" si="652"/>
        <v>8</v>
      </c>
      <c r="S1147">
        <f t="shared" ca="1" si="653"/>
        <v>5</v>
      </c>
      <c r="T1147">
        <f t="shared" ca="1" si="654"/>
        <v>9</v>
      </c>
      <c r="U1147">
        <f t="shared" ca="1" si="655"/>
        <v>11</v>
      </c>
      <c r="V1147">
        <f t="shared" ca="1" si="656"/>
        <v>7</v>
      </c>
      <c r="X1147">
        <f t="shared" si="658"/>
        <v>1147</v>
      </c>
      <c r="Y1147">
        <f t="shared" si="659"/>
        <v>1102</v>
      </c>
      <c r="Z1147">
        <f t="shared" si="660"/>
        <v>1103</v>
      </c>
      <c r="AA1147">
        <f t="shared" si="657"/>
        <v>1251</v>
      </c>
      <c r="AB1147">
        <f t="shared" si="626"/>
        <v>150</v>
      </c>
      <c r="AM1147" t="str">
        <f t="shared" si="627"/>
        <v>201902HD</v>
      </c>
      <c r="AN1147">
        <f t="shared" ca="1" si="635"/>
        <v>8.0000013101867005</v>
      </c>
      <c r="AO1147">
        <f t="shared" ca="1" si="636"/>
        <v>5</v>
      </c>
      <c r="AP1147">
        <f t="shared" ca="1" si="628"/>
        <v>9</v>
      </c>
      <c r="AQ1147">
        <f t="shared" ca="1" si="629"/>
        <v>11</v>
      </c>
      <c r="AR1147">
        <f t="shared" ca="1" si="630"/>
        <v>7.0000000000000009</v>
      </c>
      <c r="AS1147">
        <f ca="1">P1147/J1147</f>
        <v>0.16304346634163783</v>
      </c>
    </row>
    <row r="1148" spans="1:45" x14ac:dyDescent="0.4">
      <c r="A1148">
        <f t="shared" si="625"/>
        <v>201902</v>
      </c>
      <c r="B1148" t="s">
        <v>233</v>
      </c>
      <c r="C1148" t="s">
        <v>75</v>
      </c>
      <c r="D1148" t="str">
        <f t="shared" ca="1" si="634"/>
        <v>I117</v>
      </c>
      <c r="E1148">
        <f t="shared" ca="1" si="645"/>
        <v>51</v>
      </c>
      <c r="F1148">
        <f t="shared" ca="1" si="646"/>
        <v>8</v>
      </c>
      <c r="G1148" t="str">
        <f t="shared" ca="1" si="631"/>
        <v>S11</v>
      </c>
      <c r="H1148" t="str">
        <f t="shared" ca="1" si="632"/>
        <v>S115</v>
      </c>
      <c r="I1148">
        <f ca="1">VLOOKUP(D1148,PRC!$A$2:$B$21,2,0)*E1148</f>
        <v>127500000</v>
      </c>
      <c r="J1148">
        <f t="shared" ca="1" si="647"/>
        <v>117299996</v>
      </c>
      <c r="K1148">
        <f ca="1">VLOOKUP(D1148,PRC!$A$1:$C$21,3,0)*E1148</f>
        <v>58650000</v>
      </c>
      <c r="L1148">
        <f t="shared" ca="1" si="648"/>
        <v>3825000</v>
      </c>
      <c r="M1148">
        <f t="shared" ca="1" si="649"/>
        <v>11475000</v>
      </c>
      <c r="N1148">
        <f t="shared" ca="1" si="650"/>
        <v>16575000</v>
      </c>
      <c r="O1148">
        <f t="shared" ca="1" si="651"/>
        <v>8925000</v>
      </c>
      <c r="P1148">
        <f t="shared" ca="1" si="633"/>
        <v>17849996</v>
      </c>
      <c r="Q1148">
        <f ca="1">IF(P1148&gt;0,1,0)</f>
        <v>1</v>
      </c>
      <c r="R1148">
        <f t="shared" ca="1" si="652"/>
        <v>8</v>
      </c>
      <c r="S1148">
        <f t="shared" ca="1" si="653"/>
        <v>3</v>
      </c>
      <c r="T1148">
        <f t="shared" ca="1" si="654"/>
        <v>9</v>
      </c>
      <c r="U1148">
        <f t="shared" ca="1" si="655"/>
        <v>13</v>
      </c>
      <c r="V1148">
        <f t="shared" ca="1" si="656"/>
        <v>7</v>
      </c>
      <c r="X1148">
        <f t="shared" si="658"/>
        <v>1148</v>
      </c>
      <c r="Y1148">
        <f t="shared" si="659"/>
        <v>1102</v>
      </c>
      <c r="Z1148">
        <f t="shared" si="660"/>
        <v>1103</v>
      </c>
      <c r="AA1148">
        <f t="shared" si="657"/>
        <v>1251</v>
      </c>
      <c r="AB1148">
        <f t="shared" si="626"/>
        <v>150</v>
      </c>
      <c r="AM1148" t="str">
        <f t="shared" si="627"/>
        <v>201902HD</v>
      </c>
      <c r="AN1148">
        <f t="shared" ca="1" si="635"/>
        <v>8.0000031372549074</v>
      </c>
      <c r="AO1148">
        <f t="shared" ca="1" si="636"/>
        <v>3</v>
      </c>
      <c r="AP1148">
        <f t="shared" ca="1" si="628"/>
        <v>9</v>
      </c>
      <c r="AQ1148">
        <f t="shared" ca="1" si="629"/>
        <v>13</v>
      </c>
      <c r="AR1148">
        <f t="shared" ca="1" si="630"/>
        <v>7.0000000000000009</v>
      </c>
      <c r="AS1148">
        <f ca="1">P1148/J1148</f>
        <v>0.15217388413210176</v>
      </c>
    </row>
    <row r="1149" spans="1:45" x14ac:dyDescent="0.4">
      <c r="A1149">
        <f t="shared" si="625"/>
        <v>201902</v>
      </c>
      <c r="B1149" t="s">
        <v>234</v>
      </c>
      <c r="C1149" t="s">
        <v>75</v>
      </c>
      <c r="D1149" t="str">
        <f t="shared" ca="1" si="634"/>
        <v>I120</v>
      </c>
      <c r="E1149">
        <f t="shared" ca="1" si="645"/>
        <v>82</v>
      </c>
      <c r="F1149">
        <f t="shared" ca="1" si="646"/>
        <v>7</v>
      </c>
      <c r="G1149" t="str">
        <f t="shared" ca="1" si="631"/>
        <v>S11</v>
      </c>
      <c r="H1149" t="str">
        <f t="shared" ca="1" si="632"/>
        <v>S117</v>
      </c>
      <c r="I1149">
        <f ca="1">VLOOKUP(D1149,PRC!$A$2:$B$21,2,0)*E1149</f>
        <v>352600000</v>
      </c>
      <c r="J1149">
        <f t="shared" ca="1" si="647"/>
        <v>327917996</v>
      </c>
      <c r="K1149">
        <f ca="1">VLOOKUP(D1149,PRC!$A$1:$C$21,3,0)*E1149</f>
        <v>158670000</v>
      </c>
      <c r="L1149">
        <f t="shared" ca="1" si="648"/>
        <v>14104000</v>
      </c>
      <c r="M1149">
        <f t="shared" ca="1" si="649"/>
        <v>24682000</v>
      </c>
      <c r="N1149">
        <f t="shared" ca="1" si="650"/>
        <v>45838000</v>
      </c>
      <c r="O1149">
        <f t="shared" ca="1" si="651"/>
        <v>21156000</v>
      </c>
      <c r="P1149">
        <f t="shared" ca="1" si="633"/>
        <v>63467996</v>
      </c>
      <c r="Q1149">
        <f ca="1">IF(P1149&gt;0,1,0)</f>
        <v>1</v>
      </c>
      <c r="R1149">
        <f t="shared" ca="1" si="652"/>
        <v>7</v>
      </c>
      <c r="S1149">
        <f t="shared" ca="1" si="653"/>
        <v>4</v>
      </c>
      <c r="T1149">
        <f t="shared" ca="1" si="654"/>
        <v>7</v>
      </c>
      <c r="U1149">
        <f t="shared" ca="1" si="655"/>
        <v>13</v>
      </c>
      <c r="V1149">
        <f t="shared" ca="1" si="656"/>
        <v>6</v>
      </c>
      <c r="X1149">
        <f t="shared" si="658"/>
        <v>1149</v>
      </c>
      <c r="Y1149">
        <f t="shared" si="659"/>
        <v>1102</v>
      </c>
      <c r="Z1149">
        <f t="shared" si="660"/>
        <v>1103</v>
      </c>
      <c r="AA1149">
        <f t="shared" si="657"/>
        <v>1251</v>
      </c>
      <c r="AB1149">
        <f t="shared" si="626"/>
        <v>150</v>
      </c>
      <c r="AM1149" t="str">
        <f t="shared" si="627"/>
        <v>201902HD</v>
      </c>
      <c r="AN1149">
        <f t="shared" ca="1" si="635"/>
        <v>7.0000011344299455</v>
      </c>
      <c r="AO1149">
        <f t="shared" ca="1" si="636"/>
        <v>4</v>
      </c>
      <c r="AP1149">
        <f t="shared" ca="1" si="628"/>
        <v>7.0000000000000009</v>
      </c>
      <c r="AQ1149">
        <f t="shared" ca="1" si="629"/>
        <v>13</v>
      </c>
      <c r="AR1149">
        <f t="shared" ca="1" si="630"/>
        <v>6</v>
      </c>
      <c r="AS1149">
        <f ca="1">P1149/J1149</f>
        <v>0.193548377259539</v>
      </c>
    </row>
    <row r="1150" spans="1:45" x14ac:dyDescent="0.4">
      <c r="A1150">
        <f t="shared" si="625"/>
        <v>201902</v>
      </c>
      <c r="B1150" t="s">
        <v>235</v>
      </c>
      <c r="C1150" t="s">
        <v>75</v>
      </c>
      <c r="D1150" t="str">
        <f t="shared" ca="1" si="634"/>
        <v>I105</v>
      </c>
      <c r="E1150">
        <f t="shared" ca="1" si="645"/>
        <v>50</v>
      </c>
      <c r="F1150">
        <f t="shared" ca="1" si="646"/>
        <v>9</v>
      </c>
      <c r="G1150" t="str">
        <f t="shared" ca="1" si="631"/>
        <v>S10</v>
      </c>
      <c r="H1150" t="str">
        <f t="shared" ca="1" si="632"/>
        <v>S105</v>
      </c>
      <c r="I1150">
        <f ca="1">VLOOKUP(D1150,PRC!$A$2:$B$21,2,0)*E1150</f>
        <v>5000000</v>
      </c>
      <c r="J1150">
        <f t="shared" ca="1" si="647"/>
        <v>4499996</v>
      </c>
      <c r="K1150">
        <f ca="1">VLOOKUP(D1150,PRC!$A$1:$C$21,3,0)*E1150</f>
        <v>2950000</v>
      </c>
      <c r="L1150">
        <f t="shared" ca="1" si="648"/>
        <v>250000</v>
      </c>
      <c r="M1150">
        <f t="shared" ca="1" si="649"/>
        <v>400000</v>
      </c>
      <c r="N1150">
        <f t="shared" ca="1" si="650"/>
        <v>650000</v>
      </c>
      <c r="O1150">
        <f t="shared" ca="1" si="651"/>
        <v>300000</v>
      </c>
      <c r="P1150">
        <f t="shared" ca="1" si="633"/>
        <v>-50004</v>
      </c>
      <c r="Q1150">
        <f ca="1">IF(P1150&gt;0,1,0)</f>
        <v>0</v>
      </c>
      <c r="R1150">
        <f t="shared" ca="1" si="652"/>
        <v>10</v>
      </c>
      <c r="S1150">
        <f t="shared" ca="1" si="653"/>
        <v>5</v>
      </c>
      <c r="T1150">
        <f t="shared" ca="1" si="654"/>
        <v>8</v>
      </c>
      <c r="U1150">
        <f t="shared" ca="1" si="655"/>
        <v>13</v>
      </c>
      <c r="V1150">
        <f t="shared" ca="1" si="656"/>
        <v>6</v>
      </c>
      <c r="X1150">
        <f t="shared" si="658"/>
        <v>1150</v>
      </c>
      <c r="Y1150">
        <f t="shared" si="659"/>
        <v>1102</v>
      </c>
      <c r="Z1150">
        <f t="shared" si="660"/>
        <v>1103</v>
      </c>
      <c r="AA1150">
        <f t="shared" si="657"/>
        <v>1251</v>
      </c>
      <c r="AB1150">
        <f t="shared" si="626"/>
        <v>150</v>
      </c>
      <c r="AM1150" t="str">
        <f t="shared" si="627"/>
        <v>201902HD</v>
      </c>
      <c r="AN1150">
        <f t="shared" ca="1" si="635"/>
        <v>10.000080000000001</v>
      </c>
      <c r="AO1150">
        <f t="shared" ca="1" si="636"/>
        <v>5</v>
      </c>
      <c r="AP1150">
        <f t="shared" ca="1" si="628"/>
        <v>8</v>
      </c>
      <c r="AQ1150">
        <f t="shared" ca="1" si="629"/>
        <v>13</v>
      </c>
      <c r="AR1150">
        <f t="shared" ca="1" si="630"/>
        <v>6</v>
      </c>
      <c r="AS1150">
        <f ca="1">P1150/J1150</f>
        <v>-1.1112009877342113E-2</v>
      </c>
    </row>
    <row r="1151" spans="1:45" x14ac:dyDescent="0.4">
      <c r="A1151">
        <f t="shared" si="625"/>
        <v>201902</v>
      </c>
      <c r="B1151" t="s">
        <v>236</v>
      </c>
      <c r="C1151" t="s">
        <v>75</v>
      </c>
      <c r="D1151" t="str">
        <f t="shared" ca="1" si="634"/>
        <v>I117</v>
      </c>
      <c r="E1151">
        <f t="shared" ca="1" si="645"/>
        <v>86</v>
      </c>
      <c r="F1151">
        <f t="shared" ca="1" si="646"/>
        <v>7</v>
      </c>
      <c r="G1151" t="str">
        <f t="shared" ca="1" si="631"/>
        <v>S11</v>
      </c>
      <c r="H1151" t="str">
        <f t="shared" ca="1" si="632"/>
        <v>S116</v>
      </c>
      <c r="I1151">
        <f ca="1">VLOOKUP(D1151,PRC!$A$2:$B$21,2,0)*E1151</f>
        <v>215000000</v>
      </c>
      <c r="J1151">
        <f t="shared" ca="1" si="647"/>
        <v>195649996</v>
      </c>
      <c r="K1151">
        <f ca="1">VLOOKUP(D1151,PRC!$A$1:$C$21,3,0)*E1151</f>
        <v>98900000</v>
      </c>
      <c r="L1151">
        <f t="shared" ca="1" si="648"/>
        <v>8600000</v>
      </c>
      <c r="M1151">
        <f t="shared" ca="1" si="649"/>
        <v>17200000</v>
      </c>
      <c r="N1151">
        <f t="shared" ca="1" si="650"/>
        <v>23650000</v>
      </c>
      <c r="O1151">
        <f t="shared" ca="1" si="651"/>
        <v>19350000</v>
      </c>
      <c r="P1151">
        <f t="shared" ca="1" si="633"/>
        <v>27949996</v>
      </c>
      <c r="Q1151">
        <f ca="1">IF(P1151&gt;0,1,0)</f>
        <v>1</v>
      </c>
      <c r="R1151">
        <f t="shared" ca="1" si="652"/>
        <v>9</v>
      </c>
      <c r="S1151">
        <f t="shared" ca="1" si="653"/>
        <v>4</v>
      </c>
      <c r="T1151">
        <f t="shared" ca="1" si="654"/>
        <v>8</v>
      </c>
      <c r="U1151">
        <f t="shared" ca="1" si="655"/>
        <v>11</v>
      </c>
      <c r="V1151">
        <f t="shared" ca="1" si="656"/>
        <v>9</v>
      </c>
      <c r="X1151">
        <f t="shared" si="658"/>
        <v>1151</v>
      </c>
      <c r="Y1151">
        <f t="shared" si="659"/>
        <v>1102</v>
      </c>
      <c r="Z1151">
        <f t="shared" si="660"/>
        <v>1103</v>
      </c>
      <c r="AA1151">
        <f t="shared" si="657"/>
        <v>1251</v>
      </c>
      <c r="AB1151">
        <f t="shared" si="626"/>
        <v>150</v>
      </c>
      <c r="AM1151" t="str">
        <f t="shared" si="627"/>
        <v>201902HD</v>
      </c>
      <c r="AN1151">
        <f t="shared" ca="1" si="635"/>
        <v>9.0000018604651117</v>
      </c>
      <c r="AO1151">
        <f t="shared" ca="1" si="636"/>
        <v>4</v>
      </c>
      <c r="AP1151">
        <f t="shared" ca="1" si="628"/>
        <v>8</v>
      </c>
      <c r="AQ1151">
        <f t="shared" ca="1" si="629"/>
        <v>11</v>
      </c>
      <c r="AR1151">
        <f t="shared" ca="1" si="630"/>
        <v>9</v>
      </c>
      <c r="AS1151">
        <f ca="1">P1151/J1151</f>
        <v>0.14285712533313827</v>
      </c>
    </row>
    <row r="1152" spans="1:45" x14ac:dyDescent="0.4">
      <c r="A1152">
        <f t="shared" si="625"/>
        <v>201902</v>
      </c>
      <c r="B1152" t="s">
        <v>237</v>
      </c>
      <c r="C1152" t="s">
        <v>75</v>
      </c>
      <c r="D1152" t="str">
        <f t="shared" ca="1" si="634"/>
        <v>I101</v>
      </c>
      <c r="E1152">
        <f t="shared" ca="1" si="645"/>
        <v>89</v>
      </c>
      <c r="F1152">
        <f t="shared" ca="1" si="646"/>
        <v>7</v>
      </c>
      <c r="G1152" t="str">
        <f t="shared" ca="1" si="631"/>
        <v>S10</v>
      </c>
      <c r="H1152" t="str">
        <f t="shared" ca="1" si="632"/>
        <v>S103</v>
      </c>
      <c r="I1152">
        <f ca="1">VLOOKUP(D1152,PRC!$A$2:$B$21,2,0)*E1152</f>
        <v>2670000</v>
      </c>
      <c r="J1152">
        <f t="shared" ca="1" si="647"/>
        <v>2483096</v>
      </c>
      <c r="K1152">
        <f ca="1">VLOOKUP(D1152,PRC!$A$1:$C$21,3,0)*E1152</f>
        <v>1388400</v>
      </c>
      <c r="L1152">
        <f t="shared" ca="1" si="648"/>
        <v>107000</v>
      </c>
      <c r="M1152">
        <f t="shared" ca="1" si="649"/>
        <v>187000</v>
      </c>
      <c r="N1152">
        <f t="shared" ca="1" si="650"/>
        <v>267000</v>
      </c>
      <c r="O1152">
        <f t="shared" ca="1" si="651"/>
        <v>134000</v>
      </c>
      <c r="P1152">
        <f t="shared" ca="1" si="633"/>
        <v>399696</v>
      </c>
      <c r="Q1152">
        <f ca="1">IF(P1152&gt;0,1,0)</f>
        <v>1</v>
      </c>
      <c r="R1152">
        <f t="shared" ca="1" si="652"/>
        <v>7</v>
      </c>
      <c r="S1152">
        <f t="shared" ca="1" si="653"/>
        <v>4</v>
      </c>
      <c r="T1152">
        <f t="shared" ca="1" si="654"/>
        <v>7</v>
      </c>
      <c r="U1152">
        <f t="shared" ca="1" si="655"/>
        <v>10</v>
      </c>
      <c r="V1152">
        <f t="shared" ca="1" si="656"/>
        <v>5</v>
      </c>
      <c r="X1152">
        <f t="shared" si="658"/>
        <v>1152</v>
      </c>
      <c r="Y1152">
        <f t="shared" si="659"/>
        <v>1102</v>
      </c>
      <c r="Z1152">
        <f t="shared" si="660"/>
        <v>1103</v>
      </c>
      <c r="AA1152">
        <f t="shared" si="657"/>
        <v>1251</v>
      </c>
      <c r="AB1152">
        <f t="shared" si="626"/>
        <v>150</v>
      </c>
      <c r="AM1152" t="str">
        <f t="shared" si="627"/>
        <v>201902HD</v>
      </c>
      <c r="AN1152">
        <f t="shared" ca="1" si="635"/>
        <v>7.0001498127340795</v>
      </c>
      <c r="AO1152">
        <f t="shared" ca="1" si="636"/>
        <v>4.0074906367041194</v>
      </c>
      <c r="AP1152">
        <f t="shared" ca="1" si="628"/>
        <v>7.0037453183520597</v>
      </c>
      <c r="AQ1152">
        <f t="shared" ca="1" si="629"/>
        <v>10</v>
      </c>
      <c r="AR1152">
        <f t="shared" ca="1" si="630"/>
        <v>5.0187265917602994</v>
      </c>
      <c r="AS1152">
        <f ca="1">P1152/J1152</f>
        <v>0.16096679306800865</v>
      </c>
    </row>
    <row r="1153" spans="1:45" x14ac:dyDescent="0.4">
      <c r="A1153">
        <f t="shared" si="625"/>
        <v>201902</v>
      </c>
      <c r="B1153" t="s">
        <v>238</v>
      </c>
      <c r="C1153" t="s">
        <v>75</v>
      </c>
      <c r="D1153" t="str">
        <f t="shared" ca="1" si="634"/>
        <v>I101</v>
      </c>
      <c r="E1153">
        <f t="shared" ca="1" si="645"/>
        <v>54</v>
      </c>
      <c r="F1153">
        <f t="shared" ca="1" si="646"/>
        <v>6</v>
      </c>
      <c r="G1153" t="str">
        <f t="shared" ca="1" si="631"/>
        <v>S10</v>
      </c>
      <c r="H1153" t="str">
        <f t="shared" ca="1" si="632"/>
        <v>S101</v>
      </c>
      <c r="I1153">
        <f ca="1">VLOOKUP(D1153,PRC!$A$2:$B$21,2,0)*E1153</f>
        <v>1620000</v>
      </c>
      <c r="J1153">
        <f t="shared" ca="1" si="647"/>
        <v>1474196</v>
      </c>
      <c r="K1153">
        <f ca="1">VLOOKUP(D1153,PRC!$A$1:$C$21,3,0)*E1153</f>
        <v>842400</v>
      </c>
      <c r="L1153">
        <f t="shared" ca="1" si="648"/>
        <v>49000</v>
      </c>
      <c r="M1153">
        <f t="shared" ca="1" si="649"/>
        <v>146000</v>
      </c>
      <c r="N1153">
        <f t="shared" ca="1" si="650"/>
        <v>211000</v>
      </c>
      <c r="O1153">
        <f t="shared" ca="1" si="651"/>
        <v>113000</v>
      </c>
      <c r="P1153">
        <f t="shared" ca="1" si="633"/>
        <v>112796</v>
      </c>
      <c r="Q1153">
        <f ca="1">IF(P1153&gt;0,1,0)</f>
        <v>1</v>
      </c>
      <c r="R1153">
        <f t="shared" ca="1" si="652"/>
        <v>9</v>
      </c>
      <c r="S1153">
        <f t="shared" ca="1" si="653"/>
        <v>3</v>
      </c>
      <c r="T1153">
        <f t="shared" ca="1" si="654"/>
        <v>9</v>
      </c>
      <c r="U1153">
        <f t="shared" ca="1" si="655"/>
        <v>13</v>
      </c>
      <c r="V1153">
        <f t="shared" ca="1" si="656"/>
        <v>7</v>
      </c>
      <c r="X1153">
        <f t="shared" si="658"/>
        <v>1153</v>
      </c>
      <c r="Y1153">
        <f t="shared" si="659"/>
        <v>1102</v>
      </c>
      <c r="Z1153">
        <f t="shared" si="660"/>
        <v>1103</v>
      </c>
      <c r="AA1153">
        <f t="shared" si="657"/>
        <v>1251</v>
      </c>
      <c r="AB1153">
        <f t="shared" si="626"/>
        <v>150</v>
      </c>
      <c r="AM1153" t="str">
        <f t="shared" si="627"/>
        <v>201902HD</v>
      </c>
      <c r="AN1153">
        <f t="shared" ca="1" si="635"/>
        <v>9.000246913580245</v>
      </c>
      <c r="AO1153">
        <f t="shared" ca="1" si="636"/>
        <v>3.0246913580246915</v>
      </c>
      <c r="AP1153">
        <f t="shared" ca="1" si="628"/>
        <v>9.0123456790123448</v>
      </c>
      <c r="AQ1153">
        <f t="shared" ca="1" si="629"/>
        <v>13.024691358024693</v>
      </c>
      <c r="AR1153">
        <f t="shared" ca="1" si="630"/>
        <v>6.9753086419753085</v>
      </c>
      <c r="AS1153">
        <f ca="1">P1153/J1153</f>
        <v>7.6513570787059518E-2</v>
      </c>
    </row>
    <row r="1154" spans="1:45" x14ac:dyDescent="0.4">
      <c r="A1154">
        <f t="shared" si="625"/>
        <v>201902</v>
      </c>
      <c r="B1154" t="s">
        <v>239</v>
      </c>
      <c r="C1154" t="s">
        <v>75</v>
      </c>
      <c r="D1154" t="str">
        <f t="shared" ca="1" si="634"/>
        <v>I106</v>
      </c>
      <c r="E1154">
        <f t="shared" ca="1" si="645"/>
        <v>90</v>
      </c>
      <c r="F1154">
        <f t="shared" ca="1" si="646"/>
        <v>9</v>
      </c>
      <c r="G1154" t="str">
        <f t="shared" ca="1" si="631"/>
        <v>S11</v>
      </c>
      <c r="H1154" t="str">
        <f t="shared" ca="1" si="632"/>
        <v>S112</v>
      </c>
      <c r="I1154">
        <f ca="1">VLOOKUP(D1154,PRC!$A$2:$B$21,2,0)*E1154</f>
        <v>1800000</v>
      </c>
      <c r="J1154">
        <f t="shared" ca="1" si="647"/>
        <v>1673996</v>
      </c>
      <c r="K1154">
        <f ca="1">VLOOKUP(D1154,PRC!$A$1:$C$21,3,0)*E1154</f>
        <v>954000</v>
      </c>
      <c r="L1154">
        <f t="shared" ca="1" si="648"/>
        <v>54000</v>
      </c>
      <c r="M1154">
        <f t="shared" ca="1" si="649"/>
        <v>144000</v>
      </c>
      <c r="N1154">
        <f t="shared" ca="1" si="650"/>
        <v>198000</v>
      </c>
      <c r="O1154">
        <f t="shared" ca="1" si="651"/>
        <v>108000</v>
      </c>
      <c r="P1154">
        <f t="shared" ca="1" si="633"/>
        <v>215996</v>
      </c>
      <c r="Q1154">
        <f ca="1">IF(P1154&gt;0,1,0)</f>
        <v>1</v>
      </c>
      <c r="R1154">
        <f t="shared" ca="1" si="652"/>
        <v>7</v>
      </c>
      <c r="S1154">
        <f t="shared" ca="1" si="653"/>
        <v>3</v>
      </c>
      <c r="T1154">
        <f t="shared" ca="1" si="654"/>
        <v>8</v>
      </c>
      <c r="U1154">
        <f t="shared" ca="1" si="655"/>
        <v>11</v>
      </c>
      <c r="V1154">
        <f t="shared" ca="1" si="656"/>
        <v>6</v>
      </c>
      <c r="X1154">
        <f t="shared" si="658"/>
        <v>1154</v>
      </c>
      <c r="Y1154">
        <f t="shared" si="659"/>
        <v>1102</v>
      </c>
      <c r="Z1154">
        <f t="shared" si="660"/>
        <v>1103</v>
      </c>
      <c r="AA1154">
        <f t="shared" si="657"/>
        <v>1251</v>
      </c>
      <c r="AB1154">
        <f t="shared" si="626"/>
        <v>150</v>
      </c>
      <c r="AM1154" t="str">
        <f t="shared" si="627"/>
        <v>201902HD</v>
      </c>
      <c r="AN1154">
        <f t="shared" ca="1" si="635"/>
        <v>7.0002222222222183</v>
      </c>
      <c r="AO1154">
        <f t="shared" ca="1" si="636"/>
        <v>3</v>
      </c>
      <c r="AP1154">
        <f t="shared" ca="1" si="628"/>
        <v>8</v>
      </c>
      <c r="AQ1154">
        <f t="shared" ca="1" si="629"/>
        <v>11</v>
      </c>
      <c r="AR1154">
        <f t="shared" ca="1" si="630"/>
        <v>6</v>
      </c>
      <c r="AS1154">
        <f ca="1">P1154/J1154</f>
        <v>0.12903017689409055</v>
      </c>
    </row>
    <row r="1155" spans="1:45" x14ac:dyDescent="0.4">
      <c r="A1155">
        <f t="shared" ref="A1155:A1218" si="661">IF(BA1155="",A1154,BA1155)</f>
        <v>201902</v>
      </c>
      <c r="B1155" t="s">
        <v>240</v>
      </c>
      <c r="C1155" t="s">
        <v>75</v>
      </c>
      <c r="D1155" t="str">
        <f t="shared" ca="1" si="634"/>
        <v>I101</v>
      </c>
      <c r="E1155">
        <f t="shared" ca="1" si="645"/>
        <v>69</v>
      </c>
      <c r="F1155">
        <f t="shared" ca="1" si="646"/>
        <v>5</v>
      </c>
      <c r="G1155" t="str">
        <f t="shared" ca="1" si="631"/>
        <v>S10</v>
      </c>
      <c r="H1155" t="str">
        <f t="shared" ca="1" si="632"/>
        <v>S104</v>
      </c>
      <c r="I1155">
        <f ca="1">VLOOKUP(D1155,PRC!$A$2:$B$21,2,0)*E1155</f>
        <v>2070000</v>
      </c>
      <c r="J1155">
        <f t="shared" ca="1" si="647"/>
        <v>1883696</v>
      </c>
      <c r="K1155">
        <f ca="1">VLOOKUP(D1155,PRC!$A$1:$C$21,3,0)*E1155</f>
        <v>1076400</v>
      </c>
      <c r="L1155">
        <f t="shared" ca="1" si="648"/>
        <v>62000</v>
      </c>
      <c r="M1155">
        <f t="shared" ca="1" si="649"/>
        <v>145000</v>
      </c>
      <c r="N1155">
        <f t="shared" ca="1" si="650"/>
        <v>248000</v>
      </c>
      <c r="O1155">
        <f t="shared" ca="1" si="651"/>
        <v>166000</v>
      </c>
      <c r="P1155">
        <f t="shared" ca="1" si="633"/>
        <v>186296</v>
      </c>
      <c r="Q1155">
        <f ca="1">IF(P1155&gt;0,1,0)</f>
        <v>1</v>
      </c>
      <c r="R1155">
        <f t="shared" ca="1" si="652"/>
        <v>9</v>
      </c>
      <c r="S1155">
        <f t="shared" ca="1" si="653"/>
        <v>3</v>
      </c>
      <c r="T1155">
        <f t="shared" ca="1" si="654"/>
        <v>7</v>
      </c>
      <c r="U1155">
        <f t="shared" ca="1" si="655"/>
        <v>12</v>
      </c>
      <c r="V1155">
        <f t="shared" ca="1" si="656"/>
        <v>8</v>
      </c>
      <c r="X1155">
        <f t="shared" si="658"/>
        <v>1155</v>
      </c>
      <c r="Y1155">
        <f t="shared" si="659"/>
        <v>1102</v>
      </c>
      <c r="Z1155">
        <f t="shared" si="660"/>
        <v>1103</v>
      </c>
      <c r="AA1155">
        <f t="shared" si="657"/>
        <v>1251</v>
      </c>
      <c r="AB1155">
        <f t="shared" ref="AB1155:AB1218" si="662">COUNTIF(AM$2:AM$100100,AM1155)</f>
        <v>150</v>
      </c>
      <c r="AM1155" t="str">
        <f t="shared" ref="AM1155:AM1218" si="663">A1155&amp;C1155</f>
        <v>201902HD</v>
      </c>
      <c r="AN1155">
        <f t="shared" ca="1" si="635"/>
        <v>9.0001932367149706</v>
      </c>
      <c r="AO1155">
        <f t="shared" ca="1" si="636"/>
        <v>2.9951690821256038</v>
      </c>
      <c r="AP1155">
        <f t="shared" ca="1" si="628"/>
        <v>7.004830917874397</v>
      </c>
      <c r="AQ1155">
        <f t="shared" ca="1" si="629"/>
        <v>11.980676328502415</v>
      </c>
      <c r="AR1155">
        <f t="shared" ca="1" si="630"/>
        <v>8.0193236714975846</v>
      </c>
      <c r="AS1155">
        <f ca="1">P1155/J1155</f>
        <v>9.8899185431194844E-2</v>
      </c>
    </row>
    <row r="1156" spans="1:45" x14ac:dyDescent="0.4">
      <c r="A1156">
        <f t="shared" si="661"/>
        <v>201902</v>
      </c>
      <c r="B1156" t="s">
        <v>241</v>
      </c>
      <c r="C1156" t="s">
        <v>75</v>
      </c>
      <c r="D1156" t="str">
        <f t="shared" ca="1" si="634"/>
        <v>I114</v>
      </c>
      <c r="E1156">
        <f t="shared" ca="1" si="645"/>
        <v>82</v>
      </c>
      <c r="F1156">
        <f t="shared" ca="1" si="646"/>
        <v>10</v>
      </c>
      <c r="G1156" t="str">
        <f t="shared" ca="1" si="631"/>
        <v>S11</v>
      </c>
      <c r="H1156" t="str">
        <f t="shared" ca="1" si="632"/>
        <v>S113</v>
      </c>
      <c r="I1156">
        <f ca="1">VLOOKUP(D1156,PRC!$A$2:$B$21,2,0)*E1156</f>
        <v>19680000</v>
      </c>
      <c r="J1156">
        <f t="shared" ca="1" si="647"/>
        <v>18499196</v>
      </c>
      <c r="K1156">
        <f ca="1">VLOOKUP(D1156,PRC!$A$1:$C$21,3,0)*E1156</f>
        <v>11414400</v>
      </c>
      <c r="L1156">
        <f t="shared" ca="1" si="648"/>
        <v>787000</v>
      </c>
      <c r="M1156">
        <f t="shared" ca="1" si="649"/>
        <v>1181000</v>
      </c>
      <c r="N1156">
        <f t="shared" ca="1" si="650"/>
        <v>2952000</v>
      </c>
      <c r="O1156">
        <f t="shared" ca="1" si="651"/>
        <v>1968000</v>
      </c>
      <c r="P1156">
        <f t="shared" ca="1" si="633"/>
        <v>196796</v>
      </c>
      <c r="Q1156">
        <f ca="1">IF(P1156&gt;0,1,0)</f>
        <v>1</v>
      </c>
      <c r="R1156">
        <f t="shared" ca="1" si="652"/>
        <v>6</v>
      </c>
      <c r="S1156">
        <f t="shared" ca="1" si="653"/>
        <v>4</v>
      </c>
      <c r="T1156">
        <f t="shared" ca="1" si="654"/>
        <v>6</v>
      </c>
      <c r="U1156">
        <f t="shared" ca="1" si="655"/>
        <v>15</v>
      </c>
      <c r="V1156">
        <f t="shared" ca="1" si="656"/>
        <v>10</v>
      </c>
      <c r="X1156">
        <f t="shared" si="658"/>
        <v>1156</v>
      </c>
      <c r="Y1156">
        <f t="shared" si="659"/>
        <v>1102</v>
      </c>
      <c r="Z1156">
        <f t="shared" si="660"/>
        <v>1103</v>
      </c>
      <c r="AA1156">
        <f t="shared" si="657"/>
        <v>1251</v>
      </c>
      <c r="AB1156">
        <f t="shared" si="662"/>
        <v>150</v>
      </c>
      <c r="AM1156" t="str">
        <f t="shared" si="663"/>
        <v>201902HD</v>
      </c>
      <c r="AN1156">
        <f t="shared" ca="1" si="635"/>
        <v>6.0000203252032485</v>
      </c>
      <c r="AO1156">
        <f t="shared" ca="1" si="636"/>
        <v>3.9989837398373989</v>
      </c>
      <c r="AP1156">
        <f t="shared" ca="1" si="628"/>
        <v>6.0010162601626016</v>
      </c>
      <c r="AQ1156">
        <f t="shared" ca="1" si="629"/>
        <v>15</v>
      </c>
      <c r="AR1156">
        <f t="shared" ca="1" si="630"/>
        <v>10</v>
      </c>
      <c r="AS1156">
        <f ca="1">P1156/J1156</f>
        <v>1.0638083946999643E-2</v>
      </c>
    </row>
    <row r="1157" spans="1:45" x14ac:dyDescent="0.4">
      <c r="A1157">
        <f t="shared" si="661"/>
        <v>201902</v>
      </c>
      <c r="B1157" t="s">
        <v>242</v>
      </c>
      <c r="C1157" t="s">
        <v>75</v>
      </c>
      <c r="D1157" t="str">
        <f t="shared" ca="1" si="634"/>
        <v>I111</v>
      </c>
      <c r="E1157">
        <f t="shared" ca="1" si="645"/>
        <v>90</v>
      </c>
      <c r="F1157">
        <f t="shared" ca="1" si="646"/>
        <v>7</v>
      </c>
      <c r="G1157" t="str">
        <f t="shared" ca="1" si="631"/>
        <v>S11</v>
      </c>
      <c r="H1157" t="str">
        <f t="shared" ca="1" si="632"/>
        <v>S112</v>
      </c>
      <c r="I1157">
        <f ca="1">VLOOKUP(D1157,PRC!$A$2:$B$21,2,0)*E1157</f>
        <v>13500000</v>
      </c>
      <c r="J1157">
        <f t="shared" ca="1" si="647"/>
        <v>12689996</v>
      </c>
      <c r="K1157">
        <f ca="1">VLOOKUP(D1157,PRC!$A$1:$C$21,3,0)*E1157</f>
        <v>7155000</v>
      </c>
      <c r="L1157">
        <f t="shared" ca="1" si="648"/>
        <v>540000</v>
      </c>
      <c r="M1157">
        <f t="shared" ca="1" si="649"/>
        <v>1080000</v>
      </c>
      <c r="N1157">
        <f t="shared" ca="1" si="650"/>
        <v>1485000</v>
      </c>
      <c r="O1157">
        <f t="shared" ca="1" si="651"/>
        <v>945000</v>
      </c>
      <c r="P1157">
        <f t="shared" ca="1" si="633"/>
        <v>1484996</v>
      </c>
      <c r="Q1157">
        <f ca="1">IF(P1157&gt;0,1,0)</f>
        <v>1</v>
      </c>
      <c r="R1157">
        <f t="shared" ca="1" si="652"/>
        <v>6</v>
      </c>
      <c r="S1157">
        <f t="shared" ca="1" si="653"/>
        <v>4</v>
      </c>
      <c r="T1157">
        <f t="shared" ca="1" si="654"/>
        <v>8</v>
      </c>
      <c r="U1157">
        <f t="shared" ca="1" si="655"/>
        <v>11</v>
      </c>
      <c r="V1157">
        <f t="shared" ca="1" si="656"/>
        <v>7</v>
      </c>
      <c r="X1157">
        <f t="shared" si="658"/>
        <v>1157</v>
      </c>
      <c r="Y1157">
        <f t="shared" si="659"/>
        <v>1102</v>
      </c>
      <c r="Z1157">
        <f t="shared" si="660"/>
        <v>1103</v>
      </c>
      <c r="AA1157">
        <f t="shared" si="657"/>
        <v>1251</v>
      </c>
      <c r="AB1157">
        <f t="shared" si="662"/>
        <v>150</v>
      </c>
      <c r="AM1157" t="str">
        <f t="shared" si="663"/>
        <v>201902HD</v>
      </c>
      <c r="AN1157">
        <f t="shared" ca="1" si="635"/>
        <v>6.0000296296296334</v>
      </c>
      <c r="AO1157">
        <f t="shared" ca="1" si="636"/>
        <v>4</v>
      </c>
      <c r="AP1157">
        <f t="shared" ca="1" si="628"/>
        <v>8</v>
      </c>
      <c r="AQ1157">
        <f t="shared" ca="1" si="629"/>
        <v>11</v>
      </c>
      <c r="AR1157">
        <f t="shared" ca="1" si="630"/>
        <v>7.0000000000000009</v>
      </c>
      <c r="AS1157">
        <f ca="1">P1157/J1157</f>
        <v>0.1170209982729703</v>
      </c>
    </row>
    <row r="1158" spans="1:45" x14ac:dyDescent="0.4">
      <c r="A1158">
        <f t="shared" si="661"/>
        <v>201902</v>
      </c>
      <c r="B1158" t="s">
        <v>243</v>
      </c>
      <c r="C1158" t="s">
        <v>75</v>
      </c>
      <c r="D1158" t="str">
        <f t="shared" ca="1" si="634"/>
        <v>I101</v>
      </c>
      <c r="E1158">
        <f t="shared" ca="1" si="645"/>
        <v>67</v>
      </c>
      <c r="F1158">
        <f t="shared" ca="1" si="646"/>
        <v>10</v>
      </c>
      <c r="G1158" t="str">
        <f t="shared" ca="1" si="631"/>
        <v>S10</v>
      </c>
      <c r="H1158" t="str">
        <f t="shared" ca="1" si="632"/>
        <v>S109</v>
      </c>
      <c r="I1158">
        <f ca="1">VLOOKUP(D1158,PRC!$A$2:$B$21,2,0)*E1158</f>
        <v>2010000</v>
      </c>
      <c r="J1158">
        <f t="shared" ca="1" si="647"/>
        <v>1808996</v>
      </c>
      <c r="K1158">
        <f ca="1">VLOOKUP(D1158,PRC!$A$1:$C$21,3,0)*E1158</f>
        <v>1045200</v>
      </c>
      <c r="L1158">
        <f t="shared" ca="1" si="648"/>
        <v>60000</v>
      </c>
      <c r="M1158">
        <f t="shared" ca="1" si="649"/>
        <v>181000</v>
      </c>
      <c r="N1158">
        <f t="shared" ca="1" si="650"/>
        <v>302000</v>
      </c>
      <c r="O1158">
        <f t="shared" ca="1" si="651"/>
        <v>201000</v>
      </c>
      <c r="P1158">
        <f t="shared" ca="1" si="633"/>
        <v>19796</v>
      </c>
      <c r="Q1158">
        <f ca="1">IF(P1158&gt;0,1,0)</f>
        <v>1</v>
      </c>
      <c r="R1158">
        <f t="shared" ca="1" si="652"/>
        <v>10</v>
      </c>
      <c r="S1158">
        <f t="shared" ca="1" si="653"/>
        <v>3</v>
      </c>
      <c r="T1158">
        <f t="shared" ca="1" si="654"/>
        <v>9</v>
      </c>
      <c r="U1158">
        <f t="shared" ca="1" si="655"/>
        <v>15</v>
      </c>
      <c r="V1158">
        <f t="shared" ca="1" si="656"/>
        <v>10</v>
      </c>
      <c r="X1158">
        <f t="shared" si="658"/>
        <v>1158</v>
      </c>
      <c r="Y1158">
        <f t="shared" si="659"/>
        <v>1102</v>
      </c>
      <c r="Z1158">
        <f t="shared" si="660"/>
        <v>1103</v>
      </c>
      <c r="AA1158">
        <f t="shared" si="657"/>
        <v>1251</v>
      </c>
      <c r="AB1158">
        <f t="shared" si="662"/>
        <v>150</v>
      </c>
      <c r="AM1158" t="str">
        <f t="shared" si="663"/>
        <v>201902HD</v>
      </c>
      <c r="AN1158">
        <f t="shared" ca="1" si="635"/>
        <v>10.00019900497513</v>
      </c>
      <c r="AO1158">
        <f t="shared" ca="1" si="636"/>
        <v>2.9850746268656714</v>
      </c>
      <c r="AP1158">
        <f t="shared" ca="1" si="628"/>
        <v>9.0049751243781095</v>
      </c>
      <c r="AQ1158">
        <f t="shared" ca="1" si="629"/>
        <v>15.024875621890546</v>
      </c>
      <c r="AR1158">
        <f t="shared" ca="1" si="630"/>
        <v>10</v>
      </c>
      <c r="AS1158">
        <f ca="1">P1158/J1158</f>
        <v>1.094308666243596E-2</v>
      </c>
    </row>
    <row r="1159" spans="1:45" x14ac:dyDescent="0.4">
      <c r="A1159">
        <f t="shared" si="661"/>
        <v>201902</v>
      </c>
      <c r="B1159" t="s">
        <v>244</v>
      </c>
      <c r="C1159" t="s">
        <v>75</v>
      </c>
      <c r="D1159" t="str">
        <f t="shared" ca="1" si="634"/>
        <v>I114</v>
      </c>
      <c r="E1159">
        <f t="shared" ca="1" si="645"/>
        <v>65</v>
      </c>
      <c r="F1159">
        <f t="shared" ca="1" si="646"/>
        <v>7</v>
      </c>
      <c r="G1159" t="str">
        <f t="shared" ca="1" si="631"/>
        <v>S10</v>
      </c>
      <c r="H1159" t="str">
        <f t="shared" ca="1" si="632"/>
        <v>S109</v>
      </c>
      <c r="I1159">
        <f ca="1">VLOOKUP(D1159,PRC!$A$2:$B$21,2,0)*E1159</f>
        <v>15600000</v>
      </c>
      <c r="J1159">
        <f t="shared" ca="1" si="647"/>
        <v>14195996</v>
      </c>
      <c r="K1159">
        <f ca="1">VLOOKUP(D1159,PRC!$A$1:$C$21,3,0)*E1159</f>
        <v>9048000</v>
      </c>
      <c r="L1159">
        <f t="shared" ca="1" si="648"/>
        <v>624000</v>
      </c>
      <c r="M1159">
        <f t="shared" ca="1" si="649"/>
        <v>1560000</v>
      </c>
      <c r="N1159">
        <f t="shared" ca="1" si="650"/>
        <v>1872000</v>
      </c>
      <c r="O1159">
        <f t="shared" ca="1" si="651"/>
        <v>936000</v>
      </c>
      <c r="P1159">
        <f t="shared" ca="1" si="633"/>
        <v>155996</v>
      </c>
      <c r="Q1159">
        <f ca="1">IF(P1159&gt;0,1,0)</f>
        <v>1</v>
      </c>
      <c r="R1159">
        <f t="shared" ca="1" si="652"/>
        <v>9</v>
      </c>
      <c r="S1159">
        <f t="shared" ca="1" si="653"/>
        <v>4</v>
      </c>
      <c r="T1159">
        <f t="shared" ca="1" si="654"/>
        <v>10</v>
      </c>
      <c r="U1159">
        <f t="shared" ca="1" si="655"/>
        <v>12</v>
      </c>
      <c r="V1159">
        <f t="shared" ca="1" si="656"/>
        <v>6</v>
      </c>
      <c r="X1159">
        <f t="shared" si="658"/>
        <v>1159</v>
      </c>
      <c r="Y1159">
        <f t="shared" si="659"/>
        <v>1102</v>
      </c>
      <c r="Z1159">
        <f t="shared" si="660"/>
        <v>1103</v>
      </c>
      <c r="AA1159">
        <f t="shared" si="657"/>
        <v>1251</v>
      </c>
      <c r="AB1159">
        <f t="shared" si="662"/>
        <v>150</v>
      </c>
      <c r="AM1159" t="str">
        <f t="shared" si="663"/>
        <v>201902HD</v>
      </c>
      <c r="AN1159">
        <f t="shared" ca="1" si="635"/>
        <v>9.0000256410256441</v>
      </c>
      <c r="AO1159">
        <f t="shared" ca="1" si="636"/>
        <v>4</v>
      </c>
      <c r="AP1159">
        <f t="shared" ca="1" si="628"/>
        <v>10</v>
      </c>
      <c r="AQ1159">
        <f t="shared" ca="1" si="629"/>
        <v>12</v>
      </c>
      <c r="AR1159">
        <f t="shared" ca="1" si="630"/>
        <v>6</v>
      </c>
      <c r="AS1159">
        <f ca="1">P1159/J1159</f>
        <v>1.0988732315788199E-2</v>
      </c>
    </row>
    <row r="1160" spans="1:45" x14ac:dyDescent="0.4">
      <c r="A1160">
        <f t="shared" si="661"/>
        <v>201902</v>
      </c>
      <c r="B1160" t="s">
        <v>245</v>
      </c>
      <c r="C1160" t="s">
        <v>75</v>
      </c>
      <c r="D1160" t="str">
        <f t="shared" ca="1" si="634"/>
        <v>I103</v>
      </c>
      <c r="E1160">
        <f t="shared" ca="1" si="645"/>
        <v>69</v>
      </c>
      <c r="F1160">
        <f t="shared" ca="1" si="646"/>
        <v>10</v>
      </c>
      <c r="G1160" t="str">
        <f t="shared" ca="1" si="631"/>
        <v>S10</v>
      </c>
      <c r="H1160" t="str">
        <f t="shared" ca="1" si="632"/>
        <v>S101</v>
      </c>
      <c r="I1160">
        <f ca="1">VLOOKUP(D1160,PRC!$A$2:$B$21,2,0)*E1160</f>
        <v>3450000</v>
      </c>
      <c r="J1160">
        <f t="shared" ca="1" si="647"/>
        <v>3139496</v>
      </c>
      <c r="K1160">
        <f ca="1">VLOOKUP(D1160,PRC!$A$1:$C$21,3,0)*E1160</f>
        <v>1966500</v>
      </c>
      <c r="L1160">
        <f t="shared" ca="1" si="648"/>
        <v>173000</v>
      </c>
      <c r="M1160">
        <f t="shared" ca="1" si="649"/>
        <v>345000</v>
      </c>
      <c r="N1160">
        <f t="shared" ca="1" si="650"/>
        <v>345000</v>
      </c>
      <c r="O1160">
        <f t="shared" ca="1" si="651"/>
        <v>311000</v>
      </c>
      <c r="P1160">
        <f t="shared" ca="1" si="633"/>
        <v>-1004</v>
      </c>
      <c r="Q1160">
        <f ca="1">IF(P1160&gt;0,1,0)</f>
        <v>0</v>
      </c>
      <c r="R1160">
        <f t="shared" ca="1" si="652"/>
        <v>9</v>
      </c>
      <c r="S1160">
        <f t="shared" ca="1" si="653"/>
        <v>5</v>
      </c>
      <c r="T1160">
        <f t="shared" ca="1" si="654"/>
        <v>10</v>
      </c>
      <c r="U1160">
        <f t="shared" ca="1" si="655"/>
        <v>10</v>
      </c>
      <c r="V1160">
        <f t="shared" ca="1" si="656"/>
        <v>9</v>
      </c>
      <c r="X1160">
        <f t="shared" si="658"/>
        <v>1160</v>
      </c>
      <c r="Y1160">
        <f t="shared" si="659"/>
        <v>1102</v>
      </c>
      <c r="Z1160">
        <f t="shared" si="660"/>
        <v>1103</v>
      </c>
      <c r="AA1160">
        <f t="shared" si="657"/>
        <v>1251</v>
      </c>
      <c r="AB1160">
        <f t="shared" si="662"/>
        <v>150</v>
      </c>
      <c r="AM1160" t="str">
        <f t="shared" si="663"/>
        <v>201902HD</v>
      </c>
      <c r="AN1160">
        <f t="shared" ca="1" si="635"/>
        <v>9.0001159420289856</v>
      </c>
      <c r="AO1160">
        <f t="shared" ca="1" si="636"/>
        <v>5.0144927536231885</v>
      </c>
      <c r="AP1160">
        <f t="shared" ref="AP1160:AP1223" ca="1" si="664">M1160/$I1160*100</f>
        <v>10</v>
      </c>
      <c r="AQ1160">
        <f t="shared" ref="AQ1160:AQ1223" ca="1" si="665">N1160/$I1160*100</f>
        <v>10</v>
      </c>
      <c r="AR1160">
        <f t="shared" ref="AR1160:AR1223" ca="1" si="666">O1160/$I1160*100</f>
        <v>9.0144927536231876</v>
      </c>
      <c r="AS1160">
        <f ca="1">P1160/J1160</f>
        <v>-3.197965533321272E-4</v>
      </c>
    </row>
    <row r="1161" spans="1:45" x14ac:dyDescent="0.4">
      <c r="A1161">
        <f t="shared" si="661"/>
        <v>201902</v>
      </c>
      <c r="B1161" t="s">
        <v>246</v>
      </c>
      <c r="C1161" t="s">
        <v>75</v>
      </c>
      <c r="D1161" t="str">
        <f t="shared" ca="1" si="634"/>
        <v>I106</v>
      </c>
      <c r="E1161">
        <f t="shared" ca="1" si="645"/>
        <v>71</v>
      </c>
      <c r="F1161">
        <f t="shared" ca="1" si="646"/>
        <v>5</v>
      </c>
      <c r="G1161" t="str">
        <f t="shared" ca="1" si="631"/>
        <v>S10</v>
      </c>
      <c r="H1161" t="str">
        <f t="shared" ca="1" si="632"/>
        <v>S102</v>
      </c>
      <c r="I1161">
        <f ca="1">VLOOKUP(D1161,PRC!$A$2:$B$21,2,0)*E1161</f>
        <v>1420000</v>
      </c>
      <c r="J1161">
        <f t="shared" ca="1" si="647"/>
        <v>1320596</v>
      </c>
      <c r="K1161">
        <f ca="1">VLOOKUP(D1161,PRC!$A$1:$C$21,3,0)*E1161</f>
        <v>752600</v>
      </c>
      <c r="L1161">
        <f t="shared" ca="1" si="648"/>
        <v>43000</v>
      </c>
      <c r="M1161">
        <f t="shared" ca="1" si="649"/>
        <v>85000</v>
      </c>
      <c r="N1161">
        <f t="shared" ca="1" si="650"/>
        <v>142000</v>
      </c>
      <c r="O1161">
        <f t="shared" ca="1" si="651"/>
        <v>99000</v>
      </c>
      <c r="P1161">
        <f t="shared" ca="1" si="633"/>
        <v>198996</v>
      </c>
      <c r="Q1161">
        <f ca="1">IF(P1161&gt;0,1,0)</f>
        <v>1</v>
      </c>
      <c r="R1161">
        <f t="shared" ca="1" si="652"/>
        <v>7</v>
      </c>
      <c r="S1161">
        <f t="shared" ca="1" si="653"/>
        <v>3</v>
      </c>
      <c r="T1161">
        <f t="shared" ca="1" si="654"/>
        <v>6</v>
      </c>
      <c r="U1161">
        <f t="shared" ca="1" si="655"/>
        <v>10</v>
      </c>
      <c r="V1161">
        <f t="shared" ca="1" si="656"/>
        <v>7</v>
      </c>
      <c r="X1161">
        <f t="shared" si="658"/>
        <v>1161</v>
      </c>
      <c r="Y1161">
        <f t="shared" si="659"/>
        <v>1102</v>
      </c>
      <c r="Z1161">
        <f t="shared" si="660"/>
        <v>1103</v>
      </c>
      <c r="AA1161">
        <f t="shared" si="657"/>
        <v>1251</v>
      </c>
      <c r="AB1161">
        <f t="shared" si="662"/>
        <v>150</v>
      </c>
      <c r="AM1161" t="str">
        <f t="shared" si="663"/>
        <v>201902HD</v>
      </c>
      <c r="AN1161">
        <f t="shared" ca="1" si="635"/>
        <v>7.0002816901408416</v>
      </c>
      <c r="AO1161">
        <f t="shared" ca="1" si="636"/>
        <v>3.028169014084507</v>
      </c>
      <c r="AP1161">
        <f t="shared" ca="1" si="664"/>
        <v>5.9859154929577461</v>
      </c>
      <c r="AQ1161">
        <f t="shared" ca="1" si="665"/>
        <v>10</v>
      </c>
      <c r="AR1161">
        <f t="shared" ca="1" si="666"/>
        <v>6.971830985915493</v>
      </c>
      <c r="AS1161">
        <f ca="1">P1161/J1161</f>
        <v>0.1506865082129584</v>
      </c>
    </row>
    <row r="1162" spans="1:45" x14ac:dyDescent="0.4">
      <c r="A1162">
        <f t="shared" si="661"/>
        <v>201902</v>
      </c>
      <c r="B1162" t="s">
        <v>247</v>
      </c>
      <c r="C1162" t="s">
        <v>75</v>
      </c>
      <c r="D1162" t="str">
        <f t="shared" ca="1" si="634"/>
        <v>I120</v>
      </c>
      <c r="E1162">
        <f t="shared" ca="1" si="645"/>
        <v>81</v>
      </c>
      <c r="F1162">
        <f t="shared" ca="1" si="646"/>
        <v>10</v>
      </c>
      <c r="G1162" t="str">
        <f t="shared" ca="1" si="631"/>
        <v>S11</v>
      </c>
      <c r="H1162" t="str">
        <f t="shared" ca="1" si="632"/>
        <v>S119</v>
      </c>
      <c r="I1162">
        <f ca="1">VLOOKUP(D1162,PRC!$A$2:$B$21,2,0)*E1162</f>
        <v>348300000</v>
      </c>
      <c r="J1162">
        <f t="shared" ca="1" si="647"/>
        <v>313469996</v>
      </c>
      <c r="K1162">
        <f ca="1">VLOOKUP(D1162,PRC!$A$1:$C$21,3,0)*E1162</f>
        <v>156735000</v>
      </c>
      <c r="L1162">
        <f t="shared" ca="1" si="648"/>
        <v>17415000</v>
      </c>
      <c r="M1162">
        <f t="shared" ca="1" si="649"/>
        <v>31347000</v>
      </c>
      <c r="N1162">
        <f t="shared" ca="1" si="650"/>
        <v>45279000</v>
      </c>
      <c r="O1162">
        <f t="shared" ca="1" si="651"/>
        <v>31347000</v>
      </c>
      <c r="P1162">
        <f t="shared" ca="1" si="633"/>
        <v>31346996</v>
      </c>
      <c r="Q1162">
        <f ca="1">IF(P1162&gt;0,1,0)</f>
        <v>1</v>
      </c>
      <c r="R1162">
        <f t="shared" ca="1" si="652"/>
        <v>10</v>
      </c>
      <c r="S1162">
        <f t="shared" ca="1" si="653"/>
        <v>5</v>
      </c>
      <c r="T1162">
        <f t="shared" ca="1" si="654"/>
        <v>9</v>
      </c>
      <c r="U1162">
        <f t="shared" ca="1" si="655"/>
        <v>13</v>
      </c>
      <c r="V1162">
        <f t="shared" ca="1" si="656"/>
        <v>9</v>
      </c>
      <c r="X1162">
        <f t="shared" si="658"/>
        <v>1162</v>
      </c>
      <c r="Y1162">
        <f t="shared" si="659"/>
        <v>1102</v>
      </c>
      <c r="Z1162">
        <f t="shared" si="660"/>
        <v>1103</v>
      </c>
      <c r="AA1162">
        <f t="shared" si="657"/>
        <v>1251</v>
      </c>
      <c r="AB1162">
        <f t="shared" si="662"/>
        <v>150</v>
      </c>
      <c r="AM1162" t="str">
        <f t="shared" si="663"/>
        <v>201902HD</v>
      </c>
      <c r="AN1162">
        <f t="shared" ca="1" si="635"/>
        <v>10.000001148435256</v>
      </c>
      <c r="AO1162">
        <f t="shared" ca="1" si="636"/>
        <v>5</v>
      </c>
      <c r="AP1162">
        <f t="shared" ca="1" si="664"/>
        <v>9</v>
      </c>
      <c r="AQ1162">
        <f t="shared" ca="1" si="665"/>
        <v>13</v>
      </c>
      <c r="AR1162">
        <f t="shared" ca="1" si="666"/>
        <v>9</v>
      </c>
      <c r="AS1162">
        <f ca="1">P1162/J1162</f>
        <v>9.9999988515647287E-2</v>
      </c>
    </row>
    <row r="1163" spans="1:45" x14ac:dyDescent="0.4">
      <c r="A1163">
        <f t="shared" si="661"/>
        <v>201902</v>
      </c>
      <c r="B1163" t="s">
        <v>248</v>
      </c>
      <c r="C1163" t="s">
        <v>75</v>
      </c>
      <c r="D1163" t="str">
        <f t="shared" ca="1" si="634"/>
        <v>I108</v>
      </c>
      <c r="E1163">
        <f t="shared" ca="1" si="645"/>
        <v>55</v>
      </c>
      <c r="F1163">
        <f t="shared" ca="1" si="646"/>
        <v>7</v>
      </c>
      <c r="G1163" t="str">
        <f t="shared" ca="1" si="631"/>
        <v>S10</v>
      </c>
      <c r="H1163" t="str">
        <f t="shared" ca="1" si="632"/>
        <v>S102</v>
      </c>
      <c r="I1163">
        <f ca="1">VLOOKUP(D1163,PRC!$A$2:$B$21,2,0)*E1163</f>
        <v>2200000</v>
      </c>
      <c r="J1163">
        <f t="shared" ca="1" si="647"/>
        <v>2023996</v>
      </c>
      <c r="K1163">
        <f ca="1">VLOOKUP(D1163,PRC!$A$1:$C$21,3,0)*E1163</f>
        <v>1012000</v>
      </c>
      <c r="L1163">
        <f t="shared" ca="1" si="648"/>
        <v>66000</v>
      </c>
      <c r="M1163">
        <f t="shared" ca="1" si="649"/>
        <v>132000</v>
      </c>
      <c r="N1163">
        <f t="shared" ca="1" si="650"/>
        <v>330000</v>
      </c>
      <c r="O1163">
        <f t="shared" ca="1" si="651"/>
        <v>198000</v>
      </c>
      <c r="P1163">
        <f t="shared" ca="1" si="633"/>
        <v>285996</v>
      </c>
      <c r="Q1163">
        <f ca="1">IF(P1163&gt;0,1,0)</f>
        <v>1</v>
      </c>
      <c r="R1163">
        <f t="shared" ca="1" si="652"/>
        <v>8</v>
      </c>
      <c r="S1163">
        <f t="shared" ca="1" si="653"/>
        <v>3</v>
      </c>
      <c r="T1163">
        <f t="shared" ca="1" si="654"/>
        <v>6</v>
      </c>
      <c r="U1163">
        <f t="shared" ca="1" si="655"/>
        <v>15</v>
      </c>
      <c r="V1163">
        <f t="shared" ca="1" si="656"/>
        <v>9</v>
      </c>
      <c r="X1163">
        <f t="shared" si="658"/>
        <v>1163</v>
      </c>
      <c r="Y1163">
        <f t="shared" si="659"/>
        <v>1102</v>
      </c>
      <c r="Z1163">
        <f t="shared" si="660"/>
        <v>1103</v>
      </c>
      <c r="AA1163">
        <f t="shared" si="657"/>
        <v>1251</v>
      </c>
      <c r="AB1163">
        <f t="shared" si="662"/>
        <v>150</v>
      </c>
      <c r="AM1163" t="str">
        <f t="shared" si="663"/>
        <v>201902HD</v>
      </c>
      <c r="AN1163">
        <f t="shared" ca="1" si="635"/>
        <v>8.000181818181817</v>
      </c>
      <c r="AO1163">
        <f t="shared" ca="1" si="636"/>
        <v>3</v>
      </c>
      <c r="AP1163">
        <f t="shared" ca="1" si="664"/>
        <v>6</v>
      </c>
      <c r="AQ1163">
        <f t="shared" ca="1" si="665"/>
        <v>15</v>
      </c>
      <c r="AR1163">
        <f t="shared" ca="1" si="666"/>
        <v>9</v>
      </c>
      <c r="AS1163">
        <f ca="1">P1163/J1163</f>
        <v>0.14130265079575255</v>
      </c>
    </row>
    <row r="1164" spans="1:45" x14ac:dyDescent="0.4">
      <c r="A1164">
        <f t="shared" si="661"/>
        <v>201902</v>
      </c>
      <c r="B1164" t="s">
        <v>249</v>
      </c>
      <c r="C1164" t="s">
        <v>75</v>
      </c>
      <c r="D1164" t="str">
        <f t="shared" ca="1" si="634"/>
        <v>I115</v>
      </c>
      <c r="E1164">
        <f t="shared" ca="1" si="645"/>
        <v>68</v>
      </c>
      <c r="F1164">
        <f t="shared" ca="1" si="646"/>
        <v>10</v>
      </c>
      <c r="G1164" t="str">
        <f t="shared" ca="1" si="631"/>
        <v>S10</v>
      </c>
      <c r="H1164" t="str">
        <f t="shared" ca="1" si="632"/>
        <v>S106</v>
      </c>
      <c r="I1164">
        <f ca="1">VLOOKUP(D1164,PRC!$A$2:$B$21,2,0)*E1164</f>
        <v>340000</v>
      </c>
      <c r="J1164">
        <f t="shared" ca="1" si="647"/>
        <v>316196</v>
      </c>
      <c r="K1164">
        <f ca="1">VLOOKUP(D1164,PRC!$A$1:$C$21,3,0)*E1164</f>
        <v>163200</v>
      </c>
      <c r="L1164">
        <f t="shared" ca="1" si="648"/>
        <v>17000</v>
      </c>
      <c r="M1164">
        <f t="shared" ca="1" si="649"/>
        <v>31000</v>
      </c>
      <c r="N1164">
        <f t="shared" ca="1" si="650"/>
        <v>41000</v>
      </c>
      <c r="O1164">
        <f t="shared" ca="1" si="651"/>
        <v>34000</v>
      </c>
      <c r="P1164">
        <f t="shared" ca="1" si="633"/>
        <v>29996</v>
      </c>
      <c r="Q1164">
        <f ca="1">IF(P1164&gt;0,1,0)</f>
        <v>1</v>
      </c>
      <c r="R1164">
        <f t="shared" ca="1" si="652"/>
        <v>7</v>
      </c>
      <c r="S1164">
        <f t="shared" ca="1" si="653"/>
        <v>5</v>
      </c>
      <c r="T1164">
        <f t="shared" ca="1" si="654"/>
        <v>9</v>
      </c>
      <c r="U1164">
        <f t="shared" ca="1" si="655"/>
        <v>12</v>
      </c>
      <c r="V1164">
        <f t="shared" ca="1" si="656"/>
        <v>10</v>
      </c>
      <c r="X1164">
        <f t="shared" si="658"/>
        <v>1164</v>
      </c>
      <c r="Y1164">
        <f t="shared" si="659"/>
        <v>1102</v>
      </c>
      <c r="Z1164">
        <f t="shared" si="660"/>
        <v>1103</v>
      </c>
      <c r="AA1164">
        <f t="shared" si="657"/>
        <v>1251</v>
      </c>
      <c r="AB1164">
        <f t="shared" si="662"/>
        <v>150</v>
      </c>
      <c r="AM1164" t="str">
        <f t="shared" si="663"/>
        <v>201902HD</v>
      </c>
      <c r="AN1164">
        <f t="shared" ca="1" si="635"/>
        <v>7.0011764705882324</v>
      </c>
      <c r="AO1164">
        <f t="shared" ca="1" si="636"/>
        <v>5</v>
      </c>
      <c r="AP1164">
        <f t="shared" ca="1" si="664"/>
        <v>9.117647058823529</v>
      </c>
      <c r="AQ1164">
        <f t="shared" ca="1" si="665"/>
        <v>12.058823529411764</v>
      </c>
      <c r="AR1164">
        <f t="shared" ca="1" si="666"/>
        <v>10</v>
      </c>
      <c r="AS1164">
        <f ca="1">P1164/J1164</f>
        <v>9.4865210186087109E-2</v>
      </c>
    </row>
    <row r="1165" spans="1:45" x14ac:dyDescent="0.4">
      <c r="A1165">
        <f t="shared" si="661"/>
        <v>201902</v>
      </c>
      <c r="B1165" t="s">
        <v>250</v>
      </c>
      <c r="C1165" t="s">
        <v>75</v>
      </c>
      <c r="D1165" t="str">
        <f t="shared" ca="1" si="634"/>
        <v>I119</v>
      </c>
      <c r="E1165">
        <f t="shared" ca="1" si="645"/>
        <v>90</v>
      </c>
      <c r="F1165">
        <f t="shared" ca="1" si="646"/>
        <v>6</v>
      </c>
      <c r="G1165" t="str">
        <f t="shared" ca="1" si="631"/>
        <v>S11</v>
      </c>
      <c r="H1165" t="str">
        <f t="shared" ca="1" si="632"/>
        <v>S115</v>
      </c>
      <c r="I1165">
        <f ca="1">VLOOKUP(D1165,PRC!$A$2:$B$21,2,0)*E1165</f>
        <v>8550000</v>
      </c>
      <c r="J1165">
        <f t="shared" ca="1" si="647"/>
        <v>8036996</v>
      </c>
      <c r="K1165">
        <f ca="1">VLOOKUP(D1165,PRC!$A$1:$C$21,3,0)*E1165</f>
        <v>4104000</v>
      </c>
      <c r="L1165">
        <f t="shared" ca="1" si="648"/>
        <v>342000</v>
      </c>
      <c r="M1165">
        <f t="shared" ca="1" si="649"/>
        <v>855000</v>
      </c>
      <c r="N1165">
        <f t="shared" ca="1" si="650"/>
        <v>941000</v>
      </c>
      <c r="O1165">
        <f t="shared" ca="1" si="651"/>
        <v>513000</v>
      </c>
      <c r="P1165">
        <f t="shared" ca="1" si="633"/>
        <v>1281996</v>
      </c>
      <c r="Q1165">
        <f ca="1">IF(P1165&gt;0,1,0)</f>
        <v>1</v>
      </c>
      <c r="R1165">
        <f t="shared" ca="1" si="652"/>
        <v>6</v>
      </c>
      <c r="S1165">
        <f t="shared" ca="1" si="653"/>
        <v>4</v>
      </c>
      <c r="T1165">
        <f t="shared" ca="1" si="654"/>
        <v>10</v>
      </c>
      <c r="U1165">
        <f t="shared" ca="1" si="655"/>
        <v>11</v>
      </c>
      <c r="V1165">
        <f t="shared" ca="1" si="656"/>
        <v>6</v>
      </c>
      <c r="X1165">
        <f t="shared" si="658"/>
        <v>1165</v>
      </c>
      <c r="Y1165">
        <f t="shared" si="659"/>
        <v>1102</v>
      </c>
      <c r="Z1165">
        <f t="shared" si="660"/>
        <v>1103</v>
      </c>
      <c r="AA1165">
        <f t="shared" si="657"/>
        <v>1251</v>
      </c>
      <c r="AB1165">
        <f t="shared" si="662"/>
        <v>150</v>
      </c>
      <c r="AM1165" t="str">
        <f t="shared" si="663"/>
        <v>201902HD</v>
      </c>
      <c r="AN1165">
        <f t="shared" ca="1" si="635"/>
        <v>6.0000467836257343</v>
      </c>
      <c r="AO1165">
        <f t="shared" ca="1" si="636"/>
        <v>4</v>
      </c>
      <c r="AP1165">
        <f t="shared" ca="1" si="664"/>
        <v>10</v>
      </c>
      <c r="AQ1165">
        <f t="shared" ca="1" si="665"/>
        <v>11.005847953216374</v>
      </c>
      <c r="AR1165">
        <f t="shared" ca="1" si="666"/>
        <v>6</v>
      </c>
      <c r="AS1165">
        <f ca="1">P1165/J1165</f>
        <v>0.15951183750744682</v>
      </c>
    </row>
    <row r="1166" spans="1:45" x14ac:dyDescent="0.4">
      <c r="A1166">
        <f t="shared" si="661"/>
        <v>201902</v>
      </c>
      <c r="B1166" t="s">
        <v>251</v>
      </c>
      <c r="C1166" t="s">
        <v>75</v>
      </c>
      <c r="D1166" t="str">
        <f t="shared" ca="1" si="634"/>
        <v>I106</v>
      </c>
      <c r="E1166">
        <f t="shared" ca="1" si="645"/>
        <v>54</v>
      </c>
      <c r="F1166">
        <f t="shared" ca="1" si="646"/>
        <v>5</v>
      </c>
      <c r="G1166" t="str">
        <f t="shared" ca="1" si="631"/>
        <v>S11</v>
      </c>
      <c r="H1166" t="str">
        <f t="shared" ca="1" si="632"/>
        <v>S111</v>
      </c>
      <c r="I1166">
        <f ca="1">VLOOKUP(D1166,PRC!$A$2:$B$21,2,0)*E1166</f>
        <v>1080000</v>
      </c>
      <c r="J1166">
        <f t="shared" ca="1" si="647"/>
        <v>1015196</v>
      </c>
      <c r="K1166">
        <f ca="1">VLOOKUP(D1166,PRC!$A$1:$C$21,3,0)*E1166</f>
        <v>572400</v>
      </c>
      <c r="L1166">
        <f t="shared" ca="1" si="648"/>
        <v>43000</v>
      </c>
      <c r="M1166">
        <f t="shared" ca="1" si="649"/>
        <v>108000</v>
      </c>
      <c r="N1166">
        <f t="shared" ca="1" si="650"/>
        <v>119000</v>
      </c>
      <c r="O1166">
        <f t="shared" ca="1" si="651"/>
        <v>54000</v>
      </c>
      <c r="P1166">
        <f t="shared" ca="1" si="633"/>
        <v>118796</v>
      </c>
      <c r="Q1166">
        <f ca="1">IF(P1166&gt;0,1,0)</f>
        <v>1</v>
      </c>
      <c r="R1166">
        <f t="shared" ca="1" si="652"/>
        <v>6</v>
      </c>
      <c r="S1166">
        <f t="shared" ca="1" si="653"/>
        <v>4</v>
      </c>
      <c r="T1166">
        <f t="shared" ca="1" si="654"/>
        <v>10</v>
      </c>
      <c r="U1166">
        <f t="shared" ca="1" si="655"/>
        <v>11</v>
      </c>
      <c r="V1166">
        <f t="shared" ca="1" si="656"/>
        <v>5</v>
      </c>
      <c r="X1166">
        <f t="shared" si="658"/>
        <v>1166</v>
      </c>
      <c r="Y1166">
        <f t="shared" si="659"/>
        <v>1102</v>
      </c>
      <c r="Z1166">
        <f t="shared" si="660"/>
        <v>1103</v>
      </c>
      <c r="AA1166">
        <f t="shared" si="657"/>
        <v>1251</v>
      </c>
      <c r="AB1166">
        <f t="shared" si="662"/>
        <v>150</v>
      </c>
      <c r="AM1166" t="str">
        <f t="shared" si="663"/>
        <v>201902HD</v>
      </c>
      <c r="AN1166">
        <f t="shared" ca="1" si="635"/>
        <v>6.0003703703703675</v>
      </c>
      <c r="AO1166">
        <f t="shared" ca="1" si="636"/>
        <v>3.9814814814814818</v>
      </c>
      <c r="AP1166">
        <f t="shared" ca="1" si="664"/>
        <v>10</v>
      </c>
      <c r="AQ1166">
        <f t="shared" ca="1" si="665"/>
        <v>11.018518518518519</v>
      </c>
      <c r="AR1166">
        <f t="shared" ca="1" si="666"/>
        <v>5</v>
      </c>
      <c r="AS1166">
        <f ca="1">P1166/J1166</f>
        <v>0.11701779754845369</v>
      </c>
    </row>
    <row r="1167" spans="1:45" x14ac:dyDescent="0.4">
      <c r="A1167">
        <f t="shared" si="661"/>
        <v>201902</v>
      </c>
      <c r="B1167" t="s">
        <v>252</v>
      </c>
      <c r="C1167" t="s">
        <v>75</v>
      </c>
      <c r="D1167" t="str">
        <f t="shared" ca="1" si="634"/>
        <v>I109</v>
      </c>
      <c r="E1167">
        <f t="shared" ca="1" si="645"/>
        <v>67</v>
      </c>
      <c r="F1167">
        <f t="shared" ca="1" si="646"/>
        <v>6</v>
      </c>
      <c r="G1167" t="str">
        <f t="shared" ref="G1167:G1230" ca="1" si="667">LEFT(H1167,3)</f>
        <v>S11</v>
      </c>
      <c r="H1167" t="str">
        <f t="shared" ref="H1167:H1230" ca="1" si="668">"S"&amp;RANDBETWEEN(101,120)</f>
        <v>S117</v>
      </c>
      <c r="I1167">
        <f ca="1">VLOOKUP(D1167,PRC!$A$2:$B$21,2,0)*E1167</f>
        <v>33500000</v>
      </c>
      <c r="J1167">
        <f t="shared" ca="1" si="647"/>
        <v>30149996</v>
      </c>
      <c r="K1167">
        <f ca="1">VLOOKUP(D1167,PRC!$A$1:$C$21,3,0)*E1167</f>
        <v>13400000</v>
      </c>
      <c r="L1167">
        <f t="shared" ca="1" si="648"/>
        <v>1340000</v>
      </c>
      <c r="M1167">
        <f t="shared" ca="1" si="649"/>
        <v>2010000</v>
      </c>
      <c r="N1167">
        <f t="shared" ca="1" si="650"/>
        <v>5025000</v>
      </c>
      <c r="O1167">
        <f t="shared" ca="1" si="651"/>
        <v>2345000</v>
      </c>
      <c r="P1167">
        <f t="shared" ref="P1167:P1230" ca="1" si="669">J1167-SUM(K1167:O1167)</f>
        <v>6029996</v>
      </c>
      <c r="Q1167">
        <f ca="1">IF(P1167&gt;0,1,0)</f>
        <v>1</v>
      </c>
      <c r="R1167">
        <f t="shared" ca="1" si="652"/>
        <v>10</v>
      </c>
      <c r="S1167">
        <f t="shared" ca="1" si="653"/>
        <v>4</v>
      </c>
      <c r="T1167">
        <f t="shared" ca="1" si="654"/>
        <v>6</v>
      </c>
      <c r="U1167">
        <f t="shared" ca="1" si="655"/>
        <v>15</v>
      </c>
      <c r="V1167">
        <f t="shared" ca="1" si="656"/>
        <v>7</v>
      </c>
      <c r="X1167">
        <f t="shared" si="658"/>
        <v>1167</v>
      </c>
      <c r="Y1167">
        <f t="shared" si="659"/>
        <v>1102</v>
      </c>
      <c r="Z1167">
        <f t="shared" si="660"/>
        <v>1103</v>
      </c>
      <c r="AA1167">
        <f t="shared" si="657"/>
        <v>1251</v>
      </c>
      <c r="AB1167">
        <f t="shared" si="662"/>
        <v>150</v>
      </c>
      <c r="AM1167" t="str">
        <f t="shared" si="663"/>
        <v>201902HD</v>
      </c>
      <c r="AN1167">
        <f t="shared" ca="1" si="635"/>
        <v>10.000011940298503</v>
      </c>
      <c r="AO1167">
        <f t="shared" ca="1" si="636"/>
        <v>4</v>
      </c>
      <c r="AP1167">
        <f t="shared" ca="1" si="664"/>
        <v>6</v>
      </c>
      <c r="AQ1167">
        <f t="shared" ca="1" si="665"/>
        <v>15</v>
      </c>
      <c r="AR1167">
        <f t="shared" ca="1" si="666"/>
        <v>7.0000000000000009</v>
      </c>
      <c r="AS1167">
        <f ca="1">P1167/J1167</f>
        <v>0.19999989386399919</v>
      </c>
    </row>
    <row r="1168" spans="1:45" x14ac:dyDescent="0.4">
      <c r="A1168">
        <f t="shared" si="661"/>
        <v>201902</v>
      </c>
      <c r="B1168" t="s">
        <v>253</v>
      </c>
      <c r="C1168" t="s">
        <v>75</v>
      </c>
      <c r="D1168" t="str">
        <f t="shared" ref="D1168:D1231" ca="1" si="670">"I"&amp;RANDBETWEEN(101,120)</f>
        <v>I109</v>
      </c>
      <c r="E1168">
        <f t="shared" ca="1" si="645"/>
        <v>58</v>
      </c>
      <c r="F1168">
        <f t="shared" ca="1" si="646"/>
        <v>8</v>
      </c>
      <c r="G1168" t="str">
        <f t="shared" ca="1" si="667"/>
        <v>S10</v>
      </c>
      <c r="H1168" t="str">
        <f t="shared" ca="1" si="668"/>
        <v>S101</v>
      </c>
      <c r="I1168">
        <f ca="1">VLOOKUP(D1168,PRC!$A$2:$B$21,2,0)*E1168</f>
        <v>29000000</v>
      </c>
      <c r="J1168">
        <f t="shared" ca="1" si="647"/>
        <v>27259996</v>
      </c>
      <c r="K1168">
        <f ca="1">VLOOKUP(D1168,PRC!$A$1:$C$21,3,0)*E1168</f>
        <v>11600000</v>
      </c>
      <c r="L1168">
        <f t="shared" ca="1" si="648"/>
        <v>870000</v>
      </c>
      <c r="M1168">
        <f t="shared" ca="1" si="649"/>
        <v>2030000</v>
      </c>
      <c r="N1168">
        <f t="shared" ca="1" si="650"/>
        <v>2900000</v>
      </c>
      <c r="O1168">
        <f t="shared" ca="1" si="651"/>
        <v>2320000</v>
      </c>
      <c r="P1168">
        <f t="shared" ca="1" si="669"/>
        <v>7539996</v>
      </c>
      <c r="Q1168">
        <f ca="1">IF(P1168&gt;0,1,0)</f>
        <v>1</v>
      </c>
      <c r="R1168">
        <f t="shared" ca="1" si="652"/>
        <v>6</v>
      </c>
      <c r="S1168">
        <f t="shared" ca="1" si="653"/>
        <v>3</v>
      </c>
      <c r="T1168">
        <f t="shared" ca="1" si="654"/>
        <v>7</v>
      </c>
      <c r="U1168">
        <f t="shared" ca="1" si="655"/>
        <v>10</v>
      </c>
      <c r="V1168">
        <f t="shared" ca="1" si="656"/>
        <v>8</v>
      </c>
      <c r="X1168">
        <f t="shared" si="658"/>
        <v>1168</v>
      </c>
      <c r="Y1168">
        <f t="shared" si="659"/>
        <v>1102</v>
      </c>
      <c r="Z1168">
        <f t="shared" si="660"/>
        <v>1103</v>
      </c>
      <c r="AA1168">
        <f t="shared" si="657"/>
        <v>1251</v>
      </c>
      <c r="AB1168">
        <f t="shared" si="662"/>
        <v>150</v>
      </c>
      <c r="AM1168" t="str">
        <f t="shared" si="663"/>
        <v>201902HD</v>
      </c>
      <c r="AN1168">
        <f t="shared" ref="AN1168:AN1231" ca="1" si="671">(1-J1168/I1168)*100</f>
        <v>6.0000137931034541</v>
      </c>
      <c r="AO1168">
        <f t="shared" ref="AO1168:AO1231" ca="1" si="672">L1168/$I1168*100</f>
        <v>3</v>
      </c>
      <c r="AP1168">
        <f t="shared" ca="1" si="664"/>
        <v>7.0000000000000009</v>
      </c>
      <c r="AQ1168">
        <f t="shared" ca="1" si="665"/>
        <v>10</v>
      </c>
      <c r="AR1168">
        <f t="shared" ca="1" si="666"/>
        <v>8</v>
      </c>
      <c r="AS1168">
        <f ca="1">P1168/J1168</f>
        <v>0.27659563853200858</v>
      </c>
    </row>
    <row r="1169" spans="1:45" x14ac:dyDescent="0.4">
      <c r="A1169">
        <f t="shared" si="661"/>
        <v>201902</v>
      </c>
      <c r="B1169" t="s">
        <v>254</v>
      </c>
      <c r="C1169" t="s">
        <v>75</v>
      </c>
      <c r="D1169" t="str">
        <f t="shared" ca="1" si="670"/>
        <v>I113</v>
      </c>
      <c r="E1169">
        <f t="shared" ca="1" si="645"/>
        <v>84</v>
      </c>
      <c r="F1169">
        <f t="shared" ca="1" si="646"/>
        <v>7</v>
      </c>
      <c r="G1169" t="str">
        <f t="shared" ca="1" si="667"/>
        <v>S11</v>
      </c>
      <c r="H1169" t="str">
        <f t="shared" ca="1" si="668"/>
        <v>S111</v>
      </c>
      <c r="I1169">
        <f ca="1">VLOOKUP(D1169,PRC!$A$2:$B$21,2,0)*E1169</f>
        <v>56280000</v>
      </c>
      <c r="J1169">
        <f t="shared" ca="1" si="647"/>
        <v>51777596</v>
      </c>
      <c r="K1169">
        <f ca="1">VLOOKUP(D1169,PRC!$A$1:$C$21,3,0)*E1169</f>
        <v>25326000</v>
      </c>
      <c r="L1169">
        <f t="shared" ca="1" si="648"/>
        <v>1688000</v>
      </c>
      <c r="M1169">
        <f t="shared" ca="1" si="649"/>
        <v>5628000</v>
      </c>
      <c r="N1169">
        <f t="shared" ca="1" si="650"/>
        <v>6754000</v>
      </c>
      <c r="O1169">
        <f t="shared" ca="1" si="651"/>
        <v>5628000</v>
      </c>
      <c r="P1169">
        <f t="shared" ca="1" si="669"/>
        <v>6753596</v>
      </c>
      <c r="Q1169">
        <f ca="1">IF(P1169&gt;0,1,0)</f>
        <v>1</v>
      </c>
      <c r="R1169">
        <f t="shared" ca="1" si="652"/>
        <v>8</v>
      </c>
      <c r="S1169">
        <f t="shared" ca="1" si="653"/>
        <v>3</v>
      </c>
      <c r="T1169">
        <f t="shared" ca="1" si="654"/>
        <v>10</v>
      </c>
      <c r="U1169">
        <f t="shared" ca="1" si="655"/>
        <v>12</v>
      </c>
      <c r="V1169">
        <f t="shared" ca="1" si="656"/>
        <v>10</v>
      </c>
      <c r="X1169">
        <f t="shared" si="658"/>
        <v>1169</v>
      </c>
      <c r="Y1169">
        <f t="shared" si="659"/>
        <v>1102</v>
      </c>
      <c r="Z1169">
        <f t="shared" si="660"/>
        <v>1103</v>
      </c>
      <c r="AA1169">
        <f t="shared" si="657"/>
        <v>1251</v>
      </c>
      <c r="AB1169">
        <f t="shared" si="662"/>
        <v>150</v>
      </c>
      <c r="AM1169" t="str">
        <f t="shared" si="663"/>
        <v>201902HD</v>
      </c>
      <c r="AN1169">
        <f t="shared" ca="1" si="671"/>
        <v>8.0000071073205383</v>
      </c>
      <c r="AO1169">
        <f t="shared" ca="1" si="672"/>
        <v>2.9992892679459842</v>
      </c>
      <c r="AP1169">
        <f t="shared" ca="1" si="664"/>
        <v>10</v>
      </c>
      <c r="AQ1169">
        <f t="shared" ca="1" si="665"/>
        <v>12.000710732054015</v>
      </c>
      <c r="AR1169">
        <f t="shared" ca="1" si="666"/>
        <v>10</v>
      </c>
      <c r="AS1169">
        <f ca="1">P1169/J1169</f>
        <v>0.13043471543174773</v>
      </c>
    </row>
    <row r="1170" spans="1:45" x14ac:dyDescent="0.4">
      <c r="A1170">
        <f t="shared" si="661"/>
        <v>201902</v>
      </c>
      <c r="B1170" t="s">
        <v>255</v>
      </c>
      <c r="C1170" t="s">
        <v>75</v>
      </c>
      <c r="D1170" t="str">
        <f t="shared" ca="1" si="670"/>
        <v>I119</v>
      </c>
      <c r="E1170">
        <f t="shared" ca="1" si="645"/>
        <v>89</v>
      </c>
      <c r="F1170">
        <f t="shared" ca="1" si="646"/>
        <v>5</v>
      </c>
      <c r="G1170" t="str">
        <f t="shared" ca="1" si="667"/>
        <v>S11</v>
      </c>
      <c r="H1170" t="str">
        <f t="shared" ca="1" si="668"/>
        <v>S111</v>
      </c>
      <c r="I1170">
        <f ca="1">VLOOKUP(D1170,PRC!$A$2:$B$21,2,0)*E1170</f>
        <v>8455000</v>
      </c>
      <c r="J1170">
        <f t="shared" ca="1" si="647"/>
        <v>7863145.9999999991</v>
      </c>
      <c r="K1170">
        <f ca="1">VLOOKUP(D1170,PRC!$A$1:$C$21,3,0)*E1170</f>
        <v>4058400</v>
      </c>
      <c r="L1170">
        <f t="shared" ca="1" si="648"/>
        <v>423000</v>
      </c>
      <c r="M1170">
        <f t="shared" ca="1" si="649"/>
        <v>423000</v>
      </c>
      <c r="N1170">
        <f t="shared" ca="1" si="650"/>
        <v>1099000</v>
      </c>
      <c r="O1170">
        <f t="shared" ca="1" si="651"/>
        <v>592000</v>
      </c>
      <c r="P1170">
        <f t="shared" ca="1" si="669"/>
        <v>1267745.9999999991</v>
      </c>
      <c r="Q1170">
        <f ca="1">IF(P1170&gt;0,1,0)</f>
        <v>1</v>
      </c>
      <c r="R1170">
        <f t="shared" ca="1" si="652"/>
        <v>7</v>
      </c>
      <c r="S1170">
        <f t="shared" ca="1" si="653"/>
        <v>5</v>
      </c>
      <c r="T1170">
        <f t="shared" ca="1" si="654"/>
        <v>5</v>
      </c>
      <c r="U1170">
        <f t="shared" ca="1" si="655"/>
        <v>13</v>
      </c>
      <c r="V1170">
        <f t="shared" ca="1" si="656"/>
        <v>7</v>
      </c>
      <c r="X1170">
        <f t="shared" si="658"/>
        <v>1170</v>
      </c>
      <c r="Y1170">
        <f t="shared" si="659"/>
        <v>1102</v>
      </c>
      <c r="Z1170">
        <f t="shared" si="660"/>
        <v>1103</v>
      </c>
      <c r="AA1170">
        <f t="shared" si="657"/>
        <v>1251</v>
      </c>
      <c r="AB1170">
        <f t="shared" si="662"/>
        <v>150</v>
      </c>
      <c r="AM1170" t="str">
        <f t="shared" si="663"/>
        <v>201902HD</v>
      </c>
      <c r="AN1170">
        <f t="shared" ca="1" si="671"/>
        <v>7.0000473092844633</v>
      </c>
      <c r="AO1170">
        <f t="shared" ca="1" si="672"/>
        <v>5.0029568302779426</v>
      </c>
      <c r="AP1170">
        <f t="shared" ca="1" si="664"/>
        <v>5.0029568302779426</v>
      </c>
      <c r="AQ1170">
        <f t="shared" ca="1" si="665"/>
        <v>12.998225901833235</v>
      </c>
      <c r="AR1170">
        <f t="shared" ca="1" si="666"/>
        <v>7.0017740981667655</v>
      </c>
      <c r="AS1170">
        <f ca="1">P1170/J1170</f>
        <v>0.16122630814689173</v>
      </c>
    </row>
    <row r="1171" spans="1:45" x14ac:dyDescent="0.4">
      <c r="A1171">
        <f t="shared" si="661"/>
        <v>201902</v>
      </c>
      <c r="B1171" t="s">
        <v>256</v>
      </c>
      <c r="C1171" t="s">
        <v>75</v>
      </c>
      <c r="D1171" t="str">
        <f t="shared" ca="1" si="670"/>
        <v>I114</v>
      </c>
      <c r="E1171">
        <f t="shared" ca="1" si="645"/>
        <v>58</v>
      </c>
      <c r="F1171">
        <f t="shared" ca="1" si="646"/>
        <v>5</v>
      </c>
      <c r="G1171" t="str">
        <f t="shared" ca="1" si="667"/>
        <v>S10</v>
      </c>
      <c r="H1171" t="str">
        <f t="shared" ca="1" si="668"/>
        <v>S102</v>
      </c>
      <c r="I1171">
        <f ca="1">VLOOKUP(D1171,PRC!$A$2:$B$21,2,0)*E1171</f>
        <v>13920000</v>
      </c>
      <c r="J1171">
        <f t="shared" ca="1" si="647"/>
        <v>13223996</v>
      </c>
      <c r="K1171">
        <f ca="1">VLOOKUP(D1171,PRC!$A$1:$C$21,3,0)*E1171</f>
        <v>8073600</v>
      </c>
      <c r="L1171">
        <f t="shared" ca="1" si="648"/>
        <v>696000</v>
      </c>
      <c r="M1171">
        <f t="shared" ca="1" si="649"/>
        <v>974000</v>
      </c>
      <c r="N1171">
        <f t="shared" ca="1" si="650"/>
        <v>1949000</v>
      </c>
      <c r="O1171">
        <f t="shared" ca="1" si="651"/>
        <v>974000</v>
      </c>
      <c r="P1171">
        <f t="shared" ca="1" si="669"/>
        <v>557396</v>
      </c>
      <c r="Q1171">
        <f ca="1">IF(P1171&gt;0,1,0)</f>
        <v>1</v>
      </c>
      <c r="R1171">
        <f t="shared" ca="1" si="652"/>
        <v>5</v>
      </c>
      <c r="S1171">
        <f t="shared" ca="1" si="653"/>
        <v>5</v>
      </c>
      <c r="T1171">
        <f t="shared" ca="1" si="654"/>
        <v>7</v>
      </c>
      <c r="U1171">
        <f t="shared" ca="1" si="655"/>
        <v>14</v>
      </c>
      <c r="V1171">
        <f t="shared" ca="1" si="656"/>
        <v>7</v>
      </c>
      <c r="X1171">
        <f t="shared" si="658"/>
        <v>1171</v>
      </c>
      <c r="Y1171">
        <f t="shared" si="659"/>
        <v>1102</v>
      </c>
      <c r="Z1171">
        <f t="shared" si="660"/>
        <v>1103</v>
      </c>
      <c r="AA1171">
        <f t="shared" si="657"/>
        <v>1251</v>
      </c>
      <c r="AB1171">
        <f t="shared" si="662"/>
        <v>150</v>
      </c>
      <c r="AM1171" t="str">
        <f t="shared" si="663"/>
        <v>201902HD</v>
      </c>
      <c r="AN1171">
        <f t="shared" ca="1" si="671"/>
        <v>5.0000287356321893</v>
      </c>
      <c r="AO1171">
        <f t="shared" ca="1" si="672"/>
        <v>5</v>
      </c>
      <c r="AP1171">
        <f t="shared" ca="1" si="664"/>
        <v>6.9971264367816088</v>
      </c>
      <c r="AQ1171">
        <f t="shared" ca="1" si="665"/>
        <v>14.001436781609195</v>
      </c>
      <c r="AR1171">
        <f t="shared" ca="1" si="666"/>
        <v>6.9971264367816088</v>
      </c>
      <c r="AS1171">
        <f ca="1">P1171/J1171</f>
        <v>4.2150345478023432E-2</v>
      </c>
    </row>
    <row r="1172" spans="1:45" x14ac:dyDescent="0.4">
      <c r="A1172">
        <f t="shared" si="661"/>
        <v>201902</v>
      </c>
      <c r="B1172" t="s">
        <v>257</v>
      </c>
      <c r="C1172" t="s">
        <v>75</v>
      </c>
      <c r="D1172" t="str">
        <f t="shared" ca="1" si="670"/>
        <v>I117</v>
      </c>
      <c r="E1172">
        <f t="shared" ca="1" si="645"/>
        <v>82</v>
      </c>
      <c r="F1172">
        <f t="shared" ca="1" si="646"/>
        <v>5</v>
      </c>
      <c r="G1172" t="str">
        <f t="shared" ca="1" si="667"/>
        <v>S10</v>
      </c>
      <c r="H1172" t="str">
        <f t="shared" ca="1" si="668"/>
        <v>S104</v>
      </c>
      <c r="I1172">
        <f ca="1">VLOOKUP(D1172,PRC!$A$2:$B$21,2,0)*E1172</f>
        <v>205000000</v>
      </c>
      <c r="J1172">
        <f t="shared" ca="1" si="647"/>
        <v>190649996</v>
      </c>
      <c r="K1172">
        <f ca="1">VLOOKUP(D1172,PRC!$A$1:$C$21,3,0)*E1172</f>
        <v>94300000</v>
      </c>
      <c r="L1172">
        <f t="shared" ca="1" si="648"/>
        <v>6150000</v>
      </c>
      <c r="M1172">
        <f t="shared" ca="1" si="649"/>
        <v>12300000</v>
      </c>
      <c r="N1172">
        <f t="shared" ca="1" si="650"/>
        <v>28700000</v>
      </c>
      <c r="O1172">
        <f t="shared" ca="1" si="651"/>
        <v>20500000</v>
      </c>
      <c r="P1172">
        <f t="shared" ca="1" si="669"/>
        <v>28699996</v>
      </c>
      <c r="Q1172">
        <f ca="1">IF(P1172&gt;0,1,0)</f>
        <v>1</v>
      </c>
      <c r="R1172">
        <f t="shared" ca="1" si="652"/>
        <v>7</v>
      </c>
      <c r="S1172">
        <f t="shared" ca="1" si="653"/>
        <v>3</v>
      </c>
      <c r="T1172">
        <f t="shared" ca="1" si="654"/>
        <v>6</v>
      </c>
      <c r="U1172">
        <f t="shared" ca="1" si="655"/>
        <v>14</v>
      </c>
      <c r="V1172">
        <f t="shared" ca="1" si="656"/>
        <v>10</v>
      </c>
      <c r="X1172">
        <f t="shared" si="658"/>
        <v>1172</v>
      </c>
      <c r="Y1172">
        <f t="shared" si="659"/>
        <v>1102</v>
      </c>
      <c r="Z1172">
        <f t="shared" si="660"/>
        <v>1103</v>
      </c>
      <c r="AA1172">
        <f t="shared" si="657"/>
        <v>1251</v>
      </c>
      <c r="AB1172">
        <f t="shared" si="662"/>
        <v>150</v>
      </c>
      <c r="AM1172" t="str">
        <f t="shared" si="663"/>
        <v>201902HD</v>
      </c>
      <c r="AN1172">
        <f t="shared" ca="1" si="671"/>
        <v>7.0000019512195149</v>
      </c>
      <c r="AO1172">
        <f t="shared" ca="1" si="672"/>
        <v>3</v>
      </c>
      <c r="AP1172">
        <f t="shared" ca="1" si="664"/>
        <v>6</v>
      </c>
      <c r="AQ1172">
        <f t="shared" ca="1" si="665"/>
        <v>14.000000000000002</v>
      </c>
      <c r="AR1172">
        <f t="shared" ca="1" si="666"/>
        <v>10</v>
      </c>
      <c r="AS1172">
        <f ca="1">P1172/J1172</f>
        <v>0.15053761658615508</v>
      </c>
    </row>
    <row r="1173" spans="1:45" x14ac:dyDescent="0.4">
      <c r="A1173">
        <f t="shared" si="661"/>
        <v>201902</v>
      </c>
      <c r="B1173" t="s">
        <v>258</v>
      </c>
      <c r="C1173" t="s">
        <v>75</v>
      </c>
      <c r="D1173" t="str">
        <f t="shared" ca="1" si="670"/>
        <v>I108</v>
      </c>
      <c r="E1173">
        <f t="shared" ca="1" si="645"/>
        <v>66</v>
      </c>
      <c r="F1173">
        <f t="shared" ca="1" si="646"/>
        <v>10</v>
      </c>
      <c r="G1173" t="str">
        <f t="shared" ca="1" si="667"/>
        <v>S11</v>
      </c>
      <c r="H1173" t="str">
        <f t="shared" ca="1" si="668"/>
        <v>S111</v>
      </c>
      <c r="I1173">
        <f ca="1">VLOOKUP(D1173,PRC!$A$2:$B$21,2,0)*E1173</f>
        <v>2640000</v>
      </c>
      <c r="J1173">
        <f t="shared" ca="1" si="647"/>
        <v>2481596</v>
      </c>
      <c r="K1173">
        <f ca="1">VLOOKUP(D1173,PRC!$A$1:$C$21,3,0)*E1173</f>
        <v>1214400</v>
      </c>
      <c r="L1173">
        <f t="shared" ca="1" si="648"/>
        <v>106000</v>
      </c>
      <c r="M1173">
        <f t="shared" ca="1" si="649"/>
        <v>132000</v>
      </c>
      <c r="N1173">
        <f t="shared" ca="1" si="650"/>
        <v>396000</v>
      </c>
      <c r="O1173">
        <f t="shared" ca="1" si="651"/>
        <v>264000</v>
      </c>
      <c r="P1173">
        <f t="shared" ca="1" si="669"/>
        <v>369196</v>
      </c>
      <c r="Q1173">
        <f ca="1">IF(P1173&gt;0,1,0)</f>
        <v>1</v>
      </c>
      <c r="R1173">
        <f t="shared" ca="1" si="652"/>
        <v>6</v>
      </c>
      <c r="S1173">
        <f t="shared" ca="1" si="653"/>
        <v>4</v>
      </c>
      <c r="T1173">
        <f t="shared" ca="1" si="654"/>
        <v>5</v>
      </c>
      <c r="U1173">
        <f t="shared" ca="1" si="655"/>
        <v>15</v>
      </c>
      <c r="V1173">
        <f t="shared" ca="1" si="656"/>
        <v>10</v>
      </c>
      <c r="X1173">
        <f t="shared" si="658"/>
        <v>1173</v>
      </c>
      <c r="Y1173">
        <f t="shared" si="659"/>
        <v>1102</v>
      </c>
      <c r="Z1173">
        <f t="shared" si="660"/>
        <v>1103</v>
      </c>
      <c r="AA1173">
        <f t="shared" si="657"/>
        <v>1251</v>
      </c>
      <c r="AB1173">
        <f t="shared" si="662"/>
        <v>150</v>
      </c>
      <c r="AM1173" t="str">
        <f t="shared" si="663"/>
        <v>201902HD</v>
      </c>
      <c r="AN1173">
        <f t="shared" ca="1" si="671"/>
        <v>6.0001515151515195</v>
      </c>
      <c r="AO1173">
        <f t="shared" ca="1" si="672"/>
        <v>4.0151515151515156</v>
      </c>
      <c r="AP1173">
        <f t="shared" ca="1" si="664"/>
        <v>5</v>
      </c>
      <c r="AQ1173">
        <f t="shared" ca="1" si="665"/>
        <v>15</v>
      </c>
      <c r="AR1173">
        <f t="shared" ca="1" si="666"/>
        <v>10</v>
      </c>
      <c r="AS1173">
        <f ca="1">P1173/J1173</f>
        <v>0.14877361182077986</v>
      </c>
    </row>
    <row r="1174" spans="1:45" x14ac:dyDescent="0.4">
      <c r="A1174">
        <f t="shared" si="661"/>
        <v>201902</v>
      </c>
      <c r="B1174" t="s">
        <v>259</v>
      </c>
      <c r="C1174" t="s">
        <v>75</v>
      </c>
      <c r="D1174" t="str">
        <f t="shared" ca="1" si="670"/>
        <v>I116</v>
      </c>
      <c r="E1174">
        <f t="shared" ca="1" si="645"/>
        <v>72</v>
      </c>
      <c r="F1174">
        <f t="shared" ca="1" si="646"/>
        <v>7</v>
      </c>
      <c r="G1174" t="str">
        <f t="shared" ca="1" si="667"/>
        <v>S11</v>
      </c>
      <c r="H1174" t="str">
        <f t="shared" ca="1" si="668"/>
        <v>S117</v>
      </c>
      <c r="I1174">
        <f ca="1">VLOOKUP(D1174,PRC!$A$2:$B$21,2,0)*E1174</f>
        <v>105120000</v>
      </c>
      <c r="J1174">
        <f t="shared" ca="1" si="647"/>
        <v>98812796</v>
      </c>
      <c r="K1174">
        <f ca="1">VLOOKUP(D1174,PRC!$A$1:$C$21,3,0)*E1174</f>
        <v>63072000</v>
      </c>
      <c r="L1174">
        <f t="shared" ca="1" si="648"/>
        <v>4205000</v>
      </c>
      <c r="M1174">
        <f t="shared" ca="1" si="649"/>
        <v>10512000</v>
      </c>
      <c r="N1174">
        <f t="shared" ca="1" si="650"/>
        <v>15768000</v>
      </c>
      <c r="O1174">
        <f t="shared" ca="1" si="651"/>
        <v>5256000</v>
      </c>
      <c r="P1174">
        <f t="shared" ca="1" si="669"/>
        <v>-204</v>
      </c>
      <c r="Q1174">
        <f ca="1">IF(P1174&gt;0,1,0)</f>
        <v>0</v>
      </c>
      <c r="R1174">
        <f t="shared" ca="1" si="652"/>
        <v>6</v>
      </c>
      <c r="S1174">
        <f t="shared" ca="1" si="653"/>
        <v>4</v>
      </c>
      <c r="T1174">
        <f t="shared" ca="1" si="654"/>
        <v>10</v>
      </c>
      <c r="U1174">
        <f t="shared" ca="1" si="655"/>
        <v>15</v>
      </c>
      <c r="V1174">
        <f t="shared" ca="1" si="656"/>
        <v>5</v>
      </c>
      <c r="X1174">
        <f t="shared" si="658"/>
        <v>1174</v>
      </c>
      <c r="Y1174">
        <f t="shared" si="659"/>
        <v>1102</v>
      </c>
      <c r="Z1174">
        <f t="shared" si="660"/>
        <v>1103</v>
      </c>
      <c r="AA1174">
        <f t="shared" si="657"/>
        <v>1251</v>
      </c>
      <c r="AB1174">
        <f t="shared" si="662"/>
        <v>150</v>
      </c>
      <c r="AM1174" t="str">
        <f t="shared" si="663"/>
        <v>201902HD</v>
      </c>
      <c r="AN1174">
        <f t="shared" ca="1" si="671"/>
        <v>6.0000038051750355</v>
      </c>
      <c r="AO1174">
        <f t="shared" ca="1" si="672"/>
        <v>4.0001902587519025</v>
      </c>
      <c r="AP1174">
        <f t="shared" ca="1" si="664"/>
        <v>10</v>
      </c>
      <c r="AQ1174">
        <f t="shared" ca="1" si="665"/>
        <v>15</v>
      </c>
      <c r="AR1174">
        <f t="shared" ca="1" si="666"/>
        <v>5</v>
      </c>
      <c r="AS1174">
        <f ca="1">P1174/J1174</f>
        <v>-2.064509944643202E-6</v>
      </c>
    </row>
    <row r="1175" spans="1:45" x14ac:dyDescent="0.4">
      <c r="A1175">
        <f t="shared" si="661"/>
        <v>201902</v>
      </c>
      <c r="B1175" t="s">
        <v>260</v>
      </c>
      <c r="C1175" t="s">
        <v>75</v>
      </c>
      <c r="D1175" t="str">
        <f t="shared" ca="1" si="670"/>
        <v>I108</v>
      </c>
      <c r="E1175">
        <f t="shared" ca="1" si="645"/>
        <v>88</v>
      </c>
      <c r="F1175">
        <f t="shared" ca="1" si="646"/>
        <v>6</v>
      </c>
      <c r="G1175" t="str">
        <f t="shared" ca="1" si="667"/>
        <v>S11</v>
      </c>
      <c r="H1175" t="str">
        <f t="shared" ca="1" si="668"/>
        <v>S118</v>
      </c>
      <c r="I1175">
        <f ca="1">VLOOKUP(D1175,PRC!$A$2:$B$21,2,0)*E1175</f>
        <v>3520000</v>
      </c>
      <c r="J1175">
        <f t="shared" ca="1" si="647"/>
        <v>3308796</v>
      </c>
      <c r="K1175">
        <f ca="1">VLOOKUP(D1175,PRC!$A$1:$C$21,3,0)*E1175</f>
        <v>1619200</v>
      </c>
      <c r="L1175">
        <f t="shared" ca="1" si="648"/>
        <v>106000</v>
      </c>
      <c r="M1175">
        <f t="shared" ca="1" si="649"/>
        <v>317000</v>
      </c>
      <c r="N1175">
        <f t="shared" ca="1" si="650"/>
        <v>528000</v>
      </c>
      <c r="O1175">
        <f t="shared" ca="1" si="651"/>
        <v>246000</v>
      </c>
      <c r="P1175">
        <f t="shared" ca="1" si="669"/>
        <v>492596</v>
      </c>
      <c r="Q1175">
        <f ca="1">IF(P1175&gt;0,1,0)</f>
        <v>1</v>
      </c>
      <c r="R1175">
        <f t="shared" ca="1" si="652"/>
        <v>6</v>
      </c>
      <c r="S1175">
        <f t="shared" ca="1" si="653"/>
        <v>3</v>
      </c>
      <c r="T1175">
        <f t="shared" ca="1" si="654"/>
        <v>9</v>
      </c>
      <c r="U1175">
        <f t="shared" ca="1" si="655"/>
        <v>15</v>
      </c>
      <c r="V1175">
        <f t="shared" ca="1" si="656"/>
        <v>7</v>
      </c>
      <c r="X1175">
        <f t="shared" si="658"/>
        <v>1175</v>
      </c>
      <c r="Y1175">
        <f t="shared" si="659"/>
        <v>1102</v>
      </c>
      <c r="Z1175">
        <f t="shared" si="660"/>
        <v>1103</v>
      </c>
      <c r="AA1175">
        <f t="shared" si="657"/>
        <v>1251</v>
      </c>
      <c r="AB1175">
        <f t="shared" si="662"/>
        <v>150</v>
      </c>
      <c r="AM1175" t="str">
        <f t="shared" si="663"/>
        <v>201902HD</v>
      </c>
      <c r="AN1175">
        <f t="shared" ca="1" si="671"/>
        <v>6.0001136363636354</v>
      </c>
      <c r="AO1175">
        <f t="shared" ca="1" si="672"/>
        <v>3.0113636363636362</v>
      </c>
      <c r="AP1175">
        <f t="shared" ca="1" si="664"/>
        <v>9.0056818181818183</v>
      </c>
      <c r="AQ1175">
        <f t="shared" ca="1" si="665"/>
        <v>15</v>
      </c>
      <c r="AR1175">
        <f t="shared" ca="1" si="666"/>
        <v>6.9886363636363633</v>
      </c>
      <c r="AS1175">
        <f ca="1">P1175/J1175</f>
        <v>0.14887469641525194</v>
      </c>
    </row>
    <row r="1176" spans="1:45" x14ac:dyDescent="0.4">
      <c r="A1176">
        <f t="shared" si="661"/>
        <v>201902</v>
      </c>
      <c r="B1176" t="s">
        <v>261</v>
      </c>
      <c r="C1176" t="s">
        <v>75</v>
      </c>
      <c r="D1176" t="str">
        <f t="shared" ca="1" si="670"/>
        <v>I109</v>
      </c>
      <c r="E1176">
        <f t="shared" ca="1" si="645"/>
        <v>59</v>
      </c>
      <c r="F1176">
        <f t="shared" ca="1" si="646"/>
        <v>5</v>
      </c>
      <c r="G1176" t="str">
        <f t="shared" ca="1" si="667"/>
        <v>S10</v>
      </c>
      <c r="H1176" t="str">
        <f t="shared" ca="1" si="668"/>
        <v>S105</v>
      </c>
      <c r="I1176">
        <f ca="1">VLOOKUP(D1176,PRC!$A$2:$B$21,2,0)*E1176</f>
        <v>29500000</v>
      </c>
      <c r="J1176">
        <f t="shared" ca="1" si="647"/>
        <v>28024996</v>
      </c>
      <c r="K1176">
        <f ca="1">VLOOKUP(D1176,PRC!$A$1:$C$21,3,0)*E1176</f>
        <v>11800000</v>
      </c>
      <c r="L1176">
        <f t="shared" ca="1" si="648"/>
        <v>885000</v>
      </c>
      <c r="M1176">
        <f t="shared" ca="1" si="649"/>
        <v>2655000</v>
      </c>
      <c r="N1176">
        <f t="shared" ca="1" si="650"/>
        <v>4130000</v>
      </c>
      <c r="O1176">
        <f t="shared" ca="1" si="651"/>
        <v>1770000</v>
      </c>
      <c r="P1176">
        <f t="shared" ca="1" si="669"/>
        <v>6784996</v>
      </c>
      <c r="Q1176">
        <f ca="1">IF(P1176&gt;0,1,0)</f>
        <v>1</v>
      </c>
      <c r="R1176">
        <f t="shared" ca="1" si="652"/>
        <v>5</v>
      </c>
      <c r="S1176">
        <f t="shared" ca="1" si="653"/>
        <v>3</v>
      </c>
      <c r="T1176">
        <f t="shared" ca="1" si="654"/>
        <v>9</v>
      </c>
      <c r="U1176">
        <f t="shared" ca="1" si="655"/>
        <v>14</v>
      </c>
      <c r="V1176">
        <f t="shared" ca="1" si="656"/>
        <v>6</v>
      </c>
      <c r="X1176">
        <f t="shared" si="658"/>
        <v>1176</v>
      </c>
      <c r="Y1176">
        <f t="shared" si="659"/>
        <v>1102</v>
      </c>
      <c r="Z1176">
        <f t="shared" si="660"/>
        <v>1103</v>
      </c>
      <c r="AA1176">
        <f t="shared" si="657"/>
        <v>1251</v>
      </c>
      <c r="AB1176">
        <f t="shared" si="662"/>
        <v>150</v>
      </c>
      <c r="AM1176" t="str">
        <f t="shared" si="663"/>
        <v>201902HD</v>
      </c>
      <c r="AN1176">
        <f t="shared" ca="1" si="671"/>
        <v>5.0000135593220367</v>
      </c>
      <c r="AO1176">
        <f t="shared" ca="1" si="672"/>
        <v>3</v>
      </c>
      <c r="AP1176">
        <f t="shared" ca="1" si="664"/>
        <v>9</v>
      </c>
      <c r="AQ1176">
        <f t="shared" ca="1" si="665"/>
        <v>14.000000000000002</v>
      </c>
      <c r="AR1176">
        <f t="shared" ca="1" si="666"/>
        <v>6</v>
      </c>
      <c r="AS1176">
        <f ca="1">P1176/J1176</f>
        <v>0.24210515498378662</v>
      </c>
    </row>
    <row r="1177" spans="1:45" x14ac:dyDescent="0.4">
      <c r="A1177">
        <f t="shared" si="661"/>
        <v>201902</v>
      </c>
      <c r="B1177" t="s">
        <v>262</v>
      </c>
      <c r="C1177" t="s">
        <v>75</v>
      </c>
      <c r="D1177" t="str">
        <f t="shared" ca="1" si="670"/>
        <v>I116</v>
      </c>
      <c r="E1177">
        <f t="shared" ca="1" si="645"/>
        <v>68</v>
      </c>
      <c r="F1177">
        <f t="shared" ca="1" si="646"/>
        <v>5</v>
      </c>
      <c r="G1177" t="str">
        <f t="shared" ca="1" si="667"/>
        <v>S10</v>
      </c>
      <c r="H1177" t="str">
        <f t="shared" ca="1" si="668"/>
        <v>S109</v>
      </c>
      <c r="I1177">
        <f ca="1">VLOOKUP(D1177,PRC!$A$2:$B$21,2,0)*E1177</f>
        <v>99280000</v>
      </c>
      <c r="J1177">
        <f t="shared" ca="1" si="647"/>
        <v>93323196</v>
      </c>
      <c r="K1177">
        <f ca="1">VLOOKUP(D1177,PRC!$A$1:$C$21,3,0)*E1177</f>
        <v>59568000</v>
      </c>
      <c r="L1177">
        <f t="shared" ca="1" si="648"/>
        <v>3971000</v>
      </c>
      <c r="M1177">
        <f t="shared" ca="1" si="649"/>
        <v>8935000</v>
      </c>
      <c r="N1177">
        <f t="shared" ca="1" si="650"/>
        <v>9928000</v>
      </c>
      <c r="O1177">
        <f t="shared" ca="1" si="651"/>
        <v>4964000</v>
      </c>
      <c r="P1177">
        <f t="shared" ca="1" si="669"/>
        <v>5957196</v>
      </c>
      <c r="Q1177">
        <f ca="1">IF(P1177&gt;0,1,0)</f>
        <v>1</v>
      </c>
      <c r="R1177">
        <f t="shared" ca="1" si="652"/>
        <v>6</v>
      </c>
      <c r="S1177">
        <f t="shared" ca="1" si="653"/>
        <v>4</v>
      </c>
      <c r="T1177">
        <f t="shared" ca="1" si="654"/>
        <v>9</v>
      </c>
      <c r="U1177">
        <f t="shared" ca="1" si="655"/>
        <v>10</v>
      </c>
      <c r="V1177">
        <f t="shared" ca="1" si="656"/>
        <v>5</v>
      </c>
      <c r="X1177">
        <f t="shared" si="658"/>
        <v>1177</v>
      </c>
      <c r="Y1177">
        <f t="shared" si="659"/>
        <v>1102</v>
      </c>
      <c r="Z1177">
        <f t="shared" si="660"/>
        <v>1103</v>
      </c>
      <c r="AA1177">
        <f t="shared" si="657"/>
        <v>1251</v>
      </c>
      <c r="AB1177">
        <f t="shared" si="662"/>
        <v>150</v>
      </c>
      <c r="AM1177" t="str">
        <f t="shared" si="663"/>
        <v>201902HD</v>
      </c>
      <c r="AN1177">
        <f t="shared" ca="1" si="671"/>
        <v>6.0000040290088652</v>
      </c>
      <c r="AO1177">
        <f t="shared" ca="1" si="672"/>
        <v>3.9997985495568091</v>
      </c>
      <c r="AP1177">
        <f t="shared" ca="1" si="664"/>
        <v>8.9997985495568091</v>
      </c>
      <c r="AQ1177">
        <f t="shared" ca="1" si="665"/>
        <v>10</v>
      </c>
      <c r="AR1177">
        <f t="shared" ca="1" si="666"/>
        <v>5</v>
      </c>
      <c r="AS1177">
        <f ca="1">P1177/J1177</f>
        <v>6.3834033287929831E-2</v>
      </c>
    </row>
    <row r="1178" spans="1:45" x14ac:dyDescent="0.4">
      <c r="A1178">
        <f t="shared" si="661"/>
        <v>201902</v>
      </c>
      <c r="B1178" t="s">
        <v>263</v>
      </c>
      <c r="C1178" t="s">
        <v>75</v>
      </c>
      <c r="D1178" t="str">
        <f t="shared" ca="1" si="670"/>
        <v>I115</v>
      </c>
      <c r="E1178">
        <f t="shared" ca="1" si="645"/>
        <v>59</v>
      </c>
      <c r="F1178">
        <f t="shared" ca="1" si="646"/>
        <v>5</v>
      </c>
      <c r="G1178" t="str">
        <f t="shared" ca="1" si="667"/>
        <v>S10</v>
      </c>
      <c r="H1178" t="str">
        <f t="shared" ca="1" si="668"/>
        <v>S108</v>
      </c>
      <c r="I1178">
        <f ca="1">VLOOKUP(D1178,PRC!$A$2:$B$21,2,0)*E1178</f>
        <v>295000</v>
      </c>
      <c r="J1178">
        <f t="shared" ca="1" si="647"/>
        <v>274346</v>
      </c>
      <c r="K1178">
        <f ca="1">VLOOKUP(D1178,PRC!$A$1:$C$21,3,0)*E1178</f>
        <v>141600</v>
      </c>
      <c r="L1178">
        <f t="shared" ca="1" si="648"/>
        <v>15000</v>
      </c>
      <c r="M1178">
        <f t="shared" ca="1" si="649"/>
        <v>27000</v>
      </c>
      <c r="N1178">
        <f t="shared" ca="1" si="650"/>
        <v>41000</v>
      </c>
      <c r="O1178">
        <f t="shared" ca="1" si="651"/>
        <v>15000</v>
      </c>
      <c r="P1178">
        <f t="shared" ca="1" si="669"/>
        <v>34746</v>
      </c>
      <c r="Q1178">
        <f ca="1">IF(P1178&gt;0,1,0)</f>
        <v>1</v>
      </c>
      <c r="R1178">
        <f t="shared" ca="1" si="652"/>
        <v>7</v>
      </c>
      <c r="S1178">
        <f t="shared" ca="1" si="653"/>
        <v>5</v>
      </c>
      <c r="T1178">
        <f t="shared" ca="1" si="654"/>
        <v>9</v>
      </c>
      <c r="U1178">
        <f t="shared" ca="1" si="655"/>
        <v>14</v>
      </c>
      <c r="V1178">
        <f t="shared" ca="1" si="656"/>
        <v>5</v>
      </c>
      <c r="X1178">
        <f t="shared" si="658"/>
        <v>1178</v>
      </c>
      <c r="Y1178">
        <f t="shared" si="659"/>
        <v>1102</v>
      </c>
      <c r="Z1178">
        <f t="shared" si="660"/>
        <v>1103</v>
      </c>
      <c r="AA1178">
        <f t="shared" si="657"/>
        <v>1251</v>
      </c>
      <c r="AB1178">
        <f t="shared" si="662"/>
        <v>150</v>
      </c>
      <c r="AM1178" t="str">
        <f t="shared" si="663"/>
        <v>201902HD</v>
      </c>
      <c r="AN1178">
        <f t="shared" ca="1" si="671"/>
        <v>7.0013559322033903</v>
      </c>
      <c r="AO1178">
        <f t="shared" ca="1" si="672"/>
        <v>5.0847457627118651</v>
      </c>
      <c r="AP1178">
        <f t="shared" ca="1" si="664"/>
        <v>9.1525423728813564</v>
      </c>
      <c r="AQ1178">
        <f t="shared" ca="1" si="665"/>
        <v>13.898305084745763</v>
      </c>
      <c r="AR1178">
        <f t="shared" ca="1" si="666"/>
        <v>5.0847457627118651</v>
      </c>
      <c r="AS1178">
        <f ca="1">P1178/J1178</f>
        <v>0.12665028832204589</v>
      </c>
    </row>
    <row r="1179" spans="1:45" x14ac:dyDescent="0.4">
      <c r="A1179">
        <f t="shared" si="661"/>
        <v>201902</v>
      </c>
      <c r="B1179" t="s">
        <v>264</v>
      </c>
      <c r="C1179" t="s">
        <v>75</v>
      </c>
      <c r="D1179" t="str">
        <f t="shared" ca="1" si="670"/>
        <v>I110</v>
      </c>
      <c r="E1179">
        <f t="shared" ca="1" si="645"/>
        <v>68</v>
      </c>
      <c r="F1179">
        <f t="shared" ca="1" si="646"/>
        <v>7</v>
      </c>
      <c r="G1179" t="str">
        <f t="shared" ca="1" si="667"/>
        <v>S10</v>
      </c>
      <c r="H1179" t="str">
        <f t="shared" ca="1" si="668"/>
        <v>S102</v>
      </c>
      <c r="I1179">
        <f ca="1">VLOOKUP(D1179,PRC!$A$2:$B$21,2,0)*E1179</f>
        <v>20400000</v>
      </c>
      <c r="J1179">
        <f t="shared" ca="1" si="647"/>
        <v>19379996</v>
      </c>
      <c r="K1179">
        <f ca="1">VLOOKUP(D1179,PRC!$A$1:$C$21,3,0)*E1179</f>
        <v>9384000</v>
      </c>
      <c r="L1179">
        <f t="shared" ca="1" si="648"/>
        <v>816000</v>
      </c>
      <c r="M1179">
        <f t="shared" ca="1" si="649"/>
        <v>1836000</v>
      </c>
      <c r="N1179">
        <f t="shared" ca="1" si="650"/>
        <v>2244000</v>
      </c>
      <c r="O1179">
        <f t="shared" ca="1" si="651"/>
        <v>1020000</v>
      </c>
      <c r="P1179">
        <f t="shared" ca="1" si="669"/>
        <v>4079996</v>
      </c>
      <c r="Q1179">
        <f ca="1">IF(P1179&gt;0,1,0)</f>
        <v>1</v>
      </c>
      <c r="R1179">
        <f t="shared" ca="1" si="652"/>
        <v>5</v>
      </c>
      <c r="S1179">
        <f t="shared" ca="1" si="653"/>
        <v>4</v>
      </c>
      <c r="T1179">
        <f t="shared" ca="1" si="654"/>
        <v>9</v>
      </c>
      <c r="U1179">
        <f t="shared" ca="1" si="655"/>
        <v>11</v>
      </c>
      <c r="V1179">
        <f t="shared" ca="1" si="656"/>
        <v>5</v>
      </c>
      <c r="X1179">
        <f t="shared" si="658"/>
        <v>1179</v>
      </c>
      <c r="Y1179">
        <f t="shared" si="659"/>
        <v>1102</v>
      </c>
      <c r="Z1179">
        <f t="shared" si="660"/>
        <v>1103</v>
      </c>
      <c r="AA1179">
        <f t="shared" si="657"/>
        <v>1251</v>
      </c>
      <c r="AB1179">
        <f t="shared" si="662"/>
        <v>150</v>
      </c>
      <c r="AM1179" t="str">
        <f t="shared" si="663"/>
        <v>201902HD</v>
      </c>
      <c r="AN1179">
        <f t="shared" ca="1" si="671"/>
        <v>5.0000196078431429</v>
      </c>
      <c r="AO1179">
        <f t="shared" ca="1" si="672"/>
        <v>4</v>
      </c>
      <c r="AP1179">
        <f t="shared" ca="1" si="664"/>
        <v>9</v>
      </c>
      <c r="AQ1179">
        <f t="shared" ca="1" si="665"/>
        <v>11</v>
      </c>
      <c r="AR1179">
        <f t="shared" ca="1" si="666"/>
        <v>5</v>
      </c>
      <c r="AS1179">
        <f ca="1">P1179/J1179</f>
        <v>0.2105261528433752</v>
      </c>
    </row>
    <row r="1180" spans="1:45" x14ac:dyDescent="0.4">
      <c r="A1180">
        <f t="shared" si="661"/>
        <v>201902</v>
      </c>
      <c r="B1180" t="s">
        <v>265</v>
      </c>
      <c r="C1180" t="s">
        <v>75</v>
      </c>
      <c r="D1180" t="str">
        <f t="shared" ca="1" si="670"/>
        <v>I118</v>
      </c>
      <c r="E1180">
        <f t="shared" ca="1" si="645"/>
        <v>58</v>
      </c>
      <c r="F1180">
        <f t="shared" ca="1" si="646"/>
        <v>9</v>
      </c>
      <c r="G1180" t="str">
        <f t="shared" ca="1" si="667"/>
        <v>S11</v>
      </c>
      <c r="H1180" t="str">
        <f t="shared" ca="1" si="668"/>
        <v>S116</v>
      </c>
      <c r="I1180">
        <f ca="1">VLOOKUP(D1180,PRC!$A$2:$B$21,2,0)*E1180</f>
        <v>30740000</v>
      </c>
      <c r="J1180">
        <f t="shared" ca="1" si="647"/>
        <v>29202996</v>
      </c>
      <c r="K1180">
        <f ca="1">VLOOKUP(D1180,PRC!$A$1:$C$21,3,0)*E1180</f>
        <v>12910800</v>
      </c>
      <c r="L1180">
        <f t="shared" ca="1" si="648"/>
        <v>1537000</v>
      </c>
      <c r="M1180">
        <f t="shared" ca="1" si="649"/>
        <v>2767000</v>
      </c>
      <c r="N1180">
        <f t="shared" ca="1" si="650"/>
        <v>3074000</v>
      </c>
      <c r="O1180">
        <f t="shared" ca="1" si="651"/>
        <v>1844000</v>
      </c>
      <c r="P1180">
        <f t="shared" ca="1" si="669"/>
        <v>7070196</v>
      </c>
      <c r="Q1180">
        <f ca="1">IF(P1180&gt;0,1,0)</f>
        <v>1</v>
      </c>
      <c r="R1180">
        <f t="shared" ca="1" si="652"/>
        <v>5</v>
      </c>
      <c r="S1180">
        <f t="shared" ca="1" si="653"/>
        <v>5</v>
      </c>
      <c r="T1180">
        <f t="shared" ca="1" si="654"/>
        <v>9</v>
      </c>
      <c r="U1180">
        <f t="shared" ca="1" si="655"/>
        <v>10</v>
      </c>
      <c r="V1180">
        <f t="shared" ca="1" si="656"/>
        <v>6</v>
      </c>
      <c r="X1180">
        <f t="shared" si="658"/>
        <v>1180</v>
      </c>
      <c r="Y1180">
        <f t="shared" si="659"/>
        <v>1102</v>
      </c>
      <c r="Z1180">
        <f t="shared" si="660"/>
        <v>1103</v>
      </c>
      <c r="AA1180">
        <f t="shared" si="657"/>
        <v>1251</v>
      </c>
      <c r="AB1180">
        <f t="shared" si="662"/>
        <v>150</v>
      </c>
      <c r="AM1180" t="str">
        <f t="shared" si="663"/>
        <v>201902HD</v>
      </c>
      <c r="AN1180">
        <f t="shared" ca="1" si="671"/>
        <v>5.0000130123617481</v>
      </c>
      <c r="AO1180">
        <f t="shared" ca="1" si="672"/>
        <v>5</v>
      </c>
      <c r="AP1180">
        <f t="shared" ca="1" si="664"/>
        <v>9.0013012361743652</v>
      </c>
      <c r="AQ1180">
        <f t="shared" ca="1" si="665"/>
        <v>10</v>
      </c>
      <c r="AR1180">
        <f t="shared" ca="1" si="666"/>
        <v>5.9986987638256339</v>
      </c>
      <c r="AS1180">
        <f ca="1">P1180/J1180</f>
        <v>0.24210515934734916</v>
      </c>
    </row>
    <row r="1181" spans="1:45" x14ac:dyDescent="0.4">
      <c r="A1181">
        <f t="shared" si="661"/>
        <v>201902</v>
      </c>
      <c r="B1181" t="s">
        <v>266</v>
      </c>
      <c r="C1181" t="s">
        <v>75</v>
      </c>
      <c r="D1181" t="str">
        <f t="shared" ca="1" si="670"/>
        <v>I106</v>
      </c>
      <c r="E1181">
        <f t="shared" ca="1" si="645"/>
        <v>72</v>
      </c>
      <c r="F1181">
        <f t="shared" ca="1" si="646"/>
        <v>6</v>
      </c>
      <c r="G1181" t="str">
        <f t="shared" ca="1" si="667"/>
        <v>S11</v>
      </c>
      <c r="H1181" t="str">
        <f t="shared" ca="1" si="668"/>
        <v>S113</v>
      </c>
      <c r="I1181">
        <f ca="1">VLOOKUP(D1181,PRC!$A$2:$B$21,2,0)*E1181</f>
        <v>1440000</v>
      </c>
      <c r="J1181">
        <f t="shared" ca="1" si="647"/>
        <v>1353596</v>
      </c>
      <c r="K1181">
        <f ca="1">VLOOKUP(D1181,PRC!$A$1:$C$21,3,0)*E1181</f>
        <v>763200</v>
      </c>
      <c r="L1181">
        <f t="shared" ca="1" si="648"/>
        <v>43000</v>
      </c>
      <c r="M1181">
        <f t="shared" ca="1" si="649"/>
        <v>101000</v>
      </c>
      <c r="N1181">
        <f t="shared" ca="1" si="650"/>
        <v>158000</v>
      </c>
      <c r="O1181">
        <f t="shared" ca="1" si="651"/>
        <v>115000</v>
      </c>
      <c r="P1181">
        <f t="shared" ca="1" si="669"/>
        <v>173396</v>
      </c>
      <c r="Q1181">
        <f ca="1">IF(P1181&gt;0,1,0)</f>
        <v>1</v>
      </c>
      <c r="R1181">
        <f t="shared" ca="1" si="652"/>
        <v>6</v>
      </c>
      <c r="S1181">
        <f t="shared" ca="1" si="653"/>
        <v>3</v>
      </c>
      <c r="T1181">
        <f t="shared" ca="1" si="654"/>
        <v>7</v>
      </c>
      <c r="U1181">
        <f t="shared" ca="1" si="655"/>
        <v>11</v>
      </c>
      <c r="V1181">
        <f t="shared" ca="1" si="656"/>
        <v>8</v>
      </c>
      <c r="X1181">
        <f t="shared" si="658"/>
        <v>1181</v>
      </c>
      <c r="Y1181">
        <f t="shared" si="659"/>
        <v>1102</v>
      </c>
      <c r="Z1181">
        <f t="shared" si="660"/>
        <v>1103</v>
      </c>
      <c r="AA1181">
        <f t="shared" si="657"/>
        <v>1251</v>
      </c>
      <c r="AB1181">
        <f t="shared" si="662"/>
        <v>150</v>
      </c>
      <c r="AM1181" t="str">
        <f t="shared" si="663"/>
        <v>201902HD</v>
      </c>
      <c r="AN1181">
        <f t="shared" ca="1" si="671"/>
        <v>6.0002777777777734</v>
      </c>
      <c r="AO1181">
        <f t="shared" ca="1" si="672"/>
        <v>2.9861111111111112</v>
      </c>
      <c r="AP1181">
        <f t="shared" ca="1" si="664"/>
        <v>7.0138888888888893</v>
      </c>
      <c r="AQ1181">
        <f t="shared" ca="1" si="665"/>
        <v>10.972222222222221</v>
      </c>
      <c r="AR1181">
        <f t="shared" ca="1" si="666"/>
        <v>7.9861111111111107</v>
      </c>
      <c r="AS1181">
        <f ca="1">P1181/J1181</f>
        <v>0.12810026034355892</v>
      </c>
    </row>
    <row r="1182" spans="1:45" x14ac:dyDescent="0.4">
      <c r="A1182">
        <f t="shared" si="661"/>
        <v>201902</v>
      </c>
      <c r="B1182" t="s">
        <v>267</v>
      </c>
      <c r="C1182" t="s">
        <v>75</v>
      </c>
      <c r="D1182" t="str">
        <f t="shared" ca="1" si="670"/>
        <v>I119</v>
      </c>
      <c r="E1182">
        <f t="shared" ca="1" si="645"/>
        <v>56</v>
      </c>
      <c r="F1182">
        <f t="shared" ca="1" si="646"/>
        <v>5</v>
      </c>
      <c r="G1182" t="str">
        <f t="shared" ca="1" si="667"/>
        <v>S11</v>
      </c>
      <c r="H1182" t="str">
        <f t="shared" ca="1" si="668"/>
        <v>S116</v>
      </c>
      <c r="I1182">
        <f ca="1">VLOOKUP(D1182,PRC!$A$2:$B$21,2,0)*E1182</f>
        <v>5320000</v>
      </c>
      <c r="J1182">
        <f t="shared" ca="1" si="647"/>
        <v>4947596</v>
      </c>
      <c r="K1182">
        <f ca="1">VLOOKUP(D1182,PRC!$A$1:$C$21,3,0)*E1182</f>
        <v>2553600</v>
      </c>
      <c r="L1182">
        <f t="shared" ca="1" si="648"/>
        <v>160000</v>
      </c>
      <c r="M1182">
        <f t="shared" ca="1" si="649"/>
        <v>532000</v>
      </c>
      <c r="N1182">
        <f t="shared" ca="1" si="650"/>
        <v>532000</v>
      </c>
      <c r="O1182">
        <f t="shared" ca="1" si="651"/>
        <v>479000</v>
      </c>
      <c r="P1182">
        <f t="shared" ca="1" si="669"/>
        <v>690996</v>
      </c>
      <c r="Q1182">
        <f ca="1">IF(P1182&gt;0,1,0)</f>
        <v>1</v>
      </c>
      <c r="R1182">
        <f t="shared" ca="1" si="652"/>
        <v>7</v>
      </c>
      <c r="S1182">
        <f t="shared" ca="1" si="653"/>
        <v>3</v>
      </c>
      <c r="T1182">
        <f t="shared" ca="1" si="654"/>
        <v>10</v>
      </c>
      <c r="U1182">
        <f t="shared" ca="1" si="655"/>
        <v>10</v>
      </c>
      <c r="V1182">
        <f t="shared" ca="1" si="656"/>
        <v>9</v>
      </c>
      <c r="X1182">
        <f t="shared" si="658"/>
        <v>1182</v>
      </c>
      <c r="Y1182">
        <f t="shared" si="659"/>
        <v>1102</v>
      </c>
      <c r="Z1182">
        <f t="shared" si="660"/>
        <v>1103</v>
      </c>
      <c r="AA1182">
        <f t="shared" si="657"/>
        <v>1251</v>
      </c>
      <c r="AB1182">
        <f t="shared" si="662"/>
        <v>150</v>
      </c>
      <c r="AM1182" t="str">
        <f t="shared" si="663"/>
        <v>201902HD</v>
      </c>
      <c r="AN1182">
        <f t="shared" ca="1" si="671"/>
        <v>7.000075187969923</v>
      </c>
      <c r="AO1182">
        <f t="shared" ca="1" si="672"/>
        <v>3.007518796992481</v>
      </c>
      <c r="AP1182">
        <f t="shared" ca="1" si="664"/>
        <v>10</v>
      </c>
      <c r="AQ1182">
        <f t="shared" ca="1" si="665"/>
        <v>10</v>
      </c>
      <c r="AR1182">
        <f t="shared" ca="1" si="666"/>
        <v>9.003759398496241</v>
      </c>
      <c r="AS1182">
        <f ca="1">P1182/J1182</f>
        <v>0.13966297975825026</v>
      </c>
    </row>
    <row r="1183" spans="1:45" x14ac:dyDescent="0.4">
      <c r="A1183">
        <f t="shared" si="661"/>
        <v>201902</v>
      </c>
      <c r="B1183" t="s">
        <v>268</v>
      </c>
      <c r="C1183" t="s">
        <v>75</v>
      </c>
      <c r="D1183" t="str">
        <f t="shared" ca="1" si="670"/>
        <v>I104</v>
      </c>
      <c r="E1183">
        <f t="shared" ca="1" si="645"/>
        <v>73</v>
      </c>
      <c r="F1183">
        <f t="shared" ca="1" si="646"/>
        <v>10</v>
      </c>
      <c r="G1183" t="str">
        <f t="shared" ca="1" si="667"/>
        <v>S10</v>
      </c>
      <c r="H1183" t="str">
        <f t="shared" ca="1" si="668"/>
        <v>S107</v>
      </c>
      <c r="I1183">
        <f ca="1">VLOOKUP(D1183,PRC!$A$2:$B$21,2,0)*E1183</f>
        <v>5110000</v>
      </c>
      <c r="J1183">
        <f t="shared" ca="1" si="647"/>
        <v>4854496</v>
      </c>
      <c r="K1183">
        <f ca="1">VLOOKUP(D1183,PRC!$A$1:$C$21,3,0)*E1183</f>
        <v>2146200</v>
      </c>
      <c r="L1183">
        <f t="shared" ca="1" si="648"/>
        <v>256000</v>
      </c>
      <c r="M1183">
        <f t="shared" ca="1" si="649"/>
        <v>256000</v>
      </c>
      <c r="N1183">
        <f t="shared" ca="1" si="650"/>
        <v>562000</v>
      </c>
      <c r="O1183">
        <f t="shared" ca="1" si="651"/>
        <v>307000</v>
      </c>
      <c r="P1183">
        <f t="shared" ca="1" si="669"/>
        <v>1327296</v>
      </c>
      <c r="Q1183">
        <f ca="1">IF(P1183&gt;0,1,0)</f>
        <v>1</v>
      </c>
      <c r="R1183">
        <f t="shared" ca="1" si="652"/>
        <v>5</v>
      </c>
      <c r="S1183">
        <f t="shared" ca="1" si="653"/>
        <v>5</v>
      </c>
      <c r="T1183">
        <f t="shared" ca="1" si="654"/>
        <v>5</v>
      </c>
      <c r="U1183">
        <f t="shared" ca="1" si="655"/>
        <v>11</v>
      </c>
      <c r="V1183">
        <f t="shared" ca="1" si="656"/>
        <v>6</v>
      </c>
      <c r="X1183">
        <f t="shared" si="658"/>
        <v>1183</v>
      </c>
      <c r="Y1183">
        <f t="shared" si="659"/>
        <v>1102</v>
      </c>
      <c r="Z1183">
        <f t="shared" si="660"/>
        <v>1103</v>
      </c>
      <c r="AA1183">
        <f t="shared" si="657"/>
        <v>1251</v>
      </c>
      <c r="AB1183">
        <f t="shared" si="662"/>
        <v>150</v>
      </c>
      <c r="AM1183" t="str">
        <f t="shared" si="663"/>
        <v>201902HD</v>
      </c>
      <c r="AN1183">
        <f t="shared" ca="1" si="671"/>
        <v>5.0000782778864998</v>
      </c>
      <c r="AO1183">
        <f t="shared" ca="1" si="672"/>
        <v>5.0097847358121328</v>
      </c>
      <c r="AP1183">
        <f t="shared" ca="1" si="664"/>
        <v>5.0097847358121328</v>
      </c>
      <c r="AQ1183">
        <f t="shared" ca="1" si="665"/>
        <v>10.998043052837573</v>
      </c>
      <c r="AR1183">
        <f t="shared" ca="1" si="666"/>
        <v>6.0078277886497062</v>
      </c>
      <c r="AS1183">
        <f ca="1">P1183/J1183</f>
        <v>0.27341581906752011</v>
      </c>
    </row>
    <row r="1184" spans="1:45" x14ac:dyDescent="0.4">
      <c r="A1184">
        <f t="shared" si="661"/>
        <v>201902</v>
      </c>
      <c r="B1184" t="s">
        <v>269</v>
      </c>
      <c r="C1184" t="s">
        <v>75</v>
      </c>
      <c r="D1184" t="str">
        <f t="shared" ca="1" si="670"/>
        <v>I114</v>
      </c>
      <c r="E1184">
        <f t="shared" ca="1" si="645"/>
        <v>77</v>
      </c>
      <c r="F1184">
        <f t="shared" ca="1" si="646"/>
        <v>6</v>
      </c>
      <c r="G1184" t="str">
        <f t="shared" ca="1" si="667"/>
        <v>S10</v>
      </c>
      <c r="H1184" t="str">
        <f t="shared" ca="1" si="668"/>
        <v>S108</v>
      </c>
      <c r="I1184">
        <f ca="1">VLOOKUP(D1184,PRC!$A$2:$B$21,2,0)*E1184</f>
        <v>18480000</v>
      </c>
      <c r="J1184">
        <f t="shared" ca="1" si="647"/>
        <v>17371196</v>
      </c>
      <c r="K1184">
        <f ca="1">VLOOKUP(D1184,PRC!$A$1:$C$21,3,0)*E1184</f>
        <v>10718400</v>
      </c>
      <c r="L1184">
        <f t="shared" ca="1" si="648"/>
        <v>924000</v>
      </c>
      <c r="M1184">
        <f t="shared" ca="1" si="649"/>
        <v>1294000</v>
      </c>
      <c r="N1184">
        <f t="shared" ca="1" si="650"/>
        <v>1848000</v>
      </c>
      <c r="O1184">
        <f t="shared" ca="1" si="651"/>
        <v>924000</v>
      </c>
      <c r="P1184">
        <f t="shared" ca="1" si="669"/>
        <v>1662796</v>
      </c>
      <c r="Q1184">
        <f ca="1">IF(P1184&gt;0,1,0)</f>
        <v>1</v>
      </c>
      <c r="R1184">
        <f t="shared" ca="1" si="652"/>
        <v>6</v>
      </c>
      <c r="S1184">
        <f t="shared" ca="1" si="653"/>
        <v>5</v>
      </c>
      <c r="T1184">
        <f t="shared" ca="1" si="654"/>
        <v>7</v>
      </c>
      <c r="U1184">
        <f t="shared" ca="1" si="655"/>
        <v>10</v>
      </c>
      <c r="V1184">
        <f t="shared" ca="1" si="656"/>
        <v>5</v>
      </c>
      <c r="X1184">
        <f t="shared" si="658"/>
        <v>1184</v>
      </c>
      <c r="Y1184">
        <f t="shared" si="659"/>
        <v>1102</v>
      </c>
      <c r="Z1184">
        <f t="shared" si="660"/>
        <v>1103</v>
      </c>
      <c r="AA1184">
        <f t="shared" si="657"/>
        <v>1251</v>
      </c>
      <c r="AB1184">
        <f t="shared" si="662"/>
        <v>150</v>
      </c>
      <c r="AM1184" t="str">
        <f t="shared" si="663"/>
        <v>201902HD</v>
      </c>
      <c r="AN1184">
        <f t="shared" ca="1" si="671"/>
        <v>6.000021645021647</v>
      </c>
      <c r="AO1184">
        <f t="shared" ca="1" si="672"/>
        <v>5</v>
      </c>
      <c r="AP1184">
        <f t="shared" ca="1" si="664"/>
        <v>7.0021645021645025</v>
      </c>
      <c r="AQ1184">
        <f t="shared" ca="1" si="665"/>
        <v>10</v>
      </c>
      <c r="AR1184">
        <f t="shared" ca="1" si="666"/>
        <v>5</v>
      </c>
      <c r="AS1184">
        <f ca="1">P1184/J1184</f>
        <v>9.5721446007517266E-2</v>
      </c>
    </row>
    <row r="1185" spans="1:45" x14ac:dyDescent="0.4">
      <c r="A1185">
        <f t="shared" si="661"/>
        <v>201902</v>
      </c>
      <c r="B1185" t="s">
        <v>270</v>
      </c>
      <c r="C1185" t="s">
        <v>75</v>
      </c>
      <c r="D1185" t="str">
        <f t="shared" ca="1" si="670"/>
        <v>I107</v>
      </c>
      <c r="E1185">
        <f t="shared" ca="1" si="645"/>
        <v>52</v>
      </c>
      <c r="F1185">
        <f t="shared" ca="1" si="646"/>
        <v>5</v>
      </c>
      <c r="G1185" t="str">
        <f t="shared" ca="1" si="667"/>
        <v>S10</v>
      </c>
      <c r="H1185" t="str">
        <f t="shared" ca="1" si="668"/>
        <v>S101</v>
      </c>
      <c r="I1185">
        <f ca="1">VLOOKUP(D1185,PRC!$A$2:$B$21,2,0)*E1185</f>
        <v>7800000</v>
      </c>
      <c r="J1185">
        <f t="shared" ca="1" si="647"/>
        <v>7019996</v>
      </c>
      <c r="K1185">
        <f ca="1">VLOOKUP(D1185,PRC!$A$1:$C$21,3,0)*E1185</f>
        <v>4446000</v>
      </c>
      <c r="L1185">
        <f t="shared" ca="1" si="648"/>
        <v>390000</v>
      </c>
      <c r="M1185">
        <f t="shared" ca="1" si="649"/>
        <v>468000</v>
      </c>
      <c r="N1185">
        <f t="shared" ca="1" si="650"/>
        <v>1014000</v>
      </c>
      <c r="O1185">
        <f t="shared" ca="1" si="651"/>
        <v>624000</v>
      </c>
      <c r="P1185">
        <f t="shared" ca="1" si="669"/>
        <v>77996</v>
      </c>
      <c r="Q1185">
        <f ca="1">IF(P1185&gt;0,1,0)</f>
        <v>1</v>
      </c>
      <c r="R1185">
        <f t="shared" ca="1" si="652"/>
        <v>10</v>
      </c>
      <c r="S1185">
        <f t="shared" ca="1" si="653"/>
        <v>5</v>
      </c>
      <c r="T1185">
        <f t="shared" ca="1" si="654"/>
        <v>6</v>
      </c>
      <c r="U1185">
        <f t="shared" ca="1" si="655"/>
        <v>13</v>
      </c>
      <c r="V1185">
        <f t="shared" ca="1" si="656"/>
        <v>8</v>
      </c>
      <c r="X1185">
        <f t="shared" si="658"/>
        <v>1185</v>
      </c>
      <c r="Y1185">
        <f t="shared" si="659"/>
        <v>1102</v>
      </c>
      <c r="Z1185">
        <f t="shared" si="660"/>
        <v>1103</v>
      </c>
      <c r="AA1185">
        <f t="shared" si="657"/>
        <v>1251</v>
      </c>
      <c r="AB1185">
        <f t="shared" si="662"/>
        <v>150</v>
      </c>
      <c r="AM1185" t="str">
        <f t="shared" si="663"/>
        <v>201902HD</v>
      </c>
      <c r="AN1185">
        <f t="shared" ca="1" si="671"/>
        <v>10.000051282051281</v>
      </c>
      <c r="AO1185">
        <f t="shared" ca="1" si="672"/>
        <v>5</v>
      </c>
      <c r="AP1185">
        <f t="shared" ca="1" si="664"/>
        <v>6</v>
      </c>
      <c r="AQ1185">
        <f t="shared" ca="1" si="665"/>
        <v>13</v>
      </c>
      <c r="AR1185">
        <f t="shared" ca="1" si="666"/>
        <v>8</v>
      </c>
      <c r="AS1185">
        <f ca="1">P1185/J1185</f>
        <v>1.1110547641337688E-2</v>
      </c>
    </row>
    <row r="1186" spans="1:45" x14ac:dyDescent="0.4">
      <c r="A1186">
        <f t="shared" si="661"/>
        <v>201902</v>
      </c>
      <c r="B1186" t="s">
        <v>271</v>
      </c>
      <c r="C1186" t="s">
        <v>75</v>
      </c>
      <c r="D1186" t="str">
        <f t="shared" ca="1" si="670"/>
        <v>I115</v>
      </c>
      <c r="E1186">
        <f t="shared" ca="1" si="645"/>
        <v>65</v>
      </c>
      <c r="F1186">
        <f t="shared" ca="1" si="646"/>
        <v>8</v>
      </c>
      <c r="G1186" t="str">
        <f t="shared" ca="1" si="667"/>
        <v>S11</v>
      </c>
      <c r="H1186" t="str">
        <f t="shared" ca="1" si="668"/>
        <v>S118</v>
      </c>
      <c r="I1186">
        <f ca="1">VLOOKUP(D1186,PRC!$A$2:$B$21,2,0)*E1186</f>
        <v>325000</v>
      </c>
      <c r="J1186">
        <f t="shared" ca="1" si="647"/>
        <v>295746</v>
      </c>
      <c r="K1186">
        <f ca="1">VLOOKUP(D1186,PRC!$A$1:$C$21,3,0)*E1186</f>
        <v>156000</v>
      </c>
      <c r="L1186">
        <f t="shared" ca="1" si="648"/>
        <v>16000</v>
      </c>
      <c r="M1186">
        <f t="shared" ca="1" si="649"/>
        <v>20000</v>
      </c>
      <c r="N1186">
        <f t="shared" ca="1" si="650"/>
        <v>42000</v>
      </c>
      <c r="O1186">
        <f t="shared" ca="1" si="651"/>
        <v>23000</v>
      </c>
      <c r="P1186">
        <f t="shared" ca="1" si="669"/>
        <v>38746</v>
      </c>
      <c r="Q1186">
        <f ca="1">IF(P1186&gt;0,1,0)</f>
        <v>1</v>
      </c>
      <c r="R1186">
        <f t="shared" ca="1" si="652"/>
        <v>9</v>
      </c>
      <c r="S1186">
        <f t="shared" ca="1" si="653"/>
        <v>5</v>
      </c>
      <c r="T1186">
        <f t="shared" ca="1" si="654"/>
        <v>6</v>
      </c>
      <c r="U1186">
        <f t="shared" ca="1" si="655"/>
        <v>13</v>
      </c>
      <c r="V1186">
        <f t="shared" ca="1" si="656"/>
        <v>7</v>
      </c>
      <c r="X1186">
        <f t="shared" si="658"/>
        <v>1186</v>
      </c>
      <c r="Y1186">
        <f t="shared" si="659"/>
        <v>1102</v>
      </c>
      <c r="Z1186">
        <f t="shared" si="660"/>
        <v>1103</v>
      </c>
      <c r="AA1186">
        <f t="shared" si="657"/>
        <v>1251</v>
      </c>
      <c r="AB1186">
        <f t="shared" si="662"/>
        <v>150</v>
      </c>
      <c r="AM1186" t="str">
        <f t="shared" si="663"/>
        <v>201902HD</v>
      </c>
      <c r="AN1186">
        <f t="shared" ca="1" si="671"/>
        <v>9.0012307692307729</v>
      </c>
      <c r="AO1186">
        <f t="shared" ca="1" si="672"/>
        <v>4.9230769230769234</v>
      </c>
      <c r="AP1186">
        <f t="shared" ca="1" si="664"/>
        <v>6.1538461538461542</v>
      </c>
      <c r="AQ1186">
        <f t="shared" ca="1" si="665"/>
        <v>12.923076923076923</v>
      </c>
      <c r="AR1186">
        <f t="shared" ca="1" si="666"/>
        <v>7.0769230769230766</v>
      </c>
      <c r="AS1186">
        <f ca="1">P1186/J1186</f>
        <v>0.13101107031033388</v>
      </c>
    </row>
    <row r="1187" spans="1:45" x14ac:dyDescent="0.4">
      <c r="A1187">
        <f t="shared" si="661"/>
        <v>201902</v>
      </c>
      <c r="B1187" t="s">
        <v>272</v>
      </c>
      <c r="C1187" t="s">
        <v>75</v>
      </c>
      <c r="D1187" t="str">
        <f t="shared" ca="1" si="670"/>
        <v>I102</v>
      </c>
      <c r="E1187">
        <f t="shared" ca="1" si="645"/>
        <v>78</v>
      </c>
      <c r="F1187">
        <f t="shared" ca="1" si="646"/>
        <v>5</v>
      </c>
      <c r="G1187" t="str">
        <f t="shared" ca="1" si="667"/>
        <v>S11</v>
      </c>
      <c r="H1187" t="str">
        <f t="shared" ca="1" si="668"/>
        <v>S112</v>
      </c>
      <c r="I1187">
        <f ca="1">VLOOKUP(D1187,PRC!$A$2:$B$21,2,0)*E1187</f>
        <v>3120000</v>
      </c>
      <c r="J1187">
        <f t="shared" ca="1" si="647"/>
        <v>2839196</v>
      </c>
      <c r="K1187">
        <f ca="1">VLOOKUP(D1187,PRC!$A$1:$C$21,3,0)*E1187</f>
        <v>1466400</v>
      </c>
      <c r="L1187">
        <f t="shared" ca="1" si="648"/>
        <v>94000</v>
      </c>
      <c r="M1187">
        <f t="shared" ca="1" si="649"/>
        <v>281000</v>
      </c>
      <c r="N1187">
        <f t="shared" ca="1" si="650"/>
        <v>437000</v>
      </c>
      <c r="O1187">
        <f t="shared" ca="1" si="651"/>
        <v>250000</v>
      </c>
      <c r="P1187">
        <f t="shared" ca="1" si="669"/>
        <v>310796</v>
      </c>
      <c r="Q1187">
        <f ca="1">IF(P1187&gt;0,1,0)</f>
        <v>1</v>
      </c>
      <c r="R1187">
        <f t="shared" ca="1" si="652"/>
        <v>9</v>
      </c>
      <c r="S1187">
        <f t="shared" ca="1" si="653"/>
        <v>3</v>
      </c>
      <c r="T1187">
        <f t="shared" ca="1" si="654"/>
        <v>9</v>
      </c>
      <c r="U1187">
        <f t="shared" ca="1" si="655"/>
        <v>14</v>
      </c>
      <c r="V1187">
        <f t="shared" ca="1" si="656"/>
        <v>8</v>
      </c>
      <c r="X1187">
        <f t="shared" si="658"/>
        <v>1187</v>
      </c>
      <c r="Y1187">
        <f t="shared" si="659"/>
        <v>1102</v>
      </c>
      <c r="Z1187">
        <f t="shared" si="660"/>
        <v>1103</v>
      </c>
      <c r="AA1187">
        <f t="shared" si="657"/>
        <v>1251</v>
      </c>
      <c r="AB1187">
        <f t="shared" si="662"/>
        <v>150</v>
      </c>
      <c r="AM1187" t="str">
        <f t="shared" si="663"/>
        <v>201902HD</v>
      </c>
      <c r="AN1187">
        <f t="shared" ca="1" si="671"/>
        <v>9.0001282051282097</v>
      </c>
      <c r="AO1187">
        <f t="shared" ca="1" si="672"/>
        <v>3.0128205128205128</v>
      </c>
      <c r="AP1187">
        <f t="shared" ca="1" si="664"/>
        <v>9.0064102564102555</v>
      </c>
      <c r="AQ1187">
        <f t="shared" ca="1" si="665"/>
        <v>14.006410256410257</v>
      </c>
      <c r="AR1187">
        <f t="shared" ca="1" si="666"/>
        <v>8.0128205128205128</v>
      </c>
      <c r="AS1187">
        <f ca="1">P1187/J1187</f>
        <v>0.10946620099492956</v>
      </c>
    </row>
    <row r="1188" spans="1:45" x14ac:dyDescent="0.4">
      <c r="A1188">
        <f t="shared" si="661"/>
        <v>201902</v>
      </c>
      <c r="B1188" t="s">
        <v>273</v>
      </c>
      <c r="C1188" t="s">
        <v>75</v>
      </c>
      <c r="D1188" t="str">
        <f t="shared" ca="1" si="670"/>
        <v>I115</v>
      </c>
      <c r="E1188">
        <f t="shared" ca="1" si="645"/>
        <v>80</v>
      </c>
      <c r="F1188">
        <f t="shared" ca="1" si="646"/>
        <v>6</v>
      </c>
      <c r="G1188" t="str">
        <f t="shared" ca="1" si="667"/>
        <v>S10</v>
      </c>
      <c r="H1188" t="str">
        <f t="shared" ca="1" si="668"/>
        <v>S101</v>
      </c>
      <c r="I1188">
        <f ca="1">VLOOKUP(D1188,PRC!$A$2:$B$21,2,0)*E1188</f>
        <v>400000</v>
      </c>
      <c r="J1188">
        <f t="shared" ca="1" si="647"/>
        <v>371996</v>
      </c>
      <c r="K1188">
        <f ca="1">VLOOKUP(D1188,PRC!$A$1:$C$21,3,0)*E1188</f>
        <v>192000</v>
      </c>
      <c r="L1188">
        <f t="shared" ca="1" si="648"/>
        <v>12000</v>
      </c>
      <c r="M1188">
        <f t="shared" ca="1" si="649"/>
        <v>24000</v>
      </c>
      <c r="N1188">
        <f t="shared" ca="1" si="650"/>
        <v>60000</v>
      </c>
      <c r="O1188">
        <f t="shared" ca="1" si="651"/>
        <v>36000</v>
      </c>
      <c r="P1188">
        <f t="shared" ca="1" si="669"/>
        <v>47996</v>
      </c>
      <c r="Q1188">
        <f ca="1">IF(P1188&gt;0,1,0)</f>
        <v>1</v>
      </c>
      <c r="R1188">
        <f t="shared" ca="1" si="652"/>
        <v>7</v>
      </c>
      <c r="S1188">
        <f t="shared" ca="1" si="653"/>
        <v>3</v>
      </c>
      <c r="T1188">
        <f t="shared" ca="1" si="654"/>
        <v>6</v>
      </c>
      <c r="U1188">
        <f t="shared" ca="1" si="655"/>
        <v>15</v>
      </c>
      <c r="V1188">
        <f t="shared" ca="1" si="656"/>
        <v>9</v>
      </c>
      <c r="X1188">
        <f t="shared" si="658"/>
        <v>1188</v>
      </c>
      <c r="Y1188">
        <f t="shared" si="659"/>
        <v>1102</v>
      </c>
      <c r="Z1188">
        <f t="shared" si="660"/>
        <v>1103</v>
      </c>
      <c r="AA1188">
        <f t="shared" si="657"/>
        <v>1251</v>
      </c>
      <c r="AB1188">
        <f t="shared" si="662"/>
        <v>150</v>
      </c>
      <c r="AM1188" t="str">
        <f t="shared" si="663"/>
        <v>201902HD</v>
      </c>
      <c r="AN1188">
        <f t="shared" ca="1" si="671"/>
        <v>7.0010000000000012</v>
      </c>
      <c r="AO1188">
        <f t="shared" ca="1" si="672"/>
        <v>3</v>
      </c>
      <c r="AP1188">
        <f t="shared" ca="1" si="664"/>
        <v>6</v>
      </c>
      <c r="AQ1188">
        <f t="shared" ca="1" si="665"/>
        <v>15</v>
      </c>
      <c r="AR1188">
        <f t="shared" ca="1" si="666"/>
        <v>9</v>
      </c>
      <c r="AS1188">
        <f ca="1">P1188/J1188</f>
        <v>0.12902289271927656</v>
      </c>
    </row>
    <row r="1189" spans="1:45" x14ac:dyDescent="0.4">
      <c r="A1189">
        <f t="shared" si="661"/>
        <v>201902</v>
      </c>
      <c r="B1189" t="s">
        <v>274</v>
      </c>
      <c r="C1189" t="s">
        <v>75</v>
      </c>
      <c r="D1189" t="str">
        <f t="shared" ca="1" si="670"/>
        <v>I112</v>
      </c>
      <c r="E1189">
        <f t="shared" ca="1" si="645"/>
        <v>61</v>
      </c>
      <c r="F1189">
        <f t="shared" ca="1" si="646"/>
        <v>6</v>
      </c>
      <c r="G1189" t="str">
        <f t="shared" ca="1" si="667"/>
        <v>S11</v>
      </c>
      <c r="H1189" t="str">
        <f t="shared" ca="1" si="668"/>
        <v>S113</v>
      </c>
      <c r="I1189">
        <f ca="1">VLOOKUP(D1189,PRC!$A$2:$B$21,2,0)*E1189</f>
        <v>3965000</v>
      </c>
      <c r="J1189">
        <f t="shared" ca="1" si="647"/>
        <v>3727096</v>
      </c>
      <c r="K1189">
        <f ca="1">VLOOKUP(D1189,PRC!$A$1:$C$21,3,0)*E1189</f>
        <v>1982500</v>
      </c>
      <c r="L1189">
        <f t="shared" ca="1" si="648"/>
        <v>159000</v>
      </c>
      <c r="M1189">
        <f t="shared" ca="1" si="649"/>
        <v>198000</v>
      </c>
      <c r="N1189">
        <f t="shared" ca="1" si="650"/>
        <v>476000</v>
      </c>
      <c r="O1189">
        <f t="shared" ca="1" si="651"/>
        <v>278000</v>
      </c>
      <c r="P1189">
        <f t="shared" ca="1" si="669"/>
        <v>633596</v>
      </c>
      <c r="Q1189">
        <f ca="1">IF(P1189&gt;0,1,0)</f>
        <v>1</v>
      </c>
      <c r="R1189">
        <f t="shared" ca="1" si="652"/>
        <v>6</v>
      </c>
      <c r="S1189">
        <f t="shared" ca="1" si="653"/>
        <v>4</v>
      </c>
      <c r="T1189">
        <f t="shared" ca="1" si="654"/>
        <v>5</v>
      </c>
      <c r="U1189">
        <f t="shared" ca="1" si="655"/>
        <v>12</v>
      </c>
      <c r="V1189">
        <f t="shared" ca="1" si="656"/>
        <v>7</v>
      </c>
      <c r="X1189">
        <f t="shared" si="658"/>
        <v>1189</v>
      </c>
      <c r="Y1189">
        <f t="shared" si="659"/>
        <v>1102</v>
      </c>
      <c r="Z1189">
        <f t="shared" si="660"/>
        <v>1103</v>
      </c>
      <c r="AA1189">
        <f t="shared" si="657"/>
        <v>1251</v>
      </c>
      <c r="AB1189">
        <f t="shared" si="662"/>
        <v>150</v>
      </c>
      <c r="AM1189" t="str">
        <f t="shared" si="663"/>
        <v>201902HD</v>
      </c>
      <c r="AN1189">
        <f t="shared" ca="1" si="671"/>
        <v>6.0001008827238351</v>
      </c>
      <c r="AO1189">
        <f t="shared" ca="1" si="672"/>
        <v>4.0100882723833546</v>
      </c>
      <c r="AP1189">
        <f t="shared" ca="1" si="664"/>
        <v>4.9936948297604031</v>
      </c>
      <c r="AQ1189">
        <f t="shared" ca="1" si="665"/>
        <v>12.005044136191676</v>
      </c>
      <c r="AR1189">
        <f t="shared" ca="1" si="666"/>
        <v>7.0113493064312733</v>
      </c>
      <c r="AS1189">
        <f ca="1">P1189/J1189</f>
        <v>0.16999723108822526</v>
      </c>
    </row>
    <row r="1190" spans="1:45" x14ac:dyDescent="0.4">
      <c r="A1190">
        <f t="shared" si="661"/>
        <v>201902</v>
      </c>
      <c r="B1190" t="s">
        <v>275</v>
      </c>
      <c r="C1190" t="s">
        <v>75</v>
      </c>
      <c r="D1190" t="str">
        <f t="shared" ca="1" si="670"/>
        <v>I109</v>
      </c>
      <c r="E1190">
        <f t="shared" ca="1" si="645"/>
        <v>54</v>
      </c>
      <c r="F1190">
        <f t="shared" ca="1" si="646"/>
        <v>5</v>
      </c>
      <c r="G1190" t="str">
        <f t="shared" ca="1" si="667"/>
        <v>S11</v>
      </c>
      <c r="H1190" t="str">
        <f t="shared" ca="1" si="668"/>
        <v>S111</v>
      </c>
      <c r="I1190">
        <f ca="1">VLOOKUP(D1190,PRC!$A$2:$B$21,2,0)*E1190</f>
        <v>27000000</v>
      </c>
      <c r="J1190">
        <f t="shared" ca="1" si="647"/>
        <v>25649996</v>
      </c>
      <c r="K1190">
        <f ca="1">VLOOKUP(D1190,PRC!$A$1:$C$21,3,0)*E1190</f>
        <v>10800000</v>
      </c>
      <c r="L1190">
        <f t="shared" ca="1" si="648"/>
        <v>1350000</v>
      </c>
      <c r="M1190">
        <f t="shared" ca="1" si="649"/>
        <v>2430000</v>
      </c>
      <c r="N1190">
        <f t="shared" ca="1" si="650"/>
        <v>3240000</v>
      </c>
      <c r="O1190">
        <f t="shared" ca="1" si="651"/>
        <v>2700000</v>
      </c>
      <c r="P1190">
        <f t="shared" ca="1" si="669"/>
        <v>5129996</v>
      </c>
      <c r="Q1190">
        <f ca="1">IF(P1190&gt;0,1,0)</f>
        <v>1</v>
      </c>
      <c r="R1190">
        <f t="shared" ca="1" si="652"/>
        <v>5</v>
      </c>
      <c r="S1190">
        <f t="shared" ca="1" si="653"/>
        <v>5</v>
      </c>
      <c r="T1190">
        <f t="shared" ca="1" si="654"/>
        <v>9</v>
      </c>
      <c r="U1190">
        <f t="shared" ca="1" si="655"/>
        <v>12</v>
      </c>
      <c r="V1190">
        <f t="shared" ca="1" si="656"/>
        <v>10</v>
      </c>
      <c r="X1190">
        <f t="shared" si="658"/>
        <v>1190</v>
      </c>
      <c r="Y1190">
        <f t="shared" si="659"/>
        <v>1102</v>
      </c>
      <c r="Z1190">
        <f t="shared" si="660"/>
        <v>1103</v>
      </c>
      <c r="AA1190">
        <f t="shared" si="657"/>
        <v>1251</v>
      </c>
      <c r="AB1190">
        <f t="shared" si="662"/>
        <v>150</v>
      </c>
      <c r="AM1190" t="str">
        <f t="shared" si="663"/>
        <v>201902HD</v>
      </c>
      <c r="AN1190">
        <f t="shared" ca="1" si="671"/>
        <v>5.0000148148148131</v>
      </c>
      <c r="AO1190">
        <f t="shared" ca="1" si="672"/>
        <v>5</v>
      </c>
      <c r="AP1190">
        <f t="shared" ca="1" si="664"/>
        <v>9</v>
      </c>
      <c r="AQ1190">
        <f t="shared" ca="1" si="665"/>
        <v>12</v>
      </c>
      <c r="AR1190">
        <f t="shared" ca="1" si="666"/>
        <v>10</v>
      </c>
      <c r="AS1190">
        <f ca="1">P1190/J1190</f>
        <v>0.19999987524364526</v>
      </c>
    </row>
    <row r="1191" spans="1:45" x14ac:dyDescent="0.4">
      <c r="A1191">
        <f t="shared" si="661"/>
        <v>201902</v>
      </c>
      <c r="B1191" t="s">
        <v>276</v>
      </c>
      <c r="C1191" t="s">
        <v>75</v>
      </c>
      <c r="D1191" t="str">
        <f t="shared" ca="1" si="670"/>
        <v>I106</v>
      </c>
      <c r="E1191">
        <f t="shared" ca="1" si="645"/>
        <v>83</v>
      </c>
      <c r="F1191">
        <f t="shared" ca="1" si="646"/>
        <v>10</v>
      </c>
      <c r="G1191" t="str">
        <f t="shared" ca="1" si="667"/>
        <v>S10</v>
      </c>
      <c r="H1191" t="str">
        <f t="shared" ca="1" si="668"/>
        <v>S109</v>
      </c>
      <c r="I1191">
        <f ca="1">VLOOKUP(D1191,PRC!$A$2:$B$21,2,0)*E1191</f>
        <v>1660000</v>
      </c>
      <c r="J1191">
        <f t="shared" ca="1" si="647"/>
        <v>1576996</v>
      </c>
      <c r="K1191">
        <f ca="1">VLOOKUP(D1191,PRC!$A$1:$C$21,3,0)*E1191</f>
        <v>879800</v>
      </c>
      <c r="L1191">
        <f t="shared" ca="1" si="648"/>
        <v>66000</v>
      </c>
      <c r="M1191">
        <f t="shared" ca="1" si="649"/>
        <v>133000</v>
      </c>
      <c r="N1191">
        <f t="shared" ca="1" si="650"/>
        <v>216000</v>
      </c>
      <c r="O1191">
        <f t="shared" ca="1" si="651"/>
        <v>116000</v>
      </c>
      <c r="P1191">
        <f t="shared" ca="1" si="669"/>
        <v>166196</v>
      </c>
      <c r="Q1191">
        <f ca="1">IF(P1191&gt;0,1,0)</f>
        <v>1</v>
      </c>
      <c r="R1191">
        <f t="shared" ca="1" si="652"/>
        <v>5</v>
      </c>
      <c r="S1191">
        <f t="shared" ca="1" si="653"/>
        <v>4</v>
      </c>
      <c r="T1191">
        <f t="shared" ca="1" si="654"/>
        <v>8</v>
      </c>
      <c r="U1191">
        <f t="shared" ca="1" si="655"/>
        <v>13</v>
      </c>
      <c r="V1191">
        <f t="shared" ca="1" si="656"/>
        <v>7</v>
      </c>
      <c r="X1191">
        <f t="shared" si="658"/>
        <v>1191</v>
      </c>
      <c r="Y1191">
        <f t="shared" si="659"/>
        <v>1102</v>
      </c>
      <c r="Z1191">
        <f t="shared" si="660"/>
        <v>1103</v>
      </c>
      <c r="AA1191">
        <f t="shared" si="657"/>
        <v>1251</v>
      </c>
      <c r="AB1191">
        <f t="shared" si="662"/>
        <v>150</v>
      </c>
      <c r="AM1191" t="str">
        <f t="shared" si="663"/>
        <v>201902HD</v>
      </c>
      <c r="AN1191">
        <f t="shared" ca="1" si="671"/>
        <v>5.0002409638554184</v>
      </c>
      <c r="AO1191">
        <f t="shared" ca="1" si="672"/>
        <v>3.975903614457831</v>
      </c>
      <c r="AP1191">
        <f t="shared" ca="1" si="664"/>
        <v>8.0120481927710845</v>
      </c>
      <c r="AQ1191">
        <f t="shared" ca="1" si="665"/>
        <v>13.012048192771083</v>
      </c>
      <c r="AR1191">
        <f t="shared" ca="1" si="666"/>
        <v>6.9879518072289164</v>
      </c>
      <c r="AS1191">
        <f ca="1">P1191/J1191</f>
        <v>0.10538771182678967</v>
      </c>
    </row>
    <row r="1192" spans="1:45" x14ac:dyDescent="0.4">
      <c r="A1192">
        <f t="shared" si="661"/>
        <v>201902</v>
      </c>
      <c r="B1192" t="s">
        <v>277</v>
      </c>
      <c r="C1192" t="s">
        <v>75</v>
      </c>
      <c r="D1192" t="str">
        <f t="shared" ca="1" si="670"/>
        <v>I105</v>
      </c>
      <c r="E1192">
        <f t="shared" ca="1" si="645"/>
        <v>57</v>
      </c>
      <c r="F1192">
        <f t="shared" ca="1" si="646"/>
        <v>7</v>
      </c>
      <c r="G1192" t="str">
        <f t="shared" ca="1" si="667"/>
        <v>S10</v>
      </c>
      <c r="H1192" t="str">
        <f t="shared" ca="1" si="668"/>
        <v>S105</v>
      </c>
      <c r="I1192">
        <f ca="1">VLOOKUP(D1192,PRC!$A$2:$B$21,2,0)*E1192</f>
        <v>5700000</v>
      </c>
      <c r="J1192">
        <f t="shared" ca="1" si="647"/>
        <v>5186996</v>
      </c>
      <c r="K1192">
        <f ca="1">VLOOKUP(D1192,PRC!$A$1:$C$21,3,0)*E1192</f>
        <v>3363000</v>
      </c>
      <c r="L1192">
        <f t="shared" ca="1" si="648"/>
        <v>171000</v>
      </c>
      <c r="M1192">
        <f t="shared" ca="1" si="649"/>
        <v>285000</v>
      </c>
      <c r="N1192">
        <f t="shared" ca="1" si="650"/>
        <v>684000</v>
      </c>
      <c r="O1192">
        <f t="shared" ca="1" si="651"/>
        <v>342000</v>
      </c>
      <c r="P1192">
        <f t="shared" ca="1" si="669"/>
        <v>341996</v>
      </c>
      <c r="Q1192">
        <f ca="1">IF(P1192&gt;0,1,0)</f>
        <v>1</v>
      </c>
      <c r="R1192">
        <f t="shared" ca="1" si="652"/>
        <v>9</v>
      </c>
      <c r="S1192">
        <f t="shared" ca="1" si="653"/>
        <v>3</v>
      </c>
      <c r="T1192">
        <f t="shared" ca="1" si="654"/>
        <v>5</v>
      </c>
      <c r="U1192">
        <f t="shared" ca="1" si="655"/>
        <v>12</v>
      </c>
      <c r="V1192">
        <f t="shared" ca="1" si="656"/>
        <v>6</v>
      </c>
      <c r="X1192">
        <f t="shared" si="658"/>
        <v>1192</v>
      </c>
      <c r="Y1192">
        <f t="shared" si="659"/>
        <v>1102</v>
      </c>
      <c r="Z1192">
        <f t="shared" si="660"/>
        <v>1103</v>
      </c>
      <c r="AA1192">
        <f t="shared" si="657"/>
        <v>1251</v>
      </c>
      <c r="AB1192">
        <f t="shared" si="662"/>
        <v>150</v>
      </c>
      <c r="AM1192" t="str">
        <f t="shared" si="663"/>
        <v>201902HD</v>
      </c>
      <c r="AN1192">
        <f t="shared" ca="1" si="671"/>
        <v>9.0000701754386014</v>
      </c>
      <c r="AO1192">
        <f t="shared" ca="1" si="672"/>
        <v>3</v>
      </c>
      <c r="AP1192">
        <f t="shared" ca="1" si="664"/>
        <v>5</v>
      </c>
      <c r="AQ1192">
        <f t="shared" ca="1" si="665"/>
        <v>12</v>
      </c>
      <c r="AR1192">
        <f t="shared" ca="1" si="666"/>
        <v>6</v>
      </c>
      <c r="AS1192">
        <f ca="1">P1192/J1192</f>
        <v>6.5933345620470887E-2</v>
      </c>
    </row>
    <row r="1193" spans="1:45" x14ac:dyDescent="0.4">
      <c r="A1193">
        <f t="shared" si="661"/>
        <v>201902</v>
      </c>
      <c r="B1193" t="s">
        <v>278</v>
      </c>
      <c r="C1193" t="s">
        <v>75</v>
      </c>
      <c r="D1193" t="str">
        <f t="shared" ca="1" si="670"/>
        <v>I105</v>
      </c>
      <c r="E1193">
        <f t="shared" ca="1" si="645"/>
        <v>52</v>
      </c>
      <c r="F1193">
        <f t="shared" ca="1" si="646"/>
        <v>9</v>
      </c>
      <c r="G1193" t="str">
        <f t="shared" ca="1" si="667"/>
        <v>S11</v>
      </c>
      <c r="H1193" t="str">
        <f t="shared" ca="1" si="668"/>
        <v>S117</v>
      </c>
      <c r="I1193">
        <f ca="1">VLOOKUP(D1193,PRC!$A$2:$B$21,2,0)*E1193</f>
        <v>5200000</v>
      </c>
      <c r="J1193">
        <f t="shared" ca="1" si="647"/>
        <v>4679996</v>
      </c>
      <c r="K1193">
        <f ca="1">VLOOKUP(D1193,PRC!$A$1:$C$21,3,0)*E1193</f>
        <v>3068000</v>
      </c>
      <c r="L1193">
        <f t="shared" ca="1" si="648"/>
        <v>208000</v>
      </c>
      <c r="M1193">
        <f t="shared" ca="1" si="649"/>
        <v>260000</v>
      </c>
      <c r="N1193">
        <f t="shared" ca="1" si="650"/>
        <v>624000</v>
      </c>
      <c r="O1193">
        <f t="shared" ca="1" si="651"/>
        <v>468000</v>
      </c>
      <c r="P1193">
        <f t="shared" ca="1" si="669"/>
        <v>51996</v>
      </c>
      <c r="Q1193">
        <f ca="1">IF(P1193&gt;0,1,0)</f>
        <v>1</v>
      </c>
      <c r="R1193">
        <f t="shared" ca="1" si="652"/>
        <v>10</v>
      </c>
      <c r="S1193">
        <f t="shared" ca="1" si="653"/>
        <v>4</v>
      </c>
      <c r="T1193">
        <f t="shared" ca="1" si="654"/>
        <v>5</v>
      </c>
      <c r="U1193">
        <f t="shared" ca="1" si="655"/>
        <v>12</v>
      </c>
      <c r="V1193">
        <f t="shared" ca="1" si="656"/>
        <v>9</v>
      </c>
      <c r="X1193">
        <f t="shared" si="658"/>
        <v>1193</v>
      </c>
      <c r="Y1193">
        <f t="shared" si="659"/>
        <v>1102</v>
      </c>
      <c r="Z1193">
        <f t="shared" si="660"/>
        <v>1103</v>
      </c>
      <c r="AA1193">
        <f t="shared" si="657"/>
        <v>1251</v>
      </c>
      <c r="AB1193">
        <f t="shared" si="662"/>
        <v>150</v>
      </c>
      <c r="AM1193" t="str">
        <f t="shared" si="663"/>
        <v>201902HD</v>
      </c>
      <c r="AN1193">
        <f t="shared" ca="1" si="671"/>
        <v>10.000076923076929</v>
      </c>
      <c r="AO1193">
        <f t="shared" ca="1" si="672"/>
        <v>4</v>
      </c>
      <c r="AP1193">
        <f t="shared" ca="1" si="664"/>
        <v>5</v>
      </c>
      <c r="AQ1193">
        <f t="shared" ca="1" si="665"/>
        <v>12</v>
      </c>
      <c r="AR1193">
        <f t="shared" ca="1" si="666"/>
        <v>9</v>
      </c>
      <c r="AS1193">
        <f ca="1">P1193/J1193</f>
        <v>1.1110265906210176E-2</v>
      </c>
    </row>
    <row r="1194" spans="1:45" x14ac:dyDescent="0.4">
      <c r="A1194">
        <f t="shared" si="661"/>
        <v>201902</v>
      </c>
      <c r="B1194" t="s">
        <v>279</v>
      </c>
      <c r="C1194" t="s">
        <v>75</v>
      </c>
      <c r="D1194" t="str">
        <f t="shared" ca="1" si="670"/>
        <v>I114</v>
      </c>
      <c r="E1194">
        <f t="shared" ca="1" si="645"/>
        <v>80</v>
      </c>
      <c r="F1194">
        <f t="shared" ca="1" si="646"/>
        <v>7</v>
      </c>
      <c r="G1194" t="str">
        <f t="shared" ca="1" si="667"/>
        <v>S10</v>
      </c>
      <c r="H1194" t="str">
        <f t="shared" ca="1" si="668"/>
        <v>S103</v>
      </c>
      <c r="I1194">
        <f ca="1">VLOOKUP(D1194,PRC!$A$2:$B$21,2,0)*E1194</f>
        <v>19200000</v>
      </c>
      <c r="J1194">
        <f t="shared" ca="1" si="647"/>
        <v>17279996</v>
      </c>
      <c r="K1194">
        <f ca="1">VLOOKUP(D1194,PRC!$A$1:$C$21,3,0)*E1194</f>
        <v>11136000</v>
      </c>
      <c r="L1194">
        <f t="shared" ca="1" si="648"/>
        <v>960000</v>
      </c>
      <c r="M1194">
        <f t="shared" ca="1" si="649"/>
        <v>1536000</v>
      </c>
      <c r="N1194">
        <f t="shared" ca="1" si="650"/>
        <v>2304000</v>
      </c>
      <c r="O1194">
        <f t="shared" ca="1" si="651"/>
        <v>1152000</v>
      </c>
      <c r="P1194">
        <f t="shared" ca="1" si="669"/>
        <v>191996</v>
      </c>
      <c r="Q1194">
        <f ca="1">IF(P1194&gt;0,1,0)</f>
        <v>1</v>
      </c>
      <c r="R1194">
        <f t="shared" ca="1" si="652"/>
        <v>10</v>
      </c>
      <c r="S1194">
        <f t="shared" ca="1" si="653"/>
        <v>5</v>
      </c>
      <c r="T1194">
        <f t="shared" ca="1" si="654"/>
        <v>8</v>
      </c>
      <c r="U1194">
        <f t="shared" ca="1" si="655"/>
        <v>12</v>
      </c>
      <c r="V1194">
        <f t="shared" ca="1" si="656"/>
        <v>6</v>
      </c>
      <c r="X1194">
        <f t="shared" si="658"/>
        <v>1194</v>
      </c>
      <c r="Y1194">
        <f t="shared" si="659"/>
        <v>1102</v>
      </c>
      <c r="Z1194">
        <f t="shared" si="660"/>
        <v>1103</v>
      </c>
      <c r="AA1194">
        <f t="shared" si="657"/>
        <v>1251</v>
      </c>
      <c r="AB1194">
        <f t="shared" si="662"/>
        <v>150</v>
      </c>
      <c r="AM1194" t="str">
        <f t="shared" si="663"/>
        <v>201902HD</v>
      </c>
      <c r="AN1194">
        <f t="shared" ca="1" si="671"/>
        <v>10.000020833333334</v>
      </c>
      <c r="AO1194">
        <f t="shared" ca="1" si="672"/>
        <v>5</v>
      </c>
      <c r="AP1194">
        <f t="shared" ca="1" si="664"/>
        <v>8</v>
      </c>
      <c r="AQ1194">
        <f t="shared" ca="1" si="665"/>
        <v>12</v>
      </c>
      <c r="AR1194">
        <f t="shared" ca="1" si="666"/>
        <v>6</v>
      </c>
      <c r="AS1194">
        <f ca="1">P1194/J1194</f>
        <v>1.1110882201593102E-2</v>
      </c>
    </row>
    <row r="1195" spans="1:45" x14ac:dyDescent="0.4">
      <c r="A1195">
        <f t="shared" si="661"/>
        <v>201902</v>
      </c>
      <c r="B1195" t="s">
        <v>280</v>
      </c>
      <c r="C1195" t="s">
        <v>75</v>
      </c>
      <c r="D1195" t="str">
        <f t="shared" ca="1" si="670"/>
        <v>I101</v>
      </c>
      <c r="E1195">
        <f t="shared" ref="E1195:E1258" ca="1" si="673">RANDBETWEEN(INDIRECT("AD"&amp;Y1195),INDIRECT("AD"&amp;Z1195))</f>
        <v>80</v>
      </c>
      <c r="F1195">
        <f t="shared" ref="F1195:F1258" ca="1" si="674">RANDBETWEEN(INDIRECT("AF"&amp;Y1195),INDIRECT("AF"&amp;Z1195))</f>
        <v>6</v>
      </c>
      <c r="G1195" t="str">
        <f t="shared" ca="1" si="667"/>
        <v>S11</v>
      </c>
      <c r="H1195" t="str">
        <f t="shared" ca="1" si="668"/>
        <v>S111</v>
      </c>
      <c r="I1195">
        <f ca="1">VLOOKUP(D1195,PRC!$A$2:$B$21,2,0)*E1195</f>
        <v>2400000</v>
      </c>
      <c r="J1195">
        <f t="shared" ref="J1195:J1258" ca="1" si="675">I1195*(1-R1195/100)-4</f>
        <v>2279996</v>
      </c>
      <c r="K1195">
        <f ca="1">VLOOKUP(D1195,PRC!$A$1:$C$21,3,0)*E1195</f>
        <v>1248000</v>
      </c>
      <c r="L1195">
        <f t="shared" ref="L1195:L1258" ca="1" si="676">ROUND($I1195*S1195,-5)/100</f>
        <v>120000</v>
      </c>
      <c r="M1195">
        <f t="shared" ref="M1195:M1258" ca="1" si="677">ROUND($I1195*T1195,-5)/100</f>
        <v>168000</v>
      </c>
      <c r="N1195">
        <f t="shared" ref="N1195:N1258" ca="1" si="678">ROUND($I1195*U1195,-5)/100</f>
        <v>336000</v>
      </c>
      <c r="O1195">
        <f t="shared" ref="O1195:O1258" ca="1" si="679">ROUND($I1195*V1195,-5)/100</f>
        <v>144000</v>
      </c>
      <c r="P1195">
        <f t="shared" ca="1" si="669"/>
        <v>263996</v>
      </c>
      <c r="Q1195">
        <f ca="1">IF(P1195&gt;0,1,0)</f>
        <v>1</v>
      </c>
      <c r="R1195">
        <f t="shared" ref="R1195:R1258" ca="1" si="680">RANDBETWEEN(INDIRECT("AF"&amp;$Y1195),INDIRECT("AF"&amp;$Z1195))</f>
        <v>5</v>
      </c>
      <c r="S1195">
        <f t="shared" ref="S1195:S1258" ca="1" si="681">RANDBETWEEN(INDIRECT("AG"&amp;$Y1195),INDIRECT("AG"&amp;$Z1195))</f>
        <v>5</v>
      </c>
      <c r="T1195">
        <f t="shared" ref="T1195:T1258" ca="1" si="682">RANDBETWEEN(INDIRECT("AH"&amp;$Y1195),INDIRECT("AH"&amp;$Z1195))</f>
        <v>7</v>
      </c>
      <c r="U1195">
        <f t="shared" ref="U1195:U1258" ca="1" si="683">RANDBETWEEN(INDIRECT("Ai"&amp;$Y1195),INDIRECT("Ai"&amp;$Z1195))</f>
        <v>14</v>
      </c>
      <c r="V1195">
        <f t="shared" ref="V1195:V1258" ca="1" si="684">RANDBETWEEN(INDIRECT("Aj"&amp;$Y1195),INDIRECT("Aj"&amp;$Z1195))</f>
        <v>6</v>
      </c>
      <c r="X1195">
        <f t="shared" si="658"/>
        <v>1195</v>
      </c>
      <c r="Y1195">
        <f t="shared" si="659"/>
        <v>1102</v>
      </c>
      <c r="Z1195">
        <f t="shared" si="660"/>
        <v>1103</v>
      </c>
      <c r="AA1195">
        <f t="shared" ref="AA1195:AA1258" si="685">Y1195+AB1195-1</f>
        <v>1251</v>
      </c>
      <c r="AB1195">
        <f t="shared" si="662"/>
        <v>150</v>
      </c>
      <c r="AM1195" t="str">
        <f t="shared" si="663"/>
        <v>201902HD</v>
      </c>
      <c r="AN1195">
        <f t="shared" ca="1" si="671"/>
        <v>5.0001666666666722</v>
      </c>
      <c r="AO1195">
        <f t="shared" ca="1" si="672"/>
        <v>5</v>
      </c>
      <c r="AP1195">
        <f t="shared" ca="1" si="664"/>
        <v>7.0000000000000009</v>
      </c>
      <c r="AQ1195">
        <f t="shared" ca="1" si="665"/>
        <v>14.000000000000002</v>
      </c>
      <c r="AR1195">
        <f t="shared" ca="1" si="666"/>
        <v>6</v>
      </c>
      <c r="AS1195">
        <f ca="1">P1195/J1195</f>
        <v>0.11578792243495165</v>
      </c>
    </row>
    <row r="1196" spans="1:45" x14ac:dyDescent="0.4">
      <c r="A1196">
        <f t="shared" si="661"/>
        <v>201902</v>
      </c>
      <c r="B1196" t="s">
        <v>281</v>
      </c>
      <c r="C1196" t="s">
        <v>75</v>
      </c>
      <c r="D1196" t="str">
        <f t="shared" ca="1" si="670"/>
        <v>I102</v>
      </c>
      <c r="E1196">
        <f t="shared" ca="1" si="673"/>
        <v>55</v>
      </c>
      <c r="F1196">
        <f t="shared" ca="1" si="674"/>
        <v>7</v>
      </c>
      <c r="G1196" t="str">
        <f t="shared" ca="1" si="667"/>
        <v>S10</v>
      </c>
      <c r="H1196" t="str">
        <f t="shared" ca="1" si="668"/>
        <v>S103</v>
      </c>
      <c r="I1196">
        <f ca="1">VLOOKUP(D1196,PRC!$A$2:$B$21,2,0)*E1196</f>
        <v>2200000</v>
      </c>
      <c r="J1196">
        <f t="shared" ca="1" si="675"/>
        <v>2001996</v>
      </c>
      <c r="K1196">
        <f ca="1">VLOOKUP(D1196,PRC!$A$1:$C$21,3,0)*E1196</f>
        <v>1034000</v>
      </c>
      <c r="L1196">
        <f t="shared" ca="1" si="676"/>
        <v>66000</v>
      </c>
      <c r="M1196">
        <f t="shared" ca="1" si="677"/>
        <v>154000</v>
      </c>
      <c r="N1196">
        <f t="shared" ca="1" si="678"/>
        <v>330000</v>
      </c>
      <c r="O1196">
        <f t="shared" ca="1" si="679"/>
        <v>198000</v>
      </c>
      <c r="P1196">
        <f t="shared" ca="1" si="669"/>
        <v>219996</v>
      </c>
      <c r="Q1196">
        <f ca="1">IF(P1196&gt;0,1,0)</f>
        <v>1</v>
      </c>
      <c r="R1196">
        <f t="shared" ca="1" si="680"/>
        <v>9</v>
      </c>
      <c r="S1196">
        <f t="shared" ca="1" si="681"/>
        <v>3</v>
      </c>
      <c r="T1196">
        <f t="shared" ca="1" si="682"/>
        <v>7</v>
      </c>
      <c r="U1196">
        <f t="shared" ca="1" si="683"/>
        <v>15</v>
      </c>
      <c r="V1196">
        <f t="shared" ca="1" si="684"/>
        <v>9</v>
      </c>
      <c r="X1196">
        <f t="shared" ref="X1196:X1259" si="686">X1195+1</f>
        <v>1196</v>
      </c>
      <c r="Y1196">
        <f t="shared" ref="Y1196:Y1259" si="687">IF(C1196=C1195,Y1195,X1196)</f>
        <v>1102</v>
      </c>
      <c r="Z1196">
        <f t="shared" ref="Z1196:Z1259" si="688">Y1196+1</f>
        <v>1103</v>
      </c>
      <c r="AA1196">
        <f t="shared" si="685"/>
        <v>1251</v>
      </c>
      <c r="AB1196">
        <f t="shared" si="662"/>
        <v>150</v>
      </c>
      <c r="AM1196" t="str">
        <f t="shared" si="663"/>
        <v>201902HD</v>
      </c>
      <c r="AN1196">
        <f t="shared" ca="1" si="671"/>
        <v>9.0001818181818187</v>
      </c>
      <c r="AO1196">
        <f t="shared" ca="1" si="672"/>
        <v>3</v>
      </c>
      <c r="AP1196">
        <f t="shared" ca="1" si="664"/>
        <v>7.0000000000000009</v>
      </c>
      <c r="AQ1196">
        <f t="shared" ca="1" si="665"/>
        <v>15</v>
      </c>
      <c r="AR1196">
        <f t="shared" ca="1" si="666"/>
        <v>9</v>
      </c>
      <c r="AS1196">
        <f ca="1">P1196/J1196</f>
        <v>0.10988833144521767</v>
      </c>
    </row>
    <row r="1197" spans="1:45" x14ac:dyDescent="0.4">
      <c r="A1197">
        <f t="shared" si="661"/>
        <v>201902</v>
      </c>
      <c r="B1197" t="s">
        <v>282</v>
      </c>
      <c r="C1197" t="s">
        <v>75</v>
      </c>
      <c r="D1197" t="str">
        <f t="shared" ca="1" si="670"/>
        <v>I102</v>
      </c>
      <c r="E1197">
        <f t="shared" ca="1" si="673"/>
        <v>79</v>
      </c>
      <c r="F1197">
        <f t="shared" ca="1" si="674"/>
        <v>8</v>
      </c>
      <c r="G1197" t="str">
        <f t="shared" ca="1" si="667"/>
        <v>S10</v>
      </c>
      <c r="H1197" t="str">
        <f t="shared" ca="1" si="668"/>
        <v>S102</v>
      </c>
      <c r="I1197">
        <f ca="1">VLOOKUP(D1197,PRC!$A$2:$B$21,2,0)*E1197</f>
        <v>3160000</v>
      </c>
      <c r="J1197">
        <f t="shared" ca="1" si="675"/>
        <v>3001996</v>
      </c>
      <c r="K1197">
        <f ca="1">VLOOKUP(D1197,PRC!$A$1:$C$21,3,0)*E1197</f>
        <v>1485200</v>
      </c>
      <c r="L1197">
        <f t="shared" ca="1" si="676"/>
        <v>95000</v>
      </c>
      <c r="M1197">
        <f t="shared" ca="1" si="677"/>
        <v>221000</v>
      </c>
      <c r="N1197">
        <f t="shared" ca="1" si="678"/>
        <v>474000</v>
      </c>
      <c r="O1197">
        <f t="shared" ca="1" si="679"/>
        <v>221000</v>
      </c>
      <c r="P1197">
        <f t="shared" ca="1" si="669"/>
        <v>505796</v>
      </c>
      <c r="Q1197">
        <f ca="1">IF(P1197&gt;0,1,0)</f>
        <v>1</v>
      </c>
      <c r="R1197">
        <f t="shared" ca="1" si="680"/>
        <v>5</v>
      </c>
      <c r="S1197">
        <f t="shared" ca="1" si="681"/>
        <v>3</v>
      </c>
      <c r="T1197">
        <f t="shared" ca="1" si="682"/>
        <v>7</v>
      </c>
      <c r="U1197">
        <f t="shared" ca="1" si="683"/>
        <v>15</v>
      </c>
      <c r="V1197">
        <f t="shared" ca="1" si="684"/>
        <v>7</v>
      </c>
      <c r="X1197">
        <f t="shared" si="686"/>
        <v>1197</v>
      </c>
      <c r="Y1197">
        <f t="shared" si="687"/>
        <v>1102</v>
      </c>
      <c r="Z1197">
        <f t="shared" si="688"/>
        <v>1103</v>
      </c>
      <c r="AA1197">
        <f t="shared" si="685"/>
        <v>1251</v>
      </c>
      <c r="AB1197">
        <f t="shared" si="662"/>
        <v>150</v>
      </c>
      <c r="AM1197" t="str">
        <f t="shared" si="663"/>
        <v>201902HD</v>
      </c>
      <c r="AN1197">
        <f t="shared" ca="1" si="671"/>
        <v>5.0001265822784857</v>
      </c>
      <c r="AO1197">
        <f t="shared" ca="1" si="672"/>
        <v>3.0063291139240507</v>
      </c>
      <c r="AP1197">
        <f t="shared" ca="1" si="664"/>
        <v>6.9936708860759493</v>
      </c>
      <c r="AQ1197">
        <f t="shared" ca="1" si="665"/>
        <v>15</v>
      </c>
      <c r="AR1197">
        <f t="shared" ca="1" si="666"/>
        <v>6.9936708860759493</v>
      </c>
      <c r="AS1197">
        <f ca="1">P1197/J1197</f>
        <v>0.16848656693746428</v>
      </c>
    </row>
    <row r="1198" spans="1:45" x14ac:dyDescent="0.4">
      <c r="A1198">
        <f t="shared" si="661"/>
        <v>201902</v>
      </c>
      <c r="B1198" t="s">
        <v>283</v>
      </c>
      <c r="C1198" t="s">
        <v>75</v>
      </c>
      <c r="D1198" t="str">
        <f t="shared" ca="1" si="670"/>
        <v>I102</v>
      </c>
      <c r="E1198">
        <f t="shared" ca="1" si="673"/>
        <v>70</v>
      </c>
      <c r="F1198">
        <f t="shared" ca="1" si="674"/>
        <v>7</v>
      </c>
      <c r="G1198" t="str">
        <f t="shared" ca="1" si="667"/>
        <v>S11</v>
      </c>
      <c r="H1198" t="str">
        <f t="shared" ca="1" si="668"/>
        <v>S117</v>
      </c>
      <c r="I1198">
        <f ca="1">VLOOKUP(D1198,PRC!$A$2:$B$21,2,0)*E1198</f>
        <v>2800000</v>
      </c>
      <c r="J1198">
        <f t="shared" ca="1" si="675"/>
        <v>2659996</v>
      </c>
      <c r="K1198">
        <f ca="1">VLOOKUP(D1198,PRC!$A$1:$C$21,3,0)*E1198</f>
        <v>1316000</v>
      </c>
      <c r="L1198">
        <f t="shared" ca="1" si="676"/>
        <v>140000</v>
      </c>
      <c r="M1198">
        <f t="shared" ca="1" si="677"/>
        <v>196000</v>
      </c>
      <c r="N1198">
        <f t="shared" ca="1" si="678"/>
        <v>336000</v>
      </c>
      <c r="O1198">
        <f t="shared" ca="1" si="679"/>
        <v>224000</v>
      </c>
      <c r="P1198">
        <f t="shared" ca="1" si="669"/>
        <v>447996</v>
      </c>
      <c r="Q1198">
        <f ca="1">IF(P1198&gt;0,1,0)</f>
        <v>1</v>
      </c>
      <c r="R1198">
        <f t="shared" ca="1" si="680"/>
        <v>5</v>
      </c>
      <c r="S1198">
        <f t="shared" ca="1" si="681"/>
        <v>5</v>
      </c>
      <c r="T1198">
        <f t="shared" ca="1" si="682"/>
        <v>7</v>
      </c>
      <c r="U1198">
        <f t="shared" ca="1" si="683"/>
        <v>12</v>
      </c>
      <c r="V1198">
        <f t="shared" ca="1" si="684"/>
        <v>8</v>
      </c>
      <c r="X1198">
        <f t="shared" si="686"/>
        <v>1198</v>
      </c>
      <c r="Y1198">
        <f t="shared" si="687"/>
        <v>1102</v>
      </c>
      <c r="Z1198">
        <f t="shared" si="688"/>
        <v>1103</v>
      </c>
      <c r="AA1198">
        <f t="shared" si="685"/>
        <v>1251</v>
      </c>
      <c r="AB1198">
        <f t="shared" si="662"/>
        <v>150</v>
      </c>
      <c r="AM1198" t="str">
        <f t="shared" si="663"/>
        <v>201902HD</v>
      </c>
      <c r="AN1198">
        <f t="shared" ca="1" si="671"/>
        <v>5.000142857142853</v>
      </c>
      <c r="AO1198">
        <f t="shared" ca="1" si="672"/>
        <v>5</v>
      </c>
      <c r="AP1198">
        <f t="shared" ca="1" si="664"/>
        <v>7.0000000000000009</v>
      </c>
      <c r="AQ1198">
        <f t="shared" ca="1" si="665"/>
        <v>12</v>
      </c>
      <c r="AR1198">
        <f t="shared" ca="1" si="666"/>
        <v>8</v>
      </c>
      <c r="AS1198">
        <f ca="1">P1198/J1198</f>
        <v>0.16841980213504079</v>
      </c>
    </row>
    <row r="1199" spans="1:45" x14ac:dyDescent="0.4">
      <c r="A1199">
        <f t="shared" si="661"/>
        <v>201902</v>
      </c>
      <c r="B1199" t="s">
        <v>284</v>
      </c>
      <c r="C1199" t="s">
        <v>75</v>
      </c>
      <c r="D1199" t="str">
        <f t="shared" ca="1" si="670"/>
        <v>I101</v>
      </c>
      <c r="E1199">
        <f t="shared" ca="1" si="673"/>
        <v>52</v>
      </c>
      <c r="F1199">
        <f t="shared" ca="1" si="674"/>
        <v>9</v>
      </c>
      <c r="G1199" t="str">
        <f t="shared" ca="1" si="667"/>
        <v>S10</v>
      </c>
      <c r="H1199" t="str">
        <f t="shared" ca="1" si="668"/>
        <v>S101</v>
      </c>
      <c r="I1199">
        <f ca="1">VLOOKUP(D1199,PRC!$A$2:$B$21,2,0)*E1199</f>
        <v>1560000</v>
      </c>
      <c r="J1199">
        <f t="shared" ca="1" si="675"/>
        <v>1481996</v>
      </c>
      <c r="K1199">
        <f ca="1">VLOOKUP(D1199,PRC!$A$1:$C$21,3,0)*E1199</f>
        <v>811200</v>
      </c>
      <c r="L1199">
        <f t="shared" ca="1" si="676"/>
        <v>47000</v>
      </c>
      <c r="M1199">
        <f t="shared" ca="1" si="677"/>
        <v>109000</v>
      </c>
      <c r="N1199">
        <f t="shared" ca="1" si="678"/>
        <v>156000</v>
      </c>
      <c r="O1199">
        <f t="shared" ca="1" si="679"/>
        <v>78000</v>
      </c>
      <c r="P1199">
        <f t="shared" ca="1" si="669"/>
        <v>280796</v>
      </c>
      <c r="Q1199">
        <f ca="1">IF(P1199&gt;0,1,0)</f>
        <v>1</v>
      </c>
      <c r="R1199">
        <f t="shared" ca="1" si="680"/>
        <v>5</v>
      </c>
      <c r="S1199">
        <f t="shared" ca="1" si="681"/>
        <v>3</v>
      </c>
      <c r="T1199">
        <f t="shared" ca="1" si="682"/>
        <v>7</v>
      </c>
      <c r="U1199">
        <f t="shared" ca="1" si="683"/>
        <v>10</v>
      </c>
      <c r="V1199">
        <f t="shared" ca="1" si="684"/>
        <v>5</v>
      </c>
      <c r="X1199">
        <f t="shared" si="686"/>
        <v>1199</v>
      </c>
      <c r="Y1199">
        <f t="shared" si="687"/>
        <v>1102</v>
      </c>
      <c r="Z1199">
        <f t="shared" si="688"/>
        <v>1103</v>
      </c>
      <c r="AA1199">
        <f t="shared" si="685"/>
        <v>1251</v>
      </c>
      <c r="AB1199">
        <f t="shared" si="662"/>
        <v>150</v>
      </c>
      <c r="AM1199" t="str">
        <f t="shared" si="663"/>
        <v>201902HD</v>
      </c>
      <c r="AN1199">
        <f t="shared" ca="1" si="671"/>
        <v>5.0002564102564095</v>
      </c>
      <c r="AO1199">
        <f t="shared" ca="1" si="672"/>
        <v>3.0128205128205128</v>
      </c>
      <c r="AP1199">
        <f t="shared" ca="1" si="664"/>
        <v>6.9871794871794872</v>
      </c>
      <c r="AQ1199">
        <f t="shared" ca="1" si="665"/>
        <v>10</v>
      </c>
      <c r="AR1199">
        <f t="shared" ca="1" si="666"/>
        <v>5</v>
      </c>
      <c r="AS1199">
        <f ca="1">P1199/J1199</f>
        <v>0.18947149654924844</v>
      </c>
    </row>
    <row r="1200" spans="1:45" x14ac:dyDescent="0.4">
      <c r="A1200">
        <f t="shared" si="661"/>
        <v>201902</v>
      </c>
      <c r="B1200" t="s">
        <v>285</v>
      </c>
      <c r="C1200" t="s">
        <v>75</v>
      </c>
      <c r="D1200" t="str">
        <f t="shared" ca="1" si="670"/>
        <v>I116</v>
      </c>
      <c r="E1200">
        <f t="shared" ca="1" si="673"/>
        <v>81</v>
      </c>
      <c r="F1200">
        <f t="shared" ca="1" si="674"/>
        <v>8</v>
      </c>
      <c r="G1200" t="str">
        <f t="shared" ca="1" si="667"/>
        <v>S10</v>
      </c>
      <c r="H1200" t="str">
        <f t="shared" ca="1" si="668"/>
        <v>S102</v>
      </c>
      <c r="I1200">
        <f ca="1">VLOOKUP(D1200,PRC!$A$2:$B$21,2,0)*E1200</f>
        <v>118260000</v>
      </c>
      <c r="J1200">
        <f t="shared" ca="1" si="675"/>
        <v>107616596</v>
      </c>
      <c r="K1200">
        <f ca="1">VLOOKUP(D1200,PRC!$A$1:$C$21,3,0)*E1200</f>
        <v>70956000</v>
      </c>
      <c r="L1200">
        <f t="shared" ca="1" si="676"/>
        <v>3548000</v>
      </c>
      <c r="M1200">
        <f t="shared" ca="1" si="677"/>
        <v>11826000</v>
      </c>
      <c r="N1200">
        <f t="shared" ca="1" si="678"/>
        <v>17739000</v>
      </c>
      <c r="O1200">
        <f t="shared" ca="1" si="679"/>
        <v>11826000</v>
      </c>
      <c r="P1200">
        <f t="shared" ca="1" si="669"/>
        <v>-8278404</v>
      </c>
      <c r="Q1200">
        <f ca="1">IF(P1200&gt;0,1,0)</f>
        <v>0</v>
      </c>
      <c r="R1200">
        <f t="shared" ca="1" si="680"/>
        <v>9</v>
      </c>
      <c r="S1200">
        <f t="shared" ca="1" si="681"/>
        <v>3</v>
      </c>
      <c r="T1200">
        <f t="shared" ca="1" si="682"/>
        <v>10</v>
      </c>
      <c r="U1200">
        <f t="shared" ca="1" si="683"/>
        <v>15</v>
      </c>
      <c r="V1200">
        <f t="shared" ca="1" si="684"/>
        <v>10</v>
      </c>
      <c r="X1200">
        <f t="shared" si="686"/>
        <v>1200</v>
      </c>
      <c r="Y1200">
        <f t="shared" si="687"/>
        <v>1102</v>
      </c>
      <c r="Z1200">
        <f t="shared" si="688"/>
        <v>1103</v>
      </c>
      <c r="AA1200">
        <f t="shared" si="685"/>
        <v>1251</v>
      </c>
      <c r="AB1200">
        <f t="shared" si="662"/>
        <v>150</v>
      </c>
      <c r="AM1200" t="str">
        <f t="shared" si="663"/>
        <v>201902HD</v>
      </c>
      <c r="AN1200">
        <f t="shared" ca="1" si="671"/>
        <v>9.0000033823778089</v>
      </c>
      <c r="AO1200">
        <f t="shared" ca="1" si="672"/>
        <v>3.0001691188905801</v>
      </c>
      <c r="AP1200">
        <f t="shared" ca="1" si="664"/>
        <v>10</v>
      </c>
      <c r="AQ1200">
        <f t="shared" ca="1" si="665"/>
        <v>15</v>
      </c>
      <c r="AR1200">
        <f t="shared" ca="1" si="666"/>
        <v>10</v>
      </c>
      <c r="AS1200">
        <f ca="1">P1200/J1200</f>
        <v>-7.692497540063431E-2</v>
      </c>
    </row>
    <row r="1201" spans="1:45" x14ac:dyDescent="0.4">
      <c r="A1201">
        <f t="shared" si="661"/>
        <v>201902</v>
      </c>
      <c r="B1201" t="s">
        <v>286</v>
      </c>
      <c r="C1201" t="s">
        <v>75</v>
      </c>
      <c r="D1201" t="str">
        <f t="shared" ca="1" si="670"/>
        <v>I105</v>
      </c>
      <c r="E1201">
        <f t="shared" ca="1" si="673"/>
        <v>63</v>
      </c>
      <c r="F1201">
        <f t="shared" ca="1" si="674"/>
        <v>10</v>
      </c>
      <c r="G1201" t="str">
        <f t="shared" ca="1" si="667"/>
        <v>S10</v>
      </c>
      <c r="H1201" t="str">
        <f t="shared" ca="1" si="668"/>
        <v>S109</v>
      </c>
      <c r="I1201">
        <f ca="1">VLOOKUP(D1201,PRC!$A$2:$B$21,2,0)*E1201</f>
        <v>6300000</v>
      </c>
      <c r="J1201">
        <f t="shared" ca="1" si="675"/>
        <v>5858996</v>
      </c>
      <c r="K1201">
        <f ca="1">VLOOKUP(D1201,PRC!$A$1:$C$21,3,0)*E1201</f>
        <v>3717000</v>
      </c>
      <c r="L1201">
        <f t="shared" ca="1" si="676"/>
        <v>252000</v>
      </c>
      <c r="M1201">
        <f t="shared" ca="1" si="677"/>
        <v>630000</v>
      </c>
      <c r="N1201">
        <f t="shared" ca="1" si="678"/>
        <v>756000</v>
      </c>
      <c r="O1201">
        <f t="shared" ca="1" si="679"/>
        <v>630000</v>
      </c>
      <c r="P1201">
        <f t="shared" ca="1" si="669"/>
        <v>-126004</v>
      </c>
      <c r="Q1201">
        <f ca="1">IF(P1201&gt;0,1,0)</f>
        <v>0</v>
      </c>
      <c r="R1201">
        <f t="shared" ca="1" si="680"/>
        <v>7</v>
      </c>
      <c r="S1201">
        <f t="shared" ca="1" si="681"/>
        <v>4</v>
      </c>
      <c r="T1201">
        <f t="shared" ca="1" si="682"/>
        <v>10</v>
      </c>
      <c r="U1201">
        <f t="shared" ca="1" si="683"/>
        <v>12</v>
      </c>
      <c r="V1201">
        <f t="shared" ca="1" si="684"/>
        <v>10</v>
      </c>
      <c r="X1201">
        <f t="shared" si="686"/>
        <v>1201</v>
      </c>
      <c r="Y1201">
        <f t="shared" si="687"/>
        <v>1102</v>
      </c>
      <c r="Z1201">
        <f t="shared" si="688"/>
        <v>1103</v>
      </c>
      <c r="AA1201">
        <f t="shared" si="685"/>
        <v>1251</v>
      </c>
      <c r="AB1201">
        <f t="shared" si="662"/>
        <v>150</v>
      </c>
      <c r="AM1201" t="str">
        <f t="shared" si="663"/>
        <v>201902HD</v>
      </c>
      <c r="AN1201">
        <f t="shared" ca="1" si="671"/>
        <v>7.0000634920634912</v>
      </c>
      <c r="AO1201">
        <f t="shared" ca="1" si="672"/>
        <v>4</v>
      </c>
      <c r="AP1201">
        <f t="shared" ca="1" si="664"/>
        <v>10</v>
      </c>
      <c r="AQ1201">
        <f t="shared" ca="1" si="665"/>
        <v>12</v>
      </c>
      <c r="AR1201">
        <f t="shared" ca="1" si="666"/>
        <v>10</v>
      </c>
      <c r="AS1201">
        <f ca="1">P1201/J1201</f>
        <v>-2.1506073736865496E-2</v>
      </c>
    </row>
    <row r="1202" spans="1:45" x14ac:dyDescent="0.4">
      <c r="A1202">
        <f t="shared" si="661"/>
        <v>201902</v>
      </c>
      <c r="B1202" t="s">
        <v>156</v>
      </c>
      <c r="C1202" t="s">
        <v>75</v>
      </c>
      <c r="D1202" t="str">
        <f t="shared" ca="1" si="670"/>
        <v>I120</v>
      </c>
      <c r="E1202">
        <f t="shared" ca="1" si="673"/>
        <v>80</v>
      </c>
      <c r="F1202">
        <f t="shared" ca="1" si="674"/>
        <v>5</v>
      </c>
      <c r="G1202" t="str">
        <f t="shared" ca="1" si="667"/>
        <v>S11</v>
      </c>
      <c r="H1202" t="str">
        <f t="shared" ca="1" si="668"/>
        <v>S110</v>
      </c>
      <c r="I1202">
        <f ca="1">VLOOKUP(D1202,PRC!$A$2:$B$21,2,0)*E1202</f>
        <v>344000000</v>
      </c>
      <c r="J1202">
        <f t="shared" ca="1" si="675"/>
        <v>316479996</v>
      </c>
      <c r="K1202">
        <f ca="1">VLOOKUP(D1202,PRC!$A$1:$C$21,3,0)*E1202</f>
        <v>154800000</v>
      </c>
      <c r="L1202">
        <f t="shared" ca="1" si="676"/>
        <v>13760000</v>
      </c>
      <c r="M1202">
        <f t="shared" ca="1" si="677"/>
        <v>20640000</v>
      </c>
      <c r="N1202">
        <f t="shared" ca="1" si="678"/>
        <v>48160000</v>
      </c>
      <c r="O1202">
        <f t="shared" ca="1" si="679"/>
        <v>34400000</v>
      </c>
      <c r="P1202">
        <f t="shared" ca="1" si="669"/>
        <v>44719996</v>
      </c>
      <c r="Q1202">
        <f ca="1">IF(P1202&gt;0,1,0)</f>
        <v>1</v>
      </c>
      <c r="R1202">
        <f t="shared" ca="1" si="680"/>
        <v>8</v>
      </c>
      <c r="S1202">
        <f t="shared" ca="1" si="681"/>
        <v>4</v>
      </c>
      <c r="T1202">
        <f t="shared" ca="1" si="682"/>
        <v>6</v>
      </c>
      <c r="U1202">
        <f t="shared" ca="1" si="683"/>
        <v>14</v>
      </c>
      <c r="V1202">
        <f t="shared" ca="1" si="684"/>
        <v>10</v>
      </c>
      <c r="X1202">
        <f t="shared" si="686"/>
        <v>1202</v>
      </c>
      <c r="Y1202">
        <f t="shared" si="687"/>
        <v>1102</v>
      </c>
      <c r="Z1202">
        <f t="shared" si="688"/>
        <v>1103</v>
      </c>
      <c r="AA1202">
        <f t="shared" si="685"/>
        <v>1251</v>
      </c>
      <c r="AB1202">
        <f t="shared" si="662"/>
        <v>150</v>
      </c>
      <c r="AM1202" t="str">
        <f t="shared" si="663"/>
        <v>201902HD</v>
      </c>
      <c r="AN1202">
        <f t="shared" ca="1" si="671"/>
        <v>8.0000011627906922</v>
      </c>
      <c r="AO1202">
        <f t="shared" ca="1" si="672"/>
        <v>4</v>
      </c>
      <c r="AP1202">
        <f t="shared" ca="1" si="664"/>
        <v>6</v>
      </c>
      <c r="AQ1202">
        <f t="shared" ca="1" si="665"/>
        <v>14.000000000000002</v>
      </c>
      <c r="AR1202">
        <f t="shared" ca="1" si="666"/>
        <v>10</v>
      </c>
      <c r="AS1202">
        <f ca="1">P1202/J1202</f>
        <v>0.14130433697300729</v>
      </c>
    </row>
    <row r="1203" spans="1:45" x14ac:dyDescent="0.4">
      <c r="A1203">
        <f t="shared" si="661"/>
        <v>201902</v>
      </c>
      <c r="B1203" t="s">
        <v>157</v>
      </c>
      <c r="C1203" t="s">
        <v>75</v>
      </c>
      <c r="D1203" t="str">
        <f t="shared" ca="1" si="670"/>
        <v>I115</v>
      </c>
      <c r="E1203">
        <f t="shared" ca="1" si="673"/>
        <v>67</v>
      </c>
      <c r="F1203">
        <f t="shared" ca="1" si="674"/>
        <v>8</v>
      </c>
      <c r="G1203" t="str">
        <f t="shared" ca="1" si="667"/>
        <v>S10</v>
      </c>
      <c r="H1203" t="str">
        <f t="shared" ca="1" si="668"/>
        <v>S102</v>
      </c>
      <c r="I1203">
        <f ca="1">VLOOKUP(D1203,PRC!$A$2:$B$21,2,0)*E1203</f>
        <v>335000</v>
      </c>
      <c r="J1203">
        <f t="shared" ca="1" si="675"/>
        <v>318246</v>
      </c>
      <c r="K1203">
        <f ca="1">VLOOKUP(D1203,PRC!$A$1:$C$21,3,0)*E1203</f>
        <v>160800</v>
      </c>
      <c r="L1203">
        <f t="shared" ca="1" si="676"/>
        <v>10000</v>
      </c>
      <c r="M1203">
        <f t="shared" ca="1" si="677"/>
        <v>23000</v>
      </c>
      <c r="N1203">
        <f t="shared" ca="1" si="678"/>
        <v>40000</v>
      </c>
      <c r="O1203">
        <f t="shared" ca="1" si="679"/>
        <v>34000</v>
      </c>
      <c r="P1203">
        <f t="shared" ca="1" si="669"/>
        <v>50446</v>
      </c>
      <c r="Q1203">
        <f ca="1">IF(P1203&gt;0,1,0)</f>
        <v>1</v>
      </c>
      <c r="R1203">
        <f t="shared" ca="1" si="680"/>
        <v>5</v>
      </c>
      <c r="S1203">
        <f t="shared" ca="1" si="681"/>
        <v>3</v>
      </c>
      <c r="T1203">
        <f t="shared" ca="1" si="682"/>
        <v>7</v>
      </c>
      <c r="U1203">
        <f t="shared" ca="1" si="683"/>
        <v>12</v>
      </c>
      <c r="V1203">
        <f t="shared" ca="1" si="684"/>
        <v>10</v>
      </c>
      <c r="X1203">
        <f t="shared" si="686"/>
        <v>1203</v>
      </c>
      <c r="Y1203">
        <f t="shared" si="687"/>
        <v>1102</v>
      </c>
      <c r="Z1203">
        <f t="shared" si="688"/>
        <v>1103</v>
      </c>
      <c r="AA1203">
        <f t="shared" si="685"/>
        <v>1251</v>
      </c>
      <c r="AB1203">
        <f t="shared" si="662"/>
        <v>150</v>
      </c>
      <c r="AM1203" t="str">
        <f t="shared" si="663"/>
        <v>201902HD</v>
      </c>
      <c r="AN1203">
        <f t="shared" ca="1" si="671"/>
        <v>5.0011940298507422</v>
      </c>
      <c r="AO1203">
        <f t="shared" ca="1" si="672"/>
        <v>2.9850746268656714</v>
      </c>
      <c r="AP1203">
        <f t="shared" ca="1" si="664"/>
        <v>6.8656716417910451</v>
      </c>
      <c r="AQ1203">
        <f t="shared" ca="1" si="665"/>
        <v>11.940298507462686</v>
      </c>
      <c r="AR1203">
        <f t="shared" ca="1" si="666"/>
        <v>10.149253731343283</v>
      </c>
      <c r="AS1203">
        <f ca="1">P1203/J1203</f>
        <v>0.15851259717325591</v>
      </c>
    </row>
    <row r="1204" spans="1:45" x14ac:dyDescent="0.4">
      <c r="A1204">
        <f t="shared" si="661"/>
        <v>201902</v>
      </c>
      <c r="B1204" t="s">
        <v>158</v>
      </c>
      <c r="C1204" t="s">
        <v>75</v>
      </c>
      <c r="D1204" t="str">
        <f t="shared" ca="1" si="670"/>
        <v>I118</v>
      </c>
      <c r="E1204">
        <f t="shared" ca="1" si="673"/>
        <v>80</v>
      </c>
      <c r="F1204">
        <f t="shared" ca="1" si="674"/>
        <v>10</v>
      </c>
      <c r="G1204" t="str">
        <f t="shared" ca="1" si="667"/>
        <v>S10</v>
      </c>
      <c r="H1204" t="str">
        <f t="shared" ca="1" si="668"/>
        <v>S109</v>
      </c>
      <c r="I1204">
        <f ca="1">VLOOKUP(D1204,PRC!$A$2:$B$21,2,0)*E1204</f>
        <v>42400000</v>
      </c>
      <c r="J1204">
        <f t="shared" ca="1" si="675"/>
        <v>39431996</v>
      </c>
      <c r="K1204">
        <f ca="1">VLOOKUP(D1204,PRC!$A$1:$C$21,3,0)*E1204</f>
        <v>17808000</v>
      </c>
      <c r="L1204">
        <f t="shared" ca="1" si="676"/>
        <v>1696000</v>
      </c>
      <c r="M1204">
        <f t="shared" ca="1" si="677"/>
        <v>3392000</v>
      </c>
      <c r="N1204">
        <f t="shared" ca="1" si="678"/>
        <v>5088000</v>
      </c>
      <c r="O1204">
        <f t="shared" ca="1" si="679"/>
        <v>2120000</v>
      </c>
      <c r="P1204">
        <f t="shared" ca="1" si="669"/>
        <v>9327996</v>
      </c>
      <c r="Q1204">
        <f ca="1">IF(P1204&gt;0,1,0)</f>
        <v>1</v>
      </c>
      <c r="R1204">
        <f t="shared" ca="1" si="680"/>
        <v>7</v>
      </c>
      <c r="S1204">
        <f t="shared" ca="1" si="681"/>
        <v>4</v>
      </c>
      <c r="T1204">
        <f t="shared" ca="1" si="682"/>
        <v>8</v>
      </c>
      <c r="U1204">
        <f t="shared" ca="1" si="683"/>
        <v>12</v>
      </c>
      <c r="V1204">
        <f t="shared" ca="1" si="684"/>
        <v>5</v>
      </c>
      <c r="X1204">
        <f t="shared" si="686"/>
        <v>1204</v>
      </c>
      <c r="Y1204">
        <f t="shared" si="687"/>
        <v>1102</v>
      </c>
      <c r="Z1204">
        <f t="shared" si="688"/>
        <v>1103</v>
      </c>
      <c r="AA1204">
        <f t="shared" si="685"/>
        <v>1251</v>
      </c>
      <c r="AB1204">
        <f t="shared" si="662"/>
        <v>150</v>
      </c>
      <c r="AM1204" t="str">
        <f t="shared" si="663"/>
        <v>201902HD</v>
      </c>
      <c r="AN1204">
        <f t="shared" ca="1" si="671"/>
        <v>7.0000094339622621</v>
      </c>
      <c r="AO1204">
        <f t="shared" ca="1" si="672"/>
        <v>4</v>
      </c>
      <c r="AP1204">
        <f t="shared" ca="1" si="664"/>
        <v>8</v>
      </c>
      <c r="AQ1204">
        <f t="shared" ca="1" si="665"/>
        <v>12</v>
      </c>
      <c r="AR1204">
        <f t="shared" ca="1" si="666"/>
        <v>5</v>
      </c>
      <c r="AS1204">
        <f ca="1">P1204/J1204</f>
        <v>0.23655906234115057</v>
      </c>
    </row>
    <row r="1205" spans="1:45" x14ac:dyDescent="0.4">
      <c r="A1205">
        <f t="shared" si="661"/>
        <v>201902</v>
      </c>
      <c r="B1205" t="s">
        <v>159</v>
      </c>
      <c r="C1205" t="s">
        <v>75</v>
      </c>
      <c r="D1205" t="str">
        <f t="shared" ca="1" si="670"/>
        <v>I116</v>
      </c>
      <c r="E1205">
        <f t="shared" ca="1" si="673"/>
        <v>62</v>
      </c>
      <c r="F1205">
        <f t="shared" ca="1" si="674"/>
        <v>8</v>
      </c>
      <c r="G1205" t="str">
        <f t="shared" ca="1" si="667"/>
        <v>S10</v>
      </c>
      <c r="H1205" t="str">
        <f t="shared" ca="1" si="668"/>
        <v>S107</v>
      </c>
      <c r="I1205">
        <f ca="1">VLOOKUP(D1205,PRC!$A$2:$B$21,2,0)*E1205</f>
        <v>90520000</v>
      </c>
      <c r="J1205">
        <f t="shared" ca="1" si="675"/>
        <v>84183596</v>
      </c>
      <c r="K1205">
        <f ca="1">VLOOKUP(D1205,PRC!$A$1:$C$21,3,0)*E1205</f>
        <v>54312000</v>
      </c>
      <c r="L1205">
        <f t="shared" ca="1" si="676"/>
        <v>3621000</v>
      </c>
      <c r="M1205">
        <f t="shared" ca="1" si="677"/>
        <v>5431000</v>
      </c>
      <c r="N1205">
        <f t="shared" ca="1" si="678"/>
        <v>13578000</v>
      </c>
      <c r="O1205">
        <f t="shared" ca="1" si="679"/>
        <v>6336000</v>
      </c>
      <c r="P1205">
        <f t="shared" ca="1" si="669"/>
        <v>905596</v>
      </c>
      <c r="Q1205">
        <f ca="1">IF(P1205&gt;0,1,0)</f>
        <v>1</v>
      </c>
      <c r="R1205">
        <f t="shared" ca="1" si="680"/>
        <v>7</v>
      </c>
      <c r="S1205">
        <f t="shared" ca="1" si="681"/>
        <v>4</v>
      </c>
      <c r="T1205">
        <f t="shared" ca="1" si="682"/>
        <v>6</v>
      </c>
      <c r="U1205">
        <f t="shared" ca="1" si="683"/>
        <v>15</v>
      </c>
      <c r="V1205">
        <f t="shared" ca="1" si="684"/>
        <v>7</v>
      </c>
      <c r="X1205">
        <f t="shared" si="686"/>
        <v>1205</v>
      </c>
      <c r="Y1205">
        <f t="shared" si="687"/>
        <v>1102</v>
      </c>
      <c r="Z1205">
        <f t="shared" si="688"/>
        <v>1103</v>
      </c>
      <c r="AA1205">
        <f t="shared" si="685"/>
        <v>1251</v>
      </c>
      <c r="AB1205">
        <f t="shared" si="662"/>
        <v>150</v>
      </c>
      <c r="AM1205" t="str">
        <f t="shared" si="663"/>
        <v>201902HD</v>
      </c>
      <c r="AN1205">
        <f t="shared" ca="1" si="671"/>
        <v>7.0000044189129529</v>
      </c>
      <c r="AO1205">
        <f t="shared" ca="1" si="672"/>
        <v>4.0002209456473707</v>
      </c>
      <c r="AP1205">
        <f t="shared" ca="1" si="664"/>
        <v>5.9997790543526293</v>
      </c>
      <c r="AQ1205">
        <f t="shared" ca="1" si="665"/>
        <v>15</v>
      </c>
      <c r="AR1205">
        <f t="shared" ca="1" si="666"/>
        <v>6.9995581087052585</v>
      </c>
      <c r="AS1205">
        <f ca="1">P1205/J1205</f>
        <v>1.0757392687287913E-2</v>
      </c>
    </row>
    <row r="1206" spans="1:45" x14ac:dyDescent="0.4">
      <c r="A1206">
        <f t="shared" si="661"/>
        <v>201902</v>
      </c>
      <c r="B1206" t="s">
        <v>160</v>
      </c>
      <c r="C1206" t="s">
        <v>75</v>
      </c>
      <c r="D1206" t="str">
        <f t="shared" ca="1" si="670"/>
        <v>I111</v>
      </c>
      <c r="E1206">
        <f t="shared" ca="1" si="673"/>
        <v>82</v>
      </c>
      <c r="F1206">
        <f t="shared" ca="1" si="674"/>
        <v>8</v>
      </c>
      <c r="G1206" t="str">
        <f t="shared" ca="1" si="667"/>
        <v>S10</v>
      </c>
      <c r="H1206" t="str">
        <f t="shared" ca="1" si="668"/>
        <v>S104</v>
      </c>
      <c r="I1206">
        <f ca="1">VLOOKUP(D1206,PRC!$A$2:$B$21,2,0)*E1206</f>
        <v>12300000</v>
      </c>
      <c r="J1206">
        <f t="shared" ca="1" si="675"/>
        <v>11684996</v>
      </c>
      <c r="K1206">
        <f ca="1">VLOOKUP(D1206,PRC!$A$1:$C$21,3,0)*E1206</f>
        <v>6519000</v>
      </c>
      <c r="L1206">
        <f t="shared" ca="1" si="676"/>
        <v>369000</v>
      </c>
      <c r="M1206">
        <f t="shared" ca="1" si="677"/>
        <v>738000</v>
      </c>
      <c r="N1206">
        <f t="shared" ca="1" si="678"/>
        <v>1353000</v>
      </c>
      <c r="O1206">
        <f t="shared" ca="1" si="679"/>
        <v>615000</v>
      </c>
      <c r="P1206">
        <f t="shared" ca="1" si="669"/>
        <v>2090996</v>
      </c>
      <c r="Q1206">
        <f ca="1">IF(P1206&gt;0,1,0)</f>
        <v>1</v>
      </c>
      <c r="R1206">
        <f t="shared" ca="1" si="680"/>
        <v>5</v>
      </c>
      <c r="S1206">
        <f t="shared" ca="1" si="681"/>
        <v>3</v>
      </c>
      <c r="T1206">
        <f t="shared" ca="1" si="682"/>
        <v>6</v>
      </c>
      <c r="U1206">
        <f t="shared" ca="1" si="683"/>
        <v>11</v>
      </c>
      <c r="V1206">
        <f t="shared" ca="1" si="684"/>
        <v>5</v>
      </c>
      <c r="X1206">
        <f t="shared" si="686"/>
        <v>1206</v>
      </c>
      <c r="Y1206">
        <f t="shared" si="687"/>
        <v>1102</v>
      </c>
      <c r="Z1206">
        <f t="shared" si="688"/>
        <v>1103</v>
      </c>
      <c r="AA1206">
        <f t="shared" si="685"/>
        <v>1251</v>
      </c>
      <c r="AB1206">
        <f t="shared" si="662"/>
        <v>150</v>
      </c>
      <c r="AM1206" t="str">
        <f t="shared" si="663"/>
        <v>201902HD</v>
      </c>
      <c r="AN1206">
        <f t="shared" ca="1" si="671"/>
        <v>5.0000325203252043</v>
      </c>
      <c r="AO1206">
        <f t="shared" ca="1" si="672"/>
        <v>3</v>
      </c>
      <c r="AP1206">
        <f t="shared" ca="1" si="664"/>
        <v>6</v>
      </c>
      <c r="AQ1206">
        <f t="shared" ca="1" si="665"/>
        <v>11</v>
      </c>
      <c r="AR1206">
        <f t="shared" ca="1" si="666"/>
        <v>5</v>
      </c>
      <c r="AS1206">
        <f ca="1">P1206/J1206</f>
        <v>0.17894708735886602</v>
      </c>
    </row>
    <row r="1207" spans="1:45" x14ac:dyDescent="0.4">
      <c r="A1207">
        <f t="shared" si="661"/>
        <v>201902</v>
      </c>
      <c r="B1207" t="s">
        <v>161</v>
      </c>
      <c r="C1207" t="s">
        <v>75</v>
      </c>
      <c r="D1207" t="str">
        <f t="shared" ca="1" si="670"/>
        <v>I110</v>
      </c>
      <c r="E1207">
        <f t="shared" ca="1" si="673"/>
        <v>69</v>
      </c>
      <c r="F1207">
        <f t="shared" ca="1" si="674"/>
        <v>6</v>
      </c>
      <c r="G1207" t="str">
        <f t="shared" ca="1" si="667"/>
        <v>S11</v>
      </c>
      <c r="H1207" t="str">
        <f t="shared" ca="1" si="668"/>
        <v>S118</v>
      </c>
      <c r="I1207">
        <f ca="1">VLOOKUP(D1207,PRC!$A$2:$B$21,2,0)*E1207</f>
        <v>20700000</v>
      </c>
      <c r="J1207">
        <f t="shared" ca="1" si="675"/>
        <v>19664996</v>
      </c>
      <c r="K1207">
        <f ca="1">VLOOKUP(D1207,PRC!$A$1:$C$21,3,0)*E1207</f>
        <v>9522000</v>
      </c>
      <c r="L1207">
        <f t="shared" ca="1" si="676"/>
        <v>828000</v>
      </c>
      <c r="M1207">
        <f t="shared" ca="1" si="677"/>
        <v>1035000</v>
      </c>
      <c r="N1207">
        <f t="shared" ca="1" si="678"/>
        <v>2070000</v>
      </c>
      <c r="O1207">
        <f t="shared" ca="1" si="679"/>
        <v>1863000</v>
      </c>
      <c r="P1207">
        <f t="shared" ca="1" si="669"/>
        <v>4346996</v>
      </c>
      <c r="Q1207">
        <f ca="1">IF(P1207&gt;0,1,0)</f>
        <v>1</v>
      </c>
      <c r="R1207">
        <f t="shared" ca="1" si="680"/>
        <v>5</v>
      </c>
      <c r="S1207">
        <f t="shared" ca="1" si="681"/>
        <v>4</v>
      </c>
      <c r="T1207">
        <f t="shared" ca="1" si="682"/>
        <v>5</v>
      </c>
      <c r="U1207">
        <f t="shared" ca="1" si="683"/>
        <v>10</v>
      </c>
      <c r="V1207">
        <f t="shared" ca="1" si="684"/>
        <v>9</v>
      </c>
      <c r="X1207">
        <f t="shared" si="686"/>
        <v>1207</v>
      </c>
      <c r="Y1207">
        <f t="shared" si="687"/>
        <v>1102</v>
      </c>
      <c r="Z1207">
        <f t="shared" si="688"/>
        <v>1103</v>
      </c>
      <c r="AA1207">
        <f t="shared" si="685"/>
        <v>1251</v>
      </c>
      <c r="AB1207">
        <f t="shared" si="662"/>
        <v>150</v>
      </c>
      <c r="AM1207" t="str">
        <f t="shared" si="663"/>
        <v>201902HD</v>
      </c>
      <c r="AN1207">
        <f t="shared" ca="1" si="671"/>
        <v>5.0000193236715003</v>
      </c>
      <c r="AO1207">
        <f t="shared" ca="1" si="672"/>
        <v>4</v>
      </c>
      <c r="AP1207">
        <f t="shared" ca="1" si="664"/>
        <v>5</v>
      </c>
      <c r="AQ1207">
        <f t="shared" ca="1" si="665"/>
        <v>10</v>
      </c>
      <c r="AR1207">
        <f t="shared" ca="1" si="666"/>
        <v>9</v>
      </c>
      <c r="AS1207">
        <f ca="1">P1207/J1207</f>
        <v>0.22105247313551449</v>
      </c>
    </row>
    <row r="1208" spans="1:45" x14ac:dyDescent="0.4">
      <c r="A1208">
        <f t="shared" si="661"/>
        <v>201902</v>
      </c>
      <c r="B1208" t="s">
        <v>162</v>
      </c>
      <c r="C1208" t="s">
        <v>75</v>
      </c>
      <c r="D1208" t="str">
        <f t="shared" ca="1" si="670"/>
        <v>I109</v>
      </c>
      <c r="E1208">
        <f t="shared" ca="1" si="673"/>
        <v>53</v>
      </c>
      <c r="F1208">
        <f t="shared" ca="1" si="674"/>
        <v>5</v>
      </c>
      <c r="G1208" t="str">
        <f t="shared" ca="1" si="667"/>
        <v>S11</v>
      </c>
      <c r="H1208" t="str">
        <f t="shared" ca="1" si="668"/>
        <v>S115</v>
      </c>
      <c r="I1208">
        <f ca="1">VLOOKUP(D1208,PRC!$A$2:$B$21,2,0)*E1208</f>
        <v>26500000</v>
      </c>
      <c r="J1208">
        <f t="shared" ca="1" si="675"/>
        <v>24379996</v>
      </c>
      <c r="K1208">
        <f ca="1">VLOOKUP(D1208,PRC!$A$1:$C$21,3,0)*E1208</f>
        <v>10600000</v>
      </c>
      <c r="L1208">
        <f t="shared" ca="1" si="676"/>
        <v>795000</v>
      </c>
      <c r="M1208">
        <f t="shared" ca="1" si="677"/>
        <v>1325000</v>
      </c>
      <c r="N1208">
        <f t="shared" ca="1" si="678"/>
        <v>3710000</v>
      </c>
      <c r="O1208">
        <f t="shared" ca="1" si="679"/>
        <v>2385000</v>
      </c>
      <c r="P1208">
        <f t="shared" ca="1" si="669"/>
        <v>5564996</v>
      </c>
      <c r="Q1208">
        <f ca="1">IF(P1208&gt;0,1,0)</f>
        <v>1</v>
      </c>
      <c r="R1208">
        <f t="shared" ca="1" si="680"/>
        <v>8</v>
      </c>
      <c r="S1208">
        <f t="shared" ca="1" si="681"/>
        <v>3</v>
      </c>
      <c r="T1208">
        <f t="shared" ca="1" si="682"/>
        <v>5</v>
      </c>
      <c r="U1208">
        <f t="shared" ca="1" si="683"/>
        <v>14</v>
      </c>
      <c r="V1208">
        <f t="shared" ca="1" si="684"/>
        <v>9</v>
      </c>
      <c r="X1208">
        <f t="shared" si="686"/>
        <v>1208</v>
      </c>
      <c r="Y1208">
        <f t="shared" si="687"/>
        <v>1102</v>
      </c>
      <c r="Z1208">
        <f t="shared" si="688"/>
        <v>1103</v>
      </c>
      <c r="AA1208">
        <f t="shared" si="685"/>
        <v>1251</v>
      </c>
      <c r="AB1208">
        <f t="shared" si="662"/>
        <v>150</v>
      </c>
      <c r="AM1208" t="str">
        <f t="shared" si="663"/>
        <v>201902HD</v>
      </c>
      <c r="AN1208">
        <f t="shared" ca="1" si="671"/>
        <v>8.0000150943396182</v>
      </c>
      <c r="AO1208">
        <f t="shared" ca="1" si="672"/>
        <v>3</v>
      </c>
      <c r="AP1208">
        <f t="shared" ca="1" si="664"/>
        <v>5</v>
      </c>
      <c r="AQ1208">
        <f t="shared" ca="1" si="665"/>
        <v>14.000000000000002</v>
      </c>
      <c r="AR1208">
        <f t="shared" ca="1" si="666"/>
        <v>9</v>
      </c>
      <c r="AS1208">
        <f ca="1">P1208/J1208</f>
        <v>0.22826074294679949</v>
      </c>
    </row>
    <row r="1209" spans="1:45" x14ac:dyDescent="0.4">
      <c r="A1209">
        <f t="shared" si="661"/>
        <v>201902</v>
      </c>
      <c r="B1209" t="s">
        <v>163</v>
      </c>
      <c r="C1209" t="s">
        <v>75</v>
      </c>
      <c r="D1209" t="str">
        <f t="shared" ca="1" si="670"/>
        <v>I118</v>
      </c>
      <c r="E1209">
        <f t="shared" ca="1" si="673"/>
        <v>84</v>
      </c>
      <c r="F1209">
        <f t="shared" ca="1" si="674"/>
        <v>9</v>
      </c>
      <c r="G1209" t="str">
        <f t="shared" ca="1" si="667"/>
        <v>S10</v>
      </c>
      <c r="H1209" t="str">
        <f t="shared" ca="1" si="668"/>
        <v>S108</v>
      </c>
      <c r="I1209">
        <f ca="1">VLOOKUP(D1209,PRC!$A$2:$B$21,2,0)*E1209</f>
        <v>44520000</v>
      </c>
      <c r="J1209">
        <f t="shared" ca="1" si="675"/>
        <v>40958396</v>
      </c>
      <c r="K1209">
        <f ca="1">VLOOKUP(D1209,PRC!$A$1:$C$21,3,0)*E1209</f>
        <v>18698400</v>
      </c>
      <c r="L1209">
        <f t="shared" ca="1" si="676"/>
        <v>1781000</v>
      </c>
      <c r="M1209">
        <f t="shared" ca="1" si="677"/>
        <v>2226000</v>
      </c>
      <c r="N1209">
        <f t="shared" ca="1" si="678"/>
        <v>6678000</v>
      </c>
      <c r="O1209">
        <f t="shared" ca="1" si="679"/>
        <v>2226000</v>
      </c>
      <c r="P1209">
        <f t="shared" ca="1" si="669"/>
        <v>9348996</v>
      </c>
      <c r="Q1209">
        <f ca="1">IF(P1209&gt;0,1,0)</f>
        <v>1</v>
      </c>
      <c r="R1209">
        <f t="shared" ca="1" si="680"/>
        <v>8</v>
      </c>
      <c r="S1209">
        <f t="shared" ca="1" si="681"/>
        <v>4</v>
      </c>
      <c r="T1209">
        <f t="shared" ca="1" si="682"/>
        <v>5</v>
      </c>
      <c r="U1209">
        <f t="shared" ca="1" si="683"/>
        <v>15</v>
      </c>
      <c r="V1209">
        <f t="shared" ca="1" si="684"/>
        <v>5</v>
      </c>
      <c r="X1209">
        <f t="shared" si="686"/>
        <v>1209</v>
      </c>
      <c r="Y1209">
        <f t="shared" si="687"/>
        <v>1102</v>
      </c>
      <c r="Z1209">
        <f t="shared" si="688"/>
        <v>1103</v>
      </c>
      <c r="AA1209">
        <f t="shared" si="685"/>
        <v>1251</v>
      </c>
      <c r="AB1209">
        <f t="shared" si="662"/>
        <v>150</v>
      </c>
      <c r="AM1209" t="str">
        <f t="shared" si="663"/>
        <v>201902HD</v>
      </c>
      <c r="AN1209">
        <f t="shared" ca="1" si="671"/>
        <v>8.0000089847259694</v>
      </c>
      <c r="AO1209">
        <f t="shared" ca="1" si="672"/>
        <v>4.0004492362982935</v>
      </c>
      <c r="AP1209">
        <f t="shared" ca="1" si="664"/>
        <v>5</v>
      </c>
      <c r="AQ1209">
        <f t="shared" ca="1" si="665"/>
        <v>15</v>
      </c>
      <c r="AR1209">
        <f t="shared" ca="1" si="666"/>
        <v>5</v>
      </c>
      <c r="AS1209">
        <f ca="1">P1209/J1209</f>
        <v>0.22825591119339733</v>
      </c>
    </row>
    <row r="1210" spans="1:45" x14ac:dyDescent="0.4">
      <c r="A1210">
        <f t="shared" si="661"/>
        <v>201902</v>
      </c>
      <c r="B1210" t="s">
        <v>164</v>
      </c>
      <c r="C1210" t="s">
        <v>75</v>
      </c>
      <c r="D1210" t="str">
        <f t="shared" ca="1" si="670"/>
        <v>I103</v>
      </c>
      <c r="E1210">
        <f t="shared" ca="1" si="673"/>
        <v>76</v>
      </c>
      <c r="F1210">
        <f t="shared" ca="1" si="674"/>
        <v>10</v>
      </c>
      <c r="G1210" t="str">
        <f t="shared" ca="1" si="667"/>
        <v>S11</v>
      </c>
      <c r="H1210" t="str">
        <f t="shared" ca="1" si="668"/>
        <v>S111</v>
      </c>
      <c r="I1210">
        <f ca="1">VLOOKUP(D1210,PRC!$A$2:$B$21,2,0)*E1210</f>
        <v>3800000</v>
      </c>
      <c r="J1210">
        <f t="shared" ca="1" si="675"/>
        <v>3571996</v>
      </c>
      <c r="K1210">
        <f ca="1">VLOOKUP(D1210,PRC!$A$1:$C$21,3,0)*E1210</f>
        <v>2166000</v>
      </c>
      <c r="L1210">
        <f t="shared" ca="1" si="676"/>
        <v>190000</v>
      </c>
      <c r="M1210">
        <f t="shared" ca="1" si="677"/>
        <v>266000</v>
      </c>
      <c r="N1210">
        <f t="shared" ca="1" si="678"/>
        <v>532000</v>
      </c>
      <c r="O1210">
        <f t="shared" ca="1" si="679"/>
        <v>342000</v>
      </c>
      <c r="P1210">
        <f t="shared" ca="1" si="669"/>
        <v>75996</v>
      </c>
      <c r="Q1210">
        <f ca="1">IF(P1210&gt;0,1,0)</f>
        <v>1</v>
      </c>
      <c r="R1210">
        <f t="shared" ca="1" si="680"/>
        <v>6</v>
      </c>
      <c r="S1210">
        <f t="shared" ca="1" si="681"/>
        <v>5</v>
      </c>
      <c r="T1210">
        <f t="shared" ca="1" si="682"/>
        <v>7</v>
      </c>
      <c r="U1210">
        <f t="shared" ca="1" si="683"/>
        <v>14</v>
      </c>
      <c r="V1210">
        <f t="shared" ca="1" si="684"/>
        <v>9</v>
      </c>
      <c r="X1210">
        <f t="shared" si="686"/>
        <v>1210</v>
      </c>
      <c r="Y1210">
        <f t="shared" si="687"/>
        <v>1102</v>
      </c>
      <c r="Z1210">
        <f t="shared" si="688"/>
        <v>1103</v>
      </c>
      <c r="AA1210">
        <f t="shared" si="685"/>
        <v>1251</v>
      </c>
      <c r="AB1210">
        <f t="shared" si="662"/>
        <v>150</v>
      </c>
      <c r="AM1210" t="str">
        <f t="shared" si="663"/>
        <v>201902HD</v>
      </c>
      <c r="AN1210">
        <f t="shared" ca="1" si="671"/>
        <v>6.0001052631578951</v>
      </c>
      <c r="AO1210">
        <f t="shared" ca="1" si="672"/>
        <v>5</v>
      </c>
      <c r="AP1210">
        <f t="shared" ca="1" si="664"/>
        <v>7.0000000000000009</v>
      </c>
      <c r="AQ1210">
        <f t="shared" ca="1" si="665"/>
        <v>14.000000000000002</v>
      </c>
      <c r="AR1210">
        <f t="shared" ca="1" si="666"/>
        <v>9</v>
      </c>
      <c r="AS1210">
        <f ca="1">P1210/J1210</f>
        <v>2.1275499748599942E-2</v>
      </c>
    </row>
    <row r="1211" spans="1:45" x14ac:dyDescent="0.4">
      <c r="A1211">
        <f t="shared" si="661"/>
        <v>201902</v>
      </c>
      <c r="B1211" t="s">
        <v>165</v>
      </c>
      <c r="C1211" t="s">
        <v>75</v>
      </c>
      <c r="D1211" t="str">
        <f t="shared" ca="1" si="670"/>
        <v>I119</v>
      </c>
      <c r="E1211">
        <f t="shared" ca="1" si="673"/>
        <v>85</v>
      </c>
      <c r="F1211">
        <f t="shared" ca="1" si="674"/>
        <v>5</v>
      </c>
      <c r="G1211" t="str">
        <f t="shared" ca="1" si="667"/>
        <v>S11</v>
      </c>
      <c r="H1211" t="str">
        <f t="shared" ca="1" si="668"/>
        <v>S111</v>
      </c>
      <c r="I1211">
        <f ca="1">VLOOKUP(D1211,PRC!$A$2:$B$21,2,0)*E1211</f>
        <v>8075000</v>
      </c>
      <c r="J1211">
        <f t="shared" ca="1" si="675"/>
        <v>7348246</v>
      </c>
      <c r="K1211">
        <f ca="1">VLOOKUP(D1211,PRC!$A$1:$C$21,3,0)*E1211</f>
        <v>3876000</v>
      </c>
      <c r="L1211">
        <f t="shared" ca="1" si="676"/>
        <v>242000</v>
      </c>
      <c r="M1211">
        <f t="shared" ca="1" si="677"/>
        <v>485000</v>
      </c>
      <c r="N1211">
        <f t="shared" ca="1" si="678"/>
        <v>888000</v>
      </c>
      <c r="O1211">
        <f t="shared" ca="1" si="679"/>
        <v>646000</v>
      </c>
      <c r="P1211">
        <f t="shared" ca="1" si="669"/>
        <v>1211246</v>
      </c>
      <c r="Q1211">
        <f ca="1">IF(P1211&gt;0,1,0)</f>
        <v>1</v>
      </c>
      <c r="R1211">
        <f t="shared" ca="1" si="680"/>
        <v>9</v>
      </c>
      <c r="S1211">
        <f t="shared" ca="1" si="681"/>
        <v>3</v>
      </c>
      <c r="T1211">
        <f t="shared" ca="1" si="682"/>
        <v>6</v>
      </c>
      <c r="U1211">
        <f t="shared" ca="1" si="683"/>
        <v>11</v>
      </c>
      <c r="V1211">
        <f t="shared" ca="1" si="684"/>
        <v>8</v>
      </c>
      <c r="X1211">
        <f t="shared" si="686"/>
        <v>1211</v>
      </c>
      <c r="Y1211">
        <f t="shared" si="687"/>
        <v>1102</v>
      </c>
      <c r="Z1211">
        <f t="shared" si="688"/>
        <v>1103</v>
      </c>
      <c r="AA1211">
        <f t="shared" si="685"/>
        <v>1251</v>
      </c>
      <c r="AB1211">
        <f t="shared" si="662"/>
        <v>150</v>
      </c>
      <c r="AM1211" t="str">
        <f t="shared" si="663"/>
        <v>201902HD</v>
      </c>
      <c r="AN1211">
        <f t="shared" ca="1" si="671"/>
        <v>9.0000495356037149</v>
      </c>
      <c r="AO1211">
        <f t="shared" ca="1" si="672"/>
        <v>2.9969040247678018</v>
      </c>
      <c r="AP1211">
        <f t="shared" ca="1" si="664"/>
        <v>6.0061919504643964</v>
      </c>
      <c r="AQ1211">
        <f t="shared" ca="1" si="665"/>
        <v>10.996904024767803</v>
      </c>
      <c r="AR1211">
        <f t="shared" ca="1" si="666"/>
        <v>8</v>
      </c>
      <c r="AS1211">
        <f ca="1">P1211/J1211</f>
        <v>0.16483471021519966</v>
      </c>
    </row>
    <row r="1212" spans="1:45" x14ac:dyDescent="0.4">
      <c r="A1212">
        <f t="shared" si="661"/>
        <v>201902</v>
      </c>
      <c r="B1212" t="s">
        <v>166</v>
      </c>
      <c r="C1212" t="s">
        <v>75</v>
      </c>
      <c r="D1212" t="str">
        <f t="shared" ca="1" si="670"/>
        <v>I109</v>
      </c>
      <c r="E1212">
        <f t="shared" ca="1" si="673"/>
        <v>64</v>
      </c>
      <c r="F1212">
        <f t="shared" ca="1" si="674"/>
        <v>10</v>
      </c>
      <c r="G1212" t="str">
        <f t="shared" ca="1" si="667"/>
        <v>S10</v>
      </c>
      <c r="H1212" t="str">
        <f t="shared" ca="1" si="668"/>
        <v>S108</v>
      </c>
      <c r="I1212">
        <f ca="1">VLOOKUP(D1212,PRC!$A$2:$B$21,2,0)*E1212</f>
        <v>32000000</v>
      </c>
      <c r="J1212">
        <f t="shared" ca="1" si="675"/>
        <v>29119996</v>
      </c>
      <c r="K1212">
        <f ca="1">VLOOKUP(D1212,PRC!$A$1:$C$21,3,0)*E1212</f>
        <v>12800000</v>
      </c>
      <c r="L1212">
        <f t="shared" ca="1" si="676"/>
        <v>960000</v>
      </c>
      <c r="M1212">
        <f t="shared" ca="1" si="677"/>
        <v>1920000</v>
      </c>
      <c r="N1212">
        <f t="shared" ca="1" si="678"/>
        <v>3840000</v>
      </c>
      <c r="O1212">
        <f t="shared" ca="1" si="679"/>
        <v>1920000</v>
      </c>
      <c r="P1212">
        <f t="shared" ca="1" si="669"/>
        <v>7679996</v>
      </c>
      <c r="Q1212">
        <f ca="1">IF(P1212&gt;0,1,0)</f>
        <v>1</v>
      </c>
      <c r="R1212">
        <f t="shared" ca="1" si="680"/>
        <v>9</v>
      </c>
      <c r="S1212">
        <f t="shared" ca="1" si="681"/>
        <v>3</v>
      </c>
      <c r="T1212">
        <f t="shared" ca="1" si="682"/>
        <v>6</v>
      </c>
      <c r="U1212">
        <f t="shared" ca="1" si="683"/>
        <v>12</v>
      </c>
      <c r="V1212">
        <f t="shared" ca="1" si="684"/>
        <v>6</v>
      </c>
      <c r="X1212">
        <f t="shared" si="686"/>
        <v>1212</v>
      </c>
      <c r="Y1212">
        <f t="shared" si="687"/>
        <v>1102</v>
      </c>
      <c r="Z1212">
        <f t="shared" si="688"/>
        <v>1103</v>
      </c>
      <c r="AA1212">
        <f t="shared" si="685"/>
        <v>1251</v>
      </c>
      <c r="AB1212">
        <f t="shared" si="662"/>
        <v>150</v>
      </c>
      <c r="AM1212" t="str">
        <f t="shared" si="663"/>
        <v>201902HD</v>
      </c>
      <c r="AN1212">
        <f t="shared" ca="1" si="671"/>
        <v>9.0000124999999986</v>
      </c>
      <c r="AO1212">
        <f t="shared" ca="1" si="672"/>
        <v>3</v>
      </c>
      <c r="AP1212">
        <f t="shared" ca="1" si="664"/>
        <v>6</v>
      </c>
      <c r="AQ1212">
        <f t="shared" ca="1" si="665"/>
        <v>12</v>
      </c>
      <c r="AR1212">
        <f t="shared" ca="1" si="666"/>
        <v>6</v>
      </c>
      <c r="AS1212">
        <f ca="1">P1212/J1212</f>
        <v>0.26373616260112126</v>
      </c>
    </row>
    <row r="1213" spans="1:45" x14ac:dyDescent="0.4">
      <c r="A1213">
        <f t="shared" si="661"/>
        <v>201902</v>
      </c>
      <c r="B1213" t="s">
        <v>167</v>
      </c>
      <c r="C1213" t="s">
        <v>75</v>
      </c>
      <c r="D1213" t="str">
        <f t="shared" ca="1" si="670"/>
        <v>I105</v>
      </c>
      <c r="E1213">
        <f t="shared" ca="1" si="673"/>
        <v>89</v>
      </c>
      <c r="F1213">
        <f t="shared" ca="1" si="674"/>
        <v>5</v>
      </c>
      <c r="G1213" t="str">
        <f t="shared" ca="1" si="667"/>
        <v>S11</v>
      </c>
      <c r="H1213" t="str">
        <f t="shared" ca="1" si="668"/>
        <v>S117</v>
      </c>
      <c r="I1213">
        <f ca="1">VLOOKUP(D1213,PRC!$A$2:$B$21,2,0)*E1213</f>
        <v>8900000</v>
      </c>
      <c r="J1213">
        <f t="shared" ca="1" si="675"/>
        <v>8098996</v>
      </c>
      <c r="K1213">
        <f ca="1">VLOOKUP(D1213,PRC!$A$1:$C$21,3,0)*E1213</f>
        <v>5251000</v>
      </c>
      <c r="L1213">
        <f t="shared" ca="1" si="676"/>
        <v>356000</v>
      </c>
      <c r="M1213">
        <f t="shared" ca="1" si="677"/>
        <v>890000</v>
      </c>
      <c r="N1213">
        <f t="shared" ca="1" si="678"/>
        <v>1157000</v>
      </c>
      <c r="O1213">
        <f t="shared" ca="1" si="679"/>
        <v>890000</v>
      </c>
      <c r="P1213">
        <f t="shared" ca="1" si="669"/>
        <v>-445004</v>
      </c>
      <c r="Q1213">
        <f ca="1">IF(P1213&gt;0,1,0)</f>
        <v>0</v>
      </c>
      <c r="R1213">
        <f t="shared" ca="1" si="680"/>
        <v>9</v>
      </c>
      <c r="S1213">
        <f t="shared" ca="1" si="681"/>
        <v>4</v>
      </c>
      <c r="T1213">
        <f t="shared" ca="1" si="682"/>
        <v>10</v>
      </c>
      <c r="U1213">
        <f t="shared" ca="1" si="683"/>
        <v>13</v>
      </c>
      <c r="V1213">
        <f t="shared" ca="1" si="684"/>
        <v>10</v>
      </c>
      <c r="X1213">
        <f t="shared" si="686"/>
        <v>1213</v>
      </c>
      <c r="Y1213">
        <f t="shared" si="687"/>
        <v>1102</v>
      </c>
      <c r="Z1213">
        <f t="shared" si="688"/>
        <v>1103</v>
      </c>
      <c r="AA1213">
        <f t="shared" si="685"/>
        <v>1251</v>
      </c>
      <c r="AB1213">
        <f t="shared" si="662"/>
        <v>150</v>
      </c>
      <c r="AM1213" t="str">
        <f t="shared" si="663"/>
        <v>201902HD</v>
      </c>
      <c r="AN1213">
        <f t="shared" ca="1" si="671"/>
        <v>9.0000449438202281</v>
      </c>
      <c r="AO1213">
        <f t="shared" ca="1" si="672"/>
        <v>4</v>
      </c>
      <c r="AP1213">
        <f t="shared" ca="1" si="664"/>
        <v>10</v>
      </c>
      <c r="AQ1213">
        <f t="shared" ca="1" si="665"/>
        <v>13</v>
      </c>
      <c r="AR1213">
        <f t="shared" ca="1" si="666"/>
        <v>10</v>
      </c>
      <c r="AS1213">
        <f ca="1">P1213/J1213</f>
        <v>-5.4945575970157291E-2</v>
      </c>
    </row>
    <row r="1214" spans="1:45" x14ac:dyDescent="0.4">
      <c r="A1214">
        <f t="shared" si="661"/>
        <v>201902</v>
      </c>
      <c r="B1214" t="s">
        <v>168</v>
      </c>
      <c r="C1214" t="s">
        <v>75</v>
      </c>
      <c r="D1214" t="str">
        <f t="shared" ca="1" si="670"/>
        <v>I103</v>
      </c>
      <c r="E1214">
        <f t="shared" ca="1" si="673"/>
        <v>75</v>
      </c>
      <c r="F1214">
        <f t="shared" ca="1" si="674"/>
        <v>9</v>
      </c>
      <c r="G1214" t="str">
        <f t="shared" ca="1" si="667"/>
        <v>S10</v>
      </c>
      <c r="H1214" t="str">
        <f t="shared" ca="1" si="668"/>
        <v>S108</v>
      </c>
      <c r="I1214">
        <f ca="1">VLOOKUP(D1214,PRC!$A$2:$B$21,2,0)*E1214</f>
        <v>3750000</v>
      </c>
      <c r="J1214">
        <f t="shared" ca="1" si="675"/>
        <v>3374996</v>
      </c>
      <c r="K1214">
        <f ca="1">VLOOKUP(D1214,PRC!$A$1:$C$21,3,0)*E1214</f>
        <v>2137500</v>
      </c>
      <c r="L1214">
        <f t="shared" ca="1" si="676"/>
        <v>113000</v>
      </c>
      <c r="M1214">
        <f t="shared" ca="1" si="677"/>
        <v>375000</v>
      </c>
      <c r="N1214">
        <f t="shared" ca="1" si="678"/>
        <v>488000</v>
      </c>
      <c r="O1214">
        <f t="shared" ca="1" si="679"/>
        <v>188000</v>
      </c>
      <c r="P1214">
        <f t="shared" ca="1" si="669"/>
        <v>73496</v>
      </c>
      <c r="Q1214">
        <f ca="1">IF(P1214&gt;0,1,0)</f>
        <v>1</v>
      </c>
      <c r="R1214">
        <f t="shared" ca="1" si="680"/>
        <v>10</v>
      </c>
      <c r="S1214">
        <f t="shared" ca="1" si="681"/>
        <v>3</v>
      </c>
      <c r="T1214">
        <f t="shared" ca="1" si="682"/>
        <v>10</v>
      </c>
      <c r="U1214">
        <f t="shared" ca="1" si="683"/>
        <v>13</v>
      </c>
      <c r="V1214">
        <f t="shared" ca="1" si="684"/>
        <v>5</v>
      </c>
      <c r="X1214">
        <f t="shared" si="686"/>
        <v>1214</v>
      </c>
      <c r="Y1214">
        <f t="shared" si="687"/>
        <v>1102</v>
      </c>
      <c r="Z1214">
        <f t="shared" si="688"/>
        <v>1103</v>
      </c>
      <c r="AA1214">
        <f t="shared" si="685"/>
        <v>1251</v>
      </c>
      <c r="AB1214">
        <f t="shared" si="662"/>
        <v>150</v>
      </c>
      <c r="AM1214" t="str">
        <f t="shared" si="663"/>
        <v>201902HD</v>
      </c>
      <c r="AN1214">
        <f t="shared" ca="1" si="671"/>
        <v>10.000106666666664</v>
      </c>
      <c r="AO1214">
        <f t="shared" ca="1" si="672"/>
        <v>3.0133333333333336</v>
      </c>
      <c r="AP1214">
        <f t="shared" ca="1" si="664"/>
        <v>10</v>
      </c>
      <c r="AQ1214">
        <f t="shared" ca="1" si="665"/>
        <v>13.013333333333332</v>
      </c>
      <c r="AR1214">
        <f t="shared" ca="1" si="666"/>
        <v>5.0133333333333336</v>
      </c>
      <c r="AS1214">
        <f ca="1">P1214/J1214</f>
        <v>2.1776618401918107E-2</v>
      </c>
    </row>
    <row r="1215" spans="1:45" x14ac:dyDescent="0.4">
      <c r="A1215">
        <f t="shared" si="661"/>
        <v>201902</v>
      </c>
      <c r="B1215" t="s">
        <v>169</v>
      </c>
      <c r="C1215" t="s">
        <v>75</v>
      </c>
      <c r="D1215" t="str">
        <f t="shared" ca="1" si="670"/>
        <v>I114</v>
      </c>
      <c r="E1215">
        <f t="shared" ca="1" si="673"/>
        <v>55</v>
      </c>
      <c r="F1215">
        <f t="shared" ca="1" si="674"/>
        <v>10</v>
      </c>
      <c r="G1215" t="str">
        <f t="shared" ca="1" si="667"/>
        <v>S10</v>
      </c>
      <c r="H1215" t="str">
        <f t="shared" ca="1" si="668"/>
        <v>S103</v>
      </c>
      <c r="I1215">
        <f ca="1">VLOOKUP(D1215,PRC!$A$2:$B$21,2,0)*E1215</f>
        <v>13200000</v>
      </c>
      <c r="J1215">
        <f t="shared" ca="1" si="675"/>
        <v>12539996</v>
      </c>
      <c r="K1215">
        <f ca="1">VLOOKUP(D1215,PRC!$A$1:$C$21,3,0)*E1215</f>
        <v>7656000</v>
      </c>
      <c r="L1215">
        <f t="shared" ca="1" si="676"/>
        <v>660000</v>
      </c>
      <c r="M1215">
        <f t="shared" ca="1" si="677"/>
        <v>1056000</v>
      </c>
      <c r="N1215">
        <f t="shared" ca="1" si="678"/>
        <v>1980000</v>
      </c>
      <c r="O1215">
        <f t="shared" ca="1" si="679"/>
        <v>1188000</v>
      </c>
      <c r="P1215">
        <f t="shared" ca="1" si="669"/>
        <v>-4</v>
      </c>
      <c r="Q1215">
        <f ca="1">IF(P1215&gt;0,1,0)</f>
        <v>0</v>
      </c>
      <c r="R1215">
        <f t="shared" ca="1" si="680"/>
        <v>5</v>
      </c>
      <c r="S1215">
        <f t="shared" ca="1" si="681"/>
        <v>5</v>
      </c>
      <c r="T1215">
        <f t="shared" ca="1" si="682"/>
        <v>8</v>
      </c>
      <c r="U1215">
        <f t="shared" ca="1" si="683"/>
        <v>15</v>
      </c>
      <c r="V1215">
        <f t="shared" ca="1" si="684"/>
        <v>9</v>
      </c>
      <c r="X1215">
        <f t="shared" si="686"/>
        <v>1215</v>
      </c>
      <c r="Y1215">
        <f t="shared" si="687"/>
        <v>1102</v>
      </c>
      <c r="Z1215">
        <f t="shared" si="688"/>
        <v>1103</v>
      </c>
      <c r="AA1215">
        <f t="shared" si="685"/>
        <v>1251</v>
      </c>
      <c r="AB1215">
        <f t="shared" si="662"/>
        <v>150</v>
      </c>
      <c r="AM1215" t="str">
        <f t="shared" si="663"/>
        <v>201902HD</v>
      </c>
      <c r="AN1215">
        <f t="shared" ca="1" si="671"/>
        <v>5.0000303030303002</v>
      </c>
      <c r="AO1215">
        <f t="shared" ca="1" si="672"/>
        <v>5</v>
      </c>
      <c r="AP1215">
        <f t="shared" ca="1" si="664"/>
        <v>8</v>
      </c>
      <c r="AQ1215">
        <f t="shared" ca="1" si="665"/>
        <v>15</v>
      </c>
      <c r="AR1215">
        <f t="shared" ca="1" si="666"/>
        <v>9</v>
      </c>
      <c r="AS1215">
        <f ca="1">P1215/J1215</f>
        <v>-3.1897936809549222E-7</v>
      </c>
    </row>
    <row r="1216" spans="1:45" x14ac:dyDescent="0.4">
      <c r="A1216">
        <f t="shared" si="661"/>
        <v>201902</v>
      </c>
      <c r="B1216" t="s">
        <v>170</v>
      </c>
      <c r="C1216" t="s">
        <v>75</v>
      </c>
      <c r="D1216" t="str">
        <f t="shared" ca="1" si="670"/>
        <v>I109</v>
      </c>
      <c r="E1216">
        <f t="shared" ca="1" si="673"/>
        <v>90</v>
      </c>
      <c r="F1216">
        <f t="shared" ca="1" si="674"/>
        <v>7</v>
      </c>
      <c r="G1216" t="str">
        <f t="shared" ca="1" si="667"/>
        <v>S11</v>
      </c>
      <c r="H1216" t="str">
        <f t="shared" ca="1" si="668"/>
        <v>S114</v>
      </c>
      <c r="I1216">
        <f ca="1">VLOOKUP(D1216,PRC!$A$2:$B$21,2,0)*E1216</f>
        <v>45000000</v>
      </c>
      <c r="J1216">
        <f t="shared" ca="1" si="675"/>
        <v>41849996</v>
      </c>
      <c r="K1216">
        <f ca="1">VLOOKUP(D1216,PRC!$A$1:$C$21,3,0)*E1216</f>
        <v>18000000</v>
      </c>
      <c r="L1216">
        <f t="shared" ca="1" si="676"/>
        <v>1800000</v>
      </c>
      <c r="M1216">
        <f t="shared" ca="1" si="677"/>
        <v>4500000</v>
      </c>
      <c r="N1216">
        <f t="shared" ca="1" si="678"/>
        <v>4950000</v>
      </c>
      <c r="O1216">
        <f t="shared" ca="1" si="679"/>
        <v>2700000</v>
      </c>
      <c r="P1216">
        <f t="shared" ca="1" si="669"/>
        <v>9899996</v>
      </c>
      <c r="Q1216">
        <f ca="1">IF(P1216&gt;0,1,0)</f>
        <v>1</v>
      </c>
      <c r="R1216">
        <f t="shared" ca="1" si="680"/>
        <v>7</v>
      </c>
      <c r="S1216">
        <f t="shared" ca="1" si="681"/>
        <v>4</v>
      </c>
      <c r="T1216">
        <f t="shared" ca="1" si="682"/>
        <v>10</v>
      </c>
      <c r="U1216">
        <f t="shared" ca="1" si="683"/>
        <v>11</v>
      </c>
      <c r="V1216">
        <f t="shared" ca="1" si="684"/>
        <v>6</v>
      </c>
      <c r="X1216">
        <f t="shared" si="686"/>
        <v>1216</v>
      </c>
      <c r="Y1216">
        <f t="shared" si="687"/>
        <v>1102</v>
      </c>
      <c r="Z1216">
        <f t="shared" si="688"/>
        <v>1103</v>
      </c>
      <c r="AA1216">
        <f t="shared" si="685"/>
        <v>1251</v>
      </c>
      <c r="AB1216">
        <f t="shared" si="662"/>
        <v>150</v>
      </c>
      <c r="AM1216" t="str">
        <f t="shared" si="663"/>
        <v>201902HD</v>
      </c>
      <c r="AN1216">
        <f t="shared" ca="1" si="671"/>
        <v>7.0000088888888872</v>
      </c>
      <c r="AO1216">
        <f t="shared" ca="1" si="672"/>
        <v>4</v>
      </c>
      <c r="AP1216">
        <f t="shared" ca="1" si="664"/>
        <v>10</v>
      </c>
      <c r="AQ1216">
        <f t="shared" ca="1" si="665"/>
        <v>11</v>
      </c>
      <c r="AR1216">
        <f t="shared" ca="1" si="666"/>
        <v>6</v>
      </c>
      <c r="AS1216">
        <f ca="1">P1216/J1216</f>
        <v>0.23655906681568142</v>
      </c>
    </row>
    <row r="1217" spans="1:45" x14ac:dyDescent="0.4">
      <c r="A1217">
        <f t="shared" si="661"/>
        <v>201902</v>
      </c>
      <c r="B1217" t="s">
        <v>171</v>
      </c>
      <c r="C1217" t="s">
        <v>75</v>
      </c>
      <c r="D1217" t="str">
        <f t="shared" ca="1" si="670"/>
        <v>I110</v>
      </c>
      <c r="E1217">
        <f t="shared" ca="1" si="673"/>
        <v>75</v>
      </c>
      <c r="F1217">
        <f t="shared" ca="1" si="674"/>
        <v>9</v>
      </c>
      <c r="G1217" t="str">
        <f t="shared" ca="1" si="667"/>
        <v>S11</v>
      </c>
      <c r="H1217" t="str">
        <f t="shared" ca="1" si="668"/>
        <v>S116</v>
      </c>
      <c r="I1217">
        <f ca="1">VLOOKUP(D1217,PRC!$A$2:$B$21,2,0)*E1217</f>
        <v>22500000</v>
      </c>
      <c r="J1217">
        <f t="shared" ca="1" si="675"/>
        <v>21374996</v>
      </c>
      <c r="K1217">
        <f ca="1">VLOOKUP(D1217,PRC!$A$1:$C$21,3,0)*E1217</f>
        <v>10350000</v>
      </c>
      <c r="L1217">
        <f t="shared" ca="1" si="676"/>
        <v>900000</v>
      </c>
      <c r="M1217">
        <f t="shared" ca="1" si="677"/>
        <v>1575000</v>
      </c>
      <c r="N1217">
        <f t="shared" ca="1" si="678"/>
        <v>3150000</v>
      </c>
      <c r="O1217">
        <f t="shared" ca="1" si="679"/>
        <v>2250000</v>
      </c>
      <c r="P1217">
        <f t="shared" ca="1" si="669"/>
        <v>3149996</v>
      </c>
      <c r="Q1217">
        <f ca="1">IF(P1217&gt;0,1,0)</f>
        <v>1</v>
      </c>
      <c r="R1217">
        <f t="shared" ca="1" si="680"/>
        <v>5</v>
      </c>
      <c r="S1217">
        <f t="shared" ca="1" si="681"/>
        <v>4</v>
      </c>
      <c r="T1217">
        <f t="shared" ca="1" si="682"/>
        <v>7</v>
      </c>
      <c r="U1217">
        <f t="shared" ca="1" si="683"/>
        <v>14</v>
      </c>
      <c r="V1217">
        <f t="shared" ca="1" si="684"/>
        <v>10</v>
      </c>
      <c r="X1217">
        <f t="shared" si="686"/>
        <v>1217</v>
      </c>
      <c r="Y1217">
        <f t="shared" si="687"/>
        <v>1102</v>
      </c>
      <c r="Z1217">
        <f t="shared" si="688"/>
        <v>1103</v>
      </c>
      <c r="AA1217">
        <f t="shared" si="685"/>
        <v>1251</v>
      </c>
      <c r="AB1217">
        <f t="shared" si="662"/>
        <v>150</v>
      </c>
      <c r="AM1217" t="str">
        <f t="shared" si="663"/>
        <v>201902HD</v>
      </c>
      <c r="AN1217">
        <f t="shared" ca="1" si="671"/>
        <v>5.0000177777777761</v>
      </c>
      <c r="AO1217">
        <f t="shared" ca="1" si="672"/>
        <v>4</v>
      </c>
      <c r="AP1217">
        <f t="shared" ca="1" si="664"/>
        <v>7.0000000000000009</v>
      </c>
      <c r="AQ1217">
        <f t="shared" ca="1" si="665"/>
        <v>14.000000000000002</v>
      </c>
      <c r="AR1217">
        <f t="shared" ca="1" si="666"/>
        <v>10</v>
      </c>
      <c r="AS1217">
        <f ca="1">P1217/J1217</f>
        <v>0.14736826149581503</v>
      </c>
    </row>
    <row r="1218" spans="1:45" x14ac:dyDescent="0.4">
      <c r="A1218">
        <f t="shared" si="661"/>
        <v>201902</v>
      </c>
      <c r="B1218" t="s">
        <v>172</v>
      </c>
      <c r="C1218" t="s">
        <v>75</v>
      </c>
      <c r="D1218" t="str">
        <f t="shared" ca="1" si="670"/>
        <v>I106</v>
      </c>
      <c r="E1218">
        <f t="shared" ca="1" si="673"/>
        <v>73</v>
      </c>
      <c r="F1218">
        <f t="shared" ca="1" si="674"/>
        <v>5</v>
      </c>
      <c r="G1218" t="str">
        <f t="shared" ca="1" si="667"/>
        <v>S10</v>
      </c>
      <c r="H1218" t="str">
        <f t="shared" ca="1" si="668"/>
        <v>S109</v>
      </c>
      <c r="I1218">
        <f ca="1">VLOOKUP(D1218,PRC!$A$2:$B$21,2,0)*E1218</f>
        <v>1460000</v>
      </c>
      <c r="J1218">
        <f t="shared" ca="1" si="675"/>
        <v>1357796</v>
      </c>
      <c r="K1218">
        <f ca="1">VLOOKUP(D1218,PRC!$A$1:$C$21,3,0)*E1218</f>
        <v>773800</v>
      </c>
      <c r="L1218">
        <f t="shared" ca="1" si="676"/>
        <v>44000</v>
      </c>
      <c r="M1218">
        <f t="shared" ca="1" si="677"/>
        <v>102000</v>
      </c>
      <c r="N1218">
        <f t="shared" ca="1" si="678"/>
        <v>190000</v>
      </c>
      <c r="O1218">
        <f t="shared" ca="1" si="679"/>
        <v>88000</v>
      </c>
      <c r="P1218">
        <f t="shared" ca="1" si="669"/>
        <v>159996</v>
      </c>
      <c r="Q1218">
        <f ca="1">IF(P1218&gt;0,1,0)</f>
        <v>1</v>
      </c>
      <c r="R1218">
        <f t="shared" ca="1" si="680"/>
        <v>7</v>
      </c>
      <c r="S1218">
        <f t="shared" ca="1" si="681"/>
        <v>3</v>
      </c>
      <c r="T1218">
        <f t="shared" ca="1" si="682"/>
        <v>7</v>
      </c>
      <c r="U1218">
        <f t="shared" ca="1" si="683"/>
        <v>13</v>
      </c>
      <c r="V1218">
        <f t="shared" ca="1" si="684"/>
        <v>6</v>
      </c>
      <c r="X1218">
        <f t="shared" si="686"/>
        <v>1218</v>
      </c>
      <c r="Y1218">
        <f t="shared" si="687"/>
        <v>1102</v>
      </c>
      <c r="Z1218">
        <f t="shared" si="688"/>
        <v>1103</v>
      </c>
      <c r="AA1218">
        <f t="shared" si="685"/>
        <v>1251</v>
      </c>
      <c r="AB1218">
        <f t="shared" si="662"/>
        <v>150</v>
      </c>
      <c r="AM1218" t="str">
        <f t="shared" si="663"/>
        <v>201902HD</v>
      </c>
      <c r="AN1218">
        <f t="shared" ca="1" si="671"/>
        <v>7.0002739726027441</v>
      </c>
      <c r="AO1218">
        <f t="shared" ca="1" si="672"/>
        <v>3.0136986301369864</v>
      </c>
      <c r="AP1218">
        <f t="shared" ca="1" si="664"/>
        <v>6.9863013698630141</v>
      </c>
      <c r="AQ1218">
        <f t="shared" ca="1" si="665"/>
        <v>13.013698630136986</v>
      </c>
      <c r="AR1218">
        <f t="shared" ca="1" si="666"/>
        <v>6.0273972602739727</v>
      </c>
      <c r="AS1218">
        <f ca="1">P1218/J1218</f>
        <v>0.11783507979107317</v>
      </c>
    </row>
    <row r="1219" spans="1:45" x14ac:dyDescent="0.4">
      <c r="A1219">
        <f t="shared" ref="A1219:A1282" si="689">IF(BA1219="",A1218,BA1219)</f>
        <v>201902</v>
      </c>
      <c r="B1219" t="s">
        <v>173</v>
      </c>
      <c r="C1219" t="s">
        <v>75</v>
      </c>
      <c r="D1219" t="str">
        <f t="shared" ca="1" si="670"/>
        <v>I112</v>
      </c>
      <c r="E1219">
        <f t="shared" ca="1" si="673"/>
        <v>63</v>
      </c>
      <c r="F1219">
        <f t="shared" ca="1" si="674"/>
        <v>5</v>
      </c>
      <c r="G1219" t="str">
        <f t="shared" ca="1" si="667"/>
        <v>S10</v>
      </c>
      <c r="H1219" t="str">
        <f t="shared" ca="1" si="668"/>
        <v>S102</v>
      </c>
      <c r="I1219">
        <f ca="1">VLOOKUP(D1219,PRC!$A$2:$B$21,2,0)*E1219</f>
        <v>4095000</v>
      </c>
      <c r="J1219">
        <f t="shared" ca="1" si="675"/>
        <v>3808345.9999999995</v>
      </c>
      <c r="K1219">
        <f ca="1">VLOOKUP(D1219,PRC!$A$1:$C$21,3,0)*E1219</f>
        <v>2047500</v>
      </c>
      <c r="L1219">
        <f t="shared" ca="1" si="676"/>
        <v>205000</v>
      </c>
      <c r="M1219">
        <f t="shared" ca="1" si="677"/>
        <v>369000</v>
      </c>
      <c r="N1219">
        <f t="shared" ca="1" si="678"/>
        <v>614000</v>
      </c>
      <c r="O1219">
        <f t="shared" ca="1" si="679"/>
        <v>246000</v>
      </c>
      <c r="P1219">
        <f t="shared" ca="1" si="669"/>
        <v>326845.99999999953</v>
      </c>
      <c r="Q1219">
        <f ca="1">IF(P1219&gt;0,1,0)</f>
        <v>1</v>
      </c>
      <c r="R1219">
        <f t="shared" ca="1" si="680"/>
        <v>7</v>
      </c>
      <c r="S1219">
        <f t="shared" ca="1" si="681"/>
        <v>5</v>
      </c>
      <c r="T1219">
        <f t="shared" ca="1" si="682"/>
        <v>9</v>
      </c>
      <c r="U1219">
        <f t="shared" ca="1" si="683"/>
        <v>15</v>
      </c>
      <c r="V1219">
        <f t="shared" ca="1" si="684"/>
        <v>6</v>
      </c>
      <c r="X1219">
        <f t="shared" si="686"/>
        <v>1219</v>
      </c>
      <c r="Y1219">
        <f t="shared" si="687"/>
        <v>1102</v>
      </c>
      <c r="Z1219">
        <f t="shared" si="688"/>
        <v>1103</v>
      </c>
      <c r="AA1219">
        <f t="shared" si="685"/>
        <v>1251</v>
      </c>
      <c r="AB1219">
        <f t="shared" ref="AB1219:AB1282" si="690">COUNTIF(AM$2:AM$100100,AM1219)</f>
        <v>150</v>
      </c>
      <c r="AM1219" t="str">
        <f t="shared" ref="AM1219:AM1282" si="691">A1219&amp;C1219</f>
        <v>201902HD</v>
      </c>
      <c r="AN1219">
        <f t="shared" ca="1" si="671"/>
        <v>7.000097680097694</v>
      </c>
      <c r="AO1219">
        <f t="shared" ca="1" si="672"/>
        <v>5.0061050061050061</v>
      </c>
      <c r="AP1219">
        <f t="shared" ca="1" si="664"/>
        <v>9.0109890109890109</v>
      </c>
      <c r="AQ1219">
        <f t="shared" ca="1" si="665"/>
        <v>14.993894993894994</v>
      </c>
      <c r="AR1219">
        <f t="shared" ca="1" si="666"/>
        <v>6.0073260073260073</v>
      </c>
      <c r="AS1219">
        <f ca="1">P1219/J1219</f>
        <v>8.582360951447153E-2</v>
      </c>
    </row>
    <row r="1220" spans="1:45" x14ac:dyDescent="0.4">
      <c r="A1220">
        <f t="shared" si="689"/>
        <v>201902</v>
      </c>
      <c r="B1220" t="s">
        <v>174</v>
      </c>
      <c r="C1220" t="s">
        <v>75</v>
      </c>
      <c r="D1220" t="str">
        <f t="shared" ca="1" si="670"/>
        <v>I118</v>
      </c>
      <c r="E1220">
        <f t="shared" ca="1" si="673"/>
        <v>80</v>
      </c>
      <c r="F1220">
        <f t="shared" ca="1" si="674"/>
        <v>6</v>
      </c>
      <c r="G1220" t="str">
        <f t="shared" ca="1" si="667"/>
        <v>S10</v>
      </c>
      <c r="H1220" t="str">
        <f t="shared" ca="1" si="668"/>
        <v>S105</v>
      </c>
      <c r="I1220">
        <f ca="1">VLOOKUP(D1220,PRC!$A$2:$B$21,2,0)*E1220</f>
        <v>42400000</v>
      </c>
      <c r="J1220">
        <f t="shared" ca="1" si="675"/>
        <v>39007996</v>
      </c>
      <c r="K1220">
        <f ca="1">VLOOKUP(D1220,PRC!$A$1:$C$21,3,0)*E1220</f>
        <v>17808000</v>
      </c>
      <c r="L1220">
        <f t="shared" ca="1" si="676"/>
        <v>2120000</v>
      </c>
      <c r="M1220">
        <f t="shared" ca="1" si="677"/>
        <v>2968000</v>
      </c>
      <c r="N1220">
        <f t="shared" ca="1" si="678"/>
        <v>4240000</v>
      </c>
      <c r="O1220">
        <f t="shared" ca="1" si="679"/>
        <v>2544000</v>
      </c>
      <c r="P1220">
        <f t="shared" ca="1" si="669"/>
        <v>9327996</v>
      </c>
      <c r="Q1220">
        <f ca="1">IF(P1220&gt;0,1,0)</f>
        <v>1</v>
      </c>
      <c r="R1220">
        <f t="shared" ca="1" si="680"/>
        <v>8</v>
      </c>
      <c r="S1220">
        <f t="shared" ca="1" si="681"/>
        <v>5</v>
      </c>
      <c r="T1220">
        <f t="shared" ca="1" si="682"/>
        <v>7</v>
      </c>
      <c r="U1220">
        <f t="shared" ca="1" si="683"/>
        <v>10</v>
      </c>
      <c r="V1220">
        <f t="shared" ca="1" si="684"/>
        <v>6</v>
      </c>
      <c r="X1220">
        <f t="shared" si="686"/>
        <v>1220</v>
      </c>
      <c r="Y1220">
        <f t="shared" si="687"/>
        <v>1102</v>
      </c>
      <c r="Z1220">
        <f t="shared" si="688"/>
        <v>1103</v>
      </c>
      <c r="AA1220">
        <f t="shared" si="685"/>
        <v>1251</v>
      </c>
      <c r="AB1220">
        <f t="shared" si="690"/>
        <v>150</v>
      </c>
      <c r="AM1220" t="str">
        <f t="shared" si="691"/>
        <v>201902HD</v>
      </c>
      <c r="AN1220">
        <f t="shared" ca="1" si="671"/>
        <v>8.0000094339622621</v>
      </c>
      <c r="AO1220">
        <f t="shared" ca="1" si="672"/>
        <v>5</v>
      </c>
      <c r="AP1220">
        <f t="shared" ca="1" si="664"/>
        <v>7.0000000000000009</v>
      </c>
      <c r="AQ1220">
        <f t="shared" ca="1" si="665"/>
        <v>10</v>
      </c>
      <c r="AR1220">
        <f t="shared" ca="1" si="666"/>
        <v>6</v>
      </c>
      <c r="AS1220">
        <f ca="1">P1220/J1220</f>
        <v>0.23913035676070107</v>
      </c>
    </row>
    <row r="1221" spans="1:45" x14ac:dyDescent="0.4">
      <c r="A1221">
        <f t="shared" si="689"/>
        <v>201902</v>
      </c>
      <c r="B1221" t="s">
        <v>175</v>
      </c>
      <c r="C1221" t="s">
        <v>75</v>
      </c>
      <c r="D1221" t="str">
        <f t="shared" ca="1" si="670"/>
        <v>I108</v>
      </c>
      <c r="E1221">
        <f t="shared" ca="1" si="673"/>
        <v>74</v>
      </c>
      <c r="F1221">
        <f t="shared" ca="1" si="674"/>
        <v>8</v>
      </c>
      <c r="G1221" t="str">
        <f t="shared" ca="1" si="667"/>
        <v>S10</v>
      </c>
      <c r="H1221" t="str">
        <f t="shared" ca="1" si="668"/>
        <v>S102</v>
      </c>
      <c r="I1221">
        <f ca="1">VLOOKUP(D1221,PRC!$A$2:$B$21,2,0)*E1221</f>
        <v>2960000</v>
      </c>
      <c r="J1221">
        <f t="shared" ca="1" si="675"/>
        <v>2663996</v>
      </c>
      <c r="K1221">
        <f ca="1">VLOOKUP(D1221,PRC!$A$1:$C$21,3,0)*E1221</f>
        <v>1361600</v>
      </c>
      <c r="L1221">
        <f t="shared" ca="1" si="676"/>
        <v>89000</v>
      </c>
      <c r="M1221">
        <f t="shared" ca="1" si="677"/>
        <v>178000</v>
      </c>
      <c r="N1221">
        <f t="shared" ca="1" si="678"/>
        <v>444000</v>
      </c>
      <c r="O1221">
        <f t="shared" ca="1" si="679"/>
        <v>237000</v>
      </c>
      <c r="P1221">
        <f t="shared" ca="1" si="669"/>
        <v>354396</v>
      </c>
      <c r="Q1221">
        <f ca="1">IF(P1221&gt;0,1,0)</f>
        <v>1</v>
      </c>
      <c r="R1221">
        <f t="shared" ca="1" si="680"/>
        <v>10</v>
      </c>
      <c r="S1221">
        <f t="shared" ca="1" si="681"/>
        <v>3</v>
      </c>
      <c r="T1221">
        <f t="shared" ca="1" si="682"/>
        <v>6</v>
      </c>
      <c r="U1221">
        <f t="shared" ca="1" si="683"/>
        <v>15</v>
      </c>
      <c r="V1221">
        <f t="shared" ca="1" si="684"/>
        <v>8</v>
      </c>
      <c r="X1221">
        <f t="shared" si="686"/>
        <v>1221</v>
      </c>
      <c r="Y1221">
        <f t="shared" si="687"/>
        <v>1102</v>
      </c>
      <c r="Z1221">
        <f t="shared" si="688"/>
        <v>1103</v>
      </c>
      <c r="AA1221">
        <f t="shared" si="685"/>
        <v>1251</v>
      </c>
      <c r="AB1221">
        <f t="shared" si="690"/>
        <v>150</v>
      </c>
      <c r="AM1221" t="str">
        <f t="shared" si="691"/>
        <v>201902HD</v>
      </c>
      <c r="AN1221">
        <f t="shared" ca="1" si="671"/>
        <v>10.000135135135135</v>
      </c>
      <c r="AO1221">
        <f t="shared" ca="1" si="672"/>
        <v>3.006756756756757</v>
      </c>
      <c r="AP1221">
        <f t="shared" ca="1" si="664"/>
        <v>6.013513513513514</v>
      </c>
      <c r="AQ1221">
        <f t="shared" ca="1" si="665"/>
        <v>15</v>
      </c>
      <c r="AR1221">
        <f t="shared" ca="1" si="666"/>
        <v>8.0067567567567561</v>
      </c>
      <c r="AS1221">
        <f ca="1">P1221/J1221</f>
        <v>0.1330317312788758</v>
      </c>
    </row>
    <row r="1222" spans="1:45" x14ac:dyDescent="0.4">
      <c r="A1222">
        <f t="shared" si="689"/>
        <v>201902</v>
      </c>
      <c r="B1222" t="s">
        <v>176</v>
      </c>
      <c r="C1222" t="s">
        <v>75</v>
      </c>
      <c r="D1222" t="str">
        <f t="shared" ca="1" si="670"/>
        <v>I103</v>
      </c>
      <c r="E1222">
        <f t="shared" ca="1" si="673"/>
        <v>68</v>
      </c>
      <c r="F1222">
        <f t="shared" ca="1" si="674"/>
        <v>7</v>
      </c>
      <c r="G1222" t="str">
        <f t="shared" ca="1" si="667"/>
        <v>S11</v>
      </c>
      <c r="H1222" t="str">
        <f t="shared" ca="1" si="668"/>
        <v>S116</v>
      </c>
      <c r="I1222">
        <f ca="1">VLOOKUP(D1222,PRC!$A$2:$B$21,2,0)*E1222</f>
        <v>3400000</v>
      </c>
      <c r="J1222">
        <f t="shared" ca="1" si="675"/>
        <v>3195996</v>
      </c>
      <c r="K1222">
        <f ca="1">VLOOKUP(D1222,PRC!$A$1:$C$21,3,0)*E1222</f>
        <v>1938000</v>
      </c>
      <c r="L1222">
        <f t="shared" ca="1" si="676"/>
        <v>102000</v>
      </c>
      <c r="M1222">
        <f t="shared" ca="1" si="677"/>
        <v>306000</v>
      </c>
      <c r="N1222">
        <f t="shared" ca="1" si="678"/>
        <v>374000</v>
      </c>
      <c r="O1222">
        <f t="shared" ca="1" si="679"/>
        <v>238000</v>
      </c>
      <c r="P1222">
        <f t="shared" ca="1" si="669"/>
        <v>237996</v>
      </c>
      <c r="Q1222">
        <f ca="1">IF(P1222&gt;0,1,0)</f>
        <v>1</v>
      </c>
      <c r="R1222">
        <f t="shared" ca="1" si="680"/>
        <v>6</v>
      </c>
      <c r="S1222">
        <f t="shared" ca="1" si="681"/>
        <v>3</v>
      </c>
      <c r="T1222">
        <f t="shared" ca="1" si="682"/>
        <v>9</v>
      </c>
      <c r="U1222">
        <f t="shared" ca="1" si="683"/>
        <v>11</v>
      </c>
      <c r="V1222">
        <f t="shared" ca="1" si="684"/>
        <v>7</v>
      </c>
      <c r="X1222">
        <f t="shared" si="686"/>
        <v>1222</v>
      </c>
      <c r="Y1222">
        <f t="shared" si="687"/>
        <v>1102</v>
      </c>
      <c r="Z1222">
        <f t="shared" si="688"/>
        <v>1103</v>
      </c>
      <c r="AA1222">
        <f t="shared" si="685"/>
        <v>1251</v>
      </c>
      <c r="AB1222">
        <f t="shared" si="690"/>
        <v>150</v>
      </c>
      <c r="AM1222" t="str">
        <f t="shared" si="691"/>
        <v>201902HD</v>
      </c>
      <c r="AN1222">
        <f t="shared" ca="1" si="671"/>
        <v>6.000117647058822</v>
      </c>
      <c r="AO1222">
        <f t="shared" ca="1" si="672"/>
        <v>3</v>
      </c>
      <c r="AP1222">
        <f t="shared" ca="1" si="664"/>
        <v>9</v>
      </c>
      <c r="AQ1222">
        <f t="shared" ca="1" si="665"/>
        <v>11</v>
      </c>
      <c r="AR1222">
        <f t="shared" ca="1" si="666"/>
        <v>7.0000000000000009</v>
      </c>
      <c r="AS1222">
        <f ca="1">P1222/J1222</f>
        <v>7.4466926742086034E-2</v>
      </c>
    </row>
    <row r="1223" spans="1:45" x14ac:dyDescent="0.4">
      <c r="A1223">
        <f t="shared" si="689"/>
        <v>201902</v>
      </c>
      <c r="B1223" t="s">
        <v>177</v>
      </c>
      <c r="C1223" t="s">
        <v>75</v>
      </c>
      <c r="D1223" t="str">
        <f t="shared" ca="1" si="670"/>
        <v>I117</v>
      </c>
      <c r="E1223">
        <f t="shared" ca="1" si="673"/>
        <v>61</v>
      </c>
      <c r="F1223">
        <f t="shared" ca="1" si="674"/>
        <v>8</v>
      </c>
      <c r="G1223" t="str">
        <f t="shared" ca="1" si="667"/>
        <v>S10</v>
      </c>
      <c r="H1223" t="str">
        <f t="shared" ca="1" si="668"/>
        <v>S103</v>
      </c>
      <c r="I1223">
        <f ca="1">VLOOKUP(D1223,PRC!$A$2:$B$21,2,0)*E1223</f>
        <v>152500000</v>
      </c>
      <c r="J1223">
        <f t="shared" ca="1" si="675"/>
        <v>140299996</v>
      </c>
      <c r="K1223">
        <f ca="1">VLOOKUP(D1223,PRC!$A$1:$C$21,3,0)*E1223</f>
        <v>70150000</v>
      </c>
      <c r="L1223">
        <f t="shared" ca="1" si="676"/>
        <v>4575000</v>
      </c>
      <c r="M1223">
        <f t="shared" ca="1" si="677"/>
        <v>10675000</v>
      </c>
      <c r="N1223">
        <f t="shared" ca="1" si="678"/>
        <v>21350000</v>
      </c>
      <c r="O1223">
        <f t="shared" ca="1" si="679"/>
        <v>9150000</v>
      </c>
      <c r="P1223">
        <f t="shared" ca="1" si="669"/>
        <v>24399996</v>
      </c>
      <c r="Q1223">
        <f ca="1">IF(P1223&gt;0,1,0)</f>
        <v>1</v>
      </c>
      <c r="R1223">
        <f t="shared" ca="1" si="680"/>
        <v>8</v>
      </c>
      <c r="S1223">
        <f t="shared" ca="1" si="681"/>
        <v>3</v>
      </c>
      <c r="T1223">
        <f t="shared" ca="1" si="682"/>
        <v>7</v>
      </c>
      <c r="U1223">
        <f t="shared" ca="1" si="683"/>
        <v>14</v>
      </c>
      <c r="V1223">
        <f t="shared" ca="1" si="684"/>
        <v>6</v>
      </c>
      <c r="X1223">
        <f t="shared" si="686"/>
        <v>1223</v>
      </c>
      <c r="Y1223">
        <f t="shared" si="687"/>
        <v>1102</v>
      </c>
      <c r="Z1223">
        <f t="shared" si="688"/>
        <v>1103</v>
      </c>
      <c r="AA1223">
        <f t="shared" si="685"/>
        <v>1251</v>
      </c>
      <c r="AB1223">
        <f t="shared" si="690"/>
        <v>150</v>
      </c>
      <c r="AM1223" t="str">
        <f t="shared" si="691"/>
        <v>201902HD</v>
      </c>
      <c r="AN1223">
        <f t="shared" ca="1" si="671"/>
        <v>8.0000026229508201</v>
      </c>
      <c r="AO1223">
        <f t="shared" ca="1" si="672"/>
        <v>3</v>
      </c>
      <c r="AP1223">
        <f t="shared" ca="1" si="664"/>
        <v>7.0000000000000009</v>
      </c>
      <c r="AQ1223">
        <f t="shared" ca="1" si="665"/>
        <v>14.000000000000002</v>
      </c>
      <c r="AR1223">
        <f t="shared" ca="1" si="666"/>
        <v>6</v>
      </c>
      <c r="AS1223">
        <f ca="1">P1223/J1223</f>
        <v>0.17391301992624433</v>
      </c>
    </row>
    <row r="1224" spans="1:45" x14ac:dyDescent="0.4">
      <c r="A1224">
        <f t="shared" si="689"/>
        <v>201902</v>
      </c>
      <c r="B1224" t="s">
        <v>178</v>
      </c>
      <c r="C1224" t="s">
        <v>75</v>
      </c>
      <c r="D1224" t="str">
        <f t="shared" ca="1" si="670"/>
        <v>I115</v>
      </c>
      <c r="E1224">
        <f t="shared" ca="1" si="673"/>
        <v>57</v>
      </c>
      <c r="F1224">
        <f t="shared" ca="1" si="674"/>
        <v>10</v>
      </c>
      <c r="G1224" t="str">
        <f t="shared" ca="1" si="667"/>
        <v>S11</v>
      </c>
      <c r="H1224" t="str">
        <f t="shared" ca="1" si="668"/>
        <v>S117</v>
      </c>
      <c r="I1224">
        <f ca="1">VLOOKUP(D1224,PRC!$A$2:$B$21,2,0)*E1224</f>
        <v>285000</v>
      </c>
      <c r="J1224">
        <f t="shared" ca="1" si="675"/>
        <v>265046</v>
      </c>
      <c r="K1224">
        <f ca="1">VLOOKUP(D1224,PRC!$A$1:$C$21,3,0)*E1224</f>
        <v>136800</v>
      </c>
      <c r="L1224">
        <f t="shared" ca="1" si="676"/>
        <v>11000</v>
      </c>
      <c r="M1224">
        <f t="shared" ca="1" si="677"/>
        <v>17000</v>
      </c>
      <c r="N1224">
        <f t="shared" ca="1" si="678"/>
        <v>29000</v>
      </c>
      <c r="O1224">
        <f t="shared" ca="1" si="679"/>
        <v>17000</v>
      </c>
      <c r="P1224">
        <f t="shared" ca="1" si="669"/>
        <v>54246</v>
      </c>
      <c r="Q1224">
        <f ca="1">IF(P1224&gt;0,1,0)</f>
        <v>1</v>
      </c>
      <c r="R1224">
        <f t="shared" ca="1" si="680"/>
        <v>7</v>
      </c>
      <c r="S1224">
        <f t="shared" ca="1" si="681"/>
        <v>4</v>
      </c>
      <c r="T1224">
        <f t="shared" ca="1" si="682"/>
        <v>6</v>
      </c>
      <c r="U1224">
        <f t="shared" ca="1" si="683"/>
        <v>10</v>
      </c>
      <c r="V1224">
        <f t="shared" ca="1" si="684"/>
        <v>6</v>
      </c>
      <c r="X1224">
        <f t="shared" si="686"/>
        <v>1224</v>
      </c>
      <c r="Y1224">
        <f t="shared" si="687"/>
        <v>1102</v>
      </c>
      <c r="Z1224">
        <f t="shared" si="688"/>
        <v>1103</v>
      </c>
      <c r="AA1224">
        <f t="shared" si="685"/>
        <v>1251</v>
      </c>
      <c r="AB1224">
        <f t="shared" si="690"/>
        <v>150</v>
      </c>
      <c r="AM1224" t="str">
        <f t="shared" si="691"/>
        <v>201902HD</v>
      </c>
      <c r="AN1224">
        <f t="shared" ca="1" si="671"/>
        <v>7.0014035087719311</v>
      </c>
      <c r="AO1224">
        <f t="shared" ca="1" si="672"/>
        <v>3.8596491228070176</v>
      </c>
      <c r="AP1224">
        <f t="shared" ref="AP1224:AP1287" ca="1" si="692">M1224/$I1224*100</f>
        <v>5.9649122807017543</v>
      </c>
      <c r="AQ1224">
        <f t="shared" ref="AQ1224:AQ1287" ca="1" si="693">N1224/$I1224*100</f>
        <v>10.175438596491228</v>
      </c>
      <c r="AR1224">
        <f t="shared" ref="AR1224:AR1287" ca="1" si="694">O1224/$I1224*100</f>
        <v>5.9649122807017543</v>
      </c>
      <c r="AS1224">
        <f ca="1">P1224/J1224</f>
        <v>0.20466635980169481</v>
      </c>
    </row>
    <row r="1225" spans="1:45" x14ac:dyDescent="0.4">
      <c r="A1225">
        <f t="shared" si="689"/>
        <v>201902</v>
      </c>
      <c r="B1225" t="s">
        <v>179</v>
      </c>
      <c r="C1225" t="s">
        <v>75</v>
      </c>
      <c r="D1225" t="str">
        <f t="shared" ca="1" si="670"/>
        <v>I119</v>
      </c>
      <c r="E1225">
        <f t="shared" ca="1" si="673"/>
        <v>60</v>
      </c>
      <c r="F1225">
        <f t="shared" ca="1" si="674"/>
        <v>9</v>
      </c>
      <c r="G1225" t="str">
        <f t="shared" ca="1" si="667"/>
        <v>S11</v>
      </c>
      <c r="H1225" t="str">
        <f t="shared" ca="1" si="668"/>
        <v>S118</v>
      </c>
      <c r="I1225">
        <f ca="1">VLOOKUP(D1225,PRC!$A$2:$B$21,2,0)*E1225</f>
        <v>5700000</v>
      </c>
      <c r="J1225">
        <f t="shared" ca="1" si="675"/>
        <v>5414996</v>
      </c>
      <c r="K1225">
        <f ca="1">VLOOKUP(D1225,PRC!$A$1:$C$21,3,0)*E1225</f>
        <v>2736000</v>
      </c>
      <c r="L1225">
        <f t="shared" ca="1" si="676"/>
        <v>171000</v>
      </c>
      <c r="M1225">
        <f t="shared" ca="1" si="677"/>
        <v>342000</v>
      </c>
      <c r="N1225">
        <f t="shared" ca="1" si="678"/>
        <v>741000</v>
      </c>
      <c r="O1225">
        <f t="shared" ca="1" si="679"/>
        <v>570000</v>
      </c>
      <c r="P1225">
        <f t="shared" ca="1" si="669"/>
        <v>854996</v>
      </c>
      <c r="Q1225">
        <f ca="1">IF(P1225&gt;0,1,0)</f>
        <v>1</v>
      </c>
      <c r="R1225">
        <f t="shared" ca="1" si="680"/>
        <v>5</v>
      </c>
      <c r="S1225">
        <f t="shared" ca="1" si="681"/>
        <v>3</v>
      </c>
      <c r="T1225">
        <f t="shared" ca="1" si="682"/>
        <v>6</v>
      </c>
      <c r="U1225">
        <f t="shared" ca="1" si="683"/>
        <v>13</v>
      </c>
      <c r="V1225">
        <f t="shared" ca="1" si="684"/>
        <v>10</v>
      </c>
      <c r="X1225">
        <f t="shared" si="686"/>
        <v>1225</v>
      </c>
      <c r="Y1225">
        <f t="shared" si="687"/>
        <v>1102</v>
      </c>
      <c r="Z1225">
        <f t="shared" si="688"/>
        <v>1103</v>
      </c>
      <c r="AA1225">
        <f t="shared" si="685"/>
        <v>1251</v>
      </c>
      <c r="AB1225">
        <f t="shared" si="690"/>
        <v>150</v>
      </c>
      <c r="AM1225" t="str">
        <f t="shared" si="691"/>
        <v>201902HD</v>
      </c>
      <c r="AN1225">
        <f t="shared" ca="1" si="671"/>
        <v>5.0000701754385979</v>
      </c>
      <c r="AO1225">
        <f t="shared" ca="1" si="672"/>
        <v>3</v>
      </c>
      <c r="AP1225">
        <f t="shared" ca="1" si="692"/>
        <v>6</v>
      </c>
      <c r="AQ1225">
        <f t="shared" ca="1" si="693"/>
        <v>13</v>
      </c>
      <c r="AR1225">
        <f t="shared" ca="1" si="694"/>
        <v>10</v>
      </c>
      <c r="AS1225">
        <f ca="1">P1225/J1225</f>
        <v>0.15789411478789642</v>
      </c>
    </row>
    <row r="1226" spans="1:45" x14ac:dyDescent="0.4">
      <c r="A1226">
        <f t="shared" si="689"/>
        <v>201902</v>
      </c>
      <c r="B1226" t="s">
        <v>180</v>
      </c>
      <c r="C1226" t="s">
        <v>75</v>
      </c>
      <c r="D1226" t="str">
        <f t="shared" ca="1" si="670"/>
        <v>I111</v>
      </c>
      <c r="E1226">
        <f t="shared" ca="1" si="673"/>
        <v>78</v>
      </c>
      <c r="F1226">
        <f t="shared" ca="1" si="674"/>
        <v>5</v>
      </c>
      <c r="G1226" t="str">
        <f t="shared" ca="1" si="667"/>
        <v>S10</v>
      </c>
      <c r="H1226" t="str">
        <f t="shared" ca="1" si="668"/>
        <v>S103</v>
      </c>
      <c r="I1226">
        <f ca="1">VLOOKUP(D1226,PRC!$A$2:$B$21,2,0)*E1226</f>
        <v>11700000</v>
      </c>
      <c r="J1226">
        <f t="shared" ca="1" si="675"/>
        <v>10529996</v>
      </c>
      <c r="K1226">
        <f ca="1">VLOOKUP(D1226,PRC!$A$1:$C$21,3,0)*E1226</f>
        <v>6201000</v>
      </c>
      <c r="L1226">
        <f t="shared" ca="1" si="676"/>
        <v>585000</v>
      </c>
      <c r="M1226">
        <f t="shared" ca="1" si="677"/>
        <v>1053000</v>
      </c>
      <c r="N1226">
        <f t="shared" ca="1" si="678"/>
        <v>1638000</v>
      </c>
      <c r="O1226">
        <f t="shared" ca="1" si="679"/>
        <v>702000</v>
      </c>
      <c r="P1226">
        <f t="shared" ca="1" si="669"/>
        <v>350996</v>
      </c>
      <c r="Q1226">
        <f ca="1">IF(P1226&gt;0,1,0)</f>
        <v>1</v>
      </c>
      <c r="R1226">
        <f t="shared" ca="1" si="680"/>
        <v>10</v>
      </c>
      <c r="S1226">
        <f t="shared" ca="1" si="681"/>
        <v>5</v>
      </c>
      <c r="T1226">
        <f t="shared" ca="1" si="682"/>
        <v>9</v>
      </c>
      <c r="U1226">
        <f t="shared" ca="1" si="683"/>
        <v>14</v>
      </c>
      <c r="V1226">
        <f t="shared" ca="1" si="684"/>
        <v>6</v>
      </c>
      <c r="X1226">
        <f t="shared" si="686"/>
        <v>1226</v>
      </c>
      <c r="Y1226">
        <f t="shared" si="687"/>
        <v>1102</v>
      </c>
      <c r="Z1226">
        <f t="shared" si="688"/>
        <v>1103</v>
      </c>
      <c r="AA1226">
        <f t="shared" si="685"/>
        <v>1251</v>
      </c>
      <c r="AB1226">
        <f t="shared" si="690"/>
        <v>150</v>
      </c>
      <c r="AM1226" t="str">
        <f t="shared" si="691"/>
        <v>201902HD</v>
      </c>
      <c r="AN1226">
        <f t="shared" ca="1" si="671"/>
        <v>10.00003418803419</v>
      </c>
      <c r="AO1226">
        <f t="shared" ca="1" si="672"/>
        <v>5</v>
      </c>
      <c r="AP1226">
        <f t="shared" ca="1" si="692"/>
        <v>9</v>
      </c>
      <c r="AQ1226">
        <f t="shared" ca="1" si="693"/>
        <v>14.000000000000002</v>
      </c>
      <c r="AR1226">
        <f t="shared" ca="1" si="694"/>
        <v>6</v>
      </c>
      <c r="AS1226">
        <f ca="1">P1226/J1226</f>
        <v>3.3332966128382192E-2</v>
      </c>
    </row>
    <row r="1227" spans="1:45" x14ac:dyDescent="0.4">
      <c r="A1227">
        <f t="shared" si="689"/>
        <v>201902</v>
      </c>
      <c r="B1227" t="s">
        <v>181</v>
      </c>
      <c r="C1227" t="s">
        <v>75</v>
      </c>
      <c r="D1227" t="str">
        <f t="shared" ca="1" si="670"/>
        <v>I103</v>
      </c>
      <c r="E1227">
        <f t="shared" ca="1" si="673"/>
        <v>63</v>
      </c>
      <c r="F1227">
        <f t="shared" ca="1" si="674"/>
        <v>7</v>
      </c>
      <c r="G1227" t="str">
        <f t="shared" ca="1" si="667"/>
        <v>S10</v>
      </c>
      <c r="H1227" t="str">
        <f t="shared" ca="1" si="668"/>
        <v>S102</v>
      </c>
      <c r="I1227">
        <f ca="1">VLOOKUP(D1227,PRC!$A$2:$B$21,2,0)*E1227</f>
        <v>3150000</v>
      </c>
      <c r="J1227">
        <f t="shared" ca="1" si="675"/>
        <v>2960996</v>
      </c>
      <c r="K1227">
        <f ca="1">VLOOKUP(D1227,PRC!$A$1:$C$21,3,0)*E1227</f>
        <v>1795500</v>
      </c>
      <c r="L1227">
        <f t="shared" ca="1" si="676"/>
        <v>95000</v>
      </c>
      <c r="M1227">
        <f t="shared" ca="1" si="677"/>
        <v>189000</v>
      </c>
      <c r="N1227">
        <f t="shared" ca="1" si="678"/>
        <v>473000</v>
      </c>
      <c r="O1227">
        <f t="shared" ca="1" si="679"/>
        <v>252000</v>
      </c>
      <c r="P1227">
        <f t="shared" ca="1" si="669"/>
        <v>156496</v>
      </c>
      <c r="Q1227">
        <f ca="1">IF(P1227&gt;0,1,0)</f>
        <v>1</v>
      </c>
      <c r="R1227">
        <f t="shared" ca="1" si="680"/>
        <v>6</v>
      </c>
      <c r="S1227">
        <f t="shared" ca="1" si="681"/>
        <v>3</v>
      </c>
      <c r="T1227">
        <f t="shared" ca="1" si="682"/>
        <v>6</v>
      </c>
      <c r="U1227">
        <f t="shared" ca="1" si="683"/>
        <v>15</v>
      </c>
      <c r="V1227">
        <f t="shared" ca="1" si="684"/>
        <v>8</v>
      </c>
      <c r="X1227">
        <f t="shared" si="686"/>
        <v>1227</v>
      </c>
      <c r="Y1227">
        <f t="shared" si="687"/>
        <v>1102</v>
      </c>
      <c r="Z1227">
        <f t="shared" si="688"/>
        <v>1103</v>
      </c>
      <c r="AA1227">
        <f t="shared" si="685"/>
        <v>1251</v>
      </c>
      <c r="AB1227">
        <f t="shared" si="690"/>
        <v>150</v>
      </c>
      <c r="AM1227" t="str">
        <f t="shared" si="691"/>
        <v>201902HD</v>
      </c>
      <c r="AN1227">
        <f t="shared" ca="1" si="671"/>
        <v>6.000126984126986</v>
      </c>
      <c r="AO1227">
        <f t="shared" ca="1" si="672"/>
        <v>3.0158730158730158</v>
      </c>
      <c r="AP1227">
        <f t="shared" ca="1" si="692"/>
        <v>6</v>
      </c>
      <c r="AQ1227">
        <f t="shared" ca="1" si="693"/>
        <v>15.015873015873016</v>
      </c>
      <c r="AR1227">
        <f t="shared" ca="1" si="694"/>
        <v>8</v>
      </c>
      <c r="AS1227">
        <f ca="1">P1227/J1227</f>
        <v>5.2852486122912698E-2</v>
      </c>
    </row>
    <row r="1228" spans="1:45" x14ac:dyDescent="0.4">
      <c r="A1228">
        <f t="shared" si="689"/>
        <v>201902</v>
      </c>
      <c r="B1228" t="s">
        <v>182</v>
      </c>
      <c r="C1228" t="s">
        <v>75</v>
      </c>
      <c r="D1228" t="str">
        <f t="shared" ca="1" si="670"/>
        <v>I118</v>
      </c>
      <c r="E1228">
        <f t="shared" ca="1" si="673"/>
        <v>69</v>
      </c>
      <c r="F1228">
        <f t="shared" ca="1" si="674"/>
        <v>5</v>
      </c>
      <c r="G1228" t="str">
        <f t="shared" ca="1" si="667"/>
        <v>S10</v>
      </c>
      <c r="H1228" t="str">
        <f t="shared" ca="1" si="668"/>
        <v>S109</v>
      </c>
      <c r="I1228">
        <f ca="1">VLOOKUP(D1228,PRC!$A$2:$B$21,2,0)*E1228</f>
        <v>36570000</v>
      </c>
      <c r="J1228">
        <f t="shared" ca="1" si="675"/>
        <v>34741496</v>
      </c>
      <c r="K1228">
        <f ca="1">VLOOKUP(D1228,PRC!$A$1:$C$21,3,0)*E1228</f>
        <v>15359400</v>
      </c>
      <c r="L1228">
        <f t="shared" ca="1" si="676"/>
        <v>1463000</v>
      </c>
      <c r="M1228">
        <f t="shared" ca="1" si="677"/>
        <v>3291000</v>
      </c>
      <c r="N1228">
        <f t="shared" ca="1" si="678"/>
        <v>5486000</v>
      </c>
      <c r="O1228">
        <f t="shared" ca="1" si="679"/>
        <v>2926000</v>
      </c>
      <c r="P1228">
        <f t="shared" ca="1" si="669"/>
        <v>6216096</v>
      </c>
      <c r="Q1228">
        <f ca="1">IF(P1228&gt;0,1,0)</f>
        <v>1</v>
      </c>
      <c r="R1228">
        <f t="shared" ca="1" si="680"/>
        <v>5</v>
      </c>
      <c r="S1228">
        <f t="shared" ca="1" si="681"/>
        <v>4</v>
      </c>
      <c r="T1228">
        <f t="shared" ca="1" si="682"/>
        <v>9</v>
      </c>
      <c r="U1228">
        <f t="shared" ca="1" si="683"/>
        <v>15</v>
      </c>
      <c r="V1228">
        <f t="shared" ca="1" si="684"/>
        <v>8</v>
      </c>
      <c r="X1228">
        <f t="shared" si="686"/>
        <v>1228</v>
      </c>
      <c r="Y1228">
        <f t="shared" si="687"/>
        <v>1102</v>
      </c>
      <c r="Z1228">
        <f t="shared" si="688"/>
        <v>1103</v>
      </c>
      <c r="AA1228">
        <f t="shared" si="685"/>
        <v>1251</v>
      </c>
      <c r="AB1228">
        <f t="shared" si="690"/>
        <v>150</v>
      </c>
      <c r="AM1228" t="str">
        <f t="shared" si="691"/>
        <v>201902HD</v>
      </c>
      <c r="AN1228">
        <f t="shared" ca="1" si="671"/>
        <v>5.0000109379272573</v>
      </c>
      <c r="AO1228">
        <f t="shared" ca="1" si="672"/>
        <v>4.0005468963631392</v>
      </c>
      <c r="AP1228">
        <f t="shared" ca="1" si="692"/>
        <v>8.9991796554552916</v>
      </c>
      <c r="AQ1228">
        <f t="shared" ca="1" si="693"/>
        <v>15.001367240907848</v>
      </c>
      <c r="AR1228">
        <f t="shared" ca="1" si="694"/>
        <v>8.0010937927262784</v>
      </c>
      <c r="AS1228">
        <f ca="1">P1228/J1228</f>
        <v>0.17892424667032186</v>
      </c>
    </row>
    <row r="1229" spans="1:45" x14ac:dyDescent="0.4">
      <c r="A1229">
        <f t="shared" si="689"/>
        <v>201902</v>
      </c>
      <c r="B1229" t="s">
        <v>183</v>
      </c>
      <c r="C1229" t="s">
        <v>75</v>
      </c>
      <c r="D1229" t="str">
        <f t="shared" ca="1" si="670"/>
        <v>I120</v>
      </c>
      <c r="E1229">
        <f t="shared" ca="1" si="673"/>
        <v>73</v>
      </c>
      <c r="F1229">
        <f t="shared" ca="1" si="674"/>
        <v>6</v>
      </c>
      <c r="G1229" t="str">
        <f t="shared" ca="1" si="667"/>
        <v>S11</v>
      </c>
      <c r="H1229" t="str">
        <f t="shared" ca="1" si="668"/>
        <v>S119</v>
      </c>
      <c r="I1229">
        <f ca="1">VLOOKUP(D1229,PRC!$A$2:$B$21,2,0)*E1229</f>
        <v>313900000</v>
      </c>
      <c r="J1229">
        <f t="shared" ca="1" si="675"/>
        <v>295065996</v>
      </c>
      <c r="K1229">
        <f ca="1">VLOOKUP(D1229,PRC!$A$1:$C$21,3,0)*E1229</f>
        <v>141255000</v>
      </c>
      <c r="L1229">
        <f t="shared" ca="1" si="676"/>
        <v>15695000</v>
      </c>
      <c r="M1229">
        <f t="shared" ca="1" si="677"/>
        <v>18834000</v>
      </c>
      <c r="N1229">
        <f t="shared" ca="1" si="678"/>
        <v>47085000</v>
      </c>
      <c r="O1229">
        <f t="shared" ca="1" si="679"/>
        <v>28251000</v>
      </c>
      <c r="P1229">
        <f t="shared" ca="1" si="669"/>
        <v>43945996</v>
      </c>
      <c r="Q1229">
        <f ca="1">IF(P1229&gt;0,1,0)</f>
        <v>1</v>
      </c>
      <c r="R1229">
        <f t="shared" ca="1" si="680"/>
        <v>6</v>
      </c>
      <c r="S1229">
        <f t="shared" ca="1" si="681"/>
        <v>5</v>
      </c>
      <c r="T1229">
        <f t="shared" ca="1" si="682"/>
        <v>6</v>
      </c>
      <c r="U1229">
        <f t="shared" ca="1" si="683"/>
        <v>15</v>
      </c>
      <c r="V1229">
        <f t="shared" ca="1" si="684"/>
        <v>9</v>
      </c>
      <c r="X1229">
        <f t="shared" si="686"/>
        <v>1229</v>
      </c>
      <c r="Y1229">
        <f t="shared" si="687"/>
        <v>1102</v>
      </c>
      <c r="Z1229">
        <f t="shared" si="688"/>
        <v>1103</v>
      </c>
      <c r="AA1229">
        <f t="shared" si="685"/>
        <v>1251</v>
      </c>
      <c r="AB1229">
        <f t="shared" si="690"/>
        <v>150</v>
      </c>
      <c r="AM1229" t="str">
        <f t="shared" si="691"/>
        <v>201902HD</v>
      </c>
      <c r="AN1229">
        <f t="shared" ca="1" si="671"/>
        <v>6.0000012742911775</v>
      </c>
      <c r="AO1229">
        <f t="shared" ca="1" si="672"/>
        <v>5</v>
      </c>
      <c r="AP1229">
        <f t="shared" ca="1" si="692"/>
        <v>6</v>
      </c>
      <c r="AQ1229">
        <f t="shared" ca="1" si="693"/>
        <v>15</v>
      </c>
      <c r="AR1229">
        <f t="shared" ca="1" si="694"/>
        <v>9</v>
      </c>
      <c r="AS1229">
        <f ca="1">P1229/J1229</f>
        <v>0.14893615867549848</v>
      </c>
    </row>
    <row r="1230" spans="1:45" x14ac:dyDescent="0.4">
      <c r="A1230">
        <f t="shared" si="689"/>
        <v>201902</v>
      </c>
      <c r="B1230" t="s">
        <v>184</v>
      </c>
      <c r="C1230" t="s">
        <v>75</v>
      </c>
      <c r="D1230" t="str">
        <f t="shared" ca="1" si="670"/>
        <v>I103</v>
      </c>
      <c r="E1230">
        <f t="shared" ca="1" si="673"/>
        <v>86</v>
      </c>
      <c r="F1230">
        <f t="shared" ca="1" si="674"/>
        <v>8</v>
      </c>
      <c r="G1230" t="str">
        <f t="shared" ca="1" si="667"/>
        <v>S11</v>
      </c>
      <c r="H1230" t="str">
        <f t="shared" ca="1" si="668"/>
        <v>S110</v>
      </c>
      <c r="I1230">
        <f ca="1">VLOOKUP(D1230,PRC!$A$2:$B$21,2,0)*E1230</f>
        <v>4300000</v>
      </c>
      <c r="J1230">
        <f t="shared" ca="1" si="675"/>
        <v>3912996</v>
      </c>
      <c r="K1230">
        <f ca="1">VLOOKUP(D1230,PRC!$A$1:$C$21,3,0)*E1230</f>
        <v>2451000</v>
      </c>
      <c r="L1230">
        <f t="shared" ca="1" si="676"/>
        <v>172000</v>
      </c>
      <c r="M1230">
        <f t="shared" ca="1" si="677"/>
        <v>301000</v>
      </c>
      <c r="N1230">
        <f t="shared" ca="1" si="678"/>
        <v>645000</v>
      </c>
      <c r="O1230">
        <f t="shared" ca="1" si="679"/>
        <v>301000</v>
      </c>
      <c r="P1230">
        <f t="shared" ca="1" si="669"/>
        <v>42996</v>
      </c>
      <c r="Q1230">
        <f ca="1">IF(P1230&gt;0,1,0)</f>
        <v>1</v>
      </c>
      <c r="R1230">
        <f t="shared" ca="1" si="680"/>
        <v>9</v>
      </c>
      <c r="S1230">
        <f t="shared" ca="1" si="681"/>
        <v>4</v>
      </c>
      <c r="T1230">
        <f t="shared" ca="1" si="682"/>
        <v>7</v>
      </c>
      <c r="U1230">
        <f t="shared" ca="1" si="683"/>
        <v>15</v>
      </c>
      <c r="V1230">
        <f t="shared" ca="1" si="684"/>
        <v>7</v>
      </c>
      <c r="X1230">
        <f t="shared" si="686"/>
        <v>1230</v>
      </c>
      <c r="Y1230">
        <f t="shared" si="687"/>
        <v>1102</v>
      </c>
      <c r="Z1230">
        <f t="shared" si="688"/>
        <v>1103</v>
      </c>
      <c r="AA1230">
        <f t="shared" si="685"/>
        <v>1251</v>
      </c>
      <c r="AB1230">
        <f t="shared" si="690"/>
        <v>150</v>
      </c>
      <c r="AM1230" t="str">
        <f t="shared" si="691"/>
        <v>201902HD</v>
      </c>
      <c r="AN1230">
        <f t="shared" ca="1" si="671"/>
        <v>9.0000930232558183</v>
      </c>
      <c r="AO1230">
        <f t="shared" ca="1" si="672"/>
        <v>4</v>
      </c>
      <c r="AP1230">
        <f t="shared" ca="1" si="692"/>
        <v>7.0000000000000009</v>
      </c>
      <c r="AQ1230">
        <f t="shared" ca="1" si="693"/>
        <v>15</v>
      </c>
      <c r="AR1230">
        <f t="shared" ca="1" si="694"/>
        <v>7.0000000000000009</v>
      </c>
      <c r="AS1230">
        <f ca="1">P1230/J1230</f>
        <v>1.0987999987733185E-2</v>
      </c>
    </row>
    <row r="1231" spans="1:45" x14ac:dyDescent="0.4">
      <c r="A1231">
        <f t="shared" si="689"/>
        <v>201902</v>
      </c>
      <c r="B1231" t="s">
        <v>185</v>
      </c>
      <c r="C1231" t="s">
        <v>75</v>
      </c>
      <c r="D1231" t="str">
        <f t="shared" ca="1" si="670"/>
        <v>I106</v>
      </c>
      <c r="E1231">
        <f t="shared" ca="1" si="673"/>
        <v>62</v>
      </c>
      <c r="F1231">
        <f t="shared" ca="1" si="674"/>
        <v>7</v>
      </c>
      <c r="G1231" t="str">
        <f t="shared" ref="G1231:G1251" ca="1" si="695">LEFT(H1231,3)</f>
        <v>S10</v>
      </c>
      <c r="H1231" t="str">
        <f t="shared" ref="H1231:H1251" ca="1" si="696">"S"&amp;RANDBETWEEN(101,120)</f>
        <v>S104</v>
      </c>
      <c r="I1231">
        <f ca="1">VLOOKUP(D1231,PRC!$A$2:$B$21,2,0)*E1231</f>
        <v>1240000</v>
      </c>
      <c r="J1231">
        <f t="shared" ca="1" si="675"/>
        <v>1140796</v>
      </c>
      <c r="K1231">
        <f ca="1">VLOOKUP(D1231,PRC!$A$1:$C$21,3,0)*E1231</f>
        <v>657200</v>
      </c>
      <c r="L1231">
        <f t="shared" ca="1" si="676"/>
        <v>37000</v>
      </c>
      <c r="M1231">
        <f t="shared" ca="1" si="677"/>
        <v>62000</v>
      </c>
      <c r="N1231">
        <f t="shared" ca="1" si="678"/>
        <v>149000</v>
      </c>
      <c r="O1231">
        <f t="shared" ca="1" si="679"/>
        <v>112000</v>
      </c>
      <c r="P1231">
        <f t="shared" ref="P1231:P1280" ca="1" si="697">J1231-SUM(K1231:O1231)</f>
        <v>123596</v>
      </c>
      <c r="Q1231">
        <f ca="1">IF(P1231&gt;0,1,0)</f>
        <v>1</v>
      </c>
      <c r="R1231">
        <f t="shared" ca="1" si="680"/>
        <v>8</v>
      </c>
      <c r="S1231">
        <f t="shared" ca="1" si="681"/>
        <v>3</v>
      </c>
      <c r="T1231">
        <f t="shared" ca="1" si="682"/>
        <v>5</v>
      </c>
      <c r="U1231">
        <f t="shared" ca="1" si="683"/>
        <v>12</v>
      </c>
      <c r="V1231">
        <f t="shared" ca="1" si="684"/>
        <v>9</v>
      </c>
      <c r="X1231">
        <f t="shared" si="686"/>
        <v>1231</v>
      </c>
      <c r="Y1231">
        <f t="shared" si="687"/>
        <v>1102</v>
      </c>
      <c r="Z1231">
        <f t="shared" si="688"/>
        <v>1103</v>
      </c>
      <c r="AA1231">
        <f t="shared" si="685"/>
        <v>1251</v>
      </c>
      <c r="AB1231">
        <f t="shared" si="690"/>
        <v>150</v>
      </c>
      <c r="AM1231" t="str">
        <f t="shared" si="691"/>
        <v>201902HD</v>
      </c>
      <c r="AN1231">
        <f t="shared" ca="1" si="671"/>
        <v>8.0003225806451574</v>
      </c>
      <c r="AO1231">
        <f t="shared" ca="1" si="672"/>
        <v>2.9838709677419355</v>
      </c>
      <c r="AP1231">
        <f t="shared" ca="1" si="692"/>
        <v>5</v>
      </c>
      <c r="AQ1231">
        <f t="shared" ca="1" si="693"/>
        <v>12.016129032258064</v>
      </c>
      <c r="AR1231">
        <f t="shared" ca="1" si="694"/>
        <v>9.0322580645161281</v>
      </c>
      <c r="AS1231">
        <f ca="1">P1231/J1231</f>
        <v>0.10834189460692359</v>
      </c>
    </row>
    <row r="1232" spans="1:45" x14ac:dyDescent="0.4">
      <c r="A1232">
        <f t="shared" si="689"/>
        <v>201902</v>
      </c>
      <c r="B1232" t="s">
        <v>186</v>
      </c>
      <c r="C1232" t="s">
        <v>75</v>
      </c>
      <c r="D1232" t="str">
        <f t="shared" ref="D1232:D1251" ca="1" si="698">"I"&amp;RANDBETWEEN(101,120)</f>
        <v>I120</v>
      </c>
      <c r="E1232">
        <f t="shared" ca="1" si="673"/>
        <v>56</v>
      </c>
      <c r="F1232">
        <f t="shared" ca="1" si="674"/>
        <v>6</v>
      </c>
      <c r="G1232" t="str">
        <f t="shared" ca="1" si="695"/>
        <v>S11</v>
      </c>
      <c r="H1232" t="str">
        <f t="shared" ca="1" si="696"/>
        <v>S112</v>
      </c>
      <c r="I1232">
        <f ca="1">VLOOKUP(D1232,PRC!$A$2:$B$21,2,0)*E1232</f>
        <v>240800000</v>
      </c>
      <c r="J1232">
        <f t="shared" ca="1" si="675"/>
        <v>221535996</v>
      </c>
      <c r="K1232">
        <f ca="1">VLOOKUP(D1232,PRC!$A$1:$C$21,3,0)*E1232</f>
        <v>108360000</v>
      </c>
      <c r="L1232">
        <f t="shared" ca="1" si="676"/>
        <v>9632000</v>
      </c>
      <c r="M1232">
        <f t="shared" ca="1" si="677"/>
        <v>16856000</v>
      </c>
      <c r="N1232">
        <f t="shared" ca="1" si="678"/>
        <v>33712000</v>
      </c>
      <c r="O1232">
        <f t="shared" ca="1" si="679"/>
        <v>21672000</v>
      </c>
      <c r="P1232">
        <f t="shared" ca="1" si="697"/>
        <v>31303996</v>
      </c>
      <c r="Q1232">
        <f ca="1">IF(P1232&gt;0,1,0)</f>
        <v>1</v>
      </c>
      <c r="R1232">
        <f t="shared" ca="1" si="680"/>
        <v>8</v>
      </c>
      <c r="S1232">
        <f t="shared" ca="1" si="681"/>
        <v>4</v>
      </c>
      <c r="T1232">
        <f t="shared" ca="1" si="682"/>
        <v>7</v>
      </c>
      <c r="U1232">
        <f t="shared" ca="1" si="683"/>
        <v>14</v>
      </c>
      <c r="V1232">
        <f t="shared" ca="1" si="684"/>
        <v>9</v>
      </c>
      <c r="X1232">
        <f t="shared" si="686"/>
        <v>1232</v>
      </c>
      <c r="Y1232">
        <f t="shared" si="687"/>
        <v>1102</v>
      </c>
      <c r="Z1232">
        <f t="shared" si="688"/>
        <v>1103</v>
      </c>
      <c r="AA1232">
        <f t="shared" si="685"/>
        <v>1251</v>
      </c>
      <c r="AB1232">
        <f t="shared" si="690"/>
        <v>150</v>
      </c>
      <c r="AM1232" t="str">
        <f t="shared" si="691"/>
        <v>201902HD</v>
      </c>
      <c r="AN1232">
        <f t="shared" ref="AN1232:AN1295" ca="1" si="699">(1-J1232/I1232)*100</f>
        <v>8.0000016611295628</v>
      </c>
      <c r="AO1232">
        <f t="shared" ref="AO1232:AO1295" ca="1" si="700">L1232/$I1232*100</f>
        <v>4</v>
      </c>
      <c r="AP1232">
        <f t="shared" ca="1" si="692"/>
        <v>7.0000000000000009</v>
      </c>
      <c r="AQ1232">
        <f t="shared" ca="1" si="693"/>
        <v>14.000000000000002</v>
      </c>
      <c r="AR1232">
        <f t="shared" ca="1" si="694"/>
        <v>9</v>
      </c>
      <c r="AS1232">
        <f ca="1">P1232/J1232</f>
        <v>0.14130433232168735</v>
      </c>
    </row>
    <row r="1233" spans="1:45" x14ac:dyDescent="0.4">
      <c r="A1233">
        <f t="shared" si="689"/>
        <v>201902</v>
      </c>
      <c r="B1233" t="s">
        <v>187</v>
      </c>
      <c r="C1233" t="s">
        <v>75</v>
      </c>
      <c r="D1233" t="str">
        <f t="shared" ca="1" si="698"/>
        <v>I113</v>
      </c>
      <c r="E1233">
        <f t="shared" ca="1" si="673"/>
        <v>72</v>
      </c>
      <c r="F1233">
        <f t="shared" ca="1" si="674"/>
        <v>10</v>
      </c>
      <c r="G1233" t="str">
        <f t="shared" ca="1" si="695"/>
        <v>S10</v>
      </c>
      <c r="H1233" t="str">
        <f t="shared" ca="1" si="696"/>
        <v>S106</v>
      </c>
      <c r="I1233">
        <f ca="1">VLOOKUP(D1233,PRC!$A$2:$B$21,2,0)*E1233</f>
        <v>48240000</v>
      </c>
      <c r="J1233">
        <f t="shared" ca="1" si="675"/>
        <v>45827996</v>
      </c>
      <c r="K1233">
        <f ca="1">VLOOKUP(D1233,PRC!$A$1:$C$21,3,0)*E1233</f>
        <v>21708000</v>
      </c>
      <c r="L1233">
        <f t="shared" ca="1" si="676"/>
        <v>1447000</v>
      </c>
      <c r="M1233">
        <f t="shared" ca="1" si="677"/>
        <v>3859000</v>
      </c>
      <c r="N1233">
        <f t="shared" ca="1" si="678"/>
        <v>5306000</v>
      </c>
      <c r="O1233">
        <f t="shared" ca="1" si="679"/>
        <v>3377000</v>
      </c>
      <c r="P1233">
        <f t="shared" ca="1" si="697"/>
        <v>10130996</v>
      </c>
      <c r="Q1233">
        <f ca="1">IF(P1233&gt;0,1,0)</f>
        <v>1</v>
      </c>
      <c r="R1233">
        <f t="shared" ca="1" si="680"/>
        <v>5</v>
      </c>
      <c r="S1233">
        <f t="shared" ca="1" si="681"/>
        <v>3</v>
      </c>
      <c r="T1233">
        <f t="shared" ca="1" si="682"/>
        <v>8</v>
      </c>
      <c r="U1233">
        <f t="shared" ca="1" si="683"/>
        <v>11</v>
      </c>
      <c r="V1233">
        <f t="shared" ca="1" si="684"/>
        <v>7</v>
      </c>
      <c r="X1233">
        <f t="shared" si="686"/>
        <v>1233</v>
      </c>
      <c r="Y1233">
        <f t="shared" si="687"/>
        <v>1102</v>
      </c>
      <c r="Z1233">
        <f t="shared" si="688"/>
        <v>1103</v>
      </c>
      <c r="AA1233">
        <f t="shared" si="685"/>
        <v>1251</v>
      </c>
      <c r="AB1233">
        <f t="shared" si="690"/>
        <v>150</v>
      </c>
      <c r="AM1233" t="str">
        <f t="shared" si="691"/>
        <v>201902HD</v>
      </c>
      <c r="AN1233">
        <f t="shared" ca="1" si="699"/>
        <v>5.000008291873959</v>
      </c>
      <c r="AO1233">
        <f t="shared" ca="1" si="700"/>
        <v>2.9995854063018244</v>
      </c>
      <c r="AP1233">
        <f t="shared" ca="1" si="692"/>
        <v>7.9995854063018248</v>
      </c>
      <c r="AQ1233">
        <f t="shared" ca="1" si="693"/>
        <v>10.999170812603648</v>
      </c>
      <c r="AR1233">
        <f t="shared" ca="1" si="694"/>
        <v>7.0004145936981761</v>
      </c>
      <c r="AS1233">
        <f ca="1">P1233/J1233</f>
        <v>0.22106565602388548</v>
      </c>
    </row>
    <row r="1234" spans="1:45" x14ac:dyDescent="0.4">
      <c r="A1234">
        <f t="shared" si="689"/>
        <v>201902</v>
      </c>
      <c r="B1234" t="s">
        <v>188</v>
      </c>
      <c r="C1234" t="s">
        <v>75</v>
      </c>
      <c r="D1234" t="str">
        <f t="shared" ca="1" si="698"/>
        <v>I112</v>
      </c>
      <c r="E1234">
        <f t="shared" ca="1" si="673"/>
        <v>60</v>
      </c>
      <c r="F1234">
        <f t="shared" ca="1" si="674"/>
        <v>10</v>
      </c>
      <c r="G1234" t="str">
        <f t="shared" ca="1" si="695"/>
        <v>S11</v>
      </c>
      <c r="H1234" t="str">
        <f t="shared" ca="1" si="696"/>
        <v>S116</v>
      </c>
      <c r="I1234">
        <f ca="1">VLOOKUP(D1234,PRC!$A$2:$B$21,2,0)*E1234</f>
        <v>3900000</v>
      </c>
      <c r="J1234">
        <f t="shared" ca="1" si="675"/>
        <v>3626995.9999999995</v>
      </c>
      <c r="K1234">
        <f ca="1">VLOOKUP(D1234,PRC!$A$1:$C$21,3,0)*E1234</f>
        <v>1950000</v>
      </c>
      <c r="L1234">
        <f t="shared" ca="1" si="676"/>
        <v>156000</v>
      </c>
      <c r="M1234">
        <f t="shared" ca="1" si="677"/>
        <v>234000</v>
      </c>
      <c r="N1234">
        <f t="shared" ca="1" si="678"/>
        <v>468000</v>
      </c>
      <c r="O1234">
        <f t="shared" ca="1" si="679"/>
        <v>234000</v>
      </c>
      <c r="P1234">
        <f t="shared" ca="1" si="697"/>
        <v>584995.99999999953</v>
      </c>
      <c r="Q1234">
        <f ca="1">IF(P1234&gt;0,1,0)</f>
        <v>1</v>
      </c>
      <c r="R1234">
        <f t="shared" ca="1" si="680"/>
        <v>7</v>
      </c>
      <c r="S1234">
        <f t="shared" ca="1" si="681"/>
        <v>4</v>
      </c>
      <c r="T1234">
        <f t="shared" ca="1" si="682"/>
        <v>6</v>
      </c>
      <c r="U1234">
        <f t="shared" ca="1" si="683"/>
        <v>12</v>
      </c>
      <c r="V1234">
        <f t="shared" ca="1" si="684"/>
        <v>6</v>
      </c>
      <c r="X1234">
        <f t="shared" si="686"/>
        <v>1234</v>
      </c>
      <c r="Y1234">
        <f t="shared" si="687"/>
        <v>1102</v>
      </c>
      <c r="Z1234">
        <f t="shared" si="688"/>
        <v>1103</v>
      </c>
      <c r="AA1234">
        <f t="shared" si="685"/>
        <v>1251</v>
      </c>
      <c r="AB1234">
        <f t="shared" si="690"/>
        <v>150</v>
      </c>
      <c r="AM1234" t="str">
        <f t="shared" si="691"/>
        <v>201902HD</v>
      </c>
      <c r="AN1234">
        <f t="shared" ca="1" si="699"/>
        <v>7.0001025641025727</v>
      </c>
      <c r="AO1234">
        <f t="shared" ca="1" si="700"/>
        <v>4</v>
      </c>
      <c r="AP1234">
        <f t="shared" ca="1" si="692"/>
        <v>6</v>
      </c>
      <c r="AQ1234">
        <f t="shared" ca="1" si="693"/>
        <v>12</v>
      </c>
      <c r="AR1234">
        <f t="shared" ca="1" si="694"/>
        <v>6</v>
      </c>
      <c r="AS1234">
        <f ca="1">P1234/J1234</f>
        <v>0.16128939761720157</v>
      </c>
    </row>
    <row r="1235" spans="1:45" x14ac:dyDescent="0.4">
      <c r="A1235">
        <f t="shared" si="689"/>
        <v>201902</v>
      </c>
      <c r="B1235" t="s">
        <v>189</v>
      </c>
      <c r="C1235" t="s">
        <v>75</v>
      </c>
      <c r="D1235" t="str">
        <f t="shared" ca="1" si="698"/>
        <v>I114</v>
      </c>
      <c r="E1235">
        <f t="shared" ca="1" si="673"/>
        <v>77</v>
      </c>
      <c r="F1235">
        <f t="shared" ca="1" si="674"/>
        <v>10</v>
      </c>
      <c r="G1235" t="str">
        <f t="shared" ca="1" si="695"/>
        <v>S10</v>
      </c>
      <c r="H1235" t="str">
        <f t="shared" ca="1" si="696"/>
        <v>S107</v>
      </c>
      <c r="I1235">
        <f ca="1">VLOOKUP(D1235,PRC!$A$2:$B$21,2,0)*E1235</f>
        <v>18480000</v>
      </c>
      <c r="J1235">
        <f t="shared" ca="1" si="675"/>
        <v>16816796</v>
      </c>
      <c r="K1235">
        <f ca="1">VLOOKUP(D1235,PRC!$A$1:$C$21,3,0)*E1235</f>
        <v>10718400</v>
      </c>
      <c r="L1235">
        <f t="shared" ca="1" si="676"/>
        <v>739000</v>
      </c>
      <c r="M1235">
        <f t="shared" ca="1" si="677"/>
        <v>924000</v>
      </c>
      <c r="N1235">
        <f t="shared" ca="1" si="678"/>
        <v>2218000</v>
      </c>
      <c r="O1235">
        <f t="shared" ca="1" si="679"/>
        <v>1663000</v>
      </c>
      <c r="P1235">
        <f t="shared" ca="1" si="697"/>
        <v>554396</v>
      </c>
      <c r="Q1235">
        <f ca="1">IF(P1235&gt;0,1,0)</f>
        <v>1</v>
      </c>
      <c r="R1235">
        <f t="shared" ca="1" si="680"/>
        <v>9</v>
      </c>
      <c r="S1235">
        <f t="shared" ca="1" si="681"/>
        <v>4</v>
      </c>
      <c r="T1235">
        <f t="shared" ca="1" si="682"/>
        <v>5</v>
      </c>
      <c r="U1235">
        <f t="shared" ca="1" si="683"/>
        <v>12</v>
      </c>
      <c r="V1235">
        <f t="shared" ca="1" si="684"/>
        <v>9</v>
      </c>
      <c r="X1235">
        <f t="shared" si="686"/>
        <v>1235</v>
      </c>
      <c r="Y1235">
        <f t="shared" si="687"/>
        <v>1102</v>
      </c>
      <c r="Z1235">
        <f t="shared" si="688"/>
        <v>1103</v>
      </c>
      <c r="AA1235">
        <f t="shared" si="685"/>
        <v>1251</v>
      </c>
      <c r="AB1235">
        <f t="shared" si="690"/>
        <v>150</v>
      </c>
      <c r="AM1235" t="str">
        <f t="shared" si="691"/>
        <v>201902HD</v>
      </c>
      <c r="AN1235">
        <f t="shared" ca="1" si="699"/>
        <v>9.0000216450216506</v>
      </c>
      <c r="AO1235">
        <f t="shared" ca="1" si="700"/>
        <v>3.9989177489177492</v>
      </c>
      <c r="AP1235">
        <f t="shared" ca="1" si="692"/>
        <v>5</v>
      </c>
      <c r="AQ1235">
        <f t="shared" ca="1" si="693"/>
        <v>12.002164502164501</v>
      </c>
      <c r="AR1235">
        <f t="shared" ca="1" si="694"/>
        <v>8.9989177489177496</v>
      </c>
      <c r="AS1235">
        <f ca="1">P1235/J1235</f>
        <v>3.2966802951049652E-2</v>
      </c>
    </row>
    <row r="1236" spans="1:45" x14ac:dyDescent="0.4">
      <c r="A1236">
        <f t="shared" si="689"/>
        <v>201902</v>
      </c>
      <c r="B1236" t="s">
        <v>190</v>
      </c>
      <c r="C1236" t="s">
        <v>75</v>
      </c>
      <c r="D1236" t="str">
        <f t="shared" ca="1" si="698"/>
        <v>I116</v>
      </c>
      <c r="E1236">
        <f t="shared" ca="1" si="673"/>
        <v>79</v>
      </c>
      <c r="F1236">
        <f t="shared" ca="1" si="674"/>
        <v>6</v>
      </c>
      <c r="G1236" t="str">
        <f t="shared" ca="1" si="695"/>
        <v>S11</v>
      </c>
      <c r="H1236" t="str">
        <f t="shared" ca="1" si="696"/>
        <v>S115</v>
      </c>
      <c r="I1236">
        <f ca="1">VLOOKUP(D1236,PRC!$A$2:$B$21,2,0)*E1236</f>
        <v>115340000</v>
      </c>
      <c r="J1236">
        <f t="shared" ca="1" si="675"/>
        <v>103805996</v>
      </c>
      <c r="K1236">
        <f ca="1">VLOOKUP(D1236,PRC!$A$1:$C$21,3,0)*E1236</f>
        <v>69204000</v>
      </c>
      <c r="L1236">
        <f t="shared" ca="1" si="676"/>
        <v>5767000</v>
      </c>
      <c r="M1236">
        <f t="shared" ca="1" si="677"/>
        <v>8074000</v>
      </c>
      <c r="N1236">
        <f t="shared" ca="1" si="678"/>
        <v>12687000</v>
      </c>
      <c r="O1236">
        <f t="shared" ca="1" si="679"/>
        <v>10381000</v>
      </c>
      <c r="P1236">
        <f t="shared" ca="1" si="697"/>
        <v>-2307004</v>
      </c>
      <c r="Q1236">
        <f ca="1">IF(P1236&gt;0,1,0)</f>
        <v>0</v>
      </c>
      <c r="R1236">
        <f t="shared" ca="1" si="680"/>
        <v>10</v>
      </c>
      <c r="S1236">
        <f t="shared" ca="1" si="681"/>
        <v>5</v>
      </c>
      <c r="T1236">
        <f t="shared" ca="1" si="682"/>
        <v>7</v>
      </c>
      <c r="U1236">
        <f t="shared" ca="1" si="683"/>
        <v>11</v>
      </c>
      <c r="V1236">
        <f t="shared" ca="1" si="684"/>
        <v>9</v>
      </c>
      <c r="X1236">
        <f t="shared" si="686"/>
        <v>1236</v>
      </c>
      <c r="Y1236">
        <f t="shared" si="687"/>
        <v>1102</v>
      </c>
      <c r="Z1236">
        <f t="shared" si="688"/>
        <v>1103</v>
      </c>
      <c r="AA1236">
        <f t="shared" si="685"/>
        <v>1251</v>
      </c>
      <c r="AB1236">
        <f t="shared" si="690"/>
        <v>150</v>
      </c>
      <c r="AM1236" t="str">
        <f t="shared" si="691"/>
        <v>201902HD</v>
      </c>
      <c r="AN1236">
        <f t="shared" ca="1" si="699"/>
        <v>10.000003468007634</v>
      </c>
      <c r="AO1236">
        <f t="shared" ca="1" si="700"/>
        <v>5</v>
      </c>
      <c r="AP1236">
        <f t="shared" ca="1" si="692"/>
        <v>7.0001734003814802</v>
      </c>
      <c r="AQ1236">
        <f t="shared" ca="1" si="693"/>
        <v>10.99965319923704</v>
      </c>
      <c r="AR1236">
        <f t="shared" ca="1" si="694"/>
        <v>9.0003468007629621</v>
      </c>
      <c r="AS1236">
        <f ca="1">P1236/J1236</f>
        <v>-2.222418828291961E-2</v>
      </c>
    </row>
    <row r="1237" spans="1:45" x14ac:dyDescent="0.4">
      <c r="A1237">
        <f t="shared" si="689"/>
        <v>201902</v>
      </c>
      <c r="B1237" t="s">
        <v>191</v>
      </c>
      <c r="C1237" t="s">
        <v>75</v>
      </c>
      <c r="D1237" t="str">
        <f t="shared" ca="1" si="698"/>
        <v>I101</v>
      </c>
      <c r="E1237">
        <f t="shared" ca="1" si="673"/>
        <v>90</v>
      </c>
      <c r="F1237">
        <f t="shared" ca="1" si="674"/>
        <v>9</v>
      </c>
      <c r="G1237" t="str">
        <f t="shared" ca="1" si="695"/>
        <v>S12</v>
      </c>
      <c r="H1237" t="str">
        <f t="shared" ca="1" si="696"/>
        <v>S120</v>
      </c>
      <c r="I1237">
        <f ca="1">VLOOKUP(D1237,PRC!$A$2:$B$21,2,0)*E1237</f>
        <v>2700000</v>
      </c>
      <c r="J1237">
        <f t="shared" ca="1" si="675"/>
        <v>2510996</v>
      </c>
      <c r="K1237">
        <f ca="1">VLOOKUP(D1237,PRC!$A$1:$C$21,3,0)*E1237</f>
        <v>1404000</v>
      </c>
      <c r="L1237">
        <f t="shared" ca="1" si="676"/>
        <v>108000</v>
      </c>
      <c r="M1237">
        <f t="shared" ca="1" si="677"/>
        <v>162000</v>
      </c>
      <c r="N1237">
        <f t="shared" ca="1" si="678"/>
        <v>270000</v>
      </c>
      <c r="O1237">
        <f t="shared" ca="1" si="679"/>
        <v>216000</v>
      </c>
      <c r="P1237">
        <f t="shared" ca="1" si="697"/>
        <v>350996</v>
      </c>
      <c r="Q1237">
        <f ca="1">IF(P1237&gt;0,1,0)</f>
        <v>1</v>
      </c>
      <c r="R1237">
        <f t="shared" ca="1" si="680"/>
        <v>7</v>
      </c>
      <c r="S1237">
        <f t="shared" ca="1" si="681"/>
        <v>4</v>
      </c>
      <c r="T1237">
        <f t="shared" ca="1" si="682"/>
        <v>6</v>
      </c>
      <c r="U1237">
        <f t="shared" ca="1" si="683"/>
        <v>10</v>
      </c>
      <c r="V1237">
        <f t="shared" ca="1" si="684"/>
        <v>8</v>
      </c>
      <c r="X1237">
        <f t="shared" si="686"/>
        <v>1237</v>
      </c>
      <c r="Y1237">
        <f t="shared" si="687"/>
        <v>1102</v>
      </c>
      <c r="Z1237">
        <f t="shared" si="688"/>
        <v>1103</v>
      </c>
      <c r="AA1237">
        <f t="shared" si="685"/>
        <v>1251</v>
      </c>
      <c r="AB1237">
        <f t="shared" si="690"/>
        <v>150</v>
      </c>
      <c r="AM1237" t="str">
        <f t="shared" si="691"/>
        <v>201902HD</v>
      </c>
      <c r="AN1237">
        <f t="shared" ca="1" si="699"/>
        <v>7.0001481481481438</v>
      </c>
      <c r="AO1237">
        <f t="shared" ca="1" si="700"/>
        <v>4</v>
      </c>
      <c r="AP1237">
        <f t="shared" ca="1" si="692"/>
        <v>6</v>
      </c>
      <c r="AQ1237">
        <f t="shared" ca="1" si="693"/>
        <v>10</v>
      </c>
      <c r="AR1237">
        <f t="shared" ca="1" si="694"/>
        <v>8</v>
      </c>
      <c r="AS1237">
        <f ca="1">P1237/J1237</f>
        <v>0.13978357591967491</v>
      </c>
    </row>
    <row r="1238" spans="1:45" x14ac:dyDescent="0.4">
      <c r="A1238">
        <f t="shared" si="689"/>
        <v>201902</v>
      </c>
      <c r="B1238" t="s">
        <v>192</v>
      </c>
      <c r="C1238" t="s">
        <v>75</v>
      </c>
      <c r="D1238" t="str">
        <f t="shared" ca="1" si="698"/>
        <v>I119</v>
      </c>
      <c r="E1238">
        <f t="shared" ca="1" si="673"/>
        <v>74</v>
      </c>
      <c r="F1238">
        <f t="shared" ca="1" si="674"/>
        <v>7</v>
      </c>
      <c r="G1238" t="str">
        <f t="shared" ca="1" si="695"/>
        <v>S11</v>
      </c>
      <c r="H1238" t="str">
        <f t="shared" ca="1" si="696"/>
        <v>S118</v>
      </c>
      <c r="I1238">
        <f ca="1">VLOOKUP(D1238,PRC!$A$2:$B$21,2,0)*E1238</f>
        <v>7030000</v>
      </c>
      <c r="J1238">
        <f t="shared" ca="1" si="675"/>
        <v>6397296</v>
      </c>
      <c r="K1238">
        <f ca="1">VLOOKUP(D1238,PRC!$A$1:$C$21,3,0)*E1238</f>
        <v>3374400</v>
      </c>
      <c r="L1238">
        <f t="shared" ca="1" si="676"/>
        <v>211000</v>
      </c>
      <c r="M1238">
        <f t="shared" ca="1" si="677"/>
        <v>703000</v>
      </c>
      <c r="N1238">
        <f t="shared" ca="1" si="678"/>
        <v>703000</v>
      </c>
      <c r="O1238">
        <f t="shared" ca="1" si="679"/>
        <v>492000</v>
      </c>
      <c r="P1238">
        <f t="shared" ca="1" si="697"/>
        <v>913896</v>
      </c>
      <c r="Q1238">
        <f ca="1">IF(P1238&gt;0,1,0)</f>
        <v>1</v>
      </c>
      <c r="R1238">
        <f t="shared" ca="1" si="680"/>
        <v>9</v>
      </c>
      <c r="S1238">
        <f t="shared" ca="1" si="681"/>
        <v>3</v>
      </c>
      <c r="T1238">
        <f t="shared" ca="1" si="682"/>
        <v>10</v>
      </c>
      <c r="U1238">
        <f t="shared" ca="1" si="683"/>
        <v>10</v>
      </c>
      <c r="V1238">
        <f t="shared" ca="1" si="684"/>
        <v>7</v>
      </c>
      <c r="X1238">
        <f t="shared" si="686"/>
        <v>1238</v>
      </c>
      <c r="Y1238">
        <f t="shared" si="687"/>
        <v>1102</v>
      </c>
      <c r="Z1238">
        <f t="shared" si="688"/>
        <v>1103</v>
      </c>
      <c r="AA1238">
        <f t="shared" si="685"/>
        <v>1251</v>
      </c>
      <c r="AB1238">
        <f t="shared" si="690"/>
        <v>150</v>
      </c>
      <c r="AM1238" t="str">
        <f t="shared" si="691"/>
        <v>201902HD</v>
      </c>
      <c r="AN1238">
        <f t="shared" ca="1" si="699"/>
        <v>9.0000568990042709</v>
      </c>
      <c r="AO1238">
        <f t="shared" ca="1" si="700"/>
        <v>3.0014224751066858</v>
      </c>
      <c r="AP1238">
        <f t="shared" ca="1" si="692"/>
        <v>10</v>
      </c>
      <c r="AQ1238">
        <f t="shared" ca="1" si="693"/>
        <v>10</v>
      </c>
      <c r="AR1238">
        <f t="shared" ca="1" si="694"/>
        <v>6.9985775248933138</v>
      </c>
      <c r="AS1238">
        <f ca="1">P1238/J1238</f>
        <v>0.14285660691642219</v>
      </c>
    </row>
    <row r="1239" spans="1:45" x14ac:dyDescent="0.4">
      <c r="A1239">
        <f t="shared" si="689"/>
        <v>201902</v>
      </c>
      <c r="B1239" t="s">
        <v>193</v>
      </c>
      <c r="C1239" t="s">
        <v>75</v>
      </c>
      <c r="D1239" t="str">
        <f t="shared" ca="1" si="698"/>
        <v>I104</v>
      </c>
      <c r="E1239">
        <f t="shared" ca="1" si="673"/>
        <v>85</v>
      </c>
      <c r="F1239">
        <f t="shared" ca="1" si="674"/>
        <v>6</v>
      </c>
      <c r="G1239" t="str">
        <f t="shared" ca="1" si="695"/>
        <v>S10</v>
      </c>
      <c r="H1239" t="str">
        <f t="shared" ca="1" si="696"/>
        <v>S105</v>
      </c>
      <c r="I1239">
        <f ca="1">VLOOKUP(D1239,PRC!$A$2:$B$21,2,0)*E1239</f>
        <v>5950000</v>
      </c>
      <c r="J1239">
        <f t="shared" ca="1" si="675"/>
        <v>5354996</v>
      </c>
      <c r="K1239">
        <f ca="1">VLOOKUP(D1239,PRC!$A$1:$C$21,3,0)*E1239</f>
        <v>2499000</v>
      </c>
      <c r="L1239">
        <f t="shared" ca="1" si="676"/>
        <v>238000</v>
      </c>
      <c r="M1239">
        <f t="shared" ca="1" si="677"/>
        <v>417000</v>
      </c>
      <c r="N1239">
        <f t="shared" ca="1" si="678"/>
        <v>595000</v>
      </c>
      <c r="O1239">
        <f t="shared" ca="1" si="679"/>
        <v>417000</v>
      </c>
      <c r="P1239">
        <f t="shared" ca="1" si="697"/>
        <v>1188996</v>
      </c>
      <c r="Q1239">
        <f ca="1">IF(P1239&gt;0,1,0)</f>
        <v>1</v>
      </c>
      <c r="R1239">
        <f t="shared" ca="1" si="680"/>
        <v>10</v>
      </c>
      <c r="S1239">
        <f t="shared" ca="1" si="681"/>
        <v>4</v>
      </c>
      <c r="T1239">
        <f t="shared" ca="1" si="682"/>
        <v>7</v>
      </c>
      <c r="U1239">
        <f t="shared" ca="1" si="683"/>
        <v>10</v>
      </c>
      <c r="V1239">
        <f t="shared" ca="1" si="684"/>
        <v>7</v>
      </c>
      <c r="X1239">
        <f t="shared" si="686"/>
        <v>1239</v>
      </c>
      <c r="Y1239">
        <f t="shared" si="687"/>
        <v>1102</v>
      </c>
      <c r="Z1239">
        <f t="shared" si="688"/>
        <v>1103</v>
      </c>
      <c r="AA1239">
        <f t="shared" si="685"/>
        <v>1251</v>
      </c>
      <c r="AB1239">
        <f t="shared" si="690"/>
        <v>150</v>
      </c>
      <c r="AM1239" t="str">
        <f t="shared" si="691"/>
        <v>201902HD</v>
      </c>
      <c r="AN1239">
        <f t="shared" ca="1" si="699"/>
        <v>10.000067226890753</v>
      </c>
      <c r="AO1239">
        <f t="shared" ca="1" si="700"/>
        <v>4</v>
      </c>
      <c r="AP1239">
        <f t="shared" ca="1" si="692"/>
        <v>7.0084033613445378</v>
      </c>
      <c r="AQ1239">
        <f t="shared" ca="1" si="693"/>
        <v>10</v>
      </c>
      <c r="AR1239">
        <f t="shared" ca="1" si="694"/>
        <v>7.0084033613445378</v>
      </c>
      <c r="AS1239">
        <f ca="1">P1239/J1239</f>
        <v>0.22203489974595686</v>
      </c>
    </row>
    <row r="1240" spans="1:45" x14ac:dyDescent="0.4">
      <c r="A1240">
        <f t="shared" si="689"/>
        <v>201902</v>
      </c>
      <c r="B1240" t="s">
        <v>194</v>
      </c>
      <c r="C1240" t="s">
        <v>75</v>
      </c>
      <c r="D1240" t="str">
        <f t="shared" ca="1" si="698"/>
        <v>I119</v>
      </c>
      <c r="E1240">
        <f t="shared" ca="1" si="673"/>
        <v>52</v>
      </c>
      <c r="F1240">
        <f t="shared" ca="1" si="674"/>
        <v>7</v>
      </c>
      <c r="G1240" t="str">
        <f t="shared" ca="1" si="695"/>
        <v>S10</v>
      </c>
      <c r="H1240" t="str">
        <f t="shared" ca="1" si="696"/>
        <v>S106</v>
      </c>
      <c r="I1240">
        <f ca="1">VLOOKUP(D1240,PRC!$A$2:$B$21,2,0)*E1240</f>
        <v>4940000</v>
      </c>
      <c r="J1240">
        <f t="shared" ca="1" si="675"/>
        <v>4544796</v>
      </c>
      <c r="K1240">
        <f ca="1">VLOOKUP(D1240,PRC!$A$1:$C$21,3,0)*E1240</f>
        <v>2371200</v>
      </c>
      <c r="L1240">
        <f t="shared" ca="1" si="676"/>
        <v>198000</v>
      </c>
      <c r="M1240">
        <f t="shared" ca="1" si="677"/>
        <v>395000</v>
      </c>
      <c r="N1240">
        <f t="shared" ca="1" si="678"/>
        <v>741000</v>
      </c>
      <c r="O1240">
        <f t="shared" ca="1" si="679"/>
        <v>445000</v>
      </c>
      <c r="P1240">
        <f t="shared" ca="1" si="697"/>
        <v>394596</v>
      </c>
      <c r="Q1240">
        <f ca="1">IF(P1240&gt;0,1,0)</f>
        <v>1</v>
      </c>
      <c r="R1240">
        <f t="shared" ca="1" si="680"/>
        <v>8</v>
      </c>
      <c r="S1240">
        <f t="shared" ca="1" si="681"/>
        <v>4</v>
      </c>
      <c r="T1240">
        <f t="shared" ca="1" si="682"/>
        <v>8</v>
      </c>
      <c r="U1240">
        <f t="shared" ca="1" si="683"/>
        <v>15</v>
      </c>
      <c r="V1240">
        <f t="shared" ca="1" si="684"/>
        <v>9</v>
      </c>
      <c r="X1240">
        <f t="shared" si="686"/>
        <v>1240</v>
      </c>
      <c r="Y1240">
        <f t="shared" si="687"/>
        <v>1102</v>
      </c>
      <c r="Z1240">
        <f t="shared" si="688"/>
        <v>1103</v>
      </c>
      <c r="AA1240">
        <f t="shared" si="685"/>
        <v>1251</v>
      </c>
      <c r="AB1240">
        <f t="shared" si="690"/>
        <v>150</v>
      </c>
      <c r="AM1240" t="str">
        <f t="shared" si="691"/>
        <v>201902HD</v>
      </c>
      <c r="AN1240">
        <f t="shared" ca="1" si="699"/>
        <v>8.0000809716599175</v>
      </c>
      <c r="AO1240">
        <f t="shared" ca="1" si="700"/>
        <v>4.0080971659919031</v>
      </c>
      <c r="AP1240">
        <f t="shared" ca="1" si="692"/>
        <v>7.9959514170040489</v>
      </c>
      <c r="AQ1240">
        <f t="shared" ca="1" si="693"/>
        <v>15</v>
      </c>
      <c r="AR1240">
        <f t="shared" ca="1" si="694"/>
        <v>9.008097165991904</v>
      </c>
      <c r="AS1240">
        <f ca="1">P1240/J1240</f>
        <v>8.6823699017513661E-2</v>
      </c>
    </row>
    <row r="1241" spans="1:45" x14ac:dyDescent="0.4">
      <c r="A1241">
        <f t="shared" si="689"/>
        <v>201902</v>
      </c>
      <c r="B1241" t="s">
        <v>195</v>
      </c>
      <c r="C1241" t="s">
        <v>75</v>
      </c>
      <c r="D1241" t="str">
        <f t="shared" ca="1" si="698"/>
        <v>I111</v>
      </c>
      <c r="E1241">
        <f t="shared" ca="1" si="673"/>
        <v>56</v>
      </c>
      <c r="F1241">
        <f t="shared" ca="1" si="674"/>
        <v>5</v>
      </c>
      <c r="G1241" t="str">
        <f t="shared" ca="1" si="695"/>
        <v>S11</v>
      </c>
      <c r="H1241" t="str">
        <f t="shared" ca="1" si="696"/>
        <v>S118</v>
      </c>
      <c r="I1241">
        <f ca="1">VLOOKUP(D1241,PRC!$A$2:$B$21,2,0)*E1241</f>
        <v>8400000</v>
      </c>
      <c r="J1241">
        <f t="shared" ca="1" si="675"/>
        <v>7811995.9999999991</v>
      </c>
      <c r="K1241">
        <f ca="1">VLOOKUP(D1241,PRC!$A$1:$C$21,3,0)*E1241</f>
        <v>4452000</v>
      </c>
      <c r="L1241">
        <f t="shared" ca="1" si="676"/>
        <v>252000</v>
      </c>
      <c r="M1241">
        <f t="shared" ca="1" si="677"/>
        <v>840000</v>
      </c>
      <c r="N1241">
        <f t="shared" ca="1" si="678"/>
        <v>1092000</v>
      </c>
      <c r="O1241">
        <f t="shared" ca="1" si="679"/>
        <v>672000</v>
      </c>
      <c r="P1241">
        <f t="shared" ca="1" si="697"/>
        <v>503995.99999999907</v>
      </c>
      <c r="Q1241">
        <f ca="1">IF(P1241&gt;0,1,0)</f>
        <v>1</v>
      </c>
      <c r="R1241">
        <f t="shared" ca="1" si="680"/>
        <v>7</v>
      </c>
      <c r="S1241">
        <f t="shared" ca="1" si="681"/>
        <v>3</v>
      </c>
      <c r="T1241">
        <f t="shared" ca="1" si="682"/>
        <v>10</v>
      </c>
      <c r="U1241">
        <f t="shared" ca="1" si="683"/>
        <v>13</v>
      </c>
      <c r="V1241">
        <f t="shared" ca="1" si="684"/>
        <v>8</v>
      </c>
      <c r="X1241">
        <f t="shared" si="686"/>
        <v>1241</v>
      </c>
      <c r="Y1241">
        <f t="shared" si="687"/>
        <v>1102</v>
      </c>
      <c r="Z1241">
        <f t="shared" si="688"/>
        <v>1103</v>
      </c>
      <c r="AA1241">
        <f t="shared" si="685"/>
        <v>1251</v>
      </c>
      <c r="AB1241">
        <f t="shared" si="690"/>
        <v>150</v>
      </c>
      <c r="AM1241" t="str">
        <f t="shared" si="691"/>
        <v>201902HD</v>
      </c>
      <c r="AN1241">
        <f t="shared" ca="1" si="699"/>
        <v>7.0000476190476331</v>
      </c>
      <c r="AO1241">
        <f t="shared" ca="1" si="700"/>
        <v>3</v>
      </c>
      <c r="AP1241">
        <f t="shared" ca="1" si="692"/>
        <v>10</v>
      </c>
      <c r="AQ1241">
        <f t="shared" ca="1" si="693"/>
        <v>13</v>
      </c>
      <c r="AR1241">
        <f t="shared" ca="1" si="694"/>
        <v>8</v>
      </c>
      <c r="AS1241">
        <f ca="1">P1241/J1241</f>
        <v>6.4515650033614855E-2</v>
      </c>
    </row>
    <row r="1242" spans="1:45" x14ac:dyDescent="0.4">
      <c r="A1242">
        <f t="shared" si="689"/>
        <v>201902</v>
      </c>
      <c r="B1242" t="s">
        <v>196</v>
      </c>
      <c r="C1242" t="s">
        <v>75</v>
      </c>
      <c r="D1242" t="str">
        <f t="shared" ca="1" si="698"/>
        <v>I114</v>
      </c>
      <c r="E1242">
        <f t="shared" ca="1" si="673"/>
        <v>66</v>
      </c>
      <c r="F1242">
        <f t="shared" ca="1" si="674"/>
        <v>9</v>
      </c>
      <c r="G1242" t="str">
        <f t="shared" ca="1" si="695"/>
        <v>S11</v>
      </c>
      <c r="H1242" t="str">
        <f t="shared" ca="1" si="696"/>
        <v>S112</v>
      </c>
      <c r="I1242">
        <f ca="1">VLOOKUP(D1242,PRC!$A$2:$B$21,2,0)*E1242</f>
        <v>15840000</v>
      </c>
      <c r="J1242">
        <f t="shared" ca="1" si="675"/>
        <v>14731195.999999998</v>
      </c>
      <c r="K1242">
        <f ca="1">VLOOKUP(D1242,PRC!$A$1:$C$21,3,0)*E1242</f>
        <v>9187200</v>
      </c>
      <c r="L1242">
        <f t="shared" ca="1" si="676"/>
        <v>475000</v>
      </c>
      <c r="M1242">
        <f t="shared" ca="1" si="677"/>
        <v>1584000</v>
      </c>
      <c r="N1242">
        <f t="shared" ca="1" si="678"/>
        <v>1742000</v>
      </c>
      <c r="O1242">
        <f t="shared" ca="1" si="679"/>
        <v>1267000</v>
      </c>
      <c r="P1242">
        <f t="shared" ca="1" si="697"/>
        <v>475995.99999999814</v>
      </c>
      <c r="Q1242">
        <f ca="1">IF(P1242&gt;0,1,0)</f>
        <v>1</v>
      </c>
      <c r="R1242">
        <f t="shared" ca="1" si="680"/>
        <v>7</v>
      </c>
      <c r="S1242">
        <f t="shared" ca="1" si="681"/>
        <v>3</v>
      </c>
      <c r="T1242">
        <f t="shared" ca="1" si="682"/>
        <v>10</v>
      </c>
      <c r="U1242">
        <f t="shared" ca="1" si="683"/>
        <v>11</v>
      </c>
      <c r="V1242">
        <f t="shared" ca="1" si="684"/>
        <v>8</v>
      </c>
      <c r="X1242">
        <f t="shared" si="686"/>
        <v>1242</v>
      </c>
      <c r="Y1242">
        <f t="shared" si="687"/>
        <v>1102</v>
      </c>
      <c r="Z1242">
        <f t="shared" si="688"/>
        <v>1103</v>
      </c>
      <c r="AA1242">
        <f t="shared" si="685"/>
        <v>1251</v>
      </c>
      <c r="AB1242">
        <f t="shared" si="690"/>
        <v>150</v>
      </c>
      <c r="AM1242" t="str">
        <f t="shared" si="691"/>
        <v>201902HD</v>
      </c>
      <c r="AN1242">
        <f t="shared" ca="1" si="699"/>
        <v>7.0000252525252655</v>
      </c>
      <c r="AO1242">
        <f t="shared" ca="1" si="700"/>
        <v>2.9987373737373737</v>
      </c>
      <c r="AP1242">
        <f t="shared" ca="1" si="692"/>
        <v>10</v>
      </c>
      <c r="AQ1242">
        <f t="shared" ca="1" si="693"/>
        <v>10.997474747474747</v>
      </c>
      <c r="AR1242">
        <f t="shared" ca="1" si="694"/>
        <v>7.9987373737373728</v>
      </c>
      <c r="AS1242">
        <f ca="1">P1242/J1242</f>
        <v>3.2312108263307215E-2</v>
      </c>
    </row>
    <row r="1243" spans="1:45" x14ac:dyDescent="0.4">
      <c r="A1243">
        <f t="shared" si="689"/>
        <v>201902</v>
      </c>
      <c r="B1243" t="s">
        <v>197</v>
      </c>
      <c r="C1243" t="s">
        <v>75</v>
      </c>
      <c r="D1243" t="str">
        <f t="shared" ca="1" si="698"/>
        <v>I114</v>
      </c>
      <c r="E1243">
        <f t="shared" ca="1" si="673"/>
        <v>86</v>
      </c>
      <c r="F1243">
        <f t="shared" ca="1" si="674"/>
        <v>7</v>
      </c>
      <c r="G1243" t="str">
        <f t="shared" ca="1" si="695"/>
        <v>S11</v>
      </c>
      <c r="H1243" t="str">
        <f t="shared" ca="1" si="696"/>
        <v>S117</v>
      </c>
      <c r="I1243">
        <f ca="1">VLOOKUP(D1243,PRC!$A$2:$B$21,2,0)*E1243</f>
        <v>20640000</v>
      </c>
      <c r="J1243">
        <f t="shared" ca="1" si="675"/>
        <v>18782396</v>
      </c>
      <c r="K1243">
        <f ca="1">VLOOKUP(D1243,PRC!$A$1:$C$21,3,0)*E1243</f>
        <v>11971200</v>
      </c>
      <c r="L1243">
        <f t="shared" ca="1" si="676"/>
        <v>826000</v>
      </c>
      <c r="M1243">
        <f t="shared" ca="1" si="677"/>
        <v>2064000</v>
      </c>
      <c r="N1243">
        <f t="shared" ca="1" si="678"/>
        <v>2890000</v>
      </c>
      <c r="O1243">
        <f t="shared" ca="1" si="679"/>
        <v>1445000</v>
      </c>
      <c r="P1243">
        <f t="shared" ca="1" si="697"/>
        <v>-413804</v>
      </c>
      <c r="Q1243">
        <f ca="1">IF(P1243&gt;0,1,0)</f>
        <v>0</v>
      </c>
      <c r="R1243">
        <f t="shared" ca="1" si="680"/>
        <v>9</v>
      </c>
      <c r="S1243">
        <f t="shared" ca="1" si="681"/>
        <v>4</v>
      </c>
      <c r="T1243">
        <f t="shared" ca="1" si="682"/>
        <v>10</v>
      </c>
      <c r="U1243">
        <f t="shared" ca="1" si="683"/>
        <v>14</v>
      </c>
      <c r="V1243">
        <f t="shared" ca="1" si="684"/>
        <v>7</v>
      </c>
      <c r="X1243">
        <f t="shared" si="686"/>
        <v>1243</v>
      </c>
      <c r="Y1243">
        <f t="shared" si="687"/>
        <v>1102</v>
      </c>
      <c r="Z1243">
        <f t="shared" si="688"/>
        <v>1103</v>
      </c>
      <c r="AA1243">
        <f t="shared" si="685"/>
        <v>1251</v>
      </c>
      <c r="AB1243">
        <f t="shared" si="690"/>
        <v>150</v>
      </c>
      <c r="AM1243" t="str">
        <f t="shared" si="691"/>
        <v>201902HD</v>
      </c>
      <c r="AN1243">
        <f t="shared" ca="1" si="699"/>
        <v>9.000019379844959</v>
      </c>
      <c r="AO1243">
        <f t="shared" ca="1" si="700"/>
        <v>4.0019379844961245</v>
      </c>
      <c r="AP1243">
        <f t="shared" ca="1" si="692"/>
        <v>10</v>
      </c>
      <c r="AQ1243">
        <f t="shared" ca="1" si="693"/>
        <v>14.001937984496124</v>
      </c>
      <c r="AR1243">
        <f t="shared" ca="1" si="694"/>
        <v>7.0009689922480618</v>
      </c>
      <c r="AS1243">
        <f ca="1">P1243/J1243</f>
        <v>-2.203148096760392E-2</v>
      </c>
    </row>
    <row r="1244" spans="1:45" x14ac:dyDescent="0.4">
      <c r="A1244">
        <f t="shared" si="689"/>
        <v>201902</v>
      </c>
      <c r="B1244" t="s">
        <v>198</v>
      </c>
      <c r="C1244" t="s">
        <v>75</v>
      </c>
      <c r="D1244" t="str">
        <f t="shared" ca="1" si="698"/>
        <v>I117</v>
      </c>
      <c r="E1244">
        <f t="shared" ca="1" si="673"/>
        <v>89</v>
      </c>
      <c r="F1244">
        <f t="shared" ca="1" si="674"/>
        <v>5</v>
      </c>
      <c r="G1244" t="str">
        <f t="shared" ca="1" si="695"/>
        <v>S11</v>
      </c>
      <c r="H1244" t="str">
        <f t="shared" ca="1" si="696"/>
        <v>S115</v>
      </c>
      <c r="I1244">
        <f ca="1">VLOOKUP(D1244,PRC!$A$2:$B$21,2,0)*E1244</f>
        <v>222500000</v>
      </c>
      <c r="J1244">
        <f t="shared" ca="1" si="675"/>
        <v>200249996</v>
      </c>
      <c r="K1244">
        <f ca="1">VLOOKUP(D1244,PRC!$A$1:$C$21,3,0)*E1244</f>
        <v>102350000</v>
      </c>
      <c r="L1244">
        <f t="shared" ca="1" si="676"/>
        <v>6675000</v>
      </c>
      <c r="M1244">
        <f t="shared" ca="1" si="677"/>
        <v>13350000</v>
      </c>
      <c r="N1244">
        <f t="shared" ca="1" si="678"/>
        <v>31150000</v>
      </c>
      <c r="O1244">
        <f t="shared" ca="1" si="679"/>
        <v>13350000</v>
      </c>
      <c r="P1244">
        <f t="shared" ca="1" si="697"/>
        <v>33374996</v>
      </c>
      <c r="Q1244">
        <f ca="1">IF(P1244&gt;0,1,0)</f>
        <v>1</v>
      </c>
      <c r="R1244">
        <f t="shared" ca="1" si="680"/>
        <v>10</v>
      </c>
      <c r="S1244">
        <f t="shared" ca="1" si="681"/>
        <v>3</v>
      </c>
      <c r="T1244">
        <f t="shared" ca="1" si="682"/>
        <v>6</v>
      </c>
      <c r="U1244">
        <f t="shared" ca="1" si="683"/>
        <v>14</v>
      </c>
      <c r="V1244">
        <f t="shared" ca="1" si="684"/>
        <v>6</v>
      </c>
      <c r="X1244">
        <f t="shared" si="686"/>
        <v>1244</v>
      </c>
      <c r="Y1244">
        <f t="shared" si="687"/>
        <v>1102</v>
      </c>
      <c r="Z1244">
        <f t="shared" si="688"/>
        <v>1103</v>
      </c>
      <c r="AA1244">
        <f t="shared" si="685"/>
        <v>1251</v>
      </c>
      <c r="AB1244">
        <f t="shared" si="690"/>
        <v>150</v>
      </c>
      <c r="AM1244" t="str">
        <f t="shared" si="691"/>
        <v>201902HD</v>
      </c>
      <c r="AN1244">
        <f t="shared" ca="1" si="699"/>
        <v>10.000001797752811</v>
      </c>
      <c r="AO1244">
        <f t="shared" ca="1" si="700"/>
        <v>3</v>
      </c>
      <c r="AP1244">
        <f t="shared" ca="1" si="692"/>
        <v>6</v>
      </c>
      <c r="AQ1244">
        <f t="shared" ca="1" si="693"/>
        <v>14.000000000000002</v>
      </c>
      <c r="AR1244">
        <f t="shared" ca="1" si="694"/>
        <v>6</v>
      </c>
      <c r="AS1244">
        <f ca="1">P1244/J1244</f>
        <v>0.16666665002080699</v>
      </c>
    </row>
    <row r="1245" spans="1:45" x14ac:dyDescent="0.4">
      <c r="A1245">
        <f t="shared" si="689"/>
        <v>201902</v>
      </c>
      <c r="B1245" t="s">
        <v>199</v>
      </c>
      <c r="C1245" t="s">
        <v>75</v>
      </c>
      <c r="D1245" t="str">
        <f t="shared" ca="1" si="698"/>
        <v>I109</v>
      </c>
      <c r="E1245">
        <f t="shared" ca="1" si="673"/>
        <v>58</v>
      </c>
      <c r="F1245">
        <f t="shared" ca="1" si="674"/>
        <v>10</v>
      </c>
      <c r="G1245" t="str">
        <f t="shared" ca="1" si="695"/>
        <v>S11</v>
      </c>
      <c r="H1245" t="str">
        <f t="shared" ca="1" si="696"/>
        <v>S111</v>
      </c>
      <c r="I1245">
        <f ca="1">VLOOKUP(D1245,PRC!$A$2:$B$21,2,0)*E1245</f>
        <v>29000000</v>
      </c>
      <c r="J1245">
        <f t="shared" ca="1" si="675"/>
        <v>26969996</v>
      </c>
      <c r="K1245">
        <f ca="1">VLOOKUP(D1245,PRC!$A$1:$C$21,3,0)*E1245</f>
        <v>11600000</v>
      </c>
      <c r="L1245">
        <f t="shared" ca="1" si="676"/>
        <v>1450000</v>
      </c>
      <c r="M1245">
        <f t="shared" ca="1" si="677"/>
        <v>2030000</v>
      </c>
      <c r="N1245">
        <f t="shared" ca="1" si="678"/>
        <v>2900000</v>
      </c>
      <c r="O1245">
        <f t="shared" ca="1" si="679"/>
        <v>2610000</v>
      </c>
      <c r="P1245">
        <f t="shared" ca="1" si="697"/>
        <v>6379996</v>
      </c>
      <c r="Q1245">
        <f ca="1">IF(P1245&gt;0,1,0)</f>
        <v>1</v>
      </c>
      <c r="R1245">
        <f t="shared" ca="1" si="680"/>
        <v>7</v>
      </c>
      <c r="S1245">
        <f t="shared" ca="1" si="681"/>
        <v>5</v>
      </c>
      <c r="T1245">
        <f t="shared" ca="1" si="682"/>
        <v>7</v>
      </c>
      <c r="U1245">
        <f t="shared" ca="1" si="683"/>
        <v>10</v>
      </c>
      <c r="V1245">
        <f t="shared" ca="1" si="684"/>
        <v>9</v>
      </c>
      <c r="X1245">
        <f t="shared" si="686"/>
        <v>1245</v>
      </c>
      <c r="Y1245">
        <f t="shared" si="687"/>
        <v>1102</v>
      </c>
      <c r="Z1245">
        <f t="shared" si="688"/>
        <v>1103</v>
      </c>
      <c r="AA1245">
        <f t="shared" si="685"/>
        <v>1251</v>
      </c>
      <c r="AB1245">
        <f t="shared" si="690"/>
        <v>150</v>
      </c>
      <c r="AM1245" t="str">
        <f t="shared" si="691"/>
        <v>201902HD</v>
      </c>
      <c r="AN1245">
        <f t="shared" ca="1" si="699"/>
        <v>7.0000137931034434</v>
      </c>
      <c r="AO1245">
        <f t="shared" ca="1" si="700"/>
        <v>5</v>
      </c>
      <c r="AP1245">
        <f t="shared" ca="1" si="692"/>
        <v>7.0000000000000009</v>
      </c>
      <c r="AQ1245">
        <f t="shared" ca="1" si="693"/>
        <v>10</v>
      </c>
      <c r="AR1245">
        <f t="shared" ca="1" si="694"/>
        <v>9</v>
      </c>
      <c r="AS1245">
        <f ca="1">P1245/J1245</f>
        <v>0.23655902655677072</v>
      </c>
    </row>
    <row r="1246" spans="1:45" x14ac:dyDescent="0.4">
      <c r="A1246">
        <f t="shared" si="689"/>
        <v>201902</v>
      </c>
      <c r="B1246" t="s">
        <v>200</v>
      </c>
      <c r="C1246" t="s">
        <v>75</v>
      </c>
      <c r="D1246" t="str">
        <f t="shared" ca="1" si="698"/>
        <v>I116</v>
      </c>
      <c r="E1246">
        <f t="shared" ca="1" si="673"/>
        <v>72</v>
      </c>
      <c r="F1246">
        <f t="shared" ca="1" si="674"/>
        <v>10</v>
      </c>
      <c r="G1246" t="str">
        <f t="shared" ca="1" si="695"/>
        <v>S11</v>
      </c>
      <c r="H1246" t="str">
        <f t="shared" ca="1" si="696"/>
        <v>S119</v>
      </c>
      <c r="I1246">
        <f ca="1">VLOOKUP(D1246,PRC!$A$2:$B$21,2,0)*E1246</f>
        <v>105120000</v>
      </c>
      <c r="J1246">
        <f t="shared" ca="1" si="675"/>
        <v>94607996</v>
      </c>
      <c r="K1246">
        <f ca="1">VLOOKUP(D1246,PRC!$A$1:$C$21,3,0)*E1246</f>
        <v>63072000</v>
      </c>
      <c r="L1246">
        <f t="shared" ca="1" si="676"/>
        <v>4205000</v>
      </c>
      <c r="M1246">
        <f t="shared" ca="1" si="677"/>
        <v>8410000</v>
      </c>
      <c r="N1246">
        <f t="shared" ca="1" si="678"/>
        <v>13666000</v>
      </c>
      <c r="O1246">
        <f t="shared" ca="1" si="679"/>
        <v>9461000</v>
      </c>
      <c r="P1246">
        <f t="shared" ca="1" si="697"/>
        <v>-4206004</v>
      </c>
      <c r="Q1246">
        <f ca="1">IF(P1246&gt;0,1,0)</f>
        <v>0</v>
      </c>
      <c r="R1246">
        <f t="shared" ca="1" si="680"/>
        <v>10</v>
      </c>
      <c r="S1246">
        <f t="shared" ca="1" si="681"/>
        <v>4</v>
      </c>
      <c r="T1246">
        <f t="shared" ca="1" si="682"/>
        <v>8</v>
      </c>
      <c r="U1246">
        <f t="shared" ca="1" si="683"/>
        <v>13</v>
      </c>
      <c r="V1246">
        <f t="shared" ca="1" si="684"/>
        <v>9</v>
      </c>
      <c r="X1246">
        <f t="shared" si="686"/>
        <v>1246</v>
      </c>
      <c r="Y1246">
        <f t="shared" si="687"/>
        <v>1102</v>
      </c>
      <c r="Z1246">
        <f t="shared" si="688"/>
        <v>1103</v>
      </c>
      <c r="AA1246">
        <f t="shared" si="685"/>
        <v>1251</v>
      </c>
      <c r="AB1246">
        <f t="shared" si="690"/>
        <v>150</v>
      </c>
      <c r="AM1246" t="str">
        <f t="shared" si="691"/>
        <v>201902HD</v>
      </c>
      <c r="AN1246">
        <f t="shared" ca="1" si="699"/>
        <v>10.000003805175039</v>
      </c>
      <c r="AO1246">
        <f t="shared" ca="1" si="700"/>
        <v>4.0001902587519025</v>
      </c>
      <c r="AP1246">
        <f t="shared" ca="1" si="692"/>
        <v>8.000380517503805</v>
      </c>
      <c r="AQ1246">
        <f t="shared" ca="1" si="693"/>
        <v>13.000380517503803</v>
      </c>
      <c r="AR1246">
        <f t="shared" ca="1" si="694"/>
        <v>9.0001902587519034</v>
      </c>
      <c r="AS1246">
        <f ca="1">P1246/J1246</f>
        <v>-4.445717252059752E-2</v>
      </c>
    </row>
    <row r="1247" spans="1:45" x14ac:dyDescent="0.4">
      <c r="A1247">
        <f t="shared" si="689"/>
        <v>201902</v>
      </c>
      <c r="B1247" t="s">
        <v>201</v>
      </c>
      <c r="C1247" t="s">
        <v>75</v>
      </c>
      <c r="D1247" t="str">
        <f t="shared" ca="1" si="698"/>
        <v>I120</v>
      </c>
      <c r="E1247">
        <f t="shared" ca="1" si="673"/>
        <v>89</v>
      </c>
      <c r="F1247">
        <f t="shared" ca="1" si="674"/>
        <v>8</v>
      </c>
      <c r="G1247" t="str">
        <f t="shared" ca="1" si="695"/>
        <v>S11</v>
      </c>
      <c r="H1247" t="str">
        <f t="shared" ca="1" si="696"/>
        <v>S110</v>
      </c>
      <c r="I1247">
        <f ca="1">VLOOKUP(D1247,PRC!$A$2:$B$21,2,0)*E1247</f>
        <v>382700000</v>
      </c>
      <c r="J1247">
        <f t="shared" ca="1" si="675"/>
        <v>352083996</v>
      </c>
      <c r="K1247">
        <f ca="1">VLOOKUP(D1247,PRC!$A$1:$C$21,3,0)*E1247</f>
        <v>172215000</v>
      </c>
      <c r="L1247">
        <f t="shared" ca="1" si="676"/>
        <v>11481000</v>
      </c>
      <c r="M1247">
        <f t="shared" ca="1" si="677"/>
        <v>38270000</v>
      </c>
      <c r="N1247">
        <f t="shared" ca="1" si="678"/>
        <v>38270000</v>
      </c>
      <c r="O1247">
        <f t="shared" ca="1" si="679"/>
        <v>22962000</v>
      </c>
      <c r="P1247">
        <f t="shared" ca="1" si="697"/>
        <v>68885996</v>
      </c>
      <c r="Q1247">
        <f ca="1">IF(P1247&gt;0,1,0)</f>
        <v>1</v>
      </c>
      <c r="R1247">
        <f t="shared" ca="1" si="680"/>
        <v>8</v>
      </c>
      <c r="S1247">
        <f t="shared" ca="1" si="681"/>
        <v>3</v>
      </c>
      <c r="T1247">
        <f t="shared" ca="1" si="682"/>
        <v>10</v>
      </c>
      <c r="U1247">
        <f t="shared" ca="1" si="683"/>
        <v>10</v>
      </c>
      <c r="V1247">
        <f t="shared" ca="1" si="684"/>
        <v>6</v>
      </c>
      <c r="X1247">
        <f t="shared" si="686"/>
        <v>1247</v>
      </c>
      <c r="Y1247">
        <f t="shared" si="687"/>
        <v>1102</v>
      </c>
      <c r="Z1247">
        <f t="shared" si="688"/>
        <v>1103</v>
      </c>
      <c r="AA1247">
        <f t="shared" si="685"/>
        <v>1251</v>
      </c>
      <c r="AB1247">
        <f t="shared" si="690"/>
        <v>150</v>
      </c>
      <c r="AM1247" t="str">
        <f t="shared" si="691"/>
        <v>201902HD</v>
      </c>
      <c r="AN1247">
        <f t="shared" ca="1" si="699"/>
        <v>8.0000010452051189</v>
      </c>
      <c r="AO1247">
        <f t="shared" ca="1" si="700"/>
        <v>3</v>
      </c>
      <c r="AP1247">
        <f t="shared" ca="1" si="692"/>
        <v>10</v>
      </c>
      <c r="AQ1247">
        <f t="shared" ca="1" si="693"/>
        <v>10</v>
      </c>
      <c r="AR1247">
        <f t="shared" ca="1" si="694"/>
        <v>6</v>
      </c>
      <c r="AS1247">
        <f ca="1">P1247/J1247</f>
        <v>0.19565216477490785</v>
      </c>
    </row>
    <row r="1248" spans="1:45" x14ac:dyDescent="0.4">
      <c r="A1248">
        <f t="shared" si="689"/>
        <v>201902</v>
      </c>
      <c r="B1248" t="s">
        <v>202</v>
      </c>
      <c r="C1248" t="s">
        <v>75</v>
      </c>
      <c r="D1248" t="str">
        <f t="shared" ca="1" si="698"/>
        <v>I101</v>
      </c>
      <c r="E1248">
        <f t="shared" ca="1" si="673"/>
        <v>90</v>
      </c>
      <c r="F1248">
        <f t="shared" ca="1" si="674"/>
        <v>7</v>
      </c>
      <c r="G1248" t="str">
        <f t="shared" ca="1" si="695"/>
        <v>S10</v>
      </c>
      <c r="H1248" t="str">
        <f t="shared" ca="1" si="696"/>
        <v>S105</v>
      </c>
      <c r="I1248">
        <f ca="1">VLOOKUP(D1248,PRC!$A$2:$B$21,2,0)*E1248</f>
        <v>2700000</v>
      </c>
      <c r="J1248">
        <f t="shared" ca="1" si="675"/>
        <v>2510996</v>
      </c>
      <c r="K1248">
        <f ca="1">VLOOKUP(D1248,PRC!$A$1:$C$21,3,0)*E1248</f>
        <v>1404000</v>
      </c>
      <c r="L1248">
        <f t="shared" ca="1" si="676"/>
        <v>135000</v>
      </c>
      <c r="M1248">
        <f t="shared" ca="1" si="677"/>
        <v>135000</v>
      </c>
      <c r="N1248">
        <f t="shared" ca="1" si="678"/>
        <v>378000</v>
      </c>
      <c r="O1248">
        <f t="shared" ca="1" si="679"/>
        <v>189000</v>
      </c>
      <c r="P1248">
        <f t="shared" ca="1" si="697"/>
        <v>269996</v>
      </c>
      <c r="Q1248">
        <f ca="1">IF(P1248&gt;0,1,0)</f>
        <v>1</v>
      </c>
      <c r="R1248">
        <f t="shared" ca="1" si="680"/>
        <v>7</v>
      </c>
      <c r="S1248">
        <f t="shared" ca="1" si="681"/>
        <v>5</v>
      </c>
      <c r="T1248">
        <f t="shared" ca="1" si="682"/>
        <v>5</v>
      </c>
      <c r="U1248">
        <f t="shared" ca="1" si="683"/>
        <v>14</v>
      </c>
      <c r="V1248">
        <f t="shared" ca="1" si="684"/>
        <v>7</v>
      </c>
      <c r="X1248">
        <f t="shared" si="686"/>
        <v>1248</v>
      </c>
      <c r="Y1248">
        <f t="shared" si="687"/>
        <v>1102</v>
      </c>
      <c r="Z1248">
        <f t="shared" si="688"/>
        <v>1103</v>
      </c>
      <c r="AA1248">
        <f t="shared" si="685"/>
        <v>1251</v>
      </c>
      <c r="AB1248">
        <f t="shared" si="690"/>
        <v>150</v>
      </c>
      <c r="AM1248" t="str">
        <f t="shared" si="691"/>
        <v>201902HD</v>
      </c>
      <c r="AN1248">
        <f t="shared" ca="1" si="699"/>
        <v>7.0001481481481438</v>
      </c>
      <c r="AO1248">
        <f t="shared" ca="1" si="700"/>
        <v>5</v>
      </c>
      <c r="AP1248">
        <f t="shared" ca="1" si="692"/>
        <v>5</v>
      </c>
      <c r="AQ1248">
        <f t="shared" ca="1" si="693"/>
        <v>14.000000000000002</v>
      </c>
      <c r="AR1248">
        <f t="shared" ca="1" si="694"/>
        <v>7.0000000000000009</v>
      </c>
      <c r="AS1248">
        <f ca="1">P1248/J1248</f>
        <v>0.10752546001666272</v>
      </c>
    </row>
    <row r="1249" spans="1:51" x14ac:dyDescent="0.4">
      <c r="A1249">
        <f t="shared" si="689"/>
        <v>201902</v>
      </c>
      <c r="B1249" t="s">
        <v>203</v>
      </c>
      <c r="C1249" t="s">
        <v>75</v>
      </c>
      <c r="D1249" t="str">
        <f t="shared" ca="1" si="698"/>
        <v>I116</v>
      </c>
      <c r="E1249">
        <f t="shared" ca="1" si="673"/>
        <v>90</v>
      </c>
      <c r="F1249">
        <f t="shared" ca="1" si="674"/>
        <v>10</v>
      </c>
      <c r="G1249" t="str">
        <f t="shared" ca="1" si="695"/>
        <v>S10</v>
      </c>
      <c r="H1249" t="str">
        <f t="shared" ca="1" si="696"/>
        <v>S109</v>
      </c>
      <c r="I1249">
        <f ca="1">VLOOKUP(D1249,PRC!$A$2:$B$21,2,0)*E1249</f>
        <v>131400000</v>
      </c>
      <c r="J1249">
        <f t="shared" ca="1" si="675"/>
        <v>123515996</v>
      </c>
      <c r="K1249">
        <f ca="1">VLOOKUP(D1249,PRC!$A$1:$C$21,3,0)*E1249</f>
        <v>78840000</v>
      </c>
      <c r="L1249">
        <f t="shared" ca="1" si="676"/>
        <v>6570000</v>
      </c>
      <c r="M1249">
        <f t="shared" ca="1" si="677"/>
        <v>6570000</v>
      </c>
      <c r="N1249">
        <f t="shared" ca="1" si="678"/>
        <v>13140000</v>
      </c>
      <c r="O1249">
        <f t="shared" ca="1" si="679"/>
        <v>6570000</v>
      </c>
      <c r="P1249">
        <f t="shared" ca="1" si="697"/>
        <v>11825996</v>
      </c>
      <c r="Q1249">
        <f ca="1">IF(P1249&gt;0,1,0)</f>
        <v>1</v>
      </c>
      <c r="R1249">
        <f t="shared" ca="1" si="680"/>
        <v>6</v>
      </c>
      <c r="S1249">
        <f t="shared" ca="1" si="681"/>
        <v>5</v>
      </c>
      <c r="T1249">
        <f t="shared" ca="1" si="682"/>
        <v>5</v>
      </c>
      <c r="U1249">
        <f t="shared" ca="1" si="683"/>
        <v>10</v>
      </c>
      <c r="V1249">
        <f t="shared" ca="1" si="684"/>
        <v>5</v>
      </c>
      <c r="X1249">
        <f t="shared" si="686"/>
        <v>1249</v>
      </c>
      <c r="Y1249">
        <f t="shared" si="687"/>
        <v>1102</v>
      </c>
      <c r="Z1249">
        <f t="shared" si="688"/>
        <v>1103</v>
      </c>
      <c r="AA1249">
        <f t="shared" si="685"/>
        <v>1251</v>
      </c>
      <c r="AB1249">
        <f t="shared" si="690"/>
        <v>150</v>
      </c>
      <c r="AM1249" t="str">
        <f t="shared" si="691"/>
        <v>201902HD</v>
      </c>
      <c r="AN1249">
        <f t="shared" ca="1" si="699"/>
        <v>6.0000030441400343</v>
      </c>
      <c r="AO1249">
        <f t="shared" ca="1" si="700"/>
        <v>5</v>
      </c>
      <c r="AP1249">
        <f t="shared" ca="1" si="692"/>
        <v>5</v>
      </c>
      <c r="AQ1249">
        <f t="shared" ca="1" si="693"/>
        <v>10</v>
      </c>
      <c r="AR1249">
        <f t="shared" ca="1" si="694"/>
        <v>5</v>
      </c>
      <c r="AS1249">
        <f ca="1">P1249/J1249</f>
        <v>9.5744651567235065E-2</v>
      </c>
    </row>
    <row r="1250" spans="1:51" x14ac:dyDescent="0.4">
      <c r="A1250">
        <f t="shared" si="689"/>
        <v>201902</v>
      </c>
      <c r="B1250" t="s">
        <v>204</v>
      </c>
      <c r="C1250" t="s">
        <v>75</v>
      </c>
      <c r="D1250" t="str">
        <f t="shared" ca="1" si="698"/>
        <v>I106</v>
      </c>
      <c r="E1250">
        <f t="shared" ca="1" si="673"/>
        <v>51</v>
      </c>
      <c r="F1250">
        <f t="shared" ca="1" si="674"/>
        <v>8</v>
      </c>
      <c r="G1250" t="str">
        <f t="shared" ca="1" si="695"/>
        <v>S10</v>
      </c>
      <c r="H1250" t="str">
        <f t="shared" ca="1" si="696"/>
        <v>S104</v>
      </c>
      <c r="I1250">
        <f ca="1">VLOOKUP(D1250,PRC!$A$2:$B$21,2,0)*E1250</f>
        <v>1020000</v>
      </c>
      <c r="J1250">
        <f t="shared" ca="1" si="675"/>
        <v>948595.99999999988</v>
      </c>
      <c r="K1250">
        <f ca="1">VLOOKUP(D1250,PRC!$A$1:$C$21,3,0)*E1250</f>
        <v>540600</v>
      </c>
      <c r="L1250">
        <f t="shared" ca="1" si="676"/>
        <v>31000</v>
      </c>
      <c r="M1250">
        <f t="shared" ca="1" si="677"/>
        <v>82000</v>
      </c>
      <c r="N1250">
        <f t="shared" ca="1" si="678"/>
        <v>112000</v>
      </c>
      <c r="O1250">
        <f t="shared" ca="1" si="679"/>
        <v>61000</v>
      </c>
      <c r="P1250">
        <f t="shared" ca="1" si="697"/>
        <v>121995.99999999988</v>
      </c>
      <c r="Q1250">
        <f ca="1">IF(P1250&gt;0,1,0)</f>
        <v>1</v>
      </c>
      <c r="R1250">
        <f t="shared" ca="1" si="680"/>
        <v>7</v>
      </c>
      <c r="S1250">
        <f t="shared" ca="1" si="681"/>
        <v>3</v>
      </c>
      <c r="T1250">
        <f t="shared" ca="1" si="682"/>
        <v>8</v>
      </c>
      <c r="U1250">
        <f t="shared" ca="1" si="683"/>
        <v>11</v>
      </c>
      <c r="V1250">
        <f t="shared" ca="1" si="684"/>
        <v>6</v>
      </c>
      <c r="X1250">
        <f t="shared" si="686"/>
        <v>1250</v>
      </c>
      <c r="Y1250">
        <f t="shared" si="687"/>
        <v>1102</v>
      </c>
      <c r="Z1250">
        <f t="shared" si="688"/>
        <v>1103</v>
      </c>
      <c r="AA1250">
        <f t="shared" si="685"/>
        <v>1251</v>
      </c>
      <c r="AB1250">
        <f t="shared" si="690"/>
        <v>150</v>
      </c>
      <c r="AM1250" t="str">
        <f t="shared" si="691"/>
        <v>201902HD</v>
      </c>
      <c r="AN1250">
        <f t="shared" ca="1" si="699"/>
        <v>7.0003921568627554</v>
      </c>
      <c r="AO1250">
        <f t="shared" ca="1" si="700"/>
        <v>3.0392156862745097</v>
      </c>
      <c r="AP1250">
        <f t="shared" ca="1" si="692"/>
        <v>8.0392156862745097</v>
      </c>
      <c r="AQ1250">
        <f t="shared" ca="1" si="693"/>
        <v>10.980392156862745</v>
      </c>
      <c r="AR1250">
        <f t="shared" ca="1" si="694"/>
        <v>5.9803921568627452</v>
      </c>
      <c r="AS1250">
        <f ca="1">P1250/J1250</f>
        <v>0.12860690958005294</v>
      </c>
    </row>
    <row r="1251" spans="1:51" x14ac:dyDescent="0.4">
      <c r="A1251">
        <f t="shared" si="689"/>
        <v>201902</v>
      </c>
      <c r="B1251" t="s">
        <v>205</v>
      </c>
      <c r="C1251" t="s">
        <v>75</v>
      </c>
      <c r="D1251" t="str">
        <f t="shared" ca="1" si="698"/>
        <v>I101</v>
      </c>
      <c r="E1251">
        <f t="shared" ca="1" si="673"/>
        <v>64</v>
      </c>
      <c r="F1251">
        <f t="shared" ca="1" si="674"/>
        <v>7</v>
      </c>
      <c r="G1251" t="str">
        <f t="shared" ca="1" si="695"/>
        <v>S10</v>
      </c>
      <c r="H1251" t="str">
        <f t="shared" ca="1" si="696"/>
        <v>S103</v>
      </c>
      <c r="I1251">
        <f ca="1">VLOOKUP(D1251,PRC!$A$2:$B$21,2,0)*E1251</f>
        <v>1920000</v>
      </c>
      <c r="J1251">
        <f t="shared" ca="1" si="675"/>
        <v>1747196</v>
      </c>
      <c r="K1251">
        <f ca="1">VLOOKUP(D1251,PRC!$A$1:$C$21,3,0)*E1251</f>
        <v>998400</v>
      </c>
      <c r="L1251">
        <f t="shared" ca="1" si="676"/>
        <v>96000</v>
      </c>
      <c r="M1251">
        <f t="shared" ca="1" si="677"/>
        <v>134000</v>
      </c>
      <c r="N1251">
        <f t="shared" ca="1" si="678"/>
        <v>288000</v>
      </c>
      <c r="O1251">
        <f t="shared" ca="1" si="679"/>
        <v>192000</v>
      </c>
      <c r="P1251">
        <f t="shared" ca="1" si="697"/>
        <v>38796</v>
      </c>
      <c r="Q1251">
        <f ca="1">IF(P1251&gt;0,1,0)</f>
        <v>1</v>
      </c>
      <c r="R1251">
        <f t="shared" ca="1" si="680"/>
        <v>9</v>
      </c>
      <c r="S1251">
        <f t="shared" ca="1" si="681"/>
        <v>5</v>
      </c>
      <c r="T1251">
        <f t="shared" ca="1" si="682"/>
        <v>7</v>
      </c>
      <c r="U1251">
        <f t="shared" ca="1" si="683"/>
        <v>15</v>
      </c>
      <c r="V1251">
        <f t="shared" ca="1" si="684"/>
        <v>10</v>
      </c>
      <c r="X1251">
        <f t="shared" si="686"/>
        <v>1251</v>
      </c>
      <c r="Y1251">
        <f t="shared" si="687"/>
        <v>1102</v>
      </c>
      <c r="Z1251">
        <f t="shared" si="688"/>
        <v>1103</v>
      </c>
      <c r="AA1251">
        <f t="shared" si="685"/>
        <v>1251</v>
      </c>
      <c r="AB1251">
        <f t="shared" si="690"/>
        <v>150</v>
      </c>
      <c r="AM1251" t="str">
        <f t="shared" si="691"/>
        <v>201902HD</v>
      </c>
      <c r="AN1251">
        <f t="shared" ca="1" si="699"/>
        <v>9.0002083333333367</v>
      </c>
      <c r="AO1251">
        <f t="shared" ca="1" si="700"/>
        <v>5</v>
      </c>
      <c r="AP1251">
        <f t="shared" ca="1" si="692"/>
        <v>6.979166666666667</v>
      </c>
      <c r="AQ1251">
        <f t="shared" ca="1" si="693"/>
        <v>15</v>
      </c>
      <c r="AR1251">
        <f t="shared" ca="1" si="694"/>
        <v>10</v>
      </c>
      <c r="AS1251">
        <f ca="1">P1251/J1251</f>
        <v>2.2204721164654682E-2</v>
      </c>
    </row>
    <row r="1252" spans="1:51" x14ac:dyDescent="0.4">
      <c r="A1252" s="1">
        <f t="shared" si="689"/>
        <v>201902</v>
      </c>
      <c r="B1252" s="1" t="s">
        <v>287</v>
      </c>
      <c r="C1252" s="1" t="s">
        <v>288</v>
      </c>
      <c r="D1252" s="1" t="str">
        <f ca="1">"I"&amp;RANDBETWEEN(101,120)</f>
        <v>I118</v>
      </c>
      <c r="E1252" s="3">
        <f t="shared" ca="1" si="673"/>
        <v>44</v>
      </c>
      <c r="F1252" s="3">
        <f t="shared" ca="1" si="674"/>
        <v>24</v>
      </c>
      <c r="G1252" s="1" t="str">
        <f ca="1">LEFT(H1252,3)</f>
        <v>S10</v>
      </c>
      <c r="H1252" s="1" t="str">
        <f ca="1">"S"&amp;RANDBETWEEN(101,120)</f>
        <v>S103</v>
      </c>
      <c r="I1252" s="1">
        <f ca="1">VLOOKUP(D1252,PRC!$A$2:$B$21,2,0)*E1252</f>
        <v>23320000</v>
      </c>
      <c r="J1252" s="1">
        <f t="shared" ca="1" si="675"/>
        <v>18655996</v>
      </c>
      <c r="K1252" s="1">
        <f ca="1">VLOOKUP(D1252,PRC!$A$1:$C$21,3,0)*E1252</f>
        <v>9794400</v>
      </c>
      <c r="L1252" s="1">
        <f t="shared" ca="1" si="676"/>
        <v>466000</v>
      </c>
      <c r="M1252" s="1">
        <f t="shared" ca="1" si="677"/>
        <v>1166000</v>
      </c>
      <c r="N1252" s="1">
        <f t="shared" ca="1" si="678"/>
        <v>1166000</v>
      </c>
      <c r="O1252" s="1">
        <f t="shared" ca="1" si="679"/>
        <v>700000</v>
      </c>
      <c r="P1252" s="1">
        <f ca="1">J1252-SUM(K1252:O1252)</f>
        <v>5363596</v>
      </c>
      <c r="Q1252">
        <f ca="1">IF(P1252&gt;0,1,0)</f>
        <v>1</v>
      </c>
      <c r="R1252" s="3">
        <f t="shared" ca="1" si="680"/>
        <v>20</v>
      </c>
      <c r="S1252" s="3">
        <f t="shared" ca="1" si="681"/>
        <v>2</v>
      </c>
      <c r="T1252" s="3">
        <f t="shared" ca="1" si="682"/>
        <v>5</v>
      </c>
      <c r="U1252" s="3">
        <f t="shared" ca="1" si="683"/>
        <v>5</v>
      </c>
      <c r="V1252" s="3">
        <f t="shared" ca="1" si="684"/>
        <v>3</v>
      </c>
      <c r="W1252" t="str">
        <f>C1252&amp;A1252&amp;"EBIT"</f>
        <v>KS201902EBIT</v>
      </c>
      <c r="X1252">
        <f t="shared" si="686"/>
        <v>1252</v>
      </c>
      <c r="Y1252">
        <f t="shared" si="687"/>
        <v>1252</v>
      </c>
      <c r="Z1252">
        <f t="shared" si="688"/>
        <v>1253</v>
      </c>
      <c r="AA1252">
        <f t="shared" si="685"/>
        <v>1451</v>
      </c>
      <c r="AB1252">
        <f t="shared" si="690"/>
        <v>200</v>
      </c>
      <c r="AC1252" s="4" t="s">
        <v>1106</v>
      </c>
      <c r="AD1252">
        <f>VLOOKUP(C1252&amp;A1252&amp;AC1252,PRF_POL!$A$2:$J$97,5,0)</f>
        <v>10</v>
      </c>
      <c r="AE1252">
        <f>$AE$2</f>
        <v>40</v>
      </c>
      <c r="AF1252">
        <f>VLOOKUP($C1252&amp;$A1252&amp;$AC1252,PRF_POL!$A$2:$J$97,6,0)</f>
        <v>15</v>
      </c>
      <c r="AG1252">
        <f>VLOOKUP($C1252&amp;$A1252&amp;$AC1252,PRF_POL!$A$2:$J$97,7,0)</f>
        <v>1</v>
      </c>
      <c r="AH1252">
        <f>VLOOKUP($C1252&amp;$A1252&amp;$AC1252,PRF_POL!$A$2:$J$97,8,0)</f>
        <v>4</v>
      </c>
      <c r="AI1252">
        <f>VLOOKUP($C1252&amp;$A1252&amp;$AC1252,PRF_POL!$A$2:$J$97,9,0)</f>
        <v>5</v>
      </c>
      <c r="AJ1252">
        <f>VLOOKUP($C1252&amp;$A1252&amp;$AC1252,PRF_POL!$A$2:$J$97,10,0)</f>
        <v>3</v>
      </c>
      <c r="AK1252">
        <f>SUM(AE1252:AJ1252)</f>
        <v>68</v>
      </c>
      <c r="AL1252" s="3">
        <f ca="1">SUM(INDIRECT("P"&amp;Y1252):INDIRECT("P"&amp;AA1252))</f>
        <v>545241250</v>
      </c>
      <c r="AM1252" t="str">
        <f t="shared" si="691"/>
        <v>201902KS</v>
      </c>
      <c r="AN1252">
        <f ca="1">(1-J1252/I1252)*100</f>
        <v>20.000017152658668</v>
      </c>
      <c r="AO1252">
        <f ca="1">L1252/$I1252*100</f>
        <v>1.9982847341337908</v>
      </c>
      <c r="AP1252">
        <f t="shared" ca="1" si="692"/>
        <v>5</v>
      </c>
      <c r="AQ1252">
        <f t="shared" ca="1" si="693"/>
        <v>5</v>
      </c>
      <c r="AR1252">
        <f t="shared" ca="1" si="694"/>
        <v>3.0017152658662094</v>
      </c>
      <c r="AS1252">
        <f ca="1">P1252/J1252</f>
        <v>0.28749984723410105</v>
      </c>
      <c r="AT1252">
        <f ca="1">MIN(INDIRECT("E"&amp;$Y1252):INDIRECT("E"&amp;$AA1252))</f>
        <v>10</v>
      </c>
      <c r="AU1252">
        <f ca="1">MIN(INDIRECT("AN"&amp;$Y1252):INDIRECT("AN"&amp;$AA1252))</f>
        <v>15.000002818886538</v>
      </c>
      <c r="AV1252">
        <f ca="1">MIN(INDIRECT("AO"&amp;$Y1252):INDIRECT("AO"&amp;$AA1252))</f>
        <v>0.83333333333333337</v>
      </c>
      <c r="AW1252">
        <f ca="1">MIN(INDIRECT("AP"&amp;$Y1252):INDIRECT("AP"&amp;$AA1252))</f>
        <v>3.5294117647058822</v>
      </c>
      <c r="AX1252">
        <f ca="1">MIN(INDIRECT("AQ"&amp;$Y1252):INDIRECT("AQ"&amp;$AA1252))</f>
        <v>4.9914529914529915</v>
      </c>
      <c r="AY1252">
        <f ca="1">MIN(INDIRECT("AR"&amp;$Y1252):INDIRECT("AR"&amp;$AA1252))</f>
        <v>2.9585798816568047</v>
      </c>
    </row>
    <row r="1253" spans="1:51" x14ac:dyDescent="0.4">
      <c r="A1253">
        <f t="shared" si="689"/>
        <v>201902</v>
      </c>
      <c r="B1253" t="s">
        <v>289</v>
      </c>
      <c r="C1253" t="s">
        <v>288</v>
      </c>
      <c r="D1253" t="str">
        <f ca="1">"I"&amp;RANDBETWEEN(101,120)</f>
        <v>I112</v>
      </c>
      <c r="E1253">
        <f t="shared" ca="1" si="673"/>
        <v>23</v>
      </c>
      <c r="F1253">
        <f t="shared" ca="1" si="674"/>
        <v>25</v>
      </c>
      <c r="G1253" t="str">
        <f t="shared" ref="G1253:G1316" ca="1" si="701">LEFT(H1253,3)</f>
        <v>S11</v>
      </c>
      <c r="H1253" t="str">
        <f t="shared" ref="H1253:H1316" ca="1" si="702">"S"&amp;RANDBETWEEN(101,120)</f>
        <v>S111</v>
      </c>
      <c r="I1253">
        <f ca="1">VLOOKUP(D1253,PRC!$A$2:$B$21,2,0)*E1253</f>
        <v>1495000</v>
      </c>
      <c r="J1253">
        <f t="shared" ca="1" si="675"/>
        <v>1121246</v>
      </c>
      <c r="K1253">
        <f ca="1">VLOOKUP(D1253,PRC!$A$1:$C$21,3,0)*E1253</f>
        <v>747500</v>
      </c>
      <c r="L1253">
        <f t="shared" ca="1" si="676"/>
        <v>15000</v>
      </c>
      <c r="M1253">
        <f t="shared" ca="1" si="677"/>
        <v>75000</v>
      </c>
      <c r="N1253">
        <f t="shared" ca="1" si="678"/>
        <v>150000</v>
      </c>
      <c r="O1253">
        <f t="shared" ca="1" si="679"/>
        <v>45000</v>
      </c>
      <c r="P1253">
        <f t="shared" ref="P1253:P1316" ca="1" si="703">J1253-SUM(K1253:O1253)</f>
        <v>88746</v>
      </c>
      <c r="Q1253">
        <f ca="1">IF(P1253&gt;0,1,0)</f>
        <v>1</v>
      </c>
      <c r="R1253">
        <f t="shared" ca="1" si="680"/>
        <v>25</v>
      </c>
      <c r="S1253">
        <f t="shared" ca="1" si="681"/>
        <v>1</v>
      </c>
      <c r="T1253">
        <f t="shared" ca="1" si="682"/>
        <v>5</v>
      </c>
      <c r="U1253">
        <f t="shared" ca="1" si="683"/>
        <v>10</v>
      </c>
      <c r="V1253">
        <f t="shared" ca="1" si="684"/>
        <v>3</v>
      </c>
      <c r="W1253" t="str">
        <f>C1253&amp;A1253&amp;"SALES"</f>
        <v>KS201902SALES</v>
      </c>
      <c r="X1253">
        <f t="shared" si="686"/>
        <v>1253</v>
      </c>
      <c r="Y1253">
        <f t="shared" si="687"/>
        <v>1252</v>
      </c>
      <c r="Z1253">
        <f t="shared" si="688"/>
        <v>1253</v>
      </c>
      <c r="AA1253">
        <f t="shared" si="685"/>
        <v>1451</v>
      </c>
      <c r="AB1253">
        <f t="shared" si="690"/>
        <v>200</v>
      </c>
      <c r="AC1253" s="4" t="s">
        <v>1107</v>
      </c>
      <c r="AD1253">
        <f>VLOOKUP(C1253&amp;A1253&amp;AC1253,PRF_POL!$A$2:$J$97,5,0)</f>
        <v>50</v>
      </c>
      <c r="AE1253">
        <f>$AE$3</f>
        <v>60</v>
      </c>
      <c r="AF1253">
        <f>VLOOKUP($C1253&amp;$A1253&amp;$AC1253,PRF_POL!$A$2:$J$97,6,0)</f>
        <v>25</v>
      </c>
      <c r="AG1253">
        <f>VLOOKUP($C1253&amp;$A1253&amp;$AC1253,PRF_POL!$A$2:$J$97,7,0)</f>
        <v>3</v>
      </c>
      <c r="AH1253">
        <f>VLOOKUP($C1253&amp;$A1253&amp;$AC1253,PRF_POL!$A$2:$J$97,8,0)</f>
        <v>7</v>
      </c>
      <c r="AI1253">
        <f>VLOOKUP($C1253&amp;$A1253&amp;$AC1253,PRF_POL!$A$2:$J$97,9,0)</f>
        <v>10</v>
      </c>
      <c r="AJ1253">
        <f>VLOOKUP($C1253&amp;$A1253&amp;$AC1253,PRF_POL!$A$2:$J$97,10,0)</f>
        <v>5</v>
      </c>
      <c r="AK1253">
        <f>SUM(AE1253:AJ1253)</f>
        <v>110</v>
      </c>
      <c r="AL1253" s="3">
        <f ca="1">SUM(INDIRECT("J"&amp;Y1252):INDIRECT("J"&amp;AA1252))</f>
        <v>3247745250</v>
      </c>
      <c r="AM1253" t="str">
        <f t="shared" si="691"/>
        <v>201902KS</v>
      </c>
      <c r="AN1253">
        <f ca="1">(1-J1253/I1253)*100</f>
        <v>25.000267558528432</v>
      </c>
      <c r="AO1253">
        <f ca="1">L1253/$I1253*100</f>
        <v>1.0033444816053512</v>
      </c>
      <c r="AP1253">
        <f t="shared" ca="1" si="692"/>
        <v>5.0167224080267561</v>
      </c>
      <c r="AQ1253">
        <f t="shared" ca="1" si="693"/>
        <v>10.033444816053512</v>
      </c>
      <c r="AR1253">
        <f t="shared" ca="1" si="694"/>
        <v>3.0100334448160537</v>
      </c>
      <c r="AS1253">
        <f ca="1">P1253/J1253</f>
        <v>7.9149446241056826E-2</v>
      </c>
      <c r="AT1253">
        <f ca="1">MAX(INDIRECT("E"&amp;$Y1252):INDIRECT("E"&amp;$AA1252))</f>
        <v>50</v>
      </c>
      <c r="AU1253">
        <f ca="1">MAX(INDIRECT("AN"&amp;$Y1252):INDIRECT("AN"&amp;$AA1252))</f>
        <v>25.000689655172415</v>
      </c>
      <c r="AV1253">
        <f ca="1">MAX(INDIRECT("AO"&amp;$Y1252):INDIRECT("AO"&amp;$AA1252))</f>
        <v>3.2432432432432434</v>
      </c>
      <c r="AW1253">
        <f ca="1">MAX(INDIRECT("AP"&amp;$Y1252):INDIRECT("AP"&amp;$AA1252))</f>
        <v>7.083333333333333</v>
      </c>
      <c r="AX1253">
        <f ca="1">MAX(INDIRECT("AQ"&amp;$Y1252):INDIRECT("AQ"&amp;$AA1252))</f>
        <v>10.32258064516129</v>
      </c>
      <c r="AY1253">
        <f ca="1">MAX(INDIRECT("AR"&amp;$Y1252):INDIRECT("AR"&amp;$AA1252))</f>
        <v>5.0666666666666664</v>
      </c>
    </row>
    <row r="1254" spans="1:51" x14ac:dyDescent="0.4">
      <c r="A1254">
        <f t="shared" si="689"/>
        <v>201902</v>
      </c>
      <c r="B1254" t="s">
        <v>290</v>
      </c>
      <c r="C1254" t="s">
        <v>288</v>
      </c>
      <c r="D1254" t="str">
        <f t="shared" ref="D1254:D1317" ca="1" si="704">"I"&amp;RANDBETWEEN(101,120)</f>
        <v>I112</v>
      </c>
      <c r="E1254">
        <f t="shared" ca="1" si="673"/>
        <v>18</v>
      </c>
      <c r="F1254">
        <f t="shared" ca="1" si="674"/>
        <v>18</v>
      </c>
      <c r="G1254" t="str">
        <f t="shared" ca="1" si="701"/>
        <v>S11</v>
      </c>
      <c r="H1254" t="str">
        <f t="shared" ca="1" si="702"/>
        <v>S116</v>
      </c>
      <c r="I1254">
        <f ca="1">VLOOKUP(D1254,PRC!$A$2:$B$21,2,0)*E1254</f>
        <v>1170000</v>
      </c>
      <c r="J1254">
        <f t="shared" ca="1" si="675"/>
        <v>994496</v>
      </c>
      <c r="K1254">
        <f ca="1">VLOOKUP(D1254,PRC!$A$1:$C$21,3,0)*E1254</f>
        <v>585000</v>
      </c>
      <c r="L1254">
        <f t="shared" ca="1" si="676"/>
        <v>12000</v>
      </c>
      <c r="M1254">
        <f t="shared" ca="1" si="677"/>
        <v>59000</v>
      </c>
      <c r="N1254">
        <f t="shared" ca="1" si="678"/>
        <v>117000</v>
      </c>
      <c r="O1254">
        <f t="shared" ca="1" si="679"/>
        <v>47000</v>
      </c>
      <c r="P1254">
        <f t="shared" ca="1" si="703"/>
        <v>174496</v>
      </c>
      <c r="Q1254">
        <f ca="1">IF(P1254&gt;0,1,0)</f>
        <v>1</v>
      </c>
      <c r="R1254">
        <f t="shared" ca="1" si="680"/>
        <v>15</v>
      </c>
      <c r="S1254">
        <f t="shared" ca="1" si="681"/>
        <v>1</v>
      </c>
      <c r="T1254">
        <f t="shared" ca="1" si="682"/>
        <v>5</v>
      </c>
      <c r="U1254">
        <f t="shared" ca="1" si="683"/>
        <v>10</v>
      </c>
      <c r="V1254">
        <f t="shared" ca="1" si="684"/>
        <v>4</v>
      </c>
      <c r="X1254">
        <f t="shared" si="686"/>
        <v>1254</v>
      </c>
      <c r="Y1254">
        <f t="shared" si="687"/>
        <v>1252</v>
      </c>
      <c r="Z1254">
        <f t="shared" si="688"/>
        <v>1253</v>
      </c>
      <c r="AA1254">
        <f t="shared" si="685"/>
        <v>1451</v>
      </c>
      <c r="AB1254">
        <f t="shared" si="690"/>
        <v>200</v>
      </c>
      <c r="AK1254" s="3">
        <f ca="1">SUM(INDIRECT("Q"&amp;Y1252):INDIRECT("Q"&amp;AA1252))</f>
        <v>181</v>
      </c>
      <c r="AL1254">
        <f ca="1">AL1252/AL1253</f>
        <v>0.16788301052861213</v>
      </c>
      <c r="AM1254" t="str">
        <f t="shared" si="691"/>
        <v>201902KS</v>
      </c>
      <c r="AN1254">
        <f t="shared" ref="AN1254:AN1317" ca="1" si="705">(1-J1254/I1254)*100</f>
        <v>15.000341880341884</v>
      </c>
      <c r="AO1254">
        <f t="shared" ref="AO1254:AO1317" ca="1" si="706">L1254/$I1254*100</f>
        <v>1.0256410256410255</v>
      </c>
      <c r="AP1254">
        <f t="shared" ca="1" si="692"/>
        <v>5.0427350427350426</v>
      </c>
      <c r="AQ1254">
        <f t="shared" ca="1" si="693"/>
        <v>10</v>
      </c>
      <c r="AR1254">
        <f t="shared" ca="1" si="694"/>
        <v>4.017094017094017</v>
      </c>
      <c r="AS1254">
        <f ca="1">P1254/J1254</f>
        <v>0.17546174142480211</v>
      </c>
      <c r="AT1254" t="str">
        <f ca="1">IF(ABS(AT1252-AD1252)&lt;AD1252+(AD1253-AD1252)*5%,"ok","chk")</f>
        <v>ok</v>
      </c>
      <c r="AU1254" t="str">
        <f ca="1">IF(ABS(AU1252-AF1252)&lt;AF1252+(AF1253-AF1252)*5%,"ok","chk")</f>
        <v>ok</v>
      </c>
      <c r="AV1254" t="str">
        <f t="shared" ref="AV1254" ca="1" si="707">IF(ABS(AV1252-AG1252)&lt;AG1252+(AG1253-AG1252)*5%,"ok","chk")</f>
        <v>ok</v>
      </c>
      <c r="AW1254" t="str">
        <f t="shared" ref="AW1254" ca="1" si="708">IF(ABS(AW1252-AH1252)&lt;AH1252+(AH1253-AH1252)*5%,"ok","chk")</f>
        <v>ok</v>
      </c>
      <c r="AX1254" t="str">
        <f t="shared" ref="AX1254" ca="1" si="709">IF(ABS(AX1252-AI1252)&lt;AI1252+(AI1253-AI1252)*5%,"ok","chk")</f>
        <v>ok</v>
      </c>
      <c r="AY1254" t="str">
        <f t="shared" ref="AY1254" ca="1" si="710">IF(ABS(AY1252-AJ1252)&lt;AJ1252+(AJ1253-AJ1252)*5%,"ok","chk")</f>
        <v>ok</v>
      </c>
    </row>
    <row r="1255" spans="1:51" x14ac:dyDescent="0.4">
      <c r="A1255">
        <f t="shared" si="689"/>
        <v>201902</v>
      </c>
      <c r="B1255" t="s">
        <v>291</v>
      </c>
      <c r="C1255" t="s">
        <v>288</v>
      </c>
      <c r="D1255" t="str">
        <f t="shared" ca="1" si="704"/>
        <v>I101</v>
      </c>
      <c r="E1255">
        <f t="shared" ca="1" si="673"/>
        <v>37</v>
      </c>
      <c r="F1255">
        <f t="shared" ca="1" si="674"/>
        <v>17</v>
      </c>
      <c r="G1255" t="str">
        <f t="shared" ca="1" si="701"/>
        <v>S10</v>
      </c>
      <c r="H1255" t="str">
        <f t="shared" ca="1" si="702"/>
        <v>S106</v>
      </c>
      <c r="I1255">
        <f ca="1">VLOOKUP(D1255,PRC!$A$2:$B$21,2,0)*E1255</f>
        <v>1110000</v>
      </c>
      <c r="J1255">
        <f t="shared" ca="1" si="675"/>
        <v>854696</v>
      </c>
      <c r="K1255">
        <f ca="1">VLOOKUP(D1255,PRC!$A$1:$C$21,3,0)*E1255</f>
        <v>577200</v>
      </c>
      <c r="L1255">
        <f t="shared" ca="1" si="676"/>
        <v>22000</v>
      </c>
      <c r="M1255">
        <f t="shared" ca="1" si="677"/>
        <v>67000</v>
      </c>
      <c r="N1255">
        <f t="shared" ca="1" si="678"/>
        <v>100000</v>
      </c>
      <c r="O1255">
        <f t="shared" ca="1" si="679"/>
        <v>44000</v>
      </c>
      <c r="P1255">
        <f t="shared" ca="1" si="703"/>
        <v>44496</v>
      </c>
      <c r="Q1255">
        <f ca="1">IF(P1255&gt;0,1,0)</f>
        <v>1</v>
      </c>
      <c r="R1255">
        <f t="shared" ca="1" si="680"/>
        <v>23</v>
      </c>
      <c r="S1255">
        <f t="shared" ca="1" si="681"/>
        <v>2</v>
      </c>
      <c r="T1255">
        <f t="shared" ca="1" si="682"/>
        <v>6</v>
      </c>
      <c r="U1255">
        <f t="shared" ca="1" si="683"/>
        <v>9</v>
      </c>
      <c r="V1255">
        <f t="shared" ca="1" si="684"/>
        <v>4</v>
      </c>
      <c r="X1255">
        <f t="shared" si="686"/>
        <v>1255</v>
      </c>
      <c r="Y1255">
        <f t="shared" si="687"/>
        <v>1252</v>
      </c>
      <c r="Z1255">
        <f t="shared" si="688"/>
        <v>1253</v>
      </c>
      <c r="AA1255">
        <f t="shared" si="685"/>
        <v>1451</v>
      </c>
      <c r="AB1255">
        <f t="shared" si="690"/>
        <v>200</v>
      </c>
      <c r="AK1255" s="2">
        <f ca="1">AK1254/AB1252</f>
        <v>0.90500000000000003</v>
      </c>
      <c r="AM1255" t="str">
        <f t="shared" si="691"/>
        <v>201902KS</v>
      </c>
      <c r="AN1255">
        <f t="shared" ca="1" si="705"/>
        <v>23.000360360360361</v>
      </c>
      <c r="AO1255">
        <f t="shared" ca="1" si="706"/>
        <v>1.9819819819819819</v>
      </c>
      <c r="AP1255">
        <f t="shared" ca="1" si="692"/>
        <v>6.0360360360360366</v>
      </c>
      <c r="AQ1255">
        <f t="shared" ca="1" si="693"/>
        <v>9.0090090090090094</v>
      </c>
      <c r="AR1255">
        <f t="shared" ca="1" si="694"/>
        <v>3.9639639639639639</v>
      </c>
      <c r="AS1255">
        <f ca="1">P1255/J1255</f>
        <v>5.2060615704297201E-2</v>
      </c>
      <c r="AT1255" t="str">
        <f ca="1">IF(ABS(AD1253-AT1253)&lt;AT1253+(AD1253-AD1252)*5%,"ok","chk")</f>
        <v>ok</v>
      </c>
      <c r="AU1255" t="str">
        <f ca="1">IF(ABS(AF1253-AU1253)&lt;AU1253+(AF1253-AF1252)*5%,"ok","chk")</f>
        <v>ok</v>
      </c>
      <c r="AV1255" t="str">
        <f t="shared" ref="AV1255" ca="1" si="711">IF(ABS(AG1253-AV1253)&lt;AV1253+(AG1253-AG1252)*5%,"ok","chk")</f>
        <v>ok</v>
      </c>
      <c r="AW1255" t="str">
        <f t="shared" ref="AW1255" ca="1" si="712">IF(ABS(AH1253-AW1253)&lt;AW1253+(AH1253-AH1252)*5%,"ok","chk")</f>
        <v>ok</v>
      </c>
      <c r="AX1255" t="str">
        <f t="shared" ref="AX1255" ca="1" si="713">IF(ABS(AI1253-AX1253)&lt;AX1253+(AI1253-AI1252)*5%,"ok","chk")</f>
        <v>ok</v>
      </c>
      <c r="AY1255" t="str">
        <f t="shared" ref="AY1255" ca="1" si="714">IF(ABS(AJ1253-AY1253)&lt;AY1253+(AJ1253-AJ1252)*5%,"ok","chk")</f>
        <v>ok</v>
      </c>
    </row>
    <row r="1256" spans="1:51" x14ac:dyDescent="0.4">
      <c r="A1256">
        <f t="shared" si="689"/>
        <v>201902</v>
      </c>
      <c r="B1256" t="s">
        <v>292</v>
      </c>
      <c r="C1256" t="s">
        <v>288</v>
      </c>
      <c r="D1256" t="str">
        <f t="shared" ca="1" si="704"/>
        <v>I110</v>
      </c>
      <c r="E1256">
        <f t="shared" ca="1" si="673"/>
        <v>50</v>
      </c>
      <c r="F1256">
        <f t="shared" ca="1" si="674"/>
        <v>15</v>
      </c>
      <c r="G1256" t="str">
        <f t="shared" ca="1" si="701"/>
        <v>S11</v>
      </c>
      <c r="H1256" t="str">
        <f t="shared" ca="1" si="702"/>
        <v>S110</v>
      </c>
      <c r="I1256">
        <f ca="1">VLOOKUP(D1256,PRC!$A$2:$B$21,2,0)*E1256</f>
        <v>15000000</v>
      </c>
      <c r="J1256">
        <f t="shared" ca="1" si="675"/>
        <v>12599996</v>
      </c>
      <c r="K1256">
        <f ca="1">VLOOKUP(D1256,PRC!$A$1:$C$21,3,0)*E1256</f>
        <v>6900000</v>
      </c>
      <c r="L1256">
        <f t="shared" ca="1" si="676"/>
        <v>300000</v>
      </c>
      <c r="M1256">
        <f t="shared" ca="1" si="677"/>
        <v>1050000</v>
      </c>
      <c r="N1256">
        <f t="shared" ca="1" si="678"/>
        <v>1050000</v>
      </c>
      <c r="O1256">
        <f t="shared" ca="1" si="679"/>
        <v>450000</v>
      </c>
      <c r="P1256">
        <f t="shared" ca="1" si="703"/>
        <v>2849996</v>
      </c>
      <c r="Q1256">
        <f ca="1">IF(P1256&gt;0,1,0)</f>
        <v>1</v>
      </c>
      <c r="R1256">
        <f t="shared" ca="1" si="680"/>
        <v>16</v>
      </c>
      <c r="S1256">
        <f t="shared" ca="1" si="681"/>
        <v>2</v>
      </c>
      <c r="T1256">
        <f t="shared" ca="1" si="682"/>
        <v>7</v>
      </c>
      <c r="U1256">
        <f t="shared" ca="1" si="683"/>
        <v>7</v>
      </c>
      <c r="V1256">
        <f t="shared" ca="1" si="684"/>
        <v>3</v>
      </c>
      <c r="X1256">
        <f t="shared" si="686"/>
        <v>1256</v>
      </c>
      <c r="Y1256">
        <f t="shared" si="687"/>
        <v>1252</v>
      </c>
      <c r="Z1256">
        <f t="shared" si="688"/>
        <v>1253</v>
      </c>
      <c r="AA1256">
        <f t="shared" si="685"/>
        <v>1451</v>
      </c>
      <c r="AB1256">
        <f t="shared" si="690"/>
        <v>200</v>
      </c>
      <c r="AM1256" t="str">
        <f t="shared" si="691"/>
        <v>201902KS</v>
      </c>
      <c r="AN1256">
        <f t="shared" ca="1" si="705"/>
        <v>16.000026666666667</v>
      </c>
      <c r="AO1256">
        <f t="shared" ca="1" si="706"/>
        <v>2</v>
      </c>
      <c r="AP1256">
        <f t="shared" ca="1" si="692"/>
        <v>7.0000000000000009</v>
      </c>
      <c r="AQ1256">
        <f t="shared" ca="1" si="693"/>
        <v>7.0000000000000009</v>
      </c>
      <c r="AR1256">
        <f t="shared" ca="1" si="694"/>
        <v>3</v>
      </c>
      <c r="AS1256">
        <f ca="1">P1256/J1256</f>
        <v>0.22619023053658113</v>
      </c>
    </row>
    <row r="1257" spans="1:51" x14ac:dyDescent="0.4">
      <c r="A1257">
        <f t="shared" si="689"/>
        <v>201902</v>
      </c>
      <c r="B1257" t="s">
        <v>293</v>
      </c>
      <c r="C1257" t="s">
        <v>288</v>
      </c>
      <c r="D1257" t="str">
        <f t="shared" ca="1" si="704"/>
        <v>I105</v>
      </c>
      <c r="E1257">
        <f t="shared" ca="1" si="673"/>
        <v>10</v>
      </c>
      <c r="F1257">
        <f t="shared" ca="1" si="674"/>
        <v>15</v>
      </c>
      <c r="G1257" t="str">
        <f t="shared" ca="1" si="701"/>
        <v>S11</v>
      </c>
      <c r="H1257" t="str">
        <f t="shared" ca="1" si="702"/>
        <v>S111</v>
      </c>
      <c r="I1257">
        <f ca="1">VLOOKUP(D1257,PRC!$A$2:$B$21,2,0)*E1257</f>
        <v>1000000</v>
      </c>
      <c r="J1257">
        <f t="shared" ca="1" si="675"/>
        <v>779996</v>
      </c>
      <c r="K1257">
        <f ca="1">VLOOKUP(D1257,PRC!$A$1:$C$21,3,0)*E1257</f>
        <v>590000</v>
      </c>
      <c r="L1257">
        <f t="shared" ca="1" si="676"/>
        <v>20000</v>
      </c>
      <c r="M1257">
        <f t="shared" ca="1" si="677"/>
        <v>40000</v>
      </c>
      <c r="N1257">
        <f t="shared" ca="1" si="678"/>
        <v>60000</v>
      </c>
      <c r="O1257">
        <f t="shared" ca="1" si="679"/>
        <v>30000</v>
      </c>
      <c r="P1257">
        <f t="shared" ca="1" si="703"/>
        <v>39996</v>
      </c>
      <c r="Q1257">
        <f ca="1">IF(P1257&gt;0,1,0)</f>
        <v>1</v>
      </c>
      <c r="R1257">
        <f t="shared" ca="1" si="680"/>
        <v>22</v>
      </c>
      <c r="S1257">
        <f t="shared" ca="1" si="681"/>
        <v>2</v>
      </c>
      <c r="T1257">
        <f t="shared" ca="1" si="682"/>
        <v>4</v>
      </c>
      <c r="U1257">
        <f t="shared" ca="1" si="683"/>
        <v>6</v>
      </c>
      <c r="V1257">
        <f t="shared" ca="1" si="684"/>
        <v>3</v>
      </c>
      <c r="X1257">
        <f t="shared" si="686"/>
        <v>1257</v>
      </c>
      <c r="Y1257">
        <f t="shared" si="687"/>
        <v>1252</v>
      </c>
      <c r="Z1257">
        <f t="shared" si="688"/>
        <v>1253</v>
      </c>
      <c r="AA1257">
        <f t="shared" si="685"/>
        <v>1451</v>
      </c>
      <c r="AB1257">
        <f t="shared" si="690"/>
        <v>200</v>
      </c>
      <c r="AM1257" t="str">
        <f t="shared" si="691"/>
        <v>201902KS</v>
      </c>
      <c r="AN1257">
        <f t="shared" ca="1" si="705"/>
        <v>22.000399999999999</v>
      </c>
      <c r="AO1257">
        <f t="shared" ca="1" si="706"/>
        <v>2</v>
      </c>
      <c r="AP1257">
        <f t="shared" ca="1" si="692"/>
        <v>4</v>
      </c>
      <c r="AQ1257">
        <f t="shared" ca="1" si="693"/>
        <v>6</v>
      </c>
      <c r="AR1257">
        <f t="shared" ca="1" si="694"/>
        <v>3</v>
      </c>
      <c r="AS1257">
        <f ca="1">P1257/J1257</f>
        <v>5.1277186036851469E-2</v>
      </c>
    </row>
    <row r="1258" spans="1:51" x14ac:dyDescent="0.4">
      <c r="A1258">
        <f t="shared" si="689"/>
        <v>201902</v>
      </c>
      <c r="B1258" t="s">
        <v>294</v>
      </c>
      <c r="C1258" t="s">
        <v>288</v>
      </c>
      <c r="D1258" t="str">
        <f t="shared" ca="1" si="704"/>
        <v>I105</v>
      </c>
      <c r="E1258">
        <f t="shared" ca="1" si="673"/>
        <v>41</v>
      </c>
      <c r="F1258">
        <f t="shared" ca="1" si="674"/>
        <v>15</v>
      </c>
      <c r="G1258" t="str">
        <f t="shared" ca="1" si="701"/>
        <v>S10</v>
      </c>
      <c r="H1258" t="str">
        <f t="shared" ca="1" si="702"/>
        <v>S107</v>
      </c>
      <c r="I1258">
        <f ca="1">VLOOKUP(D1258,PRC!$A$2:$B$21,2,0)*E1258</f>
        <v>4100000</v>
      </c>
      <c r="J1258">
        <f t="shared" ca="1" si="675"/>
        <v>3156996</v>
      </c>
      <c r="K1258">
        <f ca="1">VLOOKUP(D1258,PRC!$A$1:$C$21,3,0)*E1258</f>
        <v>2419000</v>
      </c>
      <c r="L1258">
        <f t="shared" ca="1" si="676"/>
        <v>123000</v>
      </c>
      <c r="M1258">
        <f t="shared" ca="1" si="677"/>
        <v>164000</v>
      </c>
      <c r="N1258">
        <f t="shared" ca="1" si="678"/>
        <v>369000</v>
      </c>
      <c r="O1258">
        <f t="shared" ca="1" si="679"/>
        <v>164000</v>
      </c>
      <c r="P1258">
        <f t="shared" ca="1" si="703"/>
        <v>-82004</v>
      </c>
      <c r="Q1258">
        <f ca="1">IF(P1258&gt;0,1,0)</f>
        <v>0</v>
      </c>
      <c r="R1258">
        <f t="shared" ca="1" si="680"/>
        <v>23</v>
      </c>
      <c r="S1258">
        <f t="shared" ca="1" si="681"/>
        <v>3</v>
      </c>
      <c r="T1258">
        <f t="shared" ca="1" si="682"/>
        <v>4</v>
      </c>
      <c r="U1258">
        <f t="shared" ca="1" si="683"/>
        <v>9</v>
      </c>
      <c r="V1258">
        <f t="shared" ca="1" si="684"/>
        <v>4</v>
      </c>
      <c r="X1258">
        <f t="shared" si="686"/>
        <v>1258</v>
      </c>
      <c r="Y1258">
        <f t="shared" si="687"/>
        <v>1252</v>
      </c>
      <c r="Z1258">
        <f t="shared" si="688"/>
        <v>1253</v>
      </c>
      <c r="AA1258">
        <f t="shared" si="685"/>
        <v>1451</v>
      </c>
      <c r="AB1258">
        <f t="shared" si="690"/>
        <v>200</v>
      </c>
      <c r="AM1258" t="str">
        <f t="shared" si="691"/>
        <v>201902KS</v>
      </c>
      <c r="AN1258">
        <f t="shared" ca="1" si="705"/>
        <v>23.000097560975608</v>
      </c>
      <c r="AO1258">
        <f t="shared" ca="1" si="706"/>
        <v>3</v>
      </c>
      <c r="AP1258">
        <f t="shared" ca="1" si="692"/>
        <v>4</v>
      </c>
      <c r="AQ1258">
        <f t="shared" ca="1" si="693"/>
        <v>9</v>
      </c>
      <c r="AR1258">
        <f t="shared" ca="1" si="694"/>
        <v>4</v>
      </c>
      <c r="AS1258">
        <f ca="1">P1258/J1258</f>
        <v>-2.5975325911087629E-2</v>
      </c>
    </row>
    <row r="1259" spans="1:51" x14ac:dyDescent="0.4">
      <c r="A1259">
        <f t="shared" si="689"/>
        <v>201902</v>
      </c>
      <c r="B1259" t="s">
        <v>295</v>
      </c>
      <c r="C1259" t="s">
        <v>288</v>
      </c>
      <c r="D1259" t="str">
        <f t="shared" ca="1" si="704"/>
        <v>I102</v>
      </c>
      <c r="E1259">
        <f t="shared" ref="E1259:E1322" ca="1" si="715">RANDBETWEEN(INDIRECT("AD"&amp;Y1259),INDIRECT("AD"&amp;Z1259))</f>
        <v>18</v>
      </c>
      <c r="F1259">
        <f t="shared" ref="F1259:F1322" ca="1" si="716">RANDBETWEEN(INDIRECT("AF"&amp;Y1259),INDIRECT("AF"&amp;Z1259))</f>
        <v>15</v>
      </c>
      <c r="G1259" t="str">
        <f t="shared" ca="1" si="701"/>
        <v>S11</v>
      </c>
      <c r="H1259" t="str">
        <f t="shared" ca="1" si="702"/>
        <v>S118</v>
      </c>
      <c r="I1259">
        <f ca="1">VLOOKUP(D1259,PRC!$A$2:$B$21,2,0)*E1259</f>
        <v>720000</v>
      </c>
      <c r="J1259">
        <f t="shared" ref="J1259:J1322" ca="1" si="717">I1259*(1-R1259/100)-4</f>
        <v>561596</v>
      </c>
      <c r="K1259">
        <f ca="1">VLOOKUP(D1259,PRC!$A$1:$C$21,3,0)*E1259</f>
        <v>338400</v>
      </c>
      <c r="L1259">
        <f t="shared" ref="L1259:L1322" ca="1" si="718">ROUND($I1259*S1259,-5)/100</f>
        <v>14000</v>
      </c>
      <c r="M1259">
        <f t="shared" ref="M1259:M1322" ca="1" si="719">ROUND($I1259*T1259,-5)/100</f>
        <v>43000</v>
      </c>
      <c r="N1259">
        <f t="shared" ref="N1259:N1322" ca="1" si="720">ROUND($I1259*U1259,-5)/100</f>
        <v>36000</v>
      </c>
      <c r="O1259">
        <f t="shared" ref="O1259:O1322" ca="1" si="721">ROUND($I1259*V1259,-5)/100</f>
        <v>36000</v>
      </c>
      <c r="P1259">
        <f t="shared" ca="1" si="703"/>
        <v>94196</v>
      </c>
      <c r="Q1259">
        <f ca="1">IF(P1259&gt;0,1,0)</f>
        <v>1</v>
      </c>
      <c r="R1259">
        <f t="shared" ref="R1259:R1322" ca="1" si="722">RANDBETWEEN(INDIRECT("AF"&amp;$Y1259),INDIRECT("AF"&amp;$Z1259))</f>
        <v>22</v>
      </c>
      <c r="S1259">
        <f t="shared" ref="S1259:S1322" ca="1" si="723">RANDBETWEEN(INDIRECT("AG"&amp;$Y1259),INDIRECT("AG"&amp;$Z1259))</f>
        <v>2</v>
      </c>
      <c r="T1259">
        <f t="shared" ref="T1259:T1322" ca="1" si="724">RANDBETWEEN(INDIRECT("AH"&amp;$Y1259),INDIRECT("AH"&amp;$Z1259))</f>
        <v>6</v>
      </c>
      <c r="U1259">
        <f t="shared" ref="U1259:U1322" ca="1" si="725">RANDBETWEEN(INDIRECT("Ai"&amp;$Y1259),INDIRECT("Ai"&amp;$Z1259))</f>
        <v>5</v>
      </c>
      <c r="V1259">
        <f t="shared" ref="V1259:V1322" ca="1" si="726">RANDBETWEEN(INDIRECT("Aj"&amp;$Y1259),INDIRECT("Aj"&amp;$Z1259))</f>
        <v>5</v>
      </c>
      <c r="X1259">
        <f t="shared" si="686"/>
        <v>1259</v>
      </c>
      <c r="Y1259">
        <f t="shared" si="687"/>
        <v>1252</v>
      </c>
      <c r="Z1259">
        <f t="shared" si="688"/>
        <v>1253</v>
      </c>
      <c r="AA1259">
        <f t="shared" ref="AA1259:AA1322" si="727">Y1259+AB1259-1</f>
        <v>1451</v>
      </c>
      <c r="AB1259">
        <f t="shared" si="690"/>
        <v>200</v>
      </c>
      <c r="AM1259" t="str">
        <f t="shared" si="691"/>
        <v>201902KS</v>
      </c>
      <c r="AN1259">
        <f t="shared" ca="1" si="705"/>
        <v>22.000555555555557</v>
      </c>
      <c r="AO1259">
        <f t="shared" ca="1" si="706"/>
        <v>1.9444444444444444</v>
      </c>
      <c r="AP1259">
        <f t="shared" ca="1" si="692"/>
        <v>5.9722222222222223</v>
      </c>
      <c r="AQ1259">
        <f t="shared" ca="1" si="693"/>
        <v>5</v>
      </c>
      <c r="AR1259">
        <f t="shared" ca="1" si="694"/>
        <v>5</v>
      </c>
      <c r="AS1259">
        <f ca="1">P1259/J1259</f>
        <v>0.1677291148797356</v>
      </c>
    </row>
    <row r="1260" spans="1:51" x14ac:dyDescent="0.4">
      <c r="A1260">
        <f t="shared" si="689"/>
        <v>201902</v>
      </c>
      <c r="B1260" t="s">
        <v>296</v>
      </c>
      <c r="C1260" t="s">
        <v>288</v>
      </c>
      <c r="D1260" t="str">
        <f t="shared" ca="1" si="704"/>
        <v>I120</v>
      </c>
      <c r="E1260">
        <f t="shared" ca="1" si="715"/>
        <v>26</v>
      </c>
      <c r="F1260">
        <f t="shared" ca="1" si="716"/>
        <v>20</v>
      </c>
      <c r="G1260" t="str">
        <f t="shared" ca="1" si="701"/>
        <v>S10</v>
      </c>
      <c r="H1260" t="str">
        <f t="shared" ca="1" si="702"/>
        <v>S104</v>
      </c>
      <c r="I1260">
        <f ca="1">VLOOKUP(D1260,PRC!$A$2:$B$21,2,0)*E1260</f>
        <v>111800000</v>
      </c>
      <c r="J1260">
        <f t="shared" ca="1" si="717"/>
        <v>88321996</v>
      </c>
      <c r="K1260">
        <f ca="1">VLOOKUP(D1260,PRC!$A$1:$C$21,3,0)*E1260</f>
        <v>50310000</v>
      </c>
      <c r="L1260">
        <f t="shared" ca="1" si="718"/>
        <v>3354000</v>
      </c>
      <c r="M1260">
        <f t="shared" ca="1" si="719"/>
        <v>7826000</v>
      </c>
      <c r="N1260">
        <f t="shared" ca="1" si="720"/>
        <v>6708000</v>
      </c>
      <c r="O1260">
        <f t="shared" ca="1" si="721"/>
        <v>4472000</v>
      </c>
      <c r="P1260">
        <f t="shared" ca="1" si="703"/>
        <v>15651996</v>
      </c>
      <c r="Q1260">
        <f ca="1">IF(P1260&gt;0,1,0)</f>
        <v>1</v>
      </c>
      <c r="R1260">
        <f t="shared" ca="1" si="722"/>
        <v>21</v>
      </c>
      <c r="S1260">
        <f t="shared" ca="1" si="723"/>
        <v>3</v>
      </c>
      <c r="T1260">
        <f t="shared" ca="1" si="724"/>
        <v>7</v>
      </c>
      <c r="U1260">
        <f t="shared" ca="1" si="725"/>
        <v>6</v>
      </c>
      <c r="V1260">
        <f t="shared" ca="1" si="726"/>
        <v>4</v>
      </c>
      <c r="X1260">
        <f t="shared" ref="X1260:X1323" si="728">X1259+1</f>
        <v>1260</v>
      </c>
      <c r="Y1260">
        <f t="shared" ref="Y1260:Y1323" si="729">IF(C1260=C1259,Y1259,X1260)</f>
        <v>1252</v>
      </c>
      <c r="Z1260">
        <f t="shared" ref="Z1260:Z1323" si="730">Y1260+1</f>
        <v>1253</v>
      </c>
      <c r="AA1260">
        <f t="shared" si="727"/>
        <v>1451</v>
      </c>
      <c r="AB1260">
        <f t="shared" si="690"/>
        <v>200</v>
      </c>
      <c r="AM1260" t="str">
        <f t="shared" si="691"/>
        <v>201902KS</v>
      </c>
      <c r="AN1260">
        <f t="shared" ca="1" si="705"/>
        <v>21.000003577817527</v>
      </c>
      <c r="AO1260">
        <f t="shared" ca="1" si="706"/>
        <v>3</v>
      </c>
      <c r="AP1260">
        <f t="shared" ca="1" si="692"/>
        <v>7.0000000000000009</v>
      </c>
      <c r="AQ1260">
        <f t="shared" ca="1" si="693"/>
        <v>6</v>
      </c>
      <c r="AR1260">
        <f t="shared" ca="1" si="694"/>
        <v>4</v>
      </c>
      <c r="AS1260">
        <f ca="1">P1260/J1260</f>
        <v>0.17721515261045503</v>
      </c>
    </row>
    <row r="1261" spans="1:51" x14ac:dyDescent="0.4">
      <c r="A1261">
        <f t="shared" si="689"/>
        <v>201902</v>
      </c>
      <c r="B1261" t="s">
        <v>297</v>
      </c>
      <c r="C1261" t="s">
        <v>288</v>
      </c>
      <c r="D1261" t="str">
        <f t="shared" ca="1" si="704"/>
        <v>I117</v>
      </c>
      <c r="E1261">
        <f t="shared" ca="1" si="715"/>
        <v>38</v>
      </c>
      <c r="F1261">
        <f t="shared" ca="1" si="716"/>
        <v>20</v>
      </c>
      <c r="G1261" t="str">
        <f t="shared" ca="1" si="701"/>
        <v>S10</v>
      </c>
      <c r="H1261" t="str">
        <f t="shared" ca="1" si="702"/>
        <v>S105</v>
      </c>
      <c r="I1261">
        <f ca="1">VLOOKUP(D1261,PRC!$A$2:$B$21,2,0)*E1261</f>
        <v>95000000</v>
      </c>
      <c r="J1261">
        <f t="shared" ca="1" si="717"/>
        <v>76949996</v>
      </c>
      <c r="K1261">
        <f ca="1">VLOOKUP(D1261,PRC!$A$1:$C$21,3,0)*E1261</f>
        <v>43700000</v>
      </c>
      <c r="L1261">
        <f t="shared" ca="1" si="718"/>
        <v>2850000</v>
      </c>
      <c r="M1261">
        <f t="shared" ca="1" si="719"/>
        <v>4750000</v>
      </c>
      <c r="N1261">
        <f t="shared" ca="1" si="720"/>
        <v>9500000</v>
      </c>
      <c r="O1261">
        <f t="shared" ca="1" si="721"/>
        <v>2850000</v>
      </c>
      <c r="P1261">
        <f t="shared" ca="1" si="703"/>
        <v>13299996</v>
      </c>
      <c r="Q1261">
        <f ca="1">IF(P1261&gt;0,1,0)</f>
        <v>1</v>
      </c>
      <c r="R1261">
        <f t="shared" ca="1" si="722"/>
        <v>19</v>
      </c>
      <c r="S1261">
        <f t="shared" ca="1" si="723"/>
        <v>3</v>
      </c>
      <c r="T1261">
        <f t="shared" ca="1" si="724"/>
        <v>5</v>
      </c>
      <c r="U1261">
        <f t="shared" ca="1" si="725"/>
        <v>10</v>
      </c>
      <c r="V1261">
        <f t="shared" ca="1" si="726"/>
        <v>3</v>
      </c>
      <c r="X1261">
        <f t="shared" si="728"/>
        <v>1261</v>
      </c>
      <c r="Y1261">
        <f t="shared" si="729"/>
        <v>1252</v>
      </c>
      <c r="Z1261">
        <f t="shared" si="730"/>
        <v>1253</v>
      </c>
      <c r="AA1261">
        <f t="shared" si="727"/>
        <v>1451</v>
      </c>
      <c r="AB1261">
        <f t="shared" si="690"/>
        <v>200</v>
      </c>
      <c r="AM1261" t="str">
        <f t="shared" si="691"/>
        <v>201902KS</v>
      </c>
      <c r="AN1261">
        <f t="shared" ca="1" si="705"/>
        <v>19.00000421052631</v>
      </c>
      <c r="AO1261">
        <f t="shared" ca="1" si="706"/>
        <v>3</v>
      </c>
      <c r="AP1261">
        <f t="shared" ca="1" si="692"/>
        <v>5</v>
      </c>
      <c r="AQ1261">
        <f t="shared" ca="1" si="693"/>
        <v>10</v>
      </c>
      <c r="AR1261">
        <f t="shared" ca="1" si="694"/>
        <v>3</v>
      </c>
      <c r="AS1261">
        <f ca="1">P1261/J1261</f>
        <v>0.17283946317554064</v>
      </c>
    </row>
    <row r="1262" spans="1:51" x14ac:dyDescent="0.4">
      <c r="A1262">
        <f t="shared" si="689"/>
        <v>201902</v>
      </c>
      <c r="B1262" t="s">
        <v>298</v>
      </c>
      <c r="C1262" t="s">
        <v>288</v>
      </c>
      <c r="D1262" t="str">
        <f t="shared" ca="1" si="704"/>
        <v>I105</v>
      </c>
      <c r="E1262">
        <f t="shared" ca="1" si="715"/>
        <v>34</v>
      </c>
      <c r="F1262">
        <f t="shared" ca="1" si="716"/>
        <v>22</v>
      </c>
      <c r="G1262" t="str">
        <f t="shared" ca="1" si="701"/>
        <v>S10</v>
      </c>
      <c r="H1262" t="str">
        <f t="shared" ca="1" si="702"/>
        <v>S109</v>
      </c>
      <c r="I1262">
        <f ca="1">VLOOKUP(D1262,PRC!$A$2:$B$21,2,0)*E1262</f>
        <v>3400000</v>
      </c>
      <c r="J1262">
        <f t="shared" ca="1" si="717"/>
        <v>2583996</v>
      </c>
      <c r="K1262">
        <f ca="1">VLOOKUP(D1262,PRC!$A$1:$C$21,3,0)*E1262</f>
        <v>2006000</v>
      </c>
      <c r="L1262">
        <f t="shared" ca="1" si="718"/>
        <v>102000</v>
      </c>
      <c r="M1262">
        <f t="shared" ca="1" si="719"/>
        <v>204000</v>
      </c>
      <c r="N1262">
        <f t="shared" ca="1" si="720"/>
        <v>204000</v>
      </c>
      <c r="O1262">
        <f t="shared" ca="1" si="721"/>
        <v>170000</v>
      </c>
      <c r="P1262">
        <f t="shared" ca="1" si="703"/>
        <v>-102004</v>
      </c>
      <c r="Q1262">
        <f ca="1">IF(P1262&gt;0,1,0)</f>
        <v>0</v>
      </c>
      <c r="R1262">
        <f t="shared" ca="1" si="722"/>
        <v>24</v>
      </c>
      <c r="S1262">
        <f t="shared" ca="1" si="723"/>
        <v>3</v>
      </c>
      <c r="T1262">
        <f t="shared" ca="1" si="724"/>
        <v>6</v>
      </c>
      <c r="U1262">
        <f t="shared" ca="1" si="725"/>
        <v>6</v>
      </c>
      <c r="V1262">
        <f t="shared" ca="1" si="726"/>
        <v>5</v>
      </c>
      <c r="X1262">
        <f t="shared" si="728"/>
        <v>1262</v>
      </c>
      <c r="Y1262">
        <f t="shared" si="729"/>
        <v>1252</v>
      </c>
      <c r="Z1262">
        <f t="shared" si="730"/>
        <v>1253</v>
      </c>
      <c r="AA1262">
        <f t="shared" si="727"/>
        <v>1451</v>
      </c>
      <c r="AB1262">
        <f t="shared" si="690"/>
        <v>200</v>
      </c>
      <c r="AM1262" t="str">
        <f t="shared" si="691"/>
        <v>201902KS</v>
      </c>
      <c r="AN1262">
        <f t="shared" ca="1" si="705"/>
        <v>24.000117647058829</v>
      </c>
      <c r="AO1262">
        <f t="shared" ca="1" si="706"/>
        <v>3</v>
      </c>
      <c r="AP1262">
        <f t="shared" ca="1" si="692"/>
        <v>6</v>
      </c>
      <c r="AQ1262">
        <f t="shared" ca="1" si="693"/>
        <v>6</v>
      </c>
      <c r="AR1262">
        <f t="shared" ca="1" si="694"/>
        <v>5</v>
      </c>
      <c r="AS1262">
        <f ca="1">P1262/J1262</f>
        <v>-3.9475293305407597E-2</v>
      </c>
    </row>
    <row r="1263" spans="1:51" x14ac:dyDescent="0.4">
      <c r="A1263">
        <f t="shared" si="689"/>
        <v>201902</v>
      </c>
      <c r="B1263" t="s">
        <v>299</v>
      </c>
      <c r="C1263" t="s">
        <v>288</v>
      </c>
      <c r="D1263" t="str">
        <f t="shared" ca="1" si="704"/>
        <v>I112</v>
      </c>
      <c r="E1263">
        <f t="shared" ca="1" si="715"/>
        <v>35</v>
      </c>
      <c r="F1263">
        <f t="shared" ca="1" si="716"/>
        <v>18</v>
      </c>
      <c r="G1263" t="str">
        <f t="shared" ca="1" si="701"/>
        <v>S11</v>
      </c>
      <c r="H1263" t="str">
        <f t="shared" ca="1" si="702"/>
        <v>S119</v>
      </c>
      <c r="I1263">
        <f ca="1">VLOOKUP(D1263,PRC!$A$2:$B$21,2,0)*E1263</f>
        <v>2275000</v>
      </c>
      <c r="J1263">
        <f t="shared" ca="1" si="717"/>
        <v>1706246</v>
      </c>
      <c r="K1263">
        <f ca="1">VLOOKUP(D1263,PRC!$A$1:$C$21,3,0)*E1263</f>
        <v>1137500</v>
      </c>
      <c r="L1263">
        <f t="shared" ca="1" si="718"/>
        <v>46000</v>
      </c>
      <c r="M1263">
        <f t="shared" ca="1" si="719"/>
        <v>114000</v>
      </c>
      <c r="N1263">
        <f t="shared" ca="1" si="720"/>
        <v>205000</v>
      </c>
      <c r="O1263">
        <f t="shared" ca="1" si="721"/>
        <v>114000</v>
      </c>
      <c r="P1263">
        <f t="shared" ca="1" si="703"/>
        <v>89746</v>
      </c>
      <c r="Q1263">
        <f ca="1">IF(P1263&gt;0,1,0)</f>
        <v>1</v>
      </c>
      <c r="R1263">
        <f t="shared" ca="1" si="722"/>
        <v>25</v>
      </c>
      <c r="S1263">
        <f t="shared" ca="1" si="723"/>
        <v>2</v>
      </c>
      <c r="T1263">
        <f t="shared" ca="1" si="724"/>
        <v>5</v>
      </c>
      <c r="U1263">
        <f t="shared" ca="1" si="725"/>
        <v>9</v>
      </c>
      <c r="V1263">
        <f t="shared" ca="1" si="726"/>
        <v>5</v>
      </c>
      <c r="X1263">
        <f t="shared" si="728"/>
        <v>1263</v>
      </c>
      <c r="Y1263">
        <f t="shared" si="729"/>
        <v>1252</v>
      </c>
      <c r="Z1263">
        <f t="shared" si="730"/>
        <v>1253</v>
      </c>
      <c r="AA1263">
        <f t="shared" si="727"/>
        <v>1451</v>
      </c>
      <c r="AB1263">
        <f t="shared" si="690"/>
        <v>200</v>
      </c>
      <c r="AM1263" t="str">
        <f t="shared" si="691"/>
        <v>201902KS</v>
      </c>
      <c r="AN1263">
        <f t="shared" ca="1" si="705"/>
        <v>25.00017582417582</v>
      </c>
      <c r="AO1263">
        <f t="shared" ca="1" si="706"/>
        <v>2.0219780219780223</v>
      </c>
      <c r="AP1263">
        <f t="shared" ca="1" si="692"/>
        <v>5.0109890109890109</v>
      </c>
      <c r="AQ1263">
        <f t="shared" ca="1" si="693"/>
        <v>9.0109890109890109</v>
      </c>
      <c r="AR1263">
        <f t="shared" ca="1" si="694"/>
        <v>5.0109890109890109</v>
      </c>
      <c r="AS1263">
        <f ca="1">P1263/J1263</f>
        <v>5.2598511586254268E-2</v>
      </c>
    </row>
    <row r="1264" spans="1:51" x14ac:dyDescent="0.4">
      <c r="A1264">
        <f t="shared" si="689"/>
        <v>201902</v>
      </c>
      <c r="B1264" t="s">
        <v>300</v>
      </c>
      <c r="C1264" t="s">
        <v>288</v>
      </c>
      <c r="D1264" t="str">
        <f t="shared" ca="1" si="704"/>
        <v>I107</v>
      </c>
      <c r="E1264">
        <f t="shared" ca="1" si="715"/>
        <v>27</v>
      </c>
      <c r="F1264">
        <f t="shared" ca="1" si="716"/>
        <v>19</v>
      </c>
      <c r="G1264" t="str">
        <f t="shared" ca="1" si="701"/>
        <v>S10</v>
      </c>
      <c r="H1264" t="str">
        <f t="shared" ca="1" si="702"/>
        <v>S106</v>
      </c>
      <c r="I1264">
        <f ca="1">VLOOKUP(D1264,PRC!$A$2:$B$21,2,0)*E1264</f>
        <v>4050000</v>
      </c>
      <c r="J1264">
        <f t="shared" ca="1" si="717"/>
        <v>3280496</v>
      </c>
      <c r="K1264">
        <f ca="1">VLOOKUP(D1264,PRC!$A$1:$C$21,3,0)*E1264</f>
        <v>2308500</v>
      </c>
      <c r="L1264">
        <f t="shared" ca="1" si="718"/>
        <v>81000</v>
      </c>
      <c r="M1264">
        <f t="shared" ca="1" si="719"/>
        <v>203000</v>
      </c>
      <c r="N1264">
        <f t="shared" ca="1" si="720"/>
        <v>324000</v>
      </c>
      <c r="O1264">
        <f t="shared" ca="1" si="721"/>
        <v>162000</v>
      </c>
      <c r="P1264">
        <f t="shared" ca="1" si="703"/>
        <v>201996</v>
      </c>
      <c r="Q1264">
        <f ca="1">IF(P1264&gt;0,1,0)</f>
        <v>1</v>
      </c>
      <c r="R1264">
        <f t="shared" ca="1" si="722"/>
        <v>19</v>
      </c>
      <c r="S1264">
        <f t="shared" ca="1" si="723"/>
        <v>2</v>
      </c>
      <c r="T1264">
        <f t="shared" ca="1" si="724"/>
        <v>5</v>
      </c>
      <c r="U1264">
        <f t="shared" ca="1" si="725"/>
        <v>8</v>
      </c>
      <c r="V1264">
        <f t="shared" ca="1" si="726"/>
        <v>4</v>
      </c>
      <c r="X1264">
        <f t="shared" si="728"/>
        <v>1264</v>
      </c>
      <c r="Y1264">
        <f t="shared" si="729"/>
        <v>1252</v>
      </c>
      <c r="Z1264">
        <f t="shared" si="730"/>
        <v>1253</v>
      </c>
      <c r="AA1264">
        <f t="shared" si="727"/>
        <v>1451</v>
      </c>
      <c r="AB1264">
        <f t="shared" si="690"/>
        <v>200</v>
      </c>
      <c r="AM1264" t="str">
        <f t="shared" si="691"/>
        <v>201902KS</v>
      </c>
      <c r="AN1264">
        <f t="shared" ca="1" si="705"/>
        <v>19.000098765432092</v>
      </c>
      <c r="AO1264">
        <f t="shared" ca="1" si="706"/>
        <v>2</v>
      </c>
      <c r="AP1264">
        <f t="shared" ca="1" si="692"/>
        <v>5.0123456790123457</v>
      </c>
      <c r="AQ1264">
        <f t="shared" ca="1" si="693"/>
        <v>8</v>
      </c>
      <c r="AR1264">
        <f t="shared" ca="1" si="694"/>
        <v>4</v>
      </c>
      <c r="AS1264">
        <f ca="1">P1264/J1264</f>
        <v>6.1574835024947448E-2</v>
      </c>
    </row>
    <row r="1265" spans="1:45" x14ac:dyDescent="0.4">
      <c r="A1265">
        <f t="shared" si="689"/>
        <v>201902</v>
      </c>
      <c r="B1265" t="s">
        <v>301</v>
      </c>
      <c r="C1265" t="s">
        <v>288</v>
      </c>
      <c r="D1265" t="str">
        <f t="shared" ca="1" si="704"/>
        <v>I115</v>
      </c>
      <c r="E1265">
        <f t="shared" ca="1" si="715"/>
        <v>17</v>
      </c>
      <c r="F1265">
        <f t="shared" ca="1" si="716"/>
        <v>21</v>
      </c>
      <c r="G1265" t="str">
        <f t="shared" ca="1" si="701"/>
        <v>S10</v>
      </c>
      <c r="H1265" t="str">
        <f t="shared" ca="1" si="702"/>
        <v>S103</v>
      </c>
      <c r="I1265">
        <f ca="1">VLOOKUP(D1265,PRC!$A$2:$B$21,2,0)*E1265</f>
        <v>85000</v>
      </c>
      <c r="J1265">
        <f t="shared" ca="1" si="717"/>
        <v>71396</v>
      </c>
      <c r="K1265">
        <f ca="1">VLOOKUP(D1265,PRC!$A$1:$C$21,3,0)*E1265</f>
        <v>40800</v>
      </c>
      <c r="L1265">
        <f t="shared" ca="1" si="718"/>
        <v>1000</v>
      </c>
      <c r="M1265">
        <f t="shared" ca="1" si="719"/>
        <v>3000</v>
      </c>
      <c r="N1265">
        <f t="shared" ca="1" si="720"/>
        <v>6000</v>
      </c>
      <c r="O1265">
        <f t="shared" ca="1" si="721"/>
        <v>3000</v>
      </c>
      <c r="P1265">
        <f t="shared" ca="1" si="703"/>
        <v>17596</v>
      </c>
      <c r="Q1265">
        <f ca="1">IF(P1265&gt;0,1,0)</f>
        <v>1</v>
      </c>
      <c r="R1265">
        <f t="shared" ca="1" si="722"/>
        <v>16</v>
      </c>
      <c r="S1265">
        <f t="shared" ca="1" si="723"/>
        <v>1</v>
      </c>
      <c r="T1265">
        <f t="shared" ca="1" si="724"/>
        <v>4</v>
      </c>
      <c r="U1265">
        <f t="shared" ca="1" si="725"/>
        <v>7</v>
      </c>
      <c r="V1265">
        <f t="shared" ca="1" si="726"/>
        <v>3</v>
      </c>
      <c r="X1265">
        <f t="shared" si="728"/>
        <v>1265</v>
      </c>
      <c r="Y1265">
        <f t="shared" si="729"/>
        <v>1252</v>
      </c>
      <c r="Z1265">
        <f t="shared" si="730"/>
        <v>1253</v>
      </c>
      <c r="AA1265">
        <f t="shared" si="727"/>
        <v>1451</v>
      </c>
      <c r="AB1265">
        <f t="shared" si="690"/>
        <v>200</v>
      </c>
      <c r="AM1265" t="str">
        <f t="shared" si="691"/>
        <v>201902KS</v>
      </c>
      <c r="AN1265">
        <f t="shared" ca="1" si="705"/>
        <v>16.004705882352944</v>
      </c>
      <c r="AO1265">
        <f t="shared" ca="1" si="706"/>
        <v>1.1764705882352942</v>
      </c>
      <c r="AP1265">
        <f t="shared" ca="1" si="692"/>
        <v>3.5294117647058822</v>
      </c>
      <c r="AQ1265">
        <f t="shared" ca="1" si="693"/>
        <v>7.0588235294117645</v>
      </c>
      <c r="AR1265">
        <f t="shared" ca="1" si="694"/>
        <v>3.5294117647058822</v>
      </c>
      <c r="AS1265">
        <f ca="1">P1265/J1265</f>
        <v>0.2464563841111547</v>
      </c>
    </row>
    <row r="1266" spans="1:45" x14ac:dyDescent="0.4">
      <c r="A1266">
        <f t="shared" si="689"/>
        <v>201902</v>
      </c>
      <c r="B1266" t="s">
        <v>302</v>
      </c>
      <c r="C1266" t="s">
        <v>288</v>
      </c>
      <c r="D1266" t="str">
        <f t="shared" ca="1" si="704"/>
        <v>I107</v>
      </c>
      <c r="E1266">
        <f t="shared" ca="1" si="715"/>
        <v>47</v>
      </c>
      <c r="F1266">
        <f t="shared" ca="1" si="716"/>
        <v>23</v>
      </c>
      <c r="G1266" t="str">
        <f t="shared" ca="1" si="701"/>
        <v>S10</v>
      </c>
      <c r="H1266" t="str">
        <f t="shared" ca="1" si="702"/>
        <v>S109</v>
      </c>
      <c r="I1266">
        <f ca="1">VLOOKUP(D1266,PRC!$A$2:$B$21,2,0)*E1266</f>
        <v>7050000</v>
      </c>
      <c r="J1266">
        <f t="shared" ca="1" si="717"/>
        <v>5851496</v>
      </c>
      <c r="K1266">
        <f ca="1">VLOOKUP(D1266,PRC!$A$1:$C$21,3,0)*E1266</f>
        <v>4018500</v>
      </c>
      <c r="L1266">
        <f t="shared" ca="1" si="718"/>
        <v>141000</v>
      </c>
      <c r="M1266">
        <f t="shared" ca="1" si="719"/>
        <v>423000</v>
      </c>
      <c r="N1266">
        <f t="shared" ca="1" si="720"/>
        <v>564000</v>
      </c>
      <c r="O1266">
        <f t="shared" ca="1" si="721"/>
        <v>353000</v>
      </c>
      <c r="P1266">
        <f t="shared" ca="1" si="703"/>
        <v>351996</v>
      </c>
      <c r="Q1266">
        <f ca="1">IF(P1266&gt;0,1,0)</f>
        <v>1</v>
      </c>
      <c r="R1266">
        <f t="shared" ca="1" si="722"/>
        <v>17</v>
      </c>
      <c r="S1266">
        <f t="shared" ca="1" si="723"/>
        <v>2</v>
      </c>
      <c r="T1266">
        <f t="shared" ca="1" si="724"/>
        <v>6</v>
      </c>
      <c r="U1266">
        <f t="shared" ca="1" si="725"/>
        <v>8</v>
      </c>
      <c r="V1266">
        <f t="shared" ca="1" si="726"/>
        <v>5</v>
      </c>
      <c r="X1266">
        <f t="shared" si="728"/>
        <v>1266</v>
      </c>
      <c r="Y1266">
        <f t="shared" si="729"/>
        <v>1252</v>
      </c>
      <c r="Z1266">
        <f t="shared" si="730"/>
        <v>1253</v>
      </c>
      <c r="AA1266">
        <f t="shared" si="727"/>
        <v>1451</v>
      </c>
      <c r="AB1266">
        <f t="shared" si="690"/>
        <v>200</v>
      </c>
      <c r="AM1266" t="str">
        <f t="shared" si="691"/>
        <v>201902KS</v>
      </c>
      <c r="AN1266">
        <f t="shared" ca="1" si="705"/>
        <v>17.000056737588654</v>
      </c>
      <c r="AO1266">
        <f t="shared" ca="1" si="706"/>
        <v>2</v>
      </c>
      <c r="AP1266">
        <f t="shared" ca="1" si="692"/>
        <v>6</v>
      </c>
      <c r="AQ1266">
        <f t="shared" ca="1" si="693"/>
        <v>8</v>
      </c>
      <c r="AR1266">
        <f t="shared" ca="1" si="694"/>
        <v>5.0070921985815602</v>
      </c>
      <c r="AS1266">
        <f ca="1">P1266/J1266</f>
        <v>6.0154873215328183E-2</v>
      </c>
    </row>
    <row r="1267" spans="1:45" x14ac:dyDescent="0.4">
      <c r="A1267">
        <f t="shared" si="689"/>
        <v>201902</v>
      </c>
      <c r="B1267" t="s">
        <v>303</v>
      </c>
      <c r="C1267" t="s">
        <v>288</v>
      </c>
      <c r="D1267" t="str">
        <f t="shared" ca="1" si="704"/>
        <v>I106</v>
      </c>
      <c r="E1267">
        <f t="shared" ca="1" si="715"/>
        <v>44</v>
      </c>
      <c r="F1267">
        <f t="shared" ca="1" si="716"/>
        <v>20</v>
      </c>
      <c r="G1267" t="str">
        <f t="shared" ca="1" si="701"/>
        <v>S10</v>
      </c>
      <c r="H1267" t="str">
        <f t="shared" ca="1" si="702"/>
        <v>S102</v>
      </c>
      <c r="I1267">
        <f ca="1">VLOOKUP(D1267,PRC!$A$2:$B$21,2,0)*E1267</f>
        <v>880000</v>
      </c>
      <c r="J1267">
        <f t="shared" ca="1" si="717"/>
        <v>721596</v>
      </c>
      <c r="K1267">
        <f ca="1">VLOOKUP(D1267,PRC!$A$1:$C$21,3,0)*E1267</f>
        <v>466400</v>
      </c>
      <c r="L1267">
        <f t="shared" ca="1" si="718"/>
        <v>9000</v>
      </c>
      <c r="M1267">
        <f t="shared" ca="1" si="719"/>
        <v>62000</v>
      </c>
      <c r="N1267">
        <f t="shared" ca="1" si="720"/>
        <v>62000</v>
      </c>
      <c r="O1267">
        <f t="shared" ca="1" si="721"/>
        <v>44000</v>
      </c>
      <c r="P1267">
        <f t="shared" ca="1" si="703"/>
        <v>78196</v>
      </c>
      <c r="Q1267">
        <f ca="1">IF(P1267&gt;0,1,0)</f>
        <v>1</v>
      </c>
      <c r="R1267">
        <f t="shared" ca="1" si="722"/>
        <v>18</v>
      </c>
      <c r="S1267">
        <f t="shared" ca="1" si="723"/>
        <v>1</v>
      </c>
      <c r="T1267">
        <f t="shared" ca="1" si="724"/>
        <v>7</v>
      </c>
      <c r="U1267">
        <f t="shared" ca="1" si="725"/>
        <v>7</v>
      </c>
      <c r="V1267">
        <f t="shared" ca="1" si="726"/>
        <v>5</v>
      </c>
      <c r="X1267">
        <f t="shared" si="728"/>
        <v>1267</v>
      </c>
      <c r="Y1267">
        <f t="shared" si="729"/>
        <v>1252</v>
      </c>
      <c r="Z1267">
        <f t="shared" si="730"/>
        <v>1253</v>
      </c>
      <c r="AA1267">
        <f t="shared" si="727"/>
        <v>1451</v>
      </c>
      <c r="AB1267">
        <f t="shared" si="690"/>
        <v>200</v>
      </c>
      <c r="AM1267" t="str">
        <f t="shared" si="691"/>
        <v>201902KS</v>
      </c>
      <c r="AN1267">
        <f t="shared" ca="1" si="705"/>
        <v>18.000454545454549</v>
      </c>
      <c r="AO1267">
        <f t="shared" ca="1" si="706"/>
        <v>1.0227272727272727</v>
      </c>
      <c r="AP1267">
        <f t="shared" ca="1" si="692"/>
        <v>7.045454545454545</v>
      </c>
      <c r="AQ1267">
        <f t="shared" ca="1" si="693"/>
        <v>7.045454545454545</v>
      </c>
      <c r="AR1267">
        <f t="shared" ca="1" si="694"/>
        <v>5</v>
      </c>
      <c r="AS1267">
        <f ca="1">P1267/J1267</f>
        <v>0.10836534570590746</v>
      </c>
    </row>
    <row r="1268" spans="1:45" x14ac:dyDescent="0.4">
      <c r="A1268">
        <f t="shared" si="689"/>
        <v>201902</v>
      </c>
      <c r="B1268" t="s">
        <v>304</v>
      </c>
      <c r="C1268" t="s">
        <v>288</v>
      </c>
      <c r="D1268" t="str">
        <f t="shared" ca="1" si="704"/>
        <v>I114</v>
      </c>
      <c r="E1268">
        <f t="shared" ca="1" si="715"/>
        <v>35</v>
      </c>
      <c r="F1268">
        <f t="shared" ca="1" si="716"/>
        <v>18</v>
      </c>
      <c r="G1268" t="str">
        <f t="shared" ca="1" si="701"/>
        <v>S10</v>
      </c>
      <c r="H1268" t="str">
        <f t="shared" ca="1" si="702"/>
        <v>S105</v>
      </c>
      <c r="I1268">
        <f ca="1">VLOOKUP(D1268,PRC!$A$2:$B$21,2,0)*E1268</f>
        <v>8400000</v>
      </c>
      <c r="J1268">
        <f t="shared" ca="1" si="717"/>
        <v>7139996</v>
      </c>
      <c r="K1268">
        <f ca="1">VLOOKUP(D1268,PRC!$A$1:$C$21,3,0)*E1268</f>
        <v>4872000</v>
      </c>
      <c r="L1268">
        <f t="shared" ca="1" si="718"/>
        <v>252000</v>
      </c>
      <c r="M1268">
        <f t="shared" ca="1" si="719"/>
        <v>336000</v>
      </c>
      <c r="N1268">
        <f t="shared" ca="1" si="720"/>
        <v>672000</v>
      </c>
      <c r="O1268">
        <f t="shared" ca="1" si="721"/>
        <v>252000</v>
      </c>
      <c r="P1268">
        <f t="shared" ca="1" si="703"/>
        <v>755996</v>
      </c>
      <c r="Q1268">
        <f ca="1">IF(P1268&gt;0,1,0)</f>
        <v>1</v>
      </c>
      <c r="R1268">
        <f t="shared" ca="1" si="722"/>
        <v>15</v>
      </c>
      <c r="S1268">
        <f t="shared" ca="1" si="723"/>
        <v>3</v>
      </c>
      <c r="T1268">
        <f t="shared" ca="1" si="724"/>
        <v>4</v>
      </c>
      <c r="U1268">
        <f t="shared" ca="1" si="725"/>
        <v>8</v>
      </c>
      <c r="V1268">
        <f t="shared" ca="1" si="726"/>
        <v>3</v>
      </c>
      <c r="X1268">
        <f t="shared" si="728"/>
        <v>1268</v>
      </c>
      <c r="Y1268">
        <f t="shared" si="729"/>
        <v>1252</v>
      </c>
      <c r="Z1268">
        <f t="shared" si="730"/>
        <v>1253</v>
      </c>
      <c r="AA1268">
        <f t="shared" si="727"/>
        <v>1451</v>
      </c>
      <c r="AB1268">
        <f t="shared" si="690"/>
        <v>200</v>
      </c>
      <c r="AM1268" t="str">
        <f t="shared" si="691"/>
        <v>201902KS</v>
      </c>
      <c r="AN1268">
        <f t="shared" ca="1" si="705"/>
        <v>15.000047619047619</v>
      </c>
      <c r="AO1268">
        <f t="shared" ca="1" si="706"/>
        <v>3</v>
      </c>
      <c r="AP1268">
        <f t="shared" ca="1" si="692"/>
        <v>4</v>
      </c>
      <c r="AQ1268">
        <f t="shared" ca="1" si="693"/>
        <v>8</v>
      </c>
      <c r="AR1268">
        <f t="shared" ca="1" si="694"/>
        <v>3</v>
      </c>
      <c r="AS1268">
        <f ca="1">P1268/J1268</f>
        <v>0.105881852034651</v>
      </c>
    </row>
    <row r="1269" spans="1:45" x14ac:dyDescent="0.4">
      <c r="A1269">
        <f t="shared" si="689"/>
        <v>201902</v>
      </c>
      <c r="B1269" t="s">
        <v>305</v>
      </c>
      <c r="C1269" t="s">
        <v>288</v>
      </c>
      <c r="D1269" t="str">
        <f t="shared" ca="1" si="704"/>
        <v>I117</v>
      </c>
      <c r="E1269">
        <f t="shared" ca="1" si="715"/>
        <v>24</v>
      </c>
      <c r="F1269">
        <f t="shared" ca="1" si="716"/>
        <v>24</v>
      </c>
      <c r="G1269" t="str">
        <f t="shared" ca="1" si="701"/>
        <v>S10</v>
      </c>
      <c r="H1269" t="str">
        <f t="shared" ca="1" si="702"/>
        <v>S102</v>
      </c>
      <c r="I1269">
        <f ca="1">VLOOKUP(D1269,PRC!$A$2:$B$21,2,0)*E1269</f>
        <v>60000000</v>
      </c>
      <c r="J1269">
        <f t="shared" ca="1" si="717"/>
        <v>49199996.000000007</v>
      </c>
      <c r="K1269">
        <f ca="1">VLOOKUP(D1269,PRC!$A$1:$C$21,3,0)*E1269</f>
        <v>27600000</v>
      </c>
      <c r="L1269">
        <f t="shared" ca="1" si="718"/>
        <v>600000</v>
      </c>
      <c r="M1269">
        <f t="shared" ca="1" si="719"/>
        <v>4200000</v>
      </c>
      <c r="N1269">
        <f t="shared" ca="1" si="720"/>
        <v>3600000</v>
      </c>
      <c r="O1269">
        <f t="shared" ca="1" si="721"/>
        <v>3000000</v>
      </c>
      <c r="P1269">
        <f t="shared" ca="1" si="703"/>
        <v>10199996.000000007</v>
      </c>
      <c r="Q1269">
        <f ca="1">IF(P1269&gt;0,1,0)</f>
        <v>1</v>
      </c>
      <c r="R1269">
        <f t="shared" ca="1" si="722"/>
        <v>18</v>
      </c>
      <c r="S1269">
        <f t="shared" ca="1" si="723"/>
        <v>1</v>
      </c>
      <c r="T1269">
        <f t="shared" ca="1" si="724"/>
        <v>7</v>
      </c>
      <c r="U1269">
        <f t="shared" ca="1" si="725"/>
        <v>6</v>
      </c>
      <c r="V1269">
        <f t="shared" ca="1" si="726"/>
        <v>5</v>
      </c>
      <c r="X1269">
        <f t="shared" si="728"/>
        <v>1269</v>
      </c>
      <c r="Y1269">
        <f t="shared" si="729"/>
        <v>1252</v>
      </c>
      <c r="Z1269">
        <f t="shared" si="730"/>
        <v>1253</v>
      </c>
      <c r="AA1269">
        <f t="shared" si="727"/>
        <v>1451</v>
      </c>
      <c r="AB1269">
        <f t="shared" si="690"/>
        <v>200</v>
      </c>
      <c r="AM1269" t="str">
        <f t="shared" si="691"/>
        <v>201902KS</v>
      </c>
      <c r="AN1269">
        <f t="shared" ca="1" si="705"/>
        <v>18.000006666666657</v>
      </c>
      <c r="AO1269">
        <f t="shared" ca="1" si="706"/>
        <v>1</v>
      </c>
      <c r="AP1269">
        <f t="shared" ca="1" si="692"/>
        <v>7.0000000000000009</v>
      </c>
      <c r="AQ1269">
        <f t="shared" ca="1" si="693"/>
        <v>6</v>
      </c>
      <c r="AR1269">
        <f t="shared" ca="1" si="694"/>
        <v>5</v>
      </c>
      <c r="AS1269">
        <f ca="1">P1269/J1269</f>
        <v>0.20731700872496017</v>
      </c>
    </row>
    <row r="1270" spans="1:45" x14ac:dyDescent="0.4">
      <c r="A1270">
        <f t="shared" si="689"/>
        <v>201902</v>
      </c>
      <c r="B1270" t="s">
        <v>306</v>
      </c>
      <c r="C1270" t="s">
        <v>288</v>
      </c>
      <c r="D1270" t="str">
        <f t="shared" ca="1" si="704"/>
        <v>I109</v>
      </c>
      <c r="E1270">
        <f t="shared" ca="1" si="715"/>
        <v>41</v>
      </c>
      <c r="F1270">
        <f t="shared" ca="1" si="716"/>
        <v>16</v>
      </c>
      <c r="G1270" t="str">
        <f t="shared" ca="1" si="701"/>
        <v>S10</v>
      </c>
      <c r="H1270" t="str">
        <f t="shared" ca="1" si="702"/>
        <v>S107</v>
      </c>
      <c r="I1270">
        <f ca="1">VLOOKUP(D1270,PRC!$A$2:$B$21,2,0)*E1270</f>
        <v>20500000</v>
      </c>
      <c r="J1270">
        <f t="shared" ca="1" si="717"/>
        <v>17219996</v>
      </c>
      <c r="K1270">
        <f ca="1">VLOOKUP(D1270,PRC!$A$1:$C$21,3,0)*E1270</f>
        <v>8200000</v>
      </c>
      <c r="L1270">
        <f t="shared" ca="1" si="718"/>
        <v>410000</v>
      </c>
      <c r="M1270">
        <f t="shared" ca="1" si="719"/>
        <v>820000</v>
      </c>
      <c r="N1270">
        <f t="shared" ca="1" si="720"/>
        <v>1435000</v>
      </c>
      <c r="O1270">
        <f t="shared" ca="1" si="721"/>
        <v>1025000</v>
      </c>
      <c r="P1270">
        <f t="shared" ca="1" si="703"/>
        <v>5329996</v>
      </c>
      <c r="Q1270">
        <f ca="1">IF(P1270&gt;0,1,0)</f>
        <v>1</v>
      </c>
      <c r="R1270">
        <f t="shared" ca="1" si="722"/>
        <v>16</v>
      </c>
      <c r="S1270">
        <f t="shared" ca="1" si="723"/>
        <v>2</v>
      </c>
      <c r="T1270">
        <f t="shared" ca="1" si="724"/>
        <v>4</v>
      </c>
      <c r="U1270">
        <f t="shared" ca="1" si="725"/>
        <v>7</v>
      </c>
      <c r="V1270">
        <f t="shared" ca="1" si="726"/>
        <v>5</v>
      </c>
      <c r="X1270">
        <f t="shared" si="728"/>
        <v>1270</v>
      </c>
      <c r="Y1270">
        <f t="shared" si="729"/>
        <v>1252</v>
      </c>
      <c r="Z1270">
        <f t="shared" si="730"/>
        <v>1253</v>
      </c>
      <c r="AA1270">
        <f t="shared" si="727"/>
        <v>1451</v>
      </c>
      <c r="AB1270">
        <f t="shared" si="690"/>
        <v>200</v>
      </c>
      <c r="AM1270" t="str">
        <f t="shared" si="691"/>
        <v>201902KS</v>
      </c>
      <c r="AN1270">
        <f t="shared" ca="1" si="705"/>
        <v>16.000019512195117</v>
      </c>
      <c r="AO1270">
        <f t="shared" ca="1" si="706"/>
        <v>2</v>
      </c>
      <c r="AP1270">
        <f t="shared" ca="1" si="692"/>
        <v>4</v>
      </c>
      <c r="AQ1270">
        <f t="shared" ca="1" si="693"/>
        <v>7.0000000000000009</v>
      </c>
      <c r="AR1270">
        <f t="shared" ca="1" si="694"/>
        <v>5</v>
      </c>
      <c r="AS1270">
        <f ca="1">P1270/J1270</f>
        <v>0.30952364913441327</v>
      </c>
    </row>
    <row r="1271" spans="1:45" x14ac:dyDescent="0.4">
      <c r="A1271">
        <f t="shared" si="689"/>
        <v>201902</v>
      </c>
      <c r="B1271" t="s">
        <v>307</v>
      </c>
      <c r="C1271" t="s">
        <v>288</v>
      </c>
      <c r="D1271" t="str">
        <f t="shared" ca="1" si="704"/>
        <v>I113</v>
      </c>
      <c r="E1271">
        <f t="shared" ca="1" si="715"/>
        <v>43</v>
      </c>
      <c r="F1271">
        <f t="shared" ca="1" si="716"/>
        <v>19</v>
      </c>
      <c r="G1271" t="str">
        <f t="shared" ca="1" si="701"/>
        <v>S10</v>
      </c>
      <c r="H1271" t="str">
        <f t="shared" ca="1" si="702"/>
        <v>S107</v>
      </c>
      <c r="I1271">
        <f ca="1">VLOOKUP(D1271,PRC!$A$2:$B$21,2,0)*E1271</f>
        <v>28810000</v>
      </c>
      <c r="J1271">
        <f t="shared" ca="1" si="717"/>
        <v>24200396</v>
      </c>
      <c r="K1271">
        <f ca="1">VLOOKUP(D1271,PRC!$A$1:$C$21,3,0)*E1271</f>
        <v>12964500</v>
      </c>
      <c r="L1271">
        <f t="shared" ca="1" si="718"/>
        <v>864000</v>
      </c>
      <c r="M1271">
        <f t="shared" ca="1" si="719"/>
        <v>1729000</v>
      </c>
      <c r="N1271">
        <f t="shared" ca="1" si="720"/>
        <v>2305000</v>
      </c>
      <c r="O1271">
        <f t="shared" ca="1" si="721"/>
        <v>1441000</v>
      </c>
      <c r="P1271">
        <f t="shared" ca="1" si="703"/>
        <v>4896896</v>
      </c>
      <c r="Q1271">
        <f ca="1">IF(P1271&gt;0,1,0)</f>
        <v>1</v>
      </c>
      <c r="R1271">
        <f t="shared" ca="1" si="722"/>
        <v>16</v>
      </c>
      <c r="S1271">
        <f t="shared" ca="1" si="723"/>
        <v>3</v>
      </c>
      <c r="T1271">
        <f t="shared" ca="1" si="724"/>
        <v>6</v>
      </c>
      <c r="U1271">
        <f t="shared" ca="1" si="725"/>
        <v>8</v>
      </c>
      <c r="V1271">
        <f t="shared" ca="1" si="726"/>
        <v>5</v>
      </c>
      <c r="X1271">
        <f t="shared" si="728"/>
        <v>1271</v>
      </c>
      <c r="Y1271">
        <f t="shared" si="729"/>
        <v>1252</v>
      </c>
      <c r="Z1271">
        <f t="shared" si="730"/>
        <v>1253</v>
      </c>
      <c r="AA1271">
        <f t="shared" si="727"/>
        <v>1451</v>
      </c>
      <c r="AB1271">
        <f t="shared" si="690"/>
        <v>200</v>
      </c>
      <c r="AM1271" t="str">
        <f t="shared" si="691"/>
        <v>201902KS</v>
      </c>
      <c r="AN1271">
        <f t="shared" ca="1" si="705"/>
        <v>16.000013884068032</v>
      </c>
      <c r="AO1271">
        <f t="shared" ca="1" si="706"/>
        <v>2.9989586948976048</v>
      </c>
      <c r="AP1271">
        <f t="shared" ca="1" si="692"/>
        <v>6.0013884068031933</v>
      </c>
      <c r="AQ1271">
        <f t="shared" ca="1" si="693"/>
        <v>8.0006942034015971</v>
      </c>
      <c r="AR1271">
        <f t="shared" ca="1" si="694"/>
        <v>5.0017355085039918</v>
      </c>
      <c r="AS1271">
        <f ca="1">P1271/J1271</f>
        <v>0.20234776323494871</v>
      </c>
    </row>
    <row r="1272" spans="1:45" x14ac:dyDescent="0.4">
      <c r="A1272">
        <f t="shared" si="689"/>
        <v>201902</v>
      </c>
      <c r="B1272" t="s">
        <v>308</v>
      </c>
      <c r="C1272" t="s">
        <v>288</v>
      </c>
      <c r="D1272" t="str">
        <f t="shared" ca="1" si="704"/>
        <v>I101</v>
      </c>
      <c r="E1272">
        <f t="shared" ca="1" si="715"/>
        <v>48</v>
      </c>
      <c r="F1272">
        <f t="shared" ca="1" si="716"/>
        <v>17</v>
      </c>
      <c r="G1272" t="str">
        <f t="shared" ca="1" si="701"/>
        <v>S11</v>
      </c>
      <c r="H1272" t="str">
        <f t="shared" ca="1" si="702"/>
        <v>S111</v>
      </c>
      <c r="I1272">
        <f ca="1">VLOOKUP(D1272,PRC!$A$2:$B$21,2,0)*E1272</f>
        <v>1440000</v>
      </c>
      <c r="J1272">
        <f t="shared" ca="1" si="717"/>
        <v>1108796</v>
      </c>
      <c r="K1272">
        <f ca="1">VLOOKUP(D1272,PRC!$A$1:$C$21,3,0)*E1272</f>
        <v>748800</v>
      </c>
      <c r="L1272">
        <f t="shared" ca="1" si="718"/>
        <v>29000</v>
      </c>
      <c r="M1272">
        <f t="shared" ca="1" si="719"/>
        <v>101000</v>
      </c>
      <c r="N1272">
        <f t="shared" ca="1" si="720"/>
        <v>72000</v>
      </c>
      <c r="O1272">
        <f t="shared" ca="1" si="721"/>
        <v>72000</v>
      </c>
      <c r="P1272">
        <f t="shared" ca="1" si="703"/>
        <v>85996</v>
      </c>
      <c r="Q1272">
        <f ca="1">IF(P1272&gt;0,1,0)</f>
        <v>1</v>
      </c>
      <c r="R1272">
        <f t="shared" ca="1" si="722"/>
        <v>23</v>
      </c>
      <c r="S1272">
        <f t="shared" ca="1" si="723"/>
        <v>2</v>
      </c>
      <c r="T1272">
        <f t="shared" ca="1" si="724"/>
        <v>7</v>
      </c>
      <c r="U1272">
        <f t="shared" ca="1" si="725"/>
        <v>5</v>
      </c>
      <c r="V1272">
        <f t="shared" ca="1" si="726"/>
        <v>5</v>
      </c>
      <c r="X1272">
        <f t="shared" si="728"/>
        <v>1272</v>
      </c>
      <c r="Y1272">
        <f t="shared" si="729"/>
        <v>1252</v>
      </c>
      <c r="Z1272">
        <f t="shared" si="730"/>
        <v>1253</v>
      </c>
      <c r="AA1272">
        <f t="shared" si="727"/>
        <v>1451</v>
      </c>
      <c r="AB1272">
        <f t="shared" si="690"/>
        <v>200</v>
      </c>
      <c r="AM1272" t="str">
        <f t="shared" si="691"/>
        <v>201902KS</v>
      </c>
      <c r="AN1272">
        <f t="shared" ca="1" si="705"/>
        <v>23.000277777777779</v>
      </c>
      <c r="AO1272">
        <f t="shared" ca="1" si="706"/>
        <v>2.0138888888888888</v>
      </c>
      <c r="AP1272">
        <f t="shared" ca="1" si="692"/>
        <v>7.0138888888888893</v>
      </c>
      <c r="AQ1272">
        <f t="shared" ca="1" si="693"/>
        <v>5</v>
      </c>
      <c r="AR1272">
        <f t="shared" ca="1" si="694"/>
        <v>5</v>
      </c>
      <c r="AS1272">
        <f ca="1">P1272/J1272</f>
        <v>7.7557999848484299E-2</v>
      </c>
    </row>
    <row r="1273" spans="1:45" x14ac:dyDescent="0.4">
      <c r="A1273">
        <f t="shared" si="689"/>
        <v>201902</v>
      </c>
      <c r="B1273" t="s">
        <v>309</v>
      </c>
      <c r="C1273" t="s">
        <v>288</v>
      </c>
      <c r="D1273" t="str">
        <f t="shared" ca="1" si="704"/>
        <v>I107</v>
      </c>
      <c r="E1273">
        <f t="shared" ca="1" si="715"/>
        <v>28</v>
      </c>
      <c r="F1273">
        <f t="shared" ca="1" si="716"/>
        <v>18</v>
      </c>
      <c r="G1273" t="str">
        <f t="shared" ca="1" si="701"/>
        <v>S11</v>
      </c>
      <c r="H1273" t="str">
        <f t="shared" ca="1" si="702"/>
        <v>S115</v>
      </c>
      <c r="I1273">
        <f ca="1">VLOOKUP(D1273,PRC!$A$2:$B$21,2,0)*E1273</f>
        <v>4200000</v>
      </c>
      <c r="J1273">
        <f t="shared" ca="1" si="717"/>
        <v>3443996.0000000005</v>
      </c>
      <c r="K1273">
        <f ca="1">VLOOKUP(D1273,PRC!$A$1:$C$21,3,0)*E1273</f>
        <v>2394000</v>
      </c>
      <c r="L1273">
        <f t="shared" ca="1" si="718"/>
        <v>84000</v>
      </c>
      <c r="M1273">
        <f t="shared" ca="1" si="719"/>
        <v>210000</v>
      </c>
      <c r="N1273">
        <f t="shared" ca="1" si="720"/>
        <v>336000</v>
      </c>
      <c r="O1273">
        <f t="shared" ca="1" si="721"/>
        <v>168000</v>
      </c>
      <c r="P1273">
        <f t="shared" ca="1" si="703"/>
        <v>251996.00000000047</v>
      </c>
      <c r="Q1273">
        <f ca="1">IF(P1273&gt;0,1,0)</f>
        <v>1</v>
      </c>
      <c r="R1273">
        <f t="shared" ca="1" si="722"/>
        <v>18</v>
      </c>
      <c r="S1273">
        <f t="shared" ca="1" si="723"/>
        <v>2</v>
      </c>
      <c r="T1273">
        <f t="shared" ca="1" si="724"/>
        <v>5</v>
      </c>
      <c r="U1273">
        <f t="shared" ca="1" si="725"/>
        <v>8</v>
      </c>
      <c r="V1273">
        <f t="shared" ca="1" si="726"/>
        <v>4</v>
      </c>
      <c r="X1273">
        <f t="shared" si="728"/>
        <v>1273</v>
      </c>
      <c r="Y1273">
        <f t="shared" si="729"/>
        <v>1252</v>
      </c>
      <c r="Z1273">
        <f t="shared" si="730"/>
        <v>1253</v>
      </c>
      <c r="AA1273">
        <f t="shared" si="727"/>
        <v>1451</v>
      </c>
      <c r="AB1273">
        <f t="shared" si="690"/>
        <v>200</v>
      </c>
      <c r="AM1273" t="str">
        <f t="shared" si="691"/>
        <v>201902KS</v>
      </c>
      <c r="AN1273">
        <f t="shared" ca="1" si="705"/>
        <v>18.000095238095227</v>
      </c>
      <c r="AO1273">
        <f t="shared" ca="1" si="706"/>
        <v>2</v>
      </c>
      <c r="AP1273">
        <f t="shared" ca="1" si="692"/>
        <v>5</v>
      </c>
      <c r="AQ1273">
        <f t="shared" ca="1" si="693"/>
        <v>8</v>
      </c>
      <c r="AR1273">
        <f t="shared" ca="1" si="694"/>
        <v>4</v>
      </c>
      <c r="AS1273">
        <f ca="1">P1273/J1273</f>
        <v>7.3169655249309351E-2</v>
      </c>
    </row>
    <row r="1274" spans="1:45" x14ac:dyDescent="0.4">
      <c r="A1274">
        <f t="shared" si="689"/>
        <v>201902</v>
      </c>
      <c r="B1274" t="s">
        <v>310</v>
      </c>
      <c r="C1274" t="s">
        <v>288</v>
      </c>
      <c r="D1274" t="str">
        <f t="shared" ca="1" si="704"/>
        <v>I115</v>
      </c>
      <c r="E1274">
        <f t="shared" ca="1" si="715"/>
        <v>16</v>
      </c>
      <c r="F1274">
        <f t="shared" ca="1" si="716"/>
        <v>22</v>
      </c>
      <c r="G1274" t="str">
        <f t="shared" ca="1" si="701"/>
        <v>S11</v>
      </c>
      <c r="H1274" t="str">
        <f t="shared" ca="1" si="702"/>
        <v>S111</v>
      </c>
      <c r="I1274">
        <f ca="1">VLOOKUP(D1274,PRC!$A$2:$B$21,2,0)*E1274</f>
        <v>80000</v>
      </c>
      <c r="J1274">
        <f t="shared" ca="1" si="717"/>
        <v>60796</v>
      </c>
      <c r="K1274">
        <f ca="1">VLOOKUP(D1274,PRC!$A$1:$C$21,3,0)*E1274</f>
        <v>38400</v>
      </c>
      <c r="L1274">
        <f t="shared" ca="1" si="718"/>
        <v>1000</v>
      </c>
      <c r="M1274">
        <f t="shared" ca="1" si="719"/>
        <v>5000</v>
      </c>
      <c r="N1274">
        <f t="shared" ca="1" si="720"/>
        <v>7000</v>
      </c>
      <c r="O1274">
        <f t="shared" ca="1" si="721"/>
        <v>3000</v>
      </c>
      <c r="P1274">
        <f t="shared" ca="1" si="703"/>
        <v>6396</v>
      </c>
      <c r="Q1274">
        <f ca="1">IF(P1274&gt;0,1,0)</f>
        <v>1</v>
      </c>
      <c r="R1274">
        <f t="shared" ca="1" si="722"/>
        <v>24</v>
      </c>
      <c r="S1274">
        <f t="shared" ca="1" si="723"/>
        <v>1</v>
      </c>
      <c r="T1274">
        <f t="shared" ca="1" si="724"/>
        <v>6</v>
      </c>
      <c r="U1274">
        <f t="shared" ca="1" si="725"/>
        <v>9</v>
      </c>
      <c r="V1274">
        <f t="shared" ca="1" si="726"/>
        <v>4</v>
      </c>
      <c r="X1274">
        <f t="shared" si="728"/>
        <v>1274</v>
      </c>
      <c r="Y1274">
        <f t="shared" si="729"/>
        <v>1252</v>
      </c>
      <c r="Z1274">
        <f t="shared" si="730"/>
        <v>1253</v>
      </c>
      <c r="AA1274">
        <f t="shared" si="727"/>
        <v>1451</v>
      </c>
      <c r="AB1274">
        <f t="shared" si="690"/>
        <v>200</v>
      </c>
      <c r="AM1274" t="str">
        <f t="shared" si="691"/>
        <v>201902KS</v>
      </c>
      <c r="AN1274">
        <f t="shared" ca="1" si="705"/>
        <v>24.004999999999999</v>
      </c>
      <c r="AO1274">
        <f t="shared" ca="1" si="706"/>
        <v>1.25</v>
      </c>
      <c r="AP1274">
        <f t="shared" ca="1" si="692"/>
        <v>6.25</v>
      </c>
      <c r="AQ1274">
        <f t="shared" ca="1" si="693"/>
        <v>8.75</v>
      </c>
      <c r="AR1274">
        <f t="shared" ca="1" si="694"/>
        <v>3.75</v>
      </c>
      <c r="AS1274">
        <f ca="1">P1274/J1274</f>
        <v>0.105204289755905</v>
      </c>
    </row>
    <row r="1275" spans="1:45" x14ac:dyDescent="0.4">
      <c r="A1275">
        <f t="shared" si="689"/>
        <v>201902</v>
      </c>
      <c r="B1275" t="s">
        <v>311</v>
      </c>
      <c r="C1275" t="s">
        <v>288</v>
      </c>
      <c r="D1275" t="str">
        <f t="shared" ca="1" si="704"/>
        <v>I109</v>
      </c>
      <c r="E1275">
        <f t="shared" ca="1" si="715"/>
        <v>30</v>
      </c>
      <c r="F1275">
        <f t="shared" ca="1" si="716"/>
        <v>24</v>
      </c>
      <c r="G1275" t="str">
        <f t="shared" ca="1" si="701"/>
        <v>S11</v>
      </c>
      <c r="H1275" t="str">
        <f t="shared" ca="1" si="702"/>
        <v>S113</v>
      </c>
      <c r="I1275">
        <f ca="1">VLOOKUP(D1275,PRC!$A$2:$B$21,2,0)*E1275</f>
        <v>15000000</v>
      </c>
      <c r="J1275">
        <f t="shared" ca="1" si="717"/>
        <v>11999996</v>
      </c>
      <c r="K1275">
        <f ca="1">VLOOKUP(D1275,PRC!$A$1:$C$21,3,0)*E1275</f>
        <v>6000000</v>
      </c>
      <c r="L1275">
        <f t="shared" ca="1" si="718"/>
        <v>150000</v>
      </c>
      <c r="M1275">
        <f t="shared" ca="1" si="719"/>
        <v>1050000</v>
      </c>
      <c r="N1275">
        <f t="shared" ca="1" si="720"/>
        <v>750000</v>
      </c>
      <c r="O1275">
        <f t="shared" ca="1" si="721"/>
        <v>450000</v>
      </c>
      <c r="P1275">
        <f t="shared" ca="1" si="703"/>
        <v>3599996</v>
      </c>
      <c r="Q1275">
        <f ca="1">IF(P1275&gt;0,1,0)</f>
        <v>1</v>
      </c>
      <c r="R1275">
        <f t="shared" ca="1" si="722"/>
        <v>20</v>
      </c>
      <c r="S1275">
        <f t="shared" ca="1" si="723"/>
        <v>1</v>
      </c>
      <c r="T1275">
        <f t="shared" ca="1" si="724"/>
        <v>7</v>
      </c>
      <c r="U1275">
        <f t="shared" ca="1" si="725"/>
        <v>5</v>
      </c>
      <c r="V1275">
        <f t="shared" ca="1" si="726"/>
        <v>3</v>
      </c>
      <c r="X1275">
        <f t="shared" si="728"/>
        <v>1275</v>
      </c>
      <c r="Y1275">
        <f t="shared" si="729"/>
        <v>1252</v>
      </c>
      <c r="Z1275">
        <f t="shared" si="730"/>
        <v>1253</v>
      </c>
      <c r="AA1275">
        <f t="shared" si="727"/>
        <v>1451</v>
      </c>
      <c r="AB1275">
        <f t="shared" si="690"/>
        <v>200</v>
      </c>
      <c r="AM1275" t="str">
        <f t="shared" si="691"/>
        <v>201902KS</v>
      </c>
      <c r="AN1275">
        <f t="shared" ca="1" si="705"/>
        <v>20.00002666666667</v>
      </c>
      <c r="AO1275">
        <f t="shared" ca="1" si="706"/>
        <v>1</v>
      </c>
      <c r="AP1275">
        <f t="shared" ca="1" si="692"/>
        <v>7.0000000000000009</v>
      </c>
      <c r="AQ1275">
        <f t="shared" ca="1" si="693"/>
        <v>5</v>
      </c>
      <c r="AR1275">
        <f t="shared" ca="1" si="694"/>
        <v>3</v>
      </c>
      <c r="AS1275">
        <f ca="1">P1275/J1275</f>
        <v>0.2999997666665889</v>
      </c>
    </row>
    <row r="1276" spans="1:45" x14ac:dyDescent="0.4">
      <c r="A1276">
        <f t="shared" si="689"/>
        <v>201902</v>
      </c>
      <c r="B1276" t="s">
        <v>312</v>
      </c>
      <c r="C1276" t="s">
        <v>288</v>
      </c>
      <c r="D1276" t="str">
        <f t="shared" ca="1" si="704"/>
        <v>I118</v>
      </c>
      <c r="E1276">
        <f t="shared" ca="1" si="715"/>
        <v>47</v>
      </c>
      <c r="F1276">
        <f t="shared" ca="1" si="716"/>
        <v>24</v>
      </c>
      <c r="G1276" t="str">
        <f t="shared" ca="1" si="701"/>
        <v>S10</v>
      </c>
      <c r="H1276" t="str">
        <f t="shared" ca="1" si="702"/>
        <v>S103</v>
      </c>
      <c r="I1276">
        <f ca="1">VLOOKUP(D1276,PRC!$A$2:$B$21,2,0)*E1276</f>
        <v>24910000</v>
      </c>
      <c r="J1276">
        <f t="shared" ca="1" si="717"/>
        <v>18682496</v>
      </c>
      <c r="K1276">
        <f ca="1">VLOOKUP(D1276,PRC!$A$1:$C$21,3,0)*E1276</f>
        <v>10462200</v>
      </c>
      <c r="L1276">
        <f t="shared" ca="1" si="718"/>
        <v>747000</v>
      </c>
      <c r="M1276">
        <f t="shared" ca="1" si="719"/>
        <v>996000</v>
      </c>
      <c r="N1276">
        <f t="shared" ca="1" si="720"/>
        <v>1495000</v>
      </c>
      <c r="O1276">
        <f t="shared" ca="1" si="721"/>
        <v>1246000</v>
      </c>
      <c r="P1276">
        <f t="shared" ca="1" si="703"/>
        <v>3736296</v>
      </c>
      <c r="Q1276">
        <f ca="1">IF(P1276&gt;0,1,0)</f>
        <v>1</v>
      </c>
      <c r="R1276">
        <f t="shared" ca="1" si="722"/>
        <v>25</v>
      </c>
      <c r="S1276">
        <f t="shared" ca="1" si="723"/>
        <v>3</v>
      </c>
      <c r="T1276">
        <f t="shared" ca="1" si="724"/>
        <v>4</v>
      </c>
      <c r="U1276">
        <f t="shared" ca="1" si="725"/>
        <v>6</v>
      </c>
      <c r="V1276">
        <f t="shared" ca="1" si="726"/>
        <v>5</v>
      </c>
      <c r="X1276">
        <f t="shared" si="728"/>
        <v>1276</v>
      </c>
      <c r="Y1276">
        <f t="shared" si="729"/>
        <v>1252</v>
      </c>
      <c r="Z1276">
        <f t="shared" si="730"/>
        <v>1253</v>
      </c>
      <c r="AA1276">
        <f t="shared" si="727"/>
        <v>1451</v>
      </c>
      <c r="AB1276">
        <f t="shared" si="690"/>
        <v>200</v>
      </c>
      <c r="AM1276" t="str">
        <f t="shared" si="691"/>
        <v>201902KS</v>
      </c>
      <c r="AN1276">
        <f t="shared" ca="1" si="705"/>
        <v>25.000016057808104</v>
      </c>
      <c r="AO1276">
        <f t="shared" ca="1" si="706"/>
        <v>2.9987956643918108</v>
      </c>
      <c r="AP1276">
        <f t="shared" ca="1" si="692"/>
        <v>3.9983942191890809</v>
      </c>
      <c r="AQ1276">
        <f t="shared" ca="1" si="693"/>
        <v>6.0016057808109196</v>
      </c>
      <c r="AR1276">
        <f t="shared" ca="1" si="694"/>
        <v>5.0020072260136494</v>
      </c>
      <c r="AS1276">
        <f ca="1">P1276/J1276</f>
        <v>0.19998912350897868</v>
      </c>
    </row>
    <row r="1277" spans="1:45" x14ac:dyDescent="0.4">
      <c r="A1277">
        <f t="shared" si="689"/>
        <v>201902</v>
      </c>
      <c r="B1277" t="s">
        <v>313</v>
      </c>
      <c r="C1277" t="s">
        <v>288</v>
      </c>
      <c r="D1277" t="str">
        <f t="shared" ca="1" si="704"/>
        <v>I114</v>
      </c>
      <c r="E1277">
        <f t="shared" ca="1" si="715"/>
        <v>47</v>
      </c>
      <c r="F1277">
        <f t="shared" ca="1" si="716"/>
        <v>21</v>
      </c>
      <c r="G1277" t="str">
        <f t="shared" ca="1" si="701"/>
        <v>S11</v>
      </c>
      <c r="H1277" t="str">
        <f t="shared" ca="1" si="702"/>
        <v>S119</v>
      </c>
      <c r="I1277">
        <f ca="1">VLOOKUP(D1277,PRC!$A$2:$B$21,2,0)*E1277</f>
        <v>11280000</v>
      </c>
      <c r="J1277">
        <f t="shared" ca="1" si="717"/>
        <v>9475196</v>
      </c>
      <c r="K1277">
        <f ca="1">VLOOKUP(D1277,PRC!$A$1:$C$21,3,0)*E1277</f>
        <v>6542400</v>
      </c>
      <c r="L1277">
        <f t="shared" ca="1" si="718"/>
        <v>338000</v>
      </c>
      <c r="M1277">
        <f t="shared" ca="1" si="719"/>
        <v>790000</v>
      </c>
      <c r="N1277">
        <f t="shared" ca="1" si="720"/>
        <v>564000</v>
      </c>
      <c r="O1277">
        <f t="shared" ca="1" si="721"/>
        <v>564000</v>
      </c>
      <c r="P1277">
        <f t="shared" ca="1" si="703"/>
        <v>676796</v>
      </c>
      <c r="Q1277">
        <f ca="1">IF(P1277&gt;0,1,0)</f>
        <v>1</v>
      </c>
      <c r="R1277">
        <f t="shared" ca="1" si="722"/>
        <v>16</v>
      </c>
      <c r="S1277">
        <f t="shared" ca="1" si="723"/>
        <v>3</v>
      </c>
      <c r="T1277">
        <f t="shared" ca="1" si="724"/>
        <v>7</v>
      </c>
      <c r="U1277">
        <f t="shared" ca="1" si="725"/>
        <v>5</v>
      </c>
      <c r="V1277">
        <f t="shared" ca="1" si="726"/>
        <v>5</v>
      </c>
      <c r="X1277">
        <f t="shared" si="728"/>
        <v>1277</v>
      </c>
      <c r="Y1277">
        <f t="shared" si="729"/>
        <v>1252</v>
      </c>
      <c r="Z1277">
        <f t="shared" si="730"/>
        <v>1253</v>
      </c>
      <c r="AA1277">
        <f t="shared" si="727"/>
        <v>1451</v>
      </c>
      <c r="AB1277">
        <f t="shared" si="690"/>
        <v>200</v>
      </c>
      <c r="AM1277" t="str">
        <f t="shared" si="691"/>
        <v>201902KS</v>
      </c>
      <c r="AN1277">
        <f t="shared" ca="1" si="705"/>
        <v>16.000035460992912</v>
      </c>
      <c r="AO1277">
        <f t="shared" ca="1" si="706"/>
        <v>2.9964539007092199</v>
      </c>
      <c r="AP1277">
        <f t="shared" ca="1" si="692"/>
        <v>7.0035460992907801</v>
      </c>
      <c r="AQ1277">
        <f t="shared" ca="1" si="693"/>
        <v>5</v>
      </c>
      <c r="AR1277">
        <f t="shared" ca="1" si="694"/>
        <v>5</v>
      </c>
      <c r="AS1277">
        <f ca="1">P1277/J1277</f>
        <v>7.1428179427634006E-2</v>
      </c>
    </row>
    <row r="1278" spans="1:45" x14ac:dyDescent="0.4">
      <c r="A1278">
        <f t="shared" si="689"/>
        <v>201902</v>
      </c>
      <c r="B1278" t="s">
        <v>314</v>
      </c>
      <c r="C1278" t="s">
        <v>288</v>
      </c>
      <c r="D1278" t="str">
        <f t="shared" ca="1" si="704"/>
        <v>I117</v>
      </c>
      <c r="E1278">
        <f t="shared" ca="1" si="715"/>
        <v>36</v>
      </c>
      <c r="F1278">
        <f t="shared" ca="1" si="716"/>
        <v>25</v>
      </c>
      <c r="G1278" t="str">
        <f t="shared" ca="1" si="701"/>
        <v>S11</v>
      </c>
      <c r="H1278" t="str">
        <f t="shared" ca="1" si="702"/>
        <v>S116</v>
      </c>
      <c r="I1278">
        <f ca="1">VLOOKUP(D1278,PRC!$A$2:$B$21,2,0)*E1278</f>
        <v>90000000</v>
      </c>
      <c r="J1278">
        <f t="shared" ca="1" si="717"/>
        <v>76499996</v>
      </c>
      <c r="K1278">
        <f ca="1">VLOOKUP(D1278,PRC!$A$1:$C$21,3,0)*E1278</f>
        <v>41400000</v>
      </c>
      <c r="L1278">
        <f t="shared" ca="1" si="718"/>
        <v>1800000</v>
      </c>
      <c r="M1278">
        <f t="shared" ca="1" si="719"/>
        <v>5400000</v>
      </c>
      <c r="N1278">
        <f t="shared" ca="1" si="720"/>
        <v>9000000</v>
      </c>
      <c r="O1278">
        <f t="shared" ca="1" si="721"/>
        <v>4500000</v>
      </c>
      <c r="P1278">
        <f t="shared" ca="1" si="703"/>
        <v>14399996</v>
      </c>
      <c r="Q1278">
        <f ca="1">IF(P1278&gt;0,1,0)</f>
        <v>1</v>
      </c>
      <c r="R1278">
        <f t="shared" ca="1" si="722"/>
        <v>15</v>
      </c>
      <c r="S1278">
        <f t="shared" ca="1" si="723"/>
        <v>2</v>
      </c>
      <c r="T1278">
        <f t="shared" ca="1" si="724"/>
        <v>6</v>
      </c>
      <c r="U1278">
        <f t="shared" ca="1" si="725"/>
        <v>10</v>
      </c>
      <c r="V1278">
        <f t="shared" ca="1" si="726"/>
        <v>5</v>
      </c>
      <c r="X1278">
        <f t="shared" si="728"/>
        <v>1278</v>
      </c>
      <c r="Y1278">
        <f t="shared" si="729"/>
        <v>1252</v>
      </c>
      <c r="Z1278">
        <f t="shared" si="730"/>
        <v>1253</v>
      </c>
      <c r="AA1278">
        <f t="shared" si="727"/>
        <v>1451</v>
      </c>
      <c r="AB1278">
        <f t="shared" si="690"/>
        <v>200</v>
      </c>
      <c r="AM1278" t="str">
        <f t="shared" si="691"/>
        <v>201902KS</v>
      </c>
      <c r="AN1278">
        <f t="shared" ca="1" si="705"/>
        <v>15.000004444444448</v>
      </c>
      <c r="AO1278">
        <f t="shared" ca="1" si="706"/>
        <v>2</v>
      </c>
      <c r="AP1278">
        <f t="shared" ca="1" si="692"/>
        <v>6</v>
      </c>
      <c r="AQ1278">
        <f t="shared" ca="1" si="693"/>
        <v>10</v>
      </c>
      <c r="AR1278">
        <f t="shared" ca="1" si="694"/>
        <v>5</v>
      </c>
      <c r="AS1278">
        <f ca="1">P1278/J1278</f>
        <v>0.18823525167243146</v>
      </c>
    </row>
    <row r="1279" spans="1:45" x14ac:dyDescent="0.4">
      <c r="A1279">
        <f t="shared" si="689"/>
        <v>201902</v>
      </c>
      <c r="B1279" t="s">
        <v>315</v>
      </c>
      <c r="C1279" t="s">
        <v>288</v>
      </c>
      <c r="D1279" t="str">
        <f t="shared" ca="1" si="704"/>
        <v>I110</v>
      </c>
      <c r="E1279">
        <f t="shared" ca="1" si="715"/>
        <v>45</v>
      </c>
      <c r="F1279">
        <f t="shared" ca="1" si="716"/>
        <v>16</v>
      </c>
      <c r="G1279" t="str">
        <f t="shared" ca="1" si="701"/>
        <v>S11</v>
      </c>
      <c r="H1279" t="str">
        <f t="shared" ca="1" si="702"/>
        <v>S118</v>
      </c>
      <c r="I1279">
        <f ca="1">VLOOKUP(D1279,PRC!$A$2:$B$21,2,0)*E1279</f>
        <v>13500000</v>
      </c>
      <c r="J1279">
        <f t="shared" ca="1" si="717"/>
        <v>10664996</v>
      </c>
      <c r="K1279">
        <f ca="1">VLOOKUP(D1279,PRC!$A$1:$C$21,3,0)*E1279</f>
        <v>6210000</v>
      </c>
      <c r="L1279">
        <f t="shared" ca="1" si="718"/>
        <v>135000</v>
      </c>
      <c r="M1279">
        <f t="shared" ca="1" si="719"/>
        <v>810000</v>
      </c>
      <c r="N1279">
        <f t="shared" ca="1" si="720"/>
        <v>1350000</v>
      </c>
      <c r="O1279">
        <f t="shared" ca="1" si="721"/>
        <v>405000</v>
      </c>
      <c r="P1279">
        <f t="shared" ca="1" si="703"/>
        <v>1754996</v>
      </c>
      <c r="Q1279">
        <f ca="1">IF(P1279&gt;0,1,0)</f>
        <v>1</v>
      </c>
      <c r="R1279">
        <f t="shared" ca="1" si="722"/>
        <v>21</v>
      </c>
      <c r="S1279">
        <f t="shared" ca="1" si="723"/>
        <v>1</v>
      </c>
      <c r="T1279">
        <f t="shared" ca="1" si="724"/>
        <v>6</v>
      </c>
      <c r="U1279">
        <f t="shared" ca="1" si="725"/>
        <v>10</v>
      </c>
      <c r="V1279">
        <f t="shared" ca="1" si="726"/>
        <v>3</v>
      </c>
      <c r="X1279">
        <f t="shared" si="728"/>
        <v>1279</v>
      </c>
      <c r="Y1279">
        <f t="shared" si="729"/>
        <v>1252</v>
      </c>
      <c r="Z1279">
        <f t="shared" si="730"/>
        <v>1253</v>
      </c>
      <c r="AA1279">
        <f t="shared" si="727"/>
        <v>1451</v>
      </c>
      <c r="AB1279">
        <f t="shared" si="690"/>
        <v>200</v>
      </c>
      <c r="AM1279" t="str">
        <f t="shared" si="691"/>
        <v>201902KS</v>
      </c>
      <c r="AN1279">
        <f t="shared" ca="1" si="705"/>
        <v>21.000029629629637</v>
      </c>
      <c r="AO1279">
        <f t="shared" ca="1" si="706"/>
        <v>1</v>
      </c>
      <c r="AP1279">
        <f t="shared" ca="1" si="692"/>
        <v>6</v>
      </c>
      <c r="AQ1279">
        <f t="shared" ca="1" si="693"/>
        <v>10</v>
      </c>
      <c r="AR1279">
        <f t="shared" ca="1" si="694"/>
        <v>3</v>
      </c>
      <c r="AS1279">
        <f ca="1">P1279/J1279</f>
        <v>0.16455664868510031</v>
      </c>
    </row>
    <row r="1280" spans="1:45" x14ac:dyDescent="0.4">
      <c r="A1280">
        <f t="shared" si="689"/>
        <v>201902</v>
      </c>
      <c r="B1280" t="s">
        <v>316</v>
      </c>
      <c r="C1280" t="s">
        <v>288</v>
      </c>
      <c r="D1280" t="str">
        <f t="shared" ca="1" si="704"/>
        <v>I105</v>
      </c>
      <c r="E1280">
        <f t="shared" ca="1" si="715"/>
        <v>38</v>
      </c>
      <c r="F1280">
        <f t="shared" ca="1" si="716"/>
        <v>24</v>
      </c>
      <c r="G1280" t="str">
        <f t="shared" ca="1" si="701"/>
        <v>S10</v>
      </c>
      <c r="H1280" t="str">
        <f t="shared" ca="1" si="702"/>
        <v>S107</v>
      </c>
      <c r="I1280">
        <f ca="1">VLOOKUP(D1280,PRC!$A$2:$B$21,2,0)*E1280</f>
        <v>3800000</v>
      </c>
      <c r="J1280">
        <f t="shared" ca="1" si="717"/>
        <v>3153996</v>
      </c>
      <c r="K1280">
        <f ca="1">VLOOKUP(D1280,PRC!$A$1:$C$21,3,0)*E1280</f>
        <v>2242000</v>
      </c>
      <c r="L1280">
        <f t="shared" ca="1" si="718"/>
        <v>38000</v>
      </c>
      <c r="M1280">
        <f t="shared" ca="1" si="719"/>
        <v>228000</v>
      </c>
      <c r="N1280">
        <f t="shared" ca="1" si="720"/>
        <v>342000</v>
      </c>
      <c r="O1280">
        <f t="shared" ca="1" si="721"/>
        <v>152000</v>
      </c>
      <c r="P1280">
        <f t="shared" ca="1" si="703"/>
        <v>151996</v>
      </c>
      <c r="Q1280">
        <f ca="1">IF(P1280&gt;0,1,0)</f>
        <v>1</v>
      </c>
      <c r="R1280">
        <f t="shared" ca="1" si="722"/>
        <v>17</v>
      </c>
      <c r="S1280">
        <f t="shared" ca="1" si="723"/>
        <v>1</v>
      </c>
      <c r="T1280">
        <f t="shared" ca="1" si="724"/>
        <v>6</v>
      </c>
      <c r="U1280">
        <f t="shared" ca="1" si="725"/>
        <v>9</v>
      </c>
      <c r="V1280">
        <f t="shared" ca="1" si="726"/>
        <v>4</v>
      </c>
      <c r="X1280">
        <f t="shared" si="728"/>
        <v>1280</v>
      </c>
      <c r="Y1280">
        <f t="shared" si="729"/>
        <v>1252</v>
      </c>
      <c r="Z1280">
        <f t="shared" si="730"/>
        <v>1253</v>
      </c>
      <c r="AA1280">
        <f t="shared" si="727"/>
        <v>1451</v>
      </c>
      <c r="AB1280">
        <f t="shared" si="690"/>
        <v>200</v>
      </c>
      <c r="AM1280" t="str">
        <f t="shared" si="691"/>
        <v>201902KS</v>
      </c>
      <c r="AN1280">
        <f t="shared" ca="1" si="705"/>
        <v>17.000105263157895</v>
      </c>
      <c r="AO1280">
        <f t="shared" ca="1" si="706"/>
        <v>1</v>
      </c>
      <c r="AP1280">
        <f t="shared" ca="1" si="692"/>
        <v>6</v>
      </c>
      <c r="AQ1280">
        <f t="shared" ca="1" si="693"/>
        <v>9</v>
      </c>
      <c r="AR1280">
        <f t="shared" ca="1" si="694"/>
        <v>4</v>
      </c>
      <c r="AS1280">
        <f ca="1">P1280/J1280</f>
        <v>4.8191563971545941E-2</v>
      </c>
    </row>
    <row r="1281" spans="1:45" x14ac:dyDescent="0.4">
      <c r="A1281">
        <f t="shared" si="689"/>
        <v>201902</v>
      </c>
      <c r="B1281" t="s">
        <v>317</v>
      </c>
      <c r="C1281" t="s">
        <v>288</v>
      </c>
      <c r="D1281" t="str">
        <f t="shared" ca="1" si="704"/>
        <v>I119</v>
      </c>
      <c r="E1281">
        <f t="shared" ca="1" si="715"/>
        <v>34</v>
      </c>
      <c r="F1281">
        <f t="shared" ca="1" si="716"/>
        <v>19</v>
      </c>
      <c r="G1281" t="str">
        <f t="shared" ca="1" si="701"/>
        <v>S11</v>
      </c>
      <c r="H1281" t="str">
        <f t="shared" ca="1" si="702"/>
        <v>S119</v>
      </c>
      <c r="I1281">
        <f ca="1">VLOOKUP(D1281,PRC!$A$2:$B$21,2,0)*E1281</f>
        <v>3230000</v>
      </c>
      <c r="J1281">
        <f t="shared" ca="1" si="717"/>
        <v>2551696</v>
      </c>
      <c r="K1281">
        <f ca="1">VLOOKUP(D1281,PRC!$A$1:$C$21,3,0)*E1281</f>
        <v>1550400</v>
      </c>
      <c r="L1281">
        <f t="shared" ca="1" si="718"/>
        <v>32000</v>
      </c>
      <c r="M1281">
        <f t="shared" ca="1" si="719"/>
        <v>129000</v>
      </c>
      <c r="N1281">
        <f t="shared" ca="1" si="720"/>
        <v>226000</v>
      </c>
      <c r="O1281">
        <f t="shared" ca="1" si="721"/>
        <v>129000</v>
      </c>
      <c r="P1281">
        <f t="shared" ca="1" si="703"/>
        <v>485296</v>
      </c>
      <c r="Q1281">
        <f ca="1">IF(P1281&gt;0,1,0)</f>
        <v>1</v>
      </c>
      <c r="R1281">
        <f t="shared" ca="1" si="722"/>
        <v>21</v>
      </c>
      <c r="S1281">
        <f t="shared" ca="1" si="723"/>
        <v>1</v>
      </c>
      <c r="T1281">
        <f t="shared" ca="1" si="724"/>
        <v>4</v>
      </c>
      <c r="U1281">
        <f t="shared" ca="1" si="725"/>
        <v>7</v>
      </c>
      <c r="V1281">
        <f t="shared" ca="1" si="726"/>
        <v>4</v>
      </c>
      <c r="X1281">
        <f t="shared" si="728"/>
        <v>1281</v>
      </c>
      <c r="Y1281">
        <f t="shared" si="729"/>
        <v>1252</v>
      </c>
      <c r="Z1281">
        <f t="shared" si="730"/>
        <v>1253</v>
      </c>
      <c r="AA1281">
        <f t="shared" si="727"/>
        <v>1451</v>
      </c>
      <c r="AB1281">
        <f t="shared" si="690"/>
        <v>200</v>
      </c>
      <c r="AM1281" t="str">
        <f t="shared" si="691"/>
        <v>201902KS</v>
      </c>
      <c r="AN1281">
        <f t="shared" ca="1" si="705"/>
        <v>21.000123839009287</v>
      </c>
      <c r="AO1281">
        <f t="shared" ca="1" si="706"/>
        <v>0.99071207430340569</v>
      </c>
      <c r="AP1281">
        <f t="shared" ca="1" si="692"/>
        <v>3.9938080495356036</v>
      </c>
      <c r="AQ1281">
        <f t="shared" ca="1" si="693"/>
        <v>6.9969040247678009</v>
      </c>
      <c r="AR1281">
        <f t="shared" ca="1" si="694"/>
        <v>3.9938080495356036</v>
      </c>
      <c r="AS1281">
        <f ca="1">P1281/J1281</f>
        <v>0.19018566475003293</v>
      </c>
    </row>
    <row r="1282" spans="1:45" x14ac:dyDescent="0.4">
      <c r="A1282">
        <f t="shared" si="689"/>
        <v>201902</v>
      </c>
      <c r="B1282" t="s">
        <v>318</v>
      </c>
      <c r="C1282" t="s">
        <v>288</v>
      </c>
      <c r="D1282" t="str">
        <f t="shared" ca="1" si="704"/>
        <v>I114</v>
      </c>
      <c r="E1282">
        <f t="shared" ca="1" si="715"/>
        <v>25</v>
      </c>
      <c r="F1282">
        <f t="shared" ca="1" si="716"/>
        <v>23</v>
      </c>
      <c r="G1282" t="str">
        <f t="shared" ca="1" si="701"/>
        <v>S10</v>
      </c>
      <c r="H1282" t="str">
        <f t="shared" ca="1" si="702"/>
        <v>S108</v>
      </c>
      <c r="I1282">
        <f ca="1">VLOOKUP(D1282,PRC!$A$2:$B$21,2,0)*E1282</f>
        <v>6000000</v>
      </c>
      <c r="J1282">
        <f t="shared" ca="1" si="717"/>
        <v>4619996</v>
      </c>
      <c r="K1282">
        <f ca="1">VLOOKUP(D1282,PRC!$A$1:$C$21,3,0)*E1282</f>
        <v>3480000</v>
      </c>
      <c r="L1282">
        <f t="shared" ca="1" si="718"/>
        <v>120000</v>
      </c>
      <c r="M1282">
        <f t="shared" ca="1" si="719"/>
        <v>360000</v>
      </c>
      <c r="N1282">
        <f t="shared" ca="1" si="720"/>
        <v>540000</v>
      </c>
      <c r="O1282">
        <f t="shared" ca="1" si="721"/>
        <v>240000</v>
      </c>
      <c r="P1282">
        <f t="shared" ca="1" si="703"/>
        <v>-120004</v>
      </c>
      <c r="Q1282">
        <f ca="1">IF(P1282&gt;0,1,0)</f>
        <v>0</v>
      </c>
      <c r="R1282">
        <f t="shared" ca="1" si="722"/>
        <v>23</v>
      </c>
      <c r="S1282">
        <f t="shared" ca="1" si="723"/>
        <v>2</v>
      </c>
      <c r="T1282">
        <f t="shared" ca="1" si="724"/>
        <v>6</v>
      </c>
      <c r="U1282">
        <f t="shared" ca="1" si="725"/>
        <v>9</v>
      </c>
      <c r="V1282">
        <f t="shared" ca="1" si="726"/>
        <v>4</v>
      </c>
      <c r="X1282">
        <f t="shared" si="728"/>
        <v>1282</v>
      </c>
      <c r="Y1282">
        <f t="shared" si="729"/>
        <v>1252</v>
      </c>
      <c r="Z1282">
        <f t="shared" si="730"/>
        <v>1253</v>
      </c>
      <c r="AA1282">
        <f t="shared" si="727"/>
        <v>1451</v>
      </c>
      <c r="AB1282">
        <f t="shared" si="690"/>
        <v>200</v>
      </c>
      <c r="AM1282" t="str">
        <f t="shared" si="691"/>
        <v>201902KS</v>
      </c>
      <c r="AN1282">
        <f t="shared" ca="1" si="705"/>
        <v>23.000066666666662</v>
      </c>
      <c r="AO1282">
        <f t="shared" ca="1" si="706"/>
        <v>2</v>
      </c>
      <c r="AP1282">
        <f t="shared" ca="1" si="692"/>
        <v>6</v>
      </c>
      <c r="AQ1282">
        <f t="shared" ca="1" si="693"/>
        <v>9</v>
      </c>
      <c r="AR1282">
        <f t="shared" ca="1" si="694"/>
        <v>4</v>
      </c>
      <c r="AS1282">
        <f ca="1">P1282/J1282</f>
        <v>-2.5974914263995032E-2</v>
      </c>
    </row>
    <row r="1283" spans="1:45" x14ac:dyDescent="0.4">
      <c r="A1283">
        <f t="shared" ref="A1283:A1346" si="731">IF(BA1283="",A1282,BA1283)</f>
        <v>201902</v>
      </c>
      <c r="B1283" t="s">
        <v>319</v>
      </c>
      <c r="C1283" t="s">
        <v>288</v>
      </c>
      <c r="D1283" t="str">
        <f t="shared" ca="1" si="704"/>
        <v>I109</v>
      </c>
      <c r="E1283">
        <f t="shared" ca="1" si="715"/>
        <v>25</v>
      </c>
      <c r="F1283">
        <f t="shared" ca="1" si="716"/>
        <v>21</v>
      </c>
      <c r="G1283" t="str">
        <f t="shared" ca="1" si="701"/>
        <v>S11</v>
      </c>
      <c r="H1283" t="str">
        <f t="shared" ca="1" si="702"/>
        <v>S119</v>
      </c>
      <c r="I1283">
        <f ca="1">VLOOKUP(D1283,PRC!$A$2:$B$21,2,0)*E1283</f>
        <v>12500000</v>
      </c>
      <c r="J1283">
        <f t="shared" ca="1" si="717"/>
        <v>9374996</v>
      </c>
      <c r="K1283">
        <f ca="1">VLOOKUP(D1283,PRC!$A$1:$C$21,3,0)*E1283</f>
        <v>5000000</v>
      </c>
      <c r="L1283">
        <f t="shared" ca="1" si="718"/>
        <v>125000</v>
      </c>
      <c r="M1283">
        <f t="shared" ca="1" si="719"/>
        <v>750000</v>
      </c>
      <c r="N1283">
        <f t="shared" ca="1" si="720"/>
        <v>1250000</v>
      </c>
      <c r="O1283">
        <f t="shared" ca="1" si="721"/>
        <v>375000</v>
      </c>
      <c r="P1283">
        <f t="shared" ca="1" si="703"/>
        <v>1874996</v>
      </c>
      <c r="Q1283">
        <f ca="1">IF(P1283&gt;0,1,0)</f>
        <v>1</v>
      </c>
      <c r="R1283">
        <f t="shared" ca="1" si="722"/>
        <v>25</v>
      </c>
      <c r="S1283">
        <f t="shared" ca="1" si="723"/>
        <v>1</v>
      </c>
      <c r="T1283">
        <f t="shared" ca="1" si="724"/>
        <v>6</v>
      </c>
      <c r="U1283">
        <f t="shared" ca="1" si="725"/>
        <v>10</v>
      </c>
      <c r="V1283">
        <f t="shared" ca="1" si="726"/>
        <v>3</v>
      </c>
      <c r="X1283">
        <f t="shared" si="728"/>
        <v>1283</v>
      </c>
      <c r="Y1283">
        <f t="shared" si="729"/>
        <v>1252</v>
      </c>
      <c r="Z1283">
        <f t="shared" si="730"/>
        <v>1253</v>
      </c>
      <c r="AA1283">
        <f t="shared" si="727"/>
        <v>1451</v>
      </c>
      <c r="AB1283">
        <f t="shared" ref="AB1283:AB1346" si="732">COUNTIF(AM$2:AM$100100,AM1283)</f>
        <v>200</v>
      </c>
      <c r="AM1283" t="str">
        <f t="shared" ref="AM1283:AM1346" si="733">A1283&amp;C1283</f>
        <v>201902KS</v>
      </c>
      <c r="AN1283">
        <f t="shared" ca="1" si="705"/>
        <v>25.000032000000004</v>
      </c>
      <c r="AO1283">
        <f t="shared" ca="1" si="706"/>
        <v>1</v>
      </c>
      <c r="AP1283">
        <f t="shared" ca="1" si="692"/>
        <v>6</v>
      </c>
      <c r="AQ1283">
        <f t="shared" ca="1" si="693"/>
        <v>10</v>
      </c>
      <c r="AR1283">
        <f t="shared" ca="1" si="694"/>
        <v>3</v>
      </c>
      <c r="AS1283">
        <f ca="1">P1283/J1283</f>
        <v>0.19999965866652103</v>
      </c>
    </row>
    <row r="1284" spans="1:45" x14ac:dyDescent="0.4">
      <c r="A1284">
        <f t="shared" si="731"/>
        <v>201902</v>
      </c>
      <c r="B1284" t="s">
        <v>320</v>
      </c>
      <c r="C1284" t="s">
        <v>288</v>
      </c>
      <c r="D1284" t="str">
        <f t="shared" ca="1" si="704"/>
        <v>I102</v>
      </c>
      <c r="E1284">
        <f t="shared" ca="1" si="715"/>
        <v>26</v>
      </c>
      <c r="F1284">
        <f t="shared" ca="1" si="716"/>
        <v>18</v>
      </c>
      <c r="G1284" t="str">
        <f t="shared" ca="1" si="701"/>
        <v>S11</v>
      </c>
      <c r="H1284" t="str">
        <f t="shared" ca="1" si="702"/>
        <v>S119</v>
      </c>
      <c r="I1284">
        <f ca="1">VLOOKUP(D1284,PRC!$A$2:$B$21,2,0)*E1284</f>
        <v>1040000</v>
      </c>
      <c r="J1284">
        <f t="shared" ca="1" si="717"/>
        <v>883996</v>
      </c>
      <c r="K1284">
        <f ca="1">VLOOKUP(D1284,PRC!$A$1:$C$21,3,0)*E1284</f>
        <v>488800</v>
      </c>
      <c r="L1284">
        <f t="shared" ca="1" si="718"/>
        <v>21000</v>
      </c>
      <c r="M1284">
        <f t="shared" ca="1" si="719"/>
        <v>73000</v>
      </c>
      <c r="N1284">
        <f t="shared" ca="1" si="720"/>
        <v>52000</v>
      </c>
      <c r="O1284">
        <f t="shared" ca="1" si="721"/>
        <v>31000</v>
      </c>
      <c r="P1284">
        <f t="shared" ca="1" si="703"/>
        <v>218196</v>
      </c>
      <c r="Q1284">
        <f ca="1">IF(P1284&gt;0,1,0)</f>
        <v>1</v>
      </c>
      <c r="R1284">
        <f t="shared" ca="1" si="722"/>
        <v>15</v>
      </c>
      <c r="S1284">
        <f t="shared" ca="1" si="723"/>
        <v>2</v>
      </c>
      <c r="T1284">
        <f t="shared" ca="1" si="724"/>
        <v>7</v>
      </c>
      <c r="U1284">
        <f t="shared" ca="1" si="725"/>
        <v>5</v>
      </c>
      <c r="V1284">
        <f t="shared" ca="1" si="726"/>
        <v>3</v>
      </c>
      <c r="X1284">
        <f t="shared" si="728"/>
        <v>1284</v>
      </c>
      <c r="Y1284">
        <f t="shared" si="729"/>
        <v>1252</v>
      </c>
      <c r="Z1284">
        <f t="shared" si="730"/>
        <v>1253</v>
      </c>
      <c r="AA1284">
        <f t="shared" si="727"/>
        <v>1451</v>
      </c>
      <c r="AB1284">
        <f t="shared" si="732"/>
        <v>200</v>
      </c>
      <c r="AM1284" t="str">
        <f t="shared" si="733"/>
        <v>201902KS</v>
      </c>
      <c r="AN1284">
        <f t="shared" ca="1" si="705"/>
        <v>15.000384615384609</v>
      </c>
      <c r="AO1284">
        <f t="shared" ca="1" si="706"/>
        <v>2.0192307692307692</v>
      </c>
      <c r="AP1284">
        <f t="shared" ca="1" si="692"/>
        <v>7.0192307692307692</v>
      </c>
      <c r="AQ1284">
        <f t="shared" ca="1" si="693"/>
        <v>5</v>
      </c>
      <c r="AR1284">
        <f t="shared" ca="1" si="694"/>
        <v>2.9807692307692308</v>
      </c>
      <c r="AS1284">
        <f ca="1">P1284/J1284</f>
        <v>0.24682917117272024</v>
      </c>
    </row>
    <row r="1285" spans="1:45" x14ac:dyDescent="0.4">
      <c r="A1285">
        <f t="shared" si="731"/>
        <v>201902</v>
      </c>
      <c r="B1285" t="s">
        <v>321</v>
      </c>
      <c r="C1285" t="s">
        <v>288</v>
      </c>
      <c r="D1285" t="str">
        <f t="shared" ca="1" si="704"/>
        <v>I115</v>
      </c>
      <c r="E1285">
        <f t="shared" ca="1" si="715"/>
        <v>37</v>
      </c>
      <c r="F1285">
        <f t="shared" ca="1" si="716"/>
        <v>21</v>
      </c>
      <c r="G1285" t="str">
        <f t="shared" ca="1" si="701"/>
        <v>S10</v>
      </c>
      <c r="H1285" t="str">
        <f t="shared" ca="1" si="702"/>
        <v>S102</v>
      </c>
      <c r="I1285">
        <f ca="1">VLOOKUP(D1285,PRC!$A$2:$B$21,2,0)*E1285</f>
        <v>185000</v>
      </c>
      <c r="J1285">
        <f t="shared" ca="1" si="717"/>
        <v>147996</v>
      </c>
      <c r="K1285">
        <f ca="1">VLOOKUP(D1285,PRC!$A$1:$C$21,3,0)*E1285</f>
        <v>88800</v>
      </c>
      <c r="L1285">
        <f t="shared" ca="1" si="718"/>
        <v>2000</v>
      </c>
      <c r="M1285">
        <f t="shared" ca="1" si="719"/>
        <v>7000</v>
      </c>
      <c r="N1285">
        <f t="shared" ca="1" si="720"/>
        <v>13000</v>
      </c>
      <c r="O1285">
        <f t="shared" ca="1" si="721"/>
        <v>6000</v>
      </c>
      <c r="P1285">
        <f t="shared" ca="1" si="703"/>
        <v>31196</v>
      </c>
      <c r="Q1285">
        <f ca="1">IF(P1285&gt;0,1,0)</f>
        <v>1</v>
      </c>
      <c r="R1285">
        <f t="shared" ca="1" si="722"/>
        <v>20</v>
      </c>
      <c r="S1285">
        <f t="shared" ca="1" si="723"/>
        <v>1</v>
      </c>
      <c r="T1285">
        <f t="shared" ca="1" si="724"/>
        <v>4</v>
      </c>
      <c r="U1285">
        <f t="shared" ca="1" si="725"/>
        <v>7</v>
      </c>
      <c r="V1285">
        <f t="shared" ca="1" si="726"/>
        <v>3</v>
      </c>
      <c r="X1285">
        <f t="shared" si="728"/>
        <v>1285</v>
      </c>
      <c r="Y1285">
        <f t="shared" si="729"/>
        <v>1252</v>
      </c>
      <c r="Z1285">
        <f t="shared" si="730"/>
        <v>1253</v>
      </c>
      <c r="AA1285">
        <f t="shared" si="727"/>
        <v>1451</v>
      </c>
      <c r="AB1285">
        <f t="shared" si="732"/>
        <v>200</v>
      </c>
      <c r="AM1285" t="str">
        <f t="shared" si="733"/>
        <v>201902KS</v>
      </c>
      <c r="AN1285">
        <f t="shared" ca="1" si="705"/>
        <v>20.002162162162161</v>
      </c>
      <c r="AO1285">
        <f t="shared" ca="1" si="706"/>
        <v>1.0810810810810811</v>
      </c>
      <c r="AP1285">
        <f t="shared" ca="1" si="692"/>
        <v>3.7837837837837842</v>
      </c>
      <c r="AQ1285">
        <f t="shared" ca="1" si="693"/>
        <v>7.0270270270270272</v>
      </c>
      <c r="AR1285">
        <f t="shared" ca="1" si="694"/>
        <v>3.2432432432432434</v>
      </c>
      <c r="AS1285">
        <f ca="1">P1285/J1285</f>
        <v>0.21078948079677828</v>
      </c>
    </row>
    <row r="1286" spans="1:45" x14ac:dyDescent="0.4">
      <c r="A1286">
        <f t="shared" si="731"/>
        <v>201902</v>
      </c>
      <c r="B1286" t="s">
        <v>322</v>
      </c>
      <c r="C1286" t="s">
        <v>288</v>
      </c>
      <c r="D1286" t="str">
        <f t="shared" ca="1" si="704"/>
        <v>I105</v>
      </c>
      <c r="E1286">
        <f t="shared" ca="1" si="715"/>
        <v>29</v>
      </c>
      <c r="F1286">
        <f t="shared" ca="1" si="716"/>
        <v>25</v>
      </c>
      <c r="G1286" t="str">
        <f t="shared" ca="1" si="701"/>
        <v>S10</v>
      </c>
      <c r="H1286" t="str">
        <f t="shared" ca="1" si="702"/>
        <v>S106</v>
      </c>
      <c r="I1286">
        <f ca="1">VLOOKUP(D1286,PRC!$A$2:$B$21,2,0)*E1286</f>
        <v>2900000</v>
      </c>
      <c r="J1286">
        <f t="shared" ca="1" si="717"/>
        <v>2203996</v>
      </c>
      <c r="K1286">
        <f ca="1">VLOOKUP(D1286,PRC!$A$1:$C$21,3,0)*E1286</f>
        <v>1711000</v>
      </c>
      <c r="L1286">
        <f t="shared" ca="1" si="718"/>
        <v>58000</v>
      </c>
      <c r="M1286">
        <f t="shared" ca="1" si="719"/>
        <v>174000</v>
      </c>
      <c r="N1286">
        <f t="shared" ca="1" si="720"/>
        <v>261000</v>
      </c>
      <c r="O1286">
        <f t="shared" ca="1" si="721"/>
        <v>87000</v>
      </c>
      <c r="P1286">
        <f t="shared" ca="1" si="703"/>
        <v>-87004</v>
      </c>
      <c r="Q1286">
        <f ca="1">IF(P1286&gt;0,1,0)</f>
        <v>0</v>
      </c>
      <c r="R1286">
        <f t="shared" ca="1" si="722"/>
        <v>24</v>
      </c>
      <c r="S1286">
        <f t="shared" ca="1" si="723"/>
        <v>2</v>
      </c>
      <c r="T1286">
        <f t="shared" ca="1" si="724"/>
        <v>6</v>
      </c>
      <c r="U1286">
        <f t="shared" ca="1" si="725"/>
        <v>9</v>
      </c>
      <c r="V1286">
        <f t="shared" ca="1" si="726"/>
        <v>3</v>
      </c>
      <c r="X1286">
        <f t="shared" si="728"/>
        <v>1286</v>
      </c>
      <c r="Y1286">
        <f t="shared" si="729"/>
        <v>1252</v>
      </c>
      <c r="Z1286">
        <f t="shared" si="730"/>
        <v>1253</v>
      </c>
      <c r="AA1286">
        <f t="shared" si="727"/>
        <v>1451</v>
      </c>
      <c r="AB1286">
        <f t="shared" si="732"/>
        <v>200</v>
      </c>
      <c r="AM1286" t="str">
        <f t="shared" si="733"/>
        <v>201902KS</v>
      </c>
      <c r="AN1286">
        <f t="shared" ca="1" si="705"/>
        <v>24.00013793103448</v>
      </c>
      <c r="AO1286">
        <f t="shared" ca="1" si="706"/>
        <v>2</v>
      </c>
      <c r="AP1286">
        <f t="shared" ca="1" si="692"/>
        <v>6</v>
      </c>
      <c r="AQ1286">
        <f t="shared" ca="1" si="693"/>
        <v>9</v>
      </c>
      <c r="AR1286">
        <f t="shared" ca="1" si="694"/>
        <v>3</v>
      </c>
      <c r="AS1286">
        <f ca="1">P1286/J1286</f>
        <v>-3.9475570736063038E-2</v>
      </c>
    </row>
    <row r="1287" spans="1:45" x14ac:dyDescent="0.4">
      <c r="A1287">
        <f t="shared" si="731"/>
        <v>201902</v>
      </c>
      <c r="B1287" t="s">
        <v>323</v>
      </c>
      <c r="C1287" t="s">
        <v>288</v>
      </c>
      <c r="D1287" t="str">
        <f t="shared" ca="1" si="704"/>
        <v>I103</v>
      </c>
      <c r="E1287">
        <f t="shared" ca="1" si="715"/>
        <v>12</v>
      </c>
      <c r="F1287">
        <f t="shared" ca="1" si="716"/>
        <v>22</v>
      </c>
      <c r="G1287" t="str">
        <f t="shared" ca="1" si="701"/>
        <v>S11</v>
      </c>
      <c r="H1287" t="str">
        <f t="shared" ca="1" si="702"/>
        <v>S118</v>
      </c>
      <c r="I1287">
        <f ca="1">VLOOKUP(D1287,PRC!$A$2:$B$21,2,0)*E1287</f>
        <v>600000</v>
      </c>
      <c r="J1287">
        <f t="shared" ca="1" si="717"/>
        <v>497996</v>
      </c>
      <c r="K1287">
        <f ca="1">VLOOKUP(D1287,PRC!$A$1:$C$21,3,0)*E1287</f>
        <v>342000</v>
      </c>
      <c r="L1287">
        <f t="shared" ca="1" si="718"/>
        <v>6000</v>
      </c>
      <c r="M1287">
        <f t="shared" ca="1" si="719"/>
        <v>24000</v>
      </c>
      <c r="N1287">
        <f t="shared" ca="1" si="720"/>
        <v>60000</v>
      </c>
      <c r="O1287">
        <f t="shared" ca="1" si="721"/>
        <v>18000</v>
      </c>
      <c r="P1287">
        <f t="shared" ca="1" si="703"/>
        <v>47996</v>
      </c>
      <c r="Q1287">
        <f ca="1">IF(P1287&gt;0,1,0)</f>
        <v>1</v>
      </c>
      <c r="R1287">
        <f t="shared" ca="1" si="722"/>
        <v>17</v>
      </c>
      <c r="S1287">
        <f t="shared" ca="1" si="723"/>
        <v>1</v>
      </c>
      <c r="T1287">
        <f t="shared" ca="1" si="724"/>
        <v>4</v>
      </c>
      <c r="U1287">
        <f t="shared" ca="1" si="725"/>
        <v>10</v>
      </c>
      <c r="V1287">
        <f t="shared" ca="1" si="726"/>
        <v>3</v>
      </c>
      <c r="X1287">
        <f t="shared" si="728"/>
        <v>1287</v>
      </c>
      <c r="Y1287">
        <f t="shared" si="729"/>
        <v>1252</v>
      </c>
      <c r="Z1287">
        <f t="shared" si="730"/>
        <v>1253</v>
      </c>
      <c r="AA1287">
        <f t="shared" si="727"/>
        <v>1451</v>
      </c>
      <c r="AB1287">
        <f t="shared" si="732"/>
        <v>200</v>
      </c>
      <c r="AM1287" t="str">
        <f t="shared" si="733"/>
        <v>201902KS</v>
      </c>
      <c r="AN1287">
        <f t="shared" ca="1" si="705"/>
        <v>17.000666666666664</v>
      </c>
      <c r="AO1287">
        <f t="shared" ca="1" si="706"/>
        <v>1</v>
      </c>
      <c r="AP1287">
        <f t="shared" ca="1" si="692"/>
        <v>4</v>
      </c>
      <c r="AQ1287">
        <f t="shared" ca="1" si="693"/>
        <v>10</v>
      </c>
      <c r="AR1287">
        <f t="shared" ca="1" si="694"/>
        <v>3</v>
      </c>
      <c r="AS1287">
        <f ca="1">P1287/J1287</f>
        <v>9.6378284162925001E-2</v>
      </c>
    </row>
    <row r="1288" spans="1:45" x14ac:dyDescent="0.4">
      <c r="A1288">
        <f t="shared" si="731"/>
        <v>201902</v>
      </c>
      <c r="B1288" t="s">
        <v>324</v>
      </c>
      <c r="C1288" t="s">
        <v>288</v>
      </c>
      <c r="D1288" t="str">
        <f t="shared" ca="1" si="704"/>
        <v>I104</v>
      </c>
      <c r="E1288">
        <f t="shared" ca="1" si="715"/>
        <v>25</v>
      </c>
      <c r="F1288">
        <f t="shared" ca="1" si="716"/>
        <v>24</v>
      </c>
      <c r="G1288" t="str">
        <f t="shared" ca="1" si="701"/>
        <v>S11</v>
      </c>
      <c r="H1288" t="str">
        <f t="shared" ca="1" si="702"/>
        <v>S115</v>
      </c>
      <c r="I1288">
        <f ca="1">VLOOKUP(D1288,PRC!$A$2:$B$21,2,0)*E1288</f>
        <v>1750000</v>
      </c>
      <c r="J1288">
        <f t="shared" ca="1" si="717"/>
        <v>1417496</v>
      </c>
      <c r="K1288">
        <f ca="1">VLOOKUP(D1288,PRC!$A$1:$C$21,3,0)*E1288</f>
        <v>735000</v>
      </c>
      <c r="L1288">
        <f t="shared" ca="1" si="718"/>
        <v>18000</v>
      </c>
      <c r="M1288">
        <f t="shared" ca="1" si="719"/>
        <v>70000</v>
      </c>
      <c r="N1288">
        <f t="shared" ca="1" si="720"/>
        <v>140000</v>
      </c>
      <c r="O1288">
        <f t="shared" ca="1" si="721"/>
        <v>88000</v>
      </c>
      <c r="P1288">
        <f t="shared" ca="1" si="703"/>
        <v>366496</v>
      </c>
      <c r="Q1288">
        <f ca="1">IF(P1288&gt;0,1,0)</f>
        <v>1</v>
      </c>
      <c r="R1288">
        <f t="shared" ca="1" si="722"/>
        <v>19</v>
      </c>
      <c r="S1288">
        <f t="shared" ca="1" si="723"/>
        <v>1</v>
      </c>
      <c r="T1288">
        <f t="shared" ca="1" si="724"/>
        <v>4</v>
      </c>
      <c r="U1288">
        <f t="shared" ca="1" si="725"/>
        <v>8</v>
      </c>
      <c r="V1288">
        <f t="shared" ca="1" si="726"/>
        <v>5</v>
      </c>
      <c r="X1288">
        <f t="shared" si="728"/>
        <v>1288</v>
      </c>
      <c r="Y1288">
        <f t="shared" si="729"/>
        <v>1252</v>
      </c>
      <c r="Z1288">
        <f t="shared" si="730"/>
        <v>1253</v>
      </c>
      <c r="AA1288">
        <f t="shared" si="727"/>
        <v>1451</v>
      </c>
      <c r="AB1288">
        <f t="shared" si="732"/>
        <v>200</v>
      </c>
      <c r="AM1288" t="str">
        <f t="shared" si="733"/>
        <v>201902KS</v>
      </c>
      <c r="AN1288">
        <f t="shared" ca="1" si="705"/>
        <v>19.000228571428568</v>
      </c>
      <c r="AO1288">
        <f t="shared" ca="1" si="706"/>
        <v>1.0285714285714285</v>
      </c>
      <c r="AP1288">
        <f t="shared" ref="AP1288:AP1351" ca="1" si="734">M1288/$I1288*100</f>
        <v>4</v>
      </c>
      <c r="AQ1288">
        <f t="shared" ref="AQ1288:AQ1351" ca="1" si="735">N1288/$I1288*100</f>
        <v>8</v>
      </c>
      <c r="AR1288">
        <f t="shared" ref="AR1288:AR1351" ca="1" si="736">O1288/$I1288*100</f>
        <v>5.0285714285714285</v>
      </c>
      <c r="AS1288">
        <f ca="1">P1288/J1288</f>
        <v>0.25855169961678903</v>
      </c>
    </row>
    <row r="1289" spans="1:45" x14ac:dyDescent="0.4">
      <c r="A1289">
        <f t="shared" si="731"/>
        <v>201902</v>
      </c>
      <c r="B1289" t="s">
        <v>325</v>
      </c>
      <c r="C1289" t="s">
        <v>288</v>
      </c>
      <c r="D1289" t="str">
        <f t="shared" ca="1" si="704"/>
        <v>I120</v>
      </c>
      <c r="E1289">
        <f t="shared" ca="1" si="715"/>
        <v>41</v>
      </c>
      <c r="F1289">
        <f t="shared" ca="1" si="716"/>
        <v>21</v>
      </c>
      <c r="G1289" t="str">
        <f t="shared" ca="1" si="701"/>
        <v>S11</v>
      </c>
      <c r="H1289" t="str">
        <f t="shared" ca="1" si="702"/>
        <v>S113</v>
      </c>
      <c r="I1289">
        <f ca="1">VLOOKUP(D1289,PRC!$A$2:$B$21,2,0)*E1289</f>
        <v>176300000</v>
      </c>
      <c r="J1289">
        <f t="shared" ca="1" si="717"/>
        <v>141039996</v>
      </c>
      <c r="K1289">
        <f ca="1">VLOOKUP(D1289,PRC!$A$1:$C$21,3,0)*E1289</f>
        <v>79335000</v>
      </c>
      <c r="L1289">
        <f t="shared" ca="1" si="718"/>
        <v>5289000</v>
      </c>
      <c r="M1289">
        <f t="shared" ca="1" si="719"/>
        <v>12341000</v>
      </c>
      <c r="N1289">
        <f t="shared" ca="1" si="720"/>
        <v>12341000</v>
      </c>
      <c r="O1289">
        <f t="shared" ca="1" si="721"/>
        <v>8815000</v>
      </c>
      <c r="P1289">
        <f t="shared" ca="1" si="703"/>
        <v>22918996</v>
      </c>
      <c r="Q1289">
        <f ca="1">IF(P1289&gt;0,1,0)</f>
        <v>1</v>
      </c>
      <c r="R1289">
        <f t="shared" ca="1" si="722"/>
        <v>20</v>
      </c>
      <c r="S1289">
        <f t="shared" ca="1" si="723"/>
        <v>3</v>
      </c>
      <c r="T1289">
        <f t="shared" ca="1" si="724"/>
        <v>7</v>
      </c>
      <c r="U1289">
        <f t="shared" ca="1" si="725"/>
        <v>7</v>
      </c>
      <c r="V1289">
        <f t="shared" ca="1" si="726"/>
        <v>5</v>
      </c>
      <c r="X1289">
        <f t="shared" si="728"/>
        <v>1289</v>
      </c>
      <c r="Y1289">
        <f t="shared" si="729"/>
        <v>1252</v>
      </c>
      <c r="Z1289">
        <f t="shared" si="730"/>
        <v>1253</v>
      </c>
      <c r="AA1289">
        <f t="shared" si="727"/>
        <v>1451</v>
      </c>
      <c r="AB1289">
        <f t="shared" si="732"/>
        <v>200</v>
      </c>
      <c r="AM1289" t="str">
        <f t="shared" si="733"/>
        <v>201902KS</v>
      </c>
      <c r="AN1289">
        <f t="shared" ca="1" si="705"/>
        <v>20.000002268859895</v>
      </c>
      <c r="AO1289">
        <f t="shared" ca="1" si="706"/>
        <v>3</v>
      </c>
      <c r="AP1289">
        <f t="shared" ca="1" si="734"/>
        <v>7.0000000000000009</v>
      </c>
      <c r="AQ1289">
        <f t="shared" ca="1" si="735"/>
        <v>7.0000000000000009</v>
      </c>
      <c r="AR1289">
        <f t="shared" ca="1" si="736"/>
        <v>5</v>
      </c>
      <c r="AS1289">
        <f ca="1">P1289/J1289</f>
        <v>0.16249997624787227</v>
      </c>
    </row>
    <row r="1290" spans="1:45" x14ac:dyDescent="0.4">
      <c r="A1290">
        <f t="shared" si="731"/>
        <v>201902</v>
      </c>
      <c r="B1290" t="s">
        <v>326</v>
      </c>
      <c r="C1290" t="s">
        <v>288</v>
      </c>
      <c r="D1290" t="str">
        <f t="shared" ca="1" si="704"/>
        <v>I106</v>
      </c>
      <c r="E1290">
        <f t="shared" ca="1" si="715"/>
        <v>26</v>
      </c>
      <c r="F1290">
        <f t="shared" ca="1" si="716"/>
        <v>20</v>
      </c>
      <c r="G1290" t="str">
        <f t="shared" ca="1" si="701"/>
        <v>S11</v>
      </c>
      <c r="H1290" t="str">
        <f t="shared" ca="1" si="702"/>
        <v>S117</v>
      </c>
      <c r="I1290">
        <f ca="1">VLOOKUP(D1290,PRC!$A$2:$B$21,2,0)*E1290</f>
        <v>520000</v>
      </c>
      <c r="J1290">
        <f t="shared" ca="1" si="717"/>
        <v>421196</v>
      </c>
      <c r="K1290">
        <f ca="1">VLOOKUP(D1290,PRC!$A$1:$C$21,3,0)*E1290</f>
        <v>275600</v>
      </c>
      <c r="L1290">
        <f t="shared" ca="1" si="718"/>
        <v>5000</v>
      </c>
      <c r="M1290">
        <f t="shared" ca="1" si="719"/>
        <v>31000</v>
      </c>
      <c r="N1290">
        <f t="shared" ca="1" si="720"/>
        <v>36000</v>
      </c>
      <c r="O1290">
        <f t="shared" ca="1" si="721"/>
        <v>16000</v>
      </c>
      <c r="P1290">
        <f t="shared" ca="1" si="703"/>
        <v>57596</v>
      </c>
      <c r="Q1290">
        <f ca="1">IF(P1290&gt;0,1,0)</f>
        <v>1</v>
      </c>
      <c r="R1290">
        <f t="shared" ca="1" si="722"/>
        <v>19</v>
      </c>
      <c r="S1290">
        <f t="shared" ca="1" si="723"/>
        <v>1</v>
      </c>
      <c r="T1290">
        <f t="shared" ca="1" si="724"/>
        <v>6</v>
      </c>
      <c r="U1290">
        <f t="shared" ca="1" si="725"/>
        <v>7</v>
      </c>
      <c r="V1290">
        <f t="shared" ca="1" si="726"/>
        <v>3</v>
      </c>
      <c r="X1290">
        <f t="shared" si="728"/>
        <v>1290</v>
      </c>
      <c r="Y1290">
        <f t="shared" si="729"/>
        <v>1252</v>
      </c>
      <c r="Z1290">
        <f t="shared" si="730"/>
        <v>1253</v>
      </c>
      <c r="AA1290">
        <f t="shared" si="727"/>
        <v>1451</v>
      </c>
      <c r="AB1290">
        <f t="shared" si="732"/>
        <v>200</v>
      </c>
      <c r="AM1290" t="str">
        <f t="shared" si="733"/>
        <v>201902KS</v>
      </c>
      <c r="AN1290">
        <f t="shared" ca="1" si="705"/>
        <v>19.000769230769233</v>
      </c>
      <c r="AO1290">
        <f t="shared" ca="1" si="706"/>
        <v>0.96153846153846156</v>
      </c>
      <c r="AP1290">
        <f t="shared" ca="1" si="734"/>
        <v>5.9615384615384617</v>
      </c>
      <c r="AQ1290">
        <f t="shared" ca="1" si="735"/>
        <v>6.9230769230769234</v>
      </c>
      <c r="AR1290">
        <f t="shared" ca="1" si="736"/>
        <v>3.0769230769230771</v>
      </c>
      <c r="AS1290">
        <f ca="1">P1290/J1290</f>
        <v>0.13674393868887644</v>
      </c>
    </row>
    <row r="1291" spans="1:45" x14ac:dyDescent="0.4">
      <c r="A1291">
        <f t="shared" si="731"/>
        <v>201902</v>
      </c>
      <c r="B1291" t="s">
        <v>327</v>
      </c>
      <c r="C1291" t="s">
        <v>288</v>
      </c>
      <c r="D1291" t="str">
        <f t="shared" ca="1" si="704"/>
        <v>I101</v>
      </c>
      <c r="E1291">
        <f t="shared" ca="1" si="715"/>
        <v>24</v>
      </c>
      <c r="F1291">
        <f t="shared" ca="1" si="716"/>
        <v>21</v>
      </c>
      <c r="G1291" t="str">
        <f t="shared" ca="1" si="701"/>
        <v>S11</v>
      </c>
      <c r="H1291" t="str">
        <f t="shared" ca="1" si="702"/>
        <v>S115</v>
      </c>
      <c r="I1291">
        <f ca="1">VLOOKUP(D1291,PRC!$A$2:$B$21,2,0)*E1291</f>
        <v>720000</v>
      </c>
      <c r="J1291">
        <f t="shared" ca="1" si="717"/>
        <v>583196</v>
      </c>
      <c r="K1291">
        <f ca="1">VLOOKUP(D1291,PRC!$A$1:$C$21,3,0)*E1291</f>
        <v>374400</v>
      </c>
      <c r="L1291">
        <f t="shared" ca="1" si="718"/>
        <v>14000</v>
      </c>
      <c r="M1291">
        <f t="shared" ca="1" si="719"/>
        <v>36000</v>
      </c>
      <c r="N1291">
        <f t="shared" ca="1" si="720"/>
        <v>43000</v>
      </c>
      <c r="O1291">
        <f t="shared" ca="1" si="721"/>
        <v>36000</v>
      </c>
      <c r="P1291">
        <f t="shared" ca="1" si="703"/>
        <v>79796</v>
      </c>
      <c r="Q1291">
        <f ca="1">IF(P1291&gt;0,1,0)</f>
        <v>1</v>
      </c>
      <c r="R1291">
        <f t="shared" ca="1" si="722"/>
        <v>19</v>
      </c>
      <c r="S1291">
        <f t="shared" ca="1" si="723"/>
        <v>2</v>
      </c>
      <c r="T1291">
        <f t="shared" ca="1" si="724"/>
        <v>5</v>
      </c>
      <c r="U1291">
        <f t="shared" ca="1" si="725"/>
        <v>6</v>
      </c>
      <c r="V1291">
        <f t="shared" ca="1" si="726"/>
        <v>5</v>
      </c>
      <c r="X1291">
        <f t="shared" si="728"/>
        <v>1291</v>
      </c>
      <c r="Y1291">
        <f t="shared" si="729"/>
        <v>1252</v>
      </c>
      <c r="Z1291">
        <f t="shared" si="730"/>
        <v>1253</v>
      </c>
      <c r="AA1291">
        <f t="shared" si="727"/>
        <v>1451</v>
      </c>
      <c r="AB1291">
        <f t="shared" si="732"/>
        <v>200</v>
      </c>
      <c r="AM1291" t="str">
        <f t="shared" si="733"/>
        <v>201902KS</v>
      </c>
      <c r="AN1291">
        <f t="shared" ca="1" si="705"/>
        <v>19.000555555555554</v>
      </c>
      <c r="AO1291">
        <f t="shared" ca="1" si="706"/>
        <v>1.9444444444444444</v>
      </c>
      <c r="AP1291">
        <f t="shared" ca="1" si="734"/>
        <v>5</v>
      </c>
      <c r="AQ1291">
        <f t="shared" ca="1" si="735"/>
        <v>5.9722222222222223</v>
      </c>
      <c r="AR1291">
        <f t="shared" ca="1" si="736"/>
        <v>5</v>
      </c>
      <c r="AS1291">
        <f ca="1">P1291/J1291</f>
        <v>0.13682535545511287</v>
      </c>
    </row>
    <row r="1292" spans="1:45" x14ac:dyDescent="0.4">
      <c r="A1292">
        <f t="shared" si="731"/>
        <v>201902</v>
      </c>
      <c r="B1292" t="s">
        <v>328</v>
      </c>
      <c r="C1292" t="s">
        <v>288</v>
      </c>
      <c r="D1292" t="str">
        <f t="shared" ca="1" si="704"/>
        <v>I114</v>
      </c>
      <c r="E1292">
        <f t="shared" ca="1" si="715"/>
        <v>42</v>
      </c>
      <c r="F1292">
        <f t="shared" ca="1" si="716"/>
        <v>18</v>
      </c>
      <c r="G1292" t="str">
        <f t="shared" ca="1" si="701"/>
        <v>S10</v>
      </c>
      <c r="H1292" t="str">
        <f t="shared" ca="1" si="702"/>
        <v>S108</v>
      </c>
      <c r="I1292">
        <f ca="1">VLOOKUP(D1292,PRC!$A$2:$B$21,2,0)*E1292</f>
        <v>10080000</v>
      </c>
      <c r="J1292">
        <f t="shared" ca="1" si="717"/>
        <v>7963196</v>
      </c>
      <c r="K1292">
        <f ca="1">VLOOKUP(D1292,PRC!$A$1:$C$21,3,0)*E1292</f>
        <v>5846400</v>
      </c>
      <c r="L1292">
        <f t="shared" ca="1" si="718"/>
        <v>202000</v>
      </c>
      <c r="M1292">
        <f t="shared" ca="1" si="719"/>
        <v>706000</v>
      </c>
      <c r="N1292">
        <f t="shared" ca="1" si="720"/>
        <v>1008000</v>
      </c>
      <c r="O1292">
        <f t="shared" ca="1" si="721"/>
        <v>302000</v>
      </c>
      <c r="P1292">
        <f t="shared" ca="1" si="703"/>
        <v>-101204</v>
      </c>
      <c r="Q1292">
        <f ca="1">IF(P1292&gt;0,1,0)</f>
        <v>0</v>
      </c>
      <c r="R1292">
        <f t="shared" ca="1" si="722"/>
        <v>21</v>
      </c>
      <c r="S1292">
        <f t="shared" ca="1" si="723"/>
        <v>2</v>
      </c>
      <c r="T1292">
        <f t="shared" ca="1" si="724"/>
        <v>7</v>
      </c>
      <c r="U1292">
        <f t="shared" ca="1" si="725"/>
        <v>10</v>
      </c>
      <c r="V1292">
        <f t="shared" ca="1" si="726"/>
        <v>3</v>
      </c>
      <c r="X1292">
        <f t="shared" si="728"/>
        <v>1292</v>
      </c>
      <c r="Y1292">
        <f t="shared" si="729"/>
        <v>1252</v>
      </c>
      <c r="Z1292">
        <f t="shared" si="730"/>
        <v>1253</v>
      </c>
      <c r="AA1292">
        <f t="shared" si="727"/>
        <v>1451</v>
      </c>
      <c r="AB1292">
        <f t="shared" si="732"/>
        <v>200</v>
      </c>
      <c r="AM1292" t="str">
        <f t="shared" si="733"/>
        <v>201902KS</v>
      </c>
      <c r="AN1292">
        <f t="shared" ca="1" si="705"/>
        <v>21.000039682539683</v>
      </c>
      <c r="AO1292">
        <f t="shared" ca="1" si="706"/>
        <v>2.003968253968254</v>
      </c>
      <c r="AP1292">
        <f t="shared" ca="1" si="734"/>
        <v>7.003968253968254</v>
      </c>
      <c r="AQ1292">
        <f t="shared" ca="1" si="735"/>
        <v>10</v>
      </c>
      <c r="AR1292">
        <f t="shared" ca="1" si="736"/>
        <v>2.996031746031746</v>
      </c>
      <c r="AS1292">
        <f ca="1">P1292/J1292</f>
        <v>-1.270896760546896E-2</v>
      </c>
    </row>
    <row r="1293" spans="1:45" x14ac:dyDescent="0.4">
      <c r="A1293">
        <f t="shared" si="731"/>
        <v>201902</v>
      </c>
      <c r="B1293" t="s">
        <v>329</v>
      </c>
      <c r="C1293" t="s">
        <v>288</v>
      </c>
      <c r="D1293" t="str">
        <f t="shared" ca="1" si="704"/>
        <v>I106</v>
      </c>
      <c r="E1293">
        <f t="shared" ca="1" si="715"/>
        <v>30</v>
      </c>
      <c r="F1293">
        <f t="shared" ca="1" si="716"/>
        <v>25</v>
      </c>
      <c r="G1293" t="str">
        <f t="shared" ca="1" si="701"/>
        <v>S11</v>
      </c>
      <c r="H1293" t="str">
        <f t="shared" ca="1" si="702"/>
        <v>S113</v>
      </c>
      <c r="I1293">
        <f ca="1">VLOOKUP(D1293,PRC!$A$2:$B$21,2,0)*E1293</f>
        <v>600000</v>
      </c>
      <c r="J1293">
        <f t="shared" ca="1" si="717"/>
        <v>497996</v>
      </c>
      <c r="K1293">
        <f ca="1">VLOOKUP(D1293,PRC!$A$1:$C$21,3,0)*E1293</f>
        <v>318000</v>
      </c>
      <c r="L1293">
        <f t="shared" ca="1" si="718"/>
        <v>18000</v>
      </c>
      <c r="M1293">
        <f t="shared" ca="1" si="719"/>
        <v>42000</v>
      </c>
      <c r="N1293">
        <f t="shared" ca="1" si="720"/>
        <v>42000</v>
      </c>
      <c r="O1293">
        <f t="shared" ca="1" si="721"/>
        <v>24000</v>
      </c>
      <c r="P1293">
        <f t="shared" ca="1" si="703"/>
        <v>53996</v>
      </c>
      <c r="Q1293">
        <f ca="1">IF(P1293&gt;0,1,0)</f>
        <v>1</v>
      </c>
      <c r="R1293">
        <f t="shared" ca="1" si="722"/>
        <v>17</v>
      </c>
      <c r="S1293">
        <f t="shared" ca="1" si="723"/>
        <v>3</v>
      </c>
      <c r="T1293">
        <f t="shared" ca="1" si="724"/>
        <v>7</v>
      </c>
      <c r="U1293">
        <f t="shared" ca="1" si="725"/>
        <v>7</v>
      </c>
      <c r="V1293">
        <f t="shared" ca="1" si="726"/>
        <v>4</v>
      </c>
      <c r="X1293">
        <f t="shared" si="728"/>
        <v>1293</v>
      </c>
      <c r="Y1293">
        <f t="shared" si="729"/>
        <v>1252</v>
      </c>
      <c r="Z1293">
        <f t="shared" si="730"/>
        <v>1253</v>
      </c>
      <c r="AA1293">
        <f t="shared" si="727"/>
        <v>1451</v>
      </c>
      <c r="AB1293">
        <f t="shared" si="732"/>
        <v>200</v>
      </c>
      <c r="AM1293" t="str">
        <f t="shared" si="733"/>
        <v>201902KS</v>
      </c>
      <c r="AN1293">
        <f t="shared" ca="1" si="705"/>
        <v>17.000666666666664</v>
      </c>
      <c r="AO1293">
        <f t="shared" ca="1" si="706"/>
        <v>3</v>
      </c>
      <c r="AP1293">
        <f t="shared" ca="1" si="734"/>
        <v>7.0000000000000009</v>
      </c>
      <c r="AQ1293">
        <f t="shared" ca="1" si="735"/>
        <v>7.0000000000000009</v>
      </c>
      <c r="AR1293">
        <f t="shared" ca="1" si="736"/>
        <v>4</v>
      </c>
      <c r="AS1293">
        <f ca="1">P1293/J1293</f>
        <v>0.10842657370741934</v>
      </c>
    </row>
    <row r="1294" spans="1:45" x14ac:dyDescent="0.4">
      <c r="A1294">
        <f t="shared" si="731"/>
        <v>201902</v>
      </c>
      <c r="B1294" t="s">
        <v>330</v>
      </c>
      <c r="C1294" t="s">
        <v>288</v>
      </c>
      <c r="D1294" t="str">
        <f t="shared" ca="1" si="704"/>
        <v>I104</v>
      </c>
      <c r="E1294">
        <f t="shared" ca="1" si="715"/>
        <v>21</v>
      </c>
      <c r="F1294">
        <f t="shared" ca="1" si="716"/>
        <v>15</v>
      </c>
      <c r="G1294" t="str">
        <f t="shared" ca="1" si="701"/>
        <v>S11</v>
      </c>
      <c r="H1294" t="str">
        <f t="shared" ca="1" si="702"/>
        <v>S116</v>
      </c>
      <c r="I1294">
        <f ca="1">VLOOKUP(D1294,PRC!$A$2:$B$21,2,0)*E1294</f>
        <v>1470000</v>
      </c>
      <c r="J1294">
        <f t="shared" ca="1" si="717"/>
        <v>1102496</v>
      </c>
      <c r="K1294">
        <f ca="1">VLOOKUP(D1294,PRC!$A$1:$C$21,3,0)*E1294</f>
        <v>617400</v>
      </c>
      <c r="L1294">
        <f t="shared" ca="1" si="718"/>
        <v>44000</v>
      </c>
      <c r="M1294">
        <f t="shared" ca="1" si="719"/>
        <v>74000</v>
      </c>
      <c r="N1294">
        <f t="shared" ca="1" si="720"/>
        <v>103000</v>
      </c>
      <c r="O1294">
        <f t="shared" ca="1" si="721"/>
        <v>74000</v>
      </c>
      <c r="P1294">
        <f t="shared" ca="1" si="703"/>
        <v>190096</v>
      </c>
      <c r="Q1294">
        <f ca="1">IF(P1294&gt;0,1,0)</f>
        <v>1</v>
      </c>
      <c r="R1294">
        <f t="shared" ca="1" si="722"/>
        <v>25</v>
      </c>
      <c r="S1294">
        <f t="shared" ca="1" si="723"/>
        <v>3</v>
      </c>
      <c r="T1294">
        <f t="shared" ca="1" si="724"/>
        <v>5</v>
      </c>
      <c r="U1294">
        <f t="shared" ca="1" si="725"/>
        <v>7</v>
      </c>
      <c r="V1294">
        <f t="shared" ca="1" si="726"/>
        <v>5</v>
      </c>
      <c r="X1294">
        <f t="shared" si="728"/>
        <v>1294</v>
      </c>
      <c r="Y1294">
        <f t="shared" si="729"/>
        <v>1252</v>
      </c>
      <c r="Z1294">
        <f t="shared" si="730"/>
        <v>1253</v>
      </c>
      <c r="AA1294">
        <f t="shared" si="727"/>
        <v>1451</v>
      </c>
      <c r="AB1294">
        <f t="shared" si="732"/>
        <v>200</v>
      </c>
      <c r="AM1294" t="str">
        <f t="shared" si="733"/>
        <v>201902KS</v>
      </c>
      <c r="AN1294">
        <f t="shared" ca="1" si="705"/>
        <v>25.000272108843536</v>
      </c>
      <c r="AO1294">
        <f t="shared" ca="1" si="706"/>
        <v>2.9931972789115644</v>
      </c>
      <c r="AP1294">
        <f t="shared" ca="1" si="734"/>
        <v>5.0340136054421762</v>
      </c>
      <c r="AQ1294">
        <f t="shared" ca="1" si="735"/>
        <v>7.0068027210884356</v>
      </c>
      <c r="AR1294">
        <f t="shared" ca="1" si="736"/>
        <v>5.0340136054421762</v>
      </c>
      <c r="AS1294">
        <f ca="1">P1294/J1294</f>
        <v>0.17242330130902969</v>
      </c>
    </row>
    <row r="1295" spans="1:45" x14ac:dyDescent="0.4">
      <c r="A1295">
        <f t="shared" si="731"/>
        <v>201902</v>
      </c>
      <c r="B1295" t="s">
        <v>331</v>
      </c>
      <c r="C1295" t="s">
        <v>288</v>
      </c>
      <c r="D1295" t="str">
        <f t="shared" ca="1" si="704"/>
        <v>I118</v>
      </c>
      <c r="E1295">
        <f t="shared" ca="1" si="715"/>
        <v>32</v>
      </c>
      <c r="F1295">
        <f t="shared" ca="1" si="716"/>
        <v>20</v>
      </c>
      <c r="G1295" t="str">
        <f t="shared" ca="1" si="701"/>
        <v>S10</v>
      </c>
      <c r="H1295" t="str">
        <f t="shared" ca="1" si="702"/>
        <v>S109</v>
      </c>
      <c r="I1295">
        <f ca="1">VLOOKUP(D1295,PRC!$A$2:$B$21,2,0)*E1295</f>
        <v>16960000</v>
      </c>
      <c r="J1295">
        <f t="shared" ca="1" si="717"/>
        <v>13567996</v>
      </c>
      <c r="K1295">
        <f ca="1">VLOOKUP(D1295,PRC!$A$1:$C$21,3,0)*E1295</f>
        <v>7123200</v>
      </c>
      <c r="L1295">
        <f t="shared" ca="1" si="718"/>
        <v>170000</v>
      </c>
      <c r="M1295">
        <f t="shared" ca="1" si="719"/>
        <v>678000</v>
      </c>
      <c r="N1295">
        <f t="shared" ca="1" si="720"/>
        <v>1018000</v>
      </c>
      <c r="O1295">
        <f t="shared" ca="1" si="721"/>
        <v>509000</v>
      </c>
      <c r="P1295">
        <f t="shared" ca="1" si="703"/>
        <v>4069796</v>
      </c>
      <c r="Q1295">
        <f ca="1">IF(P1295&gt;0,1,0)</f>
        <v>1</v>
      </c>
      <c r="R1295">
        <f t="shared" ca="1" si="722"/>
        <v>20</v>
      </c>
      <c r="S1295">
        <f t="shared" ca="1" si="723"/>
        <v>1</v>
      </c>
      <c r="T1295">
        <f t="shared" ca="1" si="724"/>
        <v>4</v>
      </c>
      <c r="U1295">
        <f t="shared" ca="1" si="725"/>
        <v>6</v>
      </c>
      <c r="V1295">
        <f t="shared" ca="1" si="726"/>
        <v>3</v>
      </c>
      <c r="X1295">
        <f t="shared" si="728"/>
        <v>1295</v>
      </c>
      <c r="Y1295">
        <f t="shared" si="729"/>
        <v>1252</v>
      </c>
      <c r="Z1295">
        <f t="shared" si="730"/>
        <v>1253</v>
      </c>
      <c r="AA1295">
        <f t="shared" si="727"/>
        <v>1451</v>
      </c>
      <c r="AB1295">
        <f t="shared" si="732"/>
        <v>200</v>
      </c>
      <c r="AM1295" t="str">
        <f t="shared" si="733"/>
        <v>201902KS</v>
      </c>
      <c r="AN1295">
        <f t="shared" ca="1" si="705"/>
        <v>20.000023584905659</v>
      </c>
      <c r="AO1295">
        <f t="shared" ca="1" si="706"/>
        <v>1.0023584905660377</v>
      </c>
      <c r="AP1295">
        <f t="shared" ca="1" si="734"/>
        <v>3.9976415094339619</v>
      </c>
      <c r="AQ1295">
        <f t="shared" ca="1" si="735"/>
        <v>6.0023584905660377</v>
      </c>
      <c r="AR1295">
        <f t="shared" ca="1" si="736"/>
        <v>3.0011792452830188</v>
      </c>
      <c r="AS1295">
        <f ca="1">P1295/J1295</f>
        <v>0.29995557192086436</v>
      </c>
    </row>
    <row r="1296" spans="1:45" x14ac:dyDescent="0.4">
      <c r="A1296">
        <f t="shared" si="731"/>
        <v>201902</v>
      </c>
      <c r="B1296" t="s">
        <v>332</v>
      </c>
      <c r="C1296" t="s">
        <v>288</v>
      </c>
      <c r="D1296" t="str">
        <f t="shared" ca="1" si="704"/>
        <v>I120</v>
      </c>
      <c r="E1296">
        <f t="shared" ca="1" si="715"/>
        <v>29</v>
      </c>
      <c r="F1296">
        <f t="shared" ca="1" si="716"/>
        <v>24</v>
      </c>
      <c r="G1296" t="str">
        <f t="shared" ca="1" si="701"/>
        <v>S11</v>
      </c>
      <c r="H1296" t="str">
        <f t="shared" ca="1" si="702"/>
        <v>S117</v>
      </c>
      <c r="I1296">
        <f ca="1">VLOOKUP(D1296,PRC!$A$2:$B$21,2,0)*E1296</f>
        <v>124700000</v>
      </c>
      <c r="J1296">
        <f t="shared" ca="1" si="717"/>
        <v>103500996</v>
      </c>
      <c r="K1296">
        <f ca="1">VLOOKUP(D1296,PRC!$A$1:$C$21,3,0)*E1296</f>
        <v>56115000</v>
      </c>
      <c r="L1296">
        <f t="shared" ca="1" si="718"/>
        <v>3741000</v>
      </c>
      <c r="M1296">
        <f t="shared" ca="1" si="719"/>
        <v>6235000</v>
      </c>
      <c r="N1296">
        <f t="shared" ca="1" si="720"/>
        <v>7482000</v>
      </c>
      <c r="O1296">
        <f t="shared" ca="1" si="721"/>
        <v>4988000</v>
      </c>
      <c r="P1296">
        <f t="shared" ca="1" si="703"/>
        <v>24939996</v>
      </c>
      <c r="Q1296">
        <f ca="1">IF(P1296&gt;0,1,0)</f>
        <v>1</v>
      </c>
      <c r="R1296">
        <f t="shared" ca="1" si="722"/>
        <v>17</v>
      </c>
      <c r="S1296">
        <f t="shared" ca="1" si="723"/>
        <v>3</v>
      </c>
      <c r="T1296">
        <f t="shared" ca="1" si="724"/>
        <v>5</v>
      </c>
      <c r="U1296">
        <f t="shared" ca="1" si="725"/>
        <v>6</v>
      </c>
      <c r="V1296">
        <f t="shared" ca="1" si="726"/>
        <v>4</v>
      </c>
      <c r="X1296">
        <f t="shared" si="728"/>
        <v>1296</v>
      </c>
      <c r="Y1296">
        <f t="shared" si="729"/>
        <v>1252</v>
      </c>
      <c r="Z1296">
        <f t="shared" si="730"/>
        <v>1253</v>
      </c>
      <c r="AA1296">
        <f t="shared" si="727"/>
        <v>1451</v>
      </c>
      <c r="AB1296">
        <f t="shared" si="732"/>
        <v>200</v>
      </c>
      <c r="AM1296" t="str">
        <f t="shared" si="733"/>
        <v>201902KS</v>
      </c>
      <c r="AN1296">
        <f t="shared" ca="1" si="705"/>
        <v>17.000003207698477</v>
      </c>
      <c r="AO1296">
        <f t="shared" ca="1" si="706"/>
        <v>3</v>
      </c>
      <c r="AP1296">
        <f t="shared" ca="1" si="734"/>
        <v>5</v>
      </c>
      <c r="AQ1296">
        <f t="shared" ca="1" si="735"/>
        <v>6</v>
      </c>
      <c r="AR1296">
        <f t="shared" ca="1" si="736"/>
        <v>4</v>
      </c>
      <c r="AS1296">
        <f ca="1">P1296/J1296</f>
        <v>0.24096382608723882</v>
      </c>
    </row>
    <row r="1297" spans="1:45" x14ac:dyDescent="0.4">
      <c r="A1297">
        <f t="shared" si="731"/>
        <v>201902</v>
      </c>
      <c r="B1297" t="s">
        <v>333</v>
      </c>
      <c r="C1297" t="s">
        <v>288</v>
      </c>
      <c r="D1297" t="str">
        <f t="shared" ca="1" si="704"/>
        <v>I115</v>
      </c>
      <c r="E1297">
        <f t="shared" ca="1" si="715"/>
        <v>24</v>
      </c>
      <c r="F1297">
        <f t="shared" ca="1" si="716"/>
        <v>16</v>
      </c>
      <c r="G1297" t="str">
        <f t="shared" ca="1" si="701"/>
        <v>S11</v>
      </c>
      <c r="H1297" t="str">
        <f t="shared" ca="1" si="702"/>
        <v>S118</v>
      </c>
      <c r="I1297">
        <f ca="1">VLOOKUP(D1297,PRC!$A$2:$B$21,2,0)*E1297</f>
        <v>120000</v>
      </c>
      <c r="J1297">
        <f t="shared" ca="1" si="717"/>
        <v>100796</v>
      </c>
      <c r="K1297">
        <f ca="1">VLOOKUP(D1297,PRC!$A$1:$C$21,3,0)*E1297</f>
        <v>57600</v>
      </c>
      <c r="L1297">
        <f t="shared" ca="1" si="718"/>
        <v>1000</v>
      </c>
      <c r="M1297">
        <f t="shared" ca="1" si="719"/>
        <v>5000</v>
      </c>
      <c r="N1297">
        <f t="shared" ca="1" si="720"/>
        <v>6000</v>
      </c>
      <c r="O1297">
        <f t="shared" ca="1" si="721"/>
        <v>5000</v>
      </c>
      <c r="P1297">
        <f t="shared" ca="1" si="703"/>
        <v>26196</v>
      </c>
      <c r="Q1297">
        <f ca="1">IF(P1297&gt;0,1,0)</f>
        <v>1</v>
      </c>
      <c r="R1297">
        <f t="shared" ca="1" si="722"/>
        <v>16</v>
      </c>
      <c r="S1297">
        <f t="shared" ca="1" si="723"/>
        <v>1</v>
      </c>
      <c r="T1297">
        <f t="shared" ca="1" si="724"/>
        <v>4</v>
      </c>
      <c r="U1297">
        <f t="shared" ca="1" si="725"/>
        <v>5</v>
      </c>
      <c r="V1297">
        <f t="shared" ca="1" si="726"/>
        <v>4</v>
      </c>
      <c r="X1297">
        <f t="shared" si="728"/>
        <v>1297</v>
      </c>
      <c r="Y1297">
        <f t="shared" si="729"/>
        <v>1252</v>
      </c>
      <c r="Z1297">
        <f t="shared" si="730"/>
        <v>1253</v>
      </c>
      <c r="AA1297">
        <f t="shared" si="727"/>
        <v>1451</v>
      </c>
      <c r="AB1297">
        <f t="shared" si="732"/>
        <v>200</v>
      </c>
      <c r="AM1297" t="str">
        <f t="shared" si="733"/>
        <v>201902KS</v>
      </c>
      <c r="AN1297">
        <f t="shared" ca="1" si="705"/>
        <v>16.003333333333337</v>
      </c>
      <c r="AO1297">
        <f t="shared" ca="1" si="706"/>
        <v>0.83333333333333337</v>
      </c>
      <c r="AP1297">
        <f t="shared" ca="1" si="734"/>
        <v>4.1666666666666661</v>
      </c>
      <c r="AQ1297">
        <f t="shared" ca="1" si="735"/>
        <v>5</v>
      </c>
      <c r="AR1297">
        <f t="shared" ca="1" si="736"/>
        <v>4.1666666666666661</v>
      </c>
      <c r="AS1297">
        <f ca="1">P1297/J1297</f>
        <v>0.25989126552640979</v>
      </c>
    </row>
    <row r="1298" spans="1:45" x14ac:dyDescent="0.4">
      <c r="A1298">
        <f t="shared" si="731"/>
        <v>201902</v>
      </c>
      <c r="B1298" t="s">
        <v>334</v>
      </c>
      <c r="C1298" t="s">
        <v>288</v>
      </c>
      <c r="D1298" t="str">
        <f t="shared" ca="1" si="704"/>
        <v>I108</v>
      </c>
      <c r="E1298">
        <f t="shared" ca="1" si="715"/>
        <v>36</v>
      </c>
      <c r="F1298">
        <f t="shared" ca="1" si="716"/>
        <v>19</v>
      </c>
      <c r="G1298" t="str">
        <f t="shared" ca="1" si="701"/>
        <v>S10</v>
      </c>
      <c r="H1298" t="str">
        <f t="shared" ca="1" si="702"/>
        <v>S105</v>
      </c>
      <c r="I1298">
        <f ca="1">VLOOKUP(D1298,PRC!$A$2:$B$21,2,0)*E1298</f>
        <v>1440000</v>
      </c>
      <c r="J1298">
        <f t="shared" ca="1" si="717"/>
        <v>1137596</v>
      </c>
      <c r="K1298">
        <f ca="1">VLOOKUP(D1298,PRC!$A$1:$C$21,3,0)*E1298</f>
        <v>662400</v>
      </c>
      <c r="L1298">
        <f t="shared" ca="1" si="718"/>
        <v>29000</v>
      </c>
      <c r="M1298">
        <f t="shared" ca="1" si="719"/>
        <v>72000</v>
      </c>
      <c r="N1298">
        <f t="shared" ca="1" si="720"/>
        <v>144000</v>
      </c>
      <c r="O1298">
        <f t="shared" ca="1" si="721"/>
        <v>58000</v>
      </c>
      <c r="P1298">
        <f t="shared" ca="1" si="703"/>
        <v>172196</v>
      </c>
      <c r="Q1298">
        <f ca="1">IF(P1298&gt;0,1,0)</f>
        <v>1</v>
      </c>
      <c r="R1298">
        <f t="shared" ca="1" si="722"/>
        <v>21</v>
      </c>
      <c r="S1298">
        <f t="shared" ca="1" si="723"/>
        <v>2</v>
      </c>
      <c r="T1298">
        <f t="shared" ca="1" si="724"/>
        <v>5</v>
      </c>
      <c r="U1298">
        <f t="shared" ca="1" si="725"/>
        <v>10</v>
      </c>
      <c r="V1298">
        <f t="shared" ca="1" si="726"/>
        <v>4</v>
      </c>
      <c r="X1298">
        <f t="shared" si="728"/>
        <v>1298</v>
      </c>
      <c r="Y1298">
        <f t="shared" si="729"/>
        <v>1252</v>
      </c>
      <c r="Z1298">
        <f t="shared" si="730"/>
        <v>1253</v>
      </c>
      <c r="AA1298">
        <f t="shared" si="727"/>
        <v>1451</v>
      </c>
      <c r="AB1298">
        <f t="shared" si="732"/>
        <v>200</v>
      </c>
      <c r="AM1298" t="str">
        <f t="shared" si="733"/>
        <v>201902KS</v>
      </c>
      <c r="AN1298">
        <f t="shared" ca="1" si="705"/>
        <v>21.000277777777775</v>
      </c>
      <c r="AO1298">
        <f t="shared" ca="1" si="706"/>
        <v>2.0138888888888888</v>
      </c>
      <c r="AP1298">
        <f t="shared" ca="1" si="734"/>
        <v>5</v>
      </c>
      <c r="AQ1298">
        <f t="shared" ca="1" si="735"/>
        <v>10</v>
      </c>
      <c r="AR1298">
        <f t="shared" ca="1" si="736"/>
        <v>4.0277777777777777</v>
      </c>
      <c r="AS1298">
        <f ca="1">P1298/J1298</f>
        <v>0.15136832407990183</v>
      </c>
    </row>
    <row r="1299" spans="1:45" x14ac:dyDescent="0.4">
      <c r="A1299">
        <f t="shared" si="731"/>
        <v>201902</v>
      </c>
      <c r="B1299" t="s">
        <v>335</v>
      </c>
      <c r="C1299" t="s">
        <v>288</v>
      </c>
      <c r="D1299" t="str">
        <f t="shared" ca="1" si="704"/>
        <v>I116</v>
      </c>
      <c r="E1299">
        <f t="shared" ca="1" si="715"/>
        <v>39</v>
      </c>
      <c r="F1299">
        <f t="shared" ca="1" si="716"/>
        <v>25</v>
      </c>
      <c r="G1299" t="str">
        <f t="shared" ca="1" si="701"/>
        <v>S10</v>
      </c>
      <c r="H1299" t="str">
        <f t="shared" ca="1" si="702"/>
        <v>S107</v>
      </c>
      <c r="I1299">
        <f ca="1">VLOOKUP(D1299,PRC!$A$2:$B$21,2,0)*E1299</f>
        <v>56940000</v>
      </c>
      <c r="J1299">
        <f t="shared" ca="1" si="717"/>
        <v>44413196</v>
      </c>
      <c r="K1299">
        <f ca="1">VLOOKUP(D1299,PRC!$A$1:$C$21,3,0)*E1299</f>
        <v>34164000</v>
      </c>
      <c r="L1299">
        <f t="shared" ca="1" si="718"/>
        <v>1708000</v>
      </c>
      <c r="M1299">
        <f t="shared" ca="1" si="719"/>
        <v>3416000</v>
      </c>
      <c r="N1299">
        <f t="shared" ca="1" si="720"/>
        <v>3986000</v>
      </c>
      <c r="O1299">
        <f t="shared" ca="1" si="721"/>
        <v>2847000</v>
      </c>
      <c r="P1299">
        <f t="shared" ca="1" si="703"/>
        <v>-1707804</v>
      </c>
      <c r="Q1299">
        <f ca="1">IF(P1299&gt;0,1,0)</f>
        <v>0</v>
      </c>
      <c r="R1299">
        <f t="shared" ca="1" si="722"/>
        <v>22</v>
      </c>
      <c r="S1299">
        <f t="shared" ca="1" si="723"/>
        <v>3</v>
      </c>
      <c r="T1299">
        <f t="shared" ca="1" si="724"/>
        <v>6</v>
      </c>
      <c r="U1299">
        <f t="shared" ca="1" si="725"/>
        <v>7</v>
      </c>
      <c r="V1299">
        <f t="shared" ca="1" si="726"/>
        <v>5</v>
      </c>
      <c r="X1299">
        <f t="shared" si="728"/>
        <v>1299</v>
      </c>
      <c r="Y1299">
        <f t="shared" si="729"/>
        <v>1252</v>
      </c>
      <c r="Z1299">
        <f t="shared" si="730"/>
        <v>1253</v>
      </c>
      <c r="AA1299">
        <f t="shared" si="727"/>
        <v>1451</v>
      </c>
      <c r="AB1299">
        <f t="shared" si="732"/>
        <v>200</v>
      </c>
      <c r="AM1299" t="str">
        <f t="shared" si="733"/>
        <v>201902KS</v>
      </c>
      <c r="AN1299">
        <f t="shared" ca="1" si="705"/>
        <v>22.00000702493853</v>
      </c>
      <c r="AO1299">
        <f t="shared" ca="1" si="706"/>
        <v>2.9996487530734104</v>
      </c>
      <c r="AP1299">
        <f t="shared" ca="1" si="734"/>
        <v>5.9992975061468208</v>
      </c>
      <c r="AQ1299">
        <f t="shared" ca="1" si="735"/>
        <v>7.0003512469265896</v>
      </c>
      <c r="AR1299">
        <f t="shared" ca="1" si="736"/>
        <v>5</v>
      </c>
      <c r="AS1299">
        <f ca="1">P1299/J1299</f>
        <v>-3.8452625656572877E-2</v>
      </c>
    </row>
    <row r="1300" spans="1:45" x14ac:dyDescent="0.4">
      <c r="A1300">
        <f t="shared" si="731"/>
        <v>201902</v>
      </c>
      <c r="B1300" t="s">
        <v>336</v>
      </c>
      <c r="C1300" t="s">
        <v>288</v>
      </c>
      <c r="D1300" t="str">
        <f t="shared" ca="1" si="704"/>
        <v>I116</v>
      </c>
      <c r="E1300">
        <f t="shared" ca="1" si="715"/>
        <v>11</v>
      </c>
      <c r="F1300">
        <f t="shared" ca="1" si="716"/>
        <v>25</v>
      </c>
      <c r="G1300" t="str">
        <f t="shared" ca="1" si="701"/>
        <v>S11</v>
      </c>
      <c r="H1300" t="str">
        <f t="shared" ca="1" si="702"/>
        <v>S113</v>
      </c>
      <c r="I1300">
        <f ca="1">VLOOKUP(D1300,PRC!$A$2:$B$21,2,0)*E1300</f>
        <v>16060000</v>
      </c>
      <c r="J1300">
        <f t="shared" ca="1" si="717"/>
        <v>12526796</v>
      </c>
      <c r="K1300">
        <f ca="1">VLOOKUP(D1300,PRC!$A$1:$C$21,3,0)*E1300</f>
        <v>9636000</v>
      </c>
      <c r="L1300">
        <f t="shared" ca="1" si="718"/>
        <v>482000</v>
      </c>
      <c r="M1300">
        <f t="shared" ca="1" si="719"/>
        <v>1124000</v>
      </c>
      <c r="N1300">
        <f t="shared" ca="1" si="720"/>
        <v>1285000</v>
      </c>
      <c r="O1300">
        <f t="shared" ca="1" si="721"/>
        <v>803000</v>
      </c>
      <c r="P1300">
        <f t="shared" ca="1" si="703"/>
        <v>-803204</v>
      </c>
      <c r="Q1300">
        <f ca="1">IF(P1300&gt;0,1,0)</f>
        <v>0</v>
      </c>
      <c r="R1300">
        <f t="shared" ca="1" si="722"/>
        <v>22</v>
      </c>
      <c r="S1300">
        <f t="shared" ca="1" si="723"/>
        <v>3</v>
      </c>
      <c r="T1300">
        <f t="shared" ca="1" si="724"/>
        <v>7</v>
      </c>
      <c r="U1300">
        <f t="shared" ca="1" si="725"/>
        <v>8</v>
      </c>
      <c r="V1300">
        <f t="shared" ca="1" si="726"/>
        <v>5</v>
      </c>
      <c r="X1300">
        <f t="shared" si="728"/>
        <v>1300</v>
      </c>
      <c r="Y1300">
        <f t="shared" si="729"/>
        <v>1252</v>
      </c>
      <c r="Z1300">
        <f t="shared" si="730"/>
        <v>1253</v>
      </c>
      <c r="AA1300">
        <f t="shared" si="727"/>
        <v>1451</v>
      </c>
      <c r="AB1300">
        <f t="shared" si="732"/>
        <v>200</v>
      </c>
      <c r="AM1300" t="str">
        <f t="shared" si="733"/>
        <v>201902KS</v>
      </c>
      <c r="AN1300">
        <f t="shared" ca="1" si="705"/>
        <v>22.000024906600245</v>
      </c>
      <c r="AO1300">
        <f t="shared" ca="1" si="706"/>
        <v>3.0012453300124533</v>
      </c>
      <c r="AP1300">
        <f t="shared" ca="1" si="734"/>
        <v>6.9987546699875463</v>
      </c>
      <c r="AQ1300">
        <f t="shared" ca="1" si="735"/>
        <v>8.0012453300124537</v>
      </c>
      <c r="AR1300">
        <f t="shared" ca="1" si="736"/>
        <v>5</v>
      </c>
      <c r="AS1300">
        <f ca="1">P1300/J1300</f>
        <v>-6.4118869661484071E-2</v>
      </c>
    </row>
    <row r="1301" spans="1:45" x14ac:dyDescent="0.4">
      <c r="A1301">
        <f t="shared" si="731"/>
        <v>201902</v>
      </c>
      <c r="B1301" t="s">
        <v>337</v>
      </c>
      <c r="C1301" t="s">
        <v>288</v>
      </c>
      <c r="D1301" t="str">
        <f t="shared" ca="1" si="704"/>
        <v>I112</v>
      </c>
      <c r="E1301">
        <f t="shared" ca="1" si="715"/>
        <v>13</v>
      </c>
      <c r="F1301">
        <f t="shared" ca="1" si="716"/>
        <v>23</v>
      </c>
      <c r="G1301" t="str">
        <f t="shared" ca="1" si="701"/>
        <v>S10</v>
      </c>
      <c r="H1301" t="str">
        <f t="shared" ca="1" si="702"/>
        <v>S106</v>
      </c>
      <c r="I1301">
        <f ca="1">VLOOKUP(D1301,PRC!$A$2:$B$21,2,0)*E1301</f>
        <v>845000</v>
      </c>
      <c r="J1301">
        <f t="shared" ca="1" si="717"/>
        <v>667546</v>
      </c>
      <c r="K1301">
        <f ca="1">VLOOKUP(D1301,PRC!$A$1:$C$21,3,0)*E1301</f>
        <v>422500</v>
      </c>
      <c r="L1301">
        <f t="shared" ca="1" si="718"/>
        <v>25000</v>
      </c>
      <c r="M1301">
        <f t="shared" ca="1" si="719"/>
        <v>59000</v>
      </c>
      <c r="N1301">
        <f t="shared" ca="1" si="720"/>
        <v>51000</v>
      </c>
      <c r="O1301">
        <f t="shared" ca="1" si="721"/>
        <v>25000</v>
      </c>
      <c r="P1301">
        <f t="shared" ca="1" si="703"/>
        <v>85046</v>
      </c>
      <c r="Q1301">
        <f ca="1">IF(P1301&gt;0,1,0)</f>
        <v>1</v>
      </c>
      <c r="R1301">
        <f t="shared" ca="1" si="722"/>
        <v>21</v>
      </c>
      <c r="S1301">
        <f t="shared" ca="1" si="723"/>
        <v>3</v>
      </c>
      <c r="T1301">
        <f t="shared" ca="1" si="724"/>
        <v>7</v>
      </c>
      <c r="U1301">
        <f t="shared" ca="1" si="725"/>
        <v>6</v>
      </c>
      <c r="V1301">
        <f t="shared" ca="1" si="726"/>
        <v>3</v>
      </c>
      <c r="X1301">
        <f t="shared" si="728"/>
        <v>1301</v>
      </c>
      <c r="Y1301">
        <f t="shared" si="729"/>
        <v>1252</v>
      </c>
      <c r="Z1301">
        <f t="shared" si="730"/>
        <v>1253</v>
      </c>
      <c r="AA1301">
        <f t="shared" si="727"/>
        <v>1451</v>
      </c>
      <c r="AB1301">
        <f t="shared" si="732"/>
        <v>200</v>
      </c>
      <c r="AM1301" t="str">
        <f t="shared" si="733"/>
        <v>201902KS</v>
      </c>
      <c r="AN1301">
        <f t="shared" ca="1" si="705"/>
        <v>21.00047337278107</v>
      </c>
      <c r="AO1301">
        <f t="shared" ca="1" si="706"/>
        <v>2.9585798816568047</v>
      </c>
      <c r="AP1301">
        <f t="shared" ca="1" si="734"/>
        <v>6.9822485207100593</v>
      </c>
      <c r="AQ1301">
        <f t="shared" ca="1" si="735"/>
        <v>6.0355029585798814</v>
      </c>
      <c r="AR1301">
        <f t="shared" ca="1" si="736"/>
        <v>2.9585798816568047</v>
      </c>
      <c r="AS1301">
        <f ca="1">P1301/J1301</f>
        <v>0.12740095813621832</v>
      </c>
    </row>
    <row r="1302" spans="1:45" x14ac:dyDescent="0.4">
      <c r="A1302">
        <f t="shared" si="731"/>
        <v>201902</v>
      </c>
      <c r="B1302" t="s">
        <v>338</v>
      </c>
      <c r="C1302" t="s">
        <v>288</v>
      </c>
      <c r="D1302" t="str">
        <f t="shared" ca="1" si="704"/>
        <v>I120</v>
      </c>
      <c r="E1302">
        <f t="shared" ca="1" si="715"/>
        <v>49</v>
      </c>
      <c r="F1302">
        <f t="shared" ca="1" si="716"/>
        <v>21</v>
      </c>
      <c r="G1302" t="str">
        <f t="shared" ca="1" si="701"/>
        <v>S10</v>
      </c>
      <c r="H1302" t="str">
        <f t="shared" ca="1" si="702"/>
        <v>S104</v>
      </c>
      <c r="I1302">
        <f ca="1">VLOOKUP(D1302,PRC!$A$2:$B$21,2,0)*E1302</f>
        <v>210700000</v>
      </c>
      <c r="J1302">
        <f t="shared" ca="1" si="717"/>
        <v>162238996</v>
      </c>
      <c r="K1302">
        <f ca="1">VLOOKUP(D1302,PRC!$A$1:$C$21,3,0)*E1302</f>
        <v>94815000</v>
      </c>
      <c r="L1302">
        <f t="shared" ca="1" si="718"/>
        <v>4214000</v>
      </c>
      <c r="M1302">
        <f t="shared" ca="1" si="719"/>
        <v>8428000</v>
      </c>
      <c r="N1302">
        <f t="shared" ca="1" si="720"/>
        <v>16856000</v>
      </c>
      <c r="O1302">
        <f t="shared" ca="1" si="721"/>
        <v>8428000</v>
      </c>
      <c r="P1302">
        <f t="shared" ca="1" si="703"/>
        <v>29497996</v>
      </c>
      <c r="Q1302">
        <f ca="1">IF(P1302&gt;0,1,0)</f>
        <v>1</v>
      </c>
      <c r="R1302">
        <f t="shared" ca="1" si="722"/>
        <v>23</v>
      </c>
      <c r="S1302">
        <f t="shared" ca="1" si="723"/>
        <v>2</v>
      </c>
      <c r="T1302">
        <f t="shared" ca="1" si="724"/>
        <v>4</v>
      </c>
      <c r="U1302">
        <f t="shared" ca="1" si="725"/>
        <v>8</v>
      </c>
      <c r="V1302">
        <f t="shared" ca="1" si="726"/>
        <v>4</v>
      </c>
      <c r="X1302">
        <f t="shared" si="728"/>
        <v>1302</v>
      </c>
      <c r="Y1302">
        <f t="shared" si="729"/>
        <v>1252</v>
      </c>
      <c r="Z1302">
        <f t="shared" si="730"/>
        <v>1253</v>
      </c>
      <c r="AA1302">
        <f t="shared" si="727"/>
        <v>1451</v>
      </c>
      <c r="AB1302">
        <f t="shared" si="732"/>
        <v>200</v>
      </c>
      <c r="AM1302" t="str">
        <f t="shared" si="733"/>
        <v>201902KS</v>
      </c>
      <c r="AN1302">
        <f t="shared" ca="1" si="705"/>
        <v>23.000001898433798</v>
      </c>
      <c r="AO1302">
        <f t="shared" ca="1" si="706"/>
        <v>2</v>
      </c>
      <c r="AP1302">
        <f t="shared" ca="1" si="734"/>
        <v>4</v>
      </c>
      <c r="AQ1302">
        <f t="shared" ca="1" si="735"/>
        <v>8</v>
      </c>
      <c r="AR1302">
        <f t="shared" ca="1" si="736"/>
        <v>4</v>
      </c>
      <c r="AS1302">
        <f ca="1">P1302/J1302</f>
        <v>0.18181816164592143</v>
      </c>
    </row>
    <row r="1303" spans="1:45" x14ac:dyDescent="0.4">
      <c r="A1303">
        <f t="shared" si="731"/>
        <v>201902</v>
      </c>
      <c r="B1303" t="s">
        <v>339</v>
      </c>
      <c r="C1303" t="s">
        <v>288</v>
      </c>
      <c r="D1303" t="str">
        <f t="shared" ca="1" si="704"/>
        <v>I112</v>
      </c>
      <c r="E1303">
        <f t="shared" ca="1" si="715"/>
        <v>45</v>
      </c>
      <c r="F1303">
        <f t="shared" ca="1" si="716"/>
        <v>18</v>
      </c>
      <c r="G1303" t="str">
        <f t="shared" ca="1" si="701"/>
        <v>S11</v>
      </c>
      <c r="H1303" t="str">
        <f t="shared" ca="1" si="702"/>
        <v>S110</v>
      </c>
      <c r="I1303">
        <f ca="1">VLOOKUP(D1303,PRC!$A$2:$B$21,2,0)*E1303</f>
        <v>2925000</v>
      </c>
      <c r="J1303">
        <f t="shared" ca="1" si="717"/>
        <v>2486246</v>
      </c>
      <c r="K1303">
        <f ca="1">VLOOKUP(D1303,PRC!$A$1:$C$21,3,0)*E1303</f>
        <v>1462500</v>
      </c>
      <c r="L1303">
        <f t="shared" ca="1" si="718"/>
        <v>88000</v>
      </c>
      <c r="M1303">
        <f t="shared" ca="1" si="719"/>
        <v>146000</v>
      </c>
      <c r="N1303">
        <f t="shared" ca="1" si="720"/>
        <v>146000</v>
      </c>
      <c r="O1303">
        <f t="shared" ca="1" si="721"/>
        <v>88000</v>
      </c>
      <c r="P1303">
        <f t="shared" ca="1" si="703"/>
        <v>555746</v>
      </c>
      <c r="Q1303">
        <f ca="1">IF(P1303&gt;0,1,0)</f>
        <v>1</v>
      </c>
      <c r="R1303">
        <f t="shared" ca="1" si="722"/>
        <v>15</v>
      </c>
      <c r="S1303">
        <f t="shared" ca="1" si="723"/>
        <v>3</v>
      </c>
      <c r="T1303">
        <f t="shared" ca="1" si="724"/>
        <v>5</v>
      </c>
      <c r="U1303">
        <f t="shared" ca="1" si="725"/>
        <v>5</v>
      </c>
      <c r="V1303">
        <f t="shared" ca="1" si="726"/>
        <v>3</v>
      </c>
      <c r="X1303">
        <f t="shared" si="728"/>
        <v>1303</v>
      </c>
      <c r="Y1303">
        <f t="shared" si="729"/>
        <v>1252</v>
      </c>
      <c r="Z1303">
        <f t="shared" si="730"/>
        <v>1253</v>
      </c>
      <c r="AA1303">
        <f t="shared" si="727"/>
        <v>1451</v>
      </c>
      <c r="AB1303">
        <f t="shared" si="732"/>
        <v>200</v>
      </c>
      <c r="AM1303" t="str">
        <f t="shared" si="733"/>
        <v>201902KS</v>
      </c>
      <c r="AN1303">
        <f t="shared" ca="1" si="705"/>
        <v>15.000136752136751</v>
      </c>
      <c r="AO1303">
        <f t="shared" ca="1" si="706"/>
        <v>3.0085470085470085</v>
      </c>
      <c r="AP1303">
        <f t="shared" ca="1" si="734"/>
        <v>4.9914529914529915</v>
      </c>
      <c r="AQ1303">
        <f t="shared" ca="1" si="735"/>
        <v>4.9914529914529915</v>
      </c>
      <c r="AR1303">
        <f t="shared" ca="1" si="736"/>
        <v>3.0085470085470085</v>
      </c>
      <c r="AS1303">
        <f ca="1">P1303/J1303</f>
        <v>0.22352816253902469</v>
      </c>
    </row>
    <row r="1304" spans="1:45" x14ac:dyDescent="0.4">
      <c r="A1304">
        <f t="shared" si="731"/>
        <v>201902</v>
      </c>
      <c r="B1304" t="s">
        <v>340</v>
      </c>
      <c r="C1304" t="s">
        <v>288</v>
      </c>
      <c r="D1304" t="str">
        <f t="shared" ca="1" si="704"/>
        <v>I105</v>
      </c>
      <c r="E1304">
        <f t="shared" ca="1" si="715"/>
        <v>45</v>
      </c>
      <c r="F1304">
        <f t="shared" ca="1" si="716"/>
        <v>22</v>
      </c>
      <c r="G1304" t="str">
        <f t="shared" ca="1" si="701"/>
        <v>S10</v>
      </c>
      <c r="H1304" t="str">
        <f t="shared" ca="1" si="702"/>
        <v>S104</v>
      </c>
      <c r="I1304">
        <f ca="1">VLOOKUP(D1304,PRC!$A$2:$B$21,2,0)*E1304</f>
        <v>4500000</v>
      </c>
      <c r="J1304">
        <f t="shared" ca="1" si="717"/>
        <v>3599996</v>
      </c>
      <c r="K1304">
        <f ca="1">VLOOKUP(D1304,PRC!$A$1:$C$21,3,0)*E1304</f>
        <v>2655000</v>
      </c>
      <c r="L1304">
        <f t="shared" ca="1" si="718"/>
        <v>90000</v>
      </c>
      <c r="M1304">
        <f t="shared" ca="1" si="719"/>
        <v>315000</v>
      </c>
      <c r="N1304">
        <f t="shared" ca="1" si="720"/>
        <v>405000</v>
      </c>
      <c r="O1304">
        <f t="shared" ca="1" si="721"/>
        <v>135000</v>
      </c>
      <c r="P1304">
        <f t="shared" ca="1" si="703"/>
        <v>-4</v>
      </c>
      <c r="Q1304">
        <f ca="1">IF(P1304&gt;0,1,0)</f>
        <v>0</v>
      </c>
      <c r="R1304">
        <f t="shared" ca="1" si="722"/>
        <v>20</v>
      </c>
      <c r="S1304">
        <f t="shared" ca="1" si="723"/>
        <v>2</v>
      </c>
      <c r="T1304">
        <f t="shared" ca="1" si="724"/>
        <v>7</v>
      </c>
      <c r="U1304">
        <f t="shared" ca="1" si="725"/>
        <v>9</v>
      </c>
      <c r="V1304">
        <f t="shared" ca="1" si="726"/>
        <v>3</v>
      </c>
      <c r="X1304">
        <f t="shared" si="728"/>
        <v>1304</v>
      </c>
      <c r="Y1304">
        <f t="shared" si="729"/>
        <v>1252</v>
      </c>
      <c r="Z1304">
        <f t="shared" si="730"/>
        <v>1253</v>
      </c>
      <c r="AA1304">
        <f t="shared" si="727"/>
        <v>1451</v>
      </c>
      <c r="AB1304">
        <f t="shared" si="732"/>
        <v>200</v>
      </c>
      <c r="AM1304" t="str">
        <f t="shared" si="733"/>
        <v>201902KS</v>
      </c>
      <c r="AN1304">
        <f t="shared" ca="1" si="705"/>
        <v>20.000088888888889</v>
      </c>
      <c r="AO1304">
        <f t="shared" ca="1" si="706"/>
        <v>2</v>
      </c>
      <c r="AP1304">
        <f t="shared" ca="1" si="734"/>
        <v>7.0000000000000009</v>
      </c>
      <c r="AQ1304">
        <f t="shared" ca="1" si="735"/>
        <v>9</v>
      </c>
      <c r="AR1304">
        <f t="shared" ca="1" si="736"/>
        <v>3</v>
      </c>
      <c r="AS1304">
        <f ca="1">P1304/J1304</f>
        <v>-1.1111123456803841E-6</v>
      </c>
    </row>
    <row r="1305" spans="1:45" x14ac:dyDescent="0.4">
      <c r="A1305">
        <f t="shared" si="731"/>
        <v>201902</v>
      </c>
      <c r="B1305" t="s">
        <v>341</v>
      </c>
      <c r="C1305" t="s">
        <v>288</v>
      </c>
      <c r="D1305" t="str">
        <f t="shared" ca="1" si="704"/>
        <v>I110</v>
      </c>
      <c r="E1305">
        <f t="shared" ca="1" si="715"/>
        <v>16</v>
      </c>
      <c r="F1305">
        <f t="shared" ca="1" si="716"/>
        <v>24</v>
      </c>
      <c r="G1305" t="str">
        <f t="shared" ca="1" si="701"/>
        <v>S11</v>
      </c>
      <c r="H1305" t="str">
        <f t="shared" ca="1" si="702"/>
        <v>S117</v>
      </c>
      <c r="I1305">
        <f ca="1">VLOOKUP(D1305,PRC!$A$2:$B$21,2,0)*E1305</f>
        <v>4800000</v>
      </c>
      <c r="J1305">
        <f t="shared" ca="1" si="717"/>
        <v>3647996</v>
      </c>
      <c r="K1305">
        <f ca="1">VLOOKUP(D1305,PRC!$A$1:$C$21,3,0)*E1305</f>
        <v>2208000</v>
      </c>
      <c r="L1305">
        <f t="shared" ca="1" si="718"/>
        <v>96000</v>
      </c>
      <c r="M1305">
        <f t="shared" ca="1" si="719"/>
        <v>240000</v>
      </c>
      <c r="N1305">
        <f t="shared" ca="1" si="720"/>
        <v>384000</v>
      </c>
      <c r="O1305">
        <f t="shared" ca="1" si="721"/>
        <v>240000</v>
      </c>
      <c r="P1305">
        <f t="shared" ca="1" si="703"/>
        <v>479996</v>
      </c>
      <c r="Q1305">
        <f ca="1">IF(P1305&gt;0,1,0)</f>
        <v>1</v>
      </c>
      <c r="R1305">
        <f t="shared" ca="1" si="722"/>
        <v>24</v>
      </c>
      <c r="S1305">
        <f t="shared" ca="1" si="723"/>
        <v>2</v>
      </c>
      <c r="T1305">
        <f t="shared" ca="1" si="724"/>
        <v>5</v>
      </c>
      <c r="U1305">
        <f t="shared" ca="1" si="725"/>
        <v>8</v>
      </c>
      <c r="V1305">
        <f t="shared" ca="1" si="726"/>
        <v>5</v>
      </c>
      <c r="X1305">
        <f t="shared" si="728"/>
        <v>1305</v>
      </c>
      <c r="Y1305">
        <f t="shared" si="729"/>
        <v>1252</v>
      </c>
      <c r="Z1305">
        <f t="shared" si="730"/>
        <v>1253</v>
      </c>
      <c r="AA1305">
        <f t="shared" si="727"/>
        <v>1451</v>
      </c>
      <c r="AB1305">
        <f t="shared" si="732"/>
        <v>200</v>
      </c>
      <c r="AM1305" t="str">
        <f t="shared" si="733"/>
        <v>201902KS</v>
      </c>
      <c r="AN1305">
        <f t="shared" ca="1" si="705"/>
        <v>24.000083333333333</v>
      </c>
      <c r="AO1305">
        <f t="shared" ca="1" si="706"/>
        <v>2</v>
      </c>
      <c r="AP1305">
        <f t="shared" ca="1" si="734"/>
        <v>5</v>
      </c>
      <c r="AQ1305">
        <f t="shared" ca="1" si="735"/>
        <v>8</v>
      </c>
      <c r="AR1305">
        <f t="shared" ca="1" si="736"/>
        <v>5</v>
      </c>
      <c r="AS1305">
        <f ca="1">P1305/J1305</f>
        <v>0.13157799515131047</v>
      </c>
    </row>
    <row r="1306" spans="1:45" x14ac:dyDescent="0.4">
      <c r="A1306">
        <f t="shared" si="731"/>
        <v>201902</v>
      </c>
      <c r="B1306" t="s">
        <v>342</v>
      </c>
      <c r="C1306" t="s">
        <v>288</v>
      </c>
      <c r="D1306" t="str">
        <f t="shared" ca="1" si="704"/>
        <v>I108</v>
      </c>
      <c r="E1306">
        <f t="shared" ca="1" si="715"/>
        <v>36</v>
      </c>
      <c r="F1306">
        <f t="shared" ca="1" si="716"/>
        <v>22</v>
      </c>
      <c r="G1306" t="str">
        <f t="shared" ca="1" si="701"/>
        <v>S11</v>
      </c>
      <c r="H1306" t="str">
        <f t="shared" ca="1" si="702"/>
        <v>S112</v>
      </c>
      <c r="I1306">
        <f ca="1">VLOOKUP(D1306,PRC!$A$2:$B$21,2,0)*E1306</f>
        <v>1440000</v>
      </c>
      <c r="J1306">
        <f t="shared" ca="1" si="717"/>
        <v>1180796</v>
      </c>
      <c r="K1306">
        <f ca="1">VLOOKUP(D1306,PRC!$A$1:$C$21,3,0)*E1306</f>
        <v>662400</v>
      </c>
      <c r="L1306">
        <f t="shared" ca="1" si="718"/>
        <v>14000</v>
      </c>
      <c r="M1306">
        <f t="shared" ca="1" si="719"/>
        <v>86000</v>
      </c>
      <c r="N1306">
        <f t="shared" ca="1" si="720"/>
        <v>101000</v>
      </c>
      <c r="O1306">
        <f t="shared" ca="1" si="721"/>
        <v>43000</v>
      </c>
      <c r="P1306">
        <f t="shared" ca="1" si="703"/>
        <v>274396</v>
      </c>
      <c r="Q1306">
        <f ca="1">IF(P1306&gt;0,1,0)</f>
        <v>1</v>
      </c>
      <c r="R1306">
        <f t="shared" ca="1" si="722"/>
        <v>18</v>
      </c>
      <c r="S1306">
        <f t="shared" ca="1" si="723"/>
        <v>1</v>
      </c>
      <c r="T1306">
        <f t="shared" ca="1" si="724"/>
        <v>6</v>
      </c>
      <c r="U1306">
        <f t="shared" ca="1" si="725"/>
        <v>7</v>
      </c>
      <c r="V1306">
        <f t="shared" ca="1" si="726"/>
        <v>3</v>
      </c>
      <c r="X1306">
        <f t="shared" si="728"/>
        <v>1306</v>
      </c>
      <c r="Y1306">
        <f t="shared" si="729"/>
        <v>1252</v>
      </c>
      <c r="Z1306">
        <f t="shared" si="730"/>
        <v>1253</v>
      </c>
      <c r="AA1306">
        <f t="shared" si="727"/>
        <v>1451</v>
      </c>
      <c r="AB1306">
        <f t="shared" si="732"/>
        <v>200</v>
      </c>
      <c r="AM1306" t="str">
        <f t="shared" si="733"/>
        <v>201902KS</v>
      </c>
      <c r="AN1306">
        <f t="shared" ca="1" si="705"/>
        <v>18.000277777777775</v>
      </c>
      <c r="AO1306">
        <f t="shared" ca="1" si="706"/>
        <v>0.97222222222222221</v>
      </c>
      <c r="AP1306">
        <f t="shared" ca="1" si="734"/>
        <v>5.9722222222222223</v>
      </c>
      <c r="AQ1306">
        <f t="shared" ca="1" si="735"/>
        <v>7.0138888888888893</v>
      </c>
      <c r="AR1306">
        <f t="shared" ca="1" si="736"/>
        <v>2.9861111111111112</v>
      </c>
      <c r="AS1306">
        <f ca="1">P1306/J1306</f>
        <v>0.23238222351701734</v>
      </c>
    </row>
    <row r="1307" spans="1:45" x14ac:dyDescent="0.4">
      <c r="A1307">
        <f t="shared" si="731"/>
        <v>201902</v>
      </c>
      <c r="B1307" t="s">
        <v>343</v>
      </c>
      <c r="C1307" t="s">
        <v>288</v>
      </c>
      <c r="D1307" t="str">
        <f t="shared" ca="1" si="704"/>
        <v>I120</v>
      </c>
      <c r="E1307">
        <f t="shared" ca="1" si="715"/>
        <v>31</v>
      </c>
      <c r="F1307">
        <f t="shared" ca="1" si="716"/>
        <v>22</v>
      </c>
      <c r="G1307" t="str">
        <f t="shared" ca="1" si="701"/>
        <v>S11</v>
      </c>
      <c r="H1307" t="str">
        <f t="shared" ca="1" si="702"/>
        <v>S110</v>
      </c>
      <c r="I1307">
        <f ca="1">VLOOKUP(D1307,PRC!$A$2:$B$21,2,0)*E1307</f>
        <v>133300000</v>
      </c>
      <c r="J1307">
        <f t="shared" ca="1" si="717"/>
        <v>107972996</v>
      </c>
      <c r="K1307">
        <f ca="1">VLOOKUP(D1307,PRC!$A$1:$C$21,3,0)*E1307</f>
        <v>59985000</v>
      </c>
      <c r="L1307">
        <f t="shared" ca="1" si="718"/>
        <v>1333000</v>
      </c>
      <c r="M1307">
        <f t="shared" ca="1" si="719"/>
        <v>9331000</v>
      </c>
      <c r="N1307">
        <f t="shared" ca="1" si="720"/>
        <v>10664000</v>
      </c>
      <c r="O1307">
        <f t="shared" ca="1" si="721"/>
        <v>3999000</v>
      </c>
      <c r="P1307">
        <f t="shared" ca="1" si="703"/>
        <v>22660996</v>
      </c>
      <c r="Q1307">
        <f ca="1">IF(P1307&gt;0,1,0)</f>
        <v>1</v>
      </c>
      <c r="R1307">
        <f t="shared" ca="1" si="722"/>
        <v>19</v>
      </c>
      <c r="S1307">
        <f t="shared" ca="1" si="723"/>
        <v>1</v>
      </c>
      <c r="T1307">
        <f t="shared" ca="1" si="724"/>
        <v>7</v>
      </c>
      <c r="U1307">
        <f t="shared" ca="1" si="725"/>
        <v>8</v>
      </c>
      <c r="V1307">
        <f t="shared" ca="1" si="726"/>
        <v>3</v>
      </c>
      <c r="X1307">
        <f t="shared" si="728"/>
        <v>1307</v>
      </c>
      <c r="Y1307">
        <f t="shared" si="729"/>
        <v>1252</v>
      </c>
      <c r="Z1307">
        <f t="shared" si="730"/>
        <v>1253</v>
      </c>
      <c r="AA1307">
        <f t="shared" si="727"/>
        <v>1451</v>
      </c>
      <c r="AB1307">
        <f t="shared" si="732"/>
        <v>200</v>
      </c>
      <c r="AM1307" t="str">
        <f t="shared" si="733"/>
        <v>201902KS</v>
      </c>
      <c r="AN1307">
        <f t="shared" ca="1" si="705"/>
        <v>19.000003000750187</v>
      </c>
      <c r="AO1307">
        <f t="shared" ca="1" si="706"/>
        <v>1</v>
      </c>
      <c r="AP1307">
        <f t="shared" ca="1" si="734"/>
        <v>7.0000000000000009</v>
      </c>
      <c r="AQ1307">
        <f t="shared" ca="1" si="735"/>
        <v>8</v>
      </c>
      <c r="AR1307">
        <f t="shared" ca="1" si="736"/>
        <v>3</v>
      </c>
      <c r="AS1307">
        <f ca="1">P1307/J1307</f>
        <v>0.20987651393872594</v>
      </c>
    </row>
    <row r="1308" spans="1:45" x14ac:dyDescent="0.4">
      <c r="A1308">
        <f t="shared" si="731"/>
        <v>201902</v>
      </c>
      <c r="B1308" t="s">
        <v>344</v>
      </c>
      <c r="C1308" t="s">
        <v>288</v>
      </c>
      <c r="D1308" t="str">
        <f t="shared" ca="1" si="704"/>
        <v>I118</v>
      </c>
      <c r="E1308">
        <f t="shared" ca="1" si="715"/>
        <v>32</v>
      </c>
      <c r="F1308">
        <f t="shared" ca="1" si="716"/>
        <v>24</v>
      </c>
      <c r="G1308" t="str">
        <f t="shared" ca="1" si="701"/>
        <v>S10</v>
      </c>
      <c r="H1308" t="str">
        <f t="shared" ca="1" si="702"/>
        <v>S108</v>
      </c>
      <c r="I1308">
        <f ca="1">VLOOKUP(D1308,PRC!$A$2:$B$21,2,0)*E1308</f>
        <v>16960000</v>
      </c>
      <c r="J1308">
        <f t="shared" ca="1" si="717"/>
        <v>13737596</v>
      </c>
      <c r="K1308">
        <f ca="1">VLOOKUP(D1308,PRC!$A$1:$C$21,3,0)*E1308</f>
        <v>7123200</v>
      </c>
      <c r="L1308">
        <f t="shared" ca="1" si="718"/>
        <v>339000</v>
      </c>
      <c r="M1308">
        <f t="shared" ca="1" si="719"/>
        <v>1018000</v>
      </c>
      <c r="N1308">
        <f t="shared" ca="1" si="720"/>
        <v>1357000</v>
      </c>
      <c r="O1308">
        <f t="shared" ca="1" si="721"/>
        <v>848000</v>
      </c>
      <c r="P1308">
        <f t="shared" ca="1" si="703"/>
        <v>3052396</v>
      </c>
      <c r="Q1308">
        <f ca="1">IF(P1308&gt;0,1,0)</f>
        <v>1</v>
      </c>
      <c r="R1308">
        <f t="shared" ca="1" si="722"/>
        <v>19</v>
      </c>
      <c r="S1308">
        <f t="shared" ca="1" si="723"/>
        <v>2</v>
      </c>
      <c r="T1308">
        <f t="shared" ca="1" si="724"/>
        <v>6</v>
      </c>
      <c r="U1308">
        <f t="shared" ca="1" si="725"/>
        <v>8</v>
      </c>
      <c r="V1308">
        <f t="shared" ca="1" si="726"/>
        <v>5</v>
      </c>
      <c r="X1308">
        <f t="shared" si="728"/>
        <v>1308</v>
      </c>
      <c r="Y1308">
        <f t="shared" si="729"/>
        <v>1252</v>
      </c>
      <c r="Z1308">
        <f t="shared" si="730"/>
        <v>1253</v>
      </c>
      <c r="AA1308">
        <f t="shared" si="727"/>
        <v>1451</v>
      </c>
      <c r="AB1308">
        <f t="shared" si="732"/>
        <v>200</v>
      </c>
      <c r="AM1308" t="str">
        <f t="shared" si="733"/>
        <v>201902KS</v>
      </c>
      <c r="AN1308">
        <f t="shared" ca="1" si="705"/>
        <v>19.000023584905655</v>
      </c>
      <c r="AO1308">
        <f t="shared" ca="1" si="706"/>
        <v>1.998820754716981</v>
      </c>
      <c r="AP1308">
        <f t="shared" ca="1" si="734"/>
        <v>6.0023584905660377</v>
      </c>
      <c r="AQ1308">
        <f t="shared" ca="1" si="735"/>
        <v>8.0011792452830193</v>
      </c>
      <c r="AR1308">
        <f t="shared" ca="1" si="736"/>
        <v>5</v>
      </c>
      <c r="AS1308">
        <f ca="1">P1308/J1308</f>
        <v>0.22219287857933803</v>
      </c>
    </row>
    <row r="1309" spans="1:45" x14ac:dyDescent="0.4">
      <c r="A1309">
        <f t="shared" si="731"/>
        <v>201902</v>
      </c>
      <c r="B1309" t="s">
        <v>345</v>
      </c>
      <c r="C1309" t="s">
        <v>288</v>
      </c>
      <c r="D1309" t="str">
        <f t="shared" ca="1" si="704"/>
        <v>I112</v>
      </c>
      <c r="E1309">
        <f t="shared" ca="1" si="715"/>
        <v>40</v>
      </c>
      <c r="F1309">
        <f t="shared" ca="1" si="716"/>
        <v>15</v>
      </c>
      <c r="G1309" t="str">
        <f t="shared" ca="1" si="701"/>
        <v>S11</v>
      </c>
      <c r="H1309" t="str">
        <f t="shared" ca="1" si="702"/>
        <v>S113</v>
      </c>
      <c r="I1309">
        <f ca="1">VLOOKUP(D1309,PRC!$A$2:$B$21,2,0)*E1309</f>
        <v>2600000</v>
      </c>
      <c r="J1309">
        <f t="shared" ca="1" si="717"/>
        <v>2001996</v>
      </c>
      <c r="K1309">
        <f ca="1">VLOOKUP(D1309,PRC!$A$1:$C$21,3,0)*E1309</f>
        <v>1300000</v>
      </c>
      <c r="L1309">
        <f t="shared" ca="1" si="718"/>
        <v>78000</v>
      </c>
      <c r="M1309">
        <f t="shared" ca="1" si="719"/>
        <v>130000</v>
      </c>
      <c r="N1309">
        <f t="shared" ca="1" si="720"/>
        <v>182000</v>
      </c>
      <c r="O1309">
        <f t="shared" ca="1" si="721"/>
        <v>104000</v>
      </c>
      <c r="P1309">
        <f t="shared" ca="1" si="703"/>
        <v>207996</v>
      </c>
      <c r="Q1309">
        <f ca="1">IF(P1309&gt;0,1,0)</f>
        <v>1</v>
      </c>
      <c r="R1309">
        <f t="shared" ca="1" si="722"/>
        <v>23</v>
      </c>
      <c r="S1309">
        <f t="shared" ca="1" si="723"/>
        <v>3</v>
      </c>
      <c r="T1309">
        <f t="shared" ca="1" si="724"/>
        <v>5</v>
      </c>
      <c r="U1309">
        <f t="shared" ca="1" si="725"/>
        <v>7</v>
      </c>
      <c r="V1309">
        <f t="shared" ca="1" si="726"/>
        <v>4</v>
      </c>
      <c r="X1309">
        <f t="shared" si="728"/>
        <v>1309</v>
      </c>
      <c r="Y1309">
        <f t="shared" si="729"/>
        <v>1252</v>
      </c>
      <c r="Z1309">
        <f t="shared" si="730"/>
        <v>1253</v>
      </c>
      <c r="AA1309">
        <f t="shared" si="727"/>
        <v>1451</v>
      </c>
      <c r="AB1309">
        <f t="shared" si="732"/>
        <v>200</v>
      </c>
      <c r="AM1309" t="str">
        <f t="shared" si="733"/>
        <v>201902KS</v>
      </c>
      <c r="AN1309">
        <f t="shared" ca="1" si="705"/>
        <v>23.000153846153847</v>
      </c>
      <c r="AO1309">
        <f t="shared" ca="1" si="706"/>
        <v>3</v>
      </c>
      <c r="AP1309">
        <f t="shared" ca="1" si="734"/>
        <v>5</v>
      </c>
      <c r="AQ1309">
        <f t="shared" ca="1" si="735"/>
        <v>7.0000000000000009</v>
      </c>
      <c r="AR1309">
        <f t="shared" ca="1" si="736"/>
        <v>4</v>
      </c>
      <c r="AS1309">
        <f ca="1">P1309/J1309</f>
        <v>0.10389431347515179</v>
      </c>
    </row>
    <row r="1310" spans="1:45" x14ac:dyDescent="0.4">
      <c r="A1310">
        <f t="shared" si="731"/>
        <v>201902</v>
      </c>
      <c r="B1310" t="s">
        <v>346</v>
      </c>
      <c r="C1310" t="s">
        <v>288</v>
      </c>
      <c r="D1310" t="str">
        <f t="shared" ca="1" si="704"/>
        <v>I101</v>
      </c>
      <c r="E1310">
        <f t="shared" ca="1" si="715"/>
        <v>27</v>
      </c>
      <c r="F1310">
        <f t="shared" ca="1" si="716"/>
        <v>18</v>
      </c>
      <c r="G1310" t="str">
        <f t="shared" ca="1" si="701"/>
        <v>S11</v>
      </c>
      <c r="H1310" t="str">
        <f t="shared" ca="1" si="702"/>
        <v>S116</v>
      </c>
      <c r="I1310">
        <f ca="1">VLOOKUP(D1310,PRC!$A$2:$B$21,2,0)*E1310</f>
        <v>810000</v>
      </c>
      <c r="J1310">
        <f t="shared" ca="1" si="717"/>
        <v>664196</v>
      </c>
      <c r="K1310">
        <f ca="1">VLOOKUP(D1310,PRC!$A$1:$C$21,3,0)*E1310</f>
        <v>421200</v>
      </c>
      <c r="L1310">
        <f t="shared" ca="1" si="718"/>
        <v>16000</v>
      </c>
      <c r="M1310">
        <f t="shared" ca="1" si="719"/>
        <v>41000</v>
      </c>
      <c r="N1310">
        <f t="shared" ca="1" si="720"/>
        <v>81000</v>
      </c>
      <c r="O1310">
        <f t="shared" ca="1" si="721"/>
        <v>32000</v>
      </c>
      <c r="P1310">
        <f t="shared" ca="1" si="703"/>
        <v>72996</v>
      </c>
      <c r="Q1310">
        <f ca="1">IF(P1310&gt;0,1,0)</f>
        <v>1</v>
      </c>
      <c r="R1310">
        <f t="shared" ca="1" si="722"/>
        <v>18</v>
      </c>
      <c r="S1310">
        <f t="shared" ca="1" si="723"/>
        <v>2</v>
      </c>
      <c r="T1310">
        <f t="shared" ca="1" si="724"/>
        <v>5</v>
      </c>
      <c r="U1310">
        <f t="shared" ca="1" si="725"/>
        <v>10</v>
      </c>
      <c r="V1310">
        <f t="shared" ca="1" si="726"/>
        <v>4</v>
      </c>
      <c r="X1310">
        <f t="shared" si="728"/>
        <v>1310</v>
      </c>
      <c r="Y1310">
        <f t="shared" si="729"/>
        <v>1252</v>
      </c>
      <c r="Z1310">
        <f t="shared" si="730"/>
        <v>1253</v>
      </c>
      <c r="AA1310">
        <f t="shared" si="727"/>
        <v>1451</v>
      </c>
      <c r="AB1310">
        <f t="shared" si="732"/>
        <v>200</v>
      </c>
      <c r="AM1310" t="str">
        <f t="shared" si="733"/>
        <v>201902KS</v>
      </c>
      <c r="AN1310">
        <f t="shared" ca="1" si="705"/>
        <v>18.00049382716049</v>
      </c>
      <c r="AO1310">
        <f t="shared" ca="1" si="706"/>
        <v>1.9753086419753085</v>
      </c>
      <c r="AP1310">
        <f t="shared" ca="1" si="734"/>
        <v>5.0617283950617287</v>
      </c>
      <c r="AQ1310">
        <f t="shared" ca="1" si="735"/>
        <v>10</v>
      </c>
      <c r="AR1310">
        <f t="shared" ca="1" si="736"/>
        <v>3.9506172839506171</v>
      </c>
      <c r="AS1310">
        <f ca="1">P1310/J1310</f>
        <v>0.10990129419629145</v>
      </c>
    </row>
    <row r="1311" spans="1:45" x14ac:dyDescent="0.4">
      <c r="A1311">
        <f t="shared" si="731"/>
        <v>201902</v>
      </c>
      <c r="B1311" t="s">
        <v>347</v>
      </c>
      <c r="C1311" t="s">
        <v>288</v>
      </c>
      <c r="D1311" t="str">
        <f t="shared" ca="1" si="704"/>
        <v>I106</v>
      </c>
      <c r="E1311">
        <f t="shared" ca="1" si="715"/>
        <v>13</v>
      </c>
      <c r="F1311">
        <f t="shared" ca="1" si="716"/>
        <v>23</v>
      </c>
      <c r="G1311" t="str">
        <f t="shared" ca="1" si="701"/>
        <v>S12</v>
      </c>
      <c r="H1311" t="str">
        <f t="shared" ca="1" si="702"/>
        <v>S120</v>
      </c>
      <c r="I1311">
        <f ca="1">VLOOKUP(D1311,PRC!$A$2:$B$21,2,0)*E1311</f>
        <v>260000</v>
      </c>
      <c r="J1311">
        <f t="shared" ca="1" si="717"/>
        <v>197596</v>
      </c>
      <c r="K1311">
        <f ca="1">VLOOKUP(D1311,PRC!$A$1:$C$21,3,0)*E1311</f>
        <v>137800</v>
      </c>
      <c r="L1311">
        <f t="shared" ca="1" si="718"/>
        <v>3000</v>
      </c>
      <c r="M1311">
        <f t="shared" ca="1" si="719"/>
        <v>10000</v>
      </c>
      <c r="N1311">
        <f t="shared" ca="1" si="720"/>
        <v>16000</v>
      </c>
      <c r="O1311">
        <f t="shared" ca="1" si="721"/>
        <v>8000</v>
      </c>
      <c r="P1311">
        <f t="shared" ca="1" si="703"/>
        <v>22796</v>
      </c>
      <c r="Q1311">
        <f ca="1">IF(P1311&gt;0,1,0)</f>
        <v>1</v>
      </c>
      <c r="R1311">
        <f t="shared" ca="1" si="722"/>
        <v>24</v>
      </c>
      <c r="S1311">
        <f t="shared" ca="1" si="723"/>
        <v>1</v>
      </c>
      <c r="T1311">
        <f t="shared" ca="1" si="724"/>
        <v>4</v>
      </c>
      <c r="U1311">
        <f t="shared" ca="1" si="725"/>
        <v>6</v>
      </c>
      <c r="V1311">
        <f t="shared" ca="1" si="726"/>
        <v>3</v>
      </c>
      <c r="X1311">
        <f t="shared" si="728"/>
        <v>1311</v>
      </c>
      <c r="Y1311">
        <f t="shared" si="729"/>
        <v>1252</v>
      </c>
      <c r="Z1311">
        <f t="shared" si="730"/>
        <v>1253</v>
      </c>
      <c r="AA1311">
        <f t="shared" si="727"/>
        <v>1451</v>
      </c>
      <c r="AB1311">
        <f t="shared" si="732"/>
        <v>200</v>
      </c>
      <c r="AM1311" t="str">
        <f t="shared" si="733"/>
        <v>201902KS</v>
      </c>
      <c r="AN1311">
        <f t="shared" ca="1" si="705"/>
        <v>24.001538461538463</v>
      </c>
      <c r="AO1311">
        <f t="shared" ca="1" si="706"/>
        <v>1.153846153846154</v>
      </c>
      <c r="AP1311">
        <f t="shared" ca="1" si="734"/>
        <v>3.8461538461538463</v>
      </c>
      <c r="AQ1311">
        <f t="shared" ca="1" si="735"/>
        <v>6.1538461538461542</v>
      </c>
      <c r="AR1311">
        <f t="shared" ca="1" si="736"/>
        <v>3.0769230769230771</v>
      </c>
      <c r="AS1311">
        <f ca="1">P1311/J1311</f>
        <v>0.11536670782809369</v>
      </c>
    </row>
    <row r="1312" spans="1:45" x14ac:dyDescent="0.4">
      <c r="A1312">
        <f t="shared" si="731"/>
        <v>201902</v>
      </c>
      <c r="B1312" t="s">
        <v>348</v>
      </c>
      <c r="C1312" t="s">
        <v>288</v>
      </c>
      <c r="D1312" t="str">
        <f t="shared" ca="1" si="704"/>
        <v>I106</v>
      </c>
      <c r="E1312">
        <f t="shared" ca="1" si="715"/>
        <v>20</v>
      </c>
      <c r="F1312">
        <f t="shared" ca="1" si="716"/>
        <v>20</v>
      </c>
      <c r="G1312" t="str">
        <f t="shared" ca="1" si="701"/>
        <v>S11</v>
      </c>
      <c r="H1312" t="str">
        <f t="shared" ca="1" si="702"/>
        <v>S117</v>
      </c>
      <c r="I1312">
        <f ca="1">VLOOKUP(D1312,PRC!$A$2:$B$21,2,0)*E1312</f>
        <v>400000</v>
      </c>
      <c r="J1312">
        <f t="shared" ca="1" si="717"/>
        <v>303996</v>
      </c>
      <c r="K1312">
        <f ca="1">VLOOKUP(D1312,PRC!$A$1:$C$21,3,0)*E1312</f>
        <v>212000</v>
      </c>
      <c r="L1312">
        <f t="shared" ca="1" si="718"/>
        <v>8000</v>
      </c>
      <c r="M1312">
        <f t="shared" ca="1" si="719"/>
        <v>24000</v>
      </c>
      <c r="N1312">
        <f t="shared" ca="1" si="720"/>
        <v>32000</v>
      </c>
      <c r="O1312">
        <f t="shared" ca="1" si="721"/>
        <v>12000</v>
      </c>
      <c r="P1312">
        <f t="shared" ca="1" si="703"/>
        <v>15996</v>
      </c>
      <c r="Q1312">
        <f ca="1">IF(P1312&gt;0,1,0)</f>
        <v>1</v>
      </c>
      <c r="R1312">
        <f t="shared" ca="1" si="722"/>
        <v>24</v>
      </c>
      <c r="S1312">
        <f t="shared" ca="1" si="723"/>
        <v>2</v>
      </c>
      <c r="T1312">
        <f t="shared" ca="1" si="724"/>
        <v>6</v>
      </c>
      <c r="U1312">
        <f t="shared" ca="1" si="725"/>
        <v>8</v>
      </c>
      <c r="V1312">
        <f t="shared" ca="1" si="726"/>
        <v>3</v>
      </c>
      <c r="X1312">
        <f t="shared" si="728"/>
        <v>1312</v>
      </c>
      <c r="Y1312">
        <f t="shared" si="729"/>
        <v>1252</v>
      </c>
      <c r="Z1312">
        <f t="shared" si="730"/>
        <v>1253</v>
      </c>
      <c r="AA1312">
        <f t="shared" si="727"/>
        <v>1451</v>
      </c>
      <c r="AB1312">
        <f t="shared" si="732"/>
        <v>200</v>
      </c>
      <c r="AM1312" t="str">
        <f t="shared" si="733"/>
        <v>201902KS</v>
      </c>
      <c r="AN1312">
        <f t="shared" ca="1" si="705"/>
        <v>24.000999999999994</v>
      </c>
      <c r="AO1312">
        <f t="shared" ca="1" si="706"/>
        <v>2</v>
      </c>
      <c r="AP1312">
        <f t="shared" ca="1" si="734"/>
        <v>6</v>
      </c>
      <c r="AQ1312">
        <f t="shared" ca="1" si="735"/>
        <v>8</v>
      </c>
      <c r="AR1312">
        <f t="shared" ca="1" si="736"/>
        <v>3</v>
      </c>
      <c r="AS1312">
        <f ca="1">P1312/J1312</f>
        <v>5.2619113409386964E-2</v>
      </c>
    </row>
    <row r="1313" spans="1:45" x14ac:dyDescent="0.4">
      <c r="A1313">
        <f t="shared" si="731"/>
        <v>201902</v>
      </c>
      <c r="B1313" t="s">
        <v>349</v>
      </c>
      <c r="C1313" t="s">
        <v>288</v>
      </c>
      <c r="D1313" t="str">
        <f t="shared" ca="1" si="704"/>
        <v>I105</v>
      </c>
      <c r="E1313">
        <f t="shared" ca="1" si="715"/>
        <v>10</v>
      </c>
      <c r="F1313">
        <f t="shared" ca="1" si="716"/>
        <v>25</v>
      </c>
      <c r="G1313" t="str">
        <f t="shared" ca="1" si="701"/>
        <v>S11</v>
      </c>
      <c r="H1313" t="str">
        <f t="shared" ca="1" si="702"/>
        <v>S112</v>
      </c>
      <c r="I1313">
        <f ca="1">VLOOKUP(D1313,PRC!$A$2:$B$21,2,0)*E1313</f>
        <v>1000000</v>
      </c>
      <c r="J1313">
        <f t="shared" ca="1" si="717"/>
        <v>749996</v>
      </c>
      <c r="K1313">
        <f ca="1">VLOOKUP(D1313,PRC!$A$1:$C$21,3,0)*E1313</f>
        <v>590000</v>
      </c>
      <c r="L1313">
        <f t="shared" ca="1" si="718"/>
        <v>20000</v>
      </c>
      <c r="M1313">
        <f t="shared" ca="1" si="719"/>
        <v>40000</v>
      </c>
      <c r="N1313">
        <f t="shared" ca="1" si="720"/>
        <v>70000</v>
      </c>
      <c r="O1313">
        <f t="shared" ca="1" si="721"/>
        <v>30000</v>
      </c>
      <c r="P1313">
        <f t="shared" ca="1" si="703"/>
        <v>-4</v>
      </c>
      <c r="Q1313">
        <f ca="1">IF(P1313&gt;0,1,0)</f>
        <v>0</v>
      </c>
      <c r="R1313">
        <f t="shared" ca="1" si="722"/>
        <v>25</v>
      </c>
      <c r="S1313">
        <f t="shared" ca="1" si="723"/>
        <v>2</v>
      </c>
      <c r="T1313">
        <f t="shared" ca="1" si="724"/>
        <v>4</v>
      </c>
      <c r="U1313">
        <f t="shared" ca="1" si="725"/>
        <v>7</v>
      </c>
      <c r="V1313">
        <f t="shared" ca="1" si="726"/>
        <v>3</v>
      </c>
      <c r="X1313">
        <f t="shared" si="728"/>
        <v>1313</v>
      </c>
      <c r="Y1313">
        <f t="shared" si="729"/>
        <v>1252</v>
      </c>
      <c r="Z1313">
        <f t="shared" si="730"/>
        <v>1253</v>
      </c>
      <c r="AA1313">
        <f t="shared" si="727"/>
        <v>1451</v>
      </c>
      <c r="AB1313">
        <f t="shared" si="732"/>
        <v>200</v>
      </c>
      <c r="AM1313" t="str">
        <f t="shared" si="733"/>
        <v>201902KS</v>
      </c>
      <c r="AN1313">
        <f t="shared" ca="1" si="705"/>
        <v>25.000399999999999</v>
      </c>
      <c r="AO1313">
        <f t="shared" ca="1" si="706"/>
        <v>2</v>
      </c>
      <c r="AP1313">
        <f t="shared" ca="1" si="734"/>
        <v>4</v>
      </c>
      <c r="AQ1313">
        <f t="shared" ca="1" si="735"/>
        <v>7.0000000000000009</v>
      </c>
      <c r="AR1313">
        <f t="shared" ca="1" si="736"/>
        <v>3</v>
      </c>
      <c r="AS1313">
        <f ca="1">P1313/J1313</f>
        <v>-5.3333617779294825E-6</v>
      </c>
    </row>
    <row r="1314" spans="1:45" x14ac:dyDescent="0.4">
      <c r="A1314">
        <f t="shared" si="731"/>
        <v>201902</v>
      </c>
      <c r="B1314" t="s">
        <v>350</v>
      </c>
      <c r="C1314" t="s">
        <v>288</v>
      </c>
      <c r="D1314" t="str">
        <f t="shared" ca="1" si="704"/>
        <v>I116</v>
      </c>
      <c r="E1314">
        <f t="shared" ca="1" si="715"/>
        <v>14</v>
      </c>
      <c r="F1314">
        <f t="shared" ca="1" si="716"/>
        <v>25</v>
      </c>
      <c r="G1314" t="str">
        <f t="shared" ca="1" si="701"/>
        <v>S11</v>
      </c>
      <c r="H1314" t="str">
        <f t="shared" ca="1" si="702"/>
        <v>S111</v>
      </c>
      <c r="I1314">
        <f ca="1">VLOOKUP(D1314,PRC!$A$2:$B$21,2,0)*E1314</f>
        <v>20440000</v>
      </c>
      <c r="J1314">
        <f t="shared" ca="1" si="717"/>
        <v>15943196</v>
      </c>
      <c r="K1314">
        <f ca="1">VLOOKUP(D1314,PRC!$A$1:$C$21,3,0)*E1314</f>
        <v>12264000</v>
      </c>
      <c r="L1314">
        <f t="shared" ca="1" si="718"/>
        <v>409000</v>
      </c>
      <c r="M1314">
        <f t="shared" ca="1" si="719"/>
        <v>1022000</v>
      </c>
      <c r="N1314">
        <f t="shared" ca="1" si="720"/>
        <v>1226000</v>
      </c>
      <c r="O1314">
        <f t="shared" ca="1" si="721"/>
        <v>1022000</v>
      </c>
      <c r="P1314">
        <f t="shared" ca="1" si="703"/>
        <v>196</v>
      </c>
      <c r="Q1314">
        <f ca="1">IF(P1314&gt;0,1,0)</f>
        <v>1</v>
      </c>
      <c r="R1314">
        <f t="shared" ca="1" si="722"/>
        <v>22</v>
      </c>
      <c r="S1314">
        <f t="shared" ca="1" si="723"/>
        <v>2</v>
      </c>
      <c r="T1314">
        <f t="shared" ca="1" si="724"/>
        <v>5</v>
      </c>
      <c r="U1314">
        <f t="shared" ca="1" si="725"/>
        <v>6</v>
      </c>
      <c r="V1314">
        <f t="shared" ca="1" si="726"/>
        <v>5</v>
      </c>
      <c r="X1314">
        <f t="shared" si="728"/>
        <v>1314</v>
      </c>
      <c r="Y1314">
        <f t="shared" si="729"/>
        <v>1252</v>
      </c>
      <c r="Z1314">
        <f t="shared" si="730"/>
        <v>1253</v>
      </c>
      <c r="AA1314">
        <f t="shared" si="727"/>
        <v>1451</v>
      </c>
      <c r="AB1314">
        <f t="shared" si="732"/>
        <v>200</v>
      </c>
      <c r="AM1314" t="str">
        <f t="shared" si="733"/>
        <v>201902KS</v>
      </c>
      <c r="AN1314">
        <f t="shared" ca="1" si="705"/>
        <v>22.000019569471629</v>
      </c>
      <c r="AO1314">
        <f t="shared" ca="1" si="706"/>
        <v>2.0009784735812133</v>
      </c>
      <c r="AP1314">
        <f t="shared" ca="1" si="734"/>
        <v>5</v>
      </c>
      <c r="AQ1314">
        <f t="shared" ca="1" si="735"/>
        <v>5.9980430528375734</v>
      </c>
      <c r="AR1314">
        <f t="shared" ca="1" si="736"/>
        <v>5</v>
      </c>
      <c r="AS1314">
        <f ca="1">P1314/J1314</f>
        <v>1.2293645514989591E-5</v>
      </c>
    </row>
    <row r="1315" spans="1:45" x14ac:dyDescent="0.4">
      <c r="A1315">
        <f t="shared" si="731"/>
        <v>201902</v>
      </c>
      <c r="B1315" t="s">
        <v>351</v>
      </c>
      <c r="C1315" t="s">
        <v>288</v>
      </c>
      <c r="D1315" t="str">
        <f t="shared" ca="1" si="704"/>
        <v>I114</v>
      </c>
      <c r="E1315">
        <f t="shared" ca="1" si="715"/>
        <v>11</v>
      </c>
      <c r="F1315">
        <f t="shared" ca="1" si="716"/>
        <v>22</v>
      </c>
      <c r="G1315" t="str">
        <f t="shared" ca="1" si="701"/>
        <v>S11</v>
      </c>
      <c r="H1315" t="str">
        <f t="shared" ca="1" si="702"/>
        <v>S112</v>
      </c>
      <c r="I1315">
        <f ca="1">VLOOKUP(D1315,PRC!$A$2:$B$21,2,0)*E1315</f>
        <v>2640000</v>
      </c>
      <c r="J1315">
        <f t="shared" ca="1" si="717"/>
        <v>2085596</v>
      </c>
      <c r="K1315">
        <f ca="1">VLOOKUP(D1315,PRC!$A$1:$C$21,3,0)*E1315</f>
        <v>1531200</v>
      </c>
      <c r="L1315">
        <f t="shared" ca="1" si="718"/>
        <v>53000</v>
      </c>
      <c r="M1315">
        <f t="shared" ca="1" si="719"/>
        <v>158000</v>
      </c>
      <c r="N1315">
        <f t="shared" ca="1" si="720"/>
        <v>185000</v>
      </c>
      <c r="O1315">
        <f t="shared" ca="1" si="721"/>
        <v>106000</v>
      </c>
      <c r="P1315">
        <f t="shared" ca="1" si="703"/>
        <v>52396</v>
      </c>
      <c r="Q1315">
        <f ca="1">IF(P1315&gt;0,1,0)</f>
        <v>1</v>
      </c>
      <c r="R1315">
        <f t="shared" ca="1" si="722"/>
        <v>21</v>
      </c>
      <c r="S1315">
        <f t="shared" ca="1" si="723"/>
        <v>2</v>
      </c>
      <c r="T1315">
        <f t="shared" ca="1" si="724"/>
        <v>6</v>
      </c>
      <c r="U1315">
        <f t="shared" ca="1" si="725"/>
        <v>7</v>
      </c>
      <c r="V1315">
        <f t="shared" ca="1" si="726"/>
        <v>4</v>
      </c>
      <c r="X1315">
        <f t="shared" si="728"/>
        <v>1315</v>
      </c>
      <c r="Y1315">
        <f t="shared" si="729"/>
        <v>1252</v>
      </c>
      <c r="Z1315">
        <f t="shared" si="730"/>
        <v>1253</v>
      </c>
      <c r="AA1315">
        <f t="shared" si="727"/>
        <v>1451</v>
      </c>
      <c r="AB1315">
        <f t="shared" si="732"/>
        <v>200</v>
      </c>
      <c r="AM1315" t="str">
        <f t="shared" si="733"/>
        <v>201902KS</v>
      </c>
      <c r="AN1315">
        <f t="shared" ca="1" si="705"/>
        <v>21.000151515151511</v>
      </c>
      <c r="AO1315">
        <f t="shared" ca="1" si="706"/>
        <v>2.0075757575757578</v>
      </c>
      <c r="AP1315">
        <f t="shared" ca="1" si="734"/>
        <v>5.9848484848484844</v>
      </c>
      <c r="AQ1315">
        <f t="shared" ca="1" si="735"/>
        <v>7.0075757575757569</v>
      </c>
      <c r="AR1315">
        <f t="shared" ca="1" si="736"/>
        <v>4.0151515151515156</v>
      </c>
      <c r="AS1315">
        <f ca="1">P1315/J1315</f>
        <v>2.5122794635202599E-2</v>
      </c>
    </row>
    <row r="1316" spans="1:45" x14ac:dyDescent="0.4">
      <c r="A1316">
        <f t="shared" si="731"/>
        <v>201902</v>
      </c>
      <c r="B1316" t="s">
        <v>352</v>
      </c>
      <c r="C1316" t="s">
        <v>288</v>
      </c>
      <c r="D1316" t="str">
        <f t="shared" ca="1" si="704"/>
        <v>I105</v>
      </c>
      <c r="E1316">
        <f t="shared" ca="1" si="715"/>
        <v>17</v>
      </c>
      <c r="F1316">
        <f t="shared" ca="1" si="716"/>
        <v>20</v>
      </c>
      <c r="G1316" t="str">
        <f t="shared" ca="1" si="701"/>
        <v>S10</v>
      </c>
      <c r="H1316" t="str">
        <f t="shared" ca="1" si="702"/>
        <v>S108</v>
      </c>
      <c r="I1316">
        <f ca="1">VLOOKUP(D1316,PRC!$A$2:$B$21,2,0)*E1316</f>
        <v>1700000</v>
      </c>
      <c r="J1316">
        <f t="shared" ca="1" si="717"/>
        <v>1342996</v>
      </c>
      <c r="K1316">
        <f ca="1">VLOOKUP(D1316,PRC!$A$1:$C$21,3,0)*E1316</f>
        <v>1003000</v>
      </c>
      <c r="L1316">
        <f t="shared" ca="1" si="718"/>
        <v>51000</v>
      </c>
      <c r="M1316">
        <f t="shared" ca="1" si="719"/>
        <v>102000</v>
      </c>
      <c r="N1316">
        <f t="shared" ca="1" si="720"/>
        <v>170000</v>
      </c>
      <c r="O1316">
        <f t="shared" ca="1" si="721"/>
        <v>85000</v>
      </c>
      <c r="P1316">
        <f t="shared" ca="1" si="703"/>
        <v>-68004</v>
      </c>
      <c r="Q1316">
        <f ca="1">IF(P1316&gt;0,1,0)</f>
        <v>0</v>
      </c>
      <c r="R1316">
        <f t="shared" ca="1" si="722"/>
        <v>21</v>
      </c>
      <c r="S1316">
        <f t="shared" ca="1" si="723"/>
        <v>3</v>
      </c>
      <c r="T1316">
        <f t="shared" ca="1" si="724"/>
        <v>6</v>
      </c>
      <c r="U1316">
        <f t="shared" ca="1" si="725"/>
        <v>10</v>
      </c>
      <c r="V1316">
        <f t="shared" ca="1" si="726"/>
        <v>5</v>
      </c>
      <c r="X1316">
        <f t="shared" si="728"/>
        <v>1316</v>
      </c>
      <c r="Y1316">
        <f t="shared" si="729"/>
        <v>1252</v>
      </c>
      <c r="Z1316">
        <f t="shared" si="730"/>
        <v>1253</v>
      </c>
      <c r="AA1316">
        <f t="shared" si="727"/>
        <v>1451</v>
      </c>
      <c r="AB1316">
        <f t="shared" si="732"/>
        <v>200</v>
      </c>
      <c r="AM1316" t="str">
        <f t="shared" si="733"/>
        <v>201902KS</v>
      </c>
      <c r="AN1316">
        <f t="shared" ca="1" si="705"/>
        <v>21.00023529411764</v>
      </c>
      <c r="AO1316">
        <f t="shared" ca="1" si="706"/>
        <v>3</v>
      </c>
      <c r="AP1316">
        <f t="shared" ca="1" si="734"/>
        <v>6</v>
      </c>
      <c r="AQ1316">
        <f t="shared" ca="1" si="735"/>
        <v>10</v>
      </c>
      <c r="AR1316">
        <f t="shared" ca="1" si="736"/>
        <v>5</v>
      </c>
      <c r="AS1316">
        <f ca="1">P1316/J1316</f>
        <v>-5.0636040613672717E-2</v>
      </c>
    </row>
    <row r="1317" spans="1:45" x14ac:dyDescent="0.4">
      <c r="A1317">
        <f t="shared" si="731"/>
        <v>201902</v>
      </c>
      <c r="B1317" t="s">
        <v>353</v>
      </c>
      <c r="C1317" t="s">
        <v>288</v>
      </c>
      <c r="D1317" t="str">
        <f t="shared" ca="1" si="704"/>
        <v>I109</v>
      </c>
      <c r="E1317">
        <f t="shared" ca="1" si="715"/>
        <v>29</v>
      </c>
      <c r="F1317">
        <f t="shared" ca="1" si="716"/>
        <v>15</v>
      </c>
      <c r="G1317" t="str">
        <f t="shared" ref="G1317:G1380" ca="1" si="737">LEFT(H1317,3)</f>
        <v>S11</v>
      </c>
      <c r="H1317" t="str">
        <f t="shared" ref="H1317:H1380" ca="1" si="738">"S"&amp;RANDBETWEEN(101,120)</f>
        <v>S111</v>
      </c>
      <c r="I1317">
        <f ca="1">VLOOKUP(D1317,PRC!$A$2:$B$21,2,0)*E1317</f>
        <v>14500000</v>
      </c>
      <c r="J1317">
        <f t="shared" ca="1" si="717"/>
        <v>11454996</v>
      </c>
      <c r="K1317">
        <f ca="1">VLOOKUP(D1317,PRC!$A$1:$C$21,3,0)*E1317</f>
        <v>5800000</v>
      </c>
      <c r="L1317">
        <f t="shared" ca="1" si="718"/>
        <v>145000</v>
      </c>
      <c r="M1317">
        <f t="shared" ca="1" si="719"/>
        <v>870000</v>
      </c>
      <c r="N1317">
        <f t="shared" ca="1" si="720"/>
        <v>1305000</v>
      </c>
      <c r="O1317">
        <f t="shared" ca="1" si="721"/>
        <v>435000</v>
      </c>
      <c r="P1317">
        <f t="shared" ref="P1317:P1380" ca="1" si="739">J1317-SUM(K1317:O1317)</f>
        <v>2899996</v>
      </c>
      <c r="Q1317">
        <f ca="1">IF(P1317&gt;0,1,0)</f>
        <v>1</v>
      </c>
      <c r="R1317">
        <f t="shared" ca="1" si="722"/>
        <v>21</v>
      </c>
      <c r="S1317">
        <f t="shared" ca="1" si="723"/>
        <v>1</v>
      </c>
      <c r="T1317">
        <f t="shared" ca="1" si="724"/>
        <v>6</v>
      </c>
      <c r="U1317">
        <f t="shared" ca="1" si="725"/>
        <v>9</v>
      </c>
      <c r="V1317">
        <f t="shared" ca="1" si="726"/>
        <v>3</v>
      </c>
      <c r="X1317">
        <f t="shared" si="728"/>
        <v>1317</v>
      </c>
      <c r="Y1317">
        <f t="shared" si="729"/>
        <v>1252</v>
      </c>
      <c r="Z1317">
        <f t="shared" si="730"/>
        <v>1253</v>
      </c>
      <c r="AA1317">
        <f t="shared" si="727"/>
        <v>1451</v>
      </c>
      <c r="AB1317">
        <f t="shared" si="732"/>
        <v>200</v>
      </c>
      <c r="AM1317" t="str">
        <f t="shared" si="733"/>
        <v>201902KS</v>
      </c>
      <c r="AN1317">
        <f t="shared" ca="1" si="705"/>
        <v>21.000027586206894</v>
      </c>
      <c r="AO1317">
        <f t="shared" ca="1" si="706"/>
        <v>1</v>
      </c>
      <c r="AP1317">
        <f t="shared" ca="1" si="734"/>
        <v>6</v>
      </c>
      <c r="AQ1317">
        <f t="shared" ca="1" si="735"/>
        <v>9</v>
      </c>
      <c r="AR1317">
        <f t="shared" ca="1" si="736"/>
        <v>3</v>
      </c>
      <c r="AS1317">
        <f ca="1">P1317/J1317</f>
        <v>0.2531642961726045</v>
      </c>
    </row>
    <row r="1318" spans="1:45" x14ac:dyDescent="0.4">
      <c r="A1318">
        <f t="shared" si="731"/>
        <v>201902</v>
      </c>
      <c r="B1318" t="s">
        <v>354</v>
      </c>
      <c r="C1318" t="s">
        <v>288</v>
      </c>
      <c r="D1318" t="str">
        <f t="shared" ref="D1318:D1381" ca="1" si="740">"I"&amp;RANDBETWEEN(101,120)</f>
        <v>I109</v>
      </c>
      <c r="E1318">
        <f t="shared" ca="1" si="715"/>
        <v>21</v>
      </c>
      <c r="F1318">
        <f t="shared" ca="1" si="716"/>
        <v>19</v>
      </c>
      <c r="G1318" t="str">
        <f t="shared" ca="1" si="737"/>
        <v>S10</v>
      </c>
      <c r="H1318" t="str">
        <f t="shared" ca="1" si="738"/>
        <v>S106</v>
      </c>
      <c r="I1318">
        <f ca="1">VLOOKUP(D1318,PRC!$A$2:$B$21,2,0)*E1318</f>
        <v>10500000</v>
      </c>
      <c r="J1318">
        <f t="shared" ca="1" si="717"/>
        <v>8714996</v>
      </c>
      <c r="K1318">
        <f ca="1">VLOOKUP(D1318,PRC!$A$1:$C$21,3,0)*E1318</f>
        <v>4200000</v>
      </c>
      <c r="L1318">
        <f t="shared" ca="1" si="718"/>
        <v>105000</v>
      </c>
      <c r="M1318">
        <f t="shared" ca="1" si="719"/>
        <v>630000</v>
      </c>
      <c r="N1318">
        <f t="shared" ca="1" si="720"/>
        <v>630000</v>
      </c>
      <c r="O1318">
        <f t="shared" ca="1" si="721"/>
        <v>525000</v>
      </c>
      <c r="P1318">
        <f t="shared" ca="1" si="739"/>
        <v>2624996</v>
      </c>
      <c r="Q1318">
        <f ca="1">IF(P1318&gt;0,1,0)</f>
        <v>1</v>
      </c>
      <c r="R1318">
        <f t="shared" ca="1" si="722"/>
        <v>17</v>
      </c>
      <c r="S1318">
        <f t="shared" ca="1" si="723"/>
        <v>1</v>
      </c>
      <c r="T1318">
        <f t="shared" ca="1" si="724"/>
        <v>6</v>
      </c>
      <c r="U1318">
        <f t="shared" ca="1" si="725"/>
        <v>6</v>
      </c>
      <c r="V1318">
        <f t="shared" ca="1" si="726"/>
        <v>5</v>
      </c>
      <c r="X1318">
        <f t="shared" si="728"/>
        <v>1318</v>
      </c>
      <c r="Y1318">
        <f t="shared" si="729"/>
        <v>1252</v>
      </c>
      <c r="Z1318">
        <f t="shared" si="730"/>
        <v>1253</v>
      </c>
      <c r="AA1318">
        <f t="shared" si="727"/>
        <v>1451</v>
      </c>
      <c r="AB1318">
        <f t="shared" si="732"/>
        <v>200</v>
      </c>
      <c r="AM1318" t="str">
        <f t="shared" si="733"/>
        <v>201902KS</v>
      </c>
      <c r="AN1318">
        <f t="shared" ref="AN1318:AN1381" ca="1" si="741">(1-J1318/I1318)*100</f>
        <v>17.000038095238089</v>
      </c>
      <c r="AO1318">
        <f t="shared" ref="AO1318:AO1381" ca="1" si="742">L1318/$I1318*100</f>
        <v>1</v>
      </c>
      <c r="AP1318">
        <f t="shared" ca="1" si="734"/>
        <v>6</v>
      </c>
      <c r="AQ1318">
        <f t="shared" ca="1" si="735"/>
        <v>6</v>
      </c>
      <c r="AR1318">
        <f t="shared" ca="1" si="736"/>
        <v>5</v>
      </c>
      <c r="AS1318">
        <f ca="1">P1318/J1318</f>
        <v>0.30120449854480713</v>
      </c>
    </row>
    <row r="1319" spans="1:45" x14ac:dyDescent="0.4">
      <c r="A1319">
        <f t="shared" si="731"/>
        <v>201902</v>
      </c>
      <c r="B1319" t="s">
        <v>355</v>
      </c>
      <c r="C1319" t="s">
        <v>288</v>
      </c>
      <c r="D1319" t="str">
        <f t="shared" ca="1" si="740"/>
        <v>I117</v>
      </c>
      <c r="E1319">
        <f t="shared" ca="1" si="715"/>
        <v>46</v>
      </c>
      <c r="F1319">
        <f t="shared" ca="1" si="716"/>
        <v>16</v>
      </c>
      <c r="G1319" t="str">
        <f t="shared" ca="1" si="737"/>
        <v>S11</v>
      </c>
      <c r="H1319" t="str">
        <f t="shared" ca="1" si="738"/>
        <v>S119</v>
      </c>
      <c r="I1319">
        <f ca="1">VLOOKUP(D1319,PRC!$A$2:$B$21,2,0)*E1319</f>
        <v>115000000</v>
      </c>
      <c r="J1319">
        <f t="shared" ca="1" si="717"/>
        <v>88549996</v>
      </c>
      <c r="K1319">
        <f ca="1">VLOOKUP(D1319,PRC!$A$1:$C$21,3,0)*E1319</f>
        <v>52900000</v>
      </c>
      <c r="L1319">
        <f t="shared" ca="1" si="718"/>
        <v>2300000</v>
      </c>
      <c r="M1319">
        <f t="shared" ca="1" si="719"/>
        <v>8050000</v>
      </c>
      <c r="N1319">
        <f t="shared" ca="1" si="720"/>
        <v>9200000</v>
      </c>
      <c r="O1319">
        <f t="shared" ca="1" si="721"/>
        <v>4600000</v>
      </c>
      <c r="P1319">
        <f t="shared" ca="1" si="739"/>
        <v>11499996</v>
      </c>
      <c r="Q1319">
        <f ca="1">IF(P1319&gt;0,1,0)</f>
        <v>1</v>
      </c>
      <c r="R1319">
        <f t="shared" ca="1" si="722"/>
        <v>23</v>
      </c>
      <c r="S1319">
        <f t="shared" ca="1" si="723"/>
        <v>2</v>
      </c>
      <c r="T1319">
        <f t="shared" ca="1" si="724"/>
        <v>7</v>
      </c>
      <c r="U1319">
        <f t="shared" ca="1" si="725"/>
        <v>8</v>
      </c>
      <c r="V1319">
        <f t="shared" ca="1" si="726"/>
        <v>4</v>
      </c>
      <c r="X1319">
        <f t="shared" si="728"/>
        <v>1319</v>
      </c>
      <c r="Y1319">
        <f t="shared" si="729"/>
        <v>1252</v>
      </c>
      <c r="Z1319">
        <f t="shared" si="730"/>
        <v>1253</v>
      </c>
      <c r="AA1319">
        <f t="shared" si="727"/>
        <v>1451</v>
      </c>
      <c r="AB1319">
        <f t="shared" si="732"/>
        <v>200</v>
      </c>
      <c r="AM1319" t="str">
        <f t="shared" si="733"/>
        <v>201902KS</v>
      </c>
      <c r="AN1319">
        <f t="shared" ca="1" si="741"/>
        <v>23.000003478260865</v>
      </c>
      <c r="AO1319">
        <f t="shared" ca="1" si="742"/>
        <v>2</v>
      </c>
      <c r="AP1319">
        <f t="shared" ca="1" si="734"/>
        <v>7.0000000000000009</v>
      </c>
      <c r="AQ1319">
        <f t="shared" ca="1" si="735"/>
        <v>8</v>
      </c>
      <c r="AR1319">
        <f t="shared" ca="1" si="736"/>
        <v>4</v>
      </c>
      <c r="AS1319">
        <f ca="1">P1319/J1319</f>
        <v>0.12987009056443097</v>
      </c>
    </row>
    <row r="1320" spans="1:45" x14ac:dyDescent="0.4">
      <c r="A1320">
        <f t="shared" si="731"/>
        <v>201902</v>
      </c>
      <c r="B1320" t="s">
        <v>356</v>
      </c>
      <c r="C1320" t="s">
        <v>288</v>
      </c>
      <c r="D1320" t="str">
        <f t="shared" ca="1" si="740"/>
        <v>I116</v>
      </c>
      <c r="E1320">
        <f t="shared" ca="1" si="715"/>
        <v>12</v>
      </c>
      <c r="F1320">
        <f t="shared" ca="1" si="716"/>
        <v>25</v>
      </c>
      <c r="G1320" t="str">
        <f t="shared" ca="1" si="737"/>
        <v>S11</v>
      </c>
      <c r="H1320" t="str">
        <f t="shared" ca="1" si="738"/>
        <v>S115</v>
      </c>
      <c r="I1320">
        <f ca="1">VLOOKUP(D1320,PRC!$A$2:$B$21,2,0)*E1320</f>
        <v>17520000</v>
      </c>
      <c r="J1320">
        <f t="shared" ca="1" si="717"/>
        <v>14716796</v>
      </c>
      <c r="K1320">
        <f ca="1">VLOOKUP(D1320,PRC!$A$1:$C$21,3,0)*E1320</f>
        <v>10512000</v>
      </c>
      <c r="L1320">
        <f t="shared" ca="1" si="718"/>
        <v>175000</v>
      </c>
      <c r="M1320">
        <f t="shared" ca="1" si="719"/>
        <v>1051000</v>
      </c>
      <c r="N1320">
        <f t="shared" ca="1" si="720"/>
        <v>1752000</v>
      </c>
      <c r="O1320">
        <f t="shared" ca="1" si="721"/>
        <v>526000</v>
      </c>
      <c r="P1320">
        <f t="shared" ca="1" si="739"/>
        <v>700796</v>
      </c>
      <c r="Q1320">
        <f ca="1">IF(P1320&gt;0,1,0)</f>
        <v>1</v>
      </c>
      <c r="R1320">
        <f t="shared" ca="1" si="722"/>
        <v>16</v>
      </c>
      <c r="S1320">
        <f t="shared" ca="1" si="723"/>
        <v>1</v>
      </c>
      <c r="T1320">
        <f t="shared" ca="1" si="724"/>
        <v>6</v>
      </c>
      <c r="U1320">
        <f t="shared" ca="1" si="725"/>
        <v>10</v>
      </c>
      <c r="V1320">
        <f t="shared" ca="1" si="726"/>
        <v>3</v>
      </c>
      <c r="X1320">
        <f t="shared" si="728"/>
        <v>1320</v>
      </c>
      <c r="Y1320">
        <f t="shared" si="729"/>
        <v>1252</v>
      </c>
      <c r="Z1320">
        <f t="shared" si="730"/>
        <v>1253</v>
      </c>
      <c r="AA1320">
        <f t="shared" si="727"/>
        <v>1451</v>
      </c>
      <c r="AB1320">
        <f t="shared" si="732"/>
        <v>200</v>
      </c>
      <c r="AM1320" t="str">
        <f t="shared" si="733"/>
        <v>201902KS</v>
      </c>
      <c r="AN1320">
        <f t="shared" ca="1" si="741"/>
        <v>16.000022831050231</v>
      </c>
      <c r="AO1320">
        <f t="shared" ca="1" si="742"/>
        <v>0.99885844748858443</v>
      </c>
      <c r="AP1320">
        <f t="shared" ca="1" si="734"/>
        <v>5.9988584474885842</v>
      </c>
      <c r="AQ1320">
        <f t="shared" ca="1" si="735"/>
        <v>10</v>
      </c>
      <c r="AR1320">
        <f t="shared" ca="1" si="736"/>
        <v>3.0022831050228311</v>
      </c>
      <c r="AS1320">
        <f ca="1">P1320/J1320</f>
        <v>4.7618788763532496E-2</v>
      </c>
    </row>
    <row r="1321" spans="1:45" x14ac:dyDescent="0.4">
      <c r="A1321">
        <f t="shared" si="731"/>
        <v>201902</v>
      </c>
      <c r="B1321" t="s">
        <v>357</v>
      </c>
      <c r="C1321" t="s">
        <v>288</v>
      </c>
      <c r="D1321" t="str">
        <f t="shared" ca="1" si="740"/>
        <v>I103</v>
      </c>
      <c r="E1321">
        <f t="shared" ca="1" si="715"/>
        <v>43</v>
      </c>
      <c r="F1321">
        <f t="shared" ca="1" si="716"/>
        <v>18</v>
      </c>
      <c r="G1321" t="str">
        <f t="shared" ca="1" si="737"/>
        <v>S11</v>
      </c>
      <c r="H1321" t="str">
        <f t="shared" ca="1" si="738"/>
        <v>S117</v>
      </c>
      <c r="I1321">
        <f ca="1">VLOOKUP(D1321,PRC!$A$2:$B$21,2,0)*E1321</f>
        <v>2150000</v>
      </c>
      <c r="J1321">
        <f t="shared" ca="1" si="717"/>
        <v>1633996</v>
      </c>
      <c r="K1321">
        <f ca="1">VLOOKUP(D1321,PRC!$A$1:$C$21,3,0)*E1321</f>
        <v>1225500</v>
      </c>
      <c r="L1321">
        <f t="shared" ca="1" si="718"/>
        <v>43000</v>
      </c>
      <c r="M1321">
        <f t="shared" ca="1" si="719"/>
        <v>86000</v>
      </c>
      <c r="N1321">
        <f t="shared" ca="1" si="720"/>
        <v>194000</v>
      </c>
      <c r="O1321">
        <f t="shared" ca="1" si="721"/>
        <v>86000</v>
      </c>
      <c r="P1321">
        <f t="shared" ca="1" si="739"/>
        <v>-504</v>
      </c>
      <c r="Q1321">
        <f ca="1">IF(P1321&gt;0,1,0)</f>
        <v>0</v>
      </c>
      <c r="R1321">
        <f t="shared" ca="1" si="722"/>
        <v>24</v>
      </c>
      <c r="S1321">
        <f t="shared" ca="1" si="723"/>
        <v>2</v>
      </c>
      <c r="T1321">
        <f t="shared" ca="1" si="724"/>
        <v>4</v>
      </c>
      <c r="U1321">
        <f t="shared" ca="1" si="725"/>
        <v>9</v>
      </c>
      <c r="V1321">
        <f t="shared" ca="1" si="726"/>
        <v>4</v>
      </c>
      <c r="X1321">
        <f t="shared" si="728"/>
        <v>1321</v>
      </c>
      <c r="Y1321">
        <f t="shared" si="729"/>
        <v>1252</v>
      </c>
      <c r="Z1321">
        <f t="shared" si="730"/>
        <v>1253</v>
      </c>
      <c r="AA1321">
        <f t="shared" si="727"/>
        <v>1451</v>
      </c>
      <c r="AB1321">
        <f t="shared" si="732"/>
        <v>200</v>
      </c>
      <c r="AM1321" t="str">
        <f t="shared" si="733"/>
        <v>201902KS</v>
      </c>
      <c r="AN1321">
        <f t="shared" ca="1" si="741"/>
        <v>24.000186046511629</v>
      </c>
      <c r="AO1321">
        <f t="shared" ca="1" si="742"/>
        <v>2</v>
      </c>
      <c r="AP1321">
        <f t="shared" ca="1" si="734"/>
        <v>4</v>
      </c>
      <c r="AQ1321">
        <f t="shared" ca="1" si="735"/>
        <v>9.0232558139534884</v>
      </c>
      <c r="AR1321">
        <f t="shared" ca="1" si="736"/>
        <v>4</v>
      </c>
      <c r="AS1321">
        <f ca="1">P1321/J1321</f>
        <v>-3.0844628750621174E-4</v>
      </c>
    </row>
    <row r="1322" spans="1:45" x14ac:dyDescent="0.4">
      <c r="A1322">
        <f t="shared" si="731"/>
        <v>201902</v>
      </c>
      <c r="B1322" t="s">
        <v>358</v>
      </c>
      <c r="C1322" t="s">
        <v>288</v>
      </c>
      <c r="D1322" t="str">
        <f t="shared" ca="1" si="740"/>
        <v>I110</v>
      </c>
      <c r="E1322">
        <f t="shared" ca="1" si="715"/>
        <v>24</v>
      </c>
      <c r="F1322">
        <f t="shared" ca="1" si="716"/>
        <v>24</v>
      </c>
      <c r="G1322" t="str">
        <f t="shared" ca="1" si="737"/>
        <v>S11</v>
      </c>
      <c r="H1322" t="str">
        <f t="shared" ca="1" si="738"/>
        <v>S111</v>
      </c>
      <c r="I1322">
        <f ca="1">VLOOKUP(D1322,PRC!$A$2:$B$21,2,0)*E1322</f>
        <v>7200000</v>
      </c>
      <c r="J1322">
        <f t="shared" ca="1" si="717"/>
        <v>5615996</v>
      </c>
      <c r="K1322">
        <f ca="1">VLOOKUP(D1322,PRC!$A$1:$C$21,3,0)*E1322</f>
        <v>3312000</v>
      </c>
      <c r="L1322">
        <f t="shared" ca="1" si="718"/>
        <v>72000</v>
      </c>
      <c r="M1322">
        <f t="shared" ca="1" si="719"/>
        <v>288000</v>
      </c>
      <c r="N1322">
        <f t="shared" ca="1" si="720"/>
        <v>720000</v>
      </c>
      <c r="O1322">
        <f t="shared" ca="1" si="721"/>
        <v>360000</v>
      </c>
      <c r="P1322">
        <f t="shared" ca="1" si="739"/>
        <v>863996</v>
      </c>
      <c r="Q1322">
        <f ca="1">IF(P1322&gt;0,1,0)</f>
        <v>1</v>
      </c>
      <c r="R1322">
        <f t="shared" ca="1" si="722"/>
        <v>22</v>
      </c>
      <c r="S1322">
        <f t="shared" ca="1" si="723"/>
        <v>1</v>
      </c>
      <c r="T1322">
        <f t="shared" ca="1" si="724"/>
        <v>4</v>
      </c>
      <c r="U1322">
        <f t="shared" ca="1" si="725"/>
        <v>10</v>
      </c>
      <c r="V1322">
        <f t="shared" ca="1" si="726"/>
        <v>5</v>
      </c>
      <c r="X1322">
        <f t="shared" si="728"/>
        <v>1322</v>
      </c>
      <c r="Y1322">
        <f t="shared" si="729"/>
        <v>1252</v>
      </c>
      <c r="Z1322">
        <f t="shared" si="730"/>
        <v>1253</v>
      </c>
      <c r="AA1322">
        <f t="shared" si="727"/>
        <v>1451</v>
      </c>
      <c r="AB1322">
        <f t="shared" si="732"/>
        <v>200</v>
      </c>
      <c r="AM1322" t="str">
        <f t="shared" si="733"/>
        <v>201902KS</v>
      </c>
      <c r="AN1322">
        <f t="shared" ca="1" si="741"/>
        <v>22.000055555555555</v>
      </c>
      <c r="AO1322">
        <f t="shared" ca="1" si="742"/>
        <v>1</v>
      </c>
      <c r="AP1322">
        <f t="shared" ca="1" si="734"/>
        <v>4</v>
      </c>
      <c r="AQ1322">
        <f t="shared" ca="1" si="735"/>
        <v>10</v>
      </c>
      <c r="AR1322">
        <f t="shared" ca="1" si="736"/>
        <v>5</v>
      </c>
      <c r="AS1322">
        <f ca="1">P1322/J1322</f>
        <v>0.15384555117204499</v>
      </c>
    </row>
    <row r="1323" spans="1:45" x14ac:dyDescent="0.4">
      <c r="A1323">
        <f t="shared" si="731"/>
        <v>201902</v>
      </c>
      <c r="B1323" t="s">
        <v>359</v>
      </c>
      <c r="C1323" t="s">
        <v>288</v>
      </c>
      <c r="D1323" t="str">
        <f t="shared" ca="1" si="740"/>
        <v>I119</v>
      </c>
      <c r="E1323">
        <f t="shared" ref="E1323:E1386" ca="1" si="743">RANDBETWEEN(INDIRECT("AD"&amp;Y1323),INDIRECT("AD"&amp;Z1323))</f>
        <v>21</v>
      </c>
      <c r="F1323">
        <f t="shared" ref="F1323:F1386" ca="1" si="744">RANDBETWEEN(INDIRECT("AF"&amp;Y1323),INDIRECT("AF"&amp;Z1323))</f>
        <v>22</v>
      </c>
      <c r="G1323" t="str">
        <f t="shared" ca="1" si="737"/>
        <v>S11</v>
      </c>
      <c r="H1323" t="str">
        <f t="shared" ca="1" si="738"/>
        <v>S117</v>
      </c>
      <c r="I1323">
        <f ca="1">VLOOKUP(D1323,PRC!$A$2:$B$21,2,0)*E1323</f>
        <v>1995000</v>
      </c>
      <c r="J1323">
        <f t="shared" ref="J1323:J1386" ca="1" si="745">I1323*(1-R1323/100)-4</f>
        <v>1556096</v>
      </c>
      <c r="K1323">
        <f ca="1">VLOOKUP(D1323,PRC!$A$1:$C$21,3,0)*E1323</f>
        <v>957600</v>
      </c>
      <c r="L1323">
        <f t="shared" ref="L1323:L1386" ca="1" si="746">ROUND($I1323*S1323,-5)/100</f>
        <v>40000</v>
      </c>
      <c r="M1323">
        <f t="shared" ref="M1323:M1386" ca="1" si="747">ROUND($I1323*T1323,-5)/100</f>
        <v>140000</v>
      </c>
      <c r="N1323">
        <f t="shared" ref="N1323:N1386" ca="1" si="748">ROUND($I1323*U1323,-5)/100</f>
        <v>180000</v>
      </c>
      <c r="O1323">
        <f t="shared" ref="O1323:O1386" ca="1" si="749">ROUND($I1323*V1323,-5)/100</f>
        <v>100000</v>
      </c>
      <c r="P1323">
        <f t="shared" ca="1" si="739"/>
        <v>138496</v>
      </c>
      <c r="Q1323">
        <f ca="1">IF(P1323&gt;0,1,0)</f>
        <v>1</v>
      </c>
      <c r="R1323">
        <f t="shared" ref="R1323:R1386" ca="1" si="750">RANDBETWEEN(INDIRECT("AF"&amp;$Y1323),INDIRECT("AF"&amp;$Z1323))</f>
        <v>22</v>
      </c>
      <c r="S1323">
        <f t="shared" ref="S1323:S1386" ca="1" si="751">RANDBETWEEN(INDIRECT("AG"&amp;$Y1323),INDIRECT("AG"&amp;$Z1323))</f>
        <v>2</v>
      </c>
      <c r="T1323">
        <f t="shared" ref="T1323:T1386" ca="1" si="752">RANDBETWEEN(INDIRECT("AH"&amp;$Y1323),INDIRECT("AH"&amp;$Z1323))</f>
        <v>7</v>
      </c>
      <c r="U1323">
        <f t="shared" ref="U1323:U1386" ca="1" si="753">RANDBETWEEN(INDIRECT("Ai"&amp;$Y1323),INDIRECT("Ai"&amp;$Z1323))</f>
        <v>9</v>
      </c>
      <c r="V1323">
        <f t="shared" ref="V1323:V1386" ca="1" si="754">RANDBETWEEN(INDIRECT("Aj"&amp;$Y1323),INDIRECT("Aj"&amp;$Z1323))</f>
        <v>5</v>
      </c>
      <c r="X1323">
        <f t="shared" si="728"/>
        <v>1323</v>
      </c>
      <c r="Y1323">
        <f t="shared" si="729"/>
        <v>1252</v>
      </c>
      <c r="Z1323">
        <f t="shared" si="730"/>
        <v>1253</v>
      </c>
      <c r="AA1323">
        <f t="shared" ref="AA1323:AA1386" si="755">Y1323+AB1323-1</f>
        <v>1451</v>
      </c>
      <c r="AB1323">
        <f t="shared" si="732"/>
        <v>200</v>
      </c>
      <c r="AM1323" t="str">
        <f t="shared" si="733"/>
        <v>201902KS</v>
      </c>
      <c r="AN1323">
        <f t="shared" ca="1" si="741"/>
        <v>22.000200501253133</v>
      </c>
      <c r="AO1323">
        <f t="shared" ca="1" si="742"/>
        <v>2.0050125313283207</v>
      </c>
      <c r="AP1323">
        <f t="shared" ca="1" si="734"/>
        <v>7.0175438596491224</v>
      </c>
      <c r="AQ1323">
        <f t="shared" ca="1" si="735"/>
        <v>9.0225563909774422</v>
      </c>
      <c r="AR1323">
        <f t="shared" ca="1" si="736"/>
        <v>5.0125313283208017</v>
      </c>
      <c r="AS1323">
        <f ca="1">P1323/J1323</f>
        <v>8.9002220942666771E-2</v>
      </c>
    </row>
    <row r="1324" spans="1:45" x14ac:dyDescent="0.4">
      <c r="A1324">
        <f t="shared" si="731"/>
        <v>201902</v>
      </c>
      <c r="B1324" t="s">
        <v>360</v>
      </c>
      <c r="C1324" t="s">
        <v>288</v>
      </c>
      <c r="D1324" t="str">
        <f t="shared" ca="1" si="740"/>
        <v>I113</v>
      </c>
      <c r="E1324">
        <f t="shared" ca="1" si="743"/>
        <v>40</v>
      </c>
      <c r="F1324">
        <f t="shared" ca="1" si="744"/>
        <v>15</v>
      </c>
      <c r="G1324" t="str">
        <f t="shared" ca="1" si="737"/>
        <v>S11</v>
      </c>
      <c r="H1324" t="str">
        <f t="shared" ca="1" si="738"/>
        <v>S111</v>
      </c>
      <c r="I1324">
        <f ca="1">VLOOKUP(D1324,PRC!$A$2:$B$21,2,0)*E1324</f>
        <v>26800000</v>
      </c>
      <c r="J1324">
        <f t="shared" ca="1" si="745"/>
        <v>21975996</v>
      </c>
      <c r="K1324">
        <f ca="1">VLOOKUP(D1324,PRC!$A$1:$C$21,3,0)*E1324</f>
        <v>12060000</v>
      </c>
      <c r="L1324">
        <f t="shared" ca="1" si="746"/>
        <v>536000</v>
      </c>
      <c r="M1324">
        <f t="shared" ca="1" si="747"/>
        <v>1072000</v>
      </c>
      <c r="N1324">
        <f t="shared" ca="1" si="748"/>
        <v>2680000</v>
      </c>
      <c r="O1324">
        <f t="shared" ca="1" si="749"/>
        <v>804000</v>
      </c>
      <c r="P1324">
        <f t="shared" ca="1" si="739"/>
        <v>4823996</v>
      </c>
      <c r="Q1324">
        <f ca="1">IF(P1324&gt;0,1,0)</f>
        <v>1</v>
      </c>
      <c r="R1324">
        <f t="shared" ca="1" si="750"/>
        <v>18</v>
      </c>
      <c r="S1324">
        <f t="shared" ca="1" si="751"/>
        <v>2</v>
      </c>
      <c r="T1324">
        <f t="shared" ca="1" si="752"/>
        <v>4</v>
      </c>
      <c r="U1324">
        <f t="shared" ca="1" si="753"/>
        <v>10</v>
      </c>
      <c r="V1324">
        <f t="shared" ca="1" si="754"/>
        <v>3</v>
      </c>
      <c r="X1324">
        <f t="shared" ref="X1324:X1387" si="756">X1323+1</f>
        <v>1324</v>
      </c>
      <c r="Y1324">
        <f t="shared" ref="Y1324:Y1387" si="757">IF(C1324=C1323,Y1323,X1324)</f>
        <v>1252</v>
      </c>
      <c r="Z1324">
        <f t="shared" ref="Z1324:Z1387" si="758">Y1324+1</f>
        <v>1253</v>
      </c>
      <c r="AA1324">
        <f t="shared" si="755"/>
        <v>1451</v>
      </c>
      <c r="AB1324">
        <f t="shared" si="732"/>
        <v>200</v>
      </c>
      <c r="AM1324" t="str">
        <f t="shared" si="733"/>
        <v>201902KS</v>
      </c>
      <c r="AN1324">
        <f t="shared" ca="1" si="741"/>
        <v>18.000014925373129</v>
      </c>
      <c r="AO1324">
        <f t="shared" ca="1" si="742"/>
        <v>2</v>
      </c>
      <c r="AP1324">
        <f t="shared" ca="1" si="734"/>
        <v>4</v>
      </c>
      <c r="AQ1324">
        <f t="shared" ca="1" si="735"/>
        <v>10</v>
      </c>
      <c r="AR1324">
        <f t="shared" ca="1" si="736"/>
        <v>3</v>
      </c>
      <c r="AS1324">
        <f ca="1">P1324/J1324</f>
        <v>0.21951205306007518</v>
      </c>
    </row>
    <row r="1325" spans="1:45" x14ac:dyDescent="0.4">
      <c r="A1325">
        <f t="shared" si="731"/>
        <v>201902</v>
      </c>
      <c r="B1325" t="s">
        <v>361</v>
      </c>
      <c r="C1325" t="s">
        <v>288</v>
      </c>
      <c r="D1325" t="str">
        <f t="shared" ca="1" si="740"/>
        <v>I118</v>
      </c>
      <c r="E1325">
        <f t="shared" ca="1" si="743"/>
        <v>19</v>
      </c>
      <c r="F1325">
        <f t="shared" ca="1" si="744"/>
        <v>18</v>
      </c>
      <c r="G1325" t="str">
        <f t="shared" ca="1" si="737"/>
        <v>S11</v>
      </c>
      <c r="H1325" t="str">
        <f t="shared" ca="1" si="738"/>
        <v>S119</v>
      </c>
      <c r="I1325">
        <f ca="1">VLOOKUP(D1325,PRC!$A$2:$B$21,2,0)*E1325</f>
        <v>10070000</v>
      </c>
      <c r="J1325">
        <f t="shared" ca="1" si="745"/>
        <v>8055996</v>
      </c>
      <c r="K1325">
        <f ca="1">VLOOKUP(D1325,PRC!$A$1:$C$21,3,0)*E1325</f>
        <v>4229400</v>
      </c>
      <c r="L1325">
        <f t="shared" ca="1" si="746"/>
        <v>101000</v>
      </c>
      <c r="M1325">
        <f t="shared" ca="1" si="747"/>
        <v>504000</v>
      </c>
      <c r="N1325">
        <f t="shared" ca="1" si="748"/>
        <v>504000</v>
      </c>
      <c r="O1325">
        <f t="shared" ca="1" si="749"/>
        <v>403000</v>
      </c>
      <c r="P1325">
        <f t="shared" ca="1" si="739"/>
        <v>2314596</v>
      </c>
      <c r="Q1325">
        <f ca="1">IF(P1325&gt;0,1,0)</f>
        <v>1</v>
      </c>
      <c r="R1325">
        <f t="shared" ca="1" si="750"/>
        <v>20</v>
      </c>
      <c r="S1325">
        <f t="shared" ca="1" si="751"/>
        <v>1</v>
      </c>
      <c r="T1325">
        <f t="shared" ca="1" si="752"/>
        <v>5</v>
      </c>
      <c r="U1325">
        <f t="shared" ca="1" si="753"/>
        <v>5</v>
      </c>
      <c r="V1325">
        <f t="shared" ca="1" si="754"/>
        <v>4</v>
      </c>
      <c r="X1325">
        <f t="shared" si="756"/>
        <v>1325</v>
      </c>
      <c r="Y1325">
        <f t="shared" si="757"/>
        <v>1252</v>
      </c>
      <c r="Z1325">
        <f t="shared" si="758"/>
        <v>1253</v>
      </c>
      <c r="AA1325">
        <f t="shared" si="755"/>
        <v>1451</v>
      </c>
      <c r="AB1325">
        <f t="shared" si="732"/>
        <v>200</v>
      </c>
      <c r="AM1325" t="str">
        <f t="shared" si="733"/>
        <v>201902KS</v>
      </c>
      <c r="AN1325">
        <f t="shared" ca="1" si="741"/>
        <v>20.000039721946372</v>
      </c>
      <c r="AO1325">
        <f t="shared" ca="1" si="742"/>
        <v>1.002979145978153</v>
      </c>
      <c r="AP1325">
        <f t="shared" ca="1" si="734"/>
        <v>5.0049652432969216</v>
      </c>
      <c r="AQ1325">
        <f t="shared" ca="1" si="735"/>
        <v>5.0049652432969216</v>
      </c>
      <c r="AR1325">
        <f t="shared" ca="1" si="736"/>
        <v>4.0019860973187686</v>
      </c>
      <c r="AS1325">
        <f ca="1">P1325/J1325</f>
        <v>0.2873134495101537</v>
      </c>
    </row>
    <row r="1326" spans="1:45" x14ac:dyDescent="0.4">
      <c r="A1326">
        <f t="shared" si="731"/>
        <v>201902</v>
      </c>
      <c r="B1326" t="s">
        <v>362</v>
      </c>
      <c r="C1326" t="s">
        <v>288</v>
      </c>
      <c r="D1326" t="str">
        <f t="shared" ca="1" si="740"/>
        <v>I111</v>
      </c>
      <c r="E1326">
        <f t="shared" ca="1" si="743"/>
        <v>33</v>
      </c>
      <c r="F1326">
        <f t="shared" ca="1" si="744"/>
        <v>15</v>
      </c>
      <c r="G1326" t="str">
        <f t="shared" ca="1" si="737"/>
        <v>S10</v>
      </c>
      <c r="H1326" t="str">
        <f t="shared" ca="1" si="738"/>
        <v>S105</v>
      </c>
      <c r="I1326">
        <f ca="1">VLOOKUP(D1326,PRC!$A$2:$B$21,2,0)*E1326</f>
        <v>4950000</v>
      </c>
      <c r="J1326">
        <f t="shared" ca="1" si="745"/>
        <v>4058996.0000000005</v>
      </c>
      <c r="K1326">
        <f ca="1">VLOOKUP(D1326,PRC!$A$1:$C$21,3,0)*E1326</f>
        <v>2623500</v>
      </c>
      <c r="L1326">
        <f t="shared" ca="1" si="746"/>
        <v>99000</v>
      </c>
      <c r="M1326">
        <f t="shared" ca="1" si="747"/>
        <v>347000</v>
      </c>
      <c r="N1326">
        <f t="shared" ca="1" si="748"/>
        <v>495000</v>
      </c>
      <c r="O1326">
        <f t="shared" ca="1" si="749"/>
        <v>248000</v>
      </c>
      <c r="P1326">
        <f t="shared" ca="1" si="739"/>
        <v>246496.00000000047</v>
      </c>
      <c r="Q1326">
        <f ca="1">IF(P1326&gt;0,1,0)</f>
        <v>1</v>
      </c>
      <c r="R1326">
        <f t="shared" ca="1" si="750"/>
        <v>18</v>
      </c>
      <c r="S1326">
        <f t="shared" ca="1" si="751"/>
        <v>2</v>
      </c>
      <c r="T1326">
        <f t="shared" ca="1" si="752"/>
        <v>7</v>
      </c>
      <c r="U1326">
        <f t="shared" ca="1" si="753"/>
        <v>10</v>
      </c>
      <c r="V1326">
        <f t="shared" ca="1" si="754"/>
        <v>5</v>
      </c>
      <c r="X1326">
        <f t="shared" si="756"/>
        <v>1326</v>
      </c>
      <c r="Y1326">
        <f t="shared" si="757"/>
        <v>1252</v>
      </c>
      <c r="Z1326">
        <f t="shared" si="758"/>
        <v>1253</v>
      </c>
      <c r="AA1326">
        <f t="shared" si="755"/>
        <v>1451</v>
      </c>
      <c r="AB1326">
        <f t="shared" si="732"/>
        <v>200</v>
      </c>
      <c r="AM1326" t="str">
        <f t="shared" si="733"/>
        <v>201902KS</v>
      </c>
      <c r="AN1326">
        <f t="shared" ca="1" si="741"/>
        <v>18.000080808080799</v>
      </c>
      <c r="AO1326">
        <f t="shared" ca="1" si="742"/>
        <v>2</v>
      </c>
      <c r="AP1326">
        <f t="shared" ca="1" si="734"/>
        <v>7.0101010101010095</v>
      </c>
      <c r="AQ1326">
        <f t="shared" ca="1" si="735"/>
        <v>10</v>
      </c>
      <c r="AR1326">
        <f t="shared" ca="1" si="736"/>
        <v>5.0101010101010104</v>
      </c>
      <c r="AS1326">
        <f ca="1">P1326/J1326</f>
        <v>6.0728318037268435E-2</v>
      </c>
    </row>
    <row r="1327" spans="1:45" x14ac:dyDescent="0.4">
      <c r="A1327">
        <f t="shared" si="731"/>
        <v>201902</v>
      </c>
      <c r="B1327" t="s">
        <v>363</v>
      </c>
      <c r="C1327" t="s">
        <v>288</v>
      </c>
      <c r="D1327" t="str">
        <f t="shared" ca="1" si="740"/>
        <v>I106</v>
      </c>
      <c r="E1327">
        <f t="shared" ca="1" si="743"/>
        <v>12</v>
      </c>
      <c r="F1327">
        <f t="shared" ca="1" si="744"/>
        <v>22</v>
      </c>
      <c r="G1327" t="str">
        <f t="shared" ca="1" si="737"/>
        <v>S10</v>
      </c>
      <c r="H1327" t="str">
        <f t="shared" ca="1" si="738"/>
        <v>S108</v>
      </c>
      <c r="I1327">
        <f ca="1">VLOOKUP(D1327,PRC!$A$2:$B$21,2,0)*E1327</f>
        <v>240000</v>
      </c>
      <c r="J1327">
        <f t="shared" ca="1" si="745"/>
        <v>203996</v>
      </c>
      <c r="K1327">
        <f ca="1">VLOOKUP(D1327,PRC!$A$1:$C$21,3,0)*E1327</f>
        <v>127200</v>
      </c>
      <c r="L1327">
        <f t="shared" ca="1" si="746"/>
        <v>5000</v>
      </c>
      <c r="M1327">
        <f t="shared" ca="1" si="747"/>
        <v>17000</v>
      </c>
      <c r="N1327">
        <f t="shared" ca="1" si="748"/>
        <v>14000</v>
      </c>
      <c r="O1327">
        <f t="shared" ca="1" si="749"/>
        <v>10000</v>
      </c>
      <c r="P1327">
        <f t="shared" ca="1" si="739"/>
        <v>30796</v>
      </c>
      <c r="Q1327">
        <f ca="1">IF(P1327&gt;0,1,0)</f>
        <v>1</v>
      </c>
      <c r="R1327">
        <f t="shared" ca="1" si="750"/>
        <v>15</v>
      </c>
      <c r="S1327">
        <f t="shared" ca="1" si="751"/>
        <v>2</v>
      </c>
      <c r="T1327">
        <f t="shared" ca="1" si="752"/>
        <v>7</v>
      </c>
      <c r="U1327">
        <f t="shared" ca="1" si="753"/>
        <v>6</v>
      </c>
      <c r="V1327">
        <f t="shared" ca="1" si="754"/>
        <v>4</v>
      </c>
      <c r="X1327">
        <f t="shared" si="756"/>
        <v>1327</v>
      </c>
      <c r="Y1327">
        <f t="shared" si="757"/>
        <v>1252</v>
      </c>
      <c r="Z1327">
        <f t="shared" si="758"/>
        <v>1253</v>
      </c>
      <c r="AA1327">
        <f t="shared" si="755"/>
        <v>1451</v>
      </c>
      <c r="AB1327">
        <f t="shared" si="732"/>
        <v>200</v>
      </c>
      <c r="AM1327" t="str">
        <f t="shared" si="733"/>
        <v>201902KS</v>
      </c>
      <c r="AN1327">
        <f t="shared" ca="1" si="741"/>
        <v>15.001666666666669</v>
      </c>
      <c r="AO1327">
        <f t="shared" ca="1" si="742"/>
        <v>2.083333333333333</v>
      </c>
      <c r="AP1327">
        <f t="shared" ca="1" si="734"/>
        <v>7.083333333333333</v>
      </c>
      <c r="AQ1327">
        <f t="shared" ca="1" si="735"/>
        <v>5.833333333333333</v>
      </c>
      <c r="AR1327">
        <f t="shared" ca="1" si="736"/>
        <v>4.1666666666666661</v>
      </c>
      <c r="AS1327">
        <f ca="1">P1327/J1327</f>
        <v>0.15096374438714485</v>
      </c>
    </row>
    <row r="1328" spans="1:45" x14ac:dyDescent="0.4">
      <c r="A1328">
        <f t="shared" si="731"/>
        <v>201902</v>
      </c>
      <c r="B1328" t="s">
        <v>364</v>
      </c>
      <c r="C1328" t="s">
        <v>288</v>
      </c>
      <c r="D1328" t="str">
        <f t="shared" ca="1" si="740"/>
        <v>I104</v>
      </c>
      <c r="E1328">
        <f t="shared" ca="1" si="743"/>
        <v>21</v>
      </c>
      <c r="F1328">
        <f t="shared" ca="1" si="744"/>
        <v>22</v>
      </c>
      <c r="G1328" t="str">
        <f t="shared" ca="1" si="737"/>
        <v>S11</v>
      </c>
      <c r="H1328" t="str">
        <f t="shared" ca="1" si="738"/>
        <v>S113</v>
      </c>
      <c r="I1328">
        <f ca="1">VLOOKUP(D1328,PRC!$A$2:$B$21,2,0)*E1328</f>
        <v>1470000</v>
      </c>
      <c r="J1328">
        <f t="shared" ca="1" si="745"/>
        <v>1161296</v>
      </c>
      <c r="K1328">
        <f ca="1">VLOOKUP(D1328,PRC!$A$1:$C$21,3,0)*E1328</f>
        <v>617400</v>
      </c>
      <c r="L1328">
        <f t="shared" ca="1" si="746"/>
        <v>29000</v>
      </c>
      <c r="M1328">
        <f t="shared" ca="1" si="747"/>
        <v>74000</v>
      </c>
      <c r="N1328">
        <f t="shared" ca="1" si="748"/>
        <v>88000</v>
      </c>
      <c r="O1328">
        <f t="shared" ca="1" si="749"/>
        <v>74000</v>
      </c>
      <c r="P1328">
        <f t="shared" ca="1" si="739"/>
        <v>278896</v>
      </c>
      <c r="Q1328">
        <f ca="1">IF(P1328&gt;0,1,0)</f>
        <v>1</v>
      </c>
      <c r="R1328">
        <f t="shared" ca="1" si="750"/>
        <v>21</v>
      </c>
      <c r="S1328">
        <f t="shared" ca="1" si="751"/>
        <v>2</v>
      </c>
      <c r="T1328">
        <f t="shared" ca="1" si="752"/>
        <v>5</v>
      </c>
      <c r="U1328">
        <f t="shared" ca="1" si="753"/>
        <v>6</v>
      </c>
      <c r="V1328">
        <f t="shared" ca="1" si="754"/>
        <v>5</v>
      </c>
      <c r="X1328">
        <f t="shared" si="756"/>
        <v>1328</v>
      </c>
      <c r="Y1328">
        <f t="shared" si="757"/>
        <v>1252</v>
      </c>
      <c r="Z1328">
        <f t="shared" si="758"/>
        <v>1253</v>
      </c>
      <c r="AA1328">
        <f t="shared" si="755"/>
        <v>1451</v>
      </c>
      <c r="AB1328">
        <f t="shared" si="732"/>
        <v>200</v>
      </c>
      <c r="AM1328" t="str">
        <f t="shared" si="733"/>
        <v>201902KS</v>
      </c>
      <c r="AN1328">
        <f t="shared" ca="1" si="741"/>
        <v>21.000272108843543</v>
      </c>
      <c r="AO1328">
        <f t="shared" ca="1" si="742"/>
        <v>1.9727891156462583</v>
      </c>
      <c r="AP1328">
        <f t="shared" ca="1" si="734"/>
        <v>5.0340136054421762</v>
      </c>
      <c r="AQ1328">
        <f t="shared" ca="1" si="735"/>
        <v>5.9863945578231288</v>
      </c>
      <c r="AR1328">
        <f t="shared" ca="1" si="736"/>
        <v>5.0340136054421762</v>
      </c>
      <c r="AS1328">
        <f ca="1">P1328/J1328</f>
        <v>0.24015927033245615</v>
      </c>
    </row>
    <row r="1329" spans="1:45" x14ac:dyDescent="0.4">
      <c r="A1329">
        <f t="shared" si="731"/>
        <v>201902</v>
      </c>
      <c r="B1329" t="s">
        <v>365</v>
      </c>
      <c r="C1329" t="s">
        <v>288</v>
      </c>
      <c r="D1329" t="str">
        <f t="shared" ca="1" si="740"/>
        <v>I118</v>
      </c>
      <c r="E1329">
        <f t="shared" ca="1" si="743"/>
        <v>42</v>
      </c>
      <c r="F1329">
        <f t="shared" ca="1" si="744"/>
        <v>25</v>
      </c>
      <c r="G1329" t="str">
        <f t="shared" ca="1" si="737"/>
        <v>S11</v>
      </c>
      <c r="H1329" t="str">
        <f t="shared" ca="1" si="738"/>
        <v>S117</v>
      </c>
      <c r="I1329">
        <f ca="1">VLOOKUP(D1329,PRC!$A$2:$B$21,2,0)*E1329</f>
        <v>22260000</v>
      </c>
      <c r="J1329">
        <f t="shared" ca="1" si="745"/>
        <v>17362796</v>
      </c>
      <c r="K1329">
        <f ca="1">VLOOKUP(D1329,PRC!$A$1:$C$21,3,0)*E1329</f>
        <v>9349200</v>
      </c>
      <c r="L1329">
        <f t="shared" ca="1" si="746"/>
        <v>445000</v>
      </c>
      <c r="M1329">
        <f t="shared" ca="1" si="747"/>
        <v>1558000</v>
      </c>
      <c r="N1329">
        <f t="shared" ca="1" si="748"/>
        <v>1558000</v>
      </c>
      <c r="O1329">
        <f t="shared" ca="1" si="749"/>
        <v>1113000</v>
      </c>
      <c r="P1329">
        <f t="shared" ca="1" si="739"/>
        <v>3339596</v>
      </c>
      <c r="Q1329">
        <f ca="1">IF(P1329&gt;0,1,0)</f>
        <v>1</v>
      </c>
      <c r="R1329">
        <f t="shared" ca="1" si="750"/>
        <v>22</v>
      </c>
      <c r="S1329">
        <f t="shared" ca="1" si="751"/>
        <v>2</v>
      </c>
      <c r="T1329">
        <f t="shared" ca="1" si="752"/>
        <v>7</v>
      </c>
      <c r="U1329">
        <f t="shared" ca="1" si="753"/>
        <v>7</v>
      </c>
      <c r="V1329">
        <f t="shared" ca="1" si="754"/>
        <v>5</v>
      </c>
      <c r="X1329">
        <f t="shared" si="756"/>
        <v>1329</v>
      </c>
      <c r="Y1329">
        <f t="shared" si="757"/>
        <v>1252</v>
      </c>
      <c r="Z1329">
        <f t="shared" si="758"/>
        <v>1253</v>
      </c>
      <c r="AA1329">
        <f t="shared" si="755"/>
        <v>1451</v>
      </c>
      <c r="AB1329">
        <f t="shared" si="732"/>
        <v>200</v>
      </c>
      <c r="AM1329" t="str">
        <f t="shared" si="733"/>
        <v>201902KS</v>
      </c>
      <c r="AN1329">
        <f t="shared" ca="1" si="741"/>
        <v>22.000017969451935</v>
      </c>
      <c r="AO1329">
        <f t="shared" ca="1" si="742"/>
        <v>1.9991015274034143</v>
      </c>
      <c r="AP1329">
        <f t="shared" ca="1" si="734"/>
        <v>6.9991015274034147</v>
      </c>
      <c r="AQ1329">
        <f t="shared" ca="1" si="735"/>
        <v>6.9991015274034147</v>
      </c>
      <c r="AR1329">
        <f t="shared" ca="1" si="736"/>
        <v>5</v>
      </c>
      <c r="AS1329">
        <f ca="1">P1329/J1329</f>
        <v>0.19234206287973435</v>
      </c>
    </row>
    <row r="1330" spans="1:45" x14ac:dyDescent="0.4">
      <c r="A1330">
        <f t="shared" si="731"/>
        <v>201902</v>
      </c>
      <c r="B1330" t="s">
        <v>366</v>
      </c>
      <c r="C1330" t="s">
        <v>288</v>
      </c>
      <c r="D1330" t="str">
        <f t="shared" ca="1" si="740"/>
        <v>I107</v>
      </c>
      <c r="E1330">
        <f t="shared" ca="1" si="743"/>
        <v>30</v>
      </c>
      <c r="F1330">
        <f t="shared" ca="1" si="744"/>
        <v>16</v>
      </c>
      <c r="G1330" t="str">
        <f t="shared" ca="1" si="737"/>
        <v>S10</v>
      </c>
      <c r="H1330" t="str">
        <f t="shared" ca="1" si="738"/>
        <v>S108</v>
      </c>
      <c r="I1330">
        <f ca="1">VLOOKUP(D1330,PRC!$A$2:$B$21,2,0)*E1330</f>
        <v>4500000</v>
      </c>
      <c r="J1330">
        <f t="shared" ca="1" si="745"/>
        <v>3374996</v>
      </c>
      <c r="K1330">
        <f ca="1">VLOOKUP(D1330,PRC!$A$1:$C$21,3,0)*E1330</f>
        <v>2565000</v>
      </c>
      <c r="L1330">
        <f t="shared" ca="1" si="746"/>
        <v>45000</v>
      </c>
      <c r="M1330">
        <f t="shared" ca="1" si="747"/>
        <v>180000</v>
      </c>
      <c r="N1330">
        <f t="shared" ca="1" si="748"/>
        <v>450000</v>
      </c>
      <c r="O1330">
        <f t="shared" ca="1" si="749"/>
        <v>225000</v>
      </c>
      <c r="P1330">
        <f t="shared" ca="1" si="739"/>
        <v>-90004</v>
      </c>
      <c r="Q1330">
        <f ca="1">IF(P1330&gt;0,1,0)</f>
        <v>0</v>
      </c>
      <c r="R1330">
        <f t="shared" ca="1" si="750"/>
        <v>25</v>
      </c>
      <c r="S1330">
        <f t="shared" ca="1" si="751"/>
        <v>1</v>
      </c>
      <c r="T1330">
        <f t="shared" ca="1" si="752"/>
        <v>4</v>
      </c>
      <c r="U1330">
        <f t="shared" ca="1" si="753"/>
        <v>10</v>
      </c>
      <c r="V1330">
        <f t="shared" ca="1" si="754"/>
        <v>5</v>
      </c>
      <c r="X1330">
        <f t="shared" si="756"/>
        <v>1330</v>
      </c>
      <c r="Y1330">
        <f t="shared" si="757"/>
        <v>1252</v>
      </c>
      <c r="Z1330">
        <f t="shared" si="758"/>
        <v>1253</v>
      </c>
      <c r="AA1330">
        <f t="shared" si="755"/>
        <v>1451</v>
      </c>
      <c r="AB1330">
        <f t="shared" si="732"/>
        <v>200</v>
      </c>
      <c r="AM1330" t="str">
        <f t="shared" si="733"/>
        <v>201902KS</v>
      </c>
      <c r="AN1330">
        <f t="shared" ca="1" si="741"/>
        <v>25.000088888888893</v>
      </c>
      <c r="AO1330">
        <f t="shared" ca="1" si="742"/>
        <v>1</v>
      </c>
      <c r="AP1330">
        <f t="shared" ca="1" si="734"/>
        <v>4</v>
      </c>
      <c r="AQ1330">
        <f t="shared" ca="1" si="735"/>
        <v>10</v>
      </c>
      <c r="AR1330">
        <f t="shared" ca="1" si="736"/>
        <v>5</v>
      </c>
      <c r="AS1330">
        <f ca="1">P1330/J1330</f>
        <v>-2.6667883458232247E-2</v>
      </c>
    </row>
    <row r="1331" spans="1:45" x14ac:dyDescent="0.4">
      <c r="A1331">
        <f t="shared" si="731"/>
        <v>201902</v>
      </c>
      <c r="B1331" t="s">
        <v>367</v>
      </c>
      <c r="C1331" t="s">
        <v>288</v>
      </c>
      <c r="D1331" t="str">
        <f t="shared" ca="1" si="740"/>
        <v>I112</v>
      </c>
      <c r="E1331">
        <f t="shared" ca="1" si="743"/>
        <v>26</v>
      </c>
      <c r="F1331">
        <f t="shared" ca="1" si="744"/>
        <v>23</v>
      </c>
      <c r="G1331" t="str">
        <f t="shared" ca="1" si="737"/>
        <v>S11</v>
      </c>
      <c r="H1331" t="str">
        <f t="shared" ca="1" si="738"/>
        <v>S113</v>
      </c>
      <c r="I1331">
        <f ca="1">VLOOKUP(D1331,PRC!$A$2:$B$21,2,0)*E1331</f>
        <v>1690000</v>
      </c>
      <c r="J1331">
        <f t="shared" ca="1" si="745"/>
        <v>1284396</v>
      </c>
      <c r="K1331">
        <f ca="1">VLOOKUP(D1331,PRC!$A$1:$C$21,3,0)*E1331</f>
        <v>845000</v>
      </c>
      <c r="L1331">
        <f t="shared" ca="1" si="746"/>
        <v>34000</v>
      </c>
      <c r="M1331">
        <f t="shared" ca="1" si="747"/>
        <v>68000</v>
      </c>
      <c r="N1331">
        <f t="shared" ca="1" si="748"/>
        <v>85000</v>
      </c>
      <c r="O1331">
        <f t="shared" ca="1" si="749"/>
        <v>68000</v>
      </c>
      <c r="P1331">
        <f t="shared" ca="1" si="739"/>
        <v>184396</v>
      </c>
      <c r="Q1331">
        <f ca="1">IF(P1331&gt;0,1,0)</f>
        <v>1</v>
      </c>
      <c r="R1331">
        <f t="shared" ca="1" si="750"/>
        <v>24</v>
      </c>
      <c r="S1331">
        <f t="shared" ca="1" si="751"/>
        <v>2</v>
      </c>
      <c r="T1331">
        <f t="shared" ca="1" si="752"/>
        <v>4</v>
      </c>
      <c r="U1331">
        <f t="shared" ca="1" si="753"/>
        <v>5</v>
      </c>
      <c r="V1331">
        <f t="shared" ca="1" si="754"/>
        <v>4</v>
      </c>
      <c r="X1331">
        <f t="shared" si="756"/>
        <v>1331</v>
      </c>
      <c r="Y1331">
        <f t="shared" si="757"/>
        <v>1252</v>
      </c>
      <c r="Z1331">
        <f t="shared" si="758"/>
        <v>1253</v>
      </c>
      <c r="AA1331">
        <f t="shared" si="755"/>
        <v>1451</v>
      </c>
      <c r="AB1331">
        <f t="shared" si="732"/>
        <v>200</v>
      </c>
      <c r="AM1331" t="str">
        <f t="shared" si="733"/>
        <v>201902KS</v>
      </c>
      <c r="AN1331">
        <f t="shared" ca="1" si="741"/>
        <v>24.000236686390529</v>
      </c>
      <c r="AO1331">
        <f t="shared" ca="1" si="742"/>
        <v>2.0118343195266273</v>
      </c>
      <c r="AP1331">
        <f t="shared" ca="1" si="734"/>
        <v>4.0236686390532546</v>
      </c>
      <c r="AQ1331">
        <f t="shared" ca="1" si="735"/>
        <v>5.0295857988165684</v>
      </c>
      <c r="AR1331">
        <f t="shared" ca="1" si="736"/>
        <v>4.0236686390532546</v>
      </c>
      <c r="AS1331">
        <f ca="1">P1331/J1331</f>
        <v>0.14356631443884907</v>
      </c>
    </row>
    <row r="1332" spans="1:45" x14ac:dyDescent="0.4">
      <c r="A1332">
        <f t="shared" si="731"/>
        <v>201902</v>
      </c>
      <c r="B1332" t="s">
        <v>368</v>
      </c>
      <c r="C1332" t="s">
        <v>288</v>
      </c>
      <c r="D1332" t="str">
        <f t="shared" ca="1" si="740"/>
        <v>I106</v>
      </c>
      <c r="E1332">
        <f t="shared" ca="1" si="743"/>
        <v>16</v>
      </c>
      <c r="F1332">
        <f t="shared" ca="1" si="744"/>
        <v>19</v>
      </c>
      <c r="G1332" t="str">
        <f t="shared" ca="1" si="737"/>
        <v>S11</v>
      </c>
      <c r="H1332" t="str">
        <f t="shared" ca="1" si="738"/>
        <v>S119</v>
      </c>
      <c r="I1332">
        <f ca="1">VLOOKUP(D1332,PRC!$A$2:$B$21,2,0)*E1332</f>
        <v>320000</v>
      </c>
      <c r="J1332">
        <f t="shared" ca="1" si="745"/>
        <v>252796</v>
      </c>
      <c r="K1332">
        <f ca="1">VLOOKUP(D1332,PRC!$A$1:$C$21,3,0)*E1332</f>
        <v>169600</v>
      </c>
      <c r="L1332">
        <f t="shared" ca="1" si="746"/>
        <v>10000</v>
      </c>
      <c r="M1332">
        <f t="shared" ca="1" si="747"/>
        <v>16000</v>
      </c>
      <c r="N1332">
        <f t="shared" ca="1" si="748"/>
        <v>22000</v>
      </c>
      <c r="O1332">
        <f t="shared" ca="1" si="749"/>
        <v>16000</v>
      </c>
      <c r="P1332">
        <f t="shared" ca="1" si="739"/>
        <v>19196</v>
      </c>
      <c r="Q1332">
        <f ca="1">IF(P1332&gt;0,1,0)</f>
        <v>1</v>
      </c>
      <c r="R1332">
        <f t="shared" ca="1" si="750"/>
        <v>21</v>
      </c>
      <c r="S1332">
        <f t="shared" ca="1" si="751"/>
        <v>3</v>
      </c>
      <c r="T1332">
        <f t="shared" ca="1" si="752"/>
        <v>5</v>
      </c>
      <c r="U1332">
        <f t="shared" ca="1" si="753"/>
        <v>7</v>
      </c>
      <c r="V1332">
        <f t="shared" ca="1" si="754"/>
        <v>5</v>
      </c>
      <c r="X1332">
        <f t="shared" si="756"/>
        <v>1332</v>
      </c>
      <c r="Y1332">
        <f t="shared" si="757"/>
        <v>1252</v>
      </c>
      <c r="Z1332">
        <f t="shared" si="758"/>
        <v>1253</v>
      </c>
      <c r="AA1332">
        <f t="shared" si="755"/>
        <v>1451</v>
      </c>
      <c r="AB1332">
        <f t="shared" si="732"/>
        <v>200</v>
      </c>
      <c r="AM1332" t="str">
        <f t="shared" si="733"/>
        <v>201902KS</v>
      </c>
      <c r="AN1332">
        <f t="shared" ca="1" si="741"/>
        <v>21.001250000000006</v>
      </c>
      <c r="AO1332">
        <f t="shared" ca="1" si="742"/>
        <v>3.125</v>
      </c>
      <c r="AP1332">
        <f t="shared" ca="1" si="734"/>
        <v>5</v>
      </c>
      <c r="AQ1332">
        <f t="shared" ca="1" si="735"/>
        <v>6.8750000000000009</v>
      </c>
      <c r="AR1332">
        <f t="shared" ca="1" si="736"/>
        <v>5</v>
      </c>
      <c r="AS1332">
        <f ca="1">P1332/J1332</f>
        <v>7.5934745802939921E-2</v>
      </c>
    </row>
    <row r="1333" spans="1:45" x14ac:dyDescent="0.4">
      <c r="A1333">
        <f t="shared" si="731"/>
        <v>201902</v>
      </c>
      <c r="B1333" t="s">
        <v>369</v>
      </c>
      <c r="C1333" t="s">
        <v>288</v>
      </c>
      <c r="D1333" t="str">
        <f t="shared" ca="1" si="740"/>
        <v>I113</v>
      </c>
      <c r="E1333">
        <f t="shared" ca="1" si="743"/>
        <v>20</v>
      </c>
      <c r="F1333">
        <f t="shared" ca="1" si="744"/>
        <v>23</v>
      </c>
      <c r="G1333" t="str">
        <f t="shared" ca="1" si="737"/>
        <v>S10</v>
      </c>
      <c r="H1333" t="str">
        <f t="shared" ca="1" si="738"/>
        <v>S104</v>
      </c>
      <c r="I1333">
        <f ca="1">VLOOKUP(D1333,PRC!$A$2:$B$21,2,0)*E1333</f>
        <v>13400000</v>
      </c>
      <c r="J1333">
        <f t="shared" ca="1" si="745"/>
        <v>11389996</v>
      </c>
      <c r="K1333">
        <f ca="1">VLOOKUP(D1333,PRC!$A$1:$C$21,3,0)*E1333</f>
        <v>6030000</v>
      </c>
      <c r="L1333">
        <f t="shared" ca="1" si="746"/>
        <v>402000</v>
      </c>
      <c r="M1333">
        <f t="shared" ca="1" si="747"/>
        <v>938000</v>
      </c>
      <c r="N1333">
        <f t="shared" ca="1" si="748"/>
        <v>804000</v>
      </c>
      <c r="O1333">
        <f t="shared" ca="1" si="749"/>
        <v>536000</v>
      </c>
      <c r="P1333">
        <f t="shared" ca="1" si="739"/>
        <v>2679996</v>
      </c>
      <c r="Q1333">
        <f ca="1">IF(P1333&gt;0,1,0)</f>
        <v>1</v>
      </c>
      <c r="R1333">
        <f t="shared" ca="1" si="750"/>
        <v>15</v>
      </c>
      <c r="S1333">
        <f t="shared" ca="1" si="751"/>
        <v>3</v>
      </c>
      <c r="T1333">
        <f t="shared" ca="1" si="752"/>
        <v>7</v>
      </c>
      <c r="U1333">
        <f t="shared" ca="1" si="753"/>
        <v>6</v>
      </c>
      <c r="V1333">
        <f t="shared" ca="1" si="754"/>
        <v>4</v>
      </c>
      <c r="X1333">
        <f t="shared" si="756"/>
        <v>1333</v>
      </c>
      <c r="Y1333">
        <f t="shared" si="757"/>
        <v>1252</v>
      </c>
      <c r="Z1333">
        <f t="shared" si="758"/>
        <v>1253</v>
      </c>
      <c r="AA1333">
        <f t="shared" si="755"/>
        <v>1451</v>
      </c>
      <c r="AB1333">
        <f t="shared" si="732"/>
        <v>200</v>
      </c>
      <c r="AM1333" t="str">
        <f t="shared" si="733"/>
        <v>201902KS</v>
      </c>
      <c r="AN1333">
        <f t="shared" ca="1" si="741"/>
        <v>15.000029850746266</v>
      </c>
      <c r="AO1333">
        <f t="shared" ca="1" si="742"/>
        <v>3</v>
      </c>
      <c r="AP1333">
        <f t="shared" ca="1" si="734"/>
        <v>7.0000000000000009</v>
      </c>
      <c r="AQ1333">
        <f t="shared" ca="1" si="735"/>
        <v>6</v>
      </c>
      <c r="AR1333">
        <f t="shared" ca="1" si="736"/>
        <v>4</v>
      </c>
      <c r="AS1333">
        <f ca="1">P1333/J1333</f>
        <v>0.23529384909353787</v>
      </c>
    </row>
    <row r="1334" spans="1:45" x14ac:dyDescent="0.4">
      <c r="A1334">
        <f t="shared" si="731"/>
        <v>201902</v>
      </c>
      <c r="B1334" t="s">
        <v>370</v>
      </c>
      <c r="C1334" t="s">
        <v>288</v>
      </c>
      <c r="D1334" t="str">
        <f t="shared" ca="1" si="740"/>
        <v>I108</v>
      </c>
      <c r="E1334">
        <f t="shared" ca="1" si="743"/>
        <v>14</v>
      </c>
      <c r="F1334">
        <f t="shared" ca="1" si="744"/>
        <v>18</v>
      </c>
      <c r="G1334" t="str">
        <f t="shared" ca="1" si="737"/>
        <v>S11</v>
      </c>
      <c r="H1334" t="str">
        <f t="shared" ca="1" si="738"/>
        <v>S113</v>
      </c>
      <c r="I1334">
        <f ca="1">VLOOKUP(D1334,PRC!$A$2:$B$21,2,0)*E1334</f>
        <v>560000</v>
      </c>
      <c r="J1334">
        <f t="shared" ca="1" si="745"/>
        <v>425596</v>
      </c>
      <c r="K1334">
        <f ca="1">VLOOKUP(D1334,PRC!$A$1:$C$21,3,0)*E1334</f>
        <v>257600</v>
      </c>
      <c r="L1334">
        <f t="shared" ca="1" si="746"/>
        <v>17000</v>
      </c>
      <c r="M1334">
        <f t="shared" ca="1" si="747"/>
        <v>28000</v>
      </c>
      <c r="N1334">
        <f t="shared" ca="1" si="748"/>
        <v>50000</v>
      </c>
      <c r="O1334">
        <f t="shared" ca="1" si="749"/>
        <v>22000</v>
      </c>
      <c r="P1334">
        <f t="shared" ca="1" si="739"/>
        <v>50996</v>
      </c>
      <c r="Q1334">
        <f ca="1">IF(P1334&gt;0,1,0)</f>
        <v>1</v>
      </c>
      <c r="R1334">
        <f t="shared" ca="1" si="750"/>
        <v>24</v>
      </c>
      <c r="S1334">
        <f t="shared" ca="1" si="751"/>
        <v>3</v>
      </c>
      <c r="T1334">
        <f t="shared" ca="1" si="752"/>
        <v>5</v>
      </c>
      <c r="U1334">
        <f t="shared" ca="1" si="753"/>
        <v>9</v>
      </c>
      <c r="V1334">
        <f t="shared" ca="1" si="754"/>
        <v>4</v>
      </c>
      <c r="X1334">
        <f t="shared" si="756"/>
        <v>1334</v>
      </c>
      <c r="Y1334">
        <f t="shared" si="757"/>
        <v>1252</v>
      </c>
      <c r="Z1334">
        <f t="shared" si="758"/>
        <v>1253</v>
      </c>
      <c r="AA1334">
        <f t="shared" si="755"/>
        <v>1451</v>
      </c>
      <c r="AB1334">
        <f t="shared" si="732"/>
        <v>200</v>
      </c>
      <c r="AM1334" t="str">
        <f t="shared" si="733"/>
        <v>201902KS</v>
      </c>
      <c r="AN1334">
        <f t="shared" ca="1" si="741"/>
        <v>24.000714285714288</v>
      </c>
      <c r="AO1334">
        <f t="shared" ca="1" si="742"/>
        <v>3.0357142857142856</v>
      </c>
      <c r="AP1334">
        <f t="shared" ca="1" si="734"/>
        <v>5</v>
      </c>
      <c r="AQ1334">
        <f t="shared" ca="1" si="735"/>
        <v>8.9285714285714288</v>
      </c>
      <c r="AR1334">
        <f t="shared" ca="1" si="736"/>
        <v>3.9285714285714284</v>
      </c>
      <c r="AS1334">
        <f ca="1">P1334/J1334</f>
        <v>0.11982255472325867</v>
      </c>
    </row>
    <row r="1335" spans="1:45" x14ac:dyDescent="0.4">
      <c r="A1335">
        <f t="shared" si="731"/>
        <v>201902</v>
      </c>
      <c r="B1335" t="s">
        <v>371</v>
      </c>
      <c r="C1335" t="s">
        <v>288</v>
      </c>
      <c r="D1335" t="str">
        <f t="shared" ca="1" si="740"/>
        <v>I120</v>
      </c>
      <c r="E1335">
        <f t="shared" ca="1" si="743"/>
        <v>45</v>
      </c>
      <c r="F1335">
        <f t="shared" ca="1" si="744"/>
        <v>23</v>
      </c>
      <c r="G1335" t="str">
        <f t="shared" ca="1" si="737"/>
        <v>S11</v>
      </c>
      <c r="H1335" t="str">
        <f t="shared" ca="1" si="738"/>
        <v>S119</v>
      </c>
      <c r="I1335">
        <f ca="1">VLOOKUP(D1335,PRC!$A$2:$B$21,2,0)*E1335</f>
        <v>193500000</v>
      </c>
      <c r="J1335">
        <f t="shared" ca="1" si="745"/>
        <v>148994996</v>
      </c>
      <c r="K1335">
        <f ca="1">VLOOKUP(D1335,PRC!$A$1:$C$21,3,0)*E1335</f>
        <v>87075000</v>
      </c>
      <c r="L1335">
        <f t="shared" ca="1" si="746"/>
        <v>5805000</v>
      </c>
      <c r="M1335">
        <f t="shared" ca="1" si="747"/>
        <v>13545000</v>
      </c>
      <c r="N1335">
        <f t="shared" ca="1" si="748"/>
        <v>19350000</v>
      </c>
      <c r="O1335">
        <f t="shared" ca="1" si="749"/>
        <v>9675000</v>
      </c>
      <c r="P1335">
        <f t="shared" ca="1" si="739"/>
        <v>13544996</v>
      </c>
      <c r="Q1335">
        <f ca="1">IF(P1335&gt;0,1,0)</f>
        <v>1</v>
      </c>
      <c r="R1335">
        <f t="shared" ca="1" si="750"/>
        <v>23</v>
      </c>
      <c r="S1335">
        <f t="shared" ca="1" si="751"/>
        <v>3</v>
      </c>
      <c r="T1335">
        <f t="shared" ca="1" si="752"/>
        <v>7</v>
      </c>
      <c r="U1335">
        <f t="shared" ca="1" si="753"/>
        <v>10</v>
      </c>
      <c r="V1335">
        <f t="shared" ca="1" si="754"/>
        <v>5</v>
      </c>
      <c r="X1335">
        <f t="shared" si="756"/>
        <v>1335</v>
      </c>
      <c r="Y1335">
        <f t="shared" si="757"/>
        <v>1252</v>
      </c>
      <c r="Z1335">
        <f t="shared" si="758"/>
        <v>1253</v>
      </c>
      <c r="AA1335">
        <f t="shared" si="755"/>
        <v>1451</v>
      </c>
      <c r="AB1335">
        <f t="shared" si="732"/>
        <v>200</v>
      </c>
      <c r="AM1335" t="str">
        <f t="shared" si="733"/>
        <v>201902KS</v>
      </c>
      <c r="AN1335">
        <f t="shared" ca="1" si="741"/>
        <v>23.000002067183466</v>
      </c>
      <c r="AO1335">
        <f t="shared" ca="1" si="742"/>
        <v>3</v>
      </c>
      <c r="AP1335">
        <f t="shared" ca="1" si="734"/>
        <v>7.0000000000000009</v>
      </c>
      <c r="AQ1335">
        <f t="shared" ca="1" si="735"/>
        <v>10</v>
      </c>
      <c r="AR1335">
        <f t="shared" ca="1" si="736"/>
        <v>5</v>
      </c>
      <c r="AS1335">
        <f ca="1">P1335/J1335</f>
        <v>9.0909066503146188E-2</v>
      </c>
    </row>
    <row r="1336" spans="1:45" x14ac:dyDescent="0.4">
      <c r="A1336">
        <f t="shared" si="731"/>
        <v>201902</v>
      </c>
      <c r="B1336" t="s">
        <v>372</v>
      </c>
      <c r="C1336" t="s">
        <v>288</v>
      </c>
      <c r="D1336" t="str">
        <f t="shared" ca="1" si="740"/>
        <v>I112</v>
      </c>
      <c r="E1336">
        <f t="shared" ca="1" si="743"/>
        <v>45</v>
      </c>
      <c r="F1336">
        <f t="shared" ca="1" si="744"/>
        <v>15</v>
      </c>
      <c r="G1336" t="str">
        <f t="shared" ca="1" si="737"/>
        <v>S11</v>
      </c>
      <c r="H1336" t="str">
        <f t="shared" ca="1" si="738"/>
        <v>S112</v>
      </c>
      <c r="I1336">
        <f ca="1">VLOOKUP(D1336,PRC!$A$2:$B$21,2,0)*E1336</f>
        <v>2925000</v>
      </c>
      <c r="J1336">
        <f t="shared" ca="1" si="745"/>
        <v>2398496</v>
      </c>
      <c r="K1336">
        <f ca="1">VLOOKUP(D1336,PRC!$A$1:$C$21,3,0)*E1336</f>
        <v>1462500</v>
      </c>
      <c r="L1336">
        <f t="shared" ca="1" si="746"/>
        <v>29000</v>
      </c>
      <c r="M1336">
        <f t="shared" ca="1" si="747"/>
        <v>176000</v>
      </c>
      <c r="N1336">
        <f t="shared" ca="1" si="748"/>
        <v>293000</v>
      </c>
      <c r="O1336">
        <f t="shared" ca="1" si="749"/>
        <v>88000</v>
      </c>
      <c r="P1336">
        <f t="shared" ca="1" si="739"/>
        <v>349996</v>
      </c>
      <c r="Q1336">
        <f ca="1">IF(P1336&gt;0,1,0)</f>
        <v>1</v>
      </c>
      <c r="R1336">
        <f t="shared" ca="1" si="750"/>
        <v>18</v>
      </c>
      <c r="S1336">
        <f t="shared" ca="1" si="751"/>
        <v>1</v>
      </c>
      <c r="T1336">
        <f t="shared" ca="1" si="752"/>
        <v>6</v>
      </c>
      <c r="U1336">
        <f t="shared" ca="1" si="753"/>
        <v>10</v>
      </c>
      <c r="V1336">
        <f t="shared" ca="1" si="754"/>
        <v>3</v>
      </c>
      <c r="X1336">
        <f t="shared" si="756"/>
        <v>1336</v>
      </c>
      <c r="Y1336">
        <f t="shared" si="757"/>
        <v>1252</v>
      </c>
      <c r="Z1336">
        <f t="shared" si="758"/>
        <v>1253</v>
      </c>
      <c r="AA1336">
        <f t="shared" si="755"/>
        <v>1451</v>
      </c>
      <c r="AB1336">
        <f t="shared" si="732"/>
        <v>200</v>
      </c>
      <c r="AM1336" t="str">
        <f t="shared" si="733"/>
        <v>201902KS</v>
      </c>
      <c r="AN1336">
        <f t="shared" ca="1" si="741"/>
        <v>18.000136752136754</v>
      </c>
      <c r="AO1336">
        <f t="shared" ca="1" si="742"/>
        <v>0.99145299145299148</v>
      </c>
      <c r="AP1336">
        <f t="shared" ca="1" si="734"/>
        <v>6.017094017094017</v>
      </c>
      <c r="AQ1336">
        <f t="shared" ca="1" si="735"/>
        <v>10.017094017094017</v>
      </c>
      <c r="AR1336">
        <f t="shared" ca="1" si="736"/>
        <v>3.0085470085470085</v>
      </c>
      <c r="AS1336">
        <f ca="1">P1336/J1336</f>
        <v>0.14592311181673848</v>
      </c>
    </row>
    <row r="1337" spans="1:45" x14ac:dyDescent="0.4">
      <c r="A1337">
        <f t="shared" si="731"/>
        <v>201902</v>
      </c>
      <c r="B1337" t="s">
        <v>373</v>
      </c>
      <c r="C1337" t="s">
        <v>288</v>
      </c>
      <c r="D1337" t="str">
        <f t="shared" ca="1" si="740"/>
        <v>I106</v>
      </c>
      <c r="E1337">
        <f t="shared" ca="1" si="743"/>
        <v>33</v>
      </c>
      <c r="F1337">
        <f t="shared" ca="1" si="744"/>
        <v>21</v>
      </c>
      <c r="G1337" t="str">
        <f t="shared" ca="1" si="737"/>
        <v>S11</v>
      </c>
      <c r="H1337" t="str">
        <f t="shared" ca="1" si="738"/>
        <v>S111</v>
      </c>
      <c r="I1337">
        <f ca="1">VLOOKUP(D1337,PRC!$A$2:$B$21,2,0)*E1337</f>
        <v>660000</v>
      </c>
      <c r="J1337">
        <f t="shared" ca="1" si="745"/>
        <v>527996</v>
      </c>
      <c r="K1337">
        <f ca="1">VLOOKUP(D1337,PRC!$A$1:$C$21,3,0)*E1337</f>
        <v>349800</v>
      </c>
      <c r="L1337">
        <f t="shared" ca="1" si="746"/>
        <v>13000</v>
      </c>
      <c r="M1337">
        <f t="shared" ca="1" si="747"/>
        <v>26000</v>
      </c>
      <c r="N1337">
        <f t="shared" ca="1" si="748"/>
        <v>66000</v>
      </c>
      <c r="O1337">
        <f t="shared" ca="1" si="749"/>
        <v>26000</v>
      </c>
      <c r="P1337">
        <f t="shared" ca="1" si="739"/>
        <v>47196</v>
      </c>
      <c r="Q1337">
        <f ca="1">IF(P1337&gt;0,1,0)</f>
        <v>1</v>
      </c>
      <c r="R1337">
        <f t="shared" ca="1" si="750"/>
        <v>20</v>
      </c>
      <c r="S1337">
        <f t="shared" ca="1" si="751"/>
        <v>2</v>
      </c>
      <c r="T1337">
        <f t="shared" ca="1" si="752"/>
        <v>4</v>
      </c>
      <c r="U1337">
        <f t="shared" ca="1" si="753"/>
        <v>10</v>
      </c>
      <c r="V1337">
        <f t="shared" ca="1" si="754"/>
        <v>4</v>
      </c>
      <c r="X1337">
        <f t="shared" si="756"/>
        <v>1337</v>
      </c>
      <c r="Y1337">
        <f t="shared" si="757"/>
        <v>1252</v>
      </c>
      <c r="Z1337">
        <f t="shared" si="758"/>
        <v>1253</v>
      </c>
      <c r="AA1337">
        <f t="shared" si="755"/>
        <v>1451</v>
      </c>
      <c r="AB1337">
        <f t="shared" si="732"/>
        <v>200</v>
      </c>
      <c r="AM1337" t="str">
        <f t="shared" si="733"/>
        <v>201902KS</v>
      </c>
      <c r="AN1337">
        <f t="shared" ca="1" si="741"/>
        <v>20.000606060606064</v>
      </c>
      <c r="AO1337">
        <f t="shared" ca="1" si="742"/>
        <v>1.9696969696969695</v>
      </c>
      <c r="AP1337">
        <f t="shared" ca="1" si="734"/>
        <v>3.939393939393939</v>
      </c>
      <c r="AQ1337">
        <f t="shared" ca="1" si="735"/>
        <v>10</v>
      </c>
      <c r="AR1337">
        <f t="shared" ca="1" si="736"/>
        <v>3.939393939393939</v>
      </c>
      <c r="AS1337">
        <f ca="1">P1337/J1337</f>
        <v>8.9387040810915239E-2</v>
      </c>
    </row>
    <row r="1338" spans="1:45" x14ac:dyDescent="0.4">
      <c r="A1338">
        <f t="shared" si="731"/>
        <v>201902</v>
      </c>
      <c r="B1338" t="s">
        <v>374</v>
      </c>
      <c r="C1338" t="s">
        <v>288</v>
      </c>
      <c r="D1338" t="str">
        <f t="shared" ca="1" si="740"/>
        <v>I117</v>
      </c>
      <c r="E1338">
        <f t="shared" ca="1" si="743"/>
        <v>29</v>
      </c>
      <c r="F1338">
        <f t="shared" ca="1" si="744"/>
        <v>21</v>
      </c>
      <c r="G1338" t="str">
        <f t="shared" ca="1" si="737"/>
        <v>S11</v>
      </c>
      <c r="H1338" t="str">
        <f t="shared" ca="1" si="738"/>
        <v>S119</v>
      </c>
      <c r="I1338">
        <f ca="1">VLOOKUP(D1338,PRC!$A$2:$B$21,2,0)*E1338</f>
        <v>72500000</v>
      </c>
      <c r="J1338">
        <f t="shared" ca="1" si="745"/>
        <v>57274996</v>
      </c>
      <c r="K1338">
        <f ca="1">VLOOKUP(D1338,PRC!$A$1:$C$21,3,0)*E1338</f>
        <v>33350000</v>
      </c>
      <c r="L1338">
        <f t="shared" ca="1" si="746"/>
        <v>2175000</v>
      </c>
      <c r="M1338">
        <f t="shared" ca="1" si="747"/>
        <v>2900000</v>
      </c>
      <c r="N1338">
        <f t="shared" ca="1" si="748"/>
        <v>5075000</v>
      </c>
      <c r="O1338">
        <f t="shared" ca="1" si="749"/>
        <v>3625000</v>
      </c>
      <c r="P1338">
        <f t="shared" ca="1" si="739"/>
        <v>10149996</v>
      </c>
      <c r="Q1338">
        <f ca="1">IF(P1338&gt;0,1,0)</f>
        <v>1</v>
      </c>
      <c r="R1338">
        <f t="shared" ca="1" si="750"/>
        <v>21</v>
      </c>
      <c r="S1338">
        <f t="shared" ca="1" si="751"/>
        <v>3</v>
      </c>
      <c r="T1338">
        <f t="shared" ca="1" si="752"/>
        <v>4</v>
      </c>
      <c r="U1338">
        <f t="shared" ca="1" si="753"/>
        <v>7</v>
      </c>
      <c r="V1338">
        <f t="shared" ca="1" si="754"/>
        <v>5</v>
      </c>
      <c r="X1338">
        <f t="shared" si="756"/>
        <v>1338</v>
      </c>
      <c r="Y1338">
        <f t="shared" si="757"/>
        <v>1252</v>
      </c>
      <c r="Z1338">
        <f t="shared" si="758"/>
        <v>1253</v>
      </c>
      <c r="AA1338">
        <f t="shared" si="755"/>
        <v>1451</v>
      </c>
      <c r="AB1338">
        <f t="shared" si="732"/>
        <v>200</v>
      </c>
      <c r="AM1338" t="str">
        <f t="shared" si="733"/>
        <v>201902KS</v>
      </c>
      <c r="AN1338">
        <f t="shared" ca="1" si="741"/>
        <v>21.000005517241384</v>
      </c>
      <c r="AO1338">
        <f t="shared" ca="1" si="742"/>
        <v>3</v>
      </c>
      <c r="AP1338">
        <f t="shared" ca="1" si="734"/>
        <v>4</v>
      </c>
      <c r="AQ1338">
        <f t="shared" ca="1" si="735"/>
        <v>7.0000000000000009</v>
      </c>
      <c r="AR1338">
        <f t="shared" ca="1" si="736"/>
        <v>5</v>
      </c>
      <c r="AS1338">
        <f ca="1">P1338/J1338</f>
        <v>0.177215132411358</v>
      </c>
    </row>
    <row r="1339" spans="1:45" x14ac:dyDescent="0.4">
      <c r="A1339">
        <f t="shared" si="731"/>
        <v>201902</v>
      </c>
      <c r="B1339" t="s">
        <v>375</v>
      </c>
      <c r="C1339" t="s">
        <v>288</v>
      </c>
      <c r="D1339" t="str">
        <f t="shared" ca="1" si="740"/>
        <v>I111</v>
      </c>
      <c r="E1339">
        <f t="shared" ca="1" si="743"/>
        <v>23</v>
      </c>
      <c r="F1339">
        <f t="shared" ca="1" si="744"/>
        <v>25</v>
      </c>
      <c r="G1339" t="str">
        <f t="shared" ca="1" si="737"/>
        <v>S10</v>
      </c>
      <c r="H1339" t="str">
        <f t="shared" ca="1" si="738"/>
        <v>S107</v>
      </c>
      <c r="I1339">
        <f ca="1">VLOOKUP(D1339,PRC!$A$2:$B$21,2,0)*E1339</f>
        <v>3450000</v>
      </c>
      <c r="J1339">
        <f t="shared" ca="1" si="745"/>
        <v>2587496</v>
      </c>
      <c r="K1339">
        <f ca="1">VLOOKUP(D1339,PRC!$A$1:$C$21,3,0)*E1339</f>
        <v>1828500</v>
      </c>
      <c r="L1339">
        <f t="shared" ca="1" si="746"/>
        <v>35000</v>
      </c>
      <c r="M1339">
        <f t="shared" ca="1" si="747"/>
        <v>138000</v>
      </c>
      <c r="N1339">
        <f t="shared" ca="1" si="748"/>
        <v>207000</v>
      </c>
      <c r="O1339">
        <f t="shared" ca="1" si="749"/>
        <v>104000</v>
      </c>
      <c r="P1339">
        <f t="shared" ca="1" si="739"/>
        <v>274996</v>
      </c>
      <c r="Q1339">
        <f ca="1">IF(P1339&gt;0,1,0)</f>
        <v>1</v>
      </c>
      <c r="R1339">
        <f t="shared" ca="1" si="750"/>
        <v>25</v>
      </c>
      <c r="S1339">
        <f t="shared" ca="1" si="751"/>
        <v>1</v>
      </c>
      <c r="T1339">
        <f t="shared" ca="1" si="752"/>
        <v>4</v>
      </c>
      <c r="U1339">
        <f t="shared" ca="1" si="753"/>
        <v>6</v>
      </c>
      <c r="V1339">
        <f t="shared" ca="1" si="754"/>
        <v>3</v>
      </c>
      <c r="X1339">
        <f t="shared" si="756"/>
        <v>1339</v>
      </c>
      <c r="Y1339">
        <f t="shared" si="757"/>
        <v>1252</v>
      </c>
      <c r="Z1339">
        <f t="shared" si="758"/>
        <v>1253</v>
      </c>
      <c r="AA1339">
        <f t="shared" si="755"/>
        <v>1451</v>
      </c>
      <c r="AB1339">
        <f t="shared" si="732"/>
        <v>200</v>
      </c>
      <c r="AM1339" t="str">
        <f t="shared" si="733"/>
        <v>201902KS</v>
      </c>
      <c r="AN1339">
        <f t="shared" ca="1" si="741"/>
        <v>25.000115942028987</v>
      </c>
      <c r="AO1339">
        <f t="shared" ca="1" si="742"/>
        <v>1.0144927536231882</v>
      </c>
      <c r="AP1339">
        <f t="shared" ca="1" si="734"/>
        <v>4</v>
      </c>
      <c r="AQ1339">
        <f t="shared" ca="1" si="735"/>
        <v>6</v>
      </c>
      <c r="AR1339">
        <f t="shared" ca="1" si="736"/>
        <v>3.0144927536231885</v>
      </c>
      <c r="AS1339">
        <f ca="1">P1339/J1339</f>
        <v>0.10627881163874263</v>
      </c>
    </row>
    <row r="1340" spans="1:45" x14ac:dyDescent="0.4">
      <c r="A1340">
        <f t="shared" si="731"/>
        <v>201902</v>
      </c>
      <c r="B1340" t="s">
        <v>376</v>
      </c>
      <c r="C1340" t="s">
        <v>288</v>
      </c>
      <c r="D1340" t="str">
        <f t="shared" ca="1" si="740"/>
        <v>I105</v>
      </c>
      <c r="E1340">
        <f t="shared" ca="1" si="743"/>
        <v>29</v>
      </c>
      <c r="F1340">
        <f t="shared" ca="1" si="744"/>
        <v>25</v>
      </c>
      <c r="G1340" t="str">
        <f t="shared" ca="1" si="737"/>
        <v>S11</v>
      </c>
      <c r="H1340" t="str">
        <f t="shared" ca="1" si="738"/>
        <v>S111</v>
      </c>
      <c r="I1340">
        <f ca="1">VLOOKUP(D1340,PRC!$A$2:$B$21,2,0)*E1340</f>
        <v>2900000</v>
      </c>
      <c r="J1340">
        <f t="shared" ca="1" si="745"/>
        <v>2290996</v>
      </c>
      <c r="K1340">
        <f ca="1">VLOOKUP(D1340,PRC!$A$1:$C$21,3,0)*E1340</f>
        <v>1711000</v>
      </c>
      <c r="L1340">
        <f t="shared" ca="1" si="746"/>
        <v>58000</v>
      </c>
      <c r="M1340">
        <f t="shared" ca="1" si="747"/>
        <v>203000</v>
      </c>
      <c r="N1340">
        <f t="shared" ca="1" si="748"/>
        <v>174000</v>
      </c>
      <c r="O1340">
        <f t="shared" ca="1" si="749"/>
        <v>116000</v>
      </c>
      <c r="P1340">
        <f t="shared" ca="1" si="739"/>
        <v>28996</v>
      </c>
      <c r="Q1340">
        <f ca="1">IF(P1340&gt;0,1,0)</f>
        <v>1</v>
      </c>
      <c r="R1340">
        <f t="shared" ca="1" si="750"/>
        <v>21</v>
      </c>
      <c r="S1340">
        <f t="shared" ca="1" si="751"/>
        <v>2</v>
      </c>
      <c r="T1340">
        <f t="shared" ca="1" si="752"/>
        <v>7</v>
      </c>
      <c r="U1340">
        <f t="shared" ca="1" si="753"/>
        <v>6</v>
      </c>
      <c r="V1340">
        <f t="shared" ca="1" si="754"/>
        <v>4</v>
      </c>
      <c r="X1340">
        <f t="shared" si="756"/>
        <v>1340</v>
      </c>
      <c r="Y1340">
        <f t="shared" si="757"/>
        <v>1252</v>
      </c>
      <c r="Z1340">
        <f t="shared" si="758"/>
        <v>1253</v>
      </c>
      <c r="AA1340">
        <f t="shared" si="755"/>
        <v>1451</v>
      </c>
      <c r="AB1340">
        <f t="shared" si="732"/>
        <v>200</v>
      </c>
      <c r="AM1340" t="str">
        <f t="shared" si="733"/>
        <v>201902KS</v>
      </c>
      <c r="AN1340">
        <f t="shared" ca="1" si="741"/>
        <v>21.00013793103448</v>
      </c>
      <c r="AO1340">
        <f t="shared" ca="1" si="742"/>
        <v>2</v>
      </c>
      <c r="AP1340">
        <f t="shared" ca="1" si="734"/>
        <v>7.0000000000000009</v>
      </c>
      <c r="AQ1340">
        <f t="shared" ca="1" si="735"/>
        <v>6</v>
      </c>
      <c r="AR1340">
        <f t="shared" ca="1" si="736"/>
        <v>4</v>
      </c>
      <c r="AS1340">
        <f ca="1">P1340/J1340</f>
        <v>1.2656503983420312E-2</v>
      </c>
    </row>
    <row r="1341" spans="1:45" x14ac:dyDescent="0.4">
      <c r="A1341">
        <f t="shared" si="731"/>
        <v>201902</v>
      </c>
      <c r="B1341" t="s">
        <v>377</v>
      </c>
      <c r="C1341" t="s">
        <v>288</v>
      </c>
      <c r="D1341" t="str">
        <f t="shared" ca="1" si="740"/>
        <v>I104</v>
      </c>
      <c r="E1341">
        <f t="shared" ca="1" si="743"/>
        <v>12</v>
      </c>
      <c r="F1341">
        <f t="shared" ca="1" si="744"/>
        <v>15</v>
      </c>
      <c r="G1341" t="str">
        <f t="shared" ca="1" si="737"/>
        <v>S10</v>
      </c>
      <c r="H1341" t="str">
        <f t="shared" ca="1" si="738"/>
        <v>S109</v>
      </c>
      <c r="I1341">
        <f ca="1">VLOOKUP(D1341,PRC!$A$2:$B$21,2,0)*E1341</f>
        <v>840000</v>
      </c>
      <c r="J1341">
        <f t="shared" ca="1" si="745"/>
        <v>697196</v>
      </c>
      <c r="K1341">
        <f ca="1">VLOOKUP(D1341,PRC!$A$1:$C$21,3,0)*E1341</f>
        <v>352800</v>
      </c>
      <c r="L1341">
        <f t="shared" ca="1" si="746"/>
        <v>17000</v>
      </c>
      <c r="M1341">
        <f t="shared" ca="1" si="747"/>
        <v>34000</v>
      </c>
      <c r="N1341">
        <f t="shared" ca="1" si="748"/>
        <v>84000</v>
      </c>
      <c r="O1341">
        <f t="shared" ca="1" si="749"/>
        <v>42000</v>
      </c>
      <c r="P1341">
        <f t="shared" ca="1" si="739"/>
        <v>167396</v>
      </c>
      <c r="Q1341">
        <f ca="1">IF(P1341&gt;0,1,0)</f>
        <v>1</v>
      </c>
      <c r="R1341">
        <f t="shared" ca="1" si="750"/>
        <v>17</v>
      </c>
      <c r="S1341">
        <f t="shared" ca="1" si="751"/>
        <v>2</v>
      </c>
      <c r="T1341">
        <f t="shared" ca="1" si="752"/>
        <v>4</v>
      </c>
      <c r="U1341">
        <f t="shared" ca="1" si="753"/>
        <v>10</v>
      </c>
      <c r="V1341">
        <f t="shared" ca="1" si="754"/>
        <v>5</v>
      </c>
      <c r="X1341">
        <f t="shared" si="756"/>
        <v>1341</v>
      </c>
      <c r="Y1341">
        <f t="shared" si="757"/>
        <v>1252</v>
      </c>
      <c r="Z1341">
        <f t="shared" si="758"/>
        <v>1253</v>
      </c>
      <c r="AA1341">
        <f t="shared" si="755"/>
        <v>1451</v>
      </c>
      <c r="AB1341">
        <f t="shared" si="732"/>
        <v>200</v>
      </c>
      <c r="AM1341" t="str">
        <f t="shared" si="733"/>
        <v>201902KS</v>
      </c>
      <c r="AN1341">
        <f t="shared" ca="1" si="741"/>
        <v>17.000476190476189</v>
      </c>
      <c r="AO1341">
        <f t="shared" ca="1" si="742"/>
        <v>2.0238095238095237</v>
      </c>
      <c r="AP1341">
        <f t="shared" ca="1" si="734"/>
        <v>4.0476190476190474</v>
      </c>
      <c r="AQ1341">
        <f t="shared" ca="1" si="735"/>
        <v>10</v>
      </c>
      <c r="AR1341">
        <f t="shared" ca="1" si="736"/>
        <v>5</v>
      </c>
      <c r="AS1341">
        <f ca="1">P1341/J1341</f>
        <v>0.24009891049288865</v>
      </c>
    </row>
    <row r="1342" spans="1:45" x14ac:dyDescent="0.4">
      <c r="A1342">
        <f t="shared" si="731"/>
        <v>201902</v>
      </c>
      <c r="B1342" t="s">
        <v>378</v>
      </c>
      <c r="C1342" t="s">
        <v>288</v>
      </c>
      <c r="D1342" t="str">
        <f t="shared" ca="1" si="740"/>
        <v>I107</v>
      </c>
      <c r="E1342">
        <f t="shared" ca="1" si="743"/>
        <v>18</v>
      </c>
      <c r="F1342">
        <f t="shared" ca="1" si="744"/>
        <v>19</v>
      </c>
      <c r="G1342" t="str">
        <f t="shared" ca="1" si="737"/>
        <v>S11</v>
      </c>
      <c r="H1342" t="str">
        <f t="shared" ca="1" si="738"/>
        <v>S111</v>
      </c>
      <c r="I1342">
        <f ca="1">VLOOKUP(D1342,PRC!$A$2:$B$21,2,0)*E1342</f>
        <v>2700000</v>
      </c>
      <c r="J1342">
        <f t="shared" ca="1" si="745"/>
        <v>2159996</v>
      </c>
      <c r="K1342">
        <f ca="1">VLOOKUP(D1342,PRC!$A$1:$C$21,3,0)*E1342</f>
        <v>1539000</v>
      </c>
      <c r="L1342">
        <f t="shared" ca="1" si="746"/>
        <v>54000</v>
      </c>
      <c r="M1342">
        <f t="shared" ca="1" si="747"/>
        <v>162000</v>
      </c>
      <c r="N1342">
        <f t="shared" ca="1" si="748"/>
        <v>270000</v>
      </c>
      <c r="O1342">
        <f t="shared" ca="1" si="749"/>
        <v>135000</v>
      </c>
      <c r="P1342">
        <f t="shared" ca="1" si="739"/>
        <v>-4</v>
      </c>
      <c r="Q1342">
        <f ca="1">IF(P1342&gt;0,1,0)</f>
        <v>0</v>
      </c>
      <c r="R1342">
        <f t="shared" ca="1" si="750"/>
        <v>20</v>
      </c>
      <c r="S1342">
        <f t="shared" ca="1" si="751"/>
        <v>2</v>
      </c>
      <c r="T1342">
        <f t="shared" ca="1" si="752"/>
        <v>6</v>
      </c>
      <c r="U1342">
        <f t="shared" ca="1" si="753"/>
        <v>10</v>
      </c>
      <c r="V1342">
        <f t="shared" ca="1" si="754"/>
        <v>5</v>
      </c>
      <c r="X1342">
        <f t="shared" si="756"/>
        <v>1342</v>
      </c>
      <c r="Y1342">
        <f t="shared" si="757"/>
        <v>1252</v>
      </c>
      <c r="Z1342">
        <f t="shared" si="758"/>
        <v>1253</v>
      </c>
      <c r="AA1342">
        <f t="shared" si="755"/>
        <v>1451</v>
      </c>
      <c r="AB1342">
        <f t="shared" si="732"/>
        <v>200</v>
      </c>
      <c r="AM1342" t="str">
        <f t="shared" si="733"/>
        <v>201902KS</v>
      </c>
      <c r="AN1342">
        <f t="shared" ca="1" si="741"/>
        <v>20.000148148148146</v>
      </c>
      <c r="AO1342">
        <f t="shared" ca="1" si="742"/>
        <v>2</v>
      </c>
      <c r="AP1342">
        <f t="shared" ca="1" si="734"/>
        <v>6</v>
      </c>
      <c r="AQ1342">
        <f t="shared" ca="1" si="735"/>
        <v>10</v>
      </c>
      <c r="AR1342">
        <f t="shared" ca="1" si="736"/>
        <v>5</v>
      </c>
      <c r="AS1342">
        <f ca="1">P1342/J1342</f>
        <v>-1.8518552812134837E-6</v>
      </c>
    </row>
    <row r="1343" spans="1:45" x14ac:dyDescent="0.4">
      <c r="A1343">
        <f t="shared" si="731"/>
        <v>201902</v>
      </c>
      <c r="B1343" t="s">
        <v>379</v>
      </c>
      <c r="C1343" t="s">
        <v>288</v>
      </c>
      <c r="D1343" t="str">
        <f t="shared" ca="1" si="740"/>
        <v>I116</v>
      </c>
      <c r="E1343">
        <f t="shared" ca="1" si="743"/>
        <v>48</v>
      </c>
      <c r="F1343">
        <f t="shared" ca="1" si="744"/>
        <v>16</v>
      </c>
      <c r="G1343" t="str">
        <f t="shared" ca="1" si="737"/>
        <v>S11</v>
      </c>
      <c r="H1343" t="str">
        <f t="shared" ca="1" si="738"/>
        <v>S118</v>
      </c>
      <c r="I1343">
        <f ca="1">VLOOKUP(D1343,PRC!$A$2:$B$21,2,0)*E1343</f>
        <v>70080000</v>
      </c>
      <c r="J1343">
        <f t="shared" ca="1" si="745"/>
        <v>53260796</v>
      </c>
      <c r="K1343">
        <f ca="1">VLOOKUP(D1343,PRC!$A$1:$C$21,3,0)*E1343</f>
        <v>42048000</v>
      </c>
      <c r="L1343">
        <f t="shared" ca="1" si="746"/>
        <v>701000</v>
      </c>
      <c r="M1343">
        <f t="shared" ca="1" si="747"/>
        <v>4906000</v>
      </c>
      <c r="N1343">
        <f t="shared" ca="1" si="748"/>
        <v>4205000</v>
      </c>
      <c r="O1343">
        <f t="shared" ca="1" si="749"/>
        <v>3504000</v>
      </c>
      <c r="P1343">
        <f t="shared" ca="1" si="739"/>
        <v>-2103204</v>
      </c>
      <c r="Q1343">
        <f ca="1">IF(P1343&gt;0,1,0)</f>
        <v>0</v>
      </c>
      <c r="R1343">
        <f t="shared" ca="1" si="750"/>
        <v>24</v>
      </c>
      <c r="S1343">
        <f t="shared" ca="1" si="751"/>
        <v>1</v>
      </c>
      <c r="T1343">
        <f t="shared" ca="1" si="752"/>
        <v>7</v>
      </c>
      <c r="U1343">
        <f t="shared" ca="1" si="753"/>
        <v>6</v>
      </c>
      <c r="V1343">
        <f t="shared" ca="1" si="754"/>
        <v>5</v>
      </c>
      <c r="X1343">
        <f t="shared" si="756"/>
        <v>1343</v>
      </c>
      <c r="Y1343">
        <f t="shared" si="757"/>
        <v>1252</v>
      </c>
      <c r="Z1343">
        <f t="shared" si="758"/>
        <v>1253</v>
      </c>
      <c r="AA1343">
        <f t="shared" si="755"/>
        <v>1451</v>
      </c>
      <c r="AB1343">
        <f t="shared" si="732"/>
        <v>200</v>
      </c>
      <c r="AM1343" t="str">
        <f t="shared" si="733"/>
        <v>201902KS</v>
      </c>
      <c r="AN1343">
        <f t="shared" ca="1" si="741"/>
        <v>24.000005707762561</v>
      </c>
      <c r="AO1343">
        <f t="shared" ca="1" si="742"/>
        <v>1.0002853881278539</v>
      </c>
      <c r="AP1343">
        <f t="shared" ca="1" si="734"/>
        <v>7.0005707762557075</v>
      </c>
      <c r="AQ1343">
        <f t="shared" ca="1" si="735"/>
        <v>6.0002853881278542</v>
      </c>
      <c r="AR1343">
        <f t="shared" ca="1" si="736"/>
        <v>5</v>
      </c>
      <c r="AS1343">
        <f ca="1">P1343/J1343</f>
        <v>-3.948878270613905E-2</v>
      </c>
    </row>
    <row r="1344" spans="1:45" x14ac:dyDescent="0.4">
      <c r="A1344">
        <f t="shared" si="731"/>
        <v>201902</v>
      </c>
      <c r="B1344" t="s">
        <v>380</v>
      </c>
      <c r="C1344" t="s">
        <v>288</v>
      </c>
      <c r="D1344" t="str">
        <f t="shared" ca="1" si="740"/>
        <v>I117</v>
      </c>
      <c r="E1344">
        <f t="shared" ca="1" si="743"/>
        <v>17</v>
      </c>
      <c r="F1344">
        <f t="shared" ca="1" si="744"/>
        <v>21</v>
      </c>
      <c r="G1344" t="str">
        <f t="shared" ca="1" si="737"/>
        <v>S11</v>
      </c>
      <c r="H1344" t="str">
        <f t="shared" ca="1" si="738"/>
        <v>S116</v>
      </c>
      <c r="I1344">
        <f ca="1">VLOOKUP(D1344,PRC!$A$2:$B$21,2,0)*E1344</f>
        <v>42500000</v>
      </c>
      <c r="J1344">
        <f t="shared" ca="1" si="745"/>
        <v>33149996</v>
      </c>
      <c r="K1344">
        <f ca="1">VLOOKUP(D1344,PRC!$A$1:$C$21,3,0)*E1344</f>
        <v>19550000</v>
      </c>
      <c r="L1344">
        <f t="shared" ca="1" si="746"/>
        <v>850000</v>
      </c>
      <c r="M1344">
        <f t="shared" ca="1" si="747"/>
        <v>2975000</v>
      </c>
      <c r="N1344">
        <f t="shared" ca="1" si="748"/>
        <v>2125000</v>
      </c>
      <c r="O1344">
        <f t="shared" ca="1" si="749"/>
        <v>1700000</v>
      </c>
      <c r="P1344">
        <f t="shared" ca="1" si="739"/>
        <v>5949996</v>
      </c>
      <c r="Q1344">
        <f ca="1">IF(P1344&gt;0,1,0)</f>
        <v>1</v>
      </c>
      <c r="R1344">
        <f t="shared" ca="1" si="750"/>
        <v>22</v>
      </c>
      <c r="S1344">
        <f t="shared" ca="1" si="751"/>
        <v>2</v>
      </c>
      <c r="T1344">
        <f t="shared" ca="1" si="752"/>
        <v>7</v>
      </c>
      <c r="U1344">
        <f t="shared" ca="1" si="753"/>
        <v>5</v>
      </c>
      <c r="V1344">
        <f t="shared" ca="1" si="754"/>
        <v>4</v>
      </c>
      <c r="X1344">
        <f t="shared" si="756"/>
        <v>1344</v>
      </c>
      <c r="Y1344">
        <f t="shared" si="757"/>
        <v>1252</v>
      </c>
      <c r="Z1344">
        <f t="shared" si="758"/>
        <v>1253</v>
      </c>
      <c r="AA1344">
        <f t="shared" si="755"/>
        <v>1451</v>
      </c>
      <c r="AB1344">
        <f t="shared" si="732"/>
        <v>200</v>
      </c>
      <c r="AM1344" t="str">
        <f t="shared" si="733"/>
        <v>201902KS</v>
      </c>
      <c r="AN1344">
        <f t="shared" ca="1" si="741"/>
        <v>22.000009411764708</v>
      </c>
      <c r="AO1344">
        <f t="shared" ca="1" si="742"/>
        <v>2</v>
      </c>
      <c r="AP1344">
        <f t="shared" ca="1" si="734"/>
        <v>7.0000000000000009</v>
      </c>
      <c r="AQ1344">
        <f t="shared" ca="1" si="735"/>
        <v>5</v>
      </c>
      <c r="AR1344">
        <f t="shared" ca="1" si="736"/>
        <v>4</v>
      </c>
      <c r="AS1344">
        <f ca="1">P1344/J1344</f>
        <v>0.17948708048109568</v>
      </c>
    </row>
    <row r="1345" spans="1:45" x14ac:dyDescent="0.4">
      <c r="A1345">
        <f t="shared" si="731"/>
        <v>201902</v>
      </c>
      <c r="B1345" t="s">
        <v>381</v>
      </c>
      <c r="C1345" t="s">
        <v>288</v>
      </c>
      <c r="D1345" t="str">
        <f t="shared" ca="1" si="740"/>
        <v>I105</v>
      </c>
      <c r="E1345">
        <f t="shared" ca="1" si="743"/>
        <v>49</v>
      </c>
      <c r="F1345">
        <f t="shared" ca="1" si="744"/>
        <v>22</v>
      </c>
      <c r="G1345" t="str">
        <f t="shared" ca="1" si="737"/>
        <v>S11</v>
      </c>
      <c r="H1345" t="str">
        <f t="shared" ca="1" si="738"/>
        <v>S110</v>
      </c>
      <c r="I1345">
        <f ca="1">VLOOKUP(D1345,PRC!$A$2:$B$21,2,0)*E1345</f>
        <v>4900000</v>
      </c>
      <c r="J1345">
        <f t="shared" ca="1" si="745"/>
        <v>4066996</v>
      </c>
      <c r="K1345">
        <f ca="1">VLOOKUP(D1345,PRC!$A$1:$C$21,3,0)*E1345</f>
        <v>2891000</v>
      </c>
      <c r="L1345">
        <f t="shared" ca="1" si="746"/>
        <v>98000</v>
      </c>
      <c r="M1345">
        <f t="shared" ca="1" si="747"/>
        <v>245000</v>
      </c>
      <c r="N1345">
        <f t="shared" ca="1" si="748"/>
        <v>490000</v>
      </c>
      <c r="O1345">
        <f t="shared" ca="1" si="749"/>
        <v>196000</v>
      </c>
      <c r="P1345">
        <f t="shared" ca="1" si="739"/>
        <v>146996</v>
      </c>
      <c r="Q1345">
        <f ca="1">IF(P1345&gt;0,1,0)</f>
        <v>1</v>
      </c>
      <c r="R1345">
        <f t="shared" ca="1" si="750"/>
        <v>17</v>
      </c>
      <c r="S1345">
        <f t="shared" ca="1" si="751"/>
        <v>2</v>
      </c>
      <c r="T1345">
        <f t="shared" ca="1" si="752"/>
        <v>5</v>
      </c>
      <c r="U1345">
        <f t="shared" ca="1" si="753"/>
        <v>10</v>
      </c>
      <c r="V1345">
        <f t="shared" ca="1" si="754"/>
        <v>4</v>
      </c>
      <c r="X1345">
        <f t="shared" si="756"/>
        <v>1345</v>
      </c>
      <c r="Y1345">
        <f t="shared" si="757"/>
        <v>1252</v>
      </c>
      <c r="Z1345">
        <f t="shared" si="758"/>
        <v>1253</v>
      </c>
      <c r="AA1345">
        <f t="shared" si="755"/>
        <v>1451</v>
      </c>
      <c r="AB1345">
        <f t="shared" si="732"/>
        <v>200</v>
      </c>
      <c r="AM1345" t="str">
        <f t="shared" si="733"/>
        <v>201902KS</v>
      </c>
      <c r="AN1345">
        <f t="shared" ca="1" si="741"/>
        <v>17.000081632653064</v>
      </c>
      <c r="AO1345">
        <f t="shared" ca="1" si="742"/>
        <v>2</v>
      </c>
      <c r="AP1345">
        <f t="shared" ca="1" si="734"/>
        <v>5</v>
      </c>
      <c r="AQ1345">
        <f t="shared" ca="1" si="735"/>
        <v>10</v>
      </c>
      <c r="AR1345">
        <f t="shared" ca="1" si="736"/>
        <v>4</v>
      </c>
      <c r="AS1345">
        <f ca="1">P1345/J1345</f>
        <v>3.6143630335510532E-2</v>
      </c>
    </row>
    <row r="1346" spans="1:45" x14ac:dyDescent="0.4">
      <c r="A1346">
        <f t="shared" si="731"/>
        <v>201902</v>
      </c>
      <c r="B1346" t="s">
        <v>382</v>
      </c>
      <c r="C1346" t="s">
        <v>288</v>
      </c>
      <c r="D1346" t="str">
        <f t="shared" ca="1" si="740"/>
        <v>I102</v>
      </c>
      <c r="E1346">
        <f t="shared" ca="1" si="743"/>
        <v>31</v>
      </c>
      <c r="F1346">
        <f t="shared" ca="1" si="744"/>
        <v>25</v>
      </c>
      <c r="G1346" t="str">
        <f t="shared" ca="1" si="737"/>
        <v>S10</v>
      </c>
      <c r="H1346" t="str">
        <f t="shared" ca="1" si="738"/>
        <v>S108</v>
      </c>
      <c r="I1346">
        <f ca="1">VLOOKUP(D1346,PRC!$A$2:$B$21,2,0)*E1346</f>
        <v>1240000</v>
      </c>
      <c r="J1346">
        <f t="shared" ca="1" si="745"/>
        <v>1041596</v>
      </c>
      <c r="K1346">
        <f ca="1">VLOOKUP(D1346,PRC!$A$1:$C$21,3,0)*E1346</f>
        <v>582800</v>
      </c>
      <c r="L1346">
        <f t="shared" ca="1" si="746"/>
        <v>12000</v>
      </c>
      <c r="M1346">
        <f t="shared" ca="1" si="747"/>
        <v>74000</v>
      </c>
      <c r="N1346">
        <f t="shared" ca="1" si="748"/>
        <v>74000</v>
      </c>
      <c r="O1346">
        <f t="shared" ca="1" si="749"/>
        <v>37000</v>
      </c>
      <c r="P1346">
        <f t="shared" ca="1" si="739"/>
        <v>261796</v>
      </c>
      <c r="Q1346">
        <f ca="1">IF(P1346&gt;0,1,0)</f>
        <v>1</v>
      </c>
      <c r="R1346">
        <f t="shared" ca="1" si="750"/>
        <v>16</v>
      </c>
      <c r="S1346">
        <f t="shared" ca="1" si="751"/>
        <v>1</v>
      </c>
      <c r="T1346">
        <f t="shared" ca="1" si="752"/>
        <v>6</v>
      </c>
      <c r="U1346">
        <f t="shared" ca="1" si="753"/>
        <v>6</v>
      </c>
      <c r="V1346">
        <f t="shared" ca="1" si="754"/>
        <v>3</v>
      </c>
      <c r="X1346">
        <f t="shared" si="756"/>
        <v>1346</v>
      </c>
      <c r="Y1346">
        <f t="shared" si="757"/>
        <v>1252</v>
      </c>
      <c r="Z1346">
        <f t="shared" si="758"/>
        <v>1253</v>
      </c>
      <c r="AA1346">
        <f t="shared" si="755"/>
        <v>1451</v>
      </c>
      <c r="AB1346">
        <f t="shared" si="732"/>
        <v>200</v>
      </c>
      <c r="AM1346" t="str">
        <f t="shared" si="733"/>
        <v>201902KS</v>
      </c>
      <c r="AN1346">
        <f t="shared" ca="1" si="741"/>
        <v>16.000322580645165</v>
      </c>
      <c r="AO1346">
        <f t="shared" ca="1" si="742"/>
        <v>0.967741935483871</v>
      </c>
      <c r="AP1346">
        <f t="shared" ca="1" si="734"/>
        <v>5.967741935483871</v>
      </c>
      <c r="AQ1346">
        <f t="shared" ca="1" si="735"/>
        <v>5.967741935483871</v>
      </c>
      <c r="AR1346">
        <f t="shared" ca="1" si="736"/>
        <v>2.9838709677419355</v>
      </c>
      <c r="AS1346">
        <f ca="1">P1346/J1346</f>
        <v>0.25134121098775342</v>
      </c>
    </row>
    <row r="1347" spans="1:45" x14ac:dyDescent="0.4">
      <c r="A1347">
        <f t="shared" ref="A1347:A1410" si="759">IF(BA1347="",A1346,BA1347)</f>
        <v>201902</v>
      </c>
      <c r="B1347" t="s">
        <v>383</v>
      </c>
      <c r="C1347" t="s">
        <v>288</v>
      </c>
      <c r="D1347" t="str">
        <f t="shared" ca="1" si="740"/>
        <v>I114</v>
      </c>
      <c r="E1347">
        <f t="shared" ca="1" si="743"/>
        <v>10</v>
      </c>
      <c r="F1347">
        <f t="shared" ca="1" si="744"/>
        <v>22</v>
      </c>
      <c r="G1347" t="str">
        <f t="shared" ca="1" si="737"/>
        <v>S10</v>
      </c>
      <c r="H1347" t="str">
        <f t="shared" ca="1" si="738"/>
        <v>S105</v>
      </c>
      <c r="I1347">
        <f ca="1">VLOOKUP(D1347,PRC!$A$2:$B$21,2,0)*E1347</f>
        <v>2400000</v>
      </c>
      <c r="J1347">
        <f t="shared" ca="1" si="745"/>
        <v>2039996</v>
      </c>
      <c r="K1347">
        <f ca="1">VLOOKUP(D1347,PRC!$A$1:$C$21,3,0)*E1347</f>
        <v>1392000</v>
      </c>
      <c r="L1347">
        <f t="shared" ca="1" si="746"/>
        <v>48000</v>
      </c>
      <c r="M1347">
        <f t="shared" ca="1" si="747"/>
        <v>168000</v>
      </c>
      <c r="N1347">
        <f t="shared" ca="1" si="748"/>
        <v>168000</v>
      </c>
      <c r="O1347">
        <f t="shared" ca="1" si="749"/>
        <v>72000</v>
      </c>
      <c r="P1347">
        <f t="shared" ca="1" si="739"/>
        <v>191996</v>
      </c>
      <c r="Q1347">
        <f ca="1">IF(P1347&gt;0,1,0)</f>
        <v>1</v>
      </c>
      <c r="R1347">
        <f t="shared" ca="1" si="750"/>
        <v>15</v>
      </c>
      <c r="S1347">
        <f t="shared" ca="1" si="751"/>
        <v>2</v>
      </c>
      <c r="T1347">
        <f t="shared" ca="1" si="752"/>
        <v>7</v>
      </c>
      <c r="U1347">
        <f t="shared" ca="1" si="753"/>
        <v>7</v>
      </c>
      <c r="V1347">
        <f t="shared" ca="1" si="754"/>
        <v>3</v>
      </c>
      <c r="X1347">
        <f t="shared" si="756"/>
        <v>1347</v>
      </c>
      <c r="Y1347">
        <f t="shared" si="757"/>
        <v>1252</v>
      </c>
      <c r="Z1347">
        <f t="shared" si="758"/>
        <v>1253</v>
      </c>
      <c r="AA1347">
        <f t="shared" si="755"/>
        <v>1451</v>
      </c>
      <c r="AB1347">
        <f t="shared" ref="AB1347:AB1410" si="760">COUNTIF(AM$2:AM$100100,AM1347)</f>
        <v>200</v>
      </c>
      <c r="AM1347" t="str">
        <f t="shared" ref="AM1347:AM1410" si="761">A1347&amp;C1347</f>
        <v>201902KS</v>
      </c>
      <c r="AN1347">
        <f t="shared" ca="1" si="741"/>
        <v>15.00016666666667</v>
      </c>
      <c r="AO1347">
        <f t="shared" ca="1" si="742"/>
        <v>2</v>
      </c>
      <c r="AP1347">
        <f t="shared" ca="1" si="734"/>
        <v>7.0000000000000009</v>
      </c>
      <c r="AQ1347">
        <f t="shared" ca="1" si="735"/>
        <v>7.0000000000000009</v>
      </c>
      <c r="AR1347">
        <f t="shared" ca="1" si="736"/>
        <v>3</v>
      </c>
      <c r="AS1347">
        <f ca="1">P1347/J1347</f>
        <v>9.4115870815432975E-2</v>
      </c>
    </row>
    <row r="1348" spans="1:45" x14ac:dyDescent="0.4">
      <c r="A1348">
        <f t="shared" si="759"/>
        <v>201902</v>
      </c>
      <c r="B1348" t="s">
        <v>384</v>
      </c>
      <c r="C1348" t="s">
        <v>288</v>
      </c>
      <c r="D1348" t="str">
        <f t="shared" ca="1" si="740"/>
        <v>I113</v>
      </c>
      <c r="E1348">
        <f t="shared" ca="1" si="743"/>
        <v>14</v>
      </c>
      <c r="F1348">
        <f t="shared" ca="1" si="744"/>
        <v>19</v>
      </c>
      <c r="G1348" t="str">
        <f t="shared" ca="1" si="737"/>
        <v>S11</v>
      </c>
      <c r="H1348" t="str">
        <f t="shared" ca="1" si="738"/>
        <v>S110</v>
      </c>
      <c r="I1348">
        <f ca="1">VLOOKUP(D1348,PRC!$A$2:$B$21,2,0)*E1348</f>
        <v>9380000</v>
      </c>
      <c r="J1348">
        <f t="shared" ca="1" si="745"/>
        <v>7597796.0000000009</v>
      </c>
      <c r="K1348">
        <f ca="1">VLOOKUP(D1348,PRC!$A$1:$C$21,3,0)*E1348</f>
        <v>4221000</v>
      </c>
      <c r="L1348">
        <f t="shared" ca="1" si="746"/>
        <v>94000</v>
      </c>
      <c r="M1348">
        <f t="shared" ca="1" si="747"/>
        <v>657000</v>
      </c>
      <c r="N1348">
        <f t="shared" ca="1" si="748"/>
        <v>938000</v>
      </c>
      <c r="O1348">
        <f t="shared" ca="1" si="749"/>
        <v>375000</v>
      </c>
      <c r="P1348">
        <f t="shared" ca="1" si="739"/>
        <v>1312796.0000000009</v>
      </c>
      <c r="Q1348">
        <f ca="1">IF(P1348&gt;0,1,0)</f>
        <v>1</v>
      </c>
      <c r="R1348">
        <f t="shared" ca="1" si="750"/>
        <v>19</v>
      </c>
      <c r="S1348">
        <f t="shared" ca="1" si="751"/>
        <v>1</v>
      </c>
      <c r="T1348">
        <f t="shared" ca="1" si="752"/>
        <v>7</v>
      </c>
      <c r="U1348">
        <f t="shared" ca="1" si="753"/>
        <v>10</v>
      </c>
      <c r="V1348">
        <f t="shared" ca="1" si="754"/>
        <v>4</v>
      </c>
      <c r="X1348">
        <f t="shared" si="756"/>
        <v>1348</v>
      </c>
      <c r="Y1348">
        <f t="shared" si="757"/>
        <v>1252</v>
      </c>
      <c r="Z1348">
        <f t="shared" si="758"/>
        <v>1253</v>
      </c>
      <c r="AA1348">
        <f t="shared" si="755"/>
        <v>1451</v>
      </c>
      <c r="AB1348">
        <f t="shared" si="760"/>
        <v>200</v>
      </c>
      <c r="AM1348" t="str">
        <f t="shared" si="761"/>
        <v>201902KS</v>
      </c>
      <c r="AN1348">
        <f t="shared" ca="1" si="741"/>
        <v>19.00004264392323</v>
      </c>
      <c r="AO1348">
        <f t="shared" ca="1" si="742"/>
        <v>1.0021321961620469</v>
      </c>
      <c r="AP1348">
        <f t="shared" ca="1" si="734"/>
        <v>7.0042643923240941</v>
      </c>
      <c r="AQ1348">
        <f t="shared" ca="1" si="735"/>
        <v>10</v>
      </c>
      <c r="AR1348">
        <f t="shared" ca="1" si="736"/>
        <v>3.9978678038379534</v>
      </c>
      <c r="AS1348">
        <f ca="1">P1348/J1348</f>
        <v>0.17278642385239099</v>
      </c>
    </row>
    <row r="1349" spans="1:45" x14ac:dyDescent="0.4">
      <c r="A1349">
        <f t="shared" si="759"/>
        <v>201902</v>
      </c>
      <c r="B1349" t="s">
        <v>385</v>
      </c>
      <c r="C1349" t="s">
        <v>288</v>
      </c>
      <c r="D1349" t="str">
        <f t="shared" ca="1" si="740"/>
        <v>I105</v>
      </c>
      <c r="E1349">
        <f t="shared" ca="1" si="743"/>
        <v>46</v>
      </c>
      <c r="F1349">
        <f t="shared" ca="1" si="744"/>
        <v>17</v>
      </c>
      <c r="G1349" t="str">
        <f t="shared" ca="1" si="737"/>
        <v>S10</v>
      </c>
      <c r="H1349" t="str">
        <f t="shared" ca="1" si="738"/>
        <v>S103</v>
      </c>
      <c r="I1349">
        <f ca="1">VLOOKUP(D1349,PRC!$A$2:$B$21,2,0)*E1349</f>
        <v>4600000</v>
      </c>
      <c r="J1349">
        <f t="shared" ca="1" si="745"/>
        <v>3679996</v>
      </c>
      <c r="K1349">
        <f ca="1">VLOOKUP(D1349,PRC!$A$1:$C$21,3,0)*E1349</f>
        <v>2714000</v>
      </c>
      <c r="L1349">
        <f t="shared" ca="1" si="746"/>
        <v>46000</v>
      </c>
      <c r="M1349">
        <f t="shared" ca="1" si="747"/>
        <v>322000</v>
      </c>
      <c r="N1349">
        <f t="shared" ca="1" si="748"/>
        <v>368000</v>
      </c>
      <c r="O1349">
        <f t="shared" ca="1" si="749"/>
        <v>230000</v>
      </c>
      <c r="P1349">
        <f t="shared" ca="1" si="739"/>
        <v>-4</v>
      </c>
      <c r="Q1349">
        <f ca="1">IF(P1349&gt;0,1,0)</f>
        <v>0</v>
      </c>
      <c r="R1349">
        <f t="shared" ca="1" si="750"/>
        <v>20</v>
      </c>
      <c r="S1349">
        <f t="shared" ca="1" si="751"/>
        <v>1</v>
      </c>
      <c r="T1349">
        <f t="shared" ca="1" si="752"/>
        <v>7</v>
      </c>
      <c r="U1349">
        <f t="shared" ca="1" si="753"/>
        <v>8</v>
      </c>
      <c r="V1349">
        <f t="shared" ca="1" si="754"/>
        <v>5</v>
      </c>
      <c r="X1349">
        <f t="shared" si="756"/>
        <v>1349</v>
      </c>
      <c r="Y1349">
        <f t="shared" si="757"/>
        <v>1252</v>
      </c>
      <c r="Z1349">
        <f t="shared" si="758"/>
        <v>1253</v>
      </c>
      <c r="AA1349">
        <f t="shared" si="755"/>
        <v>1451</v>
      </c>
      <c r="AB1349">
        <f t="shared" si="760"/>
        <v>200</v>
      </c>
      <c r="AM1349" t="str">
        <f t="shared" si="761"/>
        <v>201902KS</v>
      </c>
      <c r="AN1349">
        <f t="shared" ca="1" si="741"/>
        <v>20.000086956521734</v>
      </c>
      <c r="AO1349">
        <f t="shared" ca="1" si="742"/>
        <v>1</v>
      </c>
      <c r="AP1349">
        <f t="shared" ca="1" si="734"/>
        <v>7.0000000000000009</v>
      </c>
      <c r="AQ1349">
        <f t="shared" ca="1" si="735"/>
        <v>8</v>
      </c>
      <c r="AR1349">
        <f t="shared" ca="1" si="736"/>
        <v>5</v>
      </c>
      <c r="AS1349">
        <f ca="1">P1349/J1349</f>
        <v>-1.0869577032148947E-6</v>
      </c>
    </row>
    <row r="1350" spans="1:45" x14ac:dyDescent="0.4">
      <c r="A1350">
        <f t="shared" si="759"/>
        <v>201902</v>
      </c>
      <c r="B1350" t="s">
        <v>386</v>
      </c>
      <c r="C1350" t="s">
        <v>288</v>
      </c>
      <c r="D1350" t="str">
        <f t="shared" ca="1" si="740"/>
        <v>I117</v>
      </c>
      <c r="E1350">
        <f t="shared" ca="1" si="743"/>
        <v>41</v>
      </c>
      <c r="F1350">
        <f t="shared" ca="1" si="744"/>
        <v>16</v>
      </c>
      <c r="G1350" t="str">
        <f t="shared" ca="1" si="737"/>
        <v>S11</v>
      </c>
      <c r="H1350" t="str">
        <f t="shared" ca="1" si="738"/>
        <v>S110</v>
      </c>
      <c r="I1350">
        <f ca="1">VLOOKUP(D1350,PRC!$A$2:$B$21,2,0)*E1350</f>
        <v>102500000</v>
      </c>
      <c r="J1350">
        <f t="shared" ca="1" si="745"/>
        <v>81999996</v>
      </c>
      <c r="K1350">
        <f ca="1">VLOOKUP(D1350,PRC!$A$1:$C$21,3,0)*E1350</f>
        <v>47150000</v>
      </c>
      <c r="L1350">
        <f t="shared" ca="1" si="746"/>
        <v>3075000</v>
      </c>
      <c r="M1350">
        <f t="shared" ca="1" si="747"/>
        <v>5125000</v>
      </c>
      <c r="N1350">
        <f t="shared" ca="1" si="748"/>
        <v>6150000</v>
      </c>
      <c r="O1350">
        <f t="shared" ca="1" si="749"/>
        <v>5125000</v>
      </c>
      <c r="P1350">
        <f t="shared" ca="1" si="739"/>
        <v>15374996</v>
      </c>
      <c r="Q1350">
        <f ca="1">IF(P1350&gt;0,1,0)</f>
        <v>1</v>
      </c>
      <c r="R1350">
        <f t="shared" ca="1" si="750"/>
        <v>20</v>
      </c>
      <c r="S1350">
        <f t="shared" ca="1" si="751"/>
        <v>3</v>
      </c>
      <c r="T1350">
        <f t="shared" ca="1" si="752"/>
        <v>5</v>
      </c>
      <c r="U1350">
        <f t="shared" ca="1" si="753"/>
        <v>6</v>
      </c>
      <c r="V1350">
        <f t="shared" ca="1" si="754"/>
        <v>5</v>
      </c>
      <c r="X1350">
        <f t="shared" si="756"/>
        <v>1350</v>
      </c>
      <c r="Y1350">
        <f t="shared" si="757"/>
        <v>1252</v>
      </c>
      <c r="Z1350">
        <f t="shared" si="758"/>
        <v>1253</v>
      </c>
      <c r="AA1350">
        <f t="shared" si="755"/>
        <v>1451</v>
      </c>
      <c r="AB1350">
        <f t="shared" si="760"/>
        <v>200</v>
      </c>
      <c r="AM1350" t="str">
        <f t="shared" si="761"/>
        <v>201902KS</v>
      </c>
      <c r="AN1350">
        <f t="shared" ca="1" si="741"/>
        <v>20.000003902439023</v>
      </c>
      <c r="AO1350">
        <f t="shared" ca="1" si="742"/>
        <v>3</v>
      </c>
      <c r="AP1350">
        <f t="shared" ca="1" si="734"/>
        <v>5</v>
      </c>
      <c r="AQ1350">
        <f t="shared" ca="1" si="735"/>
        <v>6</v>
      </c>
      <c r="AR1350">
        <f t="shared" ca="1" si="736"/>
        <v>5</v>
      </c>
      <c r="AS1350">
        <f ca="1">P1350/J1350</f>
        <v>0.18749996036585173</v>
      </c>
    </row>
    <row r="1351" spans="1:45" x14ac:dyDescent="0.4">
      <c r="A1351">
        <f t="shared" si="759"/>
        <v>201902</v>
      </c>
      <c r="B1351" t="s">
        <v>387</v>
      </c>
      <c r="C1351" t="s">
        <v>288</v>
      </c>
      <c r="D1351" t="str">
        <f t="shared" ca="1" si="740"/>
        <v>I115</v>
      </c>
      <c r="E1351">
        <f t="shared" ca="1" si="743"/>
        <v>31</v>
      </c>
      <c r="F1351">
        <f t="shared" ca="1" si="744"/>
        <v>17</v>
      </c>
      <c r="G1351" t="str">
        <f t="shared" ca="1" si="737"/>
        <v>S11</v>
      </c>
      <c r="H1351" t="str">
        <f t="shared" ca="1" si="738"/>
        <v>S114</v>
      </c>
      <c r="I1351">
        <f ca="1">VLOOKUP(D1351,PRC!$A$2:$B$21,2,0)*E1351</f>
        <v>155000</v>
      </c>
      <c r="J1351">
        <f t="shared" ca="1" si="745"/>
        <v>117796</v>
      </c>
      <c r="K1351">
        <f ca="1">VLOOKUP(D1351,PRC!$A$1:$C$21,3,0)*E1351</f>
        <v>74400</v>
      </c>
      <c r="L1351">
        <f t="shared" ca="1" si="746"/>
        <v>2000</v>
      </c>
      <c r="M1351">
        <f t="shared" ca="1" si="747"/>
        <v>9000</v>
      </c>
      <c r="N1351">
        <f t="shared" ca="1" si="748"/>
        <v>16000</v>
      </c>
      <c r="O1351">
        <f t="shared" ca="1" si="749"/>
        <v>6000</v>
      </c>
      <c r="P1351">
        <f t="shared" ca="1" si="739"/>
        <v>10396</v>
      </c>
      <c r="Q1351">
        <f ca="1">IF(P1351&gt;0,1,0)</f>
        <v>1</v>
      </c>
      <c r="R1351">
        <f t="shared" ca="1" si="750"/>
        <v>24</v>
      </c>
      <c r="S1351">
        <f t="shared" ca="1" si="751"/>
        <v>1</v>
      </c>
      <c r="T1351">
        <f t="shared" ca="1" si="752"/>
        <v>6</v>
      </c>
      <c r="U1351">
        <f t="shared" ca="1" si="753"/>
        <v>10</v>
      </c>
      <c r="V1351">
        <f t="shared" ca="1" si="754"/>
        <v>4</v>
      </c>
      <c r="X1351">
        <f t="shared" si="756"/>
        <v>1351</v>
      </c>
      <c r="Y1351">
        <f t="shared" si="757"/>
        <v>1252</v>
      </c>
      <c r="Z1351">
        <f t="shared" si="758"/>
        <v>1253</v>
      </c>
      <c r="AA1351">
        <f t="shared" si="755"/>
        <v>1451</v>
      </c>
      <c r="AB1351">
        <f t="shared" si="760"/>
        <v>200</v>
      </c>
      <c r="AM1351" t="str">
        <f t="shared" si="761"/>
        <v>201902KS</v>
      </c>
      <c r="AN1351">
        <f t="shared" ca="1" si="741"/>
        <v>24.002580645161288</v>
      </c>
      <c r="AO1351">
        <f t="shared" ca="1" si="742"/>
        <v>1.2903225806451613</v>
      </c>
      <c r="AP1351">
        <f t="shared" ca="1" si="734"/>
        <v>5.806451612903226</v>
      </c>
      <c r="AQ1351">
        <f t="shared" ca="1" si="735"/>
        <v>10.32258064516129</v>
      </c>
      <c r="AR1351">
        <f t="shared" ca="1" si="736"/>
        <v>3.870967741935484</v>
      </c>
      <c r="AS1351">
        <f ca="1">P1351/J1351</f>
        <v>8.8254270094060921E-2</v>
      </c>
    </row>
    <row r="1352" spans="1:45" x14ac:dyDescent="0.4">
      <c r="A1352">
        <f t="shared" si="759"/>
        <v>201902</v>
      </c>
      <c r="B1352" t="s">
        <v>388</v>
      </c>
      <c r="C1352" t="s">
        <v>288</v>
      </c>
      <c r="D1352" t="str">
        <f t="shared" ca="1" si="740"/>
        <v>I106</v>
      </c>
      <c r="E1352">
        <f t="shared" ca="1" si="743"/>
        <v>29</v>
      </c>
      <c r="F1352">
        <f t="shared" ca="1" si="744"/>
        <v>21</v>
      </c>
      <c r="G1352" t="str">
        <f t="shared" ca="1" si="737"/>
        <v>S11</v>
      </c>
      <c r="H1352" t="str">
        <f t="shared" ca="1" si="738"/>
        <v>S119</v>
      </c>
      <c r="I1352">
        <f ca="1">VLOOKUP(D1352,PRC!$A$2:$B$21,2,0)*E1352</f>
        <v>580000</v>
      </c>
      <c r="J1352">
        <f t="shared" ca="1" si="745"/>
        <v>434996</v>
      </c>
      <c r="K1352">
        <f ca="1">VLOOKUP(D1352,PRC!$A$1:$C$21,3,0)*E1352</f>
        <v>307400</v>
      </c>
      <c r="L1352">
        <f t="shared" ca="1" si="746"/>
        <v>12000</v>
      </c>
      <c r="M1352">
        <f t="shared" ca="1" si="747"/>
        <v>35000</v>
      </c>
      <c r="N1352">
        <f t="shared" ca="1" si="748"/>
        <v>29000</v>
      </c>
      <c r="O1352">
        <f t="shared" ca="1" si="749"/>
        <v>23000</v>
      </c>
      <c r="P1352">
        <f t="shared" ca="1" si="739"/>
        <v>28596</v>
      </c>
      <c r="Q1352">
        <f ca="1">IF(P1352&gt;0,1,0)</f>
        <v>1</v>
      </c>
      <c r="R1352">
        <f t="shared" ca="1" si="750"/>
        <v>25</v>
      </c>
      <c r="S1352">
        <f t="shared" ca="1" si="751"/>
        <v>2</v>
      </c>
      <c r="T1352">
        <f t="shared" ca="1" si="752"/>
        <v>6</v>
      </c>
      <c r="U1352">
        <f t="shared" ca="1" si="753"/>
        <v>5</v>
      </c>
      <c r="V1352">
        <f t="shared" ca="1" si="754"/>
        <v>4</v>
      </c>
      <c r="X1352">
        <f t="shared" si="756"/>
        <v>1352</v>
      </c>
      <c r="Y1352">
        <f t="shared" si="757"/>
        <v>1252</v>
      </c>
      <c r="Z1352">
        <f t="shared" si="758"/>
        <v>1253</v>
      </c>
      <c r="AA1352">
        <f t="shared" si="755"/>
        <v>1451</v>
      </c>
      <c r="AB1352">
        <f t="shared" si="760"/>
        <v>200</v>
      </c>
      <c r="AM1352" t="str">
        <f t="shared" si="761"/>
        <v>201902KS</v>
      </c>
      <c r="AN1352">
        <f t="shared" ca="1" si="741"/>
        <v>25.000689655172415</v>
      </c>
      <c r="AO1352">
        <f t="shared" ca="1" si="742"/>
        <v>2.0689655172413794</v>
      </c>
      <c r="AP1352">
        <f t="shared" ref="AP1352:AP1415" ca="1" si="762">M1352/$I1352*100</f>
        <v>6.0344827586206895</v>
      </c>
      <c r="AQ1352">
        <f t="shared" ref="AQ1352:AQ1415" ca="1" si="763">N1352/$I1352*100</f>
        <v>5</v>
      </c>
      <c r="AR1352">
        <f t="shared" ref="AR1352:AR1415" ca="1" si="764">O1352/$I1352*100</f>
        <v>3.9655172413793105</v>
      </c>
      <c r="AS1352">
        <f ca="1">P1352/J1352</f>
        <v>6.5738535526763467E-2</v>
      </c>
    </row>
    <row r="1353" spans="1:45" x14ac:dyDescent="0.4">
      <c r="A1353">
        <f t="shared" si="759"/>
        <v>201902</v>
      </c>
      <c r="B1353" t="s">
        <v>389</v>
      </c>
      <c r="C1353" t="s">
        <v>288</v>
      </c>
      <c r="D1353" t="str">
        <f t="shared" ca="1" si="740"/>
        <v>I113</v>
      </c>
      <c r="E1353">
        <f t="shared" ca="1" si="743"/>
        <v>21</v>
      </c>
      <c r="F1353">
        <f t="shared" ca="1" si="744"/>
        <v>22</v>
      </c>
      <c r="G1353" t="str">
        <f t="shared" ca="1" si="737"/>
        <v>S10</v>
      </c>
      <c r="H1353" t="str">
        <f t="shared" ca="1" si="738"/>
        <v>S101</v>
      </c>
      <c r="I1353">
        <f ca="1">VLOOKUP(D1353,PRC!$A$2:$B$21,2,0)*E1353</f>
        <v>14070000</v>
      </c>
      <c r="J1353">
        <f t="shared" ca="1" si="745"/>
        <v>11537396</v>
      </c>
      <c r="K1353">
        <f ca="1">VLOOKUP(D1353,PRC!$A$1:$C$21,3,0)*E1353</f>
        <v>6331500</v>
      </c>
      <c r="L1353">
        <f t="shared" ca="1" si="746"/>
        <v>281000</v>
      </c>
      <c r="M1353">
        <f t="shared" ca="1" si="747"/>
        <v>563000</v>
      </c>
      <c r="N1353">
        <f t="shared" ca="1" si="748"/>
        <v>844000</v>
      </c>
      <c r="O1353">
        <f t="shared" ca="1" si="749"/>
        <v>563000</v>
      </c>
      <c r="P1353">
        <f t="shared" ca="1" si="739"/>
        <v>2954896</v>
      </c>
      <c r="Q1353">
        <f ca="1">IF(P1353&gt;0,1,0)</f>
        <v>1</v>
      </c>
      <c r="R1353">
        <f t="shared" ca="1" si="750"/>
        <v>18</v>
      </c>
      <c r="S1353">
        <f t="shared" ca="1" si="751"/>
        <v>2</v>
      </c>
      <c r="T1353">
        <f t="shared" ca="1" si="752"/>
        <v>4</v>
      </c>
      <c r="U1353">
        <f t="shared" ca="1" si="753"/>
        <v>6</v>
      </c>
      <c r="V1353">
        <f t="shared" ca="1" si="754"/>
        <v>4</v>
      </c>
      <c r="X1353">
        <f t="shared" si="756"/>
        <v>1353</v>
      </c>
      <c r="Y1353">
        <f t="shared" si="757"/>
        <v>1252</v>
      </c>
      <c r="Z1353">
        <f t="shared" si="758"/>
        <v>1253</v>
      </c>
      <c r="AA1353">
        <f t="shared" si="755"/>
        <v>1451</v>
      </c>
      <c r="AB1353">
        <f t="shared" si="760"/>
        <v>200</v>
      </c>
      <c r="AM1353" t="str">
        <f t="shared" si="761"/>
        <v>201902KS</v>
      </c>
      <c r="AN1353">
        <f t="shared" ca="1" si="741"/>
        <v>18.000028429282157</v>
      </c>
      <c r="AO1353">
        <f t="shared" ca="1" si="742"/>
        <v>1.9971570717839375</v>
      </c>
      <c r="AP1353">
        <f t="shared" ca="1" si="762"/>
        <v>4.0014214641080317</v>
      </c>
      <c r="AQ1353">
        <f t="shared" ca="1" si="763"/>
        <v>5.9985785358919683</v>
      </c>
      <c r="AR1353">
        <f t="shared" ca="1" si="764"/>
        <v>4.0014214641080317</v>
      </c>
      <c r="AS1353">
        <f ca="1">P1353/J1353</f>
        <v>0.25611463799977047</v>
      </c>
    </row>
    <row r="1354" spans="1:45" x14ac:dyDescent="0.4">
      <c r="A1354">
        <f t="shared" si="759"/>
        <v>201902</v>
      </c>
      <c r="B1354" t="s">
        <v>390</v>
      </c>
      <c r="C1354" t="s">
        <v>288</v>
      </c>
      <c r="D1354" t="str">
        <f t="shared" ca="1" si="740"/>
        <v>I107</v>
      </c>
      <c r="E1354">
        <f t="shared" ca="1" si="743"/>
        <v>33</v>
      </c>
      <c r="F1354">
        <f t="shared" ca="1" si="744"/>
        <v>24</v>
      </c>
      <c r="G1354" t="str">
        <f t="shared" ca="1" si="737"/>
        <v>S11</v>
      </c>
      <c r="H1354" t="str">
        <f t="shared" ca="1" si="738"/>
        <v>S114</v>
      </c>
      <c r="I1354">
        <f ca="1">VLOOKUP(D1354,PRC!$A$2:$B$21,2,0)*E1354</f>
        <v>4950000</v>
      </c>
      <c r="J1354">
        <f t="shared" ca="1" si="745"/>
        <v>3811496</v>
      </c>
      <c r="K1354">
        <f ca="1">VLOOKUP(D1354,PRC!$A$1:$C$21,3,0)*E1354</f>
        <v>2821500</v>
      </c>
      <c r="L1354">
        <f t="shared" ca="1" si="746"/>
        <v>99000</v>
      </c>
      <c r="M1354">
        <f t="shared" ca="1" si="747"/>
        <v>198000</v>
      </c>
      <c r="N1354">
        <f t="shared" ca="1" si="748"/>
        <v>297000</v>
      </c>
      <c r="O1354">
        <f t="shared" ca="1" si="749"/>
        <v>149000</v>
      </c>
      <c r="P1354">
        <f t="shared" ca="1" si="739"/>
        <v>246996</v>
      </c>
      <c r="Q1354">
        <f ca="1">IF(P1354&gt;0,1,0)</f>
        <v>1</v>
      </c>
      <c r="R1354">
        <f t="shared" ca="1" si="750"/>
        <v>23</v>
      </c>
      <c r="S1354">
        <f t="shared" ca="1" si="751"/>
        <v>2</v>
      </c>
      <c r="T1354">
        <f t="shared" ca="1" si="752"/>
        <v>4</v>
      </c>
      <c r="U1354">
        <f t="shared" ca="1" si="753"/>
        <v>6</v>
      </c>
      <c r="V1354">
        <f t="shared" ca="1" si="754"/>
        <v>3</v>
      </c>
      <c r="X1354">
        <f t="shared" si="756"/>
        <v>1354</v>
      </c>
      <c r="Y1354">
        <f t="shared" si="757"/>
        <v>1252</v>
      </c>
      <c r="Z1354">
        <f t="shared" si="758"/>
        <v>1253</v>
      </c>
      <c r="AA1354">
        <f t="shared" si="755"/>
        <v>1451</v>
      </c>
      <c r="AB1354">
        <f t="shared" si="760"/>
        <v>200</v>
      </c>
      <c r="AM1354" t="str">
        <f t="shared" si="761"/>
        <v>201902KS</v>
      </c>
      <c r="AN1354">
        <f t="shared" ca="1" si="741"/>
        <v>23.000080808080803</v>
      </c>
      <c r="AO1354">
        <f t="shared" ca="1" si="742"/>
        <v>2</v>
      </c>
      <c r="AP1354">
        <f t="shared" ca="1" si="762"/>
        <v>4</v>
      </c>
      <c r="AQ1354">
        <f t="shared" ca="1" si="763"/>
        <v>6</v>
      </c>
      <c r="AR1354">
        <f t="shared" ca="1" si="764"/>
        <v>3.0101010101010099</v>
      </c>
      <c r="AS1354">
        <f ca="1">P1354/J1354</f>
        <v>6.4802901537873839E-2</v>
      </c>
    </row>
    <row r="1355" spans="1:45" x14ac:dyDescent="0.4">
      <c r="A1355">
        <f t="shared" si="759"/>
        <v>201902</v>
      </c>
      <c r="B1355" t="s">
        <v>391</v>
      </c>
      <c r="C1355" t="s">
        <v>288</v>
      </c>
      <c r="D1355" t="str">
        <f t="shared" ca="1" si="740"/>
        <v>I110</v>
      </c>
      <c r="E1355">
        <f t="shared" ca="1" si="743"/>
        <v>21</v>
      </c>
      <c r="F1355">
        <f t="shared" ca="1" si="744"/>
        <v>15</v>
      </c>
      <c r="G1355" t="str">
        <f t="shared" ca="1" si="737"/>
        <v>S10</v>
      </c>
      <c r="H1355" t="str">
        <f t="shared" ca="1" si="738"/>
        <v>S106</v>
      </c>
      <c r="I1355">
        <f ca="1">VLOOKUP(D1355,PRC!$A$2:$B$21,2,0)*E1355</f>
        <v>6300000</v>
      </c>
      <c r="J1355">
        <f t="shared" ca="1" si="745"/>
        <v>5354996</v>
      </c>
      <c r="K1355">
        <f ca="1">VLOOKUP(D1355,PRC!$A$1:$C$21,3,0)*E1355</f>
        <v>2898000</v>
      </c>
      <c r="L1355">
        <f t="shared" ca="1" si="746"/>
        <v>63000</v>
      </c>
      <c r="M1355">
        <f t="shared" ca="1" si="747"/>
        <v>378000</v>
      </c>
      <c r="N1355">
        <f t="shared" ca="1" si="748"/>
        <v>315000</v>
      </c>
      <c r="O1355">
        <f t="shared" ca="1" si="749"/>
        <v>315000</v>
      </c>
      <c r="P1355">
        <f t="shared" ca="1" si="739"/>
        <v>1385996</v>
      </c>
      <c r="Q1355">
        <f ca="1">IF(P1355&gt;0,1,0)</f>
        <v>1</v>
      </c>
      <c r="R1355">
        <f t="shared" ca="1" si="750"/>
        <v>15</v>
      </c>
      <c r="S1355">
        <f t="shared" ca="1" si="751"/>
        <v>1</v>
      </c>
      <c r="T1355">
        <f t="shared" ca="1" si="752"/>
        <v>6</v>
      </c>
      <c r="U1355">
        <f t="shared" ca="1" si="753"/>
        <v>5</v>
      </c>
      <c r="V1355">
        <f t="shared" ca="1" si="754"/>
        <v>5</v>
      </c>
      <c r="X1355">
        <f t="shared" si="756"/>
        <v>1355</v>
      </c>
      <c r="Y1355">
        <f t="shared" si="757"/>
        <v>1252</v>
      </c>
      <c r="Z1355">
        <f t="shared" si="758"/>
        <v>1253</v>
      </c>
      <c r="AA1355">
        <f t="shared" si="755"/>
        <v>1451</v>
      </c>
      <c r="AB1355">
        <f t="shared" si="760"/>
        <v>200</v>
      </c>
      <c r="AM1355" t="str">
        <f t="shared" si="761"/>
        <v>201902KS</v>
      </c>
      <c r="AN1355">
        <f t="shared" ca="1" si="741"/>
        <v>15.000063492063486</v>
      </c>
      <c r="AO1355">
        <f t="shared" ca="1" si="742"/>
        <v>1</v>
      </c>
      <c r="AP1355">
        <f t="shared" ca="1" si="762"/>
        <v>6</v>
      </c>
      <c r="AQ1355">
        <f t="shared" ca="1" si="763"/>
        <v>5</v>
      </c>
      <c r="AR1355">
        <f t="shared" ca="1" si="764"/>
        <v>5</v>
      </c>
      <c r="AS1355">
        <f ca="1">P1355/J1355</f>
        <v>0.25882297577813318</v>
      </c>
    </row>
    <row r="1356" spans="1:45" x14ac:dyDescent="0.4">
      <c r="A1356">
        <f t="shared" si="759"/>
        <v>201902</v>
      </c>
      <c r="B1356" t="s">
        <v>392</v>
      </c>
      <c r="C1356" t="s">
        <v>288</v>
      </c>
      <c r="D1356" t="str">
        <f t="shared" ca="1" si="740"/>
        <v>I106</v>
      </c>
      <c r="E1356">
        <f t="shared" ca="1" si="743"/>
        <v>11</v>
      </c>
      <c r="F1356">
        <f t="shared" ca="1" si="744"/>
        <v>23</v>
      </c>
      <c r="G1356" t="str">
        <f t="shared" ca="1" si="737"/>
        <v>S11</v>
      </c>
      <c r="H1356" t="str">
        <f t="shared" ca="1" si="738"/>
        <v>S112</v>
      </c>
      <c r="I1356">
        <f ca="1">VLOOKUP(D1356,PRC!$A$2:$B$21,2,0)*E1356</f>
        <v>220000</v>
      </c>
      <c r="J1356">
        <f t="shared" ca="1" si="745"/>
        <v>184796</v>
      </c>
      <c r="K1356">
        <f ca="1">VLOOKUP(D1356,PRC!$A$1:$C$21,3,0)*E1356</f>
        <v>116600</v>
      </c>
      <c r="L1356">
        <f t="shared" ca="1" si="746"/>
        <v>7000</v>
      </c>
      <c r="M1356">
        <f t="shared" ca="1" si="747"/>
        <v>9000</v>
      </c>
      <c r="N1356">
        <f t="shared" ca="1" si="748"/>
        <v>13000</v>
      </c>
      <c r="O1356">
        <f t="shared" ca="1" si="749"/>
        <v>7000</v>
      </c>
      <c r="P1356">
        <f t="shared" ca="1" si="739"/>
        <v>32196</v>
      </c>
      <c r="Q1356">
        <f ca="1">IF(P1356&gt;0,1,0)</f>
        <v>1</v>
      </c>
      <c r="R1356">
        <f t="shared" ca="1" si="750"/>
        <v>16</v>
      </c>
      <c r="S1356">
        <f t="shared" ca="1" si="751"/>
        <v>3</v>
      </c>
      <c r="T1356">
        <f t="shared" ca="1" si="752"/>
        <v>4</v>
      </c>
      <c r="U1356">
        <f t="shared" ca="1" si="753"/>
        <v>6</v>
      </c>
      <c r="V1356">
        <f t="shared" ca="1" si="754"/>
        <v>3</v>
      </c>
      <c r="X1356">
        <f t="shared" si="756"/>
        <v>1356</v>
      </c>
      <c r="Y1356">
        <f t="shared" si="757"/>
        <v>1252</v>
      </c>
      <c r="Z1356">
        <f t="shared" si="758"/>
        <v>1253</v>
      </c>
      <c r="AA1356">
        <f t="shared" si="755"/>
        <v>1451</v>
      </c>
      <c r="AB1356">
        <f t="shared" si="760"/>
        <v>200</v>
      </c>
      <c r="AM1356" t="str">
        <f t="shared" si="761"/>
        <v>201902KS</v>
      </c>
      <c r="AN1356">
        <f t="shared" ca="1" si="741"/>
        <v>16.001818181818184</v>
      </c>
      <c r="AO1356">
        <f t="shared" ca="1" si="742"/>
        <v>3.1818181818181817</v>
      </c>
      <c r="AP1356">
        <f t="shared" ca="1" si="762"/>
        <v>4.0909090909090908</v>
      </c>
      <c r="AQ1356">
        <f t="shared" ca="1" si="763"/>
        <v>5.9090909090909092</v>
      </c>
      <c r="AR1356">
        <f t="shared" ca="1" si="764"/>
        <v>3.1818181818181817</v>
      </c>
      <c r="AS1356">
        <f ca="1">P1356/J1356</f>
        <v>0.17422455031494188</v>
      </c>
    </row>
    <row r="1357" spans="1:45" x14ac:dyDescent="0.4">
      <c r="A1357">
        <f t="shared" si="759"/>
        <v>201902</v>
      </c>
      <c r="B1357" t="s">
        <v>393</v>
      </c>
      <c r="C1357" t="s">
        <v>288</v>
      </c>
      <c r="D1357" t="str">
        <f t="shared" ca="1" si="740"/>
        <v>I114</v>
      </c>
      <c r="E1357">
        <f t="shared" ca="1" si="743"/>
        <v>40</v>
      </c>
      <c r="F1357">
        <f t="shared" ca="1" si="744"/>
        <v>17</v>
      </c>
      <c r="G1357" t="str">
        <f t="shared" ca="1" si="737"/>
        <v>S10</v>
      </c>
      <c r="H1357" t="str">
        <f t="shared" ca="1" si="738"/>
        <v>S101</v>
      </c>
      <c r="I1357">
        <f ca="1">VLOOKUP(D1357,PRC!$A$2:$B$21,2,0)*E1357</f>
        <v>9600000</v>
      </c>
      <c r="J1357">
        <f t="shared" ca="1" si="745"/>
        <v>7871996.0000000009</v>
      </c>
      <c r="K1357">
        <f ca="1">VLOOKUP(D1357,PRC!$A$1:$C$21,3,0)*E1357</f>
        <v>5568000</v>
      </c>
      <c r="L1357">
        <f t="shared" ca="1" si="746"/>
        <v>96000</v>
      </c>
      <c r="M1357">
        <f t="shared" ca="1" si="747"/>
        <v>384000</v>
      </c>
      <c r="N1357">
        <f t="shared" ca="1" si="748"/>
        <v>960000</v>
      </c>
      <c r="O1357">
        <f t="shared" ca="1" si="749"/>
        <v>288000</v>
      </c>
      <c r="P1357">
        <f t="shared" ca="1" si="739"/>
        <v>575996.00000000093</v>
      </c>
      <c r="Q1357">
        <f ca="1">IF(P1357&gt;0,1,0)</f>
        <v>1</v>
      </c>
      <c r="R1357">
        <f t="shared" ca="1" si="750"/>
        <v>18</v>
      </c>
      <c r="S1357">
        <f t="shared" ca="1" si="751"/>
        <v>1</v>
      </c>
      <c r="T1357">
        <f t="shared" ca="1" si="752"/>
        <v>4</v>
      </c>
      <c r="U1357">
        <f t="shared" ca="1" si="753"/>
        <v>10</v>
      </c>
      <c r="V1357">
        <f t="shared" ca="1" si="754"/>
        <v>3</v>
      </c>
      <c r="X1357">
        <f t="shared" si="756"/>
        <v>1357</v>
      </c>
      <c r="Y1357">
        <f t="shared" si="757"/>
        <v>1252</v>
      </c>
      <c r="Z1357">
        <f t="shared" si="758"/>
        <v>1253</v>
      </c>
      <c r="AA1357">
        <f t="shared" si="755"/>
        <v>1451</v>
      </c>
      <c r="AB1357">
        <f t="shared" si="760"/>
        <v>200</v>
      </c>
      <c r="AM1357" t="str">
        <f t="shared" si="761"/>
        <v>201902KS</v>
      </c>
      <c r="AN1357">
        <f t="shared" ca="1" si="741"/>
        <v>18.000041666666654</v>
      </c>
      <c r="AO1357">
        <f t="shared" ca="1" si="742"/>
        <v>1</v>
      </c>
      <c r="AP1357">
        <f t="shared" ca="1" si="762"/>
        <v>4</v>
      </c>
      <c r="AQ1357">
        <f t="shared" ca="1" si="763"/>
        <v>10</v>
      </c>
      <c r="AR1357">
        <f t="shared" ca="1" si="764"/>
        <v>3</v>
      </c>
      <c r="AS1357">
        <f ca="1">P1357/J1357</f>
        <v>7.3170260757246433E-2</v>
      </c>
    </row>
    <row r="1358" spans="1:45" x14ac:dyDescent="0.4">
      <c r="A1358">
        <f t="shared" si="759"/>
        <v>201902</v>
      </c>
      <c r="B1358" t="s">
        <v>394</v>
      </c>
      <c r="C1358" t="s">
        <v>288</v>
      </c>
      <c r="D1358" t="str">
        <f t="shared" ca="1" si="740"/>
        <v>I103</v>
      </c>
      <c r="E1358">
        <f t="shared" ca="1" si="743"/>
        <v>49</v>
      </c>
      <c r="F1358">
        <f t="shared" ca="1" si="744"/>
        <v>23</v>
      </c>
      <c r="G1358" t="str">
        <f t="shared" ca="1" si="737"/>
        <v>S11</v>
      </c>
      <c r="H1358" t="str">
        <f t="shared" ca="1" si="738"/>
        <v>S110</v>
      </c>
      <c r="I1358">
        <f ca="1">VLOOKUP(D1358,PRC!$A$2:$B$21,2,0)*E1358</f>
        <v>2450000</v>
      </c>
      <c r="J1358">
        <f t="shared" ca="1" si="745"/>
        <v>1886496</v>
      </c>
      <c r="K1358">
        <f ca="1">VLOOKUP(D1358,PRC!$A$1:$C$21,3,0)*E1358</f>
        <v>1396500</v>
      </c>
      <c r="L1358">
        <f t="shared" ca="1" si="746"/>
        <v>25000</v>
      </c>
      <c r="M1358">
        <f t="shared" ca="1" si="747"/>
        <v>123000</v>
      </c>
      <c r="N1358">
        <f t="shared" ca="1" si="748"/>
        <v>147000</v>
      </c>
      <c r="O1358">
        <f t="shared" ca="1" si="749"/>
        <v>98000</v>
      </c>
      <c r="P1358">
        <f t="shared" ca="1" si="739"/>
        <v>96996</v>
      </c>
      <c r="Q1358">
        <f ca="1">IF(P1358&gt;0,1,0)</f>
        <v>1</v>
      </c>
      <c r="R1358">
        <f t="shared" ca="1" si="750"/>
        <v>23</v>
      </c>
      <c r="S1358">
        <f t="shared" ca="1" si="751"/>
        <v>1</v>
      </c>
      <c r="T1358">
        <f t="shared" ca="1" si="752"/>
        <v>5</v>
      </c>
      <c r="U1358">
        <f t="shared" ca="1" si="753"/>
        <v>6</v>
      </c>
      <c r="V1358">
        <f t="shared" ca="1" si="754"/>
        <v>4</v>
      </c>
      <c r="X1358">
        <f t="shared" si="756"/>
        <v>1358</v>
      </c>
      <c r="Y1358">
        <f t="shared" si="757"/>
        <v>1252</v>
      </c>
      <c r="Z1358">
        <f t="shared" si="758"/>
        <v>1253</v>
      </c>
      <c r="AA1358">
        <f t="shared" si="755"/>
        <v>1451</v>
      </c>
      <c r="AB1358">
        <f t="shared" si="760"/>
        <v>200</v>
      </c>
      <c r="AM1358" t="str">
        <f t="shared" si="761"/>
        <v>201902KS</v>
      </c>
      <c r="AN1358">
        <f t="shared" ca="1" si="741"/>
        <v>23.000163265306117</v>
      </c>
      <c r="AO1358">
        <f t="shared" ca="1" si="742"/>
        <v>1.0204081632653061</v>
      </c>
      <c r="AP1358">
        <f t="shared" ca="1" si="762"/>
        <v>5.0204081632653059</v>
      </c>
      <c r="AQ1358">
        <f t="shared" ca="1" si="763"/>
        <v>6</v>
      </c>
      <c r="AR1358">
        <f t="shared" ca="1" si="764"/>
        <v>4</v>
      </c>
      <c r="AS1358">
        <f ca="1">P1358/J1358</f>
        <v>5.1415958475395651E-2</v>
      </c>
    </row>
    <row r="1359" spans="1:45" x14ac:dyDescent="0.4">
      <c r="A1359">
        <f t="shared" si="759"/>
        <v>201902</v>
      </c>
      <c r="B1359" t="s">
        <v>395</v>
      </c>
      <c r="C1359" t="s">
        <v>288</v>
      </c>
      <c r="D1359" t="str">
        <f t="shared" ca="1" si="740"/>
        <v>I116</v>
      </c>
      <c r="E1359">
        <f t="shared" ca="1" si="743"/>
        <v>50</v>
      </c>
      <c r="F1359">
        <f t="shared" ca="1" si="744"/>
        <v>24</v>
      </c>
      <c r="G1359" t="str">
        <f t="shared" ca="1" si="737"/>
        <v>S11</v>
      </c>
      <c r="H1359" t="str">
        <f t="shared" ca="1" si="738"/>
        <v>S116</v>
      </c>
      <c r="I1359">
        <f ca="1">VLOOKUP(D1359,PRC!$A$2:$B$21,2,0)*E1359</f>
        <v>73000000</v>
      </c>
      <c r="J1359">
        <f t="shared" ca="1" si="745"/>
        <v>59129996.000000007</v>
      </c>
      <c r="K1359">
        <f ca="1">VLOOKUP(D1359,PRC!$A$1:$C$21,3,0)*E1359</f>
        <v>43800000</v>
      </c>
      <c r="L1359">
        <f t="shared" ca="1" si="746"/>
        <v>1460000</v>
      </c>
      <c r="M1359">
        <f t="shared" ca="1" si="747"/>
        <v>2920000</v>
      </c>
      <c r="N1359">
        <f t="shared" ca="1" si="748"/>
        <v>6570000</v>
      </c>
      <c r="O1359">
        <f t="shared" ca="1" si="749"/>
        <v>2920000</v>
      </c>
      <c r="P1359">
        <f t="shared" ca="1" si="739"/>
        <v>1459996.0000000075</v>
      </c>
      <c r="Q1359">
        <f ca="1">IF(P1359&gt;0,1,0)</f>
        <v>1</v>
      </c>
      <c r="R1359">
        <f t="shared" ca="1" si="750"/>
        <v>19</v>
      </c>
      <c r="S1359">
        <f t="shared" ca="1" si="751"/>
        <v>2</v>
      </c>
      <c r="T1359">
        <f t="shared" ca="1" si="752"/>
        <v>4</v>
      </c>
      <c r="U1359">
        <f t="shared" ca="1" si="753"/>
        <v>9</v>
      </c>
      <c r="V1359">
        <f t="shared" ca="1" si="754"/>
        <v>4</v>
      </c>
      <c r="X1359">
        <f t="shared" si="756"/>
        <v>1359</v>
      </c>
      <c r="Y1359">
        <f t="shared" si="757"/>
        <v>1252</v>
      </c>
      <c r="Z1359">
        <f t="shared" si="758"/>
        <v>1253</v>
      </c>
      <c r="AA1359">
        <f t="shared" si="755"/>
        <v>1451</v>
      </c>
      <c r="AB1359">
        <f t="shared" si="760"/>
        <v>200</v>
      </c>
      <c r="AM1359" t="str">
        <f t="shared" si="761"/>
        <v>201902KS</v>
      </c>
      <c r="AN1359">
        <f t="shared" ca="1" si="741"/>
        <v>19.000005479452042</v>
      </c>
      <c r="AO1359">
        <f t="shared" ca="1" si="742"/>
        <v>2</v>
      </c>
      <c r="AP1359">
        <f t="shared" ca="1" si="762"/>
        <v>4</v>
      </c>
      <c r="AQ1359">
        <f t="shared" ca="1" si="763"/>
        <v>9</v>
      </c>
      <c r="AR1359">
        <f t="shared" ca="1" si="764"/>
        <v>4</v>
      </c>
      <c r="AS1359">
        <f ca="1">P1359/J1359</f>
        <v>2.4691292047440815E-2</v>
      </c>
    </row>
    <row r="1360" spans="1:45" x14ac:dyDescent="0.4">
      <c r="A1360">
        <f t="shared" si="759"/>
        <v>201902</v>
      </c>
      <c r="B1360" t="s">
        <v>396</v>
      </c>
      <c r="C1360" t="s">
        <v>288</v>
      </c>
      <c r="D1360" t="str">
        <f t="shared" ca="1" si="740"/>
        <v>I113</v>
      </c>
      <c r="E1360">
        <f t="shared" ca="1" si="743"/>
        <v>48</v>
      </c>
      <c r="F1360">
        <f t="shared" ca="1" si="744"/>
        <v>17</v>
      </c>
      <c r="G1360" t="str">
        <f t="shared" ca="1" si="737"/>
        <v>S10</v>
      </c>
      <c r="H1360" t="str">
        <f t="shared" ca="1" si="738"/>
        <v>S102</v>
      </c>
      <c r="I1360">
        <f ca="1">VLOOKUP(D1360,PRC!$A$2:$B$21,2,0)*E1360</f>
        <v>32160000</v>
      </c>
      <c r="J1360">
        <f t="shared" ca="1" si="745"/>
        <v>26371196.000000004</v>
      </c>
      <c r="K1360">
        <f ca="1">VLOOKUP(D1360,PRC!$A$1:$C$21,3,0)*E1360</f>
        <v>14472000</v>
      </c>
      <c r="L1360">
        <f t="shared" ca="1" si="746"/>
        <v>643000</v>
      </c>
      <c r="M1360">
        <f t="shared" ca="1" si="747"/>
        <v>1608000</v>
      </c>
      <c r="N1360">
        <f t="shared" ca="1" si="748"/>
        <v>2251000</v>
      </c>
      <c r="O1360">
        <f t="shared" ca="1" si="749"/>
        <v>965000</v>
      </c>
      <c r="P1360">
        <f t="shared" ca="1" si="739"/>
        <v>6432196.0000000037</v>
      </c>
      <c r="Q1360">
        <f ca="1">IF(P1360&gt;0,1,0)</f>
        <v>1</v>
      </c>
      <c r="R1360">
        <f t="shared" ca="1" si="750"/>
        <v>18</v>
      </c>
      <c r="S1360">
        <f t="shared" ca="1" si="751"/>
        <v>2</v>
      </c>
      <c r="T1360">
        <f t="shared" ca="1" si="752"/>
        <v>5</v>
      </c>
      <c r="U1360">
        <f t="shared" ca="1" si="753"/>
        <v>7</v>
      </c>
      <c r="V1360">
        <f t="shared" ca="1" si="754"/>
        <v>3</v>
      </c>
      <c r="X1360">
        <f t="shared" si="756"/>
        <v>1360</v>
      </c>
      <c r="Y1360">
        <f t="shared" si="757"/>
        <v>1252</v>
      </c>
      <c r="Z1360">
        <f t="shared" si="758"/>
        <v>1253</v>
      </c>
      <c r="AA1360">
        <f t="shared" si="755"/>
        <v>1451</v>
      </c>
      <c r="AB1360">
        <f t="shared" si="760"/>
        <v>200</v>
      </c>
      <c r="AM1360" t="str">
        <f t="shared" si="761"/>
        <v>201902KS</v>
      </c>
      <c r="AN1360">
        <f t="shared" ca="1" si="741"/>
        <v>18.000012437810931</v>
      </c>
      <c r="AO1360">
        <f t="shared" ca="1" si="742"/>
        <v>1.9993781094527363</v>
      </c>
      <c r="AP1360">
        <f t="shared" ca="1" si="762"/>
        <v>5</v>
      </c>
      <c r="AQ1360">
        <f t="shared" ca="1" si="763"/>
        <v>6.9993781094527368</v>
      </c>
      <c r="AR1360">
        <f t="shared" ca="1" si="764"/>
        <v>3.0006218905472637</v>
      </c>
      <c r="AS1360">
        <f ca="1">P1360/J1360</f>
        <v>0.24390990837123969</v>
      </c>
    </row>
    <row r="1361" spans="1:45" x14ac:dyDescent="0.4">
      <c r="A1361">
        <f t="shared" si="759"/>
        <v>201902</v>
      </c>
      <c r="B1361" t="s">
        <v>397</v>
      </c>
      <c r="C1361" t="s">
        <v>288</v>
      </c>
      <c r="D1361" t="str">
        <f t="shared" ca="1" si="740"/>
        <v>I110</v>
      </c>
      <c r="E1361">
        <f t="shared" ca="1" si="743"/>
        <v>49</v>
      </c>
      <c r="F1361">
        <f t="shared" ca="1" si="744"/>
        <v>23</v>
      </c>
      <c r="G1361" t="str">
        <f t="shared" ca="1" si="737"/>
        <v>S10</v>
      </c>
      <c r="H1361" t="str">
        <f t="shared" ca="1" si="738"/>
        <v>S107</v>
      </c>
      <c r="I1361">
        <f ca="1">VLOOKUP(D1361,PRC!$A$2:$B$21,2,0)*E1361</f>
        <v>14700000</v>
      </c>
      <c r="J1361">
        <f t="shared" ca="1" si="745"/>
        <v>11906996</v>
      </c>
      <c r="K1361">
        <f ca="1">VLOOKUP(D1361,PRC!$A$1:$C$21,3,0)*E1361</f>
        <v>6762000</v>
      </c>
      <c r="L1361">
        <f t="shared" ca="1" si="746"/>
        <v>441000</v>
      </c>
      <c r="M1361">
        <f t="shared" ca="1" si="747"/>
        <v>882000</v>
      </c>
      <c r="N1361">
        <f t="shared" ca="1" si="748"/>
        <v>1176000</v>
      </c>
      <c r="O1361">
        <f t="shared" ca="1" si="749"/>
        <v>735000</v>
      </c>
      <c r="P1361">
        <f t="shared" ca="1" si="739"/>
        <v>1910996</v>
      </c>
      <c r="Q1361">
        <f ca="1">IF(P1361&gt;0,1,0)</f>
        <v>1</v>
      </c>
      <c r="R1361">
        <f t="shared" ca="1" si="750"/>
        <v>19</v>
      </c>
      <c r="S1361">
        <f t="shared" ca="1" si="751"/>
        <v>3</v>
      </c>
      <c r="T1361">
        <f t="shared" ca="1" si="752"/>
        <v>6</v>
      </c>
      <c r="U1361">
        <f t="shared" ca="1" si="753"/>
        <v>8</v>
      </c>
      <c r="V1361">
        <f t="shared" ca="1" si="754"/>
        <v>5</v>
      </c>
      <c r="X1361">
        <f t="shared" si="756"/>
        <v>1361</v>
      </c>
      <c r="Y1361">
        <f t="shared" si="757"/>
        <v>1252</v>
      </c>
      <c r="Z1361">
        <f t="shared" si="758"/>
        <v>1253</v>
      </c>
      <c r="AA1361">
        <f t="shared" si="755"/>
        <v>1451</v>
      </c>
      <c r="AB1361">
        <f t="shared" si="760"/>
        <v>200</v>
      </c>
      <c r="AM1361" t="str">
        <f t="shared" si="761"/>
        <v>201902KS</v>
      </c>
      <c r="AN1361">
        <f t="shared" ca="1" si="741"/>
        <v>19.000027210884351</v>
      </c>
      <c r="AO1361">
        <f t="shared" ca="1" si="742"/>
        <v>3</v>
      </c>
      <c r="AP1361">
        <f t="shared" ca="1" si="762"/>
        <v>6</v>
      </c>
      <c r="AQ1361">
        <f t="shared" ca="1" si="763"/>
        <v>8</v>
      </c>
      <c r="AR1361">
        <f t="shared" ca="1" si="764"/>
        <v>5</v>
      </c>
      <c r="AS1361">
        <f ca="1">P1361/J1361</f>
        <v>0.16049354513934497</v>
      </c>
    </row>
    <row r="1362" spans="1:45" x14ac:dyDescent="0.4">
      <c r="A1362">
        <f t="shared" si="759"/>
        <v>201902</v>
      </c>
      <c r="B1362" t="s">
        <v>398</v>
      </c>
      <c r="C1362" t="s">
        <v>288</v>
      </c>
      <c r="D1362" t="str">
        <f t="shared" ca="1" si="740"/>
        <v>I114</v>
      </c>
      <c r="E1362">
        <f t="shared" ca="1" si="743"/>
        <v>22</v>
      </c>
      <c r="F1362">
        <f t="shared" ca="1" si="744"/>
        <v>21</v>
      </c>
      <c r="G1362" t="str">
        <f t="shared" ca="1" si="737"/>
        <v>S11</v>
      </c>
      <c r="H1362" t="str">
        <f t="shared" ca="1" si="738"/>
        <v>S116</v>
      </c>
      <c r="I1362">
        <f ca="1">VLOOKUP(D1362,PRC!$A$2:$B$21,2,0)*E1362</f>
        <v>5280000</v>
      </c>
      <c r="J1362">
        <f t="shared" ca="1" si="745"/>
        <v>4487996</v>
      </c>
      <c r="K1362">
        <f ca="1">VLOOKUP(D1362,PRC!$A$1:$C$21,3,0)*E1362</f>
        <v>3062400</v>
      </c>
      <c r="L1362">
        <f t="shared" ca="1" si="746"/>
        <v>53000</v>
      </c>
      <c r="M1362">
        <f t="shared" ca="1" si="747"/>
        <v>211000</v>
      </c>
      <c r="N1362">
        <f t="shared" ca="1" si="748"/>
        <v>528000</v>
      </c>
      <c r="O1362">
        <f t="shared" ca="1" si="749"/>
        <v>264000</v>
      </c>
      <c r="P1362">
        <f t="shared" ca="1" si="739"/>
        <v>369596</v>
      </c>
      <c r="Q1362">
        <f ca="1">IF(P1362&gt;0,1,0)</f>
        <v>1</v>
      </c>
      <c r="R1362">
        <f t="shared" ca="1" si="750"/>
        <v>15</v>
      </c>
      <c r="S1362">
        <f t="shared" ca="1" si="751"/>
        <v>1</v>
      </c>
      <c r="T1362">
        <f t="shared" ca="1" si="752"/>
        <v>4</v>
      </c>
      <c r="U1362">
        <f t="shared" ca="1" si="753"/>
        <v>10</v>
      </c>
      <c r="V1362">
        <f t="shared" ca="1" si="754"/>
        <v>5</v>
      </c>
      <c r="X1362">
        <f t="shared" si="756"/>
        <v>1362</v>
      </c>
      <c r="Y1362">
        <f t="shared" si="757"/>
        <v>1252</v>
      </c>
      <c r="Z1362">
        <f t="shared" si="758"/>
        <v>1253</v>
      </c>
      <c r="AA1362">
        <f t="shared" si="755"/>
        <v>1451</v>
      </c>
      <c r="AB1362">
        <f t="shared" si="760"/>
        <v>200</v>
      </c>
      <c r="AM1362" t="str">
        <f t="shared" si="761"/>
        <v>201902KS</v>
      </c>
      <c r="AN1362">
        <f t="shared" ca="1" si="741"/>
        <v>15.000075757575759</v>
      </c>
      <c r="AO1362">
        <f t="shared" ca="1" si="742"/>
        <v>1.0037878787878789</v>
      </c>
      <c r="AP1362">
        <f t="shared" ca="1" si="762"/>
        <v>3.9962121212121211</v>
      </c>
      <c r="AQ1362">
        <f t="shared" ca="1" si="763"/>
        <v>10</v>
      </c>
      <c r="AR1362">
        <f t="shared" ca="1" si="764"/>
        <v>5</v>
      </c>
      <c r="AS1362">
        <f ca="1">P1362/J1362</f>
        <v>8.2352123308487804E-2</v>
      </c>
    </row>
    <row r="1363" spans="1:45" x14ac:dyDescent="0.4">
      <c r="A1363">
        <f t="shared" si="759"/>
        <v>201902</v>
      </c>
      <c r="B1363" t="s">
        <v>399</v>
      </c>
      <c r="C1363" t="s">
        <v>288</v>
      </c>
      <c r="D1363" t="str">
        <f t="shared" ca="1" si="740"/>
        <v>I105</v>
      </c>
      <c r="E1363">
        <f t="shared" ca="1" si="743"/>
        <v>20</v>
      </c>
      <c r="F1363">
        <f t="shared" ca="1" si="744"/>
        <v>16</v>
      </c>
      <c r="G1363" t="str">
        <f t="shared" ca="1" si="737"/>
        <v>S11</v>
      </c>
      <c r="H1363" t="str">
        <f t="shared" ca="1" si="738"/>
        <v>S115</v>
      </c>
      <c r="I1363">
        <f ca="1">VLOOKUP(D1363,PRC!$A$2:$B$21,2,0)*E1363</f>
        <v>2000000</v>
      </c>
      <c r="J1363">
        <f t="shared" ca="1" si="745"/>
        <v>1499996</v>
      </c>
      <c r="K1363">
        <f ca="1">VLOOKUP(D1363,PRC!$A$1:$C$21,3,0)*E1363</f>
        <v>1180000</v>
      </c>
      <c r="L1363">
        <f t="shared" ca="1" si="746"/>
        <v>20000</v>
      </c>
      <c r="M1363">
        <f t="shared" ca="1" si="747"/>
        <v>140000</v>
      </c>
      <c r="N1363">
        <f t="shared" ca="1" si="748"/>
        <v>120000</v>
      </c>
      <c r="O1363">
        <f t="shared" ca="1" si="749"/>
        <v>80000</v>
      </c>
      <c r="P1363">
        <f t="shared" ca="1" si="739"/>
        <v>-40004</v>
      </c>
      <c r="Q1363">
        <f ca="1">IF(P1363&gt;0,1,0)</f>
        <v>0</v>
      </c>
      <c r="R1363">
        <f t="shared" ca="1" si="750"/>
        <v>25</v>
      </c>
      <c r="S1363">
        <f t="shared" ca="1" si="751"/>
        <v>1</v>
      </c>
      <c r="T1363">
        <f t="shared" ca="1" si="752"/>
        <v>7</v>
      </c>
      <c r="U1363">
        <f t="shared" ca="1" si="753"/>
        <v>6</v>
      </c>
      <c r="V1363">
        <f t="shared" ca="1" si="754"/>
        <v>4</v>
      </c>
      <c r="X1363">
        <f t="shared" si="756"/>
        <v>1363</v>
      </c>
      <c r="Y1363">
        <f t="shared" si="757"/>
        <v>1252</v>
      </c>
      <c r="Z1363">
        <f t="shared" si="758"/>
        <v>1253</v>
      </c>
      <c r="AA1363">
        <f t="shared" si="755"/>
        <v>1451</v>
      </c>
      <c r="AB1363">
        <f t="shared" si="760"/>
        <v>200</v>
      </c>
      <c r="AM1363" t="str">
        <f t="shared" si="761"/>
        <v>201902KS</v>
      </c>
      <c r="AN1363">
        <f t="shared" ca="1" si="741"/>
        <v>25.000199999999996</v>
      </c>
      <c r="AO1363">
        <f t="shared" ca="1" si="742"/>
        <v>1</v>
      </c>
      <c r="AP1363">
        <f t="shared" ca="1" si="762"/>
        <v>7.0000000000000009</v>
      </c>
      <c r="AQ1363">
        <f t="shared" ca="1" si="763"/>
        <v>6</v>
      </c>
      <c r="AR1363">
        <f t="shared" ca="1" si="764"/>
        <v>4</v>
      </c>
      <c r="AS1363">
        <f ca="1">P1363/J1363</f>
        <v>-2.6669404451745204E-2</v>
      </c>
    </row>
    <row r="1364" spans="1:45" x14ac:dyDescent="0.4">
      <c r="A1364">
        <f t="shared" si="759"/>
        <v>201902</v>
      </c>
      <c r="B1364" t="s">
        <v>400</v>
      </c>
      <c r="C1364" t="s">
        <v>288</v>
      </c>
      <c r="D1364" t="str">
        <f t="shared" ca="1" si="740"/>
        <v>I102</v>
      </c>
      <c r="E1364">
        <f t="shared" ca="1" si="743"/>
        <v>49</v>
      </c>
      <c r="F1364">
        <f t="shared" ca="1" si="744"/>
        <v>16</v>
      </c>
      <c r="G1364" t="str">
        <f t="shared" ca="1" si="737"/>
        <v>S10</v>
      </c>
      <c r="H1364" t="str">
        <f t="shared" ca="1" si="738"/>
        <v>S103</v>
      </c>
      <c r="I1364">
        <f ca="1">VLOOKUP(D1364,PRC!$A$2:$B$21,2,0)*E1364</f>
        <v>1960000</v>
      </c>
      <c r="J1364">
        <f t="shared" ca="1" si="745"/>
        <v>1665996</v>
      </c>
      <c r="K1364">
        <f ca="1">VLOOKUP(D1364,PRC!$A$1:$C$21,3,0)*E1364</f>
        <v>921200</v>
      </c>
      <c r="L1364">
        <f t="shared" ca="1" si="746"/>
        <v>59000</v>
      </c>
      <c r="M1364">
        <f t="shared" ca="1" si="747"/>
        <v>118000</v>
      </c>
      <c r="N1364">
        <f t="shared" ca="1" si="748"/>
        <v>196000</v>
      </c>
      <c r="O1364">
        <f t="shared" ca="1" si="749"/>
        <v>98000</v>
      </c>
      <c r="P1364">
        <f t="shared" ca="1" si="739"/>
        <v>273796</v>
      </c>
      <c r="Q1364">
        <f ca="1">IF(P1364&gt;0,1,0)</f>
        <v>1</v>
      </c>
      <c r="R1364">
        <f t="shared" ca="1" si="750"/>
        <v>15</v>
      </c>
      <c r="S1364">
        <f t="shared" ca="1" si="751"/>
        <v>3</v>
      </c>
      <c r="T1364">
        <f t="shared" ca="1" si="752"/>
        <v>6</v>
      </c>
      <c r="U1364">
        <f t="shared" ca="1" si="753"/>
        <v>10</v>
      </c>
      <c r="V1364">
        <f t="shared" ca="1" si="754"/>
        <v>5</v>
      </c>
      <c r="X1364">
        <f t="shared" si="756"/>
        <v>1364</v>
      </c>
      <c r="Y1364">
        <f t="shared" si="757"/>
        <v>1252</v>
      </c>
      <c r="Z1364">
        <f t="shared" si="758"/>
        <v>1253</v>
      </c>
      <c r="AA1364">
        <f t="shared" si="755"/>
        <v>1451</v>
      </c>
      <c r="AB1364">
        <f t="shared" si="760"/>
        <v>200</v>
      </c>
      <c r="AM1364" t="str">
        <f t="shared" si="761"/>
        <v>201902KS</v>
      </c>
      <c r="AN1364">
        <f t="shared" ca="1" si="741"/>
        <v>15.000204081632651</v>
      </c>
      <c r="AO1364">
        <f t="shared" ca="1" si="742"/>
        <v>3.010204081632653</v>
      </c>
      <c r="AP1364">
        <f t="shared" ca="1" si="762"/>
        <v>6.0204081632653059</v>
      </c>
      <c r="AQ1364">
        <f t="shared" ca="1" si="763"/>
        <v>10</v>
      </c>
      <c r="AR1364">
        <f t="shared" ca="1" si="764"/>
        <v>5</v>
      </c>
      <c r="AS1364">
        <f ca="1">P1364/J1364</f>
        <v>0.1643437319177237</v>
      </c>
    </row>
    <row r="1365" spans="1:45" x14ac:dyDescent="0.4">
      <c r="A1365">
        <f t="shared" si="759"/>
        <v>201902</v>
      </c>
      <c r="B1365" t="s">
        <v>401</v>
      </c>
      <c r="C1365" t="s">
        <v>288</v>
      </c>
      <c r="D1365" t="str">
        <f t="shared" ca="1" si="740"/>
        <v>I111</v>
      </c>
      <c r="E1365">
        <f t="shared" ca="1" si="743"/>
        <v>23</v>
      </c>
      <c r="F1365">
        <f t="shared" ca="1" si="744"/>
        <v>23</v>
      </c>
      <c r="G1365" t="str">
        <f t="shared" ca="1" si="737"/>
        <v>S10</v>
      </c>
      <c r="H1365" t="str">
        <f t="shared" ca="1" si="738"/>
        <v>S108</v>
      </c>
      <c r="I1365">
        <f ca="1">VLOOKUP(D1365,PRC!$A$2:$B$21,2,0)*E1365</f>
        <v>3450000</v>
      </c>
      <c r="J1365">
        <f t="shared" ca="1" si="745"/>
        <v>2863496</v>
      </c>
      <c r="K1365">
        <f ca="1">VLOOKUP(D1365,PRC!$A$1:$C$21,3,0)*E1365</f>
        <v>1828500</v>
      </c>
      <c r="L1365">
        <f t="shared" ca="1" si="746"/>
        <v>69000</v>
      </c>
      <c r="M1365">
        <f t="shared" ca="1" si="747"/>
        <v>173000</v>
      </c>
      <c r="N1365">
        <f t="shared" ca="1" si="748"/>
        <v>276000</v>
      </c>
      <c r="O1365">
        <f t="shared" ca="1" si="749"/>
        <v>173000</v>
      </c>
      <c r="P1365">
        <f t="shared" ca="1" si="739"/>
        <v>343996</v>
      </c>
      <c r="Q1365">
        <f ca="1">IF(P1365&gt;0,1,0)</f>
        <v>1</v>
      </c>
      <c r="R1365">
        <f t="shared" ca="1" si="750"/>
        <v>17</v>
      </c>
      <c r="S1365">
        <f t="shared" ca="1" si="751"/>
        <v>2</v>
      </c>
      <c r="T1365">
        <f t="shared" ca="1" si="752"/>
        <v>5</v>
      </c>
      <c r="U1365">
        <f t="shared" ca="1" si="753"/>
        <v>8</v>
      </c>
      <c r="V1365">
        <f t="shared" ca="1" si="754"/>
        <v>5</v>
      </c>
      <c r="X1365">
        <f t="shared" si="756"/>
        <v>1365</v>
      </c>
      <c r="Y1365">
        <f t="shared" si="757"/>
        <v>1252</v>
      </c>
      <c r="Z1365">
        <f t="shared" si="758"/>
        <v>1253</v>
      </c>
      <c r="AA1365">
        <f t="shared" si="755"/>
        <v>1451</v>
      </c>
      <c r="AB1365">
        <f t="shared" si="760"/>
        <v>200</v>
      </c>
      <c r="AM1365" t="str">
        <f t="shared" si="761"/>
        <v>201902KS</v>
      </c>
      <c r="AN1365">
        <f t="shared" ca="1" si="741"/>
        <v>17.00011594202898</v>
      </c>
      <c r="AO1365">
        <f t="shared" ca="1" si="742"/>
        <v>2</v>
      </c>
      <c r="AP1365">
        <f t="shared" ca="1" si="762"/>
        <v>5.0144927536231885</v>
      </c>
      <c r="AQ1365">
        <f t="shared" ca="1" si="763"/>
        <v>8</v>
      </c>
      <c r="AR1365">
        <f t="shared" ca="1" si="764"/>
        <v>5.0144927536231885</v>
      </c>
      <c r="AS1365">
        <f ca="1">P1365/J1365</f>
        <v>0.120131475650743</v>
      </c>
    </row>
    <row r="1366" spans="1:45" x14ac:dyDescent="0.4">
      <c r="A1366">
        <f t="shared" si="759"/>
        <v>201902</v>
      </c>
      <c r="B1366" t="s">
        <v>402</v>
      </c>
      <c r="C1366" t="s">
        <v>288</v>
      </c>
      <c r="D1366" t="str">
        <f t="shared" ca="1" si="740"/>
        <v>I116</v>
      </c>
      <c r="E1366">
        <f t="shared" ca="1" si="743"/>
        <v>19</v>
      </c>
      <c r="F1366">
        <f t="shared" ca="1" si="744"/>
        <v>19</v>
      </c>
      <c r="G1366" t="str">
        <f t="shared" ca="1" si="737"/>
        <v>S10</v>
      </c>
      <c r="H1366" t="str">
        <f t="shared" ca="1" si="738"/>
        <v>S102</v>
      </c>
      <c r="I1366">
        <f ca="1">VLOOKUP(D1366,PRC!$A$2:$B$21,2,0)*E1366</f>
        <v>27740000</v>
      </c>
      <c r="J1366">
        <f t="shared" ca="1" si="745"/>
        <v>23578996</v>
      </c>
      <c r="K1366">
        <f ca="1">VLOOKUP(D1366,PRC!$A$1:$C$21,3,0)*E1366</f>
        <v>16644000</v>
      </c>
      <c r="L1366">
        <f t="shared" ca="1" si="746"/>
        <v>277000</v>
      </c>
      <c r="M1366">
        <f t="shared" ca="1" si="747"/>
        <v>1110000</v>
      </c>
      <c r="N1366">
        <f t="shared" ca="1" si="748"/>
        <v>2219000</v>
      </c>
      <c r="O1366">
        <f t="shared" ca="1" si="749"/>
        <v>1110000</v>
      </c>
      <c r="P1366">
        <f t="shared" ca="1" si="739"/>
        <v>2218996</v>
      </c>
      <c r="Q1366">
        <f ca="1">IF(P1366&gt;0,1,0)</f>
        <v>1</v>
      </c>
      <c r="R1366">
        <f t="shared" ca="1" si="750"/>
        <v>15</v>
      </c>
      <c r="S1366">
        <f t="shared" ca="1" si="751"/>
        <v>1</v>
      </c>
      <c r="T1366">
        <f t="shared" ca="1" si="752"/>
        <v>4</v>
      </c>
      <c r="U1366">
        <f t="shared" ca="1" si="753"/>
        <v>8</v>
      </c>
      <c r="V1366">
        <f t="shared" ca="1" si="754"/>
        <v>4</v>
      </c>
      <c r="X1366">
        <f t="shared" si="756"/>
        <v>1366</v>
      </c>
      <c r="Y1366">
        <f t="shared" si="757"/>
        <v>1252</v>
      </c>
      <c r="Z1366">
        <f t="shared" si="758"/>
        <v>1253</v>
      </c>
      <c r="AA1366">
        <f t="shared" si="755"/>
        <v>1451</v>
      </c>
      <c r="AB1366">
        <f t="shared" si="760"/>
        <v>200</v>
      </c>
      <c r="AM1366" t="str">
        <f t="shared" si="761"/>
        <v>201902KS</v>
      </c>
      <c r="AN1366">
        <f t="shared" ca="1" si="741"/>
        <v>15.000014419610675</v>
      </c>
      <c r="AO1366">
        <f t="shared" ca="1" si="742"/>
        <v>0.99855803893294881</v>
      </c>
      <c r="AP1366">
        <f t="shared" ca="1" si="762"/>
        <v>4.0014419610670506</v>
      </c>
      <c r="AQ1366">
        <f t="shared" ca="1" si="763"/>
        <v>7.9992790194664751</v>
      </c>
      <c r="AR1366">
        <f t="shared" ca="1" si="764"/>
        <v>4.0014419610670506</v>
      </c>
      <c r="AS1366">
        <f ca="1">P1366/J1366</f>
        <v>9.410901125730714E-2</v>
      </c>
    </row>
    <row r="1367" spans="1:45" x14ac:dyDescent="0.4">
      <c r="A1367">
        <f t="shared" si="759"/>
        <v>201902</v>
      </c>
      <c r="B1367" t="s">
        <v>403</v>
      </c>
      <c r="C1367" t="s">
        <v>288</v>
      </c>
      <c r="D1367" t="str">
        <f t="shared" ca="1" si="740"/>
        <v>I101</v>
      </c>
      <c r="E1367">
        <f t="shared" ca="1" si="743"/>
        <v>44</v>
      </c>
      <c r="F1367">
        <f t="shared" ca="1" si="744"/>
        <v>21</v>
      </c>
      <c r="G1367" t="str">
        <f t="shared" ca="1" si="737"/>
        <v>S10</v>
      </c>
      <c r="H1367" t="str">
        <f t="shared" ca="1" si="738"/>
        <v>S102</v>
      </c>
      <c r="I1367">
        <f ca="1">VLOOKUP(D1367,PRC!$A$2:$B$21,2,0)*E1367</f>
        <v>1320000</v>
      </c>
      <c r="J1367">
        <f t="shared" ca="1" si="745"/>
        <v>1016396</v>
      </c>
      <c r="K1367">
        <f ca="1">VLOOKUP(D1367,PRC!$A$1:$C$21,3,0)*E1367</f>
        <v>686400</v>
      </c>
      <c r="L1367">
        <f t="shared" ca="1" si="746"/>
        <v>13000</v>
      </c>
      <c r="M1367">
        <f t="shared" ca="1" si="747"/>
        <v>53000</v>
      </c>
      <c r="N1367">
        <f t="shared" ca="1" si="748"/>
        <v>119000</v>
      </c>
      <c r="O1367">
        <f t="shared" ca="1" si="749"/>
        <v>40000</v>
      </c>
      <c r="P1367">
        <f t="shared" ca="1" si="739"/>
        <v>104996</v>
      </c>
      <c r="Q1367">
        <f ca="1">IF(P1367&gt;0,1,0)</f>
        <v>1</v>
      </c>
      <c r="R1367">
        <f t="shared" ca="1" si="750"/>
        <v>23</v>
      </c>
      <c r="S1367">
        <f t="shared" ca="1" si="751"/>
        <v>1</v>
      </c>
      <c r="T1367">
        <f t="shared" ca="1" si="752"/>
        <v>4</v>
      </c>
      <c r="U1367">
        <f t="shared" ca="1" si="753"/>
        <v>9</v>
      </c>
      <c r="V1367">
        <f t="shared" ca="1" si="754"/>
        <v>3</v>
      </c>
      <c r="X1367">
        <f t="shared" si="756"/>
        <v>1367</v>
      </c>
      <c r="Y1367">
        <f t="shared" si="757"/>
        <v>1252</v>
      </c>
      <c r="Z1367">
        <f t="shared" si="758"/>
        <v>1253</v>
      </c>
      <c r="AA1367">
        <f t="shared" si="755"/>
        <v>1451</v>
      </c>
      <c r="AB1367">
        <f t="shared" si="760"/>
        <v>200</v>
      </c>
      <c r="AM1367" t="str">
        <f t="shared" si="761"/>
        <v>201902KS</v>
      </c>
      <c r="AN1367">
        <f t="shared" ca="1" si="741"/>
        <v>23.000303030303026</v>
      </c>
      <c r="AO1367">
        <f t="shared" ca="1" si="742"/>
        <v>0.98484848484848475</v>
      </c>
      <c r="AP1367">
        <f t="shared" ca="1" si="762"/>
        <v>4.0151515151515156</v>
      </c>
      <c r="AQ1367">
        <f t="shared" ca="1" si="763"/>
        <v>9.0151515151515156</v>
      </c>
      <c r="AR1367">
        <f t="shared" ca="1" si="764"/>
        <v>3.0303030303030303</v>
      </c>
      <c r="AS1367">
        <f ca="1">P1367/J1367</f>
        <v>0.10330225620722631</v>
      </c>
    </row>
    <row r="1368" spans="1:45" x14ac:dyDescent="0.4">
      <c r="A1368">
        <f t="shared" si="759"/>
        <v>201902</v>
      </c>
      <c r="B1368" t="s">
        <v>404</v>
      </c>
      <c r="C1368" t="s">
        <v>288</v>
      </c>
      <c r="D1368" t="str">
        <f t="shared" ca="1" si="740"/>
        <v>I101</v>
      </c>
      <c r="E1368">
        <f t="shared" ca="1" si="743"/>
        <v>32</v>
      </c>
      <c r="F1368">
        <f t="shared" ca="1" si="744"/>
        <v>23</v>
      </c>
      <c r="G1368" t="str">
        <f t="shared" ca="1" si="737"/>
        <v>S11</v>
      </c>
      <c r="H1368" t="str">
        <f t="shared" ca="1" si="738"/>
        <v>S113</v>
      </c>
      <c r="I1368">
        <f ca="1">VLOOKUP(D1368,PRC!$A$2:$B$21,2,0)*E1368</f>
        <v>960000</v>
      </c>
      <c r="J1368">
        <f t="shared" ca="1" si="745"/>
        <v>796796</v>
      </c>
      <c r="K1368">
        <f ca="1">VLOOKUP(D1368,PRC!$A$1:$C$21,3,0)*E1368</f>
        <v>499200</v>
      </c>
      <c r="L1368">
        <f t="shared" ca="1" si="746"/>
        <v>19000</v>
      </c>
      <c r="M1368">
        <f t="shared" ca="1" si="747"/>
        <v>58000</v>
      </c>
      <c r="N1368">
        <f t="shared" ca="1" si="748"/>
        <v>58000</v>
      </c>
      <c r="O1368">
        <f t="shared" ca="1" si="749"/>
        <v>38000</v>
      </c>
      <c r="P1368">
        <f t="shared" ca="1" si="739"/>
        <v>124596</v>
      </c>
      <c r="Q1368">
        <f ca="1">IF(P1368&gt;0,1,0)</f>
        <v>1</v>
      </c>
      <c r="R1368">
        <f t="shared" ca="1" si="750"/>
        <v>17</v>
      </c>
      <c r="S1368">
        <f t="shared" ca="1" si="751"/>
        <v>2</v>
      </c>
      <c r="T1368">
        <f t="shared" ca="1" si="752"/>
        <v>6</v>
      </c>
      <c r="U1368">
        <f t="shared" ca="1" si="753"/>
        <v>6</v>
      </c>
      <c r="V1368">
        <f t="shared" ca="1" si="754"/>
        <v>4</v>
      </c>
      <c r="X1368">
        <f t="shared" si="756"/>
        <v>1368</v>
      </c>
      <c r="Y1368">
        <f t="shared" si="757"/>
        <v>1252</v>
      </c>
      <c r="Z1368">
        <f t="shared" si="758"/>
        <v>1253</v>
      </c>
      <c r="AA1368">
        <f t="shared" si="755"/>
        <v>1451</v>
      </c>
      <c r="AB1368">
        <f t="shared" si="760"/>
        <v>200</v>
      </c>
      <c r="AM1368" t="str">
        <f t="shared" si="761"/>
        <v>201902KS</v>
      </c>
      <c r="AN1368">
        <f t="shared" ca="1" si="741"/>
        <v>17.000416666666663</v>
      </c>
      <c r="AO1368">
        <f t="shared" ca="1" si="742"/>
        <v>1.9791666666666665</v>
      </c>
      <c r="AP1368">
        <f t="shared" ca="1" si="762"/>
        <v>6.041666666666667</v>
      </c>
      <c r="AQ1368">
        <f t="shared" ca="1" si="763"/>
        <v>6.041666666666667</v>
      </c>
      <c r="AR1368">
        <f t="shared" ca="1" si="764"/>
        <v>3.958333333333333</v>
      </c>
      <c r="AS1368">
        <f ca="1">P1368/J1368</f>
        <v>0.15637126692403075</v>
      </c>
    </row>
    <row r="1369" spans="1:45" x14ac:dyDescent="0.4">
      <c r="A1369">
        <f t="shared" si="759"/>
        <v>201902</v>
      </c>
      <c r="B1369" t="s">
        <v>405</v>
      </c>
      <c r="C1369" t="s">
        <v>288</v>
      </c>
      <c r="D1369" t="str">
        <f t="shared" ca="1" si="740"/>
        <v>I117</v>
      </c>
      <c r="E1369">
        <f t="shared" ca="1" si="743"/>
        <v>18</v>
      </c>
      <c r="F1369">
        <f t="shared" ca="1" si="744"/>
        <v>23</v>
      </c>
      <c r="G1369" t="str">
        <f t="shared" ca="1" si="737"/>
        <v>S11</v>
      </c>
      <c r="H1369" t="str">
        <f t="shared" ca="1" si="738"/>
        <v>S113</v>
      </c>
      <c r="I1369">
        <f ca="1">VLOOKUP(D1369,PRC!$A$2:$B$21,2,0)*E1369</f>
        <v>45000000</v>
      </c>
      <c r="J1369">
        <f t="shared" ca="1" si="745"/>
        <v>37799996</v>
      </c>
      <c r="K1369">
        <f ca="1">VLOOKUP(D1369,PRC!$A$1:$C$21,3,0)*E1369</f>
        <v>20700000</v>
      </c>
      <c r="L1369">
        <f t="shared" ca="1" si="746"/>
        <v>900000</v>
      </c>
      <c r="M1369">
        <f t="shared" ca="1" si="747"/>
        <v>2250000</v>
      </c>
      <c r="N1369">
        <f t="shared" ca="1" si="748"/>
        <v>3600000</v>
      </c>
      <c r="O1369">
        <f t="shared" ca="1" si="749"/>
        <v>1350000</v>
      </c>
      <c r="P1369">
        <f t="shared" ca="1" si="739"/>
        <v>8999996</v>
      </c>
      <c r="Q1369">
        <f ca="1">IF(P1369&gt;0,1,0)</f>
        <v>1</v>
      </c>
      <c r="R1369">
        <f t="shared" ca="1" si="750"/>
        <v>16</v>
      </c>
      <c r="S1369">
        <f t="shared" ca="1" si="751"/>
        <v>2</v>
      </c>
      <c r="T1369">
        <f t="shared" ca="1" si="752"/>
        <v>5</v>
      </c>
      <c r="U1369">
        <f t="shared" ca="1" si="753"/>
        <v>8</v>
      </c>
      <c r="V1369">
        <f t="shared" ca="1" si="754"/>
        <v>3</v>
      </c>
      <c r="X1369">
        <f t="shared" si="756"/>
        <v>1369</v>
      </c>
      <c r="Y1369">
        <f t="shared" si="757"/>
        <v>1252</v>
      </c>
      <c r="Z1369">
        <f t="shared" si="758"/>
        <v>1253</v>
      </c>
      <c r="AA1369">
        <f t="shared" si="755"/>
        <v>1451</v>
      </c>
      <c r="AB1369">
        <f t="shared" si="760"/>
        <v>200</v>
      </c>
      <c r="AM1369" t="str">
        <f t="shared" si="761"/>
        <v>201902KS</v>
      </c>
      <c r="AN1369">
        <f t="shared" ca="1" si="741"/>
        <v>16.000008888888885</v>
      </c>
      <c r="AO1369">
        <f t="shared" ca="1" si="742"/>
        <v>2</v>
      </c>
      <c r="AP1369">
        <f t="shared" ca="1" si="762"/>
        <v>5</v>
      </c>
      <c r="AQ1369">
        <f t="shared" ca="1" si="763"/>
        <v>8</v>
      </c>
      <c r="AR1369">
        <f t="shared" ca="1" si="764"/>
        <v>3</v>
      </c>
      <c r="AS1369">
        <f ca="1">P1369/J1369</f>
        <v>0.23809515747038704</v>
      </c>
    </row>
    <row r="1370" spans="1:45" x14ac:dyDescent="0.4">
      <c r="A1370">
        <f t="shared" si="759"/>
        <v>201902</v>
      </c>
      <c r="B1370" t="s">
        <v>406</v>
      </c>
      <c r="C1370" t="s">
        <v>288</v>
      </c>
      <c r="D1370" t="str">
        <f t="shared" ca="1" si="740"/>
        <v>I109</v>
      </c>
      <c r="E1370">
        <f t="shared" ca="1" si="743"/>
        <v>11</v>
      </c>
      <c r="F1370">
        <f t="shared" ca="1" si="744"/>
        <v>25</v>
      </c>
      <c r="G1370" t="str">
        <f t="shared" ca="1" si="737"/>
        <v>S11</v>
      </c>
      <c r="H1370" t="str">
        <f t="shared" ca="1" si="738"/>
        <v>S118</v>
      </c>
      <c r="I1370">
        <f ca="1">VLOOKUP(D1370,PRC!$A$2:$B$21,2,0)*E1370</f>
        <v>5500000</v>
      </c>
      <c r="J1370">
        <f t="shared" ca="1" si="745"/>
        <v>4674996</v>
      </c>
      <c r="K1370">
        <f ca="1">VLOOKUP(D1370,PRC!$A$1:$C$21,3,0)*E1370</f>
        <v>2200000</v>
      </c>
      <c r="L1370">
        <f t="shared" ca="1" si="746"/>
        <v>165000</v>
      </c>
      <c r="M1370">
        <f t="shared" ca="1" si="747"/>
        <v>330000</v>
      </c>
      <c r="N1370">
        <f t="shared" ca="1" si="748"/>
        <v>495000</v>
      </c>
      <c r="O1370">
        <f t="shared" ca="1" si="749"/>
        <v>165000</v>
      </c>
      <c r="P1370">
        <f t="shared" ca="1" si="739"/>
        <v>1319996</v>
      </c>
      <c r="Q1370">
        <f ca="1">IF(P1370&gt;0,1,0)</f>
        <v>1</v>
      </c>
      <c r="R1370">
        <f t="shared" ca="1" si="750"/>
        <v>15</v>
      </c>
      <c r="S1370">
        <f t="shared" ca="1" si="751"/>
        <v>3</v>
      </c>
      <c r="T1370">
        <f t="shared" ca="1" si="752"/>
        <v>6</v>
      </c>
      <c r="U1370">
        <f t="shared" ca="1" si="753"/>
        <v>9</v>
      </c>
      <c r="V1370">
        <f t="shared" ca="1" si="754"/>
        <v>3</v>
      </c>
      <c r="X1370">
        <f t="shared" si="756"/>
        <v>1370</v>
      </c>
      <c r="Y1370">
        <f t="shared" si="757"/>
        <v>1252</v>
      </c>
      <c r="Z1370">
        <f t="shared" si="758"/>
        <v>1253</v>
      </c>
      <c r="AA1370">
        <f t="shared" si="755"/>
        <v>1451</v>
      </c>
      <c r="AB1370">
        <f t="shared" si="760"/>
        <v>200</v>
      </c>
      <c r="AM1370" t="str">
        <f t="shared" si="761"/>
        <v>201902KS</v>
      </c>
      <c r="AN1370">
        <f t="shared" ca="1" si="741"/>
        <v>15.000072727272729</v>
      </c>
      <c r="AO1370">
        <f t="shared" ca="1" si="742"/>
        <v>3</v>
      </c>
      <c r="AP1370">
        <f t="shared" ca="1" si="762"/>
        <v>6</v>
      </c>
      <c r="AQ1370">
        <f t="shared" ca="1" si="763"/>
        <v>9</v>
      </c>
      <c r="AR1370">
        <f t="shared" ca="1" si="764"/>
        <v>3</v>
      </c>
      <c r="AS1370">
        <f ca="1">P1370/J1370</f>
        <v>0.28235232714637615</v>
      </c>
    </row>
    <row r="1371" spans="1:45" x14ac:dyDescent="0.4">
      <c r="A1371">
        <f t="shared" si="759"/>
        <v>201902</v>
      </c>
      <c r="B1371" t="s">
        <v>407</v>
      </c>
      <c r="C1371" t="s">
        <v>288</v>
      </c>
      <c r="D1371" t="str">
        <f t="shared" ca="1" si="740"/>
        <v>I104</v>
      </c>
      <c r="E1371">
        <f t="shared" ca="1" si="743"/>
        <v>32</v>
      </c>
      <c r="F1371">
        <f t="shared" ca="1" si="744"/>
        <v>22</v>
      </c>
      <c r="G1371" t="str">
        <f t="shared" ca="1" si="737"/>
        <v>S10</v>
      </c>
      <c r="H1371" t="str">
        <f t="shared" ca="1" si="738"/>
        <v>S108</v>
      </c>
      <c r="I1371">
        <f ca="1">VLOOKUP(D1371,PRC!$A$2:$B$21,2,0)*E1371</f>
        <v>2240000</v>
      </c>
      <c r="J1371">
        <f t="shared" ca="1" si="745"/>
        <v>1814396.0000000002</v>
      </c>
      <c r="K1371">
        <f ca="1">VLOOKUP(D1371,PRC!$A$1:$C$21,3,0)*E1371</f>
        <v>940800</v>
      </c>
      <c r="L1371">
        <f t="shared" ca="1" si="746"/>
        <v>67000</v>
      </c>
      <c r="M1371">
        <f t="shared" ca="1" si="747"/>
        <v>112000</v>
      </c>
      <c r="N1371">
        <f t="shared" ca="1" si="748"/>
        <v>179000</v>
      </c>
      <c r="O1371">
        <f t="shared" ca="1" si="749"/>
        <v>90000</v>
      </c>
      <c r="P1371">
        <f t="shared" ca="1" si="739"/>
        <v>425596.00000000023</v>
      </c>
      <c r="Q1371">
        <f ca="1">IF(P1371&gt;0,1,0)</f>
        <v>1</v>
      </c>
      <c r="R1371">
        <f t="shared" ca="1" si="750"/>
        <v>19</v>
      </c>
      <c r="S1371">
        <f t="shared" ca="1" si="751"/>
        <v>3</v>
      </c>
      <c r="T1371">
        <f t="shared" ca="1" si="752"/>
        <v>5</v>
      </c>
      <c r="U1371">
        <f t="shared" ca="1" si="753"/>
        <v>8</v>
      </c>
      <c r="V1371">
        <f t="shared" ca="1" si="754"/>
        <v>4</v>
      </c>
      <c r="X1371">
        <f t="shared" si="756"/>
        <v>1371</v>
      </c>
      <c r="Y1371">
        <f t="shared" si="757"/>
        <v>1252</v>
      </c>
      <c r="Z1371">
        <f t="shared" si="758"/>
        <v>1253</v>
      </c>
      <c r="AA1371">
        <f t="shared" si="755"/>
        <v>1451</v>
      </c>
      <c r="AB1371">
        <f t="shared" si="760"/>
        <v>200</v>
      </c>
      <c r="AM1371" t="str">
        <f t="shared" si="761"/>
        <v>201902KS</v>
      </c>
      <c r="AN1371">
        <f t="shared" ca="1" si="741"/>
        <v>19.00017857142856</v>
      </c>
      <c r="AO1371">
        <f t="shared" ca="1" si="742"/>
        <v>2.9910714285714288</v>
      </c>
      <c r="AP1371">
        <f t="shared" ca="1" si="762"/>
        <v>5</v>
      </c>
      <c r="AQ1371">
        <f t="shared" ca="1" si="763"/>
        <v>7.9910714285714279</v>
      </c>
      <c r="AR1371">
        <f t="shared" ca="1" si="764"/>
        <v>4.0178571428571432</v>
      </c>
      <c r="AS1371">
        <f ca="1">P1371/J1371</f>
        <v>0.23456621377031264</v>
      </c>
    </row>
    <row r="1372" spans="1:45" x14ac:dyDescent="0.4">
      <c r="A1372">
        <f t="shared" si="759"/>
        <v>201902</v>
      </c>
      <c r="B1372" t="s">
        <v>408</v>
      </c>
      <c r="C1372" t="s">
        <v>288</v>
      </c>
      <c r="D1372" t="str">
        <f t="shared" ca="1" si="740"/>
        <v>I107</v>
      </c>
      <c r="E1372">
        <f t="shared" ca="1" si="743"/>
        <v>26</v>
      </c>
      <c r="F1372">
        <f t="shared" ca="1" si="744"/>
        <v>23</v>
      </c>
      <c r="G1372" t="str">
        <f t="shared" ca="1" si="737"/>
        <v>S11</v>
      </c>
      <c r="H1372" t="str">
        <f t="shared" ca="1" si="738"/>
        <v>S113</v>
      </c>
      <c r="I1372">
        <f ca="1">VLOOKUP(D1372,PRC!$A$2:$B$21,2,0)*E1372</f>
        <v>3900000</v>
      </c>
      <c r="J1372">
        <f t="shared" ca="1" si="745"/>
        <v>3197996.0000000005</v>
      </c>
      <c r="K1372">
        <f ca="1">VLOOKUP(D1372,PRC!$A$1:$C$21,3,0)*E1372</f>
        <v>2223000</v>
      </c>
      <c r="L1372">
        <f t="shared" ca="1" si="746"/>
        <v>39000</v>
      </c>
      <c r="M1372">
        <f t="shared" ca="1" si="747"/>
        <v>156000</v>
      </c>
      <c r="N1372">
        <f t="shared" ca="1" si="748"/>
        <v>351000</v>
      </c>
      <c r="O1372">
        <f t="shared" ca="1" si="749"/>
        <v>156000</v>
      </c>
      <c r="P1372">
        <f t="shared" ca="1" si="739"/>
        <v>272996.00000000047</v>
      </c>
      <c r="Q1372">
        <f ca="1">IF(P1372&gt;0,1,0)</f>
        <v>1</v>
      </c>
      <c r="R1372">
        <f t="shared" ca="1" si="750"/>
        <v>18</v>
      </c>
      <c r="S1372">
        <f t="shared" ca="1" si="751"/>
        <v>1</v>
      </c>
      <c r="T1372">
        <f t="shared" ca="1" si="752"/>
        <v>4</v>
      </c>
      <c r="U1372">
        <f t="shared" ca="1" si="753"/>
        <v>9</v>
      </c>
      <c r="V1372">
        <f t="shared" ca="1" si="754"/>
        <v>4</v>
      </c>
      <c r="X1372">
        <f t="shared" si="756"/>
        <v>1372</v>
      </c>
      <c r="Y1372">
        <f t="shared" si="757"/>
        <v>1252</v>
      </c>
      <c r="Z1372">
        <f t="shared" si="758"/>
        <v>1253</v>
      </c>
      <c r="AA1372">
        <f t="shared" si="755"/>
        <v>1451</v>
      </c>
      <c r="AB1372">
        <f t="shared" si="760"/>
        <v>200</v>
      </c>
      <c r="AM1372" t="str">
        <f t="shared" si="761"/>
        <v>201902KS</v>
      </c>
      <c r="AN1372">
        <f t="shared" ca="1" si="741"/>
        <v>18.000102564102548</v>
      </c>
      <c r="AO1372">
        <f t="shared" ca="1" si="742"/>
        <v>1</v>
      </c>
      <c r="AP1372">
        <f t="shared" ca="1" si="762"/>
        <v>4</v>
      </c>
      <c r="AQ1372">
        <f t="shared" ca="1" si="763"/>
        <v>9</v>
      </c>
      <c r="AR1372">
        <f t="shared" ca="1" si="764"/>
        <v>4</v>
      </c>
      <c r="AS1372">
        <f ca="1">P1372/J1372</f>
        <v>8.5364709649418086E-2</v>
      </c>
    </row>
    <row r="1373" spans="1:45" x14ac:dyDescent="0.4">
      <c r="A1373">
        <f t="shared" si="759"/>
        <v>201902</v>
      </c>
      <c r="B1373" t="s">
        <v>409</v>
      </c>
      <c r="C1373" t="s">
        <v>288</v>
      </c>
      <c r="D1373" t="str">
        <f t="shared" ca="1" si="740"/>
        <v>I109</v>
      </c>
      <c r="E1373">
        <f t="shared" ca="1" si="743"/>
        <v>34</v>
      </c>
      <c r="F1373">
        <f t="shared" ca="1" si="744"/>
        <v>17</v>
      </c>
      <c r="G1373" t="str">
        <f t="shared" ca="1" si="737"/>
        <v>S10</v>
      </c>
      <c r="H1373" t="str">
        <f t="shared" ca="1" si="738"/>
        <v>S105</v>
      </c>
      <c r="I1373">
        <f ca="1">VLOOKUP(D1373,PRC!$A$2:$B$21,2,0)*E1373</f>
        <v>17000000</v>
      </c>
      <c r="J1373">
        <f t="shared" ca="1" si="745"/>
        <v>14109996</v>
      </c>
      <c r="K1373">
        <f ca="1">VLOOKUP(D1373,PRC!$A$1:$C$21,3,0)*E1373</f>
        <v>6800000</v>
      </c>
      <c r="L1373">
        <f t="shared" ca="1" si="746"/>
        <v>510000</v>
      </c>
      <c r="M1373">
        <f t="shared" ca="1" si="747"/>
        <v>1020000</v>
      </c>
      <c r="N1373">
        <f t="shared" ca="1" si="748"/>
        <v>1020000</v>
      </c>
      <c r="O1373">
        <f t="shared" ca="1" si="749"/>
        <v>510000</v>
      </c>
      <c r="P1373">
        <f t="shared" ca="1" si="739"/>
        <v>4249996</v>
      </c>
      <c r="Q1373">
        <f ca="1">IF(P1373&gt;0,1,0)</f>
        <v>1</v>
      </c>
      <c r="R1373">
        <f t="shared" ca="1" si="750"/>
        <v>17</v>
      </c>
      <c r="S1373">
        <f t="shared" ca="1" si="751"/>
        <v>3</v>
      </c>
      <c r="T1373">
        <f t="shared" ca="1" si="752"/>
        <v>6</v>
      </c>
      <c r="U1373">
        <f t="shared" ca="1" si="753"/>
        <v>6</v>
      </c>
      <c r="V1373">
        <f t="shared" ca="1" si="754"/>
        <v>3</v>
      </c>
      <c r="X1373">
        <f t="shared" si="756"/>
        <v>1373</v>
      </c>
      <c r="Y1373">
        <f t="shared" si="757"/>
        <v>1252</v>
      </c>
      <c r="Z1373">
        <f t="shared" si="758"/>
        <v>1253</v>
      </c>
      <c r="AA1373">
        <f t="shared" si="755"/>
        <v>1451</v>
      </c>
      <c r="AB1373">
        <f t="shared" si="760"/>
        <v>200</v>
      </c>
      <c r="AM1373" t="str">
        <f t="shared" si="761"/>
        <v>201902KS</v>
      </c>
      <c r="AN1373">
        <f t="shared" ca="1" si="741"/>
        <v>17.000023529411767</v>
      </c>
      <c r="AO1373">
        <f t="shared" ca="1" si="742"/>
        <v>3</v>
      </c>
      <c r="AP1373">
        <f t="shared" ca="1" si="762"/>
        <v>6</v>
      </c>
      <c r="AQ1373">
        <f t="shared" ca="1" si="763"/>
        <v>6</v>
      </c>
      <c r="AR1373">
        <f t="shared" ca="1" si="764"/>
        <v>3</v>
      </c>
      <c r="AS1373">
        <f ca="1">P1373/J1373</f>
        <v>0.30120462117778063</v>
      </c>
    </row>
    <row r="1374" spans="1:45" x14ac:dyDescent="0.4">
      <c r="A1374">
        <f t="shared" si="759"/>
        <v>201902</v>
      </c>
      <c r="B1374" t="s">
        <v>410</v>
      </c>
      <c r="C1374" t="s">
        <v>288</v>
      </c>
      <c r="D1374" t="str">
        <f t="shared" ca="1" si="740"/>
        <v>I120</v>
      </c>
      <c r="E1374">
        <f t="shared" ca="1" si="743"/>
        <v>22</v>
      </c>
      <c r="F1374">
        <f t="shared" ca="1" si="744"/>
        <v>24</v>
      </c>
      <c r="G1374" t="str">
        <f t="shared" ca="1" si="737"/>
        <v>S11</v>
      </c>
      <c r="H1374" t="str">
        <f t="shared" ca="1" si="738"/>
        <v>S116</v>
      </c>
      <c r="I1374">
        <f ca="1">VLOOKUP(D1374,PRC!$A$2:$B$21,2,0)*E1374</f>
        <v>94600000</v>
      </c>
      <c r="J1374">
        <f t="shared" ca="1" si="745"/>
        <v>77571996</v>
      </c>
      <c r="K1374">
        <f ca="1">VLOOKUP(D1374,PRC!$A$1:$C$21,3,0)*E1374</f>
        <v>42570000</v>
      </c>
      <c r="L1374">
        <f t="shared" ca="1" si="746"/>
        <v>946000</v>
      </c>
      <c r="M1374">
        <f t="shared" ca="1" si="747"/>
        <v>6622000</v>
      </c>
      <c r="N1374">
        <f t="shared" ca="1" si="748"/>
        <v>6622000</v>
      </c>
      <c r="O1374">
        <f t="shared" ca="1" si="749"/>
        <v>3784000</v>
      </c>
      <c r="P1374">
        <f t="shared" ca="1" si="739"/>
        <v>17027996</v>
      </c>
      <c r="Q1374">
        <f ca="1">IF(P1374&gt;0,1,0)</f>
        <v>1</v>
      </c>
      <c r="R1374">
        <f t="shared" ca="1" si="750"/>
        <v>18</v>
      </c>
      <c r="S1374">
        <f t="shared" ca="1" si="751"/>
        <v>1</v>
      </c>
      <c r="T1374">
        <f t="shared" ca="1" si="752"/>
        <v>7</v>
      </c>
      <c r="U1374">
        <f t="shared" ca="1" si="753"/>
        <v>7</v>
      </c>
      <c r="V1374">
        <f t="shared" ca="1" si="754"/>
        <v>4</v>
      </c>
      <c r="X1374">
        <f t="shared" si="756"/>
        <v>1374</v>
      </c>
      <c r="Y1374">
        <f t="shared" si="757"/>
        <v>1252</v>
      </c>
      <c r="Z1374">
        <f t="shared" si="758"/>
        <v>1253</v>
      </c>
      <c r="AA1374">
        <f t="shared" si="755"/>
        <v>1451</v>
      </c>
      <c r="AB1374">
        <f t="shared" si="760"/>
        <v>200</v>
      </c>
      <c r="AM1374" t="str">
        <f t="shared" si="761"/>
        <v>201902KS</v>
      </c>
      <c r="AN1374">
        <f t="shared" ca="1" si="741"/>
        <v>18.000004228329814</v>
      </c>
      <c r="AO1374">
        <f t="shared" ca="1" si="742"/>
        <v>1</v>
      </c>
      <c r="AP1374">
        <f t="shared" ca="1" si="762"/>
        <v>7.0000000000000009</v>
      </c>
      <c r="AQ1374">
        <f t="shared" ca="1" si="763"/>
        <v>7.0000000000000009</v>
      </c>
      <c r="AR1374">
        <f t="shared" ca="1" si="764"/>
        <v>4</v>
      </c>
      <c r="AS1374">
        <f ca="1">P1374/J1374</f>
        <v>0.21951215487609729</v>
      </c>
    </row>
    <row r="1375" spans="1:45" x14ac:dyDescent="0.4">
      <c r="A1375">
        <f t="shared" si="759"/>
        <v>201902</v>
      </c>
      <c r="B1375" t="s">
        <v>411</v>
      </c>
      <c r="C1375" t="s">
        <v>288</v>
      </c>
      <c r="D1375" t="str">
        <f t="shared" ca="1" si="740"/>
        <v>I109</v>
      </c>
      <c r="E1375">
        <f t="shared" ca="1" si="743"/>
        <v>27</v>
      </c>
      <c r="F1375">
        <f t="shared" ca="1" si="744"/>
        <v>24</v>
      </c>
      <c r="G1375" t="str">
        <f t="shared" ca="1" si="737"/>
        <v>S10</v>
      </c>
      <c r="H1375" t="str">
        <f t="shared" ca="1" si="738"/>
        <v>S101</v>
      </c>
      <c r="I1375">
        <f ca="1">VLOOKUP(D1375,PRC!$A$2:$B$21,2,0)*E1375</f>
        <v>13500000</v>
      </c>
      <c r="J1375">
        <f t="shared" ca="1" si="745"/>
        <v>11204996</v>
      </c>
      <c r="K1375">
        <f ca="1">VLOOKUP(D1375,PRC!$A$1:$C$21,3,0)*E1375</f>
        <v>5400000</v>
      </c>
      <c r="L1375">
        <f t="shared" ca="1" si="746"/>
        <v>270000</v>
      </c>
      <c r="M1375">
        <f t="shared" ca="1" si="747"/>
        <v>810000</v>
      </c>
      <c r="N1375">
        <f t="shared" ca="1" si="748"/>
        <v>1215000</v>
      </c>
      <c r="O1375">
        <f t="shared" ca="1" si="749"/>
        <v>405000</v>
      </c>
      <c r="P1375">
        <f t="shared" ca="1" si="739"/>
        <v>3104996</v>
      </c>
      <c r="Q1375">
        <f ca="1">IF(P1375&gt;0,1,0)</f>
        <v>1</v>
      </c>
      <c r="R1375">
        <f t="shared" ca="1" si="750"/>
        <v>17</v>
      </c>
      <c r="S1375">
        <f t="shared" ca="1" si="751"/>
        <v>2</v>
      </c>
      <c r="T1375">
        <f t="shared" ca="1" si="752"/>
        <v>6</v>
      </c>
      <c r="U1375">
        <f t="shared" ca="1" si="753"/>
        <v>9</v>
      </c>
      <c r="V1375">
        <f t="shared" ca="1" si="754"/>
        <v>3</v>
      </c>
      <c r="X1375">
        <f t="shared" si="756"/>
        <v>1375</v>
      </c>
      <c r="Y1375">
        <f t="shared" si="757"/>
        <v>1252</v>
      </c>
      <c r="Z1375">
        <f t="shared" si="758"/>
        <v>1253</v>
      </c>
      <c r="AA1375">
        <f t="shared" si="755"/>
        <v>1451</v>
      </c>
      <c r="AB1375">
        <f t="shared" si="760"/>
        <v>200</v>
      </c>
      <c r="AM1375" t="str">
        <f t="shared" si="761"/>
        <v>201902KS</v>
      </c>
      <c r="AN1375">
        <f t="shared" ca="1" si="741"/>
        <v>17.00002962962963</v>
      </c>
      <c r="AO1375">
        <f t="shared" ca="1" si="742"/>
        <v>2</v>
      </c>
      <c r="AP1375">
        <f t="shared" ca="1" si="762"/>
        <v>6</v>
      </c>
      <c r="AQ1375">
        <f t="shared" ca="1" si="763"/>
        <v>9</v>
      </c>
      <c r="AR1375">
        <f t="shared" ca="1" si="764"/>
        <v>3</v>
      </c>
      <c r="AS1375">
        <f ca="1">P1375/J1375</f>
        <v>0.27710817567449375</v>
      </c>
    </row>
    <row r="1376" spans="1:45" x14ac:dyDescent="0.4">
      <c r="A1376">
        <f t="shared" si="759"/>
        <v>201902</v>
      </c>
      <c r="B1376" t="s">
        <v>412</v>
      </c>
      <c r="C1376" t="s">
        <v>288</v>
      </c>
      <c r="D1376" t="str">
        <f t="shared" ca="1" si="740"/>
        <v>I109</v>
      </c>
      <c r="E1376">
        <f t="shared" ca="1" si="743"/>
        <v>11</v>
      </c>
      <c r="F1376">
        <f t="shared" ca="1" si="744"/>
        <v>25</v>
      </c>
      <c r="G1376" t="str">
        <f t="shared" ca="1" si="737"/>
        <v>S10</v>
      </c>
      <c r="H1376" t="str">
        <f t="shared" ca="1" si="738"/>
        <v>S108</v>
      </c>
      <c r="I1376">
        <f ca="1">VLOOKUP(D1376,PRC!$A$2:$B$21,2,0)*E1376</f>
        <v>5500000</v>
      </c>
      <c r="J1376">
        <f t="shared" ca="1" si="745"/>
        <v>4344996</v>
      </c>
      <c r="K1376">
        <f ca="1">VLOOKUP(D1376,PRC!$A$1:$C$21,3,0)*E1376</f>
        <v>2200000</v>
      </c>
      <c r="L1376">
        <f t="shared" ca="1" si="746"/>
        <v>110000</v>
      </c>
      <c r="M1376">
        <f t="shared" ca="1" si="747"/>
        <v>385000</v>
      </c>
      <c r="N1376">
        <f t="shared" ca="1" si="748"/>
        <v>440000</v>
      </c>
      <c r="O1376">
        <f t="shared" ca="1" si="749"/>
        <v>220000</v>
      </c>
      <c r="P1376">
        <f t="shared" ca="1" si="739"/>
        <v>989996</v>
      </c>
      <c r="Q1376">
        <f ca="1">IF(P1376&gt;0,1,0)</f>
        <v>1</v>
      </c>
      <c r="R1376">
        <f t="shared" ca="1" si="750"/>
        <v>21</v>
      </c>
      <c r="S1376">
        <f t="shared" ca="1" si="751"/>
        <v>2</v>
      </c>
      <c r="T1376">
        <f t="shared" ca="1" si="752"/>
        <v>7</v>
      </c>
      <c r="U1376">
        <f t="shared" ca="1" si="753"/>
        <v>8</v>
      </c>
      <c r="V1376">
        <f t="shared" ca="1" si="754"/>
        <v>4</v>
      </c>
      <c r="X1376">
        <f t="shared" si="756"/>
        <v>1376</v>
      </c>
      <c r="Y1376">
        <f t="shared" si="757"/>
        <v>1252</v>
      </c>
      <c r="Z1376">
        <f t="shared" si="758"/>
        <v>1253</v>
      </c>
      <c r="AA1376">
        <f t="shared" si="755"/>
        <v>1451</v>
      </c>
      <c r="AB1376">
        <f t="shared" si="760"/>
        <v>200</v>
      </c>
      <c r="AM1376" t="str">
        <f t="shared" si="761"/>
        <v>201902KS</v>
      </c>
      <c r="AN1376">
        <f t="shared" ca="1" si="741"/>
        <v>21.000072727272723</v>
      </c>
      <c r="AO1376">
        <f t="shared" ca="1" si="742"/>
        <v>2</v>
      </c>
      <c r="AP1376">
        <f t="shared" ca="1" si="762"/>
        <v>7.0000000000000009</v>
      </c>
      <c r="AQ1376">
        <f t="shared" ca="1" si="763"/>
        <v>8</v>
      </c>
      <c r="AR1376">
        <f t="shared" ca="1" si="764"/>
        <v>4</v>
      </c>
      <c r="AS1376">
        <f ca="1">P1376/J1376</f>
        <v>0.22784739042337437</v>
      </c>
    </row>
    <row r="1377" spans="1:45" x14ac:dyDescent="0.4">
      <c r="A1377">
        <f t="shared" si="759"/>
        <v>201902</v>
      </c>
      <c r="B1377" t="s">
        <v>413</v>
      </c>
      <c r="C1377" t="s">
        <v>288</v>
      </c>
      <c r="D1377" t="str">
        <f t="shared" ca="1" si="740"/>
        <v>I120</v>
      </c>
      <c r="E1377">
        <f t="shared" ca="1" si="743"/>
        <v>26</v>
      </c>
      <c r="F1377">
        <f t="shared" ca="1" si="744"/>
        <v>15</v>
      </c>
      <c r="G1377" t="str">
        <f t="shared" ca="1" si="737"/>
        <v>S11</v>
      </c>
      <c r="H1377" t="str">
        <f t="shared" ca="1" si="738"/>
        <v>S117</v>
      </c>
      <c r="I1377">
        <f ca="1">VLOOKUP(D1377,PRC!$A$2:$B$21,2,0)*E1377</f>
        <v>111800000</v>
      </c>
      <c r="J1377">
        <f t="shared" ca="1" si="745"/>
        <v>89439996</v>
      </c>
      <c r="K1377">
        <f ca="1">VLOOKUP(D1377,PRC!$A$1:$C$21,3,0)*E1377</f>
        <v>50310000</v>
      </c>
      <c r="L1377">
        <f t="shared" ca="1" si="746"/>
        <v>3354000</v>
      </c>
      <c r="M1377">
        <f t="shared" ca="1" si="747"/>
        <v>5590000</v>
      </c>
      <c r="N1377">
        <f t="shared" ca="1" si="748"/>
        <v>10062000</v>
      </c>
      <c r="O1377">
        <f t="shared" ca="1" si="749"/>
        <v>3354000</v>
      </c>
      <c r="P1377">
        <f t="shared" ca="1" si="739"/>
        <v>16769996</v>
      </c>
      <c r="Q1377">
        <f ca="1">IF(P1377&gt;0,1,0)</f>
        <v>1</v>
      </c>
      <c r="R1377">
        <f t="shared" ca="1" si="750"/>
        <v>20</v>
      </c>
      <c r="S1377">
        <f t="shared" ca="1" si="751"/>
        <v>3</v>
      </c>
      <c r="T1377">
        <f t="shared" ca="1" si="752"/>
        <v>5</v>
      </c>
      <c r="U1377">
        <f t="shared" ca="1" si="753"/>
        <v>9</v>
      </c>
      <c r="V1377">
        <f t="shared" ca="1" si="754"/>
        <v>3</v>
      </c>
      <c r="X1377">
        <f t="shared" si="756"/>
        <v>1377</v>
      </c>
      <c r="Y1377">
        <f t="shared" si="757"/>
        <v>1252</v>
      </c>
      <c r="Z1377">
        <f t="shared" si="758"/>
        <v>1253</v>
      </c>
      <c r="AA1377">
        <f t="shared" si="755"/>
        <v>1451</v>
      </c>
      <c r="AB1377">
        <f t="shared" si="760"/>
        <v>200</v>
      </c>
      <c r="AM1377" t="str">
        <f t="shared" si="761"/>
        <v>201902KS</v>
      </c>
      <c r="AN1377">
        <f t="shared" ca="1" si="741"/>
        <v>20.000003577817527</v>
      </c>
      <c r="AO1377">
        <f t="shared" ca="1" si="742"/>
        <v>3</v>
      </c>
      <c r="AP1377">
        <f t="shared" ca="1" si="762"/>
        <v>5</v>
      </c>
      <c r="AQ1377">
        <f t="shared" ca="1" si="763"/>
        <v>9</v>
      </c>
      <c r="AR1377">
        <f t="shared" ca="1" si="764"/>
        <v>3</v>
      </c>
      <c r="AS1377">
        <f ca="1">P1377/J1377</f>
        <v>0.18749996366278907</v>
      </c>
    </row>
    <row r="1378" spans="1:45" x14ac:dyDescent="0.4">
      <c r="A1378">
        <f t="shared" si="759"/>
        <v>201902</v>
      </c>
      <c r="B1378" t="s">
        <v>414</v>
      </c>
      <c r="C1378" t="s">
        <v>288</v>
      </c>
      <c r="D1378" t="str">
        <f t="shared" ca="1" si="740"/>
        <v>I103</v>
      </c>
      <c r="E1378">
        <f t="shared" ca="1" si="743"/>
        <v>42</v>
      </c>
      <c r="F1378">
        <f t="shared" ca="1" si="744"/>
        <v>19</v>
      </c>
      <c r="G1378" t="str">
        <f t="shared" ca="1" si="737"/>
        <v>S10</v>
      </c>
      <c r="H1378" t="str">
        <f t="shared" ca="1" si="738"/>
        <v>S104</v>
      </c>
      <c r="I1378">
        <f ca="1">VLOOKUP(D1378,PRC!$A$2:$B$21,2,0)*E1378</f>
        <v>2100000</v>
      </c>
      <c r="J1378">
        <f t="shared" ca="1" si="745"/>
        <v>1763996</v>
      </c>
      <c r="K1378">
        <f ca="1">VLOOKUP(D1378,PRC!$A$1:$C$21,3,0)*E1378</f>
        <v>1197000</v>
      </c>
      <c r="L1378">
        <f t="shared" ca="1" si="746"/>
        <v>42000</v>
      </c>
      <c r="M1378">
        <f t="shared" ca="1" si="747"/>
        <v>84000</v>
      </c>
      <c r="N1378">
        <f t="shared" ca="1" si="748"/>
        <v>105000</v>
      </c>
      <c r="O1378">
        <f t="shared" ca="1" si="749"/>
        <v>84000</v>
      </c>
      <c r="P1378">
        <f t="shared" ca="1" si="739"/>
        <v>251996</v>
      </c>
      <c r="Q1378">
        <f ca="1">IF(P1378&gt;0,1,0)</f>
        <v>1</v>
      </c>
      <c r="R1378">
        <f t="shared" ca="1" si="750"/>
        <v>16</v>
      </c>
      <c r="S1378">
        <f t="shared" ca="1" si="751"/>
        <v>2</v>
      </c>
      <c r="T1378">
        <f t="shared" ca="1" si="752"/>
        <v>4</v>
      </c>
      <c r="U1378">
        <f t="shared" ca="1" si="753"/>
        <v>5</v>
      </c>
      <c r="V1378">
        <f t="shared" ca="1" si="754"/>
        <v>4</v>
      </c>
      <c r="X1378">
        <f t="shared" si="756"/>
        <v>1378</v>
      </c>
      <c r="Y1378">
        <f t="shared" si="757"/>
        <v>1252</v>
      </c>
      <c r="Z1378">
        <f t="shared" si="758"/>
        <v>1253</v>
      </c>
      <c r="AA1378">
        <f t="shared" si="755"/>
        <v>1451</v>
      </c>
      <c r="AB1378">
        <f t="shared" si="760"/>
        <v>200</v>
      </c>
      <c r="AM1378" t="str">
        <f t="shared" si="761"/>
        <v>201902KS</v>
      </c>
      <c r="AN1378">
        <f t="shared" ca="1" si="741"/>
        <v>16.000190476190479</v>
      </c>
      <c r="AO1378">
        <f t="shared" ca="1" si="742"/>
        <v>2</v>
      </c>
      <c r="AP1378">
        <f t="shared" ca="1" si="762"/>
        <v>4</v>
      </c>
      <c r="AQ1378">
        <f t="shared" ca="1" si="763"/>
        <v>5</v>
      </c>
      <c r="AR1378">
        <f t="shared" ca="1" si="764"/>
        <v>4</v>
      </c>
      <c r="AS1378">
        <f ca="1">P1378/J1378</f>
        <v>0.14285519921813883</v>
      </c>
    </row>
    <row r="1379" spans="1:45" x14ac:dyDescent="0.4">
      <c r="A1379">
        <f t="shared" si="759"/>
        <v>201902</v>
      </c>
      <c r="B1379" t="s">
        <v>415</v>
      </c>
      <c r="C1379" t="s">
        <v>288</v>
      </c>
      <c r="D1379" t="str">
        <f t="shared" ca="1" si="740"/>
        <v>I118</v>
      </c>
      <c r="E1379">
        <f t="shared" ca="1" si="743"/>
        <v>50</v>
      </c>
      <c r="F1379">
        <f t="shared" ca="1" si="744"/>
        <v>16</v>
      </c>
      <c r="G1379" t="str">
        <f t="shared" ca="1" si="737"/>
        <v>S10</v>
      </c>
      <c r="H1379" t="str">
        <f t="shared" ca="1" si="738"/>
        <v>S103</v>
      </c>
      <c r="I1379">
        <f ca="1">VLOOKUP(D1379,PRC!$A$2:$B$21,2,0)*E1379</f>
        <v>26500000</v>
      </c>
      <c r="J1379">
        <f t="shared" ca="1" si="745"/>
        <v>20404996</v>
      </c>
      <c r="K1379">
        <f ca="1">VLOOKUP(D1379,PRC!$A$1:$C$21,3,0)*E1379</f>
        <v>11130000</v>
      </c>
      <c r="L1379">
        <f t="shared" ca="1" si="746"/>
        <v>795000</v>
      </c>
      <c r="M1379">
        <f t="shared" ca="1" si="747"/>
        <v>1325000</v>
      </c>
      <c r="N1379">
        <f t="shared" ca="1" si="748"/>
        <v>1855000</v>
      </c>
      <c r="O1379">
        <f t="shared" ca="1" si="749"/>
        <v>1060000</v>
      </c>
      <c r="P1379">
        <f t="shared" ca="1" si="739"/>
        <v>4239996</v>
      </c>
      <c r="Q1379">
        <f ca="1">IF(P1379&gt;0,1,0)</f>
        <v>1</v>
      </c>
      <c r="R1379">
        <f t="shared" ca="1" si="750"/>
        <v>23</v>
      </c>
      <c r="S1379">
        <f t="shared" ca="1" si="751"/>
        <v>3</v>
      </c>
      <c r="T1379">
        <f t="shared" ca="1" si="752"/>
        <v>5</v>
      </c>
      <c r="U1379">
        <f t="shared" ca="1" si="753"/>
        <v>7</v>
      </c>
      <c r="V1379">
        <f t="shared" ca="1" si="754"/>
        <v>4</v>
      </c>
      <c r="X1379">
        <f t="shared" si="756"/>
        <v>1379</v>
      </c>
      <c r="Y1379">
        <f t="shared" si="757"/>
        <v>1252</v>
      </c>
      <c r="Z1379">
        <f t="shared" si="758"/>
        <v>1253</v>
      </c>
      <c r="AA1379">
        <f t="shared" si="755"/>
        <v>1451</v>
      </c>
      <c r="AB1379">
        <f t="shared" si="760"/>
        <v>200</v>
      </c>
      <c r="AM1379" t="str">
        <f t="shared" si="761"/>
        <v>201902KS</v>
      </c>
      <c r="AN1379">
        <f t="shared" ca="1" si="741"/>
        <v>23.00001509433962</v>
      </c>
      <c r="AO1379">
        <f t="shared" ca="1" si="742"/>
        <v>3</v>
      </c>
      <c r="AP1379">
        <f t="shared" ca="1" si="762"/>
        <v>5</v>
      </c>
      <c r="AQ1379">
        <f t="shared" ca="1" si="763"/>
        <v>7.0000000000000009</v>
      </c>
      <c r="AR1379">
        <f t="shared" ca="1" si="764"/>
        <v>4</v>
      </c>
      <c r="AS1379">
        <f ca="1">P1379/J1379</f>
        <v>0.20779205249537908</v>
      </c>
    </row>
    <row r="1380" spans="1:45" x14ac:dyDescent="0.4">
      <c r="A1380">
        <f t="shared" si="759"/>
        <v>201902</v>
      </c>
      <c r="B1380" t="s">
        <v>416</v>
      </c>
      <c r="C1380" t="s">
        <v>288</v>
      </c>
      <c r="D1380" t="str">
        <f t="shared" ca="1" si="740"/>
        <v>I103</v>
      </c>
      <c r="E1380">
        <f t="shared" ca="1" si="743"/>
        <v>28</v>
      </c>
      <c r="F1380">
        <f t="shared" ca="1" si="744"/>
        <v>15</v>
      </c>
      <c r="G1380" t="str">
        <f t="shared" ca="1" si="737"/>
        <v>S10</v>
      </c>
      <c r="H1380" t="str">
        <f t="shared" ca="1" si="738"/>
        <v>S109</v>
      </c>
      <c r="I1380">
        <f ca="1">VLOOKUP(D1380,PRC!$A$2:$B$21,2,0)*E1380</f>
        <v>1400000</v>
      </c>
      <c r="J1380">
        <f t="shared" ca="1" si="745"/>
        <v>1119996</v>
      </c>
      <c r="K1380">
        <f ca="1">VLOOKUP(D1380,PRC!$A$1:$C$21,3,0)*E1380</f>
        <v>798000</v>
      </c>
      <c r="L1380">
        <f t="shared" ca="1" si="746"/>
        <v>14000</v>
      </c>
      <c r="M1380">
        <f t="shared" ca="1" si="747"/>
        <v>56000</v>
      </c>
      <c r="N1380">
        <f t="shared" ca="1" si="748"/>
        <v>126000</v>
      </c>
      <c r="O1380">
        <f t="shared" ca="1" si="749"/>
        <v>56000</v>
      </c>
      <c r="P1380">
        <f t="shared" ca="1" si="739"/>
        <v>69996</v>
      </c>
      <c r="Q1380">
        <f ca="1">IF(P1380&gt;0,1,0)</f>
        <v>1</v>
      </c>
      <c r="R1380">
        <f t="shared" ca="1" si="750"/>
        <v>20</v>
      </c>
      <c r="S1380">
        <f t="shared" ca="1" si="751"/>
        <v>1</v>
      </c>
      <c r="T1380">
        <f t="shared" ca="1" si="752"/>
        <v>4</v>
      </c>
      <c r="U1380">
        <f t="shared" ca="1" si="753"/>
        <v>9</v>
      </c>
      <c r="V1380">
        <f t="shared" ca="1" si="754"/>
        <v>4</v>
      </c>
      <c r="X1380">
        <f t="shared" si="756"/>
        <v>1380</v>
      </c>
      <c r="Y1380">
        <f t="shared" si="757"/>
        <v>1252</v>
      </c>
      <c r="Z1380">
        <f t="shared" si="758"/>
        <v>1253</v>
      </c>
      <c r="AA1380">
        <f t="shared" si="755"/>
        <v>1451</v>
      </c>
      <c r="AB1380">
        <f t="shared" si="760"/>
        <v>200</v>
      </c>
      <c r="AM1380" t="str">
        <f t="shared" si="761"/>
        <v>201902KS</v>
      </c>
      <c r="AN1380">
        <f t="shared" ca="1" si="741"/>
        <v>20.000285714285717</v>
      </c>
      <c r="AO1380">
        <f t="shared" ca="1" si="742"/>
        <v>1</v>
      </c>
      <c r="AP1380">
        <f t="shared" ca="1" si="762"/>
        <v>4</v>
      </c>
      <c r="AQ1380">
        <f t="shared" ca="1" si="763"/>
        <v>9</v>
      </c>
      <c r="AR1380">
        <f t="shared" ca="1" si="764"/>
        <v>4</v>
      </c>
      <c r="AS1380">
        <f ca="1">P1380/J1380</f>
        <v>6.2496651773756337E-2</v>
      </c>
    </row>
    <row r="1381" spans="1:45" x14ac:dyDescent="0.4">
      <c r="A1381">
        <f t="shared" si="759"/>
        <v>201902</v>
      </c>
      <c r="B1381" t="s">
        <v>417</v>
      </c>
      <c r="C1381" t="s">
        <v>288</v>
      </c>
      <c r="D1381" t="str">
        <f t="shared" ca="1" si="740"/>
        <v>I109</v>
      </c>
      <c r="E1381">
        <f t="shared" ca="1" si="743"/>
        <v>27</v>
      </c>
      <c r="F1381">
        <f t="shared" ca="1" si="744"/>
        <v>15</v>
      </c>
      <c r="G1381" t="str">
        <f t="shared" ref="G1381:G1444" ca="1" si="765">LEFT(H1381,3)</f>
        <v>S11</v>
      </c>
      <c r="H1381" t="str">
        <f t="shared" ref="H1381:H1444" ca="1" si="766">"S"&amp;RANDBETWEEN(101,120)</f>
        <v>S112</v>
      </c>
      <c r="I1381">
        <f ca="1">VLOOKUP(D1381,PRC!$A$2:$B$21,2,0)*E1381</f>
        <v>13500000</v>
      </c>
      <c r="J1381">
        <f t="shared" ca="1" si="745"/>
        <v>11339996</v>
      </c>
      <c r="K1381">
        <f ca="1">VLOOKUP(D1381,PRC!$A$1:$C$21,3,0)*E1381</f>
        <v>5400000</v>
      </c>
      <c r="L1381">
        <f t="shared" ca="1" si="746"/>
        <v>135000</v>
      </c>
      <c r="M1381">
        <f t="shared" ca="1" si="747"/>
        <v>540000</v>
      </c>
      <c r="N1381">
        <f t="shared" ca="1" si="748"/>
        <v>1080000</v>
      </c>
      <c r="O1381">
        <f t="shared" ca="1" si="749"/>
        <v>540000</v>
      </c>
      <c r="P1381">
        <f t="shared" ref="P1381:P1401" ca="1" si="767">J1381-SUM(K1381:O1381)</f>
        <v>3644996</v>
      </c>
      <c r="Q1381">
        <f ca="1">IF(P1381&gt;0,1,0)</f>
        <v>1</v>
      </c>
      <c r="R1381">
        <f t="shared" ca="1" si="750"/>
        <v>16</v>
      </c>
      <c r="S1381">
        <f t="shared" ca="1" si="751"/>
        <v>1</v>
      </c>
      <c r="T1381">
        <f t="shared" ca="1" si="752"/>
        <v>4</v>
      </c>
      <c r="U1381">
        <f t="shared" ca="1" si="753"/>
        <v>8</v>
      </c>
      <c r="V1381">
        <f t="shared" ca="1" si="754"/>
        <v>4</v>
      </c>
      <c r="X1381">
        <f t="shared" si="756"/>
        <v>1381</v>
      </c>
      <c r="Y1381">
        <f t="shared" si="757"/>
        <v>1252</v>
      </c>
      <c r="Z1381">
        <f t="shared" si="758"/>
        <v>1253</v>
      </c>
      <c r="AA1381">
        <f t="shared" si="755"/>
        <v>1451</v>
      </c>
      <c r="AB1381">
        <f t="shared" si="760"/>
        <v>200</v>
      </c>
      <c r="AM1381" t="str">
        <f t="shared" si="761"/>
        <v>201902KS</v>
      </c>
      <c r="AN1381">
        <f t="shared" ca="1" si="741"/>
        <v>16.00002962962963</v>
      </c>
      <c r="AO1381">
        <f t="shared" ca="1" si="742"/>
        <v>1</v>
      </c>
      <c r="AP1381">
        <f t="shared" ca="1" si="762"/>
        <v>4</v>
      </c>
      <c r="AQ1381">
        <f t="shared" ca="1" si="763"/>
        <v>8</v>
      </c>
      <c r="AR1381">
        <f t="shared" ca="1" si="764"/>
        <v>4</v>
      </c>
      <c r="AS1381">
        <f ca="1">P1381/J1381</f>
        <v>0.32142833207348576</v>
      </c>
    </row>
    <row r="1382" spans="1:45" x14ac:dyDescent="0.4">
      <c r="A1382">
        <f t="shared" si="759"/>
        <v>201902</v>
      </c>
      <c r="B1382" t="s">
        <v>418</v>
      </c>
      <c r="C1382" t="s">
        <v>288</v>
      </c>
      <c r="D1382" t="str">
        <f t="shared" ref="D1382:D1445" ca="1" si="768">"I"&amp;RANDBETWEEN(101,120)</f>
        <v>I106</v>
      </c>
      <c r="E1382">
        <f t="shared" ca="1" si="743"/>
        <v>20</v>
      </c>
      <c r="F1382">
        <f t="shared" ca="1" si="744"/>
        <v>23</v>
      </c>
      <c r="G1382" t="str">
        <f t="shared" ca="1" si="765"/>
        <v>S10</v>
      </c>
      <c r="H1382" t="str">
        <f t="shared" ca="1" si="766"/>
        <v>S107</v>
      </c>
      <c r="I1382">
        <f ca="1">VLOOKUP(D1382,PRC!$A$2:$B$21,2,0)*E1382</f>
        <v>400000</v>
      </c>
      <c r="J1382">
        <f t="shared" ca="1" si="745"/>
        <v>319996</v>
      </c>
      <c r="K1382">
        <f ca="1">VLOOKUP(D1382,PRC!$A$1:$C$21,3,0)*E1382</f>
        <v>212000</v>
      </c>
      <c r="L1382">
        <f t="shared" ca="1" si="746"/>
        <v>4000</v>
      </c>
      <c r="M1382">
        <f t="shared" ca="1" si="747"/>
        <v>24000</v>
      </c>
      <c r="N1382">
        <f t="shared" ca="1" si="748"/>
        <v>28000</v>
      </c>
      <c r="O1382">
        <f t="shared" ca="1" si="749"/>
        <v>20000</v>
      </c>
      <c r="P1382">
        <f t="shared" ca="1" si="767"/>
        <v>31996</v>
      </c>
      <c r="Q1382">
        <f ca="1">IF(P1382&gt;0,1,0)</f>
        <v>1</v>
      </c>
      <c r="R1382">
        <f t="shared" ca="1" si="750"/>
        <v>20</v>
      </c>
      <c r="S1382">
        <f t="shared" ca="1" si="751"/>
        <v>1</v>
      </c>
      <c r="T1382">
        <f t="shared" ca="1" si="752"/>
        <v>6</v>
      </c>
      <c r="U1382">
        <f t="shared" ca="1" si="753"/>
        <v>7</v>
      </c>
      <c r="V1382">
        <f t="shared" ca="1" si="754"/>
        <v>5</v>
      </c>
      <c r="X1382">
        <f t="shared" si="756"/>
        <v>1382</v>
      </c>
      <c r="Y1382">
        <f t="shared" si="757"/>
        <v>1252</v>
      </c>
      <c r="Z1382">
        <f t="shared" si="758"/>
        <v>1253</v>
      </c>
      <c r="AA1382">
        <f t="shared" si="755"/>
        <v>1451</v>
      </c>
      <c r="AB1382">
        <f t="shared" si="760"/>
        <v>200</v>
      </c>
      <c r="AM1382" t="str">
        <f t="shared" si="761"/>
        <v>201902KS</v>
      </c>
      <c r="AN1382">
        <f t="shared" ref="AN1382:AN1445" ca="1" si="769">(1-J1382/I1382)*100</f>
        <v>20.001000000000001</v>
      </c>
      <c r="AO1382">
        <f t="shared" ref="AO1382:AO1445" ca="1" si="770">L1382/$I1382*100</f>
        <v>1</v>
      </c>
      <c r="AP1382">
        <f t="shared" ca="1" si="762"/>
        <v>6</v>
      </c>
      <c r="AQ1382">
        <f t="shared" ca="1" si="763"/>
        <v>7.0000000000000009</v>
      </c>
      <c r="AR1382">
        <f t="shared" ca="1" si="764"/>
        <v>5</v>
      </c>
      <c r="AS1382">
        <f ca="1">P1382/J1382</f>
        <v>9.9988749859373241E-2</v>
      </c>
    </row>
    <row r="1383" spans="1:45" x14ac:dyDescent="0.4">
      <c r="A1383">
        <f t="shared" si="759"/>
        <v>201902</v>
      </c>
      <c r="B1383" t="s">
        <v>419</v>
      </c>
      <c r="C1383" t="s">
        <v>288</v>
      </c>
      <c r="D1383" t="str">
        <f t="shared" ca="1" si="768"/>
        <v>I118</v>
      </c>
      <c r="E1383">
        <f t="shared" ca="1" si="743"/>
        <v>13</v>
      </c>
      <c r="F1383">
        <f t="shared" ca="1" si="744"/>
        <v>23</v>
      </c>
      <c r="G1383" t="str">
        <f t="shared" ca="1" si="765"/>
        <v>S11</v>
      </c>
      <c r="H1383" t="str">
        <f t="shared" ca="1" si="766"/>
        <v>S115</v>
      </c>
      <c r="I1383">
        <f ca="1">VLOOKUP(D1383,PRC!$A$2:$B$21,2,0)*E1383</f>
        <v>6890000</v>
      </c>
      <c r="J1383">
        <f t="shared" ca="1" si="745"/>
        <v>5167496</v>
      </c>
      <c r="K1383">
        <f ca="1">VLOOKUP(D1383,PRC!$A$1:$C$21,3,0)*E1383</f>
        <v>2893800</v>
      </c>
      <c r="L1383">
        <f t="shared" ca="1" si="746"/>
        <v>138000</v>
      </c>
      <c r="M1383">
        <f t="shared" ca="1" si="747"/>
        <v>482000</v>
      </c>
      <c r="N1383">
        <f t="shared" ca="1" si="748"/>
        <v>413000</v>
      </c>
      <c r="O1383">
        <f t="shared" ca="1" si="749"/>
        <v>276000</v>
      </c>
      <c r="P1383">
        <f t="shared" ca="1" si="767"/>
        <v>964696</v>
      </c>
      <c r="Q1383">
        <f ca="1">IF(P1383&gt;0,1,0)</f>
        <v>1</v>
      </c>
      <c r="R1383">
        <f t="shared" ca="1" si="750"/>
        <v>25</v>
      </c>
      <c r="S1383">
        <f t="shared" ca="1" si="751"/>
        <v>2</v>
      </c>
      <c r="T1383">
        <f t="shared" ca="1" si="752"/>
        <v>7</v>
      </c>
      <c r="U1383">
        <f t="shared" ca="1" si="753"/>
        <v>6</v>
      </c>
      <c r="V1383">
        <f t="shared" ca="1" si="754"/>
        <v>4</v>
      </c>
      <c r="X1383">
        <f t="shared" si="756"/>
        <v>1383</v>
      </c>
      <c r="Y1383">
        <f t="shared" si="757"/>
        <v>1252</v>
      </c>
      <c r="Z1383">
        <f t="shared" si="758"/>
        <v>1253</v>
      </c>
      <c r="AA1383">
        <f t="shared" si="755"/>
        <v>1451</v>
      </c>
      <c r="AB1383">
        <f t="shared" si="760"/>
        <v>200</v>
      </c>
      <c r="AM1383" t="str">
        <f t="shared" si="761"/>
        <v>201902KS</v>
      </c>
      <c r="AN1383">
        <f t="shared" ca="1" si="769"/>
        <v>25.000058055152397</v>
      </c>
      <c r="AO1383">
        <f t="shared" ca="1" si="770"/>
        <v>2.0029027576197387</v>
      </c>
      <c r="AP1383">
        <f t="shared" ca="1" si="762"/>
        <v>6.9956458635703918</v>
      </c>
      <c r="AQ1383">
        <f t="shared" ca="1" si="763"/>
        <v>5.9941944847605226</v>
      </c>
      <c r="AR1383">
        <f t="shared" ca="1" si="764"/>
        <v>4.0058055152394774</v>
      </c>
      <c r="AS1383">
        <f ca="1">P1383/J1383</f>
        <v>0.18668538882274896</v>
      </c>
    </row>
    <row r="1384" spans="1:45" x14ac:dyDescent="0.4">
      <c r="A1384">
        <f t="shared" si="759"/>
        <v>201902</v>
      </c>
      <c r="B1384" t="s">
        <v>420</v>
      </c>
      <c r="C1384" t="s">
        <v>288</v>
      </c>
      <c r="D1384" t="str">
        <f t="shared" ca="1" si="768"/>
        <v>I115</v>
      </c>
      <c r="E1384">
        <f t="shared" ca="1" si="743"/>
        <v>37</v>
      </c>
      <c r="F1384">
        <f t="shared" ca="1" si="744"/>
        <v>21</v>
      </c>
      <c r="G1384" t="str">
        <f t="shared" ca="1" si="765"/>
        <v>S11</v>
      </c>
      <c r="H1384" t="str">
        <f t="shared" ca="1" si="766"/>
        <v>S117</v>
      </c>
      <c r="I1384">
        <f ca="1">VLOOKUP(D1384,PRC!$A$2:$B$21,2,0)*E1384</f>
        <v>185000</v>
      </c>
      <c r="J1384">
        <f t="shared" ca="1" si="745"/>
        <v>155396</v>
      </c>
      <c r="K1384">
        <f ca="1">VLOOKUP(D1384,PRC!$A$1:$C$21,3,0)*E1384</f>
        <v>88800</v>
      </c>
      <c r="L1384">
        <f t="shared" ca="1" si="746"/>
        <v>6000</v>
      </c>
      <c r="M1384">
        <f t="shared" ca="1" si="747"/>
        <v>9000</v>
      </c>
      <c r="N1384">
        <f t="shared" ca="1" si="748"/>
        <v>13000</v>
      </c>
      <c r="O1384">
        <f t="shared" ca="1" si="749"/>
        <v>7000</v>
      </c>
      <c r="P1384">
        <f t="shared" ca="1" si="767"/>
        <v>31596</v>
      </c>
      <c r="Q1384">
        <f ca="1">IF(P1384&gt;0,1,0)</f>
        <v>1</v>
      </c>
      <c r="R1384">
        <f t="shared" ca="1" si="750"/>
        <v>16</v>
      </c>
      <c r="S1384">
        <f t="shared" ca="1" si="751"/>
        <v>3</v>
      </c>
      <c r="T1384">
        <f t="shared" ca="1" si="752"/>
        <v>5</v>
      </c>
      <c r="U1384">
        <f t="shared" ca="1" si="753"/>
        <v>7</v>
      </c>
      <c r="V1384">
        <f t="shared" ca="1" si="754"/>
        <v>4</v>
      </c>
      <c r="X1384">
        <f t="shared" si="756"/>
        <v>1384</v>
      </c>
      <c r="Y1384">
        <f t="shared" si="757"/>
        <v>1252</v>
      </c>
      <c r="Z1384">
        <f t="shared" si="758"/>
        <v>1253</v>
      </c>
      <c r="AA1384">
        <f t="shared" si="755"/>
        <v>1451</v>
      </c>
      <c r="AB1384">
        <f t="shared" si="760"/>
        <v>200</v>
      </c>
      <c r="AM1384" t="str">
        <f t="shared" si="761"/>
        <v>201902KS</v>
      </c>
      <c r="AN1384">
        <f t="shared" ca="1" si="769"/>
        <v>16.002162162162158</v>
      </c>
      <c r="AO1384">
        <f t="shared" ca="1" si="770"/>
        <v>3.2432432432432434</v>
      </c>
      <c r="AP1384">
        <f t="shared" ca="1" si="762"/>
        <v>4.8648648648648649</v>
      </c>
      <c r="AQ1384">
        <f t="shared" ca="1" si="763"/>
        <v>7.0270270270270272</v>
      </c>
      <c r="AR1384">
        <f t="shared" ca="1" si="764"/>
        <v>3.7837837837837842</v>
      </c>
      <c r="AS1384">
        <f ca="1">P1384/J1384</f>
        <v>0.20332569692913588</v>
      </c>
    </row>
    <row r="1385" spans="1:45" x14ac:dyDescent="0.4">
      <c r="A1385">
        <f t="shared" si="759"/>
        <v>201902</v>
      </c>
      <c r="B1385" t="s">
        <v>421</v>
      </c>
      <c r="C1385" t="s">
        <v>288</v>
      </c>
      <c r="D1385" t="str">
        <f t="shared" ca="1" si="768"/>
        <v>I106</v>
      </c>
      <c r="E1385">
        <f t="shared" ca="1" si="743"/>
        <v>33</v>
      </c>
      <c r="F1385">
        <f t="shared" ca="1" si="744"/>
        <v>23</v>
      </c>
      <c r="G1385" t="str">
        <f t="shared" ca="1" si="765"/>
        <v>S11</v>
      </c>
      <c r="H1385" t="str">
        <f t="shared" ca="1" si="766"/>
        <v>S112</v>
      </c>
      <c r="I1385">
        <f ca="1">VLOOKUP(D1385,PRC!$A$2:$B$21,2,0)*E1385</f>
        <v>660000</v>
      </c>
      <c r="J1385">
        <f t="shared" ca="1" si="745"/>
        <v>521396</v>
      </c>
      <c r="K1385">
        <f ca="1">VLOOKUP(D1385,PRC!$A$1:$C$21,3,0)*E1385</f>
        <v>349800</v>
      </c>
      <c r="L1385">
        <f t="shared" ca="1" si="746"/>
        <v>7000</v>
      </c>
      <c r="M1385">
        <f t="shared" ca="1" si="747"/>
        <v>46000</v>
      </c>
      <c r="N1385">
        <f t="shared" ca="1" si="748"/>
        <v>33000</v>
      </c>
      <c r="O1385">
        <f t="shared" ca="1" si="749"/>
        <v>26000</v>
      </c>
      <c r="P1385">
        <f t="shared" ca="1" si="767"/>
        <v>59596</v>
      </c>
      <c r="Q1385">
        <f ca="1">IF(P1385&gt;0,1,0)</f>
        <v>1</v>
      </c>
      <c r="R1385">
        <f t="shared" ca="1" si="750"/>
        <v>21</v>
      </c>
      <c r="S1385">
        <f t="shared" ca="1" si="751"/>
        <v>1</v>
      </c>
      <c r="T1385">
        <f t="shared" ca="1" si="752"/>
        <v>7</v>
      </c>
      <c r="U1385">
        <f t="shared" ca="1" si="753"/>
        <v>5</v>
      </c>
      <c r="V1385">
        <f t="shared" ca="1" si="754"/>
        <v>4</v>
      </c>
      <c r="X1385">
        <f t="shared" si="756"/>
        <v>1385</v>
      </c>
      <c r="Y1385">
        <f t="shared" si="757"/>
        <v>1252</v>
      </c>
      <c r="Z1385">
        <f t="shared" si="758"/>
        <v>1253</v>
      </c>
      <c r="AA1385">
        <f t="shared" si="755"/>
        <v>1451</v>
      </c>
      <c r="AB1385">
        <f t="shared" si="760"/>
        <v>200</v>
      </c>
      <c r="AM1385" t="str">
        <f t="shared" si="761"/>
        <v>201902KS</v>
      </c>
      <c r="AN1385">
        <f t="shared" ca="1" si="769"/>
        <v>21.000606060606064</v>
      </c>
      <c r="AO1385">
        <f t="shared" ca="1" si="770"/>
        <v>1.0606060606060608</v>
      </c>
      <c r="AP1385">
        <f t="shared" ca="1" si="762"/>
        <v>6.9696969696969706</v>
      </c>
      <c r="AQ1385">
        <f t="shared" ca="1" si="763"/>
        <v>5</v>
      </c>
      <c r="AR1385">
        <f t="shared" ca="1" si="764"/>
        <v>3.939393939393939</v>
      </c>
      <c r="AS1385">
        <f ca="1">P1385/J1385</f>
        <v>0.11430083851813209</v>
      </c>
    </row>
    <row r="1386" spans="1:45" x14ac:dyDescent="0.4">
      <c r="A1386">
        <f t="shared" si="759"/>
        <v>201902</v>
      </c>
      <c r="B1386" t="s">
        <v>422</v>
      </c>
      <c r="C1386" t="s">
        <v>288</v>
      </c>
      <c r="D1386" t="str">
        <f t="shared" ca="1" si="768"/>
        <v>I118</v>
      </c>
      <c r="E1386">
        <f t="shared" ca="1" si="743"/>
        <v>40</v>
      </c>
      <c r="F1386">
        <f t="shared" ca="1" si="744"/>
        <v>17</v>
      </c>
      <c r="G1386" t="str">
        <f t="shared" ca="1" si="765"/>
        <v>S10</v>
      </c>
      <c r="H1386" t="str">
        <f t="shared" ca="1" si="766"/>
        <v>S106</v>
      </c>
      <c r="I1386">
        <f ca="1">VLOOKUP(D1386,PRC!$A$2:$B$21,2,0)*E1386</f>
        <v>21200000</v>
      </c>
      <c r="J1386">
        <f t="shared" ca="1" si="745"/>
        <v>16959996</v>
      </c>
      <c r="K1386">
        <f ca="1">VLOOKUP(D1386,PRC!$A$1:$C$21,3,0)*E1386</f>
        <v>8904000</v>
      </c>
      <c r="L1386">
        <f t="shared" ca="1" si="746"/>
        <v>424000</v>
      </c>
      <c r="M1386">
        <f t="shared" ca="1" si="747"/>
        <v>848000</v>
      </c>
      <c r="N1386">
        <f t="shared" ca="1" si="748"/>
        <v>1272000</v>
      </c>
      <c r="O1386">
        <f t="shared" ca="1" si="749"/>
        <v>636000</v>
      </c>
      <c r="P1386">
        <f t="shared" ca="1" si="767"/>
        <v>4875996</v>
      </c>
      <c r="Q1386">
        <f ca="1">IF(P1386&gt;0,1,0)</f>
        <v>1</v>
      </c>
      <c r="R1386">
        <f t="shared" ca="1" si="750"/>
        <v>20</v>
      </c>
      <c r="S1386">
        <f t="shared" ca="1" si="751"/>
        <v>2</v>
      </c>
      <c r="T1386">
        <f t="shared" ca="1" si="752"/>
        <v>4</v>
      </c>
      <c r="U1386">
        <f t="shared" ca="1" si="753"/>
        <v>6</v>
      </c>
      <c r="V1386">
        <f t="shared" ca="1" si="754"/>
        <v>3</v>
      </c>
      <c r="X1386">
        <f t="shared" si="756"/>
        <v>1386</v>
      </c>
      <c r="Y1386">
        <f t="shared" si="757"/>
        <v>1252</v>
      </c>
      <c r="Z1386">
        <f t="shared" si="758"/>
        <v>1253</v>
      </c>
      <c r="AA1386">
        <f t="shared" si="755"/>
        <v>1451</v>
      </c>
      <c r="AB1386">
        <f t="shared" si="760"/>
        <v>200</v>
      </c>
      <c r="AM1386" t="str">
        <f t="shared" si="761"/>
        <v>201902KS</v>
      </c>
      <c r="AN1386">
        <f t="shared" ca="1" si="769"/>
        <v>20.000018867924531</v>
      </c>
      <c r="AO1386">
        <f t="shared" ca="1" si="770"/>
        <v>2</v>
      </c>
      <c r="AP1386">
        <f t="shared" ca="1" si="762"/>
        <v>4</v>
      </c>
      <c r="AQ1386">
        <f t="shared" ca="1" si="763"/>
        <v>6</v>
      </c>
      <c r="AR1386">
        <f t="shared" ca="1" si="764"/>
        <v>3</v>
      </c>
      <c r="AS1386">
        <f ca="1">P1386/J1386</f>
        <v>0.28749983195750756</v>
      </c>
    </row>
    <row r="1387" spans="1:45" x14ac:dyDescent="0.4">
      <c r="A1387">
        <f t="shared" si="759"/>
        <v>201902</v>
      </c>
      <c r="B1387" t="s">
        <v>423</v>
      </c>
      <c r="C1387" t="s">
        <v>288</v>
      </c>
      <c r="D1387" t="str">
        <f t="shared" ca="1" si="768"/>
        <v>I105</v>
      </c>
      <c r="E1387">
        <f t="shared" ref="E1387:E1450" ca="1" si="771">RANDBETWEEN(INDIRECT("AD"&amp;Y1387),INDIRECT("AD"&amp;Z1387))</f>
        <v>27</v>
      </c>
      <c r="F1387">
        <f t="shared" ref="F1387:F1450" ca="1" si="772">RANDBETWEEN(INDIRECT("AF"&amp;Y1387),INDIRECT("AF"&amp;Z1387))</f>
        <v>15</v>
      </c>
      <c r="G1387" t="str">
        <f t="shared" ca="1" si="765"/>
        <v>S11</v>
      </c>
      <c r="H1387" t="str">
        <f t="shared" ca="1" si="766"/>
        <v>S116</v>
      </c>
      <c r="I1387">
        <f ca="1">VLOOKUP(D1387,PRC!$A$2:$B$21,2,0)*E1387</f>
        <v>2700000</v>
      </c>
      <c r="J1387">
        <f t="shared" ref="J1387:J1450" ca="1" si="773">I1387*(1-R1387/100)-4</f>
        <v>2105996</v>
      </c>
      <c r="K1387">
        <f ca="1">VLOOKUP(D1387,PRC!$A$1:$C$21,3,0)*E1387</f>
        <v>1593000</v>
      </c>
      <c r="L1387">
        <f t="shared" ref="L1387:L1450" ca="1" si="774">ROUND($I1387*S1387,-5)/100</f>
        <v>27000</v>
      </c>
      <c r="M1387">
        <f t="shared" ref="M1387:M1450" ca="1" si="775">ROUND($I1387*T1387,-5)/100</f>
        <v>189000</v>
      </c>
      <c r="N1387">
        <f t="shared" ref="N1387:N1450" ca="1" si="776">ROUND($I1387*U1387,-5)/100</f>
        <v>243000</v>
      </c>
      <c r="O1387">
        <f t="shared" ref="O1387:O1450" ca="1" si="777">ROUND($I1387*V1387,-5)/100</f>
        <v>108000</v>
      </c>
      <c r="P1387">
        <f t="shared" ca="1" si="767"/>
        <v>-54004</v>
      </c>
      <c r="Q1387">
        <f ca="1">IF(P1387&gt;0,1,0)</f>
        <v>0</v>
      </c>
      <c r="R1387">
        <f t="shared" ref="R1387:R1450" ca="1" si="778">RANDBETWEEN(INDIRECT("AF"&amp;$Y1387),INDIRECT("AF"&amp;$Z1387))</f>
        <v>22</v>
      </c>
      <c r="S1387">
        <f t="shared" ref="S1387:S1450" ca="1" si="779">RANDBETWEEN(INDIRECT("AG"&amp;$Y1387),INDIRECT("AG"&amp;$Z1387))</f>
        <v>1</v>
      </c>
      <c r="T1387">
        <f t="shared" ref="T1387:T1450" ca="1" si="780">RANDBETWEEN(INDIRECT("AH"&amp;$Y1387),INDIRECT("AH"&amp;$Z1387))</f>
        <v>7</v>
      </c>
      <c r="U1387">
        <f t="shared" ref="U1387:U1450" ca="1" si="781">RANDBETWEEN(INDIRECT("Ai"&amp;$Y1387),INDIRECT("Ai"&amp;$Z1387))</f>
        <v>9</v>
      </c>
      <c r="V1387">
        <f t="shared" ref="V1387:V1450" ca="1" si="782">RANDBETWEEN(INDIRECT("Aj"&amp;$Y1387),INDIRECT("Aj"&amp;$Z1387))</f>
        <v>4</v>
      </c>
      <c r="X1387">
        <f t="shared" si="756"/>
        <v>1387</v>
      </c>
      <c r="Y1387">
        <f t="shared" si="757"/>
        <v>1252</v>
      </c>
      <c r="Z1387">
        <f t="shared" si="758"/>
        <v>1253</v>
      </c>
      <c r="AA1387">
        <f t="shared" ref="AA1387:AA1450" si="783">Y1387+AB1387-1</f>
        <v>1451</v>
      </c>
      <c r="AB1387">
        <f t="shared" si="760"/>
        <v>200</v>
      </c>
      <c r="AM1387" t="str">
        <f t="shared" si="761"/>
        <v>201902KS</v>
      </c>
      <c r="AN1387">
        <f t="shared" ca="1" si="769"/>
        <v>22.000148148148146</v>
      </c>
      <c r="AO1387">
        <f t="shared" ca="1" si="770"/>
        <v>1</v>
      </c>
      <c r="AP1387">
        <f t="shared" ca="1" si="762"/>
        <v>7.0000000000000009</v>
      </c>
      <c r="AQ1387">
        <f t="shared" ca="1" si="763"/>
        <v>9</v>
      </c>
      <c r="AR1387">
        <f t="shared" ca="1" si="764"/>
        <v>4</v>
      </c>
      <c r="AS1387">
        <f ca="1">P1387/J1387</f>
        <v>-2.5642973680861693E-2</v>
      </c>
    </row>
    <row r="1388" spans="1:45" x14ac:dyDescent="0.4">
      <c r="A1388">
        <f t="shared" si="759"/>
        <v>201902</v>
      </c>
      <c r="B1388" t="s">
        <v>424</v>
      </c>
      <c r="C1388" t="s">
        <v>288</v>
      </c>
      <c r="D1388" t="str">
        <f t="shared" ca="1" si="768"/>
        <v>I106</v>
      </c>
      <c r="E1388">
        <f t="shared" ca="1" si="771"/>
        <v>50</v>
      </c>
      <c r="F1388">
        <f t="shared" ca="1" si="772"/>
        <v>16</v>
      </c>
      <c r="G1388" t="str">
        <f t="shared" ca="1" si="765"/>
        <v>S12</v>
      </c>
      <c r="H1388" t="str">
        <f t="shared" ca="1" si="766"/>
        <v>S120</v>
      </c>
      <c r="I1388">
        <f ca="1">VLOOKUP(D1388,PRC!$A$2:$B$21,2,0)*E1388</f>
        <v>1000000</v>
      </c>
      <c r="J1388">
        <f t="shared" ca="1" si="773"/>
        <v>829996</v>
      </c>
      <c r="K1388">
        <f ca="1">VLOOKUP(D1388,PRC!$A$1:$C$21,3,0)*E1388</f>
        <v>530000</v>
      </c>
      <c r="L1388">
        <f t="shared" ca="1" si="774"/>
        <v>30000</v>
      </c>
      <c r="M1388">
        <f t="shared" ca="1" si="775"/>
        <v>50000</v>
      </c>
      <c r="N1388">
        <f t="shared" ca="1" si="776"/>
        <v>100000</v>
      </c>
      <c r="O1388">
        <f t="shared" ca="1" si="777"/>
        <v>30000</v>
      </c>
      <c r="P1388">
        <f t="shared" ca="1" si="767"/>
        <v>89996</v>
      </c>
      <c r="Q1388">
        <f ca="1">IF(P1388&gt;0,1,0)</f>
        <v>1</v>
      </c>
      <c r="R1388">
        <f t="shared" ca="1" si="778"/>
        <v>17</v>
      </c>
      <c r="S1388">
        <f t="shared" ca="1" si="779"/>
        <v>3</v>
      </c>
      <c r="T1388">
        <f t="shared" ca="1" si="780"/>
        <v>5</v>
      </c>
      <c r="U1388">
        <f t="shared" ca="1" si="781"/>
        <v>10</v>
      </c>
      <c r="V1388">
        <f t="shared" ca="1" si="782"/>
        <v>3</v>
      </c>
      <c r="X1388">
        <f t="shared" ref="X1388:X1451" si="784">X1387+1</f>
        <v>1388</v>
      </c>
      <c r="Y1388">
        <f t="shared" ref="Y1388:Y1451" si="785">IF(C1388=C1387,Y1387,X1388)</f>
        <v>1252</v>
      </c>
      <c r="Z1388">
        <f t="shared" ref="Z1388:Z1451" si="786">Y1388+1</f>
        <v>1253</v>
      </c>
      <c r="AA1388">
        <f t="shared" si="783"/>
        <v>1451</v>
      </c>
      <c r="AB1388">
        <f t="shared" si="760"/>
        <v>200</v>
      </c>
      <c r="AM1388" t="str">
        <f t="shared" si="761"/>
        <v>201902KS</v>
      </c>
      <c r="AN1388">
        <f t="shared" ca="1" si="769"/>
        <v>17.000400000000006</v>
      </c>
      <c r="AO1388">
        <f t="shared" ca="1" si="770"/>
        <v>3</v>
      </c>
      <c r="AP1388">
        <f t="shared" ca="1" si="762"/>
        <v>5</v>
      </c>
      <c r="AQ1388">
        <f t="shared" ca="1" si="763"/>
        <v>10</v>
      </c>
      <c r="AR1388">
        <f t="shared" ca="1" si="764"/>
        <v>3</v>
      </c>
      <c r="AS1388">
        <f ca="1">P1388/J1388</f>
        <v>0.10842943821416007</v>
      </c>
    </row>
    <row r="1389" spans="1:45" x14ac:dyDescent="0.4">
      <c r="A1389">
        <f t="shared" si="759"/>
        <v>201902</v>
      </c>
      <c r="B1389" t="s">
        <v>425</v>
      </c>
      <c r="C1389" t="s">
        <v>288</v>
      </c>
      <c r="D1389" t="str">
        <f t="shared" ca="1" si="768"/>
        <v>I119</v>
      </c>
      <c r="E1389">
        <f t="shared" ca="1" si="771"/>
        <v>44</v>
      </c>
      <c r="F1389">
        <f t="shared" ca="1" si="772"/>
        <v>23</v>
      </c>
      <c r="G1389" t="str">
        <f t="shared" ca="1" si="765"/>
        <v>S11</v>
      </c>
      <c r="H1389" t="str">
        <f t="shared" ca="1" si="766"/>
        <v>S117</v>
      </c>
      <c r="I1389">
        <f ca="1">VLOOKUP(D1389,PRC!$A$2:$B$21,2,0)*E1389</f>
        <v>4180000</v>
      </c>
      <c r="J1389">
        <f t="shared" ca="1" si="773"/>
        <v>3511196</v>
      </c>
      <c r="K1389">
        <f ca="1">VLOOKUP(D1389,PRC!$A$1:$C$21,3,0)*E1389</f>
        <v>2006400</v>
      </c>
      <c r="L1389">
        <f t="shared" ca="1" si="774"/>
        <v>42000</v>
      </c>
      <c r="M1389">
        <f t="shared" ca="1" si="775"/>
        <v>209000</v>
      </c>
      <c r="N1389">
        <f t="shared" ca="1" si="776"/>
        <v>293000</v>
      </c>
      <c r="O1389">
        <f t="shared" ca="1" si="777"/>
        <v>167000</v>
      </c>
      <c r="P1389">
        <f t="shared" ca="1" si="767"/>
        <v>793796</v>
      </c>
      <c r="Q1389">
        <f ca="1">IF(P1389&gt;0,1,0)</f>
        <v>1</v>
      </c>
      <c r="R1389">
        <f t="shared" ca="1" si="778"/>
        <v>16</v>
      </c>
      <c r="S1389">
        <f t="shared" ca="1" si="779"/>
        <v>1</v>
      </c>
      <c r="T1389">
        <f t="shared" ca="1" si="780"/>
        <v>5</v>
      </c>
      <c r="U1389">
        <f t="shared" ca="1" si="781"/>
        <v>7</v>
      </c>
      <c r="V1389">
        <f t="shared" ca="1" si="782"/>
        <v>4</v>
      </c>
      <c r="X1389">
        <f t="shared" si="784"/>
        <v>1389</v>
      </c>
      <c r="Y1389">
        <f t="shared" si="785"/>
        <v>1252</v>
      </c>
      <c r="Z1389">
        <f t="shared" si="786"/>
        <v>1253</v>
      </c>
      <c r="AA1389">
        <f t="shared" si="783"/>
        <v>1451</v>
      </c>
      <c r="AB1389">
        <f t="shared" si="760"/>
        <v>200</v>
      </c>
      <c r="AM1389" t="str">
        <f t="shared" si="761"/>
        <v>201902KS</v>
      </c>
      <c r="AN1389">
        <f t="shared" ca="1" si="769"/>
        <v>16.000095693779905</v>
      </c>
      <c r="AO1389">
        <f t="shared" ca="1" si="770"/>
        <v>1.0047846889952152</v>
      </c>
      <c r="AP1389">
        <f t="shared" ca="1" si="762"/>
        <v>5</v>
      </c>
      <c r="AQ1389">
        <f t="shared" ca="1" si="763"/>
        <v>7.0095693779904309</v>
      </c>
      <c r="AR1389">
        <f t="shared" ca="1" si="764"/>
        <v>3.995215311004785</v>
      </c>
      <c r="AS1389">
        <f ca="1">P1389/J1389</f>
        <v>0.22607567336030229</v>
      </c>
    </row>
    <row r="1390" spans="1:45" x14ac:dyDescent="0.4">
      <c r="A1390">
        <f t="shared" si="759"/>
        <v>201902</v>
      </c>
      <c r="B1390" t="s">
        <v>426</v>
      </c>
      <c r="C1390" t="s">
        <v>288</v>
      </c>
      <c r="D1390" t="str">
        <f t="shared" ca="1" si="768"/>
        <v>I113</v>
      </c>
      <c r="E1390">
        <f t="shared" ca="1" si="771"/>
        <v>47</v>
      </c>
      <c r="F1390">
        <f t="shared" ca="1" si="772"/>
        <v>17</v>
      </c>
      <c r="G1390" t="str">
        <f t="shared" ca="1" si="765"/>
        <v>S11</v>
      </c>
      <c r="H1390" t="str">
        <f t="shared" ca="1" si="766"/>
        <v>S116</v>
      </c>
      <c r="I1390">
        <f ca="1">VLOOKUP(D1390,PRC!$A$2:$B$21,2,0)*E1390</f>
        <v>31490000</v>
      </c>
      <c r="J1390">
        <f t="shared" ca="1" si="773"/>
        <v>24877096</v>
      </c>
      <c r="K1390">
        <f ca="1">VLOOKUP(D1390,PRC!$A$1:$C$21,3,0)*E1390</f>
        <v>14170500</v>
      </c>
      <c r="L1390">
        <f t="shared" ca="1" si="774"/>
        <v>315000</v>
      </c>
      <c r="M1390">
        <f t="shared" ca="1" si="775"/>
        <v>1575000</v>
      </c>
      <c r="N1390">
        <f t="shared" ca="1" si="776"/>
        <v>2834000</v>
      </c>
      <c r="O1390">
        <f t="shared" ca="1" si="777"/>
        <v>945000</v>
      </c>
      <c r="P1390">
        <f t="shared" ca="1" si="767"/>
        <v>5037596</v>
      </c>
      <c r="Q1390">
        <f ca="1">IF(P1390&gt;0,1,0)</f>
        <v>1</v>
      </c>
      <c r="R1390">
        <f t="shared" ca="1" si="778"/>
        <v>21</v>
      </c>
      <c r="S1390">
        <f t="shared" ca="1" si="779"/>
        <v>1</v>
      </c>
      <c r="T1390">
        <f t="shared" ca="1" si="780"/>
        <v>5</v>
      </c>
      <c r="U1390">
        <f t="shared" ca="1" si="781"/>
        <v>9</v>
      </c>
      <c r="V1390">
        <f t="shared" ca="1" si="782"/>
        <v>3</v>
      </c>
      <c r="X1390">
        <f t="shared" si="784"/>
        <v>1390</v>
      </c>
      <c r="Y1390">
        <f t="shared" si="785"/>
        <v>1252</v>
      </c>
      <c r="Z1390">
        <f t="shared" si="786"/>
        <v>1253</v>
      </c>
      <c r="AA1390">
        <f t="shared" si="783"/>
        <v>1451</v>
      </c>
      <c r="AB1390">
        <f t="shared" si="760"/>
        <v>200</v>
      </c>
      <c r="AM1390" t="str">
        <f t="shared" si="761"/>
        <v>201902KS</v>
      </c>
      <c r="AN1390">
        <f t="shared" ca="1" si="769"/>
        <v>21.000012702445225</v>
      </c>
      <c r="AO1390">
        <f t="shared" ca="1" si="770"/>
        <v>1.0003175611305175</v>
      </c>
      <c r="AP1390">
        <f t="shared" ca="1" si="762"/>
        <v>5.001587805652588</v>
      </c>
      <c r="AQ1390">
        <f t="shared" ca="1" si="763"/>
        <v>8.9996824388694829</v>
      </c>
      <c r="AR1390">
        <f t="shared" ca="1" si="764"/>
        <v>3.000952683391553</v>
      </c>
      <c r="AS1390">
        <f ca="1">P1390/J1390</f>
        <v>0.20249935924997034</v>
      </c>
    </row>
    <row r="1391" spans="1:45" x14ac:dyDescent="0.4">
      <c r="A1391">
        <f t="shared" si="759"/>
        <v>201902</v>
      </c>
      <c r="B1391" t="s">
        <v>427</v>
      </c>
      <c r="C1391" t="s">
        <v>288</v>
      </c>
      <c r="D1391" t="str">
        <f t="shared" ca="1" si="768"/>
        <v>I118</v>
      </c>
      <c r="E1391">
        <f t="shared" ca="1" si="771"/>
        <v>45</v>
      </c>
      <c r="F1391">
        <f t="shared" ca="1" si="772"/>
        <v>17</v>
      </c>
      <c r="G1391" t="str">
        <f t="shared" ca="1" si="765"/>
        <v>S11</v>
      </c>
      <c r="H1391" t="str">
        <f t="shared" ca="1" si="766"/>
        <v>S116</v>
      </c>
      <c r="I1391">
        <f ca="1">VLOOKUP(D1391,PRC!$A$2:$B$21,2,0)*E1391</f>
        <v>23850000</v>
      </c>
      <c r="J1391">
        <f t="shared" ca="1" si="773"/>
        <v>18841496</v>
      </c>
      <c r="K1391">
        <f ca="1">VLOOKUP(D1391,PRC!$A$1:$C$21,3,0)*E1391</f>
        <v>10017000</v>
      </c>
      <c r="L1391">
        <f t="shared" ca="1" si="774"/>
        <v>239000</v>
      </c>
      <c r="M1391">
        <f t="shared" ca="1" si="775"/>
        <v>1431000</v>
      </c>
      <c r="N1391">
        <f t="shared" ca="1" si="776"/>
        <v>1908000</v>
      </c>
      <c r="O1391">
        <f t="shared" ca="1" si="777"/>
        <v>954000</v>
      </c>
      <c r="P1391">
        <f t="shared" ca="1" si="767"/>
        <v>4292496</v>
      </c>
      <c r="Q1391">
        <f ca="1">IF(P1391&gt;0,1,0)</f>
        <v>1</v>
      </c>
      <c r="R1391">
        <f t="shared" ca="1" si="778"/>
        <v>21</v>
      </c>
      <c r="S1391">
        <f t="shared" ca="1" si="779"/>
        <v>1</v>
      </c>
      <c r="T1391">
        <f t="shared" ca="1" si="780"/>
        <v>6</v>
      </c>
      <c r="U1391">
        <f t="shared" ca="1" si="781"/>
        <v>8</v>
      </c>
      <c r="V1391">
        <f t="shared" ca="1" si="782"/>
        <v>4</v>
      </c>
      <c r="X1391">
        <f t="shared" si="784"/>
        <v>1391</v>
      </c>
      <c r="Y1391">
        <f t="shared" si="785"/>
        <v>1252</v>
      </c>
      <c r="Z1391">
        <f t="shared" si="786"/>
        <v>1253</v>
      </c>
      <c r="AA1391">
        <f t="shared" si="783"/>
        <v>1451</v>
      </c>
      <c r="AB1391">
        <f t="shared" si="760"/>
        <v>200</v>
      </c>
      <c r="AM1391" t="str">
        <f t="shared" si="761"/>
        <v>201902KS</v>
      </c>
      <c r="AN1391">
        <f t="shared" ca="1" si="769"/>
        <v>21.000016771488472</v>
      </c>
      <c r="AO1391">
        <f t="shared" ca="1" si="770"/>
        <v>1.0020964360587001</v>
      </c>
      <c r="AP1391">
        <f t="shared" ca="1" si="762"/>
        <v>6</v>
      </c>
      <c r="AQ1391">
        <f t="shared" ca="1" si="763"/>
        <v>8</v>
      </c>
      <c r="AR1391">
        <f t="shared" ca="1" si="764"/>
        <v>4</v>
      </c>
      <c r="AS1391">
        <f ca="1">P1391/J1391</f>
        <v>0.22782140016907362</v>
      </c>
    </row>
    <row r="1392" spans="1:45" x14ac:dyDescent="0.4">
      <c r="A1392">
        <f t="shared" si="759"/>
        <v>201902</v>
      </c>
      <c r="B1392" t="s">
        <v>428</v>
      </c>
      <c r="C1392" t="s">
        <v>288</v>
      </c>
      <c r="D1392" t="str">
        <f t="shared" ca="1" si="768"/>
        <v>I120</v>
      </c>
      <c r="E1392">
        <f t="shared" ca="1" si="771"/>
        <v>12</v>
      </c>
      <c r="F1392">
        <f t="shared" ca="1" si="772"/>
        <v>24</v>
      </c>
      <c r="G1392" t="str">
        <f t="shared" ca="1" si="765"/>
        <v>S11</v>
      </c>
      <c r="H1392" t="str">
        <f t="shared" ca="1" si="766"/>
        <v>S112</v>
      </c>
      <c r="I1392">
        <f ca="1">VLOOKUP(D1392,PRC!$A$2:$B$21,2,0)*E1392</f>
        <v>51600000</v>
      </c>
      <c r="J1392">
        <f t="shared" ca="1" si="773"/>
        <v>40763996</v>
      </c>
      <c r="K1392">
        <f ca="1">VLOOKUP(D1392,PRC!$A$1:$C$21,3,0)*E1392</f>
        <v>23220000</v>
      </c>
      <c r="L1392">
        <f t="shared" ca="1" si="774"/>
        <v>516000</v>
      </c>
      <c r="M1392">
        <f t="shared" ca="1" si="775"/>
        <v>3096000</v>
      </c>
      <c r="N1392">
        <f t="shared" ca="1" si="776"/>
        <v>5160000</v>
      </c>
      <c r="O1392">
        <f t="shared" ca="1" si="777"/>
        <v>1548000</v>
      </c>
      <c r="P1392">
        <f t="shared" ca="1" si="767"/>
        <v>7223996</v>
      </c>
      <c r="Q1392">
        <f ca="1">IF(P1392&gt;0,1,0)</f>
        <v>1</v>
      </c>
      <c r="R1392">
        <f t="shared" ca="1" si="778"/>
        <v>21</v>
      </c>
      <c r="S1392">
        <f t="shared" ca="1" si="779"/>
        <v>1</v>
      </c>
      <c r="T1392">
        <f t="shared" ca="1" si="780"/>
        <v>6</v>
      </c>
      <c r="U1392">
        <f t="shared" ca="1" si="781"/>
        <v>10</v>
      </c>
      <c r="V1392">
        <f t="shared" ca="1" si="782"/>
        <v>3</v>
      </c>
      <c r="X1392">
        <f t="shared" si="784"/>
        <v>1392</v>
      </c>
      <c r="Y1392">
        <f t="shared" si="785"/>
        <v>1252</v>
      </c>
      <c r="Z1392">
        <f t="shared" si="786"/>
        <v>1253</v>
      </c>
      <c r="AA1392">
        <f t="shared" si="783"/>
        <v>1451</v>
      </c>
      <c r="AB1392">
        <f t="shared" si="760"/>
        <v>200</v>
      </c>
      <c r="AM1392" t="str">
        <f t="shared" si="761"/>
        <v>201902KS</v>
      </c>
      <c r="AN1392">
        <f t="shared" ca="1" si="769"/>
        <v>21.000007751937989</v>
      </c>
      <c r="AO1392">
        <f t="shared" ca="1" si="770"/>
        <v>1</v>
      </c>
      <c r="AP1392">
        <f t="shared" ca="1" si="762"/>
        <v>6</v>
      </c>
      <c r="AQ1392">
        <f t="shared" ca="1" si="763"/>
        <v>10</v>
      </c>
      <c r="AR1392">
        <f t="shared" ca="1" si="764"/>
        <v>3</v>
      </c>
      <c r="AS1392">
        <f ca="1">P1392/J1392</f>
        <v>0.17721510913699431</v>
      </c>
    </row>
    <row r="1393" spans="1:45" x14ac:dyDescent="0.4">
      <c r="A1393">
        <f t="shared" si="759"/>
        <v>201902</v>
      </c>
      <c r="B1393" t="s">
        <v>429</v>
      </c>
      <c r="C1393" t="s">
        <v>288</v>
      </c>
      <c r="D1393" t="str">
        <f t="shared" ca="1" si="768"/>
        <v>I119</v>
      </c>
      <c r="E1393">
        <f t="shared" ca="1" si="771"/>
        <v>13</v>
      </c>
      <c r="F1393">
        <f t="shared" ca="1" si="772"/>
        <v>21</v>
      </c>
      <c r="G1393" t="str">
        <f t="shared" ca="1" si="765"/>
        <v>S10</v>
      </c>
      <c r="H1393" t="str">
        <f t="shared" ca="1" si="766"/>
        <v>S105</v>
      </c>
      <c r="I1393">
        <f ca="1">VLOOKUP(D1393,PRC!$A$2:$B$21,2,0)*E1393</f>
        <v>1235000</v>
      </c>
      <c r="J1393">
        <f t="shared" ca="1" si="773"/>
        <v>950946</v>
      </c>
      <c r="K1393">
        <f ca="1">VLOOKUP(D1393,PRC!$A$1:$C$21,3,0)*E1393</f>
        <v>592800</v>
      </c>
      <c r="L1393">
        <f t="shared" ca="1" si="774"/>
        <v>25000</v>
      </c>
      <c r="M1393">
        <f t="shared" ca="1" si="775"/>
        <v>62000</v>
      </c>
      <c r="N1393">
        <f t="shared" ca="1" si="776"/>
        <v>99000</v>
      </c>
      <c r="O1393">
        <f t="shared" ca="1" si="777"/>
        <v>37000</v>
      </c>
      <c r="P1393">
        <f t="shared" ca="1" si="767"/>
        <v>135146</v>
      </c>
      <c r="Q1393">
        <f ca="1">IF(P1393&gt;0,1,0)</f>
        <v>1</v>
      </c>
      <c r="R1393">
        <f t="shared" ca="1" si="778"/>
        <v>23</v>
      </c>
      <c r="S1393">
        <f t="shared" ca="1" si="779"/>
        <v>2</v>
      </c>
      <c r="T1393">
        <f t="shared" ca="1" si="780"/>
        <v>5</v>
      </c>
      <c r="U1393">
        <f t="shared" ca="1" si="781"/>
        <v>8</v>
      </c>
      <c r="V1393">
        <f t="shared" ca="1" si="782"/>
        <v>3</v>
      </c>
      <c r="X1393">
        <f t="shared" si="784"/>
        <v>1393</v>
      </c>
      <c r="Y1393">
        <f t="shared" si="785"/>
        <v>1252</v>
      </c>
      <c r="Z1393">
        <f t="shared" si="786"/>
        <v>1253</v>
      </c>
      <c r="AA1393">
        <f t="shared" si="783"/>
        <v>1451</v>
      </c>
      <c r="AB1393">
        <f t="shared" si="760"/>
        <v>200</v>
      </c>
      <c r="AM1393" t="str">
        <f t="shared" si="761"/>
        <v>201902KS</v>
      </c>
      <c r="AN1393">
        <f t="shared" ca="1" si="769"/>
        <v>23.000323886639674</v>
      </c>
      <c r="AO1393">
        <f t="shared" ca="1" si="770"/>
        <v>2.0242914979757085</v>
      </c>
      <c r="AP1393">
        <f t="shared" ca="1" si="762"/>
        <v>5.0202429149797574</v>
      </c>
      <c r="AQ1393">
        <f t="shared" ca="1" si="763"/>
        <v>8.0161943319838063</v>
      </c>
      <c r="AR1393">
        <f t="shared" ca="1" si="764"/>
        <v>2.9959514170040484</v>
      </c>
      <c r="AS1393">
        <f ca="1">P1393/J1393</f>
        <v>0.14211742832926369</v>
      </c>
    </row>
    <row r="1394" spans="1:45" x14ac:dyDescent="0.4">
      <c r="A1394">
        <f t="shared" si="759"/>
        <v>201902</v>
      </c>
      <c r="B1394" t="s">
        <v>430</v>
      </c>
      <c r="C1394" t="s">
        <v>288</v>
      </c>
      <c r="D1394" t="str">
        <f t="shared" ca="1" si="768"/>
        <v>I104</v>
      </c>
      <c r="E1394">
        <f t="shared" ca="1" si="771"/>
        <v>12</v>
      </c>
      <c r="F1394">
        <f t="shared" ca="1" si="772"/>
        <v>16</v>
      </c>
      <c r="G1394" t="str">
        <f t="shared" ca="1" si="765"/>
        <v>S10</v>
      </c>
      <c r="H1394" t="str">
        <f t="shared" ca="1" si="766"/>
        <v>S108</v>
      </c>
      <c r="I1394">
        <f ca="1">VLOOKUP(D1394,PRC!$A$2:$B$21,2,0)*E1394</f>
        <v>840000</v>
      </c>
      <c r="J1394">
        <f t="shared" ca="1" si="773"/>
        <v>655196</v>
      </c>
      <c r="K1394">
        <f ca="1">VLOOKUP(D1394,PRC!$A$1:$C$21,3,0)*E1394</f>
        <v>352800</v>
      </c>
      <c r="L1394">
        <f t="shared" ca="1" si="774"/>
        <v>25000</v>
      </c>
      <c r="M1394">
        <f t="shared" ca="1" si="775"/>
        <v>50000</v>
      </c>
      <c r="N1394">
        <f t="shared" ca="1" si="776"/>
        <v>59000</v>
      </c>
      <c r="O1394">
        <f t="shared" ca="1" si="777"/>
        <v>34000</v>
      </c>
      <c r="P1394">
        <f t="shared" ca="1" si="767"/>
        <v>134396</v>
      </c>
      <c r="Q1394">
        <f ca="1">IF(P1394&gt;0,1,0)</f>
        <v>1</v>
      </c>
      <c r="R1394">
        <f t="shared" ca="1" si="778"/>
        <v>22</v>
      </c>
      <c r="S1394">
        <f t="shared" ca="1" si="779"/>
        <v>3</v>
      </c>
      <c r="T1394">
        <f t="shared" ca="1" si="780"/>
        <v>6</v>
      </c>
      <c r="U1394">
        <f t="shared" ca="1" si="781"/>
        <v>7</v>
      </c>
      <c r="V1394">
        <f t="shared" ca="1" si="782"/>
        <v>4</v>
      </c>
      <c r="X1394">
        <f t="shared" si="784"/>
        <v>1394</v>
      </c>
      <c r="Y1394">
        <f t="shared" si="785"/>
        <v>1252</v>
      </c>
      <c r="Z1394">
        <f t="shared" si="786"/>
        <v>1253</v>
      </c>
      <c r="AA1394">
        <f t="shared" si="783"/>
        <v>1451</v>
      </c>
      <c r="AB1394">
        <f t="shared" si="760"/>
        <v>200</v>
      </c>
      <c r="AM1394" t="str">
        <f t="shared" si="761"/>
        <v>201902KS</v>
      </c>
      <c r="AN1394">
        <f t="shared" ca="1" si="769"/>
        <v>22.000476190476192</v>
      </c>
      <c r="AO1394">
        <f t="shared" ca="1" si="770"/>
        <v>2.9761904761904758</v>
      </c>
      <c r="AP1394">
        <f t="shared" ca="1" si="762"/>
        <v>5.9523809523809517</v>
      </c>
      <c r="AQ1394">
        <f t="shared" ca="1" si="763"/>
        <v>7.0238095238095237</v>
      </c>
      <c r="AR1394">
        <f t="shared" ca="1" si="764"/>
        <v>4.0476190476190474</v>
      </c>
      <c r="AS1394">
        <f ca="1">P1394/J1394</f>
        <v>0.20512335240141882</v>
      </c>
    </row>
    <row r="1395" spans="1:45" x14ac:dyDescent="0.4">
      <c r="A1395">
        <f t="shared" si="759"/>
        <v>201902</v>
      </c>
      <c r="B1395" t="s">
        <v>431</v>
      </c>
      <c r="C1395" t="s">
        <v>288</v>
      </c>
      <c r="D1395" t="str">
        <f t="shared" ca="1" si="768"/>
        <v>I109</v>
      </c>
      <c r="E1395">
        <f t="shared" ca="1" si="771"/>
        <v>39</v>
      </c>
      <c r="F1395">
        <f t="shared" ca="1" si="772"/>
        <v>17</v>
      </c>
      <c r="G1395" t="str">
        <f t="shared" ca="1" si="765"/>
        <v>S11</v>
      </c>
      <c r="H1395" t="str">
        <f t="shared" ca="1" si="766"/>
        <v>S119</v>
      </c>
      <c r="I1395">
        <f ca="1">VLOOKUP(D1395,PRC!$A$2:$B$21,2,0)*E1395</f>
        <v>19500000</v>
      </c>
      <c r="J1395">
        <f t="shared" ca="1" si="773"/>
        <v>15989996.000000002</v>
      </c>
      <c r="K1395">
        <f ca="1">VLOOKUP(D1395,PRC!$A$1:$C$21,3,0)*E1395</f>
        <v>7800000</v>
      </c>
      <c r="L1395">
        <f t="shared" ca="1" si="774"/>
        <v>585000</v>
      </c>
      <c r="M1395">
        <f t="shared" ca="1" si="775"/>
        <v>1365000</v>
      </c>
      <c r="N1395">
        <f t="shared" ca="1" si="776"/>
        <v>1170000</v>
      </c>
      <c r="O1395">
        <f t="shared" ca="1" si="777"/>
        <v>780000</v>
      </c>
      <c r="P1395">
        <f t="shared" ca="1" si="767"/>
        <v>4289996.0000000019</v>
      </c>
      <c r="Q1395">
        <f ca="1">IF(P1395&gt;0,1,0)</f>
        <v>1</v>
      </c>
      <c r="R1395">
        <f t="shared" ca="1" si="778"/>
        <v>18</v>
      </c>
      <c r="S1395">
        <f t="shared" ca="1" si="779"/>
        <v>3</v>
      </c>
      <c r="T1395">
        <f t="shared" ca="1" si="780"/>
        <v>7</v>
      </c>
      <c r="U1395">
        <f t="shared" ca="1" si="781"/>
        <v>6</v>
      </c>
      <c r="V1395">
        <f t="shared" ca="1" si="782"/>
        <v>4</v>
      </c>
      <c r="X1395">
        <f t="shared" si="784"/>
        <v>1395</v>
      </c>
      <c r="Y1395">
        <f t="shared" si="785"/>
        <v>1252</v>
      </c>
      <c r="Z1395">
        <f t="shared" si="786"/>
        <v>1253</v>
      </c>
      <c r="AA1395">
        <f t="shared" si="783"/>
        <v>1451</v>
      </c>
      <c r="AB1395">
        <f t="shared" si="760"/>
        <v>200</v>
      </c>
      <c r="AM1395" t="str">
        <f t="shared" si="761"/>
        <v>201902KS</v>
      </c>
      <c r="AN1395">
        <f t="shared" ca="1" si="769"/>
        <v>18.000020512820502</v>
      </c>
      <c r="AO1395">
        <f t="shared" ca="1" si="770"/>
        <v>3</v>
      </c>
      <c r="AP1395">
        <f t="shared" ca="1" si="762"/>
        <v>7.0000000000000009</v>
      </c>
      <c r="AQ1395">
        <f t="shared" ca="1" si="763"/>
        <v>6</v>
      </c>
      <c r="AR1395">
        <f t="shared" ca="1" si="764"/>
        <v>4</v>
      </c>
      <c r="AS1395">
        <f ca="1">P1395/J1395</f>
        <v>0.26829249988555354</v>
      </c>
    </row>
    <row r="1396" spans="1:45" x14ac:dyDescent="0.4">
      <c r="A1396">
        <f t="shared" si="759"/>
        <v>201902</v>
      </c>
      <c r="B1396" t="s">
        <v>432</v>
      </c>
      <c r="C1396" t="s">
        <v>288</v>
      </c>
      <c r="D1396" t="str">
        <f t="shared" ca="1" si="768"/>
        <v>I112</v>
      </c>
      <c r="E1396">
        <f t="shared" ca="1" si="771"/>
        <v>28</v>
      </c>
      <c r="F1396">
        <f t="shared" ca="1" si="772"/>
        <v>25</v>
      </c>
      <c r="G1396" t="str">
        <f t="shared" ca="1" si="765"/>
        <v>S10</v>
      </c>
      <c r="H1396" t="str">
        <f t="shared" ca="1" si="766"/>
        <v>S106</v>
      </c>
      <c r="I1396">
        <f ca="1">VLOOKUP(D1396,PRC!$A$2:$B$21,2,0)*E1396</f>
        <v>1820000</v>
      </c>
      <c r="J1396">
        <f t="shared" ca="1" si="773"/>
        <v>1510596</v>
      </c>
      <c r="K1396">
        <f ca="1">VLOOKUP(D1396,PRC!$A$1:$C$21,3,0)*E1396</f>
        <v>910000</v>
      </c>
      <c r="L1396">
        <f t="shared" ca="1" si="774"/>
        <v>18000</v>
      </c>
      <c r="M1396">
        <f t="shared" ca="1" si="775"/>
        <v>91000</v>
      </c>
      <c r="N1396">
        <f t="shared" ca="1" si="776"/>
        <v>127000</v>
      </c>
      <c r="O1396">
        <f t="shared" ca="1" si="777"/>
        <v>73000</v>
      </c>
      <c r="P1396">
        <f t="shared" ca="1" si="767"/>
        <v>291596</v>
      </c>
      <c r="Q1396">
        <f ca="1">IF(P1396&gt;0,1,0)</f>
        <v>1</v>
      </c>
      <c r="R1396">
        <f t="shared" ca="1" si="778"/>
        <v>17</v>
      </c>
      <c r="S1396">
        <f t="shared" ca="1" si="779"/>
        <v>1</v>
      </c>
      <c r="T1396">
        <f t="shared" ca="1" si="780"/>
        <v>5</v>
      </c>
      <c r="U1396">
        <f t="shared" ca="1" si="781"/>
        <v>7</v>
      </c>
      <c r="V1396">
        <f t="shared" ca="1" si="782"/>
        <v>4</v>
      </c>
      <c r="X1396">
        <f t="shared" si="784"/>
        <v>1396</v>
      </c>
      <c r="Y1396">
        <f t="shared" si="785"/>
        <v>1252</v>
      </c>
      <c r="Z1396">
        <f t="shared" si="786"/>
        <v>1253</v>
      </c>
      <c r="AA1396">
        <f t="shared" si="783"/>
        <v>1451</v>
      </c>
      <c r="AB1396">
        <f t="shared" si="760"/>
        <v>200</v>
      </c>
      <c r="AM1396" t="str">
        <f t="shared" si="761"/>
        <v>201902KS</v>
      </c>
      <c r="AN1396">
        <f t="shared" ca="1" si="769"/>
        <v>17.000219780219783</v>
      </c>
      <c r="AO1396">
        <f t="shared" ca="1" si="770"/>
        <v>0.98901098901098894</v>
      </c>
      <c r="AP1396">
        <f t="shared" ca="1" si="762"/>
        <v>5</v>
      </c>
      <c r="AQ1396">
        <f t="shared" ca="1" si="763"/>
        <v>6.9780219780219781</v>
      </c>
      <c r="AR1396">
        <f t="shared" ca="1" si="764"/>
        <v>4.0109890109890109</v>
      </c>
      <c r="AS1396">
        <f ca="1">P1396/J1396</f>
        <v>0.19303374297297227</v>
      </c>
    </row>
    <row r="1397" spans="1:45" x14ac:dyDescent="0.4">
      <c r="A1397">
        <f t="shared" si="759"/>
        <v>201902</v>
      </c>
      <c r="B1397" t="s">
        <v>433</v>
      </c>
      <c r="C1397" t="s">
        <v>288</v>
      </c>
      <c r="D1397" t="str">
        <f t="shared" ca="1" si="768"/>
        <v>I111</v>
      </c>
      <c r="E1397">
        <f t="shared" ca="1" si="771"/>
        <v>13</v>
      </c>
      <c r="F1397">
        <f t="shared" ca="1" si="772"/>
        <v>24</v>
      </c>
      <c r="G1397" t="str">
        <f t="shared" ca="1" si="765"/>
        <v>S10</v>
      </c>
      <c r="H1397" t="str">
        <f t="shared" ca="1" si="766"/>
        <v>S102</v>
      </c>
      <c r="I1397">
        <f ca="1">VLOOKUP(D1397,PRC!$A$2:$B$21,2,0)*E1397</f>
        <v>1950000</v>
      </c>
      <c r="J1397">
        <f t="shared" ca="1" si="773"/>
        <v>1598996.0000000002</v>
      </c>
      <c r="K1397">
        <f ca="1">VLOOKUP(D1397,PRC!$A$1:$C$21,3,0)*E1397</f>
        <v>1033500</v>
      </c>
      <c r="L1397">
        <f t="shared" ca="1" si="774"/>
        <v>20000</v>
      </c>
      <c r="M1397">
        <f t="shared" ca="1" si="775"/>
        <v>78000</v>
      </c>
      <c r="N1397">
        <f t="shared" ca="1" si="776"/>
        <v>195000</v>
      </c>
      <c r="O1397">
        <f t="shared" ca="1" si="777"/>
        <v>78000</v>
      </c>
      <c r="P1397">
        <f t="shared" ca="1" si="767"/>
        <v>194496.00000000023</v>
      </c>
      <c r="Q1397">
        <f ca="1">IF(P1397&gt;0,1,0)</f>
        <v>1</v>
      </c>
      <c r="R1397">
        <f t="shared" ca="1" si="778"/>
        <v>18</v>
      </c>
      <c r="S1397">
        <f t="shared" ca="1" si="779"/>
        <v>1</v>
      </c>
      <c r="T1397">
        <f t="shared" ca="1" si="780"/>
        <v>4</v>
      </c>
      <c r="U1397">
        <f t="shared" ca="1" si="781"/>
        <v>10</v>
      </c>
      <c r="V1397">
        <f t="shared" ca="1" si="782"/>
        <v>4</v>
      </c>
      <c r="X1397">
        <f t="shared" si="784"/>
        <v>1397</v>
      </c>
      <c r="Y1397">
        <f t="shared" si="785"/>
        <v>1252</v>
      </c>
      <c r="Z1397">
        <f t="shared" si="786"/>
        <v>1253</v>
      </c>
      <c r="AA1397">
        <f t="shared" si="783"/>
        <v>1451</v>
      </c>
      <c r="AB1397">
        <f t="shared" si="760"/>
        <v>200</v>
      </c>
      <c r="AM1397" t="str">
        <f t="shared" si="761"/>
        <v>201902KS</v>
      </c>
      <c r="AN1397">
        <f t="shared" ca="1" si="769"/>
        <v>18.000205128205117</v>
      </c>
      <c r="AO1397">
        <f t="shared" ca="1" si="770"/>
        <v>1.0256410256410255</v>
      </c>
      <c r="AP1397">
        <f t="shared" ca="1" si="762"/>
        <v>4</v>
      </c>
      <c r="AQ1397">
        <f t="shared" ca="1" si="763"/>
        <v>10</v>
      </c>
      <c r="AR1397">
        <f t="shared" ca="1" si="764"/>
        <v>4</v>
      </c>
      <c r="AS1397">
        <f ca="1">P1397/J1397</f>
        <v>0.12163632679506403</v>
      </c>
    </row>
    <row r="1398" spans="1:45" x14ac:dyDescent="0.4">
      <c r="A1398">
        <f t="shared" si="759"/>
        <v>201902</v>
      </c>
      <c r="B1398" t="s">
        <v>434</v>
      </c>
      <c r="C1398" t="s">
        <v>288</v>
      </c>
      <c r="D1398" t="str">
        <f t="shared" ca="1" si="768"/>
        <v>I103</v>
      </c>
      <c r="E1398">
        <f t="shared" ca="1" si="771"/>
        <v>24</v>
      </c>
      <c r="F1398">
        <f t="shared" ca="1" si="772"/>
        <v>16</v>
      </c>
      <c r="G1398" t="str">
        <f t="shared" ca="1" si="765"/>
        <v>S10</v>
      </c>
      <c r="H1398" t="str">
        <f t="shared" ca="1" si="766"/>
        <v>S109</v>
      </c>
      <c r="I1398">
        <f ca="1">VLOOKUP(D1398,PRC!$A$2:$B$21,2,0)*E1398</f>
        <v>1200000</v>
      </c>
      <c r="J1398">
        <f t="shared" ca="1" si="773"/>
        <v>935996</v>
      </c>
      <c r="K1398">
        <f ca="1">VLOOKUP(D1398,PRC!$A$1:$C$21,3,0)*E1398</f>
        <v>684000</v>
      </c>
      <c r="L1398">
        <f t="shared" ca="1" si="774"/>
        <v>24000</v>
      </c>
      <c r="M1398">
        <f t="shared" ca="1" si="775"/>
        <v>60000</v>
      </c>
      <c r="N1398">
        <f t="shared" ca="1" si="776"/>
        <v>108000</v>
      </c>
      <c r="O1398">
        <f t="shared" ca="1" si="777"/>
        <v>48000</v>
      </c>
      <c r="P1398">
        <f t="shared" ca="1" si="767"/>
        <v>11996</v>
      </c>
      <c r="Q1398">
        <f ca="1">IF(P1398&gt;0,1,0)</f>
        <v>1</v>
      </c>
      <c r="R1398">
        <f t="shared" ca="1" si="778"/>
        <v>22</v>
      </c>
      <c r="S1398">
        <f t="shared" ca="1" si="779"/>
        <v>2</v>
      </c>
      <c r="T1398">
        <f t="shared" ca="1" si="780"/>
        <v>5</v>
      </c>
      <c r="U1398">
        <f t="shared" ca="1" si="781"/>
        <v>9</v>
      </c>
      <c r="V1398">
        <f t="shared" ca="1" si="782"/>
        <v>4</v>
      </c>
      <c r="X1398">
        <f t="shared" si="784"/>
        <v>1398</v>
      </c>
      <c r="Y1398">
        <f t="shared" si="785"/>
        <v>1252</v>
      </c>
      <c r="Z1398">
        <f t="shared" si="786"/>
        <v>1253</v>
      </c>
      <c r="AA1398">
        <f t="shared" si="783"/>
        <v>1451</v>
      </c>
      <c r="AB1398">
        <f t="shared" si="760"/>
        <v>200</v>
      </c>
      <c r="AM1398" t="str">
        <f t="shared" si="761"/>
        <v>201902KS</v>
      </c>
      <c r="AN1398">
        <f t="shared" ca="1" si="769"/>
        <v>22.000333333333334</v>
      </c>
      <c r="AO1398">
        <f t="shared" ca="1" si="770"/>
        <v>2</v>
      </c>
      <c r="AP1398">
        <f t="shared" ca="1" si="762"/>
        <v>5</v>
      </c>
      <c r="AQ1398">
        <f t="shared" ca="1" si="763"/>
        <v>9</v>
      </c>
      <c r="AR1398">
        <f t="shared" ca="1" si="764"/>
        <v>4</v>
      </c>
      <c r="AS1398">
        <f ca="1">P1398/J1398</f>
        <v>1.2816294086726866E-2</v>
      </c>
    </row>
    <row r="1399" spans="1:45" x14ac:dyDescent="0.4">
      <c r="A1399">
        <f t="shared" si="759"/>
        <v>201902</v>
      </c>
      <c r="B1399" t="s">
        <v>435</v>
      </c>
      <c r="C1399" t="s">
        <v>288</v>
      </c>
      <c r="D1399" t="str">
        <f t="shared" ca="1" si="768"/>
        <v>I101</v>
      </c>
      <c r="E1399">
        <f t="shared" ca="1" si="771"/>
        <v>11</v>
      </c>
      <c r="F1399">
        <f t="shared" ca="1" si="772"/>
        <v>22</v>
      </c>
      <c r="G1399" t="str">
        <f t="shared" ca="1" si="765"/>
        <v>S10</v>
      </c>
      <c r="H1399" t="str">
        <f t="shared" ca="1" si="766"/>
        <v>S101</v>
      </c>
      <c r="I1399">
        <f ca="1">VLOOKUP(D1399,PRC!$A$2:$B$21,2,0)*E1399</f>
        <v>330000</v>
      </c>
      <c r="J1399">
        <f t="shared" ca="1" si="773"/>
        <v>273896</v>
      </c>
      <c r="K1399">
        <f ca="1">VLOOKUP(D1399,PRC!$A$1:$C$21,3,0)*E1399</f>
        <v>171600</v>
      </c>
      <c r="L1399">
        <f t="shared" ca="1" si="774"/>
        <v>7000</v>
      </c>
      <c r="M1399">
        <f t="shared" ca="1" si="775"/>
        <v>23000</v>
      </c>
      <c r="N1399">
        <f t="shared" ca="1" si="776"/>
        <v>20000</v>
      </c>
      <c r="O1399">
        <f t="shared" ca="1" si="777"/>
        <v>10000</v>
      </c>
      <c r="P1399">
        <f t="shared" ca="1" si="767"/>
        <v>42296</v>
      </c>
      <c r="Q1399">
        <f ca="1">IF(P1399&gt;0,1,0)</f>
        <v>1</v>
      </c>
      <c r="R1399">
        <f t="shared" ca="1" si="778"/>
        <v>17</v>
      </c>
      <c r="S1399">
        <f t="shared" ca="1" si="779"/>
        <v>2</v>
      </c>
      <c r="T1399">
        <f t="shared" ca="1" si="780"/>
        <v>7</v>
      </c>
      <c r="U1399">
        <f t="shared" ca="1" si="781"/>
        <v>6</v>
      </c>
      <c r="V1399">
        <f t="shared" ca="1" si="782"/>
        <v>3</v>
      </c>
      <c r="X1399">
        <f t="shared" si="784"/>
        <v>1399</v>
      </c>
      <c r="Y1399">
        <f t="shared" si="785"/>
        <v>1252</v>
      </c>
      <c r="Z1399">
        <f t="shared" si="786"/>
        <v>1253</v>
      </c>
      <c r="AA1399">
        <f t="shared" si="783"/>
        <v>1451</v>
      </c>
      <c r="AB1399">
        <f t="shared" si="760"/>
        <v>200</v>
      </c>
      <c r="AM1399" t="str">
        <f t="shared" si="761"/>
        <v>201902KS</v>
      </c>
      <c r="AN1399">
        <f t="shared" ca="1" si="769"/>
        <v>17.001212121212117</v>
      </c>
      <c r="AO1399">
        <f t="shared" ca="1" si="770"/>
        <v>2.1212121212121215</v>
      </c>
      <c r="AP1399">
        <f t="shared" ca="1" si="762"/>
        <v>6.9696969696969706</v>
      </c>
      <c r="AQ1399">
        <f t="shared" ca="1" si="763"/>
        <v>6.0606060606060606</v>
      </c>
      <c r="AR1399">
        <f t="shared" ca="1" si="764"/>
        <v>3.0303030303030303</v>
      </c>
      <c r="AS1399">
        <f ca="1">P1399/J1399</f>
        <v>0.15442357683208224</v>
      </c>
    </row>
    <row r="1400" spans="1:45" x14ac:dyDescent="0.4">
      <c r="A1400">
        <f t="shared" si="759"/>
        <v>201902</v>
      </c>
      <c r="B1400" t="s">
        <v>436</v>
      </c>
      <c r="C1400" t="s">
        <v>288</v>
      </c>
      <c r="D1400" t="str">
        <f t="shared" ca="1" si="768"/>
        <v>I105</v>
      </c>
      <c r="E1400">
        <f t="shared" ca="1" si="771"/>
        <v>50</v>
      </c>
      <c r="F1400">
        <f t="shared" ca="1" si="772"/>
        <v>16</v>
      </c>
      <c r="G1400" t="str">
        <f t="shared" ca="1" si="765"/>
        <v>S10</v>
      </c>
      <c r="H1400" t="str">
        <f t="shared" ca="1" si="766"/>
        <v>S104</v>
      </c>
      <c r="I1400">
        <f ca="1">VLOOKUP(D1400,PRC!$A$2:$B$21,2,0)*E1400</f>
        <v>5000000</v>
      </c>
      <c r="J1400">
        <f t="shared" ca="1" si="773"/>
        <v>4199996</v>
      </c>
      <c r="K1400">
        <f ca="1">VLOOKUP(D1400,PRC!$A$1:$C$21,3,0)*E1400</f>
        <v>2950000</v>
      </c>
      <c r="L1400">
        <f t="shared" ca="1" si="774"/>
        <v>100000</v>
      </c>
      <c r="M1400">
        <f t="shared" ca="1" si="775"/>
        <v>200000</v>
      </c>
      <c r="N1400">
        <f t="shared" ca="1" si="776"/>
        <v>400000</v>
      </c>
      <c r="O1400">
        <f t="shared" ca="1" si="777"/>
        <v>200000</v>
      </c>
      <c r="P1400">
        <f t="shared" ca="1" si="767"/>
        <v>349996</v>
      </c>
      <c r="Q1400">
        <f ca="1">IF(P1400&gt;0,1,0)</f>
        <v>1</v>
      </c>
      <c r="R1400">
        <f t="shared" ca="1" si="778"/>
        <v>16</v>
      </c>
      <c r="S1400">
        <f t="shared" ca="1" si="779"/>
        <v>2</v>
      </c>
      <c r="T1400">
        <f t="shared" ca="1" si="780"/>
        <v>4</v>
      </c>
      <c r="U1400">
        <f t="shared" ca="1" si="781"/>
        <v>8</v>
      </c>
      <c r="V1400">
        <f t="shared" ca="1" si="782"/>
        <v>4</v>
      </c>
      <c r="X1400">
        <f t="shared" si="784"/>
        <v>1400</v>
      </c>
      <c r="Y1400">
        <f t="shared" si="785"/>
        <v>1252</v>
      </c>
      <c r="Z1400">
        <f t="shared" si="786"/>
        <v>1253</v>
      </c>
      <c r="AA1400">
        <f t="shared" si="783"/>
        <v>1451</v>
      </c>
      <c r="AB1400">
        <f t="shared" si="760"/>
        <v>200</v>
      </c>
      <c r="AM1400" t="str">
        <f t="shared" si="761"/>
        <v>201902KS</v>
      </c>
      <c r="AN1400">
        <f t="shared" ca="1" si="769"/>
        <v>16.000080000000004</v>
      </c>
      <c r="AO1400">
        <f t="shared" ca="1" si="770"/>
        <v>2</v>
      </c>
      <c r="AP1400">
        <f t="shared" ca="1" si="762"/>
        <v>4</v>
      </c>
      <c r="AQ1400">
        <f t="shared" ca="1" si="763"/>
        <v>8</v>
      </c>
      <c r="AR1400">
        <f t="shared" ca="1" si="764"/>
        <v>4</v>
      </c>
      <c r="AS1400">
        <f ca="1">P1400/J1400</f>
        <v>8.3332460316628873E-2</v>
      </c>
    </row>
    <row r="1401" spans="1:45" x14ac:dyDescent="0.4">
      <c r="A1401">
        <f t="shared" si="759"/>
        <v>201902</v>
      </c>
      <c r="B1401" t="s">
        <v>437</v>
      </c>
      <c r="C1401" t="s">
        <v>288</v>
      </c>
      <c r="D1401" t="str">
        <f t="shared" ca="1" si="768"/>
        <v>I108</v>
      </c>
      <c r="E1401">
        <f t="shared" ca="1" si="771"/>
        <v>47</v>
      </c>
      <c r="F1401">
        <f t="shared" ca="1" si="772"/>
        <v>17</v>
      </c>
      <c r="G1401" t="str">
        <f t="shared" ca="1" si="765"/>
        <v>S11</v>
      </c>
      <c r="H1401" t="str">
        <f t="shared" ca="1" si="766"/>
        <v>S119</v>
      </c>
      <c r="I1401">
        <f ca="1">VLOOKUP(D1401,PRC!$A$2:$B$21,2,0)*E1401</f>
        <v>1880000</v>
      </c>
      <c r="J1401">
        <f t="shared" ca="1" si="773"/>
        <v>1579196</v>
      </c>
      <c r="K1401">
        <f ca="1">VLOOKUP(D1401,PRC!$A$1:$C$21,3,0)*E1401</f>
        <v>864800</v>
      </c>
      <c r="L1401">
        <f t="shared" ca="1" si="774"/>
        <v>19000</v>
      </c>
      <c r="M1401">
        <f t="shared" ca="1" si="775"/>
        <v>94000</v>
      </c>
      <c r="N1401">
        <f t="shared" ca="1" si="776"/>
        <v>150000</v>
      </c>
      <c r="O1401">
        <f t="shared" ca="1" si="777"/>
        <v>75000</v>
      </c>
      <c r="P1401">
        <f t="shared" ca="1" si="767"/>
        <v>376396</v>
      </c>
      <c r="Q1401">
        <f ca="1">IF(P1401&gt;0,1,0)</f>
        <v>1</v>
      </c>
      <c r="R1401">
        <f t="shared" ca="1" si="778"/>
        <v>16</v>
      </c>
      <c r="S1401">
        <f t="shared" ca="1" si="779"/>
        <v>1</v>
      </c>
      <c r="T1401">
        <f t="shared" ca="1" si="780"/>
        <v>5</v>
      </c>
      <c r="U1401">
        <f t="shared" ca="1" si="781"/>
        <v>8</v>
      </c>
      <c r="V1401">
        <f t="shared" ca="1" si="782"/>
        <v>4</v>
      </c>
      <c r="X1401">
        <f t="shared" si="784"/>
        <v>1401</v>
      </c>
      <c r="Y1401">
        <f t="shared" si="785"/>
        <v>1252</v>
      </c>
      <c r="Z1401">
        <f t="shared" si="786"/>
        <v>1253</v>
      </c>
      <c r="AA1401">
        <f t="shared" si="783"/>
        <v>1451</v>
      </c>
      <c r="AB1401">
        <f t="shared" si="760"/>
        <v>200</v>
      </c>
      <c r="AM1401" t="str">
        <f t="shared" si="761"/>
        <v>201902KS</v>
      </c>
      <c r="AN1401">
        <f t="shared" ca="1" si="769"/>
        <v>16.000212765957443</v>
      </c>
      <c r="AO1401">
        <f t="shared" ca="1" si="770"/>
        <v>1.0106382978723405</v>
      </c>
      <c r="AP1401">
        <f t="shared" ca="1" si="762"/>
        <v>5</v>
      </c>
      <c r="AQ1401">
        <f t="shared" ca="1" si="763"/>
        <v>7.9787234042553195</v>
      </c>
      <c r="AR1401">
        <f t="shared" ca="1" si="764"/>
        <v>3.9893617021276597</v>
      </c>
      <c r="AS1401">
        <f ca="1">P1401/J1401</f>
        <v>0.23834660168845412</v>
      </c>
    </row>
    <row r="1402" spans="1:45" x14ac:dyDescent="0.4">
      <c r="A1402">
        <f t="shared" si="759"/>
        <v>201902</v>
      </c>
      <c r="B1402" t="s">
        <v>678</v>
      </c>
      <c r="C1402" t="s">
        <v>288</v>
      </c>
      <c r="D1402" t="str">
        <f t="shared" ca="1" si="768"/>
        <v>I114</v>
      </c>
      <c r="E1402">
        <f t="shared" ca="1" si="771"/>
        <v>12</v>
      </c>
      <c r="F1402">
        <f t="shared" ca="1" si="772"/>
        <v>18</v>
      </c>
      <c r="G1402" t="str">
        <f t="shared" ca="1" si="765"/>
        <v>S10</v>
      </c>
      <c r="H1402" t="str">
        <f t="shared" ca="1" si="766"/>
        <v>S105</v>
      </c>
      <c r="I1402">
        <f ca="1">VLOOKUP(D1402,PRC!$A$2:$B$21,2,0)*E1402</f>
        <v>2880000</v>
      </c>
      <c r="J1402">
        <f t="shared" ca="1" si="773"/>
        <v>2447996</v>
      </c>
      <c r="K1402">
        <f ca="1">VLOOKUP(D1402,PRC!$A$1:$C$21,3,0)*E1402</f>
        <v>1670400</v>
      </c>
      <c r="L1402">
        <f t="shared" ca="1" si="774"/>
        <v>58000</v>
      </c>
      <c r="M1402">
        <f t="shared" ca="1" si="775"/>
        <v>202000</v>
      </c>
      <c r="N1402">
        <f t="shared" ca="1" si="776"/>
        <v>173000</v>
      </c>
      <c r="O1402">
        <f t="shared" ca="1" si="777"/>
        <v>86000</v>
      </c>
      <c r="P1402">
        <f t="shared" ref="P1402:P1451" ca="1" si="787">J1402-SUM(K1402:O1402)</f>
        <v>258596</v>
      </c>
      <c r="Q1402">
        <f ca="1">IF(P1402&gt;0,1,0)</f>
        <v>1</v>
      </c>
      <c r="R1402">
        <f t="shared" ca="1" si="778"/>
        <v>15</v>
      </c>
      <c r="S1402">
        <f t="shared" ca="1" si="779"/>
        <v>2</v>
      </c>
      <c r="T1402">
        <f t="shared" ca="1" si="780"/>
        <v>7</v>
      </c>
      <c r="U1402">
        <f t="shared" ca="1" si="781"/>
        <v>6</v>
      </c>
      <c r="V1402">
        <f t="shared" ca="1" si="782"/>
        <v>3</v>
      </c>
      <c r="X1402">
        <f t="shared" si="784"/>
        <v>1402</v>
      </c>
      <c r="Y1402">
        <f t="shared" si="785"/>
        <v>1252</v>
      </c>
      <c r="Z1402">
        <f t="shared" si="786"/>
        <v>1253</v>
      </c>
      <c r="AA1402">
        <f t="shared" si="783"/>
        <v>1451</v>
      </c>
      <c r="AB1402">
        <f t="shared" si="760"/>
        <v>200</v>
      </c>
      <c r="AM1402" t="str">
        <f t="shared" si="761"/>
        <v>201902KS</v>
      </c>
      <c r="AN1402">
        <f t="shared" ca="1" si="769"/>
        <v>15.000138888888891</v>
      </c>
      <c r="AO1402">
        <f t="shared" ca="1" si="770"/>
        <v>2.0138888888888888</v>
      </c>
      <c r="AP1402">
        <f t="shared" ca="1" si="762"/>
        <v>7.0138888888888893</v>
      </c>
      <c r="AQ1402">
        <f t="shared" ca="1" si="763"/>
        <v>6.0069444444444446</v>
      </c>
      <c r="AR1402">
        <f t="shared" ca="1" si="764"/>
        <v>2.9861111111111112</v>
      </c>
      <c r="AS1402">
        <f ca="1">P1402/J1402</f>
        <v>0.10563579352253843</v>
      </c>
    </row>
    <row r="1403" spans="1:45" x14ac:dyDescent="0.4">
      <c r="A1403">
        <f t="shared" si="759"/>
        <v>201902</v>
      </c>
      <c r="B1403" t="s">
        <v>679</v>
      </c>
      <c r="C1403" t="s">
        <v>288</v>
      </c>
      <c r="D1403" t="str">
        <f t="shared" ca="1" si="768"/>
        <v>I118</v>
      </c>
      <c r="E1403">
        <f t="shared" ca="1" si="771"/>
        <v>38</v>
      </c>
      <c r="F1403">
        <f t="shared" ca="1" si="772"/>
        <v>20</v>
      </c>
      <c r="G1403" t="str">
        <f t="shared" ca="1" si="765"/>
        <v>S10</v>
      </c>
      <c r="H1403" t="str">
        <f t="shared" ca="1" si="766"/>
        <v>S107</v>
      </c>
      <c r="I1403">
        <f ca="1">VLOOKUP(D1403,PRC!$A$2:$B$21,2,0)*E1403</f>
        <v>20140000</v>
      </c>
      <c r="J1403">
        <f t="shared" ca="1" si="773"/>
        <v>15709196</v>
      </c>
      <c r="K1403">
        <f ca="1">VLOOKUP(D1403,PRC!$A$1:$C$21,3,0)*E1403</f>
        <v>8458800</v>
      </c>
      <c r="L1403">
        <f t="shared" ca="1" si="774"/>
        <v>604000</v>
      </c>
      <c r="M1403">
        <f t="shared" ca="1" si="775"/>
        <v>1208000</v>
      </c>
      <c r="N1403">
        <f t="shared" ca="1" si="776"/>
        <v>1410000</v>
      </c>
      <c r="O1403">
        <f t="shared" ca="1" si="777"/>
        <v>806000</v>
      </c>
      <c r="P1403">
        <f t="shared" ca="1" si="787"/>
        <v>3222396</v>
      </c>
      <c r="Q1403">
        <f ca="1">IF(P1403&gt;0,1,0)</f>
        <v>1</v>
      </c>
      <c r="R1403">
        <f t="shared" ca="1" si="778"/>
        <v>22</v>
      </c>
      <c r="S1403">
        <f t="shared" ca="1" si="779"/>
        <v>3</v>
      </c>
      <c r="T1403">
        <f t="shared" ca="1" si="780"/>
        <v>6</v>
      </c>
      <c r="U1403">
        <f t="shared" ca="1" si="781"/>
        <v>7</v>
      </c>
      <c r="V1403">
        <f t="shared" ca="1" si="782"/>
        <v>4</v>
      </c>
      <c r="X1403">
        <f t="shared" si="784"/>
        <v>1403</v>
      </c>
      <c r="Y1403">
        <f t="shared" si="785"/>
        <v>1252</v>
      </c>
      <c r="Z1403">
        <f t="shared" si="786"/>
        <v>1253</v>
      </c>
      <c r="AA1403">
        <f t="shared" si="783"/>
        <v>1451</v>
      </c>
      <c r="AB1403">
        <f t="shared" si="760"/>
        <v>200</v>
      </c>
      <c r="AM1403" t="str">
        <f t="shared" si="761"/>
        <v>201902KS</v>
      </c>
      <c r="AN1403">
        <f t="shared" ca="1" si="769"/>
        <v>22.000019860973186</v>
      </c>
      <c r="AO1403">
        <f t="shared" ca="1" si="770"/>
        <v>2.9990069513406157</v>
      </c>
      <c r="AP1403">
        <f t="shared" ca="1" si="762"/>
        <v>5.9980139026812314</v>
      </c>
      <c r="AQ1403">
        <f t="shared" ca="1" si="763"/>
        <v>7.0009930486593843</v>
      </c>
      <c r="AR1403">
        <f t="shared" ca="1" si="764"/>
        <v>4.0019860973187686</v>
      </c>
      <c r="AS1403">
        <f ca="1">P1403/J1403</f>
        <v>0.20512800273164838</v>
      </c>
    </row>
    <row r="1404" spans="1:45" x14ac:dyDescent="0.4">
      <c r="A1404">
        <f t="shared" si="759"/>
        <v>201902</v>
      </c>
      <c r="B1404" t="s">
        <v>680</v>
      </c>
      <c r="C1404" t="s">
        <v>288</v>
      </c>
      <c r="D1404" t="str">
        <f t="shared" ca="1" si="768"/>
        <v>I105</v>
      </c>
      <c r="E1404">
        <f t="shared" ca="1" si="771"/>
        <v>42</v>
      </c>
      <c r="F1404">
        <f t="shared" ca="1" si="772"/>
        <v>22</v>
      </c>
      <c r="G1404" t="str">
        <f t="shared" ca="1" si="765"/>
        <v>S10</v>
      </c>
      <c r="H1404" t="str">
        <f t="shared" ca="1" si="766"/>
        <v>S103</v>
      </c>
      <c r="I1404">
        <f ca="1">VLOOKUP(D1404,PRC!$A$2:$B$21,2,0)*E1404</f>
        <v>4200000</v>
      </c>
      <c r="J1404">
        <f t="shared" ca="1" si="773"/>
        <v>3149996</v>
      </c>
      <c r="K1404">
        <f ca="1">VLOOKUP(D1404,PRC!$A$1:$C$21,3,0)*E1404</f>
        <v>2478000</v>
      </c>
      <c r="L1404">
        <f t="shared" ca="1" si="774"/>
        <v>126000</v>
      </c>
      <c r="M1404">
        <f t="shared" ca="1" si="775"/>
        <v>252000</v>
      </c>
      <c r="N1404">
        <f t="shared" ca="1" si="776"/>
        <v>420000</v>
      </c>
      <c r="O1404">
        <f t="shared" ca="1" si="777"/>
        <v>210000</v>
      </c>
      <c r="P1404">
        <f t="shared" ca="1" si="787"/>
        <v>-336004</v>
      </c>
      <c r="Q1404">
        <f ca="1">IF(P1404&gt;0,1,0)</f>
        <v>0</v>
      </c>
      <c r="R1404">
        <f t="shared" ca="1" si="778"/>
        <v>25</v>
      </c>
      <c r="S1404">
        <f t="shared" ca="1" si="779"/>
        <v>3</v>
      </c>
      <c r="T1404">
        <f t="shared" ca="1" si="780"/>
        <v>6</v>
      </c>
      <c r="U1404">
        <f t="shared" ca="1" si="781"/>
        <v>10</v>
      </c>
      <c r="V1404">
        <f t="shared" ca="1" si="782"/>
        <v>5</v>
      </c>
      <c r="X1404">
        <f t="shared" si="784"/>
        <v>1404</v>
      </c>
      <c r="Y1404">
        <f t="shared" si="785"/>
        <v>1252</v>
      </c>
      <c r="Z1404">
        <f t="shared" si="786"/>
        <v>1253</v>
      </c>
      <c r="AA1404">
        <f t="shared" si="783"/>
        <v>1451</v>
      </c>
      <c r="AB1404">
        <f t="shared" si="760"/>
        <v>200</v>
      </c>
      <c r="AM1404" t="str">
        <f t="shared" si="761"/>
        <v>201902KS</v>
      </c>
      <c r="AN1404">
        <f t="shared" ca="1" si="769"/>
        <v>25.000095238095245</v>
      </c>
      <c r="AO1404">
        <f t="shared" ca="1" si="770"/>
        <v>3</v>
      </c>
      <c r="AP1404">
        <f t="shared" ca="1" si="762"/>
        <v>6</v>
      </c>
      <c r="AQ1404">
        <f t="shared" ca="1" si="763"/>
        <v>10</v>
      </c>
      <c r="AR1404">
        <f t="shared" ca="1" si="764"/>
        <v>5</v>
      </c>
      <c r="AS1404">
        <f ca="1">P1404/J1404</f>
        <v>-0.10666807195945646</v>
      </c>
    </row>
    <row r="1405" spans="1:45" x14ac:dyDescent="0.4">
      <c r="A1405">
        <f t="shared" si="759"/>
        <v>201902</v>
      </c>
      <c r="B1405" t="s">
        <v>681</v>
      </c>
      <c r="C1405" t="s">
        <v>288</v>
      </c>
      <c r="D1405" t="str">
        <f t="shared" ca="1" si="768"/>
        <v>I108</v>
      </c>
      <c r="E1405">
        <f t="shared" ca="1" si="771"/>
        <v>36</v>
      </c>
      <c r="F1405">
        <f t="shared" ca="1" si="772"/>
        <v>23</v>
      </c>
      <c r="G1405" t="str">
        <f t="shared" ca="1" si="765"/>
        <v>S10</v>
      </c>
      <c r="H1405" t="str">
        <f t="shared" ca="1" si="766"/>
        <v>S102</v>
      </c>
      <c r="I1405">
        <f ca="1">VLOOKUP(D1405,PRC!$A$2:$B$21,2,0)*E1405</f>
        <v>1440000</v>
      </c>
      <c r="J1405">
        <f t="shared" ca="1" si="773"/>
        <v>1137596</v>
      </c>
      <c r="K1405">
        <f ca="1">VLOOKUP(D1405,PRC!$A$1:$C$21,3,0)*E1405</f>
        <v>662400</v>
      </c>
      <c r="L1405">
        <f t="shared" ca="1" si="774"/>
        <v>29000</v>
      </c>
      <c r="M1405">
        <f t="shared" ca="1" si="775"/>
        <v>101000</v>
      </c>
      <c r="N1405">
        <f t="shared" ca="1" si="776"/>
        <v>115000</v>
      </c>
      <c r="O1405">
        <f t="shared" ca="1" si="777"/>
        <v>43000</v>
      </c>
      <c r="P1405">
        <f t="shared" ca="1" si="787"/>
        <v>187196</v>
      </c>
      <c r="Q1405">
        <f ca="1">IF(P1405&gt;0,1,0)</f>
        <v>1</v>
      </c>
      <c r="R1405">
        <f t="shared" ca="1" si="778"/>
        <v>21</v>
      </c>
      <c r="S1405">
        <f t="shared" ca="1" si="779"/>
        <v>2</v>
      </c>
      <c r="T1405">
        <f t="shared" ca="1" si="780"/>
        <v>7</v>
      </c>
      <c r="U1405">
        <f t="shared" ca="1" si="781"/>
        <v>8</v>
      </c>
      <c r="V1405">
        <f t="shared" ca="1" si="782"/>
        <v>3</v>
      </c>
      <c r="X1405">
        <f t="shared" si="784"/>
        <v>1405</v>
      </c>
      <c r="Y1405">
        <f t="shared" si="785"/>
        <v>1252</v>
      </c>
      <c r="Z1405">
        <f t="shared" si="786"/>
        <v>1253</v>
      </c>
      <c r="AA1405">
        <f t="shared" si="783"/>
        <v>1451</v>
      </c>
      <c r="AB1405">
        <f t="shared" si="760"/>
        <v>200</v>
      </c>
      <c r="AM1405" t="str">
        <f t="shared" si="761"/>
        <v>201902KS</v>
      </c>
      <c r="AN1405">
        <f t="shared" ca="1" si="769"/>
        <v>21.000277777777775</v>
      </c>
      <c r="AO1405">
        <f t="shared" ca="1" si="770"/>
        <v>2.0138888888888888</v>
      </c>
      <c r="AP1405">
        <f t="shared" ca="1" si="762"/>
        <v>7.0138888888888893</v>
      </c>
      <c r="AQ1405">
        <f t="shared" ca="1" si="763"/>
        <v>7.9861111111111107</v>
      </c>
      <c r="AR1405">
        <f t="shared" ca="1" si="764"/>
        <v>2.9861111111111112</v>
      </c>
      <c r="AS1405">
        <f ca="1">P1405/J1405</f>
        <v>0.16455402445156278</v>
      </c>
    </row>
    <row r="1406" spans="1:45" x14ac:dyDescent="0.4">
      <c r="A1406">
        <f t="shared" si="759"/>
        <v>201902</v>
      </c>
      <c r="B1406" t="s">
        <v>682</v>
      </c>
      <c r="C1406" t="s">
        <v>288</v>
      </c>
      <c r="D1406" t="str">
        <f t="shared" ca="1" si="768"/>
        <v>I107</v>
      </c>
      <c r="E1406">
        <f t="shared" ca="1" si="771"/>
        <v>29</v>
      </c>
      <c r="F1406">
        <f t="shared" ca="1" si="772"/>
        <v>25</v>
      </c>
      <c r="G1406" t="str">
        <f t="shared" ca="1" si="765"/>
        <v>S11</v>
      </c>
      <c r="H1406" t="str">
        <f t="shared" ca="1" si="766"/>
        <v>S118</v>
      </c>
      <c r="I1406">
        <f ca="1">VLOOKUP(D1406,PRC!$A$2:$B$21,2,0)*E1406</f>
        <v>4350000</v>
      </c>
      <c r="J1406">
        <f t="shared" ca="1" si="773"/>
        <v>3523496</v>
      </c>
      <c r="K1406">
        <f ca="1">VLOOKUP(D1406,PRC!$A$1:$C$21,3,0)*E1406</f>
        <v>2479500</v>
      </c>
      <c r="L1406">
        <f t="shared" ca="1" si="774"/>
        <v>87000</v>
      </c>
      <c r="M1406">
        <f t="shared" ca="1" si="775"/>
        <v>305000</v>
      </c>
      <c r="N1406">
        <f t="shared" ca="1" si="776"/>
        <v>392000</v>
      </c>
      <c r="O1406">
        <f t="shared" ca="1" si="777"/>
        <v>174000</v>
      </c>
      <c r="P1406">
        <f t="shared" ca="1" si="787"/>
        <v>85996</v>
      </c>
      <c r="Q1406">
        <f ca="1">IF(P1406&gt;0,1,0)</f>
        <v>1</v>
      </c>
      <c r="R1406">
        <f t="shared" ca="1" si="778"/>
        <v>19</v>
      </c>
      <c r="S1406">
        <f t="shared" ca="1" si="779"/>
        <v>2</v>
      </c>
      <c r="T1406">
        <f t="shared" ca="1" si="780"/>
        <v>7</v>
      </c>
      <c r="U1406">
        <f t="shared" ca="1" si="781"/>
        <v>9</v>
      </c>
      <c r="V1406">
        <f t="shared" ca="1" si="782"/>
        <v>4</v>
      </c>
      <c r="X1406">
        <f t="shared" si="784"/>
        <v>1406</v>
      </c>
      <c r="Y1406">
        <f t="shared" si="785"/>
        <v>1252</v>
      </c>
      <c r="Z1406">
        <f t="shared" si="786"/>
        <v>1253</v>
      </c>
      <c r="AA1406">
        <f t="shared" si="783"/>
        <v>1451</v>
      </c>
      <c r="AB1406">
        <f t="shared" si="760"/>
        <v>200</v>
      </c>
      <c r="AM1406" t="str">
        <f t="shared" si="761"/>
        <v>201902KS</v>
      </c>
      <c r="AN1406">
        <f t="shared" ca="1" si="769"/>
        <v>19.000091954022992</v>
      </c>
      <c r="AO1406">
        <f t="shared" ca="1" si="770"/>
        <v>2</v>
      </c>
      <c r="AP1406">
        <f t="shared" ca="1" si="762"/>
        <v>7.0114942528735638</v>
      </c>
      <c r="AQ1406">
        <f t="shared" ca="1" si="763"/>
        <v>9.0114942528735629</v>
      </c>
      <c r="AR1406">
        <f t="shared" ca="1" si="764"/>
        <v>4</v>
      </c>
      <c r="AS1406">
        <f ca="1">P1406/J1406</f>
        <v>2.4406441783955481E-2</v>
      </c>
    </row>
    <row r="1407" spans="1:45" x14ac:dyDescent="0.4">
      <c r="A1407">
        <f t="shared" si="759"/>
        <v>201902</v>
      </c>
      <c r="B1407" t="s">
        <v>683</v>
      </c>
      <c r="C1407" t="s">
        <v>288</v>
      </c>
      <c r="D1407" t="str">
        <f t="shared" ca="1" si="768"/>
        <v>I103</v>
      </c>
      <c r="E1407">
        <f t="shared" ca="1" si="771"/>
        <v>20</v>
      </c>
      <c r="F1407">
        <f t="shared" ca="1" si="772"/>
        <v>16</v>
      </c>
      <c r="G1407" t="str">
        <f t="shared" ca="1" si="765"/>
        <v>S11</v>
      </c>
      <c r="H1407" t="str">
        <f t="shared" ca="1" si="766"/>
        <v>S111</v>
      </c>
      <c r="I1407">
        <f ca="1">VLOOKUP(D1407,PRC!$A$2:$B$21,2,0)*E1407</f>
        <v>1000000</v>
      </c>
      <c r="J1407">
        <f t="shared" ca="1" si="773"/>
        <v>799996</v>
      </c>
      <c r="K1407">
        <f ca="1">VLOOKUP(D1407,PRC!$A$1:$C$21,3,0)*E1407</f>
        <v>570000</v>
      </c>
      <c r="L1407">
        <f t="shared" ca="1" si="774"/>
        <v>10000</v>
      </c>
      <c r="M1407">
        <f t="shared" ca="1" si="775"/>
        <v>50000</v>
      </c>
      <c r="N1407">
        <f t="shared" ca="1" si="776"/>
        <v>80000</v>
      </c>
      <c r="O1407">
        <f t="shared" ca="1" si="777"/>
        <v>30000</v>
      </c>
      <c r="P1407">
        <f t="shared" ca="1" si="787"/>
        <v>59996</v>
      </c>
      <c r="Q1407">
        <f ca="1">IF(P1407&gt;0,1,0)</f>
        <v>1</v>
      </c>
      <c r="R1407">
        <f t="shared" ca="1" si="778"/>
        <v>20</v>
      </c>
      <c r="S1407">
        <f t="shared" ca="1" si="779"/>
        <v>1</v>
      </c>
      <c r="T1407">
        <f t="shared" ca="1" si="780"/>
        <v>5</v>
      </c>
      <c r="U1407">
        <f t="shared" ca="1" si="781"/>
        <v>8</v>
      </c>
      <c r="V1407">
        <f t="shared" ca="1" si="782"/>
        <v>3</v>
      </c>
      <c r="X1407">
        <f t="shared" si="784"/>
        <v>1407</v>
      </c>
      <c r="Y1407">
        <f t="shared" si="785"/>
        <v>1252</v>
      </c>
      <c r="Z1407">
        <f t="shared" si="786"/>
        <v>1253</v>
      </c>
      <c r="AA1407">
        <f t="shared" si="783"/>
        <v>1451</v>
      </c>
      <c r="AB1407">
        <f t="shared" si="760"/>
        <v>200</v>
      </c>
      <c r="AM1407" t="str">
        <f t="shared" si="761"/>
        <v>201902KS</v>
      </c>
      <c r="AN1407">
        <f t="shared" ca="1" si="769"/>
        <v>20.000399999999996</v>
      </c>
      <c r="AO1407">
        <f t="shared" ca="1" si="770"/>
        <v>1</v>
      </c>
      <c r="AP1407">
        <f t="shared" ca="1" si="762"/>
        <v>5</v>
      </c>
      <c r="AQ1407">
        <f t="shared" ca="1" si="763"/>
        <v>8</v>
      </c>
      <c r="AR1407">
        <f t="shared" ca="1" si="764"/>
        <v>3</v>
      </c>
      <c r="AS1407">
        <f ca="1">P1407/J1407</f>
        <v>7.499537497687489E-2</v>
      </c>
    </row>
    <row r="1408" spans="1:45" x14ac:dyDescent="0.4">
      <c r="A1408">
        <f t="shared" si="759"/>
        <v>201902</v>
      </c>
      <c r="B1408" t="s">
        <v>684</v>
      </c>
      <c r="C1408" t="s">
        <v>288</v>
      </c>
      <c r="D1408" t="str">
        <f t="shared" ca="1" si="768"/>
        <v>I113</v>
      </c>
      <c r="E1408">
        <f t="shared" ca="1" si="771"/>
        <v>12</v>
      </c>
      <c r="F1408">
        <f t="shared" ca="1" si="772"/>
        <v>25</v>
      </c>
      <c r="G1408" t="str">
        <f t="shared" ca="1" si="765"/>
        <v>S11</v>
      </c>
      <c r="H1408" t="str">
        <f t="shared" ca="1" si="766"/>
        <v>S118</v>
      </c>
      <c r="I1408">
        <f ca="1">VLOOKUP(D1408,PRC!$A$2:$B$21,2,0)*E1408</f>
        <v>8040000</v>
      </c>
      <c r="J1408">
        <f t="shared" ca="1" si="773"/>
        <v>6833996</v>
      </c>
      <c r="K1408">
        <f ca="1">VLOOKUP(D1408,PRC!$A$1:$C$21,3,0)*E1408</f>
        <v>3618000</v>
      </c>
      <c r="L1408">
        <f t="shared" ca="1" si="774"/>
        <v>241000</v>
      </c>
      <c r="M1408">
        <f t="shared" ca="1" si="775"/>
        <v>402000</v>
      </c>
      <c r="N1408">
        <f t="shared" ca="1" si="776"/>
        <v>563000</v>
      </c>
      <c r="O1408">
        <f t="shared" ca="1" si="777"/>
        <v>322000</v>
      </c>
      <c r="P1408">
        <f t="shared" ca="1" si="787"/>
        <v>1687996</v>
      </c>
      <c r="Q1408">
        <f ca="1">IF(P1408&gt;0,1,0)</f>
        <v>1</v>
      </c>
      <c r="R1408">
        <f t="shared" ca="1" si="778"/>
        <v>15</v>
      </c>
      <c r="S1408">
        <f t="shared" ca="1" si="779"/>
        <v>3</v>
      </c>
      <c r="T1408">
        <f t="shared" ca="1" si="780"/>
        <v>5</v>
      </c>
      <c r="U1408">
        <f t="shared" ca="1" si="781"/>
        <v>7</v>
      </c>
      <c r="V1408">
        <f t="shared" ca="1" si="782"/>
        <v>4</v>
      </c>
      <c r="X1408">
        <f t="shared" si="784"/>
        <v>1408</v>
      </c>
      <c r="Y1408">
        <f t="shared" si="785"/>
        <v>1252</v>
      </c>
      <c r="Z1408">
        <f t="shared" si="786"/>
        <v>1253</v>
      </c>
      <c r="AA1408">
        <f t="shared" si="783"/>
        <v>1451</v>
      </c>
      <c r="AB1408">
        <f t="shared" si="760"/>
        <v>200</v>
      </c>
      <c r="AM1408" t="str">
        <f t="shared" si="761"/>
        <v>201902KS</v>
      </c>
      <c r="AN1408">
        <f t="shared" ca="1" si="769"/>
        <v>15.000049751243782</v>
      </c>
      <c r="AO1408">
        <f t="shared" ca="1" si="770"/>
        <v>2.9975124378109452</v>
      </c>
      <c r="AP1408">
        <f t="shared" ca="1" si="762"/>
        <v>5</v>
      </c>
      <c r="AQ1408">
        <f t="shared" ca="1" si="763"/>
        <v>7.0024875621890557</v>
      </c>
      <c r="AR1408">
        <f t="shared" ca="1" si="764"/>
        <v>4.0049751243781095</v>
      </c>
      <c r="AS1408">
        <f ca="1">P1408/J1408</f>
        <v>0.24699985191679949</v>
      </c>
    </row>
    <row r="1409" spans="1:45" x14ac:dyDescent="0.4">
      <c r="A1409">
        <f t="shared" si="759"/>
        <v>201902</v>
      </c>
      <c r="B1409" t="s">
        <v>685</v>
      </c>
      <c r="C1409" t="s">
        <v>288</v>
      </c>
      <c r="D1409" t="str">
        <f t="shared" ca="1" si="768"/>
        <v>I107</v>
      </c>
      <c r="E1409">
        <f t="shared" ca="1" si="771"/>
        <v>45</v>
      </c>
      <c r="F1409">
        <f t="shared" ca="1" si="772"/>
        <v>20</v>
      </c>
      <c r="G1409" t="str">
        <f t="shared" ca="1" si="765"/>
        <v>S11</v>
      </c>
      <c r="H1409" t="str">
        <f t="shared" ca="1" si="766"/>
        <v>S115</v>
      </c>
      <c r="I1409">
        <f ca="1">VLOOKUP(D1409,PRC!$A$2:$B$21,2,0)*E1409</f>
        <v>6750000</v>
      </c>
      <c r="J1409">
        <f t="shared" ca="1" si="773"/>
        <v>5534996</v>
      </c>
      <c r="K1409">
        <f ca="1">VLOOKUP(D1409,PRC!$A$1:$C$21,3,0)*E1409</f>
        <v>3847500</v>
      </c>
      <c r="L1409">
        <f t="shared" ca="1" si="774"/>
        <v>135000</v>
      </c>
      <c r="M1409">
        <f t="shared" ca="1" si="775"/>
        <v>473000</v>
      </c>
      <c r="N1409">
        <f t="shared" ca="1" si="776"/>
        <v>473000</v>
      </c>
      <c r="O1409">
        <f t="shared" ca="1" si="777"/>
        <v>270000</v>
      </c>
      <c r="P1409">
        <f t="shared" ca="1" si="787"/>
        <v>336496</v>
      </c>
      <c r="Q1409">
        <f ca="1">IF(P1409&gt;0,1,0)</f>
        <v>1</v>
      </c>
      <c r="R1409">
        <f t="shared" ca="1" si="778"/>
        <v>18</v>
      </c>
      <c r="S1409">
        <f t="shared" ca="1" si="779"/>
        <v>2</v>
      </c>
      <c r="T1409">
        <f t="shared" ca="1" si="780"/>
        <v>7</v>
      </c>
      <c r="U1409">
        <f t="shared" ca="1" si="781"/>
        <v>7</v>
      </c>
      <c r="V1409">
        <f t="shared" ca="1" si="782"/>
        <v>4</v>
      </c>
      <c r="X1409">
        <f t="shared" si="784"/>
        <v>1409</v>
      </c>
      <c r="Y1409">
        <f t="shared" si="785"/>
        <v>1252</v>
      </c>
      <c r="Z1409">
        <f t="shared" si="786"/>
        <v>1253</v>
      </c>
      <c r="AA1409">
        <f t="shared" si="783"/>
        <v>1451</v>
      </c>
      <c r="AB1409">
        <f t="shared" si="760"/>
        <v>200</v>
      </c>
      <c r="AM1409" t="str">
        <f t="shared" si="761"/>
        <v>201902KS</v>
      </c>
      <c r="AN1409">
        <f t="shared" ca="1" si="769"/>
        <v>18.00005925925926</v>
      </c>
      <c r="AO1409">
        <f t="shared" ca="1" si="770"/>
        <v>2</v>
      </c>
      <c r="AP1409">
        <f t="shared" ca="1" si="762"/>
        <v>7.007407407407408</v>
      </c>
      <c r="AQ1409">
        <f t="shared" ca="1" si="763"/>
        <v>7.007407407407408</v>
      </c>
      <c r="AR1409">
        <f t="shared" ca="1" si="764"/>
        <v>4</v>
      </c>
      <c r="AS1409">
        <f ca="1">P1409/J1409</f>
        <v>6.0794262543279166E-2</v>
      </c>
    </row>
    <row r="1410" spans="1:45" x14ac:dyDescent="0.4">
      <c r="A1410">
        <f t="shared" si="759"/>
        <v>201902</v>
      </c>
      <c r="B1410" t="s">
        <v>686</v>
      </c>
      <c r="C1410" t="s">
        <v>288</v>
      </c>
      <c r="D1410" t="str">
        <f t="shared" ca="1" si="768"/>
        <v>I103</v>
      </c>
      <c r="E1410">
        <f t="shared" ca="1" si="771"/>
        <v>47</v>
      </c>
      <c r="F1410">
        <f t="shared" ca="1" si="772"/>
        <v>24</v>
      </c>
      <c r="G1410" t="str">
        <f t="shared" ca="1" si="765"/>
        <v>S10</v>
      </c>
      <c r="H1410" t="str">
        <f t="shared" ca="1" si="766"/>
        <v>S103</v>
      </c>
      <c r="I1410">
        <f ca="1">VLOOKUP(D1410,PRC!$A$2:$B$21,2,0)*E1410</f>
        <v>2350000</v>
      </c>
      <c r="J1410">
        <f t="shared" ca="1" si="773"/>
        <v>1950496</v>
      </c>
      <c r="K1410">
        <f ca="1">VLOOKUP(D1410,PRC!$A$1:$C$21,3,0)*E1410</f>
        <v>1339500</v>
      </c>
      <c r="L1410">
        <f t="shared" ca="1" si="774"/>
        <v>47000</v>
      </c>
      <c r="M1410">
        <f t="shared" ca="1" si="775"/>
        <v>118000</v>
      </c>
      <c r="N1410">
        <f t="shared" ca="1" si="776"/>
        <v>118000</v>
      </c>
      <c r="O1410">
        <f t="shared" ca="1" si="777"/>
        <v>71000</v>
      </c>
      <c r="P1410">
        <f t="shared" ca="1" si="787"/>
        <v>256996</v>
      </c>
      <c r="Q1410">
        <f ca="1">IF(P1410&gt;0,1,0)</f>
        <v>1</v>
      </c>
      <c r="R1410">
        <f t="shared" ca="1" si="778"/>
        <v>17</v>
      </c>
      <c r="S1410">
        <f t="shared" ca="1" si="779"/>
        <v>2</v>
      </c>
      <c r="T1410">
        <f t="shared" ca="1" si="780"/>
        <v>5</v>
      </c>
      <c r="U1410">
        <f t="shared" ca="1" si="781"/>
        <v>5</v>
      </c>
      <c r="V1410">
        <f t="shared" ca="1" si="782"/>
        <v>3</v>
      </c>
      <c r="X1410">
        <f t="shared" si="784"/>
        <v>1410</v>
      </c>
      <c r="Y1410">
        <f t="shared" si="785"/>
        <v>1252</v>
      </c>
      <c r="Z1410">
        <f t="shared" si="786"/>
        <v>1253</v>
      </c>
      <c r="AA1410">
        <f t="shared" si="783"/>
        <v>1451</v>
      </c>
      <c r="AB1410">
        <f t="shared" si="760"/>
        <v>200</v>
      </c>
      <c r="AM1410" t="str">
        <f t="shared" si="761"/>
        <v>201902KS</v>
      </c>
      <c r="AN1410">
        <f t="shared" ca="1" si="769"/>
        <v>17.000170212765951</v>
      </c>
      <c r="AO1410">
        <f t="shared" ca="1" si="770"/>
        <v>2</v>
      </c>
      <c r="AP1410">
        <f t="shared" ca="1" si="762"/>
        <v>5.0212765957446805</v>
      </c>
      <c r="AQ1410">
        <f t="shared" ca="1" si="763"/>
        <v>5.0212765957446805</v>
      </c>
      <c r="AR1410">
        <f t="shared" ca="1" si="764"/>
        <v>3.021276595744681</v>
      </c>
      <c r="AS1410">
        <f ca="1">P1410/J1410</f>
        <v>0.13175930635079489</v>
      </c>
    </row>
    <row r="1411" spans="1:45" x14ac:dyDescent="0.4">
      <c r="A1411">
        <f t="shared" ref="A1411:A1474" si="788">IF(BA1411="",A1410,BA1411)</f>
        <v>201902</v>
      </c>
      <c r="B1411" t="s">
        <v>687</v>
      </c>
      <c r="C1411" t="s">
        <v>288</v>
      </c>
      <c r="D1411" t="str">
        <f t="shared" ca="1" si="768"/>
        <v>I120</v>
      </c>
      <c r="E1411">
        <f t="shared" ca="1" si="771"/>
        <v>33</v>
      </c>
      <c r="F1411">
        <f t="shared" ca="1" si="772"/>
        <v>16</v>
      </c>
      <c r="G1411" t="str">
        <f t="shared" ca="1" si="765"/>
        <v>S11</v>
      </c>
      <c r="H1411" t="str">
        <f t="shared" ca="1" si="766"/>
        <v>S116</v>
      </c>
      <c r="I1411">
        <f ca="1">VLOOKUP(D1411,PRC!$A$2:$B$21,2,0)*E1411</f>
        <v>141900000</v>
      </c>
      <c r="J1411">
        <f t="shared" ca="1" si="773"/>
        <v>120614996</v>
      </c>
      <c r="K1411">
        <f ca="1">VLOOKUP(D1411,PRC!$A$1:$C$21,3,0)*E1411</f>
        <v>63855000</v>
      </c>
      <c r="L1411">
        <f t="shared" ca="1" si="774"/>
        <v>1419000</v>
      </c>
      <c r="M1411">
        <f t="shared" ca="1" si="775"/>
        <v>9933000</v>
      </c>
      <c r="N1411">
        <f t="shared" ca="1" si="776"/>
        <v>12771000</v>
      </c>
      <c r="O1411">
        <f t="shared" ca="1" si="777"/>
        <v>4257000</v>
      </c>
      <c r="P1411">
        <f t="shared" ca="1" si="787"/>
        <v>28379996</v>
      </c>
      <c r="Q1411">
        <f ca="1">IF(P1411&gt;0,1,0)</f>
        <v>1</v>
      </c>
      <c r="R1411">
        <f t="shared" ca="1" si="778"/>
        <v>15</v>
      </c>
      <c r="S1411">
        <f t="shared" ca="1" si="779"/>
        <v>1</v>
      </c>
      <c r="T1411">
        <f t="shared" ca="1" si="780"/>
        <v>7</v>
      </c>
      <c r="U1411">
        <f t="shared" ca="1" si="781"/>
        <v>9</v>
      </c>
      <c r="V1411">
        <f t="shared" ca="1" si="782"/>
        <v>3</v>
      </c>
      <c r="X1411">
        <f t="shared" si="784"/>
        <v>1411</v>
      </c>
      <c r="Y1411">
        <f t="shared" si="785"/>
        <v>1252</v>
      </c>
      <c r="Z1411">
        <f t="shared" si="786"/>
        <v>1253</v>
      </c>
      <c r="AA1411">
        <f t="shared" si="783"/>
        <v>1451</v>
      </c>
      <c r="AB1411">
        <f t="shared" ref="AB1411:AB1474" si="789">COUNTIF(AM$2:AM$100100,AM1411)</f>
        <v>200</v>
      </c>
      <c r="AM1411" t="str">
        <f t="shared" ref="AM1411:AM1474" si="790">A1411&amp;C1411</f>
        <v>201902KS</v>
      </c>
      <c r="AN1411">
        <f t="shared" ca="1" si="769"/>
        <v>15.000002818886538</v>
      </c>
      <c r="AO1411">
        <f t="shared" ca="1" si="770"/>
        <v>1</v>
      </c>
      <c r="AP1411">
        <f t="shared" ca="1" si="762"/>
        <v>7.0000000000000009</v>
      </c>
      <c r="AQ1411">
        <f t="shared" ca="1" si="763"/>
        <v>9</v>
      </c>
      <c r="AR1411">
        <f t="shared" ca="1" si="764"/>
        <v>3</v>
      </c>
      <c r="AS1411">
        <f ca="1">P1411/J1411</f>
        <v>0.23529409228683307</v>
      </c>
    </row>
    <row r="1412" spans="1:45" x14ac:dyDescent="0.4">
      <c r="A1412">
        <f t="shared" si="788"/>
        <v>201902</v>
      </c>
      <c r="B1412" t="s">
        <v>688</v>
      </c>
      <c r="C1412" t="s">
        <v>288</v>
      </c>
      <c r="D1412" t="str">
        <f t="shared" ca="1" si="768"/>
        <v>I101</v>
      </c>
      <c r="E1412">
        <f t="shared" ca="1" si="771"/>
        <v>25</v>
      </c>
      <c r="F1412">
        <f t="shared" ca="1" si="772"/>
        <v>16</v>
      </c>
      <c r="G1412" t="str">
        <f t="shared" ca="1" si="765"/>
        <v>S10</v>
      </c>
      <c r="H1412" t="str">
        <f t="shared" ca="1" si="766"/>
        <v>S105</v>
      </c>
      <c r="I1412">
        <f ca="1">VLOOKUP(D1412,PRC!$A$2:$B$21,2,0)*E1412</f>
        <v>750000</v>
      </c>
      <c r="J1412">
        <f t="shared" ca="1" si="773"/>
        <v>569996</v>
      </c>
      <c r="K1412">
        <f ca="1">VLOOKUP(D1412,PRC!$A$1:$C$21,3,0)*E1412</f>
        <v>390000</v>
      </c>
      <c r="L1412">
        <f t="shared" ca="1" si="774"/>
        <v>23000</v>
      </c>
      <c r="M1412">
        <f t="shared" ca="1" si="775"/>
        <v>45000</v>
      </c>
      <c r="N1412">
        <f t="shared" ca="1" si="776"/>
        <v>45000</v>
      </c>
      <c r="O1412">
        <f t="shared" ca="1" si="777"/>
        <v>38000</v>
      </c>
      <c r="P1412">
        <f t="shared" ca="1" si="787"/>
        <v>28996</v>
      </c>
      <c r="Q1412">
        <f ca="1">IF(P1412&gt;0,1,0)</f>
        <v>1</v>
      </c>
      <c r="R1412">
        <f t="shared" ca="1" si="778"/>
        <v>24</v>
      </c>
      <c r="S1412">
        <f t="shared" ca="1" si="779"/>
        <v>3</v>
      </c>
      <c r="T1412">
        <f t="shared" ca="1" si="780"/>
        <v>6</v>
      </c>
      <c r="U1412">
        <f t="shared" ca="1" si="781"/>
        <v>6</v>
      </c>
      <c r="V1412">
        <f t="shared" ca="1" si="782"/>
        <v>5</v>
      </c>
      <c r="X1412">
        <f t="shared" si="784"/>
        <v>1412</v>
      </c>
      <c r="Y1412">
        <f t="shared" si="785"/>
        <v>1252</v>
      </c>
      <c r="Z1412">
        <f t="shared" si="786"/>
        <v>1253</v>
      </c>
      <c r="AA1412">
        <f t="shared" si="783"/>
        <v>1451</v>
      </c>
      <c r="AB1412">
        <f t="shared" si="789"/>
        <v>200</v>
      </c>
      <c r="AM1412" t="str">
        <f t="shared" si="790"/>
        <v>201902KS</v>
      </c>
      <c r="AN1412">
        <f t="shared" ca="1" si="769"/>
        <v>24.00053333333333</v>
      </c>
      <c r="AO1412">
        <f t="shared" ca="1" si="770"/>
        <v>3.0666666666666664</v>
      </c>
      <c r="AP1412">
        <f t="shared" ca="1" si="762"/>
        <v>6</v>
      </c>
      <c r="AQ1412">
        <f t="shared" ca="1" si="763"/>
        <v>6</v>
      </c>
      <c r="AR1412">
        <f t="shared" ca="1" si="764"/>
        <v>5.0666666666666664</v>
      </c>
      <c r="AS1412">
        <f ca="1">P1412/J1412</f>
        <v>5.0870532424788943E-2</v>
      </c>
    </row>
    <row r="1413" spans="1:45" x14ac:dyDescent="0.4">
      <c r="A1413">
        <f t="shared" si="788"/>
        <v>201902</v>
      </c>
      <c r="B1413" t="s">
        <v>689</v>
      </c>
      <c r="C1413" t="s">
        <v>288</v>
      </c>
      <c r="D1413" t="str">
        <f t="shared" ca="1" si="768"/>
        <v>I107</v>
      </c>
      <c r="E1413">
        <f t="shared" ca="1" si="771"/>
        <v>42</v>
      </c>
      <c r="F1413">
        <f t="shared" ca="1" si="772"/>
        <v>16</v>
      </c>
      <c r="G1413" t="str">
        <f t="shared" ca="1" si="765"/>
        <v>S11</v>
      </c>
      <c r="H1413" t="str">
        <f t="shared" ca="1" si="766"/>
        <v>S110</v>
      </c>
      <c r="I1413">
        <f ca="1">VLOOKUP(D1413,PRC!$A$2:$B$21,2,0)*E1413</f>
        <v>6300000</v>
      </c>
      <c r="J1413">
        <f t="shared" ca="1" si="773"/>
        <v>5039996</v>
      </c>
      <c r="K1413">
        <f ca="1">VLOOKUP(D1413,PRC!$A$1:$C$21,3,0)*E1413</f>
        <v>3591000</v>
      </c>
      <c r="L1413">
        <f t="shared" ca="1" si="774"/>
        <v>63000</v>
      </c>
      <c r="M1413">
        <f t="shared" ca="1" si="775"/>
        <v>441000</v>
      </c>
      <c r="N1413">
        <f t="shared" ca="1" si="776"/>
        <v>378000</v>
      </c>
      <c r="O1413">
        <f t="shared" ca="1" si="777"/>
        <v>315000</v>
      </c>
      <c r="P1413">
        <f t="shared" ca="1" si="787"/>
        <v>251996</v>
      </c>
      <c r="Q1413">
        <f ca="1">IF(P1413&gt;0,1,0)</f>
        <v>1</v>
      </c>
      <c r="R1413">
        <f t="shared" ca="1" si="778"/>
        <v>20</v>
      </c>
      <c r="S1413">
        <f t="shared" ca="1" si="779"/>
        <v>1</v>
      </c>
      <c r="T1413">
        <f t="shared" ca="1" si="780"/>
        <v>7</v>
      </c>
      <c r="U1413">
        <f t="shared" ca="1" si="781"/>
        <v>6</v>
      </c>
      <c r="V1413">
        <f t="shared" ca="1" si="782"/>
        <v>5</v>
      </c>
      <c r="X1413">
        <f t="shared" si="784"/>
        <v>1413</v>
      </c>
      <c r="Y1413">
        <f t="shared" si="785"/>
        <v>1252</v>
      </c>
      <c r="Z1413">
        <f t="shared" si="786"/>
        <v>1253</v>
      </c>
      <c r="AA1413">
        <f t="shared" si="783"/>
        <v>1451</v>
      </c>
      <c r="AB1413">
        <f t="shared" si="789"/>
        <v>200</v>
      </c>
      <c r="AM1413" t="str">
        <f t="shared" si="790"/>
        <v>201902KS</v>
      </c>
      <c r="AN1413">
        <f t="shared" ca="1" si="769"/>
        <v>20.000063492063489</v>
      </c>
      <c r="AO1413">
        <f t="shared" ca="1" si="770"/>
        <v>1</v>
      </c>
      <c r="AP1413">
        <f t="shared" ca="1" si="762"/>
        <v>7.0000000000000009</v>
      </c>
      <c r="AQ1413">
        <f t="shared" ca="1" si="763"/>
        <v>6</v>
      </c>
      <c r="AR1413">
        <f t="shared" ca="1" si="764"/>
        <v>5</v>
      </c>
      <c r="AS1413">
        <f ca="1">P1413/J1413</f>
        <v>4.9999246031147644E-2</v>
      </c>
    </row>
    <row r="1414" spans="1:45" x14ac:dyDescent="0.4">
      <c r="A1414">
        <f t="shared" si="788"/>
        <v>201902</v>
      </c>
      <c r="B1414" t="s">
        <v>690</v>
      </c>
      <c r="C1414" t="s">
        <v>288</v>
      </c>
      <c r="D1414" t="str">
        <f t="shared" ca="1" si="768"/>
        <v>I116</v>
      </c>
      <c r="E1414">
        <f t="shared" ca="1" si="771"/>
        <v>44</v>
      </c>
      <c r="F1414">
        <f t="shared" ca="1" si="772"/>
        <v>21</v>
      </c>
      <c r="G1414" t="str">
        <f t="shared" ca="1" si="765"/>
        <v>S10</v>
      </c>
      <c r="H1414" t="str">
        <f t="shared" ca="1" si="766"/>
        <v>S101</v>
      </c>
      <c r="I1414">
        <f ca="1">VLOOKUP(D1414,PRC!$A$2:$B$21,2,0)*E1414</f>
        <v>64240000</v>
      </c>
      <c r="J1414">
        <f t="shared" ca="1" si="773"/>
        <v>53319196</v>
      </c>
      <c r="K1414">
        <f ca="1">VLOOKUP(D1414,PRC!$A$1:$C$21,3,0)*E1414</f>
        <v>38544000</v>
      </c>
      <c r="L1414">
        <f t="shared" ca="1" si="774"/>
        <v>1927000</v>
      </c>
      <c r="M1414">
        <f t="shared" ca="1" si="775"/>
        <v>4497000</v>
      </c>
      <c r="N1414">
        <f t="shared" ca="1" si="776"/>
        <v>5139000</v>
      </c>
      <c r="O1414">
        <f t="shared" ca="1" si="777"/>
        <v>1927000</v>
      </c>
      <c r="P1414">
        <f t="shared" ca="1" si="787"/>
        <v>1285196</v>
      </c>
      <c r="Q1414">
        <f ca="1">IF(P1414&gt;0,1,0)</f>
        <v>1</v>
      </c>
      <c r="R1414">
        <f t="shared" ca="1" si="778"/>
        <v>17</v>
      </c>
      <c r="S1414">
        <f t="shared" ca="1" si="779"/>
        <v>3</v>
      </c>
      <c r="T1414">
        <f t="shared" ca="1" si="780"/>
        <v>7</v>
      </c>
      <c r="U1414">
        <f t="shared" ca="1" si="781"/>
        <v>8</v>
      </c>
      <c r="V1414">
        <f t="shared" ca="1" si="782"/>
        <v>3</v>
      </c>
      <c r="X1414">
        <f t="shared" si="784"/>
        <v>1414</v>
      </c>
      <c r="Y1414">
        <f t="shared" si="785"/>
        <v>1252</v>
      </c>
      <c r="Z1414">
        <f t="shared" si="786"/>
        <v>1253</v>
      </c>
      <c r="AA1414">
        <f t="shared" si="783"/>
        <v>1451</v>
      </c>
      <c r="AB1414">
        <f t="shared" si="789"/>
        <v>200</v>
      </c>
      <c r="AM1414" t="str">
        <f t="shared" si="790"/>
        <v>201902KS</v>
      </c>
      <c r="AN1414">
        <f t="shared" ca="1" si="769"/>
        <v>17.000006226650065</v>
      </c>
      <c r="AO1414">
        <f t="shared" ca="1" si="770"/>
        <v>2.9996886674968866</v>
      </c>
      <c r="AP1414">
        <f t="shared" ca="1" si="762"/>
        <v>7.000311332503113</v>
      </c>
      <c r="AQ1414">
        <f t="shared" ca="1" si="763"/>
        <v>7.9996886674968861</v>
      </c>
      <c r="AR1414">
        <f t="shared" ca="1" si="764"/>
        <v>2.9996886674968866</v>
      </c>
      <c r="AS1414">
        <f ca="1">P1414/J1414</f>
        <v>2.4103814318580497E-2</v>
      </c>
    </row>
    <row r="1415" spans="1:45" x14ac:dyDescent="0.4">
      <c r="A1415">
        <f t="shared" si="788"/>
        <v>201902</v>
      </c>
      <c r="B1415" t="s">
        <v>691</v>
      </c>
      <c r="C1415" t="s">
        <v>288</v>
      </c>
      <c r="D1415" t="str">
        <f t="shared" ca="1" si="768"/>
        <v>I104</v>
      </c>
      <c r="E1415">
        <f t="shared" ca="1" si="771"/>
        <v>21</v>
      </c>
      <c r="F1415">
        <f t="shared" ca="1" si="772"/>
        <v>21</v>
      </c>
      <c r="G1415" t="str">
        <f t="shared" ca="1" si="765"/>
        <v>S10</v>
      </c>
      <c r="H1415" t="str">
        <f t="shared" ca="1" si="766"/>
        <v>S101</v>
      </c>
      <c r="I1415">
        <f ca="1">VLOOKUP(D1415,PRC!$A$2:$B$21,2,0)*E1415</f>
        <v>1470000</v>
      </c>
      <c r="J1415">
        <f t="shared" ca="1" si="773"/>
        <v>1146596</v>
      </c>
      <c r="K1415">
        <f ca="1">VLOOKUP(D1415,PRC!$A$1:$C$21,3,0)*E1415</f>
        <v>617400</v>
      </c>
      <c r="L1415">
        <f t="shared" ca="1" si="774"/>
        <v>29000</v>
      </c>
      <c r="M1415">
        <f t="shared" ca="1" si="775"/>
        <v>74000</v>
      </c>
      <c r="N1415">
        <f t="shared" ca="1" si="776"/>
        <v>88000</v>
      </c>
      <c r="O1415">
        <f t="shared" ca="1" si="777"/>
        <v>44000</v>
      </c>
      <c r="P1415">
        <f t="shared" ca="1" si="787"/>
        <v>294196</v>
      </c>
      <c r="Q1415">
        <f ca="1">IF(P1415&gt;0,1,0)</f>
        <v>1</v>
      </c>
      <c r="R1415">
        <f t="shared" ca="1" si="778"/>
        <v>22</v>
      </c>
      <c r="S1415">
        <f t="shared" ca="1" si="779"/>
        <v>2</v>
      </c>
      <c r="T1415">
        <f t="shared" ca="1" si="780"/>
        <v>5</v>
      </c>
      <c r="U1415">
        <f t="shared" ca="1" si="781"/>
        <v>6</v>
      </c>
      <c r="V1415">
        <f t="shared" ca="1" si="782"/>
        <v>3</v>
      </c>
      <c r="X1415">
        <f t="shared" si="784"/>
        <v>1415</v>
      </c>
      <c r="Y1415">
        <f t="shared" si="785"/>
        <v>1252</v>
      </c>
      <c r="Z1415">
        <f t="shared" si="786"/>
        <v>1253</v>
      </c>
      <c r="AA1415">
        <f t="shared" si="783"/>
        <v>1451</v>
      </c>
      <c r="AB1415">
        <f t="shared" si="789"/>
        <v>200</v>
      </c>
      <c r="AM1415" t="str">
        <f t="shared" si="790"/>
        <v>201902KS</v>
      </c>
      <c r="AN1415">
        <f t="shared" ca="1" si="769"/>
        <v>22.000272108843532</v>
      </c>
      <c r="AO1415">
        <f t="shared" ca="1" si="770"/>
        <v>1.9727891156462583</v>
      </c>
      <c r="AP1415">
        <f t="shared" ca="1" si="762"/>
        <v>5.0340136054421762</v>
      </c>
      <c r="AQ1415">
        <f t="shared" ca="1" si="763"/>
        <v>5.9863945578231288</v>
      </c>
      <c r="AR1415">
        <f t="shared" ca="1" si="764"/>
        <v>2.9931972789115644</v>
      </c>
      <c r="AS1415">
        <f ca="1">P1415/J1415</f>
        <v>0.25658209168704582</v>
      </c>
    </row>
    <row r="1416" spans="1:45" x14ac:dyDescent="0.4">
      <c r="A1416">
        <f t="shared" si="788"/>
        <v>201902</v>
      </c>
      <c r="B1416" t="s">
        <v>692</v>
      </c>
      <c r="C1416" t="s">
        <v>288</v>
      </c>
      <c r="D1416" t="str">
        <f t="shared" ca="1" si="768"/>
        <v>I107</v>
      </c>
      <c r="E1416">
        <f t="shared" ca="1" si="771"/>
        <v>16</v>
      </c>
      <c r="F1416">
        <f t="shared" ca="1" si="772"/>
        <v>23</v>
      </c>
      <c r="G1416" t="str">
        <f t="shared" ca="1" si="765"/>
        <v>S11</v>
      </c>
      <c r="H1416" t="str">
        <f t="shared" ca="1" si="766"/>
        <v>S112</v>
      </c>
      <c r="I1416">
        <f ca="1">VLOOKUP(D1416,PRC!$A$2:$B$21,2,0)*E1416</f>
        <v>2400000</v>
      </c>
      <c r="J1416">
        <f t="shared" ca="1" si="773"/>
        <v>1799996</v>
      </c>
      <c r="K1416">
        <f ca="1">VLOOKUP(D1416,PRC!$A$1:$C$21,3,0)*E1416</f>
        <v>1368000</v>
      </c>
      <c r="L1416">
        <f t="shared" ca="1" si="774"/>
        <v>24000</v>
      </c>
      <c r="M1416">
        <f t="shared" ca="1" si="775"/>
        <v>144000</v>
      </c>
      <c r="N1416">
        <f t="shared" ca="1" si="776"/>
        <v>120000</v>
      </c>
      <c r="O1416">
        <f t="shared" ca="1" si="777"/>
        <v>120000</v>
      </c>
      <c r="P1416">
        <f t="shared" ca="1" si="787"/>
        <v>23996</v>
      </c>
      <c r="Q1416">
        <f ca="1">IF(P1416&gt;0,1,0)</f>
        <v>1</v>
      </c>
      <c r="R1416">
        <f t="shared" ca="1" si="778"/>
        <v>25</v>
      </c>
      <c r="S1416">
        <f t="shared" ca="1" si="779"/>
        <v>1</v>
      </c>
      <c r="T1416">
        <f t="shared" ca="1" si="780"/>
        <v>6</v>
      </c>
      <c r="U1416">
        <f t="shared" ca="1" si="781"/>
        <v>5</v>
      </c>
      <c r="V1416">
        <f t="shared" ca="1" si="782"/>
        <v>5</v>
      </c>
      <c r="X1416">
        <f t="shared" si="784"/>
        <v>1416</v>
      </c>
      <c r="Y1416">
        <f t="shared" si="785"/>
        <v>1252</v>
      </c>
      <c r="Z1416">
        <f t="shared" si="786"/>
        <v>1253</v>
      </c>
      <c r="AA1416">
        <f t="shared" si="783"/>
        <v>1451</v>
      </c>
      <c r="AB1416">
        <f t="shared" si="789"/>
        <v>200</v>
      </c>
      <c r="AM1416" t="str">
        <f t="shared" si="790"/>
        <v>201902KS</v>
      </c>
      <c r="AN1416">
        <f t="shared" ca="1" si="769"/>
        <v>25.000166666666669</v>
      </c>
      <c r="AO1416">
        <f t="shared" ca="1" si="770"/>
        <v>1</v>
      </c>
      <c r="AP1416">
        <f t="shared" ref="AP1416:AP1479" ca="1" si="791">M1416/$I1416*100</f>
        <v>6</v>
      </c>
      <c r="AQ1416">
        <f t="shared" ref="AQ1416:AQ1479" ca="1" si="792">N1416/$I1416*100</f>
        <v>5</v>
      </c>
      <c r="AR1416">
        <f t="shared" ref="AR1416:AR1479" ca="1" si="793">O1416/$I1416*100</f>
        <v>5</v>
      </c>
      <c r="AS1416">
        <f ca="1">P1416/J1416</f>
        <v>1.3331140735868302E-2</v>
      </c>
    </row>
    <row r="1417" spans="1:45" x14ac:dyDescent="0.4">
      <c r="A1417">
        <f t="shared" si="788"/>
        <v>201902</v>
      </c>
      <c r="B1417" t="s">
        <v>693</v>
      </c>
      <c r="C1417" t="s">
        <v>288</v>
      </c>
      <c r="D1417" t="str">
        <f t="shared" ca="1" si="768"/>
        <v>I103</v>
      </c>
      <c r="E1417">
        <f t="shared" ca="1" si="771"/>
        <v>28</v>
      </c>
      <c r="F1417">
        <f t="shared" ca="1" si="772"/>
        <v>24</v>
      </c>
      <c r="G1417" t="str">
        <f t="shared" ca="1" si="765"/>
        <v>S11</v>
      </c>
      <c r="H1417" t="str">
        <f t="shared" ca="1" si="766"/>
        <v>S111</v>
      </c>
      <c r="I1417">
        <f ca="1">VLOOKUP(D1417,PRC!$A$2:$B$21,2,0)*E1417</f>
        <v>1400000</v>
      </c>
      <c r="J1417">
        <f t="shared" ca="1" si="773"/>
        <v>1175996</v>
      </c>
      <c r="K1417">
        <f ca="1">VLOOKUP(D1417,PRC!$A$1:$C$21,3,0)*E1417</f>
        <v>798000</v>
      </c>
      <c r="L1417">
        <f t="shared" ca="1" si="774"/>
        <v>14000</v>
      </c>
      <c r="M1417">
        <f t="shared" ca="1" si="775"/>
        <v>70000</v>
      </c>
      <c r="N1417">
        <f t="shared" ca="1" si="776"/>
        <v>126000</v>
      </c>
      <c r="O1417">
        <f t="shared" ca="1" si="777"/>
        <v>42000</v>
      </c>
      <c r="P1417">
        <f t="shared" ca="1" si="787"/>
        <v>125996</v>
      </c>
      <c r="Q1417">
        <f ca="1">IF(P1417&gt;0,1,0)</f>
        <v>1</v>
      </c>
      <c r="R1417">
        <f t="shared" ca="1" si="778"/>
        <v>16</v>
      </c>
      <c r="S1417">
        <f t="shared" ca="1" si="779"/>
        <v>1</v>
      </c>
      <c r="T1417">
        <f t="shared" ca="1" si="780"/>
        <v>5</v>
      </c>
      <c r="U1417">
        <f t="shared" ca="1" si="781"/>
        <v>9</v>
      </c>
      <c r="V1417">
        <f t="shared" ca="1" si="782"/>
        <v>3</v>
      </c>
      <c r="X1417">
        <f t="shared" si="784"/>
        <v>1417</v>
      </c>
      <c r="Y1417">
        <f t="shared" si="785"/>
        <v>1252</v>
      </c>
      <c r="Z1417">
        <f t="shared" si="786"/>
        <v>1253</v>
      </c>
      <c r="AA1417">
        <f t="shared" si="783"/>
        <v>1451</v>
      </c>
      <c r="AB1417">
        <f t="shared" si="789"/>
        <v>200</v>
      </c>
      <c r="AM1417" t="str">
        <f t="shared" si="790"/>
        <v>201902KS</v>
      </c>
      <c r="AN1417">
        <f t="shared" ca="1" si="769"/>
        <v>16.00028571428571</v>
      </c>
      <c r="AO1417">
        <f t="shared" ca="1" si="770"/>
        <v>1</v>
      </c>
      <c r="AP1417">
        <f t="shared" ca="1" si="791"/>
        <v>5</v>
      </c>
      <c r="AQ1417">
        <f t="shared" ca="1" si="792"/>
        <v>9</v>
      </c>
      <c r="AR1417">
        <f t="shared" ca="1" si="793"/>
        <v>3</v>
      </c>
      <c r="AS1417">
        <f ca="1">P1417/J1417</f>
        <v>0.10713982020347008</v>
      </c>
    </row>
    <row r="1418" spans="1:45" x14ac:dyDescent="0.4">
      <c r="A1418">
        <f t="shared" si="788"/>
        <v>201902</v>
      </c>
      <c r="B1418" t="s">
        <v>694</v>
      </c>
      <c r="C1418" t="s">
        <v>288</v>
      </c>
      <c r="D1418" t="str">
        <f t="shared" ca="1" si="768"/>
        <v>I101</v>
      </c>
      <c r="E1418">
        <f t="shared" ca="1" si="771"/>
        <v>24</v>
      </c>
      <c r="F1418">
        <f t="shared" ca="1" si="772"/>
        <v>21</v>
      </c>
      <c r="G1418" t="str">
        <f t="shared" ca="1" si="765"/>
        <v>S10</v>
      </c>
      <c r="H1418" t="str">
        <f t="shared" ca="1" si="766"/>
        <v>S109</v>
      </c>
      <c r="I1418">
        <f ca="1">VLOOKUP(D1418,PRC!$A$2:$B$21,2,0)*E1418</f>
        <v>720000</v>
      </c>
      <c r="J1418">
        <f t="shared" ca="1" si="773"/>
        <v>583196</v>
      </c>
      <c r="K1418">
        <f ca="1">VLOOKUP(D1418,PRC!$A$1:$C$21,3,0)*E1418</f>
        <v>374400</v>
      </c>
      <c r="L1418">
        <f t="shared" ca="1" si="774"/>
        <v>7000</v>
      </c>
      <c r="M1418">
        <f t="shared" ca="1" si="775"/>
        <v>50000</v>
      </c>
      <c r="N1418">
        <f t="shared" ca="1" si="776"/>
        <v>58000</v>
      </c>
      <c r="O1418">
        <f t="shared" ca="1" si="777"/>
        <v>22000</v>
      </c>
      <c r="P1418">
        <f t="shared" ca="1" si="787"/>
        <v>71796</v>
      </c>
      <c r="Q1418">
        <f ca="1">IF(P1418&gt;0,1,0)</f>
        <v>1</v>
      </c>
      <c r="R1418">
        <f t="shared" ca="1" si="778"/>
        <v>19</v>
      </c>
      <c r="S1418">
        <f t="shared" ca="1" si="779"/>
        <v>1</v>
      </c>
      <c r="T1418">
        <f t="shared" ca="1" si="780"/>
        <v>7</v>
      </c>
      <c r="U1418">
        <f t="shared" ca="1" si="781"/>
        <v>8</v>
      </c>
      <c r="V1418">
        <f t="shared" ca="1" si="782"/>
        <v>3</v>
      </c>
      <c r="X1418">
        <f t="shared" si="784"/>
        <v>1418</v>
      </c>
      <c r="Y1418">
        <f t="shared" si="785"/>
        <v>1252</v>
      </c>
      <c r="Z1418">
        <f t="shared" si="786"/>
        <v>1253</v>
      </c>
      <c r="AA1418">
        <f t="shared" si="783"/>
        <v>1451</v>
      </c>
      <c r="AB1418">
        <f t="shared" si="789"/>
        <v>200</v>
      </c>
      <c r="AM1418" t="str">
        <f t="shared" si="790"/>
        <v>201902KS</v>
      </c>
      <c r="AN1418">
        <f t="shared" ca="1" si="769"/>
        <v>19.000555555555554</v>
      </c>
      <c r="AO1418">
        <f t="shared" ca="1" si="770"/>
        <v>0.97222222222222221</v>
      </c>
      <c r="AP1418">
        <f t="shared" ca="1" si="791"/>
        <v>6.9444444444444446</v>
      </c>
      <c r="AQ1418">
        <f t="shared" ca="1" si="792"/>
        <v>8.0555555555555554</v>
      </c>
      <c r="AR1418">
        <f t="shared" ca="1" si="793"/>
        <v>3.0555555555555554</v>
      </c>
      <c r="AS1418">
        <f ca="1">P1418/J1418</f>
        <v>0.12310784024581788</v>
      </c>
    </row>
    <row r="1419" spans="1:45" x14ac:dyDescent="0.4">
      <c r="A1419">
        <f t="shared" si="788"/>
        <v>201902</v>
      </c>
      <c r="B1419" t="s">
        <v>695</v>
      </c>
      <c r="C1419" t="s">
        <v>288</v>
      </c>
      <c r="D1419" t="str">
        <f t="shared" ca="1" si="768"/>
        <v>I116</v>
      </c>
      <c r="E1419">
        <f t="shared" ca="1" si="771"/>
        <v>31</v>
      </c>
      <c r="F1419">
        <f t="shared" ca="1" si="772"/>
        <v>24</v>
      </c>
      <c r="G1419" t="str">
        <f t="shared" ca="1" si="765"/>
        <v>S11</v>
      </c>
      <c r="H1419" t="str">
        <f t="shared" ca="1" si="766"/>
        <v>S116</v>
      </c>
      <c r="I1419">
        <f ca="1">VLOOKUP(D1419,PRC!$A$2:$B$21,2,0)*E1419</f>
        <v>45260000</v>
      </c>
      <c r="J1419">
        <f t="shared" ca="1" si="773"/>
        <v>37113196</v>
      </c>
      <c r="K1419">
        <f ca="1">VLOOKUP(D1419,PRC!$A$1:$C$21,3,0)*E1419</f>
        <v>27156000</v>
      </c>
      <c r="L1419">
        <f t="shared" ca="1" si="774"/>
        <v>905000</v>
      </c>
      <c r="M1419">
        <f t="shared" ca="1" si="775"/>
        <v>2716000</v>
      </c>
      <c r="N1419">
        <f t="shared" ca="1" si="776"/>
        <v>2263000</v>
      </c>
      <c r="O1419">
        <f t="shared" ca="1" si="777"/>
        <v>1810000</v>
      </c>
      <c r="P1419">
        <f t="shared" ca="1" si="787"/>
        <v>2263196</v>
      </c>
      <c r="Q1419">
        <f ca="1">IF(P1419&gt;0,1,0)</f>
        <v>1</v>
      </c>
      <c r="R1419">
        <f t="shared" ca="1" si="778"/>
        <v>18</v>
      </c>
      <c r="S1419">
        <f t="shared" ca="1" si="779"/>
        <v>2</v>
      </c>
      <c r="T1419">
        <f t="shared" ca="1" si="780"/>
        <v>6</v>
      </c>
      <c r="U1419">
        <f t="shared" ca="1" si="781"/>
        <v>5</v>
      </c>
      <c r="V1419">
        <f t="shared" ca="1" si="782"/>
        <v>4</v>
      </c>
      <c r="X1419">
        <f t="shared" si="784"/>
        <v>1419</v>
      </c>
      <c r="Y1419">
        <f t="shared" si="785"/>
        <v>1252</v>
      </c>
      <c r="Z1419">
        <f t="shared" si="786"/>
        <v>1253</v>
      </c>
      <c r="AA1419">
        <f t="shared" si="783"/>
        <v>1451</v>
      </c>
      <c r="AB1419">
        <f t="shared" si="789"/>
        <v>200</v>
      </c>
      <c r="AM1419" t="str">
        <f t="shared" si="790"/>
        <v>201902KS</v>
      </c>
      <c r="AN1419">
        <f t="shared" ca="1" si="769"/>
        <v>18.000008837825899</v>
      </c>
      <c r="AO1419">
        <f t="shared" ca="1" si="770"/>
        <v>1.9995581087052585</v>
      </c>
      <c r="AP1419">
        <f t="shared" ca="1" si="791"/>
        <v>6.000883782589483</v>
      </c>
      <c r="AQ1419">
        <f t="shared" ca="1" si="792"/>
        <v>5</v>
      </c>
      <c r="AR1419">
        <f t="shared" ca="1" si="793"/>
        <v>3.999116217410517</v>
      </c>
      <c r="AS1419">
        <f ca="1">P1419/J1419</f>
        <v>6.0980897468382943E-2</v>
      </c>
    </row>
    <row r="1420" spans="1:45" x14ac:dyDescent="0.4">
      <c r="A1420">
        <f t="shared" si="788"/>
        <v>201902</v>
      </c>
      <c r="B1420" t="s">
        <v>696</v>
      </c>
      <c r="C1420" t="s">
        <v>288</v>
      </c>
      <c r="D1420" t="str">
        <f t="shared" ca="1" si="768"/>
        <v>I103</v>
      </c>
      <c r="E1420">
        <f t="shared" ca="1" si="771"/>
        <v>44</v>
      </c>
      <c r="F1420">
        <f t="shared" ca="1" si="772"/>
        <v>23</v>
      </c>
      <c r="G1420" t="str">
        <f t="shared" ca="1" si="765"/>
        <v>S10</v>
      </c>
      <c r="H1420" t="str">
        <f t="shared" ca="1" si="766"/>
        <v>S102</v>
      </c>
      <c r="I1420">
        <f ca="1">VLOOKUP(D1420,PRC!$A$2:$B$21,2,0)*E1420</f>
        <v>2200000</v>
      </c>
      <c r="J1420">
        <f t="shared" ca="1" si="773"/>
        <v>1737996</v>
      </c>
      <c r="K1420">
        <f ca="1">VLOOKUP(D1420,PRC!$A$1:$C$21,3,0)*E1420</f>
        <v>1254000</v>
      </c>
      <c r="L1420">
        <f t="shared" ca="1" si="774"/>
        <v>66000</v>
      </c>
      <c r="M1420">
        <f t="shared" ca="1" si="775"/>
        <v>110000</v>
      </c>
      <c r="N1420">
        <f t="shared" ca="1" si="776"/>
        <v>220000</v>
      </c>
      <c r="O1420">
        <f t="shared" ca="1" si="777"/>
        <v>88000</v>
      </c>
      <c r="P1420">
        <f t="shared" ca="1" si="787"/>
        <v>-4</v>
      </c>
      <c r="Q1420">
        <f ca="1">IF(P1420&gt;0,1,0)</f>
        <v>0</v>
      </c>
      <c r="R1420">
        <f t="shared" ca="1" si="778"/>
        <v>21</v>
      </c>
      <c r="S1420">
        <f t="shared" ca="1" si="779"/>
        <v>3</v>
      </c>
      <c r="T1420">
        <f t="shared" ca="1" si="780"/>
        <v>5</v>
      </c>
      <c r="U1420">
        <f t="shared" ca="1" si="781"/>
        <v>10</v>
      </c>
      <c r="V1420">
        <f t="shared" ca="1" si="782"/>
        <v>4</v>
      </c>
      <c r="X1420">
        <f t="shared" si="784"/>
        <v>1420</v>
      </c>
      <c r="Y1420">
        <f t="shared" si="785"/>
        <v>1252</v>
      </c>
      <c r="Z1420">
        <f t="shared" si="786"/>
        <v>1253</v>
      </c>
      <c r="AA1420">
        <f t="shared" si="783"/>
        <v>1451</v>
      </c>
      <c r="AB1420">
        <f t="shared" si="789"/>
        <v>200</v>
      </c>
      <c r="AM1420" t="str">
        <f t="shared" si="790"/>
        <v>201902KS</v>
      </c>
      <c r="AN1420">
        <f t="shared" ca="1" si="769"/>
        <v>21.000181818181819</v>
      </c>
      <c r="AO1420">
        <f t="shared" ca="1" si="770"/>
        <v>3</v>
      </c>
      <c r="AP1420">
        <f t="shared" ca="1" si="791"/>
        <v>5</v>
      </c>
      <c r="AQ1420">
        <f t="shared" ca="1" si="792"/>
        <v>10</v>
      </c>
      <c r="AR1420">
        <f t="shared" ca="1" si="793"/>
        <v>4</v>
      </c>
      <c r="AS1420">
        <f ca="1">P1420/J1420</f>
        <v>-2.3015012692779502E-6</v>
      </c>
    </row>
    <row r="1421" spans="1:45" x14ac:dyDescent="0.4">
      <c r="A1421">
        <f t="shared" si="788"/>
        <v>201902</v>
      </c>
      <c r="B1421" t="s">
        <v>697</v>
      </c>
      <c r="C1421" t="s">
        <v>288</v>
      </c>
      <c r="D1421" t="str">
        <f t="shared" ca="1" si="768"/>
        <v>I106</v>
      </c>
      <c r="E1421">
        <f t="shared" ca="1" si="771"/>
        <v>37</v>
      </c>
      <c r="F1421">
        <f t="shared" ca="1" si="772"/>
        <v>18</v>
      </c>
      <c r="G1421" t="str">
        <f t="shared" ca="1" si="765"/>
        <v>S10</v>
      </c>
      <c r="H1421" t="str">
        <f t="shared" ca="1" si="766"/>
        <v>S102</v>
      </c>
      <c r="I1421">
        <f ca="1">VLOOKUP(D1421,PRC!$A$2:$B$21,2,0)*E1421</f>
        <v>740000</v>
      </c>
      <c r="J1421">
        <f t="shared" ca="1" si="773"/>
        <v>628996</v>
      </c>
      <c r="K1421">
        <f ca="1">VLOOKUP(D1421,PRC!$A$1:$C$21,3,0)*E1421</f>
        <v>392200</v>
      </c>
      <c r="L1421">
        <f t="shared" ca="1" si="774"/>
        <v>7000</v>
      </c>
      <c r="M1421">
        <f t="shared" ca="1" si="775"/>
        <v>37000</v>
      </c>
      <c r="N1421">
        <f t="shared" ca="1" si="776"/>
        <v>37000</v>
      </c>
      <c r="O1421">
        <f t="shared" ca="1" si="777"/>
        <v>37000</v>
      </c>
      <c r="P1421">
        <f t="shared" ca="1" si="787"/>
        <v>118796</v>
      </c>
      <c r="Q1421">
        <f ca="1">IF(P1421&gt;0,1,0)</f>
        <v>1</v>
      </c>
      <c r="R1421">
        <f t="shared" ca="1" si="778"/>
        <v>15</v>
      </c>
      <c r="S1421">
        <f t="shared" ca="1" si="779"/>
        <v>1</v>
      </c>
      <c r="T1421">
        <f t="shared" ca="1" si="780"/>
        <v>5</v>
      </c>
      <c r="U1421">
        <f t="shared" ca="1" si="781"/>
        <v>5</v>
      </c>
      <c r="V1421">
        <f t="shared" ca="1" si="782"/>
        <v>5</v>
      </c>
      <c r="X1421">
        <f t="shared" si="784"/>
        <v>1421</v>
      </c>
      <c r="Y1421">
        <f t="shared" si="785"/>
        <v>1252</v>
      </c>
      <c r="Z1421">
        <f t="shared" si="786"/>
        <v>1253</v>
      </c>
      <c r="AA1421">
        <f t="shared" si="783"/>
        <v>1451</v>
      </c>
      <c r="AB1421">
        <f t="shared" si="789"/>
        <v>200</v>
      </c>
      <c r="AM1421" t="str">
        <f t="shared" si="790"/>
        <v>201902KS</v>
      </c>
      <c r="AN1421">
        <f t="shared" ca="1" si="769"/>
        <v>15.000540540540541</v>
      </c>
      <c r="AO1421">
        <f t="shared" ca="1" si="770"/>
        <v>0.94594594594594605</v>
      </c>
      <c r="AP1421">
        <f t="shared" ca="1" si="791"/>
        <v>5</v>
      </c>
      <c r="AQ1421">
        <f t="shared" ca="1" si="792"/>
        <v>5</v>
      </c>
      <c r="AR1421">
        <f t="shared" ca="1" si="793"/>
        <v>5</v>
      </c>
      <c r="AS1421">
        <f ca="1">P1421/J1421</f>
        <v>0.18886606592092794</v>
      </c>
    </row>
    <row r="1422" spans="1:45" x14ac:dyDescent="0.4">
      <c r="A1422">
        <f t="shared" si="788"/>
        <v>201902</v>
      </c>
      <c r="B1422" t="s">
        <v>698</v>
      </c>
      <c r="C1422" t="s">
        <v>288</v>
      </c>
      <c r="D1422" t="str">
        <f t="shared" ca="1" si="768"/>
        <v>I113</v>
      </c>
      <c r="E1422">
        <f t="shared" ca="1" si="771"/>
        <v>44</v>
      </c>
      <c r="F1422">
        <f t="shared" ca="1" si="772"/>
        <v>20</v>
      </c>
      <c r="G1422" t="str">
        <f t="shared" ca="1" si="765"/>
        <v>S11</v>
      </c>
      <c r="H1422" t="str">
        <f t="shared" ca="1" si="766"/>
        <v>S118</v>
      </c>
      <c r="I1422">
        <f ca="1">VLOOKUP(D1422,PRC!$A$2:$B$21,2,0)*E1422</f>
        <v>29480000</v>
      </c>
      <c r="J1422">
        <f t="shared" ca="1" si="773"/>
        <v>22109996</v>
      </c>
      <c r="K1422">
        <f ca="1">VLOOKUP(D1422,PRC!$A$1:$C$21,3,0)*E1422</f>
        <v>13266000</v>
      </c>
      <c r="L1422">
        <f t="shared" ca="1" si="774"/>
        <v>884000</v>
      </c>
      <c r="M1422">
        <f t="shared" ca="1" si="775"/>
        <v>2064000</v>
      </c>
      <c r="N1422">
        <f t="shared" ca="1" si="776"/>
        <v>2358000</v>
      </c>
      <c r="O1422">
        <f t="shared" ca="1" si="777"/>
        <v>1474000</v>
      </c>
      <c r="P1422">
        <f t="shared" ca="1" si="787"/>
        <v>2063996</v>
      </c>
      <c r="Q1422">
        <f ca="1">IF(P1422&gt;0,1,0)</f>
        <v>1</v>
      </c>
      <c r="R1422">
        <f t="shared" ca="1" si="778"/>
        <v>25</v>
      </c>
      <c r="S1422">
        <f t="shared" ca="1" si="779"/>
        <v>3</v>
      </c>
      <c r="T1422">
        <f t="shared" ca="1" si="780"/>
        <v>7</v>
      </c>
      <c r="U1422">
        <f t="shared" ca="1" si="781"/>
        <v>8</v>
      </c>
      <c r="V1422">
        <f t="shared" ca="1" si="782"/>
        <v>5</v>
      </c>
      <c r="X1422">
        <f t="shared" si="784"/>
        <v>1422</v>
      </c>
      <c r="Y1422">
        <f t="shared" si="785"/>
        <v>1252</v>
      </c>
      <c r="Z1422">
        <f t="shared" si="786"/>
        <v>1253</v>
      </c>
      <c r="AA1422">
        <f t="shared" si="783"/>
        <v>1451</v>
      </c>
      <c r="AB1422">
        <f t="shared" si="789"/>
        <v>200</v>
      </c>
      <c r="AM1422" t="str">
        <f t="shared" si="790"/>
        <v>201902KS</v>
      </c>
      <c r="AN1422">
        <f t="shared" ca="1" si="769"/>
        <v>25.00001356852103</v>
      </c>
      <c r="AO1422">
        <f t="shared" ca="1" si="770"/>
        <v>2.9986431478968791</v>
      </c>
      <c r="AP1422">
        <f t="shared" ca="1" si="791"/>
        <v>7.00135685210312</v>
      </c>
      <c r="AQ1422">
        <f t="shared" ca="1" si="792"/>
        <v>7.9986431478968791</v>
      </c>
      <c r="AR1422">
        <f t="shared" ca="1" si="793"/>
        <v>5</v>
      </c>
      <c r="AS1422">
        <f ca="1">P1422/J1422</f>
        <v>9.3351260669608443E-2</v>
      </c>
    </row>
    <row r="1423" spans="1:45" x14ac:dyDescent="0.4">
      <c r="A1423">
        <f t="shared" si="788"/>
        <v>201902</v>
      </c>
      <c r="B1423" t="s">
        <v>699</v>
      </c>
      <c r="C1423" t="s">
        <v>288</v>
      </c>
      <c r="D1423" t="str">
        <f t="shared" ca="1" si="768"/>
        <v>I106</v>
      </c>
      <c r="E1423">
        <f t="shared" ca="1" si="771"/>
        <v>36</v>
      </c>
      <c r="F1423">
        <f t="shared" ca="1" si="772"/>
        <v>21</v>
      </c>
      <c r="G1423" t="str">
        <f t="shared" ca="1" si="765"/>
        <v>S10</v>
      </c>
      <c r="H1423" t="str">
        <f t="shared" ca="1" si="766"/>
        <v>S104</v>
      </c>
      <c r="I1423">
        <f ca="1">VLOOKUP(D1423,PRC!$A$2:$B$21,2,0)*E1423</f>
        <v>720000</v>
      </c>
      <c r="J1423">
        <f t="shared" ca="1" si="773"/>
        <v>611996</v>
      </c>
      <c r="K1423">
        <f ca="1">VLOOKUP(D1423,PRC!$A$1:$C$21,3,0)*E1423</f>
        <v>381600</v>
      </c>
      <c r="L1423">
        <f t="shared" ca="1" si="774"/>
        <v>7000</v>
      </c>
      <c r="M1423">
        <f t="shared" ca="1" si="775"/>
        <v>36000</v>
      </c>
      <c r="N1423">
        <f t="shared" ca="1" si="776"/>
        <v>58000</v>
      </c>
      <c r="O1423">
        <f t="shared" ca="1" si="777"/>
        <v>36000</v>
      </c>
      <c r="P1423">
        <f t="shared" ca="1" si="787"/>
        <v>93396</v>
      </c>
      <c r="Q1423">
        <f ca="1">IF(P1423&gt;0,1,0)</f>
        <v>1</v>
      </c>
      <c r="R1423">
        <f t="shared" ca="1" si="778"/>
        <v>15</v>
      </c>
      <c r="S1423">
        <f t="shared" ca="1" si="779"/>
        <v>1</v>
      </c>
      <c r="T1423">
        <f t="shared" ca="1" si="780"/>
        <v>5</v>
      </c>
      <c r="U1423">
        <f t="shared" ca="1" si="781"/>
        <v>8</v>
      </c>
      <c r="V1423">
        <f t="shared" ca="1" si="782"/>
        <v>5</v>
      </c>
      <c r="X1423">
        <f t="shared" si="784"/>
        <v>1423</v>
      </c>
      <c r="Y1423">
        <f t="shared" si="785"/>
        <v>1252</v>
      </c>
      <c r="Z1423">
        <f t="shared" si="786"/>
        <v>1253</v>
      </c>
      <c r="AA1423">
        <f t="shared" si="783"/>
        <v>1451</v>
      </c>
      <c r="AB1423">
        <f t="shared" si="789"/>
        <v>200</v>
      </c>
      <c r="AM1423" t="str">
        <f t="shared" si="790"/>
        <v>201902KS</v>
      </c>
      <c r="AN1423">
        <f t="shared" ca="1" si="769"/>
        <v>15.00055555555555</v>
      </c>
      <c r="AO1423">
        <f t="shared" ca="1" si="770"/>
        <v>0.97222222222222221</v>
      </c>
      <c r="AP1423">
        <f t="shared" ca="1" si="791"/>
        <v>5</v>
      </c>
      <c r="AQ1423">
        <f t="shared" ca="1" si="792"/>
        <v>8.0555555555555554</v>
      </c>
      <c r="AR1423">
        <f t="shared" ca="1" si="793"/>
        <v>5</v>
      </c>
      <c r="AS1423">
        <f ca="1">P1423/J1423</f>
        <v>0.15260884058065738</v>
      </c>
    </row>
    <row r="1424" spans="1:45" x14ac:dyDescent="0.4">
      <c r="A1424">
        <f t="shared" si="788"/>
        <v>201902</v>
      </c>
      <c r="B1424" t="s">
        <v>700</v>
      </c>
      <c r="C1424" t="s">
        <v>288</v>
      </c>
      <c r="D1424" t="str">
        <f t="shared" ca="1" si="768"/>
        <v>I113</v>
      </c>
      <c r="E1424">
        <f t="shared" ca="1" si="771"/>
        <v>37</v>
      </c>
      <c r="F1424">
        <f t="shared" ca="1" si="772"/>
        <v>16</v>
      </c>
      <c r="G1424" t="str">
        <f t="shared" ca="1" si="765"/>
        <v>S10</v>
      </c>
      <c r="H1424" t="str">
        <f t="shared" ca="1" si="766"/>
        <v>S104</v>
      </c>
      <c r="I1424">
        <f ca="1">VLOOKUP(D1424,PRC!$A$2:$B$21,2,0)*E1424</f>
        <v>24790000</v>
      </c>
      <c r="J1424">
        <f t="shared" ca="1" si="773"/>
        <v>18840396</v>
      </c>
      <c r="K1424">
        <f ca="1">VLOOKUP(D1424,PRC!$A$1:$C$21,3,0)*E1424</f>
        <v>11155500</v>
      </c>
      <c r="L1424">
        <f t="shared" ca="1" si="774"/>
        <v>744000</v>
      </c>
      <c r="M1424">
        <f t="shared" ca="1" si="775"/>
        <v>1487000</v>
      </c>
      <c r="N1424">
        <f t="shared" ca="1" si="776"/>
        <v>1487000</v>
      </c>
      <c r="O1424">
        <f t="shared" ca="1" si="777"/>
        <v>744000</v>
      </c>
      <c r="P1424">
        <f t="shared" ca="1" si="787"/>
        <v>3222896</v>
      </c>
      <c r="Q1424">
        <f ca="1">IF(P1424&gt;0,1,0)</f>
        <v>1</v>
      </c>
      <c r="R1424">
        <f t="shared" ca="1" si="778"/>
        <v>24</v>
      </c>
      <c r="S1424">
        <f t="shared" ca="1" si="779"/>
        <v>3</v>
      </c>
      <c r="T1424">
        <f t="shared" ca="1" si="780"/>
        <v>6</v>
      </c>
      <c r="U1424">
        <f t="shared" ca="1" si="781"/>
        <v>6</v>
      </c>
      <c r="V1424">
        <f t="shared" ca="1" si="782"/>
        <v>3</v>
      </c>
      <c r="X1424">
        <f t="shared" si="784"/>
        <v>1424</v>
      </c>
      <c r="Y1424">
        <f t="shared" si="785"/>
        <v>1252</v>
      </c>
      <c r="Z1424">
        <f t="shared" si="786"/>
        <v>1253</v>
      </c>
      <c r="AA1424">
        <f t="shared" si="783"/>
        <v>1451</v>
      </c>
      <c r="AB1424">
        <f t="shared" si="789"/>
        <v>200</v>
      </c>
      <c r="AM1424" t="str">
        <f t="shared" si="790"/>
        <v>201902KS</v>
      </c>
      <c r="AN1424">
        <f t="shared" ca="1" si="769"/>
        <v>24.000016135538527</v>
      </c>
      <c r="AO1424">
        <f t="shared" ca="1" si="770"/>
        <v>3.0012101653892698</v>
      </c>
      <c r="AP1424">
        <f t="shared" ca="1" si="791"/>
        <v>5.9983864461476406</v>
      </c>
      <c r="AQ1424">
        <f t="shared" ca="1" si="792"/>
        <v>5.9983864461476406</v>
      </c>
      <c r="AR1424">
        <f t="shared" ca="1" si="793"/>
        <v>3.0012101653892698</v>
      </c>
      <c r="AS1424">
        <f ca="1">P1424/J1424</f>
        <v>0.17106307107345303</v>
      </c>
    </row>
    <row r="1425" spans="1:45" x14ac:dyDescent="0.4">
      <c r="A1425">
        <f t="shared" si="788"/>
        <v>201902</v>
      </c>
      <c r="B1425" t="s">
        <v>701</v>
      </c>
      <c r="C1425" t="s">
        <v>288</v>
      </c>
      <c r="D1425" t="str">
        <f t="shared" ca="1" si="768"/>
        <v>I101</v>
      </c>
      <c r="E1425">
        <f t="shared" ca="1" si="771"/>
        <v>50</v>
      </c>
      <c r="F1425">
        <f t="shared" ca="1" si="772"/>
        <v>22</v>
      </c>
      <c r="G1425" t="str">
        <f t="shared" ca="1" si="765"/>
        <v>S10</v>
      </c>
      <c r="H1425" t="str">
        <f t="shared" ca="1" si="766"/>
        <v>S104</v>
      </c>
      <c r="I1425">
        <f ca="1">VLOOKUP(D1425,PRC!$A$2:$B$21,2,0)*E1425</f>
        <v>1500000</v>
      </c>
      <c r="J1425">
        <f t="shared" ca="1" si="773"/>
        <v>1274996</v>
      </c>
      <c r="K1425">
        <f ca="1">VLOOKUP(D1425,PRC!$A$1:$C$21,3,0)*E1425</f>
        <v>780000</v>
      </c>
      <c r="L1425">
        <f t="shared" ca="1" si="774"/>
        <v>45000</v>
      </c>
      <c r="M1425">
        <f t="shared" ca="1" si="775"/>
        <v>75000</v>
      </c>
      <c r="N1425">
        <f t="shared" ca="1" si="776"/>
        <v>150000</v>
      </c>
      <c r="O1425">
        <f t="shared" ca="1" si="777"/>
        <v>45000</v>
      </c>
      <c r="P1425">
        <f t="shared" ca="1" si="787"/>
        <v>179996</v>
      </c>
      <c r="Q1425">
        <f ca="1">IF(P1425&gt;0,1,0)</f>
        <v>1</v>
      </c>
      <c r="R1425">
        <f t="shared" ca="1" si="778"/>
        <v>15</v>
      </c>
      <c r="S1425">
        <f t="shared" ca="1" si="779"/>
        <v>3</v>
      </c>
      <c r="T1425">
        <f t="shared" ca="1" si="780"/>
        <v>5</v>
      </c>
      <c r="U1425">
        <f t="shared" ca="1" si="781"/>
        <v>10</v>
      </c>
      <c r="V1425">
        <f t="shared" ca="1" si="782"/>
        <v>3</v>
      </c>
      <c r="X1425">
        <f t="shared" si="784"/>
        <v>1425</v>
      </c>
      <c r="Y1425">
        <f t="shared" si="785"/>
        <v>1252</v>
      </c>
      <c r="Z1425">
        <f t="shared" si="786"/>
        <v>1253</v>
      </c>
      <c r="AA1425">
        <f t="shared" si="783"/>
        <v>1451</v>
      </c>
      <c r="AB1425">
        <f t="shared" si="789"/>
        <v>200</v>
      </c>
      <c r="AM1425" t="str">
        <f t="shared" si="790"/>
        <v>201902KS</v>
      </c>
      <c r="AN1425">
        <f t="shared" ca="1" si="769"/>
        <v>15.000266666666661</v>
      </c>
      <c r="AO1425">
        <f t="shared" ca="1" si="770"/>
        <v>3</v>
      </c>
      <c r="AP1425">
        <f t="shared" ca="1" si="791"/>
        <v>5</v>
      </c>
      <c r="AQ1425">
        <f t="shared" ca="1" si="792"/>
        <v>10</v>
      </c>
      <c r="AR1425">
        <f t="shared" ca="1" si="793"/>
        <v>3</v>
      </c>
      <c r="AS1425">
        <f ca="1">P1425/J1425</f>
        <v>0.14117377623145486</v>
      </c>
    </row>
    <row r="1426" spans="1:45" x14ac:dyDescent="0.4">
      <c r="A1426">
        <f t="shared" si="788"/>
        <v>201902</v>
      </c>
      <c r="B1426" t="s">
        <v>702</v>
      </c>
      <c r="C1426" t="s">
        <v>288</v>
      </c>
      <c r="D1426" t="str">
        <f t="shared" ca="1" si="768"/>
        <v>I109</v>
      </c>
      <c r="E1426">
        <f t="shared" ca="1" si="771"/>
        <v>12</v>
      </c>
      <c r="F1426">
        <f t="shared" ca="1" si="772"/>
        <v>16</v>
      </c>
      <c r="G1426" t="str">
        <f t="shared" ca="1" si="765"/>
        <v>S10</v>
      </c>
      <c r="H1426" t="str">
        <f t="shared" ca="1" si="766"/>
        <v>S107</v>
      </c>
      <c r="I1426">
        <f ca="1">VLOOKUP(D1426,PRC!$A$2:$B$21,2,0)*E1426</f>
        <v>6000000</v>
      </c>
      <c r="J1426">
        <f t="shared" ca="1" si="773"/>
        <v>4979996</v>
      </c>
      <c r="K1426">
        <f ca="1">VLOOKUP(D1426,PRC!$A$1:$C$21,3,0)*E1426</f>
        <v>2400000</v>
      </c>
      <c r="L1426">
        <f t="shared" ca="1" si="774"/>
        <v>60000</v>
      </c>
      <c r="M1426">
        <f t="shared" ca="1" si="775"/>
        <v>240000</v>
      </c>
      <c r="N1426">
        <f t="shared" ca="1" si="776"/>
        <v>300000</v>
      </c>
      <c r="O1426">
        <f t="shared" ca="1" si="777"/>
        <v>180000</v>
      </c>
      <c r="P1426">
        <f t="shared" ca="1" si="787"/>
        <v>1799996</v>
      </c>
      <c r="Q1426">
        <f ca="1">IF(P1426&gt;0,1,0)</f>
        <v>1</v>
      </c>
      <c r="R1426">
        <f t="shared" ca="1" si="778"/>
        <v>17</v>
      </c>
      <c r="S1426">
        <f t="shared" ca="1" si="779"/>
        <v>1</v>
      </c>
      <c r="T1426">
        <f t="shared" ca="1" si="780"/>
        <v>4</v>
      </c>
      <c r="U1426">
        <f t="shared" ca="1" si="781"/>
        <v>5</v>
      </c>
      <c r="V1426">
        <f t="shared" ca="1" si="782"/>
        <v>3</v>
      </c>
      <c r="X1426">
        <f t="shared" si="784"/>
        <v>1426</v>
      </c>
      <c r="Y1426">
        <f t="shared" si="785"/>
        <v>1252</v>
      </c>
      <c r="Z1426">
        <f t="shared" si="786"/>
        <v>1253</v>
      </c>
      <c r="AA1426">
        <f t="shared" si="783"/>
        <v>1451</v>
      </c>
      <c r="AB1426">
        <f t="shared" si="789"/>
        <v>200</v>
      </c>
      <c r="AM1426" t="str">
        <f t="shared" si="790"/>
        <v>201902KS</v>
      </c>
      <c r="AN1426">
        <f t="shared" ca="1" si="769"/>
        <v>17.000066666666669</v>
      </c>
      <c r="AO1426">
        <f t="shared" ca="1" si="770"/>
        <v>1</v>
      </c>
      <c r="AP1426">
        <f t="shared" ca="1" si="791"/>
        <v>4</v>
      </c>
      <c r="AQ1426">
        <f t="shared" ca="1" si="792"/>
        <v>5</v>
      </c>
      <c r="AR1426">
        <f t="shared" ca="1" si="793"/>
        <v>3</v>
      </c>
      <c r="AS1426">
        <f ca="1">P1426/J1426</f>
        <v>0.36144527023716483</v>
      </c>
    </row>
    <row r="1427" spans="1:45" x14ac:dyDescent="0.4">
      <c r="A1427">
        <f t="shared" si="788"/>
        <v>201902</v>
      </c>
      <c r="B1427" t="s">
        <v>703</v>
      </c>
      <c r="C1427" t="s">
        <v>288</v>
      </c>
      <c r="D1427" t="str">
        <f t="shared" ca="1" si="768"/>
        <v>I120</v>
      </c>
      <c r="E1427">
        <f t="shared" ca="1" si="771"/>
        <v>45</v>
      </c>
      <c r="F1427">
        <f t="shared" ca="1" si="772"/>
        <v>16</v>
      </c>
      <c r="G1427" t="str">
        <f t="shared" ca="1" si="765"/>
        <v>S10</v>
      </c>
      <c r="H1427" t="str">
        <f t="shared" ca="1" si="766"/>
        <v>S108</v>
      </c>
      <c r="I1427">
        <f ca="1">VLOOKUP(D1427,PRC!$A$2:$B$21,2,0)*E1427</f>
        <v>193500000</v>
      </c>
      <c r="J1427">
        <f t="shared" ca="1" si="773"/>
        <v>147059996</v>
      </c>
      <c r="K1427">
        <f ca="1">VLOOKUP(D1427,PRC!$A$1:$C$21,3,0)*E1427</f>
        <v>87075000</v>
      </c>
      <c r="L1427">
        <f t="shared" ca="1" si="774"/>
        <v>1935000</v>
      </c>
      <c r="M1427">
        <f t="shared" ca="1" si="775"/>
        <v>7740000</v>
      </c>
      <c r="N1427">
        <f t="shared" ca="1" si="776"/>
        <v>19350000</v>
      </c>
      <c r="O1427">
        <f t="shared" ca="1" si="777"/>
        <v>7740000</v>
      </c>
      <c r="P1427">
        <f t="shared" ca="1" si="787"/>
        <v>23219996</v>
      </c>
      <c r="Q1427">
        <f ca="1">IF(P1427&gt;0,1,0)</f>
        <v>1</v>
      </c>
      <c r="R1427">
        <f t="shared" ca="1" si="778"/>
        <v>24</v>
      </c>
      <c r="S1427">
        <f t="shared" ca="1" si="779"/>
        <v>1</v>
      </c>
      <c r="T1427">
        <f t="shared" ca="1" si="780"/>
        <v>4</v>
      </c>
      <c r="U1427">
        <f t="shared" ca="1" si="781"/>
        <v>10</v>
      </c>
      <c r="V1427">
        <f t="shared" ca="1" si="782"/>
        <v>4</v>
      </c>
      <c r="X1427">
        <f t="shared" si="784"/>
        <v>1427</v>
      </c>
      <c r="Y1427">
        <f t="shared" si="785"/>
        <v>1252</v>
      </c>
      <c r="Z1427">
        <f t="shared" si="786"/>
        <v>1253</v>
      </c>
      <c r="AA1427">
        <f t="shared" si="783"/>
        <v>1451</v>
      </c>
      <c r="AB1427">
        <f t="shared" si="789"/>
        <v>200</v>
      </c>
      <c r="AM1427" t="str">
        <f t="shared" si="790"/>
        <v>201902KS</v>
      </c>
      <c r="AN1427">
        <f t="shared" ca="1" si="769"/>
        <v>24.000002067183466</v>
      </c>
      <c r="AO1427">
        <f t="shared" ca="1" si="770"/>
        <v>1</v>
      </c>
      <c r="AP1427">
        <f t="shared" ca="1" si="791"/>
        <v>4</v>
      </c>
      <c r="AQ1427">
        <f t="shared" ca="1" si="792"/>
        <v>10</v>
      </c>
      <c r="AR1427">
        <f t="shared" ca="1" si="793"/>
        <v>4</v>
      </c>
      <c r="AS1427">
        <f ca="1">P1427/J1427</f>
        <v>0.15789471393702473</v>
      </c>
    </row>
    <row r="1428" spans="1:45" x14ac:dyDescent="0.4">
      <c r="A1428">
        <f t="shared" si="788"/>
        <v>201902</v>
      </c>
      <c r="B1428" t="s">
        <v>704</v>
      </c>
      <c r="C1428" t="s">
        <v>288</v>
      </c>
      <c r="D1428" t="str">
        <f t="shared" ca="1" si="768"/>
        <v>I101</v>
      </c>
      <c r="E1428">
        <f t="shared" ca="1" si="771"/>
        <v>23</v>
      </c>
      <c r="F1428">
        <f t="shared" ca="1" si="772"/>
        <v>18</v>
      </c>
      <c r="G1428" t="str">
        <f t="shared" ca="1" si="765"/>
        <v>S10</v>
      </c>
      <c r="H1428" t="str">
        <f t="shared" ca="1" si="766"/>
        <v>S108</v>
      </c>
      <c r="I1428">
        <f ca="1">VLOOKUP(D1428,PRC!$A$2:$B$21,2,0)*E1428</f>
        <v>690000</v>
      </c>
      <c r="J1428">
        <f t="shared" ca="1" si="773"/>
        <v>551996</v>
      </c>
      <c r="K1428">
        <f ca="1">VLOOKUP(D1428,PRC!$A$1:$C$21,3,0)*E1428</f>
        <v>358800</v>
      </c>
      <c r="L1428">
        <f t="shared" ca="1" si="774"/>
        <v>7000</v>
      </c>
      <c r="M1428">
        <f t="shared" ca="1" si="775"/>
        <v>41000</v>
      </c>
      <c r="N1428">
        <f t="shared" ca="1" si="776"/>
        <v>55000</v>
      </c>
      <c r="O1428">
        <f t="shared" ca="1" si="777"/>
        <v>21000</v>
      </c>
      <c r="P1428">
        <f t="shared" ca="1" si="787"/>
        <v>69196</v>
      </c>
      <c r="Q1428">
        <f ca="1">IF(P1428&gt;0,1,0)</f>
        <v>1</v>
      </c>
      <c r="R1428">
        <f t="shared" ca="1" si="778"/>
        <v>20</v>
      </c>
      <c r="S1428">
        <f t="shared" ca="1" si="779"/>
        <v>1</v>
      </c>
      <c r="T1428">
        <f t="shared" ca="1" si="780"/>
        <v>6</v>
      </c>
      <c r="U1428">
        <f t="shared" ca="1" si="781"/>
        <v>8</v>
      </c>
      <c r="V1428">
        <f t="shared" ca="1" si="782"/>
        <v>3</v>
      </c>
      <c r="X1428">
        <f t="shared" si="784"/>
        <v>1428</v>
      </c>
      <c r="Y1428">
        <f t="shared" si="785"/>
        <v>1252</v>
      </c>
      <c r="Z1428">
        <f t="shared" si="786"/>
        <v>1253</v>
      </c>
      <c r="AA1428">
        <f t="shared" si="783"/>
        <v>1451</v>
      </c>
      <c r="AB1428">
        <f t="shared" si="789"/>
        <v>200</v>
      </c>
      <c r="AM1428" t="str">
        <f t="shared" si="790"/>
        <v>201902KS</v>
      </c>
      <c r="AN1428">
        <f t="shared" ca="1" si="769"/>
        <v>20.000579710144926</v>
      </c>
      <c r="AO1428">
        <f t="shared" ca="1" si="770"/>
        <v>1.0144927536231882</v>
      </c>
      <c r="AP1428">
        <f t="shared" ca="1" si="791"/>
        <v>5.9420289855072461</v>
      </c>
      <c r="AQ1428">
        <f t="shared" ca="1" si="792"/>
        <v>7.9710144927536222</v>
      </c>
      <c r="AR1428">
        <f t="shared" ca="1" si="793"/>
        <v>3.0434782608695654</v>
      </c>
      <c r="AS1428">
        <f ca="1">P1428/J1428</f>
        <v>0.12535598084044086</v>
      </c>
    </row>
    <row r="1429" spans="1:45" x14ac:dyDescent="0.4">
      <c r="A1429">
        <f t="shared" si="788"/>
        <v>201902</v>
      </c>
      <c r="B1429" t="s">
        <v>705</v>
      </c>
      <c r="C1429" t="s">
        <v>288</v>
      </c>
      <c r="D1429" t="str">
        <f t="shared" ca="1" si="768"/>
        <v>I119</v>
      </c>
      <c r="E1429">
        <f t="shared" ca="1" si="771"/>
        <v>32</v>
      </c>
      <c r="F1429">
        <f t="shared" ca="1" si="772"/>
        <v>25</v>
      </c>
      <c r="G1429" t="str">
        <f t="shared" ca="1" si="765"/>
        <v>S11</v>
      </c>
      <c r="H1429" t="str">
        <f t="shared" ca="1" si="766"/>
        <v>S118</v>
      </c>
      <c r="I1429">
        <f ca="1">VLOOKUP(D1429,PRC!$A$2:$B$21,2,0)*E1429</f>
        <v>3040000</v>
      </c>
      <c r="J1429">
        <f t="shared" ca="1" si="773"/>
        <v>2310396</v>
      </c>
      <c r="K1429">
        <f ca="1">VLOOKUP(D1429,PRC!$A$1:$C$21,3,0)*E1429</f>
        <v>1459200</v>
      </c>
      <c r="L1429">
        <f t="shared" ca="1" si="774"/>
        <v>91000</v>
      </c>
      <c r="M1429">
        <f t="shared" ca="1" si="775"/>
        <v>122000</v>
      </c>
      <c r="N1429">
        <f t="shared" ca="1" si="776"/>
        <v>213000</v>
      </c>
      <c r="O1429">
        <f t="shared" ca="1" si="777"/>
        <v>152000</v>
      </c>
      <c r="P1429">
        <f t="shared" ca="1" si="787"/>
        <v>273196</v>
      </c>
      <c r="Q1429">
        <f ca="1">IF(P1429&gt;0,1,0)</f>
        <v>1</v>
      </c>
      <c r="R1429">
        <f t="shared" ca="1" si="778"/>
        <v>24</v>
      </c>
      <c r="S1429">
        <f t="shared" ca="1" si="779"/>
        <v>3</v>
      </c>
      <c r="T1429">
        <f t="shared" ca="1" si="780"/>
        <v>4</v>
      </c>
      <c r="U1429">
        <f t="shared" ca="1" si="781"/>
        <v>7</v>
      </c>
      <c r="V1429">
        <f t="shared" ca="1" si="782"/>
        <v>5</v>
      </c>
      <c r="X1429">
        <f t="shared" si="784"/>
        <v>1429</v>
      </c>
      <c r="Y1429">
        <f t="shared" si="785"/>
        <v>1252</v>
      </c>
      <c r="Z1429">
        <f t="shared" si="786"/>
        <v>1253</v>
      </c>
      <c r="AA1429">
        <f t="shared" si="783"/>
        <v>1451</v>
      </c>
      <c r="AB1429">
        <f t="shared" si="789"/>
        <v>200</v>
      </c>
      <c r="AM1429" t="str">
        <f t="shared" si="790"/>
        <v>201902KS</v>
      </c>
      <c r="AN1429">
        <f t="shared" ca="1" si="769"/>
        <v>24.000131578947371</v>
      </c>
      <c r="AO1429">
        <f t="shared" ca="1" si="770"/>
        <v>2.9934210526315788</v>
      </c>
      <c r="AP1429">
        <f t="shared" ca="1" si="791"/>
        <v>4.0131578947368425</v>
      </c>
      <c r="AQ1429">
        <f t="shared" ca="1" si="792"/>
        <v>7.0065789473684204</v>
      </c>
      <c r="AR1429">
        <f t="shared" ca="1" si="793"/>
        <v>5</v>
      </c>
      <c r="AS1429">
        <f ca="1">P1429/J1429</f>
        <v>0.11824639585594851</v>
      </c>
    </row>
    <row r="1430" spans="1:45" x14ac:dyDescent="0.4">
      <c r="A1430">
        <f t="shared" si="788"/>
        <v>201902</v>
      </c>
      <c r="B1430" t="s">
        <v>706</v>
      </c>
      <c r="C1430" t="s">
        <v>288</v>
      </c>
      <c r="D1430" t="str">
        <f t="shared" ca="1" si="768"/>
        <v>I120</v>
      </c>
      <c r="E1430">
        <f t="shared" ca="1" si="771"/>
        <v>50</v>
      </c>
      <c r="F1430">
        <f t="shared" ca="1" si="772"/>
        <v>15</v>
      </c>
      <c r="G1430" t="str">
        <f t="shared" ca="1" si="765"/>
        <v>S11</v>
      </c>
      <c r="H1430" t="str">
        <f t="shared" ca="1" si="766"/>
        <v>S119</v>
      </c>
      <c r="I1430">
        <f ca="1">VLOOKUP(D1430,PRC!$A$2:$B$21,2,0)*E1430</f>
        <v>215000000</v>
      </c>
      <c r="J1430">
        <f t="shared" ca="1" si="773"/>
        <v>165549996</v>
      </c>
      <c r="K1430">
        <f ca="1">VLOOKUP(D1430,PRC!$A$1:$C$21,3,0)*E1430</f>
        <v>96750000</v>
      </c>
      <c r="L1430">
        <f t="shared" ca="1" si="774"/>
        <v>6450000</v>
      </c>
      <c r="M1430">
        <f t="shared" ca="1" si="775"/>
        <v>8600000</v>
      </c>
      <c r="N1430">
        <f t="shared" ca="1" si="776"/>
        <v>17200000</v>
      </c>
      <c r="O1430">
        <f t="shared" ca="1" si="777"/>
        <v>8600000</v>
      </c>
      <c r="P1430">
        <f t="shared" ca="1" si="787"/>
        <v>27949996</v>
      </c>
      <c r="Q1430">
        <f ca="1">IF(P1430&gt;0,1,0)</f>
        <v>1</v>
      </c>
      <c r="R1430">
        <f t="shared" ca="1" si="778"/>
        <v>23</v>
      </c>
      <c r="S1430">
        <f t="shared" ca="1" si="779"/>
        <v>3</v>
      </c>
      <c r="T1430">
        <f t="shared" ca="1" si="780"/>
        <v>4</v>
      </c>
      <c r="U1430">
        <f t="shared" ca="1" si="781"/>
        <v>8</v>
      </c>
      <c r="V1430">
        <f t="shared" ca="1" si="782"/>
        <v>4</v>
      </c>
      <c r="X1430">
        <f t="shared" si="784"/>
        <v>1430</v>
      </c>
      <c r="Y1430">
        <f t="shared" si="785"/>
        <v>1252</v>
      </c>
      <c r="Z1430">
        <f t="shared" si="786"/>
        <v>1253</v>
      </c>
      <c r="AA1430">
        <f t="shared" si="783"/>
        <v>1451</v>
      </c>
      <c r="AB1430">
        <f t="shared" si="789"/>
        <v>200</v>
      </c>
      <c r="AM1430" t="str">
        <f t="shared" si="790"/>
        <v>201902KS</v>
      </c>
      <c r="AN1430">
        <f t="shared" ca="1" si="769"/>
        <v>23.000001860465112</v>
      </c>
      <c r="AO1430">
        <f t="shared" ca="1" si="770"/>
        <v>3</v>
      </c>
      <c r="AP1430">
        <f t="shared" ca="1" si="791"/>
        <v>4</v>
      </c>
      <c r="AQ1430">
        <f t="shared" ca="1" si="792"/>
        <v>8</v>
      </c>
      <c r="AR1430">
        <f t="shared" ca="1" si="793"/>
        <v>4</v>
      </c>
      <c r="AS1430">
        <f ca="1">P1430/J1430</f>
        <v>0.16883114874856295</v>
      </c>
    </row>
    <row r="1431" spans="1:45" x14ac:dyDescent="0.4">
      <c r="A1431">
        <f t="shared" si="788"/>
        <v>201902</v>
      </c>
      <c r="B1431" t="s">
        <v>707</v>
      </c>
      <c r="C1431" t="s">
        <v>288</v>
      </c>
      <c r="D1431" t="str">
        <f t="shared" ca="1" si="768"/>
        <v>I105</v>
      </c>
      <c r="E1431">
        <f t="shared" ca="1" si="771"/>
        <v>39</v>
      </c>
      <c r="F1431">
        <f t="shared" ca="1" si="772"/>
        <v>19</v>
      </c>
      <c r="G1431" t="str">
        <f t="shared" ca="1" si="765"/>
        <v>S10</v>
      </c>
      <c r="H1431" t="str">
        <f t="shared" ca="1" si="766"/>
        <v>S104</v>
      </c>
      <c r="I1431">
        <f ca="1">VLOOKUP(D1431,PRC!$A$2:$B$21,2,0)*E1431</f>
        <v>3900000</v>
      </c>
      <c r="J1431">
        <f t="shared" ca="1" si="773"/>
        <v>3119996</v>
      </c>
      <c r="K1431">
        <f ca="1">VLOOKUP(D1431,PRC!$A$1:$C$21,3,0)*E1431</f>
        <v>2301000</v>
      </c>
      <c r="L1431">
        <f t="shared" ca="1" si="774"/>
        <v>39000</v>
      </c>
      <c r="M1431">
        <f t="shared" ca="1" si="775"/>
        <v>195000</v>
      </c>
      <c r="N1431">
        <f t="shared" ca="1" si="776"/>
        <v>351000</v>
      </c>
      <c r="O1431">
        <f t="shared" ca="1" si="777"/>
        <v>156000</v>
      </c>
      <c r="P1431">
        <f t="shared" ca="1" si="787"/>
        <v>77996</v>
      </c>
      <c r="Q1431">
        <f ca="1">IF(P1431&gt;0,1,0)</f>
        <v>1</v>
      </c>
      <c r="R1431">
        <f t="shared" ca="1" si="778"/>
        <v>20</v>
      </c>
      <c r="S1431">
        <f t="shared" ca="1" si="779"/>
        <v>1</v>
      </c>
      <c r="T1431">
        <f t="shared" ca="1" si="780"/>
        <v>5</v>
      </c>
      <c r="U1431">
        <f t="shared" ca="1" si="781"/>
        <v>9</v>
      </c>
      <c r="V1431">
        <f t="shared" ca="1" si="782"/>
        <v>4</v>
      </c>
      <c r="X1431">
        <f t="shared" si="784"/>
        <v>1431</v>
      </c>
      <c r="Y1431">
        <f t="shared" si="785"/>
        <v>1252</v>
      </c>
      <c r="Z1431">
        <f t="shared" si="786"/>
        <v>1253</v>
      </c>
      <c r="AA1431">
        <f t="shared" si="783"/>
        <v>1451</v>
      </c>
      <c r="AB1431">
        <f t="shared" si="789"/>
        <v>200</v>
      </c>
      <c r="AM1431" t="str">
        <f t="shared" si="790"/>
        <v>201902KS</v>
      </c>
      <c r="AN1431">
        <f t="shared" ca="1" si="769"/>
        <v>20.000102564102562</v>
      </c>
      <c r="AO1431">
        <f t="shared" ca="1" si="770"/>
        <v>1</v>
      </c>
      <c r="AP1431">
        <f t="shared" ca="1" si="791"/>
        <v>5</v>
      </c>
      <c r="AQ1431">
        <f t="shared" ca="1" si="792"/>
        <v>9</v>
      </c>
      <c r="AR1431">
        <f t="shared" ca="1" si="793"/>
        <v>4</v>
      </c>
      <c r="AS1431">
        <f ca="1">P1431/J1431</f>
        <v>2.4998749998397435E-2</v>
      </c>
    </row>
    <row r="1432" spans="1:45" x14ac:dyDescent="0.4">
      <c r="A1432">
        <f t="shared" si="788"/>
        <v>201902</v>
      </c>
      <c r="B1432" t="s">
        <v>708</v>
      </c>
      <c r="C1432" t="s">
        <v>288</v>
      </c>
      <c r="D1432" t="str">
        <f t="shared" ca="1" si="768"/>
        <v>I113</v>
      </c>
      <c r="E1432">
        <f t="shared" ca="1" si="771"/>
        <v>25</v>
      </c>
      <c r="F1432">
        <f t="shared" ca="1" si="772"/>
        <v>24</v>
      </c>
      <c r="G1432" t="str">
        <f t="shared" ca="1" si="765"/>
        <v>S10</v>
      </c>
      <c r="H1432" t="str">
        <f t="shared" ca="1" si="766"/>
        <v>S105</v>
      </c>
      <c r="I1432">
        <f ca="1">VLOOKUP(D1432,PRC!$A$2:$B$21,2,0)*E1432</f>
        <v>16750000</v>
      </c>
      <c r="J1432">
        <f t="shared" ca="1" si="773"/>
        <v>14069996</v>
      </c>
      <c r="K1432">
        <f ca="1">VLOOKUP(D1432,PRC!$A$1:$C$21,3,0)*E1432</f>
        <v>7537500</v>
      </c>
      <c r="L1432">
        <f t="shared" ca="1" si="774"/>
        <v>503000</v>
      </c>
      <c r="M1432">
        <f t="shared" ca="1" si="775"/>
        <v>1005000</v>
      </c>
      <c r="N1432">
        <f t="shared" ca="1" si="776"/>
        <v>1005000</v>
      </c>
      <c r="O1432">
        <f t="shared" ca="1" si="777"/>
        <v>838000</v>
      </c>
      <c r="P1432">
        <f t="shared" ca="1" si="787"/>
        <v>3181496</v>
      </c>
      <c r="Q1432">
        <f ca="1">IF(P1432&gt;0,1,0)</f>
        <v>1</v>
      </c>
      <c r="R1432">
        <f t="shared" ca="1" si="778"/>
        <v>16</v>
      </c>
      <c r="S1432">
        <f t="shared" ca="1" si="779"/>
        <v>3</v>
      </c>
      <c r="T1432">
        <f t="shared" ca="1" si="780"/>
        <v>6</v>
      </c>
      <c r="U1432">
        <f t="shared" ca="1" si="781"/>
        <v>6</v>
      </c>
      <c r="V1432">
        <f t="shared" ca="1" si="782"/>
        <v>5</v>
      </c>
      <c r="X1432">
        <f t="shared" si="784"/>
        <v>1432</v>
      </c>
      <c r="Y1432">
        <f t="shared" si="785"/>
        <v>1252</v>
      </c>
      <c r="Z1432">
        <f t="shared" si="786"/>
        <v>1253</v>
      </c>
      <c r="AA1432">
        <f t="shared" si="783"/>
        <v>1451</v>
      </c>
      <c r="AB1432">
        <f t="shared" si="789"/>
        <v>200</v>
      </c>
      <c r="AM1432" t="str">
        <f t="shared" si="790"/>
        <v>201902KS</v>
      </c>
      <c r="AN1432">
        <f t="shared" ca="1" si="769"/>
        <v>16.000023880597013</v>
      </c>
      <c r="AO1432">
        <f t="shared" ca="1" si="770"/>
        <v>3.0029850746268658</v>
      </c>
      <c r="AP1432">
        <f t="shared" ca="1" si="791"/>
        <v>6</v>
      </c>
      <c r="AQ1432">
        <f t="shared" ca="1" si="792"/>
        <v>6</v>
      </c>
      <c r="AR1432">
        <f t="shared" ca="1" si="793"/>
        <v>5.0029850746268663</v>
      </c>
      <c r="AS1432">
        <f ca="1">P1432/J1432</f>
        <v>0.22611918297631356</v>
      </c>
    </row>
    <row r="1433" spans="1:45" x14ac:dyDescent="0.4">
      <c r="A1433">
        <f t="shared" si="788"/>
        <v>201902</v>
      </c>
      <c r="B1433" t="s">
        <v>709</v>
      </c>
      <c r="C1433" t="s">
        <v>288</v>
      </c>
      <c r="D1433" t="str">
        <f t="shared" ca="1" si="768"/>
        <v>I104</v>
      </c>
      <c r="E1433">
        <f t="shared" ca="1" si="771"/>
        <v>21</v>
      </c>
      <c r="F1433">
        <f t="shared" ca="1" si="772"/>
        <v>25</v>
      </c>
      <c r="G1433" t="str">
        <f t="shared" ca="1" si="765"/>
        <v>S11</v>
      </c>
      <c r="H1433" t="str">
        <f t="shared" ca="1" si="766"/>
        <v>S116</v>
      </c>
      <c r="I1433">
        <f ca="1">VLOOKUP(D1433,PRC!$A$2:$B$21,2,0)*E1433</f>
        <v>1470000</v>
      </c>
      <c r="J1433">
        <f t="shared" ca="1" si="773"/>
        <v>1190696</v>
      </c>
      <c r="K1433">
        <f ca="1">VLOOKUP(D1433,PRC!$A$1:$C$21,3,0)*E1433</f>
        <v>617400</v>
      </c>
      <c r="L1433">
        <f t="shared" ca="1" si="774"/>
        <v>29000</v>
      </c>
      <c r="M1433">
        <f t="shared" ca="1" si="775"/>
        <v>59000</v>
      </c>
      <c r="N1433">
        <f t="shared" ca="1" si="776"/>
        <v>118000</v>
      </c>
      <c r="O1433">
        <f t="shared" ca="1" si="777"/>
        <v>44000</v>
      </c>
      <c r="P1433">
        <f t="shared" ca="1" si="787"/>
        <v>323296</v>
      </c>
      <c r="Q1433">
        <f ca="1">IF(P1433&gt;0,1,0)</f>
        <v>1</v>
      </c>
      <c r="R1433">
        <f t="shared" ca="1" si="778"/>
        <v>19</v>
      </c>
      <c r="S1433">
        <f t="shared" ca="1" si="779"/>
        <v>2</v>
      </c>
      <c r="T1433">
        <f t="shared" ca="1" si="780"/>
        <v>4</v>
      </c>
      <c r="U1433">
        <f t="shared" ca="1" si="781"/>
        <v>8</v>
      </c>
      <c r="V1433">
        <f t="shared" ca="1" si="782"/>
        <v>3</v>
      </c>
      <c r="X1433">
        <f t="shared" si="784"/>
        <v>1433</v>
      </c>
      <c r="Y1433">
        <f t="shared" si="785"/>
        <v>1252</v>
      </c>
      <c r="Z1433">
        <f t="shared" si="786"/>
        <v>1253</v>
      </c>
      <c r="AA1433">
        <f t="shared" si="783"/>
        <v>1451</v>
      </c>
      <c r="AB1433">
        <f t="shared" si="789"/>
        <v>200</v>
      </c>
      <c r="AM1433" t="str">
        <f t="shared" si="790"/>
        <v>201902KS</v>
      </c>
      <c r="AN1433">
        <f t="shared" ca="1" si="769"/>
        <v>19.000272108843539</v>
      </c>
      <c r="AO1433">
        <f t="shared" ca="1" si="770"/>
        <v>1.9727891156462583</v>
      </c>
      <c r="AP1433">
        <f t="shared" ca="1" si="791"/>
        <v>4.0136054421768712</v>
      </c>
      <c r="AQ1433">
        <f t="shared" ca="1" si="792"/>
        <v>8.0272108843537424</v>
      </c>
      <c r="AR1433">
        <f t="shared" ca="1" si="793"/>
        <v>2.9931972789115644</v>
      </c>
      <c r="AS1433">
        <f ca="1">P1433/J1433</f>
        <v>0.27151850682290024</v>
      </c>
    </row>
    <row r="1434" spans="1:45" x14ac:dyDescent="0.4">
      <c r="A1434">
        <f t="shared" si="788"/>
        <v>201902</v>
      </c>
      <c r="B1434" t="s">
        <v>710</v>
      </c>
      <c r="C1434" t="s">
        <v>288</v>
      </c>
      <c r="D1434" t="str">
        <f t="shared" ca="1" si="768"/>
        <v>I112</v>
      </c>
      <c r="E1434">
        <f t="shared" ca="1" si="771"/>
        <v>15</v>
      </c>
      <c r="F1434">
        <f t="shared" ca="1" si="772"/>
        <v>24</v>
      </c>
      <c r="G1434" t="str">
        <f t="shared" ca="1" si="765"/>
        <v>S10</v>
      </c>
      <c r="H1434" t="str">
        <f t="shared" ca="1" si="766"/>
        <v>S103</v>
      </c>
      <c r="I1434">
        <f ca="1">VLOOKUP(D1434,PRC!$A$2:$B$21,2,0)*E1434</f>
        <v>975000</v>
      </c>
      <c r="J1434">
        <f t="shared" ca="1" si="773"/>
        <v>731246</v>
      </c>
      <c r="K1434">
        <f ca="1">VLOOKUP(D1434,PRC!$A$1:$C$21,3,0)*E1434</f>
        <v>487500</v>
      </c>
      <c r="L1434">
        <f t="shared" ca="1" si="774"/>
        <v>10000</v>
      </c>
      <c r="M1434">
        <f t="shared" ca="1" si="775"/>
        <v>59000</v>
      </c>
      <c r="N1434">
        <f t="shared" ca="1" si="776"/>
        <v>78000</v>
      </c>
      <c r="O1434">
        <f t="shared" ca="1" si="777"/>
        <v>39000</v>
      </c>
      <c r="P1434">
        <f t="shared" ca="1" si="787"/>
        <v>57746</v>
      </c>
      <c r="Q1434">
        <f ca="1">IF(P1434&gt;0,1,0)</f>
        <v>1</v>
      </c>
      <c r="R1434">
        <f t="shared" ca="1" si="778"/>
        <v>25</v>
      </c>
      <c r="S1434">
        <f t="shared" ca="1" si="779"/>
        <v>1</v>
      </c>
      <c r="T1434">
        <f t="shared" ca="1" si="780"/>
        <v>6</v>
      </c>
      <c r="U1434">
        <f t="shared" ca="1" si="781"/>
        <v>8</v>
      </c>
      <c r="V1434">
        <f t="shared" ca="1" si="782"/>
        <v>4</v>
      </c>
      <c r="X1434">
        <f t="shared" si="784"/>
        <v>1434</v>
      </c>
      <c r="Y1434">
        <f t="shared" si="785"/>
        <v>1252</v>
      </c>
      <c r="Z1434">
        <f t="shared" si="786"/>
        <v>1253</v>
      </c>
      <c r="AA1434">
        <f t="shared" si="783"/>
        <v>1451</v>
      </c>
      <c r="AB1434">
        <f t="shared" si="789"/>
        <v>200</v>
      </c>
      <c r="AM1434" t="str">
        <f t="shared" si="790"/>
        <v>201902KS</v>
      </c>
      <c r="AN1434">
        <f t="shared" ca="1" si="769"/>
        <v>25.000410256410255</v>
      </c>
      <c r="AO1434">
        <f t="shared" ca="1" si="770"/>
        <v>1.0256410256410255</v>
      </c>
      <c r="AP1434">
        <f t="shared" ca="1" si="791"/>
        <v>6.0512820512820511</v>
      </c>
      <c r="AQ1434">
        <f t="shared" ca="1" si="792"/>
        <v>8</v>
      </c>
      <c r="AR1434">
        <f t="shared" ca="1" si="793"/>
        <v>4</v>
      </c>
      <c r="AS1434">
        <f ca="1">P1434/J1434</f>
        <v>7.8969320857823502E-2</v>
      </c>
    </row>
    <row r="1435" spans="1:45" x14ac:dyDescent="0.4">
      <c r="A1435">
        <f t="shared" si="788"/>
        <v>201902</v>
      </c>
      <c r="B1435" t="s">
        <v>711</v>
      </c>
      <c r="C1435" t="s">
        <v>288</v>
      </c>
      <c r="D1435" t="str">
        <f t="shared" ca="1" si="768"/>
        <v>I105</v>
      </c>
      <c r="E1435">
        <f t="shared" ca="1" si="771"/>
        <v>47</v>
      </c>
      <c r="F1435">
        <f t="shared" ca="1" si="772"/>
        <v>24</v>
      </c>
      <c r="G1435" t="str">
        <f t="shared" ca="1" si="765"/>
        <v>S10</v>
      </c>
      <c r="H1435" t="str">
        <f t="shared" ca="1" si="766"/>
        <v>S108</v>
      </c>
      <c r="I1435">
        <f ca="1">VLOOKUP(D1435,PRC!$A$2:$B$21,2,0)*E1435</f>
        <v>4700000</v>
      </c>
      <c r="J1435">
        <f t="shared" ca="1" si="773"/>
        <v>3994996</v>
      </c>
      <c r="K1435">
        <f ca="1">VLOOKUP(D1435,PRC!$A$1:$C$21,3,0)*E1435</f>
        <v>2773000</v>
      </c>
      <c r="L1435">
        <f t="shared" ca="1" si="774"/>
        <v>47000</v>
      </c>
      <c r="M1435">
        <f t="shared" ca="1" si="775"/>
        <v>235000</v>
      </c>
      <c r="N1435">
        <f t="shared" ca="1" si="776"/>
        <v>423000</v>
      </c>
      <c r="O1435">
        <f t="shared" ca="1" si="777"/>
        <v>141000</v>
      </c>
      <c r="P1435">
        <f t="shared" ca="1" si="787"/>
        <v>375996</v>
      </c>
      <c r="Q1435">
        <f ca="1">IF(P1435&gt;0,1,0)</f>
        <v>1</v>
      </c>
      <c r="R1435">
        <f t="shared" ca="1" si="778"/>
        <v>15</v>
      </c>
      <c r="S1435">
        <f t="shared" ca="1" si="779"/>
        <v>1</v>
      </c>
      <c r="T1435">
        <f t="shared" ca="1" si="780"/>
        <v>5</v>
      </c>
      <c r="U1435">
        <f t="shared" ca="1" si="781"/>
        <v>9</v>
      </c>
      <c r="V1435">
        <f t="shared" ca="1" si="782"/>
        <v>3</v>
      </c>
      <c r="X1435">
        <f t="shared" si="784"/>
        <v>1435</v>
      </c>
      <c r="Y1435">
        <f t="shared" si="785"/>
        <v>1252</v>
      </c>
      <c r="Z1435">
        <f t="shared" si="786"/>
        <v>1253</v>
      </c>
      <c r="AA1435">
        <f t="shared" si="783"/>
        <v>1451</v>
      </c>
      <c r="AB1435">
        <f t="shared" si="789"/>
        <v>200</v>
      </c>
      <c r="AM1435" t="str">
        <f t="shared" si="790"/>
        <v>201902KS</v>
      </c>
      <c r="AN1435">
        <f t="shared" ca="1" si="769"/>
        <v>15.000085106382976</v>
      </c>
      <c r="AO1435">
        <f t="shared" ca="1" si="770"/>
        <v>1</v>
      </c>
      <c r="AP1435">
        <f t="shared" ca="1" si="791"/>
        <v>5</v>
      </c>
      <c r="AQ1435">
        <f t="shared" ca="1" si="792"/>
        <v>9</v>
      </c>
      <c r="AR1435">
        <f t="shared" ca="1" si="793"/>
        <v>3</v>
      </c>
      <c r="AS1435">
        <f ca="1">P1435/J1435</f>
        <v>9.4116740041792282E-2</v>
      </c>
    </row>
    <row r="1436" spans="1:45" x14ac:dyDescent="0.4">
      <c r="A1436">
        <f t="shared" si="788"/>
        <v>201902</v>
      </c>
      <c r="B1436" t="s">
        <v>712</v>
      </c>
      <c r="C1436" t="s">
        <v>288</v>
      </c>
      <c r="D1436" t="str">
        <f t="shared" ca="1" si="768"/>
        <v>I118</v>
      </c>
      <c r="E1436">
        <f t="shared" ca="1" si="771"/>
        <v>36</v>
      </c>
      <c r="F1436">
        <f t="shared" ca="1" si="772"/>
        <v>19</v>
      </c>
      <c r="G1436" t="str">
        <f t="shared" ca="1" si="765"/>
        <v>S11</v>
      </c>
      <c r="H1436" t="str">
        <f t="shared" ca="1" si="766"/>
        <v>S114</v>
      </c>
      <c r="I1436">
        <f ca="1">VLOOKUP(D1436,PRC!$A$2:$B$21,2,0)*E1436</f>
        <v>19080000</v>
      </c>
      <c r="J1436">
        <f t="shared" ca="1" si="773"/>
        <v>15454796.000000002</v>
      </c>
      <c r="K1436">
        <f ca="1">VLOOKUP(D1436,PRC!$A$1:$C$21,3,0)*E1436</f>
        <v>8013600</v>
      </c>
      <c r="L1436">
        <f t="shared" ca="1" si="774"/>
        <v>572000</v>
      </c>
      <c r="M1436">
        <f t="shared" ca="1" si="775"/>
        <v>1145000</v>
      </c>
      <c r="N1436">
        <f t="shared" ca="1" si="776"/>
        <v>1526000</v>
      </c>
      <c r="O1436">
        <f t="shared" ca="1" si="777"/>
        <v>763000</v>
      </c>
      <c r="P1436">
        <f t="shared" ca="1" si="787"/>
        <v>3435196.0000000019</v>
      </c>
      <c r="Q1436">
        <f ca="1">IF(P1436&gt;0,1,0)</f>
        <v>1</v>
      </c>
      <c r="R1436">
        <f t="shared" ca="1" si="778"/>
        <v>19</v>
      </c>
      <c r="S1436">
        <f t="shared" ca="1" si="779"/>
        <v>3</v>
      </c>
      <c r="T1436">
        <f t="shared" ca="1" si="780"/>
        <v>6</v>
      </c>
      <c r="U1436">
        <f t="shared" ca="1" si="781"/>
        <v>8</v>
      </c>
      <c r="V1436">
        <f t="shared" ca="1" si="782"/>
        <v>4</v>
      </c>
      <c r="X1436">
        <f t="shared" si="784"/>
        <v>1436</v>
      </c>
      <c r="Y1436">
        <f t="shared" si="785"/>
        <v>1252</v>
      </c>
      <c r="Z1436">
        <f t="shared" si="786"/>
        <v>1253</v>
      </c>
      <c r="AA1436">
        <f t="shared" si="783"/>
        <v>1451</v>
      </c>
      <c r="AB1436">
        <f t="shared" si="789"/>
        <v>200</v>
      </c>
      <c r="AM1436" t="str">
        <f t="shared" si="790"/>
        <v>201902KS</v>
      </c>
      <c r="AN1436">
        <f t="shared" ca="1" si="769"/>
        <v>19.000020964360576</v>
      </c>
      <c r="AO1436">
        <f t="shared" ca="1" si="770"/>
        <v>2.9979035639412999</v>
      </c>
      <c r="AP1436">
        <f t="shared" ca="1" si="791"/>
        <v>6.0010482180293501</v>
      </c>
      <c r="AQ1436">
        <f t="shared" ca="1" si="792"/>
        <v>7.9979035639412999</v>
      </c>
      <c r="AR1436">
        <f t="shared" ca="1" si="793"/>
        <v>3.9989517819706499</v>
      </c>
      <c r="AS1436">
        <f ca="1">P1436/J1436</f>
        <v>0.22227378478499499</v>
      </c>
    </row>
    <row r="1437" spans="1:45" x14ac:dyDescent="0.4">
      <c r="A1437">
        <f t="shared" si="788"/>
        <v>201902</v>
      </c>
      <c r="B1437" t="s">
        <v>713</v>
      </c>
      <c r="C1437" t="s">
        <v>288</v>
      </c>
      <c r="D1437" t="str">
        <f t="shared" ca="1" si="768"/>
        <v>I110</v>
      </c>
      <c r="E1437">
        <f t="shared" ca="1" si="771"/>
        <v>14</v>
      </c>
      <c r="F1437">
        <f t="shared" ca="1" si="772"/>
        <v>24</v>
      </c>
      <c r="G1437" t="str">
        <f t="shared" ca="1" si="765"/>
        <v>S11</v>
      </c>
      <c r="H1437" t="str">
        <f t="shared" ca="1" si="766"/>
        <v>S119</v>
      </c>
      <c r="I1437">
        <f ca="1">VLOOKUP(D1437,PRC!$A$2:$B$21,2,0)*E1437</f>
        <v>4200000</v>
      </c>
      <c r="J1437">
        <f t="shared" ca="1" si="773"/>
        <v>3317996</v>
      </c>
      <c r="K1437">
        <f ca="1">VLOOKUP(D1437,PRC!$A$1:$C$21,3,0)*E1437</f>
        <v>1932000</v>
      </c>
      <c r="L1437">
        <f t="shared" ca="1" si="774"/>
        <v>42000</v>
      </c>
      <c r="M1437">
        <f t="shared" ca="1" si="775"/>
        <v>252000</v>
      </c>
      <c r="N1437">
        <f t="shared" ca="1" si="776"/>
        <v>336000</v>
      </c>
      <c r="O1437">
        <f t="shared" ca="1" si="777"/>
        <v>210000</v>
      </c>
      <c r="P1437">
        <f t="shared" ca="1" si="787"/>
        <v>545996</v>
      </c>
      <c r="Q1437">
        <f ca="1">IF(P1437&gt;0,1,0)</f>
        <v>1</v>
      </c>
      <c r="R1437">
        <f t="shared" ca="1" si="778"/>
        <v>21</v>
      </c>
      <c r="S1437">
        <f t="shared" ca="1" si="779"/>
        <v>1</v>
      </c>
      <c r="T1437">
        <f t="shared" ca="1" si="780"/>
        <v>6</v>
      </c>
      <c r="U1437">
        <f t="shared" ca="1" si="781"/>
        <v>8</v>
      </c>
      <c r="V1437">
        <f t="shared" ca="1" si="782"/>
        <v>5</v>
      </c>
      <c r="X1437">
        <f t="shared" si="784"/>
        <v>1437</v>
      </c>
      <c r="Y1437">
        <f t="shared" si="785"/>
        <v>1252</v>
      </c>
      <c r="Z1437">
        <f t="shared" si="786"/>
        <v>1253</v>
      </c>
      <c r="AA1437">
        <f t="shared" si="783"/>
        <v>1451</v>
      </c>
      <c r="AB1437">
        <f t="shared" si="789"/>
        <v>200</v>
      </c>
      <c r="AM1437" t="str">
        <f t="shared" si="790"/>
        <v>201902KS</v>
      </c>
      <c r="AN1437">
        <f t="shared" ca="1" si="769"/>
        <v>21.000095238095241</v>
      </c>
      <c r="AO1437">
        <f t="shared" ca="1" si="770"/>
        <v>1</v>
      </c>
      <c r="AP1437">
        <f t="shared" ca="1" si="791"/>
        <v>6</v>
      </c>
      <c r="AQ1437">
        <f t="shared" ca="1" si="792"/>
        <v>8</v>
      </c>
      <c r="AR1437">
        <f t="shared" ca="1" si="793"/>
        <v>5</v>
      </c>
      <c r="AS1437">
        <f ca="1">P1437/J1437</f>
        <v>0.16455595485949953</v>
      </c>
    </row>
    <row r="1438" spans="1:45" x14ac:dyDescent="0.4">
      <c r="A1438">
        <f t="shared" si="788"/>
        <v>201902</v>
      </c>
      <c r="B1438" t="s">
        <v>714</v>
      </c>
      <c r="C1438" t="s">
        <v>288</v>
      </c>
      <c r="D1438" t="str">
        <f t="shared" ca="1" si="768"/>
        <v>I113</v>
      </c>
      <c r="E1438">
        <f t="shared" ca="1" si="771"/>
        <v>11</v>
      </c>
      <c r="F1438">
        <f t="shared" ca="1" si="772"/>
        <v>16</v>
      </c>
      <c r="G1438" t="str">
        <f t="shared" ca="1" si="765"/>
        <v>S11</v>
      </c>
      <c r="H1438" t="str">
        <f t="shared" ca="1" si="766"/>
        <v>S110</v>
      </c>
      <c r="I1438">
        <f ca="1">VLOOKUP(D1438,PRC!$A$2:$B$21,2,0)*E1438</f>
        <v>7370000</v>
      </c>
      <c r="J1438">
        <f t="shared" ca="1" si="773"/>
        <v>6190796</v>
      </c>
      <c r="K1438">
        <f ca="1">VLOOKUP(D1438,PRC!$A$1:$C$21,3,0)*E1438</f>
        <v>3316500</v>
      </c>
      <c r="L1438">
        <f t="shared" ca="1" si="774"/>
        <v>221000</v>
      </c>
      <c r="M1438">
        <f t="shared" ca="1" si="775"/>
        <v>369000</v>
      </c>
      <c r="N1438">
        <f t="shared" ca="1" si="776"/>
        <v>663000</v>
      </c>
      <c r="O1438">
        <f t="shared" ca="1" si="777"/>
        <v>295000</v>
      </c>
      <c r="P1438">
        <f t="shared" ca="1" si="787"/>
        <v>1326296</v>
      </c>
      <c r="Q1438">
        <f ca="1">IF(P1438&gt;0,1,0)</f>
        <v>1</v>
      </c>
      <c r="R1438">
        <f t="shared" ca="1" si="778"/>
        <v>16</v>
      </c>
      <c r="S1438">
        <f t="shared" ca="1" si="779"/>
        <v>3</v>
      </c>
      <c r="T1438">
        <f t="shared" ca="1" si="780"/>
        <v>5</v>
      </c>
      <c r="U1438">
        <f t="shared" ca="1" si="781"/>
        <v>9</v>
      </c>
      <c r="V1438">
        <f t="shared" ca="1" si="782"/>
        <v>4</v>
      </c>
      <c r="X1438">
        <f t="shared" si="784"/>
        <v>1438</v>
      </c>
      <c r="Y1438">
        <f t="shared" si="785"/>
        <v>1252</v>
      </c>
      <c r="Z1438">
        <f t="shared" si="786"/>
        <v>1253</v>
      </c>
      <c r="AA1438">
        <f t="shared" si="783"/>
        <v>1451</v>
      </c>
      <c r="AB1438">
        <f t="shared" si="789"/>
        <v>200</v>
      </c>
      <c r="AM1438" t="str">
        <f t="shared" si="790"/>
        <v>201902KS</v>
      </c>
      <c r="AN1438">
        <f t="shared" ca="1" si="769"/>
        <v>16.000054274084128</v>
      </c>
      <c r="AO1438">
        <f t="shared" ca="1" si="770"/>
        <v>2.9986431478968791</v>
      </c>
      <c r="AP1438">
        <f t="shared" ca="1" si="791"/>
        <v>5.0067842605156034</v>
      </c>
      <c r="AQ1438">
        <f t="shared" ca="1" si="792"/>
        <v>8.9959294436906383</v>
      </c>
      <c r="AR1438">
        <f t="shared" ca="1" si="793"/>
        <v>4.0027137042062417</v>
      </c>
      <c r="AS1438">
        <f ca="1">P1438/J1438</f>
        <v>0.21423674758464017</v>
      </c>
    </row>
    <row r="1439" spans="1:45" x14ac:dyDescent="0.4">
      <c r="A1439">
        <f t="shared" si="788"/>
        <v>201902</v>
      </c>
      <c r="B1439" t="s">
        <v>715</v>
      </c>
      <c r="C1439" t="s">
        <v>288</v>
      </c>
      <c r="D1439" t="str">
        <f t="shared" ca="1" si="768"/>
        <v>I118</v>
      </c>
      <c r="E1439">
        <f t="shared" ca="1" si="771"/>
        <v>28</v>
      </c>
      <c r="F1439">
        <f t="shared" ca="1" si="772"/>
        <v>20</v>
      </c>
      <c r="G1439" t="str">
        <f t="shared" ca="1" si="765"/>
        <v>S12</v>
      </c>
      <c r="H1439" t="str">
        <f t="shared" ca="1" si="766"/>
        <v>S120</v>
      </c>
      <c r="I1439">
        <f ca="1">VLOOKUP(D1439,PRC!$A$2:$B$21,2,0)*E1439</f>
        <v>14840000</v>
      </c>
      <c r="J1439">
        <f t="shared" ca="1" si="773"/>
        <v>11575196</v>
      </c>
      <c r="K1439">
        <f ca="1">VLOOKUP(D1439,PRC!$A$1:$C$21,3,0)*E1439</f>
        <v>6232800</v>
      </c>
      <c r="L1439">
        <f t="shared" ca="1" si="774"/>
        <v>297000</v>
      </c>
      <c r="M1439">
        <f t="shared" ca="1" si="775"/>
        <v>890000</v>
      </c>
      <c r="N1439">
        <f t="shared" ca="1" si="776"/>
        <v>742000</v>
      </c>
      <c r="O1439">
        <f t="shared" ca="1" si="777"/>
        <v>445000</v>
      </c>
      <c r="P1439">
        <f t="shared" ca="1" si="787"/>
        <v>2968396</v>
      </c>
      <c r="Q1439">
        <f ca="1">IF(P1439&gt;0,1,0)</f>
        <v>1</v>
      </c>
      <c r="R1439">
        <f t="shared" ca="1" si="778"/>
        <v>22</v>
      </c>
      <c r="S1439">
        <f t="shared" ca="1" si="779"/>
        <v>2</v>
      </c>
      <c r="T1439">
        <f t="shared" ca="1" si="780"/>
        <v>6</v>
      </c>
      <c r="U1439">
        <f t="shared" ca="1" si="781"/>
        <v>5</v>
      </c>
      <c r="V1439">
        <f t="shared" ca="1" si="782"/>
        <v>3</v>
      </c>
      <c r="X1439">
        <f t="shared" si="784"/>
        <v>1439</v>
      </c>
      <c r="Y1439">
        <f t="shared" si="785"/>
        <v>1252</v>
      </c>
      <c r="Z1439">
        <f t="shared" si="786"/>
        <v>1253</v>
      </c>
      <c r="AA1439">
        <f t="shared" si="783"/>
        <v>1451</v>
      </c>
      <c r="AB1439">
        <f t="shared" si="789"/>
        <v>200</v>
      </c>
      <c r="AM1439" t="str">
        <f t="shared" si="790"/>
        <v>201902KS</v>
      </c>
      <c r="AN1439">
        <f t="shared" ca="1" si="769"/>
        <v>22.000026954177898</v>
      </c>
      <c r="AO1439">
        <f t="shared" ca="1" si="770"/>
        <v>2.0013477088948788</v>
      </c>
      <c r="AP1439">
        <f t="shared" ca="1" si="791"/>
        <v>5.9973045822102424</v>
      </c>
      <c r="AQ1439">
        <f t="shared" ca="1" si="792"/>
        <v>5</v>
      </c>
      <c r="AR1439">
        <f t="shared" ca="1" si="793"/>
        <v>2.9986522911051212</v>
      </c>
      <c r="AS1439">
        <f ca="1">P1439/J1439</f>
        <v>0.25644455610082112</v>
      </c>
    </row>
    <row r="1440" spans="1:45" x14ac:dyDescent="0.4">
      <c r="A1440">
        <f t="shared" si="788"/>
        <v>201902</v>
      </c>
      <c r="B1440" t="s">
        <v>716</v>
      </c>
      <c r="C1440" t="s">
        <v>288</v>
      </c>
      <c r="D1440" t="str">
        <f t="shared" ca="1" si="768"/>
        <v>I117</v>
      </c>
      <c r="E1440">
        <f t="shared" ca="1" si="771"/>
        <v>32</v>
      </c>
      <c r="F1440">
        <f t="shared" ca="1" si="772"/>
        <v>25</v>
      </c>
      <c r="G1440" t="str">
        <f t="shared" ca="1" si="765"/>
        <v>S11</v>
      </c>
      <c r="H1440" t="str">
        <f t="shared" ca="1" si="766"/>
        <v>S119</v>
      </c>
      <c r="I1440">
        <f ca="1">VLOOKUP(D1440,PRC!$A$2:$B$21,2,0)*E1440</f>
        <v>80000000</v>
      </c>
      <c r="J1440">
        <f t="shared" ca="1" si="773"/>
        <v>67999996</v>
      </c>
      <c r="K1440">
        <f ca="1">VLOOKUP(D1440,PRC!$A$1:$C$21,3,0)*E1440</f>
        <v>36800000</v>
      </c>
      <c r="L1440">
        <f t="shared" ca="1" si="774"/>
        <v>1600000</v>
      </c>
      <c r="M1440">
        <f t="shared" ca="1" si="775"/>
        <v>5600000</v>
      </c>
      <c r="N1440">
        <f t="shared" ca="1" si="776"/>
        <v>5600000</v>
      </c>
      <c r="O1440">
        <f t="shared" ca="1" si="777"/>
        <v>4000000</v>
      </c>
      <c r="P1440">
        <f t="shared" ca="1" si="787"/>
        <v>14399996</v>
      </c>
      <c r="Q1440">
        <f ca="1">IF(P1440&gt;0,1,0)</f>
        <v>1</v>
      </c>
      <c r="R1440">
        <f t="shared" ca="1" si="778"/>
        <v>15</v>
      </c>
      <c r="S1440">
        <f t="shared" ca="1" si="779"/>
        <v>2</v>
      </c>
      <c r="T1440">
        <f t="shared" ca="1" si="780"/>
        <v>7</v>
      </c>
      <c r="U1440">
        <f t="shared" ca="1" si="781"/>
        <v>7</v>
      </c>
      <c r="V1440">
        <f t="shared" ca="1" si="782"/>
        <v>5</v>
      </c>
      <c r="X1440">
        <f t="shared" si="784"/>
        <v>1440</v>
      </c>
      <c r="Y1440">
        <f t="shared" si="785"/>
        <v>1252</v>
      </c>
      <c r="Z1440">
        <f t="shared" si="786"/>
        <v>1253</v>
      </c>
      <c r="AA1440">
        <f t="shared" si="783"/>
        <v>1451</v>
      </c>
      <c r="AB1440">
        <f t="shared" si="789"/>
        <v>200</v>
      </c>
      <c r="AM1440" t="str">
        <f t="shared" si="790"/>
        <v>201902KS</v>
      </c>
      <c r="AN1440">
        <f t="shared" ca="1" si="769"/>
        <v>15.000005000000005</v>
      </c>
      <c r="AO1440">
        <f t="shared" ca="1" si="770"/>
        <v>2</v>
      </c>
      <c r="AP1440">
        <f t="shared" ca="1" si="791"/>
        <v>7.0000000000000009</v>
      </c>
      <c r="AQ1440">
        <f t="shared" ca="1" si="792"/>
        <v>7.0000000000000009</v>
      </c>
      <c r="AR1440">
        <f t="shared" ca="1" si="793"/>
        <v>5</v>
      </c>
      <c r="AS1440">
        <f ca="1">P1440/J1440</f>
        <v>0.21176465951556819</v>
      </c>
    </row>
    <row r="1441" spans="1:51" x14ac:dyDescent="0.4">
      <c r="A1441">
        <f t="shared" si="788"/>
        <v>201902</v>
      </c>
      <c r="B1441" t="s">
        <v>717</v>
      </c>
      <c r="C1441" t="s">
        <v>288</v>
      </c>
      <c r="D1441" t="str">
        <f t="shared" ca="1" si="768"/>
        <v>I120</v>
      </c>
      <c r="E1441">
        <f t="shared" ca="1" si="771"/>
        <v>29</v>
      </c>
      <c r="F1441">
        <f t="shared" ca="1" si="772"/>
        <v>23</v>
      </c>
      <c r="G1441" t="str">
        <f t="shared" ca="1" si="765"/>
        <v>S11</v>
      </c>
      <c r="H1441" t="str">
        <f t="shared" ca="1" si="766"/>
        <v>S111</v>
      </c>
      <c r="I1441">
        <f ca="1">VLOOKUP(D1441,PRC!$A$2:$B$21,2,0)*E1441</f>
        <v>124700000</v>
      </c>
      <c r="J1441">
        <f t="shared" ca="1" si="773"/>
        <v>105994996</v>
      </c>
      <c r="K1441">
        <f ca="1">VLOOKUP(D1441,PRC!$A$1:$C$21,3,0)*E1441</f>
        <v>56115000</v>
      </c>
      <c r="L1441">
        <f t="shared" ca="1" si="774"/>
        <v>1247000</v>
      </c>
      <c r="M1441">
        <f t="shared" ca="1" si="775"/>
        <v>8729000</v>
      </c>
      <c r="N1441">
        <f t="shared" ca="1" si="776"/>
        <v>8729000</v>
      </c>
      <c r="O1441">
        <f t="shared" ca="1" si="777"/>
        <v>6235000</v>
      </c>
      <c r="P1441">
        <f t="shared" ca="1" si="787"/>
        <v>24939996</v>
      </c>
      <c r="Q1441">
        <f ca="1">IF(P1441&gt;0,1,0)</f>
        <v>1</v>
      </c>
      <c r="R1441">
        <f t="shared" ca="1" si="778"/>
        <v>15</v>
      </c>
      <c r="S1441">
        <f t="shared" ca="1" si="779"/>
        <v>1</v>
      </c>
      <c r="T1441">
        <f t="shared" ca="1" si="780"/>
        <v>7</v>
      </c>
      <c r="U1441">
        <f t="shared" ca="1" si="781"/>
        <v>7</v>
      </c>
      <c r="V1441">
        <f t="shared" ca="1" si="782"/>
        <v>5</v>
      </c>
      <c r="X1441">
        <f t="shared" si="784"/>
        <v>1441</v>
      </c>
      <c r="Y1441">
        <f t="shared" si="785"/>
        <v>1252</v>
      </c>
      <c r="Z1441">
        <f t="shared" si="786"/>
        <v>1253</v>
      </c>
      <c r="AA1441">
        <f t="shared" si="783"/>
        <v>1451</v>
      </c>
      <c r="AB1441">
        <f t="shared" si="789"/>
        <v>200</v>
      </c>
      <c r="AM1441" t="str">
        <f t="shared" si="790"/>
        <v>201902KS</v>
      </c>
      <c r="AN1441">
        <f t="shared" ca="1" si="769"/>
        <v>15.000003207698477</v>
      </c>
      <c r="AO1441">
        <f t="shared" ca="1" si="770"/>
        <v>1</v>
      </c>
      <c r="AP1441">
        <f t="shared" ca="1" si="791"/>
        <v>7.0000000000000009</v>
      </c>
      <c r="AQ1441">
        <f t="shared" ca="1" si="792"/>
        <v>7.0000000000000009</v>
      </c>
      <c r="AR1441">
        <f t="shared" ca="1" si="793"/>
        <v>5</v>
      </c>
      <c r="AS1441">
        <f ca="1">P1441/J1441</f>
        <v>0.23529408878887076</v>
      </c>
    </row>
    <row r="1442" spans="1:51" x14ac:dyDescent="0.4">
      <c r="A1442">
        <f t="shared" si="788"/>
        <v>201902</v>
      </c>
      <c r="B1442" t="s">
        <v>718</v>
      </c>
      <c r="C1442" t="s">
        <v>288</v>
      </c>
      <c r="D1442" t="str">
        <f t="shared" ca="1" si="768"/>
        <v>I110</v>
      </c>
      <c r="E1442">
        <f t="shared" ca="1" si="771"/>
        <v>15</v>
      </c>
      <c r="F1442">
        <f t="shared" ca="1" si="772"/>
        <v>23</v>
      </c>
      <c r="G1442" t="str">
        <f t="shared" ca="1" si="765"/>
        <v>S11</v>
      </c>
      <c r="H1442" t="str">
        <f t="shared" ca="1" si="766"/>
        <v>S117</v>
      </c>
      <c r="I1442">
        <f ca="1">VLOOKUP(D1442,PRC!$A$2:$B$21,2,0)*E1442</f>
        <v>4500000</v>
      </c>
      <c r="J1442">
        <f t="shared" ca="1" si="773"/>
        <v>3419996</v>
      </c>
      <c r="K1442">
        <f ca="1">VLOOKUP(D1442,PRC!$A$1:$C$21,3,0)*E1442</f>
        <v>2070000</v>
      </c>
      <c r="L1442">
        <f t="shared" ca="1" si="774"/>
        <v>90000</v>
      </c>
      <c r="M1442">
        <f t="shared" ca="1" si="775"/>
        <v>270000</v>
      </c>
      <c r="N1442">
        <f t="shared" ca="1" si="776"/>
        <v>360000</v>
      </c>
      <c r="O1442">
        <f t="shared" ca="1" si="777"/>
        <v>225000</v>
      </c>
      <c r="P1442">
        <f t="shared" ca="1" si="787"/>
        <v>404996</v>
      </c>
      <c r="Q1442">
        <f ca="1">IF(P1442&gt;0,1,0)</f>
        <v>1</v>
      </c>
      <c r="R1442">
        <f t="shared" ca="1" si="778"/>
        <v>24</v>
      </c>
      <c r="S1442">
        <f t="shared" ca="1" si="779"/>
        <v>2</v>
      </c>
      <c r="T1442">
        <f t="shared" ca="1" si="780"/>
        <v>6</v>
      </c>
      <c r="U1442">
        <f t="shared" ca="1" si="781"/>
        <v>8</v>
      </c>
      <c r="V1442">
        <f t="shared" ca="1" si="782"/>
        <v>5</v>
      </c>
      <c r="X1442">
        <f t="shared" si="784"/>
        <v>1442</v>
      </c>
      <c r="Y1442">
        <f t="shared" si="785"/>
        <v>1252</v>
      </c>
      <c r="Z1442">
        <f t="shared" si="786"/>
        <v>1253</v>
      </c>
      <c r="AA1442">
        <f t="shared" si="783"/>
        <v>1451</v>
      </c>
      <c r="AB1442">
        <f t="shared" si="789"/>
        <v>200</v>
      </c>
      <c r="AM1442" t="str">
        <f t="shared" si="790"/>
        <v>201902KS</v>
      </c>
      <c r="AN1442">
        <f t="shared" ca="1" si="769"/>
        <v>24.000088888888893</v>
      </c>
      <c r="AO1442">
        <f t="shared" ca="1" si="770"/>
        <v>2</v>
      </c>
      <c r="AP1442">
        <f t="shared" ca="1" si="791"/>
        <v>6</v>
      </c>
      <c r="AQ1442">
        <f t="shared" ca="1" si="792"/>
        <v>8</v>
      </c>
      <c r="AR1442">
        <f t="shared" ca="1" si="793"/>
        <v>5</v>
      </c>
      <c r="AS1442">
        <f ca="1">P1442/J1442</f>
        <v>0.11842002154388484</v>
      </c>
    </row>
    <row r="1443" spans="1:51" x14ac:dyDescent="0.4">
      <c r="A1443">
        <f t="shared" si="788"/>
        <v>201902</v>
      </c>
      <c r="B1443" t="s">
        <v>719</v>
      </c>
      <c r="C1443" t="s">
        <v>288</v>
      </c>
      <c r="D1443" t="str">
        <f t="shared" ca="1" si="768"/>
        <v>I111</v>
      </c>
      <c r="E1443">
        <f t="shared" ca="1" si="771"/>
        <v>33</v>
      </c>
      <c r="F1443">
        <f t="shared" ca="1" si="772"/>
        <v>19</v>
      </c>
      <c r="G1443" t="str">
        <f t="shared" ca="1" si="765"/>
        <v>S11</v>
      </c>
      <c r="H1443" t="str">
        <f t="shared" ca="1" si="766"/>
        <v>S118</v>
      </c>
      <c r="I1443">
        <f ca="1">VLOOKUP(D1443,PRC!$A$2:$B$21,2,0)*E1443</f>
        <v>4950000</v>
      </c>
      <c r="J1443">
        <f t="shared" ca="1" si="773"/>
        <v>3910496</v>
      </c>
      <c r="K1443">
        <f ca="1">VLOOKUP(D1443,PRC!$A$1:$C$21,3,0)*E1443</f>
        <v>2623500</v>
      </c>
      <c r="L1443">
        <f t="shared" ca="1" si="774"/>
        <v>50000</v>
      </c>
      <c r="M1443">
        <f t="shared" ca="1" si="775"/>
        <v>347000</v>
      </c>
      <c r="N1443">
        <f t="shared" ca="1" si="776"/>
        <v>297000</v>
      </c>
      <c r="O1443">
        <f t="shared" ca="1" si="777"/>
        <v>248000</v>
      </c>
      <c r="P1443">
        <f t="shared" ca="1" si="787"/>
        <v>344996</v>
      </c>
      <c r="Q1443">
        <f ca="1">IF(P1443&gt;0,1,0)</f>
        <v>1</v>
      </c>
      <c r="R1443">
        <f t="shared" ca="1" si="778"/>
        <v>21</v>
      </c>
      <c r="S1443">
        <f t="shared" ca="1" si="779"/>
        <v>1</v>
      </c>
      <c r="T1443">
        <f t="shared" ca="1" si="780"/>
        <v>7</v>
      </c>
      <c r="U1443">
        <f t="shared" ca="1" si="781"/>
        <v>6</v>
      </c>
      <c r="V1443">
        <f t="shared" ca="1" si="782"/>
        <v>5</v>
      </c>
      <c r="X1443">
        <f t="shared" si="784"/>
        <v>1443</v>
      </c>
      <c r="Y1443">
        <f t="shared" si="785"/>
        <v>1252</v>
      </c>
      <c r="Z1443">
        <f t="shared" si="786"/>
        <v>1253</v>
      </c>
      <c r="AA1443">
        <f t="shared" si="783"/>
        <v>1451</v>
      </c>
      <c r="AB1443">
        <f t="shared" si="789"/>
        <v>200</v>
      </c>
      <c r="AM1443" t="str">
        <f t="shared" si="790"/>
        <v>201902KS</v>
      </c>
      <c r="AN1443">
        <f t="shared" ca="1" si="769"/>
        <v>21.000080808080813</v>
      </c>
      <c r="AO1443">
        <f t="shared" ca="1" si="770"/>
        <v>1.0101010101010102</v>
      </c>
      <c r="AP1443">
        <f t="shared" ca="1" si="791"/>
        <v>7.0101010101010095</v>
      </c>
      <c r="AQ1443">
        <f t="shared" ca="1" si="792"/>
        <v>6</v>
      </c>
      <c r="AR1443">
        <f t="shared" ca="1" si="793"/>
        <v>5.0101010101010104</v>
      </c>
      <c r="AS1443">
        <f ca="1">P1443/J1443</f>
        <v>8.8223079629796322E-2</v>
      </c>
    </row>
    <row r="1444" spans="1:51" x14ac:dyDescent="0.4">
      <c r="A1444">
        <f t="shared" si="788"/>
        <v>201902</v>
      </c>
      <c r="B1444" t="s">
        <v>720</v>
      </c>
      <c r="C1444" t="s">
        <v>288</v>
      </c>
      <c r="D1444" t="str">
        <f t="shared" ca="1" si="768"/>
        <v>I108</v>
      </c>
      <c r="E1444">
        <f t="shared" ca="1" si="771"/>
        <v>48</v>
      </c>
      <c r="F1444">
        <f t="shared" ca="1" si="772"/>
        <v>21</v>
      </c>
      <c r="G1444" t="str">
        <f t="shared" ca="1" si="765"/>
        <v>S11</v>
      </c>
      <c r="H1444" t="str">
        <f t="shared" ca="1" si="766"/>
        <v>S111</v>
      </c>
      <c r="I1444">
        <f ca="1">VLOOKUP(D1444,PRC!$A$2:$B$21,2,0)*E1444</f>
        <v>1920000</v>
      </c>
      <c r="J1444">
        <f t="shared" ca="1" si="773"/>
        <v>1516796</v>
      </c>
      <c r="K1444">
        <f ca="1">VLOOKUP(D1444,PRC!$A$1:$C$21,3,0)*E1444</f>
        <v>883200</v>
      </c>
      <c r="L1444">
        <f t="shared" ca="1" si="774"/>
        <v>38000</v>
      </c>
      <c r="M1444">
        <f t="shared" ca="1" si="775"/>
        <v>115000</v>
      </c>
      <c r="N1444">
        <f t="shared" ca="1" si="776"/>
        <v>192000</v>
      </c>
      <c r="O1444">
        <f t="shared" ca="1" si="777"/>
        <v>58000</v>
      </c>
      <c r="P1444">
        <f t="shared" ca="1" si="787"/>
        <v>230596</v>
      </c>
      <c r="Q1444">
        <f ca="1">IF(P1444&gt;0,1,0)</f>
        <v>1</v>
      </c>
      <c r="R1444">
        <f t="shared" ca="1" si="778"/>
        <v>21</v>
      </c>
      <c r="S1444">
        <f t="shared" ca="1" si="779"/>
        <v>2</v>
      </c>
      <c r="T1444">
        <f t="shared" ca="1" si="780"/>
        <v>6</v>
      </c>
      <c r="U1444">
        <f t="shared" ca="1" si="781"/>
        <v>10</v>
      </c>
      <c r="V1444">
        <f t="shared" ca="1" si="782"/>
        <v>3</v>
      </c>
      <c r="X1444">
        <f t="shared" si="784"/>
        <v>1444</v>
      </c>
      <c r="Y1444">
        <f t="shared" si="785"/>
        <v>1252</v>
      </c>
      <c r="Z1444">
        <f t="shared" si="786"/>
        <v>1253</v>
      </c>
      <c r="AA1444">
        <f t="shared" si="783"/>
        <v>1451</v>
      </c>
      <c r="AB1444">
        <f t="shared" si="789"/>
        <v>200</v>
      </c>
      <c r="AM1444" t="str">
        <f t="shared" si="790"/>
        <v>201902KS</v>
      </c>
      <c r="AN1444">
        <f t="shared" ca="1" si="769"/>
        <v>21.000208333333337</v>
      </c>
      <c r="AO1444">
        <f t="shared" ca="1" si="770"/>
        <v>1.9791666666666665</v>
      </c>
      <c r="AP1444">
        <f t="shared" ca="1" si="791"/>
        <v>5.9895833333333339</v>
      </c>
      <c r="AQ1444">
        <f t="shared" ca="1" si="792"/>
        <v>10</v>
      </c>
      <c r="AR1444">
        <f t="shared" ca="1" si="793"/>
        <v>3.0208333333333335</v>
      </c>
      <c r="AS1444">
        <f ca="1">P1444/J1444</f>
        <v>0.15202835450515428</v>
      </c>
    </row>
    <row r="1445" spans="1:51" x14ac:dyDescent="0.4">
      <c r="A1445">
        <f t="shared" si="788"/>
        <v>201902</v>
      </c>
      <c r="B1445" t="s">
        <v>721</v>
      </c>
      <c r="C1445" t="s">
        <v>288</v>
      </c>
      <c r="D1445" t="str">
        <f t="shared" ca="1" si="768"/>
        <v>I112</v>
      </c>
      <c r="E1445">
        <f t="shared" ca="1" si="771"/>
        <v>27</v>
      </c>
      <c r="F1445">
        <f t="shared" ca="1" si="772"/>
        <v>15</v>
      </c>
      <c r="G1445" t="str">
        <f t="shared" ref="G1445:G1451" ca="1" si="794">LEFT(H1445,3)</f>
        <v>S10</v>
      </c>
      <c r="H1445" t="str">
        <f t="shared" ref="H1445:H1451" ca="1" si="795">"S"&amp;RANDBETWEEN(101,120)</f>
        <v>S103</v>
      </c>
      <c r="I1445">
        <f ca="1">VLOOKUP(D1445,PRC!$A$2:$B$21,2,0)*E1445</f>
        <v>1755000</v>
      </c>
      <c r="J1445">
        <f t="shared" ca="1" si="773"/>
        <v>1491746</v>
      </c>
      <c r="K1445">
        <f ca="1">VLOOKUP(D1445,PRC!$A$1:$C$21,3,0)*E1445</f>
        <v>877500</v>
      </c>
      <c r="L1445">
        <f t="shared" ca="1" si="774"/>
        <v>35000</v>
      </c>
      <c r="M1445">
        <f t="shared" ca="1" si="775"/>
        <v>123000</v>
      </c>
      <c r="N1445">
        <f t="shared" ca="1" si="776"/>
        <v>176000</v>
      </c>
      <c r="O1445">
        <f t="shared" ca="1" si="777"/>
        <v>53000</v>
      </c>
      <c r="P1445">
        <f t="shared" ca="1" si="787"/>
        <v>227246</v>
      </c>
      <c r="Q1445">
        <f ca="1">IF(P1445&gt;0,1,0)</f>
        <v>1</v>
      </c>
      <c r="R1445">
        <f t="shared" ca="1" si="778"/>
        <v>15</v>
      </c>
      <c r="S1445">
        <f t="shared" ca="1" si="779"/>
        <v>2</v>
      </c>
      <c r="T1445">
        <f t="shared" ca="1" si="780"/>
        <v>7</v>
      </c>
      <c r="U1445">
        <f t="shared" ca="1" si="781"/>
        <v>10</v>
      </c>
      <c r="V1445">
        <f t="shared" ca="1" si="782"/>
        <v>3</v>
      </c>
      <c r="X1445">
        <f t="shared" si="784"/>
        <v>1445</v>
      </c>
      <c r="Y1445">
        <f t="shared" si="785"/>
        <v>1252</v>
      </c>
      <c r="Z1445">
        <f t="shared" si="786"/>
        <v>1253</v>
      </c>
      <c r="AA1445">
        <f t="shared" si="783"/>
        <v>1451</v>
      </c>
      <c r="AB1445">
        <f t="shared" si="789"/>
        <v>200</v>
      </c>
      <c r="AM1445" t="str">
        <f t="shared" si="790"/>
        <v>201902KS</v>
      </c>
      <c r="AN1445">
        <f t="shared" ca="1" si="769"/>
        <v>15.000227920227916</v>
      </c>
      <c r="AO1445">
        <f t="shared" ca="1" si="770"/>
        <v>1.9943019943019942</v>
      </c>
      <c r="AP1445">
        <f t="shared" ca="1" si="791"/>
        <v>7.0085470085470085</v>
      </c>
      <c r="AQ1445">
        <f t="shared" ca="1" si="792"/>
        <v>10.028490028490028</v>
      </c>
      <c r="AR1445">
        <f t="shared" ca="1" si="793"/>
        <v>3.0199430199430202</v>
      </c>
      <c r="AS1445">
        <f ca="1">P1445/J1445</f>
        <v>0.15233558528060406</v>
      </c>
    </row>
    <row r="1446" spans="1:51" x14ac:dyDescent="0.4">
      <c r="A1446">
        <f t="shared" si="788"/>
        <v>201902</v>
      </c>
      <c r="B1446" t="s">
        <v>722</v>
      </c>
      <c r="C1446" t="s">
        <v>288</v>
      </c>
      <c r="D1446" t="str">
        <f t="shared" ref="D1446:D1451" ca="1" si="796">"I"&amp;RANDBETWEEN(101,120)</f>
        <v>I104</v>
      </c>
      <c r="E1446">
        <f t="shared" ca="1" si="771"/>
        <v>21</v>
      </c>
      <c r="F1446">
        <f t="shared" ca="1" si="772"/>
        <v>25</v>
      </c>
      <c r="G1446" t="str">
        <f t="shared" ca="1" si="794"/>
        <v>S11</v>
      </c>
      <c r="H1446" t="str">
        <f t="shared" ca="1" si="795"/>
        <v>S114</v>
      </c>
      <c r="I1446">
        <f ca="1">VLOOKUP(D1446,PRC!$A$2:$B$21,2,0)*E1446</f>
        <v>1470000</v>
      </c>
      <c r="J1446">
        <f t="shared" ca="1" si="773"/>
        <v>1190696</v>
      </c>
      <c r="K1446">
        <f ca="1">VLOOKUP(D1446,PRC!$A$1:$C$21,3,0)*E1446</f>
        <v>617400</v>
      </c>
      <c r="L1446">
        <f t="shared" ca="1" si="774"/>
        <v>15000</v>
      </c>
      <c r="M1446">
        <f t="shared" ca="1" si="775"/>
        <v>74000</v>
      </c>
      <c r="N1446">
        <f t="shared" ca="1" si="776"/>
        <v>118000</v>
      </c>
      <c r="O1446">
        <f t="shared" ca="1" si="777"/>
        <v>59000</v>
      </c>
      <c r="P1446">
        <f t="shared" ca="1" si="787"/>
        <v>307296</v>
      </c>
      <c r="Q1446">
        <f ca="1">IF(P1446&gt;0,1,0)</f>
        <v>1</v>
      </c>
      <c r="R1446">
        <f t="shared" ca="1" si="778"/>
        <v>19</v>
      </c>
      <c r="S1446">
        <f t="shared" ca="1" si="779"/>
        <v>1</v>
      </c>
      <c r="T1446">
        <f t="shared" ca="1" si="780"/>
        <v>5</v>
      </c>
      <c r="U1446">
        <f t="shared" ca="1" si="781"/>
        <v>8</v>
      </c>
      <c r="V1446">
        <f t="shared" ca="1" si="782"/>
        <v>4</v>
      </c>
      <c r="X1446">
        <f t="shared" si="784"/>
        <v>1446</v>
      </c>
      <c r="Y1446">
        <f t="shared" si="785"/>
        <v>1252</v>
      </c>
      <c r="Z1446">
        <f t="shared" si="786"/>
        <v>1253</v>
      </c>
      <c r="AA1446">
        <f t="shared" si="783"/>
        <v>1451</v>
      </c>
      <c r="AB1446">
        <f t="shared" si="789"/>
        <v>200</v>
      </c>
      <c r="AM1446" t="str">
        <f t="shared" si="790"/>
        <v>201902KS</v>
      </c>
      <c r="AN1446">
        <f t="shared" ref="AN1446:AN1509" ca="1" si="797">(1-J1446/I1446)*100</f>
        <v>19.000272108843539</v>
      </c>
      <c r="AO1446">
        <f t="shared" ref="AO1446:AO1509" ca="1" si="798">L1446/$I1446*100</f>
        <v>1.0204081632653061</v>
      </c>
      <c r="AP1446">
        <f t="shared" ca="1" si="791"/>
        <v>5.0340136054421762</v>
      </c>
      <c r="AQ1446">
        <f t="shared" ca="1" si="792"/>
        <v>8.0272108843537424</v>
      </c>
      <c r="AR1446">
        <f t="shared" ca="1" si="793"/>
        <v>4.0136054421768712</v>
      </c>
      <c r="AS1446">
        <f ca="1">P1446/J1446</f>
        <v>0.25808098792638928</v>
      </c>
    </row>
    <row r="1447" spans="1:51" x14ac:dyDescent="0.4">
      <c r="A1447">
        <f t="shared" si="788"/>
        <v>201902</v>
      </c>
      <c r="B1447" t="s">
        <v>723</v>
      </c>
      <c r="C1447" t="s">
        <v>288</v>
      </c>
      <c r="D1447" t="str">
        <f t="shared" ca="1" si="796"/>
        <v>I109</v>
      </c>
      <c r="E1447">
        <f t="shared" ca="1" si="771"/>
        <v>31</v>
      </c>
      <c r="F1447">
        <f t="shared" ca="1" si="772"/>
        <v>15</v>
      </c>
      <c r="G1447" t="str">
        <f t="shared" ca="1" si="794"/>
        <v>S11</v>
      </c>
      <c r="H1447" t="str">
        <f t="shared" ca="1" si="795"/>
        <v>S117</v>
      </c>
      <c r="I1447">
        <f ca="1">VLOOKUP(D1447,PRC!$A$2:$B$21,2,0)*E1447</f>
        <v>15500000</v>
      </c>
      <c r="J1447">
        <f t="shared" ca="1" si="773"/>
        <v>13019996</v>
      </c>
      <c r="K1447">
        <f ca="1">VLOOKUP(D1447,PRC!$A$1:$C$21,3,0)*E1447</f>
        <v>6200000</v>
      </c>
      <c r="L1447">
        <f t="shared" ca="1" si="774"/>
        <v>155000</v>
      </c>
      <c r="M1447">
        <f t="shared" ca="1" si="775"/>
        <v>775000</v>
      </c>
      <c r="N1447">
        <f t="shared" ca="1" si="776"/>
        <v>1395000</v>
      </c>
      <c r="O1447">
        <f t="shared" ca="1" si="777"/>
        <v>775000</v>
      </c>
      <c r="P1447">
        <f t="shared" ca="1" si="787"/>
        <v>3719996</v>
      </c>
      <c r="Q1447">
        <f ca="1">IF(P1447&gt;0,1,0)</f>
        <v>1</v>
      </c>
      <c r="R1447">
        <f t="shared" ca="1" si="778"/>
        <v>16</v>
      </c>
      <c r="S1447">
        <f t="shared" ca="1" si="779"/>
        <v>1</v>
      </c>
      <c r="T1447">
        <f t="shared" ca="1" si="780"/>
        <v>5</v>
      </c>
      <c r="U1447">
        <f t="shared" ca="1" si="781"/>
        <v>9</v>
      </c>
      <c r="V1447">
        <f t="shared" ca="1" si="782"/>
        <v>5</v>
      </c>
      <c r="X1447">
        <f t="shared" si="784"/>
        <v>1447</v>
      </c>
      <c r="Y1447">
        <f t="shared" si="785"/>
        <v>1252</v>
      </c>
      <c r="Z1447">
        <f t="shared" si="786"/>
        <v>1253</v>
      </c>
      <c r="AA1447">
        <f t="shared" si="783"/>
        <v>1451</v>
      </c>
      <c r="AB1447">
        <f t="shared" si="789"/>
        <v>200</v>
      </c>
      <c r="AM1447" t="str">
        <f t="shared" si="790"/>
        <v>201902KS</v>
      </c>
      <c r="AN1447">
        <f t="shared" ca="1" si="797"/>
        <v>16.00002580645161</v>
      </c>
      <c r="AO1447">
        <f t="shared" ca="1" si="798"/>
        <v>1</v>
      </c>
      <c r="AP1447">
        <f t="shared" ca="1" si="791"/>
        <v>5</v>
      </c>
      <c r="AQ1447">
        <f t="shared" ca="1" si="792"/>
        <v>9</v>
      </c>
      <c r="AR1447">
        <f t="shared" ca="1" si="793"/>
        <v>5</v>
      </c>
      <c r="AS1447">
        <f ca="1">P1447/J1447</f>
        <v>0.28571406627160256</v>
      </c>
    </row>
    <row r="1448" spans="1:51" x14ac:dyDescent="0.4">
      <c r="A1448">
        <f t="shared" si="788"/>
        <v>201902</v>
      </c>
      <c r="B1448" t="s">
        <v>724</v>
      </c>
      <c r="C1448" t="s">
        <v>288</v>
      </c>
      <c r="D1448" t="str">
        <f t="shared" ca="1" si="796"/>
        <v>I117</v>
      </c>
      <c r="E1448">
        <f t="shared" ca="1" si="771"/>
        <v>22</v>
      </c>
      <c r="F1448">
        <f t="shared" ca="1" si="772"/>
        <v>16</v>
      </c>
      <c r="G1448" t="str">
        <f t="shared" ca="1" si="794"/>
        <v>S11</v>
      </c>
      <c r="H1448" t="str">
        <f t="shared" ca="1" si="795"/>
        <v>S111</v>
      </c>
      <c r="I1448">
        <f ca="1">VLOOKUP(D1448,PRC!$A$2:$B$21,2,0)*E1448</f>
        <v>55000000</v>
      </c>
      <c r="J1448">
        <f t="shared" ca="1" si="773"/>
        <v>41249996</v>
      </c>
      <c r="K1448">
        <f ca="1">VLOOKUP(D1448,PRC!$A$1:$C$21,3,0)*E1448</f>
        <v>25300000</v>
      </c>
      <c r="L1448">
        <f t="shared" ca="1" si="774"/>
        <v>550000</v>
      </c>
      <c r="M1448">
        <f t="shared" ca="1" si="775"/>
        <v>2750000</v>
      </c>
      <c r="N1448">
        <f t="shared" ca="1" si="776"/>
        <v>2750000</v>
      </c>
      <c r="O1448">
        <f t="shared" ca="1" si="777"/>
        <v>2200000</v>
      </c>
      <c r="P1448">
        <f t="shared" ca="1" si="787"/>
        <v>7699996</v>
      </c>
      <c r="Q1448">
        <f ca="1">IF(P1448&gt;0,1,0)</f>
        <v>1</v>
      </c>
      <c r="R1448">
        <f t="shared" ca="1" si="778"/>
        <v>25</v>
      </c>
      <c r="S1448">
        <f t="shared" ca="1" si="779"/>
        <v>1</v>
      </c>
      <c r="T1448">
        <f t="shared" ca="1" si="780"/>
        <v>5</v>
      </c>
      <c r="U1448">
        <f t="shared" ca="1" si="781"/>
        <v>5</v>
      </c>
      <c r="V1448">
        <f t="shared" ca="1" si="782"/>
        <v>4</v>
      </c>
      <c r="X1448">
        <f t="shared" si="784"/>
        <v>1448</v>
      </c>
      <c r="Y1448">
        <f t="shared" si="785"/>
        <v>1252</v>
      </c>
      <c r="Z1448">
        <f t="shared" si="786"/>
        <v>1253</v>
      </c>
      <c r="AA1448">
        <f t="shared" si="783"/>
        <v>1451</v>
      </c>
      <c r="AB1448">
        <f t="shared" si="789"/>
        <v>200</v>
      </c>
      <c r="AM1448" t="str">
        <f t="shared" si="790"/>
        <v>201902KS</v>
      </c>
      <c r="AN1448">
        <f t="shared" ca="1" si="797"/>
        <v>25.000007272727277</v>
      </c>
      <c r="AO1448">
        <f t="shared" ca="1" si="798"/>
        <v>1</v>
      </c>
      <c r="AP1448">
        <f t="shared" ca="1" si="791"/>
        <v>5</v>
      </c>
      <c r="AQ1448">
        <f t="shared" ca="1" si="792"/>
        <v>5</v>
      </c>
      <c r="AR1448">
        <f t="shared" ca="1" si="793"/>
        <v>4</v>
      </c>
      <c r="AS1448">
        <f ca="1">P1448/J1448</f>
        <v>0.18666658779797216</v>
      </c>
    </row>
    <row r="1449" spans="1:51" x14ac:dyDescent="0.4">
      <c r="A1449">
        <f t="shared" si="788"/>
        <v>201902</v>
      </c>
      <c r="B1449" t="s">
        <v>725</v>
      </c>
      <c r="C1449" t="s">
        <v>288</v>
      </c>
      <c r="D1449" t="str">
        <f t="shared" ca="1" si="796"/>
        <v>I101</v>
      </c>
      <c r="E1449">
        <f t="shared" ca="1" si="771"/>
        <v>33</v>
      </c>
      <c r="F1449">
        <f t="shared" ca="1" si="772"/>
        <v>23</v>
      </c>
      <c r="G1449" t="str">
        <f t="shared" ca="1" si="794"/>
        <v>S12</v>
      </c>
      <c r="H1449" t="str">
        <f t="shared" ca="1" si="795"/>
        <v>S120</v>
      </c>
      <c r="I1449">
        <f ca="1">VLOOKUP(D1449,PRC!$A$2:$B$21,2,0)*E1449</f>
        <v>990000</v>
      </c>
      <c r="J1449">
        <f t="shared" ca="1" si="773"/>
        <v>791996</v>
      </c>
      <c r="K1449">
        <f ca="1">VLOOKUP(D1449,PRC!$A$1:$C$21,3,0)*E1449</f>
        <v>514800</v>
      </c>
      <c r="L1449">
        <f t="shared" ca="1" si="774"/>
        <v>10000</v>
      </c>
      <c r="M1449">
        <f t="shared" ca="1" si="775"/>
        <v>50000</v>
      </c>
      <c r="N1449">
        <f t="shared" ca="1" si="776"/>
        <v>50000</v>
      </c>
      <c r="O1449">
        <f t="shared" ca="1" si="777"/>
        <v>30000</v>
      </c>
      <c r="P1449">
        <f t="shared" ca="1" si="787"/>
        <v>137196</v>
      </c>
      <c r="Q1449">
        <f ca="1">IF(P1449&gt;0,1,0)</f>
        <v>1</v>
      </c>
      <c r="R1449">
        <f t="shared" ca="1" si="778"/>
        <v>20</v>
      </c>
      <c r="S1449">
        <f t="shared" ca="1" si="779"/>
        <v>1</v>
      </c>
      <c r="T1449">
        <f t="shared" ca="1" si="780"/>
        <v>5</v>
      </c>
      <c r="U1449">
        <f t="shared" ca="1" si="781"/>
        <v>5</v>
      </c>
      <c r="V1449">
        <f t="shared" ca="1" si="782"/>
        <v>3</v>
      </c>
      <c r="X1449">
        <f t="shared" si="784"/>
        <v>1449</v>
      </c>
      <c r="Y1449">
        <f t="shared" si="785"/>
        <v>1252</v>
      </c>
      <c r="Z1449">
        <f t="shared" si="786"/>
        <v>1253</v>
      </c>
      <c r="AA1449">
        <f t="shared" si="783"/>
        <v>1451</v>
      </c>
      <c r="AB1449">
        <f t="shared" si="789"/>
        <v>200</v>
      </c>
      <c r="AM1449" t="str">
        <f t="shared" si="790"/>
        <v>201902KS</v>
      </c>
      <c r="AN1449">
        <f t="shared" ca="1" si="797"/>
        <v>20.000404040404042</v>
      </c>
      <c r="AO1449">
        <f t="shared" ca="1" si="798"/>
        <v>1.0101010101010102</v>
      </c>
      <c r="AP1449">
        <f t="shared" ca="1" si="791"/>
        <v>5.0505050505050502</v>
      </c>
      <c r="AQ1449">
        <f t="shared" ca="1" si="792"/>
        <v>5.0505050505050502</v>
      </c>
      <c r="AR1449">
        <f t="shared" ca="1" si="793"/>
        <v>3.0303030303030303</v>
      </c>
      <c r="AS1449">
        <f ca="1">P1449/J1449</f>
        <v>0.17322814761690716</v>
      </c>
    </row>
    <row r="1450" spans="1:51" x14ac:dyDescent="0.4">
      <c r="A1450">
        <f t="shared" si="788"/>
        <v>201902</v>
      </c>
      <c r="B1450" t="s">
        <v>726</v>
      </c>
      <c r="C1450" t="s">
        <v>288</v>
      </c>
      <c r="D1450" t="str">
        <f t="shared" ca="1" si="796"/>
        <v>I110</v>
      </c>
      <c r="E1450">
        <f t="shared" ca="1" si="771"/>
        <v>39</v>
      </c>
      <c r="F1450">
        <f t="shared" ca="1" si="772"/>
        <v>25</v>
      </c>
      <c r="G1450" t="str">
        <f t="shared" ca="1" si="794"/>
        <v>S10</v>
      </c>
      <c r="H1450" t="str">
        <f t="shared" ca="1" si="795"/>
        <v>S109</v>
      </c>
      <c r="I1450">
        <f ca="1">VLOOKUP(D1450,PRC!$A$2:$B$21,2,0)*E1450</f>
        <v>11700000</v>
      </c>
      <c r="J1450">
        <f t="shared" ca="1" si="773"/>
        <v>9827996</v>
      </c>
      <c r="K1450">
        <f ca="1">VLOOKUP(D1450,PRC!$A$1:$C$21,3,0)*E1450</f>
        <v>5382000</v>
      </c>
      <c r="L1450">
        <f t="shared" ca="1" si="774"/>
        <v>351000</v>
      </c>
      <c r="M1450">
        <f t="shared" ca="1" si="775"/>
        <v>585000</v>
      </c>
      <c r="N1450">
        <f t="shared" ca="1" si="776"/>
        <v>936000</v>
      </c>
      <c r="O1450">
        <f t="shared" ca="1" si="777"/>
        <v>585000</v>
      </c>
      <c r="P1450">
        <f t="shared" ca="1" si="787"/>
        <v>1988996</v>
      </c>
      <c r="Q1450">
        <f ca="1">IF(P1450&gt;0,1,0)</f>
        <v>1</v>
      </c>
      <c r="R1450">
        <f t="shared" ca="1" si="778"/>
        <v>16</v>
      </c>
      <c r="S1450">
        <f t="shared" ca="1" si="779"/>
        <v>3</v>
      </c>
      <c r="T1450">
        <f t="shared" ca="1" si="780"/>
        <v>5</v>
      </c>
      <c r="U1450">
        <f t="shared" ca="1" si="781"/>
        <v>8</v>
      </c>
      <c r="V1450">
        <f t="shared" ca="1" si="782"/>
        <v>5</v>
      </c>
      <c r="X1450">
        <f t="shared" si="784"/>
        <v>1450</v>
      </c>
      <c r="Y1450">
        <f t="shared" si="785"/>
        <v>1252</v>
      </c>
      <c r="Z1450">
        <f t="shared" si="786"/>
        <v>1253</v>
      </c>
      <c r="AA1450">
        <f t="shared" si="783"/>
        <v>1451</v>
      </c>
      <c r="AB1450">
        <f t="shared" si="789"/>
        <v>200</v>
      </c>
      <c r="AM1450" t="str">
        <f t="shared" si="790"/>
        <v>201902KS</v>
      </c>
      <c r="AN1450">
        <f t="shared" ca="1" si="797"/>
        <v>16.000034188034185</v>
      </c>
      <c r="AO1450">
        <f t="shared" ca="1" si="798"/>
        <v>3</v>
      </c>
      <c r="AP1450">
        <f t="shared" ca="1" si="791"/>
        <v>5</v>
      </c>
      <c r="AQ1450">
        <f t="shared" ca="1" si="792"/>
        <v>8</v>
      </c>
      <c r="AR1450">
        <f t="shared" ca="1" si="793"/>
        <v>5</v>
      </c>
      <c r="AS1450">
        <f ca="1">P1450/J1450</f>
        <v>0.20238062774954324</v>
      </c>
    </row>
    <row r="1451" spans="1:51" x14ac:dyDescent="0.4">
      <c r="A1451">
        <f t="shared" si="788"/>
        <v>201902</v>
      </c>
      <c r="B1451" t="s">
        <v>727</v>
      </c>
      <c r="C1451" t="s">
        <v>288</v>
      </c>
      <c r="D1451" t="str">
        <f t="shared" ca="1" si="796"/>
        <v>I106</v>
      </c>
      <c r="E1451">
        <f t="shared" ref="E1451:E1514" ca="1" si="799">RANDBETWEEN(INDIRECT("AD"&amp;Y1451),INDIRECT("AD"&amp;Z1451))</f>
        <v>32</v>
      </c>
      <c r="F1451">
        <f t="shared" ref="F1451:F1514" ca="1" si="800">RANDBETWEEN(INDIRECT("AF"&amp;Y1451),INDIRECT("AF"&amp;Z1451))</f>
        <v>19</v>
      </c>
      <c r="G1451" t="str">
        <f t="shared" ca="1" si="794"/>
        <v>S11</v>
      </c>
      <c r="H1451" t="str">
        <f t="shared" ca="1" si="795"/>
        <v>S119</v>
      </c>
      <c r="I1451">
        <f ca="1">VLOOKUP(D1451,PRC!$A$2:$B$21,2,0)*E1451</f>
        <v>640000</v>
      </c>
      <c r="J1451">
        <f t="shared" ref="J1451:J1514" ca="1" si="801">I1451*(1-R1451/100)-4</f>
        <v>524796</v>
      </c>
      <c r="K1451">
        <f ca="1">VLOOKUP(D1451,PRC!$A$1:$C$21,3,0)*E1451</f>
        <v>339200</v>
      </c>
      <c r="L1451">
        <f t="shared" ref="L1451:L1514" ca="1" si="802">ROUND($I1451*S1451,-5)/100</f>
        <v>19000</v>
      </c>
      <c r="M1451">
        <f t="shared" ref="M1451:M1514" ca="1" si="803">ROUND($I1451*T1451,-5)/100</f>
        <v>26000</v>
      </c>
      <c r="N1451">
        <f t="shared" ref="N1451:N1514" ca="1" si="804">ROUND($I1451*U1451,-5)/100</f>
        <v>58000</v>
      </c>
      <c r="O1451">
        <f t="shared" ref="O1451:O1514" ca="1" si="805">ROUND($I1451*V1451,-5)/100</f>
        <v>26000</v>
      </c>
      <c r="P1451">
        <f t="shared" ca="1" si="787"/>
        <v>56596</v>
      </c>
      <c r="Q1451">
        <f ca="1">IF(P1451&gt;0,1,0)</f>
        <v>1</v>
      </c>
      <c r="R1451">
        <f t="shared" ref="R1451:R1514" ca="1" si="806">RANDBETWEEN(INDIRECT("AF"&amp;$Y1451),INDIRECT("AF"&amp;$Z1451))</f>
        <v>18</v>
      </c>
      <c r="S1451">
        <f t="shared" ref="S1451:S1514" ca="1" si="807">RANDBETWEEN(INDIRECT("AG"&amp;$Y1451),INDIRECT("AG"&amp;$Z1451))</f>
        <v>3</v>
      </c>
      <c r="T1451">
        <f t="shared" ref="T1451:T1514" ca="1" si="808">RANDBETWEEN(INDIRECT("AH"&amp;$Y1451),INDIRECT("AH"&amp;$Z1451))</f>
        <v>4</v>
      </c>
      <c r="U1451">
        <f t="shared" ref="U1451:U1514" ca="1" si="809">RANDBETWEEN(INDIRECT("Ai"&amp;$Y1451),INDIRECT("Ai"&amp;$Z1451))</f>
        <v>9</v>
      </c>
      <c r="V1451">
        <f t="shared" ref="V1451:V1514" ca="1" si="810">RANDBETWEEN(INDIRECT("Aj"&amp;$Y1451),INDIRECT("Aj"&amp;$Z1451))</f>
        <v>4</v>
      </c>
      <c r="X1451">
        <f t="shared" si="784"/>
        <v>1451</v>
      </c>
      <c r="Y1451">
        <f t="shared" si="785"/>
        <v>1252</v>
      </c>
      <c r="Z1451">
        <f t="shared" si="786"/>
        <v>1253</v>
      </c>
      <c r="AA1451">
        <f t="shared" ref="AA1451:AA1514" si="811">Y1451+AB1451-1</f>
        <v>1451</v>
      </c>
      <c r="AB1451">
        <f t="shared" si="789"/>
        <v>200</v>
      </c>
      <c r="AM1451" t="str">
        <f t="shared" si="790"/>
        <v>201902KS</v>
      </c>
      <c r="AN1451">
        <f t="shared" ca="1" si="797"/>
        <v>18.000625000000003</v>
      </c>
      <c r="AO1451">
        <f t="shared" ca="1" si="798"/>
        <v>2.96875</v>
      </c>
      <c r="AP1451">
        <f t="shared" ca="1" si="791"/>
        <v>4.0625</v>
      </c>
      <c r="AQ1451">
        <f t="shared" ca="1" si="792"/>
        <v>9.0625</v>
      </c>
      <c r="AR1451">
        <f t="shared" ca="1" si="793"/>
        <v>4.0625</v>
      </c>
      <c r="AS1451">
        <f ca="1">P1451/J1451</f>
        <v>0.10784380978513555</v>
      </c>
    </row>
    <row r="1452" spans="1:51" x14ac:dyDescent="0.4">
      <c r="A1452" s="1">
        <f t="shared" si="788"/>
        <v>201902</v>
      </c>
      <c r="B1452" s="1" t="s">
        <v>447</v>
      </c>
      <c r="C1452" s="1" t="s">
        <v>647</v>
      </c>
      <c r="D1452" s="1" t="str">
        <f ca="1">"I"&amp;RANDBETWEEN(101,120)</f>
        <v>I102</v>
      </c>
      <c r="E1452" s="3">
        <f t="shared" ca="1" si="799"/>
        <v>6</v>
      </c>
      <c r="F1452" s="3">
        <f t="shared" ca="1" si="800"/>
        <v>10</v>
      </c>
      <c r="G1452" s="1" t="str">
        <f ca="1">LEFT(H1452,3)</f>
        <v>S11</v>
      </c>
      <c r="H1452" s="1" t="str">
        <f ca="1">"S"&amp;RANDBETWEEN(101,120)</f>
        <v>S118</v>
      </c>
      <c r="I1452" s="1">
        <f ca="1">VLOOKUP(D1452,PRC!$A$2:$B$21,2,0)*E1452</f>
        <v>240000</v>
      </c>
      <c r="J1452" s="1">
        <f t="shared" ca="1" si="801"/>
        <v>203996</v>
      </c>
      <c r="K1452" s="1">
        <f ca="1">VLOOKUP(D1452,PRC!$A$1:$C$21,3,0)*E1452</f>
        <v>112800</v>
      </c>
      <c r="L1452" s="1">
        <f t="shared" ca="1" si="802"/>
        <v>2000</v>
      </c>
      <c r="M1452" s="1">
        <f t="shared" ca="1" si="803"/>
        <v>2000</v>
      </c>
      <c r="N1452" s="1">
        <f t="shared" ca="1" si="804"/>
        <v>24000</v>
      </c>
      <c r="O1452" s="1">
        <f t="shared" ca="1" si="805"/>
        <v>22000</v>
      </c>
      <c r="P1452" s="1">
        <f ca="1">J1452-SUM(K1452:O1452)</f>
        <v>41196</v>
      </c>
      <c r="Q1452">
        <f ca="1">IF(P1452&gt;0,1,0)</f>
        <v>1</v>
      </c>
      <c r="R1452" s="3">
        <f t="shared" ca="1" si="806"/>
        <v>15</v>
      </c>
      <c r="S1452" s="3">
        <f t="shared" ca="1" si="807"/>
        <v>1</v>
      </c>
      <c r="T1452" s="3">
        <f t="shared" ca="1" si="808"/>
        <v>1</v>
      </c>
      <c r="U1452" s="3">
        <f t="shared" ca="1" si="809"/>
        <v>10</v>
      </c>
      <c r="V1452" s="3">
        <f t="shared" ca="1" si="810"/>
        <v>9</v>
      </c>
      <c r="W1452" t="str">
        <f>C1452&amp;A1452&amp;"EBIT"</f>
        <v>LP201902EBIT</v>
      </c>
      <c r="X1452">
        <f t="shared" ref="X1452:X1515" si="812">X1451+1</f>
        <v>1452</v>
      </c>
      <c r="Y1452">
        <f t="shared" ref="Y1452:Y1515" si="813">IF(C1452=C1451,Y1451,X1452)</f>
        <v>1452</v>
      </c>
      <c r="Z1452">
        <f t="shared" ref="Z1452:Z1515" si="814">Y1452+1</f>
        <v>1453</v>
      </c>
      <c r="AA1452">
        <f t="shared" si="811"/>
        <v>1951</v>
      </c>
      <c r="AB1452">
        <f t="shared" si="789"/>
        <v>500</v>
      </c>
      <c r="AC1452" s="4" t="s">
        <v>1106</v>
      </c>
      <c r="AD1452">
        <f>VLOOKUP(C1452&amp;A1452&amp;AC1452,PRF_POL!$A$2:$J$97,5,0)</f>
        <v>5</v>
      </c>
      <c r="AE1452">
        <f>$AE$2</f>
        <v>40</v>
      </c>
      <c r="AF1452">
        <f>VLOOKUP($C1452&amp;$A1452&amp;$AC1452,PRF_POL!$A$2:$J$97,6,0)</f>
        <v>10</v>
      </c>
      <c r="AG1452">
        <f>VLOOKUP($C1452&amp;$A1452&amp;$AC1452,PRF_POL!$A$2:$J$97,7,0)</f>
        <v>1</v>
      </c>
      <c r="AH1452">
        <f>VLOOKUP($C1452&amp;$A1452&amp;$AC1452,PRF_POL!$A$2:$J$97,8,0)</f>
        <v>1</v>
      </c>
      <c r="AI1452">
        <f>VLOOKUP($C1452&amp;$A1452&amp;$AC1452,PRF_POL!$A$2:$J$97,9,0)</f>
        <v>10</v>
      </c>
      <c r="AJ1452">
        <f>VLOOKUP($C1452&amp;$A1452&amp;$AC1452,PRF_POL!$A$2:$J$97,10,0)</f>
        <v>5</v>
      </c>
      <c r="AK1452">
        <f>SUM(AE1452:AJ1452)</f>
        <v>67</v>
      </c>
      <c r="AL1452" s="3">
        <f ca="1">SUM(INDIRECT("P"&amp;Y1452):INDIRECT("P"&amp;AA1452))</f>
        <v>224807100</v>
      </c>
      <c r="AM1452" t="str">
        <f t="shared" si="790"/>
        <v>201902LP</v>
      </c>
      <c r="AN1452">
        <f ca="1">(1-J1452/I1452)*100</f>
        <v>15.001666666666669</v>
      </c>
      <c r="AO1452">
        <f ca="1">L1452/$I1452*100</f>
        <v>0.83333333333333337</v>
      </c>
      <c r="AP1452">
        <f t="shared" ca="1" si="791"/>
        <v>0.83333333333333337</v>
      </c>
      <c r="AQ1452">
        <f t="shared" ca="1" si="792"/>
        <v>10</v>
      </c>
      <c r="AR1452">
        <f t="shared" ca="1" si="793"/>
        <v>9.1666666666666661</v>
      </c>
      <c r="AS1452">
        <f ca="1">P1452/J1452</f>
        <v>0.20194513617914076</v>
      </c>
      <c r="AT1452">
        <f ca="1">MIN(INDIRECT("E"&amp;$Y1452):INDIRECT("E"&amp;$AA1452))</f>
        <v>5</v>
      </c>
      <c r="AU1452">
        <f ca="1">MIN(INDIRECT("AN"&amp;$Y1452):INDIRECT("AN"&amp;$AA1452))</f>
        <v>10.000019999999999</v>
      </c>
      <c r="AV1452">
        <f ca="1">MIN(INDIRECT("AO"&amp;$Y1452):INDIRECT("AO"&amp;$AA1452))</f>
        <v>0</v>
      </c>
      <c r="AW1452">
        <f ca="1">MIN(INDIRECT("AP"&amp;$Y1452):INDIRECT("AP"&amp;$AA1452))</f>
        <v>0</v>
      </c>
      <c r="AX1452">
        <f ca="1">MIN(INDIRECT("AQ"&amp;$Y1452):INDIRECT("AQ"&amp;$AA1452))</f>
        <v>10</v>
      </c>
      <c r="AY1452">
        <f ca="1">MIN(INDIRECT("AR"&amp;$Y1452):INDIRECT("AR"&amp;$AA1452))</f>
        <v>4</v>
      </c>
    </row>
    <row r="1453" spans="1:51" x14ac:dyDescent="0.4">
      <c r="A1453">
        <f t="shared" si="788"/>
        <v>201902</v>
      </c>
      <c r="B1453" t="s">
        <v>448</v>
      </c>
      <c r="C1453" t="s">
        <v>647</v>
      </c>
      <c r="D1453" t="str">
        <f ca="1">"I"&amp;RANDBETWEEN(101,120)</f>
        <v>I113</v>
      </c>
      <c r="E1453">
        <f t="shared" ca="1" si="799"/>
        <v>8</v>
      </c>
      <c r="F1453">
        <f t="shared" ca="1" si="800"/>
        <v>11</v>
      </c>
      <c r="G1453" t="str">
        <f t="shared" ref="G1453:G1516" ca="1" si="815">LEFT(H1453,3)</f>
        <v>S11</v>
      </c>
      <c r="H1453" t="str">
        <f t="shared" ref="H1453:H1516" ca="1" si="816">"S"&amp;RANDBETWEEN(101,120)</f>
        <v>S117</v>
      </c>
      <c r="I1453">
        <f ca="1">VLOOKUP(D1453,PRC!$A$2:$B$21,2,0)*E1453</f>
        <v>5360000</v>
      </c>
      <c r="J1453">
        <f t="shared" ca="1" si="801"/>
        <v>4823996</v>
      </c>
      <c r="K1453">
        <f ca="1">VLOOKUP(D1453,PRC!$A$1:$C$21,3,0)*E1453</f>
        <v>2412000</v>
      </c>
      <c r="L1453">
        <f t="shared" ca="1" si="802"/>
        <v>107000</v>
      </c>
      <c r="M1453">
        <f t="shared" ca="1" si="803"/>
        <v>161000</v>
      </c>
      <c r="N1453">
        <f t="shared" ca="1" si="804"/>
        <v>536000</v>
      </c>
      <c r="O1453">
        <f t="shared" ca="1" si="805"/>
        <v>429000</v>
      </c>
      <c r="P1453">
        <f t="shared" ref="P1453:P1516" ca="1" si="817">J1453-SUM(K1453:O1453)</f>
        <v>1178996</v>
      </c>
      <c r="Q1453">
        <f ca="1">IF(P1453&gt;0,1,0)</f>
        <v>1</v>
      </c>
      <c r="R1453">
        <f t="shared" ca="1" si="806"/>
        <v>10</v>
      </c>
      <c r="S1453">
        <f t="shared" ca="1" si="807"/>
        <v>2</v>
      </c>
      <c r="T1453">
        <f t="shared" ca="1" si="808"/>
        <v>3</v>
      </c>
      <c r="U1453">
        <f t="shared" ca="1" si="809"/>
        <v>10</v>
      </c>
      <c r="V1453">
        <f t="shared" ca="1" si="810"/>
        <v>8</v>
      </c>
      <c r="W1453" t="str">
        <f>C1453&amp;A1453&amp;"SALES"</f>
        <v>LP201902SALES</v>
      </c>
      <c r="X1453">
        <f t="shared" si="812"/>
        <v>1453</v>
      </c>
      <c r="Y1453">
        <f t="shared" si="813"/>
        <v>1452</v>
      </c>
      <c r="Z1453">
        <f t="shared" si="814"/>
        <v>1453</v>
      </c>
      <c r="AA1453">
        <f t="shared" si="811"/>
        <v>1951</v>
      </c>
      <c r="AB1453">
        <f t="shared" si="789"/>
        <v>500</v>
      </c>
      <c r="AC1453" s="4" t="s">
        <v>1107</v>
      </c>
      <c r="AD1453">
        <f>VLOOKUP(C1453&amp;A1453&amp;AC1453,PRF_POL!$A$2:$J$97,5,0)</f>
        <v>8</v>
      </c>
      <c r="AE1453">
        <f>$AE$3</f>
        <v>60</v>
      </c>
      <c r="AF1453">
        <f>VLOOKUP($C1453&amp;$A1453&amp;$AC1453,PRF_POL!$A$2:$J$97,6,0)</f>
        <v>15</v>
      </c>
      <c r="AG1453">
        <f>VLOOKUP($C1453&amp;$A1453&amp;$AC1453,PRF_POL!$A$2:$J$97,7,0)</f>
        <v>3</v>
      </c>
      <c r="AH1453">
        <f>VLOOKUP($C1453&amp;$A1453&amp;$AC1453,PRF_POL!$A$2:$J$97,8,0)</f>
        <v>3</v>
      </c>
      <c r="AI1453">
        <f>VLOOKUP($C1453&amp;$A1453&amp;$AC1453,PRF_POL!$A$2:$J$97,9,0)</f>
        <v>20</v>
      </c>
      <c r="AJ1453">
        <f>VLOOKUP($C1453&amp;$A1453&amp;$AC1453,PRF_POL!$A$2:$J$97,10,0)</f>
        <v>10</v>
      </c>
      <c r="AK1453">
        <f>SUM(AE1453:AJ1453)</f>
        <v>111</v>
      </c>
      <c r="AL1453" s="3">
        <f ca="1">SUM(INDIRECT("J"&amp;Y1452):INDIRECT("J"&amp;AA1452))</f>
        <v>1563154500</v>
      </c>
      <c r="AM1453" t="str">
        <f t="shared" si="790"/>
        <v>201902LP</v>
      </c>
      <c r="AN1453">
        <f ca="1">(1-J1453/I1453)*100</f>
        <v>10.000074626865674</v>
      </c>
      <c r="AO1453">
        <f ca="1">L1453/$I1453*100</f>
        <v>1.9962686567164181</v>
      </c>
      <c r="AP1453">
        <f t="shared" ca="1" si="791"/>
        <v>3.0037313432835822</v>
      </c>
      <c r="AQ1453">
        <f t="shared" ca="1" si="792"/>
        <v>10</v>
      </c>
      <c r="AR1453">
        <f t="shared" ca="1" si="793"/>
        <v>8.003731343283583</v>
      </c>
      <c r="AS1453">
        <f ca="1">P1453/J1453</f>
        <v>0.24440235854258585</v>
      </c>
      <c r="AT1453">
        <f ca="1">MAX(INDIRECT("E"&amp;$Y1452):INDIRECT("E"&amp;$AA1452))</f>
        <v>8</v>
      </c>
      <c r="AU1453">
        <f ca="1">MAX(INDIRECT("AN"&amp;$Y1452):INDIRECT("AN"&amp;$AA1452))</f>
        <v>15.015999999999996</v>
      </c>
      <c r="AV1453">
        <f ca="1">MAX(INDIRECT("AO"&amp;$Y1452):INDIRECT("AO"&amp;$AA1452))</f>
        <v>4</v>
      </c>
      <c r="AW1453">
        <f ca="1">MAX(INDIRECT("AP"&amp;$Y1452):INDIRECT("AP"&amp;$AA1452))</f>
        <v>4</v>
      </c>
      <c r="AX1453">
        <f ca="1">MAX(INDIRECT("AQ"&amp;$Y1452):INDIRECT("AQ"&amp;$AA1452))</f>
        <v>20</v>
      </c>
      <c r="AY1453">
        <f ca="1">MAX(INDIRECT("AR"&amp;$Y1452):INDIRECT("AR"&amp;$AA1452))</f>
        <v>12</v>
      </c>
    </row>
    <row r="1454" spans="1:51" x14ac:dyDescent="0.4">
      <c r="A1454">
        <f t="shared" si="788"/>
        <v>201902</v>
      </c>
      <c r="B1454" t="s">
        <v>449</v>
      </c>
      <c r="C1454" t="s">
        <v>647</v>
      </c>
      <c r="D1454" t="str">
        <f t="shared" ref="D1454:D1517" ca="1" si="818">"I"&amp;RANDBETWEEN(101,120)</f>
        <v>I112</v>
      </c>
      <c r="E1454">
        <f t="shared" ca="1" si="799"/>
        <v>7</v>
      </c>
      <c r="F1454">
        <f t="shared" ca="1" si="800"/>
        <v>14</v>
      </c>
      <c r="G1454" t="str">
        <f t="shared" ca="1" si="815"/>
        <v>S11</v>
      </c>
      <c r="H1454" t="str">
        <f t="shared" ca="1" si="816"/>
        <v>S110</v>
      </c>
      <c r="I1454">
        <f ca="1">VLOOKUP(D1454,PRC!$A$2:$B$21,2,0)*E1454</f>
        <v>455000</v>
      </c>
      <c r="J1454">
        <f t="shared" ca="1" si="801"/>
        <v>395846</v>
      </c>
      <c r="K1454">
        <f ca="1">VLOOKUP(D1454,PRC!$A$1:$C$21,3,0)*E1454</f>
        <v>227500</v>
      </c>
      <c r="L1454">
        <f t="shared" ca="1" si="802"/>
        <v>9000</v>
      </c>
      <c r="M1454">
        <f t="shared" ca="1" si="803"/>
        <v>14000</v>
      </c>
      <c r="N1454">
        <f t="shared" ca="1" si="804"/>
        <v>86000</v>
      </c>
      <c r="O1454">
        <f t="shared" ca="1" si="805"/>
        <v>27000</v>
      </c>
      <c r="P1454">
        <f t="shared" ca="1" si="817"/>
        <v>32346</v>
      </c>
      <c r="Q1454">
        <f ca="1">IF(P1454&gt;0,1,0)</f>
        <v>1</v>
      </c>
      <c r="R1454">
        <f t="shared" ca="1" si="806"/>
        <v>13</v>
      </c>
      <c r="S1454">
        <f t="shared" ca="1" si="807"/>
        <v>2</v>
      </c>
      <c r="T1454">
        <f t="shared" ca="1" si="808"/>
        <v>3</v>
      </c>
      <c r="U1454">
        <f t="shared" ca="1" si="809"/>
        <v>19</v>
      </c>
      <c r="V1454">
        <f t="shared" ca="1" si="810"/>
        <v>6</v>
      </c>
      <c r="X1454">
        <f t="shared" si="812"/>
        <v>1454</v>
      </c>
      <c r="Y1454">
        <f t="shared" si="813"/>
        <v>1452</v>
      </c>
      <c r="Z1454">
        <f t="shared" si="814"/>
        <v>1453</v>
      </c>
      <c r="AA1454">
        <f t="shared" si="811"/>
        <v>1951</v>
      </c>
      <c r="AB1454">
        <f t="shared" si="789"/>
        <v>500</v>
      </c>
      <c r="AK1454" s="3">
        <f ca="1">SUM(INDIRECT("Q"&amp;Y1452):INDIRECT("Q"&amp;AA1452))</f>
        <v>459</v>
      </c>
      <c r="AL1454">
        <f ca="1">AL1452/AL1453</f>
        <v>0.14381630222732303</v>
      </c>
      <c r="AM1454" t="str">
        <f t="shared" si="790"/>
        <v>201902LP</v>
      </c>
      <c r="AN1454">
        <f t="shared" ref="AN1454:AN1517" ca="1" si="819">(1-J1454/I1454)*100</f>
        <v>13.000879120879116</v>
      </c>
      <c r="AO1454">
        <f t="shared" ref="AO1454:AO1517" ca="1" si="820">L1454/$I1454*100</f>
        <v>1.9780219780219779</v>
      </c>
      <c r="AP1454">
        <f t="shared" ca="1" si="791"/>
        <v>3.0769230769230771</v>
      </c>
      <c r="AQ1454">
        <f t="shared" ca="1" si="792"/>
        <v>18.901098901098901</v>
      </c>
      <c r="AR1454">
        <f t="shared" ca="1" si="793"/>
        <v>5.9340659340659334</v>
      </c>
      <c r="AS1454">
        <f ca="1">P1454/J1454</f>
        <v>8.1713595691253665E-2</v>
      </c>
      <c r="AT1454" t="str">
        <f ca="1">IF(ABS(AT1452-AD1452)&lt;AD1452+(AD1453-AD1452)*5%,"ok","chk")</f>
        <v>ok</v>
      </c>
      <c r="AU1454" t="str">
        <f ca="1">IF(ABS(AU1452-AF1452)&lt;AF1452+(AF1453-AF1452)*5%,"ok","chk")</f>
        <v>ok</v>
      </c>
      <c r="AV1454" t="str">
        <f t="shared" ref="AV1454" ca="1" si="821">IF(ABS(AV1452-AG1452)&lt;AG1452+(AG1453-AG1452)*5%,"ok","chk")</f>
        <v>ok</v>
      </c>
      <c r="AW1454" t="str">
        <f t="shared" ref="AW1454" ca="1" si="822">IF(ABS(AW1452-AH1452)&lt;AH1452+(AH1453-AH1452)*5%,"ok","chk")</f>
        <v>ok</v>
      </c>
      <c r="AX1454" t="str">
        <f t="shared" ref="AX1454" ca="1" si="823">IF(ABS(AX1452-AI1452)&lt;AI1452+(AI1453-AI1452)*5%,"ok","chk")</f>
        <v>ok</v>
      </c>
      <c r="AY1454" t="str">
        <f t="shared" ref="AY1454" ca="1" si="824">IF(ABS(AY1452-AJ1452)&lt;AJ1452+(AJ1453-AJ1452)*5%,"ok","chk")</f>
        <v>ok</v>
      </c>
    </row>
    <row r="1455" spans="1:51" x14ac:dyDescent="0.4">
      <c r="A1455">
        <f t="shared" si="788"/>
        <v>201902</v>
      </c>
      <c r="B1455" t="s">
        <v>450</v>
      </c>
      <c r="C1455" t="s">
        <v>647</v>
      </c>
      <c r="D1455" t="str">
        <f t="shared" ca="1" si="818"/>
        <v>I108</v>
      </c>
      <c r="E1455">
        <f t="shared" ca="1" si="799"/>
        <v>7</v>
      </c>
      <c r="F1455">
        <f t="shared" ca="1" si="800"/>
        <v>12</v>
      </c>
      <c r="G1455" t="str">
        <f t="shared" ca="1" si="815"/>
        <v>S11</v>
      </c>
      <c r="H1455" t="str">
        <f t="shared" ca="1" si="816"/>
        <v>S118</v>
      </c>
      <c r="I1455">
        <f ca="1">VLOOKUP(D1455,PRC!$A$2:$B$21,2,0)*E1455</f>
        <v>280000</v>
      </c>
      <c r="J1455">
        <f t="shared" ca="1" si="801"/>
        <v>237996</v>
      </c>
      <c r="K1455">
        <f ca="1">VLOOKUP(D1455,PRC!$A$1:$C$21,3,0)*E1455</f>
        <v>128800</v>
      </c>
      <c r="L1455">
        <f t="shared" ca="1" si="802"/>
        <v>6000</v>
      </c>
      <c r="M1455">
        <f t="shared" ca="1" si="803"/>
        <v>3000</v>
      </c>
      <c r="N1455">
        <f t="shared" ca="1" si="804"/>
        <v>42000</v>
      </c>
      <c r="O1455">
        <f t="shared" ca="1" si="805"/>
        <v>25000</v>
      </c>
      <c r="P1455">
        <f t="shared" ca="1" si="817"/>
        <v>33196</v>
      </c>
      <c r="Q1455">
        <f ca="1">IF(P1455&gt;0,1,0)</f>
        <v>1</v>
      </c>
      <c r="R1455">
        <f t="shared" ca="1" si="806"/>
        <v>15</v>
      </c>
      <c r="S1455">
        <f t="shared" ca="1" si="807"/>
        <v>2</v>
      </c>
      <c r="T1455">
        <f t="shared" ca="1" si="808"/>
        <v>1</v>
      </c>
      <c r="U1455">
        <f t="shared" ca="1" si="809"/>
        <v>15</v>
      </c>
      <c r="V1455">
        <f t="shared" ca="1" si="810"/>
        <v>9</v>
      </c>
      <c r="X1455">
        <f t="shared" si="812"/>
        <v>1455</v>
      </c>
      <c r="Y1455">
        <f t="shared" si="813"/>
        <v>1452</v>
      </c>
      <c r="Z1455">
        <f t="shared" si="814"/>
        <v>1453</v>
      </c>
      <c r="AA1455">
        <f t="shared" si="811"/>
        <v>1951</v>
      </c>
      <c r="AB1455">
        <f t="shared" si="789"/>
        <v>500</v>
      </c>
      <c r="AK1455" s="2">
        <f ca="1">AK1454/AB1452</f>
        <v>0.91800000000000004</v>
      </c>
      <c r="AM1455" t="str">
        <f t="shared" si="790"/>
        <v>201902LP</v>
      </c>
      <c r="AN1455">
        <f t="shared" ca="1" si="819"/>
        <v>15.001428571428576</v>
      </c>
      <c r="AO1455">
        <f t="shared" ca="1" si="820"/>
        <v>2.1428571428571428</v>
      </c>
      <c r="AP1455">
        <f t="shared" ca="1" si="791"/>
        <v>1.0714285714285714</v>
      </c>
      <c r="AQ1455">
        <f t="shared" ca="1" si="792"/>
        <v>15</v>
      </c>
      <c r="AR1455">
        <f t="shared" ca="1" si="793"/>
        <v>8.9285714285714288</v>
      </c>
      <c r="AS1455">
        <f ca="1">P1455/J1455</f>
        <v>0.1394813358207701</v>
      </c>
      <c r="AT1455" t="str">
        <f ca="1">IF(ABS(AD1453-AT1453)&lt;AT1453+(AD1453-AD1452)*5%,"ok","chk")</f>
        <v>ok</v>
      </c>
      <c r="AU1455" t="str">
        <f ca="1">IF(ABS(AF1453-AU1453)&lt;AU1453+(AF1453-AF1452)*5%,"ok","chk")</f>
        <v>ok</v>
      </c>
      <c r="AV1455" t="str">
        <f t="shared" ref="AV1455" ca="1" si="825">IF(ABS(AG1453-AV1453)&lt;AV1453+(AG1453-AG1452)*5%,"ok","chk")</f>
        <v>ok</v>
      </c>
      <c r="AW1455" t="str">
        <f t="shared" ref="AW1455" ca="1" si="826">IF(ABS(AH1453-AW1453)&lt;AW1453+(AH1453-AH1452)*5%,"ok","chk")</f>
        <v>ok</v>
      </c>
      <c r="AX1455" t="str">
        <f t="shared" ref="AX1455" ca="1" si="827">IF(ABS(AI1453-AX1453)&lt;AX1453+(AI1453-AI1452)*5%,"ok","chk")</f>
        <v>ok</v>
      </c>
      <c r="AY1455" t="str">
        <f t="shared" ref="AY1455" ca="1" si="828">IF(ABS(AJ1453-AY1453)&lt;AY1453+(AJ1453-AJ1452)*5%,"ok","chk")</f>
        <v>ok</v>
      </c>
    </row>
    <row r="1456" spans="1:51" x14ac:dyDescent="0.4">
      <c r="A1456">
        <f t="shared" si="788"/>
        <v>201902</v>
      </c>
      <c r="B1456" t="s">
        <v>451</v>
      </c>
      <c r="C1456" t="s">
        <v>647</v>
      </c>
      <c r="D1456" t="str">
        <f t="shared" ca="1" si="818"/>
        <v>I105</v>
      </c>
      <c r="E1456">
        <f t="shared" ca="1" si="799"/>
        <v>8</v>
      </c>
      <c r="F1456">
        <f t="shared" ca="1" si="800"/>
        <v>13</v>
      </c>
      <c r="G1456" t="str">
        <f t="shared" ca="1" si="815"/>
        <v>S10</v>
      </c>
      <c r="H1456" t="str">
        <f t="shared" ca="1" si="816"/>
        <v>S101</v>
      </c>
      <c r="I1456">
        <f ca="1">VLOOKUP(D1456,PRC!$A$2:$B$21,2,0)*E1456</f>
        <v>800000</v>
      </c>
      <c r="J1456">
        <f t="shared" ca="1" si="801"/>
        <v>695996</v>
      </c>
      <c r="K1456">
        <f ca="1">VLOOKUP(D1456,PRC!$A$1:$C$21,3,0)*E1456</f>
        <v>472000</v>
      </c>
      <c r="L1456">
        <f t="shared" ca="1" si="802"/>
        <v>16000</v>
      </c>
      <c r="M1456">
        <f t="shared" ca="1" si="803"/>
        <v>8000</v>
      </c>
      <c r="N1456">
        <f t="shared" ca="1" si="804"/>
        <v>128000</v>
      </c>
      <c r="O1456">
        <f t="shared" ca="1" si="805"/>
        <v>72000</v>
      </c>
      <c r="P1456">
        <f t="shared" ca="1" si="817"/>
        <v>-4</v>
      </c>
      <c r="Q1456">
        <f ca="1">IF(P1456&gt;0,1,0)</f>
        <v>0</v>
      </c>
      <c r="R1456">
        <f t="shared" ca="1" si="806"/>
        <v>13</v>
      </c>
      <c r="S1456">
        <f t="shared" ca="1" si="807"/>
        <v>2</v>
      </c>
      <c r="T1456">
        <f t="shared" ca="1" si="808"/>
        <v>1</v>
      </c>
      <c r="U1456">
        <f t="shared" ca="1" si="809"/>
        <v>16</v>
      </c>
      <c r="V1456">
        <f t="shared" ca="1" si="810"/>
        <v>9</v>
      </c>
      <c r="X1456">
        <f t="shared" si="812"/>
        <v>1456</v>
      </c>
      <c r="Y1456">
        <f t="shared" si="813"/>
        <v>1452</v>
      </c>
      <c r="Z1456">
        <f t="shared" si="814"/>
        <v>1453</v>
      </c>
      <c r="AA1456">
        <f t="shared" si="811"/>
        <v>1951</v>
      </c>
      <c r="AB1456">
        <f t="shared" si="789"/>
        <v>500</v>
      </c>
      <c r="AM1456" t="str">
        <f t="shared" si="790"/>
        <v>201902LP</v>
      </c>
      <c r="AN1456">
        <f t="shared" ca="1" si="819"/>
        <v>13.000500000000004</v>
      </c>
      <c r="AO1456">
        <f t="shared" ca="1" si="820"/>
        <v>2</v>
      </c>
      <c r="AP1456">
        <f t="shared" ca="1" si="791"/>
        <v>1</v>
      </c>
      <c r="AQ1456">
        <f t="shared" ca="1" si="792"/>
        <v>16</v>
      </c>
      <c r="AR1456">
        <f t="shared" ca="1" si="793"/>
        <v>9</v>
      </c>
      <c r="AS1456">
        <f ca="1">P1456/J1456</f>
        <v>-5.7471594664337155E-6</v>
      </c>
    </row>
    <row r="1457" spans="1:45" x14ac:dyDescent="0.4">
      <c r="A1457">
        <f t="shared" si="788"/>
        <v>201902</v>
      </c>
      <c r="B1457" t="s">
        <v>452</v>
      </c>
      <c r="C1457" t="s">
        <v>647</v>
      </c>
      <c r="D1457" t="str">
        <f t="shared" ca="1" si="818"/>
        <v>I103</v>
      </c>
      <c r="E1457">
        <f t="shared" ca="1" si="799"/>
        <v>5</v>
      </c>
      <c r="F1457">
        <f t="shared" ca="1" si="800"/>
        <v>10</v>
      </c>
      <c r="G1457" t="str">
        <f t="shared" ca="1" si="815"/>
        <v>S11</v>
      </c>
      <c r="H1457" t="str">
        <f t="shared" ca="1" si="816"/>
        <v>S110</v>
      </c>
      <c r="I1457">
        <f ca="1">VLOOKUP(D1457,PRC!$A$2:$B$21,2,0)*E1457</f>
        <v>250000</v>
      </c>
      <c r="J1457">
        <f t="shared" ca="1" si="801"/>
        <v>217496</v>
      </c>
      <c r="K1457">
        <f ca="1">VLOOKUP(D1457,PRC!$A$1:$C$21,3,0)*E1457</f>
        <v>142500</v>
      </c>
      <c r="L1457">
        <f t="shared" ca="1" si="802"/>
        <v>5000</v>
      </c>
      <c r="M1457">
        <f t="shared" ca="1" si="803"/>
        <v>3000</v>
      </c>
      <c r="N1457">
        <f t="shared" ca="1" si="804"/>
        <v>38000</v>
      </c>
      <c r="O1457">
        <f t="shared" ca="1" si="805"/>
        <v>15000</v>
      </c>
      <c r="P1457">
        <f t="shared" ca="1" si="817"/>
        <v>13996</v>
      </c>
      <c r="Q1457">
        <f ca="1">IF(P1457&gt;0,1,0)</f>
        <v>1</v>
      </c>
      <c r="R1457">
        <f t="shared" ca="1" si="806"/>
        <v>13</v>
      </c>
      <c r="S1457">
        <f t="shared" ca="1" si="807"/>
        <v>2</v>
      </c>
      <c r="T1457">
        <f t="shared" ca="1" si="808"/>
        <v>1</v>
      </c>
      <c r="U1457">
        <f t="shared" ca="1" si="809"/>
        <v>15</v>
      </c>
      <c r="V1457">
        <f t="shared" ca="1" si="810"/>
        <v>6</v>
      </c>
      <c r="X1457">
        <f t="shared" si="812"/>
        <v>1457</v>
      </c>
      <c r="Y1457">
        <f t="shared" si="813"/>
        <v>1452</v>
      </c>
      <c r="Z1457">
        <f t="shared" si="814"/>
        <v>1453</v>
      </c>
      <c r="AA1457">
        <f t="shared" si="811"/>
        <v>1951</v>
      </c>
      <c r="AB1457">
        <f t="shared" si="789"/>
        <v>500</v>
      </c>
      <c r="AM1457" t="str">
        <f t="shared" si="790"/>
        <v>201902LP</v>
      </c>
      <c r="AN1457">
        <f t="shared" ca="1" si="819"/>
        <v>13.001600000000002</v>
      </c>
      <c r="AO1457">
        <f t="shared" ca="1" si="820"/>
        <v>2</v>
      </c>
      <c r="AP1457">
        <f t="shared" ca="1" si="791"/>
        <v>1.2</v>
      </c>
      <c r="AQ1457">
        <f t="shared" ca="1" si="792"/>
        <v>15.2</v>
      </c>
      <c r="AR1457">
        <f t="shared" ca="1" si="793"/>
        <v>6</v>
      </c>
      <c r="AS1457">
        <f ca="1">P1457/J1457</f>
        <v>6.4350608746827534E-2</v>
      </c>
    </row>
    <row r="1458" spans="1:45" x14ac:dyDescent="0.4">
      <c r="A1458">
        <f t="shared" si="788"/>
        <v>201902</v>
      </c>
      <c r="B1458" t="s">
        <v>453</v>
      </c>
      <c r="C1458" t="s">
        <v>647</v>
      </c>
      <c r="D1458" t="str">
        <f t="shared" ca="1" si="818"/>
        <v>I112</v>
      </c>
      <c r="E1458">
        <f t="shared" ca="1" si="799"/>
        <v>8</v>
      </c>
      <c r="F1458">
        <f t="shared" ca="1" si="800"/>
        <v>13</v>
      </c>
      <c r="G1458" t="str">
        <f t="shared" ca="1" si="815"/>
        <v>S10</v>
      </c>
      <c r="H1458" t="str">
        <f t="shared" ca="1" si="816"/>
        <v>S102</v>
      </c>
      <c r="I1458">
        <f ca="1">VLOOKUP(D1458,PRC!$A$2:$B$21,2,0)*E1458</f>
        <v>520000</v>
      </c>
      <c r="J1458">
        <f t="shared" ca="1" si="801"/>
        <v>457596</v>
      </c>
      <c r="K1458">
        <f ca="1">VLOOKUP(D1458,PRC!$A$1:$C$21,3,0)*E1458</f>
        <v>260000</v>
      </c>
      <c r="L1458">
        <f t="shared" ca="1" si="802"/>
        <v>10000</v>
      </c>
      <c r="M1458">
        <f t="shared" ca="1" si="803"/>
        <v>5000</v>
      </c>
      <c r="N1458">
        <f t="shared" ca="1" si="804"/>
        <v>73000</v>
      </c>
      <c r="O1458">
        <f t="shared" ca="1" si="805"/>
        <v>52000</v>
      </c>
      <c r="P1458">
        <f t="shared" ca="1" si="817"/>
        <v>57596</v>
      </c>
      <c r="Q1458">
        <f ca="1">IF(P1458&gt;0,1,0)</f>
        <v>1</v>
      </c>
      <c r="R1458">
        <f t="shared" ca="1" si="806"/>
        <v>12</v>
      </c>
      <c r="S1458">
        <f t="shared" ca="1" si="807"/>
        <v>2</v>
      </c>
      <c r="T1458">
        <f t="shared" ca="1" si="808"/>
        <v>1</v>
      </c>
      <c r="U1458">
        <f t="shared" ca="1" si="809"/>
        <v>14</v>
      </c>
      <c r="V1458">
        <f t="shared" ca="1" si="810"/>
        <v>10</v>
      </c>
      <c r="X1458">
        <f t="shared" si="812"/>
        <v>1458</v>
      </c>
      <c r="Y1458">
        <f t="shared" si="813"/>
        <v>1452</v>
      </c>
      <c r="Z1458">
        <f t="shared" si="814"/>
        <v>1453</v>
      </c>
      <c r="AA1458">
        <f t="shared" si="811"/>
        <v>1951</v>
      </c>
      <c r="AB1458">
        <f t="shared" si="789"/>
        <v>500</v>
      </c>
      <c r="AM1458" t="str">
        <f t="shared" si="790"/>
        <v>201902LP</v>
      </c>
      <c r="AN1458">
        <f t="shared" ca="1" si="819"/>
        <v>12.000769230769226</v>
      </c>
      <c r="AO1458">
        <f t="shared" ca="1" si="820"/>
        <v>1.9230769230769231</v>
      </c>
      <c r="AP1458">
        <f t="shared" ca="1" si="791"/>
        <v>0.96153846153846156</v>
      </c>
      <c r="AQ1458">
        <f t="shared" ca="1" si="792"/>
        <v>14.038461538461538</v>
      </c>
      <c r="AR1458">
        <f t="shared" ca="1" si="793"/>
        <v>10</v>
      </c>
      <c r="AS1458">
        <f ca="1">P1458/J1458</f>
        <v>0.12586648484689553</v>
      </c>
    </row>
    <row r="1459" spans="1:45" x14ac:dyDescent="0.4">
      <c r="A1459">
        <f t="shared" si="788"/>
        <v>201902</v>
      </c>
      <c r="B1459" t="s">
        <v>454</v>
      </c>
      <c r="C1459" t="s">
        <v>647</v>
      </c>
      <c r="D1459" t="str">
        <f t="shared" ca="1" si="818"/>
        <v>I120</v>
      </c>
      <c r="E1459">
        <f t="shared" ca="1" si="799"/>
        <v>7</v>
      </c>
      <c r="F1459">
        <f t="shared" ca="1" si="800"/>
        <v>15</v>
      </c>
      <c r="G1459" t="str">
        <f t="shared" ca="1" si="815"/>
        <v>S11</v>
      </c>
      <c r="H1459" t="str">
        <f t="shared" ca="1" si="816"/>
        <v>S118</v>
      </c>
      <c r="I1459">
        <f ca="1">VLOOKUP(D1459,PRC!$A$2:$B$21,2,0)*E1459</f>
        <v>30100000</v>
      </c>
      <c r="J1459">
        <f t="shared" ca="1" si="801"/>
        <v>25584996</v>
      </c>
      <c r="K1459">
        <f ca="1">VLOOKUP(D1459,PRC!$A$1:$C$21,3,0)*E1459</f>
        <v>13545000</v>
      </c>
      <c r="L1459">
        <f t="shared" ca="1" si="802"/>
        <v>301000</v>
      </c>
      <c r="M1459">
        <f t="shared" ca="1" si="803"/>
        <v>602000</v>
      </c>
      <c r="N1459">
        <f t="shared" ca="1" si="804"/>
        <v>6020000</v>
      </c>
      <c r="O1459">
        <f t="shared" ca="1" si="805"/>
        <v>2709000</v>
      </c>
      <c r="P1459">
        <f t="shared" ca="1" si="817"/>
        <v>2407996</v>
      </c>
      <c r="Q1459">
        <f ca="1">IF(P1459&gt;0,1,0)</f>
        <v>1</v>
      </c>
      <c r="R1459">
        <f t="shared" ca="1" si="806"/>
        <v>15</v>
      </c>
      <c r="S1459">
        <f t="shared" ca="1" si="807"/>
        <v>1</v>
      </c>
      <c r="T1459">
        <f t="shared" ca="1" si="808"/>
        <v>2</v>
      </c>
      <c r="U1459">
        <f t="shared" ca="1" si="809"/>
        <v>20</v>
      </c>
      <c r="V1459">
        <f t="shared" ca="1" si="810"/>
        <v>9</v>
      </c>
      <c r="X1459">
        <f t="shared" si="812"/>
        <v>1459</v>
      </c>
      <c r="Y1459">
        <f t="shared" si="813"/>
        <v>1452</v>
      </c>
      <c r="Z1459">
        <f t="shared" si="814"/>
        <v>1453</v>
      </c>
      <c r="AA1459">
        <f t="shared" si="811"/>
        <v>1951</v>
      </c>
      <c r="AB1459">
        <f t="shared" si="789"/>
        <v>500</v>
      </c>
      <c r="AM1459" t="str">
        <f t="shared" si="790"/>
        <v>201902LP</v>
      </c>
      <c r="AN1459">
        <f t="shared" ca="1" si="819"/>
        <v>15.00001328903654</v>
      </c>
      <c r="AO1459">
        <f t="shared" ca="1" si="820"/>
        <v>1</v>
      </c>
      <c r="AP1459">
        <f t="shared" ca="1" si="791"/>
        <v>2</v>
      </c>
      <c r="AQ1459">
        <f t="shared" ca="1" si="792"/>
        <v>20</v>
      </c>
      <c r="AR1459">
        <f t="shared" ca="1" si="793"/>
        <v>9</v>
      </c>
      <c r="AS1459">
        <f ca="1">P1459/J1459</f>
        <v>9.4117505431699111E-2</v>
      </c>
    </row>
    <row r="1460" spans="1:45" x14ac:dyDescent="0.4">
      <c r="A1460">
        <f t="shared" si="788"/>
        <v>201902</v>
      </c>
      <c r="B1460" t="s">
        <v>455</v>
      </c>
      <c r="C1460" t="s">
        <v>647</v>
      </c>
      <c r="D1460" t="str">
        <f t="shared" ca="1" si="818"/>
        <v>I108</v>
      </c>
      <c r="E1460">
        <f t="shared" ca="1" si="799"/>
        <v>6</v>
      </c>
      <c r="F1460">
        <f t="shared" ca="1" si="800"/>
        <v>15</v>
      </c>
      <c r="G1460" t="str">
        <f t="shared" ca="1" si="815"/>
        <v>S10</v>
      </c>
      <c r="H1460" t="str">
        <f t="shared" ca="1" si="816"/>
        <v>S101</v>
      </c>
      <c r="I1460">
        <f ca="1">VLOOKUP(D1460,PRC!$A$2:$B$21,2,0)*E1460</f>
        <v>240000</v>
      </c>
      <c r="J1460">
        <f t="shared" ca="1" si="801"/>
        <v>206396</v>
      </c>
      <c r="K1460">
        <f ca="1">VLOOKUP(D1460,PRC!$A$1:$C$21,3,0)*E1460</f>
        <v>110400</v>
      </c>
      <c r="L1460">
        <f t="shared" ca="1" si="802"/>
        <v>7000</v>
      </c>
      <c r="M1460">
        <f t="shared" ca="1" si="803"/>
        <v>2000</v>
      </c>
      <c r="N1460">
        <f t="shared" ca="1" si="804"/>
        <v>31000</v>
      </c>
      <c r="O1460">
        <f t="shared" ca="1" si="805"/>
        <v>19000</v>
      </c>
      <c r="P1460">
        <f t="shared" ca="1" si="817"/>
        <v>36996</v>
      </c>
      <c r="Q1460">
        <f ca="1">IF(P1460&gt;0,1,0)</f>
        <v>1</v>
      </c>
      <c r="R1460">
        <f t="shared" ca="1" si="806"/>
        <v>14</v>
      </c>
      <c r="S1460">
        <f t="shared" ca="1" si="807"/>
        <v>3</v>
      </c>
      <c r="T1460">
        <f t="shared" ca="1" si="808"/>
        <v>1</v>
      </c>
      <c r="U1460">
        <f t="shared" ca="1" si="809"/>
        <v>13</v>
      </c>
      <c r="V1460">
        <f t="shared" ca="1" si="810"/>
        <v>8</v>
      </c>
      <c r="X1460">
        <f t="shared" si="812"/>
        <v>1460</v>
      </c>
      <c r="Y1460">
        <f t="shared" si="813"/>
        <v>1452</v>
      </c>
      <c r="Z1460">
        <f t="shared" si="814"/>
        <v>1453</v>
      </c>
      <c r="AA1460">
        <f t="shared" si="811"/>
        <v>1951</v>
      </c>
      <c r="AB1460">
        <f t="shared" si="789"/>
        <v>500</v>
      </c>
      <c r="AM1460" t="str">
        <f t="shared" si="790"/>
        <v>201902LP</v>
      </c>
      <c r="AN1460">
        <f t="shared" ca="1" si="819"/>
        <v>14.001666666666669</v>
      </c>
      <c r="AO1460">
        <f t="shared" ca="1" si="820"/>
        <v>2.9166666666666665</v>
      </c>
      <c r="AP1460">
        <f t="shared" ca="1" si="791"/>
        <v>0.83333333333333337</v>
      </c>
      <c r="AQ1460">
        <f t="shared" ca="1" si="792"/>
        <v>12.916666666666668</v>
      </c>
      <c r="AR1460">
        <f t="shared" ca="1" si="793"/>
        <v>7.9166666666666661</v>
      </c>
      <c r="AS1460">
        <f ca="1">P1460/J1460</f>
        <v>0.17924765983836896</v>
      </c>
    </row>
    <row r="1461" spans="1:45" x14ac:dyDescent="0.4">
      <c r="A1461">
        <f t="shared" si="788"/>
        <v>201902</v>
      </c>
      <c r="B1461" t="s">
        <v>456</v>
      </c>
      <c r="C1461" t="s">
        <v>647</v>
      </c>
      <c r="D1461" t="str">
        <f t="shared" ca="1" si="818"/>
        <v>I118</v>
      </c>
      <c r="E1461">
        <f t="shared" ca="1" si="799"/>
        <v>7</v>
      </c>
      <c r="F1461">
        <f t="shared" ca="1" si="800"/>
        <v>15</v>
      </c>
      <c r="G1461" t="str">
        <f t="shared" ca="1" si="815"/>
        <v>S11</v>
      </c>
      <c r="H1461" t="str">
        <f t="shared" ca="1" si="816"/>
        <v>S116</v>
      </c>
      <c r="I1461">
        <f ca="1">VLOOKUP(D1461,PRC!$A$2:$B$21,2,0)*E1461</f>
        <v>3710000</v>
      </c>
      <c r="J1461">
        <f t="shared" ca="1" si="801"/>
        <v>3227696</v>
      </c>
      <c r="K1461">
        <f ca="1">VLOOKUP(D1461,PRC!$A$1:$C$21,3,0)*E1461</f>
        <v>1558200</v>
      </c>
      <c r="L1461">
        <f t="shared" ca="1" si="802"/>
        <v>111000</v>
      </c>
      <c r="M1461">
        <f t="shared" ca="1" si="803"/>
        <v>74000</v>
      </c>
      <c r="N1461">
        <f t="shared" ca="1" si="804"/>
        <v>594000</v>
      </c>
      <c r="O1461">
        <f t="shared" ca="1" si="805"/>
        <v>223000</v>
      </c>
      <c r="P1461">
        <f t="shared" ca="1" si="817"/>
        <v>667496</v>
      </c>
      <c r="Q1461">
        <f ca="1">IF(P1461&gt;0,1,0)</f>
        <v>1</v>
      </c>
      <c r="R1461">
        <f t="shared" ca="1" si="806"/>
        <v>13</v>
      </c>
      <c r="S1461">
        <f t="shared" ca="1" si="807"/>
        <v>3</v>
      </c>
      <c r="T1461">
        <f t="shared" ca="1" si="808"/>
        <v>2</v>
      </c>
      <c r="U1461">
        <f t="shared" ca="1" si="809"/>
        <v>16</v>
      </c>
      <c r="V1461">
        <f t="shared" ca="1" si="810"/>
        <v>6</v>
      </c>
      <c r="X1461">
        <f t="shared" si="812"/>
        <v>1461</v>
      </c>
      <c r="Y1461">
        <f t="shared" si="813"/>
        <v>1452</v>
      </c>
      <c r="Z1461">
        <f t="shared" si="814"/>
        <v>1453</v>
      </c>
      <c r="AA1461">
        <f t="shared" si="811"/>
        <v>1951</v>
      </c>
      <c r="AB1461">
        <f t="shared" si="789"/>
        <v>500</v>
      </c>
      <c r="AM1461" t="str">
        <f t="shared" si="790"/>
        <v>201902LP</v>
      </c>
      <c r="AN1461">
        <f t="shared" ca="1" si="819"/>
        <v>13.000107816711592</v>
      </c>
      <c r="AO1461">
        <f t="shared" ca="1" si="820"/>
        <v>2.9919137466307277</v>
      </c>
      <c r="AP1461">
        <f t="shared" ca="1" si="791"/>
        <v>1.9946091644204851</v>
      </c>
      <c r="AQ1461">
        <f t="shared" ca="1" si="792"/>
        <v>16.01078167115903</v>
      </c>
      <c r="AR1461">
        <f t="shared" ca="1" si="793"/>
        <v>6.0107816711590294</v>
      </c>
      <c r="AS1461">
        <f ca="1">P1461/J1461</f>
        <v>0.20680262329537849</v>
      </c>
    </row>
    <row r="1462" spans="1:45" x14ac:dyDescent="0.4">
      <c r="A1462">
        <f t="shared" si="788"/>
        <v>201902</v>
      </c>
      <c r="B1462" t="s">
        <v>457</v>
      </c>
      <c r="C1462" t="s">
        <v>647</v>
      </c>
      <c r="D1462" t="str">
        <f t="shared" ca="1" si="818"/>
        <v>I118</v>
      </c>
      <c r="E1462">
        <f t="shared" ca="1" si="799"/>
        <v>5</v>
      </c>
      <c r="F1462">
        <f t="shared" ca="1" si="800"/>
        <v>10</v>
      </c>
      <c r="G1462" t="str">
        <f t="shared" ca="1" si="815"/>
        <v>S11</v>
      </c>
      <c r="H1462" t="str">
        <f t="shared" ca="1" si="816"/>
        <v>S111</v>
      </c>
      <c r="I1462">
        <f ca="1">VLOOKUP(D1462,PRC!$A$2:$B$21,2,0)*E1462</f>
        <v>2650000</v>
      </c>
      <c r="J1462">
        <f t="shared" ca="1" si="801"/>
        <v>2384996</v>
      </c>
      <c r="K1462">
        <f ca="1">VLOOKUP(D1462,PRC!$A$1:$C$21,3,0)*E1462</f>
        <v>1113000</v>
      </c>
      <c r="L1462">
        <f t="shared" ca="1" si="802"/>
        <v>53000</v>
      </c>
      <c r="M1462">
        <f t="shared" ca="1" si="803"/>
        <v>53000</v>
      </c>
      <c r="N1462">
        <f t="shared" ca="1" si="804"/>
        <v>477000</v>
      </c>
      <c r="O1462">
        <f t="shared" ca="1" si="805"/>
        <v>239000</v>
      </c>
      <c r="P1462">
        <f t="shared" ca="1" si="817"/>
        <v>449996</v>
      </c>
      <c r="Q1462">
        <f ca="1">IF(P1462&gt;0,1,0)</f>
        <v>1</v>
      </c>
      <c r="R1462">
        <f t="shared" ca="1" si="806"/>
        <v>10</v>
      </c>
      <c r="S1462">
        <f t="shared" ca="1" si="807"/>
        <v>2</v>
      </c>
      <c r="T1462">
        <f t="shared" ca="1" si="808"/>
        <v>2</v>
      </c>
      <c r="U1462">
        <f t="shared" ca="1" si="809"/>
        <v>18</v>
      </c>
      <c r="V1462">
        <f t="shared" ca="1" si="810"/>
        <v>9</v>
      </c>
      <c r="X1462">
        <f t="shared" si="812"/>
        <v>1462</v>
      </c>
      <c r="Y1462">
        <f t="shared" si="813"/>
        <v>1452</v>
      </c>
      <c r="Z1462">
        <f t="shared" si="814"/>
        <v>1453</v>
      </c>
      <c r="AA1462">
        <f t="shared" si="811"/>
        <v>1951</v>
      </c>
      <c r="AB1462">
        <f t="shared" si="789"/>
        <v>500</v>
      </c>
      <c r="AM1462" t="str">
        <f t="shared" si="790"/>
        <v>201902LP</v>
      </c>
      <c r="AN1462">
        <f t="shared" ca="1" si="819"/>
        <v>10.000150943396225</v>
      </c>
      <c r="AO1462">
        <f t="shared" ca="1" si="820"/>
        <v>2</v>
      </c>
      <c r="AP1462">
        <f t="shared" ca="1" si="791"/>
        <v>2</v>
      </c>
      <c r="AQ1462">
        <f t="shared" ca="1" si="792"/>
        <v>18</v>
      </c>
      <c r="AR1462">
        <f t="shared" ca="1" si="793"/>
        <v>9.018867924528303</v>
      </c>
      <c r="AS1462">
        <f ca="1">P1462/J1462</f>
        <v>0.18867788457506848</v>
      </c>
    </row>
    <row r="1463" spans="1:45" x14ac:dyDescent="0.4">
      <c r="A1463">
        <f t="shared" si="788"/>
        <v>201902</v>
      </c>
      <c r="B1463" t="s">
        <v>458</v>
      </c>
      <c r="C1463" t="s">
        <v>647</v>
      </c>
      <c r="D1463" t="str">
        <f t="shared" ca="1" si="818"/>
        <v>I107</v>
      </c>
      <c r="E1463">
        <f t="shared" ca="1" si="799"/>
        <v>6</v>
      </c>
      <c r="F1463">
        <f t="shared" ca="1" si="800"/>
        <v>12</v>
      </c>
      <c r="G1463" t="str">
        <f t="shared" ca="1" si="815"/>
        <v>S10</v>
      </c>
      <c r="H1463" t="str">
        <f t="shared" ca="1" si="816"/>
        <v>S106</v>
      </c>
      <c r="I1463">
        <f ca="1">VLOOKUP(D1463,PRC!$A$2:$B$21,2,0)*E1463</f>
        <v>900000</v>
      </c>
      <c r="J1463">
        <f t="shared" ca="1" si="801"/>
        <v>773996</v>
      </c>
      <c r="K1463">
        <f ca="1">VLOOKUP(D1463,PRC!$A$1:$C$21,3,0)*E1463</f>
        <v>513000</v>
      </c>
      <c r="L1463">
        <f t="shared" ca="1" si="802"/>
        <v>9000</v>
      </c>
      <c r="M1463">
        <f t="shared" ca="1" si="803"/>
        <v>27000</v>
      </c>
      <c r="N1463">
        <f t="shared" ca="1" si="804"/>
        <v>135000</v>
      </c>
      <c r="O1463">
        <f t="shared" ca="1" si="805"/>
        <v>45000</v>
      </c>
      <c r="P1463">
        <f t="shared" ca="1" si="817"/>
        <v>44996</v>
      </c>
      <c r="Q1463">
        <f ca="1">IF(P1463&gt;0,1,0)</f>
        <v>1</v>
      </c>
      <c r="R1463">
        <f t="shared" ca="1" si="806"/>
        <v>14</v>
      </c>
      <c r="S1463">
        <f t="shared" ca="1" si="807"/>
        <v>1</v>
      </c>
      <c r="T1463">
        <f t="shared" ca="1" si="808"/>
        <v>3</v>
      </c>
      <c r="U1463">
        <f t="shared" ca="1" si="809"/>
        <v>15</v>
      </c>
      <c r="V1463">
        <f t="shared" ca="1" si="810"/>
        <v>5</v>
      </c>
      <c r="X1463">
        <f t="shared" si="812"/>
        <v>1463</v>
      </c>
      <c r="Y1463">
        <f t="shared" si="813"/>
        <v>1452</v>
      </c>
      <c r="Z1463">
        <f t="shared" si="814"/>
        <v>1453</v>
      </c>
      <c r="AA1463">
        <f t="shared" si="811"/>
        <v>1951</v>
      </c>
      <c r="AB1463">
        <f t="shared" si="789"/>
        <v>500</v>
      </c>
      <c r="AM1463" t="str">
        <f t="shared" si="790"/>
        <v>201902LP</v>
      </c>
      <c r="AN1463">
        <f t="shared" ca="1" si="819"/>
        <v>14.000444444444449</v>
      </c>
      <c r="AO1463">
        <f t="shared" ca="1" si="820"/>
        <v>1</v>
      </c>
      <c r="AP1463">
        <f t="shared" ca="1" si="791"/>
        <v>3</v>
      </c>
      <c r="AQ1463">
        <f t="shared" ca="1" si="792"/>
        <v>15</v>
      </c>
      <c r="AR1463">
        <f t="shared" ca="1" si="793"/>
        <v>5</v>
      </c>
      <c r="AS1463">
        <f ca="1">P1463/J1463</f>
        <v>5.8134667362622031E-2</v>
      </c>
    </row>
    <row r="1464" spans="1:45" x14ac:dyDescent="0.4">
      <c r="A1464">
        <f t="shared" si="788"/>
        <v>201902</v>
      </c>
      <c r="B1464" t="s">
        <v>459</v>
      </c>
      <c r="C1464" t="s">
        <v>647</v>
      </c>
      <c r="D1464" t="str">
        <f t="shared" ca="1" si="818"/>
        <v>I119</v>
      </c>
      <c r="E1464">
        <f t="shared" ca="1" si="799"/>
        <v>7</v>
      </c>
      <c r="F1464">
        <f t="shared" ca="1" si="800"/>
        <v>10</v>
      </c>
      <c r="G1464" t="str">
        <f t="shared" ca="1" si="815"/>
        <v>S11</v>
      </c>
      <c r="H1464" t="str">
        <f t="shared" ca="1" si="816"/>
        <v>S117</v>
      </c>
      <c r="I1464">
        <f ca="1">VLOOKUP(D1464,PRC!$A$2:$B$21,2,0)*E1464</f>
        <v>665000</v>
      </c>
      <c r="J1464">
        <f t="shared" ca="1" si="801"/>
        <v>585196</v>
      </c>
      <c r="K1464">
        <f ca="1">VLOOKUP(D1464,PRC!$A$1:$C$21,3,0)*E1464</f>
        <v>319200</v>
      </c>
      <c r="L1464">
        <f t="shared" ca="1" si="802"/>
        <v>13000</v>
      </c>
      <c r="M1464">
        <f t="shared" ca="1" si="803"/>
        <v>7000</v>
      </c>
      <c r="N1464">
        <f t="shared" ca="1" si="804"/>
        <v>133000</v>
      </c>
      <c r="O1464">
        <f t="shared" ca="1" si="805"/>
        <v>47000</v>
      </c>
      <c r="P1464">
        <f t="shared" ca="1" si="817"/>
        <v>65996</v>
      </c>
      <c r="Q1464">
        <f ca="1">IF(P1464&gt;0,1,0)</f>
        <v>1</v>
      </c>
      <c r="R1464">
        <f t="shared" ca="1" si="806"/>
        <v>12</v>
      </c>
      <c r="S1464">
        <f t="shared" ca="1" si="807"/>
        <v>2</v>
      </c>
      <c r="T1464">
        <f t="shared" ca="1" si="808"/>
        <v>1</v>
      </c>
      <c r="U1464">
        <f t="shared" ca="1" si="809"/>
        <v>20</v>
      </c>
      <c r="V1464">
        <f t="shared" ca="1" si="810"/>
        <v>7</v>
      </c>
      <c r="X1464">
        <f t="shared" si="812"/>
        <v>1464</v>
      </c>
      <c r="Y1464">
        <f t="shared" si="813"/>
        <v>1452</v>
      </c>
      <c r="Z1464">
        <f t="shared" si="814"/>
        <v>1453</v>
      </c>
      <c r="AA1464">
        <f t="shared" si="811"/>
        <v>1951</v>
      </c>
      <c r="AB1464">
        <f t="shared" si="789"/>
        <v>500</v>
      </c>
      <c r="AM1464" t="str">
        <f t="shared" si="790"/>
        <v>201902LP</v>
      </c>
      <c r="AN1464">
        <f t="shared" ca="1" si="819"/>
        <v>12.0006015037594</v>
      </c>
      <c r="AO1464">
        <f t="shared" ca="1" si="820"/>
        <v>1.9548872180451129</v>
      </c>
      <c r="AP1464">
        <f t="shared" ca="1" si="791"/>
        <v>1.0526315789473684</v>
      </c>
      <c r="AQ1464">
        <f t="shared" ca="1" si="792"/>
        <v>20</v>
      </c>
      <c r="AR1464">
        <f t="shared" ca="1" si="793"/>
        <v>7.0676691729323311</v>
      </c>
      <c r="AS1464">
        <f ca="1">P1464/J1464</f>
        <v>0.11277589047088497</v>
      </c>
    </row>
    <row r="1465" spans="1:45" x14ac:dyDescent="0.4">
      <c r="A1465">
        <f t="shared" si="788"/>
        <v>201902</v>
      </c>
      <c r="B1465" t="s">
        <v>460</v>
      </c>
      <c r="C1465" t="s">
        <v>647</v>
      </c>
      <c r="D1465" t="str">
        <f t="shared" ca="1" si="818"/>
        <v>I106</v>
      </c>
      <c r="E1465">
        <f t="shared" ca="1" si="799"/>
        <v>6</v>
      </c>
      <c r="F1465">
        <f t="shared" ca="1" si="800"/>
        <v>13</v>
      </c>
      <c r="G1465" t="str">
        <f t="shared" ca="1" si="815"/>
        <v>S10</v>
      </c>
      <c r="H1465" t="str">
        <f t="shared" ca="1" si="816"/>
        <v>S106</v>
      </c>
      <c r="I1465">
        <f ca="1">VLOOKUP(D1465,PRC!$A$2:$B$21,2,0)*E1465</f>
        <v>120000</v>
      </c>
      <c r="J1465">
        <f t="shared" ca="1" si="801"/>
        <v>106796</v>
      </c>
      <c r="K1465">
        <f ca="1">VLOOKUP(D1465,PRC!$A$1:$C$21,3,0)*E1465</f>
        <v>63600</v>
      </c>
      <c r="L1465">
        <f t="shared" ca="1" si="802"/>
        <v>1000</v>
      </c>
      <c r="M1465">
        <f t="shared" ca="1" si="803"/>
        <v>4000</v>
      </c>
      <c r="N1465">
        <f t="shared" ca="1" si="804"/>
        <v>12000</v>
      </c>
      <c r="O1465">
        <f t="shared" ca="1" si="805"/>
        <v>12000</v>
      </c>
      <c r="P1465">
        <f t="shared" ca="1" si="817"/>
        <v>14196</v>
      </c>
      <c r="Q1465">
        <f ca="1">IF(P1465&gt;0,1,0)</f>
        <v>1</v>
      </c>
      <c r="R1465">
        <f t="shared" ca="1" si="806"/>
        <v>11</v>
      </c>
      <c r="S1465">
        <f t="shared" ca="1" si="807"/>
        <v>1</v>
      </c>
      <c r="T1465">
        <f t="shared" ca="1" si="808"/>
        <v>3</v>
      </c>
      <c r="U1465">
        <f t="shared" ca="1" si="809"/>
        <v>10</v>
      </c>
      <c r="V1465">
        <f t="shared" ca="1" si="810"/>
        <v>10</v>
      </c>
      <c r="X1465">
        <f t="shared" si="812"/>
        <v>1465</v>
      </c>
      <c r="Y1465">
        <f t="shared" si="813"/>
        <v>1452</v>
      </c>
      <c r="Z1465">
        <f t="shared" si="814"/>
        <v>1453</v>
      </c>
      <c r="AA1465">
        <f t="shared" si="811"/>
        <v>1951</v>
      </c>
      <c r="AB1465">
        <f t="shared" si="789"/>
        <v>500</v>
      </c>
      <c r="AM1465" t="str">
        <f t="shared" si="790"/>
        <v>201902LP</v>
      </c>
      <c r="AN1465">
        <f t="shared" ca="1" si="819"/>
        <v>11.003333333333332</v>
      </c>
      <c r="AO1465">
        <f t="shared" ca="1" si="820"/>
        <v>0.83333333333333337</v>
      </c>
      <c r="AP1465">
        <f t="shared" ca="1" si="791"/>
        <v>3.3333333333333335</v>
      </c>
      <c r="AQ1465">
        <f t="shared" ca="1" si="792"/>
        <v>10</v>
      </c>
      <c r="AR1465">
        <f t="shared" ca="1" si="793"/>
        <v>10</v>
      </c>
      <c r="AS1465">
        <f ca="1">P1465/J1465</f>
        <v>0.13292632682872019</v>
      </c>
    </row>
    <row r="1466" spans="1:45" x14ac:dyDescent="0.4">
      <c r="A1466">
        <f t="shared" si="788"/>
        <v>201902</v>
      </c>
      <c r="B1466" t="s">
        <v>461</v>
      </c>
      <c r="C1466" t="s">
        <v>647</v>
      </c>
      <c r="D1466" t="str">
        <f t="shared" ca="1" si="818"/>
        <v>I115</v>
      </c>
      <c r="E1466">
        <f t="shared" ca="1" si="799"/>
        <v>5</v>
      </c>
      <c r="F1466">
        <f t="shared" ca="1" si="800"/>
        <v>12</v>
      </c>
      <c r="G1466" t="str">
        <f t="shared" ca="1" si="815"/>
        <v>S11</v>
      </c>
      <c r="H1466" t="str">
        <f t="shared" ca="1" si="816"/>
        <v>S112</v>
      </c>
      <c r="I1466">
        <f ca="1">VLOOKUP(D1466,PRC!$A$2:$B$21,2,0)*E1466</f>
        <v>25000</v>
      </c>
      <c r="J1466">
        <f t="shared" ca="1" si="801"/>
        <v>22496</v>
      </c>
      <c r="K1466">
        <f ca="1">VLOOKUP(D1466,PRC!$A$1:$C$21,3,0)*E1466</f>
        <v>12000</v>
      </c>
      <c r="L1466">
        <f t="shared" ca="1" si="802"/>
        <v>0</v>
      </c>
      <c r="M1466">
        <f t="shared" ca="1" si="803"/>
        <v>1000</v>
      </c>
      <c r="N1466">
        <f t="shared" ca="1" si="804"/>
        <v>4000</v>
      </c>
      <c r="O1466">
        <f t="shared" ca="1" si="805"/>
        <v>2000</v>
      </c>
      <c r="P1466">
        <f t="shared" ca="1" si="817"/>
        <v>3496</v>
      </c>
      <c r="Q1466">
        <f ca="1">IF(P1466&gt;0,1,0)</f>
        <v>1</v>
      </c>
      <c r="R1466">
        <f t="shared" ca="1" si="806"/>
        <v>10</v>
      </c>
      <c r="S1466">
        <f t="shared" ca="1" si="807"/>
        <v>1</v>
      </c>
      <c r="T1466">
        <f t="shared" ca="1" si="808"/>
        <v>3</v>
      </c>
      <c r="U1466">
        <f t="shared" ca="1" si="809"/>
        <v>16</v>
      </c>
      <c r="V1466">
        <f t="shared" ca="1" si="810"/>
        <v>9</v>
      </c>
      <c r="X1466">
        <f t="shared" si="812"/>
        <v>1466</v>
      </c>
      <c r="Y1466">
        <f t="shared" si="813"/>
        <v>1452</v>
      </c>
      <c r="Z1466">
        <f t="shared" si="814"/>
        <v>1453</v>
      </c>
      <c r="AA1466">
        <f t="shared" si="811"/>
        <v>1951</v>
      </c>
      <c r="AB1466">
        <f t="shared" si="789"/>
        <v>500</v>
      </c>
      <c r="AM1466" t="str">
        <f t="shared" si="790"/>
        <v>201902LP</v>
      </c>
      <c r="AN1466">
        <f t="shared" ca="1" si="819"/>
        <v>10.016000000000002</v>
      </c>
      <c r="AO1466">
        <f t="shared" ca="1" si="820"/>
        <v>0</v>
      </c>
      <c r="AP1466">
        <f t="shared" ca="1" si="791"/>
        <v>4</v>
      </c>
      <c r="AQ1466">
        <f t="shared" ca="1" si="792"/>
        <v>16</v>
      </c>
      <c r="AR1466">
        <f t="shared" ca="1" si="793"/>
        <v>8</v>
      </c>
      <c r="AS1466">
        <f ca="1">P1466/J1466</f>
        <v>0.1554054054054054</v>
      </c>
    </row>
    <row r="1467" spans="1:45" x14ac:dyDescent="0.4">
      <c r="A1467">
        <f t="shared" si="788"/>
        <v>201902</v>
      </c>
      <c r="B1467" t="s">
        <v>462</v>
      </c>
      <c r="C1467" t="s">
        <v>647</v>
      </c>
      <c r="D1467" t="str">
        <f t="shared" ca="1" si="818"/>
        <v>I113</v>
      </c>
      <c r="E1467">
        <f t="shared" ca="1" si="799"/>
        <v>6</v>
      </c>
      <c r="F1467">
        <f t="shared" ca="1" si="800"/>
        <v>10</v>
      </c>
      <c r="G1467" t="str">
        <f t="shared" ca="1" si="815"/>
        <v>S11</v>
      </c>
      <c r="H1467" t="str">
        <f t="shared" ca="1" si="816"/>
        <v>S115</v>
      </c>
      <c r="I1467">
        <f ca="1">VLOOKUP(D1467,PRC!$A$2:$B$21,2,0)*E1467</f>
        <v>4020000</v>
      </c>
      <c r="J1467">
        <f t="shared" ca="1" si="801"/>
        <v>3416996</v>
      </c>
      <c r="K1467">
        <f ca="1">VLOOKUP(D1467,PRC!$A$1:$C$21,3,0)*E1467</f>
        <v>1809000</v>
      </c>
      <c r="L1467">
        <f t="shared" ca="1" si="802"/>
        <v>40000</v>
      </c>
      <c r="M1467">
        <f t="shared" ca="1" si="803"/>
        <v>80000</v>
      </c>
      <c r="N1467">
        <f t="shared" ca="1" si="804"/>
        <v>523000</v>
      </c>
      <c r="O1467">
        <f t="shared" ca="1" si="805"/>
        <v>402000</v>
      </c>
      <c r="P1467">
        <f t="shared" ca="1" si="817"/>
        <v>562996</v>
      </c>
      <c r="Q1467">
        <f ca="1">IF(P1467&gt;0,1,0)</f>
        <v>1</v>
      </c>
      <c r="R1467">
        <f t="shared" ca="1" si="806"/>
        <v>15</v>
      </c>
      <c r="S1467">
        <f t="shared" ca="1" si="807"/>
        <v>1</v>
      </c>
      <c r="T1467">
        <f t="shared" ca="1" si="808"/>
        <v>2</v>
      </c>
      <c r="U1467">
        <f t="shared" ca="1" si="809"/>
        <v>13</v>
      </c>
      <c r="V1467">
        <f t="shared" ca="1" si="810"/>
        <v>10</v>
      </c>
      <c r="X1467">
        <f t="shared" si="812"/>
        <v>1467</v>
      </c>
      <c r="Y1467">
        <f t="shared" si="813"/>
        <v>1452</v>
      </c>
      <c r="Z1467">
        <f t="shared" si="814"/>
        <v>1453</v>
      </c>
      <c r="AA1467">
        <f t="shared" si="811"/>
        <v>1951</v>
      </c>
      <c r="AB1467">
        <f t="shared" si="789"/>
        <v>500</v>
      </c>
      <c r="AM1467" t="str">
        <f t="shared" si="790"/>
        <v>201902LP</v>
      </c>
      <c r="AN1467">
        <f t="shared" ca="1" si="819"/>
        <v>15.000099502487563</v>
      </c>
      <c r="AO1467">
        <f t="shared" ca="1" si="820"/>
        <v>0.99502487562189057</v>
      </c>
      <c r="AP1467">
        <f t="shared" ca="1" si="791"/>
        <v>1.9900497512437811</v>
      </c>
      <c r="AQ1467">
        <f t="shared" ca="1" si="792"/>
        <v>13.009950248756219</v>
      </c>
      <c r="AR1467">
        <f t="shared" ca="1" si="793"/>
        <v>10</v>
      </c>
      <c r="AS1467">
        <f ca="1">P1467/J1467</f>
        <v>0.16476343548543809</v>
      </c>
    </row>
    <row r="1468" spans="1:45" x14ac:dyDescent="0.4">
      <c r="A1468">
        <f t="shared" si="788"/>
        <v>201902</v>
      </c>
      <c r="B1468" t="s">
        <v>463</v>
      </c>
      <c r="C1468" t="s">
        <v>647</v>
      </c>
      <c r="D1468" t="str">
        <f t="shared" ca="1" si="818"/>
        <v>I112</v>
      </c>
      <c r="E1468">
        <f t="shared" ca="1" si="799"/>
        <v>6</v>
      </c>
      <c r="F1468">
        <f t="shared" ca="1" si="800"/>
        <v>13</v>
      </c>
      <c r="G1468" t="str">
        <f t="shared" ca="1" si="815"/>
        <v>S11</v>
      </c>
      <c r="H1468" t="str">
        <f t="shared" ca="1" si="816"/>
        <v>S116</v>
      </c>
      <c r="I1468">
        <f ca="1">VLOOKUP(D1468,PRC!$A$2:$B$21,2,0)*E1468</f>
        <v>390000</v>
      </c>
      <c r="J1468">
        <f t="shared" ca="1" si="801"/>
        <v>347096</v>
      </c>
      <c r="K1468">
        <f ca="1">VLOOKUP(D1468,PRC!$A$1:$C$21,3,0)*E1468</f>
        <v>195000</v>
      </c>
      <c r="L1468">
        <f t="shared" ca="1" si="802"/>
        <v>12000</v>
      </c>
      <c r="M1468">
        <f t="shared" ca="1" si="803"/>
        <v>12000</v>
      </c>
      <c r="N1468">
        <f t="shared" ca="1" si="804"/>
        <v>47000</v>
      </c>
      <c r="O1468">
        <f t="shared" ca="1" si="805"/>
        <v>31000</v>
      </c>
      <c r="P1468">
        <f t="shared" ca="1" si="817"/>
        <v>50096</v>
      </c>
      <c r="Q1468">
        <f ca="1">IF(P1468&gt;0,1,0)</f>
        <v>1</v>
      </c>
      <c r="R1468">
        <f t="shared" ca="1" si="806"/>
        <v>11</v>
      </c>
      <c r="S1468">
        <f t="shared" ca="1" si="807"/>
        <v>3</v>
      </c>
      <c r="T1468">
        <f t="shared" ca="1" si="808"/>
        <v>3</v>
      </c>
      <c r="U1468">
        <f t="shared" ca="1" si="809"/>
        <v>12</v>
      </c>
      <c r="V1468">
        <f t="shared" ca="1" si="810"/>
        <v>8</v>
      </c>
      <c r="X1468">
        <f t="shared" si="812"/>
        <v>1468</v>
      </c>
      <c r="Y1468">
        <f t="shared" si="813"/>
        <v>1452</v>
      </c>
      <c r="Z1468">
        <f t="shared" si="814"/>
        <v>1453</v>
      </c>
      <c r="AA1468">
        <f t="shared" si="811"/>
        <v>1951</v>
      </c>
      <c r="AB1468">
        <f t="shared" si="789"/>
        <v>500</v>
      </c>
      <c r="AM1468" t="str">
        <f t="shared" si="790"/>
        <v>201902LP</v>
      </c>
      <c r="AN1468">
        <f t="shared" ca="1" si="819"/>
        <v>11.001025641025642</v>
      </c>
      <c r="AO1468">
        <f t="shared" ca="1" si="820"/>
        <v>3.0769230769230771</v>
      </c>
      <c r="AP1468">
        <f t="shared" ca="1" si="791"/>
        <v>3.0769230769230771</v>
      </c>
      <c r="AQ1468">
        <f t="shared" ca="1" si="792"/>
        <v>12.051282051282051</v>
      </c>
      <c r="AR1468">
        <f t="shared" ca="1" si="793"/>
        <v>7.948717948717948</v>
      </c>
      <c r="AS1468">
        <f ca="1">P1468/J1468</f>
        <v>0.14432894645861663</v>
      </c>
    </row>
    <row r="1469" spans="1:45" x14ac:dyDescent="0.4">
      <c r="A1469">
        <f t="shared" si="788"/>
        <v>201902</v>
      </c>
      <c r="B1469" t="s">
        <v>464</v>
      </c>
      <c r="C1469" t="s">
        <v>647</v>
      </c>
      <c r="D1469" t="str">
        <f t="shared" ca="1" si="818"/>
        <v>I115</v>
      </c>
      <c r="E1469">
        <f t="shared" ca="1" si="799"/>
        <v>7</v>
      </c>
      <c r="F1469">
        <f t="shared" ca="1" si="800"/>
        <v>12</v>
      </c>
      <c r="G1469" t="str">
        <f t="shared" ca="1" si="815"/>
        <v>S11</v>
      </c>
      <c r="H1469" t="str">
        <f t="shared" ca="1" si="816"/>
        <v>S118</v>
      </c>
      <c r="I1469">
        <f ca="1">VLOOKUP(D1469,PRC!$A$2:$B$21,2,0)*E1469</f>
        <v>35000</v>
      </c>
      <c r="J1469">
        <f t="shared" ca="1" si="801"/>
        <v>31146</v>
      </c>
      <c r="K1469">
        <f ca="1">VLOOKUP(D1469,PRC!$A$1:$C$21,3,0)*E1469</f>
        <v>16800</v>
      </c>
      <c r="L1469">
        <f t="shared" ca="1" si="802"/>
        <v>1000</v>
      </c>
      <c r="M1469">
        <f t="shared" ca="1" si="803"/>
        <v>0</v>
      </c>
      <c r="N1469">
        <f t="shared" ca="1" si="804"/>
        <v>4000</v>
      </c>
      <c r="O1469">
        <f t="shared" ca="1" si="805"/>
        <v>4000</v>
      </c>
      <c r="P1469">
        <f t="shared" ca="1" si="817"/>
        <v>5346</v>
      </c>
      <c r="Q1469">
        <f ca="1">IF(P1469&gt;0,1,0)</f>
        <v>1</v>
      </c>
      <c r="R1469">
        <f t="shared" ca="1" si="806"/>
        <v>11</v>
      </c>
      <c r="S1469">
        <f t="shared" ca="1" si="807"/>
        <v>3</v>
      </c>
      <c r="T1469">
        <f t="shared" ca="1" si="808"/>
        <v>1</v>
      </c>
      <c r="U1469">
        <f t="shared" ca="1" si="809"/>
        <v>10</v>
      </c>
      <c r="V1469">
        <f t="shared" ca="1" si="810"/>
        <v>10</v>
      </c>
      <c r="X1469">
        <f t="shared" si="812"/>
        <v>1469</v>
      </c>
      <c r="Y1469">
        <f t="shared" si="813"/>
        <v>1452</v>
      </c>
      <c r="Z1469">
        <f t="shared" si="814"/>
        <v>1453</v>
      </c>
      <c r="AA1469">
        <f t="shared" si="811"/>
        <v>1951</v>
      </c>
      <c r="AB1469">
        <f t="shared" si="789"/>
        <v>500</v>
      </c>
      <c r="AM1469" t="str">
        <f t="shared" si="790"/>
        <v>201902LP</v>
      </c>
      <c r="AN1469">
        <f t="shared" ca="1" si="819"/>
        <v>11.011428571428572</v>
      </c>
      <c r="AO1469">
        <f t="shared" ca="1" si="820"/>
        <v>2.8571428571428572</v>
      </c>
      <c r="AP1469">
        <f t="shared" ca="1" si="791"/>
        <v>0</v>
      </c>
      <c r="AQ1469">
        <f t="shared" ca="1" si="792"/>
        <v>11.428571428571429</v>
      </c>
      <c r="AR1469">
        <f t="shared" ca="1" si="793"/>
        <v>11.428571428571429</v>
      </c>
      <c r="AS1469">
        <f ca="1">P1469/J1469</f>
        <v>0.17164322866499712</v>
      </c>
    </row>
    <row r="1470" spans="1:45" x14ac:dyDescent="0.4">
      <c r="A1470">
        <f t="shared" si="788"/>
        <v>201902</v>
      </c>
      <c r="B1470" t="s">
        <v>465</v>
      </c>
      <c r="C1470" t="s">
        <v>647</v>
      </c>
      <c r="D1470" t="str">
        <f t="shared" ca="1" si="818"/>
        <v>I120</v>
      </c>
      <c r="E1470">
        <f t="shared" ca="1" si="799"/>
        <v>7</v>
      </c>
      <c r="F1470">
        <f t="shared" ca="1" si="800"/>
        <v>11</v>
      </c>
      <c r="G1470" t="str">
        <f t="shared" ca="1" si="815"/>
        <v>S10</v>
      </c>
      <c r="H1470" t="str">
        <f t="shared" ca="1" si="816"/>
        <v>S103</v>
      </c>
      <c r="I1470">
        <f ca="1">VLOOKUP(D1470,PRC!$A$2:$B$21,2,0)*E1470</f>
        <v>30100000</v>
      </c>
      <c r="J1470">
        <f t="shared" ca="1" si="801"/>
        <v>26788996</v>
      </c>
      <c r="K1470">
        <f ca="1">VLOOKUP(D1470,PRC!$A$1:$C$21,3,0)*E1470</f>
        <v>13545000</v>
      </c>
      <c r="L1470">
        <f t="shared" ca="1" si="802"/>
        <v>903000</v>
      </c>
      <c r="M1470">
        <f t="shared" ca="1" si="803"/>
        <v>301000</v>
      </c>
      <c r="N1470">
        <f t="shared" ca="1" si="804"/>
        <v>6020000</v>
      </c>
      <c r="O1470">
        <f t="shared" ca="1" si="805"/>
        <v>2107000</v>
      </c>
      <c r="P1470">
        <f t="shared" ca="1" si="817"/>
        <v>3912996</v>
      </c>
      <c r="Q1470">
        <f ca="1">IF(P1470&gt;0,1,0)</f>
        <v>1</v>
      </c>
      <c r="R1470">
        <f t="shared" ca="1" si="806"/>
        <v>11</v>
      </c>
      <c r="S1470">
        <f t="shared" ca="1" si="807"/>
        <v>3</v>
      </c>
      <c r="T1470">
        <f t="shared" ca="1" si="808"/>
        <v>1</v>
      </c>
      <c r="U1470">
        <f t="shared" ca="1" si="809"/>
        <v>20</v>
      </c>
      <c r="V1470">
        <f t="shared" ca="1" si="810"/>
        <v>7</v>
      </c>
      <c r="X1470">
        <f t="shared" si="812"/>
        <v>1470</v>
      </c>
      <c r="Y1470">
        <f t="shared" si="813"/>
        <v>1452</v>
      </c>
      <c r="Z1470">
        <f t="shared" si="814"/>
        <v>1453</v>
      </c>
      <c r="AA1470">
        <f t="shared" si="811"/>
        <v>1951</v>
      </c>
      <c r="AB1470">
        <f t="shared" si="789"/>
        <v>500</v>
      </c>
      <c r="AM1470" t="str">
        <f t="shared" si="790"/>
        <v>201902LP</v>
      </c>
      <c r="AN1470">
        <f t="shared" ca="1" si="819"/>
        <v>11.000013289036549</v>
      </c>
      <c r="AO1470">
        <f t="shared" ca="1" si="820"/>
        <v>3</v>
      </c>
      <c r="AP1470">
        <f t="shared" ca="1" si="791"/>
        <v>1</v>
      </c>
      <c r="AQ1470">
        <f t="shared" ca="1" si="792"/>
        <v>20</v>
      </c>
      <c r="AR1470">
        <f t="shared" ca="1" si="793"/>
        <v>7.0000000000000009</v>
      </c>
      <c r="AS1470">
        <f ca="1">P1470/J1470</f>
        <v>0.14606728822535939</v>
      </c>
    </row>
    <row r="1471" spans="1:45" x14ac:dyDescent="0.4">
      <c r="A1471">
        <f t="shared" si="788"/>
        <v>201902</v>
      </c>
      <c r="B1471" t="s">
        <v>466</v>
      </c>
      <c r="C1471" t="s">
        <v>647</v>
      </c>
      <c r="D1471" t="str">
        <f t="shared" ca="1" si="818"/>
        <v>I106</v>
      </c>
      <c r="E1471">
        <f t="shared" ca="1" si="799"/>
        <v>7</v>
      </c>
      <c r="F1471">
        <f t="shared" ca="1" si="800"/>
        <v>10</v>
      </c>
      <c r="G1471" t="str">
        <f t="shared" ca="1" si="815"/>
        <v>S11</v>
      </c>
      <c r="H1471" t="str">
        <f t="shared" ca="1" si="816"/>
        <v>S117</v>
      </c>
      <c r="I1471">
        <f ca="1">VLOOKUP(D1471,PRC!$A$2:$B$21,2,0)*E1471</f>
        <v>140000</v>
      </c>
      <c r="J1471">
        <f t="shared" ca="1" si="801"/>
        <v>125996</v>
      </c>
      <c r="K1471">
        <f ca="1">VLOOKUP(D1471,PRC!$A$1:$C$21,3,0)*E1471</f>
        <v>74200</v>
      </c>
      <c r="L1471">
        <f t="shared" ca="1" si="802"/>
        <v>3000</v>
      </c>
      <c r="M1471">
        <f t="shared" ca="1" si="803"/>
        <v>4000</v>
      </c>
      <c r="N1471">
        <f t="shared" ca="1" si="804"/>
        <v>21000</v>
      </c>
      <c r="O1471">
        <f t="shared" ca="1" si="805"/>
        <v>11000</v>
      </c>
      <c r="P1471">
        <f t="shared" ca="1" si="817"/>
        <v>12796</v>
      </c>
      <c r="Q1471">
        <f ca="1">IF(P1471&gt;0,1,0)</f>
        <v>1</v>
      </c>
      <c r="R1471">
        <f t="shared" ca="1" si="806"/>
        <v>10</v>
      </c>
      <c r="S1471">
        <f t="shared" ca="1" si="807"/>
        <v>2</v>
      </c>
      <c r="T1471">
        <f t="shared" ca="1" si="808"/>
        <v>3</v>
      </c>
      <c r="U1471">
        <f t="shared" ca="1" si="809"/>
        <v>15</v>
      </c>
      <c r="V1471">
        <f t="shared" ca="1" si="810"/>
        <v>8</v>
      </c>
      <c r="X1471">
        <f t="shared" si="812"/>
        <v>1471</v>
      </c>
      <c r="Y1471">
        <f t="shared" si="813"/>
        <v>1452</v>
      </c>
      <c r="Z1471">
        <f t="shared" si="814"/>
        <v>1453</v>
      </c>
      <c r="AA1471">
        <f t="shared" si="811"/>
        <v>1951</v>
      </c>
      <c r="AB1471">
        <f t="shared" si="789"/>
        <v>500</v>
      </c>
      <c r="AM1471" t="str">
        <f t="shared" si="790"/>
        <v>201902LP</v>
      </c>
      <c r="AN1471">
        <f t="shared" ca="1" si="819"/>
        <v>10.002857142857147</v>
      </c>
      <c r="AO1471">
        <f t="shared" ca="1" si="820"/>
        <v>2.1428571428571428</v>
      </c>
      <c r="AP1471">
        <f t="shared" ca="1" si="791"/>
        <v>2.8571428571428572</v>
      </c>
      <c r="AQ1471">
        <f t="shared" ca="1" si="792"/>
        <v>15</v>
      </c>
      <c r="AR1471">
        <f t="shared" ca="1" si="793"/>
        <v>7.8571428571428568</v>
      </c>
      <c r="AS1471">
        <f ca="1">P1471/J1471</f>
        <v>0.10155877964379821</v>
      </c>
    </row>
    <row r="1472" spans="1:45" x14ac:dyDescent="0.4">
      <c r="A1472">
        <f t="shared" si="788"/>
        <v>201902</v>
      </c>
      <c r="B1472" t="s">
        <v>467</v>
      </c>
      <c r="C1472" t="s">
        <v>647</v>
      </c>
      <c r="D1472" t="str">
        <f t="shared" ca="1" si="818"/>
        <v>I114</v>
      </c>
      <c r="E1472">
        <f t="shared" ca="1" si="799"/>
        <v>7</v>
      </c>
      <c r="F1472">
        <f t="shared" ca="1" si="800"/>
        <v>14</v>
      </c>
      <c r="G1472" t="str">
        <f t="shared" ca="1" si="815"/>
        <v>S10</v>
      </c>
      <c r="H1472" t="str">
        <f t="shared" ca="1" si="816"/>
        <v>S102</v>
      </c>
      <c r="I1472">
        <f ca="1">VLOOKUP(D1472,PRC!$A$2:$B$21,2,0)*E1472</f>
        <v>1680000</v>
      </c>
      <c r="J1472">
        <f t="shared" ca="1" si="801"/>
        <v>1511996</v>
      </c>
      <c r="K1472">
        <f ca="1">VLOOKUP(D1472,PRC!$A$1:$C$21,3,0)*E1472</f>
        <v>974400</v>
      </c>
      <c r="L1472">
        <f t="shared" ca="1" si="802"/>
        <v>50000</v>
      </c>
      <c r="M1472">
        <f t="shared" ca="1" si="803"/>
        <v>34000</v>
      </c>
      <c r="N1472">
        <f t="shared" ca="1" si="804"/>
        <v>319000</v>
      </c>
      <c r="O1472">
        <f t="shared" ca="1" si="805"/>
        <v>118000</v>
      </c>
      <c r="P1472">
        <f t="shared" ca="1" si="817"/>
        <v>16596</v>
      </c>
      <c r="Q1472">
        <f ca="1">IF(P1472&gt;0,1,0)</f>
        <v>1</v>
      </c>
      <c r="R1472">
        <f t="shared" ca="1" si="806"/>
        <v>10</v>
      </c>
      <c r="S1472">
        <f t="shared" ca="1" si="807"/>
        <v>3</v>
      </c>
      <c r="T1472">
        <f t="shared" ca="1" si="808"/>
        <v>2</v>
      </c>
      <c r="U1472">
        <f t="shared" ca="1" si="809"/>
        <v>19</v>
      </c>
      <c r="V1472">
        <f t="shared" ca="1" si="810"/>
        <v>7</v>
      </c>
      <c r="X1472">
        <f t="shared" si="812"/>
        <v>1472</v>
      </c>
      <c r="Y1472">
        <f t="shared" si="813"/>
        <v>1452</v>
      </c>
      <c r="Z1472">
        <f t="shared" si="814"/>
        <v>1453</v>
      </c>
      <c r="AA1472">
        <f t="shared" si="811"/>
        <v>1951</v>
      </c>
      <c r="AB1472">
        <f t="shared" si="789"/>
        <v>500</v>
      </c>
      <c r="AM1472" t="str">
        <f t="shared" si="790"/>
        <v>201902LP</v>
      </c>
      <c r="AN1472">
        <f t="shared" ca="1" si="819"/>
        <v>10.000238095238089</v>
      </c>
      <c r="AO1472">
        <f t="shared" ca="1" si="820"/>
        <v>2.9761904761904758</v>
      </c>
      <c r="AP1472">
        <f t="shared" ca="1" si="791"/>
        <v>2.0238095238095237</v>
      </c>
      <c r="AQ1472">
        <f t="shared" ca="1" si="792"/>
        <v>18.988095238095237</v>
      </c>
      <c r="AR1472">
        <f t="shared" ca="1" si="793"/>
        <v>7.0238095238095237</v>
      </c>
      <c r="AS1472">
        <f ca="1">P1472/J1472</f>
        <v>1.0976219513808238E-2</v>
      </c>
    </row>
    <row r="1473" spans="1:45" x14ac:dyDescent="0.4">
      <c r="A1473">
        <f t="shared" si="788"/>
        <v>201902</v>
      </c>
      <c r="B1473" t="s">
        <v>468</v>
      </c>
      <c r="C1473" t="s">
        <v>647</v>
      </c>
      <c r="D1473" t="str">
        <f t="shared" ca="1" si="818"/>
        <v>I117</v>
      </c>
      <c r="E1473">
        <f t="shared" ca="1" si="799"/>
        <v>6</v>
      </c>
      <c r="F1473">
        <f t="shared" ca="1" si="800"/>
        <v>15</v>
      </c>
      <c r="G1473" t="str">
        <f t="shared" ca="1" si="815"/>
        <v>S10</v>
      </c>
      <c r="H1473" t="str">
        <f t="shared" ca="1" si="816"/>
        <v>S108</v>
      </c>
      <c r="I1473">
        <f ca="1">VLOOKUP(D1473,PRC!$A$2:$B$21,2,0)*E1473</f>
        <v>15000000</v>
      </c>
      <c r="J1473">
        <f t="shared" ca="1" si="801"/>
        <v>13349996</v>
      </c>
      <c r="K1473">
        <f ca="1">VLOOKUP(D1473,PRC!$A$1:$C$21,3,0)*E1473</f>
        <v>6900000</v>
      </c>
      <c r="L1473">
        <f t="shared" ca="1" si="802"/>
        <v>150000</v>
      </c>
      <c r="M1473">
        <f t="shared" ca="1" si="803"/>
        <v>450000</v>
      </c>
      <c r="N1473">
        <f t="shared" ca="1" si="804"/>
        <v>1950000</v>
      </c>
      <c r="O1473">
        <f t="shared" ca="1" si="805"/>
        <v>1200000</v>
      </c>
      <c r="P1473">
        <f t="shared" ca="1" si="817"/>
        <v>2699996</v>
      </c>
      <c r="Q1473">
        <f ca="1">IF(P1473&gt;0,1,0)</f>
        <v>1</v>
      </c>
      <c r="R1473">
        <f t="shared" ca="1" si="806"/>
        <v>11</v>
      </c>
      <c r="S1473">
        <f t="shared" ca="1" si="807"/>
        <v>1</v>
      </c>
      <c r="T1473">
        <f t="shared" ca="1" si="808"/>
        <v>3</v>
      </c>
      <c r="U1473">
        <f t="shared" ca="1" si="809"/>
        <v>13</v>
      </c>
      <c r="V1473">
        <f t="shared" ca="1" si="810"/>
        <v>8</v>
      </c>
      <c r="X1473">
        <f t="shared" si="812"/>
        <v>1473</v>
      </c>
      <c r="Y1473">
        <f t="shared" si="813"/>
        <v>1452</v>
      </c>
      <c r="Z1473">
        <f t="shared" si="814"/>
        <v>1453</v>
      </c>
      <c r="AA1473">
        <f t="shared" si="811"/>
        <v>1951</v>
      </c>
      <c r="AB1473">
        <f t="shared" si="789"/>
        <v>500</v>
      </c>
      <c r="AM1473" t="str">
        <f t="shared" si="790"/>
        <v>201902LP</v>
      </c>
      <c r="AN1473">
        <f t="shared" ca="1" si="819"/>
        <v>11.000026666666663</v>
      </c>
      <c r="AO1473">
        <f t="shared" ca="1" si="820"/>
        <v>1</v>
      </c>
      <c r="AP1473">
        <f t="shared" ca="1" si="791"/>
        <v>3</v>
      </c>
      <c r="AQ1473">
        <f t="shared" ca="1" si="792"/>
        <v>13</v>
      </c>
      <c r="AR1473">
        <f t="shared" ca="1" si="793"/>
        <v>8</v>
      </c>
      <c r="AS1473">
        <f ca="1">P1473/J1473</f>
        <v>0.20224695198410547</v>
      </c>
    </row>
    <row r="1474" spans="1:45" x14ac:dyDescent="0.4">
      <c r="A1474">
        <f t="shared" si="788"/>
        <v>201902</v>
      </c>
      <c r="B1474" t="s">
        <v>469</v>
      </c>
      <c r="C1474" t="s">
        <v>647</v>
      </c>
      <c r="D1474" t="str">
        <f t="shared" ca="1" si="818"/>
        <v>I109</v>
      </c>
      <c r="E1474">
        <f t="shared" ca="1" si="799"/>
        <v>7</v>
      </c>
      <c r="F1474">
        <f t="shared" ca="1" si="800"/>
        <v>15</v>
      </c>
      <c r="G1474" t="str">
        <f t="shared" ca="1" si="815"/>
        <v>S10</v>
      </c>
      <c r="H1474" t="str">
        <f t="shared" ca="1" si="816"/>
        <v>S106</v>
      </c>
      <c r="I1474">
        <f ca="1">VLOOKUP(D1474,PRC!$A$2:$B$21,2,0)*E1474</f>
        <v>3500000</v>
      </c>
      <c r="J1474">
        <f t="shared" ca="1" si="801"/>
        <v>3009996</v>
      </c>
      <c r="K1474">
        <f ca="1">VLOOKUP(D1474,PRC!$A$1:$C$21,3,0)*E1474</f>
        <v>1400000</v>
      </c>
      <c r="L1474">
        <f t="shared" ca="1" si="802"/>
        <v>105000</v>
      </c>
      <c r="M1474">
        <f t="shared" ca="1" si="803"/>
        <v>70000</v>
      </c>
      <c r="N1474">
        <f t="shared" ca="1" si="804"/>
        <v>700000</v>
      </c>
      <c r="O1474">
        <f t="shared" ca="1" si="805"/>
        <v>175000</v>
      </c>
      <c r="P1474">
        <f t="shared" ca="1" si="817"/>
        <v>559996</v>
      </c>
      <c r="Q1474">
        <f ca="1">IF(P1474&gt;0,1,0)</f>
        <v>1</v>
      </c>
      <c r="R1474">
        <f t="shared" ca="1" si="806"/>
        <v>14</v>
      </c>
      <c r="S1474">
        <f t="shared" ca="1" si="807"/>
        <v>3</v>
      </c>
      <c r="T1474">
        <f t="shared" ca="1" si="808"/>
        <v>2</v>
      </c>
      <c r="U1474">
        <f t="shared" ca="1" si="809"/>
        <v>20</v>
      </c>
      <c r="V1474">
        <f t="shared" ca="1" si="810"/>
        <v>5</v>
      </c>
      <c r="X1474">
        <f t="shared" si="812"/>
        <v>1474</v>
      </c>
      <c r="Y1474">
        <f t="shared" si="813"/>
        <v>1452</v>
      </c>
      <c r="Z1474">
        <f t="shared" si="814"/>
        <v>1453</v>
      </c>
      <c r="AA1474">
        <f t="shared" si="811"/>
        <v>1951</v>
      </c>
      <c r="AB1474">
        <f t="shared" si="789"/>
        <v>500</v>
      </c>
      <c r="AM1474" t="str">
        <f t="shared" si="790"/>
        <v>201902LP</v>
      </c>
      <c r="AN1474">
        <f t="shared" ca="1" si="819"/>
        <v>14.000114285714282</v>
      </c>
      <c r="AO1474">
        <f t="shared" ca="1" si="820"/>
        <v>3</v>
      </c>
      <c r="AP1474">
        <f t="shared" ca="1" si="791"/>
        <v>2</v>
      </c>
      <c r="AQ1474">
        <f t="shared" ca="1" si="792"/>
        <v>20</v>
      </c>
      <c r="AR1474">
        <f t="shared" ca="1" si="793"/>
        <v>5</v>
      </c>
      <c r="AS1474">
        <f ca="1">P1474/J1474</f>
        <v>0.18604542996070428</v>
      </c>
    </row>
    <row r="1475" spans="1:45" x14ac:dyDescent="0.4">
      <c r="A1475">
        <f t="shared" ref="A1475:A1538" si="829">IF(BA1475="",A1474,BA1475)</f>
        <v>201902</v>
      </c>
      <c r="B1475" t="s">
        <v>470</v>
      </c>
      <c r="C1475" t="s">
        <v>647</v>
      </c>
      <c r="D1475" t="str">
        <f t="shared" ca="1" si="818"/>
        <v>I117</v>
      </c>
      <c r="E1475">
        <f t="shared" ca="1" si="799"/>
        <v>5</v>
      </c>
      <c r="F1475">
        <f t="shared" ca="1" si="800"/>
        <v>12</v>
      </c>
      <c r="G1475" t="str">
        <f t="shared" ca="1" si="815"/>
        <v>S11</v>
      </c>
      <c r="H1475" t="str">
        <f t="shared" ca="1" si="816"/>
        <v>S110</v>
      </c>
      <c r="I1475">
        <f ca="1">VLOOKUP(D1475,PRC!$A$2:$B$21,2,0)*E1475</f>
        <v>12500000</v>
      </c>
      <c r="J1475">
        <f t="shared" ca="1" si="801"/>
        <v>11249996</v>
      </c>
      <c r="K1475">
        <f ca="1">VLOOKUP(D1475,PRC!$A$1:$C$21,3,0)*E1475</f>
        <v>5750000</v>
      </c>
      <c r="L1475">
        <f t="shared" ca="1" si="802"/>
        <v>250000</v>
      </c>
      <c r="M1475">
        <f t="shared" ca="1" si="803"/>
        <v>250000</v>
      </c>
      <c r="N1475">
        <f t="shared" ca="1" si="804"/>
        <v>2500000</v>
      </c>
      <c r="O1475">
        <f t="shared" ca="1" si="805"/>
        <v>1250000</v>
      </c>
      <c r="P1475">
        <f t="shared" ca="1" si="817"/>
        <v>1249996</v>
      </c>
      <c r="Q1475">
        <f ca="1">IF(P1475&gt;0,1,0)</f>
        <v>1</v>
      </c>
      <c r="R1475">
        <f t="shared" ca="1" si="806"/>
        <v>10</v>
      </c>
      <c r="S1475">
        <f t="shared" ca="1" si="807"/>
        <v>2</v>
      </c>
      <c r="T1475">
        <f t="shared" ca="1" si="808"/>
        <v>2</v>
      </c>
      <c r="U1475">
        <f t="shared" ca="1" si="809"/>
        <v>20</v>
      </c>
      <c r="V1475">
        <f t="shared" ca="1" si="810"/>
        <v>10</v>
      </c>
      <c r="X1475">
        <f t="shared" si="812"/>
        <v>1475</v>
      </c>
      <c r="Y1475">
        <f t="shared" si="813"/>
        <v>1452</v>
      </c>
      <c r="Z1475">
        <f t="shared" si="814"/>
        <v>1453</v>
      </c>
      <c r="AA1475">
        <f t="shared" si="811"/>
        <v>1951</v>
      </c>
      <c r="AB1475">
        <f t="shared" ref="AB1475:AB1538" si="830">COUNTIF(AM$2:AM$100100,AM1475)</f>
        <v>500</v>
      </c>
      <c r="AM1475" t="str">
        <f t="shared" ref="AM1475:AM1538" si="831">A1475&amp;C1475</f>
        <v>201902LP</v>
      </c>
      <c r="AN1475">
        <f t="shared" ca="1" si="819"/>
        <v>10.000032000000003</v>
      </c>
      <c r="AO1475">
        <f t="shared" ca="1" si="820"/>
        <v>2</v>
      </c>
      <c r="AP1475">
        <f t="shared" ca="1" si="791"/>
        <v>2</v>
      </c>
      <c r="AQ1475">
        <f t="shared" ca="1" si="792"/>
        <v>20</v>
      </c>
      <c r="AR1475">
        <f t="shared" ca="1" si="793"/>
        <v>10</v>
      </c>
      <c r="AS1475">
        <f ca="1">P1475/J1475</f>
        <v>0.11111079506161602</v>
      </c>
    </row>
    <row r="1476" spans="1:45" x14ac:dyDescent="0.4">
      <c r="A1476">
        <f t="shared" si="829"/>
        <v>201902</v>
      </c>
      <c r="B1476" t="s">
        <v>471</v>
      </c>
      <c r="C1476" t="s">
        <v>647</v>
      </c>
      <c r="D1476" t="str">
        <f t="shared" ca="1" si="818"/>
        <v>I120</v>
      </c>
      <c r="E1476">
        <f t="shared" ca="1" si="799"/>
        <v>8</v>
      </c>
      <c r="F1476">
        <f t="shared" ca="1" si="800"/>
        <v>11</v>
      </c>
      <c r="G1476" t="str">
        <f t="shared" ca="1" si="815"/>
        <v>S11</v>
      </c>
      <c r="H1476" t="str">
        <f t="shared" ca="1" si="816"/>
        <v>S117</v>
      </c>
      <c r="I1476">
        <f ca="1">VLOOKUP(D1476,PRC!$A$2:$B$21,2,0)*E1476</f>
        <v>34400000</v>
      </c>
      <c r="J1476">
        <f t="shared" ca="1" si="801"/>
        <v>29927996</v>
      </c>
      <c r="K1476">
        <f ca="1">VLOOKUP(D1476,PRC!$A$1:$C$21,3,0)*E1476</f>
        <v>15480000</v>
      </c>
      <c r="L1476">
        <f t="shared" ca="1" si="802"/>
        <v>344000</v>
      </c>
      <c r="M1476">
        <f t="shared" ca="1" si="803"/>
        <v>1032000</v>
      </c>
      <c r="N1476">
        <f t="shared" ca="1" si="804"/>
        <v>6192000</v>
      </c>
      <c r="O1476">
        <f t="shared" ca="1" si="805"/>
        <v>3440000</v>
      </c>
      <c r="P1476">
        <f t="shared" ca="1" si="817"/>
        <v>3439996</v>
      </c>
      <c r="Q1476">
        <f ca="1">IF(P1476&gt;0,1,0)</f>
        <v>1</v>
      </c>
      <c r="R1476">
        <f t="shared" ca="1" si="806"/>
        <v>13</v>
      </c>
      <c r="S1476">
        <f t="shared" ca="1" si="807"/>
        <v>1</v>
      </c>
      <c r="T1476">
        <f t="shared" ca="1" si="808"/>
        <v>3</v>
      </c>
      <c r="U1476">
        <f t="shared" ca="1" si="809"/>
        <v>18</v>
      </c>
      <c r="V1476">
        <f t="shared" ca="1" si="810"/>
        <v>10</v>
      </c>
      <c r="X1476">
        <f t="shared" si="812"/>
        <v>1476</v>
      </c>
      <c r="Y1476">
        <f t="shared" si="813"/>
        <v>1452</v>
      </c>
      <c r="Z1476">
        <f t="shared" si="814"/>
        <v>1453</v>
      </c>
      <c r="AA1476">
        <f t="shared" si="811"/>
        <v>1951</v>
      </c>
      <c r="AB1476">
        <f t="shared" si="830"/>
        <v>500</v>
      </c>
      <c r="AM1476" t="str">
        <f t="shared" si="831"/>
        <v>201902LP</v>
      </c>
      <c r="AN1476">
        <f t="shared" ca="1" si="819"/>
        <v>13.000011627906982</v>
      </c>
      <c r="AO1476">
        <f t="shared" ca="1" si="820"/>
        <v>1</v>
      </c>
      <c r="AP1476">
        <f t="shared" ca="1" si="791"/>
        <v>3</v>
      </c>
      <c r="AQ1476">
        <f t="shared" ca="1" si="792"/>
        <v>18</v>
      </c>
      <c r="AR1476">
        <f t="shared" ca="1" si="793"/>
        <v>10</v>
      </c>
      <c r="AS1476">
        <f ca="1">P1476/J1476</f>
        <v>0.11494241044405379</v>
      </c>
    </row>
    <row r="1477" spans="1:45" x14ac:dyDescent="0.4">
      <c r="A1477">
        <f t="shared" si="829"/>
        <v>201902</v>
      </c>
      <c r="B1477" t="s">
        <v>472</v>
      </c>
      <c r="C1477" t="s">
        <v>647</v>
      </c>
      <c r="D1477" t="str">
        <f t="shared" ca="1" si="818"/>
        <v>I108</v>
      </c>
      <c r="E1477">
        <f t="shared" ca="1" si="799"/>
        <v>6</v>
      </c>
      <c r="F1477">
        <f t="shared" ca="1" si="800"/>
        <v>12</v>
      </c>
      <c r="G1477" t="str">
        <f t="shared" ca="1" si="815"/>
        <v>S11</v>
      </c>
      <c r="H1477" t="str">
        <f t="shared" ca="1" si="816"/>
        <v>S114</v>
      </c>
      <c r="I1477">
        <f ca="1">VLOOKUP(D1477,PRC!$A$2:$B$21,2,0)*E1477</f>
        <v>240000</v>
      </c>
      <c r="J1477">
        <f t="shared" ca="1" si="801"/>
        <v>215996</v>
      </c>
      <c r="K1477">
        <f ca="1">VLOOKUP(D1477,PRC!$A$1:$C$21,3,0)*E1477</f>
        <v>110400</v>
      </c>
      <c r="L1477">
        <f t="shared" ca="1" si="802"/>
        <v>7000</v>
      </c>
      <c r="M1477">
        <f t="shared" ca="1" si="803"/>
        <v>2000</v>
      </c>
      <c r="N1477">
        <f t="shared" ca="1" si="804"/>
        <v>29000</v>
      </c>
      <c r="O1477">
        <f t="shared" ca="1" si="805"/>
        <v>17000</v>
      </c>
      <c r="P1477">
        <f t="shared" ca="1" si="817"/>
        <v>50596</v>
      </c>
      <c r="Q1477">
        <f ca="1">IF(P1477&gt;0,1,0)</f>
        <v>1</v>
      </c>
      <c r="R1477">
        <f t="shared" ca="1" si="806"/>
        <v>10</v>
      </c>
      <c r="S1477">
        <f t="shared" ca="1" si="807"/>
        <v>3</v>
      </c>
      <c r="T1477">
        <f t="shared" ca="1" si="808"/>
        <v>1</v>
      </c>
      <c r="U1477">
        <f t="shared" ca="1" si="809"/>
        <v>12</v>
      </c>
      <c r="V1477">
        <f t="shared" ca="1" si="810"/>
        <v>7</v>
      </c>
      <c r="X1477">
        <f t="shared" si="812"/>
        <v>1477</v>
      </c>
      <c r="Y1477">
        <f t="shared" si="813"/>
        <v>1452</v>
      </c>
      <c r="Z1477">
        <f t="shared" si="814"/>
        <v>1453</v>
      </c>
      <c r="AA1477">
        <f t="shared" si="811"/>
        <v>1951</v>
      </c>
      <c r="AB1477">
        <f t="shared" si="830"/>
        <v>500</v>
      </c>
      <c r="AM1477" t="str">
        <f t="shared" si="831"/>
        <v>201902LP</v>
      </c>
      <c r="AN1477">
        <f t="shared" ca="1" si="819"/>
        <v>10.001666666666665</v>
      </c>
      <c r="AO1477">
        <f t="shared" ca="1" si="820"/>
        <v>2.9166666666666665</v>
      </c>
      <c r="AP1477">
        <f t="shared" ca="1" si="791"/>
        <v>0.83333333333333337</v>
      </c>
      <c r="AQ1477">
        <f t="shared" ca="1" si="792"/>
        <v>12.083333333333334</v>
      </c>
      <c r="AR1477">
        <f t="shared" ca="1" si="793"/>
        <v>7.083333333333333</v>
      </c>
      <c r="AS1477">
        <f ca="1">P1477/J1477</f>
        <v>0.23424507861256691</v>
      </c>
    </row>
    <row r="1478" spans="1:45" x14ac:dyDescent="0.4">
      <c r="A1478">
        <f t="shared" si="829"/>
        <v>201902</v>
      </c>
      <c r="B1478" t="s">
        <v>473</v>
      </c>
      <c r="C1478" t="s">
        <v>647</v>
      </c>
      <c r="D1478" t="str">
        <f t="shared" ca="1" si="818"/>
        <v>I114</v>
      </c>
      <c r="E1478">
        <f t="shared" ca="1" si="799"/>
        <v>7</v>
      </c>
      <c r="F1478">
        <f t="shared" ca="1" si="800"/>
        <v>15</v>
      </c>
      <c r="G1478" t="str">
        <f t="shared" ca="1" si="815"/>
        <v>S11</v>
      </c>
      <c r="H1478" t="str">
        <f t="shared" ca="1" si="816"/>
        <v>S119</v>
      </c>
      <c r="I1478">
        <f ca="1">VLOOKUP(D1478,PRC!$A$2:$B$21,2,0)*E1478</f>
        <v>1680000</v>
      </c>
      <c r="J1478">
        <f t="shared" ca="1" si="801"/>
        <v>1478396</v>
      </c>
      <c r="K1478">
        <f ca="1">VLOOKUP(D1478,PRC!$A$1:$C$21,3,0)*E1478</f>
        <v>974400</v>
      </c>
      <c r="L1478">
        <f t="shared" ca="1" si="802"/>
        <v>17000</v>
      </c>
      <c r="M1478">
        <f t="shared" ca="1" si="803"/>
        <v>34000</v>
      </c>
      <c r="N1478">
        <f t="shared" ca="1" si="804"/>
        <v>336000</v>
      </c>
      <c r="O1478">
        <f t="shared" ca="1" si="805"/>
        <v>151000</v>
      </c>
      <c r="P1478">
        <f t="shared" ca="1" si="817"/>
        <v>-34004</v>
      </c>
      <c r="Q1478">
        <f ca="1">IF(P1478&gt;0,1,0)</f>
        <v>0</v>
      </c>
      <c r="R1478">
        <f t="shared" ca="1" si="806"/>
        <v>12</v>
      </c>
      <c r="S1478">
        <f t="shared" ca="1" si="807"/>
        <v>1</v>
      </c>
      <c r="T1478">
        <f t="shared" ca="1" si="808"/>
        <v>2</v>
      </c>
      <c r="U1478">
        <f t="shared" ca="1" si="809"/>
        <v>20</v>
      </c>
      <c r="V1478">
        <f t="shared" ca="1" si="810"/>
        <v>9</v>
      </c>
      <c r="X1478">
        <f t="shared" si="812"/>
        <v>1478</v>
      </c>
      <c r="Y1478">
        <f t="shared" si="813"/>
        <v>1452</v>
      </c>
      <c r="Z1478">
        <f t="shared" si="814"/>
        <v>1453</v>
      </c>
      <c r="AA1478">
        <f t="shared" si="811"/>
        <v>1951</v>
      </c>
      <c r="AB1478">
        <f t="shared" si="830"/>
        <v>500</v>
      </c>
      <c r="AM1478" t="str">
        <f t="shared" si="831"/>
        <v>201902LP</v>
      </c>
      <c r="AN1478">
        <f t="shared" ca="1" si="819"/>
        <v>12.000238095238092</v>
      </c>
      <c r="AO1478">
        <f t="shared" ca="1" si="820"/>
        <v>1.0119047619047619</v>
      </c>
      <c r="AP1478">
        <f t="shared" ca="1" si="791"/>
        <v>2.0238095238095237</v>
      </c>
      <c r="AQ1478">
        <f t="shared" ca="1" si="792"/>
        <v>20</v>
      </c>
      <c r="AR1478">
        <f t="shared" ca="1" si="793"/>
        <v>8.9880952380952372</v>
      </c>
      <c r="AS1478">
        <f ca="1">P1478/J1478</f>
        <v>-2.3000603356610812E-2</v>
      </c>
    </row>
    <row r="1479" spans="1:45" x14ac:dyDescent="0.4">
      <c r="A1479">
        <f t="shared" si="829"/>
        <v>201902</v>
      </c>
      <c r="B1479" t="s">
        <v>474</v>
      </c>
      <c r="C1479" t="s">
        <v>647</v>
      </c>
      <c r="D1479" t="str">
        <f t="shared" ca="1" si="818"/>
        <v>I104</v>
      </c>
      <c r="E1479">
        <f t="shared" ca="1" si="799"/>
        <v>5</v>
      </c>
      <c r="F1479">
        <f t="shared" ca="1" si="800"/>
        <v>15</v>
      </c>
      <c r="G1479" t="str">
        <f t="shared" ca="1" si="815"/>
        <v>S10</v>
      </c>
      <c r="H1479" t="str">
        <f t="shared" ca="1" si="816"/>
        <v>S104</v>
      </c>
      <c r="I1479">
        <f ca="1">VLOOKUP(D1479,PRC!$A$2:$B$21,2,0)*E1479</f>
        <v>350000</v>
      </c>
      <c r="J1479">
        <f t="shared" ca="1" si="801"/>
        <v>311496</v>
      </c>
      <c r="K1479">
        <f ca="1">VLOOKUP(D1479,PRC!$A$1:$C$21,3,0)*E1479</f>
        <v>147000</v>
      </c>
      <c r="L1479">
        <f t="shared" ca="1" si="802"/>
        <v>7000</v>
      </c>
      <c r="M1479">
        <f t="shared" ca="1" si="803"/>
        <v>4000</v>
      </c>
      <c r="N1479">
        <f t="shared" ca="1" si="804"/>
        <v>35000</v>
      </c>
      <c r="O1479">
        <f t="shared" ca="1" si="805"/>
        <v>35000</v>
      </c>
      <c r="P1479">
        <f t="shared" ca="1" si="817"/>
        <v>83496</v>
      </c>
      <c r="Q1479">
        <f ca="1">IF(P1479&gt;0,1,0)</f>
        <v>1</v>
      </c>
      <c r="R1479">
        <f t="shared" ca="1" si="806"/>
        <v>11</v>
      </c>
      <c r="S1479">
        <f t="shared" ca="1" si="807"/>
        <v>2</v>
      </c>
      <c r="T1479">
        <f t="shared" ca="1" si="808"/>
        <v>1</v>
      </c>
      <c r="U1479">
        <f t="shared" ca="1" si="809"/>
        <v>10</v>
      </c>
      <c r="V1479">
        <f t="shared" ca="1" si="810"/>
        <v>10</v>
      </c>
      <c r="X1479">
        <f t="shared" si="812"/>
        <v>1479</v>
      </c>
      <c r="Y1479">
        <f t="shared" si="813"/>
        <v>1452</v>
      </c>
      <c r="Z1479">
        <f t="shared" si="814"/>
        <v>1453</v>
      </c>
      <c r="AA1479">
        <f t="shared" si="811"/>
        <v>1951</v>
      </c>
      <c r="AB1479">
        <f t="shared" si="830"/>
        <v>500</v>
      </c>
      <c r="AM1479" t="str">
        <f t="shared" si="831"/>
        <v>201902LP</v>
      </c>
      <c r="AN1479">
        <f t="shared" ca="1" si="819"/>
        <v>11.001142857142854</v>
      </c>
      <c r="AO1479">
        <f t="shared" ca="1" si="820"/>
        <v>2</v>
      </c>
      <c r="AP1479">
        <f t="shared" ca="1" si="791"/>
        <v>1.1428571428571428</v>
      </c>
      <c r="AQ1479">
        <f t="shared" ca="1" si="792"/>
        <v>10</v>
      </c>
      <c r="AR1479">
        <f t="shared" ca="1" si="793"/>
        <v>10</v>
      </c>
      <c r="AS1479">
        <f ca="1">P1479/J1479</f>
        <v>0.26804838585407198</v>
      </c>
    </row>
    <row r="1480" spans="1:45" x14ac:dyDescent="0.4">
      <c r="A1480">
        <f t="shared" si="829"/>
        <v>201902</v>
      </c>
      <c r="B1480" t="s">
        <v>475</v>
      </c>
      <c r="C1480" t="s">
        <v>647</v>
      </c>
      <c r="D1480" t="str">
        <f t="shared" ca="1" si="818"/>
        <v>I116</v>
      </c>
      <c r="E1480">
        <f t="shared" ca="1" si="799"/>
        <v>5</v>
      </c>
      <c r="F1480">
        <f t="shared" ca="1" si="800"/>
        <v>15</v>
      </c>
      <c r="G1480" t="str">
        <f t="shared" ca="1" si="815"/>
        <v>S10</v>
      </c>
      <c r="H1480" t="str">
        <f t="shared" ca="1" si="816"/>
        <v>S102</v>
      </c>
      <c r="I1480">
        <f ca="1">VLOOKUP(D1480,PRC!$A$2:$B$21,2,0)*E1480</f>
        <v>7300000</v>
      </c>
      <c r="J1480">
        <f t="shared" ca="1" si="801"/>
        <v>6350996</v>
      </c>
      <c r="K1480">
        <f ca="1">VLOOKUP(D1480,PRC!$A$1:$C$21,3,0)*E1480</f>
        <v>4380000</v>
      </c>
      <c r="L1480">
        <f t="shared" ca="1" si="802"/>
        <v>73000</v>
      </c>
      <c r="M1480">
        <f t="shared" ca="1" si="803"/>
        <v>146000</v>
      </c>
      <c r="N1480">
        <f t="shared" ca="1" si="804"/>
        <v>1241000</v>
      </c>
      <c r="O1480">
        <f t="shared" ca="1" si="805"/>
        <v>584000</v>
      </c>
      <c r="P1480">
        <f t="shared" ca="1" si="817"/>
        <v>-73004</v>
      </c>
      <c r="Q1480">
        <f ca="1">IF(P1480&gt;0,1,0)</f>
        <v>0</v>
      </c>
      <c r="R1480">
        <f t="shared" ca="1" si="806"/>
        <v>13</v>
      </c>
      <c r="S1480">
        <f t="shared" ca="1" si="807"/>
        <v>1</v>
      </c>
      <c r="T1480">
        <f t="shared" ca="1" si="808"/>
        <v>2</v>
      </c>
      <c r="U1480">
        <f t="shared" ca="1" si="809"/>
        <v>17</v>
      </c>
      <c r="V1480">
        <f t="shared" ca="1" si="810"/>
        <v>8</v>
      </c>
      <c r="X1480">
        <f t="shared" si="812"/>
        <v>1480</v>
      </c>
      <c r="Y1480">
        <f t="shared" si="813"/>
        <v>1452</v>
      </c>
      <c r="Z1480">
        <f t="shared" si="814"/>
        <v>1453</v>
      </c>
      <c r="AA1480">
        <f t="shared" si="811"/>
        <v>1951</v>
      </c>
      <c r="AB1480">
        <f t="shared" si="830"/>
        <v>500</v>
      </c>
      <c r="AM1480" t="str">
        <f t="shared" si="831"/>
        <v>201902LP</v>
      </c>
      <c r="AN1480">
        <f t="shared" ca="1" si="819"/>
        <v>13.000054794520544</v>
      </c>
      <c r="AO1480">
        <f t="shared" ca="1" si="820"/>
        <v>1</v>
      </c>
      <c r="AP1480">
        <f t="shared" ref="AP1480:AP1543" ca="1" si="832">M1480/$I1480*100</f>
        <v>2</v>
      </c>
      <c r="AQ1480">
        <f t="shared" ref="AQ1480:AQ1543" ca="1" si="833">N1480/$I1480*100</f>
        <v>17</v>
      </c>
      <c r="AR1480">
        <f t="shared" ref="AR1480:AR1543" ca="1" si="834">O1480/$I1480*100</f>
        <v>8</v>
      </c>
      <c r="AS1480">
        <f ca="1">P1480/J1480</f>
        <v>-1.1494889935373917E-2</v>
      </c>
    </row>
    <row r="1481" spans="1:45" x14ac:dyDescent="0.4">
      <c r="A1481">
        <f t="shared" si="829"/>
        <v>201902</v>
      </c>
      <c r="B1481" t="s">
        <v>476</v>
      </c>
      <c r="C1481" t="s">
        <v>647</v>
      </c>
      <c r="D1481" t="str">
        <f t="shared" ca="1" si="818"/>
        <v>I112</v>
      </c>
      <c r="E1481">
        <f t="shared" ca="1" si="799"/>
        <v>8</v>
      </c>
      <c r="F1481">
        <f t="shared" ca="1" si="800"/>
        <v>10</v>
      </c>
      <c r="G1481" t="str">
        <f t="shared" ca="1" si="815"/>
        <v>S11</v>
      </c>
      <c r="H1481" t="str">
        <f t="shared" ca="1" si="816"/>
        <v>S117</v>
      </c>
      <c r="I1481">
        <f ca="1">VLOOKUP(D1481,PRC!$A$2:$B$21,2,0)*E1481</f>
        <v>520000</v>
      </c>
      <c r="J1481">
        <f t="shared" ca="1" si="801"/>
        <v>447196</v>
      </c>
      <c r="K1481">
        <f ca="1">VLOOKUP(D1481,PRC!$A$1:$C$21,3,0)*E1481</f>
        <v>260000</v>
      </c>
      <c r="L1481">
        <f t="shared" ca="1" si="802"/>
        <v>16000</v>
      </c>
      <c r="M1481">
        <f t="shared" ca="1" si="803"/>
        <v>10000</v>
      </c>
      <c r="N1481">
        <f t="shared" ca="1" si="804"/>
        <v>73000</v>
      </c>
      <c r="O1481">
        <f t="shared" ca="1" si="805"/>
        <v>47000</v>
      </c>
      <c r="P1481">
        <f t="shared" ca="1" si="817"/>
        <v>41196</v>
      </c>
      <c r="Q1481">
        <f ca="1">IF(P1481&gt;0,1,0)</f>
        <v>1</v>
      </c>
      <c r="R1481">
        <f t="shared" ca="1" si="806"/>
        <v>14</v>
      </c>
      <c r="S1481">
        <f t="shared" ca="1" si="807"/>
        <v>3</v>
      </c>
      <c r="T1481">
        <f t="shared" ca="1" si="808"/>
        <v>2</v>
      </c>
      <c r="U1481">
        <f t="shared" ca="1" si="809"/>
        <v>14</v>
      </c>
      <c r="V1481">
        <f t="shared" ca="1" si="810"/>
        <v>9</v>
      </c>
      <c r="X1481">
        <f t="shared" si="812"/>
        <v>1481</v>
      </c>
      <c r="Y1481">
        <f t="shared" si="813"/>
        <v>1452</v>
      </c>
      <c r="Z1481">
        <f t="shared" si="814"/>
        <v>1453</v>
      </c>
      <c r="AA1481">
        <f t="shared" si="811"/>
        <v>1951</v>
      </c>
      <c r="AB1481">
        <f t="shared" si="830"/>
        <v>500</v>
      </c>
      <c r="AM1481" t="str">
        <f t="shared" si="831"/>
        <v>201902LP</v>
      </c>
      <c r="AN1481">
        <f t="shared" ca="1" si="819"/>
        <v>14.000769230769228</v>
      </c>
      <c r="AO1481">
        <f t="shared" ca="1" si="820"/>
        <v>3.0769230769230771</v>
      </c>
      <c r="AP1481">
        <f t="shared" ca="1" si="832"/>
        <v>1.9230769230769231</v>
      </c>
      <c r="AQ1481">
        <f t="shared" ca="1" si="833"/>
        <v>14.038461538461538</v>
      </c>
      <c r="AR1481">
        <f t="shared" ca="1" si="834"/>
        <v>9.0384615384615383</v>
      </c>
      <c r="AS1481">
        <f ca="1">P1481/J1481</f>
        <v>9.2120680864766227E-2</v>
      </c>
    </row>
    <row r="1482" spans="1:45" x14ac:dyDescent="0.4">
      <c r="A1482">
        <f t="shared" si="829"/>
        <v>201902</v>
      </c>
      <c r="B1482" t="s">
        <v>477</v>
      </c>
      <c r="C1482" t="s">
        <v>647</v>
      </c>
      <c r="D1482" t="str">
        <f t="shared" ca="1" si="818"/>
        <v>I101</v>
      </c>
      <c r="E1482">
        <f t="shared" ca="1" si="799"/>
        <v>8</v>
      </c>
      <c r="F1482">
        <f t="shared" ca="1" si="800"/>
        <v>11</v>
      </c>
      <c r="G1482" t="str">
        <f t="shared" ca="1" si="815"/>
        <v>S11</v>
      </c>
      <c r="H1482" t="str">
        <f t="shared" ca="1" si="816"/>
        <v>S110</v>
      </c>
      <c r="I1482">
        <f ca="1">VLOOKUP(D1482,PRC!$A$2:$B$21,2,0)*E1482</f>
        <v>240000</v>
      </c>
      <c r="J1482">
        <f t="shared" ca="1" si="801"/>
        <v>203996</v>
      </c>
      <c r="K1482">
        <f ca="1">VLOOKUP(D1482,PRC!$A$1:$C$21,3,0)*E1482</f>
        <v>124800</v>
      </c>
      <c r="L1482">
        <f t="shared" ca="1" si="802"/>
        <v>7000</v>
      </c>
      <c r="M1482">
        <f t="shared" ca="1" si="803"/>
        <v>2000</v>
      </c>
      <c r="N1482">
        <f t="shared" ca="1" si="804"/>
        <v>46000</v>
      </c>
      <c r="O1482">
        <f t="shared" ca="1" si="805"/>
        <v>24000</v>
      </c>
      <c r="P1482">
        <f t="shared" ca="1" si="817"/>
        <v>196</v>
      </c>
      <c r="Q1482">
        <f ca="1">IF(P1482&gt;0,1,0)</f>
        <v>1</v>
      </c>
      <c r="R1482">
        <f t="shared" ca="1" si="806"/>
        <v>15</v>
      </c>
      <c r="S1482">
        <f t="shared" ca="1" si="807"/>
        <v>3</v>
      </c>
      <c r="T1482">
        <f t="shared" ca="1" si="808"/>
        <v>1</v>
      </c>
      <c r="U1482">
        <f t="shared" ca="1" si="809"/>
        <v>19</v>
      </c>
      <c r="V1482">
        <f t="shared" ca="1" si="810"/>
        <v>10</v>
      </c>
      <c r="X1482">
        <f t="shared" si="812"/>
        <v>1482</v>
      </c>
      <c r="Y1482">
        <f t="shared" si="813"/>
        <v>1452</v>
      </c>
      <c r="Z1482">
        <f t="shared" si="814"/>
        <v>1453</v>
      </c>
      <c r="AA1482">
        <f t="shared" si="811"/>
        <v>1951</v>
      </c>
      <c r="AB1482">
        <f t="shared" si="830"/>
        <v>500</v>
      </c>
      <c r="AM1482" t="str">
        <f t="shared" si="831"/>
        <v>201902LP</v>
      </c>
      <c r="AN1482">
        <f t="shared" ca="1" si="819"/>
        <v>15.001666666666669</v>
      </c>
      <c r="AO1482">
        <f t="shared" ca="1" si="820"/>
        <v>2.9166666666666665</v>
      </c>
      <c r="AP1482">
        <f t="shared" ca="1" si="832"/>
        <v>0.83333333333333337</v>
      </c>
      <c r="AQ1482">
        <f t="shared" ca="1" si="833"/>
        <v>19.166666666666668</v>
      </c>
      <c r="AR1482">
        <f t="shared" ca="1" si="834"/>
        <v>10</v>
      </c>
      <c r="AS1482">
        <f ca="1">P1482/J1482</f>
        <v>9.6080315300300001E-4</v>
      </c>
    </row>
    <row r="1483" spans="1:45" x14ac:dyDescent="0.4">
      <c r="A1483">
        <f t="shared" si="829"/>
        <v>201902</v>
      </c>
      <c r="B1483" t="s">
        <v>478</v>
      </c>
      <c r="C1483" t="s">
        <v>647</v>
      </c>
      <c r="D1483" t="str">
        <f t="shared" ca="1" si="818"/>
        <v>I113</v>
      </c>
      <c r="E1483">
        <f t="shared" ca="1" si="799"/>
        <v>6</v>
      </c>
      <c r="F1483">
        <f t="shared" ca="1" si="800"/>
        <v>10</v>
      </c>
      <c r="G1483" t="str">
        <f t="shared" ca="1" si="815"/>
        <v>S10</v>
      </c>
      <c r="H1483" t="str">
        <f t="shared" ca="1" si="816"/>
        <v>S108</v>
      </c>
      <c r="I1483">
        <f ca="1">VLOOKUP(D1483,PRC!$A$2:$B$21,2,0)*E1483</f>
        <v>4020000</v>
      </c>
      <c r="J1483">
        <f t="shared" ca="1" si="801"/>
        <v>3497396</v>
      </c>
      <c r="K1483">
        <f ca="1">VLOOKUP(D1483,PRC!$A$1:$C$21,3,0)*E1483</f>
        <v>1809000</v>
      </c>
      <c r="L1483">
        <f t="shared" ca="1" si="802"/>
        <v>40000</v>
      </c>
      <c r="M1483">
        <f t="shared" ca="1" si="803"/>
        <v>40000</v>
      </c>
      <c r="N1483">
        <f t="shared" ca="1" si="804"/>
        <v>402000</v>
      </c>
      <c r="O1483">
        <f t="shared" ca="1" si="805"/>
        <v>322000</v>
      </c>
      <c r="P1483">
        <f t="shared" ca="1" si="817"/>
        <v>884396</v>
      </c>
      <c r="Q1483">
        <f ca="1">IF(P1483&gt;0,1,0)</f>
        <v>1</v>
      </c>
      <c r="R1483">
        <f t="shared" ca="1" si="806"/>
        <v>13</v>
      </c>
      <c r="S1483">
        <f t="shared" ca="1" si="807"/>
        <v>1</v>
      </c>
      <c r="T1483">
        <f t="shared" ca="1" si="808"/>
        <v>1</v>
      </c>
      <c r="U1483">
        <f t="shared" ca="1" si="809"/>
        <v>10</v>
      </c>
      <c r="V1483">
        <f t="shared" ca="1" si="810"/>
        <v>8</v>
      </c>
      <c r="X1483">
        <f t="shared" si="812"/>
        <v>1483</v>
      </c>
      <c r="Y1483">
        <f t="shared" si="813"/>
        <v>1452</v>
      </c>
      <c r="Z1483">
        <f t="shared" si="814"/>
        <v>1453</v>
      </c>
      <c r="AA1483">
        <f t="shared" si="811"/>
        <v>1951</v>
      </c>
      <c r="AB1483">
        <f t="shared" si="830"/>
        <v>500</v>
      </c>
      <c r="AM1483" t="str">
        <f t="shared" si="831"/>
        <v>201902LP</v>
      </c>
      <c r="AN1483">
        <f t="shared" ca="1" si="819"/>
        <v>13.000099502487561</v>
      </c>
      <c r="AO1483">
        <f t="shared" ca="1" si="820"/>
        <v>0.99502487562189057</v>
      </c>
      <c r="AP1483">
        <f t="shared" ca="1" si="832"/>
        <v>0.99502487562189057</v>
      </c>
      <c r="AQ1483">
        <f t="shared" ca="1" si="833"/>
        <v>10</v>
      </c>
      <c r="AR1483">
        <f t="shared" ca="1" si="834"/>
        <v>8.0099502487562191</v>
      </c>
      <c r="AS1483">
        <f ca="1">P1483/J1483</f>
        <v>0.25287270872386197</v>
      </c>
    </row>
    <row r="1484" spans="1:45" x14ac:dyDescent="0.4">
      <c r="A1484">
        <f t="shared" si="829"/>
        <v>201902</v>
      </c>
      <c r="B1484" t="s">
        <v>479</v>
      </c>
      <c r="C1484" t="s">
        <v>647</v>
      </c>
      <c r="D1484" t="str">
        <f t="shared" ca="1" si="818"/>
        <v>I104</v>
      </c>
      <c r="E1484">
        <f t="shared" ca="1" si="799"/>
        <v>6</v>
      </c>
      <c r="F1484">
        <f t="shared" ca="1" si="800"/>
        <v>11</v>
      </c>
      <c r="G1484" t="str">
        <f t="shared" ca="1" si="815"/>
        <v>S12</v>
      </c>
      <c r="H1484" t="str">
        <f t="shared" ca="1" si="816"/>
        <v>S120</v>
      </c>
      <c r="I1484">
        <f ca="1">VLOOKUP(D1484,PRC!$A$2:$B$21,2,0)*E1484</f>
        <v>420000</v>
      </c>
      <c r="J1484">
        <f t="shared" ca="1" si="801"/>
        <v>361196</v>
      </c>
      <c r="K1484">
        <f ca="1">VLOOKUP(D1484,PRC!$A$1:$C$21,3,0)*E1484</f>
        <v>176400</v>
      </c>
      <c r="L1484">
        <f t="shared" ca="1" si="802"/>
        <v>4000</v>
      </c>
      <c r="M1484">
        <f t="shared" ca="1" si="803"/>
        <v>8000</v>
      </c>
      <c r="N1484">
        <f t="shared" ca="1" si="804"/>
        <v>76000</v>
      </c>
      <c r="O1484">
        <f t="shared" ca="1" si="805"/>
        <v>29000</v>
      </c>
      <c r="P1484">
        <f t="shared" ca="1" si="817"/>
        <v>67796</v>
      </c>
      <c r="Q1484">
        <f ca="1">IF(P1484&gt;0,1,0)</f>
        <v>1</v>
      </c>
      <c r="R1484">
        <f t="shared" ca="1" si="806"/>
        <v>14</v>
      </c>
      <c r="S1484">
        <f t="shared" ca="1" si="807"/>
        <v>1</v>
      </c>
      <c r="T1484">
        <f t="shared" ca="1" si="808"/>
        <v>2</v>
      </c>
      <c r="U1484">
        <f t="shared" ca="1" si="809"/>
        <v>18</v>
      </c>
      <c r="V1484">
        <f t="shared" ca="1" si="810"/>
        <v>7</v>
      </c>
      <c r="X1484">
        <f t="shared" si="812"/>
        <v>1484</v>
      </c>
      <c r="Y1484">
        <f t="shared" si="813"/>
        <v>1452</v>
      </c>
      <c r="Z1484">
        <f t="shared" si="814"/>
        <v>1453</v>
      </c>
      <c r="AA1484">
        <f t="shared" si="811"/>
        <v>1951</v>
      </c>
      <c r="AB1484">
        <f t="shared" si="830"/>
        <v>500</v>
      </c>
      <c r="AM1484" t="str">
        <f t="shared" si="831"/>
        <v>201902LP</v>
      </c>
      <c r="AN1484">
        <f t="shared" ca="1" si="819"/>
        <v>14.000952380952381</v>
      </c>
      <c r="AO1484">
        <f t="shared" ca="1" si="820"/>
        <v>0.95238095238095244</v>
      </c>
      <c r="AP1484">
        <f t="shared" ca="1" si="832"/>
        <v>1.9047619047619049</v>
      </c>
      <c r="AQ1484">
        <f t="shared" ca="1" si="833"/>
        <v>18.095238095238095</v>
      </c>
      <c r="AR1484">
        <f t="shared" ca="1" si="834"/>
        <v>6.9047619047619051</v>
      </c>
      <c r="AS1484">
        <f ca="1">P1484/J1484</f>
        <v>0.18769864561069335</v>
      </c>
    </row>
    <row r="1485" spans="1:45" x14ac:dyDescent="0.4">
      <c r="A1485">
        <f t="shared" si="829"/>
        <v>201902</v>
      </c>
      <c r="B1485" t="s">
        <v>480</v>
      </c>
      <c r="C1485" t="s">
        <v>647</v>
      </c>
      <c r="D1485" t="str">
        <f t="shared" ca="1" si="818"/>
        <v>I102</v>
      </c>
      <c r="E1485">
        <f t="shared" ca="1" si="799"/>
        <v>7</v>
      </c>
      <c r="F1485">
        <f t="shared" ca="1" si="800"/>
        <v>10</v>
      </c>
      <c r="G1485" t="str">
        <f t="shared" ca="1" si="815"/>
        <v>S10</v>
      </c>
      <c r="H1485" t="str">
        <f t="shared" ca="1" si="816"/>
        <v>S103</v>
      </c>
      <c r="I1485">
        <f ca="1">VLOOKUP(D1485,PRC!$A$2:$B$21,2,0)*E1485</f>
        <v>280000</v>
      </c>
      <c r="J1485">
        <f t="shared" ca="1" si="801"/>
        <v>240796</v>
      </c>
      <c r="K1485">
        <f ca="1">VLOOKUP(D1485,PRC!$A$1:$C$21,3,0)*E1485</f>
        <v>131600</v>
      </c>
      <c r="L1485">
        <f t="shared" ca="1" si="802"/>
        <v>3000</v>
      </c>
      <c r="M1485">
        <f t="shared" ca="1" si="803"/>
        <v>6000</v>
      </c>
      <c r="N1485">
        <f t="shared" ca="1" si="804"/>
        <v>34000</v>
      </c>
      <c r="O1485">
        <f t="shared" ca="1" si="805"/>
        <v>20000</v>
      </c>
      <c r="P1485">
        <f t="shared" ca="1" si="817"/>
        <v>46196</v>
      </c>
      <c r="Q1485">
        <f ca="1">IF(P1485&gt;0,1,0)</f>
        <v>1</v>
      </c>
      <c r="R1485">
        <f t="shared" ca="1" si="806"/>
        <v>14</v>
      </c>
      <c r="S1485">
        <f t="shared" ca="1" si="807"/>
        <v>1</v>
      </c>
      <c r="T1485">
        <f t="shared" ca="1" si="808"/>
        <v>2</v>
      </c>
      <c r="U1485">
        <f t="shared" ca="1" si="809"/>
        <v>12</v>
      </c>
      <c r="V1485">
        <f t="shared" ca="1" si="810"/>
        <v>7</v>
      </c>
      <c r="X1485">
        <f t="shared" si="812"/>
        <v>1485</v>
      </c>
      <c r="Y1485">
        <f t="shared" si="813"/>
        <v>1452</v>
      </c>
      <c r="Z1485">
        <f t="shared" si="814"/>
        <v>1453</v>
      </c>
      <c r="AA1485">
        <f t="shared" si="811"/>
        <v>1951</v>
      </c>
      <c r="AB1485">
        <f t="shared" si="830"/>
        <v>500</v>
      </c>
      <c r="AM1485" t="str">
        <f t="shared" si="831"/>
        <v>201902LP</v>
      </c>
      <c r="AN1485">
        <f t="shared" ca="1" si="819"/>
        <v>14.001428571428576</v>
      </c>
      <c r="AO1485">
        <f t="shared" ca="1" si="820"/>
        <v>1.0714285714285714</v>
      </c>
      <c r="AP1485">
        <f t="shared" ca="1" si="832"/>
        <v>2.1428571428571428</v>
      </c>
      <c r="AQ1485">
        <f t="shared" ca="1" si="833"/>
        <v>12.142857142857142</v>
      </c>
      <c r="AR1485">
        <f t="shared" ca="1" si="834"/>
        <v>7.1428571428571423</v>
      </c>
      <c r="AS1485">
        <f ca="1">P1485/J1485</f>
        <v>0.19184704064851577</v>
      </c>
    </row>
    <row r="1486" spans="1:45" x14ac:dyDescent="0.4">
      <c r="A1486">
        <f t="shared" si="829"/>
        <v>201902</v>
      </c>
      <c r="B1486" t="s">
        <v>481</v>
      </c>
      <c r="C1486" t="s">
        <v>647</v>
      </c>
      <c r="D1486" t="str">
        <f t="shared" ca="1" si="818"/>
        <v>I117</v>
      </c>
      <c r="E1486">
        <f t="shared" ca="1" si="799"/>
        <v>5</v>
      </c>
      <c r="F1486">
        <f t="shared" ca="1" si="800"/>
        <v>12</v>
      </c>
      <c r="G1486" t="str">
        <f t="shared" ca="1" si="815"/>
        <v>S11</v>
      </c>
      <c r="H1486" t="str">
        <f t="shared" ca="1" si="816"/>
        <v>S118</v>
      </c>
      <c r="I1486">
        <f ca="1">VLOOKUP(D1486,PRC!$A$2:$B$21,2,0)*E1486</f>
        <v>12500000</v>
      </c>
      <c r="J1486">
        <f t="shared" ca="1" si="801"/>
        <v>10624996</v>
      </c>
      <c r="K1486">
        <f ca="1">VLOOKUP(D1486,PRC!$A$1:$C$21,3,0)*E1486</f>
        <v>5750000</v>
      </c>
      <c r="L1486">
        <f t="shared" ca="1" si="802"/>
        <v>375000</v>
      </c>
      <c r="M1486">
        <f t="shared" ca="1" si="803"/>
        <v>250000</v>
      </c>
      <c r="N1486">
        <f t="shared" ca="1" si="804"/>
        <v>1250000</v>
      </c>
      <c r="O1486">
        <f t="shared" ca="1" si="805"/>
        <v>625000</v>
      </c>
      <c r="P1486">
        <f t="shared" ca="1" si="817"/>
        <v>2374996</v>
      </c>
      <c r="Q1486">
        <f ca="1">IF(P1486&gt;0,1,0)</f>
        <v>1</v>
      </c>
      <c r="R1486">
        <f t="shared" ca="1" si="806"/>
        <v>15</v>
      </c>
      <c r="S1486">
        <f t="shared" ca="1" si="807"/>
        <v>3</v>
      </c>
      <c r="T1486">
        <f t="shared" ca="1" si="808"/>
        <v>2</v>
      </c>
      <c r="U1486">
        <f t="shared" ca="1" si="809"/>
        <v>10</v>
      </c>
      <c r="V1486">
        <f t="shared" ca="1" si="810"/>
        <v>5</v>
      </c>
      <c r="X1486">
        <f t="shared" si="812"/>
        <v>1486</v>
      </c>
      <c r="Y1486">
        <f t="shared" si="813"/>
        <v>1452</v>
      </c>
      <c r="Z1486">
        <f t="shared" si="814"/>
        <v>1453</v>
      </c>
      <c r="AA1486">
        <f t="shared" si="811"/>
        <v>1951</v>
      </c>
      <c r="AB1486">
        <f t="shared" si="830"/>
        <v>500</v>
      </c>
      <c r="AM1486" t="str">
        <f t="shared" si="831"/>
        <v>201902LP</v>
      </c>
      <c r="AN1486">
        <f t="shared" ca="1" si="819"/>
        <v>15.000031999999997</v>
      </c>
      <c r="AO1486">
        <f t="shared" ca="1" si="820"/>
        <v>3</v>
      </c>
      <c r="AP1486">
        <f t="shared" ca="1" si="832"/>
        <v>2</v>
      </c>
      <c r="AQ1486">
        <f t="shared" ca="1" si="833"/>
        <v>10</v>
      </c>
      <c r="AR1486">
        <f t="shared" ca="1" si="834"/>
        <v>5</v>
      </c>
      <c r="AS1486">
        <f ca="1">P1486/J1486</f>
        <v>0.22352911944625672</v>
      </c>
    </row>
    <row r="1487" spans="1:45" x14ac:dyDescent="0.4">
      <c r="A1487">
        <f t="shared" si="829"/>
        <v>201902</v>
      </c>
      <c r="B1487" t="s">
        <v>482</v>
      </c>
      <c r="C1487" t="s">
        <v>647</v>
      </c>
      <c r="D1487" t="str">
        <f t="shared" ca="1" si="818"/>
        <v>I106</v>
      </c>
      <c r="E1487">
        <f t="shared" ca="1" si="799"/>
        <v>7</v>
      </c>
      <c r="F1487">
        <f t="shared" ca="1" si="800"/>
        <v>10</v>
      </c>
      <c r="G1487" t="str">
        <f t="shared" ca="1" si="815"/>
        <v>S10</v>
      </c>
      <c r="H1487" t="str">
        <f t="shared" ca="1" si="816"/>
        <v>S107</v>
      </c>
      <c r="I1487">
        <f ca="1">VLOOKUP(D1487,PRC!$A$2:$B$21,2,0)*E1487</f>
        <v>140000</v>
      </c>
      <c r="J1487">
        <f t="shared" ca="1" si="801"/>
        <v>120396</v>
      </c>
      <c r="K1487">
        <f ca="1">VLOOKUP(D1487,PRC!$A$1:$C$21,3,0)*E1487</f>
        <v>74200</v>
      </c>
      <c r="L1487">
        <f t="shared" ca="1" si="802"/>
        <v>1000</v>
      </c>
      <c r="M1487">
        <f t="shared" ca="1" si="803"/>
        <v>3000</v>
      </c>
      <c r="N1487">
        <f t="shared" ca="1" si="804"/>
        <v>28000</v>
      </c>
      <c r="O1487">
        <f t="shared" ca="1" si="805"/>
        <v>11000</v>
      </c>
      <c r="P1487">
        <f t="shared" ca="1" si="817"/>
        <v>3196</v>
      </c>
      <c r="Q1487">
        <f ca="1">IF(P1487&gt;0,1,0)</f>
        <v>1</v>
      </c>
      <c r="R1487">
        <f t="shared" ca="1" si="806"/>
        <v>14</v>
      </c>
      <c r="S1487">
        <f t="shared" ca="1" si="807"/>
        <v>1</v>
      </c>
      <c r="T1487">
        <f t="shared" ca="1" si="808"/>
        <v>2</v>
      </c>
      <c r="U1487">
        <f t="shared" ca="1" si="809"/>
        <v>20</v>
      </c>
      <c r="V1487">
        <f t="shared" ca="1" si="810"/>
        <v>8</v>
      </c>
      <c r="X1487">
        <f t="shared" si="812"/>
        <v>1487</v>
      </c>
      <c r="Y1487">
        <f t="shared" si="813"/>
        <v>1452</v>
      </c>
      <c r="Z1487">
        <f t="shared" si="814"/>
        <v>1453</v>
      </c>
      <c r="AA1487">
        <f t="shared" si="811"/>
        <v>1951</v>
      </c>
      <c r="AB1487">
        <f t="shared" si="830"/>
        <v>500</v>
      </c>
      <c r="AM1487" t="str">
        <f t="shared" si="831"/>
        <v>201902LP</v>
      </c>
      <c r="AN1487">
        <f t="shared" ca="1" si="819"/>
        <v>14.002857142857138</v>
      </c>
      <c r="AO1487">
        <f t="shared" ca="1" si="820"/>
        <v>0.7142857142857143</v>
      </c>
      <c r="AP1487">
        <f t="shared" ca="1" si="832"/>
        <v>2.1428571428571428</v>
      </c>
      <c r="AQ1487">
        <f t="shared" ca="1" si="833"/>
        <v>20</v>
      </c>
      <c r="AR1487">
        <f t="shared" ca="1" si="834"/>
        <v>7.8571428571428568</v>
      </c>
      <c r="AS1487">
        <f ca="1">P1487/J1487</f>
        <v>2.6545732416359349E-2</v>
      </c>
    </row>
    <row r="1488" spans="1:45" x14ac:dyDescent="0.4">
      <c r="A1488">
        <f t="shared" si="829"/>
        <v>201902</v>
      </c>
      <c r="B1488" t="s">
        <v>483</v>
      </c>
      <c r="C1488" t="s">
        <v>647</v>
      </c>
      <c r="D1488" t="str">
        <f t="shared" ca="1" si="818"/>
        <v>I107</v>
      </c>
      <c r="E1488">
        <f t="shared" ca="1" si="799"/>
        <v>5</v>
      </c>
      <c r="F1488">
        <f t="shared" ca="1" si="800"/>
        <v>12</v>
      </c>
      <c r="G1488" t="str">
        <f t="shared" ca="1" si="815"/>
        <v>S11</v>
      </c>
      <c r="H1488" t="str">
        <f t="shared" ca="1" si="816"/>
        <v>S116</v>
      </c>
      <c r="I1488">
        <f ca="1">VLOOKUP(D1488,PRC!$A$2:$B$21,2,0)*E1488</f>
        <v>750000</v>
      </c>
      <c r="J1488">
        <f t="shared" ca="1" si="801"/>
        <v>674996</v>
      </c>
      <c r="K1488">
        <f ca="1">VLOOKUP(D1488,PRC!$A$1:$C$21,3,0)*E1488</f>
        <v>427500</v>
      </c>
      <c r="L1488">
        <f t="shared" ca="1" si="802"/>
        <v>15000</v>
      </c>
      <c r="M1488">
        <f t="shared" ca="1" si="803"/>
        <v>15000</v>
      </c>
      <c r="N1488">
        <f t="shared" ca="1" si="804"/>
        <v>120000</v>
      </c>
      <c r="O1488">
        <f t="shared" ca="1" si="805"/>
        <v>60000</v>
      </c>
      <c r="P1488">
        <f t="shared" ca="1" si="817"/>
        <v>37496</v>
      </c>
      <c r="Q1488">
        <f ca="1">IF(P1488&gt;0,1,0)</f>
        <v>1</v>
      </c>
      <c r="R1488">
        <f t="shared" ca="1" si="806"/>
        <v>10</v>
      </c>
      <c r="S1488">
        <f t="shared" ca="1" si="807"/>
        <v>2</v>
      </c>
      <c r="T1488">
        <f t="shared" ca="1" si="808"/>
        <v>2</v>
      </c>
      <c r="U1488">
        <f t="shared" ca="1" si="809"/>
        <v>16</v>
      </c>
      <c r="V1488">
        <f t="shared" ca="1" si="810"/>
        <v>8</v>
      </c>
      <c r="X1488">
        <f t="shared" si="812"/>
        <v>1488</v>
      </c>
      <c r="Y1488">
        <f t="shared" si="813"/>
        <v>1452</v>
      </c>
      <c r="Z1488">
        <f t="shared" si="814"/>
        <v>1453</v>
      </c>
      <c r="AA1488">
        <f t="shared" si="811"/>
        <v>1951</v>
      </c>
      <c r="AB1488">
        <f t="shared" si="830"/>
        <v>500</v>
      </c>
      <c r="AM1488" t="str">
        <f t="shared" si="831"/>
        <v>201902LP</v>
      </c>
      <c r="AN1488">
        <f t="shared" ca="1" si="819"/>
        <v>10.000533333333328</v>
      </c>
      <c r="AO1488">
        <f t="shared" ca="1" si="820"/>
        <v>2</v>
      </c>
      <c r="AP1488">
        <f t="shared" ca="1" si="832"/>
        <v>2</v>
      </c>
      <c r="AQ1488">
        <f t="shared" ca="1" si="833"/>
        <v>16</v>
      </c>
      <c r="AR1488">
        <f t="shared" ca="1" si="834"/>
        <v>8</v>
      </c>
      <c r="AS1488">
        <f ca="1">P1488/J1488</f>
        <v>5.5549958814570755E-2</v>
      </c>
    </row>
    <row r="1489" spans="1:45" x14ac:dyDescent="0.4">
      <c r="A1489">
        <f t="shared" si="829"/>
        <v>201902</v>
      </c>
      <c r="B1489" t="s">
        <v>484</v>
      </c>
      <c r="C1489" t="s">
        <v>647</v>
      </c>
      <c r="D1489" t="str">
        <f t="shared" ca="1" si="818"/>
        <v>I117</v>
      </c>
      <c r="E1489">
        <f t="shared" ca="1" si="799"/>
        <v>5</v>
      </c>
      <c r="F1489">
        <f t="shared" ca="1" si="800"/>
        <v>15</v>
      </c>
      <c r="G1489" t="str">
        <f t="shared" ca="1" si="815"/>
        <v>S11</v>
      </c>
      <c r="H1489" t="str">
        <f t="shared" ca="1" si="816"/>
        <v>S110</v>
      </c>
      <c r="I1489">
        <f ca="1">VLOOKUP(D1489,PRC!$A$2:$B$21,2,0)*E1489</f>
        <v>12500000</v>
      </c>
      <c r="J1489">
        <f t="shared" ca="1" si="801"/>
        <v>10999996</v>
      </c>
      <c r="K1489">
        <f ca="1">VLOOKUP(D1489,PRC!$A$1:$C$21,3,0)*E1489</f>
        <v>5750000</v>
      </c>
      <c r="L1489">
        <f t="shared" ca="1" si="802"/>
        <v>375000</v>
      </c>
      <c r="M1489">
        <f t="shared" ca="1" si="803"/>
        <v>375000</v>
      </c>
      <c r="N1489">
        <f t="shared" ca="1" si="804"/>
        <v>2500000</v>
      </c>
      <c r="O1489">
        <f t="shared" ca="1" si="805"/>
        <v>1000000</v>
      </c>
      <c r="P1489">
        <f t="shared" ca="1" si="817"/>
        <v>999996</v>
      </c>
      <c r="Q1489">
        <f ca="1">IF(P1489&gt;0,1,0)</f>
        <v>1</v>
      </c>
      <c r="R1489">
        <f t="shared" ca="1" si="806"/>
        <v>12</v>
      </c>
      <c r="S1489">
        <f t="shared" ca="1" si="807"/>
        <v>3</v>
      </c>
      <c r="T1489">
        <f t="shared" ca="1" si="808"/>
        <v>3</v>
      </c>
      <c r="U1489">
        <f t="shared" ca="1" si="809"/>
        <v>20</v>
      </c>
      <c r="V1489">
        <f t="shared" ca="1" si="810"/>
        <v>8</v>
      </c>
      <c r="X1489">
        <f t="shared" si="812"/>
        <v>1489</v>
      </c>
      <c r="Y1489">
        <f t="shared" si="813"/>
        <v>1452</v>
      </c>
      <c r="Z1489">
        <f t="shared" si="814"/>
        <v>1453</v>
      </c>
      <c r="AA1489">
        <f t="shared" si="811"/>
        <v>1951</v>
      </c>
      <c r="AB1489">
        <f t="shared" si="830"/>
        <v>500</v>
      </c>
      <c r="AM1489" t="str">
        <f t="shared" si="831"/>
        <v>201902LP</v>
      </c>
      <c r="AN1489">
        <f t="shared" ca="1" si="819"/>
        <v>12.000032000000004</v>
      </c>
      <c r="AO1489">
        <f t="shared" ca="1" si="820"/>
        <v>3</v>
      </c>
      <c r="AP1489">
        <f t="shared" ca="1" si="832"/>
        <v>3</v>
      </c>
      <c r="AQ1489">
        <f t="shared" ca="1" si="833"/>
        <v>20</v>
      </c>
      <c r="AR1489">
        <f t="shared" ca="1" si="834"/>
        <v>8</v>
      </c>
      <c r="AS1489">
        <f ca="1">P1489/J1489</f>
        <v>9.0908760330458305E-2</v>
      </c>
    </row>
    <row r="1490" spans="1:45" x14ac:dyDescent="0.4">
      <c r="A1490">
        <f t="shared" si="829"/>
        <v>201902</v>
      </c>
      <c r="B1490" t="s">
        <v>485</v>
      </c>
      <c r="C1490" t="s">
        <v>647</v>
      </c>
      <c r="D1490" t="str">
        <f t="shared" ca="1" si="818"/>
        <v>I118</v>
      </c>
      <c r="E1490">
        <f t="shared" ca="1" si="799"/>
        <v>8</v>
      </c>
      <c r="F1490">
        <f t="shared" ca="1" si="800"/>
        <v>12</v>
      </c>
      <c r="G1490" t="str">
        <f t="shared" ca="1" si="815"/>
        <v>S11</v>
      </c>
      <c r="H1490" t="str">
        <f t="shared" ca="1" si="816"/>
        <v>S112</v>
      </c>
      <c r="I1490">
        <f ca="1">VLOOKUP(D1490,PRC!$A$2:$B$21,2,0)*E1490</f>
        <v>4240000</v>
      </c>
      <c r="J1490">
        <f t="shared" ca="1" si="801"/>
        <v>3688796</v>
      </c>
      <c r="K1490">
        <f ca="1">VLOOKUP(D1490,PRC!$A$1:$C$21,3,0)*E1490</f>
        <v>1780800</v>
      </c>
      <c r="L1490">
        <f t="shared" ca="1" si="802"/>
        <v>85000</v>
      </c>
      <c r="M1490">
        <f t="shared" ca="1" si="803"/>
        <v>42000</v>
      </c>
      <c r="N1490">
        <f t="shared" ca="1" si="804"/>
        <v>466000</v>
      </c>
      <c r="O1490">
        <f t="shared" ca="1" si="805"/>
        <v>382000</v>
      </c>
      <c r="P1490">
        <f t="shared" ca="1" si="817"/>
        <v>932996</v>
      </c>
      <c r="Q1490">
        <f ca="1">IF(P1490&gt;0,1,0)</f>
        <v>1</v>
      </c>
      <c r="R1490">
        <f t="shared" ca="1" si="806"/>
        <v>13</v>
      </c>
      <c r="S1490">
        <f t="shared" ca="1" si="807"/>
        <v>2</v>
      </c>
      <c r="T1490">
        <f t="shared" ca="1" si="808"/>
        <v>1</v>
      </c>
      <c r="U1490">
        <f t="shared" ca="1" si="809"/>
        <v>11</v>
      </c>
      <c r="V1490">
        <f t="shared" ca="1" si="810"/>
        <v>9</v>
      </c>
      <c r="X1490">
        <f t="shared" si="812"/>
        <v>1490</v>
      </c>
      <c r="Y1490">
        <f t="shared" si="813"/>
        <v>1452</v>
      </c>
      <c r="Z1490">
        <f t="shared" si="814"/>
        <v>1453</v>
      </c>
      <c r="AA1490">
        <f t="shared" si="811"/>
        <v>1951</v>
      </c>
      <c r="AB1490">
        <f t="shared" si="830"/>
        <v>500</v>
      </c>
      <c r="AM1490" t="str">
        <f t="shared" si="831"/>
        <v>201902LP</v>
      </c>
      <c r="AN1490">
        <f t="shared" ca="1" si="819"/>
        <v>13.000094339622636</v>
      </c>
      <c r="AO1490">
        <f t="shared" ca="1" si="820"/>
        <v>2.0047169811320753</v>
      </c>
      <c r="AP1490">
        <f t="shared" ca="1" si="832"/>
        <v>0.99056603773584906</v>
      </c>
      <c r="AQ1490">
        <f t="shared" ca="1" si="833"/>
        <v>10.990566037735849</v>
      </c>
      <c r="AR1490">
        <f t="shared" ca="1" si="834"/>
        <v>9.0094339622641506</v>
      </c>
      <c r="AS1490">
        <f ca="1">P1490/J1490</f>
        <v>0.25292697129361452</v>
      </c>
    </row>
    <row r="1491" spans="1:45" x14ac:dyDescent="0.4">
      <c r="A1491">
        <f t="shared" si="829"/>
        <v>201902</v>
      </c>
      <c r="B1491" t="s">
        <v>486</v>
      </c>
      <c r="C1491" t="s">
        <v>647</v>
      </c>
      <c r="D1491" t="str">
        <f t="shared" ca="1" si="818"/>
        <v>I118</v>
      </c>
      <c r="E1491">
        <f t="shared" ca="1" si="799"/>
        <v>6</v>
      </c>
      <c r="F1491">
        <f t="shared" ca="1" si="800"/>
        <v>13</v>
      </c>
      <c r="G1491" t="str">
        <f t="shared" ca="1" si="815"/>
        <v>S11</v>
      </c>
      <c r="H1491" t="str">
        <f t="shared" ca="1" si="816"/>
        <v>S112</v>
      </c>
      <c r="I1491">
        <f ca="1">VLOOKUP(D1491,PRC!$A$2:$B$21,2,0)*E1491</f>
        <v>3180000</v>
      </c>
      <c r="J1491">
        <f t="shared" ca="1" si="801"/>
        <v>2702996</v>
      </c>
      <c r="K1491">
        <f ca="1">VLOOKUP(D1491,PRC!$A$1:$C$21,3,0)*E1491</f>
        <v>1335600</v>
      </c>
      <c r="L1491">
        <f t="shared" ca="1" si="802"/>
        <v>95000</v>
      </c>
      <c r="M1491">
        <f t="shared" ca="1" si="803"/>
        <v>95000</v>
      </c>
      <c r="N1491">
        <f t="shared" ca="1" si="804"/>
        <v>572000</v>
      </c>
      <c r="O1491">
        <f t="shared" ca="1" si="805"/>
        <v>286000</v>
      </c>
      <c r="P1491">
        <f t="shared" ca="1" si="817"/>
        <v>319396</v>
      </c>
      <c r="Q1491">
        <f ca="1">IF(P1491&gt;0,1,0)</f>
        <v>1</v>
      </c>
      <c r="R1491">
        <f t="shared" ca="1" si="806"/>
        <v>15</v>
      </c>
      <c r="S1491">
        <f t="shared" ca="1" si="807"/>
        <v>3</v>
      </c>
      <c r="T1491">
        <f t="shared" ca="1" si="808"/>
        <v>3</v>
      </c>
      <c r="U1491">
        <f t="shared" ca="1" si="809"/>
        <v>18</v>
      </c>
      <c r="V1491">
        <f t="shared" ca="1" si="810"/>
        <v>9</v>
      </c>
      <c r="X1491">
        <f t="shared" si="812"/>
        <v>1491</v>
      </c>
      <c r="Y1491">
        <f t="shared" si="813"/>
        <v>1452</v>
      </c>
      <c r="Z1491">
        <f t="shared" si="814"/>
        <v>1453</v>
      </c>
      <c r="AA1491">
        <f t="shared" si="811"/>
        <v>1951</v>
      </c>
      <c r="AB1491">
        <f t="shared" si="830"/>
        <v>500</v>
      </c>
      <c r="AM1491" t="str">
        <f t="shared" si="831"/>
        <v>201902LP</v>
      </c>
      <c r="AN1491">
        <f t="shared" ca="1" si="819"/>
        <v>15.000125786163521</v>
      </c>
      <c r="AO1491">
        <f t="shared" ca="1" si="820"/>
        <v>2.9874213836477987</v>
      </c>
      <c r="AP1491">
        <f t="shared" ca="1" si="832"/>
        <v>2.9874213836477987</v>
      </c>
      <c r="AQ1491">
        <f t="shared" ca="1" si="833"/>
        <v>17.987421383647799</v>
      </c>
      <c r="AR1491">
        <f t="shared" ca="1" si="834"/>
        <v>8.9937106918238996</v>
      </c>
      <c r="AS1491">
        <f ca="1">P1491/J1491</f>
        <v>0.11816369687561507</v>
      </c>
    </row>
    <row r="1492" spans="1:45" x14ac:dyDescent="0.4">
      <c r="A1492">
        <f t="shared" si="829"/>
        <v>201902</v>
      </c>
      <c r="B1492" t="s">
        <v>487</v>
      </c>
      <c r="C1492" t="s">
        <v>647</v>
      </c>
      <c r="D1492" t="str">
        <f t="shared" ca="1" si="818"/>
        <v>I116</v>
      </c>
      <c r="E1492">
        <f t="shared" ca="1" si="799"/>
        <v>7</v>
      </c>
      <c r="F1492">
        <f t="shared" ca="1" si="800"/>
        <v>15</v>
      </c>
      <c r="G1492" t="str">
        <f t="shared" ca="1" si="815"/>
        <v>S10</v>
      </c>
      <c r="H1492" t="str">
        <f t="shared" ca="1" si="816"/>
        <v>S104</v>
      </c>
      <c r="I1492">
        <f ca="1">VLOOKUP(D1492,PRC!$A$2:$B$21,2,0)*E1492</f>
        <v>10220000</v>
      </c>
      <c r="J1492">
        <f t="shared" ca="1" si="801"/>
        <v>8993596</v>
      </c>
      <c r="K1492">
        <f ca="1">VLOOKUP(D1492,PRC!$A$1:$C$21,3,0)*E1492</f>
        <v>6132000</v>
      </c>
      <c r="L1492">
        <f t="shared" ca="1" si="802"/>
        <v>307000</v>
      </c>
      <c r="M1492">
        <f t="shared" ca="1" si="803"/>
        <v>307000</v>
      </c>
      <c r="N1492">
        <f t="shared" ca="1" si="804"/>
        <v>2044000</v>
      </c>
      <c r="O1492">
        <f t="shared" ca="1" si="805"/>
        <v>920000</v>
      </c>
      <c r="P1492">
        <f t="shared" ca="1" si="817"/>
        <v>-716404</v>
      </c>
      <c r="Q1492">
        <f ca="1">IF(P1492&gt;0,1,0)</f>
        <v>0</v>
      </c>
      <c r="R1492">
        <f t="shared" ca="1" si="806"/>
        <v>12</v>
      </c>
      <c r="S1492">
        <f t="shared" ca="1" si="807"/>
        <v>3</v>
      </c>
      <c r="T1492">
        <f t="shared" ca="1" si="808"/>
        <v>3</v>
      </c>
      <c r="U1492">
        <f t="shared" ca="1" si="809"/>
        <v>20</v>
      </c>
      <c r="V1492">
        <f t="shared" ca="1" si="810"/>
        <v>9</v>
      </c>
      <c r="X1492">
        <f t="shared" si="812"/>
        <v>1492</v>
      </c>
      <c r="Y1492">
        <f t="shared" si="813"/>
        <v>1452</v>
      </c>
      <c r="Z1492">
        <f t="shared" si="814"/>
        <v>1453</v>
      </c>
      <c r="AA1492">
        <f t="shared" si="811"/>
        <v>1951</v>
      </c>
      <c r="AB1492">
        <f t="shared" si="830"/>
        <v>500</v>
      </c>
      <c r="AM1492" t="str">
        <f t="shared" si="831"/>
        <v>201902LP</v>
      </c>
      <c r="AN1492">
        <f t="shared" ca="1" si="819"/>
        <v>12.000039138943253</v>
      </c>
      <c r="AO1492">
        <f t="shared" ca="1" si="820"/>
        <v>3.0039138943248531</v>
      </c>
      <c r="AP1492">
        <f t="shared" ca="1" si="832"/>
        <v>3.0039138943248531</v>
      </c>
      <c r="AQ1492">
        <f t="shared" ca="1" si="833"/>
        <v>20</v>
      </c>
      <c r="AR1492">
        <f t="shared" ca="1" si="834"/>
        <v>9.0019569471624266</v>
      </c>
      <c r="AS1492">
        <f ca="1">P1492/J1492</f>
        <v>-7.965712491421674E-2</v>
      </c>
    </row>
    <row r="1493" spans="1:45" x14ac:dyDescent="0.4">
      <c r="A1493">
        <f t="shared" si="829"/>
        <v>201902</v>
      </c>
      <c r="B1493" t="s">
        <v>488</v>
      </c>
      <c r="C1493" t="s">
        <v>647</v>
      </c>
      <c r="D1493" t="str">
        <f t="shared" ca="1" si="818"/>
        <v>I116</v>
      </c>
      <c r="E1493">
        <f t="shared" ca="1" si="799"/>
        <v>6</v>
      </c>
      <c r="F1493">
        <f t="shared" ca="1" si="800"/>
        <v>11</v>
      </c>
      <c r="G1493" t="str">
        <f t="shared" ca="1" si="815"/>
        <v>S10</v>
      </c>
      <c r="H1493" t="str">
        <f t="shared" ca="1" si="816"/>
        <v>S103</v>
      </c>
      <c r="I1493">
        <f ca="1">VLOOKUP(D1493,PRC!$A$2:$B$21,2,0)*E1493</f>
        <v>8760000</v>
      </c>
      <c r="J1493">
        <f t="shared" ca="1" si="801"/>
        <v>7445996</v>
      </c>
      <c r="K1493">
        <f ca="1">VLOOKUP(D1493,PRC!$A$1:$C$21,3,0)*E1493</f>
        <v>5256000</v>
      </c>
      <c r="L1493">
        <f t="shared" ca="1" si="802"/>
        <v>88000</v>
      </c>
      <c r="M1493">
        <f t="shared" ca="1" si="803"/>
        <v>263000</v>
      </c>
      <c r="N1493">
        <f t="shared" ca="1" si="804"/>
        <v>964000</v>
      </c>
      <c r="O1493">
        <f t="shared" ca="1" si="805"/>
        <v>876000</v>
      </c>
      <c r="P1493">
        <f t="shared" ca="1" si="817"/>
        <v>-1004</v>
      </c>
      <c r="Q1493">
        <f ca="1">IF(P1493&gt;0,1,0)</f>
        <v>0</v>
      </c>
      <c r="R1493">
        <f t="shared" ca="1" si="806"/>
        <v>15</v>
      </c>
      <c r="S1493">
        <f t="shared" ca="1" si="807"/>
        <v>1</v>
      </c>
      <c r="T1493">
        <f t="shared" ca="1" si="808"/>
        <v>3</v>
      </c>
      <c r="U1493">
        <f t="shared" ca="1" si="809"/>
        <v>11</v>
      </c>
      <c r="V1493">
        <f t="shared" ca="1" si="810"/>
        <v>10</v>
      </c>
      <c r="X1493">
        <f t="shared" si="812"/>
        <v>1493</v>
      </c>
      <c r="Y1493">
        <f t="shared" si="813"/>
        <v>1452</v>
      </c>
      <c r="Z1493">
        <f t="shared" si="814"/>
        <v>1453</v>
      </c>
      <c r="AA1493">
        <f t="shared" si="811"/>
        <v>1951</v>
      </c>
      <c r="AB1493">
        <f t="shared" si="830"/>
        <v>500</v>
      </c>
      <c r="AM1493" t="str">
        <f t="shared" si="831"/>
        <v>201902LP</v>
      </c>
      <c r="AN1493">
        <f t="shared" ca="1" si="819"/>
        <v>15.000045662100458</v>
      </c>
      <c r="AO1493">
        <f t="shared" ca="1" si="820"/>
        <v>1.004566210045662</v>
      </c>
      <c r="AP1493">
        <f t="shared" ca="1" si="832"/>
        <v>3.0022831050228311</v>
      </c>
      <c r="AQ1493">
        <f t="shared" ca="1" si="833"/>
        <v>11.004566210045661</v>
      </c>
      <c r="AR1493">
        <f t="shared" ca="1" si="834"/>
        <v>10</v>
      </c>
      <c r="AS1493">
        <f ca="1">P1493/J1493</f>
        <v>-1.3483756907739408E-4</v>
      </c>
    </row>
    <row r="1494" spans="1:45" x14ac:dyDescent="0.4">
      <c r="A1494">
        <f t="shared" si="829"/>
        <v>201902</v>
      </c>
      <c r="B1494" t="s">
        <v>489</v>
      </c>
      <c r="C1494" t="s">
        <v>647</v>
      </c>
      <c r="D1494" t="str">
        <f t="shared" ca="1" si="818"/>
        <v>I115</v>
      </c>
      <c r="E1494">
        <f t="shared" ca="1" si="799"/>
        <v>7</v>
      </c>
      <c r="F1494">
        <f t="shared" ca="1" si="800"/>
        <v>14</v>
      </c>
      <c r="G1494" t="str">
        <f t="shared" ca="1" si="815"/>
        <v>S10</v>
      </c>
      <c r="H1494" t="str">
        <f t="shared" ca="1" si="816"/>
        <v>S108</v>
      </c>
      <c r="I1494">
        <f ca="1">VLOOKUP(D1494,PRC!$A$2:$B$21,2,0)*E1494</f>
        <v>35000</v>
      </c>
      <c r="J1494">
        <f t="shared" ca="1" si="801"/>
        <v>30446</v>
      </c>
      <c r="K1494">
        <f ca="1">VLOOKUP(D1494,PRC!$A$1:$C$21,3,0)*E1494</f>
        <v>16800</v>
      </c>
      <c r="L1494">
        <f t="shared" ca="1" si="802"/>
        <v>1000</v>
      </c>
      <c r="M1494">
        <f t="shared" ca="1" si="803"/>
        <v>1000</v>
      </c>
      <c r="N1494">
        <f t="shared" ca="1" si="804"/>
        <v>4000</v>
      </c>
      <c r="O1494">
        <f t="shared" ca="1" si="805"/>
        <v>4000</v>
      </c>
      <c r="P1494">
        <f t="shared" ca="1" si="817"/>
        <v>3646</v>
      </c>
      <c r="Q1494">
        <f ca="1">IF(P1494&gt;0,1,0)</f>
        <v>1</v>
      </c>
      <c r="R1494">
        <f t="shared" ca="1" si="806"/>
        <v>13</v>
      </c>
      <c r="S1494">
        <f t="shared" ca="1" si="807"/>
        <v>2</v>
      </c>
      <c r="T1494">
        <f t="shared" ca="1" si="808"/>
        <v>3</v>
      </c>
      <c r="U1494">
        <f t="shared" ca="1" si="809"/>
        <v>10</v>
      </c>
      <c r="V1494">
        <f t="shared" ca="1" si="810"/>
        <v>10</v>
      </c>
      <c r="X1494">
        <f t="shared" si="812"/>
        <v>1494</v>
      </c>
      <c r="Y1494">
        <f t="shared" si="813"/>
        <v>1452</v>
      </c>
      <c r="Z1494">
        <f t="shared" si="814"/>
        <v>1453</v>
      </c>
      <c r="AA1494">
        <f t="shared" si="811"/>
        <v>1951</v>
      </c>
      <c r="AB1494">
        <f t="shared" si="830"/>
        <v>500</v>
      </c>
      <c r="AM1494" t="str">
        <f t="shared" si="831"/>
        <v>201902LP</v>
      </c>
      <c r="AN1494">
        <f t="shared" ca="1" si="819"/>
        <v>13.011428571428574</v>
      </c>
      <c r="AO1494">
        <f t="shared" ca="1" si="820"/>
        <v>2.8571428571428572</v>
      </c>
      <c r="AP1494">
        <f t="shared" ca="1" si="832"/>
        <v>2.8571428571428572</v>
      </c>
      <c r="AQ1494">
        <f t="shared" ca="1" si="833"/>
        <v>11.428571428571429</v>
      </c>
      <c r="AR1494">
        <f t="shared" ca="1" si="834"/>
        <v>11.428571428571429</v>
      </c>
      <c r="AS1494">
        <f ca="1">P1494/J1494</f>
        <v>0.11975300532089601</v>
      </c>
    </row>
    <row r="1495" spans="1:45" x14ac:dyDescent="0.4">
      <c r="A1495">
        <f t="shared" si="829"/>
        <v>201902</v>
      </c>
      <c r="B1495" t="s">
        <v>490</v>
      </c>
      <c r="C1495" t="s">
        <v>647</v>
      </c>
      <c r="D1495" t="str">
        <f t="shared" ca="1" si="818"/>
        <v>I111</v>
      </c>
      <c r="E1495">
        <f t="shared" ca="1" si="799"/>
        <v>5</v>
      </c>
      <c r="F1495">
        <f t="shared" ca="1" si="800"/>
        <v>10</v>
      </c>
      <c r="G1495" t="str">
        <f t="shared" ca="1" si="815"/>
        <v>S11</v>
      </c>
      <c r="H1495" t="str">
        <f t="shared" ca="1" si="816"/>
        <v>S118</v>
      </c>
      <c r="I1495">
        <f ca="1">VLOOKUP(D1495,PRC!$A$2:$B$21,2,0)*E1495</f>
        <v>750000</v>
      </c>
      <c r="J1495">
        <f t="shared" ca="1" si="801"/>
        <v>637496</v>
      </c>
      <c r="K1495">
        <f ca="1">VLOOKUP(D1495,PRC!$A$1:$C$21,3,0)*E1495</f>
        <v>397500</v>
      </c>
      <c r="L1495">
        <f t="shared" ca="1" si="802"/>
        <v>15000</v>
      </c>
      <c r="M1495">
        <f t="shared" ca="1" si="803"/>
        <v>23000</v>
      </c>
      <c r="N1495">
        <f t="shared" ca="1" si="804"/>
        <v>135000</v>
      </c>
      <c r="O1495">
        <f t="shared" ca="1" si="805"/>
        <v>60000</v>
      </c>
      <c r="P1495">
        <f t="shared" ca="1" si="817"/>
        <v>6996</v>
      </c>
      <c r="Q1495">
        <f ca="1">IF(P1495&gt;0,1,0)</f>
        <v>1</v>
      </c>
      <c r="R1495">
        <f t="shared" ca="1" si="806"/>
        <v>15</v>
      </c>
      <c r="S1495">
        <f t="shared" ca="1" si="807"/>
        <v>2</v>
      </c>
      <c r="T1495">
        <f t="shared" ca="1" si="808"/>
        <v>3</v>
      </c>
      <c r="U1495">
        <f t="shared" ca="1" si="809"/>
        <v>18</v>
      </c>
      <c r="V1495">
        <f t="shared" ca="1" si="810"/>
        <v>8</v>
      </c>
      <c r="X1495">
        <f t="shared" si="812"/>
        <v>1495</v>
      </c>
      <c r="Y1495">
        <f t="shared" si="813"/>
        <v>1452</v>
      </c>
      <c r="Z1495">
        <f t="shared" si="814"/>
        <v>1453</v>
      </c>
      <c r="AA1495">
        <f t="shared" si="811"/>
        <v>1951</v>
      </c>
      <c r="AB1495">
        <f t="shared" si="830"/>
        <v>500</v>
      </c>
      <c r="AM1495" t="str">
        <f t="shared" si="831"/>
        <v>201902LP</v>
      </c>
      <c r="AN1495">
        <f t="shared" ca="1" si="819"/>
        <v>15.000533333333333</v>
      </c>
      <c r="AO1495">
        <f t="shared" ca="1" si="820"/>
        <v>2</v>
      </c>
      <c r="AP1495">
        <f t="shared" ca="1" si="832"/>
        <v>3.0666666666666664</v>
      </c>
      <c r="AQ1495">
        <f t="shared" ca="1" si="833"/>
        <v>18</v>
      </c>
      <c r="AR1495">
        <f t="shared" ca="1" si="834"/>
        <v>8</v>
      </c>
      <c r="AS1495">
        <f ca="1">P1495/J1495</f>
        <v>1.0974186504699637E-2</v>
      </c>
    </row>
    <row r="1496" spans="1:45" x14ac:dyDescent="0.4">
      <c r="A1496">
        <f t="shared" si="829"/>
        <v>201902</v>
      </c>
      <c r="B1496" t="s">
        <v>491</v>
      </c>
      <c r="C1496" t="s">
        <v>647</v>
      </c>
      <c r="D1496" t="str">
        <f t="shared" ca="1" si="818"/>
        <v>I111</v>
      </c>
      <c r="E1496">
        <f t="shared" ca="1" si="799"/>
        <v>6</v>
      </c>
      <c r="F1496">
        <f t="shared" ca="1" si="800"/>
        <v>11</v>
      </c>
      <c r="G1496" t="str">
        <f t="shared" ca="1" si="815"/>
        <v>S10</v>
      </c>
      <c r="H1496" t="str">
        <f t="shared" ca="1" si="816"/>
        <v>S104</v>
      </c>
      <c r="I1496">
        <f ca="1">VLOOKUP(D1496,PRC!$A$2:$B$21,2,0)*E1496</f>
        <v>900000</v>
      </c>
      <c r="J1496">
        <f t="shared" ca="1" si="801"/>
        <v>800996</v>
      </c>
      <c r="K1496">
        <f ca="1">VLOOKUP(D1496,PRC!$A$1:$C$21,3,0)*E1496</f>
        <v>477000</v>
      </c>
      <c r="L1496">
        <f t="shared" ca="1" si="802"/>
        <v>27000</v>
      </c>
      <c r="M1496">
        <f t="shared" ca="1" si="803"/>
        <v>18000</v>
      </c>
      <c r="N1496">
        <f t="shared" ca="1" si="804"/>
        <v>162000</v>
      </c>
      <c r="O1496">
        <f t="shared" ca="1" si="805"/>
        <v>90000</v>
      </c>
      <c r="P1496">
        <f t="shared" ca="1" si="817"/>
        <v>26996</v>
      </c>
      <c r="Q1496">
        <f ca="1">IF(P1496&gt;0,1,0)</f>
        <v>1</v>
      </c>
      <c r="R1496">
        <f t="shared" ca="1" si="806"/>
        <v>11</v>
      </c>
      <c r="S1496">
        <f t="shared" ca="1" si="807"/>
        <v>3</v>
      </c>
      <c r="T1496">
        <f t="shared" ca="1" si="808"/>
        <v>2</v>
      </c>
      <c r="U1496">
        <f t="shared" ca="1" si="809"/>
        <v>18</v>
      </c>
      <c r="V1496">
        <f t="shared" ca="1" si="810"/>
        <v>10</v>
      </c>
      <c r="X1496">
        <f t="shared" si="812"/>
        <v>1496</v>
      </c>
      <c r="Y1496">
        <f t="shared" si="813"/>
        <v>1452</v>
      </c>
      <c r="Z1496">
        <f t="shared" si="814"/>
        <v>1453</v>
      </c>
      <c r="AA1496">
        <f t="shared" si="811"/>
        <v>1951</v>
      </c>
      <c r="AB1496">
        <f t="shared" si="830"/>
        <v>500</v>
      </c>
      <c r="AM1496" t="str">
        <f t="shared" si="831"/>
        <v>201902LP</v>
      </c>
      <c r="AN1496">
        <f t="shared" ca="1" si="819"/>
        <v>11.000444444444446</v>
      </c>
      <c r="AO1496">
        <f t="shared" ca="1" si="820"/>
        <v>3</v>
      </c>
      <c r="AP1496">
        <f t="shared" ca="1" si="832"/>
        <v>2</v>
      </c>
      <c r="AQ1496">
        <f t="shared" ca="1" si="833"/>
        <v>18</v>
      </c>
      <c r="AR1496">
        <f t="shared" ca="1" si="834"/>
        <v>10</v>
      </c>
      <c r="AS1496">
        <f ca="1">P1496/J1496</f>
        <v>3.3703039715554134E-2</v>
      </c>
    </row>
    <row r="1497" spans="1:45" x14ac:dyDescent="0.4">
      <c r="A1497">
        <f t="shared" si="829"/>
        <v>201902</v>
      </c>
      <c r="B1497" t="s">
        <v>492</v>
      </c>
      <c r="C1497" t="s">
        <v>647</v>
      </c>
      <c r="D1497" t="str">
        <f t="shared" ca="1" si="818"/>
        <v>I102</v>
      </c>
      <c r="E1497">
        <f t="shared" ca="1" si="799"/>
        <v>7</v>
      </c>
      <c r="F1497">
        <f t="shared" ca="1" si="800"/>
        <v>12</v>
      </c>
      <c r="G1497" t="str">
        <f t="shared" ca="1" si="815"/>
        <v>S10</v>
      </c>
      <c r="H1497" t="str">
        <f t="shared" ca="1" si="816"/>
        <v>S104</v>
      </c>
      <c r="I1497">
        <f ca="1">VLOOKUP(D1497,PRC!$A$2:$B$21,2,0)*E1497</f>
        <v>280000</v>
      </c>
      <c r="J1497">
        <f t="shared" ca="1" si="801"/>
        <v>240796</v>
      </c>
      <c r="K1497">
        <f ca="1">VLOOKUP(D1497,PRC!$A$1:$C$21,3,0)*E1497</f>
        <v>131600</v>
      </c>
      <c r="L1497">
        <f t="shared" ca="1" si="802"/>
        <v>3000</v>
      </c>
      <c r="M1497">
        <f t="shared" ca="1" si="803"/>
        <v>3000</v>
      </c>
      <c r="N1497">
        <f t="shared" ca="1" si="804"/>
        <v>39000</v>
      </c>
      <c r="O1497">
        <f t="shared" ca="1" si="805"/>
        <v>22000</v>
      </c>
      <c r="P1497">
        <f t="shared" ca="1" si="817"/>
        <v>42196</v>
      </c>
      <c r="Q1497">
        <f ca="1">IF(P1497&gt;0,1,0)</f>
        <v>1</v>
      </c>
      <c r="R1497">
        <f t="shared" ca="1" si="806"/>
        <v>14</v>
      </c>
      <c r="S1497">
        <f t="shared" ca="1" si="807"/>
        <v>1</v>
      </c>
      <c r="T1497">
        <f t="shared" ca="1" si="808"/>
        <v>1</v>
      </c>
      <c r="U1497">
        <f t="shared" ca="1" si="809"/>
        <v>14</v>
      </c>
      <c r="V1497">
        <f t="shared" ca="1" si="810"/>
        <v>8</v>
      </c>
      <c r="X1497">
        <f t="shared" si="812"/>
        <v>1497</v>
      </c>
      <c r="Y1497">
        <f t="shared" si="813"/>
        <v>1452</v>
      </c>
      <c r="Z1497">
        <f t="shared" si="814"/>
        <v>1453</v>
      </c>
      <c r="AA1497">
        <f t="shared" si="811"/>
        <v>1951</v>
      </c>
      <c r="AB1497">
        <f t="shared" si="830"/>
        <v>500</v>
      </c>
      <c r="AM1497" t="str">
        <f t="shared" si="831"/>
        <v>201902LP</v>
      </c>
      <c r="AN1497">
        <f t="shared" ca="1" si="819"/>
        <v>14.001428571428576</v>
      </c>
      <c r="AO1497">
        <f t="shared" ca="1" si="820"/>
        <v>1.0714285714285714</v>
      </c>
      <c r="AP1497">
        <f t="shared" ca="1" si="832"/>
        <v>1.0714285714285714</v>
      </c>
      <c r="AQ1497">
        <f t="shared" ca="1" si="833"/>
        <v>13.928571428571429</v>
      </c>
      <c r="AR1497">
        <f t="shared" ca="1" si="834"/>
        <v>7.8571428571428568</v>
      </c>
      <c r="AS1497">
        <f ca="1">P1497/J1497</f>
        <v>0.17523546902772472</v>
      </c>
    </row>
    <row r="1498" spans="1:45" x14ac:dyDescent="0.4">
      <c r="A1498">
        <f t="shared" si="829"/>
        <v>201902</v>
      </c>
      <c r="B1498" t="s">
        <v>493</v>
      </c>
      <c r="C1498" t="s">
        <v>647</v>
      </c>
      <c r="D1498" t="str">
        <f t="shared" ca="1" si="818"/>
        <v>I107</v>
      </c>
      <c r="E1498">
        <f t="shared" ca="1" si="799"/>
        <v>8</v>
      </c>
      <c r="F1498">
        <f t="shared" ca="1" si="800"/>
        <v>15</v>
      </c>
      <c r="G1498" t="str">
        <f t="shared" ca="1" si="815"/>
        <v>S11</v>
      </c>
      <c r="H1498" t="str">
        <f t="shared" ca="1" si="816"/>
        <v>S117</v>
      </c>
      <c r="I1498">
        <f ca="1">VLOOKUP(D1498,PRC!$A$2:$B$21,2,0)*E1498</f>
        <v>1200000</v>
      </c>
      <c r="J1498">
        <f t="shared" ca="1" si="801"/>
        <v>1067996</v>
      </c>
      <c r="K1498">
        <f ca="1">VLOOKUP(D1498,PRC!$A$1:$C$21,3,0)*E1498</f>
        <v>684000</v>
      </c>
      <c r="L1498">
        <f t="shared" ca="1" si="802"/>
        <v>24000</v>
      </c>
      <c r="M1498">
        <f t="shared" ca="1" si="803"/>
        <v>36000</v>
      </c>
      <c r="N1498">
        <f t="shared" ca="1" si="804"/>
        <v>156000</v>
      </c>
      <c r="O1498">
        <f t="shared" ca="1" si="805"/>
        <v>96000</v>
      </c>
      <c r="P1498">
        <f t="shared" ca="1" si="817"/>
        <v>71996</v>
      </c>
      <c r="Q1498">
        <f ca="1">IF(P1498&gt;0,1,0)</f>
        <v>1</v>
      </c>
      <c r="R1498">
        <f t="shared" ca="1" si="806"/>
        <v>11</v>
      </c>
      <c r="S1498">
        <f t="shared" ca="1" si="807"/>
        <v>2</v>
      </c>
      <c r="T1498">
        <f t="shared" ca="1" si="808"/>
        <v>3</v>
      </c>
      <c r="U1498">
        <f t="shared" ca="1" si="809"/>
        <v>13</v>
      </c>
      <c r="V1498">
        <f t="shared" ca="1" si="810"/>
        <v>8</v>
      </c>
      <c r="X1498">
        <f t="shared" si="812"/>
        <v>1498</v>
      </c>
      <c r="Y1498">
        <f t="shared" si="813"/>
        <v>1452</v>
      </c>
      <c r="Z1498">
        <f t="shared" si="814"/>
        <v>1453</v>
      </c>
      <c r="AA1498">
        <f t="shared" si="811"/>
        <v>1951</v>
      </c>
      <c r="AB1498">
        <f t="shared" si="830"/>
        <v>500</v>
      </c>
      <c r="AM1498" t="str">
        <f t="shared" si="831"/>
        <v>201902LP</v>
      </c>
      <c r="AN1498">
        <f t="shared" ca="1" si="819"/>
        <v>11.000333333333334</v>
      </c>
      <c r="AO1498">
        <f t="shared" ca="1" si="820"/>
        <v>2</v>
      </c>
      <c r="AP1498">
        <f t="shared" ca="1" si="832"/>
        <v>3</v>
      </c>
      <c r="AQ1498">
        <f t="shared" ca="1" si="833"/>
        <v>13</v>
      </c>
      <c r="AR1498">
        <f t="shared" ca="1" si="834"/>
        <v>8</v>
      </c>
      <c r="AS1498">
        <f ca="1">P1498/J1498</f>
        <v>6.7412237499016855E-2</v>
      </c>
    </row>
    <row r="1499" spans="1:45" x14ac:dyDescent="0.4">
      <c r="A1499">
        <f t="shared" si="829"/>
        <v>201902</v>
      </c>
      <c r="B1499" t="s">
        <v>494</v>
      </c>
      <c r="C1499" t="s">
        <v>647</v>
      </c>
      <c r="D1499" t="str">
        <f t="shared" ca="1" si="818"/>
        <v>I120</v>
      </c>
      <c r="E1499">
        <f t="shared" ca="1" si="799"/>
        <v>6</v>
      </c>
      <c r="F1499">
        <f t="shared" ca="1" si="800"/>
        <v>14</v>
      </c>
      <c r="G1499" t="str">
        <f t="shared" ca="1" si="815"/>
        <v>S12</v>
      </c>
      <c r="H1499" t="str">
        <f t="shared" ca="1" si="816"/>
        <v>S120</v>
      </c>
      <c r="I1499">
        <f ca="1">VLOOKUP(D1499,PRC!$A$2:$B$21,2,0)*E1499</f>
        <v>25800000</v>
      </c>
      <c r="J1499">
        <f t="shared" ca="1" si="801"/>
        <v>22703996</v>
      </c>
      <c r="K1499">
        <f ca="1">VLOOKUP(D1499,PRC!$A$1:$C$21,3,0)*E1499</f>
        <v>11610000</v>
      </c>
      <c r="L1499">
        <f t="shared" ca="1" si="802"/>
        <v>258000</v>
      </c>
      <c r="M1499">
        <f t="shared" ca="1" si="803"/>
        <v>774000</v>
      </c>
      <c r="N1499">
        <f t="shared" ca="1" si="804"/>
        <v>4386000</v>
      </c>
      <c r="O1499">
        <f t="shared" ca="1" si="805"/>
        <v>1548000</v>
      </c>
      <c r="P1499">
        <f t="shared" ca="1" si="817"/>
        <v>4127996</v>
      </c>
      <c r="Q1499">
        <f ca="1">IF(P1499&gt;0,1,0)</f>
        <v>1</v>
      </c>
      <c r="R1499">
        <f t="shared" ca="1" si="806"/>
        <v>12</v>
      </c>
      <c r="S1499">
        <f t="shared" ca="1" si="807"/>
        <v>1</v>
      </c>
      <c r="T1499">
        <f t="shared" ca="1" si="808"/>
        <v>3</v>
      </c>
      <c r="U1499">
        <f t="shared" ca="1" si="809"/>
        <v>17</v>
      </c>
      <c r="V1499">
        <f t="shared" ca="1" si="810"/>
        <v>6</v>
      </c>
      <c r="X1499">
        <f t="shared" si="812"/>
        <v>1499</v>
      </c>
      <c r="Y1499">
        <f t="shared" si="813"/>
        <v>1452</v>
      </c>
      <c r="Z1499">
        <f t="shared" si="814"/>
        <v>1453</v>
      </c>
      <c r="AA1499">
        <f t="shared" si="811"/>
        <v>1951</v>
      </c>
      <c r="AB1499">
        <f t="shared" si="830"/>
        <v>500</v>
      </c>
      <c r="AM1499" t="str">
        <f t="shared" si="831"/>
        <v>201902LP</v>
      </c>
      <c r="AN1499">
        <f t="shared" ca="1" si="819"/>
        <v>12.000015503875971</v>
      </c>
      <c r="AO1499">
        <f t="shared" ca="1" si="820"/>
        <v>1</v>
      </c>
      <c r="AP1499">
        <f t="shared" ca="1" si="832"/>
        <v>3</v>
      </c>
      <c r="AQ1499">
        <f t="shared" ca="1" si="833"/>
        <v>17</v>
      </c>
      <c r="AR1499">
        <f t="shared" ca="1" si="834"/>
        <v>6</v>
      </c>
      <c r="AS1499">
        <f ca="1">P1499/J1499</f>
        <v>0.18181803767054927</v>
      </c>
    </row>
    <row r="1500" spans="1:45" x14ac:dyDescent="0.4">
      <c r="A1500">
        <f t="shared" si="829"/>
        <v>201902</v>
      </c>
      <c r="B1500" t="s">
        <v>495</v>
      </c>
      <c r="C1500" t="s">
        <v>647</v>
      </c>
      <c r="D1500" t="str">
        <f t="shared" ca="1" si="818"/>
        <v>I118</v>
      </c>
      <c r="E1500">
        <f t="shared" ca="1" si="799"/>
        <v>6</v>
      </c>
      <c r="F1500">
        <f t="shared" ca="1" si="800"/>
        <v>11</v>
      </c>
      <c r="G1500" t="str">
        <f t="shared" ca="1" si="815"/>
        <v>S10</v>
      </c>
      <c r="H1500" t="str">
        <f t="shared" ca="1" si="816"/>
        <v>S105</v>
      </c>
      <c r="I1500">
        <f ca="1">VLOOKUP(D1500,PRC!$A$2:$B$21,2,0)*E1500</f>
        <v>3180000</v>
      </c>
      <c r="J1500">
        <f t="shared" ca="1" si="801"/>
        <v>2766596</v>
      </c>
      <c r="K1500">
        <f ca="1">VLOOKUP(D1500,PRC!$A$1:$C$21,3,0)*E1500</f>
        <v>1335600</v>
      </c>
      <c r="L1500">
        <f t="shared" ca="1" si="802"/>
        <v>95000</v>
      </c>
      <c r="M1500">
        <f t="shared" ca="1" si="803"/>
        <v>64000</v>
      </c>
      <c r="N1500">
        <f t="shared" ca="1" si="804"/>
        <v>509000</v>
      </c>
      <c r="O1500">
        <f t="shared" ca="1" si="805"/>
        <v>191000</v>
      </c>
      <c r="P1500">
        <f t="shared" ca="1" si="817"/>
        <v>571996</v>
      </c>
      <c r="Q1500">
        <f ca="1">IF(P1500&gt;0,1,0)</f>
        <v>1</v>
      </c>
      <c r="R1500">
        <f t="shared" ca="1" si="806"/>
        <v>13</v>
      </c>
      <c r="S1500">
        <f t="shared" ca="1" si="807"/>
        <v>3</v>
      </c>
      <c r="T1500">
        <f t="shared" ca="1" si="808"/>
        <v>2</v>
      </c>
      <c r="U1500">
        <f t="shared" ca="1" si="809"/>
        <v>16</v>
      </c>
      <c r="V1500">
        <f t="shared" ca="1" si="810"/>
        <v>6</v>
      </c>
      <c r="X1500">
        <f t="shared" si="812"/>
        <v>1500</v>
      </c>
      <c r="Y1500">
        <f t="shared" si="813"/>
        <v>1452</v>
      </c>
      <c r="Z1500">
        <f t="shared" si="814"/>
        <v>1453</v>
      </c>
      <c r="AA1500">
        <f t="shared" si="811"/>
        <v>1951</v>
      </c>
      <c r="AB1500">
        <f t="shared" si="830"/>
        <v>500</v>
      </c>
      <c r="AM1500" t="str">
        <f t="shared" si="831"/>
        <v>201902LP</v>
      </c>
      <c r="AN1500">
        <f t="shared" ca="1" si="819"/>
        <v>13.000125786163519</v>
      </c>
      <c r="AO1500">
        <f t="shared" ca="1" si="820"/>
        <v>2.9874213836477987</v>
      </c>
      <c r="AP1500">
        <f t="shared" ca="1" si="832"/>
        <v>2.0125786163522013</v>
      </c>
      <c r="AQ1500">
        <f t="shared" ca="1" si="833"/>
        <v>16.0062893081761</v>
      </c>
      <c r="AR1500">
        <f t="shared" ca="1" si="834"/>
        <v>6.0062893081761004</v>
      </c>
      <c r="AS1500">
        <f ca="1">P1500/J1500</f>
        <v>0.20675082303307024</v>
      </c>
    </row>
    <row r="1501" spans="1:45" x14ac:dyDescent="0.4">
      <c r="A1501">
        <f t="shared" si="829"/>
        <v>201902</v>
      </c>
      <c r="B1501" t="s">
        <v>496</v>
      </c>
      <c r="C1501" t="s">
        <v>647</v>
      </c>
      <c r="D1501" t="str">
        <f t="shared" ca="1" si="818"/>
        <v>I107</v>
      </c>
      <c r="E1501">
        <f t="shared" ca="1" si="799"/>
        <v>7</v>
      </c>
      <c r="F1501">
        <f t="shared" ca="1" si="800"/>
        <v>10</v>
      </c>
      <c r="G1501" t="str">
        <f t="shared" ca="1" si="815"/>
        <v>S11</v>
      </c>
      <c r="H1501" t="str">
        <f t="shared" ca="1" si="816"/>
        <v>S111</v>
      </c>
      <c r="I1501">
        <f ca="1">VLOOKUP(D1501,PRC!$A$2:$B$21,2,0)*E1501</f>
        <v>1050000</v>
      </c>
      <c r="J1501">
        <f t="shared" ca="1" si="801"/>
        <v>892496</v>
      </c>
      <c r="K1501">
        <f ca="1">VLOOKUP(D1501,PRC!$A$1:$C$21,3,0)*E1501</f>
        <v>598500</v>
      </c>
      <c r="L1501">
        <f t="shared" ca="1" si="802"/>
        <v>21000</v>
      </c>
      <c r="M1501">
        <f t="shared" ca="1" si="803"/>
        <v>32000</v>
      </c>
      <c r="N1501">
        <f t="shared" ca="1" si="804"/>
        <v>137000</v>
      </c>
      <c r="O1501">
        <f t="shared" ca="1" si="805"/>
        <v>63000</v>
      </c>
      <c r="P1501">
        <f t="shared" ca="1" si="817"/>
        <v>40996</v>
      </c>
      <c r="Q1501">
        <f ca="1">IF(P1501&gt;0,1,0)</f>
        <v>1</v>
      </c>
      <c r="R1501">
        <f t="shared" ca="1" si="806"/>
        <v>15</v>
      </c>
      <c r="S1501">
        <f t="shared" ca="1" si="807"/>
        <v>2</v>
      </c>
      <c r="T1501">
        <f t="shared" ca="1" si="808"/>
        <v>3</v>
      </c>
      <c r="U1501">
        <f t="shared" ca="1" si="809"/>
        <v>13</v>
      </c>
      <c r="V1501">
        <f t="shared" ca="1" si="810"/>
        <v>6</v>
      </c>
      <c r="X1501">
        <f t="shared" si="812"/>
        <v>1501</v>
      </c>
      <c r="Y1501">
        <f t="shared" si="813"/>
        <v>1452</v>
      </c>
      <c r="Z1501">
        <f t="shared" si="814"/>
        <v>1453</v>
      </c>
      <c r="AA1501">
        <f t="shared" si="811"/>
        <v>1951</v>
      </c>
      <c r="AB1501">
        <f t="shared" si="830"/>
        <v>500</v>
      </c>
      <c r="AM1501" t="str">
        <f t="shared" si="831"/>
        <v>201902LP</v>
      </c>
      <c r="AN1501">
        <f t="shared" ca="1" si="819"/>
        <v>15.000380952380954</v>
      </c>
      <c r="AO1501">
        <f t="shared" ca="1" si="820"/>
        <v>2</v>
      </c>
      <c r="AP1501">
        <f t="shared" ca="1" si="832"/>
        <v>3.0476190476190474</v>
      </c>
      <c r="AQ1501">
        <f t="shared" ca="1" si="833"/>
        <v>13.047619047619047</v>
      </c>
      <c r="AR1501">
        <f t="shared" ca="1" si="834"/>
        <v>6</v>
      </c>
      <c r="AS1501">
        <f ca="1">P1501/J1501</f>
        <v>4.5934099424535239E-2</v>
      </c>
    </row>
    <row r="1502" spans="1:45" x14ac:dyDescent="0.4">
      <c r="A1502">
        <f t="shared" si="829"/>
        <v>201902</v>
      </c>
      <c r="B1502" t="s">
        <v>497</v>
      </c>
      <c r="C1502" t="s">
        <v>647</v>
      </c>
      <c r="D1502" t="str">
        <f t="shared" ca="1" si="818"/>
        <v>I116</v>
      </c>
      <c r="E1502">
        <f t="shared" ca="1" si="799"/>
        <v>8</v>
      </c>
      <c r="F1502">
        <f t="shared" ca="1" si="800"/>
        <v>11</v>
      </c>
      <c r="G1502" t="str">
        <f t="shared" ca="1" si="815"/>
        <v>S10</v>
      </c>
      <c r="H1502" t="str">
        <f t="shared" ca="1" si="816"/>
        <v>S109</v>
      </c>
      <c r="I1502">
        <f ca="1">VLOOKUP(D1502,PRC!$A$2:$B$21,2,0)*E1502</f>
        <v>11680000</v>
      </c>
      <c r="J1502">
        <f t="shared" ca="1" si="801"/>
        <v>10511996</v>
      </c>
      <c r="K1502">
        <f ca="1">VLOOKUP(D1502,PRC!$A$1:$C$21,3,0)*E1502</f>
        <v>7008000</v>
      </c>
      <c r="L1502">
        <f t="shared" ca="1" si="802"/>
        <v>234000</v>
      </c>
      <c r="M1502">
        <f t="shared" ca="1" si="803"/>
        <v>234000</v>
      </c>
      <c r="N1502">
        <f t="shared" ca="1" si="804"/>
        <v>1285000</v>
      </c>
      <c r="O1502">
        <f t="shared" ca="1" si="805"/>
        <v>701000</v>
      </c>
      <c r="P1502">
        <f t="shared" ca="1" si="817"/>
        <v>1049996</v>
      </c>
      <c r="Q1502">
        <f ca="1">IF(P1502&gt;0,1,0)</f>
        <v>1</v>
      </c>
      <c r="R1502">
        <f t="shared" ca="1" si="806"/>
        <v>10</v>
      </c>
      <c r="S1502">
        <f t="shared" ca="1" si="807"/>
        <v>2</v>
      </c>
      <c r="T1502">
        <f t="shared" ca="1" si="808"/>
        <v>2</v>
      </c>
      <c r="U1502">
        <f t="shared" ca="1" si="809"/>
        <v>11</v>
      </c>
      <c r="V1502">
        <f t="shared" ca="1" si="810"/>
        <v>6</v>
      </c>
      <c r="X1502">
        <f t="shared" si="812"/>
        <v>1502</v>
      </c>
      <c r="Y1502">
        <f t="shared" si="813"/>
        <v>1452</v>
      </c>
      <c r="Z1502">
        <f t="shared" si="814"/>
        <v>1453</v>
      </c>
      <c r="AA1502">
        <f t="shared" si="811"/>
        <v>1951</v>
      </c>
      <c r="AB1502">
        <f t="shared" si="830"/>
        <v>500</v>
      </c>
      <c r="AM1502" t="str">
        <f t="shared" si="831"/>
        <v>201902LP</v>
      </c>
      <c r="AN1502">
        <f t="shared" ca="1" si="819"/>
        <v>10.000034246575339</v>
      </c>
      <c r="AO1502">
        <f t="shared" ca="1" si="820"/>
        <v>2.0034246575342465</v>
      </c>
      <c r="AP1502">
        <f t="shared" ca="1" si="832"/>
        <v>2.0034246575342465</v>
      </c>
      <c r="AQ1502">
        <f t="shared" ca="1" si="833"/>
        <v>11.001712328767123</v>
      </c>
      <c r="AR1502">
        <f t="shared" ca="1" si="834"/>
        <v>6.0017123287671232</v>
      </c>
      <c r="AS1502">
        <f ca="1">P1502/J1502</f>
        <v>9.9885502239536628E-2</v>
      </c>
    </row>
    <row r="1503" spans="1:45" x14ac:dyDescent="0.4">
      <c r="A1503">
        <f t="shared" si="829"/>
        <v>201902</v>
      </c>
      <c r="B1503" t="s">
        <v>498</v>
      </c>
      <c r="C1503" t="s">
        <v>647</v>
      </c>
      <c r="D1503" t="str">
        <f t="shared" ca="1" si="818"/>
        <v>I113</v>
      </c>
      <c r="E1503">
        <f t="shared" ca="1" si="799"/>
        <v>8</v>
      </c>
      <c r="F1503">
        <f t="shared" ca="1" si="800"/>
        <v>14</v>
      </c>
      <c r="G1503" t="str">
        <f t="shared" ca="1" si="815"/>
        <v>S12</v>
      </c>
      <c r="H1503" t="str">
        <f t="shared" ca="1" si="816"/>
        <v>S120</v>
      </c>
      <c r="I1503">
        <f ca="1">VLOOKUP(D1503,PRC!$A$2:$B$21,2,0)*E1503</f>
        <v>5360000</v>
      </c>
      <c r="J1503">
        <f t="shared" ca="1" si="801"/>
        <v>4823996</v>
      </c>
      <c r="K1503">
        <f ca="1">VLOOKUP(D1503,PRC!$A$1:$C$21,3,0)*E1503</f>
        <v>2412000</v>
      </c>
      <c r="L1503">
        <f t="shared" ca="1" si="802"/>
        <v>107000</v>
      </c>
      <c r="M1503">
        <f t="shared" ca="1" si="803"/>
        <v>161000</v>
      </c>
      <c r="N1503">
        <f t="shared" ca="1" si="804"/>
        <v>590000</v>
      </c>
      <c r="O1503">
        <f t="shared" ca="1" si="805"/>
        <v>429000</v>
      </c>
      <c r="P1503">
        <f t="shared" ca="1" si="817"/>
        <v>1124996</v>
      </c>
      <c r="Q1503">
        <f ca="1">IF(P1503&gt;0,1,0)</f>
        <v>1</v>
      </c>
      <c r="R1503">
        <f t="shared" ca="1" si="806"/>
        <v>10</v>
      </c>
      <c r="S1503">
        <f t="shared" ca="1" si="807"/>
        <v>2</v>
      </c>
      <c r="T1503">
        <f t="shared" ca="1" si="808"/>
        <v>3</v>
      </c>
      <c r="U1503">
        <f t="shared" ca="1" si="809"/>
        <v>11</v>
      </c>
      <c r="V1503">
        <f t="shared" ca="1" si="810"/>
        <v>8</v>
      </c>
      <c r="X1503">
        <f t="shared" si="812"/>
        <v>1503</v>
      </c>
      <c r="Y1503">
        <f t="shared" si="813"/>
        <v>1452</v>
      </c>
      <c r="Z1503">
        <f t="shared" si="814"/>
        <v>1453</v>
      </c>
      <c r="AA1503">
        <f t="shared" si="811"/>
        <v>1951</v>
      </c>
      <c r="AB1503">
        <f t="shared" si="830"/>
        <v>500</v>
      </c>
      <c r="AM1503" t="str">
        <f t="shared" si="831"/>
        <v>201902LP</v>
      </c>
      <c r="AN1503">
        <f t="shared" ca="1" si="819"/>
        <v>10.000074626865674</v>
      </c>
      <c r="AO1503">
        <f t="shared" ca="1" si="820"/>
        <v>1.9962686567164181</v>
      </c>
      <c r="AP1503">
        <f t="shared" ca="1" si="832"/>
        <v>3.0037313432835822</v>
      </c>
      <c r="AQ1503">
        <f t="shared" ca="1" si="833"/>
        <v>11.007462686567164</v>
      </c>
      <c r="AR1503">
        <f t="shared" ca="1" si="834"/>
        <v>8.003731343283583</v>
      </c>
      <c r="AS1503">
        <f ca="1">P1503/J1503</f>
        <v>0.23320831940988343</v>
      </c>
    </row>
    <row r="1504" spans="1:45" x14ac:dyDescent="0.4">
      <c r="A1504">
        <f t="shared" si="829"/>
        <v>201902</v>
      </c>
      <c r="B1504" t="s">
        <v>499</v>
      </c>
      <c r="C1504" t="s">
        <v>647</v>
      </c>
      <c r="D1504" t="str">
        <f t="shared" ca="1" si="818"/>
        <v>I107</v>
      </c>
      <c r="E1504">
        <f t="shared" ca="1" si="799"/>
        <v>7</v>
      </c>
      <c r="F1504">
        <f t="shared" ca="1" si="800"/>
        <v>10</v>
      </c>
      <c r="G1504" t="str">
        <f t="shared" ca="1" si="815"/>
        <v>S11</v>
      </c>
      <c r="H1504" t="str">
        <f t="shared" ca="1" si="816"/>
        <v>S116</v>
      </c>
      <c r="I1504">
        <f ca="1">VLOOKUP(D1504,PRC!$A$2:$B$21,2,0)*E1504</f>
        <v>1050000</v>
      </c>
      <c r="J1504">
        <f t="shared" ca="1" si="801"/>
        <v>934496</v>
      </c>
      <c r="K1504">
        <f ca="1">VLOOKUP(D1504,PRC!$A$1:$C$21,3,0)*E1504</f>
        <v>598500</v>
      </c>
      <c r="L1504">
        <f t="shared" ca="1" si="802"/>
        <v>11000</v>
      </c>
      <c r="M1504">
        <f t="shared" ca="1" si="803"/>
        <v>32000</v>
      </c>
      <c r="N1504">
        <f t="shared" ca="1" si="804"/>
        <v>189000</v>
      </c>
      <c r="O1504">
        <f t="shared" ca="1" si="805"/>
        <v>74000</v>
      </c>
      <c r="P1504">
        <f t="shared" ca="1" si="817"/>
        <v>29996</v>
      </c>
      <c r="Q1504">
        <f ca="1">IF(P1504&gt;0,1,0)</f>
        <v>1</v>
      </c>
      <c r="R1504">
        <f t="shared" ca="1" si="806"/>
        <v>11</v>
      </c>
      <c r="S1504">
        <f t="shared" ca="1" si="807"/>
        <v>1</v>
      </c>
      <c r="T1504">
        <f t="shared" ca="1" si="808"/>
        <v>3</v>
      </c>
      <c r="U1504">
        <f t="shared" ca="1" si="809"/>
        <v>18</v>
      </c>
      <c r="V1504">
        <f t="shared" ca="1" si="810"/>
        <v>7</v>
      </c>
      <c r="X1504">
        <f t="shared" si="812"/>
        <v>1504</v>
      </c>
      <c r="Y1504">
        <f t="shared" si="813"/>
        <v>1452</v>
      </c>
      <c r="Z1504">
        <f t="shared" si="814"/>
        <v>1453</v>
      </c>
      <c r="AA1504">
        <f t="shared" si="811"/>
        <v>1951</v>
      </c>
      <c r="AB1504">
        <f t="shared" si="830"/>
        <v>500</v>
      </c>
      <c r="AM1504" t="str">
        <f t="shared" si="831"/>
        <v>201902LP</v>
      </c>
      <c r="AN1504">
        <f t="shared" ca="1" si="819"/>
        <v>11.000380952380951</v>
      </c>
      <c r="AO1504">
        <f t="shared" ca="1" si="820"/>
        <v>1.0476190476190477</v>
      </c>
      <c r="AP1504">
        <f t="shared" ca="1" si="832"/>
        <v>3.0476190476190474</v>
      </c>
      <c r="AQ1504">
        <f t="shared" ca="1" si="833"/>
        <v>18</v>
      </c>
      <c r="AR1504">
        <f t="shared" ca="1" si="834"/>
        <v>7.0476190476190474</v>
      </c>
      <c r="AS1504">
        <f ca="1">P1504/J1504</f>
        <v>3.2098585761736805E-2</v>
      </c>
    </row>
    <row r="1505" spans="1:45" x14ac:dyDescent="0.4">
      <c r="A1505">
        <f t="shared" si="829"/>
        <v>201902</v>
      </c>
      <c r="B1505" t="s">
        <v>500</v>
      </c>
      <c r="C1505" t="s">
        <v>647</v>
      </c>
      <c r="D1505" t="str">
        <f t="shared" ca="1" si="818"/>
        <v>I112</v>
      </c>
      <c r="E1505">
        <f t="shared" ca="1" si="799"/>
        <v>8</v>
      </c>
      <c r="F1505">
        <f t="shared" ca="1" si="800"/>
        <v>15</v>
      </c>
      <c r="G1505" t="str">
        <f t="shared" ca="1" si="815"/>
        <v>S11</v>
      </c>
      <c r="H1505" t="str">
        <f t="shared" ca="1" si="816"/>
        <v>S115</v>
      </c>
      <c r="I1505">
        <f ca="1">VLOOKUP(D1505,PRC!$A$2:$B$21,2,0)*E1505</f>
        <v>520000</v>
      </c>
      <c r="J1505">
        <f t="shared" ca="1" si="801"/>
        <v>452396</v>
      </c>
      <c r="K1505">
        <f ca="1">VLOOKUP(D1505,PRC!$A$1:$C$21,3,0)*E1505</f>
        <v>260000</v>
      </c>
      <c r="L1505">
        <f t="shared" ca="1" si="802"/>
        <v>10000</v>
      </c>
      <c r="M1505">
        <f t="shared" ca="1" si="803"/>
        <v>10000</v>
      </c>
      <c r="N1505">
        <f t="shared" ca="1" si="804"/>
        <v>104000</v>
      </c>
      <c r="O1505">
        <f t="shared" ca="1" si="805"/>
        <v>52000</v>
      </c>
      <c r="P1505">
        <f t="shared" ca="1" si="817"/>
        <v>16396</v>
      </c>
      <c r="Q1505">
        <f ca="1">IF(P1505&gt;0,1,0)</f>
        <v>1</v>
      </c>
      <c r="R1505">
        <f t="shared" ca="1" si="806"/>
        <v>13</v>
      </c>
      <c r="S1505">
        <f t="shared" ca="1" si="807"/>
        <v>2</v>
      </c>
      <c r="T1505">
        <f t="shared" ca="1" si="808"/>
        <v>2</v>
      </c>
      <c r="U1505">
        <f t="shared" ca="1" si="809"/>
        <v>20</v>
      </c>
      <c r="V1505">
        <f t="shared" ca="1" si="810"/>
        <v>10</v>
      </c>
      <c r="X1505">
        <f t="shared" si="812"/>
        <v>1505</v>
      </c>
      <c r="Y1505">
        <f t="shared" si="813"/>
        <v>1452</v>
      </c>
      <c r="Z1505">
        <f t="shared" si="814"/>
        <v>1453</v>
      </c>
      <c r="AA1505">
        <f t="shared" si="811"/>
        <v>1951</v>
      </c>
      <c r="AB1505">
        <f t="shared" si="830"/>
        <v>500</v>
      </c>
      <c r="AM1505" t="str">
        <f t="shared" si="831"/>
        <v>201902LP</v>
      </c>
      <c r="AN1505">
        <f t="shared" ca="1" si="819"/>
        <v>13.000769230769226</v>
      </c>
      <c r="AO1505">
        <f t="shared" ca="1" si="820"/>
        <v>1.9230769230769231</v>
      </c>
      <c r="AP1505">
        <f t="shared" ca="1" si="832"/>
        <v>1.9230769230769231</v>
      </c>
      <c r="AQ1505">
        <f t="shared" ca="1" si="833"/>
        <v>20</v>
      </c>
      <c r="AR1505">
        <f t="shared" ca="1" si="834"/>
        <v>10</v>
      </c>
      <c r="AS1505">
        <f ca="1">P1505/J1505</f>
        <v>3.6242583930892407E-2</v>
      </c>
    </row>
    <row r="1506" spans="1:45" x14ac:dyDescent="0.4">
      <c r="A1506">
        <f t="shared" si="829"/>
        <v>201902</v>
      </c>
      <c r="B1506" t="s">
        <v>501</v>
      </c>
      <c r="C1506" t="s">
        <v>647</v>
      </c>
      <c r="D1506" t="str">
        <f t="shared" ca="1" si="818"/>
        <v>I102</v>
      </c>
      <c r="E1506">
        <f t="shared" ca="1" si="799"/>
        <v>6</v>
      </c>
      <c r="F1506">
        <f t="shared" ca="1" si="800"/>
        <v>10</v>
      </c>
      <c r="G1506" t="str">
        <f t="shared" ca="1" si="815"/>
        <v>S12</v>
      </c>
      <c r="H1506" t="str">
        <f t="shared" ca="1" si="816"/>
        <v>S120</v>
      </c>
      <c r="I1506">
        <f ca="1">VLOOKUP(D1506,PRC!$A$2:$B$21,2,0)*E1506</f>
        <v>240000</v>
      </c>
      <c r="J1506">
        <f t="shared" ca="1" si="801"/>
        <v>211196</v>
      </c>
      <c r="K1506">
        <f ca="1">VLOOKUP(D1506,PRC!$A$1:$C$21,3,0)*E1506</f>
        <v>112800</v>
      </c>
      <c r="L1506">
        <f t="shared" ca="1" si="802"/>
        <v>5000</v>
      </c>
      <c r="M1506">
        <f t="shared" ca="1" si="803"/>
        <v>7000</v>
      </c>
      <c r="N1506">
        <f t="shared" ca="1" si="804"/>
        <v>24000</v>
      </c>
      <c r="O1506">
        <f t="shared" ca="1" si="805"/>
        <v>17000</v>
      </c>
      <c r="P1506">
        <f t="shared" ca="1" si="817"/>
        <v>45396</v>
      </c>
      <c r="Q1506">
        <f ca="1">IF(P1506&gt;0,1,0)</f>
        <v>1</v>
      </c>
      <c r="R1506">
        <f t="shared" ca="1" si="806"/>
        <v>12</v>
      </c>
      <c r="S1506">
        <f t="shared" ca="1" si="807"/>
        <v>2</v>
      </c>
      <c r="T1506">
        <f t="shared" ca="1" si="808"/>
        <v>3</v>
      </c>
      <c r="U1506">
        <f t="shared" ca="1" si="809"/>
        <v>10</v>
      </c>
      <c r="V1506">
        <f t="shared" ca="1" si="810"/>
        <v>7</v>
      </c>
      <c r="X1506">
        <f t="shared" si="812"/>
        <v>1506</v>
      </c>
      <c r="Y1506">
        <f t="shared" si="813"/>
        <v>1452</v>
      </c>
      <c r="Z1506">
        <f t="shared" si="814"/>
        <v>1453</v>
      </c>
      <c r="AA1506">
        <f t="shared" si="811"/>
        <v>1951</v>
      </c>
      <c r="AB1506">
        <f t="shared" si="830"/>
        <v>500</v>
      </c>
      <c r="AM1506" t="str">
        <f t="shared" si="831"/>
        <v>201902LP</v>
      </c>
      <c r="AN1506">
        <f t="shared" ca="1" si="819"/>
        <v>12.001666666666665</v>
      </c>
      <c r="AO1506">
        <f t="shared" ca="1" si="820"/>
        <v>2.083333333333333</v>
      </c>
      <c r="AP1506">
        <f t="shared" ca="1" si="832"/>
        <v>2.9166666666666665</v>
      </c>
      <c r="AQ1506">
        <f t="shared" ca="1" si="833"/>
        <v>10</v>
      </c>
      <c r="AR1506">
        <f t="shared" ca="1" si="834"/>
        <v>7.083333333333333</v>
      </c>
      <c r="AS1506">
        <f ca="1">P1506/J1506</f>
        <v>0.21494725278887858</v>
      </c>
    </row>
    <row r="1507" spans="1:45" x14ac:dyDescent="0.4">
      <c r="A1507">
        <f t="shared" si="829"/>
        <v>201902</v>
      </c>
      <c r="B1507" t="s">
        <v>502</v>
      </c>
      <c r="C1507" t="s">
        <v>647</v>
      </c>
      <c r="D1507" t="str">
        <f t="shared" ca="1" si="818"/>
        <v>I109</v>
      </c>
      <c r="E1507">
        <f t="shared" ca="1" si="799"/>
        <v>6</v>
      </c>
      <c r="F1507">
        <f t="shared" ca="1" si="800"/>
        <v>15</v>
      </c>
      <c r="G1507" t="str">
        <f t="shared" ca="1" si="815"/>
        <v>S10</v>
      </c>
      <c r="H1507" t="str">
        <f t="shared" ca="1" si="816"/>
        <v>S106</v>
      </c>
      <c r="I1507">
        <f ca="1">VLOOKUP(D1507,PRC!$A$2:$B$21,2,0)*E1507</f>
        <v>3000000</v>
      </c>
      <c r="J1507">
        <f t="shared" ca="1" si="801"/>
        <v>2609996</v>
      </c>
      <c r="K1507">
        <f ca="1">VLOOKUP(D1507,PRC!$A$1:$C$21,3,0)*E1507</f>
        <v>1200000</v>
      </c>
      <c r="L1507">
        <f t="shared" ca="1" si="802"/>
        <v>90000</v>
      </c>
      <c r="M1507">
        <f t="shared" ca="1" si="803"/>
        <v>90000</v>
      </c>
      <c r="N1507">
        <f t="shared" ca="1" si="804"/>
        <v>600000</v>
      </c>
      <c r="O1507">
        <f t="shared" ca="1" si="805"/>
        <v>180000</v>
      </c>
      <c r="P1507">
        <f t="shared" ca="1" si="817"/>
        <v>449996</v>
      </c>
      <c r="Q1507">
        <f ca="1">IF(P1507&gt;0,1,0)</f>
        <v>1</v>
      </c>
      <c r="R1507">
        <f t="shared" ca="1" si="806"/>
        <v>13</v>
      </c>
      <c r="S1507">
        <f t="shared" ca="1" si="807"/>
        <v>3</v>
      </c>
      <c r="T1507">
        <f t="shared" ca="1" si="808"/>
        <v>3</v>
      </c>
      <c r="U1507">
        <f t="shared" ca="1" si="809"/>
        <v>20</v>
      </c>
      <c r="V1507">
        <f t="shared" ca="1" si="810"/>
        <v>6</v>
      </c>
      <c r="X1507">
        <f t="shared" si="812"/>
        <v>1507</v>
      </c>
      <c r="Y1507">
        <f t="shared" si="813"/>
        <v>1452</v>
      </c>
      <c r="Z1507">
        <f t="shared" si="814"/>
        <v>1453</v>
      </c>
      <c r="AA1507">
        <f t="shared" si="811"/>
        <v>1951</v>
      </c>
      <c r="AB1507">
        <f t="shared" si="830"/>
        <v>500</v>
      </c>
      <c r="AM1507" t="str">
        <f t="shared" si="831"/>
        <v>201902LP</v>
      </c>
      <c r="AN1507">
        <f t="shared" ca="1" si="819"/>
        <v>13.000133333333331</v>
      </c>
      <c r="AO1507">
        <f t="shared" ca="1" si="820"/>
        <v>3</v>
      </c>
      <c r="AP1507">
        <f t="shared" ca="1" si="832"/>
        <v>3</v>
      </c>
      <c r="AQ1507">
        <f t="shared" ca="1" si="833"/>
        <v>20</v>
      </c>
      <c r="AR1507">
        <f t="shared" ca="1" si="834"/>
        <v>6</v>
      </c>
      <c r="AS1507">
        <f ca="1">P1507/J1507</f>
        <v>0.1724125247701529</v>
      </c>
    </row>
    <row r="1508" spans="1:45" x14ac:dyDescent="0.4">
      <c r="A1508">
        <f t="shared" si="829"/>
        <v>201902</v>
      </c>
      <c r="B1508" t="s">
        <v>503</v>
      </c>
      <c r="C1508" t="s">
        <v>647</v>
      </c>
      <c r="D1508" t="str">
        <f t="shared" ca="1" si="818"/>
        <v>I109</v>
      </c>
      <c r="E1508">
        <f t="shared" ca="1" si="799"/>
        <v>7</v>
      </c>
      <c r="F1508">
        <f t="shared" ca="1" si="800"/>
        <v>14</v>
      </c>
      <c r="G1508" t="str">
        <f t="shared" ca="1" si="815"/>
        <v>S10</v>
      </c>
      <c r="H1508" t="str">
        <f t="shared" ca="1" si="816"/>
        <v>S104</v>
      </c>
      <c r="I1508">
        <f ca="1">VLOOKUP(D1508,PRC!$A$2:$B$21,2,0)*E1508</f>
        <v>3500000</v>
      </c>
      <c r="J1508">
        <f t="shared" ca="1" si="801"/>
        <v>3114996</v>
      </c>
      <c r="K1508">
        <f ca="1">VLOOKUP(D1508,PRC!$A$1:$C$21,3,0)*E1508</f>
        <v>1400000</v>
      </c>
      <c r="L1508">
        <f t="shared" ca="1" si="802"/>
        <v>35000</v>
      </c>
      <c r="M1508">
        <f t="shared" ca="1" si="803"/>
        <v>105000</v>
      </c>
      <c r="N1508">
        <f t="shared" ca="1" si="804"/>
        <v>525000</v>
      </c>
      <c r="O1508">
        <f t="shared" ca="1" si="805"/>
        <v>315000</v>
      </c>
      <c r="P1508">
        <f t="shared" ca="1" si="817"/>
        <v>734996</v>
      </c>
      <c r="Q1508">
        <f ca="1">IF(P1508&gt;0,1,0)</f>
        <v>1</v>
      </c>
      <c r="R1508">
        <f t="shared" ca="1" si="806"/>
        <v>11</v>
      </c>
      <c r="S1508">
        <f t="shared" ca="1" si="807"/>
        <v>1</v>
      </c>
      <c r="T1508">
        <f t="shared" ca="1" si="808"/>
        <v>3</v>
      </c>
      <c r="U1508">
        <f t="shared" ca="1" si="809"/>
        <v>15</v>
      </c>
      <c r="V1508">
        <f t="shared" ca="1" si="810"/>
        <v>9</v>
      </c>
      <c r="X1508">
        <f t="shared" si="812"/>
        <v>1508</v>
      </c>
      <c r="Y1508">
        <f t="shared" si="813"/>
        <v>1452</v>
      </c>
      <c r="Z1508">
        <f t="shared" si="814"/>
        <v>1453</v>
      </c>
      <c r="AA1508">
        <f t="shared" si="811"/>
        <v>1951</v>
      </c>
      <c r="AB1508">
        <f t="shared" si="830"/>
        <v>500</v>
      </c>
      <c r="AM1508" t="str">
        <f t="shared" si="831"/>
        <v>201902LP</v>
      </c>
      <c r="AN1508">
        <f t="shared" ca="1" si="819"/>
        <v>11.000114285714291</v>
      </c>
      <c r="AO1508">
        <f t="shared" ca="1" si="820"/>
        <v>1</v>
      </c>
      <c r="AP1508">
        <f t="shared" ca="1" si="832"/>
        <v>3</v>
      </c>
      <c r="AQ1508">
        <f t="shared" ca="1" si="833"/>
        <v>15</v>
      </c>
      <c r="AR1508">
        <f t="shared" ca="1" si="834"/>
        <v>9</v>
      </c>
      <c r="AS1508">
        <f ca="1">P1508/J1508</f>
        <v>0.23595407506141261</v>
      </c>
    </row>
    <row r="1509" spans="1:45" x14ac:dyDescent="0.4">
      <c r="A1509">
        <f t="shared" si="829"/>
        <v>201902</v>
      </c>
      <c r="B1509" t="s">
        <v>504</v>
      </c>
      <c r="C1509" t="s">
        <v>647</v>
      </c>
      <c r="D1509" t="str">
        <f t="shared" ca="1" si="818"/>
        <v>I120</v>
      </c>
      <c r="E1509">
        <f t="shared" ca="1" si="799"/>
        <v>8</v>
      </c>
      <c r="F1509">
        <f t="shared" ca="1" si="800"/>
        <v>11</v>
      </c>
      <c r="G1509" t="str">
        <f t="shared" ca="1" si="815"/>
        <v>S10</v>
      </c>
      <c r="H1509" t="str">
        <f t="shared" ca="1" si="816"/>
        <v>S101</v>
      </c>
      <c r="I1509">
        <f ca="1">VLOOKUP(D1509,PRC!$A$2:$B$21,2,0)*E1509</f>
        <v>34400000</v>
      </c>
      <c r="J1509">
        <f t="shared" ca="1" si="801"/>
        <v>30615996</v>
      </c>
      <c r="K1509">
        <f ca="1">VLOOKUP(D1509,PRC!$A$1:$C$21,3,0)*E1509</f>
        <v>15480000</v>
      </c>
      <c r="L1509">
        <f t="shared" ca="1" si="802"/>
        <v>688000</v>
      </c>
      <c r="M1509">
        <f t="shared" ca="1" si="803"/>
        <v>688000</v>
      </c>
      <c r="N1509">
        <f t="shared" ca="1" si="804"/>
        <v>5160000</v>
      </c>
      <c r="O1509">
        <f t="shared" ca="1" si="805"/>
        <v>2408000</v>
      </c>
      <c r="P1509">
        <f t="shared" ca="1" si="817"/>
        <v>6191996</v>
      </c>
      <c r="Q1509">
        <f ca="1">IF(P1509&gt;0,1,0)</f>
        <v>1</v>
      </c>
      <c r="R1509">
        <f t="shared" ca="1" si="806"/>
        <v>11</v>
      </c>
      <c r="S1509">
        <f t="shared" ca="1" si="807"/>
        <v>2</v>
      </c>
      <c r="T1509">
        <f t="shared" ca="1" si="808"/>
        <v>2</v>
      </c>
      <c r="U1509">
        <f t="shared" ca="1" si="809"/>
        <v>15</v>
      </c>
      <c r="V1509">
        <f t="shared" ca="1" si="810"/>
        <v>7</v>
      </c>
      <c r="X1509">
        <f t="shared" si="812"/>
        <v>1509</v>
      </c>
      <c r="Y1509">
        <f t="shared" si="813"/>
        <v>1452</v>
      </c>
      <c r="Z1509">
        <f t="shared" si="814"/>
        <v>1453</v>
      </c>
      <c r="AA1509">
        <f t="shared" si="811"/>
        <v>1951</v>
      </c>
      <c r="AB1509">
        <f t="shared" si="830"/>
        <v>500</v>
      </c>
      <c r="AM1509" t="str">
        <f t="shared" si="831"/>
        <v>201902LP</v>
      </c>
      <c r="AN1509">
        <f t="shared" ca="1" si="819"/>
        <v>11.00001162790698</v>
      </c>
      <c r="AO1509">
        <f t="shared" ca="1" si="820"/>
        <v>2</v>
      </c>
      <c r="AP1509">
        <f t="shared" ca="1" si="832"/>
        <v>2</v>
      </c>
      <c r="AQ1509">
        <f t="shared" ca="1" si="833"/>
        <v>15</v>
      </c>
      <c r="AR1509">
        <f t="shared" ca="1" si="834"/>
        <v>7.0000000000000009</v>
      </c>
      <c r="AS1509">
        <f ca="1">P1509/J1509</f>
        <v>0.20224708678430714</v>
      </c>
    </row>
    <row r="1510" spans="1:45" x14ac:dyDescent="0.4">
      <c r="A1510">
        <f t="shared" si="829"/>
        <v>201902</v>
      </c>
      <c r="B1510" t="s">
        <v>505</v>
      </c>
      <c r="C1510" t="s">
        <v>647</v>
      </c>
      <c r="D1510" t="str">
        <f t="shared" ca="1" si="818"/>
        <v>I101</v>
      </c>
      <c r="E1510">
        <f t="shared" ca="1" si="799"/>
        <v>5</v>
      </c>
      <c r="F1510">
        <f t="shared" ca="1" si="800"/>
        <v>14</v>
      </c>
      <c r="G1510" t="str">
        <f t="shared" ca="1" si="815"/>
        <v>S10</v>
      </c>
      <c r="H1510" t="str">
        <f t="shared" ca="1" si="816"/>
        <v>S104</v>
      </c>
      <c r="I1510">
        <f ca="1">VLOOKUP(D1510,PRC!$A$2:$B$21,2,0)*E1510</f>
        <v>150000</v>
      </c>
      <c r="J1510">
        <f t="shared" ca="1" si="801"/>
        <v>134996</v>
      </c>
      <c r="K1510">
        <f ca="1">VLOOKUP(D1510,PRC!$A$1:$C$21,3,0)*E1510</f>
        <v>78000</v>
      </c>
      <c r="L1510">
        <f t="shared" ca="1" si="802"/>
        <v>5000</v>
      </c>
      <c r="M1510">
        <f t="shared" ca="1" si="803"/>
        <v>2000</v>
      </c>
      <c r="N1510">
        <f t="shared" ca="1" si="804"/>
        <v>30000</v>
      </c>
      <c r="O1510">
        <f t="shared" ca="1" si="805"/>
        <v>14000</v>
      </c>
      <c r="P1510">
        <f t="shared" ca="1" si="817"/>
        <v>5996</v>
      </c>
      <c r="Q1510">
        <f ca="1">IF(P1510&gt;0,1,0)</f>
        <v>1</v>
      </c>
      <c r="R1510">
        <f t="shared" ca="1" si="806"/>
        <v>10</v>
      </c>
      <c r="S1510">
        <f t="shared" ca="1" si="807"/>
        <v>3</v>
      </c>
      <c r="T1510">
        <f t="shared" ca="1" si="808"/>
        <v>1</v>
      </c>
      <c r="U1510">
        <f t="shared" ca="1" si="809"/>
        <v>20</v>
      </c>
      <c r="V1510">
        <f t="shared" ca="1" si="810"/>
        <v>9</v>
      </c>
      <c r="X1510">
        <f t="shared" si="812"/>
        <v>1510</v>
      </c>
      <c r="Y1510">
        <f t="shared" si="813"/>
        <v>1452</v>
      </c>
      <c r="Z1510">
        <f t="shared" si="814"/>
        <v>1453</v>
      </c>
      <c r="AA1510">
        <f t="shared" si="811"/>
        <v>1951</v>
      </c>
      <c r="AB1510">
        <f t="shared" si="830"/>
        <v>500</v>
      </c>
      <c r="AM1510" t="str">
        <f t="shared" si="831"/>
        <v>201902LP</v>
      </c>
      <c r="AN1510">
        <f t="shared" ca="1" si="819"/>
        <v>10.00266666666667</v>
      </c>
      <c r="AO1510">
        <f t="shared" ca="1" si="820"/>
        <v>3.3333333333333335</v>
      </c>
      <c r="AP1510">
        <f t="shared" ca="1" si="832"/>
        <v>1.3333333333333335</v>
      </c>
      <c r="AQ1510">
        <f t="shared" ca="1" si="833"/>
        <v>20</v>
      </c>
      <c r="AR1510">
        <f t="shared" ca="1" si="834"/>
        <v>9.3333333333333339</v>
      </c>
      <c r="AS1510">
        <f ca="1">P1510/J1510</f>
        <v>4.4416130848321432E-2</v>
      </c>
    </row>
    <row r="1511" spans="1:45" x14ac:dyDescent="0.4">
      <c r="A1511">
        <f t="shared" si="829"/>
        <v>201902</v>
      </c>
      <c r="B1511" t="s">
        <v>506</v>
      </c>
      <c r="C1511" t="s">
        <v>647</v>
      </c>
      <c r="D1511" t="str">
        <f t="shared" ca="1" si="818"/>
        <v>I116</v>
      </c>
      <c r="E1511">
        <f t="shared" ca="1" si="799"/>
        <v>8</v>
      </c>
      <c r="F1511">
        <f t="shared" ca="1" si="800"/>
        <v>10</v>
      </c>
      <c r="G1511" t="str">
        <f t="shared" ca="1" si="815"/>
        <v>S10</v>
      </c>
      <c r="H1511" t="str">
        <f t="shared" ca="1" si="816"/>
        <v>S109</v>
      </c>
      <c r="I1511">
        <f ca="1">VLOOKUP(D1511,PRC!$A$2:$B$21,2,0)*E1511</f>
        <v>11680000</v>
      </c>
      <c r="J1511">
        <f t="shared" ca="1" si="801"/>
        <v>10044796</v>
      </c>
      <c r="K1511">
        <f ca="1">VLOOKUP(D1511,PRC!$A$1:$C$21,3,0)*E1511</f>
        <v>7008000</v>
      </c>
      <c r="L1511">
        <f t="shared" ca="1" si="802"/>
        <v>234000</v>
      </c>
      <c r="M1511">
        <f t="shared" ca="1" si="803"/>
        <v>350000</v>
      </c>
      <c r="N1511">
        <f t="shared" ca="1" si="804"/>
        <v>1402000</v>
      </c>
      <c r="O1511">
        <f t="shared" ca="1" si="805"/>
        <v>584000</v>
      </c>
      <c r="P1511">
        <f t="shared" ca="1" si="817"/>
        <v>466796</v>
      </c>
      <c r="Q1511">
        <f ca="1">IF(P1511&gt;0,1,0)</f>
        <v>1</v>
      </c>
      <c r="R1511">
        <f t="shared" ca="1" si="806"/>
        <v>14</v>
      </c>
      <c r="S1511">
        <f t="shared" ca="1" si="807"/>
        <v>2</v>
      </c>
      <c r="T1511">
        <f t="shared" ca="1" si="808"/>
        <v>3</v>
      </c>
      <c r="U1511">
        <f t="shared" ca="1" si="809"/>
        <v>12</v>
      </c>
      <c r="V1511">
        <f t="shared" ca="1" si="810"/>
        <v>5</v>
      </c>
      <c r="X1511">
        <f t="shared" si="812"/>
        <v>1511</v>
      </c>
      <c r="Y1511">
        <f t="shared" si="813"/>
        <v>1452</v>
      </c>
      <c r="Z1511">
        <f t="shared" si="814"/>
        <v>1453</v>
      </c>
      <c r="AA1511">
        <f t="shared" si="811"/>
        <v>1951</v>
      </c>
      <c r="AB1511">
        <f t="shared" si="830"/>
        <v>500</v>
      </c>
      <c r="AM1511" t="str">
        <f t="shared" si="831"/>
        <v>201902LP</v>
      </c>
      <c r="AN1511">
        <f t="shared" ca="1" si="819"/>
        <v>14.000034246575343</v>
      </c>
      <c r="AO1511">
        <f t="shared" ca="1" si="820"/>
        <v>2.0034246575342465</v>
      </c>
      <c r="AP1511">
        <f t="shared" ca="1" si="832"/>
        <v>2.9965753424657531</v>
      </c>
      <c r="AQ1511">
        <f t="shared" ca="1" si="833"/>
        <v>12.003424657534246</v>
      </c>
      <c r="AR1511">
        <f t="shared" ca="1" si="834"/>
        <v>5</v>
      </c>
      <c r="AS1511">
        <f ca="1">P1511/J1511</f>
        <v>4.6471426597414225E-2</v>
      </c>
    </row>
    <row r="1512" spans="1:45" x14ac:dyDescent="0.4">
      <c r="A1512">
        <f t="shared" si="829"/>
        <v>201902</v>
      </c>
      <c r="B1512" t="s">
        <v>507</v>
      </c>
      <c r="C1512" t="s">
        <v>647</v>
      </c>
      <c r="D1512" t="str">
        <f t="shared" ca="1" si="818"/>
        <v>I103</v>
      </c>
      <c r="E1512">
        <f t="shared" ca="1" si="799"/>
        <v>8</v>
      </c>
      <c r="F1512">
        <f t="shared" ca="1" si="800"/>
        <v>11</v>
      </c>
      <c r="G1512" t="str">
        <f t="shared" ca="1" si="815"/>
        <v>S11</v>
      </c>
      <c r="H1512" t="str">
        <f t="shared" ca="1" si="816"/>
        <v>S110</v>
      </c>
      <c r="I1512">
        <f ca="1">VLOOKUP(D1512,PRC!$A$2:$B$21,2,0)*E1512</f>
        <v>400000</v>
      </c>
      <c r="J1512">
        <f t="shared" ca="1" si="801"/>
        <v>339996</v>
      </c>
      <c r="K1512">
        <f ca="1">VLOOKUP(D1512,PRC!$A$1:$C$21,3,0)*E1512</f>
        <v>228000</v>
      </c>
      <c r="L1512">
        <f t="shared" ca="1" si="802"/>
        <v>8000</v>
      </c>
      <c r="M1512">
        <f t="shared" ca="1" si="803"/>
        <v>8000</v>
      </c>
      <c r="N1512">
        <f t="shared" ca="1" si="804"/>
        <v>40000</v>
      </c>
      <c r="O1512">
        <f t="shared" ca="1" si="805"/>
        <v>24000</v>
      </c>
      <c r="P1512">
        <f t="shared" ca="1" si="817"/>
        <v>31996</v>
      </c>
      <c r="Q1512">
        <f ca="1">IF(P1512&gt;0,1,0)</f>
        <v>1</v>
      </c>
      <c r="R1512">
        <f t="shared" ca="1" si="806"/>
        <v>15</v>
      </c>
      <c r="S1512">
        <f t="shared" ca="1" si="807"/>
        <v>2</v>
      </c>
      <c r="T1512">
        <f t="shared" ca="1" si="808"/>
        <v>2</v>
      </c>
      <c r="U1512">
        <f t="shared" ca="1" si="809"/>
        <v>10</v>
      </c>
      <c r="V1512">
        <f t="shared" ca="1" si="810"/>
        <v>6</v>
      </c>
      <c r="X1512">
        <f t="shared" si="812"/>
        <v>1512</v>
      </c>
      <c r="Y1512">
        <f t="shared" si="813"/>
        <v>1452</v>
      </c>
      <c r="Z1512">
        <f t="shared" si="814"/>
        <v>1453</v>
      </c>
      <c r="AA1512">
        <f t="shared" si="811"/>
        <v>1951</v>
      </c>
      <c r="AB1512">
        <f t="shared" si="830"/>
        <v>500</v>
      </c>
      <c r="AM1512" t="str">
        <f t="shared" si="831"/>
        <v>201902LP</v>
      </c>
      <c r="AN1512">
        <f t="shared" ca="1" si="819"/>
        <v>15.000999999999998</v>
      </c>
      <c r="AO1512">
        <f t="shared" ca="1" si="820"/>
        <v>2</v>
      </c>
      <c r="AP1512">
        <f t="shared" ca="1" si="832"/>
        <v>2</v>
      </c>
      <c r="AQ1512">
        <f t="shared" ca="1" si="833"/>
        <v>10</v>
      </c>
      <c r="AR1512">
        <f t="shared" ca="1" si="834"/>
        <v>6</v>
      </c>
      <c r="AS1512">
        <f ca="1">P1512/J1512</f>
        <v>9.4106989493994042E-2</v>
      </c>
    </row>
    <row r="1513" spans="1:45" x14ac:dyDescent="0.4">
      <c r="A1513">
        <f t="shared" si="829"/>
        <v>201902</v>
      </c>
      <c r="B1513" t="s">
        <v>508</v>
      </c>
      <c r="C1513" t="s">
        <v>647</v>
      </c>
      <c r="D1513" t="str">
        <f t="shared" ca="1" si="818"/>
        <v>I120</v>
      </c>
      <c r="E1513">
        <f t="shared" ca="1" si="799"/>
        <v>5</v>
      </c>
      <c r="F1513">
        <f t="shared" ca="1" si="800"/>
        <v>11</v>
      </c>
      <c r="G1513" t="str">
        <f t="shared" ca="1" si="815"/>
        <v>S10</v>
      </c>
      <c r="H1513" t="str">
        <f t="shared" ca="1" si="816"/>
        <v>S103</v>
      </c>
      <c r="I1513">
        <f ca="1">VLOOKUP(D1513,PRC!$A$2:$B$21,2,0)*E1513</f>
        <v>21500000</v>
      </c>
      <c r="J1513">
        <f t="shared" ca="1" si="801"/>
        <v>18274996</v>
      </c>
      <c r="K1513">
        <f ca="1">VLOOKUP(D1513,PRC!$A$1:$C$21,3,0)*E1513</f>
        <v>9675000</v>
      </c>
      <c r="L1513">
        <f t="shared" ca="1" si="802"/>
        <v>215000</v>
      </c>
      <c r="M1513">
        <f t="shared" ca="1" si="803"/>
        <v>215000</v>
      </c>
      <c r="N1513">
        <f t="shared" ca="1" si="804"/>
        <v>3870000</v>
      </c>
      <c r="O1513">
        <f t="shared" ca="1" si="805"/>
        <v>1290000</v>
      </c>
      <c r="P1513">
        <f t="shared" ca="1" si="817"/>
        <v>3009996</v>
      </c>
      <c r="Q1513">
        <f ca="1">IF(P1513&gt;0,1,0)</f>
        <v>1</v>
      </c>
      <c r="R1513">
        <f t="shared" ca="1" si="806"/>
        <v>15</v>
      </c>
      <c r="S1513">
        <f t="shared" ca="1" si="807"/>
        <v>1</v>
      </c>
      <c r="T1513">
        <f t="shared" ca="1" si="808"/>
        <v>1</v>
      </c>
      <c r="U1513">
        <f t="shared" ca="1" si="809"/>
        <v>18</v>
      </c>
      <c r="V1513">
        <f t="shared" ca="1" si="810"/>
        <v>6</v>
      </c>
      <c r="X1513">
        <f t="shared" si="812"/>
        <v>1513</v>
      </c>
      <c r="Y1513">
        <f t="shared" si="813"/>
        <v>1452</v>
      </c>
      <c r="Z1513">
        <f t="shared" si="814"/>
        <v>1453</v>
      </c>
      <c r="AA1513">
        <f t="shared" si="811"/>
        <v>1951</v>
      </c>
      <c r="AB1513">
        <f t="shared" si="830"/>
        <v>500</v>
      </c>
      <c r="AM1513" t="str">
        <f t="shared" si="831"/>
        <v>201902LP</v>
      </c>
      <c r="AN1513">
        <f t="shared" ca="1" si="819"/>
        <v>15.000018604651167</v>
      </c>
      <c r="AO1513">
        <f t="shared" ca="1" si="820"/>
        <v>1</v>
      </c>
      <c r="AP1513">
        <f t="shared" ca="1" si="832"/>
        <v>1</v>
      </c>
      <c r="AQ1513">
        <f t="shared" ca="1" si="833"/>
        <v>18</v>
      </c>
      <c r="AR1513">
        <f t="shared" ca="1" si="834"/>
        <v>6</v>
      </c>
      <c r="AS1513">
        <f ca="1">P1513/J1513</f>
        <v>0.16470569952518732</v>
      </c>
    </row>
    <row r="1514" spans="1:45" x14ac:dyDescent="0.4">
      <c r="A1514">
        <f t="shared" si="829"/>
        <v>201902</v>
      </c>
      <c r="B1514" t="s">
        <v>509</v>
      </c>
      <c r="C1514" t="s">
        <v>647</v>
      </c>
      <c r="D1514" t="str">
        <f t="shared" ca="1" si="818"/>
        <v>I110</v>
      </c>
      <c r="E1514">
        <f t="shared" ca="1" si="799"/>
        <v>8</v>
      </c>
      <c r="F1514">
        <f t="shared" ca="1" si="800"/>
        <v>10</v>
      </c>
      <c r="G1514" t="str">
        <f t="shared" ca="1" si="815"/>
        <v>S11</v>
      </c>
      <c r="H1514" t="str">
        <f t="shared" ca="1" si="816"/>
        <v>S119</v>
      </c>
      <c r="I1514">
        <f ca="1">VLOOKUP(D1514,PRC!$A$2:$B$21,2,0)*E1514</f>
        <v>2400000</v>
      </c>
      <c r="J1514">
        <f t="shared" ca="1" si="801"/>
        <v>2087996</v>
      </c>
      <c r="K1514">
        <f ca="1">VLOOKUP(D1514,PRC!$A$1:$C$21,3,0)*E1514</f>
        <v>1104000</v>
      </c>
      <c r="L1514">
        <f t="shared" ca="1" si="802"/>
        <v>24000</v>
      </c>
      <c r="M1514">
        <f t="shared" ca="1" si="803"/>
        <v>24000</v>
      </c>
      <c r="N1514">
        <f t="shared" ca="1" si="804"/>
        <v>336000</v>
      </c>
      <c r="O1514">
        <f t="shared" ca="1" si="805"/>
        <v>144000</v>
      </c>
      <c r="P1514">
        <f t="shared" ca="1" si="817"/>
        <v>455996</v>
      </c>
      <c r="Q1514">
        <f ca="1">IF(P1514&gt;0,1,0)</f>
        <v>1</v>
      </c>
      <c r="R1514">
        <f t="shared" ca="1" si="806"/>
        <v>13</v>
      </c>
      <c r="S1514">
        <f t="shared" ca="1" si="807"/>
        <v>1</v>
      </c>
      <c r="T1514">
        <f t="shared" ca="1" si="808"/>
        <v>1</v>
      </c>
      <c r="U1514">
        <f t="shared" ca="1" si="809"/>
        <v>14</v>
      </c>
      <c r="V1514">
        <f t="shared" ca="1" si="810"/>
        <v>6</v>
      </c>
      <c r="X1514">
        <f t="shared" si="812"/>
        <v>1514</v>
      </c>
      <c r="Y1514">
        <f t="shared" si="813"/>
        <v>1452</v>
      </c>
      <c r="Z1514">
        <f t="shared" si="814"/>
        <v>1453</v>
      </c>
      <c r="AA1514">
        <f t="shared" si="811"/>
        <v>1951</v>
      </c>
      <c r="AB1514">
        <f t="shared" si="830"/>
        <v>500</v>
      </c>
      <c r="AM1514" t="str">
        <f t="shared" si="831"/>
        <v>201902LP</v>
      </c>
      <c r="AN1514">
        <f t="shared" ca="1" si="819"/>
        <v>13.000166666666669</v>
      </c>
      <c r="AO1514">
        <f t="shared" ca="1" si="820"/>
        <v>1</v>
      </c>
      <c r="AP1514">
        <f t="shared" ca="1" si="832"/>
        <v>1</v>
      </c>
      <c r="AQ1514">
        <f t="shared" ca="1" si="833"/>
        <v>14.000000000000002</v>
      </c>
      <c r="AR1514">
        <f t="shared" ca="1" si="834"/>
        <v>6</v>
      </c>
      <c r="AS1514">
        <f ca="1">P1514/J1514</f>
        <v>0.2183893072592093</v>
      </c>
    </row>
    <row r="1515" spans="1:45" x14ac:dyDescent="0.4">
      <c r="A1515">
        <f t="shared" si="829"/>
        <v>201902</v>
      </c>
      <c r="B1515" t="s">
        <v>510</v>
      </c>
      <c r="C1515" t="s">
        <v>647</v>
      </c>
      <c r="D1515" t="str">
        <f t="shared" ca="1" si="818"/>
        <v>I109</v>
      </c>
      <c r="E1515">
        <f t="shared" ref="E1515:E1578" ca="1" si="835">RANDBETWEEN(INDIRECT("AD"&amp;Y1515),INDIRECT("AD"&amp;Z1515))</f>
        <v>7</v>
      </c>
      <c r="F1515">
        <f t="shared" ref="F1515:F1578" ca="1" si="836">RANDBETWEEN(INDIRECT("AF"&amp;Y1515),INDIRECT("AF"&amp;Z1515))</f>
        <v>10</v>
      </c>
      <c r="G1515" t="str">
        <f t="shared" ca="1" si="815"/>
        <v>S11</v>
      </c>
      <c r="H1515" t="str">
        <f t="shared" ca="1" si="816"/>
        <v>S110</v>
      </c>
      <c r="I1515">
        <f ca="1">VLOOKUP(D1515,PRC!$A$2:$B$21,2,0)*E1515</f>
        <v>3500000</v>
      </c>
      <c r="J1515">
        <f t="shared" ref="J1515:J1578" ca="1" si="837">I1515*(1-R1515/100)-4</f>
        <v>3009996</v>
      </c>
      <c r="K1515">
        <f ca="1">VLOOKUP(D1515,PRC!$A$1:$C$21,3,0)*E1515</f>
        <v>1400000</v>
      </c>
      <c r="L1515">
        <f t="shared" ref="L1515:L1578" ca="1" si="838">ROUND($I1515*S1515,-5)/100</f>
        <v>105000</v>
      </c>
      <c r="M1515">
        <f t="shared" ref="M1515:M1578" ca="1" si="839">ROUND($I1515*T1515,-5)/100</f>
        <v>105000</v>
      </c>
      <c r="N1515">
        <f t="shared" ref="N1515:N1578" ca="1" si="840">ROUND($I1515*U1515,-5)/100</f>
        <v>490000</v>
      </c>
      <c r="O1515">
        <f t="shared" ref="O1515:O1578" ca="1" si="841">ROUND($I1515*V1515,-5)/100</f>
        <v>210000</v>
      </c>
      <c r="P1515">
        <f t="shared" ca="1" si="817"/>
        <v>699996</v>
      </c>
      <c r="Q1515">
        <f ca="1">IF(P1515&gt;0,1,0)</f>
        <v>1</v>
      </c>
      <c r="R1515">
        <f t="shared" ref="R1515:R1578" ca="1" si="842">RANDBETWEEN(INDIRECT("AF"&amp;$Y1515),INDIRECT("AF"&amp;$Z1515))</f>
        <v>14</v>
      </c>
      <c r="S1515">
        <f t="shared" ref="S1515:S1578" ca="1" si="843">RANDBETWEEN(INDIRECT("AG"&amp;$Y1515),INDIRECT("AG"&amp;$Z1515))</f>
        <v>3</v>
      </c>
      <c r="T1515">
        <f t="shared" ref="T1515:T1578" ca="1" si="844">RANDBETWEEN(INDIRECT("AH"&amp;$Y1515),INDIRECT("AH"&amp;$Z1515))</f>
        <v>3</v>
      </c>
      <c r="U1515">
        <f t="shared" ref="U1515:U1578" ca="1" si="845">RANDBETWEEN(INDIRECT("Ai"&amp;$Y1515),INDIRECT("Ai"&amp;$Z1515))</f>
        <v>14</v>
      </c>
      <c r="V1515">
        <f t="shared" ref="V1515:V1578" ca="1" si="846">RANDBETWEEN(INDIRECT("Aj"&amp;$Y1515),INDIRECT("Aj"&amp;$Z1515))</f>
        <v>6</v>
      </c>
      <c r="X1515">
        <f t="shared" si="812"/>
        <v>1515</v>
      </c>
      <c r="Y1515">
        <f t="shared" si="813"/>
        <v>1452</v>
      </c>
      <c r="Z1515">
        <f t="shared" si="814"/>
        <v>1453</v>
      </c>
      <c r="AA1515">
        <f t="shared" ref="AA1515:AA1578" si="847">Y1515+AB1515-1</f>
        <v>1951</v>
      </c>
      <c r="AB1515">
        <f t="shared" si="830"/>
        <v>500</v>
      </c>
      <c r="AM1515" t="str">
        <f t="shared" si="831"/>
        <v>201902LP</v>
      </c>
      <c r="AN1515">
        <f t="shared" ca="1" si="819"/>
        <v>14.000114285714282</v>
      </c>
      <c r="AO1515">
        <f t="shared" ca="1" si="820"/>
        <v>3</v>
      </c>
      <c r="AP1515">
        <f t="shared" ca="1" si="832"/>
        <v>3</v>
      </c>
      <c r="AQ1515">
        <f t="shared" ca="1" si="833"/>
        <v>14.000000000000002</v>
      </c>
      <c r="AR1515">
        <f t="shared" ca="1" si="834"/>
        <v>6</v>
      </c>
      <c r="AS1515">
        <f ca="1">P1515/J1515</f>
        <v>0.23255711967723544</v>
      </c>
    </row>
    <row r="1516" spans="1:45" x14ac:dyDescent="0.4">
      <c r="A1516">
        <f t="shared" si="829"/>
        <v>201902</v>
      </c>
      <c r="B1516" t="s">
        <v>511</v>
      </c>
      <c r="C1516" t="s">
        <v>647</v>
      </c>
      <c r="D1516" t="str">
        <f t="shared" ca="1" si="818"/>
        <v>I101</v>
      </c>
      <c r="E1516">
        <f t="shared" ca="1" si="835"/>
        <v>5</v>
      </c>
      <c r="F1516">
        <f t="shared" ca="1" si="836"/>
        <v>10</v>
      </c>
      <c r="G1516" t="str">
        <f t="shared" ca="1" si="815"/>
        <v>S10</v>
      </c>
      <c r="H1516" t="str">
        <f t="shared" ca="1" si="816"/>
        <v>S105</v>
      </c>
      <c r="I1516">
        <f ca="1">VLOOKUP(D1516,PRC!$A$2:$B$21,2,0)*E1516</f>
        <v>150000</v>
      </c>
      <c r="J1516">
        <f t="shared" ca="1" si="837"/>
        <v>130496</v>
      </c>
      <c r="K1516">
        <f ca="1">VLOOKUP(D1516,PRC!$A$1:$C$21,3,0)*E1516</f>
        <v>78000</v>
      </c>
      <c r="L1516">
        <f t="shared" ca="1" si="838"/>
        <v>5000</v>
      </c>
      <c r="M1516">
        <f t="shared" ca="1" si="839"/>
        <v>5000</v>
      </c>
      <c r="N1516">
        <f t="shared" ca="1" si="840"/>
        <v>21000</v>
      </c>
      <c r="O1516">
        <f t="shared" ca="1" si="841"/>
        <v>8000</v>
      </c>
      <c r="P1516">
        <f t="shared" ca="1" si="817"/>
        <v>13496</v>
      </c>
      <c r="Q1516">
        <f ca="1">IF(P1516&gt;0,1,0)</f>
        <v>1</v>
      </c>
      <c r="R1516">
        <f t="shared" ca="1" si="842"/>
        <v>13</v>
      </c>
      <c r="S1516">
        <f t="shared" ca="1" si="843"/>
        <v>3</v>
      </c>
      <c r="T1516">
        <f t="shared" ca="1" si="844"/>
        <v>3</v>
      </c>
      <c r="U1516">
        <f t="shared" ca="1" si="845"/>
        <v>14</v>
      </c>
      <c r="V1516">
        <f t="shared" ca="1" si="846"/>
        <v>5</v>
      </c>
      <c r="X1516">
        <f t="shared" ref="X1516:X1579" si="848">X1515+1</f>
        <v>1516</v>
      </c>
      <c r="Y1516">
        <f t="shared" ref="Y1516:Y1579" si="849">IF(C1516=C1515,Y1515,X1516)</f>
        <v>1452</v>
      </c>
      <c r="Z1516">
        <f t="shared" ref="Z1516:Z1579" si="850">Y1516+1</f>
        <v>1453</v>
      </c>
      <c r="AA1516">
        <f t="shared" si="847"/>
        <v>1951</v>
      </c>
      <c r="AB1516">
        <f t="shared" si="830"/>
        <v>500</v>
      </c>
      <c r="AM1516" t="str">
        <f t="shared" si="831"/>
        <v>201902LP</v>
      </c>
      <c r="AN1516">
        <f t="shared" ca="1" si="819"/>
        <v>13.002666666666663</v>
      </c>
      <c r="AO1516">
        <f t="shared" ca="1" si="820"/>
        <v>3.3333333333333335</v>
      </c>
      <c r="AP1516">
        <f t="shared" ca="1" si="832"/>
        <v>3.3333333333333335</v>
      </c>
      <c r="AQ1516">
        <f t="shared" ca="1" si="833"/>
        <v>14.000000000000002</v>
      </c>
      <c r="AR1516">
        <f t="shared" ca="1" si="834"/>
        <v>5.3333333333333339</v>
      </c>
      <c r="AS1516">
        <f ca="1">P1516/J1516</f>
        <v>0.10342079450711134</v>
      </c>
    </row>
    <row r="1517" spans="1:45" x14ac:dyDescent="0.4">
      <c r="A1517">
        <f t="shared" si="829"/>
        <v>201902</v>
      </c>
      <c r="B1517" t="s">
        <v>512</v>
      </c>
      <c r="C1517" t="s">
        <v>647</v>
      </c>
      <c r="D1517" t="str">
        <f t="shared" ca="1" si="818"/>
        <v>I107</v>
      </c>
      <c r="E1517">
        <f t="shared" ca="1" si="835"/>
        <v>6</v>
      </c>
      <c r="F1517">
        <f t="shared" ca="1" si="836"/>
        <v>12</v>
      </c>
      <c r="G1517" t="str">
        <f t="shared" ref="G1517:G1580" ca="1" si="851">LEFT(H1517,3)</f>
        <v>S11</v>
      </c>
      <c r="H1517" t="str">
        <f t="shared" ref="H1517:H1580" ca="1" si="852">"S"&amp;RANDBETWEEN(101,120)</f>
        <v>S112</v>
      </c>
      <c r="I1517">
        <f ca="1">VLOOKUP(D1517,PRC!$A$2:$B$21,2,0)*E1517</f>
        <v>900000</v>
      </c>
      <c r="J1517">
        <f t="shared" ca="1" si="837"/>
        <v>773996</v>
      </c>
      <c r="K1517">
        <f ca="1">VLOOKUP(D1517,PRC!$A$1:$C$21,3,0)*E1517</f>
        <v>513000</v>
      </c>
      <c r="L1517">
        <f t="shared" ca="1" si="838"/>
        <v>9000</v>
      </c>
      <c r="M1517">
        <f t="shared" ca="1" si="839"/>
        <v>9000</v>
      </c>
      <c r="N1517">
        <f t="shared" ca="1" si="840"/>
        <v>99000</v>
      </c>
      <c r="O1517">
        <f t="shared" ca="1" si="841"/>
        <v>54000</v>
      </c>
      <c r="P1517">
        <f t="shared" ref="P1517:P1580" ca="1" si="853">J1517-SUM(K1517:O1517)</f>
        <v>89996</v>
      </c>
      <c r="Q1517">
        <f ca="1">IF(P1517&gt;0,1,0)</f>
        <v>1</v>
      </c>
      <c r="R1517">
        <f t="shared" ca="1" si="842"/>
        <v>14</v>
      </c>
      <c r="S1517">
        <f t="shared" ca="1" si="843"/>
        <v>1</v>
      </c>
      <c r="T1517">
        <f t="shared" ca="1" si="844"/>
        <v>1</v>
      </c>
      <c r="U1517">
        <f t="shared" ca="1" si="845"/>
        <v>11</v>
      </c>
      <c r="V1517">
        <f t="shared" ca="1" si="846"/>
        <v>6</v>
      </c>
      <c r="X1517">
        <f t="shared" si="848"/>
        <v>1517</v>
      </c>
      <c r="Y1517">
        <f t="shared" si="849"/>
        <v>1452</v>
      </c>
      <c r="Z1517">
        <f t="shared" si="850"/>
        <v>1453</v>
      </c>
      <c r="AA1517">
        <f t="shared" si="847"/>
        <v>1951</v>
      </c>
      <c r="AB1517">
        <f t="shared" si="830"/>
        <v>500</v>
      </c>
      <c r="AM1517" t="str">
        <f t="shared" si="831"/>
        <v>201902LP</v>
      </c>
      <c r="AN1517">
        <f t="shared" ca="1" si="819"/>
        <v>14.000444444444449</v>
      </c>
      <c r="AO1517">
        <f t="shared" ca="1" si="820"/>
        <v>1</v>
      </c>
      <c r="AP1517">
        <f t="shared" ca="1" si="832"/>
        <v>1</v>
      </c>
      <c r="AQ1517">
        <f t="shared" ca="1" si="833"/>
        <v>11</v>
      </c>
      <c r="AR1517">
        <f t="shared" ca="1" si="834"/>
        <v>6</v>
      </c>
      <c r="AS1517">
        <f ca="1">P1517/J1517</f>
        <v>0.11627450271060832</v>
      </c>
    </row>
    <row r="1518" spans="1:45" x14ac:dyDescent="0.4">
      <c r="A1518">
        <f t="shared" si="829"/>
        <v>201902</v>
      </c>
      <c r="B1518" t="s">
        <v>513</v>
      </c>
      <c r="C1518" t="s">
        <v>647</v>
      </c>
      <c r="D1518" t="str">
        <f t="shared" ref="D1518:D1581" ca="1" si="854">"I"&amp;RANDBETWEEN(101,120)</f>
        <v>I102</v>
      </c>
      <c r="E1518">
        <f t="shared" ca="1" si="835"/>
        <v>8</v>
      </c>
      <c r="F1518">
        <f t="shared" ca="1" si="836"/>
        <v>12</v>
      </c>
      <c r="G1518" t="str">
        <f t="shared" ca="1" si="851"/>
        <v>S10</v>
      </c>
      <c r="H1518" t="str">
        <f t="shared" ca="1" si="852"/>
        <v>S104</v>
      </c>
      <c r="I1518">
        <f ca="1">VLOOKUP(D1518,PRC!$A$2:$B$21,2,0)*E1518</f>
        <v>320000</v>
      </c>
      <c r="J1518">
        <f t="shared" ca="1" si="837"/>
        <v>281596</v>
      </c>
      <c r="K1518">
        <f ca="1">VLOOKUP(D1518,PRC!$A$1:$C$21,3,0)*E1518</f>
        <v>150400</v>
      </c>
      <c r="L1518">
        <f t="shared" ca="1" si="838"/>
        <v>10000</v>
      </c>
      <c r="M1518">
        <f t="shared" ca="1" si="839"/>
        <v>10000</v>
      </c>
      <c r="N1518">
        <f t="shared" ca="1" si="840"/>
        <v>64000</v>
      </c>
      <c r="O1518">
        <f t="shared" ca="1" si="841"/>
        <v>19000</v>
      </c>
      <c r="P1518">
        <f t="shared" ca="1" si="853"/>
        <v>28196</v>
      </c>
      <c r="Q1518">
        <f ca="1">IF(P1518&gt;0,1,0)</f>
        <v>1</v>
      </c>
      <c r="R1518">
        <f t="shared" ca="1" si="842"/>
        <v>12</v>
      </c>
      <c r="S1518">
        <f t="shared" ca="1" si="843"/>
        <v>3</v>
      </c>
      <c r="T1518">
        <f t="shared" ca="1" si="844"/>
        <v>3</v>
      </c>
      <c r="U1518">
        <f t="shared" ca="1" si="845"/>
        <v>20</v>
      </c>
      <c r="V1518">
        <f t="shared" ca="1" si="846"/>
        <v>6</v>
      </c>
      <c r="X1518">
        <f t="shared" si="848"/>
        <v>1518</v>
      </c>
      <c r="Y1518">
        <f t="shared" si="849"/>
        <v>1452</v>
      </c>
      <c r="Z1518">
        <f t="shared" si="850"/>
        <v>1453</v>
      </c>
      <c r="AA1518">
        <f t="shared" si="847"/>
        <v>1951</v>
      </c>
      <c r="AB1518">
        <f t="shared" si="830"/>
        <v>500</v>
      </c>
      <c r="AM1518" t="str">
        <f t="shared" si="831"/>
        <v>201902LP</v>
      </c>
      <c r="AN1518">
        <f t="shared" ref="AN1518:AN1581" ca="1" si="855">(1-J1518/I1518)*100</f>
        <v>12.001249999999997</v>
      </c>
      <c r="AO1518">
        <f t="shared" ref="AO1518:AO1581" ca="1" si="856">L1518/$I1518*100</f>
        <v>3.125</v>
      </c>
      <c r="AP1518">
        <f t="shared" ca="1" si="832"/>
        <v>3.125</v>
      </c>
      <c r="AQ1518">
        <f t="shared" ca="1" si="833"/>
        <v>20</v>
      </c>
      <c r="AR1518">
        <f t="shared" ca="1" si="834"/>
        <v>5.9375</v>
      </c>
      <c r="AS1518">
        <f ca="1">P1518/J1518</f>
        <v>0.10012926319976136</v>
      </c>
    </row>
    <row r="1519" spans="1:45" x14ac:dyDescent="0.4">
      <c r="A1519">
        <f t="shared" si="829"/>
        <v>201902</v>
      </c>
      <c r="B1519" t="s">
        <v>514</v>
      </c>
      <c r="C1519" t="s">
        <v>647</v>
      </c>
      <c r="D1519" t="str">
        <f t="shared" ca="1" si="854"/>
        <v>I110</v>
      </c>
      <c r="E1519">
        <f t="shared" ca="1" si="835"/>
        <v>8</v>
      </c>
      <c r="F1519">
        <f t="shared" ca="1" si="836"/>
        <v>15</v>
      </c>
      <c r="G1519" t="str">
        <f t="shared" ca="1" si="851"/>
        <v>S10</v>
      </c>
      <c r="H1519" t="str">
        <f t="shared" ca="1" si="852"/>
        <v>S109</v>
      </c>
      <c r="I1519">
        <f ca="1">VLOOKUP(D1519,PRC!$A$2:$B$21,2,0)*E1519</f>
        <v>2400000</v>
      </c>
      <c r="J1519">
        <f t="shared" ca="1" si="837"/>
        <v>2135996</v>
      </c>
      <c r="K1519">
        <f ca="1">VLOOKUP(D1519,PRC!$A$1:$C$21,3,0)*E1519</f>
        <v>1104000</v>
      </c>
      <c r="L1519">
        <f t="shared" ca="1" si="838"/>
        <v>24000</v>
      </c>
      <c r="M1519">
        <f t="shared" ca="1" si="839"/>
        <v>72000</v>
      </c>
      <c r="N1519">
        <f t="shared" ca="1" si="840"/>
        <v>264000</v>
      </c>
      <c r="O1519">
        <f t="shared" ca="1" si="841"/>
        <v>168000</v>
      </c>
      <c r="P1519">
        <f t="shared" ca="1" si="853"/>
        <v>503996</v>
      </c>
      <c r="Q1519">
        <f ca="1">IF(P1519&gt;0,1,0)</f>
        <v>1</v>
      </c>
      <c r="R1519">
        <f t="shared" ca="1" si="842"/>
        <v>11</v>
      </c>
      <c r="S1519">
        <f t="shared" ca="1" si="843"/>
        <v>1</v>
      </c>
      <c r="T1519">
        <f t="shared" ca="1" si="844"/>
        <v>3</v>
      </c>
      <c r="U1519">
        <f t="shared" ca="1" si="845"/>
        <v>11</v>
      </c>
      <c r="V1519">
        <f t="shared" ca="1" si="846"/>
        <v>7</v>
      </c>
      <c r="X1519">
        <f t="shared" si="848"/>
        <v>1519</v>
      </c>
      <c r="Y1519">
        <f t="shared" si="849"/>
        <v>1452</v>
      </c>
      <c r="Z1519">
        <f t="shared" si="850"/>
        <v>1453</v>
      </c>
      <c r="AA1519">
        <f t="shared" si="847"/>
        <v>1951</v>
      </c>
      <c r="AB1519">
        <f t="shared" si="830"/>
        <v>500</v>
      </c>
      <c r="AM1519" t="str">
        <f t="shared" si="831"/>
        <v>201902LP</v>
      </c>
      <c r="AN1519">
        <f t="shared" ca="1" si="855"/>
        <v>11.000166666666667</v>
      </c>
      <c r="AO1519">
        <f t="shared" ca="1" si="856"/>
        <v>1</v>
      </c>
      <c r="AP1519">
        <f t="shared" ca="1" si="832"/>
        <v>3</v>
      </c>
      <c r="AQ1519">
        <f t="shared" ca="1" si="833"/>
        <v>11</v>
      </c>
      <c r="AR1519">
        <f t="shared" ca="1" si="834"/>
        <v>7.0000000000000009</v>
      </c>
      <c r="AS1519">
        <f ca="1">P1519/J1519</f>
        <v>0.23595362538132095</v>
      </c>
    </row>
    <row r="1520" spans="1:45" x14ac:dyDescent="0.4">
      <c r="A1520">
        <f t="shared" si="829"/>
        <v>201902</v>
      </c>
      <c r="B1520" t="s">
        <v>515</v>
      </c>
      <c r="C1520" t="s">
        <v>647</v>
      </c>
      <c r="D1520" t="str">
        <f t="shared" ca="1" si="854"/>
        <v>I113</v>
      </c>
      <c r="E1520">
        <f t="shared" ca="1" si="835"/>
        <v>7</v>
      </c>
      <c r="F1520">
        <f t="shared" ca="1" si="836"/>
        <v>15</v>
      </c>
      <c r="G1520" t="str">
        <f t="shared" ca="1" si="851"/>
        <v>S11</v>
      </c>
      <c r="H1520" t="str">
        <f t="shared" ca="1" si="852"/>
        <v>S118</v>
      </c>
      <c r="I1520">
        <f ca="1">VLOOKUP(D1520,PRC!$A$2:$B$21,2,0)*E1520</f>
        <v>4690000</v>
      </c>
      <c r="J1520">
        <f t="shared" ca="1" si="837"/>
        <v>4174096</v>
      </c>
      <c r="K1520">
        <f ca="1">VLOOKUP(D1520,PRC!$A$1:$C$21,3,0)*E1520</f>
        <v>2110500</v>
      </c>
      <c r="L1520">
        <f t="shared" ca="1" si="838"/>
        <v>47000</v>
      </c>
      <c r="M1520">
        <f t="shared" ca="1" si="839"/>
        <v>47000</v>
      </c>
      <c r="N1520">
        <f t="shared" ca="1" si="840"/>
        <v>938000</v>
      </c>
      <c r="O1520">
        <f t="shared" ca="1" si="841"/>
        <v>422000</v>
      </c>
      <c r="P1520">
        <f t="shared" ca="1" si="853"/>
        <v>609596</v>
      </c>
      <c r="Q1520">
        <f ca="1">IF(P1520&gt;0,1,0)</f>
        <v>1</v>
      </c>
      <c r="R1520">
        <f t="shared" ca="1" si="842"/>
        <v>11</v>
      </c>
      <c r="S1520">
        <f t="shared" ca="1" si="843"/>
        <v>1</v>
      </c>
      <c r="T1520">
        <f t="shared" ca="1" si="844"/>
        <v>1</v>
      </c>
      <c r="U1520">
        <f t="shared" ca="1" si="845"/>
        <v>20</v>
      </c>
      <c r="V1520">
        <f t="shared" ca="1" si="846"/>
        <v>9</v>
      </c>
      <c r="X1520">
        <f t="shared" si="848"/>
        <v>1520</v>
      </c>
      <c r="Y1520">
        <f t="shared" si="849"/>
        <v>1452</v>
      </c>
      <c r="Z1520">
        <f t="shared" si="850"/>
        <v>1453</v>
      </c>
      <c r="AA1520">
        <f t="shared" si="847"/>
        <v>1951</v>
      </c>
      <c r="AB1520">
        <f t="shared" si="830"/>
        <v>500</v>
      </c>
      <c r="AM1520" t="str">
        <f t="shared" si="831"/>
        <v>201902LP</v>
      </c>
      <c r="AN1520">
        <f t="shared" ca="1" si="855"/>
        <v>11.000085287846485</v>
      </c>
      <c r="AO1520">
        <f t="shared" ca="1" si="856"/>
        <v>1.0021321961620469</v>
      </c>
      <c r="AP1520">
        <f t="shared" ca="1" si="832"/>
        <v>1.0021321961620469</v>
      </c>
      <c r="AQ1520">
        <f t="shared" ca="1" si="833"/>
        <v>20</v>
      </c>
      <c r="AR1520">
        <f t="shared" ca="1" si="834"/>
        <v>8.997867803837952</v>
      </c>
      <c r="AS1520">
        <f ca="1">P1520/J1520</f>
        <v>0.14604264013094093</v>
      </c>
    </row>
    <row r="1521" spans="1:45" x14ac:dyDescent="0.4">
      <c r="A1521">
        <f t="shared" si="829"/>
        <v>201902</v>
      </c>
      <c r="B1521" t="s">
        <v>516</v>
      </c>
      <c r="C1521" t="s">
        <v>647</v>
      </c>
      <c r="D1521" t="str">
        <f t="shared" ca="1" si="854"/>
        <v>I112</v>
      </c>
      <c r="E1521">
        <f t="shared" ca="1" si="835"/>
        <v>7</v>
      </c>
      <c r="F1521">
        <f t="shared" ca="1" si="836"/>
        <v>15</v>
      </c>
      <c r="G1521" t="str">
        <f t="shared" ca="1" si="851"/>
        <v>S10</v>
      </c>
      <c r="H1521" t="str">
        <f t="shared" ca="1" si="852"/>
        <v>S109</v>
      </c>
      <c r="I1521">
        <f ca="1">VLOOKUP(D1521,PRC!$A$2:$B$21,2,0)*E1521</f>
        <v>455000</v>
      </c>
      <c r="J1521">
        <f t="shared" ca="1" si="837"/>
        <v>409496</v>
      </c>
      <c r="K1521">
        <f ca="1">VLOOKUP(D1521,PRC!$A$1:$C$21,3,0)*E1521</f>
        <v>227500</v>
      </c>
      <c r="L1521">
        <f t="shared" ca="1" si="838"/>
        <v>9000</v>
      </c>
      <c r="M1521">
        <f t="shared" ca="1" si="839"/>
        <v>5000</v>
      </c>
      <c r="N1521">
        <f t="shared" ca="1" si="840"/>
        <v>68000</v>
      </c>
      <c r="O1521">
        <f t="shared" ca="1" si="841"/>
        <v>46000</v>
      </c>
      <c r="P1521">
        <f t="shared" ca="1" si="853"/>
        <v>53996</v>
      </c>
      <c r="Q1521">
        <f ca="1">IF(P1521&gt;0,1,0)</f>
        <v>1</v>
      </c>
      <c r="R1521">
        <f t="shared" ca="1" si="842"/>
        <v>10</v>
      </c>
      <c r="S1521">
        <f t="shared" ca="1" si="843"/>
        <v>2</v>
      </c>
      <c r="T1521">
        <f t="shared" ca="1" si="844"/>
        <v>1</v>
      </c>
      <c r="U1521">
        <f t="shared" ca="1" si="845"/>
        <v>15</v>
      </c>
      <c r="V1521">
        <f t="shared" ca="1" si="846"/>
        <v>10</v>
      </c>
      <c r="X1521">
        <f t="shared" si="848"/>
        <v>1521</v>
      </c>
      <c r="Y1521">
        <f t="shared" si="849"/>
        <v>1452</v>
      </c>
      <c r="Z1521">
        <f t="shared" si="850"/>
        <v>1453</v>
      </c>
      <c r="AA1521">
        <f t="shared" si="847"/>
        <v>1951</v>
      </c>
      <c r="AB1521">
        <f t="shared" si="830"/>
        <v>500</v>
      </c>
      <c r="AM1521" t="str">
        <f t="shared" si="831"/>
        <v>201902LP</v>
      </c>
      <c r="AN1521">
        <f t="shared" ca="1" si="855"/>
        <v>10.000879120879125</v>
      </c>
      <c r="AO1521">
        <f t="shared" ca="1" si="856"/>
        <v>1.9780219780219779</v>
      </c>
      <c r="AP1521">
        <f t="shared" ca="1" si="832"/>
        <v>1.098901098901099</v>
      </c>
      <c r="AQ1521">
        <f t="shared" ca="1" si="833"/>
        <v>14.945054945054945</v>
      </c>
      <c r="AR1521">
        <f t="shared" ca="1" si="834"/>
        <v>10.109890109890109</v>
      </c>
      <c r="AS1521">
        <f ca="1">P1521/J1521</f>
        <v>0.13185965186473128</v>
      </c>
    </row>
    <row r="1522" spans="1:45" x14ac:dyDescent="0.4">
      <c r="A1522">
        <f t="shared" si="829"/>
        <v>201902</v>
      </c>
      <c r="B1522" t="s">
        <v>517</v>
      </c>
      <c r="C1522" t="s">
        <v>647</v>
      </c>
      <c r="D1522" t="str">
        <f t="shared" ca="1" si="854"/>
        <v>I102</v>
      </c>
      <c r="E1522">
        <f t="shared" ca="1" si="835"/>
        <v>5</v>
      </c>
      <c r="F1522">
        <f t="shared" ca="1" si="836"/>
        <v>15</v>
      </c>
      <c r="G1522" t="str">
        <f t="shared" ca="1" si="851"/>
        <v>S11</v>
      </c>
      <c r="H1522" t="str">
        <f t="shared" ca="1" si="852"/>
        <v>S111</v>
      </c>
      <c r="I1522">
        <f ca="1">VLOOKUP(D1522,PRC!$A$2:$B$21,2,0)*E1522</f>
        <v>200000</v>
      </c>
      <c r="J1522">
        <f t="shared" ca="1" si="837"/>
        <v>177996</v>
      </c>
      <c r="K1522">
        <f ca="1">VLOOKUP(D1522,PRC!$A$1:$C$21,3,0)*E1522</f>
        <v>94000</v>
      </c>
      <c r="L1522">
        <f t="shared" ca="1" si="838"/>
        <v>6000</v>
      </c>
      <c r="M1522">
        <f t="shared" ca="1" si="839"/>
        <v>6000</v>
      </c>
      <c r="N1522">
        <f t="shared" ca="1" si="840"/>
        <v>36000</v>
      </c>
      <c r="O1522">
        <f t="shared" ca="1" si="841"/>
        <v>16000</v>
      </c>
      <c r="P1522">
        <f t="shared" ca="1" si="853"/>
        <v>19996</v>
      </c>
      <c r="Q1522">
        <f ca="1">IF(P1522&gt;0,1,0)</f>
        <v>1</v>
      </c>
      <c r="R1522">
        <f t="shared" ca="1" si="842"/>
        <v>11</v>
      </c>
      <c r="S1522">
        <f t="shared" ca="1" si="843"/>
        <v>3</v>
      </c>
      <c r="T1522">
        <f t="shared" ca="1" si="844"/>
        <v>3</v>
      </c>
      <c r="U1522">
        <f t="shared" ca="1" si="845"/>
        <v>18</v>
      </c>
      <c r="V1522">
        <f t="shared" ca="1" si="846"/>
        <v>8</v>
      </c>
      <c r="X1522">
        <f t="shared" si="848"/>
        <v>1522</v>
      </c>
      <c r="Y1522">
        <f t="shared" si="849"/>
        <v>1452</v>
      </c>
      <c r="Z1522">
        <f t="shared" si="850"/>
        <v>1453</v>
      </c>
      <c r="AA1522">
        <f t="shared" si="847"/>
        <v>1951</v>
      </c>
      <c r="AB1522">
        <f t="shared" si="830"/>
        <v>500</v>
      </c>
      <c r="AM1522" t="str">
        <f t="shared" si="831"/>
        <v>201902LP</v>
      </c>
      <c r="AN1522">
        <f t="shared" ca="1" si="855"/>
        <v>11.002000000000001</v>
      </c>
      <c r="AO1522">
        <f t="shared" ca="1" si="856"/>
        <v>3</v>
      </c>
      <c r="AP1522">
        <f t="shared" ca="1" si="832"/>
        <v>3</v>
      </c>
      <c r="AQ1522">
        <f t="shared" ca="1" si="833"/>
        <v>18</v>
      </c>
      <c r="AR1522">
        <f t="shared" ca="1" si="834"/>
        <v>8</v>
      </c>
      <c r="AS1522">
        <f ca="1">P1522/J1522</f>
        <v>0.11233960313714915</v>
      </c>
    </row>
    <row r="1523" spans="1:45" x14ac:dyDescent="0.4">
      <c r="A1523">
        <f t="shared" si="829"/>
        <v>201902</v>
      </c>
      <c r="B1523" t="s">
        <v>518</v>
      </c>
      <c r="C1523" t="s">
        <v>647</v>
      </c>
      <c r="D1523" t="str">
        <f t="shared" ca="1" si="854"/>
        <v>I107</v>
      </c>
      <c r="E1523">
        <f t="shared" ca="1" si="835"/>
        <v>8</v>
      </c>
      <c r="F1523">
        <f t="shared" ca="1" si="836"/>
        <v>13</v>
      </c>
      <c r="G1523" t="str">
        <f t="shared" ca="1" si="851"/>
        <v>S10</v>
      </c>
      <c r="H1523" t="str">
        <f t="shared" ca="1" si="852"/>
        <v>S104</v>
      </c>
      <c r="I1523">
        <f ca="1">VLOOKUP(D1523,PRC!$A$2:$B$21,2,0)*E1523</f>
        <v>1200000</v>
      </c>
      <c r="J1523">
        <f t="shared" ca="1" si="837"/>
        <v>1079996</v>
      </c>
      <c r="K1523">
        <f ca="1">VLOOKUP(D1523,PRC!$A$1:$C$21,3,0)*E1523</f>
        <v>684000</v>
      </c>
      <c r="L1523">
        <f t="shared" ca="1" si="838"/>
        <v>12000</v>
      </c>
      <c r="M1523">
        <f t="shared" ca="1" si="839"/>
        <v>36000</v>
      </c>
      <c r="N1523">
        <f t="shared" ca="1" si="840"/>
        <v>180000</v>
      </c>
      <c r="O1523">
        <f t="shared" ca="1" si="841"/>
        <v>72000</v>
      </c>
      <c r="P1523">
        <f t="shared" ca="1" si="853"/>
        <v>95996</v>
      </c>
      <c r="Q1523">
        <f ca="1">IF(P1523&gt;0,1,0)</f>
        <v>1</v>
      </c>
      <c r="R1523">
        <f t="shared" ca="1" si="842"/>
        <v>10</v>
      </c>
      <c r="S1523">
        <f t="shared" ca="1" si="843"/>
        <v>1</v>
      </c>
      <c r="T1523">
        <f t="shared" ca="1" si="844"/>
        <v>3</v>
      </c>
      <c r="U1523">
        <f t="shared" ca="1" si="845"/>
        <v>15</v>
      </c>
      <c r="V1523">
        <f t="shared" ca="1" si="846"/>
        <v>6</v>
      </c>
      <c r="X1523">
        <f t="shared" si="848"/>
        <v>1523</v>
      </c>
      <c r="Y1523">
        <f t="shared" si="849"/>
        <v>1452</v>
      </c>
      <c r="Z1523">
        <f t="shared" si="850"/>
        <v>1453</v>
      </c>
      <c r="AA1523">
        <f t="shared" si="847"/>
        <v>1951</v>
      </c>
      <c r="AB1523">
        <f t="shared" si="830"/>
        <v>500</v>
      </c>
      <c r="AM1523" t="str">
        <f t="shared" si="831"/>
        <v>201902LP</v>
      </c>
      <c r="AN1523">
        <f t="shared" ca="1" si="855"/>
        <v>10.000333333333334</v>
      </c>
      <c r="AO1523">
        <f t="shared" ca="1" si="856"/>
        <v>1</v>
      </c>
      <c r="AP1523">
        <f t="shared" ca="1" si="832"/>
        <v>3</v>
      </c>
      <c r="AQ1523">
        <f t="shared" ca="1" si="833"/>
        <v>15</v>
      </c>
      <c r="AR1523">
        <f t="shared" ca="1" si="834"/>
        <v>6</v>
      </c>
      <c r="AS1523">
        <f ca="1">P1523/J1523</f>
        <v>8.8885514390794035E-2</v>
      </c>
    </row>
    <row r="1524" spans="1:45" x14ac:dyDescent="0.4">
      <c r="A1524">
        <f t="shared" si="829"/>
        <v>201902</v>
      </c>
      <c r="B1524" t="s">
        <v>519</v>
      </c>
      <c r="C1524" t="s">
        <v>647</v>
      </c>
      <c r="D1524" t="str">
        <f t="shared" ca="1" si="854"/>
        <v>I102</v>
      </c>
      <c r="E1524">
        <f t="shared" ca="1" si="835"/>
        <v>8</v>
      </c>
      <c r="F1524">
        <f t="shared" ca="1" si="836"/>
        <v>13</v>
      </c>
      <c r="G1524" t="str">
        <f t="shared" ca="1" si="851"/>
        <v>S11</v>
      </c>
      <c r="H1524" t="str">
        <f t="shared" ca="1" si="852"/>
        <v>S115</v>
      </c>
      <c r="I1524">
        <f ca="1">VLOOKUP(D1524,PRC!$A$2:$B$21,2,0)*E1524</f>
        <v>320000</v>
      </c>
      <c r="J1524">
        <f t="shared" ca="1" si="837"/>
        <v>275196</v>
      </c>
      <c r="K1524">
        <f ca="1">VLOOKUP(D1524,PRC!$A$1:$C$21,3,0)*E1524</f>
        <v>150400</v>
      </c>
      <c r="L1524">
        <f t="shared" ca="1" si="838"/>
        <v>6000</v>
      </c>
      <c r="M1524">
        <f t="shared" ca="1" si="839"/>
        <v>3000</v>
      </c>
      <c r="N1524">
        <f t="shared" ca="1" si="840"/>
        <v>48000</v>
      </c>
      <c r="O1524">
        <f t="shared" ca="1" si="841"/>
        <v>29000</v>
      </c>
      <c r="P1524">
        <f t="shared" ca="1" si="853"/>
        <v>38796</v>
      </c>
      <c r="Q1524">
        <f ca="1">IF(P1524&gt;0,1,0)</f>
        <v>1</v>
      </c>
      <c r="R1524">
        <f t="shared" ca="1" si="842"/>
        <v>14</v>
      </c>
      <c r="S1524">
        <f t="shared" ca="1" si="843"/>
        <v>2</v>
      </c>
      <c r="T1524">
        <f t="shared" ca="1" si="844"/>
        <v>1</v>
      </c>
      <c r="U1524">
        <f t="shared" ca="1" si="845"/>
        <v>15</v>
      </c>
      <c r="V1524">
        <f t="shared" ca="1" si="846"/>
        <v>9</v>
      </c>
      <c r="X1524">
        <f t="shared" si="848"/>
        <v>1524</v>
      </c>
      <c r="Y1524">
        <f t="shared" si="849"/>
        <v>1452</v>
      </c>
      <c r="Z1524">
        <f t="shared" si="850"/>
        <v>1453</v>
      </c>
      <c r="AA1524">
        <f t="shared" si="847"/>
        <v>1951</v>
      </c>
      <c r="AB1524">
        <f t="shared" si="830"/>
        <v>500</v>
      </c>
      <c r="AM1524" t="str">
        <f t="shared" si="831"/>
        <v>201902LP</v>
      </c>
      <c r="AN1524">
        <f t="shared" ca="1" si="855"/>
        <v>14.001249999999999</v>
      </c>
      <c r="AO1524">
        <f t="shared" ca="1" si="856"/>
        <v>1.875</v>
      </c>
      <c r="AP1524">
        <f t="shared" ca="1" si="832"/>
        <v>0.9375</v>
      </c>
      <c r="AQ1524">
        <f t="shared" ca="1" si="833"/>
        <v>15</v>
      </c>
      <c r="AR1524">
        <f t="shared" ca="1" si="834"/>
        <v>9.0625</v>
      </c>
      <c r="AS1524">
        <f ca="1">P1524/J1524</f>
        <v>0.14097588627741683</v>
      </c>
    </row>
    <row r="1525" spans="1:45" x14ac:dyDescent="0.4">
      <c r="A1525">
        <f t="shared" si="829"/>
        <v>201902</v>
      </c>
      <c r="B1525" t="s">
        <v>520</v>
      </c>
      <c r="C1525" t="s">
        <v>647</v>
      </c>
      <c r="D1525" t="str">
        <f t="shared" ca="1" si="854"/>
        <v>I120</v>
      </c>
      <c r="E1525">
        <f t="shared" ca="1" si="835"/>
        <v>7</v>
      </c>
      <c r="F1525">
        <f t="shared" ca="1" si="836"/>
        <v>14</v>
      </c>
      <c r="G1525" t="str">
        <f t="shared" ca="1" si="851"/>
        <v>S11</v>
      </c>
      <c r="H1525" t="str">
        <f t="shared" ca="1" si="852"/>
        <v>S116</v>
      </c>
      <c r="I1525">
        <f ca="1">VLOOKUP(D1525,PRC!$A$2:$B$21,2,0)*E1525</f>
        <v>30100000</v>
      </c>
      <c r="J1525">
        <f t="shared" ca="1" si="837"/>
        <v>25885996</v>
      </c>
      <c r="K1525">
        <f ca="1">VLOOKUP(D1525,PRC!$A$1:$C$21,3,0)*E1525</f>
        <v>13545000</v>
      </c>
      <c r="L1525">
        <f t="shared" ca="1" si="838"/>
        <v>602000</v>
      </c>
      <c r="M1525">
        <f t="shared" ca="1" si="839"/>
        <v>903000</v>
      </c>
      <c r="N1525">
        <f t="shared" ca="1" si="840"/>
        <v>6020000</v>
      </c>
      <c r="O1525">
        <f t="shared" ca="1" si="841"/>
        <v>1806000</v>
      </c>
      <c r="P1525">
        <f t="shared" ca="1" si="853"/>
        <v>3009996</v>
      </c>
      <c r="Q1525">
        <f ca="1">IF(P1525&gt;0,1,0)</f>
        <v>1</v>
      </c>
      <c r="R1525">
        <f t="shared" ca="1" si="842"/>
        <v>14</v>
      </c>
      <c r="S1525">
        <f t="shared" ca="1" si="843"/>
        <v>2</v>
      </c>
      <c r="T1525">
        <f t="shared" ca="1" si="844"/>
        <v>3</v>
      </c>
      <c r="U1525">
        <f t="shared" ca="1" si="845"/>
        <v>20</v>
      </c>
      <c r="V1525">
        <f t="shared" ca="1" si="846"/>
        <v>6</v>
      </c>
      <c r="X1525">
        <f t="shared" si="848"/>
        <v>1525</v>
      </c>
      <c r="Y1525">
        <f t="shared" si="849"/>
        <v>1452</v>
      </c>
      <c r="Z1525">
        <f t="shared" si="850"/>
        <v>1453</v>
      </c>
      <c r="AA1525">
        <f t="shared" si="847"/>
        <v>1951</v>
      </c>
      <c r="AB1525">
        <f t="shared" si="830"/>
        <v>500</v>
      </c>
      <c r="AM1525" t="str">
        <f t="shared" si="831"/>
        <v>201902LP</v>
      </c>
      <c r="AN1525">
        <f t="shared" ca="1" si="855"/>
        <v>14.00001328903655</v>
      </c>
      <c r="AO1525">
        <f t="shared" ca="1" si="856"/>
        <v>2</v>
      </c>
      <c r="AP1525">
        <f t="shared" ca="1" si="832"/>
        <v>3</v>
      </c>
      <c r="AQ1525">
        <f t="shared" ca="1" si="833"/>
        <v>20</v>
      </c>
      <c r="AR1525">
        <f t="shared" ca="1" si="834"/>
        <v>6</v>
      </c>
      <c r="AS1525">
        <f ca="1">P1525/J1525</f>
        <v>0.11627893321160986</v>
      </c>
    </row>
    <row r="1526" spans="1:45" x14ac:dyDescent="0.4">
      <c r="A1526">
        <f t="shared" si="829"/>
        <v>201902</v>
      </c>
      <c r="B1526" t="s">
        <v>521</v>
      </c>
      <c r="C1526" t="s">
        <v>647</v>
      </c>
      <c r="D1526" t="str">
        <f t="shared" ca="1" si="854"/>
        <v>I103</v>
      </c>
      <c r="E1526">
        <f t="shared" ca="1" si="835"/>
        <v>7</v>
      </c>
      <c r="F1526">
        <f t="shared" ca="1" si="836"/>
        <v>14</v>
      </c>
      <c r="G1526" t="str">
        <f t="shared" ca="1" si="851"/>
        <v>S11</v>
      </c>
      <c r="H1526" t="str">
        <f t="shared" ca="1" si="852"/>
        <v>S116</v>
      </c>
      <c r="I1526">
        <f ca="1">VLOOKUP(D1526,PRC!$A$2:$B$21,2,0)*E1526</f>
        <v>350000</v>
      </c>
      <c r="J1526">
        <f t="shared" ca="1" si="837"/>
        <v>311496</v>
      </c>
      <c r="K1526">
        <f ca="1">VLOOKUP(D1526,PRC!$A$1:$C$21,3,0)*E1526</f>
        <v>199500</v>
      </c>
      <c r="L1526">
        <f t="shared" ca="1" si="838"/>
        <v>11000</v>
      </c>
      <c r="M1526">
        <f t="shared" ca="1" si="839"/>
        <v>7000</v>
      </c>
      <c r="N1526">
        <f t="shared" ca="1" si="840"/>
        <v>63000</v>
      </c>
      <c r="O1526">
        <f t="shared" ca="1" si="841"/>
        <v>25000</v>
      </c>
      <c r="P1526">
        <f t="shared" ca="1" si="853"/>
        <v>5996</v>
      </c>
      <c r="Q1526">
        <f ca="1">IF(P1526&gt;0,1,0)</f>
        <v>1</v>
      </c>
      <c r="R1526">
        <f t="shared" ca="1" si="842"/>
        <v>11</v>
      </c>
      <c r="S1526">
        <f t="shared" ca="1" si="843"/>
        <v>3</v>
      </c>
      <c r="T1526">
        <f t="shared" ca="1" si="844"/>
        <v>2</v>
      </c>
      <c r="U1526">
        <f t="shared" ca="1" si="845"/>
        <v>18</v>
      </c>
      <c r="V1526">
        <f t="shared" ca="1" si="846"/>
        <v>7</v>
      </c>
      <c r="X1526">
        <f t="shared" si="848"/>
        <v>1526</v>
      </c>
      <c r="Y1526">
        <f t="shared" si="849"/>
        <v>1452</v>
      </c>
      <c r="Z1526">
        <f t="shared" si="850"/>
        <v>1453</v>
      </c>
      <c r="AA1526">
        <f t="shared" si="847"/>
        <v>1951</v>
      </c>
      <c r="AB1526">
        <f t="shared" si="830"/>
        <v>500</v>
      </c>
      <c r="AM1526" t="str">
        <f t="shared" si="831"/>
        <v>201902LP</v>
      </c>
      <c r="AN1526">
        <f t="shared" ca="1" si="855"/>
        <v>11.001142857142854</v>
      </c>
      <c r="AO1526">
        <f t="shared" ca="1" si="856"/>
        <v>3.1428571428571432</v>
      </c>
      <c r="AP1526">
        <f t="shared" ca="1" si="832"/>
        <v>2</v>
      </c>
      <c r="AQ1526">
        <f t="shared" ca="1" si="833"/>
        <v>18</v>
      </c>
      <c r="AR1526">
        <f t="shared" ca="1" si="834"/>
        <v>7.1428571428571423</v>
      </c>
      <c r="AS1526">
        <f ca="1">P1526/J1526</f>
        <v>1.9249043326399054E-2</v>
      </c>
    </row>
    <row r="1527" spans="1:45" x14ac:dyDescent="0.4">
      <c r="A1527">
        <f t="shared" si="829"/>
        <v>201902</v>
      </c>
      <c r="B1527" t="s">
        <v>522</v>
      </c>
      <c r="C1527" t="s">
        <v>647</v>
      </c>
      <c r="D1527" t="str">
        <f t="shared" ca="1" si="854"/>
        <v>I113</v>
      </c>
      <c r="E1527">
        <f t="shared" ca="1" si="835"/>
        <v>7</v>
      </c>
      <c r="F1527">
        <f t="shared" ca="1" si="836"/>
        <v>11</v>
      </c>
      <c r="G1527" t="str">
        <f t="shared" ca="1" si="851"/>
        <v>S10</v>
      </c>
      <c r="H1527" t="str">
        <f t="shared" ca="1" si="852"/>
        <v>S104</v>
      </c>
      <c r="I1527">
        <f ca="1">VLOOKUP(D1527,PRC!$A$2:$B$21,2,0)*E1527</f>
        <v>4690000</v>
      </c>
      <c r="J1527">
        <f t="shared" ca="1" si="837"/>
        <v>4127196</v>
      </c>
      <c r="K1527">
        <f ca="1">VLOOKUP(D1527,PRC!$A$1:$C$21,3,0)*E1527</f>
        <v>2110500</v>
      </c>
      <c r="L1527">
        <f t="shared" ca="1" si="838"/>
        <v>94000</v>
      </c>
      <c r="M1527">
        <f t="shared" ca="1" si="839"/>
        <v>141000</v>
      </c>
      <c r="N1527">
        <f t="shared" ca="1" si="840"/>
        <v>891000</v>
      </c>
      <c r="O1527">
        <f t="shared" ca="1" si="841"/>
        <v>469000</v>
      </c>
      <c r="P1527">
        <f t="shared" ca="1" si="853"/>
        <v>421696</v>
      </c>
      <c r="Q1527">
        <f ca="1">IF(P1527&gt;0,1,0)</f>
        <v>1</v>
      </c>
      <c r="R1527">
        <f t="shared" ca="1" si="842"/>
        <v>12</v>
      </c>
      <c r="S1527">
        <f t="shared" ca="1" si="843"/>
        <v>2</v>
      </c>
      <c r="T1527">
        <f t="shared" ca="1" si="844"/>
        <v>3</v>
      </c>
      <c r="U1527">
        <f t="shared" ca="1" si="845"/>
        <v>19</v>
      </c>
      <c r="V1527">
        <f t="shared" ca="1" si="846"/>
        <v>10</v>
      </c>
      <c r="X1527">
        <f t="shared" si="848"/>
        <v>1527</v>
      </c>
      <c r="Y1527">
        <f t="shared" si="849"/>
        <v>1452</v>
      </c>
      <c r="Z1527">
        <f t="shared" si="850"/>
        <v>1453</v>
      </c>
      <c r="AA1527">
        <f t="shared" si="847"/>
        <v>1951</v>
      </c>
      <c r="AB1527">
        <f t="shared" si="830"/>
        <v>500</v>
      </c>
      <c r="AM1527" t="str">
        <f t="shared" si="831"/>
        <v>201902LP</v>
      </c>
      <c r="AN1527">
        <f t="shared" ca="1" si="855"/>
        <v>12.000085287846485</v>
      </c>
      <c r="AO1527">
        <f t="shared" ca="1" si="856"/>
        <v>2.0042643923240937</v>
      </c>
      <c r="AP1527">
        <f t="shared" ca="1" si="832"/>
        <v>3.0063965884861408</v>
      </c>
      <c r="AQ1527">
        <f t="shared" ca="1" si="833"/>
        <v>18.997867803837952</v>
      </c>
      <c r="AR1527">
        <f t="shared" ca="1" si="834"/>
        <v>10</v>
      </c>
      <c r="AS1527">
        <f ca="1">P1527/J1527</f>
        <v>0.10217493911120286</v>
      </c>
    </row>
    <row r="1528" spans="1:45" x14ac:dyDescent="0.4">
      <c r="A1528">
        <f t="shared" si="829"/>
        <v>201902</v>
      </c>
      <c r="B1528" t="s">
        <v>523</v>
      </c>
      <c r="C1528" t="s">
        <v>647</v>
      </c>
      <c r="D1528" t="str">
        <f t="shared" ca="1" si="854"/>
        <v>I110</v>
      </c>
      <c r="E1528">
        <f t="shared" ca="1" si="835"/>
        <v>7</v>
      </c>
      <c r="F1528">
        <f t="shared" ca="1" si="836"/>
        <v>14</v>
      </c>
      <c r="G1528" t="str">
        <f t="shared" ca="1" si="851"/>
        <v>S10</v>
      </c>
      <c r="H1528" t="str">
        <f t="shared" ca="1" si="852"/>
        <v>S109</v>
      </c>
      <c r="I1528">
        <f ca="1">VLOOKUP(D1528,PRC!$A$2:$B$21,2,0)*E1528</f>
        <v>2100000</v>
      </c>
      <c r="J1528">
        <f t="shared" ca="1" si="837"/>
        <v>1889996</v>
      </c>
      <c r="K1528">
        <f ca="1">VLOOKUP(D1528,PRC!$A$1:$C$21,3,0)*E1528</f>
        <v>966000</v>
      </c>
      <c r="L1528">
        <f t="shared" ca="1" si="838"/>
        <v>63000</v>
      </c>
      <c r="M1528">
        <f t="shared" ca="1" si="839"/>
        <v>63000</v>
      </c>
      <c r="N1528">
        <f t="shared" ca="1" si="840"/>
        <v>294000</v>
      </c>
      <c r="O1528">
        <f t="shared" ca="1" si="841"/>
        <v>168000</v>
      </c>
      <c r="P1528">
        <f t="shared" ca="1" si="853"/>
        <v>335996</v>
      </c>
      <c r="Q1528">
        <f ca="1">IF(P1528&gt;0,1,0)</f>
        <v>1</v>
      </c>
      <c r="R1528">
        <f t="shared" ca="1" si="842"/>
        <v>10</v>
      </c>
      <c r="S1528">
        <f t="shared" ca="1" si="843"/>
        <v>3</v>
      </c>
      <c r="T1528">
        <f t="shared" ca="1" si="844"/>
        <v>3</v>
      </c>
      <c r="U1528">
        <f t="shared" ca="1" si="845"/>
        <v>14</v>
      </c>
      <c r="V1528">
        <f t="shared" ca="1" si="846"/>
        <v>8</v>
      </c>
      <c r="X1528">
        <f t="shared" si="848"/>
        <v>1528</v>
      </c>
      <c r="Y1528">
        <f t="shared" si="849"/>
        <v>1452</v>
      </c>
      <c r="Z1528">
        <f t="shared" si="850"/>
        <v>1453</v>
      </c>
      <c r="AA1528">
        <f t="shared" si="847"/>
        <v>1951</v>
      </c>
      <c r="AB1528">
        <f t="shared" si="830"/>
        <v>500</v>
      </c>
      <c r="AM1528" t="str">
        <f t="shared" si="831"/>
        <v>201902LP</v>
      </c>
      <c r="AN1528">
        <f t="shared" ca="1" si="855"/>
        <v>10.000190476190474</v>
      </c>
      <c r="AO1528">
        <f t="shared" ca="1" si="856"/>
        <v>3</v>
      </c>
      <c r="AP1528">
        <f t="shared" ca="1" si="832"/>
        <v>3</v>
      </c>
      <c r="AQ1528">
        <f t="shared" ca="1" si="833"/>
        <v>14.000000000000002</v>
      </c>
      <c r="AR1528">
        <f t="shared" ca="1" si="834"/>
        <v>8</v>
      </c>
      <c r="AS1528">
        <f ca="1">P1528/J1528</f>
        <v>0.17777603762124364</v>
      </c>
    </row>
    <row r="1529" spans="1:45" x14ac:dyDescent="0.4">
      <c r="A1529">
        <f t="shared" si="829"/>
        <v>201902</v>
      </c>
      <c r="B1529" t="s">
        <v>524</v>
      </c>
      <c r="C1529" t="s">
        <v>647</v>
      </c>
      <c r="D1529" t="str">
        <f t="shared" ca="1" si="854"/>
        <v>I110</v>
      </c>
      <c r="E1529">
        <f t="shared" ca="1" si="835"/>
        <v>6</v>
      </c>
      <c r="F1529">
        <f t="shared" ca="1" si="836"/>
        <v>11</v>
      </c>
      <c r="G1529" t="str">
        <f t="shared" ca="1" si="851"/>
        <v>S11</v>
      </c>
      <c r="H1529" t="str">
        <f t="shared" ca="1" si="852"/>
        <v>S112</v>
      </c>
      <c r="I1529">
        <f ca="1">VLOOKUP(D1529,PRC!$A$2:$B$21,2,0)*E1529</f>
        <v>1800000</v>
      </c>
      <c r="J1529">
        <f t="shared" ca="1" si="837"/>
        <v>1583996</v>
      </c>
      <c r="K1529">
        <f ca="1">VLOOKUP(D1529,PRC!$A$1:$C$21,3,0)*E1529</f>
        <v>828000</v>
      </c>
      <c r="L1529">
        <f t="shared" ca="1" si="838"/>
        <v>54000</v>
      </c>
      <c r="M1529">
        <f t="shared" ca="1" si="839"/>
        <v>36000</v>
      </c>
      <c r="N1529">
        <f t="shared" ca="1" si="840"/>
        <v>324000</v>
      </c>
      <c r="O1529">
        <f t="shared" ca="1" si="841"/>
        <v>108000</v>
      </c>
      <c r="P1529">
        <f t="shared" ca="1" si="853"/>
        <v>233996</v>
      </c>
      <c r="Q1529">
        <f ca="1">IF(P1529&gt;0,1,0)</f>
        <v>1</v>
      </c>
      <c r="R1529">
        <f t="shared" ca="1" si="842"/>
        <v>12</v>
      </c>
      <c r="S1529">
        <f t="shared" ca="1" si="843"/>
        <v>3</v>
      </c>
      <c r="T1529">
        <f t="shared" ca="1" si="844"/>
        <v>2</v>
      </c>
      <c r="U1529">
        <f t="shared" ca="1" si="845"/>
        <v>18</v>
      </c>
      <c r="V1529">
        <f t="shared" ca="1" si="846"/>
        <v>6</v>
      </c>
      <c r="X1529">
        <f t="shared" si="848"/>
        <v>1529</v>
      </c>
      <c r="Y1529">
        <f t="shared" si="849"/>
        <v>1452</v>
      </c>
      <c r="Z1529">
        <f t="shared" si="850"/>
        <v>1453</v>
      </c>
      <c r="AA1529">
        <f t="shared" si="847"/>
        <v>1951</v>
      </c>
      <c r="AB1529">
        <f t="shared" si="830"/>
        <v>500</v>
      </c>
      <c r="AM1529" t="str">
        <f t="shared" si="831"/>
        <v>201902LP</v>
      </c>
      <c r="AN1529">
        <f t="shared" ca="1" si="855"/>
        <v>12.000222222222224</v>
      </c>
      <c r="AO1529">
        <f t="shared" ca="1" si="856"/>
        <v>3</v>
      </c>
      <c r="AP1529">
        <f t="shared" ca="1" si="832"/>
        <v>2</v>
      </c>
      <c r="AQ1529">
        <f t="shared" ca="1" si="833"/>
        <v>18</v>
      </c>
      <c r="AR1529">
        <f t="shared" ca="1" si="834"/>
        <v>6</v>
      </c>
      <c r="AS1529">
        <f ca="1">P1529/J1529</f>
        <v>0.14772512051798112</v>
      </c>
    </row>
    <row r="1530" spans="1:45" x14ac:dyDescent="0.4">
      <c r="A1530">
        <f t="shared" si="829"/>
        <v>201902</v>
      </c>
      <c r="B1530" t="s">
        <v>525</v>
      </c>
      <c r="C1530" t="s">
        <v>647</v>
      </c>
      <c r="D1530" t="str">
        <f t="shared" ca="1" si="854"/>
        <v>I119</v>
      </c>
      <c r="E1530">
        <f t="shared" ca="1" si="835"/>
        <v>8</v>
      </c>
      <c r="F1530">
        <f t="shared" ca="1" si="836"/>
        <v>10</v>
      </c>
      <c r="G1530" t="str">
        <f t="shared" ca="1" si="851"/>
        <v>S11</v>
      </c>
      <c r="H1530" t="str">
        <f t="shared" ca="1" si="852"/>
        <v>S111</v>
      </c>
      <c r="I1530">
        <f ca="1">VLOOKUP(D1530,PRC!$A$2:$B$21,2,0)*E1530</f>
        <v>760000</v>
      </c>
      <c r="J1530">
        <f t="shared" ca="1" si="837"/>
        <v>676396</v>
      </c>
      <c r="K1530">
        <f ca="1">VLOOKUP(D1530,PRC!$A$1:$C$21,3,0)*E1530</f>
        <v>364800</v>
      </c>
      <c r="L1530">
        <f t="shared" ca="1" si="838"/>
        <v>8000</v>
      </c>
      <c r="M1530">
        <f t="shared" ca="1" si="839"/>
        <v>15000</v>
      </c>
      <c r="N1530">
        <f t="shared" ca="1" si="840"/>
        <v>76000</v>
      </c>
      <c r="O1530">
        <f t="shared" ca="1" si="841"/>
        <v>46000</v>
      </c>
      <c r="P1530">
        <f t="shared" ca="1" si="853"/>
        <v>166596</v>
      </c>
      <c r="Q1530">
        <f ca="1">IF(P1530&gt;0,1,0)</f>
        <v>1</v>
      </c>
      <c r="R1530">
        <f t="shared" ca="1" si="842"/>
        <v>11</v>
      </c>
      <c r="S1530">
        <f t="shared" ca="1" si="843"/>
        <v>1</v>
      </c>
      <c r="T1530">
        <f t="shared" ca="1" si="844"/>
        <v>2</v>
      </c>
      <c r="U1530">
        <f t="shared" ca="1" si="845"/>
        <v>10</v>
      </c>
      <c r="V1530">
        <f t="shared" ca="1" si="846"/>
        <v>6</v>
      </c>
      <c r="X1530">
        <f t="shared" si="848"/>
        <v>1530</v>
      </c>
      <c r="Y1530">
        <f t="shared" si="849"/>
        <v>1452</v>
      </c>
      <c r="Z1530">
        <f t="shared" si="850"/>
        <v>1453</v>
      </c>
      <c r="AA1530">
        <f t="shared" si="847"/>
        <v>1951</v>
      </c>
      <c r="AB1530">
        <f t="shared" si="830"/>
        <v>500</v>
      </c>
      <c r="AM1530" t="str">
        <f t="shared" si="831"/>
        <v>201902LP</v>
      </c>
      <c r="AN1530">
        <f t="shared" ca="1" si="855"/>
        <v>11.000526315789472</v>
      </c>
      <c r="AO1530">
        <f t="shared" ca="1" si="856"/>
        <v>1.0526315789473684</v>
      </c>
      <c r="AP1530">
        <f t="shared" ca="1" si="832"/>
        <v>1.9736842105263157</v>
      </c>
      <c r="AQ1530">
        <f t="shared" ca="1" si="833"/>
        <v>10</v>
      </c>
      <c r="AR1530">
        <f t="shared" ca="1" si="834"/>
        <v>6.0526315789473681</v>
      </c>
      <c r="AS1530">
        <f ca="1">P1530/J1530</f>
        <v>0.24629950502368436</v>
      </c>
    </row>
    <row r="1531" spans="1:45" x14ac:dyDescent="0.4">
      <c r="A1531">
        <f t="shared" si="829"/>
        <v>201902</v>
      </c>
      <c r="B1531" t="s">
        <v>526</v>
      </c>
      <c r="C1531" t="s">
        <v>647</v>
      </c>
      <c r="D1531" t="str">
        <f t="shared" ca="1" si="854"/>
        <v>I111</v>
      </c>
      <c r="E1531">
        <f t="shared" ca="1" si="835"/>
        <v>7</v>
      </c>
      <c r="F1531">
        <f t="shared" ca="1" si="836"/>
        <v>15</v>
      </c>
      <c r="G1531" t="str">
        <f t="shared" ca="1" si="851"/>
        <v>S10</v>
      </c>
      <c r="H1531" t="str">
        <f t="shared" ca="1" si="852"/>
        <v>S101</v>
      </c>
      <c r="I1531">
        <f ca="1">VLOOKUP(D1531,PRC!$A$2:$B$21,2,0)*E1531</f>
        <v>1050000</v>
      </c>
      <c r="J1531">
        <f t="shared" ca="1" si="837"/>
        <v>913496</v>
      </c>
      <c r="K1531">
        <f ca="1">VLOOKUP(D1531,PRC!$A$1:$C$21,3,0)*E1531</f>
        <v>556500</v>
      </c>
      <c r="L1531">
        <f t="shared" ca="1" si="838"/>
        <v>32000</v>
      </c>
      <c r="M1531">
        <f t="shared" ca="1" si="839"/>
        <v>21000</v>
      </c>
      <c r="N1531">
        <f t="shared" ca="1" si="840"/>
        <v>210000</v>
      </c>
      <c r="O1531">
        <f t="shared" ca="1" si="841"/>
        <v>105000</v>
      </c>
      <c r="P1531">
        <f t="shared" ca="1" si="853"/>
        <v>-11004</v>
      </c>
      <c r="Q1531">
        <f ca="1">IF(P1531&gt;0,1,0)</f>
        <v>0</v>
      </c>
      <c r="R1531">
        <f t="shared" ca="1" si="842"/>
        <v>13</v>
      </c>
      <c r="S1531">
        <f t="shared" ca="1" si="843"/>
        <v>3</v>
      </c>
      <c r="T1531">
        <f t="shared" ca="1" si="844"/>
        <v>2</v>
      </c>
      <c r="U1531">
        <f t="shared" ca="1" si="845"/>
        <v>20</v>
      </c>
      <c r="V1531">
        <f t="shared" ca="1" si="846"/>
        <v>10</v>
      </c>
      <c r="X1531">
        <f t="shared" si="848"/>
        <v>1531</v>
      </c>
      <c r="Y1531">
        <f t="shared" si="849"/>
        <v>1452</v>
      </c>
      <c r="Z1531">
        <f t="shared" si="850"/>
        <v>1453</v>
      </c>
      <c r="AA1531">
        <f t="shared" si="847"/>
        <v>1951</v>
      </c>
      <c r="AB1531">
        <f t="shared" si="830"/>
        <v>500</v>
      </c>
      <c r="AM1531" t="str">
        <f t="shared" si="831"/>
        <v>201902LP</v>
      </c>
      <c r="AN1531">
        <f t="shared" ca="1" si="855"/>
        <v>13.000380952380953</v>
      </c>
      <c r="AO1531">
        <f t="shared" ca="1" si="856"/>
        <v>3.0476190476190474</v>
      </c>
      <c r="AP1531">
        <f t="shared" ca="1" si="832"/>
        <v>2</v>
      </c>
      <c r="AQ1531">
        <f t="shared" ca="1" si="833"/>
        <v>20</v>
      </c>
      <c r="AR1531">
        <f t="shared" ca="1" si="834"/>
        <v>10</v>
      </c>
      <c r="AS1531">
        <f ca="1">P1531/J1531</f>
        <v>-1.2046029758203649E-2</v>
      </c>
    </row>
    <row r="1532" spans="1:45" x14ac:dyDescent="0.4">
      <c r="A1532">
        <f t="shared" si="829"/>
        <v>201902</v>
      </c>
      <c r="B1532" t="s">
        <v>527</v>
      </c>
      <c r="C1532" t="s">
        <v>647</v>
      </c>
      <c r="D1532" t="str">
        <f t="shared" ca="1" si="854"/>
        <v>I110</v>
      </c>
      <c r="E1532">
        <f t="shared" ca="1" si="835"/>
        <v>8</v>
      </c>
      <c r="F1532">
        <f t="shared" ca="1" si="836"/>
        <v>15</v>
      </c>
      <c r="G1532" t="str">
        <f t="shared" ca="1" si="851"/>
        <v>S11</v>
      </c>
      <c r="H1532" t="str">
        <f t="shared" ca="1" si="852"/>
        <v>S113</v>
      </c>
      <c r="I1532">
        <f ca="1">VLOOKUP(D1532,PRC!$A$2:$B$21,2,0)*E1532</f>
        <v>2400000</v>
      </c>
      <c r="J1532">
        <f t="shared" ca="1" si="837"/>
        <v>2159996</v>
      </c>
      <c r="K1532">
        <f ca="1">VLOOKUP(D1532,PRC!$A$1:$C$21,3,0)*E1532</f>
        <v>1104000</v>
      </c>
      <c r="L1532">
        <f t="shared" ca="1" si="838"/>
        <v>72000</v>
      </c>
      <c r="M1532">
        <f t="shared" ca="1" si="839"/>
        <v>72000</v>
      </c>
      <c r="N1532">
        <f t="shared" ca="1" si="840"/>
        <v>456000</v>
      </c>
      <c r="O1532">
        <f t="shared" ca="1" si="841"/>
        <v>120000</v>
      </c>
      <c r="P1532">
        <f t="shared" ca="1" si="853"/>
        <v>335996</v>
      </c>
      <c r="Q1532">
        <f ca="1">IF(P1532&gt;0,1,0)</f>
        <v>1</v>
      </c>
      <c r="R1532">
        <f t="shared" ca="1" si="842"/>
        <v>10</v>
      </c>
      <c r="S1532">
        <f t="shared" ca="1" si="843"/>
        <v>3</v>
      </c>
      <c r="T1532">
        <f t="shared" ca="1" si="844"/>
        <v>3</v>
      </c>
      <c r="U1532">
        <f t="shared" ca="1" si="845"/>
        <v>19</v>
      </c>
      <c r="V1532">
        <f t="shared" ca="1" si="846"/>
        <v>5</v>
      </c>
      <c r="X1532">
        <f t="shared" si="848"/>
        <v>1532</v>
      </c>
      <c r="Y1532">
        <f t="shared" si="849"/>
        <v>1452</v>
      </c>
      <c r="Z1532">
        <f t="shared" si="850"/>
        <v>1453</v>
      </c>
      <c r="AA1532">
        <f t="shared" si="847"/>
        <v>1951</v>
      </c>
      <c r="AB1532">
        <f t="shared" si="830"/>
        <v>500</v>
      </c>
      <c r="AM1532" t="str">
        <f t="shared" si="831"/>
        <v>201902LP</v>
      </c>
      <c r="AN1532">
        <f t="shared" ca="1" si="855"/>
        <v>10.000166666666665</v>
      </c>
      <c r="AO1532">
        <f t="shared" ca="1" si="856"/>
        <v>3</v>
      </c>
      <c r="AP1532">
        <f t="shared" ca="1" si="832"/>
        <v>3</v>
      </c>
      <c r="AQ1532">
        <f t="shared" ca="1" si="833"/>
        <v>19</v>
      </c>
      <c r="AR1532">
        <f t="shared" ca="1" si="834"/>
        <v>5</v>
      </c>
      <c r="AS1532">
        <f ca="1">P1532/J1532</f>
        <v>0.15555399176665141</v>
      </c>
    </row>
    <row r="1533" spans="1:45" x14ac:dyDescent="0.4">
      <c r="A1533">
        <f t="shared" si="829"/>
        <v>201902</v>
      </c>
      <c r="B1533" t="s">
        <v>528</v>
      </c>
      <c r="C1533" t="s">
        <v>647</v>
      </c>
      <c r="D1533" t="str">
        <f t="shared" ca="1" si="854"/>
        <v>I105</v>
      </c>
      <c r="E1533">
        <f t="shared" ca="1" si="835"/>
        <v>6</v>
      </c>
      <c r="F1533">
        <f t="shared" ca="1" si="836"/>
        <v>12</v>
      </c>
      <c r="G1533" t="str">
        <f t="shared" ca="1" si="851"/>
        <v>S11</v>
      </c>
      <c r="H1533" t="str">
        <f t="shared" ca="1" si="852"/>
        <v>S112</v>
      </c>
      <c r="I1533">
        <f ca="1">VLOOKUP(D1533,PRC!$A$2:$B$21,2,0)*E1533</f>
        <v>600000</v>
      </c>
      <c r="J1533">
        <f t="shared" ca="1" si="837"/>
        <v>539996</v>
      </c>
      <c r="K1533">
        <f ca="1">VLOOKUP(D1533,PRC!$A$1:$C$21,3,0)*E1533</f>
        <v>354000</v>
      </c>
      <c r="L1533">
        <f t="shared" ca="1" si="838"/>
        <v>18000</v>
      </c>
      <c r="M1533">
        <f t="shared" ca="1" si="839"/>
        <v>12000</v>
      </c>
      <c r="N1533">
        <f t="shared" ca="1" si="840"/>
        <v>108000</v>
      </c>
      <c r="O1533">
        <f t="shared" ca="1" si="841"/>
        <v>42000</v>
      </c>
      <c r="P1533">
        <f t="shared" ca="1" si="853"/>
        <v>5996</v>
      </c>
      <c r="Q1533">
        <f ca="1">IF(P1533&gt;0,1,0)</f>
        <v>1</v>
      </c>
      <c r="R1533">
        <f t="shared" ca="1" si="842"/>
        <v>10</v>
      </c>
      <c r="S1533">
        <f t="shared" ca="1" si="843"/>
        <v>3</v>
      </c>
      <c r="T1533">
        <f t="shared" ca="1" si="844"/>
        <v>2</v>
      </c>
      <c r="U1533">
        <f t="shared" ca="1" si="845"/>
        <v>18</v>
      </c>
      <c r="V1533">
        <f t="shared" ca="1" si="846"/>
        <v>7</v>
      </c>
      <c r="X1533">
        <f t="shared" si="848"/>
        <v>1533</v>
      </c>
      <c r="Y1533">
        <f t="shared" si="849"/>
        <v>1452</v>
      </c>
      <c r="Z1533">
        <f t="shared" si="850"/>
        <v>1453</v>
      </c>
      <c r="AA1533">
        <f t="shared" si="847"/>
        <v>1951</v>
      </c>
      <c r="AB1533">
        <f t="shared" si="830"/>
        <v>500</v>
      </c>
      <c r="AM1533" t="str">
        <f t="shared" si="831"/>
        <v>201902LP</v>
      </c>
      <c r="AN1533">
        <f t="shared" ca="1" si="855"/>
        <v>10.000666666666669</v>
      </c>
      <c r="AO1533">
        <f t="shared" ca="1" si="856"/>
        <v>3</v>
      </c>
      <c r="AP1533">
        <f t="shared" ca="1" si="832"/>
        <v>2</v>
      </c>
      <c r="AQ1533">
        <f t="shared" ca="1" si="833"/>
        <v>18</v>
      </c>
      <c r="AR1533">
        <f t="shared" ca="1" si="834"/>
        <v>7.0000000000000009</v>
      </c>
      <c r="AS1533">
        <f ca="1">P1533/J1533</f>
        <v>1.1103785953970029E-2</v>
      </c>
    </row>
    <row r="1534" spans="1:45" x14ac:dyDescent="0.4">
      <c r="A1534">
        <f t="shared" si="829"/>
        <v>201902</v>
      </c>
      <c r="B1534" t="s">
        <v>529</v>
      </c>
      <c r="C1534" t="s">
        <v>647</v>
      </c>
      <c r="D1534" t="str">
        <f t="shared" ca="1" si="854"/>
        <v>I118</v>
      </c>
      <c r="E1534">
        <f t="shared" ca="1" si="835"/>
        <v>5</v>
      </c>
      <c r="F1534">
        <f t="shared" ca="1" si="836"/>
        <v>15</v>
      </c>
      <c r="G1534" t="str">
        <f t="shared" ca="1" si="851"/>
        <v>S10</v>
      </c>
      <c r="H1534" t="str">
        <f t="shared" ca="1" si="852"/>
        <v>S105</v>
      </c>
      <c r="I1534">
        <f ca="1">VLOOKUP(D1534,PRC!$A$2:$B$21,2,0)*E1534</f>
        <v>2650000</v>
      </c>
      <c r="J1534">
        <f t="shared" ca="1" si="837"/>
        <v>2252496</v>
      </c>
      <c r="K1534">
        <f ca="1">VLOOKUP(D1534,PRC!$A$1:$C$21,3,0)*E1534</f>
        <v>1113000</v>
      </c>
      <c r="L1534">
        <f t="shared" ca="1" si="838"/>
        <v>80000</v>
      </c>
      <c r="M1534">
        <f t="shared" ca="1" si="839"/>
        <v>80000</v>
      </c>
      <c r="N1534">
        <f t="shared" ca="1" si="840"/>
        <v>265000</v>
      </c>
      <c r="O1534">
        <f t="shared" ca="1" si="841"/>
        <v>186000</v>
      </c>
      <c r="P1534">
        <f t="shared" ca="1" si="853"/>
        <v>528496</v>
      </c>
      <c r="Q1534">
        <f ca="1">IF(P1534&gt;0,1,0)</f>
        <v>1</v>
      </c>
      <c r="R1534">
        <f t="shared" ca="1" si="842"/>
        <v>15</v>
      </c>
      <c r="S1534">
        <f t="shared" ca="1" si="843"/>
        <v>3</v>
      </c>
      <c r="T1534">
        <f t="shared" ca="1" si="844"/>
        <v>3</v>
      </c>
      <c r="U1534">
        <f t="shared" ca="1" si="845"/>
        <v>10</v>
      </c>
      <c r="V1534">
        <f t="shared" ca="1" si="846"/>
        <v>7</v>
      </c>
      <c r="X1534">
        <f t="shared" si="848"/>
        <v>1534</v>
      </c>
      <c r="Y1534">
        <f t="shared" si="849"/>
        <v>1452</v>
      </c>
      <c r="Z1534">
        <f t="shared" si="850"/>
        <v>1453</v>
      </c>
      <c r="AA1534">
        <f t="shared" si="847"/>
        <v>1951</v>
      </c>
      <c r="AB1534">
        <f t="shared" si="830"/>
        <v>500</v>
      </c>
      <c r="AM1534" t="str">
        <f t="shared" si="831"/>
        <v>201902LP</v>
      </c>
      <c r="AN1534">
        <f t="shared" ca="1" si="855"/>
        <v>15.000150943396228</v>
      </c>
      <c r="AO1534">
        <f t="shared" ca="1" si="856"/>
        <v>3.0188679245283021</v>
      </c>
      <c r="AP1534">
        <f t="shared" ca="1" si="832"/>
        <v>3.0188679245283021</v>
      </c>
      <c r="AQ1534">
        <f t="shared" ca="1" si="833"/>
        <v>10</v>
      </c>
      <c r="AR1534">
        <f t="shared" ca="1" si="834"/>
        <v>7.0188679245283021</v>
      </c>
      <c r="AS1534">
        <f ca="1">P1534/J1534</f>
        <v>0.23462683174576116</v>
      </c>
    </row>
    <row r="1535" spans="1:45" x14ac:dyDescent="0.4">
      <c r="A1535">
        <f t="shared" si="829"/>
        <v>201902</v>
      </c>
      <c r="B1535" t="s">
        <v>530</v>
      </c>
      <c r="C1535" t="s">
        <v>647</v>
      </c>
      <c r="D1535" t="str">
        <f t="shared" ca="1" si="854"/>
        <v>I117</v>
      </c>
      <c r="E1535">
        <f t="shared" ca="1" si="835"/>
        <v>8</v>
      </c>
      <c r="F1535">
        <f t="shared" ca="1" si="836"/>
        <v>14</v>
      </c>
      <c r="G1535" t="str">
        <f t="shared" ca="1" si="851"/>
        <v>S11</v>
      </c>
      <c r="H1535" t="str">
        <f t="shared" ca="1" si="852"/>
        <v>S113</v>
      </c>
      <c r="I1535">
        <f ca="1">VLOOKUP(D1535,PRC!$A$2:$B$21,2,0)*E1535</f>
        <v>20000000</v>
      </c>
      <c r="J1535">
        <f t="shared" ca="1" si="837"/>
        <v>17999996</v>
      </c>
      <c r="K1535">
        <f ca="1">VLOOKUP(D1535,PRC!$A$1:$C$21,3,0)*E1535</f>
        <v>9200000</v>
      </c>
      <c r="L1535">
        <f t="shared" ca="1" si="838"/>
        <v>600000</v>
      </c>
      <c r="M1535">
        <f t="shared" ca="1" si="839"/>
        <v>400000</v>
      </c>
      <c r="N1535">
        <f t="shared" ca="1" si="840"/>
        <v>3000000</v>
      </c>
      <c r="O1535">
        <f t="shared" ca="1" si="841"/>
        <v>1600000</v>
      </c>
      <c r="P1535">
        <f t="shared" ca="1" si="853"/>
        <v>3199996</v>
      </c>
      <c r="Q1535">
        <f ca="1">IF(P1535&gt;0,1,0)</f>
        <v>1</v>
      </c>
      <c r="R1535">
        <f t="shared" ca="1" si="842"/>
        <v>10</v>
      </c>
      <c r="S1535">
        <f t="shared" ca="1" si="843"/>
        <v>3</v>
      </c>
      <c r="T1535">
        <f t="shared" ca="1" si="844"/>
        <v>2</v>
      </c>
      <c r="U1535">
        <f t="shared" ca="1" si="845"/>
        <v>15</v>
      </c>
      <c r="V1535">
        <f t="shared" ca="1" si="846"/>
        <v>8</v>
      </c>
      <c r="X1535">
        <f t="shared" si="848"/>
        <v>1535</v>
      </c>
      <c r="Y1535">
        <f t="shared" si="849"/>
        <v>1452</v>
      </c>
      <c r="Z1535">
        <f t="shared" si="850"/>
        <v>1453</v>
      </c>
      <c r="AA1535">
        <f t="shared" si="847"/>
        <v>1951</v>
      </c>
      <c r="AB1535">
        <f t="shared" si="830"/>
        <v>500</v>
      </c>
      <c r="AM1535" t="str">
        <f t="shared" si="831"/>
        <v>201902LP</v>
      </c>
      <c r="AN1535">
        <f t="shared" ca="1" si="855"/>
        <v>10.000019999999999</v>
      </c>
      <c r="AO1535">
        <f t="shared" ca="1" si="856"/>
        <v>3</v>
      </c>
      <c r="AP1535">
        <f t="shared" ca="1" si="832"/>
        <v>2</v>
      </c>
      <c r="AQ1535">
        <f t="shared" ca="1" si="833"/>
        <v>15</v>
      </c>
      <c r="AR1535">
        <f t="shared" ca="1" si="834"/>
        <v>8</v>
      </c>
      <c r="AS1535">
        <f ca="1">P1535/J1535</f>
        <v>0.1777775950616878</v>
      </c>
    </row>
    <row r="1536" spans="1:45" x14ac:dyDescent="0.4">
      <c r="A1536">
        <f t="shared" si="829"/>
        <v>201902</v>
      </c>
      <c r="B1536" t="s">
        <v>531</v>
      </c>
      <c r="C1536" t="s">
        <v>647</v>
      </c>
      <c r="D1536" t="str">
        <f t="shared" ca="1" si="854"/>
        <v>I107</v>
      </c>
      <c r="E1536">
        <f t="shared" ca="1" si="835"/>
        <v>6</v>
      </c>
      <c r="F1536">
        <f t="shared" ca="1" si="836"/>
        <v>14</v>
      </c>
      <c r="G1536" t="str">
        <f t="shared" ca="1" si="851"/>
        <v>S11</v>
      </c>
      <c r="H1536" t="str">
        <f t="shared" ca="1" si="852"/>
        <v>S116</v>
      </c>
      <c r="I1536">
        <f ca="1">VLOOKUP(D1536,PRC!$A$2:$B$21,2,0)*E1536</f>
        <v>900000</v>
      </c>
      <c r="J1536">
        <f t="shared" ca="1" si="837"/>
        <v>809996</v>
      </c>
      <c r="K1536">
        <f ca="1">VLOOKUP(D1536,PRC!$A$1:$C$21,3,0)*E1536</f>
        <v>513000</v>
      </c>
      <c r="L1536">
        <f t="shared" ca="1" si="838"/>
        <v>9000</v>
      </c>
      <c r="M1536">
        <f t="shared" ca="1" si="839"/>
        <v>9000</v>
      </c>
      <c r="N1536">
        <f t="shared" ca="1" si="840"/>
        <v>99000</v>
      </c>
      <c r="O1536">
        <f t="shared" ca="1" si="841"/>
        <v>54000</v>
      </c>
      <c r="P1536">
        <f t="shared" ca="1" si="853"/>
        <v>125996</v>
      </c>
      <c r="Q1536">
        <f ca="1">IF(P1536&gt;0,1,0)</f>
        <v>1</v>
      </c>
      <c r="R1536">
        <f t="shared" ca="1" si="842"/>
        <v>10</v>
      </c>
      <c r="S1536">
        <f t="shared" ca="1" si="843"/>
        <v>1</v>
      </c>
      <c r="T1536">
        <f t="shared" ca="1" si="844"/>
        <v>1</v>
      </c>
      <c r="U1536">
        <f t="shared" ca="1" si="845"/>
        <v>11</v>
      </c>
      <c r="V1536">
        <f t="shared" ca="1" si="846"/>
        <v>6</v>
      </c>
      <c r="X1536">
        <f t="shared" si="848"/>
        <v>1536</v>
      </c>
      <c r="Y1536">
        <f t="shared" si="849"/>
        <v>1452</v>
      </c>
      <c r="Z1536">
        <f t="shared" si="850"/>
        <v>1453</v>
      </c>
      <c r="AA1536">
        <f t="shared" si="847"/>
        <v>1951</v>
      </c>
      <c r="AB1536">
        <f t="shared" si="830"/>
        <v>500</v>
      </c>
      <c r="AM1536" t="str">
        <f t="shared" si="831"/>
        <v>201902LP</v>
      </c>
      <c r="AN1536">
        <f t="shared" ca="1" si="855"/>
        <v>10.000444444444446</v>
      </c>
      <c r="AO1536">
        <f t="shared" ca="1" si="856"/>
        <v>1</v>
      </c>
      <c r="AP1536">
        <f t="shared" ca="1" si="832"/>
        <v>1</v>
      </c>
      <c r="AQ1536">
        <f t="shared" ca="1" si="833"/>
        <v>11</v>
      </c>
      <c r="AR1536">
        <f t="shared" ca="1" si="834"/>
        <v>6</v>
      </c>
      <c r="AS1536">
        <f ca="1">P1536/J1536</f>
        <v>0.15555138543894043</v>
      </c>
    </row>
    <row r="1537" spans="1:45" x14ac:dyDescent="0.4">
      <c r="A1537">
        <f t="shared" si="829"/>
        <v>201902</v>
      </c>
      <c r="B1537" t="s">
        <v>532</v>
      </c>
      <c r="C1537" t="s">
        <v>647</v>
      </c>
      <c r="D1537" t="str">
        <f t="shared" ca="1" si="854"/>
        <v>I101</v>
      </c>
      <c r="E1537">
        <f t="shared" ca="1" si="835"/>
        <v>6</v>
      </c>
      <c r="F1537">
        <f t="shared" ca="1" si="836"/>
        <v>15</v>
      </c>
      <c r="G1537" t="str">
        <f t="shared" ca="1" si="851"/>
        <v>S11</v>
      </c>
      <c r="H1537" t="str">
        <f t="shared" ca="1" si="852"/>
        <v>S113</v>
      </c>
      <c r="I1537">
        <f ca="1">VLOOKUP(D1537,PRC!$A$2:$B$21,2,0)*E1537</f>
        <v>180000</v>
      </c>
      <c r="J1537">
        <f t="shared" ca="1" si="837"/>
        <v>156596</v>
      </c>
      <c r="K1537">
        <f ca="1">VLOOKUP(D1537,PRC!$A$1:$C$21,3,0)*E1537</f>
        <v>93600</v>
      </c>
      <c r="L1537">
        <f t="shared" ca="1" si="838"/>
        <v>4000</v>
      </c>
      <c r="M1537">
        <f t="shared" ca="1" si="839"/>
        <v>2000</v>
      </c>
      <c r="N1537">
        <f t="shared" ca="1" si="840"/>
        <v>32000</v>
      </c>
      <c r="O1537">
        <f t="shared" ca="1" si="841"/>
        <v>16000</v>
      </c>
      <c r="P1537">
        <f t="shared" ca="1" si="853"/>
        <v>8996</v>
      </c>
      <c r="Q1537">
        <f ca="1">IF(P1537&gt;0,1,0)</f>
        <v>1</v>
      </c>
      <c r="R1537">
        <f t="shared" ca="1" si="842"/>
        <v>13</v>
      </c>
      <c r="S1537">
        <f t="shared" ca="1" si="843"/>
        <v>2</v>
      </c>
      <c r="T1537">
        <f t="shared" ca="1" si="844"/>
        <v>1</v>
      </c>
      <c r="U1537">
        <f t="shared" ca="1" si="845"/>
        <v>18</v>
      </c>
      <c r="V1537">
        <f t="shared" ca="1" si="846"/>
        <v>9</v>
      </c>
      <c r="X1537">
        <f t="shared" si="848"/>
        <v>1537</v>
      </c>
      <c r="Y1537">
        <f t="shared" si="849"/>
        <v>1452</v>
      </c>
      <c r="Z1537">
        <f t="shared" si="850"/>
        <v>1453</v>
      </c>
      <c r="AA1537">
        <f t="shared" si="847"/>
        <v>1951</v>
      </c>
      <c r="AB1537">
        <f t="shared" si="830"/>
        <v>500</v>
      </c>
      <c r="AM1537" t="str">
        <f t="shared" si="831"/>
        <v>201902LP</v>
      </c>
      <c r="AN1537">
        <f t="shared" ca="1" si="855"/>
        <v>13.002222222222226</v>
      </c>
      <c r="AO1537">
        <f t="shared" ca="1" si="856"/>
        <v>2.2222222222222223</v>
      </c>
      <c r="AP1537">
        <f t="shared" ca="1" si="832"/>
        <v>1.1111111111111112</v>
      </c>
      <c r="AQ1537">
        <f t="shared" ca="1" si="833"/>
        <v>17.777777777777779</v>
      </c>
      <c r="AR1537">
        <f t="shared" ca="1" si="834"/>
        <v>8.8888888888888893</v>
      </c>
      <c r="AS1537">
        <f ca="1">P1537/J1537</f>
        <v>5.7447188944800637E-2</v>
      </c>
    </row>
    <row r="1538" spans="1:45" x14ac:dyDescent="0.4">
      <c r="A1538">
        <f t="shared" si="829"/>
        <v>201902</v>
      </c>
      <c r="B1538" t="s">
        <v>533</v>
      </c>
      <c r="C1538" t="s">
        <v>647</v>
      </c>
      <c r="D1538" t="str">
        <f t="shared" ca="1" si="854"/>
        <v>I112</v>
      </c>
      <c r="E1538">
        <f t="shared" ca="1" si="835"/>
        <v>6</v>
      </c>
      <c r="F1538">
        <f t="shared" ca="1" si="836"/>
        <v>10</v>
      </c>
      <c r="G1538" t="str">
        <f t="shared" ca="1" si="851"/>
        <v>S10</v>
      </c>
      <c r="H1538" t="str">
        <f t="shared" ca="1" si="852"/>
        <v>S107</v>
      </c>
      <c r="I1538">
        <f ca="1">VLOOKUP(D1538,PRC!$A$2:$B$21,2,0)*E1538</f>
        <v>390000</v>
      </c>
      <c r="J1538">
        <f t="shared" ca="1" si="837"/>
        <v>350996</v>
      </c>
      <c r="K1538">
        <f ca="1">VLOOKUP(D1538,PRC!$A$1:$C$21,3,0)*E1538</f>
        <v>195000</v>
      </c>
      <c r="L1538">
        <f t="shared" ca="1" si="838"/>
        <v>8000</v>
      </c>
      <c r="M1538">
        <f t="shared" ca="1" si="839"/>
        <v>8000</v>
      </c>
      <c r="N1538">
        <f t="shared" ca="1" si="840"/>
        <v>62000</v>
      </c>
      <c r="O1538">
        <f t="shared" ca="1" si="841"/>
        <v>31000</v>
      </c>
      <c r="P1538">
        <f t="shared" ca="1" si="853"/>
        <v>46996</v>
      </c>
      <c r="Q1538">
        <f ca="1">IF(P1538&gt;0,1,0)</f>
        <v>1</v>
      </c>
      <c r="R1538">
        <f t="shared" ca="1" si="842"/>
        <v>10</v>
      </c>
      <c r="S1538">
        <f t="shared" ca="1" si="843"/>
        <v>2</v>
      </c>
      <c r="T1538">
        <f t="shared" ca="1" si="844"/>
        <v>2</v>
      </c>
      <c r="U1538">
        <f t="shared" ca="1" si="845"/>
        <v>16</v>
      </c>
      <c r="V1538">
        <f t="shared" ca="1" si="846"/>
        <v>8</v>
      </c>
      <c r="X1538">
        <f t="shared" si="848"/>
        <v>1538</v>
      </c>
      <c r="Y1538">
        <f t="shared" si="849"/>
        <v>1452</v>
      </c>
      <c r="Z1538">
        <f t="shared" si="850"/>
        <v>1453</v>
      </c>
      <c r="AA1538">
        <f t="shared" si="847"/>
        <v>1951</v>
      </c>
      <c r="AB1538">
        <f t="shared" si="830"/>
        <v>500</v>
      </c>
      <c r="AM1538" t="str">
        <f t="shared" si="831"/>
        <v>201902LP</v>
      </c>
      <c r="AN1538">
        <f t="shared" ca="1" si="855"/>
        <v>10.00102564102564</v>
      </c>
      <c r="AO1538">
        <f t="shared" ca="1" si="856"/>
        <v>2.0512820512820511</v>
      </c>
      <c r="AP1538">
        <f t="shared" ca="1" si="832"/>
        <v>2.0512820512820511</v>
      </c>
      <c r="AQ1538">
        <f t="shared" ca="1" si="833"/>
        <v>15.897435897435896</v>
      </c>
      <c r="AR1538">
        <f t="shared" ca="1" si="834"/>
        <v>7.948717948717948</v>
      </c>
      <c r="AS1538">
        <f ca="1">P1538/J1538</f>
        <v>0.13389326374089733</v>
      </c>
    </row>
    <row r="1539" spans="1:45" x14ac:dyDescent="0.4">
      <c r="A1539">
        <f t="shared" ref="A1539:A1602" si="857">IF(BA1539="",A1538,BA1539)</f>
        <v>201902</v>
      </c>
      <c r="B1539" t="s">
        <v>534</v>
      </c>
      <c r="C1539" t="s">
        <v>647</v>
      </c>
      <c r="D1539" t="str">
        <f t="shared" ca="1" si="854"/>
        <v>I107</v>
      </c>
      <c r="E1539">
        <f t="shared" ca="1" si="835"/>
        <v>7</v>
      </c>
      <c r="F1539">
        <f t="shared" ca="1" si="836"/>
        <v>11</v>
      </c>
      <c r="G1539" t="str">
        <f t="shared" ca="1" si="851"/>
        <v>S10</v>
      </c>
      <c r="H1539" t="str">
        <f t="shared" ca="1" si="852"/>
        <v>S109</v>
      </c>
      <c r="I1539">
        <f ca="1">VLOOKUP(D1539,PRC!$A$2:$B$21,2,0)*E1539</f>
        <v>1050000</v>
      </c>
      <c r="J1539">
        <f t="shared" ca="1" si="837"/>
        <v>923996</v>
      </c>
      <c r="K1539">
        <f ca="1">VLOOKUP(D1539,PRC!$A$1:$C$21,3,0)*E1539</f>
        <v>598500</v>
      </c>
      <c r="L1539">
        <f t="shared" ca="1" si="838"/>
        <v>21000</v>
      </c>
      <c r="M1539">
        <f t="shared" ca="1" si="839"/>
        <v>32000</v>
      </c>
      <c r="N1539">
        <f t="shared" ca="1" si="840"/>
        <v>137000</v>
      </c>
      <c r="O1539">
        <f t="shared" ca="1" si="841"/>
        <v>53000</v>
      </c>
      <c r="P1539">
        <f t="shared" ca="1" si="853"/>
        <v>82496</v>
      </c>
      <c r="Q1539">
        <f ca="1">IF(P1539&gt;0,1,0)</f>
        <v>1</v>
      </c>
      <c r="R1539">
        <f t="shared" ca="1" si="842"/>
        <v>12</v>
      </c>
      <c r="S1539">
        <f t="shared" ca="1" si="843"/>
        <v>2</v>
      </c>
      <c r="T1539">
        <f t="shared" ca="1" si="844"/>
        <v>3</v>
      </c>
      <c r="U1539">
        <f t="shared" ca="1" si="845"/>
        <v>13</v>
      </c>
      <c r="V1539">
        <f t="shared" ca="1" si="846"/>
        <v>5</v>
      </c>
      <c r="X1539">
        <f t="shared" si="848"/>
        <v>1539</v>
      </c>
      <c r="Y1539">
        <f t="shared" si="849"/>
        <v>1452</v>
      </c>
      <c r="Z1539">
        <f t="shared" si="850"/>
        <v>1453</v>
      </c>
      <c r="AA1539">
        <f t="shared" si="847"/>
        <v>1951</v>
      </c>
      <c r="AB1539">
        <f t="shared" ref="AB1539:AB1602" si="858">COUNTIF(AM$2:AM$100100,AM1539)</f>
        <v>500</v>
      </c>
      <c r="AM1539" t="str">
        <f t="shared" ref="AM1539:AM1602" si="859">A1539&amp;C1539</f>
        <v>201902LP</v>
      </c>
      <c r="AN1539">
        <f t="shared" ca="1" si="855"/>
        <v>12.000380952380951</v>
      </c>
      <c r="AO1539">
        <f t="shared" ca="1" si="856"/>
        <v>2</v>
      </c>
      <c r="AP1539">
        <f t="shared" ca="1" si="832"/>
        <v>3.0476190476190474</v>
      </c>
      <c r="AQ1539">
        <f t="shared" ca="1" si="833"/>
        <v>13.047619047619047</v>
      </c>
      <c r="AR1539">
        <f t="shared" ca="1" si="834"/>
        <v>5.0476190476190474</v>
      </c>
      <c r="AS1539">
        <f ca="1">P1539/J1539</f>
        <v>8.9281771782561831E-2</v>
      </c>
    </row>
    <row r="1540" spans="1:45" x14ac:dyDescent="0.4">
      <c r="A1540">
        <f t="shared" si="857"/>
        <v>201902</v>
      </c>
      <c r="B1540" t="s">
        <v>535</v>
      </c>
      <c r="C1540" t="s">
        <v>647</v>
      </c>
      <c r="D1540" t="str">
        <f t="shared" ca="1" si="854"/>
        <v>I113</v>
      </c>
      <c r="E1540">
        <f t="shared" ca="1" si="835"/>
        <v>7</v>
      </c>
      <c r="F1540">
        <f t="shared" ca="1" si="836"/>
        <v>15</v>
      </c>
      <c r="G1540" t="str">
        <f t="shared" ca="1" si="851"/>
        <v>S10</v>
      </c>
      <c r="H1540" t="str">
        <f t="shared" ca="1" si="852"/>
        <v>S107</v>
      </c>
      <c r="I1540">
        <f ca="1">VLOOKUP(D1540,PRC!$A$2:$B$21,2,0)*E1540</f>
        <v>4690000</v>
      </c>
      <c r="J1540">
        <f t="shared" ca="1" si="837"/>
        <v>4127196</v>
      </c>
      <c r="K1540">
        <f ca="1">VLOOKUP(D1540,PRC!$A$1:$C$21,3,0)*E1540</f>
        <v>2110500</v>
      </c>
      <c r="L1540">
        <f t="shared" ca="1" si="838"/>
        <v>141000</v>
      </c>
      <c r="M1540">
        <f t="shared" ca="1" si="839"/>
        <v>141000</v>
      </c>
      <c r="N1540">
        <f t="shared" ca="1" si="840"/>
        <v>610000</v>
      </c>
      <c r="O1540">
        <f t="shared" ca="1" si="841"/>
        <v>375000</v>
      </c>
      <c r="P1540">
        <f t="shared" ca="1" si="853"/>
        <v>749696</v>
      </c>
      <c r="Q1540">
        <f ca="1">IF(P1540&gt;0,1,0)</f>
        <v>1</v>
      </c>
      <c r="R1540">
        <f t="shared" ca="1" si="842"/>
        <v>12</v>
      </c>
      <c r="S1540">
        <f t="shared" ca="1" si="843"/>
        <v>3</v>
      </c>
      <c r="T1540">
        <f t="shared" ca="1" si="844"/>
        <v>3</v>
      </c>
      <c r="U1540">
        <f t="shared" ca="1" si="845"/>
        <v>13</v>
      </c>
      <c r="V1540">
        <f t="shared" ca="1" si="846"/>
        <v>8</v>
      </c>
      <c r="X1540">
        <f t="shared" si="848"/>
        <v>1540</v>
      </c>
      <c r="Y1540">
        <f t="shared" si="849"/>
        <v>1452</v>
      </c>
      <c r="Z1540">
        <f t="shared" si="850"/>
        <v>1453</v>
      </c>
      <c r="AA1540">
        <f t="shared" si="847"/>
        <v>1951</v>
      </c>
      <c r="AB1540">
        <f t="shared" si="858"/>
        <v>500</v>
      </c>
      <c r="AM1540" t="str">
        <f t="shared" si="859"/>
        <v>201902LP</v>
      </c>
      <c r="AN1540">
        <f t="shared" ca="1" si="855"/>
        <v>12.000085287846485</v>
      </c>
      <c r="AO1540">
        <f t="shared" ca="1" si="856"/>
        <v>3.0063965884861408</v>
      </c>
      <c r="AP1540">
        <f t="shared" ca="1" si="832"/>
        <v>3.0063965884861408</v>
      </c>
      <c r="AQ1540">
        <f t="shared" ca="1" si="833"/>
        <v>13.00639658848614</v>
      </c>
      <c r="AR1540">
        <f t="shared" ca="1" si="834"/>
        <v>7.9957356076759067</v>
      </c>
      <c r="AS1540">
        <f ca="1">P1540/J1540</f>
        <v>0.18164778217462899</v>
      </c>
    </row>
    <row r="1541" spans="1:45" x14ac:dyDescent="0.4">
      <c r="A1541">
        <f t="shared" si="857"/>
        <v>201902</v>
      </c>
      <c r="B1541" t="s">
        <v>536</v>
      </c>
      <c r="C1541" t="s">
        <v>647</v>
      </c>
      <c r="D1541" t="str">
        <f t="shared" ca="1" si="854"/>
        <v>I111</v>
      </c>
      <c r="E1541">
        <f t="shared" ca="1" si="835"/>
        <v>6</v>
      </c>
      <c r="F1541">
        <f t="shared" ca="1" si="836"/>
        <v>10</v>
      </c>
      <c r="G1541" t="str">
        <f t="shared" ca="1" si="851"/>
        <v>S10</v>
      </c>
      <c r="H1541" t="str">
        <f t="shared" ca="1" si="852"/>
        <v>S101</v>
      </c>
      <c r="I1541">
        <f ca="1">VLOOKUP(D1541,PRC!$A$2:$B$21,2,0)*E1541</f>
        <v>900000</v>
      </c>
      <c r="J1541">
        <f t="shared" ca="1" si="837"/>
        <v>791996</v>
      </c>
      <c r="K1541">
        <f ca="1">VLOOKUP(D1541,PRC!$A$1:$C$21,3,0)*E1541</f>
        <v>477000</v>
      </c>
      <c r="L1541">
        <f t="shared" ca="1" si="838"/>
        <v>9000</v>
      </c>
      <c r="M1541">
        <f t="shared" ca="1" si="839"/>
        <v>9000</v>
      </c>
      <c r="N1541">
        <f t="shared" ca="1" si="840"/>
        <v>135000</v>
      </c>
      <c r="O1541">
        <f t="shared" ca="1" si="841"/>
        <v>54000</v>
      </c>
      <c r="P1541">
        <f t="shared" ca="1" si="853"/>
        <v>107996</v>
      </c>
      <c r="Q1541">
        <f ca="1">IF(P1541&gt;0,1,0)</f>
        <v>1</v>
      </c>
      <c r="R1541">
        <f t="shared" ca="1" si="842"/>
        <v>12</v>
      </c>
      <c r="S1541">
        <f t="shared" ca="1" si="843"/>
        <v>1</v>
      </c>
      <c r="T1541">
        <f t="shared" ca="1" si="844"/>
        <v>1</v>
      </c>
      <c r="U1541">
        <f t="shared" ca="1" si="845"/>
        <v>15</v>
      </c>
      <c r="V1541">
        <f t="shared" ca="1" si="846"/>
        <v>6</v>
      </c>
      <c r="X1541">
        <f t="shared" si="848"/>
        <v>1541</v>
      </c>
      <c r="Y1541">
        <f t="shared" si="849"/>
        <v>1452</v>
      </c>
      <c r="Z1541">
        <f t="shared" si="850"/>
        <v>1453</v>
      </c>
      <c r="AA1541">
        <f t="shared" si="847"/>
        <v>1951</v>
      </c>
      <c r="AB1541">
        <f t="shared" si="858"/>
        <v>500</v>
      </c>
      <c r="AM1541" t="str">
        <f t="shared" si="859"/>
        <v>201902LP</v>
      </c>
      <c r="AN1541">
        <f t="shared" ca="1" si="855"/>
        <v>12.000444444444447</v>
      </c>
      <c r="AO1541">
        <f t="shared" ca="1" si="856"/>
        <v>1</v>
      </c>
      <c r="AP1541">
        <f t="shared" ca="1" si="832"/>
        <v>1</v>
      </c>
      <c r="AQ1541">
        <f t="shared" ca="1" si="833"/>
        <v>15</v>
      </c>
      <c r="AR1541">
        <f t="shared" ca="1" si="834"/>
        <v>6</v>
      </c>
      <c r="AS1541">
        <f ca="1">P1541/J1541</f>
        <v>0.13635927454179061</v>
      </c>
    </row>
    <row r="1542" spans="1:45" x14ac:dyDescent="0.4">
      <c r="A1542">
        <f t="shared" si="857"/>
        <v>201902</v>
      </c>
      <c r="B1542" t="s">
        <v>537</v>
      </c>
      <c r="C1542" t="s">
        <v>647</v>
      </c>
      <c r="D1542" t="str">
        <f t="shared" ca="1" si="854"/>
        <v>I102</v>
      </c>
      <c r="E1542">
        <f t="shared" ca="1" si="835"/>
        <v>6</v>
      </c>
      <c r="F1542">
        <f t="shared" ca="1" si="836"/>
        <v>13</v>
      </c>
      <c r="G1542" t="str">
        <f t="shared" ca="1" si="851"/>
        <v>S10</v>
      </c>
      <c r="H1542" t="str">
        <f t="shared" ca="1" si="852"/>
        <v>S108</v>
      </c>
      <c r="I1542">
        <f ca="1">VLOOKUP(D1542,PRC!$A$2:$B$21,2,0)*E1542</f>
        <v>240000</v>
      </c>
      <c r="J1542">
        <f t="shared" ca="1" si="837"/>
        <v>206396</v>
      </c>
      <c r="K1542">
        <f ca="1">VLOOKUP(D1542,PRC!$A$1:$C$21,3,0)*E1542</f>
        <v>112800</v>
      </c>
      <c r="L1542">
        <f t="shared" ca="1" si="838"/>
        <v>2000</v>
      </c>
      <c r="M1542">
        <f t="shared" ca="1" si="839"/>
        <v>2000</v>
      </c>
      <c r="N1542">
        <f t="shared" ca="1" si="840"/>
        <v>34000</v>
      </c>
      <c r="O1542">
        <f t="shared" ca="1" si="841"/>
        <v>17000</v>
      </c>
      <c r="P1542">
        <f t="shared" ca="1" si="853"/>
        <v>38596</v>
      </c>
      <c r="Q1542">
        <f ca="1">IF(P1542&gt;0,1,0)</f>
        <v>1</v>
      </c>
      <c r="R1542">
        <f t="shared" ca="1" si="842"/>
        <v>14</v>
      </c>
      <c r="S1542">
        <f t="shared" ca="1" si="843"/>
        <v>1</v>
      </c>
      <c r="T1542">
        <f t="shared" ca="1" si="844"/>
        <v>1</v>
      </c>
      <c r="U1542">
        <f t="shared" ca="1" si="845"/>
        <v>14</v>
      </c>
      <c r="V1542">
        <f t="shared" ca="1" si="846"/>
        <v>7</v>
      </c>
      <c r="X1542">
        <f t="shared" si="848"/>
        <v>1542</v>
      </c>
      <c r="Y1542">
        <f t="shared" si="849"/>
        <v>1452</v>
      </c>
      <c r="Z1542">
        <f t="shared" si="850"/>
        <v>1453</v>
      </c>
      <c r="AA1542">
        <f t="shared" si="847"/>
        <v>1951</v>
      </c>
      <c r="AB1542">
        <f t="shared" si="858"/>
        <v>500</v>
      </c>
      <c r="AM1542" t="str">
        <f t="shared" si="859"/>
        <v>201902LP</v>
      </c>
      <c r="AN1542">
        <f t="shared" ca="1" si="855"/>
        <v>14.001666666666669</v>
      </c>
      <c r="AO1542">
        <f t="shared" ca="1" si="856"/>
        <v>0.83333333333333337</v>
      </c>
      <c r="AP1542">
        <f t="shared" ca="1" si="832"/>
        <v>0.83333333333333337</v>
      </c>
      <c r="AQ1542">
        <f t="shared" ca="1" si="833"/>
        <v>14.166666666666666</v>
      </c>
      <c r="AR1542">
        <f t="shared" ca="1" si="834"/>
        <v>7.083333333333333</v>
      </c>
      <c r="AS1542">
        <f ca="1">P1542/J1542</f>
        <v>0.1869997480571329</v>
      </c>
    </row>
    <row r="1543" spans="1:45" x14ac:dyDescent="0.4">
      <c r="A1543">
        <f t="shared" si="857"/>
        <v>201902</v>
      </c>
      <c r="B1543" t="s">
        <v>538</v>
      </c>
      <c r="C1543" t="s">
        <v>647</v>
      </c>
      <c r="D1543" t="str">
        <f t="shared" ca="1" si="854"/>
        <v>I119</v>
      </c>
      <c r="E1543">
        <f t="shared" ca="1" si="835"/>
        <v>6</v>
      </c>
      <c r="F1543">
        <f t="shared" ca="1" si="836"/>
        <v>12</v>
      </c>
      <c r="G1543" t="str">
        <f t="shared" ca="1" si="851"/>
        <v>S11</v>
      </c>
      <c r="H1543" t="str">
        <f t="shared" ca="1" si="852"/>
        <v>S115</v>
      </c>
      <c r="I1543">
        <f ca="1">VLOOKUP(D1543,PRC!$A$2:$B$21,2,0)*E1543</f>
        <v>570000</v>
      </c>
      <c r="J1543">
        <f t="shared" ca="1" si="837"/>
        <v>507296</v>
      </c>
      <c r="K1543">
        <f ca="1">VLOOKUP(D1543,PRC!$A$1:$C$21,3,0)*E1543</f>
        <v>273600</v>
      </c>
      <c r="L1543">
        <f t="shared" ca="1" si="838"/>
        <v>6000</v>
      </c>
      <c r="M1543">
        <f t="shared" ca="1" si="839"/>
        <v>17000</v>
      </c>
      <c r="N1543">
        <f t="shared" ca="1" si="840"/>
        <v>63000</v>
      </c>
      <c r="O1543">
        <f t="shared" ca="1" si="841"/>
        <v>46000</v>
      </c>
      <c r="P1543">
        <f t="shared" ca="1" si="853"/>
        <v>101696</v>
      </c>
      <c r="Q1543">
        <f ca="1">IF(P1543&gt;0,1,0)</f>
        <v>1</v>
      </c>
      <c r="R1543">
        <f t="shared" ca="1" si="842"/>
        <v>11</v>
      </c>
      <c r="S1543">
        <f t="shared" ca="1" si="843"/>
        <v>1</v>
      </c>
      <c r="T1543">
        <f t="shared" ca="1" si="844"/>
        <v>3</v>
      </c>
      <c r="U1543">
        <f t="shared" ca="1" si="845"/>
        <v>11</v>
      </c>
      <c r="V1543">
        <f t="shared" ca="1" si="846"/>
        <v>8</v>
      </c>
      <c r="X1543">
        <f t="shared" si="848"/>
        <v>1543</v>
      </c>
      <c r="Y1543">
        <f t="shared" si="849"/>
        <v>1452</v>
      </c>
      <c r="Z1543">
        <f t="shared" si="850"/>
        <v>1453</v>
      </c>
      <c r="AA1543">
        <f t="shared" si="847"/>
        <v>1951</v>
      </c>
      <c r="AB1543">
        <f t="shared" si="858"/>
        <v>500</v>
      </c>
      <c r="AM1543" t="str">
        <f t="shared" si="859"/>
        <v>201902LP</v>
      </c>
      <c r="AN1543">
        <f t="shared" ca="1" si="855"/>
        <v>11.000701754385966</v>
      </c>
      <c r="AO1543">
        <f t="shared" ca="1" si="856"/>
        <v>1.0526315789473684</v>
      </c>
      <c r="AP1543">
        <f t="shared" ca="1" si="832"/>
        <v>2.9824561403508771</v>
      </c>
      <c r="AQ1543">
        <f t="shared" ca="1" si="833"/>
        <v>11.052631578947368</v>
      </c>
      <c r="AR1543">
        <f t="shared" ca="1" si="834"/>
        <v>8.0701754385964914</v>
      </c>
      <c r="AS1543">
        <f ca="1">P1543/J1543</f>
        <v>0.20046678862045039</v>
      </c>
    </row>
    <row r="1544" spans="1:45" x14ac:dyDescent="0.4">
      <c r="A1544">
        <f t="shared" si="857"/>
        <v>201902</v>
      </c>
      <c r="B1544" t="s">
        <v>539</v>
      </c>
      <c r="C1544" t="s">
        <v>647</v>
      </c>
      <c r="D1544" t="str">
        <f t="shared" ca="1" si="854"/>
        <v>I115</v>
      </c>
      <c r="E1544">
        <f t="shared" ca="1" si="835"/>
        <v>7</v>
      </c>
      <c r="F1544">
        <f t="shared" ca="1" si="836"/>
        <v>10</v>
      </c>
      <c r="G1544" t="str">
        <f t="shared" ca="1" si="851"/>
        <v>S12</v>
      </c>
      <c r="H1544" t="str">
        <f t="shared" ca="1" si="852"/>
        <v>S120</v>
      </c>
      <c r="I1544">
        <f ca="1">VLOOKUP(D1544,PRC!$A$2:$B$21,2,0)*E1544</f>
        <v>35000</v>
      </c>
      <c r="J1544">
        <f t="shared" ca="1" si="837"/>
        <v>30096</v>
      </c>
      <c r="K1544">
        <f ca="1">VLOOKUP(D1544,PRC!$A$1:$C$21,3,0)*E1544</f>
        <v>16800</v>
      </c>
      <c r="L1544">
        <f t="shared" ca="1" si="838"/>
        <v>1000</v>
      </c>
      <c r="M1544">
        <f t="shared" ca="1" si="839"/>
        <v>1000</v>
      </c>
      <c r="N1544">
        <f t="shared" ca="1" si="840"/>
        <v>6000</v>
      </c>
      <c r="O1544">
        <f t="shared" ca="1" si="841"/>
        <v>2000</v>
      </c>
      <c r="P1544">
        <f t="shared" ca="1" si="853"/>
        <v>3296</v>
      </c>
      <c r="Q1544">
        <f ca="1">IF(P1544&gt;0,1,0)</f>
        <v>1</v>
      </c>
      <c r="R1544">
        <f t="shared" ca="1" si="842"/>
        <v>14</v>
      </c>
      <c r="S1544">
        <f t="shared" ca="1" si="843"/>
        <v>2</v>
      </c>
      <c r="T1544">
        <f t="shared" ca="1" si="844"/>
        <v>3</v>
      </c>
      <c r="U1544">
        <f t="shared" ca="1" si="845"/>
        <v>18</v>
      </c>
      <c r="V1544">
        <f t="shared" ca="1" si="846"/>
        <v>6</v>
      </c>
      <c r="X1544">
        <f t="shared" si="848"/>
        <v>1544</v>
      </c>
      <c r="Y1544">
        <f t="shared" si="849"/>
        <v>1452</v>
      </c>
      <c r="Z1544">
        <f t="shared" si="850"/>
        <v>1453</v>
      </c>
      <c r="AA1544">
        <f t="shared" si="847"/>
        <v>1951</v>
      </c>
      <c r="AB1544">
        <f t="shared" si="858"/>
        <v>500</v>
      </c>
      <c r="AM1544" t="str">
        <f t="shared" si="859"/>
        <v>201902LP</v>
      </c>
      <c r="AN1544">
        <f t="shared" ca="1" si="855"/>
        <v>14.011428571428574</v>
      </c>
      <c r="AO1544">
        <f t="shared" ca="1" si="856"/>
        <v>2.8571428571428572</v>
      </c>
      <c r="AP1544">
        <f t="shared" ref="AP1544:AP1607" ca="1" si="860">M1544/$I1544*100</f>
        <v>2.8571428571428572</v>
      </c>
      <c r="AQ1544">
        <f t="shared" ref="AQ1544:AQ1607" ca="1" si="861">N1544/$I1544*100</f>
        <v>17.142857142857142</v>
      </c>
      <c r="AR1544">
        <f t="shared" ref="AR1544:AR1607" ca="1" si="862">O1544/$I1544*100</f>
        <v>5.7142857142857144</v>
      </c>
      <c r="AS1544">
        <f ca="1">P1544/J1544</f>
        <v>0.10951621477937268</v>
      </c>
    </row>
    <row r="1545" spans="1:45" x14ac:dyDescent="0.4">
      <c r="A1545">
        <f t="shared" si="857"/>
        <v>201902</v>
      </c>
      <c r="B1545" t="s">
        <v>540</v>
      </c>
      <c r="C1545" t="s">
        <v>647</v>
      </c>
      <c r="D1545" t="str">
        <f t="shared" ca="1" si="854"/>
        <v>I114</v>
      </c>
      <c r="E1545">
        <f t="shared" ca="1" si="835"/>
        <v>8</v>
      </c>
      <c r="F1545">
        <f t="shared" ca="1" si="836"/>
        <v>10</v>
      </c>
      <c r="G1545" t="str">
        <f t="shared" ca="1" si="851"/>
        <v>S10</v>
      </c>
      <c r="H1545" t="str">
        <f t="shared" ca="1" si="852"/>
        <v>S104</v>
      </c>
      <c r="I1545">
        <f ca="1">VLOOKUP(D1545,PRC!$A$2:$B$21,2,0)*E1545</f>
        <v>1920000</v>
      </c>
      <c r="J1545">
        <f t="shared" ca="1" si="837"/>
        <v>1670396</v>
      </c>
      <c r="K1545">
        <f ca="1">VLOOKUP(D1545,PRC!$A$1:$C$21,3,0)*E1545</f>
        <v>1113600</v>
      </c>
      <c r="L1545">
        <f t="shared" ca="1" si="838"/>
        <v>19000</v>
      </c>
      <c r="M1545">
        <f t="shared" ca="1" si="839"/>
        <v>38000</v>
      </c>
      <c r="N1545">
        <f t="shared" ca="1" si="840"/>
        <v>307000</v>
      </c>
      <c r="O1545">
        <f t="shared" ca="1" si="841"/>
        <v>96000</v>
      </c>
      <c r="P1545">
        <f t="shared" ca="1" si="853"/>
        <v>96796</v>
      </c>
      <c r="Q1545">
        <f ca="1">IF(P1545&gt;0,1,0)</f>
        <v>1</v>
      </c>
      <c r="R1545">
        <f t="shared" ca="1" si="842"/>
        <v>13</v>
      </c>
      <c r="S1545">
        <f t="shared" ca="1" si="843"/>
        <v>1</v>
      </c>
      <c r="T1545">
        <f t="shared" ca="1" si="844"/>
        <v>2</v>
      </c>
      <c r="U1545">
        <f t="shared" ca="1" si="845"/>
        <v>16</v>
      </c>
      <c r="V1545">
        <f t="shared" ca="1" si="846"/>
        <v>5</v>
      </c>
      <c r="X1545">
        <f t="shared" si="848"/>
        <v>1545</v>
      </c>
      <c r="Y1545">
        <f t="shared" si="849"/>
        <v>1452</v>
      </c>
      <c r="Z1545">
        <f t="shared" si="850"/>
        <v>1453</v>
      </c>
      <c r="AA1545">
        <f t="shared" si="847"/>
        <v>1951</v>
      </c>
      <c r="AB1545">
        <f t="shared" si="858"/>
        <v>500</v>
      </c>
      <c r="AM1545" t="str">
        <f t="shared" si="859"/>
        <v>201902LP</v>
      </c>
      <c r="AN1545">
        <f t="shared" ca="1" si="855"/>
        <v>13.00020833333333</v>
      </c>
      <c r="AO1545">
        <f t="shared" ca="1" si="856"/>
        <v>0.98958333333333326</v>
      </c>
      <c r="AP1545">
        <f t="shared" ca="1" si="860"/>
        <v>1.9791666666666665</v>
      </c>
      <c r="AQ1545">
        <f t="shared" ca="1" si="861"/>
        <v>15.989583333333332</v>
      </c>
      <c r="AR1545">
        <f t="shared" ca="1" si="862"/>
        <v>5</v>
      </c>
      <c r="AS1545">
        <f ca="1">P1545/J1545</f>
        <v>5.7947935699079738E-2</v>
      </c>
    </row>
    <row r="1546" spans="1:45" x14ac:dyDescent="0.4">
      <c r="A1546">
        <f t="shared" si="857"/>
        <v>201902</v>
      </c>
      <c r="B1546" t="s">
        <v>541</v>
      </c>
      <c r="C1546" t="s">
        <v>647</v>
      </c>
      <c r="D1546" t="str">
        <f t="shared" ca="1" si="854"/>
        <v>I118</v>
      </c>
      <c r="E1546">
        <f t="shared" ca="1" si="835"/>
        <v>8</v>
      </c>
      <c r="F1546">
        <f t="shared" ca="1" si="836"/>
        <v>10</v>
      </c>
      <c r="G1546" t="str">
        <f t="shared" ca="1" si="851"/>
        <v>S11</v>
      </c>
      <c r="H1546" t="str">
        <f t="shared" ca="1" si="852"/>
        <v>S115</v>
      </c>
      <c r="I1546">
        <f ca="1">VLOOKUP(D1546,PRC!$A$2:$B$21,2,0)*E1546</f>
        <v>4240000</v>
      </c>
      <c r="J1546">
        <f t="shared" ca="1" si="837"/>
        <v>3688796</v>
      </c>
      <c r="K1546">
        <f ca="1">VLOOKUP(D1546,PRC!$A$1:$C$21,3,0)*E1546</f>
        <v>1780800</v>
      </c>
      <c r="L1546">
        <f t="shared" ca="1" si="838"/>
        <v>127000</v>
      </c>
      <c r="M1546">
        <f t="shared" ca="1" si="839"/>
        <v>42000</v>
      </c>
      <c r="N1546">
        <f t="shared" ca="1" si="840"/>
        <v>424000</v>
      </c>
      <c r="O1546">
        <f t="shared" ca="1" si="841"/>
        <v>382000</v>
      </c>
      <c r="P1546">
        <f t="shared" ca="1" si="853"/>
        <v>932996</v>
      </c>
      <c r="Q1546">
        <f ca="1">IF(P1546&gt;0,1,0)</f>
        <v>1</v>
      </c>
      <c r="R1546">
        <f t="shared" ca="1" si="842"/>
        <v>13</v>
      </c>
      <c r="S1546">
        <f t="shared" ca="1" si="843"/>
        <v>3</v>
      </c>
      <c r="T1546">
        <f t="shared" ca="1" si="844"/>
        <v>1</v>
      </c>
      <c r="U1546">
        <f t="shared" ca="1" si="845"/>
        <v>10</v>
      </c>
      <c r="V1546">
        <f t="shared" ca="1" si="846"/>
        <v>9</v>
      </c>
      <c r="X1546">
        <f t="shared" si="848"/>
        <v>1546</v>
      </c>
      <c r="Y1546">
        <f t="shared" si="849"/>
        <v>1452</v>
      </c>
      <c r="Z1546">
        <f t="shared" si="850"/>
        <v>1453</v>
      </c>
      <c r="AA1546">
        <f t="shared" si="847"/>
        <v>1951</v>
      </c>
      <c r="AB1546">
        <f t="shared" si="858"/>
        <v>500</v>
      </c>
      <c r="AM1546" t="str">
        <f t="shared" si="859"/>
        <v>201902LP</v>
      </c>
      <c r="AN1546">
        <f t="shared" ca="1" si="855"/>
        <v>13.000094339622636</v>
      </c>
      <c r="AO1546">
        <f t="shared" ca="1" si="856"/>
        <v>2.9952830188679247</v>
      </c>
      <c r="AP1546">
        <f t="shared" ca="1" si="860"/>
        <v>0.99056603773584906</v>
      </c>
      <c r="AQ1546">
        <f t="shared" ca="1" si="861"/>
        <v>10</v>
      </c>
      <c r="AR1546">
        <f t="shared" ca="1" si="862"/>
        <v>9.0094339622641506</v>
      </c>
      <c r="AS1546">
        <f ca="1">P1546/J1546</f>
        <v>0.25292697129361452</v>
      </c>
    </row>
    <row r="1547" spans="1:45" x14ac:dyDescent="0.4">
      <c r="A1547">
        <f t="shared" si="857"/>
        <v>201902</v>
      </c>
      <c r="B1547" t="s">
        <v>542</v>
      </c>
      <c r="C1547" t="s">
        <v>647</v>
      </c>
      <c r="D1547" t="str">
        <f t="shared" ca="1" si="854"/>
        <v>I105</v>
      </c>
      <c r="E1547">
        <f t="shared" ca="1" si="835"/>
        <v>5</v>
      </c>
      <c r="F1547">
        <f t="shared" ca="1" si="836"/>
        <v>13</v>
      </c>
      <c r="G1547" t="str">
        <f t="shared" ca="1" si="851"/>
        <v>S11</v>
      </c>
      <c r="H1547" t="str">
        <f t="shared" ca="1" si="852"/>
        <v>S119</v>
      </c>
      <c r="I1547">
        <f ca="1">VLOOKUP(D1547,PRC!$A$2:$B$21,2,0)*E1547</f>
        <v>500000</v>
      </c>
      <c r="J1547">
        <f t="shared" ca="1" si="837"/>
        <v>444996</v>
      </c>
      <c r="K1547">
        <f ca="1">VLOOKUP(D1547,PRC!$A$1:$C$21,3,0)*E1547</f>
        <v>295000</v>
      </c>
      <c r="L1547">
        <f t="shared" ca="1" si="838"/>
        <v>10000</v>
      </c>
      <c r="M1547">
        <f t="shared" ca="1" si="839"/>
        <v>5000</v>
      </c>
      <c r="N1547">
        <f t="shared" ca="1" si="840"/>
        <v>60000</v>
      </c>
      <c r="O1547">
        <f t="shared" ca="1" si="841"/>
        <v>45000</v>
      </c>
      <c r="P1547">
        <f t="shared" ca="1" si="853"/>
        <v>29996</v>
      </c>
      <c r="Q1547">
        <f ca="1">IF(P1547&gt;0,1,0)</f>
        <v>1</v>
      </c>
      <c r="R1547">
        <f t="shared" ca="1" si="842"/>
        <v>11</v>
      </c>
      <c r="S1547">
        <f t="shared" ca="1" si="843"/>
        <v>2</v>
      </c>
      <c r="T1547">
        <f t="shared" ca="1" si="844"/>
        <v>1</v>
      </c>
      <c r="U1547">
        <f t="shared" ca="1" si="845"/>
        <v>12</v>
      </c>
      <c r="V1547">
        <f t="shared" ca="1" si="846"/>
        <v>9</v>
      </c>
      <c r="X1547">
        <f t="shared" si="848"/>
        <v>1547</v>
      </c>
      <c r="Y1547">
        <f t="shared" si="849"/>
        <v>1452</v>
      </c>
      <c r="Z1547">
        <f t="shared" si="850"/>
        <v>1453</v>
      </c>
      <c r="AA1547">
        <f t="shared" si="847"/>
        <v>1951</v>
      </c>
      <c r="AB1547">
        <f t="shared" si="858"/>
        <v>500</v>
      </c>
      <c r="AM1547" t="str">
        <f t="shared" si="859"/>
        <v>201902LP</v>
      </c>
      <c r="AN1547">
        <f t="shared" ca="1" si="855"/>
        <v>11.0008</v>
      </c>
      <c r="AO1547">
        <f t="shared" ca="1" si="856"/>
        <v>2</v>
      </c>
      <c r="AP1547">
        <f t="shared" ca="1" si="860"/>
        <v>1</v>
      </c>
      <c r="AQ1547">
        <f t="shared" ca="1" si="861"/>
        <v>12</v>
      </c>
      <c r="AR1547">
        <f t="shared" ca="1" si="862"/>
        <v>9</v>
      </c>
      <c r="AS1547">
        <f ca="1">P1547/J1547</f>
        <v>6.7407347481775112E-2</v>
      </c>
    </row>
    <row r="1548" spans="1:45" x14ac:dyDescent="0.4">
      <c r="A1548">
        <f t="shared" si="857"/>
        <v>201902</v>
      </c>
      <c r="B1548" t="s">
        <v>543</v>
      </c>
      <c r="C1548" t="s">
        <v>647</v>
      </c>
      <c r="D1548" t="str">
        <f t="shared" ca="1" si="854"/>
        <v>I106</v>
      </c>
      <c r="E1548">
        <f t="shared" ca="1" si="835"/>
        <v>7</v>
      </c>
      <c r="F1548">
        <f t="shared" ca="1" si="836"/>
        <v>10</v>
      </c>
      <c r="G1548" t="str">
        <f t="shared" ca="1" si="851"/>
        <v>S10</v>
      </c>
      <c r="H1548" t="str">
        <f t="shared" ca="1" si="852"/>
        <v>S107</v>
      </c>
      <c r="I1548">
        <f ca="1">VLOOKUP(D1548,PRC!$A$2:$B$21,2,0)*E1548</f>
        <v>140000</v>
      </c>
      <c r="J1548">
        <f t="shared" ca="1" si="837"/>
        <v>125996</v>
      </c>
      <c r="K1548">
        <f ca="1">VLOOKUP(D1548,PRC!$A$1:$C$21,3,0)*E1548</f>
        <v>74200</v>
      </c>
      <c r="L1548">
        <f t="shared" ca="1" si="838"/>
        <v>3000</v>
      </c>
      <c r="M1548">
        <f t="shared" ca="1" si="839"/>
        <v>3000</v>
      </c>
      <c r="N1548">
        <f t="shared" ca="1" si="840"/>
        <v>14000</v>
      </c>
      <c r="O1548">
        <f t="shared" ca="1" si="841"/>
        <v>7000</v>
      </c>
      <c r="P1548">
        <f t="shared" ca="1" si="853"/>
        <v>24796</v>
      </c>
      <c r="Q1548">
        <f ca="1">IF(P1548&gt;0,1,0)</f>
        <v>1</v>
      </c>
      <c r="R1548">
        <f t="shared" ca="1" si="842"/>
        <v>10</v>
      </c>
      <c r="S1548">
        <f t="shared" ca="1" si="843"/>
        <v>2</v>
      </c>
      <c r="T1548">
        <f t="shared" ca="1" si="844"/>
        <v>2</v>
      </c>
      <c r="U1548">
        <f t="shared" ca="1" si="845"/>
        <v>10</v>
      </c>
      <c r="V1548">
        <f t="shared" ca="1" si="846"/>
        <v>5</v>
      </c>
      <c r="X1548">
        <f t="shared" si="848"/>
        <v>1548</v>
      </c>
      <c r="Y1548">
        <f t="shared" si="849"/>
        <v>1452</v>
      </c>
      <c r="Z1548">
        <f t="shared" si="850"/>
        <v>1453</v>
      </c>
      <c r="AA1548">
        <f t="shared" si="847"/>
        <v>1951</v>
      </c>
      <c r="AB1548">
        <f t="shared" si="858"/>
        <v>500</v>
      </c>
      <c r="AM1548" t="str">
        <f t="shared" si="859"/>
        <v>201902LP</v>
      </c>
      <c r="AN1548">
        <f t="shared" ca="1" si="855"/>
        <v>10.002857142857147</v>
      </c>
      <c r="AO1548">
        <f t="shared" ca="1" si="856"/>
        <v>2.1428571428571428</v>
      </c>
      <c r="AP1548">
        <f t="shared" ca="1" si="860"/>
        <v>2.1428571428571428</v>
      </c>
      <c r="AQ1548">
        <f t="shared" ca="1" si="861"/>
        <v>10</v>
      </c>
      <c r="AR1548">
        <f t="shared" ca="1" si="862"/>
        <v>5</v>
      </c>
      <c r="AS1548">
        <f ca="1">P1548/J1548</f>
        <v>0.19679989840947332</v>
      </c>
    </row>
    <row r="1549" spans="1:45" x14ac:dyDescent="0.4">
      <c r="A1549">
        <f t="shared" si="857"/>
        <v>201902</v>
      </c>
      <c r="B1549" t="s">
        <v>544</v>
      </c>
      <c r="C1549" t="s">
        <v>647</v>
      </c>
      <c r="D1549" t="str">
        <f t="shared" ca="1" si="854"/>
        <v>I102</v>
      </c>
      <c r="E1549">
        <f t="shared" ca="1" si="835"/>
        <v>8</v>
      </c>
      <c r="F1549">
        <f t="shared" ca="1" si="836"/>
        <v>11</v>
      </c>
      <c r="G1549" t="str">
        <f t="shared" ca="1" si="851"/>
        <v>S11</v>
      </c>
      <c r="H1549" t="str">
        <f t="shared" ca="1" si="852"/>
        <v>S113</v>
      </c>
      <c r="I1549">
        <f ca="1">VLOOKUP(D1549,PRC!$A$2:$B$21,2,0)*E1549</f>
        <v>320000</v>
      </c>
      <c r="J1549">
        <f t="shared" ca="1" si="837"/>
        <v>278396</v>
      </c>
      <c r="K1549">
        <f ca="1">VLOOKUP(D1549,PRC!$A$1:$C$21,3,0)*E1549</f>
        <v>150400</v>
      </c>
      <c r="L1549">
        <f t="shared" ca="1" si="838"/>
        <v>3000</v>
      </c>
      <c r="M1549">
        <f t="shared" ca="1" si="839"/>
        <v>3000</v>
      </c>
      <c r="N1549">
        <f t="shared" ca="1" si="840"/>
        <v>45000</v>
      </c>
      <c r="O1549">
        <f t="shared" ca="1" si="841"/>
        <v>16000</v>
      </c>
      <c r="P1549">
        <f t="shared" ca="1" si="853"/>
        <v>60996</v>
      </c>
      <c r="Q1549">
        <f ca="1">IF(P1549&gt;0,1,0)</f>
        <v>1</v>
      </c>
      <c r="R1549">
        <f t="shared" ca="1" si="842"/>
        <v>13</v>
      </c>
      <c r="S1549">
        <f t="shared" ca="1" si="843"/>
        <v>1</v>
      </c>
      <c r="T1549">
        <f t="shared" ca="1" si="844"/>
        <v>1</v>
      </c>
      <c r="U1549">
        <f t="shared" ca="1" si="845"/>
        <v>14</v>
      </c>
      <c r="V1549">
        <f t="shared" ca="1" si="846"/>
        <v>5</v>
      </c>
      <c r="X1549">
        <f t="shared" si="848"/>
        <v>1549</v>
      </c>
      <c r="Y1549">
        <f t="shared" si="849"/>
        <v>1452</v>
      </c>
      <c r="Z1549">
        <f t="shared" si="850"/>
        <v>1453</v>
      </c>
      <c r="AA1549">
        <f t="shared" si="847"/>
        <v>1951</v>
      </c>
      <c r="AB1549">
        <f t="shared" si="858"/>
        <v>500</v>
      </c>
      <c r="AM1549" t="str">
        <f t="shared" si="859"/>
        <v>201902LP</v>
      </c>
      <c r="AN1549">
        <f t="shared" ca="1" si="855"/>
        <v>13.001249999999997</v>
      </c>
      <c r="AO1549">
        <f t="shared" ca="1" si="856"/>
        <v>0.9375</v>
      </c>
      <c r="AP1549">
        <f t="shared" ca="1" si="860"/>
        <v>0.9375</v>
      </c>
      <c r="AQ1549">
        <f t="shared" ca="1" si="861"/>
        <v>14.0625</v>
      </c>
      <c r="AR1549">
        <f t="shared" ca="1" si="862"/>
        <v>5</v>
      </c>
      <c r="AS1549">
        <f ca="1">P1549/J1549</f>
        <v>0.21909797554562566</v>
      </c>
    </row>
    <row r="1550" spans="1:45" x14ac:dyDescent="0.4">
      <c r="A1550">
        <f t="shared" si="857"/>
        <v>201902</v>
      </c>
      <c r="B1550" t="s">
        <v>545</v>
      </c>
      <c r="C1550" t="s">
        <v>647</v>
      </c>
      <c r="D1550" t="str">
        <f t="shared" ca="1" si="854"/>
        <v>I112</v>
      </c>
      <c r="E1550">
        <f t="shared" ca="1" si="835"/>
        <v>7</v>
      </c>
      <c r="F1550">
        <f t="shared" ca="1" si="836"/>
        <v>11</v>
      </c>
      <c r="G1550" t="str">
        <f t="shared" ca="1" si="851"/>
        <v>S10</v>
      </c>
      <c r="H1550" t="str">
        <f t="shared" ca="1" si="852"/>
        <v>S106</v>
      </c>
      <c r="I1550">
        <f ca="1">VLOOKUP(D1550,PRC!$A$2:$B$21,2,0)*E1550</f>
        <v>455000</v>
      </c>
      <c r="J1550">
        <f t="shared" ca="1" si="837"/>
        <v>404946</v>
      </c>
      <c r="K1550">
        <f ca="1">VLOOKUP(D1550,PRC!$A$1:$C$21,3,0)*E1550</f>
        <v>227500</v>
      </c>
      <c r="L1550">
        <f t="shared" ca="1" si="838"/>
        <v>9000</v>
      </c>
      <c r="M1550">
        <f t="shared" ca="1" si="839"/>
        <v>9000</v>
      </c>
      <c r="N1550">
        <f t="shared" ca="1" si="840"/>
        <v>77000</v>
      </c>
      <c r="O1550">
        <f t="shared" ca="1" si="841"/>
        <v>27000</v>
      </c>
      <c r="P1550">
        <f t="shared" ca="1" si="853"/>
        <v>55446</v>
      </c>
      <c r="Q1550">
        <f ca="1">IF(P1550&gt;0,1,0)</f>
        <v>1</v>
      </c>
      <c r="R1550">
        <f t="shared" ca="1" si="842"/>
        <v>11</v>
      </c>
      <c r="S1550">
        <f t="shared" ca="1" si="843"/>
        <v>2</v>
      </c>
      <c r="T1550">
        <f t="shared" ca="1" si="844"/>
        <v>2</v>
      </c>
      <c r="U1550">
        <f t="shared" ca="1" si="845"/>
        <v>17</v>
      </c>
      <c r="V1550">
        <f t="shared" ca="1" si="846"/>
        <v>6</v>
      </c>
      <c r="X1550">
        <f t="shared" si="848"/>
        <v>1550</v>
      </c>
      <c r="Y1550">
        <f t="shared" si="849"/>
        <v>1452</v>
      </c>
      <c r="Z1550">
        <f t="shared" si="850"/>
        <v>1453</v>
      </c>
      <c r="AA1550">
        <f t="shared" si="847"/>
        <v>1951</v>
      </c>
      <c r="AB1550">
        <f t="shared" si="858"/>
        <v>500</v>
      </c>
      <c r="AM1550" t="str">
        <f t="shared" si="859"/>
        <v>201902LP</v>
      </c>
      <c r="AN1550">
        <f t="shared" ca="1" si="855"/>
        <v>11.000879120879127</v>
      </c>
      <c r="AO1550">
        <f t="shared" ca="1" si="856"/>
        <v>1.9780219780219779</v>
      </c>
      <c r="AP1550">
        <f t="shared" ca="1" si="860"/>
        <v>1.9780219780219779</v>
      </c>
      <c r="AQ1550">
        <f t="shared" ca="1" si="861"/>
        <v>16.923076923076923</v>
      </c>
      <c r="AR1550">
        <f t="shared" ca="1" si="862"/>
        <v>5.9340659340659334</v>
      </c>
      <c r="AS1550">
        <f ca="1">P1550/J1550</f>
        <v>0.13692195996503237</v>
      </c>
    </row>
    <row r="1551" spans="1:45" x14ac:dyDescent="0.4">
      <c r="A1551">
        <f t="shared" si="857"/>
        <v>201902</v>
      </c>
      <c r="B1551" t="s">
        <v>546</v>
      </c>
      <c r="C1551" t="s">
        <v>647</v>
      </c>
      <c r="D1551" t="str">
        <f t="shared" ca="1" si="854"/>
        <v>I120</v>
      </c>
      <c r="E1551">
        <f t="shared" ca="1" si="835"/>
        <v>8</v>
      </c>
      <c r="F1551">
        <f t="shared" ca="1" si="836"/>
        <v>15</v>
      </c>
      <c r="G1551" t="str">
        <f t="shared" ca="1" si="851"/>
        <v>S11</v>
      </c>
      <c r="H1551" t="str">
        <f t="shared" ca="1" si="852"/>
        <v>S117</v>
      </c>
      <c r="I1551">
        <f ca="1">VLOOKUP(D1551,PRC!$A$2:$B$21,2,0)*E1551</f>
        <v>34400000</v>
      </c>
      <c r="J1551">
        <f t="shared" ca="1" si="837"/>
        <v>30271996</v>
      </c>
      <c r="K1551">
        <f ca="1">VLOOKUP(D1551,PRC!$A$1:$C$21,3,0)*E1551</f>
        <v>15480000</v>
      </c>
      <c r="L1551">
        <f t="shared" ca="1" si="838"/>
        <v>344000</v>
      </c>
      <c r="M1551">
        <f t="shared" ca="1" si="839"/>
        <v>1032000</v>
      </c>
      <c r="N1551">
        <f t="shared" ca="1" si="840"/>
        <v>3440000</v>
      </c>
      <c r="O1551">
        <f t="shared" ca="1" si="841"/>
        <v>2064000</v>
      </c>
      <c r="P1551">
        <f t="shared" ca="1" si="853"/>
        <v>7911996</v>
      </c>
      <c r="Q1551">
        <f ca="1">IF(P1551&gt;0,1,0)</f>
        <v>1</v>
      </c>
      <c r="R1551">
        <f t="shared" ca="1" si="842"/>
        <v>12</v>
      </c>
      <c r="S1551">
        <f t="shared" ca="1" si="843"/>
        <v>1</v>
      </c>
      <c r="T1551">
        <f t="shared" ca="1" si="844"/>
        <v>3</v>
      </c>
      <c r="U1551">
        <f t="shared" ca="1" si="845"/>
        <v>10</v>
      </c>
      <c r="V1551">
        <f t="shared" ca="1" si="846"/>
        <v>6</v>
      </c>
      <c r="X1551">
        <f t="shared" si="848"/>
        <v>1551</v>
      </c>
      <c r="Y1551">
        <f t="shared" si="849"/>
        <v>1452</v>
      </c>
      <c r="Z1551">
        <f t="shared" si="850"/>
        <v>1453</v>
      </c>
      <c r="AA1551">
        <f t="shared" si="847"/>
        <v>1951</v>
      </c>
      <c r="AB1551">
        <f t="shared" si="858"/>
        <v>500</v>
      </c>
      <c r="AM1551" t="str">
        <f t="shared" si="859"/>
        <v>201902LP</v>
      </c>
      <c r="AN1551">
        <f t="shared" ca="1" si="855"/>
        <v>12.000011627906982</v>
      </c>
      <c r="AO1551">
        <f t="shared" ca="1" si="856"/>
        <v>1</v>
      </c>
      <c r="AP1551">
        <f t="shared" ca="1" si="860"/>
        <v>3</v>
      </c>
      <c r="AQ1551">
        <f t="shared" ca="1" si="861"/>
        <v>10</v>
      </c>
      <c r="AR1551">
        <f t="shared" ca="1" si="862"/>
        <v>6</v>
      </c>
      <c r="AS1551">
        <f ca="1">P1551/J1551</f>
        <v>0.26136353876368112</v>
      </c>
    </row>
    <row r="1552" spans="1:45" x14ac:dyDescent="0.4">
      <c r="A1552">
        <f t="shared" si="857"/>
        <v>201902</v>
      </c>
      <c r="B1552" t="s">
        <v>547</v>
      </c>
      <c r="C1552" t="s">
        <v>647</v>
      </c>
      <c r="D1552" t="str">
        <f t="shared" ca="1" si="854"/>
        <v>I118</v>
      </c>
      <c r="E1552">
        <f t="shared" ca="1" si="835"/>
        <v>7</v>
      </c>
      <c r="F1552">
        <f t="shared" ca="1" si="836"/>
        <v>11</v>
      </c>
      <c r="G1552" t="str">
        <f t="shared" ca="1" si="851"/>
        <v>S10</v>
      </c>
      <c r="H1552" t="str">
        <f t="shared" ca="1" si="852"/>
        <v>S103</v>
      </c>
      <c r="I1552">
        <f ca="1">VLOOKUP(D1552,PRC!$A$2:$B$21,2,0)*E1552</f>
        <v>3710000</v>
      </c>
      <c r="J1552">
        <f t="shared" ca="1" si="837"/>
        <v>3227696</v>
      </c>
      <c r="K1552">
        <f ca="1">VLOOKUP(D1552,PRC!$A$1:$C$21,3,0)*E1552</f>
        <v>1558200</v>
      </c>
      <c r="L1552">
        <f t="shared" ca="1" si="838"/>
        <v>111000</v>
      </c>
      <c r="M1552">
        <f t="shared" ca="1" si="839"/>
        <v>74000</v>
      </c>
      <c r="N1552">
        <f t="shared" ca="1" si="840"/>
        <v>482000</v>
      </c>
      <c r="O1552">
        <f t="shared" ca="1" si="841"/>
        <v>371000</v>
      </c>
      <c r="P1552">
        <f t="shared" ca="1" si="853"/>
        <v>631496</v>
      </c>
      <c r="Q1552">
        <f ca="1">IF(P1552&gt;0,1,0)</f>
        <v>1</v>
      </c>
      <c r="R1552">
        <f t="shared" ca="1" si="842"/>
        <v>13</v>
      </c>
      <c r="S1552">
        <f t="shared" ca="1" si="843"/>
        <v>3</v>
      </c>
      <c r="T1552">
        <f t="shared" ca="1" si="844"/>
        <v>2</v>
      </c>
      <c r="U1552">
        <f t="shared" ca="1" si="845"/>
        <v>13</v>
      </c>
      <c r="V1552">
        <f t="shared" ca="1" si="846"/>
        <v>10</v>
      </c>
      <c r="X1552">
        <f t="shared" si="848"/>
        <v>1552</v>
      </c>
      <c r="Y1552">
        <f t="shared" si="849"/>
        <v>1452</v>
      </c>
      <c r="Z1552">
        <f t="shared" si="850"/>
        <v>1453</v>
      </c>
      <c r="AA1552">
        <f t="shared" si="847"/>
        <v>1951</v>
      </c>
      <c r="AB1552">
        <f t="shared" si="858"/>
        <v>500</v>
      </c>
      <c r="AM1552" t="str">
        <f t="shared" si="859"/>
        <v>201902LP</v>
      </c>
      <c r="AN1552">
        <f t="shared" ca="1" si="855"/>
        <v>13.000107816711592</v>
      </c>
      <c r="AO1552">
        <f t="shared" ca="1" si="856"/>
        <v>2.9919137466307277</v>
      </c>
      <c r="AP1552">
        <f t="shared" ca="1" si="860"/>
        <v>1.9946091644204851</v>
      </c>
      <c r="AQ1552">
        <f t="shared" ca="1" si="861"/>
        <v>12.991913746630729</v>
      </c>
      <c r="AR1552">
        <f t="shared" ca="1" si="862"/>
        <v>10</v>
      </c>
      <c r="AS1552">
        <f ca="1">P1552/J1552</f>
        <v>0.19564915655005924</v>
      </c>
    </row>
    <row r="1553" spans="1:45" x14ac:dyDescent="0.4">
      <c r="A1553">
        <f t="shared" si="857"/>
        <v>201902</v>
      </c>
      <c r="B1553" t="s">
        <v>548</v>
      </c>
      <c r="C1553" t="s">
        <v>647</v>
      </c>
      <c r="D1553" t="str">
        <f t="shared" ca="1" si="854"/>
        <v>I112</v>
      </c>
      <c r="E1553">
        <f t="shared" ca="1" si="835"/>
        <v>5</v>
      </c>
      <c r="F1553">
        <f t="shared" ca="1" si="836"/>
        <v>13</v>
      </c>
      <c r="G1553" t="str">
        <f t="shared" ca="1" si="851"/>
        <v>S11</v>
      </c>
      <c r="H1553" t="str">
        <f t="shared" ca="1" si="852"/>
        <v>S112</v>
      </c>
      <c r="I1553">
        <f ca="1">VLOOKUP(D1553,PRC!$A$2:$B$21,2,0)*E1553</f>
        <v>325000</v>
      </c>
      <c r="J1553">
        <f t="shared" ca="1" si="837"/>
        <v>282746</v>
      </c>
      <c r="K1553">
        <f ca="1">VLOOKUP(D1553,PRC!$A$1:$C$21,3,0)*E1553</f>
        <v>162500</v>
      </c>
      <c r="L1553">
        <f t="shared" ca="1" si="838"/>
        <v>3000</v>
      </c>
      <c r="M1553">
        <f t="shared" ca="1" si="839"/>
        <v>3000</v>
      </c>
      <c r="N1553">
        <f t="shared" ca="1" si="840"/>
        <v>52000</v>
      </c>
      <c r="O1553">
        <f t="shared" ca="1" si="841"/>
        <v>23000</v>
      </c>
      <c r="P1553">
        <f t="shared" ca="1" si="853"/>
        <v>39246</v>
      </c>
      <c r="Q1553">
        <f ca="1">IF(P1553&gt;0,1,0)</f>
        <v>1</v>
      </c>
      <c r="R1553">
        <f t="shared" ca="1" si="842"/>
        <v>13</v>
      </c>
      <c r="S1553">
        <f t="shared" ca="1" si="843"/>
        <v>1</v>
      </c>
      <c r="T1553">
        <f t="shared" ca="1" si="844"/>
        <v>1</v>
      </c>
      <c r="U1553">
        <f t="shared" ca="1" si="845"/>
        <v>16</v>
      </c>
      <c r="V1553">
        <f t="shared" ca="1" si="846"/>
        <v>7</v>
      </c>
      <c r="X1553">
        <f t="shared" si="848"/>
        <v>1553</v>
      </c>
      <c r="Y1553">
        <f t="shared" si="849"/>
        <v>1452</v>
      </c>
      <c r="Z1553">
        <f t="shared" si="850"/>
        <v>1453</v>
      </c>
      <c r="AA1553">
        <f t="shared" si="847"/>
        <v>1951</v>
      </c>
      <c r="AB1553">
        <f t="shared" si="858"/>
        <v>500</v>
      </c>
      <c r="AM1553" t="str">
        <f t="shared" si="859"/>
        <v>201902LP</v>
      </c>
      <c r="AN1553">
        <f t="shared" ca="1" si="855"/>
        <v>13.001230769230766</v>
      </c>
      <c r="AO1553">
        <f t="shared" ca="1" si="856"/>
        <v>0.92307692307692313</v>
      </c>
      <c r="AP1553">
        <f t="shared" ca="1" si="860"/>
        <v>0.92307692307692313</v>
      </c>
      <c r="AQ1553">
        <f t="shared" ca="1" si="861"/>
        <v>16</v>
      </c>
      <c r="AR1553">
        <f t="shared" ca="1" si="862"/>
        <v>7.0769230769230766</v>
      </c>
      <c r="AS1553">
        <f ca="1">P1553/J1553</f>
        <v>0.13880302462280633</v>
      </c>
    </row>
    <row r="1554" spans="1:45" x14ac:dyDescent="0.4">
      <c r="A1554">
        <f t="shared" si="857"/>
        <v>201902</v>
      </c>
      <c r="B1554" t="s">
        <v>549</v>
      </c>
      <c r="C1554" t="s">
        <v>647</v>
      </c>
      <c r="D1554" t="str">
        <f t="shared" ca="1" si="854"/>
        <v>I102</v>
      </c>
      <c r="E1554">
        <f t="shared" ca="1" si="835"/>
        <v>8</v>
      </c>
      <c r="F1554">
        <f t="shared" ca="1" si="836"/>
        <v>15</v>
      </c>
      <c r="G1554" t="str">
        <f t="shared" ca="1" si="851"/>
        <v>S10</v>
      </c>
      <c r="H1554" t="str">
        <f t="shared" ca="1" si="852"/>
        <v>S109</v>
      </c>
      <c r="I1554">
        <f ca="1">VLOOKUP(D1554,PRC!$A$2:$B$21,2,0)*E1554</f>
        <v>320000</v>
      </c>
      <c r="J1554">
        <f t="shared" ca="1" si="837"/>
        <v>284796</v>
      </c>
      <c r="K1554">
        <f ca="1">VLOOKUP(D1554,PRC!$A$1:$C$21,3,0)*E1554</f>
        <v>150400</v>
      </c>
      <c r="L1554">
        <f t="shared" ca="1" si="838"/>
        <v>6000</v>
      </c>
      <c r="M1554">
        <f t="shared" ca="1" si="839"/>
        <v>10000</v>
      </c>
      <c r="N1554">
        <f t="shared" ca="1" si="840"/>
        <v>45000</v>
      </c>
      <c r="O1554">
        <f t="shared" ca="1" si="841"/>
        <v>26000</v>
      </c>
      <c r="P1554">
        <f t="shared" ca="1" si="853"/>
        <v>47396</v>
      </c>
      <c r="Q1554">
        <f ca="1">IF(P1554&gt;0,1,0)</f>
        <v>1</v>
      </c>
      <c r="R1554">
        <f t="shared" ca="1" si="842"/>
        <v>11</v>
      </c>
      <c r="S1554">
        <f t="shared" ca="1" si="843"/>
        <v>2</v>
      </c>
      <c r="T1554">
        <f t="shared" ca="1" si="844"/>
        <v>3</v>
      </c>
      <c r="U1554">
        <f t="shared" ca="1" si="845"/>
        <v>14</v>
      </c>
      <c r="V1554">
        <f t="shared" ca="1" si="846"/>
        <v>8</v>
      </c>
      <c r="X1554">
        <f t="shared" si="848"/>
        <v>1554</v>
      </c>
      <c r="Y1554">
        <f t="shared" si="849"/>
        <v>1452</v>
      </c>
      <c r="Z1554">
        <f t="shared" si="850"/>
        <v>1453</v>
      </c>
      <c r="AA1554">
        <f t="shared" si="847"/>
        <v>1951</v>
      </c>
      <c r="AB1554">
        <f t="shared" si="858"/>
        <v>500</v>
      </c>
      <c r="AM1554" t="str">
        <f t="shared" si="859"/>
        <v>201902LP</v>
      </c>
      <c r="AN1554">
        <f t="shared" ca="1" si="855"/>
        <v>11.001249999999995</v>
      </c>
      <c r="AO1554">
        <f t="shared" ca="1" si="856"/>
        <v>1.875</v>
      </c>
      <c r="AP1554">
        <f t="shared" ca="1" si="860"/>
        <v>3.125</v>
      </c>
      <c r="AQ1554">
        <f t="shared" ca="1" si="861"/>
        <v>14.0625</v>
      </c>
      <c r="AR1554">
        <f t="shared" ca="1" si="862"/>
        <v>8.125</v>
      </c>
      <c r="AS1554">
        <f ca="1">P1554/J1554</f>
        <v>0.16642087669770642</v>
      </c>
    </row>
    <row r="1555" spans="1:45" x14ac:dyDescent="0.4">
      <c r="A1555">
        <f t="shared" si="857"/>
        <v>201902</v>
      </c>
      <c r="B1555" t="s">
        <v>550</v>
      </c>
      <c r="C1555" t="s">
        <v>647</v>
      </c>
      <c r="D1555" t="str">
        <f t="shared" ca="1" si="854"/>
        <v>I117</v>
      </c>
      <c r="E1555">
        <f t="shared" ca="1" si="835"/>
        <v>7</v>
      </c>
      <c r="F1555">
        <f t="shared" ca="1" si="836"/>
        <v>15</v>
      </c>
      <c r="G1555" t="str">
        <f t="shared" ca="1" si="851"/>
        <v>S10</v>
      </c>
      <c r="H1555" t="str">
        <f t="shared" ca="1" si="852"/>
        <v>S109</v>
      </c>
      <c r="I1555">
        <f ca="1">VLOOKUP(D1555,PRC!$A$2:$B$21,2,0)*E1555</f>
        <v>17500000</v>
      </c>
      <c r="J1555">
        <f t="shared" ca="1" si="837"/>
        <v>15574996</v>
      </c>
      <c r="K1555">
        <f ca="1">VLOOKUP(D1555,PRC!$A$1:$C$21,3,0)*E1555</f>
        <v>8050000</v>
      </c>
      <c r="L1555">
        <f t="shared" ca="1" si="838"/>
        <v>525000</v>
      </c>
      <c r="M1555">
        <f t="shared" ca="1" si="839"/>
        <v>525000</v>
      </c>
      <c r="N1555">
        <f t="shared" ca="1" si="840"/>
        <v>1925000</v>
      </c>
      <c r="O1555">
        <f t="shared" ca="1" si="841"/>
        <v>1750000</v>
      </c>
      <c r="P1555">
        <f t="shared" ca="1" si="853"/>
        <v>2799996</v>
      </c>
      <c r="Q1555">
        <f ca="1">IF(P1555&gt;0,1,0)</f>
        <v>1</v>
      </c>
      <c r="R1555">
        <f t="shared" ca="1" si="842"/>
        <v>11</v>
      </c>
      <c r="S1555">
        <f t="shared" ca="1" si="843"/>
        <v>3</v>
      </c>
      <c r="T1555">
        <f t="shared" ca="1" si="844"/>
        <v>3</v>
      </c>
      <c r="U1555">
        <f t="shared" ca="1" si="845"/>
        <v>11</v>
      </c>
      <c r="V1555">
        <f t="shared" ca="1" si="846"/>
        <v>10</v>
      </c>
      <c r="X1555">
        <f t="shared" si="848"/>
        <v>1555</v>
      </c>
      <c r="Y1555">
        <f t="shared" si="849"/>
        <v>1452</v>
      </c>
      <c r="Z1555">
        <f t="shared" si="850"/>
        <v>1453</v>
      </c>
      <c r="AA1555">
        <f t="shared" si="847"/>
        <v>1951</v>
      </c>
      <c r="AB1555">
        <f t="shared" si="858"/>
        <v>500</v>
      </c>
      <c r="AM1555" t="str">
        <f t="shared" si="859"/>
        <v>201902LP</v>
      </c>
      <c r="AN1555">
        <f t="shared" ca="1" si="855"/>
        <v>11.000022857142856</v>
      </c>
      <c r="AO1555">
        <f t="shared" ca="1" si="856"/>
        <v>3</v>
      </c>
      <c r="AP1555">
        <f t="shared" ca="1" si="860"/>
        <v>3</v>
      </c>
      <c r="AQ1555">
        <f t="shared" ca="1" si="861"/>
        <v>11</v>
      </c>
      <c r="AR1555">
        <f t="shared" ca="1" si="862"/>
        <v>10</v>
      </c>
      <c r="AS1555">
        <f ca="1">P1555/J1555</f>
        <v>0.17977507024720904</v>
      </c>
    </row>
    <row r="1556" spans="1:45" x14ac:dyDescent="0.4">
      <c r="A1556">
        <f t="shared" si="857"/>
        <v>201902</v>
      </c>
      <c r="B1556" t="s">
        <v>551</v>
      </c>
      <c r="C1556" t="s">
        <v>647</v>
      </c>
      <c r="D1556" t="str">
        <f t="shared" ca="1" si="854"/>
        <v>I108</v>
      </c>
      <c r="E1556">
        <f t="shared" ca="1" si="835"/>
        <v>8</v>
      </c>
      <c r="F1556">
        <f t="shared" ca="1" si="836"/>
        <v>14</v>
      </c>
      <c r="G1556" t="str">
        <f t="shared" ca="1" si="851"/>
        <v>S10</v>
      </c>
      <c r="H1556" t="str">
        <f t="shared" ca="1" si="852"/>
        <v>S102</v>
      </c>
      <c r="I1556">
        <f ca="1">VLOOKUP(D1556,PRC!$A$2:$B$21,2,0)*E1556</f>
        <v>320000</v>
      </c>
      <c r="J1556">
        <f t="shared" ca="1" si="837"/>
        <v>281596</v>
      </c>
      <c r="K1556">
        <f ca="1">VLOOKUP(D1556,PRC!$A$1:$C$21,3,0)*E1556</f>
        <v>147200</v>
      </c>
      <c r="L1556">
        <f t="shared" ca="1" si="838"/>
        <v>10000</v>
      </c>
      <c r="M1556">
        <f t="shared" ca="1" si="839"/>
        <v>3000</v>
      </c>
      <c r="N1556">
        <f t="shared" ca="1" si="840"/>
        <v>54000</v>
      </c>
      <c r="O1556">
        <f t="shared" ca="1" si="841"/>
        <v>26000</v>
      </c>
      <c r="P1556">
        <f t="shared" ca="1" si="853"/>
        <v>41396</v>
      </c>
      <c r="Q1556">
        <f ca="1">IF(P1556&gt;0,1,0)</f>
        <v>1</v>
      </c>
      <c r="R1556">
        <f t="shared" ca="1" si="842"/>
        <v>12</v>
      </c>
      <c r="S1556">
        <f t="shared" ca="1" si="843"/>
        <v>3</v>
      </c>
      <c r="T1556">
        <f t="shared" ca="1" si="844"/>
        <v>1</v>
      </c>
      <c r="U1556">
        <f t="shared" ca="1" si="845"/>
        <v>17</v>
      </c>
      <c r="V1556">
        <f t="shared" ca="1" si="846"/>
        <v>8</v>
      </c>
      <c r="X1556">
        <f t="shared" si="848"/>
        <v>1556</v>
      </c>
      <c r="Y1556">
        <f t="shared" si="849"/>
        <v>1452</v>
      </c>
      <c r="Z1556">
        <f t="shared" si="850"/>
        <v>1453</v>
      </c>
      <c r="AA1556">
        <f t="shared" si="847"/>
        <v>1951</v>
      </c>
      <c r="AB1556">
        <f t="shared" si="858"/>
        <v>500</v>
      </c>
      <c r="AM1556" t="str">
        <f t="shared" si="859"/>
        <v>201902LP</v>
      </c>
      <c r="AN1556">
        <f t="shared" ca="1" si="855"/>
        <v>12.001249999999997</v>
      </c>
      <c r="AO1556">
        <f t="shared" ca="1" si="856"/>
        <v>3.125</v>
      </c>
      <c r="AP1556">
        <f t="shared" ca="1" si="860"/>
        <v>0.9375</v>
      </c>
      <c r="AQ1556">
        <f t="shared" ca="1" si="861"/>
        <v>16.875</v>
      </c>
      <c r="AR1556">
        <f t="shared" ca="1" si="862"/>
        <v>8.125</v>
      </c>
      <c r="AS1556">
        <f ca="1">P1556/J1556</f>
        <v>0.1470049290472876</v>
      </c>
    </row>
    <row r="1557" spans="1:45" x14ac:dyDescent="0.4">
      <c r="A1557">
        <f t="shared" si="857"/>
        <v>201902</v>
      </c>
      <c r="B1557" t="s">
        <v>552</v>
      </c>
      <c r="C1557" t="s">
        <v>647</v>
      </c>
      <c r="D1557" t="str">
        <f t="shared" ca="1" si="854"/>
        <v>I118</v>
      </c>
      <c r="E1557">
        <f t="shared" ca="1" si="835"/>
        <v>6</v>
      </c>
      <c r="F1557">
        <f t="shared" ca="1" si="836"/>
        <v>13</v>
      </c>
      <c r="G1557" t="str">
        <f t="shared" ca="1" si="851"/>
        <v>S11</v>
      </c>
      <c r="H1557" t="str">
        <f t="shared" ca="1" si="852"/>
        <v>S113</v>
      </c>
      <c r="I1557">
        <f ca="1">VLOOKUP(D1557,PRC!$A$2:$B$21,2,0)*E1557</f>
        <v>3180000</v>
      </c>
      <c r="J1557">
        <f t="shared" ca="1" si="837"/>
        <v>2702996</v>
      </c>
      <c r="K1557">
        <f ca="1">VLOOKUP(D1557,PRC!$A$1:$C$21,3,0)*E1557</f>
        <v>1335600</v>
      </c>
      <c r="L1557">
        <f t="shared" ca="1" si="838"/>
        <v>95000</v>
      </c>
      <c r="M1557">
        <f t="shared" ca="1" si="839"/>
        <v>95000</v>
      </c>
      <c r="N1557">
        <f t="shared" ca="1" si="840"/>
        <v>477000</v>
      </c>
      <c r="O1557">
        <f t="shared" ca="1" si="841"/>
        <v>223000</v>
      </c>
      <c r="P1557">
        <f t="shared" ca="1" si="853"/>
        <v>477396</v>
      </c>
      <c r="Q1557">
        <f ca="1">IF(P1557&gt;0,1,0)</f>
        <v>1</v>
      </c>
      <c r="R1557">
        <f t="shared" ca="1" si="842"/>
        <v>15</v>
      </c>
      <c r="S1557">
        <f t="shared" ca="1" si="843"/>
        <v>3</v>
      </c>
      <c r="T1557">
        <f t="shared" ca="1" si="844"/>
        <v>3</v>
      </c>
      <c r="U1557">
        <f t="shared" ca="1" si="845"/>
        <v>15</v>
      </c>
      <c r="V1557">
        <f t="shared" ca="1" si="846"/>
        <v>7</v>
      </c>
      <c r="X1557">
        <f t="shared" si="848"/>
        <v>1557</v>
      </c>
      <c r="Y1557">
        <f t="shared" si="849"/>
        <v>1452</v>
      </c>
      <c r="Z1557">
        <f t="shared" si="850"/>
        <v>1453</v>
      </c>
      <c r="AA1557">
        <f t="shared" si="847"/>
        <v>1951</v>
      </c>
      <c r="AB1557">
        <f t="shared" si="858"/>
        <v>500</v>
      </c>
      <c r="AM1557" t="str">
        <f t="shared" si="859"/>
        <v>201902LP</v>
      </c>
      <c r="AN1557">
        <f t="shared" ca="1" si="855"/>
        <v>15.000125786163521</v>
      </c>
      <c r="AO1557">
        <f t="shared" ca="1" si="856"/>
        <v>2.9874213836477987</v>
      </c>
      <c r="AP1557">
        <f t="shared" ca="1" si="860"/>
        <v>2.9874213836477987</v>
      </c>
      <c r="AQ1557">
        <f t="shared" ca="1" si="861"/>
        <v>15</v>
      </c>
      <c r="AR1557">
        <f t="shared" ca="1" si="862"/>
        <v>7.0125786163522008</v>
      </c>
      <c r="AS1557">
        <f ca="1">P1557/J1557</f>
        <v>0.17661735348479982</v>
      </c>
    </row>
    <row r="1558" spans="1:45" x14ac:dyDescent="0.4">
      <c r="A1558">
        <f t="shared" si="857"/>
        <v>201902</v>
      </c>
      <c r="B1558" t="s">
        <v>553</v>
      </c>
      <c r="C1558" t="s">
        <v>647</v>
      </c>
      <c r="D1558" t="str">
        <f t="shared" ca="1" si="854"/>
        <v>I106</v>
      </c>
      <c r="E1558">
        <f t="shared" ca="1" si="835"/>
        <v>8</v>
      </c>
      <c r="F1558">
        <f t="shared" ca="1" si="836"/>
        <v>10</v>
      </c>
      <c r="G1558" t="str">
        <f t="shared" ca="1" si="851"/>
        <v>S10</v>
      </c>
      <c r="H1558" t="str">
        <f t="shared" ca="1" si="852"/>
        <v>S105</v>
      </c>
      <c r="I1558">
        <f ca="1">VLOOKUP(D1558,PRC!$A$2:$B$21,2,0)*E1558</f>
        <v>160000</v>
      </c>
      <c r="J1558">
        <f t="shared" ca="1" si="837"/>
        <v>142396</v>
      </c>
      <c r="K1558">
        <f ca="1">VLOOKUP(D1558,PRC!$A$1:$C$21,3,0)*E1558</f>
        <v>84800</v>
      </c>
      <c r="L1558">
        <f t="shared" ca="1" si="838"/>
        <v>2000</v>
      </c>
      <c r="M1558">
        <f t="shared" ca="1" si="839"/>
        <v>2000</v>
      </c>
      <c r="N1558">
        <f t="shared" ca="1" si="840"/>
        <v>30000</v>
      </c>
      <c r="O1558">
        <f t="shared" ca="1" si="841"/>
        <v>14000</v>
      </c>
      <c r="P1558">
        <f t="shared" ca="1" si="853"/>
        <v>9596</v>
      </c>
      <c r="Q1558">
        <f ca="1">IF(P1558&gt;0,1,0)</f>
        <v>1</v>
      </c>
      <c r="R1558">
        <f t="shared" ca="1" si="842"/>
        <v>11</v>
      </c>
      <c r="S1558">
        <f t="shared" ca="1" si="843"/>
        <v>1</v>
      </c>
      <c r="T1558">
        <f t="shared" ca="1" si="844"/>
        <v>1</v>
      </c>
      <c r="U1558">
        <f t="shared" ca="1" si="845"/>
        <v>19</v>
      </c>
      <c r="V1558">
        <f t="shared" ca="1" si="846"/>
        <v>9</v>
      </c>
      <c r="X1558">
        <f t="shared" si="848"/>
        <v>1558</v>
      </c>
      <c r="Y1558">
        <f t="shared" si="849"/>
        <v>1452</v>
      </c>
      <c r="Z1558">
        <f t="shared" si="850"/>
        <v>1453</v>
      </c>
      <c r="AA1558">
        <f t="shared" si="847"/>
        <v>1951</v>
      </c>
      <c r="AB1558">
        <f t="shared" si="858"/>
        <v>500</v>
      </c>
      <c r="AM1558" t="str">
        <f t="shared" si="859"/>
        <v>201902LP</v>
      </c>
      <c r="AN1558">
        <f t="shared" ca="1" si="855"/>
        <v>11.002500000000005</v>
      </c>
      <c r="AO1558">
        <f t="shared" ca="1" si="856"/>
        <v>1.25</v>
      </c>
      <c r="AP1558">
        <f t="shared" ca="1" si="860"/>
        <v>1.25</v>
      </c>
      <c r="AQ1558">
        <f t="shared" ca="1" si="861"/>
        <v>18.75</v>
      </c>
      <c r="AR1558">
        <f t="shared" ca="1" si="862"/>
        <v>8.75</v>
      </c>
      <c r="AS1558">
        <f ca="1">P1558/J1558</f>
        <v>6.7389533413859934E-2</v>
      </c>
    </row>
    <row r="1559" spans="1:45" x14ac:dyDescent="0.4">
      <c r="A1559">
        <f t="shared" si="857"/>
        <v>201902</v>
      </c>
      <c r="B1559" t="s">
        <v>554</v>
      </c>
      <c r="C1559" t="s">
        <v>647</v>
      </c>
      <c r="D1559" t="str">
        <f t="shared" ca="1" si="854"/>
        <v>I107</v>
      </c>
      <c r="E1559">
        <f t="shared" ca="1" si="835"/>
        <v>5</v>
      </c>
      <c r="F1559">
        <f t="shared" ca="1" si="836"/>
        <v>11</v>
      </c>
      <c r="G1559" t="str">
        <f t="shared" ca="1" si="851"/>
        <v>S10</v>
      </c>
      <c r="H1559" t="str">
        <f t="shared" ca="1" si="852"/>
        <v>S106</v>
      </c>
      <c r="I1559">
        <f ca="1">VLOOKUP(D1559,PRC!$A$2:$B$21,2,0)*E1559</f>
        <v>750000</v>
      </c>
      <c r="J1559">
        <f t="shared" ca="1" si="837"/>
        <v>644996</v>
      </c>
      <c r="K1559">
        <f ca="1">VLOOKUP(D1559,PRC!$A$1:$C$21,3,0)*E1559</f>
        <v>427500</v>
      </c>
      <c r="L1559">
        <f t="shared" ca="1" si="838"/>
        <v>15000</v>
      </c>
      <c r="M1559">
        <f t="shared" ca="1" si="839"/>
        <v>8000</v>
      </c>
      <c r="N1559">
        <f t="shared" ca="1" si="840"/>
        <v>75000</v>
      </c>
      <c r="O1559">
        <f t="shared" ca="1" si="841"/>
        <v>45000</v>
      </c>
      <c r="P1559">
        <f t="shared" ca="1" si="853"/>
        <v>74496</v>
      </c>
      <c r="Q1559">
        <f ca="1">IF(P1559&gt;0,1,0)</f>
        <v>1</v>
      </c>
      <c r="R1559">
        <f t="shared" ca="1" si="842"/>
        <v>14</v>
      </c>
      <c r="S1559">
        <f t="shared" ca="1" si="843"/>
        <v>2</v>
      </c>
      <c r="T1559">
        <f t="shared" ca="1" si="844"/>
        <v>1</v>
      </c>
      <c r="U1559">
        <f t="shared" ca="1" si="845"/>
        <v>10</v>
      </c>
      <c r="V1559">
        <f t="shared" ca="1" si="846"/>
        <v>6</v>
      </c>
      <c r="X1559">
        <f t="shared" si="848"/>
        <v>1559</v>
      </c>
      <c r="Y1559">
        <f t="shared" si="849"/>
        <v>1452</v>
      </c>
      <c r="Z1559">
        <f t="shared" si="850"/>
        <v>1453</v>
      </c>
      <c r="AA1559">
        <f t="shared" si="847"/>
        <v>1951</v>
      </c>
      <c r="AB1559">
        <f t="shared" si="858"/>
        <v>500</v>
      </c>
      <c r="AM1559" t="str">
        <f t="shared" si="859"/>
        <v>201902LP</v>
      </c>
      <c r="AN1559">
        <f t="shared" ca="1" si="855"/>
        <v>14.000533333333331</v>
      </c>
      <c r="AO1559">
        <f t="shared" ca="1" si="856"/>
        <v>2</v>
      </c>
      <c r="AP1559">
        <f t="shared" ca="1" si="860"/>
        <v>1.0666666666666667</v>
      </c>
      <c r="AQ1559">
        <f t="shared" ca="1" si="861"/>
        <v>10</v>
      </c>
      <c r="AR1559">
        <f t="shared" ca="1" si="862"/>
        <v>6</v>
      </c>
      <c r="AS1559">
        <f ca="1">P1559/J1559</f>
        <v>0.11549839068769419</v>
      </c>
    </row>
    <row r="1560" spans="1:45" x14ac:dyDescent="0.4">
      <c r="A1560">
        <f t="shared" si="857"/>
        <v>201902</v>
      </c>
      <c r="B1560" t="s">
        <v>555</v>
      </c>
      <c r="C1560" t="s">
        <v>647</v>
      </c>
      <c r="D1560" t="str">
        <f t="shared" ca="1" si="854"/>
        <v>I103</v>
      </c>
      <c r="E1560">
        <f t="shared" ca="1" si="835"/>
        <v>6</v>
      </c>
      <c r="F1560">
        <f t="shared" ca="1" si="836"/>
        <v>11</v>
      </c>
      <c r="G1560" t="str">
        <f t="shared" ca="1" si="851"/>
        <v>S10</v>
      </c>
      <c r="H1560" t="str">
        <f t="shared" ca="1" si="852"/>
        <v>S107</v>
      </c>
      <c r="I1560">
        <f ca="1">VLOOKUP(D1560,PRC!$A$2:$B$21,2,0)*E1560</f>
        <v>300000</v>
      </c>
      <c r="J1560">
        <f t="shared" ca="1" si="837"/>
        <v>269996</v>
      </c>
      <c r="K1560">
        <f ca="1">VLOOKUP(D1560,PRC!$A$1:$C$21,3,0)*E1560</f>
        <v>171000</v>
      </c>
      <c r="L1560">
        <f t="shared" ca="1" si="838"/>
        <v>3000</v>
      </c>
      <c r="M1560">
        <f t="shared" ca="1" si="839"/>
        <v>3000</v>
      </c>
      <c r="N1560">
        <f t="shared" ca="1" si="840"/>
        <v>30000</v>
      </c>
      <c r="O1560">
        <f t="shared" ca="1" si="841"/>
        <v>24000</v>
      </c>
      <c r="P1560">
        <f t="shared" ca="1" si="853"/>
        <v>38996</v>
      </c>
      <c r="Q1560">
        <f ca="1">IF(P1560&gt;0,1,0)</f>
        <v>1</v>
      </c>
      <c r="R1560">
        <f t="shared" ca="1" si="842"/>
        <v>10</v>
      </c>
      <c r="S1560">
        <f t="shared" ca="1" si="843"/>
        <v>1</v>
      </c>
      <c r="T1560">
        <f t="shared" ca="1" si="844"/>
        <v>1</v>
      </c>
      <c r="U1560">
        <f t="shared" ca="1" si="845"/>
        <v>10</v>
      </c>
      <c r="V1560">
        <f t="shared" ca="1" si="846"/>
        <v>8</v>
      </c>
      <c r="X1560">
        <f t="shared" si="848"/>
        <v>1560</v>
      </c>
      <c r="Y1560">
        <f t="shared" si="849"/>
        <v>1452</v>
      </c>
      <c r="Z1560">
        <f t="shared" si="850"/>
        <v>1453</v>
      </c>
      <c r="AA1560">
        <f t="shared" si="847"/>
        <v>1951</v>
      </c>
      <c r="AB1560">
        <f t="shared" si="858"/>
        <v>500</v>
      </c>
      <c r="AM1560" t="str">
        <f t="shared" si="859"/>
        <v>201902LP</v>
      </c>
      <c r="AN1560">
        <f t="shared" ca="1" si="855"/>
        <v>10.001333333333328</v>
      </c>
      <c r="AO1560">
        <f t="shared" ca="1" si="856"/>
        <v>1</v>
      </c>
      <c r="AP1560">
        <f t="shared" ca="1" si="860"/>
        <v>1</v>
      </c>
      <c r="AQ1560">
        <f t="shared" ca="1" si="861"/>
        <v>10</v>
      </c>
      <c r="AR1560">
        <f t="shared" ca="1" si="862"/>
        <v>8</v>
      </c>
      <c r="AS1560">
        <f ca="1">P1560/J1560</f>
        <v>0.14443176935954607</v>
      </c>
    </row>
    <row r="1561" spans="1:45" x14ac:dyDescent="0.4">
      <c r="A1561">
        <f t="shared" si="857"/>
        <v>201902</v>
      </c>
      <c r="B1561" t="s">
        <v>556</v>
      </c>
      <c r="C1561" t="s">
        <v>647</v>
      </c>
      <c r="D1561" t="str">
        <f t="shared" ca="1" si="854"/>
        <v>I109</v>
      </c>
      <c r="E1561">
        <f t="shared" ca="1" si="835"/>
        <v>6</v>
      </c>
      <c r="F1561">
        <f t="shared" ca="1" si="836"/>
        <v>12</v>
      </c>
      <c r="G1561" t="str">
        <f t="shared" ca="1" si="851"/>
        <v>S12</v>
      </c>
      <c r="H1561" t="str">
        <f t="shared" ca="1" si="852"/>
        <v>S120</v>
      </c>
      <c r="I1561">
        <f ca="1">VLOOKUP(D1561,PRC!$A$2:$B$21,2,0)*E1561</f>
        <v>3000000</v>
      </c>
      <c r="J1561">
        <f t="shared" ca="1" si="837"/>
        <v>2549996</v>
      </c>
      <c r="K1561">
        <f ca="1">VLOOKUP(D1561,PRC!$A$1:$C$21,3,0)*E1561</f>
        <v>1200000</v>
      </c>
      <c r="L1561">
        <f t="shared" ca="1" si="838"/>
        <v>30000</v>
      </c>
      <c r="M1561">
        <f t="shared" ca="1" si="839"/>
        <v>30000</v>
      </c>
      <c r="N1561">
        <f t="shared" ca="1" si="840"/>
        <v>450000</v>
      </c>
      <c r="O1561">
        <f t="shared" ca="1" si="841"/>
        <v>270000</v>
      </c>
      <c r="P1561">
        <f t="shared" ca="1" si="853"/>
        <v>569996</v>
      </c>
      <c r="Q1561">
        <f ca="1">IF(P1561&gt;0,1,0)</f>
        <v>1</v>
      </c>
      <c r="R1561">
        <f t="shared" ca="1" si="842"/>
        <v>15</v>
      </c>
      <c r="S1561">
        <f t="shared" ca="1" si="843"/>
        <v>1</v>
      </c>
      <c r="T1561">
        <f t="shared" ca="1" si="844"/>
        <v>1</v>
      </c>
      <c r="U1561">
        <f t="shared" ca="1" si="845"/>
        <v>15</v>
      </c>
      <c r="V1561">
        <f t="shared" ca="1" si="846"/>
        <v>9</v>
      </c>
      <c r="X1561">
        <f t="shared" si="848"/>
        <v>1561</v>
      </c>
      <c r="Y1561">
        <f t="shared" si="849"/>
        <v>1452</v>
      </c>
      <c r="Z1561">
        <f t="shared" si="850"/>
        <v>1453</v>
      </c>
      <c r="AA1561">
        <f t="shared" si="847"/>
        <v>1951</v>
      </c>
      <c r="AB1561">
        <f t="shared" si="858"/>
        <v>500</v>
      </c>
      <c r="AM1561" t="str">
        <f t="shared" si="859"/>
        <v>201902LP</v>
      </c>
      <c r="AN1561">
        <f t="shared" ca="1" si="855"/>
        <v>15.000133333333332</v>
      </c>
      <c r="AO1561">
        <f t="shared" ca="1" si="856"/>
        <v>1</v>
      </c>
      <c r="AP1561">
        <f t="shared" ca="1" si="860"/>
        <v>1</v>
      </c>
      <c r="AQ1561">
        <f t="shared" ca="1" si="861"/>
        <v>15</v>
      </c>
      <c r="AR1561">
        <f t="shared" ca="1" si="862"/>
        <v>9</v>
      </c>
      <c r="AS1561">
        <f ca="1">P1561/J1561</f>
        <v>0.22352819376971572</v>
      </c>
    </row>
    <row r="1562" spans="1:45" x14ac:dyDescent="0.4">
      <c r="A1562">
        <f t="shared" si="857"/>
        <v>201902</v>
      </c>
      <c r="B1562" t="s">
        <v>557</v>
      </c>
      <c r="C1562" t="s">
        <v>647</v>
      </c>
      <c r="D1562" t="str">
        <f t="shared" ca="1" si="854"/>
        <v>I115</v>
      </c>
      <c r="E1562">
        <f t="shared" ca="1" si="835"/>
        <v>8</v>
      </c>
      <c r="F1562">
        <f t="shared" ca="1" si="836"/>
        <v>14</v>
      </c>
      <c r="G1562" t="str">
        <f t="shared" ca="1" si="851"/>
        <v>S10</v>
      </c>
      <c r="H1562" t="str">
        <f t="shared" ca="1" si="852"/>
        <v>S109</v>
      </c>
      <c r="I1562">
        <f ca="1">VLOOKUP(D1562,PRC!$A$2:$B$21,2,0)*E1562</f>
        <v>40000</v>
      </c>
      <c r="J1562">
        <f t="shared" ca="1" si="837"/>
        <v>34396</v>
      </c>
      <c r="K1562">
        <f ca="1">VLOOKUP(D1562,PRC!$A$1:$C$21,3,0)*E1562</f>
        <v>19200</v>
      </c>
      <c r="L1562">
        <f t="shared" ca="1" si="838"/>
        <v>1000</v>
      </c>
      <c r="M1562">
        <f t="shared" ca="1" si="839"/>
        <v>1000</v>
      </c>
      <c r="N1562">
        <f t="shared" ca="1" si="840"/>
        <v>4000</v>
      </c>
      <c r="O1562">
        <f t="shared" ca="1" si="841"/>
        <v>3000</v>
      </c>
      <c r="P1562">
        <f t="shared" ca="1" si="853"/>
        <v>6196</v>
      </c>
      <c r="Q1562">
        <f ca="1">IF(P1562&gt;0,1,0)</f>
        <v>1</v>
      </c>
      <c r="R1562">
        <f t="shared" ca="1" si="842"/>
        <v>14</v>
      </c>
      <c r="S1562">
        <f t="shared" ca="1" si="843"/>
        <v>2</v>
      </c>
      <c r="T1562">
        <f t="shared" ca="1" si="844"/>
        <v>2</v>
      </c>
      <c r="U1562">
        <f t="shared" ca="1" si="845"/>
        <v>10</v>
      </c>
      <c r="V1562">
        <f t="shared" ca="1" si="846"/>
        <v>8</v>
      </c>
      <c r="X1562">
        <f t="shared" si="848"/>
        <v>1562</v>
      </c>
      <c r="Y1562">
        <f t="shared" si="849"/>
        <v>1452</v>
      </c>
      <c r="Z1562">
        <f t="shared" si="850"/>
        <v>1453</v>
      </c>
      <c r="AA1562">
        <f t="shared" si="847"/>
        <v>1951</v>
      </c>
      <c r="AB1562">
        <f t="shared" si="858"/>
        <v>500</v>
      </c>
      <c r="AM1562" t="str">
        <f t="shared" si="859"/>
        <v>201902LP</v>
      </c>
      <c r="AN1562">
        <f t="shared" ca="1" si="855"/>
        <v>14.01</v>
      </c>
      <c r="AO1562">
        <f t="shared" ca="1" si="856"/>
        <v>2.5</v>
      </c>
      <c r="AP1562">
        <f t="shared" ca="1" si="860"/>
        <v>2.5</v>
      </c>
      <c r="AQ1562">
        <f t="shared" ca="1" si="861"/>
        <v>10</v>
      </c>
      <c r="AR1562">
        <f t="shared" ca="1" si="862"/>
        <v>7.5</v>
      </c>
      <c r="AS1562">
        <f ca="1">P1562/J1562</f>
        <v>0.180137225258751</v>
      </c>
    </row>
    <row r="1563" spans="1:45" x14ac:dyDescent="0.4">
      <c r="A1563">
        <f t="shared" si="857"/>
        <v>201902</v>
      </c>
      <c r="B1563" t="s">
        <v>558</v>
      </c>
      <c r="C1563" t="s">
        <v>647</v>
      </c>
      <c r="D1563" t="str">
        <f t="shared" ca="1" si="854"/>
        <v>I111</v>
      </c>
      <c r="E1563">
        <f t="shared" ca="1" si="835"/>
        <v>6</v>
      </c>
      <c r="F1563">
        <f t="shared" ca="1" si="836"/>
        <v>13</v>
      </c>
      <c r="G1563" t="str">
        <f t="shared" ca="1" si="851"/>
        <v>S11</v>
      </c>
      <c r="H1563" t="str">
        <f t="shared" ca="1" si="852"/>
        <v>S119</v>
      </c>
      <c r="I1563">
        <f ca="1">VLOOKUP(D1563,PRC!$A$2:$B$21,2,0)*E1563</f>
        <v>900000</v>
      </c>
      <c r="J1563">
        <f t="shared" ca="1" si="837"/>
        <v>791996</v>
      </c>
      <c r="K1563">
        <f ca="1">VLOOKUP(D1563,PRC!$A$1:$C$21,3,0)*E1563</f>
        <v>477000</v>
      </c>
      <c r="L1563">
        <f t="shared" ca="1" si="838"/>
        <v>9000</v>
      </c>
      <c r="M1563">
        <f t="shared" ca="1" si="839"/>
        <v>9000</v>
      </c>
      <c r="N1563">
        <f t="shared" ca="1" si="840"/>
        <v>153000</v>
      </c>
      <c r="O1563">
        <f t="shared" ca="1" si="841"/>
        <v>63000</v>
      </c>
      <c r="P1563">
        <f t="shared" ca="1" si="853"/>
        <v>80996</v>
      </c>
      <c r="Q1563">
        <f ca="1">IF(P1563&gt;0,1,0)</f>
        <v>1</v>
      </c>
      <c r="R1563">
        <f t="shared" ca="1" si="842"/>
        <v>12</v>
      </c>
      <c r="S1563">
        <f t="shared" ca="1" si="843"/>
        <v>1</v>
      </c>
      <c r="T1563">
        <f t="shared" ca="1" si="844"/>
        <v>1</v>
      </c>
      <c r="U1563">
        <f t="shared" ca="1" si="845"/>
        <v>17</v>
      </c>
      <c r="V1563">
        <f t="shared" ca="1" si="846"/>
        <v>7</v>
      </c>
      <c r="X1563">
        <f t="shared" si="848"/>
        <v>1563</v>
      </c>
      <c r="Y1563">
        <f t="shared" si="849"/>
        <v>1452</v>
      </c>
      <c r="Z1563">
        <f t="shared" si="850"/>
        <v>1453</v>
      </c>
      <c r="AA1563">
        <f t="shared" si="847"/>
        <v>1951</v>
      </c>
      <c r="AB1563">
        <f t="shared" si="858"/>
        <v>500</v>
      </c>
      <c r="AM1563" t="str">
        <f t="shared" si="859"/>
        <v>201902LP</v>
      </c>
      <c r="AN1563">
        <f t="shared" ca="1" si="855"/>
        <v>12.000444444444447</v>
      </c>
      <c r="AO1563">
        <f t="shared" ca="1" si="856"/>
        <v>1</v>
      </c>
      <c r="AP1563">
        <f t="shared" ca="1" si="860"/>
        <v>1</v>
      </c>
      <c r="AQ1563">
        <f t="shared" ca="1" si="861"/>
        <v>17</v>
      </c>
      <c r="AR1563">
        <f t="shared" ca="1" si="862"/>
        <v>7.0000000000000009</v>
      </c>
      <c r="AS1563">
        <f ca="1">P1563/J1563</f>
        <v>0.1022681932737034</v>
      </c>
    </row>
    <row r="1564" spans="1:45" x14ac:dyDescent="0.4">
      <c r="A1564">
        <f t="shared" si="857"/>
        <v>201902</v>
      </c>
      <c r="B1564" t="s">
        <v>559</v>
      </c>
      <c r="C1564" t="s">
        <v>647</v>
      </c>
      <c r="D1564" t="str">
        <f t="shared" ca="1" si="854"/>
        <v>I117</v>
      </c>
      <c r="E1564">
        <f t="shared" ca="1" si="835"/>
        <v>8</v>
      </c>
      <c r="F1564">
        <f t="shared" ca="1" si="836"/>
        <v>14</v>
      </c>
      <c r="G1564" t="str">
        <f t="shared" ca="1" si="851"/>
        <v>S11</v>
      </c>
      <c r="H1564" t="str">
        <f t="shared" ca="1" si="852"/>
        <v>S113</v>
      </c>
      <c r="I1564">
        <f ca="1">VLOOKUP(D1564,PRC!$A$2:$B$21,2,0)*E1564</f>
        <v>20000000</v>
      </c>
      <c r="J1564">
        <f t="shared" ca="1" si="837"/>
        <v>17399996</v>
      </c>
      <c r="K1564">
        <f ca="1">VLOOKUP(D1564,PRC!$A$1:$C$21,3,0)*E1564</f>
        <v>9200000</v>
      </c>
      <c r="L1564">
        <f t="shared" ca="1" si="838"/>
        <v>400000</v>
      </c>
      <c r="M1564">
        <f t="shared" ca="1" si="839"/>
        <v>600000</v>
      </c>
      <c r="N1564">
        <f t="shared" ca="1" si="840"/>
        <v>2200000</v>
      </c>
      <c r="O1564">
        <f t="shared" ca="1" si="841"/>
        <v>1400000</v>
      </c>
      <c r="P1564">
        <f t="shared" ca="1" si="853"/>
        <v>3599996</v>
      </c>
      <c r="Q1564">
        <f ca="1">IF(P1564&gt;0,1,0)</f>
        <v>1</v>
      </c>
      <c r="R1564">
        <f t="shared" ca="1" si="842"/>
        <v>13</v>
      </c>
      <c r="S1564">
        <f t="shared" ca="1" si="843"/>
        <v>2</v>
      </c>
      <c r="T1564">
        <f t="shared" ca="1" si="844"/>
        <v>3</v>
      </c>
      <c r="U1564">
        <f t="shared" ca="1" si="845"/>
        <v>11</v>
      </c>
      <c r="V1564">
        <f t="shared" ca="1" si="846"/>
        <v>7</v>
      </c>
      <c r="X1564">
        <f t="shared" si="848"/>
        <v>1564</v>
      </c>
      <c r="Y1564">
        <f t="shared" si="849"/>
        <v>1452</v>
      </c>
      <c r="Z1564">
        <f t="shared" si="850"/>
        <v>1453</v>
      </c>
      <c r="AA1564">
        <f t="shared" si="847"/>
        <v>1951</v>
      </c>
      <c r="AB1564">
        <f t="shared" si="858"/>
        <v>500</v>
      </c>
      <c r="AM1564" t="str">
        <f t="shared" si="859"/>
        <v>201902LP</v>
      </c>
      <c r="AN1564">
        <f t="shared" ca="1" si="855"/>
        <v>13.000020000000001</v>
      </c>
      <c r="AO1564">
        <f t="shared" ca="1" si="856"/>
        <v>2</v>
      </c>
      <c r="AP1564">
        <f t="shared" ca="1" si="860"/>
        <v>3</v>
      </c>
      <c r="AQ1564">
        <f t="shared" ca="1" si="861"/>
        <v>11</v>
      </c>
      <c r="AR1564">
        <f t="shared" ca="1" si="862"/>
        <v>7.0000000000000009</v>
      </c>
      <c r="AS1564">
        <f ca="1">P1564/J1564</f>
        <v>0.20689636940146422</v>
      </c>
    </row>
    <row r="1565" spans="1:45" x14ac:dyDescent="0.4">
      <c r="A1565">
        <f t="shared" si="857"/>
        <v>201902</v>
      </c>
      <c r="B1565" t="s">
        <v>560</v>
      </c>
      <c r="C1565" t="s">
        <v>647</v>
      </c>
      <c r="D1565" t="str">
        <f t="shared" ca="1" si="854"/>
        <v>I107</v>
      </c>
      <c r="E1565">
        <f t="shared" ca="1" si="835"/>
        <v>6</v>
      </c>
      <c r="F1565">
        <f t="shared" ca="1" si="836"/>
        <v>12</v>
      </c>
      <c r="G1565" t="str">
        <f t="shared" ca="1" si="851"/>
        <v>S11</v>
      </c>
      <c r="H1565" t="str">
        <f t="shared" ca="1" si="852"/>
        <v>S119</v>
      </c>
      <c r="I1565">
        <f ca="1">VLOOKUP(D1565,PRC!$A$2:$B$21,2,0)*E1565</f>
        <v>900000</v>
      </c>
      <c r="J1565">
        <f t="shared" ca="1" si="837"/>
        <v>800996</v>
      </c>
      <c r="K1565">
        <f ca="1">VLOOKUP(D1565,PRC!$A$1:$C$21,3,0)*E1565</f>
        <v>513000</v>
      </c>
      <c r="L1565">
        <f t="shared" ca="1" si="838"/>
        <v>9000</v>
      </c>
      <c r="M1565">
        <f t="shared" ca="1" si="839"/>
        <v>18000</v>
      </c>
      <c r="N1565">
        <f t="shared" ca="1" si="840"/>
        <v>117000</v>
      </c>
      <c r="O1565">
        <f t="shared" ca="1" si="841"/>
        <v>90000</v>
      </c>
      <c r="P1565">
        <f t="shared" ca="1" si="853"/>
        <v>53996</v>
      </c>
      <c r="Q1565">
        <f ca="1">IF(P1565&gt;0,1,0)</f>
        <v>1</v>
      </c>
      <c r="R1565">
        <f t="shared" ca="1" si="842"/>
        <v>11</v>
      </c>
      <c r="S1565">
        <f t="shared" ca="1" si="843"/>
        <v>1</v>
      </c>
      <c r="T1565">
        <f t="shared" ca="1" si="844"/>
        <v>2</v>
      </c>
      <c r="U1565">
        <f t="shared" ca="1" si="845"/>
        <v>13</v>
      </c>
      <c r="V1565">
        <f t="shared" ca="1" si="846"/>
        <v>10</v>
      </c>
      <c r="X1565">
        <f t="shared" si="848"/>
        <v>1565</v>
      </c>
      <c r="Y1565">
        <f t="shared" si="849"/>
        <v>1452</v>
      </c>
      <c r="Z1565">
        <f t="shared" si="850"/>
        <v>1453</v>
      </c>
      <c r="AA1565">
        <f t="shared" si="847"/>
        <v>1951</v>
      </c>
      <c r="AB1565">
        <f t="shared" si="858"/>
        <v>500</v>
      </c>
      <c r="AM1565" t="str">
        <f t="shared" si="859"/>
        <v>201902LP</v>
      </c>
      <c r="AN1565">
        <f t="shared" ca="1" si="855"/>
        <v>11.000444444444446</v>
      </c>
      <c r="AO1565">
        <f t="shared" ca="1" si="856"/>
        <v>1</v>
      </c>
      <c r="AP1565">
        <f t="shared" ca="1" si="860"/>
        <v>2</v>
      </c>
      <c r="AQ1565">
        <f t="shared" ca="1" si="861"/>
        <v>13</v>
      </c>
      <c r="AR1565">
        <f t="shared" ca="1" si="862"/>
        <v>10</v>
      </c>
      <c r="AS1565">
        <f ca="1">P1565/J1565</f>
        <v>6.741107321384876E-2</v>
      </c>
    </row>
    <row r="1566" spans="1:45" x14ac:dyDescent="0.4">
      <c r="A1566">
        <f t="shared" si="857"/>
        <v>201902</v>
      </c>
      <c r="B1566" t="s">
        <v>561</v>
      </c>
      <c r="C1566" t="s">
        <v>647</v>
      </c>
      <c r="D1566" t="str">
        <f t="shared" ca="1" si="854"/>
        <v>I108</v>
      </c>
      <c r="E1566">
        <f t="shared" ca="1" si="835"/>
        <v>6</v>
      </c>
      <c r="F1566">
        <f t="shared" ca="1" si="836"/>
        <v>10</v>
      </c>
      <c r="G1566" t="str">
        <f t="shared" ca="1" si="851"/>
        <v>S10</v>
      </c>
      <c r="H1566" t="str">
        <f t="shared" ca="1" si="852"/>
        <v>S102</v>
      </c>
      <c r="I1566">
        <f ca="1">VLOOKUP(D1566,PRC!$A$2:$B$21,2,0)*E1566</f>
        <v>240000</v>
      </c>
      <c r="J1566">
        <f t="shared" ca="1" si="837"/>
        <v>208796</v>
      </c>
      <c r="K1566">
        <f ca="1">VLOOKUP(D1566,PRC!$A$1:$C$21,3,0)*E1566</f>
        <v>110400</v>
      </c>
      <c r="L1566">
        <f t="shared" ca="1" si="838"/>
        <v>5000</v>
      </c>
      <c r="M1566">
        <f t="shared" ca="1" si="839"/>
        <v>7000</v>
      </c>
      <c r="N1566">
        <f t="shared" ca="1" si="840"/>
        <v>46000</v>
      </c>
      <c r="O1566">
        <f t="shared" ca="1" si="841"/>
        <v>17000</v>
      </c>
      <c r="P1566">
        <f t="shared" ca="1" si="853"/>
        <v>23396</v>
      </c>
      <c r="Q1566">
        <f ca="1">IF(P1566&gt;0,1,0)</f>
        <v>1</v>
      </c>
      <c r="R1566">
        <f t="shared" ca="1" si="842"/>
        <v>13</v>
      </c>
      <c r="S1566">
        <f t="shared" ca="1" si="843"/>
        <v>2</v>
      </c>
      <c r="T1566">
        <f t="shared" ca="1" si="844"/>
        <v>3</v>
      </c>
      <c r="U1566">
        <f t="shared" ca="1" si="845"/>
        <v>19</v>
      </c>
      <c r="V1566">
        <f t="shared" ca="1" si="846"/>
        <v>7</v>
      </c>
      <c r="X1566">
        <f t="shared" si="848"/>
        <v>1566</v>
      </c>
      <c r="Y1566">
        <f t="shared" si="849"/>
        <v>1452</v>
      </c>
      <c r="Z1566">
        <f t="shared" si="850"/>
        <v>1453</v>
      </c>
      <c r="AA1566">
        <f t="shared" si="847"/>
        <v>1951</v>
      </c>
      <c r="AB1566">
        <f t="shared" si="858"/>
        <v>500</v>
      </c>
      <c r="AM1566" t="str">
        <f t="shared" si="859"/>
        <v>201902LP</v>
      </c>
      <c r="AN1566">
        <f t="shared" ca="1" si="855"/>
        <v>13.001666666666667</v>
      </c>
      <c r="AO1566">
        <f t="shared" ca="1" si="856"/>
        <v>2.083333333333333</v>
      </c>
      <c r="AP1566">
        <f t="shared" ca="1" si="860"/>
        <v>2.9166666666666665</v>
      </c>
      <c r="AQ1566">
        <f t="shared" ca="1" si="861"/>
        <v>19.166666666666668</v>
      </c>
      <c r="AR1566">
        <f t="shared" ca="1" si="862"/>
        <v>7.083333333333333</v>
      </c>
      <c r="AS1566">
        <f ca="1">P1566/J1566</f>
        <v>0.11205195501829537</v>
      </c>
    </row>
    <row r="1567" spans="1:45" x14ac:dyDescent="0.4">
      <c r="A1567">
        <f t="shared" si="857"/>
        <v>201902</v>
      </c>
      <c r="B1567" t="s">
        <v>562</v>
      </c>
      <c r="C1567" t="s">
        <v>647</v>
      </c>
      <c r="D1567" t="str">
        <f t="shared" ca="1" si="854"/>
        <v>I106</v>
      </c>
      <c r="E1567">
        <f t="shared" ca="1" si="835"/>
        <v>7</v>
      </c>
      <c r="F1567">
        <f t="shared" ca="1" si="836"/>
        <v>11</v>
      </c>
      <c r="G1567" t="str">
        <f t="shared" ca="1" si="851"/>
        <v>S10</v>
      </c>
      <c r="H1567" t="str">
        <f t="shared" ca="1" si="852"/>
        <v>S108</v>
      </c>
      <c r="I1567">
        <f ca="1">VLOOKUP(D1567,PRC!$A$2:$B$21,2,0)*E1567</f>
        <v>140000</v>
      </c>
      <c r="J1567">
        <f t="shared" ca="1" si="837"/>
        <v>118996</v>
      </c>
      <c r="K1567">
        <f ca="1">VLOOKUP(D1567,PRC!$A$1:$C$21,3,0)*E1567</f>
        <v>74200</v>
      </c>
      <c r="L1567">
        <f t="shared" ca="1" si="838"/>
        <v>4000</v>
      </c>
      <c r="M1567">
        <f t="shared" ca="1" si="839"/>
        <v>1000</v>
      </c>
      <c r="N1567">
        <f t="shared" ca="1" si="840"/>
        <v>14000</v>
      </c>
      <c r="O1567">
        <f t="shared" ca="1" si="841"/>
        <v>10000</v>
      </c>
      <c r="P1567">
        <f t="shared" ca="1" si="853"/>
        <v>15796</v>
      </c>
      <c r="Q1567">
        <f ca="1">IF(P1567&gt;0,1,0)</f>
        <v>1</v>
      </c>
      <c r="R1567">
        <f t="shared" ca="1" si="842"/>
        <v>15</v>
      </c>
      <c r="S1567">
        <f t="shared" ca="1" si="843"/>
        <v>3</v>
      </c>
      <c r="T1567">
        <f t="shared" ca="1" si="844"/>
        <v>1</v>
      </c>
      <c r="U1567">
        <f t="shared" ca="1" si="845"/>
        <v>10</v>
      </c>
      <c r="V1567">
        <f t="shared" ca="1" si="846"/>
        <v>7</v>
      </c>
      <c r="X1567">
        <f t="shared" si="848"/>
        <v>1567</v>
      </c>
      <c r="Y1567">
        <f t="shared" si="849"/>
        <v>1452</v>
      </c>
      <c r="Z1567">
        <f t="shared" si="850"/>
        <v>1453</v>
      </c>
      <c r="AA1567">
        <f t="shared" si="847"/>
        <v>1951</v>
      </c>
      <c r="AB1567">
        <f t="shared" si="858"/>
        <v>500</v>
      </c>
      <c r="AM1567" t="str">
        <f t="shared" si="859"/>
        <v>201902LP</v>
      </c>
      <c r="AN1567">
        <f t="shared" ca="1" si="855"/>
        <v>15.00285714285714</v>
      </c>
      <c r="AO1567">
        <f t="shared" ca="1" si="856"/>
        <v>2.8571428571428572</v>
      </c>
      <c r="AP1567">
        <f t="shared" ca="1" si="860"/>
        <v>0.7142857142857143</v>
      </c>
      <c r="AQ1567">
        <f t="shared" ca="1" si="861"/>
        <v>10</v>
      </c>
      <c r="AR1567">
        <f t="shared" ca="1" si="862"/>
        <v>7.1428571428571423</v>
      </c>
      <c r="AS1567">
        <f ca="1">P1567/J1567</f>
        <v>0.13274395778009346</v>
      </c>
    </row>
    <row r="1568" spans="1:45" x14ac:dyDescent="0.4">
      <c r="A1568">
        <f t="shared" si="857"/>
        <v>201902</v>
      </c>
      <c r="B1568" t="s">
        <v>563</v>
      </c>
      <c r="C1568" t="s">
        <v>647</v>
      </c>
      <c r="D1568" t="str">
        <f t="shared" ca="1" si="854"/>
        <v>I106</v>
      </c>
      <c r="E1568">
        <f t="shared" ca="1" si="835"/>
        <v>5</v>
      </c>
      <c r="F1568">
        <f t="shared" ca="1" si="836"/>
        <v>12</v>
      </c>
      <c r="G1568" t="str">
        <f t="shared" ca="1" si="851"/>
        <v>S10</v>
      </c>
      <c r="H1568" t="str">
        <f t="shared" ca="1" si="852"/>
        <v>S108</v>
      </c>
      <c r="I1568">
        <f ca="1">VLOOKUP(D1568,PRC!$A$2:$B$21,2,0)*E1568</f>
        <v>100000</v>
      </c>
      <c r="J1568">
        <f t="shared" ca="1" si="837"/>
        <v>88996</v>
      </c>
      <c r="K1568">
        <f ca="1">VLOOKUP(D1568,PRC!$A$1:$C$21,3,0)*E1568</f>
        <v>53000</v>
      </c>
      <c r="L1568">
        <f t="shared" ca="1" si="838"/>
        <v>3000</v>
      </c>
      <c r="M1568">
        <f t="shared" ca="1" si="839"/>
        <v>2000</v>
      </c>
      <c r="N1568">
        <f t="shared" ca="1" si="840"/>
        <v>19000</v>
      </c>
      <c r="O1568">
        <f t="shared" ca="1" si="841"/>
        <v>7000</v>
      </c>
      <c r="P1568">
        <f t="shared" ca="1" si="853"/>
        <v>4996</v>
      </c>
      <c r="Q1568">
        <f ca="1">IF(P1568&gt;0,1,0)</f>
        <v>1</v>
      </c>
      <c r="R1568">
        <f t="shared" ca="1" si="842"/>
        <v>11</v>
      </c>
      <c r="S1568">
        <f t="shared" ca="1" si="843"/>
        <v>3</v>
      </c>
      <c r="T1568">
        <f t="shared" ca="1" si="844"/>
        <v>2</v>
      </c>
      <c r="U1568">
        <f t="shared" ca="1" si="845"/>
        <v>19</v>
      </c>
      <c r="V1568">
        <f t="shared" ca="1" si="846"/>
        <v>7</v>
      </c>
      <c r="X1568">
        <f t="shared" si="848"/>
        <v>1568</v>
      </c>
      <c r="Y1568">
        <f t="shared" si="849"/>
        <v>1452</v>
      </c>
      <c r="Z1568">
        <f t="shared" si="850"/>
        <v>1453</v>
      </c>
      <c r="AA1568">
        <f t="shared" si="847"/>
        <v>1951</v>
      </c>
      <c r="AB1568">
        <f t="shared" si="858"/>
        <v>500</v>
      </c>
      <c r="AM1568" t="str">
        <f t="shared" si="859"/>
        <v>201902LP</v>
      </c>
      <c r="AN1568">
        <f t="shared" ca="1" si="855"/>
        <v>11.004000000000003</v>
      </c>
      <c r="AO1568">
        <f t="shared" ca="1" si="856"/>
        <v>3</v>
      </c>
      <c r="AP1568">
        <f t="shared" ca="1" si="860"/>
        <v>2</v>
      </c>
      <c r="AQ1568">
        <f t="shared" ca="1" si="861"/>
        <v>19</v>
      </c>
      <c r="AR1568">
        <f t="shared" ca="1" si="862"/>
        <v>7.0000000000000009</v>
      </c>
      <c r="AS1568">
        <f ca="1">P1568/J1568</f>
        <v>5.6137354487842149E-2</v>
      </c>
    </row>
    <row r="1569" spans="1:45" x14ac:dyDescent="0.4">
      <c r="A1569">
        <f t="shared" si="857"/>
        <v>201902</v>
      </c>
      <c r="B1569" t="s">
        <v>564</v>
      </c>
      <c r="C1569" t="s">
        <v>647</v>
      </c>
      <c r="D1569" t="str">
        <f t="shared" ca="1" si="854"/>
        <v>I115</v>
      </c>
      <c r="E1569">
        <f t="shared" ca="1" si="835"/>
        <v>8</v>
      </c>
      <c r="F1569">
        <f t="shared" ca="1" si="836"/>
        <v>11</v>
      </c>
      <c r="G1569" t="str">
        <f t="shared" ca="1" si="851"/>
        <v>S11</v>
      </c>
      <c r="H1569" t="str">
        <f t="shared" ca="1" si="852"/>
        <v>S117</v>
      </c>
      <c r="I1569">
        <f ca="1">VLOOKUP(D1569,PRC!$A$2:$B$21,2,0)*E1569</f>
        <v>40000</v>
      </c>
      <c r="J1569">
        <f t="shared" ca="1" si="837"/>
        <v>34396</v>
      </c>
      <c r="K1569">
        <f ca="1">VLOOKUP(D1569,PRC!$A$1:$C$21,3,0)*E1569</f>
        <v>19200</v>
      </c>
      <c r="L1569">
        <f t="shared" ca="1" si="838"/>
        <v>0</v>
      </c>
      <c r="M1569">
        <f t="shared" ca="1" si="839"/>
        <v>0</v>
      </c>
      <c r="N1569">
        <f t="shared" ca="1" si="840"/>
        <v>5000</v>
      </c>
      <c r="O1569">
        <f t="shared" ca="1" si="841"/>
        <v>3000</v>
      </c>
      <c r="P1569">
        <f t="shared" ca="1" si="853"/>
        <v>7196</v>
      </c>
      <c r="Q1569">
        <f ca="1">IF(P1569&gt;0,1,0)</f>
        <v>1</v>
      </c>
      <c r="R1569">
        <f t="shared" ca="1" si="842"/>
        <v>14</v>
      </c>
      <c r="S1569">
        <f t="shared" ca="1" si="843"/>
        <v>1</v>
      </c>
      <c r="T1569">
        <f t="shared" ca="1" si="844"/>
        <v>1</v>
      </c>
      <c r="U1569">
        <f t="shared" ca="1" si="845"/>
        <v>13</v>
      </c>
      <c r="V1569">
        <f t="shared" ca="1" si="846"/>
        <v>7</v>
      </c>
      <c r="X1569">
        <f t="shared" si="848"/>
        <v>1569</v>
      </c>
      <c r="Y1569">
        <f t="shared" si="849"/>
        <v>1452</v>
      </c>
      <c r="Z1569">
        <f t="shared" si="850"/>
        <v>1453</v>
      </c>
      <c r="AA1569">
        <f t="shared" si="847"/>
        <v>1951</v>
      </c>
      <c r="AB1569">
        <f t="shared" si="858"/>
        <v>500</v>
      </c>
      <c r="AM1569" t="str">
        <f t="shared" si="859"/>
        <v>201902LP</v>
      </c>
      <c r="AN1569">
        <f t="shared" ca="1" si="855"/>
        <v>14.01</v>
      </c>
      <c r="AO1569">
        <f t="shared" ca="1" si="856"/>
        <v>0</v>
      </c>
      <c r="AP1569">
        <f t="shared" ca="1" si="860"/>
        <v>0</v>
      </c>
      <c r="AQ1569">
        <f t="shared" ca="1" si="861"/>
        <v>12.5</v>
      </c>
      <c r="AR1569">
        <f t="shared" ca="1" si="862"/>
        <v>7.5</v>
      </c>
      <c r="AS1569">
        <f ca="1">P1569/J1569</f>
        <v>0.20921037329922085</v>
      </c>
    </row>
    <row r="1570" spans="1:45" x14ac:dyDescent="0.4">
      <c r="A1570">
        <f t="shared" si="857"/>
        <v>201902</v>
      </c>
      <c r="B1570" t="s">
        <v>565</v>
      </c>
      <c r="C1570" t="s">
        <v>647</v>
      </c>
      <c r="D1570" t="str">
        <f t="shared" ca="1" si="854"/>
        <v>I102</v>
      </c>
      <c r="E1570">
        <f t="shared" ca="1" si="835"/>
        <v>7</v>
      </c>
      <c r="F1570">
        <f t="shared" ca="1" si="836"/>
        <v>12</v>
      </c>
      <c r="G1570" t="str">
        <f t="shared" ca="1" si="851"/>
        <v>S11</v>
      </c>
      <c r="H1570" t="str">
        <f t="shared" ca="1" si="852"/>
        <v>S119</v>
      </c>
      <c r="I1570">
        <f ca="1">VLOOKUP(D1570,PRC!$A$2:$B$21,2,0)*E1570</f>
        <v>280000</v>
      </c>
      <c r="J1570">
        <f t="shared" ca="1" si="837"/>
        <v>243596</v>
      </c>
      <c r="K1570">
        <f ca="1">VLOOKUP(D1570,PRC!$A$1:$C$21,3,0)*E1570</f>
        <v>131600</v>
      </c>
      <c r="L1570">
        <f t="shared" ca="1" si="838"/>
        <v>8000</v>
      </c>
      <c r="M1570">
        <f t="shared" ca="1" si="839"/>
        <v>8000</v>
      </c>
      <c r="N1570">
        <f t="shared" ca="1" si="840"/>
        <v>42000</v>
      </c>
      <c r="O1570">
        <f t="shared" ca="1" si="841"/>
        <v>20000</v>
      </c>
      <c r="P1570">
        <f t="shared" ca="1" si="853"/>
        <v>33996</v>
      </c>
      <c r="Q1570">
        <f ca="1">IF(P1570&gt;0,1,0)</f>
        <v>1</v>
      </c>
      <c r="R1570">
        <f t="shared" ca="1" si="842"/>
        <v>13</v>
      </c>
      <c r="S1570">
        <f t="shared" ca="1" si="843"/>
        <v>3</v>
      </c>
      <c r="T1570">
        <f t="shared" ca="1" si="844"/>
        <v>3</v>
      </c>
      <c r="U1570">
        <f t="shared" ca="1" si="845"/>
        <v>15</v>
      </c>
      <c r="V1570">
        <f t="shared" ca="1" si="846"/>
        <v>7</v>
      </c>
      <c r="X1570">
        <f t="shared" si="848"/>
        <v>1570</v>
      </c>
      <c r="Y1570">
        <f t="shared" si="849"/>
        <v>1452</v>
      </c>
      <c r="Z1570">
        <f t="shared" si="850"/>
        <v>1453</v>
      </c>
      <c r="AA1570">
        <f t="shared" si="847"/>
        <v>1951</v>
      </c>
      <c r="AB1570">
        <f t="shared" si="858"/>
        <v>500</v>
      </c>
      <c r="AM1570" t="str">
        <f t="shared" si="859"/>
        <v>201902LP</v>
      </c>
      <c r="AN1570">
        <f t="shared" ca="1" si="855"/>
        <v>13.001428571428574</v>
      </c>
      <c r="AO1570">
        <f t="shared" ca="1" si="856"/>
        <v>2.8571428571428572</v>
      </c>
      <c r="AP1570">
        <f t="shared" ca="1" si="860"/>
        <v>2.8571428571428572</v>
      </c>
      <c r="AQ1570">
        <f t="shared" ca="1" si="861"/>
        <v>15</v>
      </c>
      <c r="AR1570">
        <f t="shared" ca="1" si="862"/>
        <v>7.1428571428571423</v>
      </c>
      <c r="AS1570">
        <f ca="1">P1570/J1570</f>
        <v>0.13955894185454606</v>
      </c>
    </row>
    <row r="1571" spans="1:45" x14ac:dyDescent="0.4">
      <c r="A1571">
        <f t="shared" si="857"/>
        <v>201902</v>
      </c>
      <c r="B1571" t="s">
        <v>566</v>
      </c>
      <c r="C1571" t="s">
        <v>647</v>
      </c>
      <c r="D1571" t="str">
        <f t="shared" ca="1" si="854"/>
        <v>I107</v>
      </c>
      <c r="E1571">
        <f t="shared" ca="1" si="835"/>
        <v>7</v>
      </c>
      <c r="F1571">
        <f t="shared" ca="1" si="836"/>
        <v>11</v>
      </c>
      <c r="G1571" t="str">
        <f t="shared" ca="1" si="851"/>
        <v>S12</v>
      </c>
      <c r="H1571" t="str">
        <f t="shared" ca="1" si="852"/>
        <v>S120</v>
      </c>
      <c r="I1571">
        <f ca="1">VLOOKUP(D1571,PRC!$A$2:$B$21,2,0)*E1571</f>
        <v>1050000</v>
      </c>
      <c r="J1571">
        <f t="shared" ca="1" si="837"/>
        <v>944996</v>
      </c>
      <c r="K1571">
        <f ca="1">VLOOKUP(D1571,PRC!$A$1:$C$21,3,0)*E1571</f>
        <v>598500</v>
      </c>
      <c r="L1571">
        <f t="shared" ca="1" si="838"/>
        <v>21000</v>
      </c>
      <c r="M1571">
        <f t="shared" ca="1" si="839"/>
        <v>11000</v>
      </c>
      <c r="N1571">
        <f t="shared" ca="1" si="840"/>
        <v>147000</v>
      </c>
      <c r="O1571">
        <f t="shared" ca="1" si="841"/>
        <v>105000</v>
      </c>
      <c r="P1571">
        <f t="shared" ca="1" si="853"/>
        <v>62496</v>
      </c>
      <c r="Q1571">
        <f ca="1">IF(P1571&gt;0,1,0)</f>
        <v>1</v>
      </c>
      <c r="R1571">
        <f t="shared" ca="1" si="842"/>
        <v>10</v>
      </c>
      <c r="S1571">
        <f t="shared" ca="1" si="843"/>
        <v>2</v>
      </c>
      <c r="T1571">
        <f t="shared" ca="1" si="844"/>
        <v>1</v>
      </c>
      <c r="U1571">
        <f t="shared" ca="1" si="845"/>
        <v>14</v>
      </c>
      <c r="V1571">
        <f t="shared" ca="1" si="846"/>
        <v>10</v>
      </c>
      <c r="X1571">
        <f t="shared" si="848"/>
        <v>1571</v>
      </c>
      <c r="Y1571">
        <f t="shared" si="849"/>
        <v>1452</v>
      </c>
      <c r="Z1571">
        <f t="shared" si="850"/>
        <v>1453</v>
      </c>
      <c r="AA1571">
        <f t="shared" si="847"/>
        <v>1951</v>
      </c>
      <c r="AB1571">
        <f t="shared" si="858"/>
        <v>500</v>
      </c>
      <c r="AM1571" t="str">
        <f t="shared" si="859"/>
        <v>201902LP</v>
      </c>
      <c r="AN1571">
        <f t="shared" ca="1" si="855"/>
        <v>10.000380952380949</v>
      </c>
      <c r="AO1571">
        <f t="shared" ca="1" si="856"/>
        <v>2</v>
      </c>
      <c r="AP1571">
        <f t="shared" ca="1" si="860"/>
        <v>1.0476190476190477</v>
      </c>
      <c r="AQ1571">
        <f t="shared" ca="1" si="861"/>
        <v>14.000000000000002</v>
      </c>
      <c r="AR1571">
        <f t="shared" ca="1" si="862"/>
        <v>10</v>
      </c>
      <c r="AS1571">
        <f ca="1">P1571/J1571</f>
        <v>6.6133613263971491E-2</v>
      </c>
    </row>
    <row r="1572" spans="1:45" x14ac:dyDescent="0.4">
      <c r="A1572">
        <f t="shared" si="857"/>
        <v>201902</v>
      </c>
      <c r="B1572" t="s">
        <v>567</v>
      </c>
      <c r="C1572" t="s">
        <v>647</v>
      </c>
      <c r="D1572" t="str">
        <f t="shared" ca="1" si="854"/>
        <v>I120</v>
      </c>
      <c r="E1572">
        <f t="shared" ca="1" si="835"/>
        <v>5</v>
      </c>
      <c r="F1572">
        <f t="shared" ca="1" si="836"/>
        <v>10</v>
      </c>
      <c r="G1572" t="str">
        <f t="shared" ca="1" si="851"/>
        <v>S11</v>
      </c>
      <c r="H1572" t="str">
        <f t="shared" ca="1" si="852"/>
        <v>S115</v>
      </c>
      <c r="I1572">
        <f ca="1">VLOOKUP(D1572,PRC!$A$2:$B$21,2,0)*E1572</f>
        <v>21500000</v>
      </c>
      <c r="J1572">
        <f t="shared" ca="1" si="837"/>
        <v>18704996</v>
      </c>
      <c r="K1572">
        <f ca="1">VLOOKUP(D1572,PRC!$A$1:$C$21,3,0)*E1572</f>
        <v>9675000</v>
      </c>
      <c r="L1572">
        <f t="shared" ca="1" si="838"/>
        <v>645000</v>
      </c>
      <c r="M1572">
        <f t="shared" ca="1" si="839"/>
        <v>215000</v>
      </c>
      <c r="N1572">
        <f t="shared" ca="1" si="840"/>
        <v>3225000</v>
      </c>
      <c r="O1572">
        <f t="shared" ca="1" si="841"/>
        <v>1290000</v>
      </c>
      <c r="P1572">
        <f t="shared" ca="1" si="853"/>
        <v>3654996</v>
      </c>
      <c r="Q1572">
        <f ca="1">IF(P1572&gt;0,1,0)</f>
        <v>1</v>
      </c>
      <c r="R1572">
        <f t="shared" ca="1" si="842"/>
        <v>13</v>
      </c>
      <c r="S1572">
        <f t="shared" ca="1" si="843"/>
        <v>3</v>
      </c>
      <c r="T1572">
        <f t="shared" ca="1" si="844"/>
        <v>1</v>
      </c>
      <c r="U1572">
        <f t="shared" ca="1" si="845"/>
        <v>15</v>
      </c>
      <c r="V1572">
        <f t="shared" ca="1" si="846"/>
        <v>6</v>
      </c>
      <c r="X1572">
        <f t="shared" si="848"/>
        <v>1572</v>
      </c>
      <c r="Y1572">
        <f t="shared" si="849"/>
        <v>1452</v>
      </c>
      <c r="Z1572">
        <f t="shared" si="850"/>
        <v>1453</v>
      </c>
      <c r="AA1572">
        <f t="shared" si="847"/>
        <v>1951</v>
      </c>
      <c r="AB1572">
        <f t="shared" si="858"/>
        <v>500</v>
      </c>
      <c r="AM1572" t="str">
        <f t="shared" si="859"/>
        <v>201902LP</v>
      </c>
      <c r="AN1572">
        <f t="shared" ca="1" si="855"/>
        <v>13.000018604651164</v>
      </c>
      <c r="AO1572">
        <f t="shared" ca="1" si="856"/>
        <v>3</v>
      </c>
      <c r="AP1572">
        <f t="shared" ca="1" si="860"/>
        <v>1</v>
      </c>
      <c r="AQ1572">
        <f t="shared" ca="1" si="861"/>
        <v>15</v>
      </c>
      <c r="AR1572">
        <f t="shared" ca="1" si="862"/>
        <v>6</v>
      </c>
      <c r="AS1572">
        <f ca="1">P1572/J1572</f>
        <v>0.19540212679008326</v>
      </c>
    </row>
    <row r="1573" spans="1:45" x14ac:dyDescent="0.4">
      <c r="A1573">
        <f t="shared" si="857"/>
        <v>201902</v>
      </c>
      <c r="B1573" t="s">
        <v>568</v>
      </c>
      <c r="C1573" t="s">
        <v>647</v>
      </c>
      <c r="D1573" t="str">
        <f t="shared" ca="1" si="854"/>
        <v>I101</v>
      </c>
      <c r="E1573">
        <f t="shared" ca="1" si="835"/>
        <v>6</v>
      </c>
      <c r="F1573">
        <f t="shared" ca="1" si="836"/>
        <v>14</v>
      </c>
      <c r="G1573" t="str">
        <f t="shared" ca="1" si="851"/>
        <v>S11</v>
      </c>
      <c r="H1573" t="str">
        <f t="shared" ca="1" si="852"/>
        <v>S110</v>
      </c>
      <c r="I1573">
        <f ca="1">VLOOKUP(D1573,PRC!$A$2:$B$21,2,0)*E1573</f>
        <v>180000</v>
      </c>
      <c r="J1573">
        <f t="shared" ca="1" si="837"/>
        <v>158396</v>
      </c>
      <c r="K1573">
        <f ca="1">VLOOKUP(D1573,PRC!$A$1:$C$21,3,0)*E1573</f>
        <v>93600</v>
      </c>
      <c r="L1573">
        <f t="shared" ca="1" si="838"/>
        <v>2000</v>
      </c>
      <c r="M1573">
        <f t="shared" ca="1" si="839"/>
        <v>2000</v>
      </c>
      <c r="N1573">
        <f t="shared" ca="1" si="840"/>
        <v>31000</v>
      </c>
      <c r="O1573">
        <f t="shared" ca="1" si="841"/>
        <v>9000</v>
      </c>
      <c r="P1573">
        <f t="shared" ca="1" si="853"/>
        <v>20796</v>
      </c>
      <c r="Q1573">
        <f ca="1">IF(P1573&gt;0,1,0)</f>
        <v>1</v>
      </c>
      <c r="R1573">
        <f t="shared" ca="1" si="842"/>
        <v>12</v>
      </c>
      <c r="S1573">
        <f t="shared" ca="1" si="843"/>
        <v>1</v>
      </c>
      <c r="T1573">
        <f t="shared" ca="1" si="844"/>
        <v>1</v>
      </c>
      <c r="U1573">
        <f t="shared" ca="1" si="845"/>
        <v>17</v>
      </c>
      <c r="V1573">
        <f t="shared" ca="1" si="846"/>
        <v>5</v>
      </c>
      <c r="X1573">
        <f t="shared" si="848"/>
        <v>1573</v>
      </c>
      <c r="Y1573">
        <f t="shared" si="849"/>
        <v>1452</v>
      </c>
      <c r="Z1573">
        <f t="shared" si="850"/>
        <v>1453</v>
      </c>
      <c r="AA1573">
        <f t="shared" si="847"/>
        <v>1951</v>
      </c>
      <c r="AB1573">
        <f t="shared" si="858"/>
        <v>500</v>
      </c>
      <c r="AM1573" t="str">
        <f t="shared" si="859"/>
        <v>201902LP</v>
      </c>
      <c r="AN1573">
        <f t="shared" ca="1" si="855"/>
        <v>12.002222222222226</v>
      </c>
      <c r="AO1573">
        <f t="shared" ca="1" si="856"/>
        <v>1.1111111111111112</v>
      </c>
      <c r="AP1573">
        <f t="shared" ca="1" si="860"/>
        <v>1.1111111111111112</v>
      </c>
      <c r="AQ1573">
        <f t="shared" ca="1" si="861"/>
        <v>17.222222222222221</v>
      </c>
      <c r="AR1573">
        <f t="shared" ca="1" si="862"/>
        <v>5</v>
      </c>
      <c r="AS1573">
        <f ca="1">P1573/J1573</f>
        <v>0.1312911942220763</v>
      </c>
    </row>
    <row r="1574" spans="1:45" x14ac:dyDescent="0.4">
      <c r="A1574">
        <f t="shared" si="857"/>
        <v>201902</v>
      </c>
      <c r="B1574" t="s">
        <v>569</v>
      </c>
      <c r="C1574" t="s">
        <v>647</v>
      </c>
      <c r="D1574" t="str">
        <f t="shared" ca="1" si="854"/>
        <v>I109</v>
      </c>
      <c r="E1574">
        <f t="shared" ca="1" si="835"/>
        <v>5</v>
      </c>
      <c r="F1574">
        <f t="shared" ca="1" si="836"/>
        <v>11</v>
      </c>
      <c r="G1574" t="str">
        <f t="shared" ca="1" si="851"/>
        <v>S11</v>
      </c>
      <c r="H1574" t="str">
        <f t="shared" ca="1" si="852"/>
        <v>S112</v>
      </c>
      <c r="I1574">
        <f ca="1">VLOOKUP(D1574,PRC!$A$2:$B$21,2,0)*E1574</f>
        <v>2500000</v>
      </c>
      <c r="J1574">
        <f t="shared" ca="1" si="837"/>
        <v>2174996</v>
      </c>
      <c r="K1574">
        <f ca="1">VLOOKUP(D1574,PRC!$A$1:$C$21,3,0)*E1574</f>
        <v>1000000</v>
      </c>
      <c r="L1574">
        <f t="shared" ca="1" si="838"/>
        <v>25000</v>
      </c>
      <c r="M1574">
        <f t="shared" ca="1" si="839"/>
        <v>75000</v>
      </c>
      <c r="N1574">
        <f t="shared" ca="1" si="840"/>
        <v>475000</v>
      </c>
      <c r="O1574">
        <f t="shared" ca="1" si="841"/>
        <v>200000</v>
      </c>
      <c r="P1574">
        <f t="shared" ca="1" si="853"/>
        <v>399996</v>
      </c>
      <c r="Q1574">
        <f ca="1">IF(P1574&gt;0,1,0)</f>
        <v>1</v>
      </c>
      <c r="R1574">
        <f t="shared" ca="1" si="842"/>
        <v>13</v>
      </c>
      <c r="S1574">
        <f t="shared" ca="1" si="843"/>
        <v>1</v>
      </c>
      <c r="T1574">
        <f t="shared" ca="1" si="844"/>
        <v>3</v>
      </c>
      <c r="U1574">
        <f t="shared" ca="1" si="845"/>
        <v>19</v>
      </c>
      <c r="V1574">
        <f t="shared" ca="1" si="846"/>
        <v>8</v>
      </c>
      <c r="X1574">
        <f t="shared" si="848"/>
        <v>1574</v>
      </c>
      <c r="Y1574">
        <f t="shared" si="849"/>
        <v>1452</v>
      </c>
      <c r="Z1574">
        <f t="shared" si="850"/>
        <v>1453</v>
      </c>
      <c r="AA1574">
        <f t="shared" si="847"/>
        <v>1951</v>
      </c>
      <c r="AB1574">
        <f t="shared" si="858"/>
        <v>500</v>
      </c>
      <c r="AM1574" t="str">
        <f t="shared" si="859"/>
        <v>201902LP</v>
      </c>
      <c r="AN1574">
        <f t="shared" ca="1" si="855"/>
        <v>13.000160000000005</v>
      </c>
      <c r="AO1574">
        <f t="shared" ca="1" si="856"/>
        <v>1</v>
      </c>
      <c r="AP1574">
        <f t="shared" ca="1" si="860"/>
        <v>3</v>
      </c>
      <c r="AQ1574">
        <f t="shared" ca="1" si="861"/>
        <v>19</v>
      </c>
      <c r="AR1574">
        <f t="shared" ca="1" si="862"/>
        <v>8</v>
      </c>
      <c r="AS1574">
        <f ca="1">P1574/J1574</f>
        <v>0.18390654511548526</v>
      </c>
    </row>
    <row r="1575" spans="1:45" x14ac:dyDescent="0.4">
      <c r="A1575">
        <f t="shared" si="857"/>
        <v>201902</v>
      </c>
      <c r="B1575" t="s">
        <v>570</v>
      </c>
      <c r="C1575" t="s">
        <v>647</v>
      </c>
      <c r="D1575" t="str">
        <f t="shared" ca="1" si="854"/>
        <v>I109</v>
      </c>
      <c r="E1575">
        <f t="shared" ca="1" si="835"/>
        <v>7</v>
      </c>
      <c r="F1575">
        <f t="shared" ca="1" si="836"/>
        <v>15</v>
      </c>
      <c r="G1575" t="str">
        <f t="shared" ca="1" si="851"/>
        <v>S11</v>
      </c>
      <c r="H1575" t="str">
        <f t="shared" ca="1" si="852"/>
        <v>S118</v>
      </c>
      <c r="I1575">
        <f ca="1">VLOOKUP(D1575,PRC!$A$2:$B$21,2,0)*E1575</f>
        <v>3500000</v>
      </c>
      <c r="J1575">
        <f t="shared" ca="1" si="837"/>
        <v>2974996</v>
      </c>
      <c r="K1575">
        <f ca="1">VLOOKUP(D1575,PRC!$A$1:$C$21,3,0)*E1575</f>
        <v>1400000</v>
      </c>
      <c r="L1575">
        <f t="shared" ca="1" si="838"/>
        <v>105000</v>
      </c>
      <c r="M1575">
        <f t="shared" ca="1" si="839"/>
        <v>35000</v>
      </c>
      <c r="N1575">
        <f t="shared" ca="1" si="840"/>
        <v>350000</v>
      </c>
      <c r="O1575">
        <f t="shared" ca="1" si="841"/>
        <v>175000</v>
      </c>
      <c r="P1575">
        <f t="shared" ca="1" si="853"/>
        <v>909996</v>
      </c>
      <c r="Q1575">
        <f ca="1">IF(P1575&gt;0,1,0)</f>
        <v>1</v>
      </c>
      <c r="R1575">
        <f t="shared" ca="1" si="842"/>
        <v>15</v>
      </c>
      <c r="S1575">
        <f t="shared" ca="1" si="843"/>
        <v>3</v>
      </c>
      <c r="T1575">
        <f t="shared" ca="1" si="844"/>
        <v>1</v>
      </c>
      <c r="U1575">
        <f t="shared" ca="1" si="845"/>
        <v>10</v>
      </c>
      <c r="V1575">
        <f t="shared" ca="1" si="846"/>
        <v>5</v>
      </c>
      <c r="X1575">
        <f t="shared" si="848"/>
        <v>1575</v>
      </c>
      <c r="Y1575">
        <f t="shared" si="849"/>
        <v>1452</v>
      </c>
      <c r="Z1575">
        <f t="shared" si="850"/>
        <v>1453</v>
      </c>
      <c r="AA1575">
        <f t="shared" si="847"/>
        <v>1951</v>
      </c>
      <c r="AB1575">
        <f t="shared" si="858"/>
        <v>500</v>
      </c>
      <c r="AM1575" t="str">
        <f t="shared" si="859"/>
        <v>201902LP</v>
      </c>
      <c r="AN1575">
        <f t="shared" ca="1" si="855"/>
        <v>15.000114285714282</v>
      </c>
      <c r="AO1575">
        <f t="shared" ca="1" si="856"/>
        <v>3</v>
      </c>
      <c r="AP1575">
        <f t="shared" ca="1" si="860"/>
        <v>1</v>
      </c>
      <c r="AQ1575">
        <f t="shared" ca="1" si="861"/>
        <v>10</v>
      </c>
      <c r="AR1575">
        <f t="shared" ca="1" si="862"/>
        <v>5</v>
      </c>
      <c r="AS1575">
        <f ca="1">P1575/J1575</f>
        <v>0.30588141967249705</v>
      </c>
    </row>
    <row r="1576" spans="1:45" x14ac:dyDescent="0.4">
      <c r="A1576">
        <f t="shared" si="857"/>
        <v>201902</v>
      </c>
      <c r="B1576" t="s">
        <v>571</v>
      </c>
      <c r="C1576" t="s">
        <v>647</v>
      </c>
      <c r="D1576" t="str">
        <f t="shared" ca="1" si="854"/>
        <v>I104</v>
      </c>
      <c r="E1576">
        <f t="shared" ca="1" si="835"/>
        <v>7</v>
      </c>
      <c r="F1576">
        <f t="shared" ca="1" si="836"/>
        <v>13</v>
      </c>
      <c r="G1576" t="str">
        <f t="shared" ca="1" si="851"/>
        <v>S10</v>
      </c>
      <c r="H1576" t="str">
        <f t="shared" ca="1" si="852"/>
        <v>S106</v>
      </c>
      <c r="I1576">
        <f ca="1">VLOOKUP(D1576,PRC!$A$2:$B$21,2,0)*E1576</f>
        <v>490000</v>
      </c>
      <c r="J1576">
        <f t="shared" ca="1" si="837"/>
        <v>436096</v>
      </c>
      <c r="K1576">
        <f ca="1">VLOOKUP(D1576,PRC!$A$1:$C$21,3,0)*E1576</f>
        <v>205800</v>
      </c>
      <c r="L1576">
        <f t="shared" ca="1" si="838"/>
        <v>15000</v>
      </c>
      <c r="M1576">
        <f t="shared" ca="1" si="839"/>
        <v>10000</v>
      </c>
      <c r="N1576">
        <f t="shared" ca="1" si="840"/>
        <v>74000</v>
      </c>
      <c r="O1576">
        <f t="shared" ca="1" si="841"/>
        <v>44000</v>
      </c>
      <c r="P1576">
        <f t="shared" ca="1" si="853"/>
        <v>87296</v>
      </c>
      <c r="Q1576">
        <f ca="1">IF(P1576&gt;0,1,0)</f>
        <v>1</v>
      </c>
      <c r="R1576">
        <f t="shared" ca="1" si="842"/>
        <v>11</v>
      </c>
      <c r="S1576">
        <f t="shared" ca="1" si="843"/>
        <v>3</v>
      </c>
      <c r="T1576">
        <f t="shared" ca="1" si="844"/>
        <v>2</v>
      </c>
      <c r="U1576">
        <f t="shared" ca="1" si="845"/>
        <v>15</v>
      </c>
      <c r="V1576">
        <f t="shared" ca="1" si="846"/>
        <v>9</v>
      </c>
      <c r="X1576">
        <f t="shared" si="848"/>
        <v>1576</v>
      </c>
      <c r="Y1576">
        <f t="shared" si="849"/>
        <v>1452</v>
      </c>
      <c r="Z1576">
        <f t="shared" si="850"/>
        <v>1453</v>
      </c>
      <c r="AA1576">
        <f t="shared" si="847"/>
        <v>1951</v>
      </c>
      <c r="AB1576">
        <f t="shared" si="858"/>
        <v>500</v>
      </c>
      <c r="AM1576" t="str">
        <f t="shared" si="859"/>
        <v>201902LP</v>
      </c>
      <c r="AN1576">
        <f t="shared" ca="1" si="855"/>
        <v>11.000816326530616</v>
      </c>
      <c r="AO1576">
        <f t="shared" ca="1" si="856"/>
        <v>3.0612244897959182</v>
      </c>
      <c r="AP1576">
        <f t="shared" ca="1" si="860"/>
        <v>2.0408163265306123</v>
      </c>
      <c r="AQ1576">
        <f t="shared" ca="1" si="861"/>
        <v>15.102040816326531</v>
      </c>
      <c r="AR1576">
        <f t="shared" ca="1" si="862"/>
        <v>8.9795918367346932</v>
      </c>
      <c r="AS1576">
        <f ca="1">P1576/J1576</f>
        <v>0.20017610801291458</v>
      </c>
    </row>
    <row r="1577" spans="1:45" x14ac:dyDescent="0.4">
      <c r="A1577">
        <f t="shared" si="857"/>
        <v>201902</v>
      </c>
      <c r="B1577" t="s">
        <v>572</v>
      </c>
      <c r="C1577" t="s">
        <v>647</v>
      </c>
      <c r="D1577" t="str">
        <f t="shared" ca="1" si="854"/>
        <v>I119</v>
      </c>
      <c r="E1577">
        <f t="shared" ca="1" si="835"/>
        <v>8</v>
      </c>
      <c r="F1577">
        <f t="shared" ca="1" si="836"/>
        <v>13</v>
      </c>
      <c r="G1577" t="str">
        <f t="shared" ca="1" si="851"/>
        <v>S10</v>
      </c>
      <c r="H1577" t="str">
        <f t="shared" ca="1" si="852"/>
        <v>S108</v>
      </c>
      <c r="I1577">
        <f ca="1">VLOOKUP(D1577,PRC!$A$2:$B$21,2,0)*E1577</f>
        <v>760000</v>
      </c>
      <c r="J1577">
        <f t="shared" ca="1" si="837"/>
        <v>645996</v>
      </c>
      <c r="K1577">
        <f ca="1">VLOOKUP(D1577,PRC!$A$1:$C$21,3,0)*E1577</f>
        <v>364800</v>
      </c>
      <c r="L1577">
        <f t="shared" ca="1" si="838"/>
        <v>23000</v>
      </c>
      <c r="M1577">
        <f t="shared" ca="1" si="839"/>
        <v>15000</v>
      </c>
      <c r="N1577">
        <f t="shared" ca="1" si="840"/>
        <v>99000</v>
      </c>
      <c r="O1577">
        <f t="shared" ca="1" si="841"/>
        <v>46000</v>
      </c>
      <c r="P1577">
        <f t="shared" ca="1" si="853"/>
        <v>98196</v>
      </c>
      <c r="Q1577">
        <f ca="1">IF(P1577&gt;0,1,0)</f>
        <v>1</v>
      </c>
      <c r="R1577">
        <f t="shared" ca="1" si="842"/>
        <v>15</v>
      </c>
      <c r="S1577">
        <f t="shared" ca="1" si="843"/>
        <v>3</v>
      </c>
      <c r="T1577">
        <f t="shared" ca="1" si="844"/>
        <v>2</v>
      </c>
      <c r="U1577">
        <f t="shared" ca="1" si="845"/>
        <v>13</v>
      </c>
      <c r="V1577">
        <f t="shared" ca="1" si="846"/>
        <v>6</v>
      </c>
      <c r="X1577">
        <f t="shared" si="848"/>
        <v>1577</v>
      </c>
      <c r="Y1577">
        <f t="shared" si="849"/>
        <v>1452</v>
      </c>
      <c r="Z1577">
        <f t="shared" si="850"/>
        <v>1453</v>
      </c>
      <c r="AA1577">
        <f t="shared" si="847"/>
        <v>1951</v>
      </c>
      <c r="AB1577">
        <f t="shared" si="858"/>
        <v>500</v>
      </c>
      <c r="AM1577" t="str">
        <f t="shared" si="859"/>
        <v>201902LP</v>
      </c>
      <c r="AN1577">
        <f t="shared" ca="1" si="855"/>
        <v>15.000526315789475</v>
      </c>
      <c r="AO1577">
        <f t="shared" ca="1" si="856"/>
        <v>3.0263157894736841</v>
      </c>
      <c r="AP1577">
        <f t="shared" ca="1" si="860"/>
        <v>1.9736842105263157</v>
      </c>
      <c r="AQ1577">
        <f t="shared" ca="1" si="861"/>
        <v>13.026315789473683</v>
      </c>
      <c r="AR1577">
        <f t="shared" ca="1" si="862"/>
        <v>6.0526315789473681</v>
      </c>
      <c r="AS1577">
        <f ca="1">P1577/J1577</f>
        <v>0.15200713317110323</v>
      </c>
    </row>
    <row r="1578" spans="1:45" x14ac:dyDescent="0.4">
      <c r="A1578">
        <f t="shared" si="857"/>
        <v>201902</v>
      </c>
      <c r="B1578" t="s">
        <v>573</v>
      </c>
      <c r="C1578" t="s">
        <v>647</v>
      </c>
      <c r="D1578" t="str">
        <f t="shared" ca="1" si="854"/>
        <v>I102</v>
      </c>
      <c r="E1578">
        <f t="shared" ca="1" si="835"/>
        <v>6</v>
      </c>
      <c r="F1578">
        <f t="shared" ca="1" si="836"/>
        <v>15</v>
      </c>
      <c r="G1578" t="str">
        <f t="shared" ca="1" si="851"/>
        <v>S10</v>
      </c>
      <c r="H1578" t="str">
        <f t="shared" ca="1" si="852"/>
        <v>S104</v>
      </c>
      <c r="I1578">
        <f ca="1">VLOOKUP(D1578,PRC!$A$2:$B$21,2,0)*E1578</f>
        <v>240000</v>
      </c>
      <c r="J1578">
        <f t="shared" ca="1" si="837"/>
        <v>208796</v>
      </c>
      <c r="K1578">
        <f ca="1">VLOOKUP(D1578,PRC!$A$1:$C$21,3,0)*E1578</f>
        <v>112800</v>
      </c>
      <c r="L1578">
        <f t="shared" ca="1" si="838"/>
        <v>5000</v>
      </c>
      <c r="M1578">
        <f t="shared" ca="1" si="839"/>
        <v>5000</v>
      </c>
      <c r="N1578">
        <f t="shared" ca="1" si="840"/>
        <v>29000</v>
      </c>
      <c r="O1578">
        <f t="shared" ca="1" si="841"/>
        <v>14000</v>
      </c>
      <c r="P1578">
        <f t="shared" ca="1" si="853"/>
        <v>42996</v>
      </c>
      <c r="Q1578">
        <f ca="1">IF(P1578&gt;0,1,0)</f>
        <v>1</v>
      </c>
      <c r="R1578">
        <f t="shared" ca="1" si="842"/>
        <v>13</v>
      </c>
      <c r="S1578">
        <f t="shared" ca="1" si="843"/>
        <v>2</v>
      </c>
      <c r="T1578">
        <f t="shared" ca="1" si="844"/>
        <v>2</v>
      </c>
      <c r="U1578">
        <f t="shared" ca="1" si="845"/>
        <v>12</v>
      </c>
      <c r="V1578">
        <f t="shared" ca="1" si="846"/>
        <v>6</v>
      </c>
      <c r="X1578">
        <f t="shared" si="848"/>
        <v>1578</v>
      </c>
      <c r="Y1578">
        <f t="shared" si="849"/>
        <v>1452</v>
      </c>
      <c r="Z1578">
        <f t="shared" si="850"/>
        <v>1453</v>
      </c>
      <c r="AA1578">
        <f t="shared" si="847"/>
        <v>1951</v>
      </c>
      <c r="AB1578">
        <f t="shared" si="858"/>
        <v>500</v>
      </c>
      <c r="AM1578" t="str">
        <f t="shared" si="859"/>
        <v>201902LP</v>
      </c>
      <c r="AN1578">
        <f t="shared" ca="1" si="855"/>
        <v>13.001666666666667</v>
      </c>
      <c r="AO1578">
        <f t="shared" ca="1" si="856"/>
        <v>2.083333333333333</v>
      </c>
      <c r="AP1578">
        <f t="shared" ca="1" si="860"/>
        <v>2.083333333333333</v>
      </c>
      <c r="AQ1578">
        <f t="shared" ca="1" si="861"/>
        <v>12.083333333333334</v>
      </c>
      <c r="AR1578">
        <f t="shared" ca="1" si="862"/>
        <v>5.833333333333333</v>
      </c>
      <c r="AS1578">
        <f ca="1">P1578/J1578</f>
        <v>0.20592348512423608</v>
      </c>
    </row>
    <row r="1579" spans="1:45" x14ac:dyDescent="0.4">
      <c r="A1579">
        <f t="shared" si="857"/>
        <v>201902</v>
      </c>
      <c r="B1579" t="s">
        <v>574</v>
      </c>
      <c r="C1579" t="s">
        <v>647</v>
      </c>
      <c r="D1579" t="str">
        <f t="shared" ca="1" si="854"/>
        <v>I113</v>
      </c>
      <c r="E1579">
        <f t="shared" ref="E1579:E1642" ca="1" si="863">RANDBETWEEN(INDIRECT("AD"&amp;Y1579),INDIRECT("AD"&amp;Z1579))</f>
        <v>8</v>
      </c>
      <c r="F1579">
        <f t="shared" ref="F1579:F1642" ca="1" si="864">RANDBETWEEN(INDIRECT("AF"&amp;Y1579),INDIRECT("AF"&amp;Z1579))</f>
        <v>13</v>
      </c>
      <c r="G1579" t="str">
        <f t="shared" ca="1" si="851"/>
        <v>S11</v>
      </c>
      <c r="H1579" t="str">
        <f t="shared" ca="1" si="852"/>
        <v>S111</v>
      </c>
      <c r="I1579">
        <f ca="1">VLOOKUP(D1579,PRC!$A$2:$B$21,2,0)*E1579</f>
        <v>5360000</v>
      </c>
      <c r="J1579">
        <f t="shared" ref="J1579:J1642" ca="1" si="865">I1579*(1-R1579/100)-4</f>
        <v>4663196</v>
      </c>
      <c r="K1579">
        <f ca="1">VLOOKUP(D1579,PRC!$A$1:$C$21,3,0)*E1579</f>
        <v>2412000</v>
      </c>
      <c r="L1579">
        <f t="shared" ref="L1579:L1642" ca="1" si="866">ROUND($I1579*S1579,-5)/100</f>
        <v>161000</v>
      </c>
      <c r="M1579">
        <f t="shared" ref="M1579:M1642" ca="1" si="867">ROUND($I1579*T1579,-5)/100</f>
        <v>54000</v>
      </c>
      <c r="N1579">
        <f t="shared" ref="N1579:N1642" ca="1" si="868">ROUND($I1579*U1579,-5)/100</f>
        <v>1018000</v>
      </c>
      <c r="O1579">
        <f t="shared" ref="O1579:O1642" ca="1" si="869">ROUND($I1579*V1579,-5)/100</f>
        <v>482000</v>
      </c>
      <c r="P1579">
        <f t="shared" ca="1" si="853"/>
        <v>536196</v>
      </c>
      <c r="Q1579">
        <f ca="1">IF(P1579&gt;0,1,0)</f>
        <v>1</v>
      </c>
      <c r="R1579">
        <f t="shared" ref="R1579:R1642" ca="1" si="870">RANDBETWEEN(INDIRECT("AF"&amp;$Y1579),INDIRECT("AF"&amp;$Z1579))</f>
        <v>13</v>
      </c>
      <c r="S1579">
        <f t="shared" ref="S1579:S1642" ca="1" si="871">RANDBETWEEN(INDIRECT("AG"&amp;$Y1579),INDIRECT("AG"&amp;$Z1579))</f>
        <v>3</v>
      </c>
      <c r="T1579">
        <f t="shared" ref="T1579:T1642" ca="1" si="872">RANDBETWEEN(INDIRECT("AH"&amp;$Y1579),INDIRECT("AH"&amp;$Z1579))</f>
        <v>1</v>
      </c>
      <c r="U1579">
        <f t="shared" ref="U1579:U1642" ca="1" si="873">RANDBETWEEN(INDIRECT("Ai"&amp;$Y1579),INDIRECT("Ai"&amp;$Z1579))</f>
        <v>19</v>
      </c>
      <c r="V1579">
        <f t="shared" ref="V1579:V1642" ca="1" si="874">RANDBETWEEN(INDIRECT("Aj"&amp;$Y1579),INDIRECT("Aj"&amp;$Z1579))</f>
        <v>9</v>
      </c>
      <c r="X1579">
        <f t="shared" si="848"/>
        <v>1579</v>
      </c>
      <c r="Y1579">
        <f t="shared" si="849"/>
        <v>1452</v>
      </c>
      <c r="Z1579">
        <f t="shared" si="850"/>
        <v>1453</v>
      </c>
      <c r="AA1579">
        <f t="shared" ref="AA1579:AA1642" si="875">Y1579+AB1579-1</f>
        <v>1951</v>
      </c>
      <c r="AB1579">
        <f t="shared" si="858"/>
        <v>500</v>
      </c>
      <c r="AM1579" t="str">
        <f t="shared" si="859"/>
        <v>201902LP</v>
      </c>
      <c r="AN1579">
        <f t="shared" ca="1" si="855"/>
        <v>13.000074626865675</v>
      </c>
      <c r="AO1579">
        <f t="shared" ca="1" si="856"/>
        <v>3.0037313432835822</v>
      </c>
      <c r="AP1579">
        <f t="shared" ca="1" si="860"/>
        <v>1.0074626865671641</v>
      </c>
      <c r="AQ1579">
        <f t="shared" ca="1" si="861"/>
        <v>18.992537313432837</v>
      </c>
      <c r="AR1579">
        <f t="shared" ca="1" si="862"/>
        <v>8.9925373134328357</v>
      </c>
      <c r="AS1579">
        <f ca="1">P1579/J1579</f>
        <v>0.1149846585903745</v>
      </c>
    </row>
    <row r="1580" spans="1:45" x14ac:dyDescent="0.4">
      <c r="A1580">
        <f t="shared" si="857"/>
        <v>201902</v>
      </c>
      <c r="B1580" t="s">
        <v>575</v>
      </c>
      <c r="C1580" t="s">
        <v>647</v>
      </c>
      <c r="D1580" t="str">
        <f t="shared" ca="1" si="854"/>
        <v>I104</v>
      </c>
      <c r="E1580">
        <f t="shared" ca="1" si="863"/>
        <v>6</v>
      </c>
      <c r="F1580">
        <f t="shared" ca="1" si="864"/>
        <v>11</v>
      </c>
      <c r="G1580" t="str">
        <f t="shared" ca="1" si="851"/>
        <v>S10</v>
      </c>
      <c r="H1580" t="str">
        <f t="shared" ca="1" si="852"/>
        <v>S105</v>
      </c>
      <c r="I1580">
        <f ca="1">VLOOKUP(D1580,PRC!$A$2:$B$21,2,0)*E1580</f>
        <v>420000</v>
      </c>
      <c r="J1580">
        <f t="shared" ca="1" si="865"/>
        <v>361196</v>
      </c>
      <c r="K1580">
        <f ca="1">VLOOKUP(D1580,PRC!$A$1:$C$21,3,0)*E1580</f>
        <v>176400</v>
      </c>
      <c r="L1580">
        <f t="shared" ca="1" si="866"/>
        <v>4000</v>
      </c>
      <c r="M1580">
        <f t="shared" ca="1" si="867"/>
        <v>8000</v>
      </c>
      <c r="N1580">
        <f t="shared" ca="1" si="868"/>
        <v>80000</v>
      </c>
      <c r="O1580">
        <f t="shared" ca="1" si="869"/>
        <v>34000</v>
      </c>
      <c r="P1580">
        <f t="shared" ca="1" si="853"/>
        <v>58796</v>
      </c>
      <c r="Q1580">
        <f ca="1">IF(P1580&gt;0,1,0)</f>
        <v>1</v>
      </c>
      <c r="R1580">
        <f t="shared" ca="1" si="870"/>
        <v>14</v>
      </c>
      <c r="S1580">
        <f t="shared" ca="1" si="871"/>
        <v>1</v>
      </c>
      <c r="T1580">
        <f t="shared" ca="1" si="872"/>
        <v>2</v>
      </c>
      <c r="U1580">
        <f t="shared" ca="1" si="873"/>
        <v>19</v>
      </c>
      <c r="V1580">
        <f t="shared" ca="1" si="874"/>
        <v>8</v>
      </c>
      <c r="X1580">
        <f t="shared" ref="X1580:X1643" si="876">X1579+1</f>
        <v>1580</v>
      </c>
      <c r="Y1580">
        <f t="shared" ref="Y1580:Y1643" si="877">IF(C1580=C1579,Y1579,X1580)</f>
        <v>1452</v>
      </c>
      <c r="Z1580">
        <f t="shared" ref="Z1580:Z1643" si="878">Y1580+1</f>
        <v>1453</v>
      </c>
      <c r="AA1580">
        <f t="shared" si="875"/>
        <v>1951</v>
      </c>
      <c r="AB1580">
        <f t="shared" si="858"/>
        <v>500</v>
      </c>
      <c r="AM1580" t="str">
        <f t="shared" si="859"/>
        <v>201902LP</v>
      </c>
      <c r="AN1580">
        <f t="shared" ca="1" si="855"/>
        <v>14.000952380952381</v>
      </c>
      <c r="AO1580">
        <f t="shared" ca="1" si="856"/>
        <v>0.95238095238095244</v>
      </c>
      <c r="AP1580">
        <f t="shared" ca="1" si="860"/>
        <v>1.9047619047619049</v>
      </c>
      <c r="AQ1580">
        <f t="shared" ca="1" si="861"/>
        <v>19.047619047619047</v>
      </c>
      <c r="AR1580">
        <f t="shared" ca="1" si="862"/>
        <v>8.0952380952380949</v>
      </c>
      <c r="AS1580">
        <f ca="1">P1580/J1580</f>
        <v>0.16278142615089869</v>
      </c>
    </row>
    <row r="1581" spans="1:45" x14ac:dyDescent="0.4">
      <c r="A1581">
        <f t="shared" si="857"/>
        <v>201902</v>
      </c>
      <c r="B1581" t="s">
        <v>576</v>
      </c>
      <c r="C1581" t="s">
        <v>647</v>
      </c>
      <c r="D1581" t="str">
        <f t="shared" ca="1" si="854"/>
        <v>I116</v>
      </c>
      <c r="E1581">
        <f t="shared" ca="1" si="863"/>
        <v>6</v>
      </c>
      <c r="F1581">
        <f t="shared" ca="1" si="864"/>
        <v>13</v>
      </c>
      <c r="G1581" t="str">
        <f t="shared" ref="G1581:G1644" ca="1" si="879">LEFT(H1581,3)</f>
        <v>S10</v>
      </c>
      <c r="H1581" t="str">
        <f t="shared" ref="H1581:H1644" ca="1" si="880">"S"&amp;RANDBETWEEN(101,120)</f>
        <v>S107</v>
      </c>
      <c r="I1581">
        <f ca="1">VLOOKUP(D1581,PRC!$A$2:$B$21,2,0)*E1581</f>
        <v>8760000</v>
      </c>
      <c r="J1581">
        <f t="shared" ca="1" si="865"/>
        <v>7621196</v>
      </c>
      <c r="K1581">
        <f ca="1">VLOOKUP(D1581,PRC!$A$1:$C$21,3,0)*E1581</f>
        <v>5256000</v>
      </c>
      <c r="L1581">
        <f t="shared" ca="1" si="866"/>
        <v>175000</v>
      </c>
      <c r="M1581">
        <f t="shared" ca="1" si="867"/>
        <v>88000</v>
      </c>
      <c r="N1581">
        <f t="shared" ca="1" si="868"/>
        <v>1752000</v>
      </c>
      <c r="O1581">
        <f t="shared" ca="1" si="869"/>
        <v>788000</v>
      </c>
      <c r="P1581">
        <f t="shared" ref="P1581:P1644" ca="1" si="881">J1581-SUM(K1581:O1581)</f>
        <v>-437804</v>
      </c>
      <c r="Q1581">
        <f ca="1">IF(P1581&gt;0,1,0)</f>
        <v>0</v>
      </c>
      <c r="R1581">
        <f t="shared" ca="1" si="870"/>
        <v>13</v>
      </c>
      <c r="S1581">
        <f t="shared" ca="1" si="871"/>
        <v>2</v>
      </c>
      <c r="T1581">
        <f t="shared" ca="1" si="872"/>
        <v>1</v>
      </c>
      <c r="U1581">
        <f t="shared" ca="1" si="873"/>
        <v>20</v>
      </c>
      <c r="V1581">
        <f t="shared" ca="1" si="874"/>
        <v>9</v>
      </c>
      <c r="X1581">
        <f t="shared" si="876"/>
        <v>1581</v>
      </c>
      <c r="Y1581">
        <f t="shared" si="877"/>
        <v>1452</v>
      </c>
      <c r="Z1581">
        <f t="shared" si="878"/>
        <v>1453</v>
      </c>
      <c r="AA1581">
        <f t="shared" si="875"/>
        <v>1951</v>
      </c>
      <c r="AB1581">
        <f t="shared" si="858"/>
        <v>500</v>
      </c>
      <c r="AM1581" t="str">
        <f t="shared" si="859"/>
        <v>201902LP</v>
      </c>
      <c r="AN1581">
        <f t="shared" ca="1" si="855"/>
        <v>13.000045662100456</v>
      </c>
      <c r="AO1581">
        <f t="shared" ca="1" si="856"/>
        <v>1.9977168949771689</v>
      </c>
      <c r="AP1581">
        <f t="shared" ca="1" si="860"/>
        <v>1.004566210045662</v>
      </c>
      <c r="AQ1581">
        <f t="shared" ca="1" si="861"/>
        <v>20</v>
      </c>
      <c r="AR1581">
        <f t="shared" ca="1" si="862"/>
        <v>8.9954337899543386</v>
      </c>
      <c r="AS1581">
        <f ca="1">P1581/J1581</f>
        <v>-5.7445576783486475E-2</v>
      </c>
    </row>
    <row r="1582" spans="1:45" x14ac:dyDescent="0.4">
      <c r="A1582">
        <f t="shared" si="857"/>
        <v>201902</v>
      </c>
      <c r="B1582" t="s">
        <v>577</v>
      </c>
      <c r="C1582" t="s">
        <v>647</v>
      </c>
      <c r="D1582" t="str">
        <f t="shared" ref="D1582:D1645" ca="1" si="882">"I"&amp;RANDBETWEEN(101,120)</f>
        <v>I111</v>
      </c>
      <c r="E1582">
        <f t="shared" ca="1" si="863"/>
        <v>6</v>
      </c>
      <c r="F1582">
        <f t="shared" ca="1" si="864"/>
        <v>14</v>
      </c>
      <c r="G1582" t="str">
        <f t="shared" ca="1" si="879"/>
        <v>S10</v>
      </c>
      <c r="H1582" t="str">
        <f t="shared" ca="1" si="880"/>
        <v>S106</v>
      </c>
      <c r="I1582">
        <f ca="1">VLOOKUP(D1582,PRC!$A$2:$B$21,2,0)*E1582</f>
        <v>900000</v>
      </c>
      <c r="J1582">
        <f t="shared" ca="1" si="865"/>
        <v>800996</v>
      </c>
      <c r="K1582">
        <f ca="1">VLOOKUP(D1582,PRC!$A$1:$C$21,3,0)*E1582</f>
        <v>477000</v>
      </c>
      <c r="L1582">
        <f t="shared" ca="1" si="866"/>
        <v>27000</v>
      </c>
      <c r="M1582">
        <f t="shared" ca="1" si="867"/>
        <v>27000</v>
      </c>
      <c r="N1582">
        <f t="shared" ca="1" si="868"/>
        <v>108000</v>
      </c>
      <c r="O1582">
        <f t="shared" ca="1" si="869"/>
        <v>90000</v>
      </c>
      <c r="P1582">
        <f t="shared" ca="1" si="881"/>
        <v>71996</v>
      </c>
      <c r="Q1582">
        <f ca="1">IF(P1582&gt;0,1,0)</f>
        <v>1</v>
      </c>
      <c r="R1582">
        <f t="shared" ca="1" si="870"/>
        <v>11</v>
      </c>
      <c r="S1582">
        <f t="shared" ca="1" si="871"/>
        <v>3</v>
      </c>
      <c r="T1582">
        <f t="shared" ca="1" si="872"/>
        <v>3</v>
      </c>
      <c r="U1582">
        <f t="shared" ca="1" si="873"/>
        <v>12</v>
      </c>
      <c r="V1582">
        <f t="shared" ca="1" si="874"/>
        <v>10</v>
      </c>
      <c r="X1582">
        <f t="shared" si="876"/>
        <v>1582</v>
      </c>
      <c r="Y1582">
        <f t="shared" si="877"/>
        <v>1452</v>
      </c>
      <c r="Z1582">
        <f t="shared" si="878"/>
        <v>1453</v>
      </c>
      <c r="AA1582">
        <f t="shared" si="875"/>
        <v>1951</v>
      </c>
      <c r="AB1582">
        <f t="shared" si="858"/>
        <v>500</v>
      </c>
      <c r="AM1582" t="str">
        <f t="shared" si="859"/>
        <v>201902LP</v>
      </c>
      <c r="AN1582">
        <f t="shared" ref="AN1582:AN1645" ca="1" si="883">(1-J1582/I1582)*100</f>
        <v>11.000444444444446</v>
      </c>
      <c r="AO1582">
        <f t="shared" ref="AO1582:AO1645" ca="1" si="884">L1582/$I1582*100</f>
        <v>3</v>
      </c>
      <c r="AP1582">
        <f t="shared" ca="1" si="860"/>
        <v>3</v>
      </c>
      <c r="AQ1582">
        <f t="shared" ca="1" si="861"/>
        <v>12</v>
      </c>
      <c r="AR1582">
        <f t="shared" ca="1" si="862"/>
        <v>10</v>
      </c>
      <c r="AS1582">
        <f ca="1">P1582/J1582</f>
        <v>8.9883095546045177E-2</v>
      </c>
    </row>
    <row r="1583" spans="1:45" x14ac:dyDescent="0.4">
      <c r="A1583">
        <f t="shared" si="857"/>
        <v>201902</v>
      </c>
      <c r="B1583" t="s">
        <v>578</v>
      </c>
      <c r="C1583" t="s">
        <v>647</v>
      </c>
      <c r="D1583" t="str">
        <f t="shared" ca="1" si="882"/>
        <v>I105</v>
      </c>
      <c r="E1583">
        <f t="shared" ca="1" si="863"/>
        <v>8</v>
      </c>
      <c r="F1583">
        <f t="shared" ca="1" si="864"/>
        <v>15</v>
      </c>
      <c r="G1583" t="str">
        <f t="shared" ca="1" si="879"/>
        <v>S10</v>
      </c>
      <c r="H1583" t="str">
        <f t="shared" ca="1" si="880"/>
        <v>S109</v>
      </c>
      <c r="I1583">
        <f ca="1">VLOOKUP(D1583,PRC!$A$2:$B$21,2,0)*E1583</f>
        <v>800000</v>
      </c>
      <c r="J1583">
        <f t="shared" ca="1" si="865"/>
        <v>703996</v>
      </c>
      <c r="K1583">
        <f ca="1">VLOOKUP(D1583,PRC!$A$1:$C$21,3,0)*E1583</f>
        <v>472000</v>
      </c>
      <c r="L1583">
        <f t="shared" ca="1" si="866"/>
        <v>8000</v>
      </c>
      <c r="M1583">
        <f t="shared" ca="1" si="867"/>
        <v>24000</v>
      </c>
      <c r="N1583">
        <f t="shared" ca="1" si="868"/>
        <v>80000</v>
      </c>
      <c r="O1583">
        <f t="shared" ca="1" si="869"/>
        <v>56000</v>
      </c>
      <c r="P1583">
        <f t="shared" ca="1" si="881"/>
        <v>63996</v>
      </c>
      <c r="Q1583">
        <f ca="1">IF(P1583&gt;0,1,0)</f>
        <v>1</v>
      </c>
      <c r="R1583">
        <f t="shared" ca="1" si="870"/>
        <v>12</v>
      </c>
      <c r="S1583">
        <f t="shared" ca="1" si="871"/>
        <v>1</v>
      </c>
      <c r="T1583">
        <f t="shared" ca="1" si="872"/>
        <v>3</v>
      </c>
      <c r="U1583">
        <f t="shared" ca="1" si="873"/>
        <v>10</v>
      </c>
      <c r="V1583">
        <f t="shared" ca="1" si="874"/>
        <v>7</v>
      </c>
      <c r="X1583">
        <f t="shared" si="876"/>
        <v>1583</v>
      </c>
      <c r="Y1583">
        <f t="shared" si="877"/>
        <v>1452</v>
      </c>
      <c r="Z1583">
        <f t="shared" si="878"/>
        <v>1453</v>
      </c>
      <c r="AA1583">
        <f t="shared" si="875"/>
        <v>1951</v>
      </c>
      <c r="AB1583">
        <f t="shared" si="858"/>
        <v>500</v>
      </c>
      <c r="AM1583" t="str">
        <f t="shared" si="859"/>
        <v>201902LP</v>
      </c>
      <c r="AN1583">
        <f t="shared" ca="1" si="883"/>
        <v>12.000500000000002</v>
      </c>
      <c r="AO1583">
        <f t="shared" ca="1" si="884"/>
        <v>1</v>
      </c>
      <c r="AP1583">
        <f t="shared" ca="1" si="860"/>
        <v>3</v>
      </c>
      <c r="AQ1583">
        <f t="shared" ca="1" si="861"/>
        <v>10</v>
      </c>
      <c r="AR1583">
        <f t="shared" ca="1" si="862"/>
        <v>7.0000000000000009</v>
      </c>
      <c r="AS1583">
        <f ca="1">P1583/J1583</f>
        <v>9.0903925590486309E-2</v>
      </c>
    </row>
    <row r="1584" spans="1:45" x14ac:dyDescent="0.4">
      <c r="A1584">
        <f t="shared" si="857"/>
        <v>201902</v>
      </c>
      <c r="B1584" t="s">
        <v>579</v>
      </c>
      <c r="C1584" t="s">
        <v>647</v>
      </c>
      <c r="D1584" t="str">
        <f t="shared" ca="1" si="882"/>
        <v>I101</v>
      </c>
      <c r="E1584">
        <f t="shared" ca="1" si="863"/>
        <v>7</v>
      </c>
      <c r="F1584">
        <f t="shared" ca="1" si="864"/>
        <v>12</v>
      </c>
      <c r="G1584" t="str">
        <f t="shared" ca="1" si="879"/>
        <v>S10</v>
      </c>
      <c r="H1584" t="str">
        <f t="shared" ca="1" si="880"/>
        <v>S103</v>
      </c>
      <c r="I1584">
        <f ca="1">VLOOKUP(D1584,PRC!$A$2:$B$21,2,0)*E1584</f>
        <v>210000</v>
      </c>
      <c r="J1584">
        <f t="shared" ca="1" si="865"/>
        <v>186896</v>
      </c>
      <c r="K1584">
        <f ca="1">VLOOKUP(D1584,PRC!$A$1:$C$21,3,0)*E1584</f>
        <v>109200</v>
      </c>
      <c r="L1584">
        <f t="shared" ca="1" si="866"/>
        <v>2000</v>
      </c>
      <c r="M1584">
        <f t="shared" ca="1" si="867"/>
        <v>4000</v>
      </c>
      <c r="N1584">
        <f t="shared" ca="1" si="868"/>
        <v>27000</v>
      </c>
      <c r="O1584">
        <f t="shared" ca="1" si="869"/>
        <v>21000</v>
      </c>
      <c r="P1584">
        <f t="shared" ca="1" si="881"/>
        <v>23696</v>
      </c>
      <c r="Q1584">
        <f ca="1">IF(P1584&gt;0,1,0)</f>
        <v>1</v>
      </c>
      <c r="R1584">
        <f t="shared" ca="1" si="870"/>
        <v>11</v>
      </c>
      <c r="S1584">
        <f t="shared" ca="1" si="871"/>
        <v>1</v>
      </c>
      <c r="T1584">
        <f t="shared" ca="1" si="872"/>
        <v>2</v>
      </c>
      <c r="U1584">
        <f t="shared" ca="1" si="873"/>
        <v>13</v>
      </c>
      <c r="V1584">
        <f t="shared" ca="1" si="874"/>
        <v>10</v>
      </c>
      <c r="X1584">
        <f t="shared" si="876"/>
        <v>1584</v>
      </c>
      <c r="Y1584">
        <f t="shared" si="877"/>
        <v>1452</v>
      </c>
      <c r="Z1584">
        <f t="shared" si="878"/>
        <v>1453</v>
      </c>
      <c r="AA1584">
        <f t="shared" si="875"/>
        <v>1951</v>
      </c>
      <c r="AB1584">
        <f t="shared" si="858"/>
        <v>500</v>
      </c>
      <c r="AM1584" t="str">
        <f t="shared" si="859"/>
        <v>201902LP</v>
      </c>
      <c r="AN1584">
        <f t="shared" ca="1" si="883"/>
        <v>11.001904761904758</v>
      </c>
      <c r="AO1584">
        <f t="shared" ca="1" si="884"/>
        <v>0.95238095238095244</v>
      </c>
      <c r="AP1584">
        <f t="shared" ca="1" si="860"/>
        <v>1.9047619047619049</v>
      </c>
      <c r="AQ1584">
        <f t="shared" ca="1" si="861"/>
        <v>12.857142857142856</v>
      </c>
      <c r="AR1584">
        <f t="shared" ca="1" si="862"/>
        <v>10</v>
      </c>
      <c r="AS1584">
        <f ca="1">P1584/J1584</f>
        <v>0.12678709014639158</v>
      </c>
    </row>
    <row r="1585" spans="1:45" x14ac:dyDescent="0.4">
      <c r="A1585">
        <f t="shared" si="857"/>
        <v>201902</v>
      </c>
      <c r="B1585" t="s">
        <v>580</v>
      </c>
      <c r="C1585" t="s">
        <v>647</v>
      </c>
      <c r="D1585" t="str">
        <f t="shared" ca="1" si="882"/>
        <v>I114</v>
      </c>
      <c r="E1585">
        <f t="shared" ca="1" si="863"/>
        <v>6</v>
      </c>
      <c r="F1585">
        <f t="shared" ca="1" si="864"/>
        <v>12</v>
      </c>
      <c r="G1585" t="str">
        <f t="shared" ca="1" si="879"/>
        <v>S11</v>
      </c>
      <c r="H1585" t="str">
        <f t="shared" ca="1" si="880"/>
        <v>S110</v>
      </c>
      <c r="I1585">
        <f ca="1">VLOOKUP(D1585,PRC!$A$2:$B$21,2,0)*E1585</f>
        <v>1440000</v>
      </c>
      <c r="J1585">
        <f t="shared" ca="1" si="865"/>
        <v>1223996</v>
      </c>
      <c r="K1585">
        <f ca="1">VLOOKUP(D1585,PRC!$A$1:$C$21,3,0)*E1585</f>
        <v>835200</v>
      </c>
      <c r="L1585">
        <f t="shared" ca="1" si="866"/>
        <v>29000</v>
      </c>
      <c r="M1585">
        <f t="shared" ca="1" si="867"/>
        <v>14000</v>
      </c>
      <c r="N1585">
        <f t="shared" ca="1" si="868"/>
        <v>216000</v>
      </c>
      <c r="O1585">
        <f t="shared" ca="1" si="869"/>
        <v>101000</v>
      </c>
      <c r="P1585">
        <f t="shared" ca="1" si="881"/>
        <v>28796</v>
      </c>
      <c r="Q1585">
        <f ca="1">IF(P1585&gt;0,1,0)</f>
        <v>1</v>
      </c>
      <c r="R1585">
        <f t="shared" ca="1" si="870"/>
        <v>15</v>
      </c>
      <c r="S1585">
        <f t="shared" ca="1" si="871"/>
        <v>2</v>
      </c>
      <c r="T1585">
        <f t="shared" ca="1" si="872"/>
        <v>1</v>
      </c>
      <c r="U1585">
        <f t="shared" ca="1" si="873"/>
        <v>15</v>
      </c>
      <c r="V1585">
        <f t="shared" ca="1" si="874"/>
        <v>7</v>
      </c>
      <c r="X1585">
        <f t="shared" si="876"/>
        <v>1585</v>
      </c>
      <c r="Y1585">
        <f t="shared" si="877"/>
        <v>1452</v>
      </c>
      <c r="Z1585">
        <f t="shared" si="878"/>
        <v>1453</v>
      </c>
      <c r="AA1585">
        <f t="shared" si="875"/>
        <v>1951</v>
      </c>
      <c r="AB1585">
        <f t="shared" si="858"/>
        <v>500</v>
      </c>
      <c r="AM1585" t="str">
        <f t="shared" si="859"/>
        <v>201902LP</v>
      </c>
      <c r="AN1585">
        <f t="shared" ca="1" si="883"/>
        <v>15.000277777777782</v>
      </c>
      <c r="AO1585">
        <f t="shared" ca="1" si="884"/>
        <v>2.0138888888888888</v>
      </c>
      <c r="AP1585">
        <f t="shared" ca="1" si="860"/>
        <v>0.97222222222222221</v>
      </c>
      <c r="AQ1585">
        <f t="shared" ca="1" si="861"/>
        <v>15</v>
      </c>
      <c r="AR1585">
        <f t="shared" ca="1" si="862"/>
        <v>7.0138888888888893</v>
      </c>
      <c r="AS1585">
        <f ca="1">P1585/J1585</f>
        <v>2.3526220673923771E-2</v>
      </c>
    </row>
    <row r="1586" spans="1:45" x14ac:dyDescent="0.4">
      <c r="A1586">
        <f t="shared" si="857"/>
        <v>201902</v>
      </c>
      <c r="B1586" t="s">
        <v>581</v>
      </c>
      <c r="C1586" t="s">
        <v>647</v>
      </c>
      <c r="D1586" t="str">
        <f t="shared" ca="1" si="882"/>
        <v>I117</v>
      </c>
      <c r="E1586">
        <f t="shared" ca="1" si="863"/>
        <v>7</v>
      </c>
      <c r="F1586">
        <f t="shared" ca="1" si="864"/>
        <v>14</v>
      </c>
      <c r="G1586" t="str">
        <f t="shared" ca="1" si="879"/>
        <v>S10</v>
      </c>
      <c r="H1586" t="str">
        <f t="shared" ca="1" si="880"/>
        <v>S103</v>
      </c>
      <c r="I1586">
        <f ca="1">VLOOKUP(D1586,PRC!$A$2:$B$21,2,0)*E1586</f>
        <v>17500000</v>
      </c>
      <c r="J1586">
        <f t="shared" ca="1" si="865"/>
        <v>15224996</v>
      </c>
      <c r="K1586">
        <f ca="1">VLOOKUP(D1586,PRC!$A$1:$C$21,3,0)*E1586</f>
        <v>8050000</v>
      </c>
      <c r="L1586">
        <f t="shared" ca="1" si="866"/>
        <v>350000</v>
      </c>
      <c r="M1586">
        <f t="shared" ca="1" si="867"/>
        <v>525000</v>
      </c>
      <c r="N1586">
        <f t="shared" ca="1" si="868"/>
        <v>2275000</v>
      </c>
      <c r="O1586">
        <f t="shared" ca="1" si="869"/>
        <v>1050000</v>
      </c>
      <c r="P1586">
        <f t="shared" ca="1" si="881"/>
        <v>2974996</v>
      </c>
      <c r="Q1586">
        <f ca="1">IF(P1586&gt;0,1,0)</f>
        <v>1</v>
      </c>
      <c r="R1586">
        <f t="shared" ca="1" si="870"/>
        <v>13</v>
      </c>
      <c r="S1586">
        <f t="shared" ca="1" si="871"/>
        <v>2</v>
      </c>
      <c r="T1586">
        <f t="shared" ca="1" si="872"/>
        <v>3</v>
      </c>
      <c r="U1586">
        <f t="shared" ca="1" si="873"/>
        <v>13</v>
      </c>
      <c r="V1586">
        <f t="shared" ca="1" si="874"/>
        <v>6</v>
      </c>
      <c r="X1586">
        <f t="shared" si="876"/>
        <v>1586</v>
      </c>
      <c r="Y1586">
        <f t="shared" si="877"/>
        <v>1452</v>
      </c>
      <c r="Z1586">
        <f t="shared" si="878"/>
        <v>1453</v>
      </c>
      <c r="AA1586">
        <f t="shared" si="875"/>
        <v>1951</v>
      </c>
      <c r="AB1586">
        <f t="shared" si="858"/>
        <v>500</v>
      </c>
      <c r="AM1586" t="str">
        <f t="shared" si="859"/>
        <v>201902LP</v>
      </c>
      <c r="AN1586">
        <f t="shared" ca="1" si="883"/>
        <v>13.000022857142856</v>
      </c>
      <c r="AO1586">
        <f t="shared" ca="1" si="884"/>
        <v>2</v>
      </c>
      <c r="AP1586">
        <f t="shared" ca="1" si="860"/>
        <v>3</v>
      </c>
      <c r="AQ1586">
        <f t="shared" ca="1" si="861"/>
        <v>13</v>
      </c>
      <c r="AR1586">
        <f t="shared" ca="1" si="862"/>
        <v>6</v>
      </c>
      <c r="AS1586">
        <f ca="1">P1586/J1586</f>
        <v>0.19540208746196058</v>
      </c>
    </row>
    <row r="1587" spans="1:45" x14ac:dyDescent="0.4">
      <c r="A1587">
        <f t="shared" si="857"/>
        <v>201902</v>
      </c>
      <c r="B1587" t="s">
        <v>582</v>
      </c>
      <c r="C1587" t="s">
        <v>647</v>
      </c>
      <c r="D1587" t="str">
        <f t="shared" ca="1" si="882"/>
        <v>I119</v>
      </c>
      <c r="E1587">
        <f t="shared" ca="1" si="863"/>
        <v>8</v>
      </c>
      <c r="F1587">
        <f t="shared" ca="1" si="864"/>
        <v>14</v>
      </c>
      <c r="G1587" t="str">
        <f t="shared" ca="1" si="879"/>
        <v>S11</v>
      </c>
      <c r="H1587" t="str">
        <f t="shared" ca="1" si="880"/>
        <v>S113</v>
      </c>
      <c r="I1587">
        <f ca="1">VLOOKUP(D1587,PRC!$A$2:$B$21,2,0)*E1587</f>
        <v>760000</v>
      </c>
      <c r="J1587">
        <f t="shared" ca="1" si="865"/>
        <v>676396</v>
      </c>
      <c r="K1587">
        <f ca="1">VLOOKUP(D1587,PRC!$A$1:$C$21,3,0)*E1587</f>
        <v>364800</v>
      </c>
      <c r="L1587">
        <f t="shared" ca="1" si="866"/>
        <v>15000</v>
      </c>
      <c r="M1587">
        <f t="shared" ca="1" si="867"/>
        <v>15000</v>
      </c>
      <c r="N1587">
        <f t="shared" ca="1" si="868"/>
        <v>137000</v>
      </c>
      <c r="O1587">
        <f t="shared" ca="1" si="869"/>
        <v>76000</v>
      </c>
      <c r="P1587">
        <f t="shared" ca="1" si="881"/>
        <v>68596</v>
      </c>
      <c r="Q1587">
        <f ca="1">IF(P1587&gt;0,1,0)</f>
        <v>1</v>
      </c>
      <c r="R1587">
        <f t="shared" ca="1" si="870"/>
        <v>11</v>
      </c>
      <c r="S1587">
        <f t="shared" ca="1" si="871"/>
        <v>2</v>
      </c>
      <c r="T1587">
        <f t="shared" ca="1" si="872"/>
        <v>2</v>
      </c>
      <c r="U1587">
        <f t="shared" ca="1" si="873"/>
        <v>18</v>
      </c>
      <c r="V1587">
        <f t="shared" ca="1" si="874"/>
        <v>10</v>
      </c>
      <c r="X1587">
        <f t="shared" si="876"/>
        <v>1587</v>
      </c>
      <c r="Y1587">
        <f t="shared" si="877"/>
        <v>1452</v>
      </c>
      <c r="Z1587">
        <f t="shared" si="878"/>
        <v>1453</v>
      </c>
      <c r="AA1587">
        <f t="shared" si="875"/>
        <v>1951</v>
      </c>
      <c r="AB1587">
        <f t="shared" si="858"/>
        <v>500</v>
      </c>
      <c r="AM1587" t="str">
        <f t="shared" si="859"/>
        <v>201902LP</v>
      </c>
      <c r="AN1587">
        <f t="shared" ca="1" si="883"/>
        <v>11.000526315789472</v>
      </c>
      <c r="AO1587">
        <f t="shared" ca="1" si="884"/>
        <v>1.9736842105263157</v>
      </c>
      <c r="AP1587">
        <f t="shared" ca="1" si="860"/>
        <v>1.9736842105263157</v>
      </c>
      <c r="AQ1587">
        <f t="shared" ca="1" si="861"/>
        <v>18.026315789473685</v>
      </c>
      <c r="AR1587">
        <f t="shared" ca="1" si="862"/>
        <v>10</v>
      </c>
      <c r="AS1587">
        <f ca="1">P1587/J1587</f>
        <v>0.10141396460061858</v>
      </c>
    </row>
    <row r="1588" spans="1:45" x14ac:dyDescent="0.4">
      <c r="A1588">
        <f t="shared" si="857"/>
        <v>201902</v>
      </c>
      <c r="B1588" t="s">
        <v>583</v>
      </c>
      <c r="C1588" t="s">
        <v>647</v>
      </c>
      <c r="D1588" t="str">
        <f t="shared" ca="1" si="882"/>
        <v>I108</v>
      </c>
      <c r="E1588">
        <f t="shared" ca="1" si="863"/>
        <v>8</v>
      </c>
      <c r="F1588">
        <f t="shared" ca="1" si="864"/>
        <v>15</v>
      </c>
      <c r="G1588" t="str">
        <f t="shared" ca="1" si="879"/>
        <v>S11</v>
      </c>
      <c r="H1588" t="str">
        <f t="shared" ca="1" si="880"/>
        <v>S110</v>
      </c>
      <c r="I1588">
        <f ca="1">VLOOKUP(D1588,PRC!$A$2:$B$21,2,0)*E1588</f>
        <v>320000</v>
      </c>
      <c r="J1588">
        <f t="shared" ca="1" si="865"/>
        <v>278396</v>
      </c>
      <c r="K1588">
        <f ca="1">VLOOKUP(D1588,PRC!$A$1:$C$21,3,0)*E1588</f>
        <v>147200</v>
      </c>
      <c r="L1588">
        <f t="shared" ca="1" si="866"/>
        <v>3000</v>
      </c>
      <c r="M1588">
        <f t="shared" ca="1" si="867"/>
        <v>10000</v>
      </c>
      <c r="N1588">
        <f t="shared" ca="1" si="868"/>
        <v>48000</v>
      </c>
      <c r="O1588">
        <f t="shared" ca="1" si="869"/>
        <v>16000</v>
      </c>
      <c r="P1588">
        <f t="shared" ca="1" si="881"/>
        <v>54196</v>
      </c>
      <c r="Q1588">
        <f ca="1">IF(P1588&gt;0,1,0)</f>
        <v>1</v>
      </c>
      <c r="R1588">
        <f t="shared" ca="1" si="870"/>
        <v>13</v>
      </c>
      <c r="S1588">
        <f t="shared" ca="1" si="871"/>
        <v>1</v>
      </c>
      <c r="T1588">
        <f t="shared" ca="1" si="872"/>
        <v>3</v>
      </c>
      <c r="U1588">
        <f t="shared" ca="1" si="873"/>
        <v>15</v>
      </c>
      <c r="V1588">
        <f t="shared" ca="1" si="874"/>
        <v>5</v>
      </c>
      <c r="X1588">
        <f t="shared" si="876"/>
        <v>1588</v>
      </c>
      <c r="Y1588">
        <f t="shared" si="877"/>
        <v>1452</v>
      </c>
      <c r="Z1588">
        <f t="shared" si="878"/>
        <v>1453</v>
      </c>
      <c r="AA1588">
        <f t="shared" si="875"/>
        <v>1951</v>
      </c>
      <c r="AB1588">
        <f t="shared" si="858"/>
        <v>500</v>
      </c>
      <c r="AM1588" t="str">
        <f t="shared" si="859"/>
        <v>201902LP</v>
      </c>
      <c r="AN1588">
        <f t="shared" ca="1" si="883"/>
        <v>13.001249999999997</v>
      </c>
      <c r="AO1588">
        <f t="shared" ca="1" si="884"/>
        <v>0.9375</v>
      </c>
      <c r="AP1588">
        <f t="shared" ca="1" si="860"/>
        <v>3.125</v>
      </c>
      <c r="AQ1588">
        <f t="shared" ca="1" si="861"/>
        <v>15</v>
      </c>
      <c r="AR1588">
        <f t="shared" ca="1" si="862"/>
        <v>5</v>
      </c>
      <c r="AS1588">
        <f ca="1">P1588/J1588</f>
        <v>0.19467233724622479</v>
      </c>
    </row>
    <row r="1589" spans="1:45" x14ac:dyDescent="0.4">
      <c r="A1589">
        <f t="shared" si="857"/>
        <v>201902</v>
      </c>
      <c r="B1589" t="s">
        <v>584</v>
      </c>
      <c r="C1589" t="s">
        <v>647</v>
      </c>
      <c r="D1589" t="str">
        <f t="shared" ca="1" si="882"/>
        <v>I101</v>
      </c>
      <c r="E1589">
        <f t="shared" ca="1" si="863"/>
        <v>5</v>
      </c>
      <c r="F1589">
        <f t="shared" ca="1" si="864"/>
        <v>15</v>
      </c>
      <c r="G1589" t="str">
        <f t="shared" ca="1" si="879"/>
        <v>S10</v>
      </c>
      <c r="H1589" t="str">
        <f t="shared" ca="1" si="880"/>
        <v>S106</v>
      </c>
      <c r="I1589">
        <f ca="1">VLOOKUP(D1589,PRC!$A$2:$B$21,2,0)*E1589</f>
        <v>150000</v>
      </c>
      <c r="J1589">
        <f t="shared" ca="1" si="865"/>
        <v>133496</v>
      </c>
      <c r="K1589">
        <f ca="1">VLOOKUP(D1589,PRC!$A$1:$C$21,3,0)*E1589</f>
        <v>78000</v>
      </c>
      <c r="L1589">
        <f t="shared" ca="1" si="866"/>
        <v>5000</v>
      </c>
      <c r="M1589">
        <f t="shared" ca="1" si="867"/>
        <v>2000</v>
      </c>
      <c r="N1589">
        <f t="shared" ca="1" si="868"/>
        <v>18000</v>
      </c>
      <c r="O1589">
        <f t="shared" ca="1" si="869"/>
        <v>12000</v>
      </c>
      <c r="P1589">
        <f t="shared" ca="1" si="881"/>
        <v>18496</v>
      </c>
      <c r="Q1589">
        <f ca="1">IF(P1589&gt;0,1,0)</f>
        <v>1</v>
      </c>
      <c r="R1589">
        <f t="shared" ca="1" si="870"/>
        <v>11</v>
      </c>
      <c r="S1589">
        <f t="shared" ca="1" si="871"/>
        <v>3</v>
      </c>
      <c r="T1589">
        <f t="shared" ca="1" si="872"/>
        <v>1</v>
      </c>
      <c r="U1589">
        <f t="shared" ca="1" si="873"/>
        <v>12</v>
      </c>
      <c r="V1589">
        <f t="shared" ca="1" si="874"/>
        <v>8</v>
      </c>
      <c r="X1589">
        <f t="shared" si="876"/>
        <v>1589</v>
      </c>
      <c r="Y1589">
        <f t="shared" si="877"/>
        <v>1452</v>
      </c>
      <c r="Z1589">
        <f t="shared" si="878"/>
        <v>1453</v>
      </c>
      <c r="AA1589">
        <f t="shared" si="875"/>
        <v>1951</v>
      </c>
      <c r="AB1589">
        <f t="shared" si="858"/>
        <v>500</v>
      </c>
      <c r="AM1589" t="str">
        <f t="shared" si="859"/>
        <v>201902LP</v>
      </c>
      <c r="AN1589">
        <f t="shared" ca="1" si="883"/>
        <v>11.002666666666672</v>
      </c>
      <c r="AO1589">
        <f t="shared" ca="1" si="884"/>
        <v>3.3333333333333335</v>
      </c>
      <c r="AP1589">
        <f t="shared" ca="1" si="860"/>
        <v>1.3333333333333335</v>
      </c>
      <c r="AQ1589">
        <f t="shared" ca="1" si="861"/>
        <v>12</v>
      </c>
      <c r="AR1589">
        <f t="shared" ca="1" si="862"/>
        <v>8</v>
      </c>
      <c r="AS1589">
        <f ca="1">P1589/J1589</f>
        <v>0.13855096781926049</v>
      </c>
    </row>
    <row r="1590" spans="1:45" x14ac:dyDescent="0.4">
      <c r="A1590">
        <f t="shared" si="857"/>
        <v>201902</v>
      </c>
      <c r="B1590" t="s">
        <v>585</v>
      </c>
      <c r="C1590" t="s">
        <v>647</v>
      </c>
      <c r="D1590" t="str">
        <f t="shared" ca="1" si="882"/>
        <v>I111</v>
      </c>
      <c r="E1590">
        <f t="shared" ca="1" si="863"/>
        <v>7</v>
      </c>
      <c r="F1590">
        <f t="shared" ca="1" si="864"/>
        <v>13</v>
      </c>
      <c r="G1590" t="str">
        <f t="shared" ca="1" si="879"/>
        <v>S11</v>
      </c>
      <c r="H1590" t="str">
        <f t="shared" ca="1" si="880"/>
        <v>S116</v>
      </c>
      <c r="I1590">
        <f ca="1">VLOOKUP(D1590,PRC!$A$2:$B$21,2,0)*E1590</f>
        <v>1050000</v>
      </c>
      <c r="J1590">
        <f t="shared" ca="1" si="865"/>
        <v>934496</v>
      </c>
      <c r="K1590">
        <f ca="1">VLOOKUP(D1590,PRC!$A$1:$C$21,3,0)*E1590</f>
        <v>556500</v>
      </c>
      <c r="L1590">
        <f t="shared" ca="1" si="866"/>
        <v>32000</v>
      </c>
      <c r="M1590">
        <f t="shared" ca="1" si="867"/>
        <v>21000</v>
      </c>
      <c r="N1590">
        <f t="shared" ca="1" si="868"/>
        <v>189000</v>
      </c>
      <c r="O1590">
        <f t="shared" ca="1" si="869"/>
        <v>63000</v>
      </c>
      <c r="P1590">
        <f t="shared" ca="1" si="881"/>
        <v>72996</v>
      </c>
      <c r="Q1590">
        <f ca="1">IF(P1590&gt;0,1,0)</f>
        <v>1</v>
      </c>
      <c r="R1590">
        <f t="shared" ca="1" si="870"/>
        <v>11</v>
      </c>
      <c r="S1590">
        <f t="shared" ca="1" si="871"/>
        <v>3</v>
      </c>
      <c r="T1590">
        <f t="shared" ca="1" si="872"/>
        <v>2</v>
      </c>
      <c r="U1590">
        <f t="shared" ca="1" si="873"/>
        <v>18</v>
      </c>
      <c r="V1590">
        <f t="shared" ca="1" si="874"/>
        <v>6</v>
      </c>
      <c r="X1590">
        <f t="shared" si="876"/>
        <v>1590</v>
      </c>
      <c r="Y1590">
        <f t="shared" si="877"/>
        <v>1452</v>
      </c>
      <c r="Z1590">
        <f t="shared" si="878"/>
        <v>1453</v>
      </c>
      <c r="AA1590">
        <f t="shared" si="875"/>
        <v>1951</v>
      </c>
      <c r="AB1590">
        <f t="shared" si="858"/>
        <v>500</v>
      </c>
      <c r="AM1590" t="str">
        <f t="shared" si="859"/>
        <v>201902LP</v>
      </c>
      <c r="AN1590">
        <f t="shared" ca="1" si="883"/>
        <v>11.000380952380951</v>
      </c>
      <c r="AO1590">
        <f t="shared" ca="1" si="884"/>
        <v>3.0476190476190474</v>
      </c>
      <c r="AP1590">
        <f t="shared" ca="1" si="860"/>
        <v>2</v>
      </c>
      <c r="AQ1590">
        <f t="shared" ca="1" si="861"/>
        <v>18</v>
      </c>
      <c r="AR1590">
        <f t="shared" ca="1" si="862"/>
        <v>6</v>
      </c>
      <c r="AS1590">
        <f ca="1">P1590/J1590</f>
        <v>7.8112693901311508E-2</v>
      </c>
    </row>
    <row r="1591" spans="1:45" x14ac:dyDescent="0.4">
      <c r="A1591">
        <f t="shared" si="857"/>
        <v>201902</v>
      </c>
      <c r="B1591" t="s">
        <v>586</v>
      </c>
      <c r="C1591" t="s">
        <v>647</v>
      </c>
      <c r="D1591" t="str">
        <f t="shared" ca="1" si="882"/>
        <v>I109</v>
      </c>
      <c r="E1591">
        <f t="shared" ca="1" si="863"/>
        <v>8</v>
      </c>
      <c r="F1591">
        <f t="shared" ca="1" si="864"/>
        <v>10</v>
      </c>
      <c r="G1591" t="str">
        <f t="shared" ca="1" si="879"/>
        <v>S10</v>
      </c>
      <c r="H1591" t="str">
        <f t="shared" ca="1" si="880"/>
        <v>S105</v>
      </c>
      <c r="I1591">
        <f ca="1">VLOOKUP(D1591,PRC!$A$2:$B$21,2,0)*E1591</f>
        <v>4000000</v>
      </c>
      <c r="J1591">
        <f t="shared" ca="1" si="865"/>
        <v>3599996</v>
      </c>
      <c r="K1591">
        <f ca="1">VLOOKUP(D1591,PRC!$A$1:$C$21,3,0)*E1591</f>
        <v>1600000</v>
      </c>
      <c r="L1591">
        <f t="shared" ca="1" si="866"/>
        <v>80000</v>
      </c>
      <c r="M1591">
        <f t="shared" ca="1" si="867"/>
        <v>120000</v>
      </c>
      <c r="N1591">
        <f t="shared" ca="1" si="868"/>
        <v>640000</v>
      </c>
      <c r="O1591">
        <f t="shared" ca="1" si="869"/>
        <v>280000</v>
      </c>
      <c r="P1591">
        <f t="shared" ca="1" si="881"/>
        <v>879996</v>
      </c>
      <c r="Q1591">
        <f ca="1">IF(P1591&gt;0,1,0)</f>
        <v>1</v>
      </c>
      <c r="R1591">
        <f t="shared" ca="1" si="870"/>
        <v>10</v>
      </c>
      <c r="S1591">
        <f t="shared" ca="1" si="871"/>
        <v>2</v>
      </c>
      <c r="T1591">
        <f t="shared" ca="1" si="872"/>
        <v>3</v>
      </c>
      <c r="U1591">
        <f t="shared" ca="1" si="873"/>
        <v>16</v>
      </c>
      <c r="V1591">
        <f t="shared" ca="1" si="874"/>
        <v>7</v>
      </c>
      <c r="X1591">
        <f t="shared" si="876"/>
        <v>1591</v>
      </c>
      <c r="Y1591">
        <f t="shared" si="877"/>
        <v>1452</v>
      </c>
      <c r="Z1591">
        <f t="shared" si="878"/>
        <v>1453</v>
      </c>
      <c r="AA1591">
        <f t="shared" si="875"/>
        <v>1951</v>
      </c>
      <c r="AB1591">
        <f t="shared" si="858"/>
        <v>500</v>
      </c>
      <c r="AM1591" t="str">
        <f t="shared" si="859"/>
        <v>201902LP</v>
      </c>
      <c r="AN1591">
        <f t="shared" ca="1" si="883"/>
        <v>10.0001</v>
      </c>
      <c r="AO1591">
        <f t="shared" ca="1" si="884"/>
        <v>2</v>
      </c>
      <c r="AP1591">
        <f t="shared" ca="1" si="860"/>
        <v>3</v>
      </c>
      <c r="AQ1591">
        <f t="shared" ca="1" si="861"/>
        <v>16</v>
      </c>
      <c r="AR1591">
        <f t="shared" ca="1" si="862"/>
        <v>7.0000000000000009</v>
      </c>
      <c r="AS1591">
        <f ca="1">P1591/J1591</f>
        <v>0.24444360493733883</v>
      </c>
    </row>
    <row r="1592" spans="1:45" x14ac:dyDescent="0.4">
      <c r="A1592">
        <f t="shared" si="857"/>
        <v>201902</v>
      </c>
      <c r="B1592" t="s">
        <v>587</v>
      </c>
      <c r="C1592" t="s">
        <v>647</v>
      </c>
      <c r="D1592" t="str">
        <f t="shared" ca="1" si="882"/>
        <v>I108</v>
      </c>
      <c r="E1592">
        <f t="shared" ca="1" si="863"/>
        <v>7</v>
      </c>
      <c r="F1592">
        <f t="shared" ca="1" si="864"/>
        <v>14</v>
      </c>
      <c r="G1592" t="str">
        <f t="shared" ca="1" si="879"/>
        <v>S10</v>
      </c>
      <c r="H1592" t="str">
        <f t="shared" ca="1" si="880"/>
        <v>S102</v>
      </c>
      <c r="I1592">
        <f ca="1">VLOOKUP(D1592,PRC!$A$2:$B$21,2,0)*E1592</f>
        <v>280000</v>
      </c>
      <c r="J1592">
        <f t="shared" ca="1" si="865"/>
        <v>246396</v>
      </c>
      <c r="K1592">
        <f ca="1">VLOOKUP(D1592,PRC!$A$1:$C$21,3,0)*E1592</f>
        <v>128800</v>
      </c>
      <c r="L1592">
        <f t="shared" ca="1" si="866"/>
        <v>8000</v>
      </c>
      <c r="M1592">
        <f t="shared" ca="1" si="867"/>
        <v>8000</v>
      </c>
      <c r="N1592">
        <f t="shared" ca="1" si="868"/>
        <v>45000</v>
      </c>
      <c r="O1592">
        <f t="shared" ca="1" si="869"/>
        <v>25000</v>
      </c>
      <c r="P1592">
        <f t="shared" ca="1" si="881"/>
        <v>31596</v>
      </c>
      <c r="Q1592">
        <f ca="1">IF(P1592&gt;0,1,0)</f>
        <v>1</v>
      </c>
      <c r="R1592">
        <f t="shared" ca="1" si="870"/>
        <v>12</v>
      </c>
      <c r="S1592">
        <f t="shared" ca="1" si="871"/>
        <v>3</v>
      </c>
      <c r="T1592">
        <f t="shared" ca="1" si="872"/>
        <v>3</v>
      </c>
      <c r="U1592">
        <f t="shared" ca="1" si="873"/>
        <v>16</v>
      </c>
      <c r="V1592">
        <f t="shared" ca="1" si="874"/>
        <v>9</v>
      </c>
      <c r="X1592">
        <f t="shared" si="876"/>
        <v>1592</v>
      </c>
      <c r="Y1592">
        <f t="shared" si="877"/>
        <v>1452</v>
      </c>
      <c r="Z1592">
        <f t="shared" si="878"/>
        <v>1453</v>
      </c>
      <c r="AA1592">
        <f t="shared" si="875"/>
        <v>1951</v>
      </c>
      <c r="AB1592">
        <f t="shared" si="858"/>
        <v>500</v>
      </c>
      <c r="AM1592" t="str">
        <f t="shared" si="859"/>
        <v>201902LP</v>
      </c>
      <c r="AN1592">
        <f t="shared" ca="1" si="883"/>
        <v>12.001428571428574</v>
      </c>
      <c r="AO1592">
        <f t="shared" ca="1" si="884"/>
        <v>2.8571428571428572</v>
      </c>
      <c r="AP1592">
        <f t="shared" ca="1" si="860"/>
        <v>2.8571428571428572</v>
      </c>
      <c r="AQ1592">
        <f t="shared" ca="1" si="861"/>
        <v>16.071428571428573</v>
      </c>
      <c r="AR1592">
        <f t="shared" ca="1" si="862"/>
        <v>8.9285714285714288</v>
      </c>
      <c r="AS1592">
        <f ca="1">P1592/J1592</f>
        <v>0.12823260117859056</v>
      </c>
    </row>
    <row r="1593" spans="1:45" x14ac:dyDescent="0.4">
      <c r="A1593">
        <f t="shared" si="857"/>
        <v>201902</v>
      </c>
      <c r="B1593" t="s">
        <v>588</v>
      </c>
      <c r="C1593" t="s">
        <v>647</v>
      </c>
      <c r="D1593" t="str">
        <f t="shared" ca="1" si="882"/>
        <v>I104</v>
      </c>
      <c r="E1593">
        <f t="shared" ca="1" si="863"/>
        <v>5</v>
      </c>
      <c r="F1593">
        <f t="shared" ca="1" si="864"/>
        <v>15</v>
      </c>
      <c r="G1593" t="str">
        <f t="shared" ca="1" si="879"/>
        <v>S11</v>
      </c>
      <c r="H1593" t="str">
        <f t="shared" ca="1" si="880"/>
        <v>S113</v>
      </c>
      <c r="I1593">
        <f ca="1">VLOOKUP(D1593,PRC!$A$2:$B$21,2,0)*E1593</f>
        <v>350000</v>
      </c>
      <c r="J1593">
        <f t="shared" ca="1" si="865"/>
        <v>297496</v>
      </c>
      <c r="K1593">
        <f ca="1">VLOOKUP(D1593,PRC!$A$1:$C$21,3,0)*E1593</f>
        <v>147000</v>
      </c>
      <c r="L1593">
        <f t="shared" ca="1" si="866"/>
        <v>11000</v>
      </c>
      <c r="M1593">
        <f t="shared" ca="1" si="867"/>
        <v>4000</v>
      </c>
      <c r="N1593">
        <f t="shared" ca="1" si="868"/>
        <v>42000</v>
      </c>
      <c r="O1593">
        <f t="shared" ca="1" si="869"/>
        <v>35000</v>
      </c>
      <c r="P1593">
        <f t="shared" ca="1" si="881"/>
        <v>58496</v>
      </c>
      <c r="Q1593">
        <f ca="1">IF(P1593&gt;0,1,0)</f>
        <v>1</v>
      </c>
      <c r="R1593">
        <f t="shared" ca="1" si="870"/>
        <v>15</v>
      </c>
      <c r="S1593">
        <f t="shared" ca="1" si="871"/>
        <v>3</v>
      </c>
      <c r="T1593">
        <f t="shared" ca="1" si="872"/>
        <v>1</v>
      </c>
      <c r="U1593">
        <f t="shared" ca="1" si="873"/>
        <v>12</v>
      </c>
      <c r="V1593">
        <f t="shared" ca="1" si="874"/>
        <v>10</v>
      </c>
      <c r="X1593">
        <f t="shared" si="876"/>
        <v>1593</v>
      </c>
      <c r="Y1593">
        <f t="shared" si="877"/>
        <v>1452</v>
      </c>
      <c r="Z1593">
        <f t="shared" si="878"/>
        <v>1453</v>
      </c>
      <c r="AA1593">
        <f t="shared" si="875"/>
        <v>1951</v>
      </c>
      <c r="AB1593">
        <f t="shared" si="858"/>
        <v>500</v>
      </c>
      <c r="AM1593" t="str">
        <f t="shared" si="859"/>
        <v>201902LP</v>
      </c>
      <c r="AN1593">
        <f t="shared" ca="1" si="883"/>
        <v>15.001142857142858</v>
      </c>
      <c r="AO1593">
        <f t="shared" ca="1" si="884"/>
        <v>3.1428571428571432</v>
      </c>
      <c r="AP1593">
        <f t="shared" ca="1" si="860"/>
        <v>1.1428571428571428</v>
      </c>
      <c r="AQ1593">
        <f t="shared" ca="1" si="861"/>
        <v>12</v>
      </c>
      <c r="AR1593">
        <f t="shared" ca="1" si="862"/>
        <v>10</v>
      </c>
      <c r="AS1593">
        <f ca="1">P1593/J1593</f>
        <v>0.19662785381988329</v>
      </c>
    </row>
    <row r="1594" spans="1:45" x14ac:dyDescent="0.4">
      <c r="A1594">
        <f t="shared" si="857"/>
        <v>201902</v>
      </c>
      <c r="B1594" t="s">
        <v>589</v>
      </c>
      <c r="C1594" t="s">
        <v>647</v>
      </c>
      <c r="D1594" t="str">
        <f t="shared" ca="1" si="882"/>
        <v>I103</v>
      </c>
      <c r="E1594">
        <f t="shared" ca="1" si="863"/>
        <v>6</v>
      </c>
      <c r="F1594">
        <f t="shared" ca="1" si="864"/>
        <v>11</v>
      </c>
      <c r="G1594" t="str">
        <f t="shared" ca="1" si="879"/>
        <v>S11</v>
      </c>
      <c r="H1594" t="str">
        <f t="shared" ca="1" si="880"/>
        <v>S112</v>
      </c>
      <c r="I1594">
        <f ca="1">VLOOKUP(D1594,PRC!$A$2:$B$21,2,0)*E1594</f>
        <v>300000</v>
      </c>
      <c r="J1594">
        <f t="shared" ca="1" si="865"/>
        <v>257996</v>
      </c>
      <c r="K1594">
        <f ca="1">VLOOKUP(D1594,PRC!$A$1:$C$21,3,0)*E1594</f>
        <v>171000</v>
      </c>
      <c r="L1594">
        <f t="shared" ca="1" si="866"/>
        <v>3000</v>
      </c>
      <c r="M1594">
        <f t="shared" ca="1" si="867"/>
        <v>9000</v>
      </c>
      <c r="N1594">
        <f t="shared" ca="1" si="868"/>
        <v>33000</v>
      </c>
      <c r="O1594">
        <f t="shared" ca="1" si="869"/>
        <v>27000</v>
      </c>
      <c r="P1594">
        <f t="shared" ca="1" si="881"/>
        <v>14996</v>
      </c>
      <c r="Q1594">
        <f ca="1">IF(P1594&gt;0,1,0)</f>
        <v>1</v>
      </c>
      <c r="R1594">
        <f t="shared" ca="1" si="870"/>
        <v>14</v>
      </c>
      <c r="S1594">
        <f t="shared" ca="1" si="871"/>
        <v>1</v>
      </c>
      <c r="T1594">
        <f t="shared" ca="1" si="872"/>
        <v>3</v>
      </c>
      <c r="U1594">
        <f t="shared" ca="1" si="873"/>
        <v>11</v>
      </c>
      <c r="V1594">
        <f t="shared" ca="1" si="874"/>
        <v>9</v>
      </c>
      <c r="X1594">
        <f t="shared" si="876"/>
        <v>1594</v>
      </c>
      <c r="Y1594">
        <f t="shared" si="877"/>
        <v>1452</v>
      </c>
      <c r="Z1594">
        <f t="shared" si="878"/>
        <v>1453</v>
      </c>
      <c r="AA1594">
        <f t="shared" si="875"/>
        <v>1951</v>
      </c>
      <c r="AB1594">
        <f t="shared" si="858"/>
        <v>500</v>
      </c>
      <c r="AM1594" t="str">
        <f t="shared" si="859"/>
        <v>201902LP</v>
      </c>
      <c r="AN1594">
        <f t="shared" ca="1" si="883"/>
        <v>14.001333333333331</v>
      </c>
      <c r="AO1594">
        <f t="shared" ca="1" si="884"/>
        <v>1</v>
      </c>
      <c r="AP1594">
        <f t="shared" ca="1" si="860"/>
        <v>3</v>
      </c>
      <c r="AQ1594">
        <f t="shared" ca="1" si="861"/>
        <v>11</v>
      </c>
      <c r="AR1594">
        <f t="shared" ca="1" si="862"/>
        <v>9</v>
      </c>
      <c r="AS1594">
        <f ca="1">P1594/J1594</f>
        <v>5.8124932169491002E-2</v>
      </c>
    </row>
    <row r="1595" spans="1:45" x14ac:dyDescent="0.4">
      <c r="A1595">
        <f t="shared" si="857"/>
        <v>201902</v>
      </c>
      <c r="B1595" t="s">
        <v>590</v>
      </c>
      <c r="C1595" t="s">
        <v>647</v>
      </c>
      <c r="D1595" t="str">
        <f t="shared" ca="1" si="882"/>
        <v>I108</v>
      </c>
      <c r="E1595">
        <f t="shared" ca="1" si="863"/>
        <v>5</v>
      </c>
      <c r="F1595">
        <f t="shared" ca="1" si="864"/>
        <v>10</v>
      </c>
      <c r="G1595" t="str">
        <f t="shared" ca="1" si="879"/>
        <v>S11</v>
      </c>
      <c r="H1595" t="str">
        <f t="shared" ca="1" si="880"/>
        <v>S110</v>
      </c>
      <c r="I1595">
        <f ca="1">VLOOKUP(D1595,PRC!$A$2:$B$21,2,0)*E1595</f>
        <v>200000</v>
      </c>
      <c r="J1595">
        <f t="shared" ca="1" si="865"/>
        <v>179996</v>
      </c>
      <c r="K1595">
        <f ca="1">VLOOKUP(D1595,PRC!$A$1:$C$21,3,0)*E1595</f>
        <v>92000</v>
      </c>
      <c r="L1595">
        <f t="shared" ca="1" si="866"/>
        <v>4000</v>
      </c>
      <c r="M1595">
        <f t="shared" ca="1" si="867"/>
        <v>6000</v>
      </c>
      <c r="N1595">
        <f t="shared" ca="1" si="868"/>
        <v>22000</v>
      </c>
      <c r="O1595">
        <f t="shared" ca="1" si="869"/>
        <v>12000</v>
      </c>
      <c r="P1595">
        <f t="shared" ca="1" si="881"/>
        <v>43996</v>
      </c>
      <c r="Q1595">
        <f ca="1">IF(P1595&gt;0,1,0)</f>
        <v>1</v>
      </c>
      <c r="R1595">
        <f t="shared" ca="1" si="870"/>
        <v>10</v>
      </c>
      <c r="S1595">
        <f t="shared" ca="1" si="871"/>
        <v>2</v>
      </c>
      <c r="T1595">
        <f t="shared" ca="1" si="872"/>
        <v>3</v>
      </c>
      <c r="U1595">
        <f t="shared" ca="1" si="873"/>
        <v>11</v>
      </c>
      <c r="V1595">
        <f t="shared" ca="1" si="874"/>
        <v>6</v>
      </c>
      <c r="X1595">
        <f t="shared" si="876"/>
        <v>1595</v>
      </c>
      <c r="Y1595">
        <f t="shared" si="877"/>
        <v>1452</v>
      </c>
      <c r="Z1595">
        <f t="shared" si="878"/>
        <v>1453</v>
      </c>
      <c r="AA1595">
        <f t="shared" si="875"/>
        <v>1951</v>
      </c>
      <c r="AB1595">
        <f t="shared" si="858"/>
        <v>500</v>
      </c>
      <c r="AM1595" t="str">
        <f t="shared" si="859"/>
        <v>201902LP</v>
      </c>
      <c r="AN1595">
        <f t="shared" ca="1" si="883"/>
        <v>10.001999999999999</v>
      </c>
      <c r="AO1595">
        <f t="shared" ca="1" si="884"/>
        <v>2</v>
      </c>
      <c r="AP1595">
        <f t="shared" ca="1" si="860"/>
        <v>3</v>
      </c>
      <c r="AQ1595">
        <f t="shared" ca="1" si="861"/>
        <v>11</v>
      </c>
      <c r="AR1595">
        <f t="shared" ca="1" si="862"/>
        <v>6</v>
      </c>
      <c r="AS1595">
        <f ca="1">P1595/J1595</f>
        <v>0.2444276539478655</v>
      </c>
    </row>
    <row r="1596" spans="1:45" x14ac:dyDescent="0.4">
      <c r="A1596">
        <f t="shared" si="857"/>
        <v>201902</v>
      </c>
      <c r="B1596" t="s">
        <v>591</v>
      </c>
      <c r="C1596" t="s">
        <v>647</v>
      </c>
      <c r="D1596" t="str">
        <f t="shared" ca="1" si="882"/>
        <v>I106</v>
      </c>
      <c r="E1596">
        <f t="shared" ca="1" si="863"/>
        <v>6</v>
      </c>
      <c r="F1596">
        <f t="shared" ca="1" si="864"/>
        <v>10</v>
      </c>
      <c r="G1596" t="str">
        <f t="shared" ca="1" si="879"/>
        <v>S10</v>
      </c>
      <c r="H1596" t="str">
        <f t="shared" ca="1" si="880"/>
        <v>S109</v>
      </c>
      <c r="I1596">
        <f ca="1">VLOOKUP(D1596,PRC!$A$2:$B$21,2,0)*E1596</f>
        <v>120000</v>
      </c>
      <c r="J1596">
        <f t="shared" ca="1" si="865"/>
        <v>103196</v>
      </c>
      <c r="K1596">
        <f ca="1">VLOOKUP(D1596,PRC!$A$1:$C$21,3,0)*E1596</f>
        <v>63600</v>
      </c>
      <c r="L1596">
        <f t="shared" ca="1" si="866"/>
        <v>4000</v>
      </c>
      <c r="M1596">
        <f t="shared" ca="1" si="867"/>
        <v>2000</v>
      </c>
      <c r="N1596">
        <f t="shared" ca="1" si="868"/>
        <v>20000</v>
      </c>
      <c r="O1596">
        <f t="shared" ca="1" si="869"/>
        <v>12000</v>
      </c>
      <c r="P1596">
        <f t="shared" ca="1" si="881"/>
        <v>1596</v>
      </c>
      <c r="Q1596">
        <f ca="1">IF(P1596&gt;0,1,0)</f>
        <v>1</v>
      </c>
      <c r="R1596">
        <f t="shared" ca="1" si="870"/>
        <v>14</v>
      </c>
      <c r="S1596">
        <f t="shared" ca="1" si="871"/>
        <v>3</v>
      </c>
      <c r="T1596">
        <f t="shared" ca="1" si="872"/>
        <v>2</v>
      </c>
      <c r="U1596">
        <f t="shared" ca="1" si="873"/>
        <v>17</v>
      </c>
      <c r="V1596">
        <f t="shared" ca="1" si="874"/>
        <v>10</v>
      </c>
      <c r="X1596">
        <f t="shared" si="876"/>
        <v>1596</v>
      </c>
      <c r="Y1596">
        <f t="shared" si="877"/>
        <v>1452</v>
      </c>
      <c r="Z1596">
        <f t="shared" si="878"/>
        <v>1453</v>
      </c>
      <c r="AA1596">
        <f t="shared" si="875"/>
        <v>1951</v>
      </c>
      <c r="AB1596">
        <f t="shared" si="858"/>
        <v>500</v>
      </c>
      <c r="AM1596" t="str">
        <f t="shared" si="859"/>
        <v>201902LP</v>
      </c>
      <c r="AN1596">
        <f t="shared" ca="1" si="883"/>
        <v>14.003333333333334</v>
      </c>
      <c r="AO1596">
        <f t="shared" ca="1" si="884"/>
        <v>3.3333333333333335</v>
      </c>
      <c r="AP1596">
        <f t="shared" ca="1" si="860"/>
        <v>1.6666666666666667</v>
      </c>
      <c r="AQ1596">
        <f t="shared" ca="1" si="861"/>
        <v>16.666666666666664</v>
      </c>
      <c r="AR1596">
        <f t="shared" ca="1" si="862"/>
        <v>10</v>
      </c>
      <c r="AS1596">
        <f ca="1">P1596/J1596</f>
        <v>1.5465715725415713E-2</v>
      </c>
    </row>
    <row r="1597" spans="1:45" x14ac:dyDescent="0.4">
      <c r="A1597">
        <f t="shared" si="857"/>
        <v>201902</v>
      </c>
      <c r="B1597" t="s">
        <v>592</v>
      </c>
      <c r="C1597" t="s">
        <v>647</v>
      </c>
      <c r="D1597" t="str">
        <f t="shared" ca="1" si="882"/>
        <v>I114</v>
      </c>
      <c r="E1597">
        <f t="shared" ca="1" si="863"/>
        <v>5</v>
      </c>
      <c r="F1597">
        <f t="shared" ca="1" si="864"/>
        <v>11</v>
      </c>
      <c r="G1597" t="str">
        <f t="shared" ca="1" si="879"/>
        <v>S11</v>
      </c>
      <c r="H1597" t="str">
        <f t="shared" ca="1" si="880"/>
        <v>S114</v>
      </c>
      <c r="I1597">
        <f ca="1">VLOOKUP(D1597,PRC!$A$2:$B$21,2,0)*E1597</f>
        <v>1200000</v>
      </c>
      <c r="J1597">
        <f t="shared" ca="1" si="865"/>
        <v>1019996</v>
      </c>
      <c r="K1597">
        <f ca="1">VLOOKUP(D1597,PRC!$A$1:$C$21,3,0)*E1597</f>
        <v>696000</v>
      </c>
      <c r="L1597">
        <f t="shared" ca="1" si="866"/>
        <v>36000</v>
      </c>
      <c r="M1597">
        <f t="shared" ca="1" si="867"/>
        <v>12000</v>
      </c>
      <c r="N1597">
        <f t="shared" ca="1" si="868"/>
        <v>156000</v>
      </c>
      <c r="O1597">
        <f t="shared" ca="1" si="869"/>
        <v>108000</v>
      </c>
      <c r="P1597">
        <f t="shared" ca="1" si="881"/>
        <v>11996</v>
      </c>
      <c r="Q1597">
        <f ca="1">IF(P1597&gt;0,1,0)</f>
        <v>1</v>
      </c>
      <c r="R1597">
        <f t="shared" ca="1" si="870"/>
        <v>15</v>
      </c>
      <c r="S1597">
        <f t="shared" ca="1" si="871"/>
        <v>3</v>
      </c>
      <c r="T1597">
        <f t="shared" ca="1" si="872"/>
        <v>1</v>
      </c>
      <c r="U1597">
        <f t="shared" ca="1" si="873"/>
        <v>13</v>
      </c>
      <c r="V1597">
        <f t="shared" ca="1" si="874"/>
        <v>9</v>
      </c>
      <c r="X1597">
        <f t="shared" si="876"/>
        <v>1597</v>
      </c>
      <c r="Y1597">
        <f t="shared" si="877"/>
        <v>1452</v>
      </c>
      <c r="Z1597">
        <f t="shared" si="878"/>
        <v>1453</v>
      </c>
      <c r="AA1597">
        <f t="shared" si="875"/>
        <v>1951</v>
      </c>
      <c r="AB1597">
        <f t="shared" si="858"/>
        <v>500</v>
      </c>
      <c r="AM1597" t="str">
        <f t="shared" si="859"/>
        <v>201902LP</v>
      </c>
      <c r="AN1597">
        <f t="shared" ca="1" si="883"/>
        <v>15.000333333333337</v>
      </c>
      <c r="AO1597">
        <f t="shared" ca="1" si="884"/>
        <v>3</v>
      </c>
      <c r="AP1597">
        <f t="shared" ca="1" si="860"/>
        <v>1</v>
      </c>
      <c r="AQ1597">
        <f t="shared" ca="1" si="861"/>
        <v>13</v>
      </c>
      <c r="AR1597">
        <f t="shared" ca="1" si="862"/>
        <v>9</v>
      </c>
      <c r="AS1597">
        <f ca="1">P1597/J1597</f>
        <v>1.1760830434629155E-2</v>
      </c>
    </row>
    <row r="1598" spans="1:45" x14ac:dyDescent="0.4">
      <c r="A1598">
        <f t="shared" si="857"/>
        <v>201902</v>
      </c>
      <c r="B1598" t="s">
        <v>593</v>
      </c>
      <c r="C1598" t="s">
        <v>647</v>
      </c>
      <c r="D1598" t="str">
        <f t="shared" ca="1" si="882"/>
        <v>I102</v>
      </c>
      <c r="E1598">
        <f t="shared" ca="1" si="863"/>
        <v>8</v>
      </c>
      <c r="F1598">
        <f t="shared" ca="1" si="864"/>
        <v>12</v>
      </c>
      <c r="G1598" t="str">
        <f t="shared" ca="1" si="879"/>
        <v>S12</v>
      </c>
      <c r="H1598" t="str">
        <f t="shared" ca="1" si="880"/>
        <v>S120</v>
      </c>
      <c r="I1598">
        <f ca="1">VLOOKUP(D1598,PRC!$A$2:$B$21,2,0)*E1598</f>
        <v>320000</v>
      </c>
      <c r="J1598">
        <f t="shared" ca="1" si="865"/>
        <v>275196</v>
      </c>
      <c r="K1598">
        <f ca="1">VLOOKUP(D1598,PRC!$A$1:$C$21,3,0)*E1598</f>
        <v>150400</v>
      </c>
      <c r="L1598">
        <f t="shared" ca="1" si="866"/>
        <v>10000</v>
      </c>
      <c r="M1598">
        <f t="shared" ca="1" si="867"/>
        <v>3000</v>
      </c>
      <c r="N1598">
        <f t="shared" ca="1" si="868"/>
        <v>42000</v>
      </c>
      <c r="O1598">
        <f t="shared" ca="1" si="869"/>
        <v>26000</v>
      </c>
      <c r="P1598">
        <f t="shared" ca="1" si="881"/>
        <v>43796</v>
      </c>
      <c r="Q1598">
        <f ca="1">IF(P1598&gt;0,1,0)</f>
        <v>1</v>
      </c>
      <c r="R1598">
        <f t="shared" ca="1" si="870"/>
        <v>14</v>
      </c>
      <c r="S1598">
        <f t="shared" ca="1" si="871"/>
        <v>3</v>
      </c>
      <c r="T1598">
        <f t="shared" ca="1" si="872"/>
        <v>1</v>
      </c>
      <c r="U1598">
        <f t="shared" ca="1" si="873"/>
        <v>13</v>
      </c>
      <c r="V1598">
        <f t="shared" ca="1" si="874"/>
        <v>8</v>
      </c>
      <c r="X1598">
        <f t="shared" si="876"/>
        <v>1598</v>
      </c>
      <c r="Y1598">
        <f t="shared" si="877"/>
        <v>1452</v>
      </c>
      <c r="Z1598">
        <f t="shared" si="878"/>
        <v>1453</v>
      </c>
      <c r="AA1598">
        <f t="shared" si="875"/>
        <v>1951</v>
      </c>
      <c r="AB1598">
        <f t="shared" si="858"/>
        <v>500</v>
      </c>
      <c r="AM1598" t="str">
        <f t="shared" si="859"/>
        <v>201902LP</v>
      </c>
      <c r="AN1598">
        <f t="shared" ca="1" si="883"/>
        <v>14.001249999999999</v>
      </c>
      <c r="AO1598">
        <f t="shared" ca="1" si="884"/>
        <v>3.125</v>
      </c>
      <c r="AP1598">
        <f t="shared" ca="1" si="860"/>
        <v>0.9375</v>
      </c>
      <c r="AQ1598">
        <f t="shared" ca="1" si="861"/>
        <v>13.125</v>
      </c>
      <c r="AR1598">
        <f t="shared" ca="1" si="862"/>
        <v>8.125</v>
      </c>
      <c r="AS1598">
        <f ca="1">P1598/J1598</f>
        <v>0.159144755010974</v>
      </c>
    </row>
    <row r="1599" spans="1:45" x14ac:dyDescent="0.4">
      <c r="A1599">
        <f t="shared" si="857"/>
        <v>201902</v>
      </c>
      <c r="B1599" t="s">
        <v>594</v>
      </c>
      <c r="C1599" t="s">
        <v>647</v>
      </c>
      <c r="D1599" t="str">
        <f t="shared" ca="1" si="882"/>
        <v>I102</v>
      </c>
      <c r="E1599">
        <f t="shared" ca="1" si="863"/>
        <v>6</v>
      </c>
      <c r="F1599">
        <f t="shared" ca="1" si="864"/>
        <v>11</v>
      </c>
      <c r="G1599" t="str">
        <f t="shared" ca="1" si="879"/>
        <v>S10</v>
      </c>
      <c r="H1599" t="str">
        <f t="shared" ca="1" si="880"/>
        <v>S109</v>
      </c>
      <c r="I1599">
        <f ca="1">VLOOKUP(D1599,PRC!$A$2:$B$21,2,0)*E1599</f>
        <v>240000</v>
      </c>
      <c r="J1599">
        <f t="shared" ca="1" si="865"/>
        <v>203996</v>
      </c>
      <c r="K1599">
        <f ca="1">VLOOKUP(D1599,PRC!$A$1:$C$21,3,0)*E1599</f>
        <v>112800</v>
      </c>
      <c r="L1599">
        <f t="shared" ca="1" si="866"/>
        <v>7000</v>
      </c>
      <c r="M1599">
        <f t="shared" ca="1" si="867"/>
        <v>7000</v>
      </c>
      <c r="N1599">
        <f t="shared" ca="1" si="868"/>
        <v>48000</v>
      </c>
      <c r="O1599">
        <f t="shared" ca="1" si="869"/>
        <v>22000</v>
      </c>
      <c r="P1599">
        <f t="shared" ca="1" si="881"/>
        <v>7196</v>
      </c>
      <c r="Q1599">
        <f ca="1">IF(P1599&gt;0,1,0)</f>
        <v>1</v>
      </c>
      <c r="R1599">
        <f t="shared" ca="1" si="870"/>
        <v>15</v>
      </c>
      <c r="S1599">
        <f t="shared" ca="1" si="871"/>
        <v>3</v>
      </c>
      <c r="T1599">
        <f t="shared" ca="1" si="872"/>
        <v>3</v>
      </c>
      <c r="U1599">
        <f t="shared" ca="1" si="873"/>
        <v>20</v>
      </c>
      <c r="V1599">
        <f t="shared" ca="1" si="874"/>
        <v>9</v>
      </c>
      <c r="X1599">
        <f t="shared" si="876"/>
        <v>1599</v>
      </c>
      <c r="Y1599">
        <f t="shared" si="877"/>
        <v>1452</v>
      </c>
      <c r="Z1599">
        <f t="shared" si="878"/>
        <v>1453</v>
      </c>
      <c r="AA1599">
        <f t="shared" si="875"/>
        <v>1951</v>
      </c>
      <c r="AB1599">
        <f t="shared" si="858"/>
        <v>500</v>
      </c>
      <c r="AM1599" t="str">
        <f t="shared" si="859"/>
        <v>201902LP</v>
      </c>
      <c r="AN1599">
        <f t="shared" ca="1" si="883"/>
        <v>15.001666666666669</v>
      </c>
      <c r="AO1599">
        <f t="shared" ca="1" si="884"/>
        <v>2.9166666666666665</v>
      </c>
      <c r="AP1599">
        <f t="shared" ca="1" si="860"/>
        <v>2.9166666666666665</v>
      </c>
      <c r="AQ1599">
        <f t="shared" ca="1" si="861"/>
        <v>20</v>
      </c>
      <c r="AR1599">
        <f t="shared" ca="1" si="862"/>
        <v>9.1666666666666661</v>
      </c>
      <c r="AS1599">
        <f ca="1">P1599/J1599</f>
        <v>3.527520147453872E-2</v>
      </c>
    </row>
    <row r="1600" spans="1:45" x14ac:dyDescent="0.4">
      <c r="A1600">
        <f t="shared" si="857"/>
        <v>201902</v>
      </c>
      <c r="B1600" t="s">
        <v>595</v>
      </c>
      <c r="C1600" t="s">
        <v>647</v>
      </c>
      <c r="D1600" t="str">
        <f t="shared" ca="1" si="882"/>
        <v>I111</v>
      </c>
      <c r="E1600">
        <f t="shared" ca="1" si="863"/>
        <v>7</v>
      </c>
      <c r="F1600">
        <f t="shared" ca="1" si="864"/>
        <v>10</v>
      </c>
      <c r="G1600" t="str">
        <f t="shared" ca="1" si="879"/>
        <v>S10</v>
      </c>
      <c r="H1600" t="str">
        <f t="shared" ca="1" si="880"/>
        <v>S106</v>
      </c>
      <c r="I1600">
        <f ca="1">VLOOKUP(D1600,PRC!$A$2:$B$21,2,0)*E1600</f>
        <v>1050000</v>
      </c>
      <c r="J1600">
        <f t="shared" ca="1" si="865"/>
        <v>934496</v>
      </c>
      <c r="K1600">
        <f ca="1">VLOOKUP(D1600,PRC!$A$1:$C$21,3,0)*E1600</f>
        <v>556500</v>
      </c>
      <c r="L1600">
        <f t="shared" ca="1" si="866"/>
        <v>32000</v>
      </c>
      <c r="M1600">
        <f t="shared" ca="1" si="867"/>
        <v>11000</v>
      </c>
      <c r="N1600">
        <f t="shared" ca="1" si="868"/>
        <v>126000</v>
      </c>
      <c r="O1600">
        <f t="shared" ca="1" si="869"/>
        <v>84000</v>
      </c>
      <c r="P1600">
        <f t="shared" ca="1" si="881"/>
        <v>124996</v>
      </c>
      <c r="Q1600">
        <f ca="1">IF(P1600&gt;0,1,0)</f>
        <v>1</v>
      </c>
      <c r="R1600">
        <f t="shared" ca="1" si="870"/>
        <v>11</v>
      </c>
      <c r="S1600">
        <f t="shared" ca="1" si="871"/>
        <v>3</v>
      </c>
      <c r="T1600">
        <f t="shared" ca="1" si="872"/>
        <v>1</v>
      </c>
      <c r="U1600">
        <f t="shared" ca="1" si="873"/>
        <v>12</v>
      </c>
      <c r="V1600">
        <f t="shared" ca="1" si="874"/>
        <v>8</v>
      </c>
      <c r="X1600">
        <f t="shared" si="876"/>
        <v>1600</v>
      </c>
      <c r="Y1600">
        <f t="shared" si="877"/>
        <v>1452</v>
      </c>
      <c r="Z1600">
        <f t="shared" si="878"/>
        <v>1453</v>
      </c>
      <c r="AA1600">
        <f t="shared" si="875"/>
        <v>1951</v>
      </c>
      <c r="AB1600">
        <f t="shared" si="858"/>
        <v>500</v>
      </c>
      <c r="AM1600" t="str">
        <f t="shared" si="859"/>
        <v>201902LP</v>
      </c>
      <c r="AN1600">
        <f t="shared" ca="1" si="883"/>
        <v>11.000380952380951</v>
      </c>
      <c r="AO1600">
        <f t="shared" ca="1" si="884"/>
        <v>3.0476190476190474</v>
      </c>
      <c r="AP1600">
        <f t="shared" ca="1" si="860"/>
        <v>1.0476190476190477</v>
      </c>
      <c r="AQ1600">
        <f t="shared" ca="1" si="861"/>
        <v>12</v>
      </c>
      <c r="AR1600">
        <f t="shared" ca="1" si="862"/>
        <v>8</v>
      </c>
      <c r="AS1600">
        <f ca="1">P1600/J1600</f>
        <v>0.133757661884053</v>
      </c>
    </row>
    <row r="1601" spans="1:45" x14ac:dyDescent="0.4">
      <c r="A1601">
        <f t="shared" si="857"/>
        <v>201902</v>
      </c>
      <c r="B1601" t="s">
        <v>596</v>
      </c>
      <c r="C1601" t="s">
        <v>647</v>
      </c>
      <c r="D1601" t="str">
        <f t="shared" ca="1" si="882"/>
        <v>I117</v>
      </c>
      <c r="E1601">
        <f t="shared" ca="1" si="863"/>
        <v>6</v>
      </c>
      <c r="F1601">
        <f t="shared" ca="1" si="864"/>
        <v>11</v>
      </c>
      <c r="G1601" t="str">
        <f t="shared" ca="1" si="879"/>
        <v>S10</v>
      </c>
      <c r="H1601" t="str">
        <f t="shared" ca="1" si="880"/>
        <v>S108</v>
      </c>
      <c r="I1601">
        <f ca="1">VLOOKUP(D1601,PRC!$A$2:$B$21,2,0)*E1601</f>
        <v>15000000</v>
      </c>
      <c r="J1601">
        <f t="shared" ca="1" si="865"/>
        <v>12899996</v>
      </c>
      <c r="K1601">
        <f ca="1">VLOOKUP(D1601,PRC!$A$1:$C$21,3,0)*E1601</f>
        <v>6900000</v>
      </c>
      <c r="L1601">
        <f t="shared" ca="1" si="866"/>
        <v>300000</v>
      </c>
      <c r="M1601">
        <f t="shared" ca="1" si="867"/>
        <v>300000</v>
      </c>
      <c r="N1601">
        <f t="shared" ca="1" si="868"/>
        <v>2550000</v>
      </c>
      <c r="O1601">
        <f t="shared" ca="1" si="869"/>
        <v>1050000</v>
      </c>
      <c r="P1601">
        <f t="shared" ca="1" si="881"/>
        <v>1799996</v>
      </c>
      <c r="Q1601">
        <f ca="1">IF(P1601&gt;0,1,0)</f>
        <v>1</v>
      </c>
      <c r="R1601">
        <f t="shared" ca="1" si="870"/>
        <v>14</v>
      </c>
      <c r="S1601">
        <f t="shared" ca="1" si="871"/>
        <v>2</v>
      </c>
      <c r="T1601">
        <f t="shared" ca="1" si="872"/>
        <v>2</v>
      </c>
      <c r="U1601">
        <f t="shared" ca="1" si="873"/>
        <v>17</v>
      </c>
      <c r="V1601">
        <f t="shared" ca="1" si="874"/>
        <v>7</v>
      </c>
      <c r="X1601">
        <f t="shared" si="876"/>
        <v>1601</v>
      </c>
      <c r="Y1601">
        <f t="shared" si="877"/>
        <v>1452</v>
      </c>
      <c r="Z1601">
        <f t="shared" si="878"/>
        <v>1453</v>
      </c>
      <c r="AA1601">
        <f t="shared" si="875"/>
        <v>1951</v>
      </c>
      <c r="AB1601">
        <f t="shared" si="858"/>
        <v>500</v>
      </c>
      <c r="AM1601" t="str">
        <f t="shared" si="859"/>
        <v>201902LP</v>
      </c>
      <c r="AN1601">
        <f t="shared" ca="1" si="883"/>
        <v>14.000026666666665</v>
      </c>
      <c r="AO1601">
        <f t="shared" ca="1" si="884"/>
        <v>2</v>
      </c>
      <c r="AP1601">
        <f t="shared" ca="1" si="860"/>
        <v>2</v>
      </c>
      <c r="AQ1601">
        <f t="shared" ca="1" si="861"/>
        <v>17</v>
      </c>
      <c r="AR1601">
        <f t="shared" ca="1" si="862"/>
        <v>7.0000000000000009</v>
      </c>
      <c r="AS1601">
        <f ca="1">P1601/J1601</f>
        <v>0.13953461690995872</v>
      </c>
    </row>
    <row r="1602" spans="1:45" x14ac:dyDescent="0.4">
      <c r="A1602">
        <f t="shared" si="857"/>
        <v>201902</v>
      </c>
      <c r="B1602" t="s">
        <v>597</v>
      </c>
      <c r="C1602" t="s">
        <v>647</v>
      </c>
      <c r="D1602" t="str">
        <f t="shared" ca="1" si="882"/>
        <v>I114</v>
      </c>
      <c r="E1602">
        <f t="shared" ca="1" si="863"/>
        <v>6</v>
      </c>
      <c r="F1602">
        <f t="shared" ca="1" si="864"/>
        <v>11</v>
      </c>
      <c r="G1602" t="str">
        <f t="shared" ca="1" si="879"/>
        <v>S11</v>
      </c>
      <c r="H1602" t="str">
        <f t="shared" ca="1" si="880"/>
        <v>S118</v>
      </c>
      <c r="I1602">
        <f ca="1">VLOOKUP(D1602,PRC!$A$2:$B$21,2,0)*E1602</f>
        <v>1440000</v>
      </c>
      <c r="J1602">
        <f t="shared" ca="1" si="865"/>
        <v>1295996</v>
      </c>
      <c r="K1602">
        <f ca="1">VLOOKUP(D1602,PRC!$A$1:$C$21,3,0)*E1602</f>
        <v>835200</v>
      </c>
      <c r="L1602">
        <f t="shared" ca="1" si="866"/>
        <v>29000</v>
      </c>
      <c r="M1602">
        <f t="shared" ca="1" si="867"/>
        <v>29000</v>
      </c>
      <c r="N1602">
        <f t="shared" ca="1" si="868"/>
        <v>173000</v>
      </c>
      <c r="O1602">
        <f t="shared" ca="1" si="869"/>
        <v>101000</v>
      </c>
      <c r="P1602">
        <f t="shared" ca="1" si="881"/>
        <v>128796</v>
      </c>
      <c r="Q1602">
        <f ca="1">IF(P1602&gt;0,1,0)</f>
        <v>1</v>
      </c>
      <c r="R1602">
        <f t="shared" ca="1" si="870"/>
        <v>10</v>
      </c>
      <c r="S1602">
        <f t="shared" ca="1" si="871"/>
        <v>2</v>
      </c>
      <c r="T1602">
        <f t="shared" ca="1" si="872"/>
        <v>2</v>
      </c>
      <c r="U1602">
        <f t="shared" ca="1" si="873"/>
        <v>12</v>
      </c>
      <c r="V1602">
        <f t="shared" ca="1" si="874"/>
        <v>7</v>
      </c>
      <c r="X1602">
        <f t="shared" si="876"/>
        <v>1602</v>
      </c>
      <c r="Y1602">
        <f t="shared" si="877"/>
        <v>1452</v>
      </c>
      <c r="Z1602">
        <f t="shared" si="878"/>
        <v>1453</v>
      </c>
      <c r="AA1602">
        <f t="shared" si="875"/>
        <v>1951</v>
      </c>
      <c r="AB1602">
        <f t="shared" si="858"/>
        <v>500</v>
      </c>
      <c r="AM1602" t="str">
        <f t="shared" si="859"/>
        <v>201902LP</v>
      </c>
      <c r="AN1602">
        <f t="shared" ca="1" si="883"/>
        <v>10.000277777777777</v>
      </c>
      <c r="AO1602">
        <f t="shared" ca="1" si="884"/>
        <v>2.0138888888888888</v>
      </c>
      <c r="AP1602">
        <f t="shared" ca="1" si="860"/>
        <v>2.0138888888888888</v>
      </c>
      <c r="AQ1602">
        <f t="shared" ca="1" si="861"/>
        <v>12.013888888888889</v>
      </c>
      <c r="AR1602">
        <f t="shared" ca="1" si="862"/>
        <v>7.0138888888888893</v>
      </c>
      <c r="AS1602">
        <f ca="1">P1602/J1602</f>
        <v>9.9379936357828269E-2</v>
      </c>
    </row>
    <row r="1603" spans="1:45" x14ac:dyDescent="0.4">
      <c r="A1603">
        <f t="shared" ref="A1603:A1666" si="885">IF(BA1603="",A1602,BA1603)</f>
        <v>201902</v>
      </c>
      <c r="B1603" t="s">
        <v>598</v>
      </c>
      <c r="C1603" t="s">
        <v>647</v>
      </c>
      <c r="D1603" t="str">
        <f t="shared" ca="1" si="882"/>
        <v>I117</v>
      </c>
      <c r="E1603">
        <f t="shared" ca="1" si="863"/>
        <v>7</v>
      </c>
      <c r="F1603">
        <f t="shared" ca="1" si="864"/>
        <v>10</v>
      </c>
      <c r="G1603" t="str">
        <f t="shared" ca="1" si="879"/>
        <v>S10</v>
      </c>
      <c r="H1603" t="str">
        <f t="shared" ca="1" si="880"/>
        <v>S107</v>
      </c>
      <c r="I1603">
        <f ca="1">VLOOKUP(D1603,PRC!$A$2:$B$21,2,0)*E1603</f>
        <v>17500000</v>
      </c>
      <c r="J1603">
        <f t="shared" ca="1" si="865"/>
        <v>14874996</v>
      </c>
      <c r="K1603">
        <f ca="1">VLOOKUP(D1603,PRC!$A$1:$C$21,3,0)*E1603</f>
        <v>8050000</v>
      </c>
      <c r="L1603">
        <f t="shared" ca="1" si="866"/>
        <v>350000</v>
      </c>
      <c r="M1603">
        <f t="shared" ca="1" si="867"/>
        <v>525000</v>
      </c>
      <c r="N1603">
        <f t="shared" ca="1" si="868"/>
        <v>2450000</v>
      </c>
      <c r="O1603">
        <f t="shared" ca="1" si="869"/>
        <v>875000</v>
      </c>
      <c r="P1603">
        <f t="shared" ca="1" si="881"/>
        <v>2624996</v>
      </c>
      <c r="Q1603">
        <f ca="1">IF(P1603&gt;0,1,0)</f>
        <v>1</v>
      </c>
      <c r="R1603">
        <f t="shared" ca="1" si="870"/>
        <v>15</v>
      </c>
      <c r="S1603">
        <f t="shared" ca="1" si="871"/>
        <v>2</v>
      </c>
      <c r="T1603">
        <f t="shared" ca="1" si="872"/>
        <v>3</v>
      </c>
      <c r="U1603">
        <f t="shared" ca="1" si="873"/>
        <v>14</v>
      </c>
      <c r="V1603">
        <f t="shared" ca="1" si="874"/>
        <v>5</v>
      </c>
      <c r="X1603">
        <f t="shared" si="876"/>
        <v>1603</v>
      </c>
      <c r="Y1603">
        <f t="shared" si="877"/>
        <v>1452</v>
      </c>
      <c r="Z1603">
        <f t="shared" si="878"/>
        <v>1453</v>
      </c>
      <c r="AA1603">
        <f t="shared" si="875"/>
        <v>1951</v>
      </c>
      <c r="AB1603">
        <f t="shared" ref="AB1603:AB1666" si="886">COUNTIF(AM$2:AM$100100,AM1603)</f>
        <v>500</v>
      </c>
      <c r="AM1603" t="str">
        <f t="shared" ref="AM1603:AM1666" si="887">A1603&amp;C1603</f>
        <v>201902LP</v>
      </c>
      <c r="AN1603">
        <f t="shared" ca="1" si="883"/>
        <v>15.000022857142859</v>
      </c>
      <c r="AO1603">
        <f t="shared" ca="1" si="884"/>
        <v>2</v>
      </c>
      <c r="AP1603">
        <f t="shared" ca="1" si="860"/>
        <v>3</v>
      </c>
      <c r="AQ1603">
        <f t="shared" ca="1" si="861"/>
        <v>14.000000000000002</v>
      </c>
      <c r="AR1603">
        <f t="shared" ca="1" si="862"/>
        <v>5</v>
      </c>
      <c r="AS1603">
        <f ca="1">P1603/J1603</f>
        <v>0.17647036678194736</v>
      </c>
    </row>
    <row r="1604" spans="1:45" x14ac:dyDescent="0.4">
      <c r="A1604">
        <f t="shared" si="885"/>
        <v>201902</v>
      </c>
      <c r="B1604" t="s">
        <v>599</v>
      </c>
      <c r="C1604" t="s">
        <v>647</v>
      </c>
      <c r="D1604" t="str">
        <f t="shared" ca="1" si="882"/>
        <v>I108</v>
      </c>
      <c r="E1604">
        <f t="shared" ca="1" si="863"/>
        <v>5</v>
      </c>
      <c r="F1604">
        <f t="shared" ca="1" si="864"/>
        <v>12</v>
      </c>
      <c r="G1604" t="str">
        <f t="shared" ca="1" si="879"/>
        <v>S11</v>
      </c>
      <c r="H1604" t="str">
        <f t="shared" ca="1" si="880"/>
        <v>S111</v>
      </c>
      <c r="I1604">
        <f ca="1">VLOOKUP(D1604,PRC!$A$2:$B$21,2,0)*E1604</f>
        <v>200000</v>
      </c>
      <c r="J1604">
        <f t="shared" ca="1" si="865"/>
        <v>169996</v>
      </c>
      <c r="K1604">
        <f ca="1">VLOOKUP(D1604,PRC!$A$1:$C$21,3,0)*E1604</f>
        <v>92000</v>
      </c>
      <c r="L1604">
        <f t="shared" ca="1" si="866"/>
        <v>4000</v>
      </c>
      <c r="M1604">
        <f t="shared" ca="1" si="867"/>
        <v>2000</v>
      </c>
      <c r="N1604">
        <f t="shared" ca="1" si="868"/>
        <v>32000</v>
      </c>
      <c r="O1604">
        <f t="shared" ca="1" si="869"/>
        <v>20000</v>
      </c>
      <c r="P1604">
        <f t="shared" ca="1" si="881"/>
        <v>19996</v>
      </c>
      <c r="Q1604">
        <f ca="1">IF(P1604&gt;0,1,0)</f>
        <v>1</v>
      </c>
      <c r="R1604">
        <f t="shared" ca="1" si="870"/>
        <v>15</v>
      </c>
      <c r="S1604">
        <f t="shared" ca="1" si="871"/>
        <v>2</v>
      </c>
      <c r="T1604">
        <f t="shared" ca="1" si="872"/>
        <v>1</v>
      </c>
      <c r="U1604">
        <f t="shared" ca="1" si="873"/>
        <v>16</v>
      </c>
      <c r="V1604">
        <f t="shared" ca="1" si="874"/>
        <v>10</v>
      </c>
      <c r="X1604">
        <f t="shared" si="876"/>
        <v>1604</v>
      </c>
      <c r="Y1604">
        <f t="shared" si="877"/>
        <v>1452</v>
      </c>
      <c r="Z1604">
        <f t="shared" si="878"/>
        <v>1453</v>
      </c>
      <c r="AA1604">
        <f t="shared" si="875"/>
        <v>1951</v>
      </c>
      <c r="AB1604">
        <f t="shared" si="886"/>
        <v>500</v>
      </c>
      <c r="AM1604" t="str">
        <f t="shared" si="887"/>
        <v>201902LP</v>
      </c>
      <c r="AN1604">
        <f t="shared" ca="1" si="883"/>
        <v>15.002000000000004</v>
      </c>
      <c r="AO1604">
        <f t="shared" ca="1" si="884"/>
        <v>2</v>
      </c>
      <c r="AP1604">
        <f t="shared" ca="1" si="860"/>
        <v>1</v>
      </c>
      <c r="AQ1604">
        <f t="shared" ca="1" si="861"/>
        <v>16</v>
      </c>
      <c r="AR1604">
        <f t="shared" ca="1" si="862"/>
        <v>10</v>
      </c>
      <c r="AS1604">
        <f ca="1">P1604/J1604</f>
        <v>0.11762629708934327</v>
      </c>
    </row>
    <row r="1605" spans="1:45" x14ac:dyDescent="0.4">
      <c r="A1605">
        <f t="shared" si="885"/>
        <v>201902</v>
      </c>
      <c r="B1605" t="s">
        <v>600</v>
      </c>
      <c r="C1605" t="s">
        <v>647</v>
      </c>
      <c r="D1605" t="str">
        <f t="shared" ca="1" si="882"/>
        <v>I105</v>
      </c>
      <c r="E1605">
        <f t="shared" ca="1" si="863"/>
        <v>6</v>
      </c>
      <c r="F1605">
        <f t="shared" ca="1" si="864"/>
        <v>12</v>
      </c>
      <c r="G1605" t="str">
        <f t="shared" ca="1" si="879"/>
        <v>S11</v>
      </c>
      <c r="H1605" t="str">
        <f t="shared" ca="1" si="880"/>
        <v>S117</v>
      </c>
      <c r="I1605">
        <f ca="1">VLOOKUP(D1605,PRC!$A$2:$B$21,2,0)*E1605</f>
        <v>600000</v>
      </c>
      <c r="J1605">
        <f t="shared" ca="1" si="865"/>
        <v>539996</v>
      </c>
      <c r="K1605">
        <f ca="1">VLOOKUP(D1605,PRC!$A$1:$C$21,3,0)*E1605</f>
        <v>354000</v>
      </c>
      <c r="L1605">
        <f t="shared" ca="1" si="866"/>
        <v>12000</v>
      </c>
      <c r="M1605">
        <f t="shared" ca="1" si="867"/>
        <v>6000</v>
      </c>
      <c r="N1605">
        <f t="shared" ca="1" si="868"/>
        <v>114000</v>
      </c>
      <c r="O1605">
        <f t="shared" ca="1" si="869"/>
        <v>42000</v>
      </c>
      <c r="P1605">
        <f t="shared" ca="1" si="881"/>
        <v>11996</v>
      </c>
      <c r="Q1605">
        <f ca="1">IF(P1605&gt;0,1,0)</f>
        <v>1</v>
      </c>
      <c r="R1605">
        <f t="shared" ca="1" si="870"/>
        <v>10</v>
      </c>
      <c r="S1605">
        <f t="shared" ca="1" si="871"/>
        <v>2</v>
      </c>
      <c r="T1605">
        <f t="shared" ca="1" si="872"/>
        <v>1</v>
      </c>
      <c r="U1605">
        <f t="shared" ca="1" si="873"/>
        <v>19</v>
      </c>
      <c r="V1605">
        <f t="shared" ca="1" si="874"/>
        <v>7</v>
      </c>
      <c r="X1605">
        <f t="shared" si="876"/>
        <v>1605</v>
      </c>
      <c r="Y1605">
        <f t="shared" si="877"/>
        <v>1452</v>
      </c>
      <c r="Z1605">
        <f t="shared" si="878"/>
        <v>1453</v>
      </c>
      <c r="AA1605">
        <f t="shared" si="875"/>
        <v>1951</v>
      </c>
      <c r="AB1605">
        <f t="shared" si="886"/>
        <v>500</v>
      </c>
      <c r="AM1605" t="str">
        <f t="shared" si="887"/>
        <v>201902LP</v>
      </c>
      <c r="AN1605">
        <f t="shared" ca="1" si="883"/>
        <v>10.000666666666669</v>
      </c>
      <c r="AO1605">
        <f t="shared" ca="1" si="884"/>
        <v>2</v>
      </c>
      <c r="AP1605">
        <f t="shared" ca="1" si="860"/>
        <v>1</v>
      </c>
      <c r="AQ1605">
        <f t="shared" ca="1" si="861"/>
        <v>19</v>
      </c>
      <c r="AR1605">
        <f t="shared" ca="1" si="862"/>
        <v>7.0000000000000009</v>
      </c>
      <c r="AS1605">
        <f ca="1">P1605/J1605</f>
        <v>2.2214979370217557E-2</v>
      </c>
    </row>
    <row r="1606" spans="1:45" x14ac:dyDescent="0.4">
      <c r="A1606">
        <f t="shared" si="885"/>
        <v>201902</v>
      </c>
      <c r="B1606" t="s">
        <v>601</v>
      </c>
      <c r="C1606" t="s">
        <v>647</v>
      </c>
      <c r="D1606" t="str">
        <f t="shared" ca="1" si="882"/>
        <v>I114</v>
      </c>
      <c r="E1606">
        <f t="shared" ca="1" si="863"/>
        <v>6</v>
      </c>
      <c r="F1606">
        <f t="shared" ca="1" si="864"/>
        <v>13</v>
      </c>
      <c r="G1606" t="str">
        <f t="shared" ca="1" si="879"/>
        <v>S10</v>
      </c>
      <c r="H1606" t="str">
        <f t="shared" ca="1" si="880"/>
        <v>S102</v>
      </c>
      <c r="I1606">
        <f ca="1">VLOOKUP(D1606,PRC!$A$2:$B$21,2,0)*E1606</f>
        <v>1440000</v>
      </c>
      <c r="J1606">
        <f t="shared" ca="1" si="865"/>
        <v>1223996</v>
      </c>
      <c r="K1606">
        <f ca="1">VLOOKUP(D1606,PRC!$A$1:$C$21,3,0)*E1606</f>
        <v>835200</v>
      </c>
      <c r="L1606">
        <f t="shared" ca="1" si="866"/>
        <v>29000</v>
      </c>
      <c r="M1606">
        <f t="shared" ca="1" si="867"/>
        <v>29000</v>
      </c>
      <c r="N1606">
        <f t="shared" ca="1" si="868"/>
        <v>274000</v>
      </c>
      <c r="O1606">
        <f t="shared" ca="1" si="869"/>
        <v>115000</v>
      </c>
      <c r="P1606">
        <f t="shared" ca="1" si="881"/>
        <v>-58204</v>
      </c>
      <c r="Q1606">
        <f ca="1">IF(P1606&gt;0,1,0)</f>
        <v>0</v>
      </c>
      <c r="R1606">
        <f t="shared" ca="1" si="870"/>
        <v>15</v>
      </c>
      <c r="S1606">
        <f t="shared" ca="1" si="871"/>
        <v>2</v>
      </c>
      <c r="T1606">
        <f t="shared" ca="1" si="872"/>
        <v>2</v>
      </c>
      <c r="U1606">
        <f t="shared" ca="1" si="873"/>
        <v>19</v>
      </c>
      <c r="V1606">
        <f t="shared" ca="1" si="874"/>
        <v>8</v>
      </c>
      <c r="X1606">
        <f t="shared" si="876"/>
        <v>1606</v>
      </c>
      <c r="Y1606">
        <f t="shared" si="877"/>
        <v>1452</v>
      </c>
      <c r="Z1606">
        <f t="shared" si="878"/>
        <v>1453</v>
      </c>
      <c r="AA1606">
        <f t="shared" si="875"/>
        <v>1951</v>
      </c>
      <c r="AB1606">
        <f t="shared" si="886"/>
        <v>500</v>
      </c>
      <c r="AM1606" t="str">
        <f t="shared" si="887"/>
        <v>201902LP</v>
      </c>
      <c r="AN1606">
        <f t="shared" ca="1" si="883"/>
        <v>15.000277777777782</v>
      </c>
      <c r="AO1606">
        <f t="shared" ca="1" si="884"/>
        <v>2.0138888888888888</v>
      </c>
      <c r="AP1606">
        <f t="shared" ca="1" si="860"/>
        <v>2.0138888888888888</v>
      </c>
      <c r="AQ1606">
        <f t="shared" ca="1" si="861"/>
        <v>19.027777777777779</v>
      </c>
      <c r="AR1606">
        <f t="shared" ca="1" si="862"/>
        <v>7.9861111111111107</v>
      </c>
      <c r="AS1606">
        <f ca="1">P1606/J1606</f>
        <v>-4.7552442981839811E-2</v>
      </c>
    </row>
    <row r="1607" spans="1:45" x14ac:dyDescent="0.4">
      <c r="A1607">
        <f t="shared" si="885"/>
        <v>201902</v>
      </c>
      <c r="B1607" t="s">
        <v>602</v>
      </c>
      <c r="C1607" t="s">
        <v>647</v>
      </c>
      <c r="D1607" t="str">
        <f t="shared" ca="1" si="882"/>
        <v>I102</v>
      </c>
      <c r="E1607">
        <f t="shared" ca="1" si="863"/>
        <v>8</v>
      </c>
      <c r="F1607">
        <f t="shared" ca="1" si="864"/>
        <v>10</v>
      </c>
      <c r="G1607" t="str">
        <f t="shared" ca="1" si="879"/>
        <v>S11</v>
      </c>
      <c r="H1607" t="str">
        <f t="shared" ca="1" si="880"/>
        <v>S117</v>
      </c>
      <c r="I1607">
        <f ca="1">VLOOKUP(D1607,PRC!$A$2:$B$21,2,0)*E1607</f>
        <v>320000</v>
      </c>
      <c r="J1607">
        <f t="shared" ca="1" si="865"/>
        <v>275196</v>
      </c>
      <c r="K1607">
        <f ca="1">VLOOKUP(D1607,PRC!$A$1:$C$21,3,0)*E1607</f>
        <v>150400</v>
      </c>
      <c r="L1607">
        <f t="shared" ca="1" si="866"/>
        <v>3000</v>
      </c>
      <c r="M1607">
        <f t="shared" ca="1" si="867"/>
        <v>3000</v>
      </c>
      <c r="N1607">
        <f t="shared" ca="1" si="868"/>
        <v>42000</v>
      </c>
      <c r="O1607">
        <f t="shared" ca="1" si="869"/>
        <v>32000</v>
      </c>
      <c r="P1607">
        <f t="shared" ca="1" si="881"/>
        <v>44796</v>
      </c>
      <c r="Q1607">
        <f ca="1">IF(P1607&gt;0,1,0)</f>
        <v>1</v>
      </c>
      <c r="R1607">
        <f t="shared" ca="1" si="870"/>
        <v>14</v>
      </c>
      <c r="S1607">
        <f t="shared" ca="1" si="871"/>
        <v>1</v>
      </c>
      <c r="T1607">
        <f t="shared" ca="1" si="872"/>
        <v>1</v>
      </c>
      <c r="U1607">
        <f t="shared" ca="1" si="873"/>
        <v>13</v>
      </c>
      <c r="V1607">
        <f t="shared" ca="1" si="874"/>
        <v>10</v>
      </c>
      <c r="X1607">
        <f t="shared" si="876"/>
        <v>1607</v>
      </c>
      <c r="Y1607">
        <f t="shared" si="877"/>
        <v>1452</v>
      </c>
      <c r="Z1607">
        <f t="shared" si="878"/>
        <v>1453</v>
      </c>
      <c r="AA1607">
        <f t="shared" si="875"/>
        <v>1951</v>
      </c>
      <c r="AB1607">
        <f t="shared" si="886"/>
        <v>500</v>
      </c>
      <c r="AM1607" t="str">
        <f t="shared" si="887"/>
        <v>201902LP</v>
      </c>
      <c r="AN1607">
        <f t="shared" ca="1" si="883"/>
        <v>14.001249999999999</v>
      </c>
      <c r="AO1607">
        <f t="shared" ca="1" si="884"/>
        <v>0.9375</v>
      </c>
      <c r="AP1607">
        <f t="shared" ca="1" si="860"/>
        <v>0.9375</v>
      </c>
      <c r="AQ1607">
        <f t="shared" ca="1" si="861"/>
        <v>13.125</v>
      </c>
      <c r="AR1607">
        <f t="shared" ca="1" si="862"/>
        <v>10</v>
      </c>
      <c r="AS1607">
        <f ca="1">P1607/J1607</f>
        <v>0.16277852875768542</v>
      </c>
    </row>
    <row r="1608" spans="1:45" x14ac:dyDescent="0.4">
      <c r="A1608">
        <f t="shared" si="885"/>
        <v>201902</v>
      </c>
      <c r="B1608" t="s">
        <v>603</v>
      </c>
      <c r="C1608" t="s">
        <v>647</v>
      </c>
      <c r="D1608" t="str">
        <f t="shared" ca="1" si="882"/>
        <v>I114</v>
      </c>
      <c r="E1608">
        <f t="shared" ca="1" si="863"/>
        <v>5</v>
      </c>
      <c r="F1608">
        <f t="shared" ca="1" si="864"/>
        <v>10</v>
      </c>
      <c r="G1608" t="str">
        <f t="shared" ca="1" si="879"/>
        <v>S10</v>
      </c>
      <c r="H1608" t="str">
        <f t="shared" ca="1" si="880"/>
        <v>S106</v>
      </c>
      <c r="I1608">
        <f ca="1">VLOOKUP(D1608,PRC!$A$2:$B$21,2,0)*E1608</f>
        <v>1200000</v>
      </c>
      <c r="J1608">
        <f t="shared" ca="1" si="865"/>
        <v>1067996</v>
      </c>
      <c r="K1608">
        <f ca="1">VLOOKUP(D1608,PRC!$A$1:$C$21,3,0)*E1608</f>
        <v>696000</v>
      </c>
      <c r="L1608">
        <f t="shared" ca="1" si="866"/>
        <v>36000</v>
      </c>
      <c r="M1608">
        <f t="shared" ca="1" si="867"/>
        <v>12000</v>
      </c>
      <c r="N1608">
        <f t="shared" ca="1" si="868"/>
        <v>144000</v>
      </c>
      <c r="O1608">
        <f t="shared" ca="1" si="869"/>
        <v>96000</v>
      </c>
      <c r="P1608">
        <f t="shared" ca="1" si="881"/>
        <v>83996</v>
      </c>
      <c r="Q1608">
        <f ca="1">IF(P1608&gt;0,1,0)</f>
        <v>1</v>
      </c>
      <c r="R1608">
        <f t="shared" ca="1" si="870"/>
        <v>11</v>
      </c>
      <c r="S1608">
        <f t="shared" ca="1" si="871"/>
        <v>3</v>
      </c>
      <c r="T1608">
        <f t="shared" ca="1" si="872"/>
        <v>1</v>
      </c>
      <c r="U1608">
        <f t="shared" ca="1" si="873"/>
        <v>12</v>
      </c>
      <c r="V1608">
        <f t="shared" ca="1" si="874"/>
        <v>8</v>
      </c>
      <c r="X1608">
        <f t="shared" si="876"/>
        <v>1608</v>
      </c>
      <c r="Y1608">
        <f t="shared" si="877"/>
        <v>1452</v>
      </c>
      <c r="Z1608">
        <f t="shared" si="878"/>
        <v>1453</v>
      </c>
      <c r="AA1608">
        <f t="shared" si="875"/>
        <v>1951</v>
      </c>
      <c r="AB1608">
        <f t="shared" si="886"/>
        <v>500</v>
      </c>
      <c r="AM1608" t="str">
        <f t="shared" si="887"/>
        <v>201902LP</v>
      </c>
      <c r="AN1608">
        <f t="shared" ca="1" si="883"/>
        <v>11.000333333333334</v>
      </c>
      <c r="AO1608">
        <f t="shared" ca="1" si="884"/>
        <v>3</v>
      </c>
      <c r="AP1608">
        <f t="shared" ref="AP1608:AP1671" ca="1" si="888">M1608/$I1608*100</f>
        <v>1</v>
      </c>
      <c r="AQ1608">
        <f t="shared" ref="AQ1608:AQ1671" ca="1" si="889">N1608/$I1608*100</f>
        <v>12</v>
      </c>
      <c r="AR1608">
        <f t="shared" ref="AR1608:AR1671" ca="1" si="890">O1608/$I1608*100</f>
        <v>8</v>
      </c>
      <c r="AS1608">
        <f ca="1">P1608/J1608</f>
        <v>7.8648234637582914E-2</v>
      </c>
    </row>
    <row r="1609" spans="1:45" x14ac:dyDescent="0.4">
      <c r="A1609">
        <f t="shared" si="885"/>
        <v>201902</v>
      </c>
      <c r="B1609" t="s">
        <v>604</v>
      </c>
      <c r="C1609" t="s">
        <v>647</v>
      </c>
      <c r="D1609" t="str">
        <f t="shared" ca="1" si="882"/>
        <v>I101</v>
      </c>
      <c r="E1609">
        <f t="shared" ca="1" si="863"/>
        <v>6</v>
      </c>
      <c r="F1609">
        <f t="shared" ca="1" si="864"/>
        <v>12</v>
      </c>
      <c r="G1609" t="str">
        <f t="shared" ca="1" si="879"/>
        <v>S11</v>
      </c>
      <c r="H1609" t="str">
        <f t="shared" ca="1" si="880"/>
        <v>S118</v>
      </c>
      <c r="I1609">
        <f ca="1">VLOOKUP(D1609,PRC!$A$2:$B$21,2,0)*E1609</f>
        <v>180000</v>
      </c>
      <c r="J1609">
        <f t="shared" ca="1" si="865"/>
        <v>156596</v>
      </c>
      <c r="K1609">
        <f ca="1">VLOOKUP(D1609,PRC!$A$1:$C$21,3,0)*E1609</f>
        <v>93600</v>
      </c>
      <c r="L1609">
        <f t="shared" ca="1" si="866"/>
        <v>2000</v>
      </c>
      <c r="M1609">
        <f t="shared" ca="1" si="867"/>
        <v>2000</v>
      </c>
      <c r="N1609">
        <f t="shared" ca="1" si="868"/>
        <v>23000</v>
      </c>
      <c r="O1609">
        <f t="shared" ca="1" si="869"/>
        <v>13000</v>
      </c>
      <c r="P1609">
        <f t="shared" ca="1" si="881"/>
        <v>22996</v>
      </c>
      <c r="Q1609">
        <f ca="1">IF(P1609&gt;0,1,0)</f>
        <v>1</v>
      </c>
      <c r="R1609">
        <f t="shared" ca="1" si="870"/>
        <v>13</v>
      </c>
      <c r="S1609">
        <f t="shared" ca="1" si="871"/>
        <v>1</v>
      </c>
      <c r="T1609">
        <f t="shared" ca="1" si="872"/>
        <v>1</v>
      </c>
      <c r="U1609">
        <f t="shared" ca="1" si="873"/>
        <v>13</v>
      </c>
      <c r="V1609">
        <f t="shared" ca="1" si="874"/>
        <v>7</v>
      </c>
      <c r="X1609">
        <f t="shared" si="876"/>
        <v>1609</v>
      </c>
      <c r="Y1609">
        <f t="shared" si="877"/>
        <v>1452</v>
      </c>
      <c r="Z1609">
        <f t="shared" si="878"/>
        <v>1453</v>
      </c>
      <c r="AA1609">
        <f t="shared" si="875"/>
        <v>1951</v>
      </c>
      <c r="AB1609">
        <f t="shared" si="886"/>
        <v>500</v>
      </c>
      <c r="AM1609" t="str">
        <f t="shared" si="887"/>
        <v>201902LP</v>
      </c>
      <c r="AN1609">
        <f t="shared" ca="1" si="883"/>
        <v>13.002222222222226</v>
      </c>
      <c r="AO1609">
        <f t="shared" ca="1" si="884"/>
        <v>1.1111111111111112</v>
      </c>
      <c r="AP1609">
        <f t="shared" ca="1" si="888"/>
        <v>1.1111111111111112</v>
      </c>
      <c r="AQ1609">
        <f t="shared" ca="1" si="889"/>
        <v>12.777777777777777</v>
      </c>
      <c r="AR1609">
        <f t="shared" ca="1" si="890"/>
        <v>7.2222222222222214</v>
      </c>
      <c r="AS1609">
        <f ca="1">P1609/J1609</f>
        <v>0.14684921709366777</v>
      </c>
    </row>
    <row r="1610" spans="1:45" x14ac:dyDescent="0.4">
      <c r="A1610">
        <f t="shared" si="885"/>
        <v>201902</v>
      </c>
      <c r="B1610" t="s">
        <v>605</v>
      </c>
      <c r="C1610" t="s">
        <v>647</v>
      </c>
      <c r="D1610" t="str">
        <f t="shared" ca="1" si="882"/>
        <v>I105</v>
      </c>
      <c r="E1610">
        <f t="shared" ca="1" si="863"/>
        <v>6</v>
      </c>
      <c r="F1610">
        <f t="shared" ca="1" si="864"/>
        <v>14</v>
      </c>
      <c r="G1610" t="str">
        <f t="shared" ca="1" si="879"/>
        <v>S10</v>
      </c>
      <c r="H1610" t="str">
        <f t="shared" ca="1" si="880"/>
        <v>S107</v>
      </c>
      <c r="I1610">
        <f ca="1">VLOOKUP(D1610,PRC!$A$2:$B$21,2,0)*E1610</f>
        <v>600000</v>
      </c>
      <c r="J1610">
        <f t="shared" ca="1" si="865"/>
        <v>527996</v>
      </c>
      <c r="K1610">
        <f ca="1">VLOOKUP(D1610,PRC!$A$1:$C$21,3,0)*E1610</f>
        <v>354000</v>
      </c>
      <c r="L1610">
        <f t="shared" ca="1" si="866"/>
        <v>12000</v>
      </c>
      <c r="M1610">
        <f t="shared" ca="1" si="867"/>
        <v>6000</v>
      </c>
      <c r="N1610">
        <f t="shared" ca="1" si="868"/>
        <v>120000</v>
      </c>
      <c r="O1610">
        <f t="shared" ca="1" si="869"/>
        <v>42000</v>
      </c>
      <c r="P1610">
        <f t="shared" ca="1" si="881"/>
        <v>-6004</v>
      </c>
      <c r="Q1610">
        <f ca="1">IF(P1610&gt;0,1,0)</f>
        <v>0</v>
      </c>
      <c r="R1610">
        <f t="shared" ca="1" si="870"/>
        <v>12</v>
      </c>
      <c r="S1610">
        <f t="shared" ca="1" si="871"/>
        <v>2</v>
      </c>
      <c r="T1610">
        <f t="shared" ca="1" si="872"/>
        <v>1</v>
      </c>
      <c r="U1610">
        <f t="shared" ca="1" si="873"/>
        <v>20</v>
      </c>
      <c r="V1610">
        <f t="shared" ca="1" si="874"/>
        <v>7</v>
      </c>
      <c r="X1610">
        <f t="shared" si="876"/>
        <v>1610</v>
      </c>
      <c r="Y1610">
        <f t="shared" si="877"/>
        <v>1452</v>
      </c>
      <c r="Z1610">
        <f t="shared" si="878"/>
        <v>1453</v>
      </c>
      <c r="AA1610">
        <f t="shared" si="875"/>
        <v>1951</v>
      </c>
      <c r="AB1610">
        <f t="shared" si="886"/>
        <v>500</v>
      </c>
      <c r="AM1610" t="str">
        <f t="shared" si="887"/>
        <v>201902LP</v>
      </c>
      <c r="AN1610">
        <f t="shared" ca="1" si="883"/>
        <v>12.000666666666671</v>
      </c>
      <c r="AO1610">
        <f t="shared" ca="1" si="884"/>
        <v>2</v>
      </c>
      <c r="AP1610">
        <f t="shared" ca="1" si="888"/>
        <v>1</v>
      </c>
      <c r="AQ1610">
        <f t="shared" ca="1" si="889"/>
        <v>20</v>
      </c>
      <c r="AR1610">
        <f t="shared" ca="1" si="890"/>
        <v>7.0000000000000009</v>
      </c>
      <c r="AS1610">
        <f ca="1">P1610/J1610</f>
        <v>-1.1371298267411116E-2</v>
      </c>
    </row>
    <row r="1611" spans="1:45" x14ac:dyDescent="0.4">
      <c r="A1611">
        <f t="shared" si="885"/>
        <v>201902</v>
      </c>
      <c r="B1611" t="s">
        <v>606</v>
      </c>
      <c r="C1611" t="s">
        <v>647</v>
      </c>
      <c r="D1611" t="str">
        <f t="shared" ca="1" si="882"/>
        <v>I113</v>
      </c>
      <c r="E1611">
        <f t="shared" ca="1" si="863"/>
        <v>7</v>
      </c>
      <c r="F1611">
        <f t="shared" ca="1" si="864"/>
        <v>12</v>
      </c>
      <c r="G1611" t="str">
        <f t="shared" ca="1" si="879"/>
        <v>S12</v>
      </c>
      <c r="H1611" t="str">
        <f t="shared" ca="1" si="880"/>
        <v>S120</v>
      </c>
      <c r="I1611">
        <f ca="1">VLOOKUP(D1611,PRC!$A$2:$B$21,2,0)*E1611</f>
        <v>4690000</v>
      </c>
      <c r="J1611">
        <f t="shared" ca="1" si="865"/>
        <v>3986496</v>
      </c>
      <c r="K1611">
        <f ca="1">VLOOKUP(D1611,PRC!$A$1:$C$21,3,0)*E1611</f>
        <v>2110500</v>
      </c>
      <c r="L1611">
        <f t="shared" ca="1" si="866"/>
        <v>47000</v>
      </c>
      <c r="M1611">
        <f t="shared" ca="1" si="867"/>
        <v>141000</v>
      </c>
      <c r="N1611">
        <f t="shared" ca="1" si="868"/>
        <v>891000</v>
      </c>
      <c r="O1611">
        <f t="shared" ca="1" si="869"/>
        <v>235000</v>
      </c>
      <c r="P1611">
        <f t="shared" ca="1" si="881"/>
        <v>561996</v>
      </c>
      <c r="Q1611">
        <f ca="1">IF(P1611&gt;0,1,0)</f>
        <v>1</v>
      </c>
      <c r="R1611">
        <f t="shared" ca="1" si="870"/>
        <v>15</v>
      </c>
      <c r="S1611">
        <f t="shared" ca="1" si="871"/>
        <v>1</v>
      </c>
      <c r="T1611">
        <f t="shared" ca="1" si="872"/>
        <v>3</v>
      </c>
      <c r="U1611">
        <f t="shared" ca="1" si="873"/>
        <v>19</v>
      </c>
      <c r="V1611">
        <f t="shared" ca="1" si="874"/>
        <v>5</v>
      </c>
      <c r="X1611">
        <f t="shared" si="876"/>
        <v>1611</v>
      </c>
      <c r="Y1611">
        <f t="shared" si="877"/>
        <v>1452</v>
      </c>
      <c r="Z1611">
        <f t="shared" si="878"/>
        <v>1453</v>
      </c>
      <c r="AA1611">
        <f t="shared" si="875"/>
        <v>1951</v>
      </c>
      <c r="AB1611">
        <f t="shared" si="886"/>
        <v>500</v>
      </c>
      <c r="AM1611" t="str">
        <f t="shared" si="887"/>
        <v>201902LP</v>
      </c>
      <c r="AN1611">
        <f t="shared" ca="1" si="883"/>
        <v>15.000085287846488</v>
      </c>
      <c r="AO1611">
        <f t="shared" ca="1" si="884"/>
        <v>1.0021321961620469</v>
      </c>
      <c r="AP1611">
        <f t="shared" ca="1" si="888"/>
        <v>3.0063965884861408</v>
      </c>
      <c r="AQ1611">
        <f t="shared" ca="1" si="889"/>
        <v>18.997867803837952</v>
      </c>
      <c r="AR1611">
        <f t="shared" ca="1" si="890"/>
        <v>5.0106609808102345</v>
      </c>
      <c r="AS1611">
        <f ca="1">P1611/J1611</f>
        <v>0.14097493136829939</v>
      </c>
    </row>
    <row r="1612" spans="1:45" x14ac:dyDescent="0.4">
      <c r="A1612">
        <f t="shared" si="885"/>
        <v>201902</v>
      </c>
      <c r="B1612" t="s">
        <v>607</v>
      </c>
      <c r="C1612" t="s">
        <v>647</v>
      </c>
      <c r="D1612" t="str">
        <f t="shared" ca="1" si="882"/>
        <v>I119</v>
      </c>
      <c r="E1612">
        <f t="shared" ca="1" si="863"/>
        <v>8</v>
      </c>
      <c r="F1612">
        <f t="shared" ca="1" si="864"/>
        <v>11</v>
      </c>
      <c r="G1612" t="str">
        <f t="shared" ca="1" si="879"/>
        <v>S10</v>
      </c>
      <c r="H1612" t="str">
        <f t="shared" ca="1" si="880"/>
        <v>S106</v>
      </c>
      <c r="I1612">
        <f ca="1">VLOOKUP(D1612,PRC!$A$2:$B$21,2,0)*E1612</f>
        <v>760000</v>
      </c>
      <c r="J1612">
        <f t="shared" ca="1" si="865"/>
        <v>683996</v>
      </c>
      <c r="K1612">
        <f ca="1">VLOOKUP(D1612,PRC!$A$1:$C$21,3,0)*E1612</f>
        <v>364800</v>
      </c>
      <c r="L1612">
        <f t="shared" ca="1" si="866"/>
        <v>8000</v>
      </c>
      <c r="M1612">
        <f t="shared" ca="1" si="867"/>
        <v>23000</v>
      </c>
      <c r="N1612">
        <f t="shared" ca="1" si="868"/>
        <v>129000</v>
      </c>
      <c r="O1612">
        <f t="shared" ca="1" si="869"/>
        <v>68000</v>
      </c>
      <c r="P1612">
        <f t="shared" ca="1" si="881"/>
        <v>91196</v>
      </c>
      <c r="Q1612">
        <f ca="1">IF(P1612&gt;0,1,0)</f>
        <v>1</v>
      </c>
      <c r="R1612">
        <f t="shared" ca="1" si="870"/>
        <v>10</v>
      </c>
      <c r="S1612">
        <f t="shared" ca="1" si="871"/>
        <v>1</v>
      </c>
      <c r="T1612">
        <f t="shared" ca="1" si="872"/>
        <v>3</v>
      </c>
      <c r="U1612">
        <f t="shared" ca="1" si="873"/>
        <v>17</v>
      </c>
      <c r="V1612">
        <f t="shared" ca="1" si="874"/>
        <v>9</v>
      </c>
      <c r="X1612">
        <f t="shared" si="876"/>
        <v>1612</v>
      </c>
      <c r="Y1612">
        <f t="shared" si="877"/>
        <v>1452</v>
      </c>
      <c r="Z1612">
        <f t="shared" si="878"/>
        <v>1453</v>
      </c>
      <c r="AA1612">
        <f t="shared" si="875"/>
        <v>1951</v>
      </c>
      <c r="AB1612">
        <f t="shared" si="886"/>
        <v>500</v>
      </c>
      <c r="AM1612" t="str">
        <f t="shared" si="887"/>
        <v>201902LP</v>
      </c>
      <c r="AN1612">
        <f t="shared" ca="1" si="883"/>
        <v>10.000526315789472</v>
      </c>
      <c r="AO1612">
        <f t="shared" ca="1" si="884"/>
        <v>1.0526315789473684</v>
      </c>
      <c r="AP1612">
        <f t="shared" ca="1" si="888"/>
        <v>3.0263157894736841</v>
      </c>
      <c r="AQ1612">
        <f t="shared" ca="1" si="889"/>
        <v>16.973684210526315</v>
      </c>
      <c r="AR1612">
        <f t="shared" ca="1" si="890"/>
        <v>8.9473684210526319</v>
      </c>
      <c r="AS1612">
        <f ca="1">P1612/J1612</f>
        <v>0.13332826507757356</v>
      </c>
    </row>
    <row r="1613" spans="1:45" x14ac:dyDescent="0.4">
      <c r="A1613">
        <f t="shared" si="885"/>
        <v>201902</v>
      </c>
      <c r="B1613" t="s">
        <v>608</v>
      </c>
      <c r="C1613" t="s">
        <v>647</v>
      </c>
      <c r="D1613" t="str">
        <f t="shared" ca="1" si="882"/>
        <v>I111</v>
      </c>
      <c r="E1613">
        <f t="shared" ca="1" si="863"/>
        <v>7</v>
      </c>
      <c r="F1613">
        <f t="shared" ca="1" si="864"/>
        <v>15</v>
      </c>
      <c r="G1613" t="str">
        <f t="shared" ca="1" si="879"/>
        <v>S10</v>
      </c>
      <c r="H1613" t="str">
        <f t="shared" ca="1" si="880"/>
        <v>S106</v>
      </c>
      <c r="I1613">
        <f ca="1">VLOOKUP(D1613,PRC!$A$2:$B$21,2,0)*E1613</f>
        <v>1050000</v>
      </c>
      <c r="J1613">
        <f t="shared" ca="1" si="865"/>
        <v>923996</v>
      </c>
      <c r="K1613">
        <f ca="1">VLOOKUP(D1613,PRC!$A$1:$C$21,3,0)*E1613</f>
        <v>556500</v>
      </c>
      <c r="L1613">
        <f t="shared" ca="1" si="866"/>
        <v>32000</v>
      </c>
      <c r="M1613">
        <f t="shared" ca="1" si="867"/>
        <v>11000</v>
      </c>
      <c r="N1613">
        <f t="shared" ca="1" si="868"/>
        <v>189000</v>
      </c>
      <c r="O1613">
        <f t="shared" ca="1" si="869"/>
        <v>84000</v>
      </c>
      <c r="P1613">
        <f t="shared" ca="1" si="881"/>
        <v>51496</v>
      </c>
      <c r="Q1613">
        <f ca="1">IF(P1613&gt;0,1,0)</f>
        <v>1</v>
      </c>
      <c r="R1613">
        <f t="shared" ca="1" si="870"/>
        <v>12</v>
      </c>
      <c r="S1613">
        <f t="shared" ca="1" si="871"/>
        <v>3</v>
      </c>
      <c r="T1613">
        <f t="shared" ca="1" si="872"/>
        <v>1</v>
      </c>
      <c r="U1613">
        <f t="shared" ca="1" si="873"/>
        <v>18</v>
      </c>
      <c r="V1613">
        <f t="shared" ca="1" si="874"/>
        <v>8</v>
      </c>
      <c r="X1613">
        <f t="shared" si="876"/>
        <v>1613</v>
      </c>
      <c r="Y1613">
        <f t="shared" si="877"/>
        <v>1452</v>
      </c>
      <c r="Z1613">
        <f t="shared" si="878"/>
        <v>1453</v>
      </c>
      <c r="AA1613">
        <f t="shared" si="875"/>
        <v>1951</v>
      </c>
      <c r="AB1613">
        <f t="shared" si="886"/>
        <v>500</v>
      </c>
      <c r="AM1613" t="str">
        <f t="shared" si="887"/>
        <v>201902LP</v>
      </c>
      <c r="AN1613">
        <f t="shared" ca="1" si="883"/>
        <v>12.000380952380951</v>
      </c>
      <c r="AO1613">
        <f t="shared" ca="1" si="884"/>
        <v>3.0476190476190474</v>
      </c>
      <c r="AP1613">
        <f t="shared" ca="1" si="888"/>
        <v>1.0476190476190477</v>
      </c>
      <c r="AQ1613">
        <f t="shared" ca="1" si="889"/>
        <v>18</v>
      </c>
      <c r="AR1613">
        <f t="shared" ca="1" si="890"/>
        <v>8</v>
      </c>
      <c r="AS1613">
        <f ca="1">P1613/J1613</f>
        <v>5.5731842994991322E-2</v>
      </c>
    </row>
    <row r="1614" spans="1:45" x14ac:dyDescent="0.4">
      <c r="A1614">
        <f t="shared" si="885"/>
        <v>201902</v>
      </c>
      <c r="B1614" t="s">
        <v>609</v>
      </c>
      <c r="C1614" t="s">
        <v>647</v>
      </c>
      <c r="D1614" t="str">
        <f t="shared" ca="1" si="882"/>
        <v>I111</v>
      </c>
      <c r="E1614">
        <f t="shared" ca="1" si="863"/>
        <v>8</v>
      </c>
      <c r="F1614">
        <f t="shared" ca="1" si="864"/>
        <v>12</v>
      </c>
      <c r="G1614" t="str">
        <f t="shared" ca="1" si="879"/>
        <v>S11</v>
      </c>
      <c r="H1614" t="str">
        <f t="shared" ca="1" si="880"/>
        <v>S118</v>
      </c>
      <c r="I1614">
        <f ca="1">VLOOKUP(D1614,PRC!$A$2:$B$21,2,0)*E1614</f>
        <v>1200000</v>
      </c>
      <c r="J1614">
        <f t="shared" ca="1" si="865"/>
        <v>1031996</v>
      </c>
      <c r="K1614">
        <f ca="1">VLOOKUP(D1614,PRC!$A$1:$C$21,3,0)*E1614</f>
        <v>636000</v>
      </c>
      <c r="L1614">
        <f t="shared" ca="1" si="866"/>
        <v>12000</v>
      </c>
      <c r="M1614">
        <f t="shared" ca="1" si="867"/>
        <v>12000</v>
      </c>
      <c r="N1614">
        <f t="shared" ca="1" si="868"/>
        <v>132000</v>
      </c>
      <c r="O1614">
        <f t="shared" ca="1" si="869"/>
        <v>108000</v>
      </c>
      <c r="P1614">
        <f t="shared" ca="1" si="881"/>
        <v>131996</v>
      </c>
      <c r="Q1614">
        <f ca="1">IF(P1614&gt;0,1,0)</f>
        <v>1</v>
      </c>
      <c r="R1614">
        <f t="shared" ca="1" si="870"/>
        <v>14</v>
      </c>
      <c r="S1614">
        <f t="shared" ca="1" si="871"/>
        <v>1</v>
      </c>
      <c r="T1614">
        <f t="shared" ca="1" si="872"/>
        <v>1</v>
      </c>
      <c r="U1614">
        <f t="shared" ca="1" si="873"/>
        <v>11</v>
      </c>
      <c r="V1614">
        <f t="shared" ca="1" si="874"/>
        <v>9</v>
      </c>
      <c r="X1614">
        <f t="shared" si="876"/>
        <v>1614</v>
      </c>
      <c r="Y1614">
        <f t="shared" si="877"/>
        <v>1452</v>
      </c>
      <c r="Z1614">
        <f t="shared" si="878"/>
        <v>1453</v>
      </c>
      <c r="AA1614">
        <f t="shared" si="875"/>
        <v>1951</v>
      </c>
      <c r="AB1614">
        <f t="shared" si="886"/>
        <v>500</v>
      </c>
      <c r="AM1614" t="str">
        <f t="shared" si="887"/>
        <v>201902LP</v>
      </c>
      <c r="AN1614">
        <f t="shared" ca="1" si="883"/>
        <v>14.000333333333337</v>
      </c>
      <c r="AO1614">
        <f t="shared" ca="1" si="884"/>
        <v>1</v>
      </c>
      <c r="AP1614">
        <f t="shared" ca="1" si="888"/>
        <v>1</v>
      </c>
      <c r="AQ1614">
        <f t="shared" ca="1" si="889"/>
        <v>11</v>
      </c>
      <c r="AR1614">
        <f t="shared" ca="1" si="890"/>
        <v>9</v>
      </c>
      <c r="AS1614">
        <f ca="1">P1614/J1614</f>
        <v>0.12790359652556793</v>
      </c>
    </row>
    <row r="1615" spans="1:45" x14ac:dyDescent="0.4">
      <c r="A1615">
        <f t="shared" si="885"/>
        <v>201902</v>
      </c>
      <c r="B1615" t="s">
        <v>610</v>
      </c>
      <c r="C1615" t="s">
        <v>647</v>
      </c>
      <c r="D1615" t="str">
        <f t="shared" ca="1" si="882"/>
        <v>I117</v>
      </c>
      <c r="E1615">
        <f t="shared" ca="1" si="863"/>
        <v>7</v>
      </c>
      <c r="F1615">
        <f t="shared" ca="1" si="864"/>
        <v>15</v>
      </c>
      <c r="G1615" t="str">
        <f t="shared" ca="1" si="879"/>
        <v>S10</v>
      </c>
      <c r="H1615" t="str">
        <f t="shared" ca="1" si="880"/>
        <v>S102</v>
      </c>
      <c r="I1615">
        <f ca="1">VLOOKUP(D1615,PRC!$A$2:$B$21,2,0)*E1615</f>
        <v>17500000</v>
      </c>
      <c r="J1615">
        <f t="shared" ca="1" si="865"/>
        <v>15399996</v>
      </c>
      <c r="K1615">
        <f ca="1">VLOOKUP(D1615,PRC!$A$1:$C$21,3,0)*E1615</f>
        <v>8050000</v>
      </c>
      <c r="L1615">
        <f t="shared" ca="1" si="866"/>
        <v>525000</v>
      </c>
      <c r="M1615">
        <f t="shared" ca="1" si="867"/>
        <v>175000</v>
      </c>
      <c r="N1615">
        <f t="shared" ca="1" si="868"/>
        <v>2100000</v>
      </c>
      <c r="O1615">
        <f t="shared" ca="1" si="869"/>
        <v>1400000</v>
      </c>
      <c r="P1615">
        <f t="shared" ca="1" si="881"/>
        <v>3149996</v>
      </c>
      <c r="Q1615">
        <f ca="1">IF(P1615&gt;0,1,0)</f>
        <v>1</v>
      </c>
      <c r="R1615">
        <f t="shared" ca="1" si="870"/>
        <v>12</v>
      </c>
      <c r="S1615">
        <f t="shared" ca="1" si="871"/>
        <v>3</v>
      </c>
      <c r="T1615">
        <f t="shared" ca="1" si="872"/>
        <v>1</v>
      </c>
      <c r="U1615">
        <f t="shared" ca="1" si="873"/>
        <v>12</v>
      </c>
      <c r="V1615">
        <f t="shared" ca="1" si="874"/>
        <v>8</v>
      </c>
      <c r="X1615">
        <f t="shared" si="876"/>
        <v>1615</v>
      </c>
      <c r="Y1615">
        <f t="shared" si="877"/>
        <v>1452</v>
      </c>
      <c r="Z1615">
        <f t="shared" si="878"/>
        <v>1453</v>
      </c>
      <c r="AA1615">
        <f t="shared" si="875"/>
        <v>1951</v>
      </c>
      <c r="AB1615">
        <f t="shared" si="886"/>
        <v>500</v>
      </c>
      <c r="AM1615" t="str">
        <f t="shared" si="887"/>
        <v>201902LP</v>
      </c>
      <c r="AN1615">
        <f t="shared" ca="1" si="883"/>
        <v>12.000022857142856</v>
      </c>
      <c r="AO1615">
        <f t="shared" ca="1" si="884"/>
        <v>3</v>
      </c>
      <c r="AP1615">
        <f t="shared" ca="1" si="888"/>
        <v>1</v>
      </c>
      <c r="AQ1615">
        <f t="shared" ca="1" si="889"/>
        <v>12</v>
      </c>
      <c r="AR1615">
        <f t="shared" ca="1" si="890"/>
        <v>8</v>
      </c>
      <c r="AS1615">
        <f ca="1">P1615/J1615</f>
        <v>0.20454524793383064</v>
      </c>
    </row>
    <row r="1616" spans="1:45" x14ac:dyDescent="0.4">
      <c r="A1616">
        <f t="shared" si="885"/>
        <v>201902</v>
      </c>
      <c r="B1616" t="s">
        <v>611</v>
      </c>
      <c r="C1616" t="s">
        <v>647</v>
      </c>
      <c r="D1616" t="str">
        <f t="shared" ca="1" si="882"/>
        <v>I108</v>
      </c>
      <c r="E1616">
        <f t="shared" ca="1" si="863"/>
        <v>6</v>
      </c>
      <c r="F1616">
        <f t="shared" ca="1" si="864"/>
        <v>13</v>
      </c>
      <c r="G1616" t="str">
        <f t="shared" ca="1" si="879"/>
        <v>S10</v>
      </c>
      <c r="H1616" t="str">
        <f t="shared" ca="1" si="880"/>
        <v>S101</v>
      </c>
      <c r="I1616">
        <f ca="1">VLOOKUP(D1616,PRC!$A$2:$B$21,2,0)*E1616</f>
        <v>240000</v>
      </c>
      <c r="J1616">
        <f t="shared" ca="1" si="865"/>
        <v>211196</v>
      </c>
      <c r="K1616">
        <f ca="1">VLOOKUP(D1616,PRC!$A$1:$C$21,3,0)*E1616</f>
        <v>110400</v>
      </c>
      <c r="L1616">
        <f t="shared" ca="1" si="866"/>
        <v>2000</v>
      </c>
      <c r="M1616">
        <f t="shared" ca="1" si="867"/>
        <v>2000</v>
      </c>
      <c r="N1616">
        <f t="shared" ca="1" si="868"/>
        <v>38000</v>
      </c>
      <c r="O1616">
        <f t="shared" ca="1" si="869"/>
        <v>14000</v>
      </c>
      <c r="P1616">
        <f t="shared" ca="1" si="881"/>
        <v>44796</v>
      </c>
      <c r="Q1616">
        <f ca="1">IF(P1616&gt;0,1,0)</f>
        <v>1</v>
      </c>
      <c r="R1616">
        <f t="shared" ca="1" si="870"/>
        <v>12</v>
      </c>
      <c r="S1616">
        <f t="shared" ca="1" si="871"/>
        <v>1</v>
      </c>
      <c r="T1616">
        <f t="shared" ca="1" si="872"/>
        <v>1</v>
      </c>
      <c r="U1616">
        <f t="shared" ca="1" si="873"/>
        <v>16</v>
      </c>
      <c r="V1616">
        <f t="shared" ca="1" si="874"/>
        <v>6</v>
      </c>
      <c r="X1616">
        <f t="shared" si="876"/>
        <v>1616</v>
      </c>
      <c r="Y1616">
        <f t="shared" si="877"/>
        <v>1452</v>
      </c>
      <c r="Z1616">
        <f t="shared" si="878"/>
        <v>1453</v>
      </c>
      <c r="AA1616">
        <f t="shared" si="875"/>
        <v>1951</v>
      </c>
      <c r="AB1616">
        <f t="shared" si="886"/>
        <v>500</v>
      </c>
      <c r="AM1616" t="str">
        <f t="shared" si="887"/>
        <v>201902LP</v>
      </c>
      <c r="AN1616">
        <f t="shared" ca="1" si="883"/>
        <v>12.001666666666665</v>
      </c>
      <c r="AO1616">
        <f t="shared" ca="1" si="884"/>
        <v>0.83333333333333337</v>
      </c>
      <c r="AP1616">
        <f t="shared" ca="1" si="888"/>
        <v>0.83333333333333337</v>
      </c>
      <c r="AQ1616">
        <f t="shared" ca="1" si="889"/>
        <v>15.833333333333332</v>
      </c>
      <c r="AR1616">
        <f t="shared" ca="1" si="890"/>
        <v>5.833333333333333</v>
      </c>
      <c r="AS1616">
        <f ca="1">P1616/J1616</f>
        <v>0.21210628989185401</v>
      </c>
    </row>
    <row r="1617" spans="1:45" x14ac:dyDescent="0.4">
      <c r="A1617">
        <f t="shared" si="885"/>
        <v>201902</v>
      </c>
      <c r="B1617" t="s">
        <v>612</v>
      </c>
      <c r="C1617" t="s">
        <v>647</v>
      </c>
      <c r="D1617" t="str">
        <f t="shared" ca="1" si="882"/>
        <v>I102</v>
      </c>
      <c r="E1617">
        <f t="shared" ca="1" si="863"/>
        <v>8</v>
      </c>
      <c r="F1617">
        <f t="shared" ca="1" si="864"/>
        <v>10</v>
      </c>
      <c r="G1617" t="str">
        <f t="shared" ca="1" si="879"/>
        <v>S11</v>
      </c>
      <c r="H1617" t="str">
        <f t="shared" ca="1" si="880"/>
        <v>S117</v>
      </c>
      <c r="I1617">
        <f ca="1">VLOOKUP(D1617,PRC!$A$2:$B$21,2,0)*E1617</f>
        <v>320000</v>
      </c>
      <c r="J1617">
        <f t="shared" ca="1" si="865"/>
        <v>275196</v>
      </c>
      <c r="K1617">
        <f ca="1">VLOOKUP(D1617,PRC!$A$1:$C$21,3,0)*E1617</f>
        <v>150400</v>
      </c>
      <c r="L1617">
        <f t="shared" ca="1" si="866"/>
        <v>3000</v>
      </c>
      <c r="M1617">
        <f t="shared" ca="1" si="867"/>
        <v>6000</v>
      </c>
      <c r="N1617">
        <f t="shared" ca="1" si="868"/>
        <v>35000</v>
      </c>
      <c r="O1617">
        <f t="shared" ca="1" si="869"/>
        <v>16000</v>
      </c>
      <c r="P1617">
        <f t="shared" ca="1" si="881"/>
        <v>64796</v>
      </c>
      <c r="Q1617">
        <f ca="1">IF(P1617&gt;0,1,0)</f>
        <v>1</v>
      </c>
      <c r="R1617">
        <f t="shared" ca="1" si="870"/>
        <v>14</v>
      </c>
      <c r="S1617">
        <f t="shared" ca="1" si="871"/>
        <v>1</v>
      </c>
      <c r="T1617">
        <f t="shared" ca="1" si="872"/>
        <v>2</v>
      </c>
      <c r="U1617">
        <f t="shared" ca="1" si="873"/>
        <v>11</v>
      </c>
      <c r="V1617">
        <f t="shared" ca="1" si="874"/>
        <v>5</v>
      </c>
      <c r="X1617">
        <f t="shared" si="876"/>
        <v>1617</v>
      </c>
      <c r="Y1617">
        <f t="shared" si="877"/>
        <v>1452</v>
      </c>
      <c r="Z1617">
        <f t="shared" si="878"/>
        <v>1453</v>
      </c>
      <c r="AA1617">
        <f t="shared" si="875"/>
        <v>1951</v>
      </c>
      <c r="AB1617">
        <f t="shared" si="886"/>
        <v>500</v>
      </c>
      <c r="AM1617" t="str">
        <f t="shared" si="887"/>
        <v>201902LP</v>
      </c>
      <c r="AN1617">
        <f t="shared" ca="1" si="883"/>
        <v>14.001249999999999</v>
      </c>
      <c r="AO1617">
        <f t="shared" ca="1" si="884"/>
        <v>0.9375</v>
      </c>
      <c r="AP1617">
        <f t="shared" ca="1" si="888"/>
        <v>1.875</v>
      </c>
      <c r="AQ1617">
        <f t="shared" ca="1" si="889"/>
        <v>10.9375</v>
      </c>
      <c r="AR1617">
        <f t="shared" ca="1" si="890"/>
        <v>5</v>
      </c>
      <c r="AS1617">
        <f ca="1">P1617/J1617</f>
        <v>0.23545400369191413</v>
      </c>
    </row>
    <row r="1618" spans="1:45" x14ac:dyDescent="0.4">
      <c r="A1618">
        <f t="shared" si="885"/>
        <v>201902</v>
      </c>
      <c r="B1618" t="s">
        <v>613</v>
      </c>
      <c r="C1618" t="s">
        <v>647</v>
      </c>
      <c r="D1618" t="str">
        <f t="shared" ca="1" si="882"/>
        <v>I102</v>
      </c>
      <c r="E1618">
        <f t="shared" ca="1" si="863"/>
        <v>8</v>
      </c>
      <c r="F1618">
        <f t="shared" ca="1" si="864"/>
        <v>14</v>
      </c>
      <c r="G1618" t="str">
        <f t="shared" ca="1" si="879"/>
        <v>S11</v>
      </c>
      <c r="H1618" t="str">
        <f t="shared" ca="1" si="880"/>
        <v>S117</v>
      </c>
      <c r="I1618">
        <f ca="1">VLOOKUP(D1618,PRC!$A$2:$B$21,2,0)*E1618</f>
        <v>320000</v>
      </c>
      <c r="J1618">
        <f t="shared" ca="1" si="865"/>
        <v>284796</v>
      </c>
      <c r="K1618">
        <f ca="1">VLOOKUP(D1618,PRC!$A$1:$C$21,3,0)*E1618</f>
        <v>150400</v>
      </c>
      <c r="L1618">
        <f t="shared" ca="1" si="866"/>
        <v>6000</v>
      </c>
      <c r="M1618">
        <f t="shared" ca="1" si="867"/>
        <v>3000</v>
      </c>
      <c r="N1618">
        <f t="shared" ca="1" si="868"/>
        <v>42000</v>
      </c>
      <c r="O1618">
        <f t="shared" ca="1" si="869"/>
        <v>22000</v>
      </c>
      <c r="P1618">
        <f t="shared" ca="1" si="881"/>
        <v>61396</v>
      </c>
      <c r="Q1618">
        <f ca="1">IF(P1618&gt;0,1,0)</f>
        <v>1</v>
      </c>
      <c r="R1618">
        <f t="shared" ca="1" si="870"/>
        <v>11</v>
      </c>
      <c r="S1618">
        <f t="shared" ca="1" si="871"/>
        <v>2</v>
      </c>
      <c r="T1618">
        <f t="shared" ca="1" si="872"/>
        <v>1</v>
      </c>
      <c r="U1618">
        <f t="shared" ca="1" si="873"/>
        <v>13</v>
      </c>
      <c r="V1618">
        <f t="shared" ca="1" si="874"/>
        <v>7</v>
      </c>
      <c r="X1618">
        <f t="shared" si="876"/>
        <v>1618</v>
      </c>
      <c r="Y1618">
        <f t="shared" si="877"/>
        <v>1452</v>
      </c>
      <c r="Z1618">
        <f t="shared" si="878"/>
        <v>1453</v>
      </c>
      <c r="AA1618">
        <f t="shared" si="875"/>
        <v>1951</v>
      </c>
      <c r="AB1618">
        <f t="shared" si="886"/>
        <v>500</v>
      </c>
      <c r="AM1618" t="str">
        <f t="shared" si="887"/>
        <v>201902LP</v>
      </c>
      <c r="AN1618">
        <f t="shared" ca="1" si="883"/>
        <v>11.001249999999995</v>
      </c>
      <c r="AO1618">
        <f t="shared" ca="1" si="884"/>
        <v>1.875</v>
      </c>
      <c r="AP1618">
        <f t="shared" ca="1" si="888"/>
        <v>0.9375</v>
      </c>
      <c r="AQ1618">
        <f t="shared" ca="1" si="889"/>
        <v>13.125</v>
      </c>
      <c r="AR1618">
        <f t="shared" ca="1" si="890"/>
        <v>6.8750000000000009</v>
      </c>
      <c r="AS1618">
        <f ca="1">P1618/J1618</f>
        <v>0.21557887048975408</v>
      </c>
    </row>
    <row r="1619" spans="1:45" x14ac:dyDescent="0.4">
      <c r="A1619">
        <f t="shared" si="885"/>
        <v>201902</v>
      </c>
      <c r="B1619" t="s">
        <v>614</v>
      </c>
      <c r="C1619" t="s">
        <v>647</v>
      </c>
      <c r="D1619" t="str">
        <f t="shared" ca="1" si="882"/>
        <v>I116</v>
      </c>
      <c r="E1619">
        <f t="shared" ca="1" si="863"/>
        <v>5</v>
      </c>
      <c r="F1619">
        <f t="shared" ca="1" si="864"/>
        <v>14</v>
      </c>
      <c r="G1619" t="str">
        <f t="shared" ca="1" si="879"/>
        <v>S10</v>
      </c>
      <c r="H1619" t="str">
        <f t="shared" ca="1" si="880"/>
        <v>S106</v>
      </c>
      <c r="I1619">
        <f ca="1">VLOOKUP(D1619,PRC!$A$2:$B$21,2,0)*E1619</f>
        <v>7300000</v>
      </c>
      <c r="J1619">
        <f t="shared" ca="1" si="865"/>
        <v>6496996</v>
      </c>
      <c r="K1619">
        <f ca="1">VLOOKUP(D1619,PRC!$A$1:$C$21,3,0)*E1619</f>
        <v>4380000</v>
      </c>
      <c r="L1619">
        <f t="shared" ca="1" si="866"/>
        <v>73000</v>
      </c>
      <c r="M1619">
        <f t="shared" ca="1" si="867"/>
        <v>146000</v>
      </c>
      <c r="N1619">
        <f t="shared" ca="1" si="868"/>
        <v>1168000</v>
      </c>
      <c r="O1619">
        <f t="shared" ca="1" si="869"/>
        <v>584000</v>
      </c>
      <c r="P1619">
        <f t="shared" ca="1" si="881"/>
        <v>145996</v>
      </c>
      <c r="Q1619">
        <f ca="1">IF(P1619&gt;0,1,0)</f>
        <v>1</v>
      </c>
      <c r="R1619">
        <f t="shared" ca="1" si="870"/>
        <v>11</v>
      </c>
      <c r="S1619">
        <f t="shared" ca="1" si="871"/>
        <v>1</v>
      </c>
      <c r="T1619">
        <f t="shared" ca="1" si="872"/>
        <v>2</v>
      </c>
      <c r="U1619">
        <f t="shared" ca="1" si="873"/>
        <v>16</v>
      </c>
      <c r="V1619">
        <f t="shared" ca="1" si="874"/>
        <v>8</v>
      </c>
      <c r="X1619">
        <f t="shared" si="876"/>
        <v>1619</v>
      </c>
      <c r="Y1619">
        <f t="shared" si="877"/>
        <v>1452</v>
      </c>
      <c r="Z1619">
        <f t="shared" si="878"/>
        <v>1453</v>
      </c>
      <c r="AA1619">
        <f t="shared" si="875"/>
        <v>1951</v>
      </c>
      <c r="AB1619">
        <f t="shared" si="886"/>
        <v>500</v>
      </c>
      <c r="AM1619" t="str">
        <f t="shared" si="887"/>
        <v>201902LP</v>
      </c>
      <c r="AN1619">
        <f t="shared" ca="1" si="883"/>
        <v>11.000054794520553</v>
      </c>
      <c r="AO1619">
        <f t="shared" ca="1" si="884"/>
        <v>1</v>
      </c>
      <c r="AP1619">
        <f t="shared" ca="1" si="888"/>
        <v>2</v>
      </c>
      <c r="AQ1619">
        <f t="shared" ca="1" si="889"/>
        <v>16</v>
      </c>
      <c r="AR1619">
        <f t="shared" ca="1" si="890"/>
        <v>8</v>
      </c>
      <c r="AS1619">
        <f ca="1">P1619/J1619</f>
        <v>2.2471308278472081E-2</v>
      </c>
    </row>
    <row r="1620" spans="1:45" x14ac:dyDescent="0.4">
      <c r="A1620">
        <f t="shared" si="885"/>
        <v>201902</v>
      </c>
      <c r="B1620" t="s">
        <v>615</v>
      </c>
      <c r="C1620" t="s">
        <v>647</v>
      </c>
      <c r="D1620" t="str">
        <f t="shared" ca="1" si="882"/>
        <v>I111</v>
      </c>
      <c r="E1620">
        <f t="shared" ca="1" si="863"/>
        <v>7</v>
      </c>
      <c r="F1620">
        <f t="shared" ca="1" si="864"/>
        <v>13</v>
      </c>
      <c r="G1620" t="str">
        <f t="shared" ca="1" si="879"/>
        <v>S11</v>
      </c>
      <c r="H1620" t="str">
        <f t="shared" ca="1" si="880"/>
        <v>S116</v>
      </c>
      <c r="I1620">
        <f ca="1">VLOOKUP(D1620,PRC!$A$2:$B$21,2,0)*E1620</f>
        <v>1050000</v>
      </c>
      <c r="J1620">
        <f t="shared" ca="1" si="865"/>
        <v>913496</v>
      </c>
      <c r="K1620">
        <f ca="1">VLOOKUP(D1620,PRC!$A$1:$C$21,3,0)*E1620</f>
        <v>556500</v>
      </c>
      <c r="L1620">
        <f t="shared" ca="1" si="866"/>
        <v>21000</v>
      </c>
      <c r="M1620">
        <f t="shared" ca="1" si="867"/>
        <v>32000</v>
      </c>
      <c r="N1620">
        <f t="shared" ca="1" si="868"/>
        <v>210000</v>
      </c>
      <c r="O1620">
        <f t="shared" ca="1" si="869"/>
        <v>95000</v>
      </c>
      <c r="P1620">
        <f t="shared" ca="1" si="881"/>
        <v>-1004</v>
      </c>
      <c r="Q1620">
        <f ca="1">IF(P1620&gt;0,1,0)</f>
        <v>0</v>
      </c>
      <c r="R1620">
        <f t="shared" ca="1" si="870"/>
        <v>13</v>
      </c>
      <c r="S1620">
        <f t="shared" ca="1" si="871"/>
        <v>2</v>
      </c>
      <c r="T1620">
        <f t="shared" ca="1" si="872"/>
        <v>3</v>
      </c>
      <c r="U1620">
        <f t="shared" ca="1" si="873"/>
        <v>20</v>
      </c>
      <c r="V1620">
        <f t="shared" ca="1" si="874"/>
        <v>9</v>
      </c>
      <c r="X1620">
        <f t="shared" si="876"/>
        <v>1620</v>
      </c>
      <c r="Y1620">
        <f t="shared" si="877"/>
        <v>1452</v>
      </c>
      <c r="Z1620">
        <f t="shared" si="878"/>
        <v>1453</v>
      </c>
      <c r="AA1620">
        <f t="shared" si="875"/>
        <v>1951</v>
      </c>
      <c r="AB1620">
        <f t="shared" si="886"/>
        <v>500</v>
      </c>
      <c r="AM1620" t="str">
        <f t="shared" si="887"/>
        <v>201902LP</v>
      </c>
      <c r="AN1620">
        <f t="shared" ca="1" si="883"/>
        <v>13.000380952380953</v>
      </c>
      <c r="AO1620">
        <f t="shared" ca="1" si="884"/>
        <v>2</v>
      </c>
      <c r="AP1620">
        <f t="shared" ca="1" si="888"/>
        <v>3.0476190476190474</v>
      </c>
      <c r="AQ1620">
        <f t="shared" ca="1" si="889"/>
        <v>20</v>
      </c>
      <c r="AR1620">
        <f t="shared" ca="1" si="890"/>
        <v>9.0476190476190474</v>
      </c>
      <c r="AS1620">
        <f ca="1">P1620/J1620</f>
        <v>-1.0990743254486062E-3</v>
      </c>
    </row>
    <row r="1621" spans="1:45" x14ac:dyDescent="0.4">
      <c r="A1621">
        <f t="shared" si="885"/>
        <v>201902</v>
      </c>
      <c r="B1621" t="s">
        <v>616</v>
      </c>
      <c r="C1621" t="s">
        <v>647</v>
      </c>
      <c r="D1621" t="str">
        <f t="shared" ca="1" si="882"/>
        <v>I102</v>
      </c>
      <c r="E1621">
        <f t="shared" ca="1" si="863"/>
        <v>7</v>
      </c>
      <c r="F1621">
        <f t="shared" ca="1" si="864"/>
        <v>15</v>
      </c>
      <c r="G1621" t="str">
        <f t="shared" ca="1" si="879"/>
        <v>S11</v>
      </c>
      <c r="H1621" t="str">
        <f t="shared" ca="1" si="880"/>
        <v>S114</v>
      </c>
      <c r="I1621">
        <f ca="1">VLOOKUP(D1621,PRC!$A$2:$B$21,2,0)*E1621</f>
        <v>280000</v>
      </c>
      <c r="J1621">
        <f t="shared" ca="1" si="865"/>
        <v>249196</v>
      </c>
      <c r="K1621">
        <f ca="1">VLOOKUP(D1621,PRC!$A$1:$C$21,3,0)*E1621</f>
        <v>131600</v>
      </c>
      <c r="L1621">
        <f t="shared" ca="1" si="866"/>
        <v>3000</v>
      </c>
      <c r="M1621">
        <f t="shared" ca="1" si="867"/>
        <v>6000</v>
      </c>
      <c r="N1621">
        <f t="shared" ca="1" si="868"/>
        <v>53000</v>
      </c>
      <c r="O1621">
        <f t="shared" ca="1" si="869"/>
        <v>20000</v>
      </c>
      <c r="P1621">
        <f t="shared" ca="1" si="881"/>
        <v>35596</v>
      </c>
      <c r="Q1621">
        <f ca="1">IF(P1621&gt;0,1,0)</f>
        <v>1</v>
      </c>
      <c r="R1621">
        <f t="shared" ca="1" si="870"/>
        <v>11</v>
      </c>
      <c r="S1621">
        <f t="shared" ca="1" si="871"/>
        <v>1</v>
      </c>
      <c r="T1621">
        <f t="shared" ca="1" si="872"/>
        <v>2</v>
      </c>
      <c r="U1621">
        <f t="shared" ca="1" si="873"/>
        <v>19</v>
      </c>
      <c r="V1621">
        <f t="shared" ca="1" si="874"/>
        <v>7</v>
      </c>
      <c r="X1621">
        <f t="shared" si="876"/>
        <v>1621</v>
      </c>
      <c r="Y1621">
        <f t="shared" si="877"/>
        <v>1452</v>
      </c>
      <c r="Z1621">
        <f t="shared" si="878"/>
        <v>1453</v>
      </c>
      <c r="AA1621">
        <f t="shared" si="875"/>
        <v>1951</v>
      </c>
      <c r="AB1621">
        <f t="shared" si="886"/>
        <v>500</v>
      </c>
      <c r="AM1621" t="str">
        <f t="shared" si="887"/>
        <v>201902LP</v>
      </c>
      <c r="AN1621">
        <f t="shared" ca="1" si="883"/>
        <v>11.001428571428573</v>
      </c>
      <c r="AO1621">
        <f t="shared" ca="1" si="884"/>
        <v>1.0714285714285714</v>
      </c>
      <c r="AP1621">
        <f t="shared" ca="1" si="888"/>
        <v>2.1428571428571428</v>
      </c>
      <c r="AQ1621">
        <f t="shared" ca="1" si="889"/>
        <v>18.928571428571427</v>
      </c>
      <c r="AR1621">
        <f t="shared" ca="1" si="890"/>
        <v>7.1428571428571423</v>
      </c>
      <c r="AS1621">
        <f ca="1">P1621/J1621</f>
        <v>0.14284338432398594</v>
      </c>
    </row>
    <row r="1622" spans="1:45" x14ac:dyDescent="0.4">
      <c r="A1622">
        <f t="shared" si="885"/>
        <v>201902</v>
      </c>
      <c r="B1622" t="s">
        <v>617</v>
      </c>
      <c r="C1622" t="s">
        <v>647</v>
      </c>
      <c r="D1622" t="str">
        <f t="shared" ca="1" si="882"/>
        <v>I101</v>
      </c>
      <c r="E1622">
        <f t="shared" ca="1" si="863"/>
        <v>8</v>
      </c>
      <c r="F1622">
        <f t="shared" ca="1" si="864"/>
        <v>11</v>
      </c>
      <c r="G1622" t="str">
        <f t="shared" ca="1" si="879"/>
        <v>S11</v>
      </c>
      <c r="H1622" t="str">
        <f t="shared" ca="1" si="880"/>
        <v>S113</v>
      </c>
      <c r="I1622">
        <f ca="1">VLOOKUP(D1622,PRC!$A$2:$B$21,2,0)*E1622</f>
        <v>240000</v>
      </c>
      <c r="J1622">
        <f t="shared" ca="1" si="865"/>
        <v>208796</v>
      </c>
      <c r="K1622">
        <f ca="1">VLOOKUP(D1622,PRC!$A$1:$C$21,3,0)*E1622</f>
        <v>124800</v>
      </c>
      <c r="L1622">
        <f t="shared" ca="1" si="866"/>
        <v>5000</v>
      </c>
      <c r="M1622">
        <f t="shared" ca="1" si="867"/>
        <v>5000</v>
      </c>
      <c r="N1622">
        <f t="shared" ca="1" si="868"/>
        <v>48000</v>
      </c>
      <c r="O1622">
        <f t="shared" ca="1" si="869"/>
        <v>17000</v>
      </c>
      <c r="P1622">
        <f t="shared" ca="1" si="881"/>
        <v>8996</v>
      </c>
      <c r="Q1622">
        <f ca="1">IF(P1622&gt;0,1,0)</f>
        <v>1</v>
      </c>
      <c r="R1622">
        <f t="shared" ca="1" si="870"/>
        <v>13</v>
      </c>
      <c r="S1622">
        <f t="shared" ca="1" si="871"/>
        <v>2</v>
      </c>
      <c r="T1622">
        <f t="shared" ca="1" si="872"/>
        <v>2</v>
      </c>
      <c r="U1622">
        <f t="shared" ca="1" si="873"/>
        <v>20</v>
      </c>
      <c r="V1622">
        <f t="shared" ca="1" si="874"/>
        <v>7</v>
      </c>
      <c r="X1622">
        <f t="shared" si="876"/>
        <v>1622</v>
      </c>
      <c r="Y1622">
        <f t="shared" si="877"/>
        <v>1452</v>
      </c>
      <c r="Z1622">
        <f t="shared" si="878"/>
        <v>1453</v>
      </c>
      <c r="AA1622">
        <f t="shared" si="875"/>
        <v>1951</v>
      </c>
      <c r="AB1622">
        <f t="shared" si="886"/>
        <v>500</v>
      </c>
      <c r="AM1622" t="str">
        <f t="shared" si="887"/>
        <v>201902LP</v>
      </c>
      <c r="AN1622">
        <f t="shared" ca="1" si="883"/>
        <v>13.001666666666667</v>
      </c>
      <c r="AO1622">
        <f t="shared" ca="1" si="884"/>
        <v>2.083333333333333</v>
      </c>
      <c r="AP1622">
        <f t="shared" ca="1" si="888"/>
        <v>2.083333333333333</v>
      </c>
      <c r="AQ1622">
        <f t="shared" ca="1" si="889"/>
        <v>20</v>
      </c>
      <c r="AR1622">
        <f t="shared" ca="1" si="890"/>
        <v>7.083333333333333</v>
      </c>
      <c r="AS1622">
        <f ca="1">P1622/J1622</f>
        <v>4.3085116573114431E-2</v>
      </c>
    </row>
    <row r="1623" spans="1:45" x14ac:dyDescent="0.4">
      <c r="A1623">
        <f t="shared" si="885"/>
        <v>201902</v>
      </c>
      <c r="B1623" t="s">
        <v>618</v>
      </c>
      <c r="C1623" t="s">
        <v>647</v>
      </c>
      <c r="D1623" t="str">
        <f t="shared" ca="1" si="882"/>
        <v>I116</v>
      </c>
      <c r="E1623">
        <f t="shared" ca="1" si="863"/>
        <v>8</v>
      </c>
      <c r="F1623">
        <f t="shared" ca="1" si="864"/>
        <v>11</v>
      </c>
      <c r="G1623" t="str">
        <f t="shared" ca="1" si="879"/>
        <v>S11</v>
      </c>
      <c r="H1623" t="str">
        <f t="shared" ca="1" si="880"/>
        <v>S111</v>
      </c>
      <c r="I1623">
        <f ca="1">VLOOKUP(D1623,PRC!$A$2:$B$21,2,0)*E1623</f>
        <v>11680000</v>
      </c>
      <c r="J1623">
        <f t="shared" ca="1" si="865"/>
        <v>10511996</v>
      </c>
      <c r="K1623">
        <f ca="1">VLOOKUP(D1623,PRC!$A$1:$C$21,3,0)*E1623</f>
        <v>7008000</v>
      </c>
      <c r="L1623">
        <f t="shared" ca="1" si="866"/>
        <v>117000</v>
      </c>
      <c r="M1623">
        <f t="shared" ca="1" si="867"/>
        <v>350000</v>
      </c>
      <c r="N1623">
        <f t="shared" ca="1" si="868"/>
        <v>1285000</v>
      </c>
      <c r="O1623">
        <f t="shared" ca="1" si="869"/>
        <v>934000</v>
      </c>
      <c r="P1623">
        <f t="shared" ca="1" si="881"/>
        <v>817996</v>
      </c>
      <c r="Q1623">
        <f ca="1">IF(P1623&gt;0,1,0)</f>
        <v>1</v>
      </c>
      <c r="R1623">
        <f t="shared" ca="1" si="870"/>
        <v>10</v>
      </c>
      <c r="S1623">
        <f t="shared" ca="1" si="871"/>
        <v>1</v>
      </c>
      <c r="T1623">
        <f t="shared" ca="1" si="872"/>
        <v>3</v>
      </c>
      <c r="U1623">
        <f t="shared" ca="1" si="873"/>
        <v>11</v>
      </c>
      <c r="V1623">
        <f t="shared" ca="1" si="874"/>
        <v>8</v>
      </c>
      <c r="X1623">
        <f t="shared" si="876"/>
        <v>1623</v>
      </c>
      <c r="Y1623">
        <f t="shared" si="877"/>
        <v>1452</v>
      </c>
      <c r="Z1623">
        <f t="shared" si="878"/>
        <v>1453</v>
      </c>
      <c r="AA1623">
        <f t="shared" si="875"/>
        <v>1951</v>
      </c>
      <c r="AB1623">
        <f t="shared" si="886"/>
        <v>500</v>
      </c>
      <c r="AM1623" t="str">
        <f t="shared" si="887"/>
        <v>201902LP</v>
      </c>
      <c r="AN1623">
        <f t="shared" ca="1" si="883"/>
        <v>10.000034246575339</v>
      </c>
      <c r="AO1623">
        <f t="shared" ca="1" si="884"/>
        <v>1.0017123287671232</v>
      </c>
      <c r="AP1623">
        <f t="shared" ca="1" si="888"/>
        <v>2.9965753424657531</v>
      </c>
      <c r="AQ1623">
        <f t="shared" ca="1" si="889"/>
        <v>11.001712328767123</v>
      </c>
      <c r="AR1623">
        <f t="shared" ca="1" si="890"/>
        <v>7.9965753424657535</v>
      </c>
      <c r="AS1623">
        <f ca="1">P1623/J1623</f>
        <v>7.7815478620806178E-2</v>
      </c>
    </row>
    <row r="1624" spans="1:45" x14ac:dyDescent="0.4">
      <c r="A1624">
        <f t="shared" si="885"/>
        <v>201902</v>
      </c>
      <c r="B1624" t="s">
        <v>619</v>
      </c>
      <c r="C1624" t="s">
        <v>647</v>
      </c>
      <c r="D1624" t="str">
        <f t="shared" ca="1" si="882"/>
        <v>I110</v>
      </c>
      <c r="E1624">
        <f t="shared" ca="1" si="863"/>
        <v>7</v>
      </c>
      <c r="F1624">
        <f t="shared" ca="1" si="864"/>
        <v>15</v>
      </c>
      <c r="G1624" t="str">
        <f t="shared" ca="1" si="879"/>
        <v>S11</v>
      </c>
      <c r="H1624" t="str">
        <f t="shared" ca="1" si="880"/>
        <v>S118</v>
      </c>
      <c r="I1624">
        <f ca="1">VLOOKUP(D1624,PRC!$A$2:$B$21,2,0)*E1624</f>
        <v>2100000</v>
      </c>
      <c r="J1624">
        <f t="shared" ca="1" si="865"/>
        <v>1826996</v>
      </c>
      <c r="K1624">
        <f ca="1">VLOOKUP(D1624,PRC!$A$1:$C$21,3,0)*E1624</f>
        <v>966000</v>
      </c>
      <c r="L1624">
        <f t="shared" ca="1" si="866"/>
        <v>42000</v>
      </c>
      <c r="M1624">
        <f t="shared" ca="1" si="867"/>
        <v>21000</v>
      </c>
      <c r="N1624">
        <f t="shared" ca="1" si="868"/>
        <v>252000</v>
      </c>
      <c r="O1624">
        <f t="shared" ca="1" si="869"/>
        <v>189000</v>
      </c>
      <c r="P1624">
        <f t="shared" ca="1" si="881"/>
        <v>356996</v>
      </c>
      <c r="Q1624">
        <f ca="1">IF(P1624&gt;0,1,0)</f>
        <v>1</v>
      </c>
      <c r="R1624">
        <f t="shared" ca="1" si="870"/>
        <v>13</v>
      </c>
      <c r="S1624">
        <f t="shared" ca="1" si="871"/>
        <v>2</v>
      </c>
      <c r="T1624">
        <f t="shared" ca="1" si="872"/>
        <v>1</v>
      </c>
      <c r="U1624">
        <f t="shared" ca="1" si="873"/>
        <v>12</v>
      </c>
      <c r="V1624">
        <f t="shared" ca="1" si="874"/>
        <v>9</v>
      </c>
      <c r="X1624">
        <f t="shared" si="876"/>
        <v>1624</v>
      </c>
      <c r="Y1624">
        <f t="shared" si="877"/>
        <v>1452</v>
      </c>
      <c r="Z1624">
        <f t="shared" si="878"/>
        <v>1453</v>
      </c>
      <c r="AA1624">
        <f t="shared" si="875"/>
        <v>1951</v>
      </c>
      <c r="AB1624">
        <f t="shared" si="886"/>
        <v>500</v>
      </c>
      <c r="AM1624" t="str">
        <f t="shared" si="887"/>
        <v>201902LP</v>
      </c>
      <c r="AN1624">
        <f t="shared" ca="1" si="883"/>
        <v>13.000190476190475</v>
      </c>
      <c r="AO1624">
        <f t="shared" ca="1" si="884"/>
        <v>2</v>
      </c>
      <c r="AP1624">
        <f t="shared" ca="1" si="888"/>
        <v>1</v>
      </c>
      <c r="AQ1624">
        <f t="shared" ca="1" si="889"/>
        <v>12</v>
      </c>
      <c r="AR1624">
        <f t="shared" ca="1" si="890"/>
        <v>9</v>
      </c>
      <c r="AS1624">
        <f ca="1">P1624/J1624</f>
        <v>0.19540053727539633</v>
      </c>
    </row>
    <row r="1625" spans="1:45" x14ac:dyDescent="0.4">
      <c r="A1625">
        <f t="shared" si="885"/>
        <v>201902</v>
      </c>
      <c r="B1625" t="s">
        <v>620</v>
      </c>
      <c r="C1625" t="s">
        <v>647</v>
      </c>
      <c r="D1625" t="str">
        <f t="shared" ca="1" si="882"/>
        <v>I106</v>
      </c>
      <c r="E1625">
        <f t="shared" ca="1" si="863"/>
        <v>7</v>
      </c>
      <c r="F1625">
        <f t="shared" ca="1" si="864"/>
        <v>12</v>
      </c>
      <c r="G1625" t="str">
        <f t="shared" ca="1" si="879"/>
        <v>S11</v>
      </c>
      <c r="H1625" t="str">
        <f t="shared" ca="1" si="880"/>
        <v>S119</v>
      </c>
      <c r="I1625">
        <f ca="1">VLOOKUP(D1625,PRC!$A$2:$B$21,2,0)*E1625</f>
        <v>140000</v>
      </c>
      <c r="J1625">
        <f t="shared" ca="1" si="865"/>
        <v>123196</v>
      </c>
      <c r="K1625">
        <f ca="1">VLOOKUP(D1625,PRC!$A$1:$C$21,3,0)*E1625</f>
        <v>74200</v>
      </c>
      <c r="L1625">
        <f t="shared" ca="1" si="866"/>
        <v>1000</v>
      </c>
      <c r="M1625">
        <f t="shared" ca="1" si="867"/>
        <v>3000</v>
      </c>
      <c r="N1625">
        <f t="shared" ca="1" si="868"/>
        <v>22000</v>
      </c>
      <c r="O1625">
        <f t="shared" ca="1" si="869"/>
        <v>13000</v>
      </c>
      <c r="P1625">
        <f t="shared" ca="1" si="881"/>
        <v>9996</v>
      </c>
      <c r="Q1625">
        <f ca="1">IF(P1625&gt;0,1,0)</f>
        <v>1</v>
      </c>
      <c r="R1625">
        <f t="shared" ca="1" si="870"/>
        <v>12</v>
      </c>
      <c r="S1625">
        <f t="shared" ca="1" si="871"/>
        <v>1</v>
      </c>
      <c r="T1625">
        <f t="shared" ca="1" si="872"/>
        <v>2</v>
      </c>
      <c r="U1625">
        <f t="shared" ca="1" si="873"/>
        <v>16</v>
      </c>
      <c r="V1625">
        <f t="shared" ca="1" si="874"/>
        <v>9</v>
      </c>
      <c r="X1625">
        <f t="shared" si="876"/>
        <v>1625</v>
      </c>
      <c r="Y1625">
        <f t="shared" si="877"/>
        <v>1452</v>
      </c>
      <c r="Z1625">
        <f t="shared" si="878"/>
        <v>1453</v>
      </c>
      <c r="AA1625">
        <f t="shared" si="875"/>
        <v>1951</v>
      </c>
      <c r="AB1625">
        <f t="shared" si="886"/>
        <v>500</v>
      </c>
      <c r="AM1625" t="str">
        <f t="shared" si="887"/>
        <v>201902LP</v>
      </c>
      <c r="AN1625">
        <f t="shared" ca="1" si="883"/>
        <v>12.002857142857138</v>
      </c>
      <c r="AO1625">
        <f t="shared" ca="1" si="884"/>
        <v>0.7142857142857143</v>
      </c>
      <c r="AP1625">
        <f t="shared" ca="1" si="888"/>
        <v>2.1428571428571428</v>
      </c>
      <c r="AQ1625">
        <f t="shared" ca="1" si="889"/>
        <v>15.714285714285714</v>
      </c>
      <c r="AR1625">
        <f t="shared" ca="1" si="890"/>
        <v>9.2857142857142865</v>
      </c>
      <c r="AS1625">
        <f ca="1">P1625/J1625</f>
        <v>8.1138998019416209E-2</v>
      </c>
    </row>
    <row r="1626" spans="1:45" x14ac:dyDescent="0.4">
      <c r="A1626">
        <f t="shared" si="885"/>
        <v>201902</v>
      </c>
      <c r="B1626" t="s">
        <v>621</v>
      </c>
      <c r="C1626" t="s">
        <v>647</v>
      </c>
      <c r="D1626" t="str">
        <f t="shared" ca="1" si="882"/>
        <v>I104</v>
      </c>
      <c r="E1626">
        <f t="shared" ca="1" si="863"/>
        <v>7</v>
      </c>
      <c r="F1626">
        <f t="shared" ca="1" si="864"/>
        <v>15</v>
      </c>
      <c r="G1626" t="str">
        <f t="shared" ca="1" si="879"/>
        <v>S11</v>
      </c>
      <c r="H1626" t="str">
        <f t="shared" ca="1" si="880"/>
        <v>S110</v>
      </c>
      <c r="I1626">
        <f ca="1">VLOOKUP(D1626,PRC!$A$2:$B$21,2,0)*E1626</f>
        <v>490000</v>
      </c>
      <c r="J1626">
        <f t="shared" ca="1" si="865"/>
        <v>431196</v>
      </c>
      <c r="K1626">
        <f ca="1">VLOOKUP(D1626,PRC!$A$1:$C$21,3,0)*E1626</f>
        <v>205800</v>
      </c>
      <c r="L1626">
        <f t="shared" ca="1" si="866"/>
        <v>5000</v>
      </c>
      <c r="M1626">
        <f t="shared" ca="1" si="867"/>
        <v>10000</v>
      </c>
      <c r="N1626">
        <f t="shared" ca="1" si="868"/>
        <v>54000</v>
      </c>
      <c r="O1626">
        <f t="shared" ca="1" si="869"/>
        <v>49000</v>
      </c>
      <c r="P1626">
        <f t="shared" ca="1" si="881"/>
        <v>107396</v>
      </c>
      <c r="Q1626">
        <f ca="1">IF(P1626&gt;0,1,0)</f>
        <v>1</v>
      </c>
      <c r="R1626">
        <f t="shared" ca="1" si="870"/>
        <v>12</v>
      </c>
      <c r="S1626">
        <f t="shared" ca="1" si="871"/>
        <v>1</v>
      </c>
      <c r="T1626">
        <f t="shared" ca="1" si="872"/>
        <v>2</v>
      </c>
      <c r="U1626">
        <f t="shared" ca="1" si="873"/>
        <v>11</v>
      </c>
      <c r="V1626">
        <f t="shared" ca="1" si="874"/>
        <v>10</v>
      </c>
      <c r="X1626">
        <f t="shared" si="876"/>
        <v>1626</v>
      </c>
      <c r="Y1626">
        <f t="shared" si="877"/>
        <v>1452</v>
      </c>
      <c r="Z1626">
        <f t="shared" si="878"/>
        <v>1453</v>
      </c>
      <c r="AA1626">
        <f t="shared" si="875"/>
        <v>1951</v>
      </c>
      <c r="AB1626">
        <f t="shared" si="886"/>
        <v>500</v>
      </c>
      <c r="AM1626" t="str">
        <f t="shared" si="887"/>
        <v>201902LP</v>
      </c>
      <c r="AN1626">
        <f t="shared" ca="1" si="883"/>
        <v>12.000816326530616</v>
      </c>
      <c r="AO1626">
        <f t="shared" ca="1" si="884"/>
        <v>1.0204081632653061</v>
      </c>
      <c r="AP1626">
        <f t="shared" ca="1" si="888"/>
        <v>2.0408163265306123</v>
      </c>
      <c r="AQ1626">
        <f t="shared" ca="1" si="889"/>
        <v>11.020408163265307</v>
      </c>
      <c r="AR1626">
        <f t="shared" ca="1" si="890"/>
        <v>10</v>
      </c>
      <c r="AS1626">
        <f ca="1">P1626/J1626</f>
        <v>0.24906539021697791</v>
      </c>
    </row>
    <row r="1627" spans="1:45" x14ac:dyDescent="0.4">
      <c r="A1627">
        <f t="shared" si="885"/>
        <v>201902</v>
      </c>
      <c r="B1627" t="s">
        <v>622</v>
      </c>
      <c r="C1627" t="s">
        <v>647</v>
      </c>
      <c r="D1627" t="str">
        <f t="shared" ca="1" si="882"/>
        <v>I114</v>
      </c>
      <c r="E1627">
        <f t="shared" ca="1" si="863"/>
        <v>7</v>
      </c>
      <c r="F1627">
        <f t="shared" ca="1" si="864"/>
        <v>14</v>
      </c>
      <c r="G1627" t="str">
        <f t="shared" ca="1" si="879"/>
        <v>S10</v>
      </c>
      <c r="H1627" t="str">
        <f t="shared" ca="1" si="880"/>
        <v>S102</v>
      </c>
      <c r="I1627">
        <f ca="1">VLOOKUP(D1627,PRC!$A$2:$B$21,2,0)*E1627</f>
        <v>1680000</v>
      </c>
      <c r="J1627">
        <f t="shared" ca="1" si="865"/>
        <v>1511996</v>
      </c>
      <c r="K1627">
        <f ca="1">VLOOKUP(D1627,PRC!$A$1:$C$21,3,0)*E1627</f>
        <v>974400</v>
      </c>
      <c r="L1627">
        <f t="shared" ca="1" si="866"/>
        <v>34000</v>
      </c>
      <c r="M1627">
        <f t="shared" ca="1" si="867"/>
        <v>50000</v>
      </c>
      <c r="N1627">
        <f t="shared" ca="1" si="868"/>
        <v>252000</v>
      </c>
      <c r="O1627">
        <f t="shared" ca="1" si="869"/>
        <v>168000</v>
      </c>
      <c r="P1627">
        <f t="shared" ca="1" si="881"/>
        <v>33596</v>
      </c>
      <c r="Q1627">
        <f ca="1">IF(P1627&gt;0,1,0)</f>
        <v>1</v>
      </c>
      <c r="R1627">
        <f t="shared" ca="1" si="870"/>
        <v>10</v>
      </c>
      <c r="S1627">
        <f t="shared" ca="1" si="871"/>
        <v>2</v>
      </c>
      <c r="T1627">
        <f t="shared" ca="1" si="872"/>
        <v>3</v>
      </c>
      <c r="U1627">
        <f t="shared" ca="1" si="873"/>
        <v>15</v>
      </c>
      <c r="V1627">
        <f t="shared" ca="1" si="874"/>
        <v>10</v>
      </c>
      <c r="X1627">
        <f t="shared" si="876"/>
        <v>1627</v>
      </c>
      <c r="Y1627">
        <f t="shared" si="877"/>
        <v>1452</v>
      </c>
      <c r="Z1627">
        <f t="shared" si="878"/>
        <v>1453</v>
      </c>
      <c r="AA1627">
        <f t="shared" si="875"/>
        <v>1951</v>
      </c>
      <c r="AB1627">
        <f t="shared" si="886"/>
        <v>500</v>
      </c>
      <c r="AM1627" t="str">
        <f t="shared" si="887"/>
        <v>201902LP</v>
      </c>
      <c r="AN1627">
        <f t="shared" ca="1" si="883"/>
        <v>10.000238095238089</v>
      </c>
      <c r="AO1627">
        <f t="shared" ca="1" si="884"/>
        <v>2.0238095238095237</v>
      </c>
      <c r="AP1627">
        <f t="shared" ca="1" si="888"/>
        <v>2.9761904761904758</v>
      </c>
      <c r="AQ1627">
        <f t="shared" ca="1" si="889"/>
        <v>15</v>
      </c>
      <c r="AR1627">
        <f t="shared" ca="1" si="890"/>
        <v>10</v>
      </c>
      <c r="AS1627">
        <f ca="1">P1627/J1627</f>
        <v>2.2219635501681222E-2</v>
      </c>
    </row>
    <row r="1628" spans="1:45" x14ac:dyDescent="0.4">
      <c r="A1628">
        <f t="shared" si="885"/>
        <v>201902</v>
      </c>
      <c r="B1628" t="s">
        <v>623</v>
      </c>
      <c r="C1628" t="s">
        <v>647</v>
      </c>
      <c r="D1628" t="str">
        <f t="shared" ca="1" si="882"/>
        <v>I103</v>
      </c>
      <c r="E1628">
        <f t="shared" ca="1" si="863"/>
        <v>7</v>
      </c>
      <c r="F1628">
        <f t="shared" ca="1" si="864"/>
        <v>12</v>
      </c>
      <c r="G1628" t="str">
        <f t="shared" ca="1" si="879"/>
        <v>S10</v>
      </c>
      <c r="H1628" t="str">
        <f t="shared" ca="1" si="880"/>
        <v>S108</v>
      </c>
      <c r="I1628">
        <f ca="1">VLOOKUP(D1628,PRC!$A$2:$B$21,2,0)*E1628</f>
        <v>350000</v>
      </c>
      <c r="J1628">
        <f t="shared" ca="1" si="865"/>
        <v>297496</v>
      </c>
      <c r="K1628">
        <f ca="1">VLOOKUP(D1628,PRC!$A$1:$C$21,3,0)*E1628</f>
        <v>199500</v>
      </c>
      <c r="L1628">
        <f t="shared" ca="1" si="866"/>
        <v>4000</v>
      </c>
      <c r="M1628">
        <f t="shared" ca="1" si="867"/>
        <v>11000</v>
      </c>
      <c r="N1628">
        <f t="shared" ca="1" si="868"/>
        <v>49000</v>
      </c>
      <c r="O1628">
        <f t="shared" ca="1" si="869"/>
        <v>21000</v>
      </c>
      <c r="P1628">
        <f t="shared" ca="1" si="881"/>
        <v>12996</v>
      </c>
      <c r="Q1628">
        <f ca="1">IF(P1628&gt;0,1,0)</f>
        <v>1</v>
      </c>
      <c r="R1628">
        <f t="shared" ca="1" si="870"/>
        <v>15</v>
      </c>
      <c r="S1628">
        <f t="shared" ca="1" si="871"/>
        <v>1</v>
      </c>
      <c r="T1628">
        <f t="shared" ca="1" si="872"/>
        <v>3</v>
      </c>
      <c r="U1628">
        <f t="shared" ca="1" si="873"/>
        <v>14</v>
      </c>
      <c r="V1628">
        <f t="shared" ca="1" si="874"/>
        <v>6</v>
      </c>
      <c r="X1628">
        <f t="shared" si="876"/>
        <v>1628</v>
      </c>
      <c r="Y1628">
        <f t="shared" si="877"/>
        <v>1452</v>
      </c>
      <c r="Z1628">
        <f t="shared" si="878"/>
        <v>1453</v>
      </c>
      <c r="AA1628">
        <f t="shared" si="875"/>
        <v>1951</v>
      </c>
      <c r="AB1628">
        <f t="shared" si="886"/>
        <v>500</v>
      </c>
      <c r="AM1628" t="str">
        <f t="shared" si="887"/>
        <v>201902LP</v>
      </c>
      <c r="AN1628">
        <f t="shared" ca="1" si="883"/>
        <v>15.001142857142858</v>
      </c>
      <c r="AO1628">
        <f t="shared" ca="1" si="884"/>
        <v>1.1428571428571428</v>
      </c>
      <c r="AP1628">
        <f t="shared" ca="1" si="888"/>
        <v>3.1428571428571432</v>
      </c>
      <c r="AQ1628">
        <f t="shared" ca="1" si="889"/>
        <v>14.000000000000002</v>
      </c>
      <c r="AR1628">
        <f t="shared" ca="1" si="890"/>
        <v>6</v>
      </c>
      <c r="AS1628">
        <f ca="1">P1628/J1628</f>
        <v>4.3684620969693708E-2</v>
      </c>
    </row>
    <row r="1629" spans="1:45" x14ac:dyDescent="0.4">
      <c r="A1629">
        <f t="shared" si="885"/>
        <v>201902</v>
      </c>
      <c r="B1629" t="s">
        <v>624</v>
      </c>
      <c r="C1629" t="s">
        <v>647</v>
      </c>
      <c r="D1629" t="str">
        <f t="shared" ca="1" si="882"/>
        <v>I108</v>
      </c>
      <c r="E1629">
        <f t="shared" ca="1" si="863"/>
        <v>5</v>
      </c>
      <c r="F1629">
        <f t="shared" ca="1" si="864"/>
        <v>11</v>
      </c>
      <c r="G1629" t="str">
        <f t="shared" ca="1" si="879"/>
        <v>S11</v>
      </c>
      <c r="H1629" t="str">
        <f t="shared" ca="1" si="880"/>
        <v>S118</v>
      </c>
      <c r="I1629">
        <f ca="1">VLOOKUP(D1629,PRC!$A$2:$B$21,2,0)*E1629</f>
        <v>200000</v>
      </c>
      <c r="J1629">
        <f t="shared" ca="1" si="865"/>
        <v>177996</v>
      </c>
      <c r="K1629">
        <f ca="1">VLOOKUP(D1629,PRC!$A$1:$C$21,3,0)*E1629</f>
        <v>92000</v>
      </c>
      <c r="L1629">
        <f t="shared" ca="1" si="866"/>
        <v>2000</v>
      </c>
      <c r="M1629">
        <f t="shared" ca="1" si="867"/>
        <v>2000</v>
      </c>
      <c r="N1629">
        <f t="shared" ca="1" si="868"/>
        <v>24000</v>
      </c>
      <c r="O1629">
        <f t="shared" ca="1" si="869"/>
        <v>12000</v>
      </c>
      <c r="P1629">
        <f t="shared" ca="1" si="881"/>
        <v>45996</v>
      </c>
      <c r="Q1629">
        <f ca="1">IF(P1629&gt;0,1,0)</f>
        <v>1</v>
      </c>
      <c r="R1629">
        <f t="shared" ca="1" si="870"/>
        <v>11</v>
      </c>
      <c r="S1629">
        <f t="shared" ca="1" si="871"/>
        <v>1</v>
      </c>
      <c r="T1629">
        <f t="shared" ca="1" si="872"/>
        <v>1</v>
      </c>
      <c r="U1629">
        <f t="shared" ca="1" si="873"/>
        <v>12</v>
      </c>
      <c r="V1629">
        <f t="shared" ca="1" si="874"/>
        <v>6</v>
      </c>
      <c r="X1629">
        <f t="shared" si="876"/>
        <v>1629</v>
      </c>
      <c r="Y1629">
        <f t="shared" si="877"/>
        <v>1452</v>
      </c>
      <c r="Z1629">
        <f t="shared" si="878"/>
        <v>1453</v>
      </c>
      <c r="AA1629">
        <f t="shared" si="875"/>
        <v>1951</v>
      </c>
      <c r="AB1629">
        <f t="shared" si="886"/>
        <v>500</v>
      </c>
      <c r="AM1629" t="str">
        <f t="shared" si="887"/>
        <v>201902LP</v>
      </c>
      <c r="AN1629">
        <f t="shared" ca="1" si="883"/>
        <v>11.002000000000001</v>
      </c>
      <c r="AO1629">
        <f t="shared" ca="1" si="884"/>
        <v>1</v>
      </c>
      <c r="AP1629">
        <f t="shared" ca="1" si="888"/>
        <v>1</v>
      </c>
      <c r="AQ1629">
        <f t="shared" ca="1" si="889"/>
        <v>12</v>
      </c>
      <c r="AR1629">
        <f t="shared" ca="1" si="890"/>
        <v>6</v>
      </c>
      <c r="AS1629">
        <f ca="1">P1629/J1629</f>
        <v>0.25841030135508664</v>
      </c>
    </row>
    <row r="1630" spans="1:45" x14ac:dyDescent="0.4">
      <c r="A1630">
        <f t="shared" si="885"/>
        <v>201902</v>
      </c>
      <c r="B1630" t="s">
        <v>625</v>
      </c>
      <c r="C1630" t="s">
        <v>647</v>
      </c>
      <c r="D1630" t="str">
        <f t="shared" ca="1" si="882"/>
        <v>I109</v>
      </c>
      <c r="E1630">
        <f t="shared" ca="1" si="863"/>
        <v>7</v>
      </c>
      <c r="F1630">
        <f t="shared" ca="1" si="864"/>
        <v>15</v>
      </c>
      <c r="G1630" t="str">
        <f t="shared" ca="1" si="879"/>
        <v>S10</v>
      </c>
      <c r="H1630" t="str">
        <f t="shared" ca="1" si="880"/>
        <v>S106</v>
      </c>
      <c r="I1630">
        <f ca="1">VLOOKUP(D1630,PRC!$A$2:$B$21,2,0)*E1630</f>
        <v>3500000</v>
      </c>
      <c r="J1630">
        <f t="shared" ca="1" si="865"/>
        <v>3044996</v>
      </c>
      <c r="K1630">
        <f ca="1">VLOOKUP(D1630,PRC!$A$1:$C$21,3,0)*E1630</f>
        <v>1400000</v>
      </c>
      <c r="L1630">
        <f t="shared" ca="1" si="866"/>
        <v>35000</v>
      </c>
      <c r="M1630">
        <f t="shared" ca="1" si="867"/>
        <v>70000</v>
      </c>
      <c r="N1630">
        <f t="shared" ca="1" si="868"/>
        <v>525000</v>
      </c>
      <c r="O1630">
        <f t="shared" ca="1" si="869"/>
        <v>175000</v>
      </c>
      <c r="P1630">
        <f t="shared" ca="1" si="881"/>
        <v>839996</v>
      </c>
      <c r="Q1630">
        <f ca="1">IF(P1630&gt;0,1,0)</f>
        <v>1</v>
      </c>
      <c r="R1630">
        <f t="shared" ca="1" si="870"/>
        <v>13</v>
      </c>
      <c r="S1630">
        <f t="shared" ca="1" si="871"/>
        <v>1</v>
      </c>
      <c r="T1630">
        <f t="shared" ca="1" si="872"/>
        <v>2</v>
      </c>
      <c r="U1630">
        <f t="shared" ca="1" si="873"/>
        <v>15</v>
      </c>
      <c r="V1630">
        <f t="shared" ca="1" si="874"/>
        <v>5</v>
      </c>
      <c r="X1630">
        <f t="shared" si="876"/>
        <v>1630</v>
      </c>
      <c r="Y1630">
        <f t="shared" si="877"/>
        <v>1452</v>
      </c>
      <c r="Z1630">
        <f t="shared" si="878"/>
        <v>1453</v>
      </c>
      <c r="AA1630">
        <f t="shared" si="875"/>
        <v>1951</v>
      </c>
      <c r="AB1630">
        <f t="shared" si="886"/>
        <v>500</v>
      </c>
      <c r="AM1630" t="str">
        <f t="shared" si="887"/>
        <v>201902LP</v>
      </c>
      <c r="AN1630">
        <f t="shared" ca="1" si="883"/>
        <v>13.000114285714282</v>
      </c>
      <c r="AO1630">
        <f t="shared" ca="1" si="884"/>
        <v>1</v>
      </c>
      <c r="AP1630">
        <f t="shared" ca="1" si="888"/>
        <v>2</v>
      </c>
      <c r="AQ1630">
        <f t="shared" ca="1" si="889"/>
        <v>15</v>
      </c>
      <c r="AR1630">
        <f t="shared" ca="1" si="890"/>
        <v>5</v>
      </c>
      <c r="AS1630">
        <f ca="1">P1630/J1630</f>
        <v>0.275861117715754</v>
      </c>
    </row>
    <row r="1631" spans="1:45" x14ac:dyDescent="0.4">
      <c r="A1631">
        <f t="shared" si="885"/>
        <v>201902</v>
      </c>
      <c r="B1631" t="s">
        <v>626</v>
      </c>
      <c r="C1631" t="s">
        <v>647</v>
      </c>
      <c r="D1631" t="str">
        <f t="shared" ca="1" si="882"/>
        <v>I117</v>
      </c>
      <c r="E1631">
        <f t="shared" ca="1" si="863"/>
        <v>7</v>
      </c>
      <c r="F1631">
        <f t="shared" ca="1" si="864"/>
        <v>10</v>
      </c>
      <c r="G1631" t="str">
        <f t="shared" ca="1" si="879"/>
        <v>S11</v>
      </c>
      <c r="H1631" t="str">
        <f t="shared" ca="1" si="880"/>
        <v>S110</v>
      </c>
      <c r="I1631">
        <f ca="1">VLOOKUP(D1631,PRC!$A$2:$B$21,2,0)*E1631</f>
        <v>17500000</v>
      </c>
      <c r="J1631">
        <f t="shared" ca="1" si="865"/>
        <v>15574996</v>
      </c>
      <c r="K1631">
        <f ca="1">VLOOKUP(D1631,PRC!$A$1:$C$21,3,0)*E1631</f>
        <v>8050000</v>
      </c>
      <c r="L1631">
        <f t="shared" ca="1" si="866"/>
        <v>175000</v>
      </c>
      <c r="M1631">
        <f t="shared" ca="1" si="867"/>
        <v>350000</v>
      </c>
      <c r="N1631">
        <f t="shared" ca="1" si="868"/>
        <v>3325000</v>
      </c>
      <c r="O1631">
        <f t="shared" ca="1" si="869"/>
        <v>875000</v>
      </c>
      <c r="P1631">
        <f t="shared" ca="1" si="881"/>
        <v>2799996</v>
      </c>
      <c r="Q1631">
        <f ca="1">IF(P1631&gt;0,1,0)</f>
        <v>1</v>
      </c>
      <c r="R1631">
        <f t="shared" ca="1" si="870"/>
        <v>11</v>
      </c>
      <c r="S1631">
        <f t="shared" ca="1" si="871"/>
        <v>1</v>
      </c>
      <c r="T1631">
        <f t="shared" ca="1" si="872"/>
        <v>2</v>
      </c>
      <c r="U1631">
        <f t="shared" ca="1" si="873"/>
        <v>19</v>
      </c>
      <c r="V1631">
        <f t="shared" ca="1" si="874"/>
        <v>5</v>
      </c>
      <c r="X1631">
        <f t="shared" si="876"/>
        <v>1631</v>
      </c>
      <c r="Y1631">
        <f t="shared" si="877"/>
        <v>1452</v>
      </c>
      <c r="Z1631">
        <f t="shared" si="878"/>
        <v>1453</v>
      </c>
      <c r="AA1631">
        <f t="shared" si="875"/>
        <v>1951</v>
      </c>
      <c r="AB1631">
        <f t="shared" si="886"/>
        <v>500</v>
      </c>
      <c r="AM1631" t="str">
        <f t="shared" si="887"/>
        <v>201902LP</v>
      </c>
      <c r="AN1631">
        <f t="shared" ca="1" si="883"/>
        <v>11.000022857142856</v>
      </c>
      <c r="AO1631">
        <f t="shared" ca="1" si="884"/>
        <v>1</v>
      </c>
      <c r="AP1631">
        <f t="shared" ca="1" si="888"/>
        <v>2</v>
      </c>
      <c r="AQ1631">
        <f t="shared" ca="1" si="889"/>
        <v>19</v>
      </c>
      <c r="AR1631">
        <f t="shared" ca="1" si="890"/>
        <v>5</v>
      </c>
      <c r="AS1631">
        <f ca="1">P1631/J1631</f>
        <v>0.17977507024720904</v>
      </c>
    </row>
    <row r="1632" spans="1:45" x14ac:dyDescent="0.4">
      <c r="A1632">
        <f t="shared" si="885"/>
        <v>201902</v>
      </c>
      <c r="B1632" t="s">
        <v>627</v>
      </c>
      <c r="C1632" t="s">
        <v>647</v>
      </c>
      <c r="D1632" t="str">
        <f t="shared" ca="1" si="882"/>
        <v>I112</v>
      </c>
      <c r="E1632">
        <f t="shared" ca="1" si="863"/>
        <v>5</v>
      </c>
      <c r="F1632">
        <f t="shared" ca="1" si="864"/>
        <v>15</v>
      </c>
      <c r="G1632" t="str">
        <f t="shared" ca="1" si="879"/>
        <v>S11</v>
      </c>
      <c r="H1632" t="str">
        <f t="shared" ca="1" si="880"/>
        <v>S119</v>
      </c>
      <c r="I1632">
        <f ca="1">VLOOKUP(D1632,PRC!$A$2:$B$21,2,0)*E1632</f>
        <v>325000</v>
      </c>
      <c r="J1632">
        <f t="shared" ca="1" si="865"/>
        <v>276246</v>
      </c>
      <c r="K1632">
        <f ca="1">VLOOKUP(D1632,PRC!$A$1:$C$21,3,0)*E1632</f>
        <v>162500</v>
      </c>
      <c r="L1632">
        <f t="shared" ca="1" si="866"/>
        <v>3000</v>
      </c>
      <c r="M1632">
        <f t="shared" ca="1" si="867"/>
        <v>10000</v>
      </c>
      <c r="N1632">
        <f t="shared" ca="1" si="868"/>
        <v>49000</v>
      </c>
      <c r="O1632">
        <f t="shared" ca="1" si="869"/>
        <v>33000</v>
      </c>
      <c r="P1632">
        <f t="shared" ca="1" si="881"/>
        <v>18746</v>
      </c>
      <c r="Q1632">
        <f ca="1">IF(P1632&gt;0,1,0)</f>
        <v>1</v>
      </c>
      <c r="R1632">
        <f t="shared" ca="1" si="870"/>
        <v>15</v>
      </c>
      <c r="S1632">
        <f t="shared" ca="1" si="871"/>
        <v>1</v>
      </c>
      <c r="T1632">
        <f t="shared" ca="1" si="872"/>
        <v>3</v>
      </c>
      <c r="U1632">
        <f t="shared" ca="1" si="873"/>
        <v>15</v>
      </c>
      <c r="V1632">
        <f t="shared" ca="1" si="874"/>
        <v>10</v>
      </c>
      <c r="X1632">
        <f t="shared" si="876"/>
        <v>1632</v>
      </c>
      <c r="Y1632">
        <f t="shared" si="877"/>
        <v>1452</v>
      </c>
      <c r="Z1632">
        <f t="shared" si="878"/>
        <v>1453</v>
      </c>
      <c r="AA1632">
        <f t="shared" si="875"/>
        <v>1951</v>
      </c>
      <c r="AB1632">
        <f t="shared" si="886"/>
        <v>500</v>
      </c>
      <c r="AM1632" t="str">
        <f t="shared" si="887"/>
        <v>201902LP</v>
      </c>
      <c r="AN1632">
        <f t="shared" ca="1" si="883"/>
        <v>15.001230769230766</v>
      </c>
      <c r="AO1632">
        <f t="shared" ca="1" si="884"/>
        <v>0.92307692307692313</v>
      </c>
      <c r="AP1632">
        <f t="shared" ca="1" si="888"/>
        <v>3.0769230769230771</v>
      </c>
      <c r="AQ1632">
        <f t="shared" ca="1" si="889"/>
        <v>15.076923076923077</v>
      </c>
      <c r="AR1632">
        <f t="shared" ca="1" si="890"/>
        <v>10.153846153846153</v>
      </c>
      <c r="AS1632">
        <f ca="1">P1632/J1632</f>
        <v>6.7859806114839674E-2</v>
      </c>
    </row>
    <row r="1633" spans="1:45" x14ac:dyDescent="0.4">
      <c r="A1633">
        <f t="shared" si="885"/>
        <v>201902</v>
      </c>
      <c r="B1633" t="s">
        <v>628</v>
      </c>
      <c r="C1633" t="s">
        <v>647</v>
      </c>
      <c r="D1633" t="str">
        <f t="shared" ca="1" si="882"/>
        <v>I118</v>
      </c>
      <c r="E1633">
        <f t="shared" ca="1" si="863"/>
        <v>8</v>
      </c>
      <c r="F1633">
        <f t="shared" ca="1" si="864"/>
        <v>15</v>
      </c>
      <c r="G1633" t="str">
        <f t="shared" ca="1" si="879"/>
        <v>S10</v>
      </c>
      <c r="H1633" t="str">
        <f t="shared" ca="1" si="880"/>
        <v>S106</v>
      </c>
      <c r="I1633">
        <f ca="1">VLOOKUP(D1633,PRC!$A$2:$B$21,2,0)*E1633</f>
        <v>4240000</v>
      </c>
      <c r="J1633">
        <f t="shared" ca="1" si="865"/>
        <v>3646396</v>
      </c>
      <c r="K1633">
        <f ca="1">VLOOKUP(D1633,PRC!$A$1:$C$21,3,0)*E1633</f>
        <v>1780800</v>
      </c>
      <c r="L1633">
        <f t="shared" ca="1" si="866"/>
        <v>85000</v>
      </c>
      <c r="M1633">
        <f t="shared" ca="1" si="867"/>
        <v>127000</v>
      </c>
      <c r="N1633">
        <f t="shared" ca="1" si="868"/>
        <v>678000</v>
      </c>
      <c r="O1633">
        <f t="shared" ca="1" si="869"/>
        <v>382000</v>
      </c>
      <c r="P1633">
        <f t="shared" ca="1" si="881"/>
        <v>593596</v>
      </c>
      <c r="Q1633">
        <f ca="1">IF(P1633&gt;0,1,0)</f>
        <v>1</v>
      </c>
      <c r="R1633">
        <f t="shared" ca="1" si="870"/>
        <v>14</v>
      </c>
      <c r="S1633">
        <f t="shared" ca="1" si="871"/>
        <v>2</v>
      </c>
      <c r="T1633">
        <f t="shared" ca="1" si="872"/>
        <v>3</v>
      </c>
      <c r="U1633">
        <f t="shared" ca="1" si="873"/>
        <v>16</v>
      </c>
      <c r="V1633">
        <f t="shared" ca="1" si="874"/>
        <v>9</v>
      </c>
      <c r="X1633">
        <f t="shared" si="876"/>
        <v>1633</v>
      </c>
      <c r="Y1633">
        <f t="shared" si="877"/>
        <v>1452</v>
      </c>
      <c r="Z1633">
        <f t="shared" si="878"/>
        <v>1453</v>
      </c>
      <c r="AA1633">
        <f t="shared" si="875"/>
        <v>1951</v>
      </c>
      <c r="AB1633">
        <f t="shared" si="886"/>
        <v>500</v>
      </c>
      <c r="AM1633" t="str">
        <f t="shared" si="887"/>
        <v>201902LP</v>
      </c>
      <c r="AN1633">
        <f t="shared" ca="1" si="883"/>
        <v>14.000094339622638</v>
      </c>
      <c r="AO1633">
        <f t="shared" ca="1" si="884"/>
        <v>2.0047169811320753</v>
      </c>
      <c r="AP1633">
        <f t="shared" ca="1" si="888"/>
        <v>2.9952830188679247</v>
      </c>
      <c r="AQ1633">
        <f t="shared" ca="1" si="889"/>
        <v>15.990566037735848</v>
      </c>
      <c r="AR1633">
        <f t="shared" ca="1" si="890"/>
        <v>9.0094339622641506</v>
      </c>
      <c r="AS1633">
        <f ca="1">P1633/J1633</f>
        <v>0.16278977927795008</v>
      </c>
    </row>
    <row r="1634" spans="1:45" x14ac:dyDescent="0.4">
      <c r="A1634">
        <f t="shared" si="885"/>
        <v>201902</v>
      </c>
      <c r="B1634" t="s">
        <v>629</v>
      </c>
      <c r="C1634" t="s">
        <v>647</v>
      </c>
      <c r="D1634" t="str">
        <f t="shared" ca="1" si="882"/>
        <v>I102</v>
      </c>
      <c r="E1634">
        <f t="shared" ca="1" si="863"/>
        <v>7</v>
      </c>
      <c r="F1634">
        <f t="shared" ca="1" si="864"/>
        <v>12</v>
      </c>
      <c r="G1634" t="str">
        <f t="shared" ca="1" si="879"/>
        <v>S11</v>
      </c>
      <c r="H1634" t="str">
        <f t="shared" ca="1" si="880"/>
        <v>S119</v>
      </c>
      <c r="I1634">
        <f ca="1">VLOOKUP(D1634,PRC!$A$2:$B$21,2,0)*E1634</f>
        <v>280000</v>
      </c>
      <c r="J1634">
        <f t="shared" ca="1" si="865"/>
        <v>237996</v>
      </c>
      <c r="K1634">
        <f ca="1">VLOOKUP(D1634,PRC!$A$1:$C$21,3,0)*E1634</f>
        <v>131600</v>
      </c>
      <c r="L1634">
        <f t="shared" ca="1" si="866"/>
        <v>3000</v>
      </c>
      <c r="M1634">
        <f t="shared" ca="1" si="867"/>
        <v>6000</v>
      </c>
      <c r="N1634">
        <f t="shared" ca="1" si="868"/>
        <v>36000</v>
      </c>
      <c r="O1634">
        <f t="shared" ca="1" si="869"/>
        <v>20000</v>
      </c>
      <c r="P1634">
        <f t="shared" ca="1" si="881"/>
        <v>41396</v>
      </c>
      <c r="Q1634">
        <f ca="1">IF(P1634&gt;0,1,0)</f>
        <v>1</v>
      </c>
      <c r="R1634">
        <f t="shared" ca="1" si="870"/>
        <v>15</v>
      </c>
      <c r="S1634">
        <f t="shared" ca="1" si="871"/>
        <v>1</v>
      </c>
      <c r="T1634">
        <f t="shared" ca="1" si="872"/>
        <v>2</v>
      </c>
      <c r="U1634">
        <f t="shared" ca="1" si="873"/>
        <v>13</v>
      </c>
      <c r="V1634">
        <f t="shared" ca="1" si="874"/>
        <v>7</v>
      </c>
      <c r="X1634">
        <f t="shared" si="876"/>
        <v>1634</v>
      </c>
      <c r="Y1634">
        <f t="shared" si="877"/>
        <v>1452</v>
      </c>
      <c r="Z1634">
        <f t="shared" si="878"/>
        <v>1453</v>
      </c>
      <c r="AA1634">
        <f t="shared" si="875"/>
        <v>1951</v>
      </c>
      <c r="AB1634">
        <f t="shared" si="886"/>
        <v>500</v>
      </c>
      <c r="AM1634" t="str">
        <f t="shared" si="887"/>
        <v>201902LP</v>
      </c>
      <c r="AN1634">
        <f t="shared" ca="1" si="883"/>
        <v>15.001428571428576</v>
      </c>
      <c r="AO1634">
        <f t="shared" ca="1" si="884"/>
        <v>1.0714285714285714</v>
      </c>
      <c r="AP1634">
        <f t="shared" ca="1" si="888"/>
        <v>2.1428571428571428</v>
      </c>
      <c r="AQ1634">
        <f t="shared" ca="1" si="889"/>
        <v>12.857142857142856</v>
      </c>
      <c r="AR1634">
        <f t="shared" ca="1" si="890"/>
        <v>7.1428571428571423</v>
      </c>
      <c r="AS1634">
        <f ca="1">P1634/J1634</f>
        <v>0.17393569639825879</v>
      </c>
    </row>
    <row r="1635" spans="1:45" x14ac:dyDescent="0.4">
      <c r="A1635">
        <f t="shared" si="885"/>
        <v>201902</v>
      </c>
      <c r="B1635" t="s">
        <v>630</v>
      </c>
      <c r="C1635" t="s">
        <v>647</v>
      </c>
      <c r="D1635" t="str">
        <f t="shared" ca="1" si="882"/>
        <v>I119</v>
      </c>
      <c r="E1635">
        <f t="shared" ca="1" si="863"/>
        <v>7</v>
      </c>
      <c r="F1635">
        <f t="shared" ca="1" si="864"/>
        <v>13</v>
      </c>
      <c r="G1635" t="str">
        <f t="shared" ca="1" si="879"/>
        <v>S10</v>
      </c>
      <c r="H1635" t="str">
        <f t="shared" ca="1" si="880"/>
        <v>S105</v>
      </c>
      <c r="I1635">
        <f ca="1">VLOOKUP(D1635,PRC!$A$2:$B$21,2,0)*E1635</f>
        <v>665000</v>
      </c>
      <c r="J1635">
        <f t="shared" ca="1" si="865"/>
        <v>598496</v>
      </c>
      <c r="K1635">
        <f ca="1">VLOOKUP(D1635,PRC!$A$1:$C$21,3,0)*E1635</f>
        <v>319200</v>
      </c>
      <c r="L1635">
        <f t="shared" ca="1" si="866"/>
        <v>20000</v>
      </c>
      <c r="M1635">
        <f t="shared" ca="1" si="867"/>
        <v>7000</v>
      </c>
      <c r="N1635">
        <f t="shared" ca="1" si="868"/>
        <v>133000</v>
      </c>
      <c r="O1635">
        <f t="shared" ca="1" si="869"/>
        <v>67000</v>
      </c>
      <c r="P1635">
        <f t="shared" ca="1" si="881"/>
        <v>52296</v>
      </c>
      <c r="Q1635">
        <f ca="1">IF(P1635&gt;0,1,0)</f>
        <v>1</v>
      </c>
      <c r="R1635">
        <f t="shared" ca="1" si="870"/>
        <v>10</v>
      </c>
      <c r="S1635">
        <f t="shared" ca="1" si="871"/>
        <v>3</v>
      </c>
      <c r="T1635">
        <f t="shared" ca="1" si="872"/>
        <v>1</v>
      </c>
      <c r="U1635">
        <f t="shared" ca="1" si="873"/>
        <v>20</v>
      </c>
      <c r="V1635">
        <f t="shared" ca="1" si="874"/>
        <v>10</v>
      </c>
      <c r="X1635">
        <f t="shared" si="876"/>
        <v>1635</v>
      </c>
      <c r="Y1635">
        <f t="shared" si="877"/>
        <v>1452</v>
      </c>
      <c r="Z1635">
        <f t="shared" si="878"/>
        <v>1453</v>
      </c>
      <c r="AA1635">
        <f t="shared" si="875"/>
        <v>1951</v>
      </c>
      <c r="AB1635">
        <f t="shared" si="886"/>
        <v>500</v>
      </c>
      <c r="AM1635" t="str">
        <f t="shared" si="887"/>
        <v>201902LP</v>
      </c>
      <c r="AN1635">
        <f t="shared" ca="1" si="883"/>
        <v>10.000601503759398</v>
      </c>
      <c r="AO1635">
        <f t="shared" ca="1" si="884"/>
        <v>3.007518796992481</v>
      </c>
      <c r="AP1635">
        <f t="shared" ca="1" si="888"/>
        <v>1.0526315789473684</v>
      </c>
      <c r="AQ1635">
        <f t="shared" ca="1" si="889"/>
        <v>20</v>
      </c>
      <c r="AR1635">
        <f t="shared" ca="1" si="890"/>
        <v>10.075187969924812</v>
      </c>
      <c r="AS1635">
        <f ca="1">P1635/J1635</f>
        <v>8.7379030102122654E-2</v>
      </c>
    </row>
    <row r="1636" spans="1:45" x14ac:dyDescent="0.4">
      <c r="A1636">
        <f t="shared" si="885"/>
        <v>201902</v>
      </c>
      <c r="B1636" t="s">
        <v>631</v>
      </c>
      <c r="C1636" t="s">
        <v>647</v>
      </c>
      <c r="D1636" t="str">
        <f t="shared" ca="1" si="882"/>
        <v>I119</v>
      </c>
      <c r="E1636">
        <f t="shared" ca="1" si="863"/>
        <v>6</v>
      </c>
      <c r="F1636">
        <f t="shared" ca="1" si="864"/>
        <v>12</v>
      </c>
      <c r="G1636" t="str">
        <f t="shared" ca="1" si="879"/>
        <v>S11</v>
      </c>
      <c r="H1636" t="str">
        <f t="shared" ca="1" si="880"/>
        <v>S110</v>
      </c>
      <c r="I1636">
        <f ca="1">VLOOKUP(D1636,PRC!$A$2:$B$21,2,0)*E1636</f>
        <v>570000</v>
      </c>
      <c r="J1636">
        <f t="shared" ca="1" si="865"/>
        <v>490196</v>
      </c>
      <c r="K1636">
        <f ca="1">VLOOKUP(D1636,PRC!$A$1:$C$21,3,0)*E1636</f>
        <v>273600</v>
      </c>
      <c r="L1636">
        <f t="shared" ca="1" si="866"/>
        <v>11000</v>
      </c>
      <c r="M1636">
        <f t="shared" ca="1" si="867"/>
        <v>11000</v>
      </c>
      <c r="N1636">
        <f t="shared" ca="1" si="868"/>
        <v>108000</v>
      </c>
      <c r="O1636">
        <f t="shared" ca="1" si="869"/>
        <v>57000</v>
      </c>
      <c r="P1636">
        <f t="shared" ca="1" si="881"/>
        <v>29596</v>
      </c>
      <c r="Q1636">
        <f ca="1">IF(P1636&gt;0,1,0)</f>
        <v>1</v>
      </c>
      <c r="R1636">
        <f t="shared" ca="1" si="870"/>
        <v>14</v>
      </c>
      <c r="S1636">
        <f t="shared" ca="1" si="871"/>
        <v>2</v>
      </c>
      <c r="T1636">
        <f t="shared" ca="1" si="872"/>
        <v>2</v>
      </c>
      <c r="U1636">
        <f t="shared" ca="1" si="873"/>
        <v>19</v>
      </c>
      <c r="V1636">
        <f t="shared" ca="1" si="874"/>
        <v>10</v>
      </c>
      <c r="X1636">
        <f t="shared" si="876"/>
        <v>1636</v>
      </c>
      <c r="Y1636">
        <f t="shared" si="877"/>
        <v>1452</v>
      </c>
      <c r="Z1636">
        <f t="shared" si="878"/>
        <v>1453</v>
      </c>
      <c r="AA1636">
        <f t="shared" si="875"/>
        <v>1951</v>
      </c>
      <c r="AB1636">
        <f t="shared" si="886"/>
        <v>500</v>
      </c>
      <c r="AM1636" t="str">
        <f t="shared" si="887"/>
        <v>201902LP</v>
      </c>
      <c r="AN1636">
        <f t="shared" ca="1" si="883"/>
        <v>14.000701754385968</v>
      </c>
      <c r="AO1636">
        <f t="shared" ca="1" si="884"/>
        <v>1.9298245614035088</v>
      </c>
      <c r="AP1636">
        <f t="shared" ca="1" si="888"/>
        <v>1.9298245614035088</v>
      </c>
      <c r="AQ1636">
        <f t="shared" ca="1" si="889"/>
        <v>18.947368421052634</v>
      </c>
      <c r="AR1636">
        <f t="shared" ca="1" si="890"/>
        <v>10</v>
      </c>
      <c r="AS1636">
        <f ca="1">P1636/J1636</f>
        <v>6.0375849660135948E-2</v>
      </c>
    </row>
    <row r="1637" spans="1:45" x14ac:dyDescent="0.4">
      <c r="A1637">
        <f t="shared" si="885"/>
        <v>201902</v>
      </c>
      <c r="B1637" t="s">
        <v>632</v>
      </c>
      <c r="C1637" t="s">
        <v>647</v>
      </c>
      <c r="D1637" t="str">
        <f t="shared" ca="1" si="882"/>
        <v>I105</v>
      </c>
      <c r="E1637">
        <f t="shared" ca="1" si="863"/>
        <v>7</v>
      </c>
      <c r="F1637">
        <f t="shared" ca="1" si="864"/>
        <v>14</v>
      </c>
      <c r="G1637" t="str">
        <f t="shared" ca="1" si="879"/>
        <v>S11</v>
      </c>
      <c r="H1637" t="str">
        <f t="shared" ca="1" si="880"/>
        <v>S110</v>
      </c>
      <c r="I1637">
        <f ca="1">VLOOKUP(D1637,PRC!$A$2:$B$21,2,0)*E1637</f>
        <v>700000</v>
      </c>
      <c r="J1637">
        <f t="shared" ca="1" si="865"/>
        <v>629996</v>
      </c>
      <c r="K1637">
        <f ca="1">VLOOKUP(D1637,PRC!$A$1:$C$21,3,0)*E1637</f>
        <v>413000</v>
      </c>
      <c r="L1637">
        <f t="shared" ca="1" si="866"/>
        <v>21000</v>
      </c>
      <c r="M1637">
        <f t="shared" ca="1" si="867"/>
        <v>21000</v>
      </c>
      <c r="N1637">
        <f t="shared" ca="1" si="868"/>
        <v>119000</v>
      </c>
      <c r="O1637">
        <f t="shared" ca="1" si="869"/>
        <v>56000</v>
      </c>
      <c r="P1637">
        <f t="shared" ca="1" si="881"/>
        <v>-4</v>
      </c>
      <c r="Q1637">
        <f ca="1">IF(P1637&gt;0,1,0)</f>
        <v>0</v>
      </c>
      <c r="R1637">
        <f t="shared" ca="1" si="870"/>
        <v>10</v>
      </c>
      <c r="S1637">
        <f t="shared" ca="1" si="871"/>
        <v>3</v>
      </c>
      <c r="T1637">
        <f t="shared" ca="1" si="872"/>
        <v>3</v>
      </c>
      <c r="U1637">
        <f t="shared" ca="1" si="873"/>
        <v>17</v>
      </c>
      <c r="V1637">
        <f t="shared" ca="1" si="874"/>
        <v>8</v>
      </c>
      <c r="X1637">
        <f t="shared" si="876"/>
        <v>1637</v>
      </c>
      <c r="Y1637">
        <f t="shared" si="877"/>
        <v>1452</v>
      </c>
      <c r="Z1637">
        <f t="shared" si="878"/>
        <v>1453</v>
      </c>
      <c r="AA1637">
        <f t="shared" si="875"/>
        <v>1951</v>
      </c>
      <c r="AB1637">
        <f t="shared" si="886"/>
        <v>500</v>
      </c>
      <c r="AM1637" t="str">
        <f t="shared" si="887"/>
        <v>201902LP</v>
      </c>
      <c r="AN1637">
        <f t="shared" ca="1" si="883"/>
        <v>10.000571428571426</v>
      </c>
      <c r="AO1637">
        <f t="shared" ca="1" si="884"/>
        <v>3</v>
      </c>
      <c r="AP1637">
        <f t="shared" ca="1" si="888"/>
        <v>3</v>
      </c>
      <c r="AQ1637">
        <f t="shared" ca="1" si="889"/>
        <v>17</v>
      </c>
      <c r="AR1637">
        <f t="shared" ca="1" si="890"/>
        <v>8</v>
      </c>
      <c r="AS1637">
        <f ca="1">P1637/J1637</f>
        <v>-6.3492466618835679E-6</v>
      </c>
    </row>
    <row r="1638" spans="1:45" x14ac:dyDescent="0.4">
      <c r="A1638">
        <f t="shared" si="885"/>
        <v>201902</v>
      </c>
      <c r="B1638" t="s">
        <v>633</v>
      </c>
      <c r="C1638" t="s">
        <v>647</v>
      </c>
      <c r="D1638" t="str">
        <f t="shared" ca="1" si="882"/>
        <v>I115</v>
      </c>
      <c r="E1638">
        <f t="shared" ca="1" si="863"/>
        <v>6</v>
      </c>
      <c r="F1638">
        <f t="shared" ca="1" si="864"/>
        <v>11</v>
      </c>
      <c r="G1638" t="str">
        <f t="shared" ca="1" si="879"/>
        <v>S10</v>
      </c>
      <c r="H1638" t="str">
        <f t="shared" ca="1" si="880"/>
        <v>S106</v>
      </c>
      <c r="I1638">
        <f ca="1">VLOOKUP(D1638,PRC!$A$2:$B$21,2,0)*E1638</f>
        <v>30000</v>
      </c>
      <c r="J1638">
        <f t="shared" ca="1" si="865"/>
        <v>26996</v>
      </c>
      <c r="K1638">
        <f ca="1">VLOOKUP(D1638,PRC!$A$1:$C$21,3,0)*E1638</f>
        <v>14400</v>
      </c>
      <c r="L1638">
        <f t="shared" ca="1" si="866"/>
        <v>0</v>
      </c>
      <c r="M1638">
        <f t="shared" ca="1" si="867"/>
        <v>1000</v>
      </c>
      <c r="N1638">
        <f t="shared" ca="1" si="868"/>
        <v>6000</v>
      </c>
      <c r="O1638">
        <f t="shared" ca="1" si="869"/>
        <v>3000</v>
      </c>
      <c r="P1638">
        <f t="shared" ca="1" si="881"/>
        <v>2596</v>
      </c>
      <c r="Q1638">
        <f ca="1">IF(P1638&gt;0,1,0)</f>
        <v>1</v>
      </c>
      <c r="R1638">
        <f t="shared" ca="1" si="870"/>
        <v>10</v>
      </c>
      <c r="S1638">
        <f t="shared" ca="1" si="871"/>
        <v>1</v>
      </c>
      <c r="T1638">
        <f t="shared" ca="1" si="872"/>
        <v>3</v>
      </c>
      <c r="U1638">
        <f t="shared" ca="1" si="873"/>
        <v>20</v>
      </c>
      <c r="V1638">
        <f t="shared" ca="1" si="874"/>
        <v>9</v>
      </c>
      <c r="X1638">
        <f t="shared" si="876"/>
        <v>1638</v>
      </c>
      <c r="Y1638">
        <f t="shared" si="877"/>
        <v>1452</v>
      </c>
      <c r="Z1638">
        <f t="shared" si="878"/>
        <v>1453</v>
      </c>
      <c r="AA1638">
        <f t="shared" si="875"/>
        <v>1951</v>
      </c>
      <c r="AB1638">
        <f t="shared" si="886"/>
        <v>500</v>
      </c>
      <c r="AM1638" t="str">
        <f t="shared" si="887"/>
        <v>201902LP</v>
      </c>
      <c r="AN1638">
        <f t="shared" ca="1" si="883"/>
        <v>10.01333333333333</v>
      </c>
      <c r="AO1638">
        <f t="shared" ca="1" si="884"/>
        <v>0</v>
      </c>
      <c r="AP1638">
        <f t="shared" ca="1" si="888"/>
        <v>3.3333333333333335</v>
      </c>
      <c r="AQ1638">
        <f t="shared" ca="1" si="889"/>
        <v>20</v>
      </c>
      <c r="AR1638">
        <f t="shared" ca="1" si="890"/>
        <v>10</v>
      </c>
      <c r="AS1638">
        <f ca="1">P1638/J1638</f>
        <v>9.6162394428804268E-2</v>
      </c>
    </row>
    <row r="1639" spans="1:45" x14ac:dyDescent="0.4">
      <c r="A1639">
        <f t="shared" si="885"/>
        <v>201902</v>
      </c>
      <c r="B1639" t="s">
        <v>634</v>
      </c>
      <c r="C1639" t="s">
        <v>647</v>
      </c>
      <c r="D1639" t="str">
        <f t="shared" ca="1" si="882"/>
        <v>I116</v>
      </c>
      <c r="E1639">
        <f t="shared" ca="1" si="863"/>
        <v>7</v>
      </c>
      <c r="F1639">
        <f t="shared" ca="1" si="864"/>
        <v>11</v>
      </c>
      <c r="G1639" t="str">
        <f t="shared" ca="1" si="879"/>
        <v>S10</v>
      </c>
      <c r="H1639" t="str">
        <f t="shared" ca="1" si="880"/>
        <v>S108</v>
      </c>
      <c r="I1639">
        <f ca="1">VLOOKUP(D1639,PRC!$A$2:$B$21,2,0)*E1639</f>
        <v>10220000</v>
      </c>
      <c r="J1639">
        <f t="shared" ca="1" si="865"/>
        <v>8789196</v>
      </c>
      <c r="K1639">
        <f ca="1">VLOOKUP(D1639,PRC!$A$1:$C$21,3,0)*E1639</f>
        <v>6132000</v>
      </c>
      <c r="L1639">
        <f t="shared" ca="1" si="866"/>
        <v>102000</v>
      </c>
      <c r="M1639">
        <f t="shared" ca="1" si="867"/>
        <v>307000</v>
      </c>
      <c r="N1639">
        <f t="shared" ca="1" si="868"/>
        <v>1329000</v>
      </c>
      <c r="O1639">
        <f t="shared" ca="1" si="869"/>
        <v>715000</v>
      </c>
      <c r="P1639">
        <f t="shared" ca="1" si="881"/>
        <v>204196</v>
      </c>
      <c r="Q1639">
        <f ca="1">IF(P1639&gt;0,1,0)</f>
        <v>1</v>
      </c>
      <c r="R1639">
        <f t="shared" ca="1" si="870"/>
        <v>14</v>
      </c>
      <c r="S1639">
        <f t="shared" ca="1" si="871"/>
        <v>1</v>
      </c>
      <c r="T1639">
        <f t="shared" ca="1" si="872"/>
        <v>3</v>
      </c>
      <c r="U1639">
        <f t="shared" ca="1" si="873"/>
        <v>13</v>
      </c>
      <c r="V1639">
        <f t="shared" ca="1" si="874"/>
        <v>7</v>
      </c>
      <c r="X1639">
        <f t="shared" si="876"/>
        <v>1639</v>
      </c>
      <c r="Y1639">
        <f t="shared" si="877"/>
        <v>1452</v>
      </c>
      <c r="Z1639">
        <f t="shared" si="878"/>
        <v>1453</v>
      </c>
      <c r="AA1639">
        <f t="shared" si="875"/>
        <v>1951</v>
      </c>
      <c r="AB1639">
        <f t="shared" si="886"/>
        <v>500</v>
      </c>
      <c r="AM1639" t="str">
        <f t="shared" si="887"/>
        <v>201902LP</v>
      </c>
      <c r="AN1639">
        <f t="shared" ca="1" si="883"/>
        <v>14.000039138943244</v>
      </c>
      <c r="AO1639">
        <f t="shared" ca="1" si="884"/>
        <v>0.99804305283757344</v>
      </c>
      <c r="AP1639">
        <f t="shared" ca="1" si="888"/>
        <v>3.0039138943248531</v>
      </c>
      <c r="AQ1639">
        <f t="shared" ca="1" si="889"/>
        <v>13.003913894324853</v>
      </c>
      <c r="AR1639">
        <f t="shared" ca="1" si="890"/>
        <v>6.996086105675146</v>
      </c>
      <c r="AS1639">
        <f ca="1">P1639/J1639</f>
        <v>2.3232614223189469E-2</v>
      </c>
    </row>
    <row r="1640" spans="1:45" x14ac:dyDescent="0.4">
      <c r="A1640">
        <f t="shared" si="885"/>
        <v>201902</v>
      </c>
      <c r="B1640" t="s">
        <v>635</v>
      </c>
      <c r="C1640" t="s">
        <v>647</v>
      </c>
      <c r="D1640" t="str">
        <f t="shared" ca="1" si="882"/>
        <v>I117</v>
      </c>
      <c r="E1640">
        <f t="shared" ca="1" si="863"/>
        <v>7</v>
      </c>
      <c r="F1640">
        <f t="shared" ca="1" si="864"/>
        <v>13</v>
      </c>
      <c r="G1640" t="str">
        <f t="shared" ca="1" si="879"/>
        <v>S11</v>
      </c>
      <c r="H1640" t="str">
        <f t="shared" ca="1" si="880"/>
        <v>S116</v>
      </c>
      <c r="I1640">
        <f ca="1">VLOOKUP(D1640,PRC!$A$2:$B$21,2,0)*E1640</f>
        <v>17500000</v>
      </c>
      <c r="J1640">
        <f t="shared" ca="1" si="865"/>
        <v>15399996</v>
      </c>
      <c r="K1640">
        <f ca="1">VLOOKUP(D1640,PRC!$A$1:$C$21,3,0)*E1640</f>
        <v>8050000</v>
      </c>
      <c r="L1640">
        <f t="shared" ca="1" si="866"/>
        <v>525000</v>
      </c>
      <c r="M1640">
        <f t="shared" ca="1" si="867"/>
        <v>350000</v>
      </c>
      <c r="N1640">
        <f t="shared" ca="1" si="868"/>
        <v>3150000</v>
      </c>
      <c r="O1640">
        <f t="shared" ca="1" si="869"/>
        <v>1225000</v>
      </c>
      <c r="P1640">
        <f t="shared" ca="1" si="881"/>
        <v>2099996</v>
      </c>
      <c r="Q1640">
        <f ca="1">IF(P1640&gt;0,1,0)</f>
        <v>1</v>
      </c>
      <c r="R1640">
        <f t="shared" ca="1" si="870"/>
        <v>12</v>
      </c>
      <c r="S1640">
        <f t="shared" ca="1" si="871"/>
        <v>3</v>
      </c>
      <c r="T1640">
        <f t="shared" ca="1" si="872"/>
        <v>2</v>
      </c>
      <c r="U1640">
        <f t="shared" ca="1" si="873"/>
        <v>18</v>
      </c>
      <c r="V1640">
        <f t="shared" ca="1" si="874"/>
        <v>7</v>
      </c>
      <c r="X1640">
        <f t="shared" si="876"/>
        <v>1640</v>
      </c>
      <c r="Y1640">
        <f t="shared" si="877"/>
        <v>1452</v>
      </c>
      <c r="Z1640">
        <f t="shared" si="878"/>
        <v>1453</v>
      </c>
      <c r="AA1640">
        <f t="shared" si="875"/>
        <v>1951</v>
      </c>
      <c r="AB1640">
        <f t="shared" si="886"/>
        <v>500</v>
      </c>
      <c r="AM1640" t="str">
        <f t="shared" si="887"/>
        <v>201902LP</v>
      </c>
      <c r="AN1640">
        <f t="shared" ca="1" si="883"/>
        <v>12.000022857142856</v>
      </c>
      <c r="AO1640">
        <f t="shared" ca="1" si="884"/>
        <v>3</v>
      </c>
      <c r="AP1640">
        <f t="shared" ca="1" si="888"/>
        <v>2</v>
      </c>
      <c r="AQ1640">
        <f t="shared" ca="1" si="889"/>
        <v>18</v>
      </c>
      <c r="AR1640">
        <f t="shared" ca="1" si="890"/>
        <v>7.0000000000000009</v>
      </c>
      <c r="AS1640">
        <f ca="1">P1640/J1640</f>
        <v>0.13636341204244468</v>
      </c>
    </row>
    <row r="1641" spans="1:45" x14ac:dyDescent="0.4">
      <c r="A1641">
        <f t="shared" si="885"/>
        <v>201902</v>
      </c>
      <c r="B1641" t="s">
        <v>636</v>
      </c>
      <c r="C1641" t="s">
        <v>647</v>
      </c>
      <c r="D1641" t="str">
        <f t="shared" ca="1" si="882"/>
        <v>I101</v>
      </c>
      <c r="E1641">
        <f t="shared" ca="1" si="863"/>
        <v>5</v>
      </c>
      <c r="F1641">
        <f t="shared" ca="1" si="864"/>
        <v>14</v>
      </c>
      <c r="G1641" t="str">
        <f t="shared" ca="1" si="879"/>
        <v>S10</v>
      </c>
      <c r="H1641" t="str">
        <f t="shared" ca="1" si="880"/>
        <v>S106</v>
      </c>
      <c r="I1641">
        <f ca="1">VLOOKUP(D1641,PRC!$A$2:$B$21,2,0)*E1641</f>
        <v>150000</v>
      </c>
      <c r="J1641">
        <f t="shared" ca="1" si="865"/>
        <v>131996</v>
      </c>
      <c r="K1641">
        <f ca="1">VLOOKUP(D1641,PRC!$A$1:$C$21,3,0)*E1641</f>
        <v>78000</v>
      </c>
      <c r="L1641">
        <f t="shared" ca="1" si="866"/>
        <v>3000</v>
      </c>
      <c r="M1641">
        <f t="shared" ca="1" si="867"/>
        <v>2000</v>
      </c>
      <c r="N1641">
        <f t="shared" ca="1" si="868"/>
        <v>24000</v>
      </c>
      <c r="O1641">
        <f t="shared" ca="1" si="869"/>
        <v>11000</v>
      </c>
      <c r="P1641">
        <f t="shared" ca="1" si="881"/>
        <v>13996</v>
      </c>
      <c r="Q1641">
        <f ca="1">IF(P1641&gt;0,1,0)</f>
        <v>1</v>
      </c>
      <c r="R1641">
        <f t="shared" ca="1" si="870"/>
        <v>12</v>
      </c>
      <c r="S1641">
        <f t="shared" ca="1" si="871"/>
        <v>2</v>
      </c>
      <c r="T1641">
        <f t="shared" ca="1" si="872"/>
        <v>1</v>
      </c>
      <c r="U1641">
        <f t="shared" ca="1" si="873"/>
        <v>16</v>
      </c>
      <c r="V1641">
        <f t="shared" ca="1" si="874"/>
        <v>7</v>
      </c>
      <c r="X1641">
        <f t="shared" si="876"/>
        <v>1641</v>
      </c>
      <c r="Y1641">
        <f t="shared" si="877"/>
        <v>1452</v>
      </c>
      <c r="Z1641">
        <f t="shared" si="878"/>
        <v>1453</v>
      </c>
      <c r="AA1641">
        <f t="shared" si="875"/>
        <v>1951</v>
      </c>
      <c r="AB1641">
        <f t="shared" si="886"/>
        <v>500</v>
      </c>
      <c r="AM1641" t="str">
        <f t="shared" si="887"/>
        <v>201902LP</v>
      </c>
      <c r="AN1641">
        <f t="shared" ca="1" si="883"/>
        <v>12.002666666666661</v>
      </c>
      <c r="AO1641">
        <f t="shared" ca="1" si="884"/>
        <v>2</v>
      </c>
      <c r="AP1641">
        <f t="shared" ca="1" si="888"/>
        <v>1.3333333333333335</v>
      </c>
      <c r="AQ1641">
        <f t="shared" ca="1" si="889"/>
        <v>16</v>
      </c>
      <c r="AR1641">
        <f t="shared" ca="1" si="890"/>
        <v>7.333333333333333</v>
      </c>
      <c r="AS1641">
        <f ca="1">P1641/J1641</f>
        <v>0.10603351616715657</v>
      </c>
    </row>
    <row r="1642" spans="1:45" x14ac:dyDescent="0.4">
      <c r="A1642">
        <f t="shared" si="885"/>
        <v>201902</v>
      </c>
      <c r="B1642" t="s">
        <v>637</v>
      </c>
      <c r="C1642" t="s">
        <v>647</v>
      </c>
      <c r="D1642" t="str">
        <f t="shared" ca="1" si="882"/>
        <v>I109</v>
      </c>
      <c r="E1642">
        <f t="shared" ca="1" si="863"/>
        <v>8</v>
      </c>
      <c r="F1642">
        <f t="shared" ca="1" si="864"/>
        <v>12</v>
      </c>
      <c r="G1642" t="str">
        <f t="shared" ca="1" si="879"/>
        <v>S11</v>
      </c>
      <c r="H1642" t="str">
        <f t="shared" ca="1" si="880"/>
        <v>S116</v>
      </c>
      <c r="I1642">
        <f ca="1">VLOOKUP(D1642,PRC!$A$2:$B$21,2,0)*E1642</f>
        <v>4000000</v>
      </c>
      <c r="J1642">
        <f t="shared" ca="1" si="865"/>
        <v>3519996</v>
      </c>
      <c r="K1642">
        <f ca="1">VLOOKUP(D1642,PRC!$A$1:$C$21,3,0)*E1642</f>
        <v>1600000</v>
      </c>
      <c r="L1642">
        <f t="shared" ca="1" si="866"/>
        <v>40000</v>
      </c>
      <c r="M1642">
        <f t="shared" ca="1" si="867"/>
        <v>40000</v>
      </c>
      <c r="N1642">
        <f t="shared" ca="1" si="868"/>
        <v>680000</v>
      </c>
      <c r="O1642">
        <f t="shared" ca="1" si="869"/>
        <v>400000</v>
      </c>
      <c r="P1642">
        <f t="shared" ca="1" si="881"/>
        <v>759996</v>
      </c>
      <c r="Q1642">
        <f ca="1">IF(P1642&gt;0,1,0)</f>
        <v>1</v>
      </c>
      <c r="R1642">
        <f t="shared" ca="1" si="870"/>
        <v>12</v>
      </c>
      <c r="S1642">
        <f t="shared" ca="1" si="871"/>
        <v>1</v>
      </c>
      <c r="T1642">
        <f t="shared" ca="1" si="872"/>
        <v>1</v>
      </c>
      <c r="U1642">
        <f t="shared" ca="1" si="873"/>
        <v>17</v>
      </c>
      <c r="V1642">
        <f t="shared" ca="1" si="874"/>
        <v>10</v>
      </c>
      <c r="X1642">
        <f t="shared" si="876"/>
        <v>1642</v>
      </c>
      <c r="Y1642">
        <f t="shared" si="877"/>
        <v>1452</v>
      </c>
      <c r="Z1642">
        <f t="shared" si="878"/>
        <v>1453</v>
      </c>
      <c r="AA1642">
        <f t="shared" si="875"/>
        <v>1951</v>
      </c>
      <c r="AB1642">
        <f t="shared" si="886"/>
        <v>500</v>
      </c>
      <c r="AM1642" t="str">
        <f t="shared" si="887"/>
        <v>201902LP</v>
      </c>
      <c r="AN1642">
        <f t="shared" ca="1" si="883"/>
        <v>12.000100000000003</v>
      </c>
      <c r="AO1642">
        <f t="shared" ca="1" si="884"/>
        <v>1</v>
      </c>
      <c r="AP1642">
        <f t="shared" ca="1" si="888"/>
        <v>1</v>
      </c>
      <c r="AQ1642">
        <f t="shared" ca="1" si="889"/>
        <v>17</v>
      </c>
      <c r="AR1642">
        <f t="shared" ca="1" si="890"/>
        <v>10</v>
      </c>
      <c r="AS1642">
        <f ca="1">P1642/J1642</f>
        <v>0.21590819989568169</v>
      </c>
    </row>
    <row r="1643" spans="1:45" x14ac:dyDescent="0.4">
      <c r="A1643">
        <f t="shared" si="885"/>
        <v>201902</v>
      </c>
      <c r="B1643" t="s">
        <v>638</v>
      </c>
      <c r="C1643" t="s">
        <v>647</v>
      </c>
      <c r="D1643" t="str">
        <f t="shared" ca="1" si="882"/>
        <v>I112</v>
      </c>
      <c r="E1643">
        <f t="shared" ref="E1643:E1706" ca="1" si="891">RANDBETWEEN(INDIRECT("AD"&amp;Y1643),INDIRECT("AD"&amp;Z1643))</f>
        <v>5</v>
      </c>
      <c r="F1643">
        <f t="shared" ref="F1643:F1706" ca="1" si="892">RANDBETWEEN(INDIRECT("AF"&amp;Y1643),INDIRECT("AF"&amp;Z1643))</f>
        <v>13</v>
      </c>
      <c r="G1643" t="str">
        <f t="shared" ca="1" si="879"/>
        <v>S11</v>
      </c>
      <c r="H1643" t="str">
        <f t="shared" ca="1" si="880"/>
        <v>S118</v>
      </c>
      <c r="I1643">
        <f ca="1">VLOOKUP(D1643,PRC!$A$2:$B$21,2,0)*E1643</f>
        <v>325000</v>
      </c>
      <c r="J1643">
        <f t="shared" ref="J1643:J1706" ca="1" si="893">I1643*(1-R1643/100)-4</f>
        <v>276246</v>
      </c>
      <c r="K1643">
        <f ca="1">VLOOKUP(D1643,PRC!$A$1:$C$21,3,0)*E1643</f>
        <v>162500</v>
      </c>
      <c r="L1643">
        <f t="shared" ref="L1643:L1706" ca="1" si="894">ROUND($I1643*S1643,-5)/100</f>
        <v>3000</v>
      </c>
      <c r="M1643">
        <f t="shared" ref="M1643:M1706" ca="1" si="895">ROUND($I1643*T1643,-5)/100</f>
        <v>7000</v>
      </c>
      <c r="N1643">
        <f t="shared" ref="N1643:N1706" ca="1" si="896">ROUND($I1643*U1643,-5)/100</f>
        <v>49000</v>
      </c>
      <c r="O1643">
        <f t="shared" ref="O1643:O1706" ca="1" si="897">ROUND($I1643*V1643,-5)/100</f>
        <v>20000</v>
      </c>
      <c r="P1643">
        <f t="shared" ca="1" si="881"/>
        <v>34746</v>
      </c>
      <c r="Q1643">
        <f ca="1">IF(P1643&gt;0,1,0)</f>
        <v>1</v>
      </c>
      <c r="R1643">
        <f t="shared" ref="R1643:R1706" ca="1" si="898">RANDBETWEEN(INDIRECT("AF"&amp;$Y1643),INDIRECT("AF"&amp;$Z1643))</f>
        <v>15</v>
      </c>
      <c r="S1643">
        <f t="shared" ref="S1643:S1706" ca="1" si="899">RANDBETWEEN(INDIRECT("AG"&amp;$Y1643),INDIRECT("AG"&amp;$Z1643))</f>
        <v>1</v>
      </c>
      <c r="T1643">
        <f t="shared" ref="T1643:T1706" ca="1" si="900">RANDBETWEEN(INDIRECT("AH"&amp;$Y1643),INDIRECT("AH"&amp;$Z1643))</f>
        <v>2</v>
      </c>
      <c r="U1643">
        <f t="shared" ref="U1643:U1706" ca="1" si="901">RANDBETWEEN(INDIRECT("Ai"&amp;$Y1643),INDIRECT("Ai"&amp;$Z1643))</f>
        <v>15</v>
      </c>
      <c r="V1643">
        <f t="shared" ref="V1643:V1706" ca="1" si="902">RANDBETWEEN(INDIRECT("Aj"&amp;$Y1643),INDIRECT("Aj"&amp;$Z1643))</f>
        <v>6</v>
      </c>
      <c r="X1643">
        <f t="shared" si="876"/>
        <v>1643</v>
      </c>
      <c r="Y1643">
        <f t="shared" si="877"/>
        <v>1452</v>
      </c>
      <c r="Z1643">
        <f t="shared" si="878"/>
        <v>1453</v>
      </c>
      <c r="AA1643">
        <f t="shared" ref="AA1643:AA1706" si="903">Y1643+AB1643-1</f>
        <v>1951</v>
      </c>
      <c r="AB1643">
        <f t="shared" si="886"/>
        <v>500</v>
      </c>
      <c r="AM1643" t="str">
        <f t="shared" si="887"/>
        <v>201902LP</v>
      </c>
      <c r="AN1643">
        <f t="shared" ca="1" si="883"/>
        <v>15.001230769230766</v>
      </c>
      <c r="AO1643">
        <f t="shared" ca="1" si="884"/>
        <v>0.92307692307692313</v>
      </c>
      <c r="AP1643">
        <f t="shared" ca="1" si="888"/>
        <v>2.1538461538461537</v>
      </c>
      <c r="AQ1643">
        <f t="shared" ca="1" si="889"/>
        <v>15.076923076923077</v>
      </c>
      <c r="AR1643">
        <f t="shared" ca="1" si="890"/>
        <v>6.1538461538461542</v>
      </c>
      <c r="AS1643">
        <f ca="1">P1643/J1643</f>
        <v>0.12577919680284963</v>
      </c>
    </row>
    <row r="1644" spans="1:45" x14ac:dyDescent="0.4">
      <c r="A1644">
        <f t="shared" si="885"/>
        <v>201902</v>
      </c>
      <c r="B1644" t="s">
        <v>639</v>
      </c>
      <c r="C1644" t="s">
        <v>647</v>
      </c>
      <c r="D1644" t="str">
        <f t="shared" ca="1" si="882"/>
        <v>I102</v>
      </c>
      <c r="E1644">
        <f t="shared" ca="1" si="891"/>
        <v>7</v>
      </c>
      <c r="F1644">
        <f t="shared" ca="1" si="892"/>
        <v>15</v>
      </c>
      <c r="G1644" t="str">
        <f t="shared" ca="1" si="879"/>
        <v>S10</v>
      </c>
      <c r="H1644" t="str">
        <f t="shared" ca="1" si="880"/>
        <v>S106</v>
      </c>
      <c r="I1644">
        <f ca="1">VLOOKUP(D1644,PRC!$A$2:$B$21,2,0)*E1644</f>
        <v>280000</v>
      </c>
      <c r="J1644">
        <f t="shared" ca="1" si="893"/>
        <v>243596</v>
      </c>
      <c r="K1644">
        <f ca="1">VLOOKUP(D1644,PRC!$A$1:$C$21,3,0)*E1644</f>
        <v>131600</v>
      </c>
      <c r="L1644">
        <f t="shared" ca="1" si="894"/>
        <v>3000</v>
      </c>
      <c r="M1644">
        <f t="shared" ca="1" si="895"/>
        <v>3000</v>
      </c>
      <c r="N1644">
        <f t="shared" ca="1" si="896"/>
        <v>36000</v>
      </c>
      <c r="O1644">
        <f t="shared" ca="1" si="897"/>
        <v>25000</v>
      </c>
      <c r="P1644">
        <f t="shared" ca="1" si="881"/>
        <v>44996</v>
      </c>
      <c r="Q1644">
        <f ca="1">IF(P1644&gt;0,1,0)</f>
        <v>1</v>
      </c>
      <c r="R1644">
        <f t="shared" ca="1" si="898"/>
        <v>13</v>
      </c>
      <c r="S1644">
        <f t="shared" ca="1" si="899"/>
        <v>1</v>
      </c>
      <c r="T1644">
        <f t="shared" ca="1" si="900"/>
        <v>1</v>
      </c>
      <c r="U1644">
        <f t="shared" ca="1" si="901"/>
        <v>13</v>
      </c>
      <c r="V1644">
        <f t="shared" ca="1" si="902"/>
        <v>9</v>
      </c>
      <c r="X1644">
        <f t="shared" ref="X1644:X1707" si="904">X1643+1</f>
        <v>1644</v>
      </c>
      <c r="Y1644">
        <f t="shared" ref="Y1644:Y1707" si="905">IF(C1644=C1643,Y1643,X1644)</f>
        <v>1452</v>
      </c>
      <c r="Z1644">
        <f t="shared" ref="Z1644:Z1707" si="906">Y1644+1</f>
        <v>1453</v>
      </c>
      <c r="AA1644">
        <f t="shared" si="903"/>
        <v>1951</v>
      </c>
      <c r="AB1644">
        <f t="shared" si="886"/>
        <v>500</v>
      </c>
      <c r="AM1644" t="str">
        <f t="shared" si="887"/>
        <v>201902LP</v>
      </c>
      <c r="AN1644">
        <f t="shared" ca="1" si="883"/>
        <v>13.001428571428574</v>
      </c>
      <c r="AO1644">
        <f t="shared" ca="1" si="884"/>
        <v>1.0714285714285714</v>
      </c>
      <c r="AP1644">
        <f t="shared" ca="1" si="888"/>
        <v>1.0714285714285714</v>
      </c>
      <c r="AQ1644">
        <f t="shared" ca="1" si="889"/>
        <v>12.857142857142856</v>
      </c>
      <c r="AR1644">
        <f t="shared" ca="1" si="890"/>
        <v>8.9285714285714288</v>
      </c>
      <c r="AS1644">
        <f ca="1">P1644/J1644</f>
        <v>0.18471567677630174</v>
      </c>
    </row>
    <row r="1645" spans="1:45" x14ac:dyDescent="0.4">
      <c r="A1645">
        <f t="shared" si="885"/>
        <v>201902</v>
      </c>
      <c r="B1645" t="s">
        <v>640</v>
      </c>
      <c r="C1645" t="s">
        <v>647</v>
      </c>
      <c r="D1645" t="str">
        <f t="shared" ca="1" si="882"/>
        <v>I118</v>
      </c>
      <c r="E1645">
        <f t="shared" ca="1" si="891"/>
        <v>7</v>
      </c>
      <c r="F1645">
        <f t="shared" ca="1" si="892"/>
        <v>15</v>
      </c>
      <c r="G1645" t="str">
        <f t="shared" ref="G1645:G1708" ca="1" si="907">LEFT(H1645,3)</f>
        <v>S11</v>
      </c>
      <c r="H1645" t="str">
        <f t="shared" ref="H1645:H1708" ca="1" si="908">"S"&amp;RANDBETWEEN(101,120)</f>
        <v>S119</v>
      </c>
      <c r="I1645">
        <f ca="1">VLOOKUP(D1645,PRC!$A$2:$B$21,2,0)*E1645</f>
        <v>3710000</v>
      </c>
      <c r="J1645">
        <f t="shared" ca="1" si="893"/>
        <v>3264796</v>
      </c>
      <c r="K1645">
        <f ca="1">VLOOKUP(D1645,PRC!$A$1:$C$21,3,0)*E1645</f>
        <v>1558200</v>
      </c>
      <c r="L1645">
        <f t="shared" ca="1" si="894"/>
        <v>37000</v>
      </c>
      <c r="M1645">
        <f t="shared" ca="1" si="895"/>
        <v>37000</v>
      </c>
      <c r="N1645">
        <f t="shared" ca="1" si="896"/>
        <v>445000</v>
      </c>
      <c r="O1645">
        <f t="shared" ca="1" si="897"/>
        <v>334000</v>
      </c>
      <c r="P1645">
        <f t="shared" ref="P1645:P1651" ca="1" si="909">J1645-SUM(K1645:O1645)</f>
        <v>853596</v>
      </c>
      <c r="Q1645">
        <f ca="1">IF(P1645&gt;0,1,0)</f>
        <v>1</v>
      </c>
      <c r="R1645">
        <f t="shared" ca="1" si="898"/>
        <v>12</v>
      </c>
      <c r="S1645">
        <f t="shared" ca="1" si="899"/>
        <v>1</v>
      </c>
      <c r="T1645">
        <f t="shared" ca="1" si="900"/>
        <v>1</v>
      </c>
      <c r="U1645">
        <f t="shared" ca="1" si="901"/>
        <v>12</v>
      </c>
      <c r="V1645">
        <f t="shared" ca="1" si="902"/>
        <v>9</v>
      </c>
      <c r="X1645">
        <f t="shared" si="904"/>
        <v>1645</v>
      </c>
      <c r="Y1645">
        <f t="shared" si="905"/>
        <v>1452</v>
      </c>
      <c r="Z1645">
        <f t="shared" si="906"/>
        <v>1453</v>
      </c>
      <c r="AA1645">
        <f t="shared" si="903"/>
        <v>1951</v>
      </c>
      <c r="AB1645">
        <f t="shared" si="886"/>
        <v>500</v>
      </c>
      <c r="AM1645" t="str">
        <f t="shared" si="887"/>
        <v>201902LP</v>
      </c>
      <c r="AN1645">
        <f t="shared" ca="1" si="883"/>
        <v>12.000107816711591</v>
      </c>
      <c r="AO1645">
        <f t="shared" ca="1" si="884"/>
        <v>0.99730458221024254</v>
      </c>
      <c r="AP1645">
        <f t="shared" ca="1" si="888"/>
        <v>0.99730458221024254</v>
      </c>
      <c r="AQ1645">
        <f t="shared" ca="1" si="889"/>
        <v>11.994609164420485</v>
      </c>
      <c r="AR1645">
        <f t="shared" ca="1" si="890"/>
        <v>9.0026954177897576</v>
      </c>
      <c r="AS1645">
        <f ca="1">P1645/J1645</f>
        <v>0.26145462074812637</v>
      </c>
    </row>
    <row r="1646" spans="1:45" x14ac:dyDescent="0.4">
      <c r="A1646">
        <f t="shared" si="885"/>
        <v>201902</v>
      </c>
      <c r="B1646" t="s">
        <v>641</v>
      </c>
      <c r="C1646" t="s">
        <v>647</v>
      </c>
      <c r="D1646" t="str">
        <f t="shared" ref="D1646:D1709" ca="1" si="910">"I"&amp;RANDBETWEEN(101,120)</f>
        <v>I117</v>
      </c>
      <c r="E1646">
        <f t="shared" ca="1" si="891"/>
        <v>8</v>
      </c>
      <c r="F1646">
        <f t="shared" ca="1" si="892"/>
        <v>15</v>
      </c>
      <c r="G1646" t="str">
        <f t="shared" ca="1" si="907"/>
        <v>S11</v>
      </c>
      <c r="H1646" t="str">
        <f t="shared" ca="1" si="908"/>
        <v>S116</v>
      </c>
      <c r="I1646">
        <f ca="1">VLOOKUP(D1646,PRC!$A$2:$B$21,2,0)*E1646</f>
        <v>20000000</v>
      </c>
      <c r="J1646">
        <f t="shared" ca="1" si="893"/>
        <v>17399996</v>
      </c>
      <c r="K1646">
        <f ca="1">VLOOKUP(D1646,PRC!$A$1:$C$21,3,0)*E1646</f>
        <v>9200000</v>
      </c>
      <c r="L1646">
        <f t="shared" ca="1" si="894"/>
        <v>600000</v>
      </c>
      <c r="M1646">
        <f t="shared" ca="1" si="895"/>
        <v>200000</v>
      </c>
      <c r="N1646">
        <f t="shared" ca="1" si="896"/>
        <v>4000000</v>
      </c>
      <c r="O1646">
        <f t="shared" ca="1" si="897"/>
        <v>1000000</v>
      </c>
      <c r="P1646">
        <f t="shared" ca="1" si="909"/>
        <v>2399996</v>
      </c>
      <c r="Q1646">
        <f ca="1">IF(P1646&gt;0,1,0)</f>
        <v>1</v>
      </c>
      <c r="R1646">
        <f t="shared" ca="1" si="898"/>
        <v>13</v>
      </c>
      <c r="S1646">
        <f t="shared" ca="1" si="899"/>
        <v>3</v>
      </c>
      <c r="T1646">
        <f t="shared" ca="1" si="900"/>
        <v>1</v>
      </c>
      <c r="U1646">
        <f t="shared" ca="1" si="901"/>
        <v>20</v>
      </c>
      <c r="V1646">
        <f t="shared" ca="1" si="902"/>
        <v>5</v>
      </c>
      <c r="X1646">
        <f t="shared" si="904"/>
        <v>1646</v>
      </c>
      <c r="Y1646">
        <f t="shared" si="905"/>
        <v>1452</v>
      </c>
      <c r="Z1646">
        <f t="shared" si="906"/>
        <v>1453</v>
      </c>
      <c r="AA1646">
        <f t="shared" si="903"/>
        <v>1951</v>
      </c>
      <c r="AB1646">
        <f t="shared" si="886"/>
        <v>500</v>
      </c>
      <c r="AM1646" t="str">
        <f t="shared" si="887"/>
        <v>201902LP</v>
      </c>
      <c r="AN1646">
        <f t="shared" ref="AN1646:AN1709" ca="1" si="911">(1-J1646/I1646)*100</f>
        <v>13.000020000000001</v>
      </c>
      <c r="AO1646">
        <f t="shared" ref="AO1646:AO1709" ca="1" si="912">L1646/$I1646*100</f>
        <v>3</v>
      </c>
      <c r="AP1646">
        <f t="shared" ca="1" si="888"/>
        <v>1</v>
      </c>
      <c r="AQ1646">
        <f t="shared" ca="1" si="889"/>
        <v>20</v>
      </c>
      <c r="AR1646">
        <f t="shared" ca="1" si="890"/>
        <v>5</v>
      </c>
      <c r="AS1646">
        <f ca="1">P1646/J1646</f>
        <v>0.13793083630593939</v>
      </c>
    </row>
    <row r="1647" spans="1:45" x14ac:dyDescent="0.4">
      <c r="A1647">
        <f t="shared" si="885"/>
        <v>201902</v>
      </c>
      <c r="B1647" t="s">
        <v>642</v>
      </c>
      <c r="C1647" t="s">
        <v>647</v>
      </c>
      <c r="D1647" t="str">
        <f t="shared" ca="1" si="910"/>
        <v>I118</v>
      </c>
      <c r="E1647">
        <f t="shared" ca="1" si="891"/>
        <v>6</v>
      </c>
      <c r="F1647">
        <f t="shared" ca="1" si="892"/>
        <v>11</v>
      </c>
      <c r="G1647" t="str">
        <f t="shared" ca="1" si="907"/>
        <v>S10</v>
      </c>
      <c r="H1647" t="str">
        <f t="shared" ca="1" si="908"/>
        <v>S109</v>
      </c>
      <c r="I1647">
        <f ca="1">VLOOKUP(D1647,PRC!$A$2:$B$21,2,0)*E1647</f>
        <v>3180000</v>
      </c>
      <c r="J1647">
        <f t="shared" ca="1" si="893"/>
        <v>2766596</v>
      </c>
      <c r="K1647">
        <f ca="1">VLOOKUP(D1647,PRC!$A$1:$C$21,3,0)*E1647</f>
        <v>1335600</v>
      </c>
      <c r="L1647">
        <f t="shared" ca="1" si="894"/>
        <v>95000</v>
      </c>
      <c r="M1647">
        <f t="shared" ca="1" si="895"/>
        <v>64000</v>
      </c>
      <c r="N1647">
        <f t="shared" ca="1" si="896"/>
        <v>541000</v>
      </c>
      <c r="O1647">
        <f t="shared" ca="1" si="897"/>
        <v>318000</v>
      </c>
      <c r="P1647">
        <f t="shared" ca="1" si="909"/>
        <v>412996</v>
      </c>
      <c r="Q1647">
        <f ca="1">IF(P1647&gt;0,1,0)</f>
        <v>1</v>
      </c>
      <c r="R1647">
        <f t="shared" ca="1" si="898"/>
        <v>13</v>
      </c>
      <c r="S1647">
        <f t="shared" ca="1" si="899"/>
        <v>3</v>
      </c>
      <c r="T1647">
        <f t="shared" ca="1" si="900"/>
        <v>2</v>
      </c>
      <c r="U1647">
        <f t="shared" ca="1" si="901"/>
        <v>17</v>
      </c>
      <c r="V1647">
        <f t="shared" ca="1" si="902"/>
        <v>10</v>
      </c>
      <c r="X1647">
        <f t="shared" si="904"/>
        <v>1647</v>
      </c>
      <c r="Y1647">
        <f t="shared" si="905"/>
        <v>1452</v>
      </c>
      <c r="Z1647">
        <f t="shared" si="906"/>
        <v>1453</v>
      </c>
      <c r="AA1647">
        <f t="shared" si="903"/>
        <v>1951</v>
      </c>
      <c r="AB1647">
        <f t="shared" si="886"/>
        <v>500</v>
      </c>
      <c r="AM1647" t="str">
        <f t="shared" si="887"/>
        <v>201902LP</v>
      </c>
      <c r="AN1647">
        <f t="shared" ca="1" si="911"/>
        <v>13.000125786163519</v>
      </c>
      <c r="AO1647">
        <f t="shared" ca="1" si="912"/>
        <v>2.9874213836477987</v>
      </c>
      <c r="AP1647">
        <f t="shared" ca="1" si="888"/>
        <v>2.0125786163522013</v>
      </c>
      <c r="AQ1647">
        <f t="shared" ca="1" si="889"/>
        <v>17.012578616352201</v>
      </c>
      <c r="AR1647">
        <f t="shared" ca="1" si="890"/>
        <v>10</v>
      </c>
      <c r="AS1647">
        <f ca="1">P1647/J1647</f>
        <v>0.14927947557214716</v>
      </c>
    </row>
    <row r="1648" spans="1:45" x14ac:dyDescent="0.4">
      <c r="A1648">
        <f t="shared" si="885"/>
        <v>201902</v>
      </c>
      <c r="B1648" t="s">
        <v>643</v>
      </c>
      <c r="C1648" t="s">
        <v>647</v>
      </c>
      <c r="D1648" t="str">
        <f t="shared" ca="1" si="910"/>
        <v>I118</v>
      </c>
      <c r="E1648">
        <f t="shared" ca="1" si="891"/>
        <v>6</v>
      </c>
      <c r="F1648">
        <f t="shared" ca="1" si="892"/>
        <v>13</v>
      </c>
      <c r="G1648" t="str">
        <f t="shared" ca="1" si="907"/>
        <v>S11</v>
      </c>
      <c r="H1648" t="str">
        <f t="shared" ca="1" si="908"/>
        <v>S119</v>
      </c>
      <c r="I1648">
        <f ca="1">VLOOKUP(D1648,PRC!$A$2:$B$21,2,0)*E1648</f>
        <v>3180000</v>
      </c>
      <c r="J1648">
        <f t="shared" ca="1" si="893"/>
        <v>2798396</v>
      </c>
      <c r="K1648">
        <f ca="1">VLOOKUP(D1648,PRC!$A$1:$C$21,3,0)*E1648</f>
        <v>1335600</v>
      </c>
      <c r="L1648">
        <f t="shared" ca="1" si="894"/>
        <v>32000</v>
      </c>
      <c r="M1648">
        <f t="shared" ca="1" si="895"/>
        <v>32000</v>
      </c>
      <c r="N1648">
        <f t="shared" ca="1" si="896"/>
        <v>509000</v>
      </c>
      <c r="O1648">
        <f t="shared" ca="1" si="897"/>
        <v>286000</v>
      </c>
      <c r="P1648">
        <f t="shared" ca="1" si="909"/>
        <v>603796</v>
      </c>
      <c r="Q1648">
        <f ca="1">IF(P1648&gt;0,1,0)</f>
        <v>1</v>
      </c>
      <c r="R1648">
        <f t="shared" ca="1" si="898"/>
        <v>12</v>
      </c>
      <c r="S1648">
        <f t="shared" ca="1" si="899"/>
        <v>1</v>
      </c>
      <c r="T1648">
        <f t="shared" ca="1" si="900"/>
        <v>1</v>
      </c>
      <c r="U1648">
        <f t="shared" ca="1" si="901"/>
        <v>16</v>
      </c>
      <c r="V1648">
        <f t="shared" ca="1" si="902"/>
        <v>9</v>
      </c>
      <c r="X1648">
        <f t="shared" si="904"/>
        <v>1648</v>
      </c>
      <c r="Y1648">
        <f t="shared" si="905"/>
        <v>1452</v>
      </c>
      <c r="Z1648">
        <f t="shared" si="906"/>
        <v>1453</v>
      </c>
      <c r="AA1648">
        <f t="shared" si="903"/>
        <v>1951</v>
      </c>
      <c r="AB1648">
        <f t="shared" si="886"/>
        <v>500</v>
      </c>
      <c r="AM1648" t="str">
        <f t="shared" si="887"/>
        <v>201902LP</v>
      </c>
      <c r="AN1648">
        <f t="shared" ca="1" si="911"/>
        <v>12.000125786163519</v>
      </c>
      <c r="AO1648">
        <f t="shared" ca="1" si="912"/>
        <v>1.0062893081761006</v>
      </c>
      <c r="AP1648">
        <f t="shared" ca="1" si="888"/>
        <v>1.0062893081761006</v>
      </c>
      <c r="AQ1648">
        <f t="shared" ca="1" si="889"/>
        <v>16.0062893081761</v>
      </c>
      <c r="AR1648">
        <f t="shared" ca="1" si="890"/>
        <v>8.9937106918238996</v>
      </c>
      <c r="AS1648">
        <f ca="1">P1648/J1648</f>
        <v>0.21576503111067913</v>
      </c>
    </row>
    <row r="1649" spans="1:45" x14ac:dyDescent="0.4">
      <c r="A1649">
        <f t="shared" si="885"/>
        <v>201902</v>
      </c>
      <c r="B1649" t="s">
        <v>644</v>
      </c>
      <c r="C1649" t="s">
        <v>647</v>
      </c>
      <c r="D1649" t="str">
        <f t="shared" ca="1" si="910"/>
        <v>I101</v>
      </c>
      <c r="E1649">
        <f t="shared" ca="1" si="891"/>
        <v>6</v>
      </c>
      <c r="F1649">
        <f t="shared" ca="1" si="892"/>
        <v>12</v>
      </c>
      <c r="G1649" t="str">
        <f t="shared" ca="1" si="907"/>
        <v>S10</v>
      </c>
      <c r="H1649" t="str">
        <f t="shared" ca="1" si="908"/>
        <v>S106</v>
      </c>
      <c r="I1649">
        <f ca="1">VLOOKUP(D1649,PRC!$A$2:$B$21,2,0)*E1649</f>
        <v>180000</v>
      </c>
      <c r="J1649">
        <f t="shared" ca="1" si="893"/>
        <v>161996</v>
      </c>
      <c r="K1649">
        <f ca="1">VLOOKUP(D1649,PRC!$A$1:$C$21,3,0)*E1649</f>
        <v>93600</v>
      </c>
      <c r="L1649">
        <f t="shared" ca="1" si="894"/>
        <v>5000</v>
      </c>
      <c r="M1649">
        <f t="shared" ca="1" si="895"/>
        <v>2000</v>
      </c>
      <c r="N1649">
        <f t="shared" ca="1" si="896"/>
        <v>36000</v>
      </c>
      <c r="O1649">
        <f t="shared" ca="1" si="897"/>
        <v>16000</v>
      </c>
      <c r="P1649">
        <f t="shared" ca="1" si="909"/>
        <v>9396</v>
      </c>
      <c r="Q1649">
        <f ca="1">IF(P1649&gt;0,1,0)</f>
        <v>1</v>
      </c>
      <c r="R1649">
        <f t="shared" ca="1" si="898"/>
        <v>10</v>
      </c>
      <c r="S1649">
        <f t="shared" ca="1" si="899"/>
        <v>3</v>
      </c>
      <c r="T1649">
        <f t="shared" ca="1" si="900"/>
        <v>1</v>
      </c>
      <c r="U1649">
        <f t="shared" ca="1" si="901"/>
        <v>20</v>
      </c>
      <c r="V1649">
        <f t="shared" ca="1" si="902"/>
        <v>9</v>
      </c>
      <c r="X1649">
        <f t="shared" si="904"/>
        <v>1649</v>
      </c>
      <c r="Y1649">
        <f t="shared" si="905"/>
        <v>1452</v>
      </c>
      <c r="Z1649">
        <f t="shared" si="906"/>
        <v>1453</v>
      </c>
      <c r="AA1649">
        <f t="shared" si="903"/>
        <v>1951</v>
      </c>
      <c r="AB1649">
        <f t="shared" si="886"/>
        <v>500</v>
      </c>
      <c r="AM1649" t="str">
        <f t="shared" si="887"/>
        <v>201902LP</v>
      </c>
      <c r="AN1649">
        <f t="shared" ca="1" si="911"/>
        <v>10.002222222222223</v>
      </c>
      <c r="AO1649">
        <f t="shared" ca="1" si="912"/>
        <v>2.7777777777777777</v>
      </c>
      <c r="AP1649">
        <f t="shared" ca="1" si="888"/>
        <v>1.1111111111111112</v>
      </c>
      <c r="AQ1649">
        <f t="shared" ca="1" si="889"/>
        <v>20</v>
      </c>
      <c r="AR1649">
        <f t="shared" ca="1" si="890"/>
        <v>8.8888888888888893</v>
      </c>
      <c r="AS1649">
        <f ca="1">P1649/J1649</f>
        <v>5.8001432134126771E-2</v>
      </c>
    </row>
    <row r="1650" spans="1:45" x14ac:dyDescent="0.4">
      <c r="A1650">
        <f t="shared" si="885"/>
        <v>201902</v>
      </c>
      <c r="B1650" t="s">
        <v>645</v>
      </c>
      <c r="C1650" t="s">
        <v>647</v>
      </c>
      <c r="D1650" t="str">
        <f t="shared" ca="1" si="910"/>
        <v>I103</v>
      </c>
      <c r="E1650">
        <f t="shared" ca="1" si="891"/>
        <v>8</v>
      </c>
      <c r="F1650">
        <f t="shared" ca="1" si="892"/>
        <v>13</v>
      </c>
      <c r="G1650" t="str">
        <f t="shared" ca="1" si="907"/>
        <v>S10</v>
      </c>
      <c r="H1650" t="str">
        <f t="shared" ca="1" si="908"/>
        <v>S101</v>
      </c>
      <c r="I1650">
        <f ca="1">VLOOKUP(D1650,PRC!$A$2:$B$21,2,0)*E1650</f>
        <v>400000</v>
      </c>
      <c r="J1650">
        <f t="shared" ca="1" si="893"/>
        <v>339996</v>
      </c>
      <c r="K1650">
        <f ca="1">VLOOKUP(D1650,PRC!$A$1:$C$21,3,0)*E1650</f>
        <v>228000</v>
      </c>
      <c r="L1650">
        <f t="shared" ca="1" si="894"/>
        <v>8000</v>
      </c>
      <c r="M1650">
        <f t="shared" ca="1" si="895"/>
        <v>12000</v>
      </c>
      <c r="N1650">
        <f t="shared" ca="1" si="896"/>
        <v>80000</v>
      </c>
      <c r="O1650">
        <f t="shared" ca="1" si="897"/>
        <v>36000</v>
      </c>
      <c r="P1650">
        <f t="shared" ca="1" si="909"/>
        <v>-24004</v>
      </c>
      <c r="Q1650">
        <f ca="1">IF(P1650&gt;0,1,0)</f>
        <v>0</v>
      </c>
      <c r="R1650">
        <f t="shared" ca="1" si="898"/>
        <v>15</v>
      </c>
      <c r="S1650">
        <f t="shared" ca="1" si="899"/>
        <v>2</v>
      </c>
      <c r="T1650">
        <f t="shared" ca="1" si="900"/>
        <v>3</v>
      </c>
      <c r="U1650">
        <f t="shared" ca="1" si="901"/>
        <v>20</v>
      </c>
      <c r="V1650">
        <f t="shared" ca="1" si="902"/>
        <v>9</v>
      </c>
      <c r="X1650">
        <f t="shared" si="904"/>
        <v>1650</v>
      </c>
      <c r="Y1650">
        <f t="shared" si="905"/>
        <v>1452</v>
      </c>
      <c r="Z1650">
        <f t="shared" si="906"/>
        <v>1453</v>
      </c>
      <c r="AA1650">
        <f t="shared" si="903"/>
        <v>1951</v>
      </c>
      <c r="AB1650">
        <f t="shared" si="886"/>
        <v>500</v>
      </c>
      <c r="AM1650" t="str">
        <f t="shared" si="887"/>
        <v>201902LP</v>
      </c>
      <c r="AN1650">
        <f t="shared" ca="1" si="911"/>
        <v>15.000999999999998</v>
      </c>
      <c r="AO1650">
        <f t="shared" ca="1" si="912"/>
        <v>2</v>
      </c>
      <c r="AP1650">
        <f t="shared" ca="1" si="888"/>
        <v>3</v>
      </c>
      <c r="AQ1650">
        <f t="shared" ca="1" si="889"/>
        <v>20</v>
      </c>
      <c r="AR1650">
        <f t="shared" ca="1" si="890"/>
        <v>9</v>
      </c>
      <c r="AS1650">
        <f ca="1">P1650/J1650</f>
        <v>-7.0600830598007036E-2</v>
      </c>
    </row>
    <row r="1651" spans="1:45" x14ac:dyDescent="0.4">
      <c r="A1651">
        <f t="shared" si="885"/>
        <v>201902</v>
      </c>
      <c r="B1651" t="s">
        <v>646</v>
      </c>
      <c r="C1651" t="s">
        <v>647</v>
      </c>
      <c r="D1651" t="str">
        <f t="shared" ca="1" si="910"/>
        <v>I115</v>
      </c>
      <c r="E1651">
        <f t="shared" ca="1" si="891"/>
        <v>8</v>
      </c>
      <c r="F1651">
        <f t="shared" ca="1" si="892"/>
        <v>11</v>
      </c>
      <c r="G1651" t="str">
        <f t="shared" ca="1" si="907"/>
        <v>S11</v>
      </c>
      <c r="H1651" t="str">
        <f t="shared" ca="1" si="908"/>
        <v>S117</v>
      </c>
      <c r="I1651">
        <f ca="1">VLOOKUP(D1651,PRC!$A$2:$B$21,2,0)*E1651</f>
        <v>40000</v>
      </c>
      <c r="J1651">
        <f t="shared" ca="1" si="893"/>
        <v>34396</v>
      </c>
      <c r="K1651">
        <f ca="1">VLOOKUP(D1651,PRC!$A$1:$C$21,3,0)*E1651</f>
        <v>19200</v>
      </c>
      <c r="L1651">
        <f t="shared" ca="1" si="894"/>
        <v>1000</v>
      </c>
      <c r="M1651">
        <f t="shared" ca="1" si="895"/>
        <v>1000</v>
      </c>
      <c r="N1651">
        <f t="shared" ca="1" si="896"/>
        <v>7000</v>
      </c>
      <c r="O1651">
        <f t="shared" ca="1" si="897"/>
        <v>3000</v>
      </c>
      <c r="P1651">
        <f t="shared" ca="1" si="909"/>
        <v>3196</v>
      </c>
      <c r="Q1651">
        <f ca="1">IF(P1651&gt;0,1,0)</f>
        <v>1</v>
      </c>
      <c r="R1651">
        <f t="shared" ca="1" si="898"/>
        <v>14</v>
      </c>
      <c r="S1651">
        <f t="shared" ca="1" si="899"/>
        <v>3</v>
      </c>
      <c r="T1651">
        <f t="shared" ca="1" si="900"/>
        <v>3</v>
      </c>
      <c r="U1651">
        <f t="shared" ca="1" si="901"/>
        <v>17</v>
      </c>
      <c r="V1651">
        <f t="shared" ca="1" si="902"/>
        <v>7</v>
      </c>
      <c r="X1651">
        <f t="shared" si="904"/>
        <v>1651</v>
      </c>
      <c r="Y1651">
        <f t="shared" si="905"/>
        <v>1452</v>
      </c>
      <c r="Z1651">
        <f t="shared" si="906"/>
        <v>1453</v>
      </c>
      <c r="AA1651">
        <f t="shared" si="903"/>
        <v>1951</v>
      </c>
      <c r="AB1651">
        <f t="shared" si="886"/>
        <v>500</v>
      </c>
      <c r="AM1651" t="str">
        <f t="shared" si="887"/>
        <v>201902LP</v>
      </c>
      <c r="AN1651">
        <f t="shared" ca="1" si="911"/>
        <v>14.01</v>
      </c>
      <c r="AO1651">
        <f t="shared" ca="1" si="912"/>
        <v>2.5</v>
      </c>
      <c r="AP1651">
        <f t="shared" ca="1" si="888"/>
        <v>2.5</v>
      </c>
      <c r="AQ1651">
        <f t="shared" ca="1" si="889"/>
        <v>17.5</v>
      </c>
      <c r="AR1651">
        <f t="shared" ca="1" si="890"/>
        <v>7.5</v>
      </c>
      <c r="AS1651">
        <f ca="1">P1651/J1651</f>
        <v>9.2917781137341546E-2</v>
      </c>
    </row>
    <row r="1652" spans="1:45" x14ac:dyDescent="0.4">
      <c r="A1652">
        <f t="shared" si="885"/>
        <v>201902</v>
      </c>
      <c r="B1652" t="s">
        <v>728</v>
      </c>
      <c r="C1652" t="s">
        <v>647</v>
      </c>
      <c r="D1652" t="str">
        <f t="shared" ca="1" si="910"/>
        <v>I110</v>
      </c>
      <c r="E1652">
        <f t="shared" ca="1" si="891"/>
        <v>5</v>
      </c>
      <c r="F1652">
        <f t="shared" ca="1" si="892"/>
        <v>14</v>
      </c>
      <c r="G1652" t="str">
        <f t="shared" ca="1" si="907"/>
        <v>S11</v>
      </c>
      <c r="H1652" t="str">
        <f t="shared" ca="1" si="908"/>
        <v>S113</v>
      </c>
      <c r="I1652">
        <f ca="1">VLOOKUP(D1652,PRC!$A$2:$B$21,2,0)*E1652</f>
        <v>1500000</v>
      </c>
      <c r="J1652">
        <f t="shared" ca="1" si="893"/>
        <v>1304996</v>
      </c>
      <c r="K1652">
        <f ca="1">VLOOKUP(D1652,PRC!$A$1:$C$21,3,0)*E1652</f>
        <v>690000</v>
      </c>
      <c r="L1652">
        <f t="shared" ca="1" si="894"/>
        <v>15000</v>
      </c>
      <c r="M1652">
        <f t="shared" ca="1" si="895"/>
        <v>45000</v>
      </c>
      <c r="N1652">
        <f t="shared" ca="1" si="896"/>
        <v>225000</v>
      </c>
      <c r="O1652">
        <f t="shared" ca="1" si="897"/>
        <v>150000</v>
      </c>
      <c r="P1652">
        <f t="shared" ref="P1652:P1715" ca="1" si="913">J1652-SUM(K1652:O1652)</f>
        <v>179996</v>
      </c>
      <c r="Q1652">
        <f ca="1">IF(P1652&gt;0,1,0)</f>
        <v>1</v>
      </c>
      <c r="R1652">
        <f t="shared" ca="1" si="898"/>
        <v>13</v>
      </c>
      <c r="S1652">
        <f t="shared" ca="1" si="899"/>
        <v>1</v>
      </c>
      <c r="T1652">
        <f t="shared" ca="1" si="900"/>
        <v>3</v>
      </c>
      <c r="U1652">
        <f t="shared" ca="1" si="901"/>
        <v>15</v>
      </c>
      <c r="V1652">
        <f t="shared" ca="1" si="902"/>
        <v>10</v>
      </c>
      <c r="X1652">
        <f t="shared" si="904"/>
        <v>1652</v>
      </c>
      <c r="Y1652">
        <f t="shared" si="905"/>
        <v>1452</v>
      </c>
      <c r="Z1652">
        <f t="shared" si="906"/>
        <v>1453</v>
      </c>
      <c r="AA1652">
        <f t="shared" si="903"/>
        <v>1951</v>
      </c>
      <c r="AB1652">
        <f t="shared" si="886"/>
        <v>500</v>
      </c>
      <c r="AM1652" t="str">
        <f t="shared" si="887"/>
        <v>201902LP</v>
      </c>
      <c r="AN1652">
        <f t="shared" ca="1" si="911"/>
        <v>13.000266666666672</v>
      </c>
      <c r="AO1652">
        <f t="shared" ca="1" si="912"/>
        <v>1</v>
      </c>
      <c r="AP1652">
        <f t="shared" ca="1" si="888"/>
        <v>3</v>
      </c>
      <c r="AQ1652">
        <f t="shared" ca="1" si="889"/>
        <v>15</v>
      </c>
      <c r="AR1652">
        <f t="shared" ca="1" si="890"/>
        <v>10</v>
      </c>
      <c r="AS1652">
        <f ca="1">P1652/J1652</f>
        <v>0.13792839211767699</v>
      </c>
    </row>
    <row r="1653" spans="1:45" x14ac:dyDescent="0.4">
      <c r="A1653">
        <f t="shared" si="885"/>
        <v>201902</v>
      </c>
      <c r="B1653" t="s">
        <v>729</v>
      </c>
      <c r="C1653" t="s">
        <v>647</v>
      </c>
      <c r="D1653" t="str">
        <f t="shared" ca="1" si="910"/>
        <v>I103</v>
      </c>
      <c r="E1653">
        <f t="shared" ca="1" si="891"/>
        <v>5</v>
      </c>
      <c r="F1653">
        <f t="shared" ca="1" si="892"/>
        <v>13</v>
      </c>
      <c r="G1653" t="str">
        <f t="shared" ca="1" si="907"/>
        <v>S10</v>
      </c>
      <c r="H1653" t="str">
        <f t="shared" ca="1" si="908"/>
        <v>S109</v>
      </c>
      <c r="I1653">
        <f ca="1">VLOOKUP(D1653,PRC!$A$2:$B$21,2,0)*E1653</f>
        <v>250000</v>
      </c>
      <c r="J1653">
        <f t="shared" ca="1" si="893"/>
        <v>217496</v>
      </c>
      <c r="K1653">
        <f ca="1">VLOOKUP(D1653,PRC!$A$1:$C$21,3,0)*E1653</f>
        <v>142500</v>
      </c>
      <c r="L1653">
        <f t="shared" ca="1" si="894"/>
        <v>3000</v>
      </c>
      <c r="M1653">
        <f t="shared" ca="1" si="895"/>
        <v>3000</v>
      </c>
      <c r="N1653">
        <f t="shared" ca="1" si="896"/>
        <v>48000</v>
      </c>
      <c r="O1653">
        <f t="shared" ca="1" si="897"/>
        <v>15000</v>
      </c>
      <c r="P1653">
        <f t="shared" ca="1" si="913"/>
        <v>5996</v>
      </c>
      <c r="Q1653">
        <f ca="1">IF(P1653&gt;0,1,0)</f>
        <v>1</v>
      </c>
      <c r="R1653">
        <f t="shared" ca="1" si="898"/>
        <v>13</v>
      </c>
      <c r="S1653">
        <f t="shared" ca="1" si="899"/>
        <v>1</v>
      </c>
      <c r="T1653">
        <f t="shared" ca="1" si="900"/>
        <v>1</v>
      </c>
      <c r="U1653">
        <f t="shared" ca="1" si="901"/>
        <v>19</v>
      </c>
      <c r="V1653">
        <f t="shared" ca="1" si="902"/>
        <v>6</v>
      </c>
      <c r="X1653">
        <f t="shared" si="904"/>
        <v>1653</v>
      </c>
      <c r="Y1653">
        <f t="shared" si="905"/>
        <v>1452</v>
      </c>
      <c r="Z1653">
        <f t="shared" si="906"/>
        <v>1453</v>
      </c>
      <c r="AA1653">
        <f t="shared" si="903"/>
        <v>1951</v>
      </c>
      <c r="AB1653">
        <f t="shared" si="886"/>
        <v>500</v>
      </c>
      <c r="AM1653" t="str">
        <f t="shared" si="887"/>
        <v>201902LP</v>
      </c>
      <c r="AN1653">
        <f t="shared" ca="1" si="911"/>
        <v>13.001600000000002</v>
      </c>
      <c r="AO1653">
        <f t="shared" ca="1" si="912"/>
        <v>1.2</v>
      </c>
      <c r="AP1653">
        <f t="shared" ca="1" si="888"/>
        <v>1.2</v>
      </c>
      <c r="AQ1653">
        <f t="shared" ca="1" si="889"/>
        <v>19.2</v>
      </c>
      <c r="AR1653">
        <f t="shared" ca="1" si="890"/>
        <v>6</v>
      </c>
      <c r="AS1653">
        <f ca="1">P1653/J1653</f>
        <v>2.7568323095597161E-2</v>
      </c>
    </row>
    <row r="1654" spans="1:45" x14ac:dyDescent="0.4">
      <c r="A1654">
        <f t="shared" si="885"/>
        <v>201902</v>
      </c>
      <c r="B1654" t="s">
        <v>730</v>
      </c>
      <c r="C1654" t="s">
        <v>647</v>
      </c>
      <c r="D1654" t="str">
        <f t="shared" ca="1" si="910"/>
        <v>I104</v>
      </c>
      <c r="E1654">
        <f t="shared" ca="1" si="891"/>
        <v>8</v>
      </c>
      <c r="F1654">
        <f t="shared" ca="1" si="892"/>
        <v>12</v>
      </c>
      <c r="G1654" t="str">
        <f t="shared" ca="1" si="907"/>
        <v>S11</v>
      </c>
      <c r="H1654" t="str">
        <f t="shared" ca="1" si="908"/>
        <v>S113</v>
      </c>
      <c r="I1654">
        <f ca="1">VLOOKUP(D1654,PRC!$A$2:$B$21,2,0)*E1654</f>
        <v>560000</v>
      </c>
      <c r="J1654">
        <f t="shared" ca="1" si="893"/>
        <v>475996</v>
      </c>
      <c r="K1654">
        <f ca="1">VLOOKUP(D1654,PRC!$A$1:$C$21,3,0)*E1654</f>
        <v>235200</v>
      </c>
      <c r="L1654">
        <f t="shared" ca="1" si="894"/>
        <v>17000</v>
      </c>
      <c r="M1654">
        <f t="shared" ca="1" si="895"/>
        <v>6000</v>
      </c>
      <c r="N1654">
        <f t="shared" ca="1" si="896"/>
        <v>84000</v>
      </c>
      <c r="O1654">
        <f t="shared" ca="1" si="897"/>
        <v>56000</v>
      </c>
      <c r="P1654">
        <f t="shared" ca="1" si="913"/>
        <v>77796</v>
      </c>
      <c r="Q1654">
        <f ca="1">IF(P1654&gt;0,1,0)</f>
        <v>1</v>
      </c>
      <c r="R1654">
        <f t="shared" ca="1" si="898"/>
        <v>15</v>
      </c>
      <c r="S1654">
        <f t="shared" ca="1" si="899"/>
        <v>3</v>
      </c>
      <c r="T1654">
        <f t="shared" ca="1" si="900"/>
        <v>1</v>
      </c>
      <c r="U1654">
        <f t="shared" ca="1" si="901"/>
        <v>15</v>
      </c>
      <c r="V1654">
        <f t="shared" ca="1" si="902"/>
        <v>10</v>
      </c>
      <c r="X1654">
        <f t="shared" si="904"/>
        <v>1654</v>
      </c>
      <c r="Y1654">
        <f t="shared" si="905"/>
        <v>1452</v>
      </c>
      <c r="Z1654">
        <f t="shared" si="906"/>
        <v>1453</v>
      </c>
      <c r="AA1654">
        <f t="shared" si="903"/>
        <v>1951</v>
      </c>
      <c r="AB1654">
        <f t="shared" si="886"/>
        <v>500</v>
      </c>
      <c r="AM1654" t="str">
        <f t="shared" si="887"/>
        <v>201902LP</v>
      </c>
      <c r="AN1654">
        <f t="shared" ca="1" si="911"/>
        <v>15.00071428571429</v>
      </c>
      <c r="AO1654">
        <f t="shared" ca="1" si="912"/>
        <v>3.0357142857142856</v>
      </c>
      <c r="AP1654">
        <f t="shared" ca="1" si="888"/>
        <v>1.0714285714285714</v>
      </c>
      <c r="AQ1654">
        <f t="shared" ca="1" si="889"/>
        <v>15</v>
      </c>
      <c r="AR1654">
        <f t="shared" ca="1" si="890"/>
        <v>10</v>
      </c>
      <c r="AS1654">
        <f ca="1">P1654/J1654</f>
        <v>0.16343834822141362</v>
      </c>
    </row>
    <row r="1655" spans="1:45" x14ac:dyDescent="0.4">
      <c r="A1655">
        <f t="shared" si="885"/>
        <v>201902</v>
      </c>
      <c r="B1655" t="s">
        <v>731</v>
      </c>
      <c r="C1655" t="s">
        <v>647</v>
      </c>
      <c r="D1655" t="str">
        <f t="shared" ca="1" si="910"/>
        <v>I116</v>
      </c>
      <c r="E1655">
        <f t="shared" ca="1" si="891"/>
        <v>6</v>
      </c>
      <c r="F1655">
        <f t="shared" ca="1" si="892"/>
        <v>10</v>
      </c>
      <c r="G1655" t="str">
        <f t="shared" ca="1" si="907"/>
        <v>S11</v>
      </c>
      <c r="H1655" t="str">
        <f t="shared" ca="1" si="908"/>
        <v>S119</v>
      </c>
      <c r="I1655">
        <f ca="1">VLOOKUP(D1655,PRC!$A$2:$B$21,2,0)*E1655</f>
        <v>8760000</v>
      </c>
      <c r="J1655">
        <f t="shared" ca="1" si="893"/>
        <v>7708796</v>
      </c>
      <c r="K1655">
        <f ca="1">VLOOKUP(D1655,PRC!$A$1:$C$21,3,0)*E1655</f>
        <v>5256000</v>
      </c>
      <c r="L1655">
        <f t="shared" ca="1" si="894"/>
        <v>175000</v>
      </c>
      <c r="M1655">
        <f t="shared" ca="1" si="895"/>
        <v>263000</v>
      </c>
      <c r="N1655">
        <f t="shared" ca="1" si="896"/>
        <v>1139000</v>
      </c>
      <c r="O1655">
        <f t="shared" ca="1" si="897"/>
        <v>526000</v>
      </c>
      <c r="P1655">
        <f t="shared" ca="1" si="913"/>
        <v>349796</v>
      </c>
      <c r="Q1655">
        <f ca="1">IF(P1655&gt;0,1,0)</f>
        <v>1</v>
      </c>
      <c r="R1655">
        <f t="shared" ca="1" si="898"/>
        <v>12</v>
      </c>
      <c r="S1655">
        <f t="shared" ca="1" si="899"/>
        <v>2</v>
      </c>
      <c r="T1655">
        <f t="shared" ca="1" si="900"/>
        <v>3</v>
      </c>
      <c r="U1655">
        <f t="shared" ca="1" si="901"/>
        <v>13</v>
      </c>
      <c r="V1655">
        <f t="shared" ca="1" si="902"/>
        <v>6</v>
      </c>
      <c r="X1655">
        <f t="shared" si="904"/>
        <v>1655</v>
      </c>
      <c r="Y1655">
        <f t="shared" si="905"/>
        <v>1452</v>
      </c>
      <c r="Z1655">
        <f t="shared" si="906"/>
        <v>1453</v>
      </c>
      <c r="AA1655">
        <f t="shared" si="903"/>
        <v>1951</v>
      </c>
      <c r="AB1655">
        <f t="shared" si="886"/>
        <v>500</v>
      </c>
      <c r="AM1655" t="str">
        <f t="shared" si="887"/>
        <v>201902LP</v>
      </c>
      <c r="AN1655">
        <f t="shared" ca="1" si="911"/>
        <v>12.000045662100456</v>
      </c>
      <c r="AO1655">
        <f t="shared" ca="1" si="912"/>
        <v>1.9977168949771689</v>
      </c>
      <c r="AP1655">
        <f t="shared" ca="1" si="888"/>
        <v>3.0022831050228311</v>
      </c>
      <c r="AQ1655">
        <f t="shared" ca="1" si="889"/>
        <v>13.00228310502283</v>
      </c>
      <c r="AR1655">
        <f t="shared" ca="1" si="890"/>
        <v>6.0045662100456623</v>
      </c>
      <c r="AS1655">
        <f ca="1">P1655/J1655</f>
        <v>4.5376216986413961E-2</v>
      </c>
    </row>
    <row r="1656" spans="1:45" x14ac:dyDescent="0.4">
      <c r="A1656">
        <f t="shared" si="885"/>
        <v>201902</v>
      </c>
      <c r="B1656" t="s">
        <v>732</v>
      </c>
      <c r="C1656" t="s">
        <v>647</v>
      </c>
      <c r="D1656" t="str">
        <f t="shared" ca="1" si="910"/>
        <v>I116</v>
      </c>
      <c r="E1656">
        <f t="shared" ca="1" si="891"/>
        <v>6</v>
      </c>
      <c r="F1656">
        <f t="shared" ca="1" si="892"/>
        <v>15</v>
      </c>
      <c r="G1656" t="str">
        <f t="shared" ca="1" si="907"/>
        <v>S10</v>
      </c>
      <c r="H1656" t="str">
        <f t="shared" ca="1" si="908"/>
        <v>S108</v>
      </c>
      <c r="I1656">
        <f ca="1">VLOOKUP(D1656,PRC!$A$2:$B$21,2,0)*E1656</f>
        <v>8760000</v>
      </c>
      <c r="J1656">
        <f t="shared" ca="1" si="893"/>
        <v>7708796</v>
      </c>
      <c r="K1656">
        <f ca="1">VLOOKUP(D1656,PRC!$A$1:$C$21,3,0)*E1656</f>
        <v>5256000</v>
      </c>
      <c r="L1656">
        <f t="shared" ca="1" si="894"/>
        <v>88000</v>
      </c>
      <c r="M1656">
        <f t="shared" ca="1" si="895"/>
        <v>88000</v>
      </c>
      <c r="N1656">
        <f t="shared" ca="1" si="896"/>
        <v>964000</v>
      </c>
      <c r="O1656">
        <f t="shared" ca="1" si="897"/>
        <v>526000</v>
      </c>
      <c r="P1656">
        <f t="shared" ca="1" si="913"/>
        <v>786796</v>
      </c>
      <c r="Q1656">
        <f ca="1">IF(P1656&gt;0,1,0)</f>
        <v>1</v>
      </c>
      <c r="R1656">
        <f t="shared" ca="1" si="898"/>
        <v>12</v>
      </c>
      <c r="S1656">
        <f t="shared" ca="1" si="899"/>
        <v>1</v>
      </c>
      <c r="T1656">
        <f t="shared" ca="1" si="900"/>
        <v>1</v>
      </c>
      <c r="U1656">
        <f t="shared" ca="1" si="901"/>
        <v>11</v>
      </c>
      <c r="V1656">
        <f t="shared" ca="1" si="902"/>
        <v>6</v>
      </c>
      <c r="X1656">
        <f t="shared" si="904"/>
        <v>1656</v>
      </c>
      <c r="Y1656">
        <f t="shared" si="905"/>
        <v>1452</v>
      </c>
      <c r="Z1656">
        <f t="shared" si="906"/>
        <v>1453</v>
      </c>
      <c r="AA1656">
        <f t="shared" si="903"/>
        <v>1951</v>
      </c>
      <c r="AB1656">
        <f t="shared" si="886"/>
        <v>500</v>
      </c>
      <c r="AM1656" t="str">
        <f t="shared" si="887"/>
        <v>201902LP</v>
      </c>
      <c r="AN1656">
        <f t="shared" ca="1" si="911"/>
        <v>12.000045662100456</v>
      </c>
      <c r="AO1656">
        <f t="shared" ca="1" si="912"/>
        <v>1.004566210045662</v>
      </c>
      <c r="AP1656">
        <f t="shared" ca="1" si="888"/>
        <v>1.004566210045662</v>
      </c>
      <c r="AQ1656">
        <f t="shared" ca="1" si="889"/>
        <v>11.004566210045661</v>
      </c>
      <c r="AR1656">
        <f t="shared" ca="1" si="890"/>
        <v>6.0045662100456623</v>
      </c>
      <c r="AS1656">
        <f ca="1">P1656/J1656</f>
        <v>0.10206470634324738</v>
      </c>
    </row>
    <row r="1657" spans="1:45" x14ac:dyDescent="0.4">
      <c r="A1657">
        <f t="shared" si="885"/>
        <v>201902</v>
      </c>
      <c r="B1657" t="s">
        <v>733</v>
      </c>
      <c r="C1657" t="s">
        <v>647</v>
      </c>
      <c r="D1657" t="str">
        <f t="shared" ca="1" si="910"/>
        <v>I112</v>
      </c>
      <c r="E1657">
        <f t="shared" ca="1" si="891"/>
        <v>5</v>
      </c>
      <c r="F1657">
        <f t="shared" ca="1" si="892"/>
        <v>10</v>
      </c>
      <c r="G1657" t="str">
        <f t="shared" ca="1" si="907"/>
        <v>S10</v>
      </c>
      <c r="H1657" t="str">
        <f t="shared" ca="1" si="908"/>
        <v>S108</v>
      </c>
      <c r="I1657">
        <f ca="1">VLOOKUP(D1657,PRC!$A$2:$B$21,2,0)*E1657</f>
        <v>325000</v>
      </c>
      <c r="J1657">
        <f t="shared" ca="1" si="893"/>
        <v>285996</v>
      </c>
      <c r="K1657">
        <f ca="1">VLOOKUP(D1657,PRC!$A$1:$C$21,3,0)*E1657</f>
        <v>162500</v>
      </c>
      <c r="L1657">
        <f t="shared" ca="1" si="894"/>
        <v>10000</v>
      </c>
      <c r="M1657">
        <f t="shared" ca="1" si="895"/>
        <v>7000</v>
      </c>
      <c r="N1657">
        <f t="shared" ca="1" si="896"/>
        <v>36000</v>
      </c>
      <c r="O1657">
        <f t="shared" ca="1" si="897"/>
        <v>33000</v>
      </c>
      <c r="P1657">
        <f t="shared" ca="1" si="913"/>
        <v>37496</v>
      </c>
      <c r="Q1657">
        <f ca="1">IF(P1657&gt;0,1,0)</f>
        <v>1</v>
      </c>
      <c r="R1657">
        <f t="shared" ca="1" si="898"/>
        <v>12</v>
      </c>
      <c r="S1657">
        <f t="shared" ca="1" si="899"/>
        <v>3</v>
      </c>
      <c r="T1657">
        <f t="shared" ca="1" si="900"/>
        <v>2</v>
      </c>
      <c r="U1657">
        <f t="shared" ca="1" si="901"/>
        <v>11</v>
      </c>
      <c r="V1657">
        <f t="shared" ca="1" si="902"/>
        <v>10</v>
      </c>
      <c r="X1657">
        <f t="shared" si="904"/>
        <v>1657</v>
      </c>
      <c r="Y1657">
        <f t="shared" si="905"/>
        <v>1452</v>
      </c>
      <c r="Z1657">
        <f t="shared" si="906"/>
        <v>1453</v>
      </c>
      <c r="AA1657">
        <f t="shared" si="903"/>
        <v>1951</v>
      </c>
      <c r="AB1657">
        <f t="shared" si="886"/>
        <v>500</v>
      </c>
      <c r="AM1657" t="str">
        <f t="shared" si="887"/>
        <v>201902LP</v>
      </c>
      <c r="AN1657">
        <f t="shared" ca="1" si="911"/>
        <v>12.001230769230764</v>
      </c>
      <c r="AO1657">
        <f t="shared" ca="1" si="912"/>
        <v>3.0769230769230771</v>
      </c>
      <c r="AP1657">
        <f t="shared" ca="1" si="888"/>
        <v>2.1538461538461537</v>
      </c>
      <c r="AQ1657">
        <f t="shared" ca="1" si="889"/>
        <v>11.076923076923077</v>
      </c>
      <c r="AR1657">
        <f t="shared" ca="1" si="890"/>
        <v>10.153846153846153</v>
      </c>
      <c r="AS1657">
        <f ca="1">P1657/J1657</f>
        <v>0.13110672876543727</v>
      </c>
    </row>
    <row r="1658" spans="1:45" x14ac:dyDescent="0.4">
      <c r="A1658">
        <f t="shared" si="885"/>
        <v>201902</v>
      </c>
      <c r="B1658" t="s">
        <v>734</v>
      </c>
      <c r="C1658" t="s">
        <v>647</v>
      </c>
      <c r="D1658" t="str">
        <f t="shared" ca="1" si="910"/>
        <v>I118</v>
      </c>
      <c r="E1658">
        <f t="shared" ca="1" si="891"/>
        <v>7</v>
      </c>
      <c r="F1658">
        <f t="shared" ca="1" si="892"/>
        <v>14</v>
      </c>
      <c r="G1658" t="str">
        <f t="shared" ca="1" si="907"/>
        <v>S11</v>
      </c>
      <c r="H1658" t="str">
        <f t="shared" ca="1" si="908"/>
        <v>S118</v>
      </c>
      <c r="I1658">
        <f ca="1">VLOOKUP(D1658,PRC!$A$2:$B$21,2,0)*E1658</f>
        <v>3710000</v>
      </c>
      <c r="J1658">
        <f t="shared" ca="1" si="893"/>
        <v>3227696</v>
      </c>
      <c r="K1658">
        <f ca="1">VLOOKUP(D1658,PRC!$A$1:$C$21,3,0)*E1658</f>
        <v>1558200</v>
      </c>
      <c r="L1658">
        <f t="shared" ca="1" si="894"/>
        <v>74000</v>
      </c>
      <c r="M1658">
        <f t="shared" ca="1" si="895"/>
        <v>74000</v>
      </c>
      <c r="N1658">
        <f t="shared" ca="1" si="896"/>
        <v>594000</v>
      </c>
      <c r="O1658">
        <f t="shared" ca="1" si="897"/>
        <v>297000</v>
      </c>
      <c r="P1658">
        <f t="shared" ca="1" si="913"/>
        <v>630496</v>
      </c>
      <c r="Q1658">
        <f ca="1">IF(P1658&gt;0,1,0)</f>
        <v>1</v>
      </c>
      <c r="R1658">
        <f t="shared" ca="1" si="898"/>
        <v>13</v>
      </c>
      <c r="S1658">
        <f t="shared" ca="1" si="899"/>
        <v>2</v>
      </c>
      <c r="T1658">
        <f t="shared" ca="1" si="900"/>
        <v>2</v>
      </c>
      <c r="U1658">
        <f t="shared" ca="1" si="901"/>
        <v>16</v>
      </c>
      <c r="V1658">
        <f t="shared" ca="1" si="902"/>
        <v>8</v>
      </c>
      <c r="X1658">
        <f t="shared" si="904"/>
        <v>1658</v>
      </c>
      <c r="Y1658">
        <f t="shared" si="905"/>
        <v>1452</v>
      </c>
      <c r="Z1658">
        <f t="shared" si="906"/>
        <v>1453</v>
      </c>
      <c r="AA1658">
        <f t="shared" si="903"/>
        <v>1951</v>
      </c>
      <c r="AB1658">
        <f t="shared" si="886"/>
        <v>500</v>
      </c>
      <c r="AM1658" t="str">
        <f t="shared" si="887"/>
        <v>201902LP</v>
      </c>
      <c r="AN1658">
        <f t="shared" ca="1" si="911"/>
        <v>13.000107816711592</v>
      </c>
      <c r="AO1658">
        <f t="shared" ca="1" si="912"/>
        <v>1.9946091644204851</v>
      </c>
      <c r="AP1658">
        <f t="shared" ca="1" si="888"/>
        <v>1.9946091644204851</v>
      </c>
      <c r="AQ1658">
        <f t="shared" ca="1" si="889"/>
        <v>16.01078167115903</v>
      </c>
      <c r="AR1658">
        <f t="shared" ca="1" si="890"/>
        <v>8.0053908355795151</v>
      </c>
      <c r="AS1658">
        <f ca="1">P1658/J1658</f>
        <v>0.19533933802935594</v>
      </c>
    </row>
    <row r="1659" spans="1:45" x14ac:dyDescent="0.4">
      <c r="A1659">
        <f t="shared" si="885"/>
        <v>201902</v>
      </c>
      <c r="B1659" t="s">
        <v>735</v>
      </c>
      <c r="C1659" t="s">
        <v>647</v>
      </c>
      <c r="D1659" t="str">
        <f t="shared" ca="1" si="910"/>
        <v>I116</v>
      </c>
      <c r="E1659">
        <f t="shared" ca="1" si="891"/>
        <v>6</v>
      </c>
      <c r="F1659">
        <f t="shared" ca="1" si="892"/>
        <v>13</v>
      </c>
      <c r="G1659" t="str">
        <f t="shared" ca="1" si="907"/>
        <v>S10</v>
      </c>
      <c r="H1659" t="str">
        <f t="shared" ca="1" si="908"/>
        <v>S107</v>
      </c>
      <c r="I1659">
        <f ca="1">VLOOKUP(D1659,PRC!$A$2:$B$21,2,0)*E1659</f>
        <v>8760000</v>
      </c>
      <c r="J1659">
        <f t="shared" ca="1" si="893"/>
        <v>7708796</v>
      </c>
      <c r="K1659">
        <f ca="1">VLOOKUP(D1659,PRC!$A$1:$C$21,3,0)*E1659</f>
        <v>5256000</v>
      </c>
      <c r="L1659">
        <f t="shared" ca="1" si="894"/>
        <v>88000</v>
      </c>
      <c r="M1659">
        <f t="shared" ca="1" si="895"/>
        <v>88000</v>
      </c>
      <c r="N1659">
        <f t="shared" ca="1" si="896"/>
        <v>1226000</v>
      </c>
      <c r="O1659">
        <f t="shared" ca="1" si="897"/>
        <v>788000</v>
      </c>
      <c r="P1659">
        <f t="shared" ca="1" si="913"/>
        <v>262796</v>
      </c>
      <c r="Q1659">
        <f ca="1">IF(P1659&gt;0,1,0)</f>
        <v>1</v>
      </c>
      <c r="R1659">
        <f t="shared" ca="1" si="898"/>
        <v>12</v>
      </c>
      <c r="S1659">
        <f t="shared" ca="1" si="899"/>
        <v>1</v>
      </c>
      <c r="T1659">
        <f t="shared" ca="1" si="900"/>
        <v>1</v>
      </c>
      <c r="U1659">
        <f t="shared" ca="1" si="901"/>
        <v>14</v>
      </c>
      <c r="V1659">
        <f t="shared" ca="1" si="902"/>
        <v>9</v>
      </c>
      <c r="X1659">
        <f t="shared" si="904"/>
        <v>1659</v>
      </c>
      <c r="Y1659">
        <f t="shared" si="905"/>
        <v>1452</v>
      </c>
      <c r="Z1659">
        <f t="shared" si="906"/>
        <v>1453</v>
      </c>
      <c r="AA1659">
        <f t="shared" si="903"/>
        <v>1951</v>
      </c>
      <c r="AB1659">
        <f t="shared" si="886"/>
        <v>500</v>
      </c>
      <c r="AM1659" t="str">
        <f t="shared" si="887"/>
        <v>201902LP</v>
      </c>
      <c r="AN1659">
        <f t="shared" ca="1" si="911"/>
        <v>12.000045662100456</v>
      </c>
      <c r="AO1659">
        <f t="shared" ca="1" si="912"/>
        <v>1.004566210045662</v>
      </c>
      <c r="AP1659">
        <f t="shared" ca="1" si="888"/>
        <v>1.004566210045662</v>
      </c>
      <c r="AQ1659">
        <f t="shared" ca="1" si="889"/>
        <v>13.995433789954337</v>
      </c>
      <c r="AR1659">
        <f t="shared" ca="1" si="890"/>
        <v>8.9954337899543386</v>
      </c>
      <c r="AS1659">
        <f ca="1">P1659/J1659</f>
        <v>3.4090407892490605E-2</v>
      </c>
    </row>
    <row r="1660" spans="1:45" x14ac:dyDescent="0.4">
      <c r="A1660">
        <f t="shared" si="885"/>
        <v>201902</v>
      </c>
      <c r="B1660" t="s">
        <v>736</v>
      </c>
      <c r="C1660" t="s">
        <v>647</v>
      </c>
      <c r="D1660" t="str">
        <f t="shared" ca="1" si="910"/>
        <v>I120</v>
      </c>
      <c r="E1660">
        <f t="shared" ca="1" si="891"/>
        <v>8</v>
      </c>
      <c r="F1660">
        <f t="shared" ca="1" si="892"/>
        <v>12</v>
      </c>
      <c r="G1660" t="str">
        <f t="shared" ca="1" si="907"/>
        <v>S11</v>
      </c>
      <c r="H1660" t="str">
        <f t="shared" ca="1" si="908"/>
        <v>S119</v>
      </c>
      <c r="I1660">
        <f ca="1">VLOOKUP(D1660,PRC!$A$2:$B$21,2,0)*E1660</f>
        <v>34400000</v>
      </c>
      <c r="J1660">
        <f t="shared" ca="1" si="893"/>
        <v>30271996</v>
      </c>
      <c r="K1660">
        <f ca="1">VLOOKUP(D1660,PRC!$A$1:$C$21,3,0)*E1660</f>
        <v>15480000</v>
      </c>
      <c r="L1660">
        <f t="shared" ca="1" si="894"/>
        <v>1032000</v>
      </c>
      <c r="M1660">
        <f t="shared" ca="1" si="895"/>
        <v>344000</v>
      </c>
      <c r="N1660">
        <f t="shared" ca="1" si="896"/>
        <v>6536000</v>
      </c>
      <c r="O1660">
        <f t="shared" ca="1" si="897"/>
        <v>3096000</v>
      </c>
      <c r="P1660">
        <f t="shared" ca="1" si="913"/>
        <v>3783996</v>
      </c>
      <c r="Q1660">
        <f ca="1">IF(P1660&gt;0,1,0)</f>
        <v>1</v>
      </c>
      <c r="R1660">
        <f t="shared" ca="1" si="898"/>
        <v>12</v>
      </c>
      <c r="S1660">
        <f t="shared" ca="1" si="899"/>
        <v>3</v>
      </c>
      <c r="T1660">
        <f t="shared" ca="1" si="900"/>
        <v>1</v>
      </c>
      <c r="U1660">
        <f t="shared" ca="1" si="901"/>
        <v>19</v>
      </c>
      <c r="V1660">
        <f t="shared" ca="1" si="902"/>
        <v>9</v>
      </c>
      <c r="X1660">
        <f t="shared" si="904"/>
        <v>1660</v>
      </c>
      <c r="Y1660">
        <f t="shared" si="905"/>
        <v>1452</v>
      </c>
      <c r="Z1660">
        <f t="shared" si="906"/>
        <v>1453</v>
      </c>
      <c r="AA1660">
        <f t="shared" si="903"/>
        <v>1951</v>
      </c>
      <c r="AB1660">
        <f t="shared" si="886"/>
        <v>500</v>
      </c>
      <c r="AM1660" t="str">
        <f t="shared" si="887"/>
        <v>201902LP</v>
      </c>
      <c r="AN1660">
        <f t="shared" ca="1" si="911"/>
        <v>12.000011627906982</v>
      </c>
      <c r="AO1660">
        <f t="shared" ca="1" si="912"/>
        <v>3</v>
      </c>
      <c r="AP1660">
        <f t="shared" ca="1" si="888"/>
        <v>1</v>
      </c>
      <c r="AQ1660">
        <f t="shared" ca="1" si="889"/>
        <v>19</v>
      </c>
      <c r="AR1660">
        <f t="shared" ca="1" si="890"/>
        <v>9</v>
      </c>
      <c r="AS1660">
        <f ca="1">P1660/J1660</f>
        <v>0.12499988438159149</v>
      </c>
    </row>
    <row r="1661" spans="1:45" x14ac:dyDescent="0.4">
      <c r="A1661">
        <f t="shared" si="885"/>
        <v>201902</v>
      </c>
      <c r="B1661" t="s">
        <v>737</v>
      </c>
      <c r="C1661" t="s">
        <v>647</v>
      </c>
      <c r="D1661" t="str">
        <f t="shared" ca="1" si="910"/>
        <v>I108</v>
      </c>
      <c r="E1661">
        <f t="shared" ca="1" si="891"/>
        <v>5</v>
      </c>
      <c r="F1661">
        <f t="shared" ca="1" si="892"/>
        <v>15</v>
      </c>
      <c r="G1661" t="str">
        <f t="shared" ca="1" si="907"/>
        <v>S10</v>
      </c>
      <c r="H1661" t="str">
        <f t="shared" ca="1" si="908"/>
        <v>S105</v>
      </c>
      <c r="I1661">
        <f ca="1">VLOOKUP(D1661,PRC!$A$2:$B$21,2,0)*E1661</f>
        <v>200000</v>
      </c>
      <c r="J1661">
        <f t="shared" ca="1" si="893"/>
        <v>177996</v>
      </c>
      <c r="K1661">
        <f ca="1">VLOOKUP(D1661,PRC!$A$1:$C$21,3,0)*E1661</f>
        <v>92000</v>
      </c>
      <c r="L1661">
        <f t="shared" ca="1" si="894"/>
        <v>4000</v>
      </c>
      <c r="M1661">
        <f t="shared" ca="1" si="895"/>
        <v>2000</v>
      </c>
      <c r="N1661">
        <f t="shared" ca="1" si="896"/>
        <v>22000</v>
      </c>
      <c r="O1661">
        <f t="shared" ca="1" si="897"/>
        <v>10000</v>
      </c>
      <c r="P1661">
        <f t="shared" ca="1" si="913"/>
        <v>47996</v>
      </c>
      <c r="Q1661">
        <f ca="1">IF(P1661&gt;0,1,0)</f>
        <v>1</v>
      </c>
      <c r="R1661">
        <f t="shared" ca="1" si="898"/>
        <v>11</v>
      </c>
      <c r="S1661">
        <f t="shared" ca="1" si="899"/>
        <v>2</v>
      </c>
      <c r="T1661">
        <f t="shared" ca="1" si="900"/>
        <v>1</v>
      </c>
      <c r="U1661">
        <f t="shared" ca="1" si="901"/>
        <v>11</v>
      </c>
      <c r="V1661">
        <f t="shared" ca="1" si="902"/>
        <v>5</v>
      </c>
      <c r="X1661">
        <f t="shared" si="904"/>
        <v>1661</v>
      </c>
      <c r="Y1661">
        <f t="shared" si="905"/>
        <v>1452</v>
      </c>
      <c r="Z1661">
        <f t="shared" si="906"/>
        <v>1453</v>
      </c>
      <c r="AA1661">
        <f t="shared" si="903"/>
        <v>1951</v>
      </c>
      <c r="AB1661">
        <f t="shared" si="886"/>
        <v>500</v>
      </c>
      <c r="AM1661" t="str">
        <f t="shared" si="887"/>
        <v>201902LP</v>
      </c>
      <c r="AN1661">
        <f t="shared" ca="1" si="911"/>
        <v>11.002000000000001</v>
      </c>
      <c r="AO1661">
        <f t="shared" ca="1" si="912"/>
        <v>2</v>
      </c>
      <c r="AP1661">
        <f t="shared" ca="1" si="888"/>
        <v>1</v>
      </c>
      <c r="AQ1661">
        <f t="shared" ca="1" si="889"/>
        <v>11</v>
      </c>
      <c r="AR1661">
        <f t="shared" ca="1" si="890"/>
        <v>5</v>
      </c>
      <c r="AS1661">
        <f ca="1">P1661/J1661</f>
        <v>0.26964650891031261</v>
      </c>
    </row>
    <row r="1662" spans="1:45" x14ac:dyDescent="0.4">
      <c r="A1662">
        <f t="shared" si="885"/>
        <v>201902</v>
      </c>
      <c r="B1662" t="s">
        <v>738</v>
      </c>
      <c r="C1662" t="s">
        <v>647</v>
      </c>
      <c r="D1662" t="str">
        <f t="shared" ca="1" si="910"/>
        <v>I115</v>
      </c>
      <c r="E1662">
        <f t="shared" ca="1" si="891"/>
        <v>5</v>
      </c>
      <c r="F1662">
        <f t="shared" ca="1" si="892"/>
        <v>10</v>
      </c>
      <c r="G1662" t="str">
        <f t="shared" ca="1" si="907"/>
        <v>S10</v>
      </c>
      <c r="H1662" t="str">
        <f t="shared" ca="1" si="908"/>
        <v>S106</v>
      </c>
      <c r="I1662">
        <f ca="1">VLOOKUP(D1662,PRC!$A$2:$B$21,2,0)*E1662</f>
        <v>25000</v>
      </c>
      <c r="J1662">
        <f t="shared" ca="1" si="893"/>
        <v>22496</v>
      </c>
      <c r="K1662">
        <f ca="1">VLOOKUP(D1662,PRC!$A$1:$C$21,3,0)*E1662</f>
        <v>12000</v>
      </c>
      <c r="L1662">
        <f t="shared" ca="1" si="894"/>
        <v>1000</v>
      </c>
      <c r="M1662">
        <f t="shared" ca="1" si="895"/>
        <v>1000</v>
      </c>
      <c r="N1662">
        <f t="shared" ca="1" si="896"/>
        <v>3000</v>
      </c>
      <c r="O1662">
        <f t="shared" ca="1" si="897"/>
        <v>2000</v>
      </c>
      <c r="P1662">
        <f t="shared" ca="1" si="913"/>
        <v>3496</v>
      </c>
      <c r="Q1662">
        <f ca="1">IF(P1662&gt;0,1,0)</f>
        <v>1</v>
      </c>
      <c r="R1662">
        <f t="shared" ca="1" si="898"/>
        <v>10</v>
      </c>
      <c r="S1662">
        <f t="shared" ca="1" si="899"/>
        <v>2</v>
      </c>
      <c r="T1662">
        <f t="shared" ca="1" si="900"/>
        <v>3</v>
      </c>
      <c r="U1662">
        <f t="shared" ca="1" si="901"/>
        <v>13</v>
      </c>
      <c r="V1662">
        <f t="shared" ca="1" si="902"/>
        <v>8</v>
      </c>
      <c r="X1662">
        <f t="shared" si="904"/>
        <v>1662</v>
      </c>
      <c r="Y1662">
        <f t="shared" si="905"/>
        <v>1452</v>
      </c>
      <c r="Z1662">
        <f t="shared" si="906"/>
        <v>1453</v>
      </c>
      <c r="AA1662">
        <f t="shared" si="903"/>
        <v>1951</v>
      </c>
      <c r="AB1662">
        <f t="shared" si="886"/>
        <v>500</v>
      </c>
      <c r="AM1662" t="str">
        <f t="shared" si="887"/>
        <v>201902LP</v>
      </c>
      <c r="AN1662">
        <f t="shared" ca="1" si="911"/>
        <v>10.016000000000002</v>
      </c>
      <c r="AO1662">
        <f t="shared" ca="1" si="912"/>
        <v>4</v>
      </c>
      <c r="AP1662">
        <f t="shared" ca="1" si="888"/>
        <v>4</v>
      </c>
      <c r="AQ1662">
        <f t="shared" ca="1" si="889"/>
        <v>12</v>
      </c>
      <c r="AR1662">
        <f t="shared" ca="1" si="890"/>
        <v>8</v>
      </c>
      <c r="AS1662">
        <f ca="1">P1662/J1662</f>
        <v>0.1554054054054054</v>
      </c>
    </row>
    <row r="1663" spans="1:45" x14ac:dyDescent="0.4">
      <c r="A1663">
        <f t="shared" si="885"/>
        <v>201902</v>
      </c>
      <c r="B1663" t="s">
        <v>739</v>
      </c>
      <c r="C1663" t="s">
        <v>647</v>
      </c>
      <c r="D1663" t="str">
        <f t="shared" ca="1" si="910"/>
        <v>I108</v>
      </c>
      <c r="E1663">
        <f t="shared" ca="1" si="891"/>
        <v>7</v>
      </c>
      <c r="F1663">
        <f t="shared" ca="1" si="892"/>
        <v>12</v>
      </c>
      <c r="G1663" t="str">
        <f t="shared" ca="1" si="907"/>
        <v>S11</v>
      </c>
      <c r="H1663" t="str">
        <f t="shared" ca="1" si="908"/>
        <v>S116</v>
      </c>
      <c r="I1663">
        <f ca="1">VLOOKUP(D1663,PRC!$A$2:$B$21,2,0)*E1663</f>
        <v>280000</v>
      </c>
      <c r="J1663">
        <f t="shared" ca="1" si="893"/>
        <v>246396</v>
      </c>
      <c r="K1663">
        <f ca="1">VLOOKUP(D1663,PRC!$A$1:$C$21,3,0)*E1663</f>
        <v>128800</v>
      </c>
      <c r="L1663">
        <f t="shared" ca="1" si="894"/>
        <v>3000</v>
      </c>
      <c r="M1663">
        <f t="shared" ca="1" si="895"/>
        <v>8000</v>
      </c>
      <c r="N1663">
        <f t="shared" ca="1" si="896"/>
        <v>31000</v>
      </c>
      <c r="O1663">
        <f t="shared" ca="1" si="897"/>
        <v>22000</v>
      </c>
      <c r="P1663">
        <f t="shared" ca="1" si="913"/>
        <v>53596</v>
      </c>
      <c r="Q1663">
        <f ca="1">IF(P1663&gt;0,1,0)</f>
        <v>1</v>
      </c>
      <c r="R1663">
        <f t="shared" ca="1" si="898"/>
        <v>12</v>
      </c>
      <c r="S1663">
        <f t="shared" ca="1" si="899"/>
        <v>1</v>
      </c>
      <c r="T1663">
        <f t="shared" ca="1" si="900"/>
        <v>3</v>
      </c>
      <c r="U1663">
        <f t="shared" ca="1" si="901"/>
        <v>11</v>
      </c>
      <c r="V1663">
        <f t="shared" ca="1" si="902"/>
        <v>8</v>
      </c>
      <c r="X1663">
        <f t="shared" si="904"/>
        <v>1663</v>
      </c>
      <c r="Y1663">
        <f t="shared" si="905"/>
        <v>1452</v>
      </c>
      <c r="Z1663">
        <f t="shared" si="906"/>
        <v>1453</v>
      </c>
      <c r="AA1663">
        <f t="shared" si="903"/>
        <v>1951</v>
      </c>
      <c r="AB1663">
        <f t="shared" si="886"/>
        <v>500</v>
      </c>
      <c r="AM1663" t="str">
        <f t="shared" si="887"/>
        <v>201902LP</v>
      </c>
      <c r="AN1663">
        <f t="shared" ca="1" si="911"/>
        <v>12.001428571428574</v>
      </c>
      <c r="AO1663">
        <f t="shared" ca="1" si="912"/>
        <v>1.0714285714285714</v>
      </c>
      <c r="AP1663">
        <f t="shared" ca="1" si="888"/>
        <v>2.8571428571428572</v>
      </c>
      <c r="AQ1663">
        <f t="shared" ca="1" si="889"/>
        <v>11.071428571428571</v>
      </c>
      <c r="AR1663">
        <f t="shared" ca="1" si="890"/>
        <v>7.8571428571428568</v>
      </c>
      <c r="AS1663">
        <f ca="1">P1663/J1663</f>
        <v>0.21751976493124889</v>
      </c>
    </row>
    <row r="1664" spans="1:45" x14ac:dyDescent="0.4">
      <c r="A1664">
        <f t="shared" si="885"/>
        <v>201902</v>
      </c>
      <c r="B1664" t="s">
        <v>740</v>
      </c>
      <c r="C1664" t="s">
        <v>647</v>
      </c>
      <c r="D1664" t="str">
        <f t="shared" ca="1" si="910"/>
        <v>I111</v>
      </c>
      <c r="E1664">
        <f t="shared" ca="1" si="891"/>
        <v>6</v>
      </c>
      <c r="F1664">
        <f t="shared" ca="1" si="892"/>
        <v>11</v>
      </c>
      <c r="G1664" t="str">
        <f t="shared" ca="1" si="907"/>
        <v>S11</v>
      </c>
      <c r="H1664" t="str">
        <f t="shared" ca="1" si="908"/>
        <v>S115</v>
      </c>
      <c r="I1664">
        <f ca="1">VLOOKUP(D1664,PRC!$A$2:$B$21,2,0)*E1664</f>
        <v>900000</v>
      </c>
      <c r="J1664">
        <f t="shared" ca="1" si="893"/>
        <v>782996</v>
      </c>
      <c r="K1664">
        <f ca="1">VLOOKUP(D1664,PRC!$A$1:$C$21,3,0)*E1664</f>
        <v>477000</v>
      </c>
      <c r="L1664">
        <f t="shared" ca="1" si="894"/>
        <v>18000</v>
      </c>
      <c r="M1664">
        <f t="shared" ca="1" si="895"/>
        <v>18000</v>
      </c>
      <c r="N1664">
        <f t="shared" ca="1" si="896"/>
        <v>126000</v>
      </c>
      <c r="O1664">
        <f t="shared" ca="1" si="897"/>
        <v>90000</v>
      </c>
      <c r="P1664">
        <f t="shared" ca="1" si="913"/>
        <v>53996</v>
      </c>
      <c r="Q1664">
        <f ca="1">IF(P1664&gt;0,1,0)</f>
        <v>1</v>
      </c>
      <c r="R1664">
        <f t="shared" ca="1" si="898"/>
        <v>13</v>
      </c>
      <c r="S1664">
        <f t="shared" ca="1" si="899"/>
        <v>2</v>
      </c>
      <c r="T1664">
        <f t="shared" ca="1" si="900"/>
        <v>2</v>
      </c>
      <c r="U1664">
        <f t="shared" ca="1" si="901"/>
        <v>14</v>
      </c>
      <c r="V1664">
        <f t="shared" ca="1" si="902"/>
        <v>10</v>
      </c>
      <c r="X1664">
        <f t="shared" si="904"/>
        <v>1664</v>
      </c>
      <c r="Y1664">
        <f t="shared" si="905"/>
        <v>1452</v>
      </c>
      <c r="Z1664">
        <f t="shared" si="906"/>
        <v>1453</v>
      </c>
      <c r="AA1664">
        <f t="shared" si="903"/>
        <v>1951</v>
      </c>
      <c r="AB1664">
        <f t="shared" si="886"/>
        <v>500</v>
      </c>
      <c r="AM1664" t="str">
        <f t="shared" si="887"/>
        <v>201902LP</v>
      </c>
      <c r="AN1664">
        <f t="shared" ca="1" si="911"/>
        <v>13.000444444444447</v>
      </c>
      <c r="AO1664">
        <f t="shared" ca="1" si="912"/>
        <v>2</v>
      </c>
      <c r="AP1664">
        <f t="shared" ca="1" si="888"/>
        <v>2</v>
      </c>
      <c r="AQ1664">
        <f t="shared" ca="1" si="889"/>
        <v>14.000000000000002</v>
      </c>
      <c r="AR1664">
        <f t="shared" ca="1" si="890"/>
        <v>10</v>
      </c>
      <c r="AS1664">
        <f ca="1">P1664/J1664</f>
        <v>6.8960760974513285E-2</v>
      </c>
    </row>
    <row r="1665" spans="1:45" x14ac:dyDescent="0.4">
      <c r="A1665">
        <f t="shared" si="885"/>
        <v>201902</v>
      </c>
      <c r="B1665" t="s">
        <v>741</v>
      </c>
      <c r="C1665" t="s">
        <v>647</v>
      </c>
      <c r="D1665" t="str">
        <f t="shared" ca="1" si="910"/>
        <v>I119</v>
      </c>
      <c r="E1665">
        <f t="shared" ca="1" si="891"/>
        <v>5</v>
      </c>
      <c r="F1665">
        <f t="shared" ca="1" si="892"/>
        <v>12</v>
      </c>
      <c r="G1665" t="str">
        <f t="shared" ca="1" si="907"/>
        <v>S11</v>
      </c>
      <c r="H1665" t="str">
        <f t="shared" ca="1" si="908"/>
        <v>S116</v>
      </c>
      <c r="I1665">
        <f ca="1">VLOOKUP(D1665,PRC!$A$2:$B$21,2,0)*E1665</f>
        <v>475000</v>
      </c>
      <c r="J1665">
        <f t="shared" ca="1" si="893"/>
        <v>413246</v>
      </c>
      <c r="K1665">
        <f ca="1">VLOOKUP(D1665,PRC!$A$1:$C$21,3,0)*E1665</f>
        <v>228000</v>
      </c>
      <c r="L1665">
        <f t="shared" ca="1" si="894"/>
        <v>10000</v>
      </c>
      <c r="M1665">
        <f t="shared" ca="1" si="895"/>
        <v>14000</v>
      </c>
      <c r="N1665">
        <f t="shared" ca="1" si="896"/>
        <v>57000</v>
      </c>
      <c r="O1665">
        <f t="shared" ca="1" si="897"/>
        <v>38000</v>
      </c>
      <c r="P1665">
        <f t="shared" ca="1" si="913"/>
        <v>66246</v>
      </c>
      <c r="Q1665">
        <f ca="1">IF(P1665&gt;0,1,0)</f>
        <v>1</v>
      </c>
      <c r="R1665">
        <f t="shared" ca="1" si="898"/>
        <v>13</v>
      </c>
      <c r="S1665">
        <f t="shared" ca="1" si="899"/>
        <v>2</v>
      </c>
      <c r="T1665">
        <f t="shared" ca="1" si="900"/>
        <v>3</v>
      </c>
      <c r="U1665">
        <f t="shared" ca="1" si="901"/>
        <v>12</v>
      </c>
      <c r="V1665">
        <f t="shared" ca="1" si="902"/>
        <v>8</v>
      </c>
      <c r="X1665">
        <f t="shared" si="904"/>
        <v>1665</v>
      </c>
      <c r="Y1665">
        <f t="shared" si="905"/>
        <v>1452</v>
      </c>
      <c r="Z1665">
        <f t="shared" si="906"/>
        <v>1453</v>
      </c>
      <c r="AA1665">
        <f t="shared" si="903"/>
        <v>1951</v>
      </c>
      <c r="AB1665">
        <f t="shared" si="886"/>
        <v>500</v>
      </c>
      <c r="AM1665" t="str">
        <f t="shared" si="887"/>
        <v>201902LP</v>
      </c>
      <c r="AN1665">
        <f t="shared" ca="1" si="911"/>
        <v>13.000842105263155</v>
      </c>
      <c r="AO1665">
        <f t="shared" ca="1" si="912"/>
        <v>2.1052631578947367</v>
      </c>
      <c r="AP1665">
        <f t="shared" ca="1" si="888"/>
        <v>2.9473684210526314</v>
      </c>
      <c r="AQ1665">
        <f t="shared" ca="1" si="889"/>
        <v>12</v>
      </c>
      <c r="AR1665">
        <f t="shared" ca="1" si="890"/>
        <v>8</v>
      </c>
      <c r="AS1665">
        <f ca="1">P1665/J1665</f>
        <v>0.16030645184708381</v>
      </c>
    </row>
    <row r="1666" spans="1:45" x14ac:dyDescent="0.4">
      <c r="A1666">
        <f t="shared" si="885"/>
        <v>201902</v>
      </c>
      <c r="B1666" t="s">
        <v>742</v>
      </c>
      <c r="C1666" t="s">
        <v>647</v>
      </c>
      <c r="D1666" t="str">
        <f t="shared" ca="1" si="910"/>
        <v>I107</v>
      </c>
      <c r="E1666">
        <f t="shared" ca="1" si="891"/>
        <v>7</v>
      </c>
      <c r="F1666">
        <f t="shared" ca="1" si="892"/>
        <v>10</v>
      </c>
      <c r="G1666" t="str">
        <f t="shared" ca="1" si="907"/>
        <v>S11</v>
      </c>
      <c r="H1666" t="str">
        <f t="shared" ca="1" si="908"/>
        <v>S113</v>
      </c>
      <c r="I1666">
        <f ca="1">VLOOKUP(D1666,PRC!$A$2:$B$21,2,0)*E1666</f>
        <v>1050000</v>
      </c>
      <c r="J1666">
        <f t="shared" ca="1" si="893"/>
        <v>944996</v>
      </c>
      <c r="K1666">
        <f ca="1">VLOOKUP(D1666,PRC!$A$1:$C$21,3,0)*E1666</f>
        <v>598500</v>
      </c>
      <c r="L1666">
        <f t="shared" ca="1" si="894"/>
        <v>21000</v>
      </c>
      <c r="M1666">
        <f t="shared" ca="1" si="895"/>
        <v>11000</v>
      </c>
      <c r="N1666">
        <f t="shared" ca="1" si="896"/>
        <v>158000</v>
      </c>
      <c r="O1666">
        <f t="shared" ca="1" si="897"/>
        <v>63000</v>
      </c>
      <c r="P1666">
        <f t="shared" ca="1" si="913"/>
        <v>93496</v>
      </c>
      <c r="Q1666">
        <f ca="1">IF(P1666&gt;0,1,0)</f>
        <v>1</v>
      </c>
      <c r="R1666">
        <f t="shared" ca="1" si="898"/>
        <v>10</v>
      </c>
      <c r="S1666">
        <f t="shared" ca="1" si="899"/>
        <v>2</v>
      </c>
      <c r="T1666">
        <f t="shared" ca="1" si="900"/>
        <v>1</v>
      </c>
      <c r="U1666">
        <f t="shared" ca="1" si="901"/>
        <v>15</v>
      </c>
      <c r="V1666">
        <f t="shared" ca="1" si="902"/>
        <v>6</v>
      </c>
      <c r="X1666">
        <f t="shared" si="904"/>
        <v>1666</v>
      </c>
      <c r="Y1666">
        <f t="shared" si="905"/>
        <v>1452</v>
      </c>
      <c r="Z1666">
        <f t="shared" si="906"/>
        <v>1453</v>
      </c>
      <c r="AA1666">
        <f t="shared" si="903"/>
        <v>1951</v>
      </c>
      <c r="AB1666">
        <f t="shared" si="886"/>
        <v>500</v>
      </c>
      <c r="AM1666" t="str">
        <f t="shared" si="887"/>
        <v>201902LP</v>
      </c>
      <c r="AN1666">
        <f t="shared" ca="1" si="911"/>
        <v>10.000380952380949</v>
      </c>
      <c r="AO1666">
        <f t="shared" ca="1" si="912"/>
        <v>2</v>
      </c>
      <c r="AP1666">
        <f t="shared" ca="1" si="888"/>
        <v>1.0476190476190477</v>
      </c>
      <c r="AQ1666">
        <f t="shared" ca="1" si="889"/>
        <v>15.047619047619049</v>
      </c>
      <c r="AR1666">
        <f t="shared" ca="1" si="890"/>
        <v>6</v>
      </c>
      <c r="AS1666">
        <f ca="1">P1666/J1666</f>
        <v>9.8937984922687502E-2</v>
      </c>
    </row>
    <row r="1667" spans="1:45" x14ac:dyDescent="0.4">
      <c r="A1667">
        <f t="shared" ref="A1667:A1730" si="914">IF(BA1667="",A1666,BA1667)</f>
        <v>201902</v>
      </c>
      <c r="B1667" t="s">
        <v>743</v>
      </c>
      <c r="C1667" t="s">
        <v>647</v>
      </c>
      <c r="D1667" t="str">
        <f t="shared" ca="1" si="910"/>
        <v>I116</v>
      </c>
      <c r="E1667">
        <f t="shared" ca="1" si="891"/>
        <v>5</v>
      </c>
      <c r="F1667">
        <f t="shared" ca="1" si="892"/>
        <v>10</v>
      </c>
      <c r="G1667" t="str">
        <f t="shared" ca="1" si="907"/>
        <v>S11</v>
      </c>
      <c r="H1667" t="str">
        <f t="shared" ca="1" si="908"/>
        <v>S110</v>
      </c>
      <c r="I1667">
        <f ca="1">VLOOKUP(D1667,PRC!$A$2:$B$21,2,0)*E1667</f>
        <v>7300000</v>
      </c>
      <c r="J1667">
        <f t="shared" ca="1" si="893"/>
        <v>6569996</v>
      </c>
      <c r="K1667">
        <f ca="1">VLOOKUP(D1667,PRC!$A$1:$C$21,3,0)*E1667</f>
        <v>4380000</v>
      </c>
      <c r="L1667">
        <f t="shared" ca="1" si="894"/>
        <v>146000</v>
      </c>
      <c r="M1667">
        <f t="shared" ca="1" si="895"/>
        <v>219000</v>
      </c>
      <c r="N1667">
        <f t="shared" ca="1" si="896"/>
        <v>803000</v>
      </c>
      <c r="O1667">
        <f t="shared" ca="1" si="897"/>
        <v>365000</v>
      </c>
      <c r="P1667">
        <f t="shared" ca="1" si="913"/>
        <v>656996</v>
      </c>
      <c r="Q1667">
        <f ca="1">IF(P1667&gt;0,1,0)</f>
        <v>1</v>
      </c>
      <c r="R1667">
        <f t="shared" ca="1" si="898"/>
        <v>10</v>
      </c>
      <c r="S1667">
        <f t="shared" ca="1" si="899"/>
        <v>2</v>
      </c>
      <c r="T1667">
        <f t="shared" ca="1" si="900"/>
        <v>3</v>
      </c>
      <c r="U1667">
        <f t="shared" ca="1" si="901"/>
        <v>11</v>
      </c>
      <c r="V1667">
        <f t="shared" ca="1" si="902"/>
        <v>5</v>
      </c>
      <c r="X1667">
        <f t="shared" si="904"/>
        <v>1667</v>
      </c>
      <c r="Y1667">
        <f t="shared" si="905"/>
        <v>1452</v>
      </c>
      <c r="Z1667">
        <f t="shared" si="906"/>
        <v>1453</v>
      </c>
      <c r="AA1667">
        <f t="shared" si="903"/>
        <v>1951</v>
      </c>
      <c r="AB1667">
        <f t="shared" ref="AB1667:AB1730" si="915">COUNTIF(AM$2:AM$100100,AM1667)</f>
        <v>500</v>
      </c>
      <c r="AM1667" t="str">
        <f t="shared" ref="AM1667:AM1730" si="916">A1667&amp;C1667</f>
        <v>201902LP</v>
      </c>
      <c r="AN1667">
        <f t="shared" ca="1" si="911"/>
        <v>10.000054794520551</v>
      </c>
      <c r="AO1667">
        <f t="shared" ca="1" si="912"/>
        <v>2</v>
      </c>
      <c r="AP1667">
        <f t="shared" ca="1" si="888"/>
        <v>3</v>
      </c>
      <c r="AQ1667">
        <f t="shared" ca="1" si="889"/>
        <v>11</v>
      </c>
      <c r="AR1667">
        <f t="shared" ca="1" si="890"/>
        <v>5</v>
      </c>
      <c r="AS1667">
        <f ca="1">P1667/J1667</f>
        <v>9.9999452054460911E-2</v>
      </c>
    </row>
    <row r="1668" spans="1:45" x14ac:dyDescent="0.4">
      <c r="A1668">
        <f t="shared" si="914"/>
        <v>201902</v>
      </c>
      <c r="B1668" t="s">
        <v>744</v>
      </c>
      <c r="C1668" t="s">
        <v>647</v>
      </c>
      <c r="D1668" t="str">
        <f t="shared" ca="1" si="910"/>
        <v>I107</v>
      </c>
      <c r="E1668">
        <f t="shared" ca="1" si="891"/>
        <v>5</v>
      </c>
      <c r="F1668">
        <f t="shared" ca="1" si="892"/>
        <v>11</v>
      </c>
      <c r="G1668" t="str">
        <f t="shared" ca="1" si="907"/>
        <v>S10</v>
      </c>
      <c r="H1668" t="str">
        <f t="shared" ca="1" si="908"/>
        <v>S106</v>
      </c>
      <c r="I1668">
        <f ca="1">VLOOKUP(D1668,PRC!$A$2:$B$21,2,0)*E1668</f>
        <v>750000</v>
      </c>
      <c r="J1668">
        <f t="shared" ca="1" si="893"/>
        <v>644996</v>
      </c>
      <c r="K1668">
        <f ca="1">VLOOKUP(D1668,PRC!$A$1:$C$21,3,0)*E1668</f>
        <v>427500</v>
      </c>
      <c r="L1668">
        <f t="shared" ca="1" si="894"/>
        <v>15000</v>
      </c>
      <c r="M1668">
        <f t="shared" ca="1" si="895"/>
        <v>15000</v>
      </c>
      <c r="N1668">
        <f t="shared" ca="1" si="896"/>
        <v>113000</v>
      </c>
      <c r="O1668">
        <f t="shared" ca="1" si="897"/>
        <v>45000</v>
      </c>
      <c r="P1668">
        <f t="shared" ca="1" si="913"/>
        <v>29496</v>
      </c>
      <c r="Q1668">
        <f ca="1">IF(P1668&gt;0,1,0)</f>
        <v>1</v>
      </c>
      <c r="R1668">
        <f t="shared" ca="1" si="898"/>
        <v>14</v>
      </c>
      <c r="S1668">
        <f t="shared" ca="1" si="899"/>
        <v>2</v>
      </c>
      <c r="T1668">
        <f t="shared" ca="1" si="900"/>
        <v>2</v>
      </c>
      <c r="U1668">
        <f t="shared" ca="1" si="901"/>
        <v>15</v>
      </c>
      <c r="V1668">
        <f t="shared" ca="1" si="902"/>
        <v>6</v>
      </c>
      <c r="X1668">
        <f t="shared" si="904"/>
        <v>1668</v>
      </c>
      <c r="Y1668">
        <f t="shared" si="905"/>
        <v>1452</v>
      </c>
      <c r="Z1668">
        <f t="shared" si="906"/>
        <v>1453</v>
      </c>
      <c r="AA1668">
        <f t="shared" si="903"/>
        <v>1951</v>
      </c>
      <c r="AB1668">
        <f t="shared" si="915"/>
        <v>500</v>
      </c>
      <c r="AM1668" t="str">
        <f t="shared" si="916"/>
        <v>201902LP</v>
      </c>
      <c r="AN1668">
        <f t="shared" ca="1" si="911"/>
        <v>14.000533333333331</v>
      </c>
      <c r="AO1668">
        <f t="shared" ca="1" si="912"/>
        <v>2</v>
      </c>
      <c r="AP1668">
        <f t="shared" ca="1" si="888"/>
        <v>2</v>
      </c>
      <c r="AQ1668">
        <f t="shared" ca="1" si="889"/>
        <v>15.066666666666666</v>
      </c>
      <c r="AR1668">
        <f t="shared" ca="1" si="890"/>
        <v>6</v>
      </c>
      <c r="AS1668">
        <f ca="1">P1668/J1668</f>
        <v>4.573051615823974E-2</v>
      </c>
    </row>
    <row r="1669" spans="1:45" x14ac:dyDescent="0.4">
      <c r="A1669">
        <f t="shared" si="914"/>
        <v>201902</v>
      </c>
      <c r="B1669" t="s">
        <v>745</v>
      </c>
      <c r="C1669" t="s">
        <v>647</v>
      </c>
      <c r="D1669" t="str">
        <f t="shared" ca="1" si="910"/>
        <v>I112</v>
      </c>
      <c r="E1669">
        <f t="shared" ca="1" si="891"/>
        <v>8</v>
      </c>
      <c r="F1669">
        <f t="shared" ca="1" si="892"/>
        <v>15</v>
      </c>
      <c r="G1669" t="str">
        <f t="shared" ca="1" si="907"/>
        <v>S10</v>
      </c>
      <c r="H1669" t="str">
        <f t="shared" ca="1" si="908"/>
        <v>S108</v>
      </c>
      <c r="I1669">
        <f ca="1">VLOOKUP(D1669,PRC!$A$2:$B$21,2,0)*E1669</f>
        <v>520000</v>
      </c>
      <c r="J1669">
        <f t="shared" ca="1" si="893"/>
        <v>447196</v>
      </c>
      <c r="K1669">
        <f ca="1">VLOOKUP(D1669,PRC!$A$1:$C$21,3,0)*E1669</f>
        <v>260000</v>
      </c>
      <c r="L1669">
        <f t="shared" ca="1" si="894"/>
        <v>16000</v>
      </c>
      <c r="M1669">
        <f t="shared" ca="1" si="895"/>
        <v>10000</v>
      </c>
      <c r="N1669">
        <f t="shared" ca="1" si="896"/>
        <v>78000</v>
      </c>
      <c r="O1669">
        <f t="shared" ca="1" si="897"/>
        <v>42000</v>
      </c>
      <c r="P1669">
        <f t="shared" ca="1" si="913"/>
        <v>41196</v>
      </c>
      <c r="Q1669">
        <f ca="1">IF(P1669&gt;0,1,0)</f>
        <v>1</v>
      </c>
      <c r="R1669">
        <f t="shared" ca="1" si="898"/>
        <v>14</v>
      </c>
      <c r="S1669">
        <f t="shared" ca="1" si="899"/>
        <v>3</v>
      </c>
      <c r="T1669">
        <f t="shared" ca="1" si="900"/>
        <v>2</v>
      </c>
      <c r="U1669">
        <f t="shared" ca="1" si="901"/>
        <v>15</v>
      </c>
      <c r="V1669">
        <f t="shared" ca="1" si="902"/>
        <v>8</v>
      </c>
      <c r="X1669">
        <f t="shared" si="904"/>
        <v>1669</v>
      </c>
      <c r="Y1669">
        <f t="shared" si="905"/>
        <v>1452</v>
      </c>
      <c r="Z1669">
        <f t="shared" si="906"/>
        <v>1453</v>
      </c>
      <c r="AA1669">
        <f t="shared" si="903"/>
        <v>1951</v>
      </c>
      <c r="AB1669">
        <f t="shared" si="915"/>
        <v>500</v>
      </c>
      <c r="AM1669" t="str">
        <f t="shared" si="916"/>
        <v>201902LP</v>
      </c>
      <c r="AN1669">
        <f t="shared" ca="1" si="911"/>
        <v>14.000769230769228</v>
      </c>
      <c r="AO1669">
        <f t="shared" ca="1" si="912"/>
        <v>3.0769230769230771</v>
      </c>
      <c r="AP1669">
        <f t="shared" ca="1" si="888"/>
        <v>1.9230769230769231</v>
      </c>
      <c r="AQ1669">
        <f t="shared" ca="1" si="889"/>
        <v>15</v>
      </c>
      <c r="AR1669">
        <f t="shared" ca="1" si="890"/>
        <v>8.0769230769230766</v>
      </c>
      <c r="AS1669">
        <f ca="1">P1669/J1669</f>
        <v>9.2120680864766227E-2</v>
      </c>
    </row>
    <row r="1670" spans="1:45" x14ac:dyDescent="0.4">
      <c r="A1670">
        <f t="shared" si="914"/>
        <v>201902</v>
      </c>
      <c r="B1670" t="s">
        <v>746</v>
      </c>
      <c r="C1670" t="s">
        <v>647</v>
      </c>
      <c r="D1670" t="str">
        <f t="shared" ca="1" si="910"/>
        <v>I111</v>
      </c>
      <c r="E1670">
        <f t="shared" ca="1" si="891"/>
        <v>6</v>
      </c>
      <c r="F1670">
        <f t="shared" ca="1" si="892"/>
        <v>13</v>
      </c>
      <c r="G1670" t="str">
        <f t="shared" ca="1" si="907"/>
        <v>S11</v>
      </c>
      <c r="H1670" t="str">
        <f t="shared" ca="1" si="908"/>
        <v>S119</v>
      </c>
      <c r="I1670">
        <f ca="1">VLOOKUP(D1670,PRC!$A$2:$B$21,2,0)*E1670</f>
        <v>900000</v>
      </c>
      <c r="J1670">
        <f t="shared" ca="1" si="893"/>
        <v>800996</v>
      </c>
      <c r="K1670">
        <f ca="1">VLOOKUP(D1670,PRC!$A$1:$C$21,3,0)*E1670</f>
        <v>477000</v>
      </c>
      <c r="L1670">
        <f t="shared" ca="1" si="894"/>
        <v>18000</v>
      </c>
      <c r="M1670">
        <f t="shared" ca="1" si="895"/>
        <v>9000</v>
      </c>
      <c r="N1670">
        <f t="shared" ca="1" si="896"/>
        <v>99000</v>
      </c>
      <c r="O1670">
        <f t="shared" ca="1" si="897"/>
        <v>90000</v>
      </c>
      <c r="P1670">
        <f t="shared" ca="1" si="913"/>
        <v>107996</v>
      </c>
      <c r="Q1670">
        <f ca="1">IF(P1670&gt;0,1,0)</f>
        <v>1</v>
      </c>
      <c r="R1670">
        <f t="shared" ca="1" si="898"/>
        <v>11</v>
      </c>
      <c r="S1670">
        <f t="shared" ca="1" si="899"/>
        <v>2</v>
      </c>
      <c r="T1670">
        <f t="shared" ca="1" si="900"/>
        <v>1</v>
      </c>
      <c r="U1670">
        <f t="shared" ca="1" si="901"/>
        <v>11</v>
      </c>
      <c r="V1670">
        <f t="shared" ca="1" si="902"/>
        <v>10</v>
      </c>
      <c r="X1670">
        <f t="shared" si="904"/>
        <v>1670</v>
      </c>
      <c r="Y1670">
        <f t="shared" si="905"/>
        <v>1452</v>
      </c>
      <c r="Z1670">
        <f t="shared" si="906"/>
        <v>1453</v>
      </c>
      <c r="AA1670">
        <f t="shared" si="903"/>
        <v>1951</v>
      </c>
      <c r="AB1670">
        <f t="shared" si="915"/>
        <v>500</v>
      </c>
      <c r="AM1670" t="str">
        <f t="shared" si="916"/>
        <v>201902LP</v>
      </c>
      <c r="AN1670">
        <f t="shared" ca="1" si="911"/>
        <v>11.000444444444446</v>
      </c>
      <c r="AO1670">
        <f t="shared" ca="1" si="912"/>
        <v>2</v>
      </c>
      <c r="AP1670">
        <f t="shared" ca="1" si="888"/>
        <v>1</v>
      </c>
      <c r="AQ1670">
        <f t="shared" ca="1" si="889"/>
        <v>11</v>
      </c>
      <c r="AR1670">
        <f t="shared" ca="1" si="890"/>
        <v>10</v>
      </c>
      <c r="AS1670">
        <f ca="1">P1670/J1670</f>
        <v>0.13482714021043801</v>
      </c>
    </row>
    <row r="1671" spans="1:45" x14ac:dyDescent="0.4">
      <c r="A1671">
        <f t="shared" si="914"/>
        <v>201902</v>
      </c>
      <c r="B1671" t="s">
        <v>747</v>
      </c>
      <c r="C1671" t="s">
        <v>647</v>
      </c>
      <c r="D1671" t="str">
        <f t="shared" ca="1" si="910"/>
        <v>I112</v>
      </c>
      <c r="E1671">
        <f t="shared" ca="1" si="891"/>
        <v>5</v>
      </c>
      <c r="F1671">
        <f t="shared" ca="1" si="892"/>
        <v>14</v>
      </c>
      <c r="G1671" t="str">
        <f t="shared" ca="1" si="907"/>
        <v>S10</v>
      </c>
      <c r="H1671" t="str">
        <f t="shared" ca="1" si="908"/>
        <v>S105</v>
      </c>
      <c r="I1671">
        <f ca="1">VLOOKUP(D1671,PRC!$A$2:$B$21,2,0)*E1671</f>
        <v>325000</v>
      </c>
      <c r="J1671">
        <f t="shared" ca="1" si="893"/>
        <v>282746</v>
      </c>
      <c r="K1671">
        <f ca="1">VLOOKUP(D1671,PRC!$A$1:$C$21,3,0)*E1671</f>
        <v>162500</v>
      </c>
      <c r="L1671">
        <f t="shared" ca="1" si="894"/>
        <v>3000</v>
      </c>
      <c r="M1671">
        <f t="shared" ca="1" si="895"/>
        <v>7000</v>
      </c>
      <c r="N1671">
        <f t="shared" ca="1" si="896"/>
        <v>62000</v>
      </c>
      <c r="O1671">
        <f t="shared" ca="1" si="897"/>
        <v>26000</v>
      </c>
      <c r="P1671">
        <f t="shared" ca="1" si="913"/>
        <v>22246</v>
      </c>
      <c r="Q1671">
        <f ca="1">IF(P1671&gt;0,1,0)</f>
        <v>1</v>
      </c>
      <c r="R1671">
        <f t="shared" ca="1" si="898"/>
        <v>13</v>
      </c>
      <c r="S1671">
        <f t="shared" ca="1" si="899"/>
        <v>1</v>
      </c>
      <c r="T1671">
        <f t="shared" ca="1" si="900"/>
        <v>2</v>
      </c>
      <c r="U1671">
        <f t="shared" ca="1" si="901"/>
        <v>19</v>
      </c>
      <c r="V1671">
        <f t="shared" ca="1" si="902"/>
        <v>8</v>
      </c>
      <c r="X1671">
        <f t="shared" si="904"/>
        <v>1671</v>
      </c>
      <c r="Y1671">
        <f t="shared" si="905"/>
        <v>1452</v>
      </c>
      <c r="Z1671">
        <f t="shared" si="906"/>
        <v>1453</v>
      </c>
      <c r="AA1671">
        <f t="shared" si="903"/>
        <v>1951</v>
      </c>
      <c r="AB1671">
        <f t="shared" si="915"/>
        <v>500</v>
      </c>
      <c r="AM1671" t="str">
        <f t="shared" si="916"/>
        <v>201902LP</v>
      </c>
      <c r="AN1671">
        <f t="shared" ca="1" si="911"/>
        <v>13.001230769230766</v>
      </c>
      <c r="AO1671">
        <f t="shared" ca="1" si="912"/>
        <v>0.92307692307692313</v>
      </c>
      <c r="AP1671">
        <f t="shared" ca="1" si="888"/>
        <v>2.1538461538461537</v>
      </c>
      <c r="AQ1671">
        <f t="shared" ca="1" si="889"/>
        <v>19.076923076923077</v>
      </c>
      <c r="AR1671">
        <f t="shared" ca="1" si="890"/>
        <v>8</v>
      </c>
      <c r="AS1671">
        <f ca="1">P1671/J1671</f>
        <v>7.8678389791544359E-2</v>
      </c>
    </row>
    <row r="1672" spans="1:45" x14ac:dyDescent="0.4">
      <c r="A1672">
        <f t="shared" si="914"/>
        <v>201902</v>
      </c>
      <c r="B1672" t="s">
        <v>748</v>
      </c>
      <c r="C1672" t="s">
        <v>647</v>
      </c>
      <c r="D1672" t="str">
        <f t="shared" ca="1" si="910"/>
        <v>I117</v>
      </c>
      <c r="E1672">
        <f t="shared" ca="1" si="891"/>
        <v>8</v>
      </c>
      <c r="F1672">
        <f t="shared" ca="1" si="892"/>
        <v>13</v>
      </c>
      <c r="G1672" t="str">
        <f t="shared" ca="1" si="907"/>
        <v>S10</v>
      </c>
      <c r="H1672" t="str">
        <f t="shared" ca="1" si="908"/>
        <v>S101</v>
      </c>
      <c r="I1672">
        <f ca="1">VLOOKUP(D1672,PRC!$A$2:$B$21,2,0)*E1672</f>
        <v>20000000</v>
      </c>
      <c r="J1672">
        <f t="shared" ca="1" si="893"/>
        <v>17199996</v>
      </c>
      <c r="K1672">
        <f ca="1">VLOOKUP(D1672,PRC!$A$1:$C$21,3,0)*E1672</f>
        <v>9200000</v>
      </c>
      <c r="L1672">
        <f t="shared" ca="1" si="894"/>
        <v>200000</v>
      </c>
      <c r="M1672">
        <f t="shared" ca="1" si="895"/>
        <v>200000</v>
      </c>
      <c r="N1672">
        <f t="shared" ca="1" si="896"/>
        <v>2800000</v>
      </c>
      <c r="O1672">
        <f t="shared" ca="1" si="897"/>
        <v>1800000</v>
      </c>
      <c r="P1672">
        <f t="shared" ca="1" si="913"/>
        <v>2999996</v>
      </c>
      <c r="Q1672">
        <f ca="1">IF(P1672&gt;0,1,0)</f>
        <v>1</v>
      </c>
      <c r="R1672">
        <f t="shared" ca="1" si="898"/>
        <v>14</v>
      </c>
      <c r="S1672">
        <f t="shared" ca="1" si="899"/>
        <v>1</v>
      </c>
      <c r="T1672">
        <f t="shared" ca="1" si="900"/>
        <v>1</v>
      </c>
      <c r="U1672">
        <f t="shared" ca="1" si="901"/>
        <v>14</v>
      </c>
      <c r="V1672">
        <f t="shared" ca="1" si="902"/>
        <v>9</v>
      </c>
      <c r="X1672">
        <f t="shared" si="904"/>
        <v>1672</v>
      </c>
      <c r="Y1672">
        <f t="shared" si="905"/>
        <v>1452</v>
      </c>
      <c r="Z1672">
        <f t="shared" si="906"/>
        <v>1453</v>
      </c>
      <c r="AA1672">
        <f t="shared" si="903"/>
        <v>1951</v>
      </c>
      <c r="AB1672">
        <f t="shared" si="915"/>
        <v>500</v>
      </c>
      <c r="AM1672" t="str">
        <f t="shared" si="916"/>
        <v>201902LP</v>
      </c>
      <c r="AN1672">
        <f t="shared" ca="1" si="911"/>
        <v>14.000020000000003</v>
      </c>
      <c r="AO1672">
        <f t="shared" ca="1" si="912"/>
        <v>1</v>
      </c>
      <c r="AP1672">
        <f t="shared" ref="AP1672:AP1735" ca="1" si="917">M1672/$I1672*100</f>
        <v>1</v>
      </c>
      <c r="AQ1672">
        <f t="shared" ref="AQ1672:AQ1735" ca="1" si="918">N1672/$I1672*100</f>
        <v>14.000000000000002</v>
      </c>
      <c r="AR1672">
        <f t="shared" ref="AR1672:AR1735" ca="1" si="919">O1672/$I1672*100</f>
        <v>9</v>
      </c>
      <c r="AS1672">
        <f ca="1">P1672/J1672</f>
        <v>0.1744184126554448</v>
      </c>
    </row>
    <row r="1673" spans="1:45" x14ac:dyDescent="0.4">
      <c r="A1673">
        <f t="shared" si="914"/>
        <v>201902</v>
      </c>
      <c r="B1673" t="s">
        <v>749</v>
      </c>
      <c r="C1673" t="s">
        <v>647</v>
      </c>
      <c r="D1673" t="str">
        <f t="shared" ca="1" si="910"/>
        <v>I115</v>
      </c>
      <c r="E1673">
        <f t="shared" ca="1" si="891"/>
        <v>5</v>
      </c>
      <c r="F1673">
        <f t="shared" ca="1" si="892"/>
        <v>15</v>
      </c>
      <c r="G1673" t="str">
        <f t="shared" ca="1" si="907"/>
        <v>S10</v>
      </c>
      <c r="H1673" t="str">
        <f t="shared" ca="1" si="908"/>
        <v>S107</v>
      </c>
      <c r="I1673">
        <f ca="1">VLOOKUP(D1673,PRC!$A$2:$B$21,2,0)*E1673</f>
        <v>25000</v>
      </c>
      <c r="J1673">
        <f t="shared" ca="1" si="893"/>
        <v>21246</v>
      </c>
      <c r="K1673">
        <f ca="1">VLOOKUP(D1673,PRC!$A$1:$C$21,3,0)*E1673</f>
        <v>12000</v>
      </c>
      <c r="L1673">
        <f t="shared" ca="1" si="894"/>
        <v>1000</v>
      </c>
      <c r="M1673">
        <f t="shared" ca="1" si="895"/>
        <v>0</v>
      </c>
      <c r="N1673">
        <f t="shared" ca="1" si="896"/>
        <v>5000</v>
      </c>
      <c r="O1673">
        <f t="shared" ca="1" si="897"/>
        <v>3000</v>
      </c>
      <c r="P1673">
        <f t="shared" ca="1" si="913"/>
        <v>246</v>
      </c>
      <c r="Q1673">
        <f ca="1">IF(P1673&gt;0,1,0)</f>
        <v>1</v>
      </c>
      <c r="R1673">
        <f t="shared" ca="1" si="898"/>
        <v>15</v>
      </c>
      <c r="S1673">
        <f t="shared" ca="1" si="899"/>
        <v>3</v>
      </c>
      <c r="T1673">
        <f t="shared" ca="1" si="900"/>
        <v>1</v>
      </c>
      <c r="U1673">
        <f t="shared" ca="1" si="901"/>
        <v>18</v>
      </c>
      <c r="V1673">
        <f t="shared" ca="1" si="902"/>
        <v>10</v>
      </c>
      <c r="X1673">
        <f t="shared" si="904"/>
        <v>1673</v>
      </c>
      <c r="Y1673">
        <f t="shared" si="905"/>
        <v>1452</v>
      </c>
      <c r="Z1673">
        <f t="shared" si="906"/>
        <v>1453</v>
      </c>
      <c r="AA1673">
        <f t="shared" si="903"/>
        <v>1951</v>
      </c>
      <c r="AB1673">
        <f t="shared" si="915"/>
        <v>500</v>
      </c>
      <c r="AM1673" t="str">
        <f t="shared" si="916"/>
        <v>201902LP</v>
      </c>
      <c r="AN1673">
        <f t="shared" ca="1" si="911"/>
        <v>15.015999999999996</v>
      </c>
      <c r="AO1673">
        <f t="shared" ca="1" si="912"/>
        <v>4</v>
      </c>
      <c r="AP1673">
        <f t="shared" ca="1" si="917"/>
        <v>0</v>
      </c>
      <c r="AQ1673">
        <f t="shared" ca="1" si="918"/>
        <v>20</v>
      </c>
      <c r="AR1673">
        <f t="shared" ca="1" si="919"/>
        <v>12</v>
      </c>
      <c r="AS1673">
        <f ca="1">P1673/J1673</f>
        <v>1.1578650098842135E-2</v>
      </c>
    </row>
    <row r="1674" spans="1:45" x14ac:dyDescent="0.4">
      <c r="A1674">
        <f t="shared" si="914"/>
        <v>201902</v>
      </c>
      <c r="B1674" t="s">
        <v>750</v>
      </c>
      <c r="C1674" t="s">
        <v>647</v>
      </c>
      <c r="D1674" t="str">
        <f t="shared" ca="1" si="910"/>
        <v>I102</v>
      </c>
      <c r="E1674">
        <f t="shared" ca="1" si="891"/>
        <v>7</v>
      </c>
      <c r="F1674">
        <f t="shared" ca="1" si="892"/>
        <v>10</v>
      </c>
      <c r="G1674" t="str">
        <f t="shared" ca="1" si="907"/>
        <v>S11</v>
      </c>
      <c r="H1674" t="str">
        <f t="shared" ca="1" si="908"/>
        <v>S116</v>
      </c>
      <c r="I1674">
        <f ca="1">VLOOKUP(D1674,PRC!$A$2:$B$21,2,0)*E1674</f>
        <v>280000</v>
      </c>
      <c r="J1674">
        <f t="shared" ca="1" si="893"/>
        <v>251996</v>
      </c>
      <c r="K1674">
        <f ca="1">VLOOKUP(D1674,PRC!$A$1:$C$21,3,0)*E1674</f>
        <v>131600</v>
      </c>
      <c r="L1674">
        <f t="shared" ca="1" si="894"/>
        <v>3000</v>
      </c>
      <c r="M1674">
        <f t="shared" ca="1" si="895"/>
        <v>8000</v>
      </c>
      <c r="N1674">
        <f t="shared" ca="1" si="896"/>
        <v>34000</v>
      </c>
      <c r="O1674">
        <f t="shared" ca="1" si="897"/>
        <v>20000</v>
      </c>
      <c r="P1674">
        <f t="shared" ca="1" si="913"/>
        <v>55396</v>
      </c>
      <c r="Q1674">
        <f ca="1">IF(P1674&gt;0,1,0)</f>
        <v>1</v>
      </c>
      <c r="R1674">
        <f t="shared" ca="1" si="898"/>
        <v>10</v>
      </c>
      <c r="S1674">
        <f t="shared" ca="1" si="899"/>
        <v>1</v>
      </c>
      <c r="T1674">
        <f t="shared" ca="1" si="900"/>
        <v>3</v>
      </c>
      <c r="U1674">
        <f t="shared" ca="1" si="901"/>
        <v>12</v>
      </c>
      <c r="V1674">
        <f t="shared" ca="1" si="902"/>
        <v>7</v>
      </c>
      <c r="X1674">
        <f t="shared" si="904"/>
        <v>1674</v>
      </c>
      <c r="Y1674">
        <f t="shared" si="905"/>
        <v>1452</v>
      </c>
      <c r="Z1674">
        <f t="shared" si="906"/>
        <v>1453</v>
      </c>
      <c r="AA1674">
        <f t="shared" si="903"/>
        <v>1951</v>
      </c>
      <c r="AB1674">
        <f t="shared" si="915"/>
        <v>500</v>
      </c>
      <c r="AM1674" t="str">
        <f t="shared" si="916"/>
        <v>201902LP</v>
      </c>
      <c r="AN1674">
        <f t="shared" ca="1" si="911"/>
        <v>10.001428571428573</v>
      </c>
      <c r="AO1674">
        <f t="shared" ca="1" si="912"/>
        <v>1.0714285714285714</v>
      </c>
      <c r="AP1674">
        <f t="shared" ca="1" si="917"/>
        <v>2.8571428571428572</v>
      </c>
      <c r="AQ1674">
        <f t="shared" ca="1" si="918"/>
        <v>12.142857142857142</v>
      </c>
      <c r="AR1674">
        <f t="shared" ca="1" si="919"/>
        <v>7.1428571428571423</v>
      </c>
      <c r="AS1674">
        <f ca="1">P1674/J1674</f>
        <v>0.21982888617279639</v>
      </c>
    </row>
    <row r="1675" spans="1:45" x14ac:dyDescent="0.4">
      <c r="A1675">
        <f t="shared" si="914"/>
        <v>201902</v>
      </c>
      <c r="B1675" t="s">
        <v>751</v>
      </c>
      <c r="C1675" t="s">
        <v>647</v>
      </c>
      <c r="D1675" t="str">
        <f t="shared" ca="1" si="910"/>
        <v>I115</v>
      </c>
      <c r="E1675">
        <f t="shared" ca="1" si="891"/>
        <v>5</v>
      </c>
      <c r="F1675">
        <f t="shared" ca="1" si="892"/>
        <v>15</v>
      </c>
      <c r="G1675" t="str">
        <f t="shared" ca="1" si="907"/>
        <v>S12</v>
      </c>
      <c r="H1675" t="str">
        <f t="shared" ca="1" si="908"/>
        <v>S120</v>
      </c>
      <c r="I1675">
        <f ca="1">VLOOKUP(D1675,PRC!$A$2:$B$21,2,0)*E1675</f>
        <v>25000</v>
      </c>
      <c r="J1675">
        <f t="shared" ca="1" si="893"/>
        <v>22246</v>
      </c>
      <c r="K1675">
        <f ca="1">VLOOKUP(D1675,PRC!$A$1:$C$21,3,0)*E1675</f>
        <v>12000</v>
      </c>
      <c r="L1675">
        <f t="shared" ca="1" si="894"/>
        <v>1000</v>
      </c>
      <c r="M1675">
        <f t="shared" ca="1" si="895"/>
        <v>1000</v>
      </c>
      <c r="N1675">
        <f t="shared" ca="1" si="896"/>
        <v>4000</v>
      </c>
      <c r="O1675">
        <f t="shared" ca="1" si="897"/>
        <v>2000</v>
      </c>
      <c r="P1675">
        <f t="shared" ca="1" si="913"/>
        <v>2246</v>
      </c>
      <c r="Q1675">
        <f ca="1">IF(P1675&gt;0,1,0)</f>
        <v>1</v>
      </c>
      <c r="R1675">
        <f t="shared" ca="1" si="898"/>
        <v>11</v>
      </c>
      <c r="S1675">
        <f t="shared" ca="1" si="899"/>
        <v>2</v>
      </c>
      <c r="T1675">
        <f t="shared" ca="1" si="900"/>
        <v>2</v>
      </c>
      <c r="U1675">
        <f t="shared" ca="1" si="901"/>
        <v>16</v>
      </c>
      <c r="V1675">
        <f t="shared" ca="1" si="902"/>
        <v>6</v>
      </c>
      <c r="X1675">
        <f t="shared" si="904"/>
        <v>1675</v>
      </c>
      <c r="Y1675">
        <f t="shared" si="905"/>
        <v>1452</v>
      </c>
      <c r="Z1675">
        <f t="shared" si="906"/>
        <v>1453</v>
      </c>
      <c r="AA1675">
        <f t="shared" si="903"/>
        <v>1951</v>
      </c>
      <c r="AB1675">
        <f t="shared" si="915"/>
        <v>500</v>
      </c>
      <c r="AM1675" t="str">
        <f t="shared" si="916"/>
        <v>201902LP</v>
      </c>
      <c r="AN1675">
        <f t="shared" ca="1" si="911"/>
        <v>11.016000000000004</v>
      </c>
      <c r="AO1675">
        <f t="shared" ca="1" si="912"/>
        <v>4</v>
      </c>
      <c r="AP1675">
        <f t="shared" ca="1" si="917"/>
        <v>4</v>
      </c>
      <c r="AQ1675">
        <f t="shared" ca="1" si="918"/>
        <v>16</v>
      </c>
      <c r="AR1675">
        <f t="shared" ca="1" si="919"/>
        <v>8</v>
      </c>
      <c r="AS1675">
        <f ca="1">P1675/J1675</f>
        <v>0.10096197069136024</v>
      </c>
    </row>
    <row r="1676" spans="1:45" x14ac:dyDescent="0.4">
      <c r="A1676">
        <f t="shared" si="914"/>
        <v>201902</v>
      </c>
      <c r="B1676" t="s">
        <v>752</v>
      </c>
      <c r="C1676" t="s">
        <v>647</v>
      </c>
      <c r="D1676" t="str">
        <f t="shared" ca="1" si="910"/>
        <v>I116</v>
      </c>
      <c r="E1676">
        <f t="shared" ca="1" si="891"/>
        <v>7</v>
      </c>
      <c r="F1676">
        <f t="shared" ca="1" si="892"/>
        <v>12</v>
      </c>
      <c r="G1676" t="str">
        <f t="shared" ca="1" si="907"/>
        <v>S11</v>
      </c>
      <c r="H1676" t="str">
        <f t="shared" ca="1" si="908"/>
        <v>S117</v>
      </c>
      <c r="I1676">
        <f ca="1">VLOOKUP(D1676,PRC!$A$2:$B$21,2,0)*E1676</f>
        <v>10220000</v>
      </c>
      <c r="J1676">
        <f t="shared" ca="1" si="893"/>
        <v>8891396</v>
      </c>
      <c r="K1676">
        <f ca="1">VLOOKUP(D1676,PRC!$A$1:$C$21,3,0)*E1676</f>
        <v>6132000</v>
      </c>
      <c r="L1676">
        <f t="shared" ca="1" si="894"/>
        <v>204000</v>
      </c>
      <c r="M1676">
        <f t="shared" ca="1" si="895"/>
        <v>307000</v>
      </c>
      <c r="N1676">
        <f t="shared" ca="1" si="896"/>
        <v>1533000</v>
      </c>
      <c r="O1676">
        <f t="shared" ca="1" si="897"/>
        <v>1022000</v>
      </c>
      <c r="P1676">
        <f t="shared" ca="1" si="913"/>
        <v>-306604</v>
      </c>
      <c r="Q1676">
        <f ca="1">IF(P1676&gt;0,1,0)</f>
        <v>0</v>
      </c>
      <c r="R1676">
        <f t="shared" ca="1" si="898"/>
        <v>13</v>
      </c>
      <c r="S1676">
        <f t="shared" ca="1" si="899"/>
        <v>2</v>
      </c>
      <c r="T1676">
        <f t="shared" ca="1" si="900"/>
        <v>3</v>
      </c>
      <c r="U1676">
        <f t="shared" ca="1" si="901"/>
        <v>15</v>
      </c>
      <c r="V1676">
        <f t="shared" ca="1" si="902"/>
        <v>10</v>
      </c>
      <c r="X1676">
        <f t="shared" si="904"/>
        <v>1676</v>
      </c>
      <c r="Y1676">
        <f t="shared" si="905"/>
        <v>1452</v>
      </c>
      <c r="Z1676">
        <f t="shared" si="906"/>
        <v>1453</v>
      </c>
      <c r="AA1676">
        <f t="shared" si="903"/>
        <v>1951</v>
      </c>
      <c r="AB1676">
        <f t="shared" si="915"/>
        <v>500</v>
      </c>
      <c r="AM1676" t="str">
        <f t="shared" si="916"/>
        <v>201902LP</v>
      </c>
      <c r="AN1676">
        <f t="shared" ca="1" si="911"/>
        <v>13.000039138943254</v>
      </c>
      <c r="AO1676">
        <f t="shared" ca="1" si="912"/>
        <v>1.9960861056751469</v>
      </c>
      <c r="AP1676">
        <f t="shared" ca="1" si="917"/>
        <v>3.0039138943248531</v>
      </c>
      <c r="AQ1676">
        <f t="shared" ca="1" si="918"/>
        <v>15</v>
      </c>
      <c r="AR1676">
        <f t="shared" ca="1" si="919"/>
        <v>10</v>
      </c>
      <c r="AS1676">
        <f ca="1">P1676/J1676</f>
        <v>-3.4483224006668922E-2</v>
      </c>
    </row>
    <row r="1677" spans="1:45" x14ac:dyDescent="0.4">
      <c r="A1677">
        <f t="shared" si="914"/>
        <v>201902</v>
      </c>
      <c r="B1677" t="s">
        <v>753</v>
      </c>
      <c r="C1677" t="s">
        <v>647</v>
      </c>
      <c r="D1677" t="str">
        <f t="shared" ca="1" si="910"/>
        <v>I103</v>
      </c>
      <c r="E1677">
        <f t="shared" ca="1" si="891"/>
        <v>5</v>
      </c>
      <c r="F1677">
        <f t="shared" ca="1" si="892"/>
        <v>12</v>
      </c>
      <c r="G1677" t="str">
        <f t="shared" ca="1" si="907"/>
        <v>S10</v>
      </c>
      <c r="H1677" t="str">
        <f t="shared" ca="1" si="908"/>
        <v>S101</v>
      </c>
      <c r="I1677">
        <f ca="1">VLOOKUP(D1677,PRC!$A$2:$B$21,2,0)*E1677</f>
        <v>250000</v>
      </c>
      <c r="J1677">
        <f t="shared" ca="1" si="893"/>
        <v>212496</v>
      </c>
      <c r="K1677">
        <f ca="1">VLOOKUP(D1677,PRC!$A$1:$C$21,3,0)*E1677</f>
        <v>142500</v>
      </c>
      <c r="L1677">
        <f t="shared" ca="1" si="894"/>
        <v>8000</v>
      </c>
      <c r="M1677">
        <f t="shared" ca="1" si="895"/>
        <v>8000</v>
      </c>
      <c r="N1677">
        <f t="shared" ca="1" si="896"/>
        <v>30000</v>
      </c>
      <c r="O1677">
        <f t="shared" ca="1" si="897"/>
        <v>20000</v>
      </c>
      <c r="P1677">
        <f t="shared" ca="1" si="913"/>
        <v>3996</v>
      </c>
      <c r="Q1677">
        <f ca="1">IF(P1677&gt;0,1,0)</f>
        <v>1</v>
      </c>
      <c r="R1677">
        <f t="shared" ca="1" si="898"/>
        <v>15</v>
      </c>
      <c r="S1677">
        <f t="shared" ca="1" si="899"/>
        <v>3</v>
      </c>
      <c r="T1677">
        <f t="shared" ca="1" si="900"/>
        <v>3</v>
      </c>
      <c r="U1677">
        <f t="shared" ca="1" si="901"/>
        <v>12</v>
      </c>
      <c r="V1677">
        <f t="shared" ca="1" si="902"/>
        <v>8</v>
      </c>
      <c r="X1677">
        <f t="shared" si="904"/>
        <v>1677</v>
      </c>
      <c r="Y1677">
        <f t="shared" si="905"/>
        <v>1452</v>
      </c>
      <c r="Z1677">
        <f t="shared" si="906"/>
        <v>1453</v>
      </c>
      <c r="AA1677">
        <f t="shared" si="903"/>
        <v>1951</v>
      </c>
      <c r="AB1677">
        <f t="shared" si="915"/>
        <v>500</v>
      </c>
      <c r="AM1677" t="str">
        <f t="shared" si="916"/>
        <v>201902LP</v>
      </c>
      <c r="AN1677">
        <f t="shared" ca="1" si="911"/>
        <v>15.001600000000003</v>
      </c>
      <c r="AO1677">
        <f t="shared" ca="1" si="912"/>
        <v>3.2</v>
      </c>
      <c r="AP1677">
        <f t="shared" ca="1" si="917"/>
        <v>3.2</v>
      </c>
      <c r="AQ1677">
        <f t="shared" ca="1" si="918"/>
        <v>12</v>
      </c>
      <c r="AR1677">
        <f t="shared" ca="1" si="919"/>
        <v>8</v>
      </c>
      <c r="AS1677">
        <f ca="1">P1677/J1677</f>
        <v>1.8805059859950304E-2</v>
      </c>
    </row>
    <row r="1678" spans="1:45" x14ac:dyDescent="0.4">
      <c r="A1678">
        <f t="shared" si="914"/>
        <v>201902</v>
      </c>
      <c r="B1678" t="s">
        <v>754</v>
      </c>
      <c r="C1678" t="s">
        <v>647</v>
      </c>
      <c r="D1678" t="str">
        <f t="shared" ca="1" si="910"/>
        <v>I104</v>
      </c>
      <c r="E1678">
        <f t="shared" ca="1" si="891"/>
        <v>8</v>
      </c>
      <c r="F1678">
        <f t="shared" ca="1" si="892"/>
        <v>14</v>
      </c>
      <c r="G1678" t="str">
        <f t="shared" ca="1" si="907"/>
        <v>S10</v>
      </c>
      <c r="H1678" t="str">
        <f t="shared" ca="1" si="908"/>
        <v>S104</v>
      </c>
      <c r="I1678">
        <f ca="1">VLOOKUP(D1678,PRC!$A$2:$B$21,2,0)*E1678</f>
        <v>560000</v>
      </c>
      <c r="J1678">
        <f t="shared" ca="1" si="893"/>
        <v>481596</v>
      </c>
      <c r="K1678">
        <f ca="1">VLOOKUP(D1678,PRC!$A$1:$C$21,3,0)*E1678</f>
        <v>235200</v>
      </c>
      <c r="L1678">
        <f t="shared" ca="1" si="894"/>
        <v>11000</v>
      </c>
      <c r="M1678">
        <f t="shared" ca="1" si="895"/>
        <v>17000</v>
      </c>
      <c r="N1678">
        <f t="shared" ca="1" si="896"/>
        <v>56000</v>
      </c>
      <c r="O1678">
        <f t="shared" ca="1" si="897"/>
        <v>28000</v>
      </c>
      <c r="P1678">
        <f t="shared" ca="1" si="913"/>
        <v>134396</v>
      </c>
      <c r="Q1678">
        <f ca="1">IF(P1678&gt;0,1,0)</f>
        <v>1</v>
      </c>
      <c r="R1678">
        <f t="shared" ca="1" si="898"/>
        <v>14</v>
      </c>
      <c r="S1678">
        <f t="shared" ca="1" si="899"/>
        <v>2</v>
      </c>
      <c r="T1678">
        <f t="shared" ca="1" si="900"/>
        <v>3</v>
      </c>
      <c r="U1678">
        <f t="shared" ca="1" si="901"/>
        <v>10</v>
      </c>
      <c r="V1678">
        <f t="shared" ca="1" si="902"/>
        <v>5</v>
      </c>
      <c r="X1678">
        <f t="shared" si="904"/>
        <v>1678</v>
      </c>
      <c r="Y1678">
        <f t="shared" si="905"/>
        <v>1452</v>
      </c>
      <c r="Z1678">
        <f t="shared" si="906"/>
        <v>1453</v>
      </c>
      <c r="AA1678">
        <f t="shared" si="903"/>
        <v>1951</v>
      </c>
      <c r="AB1678">
        <f t="shared" si="915"/>
        <v>500</v>
      </c>
      <c r="AM1678" t="str">
        <f t="shared" si="916"/>
        <v>201902LP</v>
      </c>
      <c r="AN1678">
        <f t="shared" ca="1" si="911"/>
        <v>14.000714285714288</v>
      </c>
      <c r="AO1678">
        <f t="shared" ca="1" si="912"/>
        <v>1.9642857142857142</v>
      </c>
      <c r="AP1678">
        <f t="shared" ca="1" si="917"/>
        <v>3.0357142857142856</v>
      </c>
      <c r="AQ1678">
        <f t="shared" ca="1" si="918"/>
        <v>10</v>
      </c>
      <c r="AR1678">
        <f t="shared" ca="1" si="919"/>
        <v>5</v>
      </c>
      <c r="AS1678">
        <f ca="1">P1678/J1678</f>
        <v>0.27906377959949835</v>
      </c>
    </row>
    <row r="1679" spans="1:45" x14ac:dyDescent="0.4">
      <c r="A1679">
        <f t="shared" si="914"/>
        <v>201902</v>
      </c>
      <c r="B1679" t="s">
        <v>755</v>
      </c>
      <c r="C1679" t="s">
        <v>647</v>
      </c>
      <c r="D1679" t="str">
        <f t="shared" ca="1" si="910"/>
        <v>I110</v>
      </c>
      <c r="E1679">
        <f t="shared" ca="1" si="891"/>
        <v>8</v>
      </c>
      <c r="F1679">
        <f t="shared" ca="1" si="892"/>
        <v>14</v>
      </c>
      <c r="G1679" t="str">
        <f t="shared" ca="1" si="907"/>
        <v>S11</v>
      </c>
      <c r="H1679" t="str">
        <f t="shared" ca="1" si="908"/>
        <v>S111</v>
      </c>
      <c r="I1679">
        <f ca="1">VLOOKUP(D1679,PRC!$A$2:$B$21,2,0)*E1679</f>
        <v>2400000</v>
      </c>
      <c r="J1679">
        <f t="shared" ca="1" si="893"/>
        <v>2087996</v>
      </c>
      <c r="K1679">
        <f ca="1">VLOOKUP(D1679,PRC!$A$1:$C$21,3,0)*E1679</f>
        <v>1104000</v>
      </c>
      <c r="L1679">
        <f t="shared" ca="1" si="894"/>
        <v>24000</v>
      </c>
      <c r="M1679">
        <f t="shared" ca="1" si="895"/>
        <v>72000</v>
      </c>
      <c r="N1679">
        <f t="shared" ca="1" si="896"/>
        <v>360000</v>
      </c>
      <c r="O1679">
        <f t="shared" ca="1" si="897"/>
        <v>240000</v>
      </c>
      <c r="P1679">
        <f t="shared" ca="1" si="913"/>
        <v>287996</v>
      </c>
      <c r="Q1679">
        <f ca="1">IF(P1679&gt;0,1,0)</f>
        <v>1</v>
      </c>
      <c r="R1679">
        <f t="shared" ca="1" si="898"/>
        <v>13</v>
      </c>
      <c r="S1679">
        <f t="shared" ca="1" si="899"/>
        <v>1</v>
      </c>
      <c r="T1679">
        <f t="shared" ca="1" si="900"/>
        <v>3</v>
      </c>
      <c r="U1679">
        <f t="shared" ca="1" si="901"/>
        <v>15</v>
      </c>
      <c r="V1679">
        <f t="shared" ca="1" si="902"/>
        <v>10</v>
      </c>
      <c r="X1679">
        <f t="shared" si="904"/>
        <v>1679</v>
      </c>
      <c r="Y1679">
        <f t="shared" si="905"/>
        <v>1452</v>
      </c>
      <c r="Z1679">
        <f t="shared" si="906"/>
        <v>1453</v>
      </c>
      <c r="AA1679">
        <f t="shared" si="903"/>
        <v>1951</v>
      </c>
      <c r="AB1679">
        <f t="shared" si="915"/>
        <v>500</v>
      </c>
      <c r="AM1679" t="str">
        <f t="shared" si="916"/>
        <v>201902LP</v>
      </c>
      <c r="AN1679">
        <f t="shared" ca="1" si="911"/>
        <v>13.000166666666669</v>
      </c>
      <c r="AO1679">
        <f t="shared" ca="1" si="912"/>
        <v>1</v>
      </c>
      <c r="AP1679">
        <f t="shared" ca="1" si="917"/>
        <v>3</v>
      </c>
      <c r="AQ1679">
        <f t="shared" ca="1" si="918"/>
        <v>15</v>
      </c>
      <c r="AR1679">
        <f t="shared" ca="1" si="919"/>
        <v>10</v>
      </c>
      <c r="AS1679">
        <f ca="1">P1679/J1679</f>
        <v>0.13792938300648086</v>
      </c>
    </row>
    <row r="1680" spans="1:45" x14ac:dyDescent="0.4">
      <c r="A1680">
        <f t="shared" si="914"/>
        <v>201902</v>
      </c>
      <c r="B1680" t="s">
        <v>756</v>
      </c>
      <c r="C1680" t="s">
        <v>647</v>
      </c>
      <c r="D1680" t="str">
        <f t="shared" ca="1" si="910"/>
        <v>I102</v>
      </c>
      <c r="E1680">
        <f t="shared" ca="1" si="891"/>
        <v>7</v>
      </c>
      <c r="F1680">
        <f t="shared" ca="1" si="892"/>
        <v>10</v>
      </c>
      <c r="G1680" t="str">
        <f t="shared" ca="1" si="907"/>
        <v>S11</v>
      </c>
      <c r="H1680" t="str">
        <f t="shared" ca="1" si="908"/>
        <v>S118</v>
      </c>
      <c r="I1680">
        <f ca="1">VLOOKUP(D1680,PRC!$A$2:$B$21,2,0)*E1680</f>
        <v>280000</v>
      </c>
      <c r="J1680">
        <f t="shared" ca="1" si="893"/>
        <v>243596</v>
      </c>
      <c r="K1680">
        <f ca="1">VLOOKUP(D1680,PRC!$A$1:$C$21,3,0)*E1680</f>
        <v>131600</v>
      </c>
      <c r="L1680">
        <f t="shared" ca="1" si="894"/>
        <v>8000</v>
      </c>
      <c r="M1680">
        <f t="shared" ca="1" si="895"/>
        <v>6000</v>
      </c>
      <c r="N1680">
        <f t="shared" ca="1" si="896"/>
        <v>56000</v>
      </c>
      <c r="O1680">
        <f t="shared" ca="1" si="897"/>
        <v>20000</v>
      </c>
      <c r="P1680">
        <f t="shared" ca="1" si="913"/>
        <v>21996</v>
      </c>
      <c r="Q1680">
        <f ca="1">IF(P1680&gt;0,1,0)</f>
        <v>1</v>
      </c>
      <c r="R1680">
        <f t="shared" ca="1" si="898"/>
        <v>13</v>
      </c>
      <c r="S1680">
        <f t="shared" ca="1" si="899"/>
        <v>3</v>
      </c>
      <c r="T1680">
        <f t="shared" ca="1" si="900"/>
        <v>2</v>
      </c>
      <c r="U1680">
        <f t="shared" ca="1" si="901"/>
        <v>20</v>
      </c>
      <c r="V1680">
        <f t="shared" ca="1" si="902"/>
        <v>7</v>
      </c>
      <c r="X1680">
        <f t="shared" si="904"/>
        <v>1680</v>
      </c>
      <c r="Y1680">
        <f t="shared" si="905"/>
        <v>1452</v>
      </c>
      <c r="Z1680">
        <f t="shared" si="906"/>
        <v>1453</v>
      </c>
      <c r="AA1680">
        <f t="shared" si="903"/>
        <v>1951</v>
      </c>
      <c r="AB1680">
        <f t="shared" si="915"/>
        <v>500</v>
      </c>
      <c r="AM1680" t="str">
        <f t="shared" si="916"/>
        <v>201902LP</v>
      </c>
      <c r="AN1680">
        <f t="shared" ca="1" si="911"/>
        <v>13.001428571428574</v>
      </c>
      <c r="AO1680">
        <f t="shared" ca="1" si="912"/>
        <v>2.8571428571428572</v>
      </c>
      <c r="AP1680">
        <f t="shared" ca="1" si="917"/>
        <v>2.1428571428571428</v>
      </c>
      <c r="AQ1680">
        <f t="shared" ca="1" si="918"/>
        <v>20</v>
      </c>
      <c r="AR1680">
        <f t="shared" ca="1" si="919"/>
        <v>7.1428571428571423</v>
      </c>
      <c r="AS1680">
        <f ca="1">P1680/J1680</f>
        <v>9.0297049212630751E-2</v>
      </c>
    </row>
    <row r="1681" spans="1:45" x14ac:dyDescent="0.4">
      <c r="A1681">
        <f t="shared" si="914"/>
        <v>201902</v>
      </c>
      <c r="B1681" t="s">
        <v>757</v>
      </c>
      <c r="C1681" t="s">
        <v>647</v>
      </c>
      <c r="D1681" t="str">
        <f t="shared" ca="1" si="910"/>
        <v>I111</v>
      </c>
      <c r="E1681">
        <f t="shared" ca="1" si="891"/>
        <v>6</v>
      </c>
      <c r="F1681">
        <f t="shared" ca="1" si="892"/>
        <v>15</v>
      </c>
      <c r="G1681" t="str">
        <f t="shared" ca="1" si="907"/>
        <v>S11</v>
      </c>
      <c r="H1681" t="str">
        <f t="shared" ca="1" si="908"/>
        <v>S116</v>
      </c>
      <c r="I1681">
        <f ca="1">VLOOKUP(D1681,PRC!$A$2:$B$21,2,0)*E1681</f>
        <v>900000</v>
      </c>
      <c r="J1681">
        <f t="shared" ca="1" si="893"/>
        <v>809996</v>
      </c>
      <c r="K1681">
        <f ca="1">VLOOKUP(D1681,PRC!$A$1:$C$21,3,0)*E1681</f>
        <v>477000</v>
      </c>
      <c r="L1681">
        <f t="shared" ca="1" si="894"/>
        <v>18000</v>
      </c>
      <c r="M1681">
        <f t="shared" ca="1" si="895"/>
        <v>9000</v>
      </c>
      <c r="N1681">
        <f t="shared" ca="1" si="896"/>
        <v>162000</v>
      </c>
      <c r="O1681">
        <f t="shared" ca="1" si="897"/>
        <v>90000</v>
      </c>
      <c r="P1681">
        <f t="shared" ca="1" si="913"/>
        <v>53996</v>
      </c>
      <c r="Q1681">
        <f ca="1">IF(P1681&gt;0,1,0)</f>
        <v>1</v>
      </c>
      <c r="R1681">
        <f t="shared" ca="1" si="898"/>
        <v>10</v>
      </c>
      <c r="S1681">
        <f t="shared" ca="1" si="899"/>
        <v>2</v>
      </c>
      <c r="T1681">
        <f t="shared" ca="1" si="900"/>
        <v>1</v>
      </c>
      <c r="U1681">
        <f t="shared" ca="1" si="901"/>
        <v>18</v>
      </c>
      <c r="V1681">
        <f t="shared" ca="1" si="902"/>
        <v>10</v>
      </c>
      <c r="X1681">
        <f t="shared" si="904"/>
        <v>1681</v>
      </c>
      <c r="Y1681">
        <f t="shared" si="905"/>
        <v>1452</v>
      </c>
      <c r="Z1681">
        <f t="shared" si="906"/>
        <v>1453</v>
      </c>
      <c r="AA1681">
        <f t="shared" si="903"/>
        <v>1951</v>
      </c>
      <c r="AB1681">
        <f t="shared" si="915"/>
        <v>500</v>
      </c>
      <c r="AM1681" t="str">
        <f t="shared" si="916"/>
        <v>201902LP</v>
      </c>
      <c r="AN1681">
        <f t="shared" ca="1" si="911"/>
        <v>10.000444444444446</v>
      </c>
      <c r="AO1681">
        <f t="shared" ca="1" si="912"/>
        <v>2</v>
      </c>
      <c r="AP1681">
        <f t="shared" ca="1" si="917"/>
        <v>1</v>
      </c>
      <c r="AQ1681">
        <f t="shared" ca="1" si="918"/>
        <v>18</v>
      </c>
      <c r="AR1681">
        <f t="shared" ca="1" si="919"/>
        <v>10</v>
      </c>
      <c r="AS1681">
        <f ca="1">P1681/J1681</f>
        <v>6.6662057590407858E-2</v>
      </c>
    </row>
    <row r="1682" spans="1:45" x14ac:dyDescent="0.4">
      <c r="A1682">
        <f t="shared" si="914"/>
        <v>201902</v>
      </c>
      <c r="B1682" t="s">
        <v>758</v>
      </c>
      <c r="C1682" t="s">
        <v>647</v>
      </c>
      <c r="D1682" t="str">
        <f t="shared" ca="1" si="910"/>
        <v>I116</v>
      </c>
      <c r="E1682">
        <f t="shared" ca="1" si="891"/>
        <v>8</v>
      </c>
      <c r="F1682">
        <f t="shared" ca="1" si="892"/>
        <v>13</v>
      </c>
      <c r="G1682" t="str">
        <f t="shared" ca="1" si="907"/>
        <v>S10</v>
      </c>
      <c r="H1682" t="str">
        <f t="shared" ca="1" si="908"/>
        <v>S104</v>
      </c>
      <c r="I1682">
        <f ca="1">VLOOKUP(D1682,PRC!$A$2:$B$21,2,0)*E1682</f>
        <v>11680000</v>
      </c>
      <c r="J1682">
        <f t="shared" ca="1" si="893"/>
        <v>10511996</v>
      </c>
      <c r="K1682">
        <f ca="1">VLOOKUP(D1682,PRC!$A$1:$C$21,3,0)*E1682</f>
        <v>7008000</v>
      </c>
      <c r="L1682">
        <f t="shared" ca="1" si="894"/>
        <v>234000</v>
      </c>
      <c r="M1682">
        <f t="shared" ca="1" si="895"/>
        <v>117000</v>
      </c>
      <c r="N1682">
        <f t="shared" ca="1" si="896"/>
        <v>1285000</v>
      </c>
      <c r="O1682">
        <f t="shared" ca="1" si="897"/>
        <v>701000</v>
      </c>
      <c r="P1682">
        <f t="shared" ca="1" si="913"/>
        <v>1166996</v>
      </c>
      <c r="Q1682">
        <f ca="1">IF(P1682&gt;0,1,0)</f>
        <v>1</v>
      </c>
      <c r="R1682">
        <f t="shared" ca="1" si="898"/>
        <v>10</v>
      </c>
      <c r="S1682">
        <f t="shared" ca="1" si="899"/>
        <v>2</v>
      </c>
      <c r="T1682">
        <f t="shared" ca="1" si="900"/>
        <v>1</v>
      </c>
      <c r="U1682">
        <f t="shared" ca="1" si="901"/>
        <v>11</v>
      </c>
      <c r="V1682">
        <f t="shared" ca="1" si="902"/>
        <v>6</v>
      </c>
      <c r="X1682">
        <f t="shared" si="904"/>
        <v>1682</v>
      </c>
      <c r="Y1682">
        <f t="shared" si="905"/>
        <v>1452</v>
      </c>
      <c r="Z1682">
        <f t="shared" si="906"/>
        <v>1453</v>
      </c>
      <c r="AA1682">
        <f t="shared" si="903"/>
        <v>1951</v>
      </c>
      <c r="AB1682">
        <f t="shared" si="915"/>
        <v>500</v>
      </c>
      <c r="AM1682" t="str">
        <f t="shared" si="916"/>
        <v>201902LP</v>
      </c>
      <c r="AN1682">
        <f t="shared" ca="1" si="911"/>
        <v>10.000034246575339</v>
      </c>
      <c r="AO1682">
        <f t="shared" ca="1" si="912"/>
        <v>2.0034246575342465</v>
      </c>
      <c r="AP1682">
        <f t="shared" ca="1" si="917"/>
        <v>1.0017123287671232</v>
      </c>
      <c r="AQ1682">
        <f t="shared" ca="1" si="918"/>
        <v>11.001712328767123</v>
      </c>
      <c r="AR1682">
        <f t="shared" ca="1" si="919"/>
        <v>6.0017123287671232</v>
      </c>
      <c r="AS1682">
        <f ca="1">P1682/J1682</f>
        <v>0.11101564346105154</v>
      </c>
    </row>
    <row r="1683" spans="1:45" x14ac:dyDescent="0.4">
      <c r="A1683">
        <f t="shared" si="914"/>
        <v>201902</v>
      </c>
      <c r="B1683" t="s">
        <v>759</v>
      </c>
      <c r="C1683" t="s">
        <v>647</v>
      </c>
      <c r="D1683" t="str">
        <f t="shared" ca="1" si="910"/>
        <v>I108</v>
      </c>
      <c r="E1683">
        <f t="shared" ca="1" si="891"/>
        <v>8</v>
      </c>
      <c r="F1683">
        <f t="shared" ca="1" si="892"/>
        <v>12</v>
      </c>
      <c r="G1683" t="str">
        <f t="shared" ca="1" si="907"/>
        <v>S12</v>
      </c>
      <c r="H1683" t="str">
        <f t="shared" ca="1" si="908"/>
        <v>S120</v>
      </c>
      <c r="I1683">
        <f ca="1">VLOOKUP(D1683,PRC!$A$2:$B$21,2,0)*E1683</f>
        <v>320000</v>
      </c>
      <c r="J1683">
        <f t="shared" ca="1" si="893"/>
        <v>275196</v>
      </c>
      <c r="K1683">
        <f ca="1">VLOOKUP(D1683,PRC!$A$1:$C$21,3,0)*E1683</f>
        <v>147200</v>
      </c>
      <c r="L1683">
        <f t="shared" ca="1" si="894"/>
        <v>3000</v>
      </c>
      <c r="M1683">
        <f t="shared" ca="1" si="895"/>
        <v>6000</v>
      </c>
      <c r="N1683">
        <f t="shared" ca="1" si="896"/>
        <v>61000</v>
      </c>
      <c r="O1683">
        <f t="shared" ca="1" si="897"/>
        <v>29000</v>
      </c>
      <c r="P1683">
        <f t="shared" ca="1" si="913"/>
        <v>28996</v>
      </c>
      <c r="Q1683">
        <f ca="1">IF(P1683&gt;0,1,0)</f>
        <v>1</v>
      </c>
      <c r="R1683">
        <f t="shared" ca="1" si="898"/>
        <v>14</v>
      </c>
      <c r="S1683">
        <f t="shared" ca="1" si="899"/>
        <v>1</v>
      </c>
      <c r="T1683">
        <f t="shared" ca="1" si="900"/>
        <v>2</v>
      </c>
      <c r="U1683">
        <f t="shared" ca="1" si="901"/>
        <v>19</v>
      </c>
      <c r="V1683">
        <f t="shared" ca="1" si="902"/>
        <v>9</v>
      </c>
      <c r="X1683">
        <f t="shared" si="904"/>
        <v>1683</v>
      </c>
      <c r="Y1683">
        <f t="shared" si="905"/>
        <v>1452</v>
      </c>
      <c r="Z1683">
        <f t="shared" si="906"/>
        <v>1453</v>
      </c>
      <c r="AA1683">
        <f t="shared" si="903"/>
        <v>1951</v>
      </c>
      <c r="AB1683">
        <f t="shared" si="915"/>
        <v>500</v>
      </c>
      <c r="AM1683" t="str">
        <f t="shared" si="916"/>
        <v>201902LP</v>
      </c>
      <c r="AN1683">
        <f t="shared" ca="1" si="911"/>
        <v>14.001249999999999</v>
      </c>
      <c r="AO1683">
        <f t="shared" ca="1" si="912"/>
        <v>0.9375</v>
      </c>
      <c r="AP1683">
        <f t="shared" ca="1" si="917"/>
        <v>1.875</v>
      </c>
      <c r="AQ1683">
        <f t="shared" ca="1" si="918"/>
        <v>19.0625</v>
      </c>
      <c r="AR1683">
        <f t="shared" ca="1" si="919"/>
        <v>9.0625</v>
      </c>
      <c r="AS1683">
        <f ca="1">P1683/J1683</f>
        <v>0.10536490355964476</v>
      </c>
    </row>
    <row r="1684" spans="1:45" x14ac:dyDescent="0.4">
      <c r="A1684">
        <f t="shared" si="914"/>
        <v>201902</v>
      </c>
      <c r="B1684" t="s">
        <v>760</v>
      </c>
      <c r="C1684" t="s">
        <v>647</v>
      </c>
      <c r="D1684" t="str">
        <f t="shared" ca="1" si="910"/>
        <v>I114</v>
      </c>
      <c r="E1684">
        <f t="shared" ca="1" si="891"/>
        <v>8</v>
      </c>
      <c r="F1684">
        <f t="shared" ca="1" si="892"/>
        <v>10</v>
      </c>
      <c r="G1684" t="str">
        <f t="shared" ca="1" si="907"/>
        <v>S11</v>
      </c>
      <c r="H1684" t="str">
        <f t="shared" ca="1" si="908"/>
        <v>S117</v>
      </c>
      <c r="I1684">
        <f ca="1">VLOOKUP(D1684,PRC!$A$2:$B$21,2,0)*E1684</f>
        <v>1920000</v>
      </c>
      <c r="J1684">
        <f t="shared" ca="1" si="893"/>
        <v>1651196</v>
      </c>
      <c r="K1684">
        <f ca="1">VLOOKUP(D1684,PRC!$A$1:$C$21,3,0)*E1684</f>
        <v>1113600</v>
      </c>
      <c r="L1684">
        <f t="shared" ca="1" si="894"/>
        <v>58000</v>
      </c>
      <c r="M1684">
        <f t="shared" ca="1" si="895"/>
        <v>38000</v>
      </c>
      <c r="N1684">
        <f t="shared" ca="1" si="896"/>
        <v>384000</v>
      </c>
      <c r="O1684">
        <f t="shared" ca="1" si="897"/>
        <v>134000</v>
      </c>
      <c r="P1684">
        <f t="shared" ca="1" si="913"/>
        <v>-76404</v>
      </c>
      <c r="Q1684">
        <f ca="1">IF(P1684&gt;0,1,0)</f>
        <v>0</v>
      </c>
      <c r="R1684">
        <f t="shared" ca="1" si="898"/>
        <v>14</v>
      </c>
      <c r="S1684">
        <f t="shared" ca="1" si="899"/>
        <v>3</v>
      </c>
      <c r="T1684">
        <f t="shared" ca="1" si="900"/>
        <v>2</v>
      </c>
      <c r="U1684">
        <f t="shared" ca="1" si="901"/>
        <v>20</v>
      </c>
      <c r="V1684">
        <f t="shared" ca="1" si="902"/>
        <v>7</v>
      </c>
      <c r="X1684">
        <f t="shared" si="904"/>
        <v>1684</v>
      </c>
      <c r="Y1684">
        <f t="shared" si="905"/>
        <v>1452</v>
      </c>
      <c r="Z1684">
        <f t="shared" si="906"/>
        <v>1453</v>
      </c>
      <c r="AA1684">
        <f t="shared" si="903"/>
        <v>1951</v>
      </c>
      <c r="AB1684">
        <f t="shared" si="915"/>
        <v>500</v>
      </c>
      <c r="AM1684" t="str">
        <f t="shared" si="916"/>
        <v>201902LP</v>
      </c>
      <c r="AN1684">
        <f t="shared" ca="1" si="911"/>
        <v>14.00020833333333</v>
      </c>
      <c r="AO1684">
        <f t="shared" ca="1" si="912"/>
        <v>3.0208333333333335</v>
      </c>
      <c r="AP1684">
        <f t="shared" ca="1" si="917"/>
        <v>1.9791666666666665</v>
      </c>
      <c r="AQ1684">
        <f t="shared" ca="1" si="918"/>
        <v>20</v>
      </c>
      <c r="AR1684">
        <f t="shared" ca="1" si="919"/>
        <v>6.979166666666667</v>
      </c>
      <c r="AS1684">
        <f ca="1">P1684/J1684</f>
        <v>-4.6271914418397328E-2</v>
      </c>
    </row>
    <row r="1685" spans="1:45" x14ac:dyDescent="0.4">
      <c r="A1685">
        <f t="shared" si="914"/>
        <v>201902</v>
      </c>
      <c r="B1685" t="s">
        <v>761</v>
      </c>
      <c r="C1685" t="s">
        <v>647</v>
      </c>
      <c r="D1685" t="str">
        <f t="shared" ca="1" si="910"/>
        <v>I108</v>
      </c>
      <c r="E1685">
        <f t="shared" ca="1" si="891"/>
        <v>6</v>
      </c>
      <c r="F1685">
        <f t="shared" ca="1" si="892"/>
        <v>15</v>
      </c>
      <c r="G1685" t="str">
        <f t="shared" ca="1" si="907"/>
        <v>S12</v>
      </c>
      <c r="H1685" t="str">
        <f t="shared" ca="1" si="908"/>
        <v>S120</v>
      </c>
      <c r="I1685">
        <f ca="1">VLOOKUP(D1685,PRC!$A$2:$B$21,2,0)*E1685</f>
        <v>240000</v>
      </c>
      <c r="J1685">
        <f t="shared" ca="1" si="893"/>
        <v>215996</v>
      </c>
      <c r="K1685">
        <f ca="1">VLOOKUP(D1685,PRC!$A$1:$C$21,3,0)*E1685</f>
        <v>110400</v>
      </c>
      <c r="L1685">
        <f t="shared" ca="1" si="894"/>
        <v>2000</v>
      </c>
      <c r="M1685">
        <f t="shared" ca="1" si="895"/>
        <v>2000</v>
      </c>
      <c r="N1685">
        <f t="shared" ca="1" si="896"/>
        <v>26000</v>
      </c>
      <c r="O1685">
        <f t="shared" ca="1" si="897"/>
        <v>22000</v>
      </c>
      <c r="P1685">
        <f t="shared" ca="1" si="913"/>
        <v>53596</v>
      </c>
      <c r="Q1685">
        <f ca="1">IF(P1685&gt;0,1,0)</f>
        <v>1</v>
      </c>
      <c r="R1685">
        <f t="shared" ca="1" si="898"/>
        <v>10</v>
      </c>
      <c r="S1685">
        <f t="shared" ca="1" si="899"/>
        <v>1</v>
      </c>
      <c r="T1685">
        <f t="shared" ca="1" si="900"/>
        <v>1</v>
      </c>
      <c r="U1685">
        <f t="shared" ca="1" si="901"/>
        <v>11</v>
      </c>
      <c r="V1685">
        <f t="shared" ca="1" si="902"/>
        <v>9</v>
      </c>
      <c r="X1685">
        <f t="shared" si="904"/>
        <v>1685</v>
      </c>
      <c r="Y1685">
        <f t="shared" si="905"/>
        <v>1452</v>
      </c>
      <c r="Z1685">
        <f t="shared" si="906"/>
        <v>1453</v>
      </c>
      <c r="AA1685">
        <f t="shared" si="903"/>
        <v>1951</v>
      </c>
      <c r="AB1685">
        <f t="shared" si="915"/>
        <v>500</v>
      </c>
      <c r="AM1685" t="str">
        <f t="shared" si="916"/>
        <v>201902LP</v>
      </c>
      <c r="AN1685">
        <f t="shared" ca="1" si="911"/>
        <v>10.001666666666665</v>
      </c>
      <c r="AO1685">
        <f t="shared" ca="1" si="912"/>
        <v>0.83333333333333337</v>
      </c>
      <c r="AP1685">
        <f t="shared" ca="1" si="917"/>
        <v>0.83333333333333337</v>
      </c>
      <c r="AQ1685">
        <f t="shared" ca="1" si="918"/>
        <v>10.833333333333334</v>
      </c>
      <c r="AR1685">
        <f t="shared" ca="1" si="919"/>
        <v>9.1666666666666661</v>
      </c>
      <c r="AS1685">
        <f ca="1">P1685/J1685</f>
        <v>0.24813422470786495</v>
      </c>
    </row>
    <row r="1686" spans="1:45" x14ac:dyDescent="0.4">
      <c r="A1686">
        <f t="shared" si="914"/>
        <v>201902</v>
      </c>
      <c r="B1686" t="s">
        <v>762</v>
      </c>
      <c r="C1686" t="s">
        <v>647</v>
      </c>
      <c r="D1686" t="str">
        <f t="shared" ca="1" si="910"/>
        <v>I116</v>
      </c>
      <c r="E1686">
        <f t="shared" ca="1" si="891"/>
        <v>5</v>
      </c>
      <c r="F1686">
        <f t="shared" ca="1" si="892"/>
        <v>10</v>
      </c>
      <c r="G1686" t="str">
        <f t="shared" ca="1" si="907"/>
        <v>S10</v>
      </c>
      <c r="H1686" t="str">
        <f t="shared" ca="1" si="908"/>
        <v>S103</v>
      </c>
      <c r="I1686">
        <f ca="1">VLOOKUP(D1686,PRC!$A$2:$B$21,2,0)*E1686</f>
        <v>7300000</v>
      </c>
      <c r="J1686">
        <f t="shared" ca="1" si="893"/>
        <v>6350996</v>
      </c>
      <c r="K1686">
        <f ca="1">VLOOKUP(D1686,PRC!$A$1:$C$21,3,0)*E1686</f>
        <v>4380000</v>
      </c>
      <c r="L1686">
        <f t="shared" ca="1" si="894"/>
        <v>73000</v>
      </c>
      <c r="M1686">
        <f t="shared" ca="1" si="895"/>
        <v>73000</v>
      </c>
      <c r="N1686">
        <f t="shared" ca="1" si="896"/>
        <v>1168000</v>
      </c>
      <c r="O1686">
        <f t="shared" ca="1" si="897"/>
        <v>730000</v>
      </c>
      <c r="P1686">
        <f t="shared" ca="1" si="913"/>
        <v>-73004</v>
      </c>
      <c r="Q1686">
        <f ca="1">IF(P1686&gt;0,1,0)</f>
        <v>0</v>
      </c>
      <c r="R1686">
        <f t="shared" ca="1" si="898"/>
        <v>13</v>
      </c>
      <c r="S1686">
        <f t="shared" ca="1" si="899"/>
        <v>1</v>
      </c>
      <c r="T1686">
        <f t="shared" ca="1" si="900"/>
        <v>1</v>
      </c>
      <c r="U1686">
        <f t="shared" ca="1" si="901"/>
        <v>16</v>
      </c>
      <c r="V1686">
        <f t="shared" ca="1" si="902"/>
        <v>10</v>
      </c>
      <c r="X1686">
        <f t="shared" si="904"/>
        <v>1686</v>
      </c>
      <c r="Y1686">
        <f t="shared" si="905"/>
        <v>1452</v>
      </c>
      <c r="Z1686">
        <f t="shared" si="906"/>
        <v>1453</v>
      </c>
      <c r="AA1686">
        <f t="shared" si="903"/>
        <v>1951</v>
      </c>
      <c r="AB1686">
        <f t="shared" si="915"/>
        <v>500</v>
      </c>
      <c r="AM1686" t="str">
        <f t="shared" si="916"/>
        <v>201902LP</v>
      </c>
      <c r="AN1686">
        <f t="shared" ca="1" si="911"/>
        <v>13.000054794520544</v>
      </c>
      <c r="AO1686">
        <f t="shared" ca="1" si="912"/>
        <v>1</v>
      </c>
      <c r="AP1686">
        <f t="shared" ca="1" si="917"/>
        <v>1</v>
      </c>
      <c r="AQ1686">
        <f t="shared" ca="1" si="918"/>
        <v>16</v>
      </c>
      <c r="AR1686">
        <f t="shared" ca="1" si="919"/>
        <v>10</v>
      </c>
      <c r="AS1686">
        <f ca="1">P1686/J1686</f>
        <v>-1.1494889935373917E-2</v>
      </c>
    </row>
    <row r="1687" spans="1:45" x14ac:dyDescent="0.4">
      <c r="A1687">
        <f t="shared" si="914"/>
        <v>201902</v>
      </c>
      <c r="B1687" t="s">
        <v>763</v>
      </c>
      <c r="C1687" t="s">
        <v>647</v>
      </c>
      <c r="D1687" t="str">
        <f t="shared" ca="1" si="910"/>
        <v>I115</v>
      </c>
      <c r="E1687">
        <f t="shared" ca="1" si="891"/>
        <v>5</v>
      </c>
      <c r="F1687">
        <f t="shared" ca="1" si="892"/>
        <v>14</v>
      </c>
      <c r="G1687" t="str">
        <f t="shared" ca="1" si="907"/>
        <v>S11</v>
      </c>
      <c r="H1687" t="str">
        <f t="shared" ca="1" si="908"/>
        <v>S113</v>
      </c>
      <c r="I1687">
        <f ca="1">VLOOKUP(D1687,PRC!$A$2:$B$21,2,0)*E1687</f>
        <v>25000</v>
      </c>
      <c r="J1687">
        <f t="shared" ca="1" si="893"/>
        <v>21496</v>
      </c>
      <c r="K1687">
        <f ca="1">VLOOKUP(D1687,PRC!$A$1:$C$21,3,0)*E1687</f>
        <v>12000</v>
      </c>
      <c r="L1687">
        <f t="shared" ca="1" si="894"/>
        <v>1000</v>
      </c>
      <c r="M1687">
        <f t="shared" ca="1" si="895"/>
        <v>1000</v>
      </c>
      <c r="N1687">
        <f t="shared" ca="1" si="896"/>
        <v>4000</v>
      </c>
      <c r="O1687">
        <f t="shared" ca="1" si="897"/>
        <v>1000</v>
      </c>
      <c r="P1687">
        <f t="shared" ca="1" si="913"/>
        <v>2496</v>
      </c>
      <c r="Q1687">
        <f ca="1">IF(P1687&gt;0,1,0)</f>
        <v>1</v>
      </c>
      <c r="R1687">
        <f t="shared" ca="1" si="898"/>
        <v>14</v>
      </c>
      <c r="S1687">
        <f t="shared" ca="1" si="899"/>
        <v>3</v>
      </c>
      <c r="T1687">
        <f t="shared" ca="1" si="900"/>
        <v>2</v>
      </c>
      <c r="U1687">
        <f t="shared" ca="1" si="901"/>
        <v>17</v>
      </c>
      <c r="V1687">
        <f t="shared" ca="1" si="902"/>
        <v>5</v>
      </c>
      <c r="X1687">
        <f t="shared" si="904"/>
        <v>1687</v>
      </c>
      <c r="Y1687">
        <f t="shared" si="905"/>
        <v>1452</v>
      </c>
      <c r="Z1687">
        <f t="shared" si="906"/>
        <v>1453</v>
      </c>
      <c r="AA1687">
        <f t="shared" si="903"/>
        <v>1951</v>
      </c>
      <c r="AB1687">
        <f t="shared" si="915"/>
        <v>500</v>
      </c>
      <c r="AM1687" t="str">
        <f t="shared" si="916"/>
        <v>201902LP</v>
      </c>
      <c r="AN1687">
        <f t="shared" ca="1" si="911"/>
        <v>14.015999999999995</v>
      </c>
      <c r="AO1687">
        <f t="shared" ca="1" si="912"/>
        <v>4</v>
      </c>
      <c r="AP1687">
        <f t="shared" ca="1" si="917"/>
        <v>4</v>
      </c>
      <c r="AQ1687">
        <f t="shared" ca="1" si="918"/>
        <v>16</v>
      </c>
      <c r="AR1687">
        <f t="shared" ca="1" si="919"/>
        <v>4</v>
      </c>
      <c r="AS1687">
        <f ca="1">P1687/J1687</f>
        <v>0.11611462597692594</v>
      </c>
    </row>
    <row r="1688" spans="1:45" x14ac:dyDescent="0.4">
      <c r="A1688">
        <f t="shared" si="914"/>
        <v>201902</v>
      </c>
      <c r="B1688" t="s">
        <v>764</v>
      </c>
      <c r="C1688" t="s">
        <v>647</v>
      </c>
      <c r="D1688" t="str">
        <f t="shared" ca="1" si="910"/>
        <v>I119</v>
      </c>
      <c r="E1688">
        <f t="shared" ca="1" si="891"/>
        <v>8</v>
      </c>
      <c r="F1688">
        <f t="shared" ca="1" si="892"/>
        <v>11</v>
      </c>
      <c r="G1688" t="str">
        <f t="shared" ca="1" si="907"/>
        <v>S10</v>
      </c>
      <c r="H1688" t="str">
        <f t="shared" ca="1" si="908"/>
        <v>S109</v>
      </c>
      <c r="I1688">
        <f ca="1">VLOOKUP(D1688,PRC!$A$2:$B$21,2,0)*E1688</f>
        <v>760000</v>
      </c>
      <c r="J1688">
        <f t="shared" ca="1" si="893"/>
        <v>683996</v>
      </c>
      <c r="K1688">
        <f ca="1">VLOOKUP(D1688,PRC!$A$1:$C$21,3,0)*E1688</f>
        <v>364800</v>
      </c>
      <c r="L1688">
        <f t="shared" ca="1" si="894"/>
        <v>23000</v>
      </c>
      <c r="M1688">
        <f t="shared" ca="1" si="895"/>
        <v>15000</v>
      </c>
      <c r="N1688">
        <f t="shared" ca="1" si="896"/>
        <v>122000</v>
      </c>
      <c r="O1688">
        <f t="shared" ca="1" si="897"/>
        <v>38000</v>
      </c>
      <c r="P1688">
        <f t="shared" ca="1" si="913"/>
        <v>121196</v>
      </c>
      <c r="Q1688">
        <f ca="1">IF(P1688&gt;0,1,0)</f>
        <v>1</v>
      </c>
      <c r="R1688">
        <f t="shared" ca="1" si="898"/>
        <v>10</v>
      </c>
      <c r="S1688">
        <f t="shared" ca="1" si="899"/>
        <v>3</v>
      </c>
      <c r="T1688">
        <f t="shared" ca="1" si="900"/>
        <v>2</v>
      </c>
      <c r="U1688">
        <f t="shared" ca="1" si="901"/>
        <v>16</v>
      </c>
      <c r="V1688">
        <f t="shared" ca="1" si="902"/>
        <v>5</v>
      </c>
      <c r="X1688">
        <f t="shared" si="904"/>
        <v>1688</v>
      </c>
      <c r="Y1688">
        <f t="shared" si="905"/>
        <v>1452</v>
      </c>
      <c r="Z1688">
        <f t="shared" si="906"/>
        <v>1453</v>
      </c>
      <c r="AA1688">
        <f t="shared" si="903"/>
        <v>1951</v>
      </c>
      <c r="AB1688">
        <f t="shared" si="915"/>
        <v>500</v>
      </c>
      <c r="AM1688" t="str">
        <f t="shared" si="916"/>
        <v>201902LP</v>
      </c>
      <c r="AN1688">
        <f t="shared" ca="1" si="911"/>
        <v>10.000526315789472</v>
      </c>
      <c r="AO1688">
        <f t="shared" ca="1" si="912"/>
        <v>3.0263157894736841</v>
      </c>
      <c r="AP1688">
        <f t="shared" ca="1" si="917"/>
        <v>1.9736842105263157</v>
      </c>
      <c r="AQ1688">
        <f t="shared" ca="1" si="918"/>
        <v>16.05263157894737</v>
      </c>
      <c r="AR1688">
        <f t="shared" ca="1" si="919"/>
        <v>5</v>
      </c>
      <c r="AS1688">
        <f ca="1">P1688/J1688</f>
        <v>0.17718817069105666</v>
      </c>
    </row>
    <row r="1689" spans="1:45" x14ac:dyDescent="0.4">
      <c r="A1689">
        <f t="shared" si="914"/>
        <v>201902</v>
      </c>
      <c r="B1689" t="s">
        <v>765</v>
      </c>
      <c r="C1689" t="s">
        <v>647</v>
      </c>
      <c r="D1689" t="str">
        <f t="shared" ca="1" si="910"/>
        <v>I118</v>
      </c>
      <c r="E1689">
        <f t="shared" ca="1" si="891"/>
        <v>5</v>
      </c>
      <c r="F1689">
        <f t="shared" ca="1" si="892"/>
        <v>15</v>
      </c>
      <c r="G1689" t="str">
        <f t="shared" ca="1" si="907"/>
        <v>S11</v>
      </c>
      <c r="H1689" t="str">
        <f t="shared" ca="1" si="908"/>
        <v>S111</v>
      </c>
      <c r="I1689">
        <f ca="1">VLOOKUP(D1689,PRC!$A$2:$B$21,2,0)*E1689</f>
        <v>2650000</v>
      </c>
      <c r="J1689">
        <f t="shared" ca="1" si="893"/>
        <v>2358496</v>
      </c>
      <c r="K1689">
        <f ca="1">VLOOKUP(D1689,PRC!$A$1:$C$21,3,0)*E1689</f>
        <v>1113000</v>
      </c>
      <c r="L1689">
        <f t="shared" ca="1" si="894"/>
        <v>53000</v>
      </c>
      <c r="M1689">
        <f t="shared" ca="1" si="895"/>
        <v>27000</v>
      </c>
      <c r="N1689">
        <f t="shared" ca="1" si="896"/>
        <v>530000</v>
      </c>
      <c r="O1689">
        <f t="shared" ca="1" si="897"/>
        <v>239000</v>
      </c>
      <c r="P1689">
        <f t="shared" ca="1" si="913"/>
        <v>396496</v>
      </c>
      <c r="Q1689">
        <f ca="1">IF(P1689&gt;0,1,0)</f>
        <v>1</v>
      </c>
      <c r="R1689">
        <f t="shared" ca="1" si="898"/>
        <v>11</v>
      </c>
      <c r="S1689">
        <f t="shared" ca="1" si="899"/>
        <v>2</v>
      </c>
      <c r="T1689">
        <f t="shared" ca="1" si="900"/>
        <v>1</v>
      </c>
      <c r="U1689">
        <f t="shared" ca="1" si="901"/>
        <v>20</v>
      </c>
      <c r="V1689">
        <f t="shared" ca="1" si="902"/>
        <v>9</v>
      </c>
      <c r="X1689">
        <f t="shared" si="904"/>
        <v>1689</v>
      </c>
      <c r="Y1689">
        <f t="shared" si="905"/>
        <v>1452</v>
      </c>
      <c r="Z1689">
        <f t="shared" si="906"/>
        <v>1453</v>
      </c>
      <c r="AA1689">
        <f t="shared" si="903"/>
        <v>1951</v>
      </c>
      <c r="AB1689">
        <f t="shared" si="915"/>
        <v>500</v>
      </c>
      <c r="AM1689" t="str">
        <f t="shared" si="916"/>
        <v>201902LP</v>
      </c>
      <c r="AN1689">
        <f t="shared" ca="1" si="911"/>
        <v>11.000150943396225</v>
      </c>
      <c r="AO1689">
        <f t="shared" ca="1" si="912"/>
        <v>2</v>
      </c>
      <c r="AP1689">
        <f t="shared" ca="1" si="917"/>
        <v>1.0188679245283019</v>
      </c>
      <c r="AQ1689">
        <f t="shared" ca="1" si="918"/>
        <v>20</v>
      </c>
      <c r="AR1689">
        <f t="shared" ca="1" si="919"/>
        <v>9.018867924528303</v>
      </c>
      <c r="AS1689">
        <f ca="1">P1689/J1689</f>
        <v>0.16811391666553599</v>
      </c>
    </row>
    <row r="1690" spans="1:45" x14ac:dyDescent="0.4">
      <c r="A1690">
        <f t="shared" si="914"/>
        <v>201902</v>
      </c>
      <c r="B1690" t="s">
        <v>766</v>
      </c>
      <c r="C1690" t="s">
        <v>647</v>
      </c>
      <c r="D1690" t="str">
        <f t="shared" ca="1" si="910"/>
        <v>I104</v>
      </c>
      <c r="E1690">
        <f t="shared" ca="1" si="891"/>
        <v>7</v>
      </c>
      <c r="F1690">
        <f t="shared" ca="1" si="892"/>
        <v>11</v>
      </c>
      <c r="G1690" t="str">
        <f t="shared" ca="1" si="907"/>
        <v>S10</v>
      </c>
      <c r="H1690" t="str">
        <f t="shared" ca="1" si="908"/>
        <v>S105</v>
      </c>
      <c r="I1690">
        <f ca="1">VLOOKUP(D1690,PRC!$A$2:$B$21,2,0)*E1690</f>
        <v>490000</v>
      </c>
      <c r="J1690">
        <f t="shared" ca="1" si="893"/>
        <v>421396</v>
      </c>
      <c r="K1690">
        <f ca="1">VLOOKUP(D1690,PRC!$A$1:$C$21,3,0)*E1690</f>
        <v>205800</v>
      </c>
      <c r="L1690">
        <f t="shared" ca="1" si="894"/>
        <v>15000</v>
      </c>
      <c r="M1690">
        <f t="shared" ca="1" si="895"/>
        <v>5000</v>
      </c>
      <c r="N1690">
        <f t="shared" ca="1" si="896"/>
        <v>88000</v>
      </c>
      <c r="O1690">
        <f t="shared" ca="1" si="897"/>
        <v>39000</v>
      </c>
      <c r="P1690">
        <f t="shared" ca="1" si="913"/>
        <v>68596</v>
      </c>
      <c r="Q1690">
        <f ca="1">IF(P1690&gt;0,1,0)</f>
        <v>1</v>
      </c>
      <c r="R1690">
        <f t="shared" ca="1" si="898"/>
        <v>14</v>
      </c>
      <c r="S1690">
        <f t="shared" ca="1" si="899"/>
        <v>3</v>
      </c>
      <c r="T1690">
        <f t="shared" ca="1" si="900"/>
        <v>1</v>
      </c>
      <c r="U1690">
        <f t="shared" ca="1" si="901"/>
        <v>18</v>
      </c>
      <c r="V1690">
        <f t="shared" ca="1" si="902"/>
        <v>8</v>
      </c>
      <c r="X1690">
        <f t="shared" si="904"/>
        <v>1690</v>
      </c>
      <c r="Y1690">
        <f t="shared" si="905"/>
        <v>1452</v>
      </c>
      <c r="Z1690">
        <f t="shared" si="906"/>
        <v>1453</v>
      </c>
      <c r="AA1690">
        <f t="shared" si="903"/>
        <v>1951</v>
      </c>
      <c r="AB1690">
        <f t="shared" si="915"/>
        <v>500</v>
      </c>
      <c r="AM1690" t="str">
        <f t="shared" si="916"/>
        <v>201902LP</v>
      </c>
      <c r="AN1690">
        <f t="shared" ca="1" si="911"/>
        <v>14.000816326530607</v>
      </c>
      <c r="AO1690">
        <f t="shared" ca="1" si="912"/>
        <v>3.0612244897959182</v>
      </c>
      <c r="AP1690">
        <f t="shared" ca="1" si="917"/>
        <v>1.0204081632653061</v>
      </c>
      <c r="AQ1690">
        <f t="shared" ca="1" si="918"/>
        <v>17.959183673469386</v>
      </c>
      <c r="AR1690">
        <f t="shared" ca="1" si="919"/>
        <v>7.9591836734693873</v>
      </c>
      <c r="AS1690">
        <f ca="1">P1690/J1690</f>
        <v>0.16278275066683121</v>
      </c>
    </row>
    <row r="1691" spans="1:45" x14ac:dyDescent="0.4">
      <c r="A1691">
        <f t="shared" si="914"/>
        <v>201902</v>
      </c>
      <c r="B1691" t="s">
        <v>767</v>
      </c>
      <c r="C1691" t="s">
        <v>647</v>
      </c>
      <c r="D1691" t="str">
        <f t="shared" ca="1" si="910"/>
        <v>I112</v>
      </c>
      <c r="E1691">
        <f t="shared" ca="1" si="891"/>
        <v>5</v>
      </c>
      <c r="F1691">
        <f t="shared" ca="1" si="892"/>
        <v>15</v>
      </c>
      <c r="G1691" t="str">
        <f t="shared" ca="1" si="907"/>
        <v>S11</v>
      </c>
      <c r="H1691" t="str">
        <f t="shared" ca="1" si="908"/>
        <v>S113</v>
      </c>
      <c r="I1691">
        <f ca="1">VLOOKUP(D1691,PRC!$A$2:$B$21,2,0)*E1691</f>
        <v>325000</v>
      </c>
      <c r="J1691">
        <f t="shared" ca="1" si="893"/>
        <v>292496</v>
      </c>
      <c r="K1691">
        <f ca="1">VLOOKUP(D1691,PRC!$A$1:$C$21,3,0)*E1691</f>
        <v>162500</v>
      </c>
      <c r="L1691">
        <f t="shared" ca="1" si="894"/>
        <v>3000</v>
      </c>
      <c r="M1691">
        <f t="shared" ca="1" si="895"/>
        <v>10000</v>
      </c>
      <c r="N1691">
        <f t="shared" ca="1" si="896"/>
        <v>59000</v>
      </c>
      <c r="O1691">
        <f t="shared" ca="1" si="897"/>
        <v>23000</v>
      </c>
      <c r="P1691">
        <f t="shared" ca="1" si="913"/>
        <v>34996</v>
      </c>
      <c r="Q1691">
        <f ca="1">IF(P1691&gt;0,1,0)</f>
        <v>1</v>
      </c>
      <c r="R1691">
        <f t="shared" ca="1" si="898"/>
        <v>10</v>
      </c>
      <c r="S1691">
        <f t="shared" ca="1" si="899"/>
        <v>1</v>
      </c>
      <c r="T1691">
        <f t="shared" ca="1" si="900"/>
        <v>3</v>
      </c>
      <c r="U1691">
        <f t="shared" ca="1" si="901"/>
        <v>18</v>
      </c>
      <c r="V1691">
        <f t="shared" ca="1" si="902"/>
        <v>7</v>
      </c>
      <c r="X1691">
        <f t="shared" si="904"/>
        <v>1691</v>
      </c>
      <c r="Y1691">
        <f t="shared" si="905"/>
        <v>1452</v>
      </c>
      <c r="Z1691">
        <f t="shared" si="906"/>
        <v>1453</v>
      </c>
      <c r="AA1691">
        <f t="shared" si="903"/>
        <v>1951</v>
      </c>
      <c r="AB1691">
        <f t="shared" si="915"/>
        <v>500</v>
      </c>
      <c r="AM1691" t="str">
        <f t="shared" si="916"/>
        <v>201902LP</v>
      </c>
      <c r="AN1691">
        <f t="shared" ca="1" si="911"/>
        <v>10.001230769230773</v>
      </c>
      <c r="AO1691">
        <f t="shared" ca="1" si="912"/>
        <v>0.92307692307692313</v>
      </c>
      <c r="AP1691">
        <f t="shared" ca="1" si="917"/>
        <v>3.0769230769230771</v>
      </c>
      <c r="AQ1691">
        <f t="shared" ca="1" si="918"/>
        <v>18.153846153846153</v>
      </c>
      <c r="AR1691">
        <f t="shared" ca="1" si="919"/>
        <v>7.0769230769230766</v>
      </c>
      <c r="AS1691">
        <f ca="1">P1691/J1691</f>
        <v>0.11964608063016247</v>
      </c>
    </row>
    <row r="1692" spans="1:45" x14ac:dyDescent="0.4">
      <c r="A1692">
        <f t="shared" si="914"/>
        <v>201902</v>
      </c>
      <c r="B1692" t="s">
        <v>768</v>
      </c>
      <c r="C1692" t="s">
        <v>647</v>
      </c>
      <c r="D1692" t="str">
        <f t="shared" ca="1" si="910"/>
        <v>I107</v>
      </c>
      <c r="E1692">
        <f t="shared" ca="1" si="891"/>
        <v>8</v>
      </c>
      <c r="F1692">
        <f t="shared" ca="1" si="892"/>
        <v>10</v>
      </c>
      <c r="G1692" t="str">
        <f t="shared" ca="1" si="907"/>
        <v>S10</v>
      </c>
      <c r="H1692" t="str">
        <f t="shared" ca="1" si="908"/>
        <v>S108</v>
      </c>
      <c r="I1692">
        <f ca="1">VLOOKUP(D1692,PRC!$A$2:$B$21,2,0)*E1692</f>
        <v>1200000</v>
      </c>
      <c r="J1692">
        <f t="shared" ca="1" si="893"/>
        <v>1019996</v>
      </c>
      <c r="K1692">
        <f ca="1">VLOOKUP(D1692,PRC!$A$1:$C$21,3,0)*E1692</f>
        <v>684000</v>
      </c>
      <c r="L1692">
        <f t="shared" ca="1" si="894"/>
        <v>36000</v>
      </c>
      <c r="M1692">
        <f t="shared" ca="1" si="895"/>
        <v>24000</v>
      </c>
      <c r="N1692">
        <f t="shared" ca="1" si="896"/>
        <v>204000</v>
      </c>
      <c r="O1692">
        <f t="shared" ca="1" si="897"/>
        <v>72000</v>
      </c>
      <c r="P1692">
        <f t="shared" ca="1" si="913"/>
        <v>-4</v>
      </c>
      <c r="Q1692">
        <f ca="1">IF(P1692&gt;0,1,0)</f>
        <v>0</v>
      </c>
      <c r="R1692">
        <f t="shared" ca="1" si="898"/>
        <v>15</v>
      </c>
      <c r="S1692">
        <f t="shared" ca="1" si="899"/>
        <v>3</v>
      </c>
      <c r="T1692">
        <f t="shared" ca="1" si="900"/>
        <v>2</v>
      </c>
      <c r="U1692">
        <f t="shared" ca="1" si="901"/>
        <v>17</v>
      </c>
      <c r="V1692">
        <f t="shared" ca="1" si="902"/>
        <v>6</v>
      </c>
      <c r="X1692">
        <f t="shared" si="904"/>
        <v>1692</v>
      </c>
      <c r="Y1692">
        <f t="shared" si="905"/>
        <v>1452</v>
      </c>
      <c r="Z1692">
        <f t="shared" si="906"/>
        <v>1453</v>
      </c>
      <c r="AA1692">
        <f t="shared" si="903"/>
        <v>1951</v>
      </c>
      <c r="AB1692">
        <f t="shared" si="915"/>
        <v>500</v>
      </c>
      <c r="AM1692" t="str">
        <f t="shared" si="916"/>
        <v>201902LP</v>
      </c>
      <c r="AN1692">
        <f t="shared" ca="1" si="911"/>
        <v>15.000333333333337</v>
      </c>
      <c r="AO1692">
        <f t="shared" ca="1" si="912"/>
        <v>3</v>
      </c>
      <c r="AP1692">
        <f t="shared" ca="1" si="917"/>
        <v>2</v>
      </c>
      <c r="AQ1692">
        <f t="shared" ca="1" si="918"/>
        <v>17</v>
      </c>
      <c r="AR1692">
        <f t="shared" ca="1" si="919"/>
        <v>6</v>
      </c>
      <c r="AS1692">
        <f ca="1">P1692/J1692</f>
        <v>-3.9215840062117892E-6</v>
      </c>
    </row>
    <row r="1693" spans="1:45" x14ac:dyDescent="0.4">
      <c r="A1693">
        <f t="shared" si="914"/>
        <v>201902</v>
      </c>
      <c r="B1693" t="s">
        <v>769</v>
      </c>
      <c r="C1693" t="s">
        <v>647</v>
      </c>
      <c r="D1693" t="str">
        <f t="shared" ca="1" si="910"/>
        <v>I118</v>
      </c>
      <c r="E1693">
        <f t="shared" ca="1" si="891"/>
        <v>5</v>
      </c>
      <c r="F1693">
        <f t="shared" ca="1" si="892"/>
        <v>11</v>
      </c>
      <c r="G1693" t="str">
        <f t="shared" ca="1" si="907"/>
        <v>S10</v>
      </c>
      <c r="H1693" t="str">
        <f t="shared" ca="1" si="908"/>
        <v>S104</v>
      </c>
      <c r="I1693">
        <f ca="1">VLOOKUP(D1693,PRC!$A$2:$B$21,2,0)*E1693</f>
        <v>2650000</v>
      </c>
      <c r="J1693">
        <f t="shared" ca="1" si="893"/>
        <v>2278996</v>
      </c>
      <c r="K1693">
        <f ca="1">VLOOKUP(D1693,PRC!$A$1:$C$21,3,0)*E1693</f>
        <v>1113000</v>
      </c>
      <c r="L1693">
        <f t="shared" ca="1" si="894"/>
        <v>53000</v>
      </c>
      <c r="M1693">
        <f t="shared" ca="1" si="895"/>
        <v>53000</v>
      </c>
      <c r="N1693">
        <f t="shared" ca="1" si="896"/>
        <v>371000</v>
      </c>
      <c r="O1693">
        <f t="shared" ca="1" si="897"/>
        <v>265000</v>
      </c>
      <c r="P1693">
        <f t="shared" ca="1" si="913"/>
        <v>423996</v>
      </c>
      <c r="Q1693">
        <f ca="1">IF(P1693&gt;0,1,0)</f>
        <v>1</v>
      </c>
      <c r="R1693">
        <f t="shared" ca="1" si="898"/>
        <v>14</v>
      </c>
      <c r="S1693">
        <f t="shared" ca="1" si="899"/>
        <v>2</v>
      </c>
      <c r="T1693">
        <f t="shared" ca="1" si="900"/>
        <v>2</v>
      </c>
      <c r="U1693">
        <f t="shared" ca="1" si="901"/>
        <v>14</v>
      </c>
      <c r="V1693">
        <f t="shared" ca="1" si="902"/>
        <v>10</v>
      </c>
      <c r="X1693">
        <f t="shared" si="904"/>
        <v>1693</v>
      </c>
      <c r="Y1693">
        <f t="shared" si="905"/>
        <v>1452</v>
      </c>
      <c r="Z1693">
        <f t="shared" si="906"/>
        <v>1453</v>
      </c>
      <c r="AA1693">
        <f t="shared" si="903"/>
        <v>1951</v>
      </c>
      <c r="AB1693">
        <f t="shared" si="915"/>
        <v>500</v>
      </c>
      <c r="AM1693" t="str">
        <f t="shared" si="916"/>
        <v>201902LP</v>
      </c>
      <c r="AN1693">
        <f t="shared" ca="1" si="911"/>
        <v>14.000150943396228</v>
      </c>
      <c r="AO1693">
        <f t="shared" ca="1" si="912"/>
        <v>2</v>
      </c>
      <c r="AP1693">
        <f t="shared" ca="1" si="917"/>
        <v>2</v>
      </c>
      <c r="AQ1693">
        <f t="shared" ca="1" si="918"/>
        <v>14.000000000000002</v>
      </c>
      <c r="AR1693">
        <f t="shared" ca="1" si="919"/>
        <v>10</v>
      </c>
      <c r="AS1693">
        <f ca="1">P1693/J1693</f>
        <v>0.18604508301023784</v>
      </c>
    </row>
    <row r="1694" spans="1:45" x14ac:dyDescent="0.4">
      <c r="A1694">
        <f t="shared" si="914"/>
        <v>201902</v>
      </c>
      <c r="B1694" t="s">
        <v>770</v>
      </c>
      <c r="C1694" t="s">
        <v>647</v>
      </c>
      <c r="D1694" t="str">
        <f t="shared" ca="1" si="910"/>
        <v>I108</v>
      </c>
      <c r="E1694">
        <f t="shared" ca="1" si="891"/>
        <v>5</v>
      </c>
      <c r="F1694">
        <f t="shared" ca="1" si="892"/>
        <v>11</v>
      </c>
      <c r="G1694" t="str">
        <f t="shared" ca="1" si="907"/>
        <v>S11</v>
      </c>
      <c r="H1694" t="str">
        <f t="shared" ca="1" si="908"/>
        <v>S111</v>
      </c>
      <c r="I1694">
        <f ca="1">VLOOKUP(D1694,PRC!$A$2:$B$21,2,0)*E1694</f>
        <v>200000</v>
      </c>
      <c r="J1694">
        <f t="shared" ca="1" si="893"/>
        <v>171996</v>
      </c>
      <c r="K1694">
        <f ca="1">VLOOKUP(D1694,PRC!$A$1:$C$21,3,0)*E1694</f>
        <v>92000</v>
      </c>
      <c r="L1694">
        <f t="shared" ca="1" si="894"/>
        <v>4000</v>
      </c>
      <c r="M1694">
        <f t="shared" ca="1" si="895"/>
        <v>6000</v>
      </c>
      <c r="N1694">
        <f t="shared" ca="1" si="896"/>
        <v>34000</v>
      </c>
      <c r="O1694">
        <f t="shared" ca="1" si="897"/>
        <v>14000</v>
      </c>
      <c r="P1694">
        <f t="shared" ca="1" si="913"/>
        <v>21996</v>
      </c>
      <c r="Q1694">
        <f ca="1">IF(P1694&gt;0,1,0)</f>
        <v>1</v>
      </c>
      <c r="R1694">
        <f t="shared" ca="1" si="898"/>
        <v>14</v>
      </c>
      <c r="S1694">
        <f t="shared" ca="1" si="899"/>
        <v>2</v>
      </c>
      <c r="T1694">
        <f t="shared" ca="1" si="900"/>
        <v>3</v>
      </c>
      <c r="U1694">
        <f t="shared" ca="1" si="901"/>
        <v>17</v>
      </c>
      <c r="V1694">
        <f t="shared" ca="1" si="902"/>
        <v>7</v>
      </c>
      <c r="X1694">
        <f t="shared" si="904"/>
        <v>1694</v>
      </c>
      <c r="Y1694">
        <f t="shared" si="905"/>
        <v>1452</v>
      </c>
      <c r="Z1694">
        <f t="shared" si="906"/>
        <v>1453</v>
      </c>
      <c r="AA1694">
        <f t="shared" si="903"/>
        <v>1951</v>
      </c>
      <c r="AB1694">
        <f t="shared" si="915"/>
        <v>500</v>
      </c>
      <c r="AM1694" t="str">
        <f t="shared" si="916"/>
        <v>201902LP</v>
      </c>
      <c r="AN1694">
        <f t="shared" ca="1" si="911"/>
        <v>14.002000000000002</v>
      </c>
      <c r="AO1694">
        <f t="shared" ca="1" si="912"/>
        <v>2</v>
      </c>
      <c r="AP1694">
        <f t="shared" ca="1" si="917"/>
        <v>3</v>
      </c>
      <c r="AQ1694">
        <f t="shared" ca="1" si="918"/>
        <v>17</v>
      </c>
      <c r="AR1694">
        <f t="shared" ca="1" si="919"/>
        <v>7.0000000000000009</v>
      </c>
      <c r="AS1694">
        <f ca="1">P1694/J1694</f>
        <v>0.12788669503941952</v>
      </c>
    </row>
    <row r="1695" spans="1:45" x14ac:dyDescent="0.4">
      <c r="A1695">
        <f t="shared" si="914"/>
        <v>201902</v>
      </c>
      <c r="B1695" t="s">
        <v>771</v>
      </c>
      <c r="C1695" t="s">
        <v>647</v>
      </c>
      <c r="D1695" t="str">
        <f t="shared" ca="1" si="910"/>
        <v>I115</v>
      </c>
      <c r="E1695">
        <f t="shared" ca="1" si="891"/>
        <v>5</v>
      </c>
      <c r="F1695">
        <f t="shared" ca="1" si="892"/>
        <v>13</v>
      </c>
      <c r="G1695" t="str">
        <f t="shared" ca="1" si="907"/>
        <v>S10</v>
      </c>
      <c r="H1695" t="str">
        <f t="shared" ca="1" si="908"/>
        <v>S107</v>
      </c>
      <c r="I1695">
        <f ca="1">VLOOKUP(D1695,PRC!$A$2:$B$21,2,0)*E1695</f>
        <v>25000</v>
      </c>
      <c r="J1695">
        <f t="shared" ca="1" si="893"/>
        <v>22246</v>
      </c>
      <c r="K1695">
        <f ca="1">VLOOKUP(D1695,PRC!$A$1:$C$21,3,0)*E1695</f>
        <v>12000</v>
      </c>
      <c r="L1695">
        <f t="shared" ca="1" si="894"/>
        <v>1000</v>
      </c>
      <c r="M1695">
        <f t="shared" ca="1" si="895"/>
        <v>1000</v>
      </c>
      <c r="N1695">
        <f t="shared" ca="1" si="896"/>
        <v>3000</v>
      </c>
      <c r="O1695">
        <f t="shared" ca="1" si="897"/>
        <v>2000</v>
      </c>
      <c r="P1695">
        <f t="shared" ca="1" si="913"/>
        <v>3246</v>
      </c>
      <c r="Q1695">
        <f ca="1">IF(P1695&gt;0,1,0)</f>
        <v>1</v>
      </c>
      <c r="R1695">
        <f t="shared" ca="1" si="898"/>
        <v>11</v>
      </c>
      <c r="S1695">
        <f t="shared" ca="1" si="899"/>
        <v>2</v>
      </c>
      <c r="T1695">
        <f t="shared" ca="1" si="900"/>
        <v>3</v>
      </c>
      <c r="U1695">
        <f t="shared" ca="1" si="901"/>
        <v>12</v>
      </c>
      <c r="V1695">
        <f t="shared" ca="1" si="902"/>
        <v>8</v>
      </c>
      <c r="X1695">
        <f t="shared" si="904"/>
        <v>1695</v>
      </c>
      <c r="Y1695">
        <f t="shared" si="905"/>
        <v>1452</v>
      </c>
      <c r="Z1695">
        <f t="shared" si="906"/>
        <v>1453</v>
      </c>
      <c r="AA1695">
        <f t="shared" si="903"/>
        <v>1951</v>
      </c>
      <c r="AB1695">
        <f t="shared" si="915"/>
        <v>500</v>
      </c>
      <c r="AM1695" t="str">
        <f t="shared" si="916"/>
        <v>201902LP</v>
      </c>
      <c r="AN1695">
        <f t="shared" ca="1" si="911"/>
        <v>11.016000000000004</v>
      </c>
      <c r="AO1695">
        <f t="shared" ca="1" si="912"/>
        <v>4</v>
      </c>
      <c r="AP1695">
        <f t="shared" ca="1" si="917"/>
        <v>4</v>
      </c>
      <c r="AQ1695">
        <f t="shared" ca="1" si="918"/>
        <v>12</v>
      </c>
      <c r="AR1695">
        <f t="shared" ca="1" si="919"/>
        <v>8</v>
      </c>
      <c r="AS1695">
        <f ca="1">P1695/J1695</f>
        <v>0.14591387215679225</v>
      </c>
    </row>
    <row r="1696" spans="1:45" x14ac:dyDescent="0.4">
      <c r="A1696">
        <f t="shared" si="914"/>
        <v>201902</v>
      </c>
      <c r="B1696" t="s">
        <v>772</v>
      </c>
      <c r="C1696" t="s">
        <v>647</v>
      </c>
      <c r="D1696" t="str">
        <f t="shared" ca="1" si="910"/>
        <v>I119</v>
      </c>
      <c r="E1696">
        <f t="shared" ca="1" si="891"/>
        <v>5</v>
      </c>
      <c r="F1696">
        <f t="shared" ca="1" si="892"/>
        <v>12</v>
      </c>
      <c r="G1696" t="str">
        <f t="shared" ca="1" si="907"/>
        <v>S10</v>
      </c>
      <c r="H1696" t="str">
        <f t="shared" ca="1" si="908"/>
        <v>S104</v>
      </c>
      <c r="I1696">
        <f ca="1">VLOOKUP(D1696,PRC!$A$2:$B$21,2,0)*E1696</f>
        <v>475000</v>
      </c>
      <c r="J1696">
        <f t="shared" ca="1" si="893"/>
        <v>403746</v>
      </c>
      <c r="K1696">
        <f ca="1">VLOOKUP(D1696,PRC!$A$1:$C$21,3,0)*E1696</f>
        <v>228000</v>
      </c>
      <c r="L1696">
        <f t="shared" ca="1" si="894"/>
        <v>5000</v>
      </c>
      <c r="M1696">
        <f t="shared" ca="1" si="895"/>
        <v>5000</v>
      </c>
      <c r="N1696">
        <f t="shared" ca="1" si="896"/>
        <v>71000</v>
      </c>
      <c r="O1696">
        <f t="shared" ca="1" si="897"/>
        <v>38000</v>
      </c>
      <c r="P1696">
        <f t="shared" ca="1" si="913"/>
        <v>56746</v>
      </c>
      <c r="Q1696">
        <f ca="1">IF(P1696&gt;0,1,0)</f>
        <v>1</v>
      </c>
      <c r="R1696">
        <f t="shared" ca="1" si="898"/>
        <v>15</v>
      </c>
      <c r="S1696">
        <f t="shared" ca="1" si="899"/>
        <v>1</v>
      </c>
      <c r="T1696">
        <f t="shared" ca="1" si="900"/>
        <v>1</v>
      </c>
      <c r="U1696">
        <f t="shared" ca="1" si="901"/>
        <v>15</v>
      </c>
      <c r="V1696">
        <f t="shared" ca="1" si="902"/>
        <v>8</v>
      </c>
      <c r="X1696">
        <f t="shared" si="904"/>
        <v>1696</v>
      </c>
      <c r="Y1696">
        <f t="shared" si="905"/>
        <v>1452</v>
      </c>
      <c r="Z1696">
        <f t="shared" si="906"/>
        <v>1453</v>
      </c>
      <c r="AA1696">
        <f t="shared" si="903"/>
        <v>1951</v>
      </c>
      <c r="AB1696">
        <f t="shared" si="915"/>
        <v>500</v>
      </c>
      <c r="AM1696" t="str">
        <f t="shared" si="916"/>
        <v>201902LP</v>
      </c>
      <c r="AN1696">
        <f t="shared" ca="1" si="911"/>
        <v>15.000842105263157</v>
      </c>
      <c r="AO1696">
        <f t="shared" ca="1" si="912"/>
        <v>1.0526315789473684</v>
      </c>
      <c r="AP1696">
        <f t="shared" ca="1" si="917"/>
        <v>1.0526315789473684</v>
      </c>
      <c r="AQ1696">
        <f t="shared" ca="1" si="918"/>
        <v>14.947368421052632</v>
      </c>
      <c r="AR1696">
        <f t="shared" ca="1" si="919"/>
        <v>8</v>
      </c>
      <c r="AS1696">
        <f ca="1">P1696/J1696</f>
        <v>0.14054876085459669</v>
      </c>
    </row>
    <row r="1697" spans="1:45" x14ac:dyDescent="0.4">
      <c r="A1697">
        <f t="shared" si="914"/>
        <v>201902</v>
      </c>
      <c r="B1697" t="s">
        <v>773</v>
      </c>
      <c r="C1697" t="s">
        <v>647</v>
      </c>
      <c r="D1697" t="str">
        <f t="shared" ca="1" si="910"/>
        <v>I103</v>
      </c>
      <c r="E1697">
        <f t="shared" ca="1" si="891"/>
        <v>8</v>
      </c>
      <c r="F1697">
        <f t="shared" ca="1" si="892"/>
        <v>15</v>
      </c>
      <c r="G1697" t="str">
        <f t="shared" ca="1" si="907"/>
        <v>S10</v>
      </c>
      <c r="H1697" t="str">
        <f t="shared" ca="1" si="908"/>
        <v>S108</v>
      </c>
      <c r="I1697">
        <f ca="1">VLOOKUP(D1697,PRC!$A$2:$B$21,2,0)*E1697</f>
        <v>400000</v>
      </c>
      <c r="J1697">
        <f t="shared" ca="1" si="893"/>
        <v>343996</v>
      </c>
      <c r="K1697">
        <f ca="1">VLOOKUP(D1697,PRC!$A$1:$C$21,3,0)*E1697</f>
        <v>228000</v>
      </c>
      <c r="L1697">
        <f t="shared" ca="1" si="894"/>
        <v>8000</v>
      </c>
      <c r="M1697">
        <f t="shared" ca="1" si="895"/>
        <v>4000</v>
      </c>
      <c r="N1697">
        <f t="shared" ca="1" si="896"/>
        <v>48000</v>
      </c>
      <c r="O1697">
        <f t="shared" ca="1" si="897"/>
        <v>24000</v>
      </c>
      <c r="P1697">
        <f t="shared" ca="1" si="913"/>
        <v>31996</v>
      </c>
      <c r="Q1697">
        <f ca="1">IF(P1697&gt;0,1,0)</f>
        <v>1</v>
      </c>
      <c r="R1697">
        <f t="shared" ca="1" si="898"/>
        <v>14</v>
      </c>
      <c r="S1697">
        <f t="shared" ca="1" si="899"/>
        <v>2</v>
      </c>
      <c r="T1697">
        <f t="shared" ca="1" si="900"/>
        <v>1</v>
      </c>
      <c r="U1697">
        <f t="shared" ca="1" si="901"/>
        <v>12</v>
      </c>
      <c r="V1697">
        <f t="shared" ca="1" si="902"/>
        <v>6</v>
      </c>
      <c r="X1697">
        <f t="shared" si="904"/>
        <v>1697</v>
      </c>
      <c r="Y1697">
        <f t="shared" si="905"/>
        <v>1452</v>
      </c>
      <c r="Z1697">
        <f t="shared" si="906"/>
        <v>1453</v>
      </c>
      <c r="AA1697">
        <f t="shared" si="903"/>
        <v>1951</v>
      </c>
      <c r="AB1697">
        <f t="shared" si="915"/>
        <v>500</v>
      </c>
      <c r="AM1697" t="str">
        <f t="shared" si="916"/>
        <v>201902LP</v>
      </c>
      <c r="AN1697">
        <f t="shared" ca="1" si="911"/>
        <v>14.000999999999998</v>
      </c>
      <c r="AO1697">
        <f t="shared" ca="1" si="912"/>
        <v>2</v>
      </c>
      <c r="AP1697">
        <f t="shared" ca="1" si="917"/>
        <v>1</v>
      </c>
      <c r="AQ1697">
        <f t="shared" ca="1" si="918"/>
        <v>12</v>
      </c>
      <c r="AR1697">
        <f t="shared" ca="1" si="919"/>
        <v>6</v>
      </c>
      <c r="AS1697">
        <f ca="1">P1697/J1697</f>
        <v>9.3012709450109879E-2</v>
      </c>
    </row>
    <row r="1698" spans="1:45" x14ac:dyDescent="0.4">
      <c r="A1698">
        <f t="shared" si="914"/>
        <v>201902</v>
      </c>
      <c r="B1698" t="s">
        <v>774</v>
      </c>
      <c r="C1698" t="s">
        <v>647</v>
      </c>
      <c r="D1698" t="str">
        <f t="shared" ca="1" si="910"/>
        <v>I107</v>
      </c>
      <c r="E1698">
        <f t="shared" ca="1" si="891"/>
        <v>5</v>
      </c>
      <c r="F1698">
        <f t="shared" ca="1" si="892"/>
        <v>13</v>
      </c>
      <c r="G1698" t="str">
        <f t="shared" ca="1" si="907"/>
        <v>S11</v>
      </c>
      <c r="H1698" t="str">
        <f t="shared" ca="1" si="908"/>
        <v>S116</v>
      </c>
      <c r="I1698">
        <f ca="1">VLOOKUP(D1698,PRC!$A$2:$B$21,2,0)*E1698</f>
        <v>750000</v>
      </c>
      <c r="J1698">
        <f t="shared" ca="1" si="893"/>
        <v>637496</v>
      </c>
      <c r="K1698">
        <f ca="1">VLOOKUP(D1698,PRC!$A$1:$C$21,3,0)*E1698</f>
        <v>427500</v>
      </c>
      <c r="L1698">
        <f t="shared" ca="1" si="894"/>
        <v>23000</v>
      </c>
      <c r="M1698">
        <f t="shared" ca="1" si="895"/>
        <v>23000</v>
      </c>
      <c r="N1698">
        <f t="shared" ca="1" si="896"/>
        <v>90000</v>
      </c>
      <c r="O1698">
        <f t="shared" ca="1" si="897"/>
        <v>45000</v>
      </c>
      <c r="P1698">
        <f t="shared" ca="1" si="913"/>
        <v>28996</v>
      </c>
      <c r="Q1698">
        <f ca="1">IF(P1698&gt;0,1,0)</f>
        <v>1</v>
      </c>
      <c r="R1698">
        <f t="shared" ca="1" si="898"/>
        <v>15</v>
      </c>
      <c r="S1698">
        <f t="shared" ca="1" si="899"/>
        <v>3</v>
      </c>
      <c r="T1698">
        <f t="shared" ca="1" si="900"/>
        <v>3</v>
      </c>
      <c r="U1698">
        <f t="shared" ca="1" si="901"/>
        <v>12</v>
      </c>
      <c r="V1698">
        <f t="shared" ca="1" si="902"/>
        <v>6</v>
      </c>
      <c r="X1698">
        <f t="shared" si="904"/>
        <v>1698</v>
      </c>
      <c r="Y1698">
        <f t="shared" si="905"/>
        <v>1452</v>
      </c>
      <c r="Z1698">
        <f t="shared" si="906"/>
        <v>1453</v>
      </c>
      <c r="AA1698">
        <f t="shared" si="903"/>
        <v>1951</v>
      </c>
      <c r="AB1698">
        <f t="shared" si="915"/>
        <v>500</v>
      </c>
      <c r="AM1698" t="str">
        <f t="shared" si="916"/>
        <v>201902LP</v>
      </c>
      <c r="AN1698">
        <f t="shared" ca="1" si="911"/>
        <v>15.000533333333333</v>
      </c>
      <c r="AO1698">
        <f t="shared" ca="1" si="912"/>
        <v>3.0666666666666664</v>
      </c>
      <c r="AP1698">
        <f t="shared" ca="1" si="917"/>
        <v>3.0666666666666664</v>
      </c>
      <c r="AQ1698">
        <f t="shared" ca="1" si="918"/>
        <v>12</v>
      </c>
      <c r="AR1698">
        <f t="shared" ca="1" si="919"/>
        <v>6</v>
      </c>
      <c r="AS1698">
        <f ca="1">P1698/J1698</f>
        <v>4.5484206959729941E-2</v>
      </c>
    </row>
    <row r="1699" spans="1:45" x14ac:dyDescent="0.4">
      <c r="A1699">
        <f t="shared" si="914"/>
        <v>201902</v>
      </c>
      <c r="B1699" t="s">
        <v>775</v>
      </c>
      <c r="C1699" t="s">
        <v>647</v>
      </c>
      <c r="D1699" t="str">
        <f t="shared" ca="1" si="910"/>
        <v>I111</v>
      </c>
      <c r="E1699">
        <f t="shared" ca="1" si="891"/>
        <v>8</v>
      </c>
      <c r="F1699">
        <f t="shared" ca="1" si="892"/>
        <v>12</v>
      </c>
      <c r="G1699" t="str">
        <f t="shared" ca="1" si="907"/>
        <v>S11</v>
      </c>
      <c r="H1699" t="str">
        <f t="shared" ca="1" si="908"/>
        <v>S115</v>
      </c>
      <c r="I1699">
        <f ca="1">VLOOKUP(D1699,PRC!$A$2:$B$21,2,0)*E1699</f>
        <v>1200000</v>
      </c>
      <c r="J1699">
        <f t="shared" ca="1" si="893"/>
        <v>1043996</v>
      </c>
      <c r="K1699">
        <f ca="1">VLOOKUP(D1699,PRC!$A$1:$C$21,3,0)*E1699</f>
        <v>636000</v>
      </c>
      <c r="L1699">
        <f t="shared" ca="1" si="894"/>
        <v>36000</v>
      </c>
      <c r="M1699">
        <f t="shared" ca="1" si="895"/>
        <v>36000</v>
      </c>
      <c r="N1699">
        <f t="shared" ca="1" si="896"/>
        <v>120000</v>
      </c>
      <c r="O1699">
        <f t="shared" ca="1" si="897"/>
        <v>84000</v>
      </c>
      <c r="P1699">
        <f t="shared" ca="1" si="913"/>
        <v>131996</v>
      </c>
      <c r="Q1699">
        <f ca="1">IF(P1699&gt;0,1,0)</f>
        <v>1</v>
      </c>
      <c r="R1699">
        <f t="shared" ca="1" si="898"/>
        <v>13</v>
      </c>
      <c r="S1699">
        <f t="shared" ca="1" si="899"/>
        <v>3</v>
      </c>
      <c r="T1699">
        <f t="shared" ca="1" si="900"/>
        <v>3</v>
      </c>
      <c r="U1699">
        <f t="shared" ca="1" si="901"/>
        <v>10</v>
      </c>
      <c r="V1699">
        <f t="shared" ca="1" si="902"/>
        <v>7</v>
      </c>
      <c r="X1699">
        <f t="shared" si="904"/>
        <v>1699</v>
      </c>
      <c r="Y1699">
        <f t="shared" si="905"/>
        <v>1452</v>
      </c>
      <c r="Z1699">
        <f t="shared" si="906"/>
        <v>1453</v>
      </c>
      <c r="AA1699">
        <f t="shared" si="903"/>
        <v>1951</v>
      </c>
      <c r="AB1699">
        <f t="shared" si="915"/>
        <v>500</v>
      </c>
      <c r="AM1699" t="str">
        <f t="shared" si="916"/>
        <v>201902LP</v>
      </c>
      <c r="AN1699">
        <f t="shared" ca="1" si="911"/>
        <v>13.000333333333336</v>
      </c>
      <c r="AO1699">
        <f t="shared" ca="1" si="912"/>
        <v>3</v>
      </c>
      <c r="AP1699">
        <f t="shared" ca="1" si="917"/>
        <v>3</v>
      </c>
      <c r="AQ1699">
        <f t="shared" ca="1" si="918"/>
        <v>10</v>
      </c>
      <c r="AR1699">
        <f t="shared" ca="1" si="919"/>
        <v>7.0000000000000009</v>
      </c>
      <c r="AS1699">
        <f ca="1">P1699/J1699</f>
        <v>0.12643343461086057</v>
      </c>
    </row>
    <row r="1700" spans="1:45" x14ac:dyDescent="0.4">
      <c r="A1700">
        <f t="shared" si="914"/>
        <v>201902</v>
      </c>
      <c r="B1700" t="s">
        <v>776</v>
      </c>
      <c r="C1700" t="s">
        <v>647</v>
      </c>
      <c r="D1700" t="str">
        <f t="shared" ca="1" si="910"/>
        <v>I119</v>
      </c>
      <c r="E1700">
        <f t="shared" ca="1" si="891"/>
        <v>5</v>
      </c>
      <c r="F1700">
        <f t="shared" ca="1" si="892"/>
        <v>10</v>
      </c>
      <c r="G1700" t="str">
        <f t="shared" ca="1" si="907"/>
        <v>S11</v>
      </c>
      <c r="H1700" t="str">
        <f t="shared" ca="1" si="908"/>
        <v>S119</v>
      </c>
      <c r="I1700">
        <f ca="1">VLOOKUP(D1700,PRC!$A$2:$B$21,2,0)*E1700</f>
        <v>475000</v>
      </c>
      <c r="J1700">
        <f t="shared" ca="1" si="893"/>
        <v>422746</v>
      </c>
      <c r="K1700">
        <f ca="1">VLOOKUP(D1700,PRC!$A$1:$C$21,3,0)*E1700</f>
        <v>228000</v>
      </c>
      <c r="L1700">
        <f t="shared" ca="1" si="894"/>
        <v>14000</v>
      </c>
      <c r="M1700">
        <f t="shared" ca="1" si="895"/>
        <v>14000</v>
      </c>
      <c r="N1700">
        <f t="shared" ca="1" si="896"/>
        <v>81000</v>
      </c>
      <c r="O1700">
        <f t="shared" ca="1" si="897"/>
        <v>48000</v>
      </c>
      <c r="P1700">
        <f t="shared" ca="1" si="913"/>
        <v>37746</v>
      </c>
      <c r="Q1700">
        <f ca="1">IF(P1700&gt;0,1,0)</f>
        <v>1</v>
      </c>
      <c r="R1700">
        <f t="shared" ca="1" si="898"/>
        <v>11</v>
      </c>
      <c r="S1700">
        <f t="shared" ca="1" si="899"/>
        <v>3</v>
      </c>
      <c r="T1700">
        <f t="shared" ca="1" si="900"/>
        <v>3</v>
      </c>
      <c r="U1700">
        <f t="shared" ca="1" si="901"/>
        <v>17</v>
      </c>
      <c r="V1700">
        <f t="shared" ca="1" si="902"/>
        <v>10</v>
      </c>
      <c r="X1700">
        <f t="shared" si="904"/>
        <v>1700</v>
      </c>
      <c r="Y1700">
        <f t="shared" si="905"/>
        <v>1452</v>
      </c>
      <c r="Z1700">
        <f t="shared" si="906"/>
        <v>1453</v>
      </c>
      <c r="AA1700">
        <f t="shared" si="903"/>
        <v>1951</v>
      </c>
      <c r="AB1700">
        <f t="shared" si="915"/>
        <v>500</v>
      </c>
      <c r="AM1700" t="str">
        <f t="shared" si="916"/>
        <v>201902LP</v>
      </c>
      <c r="AN1700">
        <f t="shared" ca="1" si="911"/>
        <v>11.000842105263153</v>
      </c>
      <c r="AO1700">
        <f t="shared" ca="1" si="912"/>
        <v>2.9473684210526314</v>
      </c>
      <c r="AP1700">
        <f t="shared" ca="1" si="917"/>
        <v>2.9473684210526314</v>
      </c>
      <c r="AQ1700">
        <f t="shared" ca="1" si="918"/>
        <v>17.05263157894737</v>
      </c>
      <c r="AR1700">
        <f t="shared" ca="1" si="919"/>
        <v>10.105263157894736</v>
      </c>
      <c r="AS1700">
        <f ca="1">P1700/J1700</f>
        <v>8.9287657363996353E-2</v>
      </c>
    </row>
    <row r="1701" spans="1:45" x14ac:dyDescent="0.4">
      <c r="A1701">
        <f t="shared" si="914"/>
        <v>201902</v>
      </c>
      <c r="B1701" t="s">
        <v>777</v>
      </c>
      <c r="C1701" t="s">
        <v>647</v>
      </c>
      <c r="D1701" t="str">
        <f t="shared" ca="1" si="910"/>
        <v>I104</v>
      </c>
      <c r="E1701">
        <f t="shared" ca="1" si="891"/>
        <v>8</v>
      </c>
      <c r="F1701">
        <f t="shared" ca="1" si="892"/>
        <v>11</v>
      </c>
      <c r="G1701" t="str">
        <f t="shared" ca="1" si="907"/>
        <v>S11</v>
      </c>
      <c r="H1701" t="str">
        <f t="shared" ca="1" si="908"/>
        <v>S114</v>
      </c>
      <c r="I1701">
        <f ca="1">VLOOKUP(D1701,PRC!$A$2:$B$21,2,0)*E1701</f>
        <v>560000</v>
      </c>
      <c r="J1701">
        <f t="shared" ca="1" si="893"/>
        <v>487196</v>
      </c>
      <c r="K1701">
        <f ca="1">VLOOKUP(D1701,PRC!$A$1:$C$21,3,0)*E1701</f>
        <v>235200</v>
      </c>
      <c r="L1701">
        <f t="shared" ca="1" si="894"/>
        <v>11000</v>
      </c>
      <c r="M1701">
        <f t="shared" ca="1" si="895"/>
        <v>6000</v>
      </c>
      <c r="N1701">
        <f t="shared" ca="1" si="896"/>
        <v>62000</v>
      </c>
      <c r="O1701">
        <f t="shared" ca="1" si="897"/>
        <v>34000</v>
      </c>
      <c r="P1701">
        <f t="shared" ca="1" si="913"/>
        <v>138996</v>
      </c>
      <c r="Q1701">
        <f ca="1">IF(P1701&gt;0,1,0)</f>
        <v>1</v>
      </c>
      <c r="R1701">
        <f t="shared" ca="1" si="898"/>
        <v>13</v>
      </c>
      <c r="S1701">
        <f t="shared" ca="1" si="899"/>
        <v>2</v>
      </c>
      <c r="T1701">
        <f t="shared" ca="1" si="900"/>
        <v>1</v>
      </c>
      <c r="U1701">
        <f t="shared" ca="1" si="901"/>
        <v>11</v>
      </c>
      <c r="V1701">
        <f t="shared" ca="1" si="902"/>
        <v>6</v>
      </c>
      <c r="X1701">
        <f t="shared" si="904"/>
        <v>1701</v>
      </c>
      <c r="Y1701">
        <f t="shared" si="905"/>
        <v>1452</v>
      </c>
      <c r="Z1701">
        <f t="shared" si="906"/>
        <v>1453</v>
      </c>
      <c r="AA1701">
        <f t="shared" si="903"/>
        <v>1951</v>
      </c>
      <c r="AB1701">
        <f t="shared" si="915"/>
        <v>500</v>
      </c>
      <c r="AM1701" t="str">
        <f t="shared" si="916"/>
        <v>201902LP</v>
      </c>
      <c r="AN1701">
        <f t="shared" ca="1" si="911"/>
        <v>13.000714285714288</v>
      </c>
      <c r="AO1701">
        <f t="shared" ca="1" si="912"/>
        <v>1.9642857142857142</v>
      </c>
      <c r="AP1701">
        <f t="shared" ca="1" si="917"/>
        <v>1.0714285714285714</v>
      </c>
      <c r="AQ1701">
        <f t="shared" ca="1" si="918"/>
        <v>11.071428571428571</v>
      </c>
      <c r="AR1701">
        <f t="shared" ca="1" si="919"/>
        <v>6.0714285714285712</v>
      </c>
      <c r="AS1701">
        <f ca="1">P1701/J1701</f>
        <v>0.28529790884982636</v>
      </c>
    </row>
    <row r="1702" spans="1:45" x14ac:dyDescent="0.4">
      <c r="A1702">
        <f t="shared" si="914"/>
        <v>201902</v>
      </c>
      <c r="B1702" t="s">
        <v>778</v>
      </c>
      <c r="C1702" t="s">
        <v>647</v>
      </c>
      <c r="D1702" t="str">
        <f t="shared" ca="1" si="910"/>
        <v>I117</v>
      </c>
      <c r="E1702">
        <f t="shared" ca="1" si="891"/>
        <v>6</v>
      </c>
      <c r="F1702">
        <f t="shared" ca="1" si="892"/>
        <v>12</v>
      </c>
      <c r="G1702" t="str">
        <f t="shared" ca="1" si="907"/>
        <v>S10</v>
      </c>
      <c r="H1702" t="str">
        <f t="shared" ca="1" si="908"/>
        <v>S102</v>
      </c>
      <c r="I1702">
        <f ca="1">VLOOKUP(D1702,PRC!$A$2:$B$21,2,0)*E1702</f>
        <v>15000000</v>
      </c>
      <c r="J1702">
        <f t="shared" ca="1" si="893"/>
        <v>12749996</v>
      </c>
      <c r="K1702">
        <f ca="1">VLOOKUP(D1702,PRC!$A$1:$C$21,3,0)*E1702</f>
        <v>6900000</v>
      </c>
      <c r="L1702">
        <f t="shared" ca="1" si="894"/>
        <v>450000</v>
      </c>
      <c r="M1702">
        <f t="shared" ca="1" si="895"/>
        <v>150000</v>
      </c>
      <c r="N1702">
        <f t="shared" ca="1" si="896"/>
        <v>1500000</v>
      </c>
      <c r="O1702">
        <f t="shared" ca="1" si="897"/>
        <v>1050000</v>
      </c>
      <c r="P1702">
        <f t="shared" ca="1" si="913"/>
        <v>2699996</v>
      </c>
      <c r="Q1702">
        <f ca="1">IF(P1702&gt;0,1,0)</f>
        <v>1</v>
      </c>
      <c r="R1702">
        <f t="shared" ca="1" si="898"/>
        <v>15</v>
      </c>
      <c r="S1702">
        <f t="shared" ca="1" si="899"/>
        <v>3</v>
      </c>
      <c r="T1702">
        <f t="shared" ca="1" si="900"/>
        <v>1</v>
      </c>
      <c r="U1702">
        <f t="shared" ca="1" si="901"/>
        <v>10</v>
      </c>
      <c r="V1702">
        <f t="shared" ca="1" si="902"/>
        <v>7</v>
      </c>
      <c r="X1702">
        <f t="shared" si="904"/>
        <v>1702</v>
      </c>
      <c r="Y1702">
        <f t="shared" si="905"/>
        <v>1452</v>
      </c>
      <c r="Z1702">
        <f t="shared" si="906"/>
        <v>1453</v>
      </c>
      <c r="AA1702">
        <f t="shared" si="903"/>
        <v>1951</v>
      </c>
      <c r="AB1702">
        <f t="shared" si="915"/>
        <v>500</v>
      </c>
      <c r="AM1702" t="str">
        <f t="shared" si="916"/>
        <v>201902LP</v>
      </c>
      <c r="AN1702">
        <f t="shared" ca="1" si="911"/>
        <v>15.000026666666667</v>
      </c>
      <c r="AO1702">
        <f t="shared" ca="1" si="912"/>
        <v>3</v>
      </c>
      <c r="AP1702">
        <f t="shared" ca="1" si="917"/>
        <v>1</v>
      </c>
      <c r="AQ1702">
        <f t="shared" ca="1" si="918"/>
        <v>10</v>
      </c>
      <c r="AR1702">
        <f t="shared" ca="1" si="919"/>
        <v>7.0000000000000009</v>
      </c>
      <c r="AS1702">
        <f ca="1">P1702/J1702</f>
        <v>0.21176445859277132</v>
      </c>
    </row>
    <row r="1703" spans="1:45" x14ac:dyDescent="0.4">
      <c r="A1703">
        <f t="shared" si="914"/>
        <v>201902</v>
      </c>
      <c r="B1703" t="s">
        <v>779</v>
      </c>
      <c r="C1703" t="s">
        <v>647</v>
      </c>
      <c r="D1703" t="str">
        <f t="shared" ca="1" si="910"/>
        <v>I113</v>
      </c>
      <c r="E1703">
        <f t="shared" ca="1" si="891"/>
        <v>7</v>
      </c>
      <c r="F1703">
        <f t="shared" ca="1" si="892"/>
        <v>12</v>
      </c>
      <c r="G1703" t="str">
        <f t="shared" ca="1" si="907"/>
        <v>S11</v>
      </c>
      <c r="H1703" t="str">
        <f t="shared" ca="1" si="908"/>
        <v>S118</v>
      </c>
      <c r="I1703">
        <f ca="1">VLOOKUP(D1703,PRC!$A$2:$B$21,2,0)*E1703</f>
        <v>4690000</v>
      </c>
      <c r="J1703">
        <f t="shared" ca="1" si="893"/>
        <v>4220996</v>
      </c>
      <c r="K1703">
        <f ca="1">VLOOKUP(D1703,PRC!$A$1:$C$21,3,0)*E1703</f>
        <v>2110500</v>
      </c>
      <c r="L1703">
        <f t="shared" ca="1" si="894"/>
        <v>141000</v>
      </c>
      <c r="M1703">
        <f t="shared" ca="1" si="895"/>
        <v>47000</v>
      </c>
      <c r="N1703">
        <f t="shared" ca="1" si="896"/>
        <v>844000</v>
      </c>
      <c r="O1703">
        <f t="shared" ca="1" si="897"/>
        <v>375000</v>
      </c>
      <c r="P1703">
        <f t="shared" ca="1" si="913"/>
        <v>703496</v>
      </c>
      <c r="Q1703">
        <f ca="1">IF(P1703&gt;0,1,0)</f>
        <v>1</v>
      </c>
      <c r="R1703">
        <f t="shared" ca="1" si="898"/>
        <v>10</v>
      </c>
      <c r="S1703">
        <f t="shared" ca="1" si="899"/>
        <v>3</v>
      </c>
      <c r="T1703">
        <f t="shared" ca="1" si="900"/>
        <v>1</v>
      </c>
      <c r="U1703">
        <f t="shared" ca="1" si="901"/>
        <v>18</v>
      </c>
      <c r="V1703">
        <f t="shared" ca="1" si="902"/>
        <v>8</v>
      </c>
      <c r="X1703">
        <f t="shared" si="904"/>
        <v>1703</v>
      </c>
      <c r="Y1703">
        <f t="shared" si="905"/>
        <v>1452</v>
      </c>
      <c r="Z1703">
        <f t="shared" si="906"/>
        <v>1453</v>
      </c>
      <c r="AA1703">
        <f t="shared" si="903"/>
        <v>1951</v>
      </c>
      <c r="AB1703">
        <f t="shared" si="915"/>
        <v>500</v>
      </c>
      <c r="AM1703" t="str">
        <f t="shared" si="916"/>
        <v>201902LP</v>
      </c>
      <c r="AN1703">
        <f t="shared" ca="1" si="911"/>
        <v>10.000085287846483</v>
      </c>
      <c r="AO1703">
        <f t="shared" ca="1" si="912"/>
        <v>3.0063965884861408</v>
      </c>
      <c r="AP1703">
        <f t="shared" ca="1" si="917"/>
        <v>1.0021321961620469</v>
      </c>
      <c r="AQ1703">
        <f t="shared" ca="1" si="918"/>
        <v>17.995735607675904</v>
      </c>
      <c r="AR1703">
        <f t="shared" ca="1" si="919"/>
        <v>7.9957356076759067</v>
      </c>
      <c r="AS1703">
        <f ca="1">P1703/J1703</f>
        <v>0.16666587696363608</v>
      </c>
    </row>
    <row r="1704" spans="1:45" x14ac:dyDescent="0.4">
      <c r="A1704">
        <f t="shared" si="914"/>
        <v>201902</v>
      </c>
      <c r="B1704" t="s">
        <v>780</v>
      </c>
      <c r="C1704" t="s">
        <v>647</v>
      </c>
      <c r="D1704" t="str">
        <f t="shared" ca="1" si="910"/>
        <v>I103</v>
      </c>
      <c r="E1704">
        <f t="shared" ca="1" si="891"/>
        <v>8</v>
      </c>
      <c r="F1704">
        <f t="shared" ca="1" si="892"/>
        <v>10</v>
      </c>
      <c r="G1704" t="str">
        <f t="shared" ca="1" si="907"/>
        <v>S10</v>
      </c>
      <c r="H1704" t="str">
        <f t="shared" ca="1" si="908"/>
        <v>S105</v>
      </c>
      <c r="I1704">
        <f ca="1">VLOOKUP(D1704,PRC!$A$2:$B$21,2,0)*E1704</f>
        <v>400000</v>
      </c>
      <c r="J1704">
        <f t="shared" ca="1" si="893"/>
        <v>339996</v>
      </c>
      <c r="K1704">
        <f ca="1">VLOOKUP(D1704,PRC!$A$1:$C$21,3,0)*E1704</f>
        <v>228000</v>
      </c>
      <c r="L1704">
        <f t="shared" ca="1" si="894"/>
        <v>12000</v>
      </c>
      <c r="M1704">
        <f t="shared" ca="1" si="895"/>
        <v>4000</v>
      </c>
      <c r="N1704">
        <f t="shared" ca="1" si="896"/>
        <v>48000</v>
      </c>
      <c r="O1704">
        <f t="shared" ca="1" si="897"/>
        <v>28000</v>
      </c>
      <c r="P1704">
        <f t="shared" ca="1" si="913"/>
        <v>19996</v>
      </c>
      <c r="Q1704">
        <f ca="1">IF(P1704&gt;0,1,0)</f>
        <v>1</v>
      </c>
      <c r="R1704">
        <f t="shared" ca="1" si="898"/>
        <v>15</v>
      </c>
      <c r="S1704">
        <f t="shared" ca="1" si="899"/>
        <v>3</v>
      </c>
      <c r="T1704">
        <f t="shared" ca="1" si="900"/>
        <v>1</v>
      </c>
      <c r="U1704">
        <f t="shared" ca="1" si="901"/>
        <v>12</v>
      </c>
      <c r="V1704">
        <f t="shared" ca="1" si="902"/>
        <v>7</v>
      </c>
      <c r="X1704">
        <f t="shared" si="904"/>
        <v>1704</v>
      </c>
      <c r="Y1704">
        <f t="shared" si="905"/>
        <v>1452</v>
      </c>
      <c r="Z1704">
        <f t="shared" si="906"/>
        <v>1453</v>
      </c>
      <c r="AA1704">
        <f t="shared" si="903"/>
        <v>1951</v>
      </c>
      <c r="AB1704">
        <f t="shared" si="915"/>
        <v>500</v>
      </c>
      <c r="AM1704" t="str">
        <f t="shared" si="916"/>
        <v>201902LP</v>
      </c>
      <c r="AN1704">
        <f t="shared" ca="1" si="911"/>
        <v>15.000999999999998</v>
      </c>
      <c r="AO1704">
        <f t="shared" ca="1" si="912"/>
        <v>3</v>
      </c>
      <c r="AP1704">
        <f t="shared" ca="1" si="917"/>
        <v>1</v>
      </c>
      <c r="AQ1704">
        <f t="shared" ca="1" si="918"/>
        <v>12</v>
      </c>
      <c r="AR1704">
        <f t="shared" ca="1" si="919"/>
        <v>7.0000000000000009</v>
      </c>
      <c r="AS1704">
        <f ca="1">P1704/J1704</f>
        <v>5.8812456617136674E-2</v>
      </c>
    </row>
    <row r="1705" spans="1:45" x14ac:dyDescent="0.4">
      <c r="A1705">
        <f t="shared" si="914"/>
        <v>201902</v>
      </c>
      <c r="B1705" t="s">
        <v>781</v>
      </c>
      <c r="C1705" t="s">
        <v>647</v>
      </c>
      <c r="D1705" t="str">
        <f t="shared" ca="1" si="910"/>
        <v>I115</v>
      </c>
      <c r="E1705">
        <f t="shared" ca="1" si="891"/>
        <v>5</v>
      </c>
      <c r="F1705">
        <f t="shared" ca="1" si="892"/>
        <v>15</v>
      </c>
      <c r="G1705" t="str">
        <f t="shared" ca="1" si="907"/>
        <v>S10</v>
      </c>
      <c r="H1705" t="str">
        <f t="shared" ca="1" si="908"/>
        <v>S103</v>
      </c>
      <c r="I1705">
        <f ca="1">VLOOKUP(D1705,PRC!$A$2:$B$21,2,0)*E1705</f>
        <v>25000</v>
      </c>
      <c r="J1705">
        <f t="shared" ca="1" si="893"/>
        <v>21996</v>
      </c>
      <c r="K1705">
        <f ca="1">VLOOKUP(D1705,PRC!$A$1:$C$21,3,0)*E1705</f>
        <v>12000</v>
      </c>
      <c r="L1705">
        <f t="shared" ca="1" si="894"/>
        <v>0</v>
      </c>
      <c r="M1705">
        <f t="shared" ca="1" si="895"/>
        <v>0</v>
      </c>
      <c r="N1705">
        <f t="shared" ca="1" si="896"/>
        <v>3000</v>
      </c>
      <c r="O1705">
        <f t="shared" ca="1" si="897"/>
        <v>2000</v>
      </c>
      <c r="P1705">
        <f t="shared" ca="1" si="913"/>
        <v>4996</v>
      </c>
      <c r="Q1705">
        <f ca="1">IF(P1705&gt;0,1,0)</f>
        <v>1</v>
      </c>
      <c r="R1705">
        <f t="shared" ca="1" si="898"/>
        <v>12</v>
      </c>
      <c r="S1705">
        <f t="shared" ca="1" si="899"/>
        <v>1</v>
      </c>
      <c r="T1705">
        <f t="shared" ca="1" si="900"/>
        <v>1</v>
      </c>
      <c r="U1705">
        <f t="shared" ca="1" si="901"/>
        <v>10</v>
      </c>
      <c r="V1705">
        <f t="shared" ca="1" si="902"/>
        <v>6</v>
      </c>
      <c r="X1705">
        <f t="shared" si="904"/>
        <v>1705</v>
      </c>
      <c r="Y1705">
        <f t="shared" si="905"/>
        <v>1452</v>
      </c>
      <c r="Z1705">
        <f t="shared" si="906"/>
        <v>1453</v>
      </c>
      <c r="AA1705">
        <f t="shared" si="903"/>
        <v>1951</v>
      </c>
      <c r="AB1705">
        <f t="shared" si="915"/>
        <v>500</v>
      </c>
      <c r="AM1705" t="str">
        <f t="shared" si="916"/>
        <v>201902LP</v>
      </c>
      <c r="AN1705">
        <f t="shared" ca="1" si="911"/>
        <v>12.016000000000005</v>
      </c>
      <c r="AO1705">
        <f t="shared" ca="1" si="912"/>
        <v>0</v>
      </c>
      <c r="AP1705">
        <f t="shared" ca="1" si="917"/>
        <v>0</v>
      </c>
      <c r="AQ1705">
        <f t="shared" ca="1" si="918"/>
        <v>12</v>
      </c>
      <c r="AR1705">
        <f t="shared" ca="1" si="919"/>
        <v>8</v>
      </c>
      <c r="AS1705">
        <f ca="1">P1705/J1705</f>
        <v>0.22713220585561011</v>
      </c>
    </row>
    <row r="1706" spans="1:45" x14ac:dyDescent="0.4">
      <c r="A1706">
        <f t="shared" si="914"/>
        <v>201902</v>
      </c>
      <c r="B1706" t="s">
        <v>782</v>
      </c>
      <c r="C1706" t="s">
        <v>647</v>
      </c>
      <c r="D1706" t="str">
        <f t="shared" ca="1" si="910"/>
        <v>I119</v>
      </c>
      <c r="E1706">
        <f t="shared" ca="1" si="891"/>
        <v>5</v>
      </c>
      <c r="F1706">
        <f t="shared" ca="1" si="892"/>
        <v>14</v>
      </c>
      <c r="G1706" t="str">
        <f t="shared" ca="1" si="907"/>
        <v>S10</v>
      </c>
      <c r="H1706" t="str">
        <f t="shared" ca="1" si="908"/>
        <v>S107</v>
      </c>
      <c r="I1706">
        <f ca="1">VLOOKUP(D1706,PRC!$A$2:$B$21,2,0)*E1706</f>
        <v>475000</v>
      </c>
      <c r="J1706">
        <f t="shared" ca="1" si="893"/>
        <v>417996</v>
      </c>
      <c r="K1706">
        <f ca="1">VLOOKUP(D1706,PRC!$A$1:$C$21,3,0)*E1706</f>
        <v>228000</v>
      </c>
      <c r="L1706">
        <f t="shared" ca="1" si="894"/>
        <v>10000</v>
      </c>
      <c r="M1706">
        <f t="shared" ca="1" si="895"/>
        <v>5000</v>
      </c>
      <c r="N1706">
        <f t="shared" ca="1" si="896"/>
        <v>90000</v>
      </c>
      <c r="O1706">
        <f t="shared" ca="1" si="897"/>
        <v>48000</v>
      </c>
      <c r="P1706">
        <f t="shared" ca="1" si="913"/>
        <v>36996</v>
      </c>
      <c r="Q1706">
        <f ca="1">IF(P1706&gt;0,1,0)</f>
        <v>1</v>
      </c>
      <c r="R1706">
        <f t="shared" ca="1" si="898"/>
        <v>12</v>
      </c>
      <c r="S1706">
        <f t="shared" ca="1" si="899"/>
        <v>2</v>
      </c>
      <c r="T1706">
        <f t="shared" ca="1" si="900"/>
        <v>1</v>
      </c>
      <c r="U1706">
        <f t="shared" ca="1" si="901"/>
        <v>19</v>
      </c>
      <c r="V1706">
        <f t="shared" ca="1" si="902"/>
        <v>10</v>
      </c>
      <c r="X1706">
        <f t="shared" si="904"/>
        <v>1706</v>
      </c>
      <c r="Y1706">
        <f t="shared" si="905"/>
        <v>1452</v>
      </c>
      <c r="Z1706">
        <f t="shared" si="906"/>
        <v>1453</v>
      </c>
      <c r="AA1706">
        <f t="shared" si="903"/>
        <v>1951</v>
      </c>
      <c r="AB1706">
        <f t="shared" si="915"/>
        <v>500</v>
      </c>
      <c r="AM1706" t="str">
        <f t="shared" si="916"/>
        <v>201902LP</v>
      </c>
      <c r="AN1706">
        <f t="shared" ca="1" si="911"/>
        <v>12.000842105263153</v>
      </c>
      <c r="AO1706">
        <f t="shared" ca="1" si="912"/>
        <v>2.1052631578947367</v>
      </c>
      <c r="AP1706">
        <f t="shared" ca="1" si="917"/>
        <v>1.0526315789473684</v>
      </c>
      <c r="AQ1706">
        <f t="shared" ca="1" si="918"/>
        <v>18.947368421052634</v>
      </c>
      <c r="AR1706">
        <f t="shared" ca="1" si="919"/>
        <v>10.105263157894736</v>
      </c>
      <c r="AS1706">
        <f ca="1">P1706/J1706</f>
        <v>8.8508024000229668E-2</v>
      </c>
    </row>
    <row r="1707" spans="1:45" x14ac:dyDescent="0.4">
      <c r="A1707">
        <f t="shared" si="914"/>
        <v>201902</v>
      </c>
      <c r="B1707" t="s">
        <v>783</v>
      </c>
      <c r="C1707" t="s">
        <v>647</v>
      </c>
      <c r="D1707" t="str">
        <f t="shared" ca="1" si="910"/>
        <v>I104</v>
      </c>
      <c r="E1707">
        <f t="shared" ref="E1707:E1770" ca="1" si="920">RANDBETWEEN(INDIRECT("AD"&amp;Y1707),INDIRECT("AD"&amp;Z1707))</f>
        <v>6</v>
      </c>
      <c r="F1707">
        <f t="shared" ref="F1707:F1770" ca="1" si="921">RANDBETWEEN(INDIRECT("AF"&amp;Y1707),INDIRECT("AF"&amp;Z1707))</f>
        <v>10</v>
      </c>
      <c r="G1707" t="str">
        <f t="shared" ca="1" si="907"/>
        <v>S10</v>
      </c>
      <c r="H1707" t="str">
        <f t="shared" ca="1" si="908"/>
        <v>S109</v>
      </c>
      <c r="I1707">
        <f ca="1">VLOOKUP(D1707,PRC!$A$2:$B$21,2,0)*E1707</f>
        <v>420000</v>
      </c>
      <c r="J1707">
        <f t="shared" ref="J1707:J1770" ca="1" si="922">I1707*(1-R1707/100)-4</f>
        <v>373796</v>
      </c>
      <c r="K1707">
        <f ca="1">VLOOKUP(D1707,PRC!$A$1:$C$21,3,0)*E1707</f>
        <v>176400</v>
      </c>
      <c r="L1707">
        <f t="shared" ref="L1707:L1770" ca="1" si="923">ROUND($I1707*S1707,-5)/100</f>
        <v>4000</v>
      </c>
      <c r="M1707">
        <f t="shared" ref="M1707:M1770" ca="1" si="924">ROUND($I1707*T1707,-5)/100</f>
        <v>4000</v>
      </c>
      <c r="N1707">
        <f t="shared" ref="N1707:N1770" ca="1" si="925">ROUND($I1707*U1707,-5)/100</f>
        <v>80000</v>
      </c>
      <c r="O1707">
        <f t="shared" ref="O1707:O1770" ca="1" si="926">ROUND($I1707*V1707,-5)/100</f>
        <v>25000</v>
      </c>
      <c r="P1707">
        <f t="shared" ca="1" si="913"/>
        <v>84396</v>
      </c>
      <c r="Q1707">
        <f ca="1">IF(P1707&gt;0,1,0)</f>
        <v>1</v>
      </c>
      <c r="R1707">
        <f t="shared" ref="R1707:R1770" ca="1" si="927">RANDBETWEEN(INDIRECT("AF"&amp;$Y1707),INDIRECT("AF"&amp;$Z1707))</f>
        <v>11</v>
      </c>
      <c r="S1707">
        <f t="shared" ref="S1707:S1770" ca="1" si="928">RANDBETWEEN(INDIRECT("AG"&amp;$Y1707),INDIRECT("AG"&amp;$Z1707))</f>
        <v>1</v>
      </c>
      <c r="T1707">
        <f t="shared" ref="T1707:T1770" ca="1" si="929">RANDBETWEEN(INDIRECT("AH"&amp;$Y1707),INDIRECT("AH"&amp;$Z1707))</f>
        <v>1</v>
      </c>
      <c r="U1707">
        <f t="shared" ref="U1707:U1770" ca="1" si="930">RANDBETWEEN(INDIRECT("Ai"&amp;$Y1707),INDIRECT("Ai"&amp;$Z1707))</f>
        <v>19</v>
      </c>
      <c r="V1707">
        <f t="shared" ref="V1707:V1770" ca="1" si="931">RANDBETWEEN(INDIRECT("Aj"&amp;$Y1707),INDIRECT("Aj"&amp;$Z1707))</f>
        <v>6</v>
      </c>
      <c r="X1707">
        <f t="shared" si="904"/>
        <v>1707</v>
      </c>
      <c r="Y1707">
        <f t="shared" si="905"/>
        <v>1452</v>
      </c>
      <c r="Z1707">
        <f t="shared" si="906"/>
        <v>1453</v>
      </c>
      <c r="AA1707">
        <f t="shared" ref="AA1707:AA1770" si="932">Y1707+AB1707-1</f>
        <v>1951</v>
      </c>
      <c r="AB1707">
        <f t="shared" si="915"/>
        <v>500</v>
      </c>
      <c r="AM1707" t="str">
        <f t="shared" si="916"/>
        <v>201902LP</v>
      </c>
      <c r="AN1707">
        <f t="shared" ca="1" si="911"/>
        <v>11.000952380952377</v>
      </c>
      <c r="AO1707">
        <f t="shared" ca="1" si="912"/>
        <v>0.95238095238095244</v>
      </c>
      <c r="AP1707">
        <f t="shared" ca="1" si="917"/>
        <v>0.95238095238095244</v>
      </c>
      <c r="AQ1707">
        <f t="shared" ca="1" si="918"/>
        <v>19.047619047619047</v>
      </c>
      <c r="AR1707">
        <f t="shared" ca="1" si="919"/>
        <v>5.9523809523809517</v>
      </c>
      <c r="AS1707">
        <f ca="1">P1707/J1707</f>
        <v>0.22578090723282218</v>
      </c>
    </row>
    <row r="1708" spans="1:45" x14ac:dyDescent="0.4">
      <c r="A1708">
        <f t="shared" si="914"/>
        <v>201902</v>
      </c>
      <c r="B1708" t="s">
        <v>784</v>
      </c>
      <c r="C1708" t="s">
        <v>647</v>
      </c>
      <c r="D1708" t="str">
        <f t="shared" ca="1" si="910"/>
        <v>I109</v>
      </c>
      <c r="E1708">
        <f t="shared" ca="1" si="920"/>
        <v>7</v>
      </c>
      <c r="F1708">
        <f t="shared" ca="1" si="921"/>
        <v>11</v>
      </c>
      <c r="G1708" t="str">
        <f t="shared" ca="1" si="907"/>
        <v>S12</v>
      </c>
      <c r="H1708" t="str">
        <f t="shared" ca="1" si="908"/>
        <v>S120</v>
      </c>
      <c r="I1708">
        <f ca="1">VLOOKUP(D1708,PRC!$A$2:$B$21,2,0)*E1708</f>
        <v>3500000</v>
      </c>
      <c r="J1708">
        <f t="shared" ca="1" si="922"/>
        <v>3044996</v>
      </c>
      <c r="K1708">
        <f ca="1">VLOOKUP(D1708,PRC!$A$1:$C$21,3,0)*E1708</f>
        <v>1400000</v>
      </c>
      <c r="L1708">
        <f t="shared" ca="1" si="923"/>
        <v>105000</v>
      </c>
      <c r="M1708">
        <f t="shared" ca="1" si="924"/>
        <v>35000</v>
      </c>
      <c r="N1708">
        <f t="shared" ca="1" si="925"/>
        <v>350000</v>
      </c>
      <c r="O1708">
        <f t="shared" ca="1" si="926"/>
        <v>175000</v>
      </c>
      <c r="P1708">
        <f t="shared" ca="1" si="913"/>
        <v>979996</v>
      </c>
      <c r="Q1708">
        <f ca="1">IF(P1708&gt;0,1,0)</f>
        <v>1</v>
      </c>
      <c r="R1708">
        <f t="shared" ca="1" si="927"/>
        <v>13</v>
      </c>
      <c r="S1708">
        <f t="shared" ca="1" si="928"/>
        <v>3</v>
      </c>
      <c r="T1708">
        <f t="shared" ca="1" si="929"/>
        <v>1</v>
      </c>
      <c r="U1708">
        <f t="shared" ca="1" si="930"/>
        <v>10</v>
      </c>
      <c r="V1708">
        <f t="shared" ca="1" si="931"/>
        <v>5</v>
      </c>
      <c r="X1708">
        <f t="shared" ref="X1708:X1771" si="933">X1707+1</f>
        <v>1708</v>
      </c>
      <c r="Y1708">
        <f t="shared" ref="Y1708:Y1771" si="934">IF(C1708=C1707,Y1707,X1708)</f>
        <v>1452</v>
      </c>
      <c r="Z1708">
        <f t="shared" ref="Z1708:Z1771" si="935">Y1708+1</f>
        <v>1453</v>
      </c>
      <c r="AA1708">
        <f t="shared" si="932"/>
        <v>1951</v>
      </c>
      <c r="AB1708">
        <f t="shared" si="915"/>
        <v>500</v>
      </c>
      <c r="AM1708" t="str">
        <f t="shared" si="916"/>
        <v>201902LP</v>
      </c>
      <c r="AN1708">
        <f t="shared" ca="1" si="911"/>
        <v>13.000114285714282</v>
      </c>
      <c r="AO1708">
        <f t="shared" ca="1" si="912"/>
        <v>3</v>
      </c>
      <c r="AP1708">
        <f t="shared" ca="1" si="917"/>
        <v>1</v>
      </c>
      <c r="AQ1708">
        <f t="shared" ca="1" si="918"/>
        <v>10</v>
      </c>
      <c r="AR1708">
        <f t="shared" ca="1" si="919"/>
        <v>5</v>
      </c>
      <c r="AS1708">
        <f ca="1">P1708/J1708</f>
        <v>0.3218381896068172</v>
      </c>
    </row>
    <row r="1709" spans="1:45" x14ac:dyDescent="0.4">
      <c r="A1709">
        <f t="shared" si="914"/>
        <v>201902</v>
      </c>
      <c r="B1709" t="s">
        <v>785</v>
      </c>
      <c r="C1709" t="s">
        <v>647</v>
      </c>
      <c r="D1709" t="str">
        <f t="shared" ca="1" si="910"/>
        <v>I109</v>
      </c>
      <c r="E1709">
        <f t="shared" ca="1" si="920"/>
        <v>6</v>
      </c>
      <c r="F1709">
        <f t="shared" ca="1" si="921"/>
        <v>15</v>
      </c>
      <c r="G1709" t="str">
        <f t="shared" ref="G1709:G1772" ca="1" si="936">LEFT(H1709,3)</f>
        <v>S10</v>
      </c>
      <c r="H1709" t="str">
        <f t="shared" ref="H1709:H1772" ca="1" si="937">"S"&amp;RANDBETWEEN(101,120)</f>
        <v>S106</v>
      </c>
      <c r="I1709">
        <f ca="1">VLOOKUP(D1709,PRC!$A$2:$B$21,2,0)*E1709</f>
        <v>3000000</v>
      </c>
      <c r="J1709">
        <f t="shared" ca="1" si="922"/>
        <v>2699996</v>
      </c>
      <c r="K1709">
        <f ca="1">VLOOKUP(D1709,PRC!$A$1:$C$21,3,0)*E1709</f>
        <v>1200000</v>
      </c>
      <c r="L1709">
        <f t="shared" ca="1" si="923"/>
        <v>90000</v>
      </c>
      <c r="M1709">
        <f t="shared" ca="1" si="924"/>
        <v>30000</v>
      </c>
      <c r="N1709">
        <f t="shared" ca="1" si="925"/>
        <v>480000</v>
      </c>
      <c r="O1709">
        <f t="shared" ca="1" si="926"/>
        <v>300000</v>
      </c>
      <c r="P1709">
        <f t="shared" ca="1" si="913"/>
        <v>599996</v>
      </c>
      <c r="Q1709">
        <f ca="1">IF(P1709&gt;0,1,0)</f>
        <v>1</v>
      </c>
      <c r="R1709">
        <f t="shared" ca="1" si="927"/>
        <v>10</v>
      </c>
      <c r="S1709">
        <f t="shared" ca="1" si="928"/>
        <v>3</v>
      </c>
      <c r="T1709">
        <f t="shared" ca="1" si="929"/>
        <v>1</v>
      </c>
      <c r="U1709">
        <f t="shared" ca="1" si="930"/>
        <v>16</v>
      </c>
      <c r="V1709">
        <f t="shared" ca="1" si="931"/>
        <v>10</v>
      </c>
      <c r="X1709">
        <f t="shared" si="933"/>
        <v>1709</v>
      </c>
      <c r="Y1709">
        <f t="shared" si="934"/>
        <v>1452</v>
      </c>
      <c r="Z1709">
        <f t="shared" si="935"/>
        <v>1453</v>
      </c>
      <c r="AA1709">
        <f t="shared" si="932"/>
        <v>1951</v>
      </c>
      <c r="AB1709">
        <f t="shared" si="915"/>
        <v>500</v>
      </c>
      <c r="AM1709" t="str">
        <f t="shared" si="916"/>
        <v>201902LP</v>
      </c>
      <c r="AN1709">
        <f t="shared" ca="1" si="911"/>
        <v>10.000133333333338</v>
      </c>
      <c r="AO1709">
        <f t="shared" ca="1" si="912"/>
        <v>3</v>
      </c>
      <c r="AP1709">
        <f t="shared" ca="1" si="917"/>
        <v>1</v>
      </c>
      <c r="AQ1709">
        <f t="shared" ca="1" si="918"/>
        <v>16</v>
      </c>
      <c r="AR1709">
        <f t="shared" ca="1" si="919"/>
        <v>10</v>
      </c>
      <c r="AS1709">
        <f ca="1">P1709/J1709</f>
        <v>0.22222106995714067</v>
      </c>
    </row>
    <row r="1710" spans="1:45" x14ac:dyDescent="0.4">
      <c r="A1710">
        <f t="shared" si="914"/>
        <v>201902</v>
      </c>
      <c r="B1710" t="s">
        <v>786</v>
      </c>
      <c r="C1710" t="s">
        <v>647</v>
      </c>
      <c r="D1710" t="str">
        <f t="shared" ref="D1710:D1773" ca="1" si="938">"I"&amp;RANDBETWEEN(101,120)</f>
        <v>I117</v>
      </c>
      <c r="E1710">
        <f t="shared" ca="1" si="920"/>
        <v>5</v>
      </c>
      <c r="F1710">
        <f t="shared" ca="1" si="921"/>
        <v>11</v>
      </c>
      <c r="G1710" t="str">
        <f t="shared" ca="1" si="936"/>
        <v>S11</v>
      </c>
      <c r="H1710" t="str">
        <f t="shared" ca="1" si="937"/>
        <v>S110</v>
      </c>
      <c r="I1710">
        <f ca="1">VLOOKUP(D1710,PRC!$A$2:$B$21,2,0)*E1710</f>
        <v>12500000</v>
      </c>
      <c r="J1710">
        <f t="shared" ca="1" si="922"/>
        <v>11249996</v>
      </c>
      <c r="K1710">
        <f ca="1">VLOOKUP(D1710,PRC!$A$1:$C$21,3,0)*E1710</f>
        <v>5750000</v>
      </c>
      <c r="L1710">
        <f t="shared" ca="1" si="923"/>
        <v>375000</v>
      </c>
      <c r="M1710">
        <f t="shared" ca="1" si="924"/>
        <v>125000</v>
      </c>
      <c r="N1710">
        <f t="shared" ca="1" si="925"/>
        <v>1875000</v>
      </c>
      <c r="O1710">
        <f t="shared" ca="1" si="926"/>
        <v>1125000</v>
      </c>
      <c r="P1710">
        <f t="shared" ca="1" si="913"/>
        <v>1999996</v>
      </c>
      <c r="Q1710">
        <f ca="1">IF(P1710&gt;0,1,0)</f>
        <v>1</v>
      </c>
      <c r="R1710">
        <f t="shared" ca="1" si="927"/>
        <v>10</v>
      </c>
      <c r="S1710">
        <f t="shared" ca="1" si="928"/>
        <v>3</v>
      </c>
      <c r="T1710">
        <f t="shared" ca="1" si="929"/>
        <v>1</v>
      </c>
      <c r="U1710">
        <f t="shared" ca="1" si="930"/>
        <v>15</v>
      </c>
      <c r="V1710">
        <f t="shared" ca="1" si="931"/>
        <v>9</v>
      </c>
      <c r="X1710">
        <f t="shared" si="933"/>
        <v>1710</v>
      </c>
      <c r="Y1710">
        <f t="shared" si="934"/>
        <v>1452</v>
      </c>
      <c r="Z1710">
        <f t="shared" si="935"/>
        <v>1453</v>
      </c>
      <c r="AA1710">
        <f t="shared" si="932"/>
        <v>1951</v>
      </c>
      <c r="AB1710">
        <f t="shared" si="915"/>
        <v>500</v>
      </c>
      <c r="AM1710" t="str">
        <f t="shared" si="916"/>
        <v>201902LP</v>
      </c>
      <c r="AN1710">
        <f t="shared" ref="AN1710:AN1773" ca="1" si="939">(1-J1710/I1710)*100</f>
        <v>10.000032000000003</v>
      </c>
      <c r="AO1710">
        <f t="shared" ref="AO1710:AO1773" ca="1" si="940">L1710/$I1710*100</f>
        <v>3</v>
      </c>
      <c r="AP1710">
        <f t="shared" ca="1" si="917"/>
        <v>1</v>
      </c>
      <c r="AQ1710">
        <f t="shared" ca="1" si="918"/>
        <v>15</v>
      </c>
      <c r="AR1710">
        <f t="shared" ca="1" si="919"/>
        <v>9</v>
      </c>
      <c r="AS1710">
        <f ca="1">P1710/J1710</f>
        <v>0.17777748543199481</v>
      </c>
    </row>
    <row r="1711" spans="1:45" x14ac:dyDescent="0.4">
      <c r="A1711">
        <f t="shared" si="914"/>
        <v>201902</v>
      </c>
      <c r="B1711" t="s">
        <v>787</v>
      </c>
      <c r="C1711" t="s">
        <v>647</v>
      </c>
      <c r="D1711" t="str">
        <f t="shared" ca="1" si="938"/>
        <v>I112</v>
      </c>
      <c r="E1711">
        <f t="shared" ca="1" si="920"/>
        <v>8</v>
      </c>
      <c r="F1711">
        <f t="shared" ca="1" si="921"/>
        <v>10</v>
      </c>
      <c r="G1711" t="str">
        <f t="shared" ca="1" si="936"/>
        <v>S10</v>
      </c>
      <c r="H1711" t="str">
        <f t="shared" ca="1" si="937"/>
        <v>S105</v>
      </c>
      <c r="I1711">
        <f ca="1">VLOOKUP(D1711,PRC!$A$2:$B$21,2,0)*E1711</f>
        <v>520000</v>
      </c>
      <c r="J1711">
        <f t="shared" ca="1" si="922"/>
        <v>452396</v>
      </c>
      <c r="K1711">
        <f ca="1">VLOOKUP(D1711,PRC!$A$1:$C$21,3,0)*E1711</f>
        <v>260000</v>
      </c>
      <c r="L1711">
        <f t="shared" ca="1" si="923"/>
        <v>10000</v>
      </c>
      <c r="M1711">
        <f t="shared" ca="1" si="924"/>
        <v>10000</v>
      </c>
      <c r="N1711">
        <f t="shared" ca="1" si="925"/>
        <v>104000</v>
      </c>
      <c r="O1711">
        <f t="shared" ca="1" si="926"/>
        <v>47000</v>
      </c>
      <c r="P1711">
        <f t="shared" ca="1" si="913"/>
        <v>21396</v>
      </c>
      <c r="Q1711">
        <f ca="1">IF(P1711&gt;0,1,0)</f>
        <v>1</v>
      </c>
      <c r="R1711">
        <f t="shared" ca="1" si="927"/>
        <v>13</v>
      </c>
      <c r="S1711">
        <f t="shared" ca="1" si="928"/>
        <v>2</v>
      </c>
      <c r="T1711">
        <f t="shared" ca="1" si="929"/>
        <v>2</v>
      </c>
      <c r="U1711">
        <f t="shared" ca="1" si="930"/>
        <v>20</v>
      </c>
      <c r="V1711">
        <f t="shared" ca="1" si="931"/>
        <v>9</v>
      </c>
      <c r="X1711">
        <f t="shared" si="933"/>
        <v>1711</v>
      </c>
      <c r="Y1711">
        <f t="shared" si="934"/>
        <v>1452</v>
      </c>
      <c r="Z1711">
        <f t="shared" si="935"/>
        <v>1453</v>
      </c>
      <c r="AA1711">
        <f t="shared" si="932"/>
        <v>1951</v>
      </c>
      <c r="AB1711">
        <f t="shared" si="915"/>
        <v>500</v>
      </c>
      <c r="AM1711" t="str">
        <f t="shared" si="916"/>
        <v>201902LP</v>
      </c>
      <c r="AN1711">
        <f t="shared" ca="1" si="939"/>
        <v>13.000769230769226</v>
      </c>
      <c r="AO1711">
        <f t="shared" ca="1" si="940"/>
        <v>1.9230769230769231</v>
      </c>
      <c r="AP1711">
        <f t="shared" ca="1" si="917"/>
        <v>1.9230769230769231</v>
      </c>
      <c r="AQ1711">
        <f t="shared" ca="1" si="918"/>
        <v>20</v>
      </c>
      <c r="AR1711">
        <f t="shared" ca="1" si="919"/>
        <v>9.0384615384615383</v>
      </c>
      <c r="AS1711">
        <f ca="1">P1711/J1711</f>
        <v>4.7294847876639054E-2</v>
      </c>
    </row>
    <row r="1712" spans="1:45" x14ac:dyDescent="0.4">
      <c r="A1712">
        <f t="shared" si="914"/>
        <v>201902</v>
      </c>
      <c r="B1712" t="s">
        <v>788</v>
      </c>
      <c r="C1712" t="s">
        <v>647</v>
      </c>
      <c r="D1712" t="str">
        <f t="shared" ca="1" si="938"/>
        <v>I108</v>
      </c>
      <c r="E1712">
        <f t="shared" ca="1" si="920"/>
        <v>8</v>
      </c>
      <c r="F1712">
        <f t="shared" ca="1" si="921"/>
        <v>12</v>
      </c>
      <c r="G1712" t="str">
        <f t="shared" ca="1" si="936"/>
        <v>S11</v>
      </c>
      <c r="H1712" t="str">
        <f t="shared" ca="1" si="937"/>
        <v>S113</v>
      </c>
      <c r="I1712">
        <f ca="1">VLOOKUP(D1712,PRC!$A$2:$B$21,2,0)*E1712</f>
        <v>320000</v>
      </c>
      <c r="J1712">
        <f t="shared" ca="1" si="922"/>
        <v>278396</v>
      </c>
      <c r="K1712">
        <f ca="1">VLOOKUP(D1712,PRC!$A$1:$C$21,3,0)*E1712</f>
        <v>147200</v>
      </c>
      <c r="L1712">
        <f t="shared" ca="1" si="923"/>
        <v>3000</v>
      </c>
      <c r="M1712">
        <f t="shared" ca="1" si="924"/>
        <v>3000</v>
      </c>
      <c r="N1712">
        <f t="shared" ca="1" si="925"/>
        <v>45000</v>
      </c>
      <c r="O1712">
        <f t="shared" ca="1" si="926"/>
        <v>22000</v>
      </c>
      <c r="P1712">
        <f t="shared" ca="1" si="913"/>
        <v>58196</v>
      </c>
      <c r="Q1712">
        <f ca="1">IF(P1712&gt;0,1,0)</f>
        <v>1</v>
      </c>
      <c r="R1712">
        <f t="shared" ca="1" si="927"/>
        <v>13</v>
      </c>
      <c r="S1712">
        <f t="shared" ca="1" si="928"/>
        <v>1</v>
      </c>
      <c r="T1712">
        <f t="shared" ca="1" si="929"/>
        <v>1</v>
      </c>
      <c r="U1712">
        <f t="shared" ca="1" si="930"/>
        <v>14</v>
      </c>
      <c r="V1712">
        <f t="shared" ca="1" si="931"/>
        <v>7</v>
      </c>
      <c r="X1712">
        <f t="shared" si="933"/>
        <v>1712</v>
      </c>
      <c r="Y1712">
        <f t="shared" si="934"/>
        <v>1452</v>
      </c>
      <c r="Z1712">
        <f t="shared" si="935"/>
        <v>1453</v>
      </c>
      <c r="AA1712">
        <f t="shared" si="932"/>
        <v>1951</v>
      </c>
      <c r="AB1712">
        <f t="shared" si="915"/>
        <v>500</v>
      </c>
      <c r="AM1712" t="str">
        <f t="shared" si="916"/>
        <v>201902LP</v>
      </c>
      <c r="AN1712">
        <f t="shared" ca="1" si="939"/>
        <v>13.001249999999997</v>
      </c>
      <c r="AO1712">
        <f t="shared" ca="1" si="940"/>
        <v>0.9375</v>
      </c>
      <c r="AP1712">
        <f t="shared" ca="1" si="917"/>
        <v>0.9375</v>
      </c>
      <c r="AQ1712">
        <f t="shared" ca="1" si="918"/>
        <v>14.0625</v>
      </c>
      <c r="AR1712">
        <f t="shared" ca="1" si="919"/>
        <v>6.8750000000000009</v>
      </c>
      <c r="AS1712">
        <f ca="1">P1712/J1712</f>
        <v>0.20904035977528412</v>
      </c>
    </row>
    <row r="1713" spans="1:45" x14ac:dyDescent="0.4">
      <c r="A1713">
        <f t="shared" si="914"/>
        <v>201902</v>
      </c>
      <c r="B1713" t="s">
        <v>789</v>
      </c>
      <c r="C1713" t="s">
        <v>647</v>
      </c>
      <c r="D1713" t="str">
        <f t="shared" ca="1" si="938"/>
        <v>I101</v>
      </c>
      <c r="E1713">
        <f t="shared" ca="1" si="920"/>
        <v>8</v>
      </c>
      <c r="F1713">
        <f t="shared" ca="1" si="921"/>
        <v>14</v>
      </c>
      <c r="G1713" t="str">
        <f t="shared" ca="1" si="936"/>
        <v>S11</v>
      </c>
      <c r="H1713" t="str">
        <f t="shared" ca="1" si="937"/>
        <v>S114</v>
      </c>
      <c r="I1713">
        <f ca="1">VLOOKUP(D1713,PRC!$A$2:$B$21,2,0)*E1713</f>
        <v>240000</v>
      </c>
      <c r="J1713">
        <f t="shared" ca="1" si="922"/>
        <v>215996</v>
      </c>
      <c r="K1713">
        <f ca="1">VLOOKUP(D1713,PRC!$A$1:$C$21,3,0)*E1713</f>
        <v>124800</v>
      </c>
      <c r="L1713">
        <f t="shared" ca="1" si="923"/>
        <v>5000</v>
      </c>
      <c r="M1713">
        <f t="shared" ca="1" si="924"/>
        <v>2000</v>
      </c>
      <c r="N1713">
        <f t="shared" ca="1" si="925"/>
        <v>41000</v>
      </c>
      <c r="O1713">
        <f t="shared" ca="1" si="926"/>
        <v>22000</v>
      </c>
      <c r="P1713">
        <f t="shared" ca="1" si="913"/>
        <v>21196</v>
      </c>
      <c r="Q1713">
        <f ca="1">IF(P1713&gt;0,1,0)</f>
        <v>1</v>
      </c>
      <c r="R1713">
        <f t="shared" ca="1" si="927"/>
        <v>10</v>
      </c>
      <c r="S1713">
        <f t="shared" ca="1" si="928"/>
        <v>2</v>
      </c>
      <c r="T1713">
        <f t="shared" ca="1" si="929"/>
        <v>1</v>
      </c>
      <c r="U1713">
        <f t="shared" ca="1" si="930"/>
        <v>17</v>
      </c>
      <c r="V1713">
        <f t="shared" ca="1" si="931"/>
        <v>9</v>
      </c>
      <c r="X1713">
        <f t="shared" si="933"/>
        <v>1713</v>
      </c>
      <c r="Y1713">
        <f t="shared" si="934"/>
        <v>1452</v>
      </c>
      <c r="Z1713">
        <f t="shared" si="935"/>
        <v>1453</v>
      </c>
      <c r="AA1713">
        <f t="shared" si="932"/>
        <v>1951</v>
      </c>
      <c r="AB1713">
        <f t="shared" si="915"/>
        <v>500</v>
      </c>
      <c r="AM1713" t="str">
        <f t="shared" si="916"/>
        <v>201902LP</v>
      </c>
      <c r="AN1713">
        <f t="shared" ca="1" si="939"/>
        <v>10.001666666666665</v>
      </c>
      <c r="AO1713">
        <f t="shared" ca="1" si="940"/>
        <v>2.083333333333333</v>
      </c>
      <c r="AP1713">
        <f t="shared" ca="1" si="917"/>
        <v>0.83333333333333337</v>
      </c>
      <c r="AQ1713">
        <f t="shared" ca="1" si="918"/>
        <v>17.083333333333332</v>
      </c>
      <c r="AR1713">
        <f t="shared" ca="1" si="919"/>
        <v>9.1666666666666661</v>
      </c>
      <c r="AS1713">
        <f ca="1">P1713/J1713</f>
        <v>9.8131446878645903E-2</v>
      </c>
    </row>
    <row r="1714" spans="1:45" x14ac:dyDescent="0.4">
      <c r="A1714">
        <f t="shared" si="914"/>
        <v>201902</v>
      </c>
      <c r="B1714" t="s">
        <v>790</v>
      </c>
      <c r="C1714" t="s">
        <v>647</v>
      </c>
      <c r="D1714" t="str">
        <f t="shared" ca="1" si="938"/>
        <v>I105</v>
      </c>
      <c r="E1714">
        <f t="shared" ca="1" si="920"/>
        <v>6</v>
      </c>
      <c r="F1714">
        <f t="shared" ca="1" si="921"/>
        <v>10</v>
      </c>
      <c r="G1714" t="str">
        <f t="shared" ca="1" si="936"/>
        <v>S11</v>
      </c>
      <c r="H1714" t="str">
        <f t="shared" ca="1" si="937"/>
        <v>S111</v>
      </c>
      <c r="I1714">
        <f ca="1">VLOOKUP(D1714,PRC!$A$2:$B$21,2,0)*E1714</f>
        <v>600000</v>
      </c>
      <c r="J1714">
        <f t="shared" ca="1" si="922"/>
        <v>515996</v>
      </c>
      <c r="K1714">
        <f ca="1">VLOOKUP(D1714,PRC!$A$1:$C$21,3,0)*E1714</f>
        <v>354000</v>
      </c>
      <c r="L1714">
        <f t="shared" ca="1" si="923"/>
        <v>6000</v>
      </c>
      <c r="M1714">
        <f t="shared" ca="1" si="924"/>
        <v>12000</v>
      </c>
      <c r="N1714">
        <f t="shared" ca="1" si="925"/>
        <v>90000</v>
      </c>
      <c r="O1714">
        <f t="shared" ca="1" si="926"/>
        <v>36000</v>
      </c>
      <c r="P1714">
        <f t="shared" ca="1" si="913"/>
        <v>17996</v>
      </c>
      <c r="Q1714">
        <f ca="1">IF(P1714&gt;0,1,0)</f>
        <v>1</v>
      </c>
      <c r="R1714">
        <f t="shared" ca="1" si="927"/>
        <v>14</v>
      </c>
      <c r="S1714">
        <f t="shared" ca="1" si="928"/>
        <v>1</v>
      </c>
      <c r="T1714">
        <f t="shared" ca="1" si="929"/>
        <v>2</v>
      </c>
      <c r="U1714">
        <f t="shared" ca="1" si="930"/>
        <v>15</v>
      </c>
      <c r="V1714">
        <f t="shared" ca="1" si="931"/>
        <v>6</v>
      </c>
      <c r="X1714">
        <f t="shared" si="933"/>
        <v>1714</v>
      </c>
      <c r="Y1714">
        <f t="shared" si="934"/>
        <v>1452</v>
      </c>
      <c r="Z1714">
        <f t="shared" si="935"/>
        <v>1453</v>
      </c>
      <c r="AA1714">
        <f t="shared" si="932"/>
        <v>1951</v>
      </c>
      <c r="AB1714">
        <f t="shared" si="915"/>
        <v>500</v>
      </c>
      <c r="AM1714" t="str">
        <f t="shared" si="916"/>
        <v>201902LP</v>
      </c>
      <c r="AN1714">
        <f t="shared" ca="1" si="939"/>
        <v>14.00066666666666</v>
      </c>
      <c r="AO1714">
        <f t="shared" ca="1" si="940"/>
        <v>1</v>
      </c>
      <c r="AP1714">
        <f t="shared" ca="1" si="917"/>
        <v>2</v>
      </c>
      <c r="AQ1714">
        <f t="shared" ca="1" si="918"/>
        <v>15</v>
      </c>
      <c r="AR1714">
        <f t="shared" ca="1" si="919"/>
        <v>6</v>
      </c>
      <c r="AS1714">
        <f ca="1">P1714/J1714</f>
        <v>3.4876239350692638E-2</v>
      </c>
    </row>
    <row r="1715" spans="1:45" x14ac:dyDescent="0.4">
      <c r="A1715">
        <f t="shared" si="914"/>
        <v>201902</v>
      </c>
      <c r="B1715" t="s">
        <v>791</v>
      </c>
      <c r="C1715" t="s">
        <v>647</v>
      </c>
      <c r="D1715" t="str">
        <f t="shared" ca="1" si="938"/>
        <v>I108</v>
      </c>
      <c r="E1715">
        <f t="shared" ca="1" si="920"/>
        <v>5</v>
      </c>
      <c r="F1715">
        <f t="shared" ca="1" si="921"/>
        <v>15</v>
      </c>
      <c r="G1715" t="str">
        <f t="shared" ca="1" si="936"/>
        <v>S11</v>
      </c>
      <c r="H1715" t="str">
        <f t="shared" ca="1" si="937"/>
        <v>S116</v>
      </c>
      <c r="I1715">
        <f ca="1">VLOOKUP(D1715,PRC!$A$2:$B$21,2,0)*E1715</f>
        <v>200000</v>
      </c>
      <c r="J1715">
        <f t="shared" ca="1" si="922"/>
        <v>175996</v>
      </c>
      <c r="K1715">
        <f ca="1">VLOOKUP(D1715,PRC!$A$1:$C$21,3,0)*E1715</f>
        <v>92000</v>
      </c>
      <c r="L1715">
        <f t="shared" ca="1" si="923"/>
        <v>6000</v>
      </c>
      <c r="M1715">
        <f t="shared" ca="1" si="924"/>
        <v>4000</v>
      </c>
      <c r="N1715">
        <f t="shared" ca="1" si="925"/>
        <v>24000</v>
      </c>
      <c r="O1715">
        <f t="shared" ca="1" si="926"/>
        <v>12000</v>
      </c>
      <c r="P1715">
        <f t="shared" ca="1" si="913"/>
        <v>37996</v>
      </c>
      <c r="Q1715">
        <f ca="1">IF(P1715&gt;0,1,0)</f>
        <v>1</v>
      </c>
      <c r="R1715">
        <f t="shared" ca="1" si="927"/>
        <v>12</v>
      </c>
      <c r="S1715">
        <f t="shared" ca="1" si="928"/>
        <v>3</v>
      </c>
      <c r="T1715">
        <f t="shared" ca="1" si="929"/>
        <v>2</v>
      </c>
      <c r="U1715">
        <f t="shared" ca="1" si="930"/>
        <v>12</v>
      </c>
      <c r="V1715">
        <f t="shared" ca="1" si="931"/>
        <v>6</v>
      </c>
      <c r="X1715">
        <f t="shared" si="933"/>
        <v>1715</v>
      </c>
      <c r="Y1715">
        <f t="shared" si="934"/>
        <v>1452</v>
      </c>
      <c r="Z1715">
        <f t="shared" si="935"/>
        <v>1453</v>
      </c>
      <c r="AA1715">
        <f t="shared" si="932"/>
        <v>1951</v>
      </c>
      <c r="AB1715">
        <f t="shared" si="915"/>
        <v>500</v>
      </c>
      <c r="AM1715" t="str">
        <f t="shared" si="916"/>
        <v>201902LP</v>
      </c>
      <c r="AN1715">
        <f t="shared" ca="1" si="939"/>
        <v>12.002000000000002</v>
      </c>
      <c r="AO1715">
        <f t="shared" ca="1" si="940"/>
        <v>3</v>
      </c>
      <c r="AP1715">
        <f t="shared" ca="1" si="917"/>
        <v>2</v>
      </c>
      <c r="AQ1715">
        <f t="shared" ca="1" si="918"/>
        <v>12</v>
      </c>
      <c r="AR1715">
        <f t="shared" ca="1" si="919"/>
        <v>6</v>
      </c>
      <c r="AS1715">
        <f ca="1">P1715/J1715</f>
        <v>0.21589127025614219</v>
      </c>
    </row>
    <row r="1716" spans="1:45" x14ac:dyDescent="0.4">
      <c r="A1716">
        <f t="shared" si="914"/>
        <v>201902</v>
      </c>
      <c r="B1716" t="s">
        <v>792</v>
      </c>
      <c r="C1716" t="s">
        <v>647</v>
      </c>
      <c r="D1716" t="str">
        <f t="shared" ca="1" si="938"/>
        <v>I113</v>
      </c>
      <c r="E1716">
        <f t="shared" ca="1" si="920"/>
        <v>8</v>
      </c>
      <c r="F1716">
        <f t="shared" ca="1" si="921"/>
        <v>14</v>
      </c>
      <c r="G1716" t="str">
        <f t="shared" ca="1" si="936"/>
        <v>S10</v>
      </c>
      <c r="H1716" t="str">
        <f t="shared" ca="1" si="937"/>
        <v>S103</v>
      </c>
      <c r="I1716">
        <f ca="1">VLOOKUP(D1716,PRC!$A$2:$B$21,2,0)*E1716</f>
        <v>5360000</v>
      </c>
      <c r="J1716">
        <f t="shared" ca="1" si="922"/>
        <v>4770396</v>
      </c>
      <c r="K1716">
        <f ca="1">VLOOKUP(D1716,PRC!$A$1:$C$21,3,0)*E1716</f>
        <v>2412000</v>
      </c>
      <c r="L1716">
        <f t="shared" ca="1" si="923"/>
        <v>161000</v>
      </c>
      <c r="M1716">
        <f t="shared" ca="1" si="924"/>
        <v>107000</v>
      </c>
      <c r="N1716">
        <f t="shared" ca="1" si="925"/>
        <v>858000</v>
      </c>
      <c r="O1716">
        <f t="shared" ca="1" si="926"/>
        <v>429000</v>
      </c>
      <c r="P1716">
        <f t="shared" ref="P1716:P1779" ca="1" si="941">J1716-SUM(K1716:O1716)</f>
        <v>803396</v>
      </c>
      <c r="Q1716">
        <f ca="1">IF(P1716&gt;0,1,0)</f>
        <v>1</v>
      </c>
      <c r="R1716">
        <f t="shared" ca="1" si="927"/>
        <v>11</v>
      </c>
      <c r="S1716">
        <f t="shared" ca="1" si="928"/>
        <v>3</v>
      </c>
      <c r="T1716">
        <f t="shared" ca="1" si="929"/>
        <v>2</v>
      </c>
      <c r="U1716">
        <f t="shared" ca="1" si="930"/>
        <v>16</v>
      </c>
      <c r="V1716">
        <f t="shared" ca="1" si="931"/>
        <v>8</v>
      </c>
      <c r="X1716">
        <f t="shared" si="933"/>
        <v>1716</v>
      </c>
      <c r="Y1716">
        <f t="shared" si="934"/>
        <v>1452</v>
      </c>
      <c r="Z1716">
        <f t="shared" si="935"/>
        <v>1453</v>
      </c>
      <c r="AA1716">
        <f t="shared" si="932"/>
        <v>1951</v>
      </c>
      <c r="AB1716">
        <f t="shared" si="915"/>
        <v>500</v>
      </c>
      <c r="AM1716" t="str">
        <f t="shared" si="916"/>
        <v>201902LP</v>
      </c>
      <c r="AN1716">
        <f t="shared" ca="1" si="939"/>
        <v>11.000074626865675</v>
      </c>
      <c r="AO1716">
        <f t="shared" ca="1" si="940"/>
        <v>3.0037313432835822</v>
      </c>
      <c r="AP1716">
        <f t="shared" ca="1" si="917"/>
        <v>1.9962686567164181</v>
      </c>
      <c r="AQ1716">
        <f t="shared" ca="1" si="918"/>
        <v>16.007462686567166</v>
      </c>
      <c r="AR1716">
        <f t="shared" ca="1" si="919"/>
        <v>8.003731343283583</v>
      </c>
      <c r="AS1716">
        <f ca="1">P1716/J1716</f>
        <v>0.16841285293715658</v>
      </c>
    </row>
    <row r="1717" spans="1:45" x14ac:dyDescent="0.4">
      <c r="A1717">
        <f t="shared" si="914"/>
        <v>201902</v>
      </c>
      <c r="B1717" t="s">
        <v>793</v>
      </c>
      <c r="C1717" t="s">
        <v>647</v>
      </c>
      <c r="D1717" t="str">
        <f t="shared" ca="1" si="938"/>
        <v>I108</v>
      </c>
      <c r="E1717">
        <f t="shared" ca="1" si="920"/>
        <v>8</v>
      </c>
      <c r="F1717">
        <f t="shared" ca="1" si="921"/>
        <v>12</v>
      </c>
      <c r="G1717" t="str">
        <f t="shared" ca="1" si="936"/>
        <v>S10</v>
      </c>
      <c r="H1717" t="str">
        <f t="shared" ca="1" si="937"/>
        <v>S108</v>
      </c>
      <c r="I1717">
        <f ca="1">VLOOKUP(D1717,PRC!$A$2:$B$21,2,0)*E1717</f>
        <v>320000</v>
      </c>
      <c r="J1717">
        <f t="shared" ca="1" si="922"/>
        <v>281596</v>
      </c>
      <c r="K1717">
        <f ca="1">VLOOKUP(D1717,PRC!$A$1:$C$21,3,0)*E1717</f>
        <v>147200</v>
      </c>
      <c r="L1717">
        <f t="shared" ca="1" si="923"/>
        <v>3000</v>
      </c>
      <c r="M1717">
        <f t="shared" ca="1" si="924"/>
        <v>3000</v>
      </c>
      <c r="N1717">
        <f t="shared" ca="1" si="925"/>
        <v>38000</v>
      </c>
      <c r="O1717">
        <f t="shared" ca="1" si="926"/>
        <v>29000</v>
      </c>
      <c r="P1717">
        <f t="shared" ca="1" si="941"/>
        <v>61396</v>
      </c>
      <c r="Q1717">
        <f ca="1">IF(P1717&gt;0,1,0)</f>
        <v>1</v>
      </c>
      <c r="R1717">
        <f t="shared" ca="1" si="927"/>
        <v>12</v>
      </c>
      <c r="S1717">
        <f t="shared" ca="1" si="928"/>
        <v>1</v>
      </c>
      <c r="T1717">
        <f t="shared" ca="1" si="929"/>
        <v>1</v>
      </c>
      <c r="U1717">
        <f t="shared" ca="1" si="930"/>
        <v>12</v>
      </c>
      <c r="V1717">
        <f t="shared" ca="1" si="931"/>
        <v>9</v>
      </c>
      <c r="X1717">
        <f t="shared" si="933"/>
        <v>1717</v>
      </c>
      <c r="Y1717">
        <f t="shared" si="934"/>
        <v>1452</v>
      </c>
      <c r="Z1717">
        <f t="shared" si="935"/>
        <v>1453</v>
      </c>
      <c r="AA1717">
        <f t="shared" si="932"/>
        <v>1951</v>
      </c>
      <c r="AB1717">
        <f t="shared" si="915"/>
        <v>500</v>
      </c>
      <c r="AM1717" t="str">
        <f t="shared" si="916"/>
        <v>201902LP</v>
      </c>
      <c r="AN1717">
        <f t="shared" ca="1" si="939"/>
        <v>12.001249999999997</v>
      </c>
      <c r="AO1717">
        <f t="shared" ca="1" si="940"/>
        <v>0.9375</v>
      </c>
      <c r="AP1717">
        <f t="shared" ca="1" si="917"/>
        <v>0.9375</v>
      </c>
      <c r="AQ1717">
        <f t="shared" ca="1" si="918"/>
        <v>11.875</v>
      </c>
      <c r="AR1717">
        <f t="shared" ca="1" si="919"/>
        <v>9.0625</v>
      </c>
      <c r="AS1717">
        <f ca="1">P1717/J1717</f>
        <v>0.21802866517990313</v>
      </c>
    </row>
    <row r="1718" spans="1:45" x14ac:dyDescent="0.4">
      <c r="A1718">
        <f t="shared" si="914"/>
        <v>201902</v>
      </c>
      <c r="B1718" t="s">
        <v>794</v>
      </c>
      <c r="C1718" t="s">
        <v>647</v>
      </c>
      <c r="D1718" t="str">
        <f t="shared" ca="1" si="938"/>
        <v>I101</v>
      </c>
      <c r="E1718">
        <f t="shared" ca="1" si="920"/>
        <v>5</v>
      </c>
      <c r="F1718">
        <f t="shared" ca="1" si="921"/>
        <v>10</v>
      </c>
      <c r="G1718" t="str">
        <f t="shared" ca="1" si="936"/>
        <v>S11</v>
      </c>
      <c r="H1718" t="str">
        <f t="shared" ca="1" si="937"/>
        <v>S111</v>
      </c>
      <c r="I1718">
        <f ca="1">VLOOKUP(D1718,PRC!$A$2:$B$21,2,0)*E1718</f>
        <v>150000</v>
      </c>
      <c r="J1718">
        <f t="shared" ca="1" si="922"/>
        <v>127496</v>
      </c>
      <c r="K1718">
        <f ca="1">VLOOKUP(D1718,PRC!$A$1:$C$21,3,0)*E1718</f>
        <v>78000</v>
      </c>
      <c r="L1718">
        <f t="shared" ca="1" si="923"/>
        <v>2000</v>
      </c>
      <c r="M1718">
        <f t="shared" ca="1" si="924"/>
        <v>3000</v>
      </c>
      <c r="N1718">
        <f t="shared" ca="1" si="925"/>
        <v>24000</v>
      </c>
      <c r="O1718">
        <f t="shared" ca="1" si="926"/>
        <v>12000</v>
      </c>
      <c r="P1718">
        <f t="shared" ca="1" si="941"/>
        <v>8496</v>
      </c>
      <c r="Q1718">
        <f ca="1">IF(P1718&gt;0,1,0)</f>
        <v>1</v>
      </c>
      <c r="R1718">
        <f t="shared" ca="1" si="927"/>
        <v>15</v>
      </c>
      <c r="S1718">
        <f t="shared" ca="1" si="928"/>
        <v>1</v>
      </c>
      <c r="T1718">
        <f t="shared" ca="1" si="929"/>
        <v>2</v>
      </c>
      <c r="U1718">
        <f t="shared" ca="1" si="930"/>
        <v>16</v>
      </c>
      <c r="V1718">
        <f t="shared" ca="1" si="931"/>
        <v>8</v>
      </c>
      <c r="X1718">
        <f t="shared" si="933"/>
        <v>1718</v>
      </c>
      <c r="Y1718">
        <f t="shared" si="934"/>
        <v>1452</v>
      </c>
      <c r="Z1718">
        <f t="shared" si="935"/>
        <v>1453</v>
      </c>
      <c r="AA1718">
        <f t="shared" si="932"/>
        <v>1951</v>
      </c>
      <c r="AB1718">
        <f t="shared" si="915"/>
        <v>500</v>
      </c>
      <c r="AM1718" t="str">
        <f t="shared" si="916"/>
        <v>201902LP</v>
      </c>
      <c r="AN1718">
        <f t="shared" ca="1" si="939"/>
        <v>15.002666666666665</v>
      </c>
      <c r="AO1718">
        <f t="shared" ca="1" si="940"/>
        <v>1.3333333333333335</v>
      </c>
      <c r="AP1718">
        <f t="shared" ca="1" si="917"/>
        <v>2</v>
      </c>
      <c r="AQ1718">
        <f t="shared" ca="1" si="918"/>
        <v>16</v>
      </c>
      <c r="AR1718">
        <f t="shared" ca="1" si="919"/>
        <v>8</v>
      </c>
      <c r="AS1718">
        <f ca="1">P1718/J1718</f>
        <v>6.6637384702265171E-2</v>
      </c>
    </row>
    <row r="1719" spans="1:45" x14ac:dyDescent="0.4">
      <c r="A1719">
        <f t="shared" si="914"/>
        <v>201902</v>
      </c>
      <c r="B1719" t="s">
        <v>795</v>
      </c>
      <c r="C1719" t="s">
        <v>647</v>
      </c>
      <c r="D1719" t="str">
        <f t="shared" ca="1" si="938"/>
        <v>I118</v>
      </c>
      <c r="E1719">
        <f t="shared" ca="1" si="920"/>
        <v>8</v>
      </c>
      <c r="F1719">
        <f t="shared" ca="1" si="921"/>
        <v>11</v>
      </c>
      <c r="G1719" t="str">
        <f t="shared" ca="1" si="936"/>
        <v>S10</v>
      </c>
      <c r="H1719" t="str">
        <f t="shared" ca="1" si="937"/>
        <v>S107</v>
      </c>
      <c r="I1719">
        <f ca="1">VLOOKUP(D1719,PRC!$A$2:$B$21,2,0)*E1719</f>
        <v>4240000</v>
      </c>
      <c r="J1719">
        <f t="shared" ca="1" si="922"/>
        <v>3773596</v>
      </c>
      <c r="K1719">
        <f ca="1">VLOOKUP(D1719,PRC!$A$1:$C$21,3,0)*E1719</f>
        <v>1780800</v>
      </c>
      <c r="L1719">
        <f t="shared" ca="1" si="923"/>
        <v>127000</v>
      </c>
      <c r="M1719">
        <f t="shared" ca="1" si="924"/>
        <v>85000</v>
      </c>
      <c r="N1719">
        <f t="shared" ca="1" si="925"/>
        <v>594000</v>
      </c>
      <c r="O1719">
        <f t="shared" ca="1" si="926"/>
        <v>254000</v>
      </c>
      <c r="P1719">
        <f t="shared" ca="1" si="941"/>
        <v>932796</v>
      </c>
      <c r="Q1719">
        <f ca="1">IF(P1719&gt;0,1,0)</f>
        <v>1</v>
      </c>
      <c r="R1719">
        <f t="shared" ca="1" si="927"/>
        <v>11</v>
      </c>
      <c r="S1719">
        <f t="shared" ca="1" si="928"/>
        <v>3</v>
      </c>
      <c r="T1719">
        <f t="shared" ca="1" si="929"/>
        <v>2</v>
      </c>
      <c r="U1719">
        <f t="shared" ca="1" si="930"/>
        <v>14</v>
      </c>
      <c r="V1719">
        <f t="shared" ca="1" si="931"/>
        <v>6</v>
      </c>
      <c r="X1719">
        <f t="shared" si="933"/>
        <v>1719</v>
      </c>
      <c r="Y1719">
        <f t="shared" si="934"/>
        <v>1452</v>
      </c>
      <c r="Z1719">
        <f t="shared" si="935"/>
        <v>1453</v>
      </c>
      <c r="AA1719">
        <f t="shared" si="932"/>
        <v>1951</v>
      </c>
      <c r="AB1719">
        <f t="shared" si="915"/>
        <v>500</v>
      </c>
      <c r="AM1719" t="str">
        <f t="shared" si="916"/>
        <v>201902LP</v>
      </c>
      <c r="AN1719">
        <f t="shared" ca="1" si="939"/>
        <v>11.000094339622645</v>
      </c>
      <c r="AO1719">
        <f t="shared" ca="1" si="940"/>
        <v>2.9952830188679247</v>
      </c>
      <c r="AP1719">
        <f t="shared" ca="1" si="917"/>
        <v>2.0047169811320753</v>
      </c>
      <c r="AQ1719">
        <f t="shared" ca="1" si="918"/>
        <v>14.009433962264151</v>
      </c>
      <c r="AR1719">
        <f t="shared" ca="1" si="919"/>
        <v>5.9905660377358494</v>
      </c>
      <c r="AS1719">
        <f ca="1">P1719/J1719</f>
        <v>0.24719021326077301</v>
      </c>
    </row>
    <row r="1720" spans="1:45" x14ac:dyDescent="0.4">
      <c r="A1720">
        <f t="shared" si="914"/>
        <v>201902</v>
      </c>
      <c r="B1720" t="s">
        <v>796</v>
      </c>
      <c r="C1720" t="s">
        <v>647</v>
      </c>
      <c r="D1720" t="str">
        <f t="shared" ca="1" si="938"/>
        <v>I106</v>
      </c>
      <c r="E1720">
        <f t="shared" ca="1" si="920"/>
        <v>8</v>
      </c>
      <c r="F1720">
        <f t="shared" ca="1" si="921"/>
        <v>15</v>
      </c>
      <c r="G1720" t="str">
        <f t="shared" ca="1" si="936"/>
        <v>S10</v>
      </c>
      <c r="H1720" t="str">
        <f t="shared" ca="1" si="937"/>
        <v>S108</v>
      </c>
      <c r="I1720">
        <f ca="1">VLOOKUP(D1720,PRC!$A$2:$B$21,2,0)*E1720</f>
        <v>160000</v>
      </c>
      <c r="J1720">
        <f t="shared" ca="1" si="922"/>
        <v>135996</v>
      </c>
      <c r="K1720">
        <f ca="1">VLOOKUP(D1720,PRC!$A$1:$C$21,3,0)*E1720</f>
        <v>84800</v>
      </c>
      <c r="L1720">
        <f t="shared" ca="1" si="923"/>
        <v>5000</v>
      </c>
      <c r="M1720">
        <f t="shared" ca="1" si="924"/>
        <v>2000</v>
      </c>
      <c r="N1720">
        <f t="shared" ca="1" si="925"/>
        <v>21000</v>
      </c>
      <c r="O1720">
        <f t="shared" ca="1" si="926"/>
        <v>13000</v>
      </c>
      <c r="P1720">
        <f t="shared" ca="1" si="941"/>
        <v>10196</v>
      </c>
      <c r="Q1720">
        <f ca="1">IF(P1720&gt;0,1,0)</f>
        <v>1</v>
      </c>
      <c r="R1720">
        <f t="shared" ca="1" si="927"/>
        <v>15</v>
      </c>
      <c r="S1720">
        <f t="shared" ca="1" si="928"/>
        <v>3</v>
      </c>
      <c r="T1720">
        <f t="shared" ca="1" si="929"/>
        <v>1</v>
      </c>
      <c r="U1720">
        <f t="shared" ca="1" si="930"/>
        <v>13</v>
      </c>
      <c r="V1720">
        <f t="shared" ca="1" si="931"/>
        <v>8</v>
      </c>
      <c r="X1720">
        <f t="shared" si="933"/>
        <v>1720</v>
      </c>
      <c r="Y1720">
        <f t="shared" si="934"/>
        <v>1452</v>
      </c>
      <c r="Z1720">
        <f t="shared" si="935"/>
        <v>1453</v>
      </c>
      <c r="AA1720">
        <f t="shared" si="932"/>
        <v>1951</v>
      </c>
      <c r="AB1720">
        <f t="shared" si="915"/>
        <v>500</v>
      </c>
      <c r="AM1720" t="str">
        <f t="shared" si="916"/>
        <v>201902LP</v>
      </c>
      <c r="AN1720">
        <f t="shared" ca="1" si="939"/>
        <v>15.002499999999996</v>
      </c>
      <c r="AO1720">
        <f t="shared" ca="1" si="940"/>
        <v>3.125</v>
      </c>
      <c r="AP1720">
        <f t="shared" ca="1" si="917"/>
        <v>1.25</v>
      </c>
      <c r="AQ1720">
        <f t="shared" ca="1" si="918"/>
        <v>13.125</v>
      </c>
      <c r="AR1720">
        <f t="shared" ca="1" si="919"/>
        <v>8.125</v>
      </c>
      <c r="AS1720">
        <f ca="1">P1720/J1720</f>
        <v>7.497279331745052E-2</v>
      </c>
    </row>
    <row r="1721" spans="1:45" x14ac:dyDescent="0.4">
      <c r="A1721">
        <f t="shared" si="914"/>
        <v>201902</v>
      </c>
      <c r="B1721" t="s">
        <v>797</v>
      </c>
      <c r="C1721" t="s">
        <v>647</v>
      </c>
      <c r="D1721" t="str">
        <f t="shared" ca="1" si="938"/>
        <v>I104</v>
      </c>
      <c r="E1721">
        <f t="shared" ca="1" si="920"/>
        <v>8</v>
      </c>
      <c r="F1721">
        <f t="shared" ca="1" si="921"/>
        <v>15</v>
      </c>
      <c r="G1721" t="str">
        <f t="shared" ca="1" si="936"/>
        <v>S10</v>
      </c>
      <c r="H1721" t="str">
        <f t="shared" ca="1" si="937"/>
        <v>S104</v>
      </c>
      <c r="I1721">
        <f ca="1">VLOOKUP(D1721,PRC!$A$2:$B$21,2,0)*E1721</f>
        <v>560000</v>
      </c>
      <c r="J1721">
        <f t="shared" ca="1" si="922"/>
        <v>475996</v>
      </c>
      <c r="K1721">
        <f ca="1">VLOOKUP(D1721,PRC!$A$1:$C$21,3,0)*E1721</f>
        <v>235200</v>
      </c>
      <c r="L1721">
        <f t="shared" ca="1" si="923"/>
        <v>6000</v>
      </c>
      <c r="M1721">
        <f t="shared" ca="1" si="924"/>
        <v>11000</v>
      </c>
      <c r="N1721">
        <f t="shared" ca="1" si="925"/>
        <v>101000</v>
      </c>
      <c r="O1721">
        <f t="shared" ca="1" si="926"/>
        <v>34000</v>
      </c>
      <c r="P1721">
        <f t="shared" ca="1" si="941"/>
        <v>88796</v>
      </c>
      <c r="Q1721">
        <f ca="1">IF(P1721&gt;0,1,0)</f>
        <v>1</v>
      </c>
      <c r="R1721">
        <f t="shared" ca="1" si="927"/>
        <v>15</v>
      </c>
      <c r="S1721">
        <f t="shared" ca="1" si="928"/>
        <v>1</v>
      </c>
      <c r="T1721">
        <f t="shared" ca="1" si="929"/>
        <v>2</v>
      </c>
      <c r="U1721">
        <f t="shared" ca="1" si="930"/>
        <v>18</v>
      </c>
      <c r="V1721">
        <f t="shared" ca="1" si="931"/>
        <v>6</v>
      </c>
      <c r="X1721">
        <f t="shared" si="933"/>
        <v>1721</v>
      </c>
      <c r="Y1721">
        <f t="shared" si="934"/>
        <v>1452</v>
      </c>
      <c r="Z1721">
        <f t="shared" si="935"/>
        <v>1453</v>
      </c>
      <c r="AA1721">
        <f t="shared" si="932"/>
        <v>1951</v>
      </c>
      <c r="AB1721">
        <f t="shared" si="915"/>
        <v>500</v>
      </c>
      <c r="AM1721" t="str">
        <f t="shared" si="916"/>
        <v>201902LP</v>
      </c>
      <c r="AN1721">
        <f t="shared" ca="1" si="939"/>
        <v>15.00071428571429</v>
      </c>
      <c r="AO1721">
        <f t="shared" ca="1" si="940"/>
        <v>1.0714285714285714</v>
      </c>
      <c r="AP1721">
        <f t="shared" ca="1" si="917"/>
        <v>1.9642857142857142</v>
      </c>
      <c r="AQ1721">
        <f t="shared" ca="1" si="918"/>
        <v>18.035714285714285</v>
      </c>
      <c r="AR1721">
        <f t="shared" ca="1" si="919"/>
        <v>6.0714285714285712</v>
      </c>
      <c r="AS1721">
        <f ca="1">P1721/J1721</f>
        <v>0.18654778611584971</v>
      </c>
    </row>
    <row r="1722" spans="1:45" x14ac:dyDescent="0.4">
      <c r="A1722">
        <f t="shared" si="914"/>
        <v>201902</v>
      </c>
      <c r="B1722" t="s">
        <v>798</v>
      </c>
      <c r="C1722" t="s">
        <v>647</v>
      </c>
      <c r="D1722" t="str">
        <f t="shared" ca="1" si="938"/>
        <v>I116</v>
      </c>
      <c r="E1722">
        <f t="shared" ca="1" si="920"/>
        <v>6</v>
      </c>
      <c r="F1722">
        <f t="shared" ca="1" si="921"/>
        <v>15</v>
      </c>
      <c r="G1722" t="str">
        <f t="shared" ca="1" si="936"/>
        <v>S11</v>
      </c>
      <c r="H1722" t="str">
        <f t="shared" ca="1" si="937"/>
        <v>S115</v>
      </c>
      <c r="I1722">
        <f ca="1">VLOOKUP(D1722,PRC!$A$2:$B$21,2,0)*E1722</f>
        <v>8760000</v>
      </c>
      <c r="J1722">
        <f t="shared" ca="1" si="922"/>
        <v>7445996</v>
      </c>
      <c r="K1722">
        <f ca="1">VLOOKUP(D1722,PRC!$A$1:$C$21,3,0)*E1722</f>
        <v>5256000</v>
      </c>
      <c r="L1722">
        <f t="shared" ca="1" si="923"/>
        <v>263000</v>
      </c>
      <c r="M1722">
        <f t="shared" ca="1" si="924"/>
        <v>175000</v>
      </c>
      <c r="N1722">
        <f t="shared" ca="1" si="925"/>
        <v>1051000</v>
      </c>
      <c r="O1722">
        <f t="shared" ca="1" si="926"/>
        <v>788000</v>
      </c>
      <c r="P1722">
        <f t="shared" ca="1" si="941"/>
        <v>-87004</v>
      </c>
      <c r="Q1722">
        <f ca="1">IF(P1722&gt;0,1,0)</f>
        <v>0</v>
      </c>
      <c r="R1722">
        <f t="shared" ca="1" si="927"/>
        <v>15</v>
      </c>
      <c r="S1722">
        <f t="shared" ca="1" si="928"/>
        <v>3</v>
      </c>
      <c r="T1722">
        <f t="shared" ca="1" si="929"/>
        <v>2</v>
      </c>
      <c r="U1722">
        <f t="shared" ca="1" si="930"/>
        <v>12</v>
      </c>
      <c r="V1722">
        <f t="shared" ca="1" si="931"/>
        <v>9</v>
      </c>
      <c r="X1722">
        <f t="shared" si="933"/>
        <v>1722</v>
      </c>
      <c r="Y1722">
        <f t="shared" si="934"/>
        <v>1452</v>
      </c>
      <c r="Z1722">
        <f t="shared" si="935"/>
        <v>1453</v>
      </c>
      <c r="AA1722">
        <f t="shared" si="932"/>
        <v>1951</v>
      </c>
      <c r="AB1722">
        <f t="shared" si="915"/>
        <v>500</v>
      </c>
      <c r="AM1722" t="str">
        <f t="shared" si="916"/>
        <v>201902LP</v>
      </c>
      <c r="AN1722">
        <f t="shared" ca="1" si="939"/>
        <v>15.000045662100458</v>
      </c>
      <c r="AO1722">
        <f t="shared" ca="1" si="940"/>
        <v>3.0022831050228311</v>
      </c>
      <c r="AP1722">
        <f t="shared" ca="1" si="917"/>
        <v>1.9977168949771689</v>
      </c>
      <c r="AQ1722">
        <f t="shared" ca="1" si="918"/>
        <v>11.997716894977168</v>
      </c>
      <c r="AR1722">
        <f t="shared" ca="1" si="919"/>
        <v>8.9954337899543386</v>
      </c>
      <c r="AS1722">
        <f ca="1">P1722/J1722</f>
        <v>-1.1684669183276488E-2</v>
      </c>
    </row>
    <row r="1723" spans="1:45" x14ac:dyDescent="0.4">
      <c r="A1723">
        <f t="shared" si="914"/>
        <v>201902</v>
      </c>
      <c r="B1723" t="s">
        <v>799</v>
      </c>
      <c r="C1723" t="s">
        <v>647</v>
      </c>
      <c r="D1723" t="str">
        <f t="shared" ca="1" si="938"/>
        <v>I106</v>
      </c>
      <c r="E1723">
        <f t="shared" ca="1" si="920"/>
        <v>7</v>
      </c>
      <c r="F1723">
        <f t="shared" ca="1" si="921"/>
        <v>10</v>
      </c>
      <c r="G1723" t="str">
        <f t="shared" ca="1" si="936"/>
        <v>S10</v>
      </c>
      <c r="H1723" t="str">
        <f t="shared" ca="1" si="937"/>
        <v>S105</v>
      </c>
      <c r="I1723">
        <f ca="1">VLOOKUP(D1723,PRC!$A$2:$B$21,2,0)*E1723</f>
        <v>140000</v>
      </c>
      <c r="J1723">
        <f t="shared" ca="1" si="922"/>
        <v>123196</v>
      </c>
      <c r="K1723">
        <f ca="1">VLOOKUP(D1723,PRC!$A$1:$C$21,3,0)*E1723</f>
        <v>74200</v>
      </c>
      <c r="L1723">
        <f t="shared" ca="1" si="923"/>
        <v>1000</v>
      </c>
      <c r="M1723">
        <f t="shared" ca="1" si="924"/>
        <v>3000</v>
      </c>
      <c r="N1723">
        <f t="shared" ca="1" si="925"/>
        <v>17000</v>
      </c>
      <c r="O1723">
        <f t="shared" ca="1" si="926"/>
        <v>13000</v>
      </c>
      <c r="P1723">
        <f t="shared" ca="1" si="941"/>
        <v>14996</v>
      </c>
      <c r="Q1723">
        <f ca="1">IF(P1723&gt;0,1,0)</f>
        <v>1</v>
      </c>
      <c r="R1723">
        <f t="shared" ca="1" si="927"/>
        <v>12</v>
      </c>
      <c r="S1723">
        <f t="shared" ca="1" si="928"/>
        <v>1</v>
      </c>
      <c r="T1723">
        <f t="shared" ca="1" si="929"/>
        <v>2</v>
      </c>
      <c r="U1723">
        <f t="shared" ca="1" si="930"/>
        <v>12</v>
      </c>
      <c r="V1723">
        <f t="shared" ca="1" si="931"/>
        <v>9</v>
      </c>
      <c r="X1723">
        <f t="shared" si="933"/>
        <v>1723</v>
      </c>
      <c r="Y1723">
        <f t="shared" si="934"/>
        <v>1452</v>
      </c>
      <c r="Z1723">
        <f t="shared" si="935"/>
        <v>1453</v>
      </c>
      <c r="AA1723">
        <f t="shared" si="932"/>
        <v>1951</v>
      </c>
      <c r="AB1723">
        <f t="shared" si="915"/>
        <v>500</v>
      </c>
      <c r="AM1723" t="str">
        <f t="shared" si="916"/>
        <v>201902LP</v>
      </c>
      <c r="AN1723">
        <f t="shared" ca="1" si="939"/>
        <v>12.002857142857138</v>
      </c>
      <c r="AO1723">
        <f t="shared" ca="1" si="940"/>
        <v>0.7142857142857143</v>
      </c>
      <c r="AP1723">
        <f t="shared" ca="1" si="917"/>
        <v>2.1428571428571428</v>
      </c>
      <c r="AQ1723">
        <f t="shared" ca="1" si="918"/>
        <v>12.142857142857142</v>
      </c>
      <c r="AR1723">
        <f t="shared" ca="1" si="919"/>
        <v>9.2857142857142865</v>
      </c>
      <c r="AS1723">
        <f ca="1">P1723/J1723</f>
        <v>0.12172473132244553</v>
      </c>
    </row>
    <row r="1724" spans="1:45" x14ac:dyDescent="0.4">
      <c r="A1724">
        <f t="shared" si="914"/>
        <v>201902</v>
      </c>
      <c r="B1724" t="s">
        <v>800</v>
      </c>
      <c r="C1724" t="s">
        <v>647</v>
      </c>
      <c r="D1724" t="str">
        <f t="shared" ca="1" si="938"/>
        <v>I112</v>
      </c>
      <c r="E1724">
        <f t="shared" ca="1" si="920"/>
        <v>7</v>
      </c>
      <c r="F1724">
        <f t="shared" ca="1" si="921"/>
        <v>15</v>
      </c>
      <c r="G1724" t="str">
        <f t="shared" ca="1" si="936"/>
        <v>S10</v>
      </c>
      <c r="H1724" t="str">
        <f t="shared" ca="1" si="937"/>
        <v>S106</v>
      </c>
      <c r="I1724">
        <f ca="1">VLOOKUP(D1724,PRC!$A$2:$B$21,2,0)*E1724</f>
        <v>455000</v>
      </c>
      <c r="J1724">
        <f t="shared" ca="1" si="922"/>
        <v>391296</v>
      </c>
      <c r="K1724">
        <f ca="1">VLOOKUP(D1724,PRC!$A$1:$C$21,3,0)*E1724</f>
        <v>227500</v>
      </c>
      <c r="L1724">
        <f t="shared" ca="1" si="923"/>
        <v>9000</v>
      </c>
      <c r="M1724">
        <f t="shared" ca="1" si="924"/>
        <v>14000</v>
      </c>
      <c r="N1724">
        <f t="shared" ca="1" si="925"/>
        <v>68000</v>
      </c>
      <c r="O1724">
        <f t="shared" ca="1" si="926"/>
        <v>32000</v>
      </c>
      <c r="P1724">
        <f t="shared" ca="1" si="941"/>
        <v>40796</v>
      </c>
      <c r="Q1724">
        <f ca="1">IF(P1724&gt;0,1,0)</f>
        <v>1</v>
      </c>
      <c r="R1724">
        <f t="shared" ca="1" si="927"/>
        <v>14</v>
      </c>
      <c r="S1724">
        <f t="shared" ca="1" si="928"/>
        <v>2</v>
      </c>
      <c r="T1724">
        <f t="shared" ca="1" si="929"/>
        <v>3</v>
      </c>
      <c r="U1724">
        <f t="shared" ca="1" si="930"/>
        <v>15</v>
      </c>
      <c r="V1724">
        <f t="shared" ca="1" si="931"/>
        <v>7</v>
      </c>
      <c r="X1724">
        <f t="shared" si="933"/>
        <v>1724</v>
      </c>
      <c r="Y1724">
        <f t="shared" si="934"/>
        <v>1452</v>
      </c>
      <c r="Z1724">
        <f t="shared" si="935"/>
        <v>1453</v>
      </c>
      <c r="AA1724">
        <f t="shared" si="932"/>
        <v>1951</v>
      </c>
      <c r="AB1724">
        <f t="shared" si="915"/>
        <v>500</v>
      </c>
      <c r="AM1724" t="str">
        <f t="shared" si="916"/>
        <v>201902LP</v>
      </c>
      <c r="AN1724">
        <f t="shared" ca="1" si="939"/>
        <v>14.000879120879118</v>
      </c>
      <c r="AO1724">
        <f t="shared" ca="1" si="940"/>
        <v>1.9780219780219779</v>
      </c>
      <c r="AP1724">
        <f t="shared" ca="1" si="917"/>
        <v>3.0769230769230771</v>
      </c>
      <c r="AQ1724">
        <f t="shared" ca="1" si="918"/>
        <v>14.945054945054945</v>
      </c>
      <c r="AR1724">
        <f t="shared" ca="1" si="919"/>
        <v>7.0329670329670328</v>
      </c>
      <c r="AS1724">
        <f ca="1">P1724/J1724</f>
        <v>0.1042586686293752</v>
      </c>
    </row>
    <row r="1725" spans="1:45" x14ac:dyDescent="0.4">
      <c r="A1725">
        <f t="shared" si="914"/>
        <v>201902</v>
      </c>
      <c r="B1725" t="s">
        <v>801</v>
      </c>
      <c r="C1725" t="s">
        <v>647</v>
      </c>
      <c r="D1725" t="str">
        <f t="shared" ca="1" si="938"/>
        <v>I101</v>
      </c>
      <c r="E1725">
        <f t="shared" ca="1" si="920"/>
        <v>5</v>
      </c>
      <c r="F1725">
        <f t="shared" ca="1" si="921"/>
        <v>10</v>
      </c>
      <c r="G1725" t="str">
        <f t="shared" ca="1" si="936"/>
        <v>S10</v>
      </c>
      <c r="H1725" t="str">
        <f t="shared" ca="1" si="937"/>
        <v>S108</v>
      </c>
      <c r="I1725">
        <f ca="1">VLOOKUP(D1725,PRC!$A$2:$B$21,2,0)*E1725</f>
        <v>150000</v>
      </c>
      <c r="J1725">
        <f t="shared" ca="1" si="922"/>
        <v>128996</v>
      </c>
      <c r="K1725">
        <f ca="1">VLOOKUP(D1725,PRC!$A$1:$C$21,3,0)*E1725</f>
        <v>78000</v>
      </c>
      <c r="L1725">
        <f t="shared" ca="1" si="923"/>
        <v>5000</v>
      </c>
      <c r="M1725">
        <f t="shared" ca="1" si="924"/>
        <v>3000</v>
      </c>
      <c r="N1725">
        <f t="shared" ca="1" si="925"/>
        <v>17000</v>
      </c>
      <c r="O1725">
        <f t="shared" ca="1" si="926"/>
        <v>9000</v>
      </c>
      <c r="P1725">
        <f t="shared" ca="1" si="941"/>
        <v>16996</v>
      </c>
      <c r="Q1725">
        <f ca="1">IF(P1725&gt;0,1,0)</f>
        <v>1</v>
      </c>
      <c r="R1725">
        <f t="shared" ca="1" si="927"/>
        <v>14</v>
      </c>
      <c r="S1725">
        <f t="shared" ca="1" si="928"/>
        <v>3</v>
      </c>
      <c r="T1725">
        <f t="shared" ca="1" si="929"/>
        <v>2</v>
      </c>
      <c r="U1725">
        <f t="shared" ca="1" si="930"/>
        <v>11</v>
      </c>
      <c r="V1725">
        <f t="shared" ca="1" si="931"/>
        <v>6</v>
      </c>
      <c r="X1725">
        <f t="shared" si="933"/>
        <v>1725</v>
      </c>
      <c r="Y1725">
        <f t="shared" si="934"/>
        <v>1452</v>
      </c>
      <c r="Z1725">
        <f t="shared" si="935"/>
        <v>1453</v>
      </c>
      <c r="AA1725">
        <f t="shared" si="932"/>
        <v>1951</v>
      </c>
      <c r="AB1725">
        <f t="shared" si="915"/>
        <v>500</v>
      </c>
      <c r="AM1725" t="str">
        <f t="shared" si="916"/>
        <v>201902LP</v>
      </c>
      <c r="AN1725">
        <f t="shared" ca="1" si="939"/>
        <v>14.002666666666663</v>
      </c>
      <c r="AO1725">
        <f t="shared" ca="1" si="940"/>
        <v>3.3333333333333335</v>
      </c>
      <c r="AP1725">
        <f t="shared" ca="1" si="917"/>
        <v>2</v>
      </c>
      <c r="AQ1725">
        <f t="shared" ca="1" si="918"/>
        <v>11.333333333333332</v>
      </c>
      <c r="AR1725">
        <f t="shared" ca="1" si="919"/>
        <v>6</v>
      </c>
      <c r="AS1725">
        <f ca="1">P1725/J1725</f>
        <v>0.13175602344258736</v>
      </c>
    </row>
    <row r="1726" spans="1:45" x14ac:dyDescent="0.4">
      <c r="A1726">
        <f t="shared" si="914"/>
        <v>201902</v>
      </c>
      <c r="B1726" t="s">
        <v>802</v>
      </c>
      <c r="C1726" t="s">
        <v>647</v>
      </c>
      <c r="D1726" t="str">
        <f t="shared" ca="1" si="938"/>
        <v>I105</v>
      </c>
      <c r="E1726">
        <f t="shared" ca="1" si="920"/>
        <v>7</v>
      </c>
      <c r="F1726">
        <f t="shared" ca="1" si="921"/>
        <v>11</v>
      </c>
      <c r="G1726" t="str">
        <f t="shared" ca="1" si="936"/>
        <v>S10</v>
      </c>
      <c r="H1726" t="str">
        <f t="shared" ca="1" si="937"/>
        <v>S107</v>
      </c>
      <c r="I1726">
        <f ca="1">VLOOKUP(D1726,PRC!$A$2:$B$21,2,0)*E1726</f>
        <v>700000</v>
      </c>
      <c r="J1726">
        <f t="shared" ca="1" si="922"/>
        <v>622996</v>
      </c>
      <c r="K1726">
        <f ca="1">VLOOKUP(D1726,PRC!$A$1:$C$21,3,0)*E1726</f>
        <v>413000</v>
      </c>
      <c r="L1726">
        <f t="shared" ca="1" si="923"/>
        <v>14000</v>
      </c>
      <c r="M1726">
        <f t="shared" ca="1" si="924"/>
        <v>21000</v>
      </c>
      <c r="N1726">
        <f t="shared" ca="1" si="925"/>
        <v>98000</v>
      </c>
      <c r="O1726">
        <f t="shared" ca="1" si="926"/>
        <v>70000</v>
      </c>
      <c r="P1726">
        <f t="shared" ca="1" si="941"/>
        <v>6996</v>
      </c>
      <c r="Q1726">
        <f ca="1">IF(P1726&gt;0,1,0)</f>
        <v>1</v>
      </c>
      <c r="R1726">
        <f t="shared" ca="1" si="927"/>
        <v>11</v>
      </c>
      <c r="S1726">
        <f t="shared" ca="1" si="928"/>
        <v>2</v>
      </c>
      <c r="T1726">
        <f t="shared" ca="1" si="929"/>
        <v>3</v>
      </c>
      <c r="U1726">
        <f t="shared" ca="1" si="930"/>
        <v>14</v>
      </c>
      <c r="V1726">
        <f t="shared" ca="1" si="931"/>
        <v>10</v>
      </c>
      <c r="X1726">
        <f t="shared" si="933"/>
        <v>1726</v>
      </c>
      <c r="Y1726">
        <f t="shared" si="934"/>
        <v>1452</v>
      </c>
      <c r="Z1726">
        <f t="shared" si="935"/>
        <v>1453</v>
      </c>
      <c r="AA1726">
        <f t="shared" si="932"/>
        <v>1951</v>
      </c>
      <c r="AB1726">
        <f t="shared" si="915"/>
        <v>500</v>
      </c>
      <c r="AM1726" t="str">
        <f t="shared" si="916"/>
        <v>201902LP</v>
      </c>
      <c r="AN1726">
        <f t="shared" ca="1" si="939"/>
        <v>11.000571428571426</v>
      </c>
      <c r="AO1726">
        <f t="shared" ca="1" si="940"/>
        <v>2</v>
      </c>
      <c r="AP1726">
        <f t="shared" ca="1" si="917"/>
        <v>3</v>
      </c>
      <c r="AQ1726">
        <f t="shared" ca="1" si="918"/>
        <v>14.000000000000002</v>
      </c>
      <c r="AR1726">
        <f t="shared" ca="1" si="919"/>
        <v>10</v>
      </c>
      <c r="AS1726">
        <f ca="1">P1726/J1726</f>
        <v>1.1229606610636345E-2</v>
      </c>
    </row>
    <row r="1727" spans="1:45" x14ac:dyDescent="0.4">
      <c r="A1727">
        <f t="shared" si="914"/>
        <v>201902</v>
      </c>
      <c r="B1727" t="s">
        <v>803</v>
      </c>
      <c r="C1727" t="s">
        <v>647</v>
      </c>
      <c r="D1727" t="str">
        <f t="shared" ca="1" si="938"/>
        <v>I105</v>
      </c>
      <c r="E1727">
        <f t="shared" ca="1" si="920"/>
        <v>8</v>
      </c>
      <c r="F1727">
        <f t="shared" ca="1" si="921"/>
        <v>12</v>
      </c>
      <c r="G1727" t="str">
        <f t="shared" ca="1" si="936"/>
        <v>S10</v>
      </c>
      <c r="H1727" t="str">
        <f t="shared" ca="1" si="937"/>
        <v>S104</v>
      </c>
      <c r="I1727">
        <f ca="1">VLOOKUP(D1727,PRC!$A$2:$B$21,2,0)*E1727</f>
        <v>800000</v>
      </c>
      <c r="J1727">
        <f t="shared" ca="1" si="922"/>
        <v>719996</v>
      </c>
      <c r="K1727">
        <f ca="1">VLOOKUP(D1727,PRC!$A$1:$C$21,3,0)*E1727</f>
        <v>472000</v>
      </c>
      <c r="L1727">
        <f t="shared" ca="1" si="923"/>
        <v>24000</v>
      </c>
      <c r="M1727">
        <f t="shared" ca="1" si="924"/>
        <v>16000</v>
      </c>
      <c r="N1727">
        <f t="shared" ca="1" si="925"/>
        <v>152000</v>
      </c>
      <c r="O1727">
        <f t="shared" ca="1" si="926"/>
        <v>48000</v>
      </c>
      <c r="P1727">
        <f t="shared" ca="1" si="941"/>
        <v>7996</v>
      </c>
      <c r="Q1727">
        <f ca="1">IF(P1727&gt;0,1,0)</f>
        <v>1</v>
      </c>
      <c r="R1727">
        <f t="shared" ca="1" si="927"/>
        <v>10</v>
      </c>
      <c r="S1727">
        <f t="shared" ca="1" si="928"/>
        <v>3</v>
      </c>
      <c r="T1727">
        <f t="shared" ca="1" si="929"/>
        <v>2</v>
      </c>
      <c r="U1727">
        <f t="shared" ca="1" si="930"/>
        <v>19</v>
      </c>
      <c r="V1727">
        <f t="shared" ca="1" si="931"/>
        <v>6</v>
      </c>
      <c r="X1727">
        <f t="shared" si="933"/>
        <v>1727</v>
      </c>
      <c r="Y1727">
        <f t="shared" si="934"/>
        <v>1452</v>
      </c>
      <c r="Z1727">
        <f t="shared" si="935"/>
        <v>1453</v>
      </c>
      <c r="AA1727">
        <f t="shared" si="932"/>
        <v>1951</v>
      </c>
      <c r="AB1727">
        <f t="shared" si="915"/>
        <v>500</v>
      </c>
      <c r="AM1727" t="str">
        <f t="shared" si="916"/>
        <v>201902LP</v>
      </c>
      <c r="AN1727">
        <f t="shared" ca="1" si="939"/>
        <v>10.000500000000001</v>
      </c>
      <c r="AO1727">
        <f t="shared" ca="1" si="940"/>
        <v>3</v>
      </c>
      <c r="AP1727">
        <f t="shared" ca="1" si="917"/>
        <v>2</v>
      </c>
      <c r="AQ1727">
        <f t="shared" ca="1" si="918"/>
        <v>19</v>
      </c>
      <c r="AR1727">
        <f t="shared" ca="1" si="919"/>
        <v>6</v>
      </c>
      <c r="AS1727">
        <f ca="1">P1727/J1727</f>
        <v>1.1105617253429186E-2</v>
      </c>
    </row>
    <row r="1728" spans="1:45" x14ac:dyDescent="0.4">
      <c r="A1728">
        <f t="shared" si="914"/>
        <v>201902</v>
      </c>
      <c r="B1728" t="s">
        <v>804</v>
      </c>
      <c r="C1728" t="s">
        <v>647</v>
      </c>
      <c r="D1728" t="str">
        <f t="shared" ca="1" si="938"/>
        <v>I108</v>
      </c>
      <c r="E1728">
        <f t="shared" ca="1" si="920"/>
        <v>6</v>
      </c>
      <c r="F1728">
        <f t="shared" ca="1" si="921"/>
        <v>14</v>
      </c>
      <c r="G1728" t="str">
        <f t="shared" ca="1" si="936"/>
        <v>S10</v>
      </c>
      <c r="H1728" t="str">
        <f t="shared" ca="1" si="937"/>
        <v>S102</v>
      </c>
      <c r="I1728">
        <f ca="1">VLOOKUP(D1728,PRC!$A$2:$B$21,2,0)*E1728</f>
        <v>240000</v>
      </c>
      <c r="J1728">
        <f t="shared" ca="1" si="922"/>
        <v>215996</v>
      </c>
      <c r="K1728">
        <f ca="1">VLOOKUP(D1728,PRC!$A$1:$C$21,3,0)*E1728</f>
        <v>110400</v>
      </c>
      <c r="L1728">
        <f t="shared" ca="1" si="923"/>
        <v>7000</v>
      </c>
      <c r="M1728">
        <f t="shared" ca="1" si="924"/>
        <v>7000</v>
      </c>
      <c r="N1728">
        <f t="shared" ca="1" si="925"/>
        <v>26000</v>
      </c>
      <c r="O1728">
        <f t="shared" ca="1" si="926"/>
        <v>17000</v>
      </c>
      <c r="P1728">
        <f t="shared" ca="1" si="941"/>
        <v>48596</v>
      </c>
      <c r="Q1728">
        <f ca="1">IF(P1728&gt;0,1,0)</f>
        <v>1</v>
      </c>
      <c r="R1728">
        <f t="shared" ca="1" si="927"/>
        <v>10</v>
      </c>
      <c r="S1728">
        <f t="shared" ca="1" si="928"/>
        <v>3</v>
      </c>
      <c r="T1728">
        <f t="shared" ca="1" si="929"/>
        <v>3</v>
      </c>
      <c r="U1728">
        <f t="shared" ca="1" si="930"/>
        <v>11</v>
      </c>
      <c r="V1728">
        <f t="shared" ca="1" si="931"/>
        <v>7</v>
      </c>
      <c r="X1728">
        <f t="shared" si="933"/>
        <v>1728</v>
      </c>
      <c r="Y1728">
        <f t="shared" si="934"/>
        <v>1452</v>
      </c>
      <c r="Z1728">
        <f t="shared" si="935"/>
        <v>1453</v>
      </c>
      <c r="AA1728">
        <f t="shared" si="932"/>
        <v>1951</v>
      </c>
      <c r="AB1728">
        <f t="shared" si="915"/>
        <v>500</v>
      </c>
      <c r="AM1728" t="str">
        <f t="shared" si="916"/>
        <v>201902LP</v>
      </c>
      <c r="AN1728">
        <f t="shared" ca="1" si="939"/>
        <v>10.001666666666665</v>
      </c>
      <c r="AO1728">
        <f t="shared" ca="1" si="940"/>
        <v>2.9166666666666665</v>
      </c>
      <c r="AP1728">
        <f t="shared" ca="1" si="917"/>
        <v>2.9166666666666665</v>
      </c>
      <c r="AQ1728">
        <f t="shared" ca="1" si="918"/>
        <v>10.833333333333334</v>
      </c>
      <c r="AR1728">
        <f t="shared" ca="1" si="919"/>
        <v>7.083333333333333</v>
      </c>
      <c r="AS1728">
        <f ca="1">P1728/J1728</f>
        <v>0.22498564788236819</v>
      </c>
    </row>
    <row r="1729" spans="1:45" x14ac:dyDescent="0.4">
      <c r="A1729">
        <f t="shared" si="914"/>
        <v>201902</v>
      </c>
      <c r="B1729" t="s">
        <v>805</v>
      </c>
      <c r="C1729" t="s">
        <v>647</v>
      </c>
      <c r="D1729" t="str">
        <f t="shared" ca="1" si="938"/>
        <v>I112</v>
      </c>
      <c r="E1729">
        <f t="shared" ca="1" si="920"/>
        <v>5</v>
      </c>
      <c r="F1729">
        <f t="shared" ca="1" si="921"/>
        <v>10</v>
      </c>
      <c r="G1729" t="str">
        <f t="shared" ca="1" si="936"/>
        <v>S12</v>
      </c>
      <c r="H1729" t="str">
        <f t="shared" ca="1" si="937"/>
        <v>S120</v>
      </c>
      <c r="I1729">
        <f ca="1">VLOOKUP(D1729,PRC!$A$2:$B$21,2,0)*E1729</f>
        <v>325000</v>
      </c>
      <c r="J1729">
        <f t="shared" ca="1" si="922"/>
        <v>285996</v>
      </c>
      <c r="K1729">
        <f ca="1">VLOOKUP(D1729,PRC!$A$1:$C$21,3,0)*E1729</f>
        <v>162500</v>
      </c>
      <c r="L1729">
        <f t="shared" ca="1" si="923"/>
        <v>10000</v>
      </c>
      <c r="M1729">
        <f t="shared" ca="1" si="924"/>
        <v>3000</v>
      </c>
      <c r="N1729">
        <f t="shared" ca="1" si="925"/>
        <v>55000</v>
      </c>
      <c r="O1729">
        <f t="shared" ca="1" si="926"/>
        <v>16000</v>
      </c>
      <c r="P1729">
        <f t="shared" ca="1" si="941"/>
        <v>39496</v>
      </c>
      <c r="Q1729">
        <f ca="1">IF(P1729&gt;0,1,0)</f>
        <v>1</v>
      </c>
      <c r="R1729">
        <f t="shared" ca="1" si="927"/>
        <v>12</v>
      </c>
      <c r="S1729">
        <f t="shared" ca="1" si="928"/>
        <v>3</v>
      </c>
      <c r="T1729">
        <f t="shared" ca="1" si="929"/>
        <v>1</v>
      </c>
      <c r="U1729">
        <f t="shared" ca="1" si="930"/>
        <v>17</v>
      </c>
      <c r="V1729">
        <f t="shared" ca="1" si="931"/>
        <v>5</v>
      </c>
      <c r="X1729">
        <f t="shared" si="933"/>
        <v>1729</v>
      </c>
      <c r="Y1729">
        <f t="shared" si="934"/>
        <v>1452</v>
      </c>
      <c r="Z1729">
        <f t="shared" si="935"/>
        <v>1453</v>
      </c>
      <c r="AA1729">
        <f t="shared" si="932"/>
        <v>1951</v>
      </c>
      <c r="AB1729">
        <f t="shared" si="915"/>
        <v>500</v>
      </c>
      <c r="AM1729" t="str">
        <f t="shared" si="916"/>
        <v>201902LP</v>
      </c>
      <c r="AN1729">
        <f t="shared" ca="1" si="939"/>
        <v>12.001230769230764</v>
      </c>
      <c r="AO1729">
        <f t="shared" ca="1" si="940"/>
        <v>3.0769230769230771</v>
      </c>
      <c r="AP1729">
        <f t="shared" ca="1" si="917"/>
        <v>0.92307692307692313</v>
      </c>
      <c r="AQ1729">
        <f t="shared" ca="1" si="918"/>
        <v>16.923076923076923</v>
      </c>
      <c r="AR1729">
        <f t="shared" ca="1" si="919"/>
        <v>4.9230769230769234</v>
      </c>
      <c r="AS1729">
        <f ca="1">P1729/J1729</f>
        <v>0.1380998335641058</v>
      </c>
    </row>
    <row r="1730" spans="1:45" x14ac:dyDescent="0.4">
      <c r="A1730">
        <f t="shared" si="914"/>
        <v>201902</v>
      </c>
      <c r="B1730" t="s">
        <v>806</v>
      </c>
      <c r="C1730" t="s">
        <v>647</v>
      </c>
      <c r="D1730" t="str">
        <f t="shared" ca="1" si="938"/>
        <v>I113</v>
      </c>
      <c r="E1730">
        <f t="shared" ca="1" si="920"/>
        <v>5</v>
      </c>
      <c r="F1730">
        <f t="shared" ca="1" si="921"/>
        <v>11</v>
      </c>
      <c r="G1730" t="str">
        <f t="shared" ca="1" si="936"/>
        <v>S10</v>
      </c>
      <c r="H1730" t="str">
        <f t="shared" ca="1" si="937"/>
        <v>S104</v>
      </c>
      <c r="I1730">
        <f ca="1">VLOOKUP(D1730,PRC!$A$2:$B$21,2,0)*E1730</f>
        <v>3350000</v>
      </c>
      <c r="J1730">
        <f t="shared" ca="1" si="922"/>
        <v>2981496</v>
      </c>
      <c r="K1730">
        <f ca="1">VLOOKUP(D1730,PRC!$A$1:$C$21,3,0)*E1730</f>
        <v>1507500</v>
      </c>
      <c r="L1730">
        <f t="shared" ca="1" si="923"/>
        <v>67000</v>
      </c>
      <c r="M1730">
        <f t="shared" ca="1" si="924"/>
        <v>67000</v>
      </c>
      <c r="N1730">
        <f t="shared" ca="1" si="925"/>
        <v>402000</v>
      </c>
      <c r="O1730">
        <f t="shared" ca="1" si="926"/>
        <v>335000</v>
      </c>
      <c r="P1730">
        <f t="shared" ca="1" si="941"/>
        <v>602996</v>
      </c>
      <c r="Q1730">
        <f ca="1">IF(P1730&gt;0,1,0)</f>
        <v>1</v>
      </c>
      <c r="R1730">
        <f t="shared" ca="1" si="927"/>
        <v>11</v>
      </c>
      <c r="S1730">
        <f t="shared" ca="1" si="928"/>
        <v>2</v>
      </c>
      <c r="T1730">
        <f t="shared" ca="1" si="929"/>
        <v>2</v>
      </c>
      <c r="U1730">
        <f t="shared" ca="1" si="930"/>
        <v>12</v>
      </c>
      <c r="V1730">
        <f t="shared" ca="1" si="931"/>
        <v>10</v>
      </c>
      <c r="X1730">
        <f t="shared" si="933"/>
        <v>1730</v>
      </c>
      <c r="Y1730">
        <f t="shared" si="934"/>
        <v>1452</v>
      </c>
      <c r="Z1730">
        <f t="shared" si="935"/>
        <v>1453</v>
      </c>
      <c r="AA1730">
        <f t="shared" si="932"/>
        <v>1951</v>
      </c>
      <c r="AB1730">
        <f t="shared" si="915"/>
        <v>500</v>
      </c>
      <c r="AM1730" t="str">
        <f t="shared" si="916"/>
        <v>201902LP</v>
      </c>
      <c r="AN1730">
        <f t="shared" ca="1" si="939"/>
        <v>11.000119402985076</v>
      </c>
      <c r="AO1730">
        <f t="shared" ca="1" si="940"/>
        <v>2</v>
      </c>
      <c r="AP1730">
        <f t="shared" ca="1" si="917"/>
        <v>2</v>
      </c>
      <c r="AQ1730">
        <f t="shared" ca="1" si="918"/>
        <v>12</v>
      </c>
      <c r="AR1730">
        <f t="shared" ca="1" si="919"/>
        <v>10</v>
      </c>
      <c r="AS1730">
        <f ca="1">P1730/J1730</f>
        <v>0.20224612073938722</v>
      </c>
    </row>
    <row r="1731" spans="1:45" x14ac:dyDescent="0.4">
      <c r="A1731">
        <f t="shared" ref="A1731:A1794" si="942">IF(BA1731="",A1730,BA1731)</f>
        <v>201902</v>
      </c>
      <c r="B1731" t="s">
        <v>807</v>
      </c>
      <c r="C1731" t="s">
        <v>647</v>
      </c>
      <c r="D1731" t="str">
        <f t="shared" ca="1" si="938"/>
        <v>I118</v>
      </c>
      <c r="E1731">
        <f t="shared" ca="1" si="920"/>
        <v>6</v>
      </c>
      <c r="F1731">
        <f t="shared" ca="1" si="921"/>
        <v>14</v>
      </c>
      <c r="G1731" t="str">
        <f t="shared" ca="1" si="936"/>
        <v>S11</v>
      </c>
      <c r="H1731" t="str">
        <f t="shared" ca="1" si="937"/>
        <v>S115</v>
      </c>
      <c r="I1731">
        <f ca="1">VLOOKUP(D1731,PRC!$A$2:$B$21,2,0)*E1731</f>
        <v>3180000</v>
      </c>
      <c r="J1731">
        <f t="shared" ca="1" si="922"/>
        <v>2702996</v>
      </c>
      <c r="K1731">
        <f ca="1">VLOOKUP(D1731,PRC!$A$1:$C$21,3,0)*E1731</f>
        <v>1335600</v>
      </c>
      <c r="L1731">
        <f t="shared" ca="1" si="923"/>
        <v>95000</v>
      </c>
      <c r="M1731">
        <f t="shared" ca="1" si="924"/>
        <v>95000</v>
      </c>
      <c r="N1731">
        <f t="shared" ca="1" si="925"/>
        <v>382000</v>
      </c>
      <c r="O1731">
        <f t="shared" ca="1" si="926"/>
        <v>318000</v>
      </c>
      <c r="P1731">
        <f t="shared" ca="1" si="941"/>
        <v>477396</v>
      </c>
      <c r="Q1731">
        <f ca="1">IF(P1731&gt;0,1,0)</f>
        <v>1</v>
      </c>
      <c r="R1731">
        <f t="shared" ca="1" si="927"/>
        <v>15</v>
      </c>
      <c r="S1731">
        <f t="shared" ca="1" si="928"/>
        <v>3</v>
      </c>
      <c r="T1731">
        <f t="shared" ca="1" si="929"/>
        <v>3</v>
      </c>
      <c r="U1731">
        <f t="shared" ca="1" si="930"/>
        <v>12</v>
      </c>
      <c r="V1731">
        <f t="shared" ca="1" si="931"/>
        <v>10</v>
      </c>
      <c r="X1731">
        <f t="shared" si="933"/>
        <v>1731</v>
      </c>
      <c r="Y1731">
        <f t="shared" si="934"/>
        <v>1452</v>
      </c>
      <c r="Z1731">
        <f t="shared" si="935"/>
        <v>1453</v>
      </c>
      <c r="AA1731">
        <f t="shared" si="932"/>
        <v>1951</v>
      </c>
      <c r="AB1731">
        <f t="shared" ref="AB1731:AB1794" si="943">COUNTIF(AM$2:AM$100100,AM1731)</f>
        <v>500</v>
      </c>
      <c r="AM1731" t="str">
        <f t="shared" ref="AM1731:AM1794" si="944">A1731&amp;C1731</f>
        <v>201902LP</v>
      </c>
      <c r="AN1731">
        <f t="shared" ca="1" si="939"/>
        <v>15.000125786163521</v>
      </c>
      <c r="AO1731">
        <f t="shared" ca="1" si="940"/>
        <v>2.9874213836477987</v>
      </c>
      <c r="AP1731">
        <f t="shared" ca="1" si="917"/>
        <v>2.9874213836477987</v>
      </c>
      <c r="AQ1731">
        <f t="shared" ca="1" si="918"/>
        <v>12.012578616352201</v>
      </c>
      <c r="AR1731">
        <f t="shared" ca="1" si="919"/>
        <v>10</v>
      </c>
      <c r="AS1731">
        <f ca="1">P1731/J1731</f>
        <v>0.17661735348479982</v>
      </c>
    </row>
    <row r="1732" spans="1:45" x14ac:dyDescent="0.4">
      <c r="A1732">
        <f t="shared" si="942"/>
        <v>201902</v>
      </c>
      <c r="B1732" t="s">
        <v>808</v>
      </c>
      <c r="C1732" t="s">
        <v>647</v>
      </c>
      <c r="D1732" t="str">
        <f t="shared" ca="1" si="938"/>
        <v>I101</v>
      </c>
      <c r="E1732">
        <f t="shared" ca="1" si="920"/>
        <v>8</v>
      </c>
      <c r="F1732">
        <f t="shared" ca="1" si="921"/>
        <v>14</v>
      </c>
      <c r="G1732" t="str">
        <f t="shared" ca="1" si="936"/>
        <v>S11</v>
      </c>
      <c r="H1732" t="str">
        <f t="shared" ca="1" si="937"/>
        <v>S111</v>
      </c>
      <c r="I1732">
        <f ca="1">VLOOKUP(D1732,PRC!$A$2:$B$21,2,0)*E1732</f>
        <v>240000</v>
      </c>
      <c r="J1732">
        <f t="shared" ca="1" si="922"/>
        <v>208796</v>
      </c>
      <c r="K1732">
        <f ca="1">VLOOKUP(D1732,PRC!$A$1:$C$21,3,0)*E1732</f>
        <v>124800</v>
      </c>
      <c r="L1732">
        <f t="shared" ca="1" si="923"/>
        <v>7000</v>
      </c>
      <c r="M1732">
        <f t="shared" ca="1" si="924"/>
        <v>7000</v>
      </c>
      <c r="N1732">
        <f t="shared" ca="1" si="925"/>
        <v>46000</v>
      </c>
      <c r="O1732">
        <f t="shared" ca="1" si="926"/>
        <v>19000</v>
      </c>
      <c r="P1732">
        <f t="shared" ca="1" si="941"/>
        <v>4996</v>
      </c>
      <c r="Q1732">
        <f ca="1">IF(P1732&gt;0,1,0)</f>
        <v>1</v>
      </c>
      <c r="R1732">
        <f t="shared" ca="1" si="927"/>
        <v>13</v>
      </c>
      <c r="S1732">
        <f t="shared" ca="1" si="928"/>
        <v>3</v>
      </c>
      <c r="T1732">
        <f t="shared" ca="1" si="929"/>
        <v>3</v>
      </c>
      <c r="U1732">
        <f t="shared" ca="1" si="930"/>
        <v>19</v>
      </c>
      <c r="V1732">
        <f t="shared" ca="1" si="931"/>
        <v>8</v>
      </c>
      <c r="X1732">
        <f t="shared" si="933"/>
        <v>1732</v>
      </c>
      <c r="Y1732">
        <f t="shared" si="934"/>
        <v>1452</v>
      </c>
      <c r="Z1732">
        <f t="shared" si="935"/>
        <v>1453</v>
      </c>
      <c r="AA1732">
        <f t="shared" si="932"/>
        <v>1951</v>
      </c>
      <c r="AB1732">
        <f t="shared" si="943"/>
        <v>500</v>
      </c>
      <c r="AM1732" t="str">
        <f t="shared" si="944"/>
        <v>201902LP</v>
      </c>
      <c r="AN1732">
        <f t="shared" ca="1" si="939"/>
        <v>13.001666666666667</v>
      </c>
      <c r="AO1732">
        <f t="shared" ca="1" si="940"/>
        <v>2.9166666666666665</v>
      </c>
      <c r="AP1732">
        <f t="shared" ca="1" si="917"/>
        <v>2.9166666666666665</v>
      </c>
      <c r="AQ1732">
        <f t="shared" ca="1" si="918"/>
        <v>19.166666666666668</v>
      </c>
      <c r="AR1732">
        <f t="shared" ca="1" si="919"/>
        <v>7.9166666666666661</v>
      </c>
      <c r="AS1732">
        <f ca="1">P1732/J1732</f>
        <v>2.3927661449453054E-2</v>
      </c>
    </row>
    <row r="1733" spans="1:45" x14ac:dyDescent="0.4">
      <c r="A1733">
        <f t="shared" si="942"/>
        <v>201902</v>
      </c>
      <c r="B1733" t="s">
        <v>809</v>
      </c>
      <c r="C1733" t="s">
        <v>647</v>
      </c>
      <c r="D1733" t="str">
        <f t="shared" ca="1" si="938"/>
        <v>I111</v>
      </c>
      <c r="E1733">
        <f t="shared" ca="1" si="920"/>
        <v>6</v>
      </c>
      <c r="F1733">
        <f t="shared" ca="1" si="921"/>
        <v>11</v>
      </c>
      <c r="G1733" t="str">
        <f t="shared" ca="1" si="936"/>
        <v>S11</v>
      </c>
      <c r="H1733" t="str">
        <f t="shared" ca="1" si="937"/>
        <v>S117</v>
      </c>
      <c r="I1733">
        <f ca="1">VLOOKUP(D1733,PRC!$A$2:$B$21,2,0)*E1733</f>
        <v>900000</v>
      </c>
      <c r="J1733">
        <f t="shared" ca="1" si="922"/>
        <v>809996</v>
      </c>
      <c r="K1733">
        <f ca="1">VLOOKUP(D1733,PRC!$A$1:$C$21,3,0)*E1733</f>
        <v>477000</v>
      </c>
      <c r="L1733">
        <f t="shared" ca="1" si="923"/>
        <v>9000</v>
      </c>
      <c r="M1733">
        <f t="shared" ca="1" si="924"/>
        <v>9000</v>
      </c>
      <c r="N1733">
        <f t="shared" ca="1" si="925"/>
        <v>126000</v>
      </c>
      <c r="O1733">
        <f t="shared" ca="1" si="926"/>
        <v>81000</v>
      </c>
      <c r="P1733">
        <f t="shared" ca="1" si="941"/>
        <v>107996</v>
      </c>
      <c r="Q1733">
        <f ca="1">IF(P1733&gt;0,1,0)</f>
        <v>1</v>
      </c>
      <c r="R1733">
        <f t="shared" ca="1" si="927"/>
        <v>10</v>
      </c>
      <c r="S1733">
        <f t="shared" ca="1" si="928"/>
        <v>1</v>
      </c>
      <c r="T1733">
        <f t="shared" ca="1" si="929"/>
        <v>1</v>
      </c>
      <c r="U1733">
        <f t="shared" ca="1" si="930"/>
        <v>14</v>
      </c>
      <c r="V1733">
        <f t="shared" ca="1" si="931"/>
        <v>9</v>
      </c>
      <c r="X1733">
        <f t="shared" si="933"/>
        <v>1733</v>
      </c>
      <c r="Y1733">
        <f t="shared" si="934"/>
        <v>1452</v>
      </c>
      <c r="Z1733">
        <f t="shared" si="935"/>
        <v>1453</v>
      </c>
      <c r="AA1733">
        <f t="shared" si="932"/>
        <v>1951</v>
      </c>
      <c r="AB1733">
        <f t="shared" si="943"/>
        <v>500</v>
      </c>
      <c r="AM1733" t="str">
        <f t="shared" si="944"/>
        <v>201902LP</v>
      </c>
      <c r="AN1733">
        <f t="shared" ca="1" si="939"/>
        <v>10.000444444444446</v>
      </c>
      <c r="AO1733">
        <f t="shared" ca="1" si="940"/>
        <v>1</v>
      </c>
      <c r="AP1733">
        <f t="shared" ca="1" si="917"/>
        <v>1</v>
      </c>
      <c r="AQ1733">
        <f t="shared" ca="1" si="918"/>
        <v>14.000000000000002</v>
      </c>
      <c r="AR1733">
        <f t="shared" ca="1" si="919"/>
        <v>9</v>
      </c>
      <c r="AS1733">
        <f ca="1">P1733/J1733</f>
        <v>0.13332905347680729</v>
      </c>
    </row>
    <row r="1734" spans="1:45" x14ac:dyDescent="0.4">
      <c r="A1734">
        <f t="shared" si="942"/>
        <v>201902</v>
      </c>
      <c r="B1734" t="s">
        <v>810</v>
      </c>
      <c r="C1734" t="s">
        <v>647</v>
      </c>
      <c r="D1734" t="str">
        <f t="shared" ca="1" si="938"/>
        <v>I114</v>
      </c>
      <c r="E1734">
        <f t="shared" ca="1" si="920"/>
        <v>7</v>
      </c>
      <c r="F1734">
        <f t="shared" ca="1" si="921"/>
        <v>14</v>
      </c>
      <c r="G1734" t="str">
        <f t="shared" ca="1" si="936"/>
        <v>S12</v>
      </c>
      <c r="H1734" t="str">
        <f t="shared" ca="1" si="937"/>
        <v>S120</v>
      </c>
      <c r="I1734">
        <f ca="1">VLOOKUP(D1734,PRC!$A$2:$B$21,2,0)*E1734</f>
        <v>1680000</v>
      </c>
      <c r="J1734">
        <f t="shared" ca="1" si="922"/>
        <v>1444796</v>
      </c>
      <c r="K1734">
        <f ca="1">VLOOKUP(D1734,PRC!$A$1:$C$21,3,0)*E1734</f>
        <v>974400</v>
      </c>
      <c r="L1734">
        <f t="shared" ca="1" si="923"/>
        <v>50000</v>
      </c>
      <c r="M1734">
        <f t="shared" ca="1" si="924"/>
        <v>50000</v>
      </c>
      <c r="N1734">
        <f t="shared" ca="1" si="925"/>
        <v>202000</v>
      </c>
      <c r="O1734">
        <f t="shared" ca="1" si="926"/>
        <v>151000</v>
      </c>
      <c r="P1734">
        <f t="shared" ca="1" si="941"/>
        <v>17396</v>
      </c>
      <c r="Q1734">
        <f ca="1">IF(P1734&gt;0,1,0)</f>
        <v>1</v>
      </c>
      <c r="R1734">
        <f t="shared" ca="1" si="927"/>
        <v>14</v>
      </c>
      <c r="S1734">
        <f t="shared" ca="1" si="928"/>
        <v>3</v>
      </c>
      <c r="T1734">
        <f t="shared" ca="1" si="929"/>
        <v>3</v>
      </c>
      <c r="U1734">
        <f t="shared" ca="1" si="930"/>
        <v>12</v>
      </c>
      <c r="V1734">
        <f t="shared" ca="1" si="931"/>
        <v>9</v>
      </c>
      <c r="X1734">
        <f t="shared" si="933"/>
        <v>1734</v>
      </c>
      <c r="Y1734">
        <f t="shared" si="934"/>
        <v>1452</v>
      </c>
      <c r="Z1734">
        <f t="shared" si="935"/>
        <v>1453</v>
      </c>
      <c r="AA1734">
        <f t="shared" si="932"/>
        <v>1951</v>
      </c>
      <c r="AB1734">
        <f t="shared" si="943"/>
        <v>500</v>
      </c>
      <c r="AM1734" t="str">
        <f t="shared" si="944"/>
        <v>201902LP</v>
      </c>
      <c r="AN1734">
        <f t="shared" ca="1" si="939"/>
        <v>14.000238095238092</v>
      </c>
      <c r="AO1734">
        <f t="shared" ca="1" si="940"/>
        <v>2.9761904761904758</v>
      </c>
      <c r="AP1734">
        <f t="shared" ca="1" si="917"/>
        <v>2.9761904761904758</v>
      </c>
      <c r="AQ1734">
        <f t="shared" ca="1" si="918"/>
        <v>12.023809523809524</v>
      </c>
      <c r="AR1734">
        <f t="shared" ca="1" si="919"/>
        <v>8.9880952380952372</v>
      </c>
      <c r="AS1734">
        <f ca="1">P1734/J1734</f>
        <v>1.2040454154081268E-2</v>
      </c>
    </row>
    <row r="1735" spans="1:45" x14ac:dyDescent="0.4">
      <c r="A1735">
        <f t="shared" si="942"/>
        <v>201902</v>
      </c>
      <c r="B1735" t="s">
        <v>811</v>
      </c>
      <c r="C1735" t="s">
        <v>647</v>
      </c>
      <c r="D1735" t="str">
        <f t="shared" ca="1" si="938"/>
        <v>I107</v>
      </c>
      <c r="E1735">
        <f t="shared" ca="1" si="920"/>
        <v>7</v>
      </c>
      <c r="F1735">
        <f t="shared" ca="1" si="921"/>
        <v>10</v>
      </c>
      <c r="G1735" t="str">
        <f t="shared" ca="1" si="936"/>
        <v>S10</v>
      </c>
      <c r="H1735" t="str">
        <f t="shared" ca="1" si="937"/>
        <v>S102</v>
      </c>
      <c r="I1735">
        <f ca="1">VLOOKUP(D1735,PRC!$A$2:$B$21,2,0)*E1735</f>
        <v>1050000</v>
      </c>
      <c r="J1735">
        <f t="shared" ca="1" si="922"/>
        <v>892496</v>
      </c>
      <c r="K1735">
        <f ca="1">VLOOKUP(D1735,PRC!$A$1:$C$21,3,0)*E1735</f>
        <v>598500</v>
      </c>
      <c r="L1735">
        <f t="shared" ca="1" si="923"/>
        <v>11000</v>
      </c>
      <c r="M1735">
        <f t="shared" ca="1" si="924"/>
        <v>11000</v>
      </c>
      <c r="N1735">
        <f t="shared" ca="1" si="925"/>
        <v>179000</v>
      </c>
      <c r="O1735">
        <f t="shared" ca="1" si="926"/>
        <v>84000</v>
      </c>
      <c r="P1735">
        <f t="shared" ca="1" si="941"/>
        <v>8996</v>
      </c>
      <c r="Q1735">
        <f ca="1">IF(P1735&gt;0,1,0)</f>
        <v>1</v>
      </c>
      <c r="R1735">
        <f t="shared" ca="1" si="927"/>
        <v>15</v>
      </c>
      <c r="S1735">
        <f t="shared" ca="1" si="928"/>
        <v>1</v>
      </c>
      <c r="T1735">
        <f t="shared" ca="1" si="929"/>
        <v>1</v>
      </c>
      <c r="U1735">
        <f t="shared" ca="1" si="930"/>
        <v>17</v>
      </c>
      <c r="V1735">
        <f t="shared" ca="1" si="931"/>
        <v>8</v>
      </c>
      <c r="X1735">
        <f t="shared" si="933"/>
        <v>1735</v>
      </c>
      <c r="Y1735">
        <f t="shared" si="934"/>
        <v>1452</v>
      </c>
      <c r="Z1735">
        <f t="shared" si="935"/>
        <v>1453</v>
      </c>
      <c r="AA1735">
        <f t="shared" si="932"/>
        <v>1951</v>
      </c>
      <c r="AB1735">
        <f t="shared" si="943"/>
        <v>500</v>
      </c>
      <c r="AM1735" t="str">
        <f t="shared" si="944"/>
        <v>201902LP</v>
      </c>
      <c r="AN1735">
        <f t="shared" ca="1" si="939"/>
        <v>15.000380952380954</v>
      </c>
      <c r="AO1735">
        <f t="shared" ca="1" si="940"/>
        <v>1.0476190476190477</v>
      </c>
      <c r="AP1735">
        <f t="shared" ca="1" si="917"/>
        <v>1.0476190476190477</v>
      </c>
      <c r="AQ1735">
        <f t="shared" ca="1" si="918"/>
        <v>17.047619047619047</v>
      </c>
      <c r="AR1735">
        <f t="shared" ca="1" si="919"/>
        <v>8</v>
      </c>
      <c r="AS1735">
        <f ca="1">P1735/J1735</f>
        <v>1.0079596995392697E-2</v>
      </c>
    </row>
    <row r="1736" spans="1:45" x14ac:dyDescent="0.4">
      <c r="A1736">
        <f t="shared" si="942"/>
        <v>201902</v>
      </c>
      <c r="B1736" t="s">
        <v>812</v>
      </c>
      <c r="C1736" t="s">
        <v>647</v>
      </c>
      <c r="D1736" t="str">
        <f t="shared" ca="1" si="938"/>
        <v>I109</v>
      </c>
      <c r="E1736">
        <f t="shared" ca="1" si="920"/>
        <v>8</v>
      </c>
      <c r="F1736">
        <f t="shared" ca="1" si="921"/>
        <v>11</v>
      </c>
      <c r="G1736" t="str">
        <f t="shared" ca="1" si="936"/>
        <v>S11</v>
      </c>
      <c r="H1736" t="str">
        <f t="shared" ca="1" si="937"/>
        <v>S119</v>
      </c>
      <c r="I1736">
        <f ca="1">VLOOKUP(D1736,PRC!$A$2:$B$21,2,0)*E1736</f>
        <v>4000000</v>
      </c>
      <c r="J1736">
        <f t="shared" ca="1" si="922"/>
        <v>3439996</v>
      </c>
      <c r="K1736">
        <f ca="1">VLOOKUP(D1736,PRC!$A$1:$C$21,3,0)*E1736</f>
        <v>1600000</v>
      </c>
      <c r="L1736">
        <f t="shared" ca="1" si="923"/>
        <v>120000</v>
      </c>
      <c r="M1736">
        <f t="shared" ca="1" si="924"/>
        <v>120000</v>
      </c>
      <c r="N1736">
        <f t="shared" ca="1" si="925"/>
        <v>720000</v>
      </c>
      <c r="O1736">
        <f t="shared" ca="1" si="926"/>
        <v>280000</v>
      </c>
      <c r="P1736">
        <f t="shared" ca="1" si="941"/>
        <v>599996</v>
      </c>
      <c r="Q1736">
        <f ca="1">IF(P1736&gt;0,1,0)</f>
        <v>1</v>
      </c>
      <c r="R1736">
        <f t="shared" ca="1" si="927"/>
        <v>14</v>
      </c>
      <c r="S1736">
        <f t="shared" ca="1" si="928"/>
        <v>3</v>
      </c>
      <c r="T1736">
        <f t="shared" ca="1" si="929"/>
        <v>3</v>
      </c>
      <c r="U1736">
        <f t="shared" ca="1" si="930"/>
        <v>18</v>
      </c>
      <c r="V1736">
        <f t="shared" ca="1" si="931"/>
        <v>7</v>
      </c>
      <c r="X1736">
        <f t="shared" si="933"/>
        <v>1736</v>
      </c>
      <c r="Y1736">
        <f t="shared" si="934"/>
        <v>1452</v>
      </c>
      <c r="Z1736">
        <f t="shared" si="935"/>
        <v>1453</v>
      </c>
      <c r="AA1736">
        <f t="shared" si="932"/>
        <v>1951</v>
      </c>
      <c r="AB1736">
        <f t="shared" si="943"/>
        <v>500</v>
      </c>
      <c r="AM1736" t="str">
        <f t="shared" si="944"/>
        <v>201902LP</v>
      </c>
      <c r="AN1736">
        <f t="shared" ca="1" si="939"/>
        <v>14.000100000000003</v>
      </c>
      <c r="AO1736">
        <f t="shared" ca="1" si="940"/>
        <v>3</v>
      </c>
      <c r="AP1736">
        <f t="shared" ref="AP1736:AP1799" ca="1" si="945">M1736/$I1736*100</f>
        <v>3</v>
      </c>
      <c r="AQ1736">
        <f t="shared" ref="AQ1736:AQ1799" ca="1" si="946">N1736/$I1736*100</f>
        <v>18</v>
      </c>
      <c r="AR1736">
        <f t="shared" ref="AR1736:AR1799" ca="1" si="947">O1736/$I1736*100</f>
        <v>7.0000000000000009</v>
      </c>
      <c r="AS1736">
        <f ca="1">P1736/J1736</f>
        <v>0.17441764467167986</v>
      </c>
    </row>
    <row r="1737" spans="1:45" x14ac:dyDescent="0.4">
      <c r="A1737">
        <f t="shared" si="942"/>
        <v>201902</v>
      </c>
      <c r="B1737" t="s">
        <v>813</v>
      </c>
      <c r="C1737" t="s">
        <v>647</v>
      </c>
      <c r="D1737" t="str">
        <f t="shared" ca="1" si="938"/>
        <v>I103</v>
      </c>
      <c r="E1737">
        <f t="shared" ca="1" si="920"/>
        <v>6</v>
      </c>
      <c r="F1737">
        <f t="shared" ca="1" si="921"/>
        <v>13</v>
      </c>
      <c r="G1737" t="str">
        <f t="shared" ca="1" si="936"/>
        <v>S10</v>
      </c>
      <c r="H1737" t="str">
        <f t="shared" ca="1" si="937"/>
        <v>S105</v>
      </c>
      <c r="I1737">
        <f ca="1">VLOOKUP(D1737,PRC!$A$2:$B$21,2,0)*E1737</f>
        <v>300000</v>
      </c>
      <c r="J1737">
        <f t="shared" ca="1" si="922"/>
        <v>257996</v>
      </c>
      <c r="K1737">
        <f ca="1">VLOOKUP(D1737,PRC!$A$1:$C$21,3,0)*E1737</f>
        <v>171000</v>
      </c>
      <c r="L1737">
        <f t="shared" ca="1" si="923"/>
        <v>9000</v>
      </c>
      <c r="M1737">
        <f t="shared" ca="1" si="924"/>
        <v>9000</v>
      </c>
      <c r="N1737">
        <f t="shared" ca="1" si="925"/>
        <v>30000</v>
      </c>
      <c r="O1737">
        <f t="shared" ca="1" si="926"/>
        <v>27000</v>
      </c>
      <c r="P1737">
        <f t="shared" ca="1" si="941"/>
        <v>11996</v>
      </c>
      <c r="Q1737">
        <f ca="1">IF(P1737&gt;0,1,0)</f>
        <v>1</v>
      </c>
      <c r="R1737">
        <f t="shared" ca="1" si="927"/>
        <v>14</v>
      </c>
      <c r="S1737">
        <f t="shared" ca="1" si="928"/>
        <v>3</v>
      </c>
      <c r="T1737">
        <f t="shared" ca="1" si="929"/>
        <v>3</v>
      </c>
      <c r="U1737">
        <f t="shared" ca="1" si="930"/>
        <v>10</v>
      </c>
      <c r="V1737">
        <f t="shared" ca="1" si="931"/>
        <v>9</v>
      </c>
      <c r="X1737">
        <f t="shared" si="933"/>
        <v>1737</v>
      </c>
      <c r="Y1737">
        <f t="shared" si="934"/>
        <v>1452</v>
      </c>
      <c r="Z1737">
        <f t="shared" si="935"/>
        <v>1453</v>
      </c>
      <c r="AA1737">
        <f t="shared" si="932"/>
        <v>1951</v>
      </c>
      <c r="AB1737">
        <f t="shared" si="943"/>
        <v>500</v>
      </c>
      <c r="AM1737" t="str">
        <f t="shared" si="944"/>
        <v>201902LP</v>
      </c>
      <c r="AN1737">
        <f t="shared" ca="1" si="939"/>
        <v>14.001333333333331</v>
      </c>
      <c r="AO1737">
        <f t="shared" ca="1" si="940"/>
        <v>3</v>
      </c>
      <c r="AP1737">
        <f t="shared" ca="1" si="945"/>
        <v>3</v>
      </c>
      <c r="AQ1737">
        <f t="shared" ca="1" si="946"/>
        <v>10</v>
      </c>
      <c r="AR1737">
        <f t="shared" ca="1" si="947"/>
        <v>9</v>
      </c>
      <c r="AS1737">
        <f ca="1">P1737/J1737</f>
        <v>4.6496844912324219E-2</v>
      </c>
    </row>
    <row r="1738" spans="1:45" x14ac:dyDescent="0.4">
      <c r="A1738">
        <f t="shared" si="942"/>
        <v>201902</v>
      </c>
      <c r="B1738" t="s">
        <v>814</v>
      </c>
      <c r="C1738" t="s">
        <v>647</v>
      </c>
      <c r="D1738" t="str">
        <f t="shared" ca="1" si="938"/>
        <v>I115</v>
      </c>
      <c r="E1738">
        <f t="shared" ca="1" si="920"/>
        <v>7</v>
      </c>
      <c r="F1738">
        <f t="shared" ca="1" si="921"/>
        <v>11</v>
      </c>
      <c r="G1738" t="str">
        <f t="shared" ca="1" si="936"/>
        <v>S10</v>
      </c>
      <c r="H1738" t="str">
        <f t="shared" ca="1" si="937"/>
        <v>S108</v>
      </c>
      <c r="I1738">
        <f ca="1">VLOOKUP(D1738,PRC!$A$2:$B$21,2,0)*E1738</f>
        <v>35000</v>
      </c>
      <c r="J1738">
        <f t="shared" ca="1" si="922"/>
        <v>31496</v>
      </c>
      <c r="K1738">
        <f ca="1">VLOOKUP(D1738,PRC!$A$1:$C$21,3,0)*E1738</f>
        <v>16800</v>
      </c>
      <c r="L1738">
        <f t="shared" ca="1" si="923"/>
        <v>1000</v>
      </c>
      <c r="M1738">
        <f t="shared" ca="1" si="924"/>
        <v>1000</v>
      </c>
      <c r="N1738">
        <f t="shared" ca="1" si="925"/>
        <v>4000</v>
      </c>
      <c r="O1738">
        <f t="shared" ca="1" si="926"/>
        <v>2000</v>
      </c>
      <c r="P1738">
        <f t="shared" ca="1" si="941"/>
        <v>6696</v>
      </c>
      <c r="Q1738">
        <f ca="1">IF(P1738&gt;0,1,0)</f>
        <v>1</v>
      </c>
      <c r="R1738">
        <f t="shared" ca="1" si="927"/>
        <v>10</v>
      </c>
      <c r="S1738">
        <f t="shared" ca="1" si="928"/>
        <v>2</v>
      </c>
      <c r="T1738">
        <f t="shared" ca="1" si="929"/>
        <v>2</v>
      </c>
      <c r="U1738">
        <f t="shared" ca="1" si="930"/>
        <v>10</v>
      </c>
      <c r="V1738">
        <f t="shared" ca="1" si="931"/>
        <v>7</v>
      </c>
      <c r="X1738">
        <f t="shared" si="933"/>
        <v>1738</v>
      </c>
      <c r="Y1738">
        <f t="shared" si="934"/>
        <v>1452</v>
      </c>
      <c r="Z1738">
        <f t="shared" si="935"/>
        <v>1453</v>
      </c>
      <c r="AA1738">
        <f t="shared" si="932"/>
        <v>1951</v>
      </c>
      <c r="AB1738">
        <f t="shared" si="943"/>
        <v>500</v>
      </c>
      <c r="AM1738" t="str">
        <f t="shared" si="944"/>
        <v>201902LP</v>
      </c>
      <c r="AN1738">
        <f t="shared" ca="1" si="939"/>
        <v>10.011428571428571</v>
      </c>
      <c r="AO1738">
        <f t="shared" ca="1" si="940"/>
        <v>2.8571428571428572</v>
      </c>
      <c r="AP1738">
        <f t="shared" ca="1" si="945"/>
        <v>2.8571428571428572</v>
      </c>
      <c r="AQ1738">
        <f t="shared" ca="1" si="946"/>
        <v>11.428571428571429</v>
      </c>
      <c r="AR1738">
        <f t="shared" ca="1" si="947"/>
        <v>5.7142857142857144</v>
      </c>
      <c r="AS1738">
        <f ca="1">P1738/J1738</f>
        <v>0.2125984251968504</v>
      </c>
    </row>
    <row r="1739" spans="1:45" x14ac:dyDescent="0.4">
      <c r="A1739">
        <f t="shared" si="942"/>
        <v>201902</v>
      </c>
      <c r="B1739" t="s">
        <v>815</v>
      </c>
      <c r="C1739" t="s">
        <v>647</v>
      </c>
      <c r="D1739" t="str">
        <f t="shared" ca="1" si="938"/>
        <v>I114</v>
      </c>
      <c r="E1739">
        <f t="shared" ca="1" si="920"/>
        <v>6</v>
      </c>
      <c r="F1739">
        <f t="shared" ca="1" si="921"/>
        <v>14</v>
      </c>
      <c r="G1739" t="str">
        <f t="shared" ca="1" si="936"/>
        <v>S11</v>
      </c>
      <c r="H1739" t="str">
        <f t="shared" ca="1" si="937"/>
        <v>S119</v>
      </c>
      <c r="I1739">
        <f ca="1">VLOOKUP(D1739,PRC!$A$2:$B$21,2,0)*E1739</f>
        <v>1440000</v>
      </c>
      <c r="J1739">
        <f t="shared" ca="1" si="922"/>
        <v>1295996</v>
      </c>
      <c r="K1739">
        <f ca="1">VLOOKUP(D1739,PRC!$A$1:$C$21,3,0)*E1739</f>
        <v>835200</v>
      </c>
      <c r="L1739">
        <f t="shared" ca="1" si="923"/>
        <v>14000</v>
      </c>
      <c r="M1739">
        <f t="shared" ca="1" si="924"/>
        <v>14000</v>
      </c>
      <c r="N1739">
        <f t="shared" ca="1" si="925"/>
        <v>230000</v>
      </c>
      <c r="O1739">
        <f t="shared" ca="1" si="926"/>
        <v>86000</v>
      </c>
      <c r="P1739">
        <f t="shared" ca="1" si="941"/>
        <v>116796</v>
      </c>
      <c r="Q1739">
        <f ca="1">IF(P1739&gt;0,1,0)</f>
        <v>1</v>
      </c>
      <c r="R1739">
        <f t="shared" ca="1" si="927"/>
        <v>10</v>
      </c>
      <c r="S1739">
        <f t="shared" ca="1" si="928"/>
        <v>1</v>
      </c>
      <c r="T1739">
        <f t="shared" ca="1" si="929"/>
        <v>1</v>
      </c>
      <c r="U1739">
        <f t="shared" ca="1" si="930"/>
        <v>16</v>
      </c>
      <c r="V1739">
        <f t="shared" ca="1" si="931"/>
        <v>6</v>
      </c>
      <c r="X1739">
        <f t="shared" si="933"/>
        <v>1739</v>
      </c>
      <c r="Y1739">
        <f t="shared" si="934"/>
        <v>1452</v>
      </c>
      <c r="Z1739">
        <f t="shared" si="935"/>
        <v>1453</v>
      </c>
      <c r="AA1739">
        <f t="shared" si="932"/>
        <v>1951</v>
      </c>
      <c r="AB1739">
        <f t="shared" si="943"/>
        <v>500</v>
      </c>
      <c r="AM1739" t="str">
        <f t="shared" si="944"/>
        <v>201902LP</v>
      </c>
      <c r="AN1739">
        <f t="shared" ca="1" si="939"/>
        <v>10.000277777777777</v>
      </c>
      <c r="AO1739">
        <f t="shared" ca="1" si="940"/>
        <v>0.97222222222222221</v>
      </c>
      <c r="AP1739">
        <f t="shared" ca="1" si="945"/>
        <v>0.97222222222222221</v>
      </c>
      <c r="AQ1739">
        <f t="shared" ca="1" si="946"/>
        <v>15.972222222222221</v>
      </c>
      <c r="AR1739">
        <f t="shared" ca="1" si="947"/>
        <v>5.9722222222222223</v>
      </c>
      <c r="AS1739">
        <f ca="1">P1739/J1739</f>
        <v>9.0120648520520125E-2</v>
      </c>
    </row>
    <row r="1740" spans="1:45" x14ac:dyDescent="0.4">
      <c r="A1740">
        <f t="shared" si="942"/>
        <v>201902</v>
      </c>
      <c r="B1740" t="s">
        <v>816</v>
      </c>
      <c r="C1740" t="s">
        <v>647</v>
      </c>
      <c r="D1740" t="str">
        <f t="shared" ca="1" si="938"/>
        <v>I119</v>
      </c>
      <c r="E1740">
        <f t="shared" ca="1" si="920"/>
        <v>7</v>
      </c>
      <c r="F1740">
        <f t="shared" ca="1" si="921"/>
        <v>10</v>
      </c>
      <c r="G1740" t="str">
        <f t="shared" ca="1" si="936"/>
        <v>S11</v>
      </c>
      <c r="H1740" t="str">
        <f t="shared" ca="1" si="937"/>
        <v>S118</v>
      </c>
      <c r="I1740">
        <f ca="1">VLOOKUP(D1740,PRC!$A$2:$B$21,2,0)*E1740</f>
        <v>665000</v>
      </c>
      <c r="J1740">
        <f t="shared" ca="1" si="922"/>
        <v>578546</v>
      </c>
      <c r="K1740">
        <f ca="1">VLOOKUP(D1740,PRC!$A$1:$C$21,3,0)*E1740</f>
        <v>319200</v>
      </c>
      <c r="L1740">
        <f t="shared" ca="1" si="923"/>
        <v>7000</v>
      </c>
      <c r="M1740">
        <f t="shared" ca="1" si="924"/>
        <v>20000</v>
      </c>
      <c r="N1740">
        <f t="shared" ca="1" si="925"/>
        <v>100000</v>
      </c>
      <c r="O1740">
        <f t="shared" ca="1" si="926"/>
        <v>53000</v>
      </c>
      <c r="P1740">
        <f t="shared" ca="1" si="941"/>
        <v>79346</v>
      </c>
      <c r="Q1740">
        <f ca="1">IF(P1740&gt;0,1,0)</f>
        <v>1</v>
      </c>
      <c r="R1740">
        <f t="shared" ca="1" si="927"/>
        <v>13</v>
      </c>
      <c r="S1740">
        <f t="shared" ca="1" si="928"/>
        <v>1</v>
      </c>
      <c r="T1740">
        <f t="shared" ca="1" si="929"/>
        <v>3</v>
      </c>
      <c r="U1740">
        <f t="shared" ca="1" si="930"/>
        <v>15</v>
      </c>
      <c r="V1740">
        <f t="shared" ca="1" si="931"/>
        <v>8</v>
      </c>
      <c r="X1740">
        <f t="shared" si="933"/>
        <v>1740</v>
      </c>
      <c r="Y1740">
        <f t="shared" si="934"/>
        <v>1452</v>
      </c>
      <c r="Z1740">
        <f t="shared" si="935"/>
        <v>1453</v>
      </c>
      <c r="AA1740">
        <f t="shared" si="932"/>
        <v>1951</v>
      </c>
      <c r="AB1740">
        <f t="shared" si="943"/>
        <v>500</v>
      </c>
      <c r="AM1740" t="str">
        <f t="shared" si="944"/>
        <v>201902LP</v>
      </c>
      <c r="AN1740">
        <f t="shared" ca="1" si="939"/>
        <v>13.000601503759402</v>
      </c>
      <c r="AO1740">
        <f t="shared" ca="1" si="940"/>
        <v>1.0526315789473684</v>
      </c>
      <c r="AP1740">
        <f t="shared" ca="1" si="945"/>
        <v>3.007518796992481</v>
      </c>
      <c r="AQ1740">
        <f t="shared" ca="1" si="946"/>
        <v>15.037593984962406</v>
      </c>
      <c r="AR1740">
        <f t="shared" ca="1" si="947"/>
        <v>7.9699248120300759</v>
      </c>
      <c r="AS1740">
        <f ca="1">P1740/J1740</f>
        <v>0.137147262274737</v>
      </c>
    </row>
    <row r="1741" spans="1:45" x14ac:dyDescent="0.4">
      <c r="A1741">
        <f t="shared" si="942"/>
        <v>201902</v>
      </c>
      <c r="B1741" t="s">
        <v>817</v>
      </c>
      <c r="C1741" t="s">
        <v>647</v>
      </c>
      <c r="D1741" t="str">
        <f t="shared" ca="1" si="938"/>
        <v>I102</v>
      </c>
      <c r="E1741">
        <f t="shared" ca="1" si="920"/>
        <v>5</v>
      </c>
      <c r="F1741">
        <f t="shared" ca="1" si="921"/>
        <v>14</v>
      </c>
      <c r="G1741" t="str">
        <f t="shared" ca="1" si="936"/>
        <v>S10</v>
      </c>
      <c r="H1741" t="str">
        <f t="shared" ca="1" si="937"/>
        <v>S103</v>
      </c>
      <c r="I1741">
        <f ca="1">VLOOKUP(D1741,PRC!$A$2:$B$21,2,0)*E1741</f>
        <v>200000</v>
      </c>
      <c r="J1741">
        <f t="shared" ca="1" si="922"/>
        <v>169996</v>
      </c>
      <c r="K1741">
        <f ca="1">VLOOKUP(D1741,PRC!$A$1:$C$21,3,0)*E1741</f>
        <v>94000</v>
      </c>
      <c r="L1741">
        <f t="shared" ca="1" si="923"/>
        <v>2000</v>
      </c>
      <c r="M1741">
        <f t="shared" ca="1" si="924"/>
        <v>6000</v>
      </c>
      <c r="N1741">
        <f t="shared" ca="1" si="925"/>
        <v>34000</v>
      </c>
      <c r="O1741">
        <f t="shared" ca="1" si="926"/>
        <v>10000</v>
      </c>
      <c r="P1741">
        <f t="shared" ca="1" si="941"/>
        <v>23996</v>
      </c>
      <c r="Q1741">
        <f ca="1">IF(P1741&gt;0,1,0)</f>
        <v>1</v>
      </c>
      <c r="R1741">
        <f t="shared" ca="1" si="927"/>
        <v>15</v>
      </c>
      <c r="S1741">
        <f t="shared" ca="1" si="928"/>
        <v>1</v>
      </c>
      <c r="T1741">
        <f t="shared" ca="1" si="929"/>
        <v>3</v>
      </c>
      <c r="U1741">
        <f t="shared" ca="1" si="930"/>
        <v>17</v>
      </c>
      <c r="V1741">
        <f t="shared" ca="1" si="931"/>
        <v>5</v>
      </c>
      <c r="X1741">
        <f t="shared" si="933"/>
        <v>1741</v>
      </c>
      <c r="Y1741">
        <f t="shared" si="934"/>
        <v>1452</v>
      </c>
      <c r="Z1741">
        <f t="shared" si="935"/>
        <v>1453</v>
      </c>
      <c r="AA1741">
        <f t="shared" si="932"/>
        <v>1951</v>
      </c>
      <c r="AB1741">
        <f t="shared" si="943"/>
        <v>500</v>
      </c>
      <c r="AM1741" t="str">
        <f t="shared" si="944"/>
        <v>201902LP</v>
      </c>
      <c r="AN1741">
        <f t="shared" ca="1" si="939"/>
        <v>15.002000000000004</v>
      </c>
      <c r="AO1741">
        <f t="shared" ca="1" si="940"/>
        <v>1</v>
      </c>
      <c r="AP1741">
        <f t="shared" ca="1" si="945"/>
        <v>3</v>
      </c>
      <c r="AQ1741">
        <f t="shared" ca="1" si="946"/>
        <v>17</v>
      </c>
      <c r="AR1741">
        <f t="shared" ca="1" si="947"/>
        <v>5</v>
      </c>
      <c r="AS1741">
        <f ca="1">P1741/J1741</f>
        <v>0.14115626250029412</v>
      </c>
    </row>
    <row r="1742" spans="1:45" x14ac:dyDescent="0.4">
      <c r="A1742">
        <f t="shared" si="942"/>
        <v>201902</v>
      </c>
      <c r="B1742" t="s">
        <v>818</v>
      </c>
      <c r="C1742" t="s">
        <v>647</v>
      </c>
      <c r="D1742" t="str">
        <f t="shared" ca="1" si="938"/>
        <v>I103</v>
      </c>
      <c r="E1742">
        <f t="shared" ca="1" si="920"/>
        <v>5</v>
      </c>
      <c r="F1742">
        <f t="shared" ca="1" si="921"/>
        <v>15</v>
      </c>
      <c r="G1742" t="str">
        <f t="shared" ca="1" si="936"/>
        <v>S11</v>
      </c>
      <c r="H1742" t="str">
        <f t="shared" ca="1" si="937"/>
        <v>S119</v>
      </c>
      <c r="I1742">
        <f ca="1">VLOOKUP(D1742,PRC!$A$2:$B$21,2,0)*E1742</f>
        <v>250000</v>
      </c>
      <c r="J1742">
        <f t="shared" ca="1" si="922"/>
        <v>224996</v>
      </c>
      <c r="K1742">
        <f ca="1">VLOOKUP(D1742,PRC!$A$1:$C$21,3,0)*E1742</f>
        <v>142500</v>
      </c>
      <c r="L1742">
        <f t="shared" ca="1" si="923"/>
        <v>3000</v>
      </c>
      <c r="M1742">
        <f t="shared" ca="1" si="924"/>
        <v>5000</v>
      </c>
      <c r="N1742">
        <f t="shared" ca="1" si="925"/>
        <v>28000</v>
      </c>
      <c r="O1742">
        <f t="shared" ca="1" si="926"/>
        <v>23000</v>
      </c>
      <c r="P1742">
        <f t="shared" ca="1" si="941"/>
        <v>23496</v>
      </c>
      <c r="Q1742">
        <f ca="1">IF(P1742&gt;0,1,0)</f>
        <v>1</v>
      </c>
      <c r="R1742">
        <f t="shared" ca="1" si="927"/>
        <v>10</v>
      </c>
      <c r="S1742">
        <f t="shared" ca="1" si="928"/>
        <v>1</v>
      </c>
      <c r="T1742">
        <f t="shared" ca="1" si="929"/>
        <v>2</v>
      </c>
      <c r="U1742">
        <f t="shared" ca="1" si="930"/>
        <v>11</v>
      </c>
      <c r="V1742">
        <f t="shared" ca="1" si="931"/>
        <v>9</v>
      </c>
      <c r="X1742">
        <f t="shared" si="933"/>
        <v>1742</v>
      </c>
      <c r="Y1742">
        <f t="shared" si="934"/>
        <v>1452</v>
      </c>
      <c r="Z1742">
        <f t="shared" si="935"/>
        <v>1453</v>
      </c>
      <c r="AA1742">
        <f t="shared" si="932"/>
        <v>1951</v>
      </c>
      <c r="AB1742">
        <f t="shared" si="943"/>
        <v>500</v>
      </c>
      <c r="AM1742" t="str">
        <f t="shared" si="944"/>
        <v>201902LP</v>
      </c>
      <c r="AN1742">
        <f t="shared" ca="1" si="939"/>
        <v>10.0016</v>
      </c>
      <c r="AO1742">
        <f t="shared" ca="1" si="940"/>
        <v>1.2</v>
      </c>
      <c r="AP1742">
        <f t="shared" ca="1" si="945"/>
        <v>2</v>
      </c>
      <c r="AQ1742">
        <f t="shared" ca="1" si="946"/>
        <v>11.200000000000001</v>
      </c>
      <c r="AR1742">
        <f t="shared" ca="1" si="947"/>
        <v>9.1999999999999993</v>
      </c>
      <c r="AS1742">
        <f ca="1">P1742/J1742</f>
        <v>0.10442852317374531</v>
      </c>
    </row>
    <row r="1743" spans="1:45" x14ac:dyDescent="0.4">
      <c r="A1743">
        <f t="shared" si="942"/>
        <v>201902</v>
      </c>
      <c r="B1743" t="s">
        <v>819</v>
      </c>
      <c r="C1743" t="s">
        <v>647</v>
      </c>
      <c r="D1743" t="str">
        <f t="shared" ca="1" si="938"/>
        <v>I107</v>
      </c>
      <c r="E1743">
        <f t="shared" ca="1" si="920"/>
        <v>7</v>
      </c>
      <c r="F1743">
        <f t="shared" ca="1" si="921"/>
        <v>15</v>
      </c>
      <c r="G1743" t="str">
        <f t="shared" ca="1" si="936"/>
        <v>S10</v>
      </c>
      <c r="H1743" t="str">
        <f t="shared" ca="1" si="937"/>
        <v>S107</v>
      </c>
      <c r="I1743">
        <f ca="1">VLOOKUP(D1743,PRC!$A$2:$B$21,2,0)*E1743</f>
        <v>1050000</v>
      </c>
      <c r="J1743">
        <f t="shared" ca="1" si="922"/>
        <v>902996</v>
      </c>
      <c r="K1743">
        <f ca="1">VLOOKUP(D1743,PRC!$A$1:$C$21,3,0)*E1743</f>
        <v>598500</v>
      </c>
      <c r="L1743">
        <f t="shared" ca="1" si="923"/>
        <v>21000</v>
      </c>
      <c r="M1743">
        <f t="shared" ca="1" si="924"/>
        <v>21000</v>
      </c>
      <c r="N1743">
        <f t="shared" ca="1" si="925"/>
        <v>179000</v>
      </c>
      <c r="O1743">
        <f t="shared" ca="1" si="926"/>
        <v>95000</v>
      </c>
      <c r="P1743">
        <f t="shared" ca="1" si="941"/>
        <v>-11504</v>
      </c>
      <c r="Q1743">
        <f ca="1">IF(P1743&gt;0,1,0)</f>
        <v>0</v>
      </c>
      <c r="R1743">
        <f t="shared" ca="1" si="927"/>
        <v>14</v>
      </c>
      <c r="S1743">
        <f t="shared" ca="1" si="928"/>
        <v>2</v>
      </c>
      <c r="T1743">
        <f t="shared" ca="1" si="929"/>
        <v>2</v>
      </c>
      <c r="U1743">
        <f t="shared" ca="1" si="930"/>
        <v>17</v>
      </c>
      <c r="V1743">
        <f t="shared" ca="1" si="931"/>
        <v>9</v>
      </c>
      <c r="X1743">
        <f t="shared" si="933"/>
        <v>1743</v>
      </c>
      <c r="Y1743">
        <f t="shared" si="934"/>
        <v>1452</v>
      </c>
      <c r="Z1743">
        <f t="shared" si="935"/>
        <v>1453</v>
      </c>
      <c r="AA1743">
        <f t="shared" si="932"/>
        <v>1951</v>
      </c>
      <c r="AB1743">
        <f t="shared" si="943"/>
        <v>500</v>
      </c>
      <c r="AM1743" t="str">
        <f t="shared" si="944"/>
        <v>201902LP</v>
      </c>
      <c r="AN1743">
        <f t="shared" ca="1" si="939"/>
        <v>14.000380952380953</v>
      </c>
      <c r="AO1743">
        <f t="shared" ca="1" si="940"/>
        <v>2</v>
      </c>
      <c r="AP1743">
        <f t="shared" ca="1" si="945"/>
        <v>2</v>
      </c>
      <c r="AQ1743">
        <f t="shared" ca="1" si="946"/>
        <v>17.047619047619047</v>
      </c>
      <c r="AR1743">
        <f t="shared" ca="1" si="947"/>
        <v>9.0476190476190474</v>
      </c>
      <c r="AS1743">
        <f ca="1">P1743/J1743</f>
        <v>-1.273981280094264E-2</v>
      </c>
    </row>
    <row r="1744" spans="1:45" x14ac:dyDescent="0.4">
      <c r="A1744">
        <f t="shared" si="942"/>
        <v>201902</v>
      </c>
      <c r="B1744" t="s">
        <v>820</v>
      </c>
      <c r="C1744" t="s">
        <v>647</v>
      </c>
      <c r="D1744" t="str">
        <f t="shared" ca="1" si="938"/>
        <v>I111</v>
      </c>
      <c r="E1744">
        <f t="shared" ca="1" si="920"/>
        <v>8</v>
      </c>
      <c r="F1744">
        <f t="shared" ca="1" si="921"/>
        <v>15</v>
      </c>
      <c r="G1744" t="str">
        <f t="shared" ca="1" si="936"/>
        <v>S11</v>
      </c>
      <c r="H1744" t="str">
        <f t="shared" ca="1" si="937"/>
        <v>S116</v>
      </c>
      <c r="I1744">
        <f ca="1">VLOOKUP(D1744,PRC!$A$2:$B$21,2,0)*E1744</f>
        <v>1200000</v>
      </c>
      <c r="J1744">
        <f t="shared" ca="1" si="922"/>
        <v>1055996</v>
      </c>
      <c r="K1744">
        <f ca="1">VLOOKUP(D1744,PRC!$A$1:$C$21,3,0)*E1744</f>
        <v>636000</v>
      </c>
      <c r="L1744">
        <f t="shared" ca="1" si="923"/>
        <v>24000</v>
      </c>
      <c r="M1744">
        <f t="shared" ca="1" si="924"/>
        <v>36000</v>
      </c>
      <c r="N1744">
        <f t="shared" ca="1" si="925"/>
        <v>192000</v>
      </c>
      <c r="O1744">
        <f t="shared" ca="1" si="926"/>
        <v>108000</v>
      </c>
      <c r="P1744">
        <f t="shared" ca="1" si="941"/>
        <v>59996</v>
      </c>
      <c r="Q1744">
        <f ca="1">IF(P1744&gt;0,1,0)</f>
        <v>1</v>
      </c>
      <c r="R1744">
        <f t="shared" ca="1" si="927"/>
        <v>12</v>
      </c>
      <c r="S1744">
        <f t="shared" ca="1" si="928"/>
        <v>2</v>
      </c>
      <c r="T1744">
        <f t="shared" ca="1" si="929"/>
        <v>3</v>
      </c>
      <c r="U1744">
        <f t="shared" ca="1" si="930"/>
        <v>16</v>
      </c>
      <c r="V1744">
        <f t="shared" ca="1" si="931"/>
        <v>9</v>
      </c>
      <c r="X1744">
        <f t="shared" si="933"/>
        <v>1744</v>
      </c>
      <c r="Y1744">
        <f t="shared" si="934"/>
        <v>1452</v>
      </c>
      <c r="Z1744">
        <f t="shared" si="935"/>
        <v>1453</v>
      </c>
      <c r="AA1744">
        <f t="shared" si="932"/>
        <v>1951</v>
      </c>
      <c r="AB1744">
        <f t="shared" si="943"/>
        <v>500</v>
      </c>
      <c r="AM1744" t="str">
        <f t="shared" si="944"/>
        <v>201902LP</v>
      </c>
      <c r="AN1744">
        <f t="shared" ca="1" si="939"/>
        <v>12.000333333333336</v>
      </c>
      <c r="AO1744">
        <f t="shared" ca="1" si="940"/>
        <v>2</v>
      </c>
      <c r="AP1744">
        <f t="shared" ca="1" si="945"/>
        <v>3</v>
      </c>
      <c r="AQ1744">
        <f t="shared" ca="1" si="946"/>
        <v>16</v>
      </c>
      <c r="AR1744">
        <f t="shared" ca="1" si="947"/>
        <v>9</v>
      </c>
      <c r="AS1744">
        <f ca="1">P1744/J1744</f>
        <v>5.6814609146246767E-2</v>
      </c>
    </row>
    <row r="1745" spans="1:45" x14ac:dyDescent="0.4">
      <c r="A1745">
        <f t="shared" si="942"/>
        <v>201902</v>
      </c>
      <c r="B1745" t="s">
        <v>821</v>
      </c>
      <c r="C1745" t="s">
        <v>647</v>
      </c>
      <c r="D1745" t="str">
        <f t="shared" ca="1" si="938"/>
        <v>I109</v>
      </c>
      <c r="E1745">
        <f t="shared" ca="1" si="920"/>
        <v>8</v>
      </c>
      <c r="F1745">
        <f t="shared" ca="1" si="921"/>
        <v>11</v>
      </c>
      <c r="G1745" t="str">
        <f t="shared" ca="1" si="936"/>
        <v>S11</v>
      </c>
      <c r="H1745" t="str">
        <f t="shared" ca="1" si="937"/>
        <v>S115</v>
      </c>
      <c r="I1745">
        <f ca="1">VLOOKUP(D1745,PRC!$A$2:$B$21,2,0)*E1745</f>
        <v>4000000</v>
      </c>
      <c r="J1745">
        <f t="shared" ca="1" si="922"/>
        <v>3599996</v>
      </c>
      <c r="K1745">
        <f ca="1">VLOOKUP(D1745,PRC!$A$1:$C$21,3,0)*E1745</f>
        <v>1600000</v>
      </c>
      <c r="L1745">
        <f t="shared" ca="1" si="923"/>
        <v>40000</v>
      </c>
      <c r="M1745">
        <f t="shared" ca="1" si="924"/>
        <v>120000</v>
      </c>
      <c r="N1745">
        <f t="shared" ca="1" si="925"/>
        <v>640000</v>
      </c>
      <c r="O1745">
        <f t="shared" ca="1" si="926"/>
        <v>200000</v>
      </c>
      <c r="P1745">
        <f t="shared" ca="1" si="941"/>
        <v>999996</v>
      </c>
      <c r="Q1745">
        <f ca="1">IF(P1745&gt;0,1,0)</f>
        <v>1</v>
      </c>
      <c r="R1745">
        <f t="shared" ca="1" si="927"/>
        <v>10</v>
      </c>
      <c r="S1745">
        <f t="shared" ca="1" si="928"/>
        <v>1</v>
      </c>
      <c r="T1745">
        <f t="shared" ca="1" si="929"/>
        <v>3</v>
      </c>
      <c r="U1745">
        <f t="shared" ca="1" si="930"/>
        <v>16</v>
      </c>
      <c r="V1745">
        <f t="shared" ca="1" si="931"/>
        <v>5</v>
      </c>
      <c r="X1745">
        <f t="shared" si="933"/>
        <v>1745</v>
      </c>
      <c r="Y1745">
        <f t="shared" si="934"/>
        <v>1452</v>
      </c>
      <c r="Z1745">
        <f t="shared" si="935"/>
        <v>1453</v>
      </c>
      <c r="AA1745">
        <f t="shared" si="932"/>
        <v>1951</v>
      </c>
      <c r="AB1745">
        <f t="shared" si="943"/>
        <v>500</v>
      </c>
      <c r="AM1745" t="str">
        <f t="shared" si="944"/>
        <v>201902LP</v>
      </c>
      <c r="AN1745">
        <f t="shared" ca="1" si="939"/>
        <v>10.0001</v>
      </c>
      <c r="AO1745">
        <f t="shared" ca="1" si="940"/>
        <v>1</v>
      </c>
      <c r="AP1745">
        <f t="shared" ca="1" si="945"/>
        <v>3</v>
      </c>
      <c r="AQ1745">
        <f t="shared" ca="1" si="946"/>
        <v>16</v>
      </c>
      <c r="AR1745">
        <f t="shared" ca="1" si="947"/>
        <v>5</v>
      </c>
      <c r="AS1745">
        <f ca="1">P1745/J1745</f>
        <v>0.27777697530775036</v>
      </c>
    </row>
    <row r="1746" spans="1:45" x14ac:dyDescent="0.4">
      <c r="A1746">
        <f t="shared" si="942"/>
        <v>201902</v>
      </c>
      <c r="B1746" t="s">
        <v>822</v>
      </c>
      <c r="C1746" t="s">
        <v>647</v>
      </c>
      <c r="D1746" t="str">
        <f t="shared" ca="1" si="938"/>
        <v>I106</v>
      </c>
      <c r="E1746">
        <f t="shared" ca="1" si="920"/>
        <v>6</v>
      </c>
      <c r="F1746">
        <f t="shared" ca="1" si="921"/>
        <v>11</v>
      </c>
      <c r="G1746" t="str">
        <f t="shared" ca="1" si="936"/>
        <v>S11</v>
      </c>
      <c r="H1746" t="str">
        <f t="shared" ca="1" si="937"/>
        <v>S119</v>
      </c>
      <c r="I1746">
        <f ca="1">VLOOKUP(D1746,PRC!$A$2:$B$21,2,0)*E1746</f>
        <v>120000</v>
      </c>
      <c r="J1746">
        <f t="shared" ca="1" si="922"/>
        <v>107996</v>
      </c>
      <c r="K1746">
        <f ca="1">VLOOKUP(D1746,PRC!$A$1:$C$21,3,0)*E1746</f>
        <v>63600</v>
      </c>
      <c r="L1746">
        <f t="shared" ca="1" si="923"/>
        <v>4000</v>
      </c>
      <c r="M1746">
        <f t="shared" ca="1" si="924"/>
        <v>4000</v>
      </c>
      <c r="N1746">
        <f t="shared" ca="1" si="925"/>
        <v>19000</v>
      </c>
      <c r="O1746">
        <f t="shared" ca="1" si="926"/>
        <v>11000</v>
      </c>
      <c r="P1746">
        <f t="shared" ca="1" si="941"/>
        <v>6396</v>
      </c>
      <c r="Q1746">
        <f ca="1">IF(P1746&gt;0,1,0)</f>
        <v>1</v>
      </c>
      <c r="R1746">
        <f t="shared" ca="1" si="927"/>
        <v>10</v>
      </c>
      <c r="S1746">
        <f t="shared" ca="1" si="928"/>
        <v>3</v>
      </c>
      <c r="T1746">
        <f t="shared" ca="1" si="929"/>
        <v>3</v>
      </c>
      <c r="U1746">
        <f t="shared" ca="1" si="930"/>
        <v>16</v>
      </c>
      <c r="V1746">
        <f t="shared" ca="1" si="931"/>
        <v>9</v>
      </c>
      <c r="X1746">
        <f t="shared" si="933"/>
        <v>1746</v>
      </c>
      <c r="Y1746">
        <f t="shared" si="934"/>
        <v>1452</v>
      </c>
      <c r="Z1746">
        <f t="shared" si="935"/>
        <v>1453</v>
      </c>
      <c r="AA1746">
        <f t="shared" si="932"/>
        <v>1951</v>
      </c>
      <c r="AB1746">
        <f t="shared" si="943"/>
        <v>500</v>
      </c>
      <c r="AM1746" t="str">
        <f t="shared" si="944"/>
        <v>201902LP</v>
      </c>
      <c r="AN1746">
        <f t="shared" ca="1" si="939"/>
        <v>10.00333333333333</v>
      </c>
      <c r="AO1746">
        <f t="shared" ca="1" si="940"/>
        <v>3.3333333333333335</v>
      </c>
      <c r="AP1746">
        <f t="shared" ca="1" si="945"/>
        <v>3.3333333333333335</v>
      </c>
      <c r="AQ1746">
        <f t="shared" ca="1" si="946"/>
        <v>15.833333333333332</v>
      </c>
      <c r="AR1746">
        <f t="shared" ca="1" si="947"/>
        <v>9.1666666666666661</v>
      </c>
      <c r="AS1746">
        <f ca="1">P1746/J1746</f>
        <v>5.9224415719100705E-2</v>
      </c>
    </row>
    <row r="1747" spans="1:45" x14ac:dyDescent="0.4">
      <c r="A1747">
        <f t="shared" si="942"/>
        <v>201902</v>
      </c>
      <c r="B1747" t="s">
        <v>823</v>
      </c>
      <c r="C1747" t="s">
        <v>647</v>
      </c>
      <c r="D1747" t="str">
        <f t="shared" ca="1" si="938"/>
        <v>I113</v>
      </c>
      <c r="E1747">
        <f t="shared" ca="1" si="920"/>
        <v>5</v>
      </c>
      <c r="F1747">
        <f t="shared" ca="1" si="921"/>
        <v>15</v>
      </c>
      <c r="G1747" t="str">
        <f t="shared" ca="1" si="936"/>
        <v>S11</v>
      </c>
      <c r="H1747" t="str">
        <f t="shared" ca="1" si="937"/>
        <v>S114</v>
      </c>
      <c r="I1747">
        <f ca="1">VLOOKUP(D1747,PRC!$A$2:$B$21,2,0)*E1747</f>
        <v>3350000</v>
      </c>
      <c r="J1747">
        <f t="shared" ca="1" si="922"/>
        <v>2981496</v>
      </c>
      <c r="K1747">
        <f ca="1">VLOOKUP(D1747,PRC!$A$1:$C$21,3,0)*E1747</f>
        <v>1507500</v>
      </c>
      <c r="L1747">
        <f t="shared" ca="1" si="923"/>
        <v>34000</v>
      </c>
      <c r="M1747">
        <f t="shared" ca="1" si="924"/>
        <v>67000</v>
      </c>
      <c r="N1747">
        <f t="shared" ca="1" si="925"/>
        <v>503000</v>
      </c>
      <c r="O1747">
        <f t="shared" ca="1" si="926"/>
        <v>302000</v>
      </c>
      <c r="P1747">
        <f t="shared" ca="1" si="941"/>
        <v>567996</v>
      </c>
      <c r="Q1747">
        <f ca="1">IF(P1747&gt;0,1,0)</f>
        <v>1</v>
      </c>
      <c r="R1747">
        <f t="shared" ca="1" si="927"/>
        <v>11</v>
      </c>
      <c r="S1747">
        <f t="shared" ca="1" si="928"/>
        <v>1</v>
      </c>
      <c r="T1747">
        <f t="shared" ca="1" si="929"/>
        <v>2</v>
      </c>
      <c r="U1747">
        <f t="shared" ca="1" si="930"/>
        <v>15</v>
      </c>
      <c r="V1747">
        <f t="shared" ca="1" si="931"/>
        <v>9</v>
      </c>
      <c r="X1747">
        <f t="shared" si="933"/>
        <v>1747</v>
      </c>
      <c r="Y1747">
        <f t="shared" si="934"/>
        <v>1452</v>
      </c>
      <c r="Z1747">
        <f t="shared" si="935"/>
        <v>1453</v>
      </c>
      <c r="AA1747">
        <f t="shared" si="932"/>
        <v>1951</v>
      </c>
      <c r="AB1747">
        <f t="shared" si="943"/>
        <v>500</v>
      </c>
      <c r="AM1747" t="str">
        <f t="shared" si="944"/>
        <v>201902LP</v>
      </c>
      <c r="AN1747">
        <f t="shared" ca="1" si="939"/>
        <v>11.000119402985076</v>
      </c>
      <c r="AO1747">
        <f t="shared" ca="1" si="940"/>
        <v>1.0149253731343284</v>
      </c>
      <c r="AP1747">
        <f t="shared" ca="1" si="945"/>
        <v>2</v>
      </c>
      <c r="AQ1747">
        <f t="shared" ca="1" si="946"/>
        <v>15.014925373134327</v>
      </c>
      <c r="AR1747">
        <f t="shared" ca="1" si="947"/>
        <v>9.0149253731343286</v>
      </c>
      <c r="AS1747">
        <f ca="1">P1747/J1747</f>
        <v>0.19050704746878749</v>
      </c>
    </row>
    <row r="1748" spans="1:45" x14ac:dyDescent="0.4">
      <c r="A1748">
        <f t="shared" si="942"/>
        <v>201902</v>
      </c>
      <c r="B1748" t="s">
        <v>824</v>
      </c>
      <c r="C1748" t="s">
        <v>647</v>
      </c>
      <c r="D1748" t="str">
        <f t="shared" ca="1" si="938"/>
        <v>I102</v>
      </c>
      <c r="E1748">
        <f t="shared" ca="1" si="920"/>
        <v>7</v>
      </c>
      <c r="F1748">
        <f t="shared" ca="1" si="921"/>
        <v>11</v>
      </c>
      <c r="G1748" t="str">
        <f t="shared" ca="1" si="936"/>
        <v>S12</v>
      </c>
      <c r="H1748" t="str">
        <f t="shared" ca="1" si="937"/>
        <v>S120</v>
      </c>
      <c r="I1748">
        <f ca="1">VLOOKUP(D1748,PRC!$A$2:$B$21,2,0)*E1748</f>
        <v>280000</v>
      </c>
      <c r="J1748">
        <f t="shared" ca="1" si="922"/>
        <v>246396</v>
      </c>
      <c r="K1748">
        <f ca="1">VLOOKUP(D1748,PRC!$A$1:$C$21,3,0)*E1748</f>
        <v>131600</v>
      </c>
      <c r="L1748">
        <f t="shared" ca="1" si="923"/>
        <v>8000</v>
      </c>
      <c r="M1748">
        <f t="shared" ca="1" si="924"/>
        <v>3000</v>
      </c>
      <c r="N1748">
        <f t="shared" ca="1" si="925"/>
        <v>31000</v>
      </c>
      <c r="O1748">
        <f t="shared" ca="1" si="926"/>
        <v>25000</v>
      </c>
      <c r="P1748">
        <f t="shared" ca="1" si="941"/>
        <v>47796</v>
      </c>
      <c r="Q1748">
        <f ca="1">IF(P1748&gt;0,1,0)</f>
        <v>1</v>
      </c>
      <c r="R1748">
        <f t="shared" ca="1" si="927"/>
        <v>12</v>
      </c>
      <c r="S1748">
        <f t="shared" ca="1" si="928"/>
        <v>3</v>
      </c>
      <c r="T1748">
        <f t="shared" ca="1" si="929"/>
        <v>1</v>
      </c>
      <c r="U1748">
        <f t="shared" ca="1" si="930"/>
        <v>11</v>
      </c>
      <c r="V1748">
        <f t="shared" ca="1" si="931"/>
        <v>9</v>
      </c>
      <c r="X1748">
        <f t="shared" si="933"/>
        <v>1748</v>
      </c>
      <c r="Y1748">
        <f t="shared" si="934"/>
        <v>1452</v>
      </c>
      <c r="Z1748">
        <f t="shared" si="935"/>
        <v>1453</v>
      </c>
      <c r="AA1748">
        <f t="shared" si="932"/>
        <v>1951</v>
      </c>
      <c r="AB1748">
        <f t="shared" si="943"/>
        <v>500</v>
      </c>
      <c r="AM1748" t="str">
        <f t="shared" si="944"/>
        <v>201902LP</v>
      </c>
      <c r="AN1748">
        <f t="shared" ca="1" si="939"/>
        <v>12.001428571428574</v>
      </c>
      <c r="AO1748">
        <f t="shared" ca="1" si="940"/>
        <v>2.8571428571428572</v>
      </c>
      <c r="AP1748">
        <f t="shared" ca="1" si="945"/>
        <v>1.0714285714285714</v>
      </c>
      <c r="AQ1748">
        <f t="shared" ca="1" si="946"/>
        <v>11.071428571428571</v>
      </c>
      <c r="AR1748">
        <f t="shared" ca="1" si="947"/>
        <v>8.9285714285714288</v>
      </c>
      <c r="AS1748">
        <f ca="1">P1748/J1748</f>
        <v>0.1939804217600935</v>
      </c>
    </row>
    <row r="1749" spans="1:45" x14ac:dyDescent="0.4">
      <c r="A1749">
        <f t="shared" si="942"/>
        <v>201902</v>
      </c>
      <c r="B1749" t="s">
        <v>825</v>
      </c>
      <c r="C1749" t="s">
        <v>647</v>
      </c>
      <c r="D1749" t="str">
        <f t="shared" ca="1" si="938"/>
        <v>I106</v>
      </c>
      <c r="E1749">
        <f t="shared" ca="1" si="920"/>
        <v>8</v>
      </c>
      <c r="F1749">
        <f t="shared" ca="1" si="921"/>
        <v>10</v>
      </c>
      <c r="G1749" t="str">
        <f t="shared" ca="1" si="936"/>
        <v>S10</v>
      </c>
      <c r="H1749" t="str">
        <f t="shared" ca="1" si="937"/>
        <v>S108</v>
      </c>
      <c r="I1749">
        <f ca="1">VLOOKUP(D1749,PRC!$A$2:$B$21,2,0)*E1749</f>
        <v>160000</v>
      </c>
      <c r="J1749">
        <f t="shared" ca="1" si="922"/>
        <v>137596</v>
      </c>
      <c r="K1749">
        <f ca="1">VLOOKUP(D1749,PRC!$A$1:$C$21,3,0)*E1749</f>
        <v>84800</v>
      </c>
      <c r="L1749">
        <f t="shared" ca="1" si="923"/>
        <v>5000</v>
      </c>
      <c r="M1749">
        <f t="shared" ca="1" si="924"/>
        <v>5000</v>
      </c>
      <c r="N1749">
        <f t="shared" ca="1" si="925"/>
        <v>24000</v>
      </c>
      <c r="O1749">
        <f t="shared" ca="1" si="926"/>
        <v>10000</v>
      </c>
      <c r="P1749">
        <f t="shared" ca="1" si="941"/>
        <v>8796</v>
      </c>
      <c r="Q1749">
        <f ca="1">IF(P1749&gt;0,1,0)</f>
        <v>1</v>
      </c>
      <c r="R1749">
        <f t="shared" ca="1" si="927"/>
        <v>14</v>
      </c>
      <c r="S1749">
        <f t="shared" ca="1" si="928"/>
        <v>3</v>
      </c>
      <c r="T1749">
        <f t="shared" ca="1" si="929"/>
        <v>3</v>
      </c>
      <c r="U1749">
        <f t="shared" ca="1" si="930"/>
        <v>15</v>
      </c>
      <c r="V1749">
        <f t="shared" ca="1" si="931"/>
        <v>6</v>
      </c>
      <c r="X1749">
        <f t="shared" si="933"/>
        <v>1749</v>
      </c>
      <c r="Y1749">
        <f t="shared" si="934"/>
        <v>1452</v>
      </c>
      <c r="Z1749">
        <f t="shared" si="935"/>
        <v>1453</v>
      </c>
      <c r="AA1749">
        <f t="shared" si="932"/>
        <v>1951</v>
      </c>
      <c r="AB1749">
        <f t="shared" si="943"/>
        <v>500</v>
      </c>
      <c r="AM1749" t="str">
        <f t="shared" si="944"/>
        <v>201902LP</v>
      </c>
      <c r="AN1749">
        <f t="shared" ca="1" si="939"/>
        <v>14.002499999999996</v>
      </c>
      <c r="AO1749">
        <f t="shared" ca="1" si="940"/>
        <v>3.125</v>
      </c>
      <c r="AP1749">
        <f t="shared" ca="1" si="945"/>
        <v>3.125</v>
      </c>
      <c r="AQ1749">
        <f t="shared" ca="1" si="946"/>
        <v>15</v>
      </c>
      <c r="AR1749">
        <f t="shared" ca="1" si="947"/>
        <v>6.25</v>
      </c>
      <c r="AS1749">
        <f ca="1">P1749/J1749</f>
        <v>6.392627692665484E-2</v>
      </c>
    </row>
    <row r="1750" spans="1:45" x14ac:dyDescent="0.4">
      <c r="A1750">
        <f t="shared" si="942"/>
        <v>201902</v>
      </c>
      <c r="B1750" t="s">
        <v>826</v>
      </c>
      <c r="C1750" t="s">
        <v>647</v>
      </c>
      <c r="D1750" t="str">
        <f t="shared" ca="1" si="938"/>
        <v>I119</v>
      </c>
      <c r="E1750">
        <f t="shared" ca="1" si="920"/>
        <v>7</v>
      </c>
      <c r="F1750">
        <f t="shared" ca="1" si="921"/>
        <v>12</v>
      </c>
      <c r="G1750" t="str">
        <f t="shared" ca="1" si="936"/>
        <v>S10</v>
      </c>
      <c r="H1750" t="str">
        <f t="shared" ca="1" si="937"/>
        <v>S106</v>
      </c>
      <c r="I1750">
        <f ca="1">VLOOKUP(D1750,PRC!$A$2:$B$21,2,0)*E1750</f>
        <v>665000</v>
      </c>
      <c r="J1750">
        <f t="shared" ca="1" si="922"/>
        <v>585196</v>
      </c>
      <c r="K1750">
        <f ca="1">VLOOKUP(D1750,PRC!$A$1:$C$21,3,0)*E1750</f>
        <v>319200</v>
      </c>
      <c r="L1750">
        <f t="shared" ca="1" si="923"/>
        <v>13000</v>
      </c>
      <c r="M1750">
        <f t="shared" ca="1" si="924"/>
        <v>13000</v>
      </c>
      <c r="N1750">
        <f t="shared" ca="1" si="925"/>
        <v>73000</v>
      </c>
      <c r="O1750">
        <f t="shared" ca="1" si="926"/>
        <v>40000</v>
      </c>
      <c r="P1750">
        <f t="shared" ca="1" si="941"/>
        <v>126996</v>
      </c>
      <c r="Q1750">
        <f ca="1">IF(P1750&gt;0,1,0)</f>
        <v>1</v>
      </c>
      <c r="R1750">
        <f t="shared" ca="1" si="927"/>
        <v>12</v>
      </c>
      <c r="S1750">
        <f t="shared" ca="1" si="928"/>
        <v>2</v>
      </c>
      <c r="T1750">
        <f t="shared" ca="1" si="929"/>
        <v>2</v>
      </c>
      <c r="U1750">
        <f t="shared" ca="1" si="930"/>
        <v>11</v>
      </c>
      <c r="V1750">
        <f t="shared" ca="1" si="931"/>
        <v>6</v>
      </c>
      <c r="X1750">
        <f t="shared" si="933"/>
        <v>1750</v>
      </c>
      <c r="Y1750">
        <f t="shared" si="934"/>
        <v>1452</v>
      </c>
      <c r="Z1750">
        <f t="shared" si="935"/>
        <v>1453</v>
      </c>
      <c r="AA1750">
        <f t="shared" si="932"/>
        <v>1951</v>
      </c>
      <c r="AB1750">
        <f t="shared" si="943"/>
        <v>500</v>
      </c>
      <c r="AM1750" t="str">
        <f t="shared" si="944"/>
        <v>201902LP</v>
      </c>
      <c r="AN1750">
        <f t="shared" ca="1" si="939"/>
        <v>12.0006015037594</v>
      </c>
      <c r="AO1750">
        <f t="shared" ca="1" si="940"/>
        <v>1.9548872180451129</v>
      </c>
      <c r="AP1750">
        <f t="shared" ca="1" si="945"/>
        <v>1.9548872180451129</v>
      </c>
      <c r="AQ1750">
        <f t="shared" ca="1" si="946"/>
        <v>10.977443609022556</v>
      </c>
      <c r="AR1750">
        <f t="shared" ca="1" si="947"/>
        <v>6.0150375939849621</v>
      </c>
      <c r="AS1750">
        <f ca="1">P1750/J1750</f>
        <v>0.21701447036548438</v>
      </c>
    </row>
    <row r="1751" spans="1:45" x14ac:dyDescent="0.4">
      <c r="A1751">
        <f t="shared" si="942"/>
        <v>201902</v>
      </c>
      <c r="B1751" t="s">
        <v>827</v>
      </c>
      <c r="C1751" t="s">
        <v>647</v>
      </c>
      <c r="D1751" t="str">
        <f t="shared" ca="1" si="938"/>
        <v>I113</v>
      </c>
      <c r="E1751">
        <f t="shared" ca="1" si="920"/>
        <v>7</v>
      </c>
      <c r="F1751">
        <f t="shared" ca="1" si="921"/>
        <v>11</v>
      </c>
      <c r="G1751" t="str">
        <f t="shared" ca="1" si="936"/>
        <v>S10</v>
      </c>
      <c r="H1751" t="str">
        <f t="shared" ca="1" si="937"/>
        <v>S102</v>
      </c>
      <c r="I1751">
        <f ca="1">VLOOKUP(D1751,PRC!$A$2:$B$21,2,0)*E1751</f>
        <v>4690000</v>
      </c>
      <c r="J1751">
        <f t="shared" ca="1" si="922"/>
        <v>4127196</v>
      </c>
      <c r="K1751">
        <f ca="1">VLOOKUP(D1751,PRC!$A$1:$C$21,3,0)*E1751</f>
        <v>2110500</v>
      </c>
      <c r="L1751">
        <f t="shared" ca="1" si="923"/>
        <v>94000</v>
      </c>
      <c r="M1751">
        <f t="shared" ca="1" si="924"/>
        <v>94000</v>
      </c>
      <c r="N1751">
        <f t="shared" ca="1" si="925"/>
        <v>891000</v>
      </c>
      <c r="O1751">
        <f t="shared" ca="1" si="926"/>
        <v>375000</v>
      </c>
      <c r="P1751">
        <f t="shared" ca="1" si="941"/>
        <v>562696</v>
      </c>
      <c r="Q1751">
        <f ca="1">IF(P1751&gt;0,1,0)</f>
        <v>1</v>
      </c>
      <c r="R1751">
        <f t="shared" ca="1" si="927"/>
        <v>12</v>
      </c>
      <c r="S1751">
        <f t="shared" ca="1" si="928"/>
        <v>2</v>
      </c>
      <c r="T1751">
        <f t="shared" ca="1" si="929"/>
        <v>2</v>
      </c>
      <c r="U1751">
        <f t="shared" ca="1" si="930"/>
        <v>19</v>
      </c>
      <c r="V1751">
        <f t="shared" ca="1" si="931"/>
        <v>8</v>
      </c>
      <c r="X1751">
        <f t="shared" si="933"/>
        <v>1751</v>
      </c>
      <c r="Y1751">
        <f t="shared" si="934"/>
        <v>1452</v>
      </c>
      <c r="Z1751">
        <f t="shared" si="935"/>
        <v>1453</v>
      </c>
      <c r="AA1751">
        <f t="shared" si="932"/>
        <v>1951</v>
      </c>
      <c r="AB1751">
        <f t="shared" si="943"/>
        <v>500</v>
      </c>
      <c r="AM1751" t="str">
        <f t="shared" si="944"/>
        <v>201902LP</v>
      </c>
      <c r="AN1751">
        <f t="shared" ca="1" si="939"/>
        <v>12.000085287846485</v>
      </c>
      <c r="AO1751">
        <f t="shared" ca="1" si="940"/>
        <v>2.0042643923240937</v>
      </c>
      <c r="AP1751">
        <f t="shared" ca="1" si="945"/>
        <v>2.0042643923240937</v>
      </c>
      <c r="AQ1751">
        <f t="shared" ca="1" si="946"/>
        <v>18.997867803837952</v>
      </c>
      <c r="AR1751">
        <f t="shared" ca="1" si="947"/>
        <v>7.9957356076759067</v>
      </c>
      <c r="AS1751">
        <f ca="1">P1751/J1751</f>
        <v>0.13633856981834641</v>
      </c>
    </row>
    <row r="1752" spans="1:45" x14ac:dyDescent="0.4">
      <c r="A1752">
        <f t="shared" si="942"/>
        <v>201902</v>
      </c>
      <c r="B1752" t="s">
        <v>828</v>
      </c>
      <c r="C1752" t="s">
        <v>647</v>
      </c>
      <c r="D1752" t="str">
        <f t="shared" ca="1" si="938"/>
        <v>I103</v>
      </c>
      <c r="E1752">
        <f t="shared" ca="1" si="920"/>
        <v>5</v>
      </c>
      <c r="F1752">
        <f t="shared" ca="1" si="921"/>
        <v>13</v>
      </c>
      <c r="G1752" t="str">
        <f t="shared" ca="1" si="936"/>
        <v>S11</v>
      </c>
      <c r="H1752" t="str">
        <f t="shared" ca="1" si="937"/>
        <v>S110</v>
      </c>
      <c r="I1752">
        <f ca="1">VLOOKUP(D1752,PRC!$A$2:$B$21,2,0)*E1752</f>
        <v>250000</v>
      </c>
      <c r="J1752">
        <f t="shared" ca="1" si="922"/>
        <v>217496</v>
      </c>
      <c r="K1752">
        <f ca="1">VLOOKUP(D1752,PRC!$A$1:$C$21,3,0)*E1752</f>
        <v>142500</v>
      </c>
      <c r="L1752">
        <f t="shared" ca="1" si="923"/>
        <v>8000</v>
      </c>
      <c r="M1752">
        <f t="shared" ca="1" si="924"/>
        <v>5000</v>
      </c>
      <c r="N1752">
        <f t="shared" ca="1" si="925"/>
        <v>38000</v>
      </c>
      <c r="O1752">
        <f t="shared" ca="1" si="926"/>
        <v>20000</v>
      </c>
      <c r="P1752">
        <f t="shared" ca="1" si="941"/>
        <v>3996</v>
      </c>
      <c r="Q1752">
        <f ca="1">IF(P1752&gt;0,1,0)</f>
        <v>1</v>
      </c>
      <c r="R1752">
        <f t="shared" ca="1" si="927"/>
        <v>13</v>
      </c>
      <c r="S1752">
        <f t="shared" ca="1" si="928"/>
        <v>3</v>
      </c>
      <c r="T1752">
        <f t="shared" ca="1" si="929"/>
        <v>2</v>
      </c>
      <c r="U1752">
        <f t="shared" ca="1" si="930"/>
        <v>15</v>
      </c>
      <c r="V1752">
        <f t="shared" ca="1" si="931"/>
        <v>8</v>
      </c>
      <c r="X1752">
        <f t="shared" si="933"/>
        <v>1752</v>
      </c>
      <c r="Y1752">
        <f t="shared" si="934"/>
        <v>1452</v>
      </c>
      <c r="Z1752">
        <f t="shared" si="935"/>
        <v>1453</v>
      </c>
      <c r="AA1752">
        <f t="shared" si="932"/>
        <v>1951</v>
      </c>
      <c r="AB1752">
        <f t="shared" si="943"/>
        <v>500</v>
      </c>
      <c r="AM1752" t="str">
        <f t="shared" si="944"/>
        <v>201902LP</v>
      </c>
      <c r="AN1752">
        <f t="shared" ca="1" si="939"/>
        <v>13.001600000000002</v>
      </c>
      <c r="AO1752">
        <f t="shared" ca="1" si="940"/>
        <v>3.2</v>
      </c>
      <c r="AP1752">
        <f t="shared" ca="1" si="945"/>
        <v>2</v>
      </c>
      <c r="AQ1752">
        <f t="shared" ca="1" si="946"/>
        <v>15.2</v>
      </c>
      <c r="AR1752">
        <f t="shared" ca="1" si="947"/>
        <v>8</v>
      </c>
      <c r="AS1752">
        <f ca="1">P1752/J1752</f>
        <v>1.8372751682789568E-2</v>
      </c>
    </row>
    <row r="1753" spans="1:45" x14ac:dyDescent="0.4">
      <c r="A1753">
        <f t="shared" si="942"/>
        <v>201902</v>
      </c>
      <c r="B1753" t="s">
        <v>829</v>
      </c>
      <c r="C1753" t="s">
        <v>647</v>
      </c>
      <c r="D1753" t="str">
        <f t="shared" ca="1" si="938"/>
        <v>I112</v>
      </c>
      <c r="E1753">
        <f t="shared" ca="1" si="920"/>
        <v>5</v>
      </c>
      <c r="F1753">
        <f t="shared" ca="1" si="921"/>
        <v>15</v>
      </c>
      <c r="G1753" t="str">
        <f t="shared" ca="1" si="936"/>
        <v>S10</v>
      </c>
      <c r="H1753" t="str">
        <f t="shared" ca="1" si="937"/>
        <v>S107</v>
      </c>
      <c r="I1753">
        <f ca="1">VLOOKUP(D1753,PRC!$A$2:$B$21,2,0)*E1753</f>
        <v>325000</v>
      </c>
      <c r="J1753">
        <f t="shared" ca="1" si="922"/>
        <v>279496</v>
      </c>
      <c r="K1753">
        <f ca="1">VLOOKUP(D1753,PRC!$A$1:$C$21,3,0)*E1753</f>
        <v>162500</v>
      </c>
      <c r="L1753">
        <f t="shared" ca="1" si="923"/>
        <v>3000</v>
      </c>
      <c r="M1753">
        <f t="shared" ca="1" si="924"/>
        <v>3000</v>
      </c>
      <c r="N1753">
        <f t="shared" ca="1" si="925"/>
        <v>49000</v>
      </c>
      <c r="O1753">
        <f t="shared" ca="1" si="926"/>
        <v>33000</v>
      </c>
      <c r="P1753">
        <f t="shared" ca="1" si="941"/>
        <v>28996</v>
      </c>
      <c r="Q1753">
        <f ca="1">IF(P1753&gt;0,1,0)</f>
        <v>1</v>
      </c>
      <c r="R1753">
        <f t="shared" ca="1" si="927"/>
        <v>14</v>
      </c>
      <c r="S1753">
        <f t="shared" ca="1" si="928"/>
        <v>1</v>
      </c>
      <c r="T1753">
        <f t="shared" ca="1" si="929"/>
        <v>1</v>
      </c>
      <c r="U1753">
        <f t="shared" ca="1" si="930"/>
        <v>15</v>
      </c>
      <c r="V1753">
        <f t="shared" ca="1" si="931"/>
        <v>10</v>
      </c>
      <c r="X1753">
        <f t="shared" si="933"/>
        <v>1753</v>
      </c>
      <c r="Y1753">
        <f t="shared" si="934"/>
        <v>1452</v>
      </c>
      <c r="Z1753">
        <f t="shared" si="935"/>
        <v>1453</v>
      </c>
      <c r="AA1753">
        <f t="shared" si="932"/>
        <v>1951</v>
      </c>
      <c r="AB1753">
        <f t="shared" si="943"/>
        <v>500</v>
      </c>
      <c r="AM1753" t="str">
        <f t="shared" si="944"/>
        <v>201902LP</v>
      </c>
      <c r="AN1753">
        <f t="shared" ca="1" si="939"/>
        <v>14.001230769230766</v>
      </c>
      <c r="AO1753">
        <f t="shared" ca="1" si="940"/>
        <v>0.92307692307692313</v>
      </c>
      <c r="AP1753">
        <f t="shared" ca="1" si="945"/>
        <v>0.92307692307692313</v>
      </c>
      <c r="AQ1753">
        <f t="shared" ca="1" si="946"/>
        <v>15.076923076923077</v>
      </c>
      <c r="AR1753">
        <f t="shared" ca="1" si="947"/>
        <v>10.153846153846153</v>
      </c>
      <c r="AS1753">
        <f ca="1">P1753/J1753</f>
        <v>0.10374388184446288</v>
      </c>
    </row>
    <row r="1754" spans="1:45" x14ac:dyDescent="0.4">
      <c r="A1754">
        <f t="shared" si="942"/>
        <v>201902</v>
      </c>
      <c r="B1754" t="s">
        <v>830</v>
      </c>
      <c r="C1754" t="s">
        <v>647</v>
      </c>
      <c r="D1754" t="str">
        <f t="shared" ca="1" si="938"/>
        <v>I112</v>
      </c>
      <c r="E1754">
        <f t="shared" ca="1" si="920"/>
        <v>7</v>
      </c>
      <c r="F1754">
        <f t="shared" ca="1" si="921"/>
        <v>10</v>
      </c>
      <c r="G1754" t="str">
        <f t="shared" ca="1" si="936"/>
        <v>S10</v>
      </c>
      <c r="H1754" t="str">
        <f t="shared" ca="1" si="937"/>
        <v>S109</v>
      </c>
      <c r="I1754">
        <f ca="1">VLOOKUP(D1754,PRC!$A$2:$B$21,2,0)*E1754</f>
        <v>455000</v>
      </c>
      <c r="J1754">
        <f t="shared" ca="1" si="922"/>
        <v>391296</v>
      </c>
      <c r="K1754">
        <f ca="1">VLOOKUP(D1754,PRC!$A$1:$C$21,3,0)*E1754</f>
        <v>227500</v>
      </c>
      <c r="L1754">
        <f t="shared" ca="1" si="923"/>
        <v>9000</v>
      </c>
      <c r="M1754">
        <f t="shared" ca="1" si="924"/>
        <v>14000</v>
      </c>
      <c r="N1754">
        <f t="shared" ca="1" si="925"/>
        <v>77000</v>
      </c>
      <c r="O1754">
        <f t="shared" ca="1" si="926"/>
        <v>36000</v>
      </c>
      <c r="P1754">
        <f t="shared" ca="1" si="941"/>
        <v>27796</v>
      </c>
      <c r="Q1754">
        <f ca="1">IF(P1754&gt;0,1,0)</f>
        <v>1</v>
      </c>
      <c r="R1754">
        <f t="shared" ca="1" si="927"/>
        <v>14</v>
      </c>
      <c r="S1754">
        <f t="shared" ca="1" si="928"/>
        <v>2</v>
      </c>
      <c r="T1754">
        <f t="shared" ca="1" si="929"/>
        <v>3</v>
      </c>
      <c r="U1754">
        <f t="shared" ca="1" si="930"/>
        <v>17</v>
      </c>
      <c r="V1754">
        <f t="shared" ca="1" si="931"/>
        <v>8</v>
      </c>
      <c r="X1754">
        <f t="shared" si="933"/>
        <v>1754</v>
      </c>
      <c r="Y1754">
        <f t="shared" si="934"/>
        <v>1452</v>
      </c>
      <c r="Z1754">
        <f t="shared" si="935"/>
        <v>1453</v>
      </c>
      <c r="AA1754">
        <f t="shared" si="932"/>
        <v>1951</v>
      </c>
      <c r="AB1754">
        <f t="shared" si="943"/>
        <v>500</v>
      </c>
      <c r="AM1754" t="str">
        <f t="shared" si="944"/>
        <v>201902LP</v>
      </c>
      <c r="AN1754">
        <f t="shared" ca="1" si="939"/>
        <v>14.000879120879118</v>
      </c>
      <c r="AO1754">
        <f t="shared" ca="1" si="940"/>
        <v>1.9780219780219779</v>
      </c>
      <c r="AP1754">
        <f t="shared" ca="1" si="945"/>
        <v>3.0769230769230771</v>
      </c>
      <c r="AQ1754">
        <f t="shared" ca="1" si="946"/>
        <v>16.923076923076923</v>
      </c>
      <c r="AR1754">
        <f t="shared" ca="1" si="947"/>
        <v>7.9120879120879115</v>
      </c>
      <c r="AS1754">
        <f ca="1">P1754/J1754</f>
        <v>7.1035737651292119E-2</v>
      </c>
    </row>
    <row r="1755" spans="1:45" x14ac:dyDescent="0.4">
      <c r="A1755">
        <f t="shared" si="942"/>
        <v>201902</v>
      </c>
      <c r="B1755" t="s">
        <v>831</v>
      </c>
      <c r="C1755" t="s">
        <v>647</v>
      </c>
      <c r="D1755" t="str">
        <f t="shared" ca="1" si="938"/>
        <v>I114</v>
      </c>
      <c r="E1755">
        <f t="shared" ca="1" si="920"/>
        <v>5</v>
      </c>
      <c r="F1755">
        <f t="shared" ca="1" si="921"/>
        <v>13</v>
      </c>
      <c r="G1755" t="str">
        <f t="shared" ca="1" si="936"/>
        <v>S10</v>
      </c>
      <c r="H1755" t="str">
        <f t="shared" ca="1" si="937"/>
        <v>S102</v>
      </c>
      <c r="I1755">
        <f ca="1">VLOOKUP(D1755,PRC!$A$2:$B$21,2,0)*E1755</f>
        <v>1200000</v>
      </c>
      <c r="J1755">
        <f t="shared" ca="1" si="922"/>
        <v>1019996</v>
      </c>
      <c r="K1755">
        <f ca="1">VLOOKUP(D1755,PRC!$A$1:$C$21,3,0)*E1755</f>
        <v>696000</v>
      </c>
      <c r="L1755">
        <f t="shared" ca="1" si="923"/>
        <v>12000</v>
      </c>
      <c r="M1755">
        <f t="shared" ca="1" si="924"/>
        <v>36000</v>
      </c>
      <c r="N1755">
        <f t="shared" ca="1" si="925"/>
        <v>204000</v>
      </c>
      <c r="O1755">
        <f t="shared" ca="1" si="926"/>
        <v>60000</v>
      </c>
      <c r="P1755">
        <f t="shared" ca="1" si="941"/>
        <v>11996</v>
      </c>
      <c r="Q1755">
        <f ca="1">IF(P1755&gt;0,1,0)</f>
        <v>1</v>
      </c>
      <c r="R1755">
        <f t="shared" ca="1" si="927"/>
        <v>15</v>
      </c>
      <c r="S1755">
        <f t="shared" ca="1" si="928"/>
        <v>1</v>
      </c>
      <c r="T1755">
        <f t="shared" ca="1" si="929"/>
        <v>3</v>
      </c>
      <c r="U1755">
        <f t="shared" ca="1" si="930"/>
        <v>17</v>
      </c>
      <c r="V1755">
        <f t="shared" ca="1" si="931"/>
        <v>5</v>
      </c>
      <c r="X1755">
        <f t="shared" si="933"/>
        <v>1755</v>
      </c>
      <c r="Y1755">
        <f t="shared" si="934"/>
        <v>1452</v>
      </c>
      <c r="Z1755">
        <f t="shared" si="935"/>
        <v>1453</v>
      </c>
      <c r="AA1755">
        <f t="shared" si="932"/>
        <v>1951</v>
      </c>
      <c r="AB1755">
        <f t="shared" si="943"/>
        <v>500</v>
      </c>
      <c r="AM1755" t="str">
        <f t="shared" si="944"/>
        <v>201902LP</v>
      </c>
      <c r="AN1755">
        <f t="shared" ca="1" si="939"/>
        <v>15.000333333333337</v>
      </c>
      <c r="AO1755">
        <f t="shared" ca="1" si="940"/>
        <v>1</v>
      </c>
      <c r="AP1755">
        <f t="shared" ca="1" si="945"/>
        <v>3</v>
      </c>
      <c r="AQ1755">
        <f t="shared" ca="1" si="946"/>
        <v>17</v>
      </c>
      <c r="AR1755">
        <f t="shared" ca="1" si="947"/>
        <v>5</v>
      </c>
      <c r="AS1755">
        <f ca="1">P1755/J1755</f>
        <v>1.1760830434629155E-2</v>
      </c>
    </row>
    <row r="1756" spans="1:45" x14ac:dyDescent="0.4">
      <c r="A1756">
        <f t="shared" si="942"/>
        <v>201902</v>
      </c>
      <c r="B1756" t="s">
        <v>832</v>
      </c>
      <c r="C1756" t="s">
        <v>647</v>
      </c>
      <c r="D1756" t="str">
        <f t="shared" ca="1" si="938"/>
        <v>I115</v>
      </c>
      <c r="E1756">
        <f t="shared" ca="1" si="920"/>
        <v>8</v>
      </c>
      <c r="F1756">
        <f t="shared" ca="1" si="921"/>
        <v>15</v>
      </c>
      <c r="G1756" t="str">
        <f t="shared" ca="1" si="936"/>
        <v>S10</v>
      </c>
      <c r="H1756" t="str">
        <f t="shared" ca="1" si="937"/>
        <v>S102</v>
      </c>
      <c r="I1756">
        <f ca="1">VLOOKUP(D1756,PRC!$A$2:$B$21,2,0)*E1756</f>
        <v>40000</v>
      </c>
      <c r="J1756">
        <f t="shared" ca="1" si="922"/>
        <v>35196</v>
      </c>
      <c r="K1756">
        <f ca="1">VLOOKUP(D1756,PRC!$A$1:$C$21,3,0)*E1756</f>
        <v>19200</v>
      </c>
      <c r="L1756">
        <f t="shared" ca="1" si="923"/>
        <v>0</v>
      </c>
      <c r="M1756">
        <f t="shared" ca="1" si="924"/>
        <v>1000</v>
      </c>
      <c r="N1756">
        <f t="shared" ca="1" si="925"/>
        <v>6000</v>
      </c>
      <c r="O1756">
        <f t="shared" ca="1" si="926"/>
        <v>3000</v>
      </c>
      <c r="P1756">
        <f t="shared" ca="1" si="941"/>
        <v>5996</v>
      </c>
      <c r="Q1756">
        <f ca="1">IF(P1756&gt;0,1,0)</f>
        <v>1</v>
      </c>
      <c r="R1756">
        <f t="shared" ca="1" si="927"/>
        <v>12</v>
      </c>
      <c r="S1756">
        <f t="shared" ca="1" si="928"/>
        <v>1</v>
      </c>
      <c r="T1756">
        <f t="shared" ca="1" si="929"/>
        <v>2</v>
      </c>
      <c r="U1756">
        <f t="shared" ca="1" si="930"/>
        <v>16</v>
      </c>
      <c r="V1756">
        <f t="shared" ca="1" si="931"/>
        <v>7</v>
      </c>
      <c r="X1756">
        <f t="shared" si="933"/>
        <v>1756</v>
      </c>
      <c r="Y1756">
        <f t="shared" si="934"/>
        <v>1452</v>
      </c>
      <c r="Z1756">
        <f t="shared" si="935"/>
        <v>1453</v>
      </c>
      <c r="AA1756">
        <f t="shared" si="932"/>
        <v>1951</v>
      </c>
      <c r="AB1756">
        <f t="shared" si="943"/>
        <v>500</v>
      </c>
      <c r="AM1756" t="str">
        <f t="shared" si="944"/>
        <v>201902LP</v>
      </c>
      <c r="AN1756">
        <f t="shared" ca="1" si="939"/>
        <v>12.009999999999998</v>
      </c>
      <c r="AO1756">
        <f t="shared" ca="1" si="940"/>
        <v>0</v>
      </c>
      <c r="AP1756">
        <f t="shared" ca="1" si="945"/>
        <v>2.5</v>
      </c>
      <c r="AQ1756">
        <f t="shared" ca="1" si="946"/>
        <v>15</v>
      </c>
      <c r="AR1756">
        <f t="shared" ca="1" si="947"/>
        <v>7.5</v>
      </c>
      <c r="AS1756">
        <f ca="1">P1756/J1756</f>
        <v>0.17036026821229686</v>
      </c>
    </row>
    <row r="1757" spans="1:45" x14ac:dyDescent="0.4">
      <c r="A1757">
        <f t="shared" si="942"/>
        <v>201902</v>
      </c>
      <c r="B1757" t="s">
        <v>833</v>
      </c>
      <c r="C1757" t="s">
        <v>647</v>
      </c>
      <c r="D1757" t="str">
        <f t="shared" ca="1" si="938"/>
        <v>I108</v>
      </c>
      <c r="E1757">
        <f t="shared" ca="1" si="920"/>
        <v>6</v>
      </c>
      <c r="F1757">
        <f t="shared" ca="1" si="921"/>
        <v>10</v>
      </c>
      <c r="G1757" t="str">
        <f t="shared" ca="1" si="936"/>
        <v>S11</v>
      </c>
      <c r="H1757" t="str">
        <f t="shared" ca="1" si="937"/>
        <v>S113</v>
      </c>
      <c r="I1757">
        <f ca="1">VLOOKUP(D1757,PRC!$A$2:$B$21,2,0)*E1757</f>
        <v>240000</v>
      </c>
      <c r="J1757">
        <f t="shared" ca="1" si="922"/>
        <v>208796</v>
      </c>
      <c r="K1757">
        <f ca="1">VLOOKUP(D1757,PRC!$A$1:$C$21,3,0)*E1757</f>
        <v>110400</v>
      </c>
      <c r="L1757">
        <f t="shared" ca="1" si="923"/>
        <v>7000</v>
      </c>
      <c r="M1757">
        <f t="shared" ca="1" si="924"/>
        <v>7000</v>
      </c>
      <c r="N1757">
        <f t="shared" ca="1" si="925"/>
        <v>43000</v>
      </c>
      <c r="O1757">
        <f t="shared" ca="1" si="926"/>
        <v>14000</v>
      </c>
      <c r="P1757">
        <f t="shared" ca="1" si="941"/>
        <v>27396</v>
      </c>
      <c r="Q1757">
        <f ca="1">IF(P1757&gt;0,1,0)</f>
        <v>1</v>
      </c>
      <c r="R1757">
        <f t="shared" ca="1" si="927"/>
        <v>13</v>
      </c>
      <c r="S1757">
        <f t="shared" ca="1" si="928"/>
        <v>3</v>
      </c>
      <c r="T1757">
        <f t="shared" ca="1" si="929"/>
        <v>3</v>
      </c>
      <c r="U1757">
        <f t="shared" ca="1" si="930"/>
        <v>18</v>
      </c>
      <c r="V1757">
        <f t="shared" ca="1" si="931"/>
        <v>6</v>
      </c>
      <c r="X1757">
        <f t="shared" si="933"/>
        <v>1757</v>
      </c>
      <c r="Y1757">
        <f t="shared" si="934"/>
        <v>1452</v>
      </c>
      <c r="Z1757">
        <f t="shared" si="935"/>
        <v>1453</v>
      </c>
      <c r="AA1757">
        <f t="shared" si="932"/>
        <v>1951</v>
      </c>
      <c r="AB1757">
        <f t="shared" si="943"/>
        <v>500</v>
      </c>
      <c r="AM1757" t="str">
        <f t="shared" si="944"/>
        <v>201902LP</v>
      </c>
      <c r="AN1757">
        <f t="shared" ca="1" si="939"/>
        <v>13.001666666666667</v>
      </c>
      <c r="AO1757">
        <f t="shared" ca="1" si="940"/>
        <v>2.9166666666666665</v>
      </c>
      <c r="AP1757">
        <f t="shared" ca="1" si="945"/>
        <v>2.9166666666666665</v>
      </c>
      <c r="AQ1757">
        <f t="shared" ca="1" si="946"/>
        <v>17.916666666666668</v>
      </c>
      <c r="AR1757">
        <f t="shared" ca="1" si="947"/>
        <v>5.833333333333333</v>
      </c>
      <c r="AS1757">
        <f ca="1">P1757/J1757</f>
        <v>0.13120941014195675</v>
      </c>
    </row>
    <row r="1758" spans="1:45" x14ac:dyDescent="0.4">
      <c r="A1758">
        <f t="shared" si="942"/>
        <v>201902</v>
      </c>
      <c r="B1758" t="s">
        <v>834</v>
      </c>
      <c r="C1758" t="s">
        <v>647</v>
      </c>
      <c r="D1758" t="str">
        <f t="shared" ca="1" si="938"/>
        <v>I120</v>
      </c>
      <c r="E1758">
        <f t="shared" ca="1" si="920"/>
        <v>8</v>
      </c>
      <c r="F1758">
        <f t="shared" ca="1" si="921"/>
        <v>11</v>
      </c>
      <c r="G1758" t="str">
        <f t="shared" ca="1" si="936"/>
        <v>S10</v>
      </c>
      <c r="H1758" t="str">
        <f t="shared" ca="1" si="937"/>
        <v>S102</v>
      </c>
      <c r="I1758">
        <f ca="1">VLOOKUP(D1758,PRC!$A$2:$B$21,2,0)*E1758</f>
        <v>34400000</v>
      </c>
      <c r="J1758">
        <f t="shared" ca="1" si="922"/>
        <v>30615996</v>
      </c>
      <c r="K1758">
        <f ca="1">VLOOKUP(D1758,PRC!$A$1:$C$21,3,0)*E1758</f>
        <v>15480000</v>
      </c>
      <c r="L1758">
        <f t="shared" ca="1" si="923"/>
        <v>688000</v>
      </c>
      <c r="M1758">
        <f t="shared" ca="1" si="924"/>
        <v>1032000</v>
      </c>
      <c r="N1758">
        <f t="shared" ca="1" si="925"/>
        <v>6880000</v>
      </c>
      <c r="O1758">
        <f t="shared" ca="1" si="926"/>
        <v>2064000</v>
      </c>
      <c r="P1758">
        <f t="shared" ca="1" si="941"/>
        <v>4471996</v>
      </c>
      <c r="Q1758">
        <f ca="1">IF(P1758&gt;0,1,0)</f>
        <v>1</v>
      </c>
      <c r="R1758">
        <f t="shared" ca="1" si="927"/>
        <v>11</v>
      </c>
      <c r="S1758">
        <f t="shared" ca="1" si="928"/>
        <v>2</v>
      </c>
      <c r="T1758">
        <f t="shared" ca="1" si="929"/>
        <v>3</v>
      </c>
      <c r="U1758">
        <f t="shared" ca="1" si="930"/>
        <v>20</v>
      </c>
      <c r="V1758">
        <f t="shared" ca="1" si="931"/>
        <v>6</v>
      </c>
      <c r="X1758">
        <f t="shared" si="933"/>
        <v>1758</v>
      </c>
      <c r="Y1758">
        <f t="shared" si="934"/>
        <v>1452</v>
      </c>
      <c r="Z1758">
        <f t="shared" si="935"/>
        <v>1453</v>
      </c>
      <c r="AA1758">
        <f t="shared" si="932"/>
        <v>1951</v>
      </c>
      <c r="AB1758">
        <f t="shared" si="943"/>
        <v>500</v>
      </c>
      <c r="AM1758" t="str">
        <f t="shared" si="944"/>
        <v>201902LP</v>
      </c>
      <c r="AN1758">
        <f t="shared" ca="1" si="939"/>
        <v>11.00001162790698</v>
      </c>
      <c r="AO1758">
        <f t="shared" ca="1" si="940"/>
        <v>2</v>
      </c>
      <c r="AP1758">
        <f t="shared" ca="1" si="945"/>
        <v>3</v>
      </c>
      <c r="AQ1758">
        <f t="shared" ca="1" si="946"/>
        <v>20</v>
      </c>
      <c r="AR1758">
        <f t="shared" ca="1" si="947"/>
        <v>6</v>
      </c>
      <c r="AS1758">
        <f ca="1">P1758/J1758</f>
        <v>0.14606730416348368</v>
      </c>
    </row>
    <row r="1759" spans="1:45" x14ac:dyDescent="0.4">
      <c r="A1759">
        <f t="shared" si="942"/>
        <v>201902</v>
      </c>
      <c r="B1759" t="s">
        <v>835</v>
      </c>
      <c r="C1759" t="s">
        <v>647</v>
      </c>
      <c r="D1759" t="str">
        <f t="shared" ca="1" si="938"/>
        <v>I117</v>
      </c>
      <c r="E1759">
        <f t="shared" ca="1" si="920"/>
        <v>6</v>
      </c>
      <c r="F1759">
        <f t="shared" ca="1" si="921"/>
        <v>15</v>
      </c>
      <c r="G1759" t="str">
        <f t="shared" ca="1" si="936"/>
        <v>S10</v>
      </c>
      <c r="H1759" t="str">
        <f t="shared" ca="1" si="937"/>
        <v>S104</v>
      </c>
      <c r="I1759">
        <f ca="1">VLOOKUP(D1759,PRC!$A$2:$B$21,2,0)*E1759</f>
        <v>15000000</v>
      </c>
      <c r="J1759">
        <f t="shared" ca="1" si="922"/>
        <v>13349996</v>
      </c>
      <c r="K1759">
        <f ca="1">VLOOKUP(D1759,PRC!$A$1:$C$21,3,0)*E1759</f>
        <v>6900000</v>
      </c>
      <c r="L1759">
        <f t="shared" ca="1" si="923"/>
        <v>300000</v>
      </c>
      <c r="M1759">
        <f t="shared" ca="1" si="924"/>
        <v>150000</v>
      </c>
      <c r="N1759">
        <f t="shared" ca="1" si="925"/>
        <v>1650000</v>
      </c>
      <c r="O1759">
        <f t="shared" ca="1" si="926"/>
        <v>1500000</v>
      </c>
      <c r="P1759">
        <f t="shared" ca="1" si="941"/>
        <v>2849996</v>
      </c>
      <c r="Q1759">
        <f ca="1">IF(P1759&gt;0,1,0)</f>
        <v>1</v>
      </c>
      <c r="R1759">
        <f t="shared" ca="1" si="927"/>
        <v>11</v>
      </c>
      <c r="S1759">
        <f t="shared" ca="1" si="928"/>
        <v>2</v>
      </c>
      <c r="T1759">
        <f t="shared" ca="1" si="929"/>
        <v>1</v>
      </c>
      <c r="U1759">
        <f t="shared" ca="1" si="930"/>
        <v>11</v>
      </c>
      <c r="V1759">
        <f t="shared" ca="1" si="931"/>
        <v>10</v>
      </c>
      <c r="X1759">
        <f t="shared" si="933"/>
        <v>1759</v>
      </c>
      <c r="Y1759">
        <f t="shared" si="934"/>
        <v>1452</v>
      </c>
      <c r="Z1759">
        <f t="shared" si="935"/>
        <v>1453</v>
      </c>
      <c r="AA1759">
        <f t="shared" si="932"/>
        <v>1951</v>
      </c>
      <c r="AB1759">
        <f t="shared" si="943"/>
        <v>500</v>
      </c>
      <c r="AM1759" t="str">
        <f t="shared" si="944"/>
        <v>201902LP</v>
      </c>
      <c r="AN1759">
        <f t="shared" ca="1" si="939"/>
        <v>11.000026666666663</v>
      </c>
      <c r="AO1759">
        <f t="shared" ca="1" si="940"/>
        <v>2</v>
      </c>
      <c r="AP1759">
        <f t="shared" ca="1" si="945"/>
        <v>1</v>
      </c>
      <c r="AQ1759">
        <f t="shared" ca="1" si="946"/>
        <v>11</v>
      </c>
      <c r="AR1759">
        <f t="shared" ca="1" si="947"/>
        <v>10</v>
      </c>
      <c r="AS1759">
        <f ca="1">P1759/J1759</f>
        <v>0.21348291040686454</v>
      </c>
    </row>
    <row r="1760" spans="1:45" x14ac:dyDescent="0.4">
      <c r="A1760">
        <f t="shared" si="942"/>
        <v>201902</v>
      </c>
      <c r="B1760" t="s">
        <v>836</v>
      </c>
      <c r="C1760" t="s">
        <v>647</v>
      </c>
      <c r="D1760" t="str">
        <f t="shared" ca="1" si="938"/>
        <v>I113</v>
      </c>
      <c r="E1760">
        <f t="shared" ca="1" si="920"/>
        <v>5</v>
      </c>
      <c r="F1760">
        <f t="shared" ca="1" si="921"/>
        <v>14</v>
      </c>
      <c r="G1760" t="str">
        <f t="shared" ca="1" si="936"/>
        <v>S11</v>
      </c>
      <c r="H1760" t="str">
        <f t="shared" ca="1" si="937"/>
        <v>S110</v>
      </c>
      <c r="I1760">
        <f ca="1">VLOOKUP(D1760,PRC!$A$2:$B$21,2,0)*E1760</f>
        <v>3350000</v>
      </c>
      <c r="J1760">
        <f t="shared" ca="1" si="922"/>
        <v>2847496</v>
      </c>
      <c r="K1760">
        <f ca="1">VLOOKUP(D1760,PRC!$A$1:$C$21,3,0)*E1760</f>
        <v>1507500</v>
      </c>
      <c r="L1760">
        <f t="shared" ca="1" si="923"/>
        <v>101000</v>
      </c>
      <c r="M1760">
        <f t="shared" ca="1" si="924"/>
        <v>101000</v>
      </c>
      <c r="N1760">
        <f t="shared" ca="1" si="925"/>
        <v>670000</v>
      </c>
      <c r="O1760">
        <f t="shared" ca="1" si="926"/>
        <v>201000</v>
      </c>
      <c r="P1760">
        <f t="shared" ca="1" si="941"/>
        <v>266996</v>
      </c>
      <c r="Q1760">
        <f ca="1">IF(P1760&gt;0,1,0)</f>
        <v>1</v>
      </c>
      <c r="R1760">
        <f t="shared" ca="1" si="927"/>
        <v>15</v>
      </c>
      <c r="S1760">
        <f t="shared" ca="1" si="928"/>
        <v>3</v>
      </c>
      <c r="T1760">
        <f t="shared" ca="1" si="929"/>
        <v>3</v>
      </c>
      <c r="U1760">
        <f t="shared" ca="1" si="930"/>
        <v>20</v>
      </c>
      <c r="V1760">
        <f t="shared" ca="1" si="931"/>
        <v>6</v>
      </c>
      <c r="X1760">
        <f t="shared" si="933"/>
        <v>1760</v>
      </c>
      <c r="Y1760">
        <f t="shared" si="934"/>
        <v>1452</v>
      </c>
      <c r="Z1760">
        <f t="shared" si="935"/>
        <v>1453</v>
      </c>
      <c r="AA1760">
        <f t="shared" si="932"/>
        <v>1951</v>
      </c>
      <c r="AB1760">
        <f t="shared" si="943"/>
        <v>500</v>
      </c>
      <c r="AM1760" t="str">
        <f t="shared" si="944"/>
        <v>201902LP</v>
      </c>
      <c r="AN1760">
        <f t="shared" ca="1" si="939"/>
        <v>15.00011940298508</v>
      </c>
      <c r="AO1760">
        <f t="shared" ca="1" si="940"/>
        <v>3.0149253731343282</v>
      </c>
      <c r="AP1760">
        <f t="shared" ca="1" si="945"/>
        <v>3.0149253731343282</v>
      </c>
      <c r="AQ1760">
        <f t="shared" ca="1" si="946"/>
        <v>20</v>
      </c>
      <c r="AR1760">
        <f t="shared" ca="1" si="947"/>
        <v>6</v>
      </c>
      <c r="AS1760">
        <f ca="1">P1760/J1760</f>
        <v>9.3765188783408296E-2</v>
      </c>
    </row>
    <row r="1761" spans="1:45" x14ac:dyDescent="0.4">
      <c r="A1761">
        <f t="shared" si="942"/>
        <v>201902</v>
      </c>
      <c r="B1761" t="s">
        <v>837</v>
      </c>
      <c r="C1761" t="s">
        <v>647</v>
      </c>
      <c r="D1761" t="str">
        <f t="shared" ca="1" si="938"/>
        <v>I102</v>
      </c>
      <c r="E1761">
        <f t="shared" ca="1" si="920"/>
        <v>8</v>
      </c>
      <c r="F1761">
        <f t="shared" ca="1" si="921"/>
        <v>11</v>
      </c>
      <c r="G1761" t="str">
        <f t="shared" ca="1" si="936"/>
        <v>S11</v>
      </c>
      <c r="H1761" t="str">
        <f t="shared" ca="1" si="937"/>
        <v>S118</v>
      </c>
      <c r="I1761">
        <f ca="1">VLOOKUP(D1761,PRC!$A$2:$B$21,2,0)*E1761</f>
        <v>320000</v>
      </c>
      <c r="J1761">
        <f t="shared" ca="1" si="922"/>
        <v>284796</v>
      </c>
      <c r="K1761">
        <f ca="1">VLOOKUP(D1761,PRC!$A$1:$C$21,3,0)*E1761</f>
        <v>150400</v>
      </c>
      <c r="L1761">
        <f t="shared" ca="1" si="923"/>
        <v>10000</v>
      </c>
      <c r="M1761">
        <f t="shared" ca="1" si="924"/>
        <v>6000</v>
      </c>
      <c r="N1761">
        <f t="shared" ca="1" si="925"/>
        <v>48000</v>
      </c>
      <c r="O1761">
        <f t="shared" ca="1" si="926"/>
        <v>16000</v>
      </c>
      <c r="P1761">
        <f t="shared" ca="1" si="941"/>
        <v>54396</v>
      </c>
      <c r="Q1761">
        <f ca="1">IF(P1761&gt;0,1,0)</f>
        <v>1</v>
      </c>
      <c r="R1761">
        <f t="shared" ca="1" si="927"/>
        <v>11</v>
      </c>
      <c r="S1761">
        <f t="shared" ca="1" si="928"/>
        <v>3</v>
      </c>
      <c r="T1761">
        <f t="shared" ca="1" si="929"/>
        <v>2</v>
      </c>
      <c r="U1761">
        <f t="shared" ca="1" si="930"/>
        <v>15</v>
      </c>
      <c r="V1761">
        <f t="shared" ca="1" si="931"/>
        <v>5</v>
      </c>
      <c r="X1761">
        <f t="shared" si="933"/>
        <v>1761</v>
      </c>
      <c r="Y1761">
        <f t="shared" si="934"/>
        <v>1452</v>
      </c>
      <c r="Z1761">
        <f t="shared" si="935"/>
        <v>1453</v>
      </c>
      <c r="AA1761">
        <f t="shared" si="932"/>
        <v>1951</v>
      </c>
      <c r="AB1761">
        <f t="shared" si="943"/>
        <v>500</v>
      </c>
      <c r="AM1761" t="str">
        <f t="shared" si="944"/>
        <v>201902LP</v>
      </c>
      <c r="AN1761">
        <f t="shared" ca="1" si="939"/>
        <v>11.001249999999995</v>
      </c>
      <c r="AO1761">
        <f t="shared" ca="1" si="940"/>
        <v>3.125</v>
      </c>
      <c r="AP1761">
        <f t="shared" ca="1" si="945"/>
        <v>1.875</v>
      </c>
      <c r="AQ1761">
        <f t="shared" ca="1" si="946"/>
        <v>15</v>
      </c>
      <c r="AR1761">
        <f t="shared" ca="1" si="947"/>
        <v>5</v>
      </c>
      <c r="AS1761">
        <f ca="1">P1761/J1761</f>
        <v>0.19099987359373025</v>
      </c>
    </row>
    <row r="1762" spans="1:45" x14ac:dyDescent="0.4">
      <c r="A1762">
        <f t="shared" si="942"/>
        <v>201902</v>
      </c>
      <c r="B1762" t="s">
        <v>838</v>
      </c>
      <c r="C1762" t="s">
        <v>647</v>
      </c>
      <c r="D1762" t="str">
        <f t="shared" ca="1" si="938"/>
        <v>I108</v>
      </c>
      <c r="E1762">
        <f t="shared" ca="1" si="920"/>
        <v>5</v>
      </c>
      <c r="F1762">
        <f t="shared" ca="1" si="921"/>
        <v>10</v>
      </c>
      <c r="G1762" t="str">
        <f t="shared" ca="1" si="936"/>
        <v>S10</v>
      </c>
      <c r="H1762" t="str">
        <f t="shared" ca="1" si="937"/>
        <v>S105</v>
      </c>
      <c r="I1762">
        <f ca="1">VLOOKUP(D1762,PRC!$A$2:$B$21,2,0)*E1762</f>
        <v>200000</v>
      </c>
      <c r="J1762">
        <f t="shared" ca="1" si="922"/>
        <v>177996</v>
      </c>
      <c r="K1762">
        <f ca="1">VLOOKUP(D1762,PRC!$A$1:$C$21,3,0)*E1762</f>
        <v>92000</v>
      </c>
      <c r="L1762">
        <f t="shared" ca="1" si="923"/>
        <v>6000</v>
      </c>
      <c r="M1762">
        <f t="shared" ca="1" si="924"/>
        <v>6000</v>
      </c>
      <c r="N1762">
        <f t="shared" ca="1" si="925"/>
        <v>36000</v>
      </c>
      <c r="O1762">
        <f t="shared" ca="1" si="926"/>
        <v>14000</v>
      </c>
      <c r="P1762">
        <f t="shared" ca="1" si="941"/>
        <v>23996</v>
      </c>
      <c r="Q1762">
        <f ca="1">IF(P1762&gt;0,1,0)</f>
        <v>1</v>
      </c>
      <c r="R1762">
        <f t="shared" ca="1" si="927"/>
        <v>11</v>
      </c>
      <c r="S1762">
        <f t="shared" ca="1" si="928"/>
        <v>3</v>
      </c>
      <c r="T1762">
        <f t="shared" ca="1" si="929"/>
        <v>3</v>
      </c>
      <c r="U1762">
        <f t="shared" ca="1" si="930"/>
        <v>18</v>
      </c>
      <c r="V1762">
        <f t="shared" ca="1" si="931"/>
        <v>7</v>
      </c>
      <c r="X1762">
        <f t="shared" si="933"/>
        <v>1762</v>
      </c>
      <c r="Y1762">
        <f t="shared" si="934"/>
        <v>1452</v>
      </c>
      <c r="Z1762">
        <f t="shared" si="935"/>
        <v>1453</v>
      </c>
      <c r="AA1762">
        <f t="shared" si="932"/>
        <v>1951</v>
      </c>
      <c r="AB1762">
        <f t="shared" si="943"/>
        <v>500</v>
      </c>
      <c r="AM1762" t="str">
        <f t="shared" si="944"/>
        <v>201902LP</v>
      </c>
      <c r="AN1762">
        <f t="shared" ca="1" si="939"/>
        <v>11.002000000000001</v>
      </c>
      <c r="AO1762">
        <f t="shared" ca="1" si="940"/>
        <v>3</v>
      </c>
      <c r="AP1762">
        <f t="shared" ca="1" si="945"/>
        <v>3</v>
      </c>
      <c r="AQ1762">
        <f t="shared" ca="1" si="946"/>
        <v>18</v>
      </c>
      <c r="AR1762">
        <f t="shared" ca="1" si="947"/>
        <v>7.0000000000000009</v>
      </c>
      <c r="AS1762">
        <f ca="1">P1762/J1762</f>
        <v>0.13481201824760106</v>
      </c>
    </row>
    <row r="1763" spans="1:45" x14ac:dyDescent="0.4">
      <c r="A1763">
        <f t="shared" si="942"/>
        <v>201902</v>
      </c>
      <c r="B1763" t="s">
        <v>839</v>
      </c>
      <c r="C1763" t="s">
        <v>647</v>
      </c>
      <c r="D1763" t="str">
        <f t="shared" ca="1" si="938"/>
        <v>I108</v>
      </c>
      <c r="E1763">
        <f t="shared" ca="1" si="920"/>
        <v>5</v>
      </c>
      <c r="F1763">
        <f t="shared" ca="1" si="921"/>
        <v>11</v>
      </c>
      <c r="G1763" t="str">
        <f t="shared" ca="1" si="936"/>
        <v>S10</v>
      </c>
      <c r="H1763" t="str">
        <f t="shared" ca="1" si="937"/>
        <v>S108</v>
      </c>
      <c r="I1763">
        <f ca="1">VLOOKUP(D1763,PRC!$A$2:$B$21,2,0)*E1763</f>
        <v>200000</v>
      </c>
      <c r="J1763">
        <f t="shared" ca="1" si="922"/>
        <v>171996</v>
      </c>
      <c r="K1763">
        <f ca="1">VLOOKUP(D1763,PRC!$A$1:$C$21,3,0)*E1763</f>
        <v>92000</v>
      </c>
      <c r="L1763">
        <f t="shared" ca="1" si="923"/>
        <v>2000</v>
      </c>
      <c r="M1763">
        <f t="shared" ca="1" si="924"/>
        <v>6000</v>
      </c>
      <c r="N1763">
        <f t="shared" ca="1" si="925"/>
        <v>38000</v>
      </c>
      <c r="O1763">
        <f t="shared" ca="1" si="926"/>
        <v>10000</v>
      </c>
      <c r="P1763">
        <f t="shared" ca="1" si="941"/>
        <v>23996</v>
      </c>
      <c r="Q1763">
        <f ca="1">IF(P1763&gt;0,1,0)</f>
        <v>1</v>
      </c>
      <c r="R1763">
        <f t="shared" ca="1" si="927"/>
        <v>14</v>
      </c>
      <c r="S1763">
        <f t="shared" ca="1" si="928"/>
        <v>1</v>
      </c>
      <c r="T1763">
        <f t="shared" ca="1" si="929"/>
        <v>3</v>
      </c>
      <c r="U1763">
        <f t="shared" ca="1" si="930"/>
        <v>19</v>
      </c>
      <c r="V1763">
        <f t="shared" ca="1" si="931"/>
        <v>5</v>
      </c>
      <c r="X1763">
        <f t="shared" si="933"/>
        <v>1763</v>
      </c>
      <c r="Y1763">
        <f t="shared" si="934"/>
        <v>1452</v>
      </c>
      <c r="Z1763">
        <f t="shared" si="935"/>
        <v>1453</v>
      </c>
      <c r="AA1763">
        <f t="shared" si="932"/>
        <v>1951</v>
      </c>
      <c r="AB1763">
        <f t="shared" si="943"/>
        <v>500</v>
      </c>
      <c r="AM1763" t="str">
        <f t="shared" si="944"/>
        <v>201902LP</v>
      </c>
      <c r="AN1763">
        <f t="shared" ca="1" si="939"/>
        <v>14.002000000000002</v>
      </c>
      <c r="AO1763">
        <f t="shared" ca="1" si="940"/>
        <v>1</v>
      </c>
      <c r="AP1763">
        <f t="shared" ca="1" si="945"/>
        <v>3</v>
      </c>
      <c r="AQ1763">
        <f t="shared" ca="1" si="946"/>
        <v>19</v>
      </c>
      <c r="AR1763">
        <f t="shared" ca="1" si="947"/>
        <v>5</v>
      </c>
      <c r="AS1763">
        <f ca="1">P1763/J1763</f>
        <v>0.13951487243889393</v>
      </c>
    </row>
    <row r="1764" spans="1:45" x14ac:dyDescent="0.4">
      <c r="A1764">
        <f t="shared" si="942"/>
        <v>201902</v>
      </c>
      <c r="B1764" t="s">
        <v>840</v>
      </c>
      <c r="C1764" t="s">
        <v>647</v>
      </c>
      <c r="D1764" t="str">
        <f t="shared" ca="1" si="938"/>
        <v>I115</v>
      </c>
      <c r="E1764">
        <f t="shared" ca="1" si="920"/>
        <v>8</v>
      </c>
      <c r="F1764">
        <f t="shared" ca="1" si="921"/>
        <v>12</v>
      </c>
      <c r="G1764" t="str">
        <f t="shared" ca="1" si="936"/>
        <v>S10</v>
      </c>
      <c r="H1764" t="str">
        <f t="shared" ca="1" si="937"/>
        <v>S105</v>
      </c>
      <c r="I1764">
        <f ca="1">VLOOKUP(D1764,PRC!$A$2:$B$21,2,0)*E1764</f>
        <v>40000</v>
      </c>
      <c r="J1764">
        <f t="shared" ca="1" si="922"/>
        <v>34796</v>
      </c>
      <c r="K1764">
        <f ca="1">VLOOKUP(D1764,PRC!$A$1:$C$21,3,0)*E1764</f>
        <v>19200</v>
      </c>
      <c r="L1764">
        <f t="shared" ca="1" si="923"/>
        <v>1000</v>
      </c>
      <c r="M1764">
        <f t="shared" ca="1" si="924"/>
        <v>0</v>
      </c>
      <c r="N1764">
        <f t="shared" ca="1" si="925"/>
        <v>4000</v>
      </c>
      <c r="O1764">
        <f t="shared" ca="1" si="926"/>
        <v>3000</v>
      </c>
      <c r="P1764">
        <f t="shared" ca="1" si="941"/>
        <v>7596</v>
      </c>
      <c r="Q1764">
        <f ca="1">IF(P1764&gt;0,1,0)</f>
        <v>1</v>
      </c>
      <c r="R1764">
        <f t="shared" ca="1" si="927"/>
        <v>13</v>
      </c>
      <c r="S1764">
        <f t="shared" ca="1" si="928"/>
        <v>3</v>
      </c>
      <c r="T1764">
        <f t="shared" ca="1" si="929"/>
        <v>1</v>
      </c>
      <c r="U1764">
        <f t="shared" ca="1" si="930"/>
        <v>11</v>
      </c>
      <c r="V1764">
        <f t="shared" ca="1" si="931"/>
        <v>7</v>
      </c>
      <c r="X1764">
        <f t="shared" si="933"/>
        <v>1764</v>
      </c>
      <c r="Y1764">
        <f t="shared" si="934"/>
        <v>1452</v>
      </c>
      <c r="Z1764">
        <f t="shared" si="935"/>
        <v>1453</v>
      </c>
      <c r="AA1764">
        <f t="shared" si="932"/>
        <v>1951</v>
      </c>
      <c r="AB1764">
        <f t="shared" si="943"/>
        <v>500</v>
      </c>
      <c r="AM1764" t="str">
        <f t="shared" si="944"/>
        <v>201902LP</v>
      </c>
      <c r="AN1764">
        <f t="shared" ca="1" si="939"/>
        <v>13.01</v>
      </c>
      <c r="AO1764">
        <f t="shared" ca="1" si="940"/>
        <v>2.5</v>
      </c>
      <c r="AP1764">
        <f t="shared" ca="1" si="945"/>
        <v>0</v>
      </c>
      <c r="AQ1764">
        <f t="shared" ca="1" si="946"/>
        <v>10</v>
      </c>
      <c r="AR1764">
        <f t="shared" ca="1" si="947"/>
        <v>7.5</v>
      </c>
      <c r="AS1764">
        <f ca="1">P1764/J1764</f>
        <v>0.21830095413265893</v>
      </c>
    </row>
    <row r="1765" spans="1:45" x14ac:dyDescent="0.4">
      <c r="A1765">
        <f t="shared" si="942"/>
        <v>201902</v>
      </c>
      <c r="B1765" t="s">
        <v>841</v>
      </c>
      <c r="C1765" t="s">
        <v>647</v>
      </c>
      <c r="D1765" t="str">
        <f t="shared" ca="1" si="938"/>
        <v>I103</v>
      </c>
      <c r="E1765">
        <f t="shared" ca="1" si="920"/>
        <v>7</v>
      </c>
      <c r="F1765">
        <f t="shared" ca="1" si="921"/>
        <v>12</v>
      </c>
      <c r="G1765" t="str">
        <f t="shared" ca="1" si="936"/>
        <v>S11</v>
      </c>
      <c r="H1765" t="str">
        <f t="shared" ca="1" si="937"/>
        <v>S113</v>
      </c>
      <c r="I1765">
        <f ca="1">VLOOKUP(D1765,PRC!$A$2:$B$21,2,0)*E1765</f>
        <v>350000</v>
      </c>
      <c r="J1765">
        <f t="shared" ca="1" si="922"/>
        <v>311496</v>
      </c>
      <c r="K1765">
        <f ca="1">VLOOKUP(D1765,PRC!$A$1:$C$21,3,0)*E1765</f>
        <v>199500</v>
      </c>
      <c r="L1765">
        <f t="shared" ca="1" si="923"/>
        <v>4000</v>
      </c>
      <c r="M1765">
        <f t="shared" ca="1" si="924"/>
        <v>7000</v>
      </c>
      <c r="N1765">
        <f t="shared" ca="1" si="925"/>
        <v>42000</v>
      </c>
      <c r="O1765">
        <f t="shared" ca="1" si="926"/>
        <v>35000</v>
      </c>
      <c r="P1765">
        <f t="shared" ca="1" si="941"/>
        <v>23996</v>
      </c>
      <c r="Q1765">
        <f ca="1">IF(P1765&gt;0,1,0)</f>
        <v>1</v>
      </c>
      <c r="R1765">
        <f t="shared" ca="1" si="927"/>
        <v>11</v>
      </c>
      <c r="S1765">
        <f t="shared" ca="1" si="928"/>
        <v>1</v>
      </c>
      <c r="T1765">
        <f t="shared" ca="1" si="929"/>
        <v>2</v>
      </c>
      <c r="U1765">
        <f t="shared" ca="1" si="930"/>
        <v>12</v>
      </c>
      <c r="V1765">
        <f t="shared" ca="1" si="931"/>
        <v>10</v>
      </c>
      <c r="X1765">
        <f t="shared" si="933"/>
        <v>1765</v>
      </c>
      <c r="Y1765">
        <f t="shared" si="934"/>
        <v>1452</v>
      </c>
      <c r="Z1765">
        <f t="shared" si="935"/>
        <v>1453</v>
      </c>
      <c r="AA1765">
        <f t="shared" si="932"/>
        <v>1951</v>
      </c>
      <c r="AB1765">
        <f t="shared" si="943"/>
        <v>500</v>
      </c>
      <c r="AM1765" t="str">
        <f t="shared" si="944"/>
        <v>201902LP</v>
      </c>
      <c r="AN1765">
        <f t="shared" ca="1" si="939"/>
        <v>11.001142857142854</v>
      </c>
      <c r="AO1765">
        <f t="shared" ca="1" si="940"/>
        <v>1.1428571428571428</v>
      </c>
      <c r="AP1765">
        <f t="shared" ca="1" si="945"/>
        <v>2</v>
      </c>
      <c r="AQ1765">
        <f t="shared" ca="1" si="946"/>
        <v>12</v>
      </c>
      <c r="AR1765">
        <f t="shared" ca="1" si="947"/>
        <v>10</v>
      </c>
      <c r="AS1765">
        <f ca="1">P1765/J1765</f>
        <v>7.7034697074761793E-2</v>
      </c>
    </row>
    <row r="1766" spans="1:45" x14ac:dyDescent="0.4">
      <c r="A1766">
        <f t="shared" si="942"/>
        <v>201902</v>
      </c>
      <c r="B1766" t="s">
        <v>842</v>
      </c>
      <c r="C1766" t="s">
        <v>647</v>
      </c>
      <c r="D1766" t="str">
        <f t="shared" ca="1" si="938"/>
        <v>I104</v>
      </c>
      <c r="E1766">
        <f t="shared" ca="1" si="920"/>
        <v>5</v>
      </c>
      <c r="F1766">
        <f t="shared" ca="1" si="921"/>
        <v>15</v>
      </c>
      <c r="G1766" t="str">
        <f t="shared" ca="1" si="936"/>
        <v>S10</v>
      </c>
      <c r="H1766" t="str">
        <f t="shared" ca="1" si="937"/>
        <v>S109</v>
      </c>
      <c r="I1766">
        <f ca="1">VLOOKUP(D1766,PRC!$A$2:$B$21,2,0)*E1766</f>
        <v>350000</v>
      </c>
      <c r="J1766">
        <f t="shared" ca="1" si="922"/>
        <v>304496</v>
      </c>
      <c r="K1766">
        <f ca="1">VLOOKUP(D1766,PRC!$A$1:$C$21,3,0)*E1766</f>
        <v>147000</v>
      </c>
      <c r="L1766">
        <f t="shared" ca="1" si="923"/>
        <v>7000</v>
      </c>
      <c r="M1766">
        <f t="shared" ca="1" si="924"/>
        <v>4000</v>
      </c>
      <c r="N1766">
        <f t="shared" ca="1" si="925"/>
        <v>46000</v>
      </c>
      <c r="O1766">
        <f t="shared" ca="1" si="926"/>
        <v>28000</v>
      </c>
      <c r="P1766">
        <f t="shared" ca="1" si="941"/>
        <v>72496</v>
      </c>
      <c r="Q1766">
        <f ca="1">IF(P1766&gt;0,1,0)</f>
        <v>1</v>
      </c>
      <c r="R1766">
        <f t="shared" ca="1" si="927"/>
        <v>13</v>
      </c>
      <c r="S1766">
        <f t="shared" ca="1" si="928"/>
        <v>2</v>
      </c>
      <c r="T1766">
        <f t="shared" ca="1" si="929"/>
        <v>1</v>
      </c>
      <c r="U1766">
        <f t="shared" ca="1" si="930"/>
        <v>13</v>
      </c>
      <c r="V1766">
        <f t="shared" ca="1" si="931"/>
        <v>8</v>
      </c>
      <c r="X1766">
        <f t="shared" si="933"/>
        <v>1766</v>
      </c>
      <c r="Y1766">
        <f t="shared" si="934"/>
        <v>1452</v>
      </c>
      <c r="Z1766">
        <f t="shared" si="935"/>
        <v>1453</v>
      </c>
      <c r="AA1766">
        <f t="shared" si="932"/>
        <v>1951</v>
      </c>
      <c r="AB1766">
        <f t="shared" si="943"/>
        <v>500</v>
      </c>
      <c r="AM1766" t="str">
        <f t="shared" si="944"/>
        <v>201902LP</v>
      </c>
      <c r="AN1766">
        <f t="shared" ca="1" si="939"/>
        <v>13.001142857142856</v>
      </c>
      <c r="AO1766">
        <f t="shared" ca="1" si="940"/>
        <v>2</v>
      </c>
      <c r="AP1766">
        <f t="shared" ca="1" si="945"/>
        <v>1.1428571428571428</v>
      </c>
      <c r="AQ1766">
        <f t="shared" ca="1" si="946"/>
        <v>13.142857142857142</v>
      </c>
      <c r="AR1766">
        <f t="shared" ca="1" si="947"/>
        <v>8</v>
      </c>
      <c r="AS1766">
        <f ca="1">P1766/J1766</f>
        <v>0.23808522936261889</v>
      </c>
    </row>
    <row r="1767" spans="1:45" x14ac:dyDescent="0.4">
      <c r="A1767">
        <f t="shared" si="942"/>
        <v>201902</v>
      </c>
      <c r="B1767" t="s">
        <v>843</v>
      </c>
      <c r="C1767" t="s">
        <v>647</v>
      </c>
      <c r="D1767" t="str">
        <f t="shared" ca="1" si="938"/>
        <v>I110</v>
      </c>
      <c r="E1767">
        <f t="shared" ca="1" si="920"/>
        <v>7</v>
      </c>
      <c r="F1767">
        <f t="shared" ca="1" si="921"/>
        <v>13</v>
      </c>
      <c r="G1767" t="str">
        <f t="shared" ca="1" si="936"/>
        <v>S11</v>
      </c>
      <c r="H1767" t="str">
        <f t="shared" ca="1" si="937"/>
        <v>S115</v>
      </c>
      <c r="I1767">
        <f ca="1">VLOOKUP(D1767,PRC!$A$2:$B$21,2,0)*E1767</f>
        <v>2100000</v>
      </c>
      <c r="J1767">
        <f t="shared" ca="1" si="922"/>
        <v>1784996</v>
      </c>
      <c r="K1767">
        <f ca="1">VLOOKUP(D1767,PRC!$A$1:$C$21,3,0)*E1767</f>
        <v>966000</v>
      </c>
      <c r="L1767">
        <f t="shared" ca="1" si="923"/>
        <v>21000</v>
      </c>
      <c r="M1767">
        <f t="shared" ca="1" si="924"/>
        <v>21000</v>
      </c>
      <c r="N1767">
        <f t="shared" ca="1" si="925"/>
        <v>252000</v>
      </c>
      <c r="O1767">
        <f t="shared" ca="1" si="926"/>
        <v>147000</v>
      </c>
      <c r="P1767">
        <f t="shared" ca="1" si="941"/>
        <v>377996</v>
      </c>
      <c r="Q1767">
        <f ca="1">IF(P1767&gt;0,1,0)</f>
        <v>1</v>
      </c>
      <c r="R1767">
        <f t="shared" ca="1" si="927"/>
        <v>15</v>
      </c>
      <c r="S1767">
        <f t="shared" ca="1" si="928"/>
        <v>1</v>
      </c>
      <c r="T1767">
        <f t="shared" ca="1" si="929"/>
        <v>1</v>
      </c>
      <c r="U1767">
        <f t="shared" ca="1" si="930"/>
        <v>12</v>
      </c>
      <c r="V1767">
        <f t="shared" ca="1" si="931"/>
        <v>7</v>
      </c>
      <c r="X1767">
        <f t="shared" si="933"/>
        <v>1767</v>
      </c>
      <c r="Y1767">
        <f t="shared" si="934"/>
        <v>1452</v>
      </c>
      <c r="Z1767">
        <f t="shared" si="935"/>
        <v>1453</v>
      </c>
      <c r="AA1767">
        <f t="shared" si="932"/>
        <v>1951</v>
      </c>
      <c r="AB1767">
        <f t="shared" si="943"/>
        <v>500</v>
      </c>
      <c r="AM1767" t="str">
        <f t="shared" si="944"/>
        <v>201902LP</v>
      </c>
      <c r="AN1767">
        <f t="shared" ca="1" si="939"/>
        <v>15.000190476190479</v>
      </c>
      <c r="AO1767">
        <f t="shared" ca="1" si="940"/>
        <v>1</v>
      </c>
      <c r="AP1767">
        <f t="shared" ca="1" si="945"/>
        <v>1</v>
      </c>
      <c r="AQ1767">
        <f t="shared" ca="1" si="946"/>
        <v>12</v>
      </c>
      <c r="AR1767">
        <f t="shared" ca="1" si="947"/>
        <v>7.0000000000000009</v>
      </c>
      <c r="AS1767">
        <f ca="1">P1767/J1767</f>
        <v>0.21176293952479444</v>
      </c>
    </row>
    <row r="1768" spans="1:45" x14ac:dyDescent="0.4">
      <c r="A1768">
        <f t="shared" si="942"/>
        <v>201902</v>
      </c>
      <c r="B1768" t="s">
        <v>844</v>
      </c>
      <c r="C1768" t="s">
        <v>647</v>
      </c>
      <c r="D1768" t="str">
        <f t="shared" ca="1" si="938"/>
        <v>I104</v>
      </c>
      <c r="E1768">
        <f t="shared" ca="1" si="920"/>
        <v>6</v>
      </c>
      <c r="F1768">
        <f t="shared" ca="1" si="921"/>
        <v>12</v>
      </c>
      <c r="G1768" t="str">
        <f t="shared" ca="1" si="936"/>
        <v>S10</v>
      </c>
      <c r="H1768" t="str">
        <f t="shared" ca="1" si="937"/>
        <v>S106</v>
      </c>
      <c r="I1768">
        <f ca="1">VLOOKUP(D1768,PRC!$A$2:$B$21,2,0)*E1768</f>
        <v>420000</v>
      </c>
      <c r="J1768">
        <f t="shared" ca="1" si="922"/>
        <v>373796</v>
      </c>
      <c r="K1768">
        <f ca="1">VLOOKUP(D1768,PRC!$A$1:$C$21,3,0)*E1768</f>
        <v>176400</v>
      </c>
      <c r="L1768">
        <f t="shared" ca="1" si="923"/>
        <v>4000</v>
      </c>
      <c r="M1768">
        <f t="shared" ca="1" si="924"/>
        <v>13000</v>
      </c>
      <c r="N1768">
        <f t="shared" ca="1" si="925"/>
        <v>50000</v>
      </c>
      <c r="O1768">
        <f t="shared" ca="1" si="926"/>
        <v>21000</v>
      </c>
      <c r="P1768">
        <f t="shared" ca="1" si="941"/>
        <v>109396</v>
      </c>
      <c r="Q1768">
        <f ca="1">IF(P1768&gt;0,1,0)</f>
        <v>1</v>
      </c>
      <c r="R1768">
        <f t="shared" ca="1" si="927"/>
        <v>11</v>
      </c>
      <c r="S1768">
        <f t="shared" ca="1" si="928"/>
        <v>1</v>
      </c>
      <c r="T1768">
        <f t="shared" ca="1" si="929"/>
        <v>3</v>
      </c>
      <c r="U1768">
        <f t="shared" ca="1" si="930"/>
        <v>12</v>
      </c>
      <c r="V1768">
        <f t="shared" ca="1" si="931"/>
        <v>5</v>
      </c>
      <c r="X1768">
        <f t="shared" si="933"/>
        <v>1768</v>
      </c>
      <c r="Y1768">
        <f t="shared" si="934"/>
        <v>1452</v>
      </c>
      <c r="Z1768">
        <f t="shared" si="935"/>
        <v>1453</v>
      </c>
      <c r="AA1768">
        <f t="shared" si="932"/>
        <v>1951</v>
      </c>
      <c r="AB1768">
        <f t="shared" si="943"/>
        <v>500</v>
      </c>
      <c r="AM1768" t="str">
        <f t="shared" si="944"/>
        <v>201902LP</v>
      </c>
      <c r="AN1768">
        <f t="shared" ca="1" si="939"/>
        <v>11.000952380952377</v>
      </c>
      <c r="AO1768">
        <f t="shared" ca="1" si="940"/>
        <v>0.95238095238095244</v>
      </c>
      <c r="AP1768">
        <f t="shared" ca="1" si="945"/>
        <v>3.0952380952380953</v>
      </c>
      <c r="AQ1768">
        <f t="shared" ca="1" si="946"/>
        <v>11.904761904761903</v>
      </c>
      <c r="AR1768">
        <f t="shared" ca="1" si="947"/>
        <v>5</v>
      </c>
      <c r="AS1768">
        <f ca="1">P1768/J1768</f>
        <v>0.29266230778285485</v>
      </c>
    </row>
    <row r="1769" spans="1:45" x14ac:dyDescent="0.4">
      <c r="A1769">
        <f t="shared" si="942"/>
        <v>201902</v>
      </c>
      <c r="B1769" t="s">
        <v>845</v>
      </c>
      <c r="C1769" t="s">
        <v>647</v>
      </c>
      <c r="D1769" t="str">
        <f t="shared" ca="1" si="938"/>
        <v>I118</v>
      </c>
      <c r="E1769">
        <f t="shared" ca="1" si="920"/>
        <v>8</v>
      </c>
      <c r="F1769">
        <f t="shared" ca="1" si="921"/>
        <v>15</v>
      </c>
      <c r="G1769" t="str">
        <f t="shared" ca="1" si="936"/>
        <v>S11</v>
      </c>
      <c r="H1769" t="str">
        <f t="shared" ca="1" si="937"/>
        <v>S114</v>
      </c>
      <c r="I1769">
        <f ca="1">VLOOKUP(D1769,PRC!$A$2:$B$21,2,0)*E1769</f>
        <v>4240000</v>
      </c>
      <c r="J1769">
        <f t="shared" ca="1" si="922"/>
        <v>3603996</v>
      </c>
      <c r="K1769">
        <f ca="1">VLOOKUP(D1769,PRC!$A$1:$C$21,3,0)*E1769</f>
        <v>1780800</v>
      </c>
      <c r="L1769">
        <f t="shared" ca="1" si="923"/>
        <v>42000</v>
      </c>
      <c r="M1769">
        <f t="shared" ca="1" si="924"/>
        <v>85000</v>
      </c>
      <c r="N1769">
        <f t="shared" ca="1" si="925"/>
        <v>763000</v>
      </c>
      <c r="O1769">
        <f t="shared" ca="1" si="926"/>
        <v>424000</v>
      </c>
      <c r="P1769">
        <f t="shared" ca="1" si="941"/>
        <v>509196</v>
      </c>
      <c r="Q1769">
        <f ca="1">IF(P1769&gt;0,1,0)</f>
        <v>1</v>
      </c>
      <c r="R1769">
        <f t="shared" ca="1" si="927"/>
        <v>15</v>
      </c>
      <c r="S1769">
        <f t="shared" ca="1" si="928"/>
        <v>1</v>
      </c>
      <c r="T1769">
        <f t="shared" ca="1" si="929"/>
        <v>2</v>
      </c>
      <c r="U1769">
        <f t="shared" ca="1" si="930"/>
        <v>18</v>
      </c>
      <c r="V1769">
        <f t="shared" ca="1" si="931"/>
        <v>10</v>
      </c>
      <c r="X1769">
        <f t="shared" si="933"/>
        <v>1769</v>
      </c>
      <c r="Y1769">
        <f t="shared" si="934"/>
        <v>1452</v>
      </c>
      <c r="Z1769">
        <f t="shared" si="935"/>
        <v>1453</v>
      </c>
      <c r="AA1769">
        <f t="shared" si="932"/>
        <v>1951</v>
      </c>
      <c r="AB1769">
        <f t="shared" si="943"/>
        <v>500</v>
      </c>
      <c r="AM1769" t="str">
        <f t="shared" si="944"/>
        <v>201902LP</v>
      </c>
      <c r="AN1769">
        <f t="shared" ca="1" si="939"/>
        <v>15.000094339622638</v>
      </c>
      <c r="AO1769">
        <f t="shared" ca="1" si="940"/>
        <v>0.99056603773584906</v>
      </c>
      <c r="AP1769">
        <f t="shared" ca="1" si="945"/>
        <v>2.0047169811320753</v>
      </c>
      <c r="AQ1769">
        <f t="shared" ca="1" si="946"/>
        <v>17.995283018867923</v>
      </c>
      <c r="AR1769">
        <f t="shared" ca="1" si="947"/>
        <v>10</v>
      </c>
      <c r="AS1769">
        <f ca="1">P1769/J1769</f>
        <v>0.14128650531243653</v>
      </c>
    </row>
    <row r="1770" spans="1:45" x14ac:dyDescent="0.4">
      <c r="A1770">
        <f t="shared" si="942"/>
        <v>201902</v>
      </c>
      <c r="B1770" t="s">
        <v>846</v>
      </c>
      <c r="C1770" t="s">
        <v>647</v>
      </c>
      <c r="D1770" t="str">
        <f t="shared" ca="1" si="938"/>
        <v>I111</v>
      </c>
      <c r="E1770">
        <f t="shared" ca="1" si="920"/>
        <v>6</v>
      </c>
      <c r="F1770">
        <f t="shared" ca="1" si="921"/>
        <v>11</v>
      </c>
      <c r="G1770" t="str">
        <f t="shared" ca="1" si="936"/>
        <v>S10</v>
      </c>
      <c r="H1770" t="str">
        <f t="shared" ca="1" si="937"/>
        <v>S107</v>
      </c>
      <c r="I1770">
        <f ca="1">VLOOKUP(D1770,PRC!$A$2:$B$21,2,0)*E1770</f>
        <v>900000</v>
      </c>
      <c r="J1770">
        <f t="shared" ca="1" si="922"/>
        <v>773996</v>
      </c>
      <c r="K1770">
        <f ca="1">VLOOKUP(D1770,PRC!$A$1:$C$21,3,0)*E1770</f>
        <v>477000</v>
      </c>
      <c r="L1770">
        <f t="shared" ca="1" si="923"/>
        <v>27000</v>
      </c>
      <c r="M1770">
        <f t="shared" ca="1" si="924"/>
        <v>9000</v>
      </c>
      <c r="N1770">
        <f t="shared" ca="1" si="925"/>
        <v>135000</v>
      </c>
      <c r="O1770">
        <f t="shared" ca="1" si="926"/>
        <v>72000</v>
      </c>
      <c r="P1770">
        <f t="shared" ca="1" si="941"/>
        <v>53996</v>
      </c>
      <c r="Q1770">
        <f ca="1">IF(P1770&gt;0,1,0)</f>
        <v>1</v>
      </c>
      <c r="R1770">
        <f t="shared" ca="1" si="927"/>
        <v>14</v>
      </c>
      <c r="S1770">
        <f t="shared" ca="1" si="928"/>
        <v>3</v>
      </c>
      <c r="T1770">
        <f t="shared" ca="1" si="929"/>
        <v>1</v>
      </c>
      <c r="U1770">
        <f t="shared" ca="1" si="930"/>
        <v>15</v>
      </c>
      <c r="V1770">
        <f t="shared" ca="1" si="931"/>
        <v>8</v>
      </c>
      <c r="X1770">
        <f t="shared" si="933"/>
        <v>1770</v>
      </c>
      <c r="Y1770">
        <f t="shared" si="934"/>
        <v>1452</v>
      </c>
      <c r="Z1770">
        <f t="shared" si="935"/>
        <v>1453</v>
      </c>
      <c r="AA1770">
        <f t="shared" si="932"/>
        <v>1951</v>
      </c>
      <c r="AB1770">
        <f t="shared" si="943"/>
        <v>500</v>
      </c>
      <c r="AM1770" t="str">
        <f t="shared" si="944"/>
        <v>201902LP</v>
      </c>
      <c r="AN1770">
        <f t="shared" ca="1" si="939"/>
        <v>14.000444444444449</v>
      </c>
      <c r="AO1770">
        <f t="shared" ca="1" si="940"/>
        <v>3</v>
      </c>
      <c r="AP1770">
        <f t="shared" ca="1" si="945"/>
        <v>1</v>
      </c>
      <c r="AQ1770">
        <f t="shared" ca="1" si="946"/>
        <v>15</v>
      </c>
      <c r="AR1770">
        <f t="shared" ca="1" si="947"/>
        <v>8</v>
      </c>
      <c r="AS1770">
        <f ca="1">P1770/J1770</f>
        <v>6.9762634432219292E-2</v>
      </c>
    </row>
    <row r="1771" spans="1:45" x14ac:dyDescent="0.4">
      <c r="A1771">
        <f t="shared" si="942"/>
        <v>201902</v>
      </c>
      <c r="B1771" t="s">
        <v>847</v>
      </c>
      <c r="C1771" t="s">
        <v>647</v>
      </c>
      <c r="D1771" t="str">
        <f t="shared" ca="1" si="938"/>
        <v>I105</v>
      </c>
      <c r="E1771">
        <f t="shared" ref="E1771:E1834" ca="1" si="948">RANDBETWEEN(INDIRECT("AD"&amp;Y1771),INDIRECT("AD"&amp;Z1771))</f>
        <v>6</v>
      </c>
      <c r="F1771">
        <f t="shared" ref="F1771:F1834" ca="1" si="949">RANDBETWEEN(INDIRECT("AF"&amp;Y1771),INDIRECT("AF"&amp;Z1771))</f>
        <v>14</v>
      </c>
      <c r="G1771" t="str">
        <f t="shared" ca="1" si="936"/>
        <v>S10</v>
      </c>
      <c r="H1771" t="str">
        <f t="shared" ca="1" si="937"/>
        <v>S107</v>
      </c>
      <c r="I1771">
        <f ca="1">VLOOKUP(D1771,PRC!$A$2:$B$21,2,0)*E1771</f>
        <v>600000</v>
      </c>
      <c r="J1771">
        <f t="shared" ref="J1771:J1834" ca="1" si="950">I1771*(1-R1771/100)-4</f>
        <v>509996</v>
      </c>
      <c r="K1771">
        <f ca="1">VLOOKUP(D1771,PRC!$A$1:$C$21,3,0)*E1771</f>
        <v>354000</v>
      </c>
      <c r="L1771">
        <f t="shared" ref="L1771:L1834" ca="1" si="951">ROUND($I1771*S1771,-5)/100</f>
        <v>18000</v>
      </c>
      <c r="M1771">
        <f t="shared" ref="M1771:M1834" ca="1" si="952">ROUND($I1771*T1771,-5)/100</f>
        <v>18000</v>
      </c>
      <c r="N1771">
        <f t="shared" ref="N1771:N1834" ca="1" si="953">ROUND($I1771*U1771,-5)/100</f>
        <v>96000</v>
      </c>
      <c r="O1771">
        <f t="shared" ref="O1771:O1834" ca="1" si="954">ROUND($I1771*V1771,-5)/100</f>
        <v>54000</v>
      </c>
      <c r="P1771">
        <f t="shared" ca="1" si="941"/>
        <v>-30004</v>
      </c>
      <c r="Q1771">
        <f ca="1">IF(P1771&gt;0,1,0)</f>
        <v>0</v>
      </c>
      <c r="R1771">
        <f t="shared" ref="R1771:R1834" ca="1" si="955">RANDBETWEEN(INDIRECT("AF"&amp;$Y1771),INDIRECT("AF"&amp;$Z1771))</f>
        <v>15</v>
      </c>
      <c r="S1771">
        <f t="shared" ref="S1771:S1834" ca="1" si="956">RANDBETWEEN(INDIRECT("AG"&amp;$Y1771),INDIRECT("AG"&amp;$Z1771))</f>
        <v>3</v>
      </c>
      <c r="T1771">
        <f t="shared" ref="T1771:T1834" ca="1" si="957">RANDBETWEEN(INDIRECT("AH"&amp;$Y1771),INDIRECT("AH"&amp;$Z1771))</f>
        <v>3</v>
      </c>
      <c r="U1771">
        <f t="shared" ref="U1771:U1834" ca="1" si="958">RANDBETWEEN(INDIRECT("Ai"&amp;$Y1771),INDIRECT("Ai"&amp;$Z1771))</f>
        <v>16</v>
      </c>
      <c r="V1771">
        <f t="shared" ref="V1771:V1834" ca="1" si="959">RANDBETWEEN(INDIRECT("Aj"&amp;$Y1771),INDIRECT("Aj"&amp;$Z1771))</f>
        <v>9</v>
      </c>
      <c r="X1771">
        <f t="shared" si="933"/>
        <v>1771</v>
      </c>
      <c r="Y1771">
        <f t="shared" si="934"/>
        <v>1452</v>
      </c>
      <c r="Z1771">
        <f t="shared" si="935"/>
        <v>1453</v>
      </c>
      <c r="AA1771">
        <f t="shared" ref="AA1771:AA1834" si="960">Y1771+AB1771-1</f>
        <v>1951</v>
      </c>
      <c r="AB1771">
        <f t="shared" si="943"/>
        <v>500</v>
      </c>
      <c r="AM1771" t="str">
        <f t="shared" si="944"/>
        <v>201902LP</v>
      </c>
      <c r="AN1771">
        <f t="shared" ca="1" si="939"/>
        <v>15.000666666666662</v>
      </c>
      <c r="AO1771">
        <f t="shared" ca="1" si="940"/>
        <v>3</v>
      </c>
      <c r="AP1771">
        <f t="shared" ca="1" si="945"/>
        <v>3</v>
      </c>
      <c r="AQ1771">
        <f t="shared" ca="1" si="946"/>
        <v>16</v>
      </c>
      <c r="AR1771">
        <f t="shared" ca="1" si="947"/>
        <v>9</v>
      </c>
      <c r="AS1771">
        <f ca="1">P1771/J1771</f>
        <v>-5.8831833975168432E-2</v>
      </c>
    </row>
    <row r="1772" spans="1:45" x14ac:dyDescent="0.4">
      <c r="A1772">
        <f t="shared" si="942"/>
        <v>201902</v>
      </c>
      <c r="B1772" t="s">
        <v>848</v>
      </c>
      <c r="C1772" t="s">
        <v>647</v>
      </c>
      <c r="D1772" t="str">
        <f t="shared" ca="1" si="938"/>
        <v>I112</v>
      </c>
      <c r="E1772">
        <f t="shared" ca="1" si="948"/>
        <v>7</v>
      </c>
      <c r="F1772">
        <f t="shared" ca="1" si="949"/>
        <v>12</v>
      </c>
      <c r="G1772" t="str">
        <f t="shared" ca="1" si="936"/>
        <v>S11</v>
      </c>
      <c r="H1772" t="str">
        <f t="shared" ca="1" si="937"/>
        <v>S110</v>
      </c>
      <c r="I1772">
        <f ca="1">VLOOKUP(D1772,PRC!$A$2:$B$21,2,0)*E1772</f>
        <v>455000</v>
      </c>
      <c r="J1772">
        <f t="shared" ca="1" si="950"/>
        <v>386746</v>
      </c>
      <c r="K1772">
        <f ca="1">VLOOKUP(D1772,PRC!$A$1:$C$21,3,0)*E1772</f>
        <v>227500</v>
      </c>
      <c r="L1772">
        <f t="shared" ca="1" si="951"/>
        <v>14000</v>
      </c>
      <c r="M1772">
        <f t="shared" ca="1" si="952"/>
        <v>9000</v>
      </c>
      <c r="N1772">
        <f t="shared" ca="1" si="953"/>
        <v>86000</v>
      </c>
      <c r="O1772">
        <f t="shared" ca="1" si="954"/>
        <v>46000</v>
      </c>
      <c r="P1772">
        <f t="shared" ca="1" si="941"/>
        <v>4246</v>
      </c>
      <c r="Q1772">
        <f ca="1">IF(P1772&gt;0,1,0)</f>
        <v>1</v>
      </c>
      <c r="R1772">
        <f t="shared" ca="1" si="955"/>
        <v>15</v>
      </c>
      <c r="S1772">
        <f t="shared" ca="1" si="956"/>
        <v>3</v>
      </c>
      <c r="T1772">
        <f t="shared" ca="1" si="957"/>
        <v>2</v>
      </c>
      <c r="U1772">
        <f t="shared" ca="1" si="958"/>
        <v>19</v>
      </c>
      <c r="V1772">
        <f t="shared" ca="1" si="959"/>
        <v>10</v>
      </c>
      <c r="X1772">
        <f t="shared" ref="X1772:X1835" si="961">X1771+1</f>
        <v>1772</v>
      </c>
      <c r="Y1772">
        <f t="shared" ref="Y1772:Y1835" si="962">IF(C1772=C1771,Y1771,X1772)</f>
        <v>1452</v>
      </c>
      <c r="Z1772">
        <f t="shared" ref="Z1772:Z1835" si="963">Y1772+1</f>
        <v>1453</v>
      </c>
      <c r="AA1772">
        <f t="shared" si="960"/>
        <v>1951</v>
      </c>
      <c r="AB1772">
        <f t="shared" si="943"/>
        <v>500</v>
      </c>
      <c r="AM1772" t="str">
        <f t="shared" si="944"/>
        <v>201902LP</v>
      </c>
      <c r="AN1772">
        <f t="shared" ca="1" si="939"/>
        <v>15.000879120879118</v>
      </c>
      <c r="AO1772">
        <f t="shared" ca="1" si="940"/>
        <v>3.0769230769230771</v>
      </c>
      <c r="AP1772">
        <f t="shared" ca="1" si="945"/>
        <v>1.9780219780219779</v>
      </c>
      <c r="AQ1772">
        <f t="shared" ca="1" si="946"/>
        <v>18.901098901098901</v>
      </c>
      <c r="AR1772">
        <f t="shared" ca="1" si="947"/>
        <v>10.109890109890109</v>
      </c>
      <c r="AS1772">
        <f ca="1">P1772/J1772</f>
        <v>1.0978781939567571E-2</v>
      </c>
    </row>
    <row r="1773" spans="1:45" x14ac:dyDescent="0.4">
      <c r="A1773">
        <f t="shared" si="942"/>
        <v>201902</v>
      </c>
      <c r="B1773" t="s">
        <v>849</v>
      </c>
      <c r="C1773" t="s">
        <v>647</v>
      </c>
      <c r="D1773" t="str">
        <f t="shared" ca="1" si="938"/>
        <v>I119</v>
      </c>
      <c r="E1773">
        <f t="shared" ca="1" si="948"/>
        <v>7</v>
      </c>
      <c r="F1773">
        <f t="shared" ca="1" si="949"/>
        <v>13</v>
      </c>
      <c r="G1773" t="str">
        <f t="shared" ref="G1773:G1836" ca="1" si="964">LEFT(H1773,3)</f>
        <v>S10</v>
      </c>
      <c r="H1773" t="str">
        <f t="shared" ref="H1773:H1836" ca="1" si="965">"S"&amp;RANDBETWEEN(101,120)</f>
        <v>S106</v>
      </c>
      <c r="I1773">
        <f ca="1">VLOOKUP(D1773,PRC!$A$2:$B$21,2,0)*E1773</f>
        <v>665000</v>
      </c>
      <c r="J1773">
        <f t="shared" ca="1" si="950"/>
        <v>598496</v>
      </c>
      <c r="K1773">
        <f ca="1">VLOOKUP(D1773,PRC!$A$1:$C$21,3,0)*E1773</f>
        <v>319200</v>
      </c>
      <c r="L1773">
        <f t="shared" ca="1" si="951"/>
        <v>7000</v>
      </c>
      <c r="M1773">
        <f t="shared" ca="1" si="952"/>
        <v>13000</v>
      </c>
      <c r="N1773">
        <f t="shared" ca="1" si="953"/>
        <v>100000</v>
      </c>
      <c r="O1773">
        <f t="shared" ca="1" si="954"/>
        <v>53000</v>
      </c>
      <c r="P1773">
        <f t="shared" ca="1" si="941"/>
        <v>106296</v>
      </c>
      <c r="Q1773">
        <f ca="1">IF(P1773&gt;0,1,0)</f>
        <v>1</v>
      </c>
      <c r="R1773">
        <f t="shared" ca="1" si="955"/>
        <v>10</v>
      </c>
      <c r="S1773">
        <f t="shared" ca="1" si="956"/>
        <v>1</v>
      </c>
      <c r="T1773">
        <f t="shared" ca="1" si="957"/>
        <v>2</v>
      </c>
      <c r="U1773">
        <f t="shared" ca="1" si="958"/>
        <v>15</v>
      </c>
      <c r="V1773">
        <f t="shared" ca="1" si="959"/>
        <v>8</v>
      </c>
      <c r="X1773">
        <f t="shared" si="961"/>
        <v>1773</v>
      </c>
      <c r="Y1773">
        <f t="shared" si="962"/>
        <v>1452</v>
      </c>
      <c r="Z1773">
        <f t="shared" si="963"/>
        <v>1453</v>
      </c>
      <c r="AA1773">
        <f t="shared" si="960"/>
        <v>1951</v>
      </c>
      <c r="AB1773">
        <f t="shared" si="943"/>
        <v>500</v>
      </c>
      <c r="AM1773" t="str">
        <f t="shared" si="944"/>
        <v>201902LP</v>
      </c>
      <c r="AN1773">
        <f t="shared" ca="1" si="939"/>
        <v>10.000601503759398</v>
      </c>
      <c r="AO1773">
        <f t="shared" ca="1" si="940"/>
        <v>1.0526315789473684</v>
      </c>
      <c r="AP1773">
        <f t="shared" ca="1" si="945"/>
        <v>1.9548872180451129</v>
      </c>
      <c r="AQ1773">
        <f t="shared" ca="1" si="946"/>
        <v>15.037593984962406</v>
      </c>
      <c r="AR1773">
        <f t="shared" ca="1" si="947"/>
        <v>7.9699248120300759</v>
      </c>
      <c r="AS1773">
        <f ca="1">P1773/J1773</f>
        <v>0.17760519702721489</v>
      </c>
    </row>
    <row r="1774" spans="1:45" x14ac:dyDescent="0.4">
      <c r="A1774">
        <f t="shared" si="942"/>
        <v>201902</v>
      </c>
      <c r="B1774" t="s">
        <v>850</v>
      </c>
      <c r="C1774" t="s">
        <v>647</v>
      </c>
      <c r="D1774" t="str">
        <f t="shared" ref="D1774:D1837" ca="1" si="966">"I"&amp;RANDBETWEEN(101,120)</f>
        <v>I112</v>
      </c>
      <c r="E1774">
        <f t="shared" ca="1" si="948"/>
        <v>8</v>
      </c>
      <c r="F1774">
        <f t="shared" ca="1" si="949"/>
        <v>10</v>
      </c>
      <c r="G1774" t="str">
        <f t="shared" ca="1" si="964"/>
        <v>S10</v>
      </c>
      <c r="H1774" t="str">
        <f t="shared" ca="1" si="965"/>
        <v>S108</v>
      </c>
      <c r="I1774">
        <f ca="1">VLOOKUP(D1774,PRC!$A$2:$B$21,2,0)*E1774</f>
        <v>520000</v>
      </c>
      <c r="J1774">
        <f t="shared" ca="1" si="950"/>
        <v>467996</v>
      </c>
      <c r="K1774">
        <f ca="1">VLOOKUP(D1774,PRC!$A$1:$C$21,3,0)*E1774</f>
        <v>260000</v>
      </c>
      <c r="L1774">
        <f t="shared" ca="1" si="951"/>
        <v>10000</v>
      </c>
      <c r="M1774">
        <f t="shared" ca="1" si="952"/>
        <v>16000</v>
      </c>
      <c r="N1774">
        <f t="shared" ca="1" si="953"/>
        <v>68000</v>
      </c>
      <c r="O1774">
        <f t="shared" ca="1" si="954"/>
        <v>26000</v>
      </c>
      <c r="P1774">
        <f t="shared" ca="1" si="941"/>
        <v>87996</v>
      </c>
      <c r="Q1774">
        <f ca="1">IF(P1774&gt;0,1,0)</f>
        <v>1</v>
      </c>
      <c r="R1774">
        <f t="shared" ca="1" si="955"/>
        <v>10</v>
      </c>
      <c r="S1774">
        <f t="shared" ca="1" si="956"/>
        <v>2</v>
      </c>
      <c r="T1774">
        <f t="shared" ca="1" si="957"/>
        <v>3</v>
      </c>
      <c r="U1774">
        <f t="shared" ca="1" si="958"/>
        <v>13</v>
      </c>
      <c r="V1774">
        <f t="shared" ca="1" si="959"/>
        <v>5</v>
      </c>
      <c r="X1774">
        <f t="shared" si="961"/>
        <v>1774</v>
      </c>
      <c r="Y1774">
        <f t="shared" si="962"/>
        <v>1452</v>
      </c>
      <c r="Z1774">
        <f t="shared" si="963"/>
        <v>1453</v>
      </c>
      <c r="AA1774">
        <f t="shared" si="960"/>
        <v>1951</v>
      </c>
      <c r="AB1774">
        <f t="shared" si="943"/>
        <v>500</v>
      </c>
      <c r="AM1774" t="str">
        <f t="shared" si="944"/>
        <v>201902LP</v>
      </c>
      <c r="AN1774">
        <f t="shared" ref="AN1774:AN1837" ca="1" si="967">(1-J1774/I1774)*100</f>
        <v>10.000769230769235</v>
      </c>
      <c r="AO1774">
        <f t="shared" ref="AO1774:AO1837" ca="1" si="968">L1774/$I1774*100</f>
        <v>1.9230769230769231</v>
      </c>
      <c r="AP1774">
        <f t="shared" ca="1" si="945"/>
        <v>3.0769230769230771</v>
      </c>
      <c r="AQ1774">
        <f t="shared" ca="1" si="946"/>
        <v>13.076923076923078</v>
      </c>
      <c r="AR1774">
        <f t="shared" ca="1" si="947"/>
        <v>5</v>
      </c>
      <c r="AS1774">
        <f ca="1">P1774/J1774</f>
        <v>0.18802724809613758</v>
      </c>
    </row>
    <row r="1775" spans="1:45" x14ac:dyDescent="0.4">
      <c r="A1775">
        <f t="shared" si="942"/>
        <v>201902</v>
      </c>
      <c r="B1775" t="s">
        <v>851</v>
      </c>
      <c r="C1775" t="s">
        <v>647</v>
      </c>
      <c r="D1775" t="str">
        <f t="shared" ca="1" si="966"/>
        <v>I120</v>
      </c>
      <c r="E1775">
        <f t="shared" ca="1" si="948"/>
        <v>6</v>
      </c>
      <c r="F1775">
        <f t="shared" ca="1" si="949"/>
        <v>11</v>
      </c>
      <c r="G1775" t="str">
        <f t="shared" ca="1" si="964"/>
        <v>S10</v>
      </c>
      <c r="H1775" t="str">
        <f t="shared" ca="1" si="965"/>
        <v>S107</v>
      </c>
      <c r="I1775">
        <f ca="1">VLOOKUP(D1775,PRC!$A$2:$B$21,2,0)*E1775</f>
        <v>25800000</v>
      </c>
      <c r="J1775">
        <f t="shared" ca="1" si="950"/>
        <v>22445996</v>
      </c>
      <c r="K1775">
        <f ca="1">VLOOKUP(D1775,PRC!$A$1:$C$21,3,0)*E1775</f>
        <v>11610000</v>
      </c>
      <c r="L1775">
        <f t="shared" ca="1" si="951"/>
        <v>774000</v>
      </c>
      <c r="M1775">
        <f t="shared" ca="1" si="952"/>
        <v>258000</v>
      </c>
      <c r="N1775">
        <f t="shared" ca="1" si="953"/>
        <v>4644000</v>
      </c>
      <c r="O1775">
        <f t="shared" ca="1" si="954"/>
        <v>2580000</v>
      </c>
      <c r="P1775">
        <f t="shared" ca="1" si="941"/>
        <v>2579996</v>
      </c>
      <c r="Q1775">
        <f ca="1">IF(P1775&gt;0,1,0)</f>
        <v>1</v>
      </c>
      <c r="R1775">
        <f t="shared" ca="1" si="955"/>
        <v>13</v>
      </c>
      <c r="S1775">
        <f t="shared" ca="1" si="956"/>
        <v>3</v>
      </c>
      <c r="T1775">
        <f t="shared" ca="1" si="957"/>
        <v>1</v>
      </c>
      <c r="U1775">
        <f t="shared" ca="1" si="958"/>
        <v>18</v>
      </c>
      <c r="V1775">
        <f t="shared" ca="1" si="959"/>
        <v>10</v>
      </c>
      <c r="X1775">
        <f t="shared" si="961"/>
        <v>1775</v>
      </c>
      <c r="Y1775">
        <f t="shared" si="962"/>
        <v>1452</v>
      </c>
      <c r="Z1775">
        <f t="shared" si="963"/>
        <v>1453</v>
      </c>
      <c r="AA1775">
        <f t="shared" si="960"/>
        <v>1951</v>
      </c>
      <c r="AB1775">
        <f t="shared" si="943"/>
        <v>500</v>
      </c>
      <c r="AM1775" t="str">
        <f t="shared" si="944"/>
        <v>201902LP</v>
      </c>
      <c r="AN1775">
        <f t="shared" ca="1" si="967"/>
        <v>13.000015503875971</v>
      </c>
      <c r="AO1775">
        <f t="shared" ca="1" si="968"/>
        <v>3</v>
      </c>
      <c r="AP1775">
        <f t="shared" ca="1" si="945"/>
        <v>1</v>
      </c>
      <c r="AQ1775">
        <f t="shared" ca="1" si="946"/>
        <v>18</v>
      </c>
      <c r="AR1775">
        <f t="shared" ca="1" si="947"/>
        <v>10</v>
      </c>
      <c r="AS1775">
        <f ca="1">P1775/J1775</f>
        <v>0.11494237101352063</v>
      </c>
    </row>
    <row r="1776" spans="1:45" x14ac:dyDescent="0.4">
      <c r="A1776">
        <f t="shared" si="942"/>
        <v>201902</v>
      </c>
      <c r="B1776" t="s">
        <v>852</v>
      </c>
      <c r="C1776" t="s">
        <v>647</v>
      </c>
      <c r="D1776" t="str">
        <f t="shared" ca="1" si="966"/>
        <v>I115</v>
      </c>
      <c r="E1776">
        <f t="shared" ca="1" si="948"/>
        <v>5</v>
      </c>
      <c r="F1776">
        <f t="shared" ca="1" si="949"/>
        <v>12</v>
      </c>
      <c r="G1776" t="str">
        <f t="shared" ca="1" si="964"/>
        <v>S10</v>
      </c>
      <c r="H1776" t="str">
        <f t="shared" ca="1" si="965"/>
        <v>S107</v>
      </c>
      <c r="I1776">
        <f ca="1">VLOOKUP(D1776,PRC!$A$2:$B$21,2,0)*E1776</f>
        <v>25000</v>
      </c>
      <c r="J1776">
        <f t="shared" ca="1" si="950"/>
        <v>21246</v>
      </c>
      <c r="K1776">
        <f ca="1">VLOOKUP(D1776,PRC!$A$1:$C$21,3,0)*E1776</f>
        <v>12000</v>
      </c>
      <c r="L1776">
        <f t="shared" ca="1" si="951"/>
        <v>1000</v>
      </c>
      <c r="M1776">
        <f t="shared" ca="1" si="952"/>
        <v>1000</v>
      </c>
      <c r="N1776">
        <f t="shared" ca="1" si="953"/>
        <v>3000</v>
      </c>
      <c r="O1776">
        <f t="shared" ca="1" si="954"/>
        <v>1000</v>
      </c>
      <c r="P1776">
        <f t="shared" ca="1" si="941"/>
        <v>3246</v>
      </c>
      <c r="Q1776">
        <f ca="1">IF(P1776&gt;0,1,0)</f>
        <v>1</v>
      </c>
      <c r="R1776">
        <f t="shared" ca="1" si="955"/>
        <v>15</v>
      </c>
      <c r="S1776">
        <f t="shared" ca="1" si="956"/>
        <v>3</v>
      </c>
      <c r="T1776">
        <f t="shared" ca="1" si="957"/>
        <v>2</v>
      </c>
      <c r="U1776">
        <f t="shared" ca="1" si="958"/>
        <v>10</v>
      </c>
      <c r="V1776">
        <f t="shared" ca="1" si="959"/>
        <v>5</v>
      </c>
      <c r="X1776">
        <f t="shared" si="961"/>
        <v>1776</v>
      </c>
      <c r="Y1776">
        <f t="shared" si="962"/>
        <v>1452</v>
      </c>
      <c r="Z1776">
        <f t="shared" si="963"/>
        <v>1453</v>
      </c>
      <c r="AA1776">
        <f t="shared" si="960"/>
        <v>1951</v>
      </c>
      <c r="AB1776">
        <f t="shared" si="943"/>
        <v>500</v>
      </c>
      <c r="AM1776" t="str">
        <f t="shared" si="944"/>
        <v>201902LP</v>
      </c>
      <c r="AN1776">
        <f t="shared" ca="1" si="967"/>
        <v>15.015999999999996</v>
      </c>
      <c r="AO1776">
        <f t="shared" ca="1" si="968"/>
        <v>4</v>
      </c>
      <c r="AP1776">
        <f t="shared" ca="1" si="945"/>
        <v>4</v>
      </c>
      <c r="AQ1776">
        <f t="shared" ca="1" si="946"/>
        <v>12</v>
      </c>
      <c r="AR1776">
        <f t="shared" ca="1" si="947"/>
        <v>4</v>
      </c>
      <c r="AS1776">
        <f ca="1">P1776/J1776</f>
        <v>0.15278170008472183</v>
      </c>
    </row>
    <row r="1777" spans="1:45" x14ac:dyDescent="0.4">
      <c r="A1777">
        <f t="shared" si="942"/>
        <v>201902</v>
      </c>
      <c r="B1777" t="s">
        <v>853</v>
      </c>
      <c r="C1777" t="s">
        <v>647</v>
      </c>
      <c r="D1777" t="str">
        <f t="shared" ca="1" si="966"/>
        <v>I112</v>
      </c>
      <c r="E1777">
        <f t="shared" ca="1" si="948"/>
        <v>7</v>
      </c>
      <c r="F1777">
        <f t="shared" ca="1" si="949"/>
        <v>12</v>
      </c>
      <c r="G1777" t="str">
        <f t="shared" ca="1" si="964"/>
        <v>S11</v>
      </c>
      <c r="H1777" t="str">
        <f t="shared" ca="1" si="965"/>
        <v>S117</v>
      </c>
      <c r="I1777">
        <f ca="1">VLOOKUP(D1777,PRC!$A$2:$B$21,2,0)*E1777</f>
        <v>455000</v>
      </c>
      <c r="J1777">
        <f t="shared" ca="1" si="950"/>
        <v>409496</v>
      </c>
      <c r="K1777">
        <f ca="1">VLOOKUP(D1777,PRC!$A$1:$C$21,3,0)*E1777</f>
        <v>227500</v>
      </c>
      <c r="L1777">
        <f t="shared" ca="1" si="951"/>
        <v>14000</v>
      </c>
      <c r="M1777">
        <f t="shared" ca="1" si="952"/>
        <v>9000</v>
      </c>
      <c r="N1777">
        <f t="shared" ca="1" si="953"/>
        <v>59000</v>
      </c>
      <c r="O1777">
        <f t="shared" ca="1" si="954"/>
        <v>32000</v>
      </c>
      <c r="P1777">
        <f t="shared" ca="1" si="941"/>
        <v>67996</v>
      </c>
      <c r="Q1777">
        <f ca="1">IF(P1777&gt;0,1,0)</f>
        <v>1</v>
      </c>
      <c r="R1777">
        <f t="shared" ca="1" si="955"/>
        <v>10</v>
      </c>
      <c r="S1777">
        <f t="shared" ca="1" si="956"/>
        <v>3</v>
      </c>
      <c r="T1777">
        <f t="shared" ca="1" si="957"/>
        <v>2</v>
      </c>
      <c r="U1777">
        <f t="shared" ca="1" si="958"/>
        <v>13</v>
      </c>
      <c r="V1777">
        <f t="shared" ca="1" si="959"/>
        <v>7</v>
      </c>
      <c r="X1777">
        <f t="shared" si="961"/>
        <v>1777</v>
      </c>
      <c r="Y1777">
        <f t="shared" si="962"/>
        <v>1452</v>
      </c>
      <c r="Z1777">
        <f t="shared" si="963"/>
        <v>1453</v>
      </c>
      <c r="AA1777">
        <f t="shared" si="960"/>
        <v>1951</v>
      </c>
      <c r="AB1777">
        <f t="shared" si="943"/>
        <v>500</v>
      </c>
      <c r="AM1777" t="str">
        <f t="shared" si="944"/>
        <v>201902LP</v>
      </c>
      <c r="AN1777">
        <f t="shared" ca="1" si="967"/>
        <v>10.000879120879125</v>
      </c>
      <c r="AO1777">
        <f t="shared" ca="1" si="968"/>
        <v>3.0769230769230771</v>
      </c>
      <c r="AP1777">
        <f t="shared" ca="1" si="945"/>
        <v>1.9780219780219779</v>
      </c>
      <c r="AQ1777">
        <f t="shared" ca="1" si="946"/>
        <v>12.967032967032969</v>
      </c>
      <c r="AR1777">
        <f t="shared" ca="1" si="947"/>
        <v>7.0329670329670328</v>
      </c>
      <c r="AS1777">
        <f ca="1">P1777/J1777</f>
        <v>0.16604802000507943</v>
      </c>
    </row>
    <row r="1778" spans="1:45" x14ac:dyDescent="0.4">
      <c r="A1778">
        <f t="shared" si="942"/>
        <v>201902</v>
      </c>
      <c r="B1778" t="s">
        <v>854</v>
      </c>
      <c r="C1778" t="s">
        <v>647</v>
      </c>
      <c r="D1778" t="str">
        <f t="shared" ca="1" si="966"/>
        <v>I106</v>
      </c>
      <c r="E1778">
        <f t="shared" ca="1" si="948"/>
        <v>8</v>
      </c>
      <c r="F1778">
        <f t="shared" ca="1" si="949"/>
        <v>12</v>
      </c>
      <c r="G1778" t="str">
        <f t="shared" ca="1" si="964"/>
        <v>S11</v>
      </c>
      <c r="H1778" t="str">
        <f t="shared" ca="1" si="965"/>
        <v>S116</v>
      </c>
      <c r="I1778">
        <f ca="1">VLOOKUP(D1778,PRC!$A$2:$B$21,2,0)*E1778</f>
        <v>160000</v>
      </c>
      <c r="J1778">
        <f t="shared" ca="1" si="950"/>
        <v>143996</v>
      </c>
      <c r="K1778">
        <f ca="1">VLOOKUP(D1778,PRC!$A$1:$C$21,3,0)*E1778</f>
        <v>84800</v>
      </c>
      <c r="L1778">
        <f t="shared" ca="1" si="951"/>
        <v>3000</v>
      </c>
      <c r="M1778">
        <f t="shared" ca="1" si="952"/>
        <v>3000</v>
      </c>
      <c r="N1778">
        <f t="shared" ca="1" si="953"/>
        <v>19000</v>
      </c>
      <c r="O1778">
        <f t="shared" ca="1" si="954"/>
        <v>11000</v>
      </c>
      <c r="P1778">
        <f t="shared" ca="1" si="941"/>
        <v>23196</v>
      </c>
      <c r="Q1778">
        <f ca="1">IF(P1778&gt;0,1,0)</f>
        <v>1</v>
      </c>
      <c r="R1778">
        <f t="shared" ca="1" si="955"/>
        <v>10</v>
      </c>
      <c r="S1778">
        <f t="shared" ca="1" si="956"/>
        <v>2</v>
      </c>
      <c r="T1778">
        <f t="shared" ca="1" si="957"/>
        <v>2</v>
      </c>
      <c r="U1778">
        <f t="shared" ca="1" si="958"/>
        <v>12</v>
      </c>
      <c r="V1778">
        <f t="shared" ca="1" si="959"/>
        <v>7</v>
      </c>
      <c r="X1778">
        <f t="shared" si="961"/>
        <v>1778</v>
      </c>
      <c r="Y1778">
        <f t="shared" si="962"/>
        <v>1452</v>
      </c>
      <c r="Z1778">
        <f t="shared" si="963"/>
        <v>1453</v>
      </c>
      <c r="AA1778">
        <f t="shared" si="960"/>
        <v>1951</v>
      </c>
      <c r="AB1778">
        <f t="shared" si="943"/>
        <v>500</v>
      </c>
      <c r="AM1778" t="str">
        <f t="shared" si="944"/>
        <v>201902LP</v>
      </c>
      <c r="AN1778">
        <f t="shared" ca="1" si="967"/>
        <v>10.002500000000003</v>
      </c>
      <c r="AO1778">
        <f t="shared" ca="1" si="968"/>
        <v>1.875</v>
      </c>
      <c r="AP1778">
        <f t="shared" ca="1" si="945"/>
        <v>1.875</v>
      </c>
      <c r="AQ1778">
        <f t="shared" ca="1" si="946"/>
        <v>11.875</v>
      </c>
      <c r="AR1778">
        <f t="shared" ca="1" si="947"/>
        <v>6.8750000000000009</v>
      </c>
      <c r="AS1778">
        <f ca="1">P1778/J1778</f>
        <v>0.16108780799466652</v>
      </c>
    </row>
    <row r="1779" spans="1:45" x14ac:dyDescent="0.4">
      <c r="A1779">
        <f t="shared" si="942"/>
        <v>201902</v>
      </c>
      <c r="B1779" t="s">
        <v>855</v>
      </c>
      <c r="C1779" t="s">
        <v>647</v>
      </c>
      <c r="D1779" t="str">
        <f t="shared" ca="1" si="966"/>
        <v>I115</v>
      </c>
      <c r="E1779">
        <f t="shared" ca="1" si="948"/>
        <v>7</v>
      </c>
      <c r="F1779">
        <f t="shared" ca="1" si="949"/>
        <v>14</v>
      </c>
      <c r="G1779" t="str">
        <f t="shared" ca="1" si="964"/>
        <v>S12</v>
      </c>
      <c r="H1779" t="str">
        <f t="shared" ca="1" si="965"/>
        <v>S120</v>
      </c>
      <c r="I1779">
        <f ca="1">VLOOKUP(D1779,PRC!$A$2:$B$21,2,0)*E1779</f>
        <v>35000</v>
      </c>
      <c r="J1779">
        <f t="shared" ca="1" si="950"/>
        <v>30446</v>
      </c>
      <c r="K1779">
        <f ca="1">VLOOKUP(D1779,PRC!$A$1:$C$21,3,0)*E1779</f>
        <v>16800</v>
      </c>
      <c r="L1779">
        <f t="shared" ca="1" si="951"/>
        <v>1000</v>
      </c>
      <c r="M1779">
        <f t="shared" ca="1" si="952"/>
        <v>1000</v>
      </c>
      <c r="N1779">
        <f t="shared" ca="1" si="953"/>
        <v>4000</v>
      </c>
      <c r="O1779">
        <f t="shared" ca="1" si="954"/>
        <v>3000</v>
      </c>
      <c r="P1779">
        <f t="shared" ca="1" si="941"/>
        <v>4646</v>
      </c>
      <c r="Q1779">
        <f ca="1">IF(P1779&gt;0,1,0)</f>
        <v>1</v>
      </c>
      <c r="R1779">
        <f t="shared" ca="1" si="955"/>
        <v>13</v>
      </c>
      <c r="S1779">
        <f t="shared" ca="1" si="956"/>
        <v>3</v>
      </c>
      <c r="T1779">
        <f t="shared" ca="1" si="957"/>
        <v>3</v>
      </c>
      <c r="U1779">
        <f t="shared" ca="1" si="958"/>
        <v>11</v>
      </c>
      <c r="V1779">
        <f t="shared" ca="1" si="959"/>
        <v>9</v>
      </c>
      <c r="X1779">
        <f t="shared" si="961"/>
        <v>1779</v>
      </c>
      <c r="Y1779">
        <f t="shared" si="962"/>
        <v>1452</v>
      </c>
      <c r="Z1779">
        <f t="shared" si="963"/>
        <v>1453</v>
      </c>
      <c r="AA1779">
        <f t="shared" si="960"/>
        <v>1951</v>
      </c>
      <c r="AB1779">
        <f t="shared" si="943"/>
        <v>500</v>
      </c>
      <c r="AM1779" t="str">
        <f t="shared" si="944"/>
        <v>201902LP</v>
      </c>
      <c r="AN1779">
        <f t="shared" ca="1" si="967"/>
        <v>13.011428571428574</v>
      </c>
      <c r="AO1779">
        <f t="shared" ca="1" si="968"/>
        <v>2.8571428571428572</v>
      </c>
      <c r="AP1779">
        <f t="shared" ca="1" si="945"/>
        <v>2.8571428571428572</v>
      </c>
      <c r="AQ1779">
        <f t="shared" ca="1" si="946"/>
        <v>11.428571428571429</v>
      </c>
      <c r="AR1779">
        <f t="shared" ca="1" si="947"/>
        <v>8.5714285714285712</v>
      </c>
      <c r="AS1779">
        <f ca="1">P1779/J1779</f>
        <v>0.15259804243578795</v>
      </c>
    </row>
    <row r="1780" spans="1:45" x14ac:dyDescent="0.4">
      <c r="A1780">
        <f t="shared" si="942"/>
        <v>201902</v>
      </c>
      <c r="B1780" t="s">
        <v>856</v>
      </c>
      <c r="C1780" t="s">
        <v>647</v>
      </c>
      <c r="D1780" t="str">
        <f t="shared" ca="1" si="966"/>
        <v>I118</v>
      </c>
      <c r="E1780">
        <f t="shared" ca="1" si="948"/>
        <v>8</v>
      </c>
      <c r="F1780">
        <f t="shared" ca="1" si="949"/>
        <v>15</v>
      </c>
      <c r="G1780" t="str">
        <f t="shared" ca="1" si="964"/>
        <v>S11</v>
      </c>
      <c r="H1780" t="str">
        <f t="shared" ca="1" si="965"/>
        <v>S117</v>
      </c>
      <c r="I1780">
        <f ca="1">VLOOKUP(D1780,PRC!$A$2:$B$21,2,0)*E1780</f>
        <v>4240000</v>
      </c>
      <c r="J1780">
        <f t="shared" ca="1" si="950"/>
        <v>3815996</v>
      </c>
      <c r="K1780">
        <f ca="1">VLOOKUP(D1780,PRC!$A$1:$C$21,3,0)*E1780</f>
        <v>1780800</v>
      </c>
      <c r="L1780">
        <f t="shared" ca="1" si="951"/>
        <v>85000</v>
      </c>
      <c r="M1780">
        <f t="shared" ca="1" si="952"/>
        <v>127000</v>
      </c>
      <c r="N1780">
        <f t="shared" ca="1" si="953"/>
        <v>763000</v>
      </c>
      <c r="O1780">
        <f t="shared" ca="1" si="954"/>
        <v>212000</v>
      </c>
      <c r="P1780">
        <f t="shared" ref="P1780:P1843" ca="1" si="969">J1780-SUM(K1780:O1780)</f>
        <v>848196</v>
      </c>
      <c r="Q1780">
        <f ca="1">IF(P1780&gt;0,1,0)</f>
        <v>1</v>
      </c>
      <c r="R1780">
        <f t="shared" ca="1" si="955"/>
        <v>10</v>
      </c>
      <c r="S1780">
        <f t="shared" ca="1" si="956"/>
        <v>2</v>
      </c>
      <c r="T1780">
        <f t="shared" ca="1" si="957"/>
        <v>3</v>
      </c>
      <c r="U1780">
        <f t="shared" ca="1" si="958"/>
        <v>18</v>
      </c>
      <c r="V1780">
        <f t="shared" ca="1" si="959"/>
        <v>5</v>
      </c>
      <c r="X1780">
        <f t="shared" si="961"/>
        <v>1780</v>
      </c>
      <c r="Y1780">
        <f t="shared" si="962"/>
        <v>1452</v>
      </c>
      <c r="Z1780">
        <f t="shared" si="963"/>
        <v>1453</v>
      </c>
      <c r="AA1780">
        <f t="shared" si="960"/>
        <v>1951</v>
      </c>
      <c r="AB1780">
        <f t="shared" si="943"/>
        <v>500</v>
      </c>
      <c r="AM1780" t="str">
        <f t="shared" si="944"/>
        <v>201902LP</v>
      </c>
      <c r="AN1780">
        <f t="shared" ca="1" si="967"/>
        <v>10.000094339622645</v>
      </c>
      <c r="AO1780">
        <f t="shared" ca="1" si="968"/>
        <v>2.0047169811320753</v>
      </c>
      <c r="AP1780">
        <f t="shared" ca="1" si="945"/>
        <v>2.9952830188679247</v>
      </c>
      <c r="AQ1780">
        <f t="shared" ca="1" si="946"/>
        <v>17.995283018867923</v>
      </c>
      <c r="AR1780">
        <f t="shared" ca="1" si="947"/>
        <v>5</v>
      </c>
      <c r="AS1780">
        <f ca="1">P1780/J1780</f>
        <v>0.22227381789708375</v>
      </c>
    </row>
    <row r="1781" spans="1:45" x14ac:dyDescent="0.4">
      <c r="A1781">
        <f t="shared" si="942"/>
        <v>201902</v>
      </c>
      <c r="B1781" t="s">
        <v>857</v>
      </c>
      <c r="C1781" t="s">
        <v>647</v>
      </c>
      <c r="D1781" t="str">
        <f t="shared" ca="1" si="966"/>
        <v>I106</v>
      </c>
      <c r="E1781">
        <f t="shared" ca="1" si="948"/>
        <v>8</v>
      </c>
      <c r="F1781">
        <f t="shared" ca="1" si="949"/>
        <v>12</v>
      </c>
      <c r="G1781" t="str">
        <f t="shared" ca="1" si="964"/>
        <v>S11</v>
      </c>
      <c r="H1781" t="str">
        <f t="shared" ca="1" si="965"/>
        <v>S114</v>
      </c>
      <c r="I1781">
        <f ca="1">VLOOKUP(D1781,PRC!$A$2:$B$21,2,0)*E1781</f>
        <v>160000</v>
      </c>
      <c r="J1781">
        <f t="shared" ca="1" si="950"/>
        <v>135996</v>
      </c>
      <c r="K1781">
        <f ca="1">VLOOKUP(D1781,PRC!$A$1:$C$21,3,0)*E1781</f>
        <v>84800</v>
      </c>
      <c r="L1781">
        <f t="shared" ca="1" si="951"/>
        <v>2000</v>
      </c>
      <c r="M1781">
        <f t="shared" ca="1" si="952"/>
        <v>5000</v>
      </c>
      <c r="N1781">
        <f t="shared" ca="1" si="953"/>
        <v>32000</v>
      </c>
      <c r="O1781">
        <f t="shared" ca="1" si="954"/>
        <v>13000</v>
      </c>
      <c r="P1781">
        <f t="shared" ca="1" si="969"/>
        <v>-804</v>
      </c>
      <c r="Q1781">
        <f ca="1">IF(P1781&gt;0,1,0)</f>
        <v>0</v>
      </c>
      <c r="R1781">
        <f t="shared" ca="1" si="955"/>
        <v>15</v>
      </c>
      <c r="S1781">
        <f t="shared" ca="1" si="956"/>
        <v>1</v>
      </c>
      <c r="T1781">
        <f t="shared" ca="1" si="957"/>
        <v>3</v>
      </c>
      <c r="U1781">
        <f t="shared" ca="1" si="958"/>
        <v>20</v>
      </c>
      <c r="V1781">
        <f t="shared" ca="1" si="959"/>
        <v>8</v>
      </c>
      <c r="X1781">
        <f t="shared" si="961"/>
        <v>1781</v>
      </c>
      <c r="Y1781">
        <f t="shared" si="962"/>
        <v>1452</v>
      </c>
      <c r="Z1781">
        <f t="shared" si="963"/>
        <v>1453</v>
      </c>
      <c r="AA1781">
        <f t="shared" si="960"/>
        <v>1951</v>
      </c>
      <c r="AB1781">
        <f t="shared" si="943"/>
        <v>500</v>
      </c>
      <c r="AM1781" t="str">
        <f t="shared" si="944"/>
        <v>201902LP</v>
      </c>
      <c r="AN1781">
        <f t="shared" ca="1" si="967"/>
        <v>15.002499999999996</v>
      </c>
      <c r="AO1781">
        <f t="shared" ca="1" si="968"/>
        <v>1.25</v>
      </c>
      <c r="AP1781">
        <f t="shared" ca="1" si="945"/>
        <v>3.125</v>
      </c>
      <c r="AQ1781">
        <f t="shared" ca="1" si="946"/>
        <v>20</v>
      </c>
      <c r="AR1781">
        <f t="shared" ca="1" si="947"/>
        <v>8.125</v>
      </c>
      <c r="AS1781">
        <f ca="1">P1781/J1781</f>
        <v>-5.9119385864290124E-3</v>
      </c>
    </row>
    <row r="1782" spans="1:45" x14ac:dyDescent="0.4">
      <c r="A1782">
        <f t="shared" si="942"/>
        <v>201902</v>
      </c>
      <c r="B1782" t="s">
        <v>858</v>
      </c>
      <c r="C1782" t="s">
        <v>647</v>
      </c>
      <c r="D1782" t="str">
        <f t="shared" ca="1" si="966"/>
        <v>I119</v>
      </c>
      <c r="E1782">
        <f t="shared" ca="1" si="948"/>
        <v>6</v>
      </c>
      <c r="F1782">
        <f t="shared" ca="1" si="949"/>
        <v>11</v>
      </c>
      <c r="G1782" t="str">
        <f t="shared" ca="1" si="964"/>
        <v>S11</v>
      </c>
      <c r="H1782" t="str">
        <f t="shared" ca="1" si="965"/>
        <v>S119</v>
      </c>
      <c r="I1782">
        <f ca="1">VLOOKUP(D1782,PRC!$A$2:$B$21,2,0)*E1782</f>
        <v>570000</v>
      </c>
      <c r="J1782">
        <f t="shared" ca="1" si="950"/>
        <v>507296</v>
      </c>
      <c r="K1782">
        <f ca="1">VLOOKUP(D1782,PRC!$A$1:$C$21,3,0)*E1782</f>
        <v>273600</v>
      </c>
      <c r="L1782">
        <f t="shared" ca="1" si="951"/>
        <v>17000</v>
      </c>
      <c r="M1782">
        <f t="shared" ca="1" si="952"/>
        <v>17000</v>
      </c>
      <c r="N1782">
        <f t="shared" ca="1" si="953"/>
        <v>97000</v>
      </c>
      <c r="O1782">
        <f t="shared" ca="1" si="954"/>
        <v>51000</v>
      </c>
      <c r="P1782">
        <f t="shared" ca="1" si="969"/>
        <v>51696</v>
      </c>
      <c r="Q1782">
        <f ca="1">IF(P1782&gt;0,1,0)</f>
        <v>1</v>
      </c>
      <c r="R1782">
        <f t="shared" ca="1" si="955"/>
        <v>11</v>
      </c>
      <c r="S1782">
        <f t="shared" ca="1" si="956"/>
        <v>3</v>
      </c>
      <c r="T1782">
        <f t="shared" ca="1" si="957"/>
        <v>3</v>
      </c>
      <c r="U1782">
        <f t="shared" ca="1" si="958"/>
        <v>17</v>
      </c>
      <c r="V1782">
        <f t="shared" ca="1" si="959"/>
        <v>9</v>
      </c>
      <c r="X1782">
        <f t="shared" si="961"/>
        <v>1782</v>
      </c>
      <c r="Y1782">
        <f t="shared" si="962"/>
        <v>1452</v>
      </c>
      <c r="Z1782">
        <f t="shared" si="963"/>
        <v>1453</v>
      </c>
      <c r="AA1782">
        <f t="shared" si="960"/>
        <v>1951</v>
      </c>
      <c r="AB1782">
        <f t="shared" si="943"/>
        <v>500</v>
      </c>
      <c r="AM1782" t="str">
        <f t="shared" si="944"/>
        <v>201902LP</v>
      </c>
      <c r="AN1782">
        <f t="shared" ca="1" si="967"/>
        <v>11.000701754385966</v>
      </c>
      <c r="AO1782">
        <f t="shared" ca="1" si="968"/>
        <v>2.9824561403508771</v>
      </c>
      <c r="AP1782">
        <f t="shared" ca="1" si="945"/>
        <v>2.9824561403508771</v>
      </c>
      <c r="AQ1782">
        <f t="shared" ca="1" si="946"/>
        <v>17.017543859649123</v>
      </c>
      <c r="AR1782">
        <f t="shared" ca="1" si="947"/>
        <v>8.9473684210526319</v>
      </c>
      <c r="AS1782">
        <f ca="1">P1782/J1782</f>
        <v>0.10190500220778402</v>
      </c>
    </row>
    <row r="1783" spans="1:45" x14ac:dyDescent="0.4">
      <c r="A1783">
        <f t="shared" si="942"/>
        <v>201902</v>
      </c>
      <c r="B1783" t="s">
        <v>859</v>
      </c>
      <c r="C1783" t="s">
        <v>647</v>
      </c>
      <c r="D1783" t="str">
        <f t="shared" ca="1" si="966"/>
        <v>I111</v>
      </c>
      <c r="E1783">
        <f t="shared" ca="1" si="948"/>
        <v>7</v>
      </c>
      <c r="F1783">
        <f t="shared" ca="1" si="949"/>
        <v>14</v>
      </c>
      <c r="G1783" t="str">
        <f t="shared" ca="1" si="964"/>
        <v>S10</v>
      </c>
      <c r="H1783" t="str">
        <f t="shared" ca="1" si="965"/>
        <v>S101</v>
      </c>
      <c r="I1783">
        <f ca="1">VLOOKUP(D1783,PRC!$A$2:$B$21,2,0)*E1783</f>
        <v>1050000</v>
      </c>
      <c r="J1783">
        <f t="shared" ca="1" si="950"/>
        <v>923996</v>
      </c>
      <c r="K1783">
        <f ca="1">VLOOKUP(D1783,PRC!$A$1:$C$21,3,0)*E1783</f>
        <v>556500</v>
      </c>
      <c r="L1783">
        <f t="shared" ca="1" si="951"/>
        <v>11000</v>
      </c>
      <c r="M1783">
        <f t="shared" ca="1" si="952"/>
        <v>21000</v>
      </c>
      <c r="N1783">
        <f t="shared" ca="1" si="953"/>
        <v>210000</v>
      </c>
      <c r="O1783">
        <f t="shared" ca="1" si="954"/>
        <v>53000</v>
      </c>
      <c r="P1783">
        <f t="shared" ca="1" si="969"/>
        <v>72496</v>
      </c>
      <c r="Q1783">
        <f ca="1">IF(P1783&gt;0,1,0)</f>
        <v>1</v>
      </c>
      <c r="R1783">
        <f t="shared" ca="1" si="955"/>
        <v>12</v>
      </c>
      <c r="S1783">
        <f t="shared" ca="1" si="956"/>
        <v>1</v>
      </c>
      <c r="T1783">
        <f t="shared" ca="1" si="957"/>
        <v>2</v>
      </c>
      <c r="U1783">
        <f t="shared" ca="1" si="958"/>
        <v>20</v>
      </c>
      <c r="V1783">
        <f t="shared" ca="1" si="959"/>
        <v>5</v>
      </c>
      <c r="X1783">
        <f t="shared" si="961"/>
        <v>1783</v>
      </c>
      <c r="Y1783">
        <f t="shared" si="962"/>
        <v>1452</v>
      </c>
      <c r="Z1783">
        <f t="shared" si="963"/>
        <v>1453</v>
      </c>
      <c r="AA1783">
        <f t="shared" si="960"/>
        <v>1951</v>
      </c>
      <c r="AB1783">
        <f t="shared" si="943"/>
        <v>500</v>
      </c>
      <c r="AM1783" t="str">
        <f t="shared" si="944"/>
        <v>201902LP</v>
      </c>
      <c r="AN1783">
        <f t="shared" ca="1" si="967"/>
        <v>12.000380952380951</v>
      </c>
      <c r="AO1783">
        <f t="shared" ca="1" si="968"/>
        <v>1.0476190476190477</v>
      </c>
      <c r="AP1783">
        <f t="shared" ca="1" si="945"/>
        <v>2</v>
      </c>
      <c r="AQ1783">
        <f t="shared" ca="1" si="946"/>
        <v>20</v>
      </c>
      <c r="AR1783">
        <f t="shared" ca="1" si="947"/>
        <v>5.0476190476190474</v>
      </c>
      <c r="AS1783">
        <f ca="1">P1783/J1783</f>
        <v>7.8459214109151992E-2</v>
      </c>
    </row>
    <row r="1784" spans="1:45" x14ac:dyDescent="0.4">
      <c r="A1784">
        <f t="shared" si="942"/>
        <v>201902</v>
      </c>
      <c r="B1784" t="s">
        <v>860</v>
      </c>
      <c r="C1784" t="s">
        <v>647</v>
      </c>
      <c r="D1784" t="str">
        <f t="shared" ca="1" si="966"/>
        <v>I113</v>
      </c>
      <c r="E1784">
        <f t="shared" ca="1" si="948"/>
        <v>6</v>
      </c>
      <c r="F1784">
        <f t="shared" ca="1" si="949"/>
        <v>13</v>
      </c>
      <c r="G1784" t="str">
        <f t="shared" ca="1" si="964"/>
        <v>S11</v>
      </c>
      <c r="H1784" t="str">
        <f t="shared" ca="1" si="965"/>
        <v>S111</v>
      </c>
      <c r="I1784">
        <f ca="1">VLOOKUP(D1784,PRC!$A$2:$B$21,2,0)*E1784</f>
        <v>4020000</v>
      </c>
      <c r="J1784">
        <f t="shared" ca="1" si="950"/>
        <v>3537596</v>
      </c>
      <c r="K1784">
        <f ca="1">VLOOKUP(D1784,PRC!$A$1:$C$21,3,0)*E1784</f>
        <v>1809000</v>
      </c>
      <c r="L1784">
        <f t="shared" ca="1" si="951"/>
        <v>80000</v>
      </c>
      <c r="M1784">
        <f t="shared" ca="1" si="952"/>
        <v>121000</v>
      </c>
      <c r="N1784">
        <f t="shared" ca="1" si="953"/>
        <v>402000</v>
      </c>
      <c r="O1784">
        <f t="shared" ca="1" si="954"/>
        <v>201000</v>
      </c>
      <c r="P1784">
        <f t="shared" ca="1" si="969"/>
        <v>924596</v>
      </c>
      <c r="Q1784">
        <f ca="1">IF(P1784&gt;0,1,0)</f>
        <v>1</v>
      </c>
      <c r="R1784">
        <f t="shared" ca="1" si="955"/>
        <v>12</v>
      </c>
      <c r="S1784">
        <f t="shared" ca="1" si="956"/>
        <v>2</v>
      </c>
      <c r="T1784">
        <f t="shared" ca="1" si="957"/>
        <v>3</v>
      </c>
      <c r="U1784">
        <f t="shared" ca="1" si="958"/>
        <v>10</v>
      </c>
      <c r="V1784">
        <f t="shared" ca="1" si="959"/>
        <v>5</v>
      </c>
      <c r="X1784">
        <f t="shared" si="961"/>
        <v>1784</v>
      </c>
      <c r="Y1784">
        <f t="shared" si="962"/>
        <v>1452</v>
      </c>
      <c r="Z1784">
        <f t="shared" si="963"/>
        <v>1453</v>
      </c>
      <c r="AA1784">
        <f t="shared" si="960"/>
        <v>1951</v>
      </c>
      <c r="AB1784">
        <f t="shared" si="943"/>
        <v>500</v>
      </c>
      <c r="AM1784" t="str">
        <f t="shared" si="944"/>
        <v>201902LP</v>
      </c>
      <c r="AN1784">
        <f t="shared" ca="1" si="967"/>
        <v>12.00009950248756</v>
      </c>
      <c r="AO1784">
        <f t="shared" ca="1" si="968"/>
        <v>1.9900497512437811</v>
      </c>
      <c r="AP1784">
        <f t="shared" ca="1" si="945"/>
        <v>3.0099502487562191</v>
      </c>
      <c r="AQ1784">
        <f t="shared" ca="1" si="946"/>
        <v>10</v>
      </c>
      <c r="AR1784">
        <f t="shared" ca="1" si="947"/>
        <v>5</v>
      </c>
      <c r="AS1784">
        <f ca="1">P1784/J1784</f>
        <v>0.26136280117910582</v>
      </c>
    </row>
    <row r="1785" spans="1:45" x14ac:dyDescent="0.4">
      <c r="A1785">
        <f t="shared" si="942"/>
        <v>201902</v>
      </c>
      <c r="B1785" t="s">
        <v>861</v>
      </c>
      <c r="C1785" t="s">
        <v>647</v>
      </c>
      <c r="D1785" t="str">
        <f t="shared" ca="1" si="966"/>
        <v>I118</v>
      </c>
      <c r="E1785">
        <f t="shared" ca="1" si="948"/>
        <v>5</v>
      </c>
      <c r="F1785">
        <f t="shared" ca="1" si="949"/>
        <v>12</v>
      </c>
      <c r="G1785" t="str">
        <f t="shared" ca="1" si="964"/>
        <v>S12</v>
      </c>
      <c r="H1785" t="str">
        <f t="shared" ca="1" si="965"/>
        <v>S120</v>
      </c>
      <c r="I1785">
        <f ca="1">VLOOKUP(D1785,PRC!$A$2:$B$21,2,0)*E1785</f>
        <v>2650000</v>
      </c>
      <c r="J1785">
        <f t="shared" ca="1" si="950"/>
        <v>2384996</v>
      </c>
      <c r="K1785">
        <f ca="1">VLOOKUP(D1785,PRC!$A$1:$C$21,3,0)*E1785</f>
        <v>1113000</v>
      </c>
      <c r="L1785">
        <f t="shared" ca="1" si="951"/>
        <v>53000</v>
      </c>
      <c r="M1785">
        <f t="shared" ca="1" si="952"/>
        <v>53000</v>
      </c>
      <c r="N1785">
        <f t="shared" ca="1" si="953"/>
        <v>451000</v>
      </c>
      <c r="O1785">
        <f t="shared" ca="1" si="954"/>
        <v>186000</v>
      </c>
      <c r="P1785">
        <f t="shared" ca="1" si="969"/>
        <v>528996</v>
      </c>
      <c r="Q1785">
        <f ca="1">IF(P1785&gt;0,1,0)</f>
        <v>1</v>
      </c>
      <c r="R1785">
        <f t="shared" ca="1" si="955"/>
        <v>10</v>
      </c>
      <c r="S1785">
        <f t="shared" ca="1" si="956"/>
        <v>2</v>
      </c>
      <c r="T1785">
        <f t="shared" ca="1" si="957"/>
        <v>2</v>
      </c>
      <c r="U1785">
        <f t="shared" ca="1" si="958"/>
        <v>17</v>
      </c>
      <c r="V1785">
        <f t="shared" ca="1" si="959"/>
        <v>7</v>
      </c>
      <c r="X1785">
        <f t="shared" si="961"/>
        <v>1785</v>
      </c>
      <c r="Y1785">
        <f t="shared" si="962"/>
        <v>1452</v>
      </c>
      <c r="Z1785">
        <f t="shared" si="963"/>
        <v>1453</v>
      </c>
      <c r="AA1785">
        <f t="shared" si="960"/>
        <v>1951</v>
      </c>
      <c r="AB1785">
        <f t="shared" si="943"/>
        <v>500</v>
      </c>
      <c r="AM1785" t="str">
        <f t="shared" si="944"/>
        <v>201902LP</v>
      </c>
      <c r="AN1785">
        <f t="shared" ca="1" si="967"/>
        <v>10.000150943396225</v>
      </c>
      <c r="AO1785">
        <f t="shared" ca="1" si="968"/>
        <v>2</v>
      </c>
      <c r="AP1785">
        <f t="shared" ca="1" si="945"/>
        <v>2</v>
      </c>
      <c r="AQ1785">
        <f t="shared" ca="1" si="946"/>
        <v>17.018867924528301</v>
      </c>
      <c r="AR1785">
        <f t="shared" ca="1" si="947"/>
        <v>7.0188679245283021</v>
      </c>
      <c r="AS1785">
        <f ca="1">P1785/J1785</f>
        <v>0.22180162985598298</v>
      </c>
    </row>
    <row r="1786" spans="1:45" x14ac:dyDescent="0.4">
      <c r="A1786">
        <f t="shared" si="942"/>
        <v>201902</v>
      </c>
      <c r="B1786" t="s">
        <v>862</v>
      </c>
      <c r="C1786" t="s">
        <v>647</v>
      </c>
      <c r="D1786" t="str">
        <f t="shared" ca="1" si="966"/>
        <v>I107</v>
      </c>
      <c r="E1786">
        <f t="shared" ca="1" si="948"/>
        <v>8</v>
      </c>
      <c r="F1786">
        <f t="shared" ca="1" si="949"/>
        <v>11</v>
      </c>
      <c r="G1786" t="str">
        <f t="shared" ca="1" si="964"/>
        <v>S12</v>
      </c>
      <c r="H1786" t="str">
        <f t="shared" ca="1" si="965"/>
        <v>S120</v>
      </c>
      <c r="I1786">
        <f ca="1">VLOOKUP(D1786,PRC!$A$2:$B$21,2,0)*E1786</f>
        <v>1200000</v>
      </c>
      <c r="J1786">
        <f t="shared" ca="1" si="950"/>
        <v>1019996</v>
      </c>
      <c r="K1786">
        <f ca="1">VLOOKUP(D1786,PRC!$A$1:$C$21,3,0)*E1786</f>
        <v>684000</v>
      </c>
      <c r="L1786">
        <f t="shared" ca="1" si="951"/>
        <v>12000</v>
      </c>
      <c r="M1786">
        <f t="shared" ca="1" si="952"/>
        <v>36000</v>
      </c>
      <c r="N1786">
        <f t="shared" ca="1" si="953"/>
        <v>144000</v>
      </c>
      <c r="O1786">
        <f t="shared" ca="1" si="954"/>
        <v>108000</v>
      </c>
      <c r="P1786">
        <f t="shared" ca="1" si="969"/>
        <v>35996</v>
      </c>
      <c r="Q1786">
        <f ca="1">IF(P1786&gt;0,1,0)</f>
        <v>1</v>
      </c>
      <c r="R1786">
        <f t="shared" ca="1" si="955"/>
        <v>15</v>
      </c>
      <c r="S1786">
        <f t="shared" ca="1" si="956"/>
        <v>1</v>
      </c>
      <c r="T1786">
        <f t="shared" ca="1" si="957"/>
        <v>3</v>
      </c>
      <c r="U1786">
        <f t="shared" ca="1" si="958"/>
        <v>12</v>
      </c>
      <c r="V1786">
        <f t="shared" ca="1" si="959"/>
        <v>9</v>
      </c>
      <c r="X1786">
        <f t="shared" si="961"/>
        <v>1786</v>
      </c>
      <c r="Y1786">
        <f t="shared" si="962"/>
        <v>1452</v>
      </c>
      <c r="Z1786">
        <f t="shared" si="963"/>
        <v>1453</v>
      </c>
      <c r="AA1786">
        <f t="shared" si="960"/>
        <v>1951</v>
      </c>
      <c r="AB1786">
        <f t="shared" si="943"/>
        <v>500</v>
      </c>
      <c r="AM1786" t="str">
        <f t="shared" si="944"/>
        <v>201902LP</v>
      </c>
      <c r="AN1786">
        <f t="shared" ca="1" si="967"/>
        <v>15.000333333333337</v>
      </c>
      <c r="AO1786">
        <f t="shared" ca="1" si="968"/>
        <v>1</v>
      </c>
      <c r="AP1786">
        <f t="shared" ca="1" si="945"/>
        <v>3</v>
      </c>
      <c r="AQ1786">
        <f t="shared" ca="1" si="946"/>
        <v>12</v>
      </c>
      <c r="AR1786">
        <f t="shared" ca="1" si="947"/>
        <v>9</v>
      </c>
      <c r="AS1786">
        <f ca="1">P1786/J1786</f>
        <v>3.5290334471899887E-2</v>
      </c>
    </row>
    <row r="1787" spans="1:45" x14ac:dyDescent="0.4">
      <c r="A1787">
        <f t="shared" si="942"/>
        <v>201902</v>
      </c>
      <c r="B1787" t="s">
        <v>863</v>
      </c>
      <c r="C1787" t="s">
        <v>647</v>
      </c>
      <c r="D1787" t="str">
        <f t="shared" ca="1" si="966"/>
        <v>I113</v>
      </c>
      <c r="E1787">
        <f t="shared" ca="1" si="948"/>
        <v>8</v>
      </c>
      <c r="F1787">
        <f t="shared" ca="1" si="949"/>
        <v>15</v>
      </c>
      <c r="G1787" t="str">
        <f t="shared" ca="1" si="964"/>
        <v>S11</v>
      </c>
      <c r="H1787" t="str">
        <f t="shared" ca="1" si="965"/>
        <v>S112</v>
      </c>
      <c r="I1787">
        <f ca="1">VLOOKUP(D1787,PRC!$A$2:$B$21,2,0)*E1787</f>
        <v>5360000</v>
      </c>
      <c r="J1787">
        <f t="shared" ca="1" si="950"/>
        <v>4663196</v>
      </c>
      <c r="K1787">
        <f ca="1">VLOOKUP(D1787,PRC!$A$1:$C$21,3,0)*E1787</f>
        <v>2412000</v>
      </c>
      <c r="L1787">
        <f t="shared" ca="1" si="951"/>
        <v>161000</v>
      </c>
      <c r="M1787">
        <f t="shared" ca="1" si="952"/>
        <v>161000</v>
      </c>
      <c r="N1787">
        <f t="shared" ca="1" si="953"/>
        <v>643000</v>
      </c>
      <c r="O1787">
        <f t="shared" ca="1" si="954"/>
        <v>322000</v>
      </c>
      <c r="P1787">
        <f t="shared" ca="1" si="969"/>
        <v>964196</v>
      </c>
      <c r="Q1787">
        <f ca="1">IF(P1787&gt;0,1,0)</f>
        <v>1</v>
      </c>
      <c r="R1787">
        <f t="shared" ca="1" si="955"/>
        <v>13</v>
      </c>
      <c r="S1787">
        <f t="shared" ca="1" si="956"/>
        <v>3</v>
      </c>
      <c r="T1787">
        <f t="shared" ca="1" si="957"/>
        <v>3</v>
      </c>
      <c r="U1787">
        <f t="shared" ca="1" si="958"/>
        <v>12</v>
      </c>
      <c r="V1787">
        <f t="shared" ca="1" si="959"/>
        <v>6</v>
      </c>
      <c r="X1787">
        <f t="shared" si="961"/>
        <v>1787</v>
      </c>
      <c r="Y1787">
        <f t="shared" si="962"/>
        <v>1452</v>
      </c>
      <c r="Z1787">
        <f t="shared" si="963"/>
        <v>1453</v>
      </c>
      <c r="AA1787">
        <f t="shared" si="960"/>
        <v>1951</v>
      </c>
      <c r="AB1787">
        <f t="shared" si="943"/>
        <v>500</v>
      </c>
      <c r="AM1787" t="str">
        <f t="shared" si="944"/>
        <v>201902LP</v>
      </c>
      <c r="AN1787">
        <f t="shared" ca="1" si="967"/>
        <v>13.000074626865675</v>
      </c>
      <c r="AO1787">
        <f t="shared" ca="1" si="968"/>
        <v>3.0037313432835822</v>
      </c>
      <c r="AP1787">
        <f t="shared" ca="1" si="945"/>
        <v>3.0037313432835822</v>
      </c>
      <c r="AQ1787">
        <f t="shared" ca="1" si="946"/>
        <v>11.996268656716417</v>
      </c>
      <c r="AR1787">
        <f t="shared" ca="1" si="947"/>
        <v>6.0074626865671643</v>
      </c>
      <c r="AS1787">
        <f ca="1">P1787/J1787</f>
        <v>0.20676720429508003</v>
      </c>
    </row>
    <row r="1788" spans="1:45" x14ac:dyDescent="0.4">
      <c r="A1788">
        <f t="shared" si="942"/>
        <v>201902</v>
      </c>
      <c r="B1788" t="s">
        <v>864</v>
      </c>
      <c r="C1788" t="s">
        <v>647</v>
      </c>
      <c r="D1788" t="str">
        <f t="shared" ca="1" si="966"/>
        <v>I117</v>
      </c>
      <c r="E1788">
        <f t="shared" ca="1" si="948"/>
        <v>6</v>
      </c>
      <c r="F1788">
        <f t="shared" ca="1" si="949"/>
        <v>14</v>
      </c>
      <c r="G1788" t="str">
        <f t="shared" ca="1" si="964"/>
        <v>S11</v>
      </c>
      <c r="H1788" t="str">
        <f t="shared" ca="1" si="965"/>
        <v>S117</v>
      </c>
      <c r="I1788">
        <f ca="1">VLOOKUP(D1788,PRC!$A$2:$B$21,2,0)*E1788</f>
        <v>15000000</v>
      </c>
      <c r="J1788">
        <f t="shared" ca="1" si="950"/>
        <v>13199996</v>
      </c>
      <c r="K1788">
        <f ca="1">VLOOKUP(D1788,PRC!$A$1:$C$21,3,0)*E1788</f>
        <v>6900000</v>
      </c>
      <c r="L1788">
        <f t="shared" ca="1" si="951"/>
        <v>150000</v>
      </c>
      <c r="M1788">
        <f t="shared" ca="1" si="952"/>
        <v>450000</v>
      </c>
      <c r="N1788">
        <f t="shared" ca="1" si="953"/>
        <v>1500000</v>
      </c>
      <c r="O1788">
        <f t="shared" ca="1" si="954"/>
        <v>1500000</v>
      </c>
      <c r="P1788">
        <f t="shared" ca="1" si="969"/>
        <v>2699996</v>
      </c>
      <c r="Q1788">
        <f ca="1">IF(P1788&gt;0,1,0)</f>
        <v>1</v>
      </c>
      <c r="R1788">
        <f t="shared" ca="1" si="955"/>
        <v>12</v>
      </c>
      <c r="S1788">
        <f t="shared" ca="1" si="956"/>
        <v>1</v>
      </c>
      <c r="T1788">
        <f t="shared" ca="1" si="957"/>
        <v>3</v>
      </c>
      <c r="U1788">
        <f t="shared" ca="1" si="958"/>
        <v>10</v>
      </c>
      <c r="V1788">
        <f t="shared" ca="1" si="959"/>
        <v>10</v>
      </c>
      <c r="X1788">
        <f t="shared" si="961"/>
        <v>1788</v>
      </c>
      <c r="Y1788">
        <f t="shared" si="962"/>
        <v>1452</v>
      </c>
      <c r="Z1788">
        <f t="shared" si="963"/>
        <v>1453</v>
      </c>
      <c r="AA1788">
        <f t="shared" si="960"/>
        <v>1951</v>
      </c>
      <c r="AB1788">
        <f t="shared" si="943"/>
        <v>500</v>
      </c>
      <c r="AM1788" t="str">
        <f t="shared" si="944"/>
        <v>201902LP</v>
      </c>
      <c r="AN1788">
        <f t="shared" ca="1" si="967"/>
        <v>12.000026666666663</v>
      </c>
      <c r="AO1788">
        <f t="shared" ca="1" si="968"/>
        <v>1</v>
      </c>
      <c r="AP1788">
        <f t="shared" ca="1" si="945"/>
        <v>3</v>
      </c>
      <c r="AQ1788">
        <f t="shared" ca="1" si="946"/>
        <v>10</v>
      </c>
      <c r="AR1788">
        <f t="shared" ca="1" si="947"/>
        <v>10</v>
      </c>
      <c r="AS1788">
        <f ca="1">P1788/J1788</f>
        <v>0.20454521349854954</v>
      </c>
    </row>
    <row r="1789" spans="1:45" x14ac:dyDescent="0.4">
      <c r="A1789">
        <f t="shared" si="942"/>
        <v>201902</v>
      </c>
      <c r="B1789" t="s">
        <v>865</v>
      </c>
      <c r="C1789" t="s">
        <v>647</v>
      </c>
      <c r="D1789" t="str">
        <f t="shared" ca="1" si="966"/>
        <v>I101</v>
      </c>
      <c r="E1789">
        <f t="shared" ca="1" si="948"/>
        <v>8</v>
      </c>
      <c r="F1789">
        <f t="shared" ca="1" si="949"/>
        <v>13</v>
      </c>
      <c r="G1789" t="str">
        <f t="shared" ca="1" si="964"/>
        <v>S10</v>
      </c>
      <c r="H1789" t="str">
        <f t="shared" ca="1" si="965"/>
        <v>S101</v>
      </c>
      <c r="I1789">
        <f ca="1">VLOOKUP(D1789,PRC!$A$2:$B$21,2,0)*E1789</f>
        <v>240000</v>
      </c>
      <c r="J1789">
        <f t="shared" ca="1" si="950"/>
        <v>215996</v>
      </c>
      <c r="K1789">
        <f ca="1">VLOOKUP(D1789,PRC!$A$1:$C$21,3,0)*E1789</f>
        <v>124800</v>
      </c>
      <c r="L1789">
        <f t="shared" ca="1" si="951"/>
        <v>7000</v>
      </c>
      <c r="M1789">
        <f t="shared" ca="1" si="952"/>
        <v>5000</v>
      </c>
      <c r="N1789">
        <f t="shared" ca="1" si="953"/>
        <v>36000</v>
      </c>
      <c r="O1789">
        <f t="shared" ca="1" si="954"/>
        <v>19000</v>
      </c>
      <c r="P1789">
        <f t="shared" ca="1" si="969"/>
        <v>24196</v>
      </c>
      <c r="Q1789">
        <f ca="1">IF(P1789&gt;0,1,0)</f>
        <v>1</v>
      </c>
      <c r="R1789">
        <f t="shared" ca="1" si="955"/>
        <v>10</v>
      </c>
      <c r="S1789">
        <f t="shared" ca="1" si="956"/>
        <v>3</v>
      </c>
      <c r="T1789">
        <f t="shared" ca="1" si="957"/>
        <v>2</v>
      </c>
      <c r="U1789">
        <f t="shared" ca="1" si="958"/>
        <v>15</v>
      </c>
      <c r="V1789">
        <f t="shared" ca="1" si="959"/>
        <v>8</v>
      </c>
      <c r="X1789">
        <f t="shared" si="961"/>
        <v>1789</v>
      </c>
      <c r="Y1789">
        <f t="shared" si="962"/>
        <v>1452</v>
      </c>
      <c r="Z1789">
        <f t="shared" si="963"/>
        <v>1453</v>
      </c>
      <c r="AA1789">
        <f t="shared" si="960"/>
        <v>1951</v>
      </c>
      <c r="AB1789">
        <f t="shared" si="943"/>
        <v>500</v>
      </c>
      <c r="AM1789" t="str">
        <f t="shared" si="944"/>
        <v>201902LP</v>
      </c>
      <c r="AN1789">
        <f t="shared" ca="1" si="967"/>
        <v>10.001666666666665</v>
      </c>
      <c r="AO1789">
        <f t="shared" ca="1" si="968"/>
        <v>2.9166666666666665</v>
      </c>
      <c r="AP1789">
        <f t="shared" ca="1" si="945"/>
        <v>2.083333333333333</v>
      </c>
      <c r="AQ1789">
        <f t="shared" ca="1" si="946"/>
        <v>15</v>
      </c>
      <c r="AR1789">
        <f t="shared" ca="1" si="947"/>
        <v>7.9166666666666661</v>
      </c>
      <c r="AS1789">
        <f ca="1">P1789/J1789</f>
        <v>0.11202059297394396</v>
      </c>
    </row>
    <row r="1790" spans="1:45" x14ac:dyDescent="0.4">
      <c r="A1790">
        <f t="shared" si="942"/>
        <v>201902</v>
      </c>
      <c r="B1790" t="s">
        <v>866</v>
      </c>
      <c r="C1790" t="s">
        <v>647</v>
      </c>
      <c r="D1790" t="str">
        <f t="shared" ca="1" si="966"/>
        <v>I118</v>
      </c>
      <c r="E1790">
        <f t="shared" ca="1" si="948"/>
        <v>8</v>
      </c>
      <c r="F1790">
        <f t="shared" ca="1" si="949"/>
        <v>15</v>
      </c>
      <c r="G1790" t="str">
        <f t="shared" ca="1" si="964"/>
        <v>S11</v>
      </c>
      <c r="H1790" t="str">
        <f t="shared" ca="1" si="965"/>
        <v>S113</v>
      </c>
      <c r="I1790">
        <f ca="1">VLOOKUP(D1790,PRC!$A$2:$B$21,2,0)*E1790</f>
        <v>4240000</v>
      </c>
      <c r="J1790">
        <f t="shared" ca="1" si="950"/>
        <v>3815996</v>
      </c>
      <c r="K1790">
        <f ca="1">VLOOKUP(D1790,PRC!$A$1:$C$21,3,0)*E1790</f>
        <v>1780800</v>
      </c>
      <c r="L1790">
        <f t="shared" ca="1" si="951"/>
        <v>42000</v>
      </c>
      <c r="M1790">
        <f t="shared" ca="1" si="952"/>
        <v>85000</v>
      </c>
      <c r="N1790">
        <f t="shared" ca="1" si="953"/>
        <v>763000</v>
      </c>
      <c r="O1790">
        <f t="shared" ca="1" si="954"/>
        <v>424000</v>
      </c>
      <c r="P1790">
        <f t="shared" ca="1" si="969"/>
        <v>721196</v>
      </c>
      <c r="Q1790">
        <f ca="1">IF(P1790&gt;0,1,0)</f>
        <v>1</v>
      </c>
      <c r="R1790">
        <f t="shared" ca="1" si="955"/>
        <v>10</v>
      </c>
      <c r="S1790">
        <f t="shared" ca="1" si="956"/>
        <v>1</v>
      </c>
      <c r="T1790">
        <f t="shared" ca="1" si="957"/>
        <v>2</v>
      </c>
      <c r="U1790">
        <f t="shared" ca="1" si="958"/>
        <v>18</v>
      </c>
      <c r="V1790">
        <f t="shared" ca="1" si="959"/>
        <v>10</v>
      </c>
      <c r="X1790">
        <f t="shared" si="961"/>
        <v>1790</v>
      </c>
      <c r="Y1790">
        <f t="shared" si="962"/>
        <v>1452</v>
      </c>
      <c r="Z1790">
        <f t="shared" si="963"/>
        <v>1453</v>
      </c>
      <c r="AA1790">
        <f t="shared" si="960"/>
        <v>1951</v>
      </c>
      <c r="AB1790">
        <f t="shared" si="943"/>
        <v>500</v>
      </c>
      <c r="AM1790" t="str">
        <f t="shared" si="944"/>
        <v>201902LP</v>
      </c>
      <c r="AN1790">
        <f t="shared" ca="1" si="967"/>
        <v>10.000094339622645</v>
      </c>
      <c r="AO1790">
        <f t="shared" ca="1" si="968"/>
        <v>0.99056603773584906</v>
      </c>
      <c r="AP1790">
        <f t="shared" ca="1" si="945"/>
        <v>2.0047169811320753</v>
      </c>
      <c r="AQ1790">
        <f t="shared" ca="1" si="946"/>
        <v>17.995283018867923</v>
      </c>
      <c r="AR1790">
        <f t="shared" ca="1" si="947"/>
        <v>10</v>
      </c>
      <c r="AS1790">
        <f ca="1">P1790/J1790</f>
        <v>0.18899286057951842</v>
      </c>
    </row>
    <row r="1791" spans="1:45" x14ac:dyDescent="0.4">
      <c r="A1791">
        <f t="shared" si="942"/>
        <v>201902</v>
      </c>
      <c r="B1791" t="s">
        <v>867</v>
      </c>
      <c r="C1791" t="s">
        <v>647</v>
      </c>
      <c r="D1791" t="str">
        <f t="shared" ca="1" si="966"/>
        <v>I114</v>
      </c>
      <c r="E1791">
        <f t="shared" ca="1" si="948"/>
        <v>7</v>
      </c>
      <c r="F1791">
        <f t="shared" ca="1" si="949"/>
        <v>15</v>
      </c>
      <c r="G1791" t="str">
        <f t="shared" ca="1" si="964"/>
        <v>S10</v>
      </c>
      <c r="H1791" t="str">
        <f t="shared" ca="1" si="965"/>
        <v>S101</v>
      </c>
      <c r="I1791">
        <f ca="1">VLOOKUP(D1791,PRC!$A$2:$B$21,2,0)*E1791</f>
        <v>1680000</v>
      </c>
      <c r="J1791">
        <f t="shared" ca="1" si="950"/>
        <v>1461596</v>
      </c>
      <c r="K1791">
        <f ca="1">VLOOKUP(D1791,PRC!$A$1:$C$21,3,0)*E1791</f>
        <v>974400</v>
      </c>
      <c r="L1791">
        <f t="shared" ca="1" si="951"/>
        <v>34000</v>
      </c>
      <c r="M1791">
        <f t="shared" ca="1" si="952"/>
        <v>50000</v>
      </c>
      <c r="N1791">
        <f t="shared" ca="1" si="953"/>
        <v>286000</v>
      </c>
      <c r="O1791">
        <f t="shared" ca="1" si="954"/>
        <v>168000</v>
      </c>
      <c r="P1791">
        <f t="shared" ca="1" si="969"/>
        <v>-50804</v>
      </c>
      <c r="Q1791">
        <f ca="1">IF(P1791&gt;0,1,0)</f>
        <v>0</v>
      </c>
      <c r="R1791">
        <f t="shared" ca="1" si="955"/>
        <v>13</v>
      </c>
      <c r="S1791">
        <f t="shared" ca="1" si="956"/>
        <v>2</v>
      </c>
      <c r="T1791">
        <f t="shared" ca="1" si="957"/>
        <v>3</v>
      </c>
      <c r="U1791">
        <f t="shared" ca="1" si="958"/>
        <v>17</v>
      </c>
      <c r="V1791">
        <f t="shared" ca="1" si="959"/>
        <v>10</v>
      </c>
      <c r="X1791">
        <f t="shared" si="961"/>
        <v>1791</v>
      </c>
      <c r="Y1791">
        <f t="shared" si="962"/>
        <v>1452</v>
      </c>
      <c r="Z1791">
        <f t="shared" si="963"/>
        <v>1453</v>
      </c>
      <c r="AA1791">
        <f t="shared" si="960"/>
        <v>1951</v>
      </c>
      <c r="AB1791">
        <f t="shared" si="943"/>
        <v>500</v>
      </c>
      <c r="AM1791" t="str">
        <f t="shared" si="944"/>
        <v>201902LP</v>
      </c>
      <c r="AN1791">
        <f t="shared" ca="1" si="967"/>
        <v>13.000238095238092</v>
      </c>
      <c r="AO1791">
        <f t="shared" ca="1" si="968"/>
        <v>2.0238095238095237</v>
      </c>
      <c r="AP1791">
        <f t="shared" ca="1" si="945"/>
        <v>2.9761904761904758</v>
      </c>
      <c r="AQ1791">
        <f t="shared" ca="1" si="946"/>
        <v>17.023809523809526</v>
      </c>
      <c r="AR1791">
        <f t="shared" ca="1" si="947"/>
        <v>10</v>
      </c>
      <c r="AS1791">
        <f ca="1">P1791/J1791</f>
        <v>-3.4759263161639742E-2</v>
      </c>
    </row>
    <row r="1792" spans="1:45" x14ac:dyDescent="0.4">
      <c r="A1792">
        <f t="shared" si="942"/>
        <v>201902</v>
      </c>
      <c r="B1792" t="s">
        <v>868</v>
      </c>
      <c r="C1792" t="s">
        <v>647</v>
      </c>
      <c r="D1792" t="str">
        <f t="shared" ca="1" si="966"/>
        <v>I119</v>
      </c>
      <c r="E1792">
        <f t="shared" ca="1" si="948"/>
        <v>6</v>
      </c>
      <c r="F1792">
        <f t="shared" ca="1" si="949"/>
        <v>13</v>
      </c>
      <c r="G1792" t="str">
        <f t="shared" ca="1" si="964"/>
        <v>S10</v>
      </c>
      <c r="H1792" t="str">
        <f t="shared" ca="1" si="965"/>
        <v>S107</v>
      </c>
      <c r="I1792">
        <f ca="1">VLOOKUP(D1792,PRC!$A$2:$B$21,2,0)*E1792</f>
        <v>570000</v>
      </c>
      <c r="J1792">
        <f t="shared" ca="1" si="950"/>
        <v>512996</v>
      </c>
      <c r="K1792">
        <f ca="1">VLOOKUP(D1792,PRC!$A$1:$C$21,3,0)*E1792</f>
        <v>273600</v>
      </c>
      <c r="L1792">
        <f t="shared" ca="1" si="951"/>
        <v>6000</v>
      </c>
      <c r="M1792">
        <f t="shared" ca="1" si="952"/>
        <v>6000</v>
      </c>
      <c r="N1792">
        <f t="shared" ca="1" si="953"/>
        <v>114000</v>
      </c>
      <c r="O1792">
        <f t="shared" ca="1" si="954"/>
        <v>46000</v>
      </c>
      <c r="P1792">
        <f t="shared" ca="1" si="969"/>
        <v>67396</v>
      </c>
      <c r="Q1792">
        <f ca="1">IF(P1792&gt;0,1,0)</f>
        <v>1</v>
      </c>
      <c r="R1792">
        <f t="shared" ca="1" si="955"/>
        <v>10</v>
      </c>
      <c r="S1792">
        <f t="shared" ca="1" si="956"/>
        <v>1</v>
      </c>
      <c r="T1792">
        <f t="shared" ca="1" si="957"/>
        <v>1</v>
      </c>
      <c r="U1792">
        <f t="shared" ca="1" si="958"/>
        <v>20</v>
      </c>
      <c r="V1792">
        <f t="shared" ca="1" si="959"/>
        <v>8</v>
      </c>
      <c r="X1792">
        <f t="shared" si="961"/>
        <v>1792</v>
      </c>
      <c r="Y1792">
        <f t="shared" si="962"/>
        <v>1452</v>
      </c>
      <c r="Z1792">
        <f t="shared" si="963"/>
        <v>1453</v>
      </c>
      <c r="AA1792">
        <f t="shared" si="960"/>
        <v>1951</v>
      </c>
      <c r="AB1792">
        <f t="shared" si="943"/>
        <v>500</v>
      </c>
      <c r="AM1792" t="str">
        <f t="shared" si="944"/>
        <v>201902LP</v>
      </c>
      <c r="AN1792">
        <f t="shared" ca="1" si="967"/>
        <v>10.000701754385965</v>
      </c>
      <c r="AO1792">
        <f t="shared" ca="1" si="968"/>
        <v>1.0526315789473684</v>
      </c>
      <c r="AP1792">
        <f t="shared" ca="1" si="945"/>
        <v>1.0526315789473684</v>
      </c>
      <c r="AQ1792">
        <f t="shared" ca="1" si="946"/>
        <v>20</v>
      </c>
      <c r="AR1792">
        <f t="shared" ca="1" si="947"/>
        <v>8.0701754385964914</v>
      </c>
      <c r="AS1792">
        <f ca="1">P1792/J1792</f>
        <v>0.13137724270754547</v>
      </c>
    </row>
    <row r="1793" spans="1:45" x14ac:dyDescent="0.4">
      <c r="A1793">
        <f t="shared" si="942"/>
        <v>201902</v>
      </c>
      <c r="B1793" t="s">
        <v>869</v>
      </c>
      <c r="C1793" t="s">
        <v>647</v>
      </c>
      <c r="D1793" t="str">
        <f t="shared" ca="1" si="966"/>
        <v>I119</v>
      </c>
      <c r="E1793">
        <f t="shared" ca="1" si="948"/>
        <v>6</v>
      </c>
      <c r="F1793">
        <f t="shared" ca="1" si="949"/>
        <v>12</v>
      </c>
      <c r="G1793" t="str">
        <f t="shared" ca="1" si="964"/>
        <v>S11</v>
      </c>
      <c r="H1793" t="str">
        <f t="shared" ca="1" si="965"/>
        <v>S115</v>
      </c>
      <c r="I1793">
        <f ca="1">VLOOKUP(D1793,PRC!$A$2:$B$21,2,0)*E1793</f>
        <v>570000</v>
      </c>
      <c r="J1793">
        <f t="shared" ca="1" si="950"/>
        <v>507296</v>
      </c>
      <c r="K1793">
        <f ca="1">VLOOKUP(D1793,PRC!$A$1:$C$21,3,0)*E1793</f>
        <v>273600</v>
      </c>
      <c r="L1793">
        <f t="shared" ca="1" si="951"/>
        <v>6000</v>
      </c>
      <c r="M1793">
        <f t="shared" ca="1" si="952"/>
        <v>11000</v>
      </c>
      <c r="N1793">
        <f t="shared" ca="1" si="953"/>
        <v>97000</v>
      </c>
      <c r="O1793">
        <f t="shared" ca="1" si="954"/>
        <v>34000</v>
      </c>
      <c r="P1793">
        <f t="shared" ca="1" si="969"/>
        <v>85696</v>
      </c>
      <c r="Q1793">
        <f ca="1">IF(P1793&gt;0,1,0)</f>
        <v>1</v>
      </c>
      <c r="R1793">
        <f t="shared" ca="1" si="955"/>
        <v>11</v>
      </c>
      <c r="S1793">
        <f t="shared" ca="1" si="956"/>
        <v>1</v>
      </c>
      <c r="T1793">
        <f t="shared" ca="1" si="957"/>
        <v>2</v>
      </c>
      <c r="U1793">
        <f t="shared" ca="1" si="958"/>
        <v>17</v>
      </c>
      <c r="V1793">
        <f t="shared" ca="1" si="959"/>
        <v>6</v>
      </c>
      <c r="X1793">
        <f t="shared" si="961"/>
        <v>1793</v>
      </c>
      <c r="Y1793">
        <f t="shared" si="962"/>
        <v>1452</v>
      </c>
      <c r="Z1793">
        <f t="shared" si="963"/>
        <v>1453</v>
      </c>
      <c r="AA1793">
        <f t="shared" si="960"/>
        <v>1951</v>
      </c>
      <c r="AB1793">
        <f t="shared" si="943"/>
        <v>500</v>
      </c>
      <c r="AM1793" t="str">
        <f t="shared" si="944"/>
        <v>201902LP</v>
      </c>
      <c r="AN1793">
        <f t="shared" ca="1" si="967"/>
        <v>11.000701754385966</v>
      </c>
      <c r="AO1793">
        <f t="shared" ca="1" si="968"/>
        <v>1.0526315789473684</v>
      </c>
      <c r="AP1793">
        <f t="shared" ca="1" si="945"/>
        <v>1.9298245614035088</v>
      </c>
      <c r="AQ1793">
        <f t="shared" ca="1" si="946"/>
        <v>17.017543859649123</v>
      </c>
      <c r="AR1793">
        <f t="shared" ca="1" si="947"/>
        <v>5.9649122807017543</v>
      </c>
      <c r="AS1793">
        <f ca="1">P1793/J1793</f>
        <v>0.16892701696839715</v>
      </c>
    </row>
    <row r="1794" spans="1:45" x14ac:dyDescent="0.4">
      <c r="A1794">
        <f t="shared" si="942"/>
        <v>201902</v>
      </c>
      <c r="B1794" t="s">
        <v>870</v>
      </c>
      <c r="C1794" t="s">
        <v>647</v>
      </c>
      <c r="D1794" t="str">
        <f t="shared" ca="1" si="966"/>
        <v>I107</v>
      </c>
      <c r="E1794">
        <f t="shared" ca="1" si="948"/>
        <v>8</v>
      </c>
      <c r="F1794">
        <f t="shared" ca="1" si="949"/>
        <v>11</v>
      </c>
      <c r="G1794" t="str">
        <f t="shared" ca="1" si="964"/>
        <v>S10</v>
      </c>
      <c r="H1794" t="str">
        <f t="shared" ca="1" si="965"/>
        <v>S102</v>
      </c>
      <c r="I1794">
        <f ca="1">VLOOKUP(D1794,PRC!$A$2:$B$21,2,0)*E1794</f>
        <v>1200000</v>
      </c>
      <c r="J1794">
        <f t="shared" ca="1" si="950"/>
        <v>1043996</v>
      </c>
      <c r="K1794">
        <f ca="1">VLOOKUP(D1794,PRC!$A$1:$C$21,3,0)*E1794</f>
        <v>684000</v>
      </c>
      <c r="L1794">
        <f t="shared" ca="1" si="951"/>
        <v>36000</v>
      </c>
      <c r="M1794">
        <f t="shared" ca="1" si="952"/>
        <v>24000</v>
      </c>
      <c r="N1794">
        <f t="shared" ca="1" si="953"/>
        <v>156000</v>
      </c>
      <c r="O1794">
        <f t="shared" ca="1" si="954"/>
        <v>120000</v>
      </c>
      <c r="P1794">
        <f t="shared" ca="1" si="969"/>
        <v>23996</v>
      </c>
      <c r="Q1794">
        <f ca="1">IF(P1794&gt;0,1,0)</f>
        <v>1</v>
      </c>
      <c r="R1794">
        <f t="shared" ca="1" si="955"/>
        <v>13</v>
      </c>
      <c r="S1794">
        <f t="shared" ca="1" si="956"/>
        <v>3</v>
      </c>
      <c r="T1794">
        <f t="shared" ca="1" si="957"/>
        <v>2</v>
      </c>
      <c r="U1794">
        <f t="shared" ca="1" si="958"/>
        <v>13</v>
      </c>
      <c r="V1794">
        <f t="shared" ca="1" si="959"/>
        <v>10</v>
      </c>
      <c r="X1794">
        <f t="shared" si="961"/>
        <v>1794</v>
      </c>
      <c r="Y1794">
        <f t="shared" si="962"/>
        <v>1452</v>
      </c>
      <c r="Z1794">
        <f t="shared" si="963"/>
        <v>1453</v>
      </c>
      <c r="AA1794">
        <f t="shared" si="960"/>
        <v>1951</v>
      </c>
      <c r="AB1794">
        <f t="shared" si="943"/>
        <v>500</v>
      </c>
      <c r="AM1794" t="str">
        <f t="shared" si="944"/>
        <v>201902LP</v>
      </c>
      <c r="AN1794">
        <f t="shared" ca="1" si="967"/>
        <v>13.000333333333336</v>
      </c>
      <c r="AO1794">
        <f t="shared" ca="1" si="968"/>
        <v>3</v>
      </c>
      <c r="AP1794">
        <f t="shared" ca="1" si="945"/>
        <v>2</v>
      </c>
      <c r="AQ1794">
        <f t="shared" ca="1" si="946"/>
        <v>13</v>
      </c>
      <c r="AR1794">
        <f t="shared" ca="1" si="947"/>
        <v>10</v>
      </c>
      <c r="AS1794">
        <f ca="1">P1794/J1794</f>
        <v>2.2984762393725648E-2</v>
      </c>
    </row>
    <row r="1795" spans="1:45" x14ac:dyDescent="0.4">
      <c r="A1795">
        <f t="shared" ref="A1795:A1858" si="970">IF(BA1795="",A1794,BA1795)</f>
        <v>201902</v>
      </c>
      <c r="B1795" t="s">
        <v>871</v>
      </c>
      <c r="C1795" t="s">
        <v>647</v>
      </c>
      <c r="D1795" t="str">
        <f t="shared" ca="1" si="966"/>
        <v>I113</v>
      </c>
      <c r="E1795">
        <f t="shared" ca="1" si="948"/>
        <v>8</v>
      </c>
      <c r="F1795">
        <f t="shared" ca="1" si="949"/>
        <v>12</v>
      </c>
      <c r="G1795" t="str">
        <f t="shared" ca="1" si="964"/>
        <v>S10</v>
      </c>
      <c r="H1795" t="str">
        <f t="shared" ca="1" si="965"/>
        <v>S102</v>
      </c>
      <c r="I1795">
        <f ca="1">VLOOKUP(D1795,PRC!$A$2:$B$21,2,0)*E1795</f>
        <v>5360000</v>
      </c>
      <c r="J1795">
        <f t="shared" ca="1" si="950"/>
        <v>4823996</v>
      </c>
      <c r="K1795">
        <f ca="1">VLOOKUP(D1795,PRC!$A$1:$C$21,3,0)*E1795</f>
        <v>2412000</v>
      </c>
      <c r="L1795">
        <f t="shared" ca="1" si="951"/>
        <v>54000</v>
      </c>
      <c r="M1795">
        <f t="shared" ca="1" si="952"/>
        <v>107000</v>
      </c>
      <c r="N1795">
        <f t="shared" ca="1" si="953"/>
        <v>643000</v>
      </c>
      <c r="O1795">
        <f t="shared" ca="1" si="954"/>
        <v>429000</v>
      </c>
      <c r="P1795">
        <f t="shared" ca="1" si="969"/>
        <v>1178996</v>
      </c>
      <c r="Q1795">
        <f ca="1">IF(P1795&gt;0,1,0)</f>
        <v>1</v>
      </c>
      <c r="R1795">
        <f t="shared" ca="1" si="955"/>
        <v>10</v>
      </c>
      <c r="S1795">
        <f t="shared" ca="1" si="956"/>
        <v>1</v>
      </c>
      <c r="T1795">
        <f t="shared" ca="1" si="957"/>
        <v>2</v>
      </c>
      <c r="U1795">
        <f t="shared" ca="1" si="958"/>
        <v>12</v>
      </c>
      <c r="V1795">
        <f t="shared" ca="1" si="959"/>
        <v>8</v>
      </c>
      <c r="X1795">
        <f t="shared" si="961"/>
        <v>1795</v>
      </c>
      <c r="Y1795">
        <f t="shared" si="962"/>
        <v>1452</v>
      </c>
      <c r="Z1795">
        <f t="shared" si="963"/>
        <v>1453</v>
      </c>
      <c r="AA1795">
        <f t="shared" si="960"/>
        <v>1951</v>
      </c>
      <c r="AB1795">
        <f t="shared" ref="AB1795:AB1858" si="971">COUNTIF(AM$2:AM$100100,AM1795)</f>
        <v>500</v>
      </c>
      <c r="AM1795" t="str">
        <f t="shared" ref="AM1795:AM1858" si="972">A1795&amp;C1795</f>
        <v>201902LP</v>
      </c>
      <c r="AN1795">
        <f t="shared" ca="1" si="967"/>
        <v>10.000074626865674</v>
      </c>
      <c r="AO1795">
        <f t="shared" ca="1" si="968"/>
        <v>1.0074626865671641</v>
      </c>
      <c r="AP1795">
        <f t="shared" ca="1" si="945"/>
        <v>1.9962686567164181</v>
      </c>
      <c r="AQ1795">
        <f t="shared" ca="1" si="946"/>
        <v>11.996268656716417</v>
      </c>
      <c r="AR1795">
        <f t="shared" ca="1" si="947"/>
        <v>8.003731343283583</v>
      </c>
      <c r="AS1795">
        <f ca="1">P1795/J1795</f>
        <v>0.24440235854258585</v>
      </c>
    </row>
    <row r="1796" spans="1:45" x14ac:dyDescent="0.4">
      <c r="A1796">
        <f t="shared" si="970"/>
        <v>201902</v>
      </c>
      <c r="B1796" t="s">
        <v>872</v>
      </c>
      <c r="C1796" t="s">
        <v>647</v>
      </c>
      <c r="D1796" t="str">
        <f t="shared" ca="1" si="966"/>
        <v>I120</v>
      </c>
      <c r="E1796">
        <f t="shared" ca="1" si="948"/>
        <v>8</v>
      </c>
      <c r="F1796">
        <f t="shared" ca="1" si="949"/>
        <v>13</v>
      </c>
      <c r="G1796" t="str">
        <f t="shared" ca="1" si="964"/>
        <v>S10</v>
      </c>
      <c r="H1796" t="str">
        <f t="shared" ca="1" si="965"/>
        <v>S101</v>
      </c>
      <c r="I1796">
        <f ca="1">VLOOKUP(D1796,PRC!$A$2:$B$21,2,0)*E1796</f>
        <v>34400000</v>
      </c>
      <c r="J1796">
        <f t="shared" ca="1" si="950"/>
        <v>29583996</v>
      </c>
      <c r="K1796">
        <f ca="1">VLOOKUP(D1796,PRC!$A$1:$C$21,3,0)*E1796</f>
        <v>15480000</v>
      </c>
      <c r="L1796">
        <f t="shared" ca="1" si="951"/>
        <v>344000</v>
      </c>
      <c r="M1796">
        <f t="shared" ca="1" si="952"/>
        <v>688000</v>
      </c>
      <c r="N1796">
        <f t="shared" ca="1" si="953"/>
        <v>6536000</v>
      </c>
      <c r="O1796">
        <f t="shared" ca="1" si="954"/>
        <v>2752000</v>
      </c>
      <c r="P1796">
        <f t="shared" ca="1" si="969"/>
        <v>3783996</v>
      </c>
      <c r="Q1796">
        <f ca="1">IF(P1796&gt;0,1,0)</f>
        <v>1</v>
      </c>
      <c r="R1796">
        <f t="shared" ca="1" si="955"/>
        <v>14</v>
      </c>
      <c r="S1796">
        <f t="shared" ca="1" si="956"/>
        <v>1</v>
      </c>
      <c r="T1796">
        <f t="shared" ca="1" si="957"/>
        <v>2</v>
      </c>
      <c r="U1796">
        <f t="shared" ca="1" si="958"/>
        <v>19</v>
      </c>
      <c r="V1796">
        <f t="shared" ca="1" si="959"/>
        <v>8</v>
      </c>
      <c r="X1796">
        <f t="shared" si="961"/>
        <v>1796</v>
      </c>
      <c r="Y1796">
        <f t="shared" si="962"/>
        <v>1452</v>
      </c>
      <c r="Z1796">
        <f t="shared" si="963"/>
        <v>1453</v>
      </c>
      <c r="AA1796">
        <f t="shared" si="960"/>
        <v>1951</v>
      </c>
      <c r="AB1796">
        <f t="shared" si="971"/>
        <v>500</v>
      </c>
      <c r="AM1796" t="str">
        <f t="shared" si="972"/>
        <v>201902LP</v>
      </c>
      <c r="AN1796">
        <f t="shared" ca="1" si="967"/>
        <v>14.000011627906972</v>
      </c>
      <c r="AO1796">
        <f t="shared" ca="1" si="968"/>
        <v>1</v>
      </c>
      <c r="AP1796">
        <f t="shared" ca="1" si="945"/>
        <v>2</v>
      </c>
      <c r="AQ1796">
        <f t="shared" ca="1" si="946"/>
        <v>19</v>
      </c>
      <c r="AR1796">
        <f t="shared" ca="1" si="947"/>
        <v>8</v>
      </c>
      <c r="AS1796">
        <f ca="1">P1796/J1796</f>
        <v>0.12790685883002417</v>
      </c>
    </row>
    <row r="1797" spans="1:45" x14ac:dyDescent="0.4">
      <c r="A1797">
        <f t="shared" si="970"/>
        <v>201902</v>
      </c>
      <c r="B1797" t="s">
        <v>873</v>
      </c>
      <c r="C1797" t="s">
        <v>647</v>
      </c>
      <c r="D1797" t="str">
        <f t="shared" ca="1" si="966"/>
        <v>I116</v>
      </c>
      <c r="E1797">
        <f t="shared" ca="1" si="948"/>
        <v>6</v>
      </c>
      <c r="F1797">
        <f t="shared" ca="1" si="949"/>
        <v>14</v>
      </c>
      <c r="G1797" t="str">
        <f t="shared" ca="1" si="964"/>
        <v>S11</v>
      </c>
      <c r="H1797" t="str">
        <f t="shared" ca="1" si="965"/>
        <v>S119</v>
      </c>
      <c r="I1797">
        <f ca="1">VLOOKUP(D1797,PRC!$A$2:$B$21,2,0)*E1797</f>
        <v>8760000</v>
      </c>
      <c r="J1797">
        <f t="shared" ca="1" si="950"/>
        <v>7796396</v>
      </c>
      <c r="K1797">
        <f ca="1">VLOOKUP(D1797,PRC!$A$1:$C$21,3,0)*E1797</f>
        <v>5256000</v>
      </c>
      <c r="L1797">
        <f t="shared" ca="1" si="951"/>
        <v>263000</v>
      </c>
      <c r="M1797">
        <f t="shared" ca="1" si="952"/>
        <v>263000</v>
      </c>
      <c r="N1797">
        <f t="shared" ca="1" si="953"/>
        <v>1051000</v>
      </c>
      <c r="O1797">
        <f t="shared" ca="1" si="954"/>
        <v>876000</v>
      </c>
      <c r="P1797">
        <f t="shared" ca="1" si="969"/>
        <v>87396</v>
      </c>
      <c r="Q1797">
        <f ca="1">IF(P1797&gt;0,1,0)</f>
        <v>1</v>
      </c>
      <c r="R1797">
        <f t="shared" ca="1" si="955"/>
        <v>11</v>
      </c>
      <c r="S1797">
        <f t="shared" ca="1" si="956"/>
        <v>3</v>
      </c>
      <c r="T1797">
        <f t="shared" ca="1" si="957"/>
        <v>3</v>
      </c>
      <c r="U1797">
        <f t="shared" ca="1" si="958"/>
        <v>12</v>
      </c>
      <c r="V1797">
        <f t="shared" ca="1" si="959"/>
        <v>10</v>
      </c>
      <c r="X1797">
        <f t="shared" si="961"/>
        <v>1797</v>
      </c>
      <c r="Y1797">
        <f t="shared" si="962"/>
        <v>1452</v>
      </c>
      <c r="Z1797">
        <f t="shared" si="963"/>
        <v>1453</v>
      </c>
      <c r="AA1797">
        <f t="shared" si="960"/>
        <v>1951</v>
      </c>
      <c r="AB1797">
        <f t="shared" si="971"/>
        <v>500</v>
      </c>
      <c r="AM1797" t="str">
        <f t="shared" si="972"/>
        <v>201902LP</v>
      </c>
      <c r="AN1797">
        <f t="shared" ca="1" si="967"/>
        <v>11.000045662100455</v>
      </c>
      <c r="AO1797">
        <f t="shared" ca="1" si="968"/>
        <v>3.0022831050228311</v>
      </c>
      <c r="AP1797">
        <f t="shared" ca="1" si="945"/>
        <v>3.0022831050228311</v>
      </c>
      <c r="AQ1797">
        <f t="shared" ca="1" si="946"/>
        <v>11.997716894977168</v>
      </c>
      <c r="AR1797">
        <f t="shared" ca="1" si="947"/>
        <v>10</v>
      </c>
      <c r="AS1797">
        <f ca="1">P1797/J1797</f>
        <v>1.1209794884713398E-2</v>
      </c>
    </row>
    <row r="1798" spans="1:45" x14ac:dyDescent="0.4">
      <c r="A1798">
        <f t="shared" si="970"/>
        <v>201902</v>
      </c>
      <c r="B1798" t="s">
        <v>874</v>
      </c>
      <c r="C1798" t="s">
        <v>647</v>
      </c>
      <c r="D1798" t="str">
        <f t="shared" ca="1" si="966"/>
        <v>I114</v>
      </c>
      <c r="E1798">
        <f t="shared" ca="1" si="948"/>
        <v>8</v>
      </c>
      <c r="F1798">
        <f t="shared" ca="1" si="949"/>
        <v>10</v>
      </c>
      <c r="G1798" t="str">
        <f t="shared" ca="1" si="964"/>
        <v>S11</v>
      </c>
      <c r="H1798" t="str">
        <f t="shared" ca="1" si="965"/>
        <v>S111</v>
      </c>
      <c r="I1798">
        <f ca="1">VLOOKUP(D1798,PRC!$A$2:$B$21,2,0)*E1798</f>
        <v>1920000</v>
      </c>
      <c r="J1798">
        <f t="shared" ca="1" si="950"/>
        <v>1651196</v>
      </c>
      <c r="K1798">
        <f ca="1">VLOOKUP(D1798,PRC!$A$1:$C$21,3,0)*E1798</f>
        <v>1113600</v>
      </c>
      <c r="L1798">
        <f t="shared" ca="1" si="951"/>
        <v>58000</v>
      </c>
      <c r="M1798">
        <f t="shared" ca="1" si="952"/>
        <v>19000</v>
      </c>
      <c r="N1798">
        <f t="shared" ca="1" si="953"/>
        <v>288000</v>
      </c>
      <c r="O1798">
        <f t="shared" ca="1" si="954"/>
        <v>173000</v>
      </c>
      <c r="P1798">
        <f t="shared" ca="1" si="969"/>
        <v>-404</v>
      </c>
      <c r="Q1798">
        <f ca="1">IF(P1798&gt;0,1,0)</f>
        <v>0</v>
      </c>
      <c r="R1798">
        <f t="shared" ca="1" si="955"/>
        <v>14</v>
      </c>
      <c r="S1798">
        <f t="shared" ca="1" si="956"/>
        <v>3</v>
      </c>
      <c r="T1798">
        <f t="shared" ca="1" si="957"/>
        <v>1</v>
      </c>
      <c r="U1798">
        <f t="shared" ca="1" si="958"/>
        <v>15</v>
      </c>
      <c r="V1798">
        <f t="shared" ca="1" si="959"/>
        <v>9</v>
      </c>
      <c r="X1798">
        <f t="shared" si="961"/>
        <v>1798</v>
      </c>
      <c r="Y1798">
        <f t="shared" si="962"/>
        <v>1452</v>
      </c>
      <c r="Z1798">
        <f t="shared" si="963"/>
        <v>1453</v>
      </c>
      <c r="AA1798">
        <f t="shared" si="960"/>
        <v>1951</v>
      </c>
      <c r="AB1798">
        <f t="shared" si="971"/>
        <v>500</v>
      </c>
      <c r="AM1798" t="str">
        <f t="shared" si="972"/>
        <v>201902LP</v>
      </c>
      <c r="AN1798">
        <f t="shared" ca="1" si="967"/>
        <v>14.00020833333333</v>
      </c>
      <c r="AO1798">
        <f t="shared" ca="1" si="968"/>
        <v>3.0208333333333335</v>
      </c>
      <c r="AP1798">
        <f t="shared" ca="1" si="945"/>
        <v>0.98958333333333326</v>
      </c>
      <c r="AQ1798">
        <f t="shared" ca="1" si="946"/>
        <v>15</v>
      </c>
      <c r="AR1798">
        <f t="shared" ca="1" si="947"/>
        <v>9.0104166666666661</v>
      </c>
      <c r="AS1798">
        <f ca="1">P1798/J1798</f>
        <v>-2.4467113534674262E-4</v>
      </c>
    </row>
    <row r="1799" spans="1:45" x14ac:dyDescent="0.4">
      <c r="A1799">
        <f t="shared" si="970"/>
        <v>201902</v>
      </c>
      <c r="B1799" t="s">
        <v>875</v>
      </c>
      <c r="C1799" t="s">
        <v>647</v>
      </c>
      <c r="D1799" t="str">
        <f t="shared" ca="1" si="966"/>
        <v>I108</v>
      </c>
      <c r="E1799">
        <f t="shared" ca="1" si="948"/>
        <v>8</v>
      </c>
      <c r="F1799">
        <f t="shared" ca="1" si="949"/>
        <v>14</v>
      </c>
      <c r="G1799" t="str">
        <f t="shared" ca="1" si="964"/>
        <v>S11</v>
      </c>
      <c r="H1799" t="str">
        <f t="shared" ca="1" si="965"/>
        <v>S119</v>
      </c>
      <c r="I1799">
        <f ca="1">VLOOKUP(D1799,PRC!$A$2:$B$21,2,0)*E1799</f>
        <v>320000</v>
      </c>
      <c r="J1799">
        <f t="shared" ca="1" si="950"/>
        <v>271996</v>
      </c>
      <c r="K1799">
        <f ca="1">VLOOKUP(D1799,PRC!$A$1:$C$21,3,0)*E1799</f>
        <v>147200</v>
      </c>
      <c r="L1799">
        <f t="shared" ca="1" si="951"/>
        <v>3000</v>
      </c>
      <c r="M1799">
        <f t="shared" ca="1" si="952"/>
        <v>10000</v>
      </c>
      <c r="N1799">
        <f t="shared" ca="1" si="953"/>
        <v>51000</v>
      </c>
      <c r="O1799">
        <f t="shared" ca="1" si="954"/>
        <v>29000</v>
      </c>
      <c r="P1799">
        <f t="shared" ca="1" si="969"/>
        <v>31796</v>
      </c>
      <c r="Q1799">
        <f ca="1">IF(P1799&gt;0,1,0)</f>
        <v>1</v>
      </c>
      <c r="R1799">
        <f t="shared" ca="1" si="955"/>
        <v>15</v>
      </c>
      <c r="S1799">
        <f t="shared" ca="1" si="956"/>
        <v>1</v>
      </c>
      <c r="T1799">
        <f t="shared" ca="1" si="957"/>
        <v>3</v>
      </c>
      <c r="U1799">
        <f t="shared" ca="1" si="958"/>
        <v>16</v>
      </c>
      <c r="V1799">
        <f t="shared" ca="1" si="959"/>
        <v>9</v>
      </c>
      <c r="X1799">
        <f t="shared" si="961"/>
        <v>1799</v>
      </c>
      <c r="Y1799">
        <f t="shared" si="962"/>
        <v>1452</v>
      </c>
      <c r="Z1799">
        <f t="shared" si="963"/>
        <v>1453</v>
      </c>
      <c r="AA1799">
        <f t="shared" si="960"/>
        <v>1951</v>
      </c>
      <c r="AB1799">
        <f t="shared" si="971"/>
        <v>500</v>
      </c>
      <c r="AM1799" t="str">
        <f t="shared" si="972"/>
        <v>201902LP</v>
      </c>
      <c r="AN1799">
        <f t="shared" ca="1" si="967"/>
        <v>15.001249999999999</v>
      </c>
      <c r="AO1799">
        <f t="shared" ca="1" si="968"/>
        <v>0.9375</v>
      </c>
      <c r="AP1799">
        <f t="shared" ca="1" si="945"/>
        <v>3.125</v>
      </c>
      <c r="AQ1799">
        <f t="shared" ca="1" si="946"/>
        <v>15.937499999999998</v>
      </c>
      <c r="AR1799">
        <f t="shared" ca="1" si="947"/>
        <v>9.0625</v>
      </c>
      <c r="AS1799">
        <f ca="1">P1799/J1799</f>
        <v>0.11689877792320476</v>
      </c>
    </row>
    <row r="1800" spans="1:45" x14ac:dyDescent="0.4">
      <c r="A1800">
        <f t="shared" si="970"/>
        <v>201902</v>
      </c>
      <c r="B1800" t="s">
        <v>876</v>
      </c>
      <c r="C1800" t="s">
        <v>647</v>
      </c>
      <c r="D1800" t="str">
        <f t="shared" ca="1" si="966"/>
        <v>I118</v>
      </c>
      <c r="E1800">
        <f t="shared" ca="1" si="948"/>
        <v>6</v>
      </c>
      <c r="F1800">
        <f t="shared" ca="1" si="949"/>
        <v>13</v>
      </c>
      <c r="G1800" t="str">
        <f t="shared" ca="1" si="964"/>
        <v>S11</v>
      </c>
      <c r="H1800" t="str">
        <f t="shared" ca="1" si="965"/>
        <v>S118</v>
      </c>
      <c r="I1800">
        <f ca="1">VLOOKUP(D1800,PRC!$A$2:$B$21,2,0)*E1800</f>
        <v>3180000</v>
      </c>
      <c r="J1800">
        <f t="shared" ca="1" si="950"/>
        <v>2766596</v>
      </c>
      <c r="K1800">
        <f ca="1">VLOOKUP(D1800,PRC!$A$1:$C$21,3,0)*E1800</f>
        <v>1335600</v>
      </c>
      <c r="L1800">
        <f t="shared" ca="1" si="951"/>
        <v>95000</v>
      </c>
      <c r="M1800">
        <f t="shared" ca="1" si="952"/>
        <v>32000</v>
      </c>
      <c r="N1800">
        <f t="shared" ca="1" si="953"/>
        <v>318000</v>
      </c>
      <c r="O1800">
        <f t="shared" ca="1" si="954"/>
        <v>286000</v>
      </c>
      <c r="P1800">
        <f t="shared" ca="1" si="969"/>
        <v>699996</v>
      </c>
      <c r="Q1800">
        <f ca="1">IF(P1800&gt;0,1,0)</f>
        <v>1</v>
      </c>
      <c r="R1800">
        <f t="shared" ca="1" si="955"/>
        <v>13</v>
      </c>
      <c r="S1800">
        <f t="shared" ca="1" si="956"/>
        <v>3</v>
      </c>
      <c r="T1800">
        <f t="shared" ca="1" si="957"/>
        <v>1</v>
      </c>
      <c r="U1800">
        <f t="shared" ca="1" si="958"/>
        <v>10</v>
      </c>
      <c r="V1800">
        <f t="shared" ca="1" si="959"/>
        <v>9</v>
      </c>
      <c r="X1800">
        <f t="shared" si="961"/>
        <v>1800</v>
      </c>
      <c r="Y1800">
        <f t="shared" si="962"/>
        <v>1452</v>
      </c>
      <c r="Z1800">
        <f t="shared" si="963"/>
        <v>1453</v>
      </c>
      <c r="AA1800">
        <f t="shared" si="960"/>
        <v>1951</v>
      </c>
      <c r="AB1800">
        <f t="shared" si="971"/>
        <v>500</v>
      </c>
      <c r="AM1800" t="str">
        <f t="shared" si="972"/>
        <v>201902LP</v>
      </c>
      <c r="AN1800">
        <f t="shared" ca="1" si="967"/>
        <v>13.000125786163519</v>
      </c>
      <c r="AO1800">
        <f t="shared" ca="1" si="968"/>
        <v>2.9874213836477987</v>
      </c>
      <c r="AP1800">
        <f t="shared" ref="AP1800:AP1863" ca="1" si="973">M1800/$I1800*100</f>
        <v>1.0062893081761006</v>
      </c>
      <c r="AQ1800">
        <f t="shared" ref="AQ1800:AQ1863" ca="1" si="974">N1800/$I1800*100</f>
        <v>10</v>
      </c>
      <c r="AR1800">
        <f t="shared" ref="AR1800:AR1863" ca="1" si="975">O1800/$I1800*100</f>
        <v>8.9937106918238996</v>
      </c>
      <c r="AS1800">
        <f ca="1">P1800/J1800</f>
        <v>0.25301706501419075</v>
      </c>
    </row>
    <row r="1801" spans="1:45" x14ac:dyDescent="0.4">
      <c r="A1801">
        <f t="shared" si="970"/>
        <v>201902</v>
      </c>
      <c r="B1801" t="s">
        <v>877</v>
      </c>
      <c r="C1801" t="s">
        <v>647</v>
      </c>
      <c r="D1801" t="str">
        <f t="shared" ca="1" si="966"/>
        <v>I103</v>
      </c>
      <c r="E1801">
        <f t="shared" ca="1" si="948"/>
        <v>8</v>
      </c>
      <c r="F1801">
        <f t="shared" ca="1" si="949"/>
        <v>12</v>
      </c>
      <c r="G1801" t="str">
        <f t="shared" ca="1" si="964"/>
        <v>S11</v>
      </c>
      <c r="H1801" t="str">
        <f t="shared" ca="1" si="965"/>
        <v>S118</v>
      </c>
      <c r="I1801">
        <f ca="1">VLOOKUP(D1801,PRC!$A$2:$B$21,2,0)*E1801</f>
        <v>400000</v>
      </c>
      <c r="J1801">
        <f t="shared" ca="1" si="950"/>
        <v>347996</v>
      </c>
      <c r="K1801">
        <f ca="1">VLOOKUP(D1801,PRC!$A$1:$C$21,3,0)*E1801</f>
        <v>228000</v>
      </c>
      <c r="L1801">
        <f t="shared" ca="1" si="951"/>
        <v>4000</v>
      </c>
      <c r="M1801">
        <f t="shared" ca="1" si="952"/>
        <v>4000</v>
      </c>
      <c r="N1801">
        <f t="shared" ca="1" si="953"/>
        <v>76000</v>
      </c>
      <c r="O1801">
        <f t="shared" ca="1" si="954"/>
        <v>40000</v>
      </c>
      <c r="P1801">
        <f t="shared" ca="1" si="969"/>
        <v>-4004</v>
      </c>
      <c r="Q1801">
        <f ca="1">IF(P1801&gt;0,1,0)</f>
        <v>0</v>
      </c>
      <c r="R1801">
        <f t="shared" ca="1" si="955"/>
        <v>13</v>
      </c>
      <c r="S1801">
        <f t="shared" ca="1" si="956"/>
        <v>1</v>
      </c>
      <c r="T1801">
        <f t="shared" ca="1" si="957"/>
        <v>1</v>
      </c>
      <c r="U1801">
        <f t="shared" ca="1" si="958"/>
        <v>19</v>
      </c>
      <c r="V1801">
        <f t="shared" ca="1" si="959"/>
        <v>10</v>
      </c>
      <c r="X1801">
        <f t="shared" si="961"/>
        <v>1801</v>
      </c>
      <c r="Y1801">
        <f t="shared" si="962"/>
        <v>1452</v>
      </c>
      <c r="Z1801">
        <f t="shared" si="963"/>
        <v>1453</v>
      </c>
      <c r="AA1801">
        <f t="shared" si="960"/>
        <v>1951</v>
      </c>
      <c r="AB1801">
        <f t="shared" si="971"/>
        <v>500</v>
      </c>
      <c r="AM1801" t="str">
        <f t="shared" si="972"/>
        <v>201902LP</v>
      </c>
      <c r="AN1801">
        <f t="shared" ca="1" si="967"/>
        <v>13.000999999999996</v>
      </c>
      <c r="AO1801">
        <f t="shared" ca="1" si="968"/>
        <v>1</v>
      </c>
      <c r="AP1801">
        <f t="shared" ca="1" si="973"/>
        <v>1</v>
      </c>
      <c r="AQ1801">
        <f t="shared" ca="1" si="974"/>
        <v>19</v>
      </c>
      <c r="AR1801">
        <f t="shared" ca="1" si="975"/>
        <v>10</v>
      </c>
      <c r="AS1801">
        <f ca="1">P1801/J1801</f>
        <v>-1.1505879377923885E-2</v>
      </c>
    </row>
    <row r="1802" spans="1:45" x14ac:dyDescent="0.4">
      <c r="A1802">
        <f t="shared" si="970"/>
        <v>201902</v>
      </c>
      <c r="B1802" t="s">
        <v>878</v>
      </c>
      <c r="C1802" t="s">
        <v>647</v>
      </c>
      <c r="D1802" t="str">
        <f t="shared" ca="1" si="966"/>
        <v>I112</v>
      </c>
      <c r="E1802">
        <f t="shared" ca="1" si="948"/>
        <v>5</v>
      </c>
      <c r="F1802">
        <f t="shared" ca="1" si="949"/>
        <v>10</v>
      </c>
      <c r="G1802" t="str">
        <f t="shared" ca="1" si="964"/>
        <v>S10</v>
      </c>
      <c r="H1802" t="str">
        <f t="shared" ca="1" si="965"/>
        <v>S109</v>
      </c>
      <c r="I1802">
        <f ca="1">VLOOKUP(D1802,PRC!$A$2:$B$21,2,0)*E1802</f>
        <v>325000</v>
      </c>
      <c r="J1802">
        <f t="shared" ca="1" si="950"/>
        <v>292496</v>
      </c>
      <c r="K1802">
        <f ca="1">VLOOKUP(D1802,PRC!$A$1:$C$21,3,0)*E1802</f>
        <v>162500</v>
      </c>
      <c r="L1802">
        <f t="shared" ca="1" si="951"/>
        <v>7000</v>
      </c>
      <c r="M1802">
        <f t="shared" ca="1" si="952"/>
        <v>7000</v>
      </c>
      <c r="N1802">
        <f t="shared" ca="1" si="953"/>
        <v>59000</v>
      </c>
      <c r="O1802">
        <f t="shared" ca="1" si="954"/>
        <v>29000</v>
      </c>
      <c r="P1802">
        <f t="shared" ca="1" si="969"/>
        <v>27996</v>
      </c>
      <c r="Q1802">
        <f ca="1">IF(P1802&gt;0,1,0)</f>
        <v>1</v>
      </c>
      <c r="R1802">
        <f t="shared" ca="1" si="955"/>
        <v>10</v>
      </c>
      <c r="S1802">
        <f t="shared" ca="1" si="956"/>
        <v>2</v>
      </c>
      <c r="T1802">
        <f t="shared" ca="1" si="957"/>
        <v>2</v>
      </c>
      <c r="U1802">
        <f t="shared" ca="1" si="958"/>
        <v>18</v>
      </c>
      <c r="V1802">
        <f t="shared" ca="1" si="959"/>
        <v>9</v>
      </c>
      <c r="X1802">
        <f t="shared" si="961"/>
        <v>1802</v>
      </c>
      <c r="Y1802">
        <f t="shared" si="962"/>
        <v>1452</v>
      </c>
      <c r="Z1802">
        <f t="shared" si="963"/>
        <v>1453</v>
      </c>
      <c r="AA1802">
        <f t="shared" si="960"/>
        <v>1951</v>
      </c>
      <c r="AB1802">
        <f t="shared" si="971"/>
        <v>500</v>
      </c>
      <c r="AM1802" t="str">
        <f t="shared" si="972"/>
        <v>201902LP</v>
      </c>
      <c r="AN1802">
        <f t="shared" ca="1" si="967"/>
        <v>10.001230769230773</v>
      </c>
      <c r="AO1802">
        <f t="shared" ca="1" si="968"/>
        <v>2.1538461538461537</v>
      </c>
      <c r="AP1802">
        <f t="shared" ca="1" si="973"/>
        <v>2.1538461538461537</v>
      </c>
      <c r="AQ1802">
        <f t="shared" ca="1" si="974"/>
        <v>18.153846153846153</v>
      </c>
      <c r="AR1802">
        <f t="shared" ca="1" si="975"/>
        <v>8.9230769230769234</v>
      </c>
      <c r="AS1802">
        <f ca="1">P1802/J1802</f>
        <v>9.5714129423992128E-2</v>
      </c>
    </row>
    <row r="1803" spans="1:45" x14ac:dyDescent="0.4">
      <c r="A1803">
        <f t="shared" si="970"/>
        <v>201902</v>
      </c>
      <c r="B1803" t="s">
        <v>879</v>
      </c>
      <c r="C1803" t="s">
        <v>647</v>
      </c>
      <c r="D1803" t="str">
        <f t="shared" ca="1" si="966"/>
        <v>I110</v>
      </c>
      <c r="E1803">
        <f t="shared" ca="1" si="948"/>
        <v>6</v>
      </c>
      <c r="F1803">
        <f t="shared" ca="1" si="949"/>
        <v>11</v>
      </c>
      <c r="G1803" t="str">
        <f t="shared" ca="1" si="964"/>
        <v>S10</v>
      </c>
      <c r="H1803" t="str">
        <f t="shared" ca="1" si="965"/>
        <v>S106</v>
      </c>
      <c r="I1803">
        <f ca="1">VLOOKUP(D1803,PRC!$A$2:$B$21,2,0)*E1803</f>
        <v>1800000</v>
      </c>
      <c r="J1803">
        <f t="shared" ca="1" si="950"/>
        <v>1601996</v>
      </c>
      <c r="K1803">
        <f ca="1">VLOOKUP(D1803,PRC!$A$1:$C$21,3,0)*E1803</f>
        <v>828000</v>
      </c>
      <c r="L1803">
        <f t="shared" ca="1" si="951"/>
        <v>54000</v>
      </c>
      <c r="M1803">
        <f t="shared" ca="1" si="952"/>
        <v>36000</v>
      </c>
      <c r="N1803">
        <f t="shared" ca="1" si="953"/>
        <v>198000</v>
      </c>
      <c r="O1803">
        <f t="shared" ca="1" si="954"/>
        <v>180000</v>
      </c>
      <c r="P1803">
        <f t="shared" ca="1" si="969"/>
        <v>305996</v>
      </c>
      <c r="Q1803">
        <f ca="1">IF(P1803&gt;0,1,0)</f>
        <v>1</v>
      </c>
      <c r="R1803">
        <f t="shared" ca="1" si="955"/>
        <v>11</v>
      </c>
      <c r="S1803">
        <f t="shared" ca="1" si="956"/>
        <v>3</v>
      </c>
      <c r="T1803">
        <f t="shared" ca="1" si="957"/>
        <v>2</v>
      </c>
      <c r="U1803">
        <f t="shared" ca="1" si="958"/>
        <v>11</v>
      </c>
      <c r="V1803">
        <f t="shared" ca="1" si="959"/>
        <v>10</v>
      </c>
      <c r="X1803">
        <f t="shared" si="961"/>
        <v>1803</v>
      </c>
      <c r="Y1803">
        <f t="shared" si="962"/>
        <v>1452</v>
      </c>
      <c r="Z1803">
        <f t="shared" si="963"/>
        <v>1453</v>
      </c>
      <c r="AA1803">
        <f t="shared" si="960"/>
        <v>1951</v>
      </c>
      <c r="AB1803">
        <f t="shared" si="971"/>
        <v>500</v>
      </c>
      <c r="AM1803" t="str">
        <f t="shared" si="972"/>
        <v>201902LP</v>
      </c>
      <c r="AN1803">
        <f t="shared" ca="1" si="967"/>
        <v>11.000222222222222</v>
      </c>
      <c r="AO1803">
        <f t="shared" ca="1" si="968"/>
        <v>3</v>
      </c>
      <c r="AP1803">
        <f t="shared" ca="1" si="973"/>
        <v>2</v>
      </c>
      <c r="AQ1803">
        <f t="shared" ca="1" si="974"/>
        <v>11</v>
      </c>
      <c r="AR1803">
        <f t="shared" ca="1" si="975"/>
        <v>10</v>
      </c>
      <c r="AS1803">
        <f ca="1">P1803/J1803</f>
        <v>0.19100921600303622</v>
      </c>
    </row>
    <row r="1804" spans="1:45" x14ac:dyDescent="0.4">
      <c r="A1804">
        <f t="shared" si="970"/>
        <v>201902</v>
      </c>
      <c r="B1804" t="s">
        <v>880</v>
      </c>
      <c r="C1804" t="s">
        <v>647</v>
      </c>
      <c r="D1804" t="str">
        <f t="shared" ca="1" si="966"/>
        <v>I108</v>
      </c>
      <c r="E1804">
        <f t="shared" ca="1" si="948"/>
        <v>5</v>
      </c>
      <c r="F1804">
        <f t="shared" ca="1" si="949"/>
        <v>11</v>
      </c>
      <c r="G1804" t="str">
        <f t="shared" ca="1" si="964"/>
        <v>S10</v>
      </c>
      <c r="H1804" t="str">
        <f t="shared" ca="1" si="965"/>
        <v>S105</v>
      </c>
      <c r="I1804">
        <f ca="1">VLOOKUP(D1804,PRC!$A$2:$B$21,2,0)*E1804</f>
        <v>200000</v>
      </c>
      <c r="J1804">
        <f t="shared" ca="1" si="950"/>
        <v>175996</v>
      </c>
      <c r="K1804">
        <f ca="1">VLOOKUP(D1804,PRC!$A$1:$C$21,3,0)*E1804</f>
        <v>92000</v>
      </c>
      <c r="L1804">
        <f t="shared" ca="1" si="951"/>
        <v>4000</v>
      </c>
      <c r="M1804">
        <f t="shared" ca="1" si="952"/>
        <v>2000</v>
      </c>
      <c r="N1804">
        <f t="shared" ca="1" si="953"/>
        <v>34000</v>
      </c>
      <c r="O1804">
        <f t="shared" ca="1" si="954"/>
        <v>16000</v>
      </c>
      <c r="P1804">
        <f t="shared" ca="1" si="969"/>
        <v>27996</v>
      </c>
      <c r="Q1804">
        <f ca="1">IF(P1804&gt;0,1,0)</f>
        <v>1</v>
      </c>
      <c r="R1804">
        <f t="shared" ca="1" si="955"/>
        <v>12</v>
      </c>
      <c r="S1804">
        <f t="shared" ca="1" si="956"/>
        <v>2</v>
      </c>
      <c r="T1804">
        <f t="shared" ca="1" si="957"/>
        <v>1</v>
      </c>
      <c r="U1804">
        <f t="shared" ca="1" si="958"/>
        <v>17</v>
      </c>
      <c r="V1804">
        <f t="shared" ca="1" si="959"/>
        <v>8</v>
      </c>
      <c r="X1804">
        <f t="shared" si="961"/>
        <v>1804</v>
      </c>
      <c r="Y1804">
        <f t="shared" si="962"/>
        <v>1452</v>
      </c>
      <c r="Z1804">
        <f t="shared" si="963"/>
        <v>1453</v>
      </c>
      <c r="AA1804">
        <f t="shared" si="960"/>
        <v>1951</v>
      </c>
      <c r="AB1804">
        <f t="shared" si="971"/>
        <v>500</v>
      </c>
      <c r="AM1804" t="str">
        <f t="shared" si="972"/>
        <v>201902LP</v>
      </c>
      <c r="AN1804">
        <f t="shared" ca="1" si="967"/>
        <v>12.002000000000002</v>
      </c>
      <c r="AO1804">
        <f t="shared" ca="1" si="968"/>
        <v>2</v>
      </c>
      <c r="AP1804">
        <f t="shared" ca="1" si="973"/>
        <v>1</v>
      </c>
      <c r="AQ1804">
        <f t="shared" ca="1" si="974"/>
        <v>17</v>
      </c>
      <c r="AR1804">
        <f t="shared" ca="1" si="975"/>
        <v>8</v>
      </c>
      <c r="AS1804">
        <f ca="1">P1804/J1804</f>
        <v>0.15907179708629743</v>
      </c>
    </row>
    <row r="1805" spans="1:45" x14ac:dyDescent="0.4">
      <c r="A1805">
        <f t="shared" si="970"/>
        <v>201902</v>
      </c>
      <c r="B1805" t="s">
        <v>881</v>
      </c>
      <c r="C1805" t="s">
        <v>647</v>
      </c>
      <c r="D1805" t="str">
        <f t="shared" ca="1" si="966"/>
        <v>I120</v>
      </c>
      <c r="E1805">
        <f t="shared" ca="1" si="948"/>
        <v>7</v>
      </c>
      <c r="F1805">
        <f t="shared" ca="1" si="949"/>
        <v>11</v>
      </c>
      <c r="G1805" t="str">
        <f t="shared" ca="1" si="964"/>
        <v>S11</v>
      </c>
      <c r="H1805" t="str">
        <f t="shared" ca="1" si="965"/>
        <v>S111</v>
      </c>
      <c r="I1805">
        <f ca="1">VLOOKUP(D1805,PRC!$A$2:$B$21,2,0)*E1805</f>
        <v>30100000</v>
      </c>
      <c r="J1805">
        <f t="shared" ca="1" si="950"/>
        <v>26487996</v>
      </c>
      <c r="K1805">
        <f ca="1">VLOOKUP(D1805,PRC!$A$1:$C$21,3,0)*E1805</f>
        <v>13545000</v>
      </c>
      <c r="L1805">
        <f t="shared" ca="1" si="951"/>
        <v>301000</v>
      </c>
      <c r="M1805">
        <f t="shared" ca="1" si="952"/>
        <v>903000</v>
      </c>
      <c r="N1805">
        <f t="shared" ca="1" si="953"/>
        <v>3010000</v>
      </c>
      <c r="O1805">
        <f t="shared" ca="1" si="954"/>
        <v>1505000</v>
      </c>
      <c r="P1805">
        <f t="shared" ca="1" si="969"/>
        <v>7223996</v>
      </c>
      <c r="Q1805">
        <f ca="1">IF(P1805&gt;0,1,0)</f>
        <v>1</v>
      </c>
      <c r="R1805">
        <f t="shared" ca="1" si="955"/>
        <v>12</v>
      </c>
      <c r="S1805">
        <f t="shared" ca="1" si="956"/>
        <v>1</v>
      </c>
      <c r="T1805">
        <f t="shared" ca="1" si="957"/>
        <v>3</v>
      </c>
      <c r="U1805">
        <f t="shared" ca="1" si="958"/>
        <v>10</v>
      </c>
      <c r="V1805">
        <f t="shared" ca="1" si="959"/>
        <v>5</v>
      </c>
      <c r="X1805">
        <f t="shared" si="961"/>
        <v>1805</v>
      </c>
      <c r="Y1805">
        <f t="shared" si="962"/>
        <v>1452</v>
      </c>
      <c r="Z1805">
        <f t="shared" si="963"/>
        <v>1453</v>
      </c>
      <c r="AA1805">
        <f t="shared" si="960"/>
        <v>1951</v>
      </c>
      <c r="AB1805">
        <f t="shared" si="971"/>
        <v>500</v>
      </c>
      <c r="AM1805" t="str">
        <f t="shared" si="972"/>
        <v>201902LP</v>
      </c>
      <c r="AN1805">
        <f t="shared" ca="1" si="967"/>
        <v>12.000013289036549</v>
      </c>
      <c r="AO1805">
        <f t="shared" ca="1" si="968"/>
        <v>1</v>
      </c>
      <c r="AP1805">
        <f t="shared" ca="1" si="973"/>
        <v>3</v>
      </c>
      <c r="AQ1805">
        <f t="shared" ca="1" si="974"/>
        <v>10</v>
      </c>
      <c r="AR1805">
        <f t="shared" ca="1" si="975"/>
        <v>5</v>
      </c>
      <c r="AS1805">
        <f ca="1">P1805/J1805</f>
        <v>0.27272716290050786</v>
      </c>
    </row>
    <row r="1806" spans="1:45" x14ac:dyDescent="0.4">
      <c r="A1806">
        <f t="shared" si="970"/>
        <v>201902</v>
      </c>
      <c r="B1806" t="s">
        <v>882</v>
      </c>
      <c r="C1806" t="s">
        <v>647</v>
      </c>
      <c r="D1806" t="str">
        <f t="shared" ca="1" si="966"/>
        <v>I112</v>
      </c>
      <c r="E1806">
        <f t="shared" ca="1" si="948"/>
        <v>6</v>
      </c>
      <c r="F1806">
        <f t="shared" ca="1" si="949"/>
        <v>10</v>
      </c>
      <c r="G1806" t="str">
        <f t="shared" ca="1" si="964"/>
        <v>S10</v>
      </c>
      <c r="H1806" t="str">
        <f t="shared" ca="1" si="965"/>
        <v>S108</v>
      </c>
      <c r="I1806">
        <f ca="1">VLOOKUP(D1806,PRC!$A$2:$B$21,2,0)*E1806</f>
        <v>390000</v>
      </c>
      <c r="J1806">
        <f t="shared" ca="1" si="950"/>
        <v>339296</v>
      </c>
      <c r="K1806">
        <f ca="1">VLOOKUP(D1806,PRC!$A$1:$C$21,3,0)*E1806</f>
        <v>195000</v>
      </c>
      <c r="L1806">
        <f t="shared" ca="1" si="951"/>
        <v>8000</v>
      </c>
      <c r="M1806">
        <f t="shared" ca="1" si="952"/>
        <v>8000</v>
      </c>
      <c r="N1806">
        <f t="shared" ca="1" si="953"/>
        <v>70000</v>
      </c>
      <c r="O1806">
        <f t="shared" ca="1" si="954"/>
        <v>27000</v>
      </c>
      <c r="P1806">
        <f t="shared" ca="1" si="969"/>
        <v>31296</v>
      </c>
      <c r="Q1806">
        <f ca="1">IF(P1806&gt;0,1,0)</f>
        <v>1</v>
      </c>
      <c r="R1806">
        <f t="shared" ca="1" si="955"/>
        <v>13</v>
      </c>
      <c r="S1806">
        <f t="shared" ca="1" si="956"/>
        <v>2</v>
      </c>
      <c r="T1806">
        <f t="shared" ca="1" si="957"/>
        <v>2</v>
      </c>
      <c r="U1806">
        <f t="shared" ca="1" si="958"/>
        <v>18</v>
      </c>
      <c r="V1806">
        <f t="shared" ca="1" si="959"/>
        <v>7</v>
      </c>
      <c r="X1806">
        <f t="shared" si="961"/>
        <v>1806</v>
      </c>
      <c r="Y1806">
        <f t="shared" si="962"/>
        <v>1452</v>
      </c>
      <c r="Z1806">
        <f t="shared" si="963"/>
        <v>1453</v>
      </c>
      <c r="AA1806">
        <f t="shared" si="960"/>
        <v>1951</v>
      </c>
      <c r="AB1806">
        <f t="shared" si="971"/>
        <v>500</v>
      </c>
      <c r="AM1806" t="str">
        <f t="shared" si="972"/>
        <v>201902LP</v>
      </c>
      <c r="AN1806">
        <f t="shared" ca="1" si="967"/>
        <v>13.001025641025644</v>
      </c>
      <c r="AO1806">
        <f t="shared" ca="1" si="968"/>
        <v>2.0512820512820511</v>
      </c>
      <c r="AP1806">
        <f t="shared" ca="1" si="973"/>
        <v>2.0512820512820511</v>
      </c>
      <c r="AQ1806">
        <f t="shared" ca="1" si="974"/>
        <v>17.948717948717949</v>
      </c>
      <c r="AR1806">
        <f t="shared" ca="1" si="975"/>
        <v>6.9230769230769234</v>
      </c>
      <c r="AS1806">
        <f ca="1">P1806/J1806</f>
        <v>9.2238045836084123E-2</v>
      </c>
    </row>
    <row r="1807" spans="1:45" x14ac:dyDescent="0.4">
      <c r="A1807">
        <f t="shared" si="970"/>
        <v>201902</v>
      </c>
      <c r="B1807" t="s">
        <v>883</v>
      </c>
      <c r="C1807" t="s">
        <v>647</v>
      </c>
      <c r="D1807" t="str">
        <f t="shared" ca="1" si="966"/>
        <v>I119</v>
      </c>
      <c r="E1807">
        <f t="shared" ca="1" si="948"/>
        <v>5</v>
      </c>
      <c r="F1807">
        <f t="shared" ca="1" si="949"/>
        <v>10</v>
      </c>
      <c r="G1807" t="str">
        <f t="shared" ca="1" si="964"/>
        <v>S11</v>
      </c>
      <c r="H1807" t="str">
        <f t="shared" ca="1" si="965"/>
        <v>S119</v>
      </c>
      <c r="I1807">
        <f ca="1">VLOOKUP(D1807,PRC!$A$2:$B$21,2,0)*E1807</f>
        <v>475000</v>
      </c>
      <c r="J1807">
        <f t="shared" ca="1" si="950"/>
        <v>413246</v>
      </c>
      <c r="K1807">
        <f ca="1">VLOOKUP(D1807,PRC!$A$1:$C$21,3,0)*E1807</f>
        <v>228000</v>
      </c>
      <c r="L1807">
        <f t="shared" ca="1" si="951"/>
        <v>14000</v>
      </c>
      <c r="M1807">
        <f t="shared" ca="1" si="952"/>
        <v>5000</v>
      </c>
      <c r="N1807">
        <f t="shared" ca="1" si="953"/>
        <v>81000</v>
      </c>
      <c r="O1807">
        <f t="shared" ca="1" si="954"/>
        <v>33000</v>
      </c>
      <c r="P1807">
        <f t="shared" ca="1" si="969"/>
        <v>52246</v>
      </c>
      <c r="Q1807">
        <f ca="1">IF(P1807&gt;0,1,0)</f>
        <v>1</v>
      </c>
      <c r="R1807">
        <f t="shared" ca="1" si="955"/>
        <v>13</v>
      </c>
      <c r="S1807">
        <f t="shared" ca="1" si="956"/>
        <v>3</v>
      </c>
      <c r="T1807">
        <f t="shared" ca="1" si="957"/>
        <v>1</v>
      </c>
      <c r="U1807">
        <f t="shared" ca="1" si="958"/>
        <v>17</v>
      </c>
      <c r="V1807">
        <f t="shared" ca="1" si="959"/>
        <v>7</v>
      </c>
      <c r="X1807">
        <f t="shared" si="961"/>
        <v>1807</v>
      </c>
      <c r="Y1807">
        <f t="shared" si="962"/>
        <v>1452</v>
      </c>
      <c r="Z1807">
        <f t="shared" si="963"/>
        <v>1453</v>
      </c>
      <c r="AA1807">
        <f t="shared" si="960"/>
        <v>1951</v>
      </c>
      <c r="AB1807">
        <f t="shared" si="971"/>
        <v>500</v>
      </c>
      <c r="AM1807" t="str">
        <f t="shared" si="972"/>
        <v>201902LP</v>
      </c>
      <c r="AN1807">
        <f t="shared" ca="1" si="967"/>
        <v>13.000842105263155</v>
      </c>
      <c r="AO1807">
        <f t="shared" ca="1" si="968"/>
        <v>2.9473684210526314</v>
      </c>
      <c r="AP1807">
        <f t="shared" ca="1" si="973"/>
        <v>1.0526315789473684</v>
      </c>
      <c r="AQ1807">
        <f t="shared" ca="1" si="974"/>
        <v>17.05263157894737</v>
      </c>
      <c r="AR1807">
        <f t="shared" ca="1" si="975"/>
        <v>6.947368421052631</v>
      </c>
      <c r="AS1807">
        <f ca="1">P1807/J1807</f>
        <v>0.1264283259850065</v>
      </c>
    </row>
    <row r="1808" spans="1:45" x14ac:dyDescent="0.4">
      <c r="A1808">
        <f t="shared" si="970"/>
        <v>201902</v>
      </c>
      <c r="B1808" t="s">
        <v>884</v>
      </c>
      <c r="C1808" t="s">
        <v>647</v>
      </c>
      <c r="D1808" t="str">
        <f t="shared" ca="1" si="966"/>
        <v>I104</v>
      </c>
      <c r="E1808">
        <f t="shared" ca="1" si="948"/>
        <v>6</v>
      </c>
      <c r="F1808">
        <f t="shared" ca="1" si="949"/>
        <v>15</v>
      </c>
      <c r="G1808" t="str">
        <f t="shared" ca="1" si="964"/>
        <v>S10</v>
      </c>
      <c r="H1808" t="str">
        <f t="shared" ca="1" si="965"/>
        <v>S108</v>
      </c>
      <c r="I1808">
        <f ca="1">VLOOKUP(D1808,PRC!$A$2:$B$21,2,0)*E1808</f>
        <v>420000</v>
      </c>
      <c r="J1808">
        <f t="shared" ca="1" si="950"/>
        <v>356996</v>
      </c>
      <c r="K1808">
        <f ca="1">VLOOKUP(D1808,PRC!$A$1:$C$21,3,0)*E1808</f>
        <v>176400</v>
      </c>
      <c r="L1808">
        <f t="shared" ca="1" si="951"/>
        <v>8000</v>
      </c>
      <c r="M1808">
        <f t="shared" ca="1" si="952"/>
        <v>13000</v>
      </c>
      <c r="N1808">
        <f t="shared" ca="1" si="953"/>
        <v>63000</v>
      </c>
      <c r="O1808">
        <f t="shared" ca="1" si="954"/>
        <v>42000</v>
      </c>
      <c r="P1808">
        <f t="shared" ca="1" si="969"/>
        <v>54596</v>
      </c>
      <c r="Q1808">
        <f ca="1">IF(P1808&gt;0,1,0)</f>
        <v>1</v>
      </c>
      <c r="R1808">
        <f t="shared" ca="1" si="955"/>
        <v>15</v>
      </c>
      <c r="S1808">
        <f t="shared" ca="1" si="956"/>
        <v>2</v>
      </c>
      <c r="T1808">
        <f t="shared" ca="1" si="957"/>
        <v>3</v>
      </c>
      <c r="U1808">
        <f t="shared" ca="1" si="958"/>
        <v>15</v>
      </c>
      <c r="V1808">
        <f t="shared" ca="1" si="959"/>
        <v>10</v>
      </c>
      <c r="X1808">
        <f t="shared" si="961"/>
        <v>1808</v>
      </c>
      <c r="Y1808">
        <f t="shared" si="962"/>
        <v>1452</v>
      </c>
      <c r="Z1808">
        <f t="shared" si="963"/>
        <v>1453</v>
      </c>
      <c r="AA1808">
        <f t="shared" si="960"/>
        <v>1951</v>
      </c>
      <c r="AB1808">
        <f t="shared" si="971"/>
        <v>500</v>
      </c>
      <c r="AM1808" t="str">
        <f t="shared" si="972"/>
        <v>201902LP</v>
      </c>
      <c r="AN1808">
        <f t="shared" ca="1" si="967"/>
        <v>15.000952380952381</v>
      </c>
      <c r="AO1808">
        <f t="shared" ca="1" si="968"/>
        <v>1.9047619047619049</v>
      </c>
      <c r="AP1808">
        <f t="shared" ca="1" si="973"/>
        <v>3.0952380952380953</v>
      </c>
      <c r="AQ1808">
        <f t="shared" ca="1" si="974"/>
        <v>15</v>
      </c>
      <c r="AR1808">
        <f t="shared" ca="1" si="975"/>
        <v>10</v>
      </c>
      <c r="AS1808">
        <f ca="1">P1808/J1808</f>
        <v>0.15293168550908134</v>
      </c>
    </row>
    <row r="1809" spans="1:45" x14ac:dyDescent="0.4">
      <c r="A1809">
        <f t="shared" si="970"/>
        <v>201902</v>
      </c>
      <c r="B1809" t="s">
        <v>885</v>
      </c>
      <c r="C1809" t="s">
        <v>647</v>
      </c>
      <c r="D1809" t="str">
        <f t="shared" ca="1" si="966"/>
        <v>I109</v>
      </c>
      <c r="E1809">
        <f t="shared" ca="1" si="948"/>
        <v>7</v>
      </c>
      <c r="F1809">
        <f t="shared" ca="1" si="949"/>
        <v>13</v>
      </c>
      <c r="G1809" t="str">
        <f t="shared" ca="1" si="964"/>
        <v>S10</v>
      </c>
      <c r="H1809" t="str">
        <f t="shared" ca="1" si="965"/>
        <v>S108</v>
      </c>
      <c r="I1809">
        <f ca="1">VLOOKUP(D1809,PRC!$A$2:$B$21,2,0)*E1809</f>
        <v>3500000</v>
      </c>
      <c r="J1809">
        <f t="shared" ca="1" si="950"/>
        <v>3044996</v>
      </c>
      <c r="K1809">
        <f ca="1">VLOOKUP(D1809,PRC!$A$1:$C$21,3,0)*E1809</f>
        <v>1400000</v>
      </c>
      <c r="L1809">
        <f t="shared" ca="1" si="951"/>
        <v>35000</v>
      </c>
      <c r="M1809">
        <f t="shared" ca="1" si="952"/>
        <v>35000</v>
      </c>
      <c r="N1809">
        <f t="shared" ca="1" si="953"/>
        <v>525000</v>
      </c>
      <c r="O1809">
        <f t="shared" ca="1" si="954"/>
        <v>280000</v>
      </c>
      <c r="P1809">
        <f t="shared" ca="1" si="969"/>
        <v>769996</v>
      </c>
      <c r="Q1809">
        <f ca="1">IF(P1809&gt;0,1,0)</f>
        <v>1</v>
      </c>
      <c r="R1809">
        <f t="shared" ca="1" si="955"/>
        <v>13</v>
      </c>
      <c r="S1809">
        <f t="shared" ca="1" si="956"/>
        <v>1</v>
      </c>
      <c r="T1809">
        <f t="shared" ca="1" si="957"/>
        <v>1</v>
      </c>
      <c r="U1809">
        <f t="shared" ca="1" si="958"/>
        <v>15</v>
      </c>
      <c r="V1809">
        <f t="shared" ca="1" si="959"/>
        <v>8</v>
      </c>
      <c r="X1809">
        <f t="shared" si="961"/>
        <v>1809</v>
      </c>
      <c r="Y1809">
        <f t="shared" si="962"/>
        <v>1452</v>
      </c>
      <c r="Z1809">
        <f t="shared" si="963"/>
        <v>1453</v>
      </c>
      <c r="AA1809">
        <f t="shared" si="960"/>
        <v>1951</v>
      </c>
      <c r="AB1809">
        <f t="shared" si="971"/>
        <v>500</v>
      </c>
      <c r="AM1809" t="str">
        <f t="shared" si="972"/>
        <v>201902LP</v>
      </c>
      <c r="AN1809">
        <f t="shared" ca="1" si="967"/>
        <v>13.000114285714282</v>
      </c>
      <c r="AO1809">
        <f t="shared" ca="1" si="968"/>
        <v>1</v>
      </c>
      <c r="AP1809">
        <f t="shared" ca="1" si="973"/>
        <v>1</v>
      </c>
      <c r="AQ1809">
        <f t="shared" ca="1" si="974"/>
        <v>15</v>
      </c>
      <c r="AR1809">
        <f t="shared" ca="1" si="975"/>
        <v>8</v>
      </c>
      <c r="AS1809">
        <f ca="1">P1809/J1809</f>
        <v>0.25287258177022237</v>
      </c>
    </row>
    <row r="1810" spans="1:45" x14ac:dyDescent="0.4">
      <c r="A1810">
        <f t="shared" si="970"/>
        <v>201902</v>
      </c>
      <c r="B1810" t="s">
        <v>886</v>
      </c>
      <c r="C1810" t="s">
        <v>647</v>
      </c>
      <c r="D1810" t="str">
        <f t="shared" ca="1" si="966"/>
        <v>I101</v>
      </c>
      <c r="E1810">
        <f t="shared" ca="1" si="948"/>
        <v>5</v>
      </c>
      <c r="F1810">
        <f t="shared" ca="1" si="949"/>
        <v>11</v>
      </c>
      <c r="G1810" t="str">
        <f t="shared" ca="1" si="964"/>
        <v>S11</v>
      </c>
      <c r="H1810" t="str">
        <f t="shared" ca="1" si="965"/>
        <v>S113</v>
      </c>
      <c r="I1810">
        <f ca="1">VLOOKUP(D1810,PRC!$A$2:$B$21,2,0)*E1810</f>
        <v>150000</v>
      </c>
      <c r="J1810">
        <f t="shared" ca="1" si="950"/>
        <v>128996</v>
      </c>
      <c r="K1810">
        <f ca="1">VLOOKUP(D1810,PRC!$A$1:$C$21,3,0)*E1810</f>
        <v>78000</v>
      </c>
      <c r="L1810">
        <f t="shared" ca="1" si="951"/>
        <v>2000</v>
      </c>
      <c r="M1810">
        <f t="shared" ca="1" si="952"/>
        <v>2000</v>
      </c>
      <c r="N1810">
        <f t="shared" ca="1" si="953"/>
        <v>26000</v>
      </c>
      <c r="O1810">
        <f t="shared" ca="1" si="954"/>
        <v>12000</v>
      </c>
      <c r="P1810">
        <f t="shared" ca="1" si="969"/>
        <v>8996</v>
      </c>
      <c r="Q1810">
        <f ca="1">IF(P1810&gt;0,1,0)</f>
        <v>1</v>
      </c>
      <c r="R1810">
        <f t="shared" ca="1" si="955"/>
        <v>14</v>
      </c>
      <c r="S1810">
        <f t="shared" ca="1" si="956"/>
        <v>1</v>
      </c>
      <c r="T1810">
        <f t="shared" ca="1" si="957"/>
        <v>1</v>
      </c>
      <c r="U1810">
        <f t="shared" ca="1" si="958"/>
        <v>17</v>
      </c>
      <c r="V1810">
        <f t="shared" ca="1" si="959"/>
        <v>8</v>
      </c>
      <c r="X1810">
        <f t="shared" si="961"/>
        <v>1810</v>
      </c>
      <c r="Y1810">
        <f t="shared" si="962"/>
        <v>1452</v>
      </c>
      <c r="Z1810">
        <f t="shared" si="963"/>
        <v>1453</v>
      </c>
      <c r="AA1810">
        <f t="shared" si="960"/>
        <v>1951</v>
      </c>
      <c r="AB1810">
        <f t="shared" si="971"/>
        <v>500</v>
      </c>
      <c r="AM1810" t="str">
        <f t="shared" si="972"/>
        <v>201902LP</v>
      </c>
      <c r="AN1810">
        <f t="shared" ca="1" si="967"/>
        <v>14.002666666666663</v>
      </c>
      <c r="AO1810">
        <f t="shared" ca="1" si="968"/>
        <v>1.3333333333333335</v>
      </c>
      <c r="AP1810">
        <f t="shared" ca="1" si="973"/>
        <v>1.3333333333333335</v>
      </c>
      <c r="AQ1810">
        <f t="shared" ca="1" si="974"/>
        <v>17.333333333333336</v>
      </c>
      <c r="AR1810">
        <f t="shared" ca="1" si="975"/>
        <v>8</v>
      </c>
      <c r="AS1810">
        <f ca="1">P1810/J1810</f>
        <v>6.9738596545629319E-2</v>
      </c>
    </row>
    <row r="1811" spans="1:45" x14ac:dyDescent="0.4">
      <c r="A1811">
        <f t="shared" si="970"/>
        <v>201902</v>
      </c>
      <c r="B1811" t="s">
        <v>887</v>
      </c>
      <c r="C1811" t="s">
        <v>647</v>
      </c>
      <c r="D1811" t="str">
        <f t="shared" ca="1" si="966"/>
        <v>I101</v>
      </c>
      <c r="E1811">
        <f t="shared" ca="1" si="948"/>
        <v>5</v>
      </c>
      <c r="F1811">
        <f t="shared" ca="1" si="949"/>
        <v>14</v>
      </c>
      <c r="G1811" t="str">
        <f t="shared" ca="1" si="964"/>
        <v>S11</v>
      </c>
      <c r="H1811" t="str">
        <f t="shared" ca="1" si="965"/>
        <v>S113</v>
      </c>
      <c r="I1811">
        <f ca="1">VLOOKUP(D1811,PRC!$A$2:$B$21,2,0)*E1811</f>
        <v>150000</v>
      </c>
      <c r="J1811">
        <f t="shared" ca="1" si="950"/>
        <v>130496</v>
      </c>
      <c r="K1811">
        <f ca="1">VLOOKUP(D1811,PRC!$A$1:$C$21,3,0)*E1811</f>
        <v>78000</v>
      </c>
      <c r="L1811">
        <f t="shared" ca="1" si="951"/>
        <v>5000</v>
      </c>
      <c r="M1811">
        <f t="shared" ca="1" si="952"/>
        <v>2000</v>
      </c>
      <c r="N1811">
        <f t="shared" ca="1" si="953"/>
        <v>15000</v>
      </c>
      <c r="O1811">
        <f t="shared" ca="1" si="954"/>
        <v>15000</v>
      </c>
      <c r="P1811">
        <f t="shared" ca="1" si="969"/>
        <v>15496</v>
      </c>
      <c r="Q1811">
        <f ca="1">IF(P1811&gt;0,1,0)</f>
        <v>1</v>
      </c>
      <c r="R1811">
        <f t="shared" ca="1" si="955"/>
        <v>13</v>
      </c>
      <c r="S1811">
        <f t="shared" ca="1" si="956"/>
        <v>3</v>
      </c>
      <c r="T1811">
        <f t="shared" ca="1" si="957"/>
        <v>1</v>
      </c>
      <c r="U1811">
        <f t="shared" ca="1" si="958"/>
        <v>10</v>
      </c>
      <c r="V1811">
        <f t="shared" ca="1" si="959"/>
        <v>10</v>
      </c>
      <c r="X1811">
        <f t="shared" si="961"/>
        <v>1811</v>
      </c>
      <c r="Y1811">
        <f t="shared" si="962"/>
        <v>1452</v>
      </c>
      <c r="Z1811">
        <f t="shared" si="963"/>
        <v>1453</v>
      </c>
      <c r="AA1811">
        <f t="shared" si="960"/>
        <v>1951</v>
      </c>
      <c r="AB1811">
        <f t="shared" si="971"/>
        <v>500</v>
      </c>
      <c r="AM1811" t="str">
        <f t="shared" si="972"/>
        <v>201902LP</v>
      </c>
      <c r="AN1811">
        <f t="shared" ca="1" si="967"/>
        <v>13.002666666666663</v>
      </c>
      <c r="AO1811">
        <f t="shared" ca="1" si="968"/>
        <v>3.3333333333333335</v>
      </c>
      <c r="AP1811">
        <f t="shared" ca="1" si="973"/>
        <v>1.3333333333333335</v>
      </c>
      <c r="AQ1811">
        <f t="shared" ca="1" si="974"/>
        <v>10</v>
      </c>
      <c r="AR1811">
        <f t="shared" ca="1" si="975"/>
        <v>10</v>
      </c>
      <c r="AS1811">
        <f ca="1">P1811/J1811</f>
        <v>0.11874693477194703</v>
      </c>
    </row>
    <row r="1812" spans="1:45" x14ac:dyDescent="0.4">
      <c r="A1812">
        <f t="shared" si="970"/>
        <v>201902</v>
      </c>
      <c r="B1812" t="s">
        <v>888</v>
      </c>
      <c r="C1812" t="s">
        <v>647</v>
      </c>
      <c r="D1812" t="str">
        <f t="shared" ca="1" si="966"/>
        <v>I108</v>
      </c>
      <c r="E1812">
        <f t="shared" ca="1" si="948"/>
        <v>7</v>
      </c>
      <c r="F1812">
        <f t="shared" ca="1" si="949"/>
        <v>10</v>
      </c>
      <c r="G1812" t="str">
        <f t="shared" ca="1" si="964"/>
        <v>S11</v>
      </c>
      <c r="H1812" t="str">
        <f t="shared" ca="1" si="965"/>
        <v>S112</v>
      </c>
      <c r="I1812">
        <f ca="1">VLOOKUP(D1812,PRC!$A$2:$B$21,2,0)*E1812</f>
        <v>280000</v>
      </c>
      <c r="J1812">
        <f t="shared" ca="1" si="950"/>
        <v>249196</v>
      </c>
      <c r="K1812">
        <f ca="1">VLOOKUP(D1812,PRC!$A$1:$C$21,3,0)*E1812</f>
        <v>128800</v>
      </c>
      <c r="L1812">
        <f t="shared" ca="1" si="951"/>
        <v>3000</v>
      </c>
      <c r="M1812">
        <f t="shared" ca="1" si="952"/>
        <v>6000</v>
      </c>
      <c r="N1812">
        <f t="shared" ca="1" si="953"/>
        <v>56000</v>
      </c>
      <c r="O1812">
        <f t="shared" ca="1" si="954"/>
        <v>28000</v>
      </c>
      <c r="P1812">
        <f t="shared" ca="1" si="969"/>
        <v>27396</v>
      </c>
      <c r="Q1812">
        <f ca="1">IF(P1812&gt;0,1,0)</f>
        <v>1</v>
      </c>
      <c r="R1812">
        <f t="shared" ca="1" si="955"/>
        <v>11</v>
      </c>
      <c r="S1812">
        <f t="shared" ca="1" si="956"/>
        <v>1</v>
      </c>
      <c r="T1812">
        <f t="shared" ca="1" si="957"/>
        <v>2</v>
      </c>
      <c r="U1812">
        <f t="shared" ca="1" si="958"/>
        <v>20</v>
      </c>
      <c r="V1812">
        <f t="shared" ca="1" si="959"/>
        <v>10</v>
      </c>
      <c r="X1812">
        <f t="shared" si="961"/>
        <v>1812</v>
      </c>
      <c r="Y1812">
        <f t="shared" si="962"/>
        <v>1452</v>
      </c>
      <c r="Z1812">
        <f t="shared" si="963"/>
        <v>1453</v>
      </c>
      <c r="AA1812">
        <f t="shared" si="960"/>
        <v>1951</v>
      </c>
      <c r="AB1812">
        <f t="shared" si="971"/>
        <v>500</v>
      </c>
      <c r="AM1812" t="str">
        <f t="shared" si="972"/>
        <v>201902LP</v>
      </c>
      <c r="AN1812">
        <f t="shared" ca="1" si="967"/>
        <v>11.001428571428573</v>
      </c>
      <c r="AO1812">
        <f t="shared" ca="1" si="968"/>
        <v>1.0714285714285714</v>
      </c>
      <c r="AP1812">
        <f t="shared" ca="1" si="973"/>
        <v>2.1428571428571428</v>
      </c>
      <c r="AQ1812">
        <f t="shared" ca="1" si="974"/>
        <v>20</v>
      </c>
      <c r="AR1812">
        <f t="shared" ca="1" si="975"/>
        <v>10</v>
      </c>
      <c r="AS1812">
        <f ca="1">P1812/J1812</f>
        <v>0.10993755919035618</v>
      </c>
    </row>
    <row r="1813" spans="1:45" x14ac:dyDescent="0.4">
      <c r="A1813">
        <f t="shared" si="970"/>
        <v>201902</v>
      </c>
      <c r="B1813" t="s">
        <v>889</v>
      </c>
      <c r="C1813" t="s">
        <v>647</v>
      </c>
      <c r="D1813" t="str">
        <f t="shared" ca="1" si="966"/>
        <v>I101</v>
      </c>
      <c r="E1813">
        <f t="shared" ca="1" si="948"/>
        <v>5</v>
      </c>
      <c r="F1813">
        <f t="shared" ca="1" si="949"/>
        <v>11</v>
      </c>
      <c r="G1813" t="str">
        <f t="shared" ca="1" si="964"/>
        <v>S11</v>
      </c>
      <c r="H1813" t="str">
        <f t="shared" ca="1" si="965"/>
        <v>S113</v>
      </c>
      <c r="I1813">
        <f ca="1">VLOOKUP(D1813,PRC!$A$2:$B$21,2,0)*E1813</f>
        <v>150000</v>
      </c>
      <c r="J1813">
        <f t="shared" ca="1" si="950"/>
        <v>131996</v>
      </c>
      <c r="K1813">
        <f ca="1">VLOOKUP(D1813,PRC!$A$1:$C$21,3,0)*E1813</f>
        <v>78000</v>
      </c>
      <c r="L1813">
        <f t="shared" ca="1" si="951"/>
        <v>5000</v>
      </c>
      <c r="M1813">
        <f t="shared" ca="1" si="952"/>
        <v>2000</v>
      </c>
      <c r="N1813">
        <f t="shared" ca="1" si="953"/>
        <v>26000</v>
      </c>
      <c r="O1813">
        <f t="shared" ca="1" si="954"/>
        <v>11000</v>
      </c>
      <c r="P1813">
        <f t="shared" ca="1" si="969"/>
        <v>9996</v>
      </c>
      <c r="Q1813">
        <f ca="1">IF(P1813&gt;0,1,0)</f>
        <v>1</v>
      </c>
      <c r="R1813">
        <f t="shared" ca="1" si="955"/>
        <v>12</v>
      </c>
      <c r="S1813">
        <f t="shared" ca="1" si="956"/>
        <v>3</v>
      </c>
      <c r="T1813">
        <f t="shared" ca="1" si="957"/>
        <v>1</v>
      </c>
      <c r="U1813">
        <f t="shared" ca="1" si="958"/>
        <v>17</v>
      </c>
      <c r="V1813">
        <f t="shared" ca="1" si="959"/>
        <v>7</v>
      </c>
      <c r="X1813">
        <f t="shared" si="961"/>
        <v>1813</v>
      </c>
      <c r="Y1813">
        <f t="shared" si="962"/>
        <v>1452</v>
      </c>
      <c r="Z1813">
        <f t="shared" si="963"/>
        <v>1453</v>
      </c>
      <c r="AA1813">
        <f t="shared" si="960"/>
        <v>1951</v>
      </c>
      <c r="AB1813">
        <f t="shared" si="971"/>
        <v>500</v>
      </c>
      <c r="AM1813" t="str">
        <f t="shared" si="972"/>
        <v>201902LP</v>
      </c>
      <c r="AN1813">
        <f t="shared" ca="1" si="967"/>
        <v>12.002666666666661</v>
      </c>
      <c r="AO1813">
        <f t="shared" ca="1" si="968"/>
        <v>3.3333333333333335</v>
      </c>
      <c r="AP1813">
        <f t="shared" ca="1" si="973"/>
        <v>1.3333333333333335</v>
      </c>
      <c r="AQ1813">
        <f t="shared" ca="1" si="974"/>
        <v>17.333333333333336</v>
      </c>
      <c r="AR1813">
        <f t="shared" ca="1" si="975"/>
        <v>7.333333333333333</v>
      </c>
      <c r="AS1813">
        <f ca="1">P1813/J1813</f>
        <v>7.5729567562653408E-2</v>
      </c>
    </row>
    <row r="1814" spans="1:45" x14ac:dyDescent="0.4">
      <c r="A1814">
        <f t="shared" si="970"/>
        <v>201902</v>
      </c>
      <c r="B1814" t="s">
        <v>890</v>
      </c>
      <c r="C1814" t="s">
        <v>647</v>
      </c>
      <c r="D1814" t="str">
        <f t="shared" ca="1" si="966"/>
        <v>I102</v>
      </c>
      <c r="E1814">
        <f t="shared" ca="1" si="948"/>
        <v>5</v>
      </c>
      <c r="F1814">
        <f t="shared" ca="1" si="949"/>
        <v>15</v>
      </c>
      <c r="G1814" t="str">
        <f t="shared" ca="1" si="964"/>
        <v>S10</v>
      </c>
      <c r="H1814" t="str">
        <f t="shared" ca="1" si="965"/>
        <v>S107</v>
      </c>
      <c r="I1814">
        <f ca="1">VLOOKUP(D1814,PRC!$A$2:$B$21,2,0)*E1814</f>
        <v>200000</v>
      </c>
      <c r="J1814">
        <f t="shared" ca="1" si="950"/>
        <v>175996</v>
      </c>
      <c r="K1814">
        <f ca="1">VLOOKUP(D1814,PRC!$A$1:$C$21,3,0)*E1814</f>
        <v>94000</v>
      </c>
      <c r="L1814">
        <f t="shared" ca="1" si="951"/>
        <v>6000</v>
      </c>
      <c r="M1814">
        <f t="shared" ca="1" si="952"/>
        <v>6000</v>
      </c>
      <c r="N1814">
        <f t="shared" ca="1" si="953"/>
        <v>28000</v>
      </c>
      <c r="O1814">
        <f t="shared" ca="1" si="954"/>
        <v>10000</v>
      </c>
      <c r="P1814">
        <f t="shared" ca="1" si="969"/>
        <v>31996</v>
      </c>
      <c r="Q1814">
        <f ca="1">IF(P1814&gt;0,1,0)</f>
        <v>1</v>
      </c>
      <c r="R1814">
        <f t="shared" ca="1" si="955"/>
        <v>12</v>
      </c>
      <c r="S1814">
        <f t="shared" ca="1" si="956"/>
        <v>3</v>
      </c>
      <c r="T1814">
        <f t="shared" ca="1" si="957"/>
        <v>3</v>
      </c>
      <c r="U1814">
        <f t="shared" ca="1" si="958"/>
        <v>14</v>
      </c>
      <c r="V1814">
        <f t="shared" ca="1" si="959"/>
        <v>5</v>
      </c>
      <c r="X1814">
        <f t="shared" si="961"/>
        <v>1814</v>
      </c>
      <c r="Y1814">
        <f t="shared" si="962"/>
        <v>1452</v>
      </c>
      <c r="Z1814">
        <f t="shared" si="963"/>
        <v>1453</v>
      </c>
      <c r="AA1814">
        <f t="shared" si="960"/>
        <v>1951</v>
      </c>
      <c r="AB1814">
        <f t="shared" si="971"/>
        <v>500</v>
      </c>
      <c r="AM1814" t="str">
        <f t="shared" si="972"/>
        <v>201902LP</v>
      </c>
      <c r="AN1814">
        <f t="shared" ca="1" si="967"/>
        <v>12.002000000000002</v>
      </c>
      <c r="AO1814">
        <f t="shared" ca="1" si="968"/>
        <v>3</v>
      </c>
      <c r="AP1814">
        <f t="shared" ca="1" si="973"/>
        <v>3</v>
      </c>
      <c r="AQ1814">
        <f t="shared" ca="1" si="974"/>
        <v>14.000000000000002</v>
      </c>
      <c r="AR1814">
        <f t="shared" ca="1" si="975"/>
        <v>5</v>
      </c>
      <c r="AS1814">
        <f ca="1">P1814/J1814</f>
        <v>0.18179958635423532</v>
      </c>
    </row>
    <row r="1815" spans="1:45" x14ac:dyDescent="0.4">
      <c r="A1815">
        <f t="shared" si="970"/>
        <v>201902</v>
      </c>
      <c r="B1815" t="s">
        <v>891</v>
      </c>
      <c r="C1815" t="s">
        <v>647</v>
      </c>
      <c r="D1815" t="str">
        <f t="shared" ca="1" si="966"/>
        <v>I105</v>
      </c>
      <c r="E1815">
        <f t="shared" ca="1" si="948"/>
        <v>7</v>
      </c>
      <c r="F1815">
        <f t="shared" ca="1" si="949"/>
        <v>14</v>
      </c>
      <c r="G1815" t="str">
        <f t="shared" ca="1" si="964"/>
        <v>S11</v>
      </c>
      <c r="H1815" t="str">
        <f t="shared" ca="1" si="965"/>
        <v>S110</v>
      </c>
      <c r="I1815">
        <f ca="1">VLOOKUP(D1815,PRC!$A$2:$B$21,2,0)*E1815</f>
        <v>700000</v>
      </c>
      <c r="J1815">
        <f t="shared" ca="1" si="950"/>
        <v>622996</v>
      </c>
      <c r="K1815">
        <f ca="1">VLOOKUP(D1815,PRC!$A$1:$C$21,3,0)*E1815</f>
        <v>413000</v>
      </c>
      <c r="L1815">
        <f t="shared" ca="1" si="951"/>
        <v>7000</v>
      </c>
      <c r="M1815">
        <f t="shared" ca="1" si="952"/>
        <v>21000</v>
      </c>
      <c r="N1815">
        <f t="shared" ca="1" si="953"/>
        <v>112000</v>
      </c>
      <c r="O1815">
        <f t="shared" ca="1" si="954"/>
        <v>70000</v>
      </c>
      <c r="P1815">
        <f t="shared" ca="1" si="969"/>
        <v>-4</v>
      </c>
      <c r="Q1815">
        <f ca="1">IF(P1815&gt;0,1,0)</f>
        <v>0</v>
      </c>
      <c r="R1815">
        <f t="shared" ca="1" si="955"/>
        <v>11</v>
      </c>
      <c r="S1815">
        <f t="shared" ca="1" si="956"/>
        <v>1</v>
      </c>
      <c r="T1815">
        <f t="shared" ca="1" si="957"/>
        <v>3</v>
      </c>
      <c r="U1815">
        <f t="shared" ca="1" si="958"/>
        <v>16</v>
      </c>
      <c r="V1815">
        <f t="shared" ca="1" si="959"/>
        <v>10</v>
      </c>
      <c r="X1815">
        <f t="shared" si="961"/>
        <v>1815</v>
      </c>
      <c r="Y1815">
        <f t="shared" si="962"/>
        <v>1452</v>
      </c>
      <c r="Z1815">
        <f t="shared" si="963"/>
        <v>1453</v>
      </c>
      <c r="AA1815">
        <f t="shared" si="960"/>
        <v>1951</v>
      </c>
      <c r="AB1815">
        <f t="shared" si="971"/>
        <v>500</v>
      </c>
      <c r="AM1815" t="str">
        <f t="shared" si="972"/>
        <v>201902LP</v>
      </c>
      <c r="AN1815">
        <f t="shared" ca="1" si="967"/>
        <v>11.000571428571426</v>
      </c>
      <c r="AO1815">
        <f t="shared" ca="1" si="968"/>
        <v>1</v>
      </c>
      <c r="AP1815">
        <f t="shared" ca="1" si="973"/>
        <v>3</v>
      </c>
      <c r="AQ1815">
        <f t="shared" ca="1" si="974"/>
        <v>16</v>
      </c>
      <c r="AR1815">
        <f t="shared" ca="1" si="975"/>
        <v>10</v>
      </c>
      <c r="AS1815">
        <f ca="1">P1815/J1815</f>
        <v>-6.4205869700608034E-6</v>
      </c>
    </row>
    <row r="1816" spans="1:45" x14ac:dyDescent="0.4">
      <c r="A1816">
        <f t="shared" si="970"/>
        <v>201902</v>
      </c>
      <c r="B1816" t="s">
        <v>892</v>
      </c>
      <c r="C1816" t="s">
        <v>647</v>
      </c>
      <c r="D1816" t="str">
        <f t="shared" ca="1" si="966"/>
        <v>I103</v>
      </c>
      <c r="E1816">
        <f t="shared" ca="1" si="948"/>
        <v>7</v>
      </c>
      <c r="F1816">
        <f t="shared" ca="1" si="949"/>
        <v>10</v>
      </c>
      <c r="G1816" t="str">
        <f t="shared" ca="1" si="964"/>
        <v>S11</v>
      </c>
      <c r="H1816" t="str">
        <f t="shared" ca="1" si="965"/>
        <v>S114</v>
      </c>
      <c r="I1816">
        <f ca="1">VLOOKUP(D1816,PRC!$A$2:$B$21,2,0)*E1816</f>
        <v>350000</v>
      </c>
      <c r="J1816">
        <f t="shared" ca="1" si="950"/>
        <v>300996</v>
      </c>
      <c r="K1816">
        <f ca="1">VLOOKUP(D1816,PRC!$A$1:$C$21,3,0)*E1816</f>
        <v>199500</v>
      </c>
      <c r="L1816">
        <f t="shared" ca="1" si="951"/>
        <v>7000</v>
      </c>
      <c r="M1816">
        <f t="shared" ca="1" si="952"/>
        <v>11000</v>
      </c>
      <c r="N1816">
        <f t="shared" ca="1" si="953"/>
        <v>56000</v>
      </c>
      <c r="O1816">
        <f t="shared" ca="1" si="954"/>
        <v>32000</v>
      </c>
      <c r="P1816">
        <f t="shared" ca="1" si="969"/>
        <v>-4504</v>
      </c>
      <c r="Q1816">
        <f ca="1">IF(P1816&gt;0,1,0)</f>
        <v>0</v>
      </c>
      <c r="R1816">
        <f t="shared" ca="1" si="955"/>
        <v>14</v>
      </c>
      <c r="S1816">
        <f t="shared" ca="1" si="956"/>
        <v>2</v>
      </c>
      <c r="T1816">
        <f t="shared" ca="1" si="957"/>
        <v>3</v>
      </c>
      <c r="U1816">
        <f t="shared" ca="1" si="958"/>
        <v>16</v>
      </c>
      <c r="V1816">
        <f t="shared" ca="1" si="959"/>
        <v>9</v>
      </c>
      <c r="X1816">
        <f t="shared" si="961"/>
        <v>1816</v>
      </c>
      <c r="Y1816">
        <f t="shared" si="962"/>
        <v>1452</v>
      </c>
      <c r="Z1816">
        <f t="shared" si="963"/>
        <v>1453</v>
      </c>
      <c r="AA1816">
        <f t="shared" si="960"/>
        <v>1951</v>
      </c>
      <c r="AB1816">
        <f t="shared" si="971"/>
        <v>500</v>
      </c>
      <c r="AM1816" t="str">
        <f t="shared" si="972"/>
        <v>201902LP</v>
      </c>
      <c r="AN1816">
        <f t="shared" ca="1" si="967"/>
        <v>14.001142857142856</v>
      </c>
      <c r="AO1816">
        <f t="shared" ca="1" si="968"/>
        <v>2</v>
      </c>
      <c r="AP1816">
        <f t="shared" ca="1" si="973"/>
        <v>3.1428571428571432</v>
      </c>
      <c r="AQ1816">
        <f t="shared" ca="1" si="974"/>
        <v>16</v>
      </c>
      <c r="AR1816">
        <f t="shared" ca="1" si="975"/>
        <v>9.1428571428571423</v>
      </c>
      <c r="AS1816">
        <f ca="1">P1816/J1816</f>
        <v>-1.4963654002046538E-2</v>
      </c>
    </row>
    <row r="1817" spans="1:45" x14ac:dyDescent="0.4">
      <c r="A1817">
        <f t="shared" si="970"/>
        <v>201902</v>
      </c>
      <c r="B1817" t="s">
        <v>893</v>
      </c>
      <c r="C1817" t="s">
        <v>647</v>
      </c>
      <c r="D1817" t="str">
        <f t="shared" ca="1" si="966"/>
        <v>I107</v>
      </c>
      <c r="E1817">
        <f t="shared" ca="1" si="948"/>
        <v>8</v>
      </c>
      <c r="F1817">
        <f t="shared" ca="1" si="949"/>
        <v>12</v>
      </c>
      <c r="G1817" t="str">
        <f t="shared" ca="1" si="964"/>
        <v>S11</v>
      </c>
      <c r="H1817" t="str">
        <f t="shared" ca="1" si="965"/>
        <v>S118</v>
      </c>
      <c r="I1817">
        <f ca="1">VLOOKUP(D1817,PRC!$A$2:$B$21,2,0)*E1817</f>
        <v>1200000</v>
      </c>
      <c r="J1817">
        <f t="shared" ca="1" si="950"/>
        <v>1055996</v>
      </c>
      <c r="K1817">
        <f ca="1">VLOOKUP(D1817,PRC!$A$1:$C$21,3,0)*E1817</f>
        <v>684000</v>
      </c>
      <c r="L1817">
        <f t="shared" ca="1" si="951"/>
        <v>36000</v>
      </c>
      <c r="M1817">
        <f t="shared" ca="1" si="952"/>
        <v>12000</v>
      </c>
      <c r="N1817">
        <f t="shared" ca="1" si="953"/>
        <v>120000</v>
      </c>
      <c r="O1817">
        <f t="shared" ca="1" si="954"/>
        <v>60000</v>
      </c>
      <c r="P1817">
        <f t="shared" ca="1" si="969"/>
        <v>143996</v>
      </c>
      <c r="Q1817">
        <f ca="1">IF(P1817&gt;0,1,0)</f>
        <v>1</v>
      </c>
      <c r="R1817">
        <f t="shared" ca="1" si="955"/>
        <v>12</v>
      </c>
      <c r="S1817">
        <f t="shared" ca="1" si="956"/>
        <v>3</v>
      </c>
      <c r="T1817">
        <f t="shared" ca="1" si="957"/>
        <v>1</v>
      </c>
      <c r="U1817">
        <f t="shared" ca="1" si="958"/>
        <v>10</v>
      </c>
      <c r="V1817">
        <f t="shared" ca="1" si="959"/>
        <v>5</v>
      </c>
      <c r="X1817">
        <f t="shared" si="961"/>
        <v>1817</v>
      </c>
      <c r="Y1817">
        <f t="shared" si="962"/>
        <v>1452</v>
      </c>
      <c r="Z1817">
        <f t="shared" si="963"/>
        <v>1453</v>
      </c>
      <c r="AA1817">
        <f t="shared" si="960"/>
        <v>1951</v>
      </c>
      <c r="AB1817">
        <f t="shared" si="971"/>
        <v>500</v>
      </c>
      <c r="AM1817" t="str">
        <f t="shared" si="972"/>
        <v>201902LP</v>
      </c>
      <c r="AN1817">
        <f t="shared" ca="1" si="967"/>
        <v>12.000333333333336</v>
      </c>
      <c r="AO1817">
        <f t="shared" ca="1" si="968"/>
        <v>3</v>
      </c>
      <c r="AP1817">
        <f t="shared" ca="1" si="973"/>
        <v>1</v>
      </c>
      <c r="AQ1817">
        <f t="shared" ca="1" si="974"/>
        <v>10</v>
      </c>
      <c r="AR1817">
        <f t="shared" ca="1" si="975"/>
        <v>5</v>
      </c>
      <c r="AS1817">
        <f ca="1">P1817/J1817</f>
        <v>0.13636036500138257</v>
      </c>
    </row>
    <row r="1818" spans="1:45" x14ac:dyDescent="0.4">
      <c r="A1818">
        <f t="shared" si="970"/>
        <v>201902</v>
      </c>
      <c r="B1818" t="s">
        <v>894</v>
      </c>
      <c r="C1818" t="s">
        <v>647</v>
      </c>
      <c r="D1818" t="str">
        <f t="shared" ca="1" si="966"/>
        <v>I106</v>
      </c>
      <c r="E1818">
        <f t="shared" ca="1" si="948"/>
        <v>5</v>
      </c>
      <c r="F1818">
        <f t="shared" ca="1" si="949"/>
        <v>10</v>
      </c>
      <c r="G1818" t="str">
        <f t="shared" ca="1" si="964"/>
        <v>S11</v>
      </c>
      <c r="H1818" t="str">
        <f t="shared" ca="1" si="965"/>
        <v>S117</v>
      </c>
      <c r="I1818">
        <f ca="1">VLOOKUP(D1818,PRC!$A$2:$B$21,2,0)*E1818</f>
        <v>100000</v>
      </c>
      <c r="J1818">
        <f t="shared" ca="1" si="950"/>
        <v>88996</v>
      </c>
      <c r="K1818">
        <f ca="1">VLOOKUP(D1818,PRC!$A$1:$C$21,3,0)*E1818</f>
        <v>53000</v>
      </c>
      <c r="L1818">
        <f t="shared" ca="1" si="951"/>
        <v>1000</v>
      </c>
      <c r="M1818">
        <f t="shared" ca="1" si="952"/>
        <v>1000</v>
      </c>
      <c r="N1818">
        <f t="shared" ca="1" si="953"/>
        <v>16000</v>
      </c>
      <c r="O1818">
        <f t="shared" ca="1" si="954"/>
        <v>10000</v>
      </c>
      <c r="P1818">
        <f t="shared" ca="1" si="969"/>
        <v>7996</v>
      </c>
      <c r="Q1818">
        <f ca="1">IF(P1818&gt;0,1,0)</f>
        <v>1</v>
      </c>
      <c r="R1818">
        <f t="shared" ca="1" si="955"/>
        <v>11</v>
      </c>
      <c r="S1818">
        <f t="shared" ca="1" si="956"/>
        <v>1</v>
      </c>
      <c r="T1818">
        <f t="shared" ca="1" si="957"/>
        <v>1</v>
      </c>
      <c r="U1818">
        <f t="shared" ca="1" si="958"/>
        <v>16</v>
      </c>
      <c r="V1818">
        <f t="shared" ca="1" si="959"/>
        <v>10</v>
      </c>
      <c r="X1818">
        <f t="shared" si="961"/>
        <v>1818</v>
      </c>
      <c r="Y1818">
        <f t="shared" si="962"/>
        <v>1452</v>
      </c>
      <c r="Z1818">
        <f t="shared" si="963"/>
        <v>1453</v>
      </c>
      <c r="AA1818">
        <f t="shared" si="960"/>
        <v>1951</v>
      </c>
      <c r="AB1818">
        <f t="shared" si="971"/>
        <v>500</v>
      </c>
      <c r="AM1818" t="str">
        <f t="shared" si="972"/>
        <v>201902LP</v>
      </c>
      <c r="AN1818">
        <f t="shared" ca="1" si="967"/>
        <v>11.004000000000003</v>
      </c>
      <c r="AO1818">
        <f t="shared" ca="1" si="968"/>
        <v>1</v>
      </c>
      <c r="AP1818">
        <f t="shared" ca="1" si="973"/>
        <v>1</v>
      </c>
      <c r="AQ1818">
        <f t="shared" ca="1" si="974"/>
        <v>16</v>
      </c>
      <c r="AR1818">
        <f t="shared" ca="1" si="975"/>
        <v>10</v>
      </c>
      <c r="AS1818">
        <f ca="1">P1818/J1818</f>
        <v>8.9846734684704929E-2</v>
      </c>
    </row>
    <row r="1819" spans="1:45" x14ac:dyDescent="0.4">
      <c r="A1819">
        <f t="shared" si="970"/>
        <v>201902</v>
      </c>
      <c r="B1819" t="s">
        <v>895</v>
      </c>
      <c r="C1819" t="s">
        <v>647</v>
      </c>
      <c r="D1819" t="str">
        <f t="shared" ca="1" si="966"/>
        <v>I104</v>
      </c>
      <c r="E1819">
        <f t="shared" ca="1" si="948"/>
        <v>8</v>
      </c>
      <c r="F1819">
        <f t="shared" ca="1" si="949"/>
        <v>12</v>
      </c>
      <c r="G1819" t="str">
        <f t="shared" ca="1" si="964"/>
        <v>S10</v>
      </c>
      <c r="H1819" t="str">
        <f t="shared" ca="1" si="965"/>
        <v>S106</v>
      </c>
      <c r="I1819">
        <f ca="1">VLOOKUP(D1819,PRC!$A$2:$B$21,2,0)*E1819</f>
        <v>560000</v>
      </c>
      <c r="J1819">
        <f t="shared" ca="1" si="950"/>
        <v>487196</v>
      </c>
      <c r="K1819">
        <f ca="1">VLOOKUP(D1819,PRC!$A$1:$C$21,3,0)*E1819</f>
        <v>235200</v>
      </c>
      <c r="L1819">
        <f t="shared" ca="1" si="951"/>
        <v>17000</v>
      </c>
      <c r="M1819">
        <f t="shared" ca="1" si="952"/>
        <v>11000</v>
      </c>
      <c r="N1819">
        <f t="shared" ca="1" si="953"/>
        <v>84000</v>
      </c>
      <c r="O1819">
        <f t="shared" ca="1" si="954"/>
        <v>39000</v>
      </c>
      <c r="P1819">
        <f t="shared" ca="1" si="969"/>
        <v>100996</v>
      </c>
      <c r="Q1819">
        <f ca="1">IF(P1819&gt;0,1,0)</f>
        <v>1</v>
      </c>
      <c r="R1819">
        <f t="shared" ca="1" si="955"/>
        <v>13</v>
      </c>
      <c r="S1819">
        <f t="shared" ca="1" si="956"/>
        <v>3</v>
      </c>
      <c r="T1819">
        <f t="shared" ca="1" si="957"/>
        <v>2</v>
      </c>
      <c r="U1819">
        <f t="shared" ca="1" si="958"/>
        <v>15</v>
      </c>
      <c r="V1819">
        <f t="shared" ca="1" si="959"/>
        <v>7</v>
      </c>
      <c r="X1819">
        <f t="shared" si="961"/>
        <v>1819</v>
      </c>
      <c r="Y1819">
        <f t="shared" si="962"/>
        <v>1452</v>
      </c>
      <c r="Z1819">
        <f t="shared" si="963"/>
        <v>1453</v>
      </c>
      <c r="AA1819">
        <f t="shared" si="960"/>
        <v>1951</v>
      </c>
      <c r="AB1819">
        <f t="shared" si="971"/>
        <v>500</v>
      </c>
      <c r="AM1819" t="str">
        <f t="shared" si="972"/>
        <v>201902LP</v>
      </c>
      <c r="AN1819">
        <f t="shared" ca="1" si="967"/>
        <v>13.000714285714288</v>
      </c>
      <c r="AO1819">
        <f t="shared" ca="1" si="968"/>
        <v>3.0357142857142856</v>
      </c>
      <c r="AP1819">
        <f t="shared" ca="1" si="973"/>
        <v>1.9642857142857142</v>
      </c>
      <c r="AQ1819">
        <f t="shared" ca="1" si="974"/>
        <v>15</v>
      </c>
      <c r="AR1819">
        <f t="shared" ca="1" si="975"/>
        <v>6.9642857142857144</v>
      </c>
      <c r="AS1819">
        <f ca="1">P1819/J1819</f>
        <v>0.20730055254969251</v>
      </c>
    </row>
    <row r="1820" spans="1:45" x14ac:dyDescent="0.4">
      <c r="A1820">
        <f t="shared" si="970"/>
        <v>201902</v>
      </c>
      <c r="B1820" t="s">
        <v>896</v>
      </c>
      <c r="C1820" t="s">
        <v>647</v>
      </c>
      <c r="D1820" t="str">
        <f t="shared" ca="1" si="966"/>
        <v>I120</v>
      </c>
      <c r="E1820">
        <f t="shared" ca="1" si="948"/>
        <v>7</v>
      </c>
      <c r="F1820">
        <f t="shared" ca="1" si="949"/>
        <v>12</v>
      </c>
      <c r="G1820" t="str">
        <f t="shared" ca="1" si="964"/>
        <v>S10</v>
      </c>
      <c r="H1820" t="str">
        <f t="shared" ca="1" si="965"/>
        <v>S101</v>
      </c>
      <c r="I1820">
        <f ca="1">VLOOKUP(D1820,PRC!$A$2:$B$21,2,0)*E1820</f>
        <v>30100000</v>
      </c>
      <c r="J1820">
        <f t="shared" ca="1" si="950"/>
        <v>26186996</v>
      </c>
      <c r="K1820">
        <f ca="1">VLOOKUP(D1820,PRC!$A$1:$C$21,3,0)*E1820</f>
        <v>13545000</v>
      </c>
      <c r="L1820">
        <f t="shared" ca="1" si="951"/>
        <v>602000</v>
      </c>
      <c r="M1820">
        <f t="shared" ca="1" si="952"/>
        <v>903000</v>
      </c>
      <c r="N1820">
        <f t="shared" ca="1" si="953"/>
        <v>6020000</v>
      </c>
      <c r="O1820">
        <f t="shared" ca="1" si="954"/>
        <v>3010000</v>
      </c>
      <c r="P1820">
        <f t="shared" ca="1" si="969"/>
        <v>2106996</v>
      </c>
      <c r="Q1820">
        <f ca="1">IF(P1820&gt;0,1,0)</f>
        <v>1</v>
      </c>
      <c r="R1820">
        <f t="shared" ca="1" si="955"/>
        <v>13</v>
      </c>
      <c r="S1820">
        <f t="shared" ca="1" si="956"/>
        <v>2</v>
      </c>
      <c r="T1820">
        <f t="shared" ca="1" si="957"/>
        <v>3</v>
      </c>
      <c r="U1820">
        <f t="shared" ca="1" si="958"/>
        <v>20</v>
      </c>
      <c r="V1820">
        <f t="shared" ca="1" si="959"/>
        <v>10</v>
      </c>
      <c r="X1820">
        <f t="shared" si="961"/>
        <v>1820</v>
      </c>
      <c r="Y1820">
        <f t="shared" si="962"/>
        <v>1452</v>
      </c>
      <c r="Z1820">
        <f t="shared" si="963"/>
        <v>1453</v>
      </c>
      <c r="AA1820">
        <f t="shared" si="960"/>
        <v>1951</v>
      </c>
      <c r="AB1820">
        <f t="shared" si="971"/>
        <v>500</v>
      </c>
      <c r="AM1820" t="str">
        <f t="shared" si="972"/>
        <v>201902LP</v>
      </c>
      <c r="AN1820">
        <f t="shared" ca="1" si="967"/>
        <v>13.000013289036549</v>
      </c>
      <c r="AO1820">
        <f t="shared" ca="1" si="968"/>
        <v>2</v>
      </c>
      <c r="AP1820">
        <f t="shared" ca="1" si="973"/>
        <v>3</v>
      </c>
      <c r="AQ1820">
        <f t="shared" ca="1" si="974"/>
        <v>20</v>
      </c>
      <c r="AR1820">
        <f t="shared" ca="1" si="975"/>
        <v>10</v>
      </c>
      <c r="AS1820">
        <f ca="1">P1820/J1820</f>
        <v>8.0459629657407064E-2</v>
      </c>
    </row>
    <row r="1821" spans="1:45" x14ac:dyDescent="0.4">
      <c r="A1821">
        <f t="shared" si="970"/>
        <v>201902</v>
      </c>
      <c r="B1821" t="s">
        <v>897</v>
      </c>
      <c r="C1821" t="s">
        <v>647</v>
      </c>
      <c r="D1821" t="str">
        <f t="shared" ca="1" si="966"/>
        <v>I119</v>
      </c>
      <c r="E1821">
        <f t="shared" ca="1" si="948"/>
        <v>7</v>
      </c>
      <c r="F1821">
        <f t="shared" ca="1" si="949"/>
        <v>15</v>
      </c>
      <c r="G1821" t="str">
        <f t="shared" ca="1" si="964"/>
        <v>S11</v>
      </c>
      <c r="H1821" t="str">
        <f t="shared" ca="1" si="965"/>
        <v>S116</v>
      </c>
      <c r="I1821">
        <f ca="1">VLOOKUP(D1821,PRC!$A$2:$B$21,2,0)*E1821</f>
        <v>665000</v>
      </c>
      <c r="J1821">
        <f t="shared" ca="1" si="950"/>
        <v>591846</v>
      </c>
      <c r="K1821">
        <f ca="1">VLOOKUP(D1821,PRC!$A$1:$C$21,3,0)*E1821</f>
        <v>319200</v>
      </c>
      <c r="L1821">
        <f t="shared" ca="1" si="951"/>
        <v>7000</v>
      </c>
      <c r="M1821">
        <f t="shared" ca="1" si="952"/>
        <v>13000</v>
      </c>
      <c r="N1821">
        <f t="shared" ca="1" si="953"/>
        <v>113000</v>
      </c>
      <c r="O1821">
        <f t="shared" ca="1" si="954"/>
        <v>60000</v>
      </c>
      <c r="P1821">
        <f t="shared" ca="1" si="969"/>
        <v>79646</v>
      </c>
      <c r="Q1821">
        <f ca="1">IF(P1821&gt;0,1,0)</f>
        <v>1</v>
      </c>
      <c r="R1821">
        <f t="shared" ca="1" si="955"/>
        <v>11</v>
      </c>
      <c r="S1821">
        <f t="shared" ca="1" si="956"/>
        <v>1</v>
      </c>
      <c r="T1821">
        <f t="shared" ca="1" si="957"/>
        <v>2</v>
      </c>
      <c r="U1821">
        <f t="shared" ca="1" si="958"/>
        <v>17</v>
      </c>
      <c r="V1821">
        <f t="shared" ca="1" si="959"/>
        <v>9</v>
      </c>
      <c r="X1821">
        <f t="shared" si="961"/>
        <v>1821</v>
      </c>
      <c r="Y1821">
        <f t="shared" si="962"/>
        <v>1452</v>
      </c>
      <c r="Z1821">
        <f t="shared" si="963"/>
        <v>1453</v>
      </c>
      <c r="AA1821">
        <f t="shared" si="960"/>
        <v>1951</v>
      </c>
      <c r="AB1821">
        <f t="shared" si="971"/>
        <v>500</v>
      </c>
      <c r="AM1821" t="str">
        <f t="shared" si="972"/>
        <v>201902LP</v>
      </c>
      <c r="AN1821">
        <f t="shared" ca="1" si="967"/>
        <v>11.0006015037594</v>
      </c>
      <c r="AO1821">
        <f t="shared" ca="1" si="968"/>
        <v>1.0526315789473684</v>
      </c>
      <c r="AP1821">
        <f t="shared" ca="1" si="973"/>
        <v>1.9548872180451129</v>
      </c>
      <c r="AQ1821">
        <f t="shared" ca="1" si="974"/>
        <v>16.992481203007522</v>
      </c>
      <c r="AR1821">
        <f t="shared" ca="1" si="975"/>
        <v>9.0225563909774422</v>
      </c>
      <c r="AS1821">
        <f ca="1">P1821/J1821</f>
        <v>0.13457216911155942</v>
      </c>
    </row>
    <row r="1822" spans="1:45" x14ac:dyDescent="0.4">
      <c r="A1822">
        <f t="shared" si="970"/>
        <v>201902</v>
      </c>
      <c r="B1822" t="s">
        <v>898</v>
      </c>
      <c r="C1822" t="s">
        <v>647</v>
      </c>
      <c r="D1822" t="str">
        <f t="shared" ca="1" si="966"/>
        <v>I115</v>
      </c>
      <c r="E1822">
        <f t="shared" ca="1" si="948"/>
        <v>5</v>
      </c>
      <c r="F1822">
        <f t="shared" ca="1" si="949"/>
        <v>15</v>
      </c>
      <c r="G1822" t="str">
        <f t="shared" ca="1" si="964"/>
        <v>S10</v>
      </c>
      <c r="H1822" t="str">
        <f t="shared" ca="1" si="965"/>
        <v>S104</v>
      </c>
      <c r="I1822">
        <f ca="1">VLOOKUP(D1822,PRC!$A$2:$B$21,2,0)*E1822</f>
        <v>25000</v>
      </c>
      <c r="J1822">
        <f t="shared" ca="1" si="950"/>
        <v>21496</v>
      </c>
      <c r="K1822">
        <f ca="1">VLOOKUP(D1822,PRC!$A$1:$C$21,3,0)*E1822</f>
        <v>12000</v>
      </c>
      <c r="L1822">
        <f t="shared" ca="1" si="951"/>
        <v>1000</v>
      </c>
      <c r="M1822">
        <f t="shared" ca="1" si="952"/>
        <v>1000</v>
      </c>
      <c r="N1822">
        <f t="shared" ca="1" si="953"/>
        <v>5000</v>
      </c>
      <c r="O1822">
        <f t="shared" ca="1" si="954"/>
        <v>3000</v>
      </c>
      <c r="P1822">
        <f t="shared" ca="1" si="969"/>
        <v>-504</v>
      </c>
      <c r="Q1822">
        <f ca="1">IF(P1822&gt;0,1,0)</f>
        <v>0</v>
      </c>
      <c r="R1822">
        <f t="shared" ca="1" si="955"/>
        <v>14</v>
      </c>
      <c r="S1822">
        <f t="shared" ca="1" si="956"/>
        <v>3</v>
      </c>
      <c r="T1822">
        <f t="shared" ca="1" si="957"/>
        <v>2</v>
      </c>
      <c r="U1822">
        <f t="shared" ca="1" si="958"/>
        <v>20</v>
      </c>
      <c r="V1822">
        <f t="shared" ca="1" si="959"/>
        <v>10</v>
      </c>
      <c r="X1822">
        <f t="shared" si="961"/>
        <v>1822</v>
      </c>
      <c r="Y1822">
        <f t="shared" si="962"/>
        <v>1452</v>
      </c>
      <c r="Z1822">
        <f t="shared" si="963"/>
        <v>1453</v>
      </c>
      <c r="AA1822">
        <f t="shared" si="960"/>
        <v>1951</v>
      </c>
      <c r="AB1822">
        <f t="shared" si="971"/>
        <v>500</v>
      </c>
      <c r="AM1822" t="str">
        <f t="shared" si="972"/>
        <v>201902LP</v>
      </c>
      <c r="AN1822">
        <f t="shared" ca="1" si="967"/>
        <v>14.015999999999995</v>
      </c>
      <c r="AO1822">
        <f t="shared" ca="1" si="968"/>
        <v>4</v>
      </c>
      <c r="AP1822">
        <f t="shared" ca="1" si="973"/>
        <v>4</v>
      </c>
      <c r="AQ1822">
        <f t="shared" ca="1" si="974"/>
        <v>20</v>
      </c>
      <c r="AR1822">
        <f t="shared" ca="1" si="975"/>
        <v>12</v>
      </c>
      <c r="AS1822">
        <f ca="1">P1822/J1822</f>
        <v>-2.3446222553033122E-2</v>
      </c>
    </row>
    <row r="1823" spans="1:45" x14ac:dyDescent="0.4">
      <c r="A1823">
        <f t="shared" si="970"/>
        <v>201902</v>
      </c>
      <c r="B1823" t="s">
        <v>899</v>
      </c>
      <c r="C1823" t="s">
        <v>647</v>
      </c>
      <c r="D1823" t="str">
        <f t="shared" ca="1" si="966"/>
        <v>I111</v>
      </c>
      <c r="E1823">
        <f t="shared" ca="1" si="948"/>
        <v>7</v>
      </c>
      <c r="F1823">
        <f t="shared" ca="1" si="949"/>
        <v>10</v>
      </c>
      <c r="G1823" t="str">
        <f t="shared" ca="1" si="964"/>
        <v>S11</v>
      </c>
      <c r="H1823" t="str">
        <f t="shared" ca="1" si="965"/>
        <v>S113</v>
      </c>
      <c r="I1823">
        <f ca="1">VLOOKUP(D1823,PRC!$A$2:$B$21,2,0)*E1823</f>
        <v>1050000</v>
      </c>
      <c r="J1823">
        <f t="shared" ca="1" si="950"/>
        <v>892496</v>
      </c>
      <c r="K1823">
        <f ca="1">VLOOKUP(D1823,PRC!$A$1:$C$21,3,0)*E1823</f>
        <v>556500</v>
      </c>
      <c r="L1823">
        <f t="shared" ca="1" si="951"/>
        <v>11000</v>
      </c>
      <c r="M1823">
        <f t="shared" ca="1" si="952"/>
        <v>32000</v>
      </c>
      <c r="N1823">
        <f t="shared" ca="1" si="953"/>
        <v>189000</v>
      </c>
      <c r="O1823">
        <f t="shared" ca="1" si="954"/>
        <v>84000</v>
      </c>
      <c r="P1823">
        <f t="shared" ca="1" si="969"/>
        <v>19996</v>
      </c>
      <c r="Q1823">
        <f ca="1">IF(P1823&gt;0,1,0)</f>
        <v>1</v>
      </c>
      <c r="R1823">
        <f t="shared" ca="1" si="955"/>
        <v>15</v>
      </c>
      <c r="S1823">
        <f t="shared" ca="1" si="956"/>
        <v>1</v>
      </c>
      <c r="T1823">
        <f t="shared" ca="1" si="957"/>
        <v>3</v>
      </c>
      <c r="U1823">
        <f t="shared" ca="1" si="958"/>
        <v>18</v>
      </c>
      <c r="V1823">
        <f t="shared" ca="1" si="959"/>
        <v>8</v>
      </c>
      <c r="X1823">
        <f t="shared" si="961"/>
        <v>1823</v>
      </c>
      <c r="Y1823">
        <f t="shared" si="962"/>
        <v>1452</v>
      </c>
      <c r="Z1823">
        <f t="shared" si="963"/>
        <v>1453</v>
      </c>
      <c r="AA1823">
        <f t="shared" si="960"/>
        <v>1951</v>
      </c>
      <c r="AB1823">
        <f t="shared" si="971"/>
        <v>500</v>
      </c>
      <c r="AM1823" t="str">
        <f t="shared" si="972"/>
        <v>201902LP</v>
      </c>
      <c r="AN1823">
        <f t="shared" ca="1" si="967"/>
        <v>15.000380952380954</v>
      </c>
      <c r="AO1823">
        <f t="shared" ca="1" si="968"/>
        <v>1.0476190476190477</v>
      </c>
      <c r="AP1823">
        <f t="shared" ca="1" si="973"/>
        <v>3.0476190476190474</v>
      </c>
      <c r="AQ1823">
        <f t="shared" ca="1" si="974"/>
        <v>18</v>
      </c>
      <c r="AR1823">
        <f t="shared" ca="1" si="975"/>
        <v>8</v>
      </c>
      <c r="AS1823">
        <f ca="1">P1823/J1823</f>
        <v>2.2404582205410445E-2</v>
      </c>
    </row>
    <row r="1824" spans="1:45" x14ac:dyDescent="0.4">
      <c r="A1824">
        <f t="shared" si="970"/>
        <v>201902</v>
      </c>
      <c r="B1824" t="s">
        <v>900</v>
      </c>
      <c r="C1824" t="s">
        <v>647</v>
      </c>
      <c r="D1824" t="str">
        <f t="shared" ca="1" si="966"/>
        <v>I108</v>
      </c>
      <c r="E1824">
        <f t="shared" ca="1" si="948"/>
        <v>5</v>
      </c>
      <c r="F1824">
        <f t="shared" ca="1" si="949"/>
        <v>13</v>
      </c>
      <c r="G1824" t="str">
        <f t="shared" ca="1" si="964"/>
        <v>S10</v>
      </c>
      <c r="H1824" t="str">
        <f t="shared" ca="1" si="965"/>
        <v>S102</v>
      </c>
      <c r="I1824">
        <f ca="1">VLOOKUP(D1824,PRC!$A$2:$B$21,2,0)*E1824</f>
        <v>200000</v>
      </c>
      <c r="J1824">
        <f t="shared" ca="1" si="950"/>
        <v>171996</v>
      </c>
      <c r="K1824">
        <f ca="1">VLOOKUP(D1824,PRC!$A$1:$C$21,3,0)*E1824</f>
        <v>92000</v>
      </c>
      <c r="L1824">
        <f t="shared" ca="1" si="951"/>
        <v>2000</v>
      </c>
      <c r="M1824">
        <f t="shared" ca="1" si="952"/>
        <v>6000</v>
      </c>
      <c r="N1824">
        <f t="shared" ca="1" si="953"/>
        <v>36000</v>
      </c>
      <c r="O1824">
        <f t="shared" ca="1" si="954"/>
        <v>16000</v>
      </c>
      <c r="P1824">
        <f t="shared" ca="1" si="969"/>
        <v>19996</v>
      </c>
      <c r="Q1824">
        <f ca="1">IF(P1824&gt;0,1,0)</f>
        <v>1</v>
      </c>
      <c r="R1824">
        <f t="shared" ca="1" si="955"/>
        <v>14</v>
      </c>
      <c r="S1824">
        <f t="shared" ca="1" si="956"/>
        <v>1</v>
      </c>
      <c r="T1824">
        <f t="shared" ca="1" si="957"/>
        <v>3</v>
      </c>
      <c r="U1824">
        <f t="shared" ca="1" si="958"/>
        <v>18</v>
      </c>
      <c r="V1824">
        <f t="shared" ca="1" si="959"/>
        <v>8</v>
      </c>
      <c r="X1824">
        <f t="shared" si="961"/>
        <v>1824</v>
      </c>
      <c r="Y1824">
        <f t="shared" si="962"/>
        <v>1452</v>
      </c>
      <c r="Z1824">
        <f t="shared" si="963"/>
        <v>1453</v>
      </c>
      <c r="AA1824">
        <f t="shared" si="960"/>
        <v>1951</v>
      </c>
      <c r="AB1824">
        <f t="shared" si="971"/>
        <v>500</v>
      </c>
      <c r="AM1824" t="str">
        <f t="shared" si="972"/>
        <v>201902LP</v>
      </c>
      <c r="AN1824">
        <f t="shared" ca="1" si="967"/>
        <v>14.002000000000002</v>
      </c>
      <c r="AO1824">
        <f t="shared" ca="1" si="968"/>
        <v>1</v>
      </c>
      <c r="AP1824">
        <f t="shared" ca="1" si="973"/>
        <v>3</v>
      </c>
      <c r="AQ1824">
        <f t="shared" ca="1" si="974"/>
        <v>18</v>
      </c>
      <c r="AR1824">
        <f t="shared" ca="1" si="975"/>
        <v>8</v>
      </c>
      <c r="AS1824">
        <f ca="1">P1824/J1824</f>
        <v>0.11625851763994512</v>
      </c>
    </row>
    <row r="1825" spans="1:45" x14ac:dyDescent="0.4">
      <c r="A1825">
        <f t="shared" si="970"/>
        <v>201902</v>
      </c>
      <c r="B1825" t="s">
        <v>901</v>
      </c>
      <c r="C1825" t="s">
        <v>647</v>
      </c>
      <c r="D1825" t="str">
        <f t="shared" ca="1" si="966"/>
        <v>I105</v>
      </c>
      <c r="E1825">
        <f t="shared" ca="1" si="948"/>
        <v>5</v>
      </c>
      <c r="F1825">
        <f t="shared" ca="1" si="949"/>
        <v>15</v>
      </c>
      <c r="G1825" t="str">
        <f t="shared" ca="1" si="964"/>
        <v>S11</v>
      </c>
      <c r="H1825" t="str">
        <f t="shared" ca="1" si="965"/>
        <v>S118</v>
      </c>
      <c r="I1825">
        <f ca="1">VLOOKUP(D1825,PRC!$A$2:$B$21,2,0)*E1825</f>
        <v>500000</v>
      </c>
      <c r="J1825">
        <f t="shared" ca="1" si="950"/>
        <v>439996</v>
      </c>
      <c r="K1825">
        <f ca="1">VLOOKUP(D1825,PRC!$A$1:$C$21,3,0)*E1825</f>
        <v>295000</v>
      </c>
      <c r="L1825">
        <f t="shared" ca="1" si="951"/>
        <v>15000</v>
      </c>
      <c r="M1825">
        <f t="shared" ca="1" si="952"/>
        <v>15000</v>
      </c>
      <c r="N1825">
        <f t="shared" ca="1" si="953"/>
        <v>95000</v>
      </c>
      <c r="O1825">
        <f t="shared" ca="1" si="954"/>
        <v>35000</v>
      </c>
      <c r="P1825">
        <f t="shared" ca="1" si="969"/>
        <v>-15004</v>
      </c>
      <c r="Q1825">
        <f ca="1">IF(P1825&gt;0,1,0)</f>
        <v>0</v>
      </c>
      <c r="R1825">
        <f t="shared" ca="1" si="955"/>
        <v>12</v>
      </c>
      <c r="S1825">
        <f t="shared" ca="1" si="956"/>
        <v>3</v>
      </c>
      <c r="T1825">
        <f t="shared" ca="1" si="957"/>
        <v>3</v>
      </c>
      <c r="U1825">
        <f t="shared" ca="1" si="958"/>
        <v>19</v>
      </c>
      <c r="V1825">
        <f t="shared" ca="1" si="959"/>
        <v>7</v>
      </c>
      <c r="X1825">
        <f t="shared" si="961"/>
        <v>1825</v>
      </c>
      <c r="Y1825">
        <f t="shared" si="962"/>
        <v>1452</v>
      </c>
      <c r="Z1825">
        <f t="shared" si="963"/>
        <v>1453</v>
      </c>
      <c r="AA1825">
        <f t="shared" si="960"/>
        <v>1951</v>
      </c>
      <c r="AB1825">
        <f t="shared" si="971"/>
        <v>500</v>
      </c>
      <c r="AM1825" t="str">
        <f t="shared" si="972"/>
        <v>201902LP</v>
      </c>
      <c r="AN1825">
        <f t="shared" ca="1" si="967"/>
        <v>12.0008</v>
      </c>
      <c r="AO1825">
        <f t="shared" ca="1" si="968"/>
        <v>3</v>
      </c>
      <c r="AP1825">
        <f t="shared" ca="1" si="973"/>
        <v>3</v>
      </c>
      <c r="AQ1825">
        <f t="shared" ca="1" si="974"/>
        <v>19</v>
      </c>
      <c r="AR1825">
        <f t="shared" ca="1" si="975"/>
        <v>7.0000000000000009</v>
      </c>
      <c r="AS1825">
        <f ca="1">P1825/J1825</f>
        <v>-3.4100310002818206E-2</v>
      </c>
    </row>
    <row r="1826" spans="1:45" x14ac:dyDescent="0.4">
      <c r="A1826">
        <f t="shared" si="970"/>
        <v>201902</v>
      </c>
      <c r="B1826" t="s">
        <v>902</v>
      </c>
      <c r="C1826" t="s">
        <v>647</v>
      </c>
      <c r="D1826" t="str">
        <f t="shared" ca="1" si="966"/>
        <v>I112</v>
      </c>
      <c r="E1826">
        <f t="shared" ca="1" si="948"/>
        <v>7</v>
      </c>
      <c r="F1826">
        <f t="shared" ca="1" si="949"/>
        <v>13</v>
      </c>
      <c r="G1826" t="str">
        <f t="shared" ca="1" si="964"/>
        <v>S10</v>
      </c>
      <c r="H1826" t="str">
        <f t="shared" ca="1" si="965"/>
        <v>S107</v>
      </c>
      <c r="I1826">
        <f ca="1">VLOOKUP(D1826,PRC!$A$2:$B$21,2,0)*E1826</f>
        <v>455000</v>
      </c>
      <c r="J1826">
        <f t="shared" ca="1" si="950"/>
        <v>404946</v>
      </c>
      <c r="K1826">
        <f ca="1">VLOOKUP(D1826,PRC!$A$1:$C$21,3,0)*E1826</f>
        <v>227500</v>
      </c>
      <c r="L1826">
        <f t="shared" ca="1" si="951"/>
        <v>5000</v>
      </c>
      <c r="M1826">
        <f t="shared" ca="1" si="952"/>
        <v>5000</v>
      </c>
      <c r="N1826">
        <f t="shared" ca="1" si="953"/>
        <v>55000</v>
      </c>
      <c r="O1826">
        <f t="shared" ca="1" si="954"/>
        <v>27000</v>
      </c>
      <c r="P1826">
        <f t="shared" ca="1" si="969"/>
        <v>85446</v>
      </c>
      <c r="Q1826">
        <f ca="1">IF(P1826&gt;0,1,0)</f>
        <v>1</v>
      </c>
      <c r="R1826">
        <f t="shared" ca="1" si="955"/>
        <v>11</v>
      </c>
      <c r="S1826">
        <f t="shared" ca="1" si="956"/>
        <v>1</v>
      </c>
      <c r="T1826">
        <f t="shared" ca="1" si="957"/>
        <v>1</v>
      </c>
      <c r="U1826">
        <f t="shared" ca="1" si="958"/>
        <v>12</v>
      </c>
      <c r="V1826">
        <f t="shared" ca="1" si="959"/>
        <v>6</v>
      </c>
      <c r="X1826">
        <f t="shared" si="961"/>
        <v>1826</v>
      </c>
      <c r="Y1826">
        <f t="shared" si="962"/>
        <v>1452</v>
      </c>
      <c r="Z1826">
        <f t="shared" si="963"/>
        <v>1453</v>
      </c>
      <c r="AA1826">
        <f t="shared" si="960"/>
        <v>1951</v>
      </c>
      <c r="AB1826">
        <f t="shared" si="971"/>
        <v>500</v>
      </c>
      <c r="AM1826" t="str">
        <f t="shared" si="972"/>
        <v>201902LP</v>
      </c>
      <c r="AN1826">
        <f t="shared" ca="1" si="967"/>
        <v>11.000879120879127</v>
      </c>
      <c r="AO1826">
        <f t="shared" ca="1" si="968"/>
        <v>1.098901098901099</v>
      </c>
      <c r="AP1826">
        <f t="shared" ca="1" si="973"/>
        <v>1.098901098901099</v>
      </c>
      <c r="AQ1826">
        <f t="shared" ca="1" si="974"/>
        <v>12.087912087912088</v>
      </c>
      <c r="AR1826">
        <f t="shared" ca="1" si="975"/>
        <v>5.9340659340659334</v>
      </c>
      <c r="AS1826">
        <f ca="1">P1826/J1826</f>
        <v>0.21100591189936435</v>
      </c>
    </row>
    <row r="1827" spans="1:45" x14ac:dyDescent="0.4">
      <c r="A1827">
        <f t="shared" si="970"/>
        <v>201902</v>
      </c>
      <c r="B1827" t="s">
        <v>903</v>
      </c>
      <c r="C1827" t="s">
        <v>647</v>
      </c>
      <c r="D1827" t="str">
        <f t="shared" ca="1" si="966"/>
        <v>I116</v>
      </c>
      <c r="E1827">
        <f t="shared" ca="1" si="948"/>
        <v>7</v>
      </c>
      <c r="F1827">
        <f t="shared" ca="1" si="949"/>
        <v>12</v>
      </c>
      <c r="G1827" t="str">
        <f t="shared" ca="1" si="964"/>
        <v>S10</v>
      </c>
      <c r="H1827" t="str">
        <f t="shared" ca="1" si="965"/>
        <v>S108</v>
      </c>
      <c r="I1827">
        <f ca="1">VLOOKUP(D1827,PRC!$A$2:$B$21,2,0)*E1827</f>
        <v>10220000</v>
      </c>
      <c r="J1827">
        <f t="shared" ca="1" si="950"/>
        <v>9197996</v>
      </c>
      <c r="K1827">
        <f ca="1">VLOOKUP(D1827,PRC!$A$1:$C$21,3,0)*E1827</f>
        <v>6132000</v>
      </c>
      <c r="L1827">
        <f t="shared" ca="1" si="951"/>
        <v>204000</v>
      </c>
      <c r="M1827">
        <f t="shared" ca="1" si="952"/>
        <v>307000</v>
      </c>
      <c r="N1827">
        <f t="shared" ca="1" si="953"/>
        <v>1226000</v>
      </c>
      <c r="O1827">
        <f t="shared" ca="1" si="954"/>
        <v>920000</v>
      </c>
      <c r="P1827">
        <f t="shared" ca="1" si="969"/>
        <v>408996</v>
      </c>
      <c r="Q1827">
        <f ca="1">IF(P1827&gt;0,1,0)</f>
        <v>1</v>
      </c>
      <c r="R1827">
        <f t="shared" ca="1" si="955"/>
        <v>10</v>
      </c>
      <c r="S1827">
        <f t="shared" ca="1" si="956"/>
        <v>2</v>
      </c>
      <c r="T1827">
        <f t="shared" ca="1" si="957"/>
        <v>3</v>
      </c>
      <c r="U1827">
        <f t="shared" ca="1" si="958"/>
        <v>12</v>
      </c>
      <c r="V1827">
        <f t="shared" ca="1" si="959"/>
        <v>9</v>
      </c>
      <c r="X1827">
        <f t="shared" si="961"/>
        <v>1827</v>
      </c>
      <c r="Y1827">
        <f t="shared" si="962"/>
        <v>1452</v>
      </c>
      <c r="Z1827">
        <f t="shared" si="963"/>
        <v>1453</v>
      </c>
      <c r="AA1827">
        <f t="shared" si="960"/>
        <v>1951</v>
      </c>
      <c r="AB1827">
        <f t="shared" si="971"/>
        <v>500</v>
      </c>
      <c r="AM1827" t="str">
        <f t="shared" si="972"/>
        <v>201902LP</v>
      </c>
      <c r="AN1827">
        <f t="shared" ca="1" si="967"/>
        <v>10.000039138943251</v>
      </c>
      <c r="AO1827">
        <f t="shared" ca="1" si="968"/>
        <v>1.9960861056751469</v>
      </c>
      <c r="AP1827">
        <f t="shared" ca="1" si="973"/>
        <v>3.0039138943248531</v>
      </c>
      <c r="AQ1827">
        <f t="shared" ca="1" si="974"/>
        <v>11.996086105675147</v>
      </c>
      <c r="AR1827">
        <f t="shared" ca="1" si="975"/>
        <v>9.0019569471624266</v>
      </c>
      <c r="AS1827">
        <f ca="1">P1827/J1827</f>
        <v>4.4465772761805938E-2</v>
      </c>
    </row>
    <row r="1828" spans="1:45" x14ac:dyDescent="0.4">
      <c r="A1828">
        <f t="shared" si="970"/>
        <v>201902</v>
      </c>
      <c r="B1828" t="s">
        <v>904</v>
      </c>
      <c r="C1828" t="s">
        <v>647</v>
      </c>
      <c r="D1828" t="str">
        <f t="shared" ca="1" si="966"/>
        <v>I116</v>
      </c>
      <c r="E1828">
        <f t="shared" ca="1" si="948"/>
        <v>6</v>
      </c>
      <c r="F1828">
        <f t="shared" ca="1" si="949"/>
        <v>10</v>
      </c>
      <c r="G1828" t="str">
        <f t="shared" ca="1" si="964"/>
        <v>S10</v>
      </c>
      <c r="H1828" t="str">
        <f t="shared" ca="1" si="965"/>
        <v>S108</v>
      </c>
      <c r="I1828">
        <f ca="1">VLOOKUP(D1828,PRC!$A$2:$B$21,2,0)*E1828</f>
        <v>8760000</v>
      </c>
      <c r="J1828">
        <f t="shared" ca="1" si="950"/>
        <v>7533596</v>
      </c>
      <c r="K1828">
        <f ca="1">VLOOKUP(D1828,PRC!$A$1:$C$21,3,0)*E1828</f>
        <v>5256000</v>
      </c>
      <c r="L1828">
        <f t="shared" ca="1" si="951"/>
        <v>88000</v>
      </c>
      <c r="M1828">
        <f t="shared" ca="1" si="952"/>
        <v>263000</v>
      </c>
      <c r="N1828">
        <f t="shared" ca="1" si="953"/>
        <v>1314000</v>
      </c>
      <c r="O1828">
        <f t="shared" ca="1" si="954"/>
        <v>788000</v>
      </c>
      <c r="P1828">
        <f t="shared" ca="1" si="969"/>
        <v>-175404</v>
      </c>
      <c r="Q1828">
        <f ca="1">IF(P1828&gt;0,1,0)</f>
        <v>0</v>
      </c>
      <c r="R1828">
        <f t="shared" ca="1" si="955"/>
        <v>14</v>
      </c>
      <c r="S1828">
        <f t="shared" ca="1" si="956"/>
        <v>1</v>
      </c>
      <c r="T1828">
        <f t="shared" ca="1" si="957"/>
        <v>3</v>
      </c>
      <c r="U1828">
        <f t="shared" ca="1" si="958"/>
        <v>15</v>
      </c>
      <c r="V1828">
        <f t="shared" ca="1" si="959"/>
        <v>9</v>
      </c>
      <c r="X1828">
        <f t="shared" si="961"/>
        <v>1828</v>
      </c>
      <c r="Y1828">
        <f t="shared" si="962"/>
        <v>1452</v>
      </c>
      <c r="Z1828">
        <f t="shared" si="963"/>
        <v>1453</v>
      </c>
      <c r="AA1828">
        <f t="shared" si="960"/>
        <v>1951</v>
      </c>
      <c r="AB1828">
        <f t="shared" si="971"/>
        <v>500</v>
      </c>
      <c r="AM1828" t="str">
        <f t="shared" si="972"/>
        <v>201902LP</v>
      </c>
      <c r="AN1828">
        <f t="shared" ca="1" si="967"/>
        <v>14.000045662100458</v>
      </c>
      <c r="AO1828">
        <f t="shared" ca="1" si="968"/>
        <v>1.004566210045662</v>
      </c>
      <c r="AP1828">
        <f t="shared" ca="1" si="973"/>
        <v>3.0022831050228311</v>
      </c>
      <c r="AQ1828">
        <f t="shared" ca="1" si="974"/>
        <v>15</v>
      </c>
      <c r="AR1828">
        <f t="shared" ca="1" si="975"/>
        <v>8.9954337899543386</v>
      </c>
      <c r="AS1828">
        <f ca="1">P1828/J1828</f>
        <v>-2.328290500313529E-2</v>
      </c>
    </row>
    <row r="1829" spans="1:45" x14ac:dyDescent="0.4">
      <c r="A1829">
        <f t="shared" si="970"/>
        <v>201902</v>
      </c>
      <c r="B1829" t="s">
        <v>905</v>
      </c>
      <c r="C1829" t="s">
        <v>647</v>
      </c>
      <c r="D1829" t="str">
        <f t="shared" ca="1" si="966"/>
        <v>I109</v>
      </c>
      <c r="E1829">
        <f t="shared" ca="1" si="948"/>
        <v>6</v>
      </c>
      <c r="F1829">
        <f t="shared" ca="1" si="949"/>
        <v>15</v>
      </c>
      <c r="G1829" t="str">
        <f t="shared" ca="1" si="964"/>
        <v>S10</v>
      </c>
      <c r="H1829" t="str">
        <f t="shared" ca="1" si="965"/>
        <v>S102</v>
      </c>
      <c r="I1829">
        <f ca="1">VLOOKUP(D1829,PRC!$A$2:$B$21,2,0)*E1829</f>
        <v>3000000</v>
      </c>
      <c r="J1829">
        <f t="shared" ca="1" si="950"/>
        <v>2699996</v>
      </c>
      <c r="K1829">
        <f ca="1">VLOOKUP(D1829,PRC!$A$1:$C$21,3,0)*E1829</f>
        <v>1200000</v>
      </c>
      <c r="L1829">
        <f t="shared" ca="1" si="951"/>
        <v>90000</v>
      </c>
      <c r="M1829">
        <f t="shared" ca="1" si="952"/>
        <v>90000</v>
      </c>
      <c r="N1829">
        <f t="shared" ca="1" si="953"/>
        <v>540000</v>
      </c>
      <c r="O1829">
        <f t="shared" ca="1" si="954"/>
        <v>180000</v>
      </c>
      <c r="P1829">
        <f t="shared" ca="1" si="969"/>
        <v>599996</v>
      </c>
      <c r="Q1829">
        <f ca="1">IF(P1829&gt;0,1,0)</f>
        <v>1</v>
      </c>
      <c r="R1829">
        <f t="shared" ca="1" si="955"/>
        <v>10</v>
      </c>
      <c r="S1829">
        <f t="shared" ca="1" si="956"/>
        <v>3</v>
      </c>
      <c r="T1829">
        <f t="shared" ca="1" si="957"/>
        <v>3</v>
      </c>
      <c r="U1829">
        <f t="shared" ca="1" si="958"/>
        <v>18</v>
      </c>
      <c r="V1829">
        <f t="shared" ca="1" si="959"/>
        <v>6</v>
      </c>
      <c r="X1829">
        <f t="shared" si="961"/>
        <v>1829</v>
      </c>
      <c r="Y1829">
        <f t="shared" si="962"/>
        <v>1452</v>
      </c>
      <c r="Z1829">
        <f t="shared" si="963"/>
        <v>1453</v>
      </c>
      <c r="AA1829">
        <f t="shared" si="960"/>
        <v>1951</v>
      </c>
      <c r="AB1829">
        <f t="shared" si="971"/>
        <v>500</v>
      </c>
      <c r="AM1829" t="str">
        <f t="shared" si="972"/>
        <v>201902LP</v>
      </c>
      <c r="AN1829">
        <f t="shared" ca="1" si="967"/>
        <v>10.000133333333338</v>
      </c>
      <c r="AO1829">
        <f t="shared" ca="1" si="968"/>
        <v>3</v>
      </c>
      <c r="AP1829">
        <f t="shared" ca="1" si="973"/>
        <v>3</v>
      </c>
      <c r="AQ1829">
        <f t="shared" ca="1" si="974"/>
        <v>18</v>
      </c>
      <c r="AR1829">
        <f t="shared" ca="1" si="975"/>
        <v>6</v>
      </c>
      <c r="AS1829">
        <f ca="1">P1829/J1829</f>
        <v>0.22222106995714067</v>
      </c>
    </row>
    <row r="1830" spans="1:45" x14ac:dyDescent="0.4">
      <c r="A1830">
        <f t="shared" si="970"/>
        <v>201902</v>
      </c>
      <c r="B1830" t="s">
        <v>906</v>
      </c>
      <c r="C1830" t="s">
        <v>647</v>
      </c>
      <c r="D1830" t="str">
        <f t="shared" ca="1" si="966"/>
        <v>I120</v>
      </c>
      <c r="E1830">
        <f t="shared" ca="1" si="948"/>
        <v>8</v>
      </c>
      <c r="F1830">
        <f t="shared" ca="1" si="949"/>
        <v>11</v>
      </c>
      <c r="G1830" t="str">
        <f t="shared" ca="1" si="964"/>
        <v>S11</v>
      </c>
      <c r="H1830" t="str">
        <f t="shared" ca="1" si="965"/>
        <v>S114</v>
      </c>
      <c r="I1830">
        <f ca="1">VLOOKUP(D1830,PRC!$A$2:$B$21,2,0)*E1830</f>
        <v>34400000</v>
      </c>
      <c r="J1830">
        <f t="shared" ca="1" si="950"/>
        <v>29583996</v>
      </c>
      <c r="K1830">
        <f ca="1">VLOOKUP(D1830,PRC!$A$1:$C$21,3,0)*E1830</f>
        <v>15480000</v>
      </c>
      <c r="L1830">
        <f t="shared" ca="1" si="951"/>
        <v>688000</v>
      </c>
      <c r="M1830">
        <f t="shared" ca="1" si="952"/>
        <v>1032000</v>
      </c>
      <c r="N1830">
        <f t="shared" ca="1" si="953"/>
        <v>6192000</v>
      </c>
      <c r="O1830">
        <f t="shared" ca="1" si="954"/>
        <v>2064000</v>
      </c>
      <c r="P1830">
        <f t="shared" ca="1" si="969"/>
        <v>4127996</v>
      </c>
      <c r="Q1830">
        <f ca="1">IF(P1830&gt;0,1,0)</f>
        <v>1</v>
      </c>
      <c r="R1830">
        <f t="shared" ca="1" si="955"/>
        <v>14</v>
      </c>
      <c r="S1830">
        <f t="shared" ca="1" si="956"/>
        <v>2</v>
      </c>
      <c r="T1830">
        <f t="shared" ca="1" si="957"/>
        <v>3</v>
      </c>
      <c r="U1830">
        <f t="shared" ca="1" si="958"/>
        <v>18</v>
      </c>
      <c r="V1830">
        <f t="shared" ca="1" si="959"/>
        <v>6</v>
      </c>
      <c r="X1830">
        <f t="shared" si="961"/>
        <v>1830</v>
      </c>
      <c r="Y1830">
        <f t="shared" si="962"/>
        <v>1452</v>
      </c>
      <c r="Z1830">
        <f t="shared" si="963"/>
        <v>1453</v>
      </c>
      <c r="AA1830">
        <f t="shared" si="960"/>
        <v>1951</v>
      </c>
      <c r="AB1830">
        <f t="shared" si="971"/>
        <v>500</v>
      </c>
      <c r="AM1830" t="str">
        <f t="shared" si="972"/>
        <v>201902LP</v>
      </c>
      <c r="AN1830">
        <f t="shared" ca="1" si="967"/>
        <v>14.000011627906972</v>
      </c>
      <c r="AO1830">
        <f t="shared" ca="1" si="968"/>
        <v>2</v>
      </c>
      <c r="AP1830">
        <f t="shared" ca="1" si="973"/>
        <v>3</v>
      </c>
      <c r="AQ1830">
        <f t="shared" ca="1" si="974"/>
        <v>18</v>
      </c>
      <c r="AR1830">
        <f t="shared" ca="1" si="975"/>
        <v>6</v>
      </c>
      <c r="AS1830">
        <f ca="1">P1830/J1830</f>
        <v>0.1395347673789572</v>
      </c>
    </row>
    <row r="1831" spans="1:45" x14ac:dyDescent="0.4">
      <c r="A1831">
        <f t="shared" si="970"/>
        <v>201902</v>
      </c>
      <c r="B1831" t="s">
        <v>907</v>
      </c>
      <c r="C1831" t="s">
        <v>647</v>
      </c>
      <c r="D1831" t="str">
        <f t="shared" ca="1" si="966"/>
        <v>I116</v>
      </c>
      <c r="E1831">
        <f t="shared" ca="1" si="948"/>
        <v>5</v>
      </c>
      <c r="F1831">
        <f t="shared" ca="1" si="949"/>
        <v>13</v>
      </c>
      <c r="G1831" t="str">
        <f t="shared" ca="1" si="964"/>
        <v>S11</v>
      </c>
      <c r="H1831" t="str">
        <f t="shared" ca="1" si="965"/>
        <v>S116</v>
      </c>
      <c r="I1831">
        <f ca="1">VLOOKUP(D1831,PRC!$A$2:$B$21,2,0)*E1831</f>
        <v>7300000</v>
      </c>
      <c r="J1831">
        <f t="shared" ca="1" si="950"/>
        <v>6350996</v>
      </c>
      <c r="K1831">
        <f ca="1">VLOOKUP(D1831,PRC!$A$1:$C$21,3,0)*E1831</f>
        <v>4380000</v>
      </c>
      <c r="L1831">
        <f t="shared" ca="1" si="951"/>
        <v>73000</v>
      </c>
      <c r="M1831">
        <f t="shared" ca="1" si="952"/>
        <v>146000</v>
      </c>
      <c r="N1831">
        <f t="shared" ca="1" si="953"/>
        <v>730000</v>
      </c>
      <c r="O1831">
        <f t="shared" ca="1" si="954"/>
        <v>438000</v>
      </c>
      <c r="P1831">
        <f t="shared" ca="1" si="969"/>
        <v>583996</v>
      </c>
      <c r="Q1831">
        <f ca="1">IF(P1831&gt;0,1,0)</f>
        <v>1</v>
      </c>
      <c r="R1831">
        <f t="shared" ca="1" si="955"/>
        <v>13</v>
      </c>
      <c r="S1831">
        <f t="shared" ca="1" si="956"/>
        <v>1</v>
      </c>
      <c r="T1831">
        <f t="shared" ca="1" si="957"/>
        <v>2</v>
      </c>
      <c r="U1831">
        <f t="shared" ca="1" si="958"/>
        <v>10</v>
      </c>
      <c r="V1831">
        <f t="shared" ca="1" si="959"/>
        <v>6</v>
      </c>
      <c r="X1831">
        <f t="shared" si="961"/>
        <v>1831</v>
      </c>
      <c r="Y1831">
        <f t="shared" si="962"/>
        <v>1452</v>
      </c>
      <c r="Z1831">
        <f t="shared" si="963"/>
        <v>1453</v>
      </c>
      <c r="AA1831">
        <f t="shared" si="960"/>
        <v>1951</v>
      </c>
      <c r="AB1831">
        <f t="shared" si="971"/>
        <v>500</v>
      </c>
      <c r="AM1831" t="str">
        <f t="shared" si="972"/>
        <v>201902LP</v>
      </c>
      <c r="AN1831">
        <f t="shared" ca="1" si="967"/>
        <v>13.000054794520544</v>
      </c>
      <c r="AO1831">
        <f t="shared" ca="1" si="968"/>
        <v>1</v>
      </c>
      <c r="AP1831">
        <f t="shared" ca="1" si="973"/>
        <v>2</v>
      </c>
      <c r="AQ1831">
        <f t="shared" ca="1" si="974"/>
        <v>10</v>
      </c>
      <c r="AR1831">
        <f t="shared" ca="1" si="975"/>
        <v>6</v>
      </c>
      <c r="AS1831">
        <f ca="1">P1831/J1831</f>
        <v>9.1953451080743875E-2</v>
      </c>
    </row>
    <row r="1832" spans="1:45" x14ac:dyDescent="0.4">
      <c r="A1832">
        <f t="shared" si="970"/>
        <v>201902</v>
      </c>
      <c r="B1832" t="s">
        <v>908</v>
      </c>
      <c r="C1832" t="s">
        <v>647</v>
      </c>
      <c r="D1832" t="str">
        <f t="shared" ca="1" si="966"/>
        <v>I105</v>
      </c>
      <c r="E1832">
        <f t="shared" ca="1" si="948"/>
        <v>7</v>
      </c>
      <c r="F1832">
        <f t="shared" ca="1" si="949"/>
        <v>10</v>
      </c>
      <c r="G1832" t="str">
        <f t="shared" ca="1" si="964"/>
        <v>S11</v>
      </c>
      <c r="H1832" t="str">
        <f t="shared" ca="1" si="965"/>
        <v>S114</v>
      </c>
      <c r="I1832">
        <f ca="1">VLOOKUP(D1832,PRC!$A$2:$B$21,2,0)*E1832</f>
        <v>700000</v>
      </c>
      <c r="J1832">
        <f t="shared" ca="1" si="950"/>
        <v>622996</v>
      </c>
      <c r="K1832">
        <f ca="1">VLOOKUP(D1832,PRC!$A$1:$C$21,3,0)*E1832</f>
        <v>413000</v>
      </c>
      <c r="L1832">
        <f t="shared" ca="1" si="951"/>
        <v>14000</v>
      </c>
      <c r="M1832">
        <f t="shared" ca="1" si="952"/>
        <v>14000</v>
      </c>
      <c r="N1832">
        <f t="shared" ca="1" si="953"/>
        <v>98000</v>
      </c>
      <c r="O1832">
        <f t="shared" ca="1" si="954"/>
        <v>49000</v>
      </c>
      <c r="P1832">
        <f t="shared" ca="1" si="969"/>
        <v>34996</v>
      </c>
      <c r="Q1832">
        <f ca="1">IF(P1832&gt;0,1,0)</f>
        <v>1</v>
      </c>
      <c r="R1832">
        <f t="shared" ca="1" si="955"/>
        <v>11</v>
      </c>
      <c r="S1832">
        <f t="shared" ca="1" si="956"/>
        <v>2</v>
      </c>
      <c r="T1832">
        <f t="shared" ca="1" si="957"/>
        <v>2</v>
      </c>
      <c r="U1832">
        <f t="shared" ca="1" si="958"/>
        <v>14</v>
      </c>
      <c r="V1832">
        <f t="shared" ca="1" si="959"/>
        <v>7</v>
      </c>
      <c r="X1832">
        <f t="shared" si="961"/>
        <v>1832</v>
      </c>
      <c r="Y1832">
        <f t="shared" si="962"/>
        <v>1452</v>
      </c>
      <c r="Z1832">
        <f t="shared" si="963"/>
        <v>1453</v>
      </c>
      <c r="AA1832">
        <f t="shared" si="960"/>
        <v>1951</v>
      </c>
      <c r="AB1832">
        <f t="shared" si="971"/>
        <v>500</v>
      </c>
      <c r="AM1832" t="str">
        <f t="shared" si="972"/>
        <v>201902LP</v>
      </c>
      <c r="AN1832">
        <f t="shared" ca="1" si="967"/>
        <v>11.000571428571426</v>
      </c>
      <c r="AO1832">
        <f t="shared" ca="1" si="968"/>
        <v>2</v>
      </c>
      <c r="AP1832">
        <f t="shared" ca="1" si="973"/>
        <v>2</v>
      </c>
      <c r="AQ1832">
        <f t="shared" ca="1" si="974"/>
        <v>14.000000000000002</v>
      </c>
      <c r="AR1832">
        <f t="shared" ca="1" si="975"/>
        <v>7.0000000000000009</v>
      </c>
      <c r="AS1832">
        <f ca="1">P1832/J1832</f>
        <v>5.6173715401061967E-2</v>
      </c>
    </row>
    <row r="1833" spans="1:45" x14ac:dyDescent="0.4">
      <c r="A1833">
        <f t="shared" si="970"/>
        <v>201902</v>
      </c>
      <c r="B1833" t="s">
        <v>909</v>
      </c>
      <c r="C1833" t="s">
        <v>647</v>
      </c>
      <c r="D1833" t="str">
        <f t="shared" ca="1" si="966"/>
        <v>I113</v>
      </c>
      <c r="E1833">
        <f t="shared" ca="1" si="948"/>
        <v>6</v>
      </c>
      <c r="F1833">
        <f t="shared" ca="1" si="949"/>
        <v>10</v>
      </c>
      <c r="G1833" t="str">
        <f t="shared" ca="1" si="964"/>
        <v>S10</v>
      </c>
      <c r="H1833" t="str">
        <f t="shared" ca="1" si="965"/>
        <v>S103</v>
      </c>
      <c r="I1833">
        <f ca="1">VLOOKUP(D1833,PRC!$A$2:$B$21,2,0)*E1833</f>
        <v>4020000</v>
      </c>
      <c r="J1833">
        <f t="shared" ca="1" si="950"/>
        <v>3577796</v>
      </c>
      <c r="K1833">
        <f ca="1">VLOOKUP(D1833,PRC!$A$1:$C$21,3,0)*E1833</f>
        <v>1809000</v>
      </c>
      <c r="L1833">
        <f t="shared" ca="1" si="951"/>
        <v>80000</v>
      </c>
      <c r="M1833">
        <f t="shared" ca="1" si="952"/>
        <v>80000</v>
      </c>
      <c r="N1833">
        <f t="shared" ca="1" si="953"/>
        <v>804000</v>
      </c>
      <c r="O1833">
        <f t="shared" ca="1" si="954"/>
        <v>281000</v>
      </c>
      <c r="P1833">
        <f t="shared" ca="1" si="969"/>
        <v>523796</v>
      </c>
      <c r="Q1833">
        <f ca="1">IF(P1833&gt;0,1,0)</f>
        <v>1</v>
      </c>
      <c r="R1833">
        <f t="shared" ca="1" si="955"/>
        <v>11</v>
      </c>
      <c r="S1833">
        <f t="shared" ca="1" si="956"/>
        <v>2</v>
      </c>
      <c r="T1833">
        <f t="shared" ca="1" si="957"/>
        <v>2</v>
      </c>
      <c r="U1833">
        <f t="shared" ca="1" si="958"/>
        <v>20</v>
      </c>
      <c r="V1833">
        <f t="shared" ca="1" si="959"/>
        <v>7</v>
      </c>
      <c r="X1833">
        <f t="shared" si="961"/>
        <v>1833</v>
      </c>
      <c r="Y1833">
        <f t="shared" si="962"/>
        <v>1452</v>
      </c>
      <c r="Z1833">
        <f t="shared" si="963"/>
        <v>1453</v>
      </c>
      <c r="AA1833">
        <f t="shared" si="960"/>
        <v>1951</v>
      </c>
      <c r="AB1833">
        <f t="shared" si="971"/>
        <v>500</v>
      </c>
      <c r="AM1833" t="str">
        <f t="shared" si="972"/>
        <v>201902LP</v>
      </c>
      <c r="AN1833">
        <f t="shared" ca="1" si="967"/>
        <v>11.00009950248756</v>
      </c>
      <c r="AO1833">
        <f t="shared" ca="1" si="968"/>
        <v>1.9900497512437811</v>
      </c>
      <c r="AP1833">
        <f t="shared" ca="1" si="973"/>
        <v>1.9900497512437811</v>
      </c>
      <c r="AQ1833">
        <f t="shared" ca="1" si="974"/>
        <v>20</v>
      </c>
      <c r="AR1833">
        <f t="shared" ca="1" si="975"/>
        <v>6.9900497512437809</v>
      </c>
      <c r="AS1833">
        <f ca="1">P1833/J1833</f>
        <v>0.14640186304641181</v>
      </c>
    </row>
    <row r="1834" spans="1:45" x14ac:dyDescent="0.4">
      <c r="A1834">
        <f t="shared" si="970"/>
        <v>201902</v>
      </c>
      <c r="B1834" t="s">
        <v>910</v>
      </c>
      <c r="C1834" t="s">
        <v>647</v>
      </c>
      <c r="D1834" t="str">
        <f t="shared" ca="1" si="966"/>
        <v>I102</v>
      </c>
      <c r="E1834">
        <f t="shared" ca="1" si="948"/>
        <v>6</v>
      </c>
      <c r="F1834">
        <f t="shared" ca="1" si="949"/>
        <v>12</v>
      </c>
      <c r="G1834" t="str">
        <f t="shared" ca="1" si="964"/>
        <v>S10</v>
      </c>
      <c r="H1834" t="str">
        <f t="shared" ca="1" si="965"/>
        <v>S107</v>
      </c>
      <c r="I1834">
        <f ca="1">VLOOKUP(D1834,PRC!$A$2:$B$21,2,0)*E1834</f>
        <v>240000</v>
      </c>
      <c r="J1834">
        <f t="shared" ca="1" si="950"/>
        <v>215996</v>
      </c>
      <c r="K1834">
        <f ca="1">VLOOKUP(D1834,PRC!$A$1:$C$21,3,0)*E1834</f>
        <v>112800</v>
      </c>
      <c r="L1834">
        <f t="shared" ca="1" si="951"/>
        <v>5000</v>
      </c>
      <c r="M1834">
        <f t="shared" ca="1" si="952"/>
        <v>5000</v>
      </c>
      <c r="N1834">
        <f t="shared" ca="1" si="953"/>
        <v>31000</v>
      </c>
      <c r="O1834">
        <f t="shared" ca="1" si="954"/>
        <v>24000</v>
      </c>
      <c r="P1834">
        <f t="shared" ca="1" si="969"/>
        <v>38196</v>
      </c>
      <c r="Q1834">
        <f ca="1">IF(P1834&gt;0,1,0)</f>
        <v>1</v>
      </c>
      <c r="R1834">
        <f t="shared" ca="1" si="955"/>
        <v>10</v>
      </c>
      <c r="S1834">
        <f t="shared" ca="1" si="956"/>
        <v>2</v>
      </c>
      <c r="T1834">
        <f t="shared" ca="1" si="957"/>
        <v>2</v>
      </c>
      <c r="U1834">
        <f t="shared" ca="1" si="958"/>
        <v>13</v>
      </c>
      <c r="V1834">
        <f t="shared" ca="1" si="959"/>
        <v>10</v>
      </c>
      <c r="X1834">
        <f t="shared" si="961"/>
        <v>1834</v>
      </c>
      <c r="Y1834">
        <f t="shared" si="962"/>
        <v>1452</v>
      </c>
      <c r="Z1834">
        <f t="shared" si="963"/>
        <v>1453</v>
      </c>
      <c r="AA1834">
        <f t="shared" si="960"/>
        <v>1951</v>
      </c>
      <c r="AB1834">
        <f t="shared" si="971"/>
        <v>500</v>
      </c>
      <c r="AM1834" t="str">
        <f t="shared" si="972"/>
        <v>201902LP</v>
      </c>
      <c r="AN1834">
        <f t="shared" ca="1" si="967"/>
        <v>10.001666666666665</v>
      </c>
      <c r="AO1834">
        <f t="shared" ca="1" si="968"/>
        <v>2.083333333333333</v>
      </c>
      <c r="AP1834">
        <f t="shared" ca="1" si="973"/>
        <v>2.083333333333333</v>
      </c>
      <c r="AQ1834">
        <f t="shared" ca="1" si="974"/>
        <v>12.916666666666668</v>
      </c>
      <c r="AR1834">
        <f t="shared" ca="1" si="975"/>
        <v>10</v>
      </c>
      <c r="AS1834">
        <f ca="1">P1834/J1834</f>
        <v>0.17683660808533491</v>
      </c>
    </row>
    <row r="1835" spans="1:45" x14ac:dyDescent="0.4">
      <c r="A1835">
        <f t="shared" si="970"/>
        <v>201902</v>
      </c>
      <c r="B1835" t="s">
        <v>911</v>
      </c>
      <c r="C1835" t="s">
        <v>647</v>
      </c>
      <c r="D1835" t="str">
        <f t="shared" ca="1" si="966"/>
        <v>I110</v>
      </c>
      <c r="E1835">
        <f t="shared" ref="E1835:E1898" ca="1" si="976">RANDBETWEEN(INDIRECT("AD"&amp;Y1835),INDIRECT("AD"&amp;Z1835))</f>
        <v>8</v>
      </c>
      <c r="F1835">
        <f t="shared" ref="F1835:F1898" ca="1" si="977">RANDBETWEEN(INDIRECT("AF"&amp;Y1835),INDIRECT("AF"&amp;Z1835))</f>
        <v>10</v>
      </c>
      <c r="G1835" t="str">
        <f t="shared" ca="1" si="964"/>
        <v>S11</v>
      </c>
      <c r="H1835" t="str">
        <f t="shared" ca="1" si="965"/>
        <v>S110</v>
      </c>
      <c r="I1835">
        <f ca="1">VLOOKUP(D1835,PRC!$A$2:$B$21,2,0)*E1835</f>
        <v>2400000</v>
      </c>
      <c r="J1835">
        <f t="shared" ref="J1835:J1898" ca="1" si="978">I1835*(1-R1835/100)-4</f>
        <v>2111996</v>
      </c>
      <c r="K1835">
        <f ca="1">VLOOKUP(D1835,PRC!$A$1:$C$21,3,0)*E1835</f>
        <v>1104000</v>
      </c>
      <c r="L1835">
        <f t="shared" ref="L1835:L1898" ca="1" si="979">ROUND($I1835*S1835,-5)/100</f>
        <v>24000</v>
      </c>
      <c r="M1835">
        <f t="shared" ref="M1835:M1898" ca="1" si="980">ROUND($I1835*T1835,-5)/100</f>
        <v>24000</v>
      </c>
      <c r="N1835">
        <f t="shared" ref="N1835:N1898" ca="1" si="981">ROUND($I1835*U1835,-5)/100</f>
        <v>264000</v>
      </c>
      <c r="O1835">
        <f t="shared" ref="O1835:O1898" ca="1" si="982">ROUND($I1835*V1835,-5)/100</f>
        <v>168000</v>
      </c>
      <c r="P1835">
        <f t="shared" ca="1" si="969"/>
        <v>527996</v>
      </c>
      <c r="Q1835">
        <f ca="1">IF(P1835&gt;0,1,0)</f>
        <v>1</v>
      </c>
      <c r="R1835">
        <f t="shared" ref="R1835:R1898" ca="1" si="983">RANDBETWEEN(INDIRECT("AF"&amp;$Y1835),INDIRECT("AF"&amp;$Z1835))</f>
        <v>12</v>
      </c>
      <c r="S1835">
        <f t="shared" ref="S1835:S1898" ca="1" si="984">RANDBETWEEN(INDIRECT("AG"&amp;$Y1835),INDIRECT("AG"&amp;$Z1835))</f>
        <v>1</v>
      </c>
      <c r="T1835">
        <f t="shared" ref="T1835:T1898" ca="1" si="985">RANDBETWEEN(INDIRECT("AH"&amp;$Y1835),INDIRECT("AH"&amp;$Z1835))</f>
        <v>1</v>
      </c>
      <c r="U1835">
        <f t="shared" ref="U1835:U1898" ca="1" si="986">RANDBETWEEN(INDIRECT("Ai"&amp;$Y1835),INDIRECT("Ai"&amp;$Z1835))</f>
        <v>11</v>
      </c>
      <c r="V1835">
        <f t="shared" ref="V1835:V1898" ca="1" si="987">RANDBETWEEN(INDIRECT("Aj"&amp;$Y1835),INDIRECT("Aj"&amp;$Z1835))</f>
        <v>7</v>
      </c>
      <c r="X1835">
        <f t="shared" si="961"/>
        <v>1835</v>
      </c>
      <c r="Y1835">
        <f t="shared" si="962"/>
        <v>1452</v>
      </c>
      <c r="Z1835">
        <f t="shared" si="963"/>
        <v>1453</v>
      </c>
      <c r="AA1835">
        <f t="shared" ref="AA1835:AA1898" si="988">Y1835+AB1835-1</f>
        <v>1951</v>
      </c>
      <c r="AB1835">
        <f t="shared" si="971"/>
        <v>500</v>
      </c>
      <c r="AM1835" t="str">
        <f t="shared" si="972"/>
        <v>201902LP</v>
      </c>
      <c r="AN1835">
        <f t="shared" ca="1" si="967"/>
        <v>12.000166666666667</v>
      </c>
      <c r="AO1835">
        <f t="shared" ca="1" si="968"/>
        <v>1</v>
      </c>
      <c r="AP1835">
        <f t="shared" ca="1" si="973"/>
        <v>1</v>
      </c>
      <c r="AQ1835">
        <f t="shared" ca="1" si="974"/>
        <v>11</v>
      </c>
      <c r="AR1835">
        <f t="shared" ca="1" si="975"/>
        <v>7.0000000000000009</v>
      </c>
      <c r="AS1835">
        <f ca="1">P1835/J1835</f>
        <v>0.24999857954276428</v>
      </c>
    </row>
    <row r="1836" spans="1:45" x14ac:dyDescent="0.4">
      <c r="A1836">
        <f t="shared" si="970"/>
        <v>201902</v>
      </c>
      <c r="B1836" t="s">
        <v>912</v>
      </c>
      <c r="C1836" t="s">
        <v>647</v>
      </c>
      <c r="D1836" t="str">
        <f t="shared" ca="1" si="966"/>
        <v>I109</v>
      </c>
      <c r="E1836">
        <f t="shared" ca="1" si="976"/>
        <v>7</v>
      </c>
      <c r="F1836">
        <f t="shared" ca="1" si="977"/>
        <v>14</v>
      </c>
      <c r="G1836" t="str">
        <f t="shared" ca="1" si="964"/>
        <v>S10</v>
      </c>
      <c r="H1836" t="str">
        <f t="shared" ca="1" si="965"/>
        <v>S105</v>
      </c>
      <c r="I1836">
        <f ca="1">VLOOKUP(D1836,PRC!$A$2:$B$21,2,0)*E1836</f>
        <v>3500000</v>
      </c>
      <c r="J1836">
        <f t="shared" ca="1" si="978"/>
        <v>2974996</v>
      </c>
      <c r="K1836">
        <f ca="1">VLOOKUP(D1836,PRC!$A$1:$C$21,3,0)*E1836</f>
        <v>1400000</v>
      </c>
      <c r="L1836">
        <f t="shared" ca="1" si="979"/>
        <v>35000</v>
      </c>
      <c r="M1836">
        <f t="shared" ca="1" si="980"/>
        <v>70000</v>
      </c>
      <c r="N1836">
        <f t="shared" ca="1" si="981"/>
        <v>455000</v>
      </c>
      <c r="O1836">
        <f t="shared" ca="1" si="982"/>
        <v>175000</v>
      </c>
      <c r="P1836">
        <f t="shared" ca="1" si="969"/>
        <v>839996</v>
      </c>
      <c r="Q1836">
        <f ca="1">IF(P1836&gt;0,1,0)</f>
        <v>1</v>
      </c>
      <c r="R1836">
        <f t="shared" ca="1" si="983"/>
        <v>15</v>
      </c>
      <c r="S1836">
        <f t="shared" ca="1" si="984"/>
        <v>1</v>
      </c>
      <c r="T1836">
        <f t="shared" ca="1" si="985"/>
        <v>2</v>
      </c>
      <c r="U1836">
        <f t="shared" ca="1" si="986"/>
        <v>13</v>
      </c>
      <c r="V1836">
        <f t="shared" ca="1" si="987"/>
        <v>5</v>
      </c>
      <c r="X1836">
        <f t="shared" ref="X1836:X1899" si="989">X1835+1</f>
        <v>1836</v>
      </c>
      <c r="Y1836">
        <f t="shared" ref="Y1836:Y1899" si="990">IF(C1836=C1835,Y1835,X1836)</f>
        <v>1452</v>
      </c>
      <c r="Z1836">
        <f t="shared" ref="Z1836:Z1899" si="991">Y1836+1</f>
        <v>1453</v>
      </c>
      <c r="AA1836">
        <f t="shared" si="988"/>
        <v>1951</v>
      </c>
      <c r="AB1836">
        <f t="shared" si="971"/>
        <v>500</v>
      </c>
      <c r="AM1836" t="str">
        <f t="shared" si="972"/>
        <v>201902LP</v>
      </c>
      <c r="AN1836">
        <f t="shared" ca="1" si="967"/>
        <v>15.000114285714282</v>
      </c>
      <c r="AO1836">
        <f t="shared" ca="1" si="968"/>
        <v>1</v>
      </c>
      <c r="AP1836">
        <f t="shared" ca="1" si="973"/>
        <v>2</v>
      </c>
      <c r="AQ1836">
        <f t="shared" ca="1" si="974"/>
        <v>13</v>
      </c>
      <c r="AR1836">
        <f t="shared" ca="1" si="975"/>
        <v>5</v>
      </c>
      <c r="AS1836">
        <f ca="1">P1836/J1836</f>
        <v>0.28235197627156472</v>
      </c>
    </row>
    <row r="1837" spans="1:45" x14ac:dyDescent="0.4">
      <c r="A1837">
        <f t="shared" si="970"/>
        <v>201902</v>
      </c>
      <c r="B1837" t="s">
        <v>913</v>
      </c>
      <c r="C1837" t="s">
        <v>647</v>
      </c>
      <c r="D1837" t="str">
        <f t="shared" ca="1" si="966"/>
        <v>I106</v>
      </c>
      <c r="E1837">
        <f t="shared" ca="1" si="976"/>
        <v>8</v>
      </c>
      <c r="F1837">
        <f t="shared" ca="1" si="977"/>
        <v>11</v>
      </c>
      <c r="G1837" t="str">
        <f t="shared" ref="G1837:G1900" ca="1" si="992">LEFT(H1837,3)</f>
        <v>S11</v>
      </c>
      <c r="H1837" t="str">
        <f t="shared" ref="H1837:H1900" ca="1" si="993">"S"&amp;RANDBETWEEN(101,120)</f>
        <v>S119</v>
      </c>
      <c r="I1837">
        <f ca="1">VLOOKUP(D1837,PRC!$A$2:$B$21,2,0)*E1837</f>
        <v>160000</v>
      </c>
      <c r="J1837">
        <f t="shared" ca="1" si="978"/>
        <v>135996</v>
      </c>
      <c r="K1837">
        <f ca="1">VLOOKUP(D1837,PRC!$A$1:$C$21,3,0)*E1837</f>
        <v>84800</v>
      </c>
      <c r="L1837">
        <f t="shared" ca="1" si="979"/>
        <v>3000</v>
      </c>
      <c r="M1837">
        <f t="shared" ca="1" si="980"/>
        <v>3000</v>
      </c>
      <c r="N1837">
        <f t="shared" ca="1" si="981"/>
        <v>24000</v>
      </c>
      <c r="O1837">
        <f t="shared" ca="1" si="982"/>
        <v>10000</v>
      </c>
      <c r="P1837">
        <f t="shared" ca="1" si="969"/>
        <v>11196</v>
      </c>
      <c r="Q1837">
        <f ca="1">IF(P1837&gt;0,1,0)</f>
        <v>1</v>
      </c>
      <c r="R1837">
        <f t="shared" ca="1" si="983"/>
        <v>15</v>
      </c>
      <c r="S1837">
        <f t="shared" ca="1" si="984"/>
        <v>2</v>
      </c>
      <c r="T1837">
        <f t="shared" ca="1" si="985"/>
        <v>2</v>
      </c>
      <c r="U1837">
        <f t="shared" ca="1" si="986"/>
        <v>15</v>
      </c>
      <c r="V1837">
        <f t="shared" ca="1" si="987"/>
        <v>6</v>
      </c>
      <c r="X1837">
        <f t="shared" si="989"/>
        <v>1837</v>
      </c>
      <c r="Y1837">
        <f t="shared" si="990"/>
        <v>1452</v>
      </c>
      <c r="Z1837">
        <f t="shared" si="991"/>
        <v>1453</v>
      </c>
      <c r="AA1837">
        <f t="shared" si="988"/>
        <v>1951</v>
      </c>
      <c r="AB1837">
        <f t="shared" si="971"/>
        <v>500</v>
      </c>
      <c r="AM1837" t="str">
        <f t="shared" si="972"/>
        <v>201902LP</v>
      </c>
      <c r="AN1837">
        <f t="shared" ca="1" si="967"/>
        <v>15.002499999999996</v>
      </c>
      <c r="AO1837">
        <f t="shared" ca="1" si="968"/>
        <v>1.875</v>
      </c>
      <c r="AP1837">
        <f t="shared" ca="1" si="973"/>
        <v>1.875</v>
      </c>
      <c r="AQ1837">
        <f t="shared" ca="1" si="974"/>
        <v>15</v>
      </c>
      <c r="AR1837">
        <f t="shared" ca="1" si="975"/>
        <v>6.25</v>
      </c>
      <c r="AS1837">
        <f ca="1">P1837/J1837</f>
        <v>8.2325950763257744E-2</v>
      </c>
    </row>
    <row r="1838" spans="1:45" x14ac:dyDescent="0.4">
      <c r="A1838">
        <f t="shared" si="970"/>
        <v>201902</v>
      </c>
      <c r="B1838" t="s">
        <v>914</v>
      </c>
      <c r="C1838" t="s">
        <v>647</v>
      </c>
      <c r="D1838" t="str">
        <f t="shared" ref="D1838:D1901" ca="1" si="994">"I"&amp;RANDBETWEEN(101,120)</f>
        <v>I119</v>
      </c>
      <c r="E1838">
        <f t="shared" ca="1" si="976"/>
        <v>8</v>
      </c>
      <c r="F1838">
        <f t="shared" ca="1" si="977"/>
        <v>12</v>
      </c>
      <c r="G1838" t="str">
        <f t="shared" ca="1" si="992"/>
        <v>S10</v>
      </c>
      <c r="H1838" t="str">
        <f t="shared" ca="1" si="993"/>
        <v>S106</v>
      </c>
      <c r="I1838">
        <f ca="1">VLOOKUP(D1838,PRC!$A$2:$B$21,2,0)*E1838</f>
        <v>760000</v>
      </c>
      <c r="J1838">
        <f t="shared" ca="1" si="978"/>
        <v>645996</v>
      </c>
      <c r="K1838">
        <f ca="1">VLOOKUP(D1838,PRC!$A$1:$C$21,3,0)*E1838</f>
        <v>364800</v>
      </c>
      <c r="L1838">
        <f t="shared" ca="1" si="979"/>
        <v>8000</v>
      </c>
      <c r="M1838">
        <f t="shared" ca="1" si="980"/>
        <v>15000</v>
      </c>
      <c r="N1838">
        <f t="shared" ca="1" si="981"/>
        <v>152000</v>
      </c>
      <c r="O1838">
        <f t="shared" ca="1" si="982"/>
        <v>76000</v>
      </c>
      <c r="P1838">
        <f t="shared" ca="1" si="969"/>
        <v>30196</v>
      </c>
      <c r="Q1838">
        <f ca="1">IF(P1838&gt;0,1,0)</f>
        <v>1</v>
      </c>
      <c r="R1838">
        <f t="shared" ca="1" si="983"/>
        <v>15</v>
      </c>
      <c r="S1838">
        <f t="shared" ca="1" si="984"/>
        <v>1</v>
      </c>
      <c r="T1838">
        <f t="shared" ca="1" si="985"/>
        <v>2</v>
      </c>
      <c r="U1838">
        <f t="shared" ca="1" si="986"/>
        <v>20</v>
      </c>
      <c r="V1838">
        <f t="shared" ca="1" si="987"/>
        <v>10</v>
      </c>
      <c r="X1838">
        <f t="shared" si="989"/>
        <v>1838</v>
      </c>
      <c r="Y1838">
        <f t="shared" si="990"/>
        <v>1452</v>
      </c>
      <c r="Z1838">
        <f t="shared" si="991"/>
        <v>1453</v>
      </c>
      <c r="AA1838">
        <f t="shared" si="988"/>
        <v>1951</v>
      </c>
      <c r="AB1838">
        <f t="shared" si="971"/>
        <v>500</v>
      </c>
      <c r="AM1838" t="str">
        <f t="shared" si="972"/>
        <v>201902LP</v>
      </c>
      <c r="AN1838">
        <f t="shared" ref="AN1838:AN1901" ca="1" si="995">(1-J1838/I1838)*100</f>
        <v>15.000526315789475</v>
      </c>
      <c r="AO1838">
        <f t="shared" ref="AO1838:AO1901" ca="1" si="996">L1838/$I1838*100</f>
        <v>1.0526315789473684</v>
      </c>
      <c r="AP1838">
        <f t="shared" ca="1" si="973"/>
        <v>1.9736842105263157</v>
      </c>
      <c r="AQ1838">
        <f t="shared" ca="1" si="974"/>
        <v>20</v>
      </c>
      <c r="AR1838">
        <f t="shared" ca="1" si="975"/>
        <v>10</v>
      </c>
      <c r="AS1838">
        <f ca="1">P1838/J1838</f>
        <v>4.6743323488071135E-2</v>
      </c>
    </row>
    <row r="1839" spans="1:45" x14ac:dyDescent="0.4">
      <c r="A1839">
        <f t="shared" si="970"/>
        <v>201902</v>
      </c>
      <c r="B1839" t="s">
        <v>915</v>
      </c>
      <c r="C1839" t="s">
        <v>647</v>
      </c>
      <c r="D1839" t="str">
        <f t="shared" ca="1" si="994"/>
        <v>I118</v>
      </c>
      <c r="E1839">
        <f t="shared" ca="1" si="976"/>
        <v>7</v>
      </c>
      <c r="F1839">
        <f t="shared" ca="1" si="977"/>
        <v>11</v>
      </c>
      <c r="G1839" t="str">
        <f t="shared" ca="1" si="992"/>
        <v>S11</v>
      </c>
      <c r="H1839" t="str">
        <f t="shared" ca="1" si="993"/>
        <v>S110</v>
      </c>
      <c r="I1839">
        <f ca="1">VLOOKUP(D1839,PRC!$A$2:$B$21,2,0)*E1839</f>
        <v>3710000</v>
      </c>
      <c r="J1839">
        <f t="shared" ca="1" si="978"/>
        <v>3227696</v>
      </c>
      <c r="K1839">
        <f ca="1">VLOOKUP(D1839,PRC!$A$1:$C$21,3,0)*E1839</f>
        <v>1558200</v>
      </c>
      <c r="L1839">
        <f t="shared" ca="1" si="979"/>
        <v>74000</v>
      </c>
      <c r="M1839">
        <f t="shared" ca="1" si="980"/>
        <v>74000</v>
      </c>
      <c r="N1839">
        <f t="shared" ca="1" si="981"/>
        <v>519000</v>
      </c>
      <c r="O1839">
        <f t="shared" ca="1" si="982"/>
        <v>297000</v>
      </c>
      <c r="P1839">
        <f t="shared" ca="1" si="969"/>
        <v>705496</v>
      </c>
      <c r="Q1839">
        <f ca="1">IF(P1839&gt;0,1,0)</f>
        <v>1</v>
      </c>
      <c r="R1839">
        <f t="shared" ca="1" si="983"/>
        <v>13</v>
      </c>
      <c r="S1839">
        <f t="shared" ca="1" si="984"/>
        <v>2</v>
      </c>
      <c r="T1839">
        <f t="shared" ca="1" si="985"/>
        <v>2</v>
      </c>
      <c r="U1839">
        <f t="shared" ca="1" si="986"/>
        <v>14</v>
      </c>
      <c r="V1839">
        <f t="shared" ca="1" si="987"/>
        <v>8</v>
      </c>
      <c r="X1839">
        <f t="shared" si="989"/>
        <v>1839</v>
      </c>
      <c r="Y1839">
        <f t="shared" si="990"/>
        <v>1452</v>
      </c>
      <c r="Z1839">
        <f t="shared" si="991"/>
        <v>1453</v>
      </c>
      <c r="AA1839">
        <f t="shared" si="988"/>
        <v>1951</v>
      </c>
      <c r="AB1839">
        <f t="shared" si="971"/>
        <v>500</v>
      </c>
      <c r="AM1839" t="str">
        <f t="shared" si="972"/>
        <v>201902LP</v>
      </c>
      <c r="AN1839">
        <f t="shared" ca="1" si="995"/>
        <v>13.000107816711592</v>
      </c>
      <c r="AO1839">
        <f t="shared" ca="1" si="996"/>
        <v>1.9946091644204851</v>
      </c>
      <c r="AP1839">
        <f t="shared" ca="1" si="973"/>
        <v>1.9946091644204851</v>
      </c>
      <c r="AQ1839">
        <f t="shared" ca="1" si="974"/>
        <v>13.989218328840971</v>
      </c>
      <c r="AR1839">
        <f t="shared" ca="1" si="975"/>
        <v>8.0053908355795151</v>
      </c>
      <c r="AS1839">
        <f ca="1">P1839/J1839</f>
        <v>0.21857572708210438</v>
      </c>
    </row>
    <row r="1840" spans="1:45" x14ac:dyDescent="0.4">
      <c r="A1840">
        <f t="shared" si="970"/>
        <v>201902</v>
      </c>
      <c r="B1840" t="s">
        <v>916</v>
      </c>
      <c r="C1840" t="s">
        <v>647</v>
      </c>
      <c r="D1840" t="str">
        <f t="shared" ca="1" si="994"/>
        <v>I112</v>
      </c>
      <c r="E1840">
        <f t="shared" ca="1" si="976"/>
        <v>8</v>
      </c>
      <c r="F1840">
        <f t="shared" ca="1" si="977"/>
        <v>10</v>
      </c>
      <c r="G1840" t="str">
        <f t="shared" ca="1" si="992"/>
        <v>S11</v>
      </c>
      <c r="H1840" t="str">
        <f t="shared" ca="1" si="993"/>
        <v>S112</v>
      </c>
      <c r="I1840">
        <f ca="1">VLOOKUP(D1840,PRC!$A$2:$B$21,2,0)*E1840</f>
        <v>520000</v>
      </c>
      <c r="J1840">
        <f t="shared" ca="1" si="978"/>
        <v>457596</v>
      </c>
      <c r="K1840">
        <f ca="1">VLOOKUP(D1840,PRC!$A$1:$C$21,3,0)*E1840</f>
        <v>260000</v>
      </c>
      <c r="L1840">
        <f t="shared" ca="1" si="979"/>
        <v>5000</v>
      </c>
      <c r="M1840">
        <f t="shared" ca="1" si="980"/>
        <v>10000</v>
      </c>
      <c r="N1840">
        <f t="shared" ca="1" si="981"/>
        <v>68000</v>
      </c>
      <c r="O1840">
        <f t="shared" ca="1" si="982"/>
        <v>52000</v>
      </c>
      <c r="P1840">
        <f t="shared" ca="1" si="969"/>
        <v>62596</v>
      </c>
      <c r="Q1840">
        <f ca="1">IF(P1840&gt;0,1,0)</f>
        <v>1</v>
      </c>
      <c r="R1840">
        <f t="shared" ca="1" si="983"/>
        <v>12</v>
      </c>
      <c r="S1840">
        <f t="shared" ca="1" si="984"/>
        <v>1</v>
      </c>
      <c r="T1840">
        <f t="shared" ca="1" si="985"/>
        <v>2</v>
      </c>
      <c r="U1840">
        <f t="shared" ca="1" si="986"/>
        <v>13</v>
      </c>
      <c r="V1840">
        <f t="shared" ca="1" si="987"/>
        <v>10</v>
      </c>
      <c r="X1840">
        <f t="shared" si="989"/>
        <v>1840</v>
      </c>
      <c r="Y1840">
        <f t="shared" si="990"/>
        <v>1452</v>
      </c>
      <c r="Z1840">
        <f t="shared" si="991"/>
        <v>1453</v>
      </c>
      <c r="AA1840">
        <f t="shared" si="988"/>
        <v>1951</v>
      </c>
      <c r="AB1840">
        <f t="shared" si="971"/>
        <v>500</v>
      </c>
      <c r="AM1840" t="str">
        <f t="shared" si="972"/>
        <v>201902LP</v>
      </c>
      <c r="AN1840">
        <f t="shared" ca="1" si="995"/>
        <v>12.000769230769226</v>
      </c>
      <c r="AO1840">
        <f t="shared" ca="1" si="996"/>
        <v>0.96153846153846156</v>
      </c>
      <c r="AP1840">
        <f t="shared" ca="1" si="973"/>
        <v>1.9230769230769231</v>
      </c>
      <c r="AQ1840">
        <f t="shared" ca="1" si="974"/>
        <v>13.076923076923078</v>
      </c>
      <c r="AR1840">
        <f t="shared" ca="1" si="975"/>
        <v>10</v>
      </c>
      <c r="AS1840">
        <f ca="1">P1840/J1840</f>
        <v>0.13679315378630932</v>
      </c>
    </row>
    <row r="1841" spans="1:45" x14ac:dyDescent="0.4">
      <c r="A1841">
        <f t="shared" si="970"/>
        <v>201902</v>
      </c>
      <c r="B1841" t="s">
        <v>917</v>
      </c>
      <c r="C1841" t="s">
        <v>647</v>
      </c>
      <c r="D1841" t="str">
        <f t="shared" ca="1" si="994"/>
        <v>I102</v>
      </c>
      <c r="E1841">
        <f t="shared" ca="1" si="976"/>
        <v>7</v>
      </c>
      <c r="F1841">
        <f t="shared" ca="1" si="977"/>
        <v>13</v>
      </c>
      <c r="G1841" t="str">
        <f t="shared" ca="1" si="992"/>
        <v>S11</v>
      </c>
      <c r="H1841" t="str">
        <f t="shared" ca="1" si="993"/>
        <v>S117</v>
      </c>
      <c r="I1841">
        <f ca="1">VLOOKUP(D1841,PRC!$A$2:$B$21,2,0)*E1841</f>
        <v>280000</v>
      </c>
      <c r="J1841">
        <f t="shared" ca="1" si="978"/>
        <v>237996</v>
      </c>
      <c r="K1841">
        <f ca="1">VLOOKUP(D1841,PRC!$A$1:$C$21,3,0)*E1841</f>
        <v>131600</v>
      </c>
      <c r="L1841">
        <f t="shared" ca="1" si="979"/>
        <v>3000</v>
      </c>
      <c r="M1841">
        <f t="shared" ca="1" si="980"/>
        <v>8000</v>
      </c>
      <c r="N1841">
        <f t="shared" ca="1" si="981"/>
        <v>31000</v>
      </c>
      <c r="O1841">
        <f t="shared" ca="1" si="982"/>
        <v>28000</v>
      </c>
      <c r="P1841">
        <f t="shared" ca="1" si="969"/>
        <v>36396</v>
      </c>
      <c r="Q1841">
        <f ca="1">IF(P1841&gt;0,1,0)</f>
        <v>1</v>
      </c>
      <c r="R1841">
        <f t="shared" ca="1" si="983"/>
        <v>15</v>
      </c>
      <c r="S1841">
        <f t="shared" ca="1" si="984"/>
        <v>1</v>
      </c>
      <c r="T1841">
        <f t="shared" ca="1" si="985"/>
        <v>3</v>
      </c>
      <c r="U1841">
        <f t="shared" ca="1" si="986"/>
        <v>11</v>
      </c>
      <c r="V1841">
        <f t="shared" ca="1" si="987"/>
        <v>10</v>
      </c>
      <c r="X1841">
        <f t="shared" si="989"/>
        <v>1841</v>
      </c>
      <c r="Y1841">
        <f t="shared" si="990"/>
        <v>1452</v>
      </c>
      <c r="Z1841">
        <f t="shared" si="991"/>
        <v>1453</v>
      </c>
      <c r="AA1841">
        <f t="shared" si="988"/>
        <v>1951</v>
      </c>
      <c r="AB1841">
        <f t="shared" si="971"/>
        <v>500</v>
      </c>
      <c r="AM1841" t="str">
        <f t="shared" si="972"/>
        <v>201902LP</v>
      </c>
      <c r="AN1841">
        <f t="shared" ca="1" si="995"/>
        <v>15.001428571428576</v>
      </c>
      <c r="AO1841">
        <f t="shared" ca="1" si="996"/>
        <v>1.0714285714285714</v>
      </c>
      <c r="AP1841">
        <f t="shared" ca="1" si="973"/>
        <v>2.8571428571428572</v>
      </c>
      <c r="AQ1841">
        <f t="shared" ca="1" si="974"/>
        <v>11.071428571428571</v>
      </c>
      <c r="AR1841">
        <f t="shared" ca="1" si="975"/>
        <v>10</v>
      </c>
      <c r="AS1841">
        <f ca="1">P1841/J1841</f>
        <v>0.15292693994857057</v>
      </c>
    </row>
    <row r="1842" spans="1:45" x14ac:dyDescent="0.4">
      <c r="A1842">
        <f t="shared" si="970"/>
        <v>201902</v>
      </c>
      <c r="B1842" t="s">
        <v>918</v>
      </c>
      <c r="C1842" t="s">
        <v>647</v>
      </c>
      <c r="D1842" t="str">
        <f t="shared" ca="1" si="994"/>
        <v>I117</v>
      </c>
      <c r="E1842">
        <f t="shared" ca="1" si="976"/>
        <v>7</v>
      </c>
      <c r="F1842">
        <f t="shared" ca="1" si="977"/>
        <v>13</v>
      </c>
      <c r="G1842" t="str">
        <f t="shared" ca="1" si="992"/>
        <v>S11</v>
      </c>
      <c r="H1842" t="str">
        <f t="shared" ca="1" si="993"/>
        <v>S113</v>
      </c>
      <c r="I1842">
        <f ca="1">VLOOKUP(D1842,PRC!$A$2:$B$21,2,0)*E1842</f>
        <v>17500000</v>
      </c>
      <c r="J1842">
        <f t="shared" ca="1" si="978"/>
        <v>15224996</v>
      </c>
      <c r="K1842">
        <f ca="1">VLOOKUP(D1842,PRC!$A$1:$C$21,3,0)*E1842</f>
        <v>8050000</v>
      </c>
      <c r="L1842">
        <f t="shared" ca="1" si="979"/>
        <v>175000</v>
      </c>
      <c r="M1842">
        <f t="shared" ca="1" si="980"/>
        <v>525000</v>
      </c>
      <c r="N1842">
        <f t="shared" ca="1" si="981"/>
        <v>2275000</v>
      </c>
      <c r="O1842">
        <f t="shared" ca="1" si="982"/>
        <v>1400000</v>
      </c>
      <c r="P1842">
        <f t="shared" ca="1" si="969"/>
        <v>2799996</v>
      </c>
      <c r="Q1842">
        <f ca="1">IF(P1842&gt;0,1,0)</f>
        <v>1</v>
      </c>
      <c r="R1842">
        <f t="shared" ca="1" si="983"/>
        <v>13</v>
      </c>
      <c r="S1842">
        <f t="shared" ca="1" si="984"/>
        <v>1</v>
      </c>
      <c r="T1842">
        <f t="shared" ca="1" si="985"/>
        <v>3</v>
      </c>
      <c r="U1842">
        <f t="shared" ca="1" si="986"/>
        <v>13</v>
      </c>
      <c r="V1842">
        <f t="shared" ca="1" si="987"/>
        <v>8</v>
      </c>
      <c r="X1842">
        <f t="shared" si="989"/>
        <v>1842</v>
      </c>
      <c r="Y1842">
        <f t="shared" si="990"/>
        <v>1452</v>
      </c>
      <c r="Z1842">
        <f t="shared" si="991"/>
        <v>1453</v>
      </c>
      <c r="AA1842">
        <f t="shared" si="988"/>
        <v>1951</v>
      </c>
      <c r="AB1842">
        <f t="shared" si="971"/>
        <v>500</v>
      </c>
      <c r="AM1842" t="str">
        <f t="shared" si="972"/>
        <v>201902LP</v>
      </c>
      <c r="AN1842">
        <f t="shared" ca="1" si="995"/>
        <v>13.000022857142856</v>
      </c>
      <c r="AO1842">
        <f t="shared" ca="1" si="996"/>
        <v>1</v>
      </c>
      <c r="AP1842">
        <f t="shared" ca="1" si="973"/>
        <v>3</v>
      </c>
      <c r="AQ1842">
        <f t="shared" ca="1" si="974"/>
        <v>13</v>
      </c>
      <c r="AR1842">
        <f t="shared" ca="1" si="975"/>
        <v>8</v>
      </c>
      <c r="AS1842">
        <f ca="1">P1842/J1842</f>
        <v>0.18390783156856003</v>
      </c>
    </row>
    <row r="1843" spans="1:45" x14ac:dyDescent="0.4">
      <c r="A1843">
        <f t="shared" si="970"/>
        <v>201902</v>
      </c>
      <c r="B1843" t="s">
        <v>919</v>
      </c>
      <c r="C1843" t="s">
        <v>647</v>
      </c>
      <c r="D1843" t="str">
        <f t="shared" ca="1" si="994"/>
        <v>I112</v>
      </c>
      <c r="E1843">
        <f t="shared" ca="1" si="976"/>
        <v>7</v>
      </c>
      <c r="F1843">
        <f t="shared" ca="1" si="977"/>
        <v>14</v>
      </c>
      <c r="G1843" t="str">
        <f t="shared" ca="1" si="992"/>
        <v>S11</v>
      </c>
      <c r="H1843" t="str">
        <f t="shared" ca="1" si="993"/>
        <v>S119</v>
      </c>
      <c r="I1843">
        <f ca="1">VLOOKUP(D1843,PRC!$A$2:$B$21,2,0)*E1843</f>
        <v>455000</v>
      </c>
      <c r="J1843">
        <f t="shared" ca="1" si="978"/>
        <v>409496</v>
      </c>
      <c r="K1843">
        <f ca="1">VLOOKUP(D1843,PRC!$A$1:$C$21,3,0)*E1843</f>
        <v>227500</v>
      </c>
      <c r="L1843">
        <f t="shared" ca="1" si="979"/>
        <v>5000</v>
      </c>
      <c r="M1843">
        <f t="shared" ca="1" si="980"/>
        <v>5000</v>
      </c>
      <c r="N1843">
        <f t="shared" ca="1" si="981"/>
        <v>64000</v>
      </c>
      <c r="O1843">
        <f t="shared" ca="1" si="982"/>
        <v>27000</v>
      </c>
      <c r="P1843">
        <f t="shared" ca="1" si="969"/>
        <v>80996</v>
      </c>
      <c r="Q1843">
        <f ca="1">IF(P1843&gt;0,1,0)</f>
        <v>1</v>
      </c>
      <c r="R1843">
        <f t="shared" ca="1" si="983"/>
        <v>10</v>
      </c>
      <c r="S1843">
        <f t="shared" ca="1" si="984"/>
        <v>1</v>
      </c>
      <c r="T1843">
        <f t="shared" ca="1" si="985"/>
        <v>1</v>
      </c>
      <c r="U1843">
        <f t="shared" ca="1" si="986"/>
        <v>14</v>
      </c>
      <c r="V1843">
        <f t="shared" ca="1" si="987"/>
        <v>6</v>
      </c>
      <c r="X1843">
        <f t="shared" si="989"/>
        <v>1843</v>
      </c>
      <c r="Y1843">
        <f t="shared" si="990"/>
        <v>1452</v>
      </c>
      <c r="Z1843">
        <f t="shared" si="991"/>
        <v>1453</v>
      </c>
      <c r="AA1843">
        <f t="shared" si="988"/>
        <v>1951</v>
      </c>
      <c r="AB1843">
        <f t="shared" si="971"/>
        <v>500</v>
      </c>
      <c r="AM1843" t="str">
        <f t="shared" si="972"/>
        <v>201902LP</v>
      </c>
      <c r="AN1843">
        <f t="shared" ca="1" si="995"/>
        <v>10.000879120879125</v>
      </c>
      <c r="AO1843">
        <f t="shared" ca="1" si="996"/>
        <v>1.098901098901099</v>
      </c>
      <c r="AP1843">
        <f t="shared" ca="1" si="973"/>
        <v>1.098901098901099</v>
      </c>
      <c r="AQ1843">
        <f t="shared" ca="1" si="974"/>
        <v>14.065934065934066</v>
      </c>
      <c r="AR1843">
        <f t="shared" ca="1" si="975"/>
        <v>5.9340659340659334</v>
      </c>
      <c r="AS1843">
        <f ca="1">P1843/J1843</f>
        <v>0.1977943618496884</v>
      </c>
    </row>
    <row r="1844" spans="1:45" x14ac:dyDescent="0.4">
      <c r="A1844">
        <f t="shared" si="970"/>
        <v>201902</v>
      </c>
      <c r="B1844" t="s">
        <v>920</v>
      </c>
      <c r="C1844" t="s">
        <v>647</v>
      </c>
      <c r="D1844" t="str">
        <f t="shared" ca="1" si="994"/>
        <v>I106</v>
      </c>
      <c r="E1844">
        <f t="shared" ca="1" si="976"/>
        <v>8</v>
      </c>
      <c r="F1844">
        <f t="shared" ca="1" si="977"/>
        <v>10</v>
      </c>
      <c r="G1844" t="str">
        <f t="shared" ca="1" si="992"/>
        <v>S10</v>
      </c>
      <c r="H1844" t="str">
        <f t="shared" ca="1" si="993"/>
        <v>S101</v>
      </c>
      <c r="I1844">
        <f ca="1">VLOOKUP(D1844,PRC!$A$2:$B$21,2,0)*E1844</f>
        <v>160000</v>
      </c>
      <c r="J1844">
        <f t="shared" ca="1" si="978"/>
        <v>135996</v>
      </c>
      <c r="K1844">
        <f ca="1">VLOOKUP(D1844,PRC!$A$1:$C$21,3,0)*E1844</f>
        <v>84800</v>
      </c>
      <c r="L1844">
        <f t="shared" ca="1" si="979"/>
        <v>2000</v>
      </c>
      <c r="M1844">
        <f t="shared" ca="1" si="980"/>
        <v>3000</v>
      </c>
      <c r="N1844">
        <f t="shared" ca="1" si="981"/>
        <v>19000</v>
      </c>
      <c r="O1844">
        <f t="shared" ca="1" si="982"/>
        <v>13000</v>
      </c>
      <c r="P1844">
        <f t="shared" ref="P1844:P1907" ca="1" si="997">J1844-SUM(K1844:O1844)</f>
        <v>14196</v>
      </c>
      <c r="Q1844">
        <f ca="1">IF(P1844&gt;0,1,0)</f>
        <v>1</v>
      </c>
      <c r="R1844">
        <f t="shared" ca="1" si="983"/>
        <v>15</v>
      </c>
      <c r="S1844">
        <f t="shared" ca="1" si="984"/>
        <v>1</v>
      </c>
      <c r="T1844">
        <f t="shared" ca="1" si="985"/>
        <v>2</v>
      </c>
      <c r="U1844">
        <f t="shared" ca="1" si="986"/>
        <v>12</v>
      </c>
      <c r="V1844">
        <f t="shared" ca="1" si="987"/>
        <v>8</v>
      </c>
      <c r="X1844">
        <f t="shared" si="989"/>
        <v>1844</v>
      </c>
      <c r="Y1844">
        <f t="shared" si="990"/>
        <v>1452</v>
      </c>
      <c r="Z1844">
        <f t="shared" si="991"/>
        <v>1453</v>
      </c>
      <c r="AA1844">
        <f t="shared" si="988"/>
        <v>1951</v>
      </c>
      <c r="AB1844">
        <f t="shared" si="971"/>
        <v>500</v>
      </c>
      <c r="AM1844" t="str">
        <f t="shared" si="972"/>
        <v>201902LP</v>
      </c>
      <c r="AN1844">
        <f t="shared" ca="1" si="995"/>
        <v>15.002499999999996</v>
      </c>
      <c r="AO1844">
        <f t="shared" ca="1" si="996"/>
        <v>1.25</v>
      </c>
      <c r="AP1844">
        <f t="shared" ca="1" si="973"/>
        <v>1.875</v>
      </c>
      <c r="AQ1844">
        <f t="shared" ca="1" si="974"/>
        <v>11.875</v>
      </c>
      <c r="AR1844">
        <f t="shared" ca="1" si="975"/>
        <v>8.125</v>
      </c>
      <c r="AS1844">
        <f ca="1">P1844/J1844</f>
        <v>0.10438542310067943</v>
      </c>
    </row>
    <row r="1845" spans="1:45" x14ac:dyDescent="0.4">
      <c r="A1845">
        <f t="shared" si="970"/>
        <v>201902</v>
      </c>
      <c r="B1845" t="s">
        <v>921</v>
      </c>
      <c r="C1845" t="s">
        <v>647</v>
      </c>
      <c r="D1845" t="str">
        <f t="shared" ca="1" si="994"/>
        <v>I119</v>
      </c>
      <c r="E1845">
        <f t="shared" ca="1" si="976"/>
        <v>5</v>
      </c>
      <c r="F1845">
        <f t="shared" ca="1" si="977"/>
        <v>15</v>
      </c>
      <c r="G1845" t="str">
        <f t="shared" ca="1" si="992"/>
        <v>S10</v>
      </c>
      <c r="H1845" t="str">
        <f t="shared" ca="1" si="993"/>
        <v>S101</v>
      </c>
      <c r="I1845">
        <f ca="1">VLOOKUP(D1845,PRC!$A$2:$B$21,2,0)*E1845</f>
        <v>475000</v>
      </c>
      <c r="J1845">
        <f t="shared" ca="1" si="978"/>
        <v>417996</v>
      </c>
      <c r="K1845">
        <f ca="1">VLOOKUP(D1845,PRC!$A$1:$C$21,3,0)*E1845</f>
        <v>228000</v>
      </c>
      <c r="L1845">
        <f t="shared" ca="1" si="979"/>
        <v>5000</v>
      </c>
      <c r="M1845">
        <f t="shared" ca="1" si="980"/>
        <v>14000</v>
      </c>
      <c r="N1845">
        <f t="shared" ca="1" si="981"/>
        <v>62000</v>
      </c>
      <c r="O1845">
        <f t="shared" ca="1" si="982"/>
        <v>43000</v>
      </c>
      <c r="P1845">
        <f t="shared" ca="1" si="997"/>
        <v>65996</v>
      </c>
      <c r="Q1845">
        <f ca="1">IF(P1845&gt;0,1,0)</f>
        <v>1</v>
      </c>
      <c r="R1845">
        <f t="shared" ca="1" si="983"/>
        <v>12</v>
      </c>
      <c r="S1845">
        <f t="shared" ca="1" si="984"/>
        <v>1</v>
      </c>
      <c r="T1845">
        <f t="shared" ca="1" si="985"/>
        <v>3</v>
      </c>
      <c r="U1845">
        <f t="shared" ca="1" si="986"/>
        <v>13</v>
      </c>
      <c r="V1845">
        <f t="shared" ca="1" si="987"/>
        <v>9</v>
      </c>
      <c r="X1845">
        <f t="shared" si="989"/>
        <v>1845</v>
      </c>
      <c r="Y1845">
        <f t="shared" si="990"/>
        <v>1452</v>
      </c>
      <c r="Z1845">
        <f t="shared" si="991"/>
        <v>1453</v>
      </c>
      <c r="AA1845">
        <f t="shared" si="988"/>
        <v>1951</v>
      </c>
      <c r="AB1845">
        <f t="shared" si="971"/>
        <v>500</v>
      </c>
      <c r="AM1845" t="str">
        <f t="shared" si="972"/>
        <v>201902LP</v>
      </c>
      <c r="AN1845">
        <f t="shared" ca="1" si="995"/>
        <v>12.000842105263153</v>
      </c>
      <c r="AO1845">
        <f t="shared" ca="1" si="996"/>
        <v>1.0526315789473684</v>
      </c>
      <c r="AP1845">
        <f t="shared" ca="1" si="973"/>
        <v>2.9473684210526314</v>
      </c>
      <c r="AQ1845">
        <f t="shared" ca="1" si="974"/>
        <v>13.052631578947368</v>
      </c>
      <c r="AR1845">
        <f t="shared" ca="1" si="975"/>
        <v>9.0526315789473699</v>
      </c>
      <c r="AS1845">
        <f ca="1">P1845/J1845</f>
        <v>0.15788667834141953</v>
      </c>
    </row>
    <row r="1846" spans="1:45" x14ac:dyDescent="0.4">
      <c r="A1846">
        <f t="shared" si="970"/>
        <v>201902</v>
      </c>
      <c r="B1846" t="s">
        <v>922</v>
      </c>
      <c r="C1846" t="s">
        <v>647</v>
      </c>
      <c r="D1846" t="str">
        <f t="shared" ca="1" si="994"/>
        <v>I116</v>
      </c>
      <c r="E1846">
        <f t="shared" ca="1" si="976"/>
        <v>7</v>
      </c>
      <c r="F1846">
        <f t="shared" ca="1" si="977"/>
        <v>11</v>
      </c>
      <c r="G1846" t="str">
        <f t="shared" ca="1" si="992"/>
        <v>S10</v>
      </c>
      <c r="H1846" t="str">
        <f t="shared" ca="1" si="993"/>
        <v>S107</v>
      </c>
      <c r="I1846">
        <f ca="1">VLOOKUP(D1846,PRC!$A$2:$B$21,2,0)*E1846</f>
        <v>10220000</v>
      </c>
      <c r="J1846">
        <f t="shared" ca="1" si="978"/>
        <v>8891396</v>
      </c>
      <c r="K1846">
        <f ca="1">VLOOKUP(D1846,PRC!$A$1:$C$21,3,0)*E1846</f>
        <v>6132000</v>
      </c>
      <c r="L1846">
        <f t="shared" ca="1" si="979"/>
        <v>102000</v>
      </c>
      <c r="M1846">
        <f t="shared" ca="1" si="980"/>
        <v>102000</v>
      </c>
      <c r="N1846">
        <f t="shared" ca="1" si="981"/>
        <v>2044000</v>
      </c>
      <c r="O1846">
        <f t="shared" ca="1" si="982"/>
        <v>818000</v>
      </c>
      <c r="P1846">
        <f t="shared" ca="1" si="997"/>
        <v>-306604</v>
      </c>
      <c r="Q1846">
        <f ca="1">IF(P1846&gt;0,1,0)</f>
        <v>0</v>
      </c>
      <c r="R1846">
        <f t="shared" ca="1" si="983"/>
        <v>13</v>
      </c>
      <c r="S1846">
        <f t="shared" ca="1" si="984"/>
        <v>1</v>
      </c>
      <c r="T1846">
        <f t="shared" ca="1" si="985"/>
        <v>1</v>
      </c>
      <c r="U1846">
        <f t="shared" ca="1" si="986"/>
        <v>20</v>
      </c>
      <c r="V1846">
        <f t="shared" ca="1" si="987"/>
        <v>8</v>
      </c>
      <c r="X1846">
        <f t="shared" si="989"/>
        <v>1846</v>
      </c>
      <c r="Y1846">
        <f t="shared" si="990"/>
        <v>1452</v>
      </c>
      <c r="Z1846">
        <f t="shared" si="991"/>
        <v>1453</v>
      </c>
      <c r="AA1846">
        <f t="shared" si="988"/>
        <v>1951</v>
      </c>
      <c r="AB1846">
        <f t="shared" si="971"/>
        <v>500</v>
      </c>
      <c r="AM1846" t="str">
        <f t="shared" si="972"/>
        <v>201902LP</v>
      </c>
      <c r="AN1846">
        <f t="shared" ca="1" si="995"/>
        <v>13.000039138943254</v>
      </c>
      <c r="AO1846">
        <f t="shared" ca="1" si="996"/>
        <v>0.99804305283757344</v>
      </c>
      <c r="AP1846">
        <f t="shared" ca="1" si="973"/>
        <v>0.99804305283757344</v>
      </c>
      <c r="AQ1846">
        <f t="shared" ca="1" si="974"/>
        <v>20</v>
      </c>
      <c r="AR1846">
        <f t="shared" ca="1" si="975"/>
        <v>8.0039138943248531</v>
      </c>
      <c r="AS1846">
        <f ca="1">P1846/J1846</f>
        <v>-3.4483224006668922E-2</v>
      </c>
    </row>
    <row r="1847" spans="1:45" x14ac:dyDescent="0.4">
      <c r="A1847">
        <f t="shared" si="970"/>
        <v>201902</v>
      </c>
      <c r="B1847" t="s">
        <v>923</v>
      </c>
      <c r="C1847" t="s">
        <v>647</v>
      </c>
      <c r="D1847" t="str">
        <f t="shared" ca="1" si="994"/>
        <v>I108</v>
      </c>
      <c r="E1847">
        <f t="shared" ca="1" si="976"/>
        <v>5</v>
      </c>
      <c r="F1847">
        <f t="shared" ca="1" si="977"/>
        <v>14</v>
      </c>
      <c r="G1847" t="str">
        <f t="shared" ca="1" si="992"/>
        <v>S11</v>
      </c>
      <c r="H1847" t="str">
        <f t="shared" ca="1" si="993"/>
        <v>S119</v>
      </c>
      <c r="I1847">
        <f ca="1">VLOOKUP(D1847,PRC!$A$2:$B$21,2,0)*E1847</f>
        <v>200000</v>
      </c>
      <c r="J1847">
        <f t="shared" ca="1" si="978"/>
        <v>171996</v>
      </c>
      <c r="K1847">
        <f ca="1">VLOOKUP(D1847,PRC!$A$1:$C$21,3,0)*E1847</f>
        <v>92000</v>
      </c>
      <c r="L1847">
        <f t="shared" ca="1" si="979"/>
        <v>6000</v>
      </c>
      <c r="M1847">
        <f t="shared" ca="1" si="980"/>
        <v>6000</v>
      </c>
      <c r="N1847">
        <f t="shared" ca="1" si="981"/>
        <v>40000</v>
      </c>
      <c r="O1847">
        <f t="shared" ca="1" si="982"/>
        <v>12000</v>
      </c>
      <c r="P1847">
        <f t="shared" ca="1" si="997"/>
        <v>15996</v>
      </c>
      <c r="Q1847">
        <f ca="1">IF(P1847&gt;0,1,0)</f>
        <v>1</v>
      </c>
      <c r="R1847">
        <f t="shared" ca="1" si="983"/>
        <v>14</v>
      </c>
      <c r="S1847">
        <f t="shared" ca="1" si="984"/>
        <v>3</v>
      </c>
      <c r="T1847">
        <f t="shared" ca="1" si="985"/>
        <v>3</v>
      </c>
      <c r="U1847">
        <f t="shared" ca="1" si="986"/>
        <v>20</v>
      </c>
      <c r="V1847">
        <f t="shared" ca="1" si="987"/>
        <v>6</v>
      </c>
      <c r="X1847">
        <f t="shared" si="989"/>
        <v>1847</v>
      </c>
      <c r="Y1847">
        <f t="shared" si="990"/>
        <v>1452</v>
      </c>
      <c r="Z1847">
        <f t="shared" si="991"/>
        <v>1453</v>
      </c>
      <c r="AA1847">
        <f t="shared" si="988"/>
        <v>1951</v>
      </c>
      <c r="AB1847">
        <f t="shared" si="971"/>
        <v>500</v>
      </c>
      <c r="AM1847" t="str">
        <f t="shared" si="972"/>
        <v>201902LP</v>
      </c>
      <c r="AN1847">
        <f t="shared" ca="1" si="995"/>
        <v>14.002000000000002</v>
      </c>
      <c r="AO1847">
        <f t="shared" ca="1" si="996"/>
        <v>3</v>
      </c>
      <c r="AP1847">
        <f t="shared" ca="1" si="973"/>
        <v>3</v>
      </c>
      <c r="AQ1847">
        <f t="shared" ca="1" si="974"/>
        <v>20</v>
      </c>
      <c r="AR1847">
        <f t="shared" ca="1" si="975"/>
        <v>6</v>
      </c>
      <c r="AS1847">
        <f ca="1">P1847/J1847</f>
        <v>9.30021628409963E-2</v>
      </c>
    </row>
    <row r="1848" spans="1:45" x14ac:dyDescent="0.4">
      <c r="A1848">
        <f t="shared" si="970"/>
        <v>201902</v>
      </c>
      <c r="B1848" t="s">
        <v>924</v>
      </c>
      <c r="C1848" t="s">
        <v>647</v>
      </c>
      <c r="D1848" t="str">
        <f t="shared" ca="1" si="994"/>
        <v>I101</v>
      </c>
      <c r="E1848">
        <f t="shared" ca="1" si="976"/>
        <v>5</v>
      </c>
      <c r="F1848">
        <f t="shared" ca="1" si="977"/>
        <v>11</v>
      </c>
      <c r="G1848" t="str">
        <f t="shared" ca="1" si="992"/>
        <v>S11</v>
      </c>
      <c r="H1848" t="str">
        <f t="shared" ca="1" si="993"/>
        <v>S116</v>
      </c>
      <c r="I1848">
        <f ca="1">VLOOKUP(D1848,PRC!$A$2:$B$21,2,0)*E1848</f>
        <v>150000</v>
      </c>
      <c r="J1848">
        <f t="shared" ca="1" si="978"/>
        <v>128996</v>
      </c>
      <c r="K1848">
        <f ca="1">VLOOKUP(D1848,PRC!$A$1:$C$21,3,0)*E1848</f>
        <v>78000</v>
      </c>
      <c r="L1848">
        <f t="shared" ca="1" si="979"/>
        <v>3000</v>
      </c>
      <c r="M1848">
        <f t="shared" ca="1" si="980"/>
        <v>2000</v>
      </c>
      <c r="N1848">
        <f t="shared" ca="1" si="981"/>
        <v>30000</v>
      </c>
      <c r="O1848">
        <f t="shared" ca="1" si="982"/>
        <v>15000</v>
      </c>
      <c r="P1848">
        <f t="shared" ca="1" si="997"/>
        <v>996</v>
      </c>
      <c r="Q1848">
        <f ca="1">IF(P1848&gt;0,1,0)</f>
        <v>1</v>
      </c>
      <c r="R1848">
        <f t="shared" ca="1" si="983"/>
        <v>14</v>
      </c>
      <c r="S1848">
        <f t="shared" ca="1" si="984"/>
        <v>2</v>
      </c>
      <c r="T1848">
        <f t="shared" ca="1" si="985"/>
        <v>1</v>
      </c>
      <c r="U1848">
        <f t="shared" ca="1" si="986"/>
        <v>20</v>
      </c>
      <c r="V1848">
        <f t="shared" ca="1" si="987"/>
        <v>10</v>
      </c>
      <c r="X1848">
        <f t="shared" si="989"/>
        <v>1848</v>
      </c>
      <c r="Y1848">
        <f t="shared" si="990"/>
        <v>1452</v>
      </c>
      <c r="Z1848">
        <f t="shared" si="991"/>
        <v>1453</v>
      </c>
      <c r="AA1848">
        <f t="shared" si="988"/>
        <v>1951</v>
      </c>
      <c r="AB1848">
        <f t="shared" si="971"/>
        <v>500</v>
      </c>
      <c r="AM1848" t="str">
        <f t="shared" si="972"/>
        <v>201902LP</v>
      </c>
      <c r="AN1848">
        <f t="shared" ca="1" si="995"/>
        <v>14.002666666666663</v>
      </c>
      <c r="AO1848">
        <f t="shared" ca="1" si="996"/>
        <v>2</v>
      </c>
      <c r="AP1848">
        <f t="shared" ca="1" si="973"/>
        <v>1.3333333333333335</v>
      </c>
      <c r="AQ1848">
        <f t="shared" ca="1" si="974"/>
        <v>20</v>
      </c>
      <c r="AR1848">
        <f t="shared" ca="1" si="975"/>
        <v>10</v>
      </c>
      <c r="AS1848">
        <f ca="1">P1848/J1848</f>
        <v>7.7211696486712764E-3</v>
      </c>
    </row>
    <row r="1849" spans="1:45" x14ac:dyDescent="0.4">
      <c r="A1849">
        <f t="shared" si="970"/>
        <v>201902</v>
      </c>
      <c r="B1849" t="s">
        <v>925</v>
      </c>
      <c r="C1849" t="s">
        <v>647</v>
      </c>
      <c r="D1849" t="str">
        <f t="shared" ca="1" si="994"/>
        <v>I111</v>
      </c>
      <c r="E1849">
        <f t="shared" ca="1" si="976"/>
        <v>6</v>
      </c>
      <c r="F1849">
        <f t="shared" ca="1" si="977"/>
        <v>12</v>
      </c>
      <c r="G1849" t="str">
        <f t="shared" ca="1" si="992"/>
        <v>S11</v>
      </c>
      <c r="H1849" t="str">
        <f t="shared" ca="1" si="993"/>
        <v>S118</v>
      </c>
      <c r="I1849">
        <f ca="1">VLOOKUP(D1849,PRC!$A$2:$B$21,2,0)*E1849</f>
        <v>900000</v>
      </c>
      <c r="J1849">
        <f t="shared" ca="1" si="978"/>
        <v>764996</v>
      </c>
      <c r="K1849">
        <f ca="1">VLOOKUP(D1849,PRC!$A$1:$C$21,3,0)*E1849</f>
        <v>477000</v>
      </c>
      <c r="L1849">
        <f t="shared" ca="1" si="979"/>
        <v>27000</v>
      </c>
      <c r="M1849">
        <f t="shared" ca="1" si="980"/>
        <v>18000</v>
      </c>
      <c r="N1849">
        <f t="shared" ca="1" si="981"/>
        <v>90000</v>
      </c>
      <c r="O1849">
        <f t="shared" ca="1" si="982"/>
        <v>81000</v>
      </c>
      <c r="P1849">
        <f t="shared" ca="1" si="997"/>
        <v>71996</v>
      </c>
      <c r="Q1849">
        <f ca="1">IF(P1849&gt;0,1,0)</f>
        <v>1</v>
      </c>
      <c r="R1849">
        <f t="shared" ca="1" si="983"/>
        <v>15</v>
      </c>
      <c r="S1849">
        <f t="shared" ca="1" si="984"/>
        <v>3</v>
      </c>
      <c r="T1849">
        <f t="shared" ca="1" si="985"/>
        <v>2</v>
      </c>
      <c r="U1849">
        <f t="shared" ca="1" si="986"/>
        <v>10</v>
      </c>
      <c r="V1849">
        <f t="shared" ca="1" si="987"/>
        <v>9</v>
      </c>
      <c r="X1849">
        <f t="shared" si="989"/>
        <v>1849</v>
      </c>
      <c r="Y1849">
        <f t="shared" si="990"/>
        <v>1452</v>
      </c>
      <c r="Z1849">
        <f t="shared" si="991"/>
        <v>1453</v>
      </c>
      <c r="AA1849">
        <f t="shared" si="988"/>
        <v>1951</v>
      </c>
      <c r="AB1849">
        <f t="shared" si="971"/>
        <v>500</v>
      </c>
      <c r="AM1849" t="str">
        <f t="shared" si="972"/>
        <v>201902LP</v>
      </c>
      <c r="AN1849">
        <f t="shared" ca="1" si="995"/>
        <v>15.000444444444449</v>
      </c>
      <c r="AO1849">
        <f t="shared" ca="1" si="996"/>
        <v>3</v>
      </c>
      <c r="AP1849">
        <f t="shared" ca="1" si="973"/>
        <v>2</v>
      </c>
      <c r="AQ1849">
        <f t="shared" ca="1" si="974"/>
        <v>10</v>
      </c>
      <c r="AR1849">
        <f t="shared" ca="1" si="975"/>
        <v>9</v>
      </c>
      <c r="AS1849">
        <f ca="1">P1849/J1849</f>
        <v>9.411291039430271E-2</v>
      </c>
    </row>
    <row r="1850" spans="1:45" x14ac:dyDescent="0.4">
      <c r="A1850">
        <f t="shared" si="970"/>
        <v>201902</v>
      </c>
      <c r="B1850" t="s">
        <v>926</v>
      </c>
      <c r="C1850" t="s">
        <v>647</v>
      </c>
      <c r="D1850" t="str">
        <f t="shared" ca="1" si="994"/>
        <v>I119</v>
      </c>
      <c r="E1850">
        <f t="shared" ca="1" si="976"/>
        <v>5</v>
      </c>
      <c r="F1850">
        <f t="shared" ca="1" si="977"/>
        <v>14</v>
      </c>
      <c r="G1850" t="str">
        <f t="shared" ca="1" si="992"/>
        <v>S10</v>
      </c>
      <c r="H1850" t="str">
        <f t="shared" ca="1" si="993"/>
        <v>S102</v>
      </c>
      <c r="I1850">
        <f ca="1">VLOOKUP(D1850,PRC!$A$2:$B$21,2,0)*E1850</f>
        <v>475000</v>
      </c>
      <c r="J1850">
        <f t="shared" ca="1" si="978"/>
        <v>427496</v>
      </c>
      <c r="K1850">
        <f ca="1">VLOOKUP(D1850,PRC!$A$1:$C$21,3,0)*E1850</f>
        <v>228000</v>
      </c>
      <c r="L1850">
        <f t="shared" ca="1" si="979"/>
        <v>5000</v>
      </c>
      <c r="M1850">
        <f t="shared" ca="1" si="980"/>
        <v>14000</v>
      </c>
      <c r="N1850">
        <f t="shared" ca="1" si="981"/>
        <v>95000</v>
      </c>
      <c r="O1850">
        <f t="shared" ca="1" si="982"/>
        <v>43000</v>
      </c>
      <c r="P1850">
        <f t="shared" ca="1" si="997"/>
        <v>42496</v>
      </c>
      <c r="Q1850">
        <f ca="1">IF(P1850&gt;0,1,0)</f>
        <v>1</v>
      </c>
      <c r="R1850">
        <f t="shared" ca="1" si="983"/>
        <v>10</v>
      </c>
      <c r="S1850">
        <f t="shared" ca="1" si="984"/>
        <v>1</v>
      </c>
      <c r="T1850">
        <f t="shared" ca="1" si="985"/>
        <v>3</v>
      </c>
      <c r="U1850">
        <f t="shared" ca="1" si="986"/>
        <v>20</v>
      </c>
      <c r="V1850">
        <f t="shared" ca="1" si="987"/>
        <v>9</v>
      </c>
      <c r="X1850">
        <f t="shared" si="989"/>
        <v>1850</v>
      </c>
      <c r="Y1850">
        <f t="shared" si="990"/>
        <v>1452</v>
      </c>
      <c r="Z1850">
        <f t="shared" si="991"/>
        <v>1453</v>
      </c>
      <c r="AA1850">
        <f t="shared" si="988"/>
        <v>1951</v>
      </c>
      <c r="AB1850">
        <f t="shared" si="971"/>
        <v>500</v>
      </c>
      <c r="AM1850" t="str">
        <f t="shared" si="972"/>
        <v>201902LP</v>
      </c>
      <c r="AN1850">
        <f t="shared" ca="1" si="995"/>
        <v>10.000842105263153</v>
      </c>
      <c r="AO1850">
        <f t="shared" ca="1" si="996"/>
        <v>1.0526315789473684</v>
      </c>
      <c r="AP1850">
        <f t="shared" ca="1" si="973"/>
        <v>2.9473684210526314</v>
      </c>
      <c r="AQ1850">
        <f t="shared" ca="1" si="974"/>
        <v>20</v>
      </c>
      <c r="AR1850">
        <f t="shared" ca="1" si="975"/>
        <v>9.0526315789473699</v>
      </c>
      <c r="AS1850">
        <f ca="1">P1850/J1850</f>
        <v>9.9406778075116498E-2</v>
      </c>
    </row>
    <row r="1851" spans="1:45" x14ac:dyDescent="0.4">
      <c r="A1851">
        <f t="shared" si="970"/>
        <v>201902</v>
      </c>
      <c r="B1851" t="s">
        <v>927</v>
      </c>
      <c r="C1851" t="s">
        <v>647</v>
      </c>
      <c r="D1851" t="str">
        <f t="shared" ca="1" si="994"/>
        <v>I101</v>
      </c>
      <c r="E1851">
        <f t="shared" ca="1" si="976"/>
        <v>6</v>
      </c>
      <c r="F1851">
        <f t="shared" ca="1" si="977"/>
        <v>11</v>
      </c>
      <c r="G1851" t="str">
        <f t="shared" ca="1" si="992"/>
        <v>S10</v>
      </c>
      <c r="H1851" t="str">
        <f t="shared" ca="1" si="993"/>
        <v>S107</v>
      </c>
      <c r="I1851">
        <f ca="1">VLOOKUP(D1851,PRC!$A$2:$B$21,2,0)*E1851</f>
        <v>180000</v>
      </c>
      <c r="J1851">
        <f t="shared" ca="1" si="978"/>
        <v>158396</v>
      </c>
      <c r="K1851">
        <f ca="1">VLOOKUP(D1851,PRC!$A$1:$C$21,3,0)*E1851</f>
        <v>93600</v>
      </c>
      <c r="L1851">
        <f t="shared" ca="1" si="979"/>
        <v>4000</v>
      </c>
      <c r="M1851">
        <f t="shared" ca="1" si="980"/>
        <v>4000</v>
      </c>
      <c r="N1851">
        <f t="shared" ca="1" si="981"/>
        <v>20000</v>
      </c>
      <c r="O1851">
        <f t="shared" ca="1" si="982"/>
        <v>14000</v>
      </c>
      <c r="P1851">
        <f t="shared" ca="1" si="997"/>
        <v>22796</v>
      </c>
      <c r="Q1851">
        <f ca="1">IF(P1851&gt;0,1,0)</f>
        <v>1</v>
      </c>
      <c r="R1851">
        <f t="shared" ca="1" si="983"/>
        <v>12</v>
      </c>
      <c r="S1851">
        <f t="shared" ca="1" si="984"/>
        <v>2</v>
      </c>
      <c r="T1851">
        <f t="shared" ca="1" si="985"/>
        <v>2</v>
      </c>
      <c r="U1851">
        <f t="shared" ca="1" si="986"/>
        <v>11</v>
      </c>
      <c r="V1851">
        <f t="shared" ca="1" si="987"/>
        <v>8</v>
      </c>
      <c r="X1851">
        <f t="shared" si="989"/>
        <v>1851</v>
      </c>
      <c r="Y1851">
        <f t="shared" si="990"/>
        <v>1452</v>
      </c>
      <c r="Z1851">
        <f t="shared" si="991"/>
        <v>1453</v>
      </c>
      <c r="AA1851">
        <f t="shared" si="988"/>
        <v>1951</v>
      </c>
      <c r="AB1851">
        <f t="shared" si="971"/>
        <v>500</v>
      </c>
      <c r="AM1851" t="str">
        <f t="shared" si="972"/>
        <v>201902LP</v>
      </c>
      <c r="AN1851">
        <f t="shared" ca="1" si="995"/>
        <v>12.002222222222226</v>
      </c>
      <c r="AO1851">
        <f t="shared" ca="1" si="996"/>
        <v>2.2222222222222223</v>
      </c>
      <c r="AP1851">
        <f t="shared" ca="1" si="973"/>
        <v>2.2222222222222223</v>
      </c>
      <c r="AQ1851">
        <f t="shared" ca="1" si="974"/>
        <v>11.111111111111111</v>
      </c>
      <c r="AR1851">
        <f t="shared" ca="1" si="975"/>
        <v>7.7777777777777777</v>
      </c>
      <c r="AS1851">
        <f ca="1">P1851/J1851</f>
        <v>0.1439177757014066</v>
      </c>
    </row>
    <row r="1852" spans="1:45" x14ac:dyDescent="0.4">
      <c r="A1852">
        <f t="shared" si="970"/>
        <v>201902</v>
      </c>
      <c r="B1852" t="s">
        <v>928</v>
      </c>
      <c r="C1852" t="s">
        <v>647</v>
      </c>
      <c r="D1852" t="str">
        <f t="shared" ca="1" si="994"/>
        <v>I105</v>
      </c>
      <c r="E1852">
        <f t="shared" ca="1" si="976"/>
        <v>6</v>
      </c>
      <c r="F1852">
        <f t="shared" ca="1" si="977"/>
        <v>14</v>
      </c>
      <c r="G1852" t="str">
        <f t="shared" ca="1" si="992"/>
        <v>S10</v>
      </c>
      <c r="H1852" t="str">
        <f t="shared" ca="1" si="993"/>
        <v>S109</v>
      </c>
      <c r="I1852">
        <f ca="1">VLOOKUP(D1852,PRC!$A$2:$B$21,2,0)*E1852</f>
        <v>600000</v>
      </c>
      <c r="J1852">
        <f t="shared" ca="1" si="978"/>
        <v>509996</v>
      </c>
      <c r="K1852">
        <f ca="1">VLOOKUP(D1852,PRC!$A$1:$C$21,3,0)*E1852</f>
        <v>354000</v>
      </c>
      <c r="L1852">
        <f t="shared" ca="1" si="979"/>
        <v>18000</v>
      </c>
      <c r="M1852">
        <f t="shared" ca="1" si="980"/>
        <v>6000</v>
      </c>
      <c r="N1852">
        <f t="shared" ca="1" si="981"/>
        <v>90000</v>
      </c>
      <c r="O1852">
        <f t="shared" ca="1" si="982"/>
        <v>54000</v>
      </c>
      <c r="P1852">
        <f t="shared" ca="1" si="997"/>
        <v>-12004</v>
      </c>
      <c r="Q1852">
        <f ca="1">IF(P1852&gt;0,1,0)</f>
        <v>0</v>
      </c>
      <c r="R1852">
        <f t="shared" ca="1" si="983"/>
        <v>15</v>
      </c>
      <c r="S1852">
        <f t="shared" ca="1" si="984"/>
        <v>3</v>
      </c>
      <c r="T1852">
        <f t="shared" ca="1" si="985"/>
        <v>1</v>
      </c>
      <c r="U1852">
        <f t="shared" ca="1" si="986"/>
        <v>15</v>
      </c>
      <c r="V1852">
        <f t="shared" ca="1" si="987"/>
        <v>9</v>
      </c>
      <c r="X1852">
        <f t="shared" si="989"/>
        <v>1852</v>
      </c>
      <c r="Y1852">
        <f t="shared" si="990"/>
        <v>1452</v>
      </c>
      <c r="Z1852">
        <f t="shared" si="991"/>
        <v>1453</v>
      </c>
      <c r="AA1852">
        <f t="shared" si="988"/>
        <v>1951</v>
      </c>
      <c r="AB1852">
        <f t="shared" si="971"/>
        <v>500</v>
      </c>
      <c r="AM1852" t="str">
        <f t="shared" si="972"/>
        <v>201902LP</v>
      </c>
      <c r="AN1852">
        <f t="shared" ca="1" si="995"/>
        <v>15.000666666666662</v>
      </c>
      <c r="AO1852">
        <f t="shared" ca="1" si="996"/>
        <v>3</v>
      </c>
      <c r="AP1852">
        <f t="shared" ca="1" si="973"/>
        <v>1</v>
      </c>
      <c r="AQ1852">
        <f t="shared" ca="1" si="974"/>
        <v>15</v>
      </c>
      <c r="AR1852">
        <f t="shared" ca="1" si="975"/>
        <v>9</v>
      </c>
      <c r="AS1852">
        <f ca="1">P1852/J1852</f>
        <v>-2.3537439509329485E-2</v>
      </c>
    </row>
    <row r="1853" spans="1:45" x14ac:dyDescent="0.4">
      <c r="A1853">
        <f t="shared" si="970"/>
        <v>201902</v>
      </c>
      <c r="B1853" t="s">
        <v>929</v>
      </c>
      <c r="C1853" t="s">
        <v>647</v>
      </c>
      <c r="D1853" t="str">
        <f t="shared" ca="1" si="994"/>
        <v>I114</v>
      </c>
      <c r="E1853">
        <f t="shared" ca="1" si="976"/>
        <v>5</v>
      </c>
      <c r="F1853">
        <f t="shared" ca="1" si="977"/>
        <v>12</v>
      </c>
      <c r="G1853" t="str">
        <f t="shared" ca="1" si="992"/>
        <v>S11</v>
      </c>
      <c r="H1853" t="str">
        <f t="shared" ca="1" si="993"/>
        <v>S110</v>
      </c>
      <c r="I1853">
        <f ca="1">VLOOKUP(D1853,PRC!$A$2:$B$21,2,0)*E1853</f>
        <v>1200000</v>
      </c>
      <c r="J1853">
        <f t="shared" ca="1" si="978"/>
        <v>1031996</v>
      </c>
      <c r="K1853">
        <f ca="1">VLOOKUP(D1853,PRC!$A$1:$C$21,3,0)*E1853</f>
        <v>696000</v>
      </c>
      <c r="L1853">
        <f t="shared" ca="1" si="979"/>
        <v>24000</v>
      </c>
      <c r="M1853">
        <f t="shared" ca="1" si="980"/>
        <v>12000</v>
      </c>
      <c r="N1853">
        <f t="shared" ca="1" si="981"/>
        <v>144000</v>
      </c>
      <c r="O1853">
        <f t="shared" ca="1" si="982"/>
        <v>60000</v>
      </c>
      <c r="P1853">
        <f t="shared" ca="1" si="997"/>
        <v>95996</v>
      </c>
      <c r="Q1853">
        <f ca="1">IF(P1853&gt;0,1,0)</f>
        <v>1</v>
      </c>
      <c r="R1853">
        <f t="shared" ca="1" si="983"/>
        <v>14</v>
      </c>
      <c r="S1853">
        <f t="shared" ca="1" si="984"/>
        <v>2</v>
      </c>
      <c r="T1853">
        <f t="shared" ca="1" si="985"/>
        <v>1</v>
      </c>
      <c r="U1853">
        <f t="shared" ca="1" si="986"/>
        <v>12</v>
      </c>
      <c r="V1853">
        <f t="shared" ca="1" si="987"/>
        <v>5</v>
      </c>
      <c r="X1853">
        <f t="shared" si="989"/>
        <v>1853</v>
      </c>
      <c r="Y1853">
        <f t="shared" si="990"/>
        <v>1452</v>
      </c>
      <c r="Z1853">
        <f t="shared" si="991"/>
        <v>1453</v>
      </c>
      <c r="AA1853">
        <f t="shared" si="988"/>
        <v>1951</v>
      </c>
      <c r="AB1853">
        <f t="shared" si="971"/>
        <v>500</v>
      </c>
      <c r="AM1853" t="str">
        <f t="shared" si="972"/>
        <v>201902LP</v>
      </c>
      <c r="AN1853">
        <f t="shared" ca="1" si="995"/>
        <v>14.000333333333337</v>
      </c>
      <c r="AO1853">
        <f t="shared" ca="1" si="996"/>
        <v>2</v>
      </c>
      <c r="AP1853">
        <f t="shared" ca="1" si="973"/>
        <v>1</v>
      </c>
      <c r="AQ1853">
        <f t="shared" ca="1" si="974"/>
        <v>12</v>
      </c>
      <c r="AR1853">
        <f t="shared" ca="1" si="975"/>
        <v>5</v>
      </c>
      <c r="AS1853">
        <f ca="1">P1853/J1853</f>
        <v>9.3019740386590652E-2</v>
      </c>
    </row>
    <row r="1854" spans="1:45" x14ac:dyDescent="0.4">
      <c r="A1854">
        <f t="shared" si="970"/>
        <v>201902</v>
      </c>
      <c r="B1854" t="s">
        <v>930</v>
      </c>
      <c r="C1854" t="s">
        <v>647</v>
      </c>
      <c r="D1854" t="str">
        <f t="shared" ca="1" si="994"/>
        <v>I116</v>
      </c>
      <c r="E1854">
        <f t="shared" ca="1" si="976"/>
        <v>6</v>
      </c>
      <c r="F1854">
        <f t="shared" ca="1" si="977"/>
        <v>15</v>
      </c>
      <c r="G1854" t="str">
        <f t="shared" ca="1" si="992"/>
        <v>S10</v>
      </c>
      <c r="H1854" t="str">
        <f t="shared" ca="1" si="993"/>
        <v>S104</v>
      </c>
      <c r="I1854">
        <f ca="1">VLOOKUP(D1854,PRC!$A$2:$B$21,2,0)*E1854</f>
        <v>8760000</v>
      </c>
      <c r="J1854">
        <f t="shared" ca="1" si="978"/>
        <v>7621196</v>
      </c>
      <c r="K1854">
        <f ca="1">VLOOKUP(D1854,PRC!$A$1:$C$21,3,0)*E1854</f>
        <v>5256000</v>
      </c>
      <c r="L1854">
        <f t="shared" ca="1" si="979"/>
        <v>263000</v>
      </c>
      <c r="M1854">
        <f t="shared" ca="1" si="980"/>
        <v>88000</v>
      </c>
      <c r="N1854">
        <f t="shared" ca="1" si="981"/>
        <v>1752000</v>
      </c>
      <c r="O1854">
        <f t="shared" ca="1" si="982"/>
        <v>438000</v>
      </c>
      <c r="P1854">
        <f t="shared" ca="1" si="997"/>
        <v>-175804</v>
      </c>
      <c r="Q1854">
        <f ca="1">IF(P1854&gt;0,1,0)</f>
        <v>0</v>
      </c>
      <c r="R1854">
        <f t="shared" ca="1" si="983"/>
        <v>13</v>
      </c>
      <c r="S1854">
        <f t="shared" ca="1" si="984"/>
        <v>3</v>
      </c>
      <c r="T1854">
        <f t="shared" ca="1" si="985"/>
        <v>1</v>
      </c>
      <c r="U1854">
        <f t="shared" ca="1" si="986"/>
        <v>20</v>
      </c>
      <c r="V1854">
        <f t="shared" ca="1" si="987"/>
        <v>5</v>
      </c>
      <c r="X1854">
        <f t="shared" si="989"/>
        <v>1854</v>
      </c>
      <c r="Y1854">
        <f t="shared" si="990"/>
        <v>1452</v>
      </c>
      <c r="Z1854">
        <f t="shared" si="991"/>
        <v>1453</v>
      </c>
      <c r="AA1854">
        <f t="shared" si="988"/>
        <v>1951</v>
      </c>
      <c r="AB1854">
        <f t="shared" si="971"/>
        <v>500</v>
      </c>
      <c r="AM1854" t="str">
        <f t="shared" si="972"/>
        <v>201902LP</v>
      </c>
      <c r="AN1854">
        <f t="shared" ca="1" si="995"/>
        <v>13.000045662100456</v>
      </c>
      <c r="AO1854">
        <f t="shared" ca="1" si="996"/>
        <v>3.0022831050228311</v>
      </c>
      <c r="AP1854">
        <f t="shared" ca="1" si="973"/>
        <v>1.004566210045662</v>
      </c>
      <c r="AQ1854">
        <f t="shared" ca="1" si="974"/>
        <v>20</v>
      </c>
      <c r="AR1854">
        <f t="shared" ca="1" si="975"/>
        <v>5</v>
      </c>
      <c r="AS1854">
        <f ca="1">P1854/J1854</f>
        <v>-2.3067770465423014E-2</v>
      </c>
    </row>
    <row r="1855" spans="1:45" x14ac:dyDescent="0.4">
      <c r="A1855">
        <f t="shared" si="970"/>
        <v>201902</v>
      </c>
      <c r="B1855" t="s">
        <v>931</v>
      </c>
      <c r="C1855" t="s">
        <v>647</v>
      </c>
      <c r="D1855" t="str">
        <f t="shared" ca="1" si="994"/>
        <v>I105</v>
      </c>
      <c r="E1855">
        <f t="shared" ca="1" si="976"/>
        <v>5</v>
      </c>
      <c r="F1855">
        <f t="shared" ca="1" si="977"/>
        <v>15</v>
      </c>
      <c r="G1855" t="str">
        <f t="shared" ca="1" si="992"/>
        <v>S10</v>
      </c>
      <c r="H1855" t="str">
        <f t="shared" ca="1" si="993"/>
        <v>S103</v>
      </c>
      <c r="I1855">
        <f ca="1">VLOOKUP(D1855,PRC!$A$2:$B$21,2,0)*E1855</f>
        <v>500000</v>
      </c>
      <c r="J1855">
        <f t="shared" ca="1" si="978"/>
        <v>429996</v>
      </c>
      <c r="K1855">
        <f ca="1">VLOOKUP(D1855,PRC!$A$1:$C$21,3,0)*E1855</f>
        <v>295000</v>
      </c>
      <c r="L1855">
        <f t="shared" ca="1" si="979"/>
        <v>5000</v>
      </c>
      <c r="M1855">
        <f t="shared" ca="1" si="980"/>
        <v>10000</v>
      </c>
      <c r="N1855">
        <f t="shared" ca="1" si="981"/>
        <v>85000</v>
      </c>
      <c r="O1855">
        <f t="shared" ca="1" si="982"/>
        <v>40000</v>
      </c>
      <c r="P1855">
        <f t="shared" ca="1" si="997"/>
        <v>-5004</v>
      </c>
      <c r="Q1855">
        <f ca="1">IF(P1855&gt;0,1,0)</f>
        <v>0</v>
      </c>
      <c r="R1855">
        <f t="shared" ca="1" si="983"/>
        <v>14</v>
      </c>
      <c r="S1855">
        <f t="shared" ca="1" si="984"/>
        <v>1</v>
      </c>
      <c r="T1855">
        <f t="shared" ca="1" si="985"/>
        <v>2</v>
      </c>
      <c r="U1855">
        <f t="shared" ca="1" si="986"/>
        <v>17</v>
      </c>
      <c r="V1855">
        <f t="shared" ca="1" si="987"/>
        <v>8</v>
      </c>
      <c r="X1855">
        <f t="shared" si="989"/>
        <v>1855</v>
      </c>
      <c r="Y1855">
        <f t="shared" si="990"/>
        <v>1452</v>
      </c>
      <c r="Z1855">
        <f t="shared" si="991"/>
        <v>1453</v>
      </c>
      <c r="AA1855">
        <f t="shared" si="988"/>
        <v>1951</v>
      </c>
      <c r="AB1855">
        <f t="shared" si="971"/>
        <v>500</v>
      </c>
      <c r="AM1855" t="str">
        <f t="shared" si="972"/>
        <v>201902LP</v>
      </c>
      <c r="AN1855">
        <f t="shared" ca="1" si="995"/>
        <v>14.000800000000002</v>
      </c>
      <c r="AO1855">
        <f t="shared" ca="1" si="996"/>
        <v>1</v>
      </c>
      <c r="AP1855">
        <f t="shared" ca="1" si="973"/>
        <v>2</v>
      </c>
      <c r="AQ1855">
        <f t="shared" ca="1" si="974"/>
        <v>17</v>
      </c>
      <c r="AR1855">
        <f t="shared" ca="1" si="975"/>
        <v>8</v>
      </c>
      <c r="AS1855">
        <f ca="1">P1855/J1855</f>
        <v>-1.1637317556442385E-2</v>
      </c>
    </row>
    <row r="1856" spans="1:45" x14ac:dyDescent="0.4">
      <c r="A1856">
        <f t="shared" si="970"/>
        <v>201902</v>
      </c>
      <c r="B1856" t="s">
        <v>932</v>
      </c>
      <c r="C1856" t="s">
        <v>647</v>
      </c>
      <c r="D1856" t="str">
        <f t="shared" ca="1" si="994"/>
        <v>I115</v>
      </c>
      <c r="E1856">
        <f t="shared" ca="1" si="976"/>
        <v>8</v>
      </c>
      <c r="F1856">
        <f t="shared" ca="1" si="977"/>
        <v>10</v>
      </c>
      <c r="G1856" t="str">
        <f t="shared" ca="1" si="992"/>
        <v>S11</v>
      </c>
      <c r="H1856" t="str">
        <f t="shared" ca="1" si="993"/>
        <v>S112</v>
      </c>
      <c r="I1856">
        <f ca="1">VLOOKUP(D1856,PRC!$A$2:$B$21,2,0)*E1856</f>
        <v>40000</v>
      </c>
      <c r="J1856">
        <f t="shared" ca="1" si="978"/>
        <v>34396</v>
      </c>
      <c r="K1856">
        <f ca="1">VLOOKUP(D1856,PRC!$A$1:$C$21,3,0)*E1856</f>
        <v>19200</v>
      </c>
      <c r="L1856">
        <f t="shared" ca="1" si="979"/>
        <v>1000</v>
      </c>
      <c r="M1856">
        <f t="shared" ca="1" si="980"/>
        <v>1000</v>
      </c>
      <c r="N1856">
        <f t="shared" ca="1" si="981"/>
        <v>5000</v>
      </c>
      <c r="O1856">
        <f t="shared" ca="1" si="982"/>
        <v>4000</v>
      </c>
      <c r="P1856">
        <f t="shared" ca="1" si="997"/>
        <v>4196</v>
      </c>
      <c r="Q1856">
        <f ca="1">IF(P1856&gt;0,1,0)</f>
        <v>1</v>
      </c>
      <c r="R1856">
        <f t="shared" ca="1" si="983"/>
        <v>14</v>
      </c>
      <c r="S1856">
        <f t="shared" ca="1" si="984"/>
        <v>2</v>
      </c>
      <c r="T1856">
        <f t="shared" ca="1" si="985"/>
        <v>2</v>
      </c>
      <c r="U1856">
        <f t="shared" ca="1" si="986"/>
        <v>13</v>
      </c>
      <c r="V1856">
        <f t="shared" ca="1" si="987"/>
        <v>10</v>
      </c>
      <c r="X1856">
        <f t="shared" si="989"/>
        <v>1856</v>
      </c>
      <c r="Y1856">
        <f t="shared" si="990"/>
        <v>1452</v>
      </c>
      <c r="Z1856">
        <f t="shared" si="991"/>
        <v>1453</v>
      </c>
      <c r="AA1856">
        <f t="shared" si="988"/>
        <v>1951</v>
      </c>
      <c r="AB1856">
        <f t="shared" si="971"/>
        <v>500</v>
      </c>
      <c r="AM1856" t="str">
        <f t="shared" si="972"/>
        <v>201902LP</v>
      </c>
      <c r="AN1856">
        <f t="shared" ca="1" si="995"/>
        <v>14.01</v>
      </c>
      <c r="AO1856">
        <f t="shared" ca="1" si="996"/>
        <v>2.5</v>
      </c>
      <c r="AP1856">
        <f t="shared" ca="1" si="973"/>
        <v>2.5</v>
      </c>
      <c r="AQ1856">
        <f t="shared" ca="1" si="974"/>
        <v>12.5</v>
      </c>
      <c r="AR1856">
        <f t="shared" ca="1" si="975"/>
        <v>10</v>
      </c>
      <c r="AS1856">
        <f ca="1">P1856/J1856</f>
        <v>0.12199092917781137</v>
      </c>
    </row>
    <row r="1857" spans="1:45" x14ac:dyDescent="0.4">
      <c r="A1857">
        <f t="shared" si="970"/>
        <v>201902</v>
      </c>
      <c r="B1857" t="s">
        <v>933</v>
      </c>
      <c r="C1857" t="s">
        <v>647</v>
      </c>
      <c r="D1857" t="str">
        <f t="shared" ca="1" si="994"/>
        <v>I106</v>
      </c>
      <c r="E1857">
        <f t="shared" ca="1" si="976"/>
        <v>8</v>
      </c>
      <c r="F1857">
        <f t="shared" ca="1" si="977"/>
        <v>10</v>
      </c>
      <c r="G1857" t="str">
        <f t="shared" ca="1" si="992"/>
        <v>S11</v>
      </c>
      <c r="H1857" t="str">
        <f t="shared" ca="1" si="993"/>
        <v>S117</v>
      </c>
      <c r="I1857">
        <f ca="1">VLOOKUP(D1857,PRC!$A$2:$B$21,2,0)*E1857</f>
        <v>160000</v>
      </c>
      <c r="J1857">
        <f t="shared" ca="1" si="978"/>
        <v>135996</v>
      </c>
      <c r="K1857">
        <f ca="1">VLOOKUP(D1857,PRC!$A$1:$C$21,3,0)*E1857</f>
        <v>84800</v>
      </c>
      <c r="L1857">
        <f t="shared" ca="1" si="979"/>
        <v>2000</v>
      </c>
      <c r="M1857">
        <f t="shared" ca="1" si="980"/>
        <v>2000</v>
      </c>
      <c r="N1857">
        <f t="shared" ca="1" si="981"/>
        <v>27000</v>
      </c>
      <c r="O1857">
        <f t="shared" ca="1" si="982"/>
        <v>10000</v>
      </c>
      <c r="P1857">
        <f t="shared" ca="1" si="997"/>
        <v>10196</v>
      </c>
      <c r="Q1857">
        <f ca="1">IF(P1857&gt;0,1,0)</f>
        <v>1</v>
      </c>
      <c r="R1857">
        <f t="shared" ca="1" si="983"/>
        <v>15</v>
      </c>
      <c r="S1857">
        <f t="shared" ca="1" si="984"/>
        <v>1</v>
      </c>
      <c r="T1857">
        <f t="shared" ca="1" si="985"/>
        <v>1</v>
      </c>
      <c r="U1857">
        <f t="shared" ca="1" si="986"/>
        <v>17</v>
      </c>
      <c r="V1857">
        <f t="shared" ca="1" si="987"/>
        <v>6</v>
      </c>
      <c r="X1857">
        <f t="shared" si="989"/>
        <v>1857</v>
      </c>
      <c r="Y1857">
        <f t="shared" si="990"/>
        <v>1452</v>
      </c>
      <c r="Z1857">
        <f t="shared" si="991"/>
        <v>1453</v>
      </c>
      <c r="AA1857">
        <f t="shared" si="988"/>
        <v>1951</v>
      </c>
      <c r="AB1857">
        <f t="shared" si="971"/>
        <v>500</v>
      </c>
      <c r="AM1857" t="str">
        <f t="shared" si="972"/>
        <v>201902LP</v>
      </c>
      <c r="AN1857">
        <f t="shared" ca="1" si="995"/>
        <v>15.002499999999996</v>
      </c>
      <c r="AO1857">
        <f t="shared" ca="1" si="996"/>
        <v>1.25</v>
      </c>
      <c r="AP1857">
        <f t="shared" ca="1" si="973"/>
        <v>1.25</v>
      </c>
      <c r="AQ1857">
        <f t="shared" ca="1" si="974"/>
        <v>16.875</v>
      </c>
      <c r="AR1857">
        <f t="shared" ca="1" si="975"/>
        <v>6.25</v>
      </c>
      <c r="AS1857">
        <f ca="1">P1857/J1857</f>
        <v>7.497279331745052E-2</v>
      </c>
    </row>
    <row r="1858" spans="1:45" x14ac:dyDescent="0.4">
      <c r="A1858">
        <f t="shared" si="970"/>
        <v>201902</v>
      </c>
      <c r="B1858" t="s">
        <v>934</v>
      </c>
      <c r="C1858" t="s">
        <v>647</v>
      </c>
      <c r="D1858" t="str">
        <f t="shared" ca="1" si="994"/>
        <v>I114</v>
      </c>
      <c r="E1858">
        <f t="shared" ca="1" si="976"/>
        <v>5</v>
      </c>
      <c r="F1858">
        <f t="shared" ca="1" si="977"/>
        <v>13</v>
      </c>
      <c r="G1858" t="str">
        <f t="shared" ca="1" si="992"/>
        <v>S10</v>
      </c>
      <c r="H1858" t="str">
        <f t="shared" ca="1" si="993"/>
        <v>S106</v>
      </c>
      <c r="I1858">
        <f ca="1">VLOOKUP(D1858,PRC!$A$2:$B$21,2,0)*E1858</f>
        <v>1200000</v>
      </c>
      <c r="J1858">
        <f t="shared" ca="1" si="978"/>
        <v>1019996</v>
      </c>
      <c r="K1858">
        <f ca="1">VLOOKUP(D1858,PRC!$A$1:$C$21,3,0)*E1858</f>
        <v>696000</v>
      </c>
      <c r="L1858">
        <f t="shared" ca="1" si="979"/>
        <v>24000</v>
      </c>
      <c r="M1858">
        <f t="shared" ca="1" si="980"/>
        <v>12000</v>
      </c>
      <c r="N1858">
        <f t="shared" ca="1" si="981"/>
        <v>216000</v>
      </c>
      <c r="O1858">
        <f t="shared" ca="1" si="982"/>
        <v>108000</v>
      </c>
      <c r="P1858">
        <f t="shared" ca="1" si="997"/>
        <v>-36004</v>
      </c>
      <c r="Q1858">
        <f ca="1">IF(P1858&gt;0,1,0)</f>
        <v>0</v>
      </c>
      <c r="R1858">
        <f t="shared" ca="1" si="983"/>
        <v>15</v>
      </c>
      <c r="S1858">
        <f t="shared" ca="1" si="984"/>
        <v>2</v>
      </c>
      <c r="T1858">
        <f t="shared" ca="1" si="985"/>
        <v>1</v>
      </c>
      <c r="U1858">
        <f t="shared" ca="1" si="986"/>
        <v>18</v>
      </c>
      <c r="V1858">
        <f t="shared" ca="1" si="987"/>
        <v>9</v>
      </c>
      <c r="X1858">
        <f t="shared" si="989"/>
        <v>1858</v>
      </c>
      <c r="Y1858">
        <f t="shared" si="990"/>
        <v>1452</v>
      </c>
      <c r="Z1858">
        <f t="shared" si="991"/>
        <v>1453</v>
      </c>
      <c r="AA1858">
        <f t="shared" si="988"/>
        <v>1951</v>
      </c>
      <c r="AB1858">
        <f t="shared" si="971"/>
        <v>500</v>
      </c>
      <c r="AM1858" t="str">
        <f t="shared" si="972"/>
        <v>201902LP</v>
      </c>
      <c r="AN1858">
        <f t="shared" ca="1" si="995"/>
        <v>15.000333333333337</v>
      </c>
      <c r="AO1858">
        <f t="shared" ca="1" si="996"/>
        <v>2</v>
      </c>
      <c r="AP1858">
        <f t="shared" ca="1" si="973"/>
        <v>1</v>
      </c>
      <c r="AQ1858">
        <f t="shared" ca="1" si="974"/>
        <v>18</v>
      </c>
      <c r="AR1858">
        <f t="shared" ca="1" si="975"/>
        <v>9</v>
      </c>
      <c r="AS1858">
        <f ca="1">P1858/J1858</f>
        <v>-3.5298177639912311E-2</v>
      </c>
    </row>
    <row r="1859" spans="1:45" x14ac:dyDescent="0.4">
      <c r="A1859">
        <f t="shared" ref="A1859:A1922" si="998">IF(BA1859="",A1858,BA1859)</f>
        <v>201902</v>
      </c>
      <c r="B1859" t="s">
        <v>935</v>
      </c>
      <c r="C1859" t="s">
        <v>647</v>
      </c>
      <c r="D1859" t="str">
        <f t="shared" ca="1" si="994"/>
        <v>I103</v>
      </c>
      <c r="E1859">
        <f t="shared" ca="1" si="976"/>
        <v>7</v>
      </c>
      <c r="F1859">
        <f t="shared" ca="1" si="977"/>
        <v>13</v>
      </c>
      <c r="G1859" t="str">
        <f t="shared" ca="1" si="992"/>
        <v>S11</v>
      </c>
      <c r="H1859" t="str">
        <f t="shared" ca="1" si="993"/>
        <v>S113</v>
      </c>
      <c r="I1859">
        <f ca="1">VLOOKUP(D1859,PRC!$A$2:$B$21,2,0)*E1859</f>
        <v>350000</v>
      </c>
      <c r="J1859">
        <f t="shared" ca="1" si="978"/>
        <v>297496</v>
      </c>
      <c r="K1859">
        <f ca="1">VLOOKUP(D1859,PRC!$A$1:$C$21,3,0)*E1859</f>
        <v>199500</v>
      </c>
      <c r="L1859">
        <f t="shared" ca="1" si="979"/>
        <v>7000</v>
      </c>
      <c r="M1859">
        <f t="shared" ca="1" si="980"/>
        <v>4000</v>
      </c>
      <c r="N1859">
        <f t="shared" ca="1" si="981"/>
        <v>39000</v>
      </c>
      <c r="O1859">
        <f t="shared" ca="1" si="982"/>
        <v>25000</v>
      </c>
      <c r="P1859">
        <f t="shared" ca="1" si="997"/>
        <v>22996</v>
      </c>
      <c r="Q1859">
        <f ca="1">IF(P1859&gt;0,1,0)</f>
        <v>1</v>
      </c>
      <c r="R1859">
        <f t="shared" ca="1" si="983"/>
        <v>15</v>
      </c>
      <c r="S1859">
        <f t="shared" ca="1" si="984"/>
        <v>2</v>
      </c>
      <c r="T1859">
        <f t="shared" ca="1" si="985"/>
        <v>1</v>
      </c>
      <c r="U1859">
        <f t="shared" ca="1" si="986"/>
        <v>11</v>
      </c>
      <c r="V1859">
        <f t="shared" ca="1" si="987"/>
        <v>7</v>
      </c>
      <c r="X1859">
        <f t="shared" si="989"/>
        <v>1859</v>
      </c>
      <c r="Y1859">
        <f t="shared" si="990"/>
        <v>1452</v>
      </c>
      <c r="Z1859">
        <f t="shared" si="991"/>
        <v>1453</v>
      </c>
      <c r="AA1859">
        <f t="shared" si="988"/>
        <v>1951</v>
      </c>
      <c r="AB1859">
        <f t="shared" ref="AB1859:AB1922" si="999">COUNTIF(AM$2:AM$100100,AM1859)</f>
        <v>500</v>
      </c>
      <c r="AM1859" t="str">
        <f t="shared" ref="AM1859:AM1922" si="1000">A1859&amp;C1859</f>
        <v>201902LP</v>
      </c>
      <c r="AN1859">
        <f t="shared" ca="1" si="995"/>
        <v>15.001142857142858</v>
      </c>
      <c r="AO1859">
        <f t="shared" ca="1" si="996"/>
        <v>2</v>
      </c>
      <c r="AP1859">
        <f t="shared" ca="1" si="973"/>
        <v>1.1428571428571428</v>
      </c>
      <c r="AQ1859">
        <f t="shared" ca="1" si="974"/>
        <v>11.142857142857142</v>
      </c>
      <c r="AR1859">
        <f t="shared" ca="1" si="975"/>
        <v>7.1428571428571423</v>
      </c>
      <c r="AS1859">
        <f ca="1">P1859/J1859</f>
        <v>7.7298518299405705E-2</v>
      </c>
    </row>
    <row r="1860" spans="1:45" x14ac:dyDescent="0.4">
      <c r="A1860">
        <f t="shared" si="998"/>
        <v>201902</v>
      </c>
      <c r="B1860" t="s">
        <v>936</v>
      </c>
      <c r="C1860" t="s">
        <v>647</v>
      </c>
      <c r="D1860" t="str">
        <f t="shared" ca="1" si="994"/>
        <v>I107</v>
      </c>
      <c r="E1860">
        <f t="shared" ca="1" si="976"/>
        <v>5</v>
      </c>
      <c r="F1860">
        <f t="shared" ca="1" si="977"/>
        <v>13</v>
      </c>
      <c r="G1860" t="str">
        <f t="shared" ca="1" si="992"/>
        <v>S12</v>
      </c>
      <c r="H1860" t="str">
        <f t="shared" ca="1" si="993"/>
        <v>S120</v>
      </c>
      <c r="I1860">
        <f ca="1">VLOOKUP(D1860,PRC!$A$2:$B$21,2,0)*E1860</f>
        <v>750000</v>
      </c>
      <c r="J1860">
        <f t="shared" ca="1" si="978"/>
        <v>674996</v>
      </c>
      <c r="K1860">
        <f ca="1">VLOOKUP(D1860,PRC!$A$1:$C$21,3,0)*E1860</f>
        <v>427500</v>
      </c>
      <c r="L1860">
        <f t="shared" ca="1" si="979"/>
        <v>23000</v>
      </c>
      <c r="M1860">
        <f t="shared" ca="1" si="980"/>
        <v>15000</v>
      </c>
      <c r="N1860">
        <f t="shared" ca="1" si="981"/>
        <v>135000</v>
      </c>
      <c r="O1860">
        <f t="shared" ca="1" si="982"/>
        <v>75000</v>
      </c>
      <c r="P1860">
        <f t="shared" ca="1" si="997"/>
        <v>-504</v>
      </c>
      <c r="Q1860">
        <f ca="1">IF(P1860&gt;0,1,0)</f>
        <v>0</v>
      </c>
      <c r="R1860">
        <f t="shared" ca="1" si="983"/>
        <v>10</v>
      </c>
      <c r="S1860">
        <f t="shared" ca="1" si="984"/>
        <v>3</v>
      </c>
      <c r="T1860">
        <f t="shared" ca="1" si="985"/>
        <v>2</v>
      </c>
      <c r="U1860">
        <f t="shared" ca="1" si="986"/>
        <v>18</v>
      </c>
      <c r="V1860">
        <f t="shared" ca="1" si="987"/>
        <v>10</v>
      </c>
      <c r="X1860">
        <f t="shared" si="989"/>
        <v>1860</v>
      </c>
      <c r="Y1860">
        <f t="shared" si="990"/>
        <v>1452</v>
      </c>
      <c r="Z1860">
        <f t="shared" si="991"/>
        <v>1453</v>
      </c>
      <c r="AA1860">
        <f t="shared" si="988"/>
        <v>1951</v>
      </c>
      <c r="AB1860">
        <f t="shared" si="999"/>
        <v>500</v>
      </c>
      <c r="AM1860" t="str">
        <f t="shared" si="1000"/>
        <v>201902LP</v>
      </c>
      <c r="AN1860">
        <f t="shared" ca="1" si="995"/>
        <v>10.000533333333328</v>
      </c>
      <c r="AO1860">
        <f t="shared" ca="1" si="996"/>
        <v>3.0666666666666664</v>
      </c>
      <c r="AP1860">
        <f t="shared" ca="1" si="973"/>
        <v>2</v>
      </c>
      <c r="AQ1860">
        <f t="shared" ca="1" si="974"/>
        <v>18</v>
      </c>
      <c r="AR1860">
        <f t="shared" ca="1" si="975"/>
        <v>10</v>
      </c>
      <c r="AS1860">
        <f ca="1">P1860/J1860</f>
        <v>-7.4667109138424519E-4</v>
      </c>
    </row>
    <row r="1861" spans="1:45" x14ac:dyDescent="0.4">
      <c r="A1861">
        <f t="shared" si="998"/>
        <v>201902</v>
      </c>
      <c r="B1861" t="s">
        <v>937</v>
      </c>
      <c r="C1861" t="s">
        <v>647</v>
      </c>
      <c r="D1861" t="str">
        <f t="shared" ca="1" si="994"/>
        <v>I103</v>
      </c>
      <c r="E1861">
        <f t="shared" ca="1" si="976"/>
        <v>6</v>
      </c>
      <c r="F1861">
        <f t="shared" ca="1" si="977"/>
        <v>12</v>
      </c>
      <c r="G1861" t="str">
        <f t="shared" ca="1" si="992"/>
        <v>S10</v>
      </c>
      <c r="H1861" t="str">
        <f t="shared" ca="1" si="993"/>
        <v>S102</v>
      </c>
      <c r="I1861">
        <f ca="1">VLOOKUP(D1861,PRC!$A$2:$B$21,2,0)*E1861</f>
        <v>300000</v>
      </c>
      <c r="J1861">
        <f t="shared" ca="1" si="978"/>
        <v>263996</v>
      </c>
      <c r="K1861">
        <f ca="1">VLOOKUP(D1861,PRC!$A$1:$C$21,3,0)*E1861</f>
        <v>171000</v>
      </c>
      <c r="L1861">
        <f t="shared" ca="1" si="979"/>
        <v>9000</v>
      </c>
      <c r="M1861">
        <f t="shared" ca="1" si="980"/>
        <v>9000</v>
      </c>
      <c r="N1861">
        <f t="shared" ca="1" si="981"/>
        <v>51000</v>
      </c>
      <c r="O1861">
        <f t="shared" ca="1" si="982"/>
        <v>30000</v>
      </c>
      <c r="P1861">
        <f t="shared" ca="1" si="997"/>
        <v>-6004</v>
      </c>
      <c r="Q1861">
        <f ca="1">IF(P1861&gt;0,1,0)</f>
        <v>0</v>
      </c>
      <c r="R1861">
        <f t="shared" ca="1" si="983"/>
        <v>12</v>
      </c>
      <c r="S1861">
        <f t="shared" ca="1" si="984"/>
        <v>3</v>
      </c>
      <c r="T1861">
        <f t="shared" ca="1" si="985"/>
        <v>3</v>
      </c>
      <c r="U1861">
        <f t="shared" ca="1" si="986"/>
        <v>17</v>
      </c>
      <c r="V1861">
        <f t="shared" ca="1" si="987"/>
        <v>10</v>
      </c>
      <c r="X1861">
        <f t="shared" si="989"/>
        <v>1861</v>
      </c>
      <c r="Y1861">
        <f t="shared" si="990"/>
        <v>1452</v>
      </c>
      <c r="Z1861">
        <f t="shared" si="991"/>
        <v>1453</v>
      </c>
      <c r="AA1861">
        <f t="shared" si="988"/>
        <v>1951</v>
      </c>
      <c r="AB1861">
        <f t="shared" si="999"/>
        <v>500</v>
      </c>
      <c r="AM1861" t="str">
        <f t="shared" si="1000"/>
        <v>201902LP</v>
      </c>
      <c r="AN1861">
        <f t="shared" ca="1" si="995"/>
        <v>12.001333333333331</v>
      </c>
      <c r="AO1861">
        <f t="shared" ca="1" si="996"/>
        <v>3</v>
      </c>
      <c r="AP1861">
        <f t="shared" ca="1" si="973"/>
        <v>3</v>
      </c>
      <c r="AQ1861">
        <f t="shared" ca="1" si="974"/>
        <v>17</v>
      </c>
      <c r="AR1861">
        <f t="shared" ca="1" si="975"/>
        <v>10</v>
      </c>
      <c r="AS1861">
        <f ca="1">P1861/J1861</f>
        <v>-2.2742768829830756E-2</v>
      </c>
    </row>
    <row r="1862" spans="1:45" x14ac:dyDescent="0.4">
      <c r="A1862">
        <f t="shared" si="998"/>
        <v>201902</v>
      </c>
      <c r="B1862" t="s">
        <v>938</v>
      </c>
      <c r="C1862" t="s">
        <v>647</v>
      </c>
      <c r="D1862" t="str">
        <f t="shared" ca="1" si="994"/>
        <v>I107</v>
      </c>
      <c r="E1862">
        <f t="shared" ca="1" si="976"/>
        <v>6</v>
      </c>
      <c r="F1862">
        <f t="shared" ca="1" si="977"/>
        <v>13</v>
      </c>
      <c r="G1862" t="str">
        <f t="shared" ca="1" si="992"/>
        <v>S10</v>
      </c>
      <c r="H1862" t="str">
        <f t="shared" ca="1" si="993"/>
        <v>S108</v>
      </c>
      <c r="I1862">
        <f ca="1">VLOOKUP(D1862,PRC!$A$2:$B$21,2,0)*E1862</f>
        <v>900000</v>
      </c>
      <c r="J1862">
        <f t="shared" ca="1" si="978"/>
        <v>791996</v>
      </c>
      <c r="K1862">
        <f ca="1">VLOOKUP(D1862,PRC!$A$1:$C$21,3,0)*E1862</f>
        <v>513000</v>
      </c>
      <c r="L1862">
        <f t="shared" ca="1" si="979"/>
        <v>9000</v>
      </c>
      <c r="M1862">
        <f t="shared" ca="1" si="980"/>
        <v>9000</v>
      </c>
      <c r="N1862">
        <f t="shared" ca="1" si="981"/>
        <v>180000</v>
      </c>
      <c r="O1862">
        <f t="shared" ca="1" si="982"/>
        <v>45000</v>
      </c>
      <c r="P1862">
        <f t="shared" ca="1" si="997"/>
        <v>35996</v>
      </c>
      <c r="Q1862">
        <f ca="1">IF(P1862&gt;0,1,0)</f>
        <v>1</v>
      </c>
      <c r="R1862">
        <f t="shared" ca="1" si="983"/>
        <v>12</v>
      </c>
      <c r="S1862">
        <f t="shared" ca="1" si="984"/>
        <v>1</v>
      </c>
      <c r="T1862">
        <f t="shared" ca="1" si="985"/>
        <v>1</v>
      </c>
      <c r="U1862">
        <f t="shared" ca="1" si="986"/>
        <v>20</v>
      </c>
      <c r="V1862">
        <f t="shared" ca="1" si="987"/>
        <v>5</v>
      </c>
      <c r="X1862">
        <f t="shared" si="989"/>
        <v>1862</v>
      </c>
      <c r="Y1862">
        <f t="shared" si="990"/>
        <v>1452</v>
      </c>
      <c r="Z1862">
        <f t="shared" si="991"/>
        <v>1453</v>
      </c>
      <c r="AA1862">
        <f t="shared" si="988"/>
        <v>1951</v>
      </c>
      <c r="AB1862">
        <f t="shared" si="999"/>
        <v>500</v>
      </c>
      <c r="AM1862" t="str">
        <f t="shared" si="1000"/>
        <v>201902LP</v>
      </c>
      <c r="AN1862">
        <f t="shared" ca="1" si="995"/>
        <v>12.000444444444447</v>
      </c>
      <c r="AO1862">
        <f t="shared" ca="1" si="996"/>
        <v>1</v>
      </c>
      <c r="AP1862">
        <f t="shared" ca="1" si="973"/>
        <v>1</v>
      </c>
      <c r="AQ1862">
        <f t="shared" ca="1" si="974"/>
        <v>20</v>
      </c>
      <c r="AR1862">
        <f t="shared" ca="1" si="975"/>
        <v>5</v>
      </c>
      <c r="AS1862">
        <f ca="1">P1862/J1862</f>
        <v>4.5449724493558046E-2</v>
      </c>
    </row>
    <row r="1863" spans="1:45" x14ac:dyDescent="0.4">
      <c r="A1863">
        <f t="shared" si="998"/>
        <v>201902</v>
      </c>
      <c r="B1863" t="s">
        <v>939</v>
      </c>
      <c r="C1863" t="s">
        <v>647</v>
      </c>
      <c r="D1863" t="str">
        <f t="shared" ca="1" si="994"/>
        <v>I110</v>
      </c>
      <c r="E1863">
        <f t="shared" ca="1" si="976"/>
        <v>7</v>
      </c>
      <c r="F1863">
        <f t="shared" ca="1" si="977"/>
        <v>11</v>
      </c>
      <c r="G1863" t="str">
        <f t="shared" ca="1" si="992"/>
        <v>S11</v>
      </c>
      <c r="H1863" t="str">
        <f t="shared" ca="1" si="993"/>
        <v>S110</v>
      </c>
      <c r="I1863">
        <f ca="1">VLOOKUP(D1863,PRC!$A$2:$B$21,2,0)*E1863</f>
        <v>2100000</v>
      </c>
      <c r="J1863">
        <f t="shared" ca="1" si="978"/>
        <v>1805996</v>
      </c>
      <c r="K1863">
        <f ca="1">VLOOKUP(D1863,PRC!$A$1:$C$21,3,0)*E1863</f>
        <v>966000</v>
      </c>
      <c r="L1863">
        <f t="shared" ca="1" si="979"/>
        <v>21000</v>
      </c>
      <c r="M1863">
        <f t="shared" ca="1" si="980"/>
        <v>21000</v>
      </c>
      <c r="N1863">
        <f t="shared" ca="1" si="981"/>
        <v>273000</v>
      </c>
      <c r="O1863">
        <f t="shared" ca="1" si="982"/>
        <v>189000</v>
      </c>
      <c r="P1863">
        <f t="shared" ca="1" si="997"/>
        <v>335996</v>
      </c>
      <c r="Q1863">
        <f ca="1">IF(P1863&gt;0,1,0)</f>
        <v>1</v>
      </c>
      <c r="R1863">
        <f t="shared" ca="1" si="983"/>
        <v>14</v>
      </c>
      <c r="S1863">
        <f t="shared" ca="1" si="984"/>
        <v>1</v>
      </c>
      <c r="T1863">
        <f t="shared" ca="1" si="985"/>
        <v>1</v>
      </c>
      <c r="U1863">
        <f t="shared" ca="1" si="986"/>
        <v>13</v>
      </c>
      <c r="V1863">
        <f t="shared" ca="1" si="987"/>
        <v>9</v>
      </c>
      <c r="X1863">
        <f t="shared" si="989"/>
        <v>1863</v>
      </c>
      <c r="Y1863">
        <f t="shared" si="990"/>
        <v>1452</v>
      </c>
      <c r="Z1863">
        <f t="shared" si="991"/>
        <v>1453</v>
      </c>
      <c r="AA1863">
        <f t="shared" si="988"/>
        <v>1951</v>
      </c>
      <c r="AB1863">
        <f t="shared" si="999"/>
        <v>500</v>
      </c>
      <c r="AM1863" t="str">
        <f t="shared" si="1000"/>
        <v>201902LP</v>
      </c>
      <c r="AN1863">
        <f t="shared" ca="1" si="995"/>
        <v>14.000190476190477</v>
      </c>
      <c r="AO1863">
        <f t="shared" ca="1" si="996"/>
        <v>1</v>
      </c>
      <c r="AP1863">
        <f t="shared" ca="1" si="973"/>
        <v>1</v>
      </c>
      <c r="AQ1863">
        <f t="shared" ca="1" si="974"/>
        <v>13</v>
      </c>
      <c r="AR1863">
        <f t="shared" ca="1" si="975"/>
        <v>9</v>
      </c>
      <c r="AS1863">
        <f ca="1">P1863/J1863</f>
        <v>0.18604470884763866</v>
      </c>
    </row>
    <row r="1864" spans="1:45" x14ac:dyDescent="0.4">
      <c r="A1864">
        <f t="shared" si="998"/>
        <v>201902</v>
      </c>
      <c r="B1864" t="s">
        <v>940</v>
      </c>
      <c r="C1864" t="s">
        <v>647</v>
      </c>
      <c r="D1864" t="str">
        <f t="shared" ca="1" si="994"/>
        <v>I104</v>
      </c>
      <c r="E1864">
        <f t="shared" ca="1" si="976"/>
        <v>5</v>
      </c>
      <c r="F1864">
        <f t="shared" ca="1" si="977"/>
        <v>12</v>
      </c>
      <c r="G1864" t="str">
        <f t="shared" ca="1" si="992"/>
        <v>S10</v>
      </c>
      <c r="H1864" t="str">
        <f t="shared" ca="1" si="993"/>
        <v>S101</v>
      </c>
      <c r="I1864">
        <f ca="1">VLOOKUP(D1864,PRC!$A$2:$B$21,2,0)*E1864</f>
        <v>350000</v>
      </c>
      <c r="J1864">
        <f t="shared" ca="1" si="978"/>
        <v>311496</v>
      </c>
      <c r="K1864">
        <f ca="1">VLOOKUP(D1864,PRC!$A$1:$C$21,3,0)*E1864</f>
        <v>147000</v>
      </c>
      <c r="L1864">
        <f t="shared" ca="1" si="979"/>
        <v>7000</v>
      </c>
      <c r="M1864">
        <f t="shared" ca="1" si="980"/>
        <v>7000</v>
      </c>
      <c r="N1864">
        <f t="shared" ca="1" si="981"/>
        <v>67000</v>
      </c>
      <c r="O1864">
        <f t="shared" ca="1" si="982"/>
        <v>32000</v>
      </c>
      <c r="P1864">
        <f t="shared" ca="1" si="997"/>
        <v>51496</v>
      </c>
      <c r="Q1864">
        <f ca="1">IF(P1864&gt;0,1,0)</f>
        <v>1</v>
      </c>
      <c r="R1864">
        <f t="shared" ca="1" si="983"/>
        <v>11</v>
      </c>
      <c r="S1864">
        <f t="shared" ca="1" si="984"/>
        <v>2</v>
      </c>
      <c r="T1864">
        <f t="shared" ca="1" si="985"/>
        <v>2</v>
      </c>
      <c r="U1864">
        <f t="shared" ca="1" si="986"/>
        <v>19</v>
      </c>
      <c r="V1864">
        <f t="shared" ca="1" si="987"/>
        <v>9</v>
      </c>
      <c r="X1864">
        <f t="shared" si="989"/>
        <v>1864</v>
      </c>
      <c r="Y1864">
        <f t="shared" si="990"/>
        <v>1452</v>
      </c>
      <c r="Z1864">
        <f t="shared" si="991"/>
        <v>1453</v>
      </c>
      <c r="AA1864">
        <f t="shared" si="988"/>
        <v>1951</v>
      </c>
      <c r="AB1864">
        <f t="shared" si="999"/>
        <v>500</v>
      </c>
      <c r="AM1864" t="str">
        <f t="shared" si="1000"/>
        <v>201902LP</v>
      </c>
      <c r="AN1864">
        <f t="shared" ca="1" si="995"/>
        <v>11.001142857142854</v>
      </c>
      <c r="AO1864">
        <f t="shared" ca="1" si="996"/>
        <v>2</v>
      </c>
      <c r="AP1864">
        <f t="shared" ref="AP1864:AP1927" ca="1" si="1001">M1864/$I1864*100</f>
        <v>2</v>
      </c>
      <c r="AQ1864">
        <f t="shared" ref="AQ1864:AQ1927" ca="1" si="1002">N1864/$I1864*100</f>
        <v>19.142857142857142</v>
      </c>
      <c r="AR1864">
        <f t="shared" ref="AR1864:AR1927" ca="1" si="1003">O1864/$I1864*100</f>
        <v>9.1428571428571423</v>
      </c>
      <c r="AS1864">
        <f ca="1">P1864/J1864</f>
        <v>0.16531833474587154</v>
      </c>
    </row>
    <row r="1865" spans="1:45" x14ac:dyDescent="0.4">
      <c r="A1865">
        <f t="shared" si="998"/>
        <v>201902</v>
      </c>
      <c r="B1865" t="s">
        <v>941</v>
      </c>
      <c r="C1865" t="s">
        <v>647</v>
      </c>
      <c r="D1865" t="str">
        <f t="shared" ca="1" si="994"/>
        <v>I113</v>
      </c>
      <c r="E1865">
        <f t="shared" ca="1" si="976"/>
        <v>8</v>
      </c>
      <c r="F1865">
        <f t="shared" ca="1" si="977"/>
        <v>10</v>
      </c>
      <c r="G1865" t="str">
        <f t="shared" ca="1" si="992"/>
        <v>S12</v>
      </c>
      <c r="H1865" t="str">
        <f t="shared" ca="1" si="993"/>
        <v>S120</v>
      </c>
      <c r="I1865">
        <f ca="1">VLOOKUP(D1865,PRC!$A$2:$B$21,2,0)*E1865</f>
        <v>5360000</v>
      </c>
      <c r="J1865">
        <f t="shared" ca="1" si="978"/>
        <v>4823996</v>
      </c>
      <c r="K1865">
        <f ca="1">VLOOKUP(D1865,PRC!$A$1:$C$21,3,0)*E1865</f>
        <v>2412000</v>
      </c>
      <c r="L1865">
        <f t="shared" ca="1" si="979"/>
        <v>107000</v>
      </c>
      <c r="M1865">
        <f t="shared" ca="1" si="980"/>
        <v>161000</v>
      </c>
      <c r="N1865">
        <f t="shared" ca="1" si="981"/>
        <v>750000</v>
      </c>
      <c r="O1865">
        <f t="shared" ca="1" si="982"/>
        <v>429000</v>
      </c>
      <c r="P1865">
        <f t="shared" ca="1" si="997"/>
        <v>964996</v>
      </c>
      <c r="Q1865">
        <f ca="1">IF(P1865&gt;0,1,0)</f>
        <v>1</v>
      </c>
      <c r="R1865">
        <f t="shared" ca="1" si="983"/>
        <v>10</v>
      </c>
      <c r="S1865">
        <f t="shared" ca="1" si="984"/>
        <v>2</v>
      </c>
      <c r="T1865">
        <f t="shared" ca="1" si="985"/>
        <v>3</v>
      </c>
      <c r="U1865">
        <f t="shared" ca="1" si="986"/>
        <v>14</v>
      </c>
      <c r="V1865">
        <f t="shared" ca="1" si="987"/>
        <v>8</v>
      </c>
      <c r="X1865">
        <f t="shared" si="989"/>
        <v>1865</v>
      </c>
      <c r="Y1865">
        <f t="shared" si="990"/>
        <v>1452</v>
      </c>
      <c r="Z1865">
        <f t="shared" si="991"/>
        <v>1453</v>
      </c>
      <c r="AA1865">
        <f t="shared" si="988"/>
        <v>1951</v>
      </c>
      <c r="AB1865">
        <f t="shared" si="999"/>
        <v>500</v>
      </c>
      <c r="AM1865" t="str">
        <f t="shared" si="1000"/>
        <v>201902LP</v>
      </c>
      <c r="AN1865">
        <f t="shared" ca="1" si="995"/>
        <v>10.000074626865674</v>
      </c>
      <c r="AO1865">
        <f t="shared" ca="1" si="996"/>
        <v>1.9962686567164181</v>
      </c>
      <c r="AP1865">
        <f t="shared" ca="1" si="1001"/>
        <v>3.0037313432835822</v>
      </c>
      <c r="AQ1865">
        <f t="shared" ca="1" si="1002"/>
        <v>13.992537313432834</v>
      </c>
      <c r="AR1865">
        <f t="shared" ca="1" si="1003"/>
        <v>8.003731343283583</v>
      </c>
      <c r="AS1865">
        <f ca="1">P1865/J1865</f>
        <v>0.20004079605372807</v>
      </c>
    </row>
    <row r="1866" spans="1:45" x14ac:dyDescent="0.4">
      <c r="A1866">
        <f t="shared" si="998"/>
        <v>201902</v>
      </c>
      <c r="B1866" t="s">
        <v>942</v>
      </c>
      <c r="C1866" t="s">
        <v>647</v>
      </c>
      <c r="D1866" t="str">
        <f t="shared" ca="1" si="994"/>
        <v>I108</v>
      </c>
      <c r="E1866">
        <f t="shared" ca="1" si="976"/>
        <v>8</v>
      </c>
      <c r="F1866">
        <f t="shared" ca="1" si="977"/>
        <v>10</v>
      </c>
      <c r="G1866" t="str">
        <f t="shared" ca="1" si="992"/>
        <v>S10</v>
      </c>
      <c r="H1866" t="str">
        <f t="shared" ca="1" si="993"/>
        <v>S101</v>
      </c>
      <c r="I1866">
        <f ca="1">VLOOKUP(D1866,PRC!$A$2:$B$21,2,0)*E1866</f>
        <v>320000</v>
      </c>
      <c r="J1866">
        <f t="shared" ca="1" si="978"/>
        <v>281596</v>
      </c>
      <c r="K1866">
        <f ca="1">VLOOKUP(D1866,PRC!$A$1:$C$21,3,0)*E1866</f>
        <v>147200</v>
      </c>
      <c r="L1866">
        <f t="shared" ca="1" si="979"/>
        <v>10000</v>
      </c>
      <c r="M1866">
        <f t="shared" ca="1" si="980"/>
        <v>3000</v>
      </c>
      <c r="N1866">
        <f t="shared" ca="1" si="981"/>
        <v>35000</v>
      </c>
      <c r="O1866">
        <f t="shared" ca="1" si="982"/>
        <v>16000</v>
      </c>
      <c r="P1866">
        <f t="shared" ca="1" si="997"/>
        <v>70396</v>
      </c>
      <c r="Q1866">
        <f ca="1">IF(P1866&gt;0,1,0)</f>
        <v>1</v>
      </c>
      <c r="R1866">
        <f t="shared" ca="1" si="983"/>
        <v>12</v>
      </c>
      <c r="S1866">
        <f t="shared" ca="1" si="984"/>
        <v>3</v>
      </c>
      <c r="T1866">
        <f t="shared" ca="1" si="985"/>
        <v>1</v>
      </c>
      <c r="U1866">
        <f t="shared" ca="1" si="986"/>
        <v>11</v>
      </c>
      <c r="V1866">
        <f t="shared" ca="1" si="987"/>
        <v>5</v>
      </c>
      <c r="X1866">
        <f t="shared" si="989"/>
        <v>1866</v>
      </c>
      <c r="Y1866">
        <f t="shared" si="990"/>
        <v>1452</v>
      </c>
      <c r="Z1866">
        <f t="shared" si="991"/>
        <v>1453</v>
      </c>
      <c r="AA1866">
        <f t="shared" si="988"/>
        <v>1951</v>
      </c>
      <c r="AB1866">
        <f t="shared" si="999"/>
        <v>500</v>
      </c>
      <c r="AM1866" t="str">
        <f t="shared" si="1000"/>
        <v>201902LP</v>
      </c>
      <c r="AN1866">
        <f t="shared" ca="1" si="995"/>
        <v>12.001249999999997</v>
      </c>
      <c r="AO1866">
        <f t="shared" ca="1" si="996"/>
        <v>3.125</v>
      </c>
      <c r="AP1866">
        <f t="shared" ca="1" si="1001"/>
        <v>0.9375</v>
      </c>
      <c r="AQ1866">
        <f t="shared" ca="1" si="1002"/>
        <v>10.9375</v>
      </c>
      <c r="AR1866">
        <f t="shared" ca="1" si="1003"/>
        <v>5</v>
      </c>
      <c r="AS1866">
        <f ca="1">P1866/J1866</f>
        <v>0.2499893464395801</v>
      </c>
    </row>
    <row r="1867" spans="1:45" x14ac:dyDescent="0.4">
      <c r="A1867">
        <f t="shared" si="998"/>
        <v>201902</v>
      </c>
      <c r="B1867" t="s">
        <v>943</v>
      </c>
      <c r="C1867" t="s">
        <v>647</v>
      </c>
      <c r="D1867" t="str">
        <f t="shared" ca="1" si="994"/>
        <v>I112</v>
      </c>
      <c r="E1867">
        <f t="shared" ca="1" si="976"/>
        <v>8</v>
      </c>
      <c r="F1867">
        <f t="shared" ca="1" si="977"/>
        <v>12</v>
      </c>
      <c r="G1867" t="str">
        <f t="shared" ca="1" si="992"/>
        <v>S11</v>
      </c>
      <c r="H1867" t="str">
        <f t="shared" ca="1" si="993"/>
        <v>S115</v>
      </c>
      <c r="I1867">
        <f ca="1">VLOOKUP(D1867,PRC!$A$2:$B$21,2,0)*E1867</f>
        <v>520000</v>
      </c>
      <c r="J1867">
        <f t="shared" ca="1" si="978"/>
        <v>467996</v>
      </c>
      <c r="K1867">
        <f ca="1">VLOOKUP(D1867,PRC!$A$1:$C$21,3,0)*E1867</f>
        <v>260000</v>
      </c>
      <c r="L1867">
        <f t="shared" ca="1" si="979"/>
        <v>10000</v>
      </c>
      <c r="M1867">
        <f t="shared" ca="1" si="980"/>
        <v>10000</v>
      </c>
      <c r="N1867">
        <f t="shared" ca="1" si="981"/>
        <v>68000</v>
      </c>
      <c r="O1867">
        <f t="shared" ca="1" si="982"/>
        <v>31000</v>
      </c>
      <c r="P1867">
        <f t="shared" ca="1" si="997"/>
        <v>88996</v>
      </c>
      <c r="Q1867">
        <f ca="1">IF(P1867&gt;0,1,0)</f>
        <v>1</v>
      </c>
      <c r="R1867">
        <f t="shared" ca="1" si="983"/>
        <v>10</v>
      </c>
      <c r="S1867">
        <f t="shared" ca="1" si="984"/>
        <v>2</v>
      </c>
      <c r="T1867">
        <f t="shared" ca="1" si="985"/>
        <v>2</v>
      </c>
      <c r="U1867">
        <f t="shared" ca="1" si="986"/>
        <v>13</v>
      </c>
      <c r="V1867">
        <f t="shared" ca="1" si="987"/>
        <v>6</v>
      </c>
      <c r="X1867">
        <f t="shared" si="989"/>
        <v>1867</v>
      </c>
      <c r="Y1867">
        <f t="shared" si="990"/>
        <v>1452</v>
      </c>
      <c r="Z1867">
        <f t="shared" si="991"/>
        <v>1453</v>
      </c>
      <c r="AA1867">
        <f t="shared" si="988"/>
        <v>1951</v>
      </c>
      <c r="AB1867">
        <f t="shared" si="999"/>
        <v>500</v>
      </c>
      <c r="AM1867" t="str">
        <f t="shared" si="1000"/>
        <v>201902LP</v>
      </c>
      <c r="AN1867">
        <f t="shared" ca="1" si="995"/>
        <v>10.000769230769235</v>
      </c>
      <c r="AO1867">
        <f t="shared" ca="1" si="996"/>
        <v>1.9230769230769231</v>
      </c>
      <c r="AP1867">
        <f t="shared" ca="1" si="1001"/>
        <v>1.9230769230769231</v>
      </c>
      <c r="AQ1867">
        <f t="shared" ca="1" si="1002"/>
        <v>13.076923076923078</v>
      </c>
      <c r="AR1867">
        <f t="shared" ca="1" si="1003"/>
        <v>5.9615384615384617</v>
      </c>
      <c r="AS1867">
        <f ca="1">P1867/J1867</f>
        <v>0.19016401849588457</v>
      </c>
    </row>
    <row r="1868" spans="1:45" x14ac:dyDescent="0.4">
      <c r="A1868">
        <f t="shared" si="998"/>
        <v>201902</v>
      </c>
      <c r="B1868" t="s">
        <v>944</v>
      </c>
      <c r="C1868" t="s">
        <v>647</v>
      </c>
      <c r="D1868" t="str">
        <f t="shared" ca="1" si="994"/>
        <v>I112</v>
      </c>
      <c r="E1868">
        <f t="shared" ca="1" si="976"/>
        <v>7</v>
      </c>
      <c r="F1868">
        <f t="shared" ca="1" si="977"/>
        <v>13</v>
      </c>
      <c r="G1868" t="str">
        <f t="shared" ca="1" si="992"/>
        <v>S10</v>
      </c>
      <c r="H1868" t="str">
        <f t="shared" ca="1" si="993"/>
        <v>S108</v>
      </c>
      <c r="I1868">
        <f ca="1">VLOOKUP(D1868,PRC!$A$2:$B$21,2,0)*E1868</f>
        <v>455000</v>
      </c>
      <c r="J1868">
        <f t="shared" ca="1" si="978"/>
        <v>395846</v>
      </c>
      <c r="K1868">
        <f ca="1">VLOOKUP(D1868,PRC!$A$1:$C$21,3,0)*E1868</f>
        <v>227500</v>
      </c>
      <c r="L1868">
        <f t="shared" ca="1" si="979"/>
        <v>14000</v>
      </c>
      <c r="M1868">
        <f t="shared" ca="1" si="980"/>
        <v>14000</v>
      </c>
      <c r="N1868">
        <f t="shared" ca="1" si="981"/>
        <v>77000</v>
      </c>
      <c r="O1868">
        <f t="shared" ca="1" si="982"/>
        <v>32000</v>
      </c>
      <c r="P1868">
        <f t="shared" ca="1" si="997"/>
        <v>31346</v>
      </c>
      <c r="Q1868">
        <f ca="1">IF(P1868&gt;0,1,0)</f>
        <v>1</v>
      </c>
      <c r="R1868">
        <f t="shared" ca="1" si="983"/>
        <v>13</v>
      </c>
      <c r="S1868">
        <f t="shared" ca="1" si="984"/>
        <v>3</v>
      </c>
      <c r="T1868">
        <f t="shared" ca="1" si="985"/>
        <v>3</v>
      </c>
      <c r="U1868">
        <f t="shared" ca="1" si="986"/>
        <v>17</v>
      </c>
      <c r="V1868">
        <f t="shared" ca="1" si="987"/>
        <v>7</v>
      </c>
      <c r="X1868">
        <f t="shared" si="989"/>
        <v>1868</v>
      </c>
      <c r="Y1868">
        <f t="shared" si="990"/>
        <v>1452</v>
      </c>
      <c r="Z1868">
        <f t="shared" si="991"/>
        <v>1453</v>
      </c>
      <c r="AA1868">
        <f t="shared" si="988"/>
        <v>1951</v>
      </c>
      <c r="AB1868">
        <f t="shared" si="999"/>
        <v>500</v>
      </c>
      <c r="AM1868" t="str">
        <f t="shared" si="1000"/>
        <v>201902LP</v>
      </c>
      <c r="AN1868">
        <f t="shared" ca="1" si="995"/>
        <v>13.000879120879116</v>
      </c>
      <c r="AO1868">
        <f t="shared" ca="1" si="996"/>
        <v>3.0769230769230771</v>
      </c>
      <c r="AP1868">
        <f t="shared" ca="1" si="1001"/>
        <v>3.0769230769230771</v>
      </c>
      <c r="AQ1868">
        <f t="shared" ca="1" si="1002"/>
        <v>16.923076923076923</v>
      </c>
      <c r="AR1868">
        <f t="shared" ca="1" si="1003"/>
        <v>7.0329670329670328</v>
      </c>
      <c r="AS1868">
        <f ca="1">P1868/J1868</f>
        <v>7.9187360741298382E-2</v>
      </c>
    </row>
    <row r="1869" spans="1:45" x14ac:dyDescent="0.4">
      <c r="A1869">
        <f t="shared" si="998"/>
        <v>201902</v>
      </c>
      <c r="B1869" t="s">
        <v>945</v>
      </c>
      <c r="C1869" t="s">
        <v>647</v>
      </c>
      <c r="D1869" t="str">
        <f t="shared" ca="1" si="994"/>
        <v>I111</v>
      </c>
      <c r="E1869">
        <f t="shared" ca="1" si="976"/>
        <v>8</v>
      </c>
      <c r="F1869">
        <f t="shared" ca="1" si="977"/>
        <v>12</v>
      </c>
      <c r="G1869" t="str">
        <f t="shared" ca="1" si="992"/>
        <v>S12</v>
      </c>
      <c r="H1869" t="str">
        <f t="shared" ca="1" si="993"/>
        <v>S120</v>
      </c>
      <c r="I1869">
        <f ca="1">VLOOKUP(D1869,PRC!$A$2:$B$21,2,0)*E1869</f>
        <v>1200000</v>
      </c>
      <c r="J1869">
        <f t="shared" ca="1" si="978"/>
        <v>1055996</v>
      </c>
      <c r="K1869">
        <f ca="1">VLOOKUP(D1869,PRC!$A$1:$C$21,3,0)*E1869</f>
        <v>636000</v>
      </c>
      <c r="L1869">
        <f t="shared" ca="1" si="979"/>
        <v>12000</v>
      </c>
      <c r="M1869">
        <f t="shared" ca="1" si="980"/>
        <v>24000</v>
      </c>
      <c r="N1869">
        <f t="shared" ca="1" si="981"/>
        <v>216000</v>
      </c>
      <c r="O1869">
        <f t="shared" ca="1" si="982"/>
        <v>72000</v>
      </c>
      <c r="P1869">
        <f t="shared" ca="1" si="997"/>
        <v>95996</v>
      </c>
      <c r="Q1869">
        <f ca="1">IF(P1869&gt;0,1,0)</f>
        <v>1</v>
      </c>
      <c r="R1869">
        <f t="shared" ca="1" si="983"/>
        <v>12</v>
      </c>
      <c r="S1869">
        <f t="shared" ca="1" si="984"/>
        <v>1</v>
      </c>
      <c r="T1869">
        <f t="shared" ca="1" si="985"/>
        <v>2</v>
      </c>
      <c r="U1869">
        <f t="shared" ca="1" si="986"/>
        <v>18</v>
      </c>
      <c r="V1869">
        <f t="shared" ca="1" si="987"/>
        <v>6</v>
      </c>
      <c r="X1869">
        <f t="shared" si="989"/>
        <v>1869</v>
      </c>
      <c r="Y1869">
        <f t="shared" si="990"/>
        <v>1452</v>
      </c>
      <c r="Z1869">
        <f t="shared" si="991"/>
        <v>1453</v>
      </c>
      <c r="AA1869">
        <f t="shared" si="988"/>
        <v>1951</v>
      </c>
      <c r="AB1869">
        <f t="shared" si="999"/>
        <v>500</v>
      </c>
      <c r="AM1869" t="str">
        <f t="shared" si="1000"/>
        <v>201902LP</v>
      </c>
      <c r="AN1869">
        <f t="shared" ca="1" si="995"/>
        <v>12.000333333333336</v>
      </c>
      <c r="AO1869">
        <f t="shared" ca="1" si="996"/>
        <v>1</v>
      </c>
      <c r="AP1869">
        <f t="shared" ca="1" si="1001"/>
        <v>2</v>
      </c>
      <c r="AQ1869">
        <f t="shared" ca="1" si="1002"/>
        <v>18</v>
      </c>
      <c r="AR1869">
        <f t="shared" ca="1" si="1003"/>
        <v>6</v>
      </c>
      <c r="AS1869">
        <f ca="1">P1869/J1869</f>
        <v>9.0905647369876399E-2</v>
      </c>
    </row>
    <row r="1870" spans="1:45" x14ac:dyDescent="0.4">
      <c r="A1870">
        <f t="shared" si="998"/>
        <v>201902</v>
      </c>
      <c r="B1870" t="s">
        <v>946</v>
      </c>
      <c r="C1870" t="s">
        <v>647</v>
      </c>
      <c r="D1870" t="str">
        <f t="shared" ca="1" si="994"/>
        <v>I114</v>
      </c>
      <c r="E1870">
        <f t="shared" ca="1" si="976"/>
        <v>6</v>
      </c>
      <c r="F1870">
        <f t="shared" ca="1" si="977"/>
        <v>12</v>
      </c>
      <c r="G1870" t="str">
        <f t="shared" ca="1" si="992"/>
        <v>S11</v>
      </c>
      <c r="H1870" t="str">
        <f t="shared" ca="1" si="993"/>
        <v>S115</v>
      </c>
      <c r="I1870">
        <f ca="1">VLOOKUP(D1870,PRC!$A$2:$B$21,2,0)*E1870</f>
        <v>1440000</v>
      </c>
      <c r="J1870">
        <f t="shared" ca="1" si="978"/>
        <v>1267196</v>
      </c>
      <c r="K1870">
        <f ca="1">VLOOKUP(D1870,PRC!$A$1:$C$21,3,0)*E1870</f>
        <v>835200</v>
      </c>
      <c r="L1870">
        <f t="shared" ca="1" si="979"/>
        <v>29000</v>
      </c>
      <c r="M1870">
        <f t="shared" ca="1" si="980"/>
        <v>43000</v>
      </c>
      <c r="N1870">
        <f t="shared" ca="1" si="981"/>
        <v>259000</v>
      </c>
      <c r="O1870">
        <f t="shared" ca="1" si="982"/>
        <v>130000</v>
      </c>
      <c r="P1870">
        <f t="shared" ca="1" si="997"/>
        <v>-29004</v>
      </c>
      <c r="Q1870">
        <f ca="1">IF(P1870&gt;0,1,0)</f>
        <v>0</v>
      </c>
      <c r="R1870">
        <f t="shared" ca="1" si="983"/>
        <v>12</v>
      </c>
      <c r="S1870">
        <f t="shared" ca="1" si="984"/>
        <v>2</v>
      </c>
      <c r="T1870">
        <f t="shared" ca="1" si="985"/>
        <v>3</v>
      </c>
      <c r="U1870">
        <f t="shared" ca="1" si="986"/>
        <v>18</v>
      </c>
      <c r="V1870">
        <f t="shared" ca="1" si="987"/>
        <v>9</v>
      </c>
      <c r="X1870">
        <f t="shared" si="989"/>
        <v>1870</v>
      </c>
      <c r="Y1870">
        <f t="shared" si="990"/>
        <v>1452</v>
      </c>
      <c r="Z1870">
        <f t="shared" si="991"/>
        <v>1453</v>
      </c>
      <c r="AA1870">
        <f t="shared" si="988"/>
        <v>1951</v>
      </c>
      <c r="AB1870">
        <f t="shared" si="999"/>
        <v>500</v>
      </c>
      <c r="AM1870" t="str">
        <f t="shared" si="1000"/>
        <v>201902LP</v>
      </c>
      <c r="AN1870">
        <f t="shared" ca="1" si="995"/>
        <v>12.000277777777779</v>
      </c>
      <c r="AO1870">
        <f t="shared" ca="1" si="996"/>
        <v>2.0138888888888888</v>
      </c>
      <c r="AP1870">
        <f t="shared" ca="1" si="1001"/>
        <v>2.9861111111111112</v>
      </c>
      <c r="AQ1870">
        <f t="shared" ca="1" si="1002"/>
        <v>17.986111111111111</v>
      </c>
      <c r="AR1870">
        <f t="shared" ca="1" si="1003"/>
        <v>9.0277777777777768</v>
      </c>
      <c r="AS1870">
        <f ca="1">P1870/J1870</f>
        <v>-2.2888329824273437E-2</v>
      </c>
    </row>
    <row r="1871" spans="1:45" x14ac:dyDescent="0.4">
      <c r="A1871">
        <f t="shared" si="998"/>
        <v>201902</v>
      </c>
      <c r="B1871" t="s">
        <v>947</v>
      </c>
      <c r="C1871" t="s">
        <v>647</v>
      </c>
      <c r="D1871" t="str">
        <f t="shared" ca="1" si="994"/>
        <v>I113</v>
      </c>
      <c r="E1871">
        <f t="shared" ca="1" si="976"/>
        <v>6</v>
      </c>
      <c r="F1871">
        <f t="shared" ca="1" si="977"/>
        <v>12</v>
      </c>
      <c r="G1871" t="str">
        <f t="shared" ca="1" si="992"/>
        <v>S11</v>
      </c>
      <c r="H1871" t="str">
        <f t="shared" ca="1" si="993"/>
        <v>S117</v>
      </c>
      <c r="I1871">
        <f ca="1">VLOOKUP(D1871,PRC!$A$2:$B$21,2,0)*E1871</f>
        <v>4020000</v>
      </c>
      <c r="J1871">
        <f t="shared" ca="1" si="978"/>
        <v>3537596</v>
      </c>
      <c r="K1871">
        <f ca="1">VLOOKUP(D1871,PRC!$A$1:$C$21,3,0)*E1871</f>
        <v>1809000</v>
      </c>
      <c r="L1871">
        <f t="shared" ca="1" si="979"/>
        <v>40000</v>
      </c>
      <c r="M1871">
        <f t="shared" ca="1" si="980"/>
        <v>40000</v>
      </c>
      <c r="N1871">
        <f t="shared" ca="1" si="981"/>
        <v>563000</v>
      </c>
      <c r="O1871">
        <f t="shared" ca="1" si="982"/>
        <v>402000</v>
      </c>
      <c r="P1871">
        <f t="shared" ca="1" si="997"/>
        <v>683596</v>
      </c>
      <c r="Q1871">
        <f ca="1">IF(P1871&gt;0,1,0)</f>
        <v>1</v>
      </c>
      <c r="R1871">
        <f t="shared" ca="1" si="983"/>
        <v>12</v>
      </c>
      <c r="S1871">
        <f t="shared" ca="1" si="984"/>
        <v>1</v>
      </c>
      <c r="T1871">
        <f t="shared" ca="1" si="985"/>
        <v>1</v>
      </c>
      <c r="U1871">
        <f t="shared" ca="1" si="986"/>
        <v>14</v>
      </c>
      <c r="V1871">
        <f t="shared" ca="1" si="987"/>
        <v>10</v>
      </c>
      <c r="X1871">
        <f t="shared" si="989"/>
        <v>1871</v>
      </c>
      <c r="Y1871">
        <f t="shared" si="990"/>
        <v>1452</v>
      </c>
      <c r="Z1871">
        <f t="shared" si="991"/>
        <v>1453</v>
      </c>
      <c r="AA1871">
        <f t="shared" si="988"/>
        <v>1951</v>
      </c>
      <c r="AB1871">
        <f t="shared" si="999"/>
        <v>500</v>
      </c>
      <c r="AM1871" t="str">
        <f t="shared" si="1000"/>
        <v>201902LP</v>
      </c>
      <c r="AN1871">
        <f t="shared" ca="1" si="995"/>
        <v>12.00009950248756</v>
      </c>
      <c r="AO1871">
        <f t="shared" ca="1" si="996"/>
        <v>0.99502487562189057</v>
      </c>
      <c r="AP1871">
        <f t="shared" ca="1" si="1001"/>
        <v>0.99502487562189057</v>
      </c>
      <c r="AQ1871">
        <f t="shared" ca="1" si="1002"/>
        <v>14.004975124378111</v>
      </c>
      <c r="AR1871">
        <f t="shared" ca="1" si="1003"/>
        <v>10</v>
      </c>
      <c r="AS1871">
        <f ca="1">P1871/J1871</f>
        <v>0.193237441471553</v>
      </c>
    </row>
    <row r="1872" spans="1:45" x14ac:dyDescent="0.4">
      <c r="A1872">
        <f t="shared" si="998"/>
        <v>201902</v>
      </c>
      <c r="B1872" t="s">
        <v>948</v>
      </c>
      <c r="C1872" t="s">
        <v>647</v>
      </c>
      <c r="D1872" t="str">
        <f t="shared" ca="1" si="994"/>
        <v>I117</v>
      </c>
      <c r="E1872">
        <f t="shared" ca="1" si="976"/>
        <v>6</v>
      </c>
      <c r="F1872">
        <f t="shared" ca="1" si="977"/>
        <v>11</v>
      </c>
      <c r="G1872" t="str">
        <f t="shared" ca="1" si="992"/>
        <v>S11</v>
      </c>
      <c r="H1872" t="str">
        <f t="shared" ca="1" si="993"/>
        <v>S112</v>
      </c>
      <c r="I1872">
        <f ca="1">VLOOKUP(D1872,PRC!$A$2:$B$21,2,0)*E1872</f>
        <v>15000000</v>
      </c>
      <c r="J1872">
        <f t="shared" ca="1" si="978"/>
        <v>13199996</v>
      </c>
      <c r="K1872">
        <f ca="1">VLOOKUP(D1872,PRC!$A$1:$C$21,3,0)*E1872</f>
        <v>6900000</v>
      </c>
      <c r="L1872">
        <f t="shared" ca="1" si="979"/>
        <v>450000</v>
      </c>
      <c r="M1872">
        <f t="shared" ca="1" si="980"/>
        <v>300000</v>
      </c>
      <c r="N1872">
        <f t="shared" ca="1" si="981"/>
        <v>2550000</v>
      </c>
      <c r="O1872">
        <f t="shared" ca="1" si="982"/>
        <v>900000</v>
      </c>
      <c r="P1872">
        <f t="shared" ca="1" si="997"/>
        <v>2099996</v>
      </c>
      <c r="Q1872">
        <f ca="1">IF(P1872&gt;0,1,0)</f>
        <v>1</v>
      </c>
      <c r="R1872">
        <f t="shared" ca="1" si="983"/>
        <v>12</v>
      </c>
      <c r="S1872">
        <f t="shared" ca="1" si="984"/>
        <v>3</v>
      </c>
      <c r="T1872">
        <f t="shared" ca="1" si="985"/>
        <v>2</v>
      </c>
      <c r="U1872">
        <f t="shared" ca="1" si="986"/>
        <v>17</v>
      </c>
      <c r="V1872">
        <f t="shared" ca="1" si="987"/>
        <v>6</v>
      </c>
      <c r="X1872">
        <f t="shared" si="989"/>
        <v>1872</v>
      </c>
      <c r="Y1872">
        <f t="shared" si="990"/>
        <v>1452</v>
      </c>
      <c r="Z1872">
        <f t="shared" si="991"/>
        <v>1453</v>
      </c>
      <c r="AA1872">
        <f t="shared" si="988"/>
        <v>1951</v>
      </c>
      <c r="AB1872">
        <f t="shared" si="999"/>
        <v>500</v>
      </c>
      <c r="AM1872" t="str">
        <f t="shared" si="1000"/>
        <v>201902LP</v>
      </c>
      <c r="AN1872">
        <f t="shared" ca="1" si="995"/>
        <v>12.000026666666663</v>
      </c>
      <c r="AO1872">
        <f t="shared" ca="1" si="996"/>
        <v>3</v>
      </c>
      <c r="AP1872">
        <f t="shared" ca="1" si="1001"/>
        <v>2</v>
      </c>
      <c r="AQ1872">
        <f t="shared" ca="1" si="1002"/>
        <v>17</v>
      </c>
      <c r="AR1872">
        <f t="shared" ca="1" si="1003"/>
        <v>6</v>
      </c>
      <c r="AS1872">
        <f ca="1">P1872/J1872</f>
        <v>0.15909065426989524</v>
      </c>
    </row>
    <row r="1873" spans="1:45" x14ac:dyDescent="0.4">
      <c r="A1873">
        <f t="shared" si="998"/>
        <v>201902</v>
      </c>
      <c r="B1873" t="s">
        <v>949</v>
      </c>
      <c r="C1873" t="s">
        <v>647</v>
      </c>
      <c r="D1873" t="str">
        <f t="shared" ca="1" si="994"/>
        <v>I106</v>
      </c>
      <c r="E1873">
        <f t="shared" ca="1" si="976"/>
        <v>7</v>
      </c>
      <c r="F1873">
        <f t="shared" ca="1" si="977"/>
        <v>11</v>
      </c>
      <c r="G1873" t="str">
        <f t="shared" ca="1" si="992"/>
        <v>S11</v>
      </c>
      <c r="H1873" t="str">
        <f t="shared" ca="1" si="993"/>
        <v>S110</v>
      </c>
      <c r="I1873">
        <f ca="1">VLOOKUP(D1873,PRC!$A$2:$B$21,2,0)*E1873</f>
        <v>140000</v>
      </c>
      <c r="J1873">
        <f t="shared" ca="1" si="978"/>
        <v>125996</v>
      </c>
      <c r="K1873">
        <f ca="1">VLOOKUP(D1873,PRC!$A$1:$C$21,3,0)*E1873</f>
        <v>74200</v>
      </c>
      <c r="L1873">
        <f t="shared" ca="1" si="979"/>
        <v>3000</v>
      </c>
      <c r="M1873">
        <f t="shared" ca="1" si="980"/>
        <v>3000</v>
      </c>
      <c r="N1873">
        <f t="shared" ca="1" si="981"/>
        <v>24000</v>
      </c>
      <c r="O1873">
        <f t="shared" ca="1" si="982"/>
        <v>14000</v>
      </c>
      <c r="P1873">
        <f t="shared" ca="1" si="997"/>
        <v>7796</v>
      </c>
      <c r="Q1873">
        <f ca="1">IF(P1873&gt;0,1,0)</f>
        <v>1</v>
      </c>
      <c r="R1873">
        <f t="shared" ca="1" si="983"/>
        <v>10</v>
      </c>
      <c r="S1873">
        <f t="shared" ca="1" si="984"/>
        <v>2</v>
      </c>
      <c r="T1873">
        <f t="shared" ca="1" si="985"/>
        <v>2</v>
      </c>
      <c r="U1873">
        <f t="shared" ca="1" si="986"/>
        <v>17</v>
      </c>
      <c r="V1873">
        <f t="shared" ca="1" si="987"/>
        <v>10</v>
      </c>
      <c r="X1873">
        <f t="shared" si="989"/>
        <v>1873</v>
      </c>
      <c r="Y1873">
        <f t="shared" si="990"/>
        <v>1452</v>
      </c>
      <c r="Z1873">
        <f t="shared" si="991"/>
        <v>1453</v>
      </c>
      <c r="AA1873">
        <f t="shared" si="988"/>
        <v>1951</v>
      </c>
      <c r="AB1873">
        <f t="shared" si="999"/>
        <v>500</v>
      </c>
      <c r="AM1873" t="str">
        <f t="shared" si="1000"/>
        <v>201902LP</v>
      </c>
      <c r="AN1873">
        <f t="shared" ca="1" si="995"/>
        <v>10.002857142857147</v>
      </c>
      <c r="AO1873">
        <f t="shared" ca="1" si="996"/>
        <v>2.1428571428571428</v>
      </c>
      <c r="AP1873">
        <f t="shared" ca="1" si="1001"/>
        <v>2.1428571428571428</v>
      </c>
      <c r="AQ1873">
        <f t="shared" ca="1" si="1002"/>
        <v>17.142857142857142</v>
      </c>
      <c r="AR1873">
        <f t="shared" ca="1" si="1003"/>
        <v>10</v>
      </c>
      <c r="AS1873">
        <f ca="1">P1873/J1873</f>
        <v>6.1874980158100258E-2</v>
      </c>
    </row>
    <row r="1874" spans="1:45" x14ac:dyDescent="0.4">
      <c r="A1874">
        <f t="shared" si="998"/>
        <v>201902</v>
      </c>
      <c r="B1874" t="s">
        <v>950</v>
      </c>
      <c r="C1874" t="s">
        <v>647</v>
      </c>
      <c r="D1874" t="str">
        <f t="shared" ca="1" si="994"/>
        <v>I103</v>
      </c>
      <c r="E1874">
        <f t="shared" ca="1" si="976"/>
        <v>8</v>
      </c>
      <c r="F1874">
        <f t="shared" ca="1" si="977"/>
        <v>14</v>
      </c>
      <c r="G1874" t="str">
        <f t="shared" ca="1" si="992"/>
        <v>S12</v>
      </c>
      <c r="H1874" t="str">
        <f t="shared" ca="1" si="993"/>
        <v>S120</v>
      </c>
      <c r="I1874">
        <f ca="1">VLOOKUP(D1874,PRC!$A$2:$B$21,2,0)*E1874</f>
        <v>400000</v>
      </c>
      <c r="J1874">
        <f t="shared" ca="1" si="978"/>
        <v>355996</v>
      </c>
      <c r="K1874">
        <f ca="1">VLOOKUP(D1874,PRC!$A$1:$C$21,3,0)*E1874</f>
        <v>228000</v>
      </c>
      <c r="L1874">
        <f t="shared" ca="1" si="979"/>
        <v>8000</v>
      </c>
      <c r="M1874">
        <f t="shared" ca="1" si="980"/>
        <v>8000</v>
      </c>
      <c r="N1874">
        <f t="shared" ca="1" si="981"/>
        <v>80000</v>
      </c>
      <c r="O1874">
        <f t="shared" ca="1" si="982"/>
        <v>24000</v>
      </c>
      <c r="P1874">
        <f t="shared" ca="1" si="997"/>
        <v>7996</v>
      </c>
      <c r="Q1874">
        <f ca="1">IF(P1874&gt;0,1,0)</f>
        <v>1</v>
      </c>
      <c r="R1874">
        <f t="shared" ca="1" si="983"/>
        <v>11</v>
      </c>
      <c r="S1874">
        <f t="shared" ca="1" si="984"/>
        <v>2</v>
      </c>
      <c r="T1874">
        <f t="shared" ca="1" si="985"/>
        <v>2</v>
      </c>
      <c r="U1874">
        <f t="shared" ca="1" si="986"/>
        <v>20</v>
      </c>
      <c r="V1874">
        <f t="shared" ca="1" si="987"/>
        <v>6</v>
      </c>
      <c r="X1874">
        <f t="shared" si="989"/>
        <v>1874</v>
      </c>
      <c r="Y1874">
        <f t="shared" si="990"/>
        <v>1452</v>
      </c>
      <c r="Z1874">
        <f t="shared" si="991"/>
        <v>1453</v>
      </c>
      <c r="AA1874">
        <f t="shared" si="988"/>
        <v>1951</v>
      </c>
      <c r="AB1874">
        <f t="shared" si="999"/>
        <v>500</v>
      </c>
      <c r="AM1874" t="str">
        <f t="shared" si="1000"/>
        <v>201902LP</v>
      </c>
      <c r="AN1874">
        <f t="shared" ca="1" si="995"/>
        <v>11.001000000000005</v>
      </c>
      <c r="AO1874">
        <f t="shared" ca="1" si="996"/>
        <v>2</v>
      </c>
      <c r="AP1874">
        <f t="shared" ca="1" si="1001"/>
        <v>2</v>
      </c>
      <c r="AQ1874">
        <f t="shared" ca="1" si="1002"/>
        <v>20</v>
      </c>
      <c r="AR1874">
        <f t="shared" ca="1" si="1003"/>
        <v>6</v>
      </c>
      <c r="AS1874">
        <f ca="1">P1874/J1874</f>
        <v>2.2460926527264353E-2</v>
      </c>
    </row>
    <row r="1875" spans="1:45" x14ac:dyDescent="0.4">
      <c r="A1875">
        <f t="shared" si="998"/>
        <v>201902</v>
      </c>
      <c r="B1875" t="s">
        <v>951</v>
      </c>
      <c r="C1875" t="s">
        <v>647</v>
      </c>
      <c r="D1875" t="str">
        <f t="shared" ca="1" si="994"/>
        <v>I104</v>
      </c>
      <c r="E1875">
        <f t="shared" ca="1" si="976"/>
        <v>6</v>
      </c>
      <c r="F1875">
        <f t="shared" ca="1" si="977"/>
        <v>13</v>
      </c>
      <c r="G1875" t="str">
        <f t="shared" ca="1" si="992"/>
        <v>S10</v>
      </c>
      <c r="H1875" t="str">
        <f t="shared" ca="1" si="993"/>
        <v>S101</v>
      </c>
      <c r="I1875">
        <f ca="1">VLOOKUP(D1875,PRC!$A$2:$B$21,2,0)*E1875</f>
        <v>420000</v>
      </c>
      <c r="J1875">
        <f t="shared" ca="1" si="978"/>
        <v>356996</v>
      </c>
      <c r="K1875">
        <f ca="1">VLOOKUP(D1875,PRC!$A$1:$C$21,3,0)*E1875</f>
        <v>176400</v>
      </c>
      <c r="L1875">
        <f t="shared" ca="1" si="979"/>
        <v>4000</v>
      </c>
      <c r="M1875">
        <f t="shared" ca="1" si="980"/>
        <v>13000</v>
      </c>
      <c r="N1875">
        <f t="shared" ca="1" si="981"/>
        <v>76000</v>
      </c>
      <c r="O1875">
        <f t="shared" ca="1" si="982"/>
        <v>25000</v>
      </c>
      <c r="P1875">
        <f t="shared" ca="1" si="997"/>
        <v>62596</v>
      </c>
      <c r="Q1875">
        <f ca="1">IF(P1875&gt;0,1,0)</f>
        <v>1</v>
      </c>
      <c r="R1875">
        <f t="shared" ca="1" si="983"/>
        <v>15</v>
      </c>
      <c r="S1875">
        <f t="shared" ca="1" si="984"/>
        <v>1</v>
      </c>
      <c r="T1875">
        <f t="shared" ca="1" si="985"/>
        <v>3</v>
      </c>
      <c r="U1875">
        <f t="shared" ca="1" si="986"/>
        <v>18</v>
      </c>
      <c r="V1875">
        <f t="shared" ca="1" si="987"/>
        <v>6</v>
      </c>
      <c r="X1875">
        <f t="shared" si="989"/>
        <v>1875</v>
      </c>
      <c r="Y1875">
        <f t="shared" si="990"/>
        <v>1452</v>
      </c>
      <c r="Z1875">
        <f t="shared" si="991"/>
        <v>1453</v>
      </c>
      <c r="AA1875">
        <f t="shared" si="988"/>
        <v>1951</v>
      </c>
      <c r="AB1875">
        <f t="shared" si="999"/>
        <v>500</v>
      </c>
      <c r="AM1875" t="str">
        <f t="shared" si="1000"/>
        <v>201902LP</v>
      </c>
      <c r="AN1875">
        <f t="shared" ca="1" si="995"/>
        <v>15.000952380952381</v>
      </c>
      <c r="AO1875">
        <f t="shared" ca="1" si="996"/>
        <v>0.95238095238095244</v>
      </c>
      <c r="AP1875">
        <f t="shared" ca="1" si="1001"/>
        <v>3.0952380952380953</v>
      </c>
      <c r="AQ1875">
        <f t="shared" ca="1" si="1002"/>
        <v>18.095238095238095</v>
      </c>
      <c r="AR1875">
        <f t="shared" ca="1" si="1003"/>
        <v>5.9523809523809517</v>
      </c>
      <c r="AS1875">
        <f ca="1">P1875/J1875</f>
        <v>0.17534090017815326</v>
      </c>
    </row>
    <row r="1876" spans="1:45" x14ac:dyDescent="0.4">
      <c r="A1876">
        <f t="shared" si="998"/>
        <v>201902</v>
      </c>
      <c r="B1876" t="s">
        <v>952</v>
      </c>
      <c r="C1876" t="s">
        <v>647</v>
      </c>
      <c r="D1876" t="str">
        <f t="shared" ca="1" si="994"/>
        <v>I109</v>
      </c>
      <c r="E1876">
        <f t="shared" ca="1" si="976"/>
        <v>6</v>
      </c>
      <c r="F1876">
        <f t="shared" ca="1" si="977"/>
        <v>13</v>
      </c>
      <c r="G1876" t="str">
        <f t="shared" ca="1" si="992"/>
        <v>S10</v>
      </c>
      <c r="H1876" t="str">
        <f t="shared" ca="1" si="993"/>
        <v>S106</v>
      </c>
      <c r="I1876">
        <f ca="1">VLOOKUP(D1876,PRC!$A$2:$B$21,2,0)*E1876</f>
        <v>3000000</v>
      </c>
      <c r="J1876">
        <f t="shared" ca="1" si="978"/>
        <v>2699996</v>
      </c>
      <c r="K1876">
        <f ca="1">VLOOKUP(D1876,PRC!$A$1:$C$21,3,0)*E1876</f>
        <v>1200000</v>
      </c>
      <c r="L1876">
        <f t="shared" ca="1" si="979"/>
        <v>60000</v>
      </c>
      <c r="M1876">
        <f t="shared" ca="1" si="980"/>
        <v>30000</v>
      </c>
      <c r="N1876">
        <f t="shared" ca="1" si="981"/>
        <v>330000</v>
      </c>
      <c r="O1876">
        <f t="shared" ca="1" si="982"/>
        <v>180000</v>
      </c>
      <c r="P1876">
        <f t="shared" ca="1" si="997"/>
        <v>899996</v>
      </c>
      <c r="Q1876">
        <f ca="1">IF(P1876&gt;0,1,0)</f>
        <v>1</v>
      </c>
      <c r="R1876">
        <f t="shared" ca="1" si="983"/>
        <v>10</v>
      </c>
      <c r="S1876">
        <f t="shared" ca="1" si="984"/>
        <v>2</v>
      </c>
      <c r="T1876">
        <f t="shared" ca="1" si="985"/>
        <v>1</v>
      </c>
      <c r="U1876">
        <f t="shared" ca="1" si="986"/>
        <v>11</v>
      </c>
      <c r="V1876">
        <f t="shared" ca="1" si="987"/>
        <v>6</v>
      </c>
      <c r="X1876">
        <f t="shared" si="989"/>
        <v>1876</v>
      </c>
      <c r="Y1876">
        <f t="shared" si="990"/>
        <v>1452</v>
      </c>
      <c r="Z1876">
        <f t="shared" si="991"/>
        <v>1453</v>
      </c>
      <c r="AA1876">
        <f t="shared" si="988"/>
        <v>1951</v>
      </c>
      <c r="AB1876">
        <f t="shared" si="999"/>
        <v>500</v>
      </c>
      <c r="AM1876" t="str">
        <f t="shared" si="1000"/>
        <v>201902LP</v>
      </c>
      <c r="AN1876">
        <f t="shared" ca="1" si="995"/>
        <v>10.000133333333338</v>
      </c>
      <c r="AO1876">
        <f t="shared" ca="1" si="996"/>
        <v>2</v>
      </c>
      <c r="AP1876">
        <f t="shared" ca="1" si="1001"/>
        <v>1</v>
      </c>
      <c r="AQ1876">
        <f t="shared" ca="1" si="1002"/>
        <v>11</v>
      </c>
      <c r="AR1876">
        <f t="shared" ca="1" si="1003"/>
        <v>6</v>
      </c>
      <c r="AS1876">
        <f ca="1">P1876/J1876</f>
        <v>0.33333234567754916</v>
      </c>
    </row>
    <row r="1877" spans="1:45" x14ac:dyDescent="0.4">
      <c r="A1877">
        <f t="shared" si="998"/>
        <v>201902</v>
      </c>
      <c r="B1877" t="s">
        <v>953</v>
      </c>
      <c r="C1877" t="s">
        <v>647</v>
      </c>
      <c r="D1877" t="str">
        <f t="shared" ca="1" si="994"/>
        <v>I101</v>
      </c>
      <c r="E1877">
        <f t="shared" ca="1" si="976"/>
        <v>6</v>
      </c>
      <c r="F1877">
        <f t="shared" ca="1" si="977"/>
        <v>14</v>
      </c>
      <c r="G1877" t="str">
        <f t="shared" ca="1" si="992"/>
        <v>S10</v>
      </c>
      <c r="H1877" t="str">
        <f t="shared" ca="1" si="993"/>
        <v>S107</v>
      </c>
      <c r="I1877">
        <f ca="1">VLOOKUP(D1877,PRC!$A$2:$B$21,2,0)*E1877</f>
        <v>180000</v>
      </c>
      <c r="J1877">
        <f t="shared" ca="1" si="978"/>
        <v>161996</v>
      </c>
      <c r="K1877">
        <f ca="1">VLOOKUP(D1877,PRC!$A$1:$C$21,3,0)*E1877</f>
        <v>93600</v>
      </c>
      <c r="L1877">
        <f t="shared" ca="1" si="979"/>
        <v>4000</v>
      </c>
      <c r="M1877">
        <f t="shared" ca="1" si="980"/>
        <v>2000</v>
      </c>
      <c r="N1877">
        <f t="shared" ca="1" si="981"/>
        <v>34000</v>
      </c>
      <c r="O1877">
        <f t="shared" ca="1" si="982"/>
        <v>18000</v>
      </c>
      <c r="P1877">
        <f t="shared" ca="1" si="997"/>
        <v>10396</v>
      </c>
      <c r="Q1877">
        <f ca="1">IF(P1877&gt;0,1,0)</f>
        <v>1</v>
      </c>
      <c r="R1877">
        <f t="shared" ca="1" si="983"/>
        <v>10</v>
      </c>
      <c r="S1877">
        <f t="shared" ca="1" si="984"/>
        <v>2</v>
      </c>
      <c r="T1877">
        <f t="shared" ca="1" si="985"/>
        <v>1</v>
      </c>
      <c r="U1877">
        <f t="shared" ca="1" si="986"/>
        <v>19</v>
      </c>
      <c r="V1877">
        <f t="shared" ca="1" si="987"/>
        <v>10</v>
      </c>
      <c r="X1877">
        <f t="shared" si="989"/>
        <v>1877</v>
      </c>
      <c r="Y1877">
        <f t="shared" si="990"/>
        <v>1452</v>
      </c>
      <c r="Z1877">
        <f t="shared" si="991"/>
        <v>1453</v>
      </c>
      <c r="AA1877">
        <f t="shared" si="988"/>
        <v>1951</v>
      </c>
      <c r="AB1877">
        <f t="shared" si="999"/>
        <v>500</v>
      </c>
      <c r="AM1877" t="str">
        <f t="shared" si="1000"/>
        <v>201902LP</v>
      </c>
      <c r="AN1877">
        <f t="shared" ca="1" si="995"/>
        <v>10.002222222222223</v>
      </c>
      <c r="AO1877">
        <f t="shared" ca="1" si="996"/>
        <v>2.2222222222222223</v>
      </c>
      <c r="AP1877">
        <f t="shared" ca="1" si="1001"/>
        <v>1.1111111111111112</v>
      </c>
      <c r="AQ1877">
        <f t="shared" ca="1" si="1002"/>
        <v>18.888888888888889</v>
      </c>
      <c r="AR1877">
        <f t="shared" ca="1" si="1003"/>
        <v>10</v>
      </c>
      <c r="AS1877">
        <f ca="1">P1877/J1877</f>
        <v>6.4174424059853324E-2</v>
      </c>
    </row>
    <row r="1878" spans="1:45" x14ac:dyDescent="0.4">
      <c r="A1878">
        <f t="shared" si="998"/>
        <v>201902</v>
      </c>
      <c r="B1878" t="s">
        <v>954</v>
      </c>
      <c r="C1878" t="s">
        <v>647</v>
      </c>
      <c r="D1878" t="str">
        <f t="shared" ca="1" si="994"/>
        <v>I115</v>
      </c>
      <c r="E1878">
        <f t="shared" ca="1" si="976"/>
        <v>8</v>
      </c>
      <c r="F1878">
        <f t="shared" ca="1" si="977"/>
        <v>11</v>
      </c>
      <c r="G1878" t="str">
        <f t="shared" ca="1" si="992"/>
        <v>S11</v>
      </c>
      <c r="H1878" t="str">
        <f t="shared" ca="1" si="993"/>
        <v>S113</v>
      </c>
      <c r="I1878">
        <f ca="1">VLOOKUP(D1878,PRC!$A$2:$B$21,2,0)*E1878</f>
        <v>40000</v>
      </c>
      <c r="J1878">
        <f t="shared" ca="1" si="978"/>
        <v>35196</v>
      </c>
      <c r="K1878">
        <f ca="1">VLOOKUP(D1878,PRC!$A$1:$C$21,3,0)*E1878</f>
        <v>19200</v>
      </c>
      <c r="L1878">
        <f t="shared" ca="1" si="979"/>
        <v>1000</v>
      </c>
      <c r="M1878">
        <f t="shared" ca="1" si="980"/>
        <v>1000</v>
      </c>
      <c r="N1878">
        <f t="shared" ca="1" si="981"/>
        <v>6000</v>
      </c>
      <c r="O1878">
        <f t="shared" ca="1" si="982"/>
        <v>3000</v>
      </c>
      <c r="P1878">
        <f t="shared" ca="1" si="997"/>
        <v>4996</v>
      </c>
      <c r="Q1878">
        <f ca="1">IF(P1878&gt;0,1,0)</f>
        <v>1</v>
      </c>
      <c r="R1878">
        <f t="shared" ca="1" si="983"/>
        <v>12</v>
      </c>
      <c r="S1878">
        <f t="shared" ca="1" si="984"/>
        <v>3</v>
      </c>
      <c r="T1878">
        <f t="shared" ca="1" si="985"/>
        <v>2</v>
      </c>
      <c r="U1878">
        <f t="shared" ca="1" si="986"/>
        <v>16</v>
      </c>
      <c r="V1878">
        <f t="shared" ca="1" si="987"/>
        <v>7</v>
      </c>
      <c r="X1878">
        <f t="shared" si="989"/>
        <v>1878</v>
      </c>
      <c r="Y1878">
        <f t="shared" si="990"/>
        <v>1452</v>
      </c>
      <c r="Z1878">
        <f t="shared" si="991"/>
        <v>1453</v>
      </c>
      <c r="AA1878">
        <f t="shared" si="988"/>
        <v>1951</v>
      </c>
      <c r="AB1878">
        <f t="shared" si="999"/>
        <v>500</v>
      </c>
      <c r="AM1878" t="str">
        <f t="shared" si="1000"/>
        <v>201902LP</v>
      </c>
      <c r="AN1878">
        <f t="shared" ca="1" si="995"/>
        <v>12.009999999999998</v>
      </c>
      <c r="AO1878">
        <f t="shared" ca="1" si="996"/>
        <v>2.5</v>
      </c>
      <c r="AP1878">
        <f t="shared" ca="1" si="1001"/>
        <v>2.5</v>
      </c>
      <c r="AQ1878">
        <f t="shared" ca="1" si="1002"/>
        <v>15</v>
      </c>
      <c r="AR1878">
        <f t="shared" ca="1" si="1003"/>
        <v>7.5</v>
      </c>
      <c r="AS1878">
        <f ca="1">P1878/J1878</f>
        <v>0.14194794863052621</v>
      </c>
    </row>
    <row r="1879" spans="1:45" x14ac:dyDescent="0.4">
      <c r="A1879">
        <f t="shared" si="998"/>
        <v>201902</v>
      </c>
      <c r="B1879" t="s">
        <v>955</v>
      </c>
      <c r="C1879" t="s">
        <v>647</v>
      </c>
      <c r="D1879" t="str">
        <f t="shared" ca="1" si="994"/>
        <v>I112</v>
      </c>
      <c r="E1879">
        <f t="shared" ca="1" si="976"/>
        <v>6</v>
      </c>
      <c r="F1879">
        <f t="shared" ca="1" si="977"/>
        <v>13</v>
      </c>
      <c r="G1879" t="str">
        <f t="shared" ca="1" si="992"/>
        <v>S10</v>
      </c>
      <c r="H1879" t="str">
        <f t="shared" ca="1" si="993"/>
        <v>S103</v>
      </c>
      <c r="I1879">
        <f ca="1">VLOOKUP(D1879,PRC!$A$2:$B$21,2,0)*E1879</f>
        <v>390000</v>
      </c>
      <c r="J1879">
        <f t="shared" ca="1" si="978"/>
        <v>343196</v>
      </c>
      <c r="K1879">
        <f ca="1">VLOOKUP(D1879,PRC!$A$1:$C$21,3,0)*E1879</f>
        <v>195000</v>
      </c>
      <c r="L1879">
        <f t="shared" ca="1" si="979"/>
        <v>12000</v>
      </c>
      <c r="M1879">
        <f t="shared" ca="1" si="980"/>
        <v>8000</v>
      </c>
      <c r="N1879">
        <f t="shared" ca="1" si="981"/>
        <v>66000</v>
      </c>
      <c r="O1879">
        <f t="shared" ca="1" si="982"/>
        <v>27000</v>
      </c>
      <c r="P1879">
        <f t="shared" ca="1" si="997"/>
        <v>35196</v>
      </c>
      <c r="Q1879">
        <f ca="1">IF(P1879&gt;0,1,0)</f>
        <v>1</v>
      </c>
      <c r="R1879">
        <f t="shared" ca="1" si="983"/>
        <v>12</v>
      </c>
      <c r="S1879">
        <f t="shared" ca="1" si="984"/>
        <v>3</v>
      </c>
      <c r="T1879">
        <f t="shared" ca="1" si="985"/>
        <v>2</v>
      </c>
      <c r="U1879">
        <f t="shared" ca="1" si="986"/>
        <v>17</v>
      </c>
      <c r="V1879">
        <f t="shared" ca="1" si="987"/>
        <v>7</v>
      </c>
      <c r="X1879">
        <f t="shared" si="989"/>
        <v>1879</v>
      </c>
      <c r="Y1879">
        <f t="shared" si="990"/>
        <v>1452</v>
      </c>
      <c r="Z1879">
        <f t="shared" si="991"/>
        <v>1453</v>
      </c>
      <c r="AA1879">
        <f t="shared" si="988"/>
        <v>1951</v>
      </c>
      <c r="AB1879">
        <f t="shared" si="999"/>
        <v>500</v>
      </c>
      <c r="AM1879" t="str">
        <f t="shared" si="1000"/>
        <v>201902LP</v>
      </c>
      <c r="AN1879">
        <f t="shared" ca="1" si="995"/>
        <v>12.001025641025642</v>
      </c>
      <c r="AO1879">
        <f t="shared" ca="1" si="996"/>
        <v>3.0769230769230771</v>
      </c>
      <c r="AP1879">
        <f t="shared" ca="1" si="1001"/>
        <v>2.0512820512820511</v>
      </c>
      <c r="AQ1879">
        <f t="shared" ca="1" si="1002"/>
        <v>16.923076923076923</v>
      </c>
      <c r="AR1879">
        <f t="shared" ca="1" si="1003"/>
        <v>6.9230769230769234</v>
      </c>
      <c r="AS1879">
        <f ca="1">P1879/J1879</f>
        <v>0.10255364281634984</v>
      </c>
    </row>
    <row r="1880" spans="1:45" x14ac:dyDescent="0.4">
      <c r="A1880">
        <f t="shared" si="998"/>
        <v>201902</v>
      </c>
      <c r="B1880" t="s">
        <v>956</v>
      </c>
      <c r="C1880" t="s">
        <v>647</v>
      </c>
      <c r="D1880" t="str">
        <f t="shared" ca="1" si="994"/>
        <v>I107</v>
      </c>
      <c r="E1880">
        <f t="shared" ca="1" si="976"/>
        <v>6</v>
      </c>
      <c r="F1880">
        <f t="shared" ca="1" si="977"/>
        <v>15</v>
      </c>
      <c r="G1880" t="str">
        <f t="shared" ca="1" si="992"/>
        <v>S11</v>
      </c>
      <c r="H1880" t="str">
        <f t="shared" ca="1" si="993"/>
        <v>S119</v>
      </c>
      <c r="I1880">
        <f ca="1">VLOOKUP(D1880,PRC!$A$2:$B$21,2,0)*E1880</f>
        <v>900000</v>
      </c>
      <c r="J1880">
        <f t="shared" ca="1" si="978"/>
        <v>809996</v>
      </c>
      <c r="K1880">
        <f ca="1">VLOOKUP(D1880,PRC!$A$1:$C$21,3,0)*E1880</f>
        <v>513000</v>
      </c>
      <c r="L1880">
        <f t="shared" ca="1" si="979"/>
        <v>27000</v>
      </c>
      <c r="M1880">
        <f t="shared" ca="1" si="980"/>
        <v>18000</v>
      </c>
      <c r="N1880">
        <f t="shared" ca="1" si="981"/>
        <v>90000</v>
      </c>
      <c r="O1880">
        <f t="shared" ca="1" si="982"/>
        <v>63000</v>
      </c>
      <c r="P1880">
        <f t="shared" ca="1" si="997"/>
        <v>98996</v>
      </c>
      <c r="Q1880">
        <f ca="1">IF(P1880&gt;0,1,0)</f>
        <v>1</v>
      </c>
      <c r="R1880">
        <f t="shared" ca="1" si="983"/>
        <v>10</v>
      </c>
      <c r="S1880">
        <f t="shared" ca="1" si="984"/>
        <v>3</v>
      </c>
      <c r="T1880">
        <f t="shared" ca="1" si="985"/>
        <v>2</v>
      </c>
      <c r="U1880">
        <f t="shared" ca="1" si="986"/>
        <v>10</v>
      </c>
      <c r="V1880">
        <f t="shared" ca="1" si="987"/>
        <v>7</v>
      </c>
      <c r="X1880">
        <f t="shared" si="989"/>
        <v>1880</v>
      </c>
      <c r="Y1880">
        <f t="shared" si="990"/>
        <v>1452</v>
      </c>
      <c r="Z1880">
        <f t="shared" si="991"/>
        <v>1453</v>
      </c>
      <c r="AA1880">
        <f t="shared" si="988"/>
        <v>1951</v>
      </c>
      <c r="AB1880">
        <f t="shared" si="999"/>
        <v>500</v>
      </c>
      <c r="AM1880" t="str">
        <f t="shared" si="1000"/>
        <v>201902LP</v>
      </c>
      <c r="AN1880">
        <f t="shared" ca="1" si="995"/>
        <v>10.000444444444446</v>
      </c>
      <c r="AO1880">
        <f t="shared" ca="1" si="996"/>
        <v>3</v>
      </c>
      <c r="AP1880">
        <f t="shared" ca="1" si="1001"/>
        <v>2</v>
      </c>
      <c r="AQ1880">
        <f t="shared" ca="1" si="1002"/>
        <v>10</v>
      </c>
      <c r="AR1880">
        <f t="shared" ca="1" si="1003"/>
        <v>7.0000000000000009</v>
      </c>
      <c r="AS1880">
        <f ca="1">P1880/J1880</f>
        <v>0.12221788749574072</v>
      </c>
    </row>
    <row r="1881" spans="1:45" x14ac:dyDescent="0.4">
      <c r="A1881">
        <f t="shared" si="998"/>
        <v>201902</v>
      </c>
      <c r="B1881" t="s">
        <v>957</v>
      </c>
      <c r="C1881" t="s">
        <v>647</v>
      </c>
      <c r="D1881" t="str">
        <f t="shared" ca="1" si="994"/>
        <v>I111</v>
      </c>
      <c r="E1881">
        <f t="shared" ca="1" si="976"/>
        <v>5</v>
      </c>
      <c r="F1881">
        <f t="shared" ca="1" si="977"/>
        <v>14</v>
      </c>
      <c r="G1881" t="str">
        <f t="shared" ca="1" si="992"/>
        <v>S11</v>
      </c>
      <c r="H1881" t="str">
        <f t="shared" ca="1" si="993"/>
        <v>S117</v>
      </c>
      <c r="I1881">
        <f ca="1">VLOOKUP(D1881,PRC!$A$2:$B$21,2,0)*E1881</f>
        <v>750000</v>
      </c>
      <c r="J1881">
        <f t="shared" ca="1" si="978"/>
        <v>644996</v>
      </c>
      <c r="K1881">
        <f ca="1">VLOOKUP(D1881,PRC!$A$1:$C$21,3,0)*E1881</f>
        <v>397500</v>
      </c>
      <c r="L1881">
        <f t="shared" ca="1" si="979"/>
        <v>8000</v>
      </c>
      <c r="M1881">
        <f t="shared" ca="1" si="980"/>
        <v>8000</v>
      </c>
      <c r="N1881">
        <f t="shared" ca="1" si="981"/>
        <v>90000</v>
      </c>
      <c r="O1881">
        <f t="shared" ca="1" si="982"/>
        <v>68000</v>
      </c>
      <c r="P1881">
        <f t="shared" ca="1" si="997"/>
        <v>73496</v>
      </c>
      <c r="Q1881">
        <f ca="1">IF(P1881&gt;0,1,0)</f>
        <v>1</v>
      </c>
      <c r="R1881">
        <f t="shared" ca="1" si="983"/>
        <v>14</v>
      </c>
      <c r="S1881">
        <f t="shared" ca="1" si="984"/>
        <v>1</v>
      </c>
      <c r="T1881">
        <f t="shared" ca="1" si="985"/>
        <v>1</v>
      </c>
      <c r="U1881">
        <f t="shared" ca="1" si="986"/>
        <v>12</v>
      </c>
      <c r="V1881">
        <f t="shared" ca="1" si="987"/>
        <v>9</v>
      </c>
      <c r="X1881">
        <f t="shared" si="989"/>
        <v>1881</v>
      </c>
      <c r="Y1881">
        <f t="shared" si="990"/>
        <v>1452</v>
      </c>
      <c r="Z1881">
        <f t="shared" si="991"/>
        <v>1453</v>
      </c>
      <c r="AA1881">
        <f t="shared" si="988"/>
        <v>1951</v>
      </c>
      <c r="AB1881">
        <f t="shared" si="999"/>
        <v>500</v>
      </c>
      <c r="AM1881" t="str">
        <f t="shared" si="1000"/>
        <v>201902LP</v>
      </c>
      <c r="AN1881">
        <f t="shared" ca="1" si="995"/>
        <v>14.000533333333331</v>
      </c>
      <c r="AO1881">
        <f t="shared" ca="1" si="996"/>
        <v>1.0666666666666667</v>
      </c>
      <c r="AP1881">
        <f t="shared" ca="1" si="1001"/>
        <v>1.0666666666666667</v>
      </c>
      <c r="AQ1881">
        <f t="shared" ca="1" si="1002"/>
        <v>12</v>
      </c>
      <c r="AR1881">
        <f t="shared" ca="1" si="1003"/>
        <v>9.0666666666666664</v>
      </c>
      <c r="AS1881">
        <f ca="1">P1881/J1881</f>
        <v>0.11394799347592853</v>
      </c>
    </row>
    <row r="1882" spans="1:45" x14ac:dyDescent="0.4">
      <c r="A1882">
        <f t="shared" si="998"/>
        <v>201902</v>
      </c>
      <c r="B1882" t="s">
        <v>958</v>
      </c>
      <c r="C1882" t="s">
        <v>647</v>
      </c>
      <c r="D1882" t="str">
        <f t="shared" ca="1" si="994"/>
        <v>I116</v>
      </c>
      <c r="E1882">
        <f t="shared" ca="1" si="976"/>
        <v>7</v>
      </c>
      <c r="F1882">
        <f t="shared" ca="1" si="977"/>
        <v>12</v>
      </c>
      <c r="G1882" t="str">
        <f t="shared" ca="1" si="992"/>
        <v>S10</v>
      </c>
      <c r="H1882" t="str">
        <f t="shared" ca="1" si="993"/>
        <v>S107</v>
      </c>
      <c r="I1882">
        <f ca="1">VLOOKUP(D1882,PRC!$A$2:$B$21,2,0)*E1882</f>
        <v>10220000</v>
      </c>
      <c r="J1882">
        <f t="shared" ca="1" si="978"/>
        <v>8993596</v>
      </c>
      <c r="K1882">
        <f ca="1">VLOOKUP(D1882,PRC!$A$1:$C$21,3,0)*E1882</f>
        <v>6132000</v>
      </c>
      <c r="L1882">
        <f t="shared" ca="1" si="979"/>
        <v>102000</v>
      </c>
      <c r="M1882">
        <f t="shared" ca="1" si="980"/>
        <v>307000</v>
      </c>
      <c r="N1882">
        <f t="shared" ca="1" si="981"/>
        <v>1329000</v>
      </c>
      <c r="O1882">
        <f t="shared" ca="1" si="982"/>
        <v>715000</v>
      </c>
      <c r="P1882">
        <f t="shared" ca="1" si="997"/>
        <v>408596</v>
      </c>
      <c r="Q1882">
        <f ca="1">IF(P1882&gt;0,1,0)</f>
        <v>1</v>
      </c>
      <c r="R1882">
        <f t="shared" ca="1" si="983"/>
        <v>12</v>
      </c>
      <c r="S1882">
        <f t="shared" ca="1" si="984"/>
        <v>1</v>
      </c>
      <c r="T1882">
        <f t="shared" ca="1" si="985"/>
        <v>3</v>
      </c>
      <c r="U1882">
        <f t="shared" ca="1" si="986"/>
        <v>13</v>
      </c>
      <c r="V1882">
        <f t="shared" ca="1" si="987"/>
        <v>7</v>
      </c>
      <c r="X1882">
        <f t="shared" si="989"/>
        <v>1882</v>
      </c>
      <c r="Y1882">
        <f t="shared" si="990"/>
        <v>1452</v>
      </c>
      <c r="Z1882">
        <f t="shared" si="991"/>
        <v>1453</v>
      </c>
      <c r="AA1882">
        <f t="shared" si="988"/>
        <v>1951</v>
      </c>
      <c r="AB1882">
        <f t="shared" si="999"/>
        <v>500</v>
      </c>
      <c r="AM1882" t="str">
        <f t="shared" si="1000"/>
        <v>201902LP</v>
      </c>
      <c r="AN1882">
        <f t="shared" ca="1" si="995"/>
        <v>12.000039138943253</v>
      </c>
      <c r="AO1882">
        <f t="shared" ca="1" si="996"/>
        <v>0.99804305283757344</v>
      </c>
      <c r="AP1882">
        <f t="shared" ca="1" si="1001"/>
        <v>3.0039138943248531</v>
      </c>
      <c r="AQ1882">
        <f t="shared" ca="1" si="1002"/>
        <v>13.003913894324853</v>
      </c>
      <c r="AR1882">
        <f t="shared" ca="1" si="1003"/>
        <v>6.996086105675146</v>
      </c>
      <c r="AS1882">
        <f ca="1">P1882/J1882</f>
        <v>4.5431882864206928E-2</v>
      </c>
    </row>
    <row r="1883" spans="1:45" x14ac:dyDescent="0.4">
      <c r="A1883">
        <f t="shared" si="998"/>
        <v>201902</v>
      </c>
      <c r="B1883" t="s">
        <v>959</v>
      </c>
      <c r="C1883" t="s">
        <v>647</v>
      </c>
      <c r="D1883" t="str">
        <f t="shared" ca="1" si="994"/>
        <v>I110</v>
      </c>
      <c r="E1883">
        <f t="shared" ca="1" si="976"/>
        <v>6</v>
      </c>
      <c r="F1883">
        <f t="shared" ca="1" si="977"/>
        <v>13</v>
      </c>
      <c r="G1883" t="str">
        <f t="shared" ca="1" si="992"/>
        <v>S10</v>
      </c>
      <c r="H1883" t="str">
        <f t="shared" ca="1" si="993"/>
        <v>S106</v>
      </c>
      <c r="I1883">
        <f ca="1">VLOOKUP(D1883,PRC!$A$2:$B$21,2,0)*E1883</f>
        <v>1800000</v>
      </c>
      <c r="J1883">
        <f t="shared" ca="1" si="978"/>
        <v>1583996</v>
      </c>
      <c r="K1883">
        <f ca="1">VLOOKUP(D1883,PRC!$A$1:$C$21,3,0)*E1883</f>
        <v>828000</v>
      </c>
      <c r="L1883">
        <f t="shared" ca="1" si="979"/>
        <v>18000</v>
      </c>
      <c r="M1883">
        <f t="shared" ca="1" si="980"/>
        <v>18000</v>
      </c>
      <c r="N1883">
        <f t="shared" ca="1" si="981"/>
        <v>306000</v>
      </c>
      <c r="O1883">
        <f t="shared" ca="1" si="982"/>
        <v>180000</v>
      </c>
      <c r="P1883">
        <f t="shared" ca="1" si="997"/>
        <v>233996</v>
      </c>
      <c r="Q1883">
        <f ca="1">IF(P1883&gt;0,1,0)</f>
        <v>1</v>
      </c>
      <c r="R1883">
        <f t="shared" ca="1" si="983"/>
        <v>12</v>
      </c>
      <c r="S1883">
        <f t="shared" ca="1" si="984"/>
        <v>1</v>
      </c>
      <c r="T1883">
        <f t="shared" ca="1" si="985"/>
        <v>1</v>
      </c>
      <c r="U1883">
        <f t="shared" ca="1" si="986"/>
        <v>17</v>
      </c>
      <c r="V1883">
        <f t="shared" ca="1" si="987"/>
        <v>10</v>
      </c>
      <c r="X1883">
        <f t="shared" si="989"/>
        <v>1883</v>
      </c>
      <c r="Y1883">
        <f t="shared" si="990"/>
        <v>1452</v>
      </c>
      <c r="Z1883">
        <f t="shared" si="991"/>
        <v>1453</v>
      </c>
      <c r="AA1883">
        <f t="shared" si="988"/>
        <v>1951</v>
      </c>
      <c r="AB1883">
        <f t="shared" si="999"/>
        <v>500</v>
      </c>
      <c r="AM1883" t="str">
        <f t="shared" si="1000"/>
        <v>201902LP</v>
      </c>
      <c r="AN1883">
        <f t="shared" ca="1" si="995"/>
        <v>12.000222222222224</v>
      </c>
      <c r="AO1883">
        <f t="shared" ca="1" si="996"/>
        <v>1</v>
      </c>
      <c r="AP1883">
        <f t="shared" ca="1" si="1001"/>
        <v>1</v>
      </c>
      <c r="AQ1883">
        <f t="shared" ca="1" si="1002"/>
        <v>17</v>
      </c>
      <c r="AR1883">
        <f t="shared" ca="1" si="1003"/>
        <v>10</v>
      </c>
      <c r="AS1883">
        <f ca="1">P1883/J1883</f>
        <v>0.14772512051798112</v>
      </c>
    </row>
    <row r="1884" spans="1:45" x14ac:dyDescent="0.4">
      <c r="A1884">
        <f t="shared" si="998"/>
        <v>201902</v>
      </c>
      <c r="B1884" t="s">
        <v>960</v>
      </c>
      <c r="C1884" t="s">
        <v>647</v>
      </c>
      <c r="D1884" t="str">
        <f t="shared" ca="1" si="994"/>
        <v>I101</v>
      </c>
      <c r="E1884">
        <f t="shared" ca="1" si="976"/>
        <v>7</v>
      </c>
      <c r="F1884">
        <f t="shared" ca="1" si="977"/>
        <v>13</v>
      </c>
      <c r="G1884" t="str">
        <f t="shared" ca="1" si="992"/>
        <v>S11</v>
      </c>
      <c r="H1884" t="str">
        <f t="shared" ca="1" si="993"/>
        <v>S116</v>
      </c>
      <c r="I1884">
        <f ca="1">VLOOKUP(D1884,PRC!$A$2:$B$21,2,0)*E1884</f>
        <v>210000</v>
      </c>
      <c r="J1884">
        <f t="shared" ca="1" si="978"/>
        <v>184796</v>
      </c>
      <c r="K1884">
        <f ca="1">VLOOKUP(D1884,PRC!$A$1:$C$21,3,0)*E1884</f>
        <v>109200</v>
      </c>
      <c r="L1884">
        <f t="shared" ca="1" si="979"/>
        <v>4000</v>
      </c>
      <c r="M1884">
        <f t="shared" ca="1" si="980"/>
        <v>4000</v>
      </c>
      <c r="N1884">
        <f t="shared" ca="1" si="981"/>
        <v>32000</v>
      </c>
      <c r="O1884">
        <f t="shared" ca="1" si="982"/>
        <v>17000</v>
      </c>
      <c r="P1884">
        <f t="shared" ca="1" si="997"/>
        <v>18596</v>
      </c>
      <c r="Q1884">
        <f ca="1">IF(P1884&gt;0,1,0)</f>
        <v>1</v>
      </c>
      <c r="R1884">
        <f t="shared" ca="1" si="983"/>
        <v>12</v>
      </c>
      <c r="S1884">
        <f t="shared" ca="1" si="984"/>
        <v>2</v>
      </c>
      <c r="T1884">
        <f t="shared" ca="1" si="985"/>
        <v>2</v>
      </c>
      <c r="U1884">
        <f t="shared" ca="1" si="986"/>
        <v>15</v>
      </c>
      <c r="V1884">
        <f t="shared" ca="1" si="987"/>
        <v>8</v>
      </c>
      <c r="X1884">
        <f t="shared" si="989"/>
        <v>1884</v>
      </c>
      <c r="Y1884">
        <f t="shared" si="990"/>
        <v>1452</v>
      </c>
      <c r="Z1884">
        <f t="shared" si="991"/>
        <v>1453</v>
      </c>
      <c r="AA1884">
        <f t="shared" si="988"/>
        <v>1951</v>
      </c>
      <c r="AB1884">
        <f t="shared" si="999"/>
        <v>500</v>
      </c>
      <c r="AM1884" t="str">
        <f t="shared" si="1000"/>
        <v>201902LP</v>
      </c>
      <c r="AN1884">
        <f t="shared" ca="1" si="995"/>
        <v>12.001904761904758</v>
      </c>
      <c r="AO1884">
        <f t="shared" ca="1" si="996"/>
        <v>1.9047619047619049</v>
      </c>
      <c r="AP1884">
        <f t="shared" ca="1" si="1001"/>
        <v>1.9047619047619049</v>
      </c>
      <c r="AQ1884">
        <f t="shared" ca="1" si="1002"/>
        <v>15.238095238095239</v>
      </c>
      <c r="AR1884">
        <f t="shared" ca="1" si="1003"/>
        <v>8.0952380952380949</v>
      </c>
      <c r="AS1884">
        <f ca="1">P1884/J1884</f>
        <v>0.10062988376371783</v>
      </c>
    </row>
    <row r="1885" spans="1:45" x14ac:dyDescent="0.4">
      <c r="A1885">
        <f t="shared" si="998"/>
        <v>201902</v>
      </c>
      <c r="B1885" t="s">
        <v>961</v>
      </c>
      <c r="C1885" t="s">
        <v>647</v>
      </c>
      <c r="D1885" t="str">
        <f t="shared" ca="1" si="994"/>
        <v>I117</v>
      </c>
      <c r="E1885">
        <f t="shared" ca="1" si="976"/>
        <v>7</v>
      </c>
      <c r="F1885">
        <f t="shared" ca="1" si="977"/>
        <v>15</v>
      </c>
      <c r="G1885" t="str">
        <f t="shared" ca="1" si="992"/>
        <v>S10</v>
      </c>
      <c r="H1885" t="str">
        <f t="shared" ca="1" si="993"/>
        <v>S103</v>
      </c>
      <c r="I1885">
        <f ca="1">VLOOKUP(D1885,PRC!$A$2:$B$21,2,0)*E1885</f>
        <v>17500000</v>
      </c>
      <c r="J1885">
        <f t="shared" ca="1" si="978"/>
        <v>15749996</v>
      </c>
      <c r="K1885">
        <f ca="1">VLOOKUP(D1885,PRC!$A$1:$C$21,3,0)*E1885</f>
        <v>8050000</v>
      </c>
      <c r="L1885">
        <f t="shared" ca="1" si="979"/>
        <v>175000</v>
      </c>
      <c r="M1885">
        <f t="shared" ca="1" si="980"/>
        <v>175000</v>
      </c>
      <c r="N1885">
        <f t="shared" ca="1" si="981"/>
        <v>3500000</v>
      </c>
      <c r="O1885">
        <f t="shared" ca="1" si="982"/>
        <v>1575000</v>
      </c>
      <c r="P1885">
        <f t="shared" ca="1" si="997"/>
        <v>2274996</v>
      </c>
      <c r="Q1885">
        <f ca="1">IF(P1885&gt;0,1,0)</f>
        <v>1</v>
      </c>
      <c r="R1885">
        <f t="shared" ca="1" si="983"/>
        <v>10</v>
      </c>
      <c r="S1885">
        <f t="shared" ca="1" si="984"/>
        <v>1</v>
      </c>
      <c r="T1885">
        <f t="shared" ca="1" si="985"/>
        <v>1</v>
      </c>
      <c r="U1885">
        <f t="shared" ca="1" si="986"/>
        <v>20</v>
      </c>
      <c r="V1885">
        <f t="shared" ca="1" si="987"/>
        <v>9</v>
      </c>
      <c r="X1885">
        <f t="shared" si="989"/>
        <v>1885</v>
      </c>
      <c r="Y1885">
        <f t="shared" si="990"/>
        <v>1452</v>
      </c>
      <c r="Z1885">
        <f t="shared" si="991"/>
        <v>1453</v>
      </c>
      <c r="AA1885">
        <f t="shared" si="988"/>
        <v>1951</v>
      </c>
      <c r="AB1885">
        <f t="shared" si="999"/>
        <v>500</v>
      </c>
      <c r="AM1885" t="str">
        <f t="shared" si="1000"/>
        <v>201902LP</v>
      </c>
      <c r="AN1885">
        <f t="shared" ca="1" si="995"/>
        <v>10.000022857142854</v>
      </c>
      <c r="AO1885">
        <f t="shared" ca="1" si="996"/>
        <v>1</v>
      </c>
      <c r="AP1885">
        <f t="shared" ca="1" si="1001"/>
        <v>1</v>
      </c>
      <c r="AQ1885">
        <f t="shared" ca="1" si="1002"/>
        <v>20</v>
      </c>
      <c r="AR1885">
        <f t="shared" ca="1" si="1003"/>
        <v>9</v>
      </c>
      <c r="AS1885">
        <f ca="1">P1885/J1885</f>
        <v>0.14444422716043864</v>
      </c>
    </row>
    <row r="1886" spans="1:45" x14ac:dyDescent="0.4">
      <c r="A1886">
        <f t="shared" si="998"/>
        <v>201902</v>
      </c>
      <c r="B1886" t="s">
        <v>962</v>
      </c>
      <c r="C1886" t="s">
        <v>647</v>
      </c>
      <c r="D1886" t="str">
        <f t="shared" ca="1" si="994"/>
        <v>I119</v>
      </c>
      <c r="E1886">
        <f t="shared" ca="1" si="976"/>
        <v>7</v>
      </c>
      <c r="F1886">
        <f t="shared" ca="1" si="977"/>
        <v>13</v>
      </c>
      <c r="G1886" t="str">
        <f t="shared" ca="1" si="992"/>
        <v>S11</v>
      </c>
      <c r="H1886" t="str">
        <f t="shared" ca="1" si="993"/>
        <v>S115</v>
      </c>
      <c r="I1886">
        <f ca="1">VLOOKUP(D1886,PRC!$A$2:$B$21,2,0)*E1886</f>
        <v>665000</v>
      </c>
      <c r="J1886">
        <f t="shared" ca="1" si="978"/>
        <v>598496</v>
      </c>
      <c r="K1886">
        <f ca="1">VLOOKUP(D1886,PRC!$A$1:$C$21,3,0)*E1886</f>
        <v>319200</v>
      </c>
      <c r="L1886">
        <f t="shared" ca="1" si="979"/>
        <v>13000</v>
      </c>
      <c r="M1886">
        <f t="shared" ca="1" si="980"/>
        <v>13000</v>
      </c>
      <c r="N1886">
        <f t="shared" ca="1" si="981"/>
        <v>67000</v>
      </c>
      <c r="O1886">
        <f t="shared" ca="1" si="982"/>
        <v>60000</v>
      </c>
      <c r="P1886">
        <f t="shared" ca="1" si="997"/>
        <v>126296</v>
      </c>
      <c r="Q1886">
        <f ca="1">IF(P1886&gt;0,1,0)</f>
        <v>1</v>
      </c>
      <c r="R1886">
        <f t="shared" ca="1" si="983"/>
        <v>10</v>
      </c>
      <c r="S1886">
        <f t="shared" ca="1" si="984"/>
        <v>2</v>
      </c>
      <c r="T1886">
        <f t="shared" ca="1" si="985"/>
        <v>2</v>
      </c>
      <c r="U1886">
        <f t="shared" ca="1" si="986"/>
        <v>10</v>
      </c>
      <c r="V1886">
        <f t="shared" ca="1" si="987"/>
        <v>9</v>
      </c>
      <c r="X1886">
        <f t="shared" si="989"/>
        <v>1886</v>
      </c>
      <c r="Y1886">
        <f t="shared" si="990"/>
        <v>1452</v>
      </c>
      <c r="Z1886">
        <f t="shared" si="991"/>
        <v>1453</v>
      </c>
      <c r="AA1886">
        <f t="shared" si="988"/>
        <v>1951</v>
      </c>
      <c r="AB1886">
        <f t="shared" si="999"/>
        <v>500</v>
      </c>
      <c r="AM1886" t="str">
        <f t="shared" si="1000"/>
        <v>201902LP</v>
      </c>
      <c r="AN1886">
        <f t="shared" ca="1" si="995"/>
        <v>10.000601503759398</v>
      </c>
      <c r="AO1886">
        <f t="shared" ca="1" si="996"/>
        <v>1.9548872180451129</v>
      </c>
      <c r="AP1886">
        <f t="shared" ca="1" si="1001"/>
        <v>1.9548872180451129</v>
      </c>
      <c r="AQ1886">
        <f t="shared" ca="1" si="1002"/>
        <v>10.075187969924812</v>
      </c>
      <c r="AR1886">
        <f t="shared" ca="1" si="1003"/>
        <v>9.0225563909774422</v>
      </c>
      <c r="AS1886">
        <f ca="1">P1886/J1886</f>
        <v>0.21102229588836016</v>
      </c>
    </row>
    <row r="1887" spans="1:45" x14ac:dyDescent="0.4">
      <c r="A1887">
        <f t="shared" si="998"/>
        <v>201902</v>
      </c>
      <c r="B1887" t="s">
        <v>963</v>
      </c>
      <c r="C1887" t="s">
        <v>647</v>
      </c>
      <c r="D1887" t="str">
        <f t="shared" ca="1" si="994"/>
        <v>I107</v>
      </c>
      <c r="E1887">
        <f t="shared" ca="1" si="976"/>
        <v>7</v>
      </c>
      <c r="F1887">
        <f t="shared" ca="1" si="977"/>
        <v>14</v>
      </c>
      <c r="G1887" t="str">
        <f t="shared" ca="1" si="992"/>
        <v>S10</v>
      </c>
      <c r="H1887" t="str">
        <f t="shared" ca="1" si="993"/>
        <v>S108</v>
      </c>
      <c r="I1887">
        <f ca="1">VLOOKUP(D1887,PRC!$A$2:$B$21,2,0)*E1887</f>
        <v>1050000</v>
      </c>
      <c r="J1887">
        <f t="shared" ca="1" si="978"/>
        <v>923996</v>
      </c>
      <c r="K1887">
        <f ca="1">VLOOKUP(D1887,PRC!$A$1:$C$21,3,0)*E1887</f>
        <v>598500</v>
      </c>
      <c r="L1887">
        <f t="shared" ca="1" si="979"/>
        <v>32000</v>
      </c>
      <c r="M1887">
        <f t="shared" ca="1" si="980"/>
        <v>32000</v>
      </c>
      <c r="N1887">
        <f t="shared" ca="1" si="981"/>
        <v>189000</v>
      </c>
      <c r="O1887">
        <f t="shared" ca="1" si="982"/>
        <v>105000</v>
      </c>
      <c r="P1887">
        <f t="shared" ca="1" si="997"/>
        <v>-32504</v>
      </c>
      <c r="Q1887">
        <f ca="1">IF(P1887&gt;0,1,0)</f>
        <v>0</v>
      </c>
      <c r="R1887">
        <f t="shared" ca="1" si="983"/>
        <v>12</v>
      </c>
      <c r="S1887">
        <f t="shared" ca="1" si="984"/>
        <v>3</v>
      </c>
      <c r="T1887">
        <f t="shared" ca="1" si="985"/>
        <v>3</v>
      </c>
      <c r="U1887">
        <f t="shared" ca="1" si="986"/>
        <v>18</v>
      </c>
      <c r="V1887">
        <f t="shared" ca="1" si="987"/>
        <v>10</v>
      </c>
      <c r="X1887">
        <f t="shared" si="989"/>
        <v>1887</v>
      </c>
      <c r="Y1887">
        <f t="shared" si="990"/>
        <v>1452</v>
      </c>
      <c r="Z1887">
        <f t="shared" si="991"/>
        <v>1453</v>
      </c>
      <c r="AA1887">
        <f t="shared" si="988"/>
        <v>1951</v>
      </c>
      <c r="AB1887">
        <f t="shared" si="999"/>
        <v>500</v>
      </c>
      <c r="AM1887" t="str">
        <f t="shared" si="1000"/>
        <v>201902LP</v>
      </c>
      <c r="AN1887">
        <f t="shared" ca="1" si="995"/>
        <v>12.000380952380951</v>
      </c>
      <c r="AO1887">
        <f t="shared" ca="1" si="996"/>
        <v>3.0476190476190474</v>
      </c>
      <c r="AP1887">
        <f t="shared" ca="1" si="1001"/>
        <v>3.0476190476190474</v>
      </c>
      <c r="AQ1887">
        <f t="shared" ca="1" si="1002"/>
        <v>18</v>
      </c>
      <c r="AR1887">
        <f t="shared" ca="1" si="1003"/>
        <v>10</v>
      </c>
      <c r="AS1887">
        <f ca="1">P1887/J1887</f>
        <v>-3.5177641461651352E-2</v>
      </c>
    </row>
    <row r="1888" spans="1:45" x14ac:dyDescent="0.4">
      <c r="A1888">
        <f t="shared" si="998"/>
        <v>201902</v>
      </c>
      <c r="B1888" t="s">
        <v>964</v>
      </c>
      <c r="C1888" t="s">
        <v>647</v>
      </c>
      <c r="D1888" t="str">
        <f t="shared" ca="1" si="994"/>
        <v>I116</v>
      </c>
      <c r="E1888">
        <f t="shared" ca="1" si="976"/>
        <v>5</v>
      </c>
      <c r="F1888">
        <f t="shared" ca="1" si="977"/>
        <v>15</v>
      </c>
      <c r="G1888" t="str">
        <f t="shared" ca="1" si="992"/>
        <v>S11</v>
      </c>
      <c r="H1888" t="str">
        <f t="shared" ca="1" si="993"/>
        <v>S119</v>
      </c>
      <c r="I1888">
        <f ca="1">VLOOKUP(D1888,PRC!$A$2:$B$21,2,0)*E1888</f>
        <v>7300000</v>
      </c>
      <c r="J1888">
        <f t="shared" ca="1" si="978"/>
        <v>6204996</v>
      </c>
      <c r="K1888">
        <f ca="1">VLOOKUP(D1888,PRC!$A$1:$C$21,3,0)*E1888</f>
        <v>4380000</v>
      </c>
      <c r="L1888">
        <f t="shared" ca="1" si="979"/>
        <v>146000</v>
      </c>
      <c r="M1888">
        <f t="shared" ca="1" si="980"/>
        <v>73000</v>
      </c>
      <c r="N1888">
        <f t="shared" ca="1" si="981"/>
        <v>730000</v>
      </c>
      <c r="O1888">
        <f t="shared" ca="1" si="982"/>
        <v>365000</v>
      </c>
      <c r="P1888">
        <f t="shared" ca="1" si="997"/>
        <v>510996</v>
      </c>
      <c r="Q1888">
        <f ca="1">IF(P1888&gt;0,1,0)</f>
        <v>1</v>
      </c>
      <c r="R1888">
        <f t="shared" ca="1" si="983"/>
        <v>15</v>
      </c>
      <c r="S1888">
        <f t="shared" ca="1" si="984"/>
        <v>2</v>
      </c>
      <c r="T1888">
        <f t="shared" ca="1" si="985"/>
        <v>1</v>
      </c>
      <c r="U1888">
        <f t="shared" ca="1" si="986"/>
        <v>10</v>
      </c>
      <c r="V1888">
        <f t="shared" ca="1" si="987"/>
        <v>5</v>
      </c>
      <c r="X1888">
        <f t="shared" si="989"/>
        <v>1888</v>
      </c>
      <c r="Y1888">
        <f t="shared" si="990"/>
        <v>1452</v>
      </c>
      <c r="Z1888">
        <f t="shared" si="991"/>
        <v>1453</v>
      </c>
      <c r="AA1888">
        <f t="shared" si="988"/>
        <v>1951</v>
      </c>
      <c r="AB1888">
        <f t="shared" si="999"/>
        <v>500</v>
      </c>
      <c r="AM1888" t="str">
        <f t="shared" si="1000"/>
        <v>201902LP</v>
      </c>
      <c r="AN1888">
        <f t="shared" ca="1" si="995"/>
        <v>15.000054794520546</v>
      </c>
      <c r="AO1888">
        <f t="shared" ca="1" si="996"/>
        <v>2</v>
      </c>
      <c r="AP1888">
        <f t="shared" ca="1" si="1001"/>
        <v>1</v>
      </c>
      <c r="AQ1888">
        <f t="shared" ca="1" si="1002"/>
        <v>10</v>
      </c>
      <c r="AR1888">
        <f t="shared" ca="1" si="1003"/>
        <v>5</v>
      </c>
      <c r="AS1888">
        <f ca="1">P1888/J1888</f>
        <v>8.2352349622787827E-2</v>
      </c>
    </row>
    <row r="1889" spans="1:45" x14ac:dyDescent="0.4">
      <c r="A1889">
        <f t="shared" si="998"/>
        <v>201902</v>
      </c>
      <c r="B1889" t="s">
        <v>965</v>
      </c>
      <c r="C1889" t="s">
        <v>647</v>
      </c>
      <c r="D1889" t="str">
        <f t="shared" ca="1" si="994"/>
        <v>I109</v>
      </c>
      <c r="E1889">
        <f t="shared" ca="1" si="976"/>
        <v>5</v>
      </c>
      <c r="F1889">
        <f t="shared" ca="1" si="977"/>
        <v>13</v>
      </c>
      <c r="G1889" t="str">
        <f t="shared" ca="1" si="992"/>
        <v>S11</v>
      </c>
      <c r="H1889" t="str">
        <f t="shared" ca="1" si="993"/>
        <v>S115</v>
      </c>
      <c r="I1889">
        <f ca="1">VLOOKUP(D1889,PRC!$A$2:$B$21,2,0)*E1889</f>
        <v>2500000</v>
      </c>
      <c r="J1889">
        <f t="shared" ca="1" si="978"/>
        <v>2249996</v>
      </c>
      <c r="K1889">
        <f ca="1">VLOOKUP(D1889,PRC!$A$1:$C$21,3,0)*E1889</f>
        <v>1000000</v>
      </c>
      <c r="L1889">
        <f t="shared" ca="1" si="979"/>
        <v>50000</v>
      </c>
      <c r="M1889">
        <f t="shared" ca="1" si="980"/>
        <v>25000</v>
      </c>
      <c r="N1889">
        <f t="shared" ca="1" si="981"/>
        <v>375000</v>
      </c>
      <c r="O1889">
        <f t="shared" ca="1" si="982"/>
        <v>150000</v>
      </c>
      <c r="P1889">
        <f t="shared" ca="1" si="997"/>
        <v>649996</v>
      </c>
      <c r="Q1889">
        <f ca="1">IF(P1889&gt;0,1,0)</f>
        <v>1</v>
      </c>
      <c r="R1889">
        <f t="shared" ca="1" si="983"/>
        <v>10</v>
      </c>
      <c r="S1889">
        <f t="shared" ca="1" si="984"/>
        <v>2</v>
      </c>
      <c r="T1889">
        <f t="shared" ca="1" si="985"/>
        <v>1</v>
      </c>
      <c r="U1889">
        <f t="shared" ca="1" si="986"/>
        <v>15</v>
      </c>
      <c r="V1889">
        <f t="shared" ca="1" si="987"/>
        <v>6</v>
      </c>
      <c r="X1889">
        <f t="shared" si="989"/>
        <v>1889</v>
      </c>
      <c r="Y1889">
        <f t="shared" si="990"/>
        <v>1452</v>
      </c>
      <c r="Z1889">
        <f t="shared" si="991"/>
        <v>1453</v>
      </c>
      <c r="AA1889">
        <f t="shared" si="988"/>
        <v>1951</v>
      </c>
      <c r="AB1889">
        <f t="shared" si="999"/>
        <v>500</v>
      </c>
      <c r="AM1889" t="str">
        <f t="shared" si="1000"/>
        <v>201902LP</v>
      </c>
      <c r="AN1889">
        <f t="shared" ca="1" si="995"/>
        <v>10.000160000000003</v>
      </c>
      <c r="AO1889">
        <f t="shared" ca="1" si="996"/>
        <v>2</v>
      </c>
      <c r="AP1889">
        <f t="shared" ca="1" si="1001"/>
        <v>1</v>
      </c>
      <c r="AQ1889">
        <f t="shared" ca="1" si="1002"/>
        <v>15</v>
      </c>
      <c r="AR1889">
        <f t="shared" ca="1" si="1003"/>
        <v>6</v>
      </c>
      <c r="AS1889">
        <f ca="1">P1889/J1889</f>
        <v>0.28888762468911056</v>
      </c>
    </row>
    <row r="1890" spans="1:45" x14ac:dyDescent="0.4">
      <c r="A1890">
        <f t="shared" si="998"/>
        <v>201902</v>
      </c>
      <c r="B1890" t="s">
        <v>966</v>
      </c>
      <c r="C1890" t="s">
        <v>647</v>
      </c>
      <c r="D1890" t="str">
        <f t="shared" ca="1" si="994"/>
        <v>I103</v>
      </c>
      <c r="E1890">
        <f t="shared" ca="1" si="976"/>
        <v>7</v>
      </c>
      <c r="F1890">
        <f t="shared" ca="1" si="977"/>
        <v>15</v>
      </c>
      <c r="G1890" t="str">
        <f t="shared" ca="1" si="992"/>
        <v>S11</v>
      </c>
      <c r="H1890" t="str">
        <f t="shared" ca="1" si="993"/>
        <v>S110</v>
      </c>
      <c r="I1890">
        <f ca="1">VLOOKUP(D1890,PRC!$A$2:$B$21,2,0)*E1890</f>
        <v>350000</v>
      </c>
      <c r="J1890">
        <f t="shared" ca="1" si="978"/>
        <v>297496</v>
      </c>
      <c r="K1890">
        <f ca="1">VLOOKUP(D1890,PRC!$A$1:$C$21,3,0)*E1890</f>
        <v>199500</v>
      </c>
      <c r="L1890">
        <f t="shared" ca="1" si="979"/>
        <v>4000</v>
      </c>
      <c r="M1890">
        <f t="shared" ca="1" si="980"/>
        <v>7000</v>
      </c>
      <c r="N1890">
        <f t="shared" ca="1" si="981"/>
        <v>56000</v>
      </c>
      <c r="O1890">
        <f t="shared" ca="1" si="982"/>
        <v>28000</v>
      </c>
      <c r="P1890">
        <f t="shared" ca="1" si="997"/>
        <v>2996</v>
      </c>
      <c r="Q1890">
        <f ca="1">IF(P1890&gt;0,1,0)</f>
        <v>1</v>
      </c>
      <c r="R1890">
        <f t="shared" ca="1" si="983"/>
        <v>15</v>
      </c>
      <c r="S1890">
        <f t="shared" ca="1" si="984"/>
        <v>1</v>
      </c>
      <c r="T1890">
        <f t="shared" ca="1" si="985"/>
        <v>2</v>
      </c>
      <c r="U1890">
        <f t="shared" ca="1" si="986"/>
        <v>16</v>
      </c>
      <c r="V1890">
        <f t="shared" ca="1" si="987"/>
        <v>8</v>
      </c>
      <c r="X1890">
        <f t="shared" si="989"/>
        <v>1890</v>
      </c>
      <c r="Y1890">
        <f t="shared" si="990"/>
        <v>1452</v>
      </c>
      <c r="Z1890">
        <f t="shared" si="991"/>
        <v>1453</v>
      </c>
      <c r="AA1890">
        <f t="shared" si="988"/>
        <v>1951</v>
      </c>
      <c r="AB1890">
        <f t="shared" si="999"/>
        <v>500</v>
      </c>
      <c r="AM1890" t="str">
        <f t="shared" si="1000"/>
        <v>201902LP</v>
      </c>
      <c r="AN1890">
        <f t="shared" ca="1" si="995"/>
        <v>15.001142857142858</v>
      </c>
      <c r="AO1890">
        <f t="shared" ca="1" si="996"/>
        <v>1.1428571428571428</v>
      </c>
      <c r="AP1890">
        <f t="shared" ca="1" si="1001"/>
        <v>2</v>
      </c>
      <c r="AQ1890">
        <f t="shared" ca="1" si="1002"/>
        <v>16</v>
      </c>
      <c r="AR1890">
        <f t="shared" ca="1" si="1003"/>
        <v>8</v>
      </c>
      <c r="AS1890">
        <f ca="1">P1890/J1890</f>
        <v>1.0070723639981714E-2</v>
      </c>
    </row>
    <row r="1891" spans="1:45" x14ac:dyDescent="0.4">
      <c r="A1891">
        <f t="shared" si="998"/>
        <v>201902</v>
      </c>
      <c r="B1891" t="s">
        <v>967</v>
      </c>
      <c r="C1891" t="s">
        <v>647</v>
      </c>
      <c r="D1891" t="str">
        <f t="shared" ca="1" si="994"/>
        <v>I102</v>
      </c>
      <c r="E1891">
        <f t="shared" ca="1" si="976"/>
        <v>5</v>
      </c>
      <c r="F1891">
        <f t="shared" ca="1" si="977"/>
        <v>14</v>
      </c>
      <c r="G1891" t="str">
        <f t="shared" ca="1" si="992"/>
        <v>S11</v>
      </c>
      <c r="H1891" t="str">
        <f t="shared" ca="1" si="993"/>
        <v>S113</v>
      </c>
      <c r="I1891">
        <f ca="1">VLOOKUP(D1891,PRC!$A$2:$B$21,2,0)*E1891</f>
        <v>200000</v>
      </c>
      <c r="J1891">
        <f t="shared" ca="1" si="978"/>
        <v>173996</v>
      </c>
      <c r="K1891">
        <f ca="1">VLOOKUP(D1891,PRC!$A$1:$C$21,3,0)*E1891</f>
        <v>94000</v>
      </c>
      <c r="L1891">
        <f t="shared" ca="1" si="979"/>
        <v>4000</v>
      </c>
      <c r="M1891">
        <f t="shared" ca="1" si="980"/>
        <v>2000</v>
      </c>
      <c r="N1891">
        <f t="shared" ca="1" si="981"/>
        <v>36000</v>
      </c>
      <c r="O1891">
        <f t="shared" ca="1" si="982"/>
        <v>12000</v>
      </c>
      <c r="P1891">
        <f t="shared" ca="1" si="997"/>
        <v>25996</v>
      </c>
      <c r="Q1891">
        <f ca="1">IF(P1891&gt;0,1,0)</f>
        <v>1</v>
      </c>
      <c r="R1891">
        <f t="shared" ca="1" si="983"/>
        <v>13</v>
      </c>
      <c r="S1891">
        <f t="shared" ca="1" si="984"/>
        <v>2</v>
      </c>
      <c r="T1891">
        <f t="shared" ca="1" si="985"/>
        <v>1</v>
      </c>
      <c r="U1891">
        <f t="shared" ca="1" si="986"/>
        <v>18</v>
      </c>
      <c r="V1891">
        <f t="shared" ca="1" si="987"/>
        <v>6</v>
      </c>
      <c r="X1891">
        <f t="shared" si="989"/>
        <v>1891</v>
      </c>
      <c r="Y1891">
        <f t="shared" si="990"/>
        <v>1452</v>
      </c>
      <c r="Z1891">
        <f t="shared" si="991"/>
        <v>1453</v>
      </c>
      <c r="AA1891">
        <f t="shared" si="988"/>
        <v>1951</v>
      </c>
      <c r="AB1891">
        <f t="shared" si="999"/>
        <v>500</v>
      </c>
      <c r="AM1891" t="str">
        <f t="shared" si="1000"/>
        <v>201902LP</v>
      </c>
      <c r="AN1891">
        <f t="shared" ca="1" si="995"/>
        <v>13.002000000000002</v>
      </c>
      <c r="AO1891">
        <f t="shared" ca="1" si="996"/>
        <v>2</v>
      </c>
      <c r="AP1891">
        <f t="shared" ca="1" si="1001"/>
        <v>1</v>
      </c>
      <c r="AQ1891">
        <f t="shared" ca="1" si="1002"/>
        <v>18</v>
      </c>
      <c r="AR1891">
        <f t="shared" ca="1" si="1003"/>
        <v>6</v>
      </c>
      <c r="AS1891">
        <f ca="1">P1891/J1891</f>
        <v>0.14940573346513714</v>
      </c>
    </row>
    <row r="1892" spans="1:45" x14ac:dyDescent="0.4">
      <c r="A1892">
        <f t="shared" si="998"/>
        <v>201902</v>
      </c>
      <c r="B1892" t="s">
        <v>968</v>
      </c>
      <c r="C1892" t="s">
        <v>647</v>
      </c>
      <c r="D1892" t="str">
        <f t="shared" ca="1" si="994"/>
        <v>I111</v>
      </c>
      <c r="E1892">
        <f t="shared" ca="1" si="976"/>
        <v>5</v>
      </c>
      <c r="F1892">
        <f t="shared" ca="1" si="977"/>
        <v>14</v>
      </c>
      <c r="G1892" t="str">
        <f t="shared" ca="1" si="992"/>
        <v>S10</v>
      </c>
      <c r="H1892" t="str">
        <f t="shared" ca="1" si="993"/>
        <v>S107</v>
      </c>
      <c r="I1892">
        <f ca="1">VLOOKUP(D1892,PRC!$A$2:$B$21,2,0)*E1892</f>
        <v>750000</v>
      </c>
      <c r="J1892">
        <f t="shared" ca="1" si="978"/>
        <v>652496</v>
      </c>
      <c r="K1892">
        <f ca="1">VLOOKUP(D1892,PRC!$A$1:$C$21,3,0)*E1892</f>
        <v>397500</v>
      </c>
      <c r="L1892">
        <f t="shared" ca="1" si="979"/>
        <v>23000</v>
      </c>
      <c r="M1892">
        <f t="shared" ca="1" si="980"/>
        <v>15000</v>
      </c>
      <c r="N1892">
        <f t="shared" ca="1" si="981"/>
        <v>113000</v>
      </c>
      <c r="O1892">
        <f t="shared" ca="1" si="982"/>
        <v>75000</v>
      </c>
      <c r="P1892">
        <f t="shared" ca="1" si="997"/>
        <v>28996</v>
      </c>
      <c r="Q1892">
        <f ca="1">IF(P1892&gt;0,1,0)</f>
        <v>1</v>
      </c>
      <c r="R1892">
        <f t="shared" ca="1" si="983"/>
        <v>13</v>
      </c>
      <c r="S1892">
        <f t="shared" ca="1" si="984"/>
        <v>3</v>
      </c>
      <c r="T1892">
        <f t="shared" ca="1" si="985"/>
        <v>2</v>
      </c>
      <c r="U1892">
        <f t="shared" ca="1" si="986"/>
        <v>15</v>
      </c>
      <c r="V1892">
        <f t="shared" ca="1" si="987"/>
        <v>10</v>
      </c>
      <c r="X1892">
        <f t="shared" si="989"/>
        <v>1892</v>
      </c>
      <c r="Y1892">
        <f t="shared" si="990"/>
        <v>1452</v>
      </c>
      <c r="Z1892">
        <f t="shared" si="991"/>
        <v>1453</v>
      </c>
      <c r="AA1892">
        <f t="shared" si="988"/>
        <v>1951</v>
      </c>
      <c r="AB1892">
        <f t="shared" si="999"/>
        <v>500</v>
      </c>
      <c r="AM1892" t="str">
        <f t="shared" si="1000"/>
        <v>201902LP</v>
      </c>
      <c r="AN1892">
        <f t="shared" ca="1" si="995"/>
        <v>13.00053333333333</v>
      </c>
      <c r="AO1892">
        <f t="shared" ca="1" si="996"/>
        <v>3.0666666666666664</v>
      </c>
      <c r="AP1892">
        <f t="shared" ca="1" si="1001"/>
        <v>2</v>
      </c>
      <c r="AQ1892">
        <f t="shared" ca="1" si="1002"/>
        <v>15.066666666666666</v>
      </c>
      <c r="AR1892">
        <f t="shared" ca="1" si="1003"/>
        <v>10</v>
      </c>
      <c r="AS1892">
        <f ca="1">P1892/J1892</f>
        <v>4.4438586596699442E-2</v>
      </c>
    </row>
    <row r="1893" spans="1:45" x14ac:dyDescent="0.4">
      <c r="A1893">
        <f t="shared" si="998"/>
        <v>201902</v>
      </c>
      <c r="B1893" t="s">
        <v>969</v>
      </c>
      <c r="C1893" t="s">
        <v>647</v>
      </c>
      <c r="D1893" t="str">
        <f t="shared" ca="1" si="994"/>
        <v>I111</v>
      </c>
      <c r="E1893">
        <f t="shared" ca="1" si="976"/>
        <v>8</v>
      </c>
      <c r="F1893">
        <f t="shared" ca="1" si="977"/>
        <v>12</v>
      </c>
      <c r="G1893" t="str">
        <f t="shared" ca="1" si="992"/>
        <v>S10</v>
      </c>
      <c r="H1893" t="str">
        <f t="shared" ca="1" si="993"/>
        <v>S104</v>
      </c>
      <c r="I1893">
        <f ca="1">VLOOKUP(D1893,PRC!$A$2:$B$21,2,0)*E1893</f>
        <v>1200000</v>
      </c>
      <c r="J1893">
        <f t="shared" ca="1" si="978"/>
        <v>1079996</v>
      </c>
      <c r="K1893">
        <f ca="1">VLOOKUP(D1893,PRC!$A$1:$C$21,3,0)*E1893</f>
        <v>636000</v>
      </c>
      <c r="L1893">
        <f t="shared" ca="1" si="979"/>
        <v>12000</v>
      </c>
      <c r="M1893">
        <f t="shared" ca="1" si="980"/>
        <v>24000</v>
      </c>
      <c r="N1893">
        <f t="shared" ca="1" si="981"/>
        <v>132000</v>
      </c>
      <c r="O1893">
        <f t="shared" ca="1" si="982"/>
        <v>60000</v>
      </c>
      <c r="P1893">
        <f t="shared" ca="1" si="997"/>
        <v>215996</v>
      </c>
      <c r="Q1893">
        <f ca="1">IF(P1893&gt;0,1,0)</f>
        <v>1</v>
      </c>
      <c r="R1893">
        <f t="shared" ca="1" si="983"/>
        <v>10</v>
      </c>
      <c r="S1893">
        <f t="shared" ca="1" si="984"/>
        <v>1</v>
      </c>
      <c r="T1893">
        <f t="shared" ca="1" si="985"/>
        <v>2</v>
      </c>
      <c r="U1893">
        <f t="shared" ca="1" si="986"/>
        <v>11</v>
      </c>
      <c r="V1893">
        <f t="shared" ca="1" si="987"/>
        <v>5</v>
      </c>
      <c r="X1893">
        <f t="shared" si="989"/>
        <v>1893</v>
      </c>
      <c r="Y1893">
        <f t="shared" si="990"/>
        <v>1452</v>
      </c>
      <c r="Z1893">
        <f t="shared" si="991"/>
        <v>1453</v>
      </c>
      <c r="AA1893">
        <f t="shared" si="988"/>
        <v>1951</v>
      </c>
      <c r="AB1893">
        <f t="shared" si="999"/>
        <v>500</v>
      </c>
      <c r="AM1893" t="str">
        <f t="shared" si="1000"/>
        <v>201902LP</v>
      </c>
      <c r="AN1893">
        <f t="shared" ca="1" si="995"/>
        <v>10.000333333333334</v>
      </c>
      <c r="AO1893">
        <f t="shared" ca="1" si="996"/>
        <v>1</v>
      </c>
      <c r="AP1893">
        <f t="shared" ca="1" si="1001"/>
        <v>2</v>
      </c>
      <c r="AQ1893">
        <f t="shared" ca="1" si="1002"/>
        <v>11</v>
      </c>
      <c r="AR1893">
        <f t="shared" ca="1" si="1003"/>
        <v>5</v>
      </c>
      <c r="AS1893">
        <f ca="1">P1893/J1893</f>
        <v>0.19999703702606306</v>
      </c>
    </row>
    <row r="1894" spans="1:45" x14ac:dyDescent="0.4">
      <c r="A1894">
        <f t="shared" si="998"/>
        <v>201902</v>
      </c>
      <c r="B1894" t="s">
        <v>970</v>
      </c>
      <c r="C1894" t="s">
        <v>647</v>
      </c>
      <c r="D1894" t="str">
        <f t="shared" ca="1" si="994"/>
        <v>I106</v>
      </c>
      <c r="E1894">
        <f t="shared" ca="1" si="976"/>
        <v>8</v>
      </c>
      <c r="F1894">
        <f t="shared" ca="1" si="977"/>
        <v>14</v>
      </c>
      <c r="G1894" t="str">
        <f t="shared" ca="1" si="992"/>
        <v>S10</v>
      </c>
      <c r="H1894" t="str">
        <f t="shared" ca="1" si="993"/>
        <v>S107</v>
      </c>
      <c r="I1894">
        <f ca="1">VLOOKUP(D1894,PRC!$A$2:$B$21,2,0)*E1894</f>
        <v>160000</v>
      </c>
      <c r="J1894">
        <f t="shared" ca="1" si="978"/>
        <v>143996</v>
      </c>
      <c r="K1894">
        <f ca="1">VLOOKUP(D1894,PRC!$A$1:$C$21,3,0)*E1894</f>
        <v>84800</v>
      </c>
      <c r="L1894">
        <f t="shared" ca="1" si="979"/>
        <v>2000</v>
      </c>
      <c r="M1894">
        <f t="shared" ca="1" si="980"/>
        <v>2000</v>
      </c>
      <c r="N1894">
        <f t="shared" ca="1" si="981"/>
        <v>21000</v>
      </c>
      <c r="O1894">
        <f t="shared" ca="1" si="982"/>
        <v>11000</v>
      </c>
      <c r="P1894">
        <f t="shared" ca="1" si="997"/>
        <v>23196</v>
      </c>
      <c r="Q1894">
        <f ca="1">IF(P1894&gt;0,1,0)</f>
        <v>1</v>
      </c>
      <c r="R1894">
        <f t="shared" ca="1" si="983"/>
        <v>10</v>
      </c>
      <c r="S1894">
        <f t="shared" ca="1" si="984"/>
        <v>1</v>
      </c>
      <c r="T1894">
        <f t="shared" ca="1" si="985"/>
        <v>1</v>
      </c>
      <c r="U1894">
        <f t="shared" ca="1" si="986"/>
        <v>13</v>
      </c>
      <c r="V1894">
        <f t="shared" ca="1" si="987"/>
        <v>7</v>
      </c>
      <c r="X1894">
        <f t="shared" si="989"/>
        <v>1894</v>
      </c>
      <c r="Y1894">
        <f t="shared" si="990"/>
        <v>1452</v>
      </c>
      <c r="Z1894">
        <f t="shared" si="991"/>
        <v>1453</v>
      </c>
      <c r="AA1894">
        <f t="shared" si="988"/>
        <v>1951</v>
      </c>
      <c r="AB1894">
        <f t="shared" si="999"/>
        <v>500</v>
      </c>
      <c r="AM1894" t="str">
        <f t="shared" si="1000"/>
        <v>201902LP</v>
      </c>
      <c r="AN1894">
        <f t="shared" ca="1" si="995"/>
        <v>10.002500000000003</v>
      </c>
      <c r="AO1894">
        <f t="shared" ca="1" si="996"/>
        <v>1.25</v>
      </c>
      <c r="AP1894">
        <f t="shared" ca="1" si="1001"/>
        <v>1.25</v>
      </c>
      <c r="AQ1894">
        <f t="shared" ca="1" si="1002"/>
        <v>13.125</v>
      </c>
      <c r="AR1894">
        <f t="shared" ca="1" si="1003"/>
        <v>6.8750000000000009</v>
      </c>
      <c r="AS1894">
        <f ca="1">P1894/J1894</f>
        <v>0.16108780799466652</v>
      </c>
    </row>
    <row r="1895" spans="1:45" x14ac:dyDescent="0.4">
      <c r="A1895">
        <f t="shared" si="998"/>
        <v>201902</v>
      </c>
      <c r="B1895" t="s">
        <v>971</v>
      </c>
      <c r="C1895" t="s">
        <v>647</v>
      </c>
      <c r="D1895" t="str">
        <f t="shared" ca="1" si="994"/>
        <v>I120</v>
      </c>
      <c r="E1895">
        <f t="shared" ca="1" si="976"/>
        <v>8</v>
      </c>
      <c r="F1895">
        <f t="shared" ca="1" si="977"/>
        <v>12</v>
      </c>
      <c r="G1895" t="str">
        <f t="shared" ca="1" si="992"/>
        <v>S11</v>
      </c>
      <c r="H1895" t="str">
        <f t="shared" ca="1" si="993"/>
        <v>S118</v>
      </c>
      <c r="I1895">
        <f ca="1">VLOOKUP(D1895,PRC!$A$2:$B$21,2,0)*E1895</f>
        <v>34400000</v>
      </c>
      <c r="J1895">
        <f t="shared" ca="1" si="978"/>
        <v>29583996</v>
      </c>
      <c r="K1895">
        <f ca="1">VLOOKUP(D1895,PRC!$A$1:$C$21,3,0)*E1895</f>
        <v>15480000</v>
      </c>
      <c r="L1895">
        <f t="shared" ca="1" si="979"/>
        <v>1032000</v>
      </c>
      <c r="M1895">
        <f t="shared" ca="1" si="980"/>
        <v>344000</v>
      </c>
      <c r="N1895">
        <f t="shared" ca="1" si="981"/>
        <v>5848000</v>
      </c>
      <c r="O1895">
        <f t="shared" ca="1" si="982"/>
        <v>3096000</v>
      </c>
      <c r="P1895">
        <f t="shared" ca="1" si="997"/>
        <v>3783996</v>
      </c>
      <c r="Q1895">
        <f ca="1">IF(P1895&gt;0,1,0)</f>
        <v>1</v>
      </c>
      <c r="R1895">
        <f t="shared" ca="1" si="983"/>
        <v>14</v>
      </c>
      <c r="S1895">
        <f t="shared" ca="1" si="984"/>
        <v>3</v>
      </c>
      <c r="T1895">
        <f t="shared" ca="1" si="985"/>
        <v>1</v>
      </c>
      <c r="U1895">
        <f t="shared" ca="1" si="986"/>
        <v>17</v>
      </c>
      <c r="V1895">
        <f t="shared" ca="1" si="987"/>
        <v>9</v>
      </c>
      <c r="X1895">
        <f t="shared" si="989"/>
        <v>1895</v>
      </c>
      <c r="Y1895">
        <f t="shared" si="990"/>
        <v>1452</v>
      </c>
      <c r="Z1895">
        <f t="shared" si="991"/>
        <v>1453</v>
      </c>
      <c r="AA1895">
        <f t="shared" si="988"/>
        <v>1951</v>
      </c>
      <c r="AB1895">
        <f t="shared" si="999"/>
        <v>500</v>
      </c>
      <c r="AM1895" t="str">
        <f t="shared" si="1000"/>
        <v>201902LP</v>
      </c>
      <c r="AN1895">
        <f t="shared" ca="1" si="995"/>
        <v>14.000011627906972</v>
      </c>
      <c r="AO1895">
        <f t="shared" ca="1" si="996"/>
        <v>3</v>
      </c>
      <c r="AP1895">
        <f t="shared" ca="1" si="1001"/>
        <v>1</v>
      </c>
      <c r="AQ1895">
        <f t="shared" ca="1" si="1002"/>
        <v>17</v>
      </c>
      <c r="AR1895">
        <f t="shared" ca="1" si="1003"/>
        <v>9</v>
      </c>
      <c r="AS1895">
        <f ca="1">P1895/J1895</f>
        <v>0.12790685883002417</v>
      </c>
    </row>
    <row r="1896" spans="1:45" x14ac:dyDescent="0.4">
      <c r="A1896">
        <f t="shared" si="998"/>
        <v>201902</v>
      </c>
      <c r="B1896" t="s">
        <v>972</v>
      </c>
      <c r="C1896" t="s">
        <v>647</v>
      </c>
      <c r="D1896" t="str">
        <f t="shared" ca="1" si="994"/>
        <v>I101</v>
      </c>
      <c r="E1896">
        <f t="shared" ca="1" si="976"/>
        <v>6</v>
      </c>
      <c r="F1896">
        <f t="shared" ca="1" si="977"/>
        <v>15</v>
      </c>
      <c r="G1896" t="str">
        <f t="shared" ca="1" si="992"/>
        <v>S11</v>
      </c>
      <c r="H1896" t="str">
        <f t="shared" ca="1" si="993"/>
        <v>S119</v>
      </c>
      <c r="I1896">
        <f ca="1">VLOOKUP(D1896,PRC!$A$2:$B$21,2,0)*E1896</f>
        <v>180000</v>
      </c>
      <c r="J1896">
        <f t="shared" ca="1" si="978"/>
        <v>158396</v>
      </c>
      <c r="K1896">
        <f ca="1">VLOOKUP(D1896,PRC!$A$1:$C$21,3,0)*E1896</f>
        <v>93600</v>
      </c>
      <c r="L1896">
        <f t="shared" ca="1" si="979"/>
        <v>4000</v>
      </c>
      <c r="M1896">
        <f t="shared" ca="1" si="980"/>
        <v>5000</v>
      </c>
      <c r="N1896">
        <f t="shared" ca="1" si="981"/>
        <v>25000</v>
      </c>
      <c r="O1896">
        <f t="shared" ca="1" si="982"/>
        <v>9000</v>
      </c>
      <c r="P1896">
        <f t="shared" ca="1" si="997"/>
        <v>21796</v>
      </c>
      <c r="Q1896">
        <f ca="1">IF(P1896&gt;0,1,0)</f>
        <v>1</v>
      </c>
      <c r="R1896">
        <f t="shared" ca="1" si="983"/>
        <v>12</v>
      </c>
      <c r="S1896">
        <f t="shared" ca="1" si="984"/>
        <v>2</v>
      </c>
      <c r="T1896">
        <f t="shared" ca="1" si="985"/>
        <v>3</v>
      </c>
      <c r="U1896">
        <f t="shared" ca="1" si="986"/>
        <v>14</v>
      </c>
      <c r="V1896">
        <f t="shared" ca="1" si="987"/>
        <v>5</v>
      </c>
      <c r="X1896">
        <f t="shared" si="989"/>
        <v>1896</v>
      </c>
      <c r="Y1896">
        <f t="shared" si="990"/>
        <v>1452</v>
      </c>
      <c r="Z1896">
        <f t="shared" si="991"/>
        <v>1453</v>
      </c>
      <c r="AA1896">
        <f t="shared" si="988"/>
        <v>1951</v>
      </c>
      <c r="AB1896">
        <f t="shared" si="999"/>
        <v>500</v>
      </c>
      <c r="AM1896" t="str">
        <f t="shared" si="1000"/>
        <v>201902LP</v>
      </c>
      <c r="AN1896">
        <f t="shared" ca="1" si="995"/>
        <v>12.002222222222226</v>
      </c>
      <c r="AO1896">
        <f t="shared" ca="1" si="996"/>
        <v>2.2222222222222223</v>
      </c>
      <c r="AP1896">
        <f t="shared" ca="1" si="1001"/>
        <v>2.7777777777777777</v>
      </c>
      <c r="AQ1896">
        <f t="shared" ca="1" si="1002"/>
        <v>13.888888888888889</v>
      </c>
      <c r="AR1896">
        <f t="shared" ca="1" si="1003"/>
        <v>5</v>
      </c>
      <c r="AS1896">
        <f ca="1">P1896/J1896</f>
        <v>0.13760448496174146</v>
      </c>
    </row>
    <row r="1897" spans="1:45" x14ac:dyDescent="0.4">
      <c r="A1897">
        <f t="shared" si="998"/>
        <v>201902</v>
      </c>
      <c r="B1897" t="s">
        <v>973</v>
      </c>
      <c r="C1897" t="s">
        <v>647</v>
      </c>
      <c r="D1897" t="str">
        <f t="shared" ca="1" si="994"/>
        <v>I114</v>
      </c>
      <c r="E1897">
        <f t="shared" ca="1" si="976"/>
        <v>5</v>
      </c>
      <c r="F1897">
        <f t="shared" ca="1" si="977"/>
        <v>13</v>
      </c>
      <c r="G1897" t="str">
        <f t="shared" ca="1" si="992"/>
        <v>S10</v>
      </c>
      <c r="H1897" t="str">
        <f t="shared" ca="1" si="993"/>
        <v>S104</v>
      </c>
      <c r="I1897">
        <f ca="1">VLOOKUP(D1897,PRC!$A$2:$B$21,2,0)*E1897</f>
        <v>1200000</v>
      </c>
      <c r="J1897">
        <f t="shared" ca="1" si="978"/>
        <v>1067996</v>
      </c>
      <c r="K1897">
        <f ca="1">VLOOKUP(D1897,PRC!$A$1:$C$21,3,0)*E1897</f>
        <v>696000</v>
      </c>
      <c r="L1897">
        <f t="shared" ca="1" si="979"/>
        <v>36000</v>
      </c>
      <c r="M1897">
        <f t="shared" ca="1" si="980"/>
        <v>12000</v>
      </c>
      <c r="N1897">
        <f t="shared" ca="1" si="981"/>
        <v>216000</v>
      </c>
      <c r="O1897">
        <f t="shared" ca="1" si="982"/>
        <v>84000</v>
      </c>
      <c r="P1897">
        <f t="shared" ca="1" si="997"/>
        <v>23996</v>
      </c>
      <c r="Q1897">
        <f ca="1">IF(P1897&gt;0,1,0)</f>
        <v>1</v>
      </c>
      <c r="R1897">
        <f t="shared" ca="1" si="983"/>
        <v>11</v>
      </c>
      <c r="S1897">
        <f t="shared" ca="1" si="984"/>
        <v>3</v>
      </c>
      <c r="T1897">
        <f t="shared" ca="1" si="985"/>
        <v>1</v>
      </c>
      <c r="U1897">
        <f t="shared" ca="1" si="986"/>
        <v>18</v>
      </c>
      <c r="V1897">
        <f t="shared" ca="1" si="987"/>
        <v>7</v>
      </c>
      <c r="X1897">
        <f t="shared" si="989"/>
        <v>1897</v>
      </c>
      <c r="Y1897">
        <f t="shared" si="990"/>
        <v>1452</v>
      </c>
      <c r="Z1897">
        <f t="shared" si="991"/>
        <v>1453</v>
      </c>
      <c r="AA1897">
        <f t="shared" si="988"/>
        <v>1951</v>
      </c>
      <c r="AB1897">
        <f t="shared" si="999"/>
        <v>500</v>
      </c>
      <c r="AM1897" t="str">
        <f t="shared" si="1000"/>
        <v>201902LP</v>
      </c>
      <c r="AN1897">
        <f t="shared" ca="1" si="995"/>
        <v>11.000333333333334</v>
      </c>
      <c r="AO1897">
        <f t="shared" ca="1" si="996"/>
        <v>3</v>
      </c>
      <c r="AP1897">
        <f t="shared" ca="1" si="1001"/>
        <v>1</v>
      </c>
      <c r="AQ1897">
        <f t="shared" ca="1" si="1002"/>
        <v>18</v>
      </c>
      <c r="AR1897">
        <f t="shared" ca="1" si="1003"/>
        <v>7.0000000000000009</v>
      </c>
      <c r="AS1897">
        <f ca="1">P1897/J1897</f>
        <v>2.2468248944752602E-2</v>
      </c>
    </row>
    <row r="1898" spans="1:45" x14ac:dyDescent="0.4">
      <c r="A1898">
        <f t="shared" si="998"/>
        <v>201902</v>
      </c>
      <c r="B1898" t="s">
        <v>974</v>
      </c>
      <c r="C1898" t="s">
        <v>647</v>
      </c>
      <c r="D1898" t="str">
        <f t="shared" ca="1" si="994"/>
        <v>I107</v>
      </c>
      <c r="E1898">
        <f t="shared" ca="1" si="976"/>
        <v>6</v>
      </c>
      <c r="F1898">
        <f t="shared" ca="1" si="977"/>
        <v>13</v>
      </c>
      <c r="G1898" t="str">
        <f t="shared" ca="1" si="992"/>
        <v>S11</v>
      </c>
      <c r="H1898" t="str">
        <f t="shared" ca="1" si="993"/>
        <v>S112</v>
      </c>
      <c r="I1898">
        <f ca="1">VLOOKUP(D1898,PRC!$A$2:$B$21,2,0)*E1898</f>
        <v>900000</v>
      </c>
      <c r="J1898">
        <f t="shared" ca="1" si="978"/>
        <v>791996</v>
      </c>
      <c r="K1898">
        <f ca="1">VLOOKUP(D1898,PRC!$A$1:$C$21,3,0)*E1898</f>
        <v>513000</v>
      </c>
      <c r="L1898">
        <f t="shared" ca="1" si="979"/>
        <v>9000</v>
      </c>
      <c r="M1898">
        <f t="shared" ca="1" si="980"/>
        <v>9000</v>
      </c>
      <c r="N1898">
        <f t="shared" ca="1" si="981"/>
        <v>180000</v>
      </c>
      <c r="O1898">
        <f t="shared" ca="1" si="982"/>
        <v>81000</v>
      </c>
      <c r="P1898">
        <f t="shared" ca="1" si="997"/>
        <v>-4</v>
      </c>
      <c r="Q1898">
        <f ca="1">IF(P1898&gt;0,1,0)</f>
        <v>0</v>
      </c>
      <c r="R1898">
        <f t="shared" ca="1" si="983"/>
        <v>12</v>
      </c>
      <c r="S1898">
        <f t="shared" ca="1" si="984"/>
        <v>1</v>
      </c>
      <c r="T1898">
        <f t="shared" ca="1" si="985"/>
        <v>1</v>
      </c>
      <c r="U1898">
        <f t="shared" ca="1" si="986"/>
        <v>20</v>
      </c>
      <c r="V1898">
        <f t="shared" ca="1" si="987"/>
        <v>9</v>
      </c>
      <c r="X1898">
        <f t="shared" si="989"/>
        <v>1898</v>
      </c>
      <c r="Y1898">
        <f t="shared" si="990"/>
        <v>1452</v>
      </c>
      <c r="Z1898">
        <f t="shared" si="991"/>
        <v>1453</v>
      </c>
      <c r="AA1898">
        <f t="shared" si="988"/>
        <v>1951</v>
      </c>
      <c r="AB1898">
        <f t="shared" si="999"/>
        <v>500</v>
      </c>
      <c r="AM1898" t="str">
        <f t="shared" si="1000"/>
        <v>201902LP</v>
      </c>
      <c r="AN1898">
        <f t="shared" ca="1" si="995"/>
        <v>12.000444444444447</v>
      </c>
      <c r="AO1898">
        <f t="shared" ca="1" si="996"/>
        <v>1</v>
      </c>
      <c r="AP1898">
        <f t="shared" ca="1" si="1001"/>
        <v>1</v>
      </c>
      <c r="AQ1898">
        <f t="shared" ca="1" si="1002"/>
        <v>20</v>
      </c>
      <c r="AR1898">
        <f t="shared" ca="1" si="1003"/>
        <v>9</v>
      </c>
      <c r="AS1898">
        <f ca="1">P1898/J1898</f>
        <v>-5.0505305582351426E-6</v>
      </c>
    </row>
    <row r="1899" spans="1:45" x14ac:dyDescent="0.4">
      <c r="A1899">
        <f t="shared" si="998"/>
        <v>201902</v>
      </c>
      <c r="B1899" t="s">
        <v>975</v>
      </c>
      <c r="C1899" t="s">
        <v>647</v>
      </c>
      <c r="D1899" t="str">
        <f t="shared" ca="1" si="994"/>
        <v>I118</v>
      </c>
      <c r="E1899">
        <f t="shared" ref="E1899:E1962" ca="1" si="1004">RANDBETWEEN(INDIRECT("AD"&amp;Y1899),INDIRECT("AD"&amp;Z1899))</f>
        <v>5</v>
      </c>
      <c r="F1899">
        <f t="shared" ref="F1899:F1962" ca="1" si="1005">RANDBETWEEN(INDIRECT("AF"&amp;Y1899),INDIRECT("AF"&amp;Z1899))</f>
        <v>13</v>
      </c>
      <c r="G1899" t="str">
        <f t="shared" ca="1" si="992"/>
        <v>S11</v>
      </c>
      <c r="H1899" t="str">
        <f t="shared" ca="1" si="993"/>
        <v>S117</v>
      </c>
      <c r="I1899">
        <f ca="1">VLOOKUP(D1899,PRC!$A$2:$B$21,2,0)*E1899</f>
        <v>2650000</v>
      </c>
      <c r="J1899">
        <f t="shared" ref="J1899:J1962" ca="1" si="1006">I1899*(1-R1899/100)-4</f>
        <v>2252496</v>
      </c>
      <c r="K1899">
        <f ca="1">VLOOKUP(D1899,PRC!$A$1:$C$21,3,0)*E1899</f>
        <v>1113000</v>
      </c>
      <c r="L1899">
        <f t="shared" ref="L1899:L1962" ca="1" si="1007">ROUND($I1899*S1899,-5)/100</f>
        <v>27000</v>
      </c>
      <c r="M1899">
        <f t="shared" ref="M1899:M1962" ca="1" si="1008">ROUND($I1899*T1899,-5)/100</f>
        <v>27000</v>
      </c>
      <c r="N1899">
        <f t="shared" ref="N1899:N1962" ca="1" si="1009">ROUND($I1899*U1899,-5)/100</f>
        <v>318000</v>
      </c>
      <c r="O1899">
        <f t="shared" ref="O1899:O1962" ca="1" si="1010">ROUND($I1899*V1899,-5)/100</f>
        <v>239000</v>
      </c>
      <c r="P1899">
        <f t="shared" ca="1" si="997"/>
        <v>528496</v>
      </c>
      <c r="Q1899">
        <f ca="1">IF(P1899&gt;0,1,0)</f>
        <v>1</v>
      </c>
      <c r="R1899">
        <f t="shared" ref="R1899:R1962" ca="1" si="1011">RANDBETWEEN(INDIRECT("AF"&amp;$Y1899),INDIRECT("AF"&amp;$Z1899))</f>
        <v>15</v>
      </c>
      <c r="S1899">
        <f t="shared" ref="S1899:S1962" ca="1" si="1012">RANDBETWEEN(INDIRECT("AG"&amp;$Y1899),INDIRECT("AG"&amp;$Z1899))</f>
        <v>1</v>
      </c>
      <c r="T1899">
        <f t="shared" ref="T1899:T1962" ca="1" si="1013">RANDBETWEEN(INDIRECT("AH"&amp;$Y1899),INDIRECT("AH"&amp;$Z1899))</f>
        <v>1</v>
      </c>
      <c r="U1899">
        <f t="shared" ref="U1899:U1962" ca="1" si="1014">RANDBETWEEN(INDIRECT("Ai"&amp;$Y1899),INDIRECT("Ai"&amp;$Z1899))</f>
        <v>12</v>
      </c>
      <c r="V1899">
        <f t="shared" ref="V1899:V1962" ca="1" si="1015">RANDBETWEEN(INDIRECT("Aj"&amp;$Y1899),INDIRECT("Aj"&amp;$Z1899))</f>
        <v>9</v>
      </c>
      <c r="X1899">
        <f t="shared" si="989"/>
        <v>1899</v>
      </c>
      <c r="Y1899">
        <f t="shared" si="990"/>
        <v>1452</v>
      </c>
      <c r="Z1899">
        <f t="shared" si="991"/>
        <v>1453</v>
      </c>
      <c r="AA1899">
        <f t="shared" ref="AA1899:AA1962" si="1016">Y1899+AB1899-1</f>
        <v>1951</v>
      </c>
      <c r="AB1899">
        <f t="shared" si="999"/>
        <v>500</v>
      </c>
      <c r="AM1899" t="str">
        <f t="shared" si="1000"/>
        <v>201902LP</v>
      </c>
      <c r="AN1899">
        <f t="shared" ca="1" si="995"/>
        <v>15.000150943396228</v>
      </c>
      <c r="AO1899">
        <f t="shared" ca="1" si="996"/>
        <v>1.0188679245283019</v>
      </c>
      <c r="AP1899">
        <f t="shared" ca="1" si="1001"/>
        <v>1.0188679245283019</v>
      </c>
      <c r="AQ1899">
        <f t="shared" ca="1" si="1002"/>
        <v>12</v>
      </c>
      <c r="AR1899">
        <f t="shared" ca="1" si="1003"/>
        <v>9.018867924528303</v>
      </c>
      <c r="AS1899">
        <f ca="1">P1899/J1899</f>
        <v>0.23462683174576116</v>
      </c>
    </row>
    <row r="1900" spans="1:45" x14ac:dyDescent="0.4">
      <c r="A1900">
        <f t="shared" si="998"/>
        <v>201902</v>
      </c>
      <c r="B1900" t="s">
        <v>976</v>
      </c>
      <c r="C1900" t="s">
        <v>647</v>
      </c>
      <c r="D1900" t="str">
        <f t="shared" ca="1" si="994"/>
        <v>I113</v>
      </c>
      <c r="E1900">
        <f t="shared" ca="1" si="1004"/>
        <v>7</v>
      </c>
      <c r="F1900">
        <f t="shared" ca="1" si="1005"/>
        <v>10</v>
      </c>
      <c r="G1900" t="str">
        <f t="shared" ca="1" si="992"/>
        <v>S11</v>
      </c>
      <c r="H1900" t="str">
        <f t="shared" ca="1" si="993"/>
        <v>S115</v>
      </c>
      <c r="I1900">
        <f ca="1">VLOOKUP(D1900,PRC!$A$2:$B$21,2,0)*E1900</f>
        <v>4690000</v>
      </c>
      <c r="J1900">
        <f t="shared" ca="1" si="1006"/>
        <v>4033396</v>
      </c>
      <c r="K1900">
        <f ca="1">VLOOKUP(D1900,PRC!$A$1:$C$21,3,0)*E1900</f>
        <v>2110500</v>
      </c>
      <c r="L1900">
        <f t="shared" ca="1" si="1007"/>
        <v>141000</v>
      </c>
      <c r="M1900">
        <f t="shared" ca="1" si="1008"/>
        <v>47000</v>
      </c>
      <c r="N1900">
        <f t="shared" ca="1" si="1009"/>
        <v>516000</v>
      </c>
      <c r="O1900">
        <f t="shared" ca="1" si="1010"/>
        <v>422000</v>
      </c>
      <c r="P1900">
        <f t="shared" ca="1" si="997"/>
        <v>796896</v>
      </c>
      <c r="Q1900">
        <f ca="1">IF(P1900&gt;0,1,0)</f>
        <v>1</v>
      </c>
      <c r="R1900">
        <f t="shared" ca="1" si="1011"/>
        <v>14</v>
      </c>
      <c r="S1900">
        <f t="shared" ca="1" si="1012"/>
        <v>3</v>
      </c>
      <c r="T1900">
        <f t="shared" ca="1" si="1013"/>
        <v>1</v>
      </c>
      <c r="U1900">
        <f t="shared" ca="1" si="1014"/>
        <v>11</v>
      </c>
      <c r="V1900">
        <f t="shared" ca="1" si="1015"/>
        <v>9</v>
      </c>
      <c r="X1900">
        <f t="shared" ref="X1900:X1963" si="1017">X1899+1</f>
        <v>1900</v>
      </c>
      <c r="Y1900">
        <f t="shared" ref="Y1900:Y1963" si="1018">IF(C1900=C1899,Y1899,X1900)</f>
        <v>1452</v>
      </c>
      <c r="Z1900">
        <f t="shared" ref="Z1900:Z1963" si="1019">Y1900+1</f>
        <v>1453</v>
      </c>
      <c r="AA1900">
        <f t="shared" si="1016"/>
        <v>1951</v>
      </c>
      <c r="AB1900">
        <f t="shared" si="999"/>
        <v>500</v>
      </c>
      <c r="AM1900" t="str">
        <f t="shared" si="1000"/>
        <v>201902LP</v>
      </c>
      <c r="AN1900">
        <f t="shared" ca="1" si="995"/>
        <v>14.000085287846487</v>
      </c>
      <c r="AO1900">
        <f t="shared" ca="1" si="996"/>
        <v>3.0063965884861408</v>
      </c>
      <c r="AP1900">
        <f t="shared" ca="1" si="1001"/>
        <v>1.0021321961620469</v>
      </c>
      <c r="AQ1900">
        <f t="shared" ca="1" si="1002"/>
        <v>11.002132196162046</v>
      </c>
      <c r="AR1900">
        <f t="shared" ca="1" si="1003"/>
        <v>8.997867803837952</v>
      </c>
      <c r="AS1900">
        <f ca="1">P1900/J1900</f>
        <v>0.19757445090935777</v>
      </c>
    </row>
    <row r="1901" spans="1:45" x14ac:dyDescent="0.4">
      <c r="A1901">
        <f t="shared" si="998"/>
        <v>201902</v>
      </c>
      <c r="B1901" t="s">
        <v>977</v>
      </c>
      <c r="C1901" t="s">
        <v>647</v>
      </c>
      <c r="D1901" t="str">
        <f t="shared" ca="1" si="994"/>
        <v>I104</v>
      </c>
      <c r="E1901">
        <f t="shared" ca="1" si="1004"/>
        <v>5</v>
      </c>
      <c r="F1901">
        <f t="shared" ca="1" si="1005"/>
        <v>14</v>
      </c>
      <c r="G1901" t="str">
        <f t="shared" ref="G1901:G1951" ca="1" si="1020">LEFT(H1901,3)</f>
        <v>S11</v>
      </c>
      <c r="H1901" t="str">
        <f t="shared" ref="H1901:H1951" ca="1" si="1021">"S"&amp;RANDBETWEEN(101,120)</f>
        <v>S116</v>
      </c>
      <c r="I1901">
        <f ca="1">VLOOKUP(D1901,PRC!$A$2:$B$21,2,0)*E1901</f>
        <v>350000</v>
      </c>
      <c r="J1901">
        <f t="shared" ca="1" si="1006"/>
        <v>297496</v>
      </c>
      <c r="K1901">
        <f ca="1">VLOOKUP(D1901,PRC!$A$1:$C$21,3,0)*E1901</f>
        <v>147000</v>
      </c>
      <c r="L1901">
        <f t="shared" ca="1" si="1007"/>
        <v>4000</v>
      </c>
      <c r="M1901">
        <f t="shared" ca="1" si="1008"/>
        <v>7000</v>
      </c>
      <c r="N1901">
        <f t="shared" ca="1" si="1009"/>
        <v>70000</v>
      </c>
      <c r="O1901">
        <f t="shared" ca="1" si="1010"/>
        <v>32000</v>
      </c>
      <c r="P1901">
        <f t="shared" ca="1" si="997"/>
        <v>37496</v>
      </c>
      <c r="Q1901">
        <f ca="1">IF(P1901&gt;0,1,0)</f>
        <v>1</v>
      </c>
      <c r="R1901">
        <f t="shared" ca="1" si="1011"/>
        <v>15</v>
      </c>
      <c r="S1901">
        <f t="shared" ca="1" si="1012"/>
        <v>1</v>
      </c>
      <c r="T1901">
        <f t="shared" ca="1" si="1013"/>
        <v>2</v>
      </c>
      <c r="U1901">
        <f t="shared" ca="1" si="1014"/>
        <v>20</v>
      </c>
      <c r="V1901">
        <f t="shared" ca="1" si="1015"/>
        <v>9</v>
      </c>
      <c r="X1901">
        <f t="shared" si="1017"/>
        <v>1901</v>
      </c>
      <c r="Y1901">
        <f t="shared" si="1018"/>
        <v>1452</v>
      </c>
      <c r="Z1901">
        <f t="shared" si="1019"/>
        <v>1453</v>
      </c>
      <c r="AA1901">
        <f t="shared" si="1016"/>
        <v>1951</v>
      </c>
      <c r="AB1901">
        <f t="shared" si="999"/>
        <v>500</v>
      </c>
      <c r="AM1901" t="str">
        <f t="shared" si="1000"/>
        <v>201902LP</v>
      </c>
      <c r="AN1901">
        <f t="shared" ca="1" si="995"/>
        <v>15.001142857142858</v>
      </c>
      <c r="AO1901">
        <f t="shared" ca="1" si="996"/>
        <v>1.1428571428571428</v>
      </c>
      <c r="AP1901">
        <f t="shared" ca="1" si="1001"/>
        <v>2</v>
      </c>
      <c r="AQ1901">
        <f t="shared" ca="1" si="1002"/>
        <v>20</v>
      </c>
      <c r="AR1901">
        <f t="shared" ca="1" si="1003"/>
        <v>9.1428571428571423</v>
      </c>
      <c r="AS1901">
        <f ca="1">P1901/J1901</f>
        <v>0.12603866942748809</v>
      </c>
    </row>
    <row r="1902" spans="1:45" x14ac:dyDescent="0.4">
      <c r="A1902">
        <f t="shared" si="998"/>
        <v>201902</v>
      </c>
      <c r="B1902" t="s">
        <v>978</v>
      </c>
      <c r="C1902" t="s">
        <v>647</v>
      </c>
      <c r="D1902" t="str">
        <f t="shared" ref="D1902:D1951" ca="1" si="1022">"I"&amp;RANDBETWEEN(101,120)</f>
        <v>I115</v>
      </c>
      <c r="E1902">
        <f t="shared" ca="1" si="1004"/>
        <v>8</v>
      </c>
      <c r="F1902">
        <f t="shared" ca="1" si="1005"/>
        <v>11</v>
      </c>
      <c r="G1902" t="str">
        <f t="shared" ca="1" si="1020"/>
        <v>S11</v>
      </c>
      <c r="H1902" t="str">
        <f t="shared" ca="1" si="1021"/>
        <v>S114</v>
      </c>
      <c r="I1902">
        <f ca="1">VLOOKUP(D1902,PRC!$A$2:$B$21,2,0)*E1902</f>
        <v>40000</v>
      </c>
      <c r="J1902">
        <f t="shared" ca="1" si="1006"/>
        <v>34396</v>
      </c>
      <c r="K1902">
        <f ca="1">VLOOKUP(D1902,PRC!$A$1:$C$21,3,0)*E1902</f>
        <v>19200</v>
      </c>
      <c r="L1902">
        <f t="shared" ca="1" si="1007"/>
        <v>1000</v>
      </c>
      <c r="M1902">
        <f t="shared" ca="1" si="1008"/>
        <v>1000</v>
      </c>
      <c r="N1902">
        <f t="shared" ca="1" si="1009"/>
        <v>4000</v>
      </c>
      <c r="O1902">
        <f t="shared" ca="1" si="1010"/>
        <v>3000</v>
      </c>
      <c r="P1902">
        <f t="shared" ca="1" si="997"/>
        <v>6196</v>
      </c>
      <c r="Q1902">
        <f ca="1">IF(P1902&gt;0,1,0)</f>
        <v>1</v>
      </c>
      <c r="R1902">
        <f t="shared" ca="1" si="1011"/>
        <v>14</v>
      </c>
      <c r="S1902">
        <f t="shared" ca="1" si="1012"/>
        <v>2</v>
      </c>
      <c r="T1902">
        <f t="shared" ca="1" si="1013"/>
        <v>3</v>
      </c>
      <c r="U1902">
        <f t="shared" ca="1" si="1014"/>
        <v>10</v>
      </c>
      <c r="V1902">
        <f t="shared" ca="1" si="1015"/>
        <v>7</v>
      </c>
      <c r="X1902">
        <f t="shared" si="1017"/>
        <v>1902</v>
      </c>
      <c r="Y1902">
        <f t="shared" si="1018"/>
        <v>1452</v>
      </c>
      <c r="Z1902">
        <f t="shared" si="1019"/>
        <v>1453</v>
      </c>
      <c r="AA1902">
        <f t="shared" si="1016"/>
        <v>1951</v>
      </c>
      <c r="AB1902">
        <f t="shared" si="999"/>
        <v>500</v>
      </c>
      <c r="AM1902" t="str">
        <f t="shared" si="1000"/>
        <v>201902LP</v>
      </c>
      <c r="AN1902">
        <f t="shared" ref="AN1902:AN1965" ca="1" si="1023">(1-J1902/I1902)*100</f>
        <v>14.01</v>
      </c>
      <c r="AO1902">
        <f t="shared" ref="AO1902:AO1965" ca="1" si="1024">L1902/$I1902*100</f>
        <v>2.5</v>
      </c>
      <c r="AP1902">
        <f t="shared" ca="1" si="1001"/>
        <v>2.5</v>
      </c>
      <c r="AQ1902">
        <f t="shared" ca="1" si="1002"/>
        <v>10</v>
      </c>
      <c r="AR1902">
        <f t="shared" ca="1" si="1003"/>
        <v>7.5</v>
      </c>
      <c r="AS1902">
        <f ca="1">P1902/J1902</f>
        <v>0.180137225258751</v>
      </c>
    </row>
    <row r="1903" spans="1:45" x14ac:dyDescent="0.4">
      <c r="A1903">
        <f t="shared" si="998"/>
        <v>201902</v>
      </c>
      <c r="B1903" t="s">
        <v>979</v>
      </c>
      <c r="C1903" t="s">
        <v>647</v>
      </c>
      <c r="D1903" t="str">
        <f t="shared" ca="1" si="1022"/>
        <v>I117</v>
      </c>
      <c r="E1903">
        <f t="shared" ca="1" si="1004"/>
        <v>8</v>
      </c>
      <c r="F1903">
        <f t="shared" ca="1" si="1005"/>
        <v>12</v>
      </c>
      <c r="G1903" t="str">
        <f t="shared" ca="1" si="1020"/>
        <v>S12</v>
      </c>
      <c r="H1903" t="str">
        <f t="shared" ca="1" si="1021"/>
        <v>S120</v>
      </c>
      <c r="I1903">
        <f ca="1">VLOOKUP(D1903,PRC!$A$2:$B$21,2,0)*E1903</f>
        <v>20000000</v>
      </c>
      <c r="J1903">
        <f t="shared" ca="1" si="1006"/>
        <v>17599996</v>
      </c>
      <c r="K1903">
        <f ca="1">VLOOKUP(D1903,PRC!$A$1:$C$21,3,0)*E1903</f>
        <v>9200000</v>
      </c>
      <c r="L1903">
        <f t="shared" ca="1" si="1007"/>
        <v>600000</v>
      </c>
      <c r="M1903">
        <f t="shared" ca="1" si="1008"/>
        <v>400000</v>
      </c>
      <c r="N1903">
        <f t="shared" ca="1" si="1009"/>
        <v>2000000</v>
      </c>
      <c r="O1903">
        <f t="shared" ca="1" si="1010"/>
        <v>1000000</v>
      </c>
      <c r="P1903">
        <f t="shared" ca="1" si="997"/>
        <v>4399996</v>
      </c>
      <c r="Q1903">
        <f ca="1">IF(P1903&gt;0,1,0)</f>
        <v>1</v>
      </c>
      <c r="R1903">
        <f t="shared" ca="1" si="1011"/>
        <v>12</v>
      </c>
      <c r="S1903">
        <f t="shared" ca="1" si="1012"/>
        <v>3</v>
      </c>
      <c r="T1903">
        <f t="shared" ca="1" si="1013"/>
        <v>2</v>
      </c>
      <c r="U1903">
        <f t="shared" ca="1" si="1014"/>
        <v>10</v>
      </c>
      <c r="V1903">
        <f t="shared" ca="1" si="1015"/>
        <v>5</v>
      </c>
      <c r="X1903">
        <f t="shared" si="1017"/>
        <v>1903</v>
      </c>
      <c r="Y1903">
        <f t="shared" si="1018"/>
        <v>1452</v>
      </c>
      <c r="Z1903">
        <f t="shared" si="1019"/>
        <v>1453</v>
      </c>
      <c r="AA1903">
        <f t="shared" si="1016"/>
        <v>1951</v>
      </c>
      <c r="AB1903">
        <f t="shared" si="999"/>
        <v>500</v>
      </c>
      <c r="AM1903" t="str">
        <f t="shared" si="1000"/>
        <v>201902LP</v>
      </c>
      <c r="AN1903">
        <f t="shared" ca="1" si="1023"/>
        <v>12.000019999999999</v>
      </c>
      <c r="AO1903">
        <f t="shared" ca="1" si="1024"/>
        <v>3</v>
      </c>
      <c r="AP1903">
        <f t="shared" ca="1" si="1001"/>
        <v>2</v>
      </c>
      <c r="AQ1903">
        <f t="shared" ca="1" si="1002"/>
        <v>10</v>
      </c>
      <c r="AR1903">
        <f t="shared" ca="1" si="1003"/>
        <v>5</v>
      </c>
      <c r="AS1903">
        <f ca="1">P1903/J1903</f>
        <v>0.2499998295454158</v>
      </c>
    </row>
    <row r="1904" spans="1:45" x14ac:dyDescent="0.4">
      <c r="A1904">
        <f t="shared" si="998"/>
        <v>201902</v>
      </c>
      <c r="B1904" t="s">
        <v>980</v>
      </c>
      <c r="C1904" t="s">
        <v>647</v>
      </c>
      <c r="D1904" t="str">
        <f t="shared" ca="1" si="1022"/>
        <v>I110</v>
      </c>
      <c r="E1904">
        <f t="shared" ca="1" si="1004"/>
        <v>8</v>
      </c>
      <c r="F1904">
        <f t="shared" ca="1" si="1005"/>
        <v>12</v>
      </c>
      <c r="G1904" t="str">
        <f t="shared" ca="1" si="1020"/>
        <v>S11</v>
      </c>
      <c r="H1904" t="str">
        <f t="shared" ca="1" si="1021"/>
        <v>S118</v>
      </c>
      <c r="I1904">
        <f ca="1">VLOOKUP(D1904,PRC!$A$2:$B$21,2,0)*E1904</f>
        <v>2400000</v>
      </c>
      <c r="J1904">
        <f t="shared" ca="1" si="1006"/>
        <v>2111996</v>
      </c>
      <c r="K1904">
        <f ca="1">VLOOKUP(D1904,PRC!$A$1:$C$21,3,0)*E1904</f>
        <v>1104000</v>
      </c>
      <c r="L1904">
        <f t="shared" ca="1" si="1007"/>
        <v>72000</v>
      </c>
      <c r="M1904">
        <f t="shared" ca="1" si="1008"/>
        <v>72000</v>
      </c>
      <c r="N1904">
        <f t="shared" ca="1" si="1009"/>
        <v>288000</v>
      </c>
      <c r="O1904">
        <f t="shared" ca="1" si="1010"/>
        <v>216000</v>
      </c>
      <c r="P1904">
        <f t="shared" ca="1" si="997"/>
        <v>359996</v>
      </c>
      <c r="Q1904">
        <f ca="1">IF(P1904&gt;0,1,0)</f>
        <v>1</v>
      </c>
      <c r="R1904">
        <f t="shared" ca="1" si="1011"/>
        <v>12</v>
      </c>
      <c r="S1904">
        <f t="shared" ca="1" si="1012"/>
        <v>3</v>
      </c>
      <c r="T1904">
        <f t="shared" ca="1" si="1013"/>
        <v>3</v>
      </c>
      <c r="U1904">
        <f t="shared" ca="1" si="1014"/>
        <v>12</v>
      </c>
      <c r="V1904">
        <f t="shared" ca="1" si="1015"/>
        <v>9</v>
      </c>
      <c r="X1904">
        <f t="shared" si="1017"/>
        <v>1904</v>
      </c>
      <c r="Y1904">
        <f t="shared" si="1018"/>
        <v>1452</v>
      </c>
      <c r="Z1904">
        <f t="shared" si="1019"/>
        <v>1453</v>
      </c>
      <c r="AA1904">
        <f t="shared" si="1016"/>
        <v>1951</v>
      </c>
      <c r="AB1904">
        <f t="shared" si="999"/>
        <v>500</v>
      </c>
      <c r="AM1904" t="str">
        <f t="shared" si="1000"/>
        <v>201902LP</v>
      </c>
      <c r="AN1904">
        <f t="shared" ca="1" si="1023"/>
        <v>12.000166666666667</v>
      </c>
      <c r="AO1904">
        <f t="shared" ca="1" si="1024"/>
        <v>3</v>
      </c>
      <c r="AP1904">
        <f t="shared" ca="1" si="1001"/>
        <v>3</v>
      </c>
      <c r="AQ1904">
        <f t="shared" ca="1" si="1002"/>
        <v>12</v>
      </c>
      <c r="AR1904">
        <f t="shared" ca="1" si="1003"/>
        <v>9</v>
      </c>
      <c r="AS1904">
        <f ca="1">P1904/J1904</f>
        <v>0.17045297434275444</v>
      </c>
    </row>
    <row r="1905" spans="1:45" x14ac:dyDescent="0.4">
      <c r="A1905">
        <f t="shared" si="998"/>
        <v>201902</v>
      </c>
      <c r="B1905" t="s">
        <v>981</v>
      </c>
      <c r="C1905" t="s">
        <v>647</v>
      </c>
      <c r="D1905" t="str">
        <f t="shared" ca="1" si="1022"/>
        <v>I113</v>
      </c>
      <c r="E1905">
        <f t="shared" ca="1" si="1004"/>
        <v>8</v>
      </c>
      <c r="F1905">
        <f t="shared" ca="1" si="1005"/>
        <v>10</v>
      </c>
      <c r="G1905" t="str">
        <f t="shared" ca="1" si="1020"/>
        <v>S10</v>
      </c>
      <c r="H1905" t="str">
        <f t="shared" ca="1" si="1021"/>
        <v>S107</v>
      </c>
      <c r="I1905">
        <f ca="1">VLOOKUP(D1905,PRC!$A$2:$B$21,2,0)*E1905</f>
        <v>5360000</v>
      </c>
      <c r="J1905">
        <f t="shared" ca="1" si="1006"/>
        <v>4609596</v>
      </c>
      <c r="K1905">
        <f ca="1">VLOOKUP(D1905,PRC!$A$1:$C$21,3,0)*E1905</f>
        <v>2412000</v>
      </c>
      <c r="L1905">
        <f t="shared" ca="1" si="1007"/>
        <v>161000</v>
      </c>
      <c r="M1905">
        <f t="shared" ca="1" si="1008"/>
        <v>107000</v>
      </c>
      <c r="N1905">
        <f t="shared" ca="1" si="1009"/>
        <v>804000</v>
      </c>
      <c r="O1905">
        <f t="shared" ca="1" si="1010"/>
        <v>429000</v>
      </c>
      <c r="P1905">
        <f t="shared" ca="1" si="997"/>
        <v>696596</v>
      </c>
      <c r="Q1905">
        <f ca="1">IF(P1905&gt;0,1,0)</f>
        <v>1</v>
      </c>
      <c r="R1905">
        <f t="shared" ca="1" si="1011"/>
        <v>14</v>
      </c>
      <c r="S1905">
        <f t="shared" ca="1" si="1012"/>
        <v>3</v>
      </c>
      <c r="T1905">
        <f t="shared" ca="1" si="1013"/>
        <v>2</v>
      </c>
      <c r="U1905">
        <f t="shared" ca="1" si="1014"/>
        <v>15</v>
      </c>
      <c r="V1905">
        <f t="shared" ca="1" si="1015"/>
        <v>8</v>
      </c>
      <c r="X1905">
        <f t="shared" si="1017"/>
        <v>1905</v>
      </c>
      <c r="Y1905">
        <f t="shared" si="1018"/>
        <v>1452</v>
      </c>
      <c r="Z1905">
        <f t="shared" si="1019"/>
        <v>1453</v>
      </c>
      <c r="AA1905">
        <f t="shared" si="1016"/>
        <v>1951</v>
      </c>
      <c r="AB1905">
        <f t="shared" si="999"/>
        <v>500</v>
      </c>
      <c r="AM1905" t="str">
        <f t="shared" si="1000"/>
        <v>201902LP</v>
      </c>
      <c r="AN1905">
        <f t="shared" ca="1" si="1023"/>
        <v>14.000074626865667</v>
      </c>
      <c r="AO1905">
        <f t="shared" ca="1" si="1024"/>
        <v>3.0037313432835822</v>
      </c>
      <c r="AP1905">
        <f t="shared" ca="1" si="1001"/>
        <v>1.9962686567164181</v>
      </c>
      <c r="AQ1905">
        <f t="shared" ca="1" si="1002"/>
        <v>15</v>
      </c>
      <c r="AR1905">
        <f t="shared" ca="1" si="1003"/>
        <v>8.003731343283583</v>
      </c>
      <c r="AS1905">
        <f ca="1">P1905/J1905</f>
        <v>0.15111866636468793</v>
      </c>
    </row>
    <row r="1906" spans="1:45" x14ac:dyDescent="0.4">
      <c r="A1906">
        <f t="shared" si="998"/>
        <v>201902</v>
      </c>
      <c r="B1906" t="s">
        <v>982</v>
      </c>
      <c r="C1906" t="s">
        <v>647</v>
      </c>
      <c r="D1906" t="str">
        <f t="shared" ca="1" si="1022"/>
        <v>I116</v>
      </c>
      <c r="E1906">
        <f t="shared" ca="1" si="1004"/>
        <v>8</v>
      </c>
      <c r="F1906">
        <f t="shared" ca="1" si="1005"/>
        <v>13</v>
      </c>
      <c r="G1906" t="str">
        <f t="shared" ca="1" si="1020"/>
        <v>S10</v>
      </c>
      <c r="H1906" t="str">
        <f t="shared" ca="1" si="1021"/>
        <v>S109</v>
      </c>
      <c r="I1906">
        <f ca="1">VLOOKUP(D1906,PRC!$A$2:$B$21,2,0)*E1906</f>
        <v>11680000</v>
      </c>
      <c r="J1906">
        <f t="shared" ca="1" si="1006"/>
        <v>10511996</v>
      </c>
      <c r="K1906">
        <f ca="1">VLOOKUP(D1906,PRC!$A$1:$C$21,3,0)*E1906</f>
        <v>7008000</v>
      </c>
      <c r="L1906">
        <f t="shared" ca="1" si="1007"/>
        <v>234000</v>
      </c>
      <c r="M1906">
        <f t="shared" ca="1" si="1008"/>
        <v>350000</v>
      </c>
      <c r="N1906">
        <f t="shared" ca="1" si="1009"/>
        <v>1168000</v>
      </c>
      <c r="O1906">
        <f t="shared" ca="1" si="1010"/>
        <v>701000</v>
      </c>
      <c r="P1906">
        <f t="shared" ca="1" si="997"/>
        <v>1050996</v>
      </c>
      <c r="Q1906">
        <f ca="1">IF(P1906&gt;0,1,0)</f>
        <v>1</v>
      </c>
      <c r="R1906">
        <f t="shared" ca="1" si="1011"/>
        <v>10</v>
      </c>
      <c r="S1906">
        <f t="shared" ca="1" si="1012"/>
        <v>2</v>
      </c>
      <c r="T1906">
        <f t="shared" ca="1" si="1013"/>
        <v>3</v>
      </c>
      <c r="U1906">
        <f t="shared" ca="1" si="1014"/>
        <v>10</v>
      </c>
      <c r="V1906">
        <f t="shared" ca="1" si="1015"/>
        <v>6</v>
      </c>
      <c r="X1906">
        <f t="shared" si="1017"/>
        <v>1906</v>
      </c>
      <c r="Y1906">
        <f t="shared" si="1018"/>
        <v>1452</v>
      </c>
      <c r="Z1906">
        <f t="shared" si="1019"/>
        <v>1453</v>
      </c>
      <c r="AA1906">
        <f t="shared" si="1016"/>
        <v>1951</v>
      </c>
      <c r="AB1906">
        <f t="shared" si="999"/>
        <v>500</v>
      </c>
      <c r="AM1906" t="str">
        <f t="shared" si="1000"/>
        <v>201902LP</v>
      </c>
      <c r="AN1906">
        <f t="shared" ca="1" si="1023"/>
        <v>10.000034246575339</v>
      </c>
      <c r="AO1906">
        <f t="shared" ca="1" si="1024"/>
        <v>2.0034246575342465</v>
      </c>
      <c r="AP1906">
        <f t="shared" ca="1" si="1001"/>
        <v>2.9965753424657531</v>
      </c>
      <c r="AQ1906">
        <f t="shared" ca="1" si="1002"/>
        <v>10</v>
      </c>
      <c r="AR1906">
        <f t="shared" ca="1" si="1003"/>
        <v>6.0017123287671232</v>
      </c>
      <c r="AS1906">
        <f ca="1">P1906/J1906</f>
        <v>9.9980631651686316E-2</v>
      </c>
    </row>
    <row r="1907" spans="1:45" x14ac:dyDescent="0.4">
      <c r="A1907">
        <f t="shared" si="998"/>
        <v>201902</v>
      </c>
      <c r="B1907" t="s">
        <v>983</v>
      </c>
      <c r="C1907" t="s">
        <v>647</v>
      </c>
      <c r="D1907" t="str">
        <f t="shared" ca="1" si="1022"/>
        <v>I105</v>
      </c>
      <c r="E1907">
        <f t="shared" ca="1" si="1004"/>
        <v>7</v>
      </c>
      <c r="F1907">
        <f t="shared" ca="1" si="1005"/>
        <v>11</v>
      </c>
      <c r="G1907" t="str">
        <f t="shared" ca="1" si="1020"/>
        <v>S10</v>
      </c>
      <c r="H1907" t="str">
        <f t="shared" ca="1" si="1021"/>
        <v>S104</v>
      </c>
      <c r="I1907">
        <f ca="1">VLOOKUP(D1907,PRC!$A$2:$B$21,2,0)*E1907</f>
        <v>700000</v>
      </c>
      <c r="J1907">
        <f t="shared" ca="1" si="1006"/>
        <v>601996</v>
      </c>
      <c r="K1907">
        <f ca="1">VLOOKUP(D1907,PRC!$A$1:$C$21,3,0)*E1907</f>
        <v>413000</v>
      </c>
      <c r="L1907">
        <f t="shared" ca="1" si="1007"/>
        <v>7000</v>
      </c>
      <c r="M1907">
        <f t="shared" ca="1" si="1008"/>
        <v>14000</v>
      </c>
      <c r="N1907">
        <f t="shared" ca="1" si="1009"/>
        <v>98000</v>
      </c>
      <c r="O1907">
        <f t="shared" ca="1" si="1010"/>
        <v>70000</v>
      </c>
      <c r="P1907">
        <f t="shared" ca="1" si="997"/>
        <v>-4</v>
      </c>
      <c r="Q1907">
        <f ca="1">IF(P1907&gt;0,1,0)</f>
        <v>0</v>
      </c>
      <c r="R1907">
        <f t="shared" ca="1" si="1011"/>
        <v>14</v>
      </c>
      <c r="S1907">
        <f t="shared" ca="1" si="1012"/>
        <v>1</v>
      </c>
      <c r="T1907">
        <f t="shared" ca="1" si="1013"/>
        <v>2</v>
      </c>
      <c r="U1907">
        <f t="shared" ca="1" si="1014"/>
        <v>14</v>
      </c>
      <c r="V1907">
        <f t="shared" ca="1" si="1015"/>
        <v>10</v>
      </c>
      <c r="X1907">
        <f t="shared" si="1017"/>
        <v>1907</v>
      </c>
      <c r="Y1907">
        <f t="shared" si="1018"/>
        <v>1452</v>
      </c>
      <c r="Z1907">
        <f t="shared" si="1019"/>
        <v>1453</v>
      </c>
      <c r="AA1907">
        <f t="shared" si="1016"/>
        <v>1951</v>
      </c>
      <c r="AB1907">
        <f t="shared" si="999"/>
        <v>500</v>
      </c>
      <c r="AM1907" t="str">
        <f t="shared" si="1000"/>
        <v>201902LP</v>
      </c>
      <c r="AN1907">
        <f t="shared" ca="1" si="1023"/>
        <v>14.00057142857143</v>
      </c>
      <c r="AO1907">
        <f t="shared" ca="1" si="1024"/>
        <v>1</v>
      </c>
      <c r="AP1907">
        <f t="shared" ca="1" si="1001"/>
        <v>2</v>
      </c>
      <c r="AQ1907">
        <f t="shared" ca="1" si="1002"/>
        <v>14.000000000000002</v>
      </c>
      <c r="AR1907">
        <f t="shared" ca="1" si="1003"/>
        <v>10</v>
      </c>
      <c r="AS1907">
        <f ca="1">P1907/J1907</f>
        <v>-6.6445624223416763E-6</v>
      </c>
    </row>
    <row r="1908" spans="1:45" x14ac:dyDescent="0.4">
      <c r="A1908">
        <f t="shared" si="998"/>
        <v>201902</v>
      </c>
      <c r="B1908" t="s">
        <v>984</v>
      </c>
      <c r="C1908" t="s">
        <v>647</v>
      </c>
      <c r="D1908" t="str">
        <f t="shared" ca="1" si="1022"/>
        <v>I120</v>
      </c>
      <c r="E1908">
        <f t="shared" ca="1" si="1004"/>
        <v>6</v>
      </c>
      <c r="F1908">
        <f t="shared" ca="1" si="1005"/>
        <v>12</v>
      </c>
      <c r="G1908" t="str">
        <f t="shared" ca="1" si="1020"/>
        <v>S10</v>
      </c>
      <c r="H1908" t="str">
        <f t="shared" ca="1" si="1021"/>
        <v>S107</v>
      </c>
      <c r="I1908">
        <f ca="1">VLOOKUP(D1908,PRC!$A$2:$B$21,2,0)*E1908</f>
        <v>25800000</v>
      </c>
      <c r="J1908">
        <f t="shared" ca="1" si="1006"/>
        <v>22445996</v>
      </c>
      <c r="K1908">
        <f ca="1">VLOOKUP(D1908,PRC!$A$1:$C$21,3,0)*E1908</f>
        <v>11610000</v>
      </c>
      <c r="L1908">
        <f t="shared" ca="1" si="1007"/>
        <v>516000</v>
      </c>
      <c r="M1908">
        <f t="shared" ca="1" si="1008"/>
        <v>516000</v>
      </c>
      <c r="N1908">
        <f t="shared" ca="1" si="1009"/>
        <v>4128000</v>
      </c>
      <c r="O1908">
        <f t="shared" ca="1" si="1010"/>
        <v>1806000</v>
      </c>
      <c r="P1908">
        <f t="shared" ref="P1908:P1951" ca="1" si="1025">J1908-SUM(K1908:O1908)</f>
        <v>3869996</v>
      </c>
      <c r="Q1908">
        <f ca="1">IF(P1908&gt;0,1,0)</f>
        <v>1</v>
      </c>
      <c r="R1908">
        <f t="shared" ca="1" si="1011"/>
        <v>13</v>
      </c>
      <c r="S1908">
        <f t="shared" ca="1" si="1012"/>
        <v>2</v>
      </c>
      <c r="T1908">
        <f t="shared" ca="1" si="1013"/>
        <v>2</v>
      </c>
      <c r="U1908">
        <f t="shared" ca="1" si="1014"/>
        <v>16</v>
      </c>
      <c r="V1908">
        <f t="shared" ca="1" si="1015"/>
        <v>7</v>
      </c>
      <c r="X1908">
        <f t="shared" si="1017"/>
        <v>1908</v>
      </c>
      <c r="Y1908">
        <f t="shared" si="1018"/>
        <v>1452</v>
      </c>
      <c r="Z1908">
        <f t="shared" si="1019"/>
        <v>1453</v>
      </c>
      <c r="AA1908">
        <f t="shared" si="1016"/>
        <v>1951</v>
      </c>
      <c r="AB1908">
        <f t="shared" si="999"/>
        <v>500</v>
      </c>
      <c r="AM1908" t="str">
        <f t="shared" si="1000"/>
        <v>201902LP</v>
      </c>
      <c r="AN1908">
        <f t="shared" ca="1" si="1023"/>
        <v>13.000015503875971</v>
      </c>
      <c r="AO1908">
        <f t="shared" ca="1" si="1024"/>
        <v>2</v>
      </c>
      <c r="AP1908">
        <f t="shared" ca="1" si="1001"/>
        <v>2</v>
      </c>
      <c r="AQ1908">
        <f t="shared" ca="1" si="1002"/>
        <v>16</v>
      </c>
      <c r="AR1908">
        <f t="shared" ca="1" si="1003"/>
        <v>7.0000000000000009</v>
      </c>
      <c r="AS1908">
        <f ca="1">P1908/J1908</f>
        <v>0.17241364562303227</v>
      </c>
    </row>
    <row r="1909" spans="1:45" x14ac:dyDescent="0.4">
      <c r="A1909">
        <f t="shared" si="998"/>
        <v>201902</v>
      </c>
      <c r="B1909" t="s">
        <v>985</v>
      </c>
      <c r="C1909" t="s">
        <v>647</v>
      </c>
      <c r="D1909" t="str">
        <f t="shared" ca="1" si="1022"/>
        <v>I119</v>
      </c>
      <c r="E1909">
        <f t="shared" ca="1" si="1004"/>
        <v>7</v>
      </c>
      <c r="F1909">
        <f t="shared" ca="1" si="1005"/>
        <v>14</v>
      </c>
      <c r="G1909" t="str">
        <f t="shared" ca="1" si="1020"/>
        <v>S10</v>
      </c>
      <c r="H1909" t="str">
        <f t="shared" ca="1" si="1021"/>
        <v>S103</v>
      </c>
      <c r="I1909">
        <f ca="1">VLOOKUP(D1909,PRC!$A$2:$B$21,2,0)*E1909</f>
        <v>665000</v>
      </c>
      <c r="J1909">
        <f t="shared" ca="1" si="1006"/>
        <v>591846</v>
      </c>
      <c r="K1909">
        <f ca="1">VLOOKUP(D1909,PRC!$A$1:$C$21,3,0)*E1909</f>
        <v>319200</v>
      </c>
      <c r="L1909">
        <f t="shared" ca="1" si="1007"/>
        <v>20000</v>
      </c>
      <c r="M1909">
        <f t="shared" ca="1" si="1008"/>
        <v>7000</v>
      </c>
      <c r="N1909">
        <f t="shared" ca="1" si="1009"/>
        <v>133000</v>
      </c>
      <c r="O1909">
        <f t="shared" ca="1" si="1010"/>
        <v>60000</v>
      </c>
      <c r="P1909">
        <f t="shared" ca="1" si="1025"/>
        <v>52646</v>
      </c>
      <c r="Q1909">
        <f ca="1">IF(P1909&gt;0,1,0)</f>
        <v>1</v>
      </c>
      <c r="R1909">
        <f t="shared" ca="1" si="1011"/>
        <v>11</v>
      </c>
      <c r="S1909">
        <f t="shared" ca="1" si="1012"/>
        <v>3</v>
      </c>
      <c r="T1909">
        <f t="shared" ca="1" si="1013"/>
        <v>1</v>
      </c>
      <c r="U1909">
        <f t="shared" ca="1" si="1014"/>
        <v>20</v>
      </c>
      <c r="V1909">
        <f t="shared" ca="1" si="1015"/>
        <v>9</v>
      </c>
      <c r="X1909">
        <f t="shared" si="1017"/>
        <v>1909</v>
      </c>
      <c r="Y1909">
        <f t="shared" si="1018"/>
        <v>1452</v>
      </c>
      <c r="Z1909">
        <f t="shared" si="1019"/>
        <v>1453</v>
      </c>
      <c r="AA1909">
        <f t="shared" si="1016"/>
        <v>1951</v>
      </c>
      <c r="AB1909">
        <f t="shared" si="999"/>
        <v>500</v>
      </c>
      <c r="AM1909" t="str">
        <f t="shared" si="1000"/>
        <v>201902LP</v>
      </c>
      <c r="AN1909">
        <f t="shared" ca="1" si="1023"/>
        <v>11.0006015037594</v>
      </c>
      <c r="AO1909">
        <f t="shared" ca="1" si="1024"/>
        <v>3.007518796992481</v>
      </c>
      <c r="AP1909">
        <f t="shared" ca="1" si="1001"/>
        <v>1.0526315789473684</v>
      </c>
      <c r="AQ1909">
        <f t="shared" ca="1" si="1002"/>
        <v>20</v>
      </c>
      <c r="AR1909">
        <f t="shared" ca="1" si="1003"/>
        <v>9.0225563909774422</v>
      </c>
      <c r="AS1909">
        <f ca="1">P1909/J1909</f>
        <v>8.8952193644968452E-2</v>
      </c>
    </row>
    <row r="1910" spans="1:45" x14ac:dyDescent="0.4">
      <c r="A1910">
        <f t="shared" si="998"/>
        <v>201902</v>
      </c>
      <c r="B1910" t="s">
        <v>986</v>
      </c>
      <c r="C1910" t="s">
        <v>647</v>
      </c>
      <c r="D1910" t="str">
        <f t="shared" ca="1" si="1022"/>
        <v>I108</v>
      </c>
      <c r="E1910">
        <f t="shared" ca="1" si="1004"/>
        <v>7</v>
      </c>
      <c r="F1910">
        <f t="shared" ca="1" si="1005"/>
        <v>11</v>
      </c>
      <c r="G1910" t="str">
        <f t="shared" ca="1" si="1020"/>
        <v>S10</v>
      </c>
      <c r="H1910" t="str">
        <f t="shared" ca="1" si="1021"/>
        <v>S109</v>
      </c>
      <c r="I1910">
        <f ca="1">VLOOKUP(D1910,PRC!$A$2:$B$21,2,0)*E1910</f>
        <v>280000</v>
      </c>
      <c r="J1910">
        <f t="shared" ca="1" si="1006"/>
        <v>237996</v>
      </c>
      <c r="K1910">
        <f ca="1">VLOOKUP(D1910,PRC!$A$1:$C$21,3,0)*E1910</f>
        <v>128800</v>
      </c>
      <c r="L1910">
        <f t="shared" ca="1" si="1007"/>
        <v>3000</v>
      </c>
      <c r="M1910">
        <f t="shared" ca="1" si="1008"/>
        <v>8000</v>
      </c>
      <c r="N1910">
        <f t="shared" ca="1" si="1009"/>
        <v>56000</v>
      </c>
      <c r="O1910">
        <f t="shared" ca="1" si="1010"/>
        <v>14000</v>
      </c>
      <c r="P1910">
        <f t="shared" ca="1" si="1025"/>
        <v>28196</v>
      </c>
      <c r="Q1910">
        <f ca="1">IF(P1910&gt;0,1,0)</f>
        <v>1</v>
      </c>
      <c r="R1910">
        <f t="shared" ca="1" si="1011"/>
        <v>15</v>
      </c>
      <c r="S1910">
        <f t="shared" ca="1" si="1012"/>
        <v>1</v>
      </c>
      <c r="T1910">
        <f t="shared" ca="1" si="1013"/>
        <v>3</v>
      </c>
      <c r="U1910">
        <f t="shared" ca="1" si="1014"/>
        <v>20</v>
      </c>
      <c r="V1910">
        <f t="shared" ca="1" si="1015"/>
        <v>5</v>
      </c>
      <c r="X1910">
        <f t="shared" si="1017"/>
        <v>1910</v>
      </c>
      <c r="Y1910">
        <f t="shared" si="1018"/>
        <v>1452</v>
      </c>
      <c r="Z1910">
        <f t="shared" si="1019"/>
        <v>1453</v>
      </c>
      <c r="AA1910">
        <f t="shared" si="1016"/>
        <v>1951</v>
      </c>
      <c r="AB1910">
        <f t="shared" si="999"/>
        <v>500</v>
      </c>
      <c r="AM1910" t="str">
        <f t="shared" si="1000"/>
        <v>201902LP</v>
      </c>
      <c r="AN1910">
        <f t="shared" ca="1" si="1023"/>
        <v>15.001428571428576</v>
      </c>
      <c r="AO1910">
        <f t="shared" ca="1" si="1024"/>
        <v>1.0714285714285714</v>
      </c>
      <c r="AP1910">
        <f t="shared" ca="1" si="1001"/>
        <v>2.8571428571428572</v>
      </c>
      <c r="AQ1910">
        <f t="shared" ca="1" si="1002"/>
        <v>20</v>
      </c>
      <c r="AR1910">
        <f t="shared" ca="1" si="1003"/>
        <v>5</v>
      </c>
      <c r="AS1910">
        <f ca="1">P1910/J1910</f>
        <v>0.11847257937108187</v>
      </c>
    </row>
    <row r="1911" spans="1:45" x14ac:dyDescent="0.4">
      <c r="A1911">
        <f t="shared" si="998"/>
        <v>201902</v>
      </c>
      <c r="B1911" t="s">
        <v>987</v>
      </c>
      <c r="C1911" t="s">
        <v>647</v>
      </c>
      <c r="D1911" t="str">
        <f t="shared" ca="1" si="1022"/>
        <v>I104</v>
      </c>
      <c r="E1911">
        <f t="shared" ca="1" si="1004"/>
        <v>8</v>
      </c>
      <c r="F1911">
        <f t="shared" ca="1" si="1005"/>
        <v>12</v>
      </c>
      <c r="G1911" t="str">
        <f t="shared" ca="1" si="1020"/>
        <v>S11</v>
      </c>
      <c r="H1911" t="str">
        <f t="shared" ca="1" si="1021"/>
        <v>S115</v>
      </c>
      <c r="I1911">
        <f ca="1">VLOOKUP(D1911,PRC!$A$2:$B$21,2,0)*E1911</f>
        <v>560000</v>
      </c>
      <c r="J1911">
        <f t="shared" ca="1" si="1006"/>
        <v>503996</v>
      </c>
      <c r="K1911">
        <f ca="1">VLOOKUP(D1911,PRC!$A$1:$C$21,3,0)*E1911</f>
        <v>235200</v>
      </c>
      <c r="L1911">
        <f t="shared" ca="1" si="1007"/>
        <v>17000</v>
      </c>
      <c r="M1911">
        <f t="shared" ca="1" si="1008"/>
        <v>6000</v>
      </c>
      <c r="N1911">
        <f t="shared" ca="1" si="1009"/>
        <v>73000</v>
      </c>
      <c r="O1911">
        <f t="shared" ca="1" si="1010"/>
        <v>34000</v>
      </c>
      <c r="P1911">
        <f t="shared" ca="1" si="1025"/>
        <v>138796</v>
      </c>
      <c r="Q1911">
        <f ca="1">IF(P1911&gt;0,1,0)</f>
        <v>1</v>
      </c>
      <c r="R1911">
        <f t="shared" ca="1" si="1011"/>
        <v>10</v>
      </c>
      <c r="S1911">
        <f t="shared" ca="1" si="1012"/>
        <v>3</v>
      </c>
      <c r="T1911">
        <f t="shared" ca="1" si="1013"/>
        <v>1</v>
      </c>
      <c r="U1911">
        <f t="shared" ca="1" si="1014"/>
        <v>13</v>
      </c>
      <c r="V1911">
        <f t="shared" ca="1" si="1015"/>
        <v>6</v>
      </c>
      <c r="X1911">
        <f t="shared" si="1017"/>
        <v>1911</v>
      </c>
      <c r="Y1911">
        <f t="shared" si="1018"/>
        <v>1452</v>
      </c>
      <c r="Z1911">
        <f t="shared" si="1019"/>
        <v>1453</v>
      </c>
      <c r="AA1911">
        <f t="shared" si="1016"/>
        <v>1951</v>
      </c>
      <c r="AB1911">
        <f t="shared" si="999"/>
        <v>500</v>
      </c>
      <c r="AM1911" t="str">
        <f t="shared" si="1000"/>
        <v>201902LP</v>
      </c>
      <c r="AN1911">
        <f t="shared" ca="1" si="1023"/>
        <v>10.000714285714285</v>
      </c>
      <c r="AO1911">
        <f t="shared" ca="1" si="1024"/>
        <v>3.0357142857142856</v>
      </c>
      <c r="AP1911">
        <f t="shared" ca="1" si="1001"/>
        <v>1.0714285714285714</v>
      </c>
      <c r="AQ1911">
        <f t="shared" ca="1" si="1002"/>
        <v>13.035714285714286</v>
      </c>
      <c r="AR1911">
        <f t="shared" ca="1" si="1003"/>
        <v>6.0714285714285712</v>
      </c>
      <c r="AS1911">
        <f ca="1">P1911/J1911</f>
        <v>0.27539107453233758</v>
      </c>
    </row>
    <row r="1912" spans="1:45" x14ac:dyDescent="0.4">
      <c r="A1912">
        <f t="shared" si="998"/>
        <v>201902</v>
      </c>
      <c r="B1912" t="s">
        <v>988</v>
      </c>
      <c r="C1912" t="s">
        <v>647</v>
      </c>
      <c r="D1912" t="str">
        <f t="shared" ca="1" si="1022"/>
        <v>I113</v>
      </c>
      <c r="E1912">
        <f t="shared" ca="1" si="1004"/>
        <v>6</v>
      </c>
      <c r="F1912">
        <f t="shared" ca="1" si="1005"/>
        <v>15</v>
      </c>
      <c r="G1912" t="str">
        <f t="shared" ca="1" si="1020"/>
        <v>S10</v>
      </c>
      <c r="H1912" t="str">
        <f t="shared" ca="1" si="1021"/>
        <v>S103</v>
      </c>
      <c r="I1912">
        <f ca="1">VLOOKUP(D1912,PRC!$A$2:$B$21,2,0)*E1912</f>
        <v>4020000</v>
      </c>
      <c r="J1912">
        <f t="shared" ca="1" si="1006"/>
        <v>3416996</v>
      </c>
      <c r="K1912">
        <f ca="1">VLOOKUP(D1912,PRC!$A$1:$C$21,3,0)*E1912</f>
        <v>1809000</v>
      </c>
      <c r="L1912">
        <f t="shared" ca="1" si="1007"/>
        <v>121000</v>
      </c>
      <c r="M1912">
        <f t="shared" ca="1" si="1008"/>
        <v>80000</v>
      </c>
      <c r="N1912">
        <f t="shared" ca="1" si="1009"/>
        <v>523000</v>
      </c>
      <c r="O1912">
        <f t="shared" ca="1" si="1010"/>
        <v>281000</v>
      </c>
      <c r="P1912">
        <f t="shared" ca="1" si="1025"/>
        <v>602996</v>
      </c>
      <c r="Q1912">
        <f ca="1">IF(P1912&gt;0,1,0)</f>
        <v>1</v>
      </c>
      <c r="R1912">
        <f t="shared" ca="1" si="1011"/>
        <v>15</v>
      </c>
      <c r="S1912">
        <f t="shared" ca="1" si="1012"/>
        <v>3</v>
      </c>
      <c r="T1912">
        <f t="shared" ca="1" si="1013"/>
        <v>2</v>
      </c>
      <c r="U1912">
        <f t="shared" ca="1" si="1014"/>
        <v>13</v>
      </c>
      <c r="V1912">
        <f t="shared" ca="1" si="1015"/>
        <v>7</v>
      </c>
      <c r="X1912">
        <f t="shared" si="1017"/>
        <v>1912</v>
      </c>
      <c r="Y1912">
        <f t="shared" si="1018"/>
        <v>1452</v>
      </c>
      <c r="Z1912">
        <f t="shared" si="1019"/>
        <v>1453</v>
      </c>
      <c r="AA1912">
        <f t="shared" si="1016"/>
        <v>1951</v>
      </c>
      <c r="AB1912">
        <f t="shared" si="999"/>
        <v>500</v>
      </c>
      <c r="AM1912" t="str">
        <f t="shared" si="1000"/>
        <v>201902LP</v>
      </c>
      <c r="AN1912">
        <f t="shared" ca="1" si="1023"/>
        <v>15.000099502487563</v>
      </c>
      <c r="AO1912">
        <f t="shared" ca="1" si="1024"/>
        <v>3.0099502487562191</v>
      </c>
      <c r="AP1912">
        <f t="shared" ca="1" si="1001"/>
        <v>1.9900497512437811</v>
      </c>
      <c r="AQ1912">
        <f t="shared" ca="1" si="1002"/>
        <v>13.009950248756219</v>
      </c>
      <c r="AR1912">
        <f t="shared" ca="1" si="1003"/>
        <v>6.9900497512437809</v>
      </c>
      <c r="AS1912">
        <f ca="1">P1912/J1912</f>
        <v>0.17646962419622381</v>
      </c>
    </row>
    <row r="1913" spans="1:45" x14ac:dyDescent="0.4">
      <c r="A1913">
        <f t="shared" si="998"/>
        <v>201902</v>
      </c>
      <c r="B1913" t="s">
        <v>989</v>
      </c>
      <c r="C1913" t="s">
        <v>647</v>
      </c>
      <c r="D1913" t="str">
        <f t="shared" ca="1" si="1022"/>
        <v>I105</v>
      </c>
      <c r="E1913">
        <f t="shared" ca="1" si="1004"/>
        <v>5</v>
      </c>
      <c r="F1913">
        <f t="shared" ca="1" si="1005"/>
        <v>11</v>
      </c>
      <c r="G1913" t="str">
        <f t="shared" ca="1" si="1020"/>
        <v>S10</v>
      </c>
      <c r="H1913" t="str">
        <f t="shared" ca="1" si="1021"/>
        <v>S108</v>
      </c>
      <c r="I1913">
        <f ca="1">VLOOKUP(D1913,PRC!$A$2:$B$21,2,0)*E1913</f>
        <v>500000</v>
      </c>
      <c r="J1913">
        <f t="shared" ca="1" si="1006"/>
        <v>439996</v>
      </c>
      <c r="K1913">
        <f ca="1">VLOOKUP(D1913,PRC!$A$1:$C$21,3,0)*E1913</f>
        <v>295000</v>
      </c>
      <c r="L1913">
        <f t="shared" ca="1" si="1007"/>
        <v>10000</v>
      </c>
      <c r="M1913">
        <f t="shared" ca="1" si="1008"/>
        <v>10000</v>
      </c>
      <c r="N1913">
        <f t="shared" ca="1" si="1009"/>
        <v>75000</v>
      </c>
      <c r="O1913">
        <f t="shared" ca="1" si="1010"/>
        <v>25000</v>
      </c>
      <c r="P1913">
        <f t="shared" ca="1" si="1025"/>
        <v>24996</v>
      </c>
      <c r="Q1913">
        <f ca="1">IF(P1913&gt;0,1,0)</f>
        <v>1</v>
      </c>
      <c r="R1913">
        <f t="shared" ca="1" si="1011"/>
        <v>12</v>
      </c>
      <c r="S1913">
        <f t="shared" ca="1" si="1012"/>
        <v>2</v>
      </c>
      <c r="T1913">
        <f t="shared" ca="1" si="1013"/>
        <v>2</v>
      </c>
      <c r="U1913">
        <f t="shared" ca="1" si="1014"/>
        <v>15</v>
      </c>
      <c r="V1913">
        <f t="shared" ca="1" si="1015"/>
        <v>5</v>
      </c>
      <c r="X1913">
        <f t="shared" si="1017"/>
        <v>1913</v>
      </c>
      <c r="Y1913">
        <f t="shared" si="1018"/>
        <v>1452</v>
      </c>
      <c r="Z1913">
        <f t="shared" si="1019"/>
        <v>1453</v>
      </c>
      <c r="AA1913">
        <f t="shared" si="1016"/>
        <v>1951</v>
      </c>
      <c r="AB1913">
        <f t="shared" si="999"/>
        <v>500</v>
      </c>
      <c r="AM1913" t="str">
        <f t="shared" si="1000"/>
        <v>201902LP</v>
      </c>
      <c r="AN1913">
        <f t="shared" ca="1" si="1023"/>
        <v>12.0008</v>
      </c>
      <c r="AO1913">
        <f t="shared" ca="1" si="1024"/>
        <v>2</v>
      </c>
      <c r="AP1913">
        <f t="shared" ca="1" si="1001"/>
        <v>2</v>
      </c>
      <c r="AQ1913">
        <f t="shared" ca="1" si="1002"/>
        <v>15</v>
      </c>
      <c r="AR1913">
        <f t="shared" ca="1" si="1003"/>
        <v>5</v>
      </c>
      <c r="AS1913">
        <f ca="1">P1913/J1913</f>
        <v>5.6809607360066912E-2</v>
      </c>
    </row>
    <row r="1914" spans="1:45" x14ac:dyDescent="0.4">
      <c r="A1914">
        <f t="shared" si="998"/>
        <v>201902</v>
      </c>
      <c r="B1914" t="s">
        <v>990</v>
      </c>
      <c r="C1914" t="s">
        <v>647</v>
      </c>
      <c r="D1914" t="str">
        <f t="shared" ca="1" si="1022"/>
        <v>I104</v>
      </c>
      <c r="E1914">
        <f t="shared" ca="1" si="1004"/>
        <v>7</v>
      </c>
      <c r="F1914">
        <f t="shared" ca="1" si="1005"/>
        <v>10</v>
      </c>
      <c r="G1914" t="str">
        <f t="shared" ca="1" si="1020"/>
        <v>S11</v>
      </c>
      <c r="H1914" t="str">
        <f t="shared" ca="1" si="1021"/>
        <v>S110</v>
      </c>
      <c r="I1914">
        <f ca="1">VLOOKUP(D1914,PRC!$A$2:$B$21,2,0)*E1914</f>
        <v>490000</v>
      </c>
      <c r="J1914">
        <f t="shared" ca="1" si="1006"/>
        <v>440996</v>
      </c>
      <c r="K1914">
        <f ca="1">VLOOKUP(D1914,PRC!$A$1:$C$21,3,0)*E1914</f>
        <v>205800</v>
      </c>
      <c r="L1914">
        <f t="shared" ca="1" si="1007"/>
        <v>15000</v>
      </c>
      <c r="M1914">
        <f t="shared" ca="1" si="1008"/>
        <v>10000</v>
      </c>
      <c r="N1914">
        <f t="shared" ca="1" si="1009"/>
        <v>78000</v>
      </c>
      <c r="O1914">
        <f t="shared" ca="1" si="1010"/>
        <v>34000</v>
      </c>
      <c r="P1914">
        <f t="shared" ca="1" si="1025"/>
        <v>98196</v>
      </c>
      <c r="Q1914">
        <f ca="1">IF(P1914&gt;0,1,0)</f>
        <v>1</v>
      </c>
      <c r="R1914">
        <f t="shared" ca="1" si="1011"/>
        <v>10</v>
      </c>
      <c r="S1914">
        <f t="shared" ca="1" si="1012"/>
        <v>3</v>
      </c>
      <c r="T1914">
        <f t="shared" ca="1" si="1013"/>
        <v>2</v>
      </c>
      <c r="U1914">
        <f t="shared" ca="1" si="1014"/>
        <v>16</v>
      </c>
      <c r="V1914">
        <f t="shared" ca="1" si="1015"/>
        <v>7</v>
      </c>
      <c r="X1914">
        <f t="shared" si="1017"/>
        <v>1914</v>
      </c>
      <c r="Y1914">
        <f t="shared" si="1018"/>
        <v>1452</v>
      </c>
      <c r="Z1914">
        <f t="shared" si="1019"/>
        <v>1453</v>
      </c>
      <c r="AA1914">
        <f t="shared" si="1016"/>
        <v>1951</v>
      </c>
      <c r="AB1914">
        <f t="shared" si="999"/>
        <v>500</v>
      </c>
      <c r="AM1914" t="str">
        <f t="shared" si="1000"/>
        <v>201902LP</v>
      </c>
      <c r="AN1914">
        <f t="shared" ca="1" si="1023"/>
        <v>10.000816326530614</v>
      </c>
      <c r="AO1914">
        <f t="shared" ca="1" si="1024"/>
        <v>3.0612244897959182</v>
      </c>
      <c r="AP1914">
        <f t="shared" ca="1" si="1001"/>
        <v>2.0408163265306123</v>
      </c>
      <c r="AQ1914">
        <f t="shared" ca="1" si="1002"/>
        <v>15.918367346938775</v>
      </c>
      <c r="AR1914">
        <f t="shared" ca="1" si="1003"/>
        <v>6.9387755102040813</v>
      </c>
      <c r="AS1914">
        <f ca="1">P1914/J1914</f>
        <v>0.22266868633729103</v>
      </c>
    </row>
    <row r="1915" spans="1:45" x14ac:dyDescent="0.4">
      <c r="A1915">
        <f t="shared" si="998"/>
        <v>201902</v>
      </c>
      <c r="B1915" t="s">
        <v>991</v>
      </c>
      <c r="C1915" t="s">
        <v>647</v>
      </c>
      <c r="D1915" t="str">
        <f t="shared" ca="1" si="1022"/>
        <v>I106</v>
      </c>
      <c r="E1915">
        <f t="shared" ca="1" si="1004"/>
        <v>7</v>
      </c>
      <c r="F1915">
        <f t="shared" ca="1" si="1005"/>
        <v>11</v>
      </c>
      <c r="G1915" t="str">
        <f t="shared" ca="1" si="1020"/>
        <v>S12</v>
      </c>
      <c r="H1915" t="str">
        <f t="shared" ca="1" si="1021"/>
        <v>S120</v>
      </c>
      <c r="I1915">
        <f ca="1">VLOOKUP(D1915,PRC!$A$2:$B$21,2,0)*E1915</f>
        <v>140000</v>
      </c>
      <c r="J1915">
        <f t="shared" ca="1" si="1006"/>
        <v>118996</v>
      </c>
      <c r="K1915">
        <f ca="1">VLOOKUP(D1915,PRC!$A$1:$C$21,3,0)*E1915</f>
        <v>74200</v>
      </c>
      <c r="L1915">
        <f t="shared" ca="1" si="1007"/>
        <v>4000</v>
      </c>
      <c r="M1915">
        <f t="shared" ca="1" si="1008"/>
        <v>4000</v>
      </c>
      <c r="N1915">
        <f t="shared" ca="1" si="1009"/>
        <v>20000</v>
      </c>
      <c r="O1915">
        <f t="shared" ca="1" si="1010"/>
        <v>10000</v>
      </c>
      <c r="P1915">
        <f t="shared" ca="1" si="1025"/>
        <v>6796</v>
      </c>
      <c r="Q1915">
        <f ca="1">IF(P1915&gt;0,1,0)</f>
        <v>1</v>
      </c>
      <c r="R1915">
        <f t="shared" ca="1" si="1011"/>
        <v>15</v>
      </c>
      <c r="S1915">
        <f t="shared" ca="1" si="1012"/>
        <v>3</v>
      </c>
      <c r="T1915">
        <f t="shared" ca="1" si="1013"/>
        <v>3</v>
      </c>
      <c r="U1915">
        <f t="shared" ca="1" si="1014"/>
        <v>14</v>
      </c>
      <c r="V1915">
        <f t="shared" ca="1" si="1015"/>
        <v>7</v>
      </c>
      <c r="X1915">
        <f t="shared" si="1017"/>
        <v>1915</v>
      </c>
      <c r="Y1915">
        <f t="shared" si="1018"/>
        <v>1452</v>
      </c>
      <c r="Z1915">
        <f t="shared" si="1019"/>
        <v>1453</v>
      </c>
      <c r="AA1915">
        <f t="shared" si="1016"/>
        <v>1951</v>
      </c>
      <c r="AB1915">
        <f t="shared" si="999"/>
        <v>500</v>
      </c>
      <c r="AM1915" t="str">
        <f t="shared" si="1000"/>
        <v>201902LP</v>
      </c>
      <c r="AN1915">
        <f t="shared" ca="1" si="1023"/>
        <v>15.00285714285714</v>
      </c>
      <c r="AO1915">
        <f t="shared" ca="1" si="1024"/>
        <v>2.8571428571428572</v>
      </c>
      <c r="AP1915">
        <f t="shared" ca="1" si="1001"/>
        <v>2.8571428571428572</v>
      </c>
      <c r="AQ1915">
        <f t="shared" ca="1" si="1002"/>
        <v>14.285714285714285</v>
      </c>
      <c r="AR1915">
        <f t="shared" ca="1" si="1003"/>
        <v>7.1428571428571423</v>
      </c>
      <c r="AS1915">
        <f ca="1">P1915/J1915</f>
        <v>5.7111163400450436E-2</v>
      </c>
    </row>
    <row r="1916" spans="1:45" x14ac:dyDescent="0.4">
      <c r="A1916">
        <f t="shared" si="998"/>
        <v>201902</v>
      </c>
      <c r="B1916" t="s">
        <v>992</v>
      </c>
      <c r="C1916" t="s">
        <v>647</v>
      </c>
      <c r="D1916" t="str">
        <f t="shared" ca="1" si="1022"/>
        <v>I103</v>
      </c>
      <c r="E1916">
        <f t="shared" ca="1" si="1004"/>
        <v>8</v>
      </c>
      <c r="F1916">
        <f t="shared" ca="1" si="1005"/>
        <v>11</v>
      </c>
      <c r="G1916" t="str">
        <f t="shared" ca="1" si="1020"/>
        <v>S10</v>
      </c>
      <c r="H1916" t="str">
        <f t="shared" ca="1" si="1021"/>
        <v>S102</v>
      </c>
      <c r="I1916">
        <f ca="1">VLOOKUP(D1916,PRC!$A$2:$B$21,2,0)*E1916</f>
        <v>400000</v>
      </c>
      <c r="J1916">
        <f t="shared" ca="1" si="1006"/>
        <v>347996</v>
      </c>
      <c r="K1916">
        <f ca="1">VLOOKUP(D1916,PRC!$A$1:$C$21,3,0)*E1916</f>
        <v>228000</v>
      </c>
      <c r="L1916">
        <f t="shared" ca="1" si="1007"/>
        <v>8000</v>
      </c>
      <c r="M1916">
        <f t="shared" ca="1" si="1008"/>
        <v>8000</v>
      </c>
      <c r="N1916">
        <f t="shared" ca="1" si="1009"/>
        <v>72000</v>
      </c>
      <c r="O1916">
        <f t="shared" ca="1" si="1010"/>
        <v>20000</v>
      </c>
      <c r="P1916">
        <f t="shared" ca="1" si="1025"/>
        <v>11996</v>
      </c>
      <c r="Q1916">
        <f ca="1">IF(P1916&gt;0,1,0)</f>
        <v>1</v>
      </c>
      <c r="R1916">
        <f t="shared" ca="1" si="1011"/>
        <v>13</v>
      </c>
      <c r="S1916">
        <f t="shared" ca="1" si="1012"/>
        <v>2</v>
      </c>
      <c r="T1916">
        <f t="shared" ca="1" si="1013"/>
        <v>2</v>
      </c>
      <c r="U1916">
        <f t="shared" ca="1" si="1014"/>
        <v>18</v>
      </c>
      <c r="V1916">
        <f t="shared" ca="1" si="1015"/>
        <v>5</v>
      </c>
      <c r="X1916">
        <f t="shared" si="1017"/>
        <v>1916</v>
      </c>
      <c r="Y1916">
        <f t="shared" si="1018"/>
        <v>1452</v>
      </c>
      <c r="Z1916">
        <f t="shared" si="1019"/>
        <v>1453</v>
      </c>
      <c r="AA1916">
        <f t="shared" si="1016"/>
        <v>1951</v>
      </c>
      <c r="AB1916">
        <f t="shared" si="999"/>
        <v>500</v>
      </c>
      <c r="AM1916" t="str">
        <f t="shared" si="1000"/>
        <v>201902LP</v>
      </c>
      <c r="AN1916">
        <f t="shared" ca="1" si="1023"/>
        <v>13.000999999999996</v>
      </c>
      <c r="AO1916">
        <f t="shared" ca="1" si="1024"/>
        <v>2</v>
      </c>
      <c r="AP1916">
        <f t="shared" ca="1" si="1001"/>
        <v>2</v>
      </c>
      <c r="AQ1916">
        <f t="shared" ca="1" si="1002"/>
        <v>18</v>
      </c>
      <c r="AR1916">
        <f t="shared" ca="1" si="1003"/>
        <v>5</v>
      </c>
      <c r="AS1916">
        <f ca="1">P1916/J1916</f>
        <v>3.4471660593799927E-2</v>
      </c>
    </row>
    <row r="1917" spans="1:45" x14ac:dyDescent="0.4">
      <c r="A1917">
        <f t="shared" si="998"/>
        <v>201902</v>
      </c>
      <c r="B1917" t="s">
        <v>993</v>
      </c>
      <c r="C1917" t="s">
        <v>647</v>
      </c>
      <c r="D1917" t="str">
        <f t="shared" ca="1" si="1022"/>
        <v>I110</v>
      </c>
      <c r="E1917">
        <f t="shared" ca="1" si="1004"/>
        <v>5</v>
      </c>
      <c r="F1917">
        <f t="shared" ca="1" si="1005"/>
        <v>13</v>
      </c>
      <c r="G1917" t="str">
        <f t="shared" ca="1" si="1020"/>
        <v>S10</v>
      </c>
      <c r="H1917" t="str">
        <f t="shared" ca="1" si="1021"/>
        <v>S102</v>
      </c>
      <c r="I1917">
        <f ca="1">VLOOKUP(D1917,PRC!$A$2:$B$21,2,0)*E1917</f>
        <v>1500000</v>
      </c>
      <c r="J1917">
        <f t="shared" ca="1" si="1006"/>
        <v>1319996</v>
      </c>
      <c r="K1917">
        <f ca="1">VLOOKUP(D1917,PRC!$A$1:$C$21,3,0)*E1917</f>
        <v>690000</v>
      </c>
      <c r="L1917">
        <f t="shared" ca="1" si="1007"/>
        <v>30000</v>
      </c>
      <c r="M1917">
        <f t="shared" ca="1" si="1008"/>
        <v>15000</v>
      </c>
      <c r="N1917">
        <f t="shared" ca="1" si="1009"/>
        <v>285000</v>
      </c>
      <c r="O1917">
        <f t="shared" ca="1" si="1010"/>
        <v>135000</v>
      </c>
      <c r="P1917">
        <f t="shared" ca="1" si="1025"/>
        <v>164996</v>
      </c>
      <c r="Q1917">
        <f ca="1">IF(P1917&gt;0,1,0)</f>
        <v>1</v>
      </c>
      <c r="R1917">
        <f t="shared" ca="1" si="1011"/>
        <v>12</v>
      </c>
      <c r="S1917">
        <f t="shared" ca="1" si="1012"/>
        <v>2</v>
      </c>
      <c r="T1917">
        <f t="shared" ca="1" si="1013"/>
        <v>1</v>
      </c>
      <c r="U1917">
        <f t="shared" ca="1" si="1014"/>
        <v>19</v>
      </c>
      <c r="V1917">
        <f t="shared" ca="1" si="1015"/>
        <v>9</v>
      </c>
      <c r="X1917">
        <f t="shared" si="1017"/>
        <v>1917</v>
      </c>
      <c r="Y1917">
        <f t="shared" si="1018"/>
        <v>1452</v>
      </c>
      <c r="Z1917">
        <f t="shared" si="1019"/>
        <v>1453</v>
      </c>
      <c r="AA1917">
        <f t="shared" si="1016"/>
        <v>1951</v>
      </c>
      <c r="AB1917">
        <f t="shared" si="999"/>
        <v>500</v>
      </c>
      <c r="AM1917" t="str">
        <f t="shared" si="1000"/>
        <v>201902LP</v>
      </c>
      <c r="AN1917">
        <f t="shared" ca="1" si="1023"/>
        <v>12.00026666666667</v>
      </c>
      <c r="AO1917">
        <f t="shared" ca="1" si="1024"/>
        <v>2</v>
      </c>
      <c r="AP1917">
        <f t="shared" ca="1" si="1001"/>
        <v>1</v>
      </c>
      <c r="AQ1917">
        <f t="shared" ca="1" si="1002"/>
        <v>19</v>
      </c>
      <c r="AR1917">
        <f t="shared" ca="1" si="1003"/>
        <v>9</v>
      </c>
      <c r="AS1917">
        <f ca="1">P1917/J1917</f>
        <v>0.12499734847681357</v>
      </c>
    </row>
    <row r="1918" spans="1:45" x14ac:dyDescent="0.4">
      <c r="A1918">
        <f t="shared" si="998"/>
        <v>201902</v>
      </c>
      <c r="B1918" t="s">
        <v>994</v>
      </c>
      <c r="C1918" t="s">
        <v>647</v>
      </c>
      <c r="D1918" t="str">
        <f t="shared" ca="1" si="1022"/>
        <v>I113</v>
      </c>
      <c r="E1918">
        <f t="shared" ca="1" si="1004"/>
        <v>6</v>
      </c>
      <c r="F1918">
        <f t="shared" ca="1" si="1005"/>
        <v>12</v>
      </c>
      <c r="G1918" t="str">
        <f t="shared" ca="1" si="1020"/>
        <v>S11</v>
      </c>
      <c r="H1918" t="str">
        <f t="shared" ca="1" si="1021"/>
        <v>S119</v>
      </c>
      <c r="I1918">
        <f ca="1">VLOOKUP(D1918,PRC!$A$2:$B$21,2,0)*E1918</f>
        <v>4020000</v>
      </c>
      <c r="J1918">
        <f t="shared" ca="1" si="1006"/>
        <v>3577796</v>
      </c>
      <c r="K1918">
        <f ca="1">VLOOKUP(D1918,PRC!$A$1:$C$21,3,0)*E1918</f>
        <v>1809000</v>
      </c>
      <c r="L1918">
        <f t="shared" ca="1" si="1007"/>
        <v>121000</v>
      </c>
      <c r="M1918">
        <f t="shared" ca="1" si="1008"/>
        <v>121000</v>
      </c>
      <c r="N1918">
        <f t="shared" ca="1" si="1009"/>
        <v>804000</v>
      </c>
      <c r="O1918">
        <f t="shared" ca="1" si="1010"/>
        <v>201000</v>
      </c>
      <c r="P1918">
        <f t="shared" ca="1" si="1025"/>
        <v>521796</v>
      </c>
      <c r="Q1918">
        <f ca="1">IF(P1918&gt;0,1,0)</f>
        <v>1</v>
      </c>
      <c r="R1918">
        <f t="shared" ca="1" si="1011"/>
        <v>11</v>
      </c>
      <c r="S1918">
        <f t="shared" ca="1" si="1012"/>
        <v>3</v>
      </c>
      <c r="T1918">
        <f t="shared" ca="1" si="1013"/>
        <v>3</v>
      </c>
      <c r="U1918">
        <f t="shared" ca="1" si="1014"/>
        <v>20</v>
      </c>
      <c r="V1918">
        <f t="shared" ca="1" si="1015"/>
        <v>5</v>
      </c>
      <c r="X1918">
        <f t="shared" si="1017"/>
        <v>1918</v>
      </c>
      <c r="Y1918">
        <f t="shared" si="1018"/>
        <v>1452</v>
      </c>
      <c r="Z1918">
        <f t="shared" si="1019"/>
        <v>1453</v>
      </c>
      <c r="AA1918">
        <f t="shared" si="1016"/>
        <v>1951</v>
      </c>
      <c r="AB1918">
        <f t="shared" si="999"/>
        <v>500</v>
      </c>
      <c r="AM1918" t="str">
        <f t="shared" si="1000"/>
        <v>201902LP</v>
      </c>
      <c r="AN1918">
        <f t="shared" ca="1" si="1023"/>
        <v>11.00009950248756</v>
      </c>
      <c r="AO1918">
        <f t="shared" ca="1" si="1024"/>
        <v>3.0099502487562191</v>
      </c>
      <c r="AP1918">
        <f t="shared" ca="1" si="1001"/>
        <v>3.0099502487562191</v>
      </c>
      <c r="AQ1918">
        <f t="shared" ca="1" si="1002"/>
        <v>20</v>
      </c>
      <c r="AR1918">
        <f t="shared" ca="1" si="1003"/>
        <v>5</v>
      </c>
      <c r="AS1918">
        <f ca="1">P1918/J1918</f>
        <v>0.14584285968232957</v>
      </c>
    </row>
    <row r="1919" spans="1:45" x14ac:dyDescent="0.4">
      <c r="A1919">
        <f t="shared" si="998"/>
        <v>201902</v>
      </c>
      <c r="B1919" t="s">
        <v>995</v>
      </c>
      <c r="C1919" t="s">
        <v>647</v>
      </c>
      <c r="D1919" t="str">
        <f t="shared" ca="1" si="1022"/>
        <v>I104</v>
      </c>
      <c r="E1919">
        <f t="shared" ca="1" si="1004"/>
        <v>6</v>
      </c>
      <c r="F1919">
        <f t="shared" ca="1" si="1005"/>
        <v>15</v>
      </c>
      <c r="G1919" t="str">
        <f t="shared" ca="1" si="1020"/>
        <v>S10</v>
      </c>
      <c r="H1919" t="str">
        <f t="shared" ca="1" si="1021"/>
        <v>S107</v>
      </c>
      <c r="I1919">
        <f ca="1">VLOOKUP(D1919,PRC!$A$2:$B$21,2,0)*E1919</f>
        <v>420000</v>
      </c>
      <c r="J1919">
        <f t="shared" ca="1" si="1006"/>
        <v>356996</v>
      </c>
      <c r="K1919">
        <f ca="1">VLOOKUP(D1919,PRC!$A$1:$C$21,3,0)*E1919</f>
        <v>176400</v>
      </c>
      <c r="L1919">
        <f t="shared" ca="1" si="1007"/>
        <v>8000</v>
      </c>
      <c r="M1919">
        <f t="shared" ca="1" si="1008"/>
        <v>13000</v>
      </c>
      <c r="N1919">
        <f t="shared" ca="1" si="1009"/>
        <v>80000</v>
      </c>
      <c r="O1919">
        <f t="shared" ca="1" si="1010"/>
        <v>21000</v>
      </c>
      <c r="P1919">
        <f t="shared" ca="1" si="1025"/>
        <v>58596</v>
      </c>
      <c r="Q1919">
        <f ca="1">IF(P1919&gt;0,1,0)</f>
        <v>1</v>
      </c>
      <c r="R1919">
        <f t="shared" ca="1" si="1011"/>
        <v>15</v>
      </c>
      <c r="S1919">
        <f t="shared" ca="1" si="1012"/>
        <v>2</v>
      </c>
      <c r="T1919">
        <f t="shared" ca="1" si="1013"/>
        <v>3</v>
      </c>
      <c r="U1919">
        <f t="shared" ca="1" si="1014"/>
        <v>19</v>
      </c>
      <c r="V1919">
        <f t="shared" ca="1" si="1015"/>
        <v>5</v>
      </c>
      <c r="X1919">
        <f t="shared" si="1017"/>
        <v>1919</v>
      </c>
      <c r="Y1919">
        <f t="shared" si="1018"/>
        <v>1452</v>
      </c>
      <c r="Z1919">
        <f t="shared" si="1019"/>
        <v>1453</v>
      </c>
      <c r="AA1919">
        <f t="shared" si="1016"/>
        <v>1951</v>
      </c>
      <c r="AB1919">
        <f t="shared" si="999"/>
        <v>500</v>
      </c>
      <c r="AM1919" t="str">
        <f t="shared" si="1000"/>
        <v>201902LP</v>
      </c>
      <c r="AN1919">
        <f t="shared" ca="1" si="1023"/>
        <v>15.000952380952381</v>
      </c>
      <c r="AO1919">
        <f t="shared" ca="1" si="1024"/>
        <v>1.9047619047619049</v>
      </c>
      <c r="AP1919">
        <f t="shared" ca="1" si="1001"/>
        <v>3.0952380952380953</v>
      </c>
      <c r="AQ1919">
        <f t="shared" ca="1" si="1002"/>
        <v>19.047619047619047</v>
      </c>
      <c r="AR1919">
        <f t="shared" ca="1" si="1003"/>
        <v>5</v>
      </c>
      <c r="AS1919">
        <f ca="1">P1919/J1919</f>
        <v>0.1641362928436173</v>
      </c>
    </row>
    <row r="1920" spans="1:45" x14ac:dyDescent="0.4">
      <c r="A1920">
        <f t="shared" si="998"/>
        <v>201902</v>
      </c>
      <c r="B1920" t="s">
        <v>996</v>
      </c>
      <c r="C1920" t="s">
        <v>647</v>
      </c>
      <c r="D1920" t="str">
        <f t="shared" ca="1" si="1022"/>
        <v>I116</v>
      </c>
      <c r="E1920">
        <f t="shared" ca="1" si="1004"/>
        <v>7</v>
      </c>
      <c r="F1920">
        <f t="shared" ca="1" si="1005"/>
        <v>10</v>
      </c>
      <c r="G1920" t="str">
        <f t="shared" ca="1" si="1020"/>
        <v>S10</v>
      </c>
      <c r="H1920" t="str">
        <f t="shared" ca="1" si="1021"/>
        <v>S101</v>
      </c>
      <c r="I1920">
        <f ca="1">VLOOKUP(D1920,PRC!$A$2:$B$21,2,0)*E1920</f>
        <v>10220000</v>
      </c>
      <c r="J1920">
        <f t="shared" ca="1" si="1006"/>
        <v>9095796</v>
      </c>
      <c r="K1920">
        <f ca="1">VLOOKUP(D1920,PRC!$A$1:$C$21,3,0)*E1920</f>
        <v>6132000</v>
      </c>
      <c r="L1920">
        <f t="shared" ca="1" si="1007"/>
        <v>307000</v>
      </c>
      <c r="M1920">
        <f t="shared" ca="1" si="1008"/>
        <v>307000</v>
      </c>
      <c r="N1920">
        <f t="shared" ca="1" si="1009"/>
        <v>1840000</v>
      </c>
      <c r="O1920">
        <f t="shared" ca="1" si="1010"/>
        <v>511000</v>
      </c>
      <c r="P1920">
        <f t="shared" ca="1" si="1025"/>
        <v>-1204</v>
      </c>
      <c r="Q1920">
        <f ca="1">IF(P1920&gt;0,1,0)</f>
        <v>0</v>
      </c>
      <c r="R1920">
        <f t="shared" ca="1" si="1011"/>
        <v>11</v>
      </c>
      <c r="S1920">
        <f t="shared" ca="1" si="1012"/>
        <v>3</v>
      </c>
      <c r="T1920">
        <f t="shared" ca="1" si="1013"/>
        <v>3</v>
      </c>
      <c r="U1920">
        <f t="shared" ca="1" si="1014"/>
        <v>18</v>
      </c>
      <c r="V1920">
        <f t="shared" ca="1" si="1015"/>
        <v>5</v>
      </c>
      <c r="X1920">
        <f t="shared" si="1017"/>
        <v>1920</v>
      </c>
      <c r="Y1920">
        <f t="shared" si="1018"/>
        <v>1452</v>
      </c>
      <c r="Z1920">
        <f t="shared" si="1019"/>
        <v>1453</v>
      </c>
      <c r="AA1920">
        <f t="shared" si="1016"/>
        <v>1951</v>
      </c>
      <c r="AB1920">
        <f t="shared" si="999"/>
        <v>500</v>
      </c>
      <c r="AM1920" t="str">
        <f t="shared" si="1000"/>
        <v>201902LP</v>
      </c>
      <c r="AN1920">
        <f t="shared" ca="1" si="1023"/>
        <v>11.000039138943251</v>
      </c>
      <c r="AO1920">
        <f t="shared" ca="1" si="1024"/>
        <v>3.0039138943248531</v>
      </c>
      <c r="AP1920">
        <f t="shared" ca="1" si="1001"/>
        <v>3.0039138943248531</v>
      </c>
      <c r="AQ1920">
        <f t="shared" ca="1" si="1002"/>
        <v>18.003913894324853</v>
      </c>
      <c r="AR1920">
        <f t="shared" ca="1" si="1003"/>
        <v>5</v>
      </c>
      <c r="AS1920">
        <f ca="1">P1920/J1920</f>
        <v>-1.3236884380432454E-4</v>
      </c>
    </row>
    <row r="1921" spans="1:45" x14ac:dyDescent="0.4">
      <c r="A1921">
        <f t="shared" si="998"/>
        <v>201902</v>
      </c>
      <c r="B1921" t="s">
        <v>997</v>
      </c>
      <c r="C1921" t="s">
        <v>647</v>
      </c>
      <c r="D1921" t="str">
        <f t="shared" ca="1" si="1022"/>
        <v>I111</v>
      </c>
      <c r="E1921">
        <f t="shared" ca="1" si="1004"/>
        <v>8</v>
      </c>
      <c r="F1921">
        <f t="shared" ca="1" si="1005"/>
        <v>11</v>
      </c>
      <c r="G1921" t="str">
        <f t="shared" ca="1" si="1020"/>
        <v>S11</v>
      </c>
      <c r="H1921" t="str">
        <f t="shared" ca="1" si="1021"/>
        <v>S113</v>
      </c>
      <c r="I1921">
        <f ca="1">VLOOKUP(D1921,PRC!$A$2:$B$21,2,0)*E1921</f>
        <v>1200000</v>
      </c>
      <c r="J1921">
        <f t="shared" ca="1" si="1006"/>
        <v>1055996</v>
      </c>
      <c r="K1921">
        <f ca="1">VLOOKUP(D1921,PRC!$A$1:$C$21,3,0)*E1921</f>
        <v>636000</v>
      </c>
      <c r="L1921">
        <f t="shared" ca="1" si="1007"/>
        <v>36000</v>
      </c>
      <c r="M1921">
        <f t="shared" ca="1" si="1008"/>
        <v>24000</v>
      </c>
      <c r="N1921">
        <f t="shared" ca="1" si="1009"/>
        <v>120000</v>
      </c>
      <c r="O1921">
        <f t="shared" ca="1" si="1010"/>
        <v>120000</v>
      </c>
      <c r="P1921">
        <f t="shared" ca="1" si="1025"/>
        <v>119996</v>
      </c>
      <c r="Q1921">
        <f ca="1">IF(P1921&gt;0,1,0)</f>
        <v>1</v>
      </c>
      <c r="R1921">
        <f t="shared" ca="1" si="1011"/>
        <v>12</v>
      </c>
      <c r="S1921">
        <f t="shared" ca="1" si="1012"/>
        <v>3</v>
      </c>
      <c r="T1921">
        <f t="shared" ca="1" si="1013"/>
        <v>2</v>
      </c>
      <c r="U1921">
        <f t="shared" ca="1" si="1014"/>
        <v>10</v>
      </c>
      <c r="V1921">
        <f t="shared" ca="1" si="1015"/>
        <v>10</v>
      </c>
      <c r="X1921">
        <f t="shared" si="1017"/>
        <v>1921</v>
      </c>
      <c r="Y1921">
        <f t="shared" si="1018"/>
        <v>1452</v>
      </c>
      <c r="Z1921">
        <f t="shared" si="1019"/>
        <v>1453</v>
      </c>
      <c r="AA1921">
        <f t="shared" si="1016"/>
        <v>1951</v>
      </c>
      <c r="AB1921">
        <f t="shared" si="999"/>
        <v>500</v>
      </c>
      <c r="AM1921" t="str">
        <f t="shared" si="1000"/>
        <v>201902LP</v>
      </c>
      <c r="AN1921">
        <f t="shared" ca="1" si="1023"/>
        <v>12.000333333333336</v>
      </c>
      <c r="AO1921">
        <f t="shared" ca="1" si="1024"/>
        <v>3</v>
      </c>
      <c r="AP1921">
        <f t="shared" ca="1" si="1001"/>
        <v>2</v>
      </c>
      <c r="AQ1921">
        <f t="shared" ca="1" si="1002"/>
        <v>10</v>
      </c>
      <c r="AR1921">
        <f t="shared" ca="1" si="1003"/>
        <v>10</v>
      </c>
      <c r="AS1921">
        <f ca="1">P1921/J1921</f>
        <v>0.11363300618562949</v>
      </c>
    </row>
    <row r="1922" spans="1:45" x14ac:dyDescent="0.4">
      <c r="A1922">
        <f t="shared" si="998"/>
        <v>201902</v>
      </c>
      <c r="B1922" t="s">
        <v>998</v>
      </c>
      <c r="C1922" t="s">
        <v>647</v>
      </c>
      <c r="D1922" t="str">
        <f t="shared" ca="1" si="1022"/>
        <v>I117</v>
      </c>
      <c r="E1922">
        <f t="shared" ca="1" si="1004"/>
        <v>7</v>
      </c>
      <c r="F1922">
        <f t="shared" ca="1" si="1005"/>
        <v>15</v>
      </c>
      <c r="G1922" t="str">
        <f t="shared" ca="1" si="1020"/>
        <v>S12</v>
      </c>
      <c r="H1922" t="str">
        <f t="shared" ca="1" si="1021"/>
        <v>S120</v>
      </c>
      <c r="I1922">
        <f ca="1">VLOOKUP(D1922,PRC!$A$2:$B$21,2,0)*E1922</f>
        <v>17500000</v>
      </c>
      <c r="J1922">
        <f t="shared" ca="1" si="1006"/>
        <v>15399996</v>
      </c>
      <c r="K1922">
        <f ca="1">VLOOKUP(D1922,PRC!$A$1:$C$21,3,0)*E1922</f>
        <v>8050000</v>
      </c>
      <c r="L1922">
        <f t="shared" ca="1" si="1007"/>
        <v>525000</v>
      </c>
      <c r="M1922">
        <f t="shared" ca="1" si="1008"/>
        <v>175000</v>
      </c>
      <c r="N1922">
        <f t="shared" ca="1" si="1009"/>
        <v>2100000</v>
      </c>
      <c r="O1922">
        <f t="shared" ca="1" si="1010"/>
        <v>1400000</v>
      </c>
      <c r="P1922">
        <f t="shared" ca="1" si="1025"/>
        <v>3149996</v>
      </c>
      <c r="Q1922">
        <f ca="1">IF(P1922&gt;0,1,0)</f>
        <v>1</v>
      </c>
      <c r="R1922">
        <f t="shared" ca="1" si="1011"/>
        <v>12</v>
      </c>
      <c r="S1922">
        <f t="shared" ca="1" si="1012"/>
        <v>3</v>
      </c>
      <c r="T1922">
        <f t="shared" ca="1" si="1013"/>
        <v>1</v>
      </c>
      <c r="U1922">
        <f t="shared" ca="1" si="1014"/>
        <v>12</v>
      </c>
      <c r="V1922">
        <f t="shared" ca="1" si="1015"/>
        <v>8</v>
      </c>
      <c r="X1922">
        <f t="shared" si="1017"/>
        <v>1922</v>
      </c>
      <c r="Y1922">
        <f t="shared" si="1018"/>
        <v>1452</v>
      </c>
      <c r="Z1922">
        <f t="shared" si="1019"/>
        <v>1453</v>
      </c>
      <c r="AA1922">
        <f t="shared" si="1016"/>
        <v>1951</v>
      </c>
      <c r="AB1922">
        <f t="shared" si="999"/>
        <v>500</v>
      </c>
      <c r="AM1922" t="str">
        <f t="shared" si="1000"/>
        <v>201902LP</v>
      </c>
      <c r="AN1922">
        <f t="shared" ca="1" si="1023"/>
        <v>12.000022857142856</v>
      </c>
      <c r="AO1922">
        <f t="shared" ca="1" si="1024"/>
        <v>3</v>
      </c>
      <c r="AP1922">
        <f t="shared" ca="1" si="1001"/>
        <v>1</v>
      </c>
      <c r="AQ1922">
        <f t="shared" ca="1" si="1002"/>
        <v>12</v>
      </c>
      <c r="AR1922">
        <f t="shared" ca="1" si="1003"/>
        <v>8</v>
      </c>
      <c r="AS1922">
        <f ca="1">P1922/J1922</f>
        <v>0.20454524793383064</v>
      </c>
    </row>
    <row r="1923" spans="1:45" x14ac:dyDescent="0.4">
      <c r="A1923">
        <f t="shared" ref="A1923:A1986" si="1026">IF(BA1923="",A1922,BA1923)</f>
        <v>201902</v>
      </c>
      <c r="B1923" t="s">
        <v>999</v>
      </c>
      <c r="C1923" t="s">
        <v>647</v>
      </c>
      <c r="D1923" t="str">
        <f t="shared" ca="1" si="1022"/>
        <v>I116</v>
      </c>
      <c r="E1923">
        <f t="shared" ca="1" si="1004"/>
        <v>6</v>
      </c>
      <c r="F1923">
        <f t="shared" ca="1" si="1005"/>
        <v>12</v>
      </c>
      <c r="G1923" t="str">
        <f t="shared" ca="1" si="1020"/>
        <v>S11</v>
      </c>
      <c r="H1923" t="str">
        <f t="shared" ca="1" si="1021"/>
        <v>S116</v>
      </c>
      <c r="I1923">
        <f ca="1">VLOOKUP(D1923,PRC!$A$2:$B$21,2,0)*E1923</f>
        <v>8760000</v>
      </c>
      <c r="J1923">
        <f t="shared" ca="1" si="1006"/>
        <v>7533596</v>
      </c>
      <c r="K1923">
        <f ca="1">VLOOKUP(D1923,PRC!$A$1:$C$21,3,0)*E1923</f>
        <v>5256000</v>
      </c>
      <c r="L1923">
        <f t="shared" ca="1" si="1007"/>
        <v>88000</v>
      </c>
      <c r="M1923">
        <f t="shared" ca="1" si="1008"/>
        <v>263000</v>
      </c>
      <c r="N1923">
        <f t="shared" ca="1" si="1009"/>
        <v>1139000</v>
      </c>
      <c r="O1923">
        <f t="shared" ca="1" si="1010"/>
        <v>526000</v>
      </c>
      <c r="P1923">
        <f t="shared" ca="1" si="1025"/>
        <v>261596</v>
      </c>
      <c r="Q1923">
        <f ca="1">IF(P1923&gt;0,1,0)</f>
        <v>1</v>
      </c>
      <c r="R1923">
        <f t="shared" ca="1" si="1011"/>
        <v>14</v>
      </c>
      <c r="S1923">
        <f t="shared" ca="1" si="1012"/>
        <v>1</v>
      </c>
      <c r="T1923">
        <f t="shared" ca="1" si="1013"/>
        <v>3</v>
      </c>
      <c r="U1923">
        <f t="shared" ca="1" si="1014"/>
        <v>13</v>
      </c>
      <c r="V1923">
        <f t="shared" ca="1" si="1015"/>
        <v>6</v>
      </c>
      <c r="X1923">
        <f t="shared" si="1017"/>
        <v>1923</v>
      </c>
      <c r="Y1923">
        <f t="shared" si="1018"/>
        <v>1452</v>
      </c>
      <c r="Z1923">
        <f t="shared" si="1019"/>
        <v>1453</v>
      </c>
      <c r="AA1923">
        <f t="shared" si="1016"/>
        <v>1951</v>
      </c>
      <c r="AB1923">
        <f t="shared" ref="AB1923:AB1986" si="1027">COUNTIF(AM$2:AM$100100,AM1923)</f>
        <v>500</v>
      </c>
      <c r="AM1923" t="str">
        <f t="shared" ref="AM1923:AM1986" si="1028">A1923&amp;C1923</f>
        <v>201902LP</v>
      </c>
      <c r="AN1923">
        <f t="shared" ca="1" si="1023"/>
        <v>14.000045662100458</v>
      </c>
      <c r="AO1923">
        <f t="shared" ca="1" si="1024"/>
        <v>1.004566210045662</v>
      </c>
      <c r="AP1923">
        <f t="shared" ca="1" si="1001"/>
        <v>3.0022831050228311</v>
      </c>
      <c r="AQ1923">
        <f t="shared" ca="1" si="1002"/>
        <v>13.00228310502283</v>
      </c>
      <c r="AR1923">
        <f t="shared" ca="1" si="1003"/>
        <v>6.0045662100456623</v>
      </c>
      <c r="AS1923">
        <f ca="1">P1923/J1923</f>
        <v>3.4723922015462469E-2</v>
      </c>
    </row>
    <row r="1924" spans="1:45" x14ac:dyDescent="0.4">
      <c r="A1924">
        <f t="shared" si="1026"/>
        <v>201902</v>
      </c>
      <c r="B1924" t="s">
        <v>1000</v>
      </c>
      <c r="C1924" t="s">
        <v>647</v>
      </c>
      <c r="D1924" t="str">
        <f t="shared" ca="1" si="1022"/>
        <v>I109</v>
      </c>
      <c r="E1924">
        <f t="shared" ca="1" si="1004"/>
        <v>7</v>
      </c>
      <c r="F1924">
        <f t="shared" ca="1" si="1005"/>
        <v>11</v>
      </c>
      <c r="G1924" t="str">
        <f t="shared" ca="1" si="1020"/>
        <v>S11</v>
      </c>
      <c r="H1924" t="str">
        <f t="shared" ca="1" si="1021"/>
        <v>S112</v>
      </c>
      <c r="I1924">
        <f ca="1">VLOOKUP(D1924,PRC!$A$2:$B$21,2,0)*E1924</f>
        <v>3500000</v>
      </c>
      <c r="J1924">
        <f t="shared" ca="1" si="1006"/>
        <v>3044996</v>
      </c>
      <c r="K1924">
        <f ca="1">VLOOKUP(D1924,PRC!$A$1:$C$21,3,0)*E1924</f>
        <v>1400000</v>
      </c>
      <c r="L1924">
        <f t="shared" ca="1" si="1007"/>
        <v>105000</v>
      </c>
      <c r="M1924">
        <f t="shared" ca="1" si="1008"/>
        <v>35000</v>
      </c>
      <c r="N1924">
        <f t="shared" ca="1" si="1009"/>
        <v>420000</v>
      </c>
      <c r="O1924">
        <f t="shared" ca="1" si="1010"/>
        <v>315000</v>
      </c>
      <c r="P1924">
        <f t="shared" ca="1" si="1025"/>
        <v>769996</v>
      </c>
      <c r="Q1924">
        <f ca="1">IF(P1924&gt;0,1,0)</f>
        <v>1</v>
      </c>
      <c r="R1924">
        <f t="shared" ca="1" si="1011"/>
        <v>13</v>
      </c>
      <c r="S1924">
        <f t="shared" ca="1" si="1012"/>
        <v>3</v>
      </c>
      <c r="T1924">
        <f t="shared" ca="1" si="1013"/>
        <v>1</v>
      </c>
      <c r="U1924">
        <f t="shared" ca="1" si="1014"/>
        <v>12</v>
      </c>
      <c r="V1924">
        <f t="shared" ca="1" si="1015"/>
        <v>9</v>
      </c>
      <c r="X1924">
        <f t="shared" si="1017"/>
        <v>1924</v>
      </c>
      <c r="Y1924">
        <f t="shared" si="1018"/>
        <v>1452</v>
      </c>
      <c r="Z1924">
        <f t="shared" si="1019"/>
        <v>1453</v>
      </c>
      <c r="AA1924">
        <f t="shared" si="1016"/>
        <v>1951</v>
      </c>
      <c r="AB1924">
        <f t="shared" si="1027"/>
        <v>500</v>
      </c>
      <c r="AM1924" t="str">
        <f t="shared" si="1028"/>
        <v>201902LP</v>
      </c>
      <c r="AN1924">
        <f t="shared" ca="1" si="1023"/>
        <v>13.000114285714282</v>
      </c>
      <c r="AO1924">
        <f t="shared" ca="1" si="1024"/>
        <v>3</v>
      </c>
      <c r="AP1924">
        <f t="shared" ca="1" si="1001"/>
        <v>1</v>
      </c>
      <c r="AQ1924">
        <f t="shared" ca="1" si="1002"/>
        <v>12</v>
      </c>
      <c r="AR1924">
        <f t="shared" ca="1" si="1003"/>
        <v>9</v>
      </c>
      <c r="AS1924">
        <f ca="1">P1924/J1924</f>
        <v>0.25287258177022237</v>
      </c>
    </row>
    <row r="1925" spans="1:45" x14ac:dyDescent="0.4">
      <c r="A1925">
        <f t="shared" si="1026"/>
        <v>201902</v>
      </c>
      <c r="B1925" t="s">
        <v>1001</v>
      </c>
      <c r="C1925" t="s">
        <v>647</v>
      </c>
      <c r="D1925" t="str">
        <f t="shared" ca="1" si="1022"/>
        <v>I120</v>
      </c>
      <c r="E1925">
        <f t="shared" ca="1" si="1004"/>
        <v>8</v>
      </c>
      <c r="F1925">
        <f t="shared" ca="1" si="1005"/>
        <v>14</v>
      </c>
      <c r="G1925" t="str">
        <f t="shared" ca="1" si="1020"/>
        <v>S11</v>
      </c>
      <c r="H1925" t="str">
        <f t="shared" ca="1" si="1021"/>
        <v>S118</v>
      </c>
      <c r="I1925">
        <f ca="1">VLOOKUP(D1925,PRC!$A$2:$B$21,2,0)*E1925</f>
        <v>34400000</v>
      </c>
      <c r="J1925">
        <f t="shared" ca="1" si="1006"/>
        <v>30615996</v>
      </c>
      <c r="K1925">
        <f ca="1">VLOOKUP(D1925,PRC!$A$1:$C$21,3,0)*E1925</f>
        <v>15480000</v>
      </c>
      <c r="L1925">
        <f t="shared" ca="1" si="1007"/>
        <v>688000</v>
      </c>
      <c r="M1925">
        <f t="shared" ca="1" si="1008"/>
        <v>688000</v>
      </c>
      <c r="N1925">
        <f t="shared" ca="1" si="1009"/>
        <v>6880000</v>
      </c>
      <c r="O1925">
        <f t="shared" ca="1" si="1010"/>
        <v>3096000</v>
      </c>
      <c r="P1925">
        <f t="shared" ca="1" si="1025"/>
        <v>3783996</v>
      </c>
      <c r="Q1925">
        <f ca="1">IF(P1925&gt;0,1,0)</f>
        <v>1</v>
      </c>
      <c r="R1925">
        <f t="shared" ca="1" si="1011"/>
        <v>11</v>
      </c>
      <c r="S1925">
        <f t="shared" ca="1" si="1012"/>
        <v>2</v>
      </c>
      <c r="T1925">
        <f t="shared" ca="1" si="1013"/>
        <v>2</v>
      </c>
      <c r="U1925">
        <f t="shared" ca="1" si="1014"/>
        <v>20</v>
      </c>
      <c r="V1925">
        <f t="shared" ca="1" si="1015"/>
        <v>9</v>
      </c>
      <c r="X1925">
        <f t="shared" si="1017"/>
        <v>1925</v>
      </c>
      <c r="Y1925">
        <f t="shared" si="1018"/>
        <v>1452</v>
      </c>
      <c r="Z1925">
        <f t="shared" si="1019"/>
        <v>1453</v>
      </c>
      <c r="AA1925">
        <f t="shared" si="1016"/>
        <v>1951</v>
      </c>
      <c r="AB1925">
        <f t="shared" si="1027"/>
        <v>500</v>
      </c>
      <c r="AM1925" t="str">
        <f t="shared" si="1028"/>
        <v>201902LP</v>
      </c>
      <c r="AN1925">
        <f t="shared" ca="1" si="1023"/>
        <v>11.00001162790698</v>
      </c>
      <c r="AO1925">
        <f t="shared" ca="1" si="1024"/>
        <v>2</v>
      </c>
      <c r="AP1925">
        <f t="shared" ca="1" si="1001"/>
        <v>2</v>
      </c>
      <c r="AQ1925">
        <f t="shared" ca="1" si="1002"/>
        <v>20</v>
      </c>
      <c r="AR1925">
        <f t="shared" ca="1" si="1003"/>
        <v>9</v>
      </c>
      <c r="AS1925">
        <f ca="1">P1925/J1925</f>
        <v>0.12359539111515432</v>
      </c>
    </row>
    <row r="1926" spans="1:45" x14ac:dyDescent="0.4">
      <c r="A1926">
        <f t="shared" si="1026"/>
        <v>201902</v>
      </c>
      <c r="B1926" t="s">
        <v>1002</v>
      </c>
      <c r="C1926" t="s">
        <v>647</v>
      </c>
      <c r="D1926" t="str">
        <f t="shared" ca="1" si="1022"/>
        <v>I118</v>
      </c>
      <c r="E1926">
        <f t="shared" ca="1" si="1004"/>
        <v>6</v>
      </c>
      <c r="F1926">
        <f t="shared" ca="1" si="1005"/>
        <v>14</v>
      </c>
      <c r="G1926" t="str">
        <f t="shared" ca="1" si="1020"/>
        <v>S10</v>
      </c>
      <c r="H1926" t="str">
        <f t="shared" ca="1" si="1021"/>
        <v>S104</v>
      </c>
      <c r="I1926">
        <f ca="1">VLOOKUP(D1926,PRC!$A$2:$B$21,2,0)*E1926</f>
        <v>3180000</v>
      </c>
      <c r="J1926">
        <f t="shared" ca="1" si="1006"/>
        <v>2702996</v>
      </c>
      <c r="K1926">
        <f ca="1">VLOOKUP(D1926,PRC!$A$1:$C$21,3,0)*E1926</f>
        <v>1335600</v>
      </c>
      <c r="L1926">
        <f t="shared" ca="1" si="1007"/>
        <v>32000</v>
      </c>
      <c r="M1926">
        <f t="shared" ca="1" si="1008"/>
        <v>32000</v>
      </c>
      <c r="N1926">
        <f t="shared" ca="1" si="1009"/>
        <v>636000</v>
      </c>
      <c r="O1926">
        <f t="shared" ca="1" si="1010"/>
        <v>223000</v>
      </c>
      <c r="P1926">
        <f t="shared" ca="1" si="1025"/>
        <v>444396</v>
      </c>
      <c r="Q1926">
        <f ca="1">IF(P1926&gt;0,1,0)</f>
        <v>1</v>
      </c>
      <c r="R1926">
        <f t="shared" ca="1" si="1011"/>
        <v>15</v>
      </c>
      <c r="S1926">
        <f t="shared" ca="1" si="1012"/>
        <v>1</v>
      </c>
      <c r="T1926">
        <f t="shared" ca="1" si="1013"/>
        <v>1</v>
      </c>
      <c r="U1926">
        <f t="shared" ca="1" si="1014"/>
        <v>20</v>
      </c>
      <c r="V1926">
        <f t="shared" ca="1" si="1015"/>
        <v>7</v>
      </c>
      <c r="X1926">
        <f t="shared" si="1017"/>
        <v>1926</v>
      </c>
      <c r="Y1926">
        <f t="shared" si="1018"/>
        <v>1452</v>
      </c>
      <c r="Z1926">
        <f t="shared" si="1019"/>
        <v>1453</v>
      </c>
      <c r="AA1926">
        <f t="shared" si="1016"/>
        <v>1951</v>
      </c>
      <c r="AB1926">
        <f t="shared" si="1027"/>
        <v>500</v>
      </c>
      <c r="AM1926" t="str">
        <f t="shared" si="1028"/>
        <v>201902LP</v>
      </c>
      <c r="AN1926">
        <f t="shared" ca="1" si="1023"/>
        <v>15.000125786163521</v>
      </c>
      <c r="AO1926">
        <f t="shared" ca="1" si="1024"/>
        <v>1.0062893081761006</v>
      </c>
      <c r="AP1926">
        <f t="shared" ca="1" si="1001"/>
        <v>1.0062893081761006</v>
      </c>
      <c r="AQ1926">
        <f t="shared" ca="1" si="1002"/>
        <v>20</v>
      </c>
      <c r="AR1926">
        <f t="shared" ca="1" si="1003"/>
        <v>7.0125786163522008</v>
      </c>
      <c r="AS1926">
        <f ca="1">P1926/J1926</f>
        <v>0.16440867837022327</v>
      </c>
    </row>
    <row r="1927" spans="1:45" x14ac:dyDescent="0.4">
      <c r="A1927">
        <f t="shared" si="1026"/>
        <v>201902</v>
      </c>
      <c r="B1927" t="s">
        <v>1003</v>
      </c>
      <c r="C1927" t="s">
        <v>647</v>
      </c>
      <c r="D1927" t="str">
        <f t="shared" ca="1" si="1022"/>
        <v>I105</v>
      </c>
      <c r="E1927">
        <f t="shared" ca="1" si="1004"/>
        <v>5</v>
      </c>
      <c r="F1927">
        <f t="shared" ca="1" si="1005"/>
        <v>12</v>
      </c>
      <c r="G1927" t="str">
        <f t="shared" ca="1" si="1020"/>
        <v>S10</v>
      </c>
      <c r="H1927" t="str">
        <f t="shared" ca="1" si="1021"/>
        <v>S105</v>
      </c>
      <c r="I1927">
        <f ca="1">VLOOKUP(D1927,PRC!$A$2:$B$21,2,0)*E1927</f>
        <v>500000</v>
      </c>
      <c r="J1927">
        <f t="shared" ca="1" si="1006"/>
        <v>424996</v>
      </c>
      <c r="K1927">
        <f ca="1">VLOOKUP(D1927,PRC!$A$1:$C$21,3,0)*E1927</f>
        <v>295000</v>
      </c>
      <c r="L1927">
        <f t="shared" ca="1" si="1007"/>
        <v>15000</v>
      </c>
      <c r="M1927">
        <f t="shared" ca="1" si="1008"/>
        <v>5000</v>
      </c>
      <c r="N1927">
        <f t="shared" ca="1" si="1009"/>
        <v>50000</v>
      </c>
      <c r="O1927">
        <f t="shared" ca="1" si="1010"/>
        <v>25000</v>
      </c>
      <c r="P1927">
        <f t="shared" ca="1" si="1025"/>
        <v>34996</v>
      </c>
      <c r="Q1927">
        <f ca="1">IF(P1927&gt;0,1,0)</f>
        <v>1</v>
      </c>
      <c r="R1927">
        <f t="shared" ca="1" si="1011"/>
        <v>15</v>
      </c>
      <c r="S1927">
        <f t="shared" ca="1" si="1012"/>
        <v>3</v>
      </c>
      <c r="T1927">
        <f t="shared" ca="1" si="1013"/>
        <v>1</v>
      </c>
      <c r="U1927">
        <f t="shared" ca="1" si="1014"/>
        <v>10</v>
      </c>
      <c r="V1927">
        <f t="shared" ca="1" si="1015"/>
        <v>5</v>
      </c>
      <c r="X1927">
        <f t="shared" si="1017"/>
        <v>1927</v>
      </c>
      <c r="Y1927">
        <f t="shared" si="1018"/>
        <v>1452</v>
      </c>
      <c r="Z1927">
        <f t="shared" si="1019"/>
        <v>1453</v>
      </c>
      <c r="AA1927">
        <f t="shared" si="1016"/>
        <v>1951</v>
      </c>
      <c r="AB1927">
        <f t="shared" si="1027"/>
        <v>500</v>
      </c>
      <c r="AM1927" t="str">
        <f t="shared" si="1028"/>
        <v>201902LP</v>
      </c>
      <c r="AN1927">
        <f t="shared" ca="1" si="1023"/>
        <v>15.000800000000003</v>
      </c>
      <c r="AO1927">
        <f t="shared" ca="1" si="1024"/>
        <v>3</v>
      </c>
      <c r="AP1927">
        <f t="shared" ca="1" si="1001"/>
        <v>1</v>
      </c>
      <c r="AQ1927">
        <f t="shared" ca="1" si="1002"/>
        <v>10</v>
      </c>
      <c r="AR1927">
        <f t="shared" ca="1" si="1003"/>
        <v>5</v>
      </c>
      <c r="AS1927">
        <f ca="1">P1927/J1927</f>
        <v>8.2344304416982747E-2</v>
      </c>
    </row>
    <row r="1928" spans="1:45" x14ac:dyDescent="0.4">
      <c r="A1928">
        <f t="shared" si="1026"/>
        <v>201902</v>
      </c>
      <c r="B1928" t="s">
        <v>1004</v>
      </c>
      <c r="C1928" t="s">
        <v>647</v>
      </c>
      <c r="D1928" t="str">
        <f t="shared" ca="1" si="1022"/>
        <v>I118</v>
      </c>
      <c r="E1928">
        <f t="shared" ca="1" si="1004"/>
        <v>6</v>
      </c>
      <c r="F1928">
        <f t="shared" ca="1" si="1005"/>
        <v>15</v>
      </c>
      <c r="G1928" t="str">
        <f t="shared" ca="1" si="1020"/>
        <v>S11</v>
      </c>
      <c r="H1928" t="str">
        <f t="shared" ca="1" si="1021"/>
        <v>S114</v>
      </c>
      <c r="I1928">
        <f ca="1">VLOOKUP(D1928,PRC!$A$2:$B$21,2,0)*E1928</f>
        <v>3180000</v>
      </c>
      <c r="J1928">
        <f t="shared" ca="1" si="1006"/>
        <v>2734796</v>
      </c>
      <c r="K1928">
        <f ca="1">VLOOKUP(D1928,PRC!$A$1:$C$21,3,0)*E1928</f>
        <v>1335600</v>
      </c>
      <c r="L1928">
        <f t="shared" ca="1" si="1007"/>
        <v>32000</v>
      </c>
      <c r="M1928">
        <f t="shared" ca="1" si="1008"/>
        <v>64000</v>
      </c>
      <c r="N1928">
        <f t="shared" ca="1" si="1009"/>
        <v>445000</v>
      </c>
      <c r="O1928">
        <f t="shared" ca="1" si="1010"/>
        <v>159000</v>
      </c>
      <c r="P1928">
        <f t="shared" ca="1" si="1025"/>
        <v>699196</v>
      </c>
      <c r="Q1928">
        <f ca="1">IF(P1928&gt;0,1,0)</f>
        <v>1</v>
      </c>
      <c r="R1928">
        <f t="shared" ca="1" si="1011"/>
        <v>14</v>
      </c>
      <c r="S1928">
        <f t="shared" ca="1" si="1012"/>
        <v>1</v>
      </c>
      <c r="T1928">
        <f t="shared" ca="1" si="1013"/>
        <v>2</v>
      </c>
      <c r="U1928">
        <f t="shared" ca="1" si="1014"/>
        <v>14</v>
      </c>
      <c r="V1928">
        <f t="shared" ca="1" si="1015"/>
        <v>5</v>
      </c>
      <c r="X1928">
        <f t="shared" si="1017"/>
        <v>1928</v>
      </c>
      <c r="Y1928">
        <f t="shared" si="1018"/>
        <v>1452</v>
      </c>
      <c r="Z1928">
        <f t="shared" si="1019"/>
        <v>1453</v>
      </c>
      <c r="AA1928">
        <f t="shared" si="1016"/>
        <v>1951</v>
      </c>
      <c r="AB1928">
        <f t="shared" si="1027"/>
        <v>500</v>
      </c>
      <c r="AM1928" t="str">
        <f t="shared" si="1028"/>
        <v>201902LP</v>
      </c>
      <c r="AN1928">
        <f t="shared" ca="1" si="1023"/>
        <v>14.000125786163519</v>
      </c>
      <c r="AO1928">
        <f t="shared" ca="1" si="1024"/>
        <v>1.0062893081761006</v>
      </c>
      <c r="AP1928">
        <f t="shared" ref="AP1928:AP1991" ca="1" si="1029">M1928/$I1928*100</f>
        <v>2.0125786163522013</v>
      </c>
      <c r="AQ1928">
        <f t="shared" ref="AQ1928:AQ1991" ca="1" si="1030">N1928/$I1928*100</f>
        <v>13.9937106918239</v>
      </c>
      <c r="AR1928">
        <f t="shared" ref="AR1928:AR1991" ca="1" si="1031">O1928/$I1928*100</f>
        <v>5</v>
      </c>
      <c r="AS1928">
        <f ca="1">P1928/J1928</f>
        <v>0.25566660182331696</v>
      </c>
    </row>
    <row r="1929" spans="1:45" x14ac:dyDescent="0.4">
      <c r="A1929">
        <f t="shared" si="1026"/>
        <v>201902</v>
      </c>
      <c r="B1929" t="s">
        <v>1005</v>
      </c>
      <c r="C1929" t="s">
        <v>647</v>
      </c>
      <c r="D1929" t="str">
        <f t="shared" ca="1" si="1022"/>
        <v>I102</v>
      </c>
      <c r="E1929">
        <f t="shared" ca="1" si="1004"/>
        <v>8</v>
      </c>
      <c r="F1929">
        <f t="shared" ca="1" si="1005"/>
        <v>15</v>
      </c>
      <c r="G1929" t="str">
        <f t="shared" ca="1" si="1020"/>
        <v>S11</v>
      </c>
      <c r="H1929" t="str">
        <f t="shared" ca="1" si="1021"/>
        <v>S111</v>
      </c>
      <c r="I1929">
        <f ca="1">VLOOKUP(D1929,PRC!$A$2:$B$21,2,0)*E1929</f>
        <v>320000</v>
      </c>
      <c r="J1929">
        <f t="shared" ca="1" si="1006"/>
        <v>278396</v>
      </c>
      <c r="K1929">
        <f ca="1">VLOOKUP(D1929,PRC!$A$1:$C$21,3,0)*E1929</f>
        <v>150400</v>
      </c>
      <c r="L1929">
        <f t="shared" ca="1" si="1007"/>
        <v>6000</v>
      </c>
      <c r="M1929">
        <f t="shared" ca="1" si="1008"/>
        <v>3000</v>
      </c>
      <c r="N1929">
        <f t="shared" ca="1" si="1009"/>
        <v>42000</v>
      </c>
      <c r="O1929">
        <f t="shared" ca="1" si="1010"/>
        <v>29000</v>
      </c>
      <c r="P1929">
        <f t="shared" ca="1" si="1025"/>
        <v>47996</v>
      </c>
      <c r="Q1929">
        <f ca="1">IF(P1929&gt;0,1,0)</f>
        <v>1</v>
      </c>
      <c r="R1929">
        <f t="shared" ca="1" si="1011"/>
        <v>13</v>
      </c>
      <c r="S1929">
        <f t="shared" ca="1" si="1012"/>
        <v>2</v>
      </c>
      <c r="T1929">
        <f t="shared" ca="1" si="1013"/>
        <v>1</v>
      </c>
      <c r="U1929">
        <f t="shared" ca="1" si="1014"/>
        <v>13</v>
      </c>
      <c r="V1929">
        <f t="shared" ca="1" si="1015"/>
        <v>9</v>
      </c>
      <c r="X1929">
        <f t="shared" si="1017"/>
        <v>1929</v>
      </c>
      <c r="Y1929">
        <f t="shared" si="1018"/>
        <v>1452</v>
      </c>
      <c r="Z1929">
        <f t="shared" si="1019"/>
        <v>1453</v>
      </c>
      <c r="AA1929">
        <f t="shared" si="1016"/>
        <v>1951</v>
      </c>
      <c r="AB1929">
        <f t="shared" si="1027"/>
        <v>500</v>
      </c>
      <c r="AM1929" t="str">
        <f t="shared" si="1028"/>
        <v>201902LP</v>
      </c>
      <c r="AN1929">
        <f t="shared" ca="1" si="1023"/>
        <v>13.001249999999997</v>
      </c>
      <c r="AO1929">
        <f t="shared" ca="1" si="1024"/>
        <v>1.875</v>
      </c>
      <c r="AP1929">
        <f t="shared" ca="1" si="1029"/>
        <v>0.9375</v>
      </c>
      <c r="AQ1929">
        <f t="shared" ca="1" si="1030"/>
        <v>13.125</v>
      </c>
      <c r="AR1929">
        <f t="shared" ca="1" si="1031"/>
        <v>9.0625</v>
      </c>
      <c r="AS1929">
        <f ca="1">P1929/J1929</f>
        <v>0.17240190232618285</v>
      </c>
    </row>
    <row r="1930" spans="1:45" x14ac:dyDescent="0.4">
      <c r="A1930">
        <f t="shared" si="1026"/>
        <v>201902</v>
      </c>
      <c r="B1930" t="s">
        <v>1006</v>
      </c>
      <c r="C1930" t="s">
        <v>647</v>
      </c>
      <c r="D1930" t="str">
        <f t="shared" ca="1" si="1022"/>
        <v>I117</v>
      </c>
      <c r="E1930">
        <f t="shared" ca="1" si="1004"/>
        <v>8</v>
      </c>
      <c r="F1930">
        <f t="shared" ca="1" si="1005"/>
        <v>15</v>
      </c>
      <c r="G1930" t="str">
        <f t="shared" ca="1" si="1020"/>
        <v>S10</v>
      </c>
      <c r="H1930" t="str">
        <f t="shared" ca="1" si="1021"/>
        <v>S107</v>
      </c>
      <c r="I1930">
        <f ca="1">VLOOKUP(D1930,PRC!$A$2:$B$21,2,0)*E1930</f>
        <v>20000000</v>
      </c>
      <c r="J1930">
        <f t="shared" ca="1" si="1006"/>
        <v>16999996</v>
      </c>
      <c r="K1930">
        <f ca="1">VLOOKUP(D1930,PRC!$A$1:$C$21,3,0)*E1930</f>
        <v>9200000</v>
      </c>
      <c r="L1930">
        <f t="shared" ca="1" si="1007"/>
        <v>200000</v>
      </c>
      <c r="M1930">
        <f t="shared" ca="1" si="1008"/>
        <v>600000</v>
      </c>
      <c r="N1930">
        <f t="shared" ca="1" si="1009"/>
        <v>2000000</v>
      </c>
      <c r="O1930">
        <f t="shared" ca="1" si="1010"/>
        <v>1200000</v>
      </c>
      <c r="P1930">
        <f t="shared" ca="1" si="1025"/>
        <v>3799996</v>
      </c>
      <c r="Q1930">
        <f ca="1">IF(P1930&gt;0,1,0)</f>
        <v>1</v>
      </c>
      <c r="R1930">
        <f t="shared" ca="1" si="1011"/>
        <v>15</v>
      </c>
      <c r="S1930">
        <f t="shared" ca="1" si="1012"/>
        <v>1</v>
      </c>
      <c r="T1930">
        <f t="shared" ca="1" si="1013"/>
        <v>3</v>
      </c>
      <c r="U1930">
        <f t="shared" ca="1" si="1014"/>
        <v>10</v>
      </c>
      <c r="V1930">
        <f t="shared" ca="1" si="1015"/>
        <v>6</v>
      </c>
      <c r="X1930">
        <f t="shared" si="1017"/>
        <v>1930</v>
      </c>
      <c r="Y1930">
        <f t="shared" si="1018"/>
        <v>1452</v>
      </c>
      <c r="Z1930">
        <f t="shared" si="1019"/>
        <v>1453</v>
      </c>
      <c r="AA1930">
        <f t="shared" si="1016"/>
        <v>1951</v>
      </c>
      <c r="AB1930">
        <f t="shared" si="1027"/>
        <v>500</v>
      </c>
      <c r="AM1930" t="str">
        <f t="shared" si="1028"/>
        <v>201902LP</v>
      </c>
      <c r="AN1930">
        <f t="shared" ca="1" si="1023"/>
        <v>15.000020000000003</v>
      </c>
      <c r="AO1930">
        <f t="shared" ca="1" si="1024"/>
        <v>1</v>
      </c>
      <c r="AP1930">
        <f t="shared" ca="1" si="1029"/>
        <v>3</v>
      </c>
      <c r="AQ1930">
        <f t="shared" ca="1" si="1030"/>
        <v>10</v>
      </c>
      <c r="AR1930">
        <f t="shared" ca="1" si="1031"/>
        <v>6</v>
      </c>
      <c r="AS1930">
        <f ca="1">P1930/J1930</f>
        <v>0.22352922906570097</v>
      </c>
    </row>
    <row r="1931" spans="1:45" x14ac:dyDescent="0.4">
      <c r="A1931">
        <f t="shared" si="1026"/>
        <v>201902</v>
      </c>
      <c r="B1931" t="s">
        <v>1007</v>
      </c>
      <c r="C1931" t="s">
        <v>647</v>
      </c>
      <c r="D1931" t="str">
        <f t="shared" ca="1" si="1022"/>
        <v>I110</v>
      </c>
      <c r="E1931">
        <f t="shared" ca="1" si="1004"/>
        <v>7</v>
      </c>
      <c r="F1931">
        <f t="shared" ca="1" si="1005"/>
        <v>14</v>
      </c>
      <c r="G1931" t="str">
        <f t="shared" ca="1" si="1020"/>
        <v>S11</v>
      </c>
      <c r="H1931" t="str">
        <f t="shared" ca="1" si="1021"/>
        <v>S119</v>
      </c>
      <c r="I1931">
        <f ca="1">VLOOKUP(D1931,PRC!$A$2:$B$21,2,0)*E1931</f>
        <v>2100000</v>
      </c>
      <c r="J1931">
        <f t="shared" ca="1" si="1006"/>
        <v>1826996</v>
      </c>
      <c r="K1931">
        <f ca="1">VLOOKUP(D1931,PRC!$A$1:$C$21,3,0)*E1931</f>
        <v>966000</v>
      </c>
      <c r="L1931">
        <f t="shared" ca="1" si="1007"/>
        <v>42000</v>
      </c>
      <c r="M1931">
        <f t="shared" ca="1" si="1008"/>
        <v>42000</v>
      </c>
      <c r="N1931">
        <f t="shared" ca="1" si="1009"/>
        <v>273000</v>
      </c>
      <c r="O1931">
        <f t="shared" ca="1" si="1010"/>
        <v>147000</v>
      </c>
      <c r="P1931">
        <f t="shared" ca="1" si="1025"/>
        <v>356996</v>
      </c>
      <c r="Q1931">
        <f ca="1">IF(P1931&gt;0,1,0)</f>
        <v>1</v>
      </c>
      <c r="R1931">
        <f t="shared" ca="1" si="1011"/>
        <v>13</v>
      </c>
      <c r="S1931">
        <f t="shared" ca="1" si="1012"/>
        <v>2</v>
      </c>
      <c r="T1931">
        <f t="shared" ca="1" si="1013"/>
        <v>2</v>
      </c>
      <c r="U1931">
        <f t="shared" ca="1" si="1014"/>
        <v>13</v>
      </c>
      <c r="V1931">
        <f t="shared" ca="1" si="1015"/>
        <v>7</v>
      </c>
      <c r="X1931">
        <f t="shared" si="1017"/>
        <v>1931</v>
      </c>
      <c r="Y1931">
        <f t="shared" si="1018"/>
        <v>1452</v>
      </c>
      <c r="Z1931">
        <f t="shared" si="1019"/>
        <v>1453</v>
      </c>
      <c r="AA1931">
        <f t="shared" si="1016"/>
        <v>1951</v>
      </c>
      <c r="AB1931">
        <f t="shared" si="1027"/>
        <v>500</v>
      </c>
      <c r="AM1931" t="str">
        <f t="shared" si="1028"/>
        <v>201902LP</v>
      </c>
      <c r="AN1931">
        <f t="shared" ca="1" si="1023"/>
        <v>13.000190476190475</v>
      </c>
      <c r="AO1931">
        <f t="shared" ca="1" si="1024"/>
        <v>2</v>
      </c>
      <c r="AP1931">
        <f t="shared" ca="1" si="1029"/>
        <v>2</v>
      </c>
      <c r="AQ1931">
        <f t="shared" ca="1" si="1030"/>
        <v>13</v>
      </c>
      <c r="AR1931">
        <f t="shared" ca="1" si="1031"/>
        <v>7.0000000000000009</v>
      </c>
      <c r="AS1931">
        <f ca="1">P1931/J1931</f>
        <v>0.19540053727539633</v>
      </c>
    </row>
    <row r="1932" spans="1:45" x14ac:dyDescent="0.4">
      <c r="A1932">
        <f t="shared" si="1026"/>
        <v>201902</v>
      </c>
      <c r="B1932" t="s">
        <v>1008</v>
      </c>
      <c r="C1932" t="s">
        <v>647</v>
      </c>
      <c r="D1932" t="str">
        <f t="shared" ca="1" si="1022"/>
        <v>I101</v>
      </c>
      <c r="E1932">
        <f t="shared" ca="1" si="1004"/>
        <v>8</v>
      </c>
      <c r="F1932">
        <f t="shared" ca="1" si="1005"/>
        <v>11</v>
      </c>
      <c r="G1932" t="str">
        <f t="shared" ca="1" si="1020"/>
        <v>S10</v>
      </c>
      <c r="H1932" t="str">
        <f t="shared" ca="1" si="1021"/>
        <v>S108</v>
      </c>
      <c r="I1932">
        <f ca="1">VLOOKUP(D1932,PRC!$A$2:$B$21,2,0)*E1932</f>
        <v>240000</v>
      </c>
      <c r="J1932">
        <f t="shared" ca="1" si="1006"/>
        <v>208796</v>
      </c>
      <c r="K1932">
        <f ca="1">VLOOKUP(D1932,PRC!$A$1:$C$21,3,0)*E1932</f>
        <v>124800</v>
      </c>
      <c r="L1932">
        <f t="shared" ca="1" si="1007"/>
        <v>7000</v>
      </c>
      <c r="M1932">
        <f t="shared" ca="1" si="1008"/>
        <v>5000</v>
      </c>
      <c r="N1932">
        <f t="shared" ca="1" si="1009"/>
        <v>46000</v>
      </c>
      <c r="O1932">
        <f t="shared" ca="1" si="1010"/>
        <v>14000</v>
      </c>
      <c r="P1932">
        <f t="shared" ca="1" si="1025"/>
        <v>11996</v>
      </c>
      <c r="Q1932">
        <f ca="1">IF(P1932&gt;0,1,0)</f>
        <v>1</v>
      </c>
      <c r="R1932">
        <f t="shared" ca="1" si="1011"/>
        <v>13</v>
      </c>
      <c r="S1932">
        <f t="shared" ca="1" si="1012"/>
        <v>3</v>
      </c>
      <c r="T1932">
        <f t="shared" ca="1" si="1013"/>
        <v>2</v>
      </c>
      <c r="U1932">
        <f t="shared" ca="1" si="1014"/>
        <v>19</v>
      </c>
      <c r="V1932">
        <f t="shared" ca="1" si="1015"/>
        <v>6</v>
      </c>
      <c r="X1932">
        <f t="shared" si="1017"/>
        <v>1932</v>
      </c>
      <c r="Y1932">
        <f t="shared" si="1018"/>
        <v>1452</v>
      </c>
      <c r="Z1932">
        <f t="shared" si="1019"/>
        <v>1453</v>
      </c>
      <c r="AA1932">
        <f t="shared" si="1016"/>
        <v>1951</v>
      </c>
      <c r="AB1932">
        <f t="shared" si="1027"/>
        <v>500</v>
      </c>
      <c r="AM1932" t="str">
        <f t="shared" si="1028"/>
        <v>201902LP</v>
      </c>
      <c r="AN1932">
        <f t="shared" ca="1" si="1023"/>
        <v>13.001666666666667</v>
      </c>
      <c r="AO1932">
        <f t="shared" ca="1" si="1024"/>
        <v>2.9166666666666665</v>
      </c>
      <c r="AP1932">
        <f t="shared" ca="1" si="1029"/>
        <v>2.083333333333333</v>
      </c>
      <c r="AQ1932">
        <f t="shared" ca="1" si="1030"/>
        <v>19.166666666666668</v>
      </c>
      <c r="AR1932">
        <f t="shared" ca="1" si="1031"/>
        <v>5.833333333333333</v>
      </c>
      <c r="AS1932">
        <f ca="1">P1932/J1932</f>
        <v>5.7453207915860456E-2</v>
      </c>
    </row>
    <row r="1933" spans="1:45" x14ac:dyDescent="0.4">
      <c r="A1933">
        <f t="shared" si="1026"/>
        <v>201902</v>
      </c>
      <c r="B1933" t="s">
        <v>1009</v>
      </c>
      <c r="C1933" t="s">
        <v>647</v>
      </c>
      <c r="D1933" t="str">
        <f t="shared" ca="1" si="1022"/>
        <v>I119</v>
      </c>
      <c r="E1933">
        <f t="shared" ca="1" si="1004"/>
        <v>8</v>
      </c>
      <c r="F1933">
        <f t="shared" ca="1" si="1005"/>
        <v>13</v>
      </c>
      <c r="G1933" t="str">
        <f t="shared" ca="1" si="1020"/>
        <v>S11</v>
      </c>
      <c r="H1933" t="str">
        <f t="shared" ca="1" si="1021"/>
        <v>S110</v>
      </c>
      <c r="I1933">
        <f ca="1">VLOOKUP(D1933,PRC!$A$2:$B$21,2,0)*E1933</f>
        <v>760000</v>
      </c>
      <c r="J1933">
        <f t="shared" ca="1" si="1006"/>
        <v>661196</v>
      </c>
      <c r="K1933">
        <f ca="1">VLOOKUP(D1933,PRC!$A$1:$C$21,3,0)*E1933</f>
        <v>364800</v>
      </c>
      <c r="L1933">
        <f t="shared" ca="1" si="1007"/>
        <v>23000</v>
      </c>
      <c r="M1933">
        <f t="shared" ca="1" si="1008"/>
        <v>8000</v>
      </c>
      <c r="N1933">
        <f t="shared" ca="1" si="1009"/>
        <v>84000</v>
      </c>
      <c r="O1933">
        <f t="shared" ca="1" si="1010"/>
        <v>38000</v>
      </c>
      <c r="P1933">
        <f t="shared" ca="1" si="1025"/>
        <v>143396</v>
      </c>
      <c r="Q1933">
        <f ca="1">IF(P1933&gt;0,1,0)</f>
        <v>1</v>
      </c>
      <c r="R1933">
        <f t="shared" ca="1" si="1011"/>
        <v>13</v>
      </c>
      <c r="S1933">
        <f t="shared" ca="1" si="1012"/>
        <v>3</v>
      </c>
      <c r="T1933">
        <f t="shared" ca="1" si="1013"/>
        <v>1</v>
      </c>
      <c r="U1933">
        <f t="shared" ca="1" si="1014"/>
        <v>11</v>
      </c>
      <c r="V1933">
        <f t="shared" ca="1" si="1015"/>
        <v>5</v>
      </c>
      <c r="X1933">
        <f t="shared" si="1017"/>
        <v>1933</v>
      </c>
      <c r="Y1933">
        <f t="shared" si="1018"/>
        <v>1452</v>
      </c>
      <c r="Z1933">
        <f t="shared" si="1019"/>
        <v>1453</v>
      </c>
      <c r="AA1933">
        <f t="shared" si="1016"/>
        <v>1951</v>
      </c>
      <c r="AB1933">
        <f t="shared" si="1027"/>
        <v>500</v>
      </c>
      <c r="AM1933" t="str">
        <f t="shared" si="1028"/>
        <v>201902LP</v>
      </c>
      <c r="AN1933">
        <f t="shared" ca="1" si="1023"/>
        <v>13.000526315789473</v>
      </c>
      <c r="AO1933">
        <f t="shared" ca="1" si="1024"/>
        <v>3.0263157894736841</v>
      </c>
      <c r="AP1933">
        <f t="shared" ca="1" si="1029"/>
        <v>1.0526315789473684</v>
      </c>
      <c r="AQ1933">
        <f t="shared" ca="1" si="1030"/>
        <v>11.052631578947368</v>
      </c>
      <c r="AR1933">
        <f t="shared" ca="1" si="1031"/>
        <v>5</v>
      </c>
      <c r="AS1933">
        <f ca="1">P1933/J1933</f>
        <v>0.21687366529743071</v>
      </c>
    </row>
    <row r="1934" spans="1:45" x14ac:dyDescent="0.4">
      <c r="A1934">
        <f t="shared" si="1026"/>
        <v>201902</v>
      </c>
      <c r="B1934" t="s">
        <v>1010</v>
      </c>
      <c r="C1934" t="s">
        <v>647</v>
      </c>
      <c r="D1934" t="str">
        <f t="shared" ca="1" si="1022"/>
        <v>I105</v>
      </c>
      <c r="E1934">
        <f t="shared" ca="1" si="1004"/>
        <v>6</v>
      </c>
      <c r="F1934">
        <f t="shared" ca="1" si="1005"/>
        <v>12</v>
      </c>
      <c r="G1934" t="str">
        <f t="shared" ca="1" si="1020"/>
        <v>S11</v>
      </c>
      <c r="H1934" t="str">
        <f t="shared" ca="1" si="1021"/>
        <v>S117</v>
      </c>
      <c r="I1934">
        <f ca="1">VLOOKUP(D1934,PRC!$A$2:$B$21,2,0)*E1934</f>
        <v>600000</v>
      </c>
      <c r="J1934">
        <f t="shared" ca="1" si="1006"/>
        <v>515996</v>
      </c>
      <c r="K1934">
        <f ca="1">VLOOKUP(D1934,PRC!$A$1:$C$21,3,0)*E1934</f>
        <v>354000</v>
      </c>
      <c r="L1934">
        <f t="shared" ca="1" si="1007"/>
        <v>12000</v>
      </c>
      <c r="M1934">
        <f t="shared" ca="1" si="1008"/>
        <v>12000</v>
      </c>
      <c r="N1934">
        <f t="shared" ca="1" si="1009"/>
        <v>72000</v>
      </c>
      <c r="O1934">
        <f t="shared" ca="1" si="1010"/>
        <v>54000</v>
      </c>
      <c r="P1934">
        <f t="shared" ca="1" si="1025"/>
        <v>11996</v>
      </c>
      <c r="Q1934">
        <f ca="1">IF(P1934&gt;0,1,0)</f>
        <v>1</v>
      </c>
      <c r="R1934">
        <f t="shared" ca="1" si="1011"/>
        <v>14</v>
      </c>
      <c r="S1934">
        <f t="shared" ca="1" si="1012"/>
        <v>2</v>
      </c>
      <c r="T1934">
        <f t="shared" ca="1" si="1013"/>
        <v>2</v>
      </c>
      <c r="U1934">
        <f t="shared" ca="1" si="1014"/>
        <v>12</v>
      </c>
      <c r="V1934">
        <f t="shared" ca="1" si="1015"/>
        <v>9</v>
      </c>
      <c r="X1934">
        <f t="shared" si="1017"/>
        <v>1934</v>
      </c>
      <c r="Y1934">
        <f t="shared" si="1018"/>
        <v>1452</v>
      </c>
      <c r="Z1934">
        <f t="shared" si="1019"/>
        <v>1453</v>
      </c>
      <c r="AA1934">
        <f t="shared" si="1016"/>
        <v>1951</v>
      </c>
      <c r="AB1934">
        <f t="shared" si="1027"/>
        <v>500</v>
      </c>
      <c r="AM1934" t="str">
        <f t="shared" si="1028"/>
        <v>201902LP</v>
      </c>
      <c r="AN1934">
        <f t="shared" ca="1" si="1023"/>
        <v>14.00066666666666</v>
      </c>
      <c r="AO1934">
        <f t="shared" ca="1" si="1024"/>
        <v>2</v>
      </c>
      <c r="AP1934">
        <f t="shared" ca="1" si="1029"/>
        <v>2</v>
      </c>
      <c r="AQ1934">
        <f t="shared" ca="1" si="1030"/>
        <v>12</v>
      </c>
      <c r="AR1934">
        <f t="shared" ca="1" si="1031"/>
        <v>9</v>
      </c>
      <c r="AS1934">
        <f ca="1">P1934/J1934</f>
        <v>2.3248242234435924E-2</v>
      </c>
    </row>
    <row r="1935" spans="1:45" x14ac:dyDescent="0.4">
      <c r="A1935">
        <f t="shared" si="1026"/>
        <v>201902</v>
      </c>
      <c r="B1935" t="s">
        <v>1011</v>
      </c>
      <c r="C1935" t="s">
        <v>647</v>
      </c>
      <c r="D1935" t="str">
        <f t="shared" ca="1" si="1022"/>
        <v>I110</v>
      </c>
      <c r="E1935">
        <f t="shared" ca="1" si="1004"/>
        <v>8</v>
      </c>
      <c r="F1935">
        <f t="shared" ca="1" si="1005"/>
        <v>10</v>
      </c>
      <c r="G1935" t="str">
        <f t="shared" ca="1" si="1020"/>
        <v>S11</v>
      </c>
      <c r="H1935" t="str">
        <f t="shared" ca="1" si="1021"/>
        <v>S113</v>
      </c>
      <c r="I1935">
        <f ca="1">VLOOKUP(D1935,PRC!$A$2:$B$21,2,0)*E1935</f>
        <v>2400000</v>
      </c>
      <c r="J1935">
        <f t="shared" ca="1" si="1006"/>
        <v>2087996</v>
      </c>
      <c r="K1935">
        <f ca="1">VLOOKUP(D1935,PRC!$A$1:$C$21,3,0)*E1935</f>
        <v>1104000</v>
      </c>
      <c r="L1935">
        <f t="shared" ca="1" si="1007"/>
        <v>48000</v>
      </c>
      <c r="M1935">
        <f t="shared" ca="1" si="1008"/>
        <v>24000</v>
      </c>
      <c r="N1935">
        <f t="shared" ca="1" si="1009"/>
        <v>288000</v>
      </c>
      <c r="O1935">
        <f t="shared" ca="1" si="1010"/>
        <v>168000</v>
      </c>
      <c r="P1935">
        <f t="shared" ca="1" si="1025"/>
        <v>455996</v>
      </c>
      <c r="Q1935">
        <f ca="1">IF(P1935&gt;0,1,0)</f>
        <v>1</v>
      </c>
      <c r="R1935">
        <f t="shared" ca="1" si="1011"/>
        <v>13</v>
      </c>
      <c r="S1935">
        <f t="shared" ca="1" si="1012"/>
        <v>2</v>
      </c>
      <c r="T1935">
        <f t="shared" ca="1" si="1013"/>
        <v>1</v>
      </c>
      <c r="U1935">
        <f t="shared" ca="1" si="1014"/>
        <v>12</v>
      </c>
      <c r="V1935">
        <f t="shared" ca="1" si="1015"/>
        <v>7</v>
      </c>
      <c r="X1935">
        <f t="shared" si="1017"/>
        <v>1935</v>
      </c>
      <c r="Y1935">
        <f t="shared" si="1018"/>
        <v>1452</v>
      </c>
      <c r="Z1935">
        <f t="shared" si="1019"/>
        <v>1453</v>
      </c>
      <c r="AA1935">
        <f t="shared" si="1016"/>
        <v>1951</v>
      </c>
      <c r="AB1935">
        <f t="shared" si="1027"/>
        <v>500</v>
      </c>
      <c r="AM1935" t="str">
        <f t="shared" si="1028"/>
        <v>201902LP</v>
      </c>
      <c r="AN1935">
        <f t="shared" ca="1" si="1023"/>
        <v>13.000166666666669</v>
      </c>
      <c r="AO1935">
        <f t="shared" ca="1" si="1024"/>
        <v>2</v>
      </c>
      <c r="AP1935">
        <f t="shared" ca="1" si="1029"/>
        <v>1</v>
      </c>
      <c r="AQ1935">
        <f t="shared" ca="1" si="1030"/>
        <v>12</v>
      </c>
      <c r="AR1935">
        <f t="shared" ca="1" si="1031"/>
        <v>7.0000000000000009</v>
      </c>
      <c r="AS1935">
        <f ca="1">P1935/J1935</f>
        <v>0.2183893072592093</v>
      </c>
    </row>
    <row r="1936" spans="1:45" x14ac:dyDescent="0.4">
      <c r="A1936">
        <f t="shared" si="1026"/>
        <v>201902</v>
      </c>
      <c r="B1936" t="s">
        <v>1012</v>
      </c>
      <c r="C1936" t="s">
        <v>647</v>
      </c>
      <c r="D1936" t="str">
        <f t="shared" ca="1" si="1022"/>
        <v>I111</v>
      </c>
      <c r="E1936">
        <f t="shared" ca="1" si="1004"/>
        <v>5</v>
      </c>
      <c r="F1936">
        <f t="shared" ca="1" si="1005"/>
        <v>10</v>
      </c>
      <c r="G1936" t="str">
        <f t="shared" ca="1" si="1020"/>
        <v>S10</v>
      </c>
      <c r="H1936" t="str">
        <f t="shared" ca="1" si="1021"/>
        <v>S106</v>
      </c>
      <c r="I1936">
        <f ca="1">VLOOKUP(D1936,PRC!$A$2:$B$21,2,0)*E1936</f>
        <v>750000</v>
      </c>
      <c r="J1936">
        <f t="shared" ca="1" si="1006"/>
        <v>659996</v>
      </c>
      <c r="K1936">
        <f ca="1">VLOOKUP(D1936,PRC!$A$1:$C$21,3,0)*E1936</f>
        <v>397500</v>
      </c>
      <c r="L1936">
        <f t="shared" ca="1" si="1007"/>
        <v>15000</v>
      </c>
      <c r="M1936">
        <f t="shared" ca="1" si="1008"/>
        <v>23000</v>
      </c>
      <c r="N1936">
        <f t="shared" ca="1" si="1009"/>
        <v>143000</v>
      </c>
      <c r="O1936">
        <f t="shared" ca="1" si="1010"/>
        <v>45000</v>
      </c>
      <c r="P1936">
        <f t="shared" ca="1" si="1025"/>
        <v>36496</v>
      </c>
      <c r="Q1936">
        <f ca="1">IF(P1936&gt;0,1,0)</f>
        <v>1</v>
      </c>
      <c r="R1936">
        <f t="shared" ca="1" si="1011"/>
        <v>12</v>
      </c>
      <c r="S1936">
        <f t="shared" ca="1" si="1012"/>
        <v>2</v>
      </c>
      <c r="T1936">
        <f t="shared" ca="1" si="1013"/>
        <v>3</v>
      </c>
      <c r="U1936">
        <f t="shared" ca="1" si="1014"/>
        <v>19</v>
      </c>
      <c r="V1936">
        <f t="shared" ca="1" si="1015"/>
        <v>6</v>
      </c>
      <c r="X1936">
        <f t="shared" si="1017"/>
        <v>1936</v>
      </c>
      <c r="Y1936">
        <f t="shared" si="1018"/>
        <v>1452</v>
      </c>
      <c r="Z1936">
        <f t="shared" si="1019"/>
        <v>1453</v>
      </c>
      <c r="AA1936">
        <f t="shared" si="1016"/>
        <v>1951</v>
      </c>
      <c r="AB1936">
        <f t="shared" si="1027"/>
        <v>500</v>
      </c>
      <c r="AM1936" t="str">
        <f t="shared" si="1028"/>
        <v>201902LP</v>
      </c>
      <c r="AN1936">
        <f t="shared" ca="1" si="1023"/>
        <v>12.00053333333333</v>
      </c>
      <c r="AO1936">
        <f t="shared" ca="1" si="1024"/>
        <v>2</v>
      </c>
      <c r="AP1936">
        <f t="shared" ca="1" si="1029"/>
        <v>3.0666666666666664</v>
      </c>
      <c r="AQ1936">
        <f t="shared" ca="1" si="1030"/>
        <v>19.066666666666666</v>
      </c>
      <c r="AR1936">
        <f t="shared" ca="1" si="1031"/>
        <v>6</v>
      </c>
      <c r="AS1936">
        <f ca="1">P1936/J1936</f>
        <v>5.52973048321505E-2</v>
      </c>
    </row>
    <row r="1937" spans="1:51" x14ac:dyDescent="0.4">
      <c r="A1937">
        <f t="shared" si="1026"/>
        <v>201902</v>
      </c>
      <c r="B1937" t="s">
        <v>1013</v>
      </c>
      <c r="C1937" t="s">
        <v>647</v>
      </c>
      <c r="D1937" t="str">
        <f t="shared" ca="1" si="1022"/>
        <v>I103</v>
      </c>
      <c r="E1937">
        <f t="shared" ca="1" si="1004"/>
        <v>6</v>
      </c>
      <c r="F1937">
        <f t="shared" ca="1" si="1005"/>
        <v>12</v>
      </c>
      <c r="G1937" t="str">
        <f t="shared" ca="1" si="1020"/>
        <v>S10</v>
      </c>
      <c r="H1937" t="str">
        <f t="shared" ca="1" si="1021"/>
        <v>S105</v>
      </c>
      <c r="I1937">
        <f ca="1">VLOOKUP(D1937,PRC!$A$2:$B$21,2,0)*E1937</f>
        <v>300000</v>
      </c>
      <c r="J1937">
        <f t="shared" ca="1" si="1006"/>
        <v>260996</v>
      </c>
      <c r="K1937">
        <f ca="1">VLOOKUP(D1937,PRC!$A$1:$C$21,3,0)*E1937</f>
        <v>171000</v>
      </c>
      <c r="L1937">
        <f t="shared" ca="1" si="1007"/>
        <v>6000</v>
      </c>
      <c r="M1937">
        <f t="shared" ca="1" si="1008"/>
        <v>3000</v>
      </c>
      <c r="N1937">
        <f t="shared" ca="1" si="1009"/>
        <v>54000</v>
      </c>
      <c r="O1937">
        <f t="shared" ca="1" si="1010"/>
        <v>24000</v>
      </c>
      <c r="P1937">
        <f t="shared" ca="1" si="1025"/>
        <v>2996</v>
      </c>
      <c r="Q1937">
        <f ca="1">IF(P1937&gt;0,1,0)</f>
        <v>1</v>
      </c>
      <c r="R1937">
        <f t="shared" ca="1" si="1011"/>
        <v>13</v>
      </c>
      <c r="S1937">
        <f t="shared" ca="1" si="1012"/>
        <v>2</v>
      </c>
      <c r="T1937">
        <f t="shared" ca="1" si="1013"/>
        <v>1</v>
      </c>
      <c r="U1937">
        <f t="shared" ca="1" si="1014"/>
        <v>18</v>
      </c>
      <c r="V1937">
        <f t="shared" ca="1" si="1015"/>
        <v>8</v>
      </c>
      <c r="X1937">
        <f t="shared" si="1017"/>
        <v>1937</v>
      </c>
      <c r="Y1937">
        <f t="shared" si="1018"/>
        <v>1452</v>
      </c>
      <c r="Z1937">
        <f t="shared" si="1019"/>
        <v>1453</v>
      </c>
      <c r="AA1937">
        <f t="shared" si="1016"/>
        <v>1951</v>
      </c>
      <c r="AB1937">
        <f t="shared" si="1027"/>
        <v>500</v>
      </c>
      <c r="AM1937" t="str">
        <f t="shared" si="1028"/>
        <v>201902LP</v>
      </c>
      <c r="AN1937">
        <f t="shared" ca="1" si="1023"/>
        <v>13.001333333333331</v>
      </c>
      <c r="AO1937">
        <f t="shared" ca="1" si="1024"/>
        <v>2</v>
      </c>
      <c r="AP1937">
        <f t="shared" ca="1" si="1029"/>
        <v>1</v>
      </c>
      <c r="AQ1937">
        <f t="shared" ca="1" si="1030"/>
        <v>18</v>
      </c>
      <c r="AR1937">
        <f t="shared" ca="1" si="1031"/>
        <v>8</v>
      </c>
      <c r="AS1937">
        <f ca="1">P1937/J1937</f>
        <v>1.1479103128017287E-2</v>
      </c>
    </row>
    <row r="1938" spans="1:51" x14ac:dyDescent="0.4">
      <c r="A1938">
        <f t="shared" si="1026"/>
        <v>201902</v>
      </c>
      <c r="B1938" t="s">
        <v>1014</v>
      </c>
      <c r="C1938" t="s">
        <v>647</v>
      </c>
      <c r="D1938" t="str">
        <f t="shared" ca="1" si="1022"/>
        <v>I119</v>
      </c>
      <c r="E1938">
        <f t="shared" ca="1" si="1004"/>
        <v>8</v>
      </c>
      <c r="F1938">
        <f t="shared" ca="1" si="1005"/>
        <v>12</v>
      </c>
      <c r="G1938" t="str">
        <f t="shared" ca="1" si="1020"/>
        <v>S11</v>
      </c>
      <c r="H1938" t="str">
        <f t="shared" ca="1" si="1021"/>
        <v>S119</v>
      </c>
      <c r="I1938">
        <f ca="1">VLOOKUP(D1938,PRC!$A$2:$B$21,2,0)*E1938</f>
        <v>760000</v>
      </c>
      <c r="J1938">
        <f t="shared" ca="1" si="1006"/>
        <v>668796</v>
      </c>
      <c r="K1938">
        <f ca="1">VLOOKUP(D1938,PRC!$A$1:$C$21,3,0)*E1938</f>
        <v>364800</v>
      </c>
      <c r="L1938">
        <f t="shared" ca="1" si="1007"/>
        <v>15000</v>
      </c>
      <c r="M1938">
        <f t="shared" ca="1" si="1008"/>
        <v>8000</v>
      </c>
      <c r="N1938">
        <f t="shared" ca="1" si="1009"/>
        <v>152000</v>
      </c>
      <c r="O1938">
        <f t="shared" ca="1" si="1010"/>
        <v>61000</v>
      </c>
      <c r="P1938">
        <f t="shared" ca="1" si="1025"/>
        <v>67996</v>
      </c>
      <c r="Q1938">
        <f ca="1">IF(P1938&gt;0,1,0)</f>
        <v>1</v>
      </c>
      <c r="R1938">
        <f t="shared" ca="1" si="1011"/>
        <v>12</v>
      </c>
      <c r="S1938">
        <f t="shared" ca="1" si="1012"/>
        <v>2</v>
      </c>
      <c r="T1938">
        <f t="shared" ca="1" si="1013"/>
        <v>1</v>
      </c>
      <c r="U1938">
        <f t="shared" ca="1" si="1014"/>
        <v>20</v>
      </c>
      <c r="V1938">
        <f t="shared" ca="1" si="1015"/>
        <v>8</v>
      </c>
      <c r="X1938">
        <f t="shared" si="1017"/>
        <v>1938</v>
      </c>
      <c r="Y1938">
        <f t="shared" si="1018"/>
        <v>1452</v>
      </c>
      <c r="Z1938">
        <f t="shared" si="1019"/>
        <v>1453</v>
      </c>
      <c r="AA1938">
        <f t="shared" si="1016"/>
        <v>1951</v>
      </c>
      <c r="AB1938">
        <f t="shared" si="1027"/>
        <v>500</v>
      </c>
      <c r="AM1938" t="str">
        <f t="shared" si="1028"/>
        <v>201902LP</v>
      </c>
      <c r="AN1938">
        <f t="shared" ca="1" si="1023"/>
        <v>12.000526315789472</v>
      </c>
      <c r="AO1938">
        <f t="shared" ca="1" si="1024"/>
        <v>1.9736842105263157</v>
      </c>
      <c r="AP1938">
        <f t="shared" ca="1" si="1029"/>
        <v>1.0526315789473684</v>
      </c>
      <c r="AQ1938">
        <f t="shared" ca="1" si="1030"/>
        <v>20</v>
      </c>
      <c r="AR1938">
        <f t="shared" ca="1" si="1031"/>
        <v>8.026315789473685</v>
      </c>
      <c r="AS1938">
        <f ca="1">P1938/J1938</f>
        <v>0.10166926835686817</v>
      </c>
    </row>
    <row r="1939" spans="1:51" x14ac:dyDescent="0.4">
      <c r="A1939">
        <f t="shared" si="1026"/>
        <v>201902</v>
      </c>
      <c r="B1939" t="s">
        <v>1015</v>
      </c>
      <c r="C1939" t="s">
        <v>647</v>
      </c>
      <c r="D1939" t="str">
        <f t="shared" ca="1" si="1022"/>
        <v>I110</v>
      </c>
      <c r="E1939">
        <f t="shared" ca="1" si="1004"/>
        <v>7</v>
      </c>
      <c r="F1939">
        <f t="shared" ca="1" si="1005"/>
        <v>13</v>
      </c>
      <c r="G1939" t="str">
        <f t="shared" ca="1" si="1020"/>
        <v>S10</v>
      </c>
      <c r="H1939" t="str">
        <f t="shared" ca="1" si="1021"/>
        <v>S107</v>
      </c>
      <c r="I1939">
        <f ca="1">VLOOKUP(D1939,PRC!$A$2:$B$21,2,0)*E1939</f>
        <v>2100000</v>
      </c>
      <c r="J1939">
        <f t="shared" ca="1" si="1006"/>
        <v>1889996</v>
      </c>
      <c r="K1939">
        <f ca="1">VLOOKUP(D1939,PRC!$A$1:$C$21,3,0)*E1939</f>
        <v>966000</v>
      </c>
      <c r="L1939">
        <f t="shared" ca="1" si="1007"/>
        <v>63000</v>
      </c>
      <c r="M1939">
        <f t="shared" ca="1" si="1008"/>
        <v>63000</v>
      </c>
      <c r="N1939">
        <f t="shared" ca="1" si="1009"/>
        <v>294000</v>
      </c>
      <c r="O1939">
        <f t="shared" ca="1" si="1010"/>
        <v>105000</v>
      </c>
      <c r="P1939">
        <f t="shared" ca="1" si="1025"/>
        <v>398996</v>
      </c>
      <c r="Q1939">
        <f ca="1">IF(P1939&gt;0,1,0)</f>
        <v>1</v>
      </c>
      <c r="R1939">
        <f t="shared" ca="1" si="1011"/>
        <v>10</v>
      </c>
      <c r="S1939">
        <f t="shared" ca="1" si="1012"/>
        <v>3</v>
      </c>
      <c r="T1939">
        <f t="shared" ca="1" si="1013"/>
        <v>3</v>
      </c>
      <c r="U1939">
        <f t="shared" ca="1" si="1014"/>
        <v>14</v>
      </c>
      <c r="V1939">
        <f t="shared" ca="1" si="1015"/>
        <v>5</v>
      </c>
      <c r="X1939">
        <f t="shared" si="1017"/>
        <v>1939</v>
      </c>
      <c r="Y1939">
        <f t="shared" si="1018"/>
        <v>1452</v>
      </c>
      <c r="Z1939">
        <f t="shared" si="1019"/>
        <v>1453</v>
      </c>
      <c r="AA1939">
        <f t="shared" si="1016"/>
        <v>1951</v>
      </c>
      <c r="AB1939">
        <f t="shared" si="1027"/>
        <v>500</v>
      </c>
      <c r="AM1939" t="str">
        <f t="shared" si="1028"/>
        <v>201902LP</v>
      </c>
      <c r="AN1939">
        <f t="shared" ca="1" si="1023"/>
        <v>10.000190476190474</v>
      </c>
      <c r="AO1939">
        <f t="shared" ca="1" si="1024"/>
        <v>3</v>
      </c>
      <c r="AP1939">
        <f t="shared" ca="1" si="1029"/>
        <v>3</v>
      </c>
      <c r="AQ1939">
        <f t="shared" ca="1" si="1030"/>
        <v>14.000000000000002</v>
      </c>
      <c r="AR1939">
        <f t="shared" ca="1" si="1031"/>
        <v>5</v>
      </c>
      <c r="AS1939">
        <f ca="1">P1939/J1939</f>
        <v>0.21110944150146349</v>
      </c>
    </row>
    <row r="1940" spans="1:51" x14ac:dyDescent="0.4">
      <c r="A1940">
        <f t="shared" si="1026"/>
        <v>201902</v>
      </c>
      <c r="B1940" t="s">
        <v>1016</v>
      </c>
      <c r="C1940" t="s">
        <v>647</v>
      </c>
      <c r="D1940" t="str">
        <f t="shared" ca="1" si="1022"/>
        <v>I113</v>
      </c>
      <c r="E1940">
        <f t="shared" ca="1" si="1004"/>
        <v>5</v>
      </c>
      <c r="F1940">
        <f t="shared" ca="1" si="1005"/>
        <v>14</v>
      </c>
      <c r="G1940" t="str">
        <f t="shared" ca="1" si="1020"/>
        <v>S11</v>
      </c>
      <c r="H1940" t="str">
        <f t="shared" ca="1" si="1021"/>
        <v>S119</v>
      </c>
      <c r="I1940">
        <f ca="1">VLOOKUP(D1940,PRC!$A$2:$B$21,2,0)*E1940</f>
        <v>3350000</v>
      </c>
      <c r="J1940">
        <f t="shared" ca="1" si="1006"/>
        <v>2880996</v>
      </c>
      <c r="K1940">
        <f ca="1">VLOOKUP(D1940,PRC!$A$1:$C$21,3,0)*E1940</f>
        <v>1507500</v>
      </c>
      <c r="L1940">
        <f t="shared" ca="1" si="1007"/>
        <v>67000</v>
      </c>
      <c r="M1940">
        <f t="shared" ca="1" si="1008"/>
        <v>67000</v>
      </c>
      <c r="N1940">
        <f t="shared" ca="1" si="1009"/>
        <v>436000</v>
      </c>
      <c r="O1940">
        <f t="shared" ca="1" si="1010"/>
        <v>201000</v>
      </c>
      <c r="P1940">
        <f t="shared" ca="1" si="1025"/>
        <v>602496</v>
      </c>
      <c r="Q1940">
        <f ca="1">IF(P1940&gt;0,1,0)</f>
        <v>1</v>
      </c>
      <c r="R1940">
        <f t="shared" ca="1" si="1011"/>
        <v>14</v>
      </c>
      <c r="S1940">
        <f t="shared" ca="1" si="1012"/>
        <v>2</v>
      </c>
      <c r="T1940">
        <f t="shared" ca="1" si="1013"/>
        <v>2</v>
      </c>
      <c r="U1940">
        <f t="shared" ca="1" si="1014"/>
        <v>13</v>
      </c>
      <c r="V1940">
        <f t="shared" ca="1" si="1015"/>
        <v>6</v>
      </c>
      <c r="X1940">
        <f t="shared" si="1017"/>
        <v>1940</v>
      </c>
      <c r="Y1940">
        <f t="shared" si="1018"/>
        <v>1452</v>
      </c>
      <c r="Z1940">
        <f t="shared" si="1019"/>
        <v>1453</v>
      </c>
      <c r="AA1940">
        <f t="shared" si="1016"/>
        <v>1951</v>
      </c>
      <c r="AB1940">
        <f t="shared" si="1027"/>
        <v>500</v>
      </c>
      <c r="AM1940" t="str">
        <f t="shared" si="1028"/>
        <v>201902LP</v>
      </c>
      <c r="AN1940">
        <f t="shared" ca="1" si="1023"/>
        <v>14.000119402985078</v>
      </c>
      <c r="AO1940">
        <f t="shared" ca="1" si="1024"/>
        <v>2</v>
      </c>
      <c r="AP1940">
        <f t="shared" ca="1" si="1029"/>
        <v>2</v>
      </c>
      <c r="AQ1940">
        <f t="shared" ca="1" si="1030"/>
        <v>13.014925373134329</v>
      </c>
      <c r="AR1940">
        <f t="shared" ca="1" si="1031"/>
        <v>6</v>
      </c>
      <c r="AS1940">
        <f ca="1">P1940/J1940</f>
        <v>0.20912767667848203</v>
      </c>
    </row>
    <row r="1941" spans="1:51" x14ac:dyDescent="0.4">
      <c r="A1941">
        <f t="shared" si="1026"/>
        <v>201902</v>
      </c>
      <c r="B1941" t="s">
        <v>1017</v>
      </c>
      <c r="C1941" t="s">
        <v>647</v>
      </c>
      <c r="D1941" t="str">
        <f t="shared" ca="1" si="1022"/>
        <v>I105</v>
      </c>
      <c r="E1941">
        <f t="shared" ca="1" si="1004"/>
        <v>7</v>
      </c>
      <c r="F1941">
        <f t="shared" ca="1" si="1005"/>
        <v>10</v>
      </c>
      <c r="G1941" t="str">
        <f t="shared" ca="1" si="1020"/>
        <v>S11</v>
      </c>
      <c r="H1941" t="str">
        <f t="shared" ca="1" si="1021"/>
        <v>S114</v>
      </c>
      <c r="I1941">
        <f ca="1">VLOOKUP(D1941,PRC!$A$2:$B$21,2,0)*E1941</f>
        <v>700000</v>
      </c>
      <c r="J1941">
        <f t="shared" ca="1" si="1006"/>
        <v>594996</v>
      </c>
      <c r="K1941">
        <f ca="1">VLOOKUP(D1941,PRC!$A$1:$C$21,3,0)*E1941</f>
        <v>413000</v>
      </c>
      <c r="L1941">
        <f t="shared" ca="1" si="1007"/>
        <v>21000</v>
      </c>
      <c r="M1941">
        <f t="shared" ca="1" si="1008"/>
        <v>7000</v>
      </c>
      <c r="N1941">
        <f t="shared" ca="1" si="1009"/>
        <v>84000</v>
      </c>
      <c r="O1941">
        <f t="shared" ca="1" si="1010"/>
        <v>70000</v>
      </c>
      <c r="P1941">
        <f t="shared" ca="1" si="1025"/>
        <v>-4</v>
      </c>
      <c r="Q1941">
        <f ca="1">IF(P1941&gt;0,1,0)</f>
        <v>0</v>
      </c>
      <c r="R1941">
        <f t="shared" ca="1" si="1011"/>
        <v>15</v>
      </c>
      <c r="S1941">
        <f t="shared" ca="1" si="1012"/>
        <v>3</v>
      </c>
      <c r="T1941">
        <f t="shared" ca="1" si="1013"/>
        <v>1</v>
      </c>
      <c r="U1941">
        <f t="shared" ca="1" si="1014"/>
        <v>12</v>
      </c>
      <c r="V1941">
        <f t="shared" ca="1" si="1015"/>
        <v>10</v>
      </c>
      <c r="X1941">
        <f t="shared" si="1017"/>
        <v>1941</v>
      </c>
      <c r="Y1941">
        <f t="shared" si="1018"/>
        <v>1452</v>
      </c>
      <c r="Z1941">
        <f t="shared" si="1019"/>
        <v>1453</v>
      </c>
      <c r="AA1941">
        <f t="shared" si="1016"/>
        <v>1951</v>
      </c>
      <c r="AB1941">
        <f t="shared" si="1027"/>
        <v>500</v>
      </c>
      <c r="AM1941" t="str">
        <f t="shared" si="1028"/>
        <v>201902LP</v>
      </c>
      <c r="AN1941">
        <f t="shared" ca="1" si="1023"/>
        <v>15.00057142857143</v>
      </c>
      <c r="AO1941">
        <f t="shared" ca="1" si="1024"/>
        <v>3</v>
      </c>
      <c r="AP1941">
        <f t="shared" ca="1" si="1029"/>
        <v>1</v>
      </c>
      <c r="AQ1941">
        <f t="shared" ca="1" si="1030"/>
        <v>12</v>
      </c>
      <c r="AR1941">
        <f t="shared" ca="1" si="1031"/>
        <v>10</v>
      </c>
      <c r="AS1941">
        <f ca="1">P1941/J1941</f>
        <v>-6.7227342704824903E-6</v>
      </c>
    </row>
    <row r="1942" spans="1:51" x14ac:dyDescent="0.4">
      <c r="A1942">
        <f t="shared" si="1026"/>
        <v>201902</v>
      </c>
      <c r="B1942" t="s">
        <v>1018</v>
      </c>
      <c r="C1942" t="s">
        <v>647</v>
      </c>
      <c r="D1942" t="str">
        <f t="shared" ca="1" si="1022"/>
        <v>I114</v>
      </c>
      <c r="E1942">
        <f t="shared" ca="1" si="1004"/>
        <v>5</v>
      </c>
      <c r="F1942">
        <f t="shared" ca="1" si="1005"/>
        <v>10</v>
      </c>
      <c r="G1942" t="str">
        <f t="shared" ca="1" si="1020"/>
        <v>S11</v>
      </c>
      <c r="H1942" t="str">
        <f t="shared" ca="1" si="1021"/>
        <v>S114</v>
      </c>
      <c r="I1942">
        <f ca="1">VLOOKUP(D1942,PRC!$A$2:$B$21,2,0)*E1942</f>
        <v>1200000</v>
      </c>
      <c r="J1942">
        <f t="shared" ca="1" si="1006"/>
        <v>1079996</v>
      </c>
      <c r="K1942">
        <f ca="1">VLOOKUP(D1942,PRC!$A$1:$C$21,3,0)*E1942</f>
        <v>696000</v>
      </c>
      <c r="L1942">
        <f t="shared" ca="1" si="1007"/>
        <v>12000</v>
      </c>
      <c r="M1942">
        <f t="shared" ca="1" si="1008"/>
        <v>24000</v>
      </c>
      <c r="N1942">
        <f t="shared" ca="1" si="1009"/>
        <v>120000</v>
      </c>
      <c r="O1942">
        <f t="shared" ca="1" si="1010"/>
        <v>108000</v>
      </c>
      <c r="P1942">
        <f t="shared" ca="1" si="1025"/>
        <v>119996</v>
      </c>
      <c r="Q1942">
        <f ca="1">IF(P1942&gt;0,1,0)</f>
        <v>1</v>
      </c>
      <c r="R1942">
        <f t="shared" ca="1" si="1011"/>
        <v>10</v>
      </c>
      <c r="S1942">
        <f t="shared" ca="1" si="1012"/>
        <v>1</v>
      </c>
      <c r="T1942">
        <f t="shared" ca="1" si="1013"/>
        <v>2</v>
      </c>
      <c r="U1942">
        <f t="shared" ca="1" si="1014"/>
        <v>10</v>
      </c>
      <c r="V1942">
        <f t="shared" ca="1" si="1015"/>
        <v>9</v>
      </c>
      <c r="X1942">
        <f t="shared" si="1017"/>
        <v>1942</v>
      </c>
      <c r="Y1942">
        <f t="shared" si="1018"/>
        <v>1452</v>
      </c>
      <c r="Z1942">
        <f t="shared" si="1019"/>
        <v>1453</v>
      </c>
      <c r="AA1942">
        <f t="shared" si="1016"/>
        <v>1951</v>
      </c>
      <c r="AB1942">
        <f t="shared" si="1027"/>
        <v>500</v>
      </c>
      <c r="AM1942" t="str">
        <f t="shared" si="1028"/>
        <v>201902LP</v>
      </c>
      <c r="AN1942">
        <f t="shared" ca="1" si="1023"/>
        <v>10.000333333333334</v>
      </c>
      <c r="AO1942">
        <f t="shared" ca="1" si="1024"/>
        <v>1</v>
      </c>
      <c r="AP1942">
        <f t="shared" ca="1" si="1029"/>
        <v>2</v>
      </c>
      <c r="AQ1942">
        <f t="shared" ca="1" si="1030"/>
        <v>10</v>
      </c>
      <c r="AR1942">
        <f t="shared" ca="1" si="1031"/>
        <v>9</v>
      </c>
      <c r="AS1942">
        <f ca="1">P1942/J1942</f>
        <v>0.11110781891784785</v>
      </c>
    </row>
    <row r="1943" spans="1:51" x14ac:dyDescent="0.4">
      <c r="A1943">
        <f t="shared" si="1026"/>
        <v>201902</v>
      </c>
      <c r="B1943" t="s">
        <v>1019</v>
      </c>
      <c r="C1943" t="s">
        <v>647</v>
      </c>
      <c r="D1943" t="str">
        <f t="shared" ca="1" si="1022"/>
        <v>I109</v>
      </c>
      <c r="E1943">
        <f t="shared" ca="1" si="1004"/>
        <v>5</v>
      </c>
      <c r="F1943">
        <f t="shared" ca="1" si="1005"/>
        <v>11</v>
      </c>
      <c r="G1943" t="str">
        <f t="shared" ca="1" si="1020"/>
        <v>S10</v>
      </c>
      <c r="H1943" t="str">
        <f t="shared" ca="1" si="1021"/>
        <v>S102</v>
      </c>
      <c r="I1943">
        <f ca="1">VLOOKUP(D1943,PRC!$A$2:$B$21,2,0)*E1943</f>
        <v>2500000</v>
      </c>
      <c r="J1943">
        <f t="shared" ca="1" si="1006"/>
        <v>2149996</v>
      </c>
      <c r="K1943">
        <f ca="1">VLOOKUP(D1943,PRC!$A$1:$C$21,3,0)*E1943</f>
        <v>1000000</v>
      </c>
      <c r="L1943">
        <f t="shared" ca="1" si="1007"/>
        <v>25000</v>
      </c>
      <c r="M1943">
        <f t="shared" ca="1" si="1008"/>
        <v>75000</v>
      </c>
      <c r="N1943">
        <f t="shared" ca="1" si="1009"/>
        <v>250000</v>
      </c>
      <c r="O1943">
        <f t="shared" ca="1" si="1010"/>
        <v>250000</v>
      </c>
      <c r="P1943">
        <f t="shared" ca="1" si="1025"/>
        <v>549996</v>
      </c>
      <c r="Q1943">
        <f ca="1">IF(P1943&gt;0,1,0)</f>
        <v>1</v>
      </c>
      <c r="R1943">
        <f t="shared" ca="1" si="1011"/>
        <v>14</v>
      </c>
      <c r="S1943">
        <f t="shared" ca="1" si="1012"/>
        <v>1</v>
      </c>
      <c r="T1943">
        <f t="shared" ca="1" si="1013"/>
        <v>3</v>
      </c>
      <c r="U1943">
        <f t="shared" ca="1" si="1014"/>
        <v>10</v>
      </c>
      <c r="V1943">
        <f t="shared" ca="1" si="1015"/>
        <v>10</v>
      </c>
      <c r="X1943">
        <f t="shared" si="1017"/>
        <v>1943</v>
      </c>
      <c r="Y1943">
        <f t="shared" si="1018"/>
        <v>1452</v>
      </c>
      <c r="Z1943">
        <f t="shared" si="1019"/>
        <v>1453</v>
      </c>
      <c r="AA1943">
        <f t="shared" si="1016"/>
        <v>1951</v>
      </c>
      <c r="AB1943">
        <f t="shared" si="1027"/>
        <v>500</v>
      </c>
      <c r="AM1943" t="str">
        <f t="shared" si="1028"/>
        <v>201902LP</v>
      </c>
      <c r="AN1943">
        <f t="shared" ca="1" si="1023"/>
        <v>14.000159999999994</v>
      </c>
      <c r="AO1943">
        <f t="shared" ca="1" si="1024"/>
        <v>1</v>
      </c>
      <c r="AP1943">
        <f t="shared" ca="1" si="1029"/>
        <v>3</v>
      </c>
      <c r="AQ1943">
        <f t="shared" ca="1" si="1030"/>
        <v>10</v>
      </c>
      <c r="AR1943">
        <f t="shared" ca="1" si="1031"/>
        <v>10</v>
      </c>
      <c r="AS1943">
        <f ca="1">P1943/J1943</f>
        <v>0.25581256895361665</v>
      </c>
    </row>
    <row r="1944" spans="1:51" x14ac:dyDescent="0.4">
      <c r="A1944">
        <f t="shared" si="1026"/>
        <v>201902</v>
      </c>
      <c r="B1944" t="s">
        <v>1020</v>
      </c>
      <c r="C1944" t="s">
        <v>647</v>
      </c>
      <c r="D1944" t="str">
        <f t="shared" ca="1" si="1022"/>
        <v>I116</v>
      </c>
      <c r="E1944">
        <f t="shared" ca="1" si="1004"/>
        <v>8</v>
      </c>
      <c r="F1944">
        <f t="shared" ca="1" si="1005"/>
        <v>13</v>
      </c>
      <c r="G1944" t="str">
        <f t="shared" ca="1" si="1020"/>
        <v>S10</v>
      </c>
      <c r="H1944" t="str">
        <f t="shared" ca="1" si="1021"/>
        <v>S106</v>
      </c>
      <c r="I1944">
        <f ca="1">VLOOKUP(D1944,PRC!$A$2:$B$21,2,0)*E1944</f>
        <v>11680000</v>
      </c>
      <c r="J1944">
        <f t="shared" ca="1" si="1006"/>
        <v>10161596</v>
      </c>
      <c r="K1944">
        <f ca="1">VLOOKUP(D1944,PRC!$A$1:$C$21,3,0)*E1944</f>
        <v>7008000</v>
      </c>
      <c r="L1944">
        <f t="shared" ca="1" si="1007"/>
        <v>117000</v>
      </c>
      <c r="M1944">
        <f t="shared" ca="1" si="1008"/>
        <v>117000</v>
      </c>
      <c r="N1944">
        <f t="shared" ca="1" si="1009"/>
        <v>1635000</v>
      </c>
      <c r="O1944">
        <f t="shared" ca="1" si="1010"/>
        <v>934000</v>
      </c>
      <c r="P1944">
        <f t="shared" ca="1" si="1025"/>
        <v>350596</v>
      </c>
      <c r="Q1944">
        <f ca="1">IF(P1944&gt;0,1,0)</f>
        <v>1</v>
      </c>
      <c r="R1944">
        <f t="shared" ca="1" si="1011"/>
        <v>13</v>
      </c>
      <c r="S1944">
        <f t="shared" ca="1" si="1012"/>
        <v>1</v>
      </c>
      <c r="T1944">
        <f t="shared" ca="1" si="1013"/>
        <v>1</v>
      </c>
      <c r="U1944">
        <f t="shared" ca="1" si="1014"/>
        <v>14</v>
      </c>
      <c r="V1944">
        <f t="shared" ca="1" si="1015"/>
        <v>8</v>
      </c>
      <c r="X1944">
        <f t="shared" si="1017"/>
        <v>1944</v>
      </c>
      <c r="Y1944">
        <f t="shared" si="1018"/>
        <v>1452</v>
      </c>
      <c r="Z1944">
        <f t="shared" si="1019"/>
        <v>1453</v>
      </c>
      <c r="AA1944">
        <f t="shared" si="1016"/>
        <v>1951</v>
      </c>
      <c r="AB1944">
        <f t="shared" si="1027"/>
        <v>500</v>
      </c>
      <c r="AM1944" t="str">
        <f t="shared" si="1028"/>
        <v>201902LP</v>
      </c>
      <c r="AN1944">
        <f t="shared" ca="1" si="1023"/>
        <v>13.000034246575343</v>
      </c>
      <c r="AO1944">
        <f t="shared" ca="1" si="1024"/>
        <v>1.0017123287671232</v>
      </c>
      <c r="AP1944">
        <f t="shared" ca="1" si="1029"/>
        <v>1.0017123287671232</v>
      </c>
      <c r="AQ1944">
        <f t="shared" ca="1" si="1030"/>
        <v>13.998287671232875</v>
      </c>
      <c r="AR1944">
        <f t="shared" ca="1" si="1031"/>
        <v>7.9965753424657535</v>
      </c>
      <c r="AS1944">
        <f ca="1">P1944/J1944</f>
        <v>3.4502060503094199E-2</v>
      </c>
    </row>
    <row r="1945" spans="1:51" x14ac:dyDescent="0.4">
      <c r="A1945">
        <f t="shared" si="1026"/>
        <v>201902</v>
      </c>
      <c r="B1945" t="s">
        <v>1021</v>
      </c>
      <c r="C1945" t="s">
        <v>647</v>
      </c>
      <c r="D1945" t="str">
        <f t="shared" ca="1" si="1022"/>
        <v>I117</v>
      </c>
      <c r="E1945">
        <f t="shared" ca="1" si="1004"/>
        <v>5</v>
      </c>
      <c r="F1945">
        <f t="shared" ca="1" si="1005"/>
        <v>14</v>
      </c>
      <c r="G1945" t="str">
        <f t="shared" ca="1" si="1020"/>
        <v>S11</v>
      </c>
      <c r="H1945" t="str">
        <f t="shared" ca="1" si="1021"/>
        <v>S114</v>
      </c>
      <c r="I1945">
        <f ca="1">VLOOKUP(D1945,PRC!$A$2:$B$21,2,0)*E1945</f>
        <v>12500000</v>
      </c>
      <c r="J1945">
        <f t="shared" ca="1" si="1006"/>
        <v>10999996</v>
      </c>
      <c r="K1945">
        <f ca="1">VLOOKUP(D1945,PRC!$A$1:$C$21,3,0)*E1945</f>
        <v>5750000</v>
      </c>
      <c r="L1945">
        <f t="shared" ca="1" si="1007"/>
        <v>375000</v>
      </c>
      <c r="M1945">
        <f t="shared" ca="1" si="1008"/>
        <v>250000</v>
      </c>
      <c r="N1945">
        <f t="shared" ca="1" si="1009"/>
        <v>1375000</v>
      </c>
      <c r="O1945">
        <f t="shared" ca="1" si="1010"/>
        <v>875000</v>
      </c>
      <c r="P1945">
        <f t="shared" ca="1" si="1025"/>
        <v>2374996</v>
      </c>
      <c r="Q1945">
        <f ca="1">IF(P1945&gt;0,1,0)</f>
        <v>1</v>
      </c>
      <c r="R1945">
        <f t="shared" ca="1" si="1011"/>
        <v>12</v>
      </c>
      <c r="S1945">
        <f t="shared" ca="1" si="1012"/>
        <v>3</v>
      </c>
      <c r="T1945">
        <f t="shared" ca="1" si="1013"/>
        <v>2</v>
      </c>
      <c r="U1945">
        <f t="shared" ca="1" si="1014"/>
        <v>11</v>
      </c>
      <c r="V1945">
        <f t="shared" ca="1" si="1015"/>
        <v>7</v>
      </c>
      <c r="X1945">
        <f t="shared" si="1017"/>
        <v>1945</v>
      </c>
      <c r="Y1945">
        <f t="shared" si="1018"/>
        <v>1452</v>
      </c>
      <c r="Z1945">
        <f t="shared" si="1019"/>
        <v>1453</v>
      </c>
      <c r="AA1945">
        <f t="shared" si="1016"/>
        <v>1951</v>
      </c>
      <c r="AB1945">
        <f t="shared" si="1027"/>
        <v>500</v>
      </c>
      <c r="AM1945" t="str">
        <f t="shared" si="1028"/>
        <v>201902LP</v>
      </c>
      <c r="AN1945">
        <f t="shared" ca="1" si="1023"/>
        <v>12.000032000000004</v>
      </c>
      <c r="AO1945">
        <f t="shared" ca="1" si="1024"/>
        <v>3</v>
      </c>
      <c r="AP1945">
        <f t="shared" ca="1" si="1029"/>
        <v>2</v>
      </c>
      <c r="AQ1945">
        <f t="shared" ca="1" si="1030"/>
        <v>11</v>
      </c>
      <c r="AR1945">
        <f t="shared" ca="1" si="1031"/>
        <v>7.0000000000000009</v>
      </c>
      <c r="AS1945">
        <f ca="1">P1945/J1945</f>
        <v>0.21590880578502028</v>
      </c>
    </row>
    <row r="1946" spans="1:51" x14ac:dyDescent="0.4">
      <c r="A1946">
        <f t="shared" si="1026"/>
        <v>201902</v>
      </c>
      <c r="B1946" t="s">
        <v>1022</v>
      </c>
      <c r="C1946" t="s">
        <v>647</v>
      </c>
      <c r="D1946" t="str">
        <f t="shared" ca="1" si="1022"/>
        <v>I119</v>
      </c>
      <c r="E1946">
        <f t="shared" ca="1" si="1004"/>
        <v>5</v>
      </c>
      <c r="F1946">
        <f t="shared" ca="1" si="1005"/>
        <v>10</v>
      </c>
      <c r="G1946" t="str">
        <f t="shared" ca="1" si="1020"/>
        <v>S10</v>
      </c>
      <c r="H1946" t="str">
        <f t="shared" ca="1" si="1021"/>
        <v>S109</v>
      </c>
      <c r="I1946">
        <f ca="1">VLOOKUP(D1946,PRC!$A$2:$B$21,2,0)*E1946</f>
        <v>475000</v>
      </c>
      <c r="J1946">
        <f t="shared" ca="1" si="1006"/>
        <v>417996</v>
      </c>
      <c r="K1946">
        <f ca="1">VLOOKUP(D1946,PRC!$A$1:$C$21,3,0)*E1946</f>
        <v>228000</v>
      </c>
      <c r="L1946">
        <f t="shared" ca="1" si="1007"/>
        <v>14000</v>
      </c>
      <c r="M1946">
        <f t="shared" ca="1" si="1008"/>
        <v>14000</v>
      </c>
      <c r="N1946">
        <f t="shared" ca="1" si="1009"/>
        <v>67000</v>
      </c>
      <c r="O1946">
        <f t="shared" ca="1" si="1010"/>
        <v>24000</v>
      </c>
      <c r="P1946">
        <f t="shared" ca="1" si="1025"/>
        <v>70996</v>
      </c>
      <c r="Q1946">
        <f ca="1">IF(P1946&gt;0,1,0)</f>
        <v>1</v>
      </c>
      <c r="R1946">
        <f t="shared" ca="1" si="1011"/>
        <v>12</v>
      </c>
      <c r="S1946">
        <f t="shared" ca="1" si="1012"/>
        <v>3</v>
      </c>
      <c r="T1946">
        <f t="shared" ca="1" si="1013"/>
        <v>3</v>
      </c>
      <c r="U1946">
        <f t="shared" ca="1" si="1014"/>
        <v>14</v>
      </c>
      <c r="V1946">
        <f t="shared" ca="1" si="1015"/>
        <v>5</v>
      </c>
      <c r="X1946">
        <f t="shared" si="1017"/>
        <v>1946</v>
      </c>
      <c r="Y1946">
        <f t="shared" si="1018"/>
        <v>1452</v>
      </c>
      <c r="Z1946">
        <f t="shared" si="1019"/>
        <v>1453</v>
      </c>
      <c r="AA1946">
        <f t="shared" si="1016"/>
        <v>1951</v>
      </c>
      <c r="AB1946">
        <f t="shared" si="1027"/>
        <v>500</v>
      </c>
      <c r="AM1946" t="str">
        <f t="shared" si="1028"/>
        <v>201902LP</v>
      </c>
      <c r="AN1946">
        <f t="shared" ca="1" si="1023"/>
        <v>12.000842105263153</v>
      </c>
      <c r="AO1946">
        <f t="shared" ca="1" si="1024"/>
        <v>2.9473684210526314</v>
      </c>
      <c r="AP1946">
        <f t="shared" ca="1" si="1029"/>
        <v>2.9473684210526314</v>
      </c>
      <c r="AQ1946">
        <f t="shared" ca="1" si="1030"/>
        <v>14.105263157894738</v>
      </c>
      <c r="AR1946">
        <f t="shared" ca="1" si="1031"/>
        <v>5.0526315789473681</v>
      </c>
      <c r="AS1946">
        <f ca="1">P1946/J1946</f>
        <v>0.16984851529679709</v>
      </c>
    </row>
    <row r="1947" spans="1:51" x14ac:dyDescent="0.4">
      <c r="A1947">
        <f t="shared" si="1026"/>
        <v>201902</v>
      </c>
      <c r="B1947" t="s">
        <v>1023</v>
      </c>
      <c r="C1947" t="s">
        <v>647</v>
      </c>
      <c r="D1947" t="str">
        <f t="shared" ca="1" si="1022"/>
        <v>I101</v>
      </c>
      <c r="E1947">
        <f t="shared" ca="1" si="1004"/>
        <v>7</v>
      </c>
      <c r="F1947">
        <f t="shared" ca="1" si="1005"/>
        <v>13</v>
      </c>
      <c r="G1947" t="str">
        <f t="shared" ca="1" si="1020"/>
        <v>S10</v>
      </c>
      <c r="H1947" t="str">
        <f t="shared" ca="1" si="1021"/>
        <v>S101</v>
      </c>
      <c r="I1947">
        <f ca="1">VLOOKUP(D1947,PRC!$A$2:$B$21,2,0)*E1947</f>
        <v>210000</v>
      </c>
      <c r="J1947">
        <f t="shared" ca="1" si="1006"/>
        <v>186896</v>
      </c>
      <c r="K1947">
        <f ca="1">VLOOKUP(D1947,PRC!$A$1:$C$21,3,0)*E1947</f>
        <v>109200</v>
      </c>
      <c r="L1947">
        <f t="shared" ca="1" si="1007"/>
        <v>2000</v>
      </c>
      <c r="M1947">
        <f t="shared" ca="1" si="1008"/>
        <v>4000</v>
      </c>
      <c r="N1947">
        <f t="shared" ca="1" si="1009"/>
        <v>42000</v>
      </c>
      <c r="O1947">
        <f t="shared" ca="1" si="1010"/>
        <v>11000</v>
      </c>
      <c r="P1947">
        <f t="shared" ca="1" si="1025"/>
        <v>18696</v>
      </c>
      <c r="Q1947">
        <f ca="1">IF(P1947&gt;0,1,0)</f>
        <v>1</v>
      </c>
      <c r="R1947">
        <f t="shared" ca="1" si="1011"/>
        <v>11</v>
      </c>
      <c r="S1947">
        <f t="shared" ca="1" si="1012"/>
        <v>1</v>
      </c>
      <c r="T1947">
        <f t="shared" ca="1" si="1013"/>
        <v>2</v>
      </c>
      <c r="U1947">
        <f t="shared" ca="1" si="1014"/>
        <v>20</v>
      </c>
      <c r="V1947">
        <f t="shared" ca="1" si="1015"/>
        <v>5</v>
      </c>
      <c r="X1947">
        <f t="shared" si="1017"/>
        <v>1947</v>
      </c>
      <c r="Y1947">
        <f t="shared" si="1018"/>
        <v>1452</v>
      </c>
      <c r="Z1947">
        <f t="shared" si="1019"/>
        <v>1453</v>
      </c>
      <c r="AA1947">
        <f t="shared" si="1016"/>
        <v>1951</v>
      </c>
      <c r="AB1947">
        <f t="shared" si="1027"/>
        <v>500</v>
      </c>
      <c r="AM1947" t="str">
        <f t="shared" si="1028"/>
        <v>201902LP</v>
      </c>
      <c r="AN1947">
        <f t="shared" ca="1" si="1023"/>
        <v>11.001904761904758</v>
      </c>
      <c r="AO1947">
        <f t="shared" ca="1" si="1024"/>
        <v>0.95238095238095244</v>
      </c>
      <c r="AP1947">
        <f t="shared" ca="1" si="1029"/>
        <v>1.9047619047619049</v>
      </c>
      <c r="AQ1947">
        <f t="shared" ca="1" si="1030"/>
        <v>20</v>
      </c>
      <c r="AR1947">
        <f t="shared" ca="1" si="1031"/>
        <v>5.2380952380952381</v>
      </c>
      <c r="AS1947">
        <f ca="1">P1947/J1947</f>
        <v>0.10003424364352367</v>
      </c>
    </row>
    <row r="1948" spans="1:51" x14ac:dyDescent="0.4">
      <c r="A1948">
        <f t="shared" si="1026"/>
        <v>201902</v>
      </c>
      <c r="B1948" t="s">
        <v>1024</v>
      </c>
      <c r="C1948" t="s">
        <v>647</v>
      </c>
      <c r="D1948" t="str">
        <f t="shared" ca="1" si="1022"/>
        <v>I112</v>
      </c>
      <c r="E1948">
        <f t="shared" ca="1" si="1004"/>
        <v>7</v>
      </c>
      <c r="F1948">
        <f t="shared" ca="1" si="1005"/>
        <v>10</v>
      </c>
      <c r="G1948" t="str">
        <f t="shared" ca="1" si="1020"/>
        <v>S10</v>
      </c>
      <c r="H1948" t="str">
        <f t="shared" ca="1" si="1021"/>
        <v>S106</v>
      </c>
      <c r="I1948">
        <f ca="1">VLOOKUP(D1948,PRC!$A$2:$B$21,2,0)*E1948</f>
        <v>455000</v>
      </c>
      <c r="J1948">
        <f t="shared" ca="1" si="1006"/>
        <v>395846</v>
      </c>
      <c r="K1948">
        <f ca="1">VLOOKUP(D1948,PRC!$A$1:$C$21,3,0)*E1948</f>
        <v>227500</v>
      </c>
      <c r="L1948">
        <f t="shared" ca="1" si="1007"/>
        <v>14000</v>
      </c>
      <c r="M1948">
        <f t="shared" ca="1" si="1008"/>
        <v>5000</v>
      </c>
      <c r="N1948">
        <f t="shared" ca="1" si="1009"/>
        <v>64000</v>
      </c>
      <c r="O1948">
        <f t="shared" ca="1" si="1010"/>
        <v>46000</v>
      </c>
      <c r="P1948">
        <f t="shared" ca="1" si="1025"/>
        <v>39346</v>
      </c>
      <c r="Q1948">
        <f ca="1">IF(P1948&gt;0,1,0)</f>
        <v>1</v>
      </c>
      <c r="R1948">
        <f t="shared" ca="1" si="1011"/>
        <v>13</v>
      </c>
      <c r="S1948">
        <f t="shared" ca="1" si="1012"/>
        <v>3</v>
      </c>
      <c r="T1948">
        <f t="shared" ca="1" si="1013"/>
        <v>1</v>
      </c>
      <c r="U1948">
        <f t="shared" ca="1" si="1014"/>
        <v>14</v>
      </c>
      <c r="V1948">
        <f t="shared" ca="1" si="1015"/>
        <v>10</v>
      </c>
      <c r="X1948">
        <f t="shared" si="1017"/>
        <v>1948</v>
      </c>
      <c r="Y1948">
        <f t="shared" si="1018"/>
        <v>1452</v>
      </c>
      <c r="Z1948">
        <f t="shared" si="1019"/>
        <v>1453</v>
      </c>
      <c r="AA1948">
        <f t="shared" si="1016"/>
        <v>1951</v>
      </c>
      <c r="AB1948">
        <f t="shared" si="1027"/>
        <v>500</v>
      </c>
      <c r="AM1948" t="str">
        <f t="shared" si="1028"/>
        <v>201902LP</v>
      </c>
      <c r="AN1948">
        <f t="shared" ca="1" si="1023"/>
        <v>13.000879120879116</v>
      </c>
      <c r="AO1948">
        <f t="shared" ca="1" si="1024"/>
        <v>3.0769230769230771</v>
      </c>
      <c r="AP1948">
        <f t="shared" ca="1" si="1029"/>
        <v>1.098901098901099</v>
      </c>
      <c r="AQ1948">
        <f t="shared" ca="1" si="1030"/>
        <v>14.065934065934066</v>
      </c>
      <c r="AR1948">
        <f t="shared" ca="1" si="1031"/>
        <v>10.109890109890109</v>
      </c>
      <c r="AS1948">
        <f ca="1">P1948/J1948</f>
        <v>9.9397240340940662E-2</v>
      </c>
    </row>
    <row r="1949" spans="1:51" x14ac:dyDescent="0.4">
      <c r="A1949">
        <f t="shared" si="1026"/>
        <v>201902</v>
      </c>
      <c r="B1949" t="s">
        <v>1025</v>
      </c>
      <c r="C1949" t="s">
        <v>647</v>
      </c>
      <c r="D1949" t="str">
        <f t="shared" ca="1" si="1022"/>
        <v>I119</v>
      </c>
      <c r="E1949">
        <f t="shared" ca="1" si="1004"/>
        <v>7</v>
      </c>
      <c r="F1949">
        <f t="shared" ca="1" si="1005"/>
        <v>13</v>
      </c>
      <c r="G1949" t="str">
        <f t="shared" ca="1" si="1020"/>
        <v>S10</v>
      </c>
      <c r="H1949" t="str">
        <f t="shared" ca="1" si="1021"/>
        <v>S109</v>
      </c>
      <c r="I1949">
        <f ca="1">VLOOKUP(D1949,PRC!$A$2:$B$21,2,0)*E1949</f>
        <v>665000</v>
      </c>
      <c r="J1949">
        <f t="shared" ca="1" si="1006"/>
        <v>571896</v>
      </c>
      <c r="K1949">
        <f ca="1">VLOOKUP(D1949,PRC!$A$1:$C$21,3,0)*E1949</f>
        <v>319200</v>
      </c>
      <c r="L1949">
        <f t="shared" ca="1" si="1007"/>
        <v>13000</v>
      </c>
      <c r="M1949">
        <f t="shared" ca="1" si="1008"/>
        <v>20000</v>
      </c>
      <c r="N1949">
        <f t="shared" ca="1" si="1009"/>
        <v>73000</v>
      </c>
      <c r="O1949">
        <f t="shared" ca="1" si="1010"/>
        <v>33000</v>
      </c>
      <c r="P1949">
        <f t="shared" ca="1" si="1025"/>
        <v>113696</v>
      </c>
      <c r="Q1949">
        <f ca="1">IF(P1949&gt;0,1,0)</f>
        <v>1</v>
      </c>
      <c r="R1949">
        <f t="shared" ca="1" si="1011"/>
        <v>14</v>
      </c>
      <c r="S1949">
        <f t="shared" ca="1" si="1012"/>
        <v>2</v>
      </c>
      <c r="T1949">
        <f t="shared" ca="1" si="1013"/>
        <v>3</v>
      </c>
      <c r="U1949">
        <f t="shared" ca="1" si="1014"/>
        <v>11</v>
      </c>
      <c r="V1949">
        <f t="shared" ca="1" si="1015"/>
        <v>5</v>
      </c>
      <c r="X1949">
        <f t="shared" si="1017"/>
        <v>1949</v>
      </c>
      <c r="Y1949">
        <f t="shared" si="1018"/>
        <v>1452</v>
      </c>
      <c r="Z1949">
        <f t="shared" si="1019"/>
        <v>1453</v>
      </c>
      <c r="AA1949">
        <f t="shared" si="1016"/>
        <v>1951</v>
      </c>
      <c r="AB1949">
        <f t="shared" si="1027"/>
        <v>500</v>
      </c>
      <c r="AM1949" t="str">
        <f t="shared" si="1028"/>
        <v>201902LP</v>
      </c>
      <c r="AN1949">
        <f t="shared" ca="1" si="1023"/>
        <v>14.000601503759402</v>
      </c>
      <c r="AO1949">
        <f t="shared" ca="1" si="1024"/>
        <v>1.9548872180451129</v>
      </c>
      <c r="AP1949">
        <f t="shared" ca="1" si="1029"/>
        <v>3.007518796992481</v>
      </c>
      <c r="AQ1949">
        <f t="shared" ca="1" si="1030"/>
        <v>10.977443609022556</v>
      </c>
      <c r="AR1949">
        <f t="shared" ca="1" si="1031"/>
        <v>4.9624060150375939</v>
      </c>
      <c r="AS1949">
        <f ca="1">P1949/J1949</f>
        <v>0.19880537720144922</v>
      </c>
    </row>
    <row r="1950" spans="1:51" x14ac:dyDescent="0.4">
      <c r="A1950">
        <f t="shared" si="1026"/>
        <v>201902</v>
      </c>
      <c r="B1950" t="s">
        <v>1026</v>
      </c>
      <c r="C1950" t="s">
        <v>647</v>
      </c>
      <c r="D1950" t="str">
        <f t="shared" ca="1" si="1022"/>
        <v>I117</v>
      </c>
      <c r="E1950">
        <f t="shared" ca="1" si="1004"/>
        <v>6</v>
      </c>
      <c r="F1950">
        <f t="shared" ca="1" si="1005"/>
        <v>10</v>
      </c>
      <c r="G1950" t="str">
        <f t="shared" ca="1" si="1020"/>
        <v>S10</v>
      </c>
      <c r="H1950" t="str">
        <f t="shared" ca="1" si="1021"/>
        <v>S101</v>
      </c>
      <c r="I1950">
        <f ca="1">VLOOKUP(D1950,PRC!$A$2:$B$21,2,0)*E1950</f>
        <v>15000000</v>
      </c>
      <c r="J1950">
        <f t="shared" ca="1" si="1006"/>
        <v>13049996</v>
      </c>
      <c r="K1950">
        <f ca="1">VLOOKUP(D1950,PRC!$A$1:$C$21,3,0)*E1950</f>
        <v>6900000</v>
      </c>
      <c r="L1950">
        <f t="shared" ca="1" si="1007"/>
        <v>150000</v>
      </c>
      <c r="M1950">
        <f t="shared" ca="1" si="1008"/>
        <v>150000</v>
      </c>
      <c r="N1950">
        <f t="shared" ca="1" si="1009"/>
        <v>2550000</v>
      </c>
      <c r="O1950">
        <f t="shared" ca="1" si="1010"/>
        <v>1050000</v>
      </c>
      <c r="P1950">
        <f t="shared" ca="1" si="1025"/>
        <v>2249996</v>
      </c>
      <c r="Q1950">
        <f ca="1">IF(P1950&gt;0,1,0)</f>
        <v>1</v>
      </c>
      <c r="R1950">
        <f t="shared" ca="1" si="1011"/>
        <v>13</v>
      </c>
      <c r="S1950">
        <f t="shared" ca="1" si="1012"/>
        <v>1</v>
      </c>
      <c r="T1950">
        <f t="shared" ca="1" si="1013"/>
        <v>1</v>
      </c>
      <c r="U1950">
        <f t="shared" ca="1" si="1014"/>
        <v>17</v>
      </c>
      <c r="V1950">
        <f t="shared" ca="1" si="1015"/>
        <v>7</v>
      </c>
      <c r="X1950">
        <f t="shared" si="1017"/>
        <v>1950</v>
      </c>
      <c r="Y1950">
        <f t="shared" si="1018"/>
        <v>1452</v>
      </c>
      <c r="Z1950">
        <f t="shared" si="1019"/>
        <v>1453</v>
      </c>
      <c r="AA1950">
        <f t="shared" si="1016"/>
        <v>1951</v>
      </c>
      <c r="AB1950">
        <f t="shared" si="1027"/>
        <v>500</v>
      </c>
      <c r="AM1950" t="str">
        <f t="shared" si="1028"/>
        <v>201902LP</v>
      </c>
      <c r="AN1950">
        <f t="shared" ca="1" si="1023"/>
        <v>13.000026666666663</v>
      </c>
      <c r="AO1950">
        <f t="shared" ca="1" si="1024"/>
        <v>1</v>
      </c>
      <c r="AP1950">
        <f t="shared" ca="1" si="1029"/>
        <v>1</v>
      </c>
      <c r="AQ1950">
        <f t="shared" ca="1" si="1030"/>
        <v>17</v>
      </c>
      <c r="AR1950">
        <f t="shared" ca="1" si="1031"/>
        <v>7.0000000000000009</v>
      </c>
      <c r="AS1950">
        <f ca="1">P1950/J1950</f>
        <v>0.17241353943710022</v>
      </c>
    </row>
    <row r="1951" spans="1:51" x14ac:dyDescent="0.4">
      <c r="A1951">
        <f t="shared" si="1026"/>
        <v>201902</v>
      </c>
      <c r="B1951" t="s">
        <v>1027</v>
      </c>
      <c r="C1951" t="s">
        <v>647</v>
      </c>
      <c r="D1951" t="str">
        <f t="shared" ca="1" si="1022"/>
        <v>I102</v>
      </c>
      <c r="E1951">
        <f t="shared" ca="1" si="1004"/>
        <v>5</v>
      </c>
      <c r="F1951">
        <f t="shared" ca="1" si="1005"/>
        <v>14</v>
      </c>
      <c r="G1951" t="str">
        <f t="shared" ca="1" si="1020"/>
        <v>S10</v>
      </c>
      <c r="H1951" t="str">
        <f t="shared" ca="1" si="1021"/>
        <v>S102</v>
      </c>
      <c r="I1951">
        <f ca="1">VLOOKUP(D1951,PRC!$A$2:$B$21,2,0)*E1951</f>
        <v>200000</v>
      </c>
      <c r="J1951">
        <f t="shared" ca="1" si="1006"/>
        <v>169996</v>
      </c>
      <c r="K1951">
        <f ca="1">VLOOKUP(D1951,PRC!$A$1:$C$21,3,0)*E1951</f>
        <v>94000</v>
      </c>
      <c r="L1951">
        <f t="shared" ca="1" si="1007"/>
        <v>4000</v>
      </c>
      <c r="M1951">
        <f t="shared" ca="1" si="1008"/>
        <v>6000</v>
      </c>
      <c r="N1951">
        <f t="shared" ca="1" si="1009"/>
        <v>24000</v>
      </c>
      <c r="O1951">
        <f t="shared" ca="1" si="1010"/>
        <v>16000</v>
      </c>
      <c r="P1951">
        <f t="shared" ca="1" si="1025"/>
        <v>25996</v>
      </c>
      <c r="Q1951">
        <f ca="1">IF(P1951&gt;0,1,0)</f>
        <v>1</v>
      </c>
      <c r="R1951">
        <f t="shared" ca="1" si="1011"/>
        <v>15</v>
      </c>
      <c r="S1951">
        <f t="shared" ca="1" si="1012"/>
        <v>2</v>
      </c>
      <c r="T1951">
        <f t="shared" ca="1" si="1013"/>
        <v>3</v>
      </c>
      <c r="U1951">
        <f t="shared" ca="1" si="1014"/>
        <v>12</v>
      </c>
      <c r="V1951">
        <f t="shared" ca="1" si="1015"/>
        <v>8</v>
      </c>
      <c r="X1951">
        <f t="shared" si="1017"/>
        <v>1951</v>
      </c>
      <c r="Y1951">
        <f t="shared" si="1018"/>
        <v>1452</v>
      </c>
      <c r="Z1951">
        <f t="shared" si="1019"/>
        <v>1453</v>
      </c>
      <c r="AA1951">
        <f t="shared" si="1016"/>
        <v>1951</v>
      </c>
      <c r="AB1951">
        <f t="shared" si="1027"/>
        <v>500</v>
      </c>
      <c r="AM1951" t="str">
        <f t="shared" si="1028"/>
        <v>201902LP</v>
      </c>
      <c r="AN1951">
        <f t="shared" ca="1" si="1023"/>
        <v>15.002000000000004</v>
      </c>
      <c r="AO1951">
        <f t="shared" ca="1" si="1024"/>
        <v>2</v>
      </c>
      <c r="AP1951">
        <f t="shared" ca="1" si="1029"/>
        <v>3</v>
      </c>
      <c r="AQ1951">
        <f t="shared" ca="1" si="1030"/>
        <v>12</v>
      </c>
      <c r="AR1951">
        <f t="shared" ca="1" si="1031"/>
        <v>8</v>
      </c>
      <c r="AS1951">
        <f ca="1">P1951/J1951</f>
        <v>0.15292124520576955</v>
      </c>
    </row>
    <row r="1952" spans="1:51" x14ac:dyDescent="0.4">
      <c r="A1952" s="1">
        <f t="shared" si="1026"/>
        <v>201902</v>
      </c>
      <c r="B1952" s="1" t="s">
        <v>1029</v>
      </c>
      <c r="C1952" s="1" t="s">
        <v>1036</v>
      </c>
      <c r="D1952" s="1" t="str">
        <f ca="1">"I"&amp;RANDBETWEEN(101,120)</f>
        <v>I101</v>
      </c>
      <c r="E1952" s="3">
        <f t="shared" ca="1" si="1004"/>
        <v>284</v>
      </c>
      <c r="F1952" s="3">
        <f t="shared" ca="1" si="1005"/>
        <v>1</v>
      </c>
      <c r="G1952" s="1" t="str">
        <f ca="1">LEFT(H1952,3)</f>
        <v>S10</v>
      </c>
      <c r="H1952" s="1" t="str">
        <f ca="1">"S"&amp;RANDBETWEEN(101,120)</f>
        <v>S101</v>
      </c>
      <c r="I1952" s="1">
        <f ca="1">VLOOKUP(D1952,PRC!$A$2:$B$21,2,0)*E1952</f>
        <v>8520000</v>
      </c>
      <c r="J1952" s="1">
        <f t="shared" ca="1" si="1006"/>
        <v>8434796</v>
      </c>
      <c r="K1952" s="1">
        <f ca="1">VLOOKUP(D1952,PRC!$A$1:$C$21,3,0)*E1952</f>
        <v>4430400</v>
      </c>
      <c r="L1952" s="1">
        <f t="shared" ca="1" si="1007"/>
        <v>170000</v>
      </c>
      <c r="M1952" s="1">
        <f t="shared" ca="1" si="1008"/>
        <v>85000</v>
      </c>
      <c r="N1952" s="1">
        <f t="shared" ca="1" si="1009"/>
        <v>85000</v>
      </c>
      <c r="O1952" s="1">
        <f t="shared" ca="1" si="1010"/>
        <v>341000</v>
      </c>
      <c r="P1952" s="1">
        <f ca="1">J1952-SUM(K1952:O1952)</f>
        <v>3323396</v>
      </c>
      <c r="Q1952">
        <f ca="1">IF(P1952&gt;0,1,0)</f>
        <v>1</v>
      </c>
      <c r="R1952" s="3">
        <f t="shared" ca="1" si="1011"/>
        <v>1</v>
      </c>
      <c r="S1952" s="3">
        <f t="shared" ca="1" si="1012"/>
        <v>2</v>
      </c>
      <c r="T1952" s="3">
        <f t="shared" ca="1" si="1013"/>
        <v>1</v>
      </c>
      <c r="U1952" s="3">
        <f t="shared" ca="1" si="1014"/>
        <v>1</v>
      </c>
      <c r="V1952" s="3">
        <f t="shared" ca="1" si="1015"/>
        <v>4</v>
      </c>
      <c r="W1952" t="str">
        <f>C1952&amp;A1952&amp;"EBIT"</f>
        <v>RQ201902EBIT</v>
      </c>
      <c r="X1952">
        <f t="shared" si="1017"/>
        <v>1952</v>
      </c>
      <c r="Y1952">
        <f t="shared" si="1018"/>
        <v>1952</v>
      </c>
      <c r="Z1952">
        <f t="shared" si="1019"/>
        <v>1953</v>
      </c>
      <c r="AA1952">
        <f t="shared" si="1016"/>
        <v>1956</v>
      </c>
      <c r="AB1952">
        <f t="shared" si="1027"/>
        <v>5</v>
      </c>
      <c r="AC1952" s="4" t="s">
        <v>1106</v>
      </c>
      <c r="AD1952">
        <f>VLOOKUP(C1952&amp;A1952&amp;AC1952,PRF_POL!$A$2:$J$97,5,0)</f>
        <v>200</v>
      </c>
      <c r="AE1952">
        <f>$AE$2</f>
        <v>40</v>
      </c>
      <c r="AF1952">
        <f>VLOOKUP($C1952&amp;$A1952&amp;$AC1952,PRF_POL!$A$2:$J$97,6,0)</f>
        <v>0</v>
      </c>
      <c r="AG1952">
        <f>VLOOKUP($C1952&amp;$A1952&amp;$AC1952,PRF_POL!$A$2:$J$97,7,0)</f>
        <v>0</v>
      </c>
      <c r="AH1952">
        <f>VLOOKUP($C1952&amp;$A1952&amp;$AC1952,PRF_POL!$A$2:$J$97,8,0)</f>
        <v>0</v>
      </c>
      <c r="AI1952">
        <f>VLOOKUP($C1952&amp;$A1952&amp;$AC1952,PRF_POL!$A$2:$J$97,9,0)</f>
        <v>1</v>
      </c>
      <c r="AJ1952">
        <f>VLOOKUP($C1952&amp;$A1952&amp;$AC1952,PRF_POL!$A$2:$J$97,10,0)</f>
        <v>3</v>
      </c>
      <c r="AK1952">
        <f>SUM(AE1952:AJ1952)</f>
        <v>44</v>
      </c>
      <c r="AL1952" s="3">
        <f ca="1">SUM(INDIRECT("P"&amp;Y1952):INDIRECT("P"&amp;AA1952))</f>
        <v>102310580</v>
      </c>
      <c r="AM1952" t="str">
        <f t="shared" si="1028"/>
        <v>201902RQ</v>
      </c>
      <c r="AN1952">
        <f t="shared" ca="1" si="1023"/>
        <v>1.0000469483568031</v>
      </c>
      <c r="AO1952">
        <f t="shared" ca="1" si="1024"/>
        <v>1.9953051643192488</v>
      </c>
      <c r="AP1952">
        <f t="shared" ca="1" si="1029"/>
        <v>0.99765258215962438</v>
      </c>
      <c r="AQ1952">
        <f t="shared" ca="1" si="1030"/>
        <v>0.99765258215962438</v>
      </c>
      <c r="AR1952">
        <f t="shared" ca="1" si="1031"/>
        <v>4.0023474178403751</v>
      </c>
      <c r="AS1952">
        <f ca="1">P1952/J1952</f>
        <v>0.39401024043735022</v>
      </c>
      <c r="AT1952">
        <f ca="1">MIN(INDIRECT("E"&amp;$Y1952):INDIRECT("E"&amp;$AA1952))</f>
        <v>200</v>
      </c>
      <c r="AU1952">
        <f ca="1">MIN(INDIRECT("AN"&amp;$Y1952):INDIRECT("AN"&amp;$AA1952))</f>
        <v>2.9850746319226573E-6</v>
      </c>
      <c r="AV1952">
        <f ca="1">MIN(INDIRECT("AO"&amp;$Y1952):INDIRECT("AO"&amp;$AA1952))</f>
        <v>0</v>
      </c>
      <c r="AW1952">
        <f ca="1">MIN(INDIRECT("AP"&amp;$Y1952):INDIRECT("AP"&amp;$AA1952))</f>
        <v>0</v>
      </c>
      <c r="AX1952">
        <f ca="1">MIN(INDIRECT("AQ"&amp;$Y1952):INDIRECT("AQ"&amp;$AA1952))</f>
        <v>0.99765258215962438</v>
      </c>
      <c r="AY1952">
        <f ca="1">MIN(INDIRECT("AR"&amp;$Y1952):INDIRECT("AR"&amp;$AA1952))</f>
        <v>2.9987608426270138</v>
      </c>
    </row>
    <row r="1953" spans="1:51" x14ac:dyDescent="0.4">
      <c r="A1953">
        <f t="shared" si="1026"/>
        <v>201902</v>
      </c>
      <c r="B1953" t="s">
        <v>1031</v>
      </c>
      <c r="C1953" t="s">
        <v>1036</v>
      </c>
      <c r="D1953" t="str">
        <f ca="1">"I"&amp;RANDBETWEEN(101,120)</f>
        <v>I110</v>
      </c>
      <c r="E1953">
        <f t="shared" ca="1" si="1004"/>
        <v>254</v>
      </c>
      <c r="F1953">
        <f t="shared" ca="1" si="1005"/>
        <v>0</v>
      </c>
      <c r="G1953" t="str">
        <f t="shared" ref="G1953:G1956" ca="1" si="1032">LEFT(H1953,3)</f>
        <v>S11</v>
      </c>
      <c r="H1953" t="str">
        <f t="shared" ref="H1953:H2001" ca="1" si="1033">"S"&amp;RANDBETWEEN(101,120)</f>
        <v>S112</v>
      </c>
      <c r="I1953">
        <f ca="1">VLOOKUP(D1953,PRC!$A$2:$B$21,2,0)*E1953</f>
        <v>76200000</v>
      </c>
      <c r="J1953">
        <f t="shared" ca="1" si="1006"/>
        <v>76199996</v>
      </c>
      <c r="K1953">
        <f ca="1">VLOOKUP(D1953,PRC!$A$1:$C$21,3,0)*E1953</f>
        <v>35052000</v>
      </c>
      <c r="L1953">
        <f t="shared" ca="1" si="1007"/>
        <v>0</v>
      </c>
      <c r="M1953">
        <f t="shared" ca="1" si="1008"/>
        <v>0</v>
      </c>
      <c r="N1953">
        <f t="shared" ca="1" si="1009"/>
        <v>3048000</v>
      </c>
      <c r="O1953">
        <f t="shared" ca="1" si="1010"/>
        <v>3048000</v>
      </c>
      <c r="P1953">
        <f t="shared" ref="P1953:P1956" ca="1" si="1034">J1953-SUM(K1953:O1953)</f>
        <v>35051996</v>
      </c>
      <c r="Q1953">
        <f ca="1">IF(P1953&gt;0,1,0)</f>
        <v>1</v>
      </c>
      <c r="R1953">
        <f t="shared" ca="1" si="1011"/>
        <v>0</v>
      </c>
      <c r="S1953">
        <f t="shared" ca="1" si="1012"/>
        <v>0</v>
      </c>
      <c r="T1953">
        <f t="shared" ca="1" si="1013"/>
        <v>0</v>
      </c>
      <c r="U1953">
        <f t="shared" ca="1" si="1014"/>
        <v>4</v>
      </c>
      <c r="V1953">
        <f t="shared" ca="1" si="1015"/>
        <v>4</v>
      </c>
      <c r="W1953" t="str">
        <f>C1953&amp;A1953&amp;"SALES"</f>
        <v>RQ201902SALES</v>
      </c>
      <c r="X1953">
        <f t="shared" si="1017"/>
        <v>1953</v>
      </c>
      <c r="Y1953">
        <f t="shared" si="1018"/>
        <v>1952</v>
      </c>
      <c r="Z1953">
        <f t="shared" si="1019"/>
        <v>1953</v>
      </c>
      <c r="AA1953">
        <f t="shared" si="1016"/>
        <v>1956</v>
      </c>
      <c r="AB1953">
        <f t="shared" si="1027"/>
        <v>5</v>
      </c>
      <c r="AC1953" s="4" t="s">
        <v>1107</v>
      </c>
      <c r="AD1953">
        <f>VLOOKUP(C1953&amp;A1953&amp;AC1953,PRF_POL!$A$2:$J$97,5,0)</f>
        <v>300</v>
      </c>
      <c r="AE1953">
        <f>$AE$3</f>
        <v>60</v>
      </c>
      <c r="AF1953">
        <f>VLOOKUP($C1953&amp;$A1953&amp;$AC1953,PRF_POL!$A$2:$J$97,6,0)</f>
        <v>2</v>
      </c>
      <c r="AG1953">
        <f>VLOOKUP($C1953&amp;$A1953&amp;$AC1953,PRF_POL!$A$2:$J$97,7,0)</f>
        <v>2</v>
      </c>
      <c r="AH1953">
        <f>VLOOKUP($C1953&amp;$A1953&amp;$AC1953,PRF_POL!$A$2:$J$97,8,0)</f>
        <v>2</v>
      </c>
      <c r="AI1953">
        <f>VLOOKUP($C1953&amp;$A1953&amp;$AC1953,PRF_POL!$A$2:$J$97,9,0)</f>
        <v>5</v>
      </c>
      <c r="AJ1953">
        <f>VLOOKUP($C1953&amp;$A1953&amp;$AC1953,PRF_POL!$A$2:$J$97,10,0)</f>
        <v>5</v>
      </c>
      <c r="AK1953">
        <f>SUM(AE1953:AJ1953)</f>
        <v>76</v>
      </c>
      <c r="AL1953" s="3">
        <f ca="1">SUM(INDIRECT("J"&amp;Y1952):INDIRECT("J"&amp;AA1952))</f>
        <v>231658980</v>
      </c>
      <c r="AM1953" t="str">
        <f t="shared" si="1028"/>
        <v>201902RQ</v>
      </c>
      <c r="AN1953">
        <f t="shared" ca="1" si="1023"/>
        <v>5.2493438373879542E-6</v>
      </c>
      <c r="AO1953">
        <f t="shared" ca="1" si="1024"/>
        <v>0</v>
      </c>
      <c r="AP1953">
        <f t="shared" ca="1" si="1029"/>
        <v>0</v>
      </c>
      <c r="AQ1953">
        <f t="shared" ca="1" si="1030"/>
        <v>4</v>
      </c>
      <c r="AR1953">
        <f t="shared" ca="1" si="1031"/>
        <v>4</v>
      </c>
      <c r="AS1953">
        <f ca="1">P1953/J1953</f>
        <v>0.45999997165354184</v>
      </c>
      <c r="AT1953">
        <f ca="1">MAX(INDIRECT("E"&amp;$Y1952):INDIRECT("E"&amp;$AA1952))</f>
        <v>284</v>
      </c>
      <c r="AU1953">
        <f ca="1">MAX(INDIRECT("AN"&amp;$Y1952):INDIRECT("AN"&amp;$AA1952))</f>
        <v>2.0000766283524873</v>
      </c>
      <c r="AV1953">
        <f ca="1">MAX(INDIRECT("AO"&amp;$Y1952):INDIRECT("AO"&amp;$AA1952))</f>
        <v>1.9953051643192488</v>
      </c>
      <c r="AW1953">
        <f ca="1">MAX(INDIRECT("AP"&amp;$Y1952):INDIRECT("AP"&amp;$AA1952))</f>
        <v>2</v>
      </c>
      <c r="AX1953">
        <f ca="1">MAX(INDIRECT("AQ"&amp;$Y1952):INDIRECT("AQ"&amp;$AA1952))</f>
        <v>4</v>
      </c>
      <c r="AY1953">
        <f ca="1">MAX(INDIRECT("AR"&amp;$Y1952):INDIRECT("AR"&amp;$AA1952))</f>
        <v>5</v>
      </c>
    </row>
    <row r="1954" spans="1:51" x14ac:dyDescent="0.4">
      <c r="A1954">
        <f t="shared" si="1026"/>
        <v>201902</v>
      </c>
      <c r="B1954" t="s">
        <v>1032</v>
      </c>
      <c r="C1954" t="s">
        <v>1036</v>
      </c>
      <c r="D1954" t="str">
        <f t="shared" ref="D1954:D1956" ca="1" si="1035">"I"&amp;RANDBETWEEN(101,120)</f>
        <v>I113</v>
      </c>
      <c r="E1954">
        <f t="shared" ca="1" si="1004"/>
        <v>200</v>
      </c>
      <c r="F1954">
        <f t="shared" ca="1" si="1005"/>
        <v>1</v>
      </c>
      <c r="G1954" t="str">
        <f t="shared" ca="1" si="1032"/>
        <v>S10</v>
      </c>
      <c r="H1954" t="str">
        <f t="shared" ca="1" si="1033"/>
        <v>S106</v>
      </c>
      <c r="I1954">
        <f ca="1">VLOOKUP(D1954,PRC!$A$2:$B$21,2,0)*E1954</f>
        <v>134000000</v>
      </c>
      <c r="J1954">
        <f t="shared" ca="1" si="1006"/>
        <v>133999996</v>
      </c>
      <c r="K1954">
        <f ca="1">VLOOKUP(D1954,PRC!$A$1:$C$21,3,0)*E1954</f>
        <v>60300000</v>
      </c>
      <c r="L1954">
        <f t="shared" ca="1" si="1007"/>
        <v>1340000</v>
      </c>
      <c r="M1954">
        <f t="shared" ca="1" si="1008"/>
        <v>2680000</v>
      </c>
      <c r="N1954">
        <f t="shared" ca="1" si="1009"/>
        <v>5360000</v>
      </c>
      <c r="O1954">
        <f t="shared" ca="1" si="1010"/>
        <v>5360000</v>
      </c>
      <c r="P1954">
        <f t="shared" ca="1" si="1034"/>
        <v>58959996</v>
      </c>
      <c r="Q1954">
        <f ca="1">IF(P1954&gt;0,1,0)</f>
        <v>1</v>
      </c>
      <c r="R1954">
        <f t="shared" ca="1" si="1011"/>
        <v>0</v>
      </c>
      <c r="S1954">
        <f t="shared" ca="1" si="1012"/>
        <v>1</v>
      </c>
      <c r="T1954">
        <f t="shared" ca="1" si="1013"/>
        <v>2</v>
      </c>
      <c r="U1954">
        <f t="shared" ca="1" si="1014"/>
        <v>4</v>
      </c>
      <c r="V1954">
        <f t="shared" ca="1" si="1015"/>
        <v>4</v>
      </c>
      <c r="X1954">
        <f t="shared" si="1017"/>
        <v>1954</v>
      </c>
      <c r="Y1954">
        <f t="shared" si="1018"/>
        <v>1952</v>
      </c>
      <c r="Z1954">
        <f t="shared" si="1019"/>
        <v>1953</v>
      </c>
      <c r="AA1954">
        <f t="shared" si="1016"/>
        <v>1956</v>
      </c>
      <c r="AB1954">
        <f t="shared" si="1027"/>
        <v>5</v>
      </c>
      <c r="AK1954" s="3">
        <f ca="1">SUM(INDIRECT("Q"&amp;Y1952):INDIRECT("Q"&amp;AA1952))</f>
        <v>5</v>
      </c>
      <c r="AL1954">
        <f ca="1">AL1952/AL1953</f>
        <v>0.44164305653076774</v>
      </c>
      <c r="AM1954" t="str">
        <f t="shared" si="1028"/>
        <v>201902RQ</v>
      </c>
      <c r="AN1954">
        <f t="shared" ca="1" si="1023"/>
        <v>2.9850746319226573E-6</v>
      </c>
      <c r="AO1954">
        <f t="shared" ca="1" si="1024"/>
        <v>1</v>
      </c>
      <c r="AP1954">
        <f t="shared" ca="1" si="1029"/>
        <v>2</v>
      </c>
      <c r="AQ1954">
        <f t="shared" ca="1" si="1030"/>
        <v>4</v>
      </c>
      <c r="AR1954">
        <f t="shared" ca="1" si="1031"/>
        <v>4</v>
      </c>
      <c r="AS1954">
        <f ca="1">P1954/J1954</f>
        <v>0.43999998328358159</v>
      </c>
      <c r="AT1954" t="str">
        <f ca="1">IF(ABS(AT1952-AD1952)&lt;AD1952+(AD1953-AD1952)*5%,"ok","chk")</f>
        <v>ok</v>
      </c>
      <c r="AU1954" t="str">
        <f ca="1">IF(ABS(AU1952-AF1952)&lt;AF1952+(AF1953-AF1952)*5%,"ok","chk")</f>
        <v>ok</v>
      </c>
      <c r="AV1954" t="str">
        <f t="shared" ref="AV1954" ca="1" si="1036">IF(ABS(AV1952-AG1952)&lt;AG1952+(AG1953-AG1952)*5%,"ok","chk")</f>
        <v>ok</v>
      </c>
      <c r="AW1954" t="str">
        <f t="shared" ref="AW1954" ca="1" si="1037">IF(ABS(AW1952-AH1952)&lt;AH1952+(AH1953-AH1952)*5%,"ok","chk")</f>
        <v>ok</v>
      </c>
      <c r="AX1954" t="str">
        <f t="shared" ref="AX1954" ca="1" si="1038">IF(ABS(AX1952-AI1952)&lt;AI1952+(AI1953-AI1952)*5%,"ok","chk")</f>
        <v>ok</v>
      </c>
      <c r="AY1954" t="str">
        <f t="shared" ref="AY1954" ca="1" si="1039">IF(ABS(AY1952-AJ1952)&lt;AJ1952+(AJ1953-AJ1952)*5%,"ok","chk")</f>
        <v>ok</v>
      </c>
    </row>
    <row r="1955" spans="1:51" x14ac:dyDescent="0.4">
      <c r="A1955">
        <f t="shared" si="1026"/>
        <v>201902</v>
      </c>
      <c r="B1955" t="s">
        <v>1033</v>
      </c>
      <c r="C1955" t="s">
        <v>1036</v>
      </c>
      <c r="D1955" t="str">
        <f t="shared" ca="1" si="1035"/>
        <v>I101</v>
      </c>
      <c r="E1955">
        <f t="shared" ca="1" si="1004"/>
        <v>269</v>
      </c>
      <c r="F1955">
        <f t="shared" ca="1" si="1005"/>
        <v>2</v>
      </c>
      <c r="G1955" t="str">
        <f t="shared" ca="1" si="1032"/>
        <v>S11</v>
      </c>
      <c r="H1955" t="str">
        <f t="shared" ca="1" si="1033"/>
        <v>S116</v>
      </c>
      <c r="I1955">
        <f ca="1">VLOOKUP(D1955,PRC!$A$2:$B$21,2,0)*E1955</f>
        <v>8070000</v>
      </c>
      <c r="J1955">
        <f t="shared" ca="1" si="1006"/>
        <v>7908596</v>
      </c>
      <c r="K1955">
        <f ca="1">VLOOKUP(D1955,PRC!$A$1:$C$21,3,0)*E1955</f>
        <v>4196400</v>
      </c>
      <c r="L1955">
        <f t="shared" ca="1" si="1007"/>
        <v>0</v>
      </c>
      <c r="M1955">
        <f t="shared" ca="1" si="1008"/>
        <v>161000</v>
      </c>
      <c r="N1955">
        <f t="shared" ca="1" si="1009"/>
        <v>161000</v>
      </c>
      <c r="O1955">
        <f t="shared" ca="1" si="1010"/>
        <v>242000</v>
      </c>
      <c r="P1955">
        <f t="shared" ca="1" si="1034"/>
        <v>3148196</v>
      </c>
      <c r="Q1955">
        <f ca="1">IF(P1955&gt;0,1,0)</f>
        <v>1</v>
      </c>
      <c r="R1955">
        <f t="shared" ca="1" si="1011"/>
        <v>2</v>
      </c>
      <c r="S1955">
        <f t="shared" ca="1" si="1012"/>
        <v>0</v>
      </c>
      <c r="T1955">
        <f t="shared" ca="1" si="1013"/>
        <v>2</v>
      </c>
      <c r="U1955">
        <f t="shared" ca="1" si="1014"/>
        <v>2</v>
      </c>
      <c r="V1955">
        <f t="shared" ca="1" si="1015"/>
        <v>3</v>
      </c>
      <c r="X1955">
        <f t="shared" si="1017"/>
        <v>1955</v>
      </c>
      <c r="Y1955">
        <f t="shared" si="1018"/>
        <v>1952</v>
      </c>
      <c r="Z1955">
        <f t="shared" si="1019"/>
        <v>1953</v>
      </c>
      <c r="AA1955">
        <f t="shared" si="1016"/>
        <v>1956</v>
      </c>
      <c r="AB1955">
        <f t="shared" si="1027"/>
        <v>5</v>
      </c>
      <c r="AK1955" s="2">
        <f ca="1">AK1954/AB1952</f>
        <v>1</v>
      </c>
      <c r="AM1955" t="str">
        <f t="shared" si="1028"/>
        <v>201902RQ</v>
      </c>
      <c r="AN1955">
        <f t="shared" ca="1" si="1023"/>
        <v>2.0000495662949147</v>
      </c>
      <c r="AO1955">
        <f t="shared" ca="1" si="1024"/>
        <v>0</v>
      </c>
      <c r="AP1955">
        <f t="shared" ca="1" si="1029"/>
        <v>1.9950433705080546</v>
      </c>
      <c r="AQ1955">
        <f t="shared" ca="1" si="1030"/>
        <v>1.9950433705080546</v>
      </c>
      <c r="AR1955">
        <f t="shared" ca="1" si="1031"/>
        <v>2.9987608426270138</v>
      </c>
      <c r="AS1955">
        <f ca="1">P1955/J1955</f>
        <v>0.39807267939846719</v>
      </c>
      <c r="AT1955" t="str">
        <f ca="1">IF(ABS(AD1953-AT1953)&lt;AT1953+(AD1953-AD1952)*5%,"ok","chk")</f>
        <v>ok</v>
      </c>
      <c r="AU1955" t="str">
        <f ca="1">IF(ABS(AF1953-AU1953)&lt;AU1953+(AF1953-AF1952)*5%,"ok","chk")</f>
        <v>ok</v>
      </c>
      <c r="AV1955" t="str">
        <f t="shared" ref="AV1955" ca="1" si="1040">IF(ABS(AG1953-AV1953)&lt;AV1953+(AG1953-AG1952)*5%,"ok","chk")</f>
        <v>ok</v>
      </c>
      <c r="AW1955" t="str">
        <f t="shared" ref="AW1955" ca="1" si="1041">IF(ABS(AH1953-AW1953)&lt;AW1953+(AH1953-AH1952)*5%,"ok","chk")</f>
        <v>ok</v>
      </c>
      <c r="AX1955" t="str">
        <f t="shared" ref="AX1955" ca="1" si="1042">IF(ABS(AI1953-AX1953)&lt;AX1953+(AI1953-AI1952)*5%,"ok","chk")</f>
        <v>ok</v>
      </c>
      <c r="AY1955" t="str">
        <f t="shared" ref="AY1955" ca="1" si="1043">IF(ABS(AJ1953-AY1953)&lt;AY1953+(AJ1953-AJ1952)*5%,"ok","chk")</f>
        <v>ok</v>
      </c>
    </row>
    <row r="1956" spans="1:51" x14ac:dyDescent="0.4">
      <c r="A1956">
        <f t="shared" si="1026"/>
        <v>201902</v>
      </c>
      <c r="B1956" t="s">
        <v>1034</v>
      </c>
      <c r="C1956" t="s">
        <v>1036</v>
      </c>
      <c r="D1956" t="str">
        <f t="shared" ca="1" si="1035"/>
        <v>I106</v>
      </c>
      <c r="E1956">
        <f t="shared" ca="1" si="1004"/>
        <v>261</v>
      </c>
      <c r="F1956">
        <f t="shared" ca="1" si="1005"/>
        <v>2</v>
      </c>
      <c r="G1956" t="str">
        <f t="shared" ca="1" si="1032"/>
        <v>S11</v>
      </c>
      <c r="H1956" t="str">
        <f t="shared" ca="1" si="1033"/>
        <v>S114</v>
      </c>
      <c r="I1956">
        <f ca="1">VLOOKUP(D1956,PRC!$A$2:$B$21,2,0)*E1956</f>
        <v>5220000</v>
      </c>
      <c r="J1956">
        <f t="shared" ca="1" si="1006"/>
        <v>5115596</v>
      </c>
      <c r="K1956">
        <f ca="1">VLOOKUP(D1956,PRC!$A$1:$C$21,3,0)*E1956</f>
        <v>2766600</v>
      </c>
      <c r="L1956">
        <f t="shared" ca="1" si="1007"/>
        <v>52000</v>
      </c>
      <c r="M1956">
        <f t="shared" ca="1" si="1008"/>
        <v>52000</v>
      </c>
      <c r="N1956">
        <f t="shared" ca="1" si="1009"/>
        <v>157000</v>
      </c>
      <c r="O1956">
        <f t="shared" ca="1" si="1010"/>
        <v>261000</v>
      </c>
      <c r="P1956">
        <f t="shared" ca="1" si="1034"/>
        <v>1826996</v>
      </c>
      <c r="Q1956">
        <f ca="1">IF(P1956&gt;0,1,0)</f>
        <v>1</v>
      </c>
      <c r="R1956">
        <f t="shared" ca="1" si="1011"/>
        <v>2</v>
      </c>
      <c r="S1956">
        <f t="shared" ca="1" si="1012"/>
        <v>1</v>
      </c>
      <c r="T1956">
        <f t="shared" ca="1" si="1013"/>
        <v>1</v>
      </c>
      <c r="U1956">
        <f t="shared" ca="1" si="1014"/>
        <v>3</v>
      </c>
      <c r="V1956">
        <f t="shared" ca="1" si="1015"/>
        <v>5</v>
      </c>
      <c r="X1956">
        <f t="shared" si="1017"/>
        <v>1956</v>
      </c>
      <c r="Y1956">
        <f t="shared" si="1018"/>
        <v>1952</v>
      </c>
      <c r="Z1956">
        <f t="shared" si="1019"/>
        <v>1953</v>
      </c>
      <c r="AA1956">
        <f t="shared" si="1016"/>
        <v>1956</v>
      </c>
      <c r="AB1956">
        <f t="shared" si="1027"/>
        <v>5</v>
      </c>
      <c r="AM1956" t="str">
        <f t="shared" si="1028"/>
        <v>201902RQ</v>
      </c>
      <c r="AN1956">
        <f t="shared" ca="1" si="1023"/>
        <v>2.0000766283524873</v>
      </c>
      <c r="AO1956">
        <f t="shared" ca="1" si="1024"/>
        <v>0.99616858237547901</v>
      </c>
      <c r="AP1956">
        <f t="shared" ca="1" si="1029"/>
        <v>0.99616858237547901</v>
      </c>
      <c r="AQ1956">
        <f t="shared" ca="1" si="1030"/>
        <v>3.0076628352490422</v>
      </c>
      <c r="AR1956">
        <f t="shared" ca="1" si="1031"/>
        <v>5</v>
      </c>
      <c r="AS1956">
        <f ca="1">P1956/J1956</f>
        <v>0.35714235447834425</v>
      </c>
    </row>
    <row r="1957" spans="1:51" x14ac:dyDescent="0.4">
      <c r="A1957" s="1">
        <f t="shared" si="1026"/>
        <v>201902</v>
      </c>
      <c r="B1957" s="1" t="s">
        <v>1038</v>
      </c>
      <c r="C1957" s="1" t="s">
        <v>1042</v>
      </c>
      <c r="D1957" s="1" t="str">
        <f ca="1">"I"&amp;RANDBETWEEN(101,120)</f>
        <v>I105</v>
      </c>
      <c r="E1957" s="3">
        <f t="shared" ca="1" si="1004"/>
        <v>44</v>
      </c>
      <c r="F1957" s="3">
        <f t="shared" ca="1" si="1005"/>
        <v>18</v>
      </c>
      <c r="G1957" s="1" t="str">
        <f ca="1">LEFT(H1957,3)</f>
        <v>S10</v>
      </c>
      <c r="H1957" s="1" t="str">
        <f ca="1">"S"&amp;RANDBETWEEN(101,120)</f>
        <v>S103</v>
      </c>
      <c r="I1957" s="1">
        <f ca="1">VLOOKUP(D1957,PRC!$A$2:$B$21,2,0)*E1957</f>
        <v>4400000</v>
      </c>
      <c r="J1957" s="1">
        <f t="shared" ca="1" si="1006"/>
        <v>3607996.0000000005</v>
      </c>
      <c r="K1957" s="1">
        <f ca="1">VLOOKUP(D1957,PRC!$A$1:$C$21,3,0)*E1957</f>
        <v>2596000</v>
      </c>
      <c r="L1957" s="1">
        <f t="shared" ca="1" si="1007"/>
        <v>88000</v>
      </c>
      <c r="M1957" s="1">
        <f t="shared" ca="1" si="1008"/>
        <v>88000</v>
      </c>
      <c r="N1957" s="1">
        <f t="shared" ca="1" si="1009"/>
        <v>220000</v>
      </c>
      <c r="O1957" s="1">
        <f t="shared" ca="1" si="1010"/>
        <v>308000</v>
      </c>
      <c r="P1957" s="1">
        <f ca="1">J1957-SUM(K1957:O1957)</f>
        <v>307996.00000000047</v>
      </c>
      <c r="Q1957">
        <f ca="1">IF(P1957&gt;0,1,0)</f>
        <v>1</v>
      </c>
      <c r="R1957" s="3">
        <f t="shared" ca="1" si="1011"/>
        <v>18</v>
      </c>
      <c r="S1957" s="3">
        <f t="shared" ca="1" si="1012"/>
        <v>2</v>
      </c>
      <c r="T1957" s="3">
        <f t="shared" ca="1" si="1013"/>
        <v>2</v>
      </c>
      <c r="U1957" s="3">
        <f t="shared" ca="1" si="1014"/>
        <v>5</v>
      </c>
      <c r="V1957" s="3">
        <f t="shared" ca="1" si="1015"/>
        <v>7</v>
      </c>
      <c r="W1957" t="str">
        <f>C1957&amp;A1957&amp;"EBIT"</f>
        <v>AT201902EBIT</v>
      </c>
      <c r="X1957">
        <f t="shared" si="1017"/>
        <v>1957</v>
      </c>
      <c r="Y1957">
        <f t="shared" si="1018"/>
        <v>1957</v>
      </c>
      <c r="Z1957">
        <f t="shared" si="1019"/>
        <v>1958</v>
      </c>
      <c r="AA1957">
        <f t="shared" si="1016"/>
        <v>1976</v>
      </c>
      <c r="AB1957">
        <f t="shared" si="1027"/>
        <v>20</v>
      </c>
      <c r="AC1957" s="4" t="s">
        <v>1106</v>
      </c>
      <c r="AD1957">
        <f>VLOOKUP(C1957&amp;A1957&amp;AC1957,PRF_POL!$A$2:$J$97,5,0)</f>
        <v>15</v>
      </c>
      <c r="AE1957">
        <f>$AE$2</f>
        <v>40</v>
      </c>
      <c r="AF1957">
        <f>VLOOKUP($C1957&amp;$A1957&amp;$AC1957,PRF_POL!$A$2:$J$97,6,0)</f>
        <v>10</v>
      </c>
      <c r="AG1957">
        <f>VLOOKUP($C1957&amp;$A1957&amp;$AC1957,PRF_POL!$A$2:$J$97,7,0)</f>
        <v>1</v>
      </c>
      <c r="AH1957">
        <f>VLOOKUP($C1957&amp;$A1957&amp;$AC1957,PRF_POL!$A$2:$J$97,8,0)</f>
        <v>1</v>
      </c>
      <c r="AI1957">
        <f>VLOOKUP($C1957&amp;$A1957&amp;$AC1957,PRF_POL!$A$2:$J$97,9,0)</f>
        <v>1</v>
      </c>
      <c r="AJ1957">
        <f>VLOOKUP($C1957&amp;$A1957&amp;$AC1957,PRF_POL!$A$2:$J$97,10,0)</f>
        <v>5</v>
      </c>
      <c r="AK1957">
        <f>SUM(AE1957:AJ1957)</f>
        <v>58</v>
      </c>
      <c r="AL1957" s="3">
        <f ca="1">SUM(INDIRECT("P"&amp;Y1957):INDIRECT("P"&amp;AA1957))</f>
        <v>105783020</v>
      </c>
      <c r="AM1957" t="str">
        <f t="shared" si="1028"/>
        <v>201902AT</v>
      </c>
      <c r="AN1957">
        <f t="shared" ca="1" si="1023"/>
        <v>18.000090909090893</v>
      </c>
      <c r="AO1957">
        <f t="shared" ca="1" si="1024"/>
        <v>2</v>
      </c>
      <c r="AP1957">
        <f t="shared" ca="1" si="1029"/>
        <v>2</v>
      </c>
      <c r="AQ1957">
        <f t="shared" ca="1" si="1030"/>
        <v>5</v>
      </c>
      <c r="AR1957">
        <f t="shared" ca="1" si="1031"/>
        <v>7.0000000000000009</v>
      </c>
      <c r="AS1957">
        <f ca="1">P1957/J1957</f>
        <v>8.5364839650598406E-2</v>
      </c>
      <c r="AT1957">
        <f ca="1">MIN(INDIRECT("E"&amp;$Y1957):INDIRECT("E"&amp;$AA1957))</f>
        <v>15</v>
      </c>
      <c r="AU1957">
        <f ca="1">MIN(INDIRECT("AN"&amp;$Y1957):INDIRECT("AN"&amp;$AA1957))</f>
        <v>10.000004044489385</v>
      </c>
      <c r="AV1957">
        <f ca="1">MIN(INDIRECT("AO"&amp;$Y1957):INDIRECT("AO"&amp;$AA1957))</f>
        <v>1</v>
      </c>
      <c r="AW1957">
        <f ca="1">MIN(INDIRECT("AP"&amp;$Y1957):INDIRECT("AP"&amp;$AA1957))</f>
        <v>1</v>
      </c>
      <c r="AX1957">
        <f ca="1">MIN(INDIRECT("AQ"&amp;$Y1957):INDIRECT("AQ"&amp;$AA1957))</f>
        <v>0.96153846153846156</v>
      </c>
      <c r="AY1957">
        <f ca="1">MIN(INDIRECT("AR"&amp;$Y1957):INDIRECT("AR"&amp;$AA1957))</f>
        <v>5</v>
      </c>
    </row>
    <row r="1958" spans="1:51" x14ac:dyDescent="0.4">
      <c r="A1958">
        <f t="shared" si="1026"/>
        <v>201902</v>
      </c>
      <c r="B1958" t="s">
        <v>1040</v>
      </c>
      <c r="C1958" t="s">
        <v>1042</v>
      </c>
      <c r="D1958" t="str">
        <f ca="1">"I"&amp;RANDBETWEEN(101,120)</f>
        <v>I114</v>
      </c>
      <c r="E1958">
        <f t="shared" ca="1" si="1004"/>
        <v>26</v>
      </c>
      <c r="F1958">
        <f t="shared" ca="1" si="1005"/>
        <v>10</v>
      </c>
      <c r="G1958" t="str">
        <f t="shared" ref="G1958:G1976" ca="1" si="1044">LEFT(H1958,3)</f>
        <v>S11</v>
      </c>
      <c r="H1958" t="str">
        <f t="shared" ca="1" si="1033"/>
        <v>S111</v>
      </c>
      <c r="I1958">
        <f ca="1">VLOOKUP(D1958,PRC!$A$2:$B$21,2,0)*E1958</f>
        <v>6240000</v>
      </c>
      <c r="J1958">
        <f t="shared" ca="1" si="1006"/>
        <v>5428796</v>
      </c>
      <c r="K1958">
        <f ca="1">VLOOKUP(D1958,PRC!$A$1:$C$21,3,0)*E1958</f>
        <v>3619200</v>
      </c>
      <c r="L1958">
        <f t="shared" ca="1" si="1007"/>
        <v>187000</v>
      </c>
      <c r="M1958">
        <f t="shared" ca="1" si="1008"/>
        <v>125000</v>
      </c>
      <c r="N1958">
        <f t="shared" ca="1" si="1009"/>
        <v>62000</v>
      </c>
      <c r="O1958">
        <f t="shared" ca="1" si="1010"/>
        <v>437000</v>
      </c>
      <c r="P1958">
        <f t="shared" ref="P1958:P1976" ca="1" si="1045">J1958-SUM(K1958:O1958)</f>
        <v>998596</v>
      </c>
      <c r="Q1958">
        <f ca="1">IF(P1958&gt;0,1,0)</f>
        <v>1</v>
      </c>
      <c r="R1958">
        <f t="shared" ca="1" si="1011"/>
        <v>13</v>
      </c>
      <c r="S1958">
        <f t="shared" ca="1" si="1012"/>
        <v>3</v>
      </c>
      <c r="T1958">
        <f t="shared" ca="1" si="1013"/>
        <v>2</v>
      </c>
      <c r="U1958">
        <f t="shared" ca="1" si="1014"/>
        <v>1</v>
      </c>
      <c r="V1958">
        <f t="shared" ca="1" si="1015"/>
        <v>7</v>
      </c>
      <c r="W1958" t="str">
        <f>C1958&amp;A1958&amp;"SALES"</f>
        <v>AT201902SALES</v>
      </c>
      <c r="X1958">
        <f t="shared" si="1017"/>
        <v>1958</v>
      </c>
      <c r="Y1958">
        <f t="shared" si="1018"/>
        <v>1957</v>
      </c>
      <c r="Z1958">
        <f t="shared" si="1019"/>
        <v>1958</v>
      </c>
      <c r="AA1958">
        <f t="shared" si="1016"/>
        <v>1976</v>
      </c>
      <c r="AB1958">
        <f t="shared" si="1027"/>
        <v>20</v>
      </c>
      <c r="AC1958" s="4" t="s">
        <v>1107</v>
      </c>
      <c r="AD1958">
        <f>VLOOKUP(C1958&amp;A1958&amp;AC1958,PRF_POL!$A$2:$J$97,5,0)</f>
        <v>45</v>
      </c>
      <c r="AE1958">
        <f>$AE$3</f>
        <v>60</v>
      </c>
      <c r="AF1958">
        <f>VLOOKUP($C1958&amp;$A1958&amp;$AC1958,PRF_POL!$A$2:$J$97,6,0)</f>
        <v>20</v>
      </c>
      <c r="AG1958">
        <f>VLOOKUP($C1958&amp;$A1958&amp;$AC1958,PRF_POL!$A$2:$J$97,7,0)</f>
        <v>3</v>
      </c>
      <c r="AH1958">
        <f>VLOOKUP($C1958&amp;$A1958&amp;$AC1958,PRF_POL!$A$2:$J$97,8,0)</f>
        <v>3</v>
      </c>
      <c r="AI1958">
        <f>VLOOKUP($C1958&amp;$A1958&amp;$AC1958,PRF_POL!$A$2:$J$97,9,0)</f>
        <v>5</v>
      </c>
      <c r="AJ1958">
        <f>VLOOKUP($C1958&amp;$A1958&amp;$AC1958,PRF_POL!$A$2:$J$97,10,0)</f>
        <v>7</v>
      </c>
      <c r="AK1958">
        <f>SUM(AE1958:AJ1958)</f>
        <v>98</v>
      </c>
      <c r="AL1958" s="3">
        <f ca="1">SUM(INDIRECT("J"&amp;Y1957):INDIRECT("J"&amp;AA1957))</f>
        <v>375035620</v>
      </c>
      <c r="AM1958" t="str">
        <f t="shared" si="1028"/>
        <v>201902AT</v>
      </c>
      <c r="AN1958">
        <f t="shared" ca="1" si="1023"/>
        <v>13.000064102564101</v>
      </c>
      <c r="AO1958">
        <f t="shared" ca="1" si="1024"/>
        <v>2.9967948717948718</v>
      </c>
      <c r="AP1958">
        <f t="shared" ca="1" si="1029"/>
        <v>2.0032051282051282</v>
      </c>
      <c r="AQ1958">
        <f t="shared" ca="1" si="1030"/>
        <v>0.9935897435897435</v>
      </c>
      <c r="AR1958">
        <f t="shared" ca="1" si="1031"/>
        <v>7.0032051282051286</v>
      </c>
      <c r="AS1958">
        <f ca="1">P1958/J1958</f>
        <v>0.18394428525219958</v>
      </c>
      <c r="AT1958">
        <f ca="1">MAX(INDIRECT("E"&amp;$Y1957):INDIRECT("E"&amp;$AA1957))</f>
        <v>44</v>
      </c>
      <c r="AU1958">
        <f ca="1">MAX(INDIRECT("AN"&amp;$Y1957):INDIRECT("AN"&amp;$AA1957))</f>
        <v>20.000499999999999</v>
      </c>
      <c r="AV1958">
        <f ca="1">MAX(INDIRECT("AO"&amp;$Y1957):INDIRECT("AO"&amp;$AA1957))</f>
        <v>3</v>
      </c>
      <c r="AW1958">
        <f ca="1">MAX(INDIRECT("AP"&amp;$Y1957):INDIRECT("AP"&amp;$AA1957))</f>
        <v>3.0008561643835616</v>
      </c>
      <c r="AX1958">
        <f ca="1">MAX(INDIRECT("AQ"&amp;$Y1957):INDIRECT("AQ"&amp;$AA1957))</f>
        <v>5.0230414746543781</v>
      </c>
      <c r="AY1958">
        <f ca="1">MAX(INDIRECT("AR"&amp;$Y1957):INDIRECT("AR"&amp;$AA1957))</f>
        <v>7.0192307692307692</v>
      </c>
    </row>
    <row r="1959" spans="1:51" x14ac:dyDescent="0.4">
      <c r="A1959">
        <f t="shared" si="1026"/>
        <v>201902</v>
      </c>
      <c r="B1959" t="s">
        <v>1043</v>
      </c>
      <c r="C1959" t="s">
        <v>1042</v>
      </c>
      <c r="D1959" t="str">
        <f t="shared" ref="D1959:D1976" ca="1" si="1046">"I"&amp;RANDBETWEEN(101,120)</f>
        <v>I120</v>
      </c>
      <c r="E1959">
        <f t="shared" ca="1" si="1004"/>
        <v>18</v>
      </c>
      <c r="F1959">
        <f t="shared" ca="1" si="1005"/>
        <v>18</v>
      </c>
      <c r="G1959" t="str">
        <f t="shared" ca="1" si="1044"/>
        <v>S10</v>
      </c>
      <c r="H1959" t="str">
        <f t="shared" ca="1" si="1033"/>
        <v>S102</v>
      </c>
      <c r="I1959">
        <f ca="1">VLOOKUP(D1959,PRC!$A$2:$B$21,2,0)*E1959</f>
        <v>77400000</v>
      </c>
      <c r="J1959">
        <f t="shared" ca="1" si="1006"/>
        <v>69659996</v>
      </c>
      <c r="K1959">
        <f ca="1">VLOOKUP(D1959,PRC!$A$1:$C$21,3,0)*E1959</f>
        <v>34830000</v>
      </c>
      <c r="L1959">
        <f t="shared" ca="1" si="1007"/>
        <v>1548000</v>
      </c>
      <c r="M1959">
        <f t="shared" ca="1" si="1008"/>
        <v>2322000</v>
      </c>
      <c r="N1959">
        <f t="shared" ca="1" si="1009"/>
        <v>774000</v>
      </c>
      <c r="O1959">
        <f t="shared" ca="1" si="1010"/>
        <v>5418000</v>
      </c>
      <c r="P1959">
        <f t="shared" ca="1" si="1045"/>
        <v>24767996</v>
      </c>
      <c r="Q1959">
        <f ca="1">IF(P1959&gt;0,1,0)</f>
        <v>1</v>
      </c>
      <c r="R1959">
        <f t="shared" ca="1" si="1011"/>
        <v>10</v>
      </c>
      <c r="S1959">
        <f t="shared" ca="1" si="1012"/>
        <v>2</v>
      </c>
      <c r="T1959">
        <f t="shared" ca="1" si="1013"/>
        <v>3</v>
      </c>
      <c r="U1959">
        <f t="shared" ca="1" si="1014"/>
        <v>1</v>
      </c>
      <c r="V1959">
        <f t="shared" ca="1" si="1015"/>
        <v>7</v>
      </c>
      <c r="X1959">
        <f t="shared" si="1017"/>
        <v>1959</v>
      </c>
      <c r="Y1959">
        <f t="shared" si="1018"/>
        <v>1957</v>
      </c>
      <c r="Z1959">
        <f t="shared" si="1019"/>
        <v>1958</v>
      </c>
      <c r="AA1959">
        <f t="shared" si="1016"/>
        <v>1976</v>
      </c>
      <c r="AB1959">
        <f t="shared" si="1027"/>
        <v>20</v>
      </c>
      <c r="AK1959" s="3">
        <f ca="1">SUM(INDIRECT("Q"&amp;Y1957):INDIRECT("Q"&amp;AA1957))</f>
        <v>20</v>
      </c>
      <c r="AL1959">
        <f ca="1">AL1957/AL1958</f>
        <v>0.28206126127432907</v>
      </c>
      <c r="AM1959" t="str">
        <f t="shared" si="1028"/>
        <v>201902AT</v>
      </c>
      <c r="AN1959">
        <f t="shared" ca="1" si="1023"/>
        <v>10.000005167958658</v>
      </c>
      <c r="AO1959">
        <f t="shared" ca="1" si="1024"/>
        <v>2</v>
      </c>
      <c r="AP1959">
        <f t="shared" ca="1" si="1029"/>
        <v>3</v>
      </c>
      <c r="AQ1959">
        <f t="shared" ca="1" si="1030"/>
        <v>1</v>
      </c>
      <c r="AR1959">
        <f t="shared" ca="1" si="1031"/>
        <v>7.0000000000000009</v>
      </c>
      <c r="AS1959">
        <f ca="1">P1959/J1959</f>
        <v>0.35555551855041739</v>
      </c>
      <c r="AT1959" t="str">
        <f ca="1">IF(ABS(AT1957-AD1957)&lt;AD1957+(AD1958-AD1957)*5%,"ok","chk")</f>
        <v>ok</v>
      </c>
      <c r="AU1959" t="str">
        <f ca="1">IF(ABS(AU1957-AF1957)&lt;AF1957+(AF1958-AF1957)*5%,"ok","chk")</f>
        <v>ok</v>
      </c>
      <c r="AV1959" t="str">
        <f t="shared" ref="AV1959" ca="1" si="1047">IF(ABS(AV1957-AG1957)&lt;AG1957+(AG1958-AG1957)*5%,"ok","chk")</f>
        <v>ok</v>
      </c>
      <c r="AW1959" t="str">
        <f t="shared" ref="AW1959" ca="1" si="1048">IF(ABS(AW1957-AH1957)&lt;AH1957+(AH1958-AH1957)*5%,"ok","chk")</f>
        <v>ok</v>
      </c>
      <c r="AX1959" t="str">
        <f t="shared" ref="AX1959" ca="1" si="1049">IF(ABS(AX1957-AI1957)&lt;AI1957+(AI1958-AI1957)*5%,"ok","chk")</f>
        <v>ok</v>
      </c>
      <c r="AY1959" t="str">
        <f t="shared" ref="AY1959" ca="1" si="1050">IF(ABS(AY1957-AJ1957)&lt;AJ1957+(AJ1958-AJ1957)*5%,"ok","chk")</f>
        <v>ok</v>
      </c>
    </row>
    <row r="1960" spans="1:51" x14ac:dyDescent="0.4">
      <c r="A1960">
        <f t="shared" si="1026"/>
        <v>201902</v>
      </c>
      <c r="B1960" t="s">
        <v>1044</v>
      </c>
      <c r="C1960" t="s">
        <v>1042</v>
      </c>
      <c r="D1960" t="str">
        <f t="shared" ca="1" si="1046"/>
        <v>I116</v>
      </c>
      <c r="E1960">
        <f t="shared" ca="1" si="1004"/>
        <v>16</v>
      </c>
      <c r="F1960">
        <f t="shared" ca="1" si="1005"/>
        <v>16</v>
      </c>
      <c r="G1960" t="str">
        <f t="shared" ca="1" si="1044"/>
        <v>S11</v>
      </c>
      <c r="H1960" t="str">
        <f t="shared" ca="1" si="1033"/>
        <v>S111</v>
      </c>
      <c r="I1960">
        <f ca="1">VLOOKUP(D1960,PRC!$A$2:$B$21,2,0)*E1960</f>
        <v>23360000</v>
      </c>
      <c r="J1960">
        <f t="shared" ca="1" si="1006"/>
        <v>18687996</v>
      </c>
      <c r="K1960">
        <f ca="1">VLOOKUP(D1960,PRC!$A$1:$C$21,3,0)*E1960</f>
        <v>14016000</v>
      </c>
      <c r="L1960">
        <f t="shared" ca="1" si="1007"/>
        <v>467000</v>
      </c>
      <c r="M1960">
        <f t="shared" ca="1" si="1008"/>
        <v>701000</v>
      </c>
      <c r="N1960">
        <f t="shared" ca="1" si="1009"/>
        <v>234000</v>
      </c>
      <c r="O1960">
        <f t="shared" ca="1" si="1010"/>
        <v>1402000</v>
      </c>
      <c r="P1960">
        <f t="shared" ca="1" si="1045"/>
        <v>1867996</v>
      </c>
      <c r="Q1960">
        <f ca="1">IF(P1960&gt;0,1,0)</f>
        <v>1</v>
      </c>
      <c r="R1960">
        <f t="shared" ca="1" si="1011"/>
        <v>20</v>
      </c>
      <c r="S1960">
        <f t="shared" ca="1" si="1012"/>
        <v>2</v>
      </c>
      <c r="T1960">
        <f t="shared" ca="1" si="1013"/>
        <v>3</v>
      </c>
      <c r="U1960">
        <f t="shared" ca="1" si="1014"/>
        <v>1</v>
      </c>
      <c r="V1960">
        <f t="shared" ca="1" si="1015"/>
        <v>6</v>
      </c>
      <c r="X1960">
        <f t="shared" si="1017"/>
        <v>1960</v>
      </c>
      <c r="Y1960">
        <f t="shared" si="1018"/>
        <v>1957</v>
      </c>
      <c r="Z1960">
        <f t="shared" si="1019"/>
        <v>1958</v>
      </c>
      <c r="AA1960">
        <f t="shared" si="1016"/>
        <v>1976</v>
      </c>
      <c r="AB1960">
        <f t="shared" si="1027"/>
        <v>20</v>
      </c>
      <c r="AK1960" s="2">
        <f ca="1">AK1959/AB1957</f>
        <v>1</v>
      </c>
      <c r="AM1960" t="str">
        <f t="shared" si="1028"/>
        <v>201902AT</v>
      </c>
      <c r="AN1960">
        <f t="shared" ca="1" si="1023"/>
        <v>20.000017123287673</v>
      </c>
      <c r="AO1960">
        <f t="shared" ca="1" si="1024"/>
        <v>1.9991438356164384</v>
      </c>
      <c r="AP1960">
        <f t="shared" ca="1" si="1029"/>
        <v>3.0008561643835616</v>
      </c>
      <c r="AQ1960">
        <f t="shared" ca="1" si="1030"/>
        <v>1.0017123287671232</v>
      </c>
      <c r="AR1960">
        <f t="shared" ca="1" si="1031"/>
        <v>6.0017123287671232</v>
      </c>
      <c r="AS1960">
        <f ca="1">P1960/J1960</f>
        <v>9.9956999134631658E-2</v>
      </c>
      <c r="AT1960" t="str">
        <f ca="1">IF(ABS(AD1958-AT1958)&lt;AT1958+(AD1958-AD1957)*5%,"ok","chk")</f>
        <v>ok</v>
      </c>
      <c r="AU1960" t="str">
        <f ca="1">IF(ABS(AF1958-AU1958)&lt;AU1958+(AF1958-AF1957)*5%,"ok","chk")</f>
        <v>ok</v>
      </c>
      <c r="AV1960" t="str">
        <f t="shared" ref="AV1960" ca="1" si="1051">IF(ABS(AG1958-AV1958)&lt;AV1958+(AG1958-AG1957)*5%,"ok","chk")</f>
        <v>ok</v>
      </c>
      <c r="AW1960" t="str">
        <f t="shared" ref="AW1960" ca="1" si="1052">IF(ABS(AH1958-AW1958)&lt;AW1958+(AH1958-AH1957)*5%,"ok","chk")</f>
        <v>ok</v>
      </c>
      <c r="AX1960" t="str">
        <f t="shared" ref="AX1960" ca="1" si="1053">IF(ABS(AI1958-AX1958)&lt;AX1958+(AI1958-AI1957)*5%,"ok","chk")</f>
        <v>ok</v>
      </c>
      <c r="AY1960" t="str">
        <f t="shared" ref="AY1960" ca="1" si="1054">IF(ABS(AJ1958-AY1958)&lt;AY1958+(AJ1958-AJ1957)*5%,"ok","chk")</f>
        <v>ok</v>
      </c>
    </row>
    <row r="1961" spans="1:51" x14ac:dyDescent="0.4">
      <c r="A1961">
        <f t="shared" si="1026"/>
        <v>201902</v>
      </c>
      <c r="B1961" t="s">
        <v>1045</v>
      </c>
      <c r="C1961" t="s">
        <v>1042</v>
      </c>
      <c r="D1961" t="str">
        <f t="shared" ca="1" si="1046"/>
        <v>I118</v>
      </c>
      <c r="E1961">
        <f t="shared" ca="1" si="1004"/>
        <v>22</v>
      </c>
      <c r="F1961">
        <f t="shared" ca="1" si="1005"/>
        <v>15</v>
      </c>
      <c r="G1961" t="str">
        <f t="shared" ca="1" si="1044"/>
        <v>S10</v>
      </c>
      <c r="H1961" t="str">
        <f t="shared" ca="1" si="1033"/>
        <v>S105</v>
      </c>
      <c r="I1961">
        <f ca="1">VLOOKUP(D1961,PRC!$A$2:$B$21,2,0)*E1961</f>
        <v>11660000</v>
      </c>
      <c r="J1961">
        <f t="shared" ca="1" si="1006"/>
        <v>9561196</v>
      </c>
      <c r="K1961">
        <f ca="1">VLOOKUP(D1961,PRC!$A$1:$C$21,3,0)*E1961</f>
        <v>4897200</v>
      </c>
      <c r="L1961">
        <f t="shared" ca="1" si="1007"/>
        <v>233000</v>
      </c>
      <c r="M1961">
        <f t="shared" ca="1" si="1008"/>
        <v>117000</v>
      </c>
      <c r="N1961">
        <f t="shared" ca="1" si="1009"/>
        <v>466000</v>
      </c>
      <c r="O1961">
        <f t="shared" ca="1" si="1010"/>
        <v>700000</v>
      </c>
      <c r="P1961">
        <f t="shared" ca="1" si="1045"/>
        <v>3147996</v>
      </c>
      <c r="Q1961">
        <f ca="1">IF(P1961&gt;0,1,0)</f>
        <v>1</v>
      </c>
      <c r="R1961">
        <f t="shared" ca="1" si="1011"/>
        <v>18</v>
      </c>
      <c r="S1961">
        <f t="shared" ca="1" si="1012"/>
        <v>2</v>
      </c>
      <c r="T1961">
        <f t="shared" ca="1" si="1013"/>
        <v>1</v>
      </c>
      <c r="U1961">
        <f t="shared" ca="1" si="1014"/>
        <v>4</v>
      </c>
      <c r="V1961">
        <f t="shared" ca="1" si="1015"/>
        <v>6</v>
      </c>
      <c r="X1961">
        <f t="shared" si="1017"/>
        <v>1961</v>
      </c>
      <c r="Y1961">
        <f t="shared" si="1018"/>
        <v>1957</v>
      </c>
      <c r="Z1961">
        <f t="shared" si="1019"/>
        <v>1958</v>
      </c>
      <c r="AA1961">
        <f t="shared" si="1016"/>
        <v>1976</v>
      </c>
      <c r="AB1961">
        <f t="shared" si="1027"/>
        <v>20</v>
      </c>
      <c r="AM1961" t="str">
        <f t="shared" si="1028"/>
        <v>201902AT</v>
      </c>
      <c r="AN1961">
        <f t="shared" ca="1" si="1023"/>
        <v>18.000034305317325</v>
      </c>
      <c r="AO1961">
        <f t="shared" ca="1" si="1024"/>
        <v>1.9982847341337908</v>
      </c>
      <c r="AP1961">
        <f t="shared" ca="1" si="1029"/>
        <v>1.0034305317324184</v>
      </c>
      <c r="AQ1961">
        <f t="shared" ca="1" si="1030"/>
        <v>3.9965694682675816</v>
      </c>
      <c r="AR1961">
        <f t="shared" ca="1" si="1031"/>
        <v>6.0034305317324188</v>
      </c>
      <c r="AS1961">
        <f ca="1">P1961/J1961</f>
        <v>0.32924709419198184</v>
      </c>
    </row>
    <row r="1962" spans="1:51" x14ac:dyDescent="0.4">
      <c r="A1962">
        <f t="shared" si="1026"/>
        <v>201902</v>
      </c>
      <c r="B1962" t="s">
        <v>1046</v>
      </c>
      <c r="C1962" t="s">
        <v>1042</v>
      </c>
      <c r="D1962" t="str">
        <f t="shared" ca="1" si="1046"/>
        <v>I117</v>
      </c>
      <c r="E1962">
        <f t="shared" ca="1" si="1004"/>
        <v>20</v>
      </c>
      <c r="F1962">
        <f t="shared" ca="1" si="1005"/>
        <v>15</v>
      </c>
      <c r="G1962" t="str">
        <f t="shared" ca="1" si="1044"/>
        <v>S10</v>
      </c>
      <c r="H1962" t="str">
        <f t="shared" ca="1" si="1033"/>
        <v>S107</v>
      </c>
      <c r="I1962">
        <f ca="1">VLOOKUP(D1962,PRC!$A$2:$B$21,2,0)*E1962</f>
        <v>50000000</v>
      </c>
      <c r="J1962">
        <f t="shared" ca="1" si="1006"/>
        <v>39999996</v>
      </c>
      <c r="K1962">
        <f ca="1">VLOOKUP(D1962,PRC!$A$1:$C$21,3,0)*E1962</f>
        <v>23000000</v>
      </c>
      <c r="L1962">
        <f t="shared" ca="1" si="1007"/>
        <v>500000</v>
      </c>
      <c r="M1962">
        <f t="shared" ca="1" si="1008"/>
        <v>500000</v>
      </c>
      <c r="N1962">
        <f t="shared" ca="1" si="1009"/>
        <v>1500000</v>
      </c>
      <c r="O1962">
        <f t="shared" ca="1" si="1010"/>
        <v>2500000</v>
      </c>
      <c r="P1962">
        <f t="shared" ca="1" si="1045"/>
        <v>11999996</v>
      </c>
      <c r="Q1962">
        <f ca="1">IF(P1962&gt;0,1,0)</f>
        <v>1</v>
      </c>
      <c r="R1962">
        <f t="shared" ca="1" si="1011"/>
        <v>20</v>
      </c>
      <c r="S1962">
        <f t="shared" ca="1" si="1012"/>
        <v>1</v>
      </c>
      <c r="T1962">
        <f t="shared" ca="1" si="1013"/>
        <v>1</v>
      </c>
      <c r="U1962">
        <f t="shared" ca="1" si="1014"/>
        <v>3</v>
      </c>
      <c r="V1962">
        <f t="shared" ca="1" si="1015"/>
        <v>5</v>
      </c>
      <c r="X1962">
        <f t="shared" si="1017"/>
        <v>1962</v>
      </c>
      <c r="Y1962">
        <f t="shared" si="1018"/>
        <v>1957</v>
      </c>
      <c r="Z1962">
        <f t="shared" si="1019"/>
        <v>1958</v>
      </c>
      <c r="AA1962">
        <f t="shared" si="1016"/>
        <v>1976</v>
      </c>
      <c r="AB1962">
        <f t="shared" si="1027"/>
        <v>20</v>
      </c>
      <c r="AM1962" t="str">
        <f t="shared" si="1028"/>
        <v>201902AT</v>
      </c>
      <c r="AN1962">
        <f t="shared" ca="1" si="1023"/>
        <v>20.000008000000001</v>
      </c>
      <c r="AO1962">
        <f t="shared" ca="1" si="1024"/>
        <v>1</v>
      </c>
      <c r="AP1962">
        <f t="shared" ca="1" si="1029"/>
        <v>1</v>
      </c>
      <c r="AQ1962">
        <f t="shared" ca="1" si="1030"/>
        <v>3</v>
      </c>
      <c r="AR1962">
        <f t="shared" ca="1" si="1031"/>
        <v>5</v>
      </c>
      <c r="AS1962">
        <f ca="1">P1962/J1962</f>
        <v>0.29999992999999298</v>
      </c>
    </row>
    <row r="1963" spans="1:51" x14ac:dyDescent="0.4">
      <c r="A1963">
        <f t="shared" si="1026"/>
        <v>201902</v>
      </c>
      <c r="B1963" t="s">
        <v>1047</v>
      </c>
      <c r="C1963" t="s">
        <v>1042</v>
      </c>
      <c r="D1963" t="str">
        <f t="shared" ca="1" si="1046"/>
        <v>I104</v>
      </c>
      <c r="E1963">
        <f t="shared" ref="E1963:E2001" ca="1" si="1055">RANDBETWEEN(INDIRECT("AD"&amp;Y1963),INDIRECT("AD"&amp;Z1963))</f>
        <v>31</v>
      </c>
      <c r="F1963">
        <f t="shared" ref="F1963:F2001" ca="1" si="1056">RANDBETWEEN(INDIRECT("AF"&amp;Y1963),INDIRECT("AF"&amp;Z1963))</f>
        <v>19</v>
      </c>
      <c r="G1963" t="str">
        <f t="shared" ca="1" si="1044"/>
        <v>S11</v>
      </c>
      <c r="H1963" t="str">
        <f t="shared" ca="1" si="1033"/>
        <v>S116</v>
      </c>
      <c r="I1963">
        <f ca="1">VLOOKUP(D1963,PRC!$A$2:$B$21,2,0)*E1963</f>
        <v>2170000</v>
      </c>
      <c r="J1963">
        <f t="shared" ref="J1963:J2001" ca="1" si="1057">I1963*(1-R1963/100)-4</f>
        <v>1844496</v>
      </c>
      <c r="K1963">
        <f ca="1">VLOOKUP(D1963,PRC!$A$1:$C$21,3,0)*E1963</f>
        <v>911400</v>
      </c>
      <c r="L1963">
        <f t="shared" ref="L1963:L2001" ca="1" si="1058">ROUND($I1963*S1963,-5)/100</f>
        <v>65000</v>
      </c>
      <c r="M1963">
        <f t="shared" ref="M1963:M2001" ca="1" si="1059">ROUND($I1963*T1963,-5)/100</f>
        <v>22000</v>
      </c>
      <c r="N1963">
        <f t="shared" ref="N1963:N2001" ca="1" si="1060">ROUND($I1963*U1963,-5)/100</f>
        <v>109000</v>
      </c>
      <c r="O1963">
        <f t="shared" ref="O1963:O2001" ca="1" si="1061">ROUND($I1963*V1963,-5)/100</f>
        <v>152000</v>
      </c>
      <c r="P1963">
        <f t="shared" ca="1" si="1045"/>
        <v>585096</v>
      </c>
      <c r="Q1963">
        <f ca="1">IF(P1963&gt;0,1,0)</f>
        <v>1</v>
      </c>
      <c r="R1963">
        <f t="shared" ref="R1963:R2001" ca="1" si="1062">RANDBETWEEN(INDIRECT("AF"&amp;$Y1963),INDIRECT("AF"&amp;$Z1963))</f>
        <v>15</v>
      </c>
      <c r="S1963">
        <f t="shared" ref="S1963:S2001" ca="1" si="1063">RANDBETWEEN(INDIRECT("AG"&amp;$Y1963),INDIRECT("AG"&amp;$Z1963))</f>
        <v>3</v>
      </c>
      <c r="T1963">
        <f t="shared" ref="T1963:T2001" ca="1" si="1064">RANDBETWEEN(INDIRECT("AH"&amp;$Y1963),INDIRECT("AH"&amp;$Z1963))</f>
        <v>1</v>
      </c>
      <c r="U1963">
        <f t="shared" ref="U1963:U2001" ca="1" si="1065">RANDBETWEEN(INDIRECT("Ai"&amp;$Y1963),INDIRECT("Ai"&amp;$Z1963))</f>
        <v>5</v>
      </c>
      <c r="V1963">
        <f t="shared" ref="V1963:V2001" ca="1" si="1066">RANDBETWEEN(INDIRECT("Aj"&amp;$Y1963),INDIRECT("Aj"&amp;$Z1963))</f>
        <v>7</v>
      </c>
      <c r="X1963">
        <f t="shared" si="1017"/>
        <v>1963</v>
      </c>
      <c r="Y1963">
        <f t="shared" si="1018"/>
        <v>1957</v>
      </c>
      <c r="Z1963">
        <f t="shared" si="1019"/>
        <v>1958</v>
      </c>
      <c r="AA1963">
        <f t="shared" ref="AA1963:AA2001" si="1067">Y1963+AB1963-1</f>
        <v>1976</v>
      </c>
      <c r="AB1963">
        <f t="shared" si="1027"/>
        <v>20</v>
      </c>
      <c r="AM1963" t="str">
        <f t="shared" si="1028"/>
        <v>201902AT</v>
      </c>
      <c r="AN1963">
        <f t="shared" ca="1" si="1023"/>
        <v>15.000184331797239</v>
      </c>
      <c r="AO1963">
        <f t="shared" ca="1" si="1024"/>
        <v>2.9953917050691241</v>
      </c>
      <c r="AP1963">
        <f t="shared" ca="1" si="1029"/>
        <v>1.0138248847926268</v>
      </c>
      <c r="AQ1963">
        <f t="shared" ca="1" si="1030"/>
        <v>5.0230414746543781</v>
      </c>
      <c r="AR1963">
        <f t="shared" ca="1" si="1031"/>
        <v>7.0046082949308754</v>
      </c>
      <c r="AS1963">
        <f ca="1">P1963/J1963</f>
        <v>0.31721185624690973</v>
      </c>
    </row>
    <row r="1964" spans="1:51" x14ac:dyDescent="0.4">
      <c r="A1964">
        <f t="shared" si="1026"/>
        <v>201902</v>
      </c>
      <c r="B1964" t="s">
        <v>1048</v>
      </c>
      <c r="C1964" t="s">
        <v>1042</v>
      </c>
      <c r="D1964" t="str">
        <f t="shared" ca="1" si="1046"/>
        <v>I102</v>
      </c>
      <c r="E1964">
        <f t="shared" ca="1" si="1055"/>
        <v>20</v>
      </c>
      <c r="F1964">
        <f t="shared" ca="1" si="1056"/>
        <v>16</v>
      </c>
      <c r="G1964" t="str">
        <f t="shared" ca="1" si="1044"/>
        <v>S11</v>
      </c>
      <c r="H1964" t="str">
        <f t="shared" ca="1" si="1033"/>
        <v>S110</v>
      </c>
      <c r="I1964">
        <f ca="1">VLOOKUP(D1964,PRC!$A$2:$B$21,2,0)*E1964</f>
        <v>800000</v>
      </c>
      <c r="J1964">
        <f t="shared" ca="1" si="1057"/>
        <v>639996</v>
      </c>
      <c r="K1964">
        <f ca="1">VLOOKUP(D1964,PRC!$A$1:$C$21,3,0)*E1964</f>
        <v>376000</v>
      </c>
      <c r="L1964">
        <f t="shared" ca="1" si="1058"/>
        <v>16000</v>
      </c>
      <c r="M1964">
        <f t="shared" ca="1" si="1059"/>
        <v>16000</v>
      </c>
      <c r="N1964">
        <f t="shared" ca="1" si="1060"/>
        <v>16000</v>
      </c>
      <c r="O1964">
        <f t="shared" ca="1" si="1061"/>
        <v>56000</v>
      </c>
      <c r="P1964">
        <f t="shared" ca="1" si="1045"/>
        <v>159996</v>
      </c>
      <c r="Q1964">
        <f ca="1">IF(P1964&gt;0,1,0)</f>
        <v>1</v>
      </c>
      <c r="R1964">
        <f t="shared" ca="1" si="1062"/>
        <v>20</v>
      </c>
      <c r="S1964">
        <f t="shared" ca="1" si="1063"/>
        <v>2</v>
      </c>
      <c r="T1964">
        <f t="shared" ca="1" si="1064"/>
        <v>2</v>
      </c>
      <c r="U1964">
        <f t="shared" ca="1" si="1065"/>
        <v>2</v>
      </c>
      <c r="V1964">
        <f t="shared" ca="1" si="1066"/>
        <v>7</v>
      </c>
      <c r="X1964">
        <f t="shared" ref="X1964:X2002" si="1068">X1963+1</f>
        <v>1964</v>
      </c>
      <c r="Y1964">
        <f t="shared" ref="Y1964:Y2002" si="1069">IF(C1964=C1963,Y1963,X1964)</f>
        <v>1957</v>
      </c>
      <c r="Z1964">
        <f t="shared" ref="Z1964:Z2001" si="1070">Y1964+1</f>
        <v>1958</v>
      </c>
      <c r="AA1964">
        <f t="shared" si="1067"/>
        <v>1976</v>
      </c>
      <c r="AB1964">
        <f t="shared" si="1027"/>
        <v>20</v>
      </c>
      <c r="AM1964" t="str">
        <f t="shared" si="1028"/>
        <v>201902AT</v>
      </c>
      <c r="AN1964">
        <f t="shared" ca="1" si="1023"/>
        <v>20.000499999999999</v>
      </c>
      <c r="AO1964">
        <f t="shared" ca="1" si="1024"/>
        <v>2</v>
      </c>
      <c r="AP1964">
        <f t="shared" ca="1" si="1029"/>
        <v>2</v>
      </c>
      <c r="AQ1964">
        <f t="shared" ca="1" si="1030"/>
        <v>2</v>
      </c>
      <c r="AR1964">
        <f t="shared" ca="1" si="1031"/>
        <v>7.0000000000000009</v>
      </c>
      <c r="AS1964">
        <f ca="1">P1964/J1964</f>
        <v>0.24999531247070295</v>
      </c>
    </row>
    <row r="1965" spans="1:51" x14ac:dyDescent="0.4">
      <c r="A1965">
        <f t="shared" si="1026"/>
        <v>201902</v>
      </c>
      <c r="B1965" t="s">
        <v>1049</v>
      </c>
      <c r="C1965" t="s">
        <v>1042</v>
      </c>
      <c r="D1965" t="str">
        <f t="shared" ca="1" si="1046"/>
        <v>I110</v>
      </c>
      <c r="E1965">
        <f t="shared" ca="1" si="1055"/>
        <v>19</v>
      </c>
      <c r="F1965">
        <f t="shared" ca="1" si="1056"/>
        <v>11</v>
      </c>
      <c r="G1965" t="str">
        <f t="shared" ca="1" si="1044"/>
        <v>S10</v>
      </c>
      <c r="H1965" t="str">
        <f t="shared" ca="1" si="1033"/>
        <v>S107</v>
      </c>
      <c r="I1965">
        <f ca="1">VLOOKUP(D1965,PRC!$A$2:$B$21,2,0)*E1965</f>
        <v>5700000</v>
      </c>
      <c r="J1965">
        <f t="shared" ca="1" si="1057"/>
        <v>4559996</v>
      </c>
      <c r="K1965">
        <f ca="1">VLOOKUP(D1965,PRC!$A$1:$C$21,3,0)*E1965</f>
        <v>2622000</v>
      </c>
      <c r="L1965">
        <f t="shared" ca="1" si="1058"/>
        <v>114000</v>
      </c>
      <c r="M1965">
        <f t="shared" ca="1" si="1059"/>
        <v>171000</v>
      </c>
      <c r="N1965">
        <f t="shared" ca="1" si="1060"/>
        <v>171000</v>
      </c>
      <c r="O1965">
        <f t="shared" ca="1" si="1061"/>
        <v>342000</v>
      </c>
      <c r="P1965">
        <f t="shared" ca="1" si="1045"/>
        <v>1139996</v>
      </c>
      <c r="Q1965">
        <f ca="1">IF(P1965&gt;0,1,0)</f>
        <v>1</v>
      </c>
      <c r="R1965">
        <f t="shared" ca="1" si="1062"/>
        <v>20</v>
      </c>
      <c r="S1965">
        <f t="shared" ca="1" si="1063"/>
        <v>2</v>
      </c>
      <c r="T1965">
        <f t="shared" ca="1" si="1064"/>
        <v>3</v>
      </c>
      <c r="U1965">
        <f t="shared" ca="1" si="1065"/>
        <v>3</v>
      </c>
      <c r="V1965">
        <f t="shared" ca="1" si="1066"/>
        <v>6</v>
      </c>
      <c r="X1965">
        <f t="shared" si="1068"/>
        <v>1965</v>
      </c>
      <c r="Y1965">
        <f t="shared" si="1069"/>
        <v>1957</v>
      </c>
      <c r="Z1965">
        <f t="shared" si="1070"/>
        <v>1958</v>
      </c>
      <c r="AA1965">
        <f t="shared" si="1067"/>
        <v>1976</v>
      </c>
      <c r="AB1965">
        <f t="shared" si="1027"/>
        <v>20</v>
      </c>
      <c r="AM1965" t="str">
        <f t="shared" si="1028"/>
        <v>201902AT</v>
      </c>
      <c r="AN1965">
        <f t="shared" ca="1" si="1023"/>
        <v>20.000070175438601</v>
      </c>
      <c r="AO1965">
        <f t="shared" ca="1" si="1024"/>
        <v>2</v>
      </c>
      <c r="AP1965">
        <f t="shared" ca="1" si="1029"/>
        <v>3</v>
      </c>
      <c r="AQ1965">
        <f t="shared" ca="1" si="1030"/>
        <v>3</v>
      </c>
      <c r="AR1965">
        <f t="shared" ca="1" si="1031"/>
        <v>6</v>
      </c>
      <c r="AS1965">
        <f ca="1">P1965/J1965</f>
        <v>0.24999934210468605</v>
      </c>
    </row>
    <row r="1966" spans="1:51" x14ac:dyDescent="0.4">
      <c r="A1966">
        <f t="shared" si="1026"/>
        <v>201902</v>
      </c>
      <c r="B1966" t="s">
        <v>1050</v>
      </c>
      <c r="C1966" t="s">
        <v>1042</v>
      </c>
      <c r="D1966" t="str">
        <f t="shared" ca="1" si="1046"/>
        <v>I114</v>
      </c>
      <c r="E1966">
        <f t="shared" ca="1" si="1055"/>
        <v>15</v>
      </c>
      <c r="F1966">
        <f t="shared" ca="1" si="1056"/>
        <v>17</v>
      </c>
      <c r="G1966" t="str">
        <f t="shared" ca="1" si="1044"/>
        <v>S11</v>
      </c>
      <c r="H1966" t="str">
        <f t="shared" ca="1" si="1033"/>
        <v>S115</v>
      </c>
      <c r="I1966">
        <f ca="1">VLOOKUP(D1966,PRC!$A$2:$B$21,2,0)*E1966</f>
        <v>3600000</v>
      </c>
      <c r="J1966">
        <f t="shared" ca="1" si="1057"/>
        <v>3239996</v>
      </c>
      <c r="K1966">
        <f ca="1">VLOOKUP(D1966,PRC!$A$1:$C$21,3,0)*E1966</f>
        <v>2088000</v>
      </c>
      <c r="L1966">
        <f t="shared" ca="1" si="1058"/>
        <v>72000</v>
      </c>
      <c r="M1966">
        <f t="shared" ca="1" si="1059"/>
        <v>108000</v>
      </c>
      <c r="N1966">
        <f t="shared" ca="1" si="1060"/>
        <v>36000</v>
      </c>
      <c r="O1966">
        <f t="shared" ca="1" si="1061"/>
        <v>180000</v>
      </c>
      <c r="P1966">
        <f t="shared" ca="1" si="1045"/>
        <v>755996</v>
      </c>
      <c r="Q1966">
        <f ca="1">IF(P1966&gt;0,1,0)</f>
        <v>1</v>
      </c>
      <c r="R1966">
        <f t="shared" ca="1" si="1062"/>
        <v>10</v>
      </c>
      <c r="S1966">
        <f t="shared" ca="1" si="1063"/>
        <v>2</v>
      </c>
      <c r="T1966">
        <f t="shared" ca="1" si="1064"/>
        <v>3</v>
      </c>
      <c r="U1966">
        <f t="shared" ca="1" si="1065"/>
        <v>1</v>
      </c>
      <c r="V1966">
        <f t="shared" ca="1" si="1066"/>
        <v>5</v>
      </c>
      <c r="X1966">
        <f t="shared" si="1068"/>
        <v>1966</v>
      </c>
      <c r="Y1966">
        <f t="shared" si="1069"/>
        <v>1957</v>
      </c>
      <c r="Z1966">
        <f t="shared" si="1070"/>
        <v>1958</v>
      </c>
      <c r="AA1966">
        <f t="shared" si="1067"/>
        <v>1976</v>
      </c>
      <c r="AB1966">
        <f t="shared" si="1027"/>
        <v>20</v>
      </c>
      <c r="AM1966" t="str">
        <f t="shared" si="1028"/>
        <v>201902AT</v>
      </c>
      <c r="AN1966">
        <f t="shared" ref="AN1966:AN2001" ca="1" si="1071">(1-J1966/I1966)*100</f>
        <v>10.00011111111111</v>
      </c>
      <c r="AO1966">
        <f t="shared" ref="AO1966:AO2001" ca="1" si="1072">L1966/$I1966*100</f>
        <v>2</v>
      </c>
      <c r="AP1966">
        <f t="shared" ca="1" si="1029"/>
        <v>3</v>
      </c>
      <c r="AQ1966">
        <f t="shared" ca="1" si="1030"/>
        <v>1</v>
      </c>
      <c r="AR1966">
        <f t="shared" ca="1" si="1031"/>
        <v>5</v>
      </c>
      <c r="AS1966">
        <f ca="1">P1966/J1966</f>
        <v>0.23333238683010721</v>
      </c>
    </row>
    <row r="1967" spans="1:51" x14ac:dyDescent="0.4">
      <c r="A1967">
        <f t="shared" si="1026"/>
        <v>201902</v>
      </c>
      <c r="B1967" t="s">
        <v>1051</v>
      </c>
      <c r="C1967" t="s">
        <v>1042</v>
      </c>
      <c r="D1967" t="str">
        <f t="shared" ca="1" si="1046"/>
        <v>I108</v>
      </c>
      <c r="E1967">
        <f t="shared" ca="1" si="1055"/>
        <v>15</v>
      </c>
      <c r="F1967">
        <f t="shared" ca="1" si="1056"/>
        <v>17</v>
      </c>
      <c r="G1967" t="str">
        <f t="shared" ca="1" si="1044"/>
        <v>S10</v>
      </c>
      <c r="H1967" t="str">
        <f t="shared" ca="1" si="1033"/>
        <v>S103</v>
      </c>
      <c r="I1967">
        <f ca="1">VLOOKUP(D1967,PRC!$A$2:$B$21,2,0)*E1967</f>
        <v>600000</v>
      </c>
      <c r="J1967">
        <f t="shared" ca="1" si="1057"/>
        <v>521996</v>
      </c>
      <c r="K1967">
        <f ca="1">VLOOKUP(D1967,PRC!$A$1:$C$21,3,0)*E1967</f>
        <v>276000</v>
      </c>
      <c r="L1967">
        <f t="shared" ca="1" si="1058"/>
        <v>18000</v>
      </c>
      <c r="M1967">
        <f t="shared" ca="1" si="1059"/>
        <v>12000</v>
      </c>
      <c r="N1967">
        <f t="shared" ca="1" si="1060"/>
        <v>12000</v>
      </c>
      <c r="O1967">
        <f t="shared" ca="1" si="1061"/>
        <v>36000</v>
      </c>
      <c r="P1967">
        <f t="shared" ca="1" si="1045"/>
        <v>167996</v>
      </c>
      <c r="Q1967">
        <f ca="1">IF(P1967&gt;0,1,0)</f>
        <v>1</v>
      </c>
      <c r="R1967">
        <f t="shared" ca="1" si="1062"/>
        <v>13</v>
      </c>
      <c r="S1967">
        <f t="shared" ca="1" si="1063"/>
        <v>3</v>
      </c>
      <c r="T1967">
        <f t="shared" ca="1" si="1064"/>
        <v>2</v>
      </c>
      <c r="U1967">
        <f t="shared" ca="1" si="1065"/>
        <v>2</v>
      </c>
      <c r="V1967">
        <f t="shared" ca="1" si="1066"/>
        <v>6</v>
      </c>
      <c r="X1967">
        <f t="shared" si="1068"/>
        <v>1967</v>
      </c>
      <c r="Y1967">
        <f t="shared" si="1069"/>
        <v>1957</v>
      </c>
      <c r="Z1967">
        <f t="shared" si="1070"/>
        <v>1958</v>
      </c>
      <c r="AA1967">
        <f t="shared" si="1067"/>
        <v>1976</v>
      </c>
      <c r="AB1967">
        <f t="shared" si="1027"/>
        <v>20</v>
      </c>
      <c r="AM1967" t="str">
        <f t="shared" si="1028"/>
        <v>201902AT</v>
      </c>
      <c r="AN1967">
        <f t="shared" ca="1" si="1071"/>
        <v>13.000666666666671</v>
      </c>
      <c r="AO1967">
        <f t="shared" ca="1" si="1072"/>
        <v>3</v>
      </c>
      <c r="AP1967">
        <f t="shared" ca="1" si="1029"/>
        <v>2</v>
      </c>
      <c r="AQ1967">
        <f t="shared" ca="1" si="1030"/>
        <v>2</v>
      </c>
      <c r="AR1967">
        <f t="shared" ca="1" si="1031"/>
        <v>6</v>
      </c>
      <c r="AS1967">
        <f ca="1">P1967/J1967</f>
        <v>0.32183388378455008</v>
      </c>
    </row>
    <row r="1968" spans="1:51" x14ac:dyDescent="0.4">
      <c r="A1968">
        <f t="shared" si="1026"/>
        <v>201902</v>
      </c>
      <c r="B1968" t="s">
        <v>1052</v>
      </c>
      <c r="C1968" t="s">
        <v>1042</v>
      </c>
      <c r="D1968" t="str">
        <f t="shared" ca="1" si="1046"/>
        <v>I102</v>
      </c>
      <c r="E1968">
        <f t="shared" ca="1" si="1055"/>
        <v>26</v>
      </c>
      <c r="F1968">
        <f t="shared" ca="1" si="1056"/>
        <v>13</v>
      </c>
      <c r="G1968" t="str">
        <f t="shared" ca="1" si="1044"/>
        <v>S10</v>
      </c>
      <c r="H1968" t="str">
        <f t="shared" ca="1" si="1033"/>
        <v>S105</v>
      </c>
      <c r="I1968">
        <f ca="1">VLOOKUP(D1968,PRC!$A$2:$B$21,2,0)*E1968</f>
        <v>1040000</v>
      </c>
      <c r="J1968">
        <f t="shared" ca="1" si="1057"/>
        <v>925596</v>
      </c>
      <c r="K1968">
        <f ca="1">VLOOKUP(D1968,PRC!$A$1:$C$21,3,0)*E1968</f>
        <v>488800</v>
      </c>
      <c r="L1968">
        <f t="shared" ca="1" si="1058"/>
        <v>21000</v>
      </c>
      <c r="M1968">
        <f t="shared" ca="1" si="1059"/>
        <v>21000</v>
      </c>
      <c r="N1968">
        <f t="shared" ca="1" si="1060"/>
        <v>10000</v>
      </c>
      <c r="O1968">
        <f t="shared" ca="1" si="1061"/>
        <v>73000</v>
      </c>
      <c r="P1968">
        <f t="shared" ca="1" si="1045"/>
        <v>311796</v>
      </c>
      <c r="Q1968">
        <f ca="1">IF(P1968&gt;0,1,0)</f>
        <v>1</v>
      </c>
      <c r="R1968">
        <f t="shared" ca="1" si="1062"/>
        <v>11</v>
      </c>
      <c r="S1968">
        <f t="shared" ca="1" si="1063"/>
        <v>2</v>
      </c>
      <c r="T1968">
        <f t="shared" ca="1" si="1064"/>
        <v>2</v>
      </c>
      <c r="U1968">
        <f t="shared" ca="1" si="1065"/>
        <v>1</v>
      </c>
      <c r="V1968">
        <f t="shared" ca="1" si="1066"/>
        <v>7</v>
      </c>
      <c r="X1968">
        <f t="shared" si="1068"/>
        <v>1968</v>
      </c>
      <c r="Y1968">
        <f t="shared" si="1069"/>
        <v>1957</v>
      </c>
      <c r="Z1968">
        <f t="shared" si="1070"/>
        <v>1958</v>
      </c>
      <c r="AA1968">
        <f t="shared" si="1067"/>
        <v>1976</v>
      </c>
      <c r="AB1968">
        <f t="shared" si="1027"/>
        <v>20</v>
      </c>
      <c r="AM1968" t="str">
        <f t="shared" si="1028"/>
        <v>201902AT</v>
      </c>
      <c r="AN1968">
        <f t="shared" ca="1" si="1071"/>
        <v>11.000384615384618</v>
      </c>
      <c r="AO1968">
        <f t="shared" ca="1" si="1072"/>
        <v>2.0192307692307692</v>
      </c>
      <c r="AP1968">
        <f t="shared" ca="1" si="1029"/>
        <v>2.0192307692307692</v>
      </c>
      <c r="AQ1968">
        <f t="shared" ca="1" si="1030"/>
        <v>0.96153846153846156</v>
      </c>
      <c r="AR1968">
        <f t="shared" ca="1" si="1031"/>
        <v>7.0192307692307692</v>
      </c>
      <c r="AS1968">
        <f ca="1">P1968/J1968</f>
        <v>0.3368597098518144</v>
      </c>
    </row>
    <row r="1969" spans="1:51" x14ac:dyDescent="0.4">
      <c r="A1969">
        <f t="shared" si="1026"/>
        <v>201902</v>
      </c>
      <c r="B1969" t="s">
        <v>1053</v>
      </c>
      <c r="C1969" t="s">
        <v>1042</v>
      </c>
      <c r="D1969" t="str">
        <f t="shared" ca="1" si="1046"/>
        <v>I116</v>
      </c>
      <c r="E1969">
        <f t="shared" ca="1" si="1055"/>
        <v>15</v>
      </c>
      <c r="F1969">
        <f t="shared" ca="1" si="1056"/>
        <v>12</v>
      </c>
      <c r="G1969" t="str">
        <f t="shared" ca="1" si="1044"/>
        <v>S10</v>
      </c>
      <c r="H1969" t="str">
        <f t="shared" ca="1" si="1033"/>
        <v>S106</v>
      </c>
      <c r="I1969">
        <f ca="1">VLOOKUP(D1969,PRC!$A$2:$B$21,2,0)*E1969</f>
        <v>21900000</v>
      </c>
      <c r="J1969">
        <f t="shared" ca="1" si="1057"/>
        <v>18614996</v>
      </c>
      <c r="K1969">
        <f ca="1">VLOOKUP(D1969,PRC!$A$1:$C$21,3,0)*E1969</f>
        <v>13140000</v>
      </c>
      <c r="L1969">
        <f t="shared" ca="1" si="1058"/>
        <v>219000</v>
      </c>
      <c r="M1969">
        <f t="shared" ca="1" si="1059"/>
        <v>438000</v>
      </c>
      <c r="N1969">
        <f t="shared" ca="1" si="1060"/>
        <v>876000</v>
      </c>
      <c r="O1969">
        <f t="shared" ca="1" si="1061"/>
        <v>1314000</v>
      </c>
      <c r="P1969">
        <f t="shared" ca="1" si="1045"/>
        <v>2627996</v>
      </c>
      <c r="Q1969">
        <f ca="1">IF(P1969&gt;0,1,0)</f>
        <v>1</v>
      </c>
      <c r="R1969">
        <f t="shared" ca="1" si="1062"/>
        <v>15</v>
      </c>
      <c r="S1969">
        <f t="shared" ca="1" si="1063"/>
        <v>1</v>
      </c>
      <c r="T1969">
        <f t="shared" ca="1" si="1064"/>
        <v>2</v>
      </c>
      <c r="U1969">
        <f t="shared" ca="1" si="1065"/>
        <v>4</v>
      </c>
      <c r="V1969">
        <f t="shared" ca="1" si="1066"/>
        <v>6</v>
      </c>
      <c r="X1969">
        <f t="shared" si="1068"/>
        <v>1969</v>
      </c>
      <c r="Y1969">
        <f t="shared" si="1069"/>
        <v>1957</v>
      </c>
      <c r="Z1969">
        <f t="shared" si="1070"/>
        <v>1958</v>
      </c>
      <c r="AA1969">
        <f t="shared" si="1067"/>
        <v>1976</v>
      </c>
      <c r="AB1969">
        <f t="shared" si="1027"/>
        <v>20</v>
      </c>
      <c r="AM1969" t="str">
        <f t="shared" si="1028"/>
        <v>201902AT</v>
      </c>
      <c r="AN1969">
        <f t="shared" ca="1" si="1071"/>
        <v>15.000018264840186</v>
      </c>
      <c r="AO1969">
        <f t="shared" ca="1" si="1072"/>
        <v>1</v>
      </c>
      <c r="AP1969">
        <f t="shared" ca="1" si="1029"/>
        <v>2</v>
      </c>
      <c r="AQ1969">
        <f t="shared" ca="1" si="1030"/>
        <v>4</v>
      </c>
      <c r="AR1969">
        <f t="shared" ca="1" si="1031"/>
        <v>6</v>
      </c>
      <c r="AS1969">
        <f ca="1">P1969/J1969</f>
        <v>0.14117628604378965</v>
      </c>
    </row>
    <row r="1970" spans="1:51" x14ac:dyDescent="0.4">
      <c r="A1970">
        <f t="shared" si="1026"/>
        <v>201902</v>
      </c>
      <c r="B1970" t="s">
        <v>1070</v>
      </c>
      <c r="C1970" t="s">
        <v>1042</v>
      </c>
      <c r="D1970" t="str">
        <f t="shared" ca="1" si="1046"/>
        <v>I110</v>
      </c>
      <c r="E1970">
        <f t="shared" ca="1" si="1055"/>
        <v>40</v>
      </c>
      <c r="F1970">
        <f t="shared" ca="1" si="1056"/>
        <v>19</v>
      </c>
      <c r="G1970" t="str">
        <f t="shared" ca="1" si="1044"/>
        <v>S11</v>
      </c>
      <c r="H1970" t="str">
        <f t="shared" ca="1" si="1033"/>
        <v>S118</v>
      </c>
      <c r="I1970">
        <f ca="1">VLOOKUP(D1970,PRC!$A$2:$B$21,2,0)*E1970</f>
        <v>12000000</v>
      </c>
      <c r="J1970">
        <f t="shared" ca="1" si="1057"/>
        <v>9959996</v>
      </c>
      <c r="K1970">
        <f ca="1">VLOOKUP(D1970,PRC!$A$1:$C$21,3,0)*E1970</f>
        <v>5520000</v>
      </c>
      <c r="L1970">
        <f t="shared" ca="1" si="1058"/>
        <v>120000</v>
      </c>
      <c r="M1970">
        <f t="shared" ca="1" si="1059"/>
        <v>240000</v>
      </c>
      <c r="N1970">
        <f t="shared" ca="1" si="1060"/>
        <v>240000</v>
      </c>
      <c r="O1970">
        <f t="shared" ca="1" si="1061"/>
        <v>600000</v>
      </c>
      <c r="P1970">
        <f t="shared" ca="1" si="1045"/>
        <v>3239996</v>
      </c>
      <c r="Q1970">
        <f ca="1">IF(P1970&gt;0,1,0)</f>
        <v>1</v>
      </c>
      <c r="R1970">
        <f t="shared" ca="1" si="1062"/>
        <v>17</v>
      </c>
      <c r="S1970">
        <f t="shared" ca="1" si="1063"/>
        <v>1</v>
      </c>
      <c r="T1970">
        <f t="shared" ca="1" si="1064"/>
        <v>2</v>
      </c>
      <c r="U1970">
        <f t="shared" ca="1" si="1065"/>
        <v>2</v>
      </c>
      <c r="V1970">
        <f t="shared" ca="1" si="1066"/>
        <v>5</v>
      </c>
      <c r="X1970">
        <f t="shared" si="1068"/>
        <v>1970</v>
      </c>
      <c r="Y1970">
        <f t="shared" si="1069"/>
        <v>1957</v>
      </c>
      <c r="Z1970">
        <f t="shared" si="1070"/>
        <v>1958</v>
      </c>
      <c r="AA1970">
        <f t="shared" si="1067"/>
        <v>1976</v>
      </c>
      <c r="AB1970">
        <f t="shared" si="1027"/>
        <v>20</v>
      </c>
      <c r="AM1970" t="str">
        <f t="shared" si="1028"/>
        <v>201902AT</v>
      </c>
      <c r="AN1970">
        <f t="shared" ca="1" si="1071"/>
        <v>17.000033333333331</v>
      </c>
      <c r="AO1970">
        <f t="shared" ca="1" si="1072"/>
        <v>1</v>
      </c>
      <c r="AP1970">
        <f t="shared" ca="1" si="1029"/>
        <v>2</v>
      </c>
      <c r="AQ1970">
        <f t="shared" ca="1" si="1030"/>
        <v>2</v>
      </c>
      <c r="AR1970">
        <f t="shared" ca="1" si="1031"/>
        <v>5</v>
      </c>
      <c r="AS1970">
        <f ca="1">P1970/J1970</f>
        <v>0.32530093385579673</v>
      </c>
    </row>
    <row r="1971" spans="1:51" x14ac:dyDescent="0.4">
      <c r="A1971">
        <f t="shared" si="1026"/>
        <v>201902</v>
      </c>
      <c r="B1971" t="s">
        <v>1071</v>
      </c>
      <c r="C1971" t="s">
        <v>1042</v>
      </c>
      <c r="D1971" t="str">
        <f t="shared" ca="1" si="1046"/>
        <v>I109</v>
      </c>
      <c r="E1971">
        <f t="shared" ca="1" si="1055"/>
        <v>25</v>
      </c>
      <c r="F1971">
        <f t="shared" ca="1" si="1056"/>
        <v>17</v>
      </c>
      <c r="G1971" t="str">
        <f t="shared" ca="1" si="1044"/>
        <v>S11</v>
      </c>
      <c r="H1971" t="str">
        <f t="shared" ca="1" si="1033"/>
        <v>S119</v>
      </c>
      <c r="I1971">
        <f ca="1">VLOOKUP(D1971,PRC!$A$2:$B$21,2,0)*E1971</f>
        <v>12500000</v>
      </c>
      <c r="J1971">
        <f t="shared" ca="1" si="1057"/>
        <v>10124996</v>
      </c>
      <c r="K1971">
        <f ca="1">VLOOKUP(D1971,PRC!$A$1:$C$21,3,0)*E1971</f>
        <v>5000000</v>
      </c>
      <c r="L1971">
        <f t="shared" ca="1" si="1058"/>
        <v>125000</v>
      </c>
      <c r="M1971">
        <f t="shared" ca="1" si="1059"/>
        <v>125000</v>
      </c>
      <c r="N1971">
        <f t="shared" ca="1" si="1060"/>
        <v>250000</v>
      </c>
      <c r="O1971">
        <f t="shared" ca="1" si="1061"/>
        <v>750000</v>
      </c>
      <c r="P1971">
        <f t="shared" ca="1" si="1045"/>
        <v>3874996</v>
      </c>
      <c r="Q1971">
        <f ca="1">IF(P1971&gt;0,1,0)</f>
        <v>1</v>
      </c>
      <c r="R1971">
        <f t="shared" ca="1" si="1062"/>
        <v>19</v>
      </c>
      <c r="S1971">
        <f t="shared" ca="1" si="1063"/>
        <v>1</v>
      </c>
      <c r="T1971">
        <f t="shared" ca="1" si="1064"/>
        <v>1</v>
      </c>
      <c r="U1971">
        <f t="shared" ca="1" si="1065"/>
        <v>2</v>
      </c>
      <c r="V1971">
        <f t="shared" ca="1" si="1066"/>
        <v>6</v>
      </c>
      <c r="X1971">
        <f t="shared" si="1068"/>
        <v>1971</v>
      </c>
      <c r="Y1971">
        <f t="shared" si="1069"/>
        <v>1957</v>
      </c>
      <c r="Z1971">
        <f t="shared" si="1070"/>
        <v>1958</v>
      </c>
      <c r="AA1971">
        <f t="shared" si="1067"/>
        <v>1976</v>
      </c>
      <c r="AB1971">
        <f t="shared" si="1027"/>
        <v>20</v>
      </c>
      <c r="AM1971" t="str">
        <f t="shared" si="1028"/>
        <v>201902AT</v>
      </c>
      <c r="AN1971">
        <f t="shared" ca="1" si="1071"/>
        <v>19.000032000000001</v>
      </c>
      <c r="AO1971">
        <f t="shared" ca="1" si="1072"/>
        <v>1</v>
      </c>
      <c r="AP1971">
        <f t="shared" ca="1" si="1029"/>
        <v>1</v>
      </c>
      <c r="AQ1971">
        <f t="shared" ca="1" si="1030"/>
        <v>2</v>
      </c>
      <c r="AR1971">
        <f t="shared" ca="1" si="1031"/>
        <v>6</v>
      </c>
      <c r="AS1971">
        <f ca="1">P1971/J1971</f>
        <v>0.38271580551735529</v>
      </c>
    </row>
    <row r="1972" spans="1:51" x14ac:dyDescent="0.4">
      <c r="A1972">
        <f t="shared" si="1026"/>
        <v>201902</v>
      </c>
      <c r="B1972" t="s">
        <v>1072</v>
      </c>
      <c r="C1972" t="s">
        <v>1042</v>
      </c>
      <c r="D1972" t="str">
        <f t="shared" ca="1" si="1046"/>
        <v>I110</v>
      </c>
      <c r="E1972">
        <f t="shared" ca="1" si="1055"/>
        <v>36</v>
      </c>
      <c r="F1972">
        <f t="shared" ca="1" si="1056"/>
        <v>15</v>
      </c>
      <c r="G1972" t="str">
        <f t="shared" ca="1" si="1044"/>
        <v>S10</v>
      </c>
      <c r="H1972" t="str">
        <f t="shared" ca="1" si="1033"/>
        <v>S104</v>
      </c>
      <c r="I1972">
        <f ca="1">VLOOKUP(D1972,PRC!$A$2:$B$21,2,0)*E1972</f>
        <v>10800000</v>
      </c>
      <c r="J1972">
        <f t="shared" ca="1" si="1057"/>
        <v>9071996</v>
      </c>
      <c r="K1972">
        <f ca="1">VLOOKUP(D1972,PRC!$A$1:$C$21,3,0)*E1972</f>
        <v>4968000</v>
      </c>
      <c r="L1972">
        <f t="shared" ca="1" si="1058"/>
        <v>324000</v>
      </c>
      <c r="M1972">
        <f t="shared" ca="1" si="1059"/>
        <v>324000</v>
      </c>
      <c r="N1972">
        <f t="shared" ca="1" si="1060"/>
        <v>540000</v>
      </c>
      <c r="O1972">
        <f t="shared" ca="1" si="1061"/>
        <v>540000</v>
      </c>
      <c r="P1972">
        <f t="shared" ca="1" si="1045"/>
        <v>2375996</v>
      </c>
      <c r="Q1972">
        <f ca="1">IF(P1972&gt;0,1,0)</f>
        <v>1</v>
      </c>
      <c r="R1972">
        <f t="shared" ca="1" si="1062"/>
        <v>16</v>
      </c>
      <c r="S1972">
        <f t="shared" ca="1" si="1063"/>
        <v>3</v>
      </c>
      <c r="T1972">
        <f t="shared" ca="1" si="1064"/>
        <v>3</v>
      </c>
      <c r="U1972">
        <f t="shared" ca="1" si="1065"/>
        <v>5</v>
      </c>
      <c r="V1972">
        <f t="shared" ca="1" si="1066"/>
        <v>5</v>
      </c>
      <c r="X1972">
        <f t="shared" si="1068"/>
        <v>1972</v>
      </c>
      <c r="Y1972">
        <f t="shared" si="1069"/>
        <v>1957</v>
      </c>
      <c r="Z1972">
        <f t="shared" si="1070"/>
        <v>1958</v>
      </c>
      <c r="AA1972">
        <f t="shared" si="1067"/>
        <v>1976</v>
      </c>
      <c r="AB1972">
        <f t="shared" si="1027"/>
        <v>20</v>
      </c>
      <c r="AM1972" t="str">
        <f t="shared" si="1028"/>
        <v>201902AT</v>
      </c>
      <c r="AN1972">
        <f t="shared" ca="1" si="1071"/>
        <v>16.000037037037039</v>
      </c>
      <c r="AO1972">
        <f t="shared" ca="1" si="1072"/>
        <v>3</v>
      </c>
      <c r="AP1972">
        <f t="shared" ca="1" si="1029"/>
        <v>3</v>
      </c>
      <c r="AQ1972">
        <f t="shared" ca="1" si="1030"/>
        <v>5</v>
      </c>
      <c r="AR1972">
        <f t="shared" ca="1" si="1031"/>
        <v>5</v>
      </c>
      <c r="AS1972">
        <f ca="1">P1972/J1972</f>
        <v>0.26190443646580092</v>
      </c>
    </row>
    <row r="1973" spans="1:51" x14ac:dyDescent="0.4">
      <c r="A1973">
        <f t="shared" si="1026"/>
        <v>201902</v>
      </c>
      <c r="B1973" t="s">
        <v>1073</v>
      </c>
      <c r="C1973" t="s">
        <v>1042</v>
      </c>
      <c r="D1973" t="str">
        <f t="shared" ca="1" si="1046"/>
        <v>I116</v>
      </c>
      <c r="E1973">
        <f t="shared" ca="1" si="1055"/>
        <v>19</v>
      </c>
      <c r="F1973">
        <f t="shared" ca="1" si="1056"/>
        <v>16</v>
      </c>
      <c r="G1973" t="str">
        <f t="shared" ca="1" si="1044"/>
        <v>S10</v>
      </c>
      <c r="H1973" t="str">
        <f t="shared" ca="1" si="1033"/>
        <v>S106</v>
      </c>
      <c r="I1973">
        <f ca="1">VLOOKUP(D1973,PRC!$A$2:$B$21,2,0)*E1973</f>
        <v>27740000</v>
      </c>
      <c r="J1973">
        <f t="shared" ca="1" si="1057"/>
        <v>23856396</v>
      </c>
      <c r="K1973">
        <f ca="1">VLOOKUP(D1973,PRC!$A$1:$C$21,3,0)*E1973</f>
        <v>16644000</v>
      </c>
      <c r="L1973">
        <f t="shared" ca="1" si="1058"/>
        <v>832000</v>
      </c>
      <c r="M1973">
        <f t="shared" ca="1" si="1059"/>
        <v>832000</v>
      </c>
      <c r="N1973">
        <f t="shared" ca="1" si="1060"/>
        <v>277000</v>
      </c>
      <c r="O1973">
        <f t="shared" ca="1" si="1061"/>
        <v>1387000</v>
      </c>
      <c r="P1973">
        <f t="shared" ca="1" si="1045"/>
        <v>3884396</v>
      </c>
      <c r="Q1973">
        <f ca="1">IF(P1973&gt;0,1,0)</f>
        <v>1</v>
      </c>
      <c r="R1973">
        <f t="shared" ca="1" si="1062"/>
        <v>14</v>
      </c>
      <c r="S1973">
        <f t="shared" ca="1" si="1063"/>
        <v>3</v>
      </c>
      <c r="T1973">
        <f t="shared" ca="1" si="1064"/>
        <v>3</v>
      </c>
      <c r="U1973">
        <f t="shared" ca="1" si="1065"/>
        <v>1</v>
      </c>
      <c r="V1973">
        <f t="shared" ca="1" si="1066"/>
        <v>5</v>
      </c>
      <c r="X1973">
        <f t="shared" si="1068"/>
        <v>1973</v>
      </c>
      <c r="Y1973">
        <f t="shared" si="1069"/>
        <v>1957</v>
      </c>
      <c r="Z1973">
        <f t="shared" si="1070"/>
        <v>1958</v>
      </c>
      <c r="AA1973">
        <f t="shared" si="1067"/>
        <v>1976</v>
      </c>
      <c r="AB1973">
        <f t="shared" si="1027"/>
        <v>20</v>
      </c>
      <c r="AM1973" t="str">
        <f t="shared" si="1028"/>
        <v>201902AT</v>
      </c>
      <c r="AN1973">
        <f t="shared" ca="1" si="1071"/>
        <v>14.000014419610673</v>
      </c>
      <c r="AO1973">
        <f t="shared" ca="1" si="1072"/>
        <v>2.9992790194664742</v>
      </c>
      <c r="AP1973">
        <f t="shared" ca="1" si="1029"/>
        <v>2.9992790194664742</v>
      </c>
      <c r="AQ1973">
        <f t="shared" ca="1" si="1030"/>
        <v>0.99855803893294881</v>
      </c>
      <c r="AR1973">
        <f t="shared" ca="1" si="1031"/>
        <v>5</v>
      </c>
      <c r="AS1973">
        <f ca="1">P1973/J1973</f>
        <v>0.16282409128352832</v>
      </c>
    </row>
    <row r="1974" spans="1:51" x14ac:dyDescent="0.4">
      <c r="A1974">
        <f t="shared" si="1026"/>
        <v>201902</v>
      </c>
      <c r="B1974" t="s">
        <v>1074</v>
      </c>
      <c r="C1974" t="s">
        <v>1042</v>
      </c>
      <c r="D1974" t="str">
        <f t="shared" ca="1" si="1046"/>
        <v>I118</v>
      </c>
      <c r="E1974">
        <f t="shared" ca="1" si="1055"/>
        <v>20</v>
      </c>
      <c r="F1974">
        <f t="shared" ca="1" si="1056"/>
        <v>16</v>
      </c>
      <c r="G1974" t="str">
        <f t="shared" ca="1" si="1044"/>
        <v>S10</v>
      </c>
      <c r="H1974" t="str">
        <f t="shared" ca="1" si="1033"/>
        <v>S105</v>
      </c>
      <c r="I1974">
        <f ca="1">VLOOKUP(D1974,PRC!$A$2:$B$21,2,0)*E1974</f>
        <v>10600000</v>
      </c>
      <c r="J1974">
        <f t="shared" ca="1" si="1057"/>
        <v>9115996</v>
      </c>
      <c r="K1974">
        <f ca="1">VLOOKUP(D1974,PRC!$A$1:$C$21,3,0)*E1974</f>
        <v>4452000</v>
      </c>
      <c r="L1974">
        <f t="shared" ca="1" si="1058"/>
        <v>318000</v>
      </c>
      <c r="M1974">
        <f t="shared" ca="1" si="1059"/>
        <v>212000</v>
      </c>
      <c r="N1974">
        <f t="shared" ca="1" si="1060"/>
        <v>212000</v>
      </c>
      <c r="O1974">
        <f t="shared" ca="1" si="1061"/>
        <v>636000</v>
      </c>
      <c r="P1974">
        <f t="shared" ca="1" si="1045"/>
        <v>3285996</v>
      </c>
      <c r="Q1974">
        <f ca="1">IF(P1974&gt;0,1,0)</f>
        <v>1</v>
      </c>
      <c r="R1974">
        <f t="shared" ca="1" si="1062"/>
        <v>14</v>
      </c>
      <c r="S1974">
        <f t="shared" ca="1" si="1063"/>
        <v>3</v>
      </c>
      <c r="T1974">
        <f t="shared" ca="1" si="1064"/>
        <v>2</v>
      </c>
      <c r="U1974">
        <f t="shared" ca="1" si="1065"/>
        <v>2</v>
      </c>
      <c r="V1974">
        <f t="shared" ca="1" si="1066"/>
        <v>6</v>
      </c>
      <c r="X1974">
        <f t="shared" si="1068"/>
        <v>1974</v>
      </c>
      <c r="Y1974">
        <f t="shared" si="1069"/>
        <v>1957</v>
      </c>
      <c r="Z1974">
        <f t="shared" si="1070"/>
        <v>1958</v>
      </c>
      <c r="AA1974">
        <f t="shared" si="1067"/>
        <v>1976</v>
      </c>
      <c r="AB1974">
        <f t="shared" si="1027"/>
        <v>20</v>
      </c>
      <c r="AM1974" t="str">
        <f t="shared" si="1028"/>
        <v>201902AT</v>
      </c>
      <c r="AN1974">
        <f t="shared" ca="1" si="1071"/>
        <v>14.000037735849059</v>
      </c>
      <c r="AO1974">
        <f t="shared" ca="1" si="1072"/>
        <v>3</v>
      </c>
      <c r="AP1974">
        <f t="shared" ca="1" si="1029"/>
        <v>2</v>
      </c>
      <c r="AQ1974">
        <f t="shared" ca="1" si="1030"/>
        <v>2</v>
      </c>
      <c r="AR1974">
        <f t="shared" ca="1" si="1031"/>
        <v>6</v>
      </c>
      <c r="AS1974">
        <f ca="1">P1974/J1974</f>
        <v>0.36046483565811133</v>
      </c>
    </row>
    <row r="1975" spans="1:51" x14ac:dyDescent="0.4">
      <c r="A1975">
        <f t="shared" si="1026"/>
        <v>201902</v>
      </c>
      <c r="B1975" t="s">
        <v>1075</v>
      </c>
      <c r="C1975" t="s">
        <v>1042</v>
      </c>
      <c r="D1975" t="str">
        <f t="shared" ca="1" si="1046"/>
        <v>I120</v>
      </c>
      <c r="E1975">
        <f t="shared" ca="1" si="1055"/>
        <v>23</v>
      </c>
      <c r="F1975">
        <f t="shared" ca="1" si="1056"/>
        <v>13</v>
      </c>
      <c r="G1975" t="str">
        <f t="shared" ca="1" si="1044"/>
        <v>S11</v>
      </c>
      <c r="H1975" t="str">
        <f t="shared" ca="1" si="1033"/>
        <v>S114</v>
      </c>
      <c r="I1975">
        <f ca="1">VLOOKUP(D1975,PRC!$A$2:$B$21,2,0)*E1975</f>
        <v>98900000</v>
      </c>
      <c r="J1975">
        <f t="shared" ca="1" si="1057"/>
        <v>89009996</v>
      </c>
      <c r="K1975">
        <f ca="1">VLOOKUP(D1975,PRC!$A$1:$C$21,3,0)*E1975</f>
        <v>44505000</v>
      </c>
      <c r="L1975">
        <f t="shared" ca="1" si="1058"/>
        <v>2967000</v>
      </c>
      <c r="M1975">
        <f t="shared" ca="1" si="1059"/>
        <v>989000</v>
      </c>
      <c r="N1975">
        <f t="shared" ca="1" si="1060"/>
        <v>1978000</v>
      </c>
      <c r="O1975">
        <f t="shared" ca="1" si="1061"/>
        <v>4945000</v>
      </c>
      <c r="P1975">
        <f t="shared" ca="1" si="1045"/>
        <v>33625996</v>
      </c>
      <c r="Q1975">
        <f ca="1">IF(P1975&gt;0,1,0)</f>
        <v>1</v>
      </c>
      <c r="R1975">
        <f t="shared" ca="1" si="1062"/>
        <v>10</v>
      </c>
      <c r="S1975">
        <f t="shared" ca="1" si="1063"/>
        <v>3</v>
      </c>
      <c r="T1975">
        <f t="shared" ca="1" si="1064"/>
        <v>1</v>
      </c>
      <c r="U1975">
        <f t="shared" ca="1" si="1065"/>
        <v>2</v>
      </c>
      <c r="V1975">
        <f t="shared" ca="1" si="1066"/>
        <v>5</v>
      </c>
      <c r="X1975">
        <f t="shared" si="1068"/>
        <v>1975</v>
      </c>
      <c r="Y1975">
        <f t="shared" si="1069"/>
        <v>1957</v>
      </c>
      <c r="Z1975">
        <f t="shared" si="1070"/>
        <v>1958</v>
      </c>
      <c r="AA1975">
        <f t="shared" si="1067"/>
        <v>1976</v>
      </c>
      <c r="AB1975">
        <f t="shared" si="1027"/>
        <v>20</v>
      </c>
      <c r="AM1975" t="str">
        <f t="shared" si="1028"/>
        <v>201902AT</v>
      </c>
      <c r="AN1975">
        <f t="shared" ca="1" si="1071"/>
        <v>10.000004044489385</v>
      </c>
      <c r="AO1975">
        <f t="shared" ca="1" si="1072"/>
        <v>3</v>
      </c>
      <c r="AP1975">
        <f t="shared" ca="1" si="1029"/>
        <v>1</v>
      </c>
      <c r="AQ1975">
        <f t="shared" ca="1" si="1030"/>
        <v>2</v>
      </c>
      <c r="AR1975">
        <f t="shared" ca="1" si="1031"/>
        <v>5</v>
      </c>
      <c r="AS1975">
        <f ca="1">P1975/J1975</f>
        <v>0.37777774981587459</v>
      </c>
    </row>
    <row r="1976" spans="1:51" x14ac:dyDescent="0.4">
      <c r="A1976">
        <f t="shared" si="1026"/>
        <v>201902</v>
      </c>
      <c r="B1976" t="s">
        <v>1076</v>
      </c>
      <c r="C1976" t="s">
        <v>1042</v>
      </c>
      <c r="D1976" t="str">
        <f t="shared" ca="1" si="1046"/>
        <v>I116</v>
      </c>
      <c r="E1976">
        <f t="shared" ca="1" si="1055"/>
        <v>38</v>
      </c>
      <c r="F1976">
        <f t="shared" ca="1" si="1056"/>
        <v>18</v>
      </c>
      <c r="G1976" t="str">
        <f t="shared" ca="1" si="1044"/>
        <v>S10</v>
      </c>
      <c r="H1976" t="str">
        <f t="shared" ca="1" si="1033"/>
        <v>S103</v>
      </c>
      <c r="I1976">
        <f ca="1">VLOOKUP(D1976,PRC!$A$2:$B$21,2,0)*E1976</f>
        <v>55480000</v>
      </c>
      <c r="J1976">
        <f t="shared" ca="1" si="1057"/>
        <v>46603196</v>
      </c>
      <c r="K1976">
        <f ca="1">VLOOKUP(D1976,PRC!$A$1:$C$21,3,0)*E1976</f>
        <v>33288000</v>
      </c>
      <c r="L1976">
        <f t="shared" ca="1" si="1058"/>
        <v>1110000</v>
      </c>
      <c r="M1976">
        <f t="shared" ca="1" si="1059"/>
        <v>555000</v>
      </c>
      <c r="N1976">
        <f t="shared" ca="1" si="1060"/>
        <v>1110000</v>
      </c>
      <c r="O1976">
        <f t="shared" ca="1" si="1061"/>
        <v>3884000</v>
      </c>
      <c r="P1976">
        <f t="shared" ca="1" si="1045"/>
        <v>6656196</v>
      </c>
      <c r="Q1976">
        <f ca="1">IF(P1976&gt;0,1,0)</f>
        <v>1</v>
      </c>
      <c r="R1976">
        <f t="shared" ca="1" si="1062"/>
        <v>16</v>
      </c>
      <c r="S1976">
        <f t="shared" ca="1" si="1063"/>
        <v>2</v>
      </c>
      <c r="T1976">
        <f t="shared" ca="1" si="1064"/>
        <v>1</v>
      </c>
      <c r="U1976">
        <f t="shared" ca="1" si="1065"/>
        <v>2</v>
      </c>
      <c r="V1976">
        <f t="shared" ca="1" si="1066"/>
        <v>7</v>
      </c>
      <c r="X1976">
        <f t="shared" si="1068"/>
        <v>1976</v>
      </c>
      <c r="Y1976">
        <f t="shared" si="1069"/>
        <v>1957</v>
      </c>
      <c r="Z1976">
        <f t="shared" si="1070"/>
        <v>1958</v>
      </c>
      <c r="AA1976">
        <f t="shared" si="1067"/>
        <v>1976</v>
      </c>
      <c r="AB1976">
        <f t="shared" si="1027"/>
        <v>20</v>
      </c>
      <c r="AM1976" t="str">
        <f t="shared" si="1028"/>
        <v>201902AT</v>
      </c>
      <c r="AN1976">
        <f t="shared" ca="1" si="1071"/>
        <v>16.000007209805332</v>
      </c>
      <c r="AO1976">
        <f t="shared" ca="1" si="1072"/>
        <v>2.0007209805335253</v>
      </c>
      <c r="AP1976">
        <f t="shared" ca="1" si="1029"/>
        <v>1.0003604902667627</v>
      </c>
      <c r="AQ1976">
        <f t="shared" ca="1" si="1030"/>
        <v>2.0007209805335253</v>
      </c>
      <c r="AR1976">
        <f t="shared" ca="1" si="1031"/>
        <v>7.0007209805335258</v>
      </c>
      <c r="AS1976">
        <f ca="1">P1976/J1976</f>
        <v>0.14282702842955233</v>
      </c>
    </row>
    <row r="1977" spans="1:51" x14ac:dyDescent="0.4">
      <c r="A1977" s="1">
        <f t="shared" si="1026"/>
        <v>201902</v>
      </c>
      <c r="B1977" s="1" t="s">
        <v>1078</v>
      </c>
      <c r="C1977" s="1" t="s">
        <v>1080</v>
      </c>
      <c r="D1977" s="1" t="str">
        <f ca="1">"I"&amp;RANDBETWEEN(101,120)</f>
        <v>I108</v>
      </c>
      <c r="E1977" s="3">
        <f t="shared" ca="1" si="1055"/>
        <v>196</v>
      </c>
      <c r="F1977" s="3">
        <f t="shared" ca="1" si="1056"/>
        <v>19</v>
      </c>
      <c r="G1977" s="1" t="str">
        <f ca="1">LEFT(H1977,3)</f>
        <v>S10</v>
      </c>
      <c r="H1977" s="1" t="str">
        <f ca="1">"S"&amp;RANDBETWEEN(101,120)</f>
        <v>S105</v>
      </c>
      <c r="I1977" s="1">
        <f ca="1">VLOOKUP(D1977,PRC!$A$2:$B$21,2,0)*E1977</f>
        <v>7840000</v>
      </c>
      <c r="J1977" s="1">
        <f t="shared" ca="1" si="1057"/>
        <v>6507196</v>
      </c>
      <c r="K1977" s="1">
        <f ca="1">VLOOKUP(D1977,PRC!$A$1:$C$21,3,0)*E1977</f>
        <v>3606400</v>
      </c>
      <c r="L1977" s="1">
        <f t="shared" ca="1" si="1058"/>
        <v>470000</v>
      </c>
      <c r="M1977" s="1">
        <f t="shared" ca="1" si="1059"/>
        <v>78000</v>
      </c>
      <c r="N1977" s="1">
        <f t="shared" ca="1" si="1060"/>
        <v>392000</v>
      </c>
      <c r="O1977" s="1">
        <f t="shared" ca="1" si="1061"/>
        <v>1176000</v>
      </c>
      <c r="P1977" s="1">
        <f ca="1">J1977-SUM(K1977:O1977)</f>
        <v>784796</v>
      </c>
      <c r="Q1977">
        <f ca="1">IF(P1977&gt;0,1,0)</f>
        <v>1</v>
      </c>
      <c r="R1977" s="3">
        <f t="shared" ca="1" si="1062"/>
        <v>17</v>
      </c>
      <c r="S1977" s="3">
        <f t="shared" ca="1" si="1063"/>
        <v>6</v>
      </c>
      <c r="T1977" s="3">
        <f t="shared" ca="1" si="1064"/>
        <v>1</v>
      </c>
      <c r="U1977" s="3">
        <f t="shared" ca="1" si="1065"/>
        <v>5</v>
      </c>
      <c r="V1977" s="3">
        <f t="shared" ca="1" si="1066"/>
        <v>15</v>
      </c>
      <c r="W1977" t="str">
        <f>C1977&amp;A1977&amp;"EBIT"</f>
        <v>VN201902EBIT</v>
      </c>
      <c r="X1977">
        <f t="shared" si="1068"/>
        <v>1977</v>
      </c>
      <c r="Y1977">
        <f t="shared" si="1069"/>
        <v>1977</v>
      </c>
      <c r="Z1977">
        <f t="shared" si="1070"/>
        <v>1978</v>
      </c>
      <c r="AA1977">
        <f t="shared" si="1067"/>
        <v>1989</v>
      </c>
      <c r="AB1977">
        <f t="shared" si="1027"/>
        <v>13</v>
      </c>
      <c r="AC1977" s="4" t="s">
        <v>1106</v>
      </c>
      <c r="AD1977">
        <f>VLOOKUP(C1977&amp;A1977&amp;AC1977,PRF_POL!$A$2:$J$97,5,0)</f>
        <v>50</v>
      </c>
      <c r="AE1977">
        <f>$AE$2</f>
        <v>40</v>
      </c>
      <c r="AF1977">
        <f>VLOOKUP($C1977&amp;$A1977&amp;$AC1977,PRF_POL!$A$2:$J$97,6,0)</f>
        <v>0</v>
      </c>
      <c r="AG1977">
        <f>VLOOKUP($C1977&amp;$A1977&amp;$AC1977,PRF_POL!$A$2:$J$97,7,0)</f>
        <v>5</v>
      </c>
      <c r="AH1977">
        <f>VLOOKUP($C1977&amp;$A1977&amp;$AC1977,PRF_POL!$A$2:$J$97,8,0)</f>
        <v>1</v>
      </c>
      <c r="AI1977">
        <f>VLOOKUP($C1977&amp;$A1977&amp;$AC1977,PRF_POL!$A$2:$J$97,9,0)</f>
        <v>1</v>
      </c>
      <c r="AJ1977">
        <f>VLOOKUP($C1977&amp;$A1977&amp;$AC1977,PRF_POL!$A$2:$J$97,10,0)</f>
        <v>10</v>
      </c>
      <c r="AK1977">
        <f>SUM(AE1977:AJ1977)</f>
        <v>57</v>
      </c>
      <c r="AL1977" s="3">
        <f ca="1">SUM(INDIRECT("P"&amp;Y1977):INDIRECT("P"&amp;AA1977))</f>
        <v>233077498</v>
      </c>
      <c r="AM1977" t="str">
        <f t="shared" si="1028"/>
        <v>201902VN</v>
      </c>
      <c r="AN1977">
        <f t="shared" ca="1" si="1071"/>
        <v>17.000051020408158</v>
      </c>
      <c r="AO1977">
        <f t="shared" ca="1" si="1072"/>
        <v>5.9948979591836729</v>
      </c>
      <c r="AP1977">
        <f t="shared" ca="1" si="1029"/>
        <v>0.99489795918367341</v>
      </c>
      <c r="AQ1977">
        <f t="shared" ca="1" si="1030"/>
        <v>5</v>
      </c>
      <c r="AR1977">
        <f t="shared" ca="1" si="1031"/>
        <v>15</v>
      </c>
      <c r="AS1977">
        <f ca="1">P1977/J1977</f>
        <v>0.12060432788562078</v>
      </c>
      <c r="AT1977">
        <f ca="1">MIN(INDIRECT("E"&amp;$Y1977):INDIRECT("E"&amp;$AA1977))</f>
        <v>63</v>
      </c>
      <c r="AU1977">
        <f ca="1">MIN(INDIRECT("AN"&amp;$Y1977):INDIRECT("AN"&amp;$AA1977))</f>
        <v>6.2015503843326769E-7</v>
      </c>
      <c r="AV1977">
        <f ca="1">MIN(INDIRECT("AO"&amp;$Y1977):INDIRECT("AO"&amp;$AA1977))</f>
        <v>5</v>
      </c>
      <c r="AW1977">
        <f ca="1">MIN(INDIRECT("AP"&amp;$Y1977):INDIRECT("AP"&amp;$AA1977))</f>
        <v>0.99489795918367341</v>
      </c>
      <c r="AX1977">
        <f ca="1">MIN(INDIRECT("AQ"&amp;$Y1977):INDIRECT("AQ"&amp;$AA1977))</f>
        <v>0.99009900990099009</v>
      </c>
      <c r="AY1977">
        <f ca="1">MIN(INDIRECT("AR"&amp;$Y1977):INDIRECT("AR"&amp;$AA1977))</f>
        <v>11</v>
      </c>
    </row>
    <row r="1978" spans="1:51" x14ac:dyDescent="0.4">
      <c r="A1978">
        <f t="shared" si="1026"/>
        <v>201902</v>
      </c>
      <c r="B1978" t="s">
        <v>1082</v>
      </c>
      <c r="C1978" t="s">
        <v>1080</v>
      </c>
      <c r="D1978" t="str">
        <f ca="1">"I"&amp;RANDBETWEEN(101,120)</f>
        <v>I101</v>
      </c>
      <c r="E1978">
        <f t="shared" ca="1" si="1055"/>
        <v>63</v>
      </c>
      <c r="F1978">
        <f t="shared" ca="1" si="1056"/>
        <v>5</v>
      </c>
      <c r="G1978" t="str">
        <f t="shared" ref="G1978:G1989" ca="1" si="1073">LEFT(H1978,3)</f>
        <v>S11</v>
      </c>
      <c r="H1978" t="str">
        <f t="shared" ca="1" si="1033"/>
        <v>S112</v>
      </c>
      <c r="I1978">
        <f ca="1">VLOOKUP(D1978,PRC!$A$2:$B$21,2,0)*E1978</f>
        <v>1890000</v>
      </c>
      <c r="J1978">
        <f t="shared" ca="1" si="1057"/>
        <v>1871096</v>
      </c>
      <c r="K1978">
        <f ca="1">VLOOKUP(D1978,PRC!$A$1:$C$21,3,0)*E1978</f>
        <v>982800</v>
      </c>
      <c r="L1978">
        <f t="shared" ca="1" si="1058"/>
        <v>132000</v>
      </c>
      <c r="M1978">
        <f t="shared" ca="1" si="1059"/>
        <v>170000</v>
      </c>
      <c r="N1978">
        <f t="shared" ca="1" si="1060"/>
        <v>189000</v>
      </c>
      <c r="O1978">
        <f t="shared" ca="1" si="1061"/>
        <v>227000</v>
      </c>
      <c r="P1978">
        <f t="shared" ref="P1978:P1989" ca="1" si="1074">J1978-SUM(K1978:O1978)</f>
        <v>170296</v>
      </c>
      <c r="Q1978">
        <f ca="1">IF(P1978&gt;0,1,0)</f>
        <v>1</v>
      </c>
      <c r="R1978">
        <f t="shared" ca="1" si="1062"/>
        <v>1</v>
      </c>
      <c r="S1978">
        <f t="shared" ca="1" si="1063"/>
        <v>7</v>
      </c>
      <c r="T1978">
        <f t="shared" ca="1" si="1064"/>
        <v>9</v>
      </c>
      <c r="U1978">
        <f t="shared" ca="1" si="1065"/>
        <v>10</v>
      </c>
      <c r="V1978">
        <f t="shared" ca="1" si="1066"/>
        <v>12</v>
      </c>
      <c r="W1978" t="str">
        <f>C1978&amp;A1978&amp;"SALES"</f>
        <v>VN201902SALES</v>
      </c>
      <c r="X1978">
        <f t="shared" si="1068"/>
        <v>1978</v>
      </c>
      <c r="Y1978">
        <f t="shared" si="1069"/>
        <v>1977</v>
      </c>
      <c r="Z1978">
        <f t="shared" si="1070"/>
        <v>1978</v>
      </c>
      <c r="AA1978">
        <f t="shared" si="1067"/>
        <v>1989</v>
      </c>
      <c r="AB1978">
        <f t="shared" si="1027"/>
        <v>13</v>
      </c>
      <c r="AC1978" s="4" t="s">
        <v>1107</v>
      </c>
      <c r="AD1978">
        <f>VLOOKUP(C1978&amp;A1978&amp;AC1978,PRF_POL!$A$2:$J$97,5,0)</f>
        <v>200</v>
      </c>
      <c r="AE1978">
        <f>$AE$3</f>
        <v>60</v>
      </c>
      <c r="AF1978">
        <f>VLOOKUP($C1978&amp;$A1978&amp;$AC1978,PRF_POL!$A$2:$J$97,6,0)</f>
        <v>20</v>
      </c>
      <c r="AG1978">
        <f>VLOOKUP($C1978&amp;$A1978&amp;$AC1978,PRF_POL!$A$2:$J$97,7,0)</f>
        <v>8</v>
      </c>
      <c r="AH1978">
        <f>VLOOKUP($C1978&amp;$A1978&amp;$AC1978,PRF_POL!$A$2:$J$97,8,0)</f>
        <v>10</v>
      </c>
      <c r="AI1978">
        <f>VLOOKUP($C1978&amp;$A1978&amp;$AC1978,PRF_POL!$A$2:$J$97,9,0)</f>
        <v>10</v>
      </c>
      <c r="AJ1978">
        <f>VLOOKUP($C1978&amp;$A1978&amp;$AC1978,PRF_POL!$A$2:$J$97,10,0)</f>
        <v>20</v>
      </c>
      <c r="AK1978">
        <f>SUM(AE1978:AJ1978)</f>
        <v>128</v>
      </c>
      <c r="AL1978" s="3">
        <f ca="1">SUM(INDIRECT("J"&amp;Y1977):INDIRECT("J"&amp;AA1977))</f>
        <v>943768498</v>
      </c>
      <c r="AM1978" t="str">
        <f t="shared" si="1028"/>
        <v>201902VN</v>
      </c>
      <c r="AN1978">
        <f t="shared" ca="1" si="1071"/>
        <v>1.0002116402116457</v>
      </c>
      <c r="AO1978">
        <f t="shared" ca="1" si="1072"/>
        <v>6.9841269841269842</v>
      </c>
      <c r="AP1978">
        <f t="shared" ca="1" si="1029"/>
        <v>8.9947089947089935</v>
      </c>
      <c r="AQ1978">
        <f t="shared" ca="1" si="1030"/>
        <v>10</v>
      </c>
      <c r="AR1978">
        <f t="shared" ca="1" si="1031"/>
        <v>12.010582010582011</v>
      </c>
      <c r="AS1978">
        <f ca="1">P1978/J1978</f>
        <v>9.1014036692932912E-2</v>
      </c>
      <c r="AT1978">
        <f ca="1">MAX(INDIRECT("E"&amp;$Y1977):INDIRECT("E"&amp;$AA1977))</f>
        <v>199</v>
      </c>
      <c r="AU1978">
        <f ca="1">MAX(INDIRECT("AN"&amp;$Y1977):INDIRECT("AN"&amp;$AA1977))</f>
        <v>18.000198019801971</v>
      </c>
      <c r="AV1978">
        <f ca="1">MAX(INDIRECT("AO"&amp;$Y1977):INDIRECT("AO"&amp;$AA1977))</f>
        <v>8.0402010050251249</v>
      </c>
      <c r="AW1978">
        <f ca="1">MAX(INDIRECT("AP"&amp;$Y1977):INDIRECT("AP"&amp;$AA1977))</f>
        <v>10</v>
      </c>
      <c r="AX1978">
        <f ca="1">MAX(INDIRECT("AQ"&amp;$Y1977):INDIRECT("AQ"&amp;$AA1977))</f>
        <v>10.050251256281408</v>
      </c>
      <c r="AY1978">
        <f ca="1">MAX(INDIRECT("AR"&amp;$Y1977):INDIRECT("AR"&amp;$AA1977))</f>
        <v>20</v>
      </c>
    </row>
    <row r="1979" spans="1:51" x14ac:dyDescent="0.4">
      <c r="A1979">
        <f t="shared" si="1026"/>
        <v>201902</v>
      </c>
      <c r="B1979" t="s">
        <v>1083</v>
      </c>
      <c r="C1979" t="s">
        <v>1080</v>
      </c>
      <c r="D1979" t="str">
        <f t="shared" ref="D1979:D2001" ca="1" si="1075">"I"&amp;RANDBETWEEN(101,120)</f>
        <v>I104</v>
      </c>
      <c r="E1979">
        <f t="shared" ca="1" si="1055"/>
        <v>123</v>
      </c>
      <c r="F1979">
        <f t="shared" ca="1" si="1056"/>
        <v>5</v>
      </c>
      <c r="G1979" t="str">
        <f t="shared" ca="1" si="1073"/>
        <v>S11</v>
      </c>
      <c r="H1979" t="str">
        <f t="shared" ca="1" si="1033"/>
        <v>S112</v>
      </c>
      <c r="I1979">
        <f ca="1">VLOOKUP(D1979,PRC!$A$2:$B$21,2,0)*E1979</f>
        <v>8610000</v>
      </c>
      <c r="J1979">
        <f t="shared" ca="1" si="1057"/>
        <v>8007295.9999999991</v>
      </c>
      <c r="K1979">
        <f ca="1">VLOOKUP(D1979,PRC!$A$1:$C$21,3,0)*E1979</f>
        <v>3616200</v>
      </c>
      <c r="L1979">
        <f t="shared" ca="1" si="1058"/>
        <v>517000</v>
      </c>
      <c r="M1979">
        <f t="shared" ca="1" si="1059"/>
        <v>861000</v>
      </c>
      <c r="N1979">
        <f t="shared" ca="1" si="1060"/>
        <v>172000</v>
      </c>
      <c r="O1979">
        <f t="shared" ca="1" si="1061"/>
        <v>1464000</v>
      </c>
      <c r="P1979">
        <f t="shared" ca="1" si="1074"/>
        <v>1377095.9999999991</v>
      </c>
      <c r="Q1979">
        <f ca="1">IF(P1979&gt;0,1,0)</f>
        <v>1</v>
      </c>
      <c r="R1979">
        <f t="shared" ca="1" si="1062"/>
        <v>7</v>
      </c>
      <c r="S1979">
        <f t="shared" ca="1" si="1063"/>
        <v>6</v>
      </c>
      <c r="T1979">
        <f t="shared" ca="1" si="1064"/>
        <v>10</v>
      </c>
      <c r="U1979">
        <f t="shared" ca="1" si="1065"/>
        <v>2</v>
      </c>
      <c r="V1979">
        <f t="shared" ca="1" si="1066"/>
        <v>17</v>
      </c>
      <c r="X1979">
        <f t="shared" si="1068"/>
        <v>1979</v>
      </c>
      <c r="Y1979">
        <f t="shared" si="1069"/>
        <v>1977</v>
      </c>
      <c r="Z1979">
        <f t="shared" si="1070"/>
        <v>1978</v>
      </c>
      <c r="AA1979">
        <f t="shared" si="1067"/>
        <v>1989</v>
      </c>
      <c r="AB1979">
        <f t="shared" si="1027"/>
        <v>13</v>
      </c>
      <c r="AK1979" s="3">
        <f ca="1">SUM(INDIRECT("Q"&amp;Y1977):INDIRECT("Q"&amp;AA1977))</f>
        <v>9</v>
      </c>
      <c r="AL1979">
        <f ca="1">AL1977/AL1978</f>
        <v>0.24696469366579768</v>
      </c>
      <c r="AM1979" t="str">
        <f t="shared" si="1028"/>
        <v>201902VN</v>
      </c>
      <c r="AN1979">
        <f t="shared" ca="1" si="1071"/>
        <v>7.0000464576074446</v>
      </c>
      <c r="AO1979">
        <f t="shared" ca="1" si="1072"/>
        <v>6.0046457607433217</v>
      </c>
      <c r="AP1979">
        <f t="shared" ca="1" si="1029"/>
        <v>10</v>
      </c>
      <c r="AQ1979">
        <f t="shared" ca="1" si="1030"/>
        <v>1.9976771196283394</v>
      </c>
      <c r="AR1979">
        <f t="shared" ca="1" si="1031"/>
        <v>17.00348432055749</v>
      </c>
      <c r="AS1979">
        <f ca="1">P1979/J1979</f>
        <v>0.17198015409946119</v>
      </c>
      <c r="AT1979" t="str">
        <f ca="1">IF(ABS(AT1977-AD1977)&lt;AD1977+(AD1978-AD1977)*5%,"ok","chk")</f>
        <v>ok</v>
      </c>
      <c r="AU1979" t="str">
        <f ca="1">IF(ABS(AU1977-AF1977)&lt;AF1977+(AF1978-AF1977)*5%,"ok","chk")</f>
        <v>ok</v>
      </c>
      <c r="AV1979" t="str">
        <f t="shared" ref="AV1979" ca="1" si="1076">IF(ABS(AV1977-AG1977)&lt;AG1977+(AG1978-AG1977)*5%,"ok","chk")</f>
        <v>ok</v>
      </c>
      <c r="AW1979" t="str">
        <f t="shared" ref="AW1979" ca="1" si="1077">IF(ABS(AW1977-AH1977)&lt;AH1977+(AH1978-AH1977)*5%,"ok","chk")</f>
        <v>ok</v>
      </c>
      <c r="AX1979" t="str">
        <f t="shared" ref="AX1979" ca="1" si="1078">IF(ABS(AX1977-AI1977)&lt;AI1977+(AI1978-AI1977)*5%,"ok","chk")</f>
        <v>ok</v>
      </c>
      <c r="AY1979" t="str">
        <f t="shared" ref="AY1979" ca="1" si="1079">IF(ABS(AY1977-AJ1977)&lt;AJ1977+(AJ1978-AJ1977)*5%,"ok","chk")</f>
        <v>ok</v>
      </c>
    </row>
    <row r="1980" spans="1:51" x14ac:dyDescent="0.4">
      <c r="A1980">
        <f t="shared" si="1026"/>
        <v>201902</v>
      </c>
      <c r="B1980" t="s">
        <v>1084</v>
      </c>
      <c r="C1980" t="s">
        <v>1080</v>
      </c>
      <c r="D1980" t="str">
        <f t="shared" ca="1" si="1075"/>
        <v>I106</v>
      </c>
      <c r="E1980">
        <f t="shared" ca="1" si="1055"/>
        <v>189</v>
      </c>
      <c r="F1980">
        <f t="shared" ca="1" si="1056"/>
        <v>8</v>
      </c>
      <c r="G1980" t="str">
        <f t="shared" ca="1" si="1073"/>
        <v>S11</v>
      </c>
      <c r="H1980" t="str">
        <f t="shared" ca="1" si="1033"/>
        <v>S119</v>
      </c>
      <c r="I1980">
        <f ca="1">VLOOKUP(D1980,PRC!$A$2:$B$21,2,0)*E1980</f>
        <v>3780000</v>
      </c>
      <c r="J1980">
        <f t="shared" ca="1" si="1057"/>
        <v>3364196</v>
      </c>
      <c r="K1980">
        <f ca="1">VLOOKUP(D1980,PRC!$A$1:$C$21,3,0)*E1980</f>
        <v>2003400</v>
      </c>
      <c r="L1980">
        <f t="shared" ca="1" si="1058"/>
        <v>265000</v>
      </c>
      <c r="M1980">
        <f t="shared" ca="1" si="1059"/>
        <v>378000</v>
      </c>
      <c r="N1980">
        <f t="shared" ca="1" si="1060"/>
        <v>302000</v>
      </c>
      <c r="O1980">
        <f t="shared" ca="1" si="1061"/>
        <v>529000</v>
      </c>
      <c r="P1980">
        <f t="shared" ca="1" si="1074"/>
        <v>-113204</v>
      </c>
      <c r="Q1980">
        <f ca="1">IF(P1980&gt;0,1,0)</f>
        <v>0</v>
      </c>
      <c r="R1980">
        <f t="shared" ca="1" si="1062"/>
        <v>11</v>
      </c>
      <c r="S1980">
        <f t="shared" ca="1" si="1063"/>
        <v>7</v>
      </c>
      <c r="T1980">
        <f t="shared" ca="1" si="1064"/>
        <v>10</v>
      </c>
      <c r="U1980">
        <f t="shared" ca="1" si="1065"/>
        <v>8</v>
      </c>
      <c r="V1980">
        <f t="shared" ca="1" si="1066"/>
        <v>14</v>
      </c>
      <c r="X1980">
        <f t="shared" si="1068"/>
        <v>1980</v>
      </c>
      <c r="Y1980">
        <f t="shared" si="1069"/>
        <v>1977</v>
      </c>
      <c r="Z1980">
        <f t="shared" si="1070"/>
        <v>1978</v>
      </c>
      <c r="AA1980">
        <f t="shared" si="1067"/>
        <v>1989</v>
      </c>
      <c r="AB1980">
        <f t="shared" si="1027"/>
        <v>13</v>
      </c>
      <c r="AK1980" s="2">
        <f ca="1">AK1979/AB1977</f>
        <v>0.69230769230769229</v>
      </c>
      <c r="AM1980" t="str">
        <f t="shared" si="1028"/>
        <v>201902VN</v>
      </c>
      <c r="AN1980">
        <f t="shared" ca="1" si="1071"/>
        <v>11.000105820105821</v>
      </c>
      <c r="AO1980">
        <f t="shared" ca="1" si="1072"/>
        <v>7.0105820105820102</v>
      </c>
      <c r="AP1980">
        <f t="shared" ca="1" si="1029"/>
        <v>10</v>
      </c>
      <c r="AQ1980">
        <f t="shared" ca="1" si="1030"/>
        <v>7.9894179894179889</v>
      </c>
      <c r="AR1980">
        <f t="shared" ca="1" si="1031"/>
        <v>13.994708994708995</v>
      </c>
      <c r="AS1980">
        <f ca="1">P1980/J1980</f>
        <v>-3.3649644669930048E-2</v>
      </c>
      <c r="AT1980" t="str">
        <f ca="1">IF(ABS(AD1978-AT1978)&lt;AT1978+(AD1978-AD1977)*5%,"ok","chk")</f>
        <v>ok</v>
      </c>
      <c r="AU1980" t="str">
        <f ca="1">IF(ABS(AF1978-AU1978)&lt;AU1978+(AF1978-AF1977)*5%,"ok","chk")</f>
        <v>ok</v>
      </c>
      <c r="AV1980" t="str">
        <f t="shared" ref="AV1980" ca="1" si="1080">IF(ABS(AG1978-AV1978)&lt;AV1978+(AG1978-AG1977)*5%,"ok","chk")</f>
        <v>ok</v>
      </c>
      <c r="AW1980" t="str">
        <f t="shared" ref="AW1980" ca="1" si="1081">IF(ABS(AH1978-AW1978)&lt;AW1978+(AH1978-AH1977)*5%,"ok","chk")</f>
        <v>ok</v>
      </c>
      <c r="AX1980" t="str">
        <f t="shared" ref="AX1980" ca="1" si="1082">IF(ABS(AI1978-AX1978)&lt;AX1978+(AI1978-AI1977)*5%,"ok","chk")</f>
        <v>ok</v>
      </c>
      <c r="AY1980" t="str">
        <f t="shared" ref="AY1980" ca="1" si="1083">IF(ABS(AJ1978-AY1978)&lt;AY1978+(AJ1978-AJ1977)*5%,"ok","chk")</f>
        <v>ok</v>
      </c>
    </row>
    <row r="1981" spans="1:51" x14ac:dyDescent="0.4">
      <c r="A1981">
        <f t="shared" si="1026"/>
        <v>201902</v>
      </c>
      <c r="B1981" t="s">
        <v>1085</v>
      </c>
      <c r="C1981" t="s">
        <v>1080</v>
      </c>
      <c r="D1981" t="str">
        <f t="shared" ca="1" si="1075"/>
        <v>I120</v>
      </c>
      <c r="E1981">
        <f t="shared" ca="1" si="1055"/>
        <v>150</v>
      </c>
      <c r="F1981">
        <f t="shared" ca="1" si="1056"/>
        <v>14</v>
      </c>
      <c r="G1981" t="str">
        <f t="shared" ca="1" si="1073"/>
        <v>S11</v>
      </c>
      <c r="H1981" t="str">
        <f t="shared" ca="1" si="1033"/>
        <v>S117</v>
      </c>
      <c r="I1981">
        <f ca="1">VLOOKUP(D1981,PRC!$A$2:$B$21,2,0)*E1981</f>
        <v>645000000</v>
      </c>
      <c r="J1981">
        <f t="shared" ca="1" si="1057"/>
        <v>644999996</v>
      </c>
      <c r="K1981">
        <f ca="1">VLOOKUP(D1981,PRC!$A$1:$C$21,3,0)*E1981</f>
        <v>290250000</v>
      </c>
      <c r="L1981">
        <f t="shared" ca="1" si="1058"/>
        <v>32250000</v>
      </c>
      <c r="M1981">
        <f t="shared" ca="1" si="1059"/>
        <v>6450000</v>
      </c>
      <c r="N1981">
        <f t="shared" ca="1" si="1060"/>
        <v>6450000</v>
      </c>
      <c r="O1981">
        <f t="shared" ca="1" si="1061"/>
        <v>116100000</v>
      </c>
      <c r="P1981">
        <f t="shared" ca="1" si="1074"/>
        <v>193499996</v>
      </c>
      <c r="Q1981">
        <f ca="1">IF(P1981&gt;0,1,0)</f>
        <v>1</v>
      </c>
      <c r="R1981">
        <f t="shared" ca="1" si="1062"/>
        <v>0</v>
      </c>
      <c r="S1981">
        <f t="shared" ca="1" si="1063"/>
        <v>5</v>
      </c>
      <c r="T1981">
        <f t="shared" ca="1" si="1064"/>
        <v>1</v>
      </c>
      <c r="U1981">
        <f t="shared" ca="1" si="1065"/>
        <v>1</v>
      </c>
      <c r="V1981">
        <f t="shared" ca="1" si="1066"/>
        <v>18</v>
      </c>
      <c r="X1981">
        <f t="shared" si="1068"/>
        <v>1981</v>
      </c>
      <c r="Y1981">
        <f t="shared" si="1069"/>
        <v>1977</v>
      </c>
      <c r="Z1981">
        <f t="shared" si="1070"/>
        <v>1978</v>
      </c>
      <c r="AA1981">
        <f t="shared" si="1067"/>
        <v>1989</v>
      </c>
      <c r="AB1981">
        <f t="shared" si="1027"/>
        <v>13</v>
      </c>
      <c r="AM1981" t="str">
        <f t="shared" si="1028"/>
        <v>201902VN</v>
      </c>
      <c r="AN1981">
        <f t="shared" ca="1" si="1071"/>
        <v>6.2015503843326769E-7</v>
      </c>
      <c r="AO1981">
        <f t="shared" ca="1" si="1072"/>
        <v>5</v>
      </c>
      <c r="AP1981">
        <f t="shared" ca="1" si="1029"/>
        <v>1</v>
      </c>
      <c r="AQ1981">
        <f t="shared" ca="1" si="1030"/>
        <v>1</v>
      </c>
      <c r="AR1981">
        <f t="shared" ca="1" si="1031"/>
        <v>18</v>
      </c>
      <c r="AS1981">
        <f ca="1">P1981/J1981</f>
        <v>0.29999999565891472</v>
      </c>
    </row>
    <row r="1982" spans="1:51" x14ac:dyDescent="0.4">
      <c r="A1982">
        <f t="shared" si="1026"/>
        <v>201902</v>
      </c>
      <c r="B1982" t="s">
        <v>1086</v>
      </c>
      <c r="C1982" t="s">
        <v>1080</v>
      </c>
      <c r="D1982" t="str">
        <f t="shared" ca="1" si="1075"/>
        <v>I115</v>
      </c>
      <c r="E1982">
        <f t="shared" ca="1" si="1055"/>
        <v>117</v>
      </c>
      <c r="F1982">
        <f t="shared" ca="1" si="1056"/>
        <v>5</v>
      </c>
      <c r="G1982" t="str">
        <f t="shared" ca="1" si="1073"/>
        <v>S11</v>
      </c>
      <c r="H1982" t="str">
        <f t="shared" ca="1" si="1033"/>
        <v>S119</v>
      </c>
      <c r="I1982">
        <f ca="1">VLOOKUP(D1982,PRC!$A$2:$B$21,2,0)*E1982</f>
        <v>585000</v>
      </c>
      <c r="J1982">
        <f t="shared" ca="1" si="1057"/>
        <v>567446</v>
      </c>
      <c r="K1982">
        <f ca="1">VLOOKUP(D1982,PRC!$A$1:$C$21,3,0)*E1982</f>
        <v>280800</v>
      </c>
      <c r="L1982">
        <f t="shared" ca="1" si="1058"/>
        <v>35000</v>
      </c>
      <c r="M1982">
        <f t="shared" ca="1" si="1059"/>
        <v>23000</v>
      </c>
      <c r="N1982">
        <f t="shared" ca="1" si="1060"/>
        <v>47000</v>
      </c>
      <c r="O1982">
        <f t="shared" ca="1" si="1061"/>
        <v>99000</v>
      </c>
      <c r="P1982">
        <f t="shared" ca="1" si="1074"/>
        <v>82646</v>
      </c>
      <c r="Q1982">
        <f ca="1">IF(P1982&gt;0,1,0)</f>
        <v>1</v>
      </c>
      <c r="R1982">
        <f t="shared" ca="1" si="1062"/>
        <v>3</v>
      </c>
      <c r="S1982">
        <f t="shared" ca="1" si="1063"/>
        <v>6</v>
      </c>
      <c r="T1982">
        <f t="shared" ca="1" si="1064"/>
        <v>4</v>
      </c>
      <c r="U1982">
        <f t="shared" ca="1" si="1065"/>
        <v>8</v>
      </c>
      <c r="V1982">
        <f t="shared" ca="1" si="1066"/>
        <v>17</v>
      </c>
      <c r="X1982">
        <f t="shared" si="1068"/>
        <v>1982</v>
      </c>
      <c r="Y1982">
        <f t="shared" si="1069"/>
        <v>1977</v>
      </c>
      <c r="Z1982">
        <f t="shared" si="1070"/>
        <v>1978</v>
      </c>
      <c r="AA1982">
        <f t="shared" si="1067"/>
        <v>1989</v>
      </c>
      <c r="AB1982">
        <f t="shared" si="1027"/>
        <v>13</v>
      </c>
      <c r="AM1982" t="str">
        <f t="shared" si="1028"/>
        <v>201902VN</v>
      </c>
      <c r="AN1982">
        <f t="shared" ca="1" si="1071"/>
        <v>3.0006837606837644</v>
      </c>
      <c r="AO1982">
        <f t="shared" ca="1" si="1072"/>
        <v>5.982905982905983</v>
      </c>
      <c r="AP1982">
        <f t="shared" ca="1" si="1029"/>
        <v>3.9316239316239314</v>
      </c>
      <c r="AQ1982">
        <f t="shared" ca="1" si="1030"/>
        <v>8.0341880341880341</v>
      </c>
      <c r="AR1982">
        <f t="shared" ca="1" si="1031"/>
        <v>16.923076923076923</v>
      </c>
      <c r="AS1982">
        <f ca="1">P1982/J1982</f>
        <v>0.14564557684784102</v>
      </c>
    </row>
    <row r="1983" spans="1:51" x14ac:dyDescent="0.4">
      <c r="A1983">
        <f t="shared" si="1026"/>
        <v>201902</v>
      </c>
      <c r="B1983" t="s">
        <v>1087</v>
      </c>
      <c r="C1983" t="s">
        <v>1080</v>
      </c>
      <c r="D1983" t="str">
        <f t="shared" ca="1" si="1075"/>
        <v>I116</v>
      </c>
      <c r="E1983">
        <f t="shared" ca="1" si="1055"/>
        <v>152</v>
      </c>
      <c r="F1983">
        <f t="shared" ca="1" si="1056"/>
        <v>7</v>
      </c>
      <c r="G1983" t="str">
        <f t="shared" ca="1" si="1073"/>
        <v>S10</v>
      </c>
      <c r="H1983" t="str">
        <f t="shared" ca="1" si="1033"/>
        <v>S103</v>
      </c>
      <c r="I1983">
        <f ca="1">VLOOKUP(D1983,PRC!$A$2:$B$21,2,0)*E1983</f>
        <v>221920000</v>
      </c>
      <c r="J1983">
        <f t="shared" ca="1" si="1057"/>
        <v>217481596</v>
      </c>
      <c r="K1983">
        <f ca="1">VLOOKUP(D1983,PRC!$A$1:$C$21,3,0)*E1983</f>
        <v>133152000</v>
      </c>
      <c r="L1983">
        <f t="shared" ca="1" si="1058"/>
        <v>11096000</v>
      </c>
      <c r="M1983">
        <f t="shared" ca="1" si="1059"/>
        <v>4438000</v>
      </c>
      <c r="N1983">
        <f t="shared" ca="1" si="1060"/>
        <v>2219000</v>
      </c>
      <c r="O1983">
        <f t="shared" ca="1" si="1061"/>
        <v>31069000</v>
      </c>
      <c r="P1983">
        <f t="shared" ca="1" si="1074"/>
        <v>35507596</v>
      </c>
      <c r="Q1983">
        <f ca="1">IF(P1983&gt;0,1,0)</f>
        <v>1</v>
      </c>
      <c r="R1983">
        <f t="shared" ca="1" si="1062"/>
        <v>2</v>
      </c>
      <c r="S1983">
        <f t="shared" ca="1" si="1063"/>
        <v>5</v>
      </c>
      <c r="T1983">
        <f t="shared" ca="1" si="1064"/>
        <v>2</v>
      </c>
      <c r="U1983">
        <f t="shared" ca="1" si="1065"/>
        <v>1</v>
      </c>
      <c r="V1983">
        <f t="shared" ca="1" si="1066"/>
        <v>14</v>
      </c>
      <c r="X1983">
        <f t="shared" si="1068"/>
        <v>1983</v>
      </c>
      <c r="Y1983">
        <f t="shared" si="1069"/>
        <v>1977</v>
      </c>
      <c r="Z1983">
        <f t="shared" si="1070"/>
        <v>1978</v>
      </c>
      <c r="AA1983">
        <f t="shared" si="1067"/>
        <v>1989</v>
      </c>
      <c r="AB1983">
        <f t="shared" si="1027"/>
        <v>13</v>
      </c>
      <c r="AM1983" t="str">
        <f t="shared" si="1028"/>
        <v>201902VN</v>
      </c>
      <c r="AN1983">
        <f t="shared" ca="1" si="1071"/>
        <v>2.0000018024513344</v>
      </c>
      <c r="AO1983">
        <f t="shared" ca="1" si="1072"/>
        <v>5</v>
      </c>
      <c r="AP1983">
        <f t="shared" ca="1" si="1029"/>
        <v>1.9998197548666188</v>
      </c>
      <c r="AQ1983">
        <f t="shared" ca="1" si="1030"/>
        <v>0.99990987743330939</v>
      </c>
      <c r="AR1983">
        <f t="shared" ca="1" si="1031"/>
        <v>14.000090122566691</v>
      </c>
      <c r="AS1983">
        <f ca="1">P1983/J1983</f>
        <v>0.16326712996901127</v>
      </c>
    </row>
    <row r="1984" spans="1:51" x14ac:dyDescent="0.4">
      <c r="A1984">
        <f t="shared" si="1026"/>
        <v>201902</v>
      </c>
      <c r="B1984" t="s">
        <v>1088</v>
      </c>
      <c r="C1984" t="s">
        <v>1080</v>
      </c>
      <c r="D1984" t="str">
        <f t="shared" ca="1" si="1075"/>
        <v>I115</v>
      </c>
      <c r="E1984">
        <f t="shared" ca="1" si="1055"/>
        <v>199</v>
      </c>
      <c r="F1984">
        <f t="shared" ca="1" si="1056"/>
        <v>8</v>
      </c>
      <c r="G1984" t="str">
        <f t="shared" ca="1" si="1073"/>
        <v>S11</v>
      </c>
      <c r="H1984" t="str">
        <f t="shared" ca="1" si="1033"/>
        <v>S110</v>
      </c>
      <c r="I1984">
        <f ca="1">VLOOKUP(D1984,PRC!$A$2:$B$21,2,0)*E1984</f>
        <v>995000</v>
      </c>
      <c r="J1984">
        <f t="shared" ca="1" si="1057"/>
        <v>825846</v>
      </c>
      <c r="K1984">
        <f ca="1">VLOOKUP(D1984,PRC!$A$1:$C$21,3,0)*E1984</f>
        <v>477600</v>
      </c>
      <c r="L1984">
        <f t="shared" ca="1" si="1058"/>
        <v>80000</v>
      </c>
      <c r="M1984">
        <f t="shared" ca="1" si="1059"/>
        <v>50000</v>
      </c>
      <c r="N1984">
        <f t="shared" ca="1" si="1060"/>
        <v>100000</v>
      </c>
      <c r="O1984">
        <f t="shared" ca="1" si="1061"/>
        <v>169000</v>
      </c>
      <c r="P1984">
        <f t="shared" ca="1" si="1074"/>
        <v>-50754</v>
      </c>
      <c r="Q1984">
        <f ca="1">IF(P1984&gt;0,1,0)</f>
        <v>0</v>
      </c>
      <c r="R1984">
        <f t="shared" ca="1" si="1062"/>
        <v>17</v>
      </c>
      <c r="S1984">
        <f t="shared" ca="1" si="1063"/>
        <v>8</v>
      </c>
      <c r="T1984">
        <f t="shared" ca="1" si="1064"/>
        <v>5</v>
      </c>
      <c r="U1984">
        <f t="shared" ca="1" si="1065"/>
        <v>10</v>
      </c>
      <c r="V1984">
        <f t="shared" ca="1" si="1066"/>
        <v>17</v>
      </c>
      <c r="X1984">
        <f t="shared" si="1068"/>
        <v>1984</v>
      </c>
      <c r="Y1984">
        <f t="shared" si="1069"/>
        <v>1977</v>
      </c>
      <c r="Z1984">
        <f t="shared" si="1070"/>
        <v>1978</v>
      </c>
      <c r="AA1984">
        <f t="shared" si="1067"/>
        <v>1989</v>
      </c>
      <c r="AB1984">
        <f t="shared" si="1027"/>
        <v>13</v>
      </c>
      <c r="AM1984" t="str">
        <f t="shared" si="1028"/>
        <v>201902VN</v>
      </c>
      <c r="AN1984">
        <f t="shared" ca="1" si="1071"/>
        <v>17.000402010050252</v>
      </c>
      <c r="AO1984">
        <f t="shared" ca="1" si="1072"/>
        <v>8.0402010050251249</v>
      </c>
      <c r="AP1984">
        <f t="shared" ca="1" si="1029"/>
        <v>5.025125628140704</v>
      </c>
      <c r="AQ1984">
        <f t="shared" ca="1" si="1030"/>
        <v>10.050251256281408</v>
      </c>
      <c r="AR1984">
        <f t="shared" ca="1" si="1031"/>
        <v>16.984924623115578</v>
      </c>
      <c r="AS1984">
        <f ca="1">P1984/J1984</f>
        <v>-6.1456978661881267E-2</v>
      </c>
    </row>
    <row r="1985" spans="1:51" x14ac:dyDescent="0.4">
      <c r="A1985">
        <f t="shared" si="1026"/>
        <v>201902</v>
      </c>
      <c r="B1985" t="s">
        <v>1089</v>
      </c>
      <c r="C1985" t="s">
        <v>1080</v>
      </c>
      <c r="D1985" t="str">
        <f t="shared" ca="1" si="1075"/>
        <v>I119</v>
      </c>
      <c r="E1985">
        <f t="shared" ca="1" si="1055"/>
        <v>93</v>
      </c>
      <c r="F1985">
        <f t="shared" ca="1" si="1056"/>
        <v>1</v>
      </c>
      <c r="G1985" t="str">
        <f t="shared" ca="1" si="1073"/>
        <v>S10</v>
      </c>
      <c r="H1985" t="str">
        <f t="shared" ca="1" si="1033"/>
        <v>S102</v>
      </c>
      <c r="I1985">
        <f ca="1">VLOOKUP(D1985,PRC!$A$2:$B$21,2,0)*E1985</f>
        <v>8835000</v>
      </c>
      <c r="J1985">
        <f t="shared" ca="1" si="1057"/>
        <v>8393246</v>
      </c>
      <c r="K1985">
        <f ca="1">VLOOKUP(D1985,PRC!$A$1:$C$21,3,0)*E1985</f>
        <v>4240800</v>
      </c>
      <c r="L1985">
        <f t="shared" ca="1" si="1058"/>
        <v>707000</v>
      </c>
      <c r="M1985">
        <f t="shared" ca="1" si="1059"/>
        <v>530000</v>
      </c>
      <c r="N1985">
        <f t="shared" ca="1" si="1060"/>
        <v>618000</v>
      </c>
      <c r="O1985">
        <f t="shared" ca="1" si="1061"/>
        <v>972000</v>
      </c>
      <c r="P1985">
        <f t="shared" ca="1" si="1074"/>
        <v>1325446</v>
      </c>
      <c r="Q1985">
        <f ca="1">IF(P1985&gt;0,1,0)</f>
        <v>1</v>
      </c>
      <c r="R1985">
        <f t="shared" ca="1" si="1062"/>
        <v>5</v>
      </c>
      <c r="S1985">
        <f t="shared" ca="1" si="1063"/>
        <v>8</v>
      </c>
      <c r="T1985">
        <f t="shared" ca="1" si="1064"/>
        <v>6</v>
      </c>
      <c r="U1985">
        <f t="shared" ca="1" si="1065"/>
        <v>7</v>
      </c>
      <c r="V1985">
        <f t="shared" ca="1" si="1066"/>
        <v>11</v>
      </c>
      <c r="X1985">
        <f t="shared" si="1068"/>
        <v>1985</v>
      </c>
      <c r="Y1985">
        <f t="shared" si="1069"/>
        <v>1977</v>
      </c>
      <c r="Z1985">
        <f t="shared" si="1070"/>
        <v>1978</v>
      </c>
      <c r="AA1985">
        <f t="shared" si="1067"/>
        <v>1989</v>
      </c>
      <c r="AB1985">
        <f t="shared" si="1027"/>
        <v>13</v>
      </c>
      <c r="AM1985" t="str">
        <f t="shared" si="1028"/>
        <v>201902VN</v>
      </c>
      <c r="AN1985">
        <f t="shared" ca="1" si="1071"/>
        <v>5.0000452744765163</v>
      </c>
      <c r="AO1985">
        <f t="shared" ca="1" si="1072"/>
        <v>8.0022637238256937</v>
      </c>
      <c r="AP1985">
        <f t="shared" ca="1" si="1029"/>
        <v>5.9988681380871531</v>
      </c>
      <c r="AQ1985">
        <f t="shared" ca="1" si="1030"/>
        <v>6.9949066213921895</v>
      </c>
      <c r="AR1985">
        <f t="shared" ca="1" si="1031"/>
        <v>11.001697792869269</v>
      </c>
      <c r="AS1985">
        <f ca="1">P1985/J1985</f>
        <v>0.15791816420011995</v>
      </c>
    </row>
    <row r="1986" spans="1:51" x14ac:dyDescent="0.4">
      <c r="A1986">
        <f t="shared" si="1026"/>
        <v>201902</v>
      </c>
      <c r="B1986" t="s">
        <v>1090</v>
      </c>
      <c r="C1986" t="s">
        <v>1080</v>
      </c>
      <c r="D1986" t="str">
        <f t="shared" ca="1" si="1075"/>
        <v>I103</v>
      </c>
      <c r="E1986">
        <f t="shared" ca="1" si="1055"/>
        <v>86</v>
      </c>
      <c r="F1986">
        <f t="shared" ca="1" si="1056"/>
        <v>14</v>
      </c>
      <c r="G1986" t="str">
        <f t="shared" ca="1" si="1073"/>
        <v>S10</v>
      </c>
      <c r="H1986" t="str">
        <f t="shared" ca="1" si="1033"/>
        <v>S106</v>
      </c>
      <c r="I1986">
        <f ca="1">VLOOKUP(D1986,PRC!$A$2:$B$21,2,0)*E1986</f>
        <v>4300000</v>
      </c>
      <c r="J1986">
        <f t="shared" ca="1" si="1057"/>
        <v>3998995.9999999995</v>
      </c>
      <c r="K1986">
        <f ca="1">VLOOKUP(D1986,PRC!$A$1:$C$21,3,0)*E1986</f>
        <v>2451000</v>
      </c>
      <c r="L1986">
        <f t="shared" ca="1" si="1058"/>
        <v>301000</v>
      </c>
      <c r="M1986">
        <f t="shared" ca="1" si="1059"/>
        <v>43000</v>
      </c>
      <c r="N1986">
        <f t="shared" ca="1" si="1060"/>
        <v>258000</v>
      </c>
      <c r="O1986">
        <f t="shared" ca="1" si="1061"/>
        <v>602000</v>
      </c>
      <c r="P1986">
        <f t="shared" ca="1" si="1074"/>
        <v>343995.99999999953</v>
      </c>
      <c r="Q1986">
        <f ca="1">IF(P1986&gt;0,1,0)</f>
        <v>1</v>
      </c>
      <c r="R1986">
        <f t="shared" ca="1" si="1062"/>
        <v>7</v>
      </c>
      <c r="S1986">
        <f t="shared" ca="1" si="1063"/>
        <v>7</v>
      </c>
      <c r="T1986">
        <f t="shared" ca="1" si="1064"/>
        <v>1</v>
      </c>
      <c r="U1986">
        <f t="shared" ca="1" si="1065"/>
        <v>6</v>
      </c>
      <c r="V1986">
        <f t="shared" ca="1" si="1066"/>
        <v>14</v>
      </c>
      <c r="X1986">
        <f t="shared" si="1068"/>
        <v>1986</v>
      </c>
      <c r="Y1986">
        <f t="shared" si="1069"/>
        <v>1977</v>
      </c>
      <c r="Z1986">
        <f t="shared" si="1070"/>
        <v>1978</v>
      </c>
      <c r="AA1986">
        <f t="shared" si="1067"/>
        <v>1989</v>
      </c>
      <c r="AB1986">
        <f t="shared" si="1027"/>
        <v>13</v>
      </c>
      <c r="AM1986" t="str">
        <f t="shared" si="1028"/>
        <v>201902VN</v>
      </c>
      <c r="AN1986">
        <f t="shared" ca="1" si="1071"/>
        <v>7.0000930232558272</v>
      </c>
      <c r="AO1986">
        <f t="shared" ca="1" si="1072"/>
        <v>7.0000000000000009</v>
      </c>
      <c r="AP1986">
        <f t="shared" ca="1" si="1029"/>
        <v>1</v>
      </c>
      <c r="AQ1986">
        <f t="shared" ca="1" si="1030"/>
        <v>6</v>
      </c>
      <c r="AR1986">
        <f t="shared" ca="1" si="1031"/>
        <v>14.000000000000002</v>
      </c>
      <c r="AS1986">
        <f ca="1">P1986/J1986</f>
        <v>8.6020591168383162E-2</v>
      </c>
    </row>
    <row r="1987" spans="1:51" x14ac:dyDescent="0.4">
      <c r="A1987">
        <f t="shared" ref="A1987:A2050" si="1084">IF(BA1987="",A1986,BA1987)</f>
        <v>201902</v>
      </c>
      <c r="B1987" t="s">
        <v>1091</v>
      </c>
      <c r="C1987" t="s">
        <v>1080</v>
      </c>
      <c r="D1987" t="str">
        <f t="shared" ca="1" si="1075"/>
        <v>I114</v>
      </c>
      <c r="E1987">
        <f t="shared" ca="1" si="1055"/>
        <v>182</v>
      </c>
      <c r="F1987">
        <f t="shared" ca="1" si="1056"/>
        <v>7</v>
      </c>
      <c r="G1987" t="str">
        <f t="shared" ca="1" si="1073"/>
        <v>S10</v>
      </c>
      <c r="H1987" t="str">
        <f t="shared" ca="1" si="1033"/>
        <v>S102</v>
      </c>
      <c r="I1987">
        <f ca="1">VLOOKUP(D1987,PRC!$A$2:$B$21,2,0)*E1987</f>
        <v>43680000</v>
      </c>
      <c r="J1987">
        <f t="shared" ca="1" si="1057"/>
        <v>38875196</v>
      </c>
      <c r="K1987">
        <f ca="1">VLOOKUP(D1987,PRC!$A$1:$C$21,3,0)*E1987</f>
        <v>25334400</v>
      </c>
      <c r="L1987">
        <f t="shared" ca="1" si="1058"/>
        <v>2184000</v>
      </c>
      <c r="M1987">
        <f t="shared" ca="1" si="1059"/>
        <v>3058000</v>
      </c>
      <c r="N1987">
        <f t="shared" ca="1" si="1060"/>
        <v>4368000</v>
      </c>
      <c r="O1987">
        <f t="shared" ca="1" si="1061"/>
        <v>4805000</v>
      </c>
      <c r="P1987">
        <f t="shared" ca="1" si="1074"/>
        <v>-874204</v>
      </c>
      <c r="Q1987">
        <f ca="1">IF(P1987&gt;0,1,0)</f>
        <v>0</v>
      </c>
      <c r="R1987">
        <f t="shared" ca="1" si="1062"/>
        <v>11</v>
      </c>
      <c r="S1987">
        <f t="shared" ca="1" si="1063"/>
        <v>5</v>
      </c>
      <c r="T1987">
        <f t="shared" ca="1" si="1064"/>
        <v>7</v>
      </c>
      <c r="U1987">
        <f t="shared" ca="1" si="1065"/>
        <v>10</v>
      </c>
      <c r="V1987">
        <f t="shared" ca="1" si="1066"/>
        <v>11</v>
      </c>
      <c r="X1987">
        <f t="shared" si="1068"/>
        <v>1987</v>
      </c>
      <c r="Y1987">
        <f t="shared" si="1069"/>
        <v>1977</v>
      </c>
      <c r="Z1987">
        <f t="shared" si="1070"/>
        <v>1978</v>
      </c>
      <c r="AA1987">
        <f t="shared" si="1067"/>
        <v>1989</v>
      </c>
      <c r="AB1987">
        <f t="shared" ref="AB1987:AB2050" si="1085">COUNTIF(AM$2:AM$100100,AM1987)</f>
        <v>13</v>
      </c>
      <c r="AM1987" t="str">
        <f t="shared" ref="AM1987:AM2050" si="1086">A1987&amp;C1987</f>
        <v>201902VN</v>
      </c>
      <c r="AN1987">
        <f t="shared" ca="1" si="1071"/>
        <v>11.000009157509162</v>
      </c>
      <c r="AO1987">
        <f t="shared" ca="1" si="1072"/>
        <v>5</v>
      </c>
      <c r="AP1987">
        <f t="shared" ca="1" si="1029"/>
        <v>7.0009157509157509</v>
      </c>
      <c r="AQ1987">
        <f t="shared" ca="1" si="1030"/>
        <v>10</v>
      </c>
      <c r="AR1987">
        <f t="shared" ca="1" si="1031"/>
        <v>11.000457875457876</v>
      </c>
      <c r="AS1987">
        <f ca="1">P1987/J1987</f>
        <v>-2.2487449323728169E-2</v>
      </c>
    </row>
    <row r="1988" spans="1:51" x14ac:dyDescent="0.4">
      <c r="A1988">
        <f t="shared" si="1084"/>
        <v>201902</v>
      </c>
      <c r="B1988" t="s">
        <v>1092</v>
      </c>
      <c r="C1988" t="s">
        <v>1080</v>
      </c>
      <c r="D1988" t="str">
        <f t="shared" ca="1" si="1075"/>
        <v>I119</v>
      </c>
      <c r="E1988">
        <f t="shared" ca="1" si="1055"/>
        <v>80</v>
      </c>
      <c r="F1988">
        <f t="shared" ca="1" si="1056"/>
        <v>17</v>
      </c>
      <c r="G1988" t="str">
        <f t="shared" ca="1" si="1073"/>
        <v>S11</v>
      </c>
      <c r="H1988" t="str">
        <f t="shared" ca="1" si="1033"/>
        <v>S113</v>
      </c>
      <c r="I1988">
        <f ca="1">VLOOKUP(D1988,PRC!$A$2:$B$21,2,0)*E1988</f>
        <v>7600000</v>
      </c>
      <c r="J1988">
        <f t="shared" ca="1" si="1057"/>
        <v>7219996</v>
      </c>
      <c r="K1988">
        <f ca="1">VLOOKUP(D1988,PRC!$A$1:$C$21,3,0)*E1988</f>
        <v>3648000</v>
      </c>
      <c r="L1988">
        <f t="shared" ca="1" si="1058"/>
        <v>608000</v>
      </c>
      <c r="M1988">
        <f t="shared" ca="1" si="1059"/>
        <v>456000</v>
      </c>
      <c r="N1988">
        <f t="shared" ca="1" si="1060"/>
        <v>608000</v>
      </c>
      <c r="O1988">
        <f t="shared" ca="1" si="1061"/>
        <v>836000</v>
      </c>
      <c r="P1988">
        <f t="shared" ca="1" si="1074"/>
        <v>1063996</v>
      </c>
      <c r="Q1988">
        <f ca="1">IF(P1988&gt;0,1,0)</f>
        <v>1</v>
      </c>
      <c r="R1988">
        <f t="shared" ca="1" si="1062"/>
        <v>5</v>
      </c>
      <c r="S1988">
        <f t="shared" ca="1" si="1063"/>
        <v>8</v>
      </c>
      <c r="T1988">
        <f t="shared" ca="1" si="1064"/>
        <v>6</v>
      </c>
      <c r="U1988">
        <f t="shared" ca="1" si="1065"/>
        <v>8</v>
      </c>
      <c r="V1988">
        <f t="shared" ca="1" si="1066"/>
        <v>11</v>
      </c>
      <c r="X1988">
        <f t="shared" si="1068"/>
        <v>1988</v>
      </c>
      <c r="Y1988">
        <f t="shared" si="1069"/>
        <v>1977</v>
      </c>
      <c r="Z1988">
        <f t="shared" si="1070"/>
        <v>1978</v>
      </c>
      <c r="AA1988">
        <f t="shared" si="1067"/>
        <v>1989</v>
      </c>
      <c r="AB1988">
        <f t="shared" si="1085"/>
        <v>13</v>
      </c>
      <c r="AM1988" t="str">
        <f t="shared" si="1086"/>
        <v>201902VN</v>
      </c>
      <c r="AN1988">
        <f t="shared" ca="1" si="1071"/>
        <v>5.000052631578944</v>
      </c>
      <c r="AO1988">
        <f t="shared" ca="1" si="1072"/>
        <v>8</v>
      </c>
      <c r="AP1988">
        <f t="shared" ca="1" si="1029"/>
        <v>6</v>
      </c>
      <c r="AQ1988">
        <f t="shared" ca="1" si="1030"/>
        <v>8</v>
      </c>
      <c r="AR1988">
        <f t="shared" ca="1" si="1031"/>
        <v>11</v>
      </c>
      <c r="AS1988">
        <f ca="1">P1988/J1988</f>
        <v>0.14736794868030398</v>
      </c>
    </row>
    <row r="1989" spans="1:51" x14ac:dyDescent="0.4">
      <c r="A1989">
        <f t="shared" si="1084"/>
        <v>201902</v>
      </c>
      <c r="B1989" t="s">
        <v>1093</v>
      </c>
      <c r="C1989" t="s">
        <v>1080</v>
      </c>
      <c r="D1989" t="str">
        <f t="shared" ca="1" si="1075"/>
        <v>I106</v>
      </c>
      <c r="E1989">
        <f t="shared" ca="1" si="1055"/>
        <v>101</v>
      </c>
      <c r="F1989">
        <f t="shared" ca="1" si="1056"/>
        <v>10</v>
      </c>
      <c r="G1989" t="str">
        <f t="shared" ca="1" si="1073"/>
        <v>S11</v>
      </c>
      <c r="H1989" t="str">
        <f t="shared" ca="1" si="1033"/>
        <v>S116</v>
      </c>
      <c r="I1989">
        <f ca="1">VLOOKUP(D1989,PRC!$A$2:$B$21,2,0)*E1989</f>
        <v>2020000</v>
      </c>
      <c r="J1989">
        <f t="shared" ca="1" si="1057"/>
        <v>1656396.0000000002</v>
      </c>
      <c r="K1989">
        <f ca="1">VLOOKUP(D1989,PRC!$A$1:$C$21,3,0)*E1989</f>
        <v>1070600</v>
      </c>
      <c r="L1989">
        <f t="shared" ca="1" si="1058"/>
        <v>162000</v>
      </c>
      <c r="M1989">
        <f t="shared" ca="1" si="1059"/>
        <v>40000</v>
      </c>
      <c r="N1989">
        <f t="shared" ca="1" si="1060"/>
        <v>20000</v>
      </c>
      <c r="O1989">
        <f t="shared" ca="1" si="1061"/>
        <v>404000</v>
      </c>
      <c r="P1989">
        <f t="shared" ca="1" si="1074"/>
        <v>-40203.999999999767</v>
      </c>
      <c r="Q1989">
        <f ca="1">IF(P1989&gt;0,1,0)</f>
        <v>0</v>
      </c>
      <c r="R1989">
        <f t="shared" ca="1" si="1062"/>
        <v>18</v>
      </c>
      <c r="S1989">
        <f t="shared" ca="1" si="1063"/>
        <v>8</v>
      </c>
      <c r="T1989">
        <f t="shared" ca="1" si="1064"/>
        <v>2</v>
      </c>
      <c r="U1989">
        <f t="shared" ca="1" si="1065"/>
        <v>1</v>
      </c>
      <c r="V1989">
        <f t="shared" ca="1" si="1066"/>
        <v>20</v>
      </c>
      <c r="X1989">
        <f t="shared" si="1068"/>
        <v>1989</v>
      </c>
      <c r="Y1989">
        <f t="shared" si="1069"/>
        <v>1977</v>
      </c>
      <c r="Z1989">
        <f t="shared" si="1070"/>
        <v>1978</v>
      </c>
      <c r="AA1989">
        <f t="shared" si="1067"/>
        <v>1989</v>
      </c>
      <c r="AB1989">
        <f t="shared" si="1085"/>
        <v>13</v>
      </c>
      <c r="AM1989" t="str">
        <f t="shared" si="1086"/>
        <v>201902VN</v>
      </c>
      <c r="AN1989">
        <f t="shared" ca="1" si="1071"/>
        <v>18.000198019801971</v>
      </c>
      <c r="AO1989">
        <f t="shared" ca="1" si="1072"/>
        <v>8.0198019801980198</v>
      </c>
      <c r="AP1989">
        <f t="shared" ca="1" si="1029"/>
        <v>1.9801980198019802</v>
      </c>
      <c r="AQ1989">
        <f t="shared" ca="1" si="1030"/>
        <v>0.99009900990099009</v>
      </c>
      <c r="AR1989">
        <f t="shared" ca="1" si="1031"/>
        <v>20</v>
      </c>
      <c r="AS1989">
        <f ca="1">P1989/J1989</f>
        <v>-2.4271973610175201E-2</v>
      </c>
    </row>
    <row r="1990" spans="1:51" x14ac:dyDescent="0.4">
      <c r="A1990" s="1">
        <f t="shared" si="1084"/>
        <v>201902</v>
      </c>
      <c r="B1990" s="1" t="s">
        <v>1055</v>
      </c>
      <c r="C1990" s="1" t="s">
        <v>0</v>
      </c>
      <c r="D1990" s="1" t="str">
        <f ca="1">"I"&amp;RANDBETWEEN(101,120)</f>
        <v>I102</v>
      </c>
      <c r="E1990" s="3">
        <f t="shared" ca="1" si="1055"/>
        <v>59</v>
      </c>
      <c r="F1990" s="3">
        <f t="shared" ca="1" si="1056"/>
        <v>1</v>
      </c>
      <c r="G1990" s="1" t="str">
        <f ca="1">LEFT(H1990,3)</f>
        <v>S10</v>
      </c>
      <c r="H1990" s="1" t="str">
        <f ca="1">"S"&amp;RANDBETWEEN(101,120)</f>
        <v>S105</v>
      </c>
      <c r="I1990" s="1">
        <f ca="1">VLOOKUP(D1990,PRC!$A$2:$B$21,2,0)*E1990</f>
        <v>2360000</v>
      </c>
      <c r="J1990" s="1">
        <f t="shared" ca="1" si="1057"/>
        <v>2076796</v>
      </c>
      <c r="K1990" s="1">
        <f ca="1">VLOOKUP(D1990,PRC!$A$1:$C$21,3,0)*E1990</f>
        <v>1109200</v>
      </c>
      <c r="L1990" s="1">
        <f t="shared" ca="1" si="1058"/>
        <v>94000</v>
      </c>
      <c r="M1990" s="1">
        <f t="shared" ca="1" si="1059"/>
        <v>165000</v>
      </c>
      <c r="N1990" s="1">
        <f t="shared" ca="1" si="1060"/>
        <v>142000</v>
      </c>
      <c r="O1990" s="1">
        <f t="shared" ca="1" si="1061"/>
        <v>236000</v>
      </c>
      <c r="P1990" s="1">
        <f ca="1">J1990-SUM(K1990:O1990)</f>
        <v>330596</v>
      </c>
      <c r="Q1990">
        <f ca="1">IF(P1990&gt;0,1,0)</f>
        <v>1</v>
      </c>
      <c r="R1990" s="3">
        <f t="shared" ca="1" si="1062"/>
        <v>12</v>
      </c>
      <c r="S1990" s="3">
        <f t="shared" ca="1" si="1063"/>
        <v>4</v>
      </c>
      <c r="T1990" s="3">
        <f t="shared" ca="1" si="1064"/>
        <v>7</v>
      </c>
      <c r="U1990" s="3">
        <f t="shared" ca="1" si="1065"/>
        <v>6</v>
      </c>
      <c r="V1990" s="3">
        <f t="shared" ca="1" si="1066"/>
        <v>10</v>
      </c>
      <c r="W1990" t="str">
        <f>C1990&amp;A1990&amp;"EBIT"</f>
        <v>YM201902EBIT</v>
      </c>
      <c r="X1990">
        <f t="shared" si="1068"/>
        <v>1990</v>
      </c>
      <c r="Y1990">
        <f t="shared" si="1069"/>
        <v>1990</v>
      </c>
      <c r="Z1990">
        <f t="shared" si="1070"/>
        <v>1991</v>
      </c>
      <c r="AA1990">
        <f t="shared" si="1067"/>
        <v>2001</v>
      </c>
      <c r="AB1990">
        <f t="shared" si="1085"/>
        <v>12</v>
      </c>
      <c r="AC1990" s="4" t="s">
        <v>1106</v>
      </c>
      <c r="AD1990">
        <f>VLOOKUP(C1990&amp;A1990&amp;AC1990,PRF_POL!$A$2:$J$97,5,0)</f>
        <v>30</v>
      </c>
      <c r="AE1990">
        <f>$AE$2</f>
        <v>40</v>
      </c>
      <c r="AF1990">
        <f>VLOOKUP($C1990&amp;$A1990&amp;$AC1990,PRF_POL!$A$2:$J$97,6,0)</f>
        <v>0</v>
      </c>
      <c r="AG1990">
        <f>VLOOKUP($C1990&amp;$A1990&amp;$AC1990,PRF_POL!$A$2:$J$97,7,0)</f>
        <v>1</v>
      </c>
      <c r="AH1990">
        <f>VLOOKUP($C1990&amp;$A1990&amp;$AC1990,PRF_POL!$A$2:$J$97,8,0)</f>
        <v>1</v>
      </c>
      <c r="AI1990">
        <f>VLOOKUP($C1990&amp;$A1990&amp;$AC1990,PRF_POL!$A$2:$J$97,9,0)</f>
        <v>5</v>
      </c>
      <c r="AJ1990">
        <f>VLOOKUP($C1990&amp;$A1990&amp;$AC1990,PRF_POL!$A$2:$J$97,10,0)</f>
        <v>10</v>
      </c>
      <c r="AK1990">
        <f>SUM(AE1990:AJ1990)</f>
        <v>57</v>
      </c>
      <c r="AL1990" s="3">
        <f ca="1">SUM(INDIRECT("P"&amp;Y1990):INDIRECT("P"&amp;AA1990))</f>
        <v>126404652</v>
      </c>
      <c r="AM1990" t="str">
        <f t="shared" si="1086"/>
        <v>201902YM</v>
      </c>
      <c r="AN1990">
        <f t="shared" ca="1" si="1071"/>
        <v>12.000169491525426</v>
      </c>
      <c r="AO1990">
        <f t="shared" ca="1" si="1072"/>
        <v>3.9830508474576267</v>
      </c>
      <c r="AP1990">
        <f t="shared" ca="1" si="1029"/>
        <v>6.9915254237288131</v>
      </c>
      <c r="AQ1990">
        <f t="shared" ca="1" si="1030"/>
        <v>6.0169491525423728</v>
      </c>
      <c r="AR1990">
        <f t="shared" ca="1" si="1031"/>
        <v>10</v>
      </c>
      <c r="AS1990">
        <f ca="1">P1990/J1990</f>
        <v>0.15918559165175589</v>
      </c>
      <c r="AT1990">
        <f ca="1">MIN(INDIRECT("E"&amp;$Y1990):INDIRECT("E"&amp;$AA1990))</f>
        <v>42</v>
      </c>
      <c r="AU1990">
        <f ca="1">MIN(INDIRECT("AN"&amp;$Y1990):INDIRECT("AN"&amp;$AA1990))</f>
        <v>6.2431715353028494E-7</v>
      </c>
      <c r="AV1990">
        <f ca="1">MIN(INDIRECT("AO"&amp;$Y1990):INDIRECT("AO"&amp;$AA1990))</f>
        <v>0.99954771596562653</v>
      </c>
      <c r="AW1990">
        <f ca="1">MIN(INDIRECT("AP"&amp;$Y1990):INDIRECT("AP"&amp;$AA1990))</f>
        <v>0.99954771596562653</v>
      </c>
      <c r="AX1990">
        <f ca="1">MIN(INDIRECT("AQ"&amp;$Y1990):INDIRECT("AQ"&amp;$AA1990))</f>
        <v>6</v>
      </c>
      <c r="AY1990">
        <f ca="1">MIN(INDIRECT("AR"&amp;$Y1990):INDIRECT("AR"&amp;$AA1990))</f>
        <v>10</v>
      </c>
    </row>
    <row r="1991" spans="1:51" x14ac:dyDescent="0.4">
      <c r="A1991">
        <f t="shared" si="1084"/>
        <v>201902</v>
      </c>
      <c r="B1991" t="s">
        <v>1058</v>
      </c>
      <c r="C1991" t="s">
        <v>0</v>
      </c>
      <c r="D1991" t="str">
        <f ca="1">"I"&amp;RANDBETWEEN(101,120)</f>
        <v>I115</v>
      </c>
      <c r="E1991">
        <f t="shared" ca="1" si="1055"/>
        <v>56</v>
      </c>
      <c r="F1991">
        <f t="shared" ca="1" si="1056"/>
        <v>6</v>
      </c>
      <c r="G1991" t="str">
        <f t="shared" ref="G1991:G2001" ca="1" si="1087">LEFT(H1991,3)</f>
        <v>S11</v>
      </c>
      <c r="H1991" t="str">
        <f t="shared" ca="1" si="1033"/>
        <v>S117</v>
      </c>
      <c r="I1991">
        <f ca="1">VLOOKUP(D1991,PRC!$A$2:$B$21,2,0)*E1991</f>
        <v>280000</v>
      </c>
      <c r="J1991">
        <f t="shared" ca="1" si="1057"/>
        <v>226796.00000000003</v>
      </c>
      <c r="K1991">
        <f ca="1">VLOOKUP(D1991,PRC!$A$1:$C$21,3,0)*E1991</f>
        <v>134400</v>
      </c>
      <c r="L1991">
        <f t="shared" ca="1" si="1058"/>
        <v>3000</v>
      </c>
      <c r="M1991">
        <f t="shared" ca="1" si="1059"/>
        <v>28000</v>
      </c>
      <c r="N1991">
        <f t="shared" ca="1" si="1060"/>
        <v>28000</v>
      </c>
      <c r="O1991">
        <f t="shared" ca="1" si="1061"/>
        <v>36000</v>
      </c>
      <c r="P1991">
        <f t="shared" ref="P1991:P2001" ca="1" si="1088">J1991-SUM(K1991:O1991)</f>
        <v>-2603.9999999999709</v>
      </c>
      <c r="Q1991">
        <f ca="1">IF(P1991&gt;0,1,0)</f>
        <v>0</v>
      </c>
      <c r="R1991">
        <f t="shared" ca="1" si="1062"/>
        <v>19</v>
      </c>
      <c r="S1991">
        <f t="shared" ca="1" si="1063"/>
        <v>1</v>
      </c>
      <c r="T1991">
        <f t="shared" ca="1" si="1064"/>
        <v>10</v>
      </c>
      <c r="U1991">
        <f t="shared" ca="1" si="1065"/>
        <v>10</v>
      </c>
      <c r="V1991">
        <f t="shared" ca="1" si="1066"/>
        <v>13</v>
      </c>
      <c r="W1991" t="str">
        <f>C1991&amp;A1991&amp;"SALES"</f>
        <v>YM201902SALES</v>
      </c>
      <c r="X1991">
        <f t="shared" si="1068"/>
        <v>1991</v>
      </c>
      <c r="Y1991">
        <f t="shared" si="1069"/>
        <v>1990</v>
      </c>
      <c r="Z1991">
        <f t="shared" si="1070"/>
        <v>1991</v>
      </c>
      <c r="AA1991">
        <f t="shared" si="1067"/>
        <v>2001</v>
      </c>
      <c r="AB1991">
        <f t="shared" si="1085"/>
        <v>12</v>
      </c>
      <c r="AC1991" s="4" t="s">
        <v>1107</v>
      </c>
      <c r="AD1991">
        <f>VLOOKUP(C1991&amp;A1991&amp;AC1991,PRF_POL!$A$2:$J$97,5,0)</f>
        <v>200</v>
      </c>
      <c r="AE1991">
        <f>$AE$3</f>
        <v>60</v>
      </c>
      <c r="AF1991">
        <f>VLOOKUP($C1991&amp;$A1991&amp;$AC1991,PRF_POL!$A$2:$J$97,6,0)</f>
        <v>20</v>
      </c>
      <c r="AG1991">
        <f>VLOOKUP($C1991&amp;$A1991&amp;$AC1991,PRF_POL!$A$2:$J$97,7,0)</f>
        <v>5</v>
      </c>
      <c r="AH1991">
        <f>VLOOKUP($C1991&amp;$A1991&amp;$AC1991,PRF_POL!$A$2:$J$97,8,0)</f>
        <v>10</v>
      </c>
      <c r="AI1991">
        <f>VLOOKUP($C1991&amp;$A1991&amp;$AC1991,PRF_POL!$A$2:$J$97,9,0)</f>
        <v>10</v>
      </c>
      <c r="AJ1991">
        <f>VLOOKUP($C1991&amp;$A1991&amp;$AC1991,PRF_POL!$A$2:$J$97,10,0)</f>
        <v>20</v>
      </c>
      <c r="AK1991">
        <f>SUM(AE1991:AJ1991)</f>
        <v>125</v>
      </c>
      <c r="AL1991" s="3">
        <f ca="1">SUM(INDIRECT("J"&amp;Y1990):INDIRECT("J"&amp;AA1990))</f>
        <v>1108786152</v>
      </c>
      <c r="AM1991" t="str">
        <f t="shared" si="1086"/>
        <v>201902YM</v>
      </c>
      <c r="AN1991">
        <f t="shared" ca="1" si="1071"/>
        <v>19.001428571428558</v>
      </c>
      <c r="AO1991">
        <f t="shared" ca="1" si="1072"/>
        <v>1.0714285714285714</v>
      </c>
      <c r="AP1991">
        <f t="shared" ca="1" si="1029"/>
        <v>10</v>
      </c>
      <c r="AQ1991">
        <f t="shared" ca="1" si="1030"/>
        <v>10</v>
      </c>
      <c r="AR1991">
        <f t="shared" ca="1" si="1031"/>
        <v>12.857142857142856</v>
      </c>
      <c r="AS1991">
        <f ca="1">P1991/J1991</f>
        <v>-1.1481683980316983E-2</v>
      </c>
      <c r="AT1991">
        <f ca="1">MAX(INDIRECT("E"&amp;$Y1990):INDIRECT("E"&amp;$AA1990))</f>
        <v>193</v>
      </c>
      <c r="AU1991">
        <f ca="1">MAX(INDIRECT("AN"&amp;$Y1990):INDIRECT("AN"&amp;$AA1990))</f>
        <v>20.000001522070011</v>
      </c>
      <c r="AV1991">
        <f ca="1">MAX(INDIRECT("AO"&amp;$Y1990):INDIRECT("AO"&amp;$AA1990))</f>
        <v>5</v>
      </c>
      <c r="AW1991">
        <f ca="1">MAX(INDIRECT("AP"&amp;$Y1990):INDIRECT("AP"&amp;$AA1990))</f>
        <v>10</v>
      </c>
      <c r="AX1991">
        <f ca="1">MAX(INDIRECT("AQ"&amp;$Y1990):INDIRECT("AQ"&amp;$AA1990))</f>
        <v>10</v>
      </c>
      <c r="AY1991">
        <f ca="1">MAX(INDIRECT("AR"&amp;$Y1990):INDIRECT("AR"&amp;$AA1990))</f>
        <v>20</v>
      </c>
    </row>
    <row r="1992" spans="1:51" x14ac:dyDescent="0.4">
      <c r="A1992">
        <f t="shared" si="1084"/>
        <v>201902</v>
      </c>
      <c r="B1992" t="s">
        <v>1059</v>
      </c>
      <c r="C1992" t="s">
        <v>0</v>
      </c>
      <c r="D1992" t="str">
        <f t="shared" ca="1" si="1075"/>
        <v>I120</v>
      </c>
      <c r="E1992">
        <f t="shared" ca="1" si="1055"/>
        <v>149</v>
      </c>
      <c r="F1992">
        <f t="shared" ca="1" si="1056"/>
        <v>15</v>
      </c>
      <c r="G1992" t="str">
        <f t="shared" ca="1" si="1087"/>
        <v>S11</v>
      </c>
      <c r="H1992" t="str">
        <f t="shared" ca="1" si="1033"/>
        <v>S112</v>
      </c>
      <c r="I1992">
        <f ca="1">VLOOKUP(D1992,PRC!$A$2:$B$21,2,0)*E1992</f>
        <v>640700000</v>
      </c>
      <c r="J1992">
        <f t="shared" ca="1" si="1057"/>
        <v>640699996</v>
      </c>
      <c r="K1992">
        <f ca="1">VLOOKUP(D1992,PRC!$A$1:$C$21,3,0)*E1992</f>
        <v>288315000</v>
      </c>
      <c r="L1992">
        <f t="shared" ca="1" si="1058"/>
        <v>6407000</v>
      </c>
      <c r="M1992">
        <f t="shared" ca="1" si="1059"/>
        <v>38442000</v>
      </c>
      <c r="N1992">
        <f t="shared" ca="1" si="1060"/>
        <v>57663000</v>
      </c>
      <c r="O1992">
        <f t="shared" ca="1" si="1061"/>
        <v>121733000</v>
      </c>
      <c r="P1992">
        <f t="shared" ca="1" si="1088"/>
        <v>128139996</v>
      </c>
      <c r="Q1992">
        <f ca="1">IF(P1992&gt;0,1,0)</f>
        <v>1</v>
      </c>
      <c r="R1992">
        <f t="shared" ca="1" si="1062"/>
        <v>0</v>
      </c>
      <c r="S1992">
        <f t="shared" ca="1" si="1063"/>
        <v>1</v>
      </c>
      <c r="T1992">
        <f t="shared" ca="1" si="1064"/>
        <v>6</v>
      </c>
      <c r="U1992">
        <f t="shared" ca="1" si="1065"/>
        <v>9</v>
      </c>
      <c r="V1992">
        <f t="shared" ca="1" si="1066"/>
        <v>19</v>
      </c>
      <c r="X1992">
        <f t="shared" si="1068"/>
        <v>1992</v>
      </c>
      <c r="Y1992">
        <f t="shared" si="1069"/>
        <v>1990</v>
      </c>
      <c r="Z1992">
        <f t="shared" si="1070"/>
        <v>1991</v>
      </c>
      <c r="AA1992">
        <f t="shared" si="1067"/>
        <v>2001</v>
      </c>
      <c r="AB1992">
        <f t="shared" si="1085"/>
        <v>12</v>
      </c>
      <c r="AK1992" s="3">
        <f ca="1">SUM(INDIRECT("Q"&amp;Y1990):INDIRECT("Q"&amp;AA1990))</f>
        <v>10</v>
      </c>
      <c r="AL1992">
        <f ca="1">AL1990/AL1991</f>
        <v>0.11400273332418026</v>
      </c>
      <c r="AM1992" t="str">
        <f t="shared" si="1086"/>
        <v>201902YM</v>
      </c>
      <c r="AN1992">
        <f t="shared" ca="1" si="1071"/>
        <v>6.2431715353028494E-7</v>
      </c>
      <c r="AO1992">
        <f t="shared" ca="1" si="1072"/>
        <v>1</v>
      </c>
      <c r="AP1992">
        <f t="shared" ref="AP1992:AP2055" ca="1" si="1089">M1992/$I1992*100</f>
        <v>6</v>
      </c>
      <c r="AQ1992">
        <f t="shared" ref="AQ1992:AQ2055" ca="1" si="1090">N1992/$I1992*100</f>
        <v>9</v>
      </c>
      <c r="AR1992">
        <f t="shared" ref="AR1992:AR2055" ca="1" si="1091">O1992/$I1992*100</f>
        <v>19</v>
      </c>
      <c r="AS1992">
        <f ca="1">P1992/J1992</f>
        <v>0.19999999500546276</v>
      </c>
      <c r="AT1992" t="str">
        <f ca="1">IF(ABS(AT1990-AD1990)&lt;AD1990+(AD1991-AD1990)*5%,"ok","chk")</f>
        <v>ok</v>
      </c>
      <c r="AU1992" t="str">
        <f ca="1">IF(ABS(AU1990-AF1990)&lt;AF1990+(AF1991-AF1990)*5%,"ok","chk")</f>
        <v>ok</v>
      </c>
      <c r="AV1992" t="str">
        <f t="shared" ref="AV1992" ca="1" si="1092">IF(ABS(AV1990-AG1990)&lt;AG1990+(AG1991-AG1990)*5%,"ok","chk")</f>
        <v>ok</v>
      </c>
      <c r="AW1992" t="str">
        <f t="shared" ref="AW1992" ca="1" si="1093">IF(ABS(AW1990-AH1990)&lt;AH1990+(AH1991-AH1990)*5%,"ok","chk")</f>
        <v>ok</v>
      </c>
      <c r="AX1992" t="str">
        <f t="shared" ref="AX1992" ca="1" si="1094">IF(ABS(AX1990-AI1990)&lt;AI1990+(AI1991-AI1990)*5%,"ok","chk")</f>
        <v>ok</v>
      </c>
      <c r="AY1992" t="str">
        <f t="shared" ref="AY1992" ca="1" si="1095">IF(ABS(AY1990-AJ1990)&lt;AJ1990+(AJ1991-AJ1990)*5%,"ok","chk")</f>
        <v>ok</v>
      </c>
    </row>
    <row r="1993" spans="1:51" x14ac:dyDescent="0.4">
      <c r="A1993">
        <f t="shared" si="1084"/>
        <v>201902</v>
      </c>
      <c r="B1993" t="s">
        <v>1060</v>
      </c>
      <c r="C1993" t="s">
        <v>0</v>
      </c>
      <c r="D1993" t="str">
        <f t="shared" ca="1" si="1075"/>
        <v>I102</v>
      </c>
      <c r="E1993">
        <f t="shared" ca="1" si="1055"/>
        <v>106</v>
      </c>
      <c r="F1993">
        <f t="shared" ca="1" si="1056"/>
        <v>4</v>
      </c>
      <c r="G1993" t="str">
        <f t="shared" ca="1" si="1087"/>
        <v>S10</v>
      </c>
      <c r="H1993" t="str">
        <f t="shared" ca="1" si="1033"/>
        <v>S107</v>
      </c>
      <c r="I1993">
        <f ca="1">VLOOKUP(D1993,PRC!$A$2:$B$21,2,0)*E1993</f>
        <v>4240000</v>
      </c>
      <c r="J1993">
        <f t="shared" ca="1" si="1057"/>
        <v>3858396</v>
      </c>
      <c r="K1993">
        <f ca="1">VLOOKUP(D1993,PRC!$A$1:$C$21,3,0)*E1993</f>
        <v>1992800</v>
      </c>
      <c r="L1993">
        <f t="shared" ca="1" si="1058"/>
        <v>127000</v>
      </c>
      <c r="M1993">
        <f t="shared" ca="1" si="1059"/>
        <v>382000</v>
      </c>
      <c r="N1993">
        <f t="shared" ca="1" si="1060"/>
        <v>424000</v>
      </c>
      <c r="O1993">
        <f t="shared" ca="1" si="1061"/>
        <v>509000</v>
      </c>
      <c r="P1993">
        <f t="shared" ca="1" si="1088"/>
        <v>423596</v>
      </c>
      <c r="Q1993">
        <f ca="1">IF(P1993&gt;0,1,0)</f>
        <v>1</v>
      </c>
      <c r="R1993">
        <f t="shared" ca="1" si="1062"/>
        <v>9</v>
      </c>
      <c r="S1993">
        <f t="shared" ca="1" si="1063"/>
        <v>3</v>
      </c>
      <c r="T1993">
        <f t="shared" ca="1" si="1064"/>
        <v>9</v>
      </c>
      <c r="U1993">
        <f t="shared" ca="1" si="1065"/>
        <v>10</v>
      </c>
      <c r="V1993">
        <f t="shared" ca="1" si="1066"/>
        <v>12</v>
      </c>
      <c r="X1993">
        <f t="shared" si="1068"/>
        <v>1993</v>
      </c>
      <c r="Y1993">
        <f t="shared" si="1069"/>
        <v>1990</v>
      </c>
      <c r="Z1993">
        <f t="shared" si="1070"/>
        <v>1991</v>
      </c>
      <c r="AA1993">
        <f t="shared" si="1067"/>
        <v>2001</v>
      </c>
      <c r="AB1993">
        <f t="shared" si="1085"/>
        <v>12</v>
      </c>
      <c r="AK1993" s="2">
        <f ca="1">AK1992/AB1990</f>
        <v>0.83333333333333337</v>
      </c>
      <c r="AM1993" t="str">
        <f t="shared" si="1086"/>
        <v>201902YM</v>
      </c>
      <c r="AN1993">
        <f t="shared" ca="1" si="1071"/>
        <v>9.0000943396226436</v>
      </c>
      <c r="AO1993">
        <f t="shared" ca="1" si="1072"/>
        <v>2.9952830188679247</v>
      </c>
      <c r="AP1993">
        <f t="shared" ca="1" si="1089"/>
        <v>9.0094339622641506</v>
      </c>
      <c r="AQ1993">
        <f t="shared" ca="1" si="1090"/>
        <v>10</v>
      </c>
      <c r="AR1993">
        <f t="shared" ca="1" si="1091"/>
        <v>12.004716981132075</v>
      </c>
      <c r="AS1993">
        <f ca="1">P1993/J1993</f>
        <v>0.10978551709052155</v>
      </c>
      <c r="AT1993" t="str">
        <f ca="1">IF(ABS(AD1991-AT1991)&lt;AT1991+(AD1991-AD1990)*5%,"ok","chk")</f>
        <v>ok</v>
      </c>
      <c r="AU1993" t="str">
        <f ca="1">IF(ABS(AF1991-AU1991)&lt;AU1991+(AF1991-AF1990)*5%,"ok","chk")</f>
        <v>ok</v>
      </c>
      <c r="AV1993" t="str">
        <f t="shared" ref="AV1993" ca="1" si="1096">IF(ABS(AG1991-AV1991)&lt;AV1991+(AG1991-AG1990)*5%,"ok","chk")</f>
        <v>ok</v>
      </c>
      <c r="AW1993" t="str">
        <f t="shared" ref="AW1993" ca="1" si="1097">IF(ABS(AH1991-AW1991)&lt;AW1991+(AH1991-AH1990)*5%,"ok","chk")</f>
        <v>ok</v>
      </c>
      <c r="AX1993" t="str">
        <f t="shared" ref="AX1993" ca="1" si="1098">IF(ABS(AI1991-AX1991)&lt;AX1991+(AI1991-AI1990)*5%,"ok","chk")</f>
        <v>ok</v>
      </c>
      <c r="AY1993" t="str">
        <f t="shared" ref="AY1993" ca="1" si="1099">IF(ABS(AJ1991-AY1991)&lt;AY1991+(AJ1991-AJ1990)*5%,"ok","chk")</f>
        <v>ok</v>
      </c>
    </row>
    <row r="1994" spans="1:51" x14ac:dyDescent="0.4">
      <c r="A1994">
        <f t="shared" si="1084"/>
        <v>201902</v>
      </c>
      <c r="B1994" t="s">
        <v>1061</v>
      </c>
      <c r="C1994" t="s">
        <v>0</v>
      </c>
      <c r="D1994" t="str">
        <f t="shared" ca="1" si="1075"/>
        <v>I113</v>
      </c>
      <c r="E1994">
        <f t="shared" ca="1" si="1055"/>
        <v>87</v>
      </c>
      <c r="F1994">
        <f t="shared" ca="1" si="1056"/>
        <v>17</v>
      </c>
      <c r="G1994" t="str">
        <f t="shared" ca="1" si="1087"/>
        <v>S11</v>
      </c>
      <c r="H1994" t="str">
        <f t="shared" ca="1" si="1033"/>
        <v>S114</v>
      </c>
      <c r="I1994">
        <f ca="1">VLOOKUP(D1994,PRC!$A$2:$B$21,2,0)*E1994</f>
        <v>58290000</v>
      </c>
      <c r="J1994">
        <f t="shared" ca="1" si="1057"/>
        <v>52460996</v>
      </c>
      <c r="K1994">
        <f ca="1">VLOOKUP(D1994,PRC!$A$1:$C$21,3,0)*E1994</f>
        <v>26230500</v>
      </c>
      <c r="L1994">
        <f t="shared" ca="1" si="1058"/>
        <v>1166000</v>
      </c>
      <c r="M1994">
        <f t="shared" ca="1" si="1059"/>
        <v>4080000</v>
      </c>
      <c r="N1994">
        <f t="shared" ca="1" si="1060"/>
        <v>5246000</v>
      </c>
      <c r="O1994">
        <f t="shared" ca="1" si="1061"/>
        <v>5829000</v>
      </c>
      <c r="P1994">
        <f t="shared" ca="1" si="1088"/>
        <v>9909496</v>
      </c>
      <c r="Q1994">
        <f ca="1">IF(P1994&gt;0,1,0)</f>
        <v>1</v>
      </c>
      <c r="R1994">
        <f t="shared" ca="1" si="1062"/>
        <v>10</v>
      </c>
      <c r="S1994">
        <f t="shared" ca="1" si="1063"/>
        <v>2</v>
      </c>
      <c r="T1994">
        <f t="shared" ca="1" si="1064"/>
        <v>7</v>
      </c>
      <c r="U1994">
        <f t="shared" ca="1" si="1065"/>
        <v>9</v>
      </c>
      <c r="V1994">
        <f t="shared" ca="1" si="1066"/>
        <v>10</v>
      </c>
      <c r="X1994">
        <f t="shared" si="1068"/>
        <v>1994</v>
      </c>
      <c r="Y1994">
        <f t="shared" si="1069"/>
        <v>1990</v>
      </c>
      <c r="Z1994">
        <f t="shared" si="1070"/>
        <v>1991</v>
      </c>
      <c r="AA1994">
        <f t="shared" si="1067"/>
        <v>2001</v>
      </c>
      <c r="AB1994">
        <f t="shared" si="1085"/>
        <v>12</v>
      </c>
      <c r="AM1994" t="str">
        <f t="shared" si="1086"/>
        <v>201902YM</v>
      </c>
      <c r="AN1994">
        <f t="shared" ca="1" si="1071"/>
        <v>10.000006862240518</v>
      </c>
      <c r="AO1994">
        <f t="shared" ca="1" si="1072"/>
        <v>2.0003431120260764</v>
      </c>
      <c r="AP1994">
        <f t="shared" ca="1" si="1089"/>
        <v>6.9994853319608845</v>
      </c>
      <c r="AQ1994">
        <f t="shared" ca="1" si="1090"/>
        <v>8.9998284439869618</v>
      </c>
      <c r="AR1994">
        <f t="shared" ca="1" si="1091"/>
        <v>10</v>
      </c>
      <c r="AS1994">
        <f ca="1">P1994/J1994</f>
        <v>0.18889263940013643</v>
      </c>
    </row>
    <row r="1995" spans="1:51" x14ac:dyDescent="0.4">
      <c r="A1995">
        <f t="shared" si="1084"/>
        <v>201902</v>
      </c>
      <c r="B1995" t="s">
        <v>1062</v>
      </c>
      <c r="C1995" t="s">
        <v>0</v>
      </c>
      <c r="D1995" t="str">
        <f t="shared" ca="1" si="1075"/>
        <v>I116</v>
      </c>
      <c r="E1995">
        <f t="shared" ca="1" si="1055"/>
        <v>180</v>
      </c>
      <c r="F1995">
        <f t="shared" ca="1" si="1056"/>
        <v>4</v>
      </c>
      <c r="G1995" t="str">
        <f t="shared" ca="1" si="1087"/>
        <v>S10</v>
      </c>
      <c r="H1995" t="str">
        <f t="shared" ca="1" si="1033"/>
        <v>S108</v>
      </c>
      <c r="I1995">
        <f ca="1">VLOOKUP(D1995,PRC!$A$2:$B$21,2,0)*E1995</f>
        <v>262800000</v>
      </c>
      <c r="J1995">
        <f t="shared" ca="1" si="1057"/>
        <v>210239996</v>
      </c>
      <c r="K1995">
        <f ca="1">VLOOKUP(D1995,PRC!$A$1:$C$21,3,0)*E1995</f>
        <v>157680000</v>
      </c>
      <c r="L1995">
        <f t="shared" ca="1" si="1058"/>
        <v>2628000</v>
      </c>
      <c r="M1995">
        <f t="shared" ca="1" si="1059"/>
        <v>26280000</v>
      </c>
      <c r="N1995">
        <f t="shared" ca="1" si="1060"/>
        <v>23652000</v>
      </c>
      <c r="O1995">
        <f t="shared" ca="1" si="1061"/>
        <v>52560000</v>
      </c>
      <c r="P1995">
        <f t="shared" ca="1" si="1088"/>
        <v>-52560004</v>
      </c>
      <c r="Q1995">
        <f ca="1">IF(P1995&gt;0,1,0)</f>
        <v>0</v>
      </c>
      <c r="R1995">
        <f t="shared" ca="1" si="1062"/>
        <v>20</v>
      </c>
      <c r="S1995">
        <f t="shared" ca="1" si="1063"/>
        <v>1</v>
      </c>
      <c r="T1995">
        <f t="shared" ca="1" si="1064"/>
        <v>10</v>
      </c>
      <c r="U1995">
        <f t="shared" ca="1" si="1065"/>
        <v>9</v>
      </c>
      <c r="V1995">
        <f t="shared" ca="1" si="1066"/>
        <v>20</v>
      </c>
      <c r="X1995">
        <f t="shared" si="1068"/>
        <v>1995</v>
      </c>
      <c r="Y1995">
        <f t="shared" si="1069"/>
        <v>1990</v>
      </c>
      <c r="Z1995">
        <f t="shared" si="1070"/>
        <v>1991</v>
      </c>
      <c r="AA1995">
        <f t="shared" si="1067"/>
        <v>2001</v>
      </c>
      <c r="AB1995">
        <f t="shared" si="1085"/>
        <v>12</v>
      </c>
      <c r="AM1995" t="str">
        <f t="shared" si="1086"/>
        <v>201902YM</v>
      </c>
      <c r="AN1995">
        <f t="shared" ca="1" si="1071"/>
        <v>20.000001522070011</v>
      </c>
      <c r="AO1995">
        <f t="shared" ca="1" si="1072"/>
        <v>1</v>
      </c>
      <c r="AP1995">
        <f t="shared" ca="1" si="1089"/>
        <v>10</v>
      </c>
      <c r="AQ1995">
        <f t="shared" ca="1" si="1090"/>
        <v>9</v>
      </c>
      <c r="AR1995">
        <f t="shared" ca="1" si="1091"/>
        <v>20</v>
      </c>
      <c r="AS1995">
        <f ca="1">P1995/J1995</f>
        <v>-0.25000002378234443</v>
      </c>
    </row>
    <row r="1996" spans="1:51" x14ac:dyDescent="0.4">
      <c r="A1996">
        <f t="shared" si="1084"/>
        <v>201902</v>
      </c>
      <c r="B1996" t="s">
        <v>1063</v>
      </c>
      <c r="C1996" t="s">
        <v>0</v>
      </c>
      <c r="D1996" t="str">
        <f t="shared" ca="1" si="1075"/>
        <v>I111</v>
      </c>
      <c r="E1996">
        <f t="shared" ca="1" si="1055"/>
        <v>120</v>
      </c>
      <c r="F1996">
        <f t="shared" ca="1" si="1056"/>
        <v>3</v>
      </c>
      <c r="G1996" t="str">
        <f t="shared" ca="1" si="1087"/>
        <v>S10</v>
      </c>
      <c r="H1996" t="str">
        <f t="shared" ca="1" si="1033"/>
        <v>S107</v>
      </c>
      <c r="I1996">
        <f ca="1">VLOOKUP(D1996,PRC!$A$2:$B$21,2,0)*E1996</f>
        <v>18000000</v>
      </c>
      <c r="J1996">
        <f t="shared" ca="1" si="1057"/>
        <v>16379996</v>
      </c>
      <c r="K1996">
        <f ca="1">VLOOKUP(D1996,PRC!$A$1:$C$21,3,0)*E1996</f>
        <v>9540000</v>
      </c>
      <c r="L1996">
        <f t="shared" ca="1" si="1058"/>
        <v>360000</v>
      </c>
      <c r="M1996">
        <f t="shared" ca="1" si="1059"/>
        <v>180000</v>
      </c>
      <c r="N1996">
        <f t="shared" ca="1" si="1060"/>
        <v>1800000</v>
      </c>
      <c r="O1996">
        <f t="shared" ca="1" si="1061"/>
        <v>1800000</v>
      </c>
      <c r="P1996">
        <f t="shared" ca="1" si="1088"/>
        <v>2699996</v>
      </c>
      <c r="Q1996">
        <f ca="1">IF(P1996&gt;0,1,0)</f>
        <v>1</v>
      </c>
      <c r="R1996">
        <f t="shared" ca="1" si="1062"/>
        <v>9</v>
      </c>
      <c r="S1996">
        <f t="shared" ca="1" si="1063"/>
        <v>2</v>
      </c>
      <c r="T1996">
        <f t="shared" ca="1" si="1064"/>
        <v>1</v>
      </c>
      <c r="U1996">
        <f t="shared" ca="1" si="1065"/>
        <v>10</v>
      </c>
      <c r="V1996">
        <f t="shared" ca="1" si="1066"/>
        <v>10</v>
      </c>
      <c r="X1996">
        <f t="shared" si="1068"/>
        <v>1996</v>
      </c>
      <c r="Y1996">
        <f t="shared" si="1069"/>
        <v>1990</v>
      </c>
      <c r="Z1996">
        <f t="shared" si="1070"/>
        <v>1991</v>
      </c>
      <c r="AA1996">
        <f t="shared" si="1067"/>
        <v>2001</v>
      </c>
      <c r="AB1996">
        <f t="shared" si="1085"/>
        <v>12</v>
      </c>
      <c r="AM1996" t="str">
        <f t="shared" si="1086"/>
        <v>201902YM</v>
      </c>
      <c r="AN1996">
        <f t="shared" ca="1" si="1071"/>
        <v>9.0000222222222259</v>
      </c>
      <c r="AO1996">
        <f t="shared" ca="1" si="1072"/>
        <v>2</v>
      </c>
      <c r="AP1996">
        <f t="shared" ca="1" si="1089"/>
        <v>1</v>
      </c>
      <c r="AQ1996">
        <f t="shared" ca="1" si="1090"/>
        <v>10</v>
      </c>
      <c r="AR1996">
        <f t="shared" ca="1" si="1091"/>
        <v>10</v>
      </c>
      <c r="AS1996">
        <f ca="1">P1996/J1996</f>
        <v>0.16483496088765834</v>
      </c>
    </row>
    <row r="1997" spans="1:51" x14ac:dyDescent="0.4">
      <c r="A1997">
        <f t="shared" si="1084"/>
        <v>201902</v>
      </c>
      <c r="B1997" t="s">
        <v>1064</v>
      </c>
      <c r="C1997" t="s">
        <v>0</v>
      </c>
      <c r="D1997" t="str">
        <f t="shared" ca="1" si="1075"/>
        <v>I110</v>
      </c>
      <c r="E1997">
        <f t="shared" ca="1" si="1055"/>
        <v>121</v>
      </c>
      <c r="F1997">
        <f t="shared" ca="1" si="1056"/>
        <v>14</v>
      </c>
      <c r="G1997" t="str">
        <f t="shared" ca="1" si="1087"/>
        <v>S11</v>
      </c>
      <c r="H1997" t="str">
        <f t="shared" ca="1" si="1033"/>
        <v>S113</v>
      </c>
      <c r="I1997">
        <f ca="1">VLOOKUP(D1997,PRC!$A$2:$B$21,2,0)*E1997</f>
        <v>36300000</v>
      </c>
      <c r="J1997">
        <f t="shared" ca="1" si="1057"/>
        <v>34847996</v>
      </c>
      <c r="K1997">
        <f ca="1">VLOOKUP(D1997,PRC!$A$1:$C$21,3,0)*E1997</f>
        <v>16698000</v>
      </c>
      <c r="L1997">
        <f t="shared" ca="1" si="1058"/>
        <v>1452000</v>
      </c>
      <c r="M1997">
        <f t="shared" ca="1" si="1059"/>
        <v>2178000</v>
      </c>
      <c r="N1997">
        <f t="shared" ca="1" si="1060"/>
        <v>3267000</v>
      </c>
      <c r="O1997">
        <f t="shared" ca="1" si="1061"/>
        <v>6171000</v>
      </c>
      <c r="P1997">
        <f t="shared" ca="1" si="1088"/>
        <v>5081996</v>
      </c>
      <c r="Q1997">
        <f ca="1">IF(P1997&gt;0,1,0)</f>
        <v>1</v>
      </c>
      <c r="R1997">
        <f t="shared" ca="1" si="1062"/>
        <v>4</v>
      </c>
      <c r="S1997">
        <f t="shared" ca="1" si="1063"/>
        <v>4</v>
      </c>
      <c r="T1997">
        <f t="shared" ca="1" si="1064"/>
        <v>6</v>
      </c>
      <c r="U1997">
        <f t="shared" ca="1" si="1065"/>
        <v>9</v>
      </c>
      <c r="V1997">
        <f t="shared" ca="1" si="1066"/>
        <v>17</v>
      </c>
      <c r="X1997">
        <f t="shared" si="1068"/>
        <v>1997</v>
      </c>
      <c r="Y1997">
        <f t="shared" si="1069"/>
        <v>1990</v>
      </c>
      <c r="Z1997">
        <f t="shared" si="1070"/>
        <v>1991</v>
      </c>
      <c r="AA1997">
        <f t="shared" si="1067"/>
        <v>2001</v>
      </c>
      <c r="AB1997">
        <f t="shared" si="1085"/>
        <v>12</v>
      </c>
      <c r="AM1997" t="str">
        <f t="shared" si="1086"/>
        <v>201902YM</v>
      </c>
      <c r="AN1997">
        <f t="shared" ca="1" si="1071"/>
        <v>4.000011019283745</v>
      </c>
      <c r="AO1997">
        <f t="shared" ca="1" si="1072"/>
        <v>4</v>
      </c>
      <c r="AP1997">
        <f t="shared" ca="1" si="1089"/>
        <v>6</v>
      </c>
      <c r="AQ1997">
        <f t="shared" ca="1" si="1090"/>
        <v>9</v>
      </c>
      <c r="AR1997">
        <f t="shared" ca="1" si="1091"/>
        <v>17</v>
      </c>
      <c r="AS1997">
        <f ca="1">P1997/J1997</f>
        <v>0.14583323528847972</v>
      </c>
    </row>
    <row r="1998" spans="1:51" x14ac:dyDescent="0.4">
      <c r="A1998">
        <f t="shared" si="1084"/>
        <v>201902</v>
      </c>
      <c r="B1998" t="s">
        <v>1065</v>
      </c>
      <c r="C1998" t="s">
        <v>0</v>
      </c>
      <c r="D1998" t="str">
        <f t="shared" ca="1" si="1075"/>
        <v>I113</v>
      </c>
      <c r="E1998">
        <f t="shared" ca="1" si="1055"/>
        <v>66</v>
      </c>
      <c r="F1998">
        <f t="shared" ca="1" si="1056"/>
        <v>6</v>
      </c>
      <c r="G1998" t="str">
        <f t="shared" ca="1" si="1087"/>
        <v>S10</v>
      </c>
      <c r="H1998" t="str">
        <f t="shared" ca="1" si="1033"/>
        <v>S106</v>
      </c>
      <c r="I1998">
        <f ca="1">VLOOKUP(D1998,PRC!$A$2:$B$21,2,0)*E1998</f>
        <v>44220000</v>
      </c>
      <c r="J1998">
        <f t="shared" ca="1" si="1057"/>
        <v>42451196</v>
      </c>
      <c r="K1998">
        <f ca="1">VLOOKUP(D1998,PRC!$A$1:$C$21,3,0)*E1998</f>
        <v>19899000</v>
      </c>
      <c r="L1998">
        <f t="shared" ca="1" si="1058"/>
        <v>442000</v>
      </c>
      <c r="M1998">
        <f t="shared" ca="1" si="1059"/>
        <v>442000</v>
      </c>
      <c r="N1998">
        <f t="shared" ca="1" si="1060"/>
        <v>3095000</v>
      </c>
      <c r="O1998">
        <f t="shared" ca="1" si="1061"/>
        <v>8844000</v>
      </c>
      <c r="P1998">
        <f t="shared" ca="1" si="1088"/>
        <v>9729196</v>
      </c>
      <c r="Q1998">
        <f ca="1">IF(P1998&gt;0,1,0)</f>
        <v>1</v>
      </c>
      <c r="R1998">
        <f t="shared" ca="1" si="1062"/>
        <v>4</v>
      </c>
      <c r="S1998">
        <f t="shared" ca="1" si="1063"/>
        <v>1</v>
      </c>
      <c r="T1998">
        <f t="shared" ca="1" si="1064"/>
        <v>1</v>
      </c>
      <c r="U1998">
        <f t="shared" ca="1" si="1065"/>
        <v>7</v>
      </c>
      <c r="V1998">
        <f t="shared" ca="1" si="1066"/>
        <v>20</v>
      </c>
      <c r="X1998">
        <f t="shared" si="1068"/>
        <v>1998</v>
      </c>
      <c r="Y1998">
        <f t="shared" si="1069"/>
        <v>1990</v>
      </c>
      <c r="Z1998">
        <f t="shared" si="1070"/>
        <v>1991</v>
      </c>
      <c r="AA1998">
        <f t="shared" si="1067"/>
        <v>2001</v>
      </c>
      <c r="AB1998">
        <f t="shared" si="1085"/>
        <v>12</v>
      </c>
      <c r="AM1998" t="str">
        <f t="shared" si="1086"/>
        <v>201902YM</v>
      </c>
      <c r="AN1998">
        <f t="shared" ca="1" si="1071"/>
        <v>4.0000090456806863</v>
      </c>
      <c r="AO1998">
        <f t="shared" ca="1" si="1072"/>
        <v>0.99954771596562653</v>
      </c>
      <c r="AP1998">
        <f t="shared" ca="1" si="1089"/>
        <v>0.99954771596562653</v>
      </c>
      <c r="AQ1998">
        <f t="shared" ca="1" si="1090"/>
        <v>6.9990954319312531</v>
      </c>
      <c r="AR1998">
        <f t="shared" ca="1" si="1091"/>
        <v>20</v>
      </c>
      <c r="AS1998">
        <f ca="1">P1998/J1998</f>
        <v>0.22918543920411572</v>
      </c>
    </row>
    <row r="1999" spans="1:51" x14ac:dyDescent="0.4">
      <c r="A1999">
        <f t="shared" si="1084"/>
        <v>201902</v>
      </c>
      <c r="B1999" t="s">
        <v>1066</v>
      </c>
      <c r="C1999" t="s">
        <v>0</v>
      </c>
      <c r="D1999" t="str">
        <f t="shared" ca="1" si="1075"/>
        <v>I102</v>
      </c>
      <c r="E1999">
        <f t="shared" ca="1" si="1055"/>
        <v>42</v>
      </c>
      <c r="F1999">
        <f t="shared" ca="1" si="1056"/>
        <v>15</v>
      </c>
      <c r="G1999" t="str">
        <f t="shared" ca="1" si="1087"/>
        <v>S10</v>
      </c>
      <c r="H1999" t="str">
        <f t="shared" ca="1" si="1033"/>
        <v>S104</v>
      </c>
      <c r="I1999">
        <f ca="1">VLOOKUP(D1999,PRC!$A$2:$B$21,2,0)*E1999</f>
        <v>1680000</v>
      </c>
      <c r="J1999">
        <f t="shared" ca="1" si="1057"/>
        <v>1679996</v>
      </c>
      <c r="K1999">
        <f ca="1">VLOOKUP(D1999,PRC!$A$1:$C$21,3,0)*E1999</f>
        <v>789600</v>
      </c>
      <c r="L1999">
        <f t="shared" ca="1" si="1058"/>
        <v>67000</v>
      </c>
      <c r="M1999">
        <f t="shared" ca="1" si="1059"/>
        <v>50000</v>
      </c>
      <c r="N1999">
        <f t="shared" ca="1" si="1060"/>
        <v>101000</v>
      </c>
      <c r="O1999">
        <f t="shared" ca="1" si="1061"/>
        <v>302000</v>
      </c>
      <c r="P1999">
        <f t="shared" ca="1" si="1088"/>
        <v>370396</v>
      </c>
      <c r="Q1999">
        <f ca="1">IF(P1999&gt;0,1,0)</f>
        <v>1</v>
      </c>
      <c r="R1999">
        <f t="shared" ca="1" si="1062"/>
        <v>0</v>
      </c>
      <c r="S1999">
        <f t="shared" ca="1" si="1063"/>
        <v>4</v>
      </c>
      <c r="T1999">
        <f t="shared" ca="1" si="1064"/>
        <v>3</v>
      </c>
      <c r="U1999">
        <f t="shared" ca="1" si="1065"/>
        <v>6</v>
      </c>
      <c r="V1999">
        <f t="shared" ca="1" si="1066"/>
        <v>18</v>
      </c>
      <c r="X1999">
        <f t="shared" si="1068"/>
        <v>1999</v>
      </c>
      <c r="Y1999">
        <f t="shared" si="1069"/>
        <v>1990</v>
      </c>
      <c r="Z1999">
        <f t="shared" si="1070"/>
        <v>1991</v>
      </c>
      <c r="AA1999">
        <f t="shared" si="1067"/>
        <v>2001</v>
      </c>
      <c r="AB1999">
        <f t="shared" si="1085"/>
        <v>12</v>
      </c>
      <c r="AM1999" t="str">
        <f t="shared" si="1086"/>
        <v>201902YM</v>
      </c>
      <c r="AN1999">
        <f t="shared" ca="1" si="1071"/>
        <v>2.3809523809203981E-4</v>
      </c>
      <c r="AO1999">
        <f t="shared" ca="1" si="1072"/>
        <v>3.9880952380952377</v>
      </c>
      <c r="AP1999">
        <f t="shared" ca="1" si="1089"/>
        <v>2.9761904761904758</v>
      </c>
      <c r="AQ1999">
        <f t="shared" ca="1" si="1090"/>
        <v>6.0119047619047619</v>
      </c>
      <c r="AR1999">
        <f t="shared" ca="1" si="1091"/>
        <v>17.976190476190474</v>
      </c>
      <c r="AS1999">
        <f ca="1">P1999/J1999</f>
        <v>0.22047433446270109</v>
      </c>
    </row>
    <row r="2000" spans="1:51" x14ac:dyDescent="0.4">
      <c r="A2000">
        <f t="shared" si="1084"/>
        <v>201902</v>
      </c>
      <c r="B2000" t="s">
        <v>1067</v>
      </c>
      <c r="C2000" t="s">
        <v>0</v>
      </c>
      <c r="D2000" t="str">
        <f t="shared" ca="1" si="1075"/>
        <v>I107</v>
      </c>
      <c r="E2000">
        <f t="shared" ca="1" si="1055"/>
        <v>142</v>
      </c>
      <c r="F2000">
        <f t="shared" ca="1" si="1056"/>
        <v>17</v>
      </c>
      <c r="G2000" t="str">
        <f t="shared" ca="1" si="1087"/>
        <v>S11</v>
      </c>
      <c r="H2000" t="str">
        <f t="shared" ca="1" si="1033"/>
        <v>S119</v>
      </c>
      <c r="I2000">
        <f ca="1">VLOOKUP(D2000,PRC!$A$2:$B$21,2,0)*E2000</f>
        <v>21300000</v>
      </c>
      <c r="J2000">
        <f t="shared" ca="1" si="1057"/>
        <v>20873996</v>
      </c>
      <c r="K2000">
        <f ca="1">VLOOKUP(D2000,PRC!$A$1:$C$21,3,0)*E2000</f>
        <v>12141000</v>
      </c>
      <c r="L2000">
        <f t="shared" ca="1" si="1058"/>
        <v>1065000</v>
      </c>
      <c r="M2000">
        <f t="shared" ca="1" si="1059"/>
        <v>426000</v>
      </c>
      <c r="N2000">
        <f t="shared" ca="1" si="1060"/>
        <v>1917000</v>
      </c>
      <c r="O2000">
        <f t="shared" ca="1" si="1061"/>
        <v>2343000</v>
      </c>
      <c r="P2000">
        <f t="shared" ca="1" si="1088"/>
        <v>2981996</v>
      </c>
      <c r="Q2000">
        <f ca="1">IF(P2000&gt;0,1,0)</f>
        <v>1</v>
      </c>
      <c r="R2000">
        <f t="shared" ca="1" si="1062"/>
        <v>2</v>
      </c>
      <c r="S2000">
        <f t="shared" ca="1" si="1063"/>
        <v>5</v>
      </c>
      <c r="T2000">
        <f t="shared" ca="1" si="1064"/>
        <v>2</v>
      </c>
      <c r="U2000">
        <f t="shared" ca="1" si="1065"/>
        <v>9</v>
      </c>
      <c r="V2000">
        <f t="shared" ca="1" si="1066"/>
        <v>11</v>
      </c>
      <c r="X2000">
        <f t="shared" si="1068"/>
        <v>2000</v>
      </c>
      <c r="Y2000">
        <f t="shared" si="1069"/>
        <v>1990</v>
      </c>
      <c r="Z2000">
        <f t="shared" si="1070"/>
        <v>1991</v>
      </c>
      <c r="AA2000">
        <f t="shared" si="1067"/>
        <v>2001</v>
      </c>
      <c r="AB2000">
        <f t="shared" si="1085"/>
        <v>12</v>
      </c>
      <c r="AM2000" t="str">
        <f t="shared" si="1086"/>
        <v>201902YM</v>
      </c>
      <c r="AN2000">
        <f t="shared" ca="1" si="1071"/>
        <v>2.0000187793427271</v>
      </c>
      <c r="AO2000">
        <f t="shared" ca="1" si="1072"/>
        <v>5</v>
      </c>
      <c r="AP2000">
        <f t="shared" ca="1" si="1089"/>
        <v>2</v>
      </c>
      <c r="AQ2000">
        <f t="shared" ca="1" si="1090"/>
        <v>9</v>
      </c>
      <c r="AR2000">
        <f t="shared" ca="1" si="1091"/>
        <v>11</v>
      </c>
      <c r="AS2000">
        <f ca="1">P2000/J2000</f>
        <v>0.14285697860630039</v>
      </c>
    </row>
    <row r="2001" spans="1:53" x14ac:dyDescent="0.4">
      <c r="A2001">
        <f t="shared" si="1084"/>
        <v>201902</v>
      </c>
      <c r="B2001" t="s">
        <v>1068</v>
      </c>
      <c r="C2001" t="s">
        <v>0</v>
      </c>
      <c r="D2001" t="str">
        <f t="shared" ca="1" si="1075"/>
        <v>I109</v>
      </c>
      <c r="E2001">
        <f t="shared" ca="1" si="1055"/>
        <v>193</v>
      </c>
      <c r="F2001">
        <f t="shared" ca="1" si="1056"/>
        <v>12</v>
      </c>
      <c r="G2001" t="str">
        <f t="shared" ca="1" si="1087"/>
        <v>S11</v>
      </c>
      <c r="H2001" t="str">
        <f t="shared" ca="1" si="1033"/>
        <v>S113</v>
      </c>
      <c r="I2001">
        <f ca="1">VLOOKUP(D2001,PRC!$A$2:$B$21,2,0)*E2001</f>
        <v>96500000</v>
      </c>
      <c r="J2001">
        <f t="shared" ca="1" si="1057"/>
        <v>82989996</v>
      </c>
      <c r="K2001">
        <f ca="1">VLOOKUP(D2001,PRC!$A$1:$C$21,3,0)*E2001</f>
        <v>38600000</v>
      </c>
      <c r="L2001">
        <f t="shared" ca="1" si="1058"/>
        <v>3860000</v>
      </c>
      <c r="M2001">
        <f t="shared" ca="1" si="1059"/>
        <v>3860000</v>
      </c>
      <c r="N2001">
        <f t="shared" ca="1" si="1060"/>
        <v>5790000</v>
      </c>
      <c r="O2001">
        <f t="shared" ca="1" si="1061"/>
        <v>11580000</v>
      </c>
      <c r="P2001">
        <f t="shared" ca="1" si="1088"/>
        <v>19299996</v>
      </c>
      <c r="Q2001">
        <f ca="1">IF(P2001&gt;0,1,0)</f>
        <v>1</v>
      </c>
      <c r="R2001">
        <f t="shared" ca="1" si="1062"/>
        <v>14</v>
      </c>
      <c r="S2001">
        <f t="shared" ca="1" si="1063"/>
        <v>4</v>
      </c>
      <c r="T2001">
        <f t="shared" ca="1" si="1064"/>
        <v>4</v>
      </c>
      <c r="U2001">
        <f t="shared" ca="1" si="1065"/>
        <v>6</v>
      </c>
      <c r="V2001">
        <f t="shared" ca="1" si="1066"/>
        <v>12</v>
      </c>
      <c r="X2001">
        <f t="shared" si="1068"/>
        <v>2001</v>
      </c>
      <c r="Y2001">
        <f t="shared" si="1069"/>
        <v>1990</v>
      </c>
      <c r="Z2001">
        <f t="shared" si="1070"/>
        <v>1991</v>
      </c>
      <c r="AA2001">
        <f t="shared" si="1067"/>
        <v>2001</v>
      </c>
      <c r="AB2001">
        <f t="shared" si="1085"/>
        <v>12</v>
      </c>
      <c r="AM2001" t="str">
        <f t="shared" si="1086"/>
        <v>201902YM</v>
      </c>
      <c r="AN2001">
        <f t="shared" ca="1" si="1071"/>
        <v>14.000004145077716</v>
      </c>
      <c r="AO2001">
        <f t="shared" ca="1" si="1072"/>
        <v>4</v>
      </c>
      <c r="AP2001">
        <f t="shared" ca="1" si="1089"/>
        <v>4</v>
      </c>
      <c r="AQ2001">
        <f t="shared" ca="1" si="1090"/>
        <v>6</v>
      </c>
      <c r="AR2001">
        <f t="shared" ca="1" si="1091"/>
        <v>12</v>
      </c>
      <c r="AS2001">
        <f ca="1">P2001/J2001</f>
        <v>0.23255810254527545</v>
      </c>
    </row>
    <row r="2002" spans="1:53" x14ac:dyDescent="0.4">
      <c r="A2002" s="1">
        <f t="shared" si="1084"/>
        <v>201903</v>
      </c>
      <c r="B2002" s="1" t="s">
        <v>9</v>
      </c>
      <c r="C2002" s="1" t="s">
        <v>31</v>
      </c>
      <c r="D2002" s="1" t="str">
        <f ca="1">"I"&amp;RANDBETWEEN(101,120)</f>
        <v>I101</v>
      </c>
      <c r="E2002" s="3">
        <f ca="1">RANDBETWEEN(INDIRECT("AD"&amp;Y2002),INDIRECT("AD"&amp;Z2002))</f>
        <v>47</v>
      </c>
      <c r="F2002" s="3">
        <f ca="1">RANDBETWEEN(INDIRECT("AF"&amp;Y2002),INDIRECT("AF"&amp;Z2002))</f>
        <v>11</v>
      </c>
      <c r="G2002" s="1" t="str">
        <f ca="1">LEFT(H2002,3)</f>
        <v>S11</v>
      </c>
      <c r="H2002" s="1" t="str">
        <f ca="1">"S"&amp;RANDBETWEEN(101,120)</f>
        <v>S110</v>
      </c>
      <c r="I2002" s="1">
        <f ca="1">VLOOKUP(D2002,PRC!$A$2:$B$21,2,0)*E2002</f>
        <v>1410000</v>
      </c>
      <c r="J2002" s="1">
        <f ca="1">I2002*(1-R2002/100)-4</f>
        <v>1226696</v>
      </c>
      <c r="K2002" s="1">
        <f ca="1">VLOOKUP(D2002,PRC!$A$1:$C$21,3,0)*E2002</f>
        <v>733200</v>
      </c>
      <c r="L2002" s="1">
        <f ca="1">ROUND($I2002*S2002,-5)/100</f>
        <v>169000</v>
      </c>
      <c r="M2002" s="1">
        <f ca="1">ROUND($I2002*T2002,-5)/100</f>
        <v>71000</v>
      </c>
      <c r="N2002" s="1">
        <f ca="1">ROUND($I2002*U2002,-5)/100</f>
        <v>42000</v>
      </c>
      <c r="O2002" s="1">
        <f ca="1">ROUND($I2002*V2002,-5)/100</f>
        <v>169000</v>
      </c>
      <c r="P2002" s="1">
        <f ca="1">J2002-SUM(K2002:O2002)</f>
        <v>42496</v>
      </c>
      <c r="Q2002">
        <f ca="1">IF(P2002&gt;0,1,0)</f>
        <v>1</v>
      </c>
      <c r="R2002" s="3">
        <f ca="1">RANDBETWEEN(INDIRECT("AF"&amp;$Y2002),INDIRECT("AF"&amp;$Z2002))</f>
        <v>13</v>
      </c>
      <c r="S2002" s="3">
        <f ca="1">RANDBETWEEN(INDIRECT("AG"&amp;$Y2002),INDIRECT("AG"&amp;$Z2002))</f>
        <v>12</v>
      </c>
      <c r="T2002" s="3">
        <f ca="1">RANDBETWEEN(INDIRECT("AH"&amp;$Y2002),INDIRECT("AH"&amp;$Z2002))</f>
        <v>5</v>
      </c>
      <c r="U2002" s="3">
        <f ca="1">RANDBETWEEN(INDIRECT("Ai"&amp;$Y2002),INDIRECT("Ai"&amp;$Z2002))</f>
        <v>3</v>
      </c>
      <c r="V2002" s="3">
        <f ca="1">RANDBETWEEN(INDIRECT("Aj"&amp;$Y2002),INDIRECT("Aj"&amp;$Z2002))</f>
        <v>12</v>
      </c>
      <c r="W2002" t="str">
        <f>C2002&amp;A2002&amp;"EBIT"</f>
        <v>SS201903EBIT</v>
      </c>
      <c r="X2002">
        <f t="shared" si="1068"/>
        <v>2002</v>
      </c>
      <c r="Y2002">
        <f t="shared" si="1069"/>
        <v>2002</v>
      </c>
      <c r="Z2002">
        <f>Y2002+1</f>
        <v>2003</v>
      </c>
      <c r="AA2002">
        <f>Y2002+AB2002-1</f>
        <v>2101</v>
      </c>
      <c r="AB2002">
        <f t="shared" si="1085"/>
        <v>100</v>
      </c>
      <c r="AC2002" s="4" t="s">
        <v>1106</v>
      </c>
      <c r="AD2002">
        <f>VLOOKUP(C2002&amp;A2002&amp;AC2002,PRF_POL!$A$2:$J$97,5,0)</f>
        <v>15</v>
      </c>
      <c r="AE2002">
        <f>$AE$2</f>
        <v>40</v>
      </c>
      <c r="AF2002">
        <f>VLOOKUP($C2002&amp;$A2002&amp;$AC2002,PRF_POL!$A$2:$J$97,6,0)</f>
        <v>8</v>
      </c>
      <c r="AG2002">
        <f>VLOOKUP($C2002&amp;$A2002&amp;$AC2002,PRF_POL!$A$2:$J$97,7,0)</f>
        <v>10</v>
      </c>
      <c r="AH2002">
        <f>VLOOKUP($C2002&amp;$A2002&amp;$AC2002,PRF_POL!$A$2:$J$97,8,0)</f>
        <v>3</v>
      </c>
      <c r="AI2002">
        <f>VLOOKUP($C2002&amp;$A2002&amp;$AC2002,PRF_POL!$A$2:$J$97,9,0)</f>
        <v>3</v>
      </c>
      <c r="AJ2002">
        <f>VLOOKUP($C2002&amp;$A2002&amp;$AC2002,PRF_POL!$A$2:$J$97,10,0)</f>
        <v>10</v>
      </c>
      <c r="AK2002">
        <f>SUM(AE2002:AJ2002)</f>
        <v>74</v>
      </c>
      <c r="AL2002" s="3">
        <f ca="1">SUM(INDIRECT("P"&amp;Y2002):INDIRECT("P"&amp;AA2002))</f>
        <v>197360800</v>
      </c>
      <c r="AM2002" t="str">
        <f t="shared" si="1086"/>
        <v>201903SS</v>
      </c>
      <c r="AN2002">
        <f ca="1">(1-J2002/I2002)*100</f>
        <v>13.000283687943259</v>
      </c>
      <c r="AO2002">
        <f ca="1">L2002/$I2002*100</f>
        <v>11.98581560283688</v>
      </c>
      <c r="AP2002">
        <f t="shared" ca="1" si="1089"/>
        <v>5.0354609929078018</v>
      </c>
      <c r="AQ2002">
        <f t="shared" ca="1" si="1090"/>
        <v>2.9787234042553195</v>
      </c>
      <c r="AR2002">
        <f t="shared" ca="1" si="1091"/>
        <v>11.98581560283688</v>
      </c>
      <c r="AS2002">
        <f ca="1">P2002/J2002</f>
        <v>3.4642649849677506E-2</v>
      </c>
      <c r="AT2002">
        <f ca="1">MIN(INDIRECT("E"&amp;$Y2002):INDIRECT("E"&amp;$AA2002))</f>
        <v>15</v>
      </c>
      <c r="AU2002">
        <f ca="1">MIN(INDIRECT("AN"&amp;$Y2002):INDIRECT("AN"&amp;$AA2002))</f>
        <v>8.000002657807304</v>
      </c>
      <c r="AV2002">
        <f ca="1">MIN(INDIRECT("AO"&amp;$Y2002):INDIRECT("AO"&amp;$AA2002))</f>
        <v>10</v>
      </c>
      <c r="AW2002">
        <f ca="1">MIN(INDIRECT("AP"&amp;$Y2002):INDIRECT("AP"&amp;$AA2002))</f>
        <v>2.9661016949152543</v>
      </c>
      <c r="AX2002">
        <f ca="1">MIN(INDIRECT("AQ"&amp;$Y2002):INDIRECT("AQ"&amp;$AA2002))</f>
        <v>2.5</v>
      </c>
      <c r="AY2002">
        <f ca="1">MIN(INDIRECT("AR"&amp;$Y2002):INDIRECT("AR"&amp;$AA2002))</f>
        <v>10</v>
      </c>
      <c r="BA2002">
        <v>201903</v>
      </c>
    </row>
    <row r="2003" spans="1:53" x14ac:dyDescent="0.4">
      <c r="A2003">
        <f t="shared" si="1084"/>
        <v>201903</v>
      </c>
      <c r="B2003" t="s">
        <v>12</v>
      </c>
      <c r="C2003" t="s">
        <v>31</v>
      </c>
      <c r="D2003" t="str">
        <f ca="1">"I"&amp;RANDBETWEEN(101,120)</f>
        <v>I104</v>
      </c>
      <c r="E2003">
        <f t="shared" ref="E2003:E2066" ca="1" si="1100">RANDBETWEEN(INDIRECT("AD"&amp;Y2003),INDIRECT("AD"&amp;Z2003))</f>
        <v>32</v>
      </c>
      <c r="F2003">
        <f t="shared" ref="F2003:F2066" ca="1" si="1101">RANDBETWEEN(INDIRECT("AF"&amp;Y2003),INDIRECT("AF"&amp;Z2003))</f>
        <v>10</v>
      </c>
      <c r="G2003" t="str">
        <f t="shared" ref="G2003:G2066" ca="1" si="1102">LEFT(H2003,3)</f>
        <v>S11</v>
      </c>
      <c r="H2003" t="str">
        <f t="shared" ref="H2003:H2066" ca="1" si="1103">"S"&amp;RANDBETWEEN(101,120)</f>
        <v>S110</v>
      </c>
      <c r="I2003">
        <f ca="1">VLOOKUP(D2003,PRC!$A$2:$B$21,2,0)*E2003</f>
        <v>2240000</v>
      </c>
      <c r="J2003">
        <f t="shared" ref="J2003:J2066" ca="1" si="1104">I2003*(1-R2003/100)-4</f>
        <v>1881596</v>
      </c>
      <c r="K2003">
        <f ca="1">VLOOKUP(D2003,PRC!$A$1:$C$21,3,0)*E2003</f>
        <v>940800</v>
      </c>
      <c r="L2003">
        <f t="shared" ref="L2003:L2066" ca="1" si="1105">ROUND($I2003*S2003,-5)/100</f>
        <v>314000</v>
      </c>
      <c r="M2003">
        <f t="shared" ref="M2003:M2066" ca="1" si="1106">ROUND($I2003*T2003,-5)/100</f>
        <v>112000</v>
      </c>
      <c r="N2003">
        <f t="shared" ref="N2003:N2066" ca="1" si="1107">ROUND($I2003*U2003,-5)/100</f>
        <v>67000</v>
      </c>
      <c r="O2003">
        <f t="shared" ref="O2003:O2066" ca="1" si="1108">ROUND($I2003*V2003,-5)/100</f>
        <v>224000</v>
      </c>
      <c r="P2003">
        <f t="shared" ref="P2003:P2021" ca="1" si="1109">J2003-SUM(K2003:O2003)</f>
        <v>223796</v>
      </c>
      <c r="Q2003">
        <f ca="1">IF(P2003&gt;0,1,0)</f>
        <v>1</v>
      </c>
      <c r="R2003">
        <f t="shared" ref="R2003:R2066" ca="1" si="1110">RANDBETWEEN(INDIRECT("AF"&amp;$Y2003),INDIRECT("AF"&amp;$Z2003))</f>
        <v>16</v>
      </c>
      <c r="S2003">
        <f t="shared" ref="S2003:S2066" ca="1" si="1111">RANDBETWEEN(INDIRECT("AG"&amp;$Y2003),INDIRECT("AG"&amp;$Z2003))</f>
        <v>14</v>
      </c>
      <c r="T2003">
        <f t="shared" ref="T2003:T2066" ca="1" si="1112">RANDBETWEEN(INDIRECT("AH"&amp;$Y2003),INDIRECT("AH"&amp;$Z2003))</f>
        <v>5</v>
      </c>
      <c r="U2003">
        <f t="shared" ref="U2003:U2066" ca="1" si="1113">RANDBETWEEN(INDIRECT("Ai"&amp;$Y2003),INDIRECT("Ai"&amp;$Z2003))</f>
        <v>3</v>
      </c>
      <c r="V2003">
        <f t="shared" ref="V2003:V2066" ca="1" si="1114">RANDBETWEEN(INDIRECT("Aj"&amp;$Y2003),INDIRECT("Aj"&amp;$Z2003))</f>
        <v>10</v>
      </c>
      <c r="W2003" t="str">
        <f>C2003&amp;A2003&amp;"SALES"</f>
        <v>SS201903SALES</v>
      </c>
      <c r="X2003">
        <f>X2002+1</f>
        <v>2003</v>
      </c>
      <c r="Y2003">
        <f>IF(C2003=C2002,Y2002,X2003)</f>
        <v>2002</v>
      </c>
      <c r="Z2003">
        <f>Y2003+1</f>
        <v>2003</v>
      </c>
      <c r="AA2003">
        <f t="shared" ref="AA2003:AA2066" si="1115">Y2003+AB2003-1</f>
        <v>2101</v>
      </c>
      <c r="AB2003">
        <f t="shared" si="1085"/>
        <v>100</v>
      </c>
      <c r="AC2003" s="4" t="s">
        <v>1107</v>
      </c>
      <c r="AD2003">
        <f>VLOOKUP(C2003&amp;A2003&amp;AC2003,PRF_POL!$A$2:$J$97,5,0)</f>
        <v>80</v>
      </c>
      <c r="AE2003">
        <f>$AE$3</f>
        <v>60</v>
      </c>
      <c r="AF2003">
        <f>VLOOKUP($C2003&amp;$A2003&amp;$AC2003,PRF_POL!$A$2:$J$97,6,0)</f>
        <v>18</v>
      </c>
      <c r="AG2003">
        <f>VLOOKUP($C2003&amp;$A2003&amp;$AC2003,PRF_POL!$A$2:$J$97,7,0)</f>
        <v>15</v>
      </c>
      <c r="AH2003">
        <f>VLOOKUP($C2003&amp;$A2003&amp;$AC2003,PRF_POL!$A$2:$J$97,8,0)</f>
        <v>5</v>
      </c>
      <c r="AI2003">
        <f>VLOOKUP($C2003&amp;$A2003&amp;$AC2003,PRF_POL!$A$2:$J$97,9,0)</f>
        <v>5</v>
      </c>
      <c r="AJ2003">
        <f>VLOOKUP($C2003&amp;$A2003&amp;$AC2003,PRF_POL!$A$2:$J$97,10,0)</f>
        <v>15</v>
      </c>
      <c r="AK2003">
        <f>SUM(AE2003:AJ2003)</f>
        <v>118</v>
      </c>
      <c r="AL2003" s="3">
        <f ca="1">SUM(INDIRECT("J"&amp;Y2002):INDIRECT("J"&amp;AA2002))</f>
        <v>2485003300</v>
      </c>
      <c r="AM2003" t="str">
        <f t="shared" si="1086"/>
        <v>201903SS</v>
      </c>
      <c r="AN2003">
        <f ca="1">(1-J2003/I2003)*100</f>
        <v>16.00017857142857</v>
      </c>
      <c r="AO2003">
        <f ca="1">L2003/$I2003*100</f>
        <v>14.017857142857142</v>
      </c>
      <c r="AP2003">
        <f t="shared" ca="1" si="1089"/>
        <v>5</v>
      </c>
      <c r="AQ2003">
        <f t="shared" ca="1" si="1090"/>
        <v>2.9910714285714288</v>
      </c>
      <c r="AR2003">
        <f t="shared" ca="1" si="1091"/>
        <v>10</v>
      </c>
      <c r="AS2003">
        <f ca="1">P2003/J2003</f>
        <v>0.11893945352774984</v>
      </c>
      <c r="AT2003">
        <f ca="1">MAX(INDIRECT("E"&amp;$Y2002):INDIRECT("E"&amp;$AA2002))</f>
        <v>80</v>
      </c>
      <c r="AU2003">
        <f ca="1">MAX(INDIRECT("AN"&amp;$Y2002):INDIRECT("AN"&amp;$AA2002))</f>
        <v>18.00071428571427</v>
      </c>
      <c r="AV2003">
        <f ca="1">MAX(INDIRECT("AO"&amp;$Y2002):INDIRECT("AO"&amp;$AA2002))</f>
        <v>15.142857142857144</v>
      </c>
      <c r="AW2003">
        <f ca="1">MAX(INDIRECT("AP"&amp;$Y2002):INDIRECT("AP"&amp;$AA2002))</f>
        <v>5.3333333333333339</v>
      </c>
      <c r="AX2003">
        <f ca="1">MAX(INDIRECT("AQ"&amp;$Y2002):INDIRECT("AQ"&amp;$AA2002))</f>
        <v>5.5555555555555554</v>
      </c>
      <c r="AY2003">
        <f ca="1">MAX(INDIRECT("AR"&amp;$Y2002):INDIRECT("AR"&amp;$AA2002))</f>
        <v>15.008547008547007</v>
      </c>
    </row>
    <row r="2004" spans="1:53" x14ac:dyDescent="0.4">
      <c r="A2004">
        <f t="shared" si="1084"/>
        <v>201903</v>
      </c>
      <c r="B2004" t="s">
        <v>13</v>
      </c>
      <c r="C2004" t="s">
        <v>31</v>
      </c>
      <c r="D2004" t="str">
        <f t="shared" ref="D2004:D2067" ca="1" si="1116">"I"&amp;RANDBETWEEN(101,120)</f>
        <v>I103</v>
      </c>
      <c r="E2004">
        <f t="shared" ca="1" si="1100"/>
        <v>76</v>
      </c>
      <c r="F2004">
        <f t="shared" ca="1" si="1101"/>
        <v>14</v>
      </c>
      <c r="G2004" t="str">
        <f t="shared" ca="1" si="1102"/>
        <v>S10</v>
      </c>
      <c r="H2004" t="str">
        <f t="shared" ca="1" si="1103"/>
        <v>S103</v>
      </c>
      <c r="I2004">
        <f ca="1">VLOOKUP(D2004,PRC!$A$2:$B$21,2,0)*E2004</f>
        <v>3800000</v>
      </c>
      <c r="J2004">
        <f t="shared" ca="1" si="1104"/>
        <v>3115996.0000000005</v>
      </c>
      <c r="K2004">
        <f ca="1">VLOOKUP(D2004,PRC!$A$1:$C$21,3,0)*E2004</f>
        <v>2166000</v>
      </c>
      <c r="L2004">
        <f t="shared" ca="1" si="1105"/>
        <v>456000</v>
      </c>
      <c r="M2004">
        <f t="shared" ca="1" si="1106"/>
        <v>152000</v>
      </c>
      <c r="N2004">
        <f t="shared" ca="1" si="1107"/>
        <v>190000</v>
      </c>
      <c r="O2004">
        <f t="shared" ca="1" si="1108"/>
        <v>380000</v>
      </c>
      <c r="P2004">
        <f t="shared" ca="1" si="1109"/>
        <v>-228003.99999999953</v>
      </c>
      <c r="Q2004">
        <f ca="1">IF(P2004&gt;0,1,0)</f>
        <v>0</v>
      </c>
      <c r="R2004">
        <f t="shared" ca="1" si="1110"/>
        <v>18</v>
      </c>
      <c r="S2004">
        <f t="shared" ca="1" si="1111"/>
        <v>12</v>
      </c>
      <c r="T2004">
        <f t="shared" ca="1" si="1112"/>
        <v>4</v>
      </c>
      <c r="U2004">
        <f t="shared" ca="1" si="1113"/>
        <v>5</v>
      </c>
      <c r="V2004">
        <f t="shared" ca="1" si="1114"/>
        <v>10</v>
      </c>
      <c r="X2004">
        <f t="shared" ref="X2004:X2067" si="1117">X2003+1</f>
        <v>2004</v>
      </c>
      <c r="Y2004">
        <f t="shared" ref="Y2004:Y2067" si="1118">IF(C2004=C2003,Y2003,X2004)</f>
        <v>2002</v>
      </c>
      <c r="Z2004">
        <f t="shared" ref="Z2004:Z2067" si="1119">Y2004+1</f>
        <v>2003</v>
      </c>
      <c r="AA2004">
        <f t="shared" si="1115"/>
        <v>2101</v>
      </c>
      <c r="AB2004">
        <f t="shared" si="1085"/>
        <v>100</v>
      </c>
      <c r="AC2004" s="4"/>
      <c r="AK2004" s="3">
        <f ca="1">SUM(INDIRECT("Q"&amp;Y2002):INDIRECT("Q"&amp;AA2002))</f>
        <v>74</v>
      </c>
      <c r="AL2004">
        <f ca="1">AL2002/AL2003</f>
        <v>7.9420739602237153E-2</v>
      </c>
      <c r="AM2004" t="str">
        <f t="shared" si="1086"/>
        <v>201903SS</v>
      </c>
      <c r="AN2004">
        <f t="shared" ref="AN2004:AN2067" ca="1" si="1120">(1-J2004/I2004)*100</f>
        <v>18.000105263157884</v>
      </c>
      <c r="AO2004">
        <f t="shared" ref="AO2004:AO2067" ca="1" si="1121">L2004/$I2004*100</f>
        <v>12</v>
      </c>
      <c r="AP2004">
        <f t="shared" ca="1" si="1089"/>
        <v>4</v>
      </c>
      <c r="AQ2004">
        <f t="shared" ca="1" si="1090"/>
        <v>5</v>
      </c>
      <c r="AR2004">
        <f t="shared" ca="1" si="1091"/>
        <v>10</v>
      </c>
      <c r="AS2004">
        <f ca="1">P2004/J2004</f>
        <v>-7.3172109335185129E-2</v>
      </c>
      <c r="AT2004" t="str">
        <f ca="1">IF(ABS(AT2002-AD2002)&lt;AD2002+(AD2003-AD2002)*5%,"ok","chk")</f>
        <v>ok</v>
      </c>
      <c r="AU2004" t="str">
        <f ca="1">IF(ABS(AU2002-AF2002)&lt;AF2002+(AF2003-AF2002)*5%,"ok","chk")</f>
        <v>ok</v>
      </c>
      <c r="AV2004" t="str">
        <f t="shared" ref="AV2004" ca="1" si="1122">IF(ABS(AV2002-AG2002)&lt;AG2002+(AG2003-AG2002)*5%,"ok","chk")</f>
        <v>ok</v>
      </c>
      <c r="AW2004" t="str">
        <f t="shared" ref="AW2004" ca="1" si="1123">IF(ABS(AW2002-AH2002)&lt;AH2002+(AH2003-AH2002)*5%,"ok","chk")</f>
        <v>ok</v>
      </c>
      <c r="AX2004" t="str">
        <f t="shared" ref="AX2004" ca="1" si="1124">IF(ABS(AX2002-AI2002)&lt;AI2002+(AI2003-AI2002)*5%,"ok","chk")</f>
        <v>ok</v>
      </c>
      <c r="AY2004" t="str">
        <f t="shared" ref="AY2004" ca="1" si="1125">IF(ABS(AY2002-AJ2002)&lt;AJ2002+(AJ2003-AJ2002)*5%,"ok","chk")</f>
        <v>ok</v>
      </c>
    </row>
    <row r="2005" spans="1:53" x14ac:dyDescent="0.4">
      <c r="A2005">
        <f t="shared" si="1084"/>
        <v>201903</v>
      </c>
      <c r="B2005" t="s">
        <v>14</v>
      </c>
      <c r="C2005" t="s">
        <v>31</v>
      </c>
      <c r="D2005" t="str">
        <f t="shared" ca="1" si="1116"/>
        <v>I109</v>
      </c>
      <c r="E2005">
        <f t="shared" ca="1" si="1100"/>
        <v>51</v>
      </c>
      <c r="F2005">
        <f t="shared" ca="1" si="1101"/>
        <v>16</v>
      </c>
      <c r="G2005" t="str">
        <f t="shared" ca="1" si="1102"/>
        <v>S12</v>
      </c>
      <c r="H2005" t="str">
        <f t="shared" ca="1" si="1103"/>
        <v>S120</v>
      </c>
      <c r="I2005">
        <f ca="1">VLOOKUP(D2005,PRC!$A$2:$B$21,2,0)*E2005</f>
        <v>25500000</v>
      </c>
      <c r="J2005">
        <f t="shared" ca="1" si="1104"/>
        <v>21164996</v>
      </c>
      <c r="K2005">
        <f ca="1">VLOOKUP(D2005,PRC!$A$1:$C$21,3,0)*E2005</f>
        <v>10200000</v>
      </c>
      <c r="L2005">
        <f t="shared" ca="1" si="1105"/>
        <v>2550000</v>
      </c>
      <c r="M2005">
        <f t="shared" ca="1" si="1106"/>
        <v>1020000</v>
      </c>
      <c r="N2005">
        <f t="shared" ca="1" si="1107"/>
        <v>1275000</v>
      </c>
      <c r="O2005">
        <f t="shared" ca="1" si="1108"/>
        <v>3315000</v>
      </c>
      <c r="P2005">
        <f t="shared" ca="1" si="1109"/>
        <v>2804996</v>
      </c>
      <c r="Q2005">
        <f ca="1">IF(P2005&gt;0,1,0)</f>
        <v>1</v>
      </c>
      <c r="R2005">
        <f t="shared" ca="1" si="1110"/>
        <v>17</v>
      </c>
      <c r="S2005">
        <f t="shared" ca="1" si="1111"/>
        <v>10</v>
      </c>
      <c r="T2005">
        <f t="shared" ca="1" si="1112"/>
        <v>4</v>
      </c>
      <c r="U2005">
        <f t="shared" ca="1" si="1113"/>
        <v>5</v>
      </c>
      <c r="V2005">
        <f t="shared" ca="1" si="1114"/>
        <v>13</v>
      </c>
      <c r="X2005">
        <f t="shared" si="1117"/>
        <v>2005</v>
      </c>
      <c r="Y2005">
        <f t="shared" si="1118"/>
        <v>2002</v>
      </c>
      <c r="Z2005">
        <f t="shared" si="1119"/>
        <v>2003</v>
      </c>
      <c r="AA2005">
        <f t="shared" si="1115"/>
        <v>2101</v>
      </c>
      <c r="AB2005">
        <f t="shared" si="1085"/>
        <v>100</v>
      </c>
      <c r="AK2005" s="2">
        <f ca="1">AK2004/AB2002</f>
        <v>0.74</v>
      </c>
      <c r="AM2005" t="str">
        <f t="shared" si="1086"/>
        <v>201903SS</v>
      </c>
      <c r="AN2005">
        <f t="shared" ca="1" si="1120"/>
        <v>17.000015686274505</v>
      </c>
      <c r="AO2005">
        <f t="shared" ca="1" si="1121"/>
        <v>10</v>
      </c>
      <c r="AP2005">
        <f t="shared" ca="1" si="1089"/>
        <v>4</v>
      </c>
      <c r="AQ2005">
        <f t="shared" ca="1" si="1090"/>
        <v>5</v>
      </c>
      <c r="AR2005">
        <f t="shared" ca="1" si="1091"/>
        <v>13</v>
      </c>
      <c r="AS2005">
        <f ca="1">P2005/J2005</f>
        <v>0.13252995653767191</v>
      </c>
      <c r="AT2005" t="str">
        <f ca="1">IF(ABS(AD2003-AT2003)&lt;AT2003+(AD2003-AD2002)*5%,"ok","chk")</f>
        <v>ok</v>
      </c>
      <c r="AU2005" t="str">
        <f ca="1">IF(ABS(AF2003-AU2003)&lt;AU2003+(AF2003-AF2002)*5%,"ok","chk")</f>
        <v>ok</v>
      </c>
      <c r="AV2005" t="str">
        <f t="shared" ref="AV2005" ca="1" si="1126">IF(ABS(AG2003-AV2003)&lt;AV2003+(AG2003-AG2002)*5%,"ok","chk")</f>
        <v>ok</v>
      </c>
      <c r="AW2005" t="str">
        <f t="shared" ref="AW2005" ca="1" si="1127">IF(ABS(AH2003-AW2003)&lt;AW2003+(AH2003-AH2002)*5%,"ok","chk")</f>
        <v>ok</v>
      </c>
      <c r="AX2005" t="str">
        <f t="shared" ref="AX2005" ca="1" si="1128">IF(ABS(AI2003-AX2003)&lt;AX2003+(AI2003-AI2002)*5%,"ok","chk")</f>
        <v>ok</v>
      </c>
      <c r="AY2005" t="str">
        <f t="shared" ref="AY2005" ca="1" si="1129">IF(ABS(AJ2003-AY2003)&lt;AY2003+(AJ2003-AJ2002)*5%,"ok","chk")</f>
        <v>ok</v>
      </c>
    </row>
    <row r="2006" spans="1:53" x14ac:dyDescent="0.4">
      <c r="A2006">
        <f t="shared" si="1084"/>
        <v>201903</v>
      </c>
      <c r="B2006" t="s">
        <v>15</v>
      </c>
      <c r="C2006" t="s">
        <v>31</v>
      </c>
      <c r="D2006" t="str">
        <f t="shared" ca="1" si="1116"/>
        <v>I108</v>
      </c>
      <c r="E2006">
        <f t="shared" ca="1" si="1100"/>
        <v>41</v>
      </c>
      <c r="F2006">
        <f t="shared" ca="1" si="1101"/>
        <v>8</v>
      </c>
      <c r="G2006" t="str">
        <f t="shared" ca="1" si="1102"/>
        <v>S11</v>
      </c>
      <c r="H2006" t="str">
        <f t="shared" ca="1" si="1103"/>
        <v>S113</v>
      </c>
      <c r="I2006">
        <f ca="1">VLOOKUP(D2006,PRC!$A$2:$B$21,2,0)*E2006</f>
        <v>1640000</v>
      </c>
      <c r="J2006">
        <f t="shared" ca="1" si="1104"/>
        <v>1344796</v>
      </c>
      <c r="K2006">
        <f ca="1">VLOOKUP(D2006,PRC!$A$1:$C$21,3,0)*E2006</f>
        <v>754400</v>
      </c>
      <c r="L2006">
        <f t="shared" ca="1" si="1105"/>
        <v>197000</v>
      </c>
      <c r="M2006">
        <f t="shared" ca="1" si="1106"/>
        <v>82000</v>
      </c>
      <c r="N2006">
        <f t="shared" ca="1" si="1107"/>
        <v>49000</v>
      </c>
      <c r="O2006">
        <f t="shared" ca="1" si="1108"/>
        <v>164000</v>
      </c>
      <c r="P2006">
        <f t="shared" ca="1" si="1109"/>
        <v>98396</v>
      </c>
      <c r="Q2006">
        <f ca="1">IF(P2006&gt;0,1,0)</f>
        <v>1</v>
      </c>
      <c r="R2006">
        <f t="shared" ca="1" si="1110"/>
        <v>18</v>
      </c>
      <c r="S2006">
        <f t="shared" ca="1" si="1111"/>
        <v>12</v>
      </c>
      <c r="T2006">
        <f t="shared" ca="1" si="1112"/>
        <v>5</v>
      </c>
      <c r="U2006">
        <f t="shared" ca="1" si="1113"/>
        <v>3</v>
      </c>
      <c r="V2006">
        <f t="shared" ca="1" si="1114"/>
        <v>10</v>
      </c>
      <c r="X2006">
        <f t="shared" si="1117"/>
        <v>2006</v>
      </c>
      <c r="Y2006">
        <f t="shared" si="1118"/>
        <v>2002</v>
      </c>
      <c r="Z2006">
        <f t="shared" si="1119"/>
        <v>2003</v>
      </c>
      <c r="AA2006">
        <f t="shared" si="1115"/>
        <v>2101</v>
      </c>
      <c r="AB2006">
        <f t="shared" si="1085"/>
        <v>100</v>
      </c>
      <c r="AM2006" t="str">
        <f t="shared" si="1086"/>
        <v>201903SS</v>
      </c>
      <c r="AN2006">
        <f t="shared" ca="1" si="1120"/>
        <v>18.000243902439028</v>
      </c>
      <c r="AO2006">
        <f t="shared" ca="1" si="1121"/>
        <v>12.012195121951219</v>
      </c>
      <c r="AP2006">
        <f t="shared" ca="1" si="1089"/>
        <v>5</v>
      </c>
      <c r="AQ2006">
        <f t="shared" ca="1" si="1090"/>
        <v>2.9878048780487805</v>
      </c>
      <c r="AR2006">
        <f t="shared" ca="1" si="1091"/>
        <v>10</v>
      </c>
      <c r="AS2006">
        <f ca="1">P2006/J2006</f>
        <v>7.3167974919616061E-2</v>
      </c>
    </row>
    <row r="2007" spans="1:53" x14ac:dyDescent="0.4">
      <c r="A2007">
        <f t="shared" si="1084"/>
        <v>201903</v>
      </c>
      <c r="B2007" t="s">
        <v>16</v>
      </c>
      <c r="C2007" t="s">
        <v>31</v>
      </c>
      <c r="D2007" t="str">
        <f t="shared" ca="1" si="1116"/>
        <v>I103</v>
      </c>
      <c r="E2007">
        <f t="shared" ca="1" si="1100"/>
        <v>45</v>
      </c>
      <c r="F2007">
        <f t="shared" ca="1" si="1101"/>
        <v>18</v>
      </c>
      <c r="G2007" t="str">
        <f t="shared" ca="1" si="1102"/>
        <v>S10</v>
      </c>
      <c r="H2007" t="str">
        <f t="shared" ca="1" si="1103"/>
        <v>S103</v>
      </c>
      <c r="I2007">
        <f ca="1">VLOOKUP(D2007,PRC!$A$2:$B$21,2,0)*E2007</f>
        <v>2250000</v>
      </c>
      <c r="J2007">
        <f t="shared" ca="1" si="1104"/>
        <v>2002496</v>
      </c>
      <c r="K2007">
        <f ca="1">VLOOKUP(D2007,PRC!$A$1:$C$21,3,0)*E2007</f>
        <v>1282500</v>
      </c>
      <c r="L2007">
        <f t="shared" ca="1" si="1105"/>
        <v>338000</v>
      </c>
      <c r="M2007">
        <f t="shared" ca="1" si="1106"/>
        <v>90000</v>
      </c>
      <c r="N2007">
        <f t="shared" ca="1" si="1107"/>
        <v>90000</v>
      </c>
      <c r="O2007">
        <f t="shared" ca="1" si="1108"/>
        <v>225000</v>
      </c>
      <c r="P2007">
        <f t="shared" ca="1" si="1109"/>
        <v>-23004</v>
      </c>
      <c r="Q2007">
        <f ca="1">IF(P2007&gt;0,1,0)</f>
        <v>0</v>
      </c>
      <c r="R2007">
        <f t="shared" ca="1" si="1110"/>
        <v>11</v>
      </c>
      <c r="S2007">
        <f t="shared" ca="1" si="1111"/>
        <v>15</v>
      </c>
      <c r="T2007">
        <f t="shared" ca="1" si="1112"/>
        <v>4</v>
      </c>
      <c r="U2007">
        <f t="shared" ca="1" si="1113"/>
        <v>4</v>
      </c>
      <c r="V2007">
        <f t="shared" ca="1" si="1114"/>
        <v>10</v>
      </c>
      <c r="X2007">
        <f t="shared" si="1117"/>
        <v>2007</v>
      </c>
      <c r="Y2007">
        <f t="shared" si="1118"/>
        <v>2002</v>
      </c>
      <c r="Z2007">
        <f t="shared" si="1119"/>
        <v>2003</v>
      </c>
      <c r="AA2007">
        <f t="shared" si="1115"/>
        <v>2101</v>
      </c>
      <c r="AB2007">
        <f t="shared" si="1085"/>
        <v>100</v>
      </c>
      <c r="AM2007" t="str">
        <f t="shared" si="1086"/>
        <v>201903SS</v>
      </c>
      <c r="AN2007">
        <f t="shared" ca="1" si="1120"/>
        <v>11.000177777777775</v>
      </c>
      <c r="AO2007">
        <f t="shared" ca="1" si="1121"/>
        <v>15.022222222222222</v>
      </c>
      <c r="AP2007">
        <f t="shared" ca="1" si="1089"/>
        <v>4</v>
      </c>
      <c r="AQ2007">
        <f t="shared" ca="1" si="1090"/>
        <v>4</v>
      </c>
      <c r="AR2007">
        <f t="shared" ca="1" si="1091"/>
        <v>10</v>
      </c>
      <c r="AS2007">
        <f ca="1">P2007/J2007</f>
        <v>-1.148766339608169E-2</v>
      </c>
    </row>
    <row r="2008" spans="1:53" x14ac:dyDescent="0.4">
      <c r="A2008">
        <f t="shared" si="1084"/>
        <v>201903</v>
      </c>
      <c r="B2008" t="s">
        <v>17</v>
      </c>
      <c r="C2008" t="s">
        <v>31</v>
      </c>
      <c r="D2008" t="str">
        <f t="shared" ca="1" si="1116"/>
        <v>I118</v>
      </c>
      <c r="E2008">
        <f t="shared" ca="1" si="1100"/>
        <v>45</v>
      </c>
      <c r="F2008">
        <f t="shared" ca="1" si="1101"/>
        <v>11</v>
      </c>
      <c r="G2008" t="str">
        <f t="shared" ca="1" si="1102"/>
        <v>S11</v>
      </c>
      <c r="H2008" t="str">
        <f t="shared" ca="1" si="1103"/>
        <v>S110</v>
      </c>
      <c r="I2008">
        <f ca="1">VLOOKUP(D2008,PRC!$A$2:$B$21,2,0)*E2008</f>
        <v>23850000</v>
      </c>
      <c r="J2008">
        <f t="shared" ca="1" si="1104"/>
        <v>20987996</v>
      </c>
      <c r="K2008">
        <f ca="1">VLOOKUP(D2008,PRC!$A$1:$C$21,3,0)*E2008</f>
        <v>10017000</v>
      </c>
      <c r="L2008">
        <f t="shared" ca="1" si="1105"/>
        <v>3578000</v>
      </c>
      <c r="M2008">
        <f t="shared" ca="1" si="1106"/>
        <v>1193000</v>
      </c>
      <c r="N2008">
        <f t="shared" ca="1" si="1107"/>
        <v>716000</v>
      </c>
      <c r="O2008">
        <f t="shared" ca="1" si="1108"/>
        <v>2862000</v>
      </c>
      <c r="P2008">
        <f t="shared" ca="1" si="1109"/>
        <v>2621996</v>
      </c>
      <c r="Q2008">
        <f ca="1">IF(P2008&gt;0,1,0)</f>
        <v>1</v>
      </c>
      <c r="R2008">
        <f t="shared" ca="1" si="1110"/>
        <v>12</v>
      </c>
      <c r="S2008">
        <f t="shared" ca="1" si="1111"/>
        <v>15</v>
      </c>
      <c r="T2008">
        <f t="shared" ca="1" si="1112"/>
        <v>5</v>
      </c>
      <c r="U2008">
        <f t="shared" ca="1" si="1113"/>
        <v>3</v>
      </c>
      <c r="V2008">
        <f t="shared" ca="1" si="1114"/>
        <v>12</v>
      </c>
      <c r="X2008">
        <f t="shared" si="1117"/>
        <v>2008</v>
      </c>
      <c r="Y2008">
        <f t="shared" si="1118"/>
        <v>2002</v>
      </c>
      <c r="Z2008">
        <f t="shared" si="1119"/>
        <v>2003</v>
      </c>
      <c r="AA2008">
        <f t="shared" si="1115"/>
        <v>2101</v>
      </c>
      <c r="AB2008">
        <f t="shared" si="1085"/>
        <v>100</v>
      </c>
      <c r="AM2008" t="str">
        <f t="shared" si="1086"/>
        <v>201903SS</v>
      </c>
      <c r="AN2008">
        <f t="shared" ca="1" si="1120"/>
        <v>12.000016771488465</v>
      </c>
      <c r="AO2008">
        <f t="shared" ca="1" si="1121"/>
        <v>15.002096436058702</v>
      </c>
      <c r="AP2008">
        <f t="shared" ca="1" si="1089"/>
        <v>5.0020964360587001</v>
      </c>
      <c r="AQ2008">
        <f t="shared" ca="1" si="1090"/>
        <v>3.0020964360587001</v>
      </c>
      <c r="AR2008">
        <f t="shared" ca="1" si="1091"/>
        <v>12</v>
      </c>
      <c r="AS2008">
        <f ca="1">P2008/J2008</f>
        <v>0.12492836381329595</v>
      </c>
    </row>
    <row r="2009" spans="1:53" x14ac:dyDescent="0.4">
      <c r="A2009">
        <f t="shared" si="1084"/>
        <v>201903</v>
      </c>
      <c r="B2009" t="s">
        <v>18</v>
      </c>
      <c r="C2009" t="s">
        <v>31</v>
      </c>
      <c r="D2009" t="str">
        <f t="shared" ca="1" si="1116"/>
        <v>I107</v>
      </c>
      <c r="E2009">
        <f t="shared" ca="1" si="1100"/>
        <v>65</v>
      </c>
      <c r="F2009">
        <f t="shared" ca="1" si="1101"/>
        <v>11</v>
      </c>
      <c r="G2009" t="str">
        <f t="shared" ca="1" si="1102"/>
        <v>S10</v>
      </c>
      <c r="H2009" t="str">
        <f t="shared" ca="1" si="1103"/>
        <v>S103</v>
      </c>
      <c r="I2009">
        <f ca="1">VLOOKUP(D2009,PRC!$A$2:$B$21,2,0)*E2009</f>
        <v>9750000</v>
      </c>
      <c r="J2009">
        <f t="shared" ca="1" si="1104"/>
        <v>8092496</v>
      </c>
      <c r="K2009">
        <f ca="1">VLOOKUP(D2009,PRC!$A$1:$C$21,3,0)*E2009</f>
        <v>5557500</v>
      </c>
      <c r="L2009">
        <f t="shared" ca="1" si="1105"/>
        <v>1365000</v>
      </c>
      <c r="M2009">
        <f t="shared" ca="1" si="1106"/>
        <v>390000</v>
      </c>
      <c r="N2009">
        <f t="shared" ca="1" si="1107"/>
        <v>390000</v>
      </c>
      <c r="O2009">
        <f t="shared" ca="1" si="1108"/>
        <v>1268000</v>
      </c>
      <c r="P2009">
        <f t="shared" ca="1" si="1109"/>
        <v>-878004</v>
      </c>
      <c r="Q2009">
        <f ca="1">IF(P2009&gt;0,1,0)</f>
        <v>0</v>
      </c>
      <c r="R2009">
        <f t="shared" ca="1" si="1110"/>
        <v>17</v>
      </c>
      <c r="S2009">
        <f t="shared" ca="1" si="1111"/>
        <v>14</v>
      </c>
      <c r="T2009">
        <f t="shared" ca="1" si="1112"/>
        <v>4</v>
      </c>
      <c r="U2009">
        <f t="shared" ca="1" si="1113"/>
        <v>4</v>
      </c>
      <c r="V2009">
        <f t="shared" ca="1" si="1114"/>
        <v>13</v>
      </c>
      <c r="X2009">
        <f t="shared" si="1117"/>
        <v>2009</v>
      </c>
      <c r="Y2009">
        <f t="shared" si="1118"/>
        <v>2002</v>
      </c>
      <c r="Z2009">
        <f t="shared" si="1119"/>
        <v>2003</v>
      </c>
      <c r="AA2009">
        <f t="shared" si="1115"/>
        <v>2101</v>
      </c>
      <c r="AB2009">
        <f t="shared" si="1085"/>
        <v>100</v>
      </c>
      <c r="AM2009" t="str">
        <f t="shared" si="1086"/>
        <v>201903SS</v>
      </c>
      <c r="AN2009">
        <f t="shared" ca="1" si="1120"/>
        <v>17.000041025641021</v>
      </c>
      <c r="AO2009">
        <f t="shared" ca="1" si="1121"/>
        <v>14.000000000000002</v>
      </c>
      <c r="AP2009">
        <f t="shared" ca="1" si="1089"/>
        <v>4</v>
      </c>
      <c r="AQ2009">
        <f t="shared" ca="1" si="1090"/>
        <v>4</v>
      </c>
      <c r="AR2009">
        <f t="shared" ca="1" si="1091"/>
        <v>13.005128205128205</v>
      </c>
      <c r="AS2009">
        <f ca="1">P2009/J2009</f>
        <v>-0.10849606845650588</v>
      </c>
    </row>
    <row r="2010" spans="1:53" x14ac:dyDescent="0.4">
      <c r="A2010">
        <f t="shared" si="1084"/>
        <v>201903</v>
      </c>
      <c r="B2010" t="s">
        <v>19</v>
      </c>
      <c r="C2010" t="s">
        <v>31</v>
      </c>
      <c r="D2010" t="str">
        <f t="shared" ca="1" si="1116"/>
        <v>I117</v>
      </c>
      <c r="E2010">
        <f t="shared" ca="1" si="1100"/>
        <v>49</v>
      </c>
      <c r="F2010">
        <f t="shared" ca="1" si="1101"/>
        <v>9</v>
      </c>
      <c r="G2010" t="str">
        <f t="shared" ca="1" si="1102"/>
        <v>S12</v>
      </c>
      <c r="H2010" t="str">
        <f t="shared" ca="1" si="1103"/>
        <v>S120</v>
      </c>
      <c r="I2010">
        <f ca="1">VLOOKUP(D2010,PRC!$A$2:$B$21,2,0)*E2010</f>
        <v>122500000</v>
      </c>
      <c r="J2010">
        <f t="shared" ca="1" si="1104"/>
        <v>105349996</v>
      </c>
      <c r="K2010">
        <f ca="1">VLOOKUP(D2010,PRC!$A$1:$C$21,3,0)*E2010</f>
        <v>56350000</v>
      </c>
      <c r="L2010">
        <f t="shared" ca="1" si="1105"/>
        <v>12250000</v>
      </c>
      <c r="M2010">
        <f t="shared" ca="1" si="1106"/>
        <v>6125000</v>
      </c>
      <c r="N2010">
        <f t="shared" ca="1" si="1107"/>
        <v>4900000</v>
      </c>
      <c r="O2010">
        <f t="shared" ca="1" si="1108"/>
        <v>14700000</v>
      </c>
      <c r="P2010">
        <f t="shared" ca="1" si="1109"/>
        <v>11024996</v>
      </c>
      <c r="Q2010">
        <f ca="1">IF(P2010&gt;0,1,0)</f>
        <v>1</v>
      </c>
      <c r="R2010">
        <f t="shared" ca="1" si="1110"/>
        <v>14</v>
      </c>
      <c r="S2010">
        <f t="shared" ca="1" si="1111"/>
        <v>10</v>
      </c>
      <c r="T2010">
        <f t="shared" ca="1" si="1112"/>
        <v>5</v>
      </c>
      <c r="U2010">
        <f t="shared" ca="1" si="1113"/>
        <v>4</v>
      </c>
      <c r="V2010">
        <f t="shared" ca="1" si="1114"/>
        <v>12</v>
      </c>
      <c r="X2010">
        <f t="shared" si="1117"/>
        <v>2010</v>
      </c>
      <c r="Y2010">
        <f t="shared" si="1118"/>
        <v>2002</v>
      </c>
      <c r="Z2010">
        <f t="shared" si="1119"/>
        <v>2003</v>
      </c>
      <c r="AA2010">
        <f t="shared" si="1115"/>
        <v>2101</v>
      </c>
      <c r="AB2010">
        <f t="shared" si="1085"/>
        <v>100</v>
      </c>
      <c r="AM2010" t="str">
        <f t="shared" si="1086"/>
        <v>201903SS</v>
      </c>
      <c r="AN2010">
        <f t="shared" ca="1" si="1120"/>
        <v>14.000003265306127</v>
      </c>
      <c r="AO2010">
        <f t="shared" ca="1" si="1121"/>
        <v>10</v>
      </c>
      <c r="AP2010">
        <f t="shared" ca="1" si="1089"/>
        <v>5</v>
      </c>
      <c r="AQ2010">
        <f t="shared" ca="1" si="1090"/>
        <v>4</v>
      </c>
      <c r="AR2010">
        <f t="shared" ca="1" si="1091"/>
        <v>12</v>
      </c>
      <c r="AS2010">
        <f ca="1">P2010/J2010</f>
        <v>0.10465112879548662</v>
      </c>
    </row>
    <row r="2011" spans="1:53" x14ac:dyDescent="0.4">
      <c r="A2011">
        <f t="shared" si="1084"/>
        <v>201903</v>
      </c>
      <c r="B2011" t="s">
        <v>20</v>
      </c>
      <c r="C2011" t="s">
        <v>31</v>
      </c>
      <c r="D2011" t="str">
        <f t="shared" ca="1" si="1116"/>
        <v>I119</v>
      </c>
      <c r="E2011">
        <f t="shared" ca="1" si="1100"/>
        <v>46</v>
      </c>
      <c r="F2011">
        <f t="shared" ca="1" si="1101"/>
        <v>15</v>
      </c>
      <c r="G2011" t="str">
        <f t="shared" ca="1" si="1102"/>
        <v>S11</v>
      </c>
      <c r="H2011" t="str">
        <f t="shared" ca="1" si="1103"/>
        <v>S113</v>
      </c>
      <c r="I2011">
        <f ca="1">VLOOKUP(D2011,PRC!$A$2:$B$21,2,0)*E2011</f>
        <v>4370000</v>
      </c>
      <c r="J2011">
        <f t="shared" ca="1" si="1104"/>
        <v>3627096</v>
      </c>
      <c r="K2011">
        <f ca="1">VLOOKUP(D2011,PRC!$A$1:$C$21,3,0)*E2011</f>
        <v>2097600</v>
      </c>
      <c r="L2011">
        <f t="shared" ca="1" si="1105"/>
        <v>568000</v>
      </c>
      <c r="M2011">
        <f t="shared" ca="1" si="1106"/>
        <v>131000</v>
      </c>
      <c r="N2011">
        <f t="shared" ca="1" si="1107"/>
        <v>131000</v>
      </c>
      <c r="O2011">
        <f t="shared" ca="1" si="1108"/>
        <v>437000</v>
      </c>
      <c r="P2011">
        <f t="shared" ca="1" si="1109"/>
        <v>262496</v>
      </c>
      <c r="Q2011">
        <f ca="1">IF(P2011&gt;0,1,0)</f>
        <v>1</v>
      </c>
      <c r="R2011">
        <f t="shared" ca="1" si="1110"/>
        <v>17</v>
      </c>
      <c r="S2011">
        <f t="shared" ca="1" si="1111"/>
        <v>13</v>
      </c>
      <c r="T2011">
        <f t="shared" ca="1" si="1112"/>
        <v>3</v>
      </c>
      <c r="U2011">
        <f t="shared" ca="1" si="1113"/>
        <v>3</v>
      </c>
      <c r="V2011">
        <f t="shared" ca="1" si="1114"/>
        <v>10</v>
      </c>
      <c r="X2011">
        <f t="shared" si="1117"/>
        <v>2011</v>
      </c>
      <c r="Y2011">
        <f t="shared" si="1118"/>
        <v>2002</v>
      </c>
      <c r="Z2011">
        <f t="shared" si="1119"/>
        <v>2003</v>
      </c>
      <c r="AA2011">
        <f t="shared" si="1115"/>
        <v>2101</v>
      </c>
      <c r="AB2011">
        <f t="shared" si="1085"/>
        <v>100</v>
      </c>
      <c r="AM2011" t="str">
        <f t="shared" si="1086"/>
        <v>201903SS</v>
      </c>
      <c r="AN2011">
        <f t="shared" ca="1" si="1120"/>
        <v>17.000091533180782</v>
      </c>
      <c r="AO2011">
        <f t="shared" ca="1" si="1121"/>
        <v>12.99771167048055</v>
      </c>
      <c r="AP2011">
        <f t="shared" ca="1" si="1089"/>
        <v>2.9977116704805495</v>
      </c>
      <c r="AQ2011">
        <f t="shared" ca="1" si="1090"/>
        <v>2.9977116704805495</v>
      </c>
      <c r="AR2011">
        <f t="shared" ca="1" si="1091"/>
        <v>10</v>
      </c>
      <c r="AS2011">
        <f ca="1">P2011/J2011</f>
        <v>7.2370844333869297E-2</v>
      </c>
    </row>
    <row r="2012" spans="1:53" x14ac:dyDescent="0.4">
      <c r="A2012">
        <f t="shared" si="1084"/>
        <v>201903</v>
      </c>
      <c r="B2012" t="s">
        <v>21</v>
      </c>
      <c r="C2012" t="s">
        <v>31</v>
      </c>
      <c r="D2012" t="str">
        <f t="shared" ca="1" si="1116"/>
        <v>I108</v>
      </c>
      <c r="E2012">
        <f t="shared" ca="1" si="1100"/>
        <v>60</v>
      </c>
      <c r="F2012">
        <f t="shared" ca="1" si="1101"/>
        <v>15</v>
      </c>
      <c r="G2012" t="str">
        <f t="shared" ca="1" si="1102"/>
        <v>S12</v>
      </c>
      <c r="H2012" t="str">
        <f t="shared" ca="1" si="1103"/>
        <v>S120</v>
      </c>
      <c r="I2012">
        <f ca="1">VLOOKUP(D2012,PRC!$A$2:$B$21,2,0)*E2012</f>
        <v>2400000</v>
      </c>
      <c r="J2012">
        <f t="shared" ca="1" si="1104"/>
        <v>2015996</v>
      </c>
      <c r="K2012">
        <f ca="1">VLOOKUP(D2012,PRC!$A$1:$C$21,3,0)*E2012</f>
        <v>1104000</v>
      </c>
      <c r="L2012">
        <f t="shared" ca="1" si="1105"/>
        <v>240000</v>
      </c>
      <c r="M2012">
        <f t="shared" ca="1" si="1106"/>
        <v>120000</v>
      </c>
      <c r="N2012">
        <f t="shared" ca="1" si="1107"/>
        <v>120000</v>
      </c>
      <c r="O2012">
        <f t="shared" ca="1" si="1108"/>
        <v>288000</v>
      </c>
      <c r="P2012">
        <f t="shared" ca="1" si="1109"/>
        <v>143996</v>
      </c>
      <c r="Q2012">
        <f ca="1">IF(P2012&gt;0,1,0)</f>
        <v>1</v>
      </c>
      <c r="R2012">
        <f t="shared" ca="1" si="1110"/>
        <v>16</v>
      </c>
      <c r="S2012">
        <f t="shared" ca="1" si="1111"/>
        <v>10</v>
      </c>
      <c r="T2012">
        <f t="shared" ca="1" si="1112"/>
        <v>5</v>
      </c>
      <c r="U2012">
        <f t="shared" ca="1" si="1113"/>
        <v>5</v>
      </c>
      <c r="V2012">
        <f t="shared" ca="1" si="1114"/>
        <v>12</v>
      </c>
      <c r="X2012">
        <f t="shared" si="1117"/>
        <v>2012</v>
      </c>
      <c r="Y2012">
        <f t="shared" si="1118"/>
        <v>2002</v>
      </c>
      <c r="Z2012">
        <f t="shared" si="1119"/>
        <v>2003</v>
      </c>
      <c r="AA2012">
        <f t="shared" si="1115"/>
        <v>2101</v>
      </c>
      <c r="AB2012">
        <f t="shared" si="1085"/>
        <v>100</v>
      </c>
      <c r="AM2012" t="str">
        <f t="shared" si="1086"/>
        <v>201903SS</v>
      </c>
      <c r="AN2012">
        <f t="shared" ca="1" si="1120"/>
        <v>16.000166666666672</v>
      </c>
      <c r="AO2012">
        <f t="shared" ca="1" si="1121"/>
        <v>10</v>
      </c>
      <c r="AP2012">
        <f t="shared" ca="1" si="1089"/>
        <v>5</v>
      </c>
      <c r="AQ2012">
        <f t="shared" ca="1" si="1090"/>
        <v>5</v>
      </c>
      <c r="AR2012">
        <f t="shared" ca="1" si="1091"/>
        <v>12</v>
      </c>
      <c r="AS2012">
        <f ca="1">P2012/J2012</f>
        <v>7.1426729021287744E-2</v>
      </c>
    </row>
    <row r="2013" spans="1:53" x14ac:dyDescent="0.4">
      <c r="A2013">
        <f t="shared" si="1084"/>
        <v>201903</v>
      </c>
      <c r="B2013" t="s">
        <v>22</v>
      </c>
      <c r="C2013" t="s">
        <v>31</v>
      </c>
      <c r="D2013" t="str">
        <f t="shared" ca="1" si="1116"/>
        <v>I112</v>
      </c>
      <c r="E2013">
        <f t="shared" ca="1" si="1100"/>
        <v>66</v>
      </c>
      <c r="F2013">
        <f t="shared" ca="1" si="1101"/>
        <v>14</v>
      </c>
      <c r="G2013" t="str">
        <f t="shared" ca="1" si="1102"/>
        <v>S10</v>
      </c>
      <c r="H2013" t="str">
        <f t="shared" ca="1" si="1103"/>
        <v>S101</v>
      </c>
      <c r="I2013">
        <f ca="1">VLOOKUP(D2013,PRC!$A$2:$B$21,2,0)*E2013</f>
        <v>4290000</v>
      </c>
      <c r="J2013">
        <f t="shared" ca="1" si="1104"/>
        <v>3689396</v>
      </c>
      <c r="K2013">
        <f ca="1">VLOOKUP(D2013,PRC!$A$1:$C$21,3,0)*E2013</f>
        <v>2145000</v>
      </c>
      <c r="L2013">
        <f t="shared" ca="1" si="1105"/>
        <v>472000</v>
      </c>
      <c r="M2013">
        <f t="shared" ca="1" si="1106"/>
        <v>215000</v>
      </c>
      <c r="N2013">
        <f t="shared" ca="1" si="1107"/>
        <v>172000</v>
      </c>
      <c r="O2013">
        <f t="shared" ca="1" si="1108"/>
        <v>472000</v>
      </c>
      <c r="P2013">
        <f t="shared" ca="1" si="1109"/>
        <v>213396</v>
      </c>
      <c r="Q2013">
        <f ca="1">IF(P2013&gt;0,1,0)</f>
        <v>1</v>
      </c>
      <c r="R2013">
        <f t="shared" ca="1" si="1110"/>
        <v>14</v>
      </c>
      <c r="S2013">
        <f t="shared" ca="1" si="1111"/>
        <v>11</v>
      </c>
      <c r="T2013">
        <f t="shared" ca="1" si="1112"/>
        <v>5</v>
      </c>
      <c r="U2013">
        <f t="shared" ca="1" si="1113"/>
        <v>4</v>
      </c>
      <c r="V2013">
        <f t="shared" ca="1" si="1114"/>
        <v>11</v>
      </c>
      <c r="X2013">
        <f t="shared" si="1117"/>
        <v>2013</v>
      </c>
      <c r="Y2013">
        <f t="shared" si="1118"/>
        <v>2002</v>
      </c>
      <c r="Z2013">
        <f t="shared" si="1119"/>
        <v>2003</v>
      </c>
      <c r="AA2013">
        <f t="shared" si="1115"/>
        <v>2101</v>
      </c>
      <c r="AB2013">
        <f t="shared" si="1085"/>
        <v>100</v>
      </c>
      <c r="AM2013" t="str">
        <f t="shared" si="1086"/>
        <v>201903SS</v>
      </c>
      <c r="AN2013">
        <f t="shared" ca="1" si="1120"/>
        <v>14.000093240093236</v>
      </c>
      <c r="AO2013">
        <f t="shared" ca="1" si="1121"/>
        <v>11.002331002331003</v>
      </c>
      <c r="AP2013">
        <f t="shared" ca="1" si="1089"/>
        <v>5.0116550116550123</v>
      </c>
      <c r="AQ2013">
        <f t="shared" ca="1" si="1090"/>
        <v>4.0093240093240095</v>
      </c>
      <c r="AR2013">
        <f t="shared" ca="1" si="1091"/>
        <v>11.002331002331003</v>
      </c>
      <c r="AS2013">
        <f ca="1">P2013/J2013</f>
        <v>5.7840361945424128E-2</v>
      </c>
    </row>
    <row r="2014" spans="1:53" x14ac:dyDescent="0.4">
      <c r="A2014">
        <f t="shared" si="1084"/>
        <v>201903</v>
      </c>
      <c r="B2014" t="s">
        <v>23</v>
      </c>
      <c r="C2014" t="s">
        <v>31</v>
      </c>
      <c r="D2014" t="str">
        <f t="shared" ca="1" si="1116"/>
        <v>I109</v>
      </c>
      <c r="E2014">
        <f t="shared" ca="1" si="1100"/>
        <v>31</v>
      </c>
      <c r="F2014">
        <f t="shared" ca="1" si="1101"/>
        <v>16</v>
      </c>
      <c r="G2014" t="str">
        <f t="shared" ca="1" si="1102"/>
        <v>S11</v>
      </c>
      <c r="H2014" t="str">
        <f t="shared" ca="1" si="1103"/>
        <v>S113</v>
      </c>
      <c r="I2014">
        <f ca="1">VLOOKUP(D2014,PRC!$A$2:$B$21,2,0)*E2014</f>
        <v>15500000</v>
      </c>
      <c r="J2014">
        <f t="shared" ca="1" si="1104"/>
        <v>13329996</v>
      </c>
      <c r="K2014">
        <f ca="1">VLOOKUP(D2014,PRC!$A$1:$C$21,3,0)*E2014</f>
        <v>6200000</v>
      </c>
      <c r="L2014">
        <f t="shared" ca="1" si="1105"/>
        <v>2170000</v>
      </c>
      <c r="M2014">
        <f t="shared" ca="1" si="1106"/>
        <v>620000</v>
      </c>
      <c r="N2014">
        <f t="shared" ca="1" si="1107"/>
        <v>775000</v>
      </c>
      <c r="O2014">
        <f t="shared" ca="1" si="1108"/>
        <v>2170000</v>
      </c>
      <c r="P2014">
        <f t="shared" ca="1" si="1109"/>
        <v>1394996</v>
      </c>
      <c r="Q2014">
        <f ca="1">IF(P2014&gt;0,1,0)</f>
        <v>1</v>
      </c>
      <c r="R2014">
        <f t="shared" ca="1" si="1110"/>
        <v>14</v>
      </c>
      <c r="S2014">
        <f t="shared" ca="1" si="1111"/>
        <v>14</v>
      </c>
      <c r="T2014">
        <f t="shared" ca="1" si="1112"/>
        <v>4</v>
      </c>
      <c r="U2014">
        <f t="shared" ca="1" si="1113"/>
        <v>5</v>
      </c>
      <c r="V2014">
        <f t="shared" ca="1" si="1114"/>
        <v>14</v>
      </c>
      <c r="X2014">
        <f t="shared" si="1117"/>
        <v>2014</v>
      </c>
      <c r="Y2014">
        <f t="shared" si="1118"/>
        <v>2002</v>
      </c>
      <c r="Z2014">
        <f t="shared" si="1119"/>
        <v>2003</v>
      </c>
      <c r="AA2014">
        <f t="shared" si="1115"/>
        <v>2101</v>
      </c>
      <c r="AB2014">
        <f t="shared" si="1085"/>
        <v>100</v>
      </c>
      <c r="AM2014" t="str">
        <f t="shared" si="1086"/>
        <v>201903SS</v>
      </c>
      <c r="AN2014">
        <f t="shared" ca="1" si="1120"/>
        <v>14.00002580645161</v>
      </c>
      <c r="AO2014">
        <f t="shared" ca="1" si="1121"/>
        <v>14.000000000000002</v>
      </c>
      <c r="AP2014">
        <f t="shared" ca="1" si="1089"/>
        <v>4</v>
      </c>
      <c r="AQ2014">
        <f t="shared" ca="1" si="1090"/>
        <v>5</v>
      </c>
      <c r="AR2014">
        <f t="shared" ca="1" si="1091"/>
        <v>14.000000000000002</v>
      </c>
      <c r="AS2014">
        <f ca="1">P2014/J2014</f>
        <v>0.10465089411879794</v>
      </c>
    </row>
    <row r="2015" spans="1:53" x14ac:dyDescent="0.4">
      <c r="A2015">
        <f t="shared" si="1084"/>
        <v>201903</v>
      </c>
      <c r="B2015" t="s">
        <v>24</v>
      </c>
      <c r="C2015" t="s">
        <v>31</v>
      </c>
      <c r="D2015" t="str">
        <f t="shared" ca="1" si="1116"/>
        <v>I101</v>
      </c>
      <c r="E2015">
        <f t="shared" ca="1" si="1100"/>
        <v>47</v>
      </c>
      <c r="F2015">
        <f t="shared" ca="1" si="1101"/>
        <v>17</v>
      </c>
      <c r="G2015" t="str">
        <f t="shared" ca="1" si="1102"/>
        <v>S12</v>
      </c>
      <c r="H2015" t="str">
        <f t="shared" ca="1" si="1103"/>
        <v>S120</v>
      </c>
      <c r="I2015">
        <f ca="1">VLOOKUP(D2015,PRC!$A$2:$B$21,2,0)*E2015</f>
        <v>1410000</v>
      </c>
      <c r="J2015">
        <f t="shared" ca="1" si="1104"/>
        <v>1297196</v>
      </c>
      <c r="K2015">
        <f ca="1">VLOOKUP(D2015,PRC!$A$1:$C$21,3,0)*E2015</f>
        <v>733200</v>
      </c>
      <c r="L2015">
        <f t="shared" ca="1" si="1105"/>
        <v>169000</v>
      </c>
      <c r="M2015">
        <f t="shared" ca="1" si="1106"/>
        <v>71000</v>
      </c>
      <c r="N2015">
        <f t="shared" ca="1" si="1107"/>
        <v>42000</v>
      </c>
      <c r="O2015">
        <f t="shared" ca="1" si="1108"/>
        <v>183000</v>
      </c>
      <c r="P2015">
        <f t="shared" ca="1" si="1109"/>
        <v>98996</v>
      </c>
      <c r="Q2015">
        <f ca="1">IF(P2015&gt;0,1,0)</f>
        <v>1</v>
      </c>
      <c r="R2015">
        <f t="shared" ca="1" si="1110"/>
        <v>8</v>
      </c>
      <c r="S2015">
        <f t="shared" ca="1" si="1111"/>
        <v>12</v>
      </c>
      <c r="T2015">
        <f t="shared" ca="1" si="1112"/>
        <v>5</v>
      </c>
      <c r="U2015">
        <f t="shared" ca="1" si="1113"/>
        <v>3</v>
      </c>
      <c r="V2015">
        <f t="shared" ca="1" si="1114"/>
        <v>13</v>
      </c>
      <c r="X2015">
        <f t="shared" si="1117"/>
        <v>2015</v>
      </c>
      <c r="Y2015">
        <f t="shared" si="1118"/>
        <v>2002</v>
      </c>
      <c r="Z2015">
        <f t="shared" si="1119"/>
        <v>2003</v>
      </c>
      <c r="AA2015">
        <f t="shared" si="1115"/>
        <v>2101</v>
      </c>
      <c r="AB2015">
        <f t="shared" si="1085"/>
        <v>100</v>
      </c>
      <c r="AM2015" t="str">
        <f t="shared" si="1086"/>
        <v>201903SS</v>
      </c>
      <c r="AN2015">
        <f t="shared" ca="1" si="1120"/>
        <v>8.0002836879432664</v>
      </c>
      <c r="AO2015">
        <f t="shared" ca="1" si="1121"/>
        <v>11.98581560283688</v>
      </c>
      <c r="AP2015">
        <f t="shared" ca="1" si="1089"/>
        <v>5.0354609929078018</v>
      </c>
      <c r="AQ2015">
        <f t="shared" ca="1" si="1090"/>
        <v>2.9787234042553195</v>
      </c>
      <c r="AR2015">
        <f t="shared" ca="1" si="1091"/>
        <v>12.978723404255318</v>
      </c>
      <c r="AS2015">
        <f ca="1">P2015/J2015</f>
        <v>7.6315375625580092E-2</v>
      </c>
    </row>
    <row r="2016" spans="1:53" x14ac:dyDescent="0.4">
      <c r="A2016">
        <f t="shared" si="1084"/>
        <v>201903</v>
      </c>
      <c r="B2016" t="s">
        <v>25</v>
      </c>
      <c r="C2016" t="s">
        <v>31</v>
      </c>
      <c r="D2016" t="str">
        <f t="shared" ca="1" si="1116"/>
        <v>I101</v>
      </c>
      <c r="E2016">
        <f t="shared" ca="1" si="1100"/>
        <v>31</v>
      </c>
      <c r="F2016">
        <f t="shared" ca="1" si="1101"/>
        <v>9</v>
      </c>
      <c r="G2016" t="str">
        <f t="shared" ca="1" si="1102"/>
        <v>S10</v>
      </c>
      <c r="H2016" t="str">
        <f t="shared" ca="1" si="1103"/>
        <v>S107</v>
      </c>
      <c r="I2016">
        <f ca="1">VLOOKUP(D2016,PRC!$A$2:$B$21,2,0)*E2016</f>
        <v>930000</v>
      </c>
      <c r="J2016">
        <f t="shared" ca="1" si="1104"/>
        <v>790496</v>
      </c>
      <c r="K2016">
        <f ca="1">VLOOKUP(D2016,PRC!$A$1:$C$21,3,0)*E2016</f>
        <v>483600</v>
      </c>
      <c r="L2016">
        <f t="shared" ca="1" si="1105"/>
        <v>112000</v>
      </c>
      <c r="M2016">
        <f t="shared" ca="1" si="1106"/>
        <v>47000</v>
      </c>
      <c r="N2016">
        <f t="shared" ca="1" si="1107"/>
        <v>28000</v>
      </c>
      <c r="O2016">
        <f t="shared" ca="1" si="1108"/>
        <v>102000</v>
      </c>
      <c r="P2016">
        <f t="shared" ca="1" si="1109"/>
        <v>17896</v>
      </c>
      <c r="Q2016">
        <f ca="1">IF(P2016&gt;0,1,0)</f>
        <v>1</v>
      </c>
      <c r="R2016">
        <f t="shared" ca="1" si="1110"/>
        <v>15</v>
      </c>
      <c r="S2016">
        <f t="shared" ca="1" si="1111"/>
        <v>12</v>
      </c>
      <c r="T2016">
        <f t="shared" ca="1" si="1112"/>
        <v>5</v>
      </c>
      <c r="U2016">
        <f t="shared" ca="1" si="1113"/>
        <v>3</v>
      </c>
      <c r="V2016">
        <f t="shared" ca="1" si="1114"/>
        <v>11</v>
      </c>
      <c r="X2016">
        <f t="shared" si="1117"/>
        <v>2016</v>
      </c>
      <c r="Y2016">
        <f t="shared" si="1118"/>
        <v>2002</v>
      </c>
      <c r="Z2016">
        <f t="shared" si="1119"/>
        <v>2003</v>
      </c>
      <c r="AA2016">
        <f t="shared" si="1115"/>
        <v>2101</v>
      </c>
      <c r="AB2016">
        <f t="shared" si="1085"/>
        <v>100</v>
      </c>
      <c r="AM2016" t="str">
        <f t="shared" si="1086"/>
        <v>201903SS</v>
      </c>
      <c r="AN2016">
        <f t="shared" ca="1" si="1120"/>
        <v>15.000430107526885</v>
      </c>
      <c r="AO2016">
        <f t="shared" ca="1" si="1121"/>
        <v>12.043010752688172</v>
      </c>
      <c r="AP2016">
        <f t="shared" ca="1" si="1089"/>
        <v>5.053763440860215</v>
      </c>
      <c r="AQ2016">
        <f t="shared" ca="1" si="1090"/>
        <v>3.010752688172043</v>
      </c>
      <c r="AR2016">
        <f t="shared" ca="1" si="1091"/>
        <v>10.967741935483872</v>
      </c>
      <c r="AS2016">
        <f ca="1">P2016/J2016</f>
        <v>2.2638950734728575E-2</v>
      </c>
    </row>
    <row r="2017" spans="1:45" x14ac:dyDescent="0.4">
      <c r="A2017">
        <f t="shared" si="1084"/>
        <v>201903</v>
      </c>
      <c r="B2017" t="s">
        <v>26</v>
      </c>
      <c r="C2017" t="s">
        <v>31</v>
      </c>
      <c r="D2017" t="str">
        <f t="shared" ca="1" si="1116"/>
        <v>I120</v>
      </c>
      <c r="E2017">
        <f t="shared" ca="1" si="1100"/>
        <v>77</v>
      </c>
      <c r="F2017">
        <f t="shared" ca="1" si="1101"/>
        <v>9</v>
      </c>
      <c r="G2017" t="str">
        <f t="shared" ca="1" si="1102"/>
        <v>S10</v>
      </c>
      <c r="H2017" t="str">
        <f t="shared" ca="1" si="1103"/>
        <v>S102</v>
      </c>
      <c r="I2017">
        <f ca="1">VLOOKUP(D2017,PRC!$A$2:$B$21,2,0)*E2017</f>
        <v>331100000</v>
      </c>
      <c r="J2017">
        <f t="shared" ca="1" si="1104"/>
        <v>294678996</v>
      </c>
      <c r="K2017">
        <f ca="1">VLOOKUP(D2017,PRC!$A$1:$C$21,3,0)*E2017</f>
        <v>148995000</v>
      </c>
      <c r="L2017">
        <f t="shared" ca="1" si="1105"/>
        <v>33110000</v>
      </c>
      <c r="M2017">
        <f t="shared" ca="1" si="1106"/>
        <v>9933000</v>
      </c>
      <c r="N2017">
        <f t="shared" ca="1" si="1107"/>
        <v>13244000</v>
      </c>
      <c r="O2017">
        <f t="shared" ca="1" si="1108"/>
        <v>49665000</v>
      </c>
      <c r="P2017">
        <f t="shared" ca="1" si="1109"/>
        <v>39731996</v>
      </c>
      <c r="Q2017">
        <f ca="1">IF(P2017&gt;0,1,0)</f>
        <v>1</v>
      </c>
      <c r="R2017">
        <f t="shared" ca="1" si="1110"/>
        <v>11</v>
      </c>
      <c r="S2017">
        <f t="shared" ca="1" si="1111"/>
        <v>10</v>
      </c>
      <c r="T2017">
        <f t="shared" ca="1" si="1112"/>
        <v>3</v>
      </c>
      <c r="U2017">
        <f t="shared" ca="1" si="1113"/>
        <v>4</v>
      </c>
      <c r="V2017">
        <f t="shared" ca="1" si="1114"/>
        <v>15</v>
      </c>
      <c r="X2017">
        <f t="shared" si="1117"/>
        <v>2017</v>
      </c>
      <c r="Y2017">
        <f t="shared" si="1118"/>
        <v>2002</v>
      </c>
      <c r="Z2017">
        <f t="shared" si="1119"/>
        <v>2003</v>
      </c>
      <c r="AA2017">
        <f t="shared" si="1115"/>
        <v>2101</v>
      </c>
      <c r="AB2017">
        <f t="shared" si="1085"/>
        <v>100</v>
      </c>
      <c r="AM2017" t="str">
        <f t="shared" si="1086"/>
        <v>201903SS</v>
      </c>
      <c r="AN2017">
        <f t="shared" ca="1" si="1120"/>
        <v>11.000001208094234</v>
      </c>
      <c r="AO2017">
        <f t="shared" ca="1" si="1121"/>
        <v>10</v>
      </c>
      <c r="AP2017">
        <f t="shared" ca="1" si="1089"/>
        <v>3</v>
      </c>
      <c r="AQ2017">
        <f t="shared" ca="1" si="1090"/>
        <v>4</v>
      </c>
      <c r="AR2017">
        <f t="shared" ca="1" si="1091"/>
        <v>15</v>
      </c>
      <c r="AS2017">
        <f ca="1">P2017/J2017</f>
        <v>0.13483144893027937</v>
      </c>
    </row>
    <row r="2018" spans="1:45" x14ac:dyDescent="0.4">
      <c r="A2018">
        <f t="shared" si="1084"/>
        <v>201903</v>
      </c>
      <c r="B2018" t="s">
        <v>27</v>
      </c>
      <c r="C2018" t="s">
        <v>31</v>
      </c>
      <c r="D2018" t="str">
        <f t="shared" ca="1" si="1116"/>
        <v>I111</v>
      </c>
      <c r="E2018">
        <f t="shared" ca="1" si="1100"/>
        <v>61</v>
      </c>
      <c r="F2018">
        <f t="shared" ca="1" si="1101"/>
        <v>11</v>
      </c>
      <c r="G2018" t="str">
        <f t="shared" ca="1" si="1102"/>
        <v>S10</v>
      </c>
      <c r="H2018" t="str">
        <f t="shared" ca="1" si="1103"/>
        <v>S101</v>
      </c>
      <c r="I2018">
        <f ca="1">VLOOKUP(D2018,PRC!$A$2:$B$21,2,0)*E2018</f>
        <v>9150000</v>
      </c>
      <c r="J2018">
        <f t="shared" ca="1" si="1104"/>
        <v>7594496</v>
      </c>
      <c r="K2018">
        <f ca="1">VLOOKUP(D2018,PRC!$A$1:$C$21,3,0)*E2018</f>
        <v>4849500</v>
      </c>
      <c r="L2018">
        <f t="shared" ca="1" si="1105"/>
        <v>1007000</v>
      </c>
      <c r="M2018">
        <f t="shared" ca="1" si="1106"/>
        <v>458000</v>
      </c>
      <c r="N2018">
        <f t="shared" ca="1" si="1107"/>
        <v>366000</v>
      </c>
      <c r="O2018">
        <f t="shared" ca="1" si="1108"/>
        <v>1007000</v>
      </c>
      <c r="P2018">
        <f t="shared" ca="1" si="1109"/>
        <v>-93004</v>
      </c>
      <c r="Q2018">
        <f ca="1">IF(P2018&gt;0,1,0)</f>
        <v>0</v>
      </c>
      <c r="R2018">
        <f t="shared" ca="1" si="1110"/>
        <v>17</v>
      </c>
      <c r="S2018">
        <f t="shared" ca="1" si="1111"/>
        <v>11</v>
      </c>
      <c r="T2018">
        <f t="shared" ca="1" si="1112"/>
        <v>5</v>
      </c>
      <c r="U2018">
        <f t="shared" ca="1" si="1113"/>
        <v>4</v>
      </c>
      <c r="V2018">
        <f t="shared" ca="1" si="1114"/>
        <v>11</v>
      </c>
      <c r="X2018">
        <f t="shared" si="1117"/>
        <v>2018</v>
      </c>
      <c r="Y2018">
        <f t="shared" si="1118"/>
        <v>2002</v>
      </c>
      <c r="Z2018">
        <f t="shared" si="1119"/>
        <v>2003</v>
      </c>
      <c r="AA2018">
        <f t="shared" si="1115"/>
        <v>2101</v>
      </c>
      <c r="AB2018">
        <f t="shared" si="1085"/>
        <v>100</v>
      </c>
      <c r="AM2018" t="str">
        <f t="shared" si="1086"/>
        <v>201903SS</v>
      </c>
      <c r="AN2018">
        <f t="shared" ca="1" si="1120"/>
        <v>17.000043715846992</v>
      </c>
      <c r="AO2018">
        <f t="shared" ca="1" si="1121"/>
        <v>11.005464480874316</v>
      </c>
      <c r="AP2018">
        <f t="shared" ca="1" si="1089"/>
        <v>5.0054644808743172</v>
      </c>
      <c r="AQ2018">
        <f t="shared" ca="1" si="1090"/>
        <v>4</v>
      </c>
      <c r="AR2018">
        <f t="shared" ca="1" si="1091"/>
        <v>11.005464480874316</v>
      </c>
      <c r="AS2018">
        <f ca="1">P2018/J2018</f>
        <v>-1.2246237274994944E-2</v>
      </c>
    </row>
    <row r="2019" spans="1:45" x14ac:dyDescent="0.4">
      <c r="A2019">
        <f t="shared" si="1084"/>
        <v>201903</v>
      </c>
      <c r="B2019" t="s">
        <v>28</v>
      </c>
      <c r="C2019" t="s">
        <v>31</v>
      </c>
      <c r="D2019" t="str">
        <f t="shared" ca="1" si="1116"/>
        <v>I120</v>
      </c>
      <c r="E2019">
        <f t="shared" ca="1" si="1100"/>
        <v>43</v>
      </c>
      <c r="F2019">
        <f t="shared" ca="1" si="1101"/>
        <v>17</v>
      </c>
      <c r="G2019" t="str">
        <f t="shared" ca="1" si="1102"/>
        <v>S11</v>
      </c>
      <c r="H2019" t="str">
        <f t="shared" ca="1" si="1103"/>
        <v>S117</v>
      </c>
      <c r="I2019">
        <f ca="1">VLOOKUP(D2019,PRC!$A$2:$B$21,2,0)*E2019</f>
        <v>184900000</v>
      </c>
      <c r="J2019">
        <f t="shared" ca="1" si="1104"/>
        <v>159013996</v>
      </c>
      <c r="K2019">
        <f ca="1">VLOOKUP(D2019,PRC!$A$1:$C$21,3,0)*E2019</f>
        <v>83205000</v>
      </c>
      <c r="L2019">
        <f t="shared" ca="1" si="1105"/>
        <v>27735000</v>
      </c>
      <c r="M2019">
        <f t="shared" ca="1" si="1106"/>
        <v>5547000</v>
      </c>
      <c r="N2019">
        <f t="shared" ca="1" si="1107"/>
        <v>5547000</v>
      </c>
      <c r="O2019">
        <f t="shared" ca="1" si="1108"/>
        <v>24037000</v>
      </c>
      <c r="P2019">
        <f t="shared" ca="1" si="1109"/>
        <v>12942996</v>
      </c>
      <c r="Q2019">
        <f ca="1">IF(P2019&gt;0,1,0)</f>
        <v>1</v>
      </c>
      <c r="R2019">
        <f t="shared" ca="1" si="1110"/>
        <v>14</v>
      </c>
      <c r="S2019">
        <f t="shared" ca="1" si="1111"/>
        <v>15</v>
      </c>
      <c r="T2019">
        <f t="shared" ca="1" si="1112"/>
        <v>3</v>
      </c>
      <c r="U2019">
        <f t="shared" ca="1" si="1113"/>
        <v>3</v>
      </c>
      <c r="V2019">
        <f t="shared" ca="1" si="1114"/>
        <v>13</v>
      </c>
      <c r="X2019">
        <f t="shared" si="1117"/>
        <v>2019</v>
      </c>
      <c r="Y2019">
        <f t="shared" si="1118"/>
        <v>2002</v>
      </c>
      <c r="Z2019">
        <f t="shared" si="1119"/>
        <v>2003</v>
      </c>
      <c r="AA2019">
        <f t="shared" si="1115"/>
        <v>2101</v>
      </c>
      <c r="AB2019">
        <f t="shared" si="1085"/>
        <v>100</v>
      </c>
      <c r="AM2019" t="str">
        <f t="shared" si="1086"/>
        <v>201903SS</v>
      </c>
      <c r="AN2019">
        <f t="shared" ca="1" si="1120"/>
        <v>14.000002163331526</v>
      </c>
      <c r="AO2019">
        <f t="shared" ca="1" si="1121"/>
        <v>15</v>
      </c>
      <c r="AP2019">
        <f t="shared" ca="1" si="1089"/>
        <v>3</v>
      </c>
      <c r="AQ2019">
        <f t="shared" ca="1" si="1090"/>
        <v>3</v>
      </c>
      <c r="AR2019">
        <f t="shared" ca="1" si="1091"/>
        <v>13</v>
      </c>
      <c r="AS2019">
        <f ca="1">P2019/J2019</f>
        <v>8.1395325729692367E-2</v>
      </c>
    </row>
    <row r="2020" spans="1:45" x14ac:dyDescent="0.4">
      <c r="A2020">
        <f t="shared" si="1084"/>
        <v>201903</v>
      </c>
      <c r="B2020" t="s">
        <v>29</v>
      </c>
      <c r="C2020" t="s">
        <v>31</v>
      </c>
      <c r="D2020" t="str">
        <f t="shared" ca="1" si="1116"/>
        <v>I110</v>
      </c>
      <c r="E2020">
        <f t="shared" ca="1" si="1100"/>
        <v>31</v>
      </c>
      <c r="F2020">
        <f t="shared" ca="1" si="1101"/>
        <v>15</v>
      </c>
      <c r="G2020" t="str">
        <f t="shared" ca="1" si="1102"/>
        <v>S10</v>
      </c>
      <c r="H2020" t="str">
        <f t="shared" ca="1" si="1103"/>
        <v>S103</v>
      </c>
      <c r="I2020">
        <f ca="1">VLOOKUP(D2020,PRC!$A$2:$B$21,2,0)*E2020</f>
        <v>9300000</v>
      </c>
      <c r="J2020">
        <f t="shared" ca="1" si="1104"/>
        <v>8462996</v>
      </c>
      <c r="K2020">
        <f ca="1">VLOOKUP(D2020,PRC!$A$1:$C$21,3,0)*E2020</f>
        <v>4278000</v>
      </c>
      <c r="L2020">
        <f t="shared" ca="1" si="1105"/>
        <v>1395000</v>
      </c>
      <c r="M2020">
        <f t="shared" ca="1" si="1106"/>
        <v>465000</v>
      </c>
      <c r="N2020">
        <f t="shared" ca="1" si="1107"/>
        <v>465000</v>
      </c>
      <c r="O2020">
        <f t="shared" ca="1" si="1108"/>
        <v>1302000</v>
      </c>
      <c r="P2020">
        <f t="shared" ca="1" si="1109"/>
        <v>557996</v>
      </c>
      <c r="Q2020">
        <f ca="1">IF(P2020&gt;0,1,0)</f>
        <v>1</v>
      </c>
      <c r="R2020">
        <f t="shared" ca="1" si="1110"/>
        <v>9</v>
      </c>
      <c r="S2020">
        <f t="shared" ca="1" si="1111"/>
        <v>15</v>
      </c>
      <c r="T2020">
        <f t="shared" ca="1" si="1112"/>
        <v>5</v>
      </c>
      <c r="U2020">
        <f t="shared" ca="1" si="1113"/>
        <v>5</v>
      </c>
      <c r="V2020">
        <f t="shared" ca="1" si="1114"/>
        <v>14</v>
      </c>
      <c r="X2020">
        <f t="shared" si="1117"/>
        <v>2020</v>
      </c>
      <c r="Y2020">
        <f t="shared" si="1118"/>
        <v>2002</v>
      </c>
      <c r="Z2020">
        <f t="shared" si="1119"/>
        <v>2003</v>
      </c>
      <c r="AA2020">
        <f t="shared" si="1115"/>
        <v>2101</v>
      </c>
      <c r="AB2020">
        <f t="shared" si="1085"/>
        <v>100</v>
      </c>
      <c r="AM2020" t="str">
        <f t="shared" si="1086"/>
        <v>201903SS</v>
      </c>
      <c r="AN2020">
        <f t="shared" ca="1" si="1120"/>
        <v>9.0000430107526892</v>
      </c>
      <c r="AO2020">
        <f t="shared" ca="1" si="1121"/>
        <v>15</v>
      </c>
      <c r="AP2020">
        <f t="shared" ca="1" si="1089"/>
        <v>5</v>
      </c>
      <c r="AQ2020">
        <f t="shared" ca="1" si="1090"/>
        <v>5</v>
      </c>
      <c r="AR2020">
        <f t="shared" ca="1" si="1091"/>
        <v>14.000000000000002</v>
      </c>
      <c r="AS2020">
        <f ca="1">P2020/J2020</f>
        <v>6.5933624451671724E-2</v>
      </c>
    </row>
    <row r="2021" spans="1:45" x14ac:dyDescent="0.4">
      <c r="A2021">
        <f t="shared" si="1084"/>
        <v>201903</v>
      </c>
      <c r="B2021" t="s">
        <v>30</v>
      </c>
      <c r="C2021" t="s">
        <v>31</v>
      </c>
      <c r="D2021" t="str">
        <f t="shared" ca="1" si="1116"/>
        <v>I106</v>
      </c>
      <c r="E2021">
        <f t="shared" ca="1" si="1100"/>
        <v>28</v>
      </c>
      <c r="F2021">
        <f t="shared" ca="1" si="1101"/>
        <v>17</v>
      </c>
      <c r="G2021" t="str">
        <f t="shared" ca="1" si="1102"/>
        <v>S10</v>
      </c>
      <c r="H2021" t="str">
        <f t="shared" ca="1" si="1103"/>
        <v>S108</v>
      </c>
      <c r="I2021">
        <f ca="1">VLOOKUP(D2021,PRC!$A$2:$B$21,2,0)*E2021</f>
        <v>560000</v>
      </c>
      <c r="J2021">
        <f t="shared" ca="1" si="1104"/>
        <v>459196.00000000006</v>
      </c>
      <c r="K2021">
        <f ca="1">VLOOKUP(D2021,PRC!$A$1:$C$21,3,0)*E2021</f>
        <v>296800</v>
      </c>
      <c r="L2021">
        <f t="shared" ca="1" si="1105"/>
        <v>62000</v>
      </c>
      <c r="M2021">
        <f t="shared" ca="1" si="1106"/>
        <v>17000</v>
      </c>
      <c r="N2021">
        <f t="shared" ca="1" si="1107"/>
        <v>22000</v>
      </c>
      <c r="O2021">
        <f t="shared" ca="1" si="1108"/>
        <v>84000</v>
      </c>
      <c r="P2021">
        <f t="shared" ca="1" si="1109"/>
        <v>-22603.999999999942</v>
      </c>
      <c r="Q2021">
        <f ca="1">IF(P2021&gt;0,1,0)</f>
        <v>0</v>
      </c>
      <c r="R2021">
        <f t="shared" ca="1" si="1110"/>
        <v>18</v>
      </c>
      <c r="S2021">
        <f t="shared" ca="1" si="1111"/>
        <v>11</v>
      </c>
      <c r="T2021">
        <f t="shared" ca="1" si="1112"/>
        <v>3</v>
      </c>
      <c r="U2021">
        <f t="shared" ca="1" si="1113"/>
        <v>4</v>
      </c>
      <c r="V2021">
        <f t="shared" ca="1" si="1114"/>
        <v>15</v>
      </c>
      <c r="X2021">
        <f t="shared" si="1117"/>
        <v>2021</v>
      </c>
      <c r="Y2021">
        <f t="shared" si="1118"/>
        <v>2002</v>
      </c>
      <c r="Z2021">
        <f t="shared" si="1119"/>
        <v>2003</v>
      </c>
      <c r="AA2021">
        <f t="shared" si="1115"/>
        <v>2101</v>
      </c>
      <c r="AB2021">
        <f t="shared" si="1085"/>
        <v>100</v>
      </c>
      <c r="AM2021" t="str">
        <f t="shared" si="1086"/>
        <v>201903SS</v>
      </c>
      <c r="AN2021">
        <f t="shared" ca="1" si="1120"/>
        <v>18.00071428571427</v>
      </c>
      <c r="AO2021">
        <f t="shared" ca="1" si="1121"/>
        <v>11.071428571428571</v>
      </c>
      <c r="AP2021">
        <f t="shared" ca="1" si="1089"/>
        <v>3.0357142857142856</v>
      </c>
      <c r="AQ2021">
        <f t="shared" ca="1" si="1090"/>
        <v>3.9285714285714284</v>
      </c>
      <c r="AR2021">
        <f t="shared" ca="1" si="1091"/>
        <v>15</v>
      </c>
      <c r="AS2021">
        <f ca="1">P2021/J2021</f>
        <v>-4.9225167466615427E-2</v>
      </c>
    </row>
    <row r="2022" spans="1:45" x14ac:dyDescent="0.4">
      <c r="A2022">
        <f t="shared" si="1084"/>
        <v>201903</v>
      </c>
      <c r="B2022" t="s">
        <v>76</v>
      </c>
      <c r="C2022" t="s">
        <v>31</v>
      </c>
      <c r="D2022" t="str">
        <f t="shared" ca="1" si="1116"/>
        <v>I117</v>
      </c>
      <c r="E2022">
        <f t="shared" ca="1" si="1100"/>
        <v>34</v>
      </c>
      <c r="F2022">
        <f t="shared" ca="1" si="1101"/>
        <v>14</v>
      </c>
      <c r="G2022" t="str">
        <f t="shared" ca="1" si="1102"/>
        <v>S11</v>
      </c>
      <c r="H2022" t="str">
        <f t="shared" ca="1" si="1103"/>
        <v>S116</v>
      </c>
      <c r="I2022">
        <f ca="1">VLOOKUP(D2022,PRC!$A$2:$B$21,2,0)*E2022</f>
        <v>85000000</v>
      </c>
      <c r="J2022">
        <f t="shared" ca="1" si="1104"/>
        <v>74799996</v>
      </c>
      <c r="K2022">
        <f ca="1">VLOOKUP(D2022,PRC!$A$1:$C$21,3,0)*E2022</f>
        <v>39100000</v>
      </c>
      <c r="L2022">
        <f t="shared" ca="1" si="1105"/>
        <v>11050000</v>
      </c>
      <c r="M2022">
        <f t="shared" ca="1" si="1106"/>
        <v>4250000</v>
      </c>
      <c r="N2022">
        <f t="shared" ca="1" si="1107"/>
        <v>3400000</v>
      </c>
      <c r="O2022">
        <f t="shared" ca="1" si="1108"/>
        <v>11900000</v>
      </c>
      <c r="P2022">
        <f t="shared" ref="P2022:P2085" ca="1" si="1130">J2022-SUM(K2022:O2022)</f>
        <v>5099996</v>
      </c>
      <c r="Q2022">
        <f ca="1">IF(P2022&gt;0,1,0)</f>
        <v>1</v>
      </c>
      <c r="R2022">
        <f t="shared" ca="1" si="1110"/>
        <v>12</v>
      </c>
      <c r="S2022">
        <f t="shared" ca="1" si="1111"/>
        <v>13</v>
      </c>
      <c r="T2022">
        <f t="shared" ca="1" si="1112"/>
        <v>5</v>
      </c>
      <c r="U2022">
        <f t="shared" ca="1" si="1113"/>
        <v>4</v>
      </c>
      <c r="V2022">
        <f t="shared" ca="1" si="1114"/>
        <v>14</v>
      </c>
      <c r="X2022">
        <f t="shared" si="1117"/>
        <v>2022</v>
      </c>
      <c r="Y2022">
        <f t="shared" si="1118"/>
        <v>2002</v>
      </c>
      <c r="Z2022">
        <f t="shared" si="1119"/>
        <v>2003</v>
      </c>
      <c r="AA2022">
        <f t="shared" si="1115"/>
        <v>2101</v>
      </c>
      <c r="AB2022">
        <f t="shared" si="1085"/>
        <v>100</v>
      </c>
      <c r="AM2022" t="str">
        <f t="shared" si="1086"/>
        <v>201903SS</v>
      </c>
      <c r="AN2022">
        <f t="shared" ca="1" si="1120"/>
        <v>12.00000470588235</v>
      </c>
      <c r="AO2022">
        <f t="shared" ca="1" si="1121"/>
        <v>13</v>
      </c>
      <c r="AP2022">
        <f t="shared" ca="1" si="1089"/>
        <v>5</v>
      </c>
      <c r="AQ2022">
        <f t="shared" ca="1" si="1090"/>
        <v>4</v>
      </c>
      <c r="AR2022">
        <f t="shared" ca="1" si="1091"/>
        <v>14.000000000000002</v>
      </c>
      <c r="AS2022">
        <f ca="1">P2022/J2022</f>
        <v>6.8181768351966224E-2</v>
      </c>
    </row>
    <row r="2023" spans="1:45" x14ac:dyDescent="0.4">
      <c r="A2023">
        <f t="shared" si="1084"/>
        <v>201903</v>
      </c>
      <c r="B2023" t="s">
        <v>77</v>
      </c>
      <c r="C2023" t="s">
        <v>31</v>
      </c>
      <c r="D2023" t="str">
        <f t="shared" ca="1" si="1116"/>
        <v>I104</v>
      </c>
      <c r="E2023">
        <f t="shared" ca="1" si="1100"/>
        <v>77</v>
      </c>
      <c r="F2023">
        <f t="shared" ca="1" si="1101"/>
        <v>12</v>
      </c>
      <c r="G2023" t="str">
        <f t="shared" ca="1" si="1102"/>
        <v>S11</v>
      </c>
      <c r="H2023" t="str">
        <f t="shared" ca="1" si="1103"/>
        <v>S112</v>
      </c>
      <c r="I2023">
        <f ca="1">VLOOKUP(D2023,PRC!$A$2:$B$21,2,0)*E2023</f>
        <v>5390000</v>
      </c>
      <c r="J2023">
        <f t="shared" ca="1" si="1104"/>
        <v>4473696</v>
      </c>
      <c r="K2023">
        <f ca="1">VLOOKUP(D2023,PRC!$A$1:$C$21,3,0)*E2023</f>
        <v>2263800</v>
      </c>
      <c r="L2023">
        <f t="shared" ca="1" si="1105"/>
        <v>647000</v>
      </c>
      <c r="M2023">
        <f t="shared" ca="1" si="1106"/>
        <v>270000</v>
      </c>
      <c r="N2023">
        <f t="shared" ca="1" si="1107"/>
        <v>270000</v>
      </c>
      <c r="O2023">
        <f t="shared" ca="1" si="1108"/>
        <v>593000</v>
      </c>
      <c r="P2023">
        <f t="shared" ca="1" si="1130"/>
        <v>429896</v>
      </c>
      <c r="Q2023">
        <f ca="1">IF(P2023&gt;0,1,0)</f>
        <v>1</v>
      </c>
      <c r="R2023">
        <f t="shared" ca="1" si="1110"/>
        <v>17</v>
      </c>
      <c r="S2023">
        <f t="shared" ca="1" si="1111"/>
        <v>12</v>
      </c>
      <c r="T2023">
        <f t="shared" ca="1" si="1112"/>
        <v>5</v>
      </c>
      <c r="U2023">
        <f t="shared" ca="1" si="1113"/>
        <v>5</v>
      </c>
      <c r="V2023">
        <f t="shared" ca="1" si="1114"/>
        <v>11</v>
      </c>
      <c r="X2023">
        <f t="shared" si="1117"/>
        <v>2023</v>
      </c>
      <c r="Y2023">
        <f t="shared" si="1118"/>
        <v>2002</v>
      </c>
      <c r="Z2023">
        <f t="shared" si="1119"/>
        <v>2003</v>
      </c>
      <c r="AA2023">
        <f t="shared" si="1115"/>
        <v>2101</v>
      </c>
      <c r="AB2023">
        <f t="shared" si="1085"/>
        <v>100</v>
      </c>
      <c r="AM2023" t="str">
        <f t="shared" si="1086"/>
        <v>201903SS</v>
      </c>
      <c r="AN2023">
        <f t="shared" ca="1" si="1120"/>
        <v>17.000074211502781</v>
      </c>
      <c r="AO2023">
        <f t="shared" ca="1" si="1121"/>
        <v>12.003710575139147</v>
      </c>
      <c r="AP2023">
        <f t="shared" ca="1" si="1089"/>
        <v>5.0092764378478662</v>
      </c>
      <c r="AQ2023">
        <f t="shared" ca="1" si="1090"/>
        <v>5.0092764378478662</v>
      </c>
      <c r="AR2023">
        <f t="shared" ca="1" si="1091"/>
        <v>11.001855287569573</v>
      </c>
      <c r="AS2023">
        <f ca="1">P2023/J2023</f>
        <v>9.6094146763660293E-2</v>
      </c>
    </row>
    <row r="2024" spans="1:45" x14ac:dyDescent="0.4">
      <c r="A2024">
        <f t="shared" si="1084"/>
        <v>201903</v>
      </c>
      <c r="B2024" t="s">
        <v>78</v>
      </c>
      <c r="C2024" t="s">
        <v>31</v>
      </c>
      <c r="D2024" t="str">
        <f t="shared" ca="1" si="1116"/>
        <v>I115</v>
      </c>
      <c r="E2024">
        <f t="shared" ca="1" si="1100"/>
        <v>16</v>
      </c>
      <c r="F2024">
        <f t="shared" ca="1" si="1101"/>
        <v>8</v>
      </c>
      <c r="G2024" t="str">
        <f t="shared" ca="1" si="1102"/>
        <v>S10</v>
      </c>
      <c r="H2024" t="str">
        <f t="shared" ca="1" si="1103"/>
        <v>S106</v>
      </c>
      <c r="I2024">
        <f ca="1">VLOOKUP(D2024,PRC!$A$2:$B$21,2,0)*E2024</f>
        <v>80000</v>
      </c>
      <c r="J2024">
        <f t="shared" ca="1" si="1104"/>
        <v>72796</v>
      </c>
      <c r="K2024">
        <f ca="1">VLOOKUP(D2024,PRC!$A$1:$C$21,3,0)*E2024</f>
        <v>38400</v>
      </c>
      <c r="L2024">
        <f t="shared" ca="1" si="1105"/>
        <v>10000</v>
      </c>
      <c r="M2024">
        <f t="shared" ca="1" si="1106"/>
        <v>3000</v>
      </c>
      <c r="N2024">
        <f t="shared" ca="1" si="1107"/>
        <v>2000</v>
      </c>
      <c r="O2024">
        <f t="shared" ca="1" si="1108"/>
        <v>11000</v>
      </c>
      <c r="P2024">
        <f t="shared" ca="1" si="1130"/>
        <v>8396</v>
      </c>
      <c r="Q2024">
        <f ca="1">IF(P2024&gt;0,1,0)</f>
        <v>1</v>
      </c>
      <c r="R2024">
        <f t="shared" ca="1" si="1110"/>
        <v>9</v>
      </c>
      <c r="S2024">
        <f t="shared" ca="1" si="1111"/>
        <v>13</v>
      </c>
      <c r="T2024">
        <f t="shared" ca="1" si="1112"/>
        <v>4</v>
      </c>
      <c r="U2024">
        <f t="shared" ca="1" si="1113"/>
        <v>3</v>
      </c>
      <c r="V2024">
        <f t="shared" ca="1" si="1114"/>
        <v>14</v>
      </c>
      <c r="X2024">
        <f t="shared" si="1117"/>
        <v>2024</v>
      </c>
      <c r="Y2024">
        <f t="shared" si="1118"/>
        <v>2002</v>
      </c>
      <c r="Z2024">
        <f t="shared" si="1119"/>
        <v>2003</v>
      </c>
      <c r="AA2024">
        <f t="shared" si="1115"/>
        <v>2101</v>
      </c>
      <c r="AB2024">
        <f t="shared" si="1085"/>
        <v>100</v>
      </c>
      <c r="AM2024" t="str">
        <f t="shared" si="1086"/>
        <v>201903SS</v>
      </c>
      <c r="AN2024">
        <f t="shared" ca="1" si="1120"/>
        <v>9.0049999999999955</v>
      </c>
      <c r="AO2024">
        <f t="shared" ca="1" si="1121"/>
        <v>12.5</v>
      </c>
      <c r="AP2024">
        <f t="shared" ca="1" si="1089"/>
        <v>3.75</v>
      </c>
      <c r="AQ2024">
        <f t="shared" ca="1" si="1090"/>
        <v>2.5</v>
      </c>
      <c r="AR2024">
        <f t="shared" ca="1" si="1091"/>
        <v>13.750000000000002</v>
      </c>
      <c r="AS2024">
        <f ca="1">P2024/J2024</f>
        <v>0.11533600747293807</v>
      </c>
    </row>
    <row r="2025" spans="1:45" x14ac:dyDescent="0.4">
      <c r="A2025">
        <f t="shared" si="1084"/>
        <v>201903</v>
      </c>
      <c r="B2025" t="s">
        <v>79</v>
      </c>
      <c r="C2025" t="s">
        <v>31</v>
      </c>
      <c r="D2025" t="str">
        <f t="shared" ca="1" si="1116"/>
        <v>I117</v>
      </c>
      <c r="E2025">
        <f t="shared" ca="1" si="1100"/>
        <v>60</v>
      </c>
      <c r="F2025">
        <f t="shared" ca="1" si="1101"/>
        <v>18</v>
      </c>
      <c r="G2025" t="str">
        <f t="shared" ca="1" si="1102"/>
        <v>S11</v>
      </c>
      <c r="H2025" t="str">
        <f t="shared" ca="1" si="1103"/>
        <v>S119</v>
      </c>
      <c r="I2025">
        <f ca="1">VLOOKUP(D2025,PRC!$A$2:$B$21,2,0)*E2025</f>
        <v>150000000</v>
      </c>
      <c r="J2025">
        <f t="shared" ca="1" si="1104"/>
        <v>128999996</v>
      </c>
      <c r="K2025">
        <f ca="1">VLOOKUP(D2025,PRC!$A$1:$C$21,3,0)*E2025</f>
        <v>69000000</v>
      </c>
      <c r="L2025">
        <f t="shared" ca="1" si="1105"/>
        <v>16500000</v>
      </c>
      <c r="M2025">
        <f t="shared" ca="1" si="1106"/>
        <v>4500000</v>
      </c>
      <c r="N2025">
        <f t="shared" ca="1" si="1107"/>
        <v>7500000</v>
      </c>
      <c r="O2025">
        <f t="shared" ca="1" si="1108"/>
        <v>16500000</v>
      </c>
      <c r="P2025">
        <f t="shared" ca="1" si="1130"/>
        <v>14999996</v>
      </c>
      <c r="Q2025">
        <f ca="1">IF(P2025&gt;0,1,0)</f>
        <v>1</v>
      </c>
      <c r="R2025">
        <f t="shared" ca="1" si="1110"/>
        <v>14</v>
      </c>
      <c r="S2025">
        <f t="shared" ca="1" si="1111"/>
        <v>11</v>
      </c>
      <c r="T2025">
        <f t="shared" ca="1" si="1112"/>
        <v>3</v>
      </c>
      <c r="U2025">
        <f t="shared" ca="1" si="1113"/>
        <v>5</v>
      </c>
      <c r="V2025">
        <f t="shared" ca="1" si="1114"/>
        <v>11</v>
      </c>
      <c r="X2025">
        <f t="shared" si="1117"/>
        <v>2025</v>
      </c>
      <c r="Y2025">
        <f t="shared" si="1118"/>
        <v>2002</v>
      </c>
      <c r="Z2025">
        <f t="shared" si="1119"/>
        <v>2003</v>
      </c>
      <c r="AA2025">
        <f t="shared" si="1115"/>
        <v>2101</v>
      </c>
      <c r="AB2025">
        <f t="shared" si="1085"/>
        <v>100</v>
      </c>
      <c r="AM2025" t="str">
        <f t="shared" si="1086"/>
        <v>201903SS</v>
      </c>
      <c r="AN2025">
        <f t="shared" ca="1" si="1120"/>
        <v>14.000002666666667</v>
      </c>
      <c r="AO2025">
        <f t="shared" ca="1" si="1121"/>
        <v>11</v>
      </c>
      <c r="AP2025">
        <f t="shared" ca="1" si="1089"/>
        <v>3</v>
      </c>
      <c r="AQ2025">
        <f t="shared" ca="1" si="1090"/>
        <v>5</v>
      </c>
      <c r="AR2025">
        <f t="shared" ca="1" si="1091"/>
        <v>11</v>
      </c>
      <c r="AS2025">
        <f ca="1">P2025/J2025</f>
        <v>0.11627904236524163</v>
      </c>
    </row>
    <row r="2026" spans="1:45" x14ac:dyDescent="0.4">
      <c r="A2026">
        <f t="shared" si="1084"/>
        <v>201903</v>
      </c>
      <c r="B2026" t="s">
        <v>80</v>
      </c>
      <c r="C2026" t="s">
        <v>31</v>
      </c>
      <c r="D2026" t="str">
        <f t="shared" ca="1" si="1116"/>
        <v>I112</v>
      </c>
      <c r="E2026">
        <f t="shared" ca="1" si="1100"/>
        <v>19</v>
      </c>
      <c r="F2026">
        <f t="shared" ca="1" si="1101"/>
        <v>14</v>
      </c>
      <c r="G2026" t="str">
        <f t="shared" ca="1" si="1102"/>
        <v>S11</v>
      </c>
      <c r="H2026" t="str">
        <f t="shared" ca="1" si="1103"/>
        <v>S114</v>
      </c>
      <c r="I2026">
        <f ca="1">VLOOKUP(D2026,PRC!$A$2:$B$21,2,0)*E2026</f>
        <v>1235000</v>
      </c>
      <c r="J2026">
        <f t="shared" ca="1" si="1104"/>
        <v>1037396</v>
      </c>
      <c r="K2026">
        <f ca="1">VLOOKUP(D2026,PRC!$A$1:$C$21,3,0)*E2026</f>
        <v>617500</v>
      </c>
      <c r="L2026">
        <f t="shared" ca="1" si="1105"/>
        <v>136000</v>
      </c>
      <c r="M2026">
        <f t="shared" ca="1" si="1106"/>
        <v>37000</v>
      </c>
      <c r="N2026">
        <f t="shared" ca="1" si="1107"/>
        <v>37000</v>
      </c>
      <c r="O2026">
        <f t="shared" ca="1" si="1108"/>
        <v>173000</v>
      </c>
      <c r="P2026">
        <f t="shared" ca="1" si="1130"/>
        <v>36896</v>
      </c>
      <c r="Q2026">
        <f ca="1">IF(P2026&gt;0,1,0)</f>
        <v>1</v>
      </c>
      <c r="R2026">
        <f t="shared" ca="1" si="1110"/>
        <v>16</v>
      </c>
      <c r="S2026">
        <f t="shared" ca="1" si="1111"/>
        <v>11</v>
      </c>
      <c r="T2026">
        <f t="shared" ca="1" si="1112"/>
        <v>3</v>
      </c>
      <c r="U2026">
        <f t="shared" ca="1" si="1113"/>
        <v>3</v>
      </c>
      <c r="V2026">
        <f t="shared" ca="1" si="1114"/>
        <v>14</v>
      </c>
      <c r="X2026">
        <f t="shared" si="1117"/>
        <v>2026</v>
      </c>
      <c r="Y2026">
        <f t="shared" si="1118"/>
        <v>2002</v>
      </c>
      <c r="Z2026">
        <f t="shared" si="1119"/>
        <v>2003</v>
      </c>
      <c r="AA2026">
        <f t="shared" si="1115"/>
        <v>2101</v>
      </c>
      <c r="AB2026">
        <f t="shared" si="1085"/>
        <v>100</v>
      </c>
      <c r="AM2026" t="str">
        <f t="shared" si="1086"/>
        <v>201903SS</v>
      </c>
      <c r="AN2026">
        <f t="shared" ca="1" si="1120"/>
        <v>16.000323886639677</v>
      </c>
      <c r="AO2026">
        <f t="shared" ca="1" si="1121"/>
        <v>11.012145748987855</v>
      </c>
      <c r="AP2026">
        <f t="shared" ca="1" si="1089"/>
        <v>2.9959514170040484</v>
      </c>
      <c r="AQ2026">
        <f t="shared" ca="1" si="1090"/>
        <v>2.9959514170040484</v>
      </c>
      <c r="AR2026">
        <f t="shared" ca="1" si="1091"/>
        <v>14.008097165991904</v>
      </c>
      <c r="AS2026">
        <f ca="1">P2026/J2026</f>
        <v>3.5565974806149245E-2</v>
      </c>
    </row>
    <row r="2027" spans="1:45" x14ac:dyDescent="0.4">
      <c r="A2027">
        <f t="shared" si="1084"/>
        <v>201903</v>
      </c>
      <c r="B2027" t="s">
        <v>81</v>
      </c>
      <c r="C2027" t="s">
        <v>31</v>
      </c>
      <c r="D2027" t="str">
        <f t="shared" ca="1" si="1116"/>
        <v>I101</v>
      </c>
      <c r="E2027">
        <f t="shared" ca="1" si="1100"/>
        <v>20</v>
      </c>
      <c r="F2027">
        <f t="shared" ca="1" si="1101"/>
        <v>15</v>
      </c>
      <c r="G2027" t="str">
        <f t="shared" ca="1" si="1102"/>
        <v>S11</v>
      </c>
      <c r="H2027" t="str">
        <f t="shared" ca="1" si="1103"/>
        <v>S118</v>
      </c>
      <c r="I2027">
        <f ca="1">VLOOKUP(D2027,PRC!$A$2:$B$21,2,0)*E2027</f>
        <v>600000</v>
      </c>
      <c r="J2027">
        <f t="shared" ca="1" si="1104"/>
        <v>539996</v>
      </c>
      <c r="K2027">
        <f ca="1">VLOOKUP(D2027,PRC!$A$1:$C$21,3,0)*E2027</f>
        <v>312000</v>
      </c>
      <c r="L2027">
        <f t="shared" ca="1" si="1105"/>
        <v>60000</v>
      </c>
      <c r="M2027">
        <f t="shared" ca="1" si="1106"/>
        <v>30000</v>
      </c>
      <c r="N2027">
        <f t="shared" ca="1" si="1107"/>
        <v>18000</v>
      </c>
      <c r="O2027">
        <f t="shared" ca="1" si="1108"/>
        <v>72000</v>
      </c>
      <c r="P2027">
        <f t="shared" ca="1" si="1130"/>
        <v>47996</v>
      </c>
      <c r="Q2027">
        <f ca="1">IF(P2027&gt;0,1,0)</f>
        <v>1</v>
      </c>
      <c r="R2027">
        <f t="shared" ca="1" si="1110"/>
        <v>10</v>
      </c>
      <c r="S2027">
        <f t="shared" ca="1" si="1111"/>
        <v>10</v>
      </c>
      <c r="T2027">
        <f t="shared" ca="1" si="1112"/>
        <v>5</v>
      </c>
      <c r="U2027">
        <f t="shared" ca="1" si="1113"/>
        <v>3</v>
      </c>
      <c r="V2027">
        <f t="shared" ca="1" si="1114"/>
        <v>12</v>
      </c>
      <c r="X2027">
        <f t="shared" si="1117"/>
        <v>2027</v>
      </c>
      <c r="Y2027">
        <f t="shared" si="1118"/>
        <v>2002</v>
      </c>
      <c r="Z2027">
        <f t="shared" si="1119"/>
        <v>2003</v>
      </c>
      <c r="AA2027">
        <f t="shared" si="1115"/>
        <v>2101</v>
      </c>
      <c r="AB2027">
        <f t="shared" si="1085"/>
        <v>100</v>
      </c>
      <c r="AM2027" t="str">
        <f t="shared" si="1086"/>
        <v>201903SS</v>
      </c>
      <c r="AN2027">
        <f t="shared" ca="1" si="1120"/>
        <v>10.000666666666669</v>
      </c>
      <c r="AO2027">
        <f t="shared" ca="1" si="1121"/>
        <v>10</v>
      </c>
      <c r="AP2027">
        <f t="shared" ca="1" si="1089"/>
        <v>5</v>
      </c>
      <c r="AQ2027">
        <f t="shared" ca="1" si="1090"/>
        <v>3</v>
      </c>
      <c r="AR2027">
        <f t="shared" ca="1" si="1091"/>
        <v>12</v>
      </c>
      <c r="AS2027">
        <f ca="1">P2027/J2027</f>
        <v>8.8882139867702728E-2</v>
      </c>
    </row>
    <row r="2028" spans="1:45" x14ac:dyDescent="0.4">
      <c r="A2028">
        <f t="shared" si="1084"/>
        <v>201903</v>
      </c>
      <c r="B2028" t="s">
        <v>82</v>
      </c>
      <c r="C2028" t="s">
        <v>31</v>
      </c>
      <c r="D2028" t="str">
        <f t="shared" ca="1" si="1116"/>
        <v>I102</v>
      </c>
      <c r="E2028">
        <f t="shared" ca="1" si="1100"/>
        <v>15</v>
      </c>
      <c r="F2028">
        <f t="shared" ca="1" si="1101"/>
        <v>9</v>
      </c>
      <c r="G2028" t="str">
        <f t="shared" ca="1" si="1102"/>
        <v>S10</v>
      </c>
      <c r="H2028" t="str">
        <f t="shared" ca="1" si="1103"/>
        <v>S107</v>
      </c>
      <c r="I2028">
        <f ca="1">VLOOKUP(D2028,PRC!$A$2:$B$21,2,0)*E2028</f>
        <v>600000</v>
      </c>
      <c r="J2028">
        <f t="shared" ca="1" si="1104"/>
        <v>521996</v>
      </c>
      <c r="K2028">
        <f ca="1">VLOOKUP(D2028,PRC!$A$1:$C$21,3,0)*E2028</f>
        <v>282000</v>
      </c>
      <c r="L2028">
        <f t="shared" ca="1" si="1105"/>
        <v>60000</v>
      </c>
      <c r="M2028">
        <f t="shared" ca="1" si="1106"/>
        <v>18000</v>
      </c>
      <c r="N2028">
        <f t="shared" ca="1" si="1107"/>
        <v>30000</v>
      </c>
      <c r="O2028">
        <f t="shared" ca="1" si="1108"/>
        <v>78000</v>
      </c>
      <c r="P2028">
        <f t="shared" ca="1" si="1130"/>
        <v>53996</v>
      </c>
      <c r="Q2028">
        <f ca="1">IF(P2028&gt;0,1,0)</f>
        <v>1</v>
      </c>
      <c r="R2028">
        <f t="shared" ca="1" si="1110"/>
        <v>13</v>
      </c>
      <c r="S2028">
        <f t="shared" ca="1" si="1111"/>
        <v>10</v>
      </c>
      <c r="T2028">
        <f t="shared" ca="1" si="1112"/>
        <v>3</v>
      </c>
      <c r="U2028">
        <f t="shared" ca="1" si="1113"/>
        <v>5</v>
      </c>
      <c r="V2028">
        <f t="shared" ca="1" si="1114"/>
        <v>13</v>
      </c>
      <c r="X2028">
        <f t="shared" si="1117"/>
        <v>2028</v>
      </c>
      <c r="Y2028">
        <f t="shared" si="1118"/>
        <v>2002</v>
      </c>
      <c r="Z2028">
        <f t="shared" si="1119"/>
        <v>2003</v>
      </c>
      <c r="AA2028">
        <f t="shared" si="1115"/>
        <v>2101</v>
      </c>
      <c r="AB2028">
        <f t="shared" si="1085"/>
        <v>100</v>
      </c>
      <c r="AM2028" t="str">
        <f t="shared" si="1086"/>
        <v>201903SS</v>
      </c>
      <c r="AN2028">
        <f t="shared" ca="1" si="1120"/>
        <v>13.000666666666671</v>
      </c>
      <c r="AO2028">
        <f t="shared" ca="1" si="1121"/>
        <v>10</v>
      </c>
      <c r="AP2028">
        <f t="shared" ca="1" si="1089"/>
        <v>3</v>
      </c>
      <c r="AQ2028">
        <f t="shared" ca="1" si="1090"/>
        <v>5</v>
      </c>
      <c r="AR2028">
        <f t="shared" ca="1" si="1091"/>
        <v>13</v>
      </c>
      <c r="AS2028">
        <f ca="1">P2028/J2028</f>
        <v>0.10344140568126958</v>
      </c>
    </row>
    <row r="2029" spans="1:45" x14ac:dyDescent="0.4">
      <c r="A2029">
        <f t="shared" si="1084"/>
        <v>201903</v>
      </c>
      <c r="B2029" t="s">
        <v>83</v>
      </c>
      <c r="C2029" t="s">
        <v>31</v>
      </c>
      <c r="D2029" t="str">
        <f t="shared" ca="1" si="1116"/>
        <v>I114</v>
      </c>
      <c r="E2029">
        <f t="shared" ca="1" si="1100"/>
        <v>62</v>
      </c>
      <c r="F2029">
        <f t="shared" ca="1" si="1101"/>
        <v>10</v>
      </c>
      <c r="G2029" t="str">
        <f t="shared" ca="1" si="1102"/>
        <v>S11</v>
      </c>
      <c r="H2029" t="str">
        <f t="shared" ca="1" si="1103"/>
        <v>S117</v>
      </c>
      <c r="I2029">
        <f ca="1">VLOOKUP(D2029,PRC!$A$2:$B$21,2,0)*E2029</f>
        <v>14880000</v>
      </c>
      <c r="J2029">
        <f t="shared" ca="1" si="1104"/>
        <v>13540796</v>
      </c>
      <c r="K2029">
        <f ca="1">VLOOKUP(D2029,PRC!$A$1:$C$21,3,0)*E2029</f>
        <v>8630400</v>
      </c>
      <c r="L2029">
        <f t="shared" ca="1" si="1105"/>
        <v>1488000</v>
      </c>
      <c r="M2029">
        <f t="shared" ca="1" si="1106"/>
        <v>744000</v>
      </c>
      <c r="N2029">
        <f t="shared" ca="1" si="1107"/>
        <v>744000</v>
      </c>
      <c r="O2029">
        <f t="shared" ca="1" si="1108"/>
        <v>2232000</v>
      </c>
      <c r="P2029">
        <f t="shared" ca="1" si="1130"/>
        <v>-297604</v>
      </c>
      <c r="Q2029">
        <f ca="1">IF(P2029&gt;0,1,0)</f>
        <v>0</v>
      </c>
      <c r="R2029">
        <f t="shared" ca="1" si="1110"/>
        <v>9</v>
      </c>
      <c r="S2029">
        <f t="shared" ca="1" si="1111"/>
        <v>10</v>
      </c>
      <c r="T2029">
        <f t="shared" ca="1" si="1112"/>
        <v>5</v>
      </c>
      <c r="U2029">
        <f t="shared" ca="1" si="1113"/>
        <v>5</v>
      </c>
      <c r="V2029">
        <f t="shared" ca="1" si="1114"/>
        <v>15</v>
      </c>
      <c r="X2029">
        <f t="shared" si="1117"/>
        <v>2029</v>
      </c>
      <c r="Y2029">
        <f t="shared" si="1118"/>
        <v>2002</v>
      </c>
      <c r="Z2029">
        <f t="shared" si="1119"/>
        <v>2003</v>
      </c>
      <c r="AA2029">
        <f t="shared" si="1115"/>
        <v>2101</v>
      </c>
      <c r="AB2029">
        <f t="shared" si="1085"/>
        <v>100</v>
      </c>
      <c r="AM2029" t="str">
        <f t="shared" si="1086"/>
        <v>201903SS</v>
      </c>
      <c r="AN2029">
        <f t="shared" ca="1" si="1120"/>
        <v>9.0000268817204354</v>
      </c>
      <c r="AO2029">
        <f t="shared" ca="1" si="1121"/>
        <v>10</v>
      </c>
      <c r="AP2029">
        <f t="shared" ca="1" si="1089"/>
        <v>5</v>
      </c>
      <c r="AQ2029">
        <f t="shared" ca="1" si="1090"/>
        <v>5</v>
      </c>
      <c r="AR2029">
        <f t="shared" ca="1" si="1091"/>
        <v>15</v>
      </c>
      <c r="AS2029">
        <f ca="1">P2029/J2029</f>
        <v>-2.197832387401745E-2</v>
      </c>
    </row>
    <row r="2030" spans="1:45" x14ac:dyDescent="0.4">
      <c r="A2030">
        <f t="shared" si="1084"/>
        <v>201903</v>
      </c>
      <c r="B2030" t="s">
        <v>84</v>
      </c>
      <c r="C2030" t="s">
        <v>31</v>
      </c>
      <c r="D2030" t="str">
        <f t="shared" ca="1" si="1116"/>
        <v>I116</v>
      </c>
      <c r="E2030">
        <f t="shared" ca="1" si="1100"/>
        <v>24</v>
      </c>
      <c r="F2030">
        <f t="shared" ca="1" si="1101"/>
        <v>10</v>
      </c>
      <c r="G2030" t="str">
        <f t="shared" ca="1" si="1102"/>
        <v>S10</v>
      </c>
      <c r="H2030" t="str">
        <f t="shared" ca="1" si="1103"/>
        <v>S108</v>
      </c>
      <c r="I2030">
        <f ca="1">VLOOKUP(D2030,PRC!$A$2:$B$21,2,0)*E2030</f>
        <v>35040000</v>
      </c>
      <c r="J2030">
        <f t="shared" ca="1" si="1104"/>
        <v>31535996</v>
      </c>
      <c r="K2030">
        <f ca="1">VLOOKUP(D2030,PRC!$A$1:$C$21,3,0)*E2030</f>
        <v>21024000</v>
      </c>
      <c r="L2030">
        <f t="shared" ca="1" si="1105"/>
        <v>4205000</v>
      </c>
      <c r="M2030">
        <f t="shared" ca="1" si="1106"/>
        <v>1402000</v>
      </c>
      <c r="N2030">
        <f t="shared" ca="1" si="1107"/>
        <v>1752000</v>
      </c>
      <c r="O2030">
        <f t="shared" ca="1" si="1108"/>
        <v>4555000</v>
      </c>
      <c r="P2030">
        <f t="shared" ca="1" si="1130"/>
        <v>-1402004</v>
      </c>
      <c r="Q2030">
        <f ca="1">IF(P2030&gt;0,1,0)</f>
        <v>0</v>
      </c>
      <c r="R2030">
        <f t="shared" ca="1" si="1110"/>
        <v>10</v>
      </c>
      <c r="S2030">
        <f t="shared" ca="1" si="1111"/>
        <v>12</v>
      </c>
      <c r="T2030">
        <f t="shared" ca="1" si="1112"/>
        <v>4</v>
      </c>
      <c r="U2030">
        <f t="shared" ca="1" si="1113"/>
        <v>5</v>
      </c>
      <c r="V2030">
        <f t="shared" ca="1" si="1114"/>
        <v>13</v>
      </c>
      <c r="X2030">
        <f t="shared" si="1117"/>
        <v>2030</v>
      </c>
      <c r="Y2030">
        <f t="shared" si="1118"/>
        <v>2002</v>
      </c>
      <c r="Z2030">
        <f t="shared" si="1119"/>
        <v>2003</v>
      </c>
      <c r="AA2030">
        <f t="shared" si="1115"/>
        <v>2101</v>
      </c>
      <c r="AB2030">
        <f t="shared" si="1085"/>
        <v>100</v>
      </c>
      <c r="AM2030" t="str">
        <f t="shared" si="1086"/>
        <v>201903SS</v>
      </c>
      <c r="AN2030">
        <f t="shared" ca="1" si="1120"/>
        <v>10.000011415525112</v>
      </c>
      <c r="AO2030">
        <f t="shared" ca="1" si="1121"/>
        <v>12.000570776255708</v>
      </c>
      <c r="AP2030">
        <f t="shared" ca="1" si="1089"/>
        <v>4.0011415525114158</v>
      </c>
      <c r="AQ2030">
        <f t="shared" ca="1" si="1090"/>
        <v>5</v>
      </c>
      <c r="AR2030">
        <f t="shared" ca="1" si="1091"/>
        <v>12.999429223744292</v>
      </c>
      <c r="AS2030">
        <f ca="1">P2030/J2030</f>
        <v>-4.4457260839327856E-2</v>
      </c>
    </row>
    <row r="2031" spans="1:45" x14ac:dyDescent="0.4">
      <c r="A2031">
        <f t="shared" si="1084"/>
        <v>201903</v>
      </c>
      <c r="B2031" t="s">
        <v>85</v>
      </c>
      <c r="C2031" t="s">
        <v>31</v>
      </c>
      <c r="D2031" t="str">
        <f t="shared" ca="1" si="1116"/>
        <v>I101</v>
      </c>
      <c r="E2031">
        <f t="shared" ca="1" si="1100"/>
        <v>21</v>
      </c>
      <c r="F2031">
        <f t="shared" ca="1" si="1101"/>
        <v>15</v>
      </c>
      <c r="G2031" t="str">
        <f t="shared" ca="1" si="1102"/>
        <v>S11</v>
      </c>
      <c r="H2031" t="str">
        <f t="shared" ca="1" si="1103"/>
        <v>S113</v>
      </c>
      <c r="I2031">
        <f ca="1">VLOOKUP(D2031,PRC!$A$2:$B$21,2,0)*E2031</f>
        <v>630000</v>
      </c>
      <c r="J2031">
        <f t="shared" ca="1" si="1104"/>
        <v>573296</v>
      </c>
      <c r="K2031">
        <f ca="1">VLOOKUP(D2031,PRC!$A$1:$C$21,3,0)*E2031</f>
        <v>327600</v>
      </c>
      <c r="L2031">
        <f t="shared" ca="1" si="1105"/>
        <v>69000</v>
      </c>
      <c r="M2031">
        <f t="shared" ca="1" si="1106"/>
        <v>25000</v>
      </c>
      <c r="N2031">
        <f t="shared" ca="1" si="1107"/>
        <v>19000</v>
      </c>
      <c r="O2031">
        <f t="shared" ca="1" si="1108"/>
        <v>76000</v>
      </c>
      <c r="P2031">
        <f t="shared" ca="1" si="1130"/>
        <v>56696</v>
      </c>
      <c r="Q2031">
        <f ca="1">IF(P2031&gt;0,1,0)</f>
        <v>1</v>
      </c>
      <c r="R2031">
        <f t="shared" ca="1" si="1110"/>
        <v>9</v>
      </c>
      <c r="S2031">
        <f t="shared" ca="1" si="1111"/>
        <v>11</v>
      </c>
      <c r="T2031">
        <f t="shared" ca="1" si="1112"/>
        <v>4</v>
      </c>
      <c r="U2031">
        <f t="shared" ca="1" si="1113"/>
        <v>3</v>
      </c>
      <c r="V2031">
        <f t="shared" ca="1" si="1114"/>
        <v>12</v>
      </c>
      <c r="X2031">
        <f t="shared" si="1117"/>
        <v>2031</v>
      </c>
      <c r="Y2031">
        <f t="shared" si="1118"/>
        <v>2002</v>
      </c>
      <c r="Z2031">
        <f t="shared" si="1119"/>
        <v>2003</v>
      </c>
      <c r="AA2031">
        <f t="shared" si="1115"/>
        <v>2101</v>
      </c>
      <c r="AB2031">
        <f t="shared" si="1085"/>
        <v>100</v>
      </c>
      <c r="AM2031" t="str">
        <f t="shared" si="1086"/>
        <v>201903SS</v>
      </c>
      <c r="AN2031">
        <f t="shared" ca="1" si="1120"/>
        <v>9.0006349206349192</v>
      </c>
      <c r="AO2031">
        <f t="shared" ca="1" si="1121"/>
        <v>10.952380952380953</v>
      </c>
      <c r="AP2031">
        <f t="shared" ca="1" si="1089"/>
        <v>3.9682539682539679</v>
      </c>
      <c r="AQ2031">
        <f t="shared" ca="1" si="1090"/>
        <v>3.0158730158730158</v>
      </c>
      <c r="AR2031">
        <f t="shared" ca="1" si="1091"/>
        <v>12.063492063492063</v>
      </c>
      <c r="AS2031">
        <f ca="1">P2031/J2031</f>
        <v>9.8894811755184053E-2</v>
      </c>
    </row>
    <row r="2032" spans="1:45" x14ac:dyDescent="0.4">
      <c r="A2032">
        <f t="shared" si="1084"/>
        <v>201903</v>
      </c>
      <c r="B2032" t="s">
        <v>86</v>
      </c>
      <c r="C2032" t="s">
        <v>31</v>
      </c>
      <c r="D2032" t="str">
        <f t="shared" ca="1" si="1116"/>
        <v>I110</v>
      </c>
      <c r="E2032">
        <f t="shared" ca="1" si="1100"/>
        <v>65</v>
      </c>
      <c r="F2032">
        <f t="shared" ca="1" si="1101"/>
        <v>14</v>
      </c>
      <c r="G2032" t="str">
        <f t="shared" ca="1" si="1102"/>
        <v>S11</v>
      </c>
      <c r="H2032" t="str">
        <f t="shared" ca="1" si="1103"/>
        <v>S111</v>
      </c>
      <c r="I2032">
        <f ca="1">VLOOKUP(D2032,PRC!$A$2:$B$21,2,0)*E2032</f>
        <v>19500000</v>
      </c>
      <c r="J2032">
        <f t="shared" ca="1" si="1104"/>
        <v>16184996</v>
      </c>
      <c r="K2032">
        <f ca="1">VLOOKUP(D2032,PRC!$A$1:$C$21,3,0)*E2032</f>
        <v>8970000</v>
      </c>
      <c r="L2032">
        <f t="shared" ca="1" si="1105"/>
        <v>2535000</v>
      </c>
      <c r="M2032">
        <f t="shared" ca="1" si="1106"/>
        <v>975000</v>
      </c>
      <c r="N2032">
        <f t="shared" ca="1" si="1107"/>
        <v>780000</v>
      </c>
      <c r="O2032">
        <f t="shared" ca="1" si="1108"/>
        <v>2340000</v>
      </c>
      <c r="P2032">
        <f t="shared" ca="1" si="1130"/>
        <v>584996</v>
      </c>
      <c r="Q2032">
        <f ca="1">IF(P2032&gt;0,1,0)</f>
        <v>1</v>
      </c>
      <c r="R2032">
        <f t="shared" ca="1" si="1110"/>
        <v>17</v>
      </c>
      <c r="S2032">
        <f t="shared" ca="1" si="1111"/>
        <v>13</v>
      </c>
      <c r="T2032">
        <f t="shared" ca="1" si="1112"/>
        <v>5</v>
      </c>
      <c r="U2032">
        <f t="shared" ca="1" si="1113"/>
        <v>4</v>
      </c>
      <c r="V2032">
        <f t="shared" ca="1" si="1114"/>
        <v>12</v>
      </c>
      <c r="X2032">
        <f t="shared" si="1117"/>
        <v>2032</v>
      </c>
      <c r="Y2032">
        <f t="shared" si="1118"/>
        <v>2002</v>
      </c>
      <c r="Z2032">
        <f t="shared" si="1119"/>
        <v>2003</v>
      </c>
      <c r="AA2032">
        <f t="shared" si="1115"/>
        <v>2101</v>
      </c>
      <c r="AB2032">
        <f t="shared" si="1085"/>
        <v>100</v>
      </c>
      <c r="AM2032" t="str">
        <f t="shared" si="1086"/>
        <v>201903SS</v>
      </c>
      <c r="AN2032">
        <f t="shared" ca="1" si="1120"/>
        <v>17.000020512820512</v>
      </c>
      <c r="AO2032">
        <f t="shared" ca="1" si="1121"/>
        <v>13</v>
      </c>
      <c r="AP2032">
        <f t="shared" ca="1" si="1089"/>
        <v>5</v>
      </c>
      <c r="AQ2032">
        <f t="shared" ca="1" si="1090"/>
        <v>4</v>
      </c>
      <c r="AR2032">
        <f t="shared" ca="1" si="1091"/>
        <v>12</v>
      </c>
      <c r="AS2032">
        <f ca="1">P2032/J2032</f>
        <v>3.6144340103636728E-2</v>
      </c>
    </row>
    <row r="2033" spans="1:45" x14ac:dyDescent="0.4">
      <c r="A2033">
        <f t="shared" si="1084"/>
        <v>201903</v>
      </c>
      <c r="B2033" t="s">
        <v>87</v>
      </c>
      <c r="C2033" t="s">
        <v>31</v>
      </c>
      <c r="D2033" t="str">
        <f t="shared" ca="1" si="1116"/>
        <v>I116</v>
      </c>
      <c r="E2033">
        <f t="shared" ca="1" si="1100"/>
        <v>20</v>
      </c>
      <c r="F2033">
        <f t="shared" ca="1" si="1101"/>
        <v>17</v>
      </c>
      <c r="G2033" t="str">
        <f t="shared" ca="1" si="1102"/>
        <v>S10</v>
      </c>
      <c r="H2033" t="str">
        <f t="shared" ca="1" si="1103"/>
        <v>S107</v>
      </c>
      <c r="I2033">
        <f ca="1">VLOOKUP(D2033,PRC!$A$2:$B$21,2,0)*E2033</f>
        <v>29200000</v>
      </c>
      <c r="J2033">
        <f t="shared" ca="1" si="1104"/>
        <v>25695996</v>
      </c>
      <c r="K2033">
        <f ca="1">VLOOKUP(D2033,PRC!$A$1:$C$21,3,0)*E2033</f>
        <v>17520000</v>
      </c>
      <c r="L2033">
        <f t="shared" ca="1" si="1105"/>
        <v>3796000</v>
      </c>
      <c r="M2033">
        <f t="shared" ca="1" si="1106"/>
        <v>1460000</v>
      </c>
      <c r="N2033">
        <f t="shared" ca="1" si="1107"/>
        <v>876000</v>
      </c>
      <c r="O2033">
        <f t="shared" ca="1" si="1108"/>
        <v>3212000</v>
      </c>
      <c r="P2033">
        <f t="shared" ca="1" si="1130"/>
        <v>-1168004</v>
      </c>
      <c r="Q2033">
        <f ca="1">IF(P2033&gt;0,1,0)</f>
        <v>0</v>
      </c>
      <c r="R2033">
        <f t="shared" ca="1" si="1110"/>
        <v>12</v>
      </c>
      <c r="S2033">
        <f t="shared" ca="1" si="1111"/>
        <v>13</v>
      </c>
      <c r="T2033">
        <f t="shared" ca="1" si="1112"/>
        <v>5</v>
      </c>
      <c r="U2033">
        <f t="shared" ca="1" si="1113"/>
        <v>3</v>
      </c>
      <c r="V2033">
        <f t="shared" ca="1" si="1114"/>
        <v>11</v>
      </c>
      <c r="X2033">
        <f t="shared" si="1117"/>
        <v>2033</v>
      </c>
      <c r="Y2033">
        <f t="shared" si="1118"/>
        <v>2002</v>
      </c>
      <c r="Z2033">
        <f t="shared" si="1119"/>
        <v>2003</v>
      </c>
      <c r="AA2033">
        <f t="shared" si="1115"/>
        <v>2101</v>
      </c>
      <c r="AB2033">
        <f t="shared" si="1085"/>
        <v>100</v>
      </c>
      <c r="AM2033" t="str">
        <f t="shared" si="1086"/>
        <v>201903SS</v>
      </c>
      <c r="AN2033">
        <f t="shared" ca="1" si="1120"/>
        <v>12.000013698630141</v>
      </c>
      <c r="AO2033">
        <f t="shared" ca="1" si="1121"/>
        <v>13</v>
      </c>
      <c r="AP2033">
        <f t="shared" ca="1" si="1089"/>
        <v>5</v>
      </c>
      <c r="AQ2033">
        <f t="shared" ca="1" si="1090"/>
        <v>3</v>
      </c>
      <c r="AR2033">
        <f t="shared" ca="1" si="1091"/>
        <v>11</v>
      </c>
      <c r="AS2033">
        <f ca="1">P2033/J2033</f>
        <v>-4.5454708196561049E-2</v>
      </c>
    </row>
    <row r="2034" spans="1:45" x14ac:dyDescent="0.4">
      <c r="A2034">
        <f t="shared" si="1084"/>
        <v>201903</v>
      </c>
      <c r="B2034" t="s">
        <v>88</v>
      </c>
      <c r="C2034" t="s">
        <v>31</v>
      </c>
      <c r="D2034" t="str">
        <f t="shared" ca="1" si="1116"/>
        <v>I104</v>
      </c>
      <c r="E2034">
        <f t="shared" ca="1" si="1100"/>
        <v>26</v>
      </c>
      <c r="F2034">
        <f t="shared" ca="1" si="1101"/>
        <v>11</v>
      </c>
      <c r="G2034" t="str">
        <f t="shared" ca="1" si="1102"/>
        <v>S10</v>
      </c>
      <c r="H2034" t="str">
        <f t="shared" ca="1" si="1103"/>
        <v>S106</v>
      </c>
      <c r="I2034">
        <f ca="1">VLOOKUP(D2034,PRC!$A$2:$B$21,2,0)*E2034</f>
        <v>1820000</v>
      </c>
      <c r="J2034">
        <f t="shared" ca="1" si="1104"/>
        <v>1656196</v>
      </c>
      <c r="K2034">
        <f ca="1">VLOOKUP(D2034,PRC!$A$1:$C$21,3,0)*E2034</f>
        <v>764400</v>
      </c>
      <c r="L2034">
        <f t="shared" ca="1" si="1105"/>
        <v>218000</v>
      </c>
      <c r="M2034">
        <f t="shared" ca="1" si="1106"/>
        <v>91000</v>
      </c>
      <c r="N2034">
        <f t="shared" ca="1" si="1107"/>
        <v>55000</v>
      </c>
      <c r="O2034">
        <f t="shared" ca="1" si="1108"/>
        <v>237000</v>
      </c>
      <c r="P2034">
        <f t="shared" ca="1" si="1130"/>
        <v>290796</v>
      </c>
      <c r="Q2034">
        <f ca="1">IF(P2034&gt;0,1,0)</f>
        <v>1</v>
      </c>
      <c r="R2034">
        <f t="shared" ca="1" si="1110"/>
        <v>9</v>
      </c>
      <c r="S2034">
        <f t="shared" ca="1" si="1111"/>
        <v>12</v>
      </c>
      <c r="T2034">
        <f t="shared" ca="1" si="1112"/>
        <v>5</v>
      </c>
      <c r="U2034">
        <f t="shared" ca="1" si="1113"/>
        <v>3</v>
      </c>
      <c r="V2034">
        <f t="shared" ca="1" si="1114"/>
        <v>13</v>
      </c>
      <c r="X2034">
        <f t="shared" si="1117"/>
        <v>2034</v>
      </c>
      <c r="Y2034">
        <f t="shared" si="1118"/>
        <v>2002</v>
      </c>
      <c r="Z2034">
        <f t="shared" si="1119"/>
        <v>2003</v>
      </c>
      <c r="AA2034">
        <f t="shared" si="1115"/>
        <v>2101</v>
      </c>
      <c r="AB2034">
        <f t="shared" si="1085"/>
        <v>100</v>
      </c>
      <c r="AM2034" t="str">
        <f t="shared" si="1086"/>
        <v>201903SS</v>
      </c>
      <c r="AN2034">
        <f t="shared" ca="1" si="1120"/>
        <v>9.0002197802197763</v>
      </c>
      <c r="AO2034">
        <f t="shared" ca="1" si="1121"/>
        <v>11.978021978021978</v>
      </c>
      <c r="AP2034">
        <f t="shared" ca="1" si="1089"/>
        <v>5</v>
      </c>
      <c r="AQ2034">
        <f t="shared" ca="1" si="1090"/>
        <v>3.0219780219780219</v>
      </c>
      <c r="AR2034">
        <f t="shared" ca="1" si="1091"/>
        <v>13.021978021978024</v>
      </c>
      <c r="AS2034">
        <f ca="1">P2034/J2034</f>
        <v>0.17558066798857139</v>
      </c>
    </row>
    <row r="2035" spans="1:45" x14ac:dyDescent="0.4">
      <c r="A2035">
        <f t="shared" si="1084"/>
        <v>201903</v>
      </c>
      <c r="B2035" t="s">
        <v>89</v>
      </c>
      <c r="C2035" t="s">
        <v>31</v>
      </c>
      <c r="D2035" t="str">
        <f t="shared" ca="1" si="1116"/>
        <v>I104</v>
      </c>
      <c r="E2035">
        <f t="shared" ca="1" si="1100"/>
        <v>17</v>
      </c>
      <c r="F2035">
        <f t="shared" ca="1" si="1101"/>
        <v>16</v>
      </c>
      <c r="G2035" t="str">
        <f t="shared" ca="1" si="1102"/>
        <v>S11</v>
      </c>
      <c r="H2035" t="str">
        <f t="shared" ca="1" si="1103"/>
        <v>S112</v>
      </c>
      <c r="I2035">
        <f ca="1">VLOOKUP(D2035,PRC!$A$2:$B$21,2,0)*E2035</f>
        <v>1190000</v>
      </c>
      <c r="J2035">
        <f t="shared" ca="1" si="1104"/>
        <v>975796.00000000012</v>
      </c>
      <c r="K2035">
        <f ca="1">VLOOKUP(D2035,PRC!$A$1:$C$21,3,0)*E2035</f>
        <v>499800</v>
      </c>
      <c r="L2035">
        <f t="shared" ca="1" si="1105"/>
        <v>131000</v>
      </c>
      <c r="M2035">
        <f t="shared" ca="1" si="1106"/>
        <v>36000</v>
      </c>
      <c r="N2035">
        <f t="shared" ca="1" si="1107"/>
        <v>48000</v>
      </c>
      <c r="O2035">
        <f t="shared" ca="1" si="1108"/>
        <v>167000</v>
      </c>
      <c r="P2035">
        <f t="shared" ca="1" si="1130"/>
        <v>93996.000000000116</v>
      </c>
      <c r="Q2035">
        <f ca="1">IF(P2035&gt;0,1,0)</f>
        <v>1</v>
      </c>
      <c r="R2035">
        <f t="shared" ca="1" si="1110"/>
        <v>18</v>
      </c>
      <c r="S2035">
        <f t="shared" ca="1" si="1111"/>
        <v>11</v>
      </c>
      <c r="T2035">
        <f t="shared" ca="1" si="1112"/>
        <v>3</v>
      </c>
      <c r="U2035">
        <f t="shared" ca="1" si="1113"/>
        <v>4</v>
      </c>
      <c r="V2035">
        <f t="shared" ca="1" si="1114"/>
        <v>14</v>
      </c>
      <c r="X2035">
        <f t="shared" si="1117"/>
        <v>2035</v>
      </c>
      <c r="Y2035">
        <f t="shared" si="1118"/>
        <v>2002</v>
      </c>
      <c r="Z2035">
        <f t="shared" si="1119"/>
        <v>2003</v>
      </c>
      <c r="AA2035">
        <f t="shared" si="1115"/>
        <v>2101</v>
      </c>
      <c r="AB2035">
        <f t="shared" si="1085"/>
        <v>100</v>
      </c>
      <c r="AM2035" t="str">
        <f t="shared" si="1086"/>
        <v>201903SS</v>
      </c>
      <c r="AN2035">
        <f t="shared" ca="1" si="1120"/>
        <v>18.000336134453775</v>
      </c>
      <c r="AO2035">
        <f t="shared" ca="1" si="1121"/>
        <v>11.008403361344538</v>
      </c>
      <c r="AP2035">
        <f t="shared" ca="1" si="1089"/>
        <v>3.0252100840336134</v>
      </c>
      <c r="AQ2035">
        <f t="shared" ca="1" si="1090"/>
        <v>4.0336134453781511</v>
      </c>
      <c r="AR2035">
        <f t="shared" ca="1" si="1091"/>
        <v>14.033613445378151</v>
      </c>
      <c r="AS2035">
        <f ca="1">P2035/J2035</f>
        <v>9.6327511078135294E-2</v>
      </c>
    </row>
    <row r="2036" spans="1:45" x14ac:dyDescent="0.4">
      <c r="A2036">
        <f t="shared" si="1084"/>
        <v>201903</v>
      </c>
      <c r="B2036" t="s">
        <v>90</v>
      </c>
      <c r="C2036" t="s">
        <v>31</v>
      </c>
      <c r="D2036" t="str">
        <f t="shared" ca="1" si="1116"/>
        <v>I119</v>
      </c>
      <c r="E2036">
        <f t="shared" ca="1" si="1100"/>
        <v>27</v>
      </c>
      <c r="F2036">
        <f t="shared" ca="1" si="1101"/>
        <v>12</v>
      </c>
      <c r="G2036" t="str">
        <f t="shared" ca="1" si="1102"/>
        <v>S11</v>
      </c>
      <c r="H2036" t="str">
        <f t="shared" ca="1" si="1103"/>
        <v>S118</v>
      </c>
      <c r="I2036">
        <f ca="1">VLOOKUP(D2036,PRC!$A$2:$B$21,2,0)*E2036</f>
        <v>2565000</v>
      </c>
      <c r="J2036">
        <f t="shared" ca="1" si="1104"/>
        <v>2282846</v>
      </c>
      <c r="K2036">
        <f ca="1">VLOOKUP(D2036,PRC!$A$1:$C$21,3,0)*E2036</f>
        <v>1231200</v>
      </c>
      <c r="L2036">
        <f t="shared" ca="1" si="1105"/>
        <v>282000</v>
      </c>
      <c r="M2036">
        <f t="shared" ca="1" si="1106"/>
        <v>103000</v>
      </c>
      <c r="N2036">
        <f t="shared" ca="1" si="1107"/>
        <v>103000</v>
      </c>
      <c r="O2036">
        <f t="shared" ca="1" si="1108"/>
        <v>359000</v>
      </c>
      <c r="P2036">
        <f t="shared" ca="1" si="1130"/>
        <v>204646</v>
      </c>
      <c r="Q2036">
        <f ca="1">IF(P2036&gt;0,1,0)</f>
        <v>1</v>
      </c>
      <c r="R2036">
        <f t="shared" ca="1" si="1110"/>
        <v>11</v>
      </c>
      <c r="S2036">
        <f t="shared" ca="1" si="1111"/>
        <v>11</v>
      </c>
      <c r="T2036">
        <f t="shared" ca="1" si="1112"/>
        <v>4</v>
      </c>
      <c r="U2036">
        <f t="shared" ca="1" si="1113"/>
        <v>4</v>
      </c>
      <c r="V2036">
        <f t="shared" ca="1" si="1114"/>
        <v>14</v>
      </c>
      <c r="X2036">
        <f t="shared" si="1117"/>
        <v>2036</v>
      </c>
      <c r="Y2036">
        <f t="shared" si="1118"/>
        <v>2002</v>
      </c>
      <c r="Z2036">
        <f t="shared" si="1119"/>
        <v>2003</v>
      </c>
      <c r="AA2036">
        <f t="shared" si="1115"/>
        <v>2101</v>
      </c>
      <c r="AB2036">
        <f t="shared" si="1085"/>
        <v>100</v>
      </c>
      <c r="AM2036" t="str">
        <f t="shared" si="1086"/>
        <v>201903SS</v>
      </c>
      <c r="AN2036">
        <f t="shared" ca="1" si="1120"/>
        <v>11.000155945419099</v>
      </c>
      <c r="AO2036">
        <f t="shared" ca="1" si="1121"/>
        <v>10.994152046783626</v>
      </c>
      <c r="AP2036">
        <f t="shared" ca="1" si="1089"/>
        <v>4.0155945419103309</v>
      </c>
      <c r="AQ2036">
        <f t="shared" ca="1" si="1090"/>
        <v>4.0155945419103309</v>
      </c>
      <c r="AR2036">
        <f t="shared" ca="1" si="1091"/>
        <v>13.996101364522417</v>
      </c>
      <c r="AS2036">
        <f ca="1">P2036/J2036</f>
        <v>8.9645118417974762E-2</v>
      </c>
    </row>
    <row r="2037" spans="1:45" x14ac:dyDescent="0.4">
      <c r="A2037">
        <f t="shared" si="1084"/>
        <v>201903</v>
      </c>
      <c r="B2037" t="s">
        <v>91</v>
      </c>
      <c r="C2037" t="s">
        <v>31</v>
      </c>
      <c r="D2037" t="str">
        <f t="shared" ca="1" si="1116"/>
        <v>I114</v>
      </c>
      <c r="E2037">
        <f t="shared" ca="1" si="1100"/>
        <v>63</v>
      </c>
      <c r="F2037">
        <f t="shared" ca="1" si="1101"/>
        <v>17</v>
      </c>
      <c r="G2037" t="str">
        <f t="shared" ca="1" si="1102"/>
        <v>S11</v>
      </c>
      <c r="H2037" t="str">
        <f t="shared" ca="1" si="1103"/>
        <v>S113</v>
      </c>
      <c r="I2037">
        <f ca="1">VLOOKUP(D2037,PRC!$A$2:$B$21,2,0)*E2037</f>
        <v>15120000</v>
      </c>
      <c r="J2037">
        <f t="shared" ca="1" si="1104"/>
        <v>13154396</v>
      </c>
      <c r="K2037">
        <f ca="1">VLOOKUP(D2037,PRC!$A$1:$C$21,3,0)*E2037</f>
        <v>8769600</v>
      </c>
      <c r="L2037">
        <f t="shared" ca="1" si="1105"/>
        <v>1512000</v>
      </c>
      <c r="M2037">
        <f t="shared" ca="1" si="1106"/>
        <v>454000</v>
      </c>
      <c r="N2037">
        <f t="shared" ca="1" si="1107"/>
        <v>756000</v>
      </c>
      <c r="O2037">
        <f t="shared" ca="1" si="1108"/>
        <v>1814000</v>
      </c>
      <c r="P2037">
        <f t="shared" ca="1" si="1130"/>
        <v>-151204</v>
      </c>
      <c r="Q2037">
        <f ca="1">IF(P2037&gt;0,1,0)</f>
        <v>0</v>
      </c>
      <c r="R2037">
        <f t="shared" ca="1" si="1110"/>
        <v>13</v>
      </c>
      <c r="S2037">
        <f t="shared" ca="1" si="1111"/>
        <v>10</v>
      </c>
      <c r="T2037">
        <f t="shared" ca="1" si="1112"/>
        <v>3</v>
      </c>
      <c r="U2037">
        <f t="shared" ca="1" si="1113"/>
        <v>5</v>
      </c>
      <c r="V2037">
        <f t="shared" ca="1" si="1114"/>
        <v>12</v>
      </c>
      <c r="X2037">
        <f t="shared" si="1117"/>
        <v>2037</v>
      </c>
      <c r="Y2037">
        <f t="shared" si="1118"/>
        <v>2002</v>
      </c>
      <c r="Z2037">
        <f t="shared" si="1119"/>
        <v>2003</v>
      </c>
      <c r="AA2037">
        <f t="shared" si="1115"/>
        <v>2101</v>
      </c>
      <c r="AB2037">
        <f t="shared" si="1085"/>
        <v>100</v>
      </c>
      <c r="AM2037" t="str">
        <f t="shared" si="1086"/>
        <v>201903SS</v>
      </c>
      <c r="AN2037">
        <f t="shared" ca="1" si="1120"/>
        <v>13.000026455026459</v>
      </c>
      <c r="AO2037">
        <f t="shared" ca="1" si="1121"/>
        <v>10</v>
      </c>
      <c r="AP2037">
        <f t="shared" ca="1" si="1089"/>
        <v>3.0026455026455028</v>
      </c>
      <c r="AQ2037">
        <f t="shared" ca="1" si="1090"/>
        <v>5</v>
      </c>
      <c r="AR2037">
        <f t="shared" ca="1" si="1091"/>
        <v>11.997354497354497</v>
      </c>
      <c r="AS2037">
        <f ca="1">P2037/J2037</f>
        <v>-1.1494560449601791E-2</v>
      </c>
    </row>
    <row r="2038" spans="1:45" x14ac:dyDescent="0.4">
      <c r="A2038">
        <f t="shared" si="1084"/>
        <v>201903</v>
      </c>
      <c r="B2038" t="s">
        <v>92</v>
      </c>
      <c r="C2038" t="s">
        <v>31</v>
      </c>
      <c r="D2038" t="str">
        <f t="shared" ca="1" si="1116"/>
        <v>I118</v>
      </c>
      <c r="E2038">
        <f t="shared" ca="1" si="1100"/>
        <v>49</v>
      </c>
      <c r="F2038">
        <f t="shared" ca="1" si="1101"/>
        <v>8</v>
      </c>
      <c r="G2038" t="str">
        <f t="shared" ca="1" si="1102"/>
        <v>S12</v>
      </c>
      <c r="H2038" t="str">
        <f t="shared" ca="1" si="1103"/>
        <v>S120</v>
      </c>
      <c r="I2038">
        <f ca="1">VLOOKUP(D2038,PRC!$A$2:$B$21,2,0)*E2038</f>
        <v>25970000</v>
      </c>
      <c r="J2038">
        <f t="shared" ca="1" si="1104"/>
        <v>22853596</v>
      </c>
      <c r="K2038">
        <f ca="1">VLOOKUP(D2038,PRC!$A$1:$C$21,3,0)*E2038</f>
        <v>10907400</v>
      </c>
      <c r="L2038">
        <f t="shared" ca="1" si="1105"/>
        <v>2857000</v>
      </c>
      <c r="M2038">
        <f t="shared" ca="1" si="1106"/>
        <v>1039000</v>
      </c>
      <c r="N2038">
        <f t="shared" ca="1" si="1107"/>
        <v>1299000</v>
      </c>
      <c r="O2038">
        <f t="shared" ca="1" si="1108"/>
        <v>2857000</v>
      </c>
      <c r="P2038">
        <f t="shared" ca="1" si="1130"/>
        <v>3894196</v>
      </c>
      <c r="Q2038">
        <f ca="1">IF(P2038&gt;0,1,0)</f>
        <v>1</v>
      </c>
      <c r="R2038">
        <f t="shared" ca="1" si="1110"/>
        <v>12</v>
      </c>
      <c r="S2038">
        <f t="shared" ca="1" si="1111"/>
        <v>11</v>
      </c>
      <c r="T2038">
        <f t="shared" ca="1" si="1112"/>
        <v>4</v>
      </c>
      <c r="U2038">
        <f t="shared" ca="1" si="1113"/>
        <v>5</v>
      </c>
      <c r="V2038">
        <f t="shared" ca="1" si="1114"/>
        <v>11</v>
      </c>
      <c r="X2038">
        <f t="shared" si="1117"/>
        <v>2038</v>
      </c>
      <c r="Y2038">
        <f t="shared" si="1118"/>
        <v>2002</v>
      </c>
      <c r="Z2038">
        <f t="shared" si="1119"/>
        <v>2003</v>
      </c>
      <c r="AA2038">
        <f t="shared" si="1115"/>
        <v>2101</v>
      </c>
      <c r="AB2038">
        <f t="shared" si="1085"/>
        <v>100</v>
      </c>
      <c r="AM2038" t="str">
        <f t="shared" si="1086"/>
        <v>201903SS</v>
      </c>
      <c r="AN2038">
        <f t="shared" ca="1" si="1120"/>
        <v>12.000015402387366</v>
      </c>
      <c r="AO2038">
        <f t="shared" ca="1" si="1121"/>
        <v>11.001155179052754</v>
      </c>
      <c r="AP2038">
        <f t="shared" ca="1" si="1089"/>
        <v>4.0007701193685019</v>
      </c>
      <c r="AQ2038">
        <f t="shared" ca="1" si="1090"/>
        <v>5.0019252984212548</v>
      </c>
      <c r="AR2038">
        <f t="shared" ca="1" si="1091"/>
        <v>11.001155179052754</v>
      </c>
      <c r="AS2038">
        <f ca="1">P2038/J2038</f>
        <v>0.17039751643461273</v>
      </c>
    </row>
    <row r="2039" spans="1:45" x14ac:dyDescent="0.4">
      <c r="A2039">
        <f t="shared" si="1084"/>
        <v>201903</v>
      </c>
      <c r="B2039" t="s">
        <v>93</v>
      </c>
      <c r="C2039" t="s">
        <v>31</v>
      </c>
      <c r="D2039" t="str">
        <f t="shared" ca="1" si="1116"/>
        <v>I117</v>
      </c>
      <c r="E2039">
        <f t="shared" ca="1" si="1100"/>
        <v>33</v>
      </c>
      <c r="F2039">
        <f t="shared" ca="1" si="1101"/>
        <v>16</v>
      </c>
      <c r="G2039" t="str">
        <f t="shared" ca="1" si="1102"/>
        <v>S11</v>
      </c>
      <c r="H2039" t="str">
        <f t="shared" ca="1" si="1103"/>
        <v>S115</v>
      </c>
      <c r="I2039">
        <f ca="1">VLOOKUP(D2039,PRC!$A$2:$B$21,2,0)*E2039</f>
        <v>82500000</v>
      </c>
      <c r="J2039">
        <f t="shared" ca="1" si="1104"/>
        <v>70949996</v>
      </c>
      <c r="K2039">
        <f ca="1">VLOOKUP(D2039,PRC!$A$1:$C$21,3,0)*E2039</f>
        <v>37950000</v>
      </c>
      <c r="L2039">
        <f t="shared" ca="1" si="1105"/>
        <v>12375000</v>
      </c>
      <c r="M2039">
        <f t="shared" ca="1" si="1106"/>
        <v>2475000</v>
      </c>
      <c r="N2039">
        <f t="shared" ca="1" si="1107"/>
        <v>2475000</v>
      </c>
      <c r="O2039">
        <f t="shared" ca="1" si="1108"/>
        <v>12375000</v>
      </c>
      <c r="P2039">
        <f t="shared" ca="1" si="1130"/>
        <v>3299996</v>
      </c>
      <c r="Q2039">
        <f ca="1">IF(P2039&gt;0,1,0)</f>
        <v>1</v>
      </c>
      <c r="R2039">
        <f t="shared" ca="1" si="1110"/>
        <v>14</v>
      </c>
      <c r="S2039">
        <f t="shared" ca="1" si="1111"/>
        <v>15</v>
      </c>
      <c r="T2039">
        <f t="shared" ca="1" si="1112"/>
        <v>3</v>
      </c>
      <c r="U2039">
        <f t="shared" ca="1" si="1113"/>
        <v>3</v>
      </c>
      <c r="V2039">
        <f t="shared" ca="1" si="1114"/>
        <v>15</v>
      </c>
      <c r="X2039">
        <f t="shared" si="1117"/>
        <v>2039</v>
      </c>
      <c r="Y2039">
        <f t="shared" si="1118"/>
        <v>2002</v>
      </c>
      <c r="Z2039">
        <f t="shared" si="1119"/>
        <v>2003</v>
      </c>
      <c r="AA2039">
        <f t="shared" si="1115"/>
        <v>2101</v>
      </c>
      <c r="AB2039">
        <f t="shared" si="1085"/>
        <v>100</v>
      </c>
      <c r="AM2039" t="str">
        <f t="shared" si="1086"/>
        <v>201903SS</v>
      </c>
      <c r="AN2039">
        <f t="shared" ca="1" si="1120"/>
        <v>14.000004848484849</v>
      </c>
      <c r="AO2039">
        <f t="shared" ca="1" si="1121"/>
        <v>15</v>
      </c>
      <c r="AP2039">
        <f t="shared" ca="1" si="1089"/>
        <v>3</v>
      </c>
      <c r="AQ2039">
        <f t="shared" ca="1" si="1090"/>
        <v>3</v>
      </c>
      <c r="AR2039">
        <f t="shared" ca="1" si="1091"/>
        <v>15</v>
      </c>
      <c r="AS2039">
        <f ca="1">P2039/J2039</f>
        <v>4.6511574151462953E-2</v>
      </c>
    </row>
    <row r="2040" spans="1:45" x14ac:dyDescent="0.4">
      <c r="A2040">
        <f t="shared" si="1084"/>
        <v>201903</v>
      </c>
      <c r="B2040" t="s">
        <v>94</v>
      </c>
      <c r="C2040" t="s">
        <v>31</v>
      </c>
      <c r="D2040" t="str">
        <f t="shared" ca="1" si="1116"/>
        <v>I114</v>
      </c>
      <c r="E2040">
        <f t="shared" ca="1" si="1100"/>
        <v>40</v>
      </c>
      <c r="F2040">
        <f t="shared" ca="1" si="1101"/>
        <v>16</v>
      </c>
      <c r="G2040" t="str">
        <f t="shared" ca="1" si="1102"/>
        <v>S10</v>
      </c>
      <c r="H2040" t="str">
        <f t="shared" ca="1" si="1103"/>
        <v>S109</v>
      </c>
      <c r="I2040">
        <f ca="1">VLOOKUP(D2040,PRC!$A$2:$B$21,2,0)*E2040</f>
        <v>9600000</v>
      </c>
      <c r="J2040">
        <f t="shared" ca="1" si="1104"/>
        <v>8063996</v>
      </c>
      <c r="K2040">
        <f ca="1">VLOOKUP(D2040,PRC!$A$1:$C$21,3,0)*E2040</f>
        <v>5568000</v>
      </c>
      <c r="L2040">
        <f t="shared" ca="1" si="1105"/>
        <v>1152000</v>
      </c>
      <c r="M2040">
        <f t="shared" ca="1" si="1106"/>
        <v>288000</v>
      </c>
      <c r="N2040">
        <f t="shared" ca="1" si="1107"/>
        <v>384000</v>
      </c>
      <c r="O2040">
        <f t="shared" ca="1" si="1108"/>
        <v>1344000</v>
      </c>
      <c r="P2040">
        <f t="shared" ca="1" si="1130"/>
        <v>-672004</v>
      </c>
      <c r="Q2040">
        <f ca="1">IF(P2040&gt;0,1,0)</f>
        <v>0</v>
      </c>
      <c r="R2040">
        <f t="shared" ca="1" si="1110"/>
        <v>16</v>
      </c>
      <c r="S2040">
        <f t="shared" ca="1" si="1111"/>
        <v>12</v>
      </c>
      <c r="T2040">
        <f t="shared" ca="1" si="1112"/>
        <v>3</v>
      </c>
      <c r="U2040">
        <f t="shared" ca="1" si="1113"/>
        <v>4</v>
      </c>
      <c r="V2040">
        <f t="shared" ca="1" si="1114"/>
        <v>14</v>
      </c>
      <c r="X2040">
        <f t="shared" si="1117"/>
        <v>2040</v>
      </c>
      <c r="Y2040">
        <f t="shared" si="1118"/>
        <v>2002</v>
      </c>
      <c r="Z2040">
        <f t="shared" si="1119"/>
        <v>2003</v>
      </c>
      <c r="AA2040">
        <f t="shared" si="1115"/>
        <v>2101</v>
      </c>
      <c r="AB2040">
        <f t="shared" si="1085"/>
        <v>100</v>
      </c>
      <c r="AM2040" t="str">
        <f t="shared" si="1086"/>
        <v>201903SS</v>
      </c>
      <c r="AN2040">
        <f t="shared" ca="1" si="1120"/>
        <v>16.000041666666664</v>
      </c>
      <c r="AO2040">
        <f t="shared" ca="1" si="1121"/>
        <v>12</v>
      </c>
      <c r="AP2040">
        <f t="shared" ca="1" si="1089"/>
        <v>3</v>
      </c>
      <c r="AQ2040">
        <f t="shared" ca="1" si="1090"/>
        <v>4</v>
      </c>
      <c r="AR2040">
        <f t="shared" ca="1" si="1091"/>
        <v>14.000000000000002</v>
      </c>
      <c r="AS2040">
        <f ca="1">P2040/J2040</f>
        <v>-8.3333870701324753E-2</v>
      </c>
    </row>
    <row r="2041" spans="1:45" x14ac:dyDescent="0.4">
      <c r="A2041">
        <f t="shared" si="1084"/>
        <v>201903</v>
      </c>
      <c r="B2041" t="s">
        <v>95</v>
      </c>
      <c r="C2041" t="s">
        <v>31</v>
      </c>
      <c r="D2041" t="str">
        <f t="shared" ca="1" si="1116"/>
        <v>I107</v>
      </c>
      <c r="E2041">
        <f t="shared" ca="1" si="1100"/>
        <v>29</v>
      </c>
      <c r="F2041">
        <f t="shared" ca="1" si="1101"/>
        <v>17</v>
      </c>
      <c r="G2041" t="str">
        <f t="shared" ca="1" si="1102"/>
        <v>S10</v>
      </c>
      <c r="H2041" t="str">
        <f t="shared" ca="1" si="1103"/>
        <v>S104</v>
      </c>
      <c r="I2041">
        <f ca="1">VLOOKUP(D2041,PRC!$A$2:$B$21,2,0)*E2041</f>
        <v>4350000</v>
      </c>
      <c r="J2041">
        <f t="shared" ca="1" si="1104"/>
        <v>3740996</v>
      </c>
      <c r="K2041">
        <f ca="1">VLOOKUP(D2041,PRC!$A$1:$C$21,3,0)*E2041</f>
        <v>2479500</v>
      </c>
      <c r="L2041">
        <f t="shared" ca="1" si="1105"/>
        <v>522000</v>
      </c>
      <c r="M2041">
        <f t="shared" ca="1" si="1106"/>
        <v>174000</v>
      </c>
      <c r="N2041">
        <f t="shared" ca="1" si="1107"/>
        <v>218000</v>
      </c>
      <c r="O2041">
        <f t="shared" ca="1" si="1108"/>
        <v>479000</v>
      </c>
      <c r="P2041">
        <f t="shared" ca="1" si="1130"/>
        <v>-131504</v>
      </c>
      <c r="Q2041">
        <f ca="1">IF(P2041&gt;0,1,0)</f>
        <v>0</v>
      </c>
      <c r="R2041">
        <f t="shared" ca="1" si="1110"/>
        <v>14</v>
      </c>
      <c r="S2041">
        <f t="shared" ca="1" si="1111"/>
        <v>12</v>
      </c>
      <c r="T2041">
        <f t="shared" ca="1" si="1112"/>
        <v>4</v>
      </c>
      <c r="U2041">
        <f t="shared" ca="1" si="1113"/>
        <v>5</v>
      </c>
      <c r="V2041">
        <f t="shared" ca="1" si="1114"/>
        <v>11</v>
      </c>
      <c r="X2041">
        <f t="shared" si="1117"/>
        <v>2041</v>
      </c>
      <c r="Y2041">
        <f t="shared" si="1118"/>
        <v>2002</v>
      </c>
      <c r="Z2041">
        <f t="shared" si="1119"/>
        <v>2003</v>
      </c>
      <c r="AA2041">
        <f t="shared" si="1115"/>
        <v>2101</v>
      </c>
      <c r="AB2041">
        <f t="shared" si="1085"/>
        <v>100</v>
      </c>
      <c r="AM2041" t="str">
        <f t="shared" si="1086"/>
        <v>201903SS</v>
      </c>
      <c r="AN2041">
        <f t="shared" ca="1" si="1120"/>
        <v>14.000091954022986</v>
      </c>
      <c r="AO2041">
        <f t="shared" ca="1" si="1121"/>
        <v>12</v>
      </c>
      <c r="AP2041">
        <f t="shared" ca="1" si="1089"/>
        <v>4</v>
      </c>
      <c r="AQ2041">
        <f t="shared" ca="1" si="1090"/>
        <v>5.0114942528735638</v>
      </c>
      <c r="AR2041">
        <f t="shared" ca="1" si="1091"/>
        <v>11.011494252873563</v>
      </c>
      <c r="AS2041">
        <f ca="1">P2041/J2041</f>
        <v>-3.5152135955237591E-2</v>
      </c>
    </row>
    <row r="2042" spans="1:45" x14ac:dyDescent="0.4">
      <c r="A2042">
        <f t="shared" si="1084"/>
        <v>201903</v>
      </c>
      <c r="B2042" t="s">
        <v>96</v>
      </c>
      <c r="C2042" t="s">
        <v>31</v>
      </c>
      <c r="D2042" t="str">
        <f t="shared" ca="1" si="1116"/>
        <v>I106</v>
      </c>
      <c r="E2042">
        <f t="shared" ca="1" si="1100"/>
        <v>59</v>
      </c>
      <c r="F2042">
        <f t="shared" ca="1" si="1101"/>
        <v>12</v>
      </c>
      <c r="G2042" t="str">
        <f t="shared" ca="1" si="1102"/>
        <v>S11</v>
      </c>
      <c r="H2042" t="str">
        <f t="shared" ca="1" si="1103"/>
        <v>S115</v>
      </c>
      <c r="I2042">
        <f ca="1">VLOOKUP(D2042,PRC!$A$2:$B$21,2,0)*E2042</f>
        <v>1180000</v>
      </c>
      <c r="J2042">
        <f t="shared" ca="1" si="1104"/>
        <v>991196</v>
      </c>
      <c r="K2042">
        <f ca="1">VLOOKUP(D2042,PRC!$A$1:$C$21,3,0)*E2042</f>
        <v>625400</v>
      </c>
      <c r="L2042">
        <f t="shared" ca="1" si="1105"/>
        <v>118000</v>
      </c>
      <c r="M2042">
        <f t="shared" ca="1" si="1106"/>
        <v>35000</v>
      </c>
      <c r="N2042">
        <f t="shared" ca="1" si="1107"/>
        <v>59000</v>
      </c>
      <c r="O2042">
        <f t="shared" ca="1" si="1108"/>
        <v>130000</v>
      </c>
      <c r="P2042">
        <f t="shared" ca="1" si="1130"/>
        <v>23796</v>
      </c>
      <c r="Q2042">
        <f ca="1">IF(P2042&gt;0,1,0)</f>
        <v>1</v>
      </c>
      <c r="R2042">
        <f t="shared" ca="1" si="1110"/>
        <v>16</v>
      </c>
      <c r="S2042">
        <f t="shared" ca="1" si="1111"/>
        <v>10</v>
      </c>
      <c r="T2042">
        <f t="shared" ca="1" si="1112"/>
        <v>3</v>
      </c>
      <c r="U2042">
        <f t="shared" ca="1" si="1113"/>
        <v>5</v>
      </c>
      <c r="V2042">
        <f t="shared" ca="1" si="1114"/>
        <v>11</v>
      </c>
      <c r="X2042">
        <f t="shared" si="1117"/>
        <v>2042</v>
      </c>
      <c r="Y2042">
        <f t="shared" si="1118"/>
        <v>2002</v>
      </c>
      <c r="Z2042">
        <f t="shared" si="1119"/>
        <v>2003</v>
      </c>
      <c r="AA2042">
        <f t="shared" si="1115"/>
        <v>2101</v>
      </c>
      <c r="AB2042">
        <f t="shared" si="1085"/>
        <v>100</v>
      </c>
      <c r="AM2042" t="str">
        <f t="shared" si="1086"/>
        <v>201903SS</v>
      </c>
      <c r="AN2042">
        <f t="shared" ca="1" si="1120"/>
        <v>16.000338983050845</v>
      </c>
      <c r="AO2042">
        <f t="shared" ca="1" si="1121"/>
        <v>10</v>
      </c>
      <c r="AP2042">
        <f t="shared" ca="1" si="1089"/>
        <v>2.9661016949152543</v>
      </c>
      <c r="AQ2042">
        <f t="shared" ca="1" si="1090"/>
        <v>5</v>
      </c>
      <c r="AR2042">
        <f t="shared" ca="1" si="1091"/>
        <v>11.016949152542372</v>
      </c>
      <c r="AS2042">
        <f ca="1">P2042/J2042</f>
        <v>2.400736080452302E-2</v>
      </c>
    </row>
    <row r="2043" spans="1:45" x14ac:dyDescent="0.4">
      <c r="A2043">
        <f t="shared" si="1084"/>
        <v>201903</v>
      </c>
      <c r="B2043" t="s">
        <v>97</v>
      </c>
      <c r="C2043" t="s">
        <v>31</v>
      </c>
      <c r="D2043" t="str">
        <f t="shared" ca="1" si="1116"/>
        <v>I118</v>
      </c>
      <c r="E2043">
        <f t="shared" ca="1" si="1100"/>
        <v>26</v>
      </c>
      <c r="F2043">
        <f t="shared" ca="1" si="1101"/>
        <v>16</v>
      </c>
      <c r="G2043" t="str">
        <f t="shared" ca="1" si="1102"/>
        <v>S11</v>
      </c>
      <c r="H2043" t="str">
        <f t="shared" ca="1" si="1103"/>
        <v>S118</v>
      </c>
      <c r="I2043">
        <f ca="1">VLOOKUP(D2043,PRC!$A$2:$B$21,2,0)*E2043</f>
        <v>13780000</v>
      </c>
      <c r="J2043">
        <f t="shared" ca="1" si="1104"/>
        <v>11712996</v>
      </c>
      <c r="K2043">
        <f ca="1">VLOOKUP(D2043,PRC!$A$1:$C$21,3,0)*E2043</f>
        <v>5787600</v>
      </c>
      <c r="L2043">
        <f t="shared" ca="1" si="1105"/>
        <v>1378000</v>
      </c>
      <c r="M2043">
        <f t="shared" ca="1" si="1106"/>
        <v>551000</v>
      </c>
      <c r="N2043">
        <f t="shared" ca="1" si="1107"/>
        <v>551000</v>
      </c>
      <c r="O2043">
        <f t="shared" ca="1" si="1108"/>
        <v>1791000</v>
      </c>
      <c r="P2043">
        <f t="shared" ca="1" si="1130"/>
        <v>1654396</v>
      </c>
      <c r="Q2043">
        <f ca="1">IF(P2043&gt;0,1,0)</f>
        <v>1</v>
      </c>
      <c r="R2043">
        <f t="shared" ca="1" si="1110"/>
        <v>15</v>
      </c>
      <c r="S2043">
        <f t="shared" ca="1" si="1111"/>
        <v>10</v>
      </c>
      <c r="T2043">
        <f t="shared" ca="1" si="1112"/>
        <v>4</v>
      </c>
      <c r="U2043">
        <f t="shared" ca="1" si="1113"/>
        <v>4</v>
      </c>
      <c r="V2043">
        <f t="shared" ca="1" si="1114"/>
        <v>13</v>
      </c>
      <c r="X2043">
        <f t="shared" si="1117"/>
        <v>2043</v>
      </c>
      <c r="Y2043">
        <f t="shared" si="1118"/>
        <v>2002</v>
      </c>
      <c r="Z2043">
        <f t="shared" si="1119"/>
        <v>2003</v>
      </c>
      <c r="AA2043">
        <f t="shared" si="1115"/>
        <v>2101</v>
      </c>
      <c r="AB2043">
        <f t="shared" si="1085"/>
        <v>100</v>
      </c>
      <c r="AM2043" t="str">
        <f t="shared" si="1086"/>
        <v>201903SS</v>
      </c>
      <c r="AN2043">
        <f t="shared" ca="1" si="1120"/>
        <v>15.0000290275762</v>
      </c>
      <c r="AO2043">
        <f t="shared" ca="1" si="1121"/>
        <v>10</v>
      </c>
      <c r="AP2043">
        <f t="shared" ca="1" si="1089"/>
        <v>3.9985486211901309</v>
      </c>
      <c r="AQ2043">
        <f t="shared" ca="1" si="1090"/>
        <v>3.9985486211901309</v>
      </c>
      <c r="AR2043">
        <f t="shared" ca="1" si="1091"/>
        <v>12.997097242380262</v>
      </c>
      <c r="AS2043">
        <f ca="1">P2043/J2043</f>
        <v>0.14124447750174252</v>
      </c>
    </row>
    <row r="2044" spans="1:45" x14ac:dyDescent="0.4">
      <c r="A2044">
        <f t="shared" si="1084"/>
        <v>201903</v>
      </c>
      <c r="B2044" t="s">
        <v>98</v>
      </c>
      <c r="C2044" t="s">
        <v>31</v>
      </c>
      <c r="D2044" t="str">
        <f t="shared" ca="1" si="1116"/>
        <v>I120</v>
      </c>
      <c r="E2044">
        <f t="shared" ca="1" si="1100"/>
        <v>18</v>
      </c>
      <c r="F2044">
        <f t="shared" ca="1" si="1101"/>
        <v>13</v>
      </c>
      <c r="G2044" t="str">
        <f t="shared" ca="1" si="1102"/>
        <v>S10</v>
      </c>
      <c r="H2044" t="str">
        <f t="shared" ca="1" si="1103"/>
        <v>S109</v>
      </c>
      <c r="I2044">
        <f ca="1">VLOOKUP(D2044,PRC!$A$2:$B$21,2,0)*E2044</f>
        <v>77400000</v>
      </c>
      <c r="J2044">
        <f t="shared" ca="1" si="1104"/>
        <v>63467996.000000007</v>
      </c>
      <c r="K2044">
        <f ca="1">VLOOKUP(D2044,PRC!$A$1:$C$21,3,0)*E2044</f>
        <v>34830000</v>
      </c>
      <c r="L2044">
        <f t="shared" ca="1" si="1105"/>
        <v>9288000</v>
      </c>
      <c r="M2044">
        <f t="shared" ca="1" si="1106"/>
        <v>3096000</v>
      </c>
      <c r="N2044">
        <f t="shared" ca="1" si="1107"/>
        <v>2322000</v>
      </c>
      <c r="O2044">
        <f t="shared" ca="1" si="1108"/>
        <v>11610000</v>
      </c>
      <c r="P2044">
        <f t="shared" ca="1" si="1130"/>
        <v>2321996.0000000075</v>
      </c>
      <c r="Q2044">
        <f ca="1">IF(P2044&gt;0,1,0)</f>
        <v>1</v>
      </c>
      <c r="R2044">
        <f t="shared" ca="1" si="1110"/>
        <v>18</v>
      </c>
      <c r="S2044">
        <f t="shared" ca="1" si="1111"/>
        <v>12</v>
      </c>
      <c r="T2044">
        <f t="shared" ca="1" si="1112"/>
        <v>4</v>
      </c>
      <c r="U2044">
        <f t="shared" ca="1" si="1113"/>
        <v>3</v>
      </c>
      <c r="V2044">
        <f t="shared" ca="1" si="1114"/>
        <v>15</v>
      </c>
      <c r="X2044">
        <f t="shared" si="1117"/>
        <v>2044</v>
      </c>
      <c r="Y2044">
        <f t="shared" si="1118"/>
        <v>2002</v>
      </c>
      <c r="Z2044">
        <f t="shared" si="1119"/>
        <v>2003</v>
      </c>
      <c r="AA2044">
        <f t="shared" si="1115"/>
        <v>2101</v>
      </c>
      <c r="AB2044">
        <f t="shared" si="1085"/>
        <v>100</v>
      </c>
      <c r="AM2044" t="str">
        <f t="shared" si="1086"/>
        <v>201903SS</v>
      </c>
      <c r="AN2044">
        <f t="shared" ca="1" si="1120"/>
        <v>18.000005167958644</v>
      </c>
      <c r="AO2044">
        <f t="shared" ca="1" si="1121"/>
        <v>12</v>
      </c>
      <c r="AP2044">
        <f t="shared" ca="1" si="1089"/>
        <v>4</v>
      </c>
      <c r="AQ2044">
        <f t="shared" ca="1" si="1090"/>
        <v>3</v>
      </c>
      <c r="AR2044">
        <f t="shared" ca="1" si="1091"/>
        <v>15</v>
      </c>
      <c r="AS2044">
        <f ca="1">P2044/J2044</f>
        <v>3.6585305135520697E-2</v>
      </c>
    </row>
    <row r="2045" spans="1:45" x14ac:dyDescent="0.4">
      <c r="A2045">
        <f t="shared" si="1084"/>
        <v>201903</v>
      </c>
      <c r="B2045" t="s">
        <v>99</v>
      </c>
      <c r="C2045" t="s">
        <v>31</v>
      </c>
      <c r="D2045" t="str">
        <f t="shared" ca="1" si="1116"/>
        <v>I101</v>
      </c>
      <c r="E2045">
        <f t="shared" ca="1" si="1100"/>
        <v>75</v>
      </c>
      <c r="F2045">
        <f t="shared" ca="1" si="1101"/>
        <v>15</v>
      </c>
      <c r="G2045" t="str">
        <f t="shared" ca="1" si="1102"/>
        <v>S11</v>
      </c>
      <c r="H2045" t="str">
        <f t="shared" ca="1" si="1103"/>
        <v>S115</v>
      </c>
      <c r="I2045">
        <f ca="1">VLOOKUP(D2045,PRC!$A$2:$B$21,2,0)*E2045</f>
        <v>2250000</v>
      </c>
      <c r="J2045">
        <f t="shared" ca="1" si="1104"/>
        <v>2047496</v>
      </c>
      <c r="K2045">
        <f ca="1">VLOOKUP(D2045,PRC!$A$1:$C$21,3,0)*E2045</f>
        <v>1170000</v>
      </c>
      <c r="L2045">
        <f t="shared" ca="1" si="1105"/>
        <v>270000</v>
      </c>
      <c r="M2045">
        <f t="shared" ca="1" si="1106"/>
        <v>68000</v>
      </c>
      <c r="N2045">
        <f t="shared" ca="1" si="1107"/>
        <v>68000</v>
      </c>
      <c r="O2045">
        <f t="shared" ca="1" si="1108"/>
        <v>225000</v>
      </c>
      <c r="P2045">
        <f t="shared" ca="1" si="1130"/>
        <v>246496</v>
      </c>
      <c r="Q2045">
        <f ca="1">IF(P2045&gt;0,1,0)</f>
        <v>1</v>
      </c>
      <c r="R2045">
        <f t="shared" ca="1" si="1110"/>
        <v>9</v>
      </c>
      <c r="S2045">
        <f t="shared" ca="1" si="1111"/>
        <v>12</v>
      </c>
      <c r="T2045">
        <f t="shared" ca="1" si="1112"/>
        <v>3</v>
      </c>
      <c r="U2045">
        <f t="shared" ca="1" si="1113"/>
        <v>3</v>
      </c>
      <c r="V2045">
        <f t="shared" ca="1" si="1114"/>
        <v>10</v>
      </c>
      <c r="X2045">
        <f t="shared" si="1117"/>
        <v>2045</v>
      </c>
      <c r="Y2045">
        <f t="shared" si="1118"/>
        <v>2002</v>
      </c>
      <c r="Z2045">
        <f t="shared" si="1119"/>
        <v>2003</v>
      </c>
      <c r="AA2045">
        <f t="shared" si="1115"/>
        <v>2101</v>
      </c>
      <c r="AB2045">
        <f t="shared" si="1085"/>
        <v>100</v>
      </c>
      <c r="AM2045" t="str">
        <f t="shared" si="1086"/>
        <v>201903SS</v>
      </c>
      <c r="AN2045">
        <f t="shared" ca="1" si="1120"/>
        <v>9.0001777777777736</v>
      </c>
      <c r="AO2045">
        <f t="shared" ca="1" si="1121"/>
        <v>12</v>
      </c>
      <c r="AP2045">
        <f t="shared" ca="1" si="1089"/>
        <v>3.0222222222222221</v>
      </c>
      <c r="AQ2045">
        <f t="shared" ca="1" si="1090"/>
        <v>3.0222222222222221</v>
      </c>
      <c r="AR2045">
        <f t="shared" ca="1" si="1091"/>
        <v>10</v>
      </c>
      <c r="AS2045">
        <f ca="1">P2045/J2045</f>
        <v>0.12038900198095626</v>
      </c>
    </row>
    <row r="2046" spans="1:45" x14ac:dyDescent="0.4">
      <c r="A2046">
        <f t="shared" si="1084"/>
        <v>201903</v>
      </c>
      <c r="B2046" t="s">
        <v>100</v>
      </c>
      <c r="C2046" t="s">
        <v>31</v>
      </c>
      <c r="D2046" t="str">
        <f t="shared" ca="1" si="1116"/>
        <v>I115</v>
      </c>
      <c r="E2046">
        <f t="shared" ca="1" si="1100"/>
        <v>18</v>
      </c>
      <c r="F2046">
        <f t="shared" ca="1" si="1101"/>
        <v>9</v>
      </c>
      <c r="G2046" t="str">
        <f t="shared" ca="1" si="1102"/>
        <v>S11</v>
      </c>
      <c r="H2046" t="str">
        <f t="shared" ca="1" si="1103"/>
        <v>S117</v>
      </c>
      <c r="I2046">
        <f ca="1">VLOOKUP(D2046,PRC!$A$2:$B$21,2,0)*E2046</f>
        <v>90000</v>
      </c>
      <c r="J2046">
        <f t="shared" ca="1" si="1104"/>
        <v>77396</v>
      </c>
      <c r="K2046">
        <f ca="1">VLOOKUP(D2046,PRC!$A$1:$C$21,3,0)*E2046</f>
        <v>43200</v>
      </c>
      <c r="L2046">
        <f t="shared" ca="1" si="1105"/>
        <v>11000</v>
      </c>
      <c r="M2046">
        <f t="shared" ca="1" si="1106"/>
        <v>4000</v>
      </c>
      <c r="N2046">
        <f t="shared" ca="1" si="1107"/>
        <v>5000</v>
      </c>
      <c r="O2046">
        <f t="shared" ca="1" si="1108"/>
        <v>10000</v>
      </c>
      <c r="P2046">
        <f t="shared" ca="1" si="1130"/>
        <v>4196</v>
      </c>
      <c r="Q2046">
        <f ca="1">IF(P2046&gt;0,1,0)</f>
        <v>1</v>
      </c>
      <c r="R2046">
        <f t="shared" ca="1" si="1110"/>
        <v>14</v>
      </c>
      <c r="S2046">
        <f t="shared" ca="1" si="1111"/>
        <v>12</v>
      </c>
      <c r="T2046">
        <f t="shared" ca="1" si="1112"/>
        <v>4</v>
      </c>
      <c r="U2046">
        <f t="shared" ca="1" si="1113"/>
        <v>5</v>
      </c>
      <c r="V2046">
        <f t="shared" ca="1" si="1114"/>
        <v>11</v>
      </c>
      <c r="X2046">
        <f t="shared" si="1117"/>
        <v>2046</v>
      </c>
      <c r="Y2046">
        <f t="shared" si="1118"/>
        <v>2002</v>
      </c>
      <c r="Z2046">
        <f t="shared" si="1119"/>
        <v>2003</v>
      </c>
      <c r="AA2046">
        <f t="shared" si="1115"/>
        <v>2101</v>
      </c>
      <c r="AB2046">
        <f t="shared" si="1085"/>
        <v>100</v>
      </c>
      <c r="AM2046" t="str">
        <f t="shared" si="1086"/>
        <v>201903SS</v>
      </c>
      <c r="AN2046">
        <f t="shared" ca="1" si="1120"/>
        <v>14.004444444444442</v>
      </c>
      <c r="AO2046">
        <f t="shared" ca="1" si="1121"/>
        <v>12.222222222222221</v>
      </c>
      <c r="AP2046">
        <f t="shared" ca="1" si="1089"/>
        <v>4.4444444444444446</v>
      </c>
      <c r="AQ2046">
        <f t="shared" ca="1" si="1090"/>
        <v>5.5555555555555554</v>
      </c>
      <c r="AR2046">
        <f t="shared" ca="1" si="1091"/>
        <v>11.111111111111111</v>
      </c>
      <c r="AS2046">
        <f ca="1">P2046/J2046</f>
        <v>5.4214688097576104E-2</v>
      </c>
    </row>
    <row r="2047" spans="1:45" x14ac:dyDescent="0.4">
      <c r="A2047">
        <f t="shared" si="1084"/>
        <v>201903</v>
      </c>
      <c r="B2047" t="s">
        <v>101</v>
      </c>
      <c r="C2047" t="s">
        <v>31</v>
      </c>
      <c r="D2047" t="str">
        <f t="shared" ca="1" si="1116"/>
        <v>I113</v>
      </c>
      <c r="E2047">
        <f t="shared" ca="1" si="1100"/>
        <v>28</v>
      </c>
      <c r="F2047">
        <f t="shared" ca="1" si="1101"/>
        <v>18</v>
      </c>
      <c r="G2047" t="str">
        <f t="shared" ca="1" si="1102"/>
        <v>S11</v>
      </c>
      <c r="H2047" t="str">
        <f t="shared" ca="1" si="1103"/>
        <v>S113</v>
      </c>
      <c r="I2047">
        <f ca="1">VLOOKUP(D2047,PRC!$A$2:$B$21,2,0)*E2047</f>
        <v>18760000</v>
      </c>
      <c r="J2047">
        <f t="shared" ca="1" si="1104"/>
        <v>16508796</v>
      </c>
      <c r="K2047">
        <f ca="1">VLOOKUP(D2047,PRC!$A$1:$C$21,3,0)*E2047</f>
        <v>8442000</v>
      </c>
      <c r="L2047">
        <f t="shared" ca="1" si="1105"/>
        <v>2439000</v>
      </c>
      <c r="M2047">
        <f t="shared" ca="1" si="1106"/>
        <v>563000</v>
      </c>
      <c r="N2047">
        <f t="shared" ca="1" si="1107"/>
        <v>938000</v>
      </c>
      <c r="O2047">
        <f t="shared" ca="1" si="1108"/>
        <v>2439000</v>
      </c>
      <c r="P2047">
        <f t="shared" ca="1" si="1130"/>
        <v>1687796</v>
      </c>
      <c r="Q2047">
        <f ca="1">IF(P2047&gt;0,1,0)</f>
        <v>1</v>
      </c>
      <c r="R2047">
        <f t="shared" ca="1" si="1110"/>
        <v>12</v>
      </c>
      <c r="S2047">
        <f t="shared" ca="1" si="1111"/>
        <v>13</v>
      </c>
      <c r="T2047">
        <f t="shared" ca="1" si="1112"/>
        <v>3</v>
      </c>
      <c r="U2047">
        <f t="shared" ca="1" si="1113"/>
        <v>5</v>
      </c>
      <c r="V2047">
        <f t="shared" ca="1" si="1114"/>
        <v>13</v>
      </c>
      <c r="X2047">
        <f t="shared" si="1117"/>
        <v>2047</v>
      </c>
      <c r="Y2047">
        <f t="shared" si="1118"/>
        <v>2002</v>
      </c>
      <c r="Z2047">
        <f t="shared" si="1119"/>
        <v>2003</v>
      </c>
      <c r="AA2047">
        <f t="shared" si="1115"/>
        <v>2101</v>
      </c>
      <c r="AB2047">
        <f t="shared" si="1085"/>
        <v>100</v>
      </c>
      <c r="AM2047" t="str">
        <f t="shared" si="1086"/>
        <v>201903SS</v>
      </c>
      <c r="AN2047">
        <f t="shared" ca="1" si="1120"/>
        <v>12.000021321961619</v>
      </c>
      <c r="AO2047">
        <f t="shared" ca="1" si="1121"/>
        <v>13.001066098081024</v>
      </c>
      <c r="AP2047">
        <f t="shared" ca="1" si="1089"/>
        <v>3.0010660980810231</v>
      </c>
      <c r="AQ2047">
        <f t="shared" ca="1" si="1090"/>
        <v>5</v>
      </c>
      <c r="AR2047">
        <f t="shared" ca="1" si="1091"/>
        <v>13.001066098081024</v>
      </c>
      <c r="AS2047">
        <f ca="1">P2047/J2047</f>
        <v>0.1022361654962603</v>
      </c>
    </row>
    <row r="2048" spans="1:45" x14ac:dyDescent="0.4">
      <c r="A2048">
        <f t="shared" si="1084"/>
        <v>201903</v>
      </c>
      <c r="B2048" t="s">
        <v>102</v>
      </c>
      <c r="C2048" t="s">
        <v>31</v>
      </c>
      <c r="D2048" t="str">
        <f t="shared" ca="1" si="1116"/>
        <v>I120</v>
      </c>
      <c r="E2048">
        <f t="shared" ca="1" si="1100"/>
        <v>35</v>
      </c>
      <c r="F2048">
        <f t="shared" ca="1" si="1101"/>
        <v>12</v>
      </c>
      <c r="G2048" t="str">
        <f t="shared" ca="1" si="1102"/>
        <v>S11</v>
      </c>
      <c r="H2048" t="str">
        <f t="shared" ca="1" si="1103"/>
        <v>S110</v>
      </c>
      <c r="I2048">
        <f ca="1">VLOOKUP(D2048,PRC!$A$2:$B$21,2,0)*E2048</f>
        <v>150500000</v>
      </c>
      <c r="J2048">
        <f t="shared" ca="1" si="1104"/>
        <v>138459996</v>
      </c>
      <c r="K2048">
        <f ca="1">VLOOKUP(D2048,PRC!$A$1:$C$21,3,0)*E2048</f>
        <v>67725000</v>
      </c>
      <c r="L2048">
        <f t="shared" ca="1" si="1105"/>
        <v>21070000</v>
      </c>
      <c r="M2048">
        <f t="shared" ca="1" si="1106"/>
        <v>4515000</v>
      </c>
      <c r="N2048">
        <f t="shared" ca="1" si="1107"/>
        <v>6020000</v>
      </c>
      <c r="O2048">
        <f t="shared" ca="1" si="1108"/>
        <v>19565000</v>
      </c>
      <c r="P2048">
        <f t="shared" ca="1" si="1130"/>
        <v>19564996</v>
      </c>
      <c r="Q2048">
        <f ca="1">IF(P2048&gt;0,1,0)</f>
        <v>1</v>
      </c>
      <c r="R2048">
        <f t="shared" ca="1" si="1110"/>
        <v>8</v>
      </c>
      <c r="S2048">
        <f t="shared" ca="1" si="1111"/>
        <v>14</v>
      </c>
      <c r="T2048">
        <f t="shared" ca="1" si="1112"/>
        <v>3</v>
      </c>
      <c r="U2048">
        <f t="shared" ca="1" si="1113"/>
        <v>4</v>
      </c>
      <c r="V2048">
        <f t="shared" ca="1" si="1114"/>
        <v>13</v>
      </c>
      <c r="X2048">
        <f t="shared" si="1117"/>
        <v>2048</v>
      </c>
      <c r="Y2048">
        <f t="shared" si="1118"/>
        <v>2002</v>
      </c>
      <c r="Z2048">
        <f t="shared" si="1119"/>
        <v>2003</v>
      </c>
      <c r="AA2048">
        <f t="shared" si="1115"/>
        <v>2101</v>
      </c>
      <c r="AB2048">
        <f t="shared" si="1085"/>
        <v>100</v>
      </c>
      <c r="AM2048" t="str">
        <f t="shared" si="1086"/>
        <v>201903SS</v>
      </c>
      <c r="AN2048">
        <f t="shared" ca="1" si="1120"/>
        <v>8.000002657807304</v>
      </c>
      <c r="AO2048">
        <f t="shared" ca="1" si="1121"/>
        <v>14.000000000000002</v>
      </c>
      <c r="AP2048">
        <f t="shared" ca="1" si="1089"/>
        <v>3</v>
      </c>
      <c r="AQ2048">
        <f t="shared" ca="1" si="1090"/>
        <v>4</v>
      </c>
      <c r="AR2048">
        <f t="shared" ca="1" si="1091"/>
        <v>13</v>
      </c>
      <c r="AS2048">
        <f ca="1">P2048/J2048</f>
        <v>0.14130432301904733</v>
      </c>
    </row>
    <row r="2049" spans="1:45" x14ac:dyDescent="0.4">
      <c r="A2049">
        <f t="shared" si="1084"/>
        <v>201903</v>
      </c>
      <c r="B2049" t="s">
        <v>103</v>
      </c>
      <c r="C2049" t="s">
        <v>31</v>
      </c>
      <c r="D2049" t="str">
        <f t="shared" ca="1" si="1116"/>
        <v>I117</v>
      </c>
      <c r="E2049">
        <f t="shared" ca="1" si="1100"/>
        <v>68</v>
      </c>
      <c r="F2049">
        <f t="shared" ca="1" si="1101"/>
        <v>17</v>
      </c>
      <c r="G2049" t="str">
        <f t="shared" ca="1" si="1102"/>
        <v>S11</v>
      </c>
      <c r="H2049" t="str">
        <f t="shared" ca="1" si="1103"/>
        <v>S111</v>
      </c>
      <c r="I2049">
        <f ca="1">VLOOKUP(D2049,PRC!$A$2:$B$21,2,0)*E2049</f>
        <v>170000000</v>
      </c>
      <c r="J2049">
        <f t="shared" ca="1" si="1104"/>
        <v>147899996</v>
      </c>
      <c r="K2049">
        <f ca="1">VLOOKUP(D2049,PRC!$A$1:$C$21,3,0)*E2049</f>
        <v>78200000</v>
      </c>
      <c r="L2049">
        <f t="shared" ca="1" si="1105"/>
        <v>23800000</v>
      </c>
      <c r="M2049">
        <f t="shared" ca="1" si="1106"/>
        <v>6800000</v>
      </c>
      <c r="N2049">
        <f t="shared" ca="1" si="1107"/>
        <v>6800000</v>
      </c>
      <c r="O2049">
        <f t="shared" ca="1" si="1108"/>
        <v>17000000</v>
      </c>
      <c r="P2049">
        <f t="shared" ca="1" si="1130"/>
        <v>15299996</v>
      </c>
      <c r="Q2049">
        <f ca="1">IF(P2049&gt;0,1,0)</f>
        <v>1</v>
      </c>
      <c r="R2049">
        <f t="shared" ca="1" si="1110"/>
        <v>13</v>
      </c>
      <c r="S2049">
        <f t="shared" ca="1" si="1111"/>
        <v>14</v>
      </c>
      <c r="T2049">
        <f t="shared" ca="1" si="1112"/>
        <v>4</v>
      </c>
      <c r="U2049">
        <f t="shared" ca="1" si="1113"/>
        <v>4</v>
      </c>
      <c r="V2049">
        <f t="shared" ca="1" si="1114"/>
        <v>10</v>
      </c>
      <c r="X2049">
        <f t="shared" si="1117"/>
        <v>2049</v>
      </c>
      <c r="Y2049">
        <f t="shared" si="1118"/>
        <v>2002</v>
      </c>
      <c r="Z2049">
        <f t="shared" si="1119"/>
        <v>2003</v>
      </c>
      <c r="AA2049">
        <f t="shared" si="1115"/>
        <v>2101</v>
      </c>
      <c r="AB2049">
        <f t="shared" si="1085"/>
        <v>100</v>
      </c>
      <c r="AM2049" t="str">
        <f t="shared" si="1086"/>
        <v>201903SS</v>
      </c>
      <c r="AN2049">
        <f t="shared" ca="1" si="1120"/>
        <v>13.000002352941175</v>
      </c>
      <c r="AO2049">
        <f t="shared" ca="1" si="1121"/>
        <v>14.000000000000002</v>
      </c>
      <c r="AP2049">
        <f t="shared" ca="1" si="1089"/>
        <v>4</v>
      </c>
      <c r="AQ2049">
        <f t="shared" ca="1" si="1090"/>
        <v>4</v>
      </c>
      <c r="AR2049">
        <f t="shared" ca="1" si="1091"/>
        <v>10</v>
      </c>
      <c r="AS2049">
        <f ca="1">P2049/J2049</f>
        <v>0.10344825161455717</v>
      </c>
    </row>
    <row r="2050" spans="1:45" x14ac:dyDescent="0.4">
      <c r="A2050">
        <f t="shared" si="1084"/>
        <v>201903</v>
      </c>
      <c r="B2050" t="s">
        <v>104</v>
      </c>
      <c r="C2050" t="s">
        <v>31</v>
      </c>
      <c r="D2050" t="str">
        <f t="shared" ca="1" si="1116"/>
        <v>I118</v>
      </c>
      <c r="E2050">
        <f t="shared" ca="1" si="1100"/>
        <v>22</v>
      </c>
      <c r="F2050">
        <f t="shared" ca="1" si="1101"/>
        <v>17</v>
      </c>
      <c r="G2050" t="str">
        <f t="shared" ca="1" si="1102"/>
        <v>S11</v>
      </c>
      <c r="H2050" t="str">
        <f t="shared" ca="1" si="1103"/>
        <v>S111</v>
      </c>
      <c r="I2050">
        <f ca="1">VLOOKUP(D2050,PRC!$A$2:$B$21,2,0)*E2050</f>
        <v>11660000</v>
      </c>
      <c r="J2050">
        <f t="shared" ca="1" si="1104"/>
        <v>10493996</v>
      </c>
      <c r="K2050">
        <f ca="1">VLOOKUP(D2050,PRC!$A$1:$C$21,3,0)*E2050</f>
        <v>4897200</v>
      </c>
      <c r="L2050">
        <f t="shared" ca="1" si="1105"/>
        <v>1283000</v>
      </c>
      <c r="M2050">
        <f t="shared" ca="1" si="1106"/>
        <v>350000</v>
      </c>
      <c r="N2050">
        <f t="shared" ca="1" si="1107"/>
        <v>466000</v>
      </c>
      <c r="O2050">
        <f t="shared" ca="1" si="1108"/>
        <v>1166000</v>
      </c>
      <c r="P2050">
        <f t="shared" ca="1" si="1130"/>
        <v>2331796</v>
      </c>
      <c r="Q2050">
        <f ca="1">IF(P2050&gt;0,1,0)</f>
        <v>1</v>
      </c>
      <c r="R2050">
        <f t="shared" ca="1" si="1110"/>
        <v>10</v>
      </c>
      <c r="S2050">
        <f t="shared" ca="1" si="1111"/>
        <v>11</v>
      </c>
      <c r="T2050">
        <f t="shared" ca="1" si="1112"/>
        <v>3</v>
      </c>
      <c r="U2050">
        <f t="shared" ca="1" si="1113"/>
        <v>4</v>
      </c>
      <c r="V2050">
        <f t="shared" ca="1" si="1114"/>
        <v>10</v>
      </c>
      <c r="X2050">
        <f t="shared" si="1117"/>
        <v>2050</v>
      </c>
      <c r="Y2050">
        <f t="shared" si="1118"/>
        <v>2002</v>
      </c>
      <c r="Z2050">
        <f t="shared" si="1119"/>
        <v>2003</v>
      </c>
      <c r="AA2050">
        <f t="shared" si="1115"/>
        <v>2101</v>
      </c>
      <c r="AB2050">
        <f t="shared" si="1085"/>
        <v>100</v>
      </c>
      <c r="AM2050" t="str">
        <f t="shared" si="1086"/>
        <v>201903SS</v>
      </c>
      <c r="AN2050">
        <f t="shared" ca="1" si="1120"/>
        <v>10.000034305317328</v>
      </c>
      <c r="AO2050">
        <f t="shared" ca="1" si="1121"/>
        <v>11.003430531732418</v>
      </c>
      <c r="AP2050">
        <f t="shared" ca="1" si="1089"/>
        <v>3.0017152658662094</v>
      </c>
      <c r="AQ2050">
        <f t="shared" ca="1" si="1090"/>
        <v>3.9965694682675816</v>
      </c>
      <c r="AR2050">
        <f t="shared" ca="1" si="1091"/>
        <v>10</v>
      </c>
      <c r="AS2050">
        <f ca="1">P2050/J2050</f>
        <v>0.22220286723951485</v>
      </c>
    </row>
    <row r="2051" spans="1:45" x14ac:dyDescent="0.4">
      <c r="A2051">
        <f t="shared" ref="A2051:A2114" si="1131">IF(BA2051="",A2050,BA2051)</f>
        <v>201903</v>
      </c>
      <c r="B2051" t="s">
        <v>105</v>
      </c>
      <c r="C2051" t="s">
        <v>31</v>
      </c>
      <c r="D2051" t="str">
        <f t="shared" ca="1" si="1116"/>
        <v>I118</v>
      </c>
      <c r="E2051">
        <f t="shared" ca="1" si="1100"/>
        <v>46</v>
      </c>
      <c r="F2051">
        <f t="shared" ca="1" si="1101"/>
        <v>15</v>
      </c>
      <c r="G2051" t="str">
        <f t="shared" ca="1" si="1102"/>
        <v>S11</v>
      </c>
      <c r="H2051" t="str">
        <f t="shared" ca="1" si="1103"/>
        <v>S112</v>
      </c>
      <c r="I2051">
        <f ca="1">VLOOKUP(D2051,PRC!$A$2:$B$21,2,0)*E2051</f>
        <v>24380000</v>
      </c>
      <c r="J2051">
        <f t="shared" ca="1" si="1104"/>
        <v>20966796</v>
      </c>
      <c r="K2051">
        <f ca="1">VLOOKUP(D2051,PRC!$A$1:$C$21,3,0)*E2051</f>
        <v>10239600</v>
      </c>
      <c r="L2051">
        <f t="shared" ca="1" si="1105"/>
        <v>3169000</v>
      </c>
      <c r="M2051">
        <f t="shared" ca="1" si="1106"/>
        <v>975000</v>
      </c>
      <c r="N2051">
        <f t="shared" ca="1" si="1107"/>
        <v>731000</v>
      </c>
      <c r="O2051">
        <f t="shared" ca="1" si="1108"/>
        <v>2682000</v>
      </c>
      <c r="P2051">
        <f t="shared" ca="1" si="1130"/>
        <v>3170196</v>
      </c>
      <c r="Q2051">
        <f ca="1">IF(P2051&gt;0,1,0)</f>
        <v>1</v>
      </c>
      <c r="R2051">
        <f t="shared" ca="1" si="1110"/>
        <v>14</v>
      </c>
      <c r="S2051">
        <f t="shared" ca="1" si="1111"/>
        <v>13</v>
      </c>
      <c r="T2051">
        <f t="shared" ca="1" si="1112"/>
        <v>4</v>
      </c>
      <c r="U2051">
        <f t="shared" ca="1" si="1113"/>
        <v>3</v>
      </c>
      <c r="V2051">
        <f t="shared" ca="1" si="1114"/>
        <v>11</v>
      </c>
      <c r="X2051">
        <f t="shared" si="1117"/>
        <v>2051</v>
      </c>
      <c r="Y2051">
        <f t="shared" si="1118"/>
        <v>2002</v>
      </c>
      <c r="Z2051">
        <f t="shared" si="1119"/>
        <v>2003</v>
      </c>
      <c r="AA2051">
        <f t="shared" si="1115"/>
        <v>2101</v>
      </c>
      <c r="AB2051">
        <f t="shared" ref="AB2051:AB2114" si="1132">COUNTIF(AM$2:AM$100100,AM2051)</f>
        <v>100</v>
      </c>
      <c r="AM2051" t="str">
        <f t="shared" ref="AM2051:AM2114" si="1133">A2051&amp;C2051</f>
        <v>201903SS</v>
      </c>
      <c r="AN2051">
        <f t="shared" ca="1" si="1120"/>
        <v>14.000016406890891</v>
      </c>
      <c r="AO2051">
        <f t="shared" ca="1" si="1121"/>
        <v>12.998359310910581</v>
      </c>
      <c r="AP2051">
        <f t="shared" ca="1" si="1089"/>
        <v>3.9991796554552912</v>
      </c>
      <c r="AQ2051">
        <f t="shared" ca="1" si="1090"/>
        <v>2.9983593109105824</v>
      </c>
      <c r="AR2051">
        <f t="shared" ca="1" si="1091"/>
        <v>11.000820344544708</v>
      </c>
      <c r="AS2051">
        <f ca="1">P2051/J2051</f>
        <v>0.15120078432584549</v>
      </c>
    </row>
    <row r="2052" spans="1:45" x14ac:dyDescent="0.4">
      <c r="A2052">
        <f t="shared" si="1131"/>
        <v>201903</v>
      </c>
      <c r="B2052" t="s">
        <v>106</v>
      </c>
      <c r="C2052" t="s">
        <v>31</v>
      </c>
      <c r="D2052" t="str">
        <f t="shared" ca="1" si="1116"/>
        <v>I114</v>
      </c>
      <c r="E2052">
        <f t="shared" ca="1" si="1100"/>
        <v>76</v>
      </c>
      <c r="F2052">
        <f t="shared" ca="1" si="1101"/>
        <v>18</v>
      </c>
      <c r="G2052" t="str">
        <f t="shared" ca="1" si="1102"/>
        <v>S10</v>
      </c>
      <c r="H2052" t="str">
        <f t="shared" ca="1" si="1103"/>
        <v>S108</v>
      </c>
      <c r="I2052">
        <f ca="1">VLOOKUP(D2052,PRC!$A$2:$B$21,2,0)*E2052</f>
        <v>18240000</v>
      </c>
      <c r="J2052">
        <f t="shared" ca="1" si="1104"/>
        <v>14956796.000000002</v>
      </c>
      <c r="K2052">
        <f ca="1">VLOOKUP(D2052,PRC!$A$1:$C$21,3,0)*E2052</f>
        <v>10579200</v>
      </c>
      <c r="L2052">
        <f t="shared" ca="1" si="1105"/>
        <v>2554000</v>
      </c>
      <c r="M2052">
        <f t="shared" ca="1" si="1106"/>
        <v>912000</v>
      </c>
      <c r="N2052">
        <f t="shared" ca="1" si="1107"/>
        <v>547000</v>
      </c>
      <c r="O2052">
        <f t="shared" ca="1" si="1108"/>
        <v>2006000</v>
      </c>
      <c r="P2052">
        <f t="shared" ca="1" si="1130"/>
        <v>-1641403.9999999981</v>
      </c>
      <c r="Q2052">
        <f ca="1">IF(P2052&gt;0,1,0)</f>
        <v>0</v>
      </c>
      <c r="R2052">
        <f t="shared" ca="1" si="1110"/>
        <v>18</v>
      </c>
      <c r="S2052">
        <f t="shared" ca="1" si="1111"/>
        <v>14</v>
      </c>
      <c r="T2052">
        <f t="shared" ca="1" si="1112"/>
        <v>5</v>
      </c>
      <c r="U2052">
        <f t="shared" ca="1" si="1113"/>
        <v>3</v>
      </c>
      <c r="V2052">
        <f t="shared" ca="1" si="1114"/>
        <v>11</v>
      </c>
      <c r="X2052">
        <f t="shared" si="1117"/>
        <v>2052</v>
      </c>
      <c r="Y2052">
        <f t="shared" si="1118"/>
        <v>2002</v>
      </c>
      <c r="Z2052">
        <f t="shared" si="1119"/>
        <v>2003</v>
      </c>
      <c r="AA2052">
        <f t="shared" si="1115"/>
        <v>2101</v>
      </c>
      <c r="AB2052">
        <f t="shared" si="1132"/>
        <v>100</v>
      </c>
      <c r="AM2052" t="str">
        <f t="shared" si="1133"/>
        <v>201903SS</v>
      </c>
      <c r="AN2052">
        <f t="shared" ca="1" si="1120"/>
        <v>18.000021929824548</v>
      </c>
      <c r="AO2052">
        <f t="shared" ca="1" si="1121"/>
        <v>14.00219298245614</v>
      </c>
      <c r="AP2052">
        <f t="shared" ca="1" si="1089"/>
        <v>5</v>
      </c>
      <c r="AQ2052">
        <f t="shared" ca="1" si="1090"/>
        <v>2.9989035087719298</v>
      </c>
      <c r="AR2052">
        <f t="shared" ca="1" si="1091"/>
        <v>10.99780701754386</v>
      </c>
      <c r="AS2052">
        <f ca="1">P2052/J2052</f>
        <v>-0.10974302250294768</v>
      </c>
    </row>
    <row r="2053" spans="1:45" x14ac:dyDescent="0.4">
      <c r="A2053">
        <f t="shared" si="1131"/>
        <v>201903</v>
      </c>
      <c r="B2053" t="s">
        <v>107</v>
      </c>
      <c r="C2053" t="s">
        <v>31</v>
      </c>
      <c r="D2053" t="str">
        <f t="shared" ca="1" si="1116"/>
        <v>I110</v>
      </c>
      <c r="E2053">
        <f t="shared" ca="1" si="1100"/>
        <v>75</v>
      </c>
      <c r="F2053">
        <f t="shared" ca="1" si="1101"/>
        <v>9</v>
      </c>
      <c r="G2053" t="str">
        <f t="shared" ca="1" si="1102"/>
        <v>S11</v>
      </c>
      <c r="H2053" t="str">
        <f t="shared" ca="1" si="1103"/>
        <v>S110</v>
      </c>
      <c r="I2053">
        <f ca="1">VLOOKUP(D2053,PRC!$A$2:$B$21,2,0)*E2053</f>
        <v>22500000</v>
      </c>
      <c r="J2053">
        <f t="shared" ca="1" si="1104"/>
        <v>18449996</v>
      </c>
      <c r="K2053">
        <f ca="1">VLOOKUP(D2053,PRC!$A$1:$C$21,3,0)*E2053</f>
        <v>10350000</v>
      </c>
      <c r="L2053">
        <f t="shared" ca="1" si="1105"/>
        <v>2250000</v>
      </c>
      <c r="M2053">
        <f t="shared" ca="1" si="1106"/>
        <v>1125000</v>
      </c>
      <c r="N2053">
        <f t="shared" ca="1" si="1107"/>
        <v>900000</v>
      </c>
      <c r="O2053">
        <f t="shared" ca="1" si="1108"/>
        <v>2475000</v>
      </c>
      <c r="P2053">
        <f t="shared" ca="1" si="1130"/>
        <v>1349996</v>
      </c>
      <c r="Q2053">
        <f ca="1">IF(P2053&gt;0,1,0)</f>
        <v>1</v>
      </c>
      <c r="R2053">
        <f t="shared" ca="1" si="1110"/>
        <v>18</v>
      </c>
      <c r="S2053">
        <f t="shared" ca="1" si="1111"/>
        <v>10</v>
      </c>
      <c r="T2053">
        <f t="shared" ca="1" si="1112"/>
        <v>5</v>
      </c>
      <c r="U2053">
        <f t="shared" ca="1" si="1113"/>
        <v>4</v>
      </c>
      <c r="V2053">
        <f t="shared" ca="1" si="1114"/>
        <v>11</v>
      </c>
      <c r="X2053">
        <f t="shared" si="1117"/>
        <v>2053</v>
      </c>
      <c r="Y2053">
        <f t="shared" si="1118"/>
        <v>2002</v>
      </c>
      <c r="Z2053">
        <f t="shared" si="1119"/>
        <v>2003</v>
      </c>
      <c r="AA2053">
        <f t="shared" si="1115"/>
        <v>2101</v>
      </c>
      <c r="AB2053">
        <f t="shared" si="1132"/>
        <v>100</v>
      </c>
      <c r="AM2053" t="str">
        <f t="shared" si="1133"/>
        <v>201903SS</v>
      </c>
      <c r="AN2053">
        <f t="shared" ca="1" si="1120"/>
        <v>18.000017777777778</v>
      </c>
      <c r="AO2053">
        <f t="shared" ca="1" si="1121"/>
        <v>10</v>
      </c>
      <c r="AP2053">
        <f t="shared" ca="1" si="1089"/>
        <v>5</v>
      </c>
      <c r="AQ2053">
        <f t="shared" ca="1" si="1090"/>
        <v>4</v>
      </c>
      <c r="AR2053">
        <f t="shared" ca="1" si="1091"/>
        <v>11</v>
      </c>
      <c r="AS2053">
        <f ca="1">P2053/J2053</f>
        <v>7.3170530768678757E-2</v>
      </c>
    </row>
    <row r="2054" spans="1:45" x14ac:dyDescent="0.4">
      <c r="A2054">
        <f t="shared" si="1131"/>
        <v>201903</v>
      </c>
      <c r="B2054" t="s">
        <v>108</v>
      </c>
      <c r="C2054" t="s">
        <v>31</v>
      </c>
      <c r="D2054" t="str">
        <f t="shared" ca="1" si="1116"/>
        <v>I104</v>
      </c>
      <c r="E2054">
        <f t="shared" ca="1" si="1100"/>
        <v>19</v>
      </c>
      <c r="F2054">
        <f t="shared" ca="1" si="1101"/>
        <v>12</v>
      </c>
      <c r="G2054" t="str">
        <f t="shared" ca="1" si="1102"/>
        <v>S11</v>
      </c>
      <c r="H2054" t="str">
        <f t="shared" ca="1" si="1103"/>
        <v>S118</v>
      </c>
      <c r="I2054">
        <f ca="1">VLOOKUP(D2054,PRC!$A$2:$B$21,2,0)*E2054</f>
        <v>1330000</v>
      </c>
      <c r="J2054">
        <f t="shared" ca="1" si="1104"/>
        <v>1170396</v>
      </c>
      <c r="K2054">
        <f ca="1">VLOOKUP(D2054,PRC!$A$1:$C$21,3,0)*E2054</f>
        <v>558600</v>
      </c>
      <c r="L2054">
        <f t="shared" ca="1" si="1105"/>
        <v>186000</v>
      </c>
      <c r="M2054">
        <f t="shared" ca="1" si="1106"/>
        <v>40000</v>
      </c>
      <c r="N2054">
        <f t="shared" ca="1" si="1107"/>
        <v>40000</v>
      </c>
      <c r="O2054">
        <f t="shared" ca="1" si="1108"/>
        <v>160000</v>
      </c>
      <c r="P2054">
        <f t="shared" ca="1" si="1130"/>
        <v>185796</v>
      </c>
      <c r="Q2054">
        <f ca="1">IF(P2054&gt;0,1,0)</f>
        <v>1</v>
      </c>
      <c r="R2054">
        <f t="shared" ca="1" si="1110"/>
        <v>12</v>
      </c>
      <c r="S2054">
        <f t="shared" ca="1" si="1111"/>
        <v>14</v>
      </c>
      <c r="T2054">
        <f t="shared" ca="1" si="1112"/>
        <v>3</v>
      </c>
      <c r="U2054">
        <f t="shared" ca="1" si="1113"/>
        <v>3</v>
      </c>
      <c r="V2054">
        <f t="shared" ca="1" si="1114"/>
        <v>12</v>
      </c>
      <c r="X2054">
        <f t="shared" si="1117"/>
        <v>2054</v>
      </c>
      <c r="Y2054">
        <f t="shared" si="1118"/>
        <v>2002</v>
      </c>
      <c r="Z2054">
        <f t="shared" si="1119"/>
        <v>2003</v>
      </c>
      <c r="AA2054">
        <f t="shared" si="1115"/>
        <v>2101</v>
      </c>
      <c r="AB2054">
        <f t="shared" si="1132"/>
        <v>100</v>
      </c>
      <c r="AM2054" t="str">
        <f t="shared" si="1133"/>
        <v>201903SS</v>
      </c>
      <c r="AN2054">
        <f t="shared" ca="1" si="1120"/>
        <v>12.000300751879699</v>
      </c>
      <c r="AO2054">
        <f t="shared" ca="1" si="1121"/>
        <v>13.984962406015036</v>
      </c>
      <c r="AP2054">
        <f t="shared" ca="1" si="1089"/>
        <v>3.007518796992481</v>
      </c>
      <c r="AQ2054">
        <f t="shared" ca="1" si="1090"/>
        <v>3.007518796992481</v>
      </c>
      <c r="AR2054">
        <f t="shared" ca="1" si="1091"/>
        <v>12.030075187969924</v>
      </c>
      <c r="AS2054">
        <f ca="1">P2054/J2054</f>
        <v>0.15874627049306389</v>
      </c>
    </row>
    <row r="2055" spans="1:45" x14ac:dyDescent="0.4">
      <c r="A2055">
        <f t="shared" si="1131"/>
        <v>201903</v>
      </c>
      <c r="B2055" t="s">
        <v>109</v>
      </c>
      <c r="C2055" t="s">
        <v>31</v>
      </c>
      <c r="D2055" t="str">
        <f t="shared" ca="1" si="1116"/>
        <v>I104</v>
      </c>
      <c r="E2055">
        <f t="shared" ca="1" si="1100"/>
        <v>50</v>
      </c>
      <c r="F2055">
        <f t="shared" ca="1" si="1101"/>
        <v>12</v>
      </c>
      <c r="G2055" t="str">
        <f t="shared" ca="1" si="1102"/>
        <v>S11</v>
      </c>
      <c r="H2055" t="str">
        <f t="shared" ca="1" si="1103"/>
        <v>S110</v>
      </c>
      <c r="I2055">
        <f ca="1">VLOOKUP(D2055,PRC!$A$2:$B$21,2,0)*E2055</f>
        <v>3500000</v>
      </c>
      <c r="J2055">
        <f t="shared" ca="1" si="1104"/>
        <v>3149996</v>
      </c>
      <c r="K2055">
        <f ca="1">VLOOKUP(D2055,PRC!$A$1:$C$21,3,0)*E2055</f>
        <v>1470000</v>
      </c>
      <c r="L2055">
        <f t="shared" ca="1" si="1105"/>
        <v>525000</v>
      </c>
      <c r="M2055">
        <f t="shared" ca="1" si="1106"/>
        <v>105000</v>
      </c>
      <c r="N2055">
        <f t="shared" ca="1" si="1107"/>
        <v>140000</v>
      </c>
      <c r="O2055">
        <f t="shared" ca="1" si="1108"/>
        <v>385000</v>
      </c>
      <c r="P2055">
        <f t="shared" ca="1" si="1130"/>
        <v>524996</v>
      </c>
      <c r="Q2055">
        <f ca="1">IF(P2055&gt;0,1,0)</f>
        <v>1</v>
      </c>
      <c r="R2055">
        <f t="shared" ca="1" si="1110"/>
        <v>10</v>
      </c>
      <c r="S2055">
        <f t="shared" ca="1" si="1111"/>
        <v>15</v>
      </c>
      <c r="T2055">
        <f t="shared" ca="1" si="1112"/>
        <v>3</v>
      </c>
      <c r="U2055">
        <f t="shared" ca="1" si="1113"/>
        <v>4</v>
      </c>
      <c r="V2055">
        <f t="shared" ca="1" si="1114"/>
        <v>11</v>
      </c>
      <c r="X2055">
        <f t="shared" si="1117"/>
        <v>2055</v>
      </c>
      <c r="Y2055">
        <f t="shared" si="1118"/>
        <v>2002</v>
      </c>
      <c r="Z2055">
        <f t="shared" si="1119"/>
        <v>2003</v>
      </c>
      <c r="AA2055">
        <f t="shared" si="1115"/>
        <v>2101</v>
      </c>
      <c r="AB2055">
        <f t="shared" si="1132"/>
        <v>100</v>
      </c>
      <c r="AM2055" t="str">
        <f t="shared" si="1133"/>
        <v>201903SS</v>
      </c>
      <c r="AN2055">
        <f t="shared" ca="1" si="1120"/>
        <v>10.00011428571429</v>
      </c>
      <c r="AO2055">
        <f t="shared" ca="1" si="1121"/>
        <v>15</v>
      </c>
      <c r="AP2055">
        <f t="shared" ca="1" si="1089"/>
        <v>3</v>
      </c>
      <c r="AQ2055">
        <f t="shared" ca="1" si="1090"/>
        <v>4</v>
      </c>
      <c r="AR2055">
        <f t="shared" ca="1" si="1091"/>
        <v>11</v>
      </c>
      <c r="AS2055">
        <f ca="1">P2055/J2055</f>
        <v>0.1666656084642647</v>
      </c>
    </row>
    <row r="2056" spans="1:45" x14ac:dyDescent="0.4">
      <c r="A2056">
        <f t="shared" si="1131"/>
        <v>201903</v>
      </c>
      <c r="B2056" t="s">
        <v>110</v>
      </c>
      <c r="C2056" t="s">
        <v>31</v>
      </c>
      <c r="D2056" t="str">
        <f t="shared" ca="1" si="1116"/>
        <v>I120</v>
      </c>
      <c r="E2056">
        <f t="shared" ca="1" si="1100"/>
        <v>37</v>
      </c>
      <c r="F2056">
        <f t="shared" ca="1" si="1101"/>
        <v>18</v>
      </c>
      <c r="G2056" t="str">
        <f t="shared" ca="1" si="1102"/>
        <v>S10</v>
      </c>
      <c r="H2056" t="str">
        <f t="shared" ca="1" si="1103"/>
        <v>S107</v>
      </c>
      <c r="I2056">
        <f ca="1">VLOOKUP(D2056,PRC!$A$2:$B$21,2,0)*E2056</f>
        <v>159100000</v>
      </c>
      <c r="J2056">
        <f t="shared" ca="1" si="1104"/>
        <v>130461996.00000001</v>
      </c>
      <c r="K2056">
        <f ca="1">VLOOKUP(D2056,PRC!$A$1:$C$21,3,0)*E2056</f>
        <v>71595000</v>
      </c>
      <c r="L2056">
        <f t="shared" ca="1" si="1105"/>
        <v>23865000</v>
      </c>
      <c r="M2056">
        <f t="shared" ca="1" si="1106"/>
        <v>6364000</v>
      </c>
      <c r="N2056">
        <f t="shared" ca="1" si="1107"/>
        <v>4773000</v>
      </c>
      <c r="O2056">
        <f t="shared" ca="1" si="1108"/>
        <v>17501000</v>
      </c>
      <c r="P2056">
        <f t="shared" ca="1" si="1130"/>
        <v>6363996.0000000149</v>
      </c>
      <c r="Q2056">
        <f ca="1">IF(P2056&gt;0,1,0)</f>
        <v>1</v>
      </c>
      <c r="R2056">
        <f t="shared" ca="1" si="1110"/>
        <v>18</v>
      </c>
      <c r="S2056">
        <f t="shared" ca="1" si="1111"/>
        <v>15</v>
      </c>
      <c r="T2056">
        <f t="shared" ca="1" si="1112"/>
        <v>4</v>
      </c>
      <c r="U2056">
        <f t="shared" ca="1" si="1113"/>
        <v>3</v>
      </c>
      <c r="V2056">
        <f t="shared" ca="1" si="1114"/>
        <v>11</v>
      </c>
      <c r="X2056">
        <f t="shared" si="1117"/>
        <v>2056</v>
      </c>
      <c r="Y2056">
        <f t="shared" si="1118"/>
        <v>2002</v>
      </c>
      <c r="Z2056">
        <f t="shared" si="1119"/>
        <v>2003</v>
      </c>
      <c r="AA2056">
        <f t="shared" si="1115"/>
        <v>2101</v>
      </c>
      <c r="AB2056">
        <f t="shared" si="1132"/>
        <v>100</v>
      </c>
      <c r="AM2056" t="str">
        <f t="shared" si="1133"/>
        <v>201903SS</v>
      </c>
      <c r="AN2056">
        <f t="shared" ca="1" si="1120"/>
        <v>18.000002514142043</v>
      </c>
      <c r="AO2056">
        <f t="shared" ca="1" si="1121"/>
        <v>15</v>
      </c>
      <c r="AP2056">
        <f t="shared" ref="AP2056:AP2119" ca="1" si="1134">M2056/$I2056*100</f>
        <v>4</v>
      </c>
      <c r="AQ2056">
        <f t="shared" ref="AQ2056:AQ2119" ca="1" si="1135">N2056/$I2056*100</f>
        <v>3</v>
      </c>
      <c r="AR2056">
        <f t="shared" ref="AR2056:AR2119" ca="1" si="1136">O2056/$I2056*100</f>
        <v>11</v>
      </c>
      <c r="AS2056">
        <f ca="1">P2056/J2056</f>
        <v>4.8780458640231249E-2</v>
      </c>
    </row>
    <row r="2057" spans="1:45" x14ac:dyDescent="0.4">
      <c r="A2057">
        <f t="shared" si="1131"/>
        <v>201903</v>
      </c>
      <c r="B2057" t="s">
        <v>111</v>
      </c>
      <c r="C2057" t="s">
        <v>31</v>
      </c>
      <c r="D2057" t="str">
        <f t="shared" ca="1" si="1116"/>
        <v>I107</v>
      </c>
      <c r="E2057">
        <f t="shared" ca="1" si="1100"/>
        <v>46</v>
      </c>
      <c r="F2057">
        <f t="shared" ca="1" si="1101"/>
        <v>14</v>
      </c>
      <c r="G2057" t="str">
        <f t="shared" ca="1" si="1102"/>
        <v>S10</v>
      </c>
      <c r="H2057" t="str">
        <f t="shared" ca="1" si="1103"/>
        <v>S101</v>
      </c>
      <c r="I2057">
        <f ca="1">VLOOKUP(D2057,PRC!$A$2:$B$21,2,0)*E2057</f>
        <v>6900000</v>
      </c>
      <c r="J2057">
        <f t="shared" ca="1" si="1104"/>
        <v>6347996</v>
      </c>
      <c r="K2057">
        <f ca="1">VLOOKUP(D2057,PRC!$A$1:$C$21,3,0)*E2057</f>
        <v>3933000</v>
      </c>
      <c r="L2057">
        <f t="shared" ca="1" si="1105"/>
        <v>828000</v>
      </c>
      <c r="M2057">
        <f t="shared" ca="1" si="1106"/>
        <v>276000</v>
      </c>
      <c r="N2057">
        <f t="shared" ca="1" si="1107"/>
        <v>276000</v>
      </c>
      <c r="O2057">
        <f t="shared" ca="1" si="1108"/>
        <v>897000</v>
      </c>
      <c r="P2057">
        <f t="shared" ca="1" si="1130"/>
        <v>137996</v>
      </c>
      <c r="Q2057">
        <f ca="1">IF(P2057&gt;0,1,0)</f>
        <v>1</v>
      </c>
      <c r="R2057">
        <f t="shared" ca="1" si="1110"/>
        <v>8</v>
      </c>
      <c r="S2057">
        <f t="shared" ca="1" si="1111"/>
        <v>12</v>
      </c>
      <c r="T2057">
        <f t="shared" ca="1" si="1112"/>
        <v>4</v>
      </c>
      <c r="U2057">
        <f t="shared" ca="1" si="1113"/>
        <v>4</v>
      </c>
      <c r="V2057">
        <f t="shared" ca="1" si="1114"/>
        <v>13</v>
      </c>
      <c r="X2057">
        <f t="shared" si="1117"/>
        <v>2057</v>
      </c>
      <c r="Y2057">
        <f t="shared" si="1118"/>
        <v>2002</v>
      </c>
      <c r="Z2057">
        <f t="shared" si="1119"/>
        <v>2003</v>
      </c>
      <c r="AA2057">
        <f t="shared" si="1115"/>
        <v>2101</v>
      </c>
      <c r="AB2057">
        <f t="shared" si="1132"/>
        <v>100</v>
      </c>
      <c r="AM2057" t="str">
        <f t="shared" si="1133"/>
        <v>201903SS</v>
      </c>
      <c r="AN2057">
        <f t="shared" ca="1" si="1120"/>
        <v>8.0000579710144955</v>
      </c>
      <c r="AO2057">
        <f t="shared" ca="1" si="1121"/>
        <v>12</v>
      </c>
      <c r="AP2057">
        <f t="shared" ca="1" si="1134"/>
        <v>4</v>
      </c>
      <c r="AQ2057">
        <f t="shared" ca="1" si="1135"/>
        <v>4</v>
      </c>
      <c r="AR2057">
        <f t="shared" ca="1" si="1136"/>
        <v>13</v>
      </c>
      <c r="AS2057">
        <f ca="1">P2057/J2057</f>
        <v>2.1738514012926285E-2</v>
      </c>
    </row>
    <row r="2058" spans="1:45" x14ac:dyDescent="0.4">
      <c r="A2058">
        <f t="shared" si="1131"/>
        <v>201903</v>
      </c>
      <c r="B2058" t="s">
        <v>112</v>
      </c>
      <c r="C2058" t="s">
        <v>31</v>
      </c>
      <c r="D2058" t="str">
        <f t="shared" ca="1" si="1116"/>
        <v>I107</v>
      </c>
      <c r="E2058">
        <f t="shared" ca="1" si="1100"/>
        <v>67</v>
      </c>
      <c r="F2058">
        <f t="shared" ca="1" si="1101"/>
        <v>13</v>
      </c>
      <c r="G2058" t="str">
        <f t="shared" ca="1" si="1102"/>
        <v>S11</v>
      </c>
      <c r="H2058" t="str">
        <f t="shared" ca="1" si="1103"/>
        <v>S119</v>
      </c>
      <c r="I2058">
        <f ca="1">VLOOKUP(D2058,PRC!$A$2:$B$21,2,0)*E2058</f>
        <v>10050000</v>
      </c>
      <c r="J2058">
        <f t="shared" ca="1" si="1104"/>
        <v>8441996</v>
      </c>
      <c r="K2058">
        <f ca="1">VLOOKUP(D2058,PRC!$A$1:$C$21,3,0)*E2058</f>
        <v>5728500</v>
      </c>
      <c r="L2058">
        <f t="shared" ca="1" si="1105"/>
        <v>1005000</v>
      </c>
      <c r="M2058">
        <f t="shared" ca="1" si="1106"/>
        <v>503000</v>
      </c>
      <c r="N2058">
        <f t="shared" ca="1" si="1107"/>
        <v>402000</v>
      </c>
      <c r="O2058">
        <f t="shared" ca="1" si="1108"/>
        <v>1005000</v>
      </c>
      <c r="P2058">
        <f t="shared" ca="1" si="1130"/>
        <v>-201504</v>
      </c>
      <c r="Q2058">
        <f ca="1">IF(P2058&gt;0,1,0)</f>
        <v>0</v>
      </c>
      <c r="R2058">
        <f t="shared" ca="1" si="1110"/>
        <v>16</v>
      </c>
      <c r="S2058">
        <f t="shared" ca="1" si="1111"/>
        <v>10</v>
      </c>
      <c r="T2058">
        <f t="shared" ca="1" si="1112"/>
        <v>5</v>
      </c>
      <c r="U2058">
        <f t="shared" ca="1" si="1113"/>
        <v>4</v>
      </c>
      <c r="V2058">
        <f t="shared" ca="1" si="1114"/>
        <v>10</v>
      </c>
      <c r="X2058">
        <f t="shared" si="1117"/>
        <v>2058</v>
      </c>
      <c r="Y2058">
        <f t="shared" si="1118"/>
        <v>2002</v>
      </c>
      <c r="Z2058">
        <f t="shared" si="1119"/>
        <v>2003</v>
      </c>
      <c r="AA2058">
        <f t="shared" si="1115"/>
        <v>2101</v>
      </c>
      <c r="AB2058">
        <f t="shared" si="1132"/>
        <v>100</v>
      </c>
      <c r="AM2058" t="str">
        <f t="shared" si="1133"/>
        <v>201903SS</v>
      </c>
      <c r="AN2058">
        <f t="shared" ca="1" si="1120"/>
        <v>16.000039800995026</v>
      </c>
      <c r="AO2058">
        <f t="shared" ca="1" si="1121"/>
        <v>10</v>
      </c>
      <c r="AP2058">
        <f t="shared" ca="1" si="1134"/>
        <v>5.0049751243781095</v>
      </c>
      <c r="AQ2058">
        <f t="shared" ca="1" si="1135"/>
        <v>4</v>
      </c>
      <c r="AR2058">
        <f t="shared" ca="1" si="1136"/>
        <v>10</v>
      </c>
      <c r="AS2058">
        <f ca="1">P2058/J2058</f>
        <v>-2.38692366118155E-2</v>
      </c>
    </row>
    <row r="2059" spans="1:45" x14ac:dyDescent="0.4">
      <c r="A2059">
        <f t="shared" si="1131"/>
        <v>201903</v>
      </c>
      <c r="B2059" t="s">
        <v>113</v>
      </c>
      <c r="C2059" t="s">
        <v>31</v>
      </c>
      <c r="D2059" t="str">
        <f t="shared" ca="1" si="1116"/>
        <v>I119</v>
      </c>
      <c r="E2059">
        <f t="shared" ca="1" si="1100"/>
        <v>25</v>
      </c>
      <c r="F2059">
        <f t="shared" ca="1" si="1101"/>
        <v>11</v>
      </c>
      <c r="G2059" t="str">
        <f t="shared" ca="1" si="1102"/>
        <v>S11</v>
      </c>
      <c r="H2059" t="str">
        <f t="shared" ca="1" si="1103"/>
        <v>S115</v>
      </c>
      <c r="I2059">
        <f ca="1">VLOOKUP(D2059,PRC!$A$2:$B$21,2,0)*E2059</f>
        <v>2375000</v>
      </c>
      <c r="J2059">
        <f t="shared" ca="1" si="1104"/>
        <v>2137496</v>
      </c>
      <c r="K2059">
        <f ca="1">VLOOKUP(D2059,PRC!$A$1:$C$21,3,0)*E2059</f>
        <v>1140000</v>
      </c>
      <c r="L2059">
        <f t="shared" ca="1" si="1105"/>
        <v>356000</v>
      </c>
      <c r="M2059">
        <f t="shared" ca="1" si="1106"/>
        <v>95000</v>
      </c>
      <c r="N2059">
        <f t="shared" ca="1" si="1107"/>
        <v>71000</v>
      </c>
      <c r="O2059">
        <f t="shared" ca="1" si="1108"/>
        <v>261000</v>
      </c>
      <c r="P2059">
        <f t="shared" ca="1" si="1130"/>
        <v>214496</v>
      </c>
      <c r="Q2059">
        <f ca="1">IF(P2059&gt;0,1,0)</f>
        <v>1</v>
      </c>
      <c r="R2059">
        <f t="shared" ca="1" si="1110"/>
        <v>10</v>
      </c>
      <c r="S2059">
        <f t="shared" ca="1" si="1111"/>
        <v>15</v>
      </c>
      <c r="T2059">
        <f t="shared" ca="1" si="1112"/>
        <v>4</v>
      </c>
      <c r="U2059">
        <f t="shared" ca="1" si="1113"/>
        <v>3</v>
      </c>
      <c r="V2059">
        <f t="shared" ca="1" si="1114"/>
        <v>11</v>
      </c>
      <c r="X2059">
        <f t="shared" si="1117"/>
        <v>2059</v>
      </c>
      <c r="Y2059">
        <f t="shared" si="1118"/>
        <v>2002</v>
      </c>
      <c r="Z2059">
        <f t="shared" si="1119"/>
        <v>2003</v>
      </c>
      <c r="AA2059">
        <f t="shared" si="1115"/>
        <v>2101</v>
      </c>
      <c r="AB2059">
        <f t="shared" si="1132"/>
        <v>100</v>
      </c>
      <c r="AM2059" t="str">
        <f t="shared" si="1133"/>
        <v>201903SS</v>
      </c>
      <c r="AN2059">
        <f t="shared" ca="1" si="1120"/>
        <v>10.000168421052635</v>
      </c>
      <c r="AO2059">
        <f t="shared" ca="1" si="1121"/>
        <v>14.989473684210527</v>
      </c>
      <c r="AP2059">
        <f t="shared" ca="1" si="1134"/>
        <v>4</v>
      </c>
      <c r="AQ2059">
        <f t="shared" ca="1" si="1135"/>
        <v>2.9894736842105263</v>
      </c>
      <c r="AR2059">
        <f t="shared" ca="1" si="1136"/>
        <v>10.989473684210527</v>
      </c>
      <c r="AS2059">
        <f ca="1">P2059/J2059</f>
        <v>0.10034919363591792</v>
      </c>
    </row>
    <row r="2060" spans="1:45" x14ac:dyDescent="0.4">
      <c r="A2060">
        <f t="shared" si="1131"/>
        <v>201903</v>
      </c>
      <c r="B2060" t="s">
        <v>114</v>
      </c>
      <c r="C2060" t="s">
        <v>31</v>
      </c>
      <c r="D2060" t="str">
        <f t="shared" ca="1" si="1116"/>
        <v>I115</v>
      </c>
      <c r="E2060">
        <f t="shared" ca="1" si="1100"/>
        <v>57</v>
      </c>
      <c r="F2060">
        <f t="shared" ca="1" si="1101"/>
        <v>14</v>
      </c>
      <c r="G2060" t="str">
        <f t="shared" ca="1" si="1102"/>
        <v>S11</v>
      </c>
      <c r="H2060" t="str">
        <f t="shared" ca="1" si="1103"/>
        <v>S118</v>
      </c>
      <c r="I2060">
        <f ca="1">VLOOKUP(D2060,PRC!$A$2:$B$21,2,0)*E2060</f>
        <v>285000</v>
      </c>
      <c r="J2060">
        <f t="shared" ca="1" si="1104"/>
        <v>247946</v>
      </c>
      <c r="K2060">
        <f ca="1">VLOOKUP(D2060,PRC!$A$1:$C$21,3,0)*E2060</f>
        <v>136800</v>
      </c>
      <c r="L2060">
        <f t="shared" ca="1" si="1105"/>
        <v>29000</v>
      </c>
      <c r="M2060">
        <f t="shared" ca="1" si="1106"/>
        <v>11000</v>
      </c>
      <c r="N2060">
        <f t="shared" ca="1" si="1107"/>
        <v>11000</v>
      </c>
      <c r="O2060">
        <f t="shared" ca="1" si="1108"/>
        <v>34000</v>
      </c>
      <c r="P2060">
        <f t="shared" ca="1" si="1130"/>
        <v>26146</v>
      </c>
      <c r="Q2060">
        <f ca="1">IF(P2060&gt;0,1,0)</f>
        <v>1</v>
      </c>
      <c r="R2060">
        <f t="shared" ca="1" si="1110"/>
        <v>13</v>
      </c>
      <c r="S2060">
        <f t="shared" ca="1" si="1111"/>
        <v>10</v>
      </c>
      <c r="T2060">
        <f t="shared" ca="1" si="1112"/>
        <v>4</v>
      </c>
      <c r="U2060">
        <f t="shared" ca="1" si="1113"/>
        <v>4</v>
      </c>
      <c r="V2060">
        <f t="shared" ca="1" si="1114"/>
        <v>12</v>
      </c>
      <c r="X2060">
        <f t="shared" si="1117"/>
        <v>2060</v>
      </c>
      <c r="Y2060">
        <f t="shared" si="1118"/>
        <v>2002</v>
      </c>
      <c r="Z2060">
        <f t="shared" si="1119"/>
        <v>2003</v>
      </c>
      <c r="AA2060">
        <f t="shared" si="1115"/>
        <v>2101</v>
      </c>
      <c r="AB2060">
        <f t="shared" si="1132"/>
        <v>100</v>
      </c>
      <c r="AM2060" t="str">
        <f t="shared" si="1133"/>
        <v>201903SS</v>
      </c>
      <c r="AN2060">
        <f t="shared" ca="1" si="1120"/>
        <v>13.001403508771926</v>
      </c>
      <c r="AO2060">
        <f t="shared" ca="1" si="1121"/>
        <v>10.175438596491228</v>
      </c>
      <c r="AP2060">
        <f t="shared" ca="1" si="1134"/>
        <v>3.8596491228070176</v>
      </c>
      <c r="AQ2060">
        <f t="shared" ca="1" si="1135"/>
        <v>3.8596491228070176</v>
      </c>
      <c r="AR2060">
        <f t="shared" ca="1" si="1136"/>
        <v>11.929824561403509</v>
      </c>
      <c r="AS2060">
        <f ca="1">P2060/J2060</f>
        <v>0.10545038032474813</v>
      </c>
    </row>
    <row r="2061" spans="1:45" x14ac:dyDescent="0.4">
      <c r="A2061">
        <f t="shared" si="1131"/>
        <v>201903</v>
      </c>
      <c r="B2061" t="s">
        <v>115</v>
      </c>
      <c r="C2061" t="s">
        <v>31</v>
      </c>
      <c r="D2061" t="str">
        <f t="shared" ca="1" si="1116"/>
        <v>I105</v>
      </c>
      <c r="E2061">
        <f t="shared" ca="1" si="1100"/>
        <v>77</v>
      </c>
      <c r="F2061">
        <f t="shared" ca="1" si="1101"/>
        <v>12</v>
      </c>
      <c r="G2061" t="str">
        <f t="shared" ca="1" si="1102"/>
        <v>S12</v>
      </c>
      <c r="H2061" t="str">
        <f t="shared" ca="1" si="1103"/>
        <v>S120</v>
      </c>
      <c r="I2061">
        <f ca="1">VLOOKUP(D2061,PRC!$A$2:$B$21,2,0)*E2061</f>
        <v>7700000</v>
      </c>
      <c r="J2061">
        <f t="shared" ca="1" si="1104"/>
        <v>6313996.0000000009</v>
      </c>
      <c r="K2061">
        <f ca="1">VLOOKUP(D2061,PRC!$A$1:$C$21,3,0)*E2061</f>
        <v>4543000</v>
      </c>
      <c r="L2061">
        <f t="shared" ca="1" si="1105"/>
        <v>1155000</v>
      </c>
      <c r="M2061">
        <f t="shared" ca="1" si="1106"/>
        <v>308000</v>
      </c>
      <c r="N2061">
        <f t="shared" ca="1" si="1107"/>
        <v>385000</v>
      </c>
      <c r="O2061">
        <f t="shared" ca="1" si="1108"/>
        <v>770000</v>
      </c>
      <c r="P2061">
        <f t="shared" ca="1" si="1130"/>
        <v>-847003.99999999907</v>
      </c>
      <c r="Q2061">
        <f ca="1">IF(P2061&gt;0,1,0)</f>
        <v>0</v>
      </c>
      <c r="R2061">
        <f t="shared" ca="1" si="1110"/>
        <v>18</v>
      </c>
      <c r="S2061">
        <f t="shared" ca="1" si="1111"/>
        <v>15</v>
      </c>
      <c r="T2061">
        <f t="shared" ca="1" si="1112"/>
        <v>4</v>
      </c>
      <c r="U2061">
        <f t="shared" ca="1" si="1113"/>
        <v>5</v>
      </c>
      <c r="V2061">
        <f t="shared" ca="1" si="1114"/>
        <v>10</v>
      </c>
      <c r="X2061">
        <f t="shared" si="1117"/>
        <v>2061</v>
      </c>
      <c r="Y2061">
        <f t="shared" si="1118"/>
        <v>2002</v>
      </c>
      <c r="Z2061">
        <f t="shared" si="1119"/>
        <v>2003</v>
      </c>
      <c r="AA2061">
        <f t="shared" si="1115"/>
        <v>2101</v>
      </c>
      <c r="AB2061">
        <f t="shared" si="1132"/>
        <v>100</v>
      </c>
      <c r="AM2061" t="str">
        <f t="shared" si="1133"/>
        <v>201903SS</v>
      </c>
      <c r="AN2061">
        <f t="shared" ca="1" si="1120"/>
        <v>18.000051948051933</v>
      </c>
      <c r="AO2061">
        <f t="shared" ca="1" si="1121"/>
        <v>15</v>
      </c>
      <c r="AP2061">
        <f t="shared" ca="1" si="1134"/>
        <v>4</v>
      </c>
      <c r="AQ2061">
        <f t="shared" ca="1" si="1135"/>
        <v>5</v>
      </c>
      <c r="AR2061">
        <f t="shared" ca="1" si="1136"/>
        <v>10</v>
      </c>
      <c r="AS2061">
        <f ca="1">P2061/J2061</f>
        <v>-0.13414705996012652</v>
      </c>
    </row>
    <row r="2062" spans="1:45" x14ac:dyDescent="0.4">
      <c r="A2062">
        <f t="shared" si="1131"/>
        <v>201903</v>
      </c>
      <c r="B2062" t="s">
        <v>116</v>
      </c>
      <c r="C2062" t="s">
        <v>31</v>
      </c>
      <c r="D2062" t="str">
        <f t="shared" ca="1" si="1116"/>
        <v>I111</v>
      </c>
      <c r="E2062">
        <f t="shared" ca="1" si="1100"/>
        <v>42</v>
      </c>
      <c r="F2062">
        <f t="shared" ca="1" si="1101"/>
        <v>15</v>
      </c>
      <c r="G2062" t="str">
        <f t="shared" ca="1" si="1102"/>
        <v>S10</v>
      </c>
      <c r="H2062" t="str">
        <f t="shared" ca="1" si="1103"/>
        <v>S104</v>
      </c>
      <c r="I2062">
        <f ca="1">VLOOKUP(D2062,PRC!$A$2:$B$21,2,0)*E2062</f>
        <v>6300000</v>
      </c>
      <c r="J2062">
        <f t="shared" ca="1" si="1104"/>
        <v>5606996</v>
      </c>
      <c r="K2062">
        <f ca="1">VLOOKUP(D2062,PRC!$A$1:$C$21,3,0)*E2062</f>
        <v>3339000</v>
      </c>
      <c r="L2062">
        <f t="shared" ca="1" si="1105"/>
        <v>630000</v>
      </c>
      <c r="M2062">
        <f t="shared" ca="1" si="1106"/>
        <v>189000</v>
      </c>
      <c r="N2062">
        <f t="shared" ca="1" si="1107"/>
        <v>189000</v>
      </c>
      <c r="O2062">
        <f t="shared" ca="1" si="1108"/>
        <v>756000</v>
      </c>
      <c r="P2062">
        <f t="shared" ca="1" si="1130"/>
        <v>503996</v>
      </c>
      <c r="Q2062">
        <f ca="1">IF(P2062&gt;0,1,0)</f>
        <v>1</v>
      </c>
      <c r="R2062">
        <f t="shared" ca="1" si="1110"/>
        <v>11</v>
      </c>
      <c r="S2062">
        <f t="shared" ca="1" si="1111"/>
        <v>10</v>
      </c>
      <c r="T2062">
        <f t="shared" ca="1" si="1112"/>
        <v>3</v>
      </c>
      <c r="U2062">
        <f t="shared" ca="1" si="1113"/>
        <v>3</v>
      </c>
      <c r="V2062">
        <f t="shared" ca="1" si="1114"/>
        <v>12</v>
      </c>
      <c r="X2062">
        <f t="shared" si="1117"/>
        <v>2062</v>
      </c>
      <c r="Y2062">
        <f t="shared" si="1118"/>
        <v>2002</v>
      </c>
      <c r="Z2062">
        <f t="shared" si="1119"/>
        <v>2003</v>
      </c>
      <c r="AA2062">
        <f t="shared" si="1115"/>
        <v>2101</v>
      </c>
      <c r="AB2062">
        <f t="shared" si="1132"/>
        <v>100</v>
      </c>
      <c r="AM2062" t="str">
        <f t="shared" si="1133"/>
        <v>201903SS</v>
      </c>
      <c r="AN2062">
        <f t="shared" ca="1" si="1120"/>
        <v>11.000063492063495</v>
      </c>
      <c r="AO2062">
        <f t="shared" ca="1" si="1121"/>
        <v>10</v>
      </c>
      <c r="AP2062">
        <f t="shared" ca="1" si="1134"/>
        <v>3</v>
      </c>
      <c r="AQ2062">
        <f t="shared" ca="1" si="1135"/>
        <v>3</v>
      </c>
      <c r="AR2062">
        <f t="shared" ca="1" si="1136"/>
        <v>12</v>
      </c>
      <c r="AS2062">
        <f ca="1">P2062/J2062</f>
        <v>8.9886991180304035E-2</v>
      </c>
    </row>
    <row r="2063" spans="1:45" x14ac:dyDescent="0.4">
      <c r="A2063">
        <f t="shared" si="1131"/>
        <v>201903</v>
      </c>
      <c r="B2063" t="s">
        <v>117</v>
      </c>
      <c r="C2063" t="s">
        <v>31</v>
      </c>
      <c r="D2063" t="str">
        <f t="shared" ca="1" si="1116"/>
        <v>I102</v>
      </c>
      <c r="E2063">
        <f t="shared" ca="1" si="1100"/>
        <v>49</v>
      </c>
      <c r="F2063">
        <f t="shared" ca="1" si="1101"/>
        <v>18</v>
      </c>
      <c r="G2063" t="str">
        <f t="shared" ca="1" si="1102"/>
        <v>S11</v>
      </c>
      <c r="H2063" t="str">
        <f t="shared" ca="1" si="1103"/>
        <v>S110</v>
      </c>
      <c r="I2063">
        <f ca="1">VLOOKUP(D2063,PRC!$A$2:$B$21,2,0)*E2063</f>
        <v>1960000</v>
      </c>
      <c r="J2063">
        <f t="shared" ca="1" si="1104"/>
        <v>1724796</v>
      </c>
      <c r="K2063">
        <f ca="1">VLOOKUP(D2063,PRC!$A$1:$C$21,3,0)*E2063</f>
        <v>921200</v>
      </c>
      <c r="L2063">
        <f t="shared" ca="1" si="1105"/>
        <v>196000</v>
      </c>
      <c r="M2063">
        <f t="shared" ca="1" si="1106"/>
        <v>78000</v>
      </c>
      <c r="N2063">
        <f t="shared" ca="1" si="1107"/>
        <v>59000</v>
      </c>
      <c r="O2063">
        <f t="shared" ca="1" si="1108"/>
        <v>255000</v>
      </c>
      <c r="P2063">
        <f t="shared" ca="1" si="1130"/>
        <v>215596</v>
      </c>
      <c r="Q2063">
        <f ca="1">IF(P2063&gt;0,1,0)</f>
        <v>1</v>
      </c>
      <c r="R2063">
        <f t="shared" ca="1" si="1110"/>
        <v>12</v>
      </c>
      <c r="S2063">
        <f t="shared" ca="1" si="1111"/>
        <v>10</v>
      </c>
      <c r="T2063">
        <f t="shared" ca="1" si="1112"/>
        <v>4</v>
      </c>
      <c r="U2063">
        <f t="shared" ca="1" si="1113"/>
        <v>3</v>
      </c>
      <c r="V2063">
        <f t="shared" ca="1" si="1114"/>
        <v>13</v>
      </c>
      <c r="X2063">
        <f t="shared" si="1117"/>
        <v>2063</v>
      </c>
      <c r="Y2063">
        <f t="shared" si="1118"/>
        <v>2002</v>
      </c>
      <c r="Z2063">
        <f t="shared" si="1119"/>
        <v>2003</v>
      </c>
      <c r="AA2063">
        <f t="shared" si="1115"/>
        <v>2101</v>
      </c>
      <c r="AB2063">
        <f t="shared" si="1132"/>
        <v>100</v>
      </c>
      <c r="AM2063" t="str">
        <f t="shared" si="1133"/>
        <v>201903SS</v>
      </c>
      <c r="AN2063">
        <f t="shared" ca="1" si="1120"/>
        <v>12.000204081632649</v>
      </c>
      <c r="AO2063">
        <f t="shared" ca="1" si="1121"/>
        <v>10</v>
      </c>
      <c r="AP2063">
        <f t="shared" ca="1" si="1134"/>
        <v>3.9795918367346936</v>
      </c>
      <c r="AQ2063">
        <f t="shared" ca="1" si="1135"/>
        <v>3.010204081632653</v>
      </c>
      <c r="AR2063">
        <f t="shared" ca="1" si="1136"/>
        <v>13.010204081632654</v>
      </c>
      <c r="AS2063">
        <f ca="1">P2063/J2063</f>
        <v>0.12499797077451479</v>
      </c>
    </row>
    <row r="2064" spans="1:45" x14ac:dyDescent="0.4">
      <c r="A2064">
        <f t="shared" si="1131"/>
        <v>201903</v>
      </c>
      <c r="B2064" t="s">
        <v>118</v>
      </c>
      <c r="C2064" t="s">
        <v>31</v>
      </c>
      <c r="D2064" t="str">
        <f t="shared" ca="1" si="1116"/>
        <v>I116</v>
      </c>
      <c r="E2064">
        <f t="shared" ca="1" si="1100"/>
        <v>50</v>
      </c>
      <c r="F2064">
        <f t="shared" ca="1" si="1101"/>
        <v>13</v>
      </c>
      <c r="G2064" t="str">
        <f t="shared" ca="1" si="1102"/>
        <v>S10</v>
      </c>
      <c r="H2064" t="str">
        <f t="shared" ca="1" si="1103"/>
        <v>S106</v>
      </c>
      <c r="I2064">
        <f ca="1">VLOOKUP(D2064,PRC!$A$2:$B$21,2,0)*E2064</f>
        <v>73000000</v>
      </c>
      <c r="J2064">
        <f t="shared" ca="1" si="1104"/>
        <v>62779996</v>
      </c>
      <c r="K2064">
        <f ca="1">VLOOKUP(D2064,PRC!$A$1:$C$21,3,0)*E2064</f>
        <v>43800000</v>
      </c>
      <c r="L2064">
        <f t="shared" ca="1" si="1105"/>
        <v>9490000</v>
      </c>
      <c r="M2064">
        <f t="shared" ca="1" si="1106"/>
        <v>2190000</v>
      </c>
      <c r="N2064">
        <f t="shared" ca="1" si="1107"/>
        <v>2190000</v>
      </c>
      <c r="O2064">
        <f t="shared" ca="1" si="1108"/>
        <v>8030000</v>
      </c>
      <c r="P2064">
        <f t="shared" ca="1" si="1130"/>
        <v>-2920004</v>
      </c>
      <c r="Q2064">
        <f ca="1">IF(P2064&gt;0,1,0)</f>
        <v>0</v>
      </c>
      <c r="R2064">
        <f t="shared" ca="1" si="1110"/>
        <v>14</v>
      </c>
      <c r="S2064">
        <f t="shared" ca="1" si="1111"/>
        <v>13</v>
      </c>
      <c r="T2064">
        <f t="shared" ca="1" si="1112"/>
        <v>3</v>
      </c>
      <c r="U2064">
        <f t="shared" ca="1" si="1113"/>
        <v>3</v>
      </c>
      <c r="V2064">
        <f t="shared" ca="1" si="1114"/>
        <v>11</v>
      </c>
      <c r="X2064">
        <f t="shared" si="1117"/>
        <v>2064</v>
      </c>
      <c r="Y2064">
        <f t="shared" si="1118"/>
        <v>2002</v>
      </c>
      <c r="Z2064">
        <f t="shared" si="1119"/>
        <v>2003</v>
      </c>
      <c r="AA2064">
        <f t="shared" si="1115"/>
        <v>2101</v>
      </c>
      <c r="AB2064">
        <f t="shared" si="1132"/>
        <v>100</v>
      </c>
      <c r="AM2064" t="str">
        <f t="shared" si="1133"/>
        <v>201903SS</v>
      </c>
      <c r="AN2064">
        <f t="shared" ca="1" si="1120"/>
        <v>14.00000547945206</v>
      </c>
      <c r="AO2064">
        <f t="shared" ca="1" si="1121"/>
        <v>13</v>
      </c>
      <c r="AP2064">
        <f t="shared" ca="1" si="1134"/>
        <v>3</v>
      </c>
      <c r="AQ2064">
        <f t="shared" ca="1" si="1135"/>
        <v>3</v>
      </c>
      <c r="AR2064">
        <f t="shared" ca="1" si="1136"/>
        <v>11</v>
      </c>
      <c r="AS2064">
        <f ca="1">P2064/J2064</f>
        <v>-4.6511694585007618E-2</v>
      </c>
    </row>
    <row r="2065" spans="1:45" x14ac:dyDescent="0.4">
      <c r="A2065">
        <f t="shared" si="1131"/>
        <v>201903</v>
      </c>
      <c r="B2065" t="s">
        <v>119</v>
      </c>
      <c r="C2065" t="s">
        <v>31</v>
      </c>
      <c r="D2065" t="str">
        <f t="shared" ca="1" si="1116"/>
        <v>I111</v>
      </c>
      <c r="E2065">
        <f t="shared" ca="1" si="1100"/>
        <v>39</v>
      </c>
      <c r="F2065">
        <f t="shared" ca="1" si="1101"/>
        <v>8</v>
      </c>
      <c r="G2065" t="str">
        <f t="shared" ca="1" si="1102"/>
        <v>S10</v>
      </c>
      <c r="H2065" t="str">
        <f t="shared" ca="1" si="1103"/>
        <v>S102</v>
      </c>
      <c r="I2065">
        <f ca="1">VLOOKUP(D2065,PRC!$A$2:$B$21,2,0)*E2065</f>
        <v>5850000</v>
      </c>
      <c r="J2065">
        <f t="shared" ca="1" si="1104"/>
        <v>5264996</v>
      </c>
      <c r="K2065">
        <f ca="1">VLOOKUP(D2065,PRC!$A$1:$C$21,3,0)*E2065</f>
        <v>3100500</v>
      </c>
      <c r="L2065">
        <f t="shared" ca="1" si="1105"/>
        <v>878000</v>
      </c>
      <c r="M2065">
        <f t="shared" ca="1" si="1106"/>
        <v>293000</v>
      </c>
      <c r="N2065">
        <f t="shared" ca="1" si="1107"/>
        <v>176000</v>
      </c>
      <c r="O2065">
        <f t="shared" ca="1" si="1108"/>
        <v>878000</v>
      </c>
      <c r="P2065">
        <f t="shared" ca="1" si="1130"/>
        <v>-60504</v>
      </c>
      <c r="Q2065">
        <f ca="1">IF(P2065&gt;0,1,0)</f>
        <v>0</v>
      </c>
      <c r="R2065">
        <f t="shared" ca="1" si="1110"/>
        <v>10</v>
      </c>
      <c r="S2065">
        <f t="shared" ca="1" si="1111"/>
        <v>15</v>
      </c>
      <c r="T2065">
        <f t="shared" ca="1" si="1112"/>
        <v>5</v>
      </c>
      <c r="U2065">
        <f t="shared" ca="1" si="1113"/>
        <v>3</v>
      </c>
      <c r="V2065">
        <f t="shared" ca="1" si="1114"/>
        <v>15</v>
      </c>
      <c r="X2065">
        <f t="shared" si="1117"/>
        <v>2065</v>
      </c>
      <c r="Y2065">
        <f t="shared" si="1118"/>
        <v>2002</v>
      </c>
      <c r="Z2065">
        <f t="shared" si="1119"/>
        <v>2003</v>
      </c>
      <c r="AA2065">
        <f t="shared" si="1115"/>
        <v>2101</v>
      </c>
      <c r="AB2065">
        <f t="shared" si="1132"/>
        <v>100</v>
      </c>
      <c r="AM2065" t="str">
        <f t="shared" si="1133"/>
        <v>201903SS</v>
      </c>
      <c r="AN2065">
        <f t="shared" ca="1" si="1120"/>
        <v>10.000068376068372</v>
      </c>
      <c r="AO2065">
        <f t="shared" ca="1" si="1121"/>
        <v>15.008547008547007</v>
      </c>
      <c r="AP2065">
        <f t="shared" ca="1" si="1134"/>
        <v>5.0085470085470085</v>
      </c>
      <c r="AQ2065">
        <f t="shared" ca="1" si="1135"/>
        <v>3.0085470085470085</v>
      </c>
      <c r="AR2065">
        <f t="shared" ca="1" si="1136"/>
        <v>15.008547008547007</v>
      </c>
      <c r="AS2065">
        <f ca="1">P2065/J2065</f>
        <v>-1.149174662240959E-2</v>
      </c>
    </row>
    <row r="2066" spans="1:45" x14ac:dyDescent="0.4">
      <c r="A2066">
        <f t="shared" si="1131"/>
        <v>201903</v>
      </c>
      <c r="B2066" t="s">
        <v>120</v>
      </c>
      <c r="C2066" t="s">
        <v>31</v>
      </c>
      <c r="D2066" t="str">
        <f t="shared" ca="1" si="1116"/>
        <v>I120</v>
      </c>
      <c r="E2066">
        <f t="shared" ca="1" si="1100"/>
        <v>68</v>
      </c>
      <c r="F2066">
        <f t="shared" ca="1" si="1101"/>
        <v>11</v>
      </c>
      <c r="G2066" t="str">
        <f t="shared" ca="1" si="1102"/>
        <v>S11</v>
      </c>
      <c r="H2066" t="str">
        <f t="shared" ca="1" si="1103"/>
        <v>S117</v>
      </c>
      <c r="I2066">
        <f ca="1">VLOOKUP(D2066,PRC!$A$2:$B$21,2,0)*E2066</f>
        <v>292400000</v>
      </c>
      <c r="J2066">
        <f t="shared" ca="1" si="1104"/>
        <v>260235996</v>
      </c>
      <c r="K2066">
        <f ca="1">VLOOKUP(D2066,PRC!$A$1:$C$21,3,0)*E2066</f>
        <v>131580000</v>
      </c>
      <c r="L2066">
        <f t="shared" ca="1" si="1105"/>
        <v>43860000</v>
      </c>
      <c r="M2066">
        <f t="shared" ca="1" si="1106"/>
        <v>8772000</v>
      </c>
      <c r="N2066">
        <f t="shared" ca="1" si="1107"/>
        <v>8772000</v>
      </c>
      <c r="O2066">
        <f t="shared" ca="1" si="1108"/>
        <v>40936000</v>
      </c>
      <c r="P2066">
        <f t="shared" ca="1" si="1130"/>
        <v>26315996</v>
      </c>
      <c r="Q2066">
        <f ca="1">IF(P2066&gt;0,1,0)</f>
        <v>1</v>
      </c>
      <c r="R2066">
        <f t="shared" ca="1" si="1110"/>
        <v>11</v>
      </c>
      <c r="S2066">
        <f t="shared" ca="1" si="1111"/>
        <v>15</v>
      </c>
      <c r="T2066">
        <f t="shared" ca="1" si="1112"/>
        <v>3</v>
      </c>
      <c r="U2066">
        <f t="shared" ca="1" si="1113"/>
        <v>3</v>
      </c>
      <c r="V2066">
        <f t="shared" ca="1" si="1114"/>
        <v>14</v>
      </c>
      <c r="X2066">
        <f t="shared" si="1117"/>
        <v>2066</v>
      </c>
      <c r="Y2066">
        <f t="shared" si="1118"/>
        <v>2002</v>
      </c>
      <c r="Z2066">
        <f t="shared" si="1119"/>
        <v>2003</v>
      </c>
      <c r="AA2066">
        <f t="shared" si="1115"/>
        <v>2101</v>
      </c>
      <c r="AB2066">
        <f t="shared" si="1132"/>
        <v>100</v>
      </c>
      <c r="AM2066" t="str">
        <f t="shared" si="1133"/>
        <v>201903SS</v>
      </c>
      <c r="AN2066">
        <f t="shared" ca="1" si="1120"/>
        <v>11.000001367989054</v>
      </c>
      <c r="AO2066">
        <f t="shared" ca="1" si="1121"/>
        <v>15</v>
      </c>
      <c r="AP2066">
        <f t="shared" ca="1" si="1134"/>
        <v>3</v>
      </c>
      <c r="AQ2066">
        <f t="shared" ca="1" si="1135"/>
        <v>3</v>
      </c>
      <c r="AR2066">
        <f t="shared" ca="1" si="1136"/>
        <v>14.000000000000002</v>
      </c>
      <c r="AS2066">
        <f ca="1">P2066/J2066</f>
        <v>0.10112358168929098</v>
      </c>
    </row>
    <row r="2067" spans="1:45" x14ac:dyDescent="0.4">
      <c r="A2067">
        <f t="shared" si="1131"/>
        <v>201903</v>
      </c>
      <c r="B2067" t="s">
        <v>121</v>
      </c>
      <c r="C2067" t="s">
        <v>31</v>
      </c>
      <c r="D2067" t="str">
        <f t="shared" ca="1" si="1116"/>
        <v>I111</v>
      </c>
      <c r="E2067">
        <f t="shared" ref="E2067:E2130" ca="1" si="1137">RANDBETWEEN(INDIRECT("AD"&amp;Y2067),INDIRECT("AD"&amp;Z2067))</f>
        <v>78</v>
      </c>
      <c r="F2067">
        <f t="shared" ref="F2067:F2130" ca="1" si="1138">RANDBETWEEN(INDIRECT("AF"&amp;Y2067),INDIRECT("AF"&amp;Z2067))</f>
        <v>9</v>
      </c>
      <c r="G2067" t="str">
        <f t="shared" ref="G2067:G2101" ca="1" si="1139">LEFT(H2067,3)</f>
        <v>S11</v>
      </c>
      <c r="H2067" t="str">
        <f t="shared" ref="H2067:H2101" ca="1" si="1140">"S"&amp;RANDBETWEEN(101,120)</f>
        <v>S113</v>
      </c>
      <c r="I2067">
        <f ca="1">VLOOKUP(D2067,PRC!$A$2:$B$21,2,0)*E2067</f>
        <v>11700000</v>
      </c>
      <c r="J2067">
        <f t="shared" ref="J2067:J2130" ca="1" si="1141">I2067*(1-R2067/100)-4</f>
        <v>10646996</v>
      </c>
      <c r="K2067">
        <f ca="1">VLOOKUP(D2067,PRC!$A$1:$C$21,3,0)*E2067</f>
        <v>6201000</v>
      </c>
      <c r="L2067">
        <f t="shared" ref="L2067:L2130" ca="1" si="1142">ROUND($I2067*S2067,-5)/100</f>
        <v>1404000</v>
      </c>
      <c r="M2067">
        <f t="shared" ref="M2067:M2130" ca="1" si="1143">ROUND($I2067*T2067,-5)/100</f>
        <v>351000</v>
      </c>
      <c r="N2067">
        <f t="shared" ref="N2067:N2130" ca="1" si="1144">ROUND($I2067*U2067,-5)/100</f>
        <v>351000</v>
      </c>
      <c r="O2067">
        <f t="shared" ref="O2067:O2130" ca="1" si="1145">ROUND($I2067*V2067,-5)/100</f>
        <v>1287000</v>
      </c>
      <c r="P2067">
        <f t="shared" ca="1" si="1130"/>
        <v>1052996</v>
      </c>
      <c r="Q2067">
        <f ca="1">IF(P2067&gt;0,1,0)</f>
        <v>1</v>
      </c>
      <c r="R2067">
        <f t="shared" ref="R2067:R2130" ca="1" si="1146">RANDBETWEEN(INDIRECT("AF"&amp;$Y2067),INDIRECT("AF"&amp;$Z2067))</f>
        <v>9</v>
      </c>
      <c r="S2067">
        <f t="shared" ref="S2067:S2130" ca="1" si="1147">RANDBETWEEN(INDIRECT("AG"&amp;$Y2067),INDIRECT("AG"&amp;$Z2067))</f>
        <v>12</v>
      </c>
      <c r="T2067">
        <f t="shared" ref="T2067:T2130" ca="1" si="1148">RANDBETWEEN(INDIRECT("AH"&amp;$Y2067),INDIRECT("AH"&amp;$Z2067))</f>
        <v>3</v>
      </c>
      <c r="U2067">
        <f t="shared" ref="U2067:U2130" ca="1" si="1149">RANDBETWEEN(INDIRECT("Ai"&amp;$Y2067),INDIRECT("Ai"&amp;$Z2067))</f>
        <v>3</v>
      </c>
      <c r="V2067">
        <f t="shared" ref="V2067:V2130" ca="1" si="1150">RANDBETWEEN(INDIRECT("Aj"&amp;$Y2067),INDIRECT("Aj"&amp;$Z2067))</f>
        <v>11</v>
      </c>
      <c r="X2067">
        <f t="shared" si="1117"/>
        <v>2067</v>
      </c>
      <c r="Y2067">
        <f t="shared" si="1118"/>
        <v>2002</v>
      </c>
      <c r="Z2067">
        <f t="shared" si="1119"/>
        <v>2003</v>
      </c>
      <c r="AA2067">
        <f t="shared" ref="AA2067:AA2130" si="1151">Y2067+AB2067-1</f>
        <v>2101</v>
      </c>
      <c r="AB2067">
        <f t="shared" si="1132"/>
        <v>100</v>
      </c>
      <c r="AM2067" t="str">
        <f t="shared" si="1133"/>
        <v>201903SS</v>
      </c>
      <c r="AN2067">
        <f t="shared" ca="1" si="1120"/>
        <v>9.0000341880341885</v>
      </c>
      <c r="AO2067">
        <f t="shared" ca="1" si="1121"/>
        <v>12</v>
      </c>
      <c r="AP2067">
        <f t="shared" ca="1" si="1134"/>
        <v>3</v>
      </c>
      <c r="AQ2067">
        <f t="shared" ca="1" si="1135"/>
        <v>3</v>
      </c>
      <c r="AR2067">
        <f t="shared" ca="1" si="1136"/>
        <v>11</v>
      </c>
      <c r="AS2067">
        <f ca="1">P2067/J2067</f>
        <v>9.890076036470756E-2</v>
      </c>
    </row>
    <row r="2068" spans="1:45" x14ac:dyDescent="0.4">
      <c r="A2068">
        <f t="shared" si="1131"/>
        <v>201903</v>
      </c>
      <c r="B2068" t="s">
        <v>122</v>
      </c>
      <c r="C2068" t="s">
        <v>31</v>
      </c>
      <c r="D2068" t="str">
        <f t="shared" ref="D2068:D2101" ca="1" si="1152">"I"&amp;RANDBETWEEN(101,120)</f>
        <v>I105</v>
      </c>
      <c r="E2068">
        <f t="shared" ca="1" si="1137"/>
        <v>44</v>
      </c>
      <c r="F2068">
        <f t="shared" ca="1" si="1138"/>
        <v>11</v>
      </c>
      <c r="G2068" t="str">
        <f t="shared" ca="1" si="1139"/>
        <v>S11</v>
      </c>
      <c r="H2068" t="str">
        <f t="shared" ca="1" si="1140"/>
        <v>S114</v>
      </c>
      <c r="I2068">
        <f ca="1">VLOOKUP(D2068,PRC!$A$2:$B$21,2,0)*E2068</f>
        <v>4400000</v>
      </c>
      <c r="J2068">
        <f t="shared" ca="1" si="1141"/>
        <v>3915996</v>
      </c>
      <c r="K2068">
        <f ca="1">VLOOKUP(D2068,PRC!$A$1:$C$21,3,0)*E2068</f>
        <v>2596000</v>
      </c>
      <c r="L2068">
        <f t="shared" ca="1" si="1142"/>
        <v>528000</v>
      </c>
      <c r="M2068">
        <f t="shared" ca="1" si="1143"/>
        <v>220000</v>
      </c>
      <c r="N2068">
        <f t="shared" ca="1" si="1144"/>
        <v>176000</v>
      </c>
      <c r="O2068">
        <f t="shared" ca="1" si="1145"/>
        <v>528000</v>
      </c>
      <c r="P2068">
        <f t="shared" ca="1" si="1130"/>
        <v>-132004</v>
      </c>
      <c r="Q2068">
        <f ca="1">IF(P2068&gt;0,1,0)</f>
        <v>0</v>
      </c>
      <c r="R2068">
        <f t="shared" ca="1" si="1146"/>
        <v>11</v>
      </c>
      <c r="S2068">
        <f t="shared" ca="1" si="1147"/>
        <v>12</v>
      </c>
      <c r="T2068">
        <f t="shared" ca="1" si="1148"/>
        <v>5</v>
      </c>
      <c r="U2068">
        <f t="shared" ca="1" si="1149"/>
        <v>4</v>
      </c>
      <c r="V2068">
        <f t="shared" ca="1" si="1150"/>
        <v>12</v>
      </c>
      <c r="X2068">
        <f t="shared" ref="X2068:X2131" si="1153">X2067+1</f>
        <v>2068</v>
      </c>
      <c r="Y2068">
        <f t="shared" ref="Y2068:Y2131" si="1154">IF(C2068=C2067,Y2067,X2068)</f>
        <v>2002</v>
      </c>
      <c r="Z2068">
        <f t="shared" ref="Z2068:Z2131" si="1155">Y2068+1</f>
        <v>2003</v>
      </c>
      <c r="AA2068">
        <f t="shared" si="1151"/>
        <v>2101</v>
      </c>
      <c r="AB2068">
        <f t="shared" si="1132"/>
        <v>100</v>
      </c>
      <c r="AM2068" t="str">
        <f t="shared" si="1133"/>
        <v>201903SS</v>
      </c>
      <c r="AN2068">
        <f t="shared" ref="AN2068:AN2101" ca="1" si="1156">(1-J2068/I2068)*100</f>
        <v>11.000090909090909</v>
      </c>
      <c r="AO2068">
        <f t="shared" ref="AO2068:AO2101" ca="1" si="1157">L2068/$I2068*100</f>
        <v>12</v>
      </c>
      <c r="AP2068">
        <f t="shared" ca="1" si="1134"/>
        <v>5</v>
      </c>
      <c r="AQ2068">
        <f t="shared" ca="1" si="1135"/>
        <v>4</v>
      </c>
      <c r="AR2068">
        <f t="shared" ca="1" si="1136"/>
        <v>12</v>
      </c>
      <c r="AS2068">
        <f ca="1">P2068/J2068</f>
        <v>-3.370892105099188E-2</v>
      </c>
    </row>
    <row r="2069" spans="1:45" x14ac:dyDescent="0.4">
      <c r="A2069">
        <f t="shared" si="1131"/>
        <v>201903</v>
      </c>
      <c r="B2069" t="s">
        <v>123</v>
      </c>
      <c r="C2069" t="s">
        <v>31</v>
      </c>
      <c r="D2069" t="str">
        <f t="shared" ca="1" si="1152"/>
        <v>I114</v>
      </c>
      <c r="E2069">
        <f t="shared" ca="1" si="1137"/>
        <v>66</v>
      </c>
      <c r="F2069">
        <f t="shared" ca="1" si="1138"/>
        <v>15</v>
      </c>
      <c r="G2069" t="str">
        <f t="shared" ca="1" si="1139"/>
        <v>S11</v>
      </c>
      <c r="H2069" t="str">
        <f t="shared" ca="1" si="1140"/>
        <v>S116</v>
      </c>
      <c r="I2069">
        <f ca="1">VLOOKUP(D2069,PRC!$A$2:$B$21,2,0)*E2069</f>
        <v>15840000</v>
      </c>
      <c r="J2069">
        <f t="shared" ca="1" si="1141"/>
        <v>14414396</v>
      </c>
      <c r="K2069">
        <f ca="1">VLOOKUP(D2069,PRC!$A$1:$C$21,3,0)*E2069</f>
        <v>9187200</v>
      </c>
      <c r="L2069">
        <f t="shared" ca="1" si="1142"/>
        <v>2376000</v>
      </c>
      <c r="M2069">
        <f t="shared" ca="1" si="1143"/>
        <v>475000</v>
      </c>
      <c r="N2069">
        <f t="shared" ca="1" si="1144"/>
        <v>792000</v>
      </c>
      <c r="O2069">
        <f t="shared" ca="1" si="1145"/>
        <v>2376000</v>
      </c>
      <c r="P2069">
        <f t="shared" ca="1" si="1130"/>
        <v>-791804</v>
      </c>
      <c r="Q2069">
        <f ca="1">IF(P2069&gt;0,1,0)</f>
        <v>0</v>
      </c>
      <c r="R2069">
        <f t="shared" ca="1" si="1146"/>
        <v>9</v>
      </c>
      <c r="S2069">
        <f t="shared" ca="1" si="1147"/>
        <v>15</v>
      </c>
      <c r="T2069">
        <f t="shared" ca="1" si="1148"/>
        <v>3</v>
      </c>
      <c r="U2069">
        <f t="shared" ca="1" si="1149"/>
        <v>5</v>
      </c>
      <c r="V2069">
        <f t="shared" ca="1" si="1150"/>
        <v>15</v>
      </c>
      <c r="X2069">
        <f t="shared" si="1153"/>
        <v>2069</v>
      </c>
      <c r="Y2069">
        <f t="shared" si="1154"/>
        <v>2002</v>
      </c>
      <c r="Z2069">
        <f t="shared" si="1155"/>
        <v>2003</v>
      </c>
      <c r="AA2069">
        <f t="shared" si="1151"/>
        <v>2101</v>
      </c>
      <c r="AB2069">
        <f t="shared" si="1132"/>
        <v>100</v>
      </c>
      <c r="AM2069" t="str">
        <f t="shared" si="1133"/>
        <v>201903SS</v>
      </c>
      <c r="AN2069">
        <f t="shared" ca="1" si="1156"/>
        <v>9.0000252525252566</v>
      </c>
      <c r="AO2069">
        <f t="shared" ca="1" si="1157"/>
        <v>15</v>
      </c>
      <c r="AP2069">
        <f t="shared" ca="1" si="1134"/>
        <v>2.9987373737373737</v>
      </c>
      <c r="AQ2069">
        <f t="shared" ca="1" si="1135"/>
        <v>5</v>
      </c>
      <c r="AR2069">
        <f t="shared" ca="1" si="1136"/>
        <v>15</v>
      </c>
      <c r="AS2069">
        <f ca="1">P2069/J2069</f>
        <v>-5.4931472674956343E-2</v>
      </c>
    </row>
    <row r="2070" spans="1:45" x14ac:dyDescent="0.4">
      <c r="A2070">
        <f t="shared" si="1131"/>
        <v>201903</v>
      </c>
      <c r="B2070" t="s">
        <v>124</v>
      </c>
      <c r="C2070" t="s">
        <v>31</v>
      </c>
      <c r="D2070" t="str">
        <f t="shared" ca="1" si="1152"/>
        <v>I104</v>
      </c>
      <c r="E2070">
        <f t="shared" ca="1" si="1137"/>
        <v>46</v>
      </c>
      <c r="F2070">
        <f t="shared" ca="1" si="1138"/>
        <v>12</v>
      </c>
      <c r="G2070" t="str">
        <f t="shared" ca="1" si="1139"/>
        <v>S11</v>
      </c>
      <c r="H2070" t="str">
        <f t="shared" ca="1" si="1140"/>
        <v>S113</v>
      </c>
      <c r="I2070">
        <f ca="1">VLOOKUP(D2070,PRC!$A$2:$B$21,2,0)*E2070</f>
        <v>3220000</v>
      </c>
      <c r="J2070">
        <f t="shared" ca="1" si="1141"/>
        <v>2801396</v>
      </c>
      <c r="K2070">
        <f ca="1">VLOOKUP(D2070,PRC!$A$1:$C$21,3,0)*E2070</f>
        <v>1352400</v>
      </c>
      <c r="L2070">
        <f t="shared" ca="1" si="1142"/>
        <v>322000</v>
      </c>
      <c r="M2070">
        <f t="shared" ca="1" si="1143"/>
        <v>129000</v>
      </c>
      <c r="N2070">
        <f t="shared" ca="1" si="1144"/>
        <v>129000</v>
      </c>
      <c r="O2070">
        <f t="shared" ca="1" si="1145"/>
        <v>386000</v>
      </c>
      <c r="P2070">
        <f t="shared" ca="1" si="1130"/>
        <v>482996</v>
      </c>
      <c r="Q2070">
        <f ca="1">IF(P2070&gt;0,1,0)</f>
        <v>1</v>
      </c>
      <c r="R2070">
        <f t="shared" ca="1" si="1146"/>
        <v>13</v>
      </c>
      <c r="S2070">
        <f t="shared" ca="1" si="1147"/>
        <v>10</v>
      </c>
      <c r="T2070">
        <f t="shared" ca="1" si="1148"/>
        <v>4</v>
      </c>
      <c r="U2070">
        <f t="shared" ca="1" si="1149"/>
        <v>4</v>
      </c>
      <c r="V2070">
        <f t="shared" ca="1" si="1150"/>
        <v>12</v>
      </c>
      <c r="X2070">
        <f t="shared" si="1153"/>
        <v>2070</v>
      </c>
      <c r="Y2070">
        <f t="shared" si="1154"/>
        <v>2002</v>
      </c>
      <c r="Z2070">
        <f t="shared" si="1155"/>
        <v>2003</v>
      </c>
      <c r="AA2070">
        <f t="shared" si="1151"/>
        <v>2101</v>
      </c>
      <c r="AB2070">
        <f t="shared" si="1132"/>
        <v>100</v>
      </c>
      <c r="AM2070" t="str">
        <f t="shared" si="1133"/>
        <v>201903SS</v>
      </c>
      <c r="AN2070">
        <f t="shared" ca="1" si="1156"/>
        <v>13.000124223602484</v>
      </c>
      <c r="AO2070">
        <f t="shared" ca="1" si="1157"/>
        <v>10</v>
      </c>
      <c r="AP2070">
        <f t="shared" ca="1" si="1134"/>
        <v>4.0062111801242235</v>
      </c>
      <c r="AQ2070">
        <f t="shared" ca="1" si="1135"/>
        <v>4.0062111801242235</v>
      </c>
      <c r="AR2070">
        <f t="shared" ca="1" si="1136"/>
        <v>11.987577639751553</v>
      </c>
      <c r="AS2070">
        <f ca="1">P2070/J2070</f>
        <v>0.17241261142658873</v>
      </c>
    </row>
    <row r="2071" spans="1:45" x14ac:dyDescent="0.4">
      <c r="A2071">
        <f t="shared" si="1131"/>
        <v>201903</v>
      </c>
      <c r="B2071" t="s">
        <v>125</v>
      </c>
      <c r="C2071" t="s">
        <v>31</v>
      </c>
      <c r="D2071" t="str">
        <f t="shared" ca="1" si="1152"/>
        <v>I115</v>
      </c>
      <c r="E2071">
        <f t="shared" ca="1" si="1137"/>
        <v>30</v>
      </c>
      <c r="F2071">
        <f t="shared" ca="1" si="1138"/>
        <v>9</v>
      </c>
      <c r="G2071" t="str">
        <f t="shared" ca="1" si="1139"/>
        <v>S10</v>
      </c>
      <c r="H2071" t="str">
        <f t="shared" ca="1" si="1140"/>
        <v>S102</v>
      </c>
      <c r="I2071">
        <f ca="1">VLOOKUP(D2071,PRC!$A$2:$B$21,2,0)*E2071</f>
        <v>150000</v>
      </c>
      <c r="J2071">
        <f t="shared" ca="1" si="1141"/>
        <v>131996</v>
      </c>
      <c r="K2071">
        <f ca="1">VLOOKUP(D2071,PRC!$A$1:$C$21,3,0)*E2071</f>
        <v>72000</v>
      </c>
      <c r="L2071">
        <f t="shared" ca="1" si="1142"/>
        <v>17000</v>
      </c>
      <c r="M2071">
        <f t="shared" ca="1" si="1143"/>
        <v>8000</v>
      </c>
      <c r="N2071">
        <f t="shared" ca="1" si="1144"/>
        <v>5000</v>
      </c>
      <c r="O2071">
        <f t="shared" ca="1" si="1145"/>
        <v>21000</v>
      </c>
      <c r="P2071">
        <f t="shared" ca="1" si="1130"/>
        <v>8996</v>
      </c>
      <c r="Q2071">
        <f ca="1">IF(P2071&gt;0,1,0)</f>
        <v>1</v>
      </c>
      <c r="R2071">
        <f t="shared" ca="1" si="1146"/>
        <v>12</v>
      </c>
      <c r="S2071">
        <f t="shared" ca="1" si="1147"/>
        <v>11</v>
      </c>
      <c r="T2071">
        <f t="shared" ca="1" si="1148"/>
        <v>5</v>
      </c>
      <c r="U2071">
        <f t="shared" ca="1" si="1149"/>
        <v>3</v>
      </c>
      <c r="V2071">
        <f t="shared" ca="1" si="1150"/>
        <v>14</v>
      </c>
      <c r="X2071">
        <f t="shared" si="1153"/>
        <v>2071</v>
      </c>
      <c r="Y2071">
        <f t="shared" si="1154"/>
        <v>2002</v>
      </c>
      <c r="Z2071">
        <f t="shared" si="1155"/>
        <v>2003</v>
      </c>
      <c r="AA2071">
        <f t="shared" si="1151"/>
        <v>2101</v>
      </c>
      <c r="AB2071">
        <f t="shared" si="1132"/>
        <v>100</v>
      </c>
      <c r="AM2071" t="str">
        <f t="shared" si="1133"/>
        <v>201903SS</v>
      </c>
      <c r="AN2071">
        <f t="shared" ca="1" si="1156"/>
        <v>12.002666666666661</v>
      </c>
      <c r="AO2071">
        <f t="shared" ca="1" si="1157"/>
        <v>11.333333333333332</v>
      </c>
      <c r="AP2071">
        <f t="shared" ca="1" si="1134"/>
        <v>5.3333333333333339</v>
      </c>
      <c r="AQ2071">
        <f t="shared" ca="1" si="1135"/>
        <v>3.3333333333333335</v>
      </c>
      <c r="AR2071">
        <f t="shared" ca="1" si="1136"/>
        <v>14.000000000000002</v>
      </c>
      <c r="AS2071">
        <f ca="1">P2071/J2071</f>
        <v>6.8153580411527623E-2</v>
      </c>
    </row>
    <row r="2072" spans="1:45" x14ac:dyDescent="0.4">
      <c r="A2072">
        <f t="shared" si="1131"/>
        <v>201903</v>
      </c>
      <c r="B2072" t="s">
        <v>126</v>
      </c>
      <c r="C2072" t="s">
        <v>31</v>
      </c>
      <c r="D2072" t="str">
        <f t="shared" ca="1" si="1152"/>
        <v>I115</v>
      </c>
      <c r="E2072">
        <f t="shared" ca="1" si="1137"/>
        <v>70</v>
      </c>
      <c r="F2072">
        <f t="shared" ca="1" si="1138"/>
        <v>16</v>
      </c>
      <c r="G2072" t="str">
        <f t="shared" ca="1" si="1139"/>
        <v>S11</v>
      </c>
      <c r="H2072" t="str">
        <f t="shared" ca="1" si="1140"/>
        <v>S117</v>
      </c>
      <c r="I2072">
        <f ca="1">VLOOKUP(D2072,PRC!$A$2:$B$21,2,0)*E2072</f>
        <v>350000</v>
      </c>
      <c r="J2072">
        <f t="shared" ca="1" si="1141"/>
        <v>314996</v>
      </c>
      <c r="K2072">
        <f ca="1">VLOOKUP(D2072,PRC!$A$1:$C$21,3,0)*E2072</f>
        <v>168000</v>
      </c>
      <c r="L2072">
        <f t="shared" ca="1" si="1142"/>
        <v>53000</v>
      </c>
      <c r="M2072">
        <f t="shared" ca="1" si="1143"/>
        <v>18000</v>
      </c>
      <c r="N2072">
        <f t="shared" ca="1" si="1144"/>
        <v>14000</v>
      </c>
      <c r="O2072">
        <f t="shared" ca="1" si="1145"/>
        <v>46000</v>
      </c>
      <c r="P2072">
        <f t="shared" ca="1" si="1130"/>
        <v>15996</v>
      </c>
      <c r="Q2072">
        <f ca="1">IF(P2072&gt;0,1,0)</f>
        <v>1</v>
      </c>
      <c r="R2072">
        <f t="shared" ca="1" si="1146"/>
        <v>10</v>
      </c>
      <c r="S2072">
        <f t="shared" ca="1" si="1147"/>
        <v>15</v>
      </c>
      <c r="T2072">
        <f t="shared" ca="1" si="1148"/>
        <v>5</v>
      </c>
      <c r="U2072">
        <f t="shared" ca="1" si="1149"/>
        <v>4</v>
      </c>
      <c r="V2072">
        <f t="shared" ca="1" si="1150"/>
        <v>13</v>
      </c>
      <c r="X2072">
        <f t="shared" si="1153"/>
        <v>2072</v>
      </c>
      <c r="Y2072">
        <f t="shared" si="1154"/>
        <v>2002</v>
      </c>
      <c r="Z2072">
        <f t="shared" si="1155"/>
        <v>2003</v>
      </c>
      <c r="AA2072">
        <f t="shared" si="1151"/>
        <v>2101</v>
      </c>
      <c r="AB2072">
        <f t="shared" si="1132"/>
        <v>100</v>
      </c>
      <c r="AM2072" t="str">
        <f t="shared" si="1133"/>
        <v>201903SS</v>
      </c>
      <c r="AN2072">
        <f t="shared" ca="1" si="1156"/>
        <v>10.001142857142852</v>
      </c>
      <c r="AO2072">
        <f t="shared" ca="1" si="1157"/>
        <v>15.142857142857144</v>
      </c>
      <c r="AP2072">
        <f t="shared" ca="1" si="1134"/>
        <v>5.1428571428571423</v>
      </c>
      <c r="AQ2072">
        <f t="shared" ca="1" si="1135"/>
        <v>4</v>
      </c>
      <c r="AR2072">
        <f t="shared" ca="1" si="1136"/>
        <v>13.142857142857142</v>
      </c>
      <c r="AS2072">
        <f ca="1">P2072/J2072</f>
        <v>5.0781597226631447E-2</v>
      </c>
    </row>
    <row r="2073" spans="1:45" x14ac:dyDescent="0.4">
      <c r="A2073">
        <f t="shared" si="1131"/>
        <v>201903</v>
      </c>
      <c r="B2073" t="s">
        <v>127</v>
      </c>
      <c r="C2073" t="s">
        <v>31</v>
      </c>
      <c r="D2073" t="str">
        <f t="shared" ca="1" si="1152"/>
        <v>I106</v>
      </c>
      <c r="E2073">
        <f t="shared" ca="1" si="1137"/>
        <v>48</v>
      </c>
      <c r="F2073">
        <f t="shared" ca="1" si="1138"/>
        <v>17</v>
      </c>
      <c r="G2073" t="str">
        <f t="shared" ca="1" si="1139"/>
        <v>S12</v>
      </c>
      <c r="H2073" t="str">
        <f t="shared" ca="1" si="1140"/>
        <v>S120</v>
      </c>
      <c r="I2073">
        <f ca="1">VLOOKUP(D2073,PRC!$A$2:$B$21,2,0)*E2073</f>
        <v>960000</v>
      </c>
      <c r="J2073">
        <f t="shared" ca="1" si="1141"/>
        <v>873596</v>
      </c>
      <c r="K2073">
        <f ca="1">VLOOKUP(D2073,PRC!$A$1:$C$21,3,0)*E2073</f>
        <v>508800</v>
      </c>
      <c r="L2073">
        <f t="shared" ca="1" si="1142"/>
        <v>106000</v>
      </c>
      <c r="M2073">
        <f t="shared" ca="1" si="1143"/>
        <v>48000</v>
      </c>
      <c r="N2073">
        <f t="shared" ca="1" si="1144"/>
        <v>29000</v>
      </c>
      <c r="O2073">
        <f t="shared" ca="1" si="1145"/>
        <v>106000</v>
      </c>
      <c r="P2073">
        <f t="shared" ca="1" si="1130"/>
        <v>75796</v>
      </c>
      <c r="Q2073">
        <f ca="1">IF(P2073&gt;0,1,0)</f>
        <v>1</v>
      </c>
      <c r="R2073">
        <f t="shared" ca="1" si="1146"/>
        <v>9</v>
      </c>
      <c r="S2073">
        <f t="shared" ca="1" si="1147"/>
        <v>11</v>
      </c>
      <c r="T2073">
        <f t="shared" ca="1" si="1148"/>
        <v>5</v>
      </c>
      <c r="U2073">
        <f t="shared" ca="1" si="1149"/>
        <v>3</v>
      </c>
      <c r="V2073">
        <f t="shared" ca="1" si="1150"/>
        <v>11</v>
      </c>
      <c r="X2073">
        <f t="shared" si="1153"/>
        <v>2073</v>
      </c>
      <c r="Y2073">
        <f t="shared" si="1154"/>
        <v>2002</v>
      </c>
      <c r="Z2073">
        <f t="shared" si="1155"/>
        <v>2003</v>
      </c>
      <c r="AA2073">
        <f t="shared" si="1151"/>
        <v>2101</v>
      </c>
      <c r="AB2073">
        <f t="shared" si="1132"/>
        <v>100</v>
      </c>
      <c r="AM2073" t="str">
        <f t="shared" si="1133"/>
        <v>201903SS</v>
      </c>
      <c r="AN2073">
        <f t="shared" ca="1" si="1156"/>
        <v>9.0004166666666663</v>
      </c>
      <c r="AO2073">
        <f t="shared" ca="1" si="1157"/>
        <v>11.041666666666666</v>
      </c>
      <c r="AP2073">
        <f t="shared" ca="1" si="1134"/>
        <v>5</v>
      </c>
      <c r="AQ2073">
        <f t="shared" ca="1" si="1135"/>
        <v>3.0208333333333335</v>
      </c>
      <c r="AR2073">
        <f t="shared" ca="1" si="1136"/>
        <v>11.041666666666666</v>
      </c>
      <c r="AS2073">
        <f ca="1">P2073/J2073</f>
        <v>8.6763217780301188E-2</v>
      </c>
    </row>
    <row r="2074" spans="1:45" x14ac:dyDescent="0.4">
      <c r="A2074">
        <f t="shared" si="1131"/>
        <v>201903</v>
      </c>
      <c r="B2074" t="s">
        <v>128</v>
      </c>
      <c r="C2074" t="s">
        <v>31</v>
      </c>
      <c r="D2074" t="str">
        <f t="shared" ca="1" si="1152"/>
        <v>I118</v>
      </c>
      <c r="E2074">
        <f t="shared" ca="1" si="1137"/>
        <v>80</v>
      </c>
      <c r="F2074">
        <f t="shared" ca="1" si="1138"/>
        <v>11</v>
      </c>
      <c r="G2074" t="str">
        <f t="shared" ca="1" si="1139"/>
        <v>S11</v>
      </c>
      <c r="H2074" t="str">
        <f t="shared" ca="1" si="1140"/>
        <v>S115</v>
      </c>
      <c r="I2074">
        <f ca="1">VLOOKUP(D2074,PRC!$A$2:$B$21,2,0)*E2074</f>
        <v>42400000</v>
      </c>
      <c r="J2074">
        <f t="shared" ca="1" si="1141"/>
        <v>34767996</v>
      </c>
      <c r="K2074">
        <f ca="1">VLOOKUP(D2074,PRC!$A$1:$C$21,3,0)*E2074</f>
        <v>17808000</v>
      </c>
      <c r="L2074">
        <f t="shared" ca="1" si="1142"/>
        <v>5936000</v>
      </c>
      <c r="M2074">
        <f t="shared" ca="1" si="1143"/>
        <v>2120000</v>
      </c>
      <c r="N2074">
        <f t="shared" ca="1" si="1144"/>
        <v>1696000</v>
      </c>
      <c r="O2074">
        <f t="shared" ca="1" si="1145"/>
        <v>5512000</v>
      </c>
      <c r="P2074">
        <f t="shared" ca="1" si="1130"/>
        <v>1695996</v>
      </c>
      <c r="Q2074">
        <f ca="1">IF(P2074&gt;0,1,0)</f>
        <v>1</v>
      </c>
      <c r="R2074">
        <f t="shared" ca="1" si="1146"/>
        <v>18</v>
      </c>
      <c r="S2074">
        <f t="shared" ca="1" si="1147"/>
        <v>14</v>
      </c>
      <c r="T2074">
        <f t="shared" ca="1" si="1148"/>
        <v>5</v>
      </c>
      <c r="U2074">
        <f t="shared" ca="1" si="1149"/>
        <v>4</v>
      </c>
      <c r="V2074">
        <f t="shared" ca="1" si="1150"/>
        <v>13</v>
      </c>
      <c r="X2074">
        <f t="shared" si="1153"/>
        <v>2074</v>
      </c>
      <c r="Y2074">
        <f t="shared" si="1154"/>
        <v>2002</v>
      </c>
      <c r="Z2074">
        <f t="shared" si="1155"/>
        <v>2003</v>
      </c>
      <c r="AA2074">
        <f t="shared" si="1151"/>
        <v>2101</v>
      </c>
      <c r="AB2074">
        <f t="shared" si="1132"/>
        <v>100</v>
      </c>
      <c r="AM2074" t="str">
        <f t="shared" si="1133"/>
        <v>201903SS</v>
      </c>
      <c r="AN2074">
        <f t="shared" ca="1" si="1156"/>
        <v>18.000009433962262</v>
      </c>
      <c r="AO2074">
        <f t="shared" ca="1" si="1157"/>
        <v>14.000000000000002</v>
      </c>
      <c r="AP2074">
        <f t="shared" ca="1" si="1134"/>
        <v>5</v>
      </c>
      <c r="AQ2074">
        <f t="shared" ca="1" si="1135"/>
        <v>4</v>
      </c>
      <c r="AR2074">
        <f t="shared" ca="1" si="1136"/>
        <v>13</v>
      </c>
      <c r="AS2074">
        <f ca="1">P2074/J2074</f>
        <v>4.8780378368658346E-2</v>
      </c>
    </row>
    <row r="2075" spans="1:45" x14ac:dyDescent="0.4">
      <c r="A2075">
        <f t="shared" si="1131"/>
        <v>201903</v>
      </c>
      <c r="B2075" t="s">
        <v>129</v>
      </c>
      <c r="C2075" t="s">
        <v>31</v>
      </c>
      <c r="D2075" t="str">
        <f t="shared" ca="1" si="1152"/>
        <v>I118</v>
      </c>
      <c r="E2075">
        <f t="shared" ca="1" si="1137"/>
        <v>44</v>
      </c>
      <c r="F2075">
        <f t="shared" ca="1" si="1138"/>
        <v>17</v>
      </c>
      <c r="G2075" t="str">
        <f t="shared" ca="1" si="1139"/>
        <v>S11</v>
      </c>
      <c r="H2075" t="str">
        <f t="shared" ca="1" si="1140"/>
        <v>S116</v>
      </c>
      <c r="I2075">
        <f ca="1">VLOOKUP(D2075,PRC!$A$2:$B$21,2,0)*E2075</f>
        <v>23320000</v>
      </c>
      <c r="J2075">
        <f t="shared" ca="1" si="1141"/>
        <v>20754796</v>
      </c>
      <c r="K2075">
        <f ca="1">VLOOKUP(D2075,PRC!$A$1:$C$21,3,0)*E2075</f>
        <v>9794400</v>
      </c>
      <c r="L2075">
        <f t="shared" ca="1" si="1142"/>
        <v>2798000</v>
      </c>
      <c r="M2075">
        <f t="shared" ca="1" si="1143"/>
        <v>700000</v>
      </c>
      <c r="N2075">
        <f t="shared" ca="1" si="1144"/>
        <v>700000</v>
      </c>
      <c r="O2075">
        <f t="shared" ca="1" si="1145"/>
        <v>3265000</v>
      </c>
      <c r="P2075">
        <f t="shared" ca="1" si="1130"/>
        <v>3497396</v>
      </c>
      <c r="Q2075">
        <f ca="1">IF(P2075&gt;0,1,0)</f>
        <v>1</v>
      </c>
      <c r="R2075">
        <f t="shared" ca="1" si="1146"/>
        <v>11</v>
      </c>
      <c r="S2075">
        <f t="shared" ca="1" si="1147"/>
        <v>12</v>
      </c>
      <c r="T2075">
        <f t="shared" ca="1" si="1148"/>
        <v>3</v>
      </c>
      <c r="U2075">
        <f t="shared" ca="1" si="1149"/>
        <v>3</v>
      </c>
      <c r="V2075">
        <f t="shared" ca="1" si="1150"/>
        <v>14</v>
      </c>
      <c r="X2075">
        <f t="shared" si="1153"/>
        <v>2075</v>
      </c>
      <c r="Y2075">
        <f t="shared" si="1154"/>
        <v>2002</v>
      </c>
      <c r="Z2075">
        <f t="shared" si="1155"/>
        <v>2003</v>
      </c>
      <c r="AA2075">
        <f t="shared" si="1151"/>
        <v>2101</v>
      </c>
      <c r="AB2075">
        <f t="shared" si="1132"/>
        <v>100</v>
      </c>
      <c r="AM2075" t="str">
        <f t="shared" si="1133"/>
        <v>201903SS</v>
      </c>
      <c r="AN2075">
        <f t="shared" ca="1" si="1156"/>
        <v>11.000017152658659</v>
      </c>
      <c r="AO2075">
        <f t="shared" ca="1" si="1157"/>
        <v>11.99828473413379</v>
      </c>
      <c r="AP2075">
        <f t="shared" ca="1" si="1134"/>
        <v>3.0017152658662094</v>
      </c>
      <c r="AQ2075">
        <f t="shared" ca="1" si="1135"/>
        <v>3.0017152658662094</v>
      </c>
      <c r="AR2075">
        <f t="shared" ca="1" si="1136"/>
        <v>14.000857632933105</v>
      </c>
      <c r="AS2075">
        <f ca="1">P2075/J2075</f>
        <v>0.16851025661731389</v>
      </c>
    </row>
    <row r="2076" spans="1:45" x14ac:dyDescent="0.4">
      <c r="A2076">
        <f t="shared" si="1131"/>
        <v>201903</v>
      </c>
      <c r="B2076" t="s">
        <v>130</v>
      </c>
      <c r="C2076" t="s">
        <v>31</v>
      </c>
      <c r="D2076" t="str">
        <f t="shared" ca="1" si="1152"/>
        <v>I108</v>
      </c>
      <c r="E2076">
        <f t="shared" ca="1" si="1137"/>
        <v>80</v>
      </c>
      <c r="F2076">
        <f t="shared" ca="1" si="1138"/>
        <v>15</v>
      </c>
      <c r="G2076" t="str">
        <f t="shared" ca="1" si="1139"/>
        <v>S10</v>
      </c>
      <c r="H2076" t="str">
        <f t="shared" ca="1" si="1140"/>
        <v>S109</v>
      </c>
      <c r="I2076">
        <f ca="1">VLOOKUP(D2076,PRC!$A$2:$B$21,2,0)*E2076</f>
        <v>3200000</v>
      </c>
      <c r="J2076">
        <f t="shared" ca="1" si="1141"/>
        <v>2783996</v>
      </c>
      <c r="K2076">
        <f ca="1">VLOOKUP(D2076,PRC!$A$1:$C$21,3,0)*E2076</f>
        <v>1472000</v>
      </c>
      <c r="L2076">
        <f t="shared" ca="1" si="1142"/>
        <v>448000</v>
      </c>
      <c r="M2076">
        <f t="shared" ca="1" si="1143"/>
        <v>160000</v>
      </c>
      <c r="N2076">
        <f t="shared" ca="1" si="1144"/>
        <v>96000</v>
      </c>
      <c r="O2076">
        <f t="shared" ca="1" si="1145"/>
        <v>480000</v>
      </c>
      <c r="P2076">
        <f t="shared" ca="1" si="1130"/>
        <v>127996</v>
      </c>
      <c r="Q2076">
        <f ca="1">IF(P2076&gt;0,1,0)</f>
        <v>1</v>
      </c>
      <c r="R2076">
        <f t="shared" ca="1" si="1146"/>
        <v>13</v>
      </c>
      <c r="S2076">
        <f t="shared" ca="1" si="1147"/>
        <v>14</v>
      </c>
      <c r="T2076">
        <f t="shared" ca="1" si="1148"/>
        <v>5</v>
      </c>
      <c r="U2076">
        <f t="shared" ca="1" si="1149"/>
        <v>3</v>
      </c>
      <c r="V2076">
        <f t="shared" ca="1" si="1150"/>
        <v>15</v>
      </c>
      <c r="X2076">
        <f t="shared" si="1153"/>
        <v>2076</v>
      </c>
      <c r="Y2076">
        <f t="shared" si="1154"/>
        <v>2002</v>
      </c>
      <c r="Z2076">
        <f t="shared" si="1155"/>
        <v>2003</v>
      </c>
      <c r="AA2076">
        <f t="shared" si="1151"/>
        <v>2101</v>
      </c>
      <c r="AB2076">
        <f t="shared" si="1132"/>
        <v>100</v>
      </c>
      <c r="AM2076" t="str">
        <f t="shared" si="1133"/>
        <v>201903SS</v>
      </c>
      <c r="AN2076">
        <f t="shared" ca="1" si="1156"/>
        <v>13.000124999999995</v>
      </c>
      <c r="AO2076">
        <f t="shared" ca="1" si="1157"/>
        <v>14.000000000000002</v>
      </c>
      <c r="AP2076">
        <f t="shared" ca="1" si="1134"/>
        <v>5</v>
      </c>
      <c r="AQ2076">
        <f t="shared" ca="1" si="1135"/>
        <v>3</v>
      </c>
      <c r="AR2076">
        <f t="shared" ca="1" si="1136"/>
        <v>15</v>
      </c>
      <c r="AS2076">
        <f ca="1">P2076/J2076</f>
        <v>4.5975640769598806E-2</v>
      </c>
    </row>
    <row r="2077" spans="1:45" x14ac:dyDescent="0.4">
      <c r="A2077">
        <f t="shared" si="1131"/>
        <v>201903</v>
      </c>
      <c r="B2077" t="s">
        <v>131</v>
      </c>
      <c r="C2077" t="s">
        <v>31</v>
      </c>
      <c r="D2077" t="str">
        <f t="shared" ca="1" si="1152"/>
        <v>I113</v>
      </c>
      <c r="E2077">
        <f t="shared" ca="1" si="1137"/>
        <v>32</v>
      </c>
      <c r="F2077">
        <f t="shared" ca="1" si="1138"/>
        <v>15</v>
      </c>
      <c r="G2077" t="str">
        <f t="shared" ca="1" si="1139"/>
        <v>S10</v>
      </c>
      <c r="H2077" t="str">
        <f t="shared" ca="1" si="1140"/>
        <v>S107</v>
      </c>
      <c r="I2077">
        <f ca="1">VLOOKUP(D2077,PRC!$A$2:$B$21,2,0)*E2077</f>
        <v>21440000</v>
      </c>
      <c r="J2077">
        <f t="shared" ca="1" si="1141"/>
        <v>19295996</v>
      </c>
      <c r="K2077">
        <f ca="1">VLOOKUP(D2077,PRC!$A$1:$C$21,3,0)*E2077</f>
        <v>9648000</v>
      </c>
      <c r="L2077">
        <f t="shared" ca="1" si="1142"/>
        <v>2144000</v>
      </c>
      <c r="M2077">
        <f t="shared" ca="1" si="1143"/>
        <v>643000</v>
      </c>
      <c r="N2077">
        <f t="shared" ca="1" si="1144"/>
        <v>858000</v>
      </c>
      <c r="O2077">
        <f t="shared" ca="1" si="1145"/>
        <v>2573000</v>
      </c>
      <c r="P2077">
        <f t="shared" ca="1" si="1130"/>
        <v>3429996</v>
      </c>
      <c r="Q2077">
        <f ca="1">IF(P2077&gt;0,1,0)</f>
        <v>1</v>
      </c>
      <c r="R2077">
        <f t="shared" ca="1" si="1146"/>
        <v>10</v>
      </c>
      <c r="S2077">
        <f t="shared" ca="1" si="1147"/>
        <v>10</v>
      </c>
      <c r="T2077">
        <f t="shared" ca="1" si="1148"/>
        <v>3</v>
      </c>
      <c r="U2077">
        <f t="shared" ca="1" si="1149"/>
        <v>4</v>
      </c>
      <c r="V2077">
        <f t="shared" ca="1" si="1150"/>
        <v>12</v>
      </c>
      <c r="X2077">
        <f t="shared" si="1153"/>
        <v>2077</v>
      </c>
      <c r="Y2077">
        <f t="shared" si="1154"/>
        <v>2002</v>
      </c>
      <c r="Z2077">
        <f t="shared" si="1155"/>
        <v>2003</v>
      </c>
      <c r="AA2077">
        <f t="shared" si="1151"/>
        <v>2101</v>
      </c>
      <c r="AB2077">
        <f t="shared" si="1132"/>
        <v>100</v>
      </c>
      <c r="AM2077" t="str">
        <f t="shared" si="1133"/>
        <v>201903SS</v>
      </c>
      <c r="AN2077">
        <f t="shared" ca="1" si="1156"/>
        <v>10.000018656716414</v>
      </c>
      <c r="AO2077">
        <f t="shared" ca="1" si="1157"/>
        <v>10</v>
      </c>
      <c r="AP2077">
        <f t="shared" ca="1" si="1134"/>
        <v>2.9990671641791042</v>
      </c>
      <c r="AQ2077">
        <f t="shared" ca="1" si="1135"/>
        <v>4.0018656716417915</v>
      </c>
      <c r="AR2077">
        <f t="shared" ca="1" si="1136"/>
        <v>12.000932835820896</v>
      </c>
      <c r="AS2077">
        <f ca="1">P2077/J2077</f>
        <v>0.17775687764446055</v>
      </c>
    </row>
    <row r="2078" spans="1:45" x14ac:dyDescent="0.4">
      <c r="A2078">
        <f t="shared" si="1131"/>
        <v>201903</v>
      </c>
      <c r="B2078" t="s">
        <v>132</v>
      </c>
      <c r="C2078" t="s">
        <v>31</v>
      </c>
      <c r="D2078" t="str">
        <f t="shared" ca="1" si="1152"/>
        <v>I113</v>
      </c>
      <c r="E2078">
        <f t="shared" ca="1" si="1137"/>
        <v>48</v>
      </c>
      <c r="F2078">
        <f t="shared" ca="1" si="1138"/>
        <v>10</v>
      </c>
      <c r="G2078" t="str">
        <f t="shared" ca="1" si="1139"/>
        <v>S10</v>
      </c>
      <c r="H2078" t="str">
        <f t="shared" ca="1" si="1140"/>
        <v>S104</v>
      </c>
      <c r="I2078">
        <f ca="1">VLOOKUP(D2078,PRC!$A$2:$B$21,2,0)*E2078</f>
        <v>32160000</v>
      </c>
      <c r="J2078">
        <f t="shared" ca="1" si="1141"/>
        <v>29587196</v>
      </c>
      <c r="K2078">
        <f ca="1">VLOOKUP(D2078,PRC!$A$1:$C$21,3,0)*E2078</f>
        <v>14472000</v>
      </c>
      <c r="L2078">
        <f t="shared" ca="1" si="1142"/>
        <v>4502000</v>
      </c>
      <c r="M2078">
        <f t="shared" ca="1" si="1143"/>
        <v>965000</v>
      </c>
      <c r="N2078">
        <f t="shared" ca="1" si="1144"/>
        <v>1608000</v>
      </c>
      <c r="O2078">
        <f t="shared" ca="1" si="1145"/>
        <v>4824000</v>
      </c>
      <c r="P2078">
        <f t="shared" ca="1" si="1130"/>
        <v>3216196</v>
      </c>
      <c r="Q2078">
        <f ca="1">IF(P2078&gt;0,1,0)</f>
        <v>1</v>
      </c>
      <c r="R2078">
        <f t="shared" ca="1" si="1146"/>
        <v>8</v>
      </c>
      <c r="S2078">
        <f t="shared" ca="1" si="1147"/>
        <v>14</v>
      </c>
      <c r="T2078">
        <f t="shared" ca="1" si="1148"/>
        <v>3</v>
      </c>
      <c r="U2078">
        <f t="shared" ca="1" si="1149"/>
        <v>5</v>
      </c>
      <c r="V2078">
        <f t="shared" ca="1" si="1150"/>
        <v>15</v>
      </c>
      <c r="X2078">
        <f t="shared" si="1153"/>
        <v>2078</v>
      </c>
      <c r="Y2078">
        <f t="shared" si="1154"/>
        <v>2002</v>
      </c>
      <c r="Z2078">
        <f t="shared" si="1155"/>
        <v>2003</v>
      </c>
      <c r="AA2078">
        <f t="shared" si="1151"/>
        <v>2101</v>
      </c>
      <c r="AB2078">
        <f t="shared" si="1132"/>
        <v>100</v>
      </c>
      <c r="AM2078" t="str">
        <f t="shared" si="1133"/>
        <v>201903SS</v>
      </c>
      <c r="AN2078">
        <f t="shared" ca="1" si="1156"/>
        <v>8.0000124378109447</v>
      </c>
      <c r="AO2078">
        <f t="shared" ca="1" si="1157"/>
        <v>13.998756218905474</v>
      </c>
      <c r="AP2078">
        <f t="shared" ca="1" si="1134"/>
        <v>3.0006218905472637</v>
      </c>
      <c r="AQ2078">
        <f t="shared" ca="1" si="1135"/>
        <v>5</v>
      </c>
      <c r="AR2078">
        <f t="shared" ca="1" si="1136"/>
        <v>15</v>
      </c>
      <c r="AS2078">
        <f ca="1">P2078/J2078</f>
        <v>0.10870229135603117</v>
      </c>
    </row>
    <row r="2079" spans="1:45" x14ac:dyDescent="0.4">
      <c r="A2079">
        <f t="shared" si="1131"/>
        <v>201903</v>
      </c>
      <c r="B2079" t="s">
        <v>133</v>
      </c>
      <c r="C2079" t="s">
        <v>31</v>
      </c>
      <c r="D2079" t="str">
        <f t="shared" ca="1" si="1152"/>
        <v>I116</v>
      </c>
      <c r="E2079">
        <f t="shared" ca="1" si="1137"/>
        <v>16</v>
      </c>
      <c r="F2079">
        <f t="shared" ca="1" si="1138"/>
        <v>18</v>
      </c>
      <c r="G2079" t="str">
        <f t="shared" ca="1" si="1139"/>
        <v>S11</v>
      </c>
      <c r="H2079" t="str">
        <f t="shared" ca="1" si="1140"/>
        <v>S116</v>
      </c>
      <c r="I2079">
        <f ca="1">VLOOKUP(D2079,PRC!$A$2:$B$21,2,0)*E2079</f>
        <v>23360000</v>
      </c>
      <c r="J2079">
        <f t="shared" ca="1" si="1141"/>
        <v>21491196</v>
      </c>
      <c r="K2079">
        <f ca="1">VLOOKUP(D2079,PRC!$A$1:$C$21,3,0)*E2079</f>
        <v>14016000</v>
      </c>
      <c r="L2079">
        <f t="shared" ca="1" si="1142"/>
        <v>3504000</v>
      </c>
      <c r="M2079">
        <f t="shared" ca="1" si="1143"/>
        <v>701000</v>
      </c>
      <c r="N2079">
        <f t="shared" ca="1" si="1144"/>
        <v>701000</v>
      </c>
      <c r="O2079">
        <f t="shared" ca="1" si="1145"/>
        <v>3037000</v>
      </c>
      <c r="P2079">
        <f t="shared" ca="1" si="1130"/>
        <v>-467804</v>
      </c>
      <c r="Q2079">
        <f ca="1">IF(P2079&gt;0,1,0)</f>
        <v>0</v>
      </c>
      <c r="R2079">
        <f t="shared" ca="1" si="1146"/>
        <v>8</v>
      </c>
      <c r="S2079">
        <f t="shared" ca="1" si="1147"/>
        <v>15</v>
      </c>
      <c r="T2079">
        <f t="shared" ca="1" si="1148"/>
        <v>3</v>
      </c>
      <c r="U2079">
        <f t="shared" ca="1" si="1149"/>
        <v>3</v>
      </c>
      <c r="V2079">
        <f t="shared" ca="1" si="1150"/>
        <v>13</v>
      </c>
      <c r="X2079">
        <f t="shared" si="1153"/>
        <v>2079</v>
      </c>
      <c r="Y2079">
        <f t="shared" si="1154"/>
        <v>2002</v>
      </c>
      <c r="Z2079">
        <f t="shared" si="1155"/>
        <v>2003</v>
      </c>
      <c r="AA2079">
        <f t="shared" si="1151"/>
        <v>2101</v>
      </c>
      <c r="AB2079">
        <f t="shared" si="1132"/>
        <v>100</v>
      </c>
      <c r="AM2079" t="str">
        <f t="shared" si="1133"/>
        <v>201903SS</v>
      </c>
      <c r="AN2079">
        <f t="shared" ca="1" si="1156"/>
        <v>8.0000171232876731</v>
      </c>
      <c r="AO2079">
        <f t="shared" ca="1" si="1157"/>
        <v>15</v>
      </c>
      <c r="AP2079">
        <f t="shared" ca="1" si="1134"/>
        <v>3.0008561643835616</v>
      </c>
      <c r="AQ2079">
        <f t="shared" ca="1" si="1135"/>
        <v>3.0008561643835616</v>
      </c>
      <c r="AR2079">
        <f t="shared" ca="1" si="1136"/>
        <v>13.000856164383562</v>
      </c>
      <c r="AS2079">
        <f ca="1">P2079/J2079</f>
        <v>-2.1767239012663604E-2</v>
      </c>
    </row>
    <row r="2080" spans="1:45" x14ac:dyDescent="0.4">
      <c r="A2080">
        <f t="shared" si="1131"/>
        <v>201903</v>
      </c>
      <c r="B2080" t="s">
        <v>134</v>
      </c>
      <c r="C2080" t="s">
        <v>31</v>
      </c>
      <c r="D2080" t="str">
        <f t="shared" ca="1" si="1152"/>
        <v>I109</v>
      </c>
      <c r="E2080">
        <f t="shared" ca="1" si="1137"/>
        <v>48</v>
      </c>
      <c r="F2080">
        <f t="shared" ca="1" si="1138"/>
        <v>10</v>
      </c>
      <c r="G2080" t="str">
        <f t="shared" ca="1" si="1139"/>
        <v>S10</v>
      </c>
      <c r="H2080" t="str">
        <f t="shared" ca="1" si="1140"/>
        <v>S105</v>
      </c>
      <c r="I2080">
        <f ca="1">VLOOKUP(D2080,PRC!$A$2:$B$21,2,0)*E2080</f>
        <v>24000000</v>
      </c>
      <c r="J2080">
        <f t="shared" ca="1" si="1141"/>
        <v>19919996</v>
      </c>
      <c r="K2080">
        <f ca="1">VLOOKUP(D2080,PRC!$A$1:$C$21,3,0)*E2080</f>
        <v>9600000</v>
      </c>
      <c r="L2080">
        <f t="shared" ca="1" si="1142"/>
        <v>3600000</v>
      </c>
      <c r="M2080">
        <f t="shared" ca="1" si="1143"/>
        <v>720000</v>
      </c>
      <c r="N2080">
        <f t="shared" ca="1" si="1144"/>
        <v>1200000</v>
      </c>
      <c r="O2080">
        <f t="shared" ca="1" si="1145"/>
        <v>2880000</v>
      </c>
      <c r="P2080">
        <f t="shared" ca="1" si="1130"/>
        <v>1919996</v>
      </c>
      <c r="Q2080">
        <f ca="1">IF(P2080&gt;0,1,0)</f>
        <v>1</v>
      </c>
      <c r="R2080">
        <f t="shared" ca="1" si="1146"/>
        <v>17</v>
      </c>
      <c r="S2080">
        <f t="shared" ca="1" si="1147"/>
        <v>15</v>
      </c>
      <c r="T2080">
        <f t="shared" ca="1" si="1148"/>
        <v>3</v>
      </c>
      <c r="U2080">
        <f t="shared" ca="1" si="1149"/>
        <v>5</v>
      </c>
      <c r="V2080">
        <f t="shared" ca="1" si="1150"/>
        <v>12</v>
      </c>
      <c r="X2080">
        <f t="shared" si="1153"/>
        <v>2080</v>
      </c>
      <c r="Y2080">
        <f t="shared" si="1154"/>
        <v>2002</v>
      </c>
      <c r="Z2080">
        <f t="shared" si="1155"/>
        <v>2003</v>
      </c>
      <c r="AA2080">
        <f t="shared" si="1151"/>
        <v>2101</v>
      </c>
      <c r="AB2080">
        <f t="shared" si="1132"/>
        <v>100</v>
      </c>
      <c r="AM2080" t="str">
        <f t="shared" si="1133"/>
        <v>201903SS</v>
      </c>
      <c r="AN2080">
        <f t="shared" ca="1" si="1156"/>
        <v>17.00001666666666</v>
      </c>
      <c r="AO2080">
        <f t="shared" ca="1" si="1157"/>
        <v>15</v>
      </c>
      <c r="AP2080">
        <f t="shared" ca="1" si="1134"/>
        <v>3</v>
      </c>
      <c r="AQ2080">
        <f t="shared" ca="1" si="1135"/>
        <v>5</v>
      </c>
      <c r="AR2080">
        <f t="shared" ca="1" si="1136"/>
        <v>12</v>
      </c>
      <c r="AS2080">
        <f ca="1">P2080/J2080</f>
        <v>9.6385360719951949E-2</v>
      </c>
    </row>
    <row r="2081" spans="1:45" x14ac:dyDescent="0.4">
      <c r="A2081">
        <f t="shared" si="1131"/>
        <v>201903</v>
      </c>
      <c r="B2081" t="s">
        <v>135</v>
      </c>
      <c r="C2081" t="s">
        <v>31</v>
      </c>
      <c r="D2081" t="str">
        <f t="shared" ca="1" si="1152"/>
        <v>I112</v>
      </c>
      <c r="E2081">
        <f t="shared" ca="1" si="1137"/>
        <v>33</v>
      </c>
      <c r="F2081">
        <f t="shared" ca="1" si="1138"/>
        <v>8</v>
      </c>
      <c r="G2081" t="str">
        <f t="shared" ca="1" si="1139"/>
        <v>S11</v>
      </c>
      <c r="H2081" t="str">
        <f t="shared" ca="1" si="1140"/>
        <v>S115</v>
      </c>
      <c r="I2081">
        <f ca="1">VLOOKUP(D2081,PRC!$A$2:$B$21,2,0)*E2081</f>
        <v>2145000</v>
      </c>
      <c r="J2081">
        <f t="shared" ca="1" si="1141"/>
        <v>1844696</v>
      </c>
      <c r="K2081">
        <f ca="1">VLOOKUP(D2081,PRC!$A$1:$C$21,3,0)*E2081</f>
        <v>1072500</v>
      </c>
      <c r="L2081">
        <f t="shared" ca="1" si="1142"/>
        <v>279000</v>
      </c>
      <c r="M2081">
        <f t="shared" ca="1" si="1143"/>
        <v>86000</v>
      </c>
      <c r="N2081">
        <f t="shared" ca="1" si="1144"/>
        <v>64000</v>
      </c>
      <c r="O2081">
        <f t="shared" ca="1" si="1145"/>
        <v>257000</v>
      </c>
      <c r="P2081">
        <f t="shared" ca="1" si="1130"/>
        <v>86196</v>
      </c>
      <c r="Q2081">
        <f ca="1">IF(P2081&gt;0,1,0)</f>
        <v>1</v>
      </c>
      <c r="R2081">
        <f t="shared" ca="1" si="1146"/>
        <v>14</v>
      </c>
      <c r="S2081">
        <f t="shared" ca="1" si="1147"/>
        <v>13</v>
      </c>
      <c r="T2081">
        <f t="shared" ca="1" si="1148"/>
        <v>4</v>
      </c>
      <c r="U2081">
        <f t="shared" ca="1" si="1149"/>
        <v>3</v>
      </c>
      <c r="V2081">
        <f t="shared" ca="1" si="1150"/>
        <v>12</v>
      </c>
      <c r="X2081">
        <f t="shared" si="1153"/>
        <v>2081</v>
      </c>
      <c r="Y2081">
        <f t="shared" si="1154"/>
        <v>2002</v>
      </c>
      <c r="Z2081">
        <f t="shared" si="1155"/>
        <v>2003</v>
      </c>
      <c r="AA2081">
        <f t="shared" si="1151"/>
        <v>2101</v>
      </c>
      <c r="AB2081">
        <f t="shared" si="1132"/>
        <v>100</v>
      </c>
      <c r="AM2081" t="str">
        <f t="shared" si="1133"/>
        <v>201903SS</v>
      </c>
      <c r="AN2081">
        <f t="shared" ca="1" si="1156"/>
        <v>14.000186480186482</v>
      </c>
      <c r="AO2081">
        <f t="shared" ca="1" si="1157"/>
        <v>13.006993006993007</v>
      </c>
      <c r="AP2081">
        <f t="shared" ca="1" si="1134"/>
        <v>4.0093240093240095</v>
      </c>
      <c r="AQ2081">
        <f t="shared" ca="1" si="1135"/>
        <v>2.9836829836829839</v>
      </c>
      <c r="AR2081">
        <f t="shared" ca="1" si="1136"/>
        <v>11.981351981351981</v>
      </c>
      <c r="AS2081">
        <f ca="1">P2081/J2081</f>
        <v>4.6726398279174457E-2</v>
      </c>
    </row>
    <row r="2082" spans="1:45" x14ac:dyDescent="0.4">
      <c r="A2082">
        <f t="shared" si="1131"/>
        <v>201903</v>
      </c>
      <c r="B2082" t="s">
        <v>136</v>
      </c>
      <c r="C2082" t="s">
        <v>31</v>
      </c>
      <c r="D2082" t="str">
        <f t="shared" ca="1" si="1152"/>
        <v>I111</v>
      </c>
      <c r="E2082">
        <f t="shared" ca="1" si="1137"/>
        <v>37</v>
      </c>
      <c r="F2082">
        <f t="shared" ca="1" si="1138"/>
        <v>13</v>
      </c>
      <c r="G2082" t="str">
        <f t="shared" ca="1" si="1139"/>
        <v>S11</v>
      </c>
      <c r="H2082" t="str">
        <f t="shared" ca="1" si="1140"/>
        <v>S115</v>
      </c>
      <c r="I2082">
        <f ca="1">VLOOKUP(D2082,PRC!$A$2:$B$21,2,0)*E2082</f>
        <v>5550000</v>
      </c>
      <c r="J2082">
        <f t="shared" ca="1" si="1141"/>
        <v>4606496</v>
      </c>
      <c r="K2082">
        <f ca="1">VLOOKUP(D2082,PRC!$A$1:$C$21,3,0)*E2082</f>
        <v>2941500</v>
      </c>
      <c r="L2082">
        <f t="shared" ca="1" si="1142"/>
        <v>611000</v>
      </c>
      <c r="M2082">
        <f t="shared" ca="1" si="1143"/>
        <v>167000</v>
      </c>
      <c r="N2082">
        <f t="shared" ca="1" si="1144"/>
        <v>167000</v>
      </c>
      <c r="O2082">
        <f t="shared" ca="1" si="1145"/>
        <v>555000</v>
      </c>
      <c r="P2082">
        <f t="shared" ca="1" si="1130"/>
        <v>164996</v>
      </c>
      <c r="Q2082">
        <f ca="1">IF(P2082&gt;0,1,0)</f>
        <v>1</v>
      </c>
      <c r="R2082">
        <f t="shared" ca="1" si="1146"/>
        <v>17</v>
      </c>
      <c r="S2082">
        <f t="shared" ca="1" si="1147"/>
        <v>11</v>
      </c>
      <c r="T2082">
        <f t="shared" ca="1" si="1148"/>
        <v>3</v>
      </c>
      <c r="U2082">
        <f t="shared" ca="1" si="1149"/>
        <v>3</v>
      </c>
      <c r="V2082">
        <f t="shared" ca="1" si="1150"/>
        <v>10</v>
      </c>
      <c r="X2082">
        <f t="shared" si="1153"/>
        <v>2082</v>
      </c>
      <c r="Y2082">
        <f t="shared" si="1154"/>
        <v>2002</v>
      </c>
      <c r="Z2082">
        <f t="shared" si="1155"/>
        <v>2003</v>
      </c>
      <c r="AA2082">
        <f t="shared" si="1151"/>
        <v>2101</v>
      </c>
      <c r="AB2082">
        <f t="shared" si="1132"/>
        <v>100</v>
      </c>
      <c r="AM2082" t="str">
        <f t="shared" si="1133"/>
        <v>201903SS</v>
      </c>
      <c r="AN2082">
        <f t="shared" ca="1" si="1156"/>
        <v>17.000072072072069</v>
      </c>
      <c r="AO2082">
        <f t="shared" ca="1" si="1157"/>
        <v>11.009009009009009</v>
      </c>
      <c r="AP2082">
        <f t="shared" ca="1" si="1134"/>
        <v>3.0090090090090094</v>
      </c>
      <c r="AQ2082">
        <f t="shared" ca="1" si="1135"/>
        <v>3.0090090090090094</v>
      </c>
      <c r="AR2082">
        <f t="shared" ca="1" si="1136"/>
        <v>10</v>
      </c>
      <c r="AS2082">
        <f ca="1">P2082/J2082</f>
        <v>3.5818114245621833E-2</v>
      </c>
    </row>
    <row r="2083" spans="1:45" x14ac:dyDescent="0.4">
      <c r="A2083">
        <f t="shared" si="1131"/>
        <v>201903</v>
      </c>
      <c r="B2083" t="s">
        <v>137</v>
      </c>
      <c r="C2083" t="s">
        <v>31</v>
      </c>
      <c r="D2083" t="str">
        <f t="shared" ca="1" si="1152"/>
        <v>I118</v>
      </c>
      <c r="E2083">
        <f t="shared" ca="1" si="1137"/>
        <v>73</v>
      </c>
      <c r="F2083">
        <f t="shared" ca="1" si="1138"/>
        <v>13</v>
      </c>
      <c r="G2083" t="str">
        <f t="shared" ca="1" si="1139"/>
        <v>S10</v>
      </c>
      <c r="H2083" t="str">
        <f t="shared" ca="1" si="1140"/>
        <v>S107</v>
      </c>
      <c r="I2083">
        <f ca="1">VLOOKUP(D2083,PRC!$A$2:$B$21,2,0)*E2083</f>
        <v>38690000</v>
      </c>
      <c r="J2083">
        <f t="shared" ca="1" si="1141"/>
        <v>33273396</v>
      </c>
      <c r="K2083">
        <f ca="1">VLOOKUP(D2083,PRC!$A$1:$C$21,3,0)*E2083</f>
        <v>16249800</v>
      </c>
      <c r="L2083">
        <f t="shared" ca="1" si="1142"/>
        <v>5030000</v>
      </c>
      <c r="M2083">
        <f t="shared" ca="1" si="1143"/>
        <v>1548000</v>
      </c>
      <c r="N2083">
        <f t="shared" ca="1" si="1144"/>
        <v>1548000</v>
      </c>
      <c r="O2083">
        <f t="shared" ca="1" si="1145"/>
        <v>5804000</v>
      </c>
      <c r="P2083">
        <f t="shared" ca="1" si="1130"/>
        <v>3093596</v>
      </c>
      <c r="Q2083">
        <f ca="1">IF(P2083&gt;0,1,0)</f>
        <v>1</v>
      </c>
      <c r="R2083">
        <f t="shared" ca="1" si="1146"/>
        <v>14</v>
      </c>
      <c r="S2083">
        <f t="shared" ca="1" si="1147"/>
        <v>13</v>
      </c>
      <c r="T2083">
        <f t="shared" ca="1" si="1148"/>
        <v>4</v>
      </c>
      <c r="U2083">
        <f t="shared" ca="1" si="1149"/>
        <v>4</v>
      </c>
      <c r="V2083">
        <f t="shared" ca="1" si="1150"/>
        <v>15</v>
      </c>
      <c r="X2083">
        <f t="shared" si="1153"/>
        <v>2083</v>
      </c>
      <c r="Y2083">
        <f t="shared" si="1154"/>
        <v>2002</v>
      </c>
      <c r="Z2083">
        <f t="shared" si="1155"/>
        <v>2003</v>
      </c>
      <c r="AA2083">
        <f t="shared" si="1151"/>
        <v>2101</v>
      </c>
      <c r="AB2083">
        <f t="shared" si="1132"/>
        <v>100</v>
      </c>
      <c r="AM2083" t="str">
        <f t="shared" si="1133"/>
        <v>201903SS</v>
      </c>
      <c r="AN2083">
        <f t="shared" ca="1" si="1156"/>
        <v>14.000010338588787</v>
      </c>
      <c r="AO2083">
        <f t="shared" ca="1" si="1157"/>
        <v>13.000775394158698</v>
      </c>
      <c r="AP2083">
        <f t="shared" ca="1" si="1134"/>
        <v>4.0010338588782632</v>
      </c>
      <c r="AQ2083">
        <f t="shared" ca="1" si="1135"/>
        <v>4.0010338588782632</v>
      </c>
      <c r="AR2083">
        <f t="shared" ca="1" si="1136"/>
        <v>15.001292323597829</v>
      </c>
      <c r="AS2083">
        <f ca="1">P2083/J2083</f>
        <v>9.2975060315454425E-2</v>
      </c>
    </row>
    <row r="2084" spans="1:45" x14ac:dyDescent="0.4">
      <c r="A2084">
        <f t="shared" si="1131"/>
        <v>201903</v>
      </c>
      <c r="B2084" t="s">
        <v>138</v>
      </c>
      <c r="C2084" t="s">
        <v>31</v>
      </c>
      <c r="D2084" t="str">
        <f t="shared" ca="1" si="1152"/>
        <v>I105</v>
      </c>
      <c r="E2084">
        <f t="shared" ca="1" si="1137"/>
        <v>19</v>
      </c>
      <c r="F2084">
        <f t="shared" ca="1" si="1138"/>
        <v>17</v>
      </c>
      <c r="G2084" t="str">
        <f t="shared" ca="1" si="1139"/>
        <v>S10</v>
      </c>
      <c r="H2084" t="str">
        <f t="shared" ca="1" si="1140"/>
        <v>S102</v>
      </c>
      <c r="I2084">
        <f ca="1">VLOOKUP(D2084,PRC!$A$2:$B$21,2,0)*E2084</f>
        <v>1900000</v>
      </c>
      <c r="J2084">
        <f t="shared" ca="1" si="1141"/>
        <v>1633996</v>
      </c>
      <c r="K2084">
        <f ca="1">VLOOKUP(D2084,PRC!$A$1:$C$21,3,0)*E2084</f>
        <v>1121000</v>
      </c>
      <c r="L2084">
        <f t="shared" ca="1" si="1142"/>
        <v>228000</v>
      </c>
      <c r="M2084">
        <f t="shared" ca="1" si="1143"/>
        <v>57000</v>
      </c>
      <c r="N2084">
        <f t="shared" ca="1" si="1144"/>
        <v>76000</v>
      </c>
      <c r="O2084">
        <f t="shared" ca="1" si="1145"/>
        <v>266000</v>
      </c>
      <c r="P2084">
        <f t="shared" ca="1" si="1130"/>
        <v>-114004</v>
      </c>
      <c r="Q2084">
        <f ca="1">IF(P2084&gt;0,1,0)</f>
        <v>0</v>
      </c>
      <c r="R2084">
        <f t="shared" ca="1" si="1146"/>
        <v>14</v>
      </c>
      <c r="S2084">
        <f t="shared" ca="1" si="1147"/>
        <v>12</v>
      </c>
      <c r="T2084">
        <f t="shared" ca="1" si="1148"/>
        <v>3</v>
      </c>
      <c r="U2084">
        <f t="shared" ca="1" si="1149"/>
        <v>4</v>
      </c>
      <c r="V2084">
        <f t="shared" ca="1" si="1150"/>
        <v>14</v>
      </c>
      <c r="X2084">
        <f t="shared" si="1153"/>
        <v>2084</v>
      </c>
      <c r="Y2084">
        <f t="shared" si="1154"/>
        <v>2002</v>
      </c>
      <c r="Z2084">
        <f t="shared" si="1155"/>
        <v>2003</v>
      </c>
      <c r="AA2084">
        <f t="shared" si="1151"/>
        <v>2101</v>
      </c>
      <c r="AB2084">
        <f t="shared" si="1132"/>
        <v>100</v>
      </c>
      <c r="AM2084" t="str">
        <f t="shared" si="1133"/>
        <v>201903SS</v>
      </c>
      <c r="AN2084">
        <f t="shared" ca="1" si="1156"/>
        <v>14.000210526315794</v>
      </c>
      <c r="AO2084">
        <f t="shared" ca="1" si="1157"/>
        <v>12</v>
      </c>
      <c r="AP2084">
        <f t="shared" ca="1" si="1134"/>
        <v>3</v>
      </c>
      <c r="AQ2084">
        <f t="shared" ca="1" si="1135"/>
        <v>4</v>
      </c>
      <c r="AR2084">
        <f t="shared" ca="1" si="1136"/>
        <v>14.000000000000002</v>
      </c>
      <c r="AS2084">
        <f ca="1">P2084/J2084</f>
        <v>-6.9770060636623346E-2</v>
      </c>
    </row>
    <row r="2085" spans="1:45" x14ac:dyDescent="0.4">
      <c r="A2085">
        <f t="shared" si="1131"/>
        <v>201903</v>
      </c>
      <c r="B2085" t="s">
        <v>139</v>
      </c>
      <c r="C2085" t="s">
        <v>31</v>
      </c>
      <c r="D2085" t="str">
        <f t="shared" ca="1" si="1152"/>
        <v>I107</v>
      </c>
      <c r="E2085">
        <f t="shared" ca="1" si="1137"/>
        <v>30</v>
      </c>
      <c r="F2085">
        <f t="shared" ca="1" si="1138"/>
        <v>13</v>
      </c>
      <c r="G2085" t="str">
        <f t="shared" ca="1" si="1139"/>
        <v>S11</v>
      </c>
      <c r="H2085" t="str">
        <f t="shared" ca="1" si="1140"/>
        <v>S117</v>
      </c>
      <c r="I2085">
        <f ca="1">VLOOKUP(D2085,PRC!$A$2:$B$21,2,0)*E2085</f>
        <v>4500000</v>
      </c>
      <c r="J2085">
        <f t="shared" ca="1" si="1141"/>
        <v>4094996</v>
      </c>
      <c r="K2085">
        <f ca="1">VLOOKUP(D2085,PRC!$A$1:$C$21,3,0)*E2085</f>
        <v>2565000</v>
      </c>
      <c r="L2085">
        <f t="shared" ca="1" si="1142"/>
        <v>675000</v>
      </c>
      <c r="M2085">
        <f t="shared" ca="1" si="1143"/>
        <v>135000</v>
      </c>
      <c r="N2085">
        <f t="shared" ca="1" si="1144"/>
        <v>225000</v>
      </c>
      <c r="O2085">
        <f t="shared" ca="1" si="1145"/>
        <v>630000</v>
      </c>
      <c r="P2085">
        <f t="shared" ca="1" si="1130"/>
        <v>-135004</v>
      </c>
      <c r="Q2085">
        <f ca="1">IF(P2085&gt;0,1,0)</f>
        <v>0</v>
      </c>
      <c r="R2085">
        <f t="shared" ca="1" si="1146"/>
        <v>9</v>
      </c>
      <c r="S2085">
        <f t="shared" ca="1" si="1147"/>
        <v>15</v>
      </c>
      <c r="T2085">
        <f t="shared" ca="1" si="1148"/>
        <v>3</v>
      </c>
      <c r="U2085">
        <f t="shared" ca="1" si="1149"/>
        <v>5</v>
      </c>
      <c r="V2085">
        <f t="shared" ca="1" si="1150"/>
        <v>14</v>
      </c>
      <c r="X2085">
        <f t="shared" si="1153"/>
        <v>2085</v>
      </c>
      <c r="Y2085">
        <f t="shared" si="1154"/>
        <v>2002</v>
      </c>
      <c r="Z2085">
        <f t="shared" si="1155"/>
        <v>2003</v>
      </c>
      <c r="AA2085">
        <f t="shared" si="1151"/>
        <v>2101</v>
      </c>
      <c r="AB2085">
        <f t="shared" si="1132"/>
        <v>100</v>
      </c>
      <c r="AM2085" t="str">
        <f t="shared" si="1133"/>
        <v>201903SS</v>
      </c>
      <c r="AN2085">
        <f t="shared" ca="1" si="1156"/>
        <v>9.0000888888888912</v>
      </c>
      <c r="AO2085">
        <f t="shared" ca="1" si="1157"/>
        <v>15</v>
      </c>
      <c r="AP2085">
        <f t="shared" ca="1" si="1134"/>
        <v>3</v>
      </c>
      <c r="AQ2085">
        <f t="shared" ca="1" si="1135"/>
        <v>5</v>
      </c>
      <c r="AR2085">
        <f t="shared" ca="1" si="1136"/>
        <v>14.000000000000002</v>
      </c>
      <c r="AS2085">
        <f ca="1">P2085/J2085</f>
        <v>-3.2968041971225368E-2</v>
      </c>
    </row>
    <row r="2086" spans="1:45" x14ac:dyDescent="0.4">
      <c r="A2086">
        <f t="shared" si="1131"/>
        <v>201903</v>
      </c>
      <c r="B2086" t="s">
        <v>140</v>
      </c>
      <c r="C2086" t="s">
        <v>31</v>
      </c>
      <c r="D2086" t="str">
        <f t="shared" ca="1" si="1152"/>
        <v>I114</v>
      </c>
      <c r="E2086">
        <f t="shared" ca="1" si="1137"/>
        <v>65</v>
      </c>
      <c r="F2086">
        <f t="shared" ca="1" si="1138"/>
        <v>12</v>
      </c>
      <c r="G2086" t="str">
        <f t="shared" ca="1" si="1139"/>
        <v>S11</v>
      </c>
      <c r="H2086" t="str">
        <f t="shared" ca="1" si="1140"/>
        <v>S111</v>
      </c>
      <c r="I2086">
        <f ca="1">VLOOKUP(D2086,PRC!$A$2:$B$21,2,0)*E2086</f>
        <v>15600000</v>
      </c>
      <c r="J2086">
        <f t="shared" ca="1" si="1141"/>
        <v>13103996</v>
      </c>
      <c r="K2086">
        <f ca="1">VLOOKUP(D2086,PRC!$A$1:$C$21,3,0)*E2086</f>
        <v>9048000</v>
      </c>
      <c r="L2086">
        <f t="shared" ca="1" si="1142"/>
        <v>2028000</v>
      </c>
      <c r="M2086">
        <f t="shared" ca="1" si="1143"/>
        <v>780000</v>
      </c>
      <c r="N2086">
        <f t="shared" ca="1" si="1144"/>
        <v>624000</v>
      </c>
      <c r="O2086">
        <f t="shared" ca="1" si="1145"/>
        <v>2184000</v>
      </c>
      <c r="P2086">
        <f t="shared" ref="P2086:P2101" ca="1" si="1158">J2086-SUM(K2086:O2086)</f>
        <v>-1560004</v>
      </c>
      <c r="Q2086">
        <f ca="1">IF(P2086&gt;0,1,0)</f>
        <v>0</v>
      </c>
      <c r="R2086">
        <f t="shared" ca="1" si="1146"/>
        <v>16</v>
      </c>
      <c r="S2086">
        <f t="shared" ca="1" si="1147"/>
        <v>13</v>
      </c>
      <c r="T2086">
        <f t="shared" ca="1" si="1148"/>
        <v>5</v>
      </c>
      <c r="U2086">
        <f t="shared" ca="1" si="1149"/>
        <v>4</v>
      </c>
      <c r="V2086">
        <f t="shared" ca="1" si="1150"/>
        <v>14</v>
      </c>
      <c r="X2086">
        <f t="shared" si="1153"/>
        <v>2086</v>
      </c>
      <c r="Y2086">
        <f t="shared" si="1154"/>
        <v>2002</v>
      </c>
      <c r="Z2086">
        <f t="shared" si="1155"/>
        <v>2003</v>
      </c>
      <c r="AA2086">
        <f t="shared" si="1151"/>
        <v>2101</v>
      </c>
      <c r="AB2086">
        <f t="shared" si="1132"/>
        <v>100</v>
      </c>
      <c r="AM2086" t="str">
        <f t="shared" si="1133"/>
        <v>201903SS</v>
      </c>
      <c r="AN2086">
        <f t="shared" ca="1" si="1156"/>
        <v>16.000025641025641</v>
      </c>
      <c r="AO2086">
        <f t="shared" ca="1" si="1157"/>
        <v>13</v>
      </c>
      <c r="AP2086">
        <f t="shared" ca="1" si="1134"/>
        <v>5</v>
      </c>
      <c r="AQ2086">
        <f t="shared" ca="1" si="1135"/>
        <v>4</v>
      </c>
      <c r="AR2086">
        <f t="shared" ca="1" si="1136"/>
        <v>14.000000000000002</v>
      </c>
      <c r="AS2086">
        <f ca="1">P2086/J2086</f>
        <v>-0.11904796063735062</v>
      </c>
    </row>
    <row r="2087" spans="1:45" x14ac:dyDescent="0.4">
      <c r="A2087">
        <f t="shared" si="1131"/>
        <v>201903</v>
      </c>
      <c r="B2087" t="s">
        <v>141</v>
      </c>
      <c r="C2087" t="s">
        <v>31</v>
      </c>
      <c r="D2087" t="str">
        <f t="shared" ca="1" si="1152"/>
        <v>I112</v>
      </c>
      <c r="E2087">
        <f t="shared" ca="1" si="1137"/>
        <v>74</v>
      </c>
      <c r="F2087">
        <f t="shared" ca="1" si="1138"/>
        <v>11</v>
      </c>
      <c r="G2087" t="str">
        <f t="shared" ca="1" si="1139"/>
        <v>S11</v>
      </c>
      <c r="H2087" t="str">
        <f t="shared" ca="1" si="1140"/>
        <v>S117</v>
      </c>
      <c r="I2087">
        <f ca="1">VLOOKUP(D2087,PRC!$A$2:$B$21,2,0)*E2087</f>
        <v>4810000</v>
      </c>
      <c r="J2087">
        <f t="shared" ca="1" si="1141"/>
        <v>4184696</v>
      </c>
      <c r="K2087">
        <f ca="1">VLOOKUP(D2087,PRC!$A$1:$C$21,3,0)*E2087</f>
        <v>2405000</v>
      </c>
      <c r="L2087">
        <f t="shared" ca="1" si="1142"/>
        <v>577000</v>
      </c>
      <c r="M2087">
        <f t="shared" ca="1" si="1143"/>
        <v>144000</v>
      </c>
      <c r="N2087">
        <f t="shared" ca="1" si="1144"/>
        <v>241000</v>
      </c>
      <c r="O2087">
        <f t="shared" ca="1" si="1145"/>
        <v>529000</v>
      </c>
      <c r="P2087">
        <f t="shared" ca="1" si="1158"/>
        <v>288696</v>
      </c>
      <c r="Q2087">
        <f ca="1">IF(P2087&gt;0,1,0)</f>
        <v>1</v>
      </c>
      <c r="R2087">
        <f t="shared" ca="1" si="1146"/>
        <v>13</v>
      </c>
      <c r="S2087">
        <f t="shared" ca="1" si="1147"/>
        <v>12</v>
      </c>
      <c r="T2087">
        <f t="shared" ca="1" si="1148"/>
        <v>3</v>
      </c>
      <c r="U2087">
        <f t="shared" ca="1" si="1149"/>
        <v>5</v>
      </c>
      <c r="V2087">
        <f t="shared" ca="1" si="1150"/>
        <v>11</v>
      </c>
      <c r="X2087">
        <f t="shared" si="1153"/>
        <v>2087</v>
      </c>
      <c r="Y2087">
        <f t="shared" si="1154"/>
        <v>2002</v>
      </c>
      <c r="Z2087">
        <f t="shared" si="1155"/>
        <v>2003</v>
      </c>
      <c r="AA2087">
        <f t="shared" si="1151"/>
        <v>2101</v>
      </c>
      <c r="AB2087">
        <f t="shared" si="1132"/>
        <v>100</v>
      </c>
      <c r="AM2087" t="str">
        <f t="shared" si="1133"/>
        <v>201903SS</v>
      </c>
      <c r="AN2087">
        <f t="shared" ca="1" si="1156"/>
        <v>13.000083160083165</v>
      </c>
      <c r="AO2087">
        <f t="shared" ca="1" si="1157"/>
        <v>11.995841995841996</v>
      </c>
      <c r="AP2087">
        <f t="shared" ca="1" si="1134"/>
        <v>2.9937629937629939</v>
      </c>
      <c r="AQ2087">
        <f t="shared" ca="1" si="1135"/>
        <v>5.010395010395011</v>
      </c>
      <c r="AR2087">
        <f t="shared" ca="1" si="1136"/>
        <v>10.997920997920998</v>
      </c>
      <c r="AS2087">
        <f ca="1">P2087/J2087</f>
        <v>6.8988523897554332E-2</v>
      </c>
    </row>
    <row r="2088" spans="1:45" x14ac:dyDescent="0.4">
      <c r="A2088">
        <f t="shared" si="1131"/>
        <v>201903</v>
      </c>
      <c r="B2088" t="s">
        <v>142</v>
      </c>
      <c r="C2088" t="s">
        <v>31</v>
      </c>
      <c r="D2088" t="str">
        <f t="shared" ca="1" si="1152"/>
        <v>I108</v>
      </c>
      <c r="E2088">
        <f t="shared" ca="1" si="1137"/>
        <v>69</v>
      </c>
      <c r="F2088">
        <f t="shared" ca="1" si="1138"/>
        <v>9</v>
      </c>
      <c r="G2088" t="str">
        <f t="shared" ca="1" si="1139"/>
        <v>S11</v>
      </c>
      <c r="H2088" t="str">
        <f t="shared" ca="1" si="1140"/>
        <v>S115</v>
      </c>
      <c r="I2088">
        <f ca="1">VLOOKUP(D2088,PRC!$A$2:$B$21,2,0)*E2088</f>
        <v>2760000</v>
      </c>
      <c r="J2088">
        <f t="shared" ca="1" si="1141"/>
        <v>2345996</v>
      </c>
      <c r="K2088">
        <f ca="1">VLOOKUP(D2088,PRC!$A$1:$C$21,3,0)*E2088</f>
        <v>1269600</v>
      </c>
      <c r="L2088">
        <f t="shared" ca="1" si="1142"/>
        <v>359000</v>
      </c>
      <c r="M2088">
        <f t="shared" ca="1" si="1143"/>
        <v>110000</v>
      </c>
      <c r="N2088">
        <f t="shared" ca="1" si="1144"/>
        <v>138000</v>
      </c>
      <c r="O2088">
        <f t="shared" ca="1" si="1145"/>
        <v>276000</v>
      </c>
      <c r="P2088">
        <f t="shared" ca="1" si="1158"/>
        <v>193396</v>
      </c>
      <c r="Q2088">
        <f ca="1">IF(P2088&gt;0,1,0)</f>
        <v>1</v>
      </c>
      <c r="R2088">
        <f t="shared" ca="1" si="1146"/>
        <v>15</v>
      </c>
      <c r="S2088">
        <f t="shared" ca="1" si="1147"/>
        <v>13</v>
      </c>
      <c r="T2088">
        <f t="shared" ca="1" si="1148"/>
        <v>4</v>
      </c>
      <c r="U2088">
        <f t="shared" ca="1" si="1149"/>
        <v>5</v>
      </c>
      <c r="V2088">
        <f t="shared" ca="1" si="1150"/>
        <v>10</v>
      </c>
      <c r="X2088">
        <f t="shared" si="1153"/>
        <v>2088</v>
      </c>
      <c r="Y2088">
        <f t="shared" si="1154"/>
        <v>2002</v>
      </c>
      <c r="Z2088">
        <f t="shared" si="1155"/>
        <v>2003</v>
      </c>
      <c r="AA2088">
        <f t="shared" si="1151"/>
        <v>2101</v>
      </c>
      <c r="AB2088">
        <f t="shared" si="1132"/>
        <v>100</v>
      </c>
      <c r="AM2088" t="str">
        <f t="shared" si="1133"/>
        <v>201903SS</v>
      </c>
      <c r="AN2088">
        <f t="shared" ca="1" si="1156"/>
        <v>15.00014492753623</v>
      </c>
      <c r="AO2088">
        <f t="shared" ca="1" si="1157"/>
        <v>13.007246376811594</v>
      </c>
      <c r="AP2088">
        <f t="shared" ca="1" si="1134"/>
        <v>3.9855072463768111</v>
      </c>
      <c r="AQ2088">
        <f t="shared" ca="1" si="1135"/>
        <v>5</v>
      </c>
      <c r="AR2088">
        <f t="shared" ca="1" si="1136"/>
        <v>10</v>
      </c>
      <c r="AS2088">
        <f ca="1">P2088/J2088</f>
        <v>8.2436628195444492E-2</v>
      </c>
    </row>
    <row r="2089" spans="1:45" x14ac:dyDescent="0.4">
      <c r="A2089">
        <f t="shared" si="1131"/>
        <v>201903</v>
      </c>
      <c r="B2089" t="s">
        <v>143</v>
      </c>
      <c r="C2089" t="s">
        <v>31</v>
      </c>
      <c r="D2089" t="str">
        <f t="shared" ca="1" si="1152"/>
        <v>I104</v>
      </c>
      <c r="E2089">
        <f t="shared" ca="1" si="1137"/>
        <v>61</v>
      </c>
      <c r="F2089">
        <f t="shared" ca="1" si="1138"/>
        <v>9</v>
      </c>
      <c r="G2089" t="str">
        <f t="shared" ca="1" si="1139"/>
        <v>S11</v>
      </c>
      <c r="H2089" t="str">
        <f t="shared" ca="1" si="1140"/>
        <v>S112</v>
      </c>
      <c r="I2089">
        <f ca="1">VLOOKUP(D2089,PRC!$A$2:$B$21,2,0)*E2089</f>
        <v>4270000</v>
      </c>
      <c r="J2089">
        <f t="shared" ca="1" si="1141"/>
        <v>3757596</v>
      </c>
      <c r="K2089">
        <f ca="1">VLOOKUP(D2089,PRC!$A$1:$C$21,3,0)*E2089</f>
        <v>1793400</v>
      </c>
      <c r="L2089">
        <f t="shared" ca="1" si="1142"/>
        <v>598000</v>
      </c>
      <c r="M2089">
        <f t="shared" ca="1" si="1143"/>
        <v>128000</v>
      </c>
      <c r="N2089">
        <f t="shared" ca="1" si="1144"/>
        <v>171000</v>
      </c>
      <c r="O2089">
        <f t="shared" ca="1" si="1145"/>
        <v>470000</v>
      </c>
      <c r="P2089">
        <f t="shared" ca="1" si="1158"/>
        <v>597196</v>
      </c>
      <c r="Q2089">
        <f ca="1">IF(P2089&gt;0,1,0)</f>
        <v>1</v>
      </c>
      <c r="R2089">
        <f t="shared" ca="1" si="1146"/>
        <v>12</v>
      </c>
      <c r="S2089">
        <f t="shared" ca="1" si="1147"/>
        <v>14</v>
      </c>
      <c r="T2089">
        <f t="shared" ca="1" si="1148"/>
        <v>3</v>
      </c>
      <c r="U2089">
        <f t="shared" ca="1" si="1149"/>
        <v>4</v>
      </c>
      <c r="V2089">
        <f t="shared" ca="1" si="1150"/>
        <v>11</v>
      </c>
      <c r="X2089">
        <f t="shared" si="1153"/>
        <v>2089</v>
      </c>
      <c r="Y2089">
        <f t="shared" si="1154"/>
        <v>2002</v>
      </c>
      <c r="Z2089">
        <f t="shared" si="1155"/>
        <v>2003</v>
      </c>
      <c r="AA2089">
        <f t="shared" si="1151"/>
        <v>2101</v>
      </c>
      <c r="AB2089">
        <f t="shared" si="1132"/>
        <v>100</v>
      </c>
      <c r="AM2089" t="str">
        <f t="shared" si="1133"/>
        <v>201903SS</v>
      </c>
      <c r="AN2089">
        <f t="shared" ca="1" si="1156"/>
        <v>12.000093676814993</v>
      </c>
      <c r="AO2089">
        <f t="shared" ca="1" si="1157"/>
        <v>14.004683840749415</v>
      </c>
      <c r="AP2089">
        <f t="shared" ca="1" si="1134"/>
        <v>2.9976580796252925</v>
      </c>
      <c r="AQ2089">
        <f t="shared" ca="1" si="1135"/>
        <v>4.0046838407494141</v>
      </c>
      <c r="AR2089">
        <f t="shared" ca="1" si="1136"/>
        <v>11.007025761124121</v>
      </c>
      <c r="AS2089">
        <f ca="1">P2089/J2089</f>
        <v>0.15893033737527931</v>
      </c>
    </row>
    <row r="2090" spans="1:45" x14ac:dyDescent="0.4">
      <c r="A2090">
        <f t="shared" si="1131"/>
        <v>201903</v>
      </c>
      <c r="B2090" t="s">
        <v>144</v>
      </c>
      <c r="C2090" t="s">
        <v>31</v>
      </c>
      <c r="D2090" t="str">
        <f t="shared" ca="1" si="1152"/>
        <v>I101</v>
      </c>
      <c r="E2090">
        <f t="shared" ca="1" si="1137"/>
        <v>80</v>
      </c>
      <c r="F2090">
        <f t="shared" ca="1" si="1138"/>
        <v>8</v>
      </c>
      <c r="G2090" t="str">
        <f t="shared" ca="1" si="1139"/>
        <v>S11</v>
      </c>
      <c r="H2090" t="str">
        <f t="shared" ca="1" si="1140"/>
        <v>S114</v>
      </c>
      <c r="I2090">
        <f ca="1">VLOOKUP(D2090,PRC!$A$2:$B$21,2,0)*E2090</f>
        <v>2400000</v>
      </c>
      <c r="J2090">
        <f t="shared" ca="1" si="1141"/>
        <v>2087996</v>
      </c>
      <c r="K2090">
        <f ca="1">VLOOKUP(D2090,PRC!$A$1:$C$21,3,0)*E2090</f>
        <v>1248000</v>
      </c>
      <c r="L2090">
        <f t="shared" ca="1" si="1142"/>
        <v>288000</v>
      </c>
      <c r="M2090">
        <f t="shared" ca="1" si="1143"/>
        <v>72000</v>
      </c>
      <c r="N2090">
        <f t="shared" ca="1" si="1144"/>
        <v>96000</v>
      </c>
      <c r="O2090">
        <f t="shared" ca="1" si="1145"/>
        <v>240000</v>
      </c>
      <c r="P2090">
        <f t="shared" ca="1" si="1158"/>
        <v>143996</v>
      </c>
      <c r="Q2090">
        <f ca="1">IF(P2090&gt;0,1,0)</f>
        <v>1</v>
      </c>
      <c r="R2090">
        <f t="shared" ca="1" si="1146"/>
        <v>13</v>
      </c>
      <c r="S2090">
        <f t="shared" ca="1" si="1147"/>
        <v>12</v>
      </c>
      <c r="T2090">
        <f t="shared" ca="1" si="1148"/>
        <v>3</v>
      </c>
      <c r="U2090">
        <f t="shared" ca="1" si="1149"/>
        <v>4</v>
      </c>
      <c r="V2090">
        <f t="shared" ca="1" si="1150"/>
        <v>10</v>
      </c>
      <c r="X2090">
        <f t="shared" si="1153"/>
        <v>2090</v>
      </c>
      <c r="Y2090">
        <f t="shared" si="1154"/>
        <v>2002</v>
      </c>
      <c r="Z2090">
        <f t="shared" si="1155"/>
        <v>2003</v>
      </c>
      <c r="AA2090">
        <f t="shared" si="1151"/>
        <v>2101</v>
      </c>
      <c r="AB2090">
        <f t="shared" si="1132"/>
        <v>100</v>
      </c>
      <c r="AM2090" t="str">
        <f t="shared" si="1133"/>
        <v>201903SS</v>
      </c>
      <c r="AN2090">
        <f t="shared" ca="1" si="1156"/>
        <v>13.000166666666669</v>
      </c>
      <c r="AO2090">
        <f t="shared" ca="1" si="1157"/>
        <v>12</v>
      </c>
      <c r="AP2090">
        <f t="shared" ca="1" si="1134"/>
        <v>3</v>
      </c>
      <c r="AQ2090">
        <f t="shared" ca="1" si="1135"/>
        <v>4</v>
      </c>
      <c r="AR2090">
        <f t="shared" ca="1" si="1136"/>
        <v>10</v>
      </c>
      <c r="AS2090">
        <f ca="1">P2090/J2090</f>
        <v>6.8963733646999328E-2</v>
      </c>
    </row>
    <row r="2091" spans="1:45" x14ac:dyDescent="0.4">
      <c r="A2091">
        <f t="shared" si="1131"/>
        <v>201903</v>
      </c>
      <c r="B2091" t="s">
        <v>145</v>
      </c>
      <c r="C2091" t="s">
        <v>31</v>
      </c>
      <c r="D2091" t="str">
        <f t="shared" ca="1" si="1152"/>
        <v>I110</v>
      </c>
      <c r="E2091">
        <f t="shared" ca="1" si="1137"/>
        <v>74</v>
      </c>
      <c r="F2091">
        <f t="shared" ca="1" si="1138"/>
        <v>12</v>
      </c>
      <c r="G2091" t="str">
        <f t="shared" ca="1" si="1139"/>
        <v>S10</v>
      </c>
      <c r="H2091" t="str">
        <f t="shared" ca="1" si="1140"/>
        <v>S104</v>
      </c>
      <c r="I2091">
        <f ca="1">VLOOKUP(D2091,PRC!$A$2:$B$21,2,0)*E2091</f>
        <v>22200000</v>
      </c>
      <c r="J2091">
        <f t="shared" ca="1" si="1141"/>
        <v>18425996</v>
      </c>
      <c r="K2091">
        <f ca="1">VLOOKUP(D2091,PRC!$A$1:$C$21,3,0)*E2091</f>
        <v>10212000</v>
      </c>
      <c r="L2091">
        <f t="shared" ca="1" si="1142"/>
        <v>2664000</v>
      </c>
      <c r="M2091">
        <f t="shared" ca="1" si="1143"/>
        <v>888000</v>
      </c>
      <c r="N2091">
        <f t="shared" ca="1" si="1144"/>
        <v>1110000</v>
      </c>
      <c r="O2091">
        <f t="shared" ca="1" si="1145"/>
        <v>2886000</v>
      </c>
      <c r="P2091">
        <f t="shared" ca="1" si="1158"/>
        <v>665996</v>
      </c>
      <c r="Q2091">
        <f ca="1">IF(P2091&gt;0,1,0)</f>
        <v>1</v>
      </c>
      <c r="R2091">
        <f t="shared" ca="1" si="1146"/>
        <v>17</v>
      </c>
      <c r="S2091">
        <f t="shared" ca="1" si="1147"/>
        <v>12</v>
      </c>
      <c r="T2091">
        <f t="shared" ca="1" si="1148"/>
        <v>4</v>
      </c>
      <c r="U2091">
        <f t="shared" ca="1" si="1149"/>
        <v>5</v>
      </c>
      <c r="V2091">
        <f t="shared" ca="1" si="1150"/>
        <v>13</v>
      </c>
      <c r="X2091">
        <f t="shared" si="1153"/>
        <v>2091</v>
      </c>
      <c r="Y2091">
        <f t="shared" si="1154"/>
        <v>2002</v>
      </c>
      <c r="Z2091">
        <f t="shared" si="1155"/>
        <v>2003</v>
      </c>
      <c r="AA2091">
        <f t="shared" si="1151"/>
        <v>2101</v>
      </c>
      <c r="AB2091">
        <f t="shared" si="1132"/>
        <v>100</v>
      </c>
      <c r="AM2091" t="str">
        <f t="shared" si="1133"/>
        <v>201903SS</v>
      </c>
      <c r="AN2091">
        <f t="shared" ca="1" si="1156"/>
        <v>17.000018018018014</v>
      </c>
      <c r="AO2091">
        <f t="shared" ca="1" si="1157"/>
        <v>12</v>
      </c>
      <c r="AP2091">
        <f t="shared" ca="1" si="1134"/>
        <v>4</v>
      </c>
      <c r="AQ2091">
        <f t="shared" ca="1" si="1135"/>
        <v>5</v>
      </c>
      <c r="AR2091">
        <f t="shared" ca="1" si="1136"/>
        <v>13</v>
      </c>
      <c r="AS2091">
        <f ca="1">P2091/J2091</f>
        <v>3.6144369075082831E-2</v>
      </c>
    </row>
    <row r="2092" spans="1:45" x14ac:dyDescent="0.4">
      <c r="A2092">
        <f t="shared" si="1131"/>
        <v>201903</v>
      </c>
      <c r="B2092" t="s">
        <v>146</v>
      </c>
      <c r="C2092" t="s">
        <v>31</v>
      </c>
      <c r="D2092" t="str">
        <f t="shared" ca="1" si="1152"/>
        <v>I113</v>
      </c>
      <c r="E2092">
        <f t="shared" ca="1" si="1137"/>
        <v>42</v>
      </c>
      <c r="F2092">
        <f t="shared" ca="1" si="1138"/>
        <v>13</v>
      </c>
      <c r="G2092" t="str">
        <f t="shared" ca="1" si="1139"/>
        <v>S11</v>
      </c>
      <c r="H2092" t="str">
        <f t="shared" ca="1" si="1140"/>
        <v>S114</v>
      </c>
      <c r="I2092">
        <f ca="1">VLOOKUP(D2092,PRC!$A$2:$B$21,2,0)*E2092</f>
        <v>28140000</v>
      </c>
      <c r="J2092">
        <f t="shared" ca="1" si="1141"/>
        <v>25607396</v>
      </c>
      <c r="K2092">
        <f ca="1">VLOOKUP(D2092,PRC!$A$1:$C$21,3,0)*E2092</f>
        <v>12663000</v>
      </c>
      <c r="L2092">
        <f t="shared" ca="1" si="1142"/>
        <v>4221000</v>
      </c>
      <c r="M2092">
        <f t="shared" ca="1" si="1143"/>
        <v>844000</v>
      </c>
      <c r="N2092">
        <f t="shared" ca="1" si="1144"/>
        <v>1407000</v>
      </c>
      <c r="O2092">
        <f t="shared" ca="1" si="1145"/>
        <v>2814000</v>
      </c>
      <c r="P2092">
        <f t="shared" ca="1" si="1158"/>
        <v>3658396</v>
      </c>
      <c r="Q2092">
        <f ca="1">IF(P2092&gt;0,1,0)</f>
        <v>1</v>
      </c>
      <c r="R2092">
        <f t="shared" ca="1" si="1146"/>
        <v>9</v>
      </c>
      <c r="S2092">
        <f t="shared" ca="1" si="1147"/>
        <v>15</v>
      </c>
      <c r="T2092">
        <f t="shared" ca="1" si="1148"/>
        <v>3</v>
      </c>
      <c r="U2092">
        <f t="shared" ca="1" si="1149"/>
        <v>5</v>
      </c>
      <c r="V2092">
        <f t="shared" ca="1" si="1150"/>
        <v>10</v>
      </c>
      <c r="X2092">
        <f t="shared" si="1153"/>
        <v>2092</v>
      </c>
      <c r="Y2092">
        <f t="shared" si="1154"/>
        <v>2002</v>
      </c>
      <c r="Z2092">
        <f t="shared" si="1155"/>
        <v>2003</v>
      </c>
      <c r="AA2092">
        <f t="shared" si="1151"/>
        <v>2101</v>
      </c>
      <c r="AB2092">
        <f t="shared" si="1132"/>
        <v>100</v>
      </c>
      <c r="AM2092" t="str">
        <f t="shared" si="1133"/>
        <v>201903SS</v>
      </c>
      <c r="AN2092">
        <f t="shared" ca="1" si="1156"/>
        <v>9.0000142146410838</v>
      </c>
      <c r="AO2092">
        <f t="shared" ca="1" si="1157"/>
        <v>15</v>
      </c>
      <c r="AP2092">
        <f t="shared" ca="1" si="1134"/>
        <v>2.9992892679459842</v>
      </c>
      <c r="AQ2092">
        <f t="shared" ca="1" si="1135"/>
        <v>5</v>
      </c>
      <c r="AR2092">
        <f t="shared" ca="1" si="1136"/>
        <v>10</v>
      </c>
      <c r="AS2092">
        <f ca="1">P2092/J2092</f>
        <v>0.14286481921082486</v>
      </c>
    </row>
    <row r="2093" spans="1:45" x14ac:dyDescent="0.4">
      <c r="A2093">
        <f t="shared" si="1131"/>
        <v>201903</v>
      </c>
      <c r="B2093" t="s">
        <v>147</v>
      </c>
      <c r="C2093" t="s">
        <v>31</v>
      </c>
      <c r="D2093" t="str">
        <f t="shared" ca="1" si="1152"/>
        <v>I111</v>
      </c>
      <c r="E2093">
        <f t="shared" ca="1" si="1137"/>
        <v>63</v>
      </c>
      <c r="F2093">
        <f t="shared" ca="1" si="1138"/>
        <v>12</v>
      </c>
      <c r="G2093" t="str">
        <f t="shared" ca="1" si="1139"/>
        <v>S10</v>
      </c>
      <c r="H2093" t="str">
        <f t="shared" ca="1" si="1140"/>
        <v>S106</v>
      </c>
      <c r="I2093">
        <f ca="1">VLOOKUP(D2093,PRC!$A$2:$B$21,2,0)*E2093</f>
        <v>9450000</v>
      </c>
      <c r="J2093">
        <f t="shared" ca="1" si="1141"/>
        <v>8599496</v>
      </c>
      <c r="K2093">
        <f ca="1">VLOOKUP(D2093,PRC!$A$1:$C$21,3,0)*E2093</f>
        <v>5008500</v>
      </c>
      <c r="L2093">
        <f t="shared" ca="1" si="1142"/>
        <v>1134000</v>
      </c>
      <c r="M2093">
        <f t="shared" ca="1" si="1143"/>
        <v>473000</v>
      </c>
      <c r="N2093">
        <f t="shared" ca="1" si="1144"/>
        <v>284000</v>
      </c>
      <c r="O2093">
        <f t="shared" ca="1" si="1145"/>
        <v>1040000</v>
      </c>
      <c r="P2093">
        <f t="shared" ca="1" si="1158"/>
        <v>659996</v>
      </c>
      <c r="Q2093">
        <f ca="1">IF(P2093&gt;0,1,0)</f>
        <v>1</v>
      </c>
      <c r="R2093">
        <f t="shared" ca="1" si="1146"/>
        <v>9</v>
      </c>
      <c r="S2093">
        <f t="shared" ca="1" si="1147"/>
        <v>12</v>
      </c>
      <c r="T2093">
        <f t="shared" ca="1" si="1148"/>
        <v>5</v>
      </c>
      <c r="U2093">
        <f t="shared" ca="1" si="1149"/>
        <v>3</v>
      </c>
      <c r="V2093">
        <f t="shared" ca="1" si="1150"/>
        <v>11</v>
      </c>
      <c r="X2093">
        <f t="shared" si="1153"/>
        <v>2093</v>
      </c>
      <c r="Y2093">
        <f t="shared" si="1154"/>
        <v>2002</v>
      </c>
      <c r="Z2093">
        <f t="shared" si="1155"/>
        <v>2003</v>
      </c>
      <c r="AA2093">
        <f t="shared" si="1151"/>
        <v>2101</v>
      </c>
      <c r="AB2093">
        <f t="shared" si="1132"/>
        <v>100</v>
      </c>
      <c r="AM2093" t="str">
        <f t="shared" si="1133"/>
        <v>201903SS</v>
      </c>
      <c r="AN2093">
        <f t="shared" ca="1" si="1156"/>
        <v>9.0000423280423227</v>
      </c>
      <c r="AO2093">
        <f t="shared" ca="1" si="1157"/>
        <v>12</v>
      </c>
      <c r="AP2093">
        <f t="shared" ca="1" si="1134"/>
        <v>5.0052910052910047</v>
      </c>
      <c r="AQ2093">
        <f t="shared" ca="1" si="1135"/>
        <v>3.0052910052910056</v>
      </c>
      <c r="AR2093">
        <f t="shared" ca="1" si="1136"/>
        <v>11.005291005291005</v>
      </c>
      <c r="AS2093">
        <f ca="1">P2093/J2093</f>
        <v>7.6748218732818757E-2</v>
      </c>
    </row>
    <row r="2094" spans="1:45" x14ac:dyDescent="0.4">
      <c r="A2094">
        <f t="shared" si="1131"/>
        <v>201903</v>
      </c>
      <c r="B2094" t="s">
        <v>148</v>
      </c>
      <c r="C2094" t="s">
        <v>31</v>
      </c>
      <c r="D2094" t="str">
        <f t="shared" ca="1" si="1152"/>
        <v>I118</v>
      </c>
      <c r="E2094">
        <f t="shared" ca="1" si="1137"/>
        <v>61</v>
      </c>
      <c r="F2094">
        <f t="shared" ca="1" si="1138"/>
        <v>15</v>
      </c>
      <c r="G2094" t="str">
        <f t="shared" ca="1" si="1139"/>
        <v>S12</v>
      </c>
      <c r="H2094" t="str">
        <f t="shared" ca="1" si="1140"/>
        <v>S120</v>
      </c>
      <c r="I2094">
        <f ca="1">VLOOKUP(D2094,PRC!$A$2:$B$21,2,0)*E2094</f>
        <v>32330000</v>
      </c>
      <c r="J2094">
        <f t="shared" ca="1" si="1141"/>
        <v>28773696</v>
      </c>
      <c r="K2094">
        <f ca="1">VLOOKUP(D2094,PRC!$A$1:$C$21,3,0)*E2094</f>
        <v>13578600</v>
      </c>
      <c r="L2094">
        <f t="shared" ca="1" si="1142"/>
        <v>4526000</v>
      </c>
      <c r="M2094">
        <f t="shared" ca="1" si="1143"/>
        <v>1617000</v>
      </c>
      <c r="N2094">
        <f t="shared" ca="1" si="1144"/>
        <v>970000</v>
      </c>
      <c r="O2094">
        <f t="shared" ca="1" si="1145"/>
        <v>3556000</v>
      </c>
      <c r="P2094">
        <f t="shared" ca="1" si="1158"/>
        <v>4526096</v>
      </c>
      <c r="Q2094">
        <f ca="1">IF(P2094&gt;0,1,0)</f>
        <v>1</v>
      </c>
      <c r="R2094">
        <f t="shared" ca="1" si="1146"/>
        <v>11</v>
      </c>
      <c r="S2094">
        <f t="shared" ca="1" si="1147"/>
        <v>14</v>
      </c>
      <c r="T2094">
        <f t="shared" ca="1" si="1148"/>
        <v>5</v>
      </c>
      <c r="U2094">
        <f t="shared" ca="1" si="1149"/>
        <v>3</v>
      </c>
      <c r="V2094">
        <f t="shared" ca="1" si="1150"/>
        <v>11</v>
      </c>
      <c r="X2094">
        <f t="shared" si="1153"/>
        <v>2094</v>
      </c>
      <c r="Y2094">
        <f t="shared" si="1154"/>
        <v>2002</v>
      </c>
      <c r="Z2094">
        <f t="shared" si="1155"/>
        <v>2003</v>
      </c>
      <c r="AA2094">
        <f t="shared" si="1151"/>
        <v>2101</v>
      </c>
      <c r="AB2094">
        <f t="shared" si="1132"/>
        <v>100</v>
      </c>
      <c r="AM2094" t="str">
        <f t="shared" si="1133"/>
        <v>201903SS</v>
      </c>
      <c r="AN2094">
        <f t="shared" ca="1" si="1156"/>
        <v>11.000012372409529</v>
      </c>
      <c r="AO2094">
        <f t="shared" ca="1" si="1157"/>
        <v>13.999381379523662</v>
      </c>
      <c r="AP2094">
        <f t="shared" ca="1" si="1134"/>
        <v>5.0015465511908443</v>
      </c>
      <c r="AQ2094">
        <f t="shared" ca="1" si="1135"/>
        <v>3.0003093102381686</v>
      </c>
      <c r="AR2094">
        <f t="shared" ca="1" si="1136"/>
        <v>10.999072069285495</v>
      </c>
      <c r="AS2094">
        <f ca="1">P2094/J2094</f>
        <v>0.15729977824190539</v>
      </c>
    </row>
    <row r="2095" spans="1:45" x14ac:dyDescent="0.4">
      <c r="A2095">
        <f t="shared" si="1131"/>
        <v>201903</v>
      </c>
      <c r="B2095" t="s">
        <v>149</v>
      </c>
      <c r="C2095" t="s">
        <v>31</v>
      </c>
      <c r="D2095" t="str">
        <f t="shared" ca="1" si="1152"/>
        <v>I114</v>
      </c>
      <c r="E2095">
        <f t="shared" ca="1" si="1137"/>
        <v>28</v>
      </c>
      <c r="F2095">
        <f t="shared" ca="1" si="1138"/>
        <v>9</v>
      </c>
      <c r="G2095" t="str">
        <f t="shared" ca="1" si="1139"/>
        <v>S11</v>
      </c>
      <c r="H2095" t="str">
        <f t="shared" ca="1" si="1140"/>
        <v>S117</v>
      </c>
      <c r="I2095">
        <f ca="1">VLOOKUP(D2095,PRC!$A$2:$B$21,2,0)*E2095</f>
        <v>6720000</v>
      </c>
      <c r="J2095">
        <f t="shared" ca="1" si="1141"/>
        <v>5779196</v>
      </c>
      <c r="K2095">
        <f ca="1">VLOOKUP(D2095,PRC!$A$1:$C$21,3,0)*E2095</f>
        <v>3897600</v>
      </c>
      <c r="L2095">
        <f t="shared" ca="1" si="1142"/>
        <v>806000</v>
      </c>
      <c r="M2095">
        <f t="shared" ca="1" si="1143"/>
        <v>269000</v>
      </c>
      <c r="N2095">
        <f t="shared" ca="1" si="1144"/>
        <v>202000</v>
      </c>
      <c r="O2095">
        <f t="shared" ca="1" si="1145"/>
        <v>672000</v>
      </c>
      <c r="P2095">
        <f t="shared" ca="1" si="1158"/>
        <v>-67404</v>
      </c>
      <c r="Q2095">
        <f ca="1">IF(P2095&gt;0,1,0)</f>
        <v>0</v>
      </c>
      <c r="R2095">
        <f t="shared" ca="1" si="1146"/>
        <v>14</v>
      </c>
      <c r="S2095">
        <f t="shared" ca="1" si="1147"/>
        <v>12</v>
      </c>
      <c r="T2095">
        <f t="shared" ca="1" si="1148"/>
        <v>4</v>
      </c>
      <c r="U2095">
        <f t="shared" ca="1" si="1149"/>
        <v>3</v>
      </c>
      <c r="V2095">
        <f t="shared" ca="1" si="1150"/>
        <v>10</v>
      </c>
      <c r="X2095">
        <f t="shared" si="1153"/>
        <v>2095</v>
      </c>
      <c r="Y2095">
        <f t="shared" si="1154"/>
        <v>2002</v>
      </c>
      <c r="Z2095">
        <f t="shared" si="1155"/>
        <v>2003</v>
      </c>
      <c r="AA2095">
        <f t="shared" si="1151"/>
        <v>2101</v>
      </c>
      <c r="AB2095">
        <f t="shared" si="1132"/>
        <v>100</v>
      </c>
      <c r="AM2095" t="str">
        <f t="shared" si="1133"/>
        <v>201903SS</v>
      </c>
      <c r="AN2095">
        <f t="shared" ca="1" si="1156"/>
        <v>14.000059523809528</v>
      </c>
      <c r="AO2095">
        <f t="shared" ca="1" si="1157"/>
        <v>11.994047619047619</v>
      </c>
      <c r="AP2095">
        <f t="shared" ca="1" si="1134"/>
        <v>4.0029761904761898</v>
      </c>
      <c r="AQ2095">
        <f t="shared" ca="1" si="1135"/>
        <v>3.0059523809523809</v>
      </c>
      <c r="AR2095">
        <f t="shared" ca="1" si="1136"/>
        <v>10</v>
      </c>
      <c r="AS2095">
        <f ca="1">P2095/J2095</f>
        <v>-1.1663214052612163E-2</v>
      </c>
    </row>
    <row r="2096" spans="1:45" x14ac:dyDescent="0.4">
      <c r="A2096">
        <f t="shared" si="1131"/>
        <v>201903</v>
      </c>
      <c r="B2096" t="s">
        <v>150</v>
      </c>
      <c r="C2096" t="s">
        <v>31</v>
      </c>
      <c r="D2096" t="str">
        <f t="shared" ca="1" si="1152"/>
        <v>I105</v>
      </c>
      <c r="E2096">
        <f t="shared" ca="1" si="1137"/>
        <v>75</v>
      </c>
      <c r="F2096">
        <f t="shared" ca="1" si="1138"/>
        <v>15</v>
      </c>
      <c r="G2096" t="str">
        <f t="shared" ca="1" si="1139"/>
        <v>S12</v>
      </c>
      <c r="H2096" t="str">
        <f t="shared" ca="1" si="1140"/>
        <v>S120</v>
      </c>
      <c r="I2096">
        <f ca="1">VLOOKUP(D2096,PRC!$A$2:$B$21,2,0)*E2096</f>
        <v>7500000</v>
      </c>
      <c r="J2096">
        <f t="shared" ca="1" si="1141"/>
        <v>6749996</v>
      </c>
      <c r="K2096">
        <f ca="1">VLOOKUP(D2096,PRC!$A$1:$C$21,3,0)*E2096</f>
        <v>4425000</v>
      </c>
      <c r="L2096">
        <f t="shared" ca="1" si="1142"/>
        <v>825000</v>
      </c>
      <c r="M2096">
        <f t="shared" ca="1" si="1143"/>
        <v>300000</v>
      </c>
      <c r="N2096">
        <f t="shared" ca="1" si="1144"/>
        <v>300000</v>
      </c>
      <c r="O2096">
        <f t="shared" ca="1" si="1145"/>
        <v>1050000</v>
      </c>
      <c r="P2096">
        <f t="shared" ca="1" si="1158"/>
        <v>-150004</v>
      </c>
      <c r="Q2096">
        <f ca="1">IF(P2096&gt;0,1,0)</f>
        <v>0</v>
      </c>
      <c r="R2096">
        <f t="shared" ca="1" si="1146"/>
        <v>10</v>
      </c>
      <c r="S2096">
        <f t="shared" ca="1" si="1147"/>
        <v>11</v>
      </c>
      <c r="T2096">
        <f t="shared" ca="1" si="1148"/>
        <v>4</v>
      </c>
      <c r="U2096">
        <f t="shared" ca="1" si="1149"/>
        <v>4</v>
      </c>
      <c r="V2096">
        <f t="shared" ca="1" si="1150"/>
        <v>14</v>
      </c>
      <c r="X2096">
        <f t="shared" si="1153"/>
        <v>2096</v>
      </c>
      <c r="Y2096">
        <f t="shared" si="1154"/>
        <v>2002</v>
      </c>
      <c r="Z2096">
        <f t="shared" si="1155"/>
        <v>2003</v>
      </c>
      <c r="AA2096">
        <f t="shared" si="1151"/>
        <v>2101</v>
      </c>
      <c r="AB2096">
        <f t="shared" si="1132"/>
        <v>100</v>
      </c>
      <c r="AM2096" t="str">
        <f t="shared" si="1133"/>
        <v>201903SS</v>
      </c>
      <c r="AN2096">
        <f t="shared" ca="1" si="1156"/>
        <v>10.000053333333337</v>
      </c>
      <c r="AO2096">
        <f t="shared" ca="1" si="1157"/>
        <v>11</v>
      </c>
      <c r="AP2096">
        <f t="shared" ca="1" si="1134"/>
        <v>4</v>
      </c>
      <c r="AQ2096">
        <f t="shared" ca="1" si="1135"/>
        <v>4</v>
      </c>
      <c r="AR2096">
        <f t="shared" ca="1" si="1136"/>
        <v>14.000000000000002</v>
      </c>
      <c r="AS2096">
        <f ca="1">P2096/J2096</f>
        <v>-2.2222827983898064E-2</v>
      </c>
    </row>
    <row r="2097" spans="1:51" x14ac:dyDescent="0.4">
      <c r="A2097">
        <f t="shared" si="1131"/>
        <v>201903</v>
      </c>
      <c r="B2097" t="s">
        <v>151</v>
      </c>
      <c r="C2097" t="s">
        <v>31</v>
      </c>
      <c r="D2097" t="str">
        <f t="shared" ca="1" si="1152"/>
        <v>I109</v>
      </c>
      <c r="E2097">
        <f t="shared" ca="1" si="1137"/>
        <v>27</v>
      </c>
      <c r="F2097">
        <f t="shared" ca="1" si="1138"/>
        <v>14</v>
      </c>
      <c r="G2097" t="str">
        <f t="shared" ca="1" si="1139"/>
        <v>S11</v>
      </c>
      <c r="H2097" t="str">
        <f t="shared" ca="1" si="1140"/>
        <v>S115</v>
      </c>
      <c r="I2097">
        <f ca="1">VLOOKUP(D2097,PRC!$A$2:$B$21,2,0)*E2097</f>
        <v>13500000</v>
      </c>
      <c r="J2097">
        <f t="shared" ca="1" si="1141"/>
        <v>12419996</v>
      </c>
      <c r="K2097">
        <f ca="1">VLOOKUP(D2097,PRC!$A$1:$C$21,3,0)*E2097</f>
        <v>5400000</v>
      </c>
      <c r="L2097">
        <f t="shared" ca="1" si="1142"/>
        <v>2025000</v>
      </c>
      <c r="M2097">
        <f t="shared" ca="1" si="1143"/>
        <v>675000</v>
      </c>
      <c r="N2097">
        <f t="shared" ca="1" si="1144"/>
        <v>405000</v>
      </c>
      <c r="O2097">
        <f t="shared" ca="1" si="1145"/>
        <v>1620000</v>
      </c>
      <c r="P2097">
        <f t="shared" ca="1" si="1158"/>
        <v>2294996</v>
      </c>
      <c r="Q2097">
        <f ca="1">IF(P2097&gt;0,1,0)</f>
        <v>1</v>
      </c>
      <c r="R2097">
        <f t="shared" ca="1" si="1146"/>
        <v>8</v>
      </c>
      <c r="S2097">
        <f t="shared" ca="1" si="1147"/>
        <v>15</v>
      </c>
      <c r="T2097">
        <f t="shared" ca="1" si="1148"/>
        <v>5</v>
      </c>
      <c r="U2097">
        <f t="shared" ca="1" si="1149"/>
        <v>3</v>
      </c>
      <c r="V2097">
        <f t="shared" ca="1" si="1150"/>
        <v>12</v>
      </c>
      <c r="X2097">
        <f t="shared" si="1153"/>
        <v>2097</v>
      </c>
      <c r="Y2097">
        <f t="shared" si="1154"/>
        <v>2002</v>
      </c>
      <c r="Z2097">
        <f t="shared" si="1155"/>
        <v>2003</v>
      </c>
      <c r="AA2097">
        <f t="shared" si="1151"/>
        <v>2101</v>
      </c>
      <c r="AB2097">
        <f t="shared" si="1132"/>
        <v>100</v>
      </c>
      <c r="AM2097" t="str">
        <f t="shared" si="1133"/>
        <v>201903SS</v>
      </c>
      <c r="AN2097">
        <f t="shared" ca="1" si="1156"/>
        <v>8.0000296296296352</v>
      </c>
      <c r="AO2097">
        <f t="shared" ca="1" si="1157"/>
        <v>15</v>
      </c>
      <c r="AP2097">
        <f t="shared" ca="1" si="1134"/>
        <v>5</v>
      </c>
      <c r="AQ2097">
        <f t="shared" ca="1" si="1135"/>
        <v>3</v>
      </c>
      <c r="AR2097">
        <f t="shared" ca="1" si="1136"/>
        <v>12</v>
      </c>
      <c r="AS2097">
        <f ca="1">P2097/J2097</f>
        <v>0.18478234614568315</v>
      </c>
    </row>
    <row r="2098" spans="1:51" x14ac:dyDescent="0.4">
      <c r="A2098">
        <f t="shared" si="1131"/>
        <v>201903</v>
      </c>
      <c r="B2098" t="s">
        <v>152</v>
      </c>
      <c r="C2098" t="s">
        <v>31</v>
      </c>
      <c r="D2098" t="str">
        <f t="shared" ca="1" si="1152"/>
        <v>I111</v>
      </c>
      <c r="E2098">
        <f t="shared" ca="1" si="1137"/>
        <v>43</v>
      </c>
      <c r="F2098">
        <f t="shared" ca="1" si="1138"/>
        <v>9</v>
      </c>
      <c r="G2098" t="str">
        <f t="shared" ca="1" si="1139"/>
        <v>S11</v>
      </c>
      <c r="H2098" t="str">
        <f t="shared" ca="1" si="1140"/>
        <v>S115</v>
      </c>
      <c r="I2098">
        <f ca="1">VLOOKUP(D2098,PRC!$A$2:$B$21,2,0)*E2098</f>
        <v>6450000</v>
      </c>
      <c r="J2098">
        <f t="shared" ca="1" si="1141"/>
        <v>5288996</v>
      </c>
      <c r="K2098">
        <f ca="1">VLOOKUP(D2098,PRC!$A$1:$C$21,3,0)*E2098</f>
        <v>3418500</v>
      </c>
      <c r="L2098">
        <f t="shared" ca="1" si="1142"/>
        <v>645000</v>
      </c>
      <c r="M2098">
        <f t="shared" ca="1" si="1143"/>
        <v>258000</v>
      </c>
      <c r="N2098">
        <f t="shared" ca="1" si="1144"/>
        <v>194000</v>
      </c>
      <c r="O2098">
        <f t="shared" ca="1" si="1145"/>
        <v>968000</v>
      </c>
      <c r="P2098">
        <f t="shared" ca="1" si="1158"/>
        <v>-194504</v>
      </c>
      <c r="Q2098">
        <f ca="1">IF(P2098&gt;0,1,0)</f>
        <v>0</v>
      </c>
      <c r="R2098">
        <f t="shared" ca="1" si="1146"/>
        <v>18</v>
      </c>
      <c r="S2098">
        <f t="shared" ca="1" si="1147"/>
        <v>10</v>
      </c>
      <c r="T2098">
        <f t="shared" ca="1" si="1148"/>
        <v>4</v>
      </c>
      <c r="U2098">
        <f t="shared" ca="1" si="1149"/>
        <v>3</v>
      </c>
      <c r="V2098">
        <f t="shared" ca="1" si="1150"/>
        <v>15</v>
      </c>
      <c r="X2098">
        <f t="shared" si="1153"/>
        <v>2098</v>
      </c>
      <c r="Y2098">
        <f t="shared" si="1154"/>
        <v>2002</v>
      </c>
      <c r="Z2098">
        <f t="shared" si="1155"/>
        <v>2003</v>
      </c>
      <c r="AA2098">
        <f t="shared" si="1151"/>
        <v>2101</v>
      </c>
      <c r="AB2098">
        <f t="shared" si="1132"/>
        <v>100</v>
      </c>
      <c r="AM2098" t="str">
        <f t="shared" si="1133"/>
        <v>201903SS</v>
      </c>
      <c r="AN2098">
        <f t="shared" ca="1" si="1156"/>
        <v>18.000062015503882</v>
      </c>
      <c r="AO2098">
        <f t="shared" ca="1" si="1157"/>
        <v>10</v>
      </c>
      <c r="AP2098">
        <f t="shared" ca="1" si="1134"/>
        <v>4</v>
      </c>
      <c r="AQ2098">
        <f t="shared" ca="1" si="1135"/>
        <v>3.0077519379844961</v>
      </c>
      <c r="AR2098">
        <f t="shared" ca="1" si="1136"/>
        <v>15.007751937984496</v>
      </c>
      <c r="AS2098">
        <f ca="1">P2098/J2098</f>
        <v>-3.6775221611058131E-2</v>
      </c>
    </row>
    <row r="2099" spans="1:51" x14ac:dyDescent="0.4">
      <c r="A2099">
        <f t="shared" si="1131"/>
        <v>201903</v>
      </c>
      <c r="B2099" t="s">
        <v>153</v>
      </c>
      <c r="C2099" t="s">
        <v>31</v>
      </c>
      <c r="D2099" t="str">
        <f t="shared" ca="1" si="1152"/>
        <v>I104</v>
      </c>
      <c r="E2099">
        <f t="shared" ca="1" si="1137"/>
        <v>80</v>
      </c>
      <c r="F2099">
        <f t="shared" ca="1" si="1138"/>
        <v>14</v>
      </c>
      <c r="G2099" t="str">
        <f t="shared" ca="1" si="1139"/>
        <v>S11</v>
      </c>
      <c r="H2099" t="str">
        <f t="shared" ca="1" si="1140"/>
        <v>S117</v>
      </c>
      <c r="I2099">
        <f ca="1">VLOOKUP(D2099,PRC!$A$2:$B$21,2,0)*E2099</f>
        <v>5600000</v>
      </c>
      <c r="J2099">
        <f t="shared" ca="1" si="1141"/>
        <v>4647996</v>
      </c>
      <c r="K2099">
        <f ca="1">VLOOKUP(D2099,PRC!$A$1:$C$21,3,0)*E2099</f>
        <v>2352000</v>
      </c>
      <c r="L2099">
        <f t="shared" ca="1" si="1142"/>
        <v>560000</v>
      </c>
      <c r="M2099">
        <f t="shared" ca="1" si="1143"/>
        <v>224000</v>
      </c>
      <c r="N2099">
        <f t="shared" ca="1" si="1144"/>
        <v>224000</v>
      </c>
      <c r="O2099">
        <f t="shared" ca="1" si="1145"/>
        <v>784000</v>
      </c>
      <c r="P2099">
        <f t="shared" ca="1" si="1158"/>
        <v>503996</v>
      </c>
      <c r="Q2099">
        <f ca="1">IF(P2099&gt;0,1,0)</f>
        <v>1</v>
      </c>
      <c r="R2099">
        <f t="shared" ca="1" si="1146"/>
        <v>17</v>
      </c>
      <c r="S2099">
        <f t="shared" ca="1" si="1147"/>
        <v>10</v>
      </c>
      <c r="T2099">
        <f t="shared" ca="1" si="1148"/>
        <v>4</v>
      </c>
      <c r="U2099">
        <f t="shared" ca="1" si="1149"/>
        <v>4</v>
      </c>
      <c r="V2099">
        <f t="shared" ca="1" si="1150"/>
        <v>14</v>
      </c>
      <c r="X2099">
        <f t="shared" si="1153"/>
        <v>2099</v>
      </c>
      <c r="Y2099">
        <f t="shared" si="1154"/>
        <v>2002</v>
      </c>
      <c r="Z2099">
        <f t="shared" si="1155"/>
        <v>2003</v>
      </c>
      <c r="AA2099">
        <f t="shared" si="1151"/>
        <v>2101</v>
      </c>
      <c r="AB2099">
        <f t="shared" si="1132"/>
        <v>100</v>
      </c>
      <c r="AM2099" t="str">
        <f t="shared" si="1133"/>
        <v>201903SS</v>
      </c>
      <c r="AN2099">
        <f t="shared" ca="1" si="1156"/>
        <v>17.000071428571427</v>
      </c>
      <c r="AO2099">
        <f t="shared" ca="1" si="1157"/>
        <v>10</v>
      </c>
      <c r="AP2099">
        <f t="shared" ca="1" si="1134"/>
        <v>4</v>
      </c>
      <c r="AQ2099">
        <f t="shared" ca="1" si="1135"/>
        <v>4</v>
      </c>
      <c r="AR2099">
        <f t="shared" ca="1" si="1136"/>
        <v>14.000000000000002</v>
      </c>
      <c r="AS2099">
        <f ca="1">P2099/J2099</f>
        <v>0.10843296767036804</v>
      </c>
    </row>
    <row r="2100" spans="1:51" x14ac:dyDescent="0.4">
      <c r="A2100">
        <f t="shared" si="1131"/>
        <v>201903</v>
      </c>
      <c r="B2100" t="s">
        <v>154</v>
      </c>
      <c r="C2100" t="s">
        <v>31</v>
      </c>
      <c r="D2100" t="str">
        <f t="shared" ca="1" si="1152"/>
        <v>I108</v>
      </c>
      <c r="E2100">
        <f t="shared" ca="1" si="1137"/>
        <v>33</v>
      </c>
      <c r="F2100">
        <f t="shared" ca="1" si="1138"/>
        <v>8</v>
      </c>
      <c r="G2100" t="str">
        <f t="shared" ca="1" si="1139"/>
        <v>S10</v>
      </c>
      <c r="H2100" t="str">
        <f t="shared" ca="1" si="1140"/>
        <v>S106</v>
      </c>
      <c r="I2100">
        <f ca="1">VLOOKUP(D2100,PRC!$A$2:$B$21,2,0)*E2100</f>
        <v>1320000</v>
      </c>
      <c r="J2100">
        <f t="shared" ca="1" si="1141"/>
        <v>1082396</v>
      </c>
      <c r="K2100">
        <f ca="1">VLOOKUP(D2100,PRC!$A$1:$C$21,3,0)*E2100</f>
        <v>607200</v>
      </c>
      <c r="L2100">
        <f t="shared" ca="1" si="1142"/>
        <v>158000</v>
      </c>
      <c r="M2100">
        <f t="shared" ca="1" si="1143"/>
        <v>53000</v>
      </c>
      <c r="N2100">
        <f t="shared" ca="1" si="1144"/>
        <v>53000</v>
      </c>
      <c r="O2100">
        <f t="shared" ca="1" si="1145"/>
        <v>185000</v>
      </c>
      <c r="P2100">
        <f t="shared" ca="1" si="1158"/>
        <v>26196</v>
      </c>
      <c r="Q2100">
        <f ca="1">IF(P2100&gt;0,1,0)</f>
        <v>1</v>
      </c>
      <c r="R2100">
        <f t="shared" ca="1" si="1146"/>
        <v>18</v>
      </c>
      <c r="S2100">
        <f t="shared" ca="1" si="1147"/>
        <v>12</v>
      </c>
      <c r="T2100">
        <f t="shared" ca="1" si="1148"/>
        <v>4</v>
      </c>
      <c r="U2100">
        <f t="shared" ca="1" si="1149"/>
        <v>4</v>
      </c>
      <c r="V2100">
        <f t="shared" ca="1" si="1150"/>
        <v>14</v>
      </c>
      <c r="X2100">
        <f t="shared" si="1153"/>
        <v>2100</v>
      </c>
      <c r="Y2100">
        <f t="shared" si="1154"/>
        <v>2002</v>
      </c>
      <c r="Z2100">
        <f t="shared" si="1155"/>
        <v>2003</v>
      </c>
      <c r="AA2100">
        <f t="shared" si="1151"/>
        <v>2101</v>
      </c>
      <c r="AB2100">
        <f t="shared" si="1132"/>
        <v>100</v>
      </c>
      <c r="AM2100" t="str">
        <f t="shared" si="1133"/>
        <v>201903SS</v>
      </c>
      <c r="AN2100">
        <f t="shared" ca="1" si="1156"/>
        <v>18.000303030303034</v>
      </c>
      <c r="AO2100">
        <f t="shared" ca="1" si="1157"/>
        <v>11.969696969696969</v>
      </c>
      <c r="AP2100">
        <f t="shared" ca="1" si="1134"/>
        <v>4.0151515151515156</v>
      </c>
      <c r="AQ2100">
        <f t="shared" ca="1" si="1135"/>
        <v>4.0151515151515156</v>
      </c>
      <c r="AR2100">
        <f t="shared" ca="1" si="1136"/>
        <v>14.015151515151514</v>
      </c>
      <c r="AS2100">
        <f ca="1">P2100/J2100</f>
        <v>2.4201863273700198E-2</v>
      </c>
    </row>
    <row r="2101" spans="1:51" x14ac:dyDescent="0.4">
      <c r="A2101">
        <f t="shared" si="1131"/>
        <v>201903</v>
      </c>
      <c r="B2101" t="s">
        <v>155</v>
      </c>
      <c r="C2101" t="s">
        <v>31</v>
      </c>
      <c r="D2101" t="str">
        <f t="shared" ca="1" si="1152"/>
        <v>I116</v>
      </c>
      <c r="E2101">
        <f t="shared" ca="1" si="1137"/>
        <v>71</v>
      </c>
      <c r="F2101">
        <f t="shared" ca="1" si="1138"/>
        <v>8</v>
      </c>
      <c r="G2101" t="str">
        <f t="shared" ca="1" si="1139"/>
        <v>S11</v>
      </c>
      <c r="H2101" t="str">
        <f t="shared" ca="1" si="1140"/>
        <v>S110</v>
      </c>
      <c r="I2101">
        <f ca="1">VLOOKUP(D2101,PRC!$A$2:$B$21,2,0)*E2101</f>
        <v>103660000</v>
      </c>
      <c r="J2101">
        <f t="shared" ca="1" si="1141"/>
        <v>93293996</v>
      </c>
      <c r="K2101">
        <f ca="1">VLOOKUP(D2101,PRC!$A$1:$C$21,3,0)*E2101</f>
        <v>62196000</v>
      </c>
      <c r="L2101">
        <f t="shared" ca="1" si="1142"/>
        <v>13476000</v>
      </c>
      <c r="M2101">
        <f t="shared" ca="1" si="1143"/>
        <v>4146000</v>
      </c>
      <c r="N2101">
        <f t="shared" ca="1" si="1144"/>
        <v>3110000</v>
      </c>
      <c r="O2101">
        <f t="shared" ca="1" si="1145"/>
        <v>14512000</v>
      </c>
      <c r="P2101">
        <f t="shared" ca="1" si="1158"/>
        <v>-4146004</v>
      </c>
      <c r="Q2101">
        <f ca="1">IF(P2101&gt;0,1,0)</f>
        <v>0</v>
      </c>
      <c r="R2101">
        <f t="shared" ca="1" si="1146"/>
        <v>10</v>
      </c>
      <c r="S2101">
        <f t="shared" ca="1" si="1147"/>
        <v>13</v>
      </c>
      <c r="T2101">
        <f t="shared" ca="1" si="1148"/>
        <v>4</v>
      </c>
      <c r="U2101">
        <f t="shared" ca="1" si="1149"/>
        <v>3</v>
      </c>
      <c r="V2101">
        <f t="shared" ca="1" si="1150"/>
        <v>14</v>
      </c>
      <c r="X2101">
        <f t="shared" si="1153"/>
        <v>2101</v>
      </c>
      <c r="Y2101">
        <f t="shared" si="1154"/>
        <v>2002</v>
      </c>
      <c r="Z2101">
        <f t="shared" si="1155"/>
        <v>2003</v>
      </c>
      <c r="AA2101">
        <f t="shared" si="1151"/>
        <v>2101</v>
      </c>
      <c r="AB2101">
        <f t="shared" si="1132"/>
        <v>100</v>
      </c>
      <c r="AM2101" t="str">
        <f t="shared" si="1133"/>
        <v>201903SS</v>
      </c>
      <c r="AN2101">
        <f t="shared" ca="1" si="1156"/>
        <v>10.000003858769057</v>
      </c>
      <c r="AO2101">
        <f t="shared" ca="1" si="1157"/>
        <v>13.000192938452635</v>
      </c>
      <c r="AP2101">
        <f t="shared" ca="1" si="1134"/>
        <v>3.9996141230947329</v>
      </c>
      <c r="AQ2101">
        <f t="shared" ca="1" si="1135"/>
        <v>3.0001929384526336</v>
      </c>
      <c r="AR2101">
        <f t="shared" ca="1" si="1136"/>
        <v>13.999614123094734</v>
      </c>
      <c r="AS2101">
        <f ca="1">P2101/J2101</f>
        <v>-4.4440201703869558E-2</v>
      </c>
    </row>
    <row r="2102" spans="1:51" x14ac:dyDescent="0.4">
      <c r="A2102" s="1">
        <f t="shared" si="1131"/>
        <v>201903</v>
      </c>
      <c r="B2102" s="1" t="s">
        <v>206</v>
      </c>
      <c r="C2102" s="1" t="s">
        <v>75</v>
      </c>
      <c r="D2102" s="1" t="str">
        <f ca="1">"I"&amp;RANDBETWEEN(101,120)</f>
        <v>I101</v>
      </c>
      <c r="E2102" s="3">
        <f t="shared" ca="1" si="1137"/>
        <v>96</v>
      </c>
      <c r="F2102" s="3">
        <f t="shared" ca="1" si="1138"/>
        <v>20</v>
      </c>
      <c r="G2102" s="1" t="str">
        <f ca="1">LEFT(H2102,3)</f>
        <v>S10</v>
      </c>
      <c r="H2102" s="1" t="str">
        <f ca="1">"S"&amp;RANDBETWEEN(101,120)</f>
        <v>S105</v>
      </c>
      <c r="I2102" s="1">
        <f ca="1">VLOOKUP(D2102,PRC!$A$2:$B$21,2,0)*E2102</f>
        <v>2880000</v>
      </c>
      <c r="J2102" s="1">
        <f t="shared" ca="1" si="1141"/>
        <v>2534396</v>
      </c>
      <c r="K2102" s="1">
        <f ca="1">VLOOKUP(D2102,PRC!$A$1:$C$21,3,0)*E2102</f>
        <v>1497600</v>
      </c>
      <c r="L2102" s="1">
        <f t="shared" ca="1" si="1142"/>
        <v>144000</v>
      </c>
      <c r="M2102" s="1">
        <f t="shared" ca="1" si="1143"/>
        <v>202000</v>
      </c>
      <c r="N2102" s="1">
        <f t="shared" ca="1" si="1144"/>
        <v>432000</v>
      </c>
      <c r="O2102" s="1">
        <f t="shared" ca="1" si="1145"/>
        <v>173000</v>
      </c>
      <c r="P2102" s="1">
        <f ca="1">J2102-SUM(K2102:O2102)</f>
        <v>85796</v>
      </c>
      <c r="Q2102">
        <f ca="1">IF(P2102&gt;0,1,0)</f>
        <v>1</v>
      </c>
      <c r="R2102" s="3">
        <f t="shared" ca="1" si="1146"/>
        <v>12</v>
      </c>
      <c r="S2102" s="3">
        <f t="shared" ca="1" si="1147"/>
        <v>5</v>
      </c>
      <c r="T2102" s="3">
        <f t="shared" ca="1" si="1148"/>
        <v>7</v>
      </c>
      <c r="U2102" s="3">
        <f t="shared" ca="1" si="1149"/>
        <v>15</v>
      </c>
      <c r="V2102" s="3">
        <f t="shared" ca="1" si="1150"/>
        <v>6</v>
      </c>
      <c r="W2102" t="str">
        <f>C2102&amp;A2102&amp;"EBIT"</f>
        <v>HD201903EBIT</v>
      </c>
      <c r="X2102">
        <f t="shared" si="1153"/>
        <v>2102</v>
      </c>
      <c r="Y2102">
        <f t="shared" si="1154"/>
        <v>2102</v>
      </c>
      <c r="Z2102">
        <f t="shared" si="1155"/>
        <v>2103</v>
      </c>
      <c r="AA2102">
        <f t="shared" si="1151"/>
        <v>2251</v>
      </c>
      <c r="AB2102">
        <f t="shared" si="1132"/>
        <v>150</v>
      </c>
      <c r="AC2102" s="4" t="s">
        <v>1106</v>
      </c>
      <c r="AD2102">
        <f>VLOOKUP(C2102&amp;A2102&amp;AC2102,PRF_POL!$A$2:$J$97,5,0)</f>
        <v>70</v>
      </c>
      <c r="AE2102">
        <f>$AE$2</f>
        <v>40</v>
      </c>
      <c r="AF2102">
        <f>VLOOKUP($C2102&amp;$A2102&amp;$AC2102,PRF_POL!$A$2:$J$97,6,0)</f>
        <v>10</v>
      </c>
      <c r="AG2102">
        <f>VLOOKUP($C2102&amp;$A2102&amp;$AC2102,PRF_POL!$A$2:$J$97,7,0)</f>
        <v>3</v>
      </c>
      <c r="AH2102">
        <f>VLOOKUP($C2102&amp;$A2102&amp;$AC2102,PRF_POL!$A$2:$J$97,8,0)</f>
        <v>5</v>
      </c>
      <c r="AI2102">
        <f>VLOOKUP($C2102&amp;$A2102&amp;$AC2102,PRF_POL!$A$2:$J$97,9,0)</f>
        <v>10</v>
      </c>
      <c r="AJ2102">
        <f>VLOOKUP($C2102&amp;$A2102&amp;$AC2102,PRF_POL!$A$2:$J$97,10,0)</f>
        <v>5</v>
      </c>
      <c r="AK2102">
        <f>SUM(AE2102:AJ2102)</f>
        <v>73</v>
      </c>
      <c r="AL2102" s="3">
        <f ca="1">SUM(INDIRECT("P"&amp;Y2102):INDIRECT("P"&amp;AA2102))</f>
        <v>351501900.00000006</v>
      </c>
      <c r="AM2102" t="str">
        <f t="shared" si="1133"/>
        <v>201903HD</v>
      </c>
      <c r="AN2102">
        <f ca="1">(1-J2102/I2102)*100</f>
        <v>12.000138888888889</v>
      </c>
      <c r="AO2102">
        <f ca="1">L2102/$I2102*100</f>
        <v>5</v>
      </c>
      <c r="AP2102">
        <f t="shared" ca="1" si="1134"/>
        <v>7.0138888888888893</v>
      </c>
      <c r="AQ2102">
        <f t="shared" ca="1" si="1135"/>
        <v>15</v>
      </c>
      <c r="AR2102">
        <f t="shared" ca="1" si="1136"/>
        <v>6.0069444444444446</v>
      </c>
      <c r="AS2102">
        <f ca="1">P2102/J2102</f>
        <v>3.3852641812881647E-2</v>
      </c>
      <c r="AT2102">
        <f ca="1">MIN(INDIRECT("E"&amp;$Y2102):INDIRECT("E"&amp;$AA2102))</f>
        <v>70</v>
      </c>
      <c r="AU2102">
        <f ca="1">MIN(INDIRECT("AN"&amp;$Y2102):INDIRECT("AN"&amp;$AA2102))</f>
        <v>10.00000078170803</v>
      </c>
      <c r="AV2102">
        <f ca="1">MIN(INDIRECT("AO"&amp;$Y2102):INDIRECT("AO"&amp;$AA2102))</f>
        <v>2.9565217391304346</v>
      </c>
      <c r="AW2102">
        <f ca="1">MIN(INDIRECT("AP"&amp;$Y2102):INDIRECT("AP"&amp;$AA2102))</f>
        <v>4.9977885891198586</v>
      </c>
      <c r="AX2102">
        <f ca="1">MIN(INDIRECT("AQ"&amp;$Y2102):INDIRECT("AQ"&amp;$AA2102))</f>
        <v>10</v>
      </c>
      <c r="AY2102">
        <f ca="1">MIN(INDIRECT("AR"&amp;$Y2102):INDIRECT("AR"&amp;$AA2102))</f>
        <v>4.9977885891198586</v>
      </c>
    </row>
    <row r="2103" spans="1:51" x14ac:dyDescent="0.4">
      <c r="A2103">
        <f t="shared" si="1131"/>
        <v>201903</v>
      </c>
      <c r="B2103" t="s">
        <v>56</v>
      </c>
      <c r="C2103" t="s">
        <v>75</v>
      </c>
      <c r="D2103" t="str">
        <f ca="1">"I"&amp;RANDBETWEEN(101,120)</f>
        <v>I103</v>
      </c>
      <c r="E2103">
        <f t="shared" ca="1" si="1137"/>
        <v>102</v>
      </c>
      <c r="F2103">
        <f t="shared" ca="1" si="1138"/>
        <v>17</v>
      </c>
      <c r="G2103" t="str">
        <f t="shared" ref="G2103:G2166" ca="1" si="1159">LEFT(H2103,3)</f>
        <v>S10</v>
      </c>
      <c r="H2103" t="str">
        <f t="shared" ref="H2103:H2166" ca="1" si="1160">"S"&amp;RANDBETWEEN(101,120)</f>
        <v>S106</v>
      </c>
      <c r="I2103">
        <f ca="1">VLOOKUP(D2103,PRC!$A$2:$B$21,2,0)*E2103</f>
        <v>5100000</v>
      </c>
      <c r="J2103">
        <f t="shared" ca="1" si="1141"/>
        <v>4181996.0000000005</v>
      </c>
      <c r="K2103">
        <f ca="1">VLOOKUP(D2103,PRC!$A$1:$C$21,3,0)*E2103</f>
        <v>2907000</v>
      </c>
      <c r="L2103">
        <f t="shared" ca="1" si="1142"/>
        <v>204000</v>
      </c>
      <c r="M2103">
        <f t="shared" ca="1" si="1143"/>
        <v>408000</v>
      </c>
      <c r="N2103">
        <f t="shared" ca="1" si="1144"/>
        <v>510000</v>
      </c>
      <c r="O2103">
        <f t="shared" ca="1" si="1145"/>
        <v>459000</v>
      </c>
      <c r="P2103">
        <f t="shared" ref="P2103:P2166" ca="1" si="1161">J2103-SUM(K2103:O2103)</f>
        <v>-306003.99999999953</v>
      </c>
      <c r="Q2103">
        <f ca="1">IF(P2103&gt;0,1,0)</f>
        <v>0</v>
      </c>
      <c r="R2103">
        <f t="shared" ca="1" si="1146"/>
        <v>18</v>
      </c>
      <c r="S2103">
        <f t="shared" ca="1" si="1147"/>
        <v>4</v>
      </c>
      <c r="T2103">
        <f t="shared" ca="1" si="1148"/>
        <v>8</v>
      </c>
      <c r="U2103">
        <f t="shared" ca="1" si="1149"/>
        <v>10</v>
      </c>
      <c r="V2103">
        <f t="shared" ca="1" si="1150"/>
        <v>9</v>
      </c>
      <c r="W2103" t="str">
        <f>C2103&amp;A2103&amp;"SALES"</f>
        <v>HD201903SALES</v>
      </c>
      <c r="X2103">
        <f t="shared" si="1153"/>
        <v>2103</v>
      </c>
      <c r="Y2103">
        <f t="shared" si="1154"/>
        <v>2102</v>
      </c>
      <c r="Z2103">
        <f t="shared" si="1155"/>
        <v>2103</v>
      </c>
      <c r="AA2103">
        <f t="shared" si="1151"/>
        <v>2251</v>
      </c>
      <c r="AB2103">
        <f t="shared" si="1132"/>
        <v>150</v>
      </c>
      <c r="AC2103" s="4" t="s">
        <v>1107</v>
      </c>
      <c r="AD2103">
        <f>VLOOKUP(C2103&amp;A2103&amp;AC2103,PRF_POL!$A$2:$J$97,5,0)</f>
        <v>120</v>
      </c>
      <c r="AE2103">
        <f>$AE$3</f>
        <v>60</v>
      </c>
      <c r="AF2103">
        <f>VLOOKUP($C2103&amp;$A2103&amp;$AC2103,PRF_POL!$A$2:$J$97,6,0)</f>
        <v>20</v>
      </c>
      <c r="AG2103">
        <f>VLOOKUP($C2103&amp;$A2103&amp;$AC2103,PRF_POL!$A$2:$J$97,7,0)</f>
        <v>5</v>
      </c>
      <c r="AH2103">
        <f>VLOOKUP($C2103&amp;$A2103&amp;$AC2103,PRF_POL!$A$2:$J$97,8,0)</f>
        <v>10</v>
      </c>
      <c r="AI2103">
        <f>VLOOKUP($C2103&amp;$A2103&amp;$AC2103,PRF_POL!$A$2:$J$97,9,0)</f>
        <v>15</v>
      </c>
      <c r="AJ2103">
        <f>VLOOKUP($C2103&amp;$A2103&amp;$AC2103,PRF_POL!$A$2:$J$97,10,0)</f>
        <v>10</v>
      </c>
      <c r="AK2103">
        <f>SUM(AE2103:AJ2103)</f>
        <v>120</v>
      </c>
      <c r="AL2103" s="3">
        <f ca="1">SUM(INDIRECT("J"&amp;Y2102):INDIRECT("J"&amp;AA2102))</f>
        <v>5991323400</v>
      </c>
      <c r="AM2103" t="str">
        <f t="shared" si="1133"/>
        <v>201903HD</v>
      </c>
      <c r="AN2103">
        <f ca="1">(1-J2103/I2103)*100</f>
        <v>18.000078431372536</v>
      </c>
      <c r="AO2103">
        <f ca="1">L2103/$I2103*100</f>
        <v>4</v>
      </c>
      <c r="AP2103">
        <f t="shared" ca="1" si="1134"/>
        <v>8</v>
      </c>
      <c r="AQ2103">
        <f t="shared" ca="1" si="1135"/>
        <v>10</v>
      </c>
      <c r="AR2103">
        <f t="shared" ca="1" si="1136"/>
        <v>9</v>
      </c>
      <c r="AS2103">
        <f ca="1">P2103/J2103</f>
        <v>-7.3171758174804452E-2</v>
      </c>
      <c r="AT2103">
        <f ca="1">MAX(INDIRECT("E"&amp;$Y2102):INDIRECT("E"&amp;$AA2102))</f>
        <v>120</v>
      </c>
      <c r="AU2103">
        <f ca="1">MAX(INDIRECT("AN"&amp;$Y2102):INDIRECT("AN"&amp;$AA2102))</f>
        <v>20.000143369175628</v>
      </c>
      <c r="AV2103">
        <f ca="1">MAX(INDIRECT("AO"&amp;$Y2102):INDIRECT("AO"&amp;$AA2102))</f>
        <v>5.0179211469534053</v>
      </c>
      <c r="AW2103">
        <f ca="1">MAX(INDIRECT("AP"&amp;$Y2102):INDIRECT("AP"&amp;$AA2102))</f>
        <v>10.086956521739131</v>
      </c>
      <c r="AX2103">
        <f ca="1">MAX(INDIRECT("AQ"&amp;$Y2102):INDIRECT("AQ"&amp;$AA2102))</f>
        <v>15.013333333333334</v>
      </c>
      <c r="AY2103">
        <f ca="1">MAX(INDIRECT("AR"&amp;$Y2102):INDIRECT("AR"&amp;$AA2102))</f>
        <v>10.10752688172043</v>
      </c>
    </row>
    <row r="2104" spans="1:51" x14ac:dyDescent="0.4">
      <c r="A2104">
        <f t="shared" si="1131"/>
        <v>201903</v>
      </c>
      <c r="B2104" t="s">
        <v>57</v>
      </c>
      <c r="C2104" t="s">
        <v>75</v>
      </c>
      <c r="D2104" t="str">
        <f t="shared" ref="D2104:D2167" ca="1" si="1162">"I"&amp;RANDBETWEEN(101,120)</f>
        <v>I108</v>
      </c>
      <c r="E2104">
        <f t="shared" ca="1" si="1137"/>
        <v>82</v>
      </c>
      <c r="F2104">
        <f t="shared" ca="1" si="1138"/>
        <v>13</v>
      </c>
      <c r="G2104" t="str">
        <f t="shared" ca="1" si="1159"/>
        <v>S10</v>
      </c>
      <c r="H2104" t="str">
        <f t="shared" ca="1" si="1160"/>
        <v>S105</v>
      </c>
      <c r="I2104">
        <f ca="1">VLOOKUP(D2104,PRC!$A$2:$B$21,2,0)*E2104</f>
        <v>3280000</v>
      </c>
      <c r="J2104">
        <f t="shared" ca="1" si="1141"/>
        <v>2787996</v>
      </c>
      <c r="K2104">
        <f ca="1">VLOOKUP(D2104,PRC!$A$1:$C$21,3,0)*E2104</f>
        <v>1508800</v>
      </c>
      <c r="L2104">
        <f t="shared" ca="1" si="1142"/>
        <v>164000</v>
      </c>
      <c r="M2104">
        <f t="shared" ca="1" si="1143"/>
        <v>295000</v>
      </c>
      <c r="N2104">
        <f t="shared" ca="1" si="1144"/>
        <v>459000</v>
      </c>
      <c r="O2104">
        <f t="shared" ca="1" si="1145"/>
        <v>262000</v>
      </c>
      <c r="P2104">
        <f t="shared" ca="1" si="1161"/>
        <v>99196</v>
      </c>
      <c r="Q2104">
        <f ca="1">IF(P2104&gt;0,1,0)</f>
        <v>1</v>
      </c>
      <c r="R2104">
        <f t="shared" ca="1" si="1146"/>
        <v>15</v>
      </c>
      <c r="S2104">
        <f t="shared" ca="1" si="1147"/>
        <v>5</v>
      </c>
      <c r="T2104">
        <f t="shared" ca="1" si="1148"/>
        <v>9</v>
      </c>
      <c r="U2104">
        <f t="shared" ca="1" si="1149"/>
        <v>14</v>
      </c>
      <c r="V2104">
        <f t="shared" ca="1" si="1150"/>
        <v>8</v>
      </c>
      <c r="X2104">
        <f t="shared" si="1153"/>
        <v>2104</v>
      </c>
      <c r="Y2104">
        <f t="shared" si="1154"/>
        <v>2102</v>
      </c>
      <c r="Z2104">
        <f t="shared" si="1155"/>
        <v>2103</v>
      </c>
      <c r="AA2104">
        <f t="shared" si="1151"/>
        <v>2251</v>
      </c>
      <c r="AB2104">
        <f t="shared" si="1132"/>
        <v>150</v>
      </c>
      <c r="AK2104" s="3">
        <f ca="1">SUM(INDIRECT("Q"&amp;Y2102):INDIRECT("Q"&amp;AA2102))</f>
        <v>104</v>
      </c>
      <c r="AL2104">
        <f ca="1">AL2102/AL2103</f>
        <v>5.8668490504118015E-2</v>
      </c>
      <c r="AM2104" t="str">
        <f t="shared" si="1133"/>
        <v>201903HD</v>
      </c>
      <c r="AN2104">
        <f t="shared" ref="AN2104:AN2167" ca="1" si="1163">(1-J2104/I2104)*100</f>
        <v>15.000121951219514</v>
      </c>
      <c r="AO2104">
        <f t="shared" ref="AO2104:AO2167" ca="1" si="1164">L2104/$I2104*100</f>
        <v>5</v>
      </c>
      <c r="AP2104">
        <f t="shared" ca="1" si="1134"/>
        <v>8.9939024390243905</v>
      </c>
      <c r="AQ2104">
        <f t="shared" ca="1" si="1135"/>
        <v>13.993902439024392</v>
      </c>
      <c r="AR2104">
        <f t="shared" ca="1" si="1136"/>
        <v>7.9878048780487809</v>
      </c>
      <c r="AS2104">
        <f ca="1">P2104/J2104</f>
        <v>3.5579678019624132E-2</v>
      </c>
      <c r="AT2104" t="str">
        <f ca="1">IF(ABS(AT2102-AD2102)&lt;AD2102+(AD2103-AD2102)*5%,"ok","chk")</f>
        <v>ok</v>
      </c>
      <c r="AU2104" t="str">
        <f ca="1">IF(ABS(AU2102-AF2102)&lt;AF2102+(AF2103-AF2102)*5%,"ok","chk")</f>
        <v>ok</v>
      </c>
      <c r="AV2104" t="str">
        <f t="shared" ref="AV2104" ca="1" si="1165">IF(ABS(AV2102-AG2102)&lt;AG2102+(AG2103-AG2102)*5%,"ok","chk")</f>
        <v>ok</v>
      </c>
      <c r="AW2104" t="str">
        <f t="shared" ref="AW2104" ca="1" si="1166">IF(ABS(AW2102-AH2102)&lt;AH2102+(AH2103-AH2102)*5%,"ok","chk")</f>
        <v>ok</v>
      </c>
      <c r="AX2104" t="str">
        <f t="shared" ref="AX2104" ca="1" si="1167">IF(ABS(AX2102-AI2102)&lt;AI2102+(AI2103-AI2102)*5%,"ok","chk")</f>
        <v>ok</v>
      </c>
      <c r="AY2104" t="str">
        <f t="shared" ref="AY2104" ca="1" si="1168">IF(ABS(AY2102-AJ2102)&lt;AJ2102+(AJ2103-AJ2102)*5%,"ok","chk")</f>
        <v>ok</v>
      </c>
    </row>
    <row r="2105" spans="1:51" x14ac:dyDescent="0.4">
      <c r="A2105">
        <f t="shared" si="1131"/>
        <v>201903</v>
      </c>
      <c r="B2105" t="s">
        <v>58</v>
      </c>
      <c r="C2105" t="s">
        <v>75</v>
      </c>
      <c r="D2105" t="str">
        <f t="shared" ca="1" si="1162"/>
        <v>I107</v>
      </c>
      <c r="E2105">
        <f t="shared" ca="1" si="1137"/>
        <v>116</v>
      </c>
      <c r="F2105">
        <f t="shared" ca="1" si="1138"/>
        <v>15</v>
      </c>
      <c r="G2105" t="str">
        <f t="shared" ca="1" si="1159"/>
        <v>S11</v>
      </c>
      <c r="H2105" t="str">
        <f t="shared" ca="1" si="1160"/>
        <v>S116</v>
      </c>
      <c r="I2105">
        <f ca="1">VLOOKUP(D2105,PRC!$A$2:$B$21,2,0)*E2105</f>
        <v>17400000</v>
      </c>
      <c r="J2105">
        <f t="shared" ca="1" si="1141"/>
        <v>14267996.000000002</v>
      </c>
      <c r="K2105">
        <f ca="1">VLOOKUP(D2105,PRC!$A$1:$C$21,3,0)*E2105</f>
        <v>9918000</v>
      </c>
      <c r="L2105">
        <f t="shared" ca="1" si="1142"/>
        <v>696000</v>
      </c>
      <c r="M2105">
        <f t="shared" ca="1" si="1143"/>
        <v>870000</v>
      </c>
      <c r="N2105">
        <f t="shared" ca="1" si="1144"/>
        <v>2436000</v>
      </c>
      <c r="O2105">
        <f t="shared" ca="1" si="1145"/>
        <v>1566000</v>
      </c>
      <c r="P2105">
        <f t="shared" ca="1" si="1161"/>
        <v>-1218003.9999999981</v>
      </c>
      <c r="Q2105">
        <f ca="1">IF(P2105&gt;0,1,0)</f>
        <v>0</v>
      </c>
      <c r="R2105">
        <f t="shared" ca="1" si="1146"/>
        <v>18</v>
      </c>
      <c r="S2105">
        <f t="shared" ca="1" si="1147"/>
        <v>4</v>
      </c>
      <c r="T2105">
        <f t="shared" ca="1" si="1148"/>
        <v>5</v>
      </c>
      <c r="U2105">
        <f t="shared" ca="1" si="1149"/>
        <v>14</v>
      </c>
      <c r="V2105">
        <f t="shared" ca="1" si="1150"/>
        <v>9</v>
      </c>
      <c r="X2105">
        <f t="shared" si="1153"/>
        <v>2105</v>
      </c>
      <c r="Y2105">
        <f t="shared" si="1154"/>
        <v>2102</v>
      </c>
      <c r="Z2105">
        <f t="shared" si="1155"/>
        <v>2103</v>
      </c>
      <c r="AA2105">
        <f t="shared" si="1151"/>
        <v>2251</v>
      </c>
      <c r="AB2105">
        <f t="shared" si="1132"/>
        <v>150</v>
      </c>
      <c r="AK2105" s="2">
        <f ca="1">AK2104/AB2102</f>
        <v>0.69333333333333336</v>
      </c>
      <c r="AM2105" t="str">
        <f t="shared" si="1133"/>
        <v>201903HD</v>
      </c>
      <c r="AN2105">
        <f t="shared" ca="1" si="1163"/>
        <v>18.000022988505737</v>
      </c>
      <c r="AO2105">
        <f t="shared" ca="1" si="1164"/>
        <v>4</v>
      </c>
      <c r="AP2105">
        <f t="shared" ca="1" si="1134"/>
        <v>5</v>
      </c>
      <c r="AQ2105">
        <f t="shared" ca="1" si="1135"/>
        <v>14.000000000000002</v>
      </c>
      <c r="AR2105">
        <f t="shared" ca="1" si="1136"/>
        <v>9</v>
      </c>
      <c r="AS2105">
        <f ca="1">P2105/J2105</f>
        <v>-8.5366157938367659E-2</v>
      </c>
      <c r="AT2105" t="str">
        <f ca="1">IF(ABS(AD2103-AT2103)&lt;AT2103+(AD2103-AD2102)*5%,"ok","chk")</f>
        <v>ok</v>
      </c>
      <c r="AU2105" t="str">
        <f ca="1">IF(ABS(AF2103-AU2103)&lt;AU2103+(AF2103-AF2102)*5%,"ok","chk")</f>
        <v>ok</v>
      </c>
      <c r="AV2105" t="str">
        <f t="shared" ref="AV2105" ca="1" si="1169">IF(ABS(AG2103-AV2103)&lt;AV2103+(AG2103-AG2102)*5%,"ok","chk")</f>
        <v>ok</v>
      </c>
      <c r="AW2105" t="str">
        <f t="shared" ref="AW2105" ca="1" si="1170">IF(ABS(AH2103-AW2103)&lt;AW2103+(AH2103-AH2102)*5%,"ok","chk")</f>
        <v>ok</v>
      </c>
      <c r="AX2105" t="str">
        <f t="shared" ref="AX2105" ca="1" si="1171">IF(ABS(AI2103-AX2103)&lt;AX2103+(AI2103-AI2102)*5%,"ok","chk")</f>
        <v>ok</v>
      </c>
      <c r="AY2105" t="str">
        <f t="shared" ref="AY2105" ca="1" si="1172">IF(ABS(AJ2103-AY2103)&lt;AY2103+(AJ2103-AJ2102)*5%,"ok","chk")</f>
        <v>ok</v>
      </c>
    </row>
    <row r="2106" spans="1:51" x14ac:dyDescent="0.4">
      <c r="A2106">
        <f t="shared" si="1131"/>
        <v>201903</v>
      </c>
      <c r="B2106" t="s">
        <v>59</v>
      </c>
      <c r="C2106" t="s">
        <v>75</v>
      </c>
      <c r="D2106" t="str">
        <f t="shared" ca="1" si="1162"/>
        <v>I117</v>
      </c>
      <c r="E2106">
        <f t="shared" ca="1" si="1137"/>
        <v>110</v>
      </c>
      <c r="F2106">
        <f t="shared" ca="1" si="1138"/>
        <v>13</v>
      </c>
      <c r="G2106" t="str">
        <f t="shared" ca="1" si="1159"/>
        <v>S10</v>
      </c>
      <c r="H2106" t="str">
        <f t="shared" ca="1" si="1160"/>
        <v>S106</v>
      </c>
      <c r="I2106">
        <f ca="1">VLOOKUP(D2106,PRC!$A$2:$B$21,2,0)*E2106</f>
        <v>275000000</v>
      </c>
      <c r="J2106">
        <f t="shared" ca="1" si="1141"/>
        <v>222749996</v>
      </c>
      <c r="K2106">
        <f ca="1">VLOOKUP(D2106,PRC!$A$1:$C$21,3,0)*E2106</f>
        <v>126500000</v>
      </c>
      <c r="L2106">
        <f t="shared" ca="1" si="1142"/>
        <v>13750000</v>
      </c>
      <c r="M2106">
        <f t="shared" ca="1" si="1143"/>
        <v>16500000</v>
      </c>
      <c r="N2106">
        <f t="shared" ca="1" si="1144"/>
        <v>35750000</v>
      </c>
      <c r="O2106">
        <f t="shared" ca="1" si="1145"/>
        <v>24750000</v>
      </c>
      <c r="P2106">
        <f t="shared" ca="1" si="1161"/>
        <v>5499996</v>
      </c>
      <c r="Q2106">
        <f ca="1">IF(P2106&gt;0,1,0)</f>
        <v>1</v>
      </c>
      <c r="R2106">
        <f t="shared" ca="1" si="1146"/>
        <v>19</v>
      </c>
      <c r="S2106">
        <f t="shared" ca="1" si="1147"/>
        <v>5</v>
      </c>
      <c r="T2106">
        <f t="shared" ca="1" si="1148"/>
        <v>6</v>
      </c>
      <c r="U2106">
        <f t="shared" ca="1" si="1149"/>
        <v>13</v>
      </c>
      <c r="V2106">
        <f t="shared" ca="1" si="1150"/>
        <v>9</v>
      </c>
      <c r="X2106">
        <f t="shared" si="1153"/>
        <v>2106</v>
      </c>
      <c r="Y2106">
        <f t="shared" si="1154"/>
        <v>2102</v>
      </c>
      <c r="Z2106">
        <f t="shared" si="1155"/>
        <v>2103</v>
      </c>
      <c r="AA2106">
        <f t="shared" si="1151"/>
        <v>2251</v>
      </c>
      <c r="AB2106">
        <f t="shared" si="1132"/>
        <v>150</v>
      </c>
      <c r="AM2106" t="str">
        <f t="shared" si="1133"/>
        <v>201903HD</v>
      </c>
      <c r="AN2106">
        <f t="shared" ca="1" si="1163"/>
        <v>19.000001454545455</v>
      </c>
      <c r="AO2106">
        <f t="shared" ca="1" si="1164"/>
        <v>5</v>
      </c>
      <c r="AP2106">
        <f t="shared" ca="1" si="1134"/>
        <v>6</v>
      </c>
      <c r="AQ2106">
        <f t="shared" ca="1" si="1135"/>
        <v>13</v>
      </c>
      <c r="AR2106">
        <f t="shared" ca="1" si="1136"/>
        <v>9</v>
      </c>
      <c r="AS2106">
        <f ca="1">P2106/J2106</f>
        <v>2.4691340510731144E-2</v>
      </c>
    </row>
    <row r="2107" spans="1:51" x14ac:dyDescent="0.4">
      <c r="A2107">
        <f t="shared" si="1131"/>
        <v>201903</v>
      </c>
      <c r="B2107" t="s">
        <v>60</v>
      </c>
      <c r="C2107" t="s">
        <v>75</v>
      </c>
      <c r="D2107" t="str">
        <f t="shared" ca="1" si="1162"/>
        <v>I109</v>
      </c>
      <c r="E2107">
        <f t="shared" ca="1" si="1137"/>
        <v>75</v>
      </c>
      <c r="F2107">
        <f t="shared" ca="1" si="1138"/>
        <v>14</v>
      </c>
      <c r="G2107" t="str">
        <f t="shared" ca="1" si="1159"/>
        <v>S10</v>
      </c>
      <c r="H2107" t="str">
        <f t="shared" ca="1" si="1160"/>
        <v>S108</v>
      </c>
      <c r="I2107">
        <f ca="1">VLOOKUP(D2107,PRC!$A$2:$B$21,2,0)*E2107</f>
        <v>37500000</v>
      </c>
      <c r="J2107">
        <f t="shared" ca="1" si="1141"/>
        <v>31124996</v>
      </c>
      <c r="K2107">
        <f ca="1">VLOOKUP(D2107,PRC!$A$1:$C$21,3,0)*E2107</f>
        <v>15000000</v>
      </c>
      <c r="L2107">
        <f t="shared" ca="1" si="1142"/>
        <v>1125000</v>
      </c>
      <c r="M2107">
        <f t="shared" ca="1" si="1143"/>
        <v>3750000</v>
      </c>
      <c r="N2107">
        <f t="shared" ca="1" si="1144"/>
        <v>3750000</v>
      </c>
      <c r="O2107">
        <f t="shared" ca="1" si="1145"/>
        <v>3750000</v>
      </c>
      <c r="P2107">
        <f t="shared" ca="1" si="1161"/>
        <v>3749996</v>
      </c>
      <c r="Q2107">
        <f ca="1">IF(P2107&gt;0,1,0)</f>
        <v>1</v>
      </c>
      <c r="R2107">
        <f t="shared" ca="1" si="1146"/>
        <v>17</v>
      </c>
      <c r="S2107">
        <f t="shared" ca="1" si="1147"/>
        <v>3</v>
      </c>
      <c r="T2107">
        <f t="shared" ca="1" si="1148"/>
        <v>10</v>
      </c>
      <c r="U2107">
        <f t="shared" ca="1" si="1149"/>
        <v>10</v>
      </c>
      <c r="V2107">
        <f t="shared" ca="1" si="1150"/>
        <v>10</v>
      </c>
      <c r="X2107">
        <f t="shared" si="1153"/>
        <v>2107</v>
      </c>
      <c r="Y2107">
        <f t="shared" si="1154"/>
        <v>2102</v>
      </c>
      <c r="Z2107">
        <f t="shared" si="1155"/>
        <v>2103</v>
      </c>
      <c r="AA2107">
        <f t="shared" si="1151"/>
        <v>2251</v>
      </c>
      <c r="AB2107">
        <f t="shared" si="1132"/>
        <v>150</v>
      </c>
      <c r="AM2107" t="str">
        <f t="shared" si="1133"/>
        <v>201903HD</v>
      </c>
      <c r="AN2107">
        <f t="shared" ca="1" si="1163"/>
        <v>17.000010666666665</v>
      </c>
      <c r="AO2107">
        <f t="shared" ca="1" si="1164"/>
        <v>3</v>
      </c>
      <c r="AP2107">
        <f t="shared" ca="1" si="1134"/>
        <v>10</v>
      </c>
      <c r="AQ2107">
        <f t="shared" ca="1" si="1135"/>
        <v>10</v>
      </c>
      <c r="AR2107">
        <f t="shared" ca="1" si="1136"/>
        <v>10</v>
      </c>
      <c r="AS2107">
        <f ca="1">P2107/J2107</f>
        <v>0.12048181468039386</v>
      </c>
    </row>
    <row r="2108" spans="1:51" x14ac:dyDescent="0.4">
      <c r="A2108">
        <f t="shared" si="1131"/>
        <v>201903</v>
      </c>
      <c r="B2108" t="s">
        <v>61</v>
      </c>
      <c r="C2108" t="s">
        <v>75</v>
      </c>
      <c r="D2108" t="str">
        <f t="shared" ca="1" si="1162"/>
        <v>I116</v>
      </c>
      <c r="E2108">
        <f t="shared" ca="1" si="1137"/>
        <v>91</v>
      </c>
      <c r="F2108">
        <f t="shared" ca="1" si="1138"/>
        <v>10</v>
      </c>
      <c r="G2108" t="str">
        <f t="shared" ca="1" si="1159"/>
        <v>S11</v>
      </c>
      <c r="H2108" t="str">
        <f t="shared" ca="1" si="1160"/>
        <v>S116</v>
      </c>
      <c r="I2108">
        <f ca="1">VLOOKUP(D2108,PRC!$A$2:$B$21,2,0)*E2108</f>
        <v>132860000</v>
      </c>
      <c r="J2108">
        <f t="shared" ca="1" si="1141"/>
        <v>119573996</v>
      </c>
      <c r="K2108">
        <f ca="1">VLOOKUP(D2108,PRC!$A$1:$C$21,3,0)*E2108</f>
        <v>79716000</v>
      </c>
      <c r="L2108">
        <f t="shared" ca="1" si="1142"/>
        <v>6643000</v>
      </c>
      <c r="M2108">
        <f t="shared" ca="1" si="1143"/>
        <v>13286000</v>
      </c>
      <c r="N2108">
        <f t="shared" ca="1" si="1144"/>
        <v>13286000</v>
      </c>
      <c r="O2108">
        <f t="shared" ca="1" si="1145"/>
        <v>13286000</v>
      </c>
      <c r="P2108">
        <f t="shared" ca="1" si="1161"/>
        <v>-6643004</v>
      </c>
      <c r="Q2108">
        <f ca="1">IF(P2108&gt;0,1,0)</f>
        <v>0</v>
      </c>
      <c r="R2108">
        <f t="shared" ca="1" si="1146"/>
        <v>10</v>
      </c>
      <c r="S2108">
        <f t="shared" ca="1" si="1147"/>
        <v>5</v>
      </c>
      <c r="T2108">
        <f t="shared" ca="1" si="1148"/>
        <v>10</v>
      </c>
      <c r="U2108">
        <f t="shared" ca="1" si="1149"/>
        <v>10</v>
      </c>
      <c r="V2108">
        <f t="shared" ca="1" si="1150"/>
        <v>10</v>
      </c>
      <c r="X2108">
        <f t="shared" si="1153"/>
        <v>2108</v>
      </c>
      <c r="Y2108">
        <f t="shared" si="1154"/>
        <v>2102</v>
      </c>
      <c r="Z2108">
        <f t="shared" si="1155"/>
        <v>2103</v>
      </c>
      <c r="AA2108">
        <f t="shared" si="1151"/>
        <v>2251</v>
      </c>
      <c r="AB2108">
        <f t="shared" si="1132"/>
        <v>150</v>
      </c>
      <c r="AM2108" t="str">
        <f t="shared" si="1133"/>
        <v>201903HD</v>
      </c>
      <c r="AN2108">
        <f t="shared" ca="1" si="1163"/>
        <v>10.000003010687941</v>
      </c>
      <c r="AO2108">
        <f t="shared" ca="1" si="1164"/>
        <v>5</v>
      </c>
      <c r="AP2108">
        <f t="shared" ca="1" si="1134"/>
        <v>10</v>
      </c>
      <c r="AQ2108">
        <f t="shared" ca="1" si="1135"/>
        <v>10</v>
      </c>
      <c r="AR2108">
        <f t="shared" ca="1" si="1136"/>
        <v>10</v>
      </c>
      <c r="AS2108">
        <f ca="1">P2108/J2108</f>
        <v>-5.555559086609433E-2</v>
      </c>
    </row>
    <row r="2109" spans="1:51" x14ac:dyDescent="0.4">
      <c r="A2109">
        <f t="shared" si="1131"/>
        <v>201903</v>
      </c>
      <c r="B2109" t="s">
        <v>62</v>
      </c>
      <c r="C2109" t="s">
        <v>75</v>
      </c>
      <c r="D2109" t="str">
        <f t="shared" ca="1" si="1162"/>
        <v>I110</v>
      </c>
      <c r="E2109">
        <f t="shared" ca="1" si="1137"/>
        <v>76</v>
      </c>
      <c r="F2109">
        <f t="shared" ca="1" si="1138"/>
        <v>11</v>
      </c>
      <c r="G2109" t="str">
        <f t="shared" ca="1" si="1159"/>
        <v>S10</v>
      </c>
      <c r="H2109" t="str">
        <f t="shared" ca="1" si="1160"/>
        <v>S104</v>
      </c>
      <c r="I2109">
        <f ca="1">VLOOKUP(D2109,PRC!$A$2:$B$21,2,0)*E2109</f>
        <v>22800000</v>
      </c>
      <c r="J2109">
        <f t="shared" ca="1" si="1141"/>
        <v>19379996</v>
      </c>
      <c r="K2109">
        <f ca="1">VLOOKUP(D2109,PRC!$A$1:$C$21,3,0)*E2109</f>
        <v>10488000</v>
      </c>
      <c r="L2109">
        <f t="shared" ca="1" si="1142"/>
        <v>1140000</v>
      </c>
      <c r="M2109">
        <f t="shared" ca="1" si="1143"/>
        <v>2280000</v>
      </c>
      <c r="N2109">
        <f t="shared" ca="1" si="1144"/>
        <v>3192000</v>
      </c>
      <c r="O2109">
        <f t="shared" ca="1" si="1145"/>
        <v>2052000</v>
      </c>
      <c r="P2109">
        <f t="shared" ca="1" si="1161"/>
        <v>227996</v>
      </c>
      <c r="Q2109">
        <f ca="1">IF(P2109&gt;0,1,0)</f>
        <v>1</v>
      </c>
      <c r="R2109">
        <f t="shared" ca="1" si="1146"/>
        <v>15</v>
      </c>
      <c r="S2109">
        <f t="shared" ca="1" si="1147"/>
        <v>5</v>
      </c>
      <c r="T2109">
        <f t="shared" ca="1" si="1148"/>
        <v>10</v>
      </c>
      <c r="U2109">
        <f t="shared" ca="1" si="1149"/>
        <v>14</v>
      </c>
      <c r="V2109">
        <f t="shared" ca="1" si="1150"/>
        <v>9</v>
      </c>
      <c r="X2109">
        <f t="shared" si="1153"/>
        <v>2109</v>
      </c>
      <c r="Y2109">
        <f t="shared" si="1154"/>
        <v>2102</v>
      </c>
      <c r="Z2109">
        <f t="shared" si="1155"/>
        <v>2103</v>
      </c>
      <c r="AA2109">
        <f t="shared" si="1151"/>
        <v>2251</v>
      </c>
      <c r="AB2109">
        <f t="shared" si="1132"/>
        <v>150</v>
      </c>
      <c r="AM2109" t="str">
        <f t="shared" si="1133"/>
        <v>201903HD</v>
      </c>
      <c r="AN2109">
        <f t="shared" ca="1" si="1163"/>
        <v>15.000017543859645</v>
      </c>
      <c r="AO2109">
        <f t="shared" ca="1" si="1164"/>
        <v>5</v>
      </c>
      <c r="AP2109">
        <f t="shared" ca="1" si="1134"/>
        <v>10</v>
      </c>
      <c r="AQ2109">
        <f t="shared" ca="1" si="1135"/>
        <v>14.000000000000002</v>
      </c>
      <c r="AR2109">
        <f t="shared" ca="1" si="1136"/>
        <v>9</v>
      </c>
      <c r="AS2109">
        <f ca="1">P2109/J2109</f>
        <v>1.1764501912177898E-2</v>
      </c>
    </row>
    <row r="2110" spans="1:51" x14ac:dyDescent="0.4">
      <c r="A2110">
        <f t="shared" si="1131"/>
        <v>201903</v>
      </c>
      <c r="B2110" t="s">
        <v>63</v>
      </c>
      <c r="C2110" t="s">
        <v>75</v>
      </c>
      <c r="D2110" t="str">
        <f t="shared" ca="1" si="1162"/>
        <v>I115</v>
      </c>
      <c r="E2110">
        <f t="shared" ca="1" si="1137"/>
        <v>115</v>
      </c>
      <c r="F2110">
        <f t="shared" ca="1" si="1138"/>
        <v>10</v>
      </c>
      <c r="G2110" t="str">
        <f t="shared" ca="1" si="1159"/>
        <v>S10</v>
      </c>
      <c r="H2110" t="str">
        <f t="shared" ca="1" si="1160"/>
        <v>S106</v>
      </c>
      <c r="I2110">
        <f ca="1">VLOOKUP(D2110,PRC!$A$2:$B$21,2,0)*E2110</f>
        <v>575000</v>
      </c>
      <c r="J2110">
        <f t="shared" ca="1" si="1141"/>
        <v>477246</v>
      </c>
      <c r="K2110">
        <f ca="1">VLOOKUP(D2110,PRC!$A$1:$C$21,3,0)*E2110</f>
        <v>276000</v>
      </c>
      <c r="L2110">
        <f t="shared" ca="1" si="1142"/>
        <v>17000</v>
      </c>
      <c r="M2110">
        <f t="shared" ca="1" si="1143"/>
        <v>58000</v>
      </c>
      <c r="N2110">
        <f t="shared" ca="1" si="1144"/>
        <v>63000</v>
      </c>
      <c r="O2110">
        <f t="shared" ca="1" si="1145"/>
        <v>40000</v>
      </c>
      <c r="P2110">
        <f t="shared" ca="1" si="1161"/>
        <v>23246</v>
      </c>
      <c r="Q2110">
        <f ca="1">IF(P2110&gt;0,1,0)</f>
        <v>1</v>
      </c>
      <c r="R2110">
        <f t="shared" ca="1" si="1146"/>
        <v>17</v>
      </c>
      <c r="S2110">
        <f t="shared" ca="1" si="1147"/>
        <v>3</v>
      </c>
      <c r="T2110">
        <f t="shared" ca="1" si="1148"/>
        <v>10</v>
      </c>
      <c r="U2110">
        <f t="shared" ca="1" si="1149"/>
        <v>11</v>
      </c>
      <c r="V2110">
        <f t="shared" ca="1" si="1150"/>
        <v>7</v>
      </c>
      <c r="X2110">
        <f t="shared" si="1153"/>
        <v>2110</v>
      </c>
      <c r="Y2110">
        <f t="shared" si="1154"/>
        <v>2102</v>
      </c>
      <c r="Z2110">
        <f t="shared" si="1155"/>
        <v>2103</v>
      </c>
      <c r="AA2110">
        <f t="shared" si="1151"/>
        <v>2251</v>
      </c>
      <c r="AB2110">
        <f t="shared" si="1132"/>
        <v>150</v>
      </c>
      <c r="AM2110" t="str">
        <f t="shared" si="1133"/>
        <v>201903HD</v>
      </c>
      <c r="AN2110">
        <f t="shared" ca="1" si="1163"/>
        <v>17.000695652173913</v>
      </c>
      <c r="AO2110">
        <f t="shared" ca="1" si="1164"/>
        <v>2.9565217391304346</v>
      </c>
      <c r="AP2110">
        <f t="shared" ca="1" si="1134"/>
        <v>10.086956521739131</v>
      </c>
      <c r="AQ2110">
        <f t="shared" ca="1" si="1135"/>
        <v>10.956521739130434</v>
      </c>
      <c r="AR2110">
        <f t="shared" ca="1" si="1136"/>
        <v>6.9565217391304346</v>
      </c>
      <c r="AS2110">
        <f ca="1">P2110/J2110</f>
        <v>4.8708632445321698E-2</v>
      </c>
    </row>
    <row r="2111" spans="1:51" x14ac:dyDescent="0.4">
      <c r="A2111">
        <f t="shared" si="1131"/>
        <v>201903</v>
      </c>
      <c r="B2111" t="s">
        <v>64</v>
      </c>
      <c r="C2111" t="s">
        <v>75</v>
      </c>
      <c r="D2111" t="str">
        <f t="shared" ca="1" si="1162"/>
        <v>I102</v>
      </c>
      <c r="E2111">
        <f t="shared" ca="1" si="1137"/>
        <v>91</v>
      </c>
      <c r="F2111">
        <f t="shared" ca="1" si="1138"/>
        <v>14</v>
      </c>
      <c r="G2111" t="str">
        <f t="shared" ca="1" si="1159"/>
        <v>S11</v>
      </c>
      <c r="H2111" t="str">
        <f t="shared" ca="1" si="1160"/>
        <v>S116</v>
      </c>
      <c r="I2111">
        <f ca="1">VLOOKUP(D2111,PRC!$A$2:$B$21,2,0)*E2111</f>
        <v>3640000</v>
      </c>
      <c r="J2111">
        <f t="shared" ca="1" si="1141"/>
        <v>3130396</v>
      </c>
      <c r="K2111">
        <f ca="1">VLOOKUP(D2111,PRC!$A$1:$C$21,3,0)*E2111</f>
        <v>1710800</v>
      </c>
      <c r="L2111">
        <f t="shared" ca="1" si="1142"/>
        <v>146000</v>
      </c>
      <c r="M2111">
        <f t="shared" ca="1" si="1143"/>
        <v>182000</v>
      </c>
      <c r="N2111">
        <f t="shared" ca="1" si="1144"/>
        <v>473000</v>
      </c>
      <c r="O2111">
        <f t="shared" ca="1" si="1145"/>
        <v>328000</v>
      </c>
      <c r="P2111">
        <f t="shared" ca="1" si="1161"/>
        <v>290596</v>
      </c>
      <c r="Q2111">
        <f ca="1">IF(P2111&gt;0,1,0)</f>
        <v>1</v>
      </c>
      <c r="R2111">
        <f t="shared" ca="1" si="1146"/>
        <v>14</v>
      </c>
      <c r="S2111">
        <f t="shared" ca="1" si="1147"/>
        <v>4</v>
      </c>
      <c r="T2111">
        <f t="shared" ca="1" si="1148"/>
        <v>5</v>
      </c>
      <c r="U2111">
        <f t="shared" ca="1" si="1149"/>
        <v>13</v>
      </c>
      <c r="V2111">
        <f t="shared" ca="1" si="1150"/>
        <v>9</v>
      </c>
      <c r="X2111">
        <f t="shared" si="1153"/>
        <v>2111</v>
      </c>
      <c r="Y2111">
        <f t="shared" si="1154"/>
        <v>2102</v>
      </c>
      <c r="Z2111">
        <f t="shared" si="1155"/>
        <v>2103</v>
      </c>
      <c r="AA2111">
        <f t="shared" si="1151"/>
        <v>2251</v>
      </c>
      <c r="AB2111">
        <f t="shared" si="1132"/>
        <v>150</v>
      </c>
      <c r="AM2111" t="str">
        <f t="shared" si="1133"/>
        <v>201903HD</v>
      </c>
      <c r="AN2111">
        <f t="shared" ca="1" si="1163"/>
        <v>14.00010989010989</v>
      </c>
      <c r="AO2111">
        <f t="shared" ca="1" si="1164"/>
        <v>4.0109890109890109</v>
      </c>
      <c r="AP2111">
        <f t="shared" ca="1" si="1134"/>
        <v>5</v>
      </c>
      <c r="AQ2111">
        <f t="shared" ca="1" si="1135"/>
        <v>12.994505494505496</v>
      </c>
      <c r="AR2111">
        <f t="shared" ca="1" si="1136"/>
        <v>9.0109890109890109</v>
      </c>
      <c r="AS2111">
        <f ca="1">P2111/J2111</f>
        <v>9.2830427843633836E-2</v>
      </c>
    </row>
    <row r="2112" spans="1:51" x14ac:dyDescent="0.4">
      <c r="A2112">
        <f t="shared" si="1131"/>
        <v>201903</v>
      </c>
      <c r="B2112" t="s">
        <v>65</v>
      </c>
      <c r="C2112" t="s">
        <v>75</v>
      </c>
      <c r="D2112" t="str">
        <f t="shared" ca="1" si="1162"/>
        <v>I109</v>
      </c>
      <c r="E2112">
        <f t="shared" ca="1" si="1137"/>
        <v>78</v>
      </c>
      <c r="F2112">
        <f t="shared" ca="1" si="1138"/>
        <v>18</v>
      </c>
      <c r="G2112" t="str">
        <f t="shared" ca="1" si="1159"/>
        <v>S11</v>
      </c>
      <c r="H2112" t="str">
        <f t="shared" ca="1" si="1160"/>
        <v>S116</v>
      </c>
      <c r="I2112">
        <f ca="1">VLOOKUP(D2112,PRC!$A$2:$B$21,2,0)*E2112</f>
        <v>39000000</v>
      </c>
      <c r="J2112">
        <f t="shared" ca="1" si="1141"/>
        <v>34319996</v>
      </c>
      <c r="K2112">
        <f ca="1">VLOOKUP(D2112,PRC!$A$1:$C$21,3,0)*E2112</f>
        <v>15600000</v>
      </c>
      <c r="L2112">
        <f t="shared" ca="1" si="1142"/>
        <v>1950000</v>
      </c>
      <c r="M2112">
        <f t="shared" ca="1" si="1143"/>
        <v>1950000</v>
      </c>
      <c r="N2112">
        <f t="shared" ca="1" si="1144"/>
        <v>3900000</v>
      </c>
      <c r="O2112">
        <f t="shared" ca="1" si="1145"/>
        <v>3900000</v>
      </c>
      <c r="P2112">
        <f t="shared" ca="1" si="1161"/>
        <v>7019996</v>
      </c>
      <c r="Q2112">
        <f ca="1">IF(P2112&gt;0,1,0)</f>
        <v>1</v>
      </c>
      <c r="R2112">
        <f t="shared" ca="1" si="1146"/>
        <v>12</v>
      </c>
      <c r="S2112">
        <f t="shared" ca="1" si="1147"/>
        <v>5</v>
      </c>
      <c r="T2112">
        <f t="shared" ca="1" si="1148"/>
        <v>5</v>
      </c>
      <c r="U2112">
        <f t="shared" ca="1" si="1149"/>
        <v>10</v>
      </c>
      <c r="V2112">
        <f t="shared" ca="1" si="1150"/>
        <v>10</v>
      </c>
      <c r="X2112">
        <f t="shared" si="1153"/>
        <v>2112</v>
      </c>
      <c r="Y2112">
        <f t="shared" si="1154"/>
        <v>2102</v>
      </c>
      <c r="Z2112">
        <f t="shared" si="1155"/>
        <v>2103</v>
      </c>
      <c r="AA2112">
        <f t="shared" si="1151"/>
        <v>2251</v>
      </c>
      <c r="AB2112">
        <f t="shared" si="1132"/>
        <v>150</v>
      </c>
      <c r="AM2112" t="str">
        <f t="shared" si="1133"/>
        <v>201903HD</v>
      </c>
      <c r="AN2112">
        <f t="shared" ca="1" si="1163"/>
        <v>12.000010256410254</v>
      </c>
      <c r="AO2112">
        <f t="shared" ca="1" si="1164"/>
        <v>5</v>
      </c>
      <c r="AP2112">
        <f t="shared" ca="1" si="1134"/>
        <v>5</v>
      </c>
      <c r="AQ2112">
        <f t="shared" ca="1" si="1135"/>
        <v>10</v>
      </c>
      <c r="AR2112">
        <f t="shared" ca="1" si="1136"/>
        <v>10</v>
      </c>
      <c r="AS2112">
        <f ca="1">P2112/J2112</f>
        <v>0.20454536183512376</v>
      </c>
    </row>
    <row r="2113" spans="1:45" x14ac:dyDescent="0.4">
      <c r="A2113">
        <f t="shared" si="1131"/>
        <v>201903</v>
      </c>
      <c r="B2113" t="s">
        <v>66</v>
      </c>
      <c r="C2113" t="s">
        <v>75</v>
      </c>
      <c r="D2113" t="str">
        <f t="shared" ca="1" si="1162"/>
        <v>I101</v>
      </c>
      <c r="E2113">
        <f t="shared" ca="1" si="1137"/>
        <v>81</v>
      </c>
      <c r="F2113">
        <f t="shared" ca="1" si="1138"/>
        <v>10</v>
      </c>
      <c r="G2113" t="str">
        <f t="shared" ca="1" si="1159"/>
        <v>S12</v>
      </c>
      <c r="H2113" t="str">
        <f t="shared" ca="1" si="1160"/>
        <v>S120</v>
      </c>
      <c r="I2113">
        <f ca="1">VLOOKUP(D2113,PRC!$A$2:$B$21,2,0)*E2113</f>
        <v>2430000</v>
      </c>
      <c r="J2113">
        <f t="shared" ca="1" si="1141"/>
        <v>1968296.0000000002</v>
      </c>
      <c r="K2113">
        <f ca="1">VLOOKUP(D2113,PRC!$A$1:$C$21,3,0)*E2113</f>
        <v>1263600</v>
      </c>
      <c r="L2113">
        <f t="shared" ca="1" si="1142"/>
        <v>73000</v>
      </c>
      <c r="M2113">
        <f t="shared" ca="1" si="1143"/>
        <v>146000</v>
      </c>
      <c r="N2113">
        <f t="shared" ca="1" si="1144"/>
        <v>340000</v>
      </c>
      <c r="O2113">
        <f t="shared" ca="1" si="1145"/>
        <v>243000</v>
      </c>
      <c r="P2113">
        <f t="shared" ca="1" si="1161"/>
        <v>-97303.999999999767</v>
      </c>
      <c r="Q2113">
        <f ca="1">IF(P2113&gt;0,1,0)</f>
        <v>0</v>
      </c>
      <c r="R2113">
        <f t="shared" ca="1" si="1146"/>
        <v>19</v>
      </c>
      <c r="S2113">
        <f t="shared" ca="1" si="1147"/>
        <v>3</v>
      </c>
      <c r="T2113">
        <f t="shared" ca="1" si="1148"/>
        <v>6</v>
      </c>
      <c r="U2113">
        <f t="shared" ca="1" si="1149"/>
        <v>14</v>
      </c>
      <c r="V2113">
        <f t="shared" ca="1" si="1150"/>
        <v>10</v>
      </c>
      <c r="X2113">
        <f t="shared" si="1153"/>
        <v>2113</v>
      </c>
      <c r="Y2113">
        <f t="shared" si="1154"/>
        <v>2102</v>
      </c>
      <c r="Z2113">
        <f t="shared" si="1155"/>
        <v>2103</v>
      </c>
      <c r="AA2113">
        <f t="shared" si="1151"/>
        <v>2251</v>
      </c>
      <c r="AB2113">
        <f t="shared" si="1132"/>
        <v>150</v>
      </c>
      <c r="AM2113" t="str">
        <f t="shared" si="1133"/>
        <v>201903HD</v>
      </c>
      <c r="AN2113">
        <f t="shared" ca="1" si="1163"/>
        <v>19.000164609053492</v>
      </c>
      <c r="AO2113">
        <f t="shared" ca="1" si="1164"/>
        <v>3.0041152263374489</v>
      </c>
      <c r="AP2113">
        <f t="shared" ca="1" si="1134"/>
        <v>6.0082304526748977</v>
      </c>
      <c r="AQ2113">
        <f t="shared" ca="1" si="1135"/>
        <v>13.991769547325102</v>
      </c>
      <c r="AR2113">
        <f t="shared" ca="1" si="1136"/>
        <v>10</v>
      </c>
      <c r="AS2113">
        <f ca="1">P2113/J2113</f>
        <v>-4.9435653987001831E-2</v>
      </c>
    </row>
    <row r="2114" spans="1:45" x14ac:dyDescent="0.4">
      <c r="A2114">
        <f t="shared" si="1131"/>
        <v>201903</v>
      </c>
      <c r="B2114" t="s">
        <v>67</v>
      </c>
      <c r="C2114" t="s">
        <v>75</v>
      </c>
      <c r="D2114" t="str">
        <f t="shared" ca="1" si="1162"/>
        <v>I112</v>
      </c>
      <c r="E2114">
        <f t="shared" ca="1" si="1137"/>
        <v>120</v>
      </c>
      <c r="F2114">
        <f t="shared" ca="1" si="1138"/>
        <v>11</v>
      </c>
      <c r="G2114" t="str">
        <f t="shared" ca="1" si="1159"/>
        <v>S11</v>
      </c>
      <c r="H2114" t="str">
        <f t="shared" ca="1" si="1160"/>
        <v>S114</v>
      </c>
      <c r="I2114">
        <f ca="1">VLOOKUP(D2114,PRC!$A$2:$B$21,2,0)*E2114</f>
        <v>7800000</v>
      </c>
      <c r="J2114">
        <f t="shared" ca="1" si="1141"/>
        <v>6785996</v>
      </c>
      <c r="K2114">
        <f ca="1">VLOOKUP(D2114,PRC!$A$1:$C$21,3,0)*E2114</f>
        <v>3900000</v>
      </c>
      <c r="L2114">
        <f t="shared" ca="1" si="1142"/>
        <v>312000</v>
      </c>
      <c r="M2114">
        <f t="shared" ca="1" si="1143"/>
        <v>390000</v>
      </c>
      <c r="N2114">
        <f t="shared" ca="1" si="1144"/>
        <v>936000</v>
      </c>
      <c r="O2114">
        <f t="shared" ca="1" si="1145"/>
        <v>546000</v>
      </c>
      <c r="P2114">
        <f t="shared" ca="1" si="1161"/>
        <v>701996</v>
      </c>
      <c r="Q2114">
        <f ca="1">IF(P2114&gt;0,1,0)</f>
        <v>1</v>
      </c>
      <c r="R2114">
        <f t="shared" ca="1" si="1146"/>
        <v>13</v>
      </c>
      <c r="S2114">
        <f t="shared" ca="1" si="1147"/>
        <v>4</v>
      </c>
      <c r="T2114">
        <f t="shared" ca="1" si="1148"/>
        <v>5</v>
      </c>
      <c r="U2114">
        <f t="shared" ca="1" si="1149"/>
        <v>12</v>
      </c>
      <c r="V2114">
        <f t="shared" ca="1" si="1150"/>
        <v>7</v>
      </c>
      <c r="X2114">
        <f t="shared" si="1153"/>
        <v>2114</v>
      </c>
      <c r="Y2114">
        <f t="shared" si="1154"/>
        <v>2102</v>
      </c>
      <c r="Z2114">
        <f t="shared" si="1155"/>
        <v>2103</v>
      </c>
      <c r="AA2114">
        <f t="shared" si="1151"/>
        <v>2251</v>
      </c>
      <c r="AB2114">
        <f t="shared" si="1132"/>
        <v>150</v>
      </c>
      <c r="AM2114" t="str">
        <f t="shared" si="1133"/>
        <v>201903HD</v>
      </c>
      <c r="AN2114">
        <f t="shared" ca="1" si="1163"/>
        <v>13.000051282051285</v>
      </c>
      <c r="AO2114">
        <f t="shared" ca="1" si="1164"/>
        <v>4</v>
      </c>
      <c r="AP2114">
        <f t="shared" ca="1" si="1134"/>
        <v>5</v>
      </c>
      <c r="AQ2114">
        <f t="shared" ca="1" si="1135"/>
        <v>12</v>
      </c>
      <c r="AR2114">
        <f t="shared" ca="1" si="1136"/>
        <v>7.0000000000000009</v>
      </c>
      <c r="AS2114">
        <f ca="1">P2114/J2114</f>
        <v>0.10344774739036097</v>
      </c>
    </row>
    <row r="2115" spans="1:45" x14ac:dyDescent="0.4">
      <c r="A2115">
        <f t="shared" ref="A2115:A2178" si="1173">IF(BA2115="",A2114,BA2115)</f>
        <v>201903</v>
      </c>
      <c r="B2115" t="s">
        <v>68</v>
      </c>
      <c r="C2115" t="s">
        <v>75</v>
      </c>
      <c r="D2115" t="str">
        <f t="shared" ca="1" si="1162"/>
        <v>I117</v>
      </c>
      <c r="E2115">
        <f t="shared" ca="1" si="1137"/>
        <v>78</v>
      </c>
      <c r="F2115">
        <f t="shared" ca="1" si="1138"/>
        <v>11</v>
      </c>
      <c r="G2115" t="str">
        <f t="shared" ca="1" si="1159"/>
        <v>S11</v>
      </c>
      <c r="H2115" t="str">
        <f t="shared" ca="1" si="1160"/>
        <v>S115</v>
      </c>
      <c r="I2115">
        <f ca="1">VLOOKUP(D2115,PRC!$A$2:$B$21,2,0)*E2115</f>
        <v>195000000</v>
      </c>
      <c r="J2115">
        <f t="shared" ca="1" si="1141"/>
        <v>165749996</v>
      </c>
      <c r="K2115">
        <f ca="1">VLOOKUP(D2115,PRC!$A$1:$C$21,3,0)*E2115</f>
        <v>89700000</v>
      </c>
      <c r="L2115">
        <f t="shared" ca="1" si="1142"/>
        <v>9750000</v>
      </c>
      <c r="M2115">
        <f t="shared" ca="1" si="1143"/>
        <v>13650000</v>
      </c>
      <c r="N2115">
        <f t="shared" ca="1" si="1144"/>
        <v>19500000</v>
      </c>
      <c r="O2115">
        <f t="shared" ca="1" si="1145"/>
        <v>9750000</v>
      </c>
      <c r="P2115">
        <f t="shared" ca="1" si="1161"/>
        <v>23399996</v>
      </c>
      <c r="Q2115">
        <f ca="1">IF(P2115&gt;0,1,0)</f>
        <v>1</v>
      </c>
      <c r="R2115">
        <f t="shared" ca="1" si="1146"/>
        <v>15</v>
      </c>
      <c r="S2115">
        <f t="shared" ca="1" si="1147"/>
        <v>5</v>
      </c>
      <c r="T2115">
        <f t="shared" ca="1" si="1148"/>
        <v>7</v>
      </c>
      <c r="U2115">
        <f t="shared" ca="1" si="1149"/>
        <v>10</v>
      </c>
      <c r="V2115">
        <f t="shared" ca="1" si="1150"/>
        <v>5</v>
      </c>
      <c r="X2115">
        <f t="shared" si="1153"/>
        <v>2115</v>
      </c>
      <c r="Y2115">
        <f t="shared" si="1154"/>
        <v>2102</v>
      </c>
      <c r="Z2115">
        <f t="shared" si="1155"/>
        <v>2103</v>
      </c>
      <c r="AA2115">
        <f t="shared" si="1151"/>
        <v>2251</v>
      </c>
      <c r="AB2115">
        <f t="shared" ref="AB2115:AB2178" si="1174">COUNTIF(AM$2:AM$100100,AM2115)</f>
        <v>150</v>
      </c>
      <c r="AM2115" t="str">
        <f t="shared" ref="AM2115:AM2178" si="1175">A2115&amp;C2115</f>
        <v>201903HD</v>
      </c>
      <c r="AN2115">
        <f t="shared" ca="1" si="1163"/>
        <v>15.000002051282046</v>
      </c>
      <c r="AO2115">
        <f t="shared" ca="1" si="1164"/>
        <v>5</v>
      </c>
      <c r="AP2115">
        <f t="shared" ca="1" si="1134"/>
        <v>7.0000000000000009</v>
      </c>
      <c r="AQ2115">
        <f t="shared" ca="1" si="1135"/>
        <v>10</v>
      </c>
      <c r="AR2115">
        <f t="shared" ca="1" si="1136"/>
        <v>5</v>
      </c>
      <c r="AS2115">
        <f ca="1">P2115/J2115</f>
        <v>0.14117644986247843</v>
      </c>
    </row>
    <row r="2116" spans="1:45" x14ac:dyDescent="0.4">
      <c r="A2116">
        <f t="shared" si="1173"/>
        <v>201903</v>
      </c>
      <c r="B2116" t="s">
        <v>69</v>
      </c>
      <c r="C2116" t="s">
        <v>75</v>
      </c>
      <c r="D2116" t="str">
        <f t="shared" ca="1" si="1162"/>
        <v>I107</v>
      </c>
      <c r="E2116">
        <f t="shared" ca="1" si="1137"/>
        <v>107</v>
      </c>
      <c r="F2116">
        <f t="shared" ca="1" si="1138"/>
        <v>10</v>
      </c>
      <c r="G2116" t="str">
        <f t="shared" ca="1" si="1159"/>
        <v>S10</v>
      </c>
      <c r="H2116" t="str">
        <f t="shared" ca="1" si="1160"/>
        <v>S104</v>
      </c>
      <c r="I2116">
        <f ca="1">VLOOKUP(D2116,PRC!$A$2:$B$21,2,0)*E2116</f>
        <v>16050000</v>
      </c>
      <c r="J2116">
        <f t="shared" ca="1" si="1141"/>
        <v>13000496</v>
      </c>
      <c r="K2116">
        <f ca="1">VLOOKUP(D2116,PRC!$A$1:$C$21,3,0)*E2116</f>
        <v>9148500</v>
      </c>
      <c r="L2116">
        <f t="shared" ca="1" si="1142"/>
        <v>803000</v>
      </c>
      <c r="M2116">
        <f t="shared" ca="1" si="1143"/>
        <v>1445000</v>
      </c>
      <c r="N2116">
        <f t="shared" ca="1" si="1144"/>
        <v>2408000</v>
      </c>
      <c r="O2116">
        <f t="shared" ca="1" si="1145"/>
        <v>803000</v>
      </c>
      <c r="P2116">
        <f t="shared" ca="1" si="1161"/>
        <v>-1607004</v>
      </c>
      <c r="Q2116">
        <f ca="1">IF(P2116&gt;0,1,0)</f>
        <v>0</v>
      </c>
      <c r="R2116">
        <f t="shared" ca="1" si="1146"/>
        <v>19</v>
      </c>
      <c r="S2116">
        <f t="shared" ca="1" si="1147"/>
        <v>5</v>
      </c>
      <c r="T2116">
        <f t="shared" ca="1" si="1148"/>
        <v>9</v>
      </c>
      <c r="U2116">
        <f t="shared" ca="1" si="1149"/>
        <v>15</v>
      </c>
      <c r="V2116">
        <f t="shared" ca="1" si="1150"/>
        <v>5</v>
      </c>
      <c r="X2116">
        <f t="shared" si="1153"/>
        <v>2116</v>
      </c>
      <c r="Y2116">
        <f t="shared" si="1154"/>
        <v>2102</v>
      </c>
      <c r="Z2116">
        <f t="shared" si="1155"/>
        <v>2103</v>
      </c>
      <c r="AA2116">
        <f t="shared" si="1151"/>
        <v>2251</v>
      </c>
      <c r="AB2116">
        <f t="shared" si="1174"/>
        <v>150</v>
      </c>
      <c r="AM2116" t="str">
        <f t="shared" si="1175"/>
        <v>201903HD</v>
      </c>
      <c r="AN2116">
        <f t="shared" ca="1" si="1163"/>
        <v>19.000024922118374</v>
      </c>
      <c r="AO2116">
        <f t="shared" ca="1" si="1164"/>
        <v>5.0031152647975077</v>
      </c>
      <c r="AP2116">
        <f t="shared" ca="1" si="1134"/>
        <v>9.0031152647975077</v>
      </c>
      <c r="AQ2116">
        <f t="shared" ca="1" si="1135"/>
        <v>15.003115264797509</v>
      </c>
      <c r="AR2116">
        <f t="shared" ca="1" si="1136"/>
        <v>5.0031152647975077</v>
      </c>
      <c r="AS2116">
        <f ca="1">P2116/J2116</f>
        <v>-0.12361097607352828</v>
      </c>
    </row>
    <row r="2117" spans="1:45" x14ac:dyDescent="0.4">
      <c r="A2117">
        <f t="shared" si="1173"/>
        <v>201903</v>
      </c>
      <c r="B2117" t="s">
        <v>70</v>
      </c>
      <c r="C2117" t="s">
        <v>75</v>
      </c>
      <c r="D2117" t="str">
        <f t="shared" ca="1" si="1162"/>
        <v>I113</v>
      </c>
      <c r="E2117">
        <f t="shared" ca="1" si="1137"/>
        <v>116</v>
      </c>
      <c r="F2117">
        <f t="shared" ca="1" si="1138"/>
        <v>18</v>
      </c>
      <c r="G2117" t="str">
        <f t="shared" ca="1" si="1159"/>
        <v>S10</v>
      </c>
      <c r="H2117" t="str">
        <f t="shared" ca="1" si="1160"/>
        <v>S108</v>
      </c>
      <c r="I2117">
        <f ca="1">VLOOKUP(D2117,PRC!$A$2:$B$21,2,0)*E2117</f>
        <v>77720000</v>
      </c>
      <c r="J2117">
        <f t="shared" ca="1" si="1141"/>
        <v>62953196.000000007</v>
      </c>
      <c r="K2117">
        <f ca="1">VLOOKUP(D2117,PRC!$A$1:$C$21,3,0)*E2117</f>
        <v>34974000</v>
      </c>
      <c r="L2117">
        <f t="shared" ca="1" si="1142"/>
        <v>3109000</v>
      </c>
      <c r="M2117">
        <f t="shared" ca="1" si="1143"/>
        <v>7772000</v>
      </c>
      <c r="N2117">
        <f t="shared" ca="1" si="1144"/>
        <v>10881000</v>
      </c>
      <c r="O2117">
        <f t="shared" ca="1" si="1145"/>
        <v>4663000</v>
      </c>
      <c r="P2117">
        <f t="shared" ca="1" si="1161"/>
        <v>1554196.0000000075</v>
      </c>
      <c r="Q2117">
        <f ca="1">IF(P2117&gt;0,1,0)</f>
        <v>1</v>
      </c>
      <c r="R2117">
        <f t="shared" ca="1" si="1146"/>
        <v>19</v>
      </c>
      <c r="S2117">
        <f t="shared" ca="1" si="1147"/>
        <v>4</v>
      </c>
      <c r="T2117">
        <f t="shared" ca="1" si="1148"/>
        <v>10</v>
      </c>
      <c r="U2117">
        <f t="shared" ca="1" si="1149"/>
        <v>14</v>
      </c>
      <c r="V2117">
        <f t="shared" ca="1" si="1150"/>
        <v>6</v>
      </c>
      <c r="X2117">
        <f t="shared" si="1153"/>
        <v>2117</v>
      </c>
      <c r="Y2117">
        <f t="shared" si="1154"/>
        <v>2102</v>
      </c>
      <c r="Z2117">
        <f t="shared" si="1155"/>
        <v>2103</v>
      </c>
      <c r="AA2117">
        <f t="shared" si="1151"/>
        <v>2251</v>
      </c>
      <c r="AB2117">
        <f t="shared" si="1174"/>
        <v>150</v>
      </c>
      <c r="AM2117" t="str">
        <f t="shared" si="1175"/>
        <v>201903HD</v>
      </c>
      <c r="AN2117">
        <f t="shared" ca="1" si="1163"/>
        <v>19.000005146680376</v>
      </c>
      <c r="AO2117">
        <f t="shared" ca="1" si="1164"/>
        <v>4.0002573340195573</v>
      </c>
      <c r="AP2117">
        <f t="shared" ca="1" si="1134"/>
        <v>10</v>
      </c>
      <c r="AQ2117">
        <f t="shared" ca="1" si="1135"/>
        <v>14.000257334019558</v>
      </c>
      <c r="AR2117">
        <f t="shared" ca="1" si="1136"/>
        <v>5.9997426659804427</v>
      </c>
      <c r="AS2117">
        <f ca="1">P2117/J2117</f>
        <v>2.4688119090887892E-2</v>
      </c>
    </row>
    <row r="2118" spans="1:45" x14ac:dyDescent="0.4">
      <c r="A2118">
        <f t="shared" si="1173"/>
        <v>201903</v>
      </c>
      <c r="B2118" t="s">
        <v>71</v>
      </c>
      <c r="C2118" t="s">
        <v>75</v>
      </c>
      <c r="D2118" t="str">
        <f t="shared" ca="1" si="1162"/>
        <v>I113</v>
      </c>
      <c r="E2118">
        <f t="shared" ca="1" si="1137"/>
        <v>80</v>
      </c>
      <c r="F2118">
        <f t="shared" ca="1" si="1138"/>
        <v>18</v>
      </c>
      <c r="G2118" t="str">
        <f t="shared" ca="1" si="1159"/>
        <v>S11</v>
      </c>
      <c r="H2118" t="str">
        <f t="shared" ca="1" si="1160"/>
        <v>S117</v>
      </c>
      <c r="I2118">
        <f ca="1">VLOOKUP(D2118,PRC!$A$2:$B$21,2,0)*E2118</f>
        <v>53600000</v>
      </c>
      <c r="J2118">
        <f t="shared" ca="1" si="1141"/>
        <v>48239996</v>
      </c>
      <c r="K2118">
        <f ca="1">VLOOKUP(D2118,PRC!$A$1:$C$21,3,0)*E2118</f>
        <v>24120000</v>
      </c>
      <c r="L2118">
        <f t="shared" ca="1" si="1142"/>
        <v>1608000</v>
      </c>
      <c r="M2118">
        <f t="shared" ca="1" si="1143"/>
        <v>4824000</v>
      </c>
      <c r="N2118">
        <f t="shared" ca="1" si="1144"/>
        <v>7504000</v>
      </c>
      <c r="O2118">
        <f t="shared" ca="1" si="1145"/>
        <v>3216000</v>
      </c>
      <c r="P2118">
        <f t="shared" ca="1" si="1161"/>
        <v>6967996</v>
      </c>
      <c r="Q2118">
        <f ca="1">IF(P2118&gt;0,1,0)</f>
        <v>1</v>
      </c>
      <c r="R2118">
        <f t="shared" ca="1" si="1146"/>
        <v>10</v>
      </c>
      <c r="S2118">
        <f t="shared" ca="1" si="1147"/>
        <v>3</v>
      </c>
      <c r="T2118">
        <f t="shared" ca="1" si="1148"/>
        <v>9</v>
      </c>
      <c r="U2118">
        <f t="shared" ca="1" si="1149"/>
        <v>14</v>
      </c>
      <c r="V2118">
        <f t="shared" ca="1" si="1150"/>
        <v>6</v>
      </c>
      <c r="X2118">
        <f t="shared" si="1153"/>
        <v>2118</v>
      </c>
      <c r="Y2118">
        <f t="shared" si="1154"/>
        <v>2102</v>
      </c>
      <c r="Z2118">
        <f t="shared" si="1155"/>
        <v>2103</v>
      </c>
      <c r="AA2118">
        <f t="shared" si="1151"/>
        <v>2251</v>
      </c>
      <c r="AB2118">
        <f t="shared" si="1174"/>
        <v>150</v>
      </c>
      <c r="AM2118" t="str">
        <f t="shared" si="1175"/>
        <v>201903HD</v>
      </c>
      <c r="AN2118">
        <f t="shared" ca="1" si="1163"/>
        <v>10.000007462686566</v>
      </c>
      <c r="AO2118">
        <f t="shared" ca="1" si="1164"/>
        <v>3</v>
      </c>
      <c r="AP2118">
        <f t="shared" ca="1" si="1134"/>
        <v>9</v>
      </c>
      <c r="AQ2118">
        <f t="shared" ca="1" si="1135"/>
        <v>14.000000000000002</v>
      </c>
      <c r="AR2118">
        <f t="shared" ca="1" si="1136"/>
        <v>6</v>
      </c>
      <c r="AS2118">
        <f ca="1">P2118/J2118</f>
        <v>0.14444437350285022</v>
      </c>
    </row>
    <row r="2119" spans="1:45" x14ac:dyDescent="0.4">
      <c r="A2119">
        <f t="shared" si="1173"/>
        <v>201903</v>
      </c>
      <c r="B2119" t="s">
        <v>72</v>
      </c>
      <c r="C2119" t="s">
        <v>75</v>
      </c>
      <c r="D2119" t="str">
        <f t="shared" ca="1" si="1162"/>
        <v>I108</v>
      </c>
      <c r="E2119">
        <f t="shared" ca="1" si="1137"/>
        <v>92</v>
      </c>
      <c r="F2119">
        <f t="shared" ca="1" si="1138"/>
        <v>11</v>
      </c>
      <c r="G2119" t="str">
        <f t="shared" ca="1" si="1159"/>
        <v>S10</v>
      </c>
      <c r="H2119" t="str">
        <f t="shared" ca="1" si="1160"/>
        <v>S101</v>
      </c>
      <c r="I2119">
        <f ca="1">VLOOKUP(D2119,PRC!$A$2:$B$21,2,0)*E2119</f>
        <v>3680000</v>
      </c>
      <c r="J2119">
        <f t="shared" ca="1" si="1141"/>
        <v>3017596</v>
      </c>
      <c r="K2119">
        <f ca="1">VLOOKUP(D2119,PRC!$A$1:$C$21,3,0)*E2119</f>
        <v>1692800</v>
      </c>
      <c r="L2119">
        <f t="shared" ca="1" si="1142"/>
        <v>110000</v>
      </c>
      <c r="M2119">
        <f t="shared" ca="1" si="1143"/>
        <v>184000</v>
      </c>
      <c r="N2119">
        <f t="shared" ca="1" si="1144"/>
        <v>515000</v>
      </c>
      <c r="O2119">
        <f t="shared" ca="1" si="1145"/>
        <v>331000</v>
      </c>
      <c r="P2119">
        <f t="shared" ca="1" si="1161"/>
        <v>184796</v>
      </c>
      <c r="Q2119">
        <f ca="1">IF(P2119&gt;0,1,0)</f>
        <v>1</v>
      </c>
      <c r="R2119">
        <f t="shared" ca="1" si="1146"/>
        <v>18</v>
      </c>
      <c r="S2119">
        <f t="shared" ca="1" si="1147"/>
        <v>3</v>
      </c>
      <c r="T2119">
        <f t="shared" ca="1" si="1148"/>
        <v>5</v>
      </c>
      <c r="U2119">
        <f t="shared" ca="1" si="1149"/>
        <v>14</v>
      </c>
      <c r="V2119">
        <f t="shared" ca="1" si="1150"/>
        <v>9</v>
      </c>
      <c r="X2119">
        <f t="shared" si="1153"/>
        <v>2119</v>
      </c>
      <c r="Y2119">
        <f t="shared" si="1154"/>
        <v>2102</v>
      </c>
      <c r="Z2119">
        <f t="shared" si="1155"/>
        <v>2103</v>
      </c>
      <c r="AA2119">
        <f t="shared" si="1151"/>
        <v>2251</v>
      </c>
      <c r="AB2119">
        <f t="shared" si="1174"/>
        <v>150</v>
      </c>
      <c r="AM2119" t="str">
        <f t="shared" si="1175"/>
        <v>201903HD</v>
      </c>
      <c r="AN2119">
        <f t="shared" ca="1" si="1163"/>
        <v>18.000108695652173</v>
      </c>
      <c r="AO2119">
        <f t="shared" ca="1" si="1164"/>
        <v>2.9891304347826089</v>
      </c>
      <c r="AP2119">
        <f t="shared" ca="1" si="1134"/>
        <v>5</v>
      </c>
      <c r="AQ2119">
        <f t="shared" ca="1" si="1135"/>
        <v>13.994565217391305</v>
      </c>
      <c r="AR2119">
        <f t="shared" ca="1" si="1136"/>
        <v>8.9945652173913047</v>
      </c>
      <c r="AS2119">
        <f ca="1">P2119/J2119</f>
        <v>6.123947672253012E-2</v>
      </c>
    </row>
    <row r="2120" spans="1:45" x14ac:dyDescent="0.4">
      <c r="A2120">
        <f t="shared" si="1173"/>
        <v>201903</v>
      </c>
      <c r="B2120" t="s">
        <v>73</v>
      </c>
      <c r="C2120" t="s">
        <v>75</v>
      </c>
      <c r="D2120" t="str">
        <f t="shared" ca="1" si="1162"/>
        <v>I113</v>
      </c>
      <c r="E2120">
        <f t="shared" ca="1" si="1137"/>
        <v>82</v>
      </c>
      <c r="F2120">
        <f t="shared" ca="1" si="1138"/>
        <v>14</v>
      </c>
      <c r="G2120" t="str">
        <f t="shared" ca="1" si="1159"/>
        <v>S10</v>
      </c>
      <c r="H2120" t="str">
        <f t="shared" ca="1" si="1160"/>
        <v>S109</v>
      </c>
      <c r="I2120">
        <f ca="1">VLOOKUP(D2120,PRC!$A$2:$B$21,2,0)*E2120</f>
        <v>54940000</v>
      </c>
      <c r="J2120">
        <f t="shared" ca="1" si="1141"/>
        <v>49445996</v>
      </c>
      <c r="K2120">
        <f ca="1">VLOOKUP(D2120,PRC!$A$1:$C$21,3,0)*E2120</f>
        <v>24723000</v>
      </c>
      <c r="L2120">
        <f t="shared" ca="1" si="1142"/>
        <v>2747000</v>
      </c>
      <c r="M2120">
        <f t="shared" ca="1" si="1143"/>
        <v>5494000</v>
      </c>
      <c r="N2120">
        <f t="shared" ca="1" si="1144"/>
        <v>6593000</v>
      </c>
      <c r="O2120">
        <f t="shared" ca="1" si="1145"/>
        <v>3296000</v>
      </c>
      <c r="P2120">
        <f t="shared" ca="1" si="1161"/>
        <v>6592996</v>
      </c>
      <c r="Q2120">
        <f ca="1">IF(P2120&gt;0,1,0)</f>
        <v>1</v>
      </c>
      <c r="R2120">
        <f t="shared" ca="1" si="1146"/>
        <v>10</v>
      </c>
      <c r="S2120">
        <f t="shared" ca="1" si="1147"/>
        <v>5</v>
      </c>
      <c r="T2120">
        <f t="shared" ca="1" si="1148"/>
        <v>10</v>
      </c>
      <c r="U2120">
        <f t="shared" ca="1" si="1149"/>
        <v>12</v>
      </c>
      <c r="V2120">
        <f t="shared" ca="1" si="1150"/>
        <v>6</v>
      </c>
      <c r="X2120">
        <f t="shared" si="1153"/>
        <v>2120</v>
      </c>
      <c r="Y2120">
        <f t="shared" si="1154"/>
        <v>2102</v>
      </c>
      <c r="Z2120">
        <f t="shared" si="1155"/>
        <v>2103</v>
      </c>
      <c r="AA2120">
        <f t="shared" si="1151"/>
        <v>2251</v>
      </c>
      <c r="AB2120">
        <f t="shared" si="1174"/>
        <v>150</v>
      </c>
      <c r="AM2120" t="str">
        <f t="shared" si="1175"/>
        <v>201903HD</v>
      </c>
      <c r="AN2120">
        <f t="shared" ca="1" si="1163"/>
        <v>10.00000728066982</v>
      </c>
      <c r="AO2120">
        <f t="shared" ca="1" si="1164"/>
        <v>5</v>
      </c>
      <c r="AP2120">
        <f t="shared" ref="AP2120:AP2183" ca="1" si="1176">M2120/$I2120*100</f>
        <v>10</v>
      </c>
      <c r="AQ2120">
        <f t="shared" ref="AQ2120:AQ2183" ca="1" si="1177">N2120/$I2120*100</f>
        <v>12.000364033491081</v>
      </c>
      <c r="AR2120">
        <f t="shared" ref="AR2120:AR2183" ca="1" si="1178">O2120/$I2120*100</f>
        <v>5.9992719330178375</v>
      </c>
      <c r="AS2120">
        <f ca="1">P2120/J2120</f>
        <v>0.1333373080400686</v>
      </c>
    </row>
    <row r="2121" spans="1:45" x14ac:dyDescent="0.4">
      <c r="A2121">
        <f t="shared" si="1173"/>
        <v>201903</v>
      </c>
      <c r="B2121" t="s">
        <v>74</v>
      </c>
      <c r="C2121" t="s">
        <v>75</v>
      </c>
      <c r="D2121" t="str">
        <f t="shared" ca="1" si="1162"/>
        <v>I107</v>
      </c>
      <c r="E2121">
        <f t="shared" ca="1" si="1137"/>
        <v>72</v>
      </c>
      <c r="F2121">
        <f t="shared" ca="1" si="1138"/>
        <v>10</v>
      </c>
      <c r="G2121" t="str">
        <f t="shared" ca="1" si="1159"/>
        <v>S10</v>
      </c>
      <c r="H2121" t="str">
        <f t="shared" ca="1" si="1160"/>
        <v>S106</v>
      </c>
      <c r="I2121">
        <f ca="1">VLOOKUP(D2121,PRC!$A$2:$B$21,2,0)*E2121</f>
        <v>10800000</v>
      </c>
      <c r="J2121">
        <f t="shared" ca="1" si="1141"/>
        <v>8855996</v>
      </c>
      <c r="K2121">
        <f ca="1">VLOOKUP(D2121,PRC!$A$1:$C$21,3,0)*E2121</f>
        <v>6156000</v>
      </c>
      <c r="L2121">
        <f t="shared" ca="1" si="1142"/>
        <v>540000</v>
      </c>
      <c r="M2121">
        <f t="shared" ca="1" si="1143"/>
        <v>864000</v>
      </c>
      <c r="N2121">
        <f t="shared" ca="1" si="1144"/>
        <v>1512000</v>
      </c>
      <c r="O2121">
        <f t="shared" ca="1" si="1145"/>
        <v>756000</v>
      </c>
      <c r="P2121">
        <f t="shared" ca="1" si="1161"/>
        <v>-972004</v>
      </c>
      <c r="Q2121">
        <f ca="1">IF(P2121&gt;0,1,0)</f>
        <v>0</v>
      </c>
      <c r="R2121">
        <f t="shared" ca="1" si="1146"/>
        <v>18</v>
      </c>
      <c r="S2121">
        <f t="shared" ca="1" si="1147"/>
        <v>5</v>
      </c>
      <c r="T2121">
        <f t="shared" ca="1" si="1148"/>
        <v>8</v>
      </c>
      <c r="U2121">
        <f t="shared" ca="1" si="1149"/>
        <v>14</v>
      </c>
      <c r="V2121">
        <f t="shared" ca="1" si="1150"/>
        <v>7</v>
      </c>
      <c r="X2121">
        <f t="shared" si="1153"/>
        <v>2121</v>
      </c>
      <c r="Y2121">
        <f t="shared" si="1154"/>
        <v>2102</v>
      </c>
      <c r="Z2121">
        <f t="shared" si="1155"/>
        <v>2103</v>
      </c>
      <c r="AA2121">
        <f t="shared" si="1151"/>
        <v>2251</v>
      </c>
      <c r="AB2121">
        <f t="shared" si="1174"/>
        <v>150</v>
      </c>
      <c r="AM2121" t="str">
        <f t="shared" si="1175"/>
        <v>201903HD</v>
      </c>
      <c r="AN2121">
        <f t="shared" ca="1" si="1163"/>
        <v>18.000037037037043</v>
      </c>
      <c r="AO2121">
        <f t="shared" ca="1" si="1164"/>
        <v>5</v>
      </c>
      <c r="AP2121">
        <f t="shared" ca="1" si="1176"/>
        <v>8</v>
      </c>
      <c r="AQ2121">
        <f t="shared" ca="1" si="1177"/>
        <v>14.000000000000002</v>
      </c>
      <c r="AR2121">
        <f t="shared" ca="1" si="1178"/>
        <v>7.0000000000000009</v>
      </c>
      <c r="AS2121">
        <f ca="1">P2121/J2121</f>
        <v>-0.10975659880605186</v>
      </c>
    </row>
    <row r="2122" spans="1:45" x14ac:dyDescent="0.4">
      <c r="A2122">
        <f t="shared" si="1173"/>
        <v>201903</v>
      </c>
      <c r="B2122" t="s">
        <v>207</v>
      </c>
      <c r="C2122" t="s">
        <v>75</v>
      </c>
      <c r="D2122" t="str">
        <f t="shared" ca="1" si="1162"/>
        <v>I104</v>
      </c>
      <c r="E2122">
        <f t="shared" ca="1" si="1137"/>
        <v>77</v>
      </c>
      <c r="F2122">
        <f t="shared" ca="1" si="1138"/>
        <v>15</v>
      </c>
      <c r="G2122" t="str">
        <f t="shared" ca="1" si="1159"/>
        <v>S11</v>
      </c>
      <c r="H2122" t="str">
        <f t="shared" ca="1" si="1160"/>
        <v>S110</v>
      </c>
      <c r="I2122">
        <f ca="1">VLOOKUP(D2122,PRC!$A$2:$B$21,2,0)*E2122</f>
        <v>5390000</v>
      </c>
      <c r="J2122">
        <f t="shared" ca="1" si="1141"/>
        <v>4797096</v>
      </c>
      <c r="K2122">
        <f ca="1">VLOOKUP(D2122,PRC!$A$1:$C$21,3,0)*E2122</f>
        <v>2263800</v>
      </c>
      <c r="L2122">
        <f t="shared" ca="1" si="1142"/>
        <v>270000</v>
      </c>
      <c r="M2122">
        <f t="shared" ca="1" si="1143"/>
        <v>377000</v>
      </c>
      <c r="N2122">
        <f t="shared" ca="1" si="1144"/>
        <v>593000</v>
      </c>
      <c r="O2122">
        <f t="shared" ca="1" si="1145"/>
        <v>377000</v>
      </c>
      <c r="P2122">
        <f t="shared" ca="1" si="1161"/>
        <v>916296</v>
      </c>
      <c r="Q2122">
        <f ca="1">IF(P2122&gt;0,1,0)</f>
        <v>1</v>
      </c>
      <c r="R2122">
        <f t="shared" ca="1" si="1146"/>
        <v>11</v>
      </c>
      <c r="S2122">
        <f t="shared" ca="1" si="1147"/>
        <v>5</v>
      </c>
      <c r="T2122">
        <f t="shared" ca="1" si="1148"/>
        <v>7</v>
      </c>
      <c r="U2122">
        <f t="shared" ca="1" si="1149"/>
        <v>11</v>
      </c>
      <c r="V2122">
        <f t="shared" ca="1" si="1150"/>
        <v>7</v>
      </c>
      <c r="X2122">
        <f t="shared" si="1153"/>
        <v>2122</v>
      </c>
      <c r="Y2122">
        <f t="shared" si="1154"/>
        <v>2102</v>
      </c>
      <c r="Z2122">
        <f t="shared" si="1155"/>
        <v>2103</v>
      </c>
      <c r="AA2122">
        <f t="shared" si="1151"/>
        <v>2251</v>
      </c>
      <c r="AB2122">
        <f t="shared" si="1174"/>
        <v>150</v>
      </c>
      <c r="AM2122" t="str">
        <f t="shared" si="1175"/>
        <v>201903HD</v>
      </c>
      <c r="AN2122">
        <f t="shared" ca="1" si="1163"/>
        <v>11.000074211502787</v>
      </c>
      <c r="AO2122">
        <f t="shared" ca="1" si="1164"/>
        <v>5.0092764378478662</v>
      </c>
      <c r="AP2122">
        <f t="shared" ca="1" si="1176"/>
        <v>6.9944341372912806</v>
      </c>
      <c r="AQ2122">
        <f t="shared" ca="1" si="1177"/>
        <v>11.001855287569573</v>
      </c>
      <c r="AR2122">
        <f t="shared" ca="1" si="1178"/>
        <v>6.9944341372912806</v>
      </c>
      <c r="AS2122">
        <f ca="1">P2122/J2122</f>
        <v>0.19101056138964073</v>
      </c>
    </row>
    <row r="2123" spans="1:45" x14ac:dyDescent="0.4">
      <c r="A2123">
        <f t="shared" si="1173"/>
        <v>201903</v>
      </c>
      <c r="B2123" t="s">
        <v>208</v>
      </c>
      <c r="C2123" t="s">
        <v>75</v>
      </c>
      <c r="D2123" t="str">
        <f t="shared" ca="1" si="1162"/>
        <v>I105</v>
      </c>
      <c r="E2123">
        <f t="shared" ca="1" si="1137"/>
        <v>91</v>
      </c>
      <c r="F2123">
        <f t="shared" ca="1" si="1138"/>
        <v>13</v>
      </c>
      <c r="G2123" t="str">
        <f t="shared" ca="1" si="1159"/>
        <v>S10</v>
      </c>
      <c r="H2123" t="str">
        <f t="shared" ca="1" si="1160"/>
        <v>S102</v>
      </c>
      <c r="I2123">
        <f ca="1">VLOOKUP(D2123,PRC!$A$2:$B$21,2,0)*E2123</f>
        <v>9100000</v>
      </c>
      <c r="J2123">
        <f t="shared" ca="1" si="1141"/>
        <v>7825996</v>
      </c>
      <c r="K2123">
        <f ca="1">VLOOKUP(D2123,PRC!$A$1:$C$21,3,0)*E2123</f>
        <v>5369000</v>
      </c>
      <c r="L2123">
        <f t="shared" ca="1" si="1142"/>
        <v>455000</v>
      </c>
      <c r="M2123">
        <f t="shared" ca="1" si="1143"/>
        <v>819000</v>
      </c>
      <c r="N2123">
        <f t="shared" ca="1" si="1144"/>
        <v>910000</v>
      </c>
      <c r="O2123">
        <f t="shared" ca="1" si="1145"/>
        <v>637000</v>
      </c>
      <c r="P2123">
        <f t="shared" ca="1" si="1161"/>
        <v>-364004</v>
      </c>
      <c r="Q2123">
        <f ca="1">IF(P2123&gt;0,1,0)</f>
        <v>0</v>
      </c>
      <c r="R2123">
        <f t="shared" ca="1" si="1146"/>
        <v>14</v>
      </c>
      <c r="S2123">
        <f t="shared" ca="1" si="1147"/>
        <v>5</v>
      </c>
      <c r="T2123">
        <f t="shared" ca="1" si="1148"/>
        <v>9</v>
      </c>
      <c r="U2123">
        <f t="shared" ca="1" si="1149"/>
        <v>10</v>
      </c>
      <c r="V2123">
        <f t="shared" ca="1" si="1150"/>
        <v>7</v>
      </c>
      <c r="X2123">
        <f t="shared" si="1153"/>
        <v>2123</v>
      </c>
      <c r="Y2123">
        <f t="shared" si="1154"/>
        <v>2102</v>
      </c>
      <c r="Z2123">
        <f t="shared" si="1155"/>
        <v>2103</v>
      </c>
      <c r="AA2123">
        <f t="shared" si="1151"/>
        <v>2251</v>
      </c>
      <c r="AB2123">
        <f t="shared" si="1174"/>
        <v>150</v>
      </c>
      <c r="AM2123" t="str">
        <f t="shared" si="1175"/>
        <v>201903HD</v>
      </c>
      <c r="AN2123">
        <f t="shared" ca="1" si="1163"/>
        <v>14.000043956043962</v>
      </c>
      <c r="AO2123">
        <f t="shared" ca="1" si="1164"/>
        <v>5</v>
      </c>
      <c r="AP2123">
        <f t="shared" ca="1" si="1176"/>
        <v>9</v>
      </c>
      <c r="AQ2123">
        <f t="shared" ca="1" si="1177"/>
        <v>10</v>
      </c>
      <c r="AR2123">
        <f t="shared" ca="1" si="1178"/>
        <v>7.0000000000000009</v>
      </c>
      <c r="AS2123">
        <f ca="1">P2123/J2123</f>
        <v>-4.6512162796914287E-2</v>
      </c>
    </row>
    <row r="2124" spans="1:45" x14ac:dyDescent="0.4">
      <c r="A2124">
        <f t="shared" si="1173"/>
        <v>201903</v>
      </c>
      <c r="B2124" t="s">
        <v>209</v>
      </c>
      <c r="C2124" t="s">
        <v>75</v>
      </c>
      <c r="D2124" t="str">
        <f t="shared" ca="1" si="1162"/>
        <v>I108</v>
      </c>
      <c r="E2124">
        <f t="shared" ca="1" si="1137"/>
        <v>116</v>
      </c>
      <c r="F2124">
        <f t="shared" ca="1" si="1138"/>
        <v>16</v>
      </c>
      <c r="G2124" t="str">
        <f t="shared" ca="1" si="1159"/>
        <v>S10</v>
      </c>
      <c r="H2124" t="str">
        <f t="shared" ca="1" si="1160"/>
        <v>S105</v>
      </c>
      <c r="I2124">
        <f ca="1">VLOOKUP(D2124,PRC!$A$2:$B$21,2,0)*E2124</f>
        <v>4640000</v>
      </c>
      <c r="J2124">
        <f t="shared" ca="1" si="1141"/>
        <v>3897596</v>
      </c>
      <c r="K2124">
        <f ca="1">VLOOKUP(D2124,PRC!$A$1:$C$21,3,0)*E2124</f>
        <v>2134400</v>
      </c>
      <c r="L2124">
        <f t="shared" ca="1" si="1142"/>
        <v>186000</v>
      </c>
      <c r="M2124">
        <f t="shared" ca="1" si="1143"/>
        <v>325000</v>
      </c>
      <c r="N2124">
        <f t="shared" ca="1" si="1144"/>
        <v>650000</v>
      </c>
      <c r="O2124">
        <f t="shared" ca="1" si="1145"/>
        <v>418000</v>
      </c>
      <c r="P2124">
        <f t="shared" ca="1" si="1161"/>
        <v>184196</v>
      </c>
      <c r="Q2124">
        <f ca="1">IF(P2124&gt;0,1,0)</f>
        <v>1</v>
      </c>
      <c r="R2124">
        <f t="shared" ca="1" si="1146"/>
        <v>16</v>
      </c>
      <c r="S2124">
        <f t="shared" ca="1" si="1147"/>
        <v>4</v>
      </c>
      <c r="T2124">
        <f t="shared" ca="1" si="1148"/>
        <v>7</v>
      </c>
      <c r="U2124">
        <f t="shared" ca="1" si="1149"/>
        <v>14</v>
      </c>
      <c r="V2124">
        <f t="shared" ca="1" si="1150"/>
        <v>9</v>
      </c>
      <c r="X2124">
        <f t="shared" si="1153"/>
        <v>2124</v>
      </c>
      <c r="Y2124">
        <f t="shared" si="1154"/>
        <v>2102</v>
      </c>
      <c r="Z2124">
        <f t="shared" si="1155"/>
        <v>2103</v>
      </c>
      <c r="AA2124">
        <f t="shared" si="1151"/>
        <v>2251</v>
      </c>
      <c r="AB2124">
        <f t="shared" si="1174"/>
        <v>150</v>
      </c>
      <c r="AM2124" t="str">
        <f t="shared" si="1175"/>
        <v>201903HD</v>
      </c>
      <c r="AN2124">
        <f t="shared" ca="1" si="1163"/>
        <v>16.000086206896547</v>
      </c>
      <c r="AO2124">
        <f t="shared" ca="1" si="1164"/>
        <v>4.0086206896551717</v>
      </c>
      <c r="AP2124">
        <f t="shared" ca="1" si="1176"/>
        <v>7.0043103448275854</v>
      </c>
      <c r="AQ2124">
        <f t="shared" ca="1" si="1177"/>
        <v>14.008620689655171</v>
      </c>
      <c r="AR2124">
        <f t="shared" ca="1" si="1178"/>
        <v>9.0086206896551726</v>
      </c>
      <c r="AS2124">
        <f ca="1">P2124/J2124</f>
        <v>4.7258874444657678E-2</v>
      </c>
    </row>
    <row r="2125" spans="1:45" x14ac:dyDescent="0.4">
      <c r="A2125">
        <f t="shared" si="1173"/>
        <v>201903</v>
      </c>
      <c r="B2125" t="s">
        <v>210</v>
      </c>
      <c r="C2125" t="s">
        <v>75</v>
      </c>
      <c r="D2125" t="str">
        <f t="shared" ca="1" si="1162"/>
        <v>I119</v>
      </c>
      <c r="E2125">
        <f t="shared" ca="1" si="1137"/>
        <v>84</v>
      </c>
      <c r="F2125">
        <f t="shared" ca="1" si="1138"/>
        <v>12</v>
      </c>
      <c r="G2125" t="str">
        <f t="shared" ca="1" si="1159"/>
        <v>S12</v>
      </c>
      <c r="H2125" t="str">
        <f t="shared" ca="1" si="1160"/>
        <v>S120</v>
      </c>
      <c r="I2125">
        <f ca="1">VLOOKUP(D2125,PRC!$A$2:$B$21,2,0)*E2125</f>
        <v>7980000</v>
      </c>
      <c r="J2125">
        <f t="shared" ca="1" si="1141"/>
        <v>6383996</v>
      </c>
      <c r="K2125">
        <f ca="1">VLOOKUP(D2125,PRC!$A$1:$C$21,3,0)*E2125</f>
        <v>3830400</v>
      </c>
      <c r="L2125">
        <f t="shared" ca="1" si="1142"/>
        <v>319000</v>
      </c>
      <c r="M2125">
        <f t="shared" ca="1" si="1143"/>
        <v>718000</v>
      </c>
      <c r="N2125">
        <f t="shared" ca="1" si="1144"/>
        <v>958000</v>
      </c>
      <c r="O2125">
        <f t="shared" ca="1" si="1145"/>
        <v>718000</v>
      </c>
      <c r="P2125">
        <f t="shared" ca="1" si="1161"/>
        <v>-159404</v>
      </c>
      <c r="Q2125">
        <f ca="1">IF(P2125&gt;0,1,0)</f>
        <v>0</v>
      </c>
      <c r="R2125">
        <f t="shared" ca="1" si="1146"/>
        <v>20</v>
      </c>
      <c r="S2125">
        <f t="shared" ca="1" si="1147"/>
        <v>4</v>
      </c>
      <c r="T2125">
        <f t="shared" ca="1" si="1148"/>
        <v>9</v>
      </c>
      <c r="U2125">
        <f t="shared" ca="1" si="1149"/>
        <v>12</v>
      </c>
      <c r="V2125">
        <f t="shared" ca="1" si="1150"/>
        <v>9</v>
      </c>
      <c r="X2125">
        <f t="shared" si="1153"/>
        <v>2125</v>
      </c>
      <c r="Y2125">
        <f t="shared" si="1154"/>
        <v>2102</v>
      </c>
      <c r="Z2125">
        <f t="shared" si="1155"/>
        <v>2103</v>
      </c>
      <c r="AA2125">
        <f t="shared" si="1151"/>
        <v>2251</v>
      </c>
      <c r="AB2125">
        <f t="shared" si="1174"/>
        <v>150</v>
      </c>
      <c r="AM2125" t="str">
        <f t="shared" si="1175"/>
        <v>201903HD</v>
      </c>
      <c r="AN2125">
        <f t="shared" ca="1" si="1163"/>
        <v>20.000050125313283</v>
      </c>
      <c r="AO2125">
        <f t="shared" ca="1" si="1164"/>
        <v>3.9974937343358401</v>
      </c>
      <c r="AP2125">
        <f t="shared" ca="1" si="1176"/>
        <v>8.9974937343358405</v>
      </c>
      <c r="AQ2125">
        <f t="shared" ca="1" si="1177"/>
        <v>12.005012531328321</v>
      </c>
      <c r="AR2125">
        <f t="shared" ca="1" si="1178"/>
        <v>8.9974937343358405</v>
      </c>
      <c r="AS2125">
        <f ca="1">P2125/J2125</f>
        <v>-2.4969313890547549E-2</v>
      </c>
    </row>
    <row r="2126" spans="1:45" x14ac:dyDescent="0.4">
      <c r="A2126">
        <f t="shared" si="1173"/>
        <v>201903</v>
      </c>
      <c r="B2126" t="s">
        <v>211</v>
      </c>
      <c r="C2126" t="s">
        <v>75</v>
      </c>
      <c r="D2126" t="str">
        <f t="shared" ca="1" si="1162"/>
        <v>I115</v>
      </c>
      <c r="E2126">
        <f t="shared" ca="1" si="1137"/>
        <v>100</v>
      </c>
      <c r="F2126">
        <f t="shared" ca="1" si="1138"/>
        <v>15</v>
      </c>
      <c r="G2126" t="str">
        <f t="shared" ca="1" si="1159"/>
        <v>S11</v>
      </c>
      <c r="H2126" t="str">
        <f t="shared" ca="1" si="1160"/>
        <v>S112</v>
      </c>
      <c r="I2126">
        <f ca="1">VLOOKUP(D2126,PRC!$A$2:$B$21,2,0)*E2126</f>
        <v>500000</v>
      </c>
      <c r="J2126">
        <f t="shared" ca="1" si="1141"/>
        <v>419996</v>
      </c>
      <c r="K2126">
        <f ca="1">VLOOKUP(D2126,PRC!$A$1:$C$21,3,0)*E2126</f>
        <v>240000</v>
      </c>
      <c r="L2126">
        <f t="shared" ca="1" si="1142"/>
        <v>25000</v>
      </c>
      <c r="M2126">
        <f t="shared" ca="1" si="1143"/>
        <v>25000</v>
      </c>
      <c r="N2126">
        <f t="shared" ca="1" si="1144"/>
        <v>70000</v>
      </c>
      <c r="O2126">
        <f t="shared" ca="1" si="1145"/>
        <v>25000</v>
      </c>
      <c r="P2126">
        <f t="shared" ca="1" si="1161"/>
        <v>34996</v>
      </c>
      <c r="Q2126">
        <f ca="1">IF(P2126&gt;0,1,0)</f>
        <v>1</v>
      </c>
      <c r="R2126">
        <f t="shared" ca="1" si="1146"/>
        <v>16</v>
      </c>
      <c r="S2126">
        <f t="shared" ca="1" si="1147"/>
        <v>5</v>
      </c>
      <c r="T2126">
        <f t="shared" ca="1" si="1148"/>
        <v>5</v>
      </c>
      <c r="U2126">
        <f t="shared" ca="1" si="1149"/>
        <v>14</v>
      </c>
      <c r="V2126">
        <f t="shared" ca="1" si="1150"/>
        <v>5</v>
      </c>
      <c r="X2126">
        <f t="shared" si="1153"/>
        <v>2126</v>
      </c>
      <c r="Y2126">
        <f t="shared" si="1154"/>
        <v>2102</v>
      </c>
      <c r="Z2126">
        <f t="shared" si="1155"/>
        <v>2103</v>
      </c>
      <c r="AA2126">
        <f t="shared" si="1151"/>
        <v>2251</v>
      </c>
      <c r="AB2126">
        <f t="shared" si="1174"/>
        <v>150</v>
      </c>
      <c r="AM2126" t="str">
        <f t="shared" si="1175"/>
        <v>201903HD</v>
      </c>
      <c r="AN2126">
        <f t="shared" ca="1" si="1163"/>
        <v>16.000800000000005</v>
      </c>
      <c r="AO2126">
        <f t="shared" ca="1" si="1164"/>
        <v>5</v>
      </c>
      <c r="AP2126">
        <f t="shared" ca="1" si="1176"/>
        <v>5</v>
      </c>
      <c r="AQ2126">
        <f t="shared" ca="1" si="1177"/>
        <v>14.000000000000002</v>
      </c>
      <c r="AR2126">
        <f t="shared" ca="1" si="1178"/>
        <v>5</v>
      </c>
      <c r="AS2126">
        <f ca="1">P2126/J2126</f>
        <v>8.3324603091458019E-2</v>
      </c>
    </row>
    <row r="2127" spans="1:45" x14ac:dyDescent="0.4">
      <c r="A2127">
        <f t="shared" si="1173"/>
        <v>201903</v>
      </c>
      <c r="B2127" t="s">
        <v>212</v>
      </c>
      <c r="C2127" t="s">
        <v>75</v>
      </c>
      <c r="D2127" t="str">
        <f t="shared" ca="1" si="1162"/>
        <v>I114</v>
      </c>
      <c r="E2127">
        <f t="shared" ca="1" si="1137"/>
        <v>98</v>
      </c>
      <c r="F2127">
        <f t="shared" ca="1" si="1138"/>
        <v>13</v>
      </c>
      <c r="G2127" t="str">
        <f t="shared" ca="1" si="1159"/>
        <v>S10</v>
      </c>
      <c r="H2127" t="str">
        <f t="shared" ca="1" si="1160"/>
        <v>S106</v>
      </c>
      <c r="I2127">
        <f ca="1">VLOOKUP(D2127,PRC!$A$2:$B$21,2,0)*E2127</f>
        <v>23520000</v>
      </c>
      <c r="J2127">
        <f t="shared" ca="1" si="1141"/>
        <v>20462396</v>
      </c>
      <c r="K2127">
        <f ca="1">VLOOKUP(D2127,PRC!$A$1:$C$21,3,0)*E2127</f>
        <v>13641600</v>
      </c>
      <c r="L2127">
        <f t="shared" ca="1" si="1142"/>
        <v>941000</v>
      </c>
      <c r="M2127">
        <f t="shared" ca="1" si="1143"/>
        <v>1646000</v>
      </c>
      <c r="N2127">
        <f t="shared" ca="1" si="1144"/>
        <v>2352000</v>
      </c>
      <c r="O2127">
        <f t="shared" ca="1" si="1145"/>
        <v>1882000</v>
      </c>
      <c r="P2127">
        <f t="shared" ca="1" si="1161"/>
        <v>-204</v>
      </c>
      <c r="Q2127">
        <f ca="1">IF(P2127&gt;0,1,0)</f>
        <v>0</v>
      </c>
      <c r="R2127">
        <f t="shared" ca="1" si="1146"/>
        <v>13</v>
      </c>
      <c r="S2127">
        <f t="shared" ca="1" si="1147"/>
        <v>4</v>
      </c>
      <c r="T2127">
        <f t="shared" ca="1" si="1148"/>
        <v>7</v>
      </c>
      <c r="U2127">
        <f t="shared" ca="1" si="1149"/>
        <v>10</v>
      </c>
      <c r="V2127">
        <f t="shared" ca="1" si="1150"/>
        <v>8</v>
      </c>
      <c r="X2127">
        <f t="shared" si="1153"/>
        <v>2127</v>
      </c>
      <c r="Y2127">
        <f t="shared" si="1154"/>
        <v>2102</v>
      </c>
      <c r="Z2127">
        <f t="shared" si="1155"/>
        <v>2103</v>
      </c>
      <c r="AA2127">
        <f t="shared" si="1151"/>
        <v>2251</v>
      </c>
      <c r="AB2127">
        <f t="shared" si="1174"/>
        <v>150</v>
      </c>
      <c r="AM2127" t="str">
        <f t="shared" si="1175"/>
        <v>201903HD</v>
      </c>
      <c r="AN2127">
        <f t="shared" ca="1" si="1163"/>
        <v>13.000017006802722</v>
      </c>
      <c r="AO2127">
        <f t="shared" ca="1" si="1164"/>
        <v>4.0008503401360542</v>
      </c>
      <c r="AP2127">
        <f t="shared" ca="1" si="1176"/>
        <v>6.9982993197278907</v>
      </c>
      <c r="AQ2127">
        <f t="shared" ca="1" si="1177"/>
        <v>10</v>
      </c>
      <c r="AR2127">
        <f t="shared" ca="1" si="1178"/>
        <v>8.0017006802721085</v>
      </c>
      <c r="AS2127">
        <f ca="1">P2127/J2127</f>
        <v>-9.9695069922407911E-6</v>
      </c>
    </row>
    <row r="2128" spans="1:45" x14ac:dyDescent="0.4">
      <c r="A2128">
        <f t="shared" si="1173"/>
        <v>201903</v>
      </c>
      <c r="B2128" t="s">
        <v>213</v>
      </c>
      <c r="C2128" t="s">
        <v>75</v>
      </c>
      <c r="D2128" t="str">
        <f t="shared" ca="1" si="1162"/>
        <v>I112</v>
      </c>
      <c r="E2128">
        <f t="shared" ca="1" si="1137"/>
        <v>75</v>
      </c>
      <c r="F2128">
        <f t="shared" ca="1" si="1138"/>
        <v>16</v>
      </c>
      <c r="G2128" t="str">
        <f t="shared" ca="1" si="1159"/>
        <v>S11</v>
      </c>
      <c r="H2128" t="str">
        <f t="shared" ca="1" si="1160"/>
        <v>S115</v>
      </c>
      <c r="I2128">
        <f ca="1">VLOOKUP(D2128,PRC!$A$2:$B$21,2,0)*E2128</f>
        <v>4875000</v>
      </c>
      <c r="J2128">
        <f t="shared" ca="1" si="1141"/>
        <v>3948746.0000000005</v>
      </c>
      <c r="K2128">
        <f ca="1">VLOOKUP(D2128,PRC!$A$1:$C$21,3,0)*E2128</f>
        <v>2437500</v>
      </c>
      <c r="L2128">
        <f t="shared" ca="1" si="1142"/>
        <v>146000</v>
      </c>
      <c r="M2128">
        <f t="shared" ca="1" si="1143"/>
        <v>293000</v>
      </c>
      <c r="N2128">
        <f t="shared" ca="1" si="1144"/>
        <v>536000</v>
      </c>
      <c r="O2128">
        <f t="shared" ca="1" si="1145"/>
        <v>244000</v>
      </c>
      <c r="P2128">
        <f t="shared" ca="1" si="1161"/>
        <v>292246.00000000047</v>
      </c>
      <c r="Q2128">
        <f ca="1">IF(P2128&gt;0,1,0)</f>
        <v>1</v>
      </c>
      <c r="R2128">
        <f t="shared" ca="1" si="1146"/>
        <v>19</v>
      </c>
      <c r="S2128">
        <f t="shared" ca="1" si="1147"/>
        <v>3</v>
      </c>
      <c r="T2128">
        <f t="shared" ca="1" si="1148"/>
        <v>6</v>
      </c>
      <c r="U2128">
        <f t="shared" ca="1" si="1149"/>
        <v>11</v>
      </c>
      <c r="V2128">
        <f t="shared" ca="1" si="1150"/>
        <v>5</v>
      </c>
      <c r="X2128">
        <f t="shared" si="1153"/>
        <v>2128</v>
      </c>
      <c r="Y2128">
        <f t="shared" si="1154"/>
        <v>2102</v>
      </c>
      <c r="Z2128">
        <f t="shared" si="1155"/>
        <v>2103</v>
      </c>
      <c r="AA2128">
        <f t="shared" si="1151"/>
        <v>2251</v>
      </c>
      <c r="AB2128">
        <f t="shared" si="1174"/>
        <v>150</v>
      </c>
      <c r="AM2128" t="str">
        <f t="shared" si="1175"/>
        <v>201903HD</v>
      </c>
      <c r="AN2128">
        <f t="shared" ca="1" si="1163"/>
        <v>19.000082051282043</v>
      </c>
      <c r="AO2128">
        <f t="shared" ca="1" si="1164"/>
        <v>2.9948717948717949</v>
      </c>
      <c r="AP2128">
        <f t="shared" ca="1" si="1176"/>
        <v>6.0102564102564102</v>
      </c>
      <c r="AQ2128">
        <f t="shared" ca="1" si="1177"/>
        <v>10.994871794871795</v>
      </c>
      <c r="AR2128">
        <f t="shared" ca="1" si="1178"/>
        <v>5.0051282051282051</v>
      </c>
      <c r="AS2128">
        <f ca="1">P2128/J2128</f>
        <v>7.4009824891244066E-2</v>
      </c>
    </row>
    <row r="2129" spans="1:45" x14ac:dyDescent="0.4">
      <c r="A2129">
        <f t="shared" si="1173"/>
        <v>201903</v>
      </c>
      <c r="B2129" t="s">
        <v>214</v>
      </c>
      <c r="C2129" t="s">
        <v>75</v>
      </c>
      <c r="D2129" t="str">
        <f t="shared" ca="1" si="1162"/>
        <v>I102</v>
      </c>
      <c r="E2129">
        <f t="shared" ca="1" si="1137"/>
        <v>93</v>
      </c>
      <c r="F2129">
        <f t="shared" ca="1" si="1138"/>
        <v>19</v>
      </c>
      <c r="G2129" t="str">
        <f t="shared" ca="1" si="1159"/>
        <v>S10</v>
      </c>
      <c r="H2129" t="str">
        <f t="shared" ca="1" si="1160"/>
        <v>S101</v>
      </c>
      <c r="I2129">
        <f ca="1">VLOOKUP(D2129,PRC!$A$2:$B$21,2,0)*E2129</f>
        <v>3720000</v>
      </c>
      <c r="J2129">
        <f t="shared" ca="1" si="1141"/>
        <v>3050396</v>
      </c>
      <c r="K2129">
        <f ca="1">VLOOKUP(D2129,PRC!$A$1:$C$21,3,0)*E2129</f>
        <v>1748400</v>
      </c>
      <c r="L2129">
        <f t="shared" ca="1" si="1142"/>
        <v>149000</v>
      </c>
      <c r="M2129">
        <f t="shared" ca="1" si="1143"/>
        <v>298000</v>
      </c>
      <c r="N2129">
        <f t="shared" ca="1" si="1144"/>
        <v>409000</v>
      </c>
      <c r="O2129">
        <f t="shared" ca="1" si="1145"/>
        <v>335000</v>
      </c>
      <c r="P2129">
        <f t="shared" ca="1" si="1161"/>
        <v>110996</v>
      </c>
      <c r="Q2129">
        <f ca="1">IF(P2129&gt;0,1,0)</f>
        <v>1</v>
      </c>
      <c r="R2129">
        <f t="shared" ca="1" si="1146"/>
        <v>18</v>
      </c>
      <c r="S2129">
        <f t="shared" ca="1" si="1147"/>
        <v>4</v>
      </c>
      <c r="T2129">
        <f t="shared" ca="1" si="1148"/>
        <v>8</v>
      </c>
      <c r="U2129">
        <f t="shared" ca="1" si="1149"/>
        <v>11</v>
      </c>
      <c r="V2129">
        <f t="shared" ca="1" si="1150"/>
        <v>9</v>
      </c>
      <c r="X2129">
        <f t="shared" si="1153"/>
        <v>2129</v>
      </c>
      <c r="Y2129">
        <f t="shared" si="1154"/>
        <v>2102</v>
      </c>
      <c r="Z2129">
        <f t="shared" si="1155"/>
        <v>2103</v>
      </c>
      <c r="AA2129">
        <f t="shared" si="1151"/>
        <v>2251</v>
      </c>
      <c r="AB2129">
        <f t="shared" si="1174"/>
        <v>150</v>
      </c>
      <c r="AM2129" t="str">
        <f t="shared" si="1175"/>
        <v>201903HD</v>
      </c>
      <c r="AN2129">
        <f t="shared" ca="1" si="1163"/>
        <v>18.000107526881727</v>
      </c>
      <c r="AO2129">
        <f t="shared" ca="1" si="1164"/>
        <v>4.0053763440860219</v>
      </c>
      <c r="AP2129">
        <f t="shared" ca="1" si="1176"/>
        <v>8.0107526881720439</v>
      </c>
      <c r="AQ2129">
        <f t="shared" ca="1" si="1177"/>
        <v>10.994623655913978</v>
      </c>
      <c r="AR2129">
        <f t="shared" ca="1" si="1178"/>
        <v>9.0053763440860219</v>
      </c>
      <c r="AS2129">
        <f ca="1">P2129/J2129</f>
        <v>3.6387406749812154E-2</v>
      </c>
    </row>
    <row r="2130" spans="1:45" x14ac:dyDescent="0.4">
      <c r="A2130">
        <f t="shared" si="1173"/>
        <v>201903</v>
      </c>
      <c r="B2130" t="s">
        <v>215</v>
      </c>
      <c r="C2130" t="s">
        <v>75</v>
      </c>
      <c r="D2130" t="str">
        <f t="shared" ca="1" si="1162"/>
        <v>I107</v>
      </c>
      <c r="E2130">
        <f t="shared" ca="1" si="1137"/>
        <v>112</v>
      </c>
      <c r="F2130">
        <f t="shared" ca="1" si="1138"/>
        <v>14</v>
      </c>
      <c r="G2130" t="str">
        <f t="shared" ca="1" si="1159"/>
        <v>S11</v>
      </c>
      <c r="H2130" t="str">
        <f t="shared" ca="1" si="1160"/>
        <v>S110</v>
      </c>
      <c r="I2130">
        <f ca="1">VLOOKUP(D2130,PRC!$A$2:$B$21,2,0)*E2130</f>
        <v>16800000</v>
      </c>
      <c r="J2130">
        <f t="shared" ca="1" si="1141"/>
        <v>14447996</v>
      </c>
      <c r="K2130">
        <f ca="1">VLOOKUP(D2130,PRC!$A$1:$C$21,3,0)*E2130</f>
        <v>9576000</v>
      </c>
      <c r="L2130">
        <f t="shared" ca="1" si="1142"/>
        <v>504000</v>
      </c>
      <c r="M2130">
        <f t="shared" ca="1" si="1143"/>
        <v>1512000</v>
      </c>
      <c r="N2130">
        <f t="shared" ca="1" si="1144"/>
        <v>2184000</v>
      </c>
      <c r="O2130">
        <f t="shared" ca="1" si="1145"/>
        <v>1176000</v>
      </c>
      <c r="P2130">
        <f t="shared" ca="1" si="1161"/>
        <v>-504004</v>
      </c>
      <c r="Q2130">
        <f ca="1">IF(P2130&gt;0,1,0)</f>
        <v>0</v>
      </c>
      <c r="R2130">
        <f t="shared" ca="1" si="1146"/>
        <v>14</v>
      </c>
      <c r="S2130">
        <f t="shared" ca="1" si="1147"/>
        <v>3</v>
      </c>
      <c r="T2130">
        <f t="shared" ca="1" si="1148"/>
        <v>9</v>
      </c>
      <c r="U2130">
        <f t="shared" ca="1" si="1149"/>
        <v>13</v>
      </c>
      <c r="V2130">
        <f t="shared" ca="1" si="1150"/>
        <v>7</v>
      </c>
      <c r="X2130">
        <f t="shared" si="1153"/>
        <v>2130</v>
      </c>
      <c r="Y2130">
        <f t="shared" si="1154"/>
        <v>2102</v>
      </c>
      <c r="Z2130">
        <f t="shared" si="1155"/>
        <v>2103</v>
      </c>
      <c r="AA2130">
        <f t="shared" si="1151"/>
        <v>2251</v>
      </c>
      <c r="AB2130">
        <f t="shared" si="1174"/>
        <v>150</v>
      </c>
      <c r="AM2130" t="str">
        <f t="shared" si="1175"/>
        <v>201903HD</v>
      </c>
      <c r="AN2130">
        <f t="shared" ca="1" si="1163"/>
        <v>14.00002380952381</v>
      </c>
      <c r="AO2130">
        <f t="shared" ca="1" si="1164"/>
        <v>3</v>
      </c>
      <c r="AP2130">
        <f t="shared" ca="1" si="1176"/>
        <v>9</v>
      </c>
      <c r="AQ2130">
        <f t="shared" ca="1" si="1177"/>
        <v>13</v>
      </c>
      <c r="AR2130">
        <f t="shared" ca="1" si="1178"/>
        <v>7.0000000000000009</v>
      </c>
      <c r="AS2130">
        <f ca="1">P2130/J2130</f>
        <v>-3.4884007442969947E-2</v>
      </c>
    </row>
    <row r="2131" spans="1:45" x14ac:dyDescent="0.4">
      <c r="A2131">
        <f t="shared" si="1173"/>
        <v>201903</v>
      </c>
      <c r="B2131" t="s">
        <v>216</v>
      </c>
      <c r="C2131" t="s">
        <v>75</v>
      </c>
      <c r="D2131" t="str">
        <f t="shared" ca="1" si="1162"/>
        <v>I115</v>
      </c>
      <c r="E2131">
        <f t="shared" ref="E2131:E2194" ca="1" si="1179">RANDBETWEEN(INDIRECT("AD"&amp;Y2131),INDIRECT("AD"&amp;Z2131))</f>
        <v>81</v>
      </c>
      <c r="F2131">
        <f t="shared" ref="F2131:F2194" ca="1" si="1180">RANDBETWEEN(INDIRECT("AF"&amp;Y2131),INDIRECT("AF"&amp;Z2131))</f>
        <v>18</v>
      </c>
      <c r="G2131" t="str">
        <f t="shared" ca="1" si="1159"/>
        <v>S10</v>
      </c>
      <c r="H2131" t="str">
        <f t="shared" ca="1" si="1160"/>
        <v>S107</v>
      </c>
      <c r="I2131">
        <f ca="1">VLOOKUP(D2131,PRC!$A$2:$B$21,2,0)*E2131</f>
        <v>405000</v>
      </c>
      <c r="J2131">
        <f t="shared" ref="J2131:J2194" ca="1" si="1181">I2131*(1-R2131/100)-4</f>
        <v>328046</v>
      </c>
      <c r="K2131">
        <f ca="1">VLOOKUP(D2131,PRC!$A$1:$C$21,3,0)*E2131</f>
        <v>194400</v>
      </c>
      <c r="L2131">
        <f t="shared" ref="L2131:L2194" ca="1" si="1182">ROUND($I2131*S2131,-5)/100</f>
        <v>16000</v>
      </c>
      <c r="M2131">
        <f t="shared" ref="M2131:M2194" ca="1" si="1183">ROUND($I2131*T2131,-5)/100</f>
        <v>36000</v>
      </c>
      <c r="N2131">
        <f t="shared" ref="N2131:N2194" ca="1" si="1184">ROUND($I2131*U2131,-5)/100</f>
        <v>45000</v>
      </c>
      <c r="O2131">
        <f t="shared" ref="O2131:O2194" ca="1" si="1185">ROUND($I2131*V2131,-5)/100</f>
        <v>28000</v>
      </c>
      <c r="P2131">
        <f t="shared" ca="1" si="1161"/>
        <v>8646</v>
      </c>
      <c r="Q2131">
        <f ca="1">IF(P2131&gt;0,1,0)</f>
        <v>1</v>
      </c>
      <c r="R2131">
        <f t="shared" ref="R2131:R2194" ca="1" si="1186">RANDBETWEEN(INDIRECT("AF"&amp;$Y2131),INDIRECT("AF"&amp;$Z2131))</f>
        <v>19</v>
      </c>
      <c r="S2131">
        <f t="shared" ref="S2131:S2194" ca="1" si="1187">RANDBETWEEN(INDIRECT("AG"&amp;$Y2131),INDIRECT("AG"&amp;$Z2131))</f>
        <v>4</v>
      </c>
      <c r="T2131">
        <f t="shared" ref="T2131:T2194" ca="1" si="1188">RANDBETWEEN(INDIRECT("AH"&amp;$Y2131),INDIRECT("AH"&amp;$Z2131))</f>
        <v>9</v>
      </c>
      <c r="U2131">
        <f t="shared" ref="U2131:U2194" ca="1" si="1189">RANDBETWEEN(INDIRECT("Ai"&amp;$Y2131),INDIRECT("Ai"&amp;$Z2131))</f>
        <v>11</v>
      </c>
      <c r="V2131">
        <f t="shared" ref="V2131:V2194" ca="1" si="1190">RANDBETWEEN(INDIRECT("Aj"&amp;$Y2131),INDIRECT("Aj"&amp;$Z2131))</f>
        <v>7</v>
      </c>
      <c r="X2131">
        <f t="shared" si="1153"/>
        <v>2131</v>
      </c>
      <c r="Y2131">
        <f t="shared" si="1154"/>
        <v>2102</v>
      </c>
      <c r="Z2131">
        <f t="shared" si="1155"/>
        <v>2103</v>
      </c>
      <c r="AA2131">
        <f t="shared" ref="AA2131:AA2194" si="1191">Y2131+AB2131-1</f>
        <v>2251</v>
      </c>
      <c r="AB2131">
        <f t="shared" si="1174"/>
        <v>150</v>
      </c>
      <c r="AM2131" t="str">
        <f t="shared" si="1175"/>
        <v>201903HD</v>
      </c>
      <c r="AN2131">
        <f t="shared" ca="1" si="1163"/>
        <v>19.000987654320987</v>
      </c>
      <c r="AO2131">
        <f t="shared" ca="1" si="1164"/>
        <v>3.9506172839506171</v>
      </c>
      <c r="AP2131">
        <f t="shared" ca="1" si="1176"/>
        <v>8.8888888888888893</v>
      </c>
      <c r="AQ2131">
        <f t="shared" ca="1" si="1177"/>
        <v>11.111111111111111</v>
      </c>
      <c r="AR2131">
        <f t="shared" ca="1" si="1178"/>
        <v>6.9135802469135799</v>
      </c>
      <c r="AS2131">
        <f ca="1">P2131/J2131</f>
        <v>2.6356059820878779E-2</v>
      </c>
    </row>
    <row r="2132" spans="1:45" x14ac:dyDescent="0.4">
      <c r="A2132">
        <f t="shared" si="1173"/>
        <v>201903</v>
      </c>
      <c r="B2132" t="s">
        <v>217</v>
      </c>
      <c r="C2132" t="s">
        <v>75</v>
      </c>
      <c r="D2132" t="str">
        <f t="shared" ca="1" si="1162"/>
        <v>I117</v>
      </c>
      <c r="E2132">
        <f t="shared" ca="1" si="1179"/>
        <v>98</v>
      </c>
      <c r="F2132">
        <f t="shared" ca="1" si="1180"/>
        <v>16</v>
      </c>
      <c r="G2132" t="str">
        <f t="shared" ca="1" si="1159"/>
        <v>S11</v>
      </c>
      <c r="H2132" t="str">
        <f t="shared" ca="1" si="1160"/>
        <v>S119</v>
      </c>
      <c r="I2132">
        <f ca="1">VLOOKUP(D2132,PRC!$A$2:$B$21,2,0)*E2132</f>
        <v>245000000</v>
      </c>
      <c r="J2132">
        <f t="shared" ca="1" si="1181"/>
        <v>205799996</v>
      </c>
      <c r="K2132">
        <f ca="1">VLOOKUP(D2132,PRC!$A$1:$C$21,3,0)*E2132</f>
        <v>112700000</v>
      </c>
      <c r="L2132">
        <f t="shared" ca="1" si="1182"/>
        <v>9800000</v>
      </c>
      <c r="M2132">
        <f t="shared" ca="1" si="1183"/>
        <v>12250000</v>
      </c>
      <c r="N2132">
        <f t="shared" ca="1" si="1184"/>
        <v>24500000</v>
      </c>
      <c r="O2132">
        <f t="shared" ca="1" si="1185"/>
        <v>22050000</v>
      </c>
      <c r="P2132">
        <f t="shared" ca="1" si="1161"/>
        <v>24499996</v>
      </c>
      <c r="Q2132">
        <f ca="1">IF(P2132&gt;0,1,0)</f>
        <v>1</v>
      </c>
      <c r="R2132">
        <f t="shared" ca="1" si="1186"/>
        <v>16</v>
      </c>
      <c r="S2132">
        <f t="shared" ca="1" si="1187"/>
        <v>4</v>
      </c>
      <c r="T2132">
        <f t="shared" ca="1" si="1188"/>
        <v>5</v>
      </c>
      <c r="U2132">
        <f t="shared" ca="1" si="1189"/>
        <v>10</v>
      </c>
      <c r="V2132">
        <f t="shared" ca="1" si="1190"/>
        <v>9</v>
      </c>
      <c r="X2132">
        <f t="shared" ref="X2132:X2195" si="1192">X2131+1</f>
        <v>2132</v>
      </c>
      <c r="Y2132">
        <f t="shared" ref="Y2132:Y2195" si="1193">IF(C2132=C2131,Y2131,X2132)</f>
        <v>2102</v>
      </c>
      <c r="Z2132">
        <f t="shared" ref="Z2132:Z2195" si="1194">Y2132+1</f>
        <v>2103</v>
      </c>
      <c r="AA2132">
        <f t="shared" si="1191"/>
        <v>2251</v>
      </c>
      <c r="AB2132">
        <f t="shared" si="1174"/>
        <v>150</v>
      </c>
      <c r="AM2132" t="str">
        <f t="shared" si="1175"/>
        <v>201903HD</v>
      </c>
      <c r="AN2132">
        <f t="shared" ca="1" si="1163"/>
        <v>16.00000163265306</v>
      </c>
      <c r="AO2132">
        <f t="shared" ca="1" si="1164"/>
        <v>4</v>
      </c>
      <c r="AP2132">
        <f t="shared" ca="1" si="1176"/>
        <v>5</v>
      </c>
      <c r="AQ2132">
        <f t="shared" ca="1" si="1177"/>
        <v>10</v>
      </c>
      <c r="AR2132">
        <f t="shared" ca="1" si="1178"/>
        <v>9</v>
      </c>
      <c r="AS2132">
        <f ca="1">P2132/J2132</f>
        <v>0.11904760192512345</v>
      </c>
    </row>
    <row r="2133" spans="1:45" x14ac:dyDescent="0.4">
      <c r="A2133">
        <f t="shared" si="1173"/>
        <v>201903</v>
      </c>
      <c r="B2133" t="s">
        <v>218</v>
      </c>
      <c r="C2133" t="s">
        <v>75</v>
      </c>
      <c r="D2133" t="str">
        <f t="shared" ca="1" si="1162"/>
        <v>I112</v>
      </c>
      <c r="E2133">
        <f t="shared" ca="1" si="1179"/>
        <v>118</v>
      </c>
      <c r="F2133">
        <f t="shared" ca="1" si="1180"/>
        <v>16</v>
      </c>
      <c r="G2133" t="str">
        <f t="shared" ca="1" si="1159"/>
        <v>S10</v>
      </c>
      <c r="H2133" t="str">
        <f t="shared" ca="1" si="1160"/>
        <v>S104</v>
      </c>
      <c r="I2133">
        <f ca="1">VLOOKUP(D2133,PRC!$A$2:$B$21,2,0)*E2133</f>
        <v>7670000</v>
      </c>
      <c r="J2133">
        <f t="shared" ca="1" si="1181"/>
        <v>6902996</v>
      </c>
      <c r="K2133">
        <f ca="1">VLOOKUP(D2133,PRC!$A$1:$C$21,3,0)*E2133</f>
        <v>3835000</v>
      </c>
      <c r="L2133">
        <f t="shared" ca="1" si="1182"/>
        <v>230000</v>
      </c>
      <c r="M2133">
        <f t="shared" ca="1" si="1183"/>
        <v>460000</v>
      </c>
      <c r="N2133">
        <f t="shared" ca="1" si="1184"/>
        <v>767000</v>
      </c>
      <c r="O2133">
        <f t="shared" ca="1" si="1185"/>
        <v>537000</v>
      </c>
      <c r="P2133">
        <f t="shared" ca="1" si="1161"/>
        <v>1073996</v>
      </c>
      <c r="Q2133">
        <f ca="1">IF(P2133&gt;0,1,0)</f>
        <v>1</v>
      </c>
      <c r="R2133">
        <f t="shared" ca="1" si="1186"/>
        <v>10</v>
      </c>
      <c r="S2133">
        <f t="shared" ca="1" si="1187"/>
        <v>3</v>
      </c>
      <c r="T2133">
        <f t="shared" ca="1" si="1188"/>
        <v>6</v>
      </c>
      <c r="U2133">
        <f t="shared" ca="1" si="1189"/>
        <v>10</v>
      </c>
      <c r="V2133">
        <f t="shared" ca="1" si="1190"/>
        <v>7</v>
      </c>
      <c r="X2133">
        <f t="shared" si="1192"/>
        <v>2133</v>
      </c>
      <c r="Y2133">
        <f t="shared" si="1193"/>
        <v>2102</v>
      </c>
      <c r="Z2133">
        <f t="shared" si="1194"/>
        <v>2103</v>
      </c>
      <c r="AA2133">
        <f t="shared" si="1191"/>
        <v>2251</v>
      </c>
      <c r="AB2133">
        <f t="shared" si="1174"/>
        <v>150</v>
      </c>
      <c r="AM2133" t="str">
        <f t="shared" si="1175"/>
        <v>201903HD</v>
      </c>
      <c r="AN2133">
        <f t="shared" ca="1" si="1163"/>
        <v>10.000052151238592</v>
      </c>
      <c r="AO2133">
        <f t="shared" ca="1" si="1164"/>
        <v>2.9986962190352022</v>
      </c>
      <c r="AP2133">
        <f t="shared" ca="1" si="1176"/>
        <v>5.9973924380704045</v>
      </c>
      <c r="AQ2133">
        <f t="shared" ca="1" si="1177"/>
        <v>10</v>
      </c>
      <c r="AR2133">
        <f t="shared" ca="1" si="1178"/>
        <v>7.0013037809647978</v>
      </c>
      <c r="AS2133">
        <f ca="1">P2133/J2133</f>
        <v>0.15558403916212613</v>
      </c>
    </row>
    <row r="2134" spans="1:45" x14ac:dyDescent="0.4">
      <c r="A2134">
        <f t="shared" si="1173"/>
        <v>201903</v>
      </c>
      <c r="B2134" t="s">
        <v>219</v>
      </c>
      <c r="C2134" t="s">
        <v>75</v>
      </c>
      <c r="D2134" t="str">
        <f t="shared" ca="1" si="1162"/>
        <v>I114</v>
      </c>
      <c r="E2134">
        <f t="shared" ca="1" si="1179"/>
        <v>105</v>
      </c>
      <c r="F2134">
        <f t="shared" ca="1" si="1180"/>
        <v>13</v>
      </c>
      <c r="G2134" t="str">
        <f t="shared" ca="1" si="1159"/>
        <v>S10</v>
      </c>
      <c r="H2134" t="str">
        <f t="shared" ca="1" si="1160"/>
        <v>S106</v>
      </c>
      <c r="I2134">
        <f ca="1">VLOOKUP(D2134,PRC!$A$2:$B$21,2,0)*E2134</f>
        <v>25200000</v>
      </c>
      <c r="J2134">
        <f t="shared" ca="1" si="1181"/>
        <v>21671996</v>
      </c>
      <c r="K2134">
        <f ca="1">VLOOKUP(D2134,PRC!$A$1:$C$21,3,0)*E2134</f>
        <v>14616000</v>
      </c>
      <c r="L2134">
        <f t="shared" ca="1" si="1182"/>
        <v>1260000</v>
      </c>
      <c r="M2134">
        <f t="shared" ca="1" si="1183"/>
        <v>2268000</v>
      </c>
      <c r="N2134">
        <f t="shared" ca="1" si="1184"/>
        <v>3276000</v>
      </c>
      <c r="O2134">
        <f t="shared" ca="1" si="1185"/>
        <v>1260000</v>
      </c>
      <c r="P2134">
        <f t="shared" ca="1" si="1161"/>
        <v>-1008004</v>
      </c>
      <c r="Q2134">
        <f ca="1">IF(P2134&gt;0,1,0)</f>
        <v>0</v>
      </c>
      <c r="R2134">
        <f t="shared" ca="1" si="1186"/>
        <v>14</v>
      </c>
      <c r="S2134">
        <f t="shared" ca="1" si="1187"/>
        <v>5</v>
      </c>
      <c r="T2134">
        <f t="shared" ca="1" si="1188"/>
        <v>9</v>
      </c>
      <c r="U2134">
        <f t="shared" ca="1" si="1189"/>
        <v>13</v>
      </c>
      <c r="V2134">
        <f t="shared" ca="1" si="1190"/>
        <v>5</v>
      </c>
      <c r="X2134">
        <f t="shared" si="1192"/>
        <v>2134</v>
      </c>
      <c r="Y2134">
        <f t="shared" si="1193"/>
        <v>2102</v>
      </c>
      <c r="Z2134">
        <f t="shared" si="1194"/>
        <v>2103</v>
      </c>
      <c r="AA2134">
        <f t="shared" si="1191"/>
        <v>2251</v>
      </c>
      <c r="AB2134">
        <f t="shared" si="1174"/>
        <v>150</v>
      </c>
      <c r="AM2134" t="str">
        <f t="shared" si="1175"/>
        <v>201903HD</v>
      </c>
      <c r="AN2134">
        <f t="shared" ca="1" si="1163"/>
        <v>14.000015873015869</v>
      </c>
      <c r="AO2134">
        <f t="shared" ca="1" si="1164"/>
        <v>5</v>
      </c>
      <c r="AP2134">
        <f t="shared" ca="1" si="1176"/>
        <v>9</v>
      </c>
      <c r="AQ2134">
        <f t="shared" ca="1" si="1177"/>
        <v>13</v>
      </c>
      <c r="AR2134">
        <f t="shared" ca="1" si="1178"/>
        <v>5</v>
      </c>
      <c r="AS2134">
        <f ca="1">P2134/J2134</f>
        <v>-4.6511821061613334E-2</v>
      </c>
    </row>
    <row r="2135" spans="1:45" x14ac:dyDescent="0.4">
      <c r="A2135">
        <f t="shared" si="1173"/>
        <v>201903</v>
      </c>
      <c r="B2135" t="s">
        <v>220</v>
      </c>
      <c r="C2135" t="s">
        <v>75</v>
      </c>
      <c r="D2135" t="str">
        <f t="shared" ca="1" si="1162"/>
        <v>I111</v>
      </c>
      <c r="E2135">
        <f t="shared" ca="1" si="1179"/>
        <v>88</v>
      </c>
      <c r="F2135">
        <f t="shared" ca="1" si="1180"/>
        <v>14</v>
      </c>
      <c r="G2135" t="str">
        <f t="shared" ca="1" si="1159"/>
        <v>S10</v>
      </c>
      <c r="H2135" t="str">
        <f t="shared" ca="1" si="1160"/>
        <v>S104</v>
      </c>
      <c r="I2135">
        <f ca="1">VLOOKUP(D2135,PRC!$A$2:$B$21,2,0)*E2135</f>
        <v>13200000</v>
      </c>
      <c r="J2135">
        <f t="shared" ca="1" si="1181"/>
        <v>10823996</v>
      </c>
      <c r="K2135">
        <f ca="1">VLOOKUP(D2135,PRC!$A$1:$C$21,3,0)*E2135</f>
        <v>6996000</v>
      </c>
      <c r="L2135">
        <f t="shared" ca="1" si="1182"/>
        <v>396000</v>
      </c>
      <c r="M2135">
        <f t="shared" ca="1" si="1183"/>
        <v>1320000</v>
      </c>
      <c r="N2135">
        <f t="shared" ca="1" si="1184"/>
        <v>1452000</v>
      </c>
      <c r="O2135">
        <f t="shared" ca="1" si="1185"/>
        <v>660000</v>
      </c>
      <c r="P2135">
        <f t="shared" ca="1" si="1161"/>
        <v>-4</v>
      </c>
      <c r="Q2135">
        <f ca="1">IF(P2135&gt;0,1,0)</f>
        <v>0</v>
      </c>
      <c r="R2135">
        <f t="shared" ca="1" si="1186"/>
        <v>18</v>
      </c>
      <c r="S2135">
        <f t="shared" ca="1" si="1187"/>
        <v>3</v>
      </c>
      <c r="T2135">
        <f t="shared" ca="1" si="1188"/>
        <v>10</v>
      </c>
      <c r="U2135">
        <f t="shared" ca="1" si="1189"/>
        <v>11</v>
      </c>
      <c r="V2135">
        <f t="shared" ca="1" si="1190"/>
        <v>5</v>
      </c>
      <c r="X2135">
        <f t="shared" si="1192"/>
        <v>2135</v>
      </c>
      <c r="Y2135">
        <f t="shared" si="1193"/>
        <v>2102</v>
      </c>
      <c r="Z2135">
        <f t="shared" si="1194"/>
        <v>2103</v>
      </c>
      <c r="AA2135">
        <f t="shared" si="1191"/>
        <v>2251</v>
      </c>
      <c r="AB2135">
        <f t="shared" si="1174"/>
        <v>150</v>
      </c>
      <c r="AM2135" t="str">
        <f t="shared" si="1175"/>
        <v>201903HD</v>
      </c>
      <c r="AN2135">
        <f t="shared" ca="1" si="1163"/>
        <v>18.0000303030303</v>
      </c>
      <c r="AO2135">
        <f t="shared" ca="1" si="1164"/>
        <v>3</v>
      </c>
      <c r="AP2135">
        <f t="shared" ca="1" si="1176"/>
        <v>10</v>
      </c>
      <c r="AQ2135">
        <f t="shared" ca="1" si="1177"/>
        <v>11</v>
      </c>
      <c r="AR2135">
        <f t="shared" ca="1" si="1178"/>
        <v>5</v>
      </c>
      <c r="AS2135">
        <f ca="1">P2135/J2135</f>
        <v>-3.6954928660357967E-7</v>
      </c>
    </row>
    <row r="2136" spans="1:45" x14ac:dyDescent="0.4">
      <c r="A2136">
        <f t="shared" si="1173"/>
        <v>201903</v>
      </c>
      <c r="B2136" t="s">
        <v>221</v>
      </c>
      <c r="C2136" t="s">
        <v>75</v>
      </c>
      <c r="D2136" t="str">
        <f t="shared" ca="1" si="1162"/>
        <v>I115</v>
      </c>
      <c r="E2136">
        <f t="shared" ca="1" si="1179"/>
        <v>80</v>
      </c>
      <c r="F2136">
        <f t="shared" ca="1" si="1180"/>
        <v>18</v>
      </c>
      <c r="G2136" t="str">
        <f t="shared" ca="1" si="1159"/>
        <v>S11</v>
      </c>
      <c r="H2136" t="str">
        <f t="shared" ca="1" si="1160"/>
        <v>S114</v>
      </c>
      <c r="I2136">
        <f ca="1">VLOOKUP(D2136,PRC!$A$2:$B$21,2,0)*E2136</f>
        <v>400000</v>
      </c>
      <c r="J2136">
        <f t="shared" ca="1" si="1181"/>
        <v>327996</v>
      </c>
      <c r="K2136">
        <f ca="1">VLOOKUP(D2136,PRC!$A$1:$C$21,3,0)*E2136</f>
        <v>192000</v>
      </c>
      <c r="L2136">
        <f t="shared" ca="1" si="1182"/>
        <v>20000</v>
      </c>
      <c r="M2136">
        <f t="shared" ca="1" si="1183"/>
        <v>40000</v>
      </c>
      <c r="N2136">
        <f t="shared" ca="1" si="1184"/>
        <v>48000</v>
      </c>
      <c r="O2136">
        <f t="shared" ca="1" si="1185"/>
        <v>32000</v>
      </c>
      <c r="P2136">
        <f t="shared" ca="1" si="1161"/>
        <v>-4004</v>
      </c>
      <c r="Q2136">
        <f ca="1">IF(P2136&gt;0,1,0)</f>
        <v>0</v>
      </c>
      <c r="R2136">
        <f t="shared" ca="1" si="1186"/>
        <v>18</v>
      </c>
      <c r="S2136">
        <f t="shared" ca="1" si="1187"/>
        <v>5</v>
      </c>
      <c r="T2136">
        <f t="shared" ca="1" si="1188"/>
        <v>10</v>
      </c>
      <c r="U2136">
        <f t="shared" ca="1" si="1189"/>
        <v>12</v>
      </c>
      <c r="V2136">
        <f t="shared" ca="1" si="1190"/>
        <v>8</v>
      </c>
      <c r="X2136">
        <f t="shared" si="1192"/>
        <v>2136</v>
      </c>
      <c r="Y2136">
        <f t="shared" si="1193"/>
        <v>2102</v>
      </c>
      <c r="Z2136">
        <f t="shared" si="1194"/>
        <v>2103</v>
      </c>
      <c r="AA2136">
        <f t="shared" si="1191"/>
        <v>2251</v>
      </c>
      <c r="AB2136">
        <f t="shared" si="1174"/>
        <v>150</v>
      </c>
      <c r="AM2136" t="str">
        <f t="shared" si="1175"/>
        <v>201903HD</v>
      </c>
      <c r="AN2136">
        <f t="shared" ca="1" si="1163"/>
        <v>18.001000000000001</v>
      </c>
      <c r="AO2136">
        <f t="shared" ca="1" si="1164"/>
        <v>5</v>
      </c>
      <c r="AP2136">
        <f t="shared" ca="1" si="1176"/>
        <v>10</v>
      </c>
      <c r="AQ2136">
        <f t="shared" ca="1" si="1177"/>
        <v>12</v>
      </c>
      <c r="AR2136">
        <f t="shared" ca="1" si="1178"/>
        <v>8</v>
      </c>
      <c r="AS2136">
        <f ca="1">P2136/J2136</f>
        <v>-1.2207465944706643E-2</v>
      </c>
    </row>
    <row r="2137" spans="1:45" x14ac:dyDescent="0.4">
      <c r="A2137">
        <f t="shared" si="1173"/>
        <v>201903</v>
      </c>
      <c r="B2137" t="s">
        <v>222</v>
      </c>
      <c r="C2137" t="s">
        <v>75</v>
      </c>
      <c r="D2137" t="str">
        <f t="shared" ca="1" si="1162"/>
        <v>I118</v>
      </c>
      <c r="E2137">
        <f t="shared" ca="1" si="1179"/>
        <v>106</v>
      </c>
      <c r="F2137">
        <f t="shared" ca="1" si="1180"/>
        <v>10</v>
      </c>
      <c r="G2137" t="str">
        <f t="shared" ca="1" si="1159"/>
        <v>S10</v>
      </c>
      <c r="H2137" t="str">
        <f t="shared" ca="1" si="1160"/>
        <v>S109</v>
      </c>
      <c r="I2137">
        <f ca="1">VLOOKUP(D2137,PRC!$A$2:$B$21,2,0)*E2137</f>
        <v>56180000</v>
      </c>
      <c r="J2137">
        <f t="shared" ca="1" si="1181"/>
        <v>47191196</v>
      </c>
      <c r="K2137">
        <f ca="1">VLOOKUP(D2137,PRC!$A$1:$C$21,3,0)*E2137</f>
        <v>23595600</v>
      </c>
      <c r="L2137">
        <f t="shared" ca="1" si="1182"/>
        <v>2809000</v>
      </c>
      <c r="M2137">
        <f t="shared" ca="1" si="1183"/>
        <v>2809000</v>
      </c>
      <c r="N2137">
        <f t="shared" ca="1" si="1184"/>
        <v>6742000</v>
      </c>
      <c r="O2137">
        <f t="shared" ca="1" si="1185"/>
        <v>4494000</v>
      </c>
      <c r="P2137">
        <f t="shared" ca="1" si="1161"/>
        <v>6741596</v>
      </c>
      <c r="Q2137">
        <f ca="1">IF(P2137&gt;0,1,0)</f>
        <v>1</v>
      </c>
      <c r="R2137">
        <f t="shared" ca="1" si="1186"/>
        <v>16</v>
      </c>
      <c r="S2137">
        <f t="shared" ca="1" si="1187"/>
        <v>5</v>
      </c>
      <c r="T2137">
        <f t="shared" ca="1" si="1188"/>
        <v>5</v>
      </c>
      <c r="U2137">
        <f t="shared" ca="1" si="1189"/>
        <v>12</v>
      </c>
      <c r="V2137">
        <f t="shared" ca="1" si="1190"/>
        <v>8</v>
      </c>
      <c r="X2137">
        <f t="shared" si="1192"/>
        <v>2137</v>
      </c>
      <c r="Y2137">
        <f t="shared" si="1193"/>
        <v>2102</v>
      </c>
      <c r="Z2137">
        <f t="shared" si="1194"/>
        <v>2103</v>
      </c>
      <c r="AA2137">
        <f t="shared" si="1191"/>
        <v>2251</v>
      </c>
      <c r="AB2137">
        <f t="shared" si="1174"/>
        <v>150</v>
      </c>
      <c r="AM2137" t="str">
        <f t="shared" si="1175"/>
        <v>201903HD</v>
      </c>
      <c r="AN2137">
        <f t="shared" ca="1" si="1163"/>
        <v>16.000007119971514</v>
      </c>
      <c r="AO2137">
        <f t="shared" ca="1" si="1164"/>
        <v>5</v>
      </c>
      <c r="AP2137">
        <f t="shared" ca="1" si="1176"/>
        <v>5</v>
      </c>
      <c r="AQ2137">
        <f t="shared" ca="1" si="1177"/>
        <v>12.000711997152012</v>
      </c>
      <c r="AR2137">
        <f t="shared" ca="1" si="1178"/>
        <v>7.9992880028479885</v>
      </c>
      <c r="AS2137">
        <f ca="1">P2137/J2137</f>
        <v>0.14285707020436608</v>
      </c>
    </row>
    <row r="2138" spans="1:45" x14ac:dyDescent="0.4">
      <c r="A2138">
        <f t="shared" si="1173"/>
        <v>201903</v>
      </c>
      <c r="B2138" t="s">
        <v>223</v>
      </c>
      <c r="C2138" t="s">
        <v>75</v>
      </c>
      <c r="D2138" t="str">
        <f t="shared" ca="1" si="1162"/>
        <v>I103</v>
      </c>
      <c r="E2138">
        <f t="shared" ca="1" si="1179"/>
        <v>106</v>
      </c>
      <c r="F2138">
        <f t="shared" ca="1" si="1180"/>
        <v>18</v>
      </c>
      <c r="G2138" t="str">
        <f t="shared" ca="1" si="1159"/>
        <v>S11</v>
      </c>
      <c r="H2138" t="str">
        <f t="shared" ca="1" si="1160"/>
        <v>S116</v>
      </c>
      <c r="I2138">
        <f ca="1">VLOOKUP(D2138,PRC!$A$2:$B$21,2,0)*E2138</f>
        <v>5300000</v>
      </c>
      <c r="J2138">
        <f t="shared" ca="1" si="1181"/>
        <v>4504996</v>
      </c>
      <c r="K2138">
        <f ca="1">VLOOKUP(D2138,PRC!$A$1:$C$21,3,0)*E2138</f>
        <v>3021000</v>
      </c>
      <c r="L2138">
        <f t="shared" ca="1" si="1182"/>
        <v>159000</v>
      </c>
      <c r="M2138">
        <f t="shared" ca="1" si="1183"/>
        <v>530000</v>
      </c>
      <c r="N2138">
        <f t="shared" ca="1" si="1184"/>
        <v>742000</v>
      </c>
      <c r="O2138">
        <f t="shared" ca="1" si="1185"/>
        <v>530000</v>
      </c>
      <c r="P2138">
        <f t="shared" ca="1" si="1161"/>
        <v>-477004</v>
      </c>
      <c r="Q2138">
        <f ca="1">IF(P2138&gt;0,1,0)</f>
        <v>0</v>
      </c>
      <c r="R2138">
        <f t="shared" ca="1" si="1186"/>
        <v>15</v>
      </c>
      <c r="S2138">
        <f t="shared" ca="1" si="1187"/>
        <v>3</v>
      </c>
      <c r="T2138">
        <f t="shared" ca="1" si="1188"/>
        <v>10</v>
      </c>
      <c r="U2138">
        <f t="shared" ca="1" si="1189"/>
        <v>14</v>
      </c>
      <c r="V2138">
        <f t="shared" ca="1" si="1190"/>
        <v>10</v>
      </c>
      <c r="X2138">
        <f t="shared" si="1192"/>
        <v>2138</v>
      </c>
      <c r="Y2138">
        <f t="shared" si="1193"/>
        <v>2102</v>
      </c>
      <c r="Z2138">
        <f t="shared" si="1194"/>
        <v>2103</v>
      </c>
      <c r="AA2138">
        <f t="shared" si="1191"/>
        <v>2251</v>
      </c>
      <c r="AB2138">
        <f t="shared" si="1174"/>
        <v>150</v>
      </c>
      <c r="AM2138" t="str">
        <f t="shared" si="1175"/>
        <v>201903HD</v>
      </c>
      <c r="AN2138">
        <f t="shared" ca="1" si="1163"/>
        <v>15.000075471698116</v>
      </c>
      <c r="AO2138">
        <f t="shared" ca="1" si="1164"/>
        <v>3</v>
      </c>
      <c r="AP2138">
        <f t="shared" ca="1" si="1176"/>
        <v>10</v>
      </c>
      <c r="AQ2138">
        <f t="shared" ca="1" si="1177"/>
        <v>14.000000000000002</v>
      </c>
      <c r="AR2138">
        <f t="shared" ca="1" si="1178"/>
        <v>10</v>
      </c>
      <c r="AS2138">
        <f ca="1">P2138/J2138</f>
        <v>-0.10588333485756703</v>
      </c>
    </row>
    <row r="2139" spans="1:45" x14ac:dyDescent="0.4">
      <c r="A2139">
        <f t="shared" si="1173"/>
        <v>201903</v>
      </c>
      <c r="B2139" t="s">
        <v>224</v>
      </c>
      <c r="C2139" t="s">
        <v>75</v>
      </c>
      <c r="D2139" t="str">
        <f t="shared" ca="1" si="1162"/>
        <v>I106</v>
      </c>
      <c r="E2139">
        <f t="shared" ca="1" si="1179"/>
        <v>103</v>
      </c>
      <c r="F2139">
        <f t="shared" ca="1" si="1180"/>
        <v>20</v>
      </c>
      <c r="G2139" t="str">
        <f t="shared" ca="1" si="1159"/>
        <v>S10</v>
      </c>
      <c r="H2139" t="str">
        <f t="shared" ca="1" si="1160"/>
        <v>S107</v>
      </c>
      <c r="I2139">
        <f ca="1">VLOOKUP(D2139,PRC!$A$2:$B$21,2,0)*E2139</f>
        <v>2060000</v>
      </c>
      <c r="J2139">
        <f t="shared" ca="1" si="1181"/>
        <v>1668596</v>
      </c>
      <c r="K2139">
        <f ca="1">VLOOKUP(D2139,PRC!$A$1:$C$21,3,0)*E2139</f>
        <v>1091800</v>
      </c>
      <c r="L2139">
        <f t="shared" ca="1" si="1182"/>
        <v>82000</v>
      </c>
      <c r="M2139">
        <f t="shared" ca="1" si="1183"/>
        <v>206000</v>
      </c>
      <c r="N2139">
        <f t="shared" ca="1" si="1184"/>
        <v>227000</v>
      </c>
      <c r="O2139">
        <f t="shared" ca="1" si="1185"/>
        <v>144000</v>
      </c>
      <c r="P2139">
        <f t="shared" ca="1" si="1161"/>
        <v>-82204</v>
      </c>
      <c r="Q2139">
        <f ca="1">IF(P2139&gt;0,1,0)</f>
        <v>0</v>
      </c>
      <c r="R2139">
        <f t="shared" ca="1" si="1186"/>
        <v>19</v>
      </c>
      <c r="S2139">
        <f t="shared" ca="1" si="1187"/>
        <v>4</v>
      </c>
      <c r="T2139">
        <f t="shared" ca="1" si="1188"/>
        <v>10</v>
      </c>
      <c r="U2139">
        <f t="shared" ca="1" si="1189"/>
        <v>11</v>
      </c>
      <c r="V2139">
        <f t="shared" ca="1" si="1190"/>
        <v>7</v>
      </c>
      <c r="X2139">
        <f t="shared" si="1192"/>
        <v>2139</v>
      </c>
      <c r="Y2139">
        <f t="shared" si="1193"/>
        <v>2102</v>
      </c>
      <c r="Z2139">
        <f t="shared" si="1194"/>
        <v>2103</v>
      </c>
      <c r="AA2139">
        <f t="shared" si="1191"/>
        <v>2251</v>
      </c>
      <c r="AB2139">
        <f t="shared" si="1174"/>
        <v>150</v>
      </c>
      <c r="AM2139" t="str">
        <f t="shared" si="1175"/>
        <v>201903HD</v>
      </c>
      <c r="AN2139">
        <f t="shared" ca="1" si="1163"/>
        <v>19.000194174757279</v>
      </c>
      <c r="AO2139">
        <f t="shared" ca="1" si="1164"/>
        <v>3.9805825242718447</v>
      </c>
      <c r="AP2139">
        <f t="shared" ca="1" si="1176"/>
        <v>10</v>
      </c>
      <c r="AQ2139">
        <f t="shared" ca="1" si="1177"/>
        <v>11.019417475728154</v>
      </c>
      <c r="AR2139">
        <f t="shared" ca="1" si="1178"/>
        <v>6.9902912621359228</v>
      </c>
      <c r="AS2139">
        <f ca="1">P2139/J2139</f>
        <v>-4.9265370407216603E-2</v>
      </c>
    </row>
    <row r="2140" spans="1:45" x14ac:dyDescent="0.4">
      <c r="A2140">
        <f t="shared" si="1173"/>
        <v>201903</v>
      </c>
      <c r="B2140" t="s">
        <v>225</v>
      </c>
      <c r="C2140" t="s">
        <v>75</v>
      </c>
      <c r="D2140" t="str">
        <f t="shared" ca="1" si="1162"/>
        <v>I104</v>
      </c>
      <c r="E2140">
        <f t="shared" ca="1" si="1179"/>
        <v>78</v>
      </c>
      <c r="F2140">
        <f t="shared" ca="1" si="1180"/>
        <v>15</v>
      </c>
      <c r="G2140" t="str">
        <f t="shared" ca="1" si="1159"/>
        <v>S11</v>
      </c>
      <c r="H2140" t="str">
        <f t="shared" ca="1" si="1160"/>
        <v>S114</v>
      </c>
      <c r="I2140">
        <f ca="1">VLOOKUP(D2140,PRC!$A$2:$B$21,2,0)*E2140</f>
        <v>5460000</v>
      </c>
      <c r="J2140">
        <f t="shared" ca="1" si="1181"/>
        <v>4913996</v>
      </c>
      <c r="K2140">
        <f ca="1">VLOOKUP(D2140,PRC!$A$1:$C$21,3,0)*E2140</f>
        <v>2293200</v>
      </c>
      <c r="L2140">
        <f t="shared" ca="1" si="1182"/>
        <v>218000</v>
      </c>
      <c r="M2140">
        <f t="shared" ca="1" si="1183"/>
        <v>382000</v>
      </c>
      <c r="N2140">
        <f t="shared" ca="1" si="1184"/>
        <v>546000</v>
      </c>
      <c r="O2140">
        <f t="shared" ca="1" si="1185"/>
        <v>273000</v>
      </c>
      <c r="P2140">
        <f t="shared" ca="1" si="1161"/>
        <v>1201796</v>
      </c>
      <c r="Q2140">
        <f ca="1">IF(P2140&gt;0,1,0)</f>
        <v>1</v>
      </c>
      <c r="R2140">
        <f t="shared" ca="1" si="1186"/>
        <v>10</v>
      </c>
      <c r="S2140">
        <f t="shared" ca="1" si="1187"/>
        <v>4</v>
      </c>
      <c r="T2140">
        <f t="shared" ca="1" si="1188"/>
        <v>7</v>
      </c>
      <c r="U2140">
        <f t="shared" ca="1" si="1189"/>
        <v>10</v>
      </c>
      <c r="V2140">
        <f t="shared" ca="1" si="1190"/>
        <v>5</v>
      </c>
      <c r="X2140">
        <f t="shared" si="1192"/>
        <v>2140</v>
      </c>
      <c r="Y2140">
        <f t="shared" si="1193"/>
        <v>2102</v>
      </c>
      <c r="Z2140">
        <f t="shared" si="1194"/>
        <v>2103</v>
      </c>
      <c r="AA2140">
        <f t="shared" si="1191"/>
        <v>2251</v>
      </c>
      <c r="AB2140">
        <f t="shared" si="1174"/>
        <v>150</v>
      </c>
      <c r="AM2140" t="str">
        <f t="shared" si="1175"/>
        <v>201903HD</v>
      </c>
      <c r="AN2140">
        <f t="shared" ca="1" si="1163"/>
        <v>10.000073260073261</v>
      </c>
      <c r="AO2140">
        <f t="shared" ca="1" si="1164"/>
        <v>3.9926739926739923</v>
      </c>
      <c r="AP2140">
        <f t="shared" ca="1" si="1176"/>
        <v>6.9963369963369964</v>
      </c>
      <c r="AQ2140">
        <f t="shared" ca="1" si="1177"/>
        <v>10</v>
      </c>
      <c r="AR2140">
        <f t="shared" ca="1" si="1178"/>
        <v>5</v>
      </c>
      <c r="AS2140">
        <f ca="1">P2140/J2140</f>
        <v>0.24456592964259638</v>
      </c>
    </row>
    <row r="2141" spans="1:45" x14ac:dyDescent="0.4">
      <c r="A2141">
        <f t="shared" si="1173"/>
        <v>201903</v>
      </c>
      <c r="B2141" t="s">
        <v>226</v>
      </c>
      <c r="C2141" t="s">
        <v>75</v>
      </c>
      <c r="D2141" t="str">
        <f t="shared" ca="1" si="1162"/>
        <v>I119</v>
      </c>
      <c r="E2141">
        <f t="shared" ca="1" si="1179"/>
        <v>119</v>
      </c>
      <c r="F2141">
        <f t="shared" ca="1" si="1180"/>
        <v>16</v>
      </c>
      <c r="G2141" t="str">
        <f t="shared" ca="1" si="1159"/>
        <v>S10</v>
      </c>
      <c r="H2141" t="str">
        <f t="shared" ca="1" si="1160"/>
        <v>S101</v>
      </c>
      <c r="I2141">
        <f ca="1">VLOOKUP(D2141,PRC!$A$2:$B$21,2,0)*E2141</f>
        <v>11305000</v>
      </c>
      <c r="J2141">
        <f t="shared" ca="1" si="1181"/>
        <v>10174496</v>
      </c>
      <c r="K2141">
        <f ca="1">VLOOKUP(D2141,PRC!$A$1:$C$21,3,0)*E2141</f>
        <v>5426400</v>
      </c>
      <c r="L2141">
        <f t="shared" ca="1" si="1182"/>
        <v>565000</v>
      </c>
      <c r="M2141">
        <f t="shared" ca="1" si="1183"/>
        <v>791000</v>
      </c>
      <c r="N2141">
        <f t="shared" ca="1" si="1184"/>
        <v>1583000</v>
      </c>
      <c r="O2141">
        <f t="shared" ca="1" si="1185"/>
        <v>565000</v>
      </c>
      <c r="P2141">
        <f t="shared" ca="1" si="1161"/>
        <v>1244096</v>
      </c>
      <c r="Q2141">
        <f ca="1">IF(P2141&gt;0,1,0)</f>
        <v>1</v>
      </c>
      <c r="R2141">
        <f t="shared" ca="1" si="1186"/>
        <v>10</v>
      </c>
      <c r="S2141">
        <f t="shared" ca="1" si="1187"/>
        <v>5</v>
      </c>
      <c r="T2141">
        <f t="shared" ca="1" si="1188"/>
        <v>7</v>
      </c>
      <c r="U2141">
        <f t="shared" ca="1" si="1189"/>
        <v>14</v>
      </c>
      <c r="V2141">
        <f t="shared" ca="1" si="1190"/>
        <v>5</v>
      </c>
      <c r="X2141">
        <f t="shared" si="1192"/>
        <v>2141</v>
      </c>
      <c r="Y2141">
        <f t="shared" si="1193"/>
        <v>2102</v>
      </c>
      <c r="Z2141">
        <f t="shared" si="1194"/>
        <v>2103</v>
      </c>
      <c r="AA2141">
        <f t="shared" si="1191"/>
        <v>2251</v>
      </c>
      <c r="AB2141">
        <f t="shared" si="1174"/>
        <v>150</v>
      </c>
      <c r="AM2141" t="str">
        <f t="shared" si="1175"/>
        <v>201903HD</v>
      </c>
      <c r="AN2141">
        <f t="shared" ca="1" si="1163"/>
        <v>10.00003538257408</v>
      </c>
      <c r="AO2141">
        <f t="shared" ca="1" si="1164"/>
        <v>4.9977885891198586</v>
      </c>
      <c r="AP2141">
        <f t="shared" ca="1" si="1176"/>
        <v>6.9969040247678009</v>
      </c>
      <c r="AQ2141">
        <f t="shared" ca="1" si="1177"/>
        <v>14.002653693056169</v>
      </c>
      <c r="AR2141">
        <f t="shared" ca="1" si="1178"/>
        <v>4.9977885891198586</v>
      </c>
      <c r="AS2141">
        <f ca="1">P2141/J2141</f>
        <v>0.12227593386443908</v>
      </c>
    </row>
    <row r="2142" spans="1:45" x14ac:dyDescent="0.4">
      <c r="A2142">
        <f t="shared" si="1173"/>
        <v>201903</v>
      </c>
      <c r="B2142" t="s">
        <v>227</v>
      </c>
      <c r="C2142" t="s">
        <v>75</v>
      </c>
      <c r="D2142" t="str">
        <f t="shared" ca="1" si="1162"/>
        <v>I102</v>
      </c>
      <c r="E2142">
        <f t="shared" ca="1" si="1179"/>
        <v>120</v>
      </c>
      <c r="F2142">
        <f t="shared" ca="1" si="1180"/>
        <v>13</v>
      </c>
      <c r="G2142" t="str">
        <f t="shared" ca="1" si="1159"/>
        <v>S10</v>
      </c>
      <c r="H2142" t="str">
        <f t="shared" ca="1" si="1160"/>
        <v>S104</v>
      </c>
      <c r="I2142">
        <f ca="1">VLOOKUP(D2142,PRC!$A$2:$B$21,2,0)*E2142</f>
        <v>4800000</v>
      </c>
      <c r="J2142">
        <f t="shared" ca="1" si="1181"/>
        <v>3983996</v>
      </c>
      <c r="K2142">
        <f ca="1">VLOOKUP(D2142,PRC!$A$1:$C$21,3,0)*E2142</f>
        <v>2256000</v>
      </c>
      <c r="L2142">
        <f t="shared" ca="1" si="1182"/>
        <v>144000</v>
      </c>
      <c r="M2142">
        <f t="shared" ca="1" si="1183"/>
        <v>288000</v>
      </c>
      <c r="N2142">
        <f t="shared" ca="1" si="1184"/>
        <v>576000</v>
      </c>
      <c r="O2142">
        <f t="shared" ca="1" si="1185"/>
        <v>480000</v>
      </c>
      <c r="P2142">
        <f t="shared" ca="1" si="1161"/>
        <v>239996</v>
      </c>
      <c r="Q2142">
        <f ca="1">IF(P2142&gt;0,1,0)</f>
        <v>1</v>
      </c>
      <c r="R2142">
        <f t="shared" ca="1" si="1186"/>
        <v>17</v>
      </c>
      <c r="S2142">
        <f t="shared" ca="1" si="1187"/>
        <v>3</v>
      </c>
      <c r="T2142">
        <f t="shared" ca="1" si="1188"/>
        <v>6</v>
      </c>
      <c r="U2142">
        <f t="shared" ca="1" si="1189"/>
        <v>12</v>
      </c>
      <c r="V2142">
        <f t="shared" ca="1" si="1190"/>
        <v>10</v>
      </c>
      <c r="X2142">
        <f t="shared" si="1192"/>
        <v>2142</v>
      </c>
      <c r="Y2142">
        <f t="shared" si="1193"/>
        <v>2102</v>
      </c>
      <c r="Z2142">
        <f t="shared" si="1194"/>
        <v>2103</v>
      </c>
      <c r="AA2142">
        <f t="shared" si="1191"/>
        <v>2251</v>
      </c>
      <c r="AB2142">
        <f t="shared" si="1174"/>
        <v>150</v>
      </c>
      <c r="AM2142" t="str">
        <f t="shared" si="1175"/>
        <v>201903HD</v>
      </c>
      <c r="AN2142">
        <f t="shared" ca="1" si="1163"/>
        <v>17.000083333333336</v>
      </c>
      <c r="AO2142">
        <f t="shared" ca="1" si="1164"/>
        <v>3</v>
      </c>
      <c r="AP2142">
        <f t="shared" ca="1" si="1176"/>
        <v>6</v>
      </c>
      <c r="AQ2142">
        <f t="shared" ca="1" si="1177"/>
        <v>12</v>
      </c>
      <c r="AR2142">
        <f t="shared" ca="1" si="1178"/>
        <v>10</v>
      </c>
      <c r="AS2142">
        <f ca="1">P2142/J2142</f>
        <v>6.0240020321305543E-2</v>
      </c>
    </row>
    <row r="2143" spans="1:45" x14ac:dyDescent="0.4">
      <c r="A2143">
        <f t="shared" si="1173"/>
        <v>201903</v>
      </c>
      <c r="B2143" t="s">
        <v>228</v>
      </c>
      <c r="C2143" t="s">
        <v>75</v>
      </c>
      <c r="D2143" t="str">
        <f t="shared" ca="1" si="1162"/>
        <v>I103</v>
      </c>
      <c r="E2143">
        <f t="shared" ca="1" si="1179"/>
        <v>99</v>
      </c>
      <c r="F2143">
        <f t="shared" ca="1" si="1180"/>
        <v>20</v>
      </c>
      <c r="G2143" t="str">
        <f t="shared" ca="1" si="1159"/>
        <v>S11</v>
      </c>
      <c r="H2143" t="str">
        <f t="shared" ca="1" si="1160"/>
        <v>S112</v>
      </c>
      <c r="I2143">
        <f ca="1">VLOOKUP(D2143,PRC!$A$2:$B$21,2,0)*E2143</f>
        <v>4950000</v>
      </c>
      <c r="J2143">
        <f t="shared" ca="1" si="1181"/>
        <v>4108496</v>
      </c>
      <c r="K2143">
        <f ca="1">VLOOKUP(D2143,PRC!$A$1:$C$21,3,0)*E2143</f>
        <v>2821500</v>
      </c>
      <c r="L2143">
        <f t="shared" ca="1" si="1182"/>
        <v>248000</v>
      </c>
      <c r="M2143">
        <f t="shared" ca="1" si="1183"/>
        <v>248000</v>
      </c>
      <c r="N2143">
        <f t="shared" ca="1" si="1184"/>
        <v>594000</v>
      </c>
      <c r="O2143">
        <f t="shared" ca="1" si="1185"/>
        <v>446000</v>
      </c>
      <c r="P2143">
        <f t="shared" ca="1" si="1161"/>
        <v>-249004</v>
      </c>
      <c r="Q2143">
        <f ca="1">IF(P2143&gt;0,1,0)</f>
        <v>0</v>
      </c>
      <c r="R2143">
        <f t="shared" ca="1" si="1186"/>
        <v>17</v>
      </c>
      <c r="S2143">
        <f t="shared" ca="1" si="1187"/>
        <v>5</v>
      </c>
      <c r="T2143">
        <f t="shared" ca="1" si="1188"/>
        <v>5</v>
      </c>
      <c r="U2143">
        <f t="shared" ca="1" si="1189"/>
        <v>12</v>
      </c>
      <c r="V2143">
        <f t="shared" ca="1" si="1190"/>
        <v>9</v>
      </c>
      <c r="X2143">
        <f t="shared" si="1192"/>
        <v>2143</v>
      </c>
      <c r="Y2143">
        <f t="shared" si="1193"/>
        <v>2102</v>
      </c>
      <c r="Z2143">
        <f t="shared" si="1194"/>
        <v>2103</v>
      </c>
      <c r="AA2143">
        <f t="shared" si="1191"/>
        <v>2251</v>
      </c>
      <c r="AB2143">
        <f t="shared" si="1174"/>
        <v>150</v>
      </c>
      <c r="AM2143" t="str">
        <f t="shared" si="1175"/>
        <v>201903HD</v>
      </c>
      <c r="AN2143">
        <f t="shared" ca="1" si="1163"/>
        <v>17.00008080808081</v>
      </c>
      <c r="AO2143">
        <f t="shared" ca="1" si="1164"/>
        <v>5.0101010101010104</v>
      </c>
      <c r="AP2143">
        <f t="shared" ca="1" si="1176"/>
        <v>5.0101010101010104</v>
      </c>
      <c r="AQ2143">
        <f t="shared" ca="1" si="1177"/>
        <v>12</v>
      </c>
      <c r="AR2143">
        <f t="shared" ca="1" si="1178"/>
        <v>9.0101010101010104</v>
      </c>
      <c r="AS2143">
        <f ca="1">P2143/J2143</f>
        <v>-6.0607093203936431E-2</v>
      </c>
    </row>
    <row r="2144" spans="1:45" x14ac:dyDescent="0.4">
      <c r="A2144">
        <f t="shared" si="1173"/>
        <v>201903</v>
      </c>
      <c r="B2144" t="s">
        <v>229</v>
      </c>
      <c r="C2144" t="s">
        <v>75</v>
      </c>
      <c r="D2144" t="str">
        <f t="shared" ca="1" si="1162"/>
        <v>I120</v>
      </c>
      <c r="E2144">
        <f t="shared" ca="1" si="1179"/>
        <v>80</v>
      </c>
      <c r="F2144">
        <f t="shared" ca="1" si="1180"/>
        <v>16</v>
      </c>
      <c r="G2144" t="str">
        <f t="shared" ca="1" si="1159"/>
        <v>S10</v>
      </c>
      <c r="H2144" t="str">
        <f t="shared" ca="1" si="1160"/>
        <v>S107</v>
      </c>
      <c r="I2144">
        <f ca="1">VLOOKUP(D2144,PRC!$A$2:$B$21,2,0)*E2144</f>
        <v>344000000</v>
      </c>
      <c r="J2144">
        <f t="shared" ca="1" si="1181"/>
        <v>278639996</v>
      </c>
      <c r="K2144">
        <f ca="1">VLOOKUP(D2144,PRC!$A$1:$C$21,3,0)*E2144</f>
        <v>154800000</v>
      </c>
      <c r="L2144">
        <f t="shared" ca="1" si="1182"/>
        <v>17200000</v>
      </c>
      <c r="M2144">
        <f t="shared" ca="1" si="1183"/>
        <v>27520000</v>
      </c>
      <c r="N2144">
        <f t="shared" ca="1" si="1184"/>
        <v>51600000</v>
      </c>
      <c r="O2144">
        <f t="shared" ca="1" si="1185"/>
        <v>20640000</v>
      </c>
      <c r="P2144">
        <f t="shared" ca="1" si="1161"/>
        <v>6879996</v>
      </c>
      <c r="Q2144">
        <f ca="1">IF(P2144&gt;0,1,0)</f>
        <v>1</v>
      </c>
      <c r="R2144">
        <f t="shared" ca="1" si="1186"/>
        <v>19</v>
      </c>
      <c r="S2144">
        <f t="shared" ca="1" si="1187"/>
        <v>5</v>
      </c>
      <c r="T2144">
        <f t="shared" ca="1" si="1188"/>
        <v>8</v>
      </c>
      <c r="U2144">
        <f t="shared" ca="1" si="1189"/>
        <v>15</v>
      </c>
      <c r="V2144">
        <f t="shared" ca="1" si="1190"/>
        <v>6</v>
      </c>
      <c r="X2144">
        <f t="shared" si="1192"/>
        <v>2144</v>
      </c>
      <c r="Y2144">
        <f t="shared" si="1193"/>
        <v>2102</v>
      </c>
      <c r="Z2144">
        <f t="shared" si="1194"/>
        <v>2103</v>
      </c>
      <c r="AA2144">
        <f t="shared" si="1191"/>
        <v>2251</v>
      </c>
      <c r="AB2144">
        <f t="shared" si="1174"/>
        <v>150</v>
      </c>
      <c r="AM2144" t="str">
        <f t="shared" si="1175"/>
        <v>201903HD</v>
      </c>
      <c r="AN2144">
        <f t="shared" ca="1" si="1163"/>
        <v>19.000001162790703</v>
      </c>
      <c r="AO2144">
        <f t="shared" ca="1" si="1164"/>
        <v>5</v>
      </c>
      <c r="AP2144">
        <f t="shared" ca="1" si="1176"/>
        <v>8</v>
      </c>
      <c r="AQ2144">
        <f t="shared" ca="1" si="1177"/>
        <v>15</v>
      </c>
      <c r="AR2144">
        <f t="shared" ca="1" si="1178"/>
        <v>6</v>
      </c>
      <c r="AS2144">
        <f ca="1">P2144/J2144</f>
        <v>2.469134402370577E-2</v>
      </c>
    </row>
    <row r="2145" spans="1:45" x14ac:dyDescent="0.4">
      <c r="A2145">
        <f t="shared" si="1173"/>
        <v>201903</v>
      </c>
      <c r="B2145" t="s">
        <v>230</v>
      </c>
      <c r="C2145" t="s">
        <v>75</v>
      </c>
      <c r="D2145" t="str">
        <f t="shared" ca="1" si="1162"/>
        <v>I116</v>
      </c>
      <c r="E2145">
        <f t="shared" ca="1" si="1179"/>
        <v>90</v>
      </c>
      <c r="F2145">
        <f t="shared" ca="1" si="1180"/>
        <v>19</v>
      </c>
      <c r="G2145" t="str">
        <f t="shared" ca="1" si="1159"/>
        <v>S10</v>
      </c>
      <c r="H2145" t="str">
        <f t="shared" ca="1" si="1160"/>
        <v>S109</v>
      </c>
      <c r="I2145">
        <f ca="1">VLOOKUP(D2145,PRC!$A$2:$B$21,2,0)*E2145</f>
        <v>131400000</v>
      </c>
      <c r="J2145">
        <f t="shared" ca="1" si="1181"/>
        <v>115631996</v>
      </c>
      <c r="K2145">
        <f ca="1">VLOOKUP(D2145,PRC!$A$1:$C$21,3,0)*E2145</f>
        <v>78840000</v>
      </c>
      <c r="L2145">
        <f t="shared" ca="1" si="1182"/>
        <v>5256000</v>
      </c>
      <c r="M2145">
        <f t="shared" ca="1" si="1183"/>
        <v>13140000</v>
      </c>
      <c r="N2145">
        <f t="shared" ca="1" si="1184"/>
        <v>19710000</v>
      </c>
      <c r="O2145">
        <f t="shared" ca="1" si="1185"/>
        <v>13140000</v>
      </c>
      <c r="P2145">
        <f t="shared" ca="1" si="1161"/>
        <v>-14454004</v>
      </c>
      <c r="Q2145">
        <f ca="1">IF(P2145&gt;0,1,0)</f>
        <v>0</v>
      </c>
      <c r="R2145">
        <f t="shared" ca="1" si="1186"/>
        <v>12</v>
      </c>
      <c r="S2145">
        <f t="shared" ca="1" si="1187"/>
        <v>4</v>
      </c>
      <c r="T2145">
        <f t="shared" ca="1" si="1188"/>
        <v>10</v>
      </c>
      <c r="U2145">
        <f t="shared" ca="1" si="1189"/>
        <v>15</v>
      </c>
      <c r="V2145">
        <f t="shared" ca="1" si="1190"/>
        <v>10</v>
      </c>
      <c r="X2145">
        <f t="shared" si="1192"/>
        <v>2145</v>
      </c>
      <c r="Y2145">
        <f t="shared" si="1193"/>
        <v>2102</v>
      </c>
      <c r="Z2145">
        <f t="shared" si="1194"/>
        <v>2103</v>
      </c>
      <c r="AA2145">
        <f t="shared" si="1191"/>
        <v>2251</v>
      </c>
      <c r="AB2145">
        <f t="shared" si="1174"/>
        <v>150</v>
      </c>
      <c r="AM2145" t="str">
        <f t="shared" si="1175"/>
        <v>201903HD</v>
      </c>
      <c r="AN2145">
        <f t="shared" ca="1" si="1163"/>
        <v>12.000003044140028</v>
      </c>
      <c r="AO2145">
        <f t="shared" ca="1" si="1164"/>
        <v>4</v>
      </c>
      <c r="AP2145">
        <f t="shared" ca="1" si="1176"/>
        <v>10</v>
      </c>
      <c r="AQ2145">
        <f t="shared" ca="1" si="1177"/>
        <v>15</v>
      </c>
      <c r="AR2145">
        <f t="shared" ca="1" si="1178"/>
        <v>10</v>
      </c>
      <c r="AS2145">
        <f ca="1">P2145/J2145</f>
        <v>-0.12500003891656425</v>
      </c>
    </row>
    <row r="2146" spans="1:45" x14ac:dyDescent="0.4">
      <c r="A2146">
        <f t="shared" si="1173"/>
        <v>201903</v>
      </c>
      <c r="B2146" t="s">
        <v>231</v>
      </c>
      <c r="C2146" t="s">
        <v>75</v>
      </c>
      <c r="D2146" t="str">
        <f t="shared" ca="1" si="1162"/>
        <v>I108</v>
      </c>
      <c r="E2146">
        <f t="shared" ca="1" si="1179"/>
        <v>112</v>
      </c>
      <c r="F2146">
        <f t="shared" ca="1" si="1180"/>
        <v>19</v>
      </c>
      <c r="G2146" t="str">
        <f t="shared" ca="1" si="1159"/>
        <v>S11</v>
      </c>
      <c r="H2146" t="str">
        <f t="shared" ca="1" si="1160"/>
        <v>S119</v>
      </c>
      <c r="I2146">
        <f ca="1">VLOOKUP(D2146,PRC!$A$2:$B$21,2,0)*E2146</f>
        <v>4480000</v>
      </c>
      <c r="J2146">
        <f t="shared" ca="1" si="1181"/>
        <v>3673596.0000000005</v>
      </c>
      <c r="K2146">
        <f ca="1">VLOOKUP(D2146,PRC!$A$1:$C$21,3,0)*E2146</f>
        <v>2060800</v>
      </c>
      <c r="L2146">
        <f t="shared" ca="1" si="1182"/>
        <v>179000</v>
      </c>
      <c r="M2146">
        <f t="shared" ca="1" si="1183"/>
        <v>403000</v>
      </c>
      <c r="N2146">
        <f t="shared" ca="1" si="1184"/>
        <v>493000</v>
      </c>
      <c r="O2146">
        <f t="shared" ca="1" si="1185"/>
        <v>314000</v>
      </c>
      <c r="P2146">
        <f t="shared" ca="1" si="1161"/>
        <v>223796.00000000047</v>
      </c>
      <c r="Q2146">
        <f ca="1">IF(P2146&gt;0,1,0)</f>
        <v>1</v>
      </c>
      <c r="R2146">
        <f t="shared" ca="1" si="1186"/>
        <v>18</v>
      </c>
      <c r="S2146">
        <f t="shared" ca="1" si="1187"/>
        <v>4</v>
      </c>
      <c r="T2146">
        <f t="shared" ca="1" si="1188"/>
        <v>9</v>
      </c>
      <c r="U2146">
        <f t="shared" ca="1" si="1189"/>
        <v>11</v>
      </c>
      <c r="V2146">
        <f t="shared" ca="1" si="1190"/>
        <v>7</v>
      </c>
      <c r="X2146">
        <f t="shared" si="1192"/>
        <v>2146</v>
      </c>
      <c r="Y2146">
        <f t="shared" si="1193"/>
        <v>2102</v>
      </c>
      <c r="Z2146">
        <f t="shared" si="1194"/>
        <v>2103</v>
      </c>
      <c r="AA2146">
        <f t="shared" si="1191"/>
        <v>2251</v>
      </c>
      <c r="AB2146">
        <f t="shared" si="1174"/>
        <v>150</v>
      </c>
      <c r="AM2146" t="str">
        <f t="shared" si="1175"/>
        <v>201903HD</v>
      </c>
      <c r="AN2146">
        <f t="shared" ca="1" si="1163"/>
        <v>18.000089285714271</v>
      </c>
      <c r="AO2146">
        <f t="shared" ca="1" si="1164"/>
        <v>3.995535714285714</v>
      </c>
      <c r="AP2146">
        <f t="shared" ca="1" si="1176"/>
        <v>8.9955357142857135</v>
      </c>
      <c r="AQ2146">
        <f t="shared" ca="1" si="1177"/>
        <v>11.004464285714285</v>
      </c>
      <c r="AR2146">
        <f t="shared" ca="1" si="1178"/>
        <v>7.0089285714285712</v>
      </c>
      <c r="AS2146">
        <f ca="1">P2146/J2146</f>
        <v>6.0920144730122867E-2</v>
      </c>
    </row>
    <row r="2147" spans="1:45" x14ac:dyDescent="0.4">
      <c r="A2147">
        <f t="shared" si="1173"/>
        <v>201903</v>
      </c>
      <c r="B2147" t="s">
        <v>232</v>
      </c>
      <c r="C2147" t="s">
        <v>75</v>
      </c>
      <c r="D2147" t="str">
        <f t="shared" ca="1" si="1162"/>
        <v>I105</v>
      </c>
      <c r="E2147">
        <f t="shared" ca="1" si="1179"/>
        <v>92</v>
      </c>
      <c r="F2147">
        <f t="shared" ca="1" si="1180"/>
        <v>20</v>
      </c>
      <c r="G2147" t="str">
        <f t="shared" ca="1" si="1159"/>
        <v>S11</v>
      </c>
      <c r="H2147" t="str">
        <f t="shared" ca="1" si="1160"/>
        <v>S113</v>
      </c>
      <c r="I2147">
        <f ca="1">VLOOKUP(D2147,PRC!$A$2:$B$21,2,0)*E2147</f>
        <v>9200000</v>
      </c>
      <c r="J2147">
        <f t="shared" ca="1" si="1181"/>
        <v>7359996</v>
      </c>
      <c r="K2147">
        <f ca="1">VLOOKUP(D2147,PRC!$A$1:$C$21,3,0)*E2147</f>
        <v>5428000</v>
      </c>
      <c r="L2147">
        <f t="shared" ca="1" si="1182"/>
        <v>276000</v>
      </c>
      <c r="M2147">
        <f t="shared" ca="1" si="1183"/>
        <v>644000</v>
      </c>
      <c r="N2147">
        <f t="shared" ca="1" si="1184"/>
        <v>1104000</v>
      </c>
      <c r="O2147">
        <f t="shared" ca="1" si="1185"/>
        <v>460000</v>
      </c>
      <c r="P2147">
        <f t="shared" ca="1" si="1161"/>
        <v>-552004</v>
      </c>
      <c r="Q2147">
        <f ca="1">IF(P2147&gt;0,1,0)</f>
        <v>0</v>
      </c>
      <c r="R2147">
        <f t="shared" ca="1" si="1186"/>
        <v>20</v>
      </c>
      <c r="S2147">
        <f t="shared" ca="1" si="1187"/>
        <v>3</v>
      </c>
      <c r="T2147">
        <f t="shared" ca="1" si="1188"/>
        <v>7</v>
      </c>
      <c r="U2147">
        <f t="shared" ca="1" si="1189"/>
        <v>12</v>
      </c>
      <c r="V2147">
        <f t="shared" ca="1" si="1190"/>
        <v>5</v>
      </c>
      <c r="X2147">
        <f t="shared" si="1192"/>
        <v>2147</v>
      </c>
      <c r="Y2147">
        <f t="shared" si="1193"/>
        <v>2102</v>
      </c>
      <c r="Z2147">
        <f t="shared" si="1194"/>
        <v>2103</v>
      </c>
      <c r="AA2147">
        <f t="shared" si="1191"/>
        <v>2251</v>
      </c>
      <c r="AB2147">
        <f t="shared" si="1174"/>
        <v>150</v>
      </c>
      <c r="AM2147" t="str">
        <f t="shared" si="1175"/>
        <v>201903HD</v>
      </c>
      <c r="AN2147">
        <f t="shared" ca="1" si="1163"/>
        <v>20.000043478260864</v>
      </c>
      <c r="AO2147">
        <f t="shared" ca="1" si="1164"/>
        <v>3</v>
      </c>
      <c r="AP2147">
        <f t="shared" ca="1" si="1176"/>
        <v>7.0000000000000009</v>
      </c>
      <c r="AQ2147">
        <f t="shared" ca="1" si="1177"/>
        <v>12</v>
      </c>
      <c r="AR2147">
        <f t="shared" ca="1" si="1178"/>
        <v>5</v>
      </c>
      <c r="AS2147">
        <f ca="1">P2147/J2147</f>
        <v>-7.5000584239447957E-2</v>
      </c>
    </row>
    <row r="2148" spans="1:45" x14ac:dyDescent="0.4">
      <c r="A2148">
        <f t="shared" si="1173"/>
        <v>201903</v>
      </c>
      <c r="B2148" t="s">
        <v>233</v>
      </c>
      <c r="C2148" t="s">
        <v>75</v>
      </c>
      <c r="D2148" t="str">
        <f t="shared" ca="1" si="1162"/>
        <v>I107</v>
      </c>
      <c r="E2148">
        <f t="shared" ca="1" si="1179"/>
        <v>90</v>
      </c>
      <c r="F2148">
        <f t="shared" ca="1" si="1180"/>
        <v>17</v>
      </c>
      <c r="G2148" t="str">
        <f t="shared" ca="1" si="1159"/>
        <v>S11</v>
      </c>
      <c r="H2148" t="str">
        <f t="shared" ca="1" si="1160"/>
        <v>S112</v>
      </c>
      <c r="I2148">
        <f ca="1">VLOOKUP(D2148,PRC!$A$2:$B$21,2,0)*E2148</f>
        <v>13500000</v>
      </c>
      <c r="J2148">
        <f t="shared" ca="1" si="1181"/>
        <v>12149996</v>
      </c>
      <c r="K2148">
        <f ca="1">VLOOKUP(D2148,PRC!$A$1:$C$21,3,0)*E2148</f>
        <v>7695000</v>
      </c>
      <c r="L2148">
        <f t="shared" ca="1" si="1182"/>
        <v>405000</v>
      </c>
      <c r="M2148">
        <f t="shared" ca="1" si="1183"/>
        <v>1215000</v>
      </c>
      <c r="N2148">
        <f t="shared" ca="1" si="1184"/>
        <v>1890000</v>
      </c>
      <c r="O2148">
        <f t="shared" ca="1" si="1185"/>
        <v>1215000</v>
      </c>
      <c r="P2148">
        <f t="shared" ca="1" si="1161"/>
        <v>-270004</v>
      </c>
      <c r="Q2148">
        <f ca="1">IF(P2148&gt;0,1,0)</f>
        <v>0</v>
      </c>
      <c r="R2148">
        <f t="shared" ca="1" si="1186"/>
        <v>10</v>
      </c>
      <c r="S2148">
        <f t="shared" ca="1" si="1187"/>
        <v>3</v>
      </c>
      <c r="T2148">
        <f t="shared" ca="1" si="1188"/>
        <v>9</v>
      </c>
      <c r="U2148">
        <f t="shared" ca="1" si="1189"/>
        <v>14</v>
      </c>
      <c r="V2148">
        <f t="shared" ca="1" si="1190"/>
        <v>9</v>
      </c>
      <c r="X2148">
        <f t="shared" si="1192"/>
        <v>2148</v>
      </c>
      <c r="Y2148">
        <f t="shared" si="1193"/>
        <v>2102</v>
      </c>
      <c r="Z2148">
        <f t="shared" si="1194"/>
        <v>2103</v>
      </c>
      <c r="AA2148">
        <f t="shared" si="1191"/>
        <v>2251</v>
      </c>
      <c r="AB2148">
        <f t="shared" si="1174"/>
        <v>150</v>
      </c>
      <c r="AM2148" t="str">
        <f t="shared" si="1175"/>
        <v>201903HD</v>
      </c>
      <c r="AN2148">
        <f t="shared" ca="1" si="1163"/>
        <v>10.000029629629626</v>
      </c>
      <c r="AO2148">
        <f t="shared" ca="1" si="1164"/>
        <v>3</v>
      </c>
      <c r="AP2148">
        <f t="shared" ca="1" si="1176"/>
        <v>9</v>
      </c>
      <c r="AQ2148">
        <f t="shared" ca="1" si="1177"/>
        <v>14.000000000000002</v>
      </c>
      <c r="AR2148">
        <f t="shared" ca="1" si="1178"/>
        <v>9</v>
      </c>
      <c r="AS2148">
        <f ca="1">P2148/J2148</f>
        <v>-2.2222558756397944E-2</v>
      </c>
    </row>
    <row r="2149" spans="1:45" x14ac:dyDescent="0.4">
      <c r="A2149">
        <f t="shared" si="1173"/>
        <v>201903</v>
      </c>
      <c r="B2149" t="s">
        <v>234</v>
      </c>
      <c r="C2149" t="s">
        <v>75</v>
      </c>
      <c r="D2149" t="str">
        <f t="shared" ca="1" si="1162"/>
        <v>I110</v>
      </c>
      <c r="E2149">
        <f t="shared" ca="1" si="1179"/>
        <v>109</v>
      </c>
      <c r="F2149">
        <f t="shared" ca="1" si="1180"/>
        <v>17</v>
      </c>
      <c r="G2149" t="str">
        <f t="shared" ca="1" si="1159"/>
        <v>S10</v>
      </c>
      <c r="H2149" t="str">
        <f t="shared" ca="1" si="1160"/>
        <v>S106</v>
      </c>
      <c r="I2149">
        <f ca="1">VLOOKUP(D2149,PRC!$A$2:$B$21,2,0)*E2149</f>
        <v>32700000</v>
      </c>
      <c r="J2149">
        <f t="shared" ca="1" si="1181"/>
        <v>28775996</v>
      </c>
      <c r="K2149">
        <f ca="1">VLOOKUP(D2149,PRC!$A$1:$C$21,3,0)*E2149</f>
        <v>15042000</v>
      </c>
      <c r="L2149">
        <f t="shared" ca="1" si="1182"/>
        <v>1635000</v>
      </c>
      <c r="M2149">
        <f t="shared" ca="1" si="1183"/>
        <v>2943000</v>
      </c>
      <c r="N2149">
        <f t="shared" ca="1" si="1184"/>
        <v>3597000</v>
      </c>
      <c r="O2149">
        <f t="shared" ca="1" si="1185"/>
        <v>2616000</v>
      </c>
      <c r="P2149">
        <f t="shared" ca="1" si="1161"/>
        <v>2942996</v>
      </c>
      <c r="Q2149">
        <f ca="1">IF(P2149&gt;0,1,0)</f>
        <v>1</v>
      </c>
      <c r="R2149">
        <f t="shared" ca="1" si="1186"/>
        <v>12</v>
      </c>
      <c r="S2149">
        <f t="shared" ca="1" si="1187"/>
        <v>5</v>
      </c>
      <c r="T2149">
        <f t="shared" ca="1" si="1188"/>
        <v>9</v>
      </c>
      <c r="U2149">
        <f t="shared" ca="1" si="1189"/>
        <v>11</v>
      </c>
      <c r="V2149">
        <f t="shared" ca="1" si="1190"/>
        <v>8</v>
      </c>
      <c r="X2149">
        <f t="shared" si="1192"/>
        <v>2149</v>
      </c>
      <c r="Y2149">
        <f t="shared" si="1193"/>
        <v>2102</v>
      </c>
      <c r="Z2149">
        <f t="shared" si="1194"/>
        <v>2103</v>
      </c>
      <c r="AA2149">
        <f t="shared" si="1191"/>
        <v>2251</v>
      </c>
      <c r="AB2149">
        <f t="shared" si="1174"/>
        <v>150</v>
      </c>
      <c r="AM2149" t="str">
        <f t="shared" si="1175"/>
        <v>201903HD</v>
      </c>
      <c r="AN2149">
        <f t="shared" ca="1" si="1163"/>
        <v>12.000012232415902</v>
      </c>
      <c r="AO2149">
        <f t="shared" ca="1" si="1164"/>
        <v>5</v>
      </c>
      <c r="AP2149">
        <f t="shared" ca="1" si="1176"/>
        <v>9</v>
      </c>
      <c r="AQ2149">
        <f t="shared" ca="1" si="1177"/>
        <v>11</v>
      </c>
      <c r="AR2149">
        <f t="shared" ca="1" si="1178"/>
        <v>8</v>
      </c>
      <c r="AS2149">
        <f ca="1">P2149/J2149</f>
        <v>0.10227260248437621</v>
      </c>
    </row>
    <row r="2150" spans="1:45" x14ac:dyDescent="0.4">
      <c r="A2150">
        <f t="shared" si="1173"/>
        <v>201903</v>
      </c>
      <c r="B2150" t="s">
        <v>235</v>
      </c>
      <c r="C2150" t="s">
        <v>75</v>
      </c>
      <c r="D2150" t="str">
        <f t="shared" ca="1" si="1162"/>
        <v>I111</v>
      </c>
      <c r="E2150">
        <f t="shared" ca="1" si="1179"/>
        <v>114</v>
      </c>
      <c r="F2150">
        <f t="shared" ca="1" si="1180"/>
        <v>11</v>
      </c>
      <c r="G2150" t="str">
        <f t="shared" ca="1" si="1159"/>
        <v>S11</v>
      </c>
      <c r="H2150" t="str">
        <f t="shared" ca="1" si="1160"/>
        <v>S112</v>
      </c>
      <c r="I2150">
        <f ca="1">VLOOKUP(D2150,PRC!$A$2:$B$21,2,0)*E2150</f>
        <v>17100000</v>
      </c>
      <c r="J2150">
        <f t="shared" ca="1" si="1181"/>
        <v>14534996</v>
      </c>
      <c r="K2150">
        <f ca="1">VLOOKUP(D2150,PRC!$A$1:$C$21,3,0)*E2150</f>
        <v>9063000</v>
      </c>
      <c r="L2150">
        <f t="shared" ca="1" si="1182"/>
        <v>855000</v>
      </c>
      <c r="M2150">
        <f t="shared" ca="1" si="1183"/>
        <v>855000</v>
      </c>
      <c r="N2150">
        <f t="shared" ca="1" si="1184"/>
        <v>2394000</v>
      </c>
      <c r="O2150">
        <f t="shared" ca="1" si="1185"/>
        <v>1539000</v>
      </c>
      <c r="P2150">
        <f t="shared" ca="1" si="1161"/>
        <v>-171004</v>
      </c>
      <c r="Q2150">
        <f ca="1">IF(P2150&gt;0,1,0)</f>
        <v>0</v>
      </c>
      <c r="R2150">
        <f t="shared" ca="1" si="1186"/>
        <v>15</v>
      </c>
      <c r="S2150">
        <f t="shared" ca="1" si="1187"/>
        <v>5</v>
      </c>
      <c r="T2150">
        <f t="shared" ca="1" si="1188"/>
        <v>5</v>
      </c>
      <c r="U2150">
        <f t="shared" ca="1" si="1189"/>
        <v>14</v>
      </c>
      <c r="V2150">
        <f t="shared" ca="1" si="1190"/>
        <v>9</v>
      </c>
      <c r="X2150">
        <f t="shared" si="1192"/>
        <v>2150</v>
      </c>
      <c r="Y2150">
        <f t="shared" si="1193"/>
        <v>2102</v>
      </c>
      <c r="Z2150">
        <f t="shared" si="1194"/>
        <v>2103</v>
      </c>
      <c r="AA2150">
        <f t="shared" si="1191"/>
        <v>2251</v>
      </c>
      <c r="AB2150">
        <f t="shared" si="1174"/>
        <v>150</v>
      </c>
      <c r="AM2150" t="str">
        <f t="shared" si="1175"/>
        <v>201903HD</v>
      </c>
      <c r="AN2150">
        <f t="shared" ca="1" si="1163"/>
        <v>15.000023391812867</v>
      </c>
      <c r="AO2150">
        <f t="shared" ca="1" si="1164"/>
        <v>5</v>
      </c>
      <c r="AP2150">
        <f t="shared" ca="1" si="1176"/>
        <v>5</v>
      </c>
      <c r="AQ2150">
        <f t="shared" ca="1" si="1177"/>
        <v>14.000000000000002</v>
      </c>
      <c r="AR2150">
        <f t="shared" ca="1" si="1178"/>
        <v>9</v>
      </c>
      <c r="AS2150">
        <f ca="1">P2150/J2150</f>
        <v>-1.1764984317849142E-2</v>
      </c>
    </row>
    <row r="2151" spans="1:45" x14ac:dyDescent="0.4">
      <c r="A2151">
        <f t="shared" si="1173"/>
        <v>201903</v>
      </c>
      <c r="B2151" t="s">
        <v>236</v>
      </c>
      <c r="C2151" t="s">
        <v>75</v>
      </c>
      <c r="D2151" t="str">
        <f t="shared" ca="1" si="1162"/>
        <v>I101</v>
      </c>
      <c r="E2151">
        <f t="shared" ca="1" si="1179"/>
        <v>93</v>
      </c>
      <c r="F2151">
        <f t="shared" ca="1" si="1180"/>
        <v>13</v>
      </c>
      <c r="G2151" t="str">
        <f t="shared" ca="1" si="1159"/>
        <v>S11</v>
      </c>
      <c r="H2151" t="str">
        <f t="shared" ca="1" si="1160"/>
        <v>S117</v>
      </c>
      <c r="I2151">
        <f ca="1">VLOOKUP(D2151,PRC!$A$2:$B$21,2,0)*E2151</f>
        <v>2790000</v>
      </c>
      <c r="J2151">
        <f t="shared" ca="1" si="1181"/>
        <v>2231996</v>
      </c>
      <c r="K2151">
        <f ca="1">VLOOKUP(D2151,PRC!$A$1:$C$21,3,0)*E2151</f>
        <v>1450800</v>
      </c>
      <c r="L2151">
        <f t="shared" ca="1" si="1182"/>
        <v>84000</v>
      </c>
      <c r="M2151">
        <f t="shared" ca="1" si="1183"/>
        <v>223000</v>
      </c>
      <c r="N2151">
        <f t="shared" ca="1" si="1184"/>
        <v>307000</v>
      </c>
      <c r="O2151">
        <f t="shared" ca="1" si="1185"/>
        <v>140000</v>
      </c>
      <c r="P2151">
        <f t="shared" ca="1" si="1161"/>
        <v>27196</v>
      </c>
      <c r="Q2151">
        <f ca="1">IF(P2151&gt;0,1,0)</f>
        <v>1</v>
      </c>
      <c r="R2151">
        <f t="shared" ca="1" si="1186"/>
        <v>20</v>
      </c>
      <c r="S2151">
        <f t="shared" ca="1" si="1187"/>
        <v>3</v>
      </c>
      <c r="T2151">
        <f t="shared" ca="1" si="1188"/>
        <v>8</v>
      </c>
      <c r="U2151">
        <f t="shared" ca="1" si="1189"/>
        <v>11</v>
      </c>
      <c r="V2151">
        <f t="shared" ca="1" si="1190"/>
        <v>5</v>
      </c>
      <c r="X2151">
        <f t="shared" si="1192"/>
        <v>2151</v>
      </c>
      <c r="Y2151">
        <f t="shared" si="1193"/>
        <v>2102</v>
      </c>
      <c r="Z2151">
        <f t="shared" si="1194"/>
        <v>2103</v>
      </c>
      <c r="AA2151">
        <f t="shared" si="1191"/>
        <v>2251</v>
      </c>
      <c r="AB2151">
        <f t="shared" si="1174"/>
        <v>150</v>
      </c>
      <c r="AM2151" t="str">
        <f t="shared" si="1175"/>
        <v>201903HD</v>
      </c>
      <c r="AN2151">
        <f t="shared" ca="1" si="1163"/>
        <v>20.000143369175628</v>
      </c>
      <c r="AO2151">
        <f t="shared" ca="1" si="1164"/>
        <v>3.010752688172043</v>
      </c>
      <c r="AP2151">
        <f t="shared" ca="1" si="1176"/>
        <v>7.9928315412186386</v>
      </c>
      <c r="AQ2151">
        <f t="shared" ca="1" si="1177"/>
        <v>11.003584229390681</v>
      </c>
      <c r="AR2151">
        <f t="shared" ca="1" si="1178"/>
        <v>5.0179211469534053</v>
      </c>
      <c r="AS2151">
        <f ca="1">P2151/J2151</f>
        <v>1.2184609649838082E-2</v>
      </c>
    </row>
    <row r="2152" spans="1:45" x14ac:dyDescent="0.4">
      <c r="A2152">
        <f t="shared" si="1173"/>
        <v>201903</v>
      </c>
      <c r="B2152" t="s">
        <v>237</v>
      </c>
      <c r="C2152" t="s">
        <v>75</v>
      </c>
      <c r="D2152" t="str">
        <f t="shared" ca="1" si="1162"/>
        <v>I119</v>
      </c>
      <c r="E2152">
        <f t="shared" ca="1" si="1179"/>
        <v>117</v>
      </c>
      <c r="F2152">
        <f t="shared" ca="1" si="1180"/>
        <v>18</v>
      </c>
      <c r="G2152" t="str">
        <f t="shared" ca="1" si="1159"/>
        <v>S12</v>
      </c>
      <c r="H2152" t="str">
        <f t="shared" ca="1" si="1160"/>
        <v>S120</v>
      </c>
      <c r="I2152">
        <f ca="1">VLOOKUP(D2152,PRC!$A$2:$B$21,2,0)*E2152</f>
        <v>11115000</v>
      </c>
      <c r="J2152">
        <f t="shared" ca="1" si="1181"/>
        <v>10003496</v>
      </c>
      <c r="K2152">
        <f ca="1">VLOOKUP(D2152,PRC!$A$1:$C$21,3,0)*E2152</f>
        <v>5335200</v>
      </c>
      <c r="L2152">
        <f t="shared" ca="1" si="1182"/>
        <v>556000</v>
      </c>
      <c r="M2152">
        <f t="shared" ca="1" si="1183"/>
        <v>667000</v>
      </c>
      <c r="N2152">
        <f t="shared" ca="1" si="1184"/>
        <v>1556000</v>
      </c>
      <c r="O2152">
        <f t="shared" ca="1" si="1185"/>
        <v>556000</v>
      </c>
      <c r="P2152">
        <f t="shared" ca="1" si="1161"/>
        <v>1333296</v>
      </c>
      <c r="Q2152">
        <f ca="1">IF(P2152&gt;0,1,0)</f>
        <v>1</v>
      </c>
      <c r="R2152">
        <f t="shared" ca="1" si="1186"/>
        <v>10</v>
      </c>
      <c r="S2152">
        <f t="shared" ca="1" si="1187"/>
        <v>5</v>
      </c>
      <c r="T2152">
        <f t="shared" ca="1" si="1188"/>
        <v>6</v>
      </c>
      <c r="U2152">
        <f t="shared" ca="1" si="1189"/>
        <v>14</v>
      </c>
      <c r="V2152">
        <f t="shared" ca="1" si="1190"/>
        <v>5</v>
      </c>
      <c r="X2152">
        <f t="shared" si="1192"/>
        <v>2152</v>
      </c>
      <c r="Y2152">
        <f t="shared" si="1193"/>
        <v>2102</v>
      </c>
      <c r="Z2152">
        <f t="shared" si="1194"/>
        <v>2103</v>
      </c>
      <c r="AA2152">
        <f t="shared" si="1191"/>
        <v>2251</v>
      </c>
      <c r="AB2152">
        <f t="shared" si="1174"/>
        <v>150</v>
      </c>
      <c r="AM2152" t="str">
        <f t="shared" si="1175"/>
        <v>201903HD</v>
      </c>
      <c r="AN2152">
        <f t="shared" ca="1" si="1163"/>
        <v>10.000035987404409</v>
      </c>
      <c r="AO2152">
        <f t="shared" ca="1" si="1164"/>
        <v>5.0022492127755287</v>
      </c>
      <c r="AP2152">
        <f t="shared" ca="1" si="1176"/>
        <v>6.0008996851102117</v>
      </c>
      <c r="AQ2152">
        <f t="shared" ca="1" si="1177"/>
        <v>13.999100314889789</v>
      </c>
      <c r="AR2152">
        <f t="shared" ca="1" si="1178"/>
        <v>5.0022492127755287</v>
      </c>
      <c r="AS2152">
        <f ca="1">P2152/J2152</f>
        <v>0.13328300426171011</v>
      </c>
    </row>
    <row r="2153" spans="1:45" x14ac:dyDescent="0.4">
      <c r="A2153">
        <f t="shared" si="1173"/>
        <v>201903</v>
      </c>
      <c r="B2153" t="s">
        <v>238</v>
      </c>
      <c r="C2153" t="s">
        <v>75</v>
      </c>
      <c r="D2153" t="str">
        <f t="shared" ca="1" si="1162"/>
        <v>I102</v>
      </c>
      <c r="E2153">
        <f t="shared" ca="1" si="1179"/>
        <v>106</v>
      </c>
      <c r="F2153">
        <f t="shared" ca="1" si="1180"/>
        <v>10</v>
      </c>
      <c r="G2153" t="str">
        <f t="shared" ca="1" si="1159"/>
        <v>S11</v>
      </c>
      <c r="H2153" t="str">
        <f t="shared" ca="1" si="1160"/>
        <v>S112</v>
      </c>
      <c r="I2153">
        <f ca="1">VLOOKUP(D2153,PRC!$A$2:$B$21,2,0)*E2153</f>
        <v>4240000</v>
      </c>
      <c r="J2153">
        <f t="shared" ca="1" si="1181"/>
        <v>3519196</v>
      </c>
      <c r="K2153">
        <f ca="1">VLOOKUP(D2153,PRC!$A$1:$C$21,3,0)*E2153</f>
        <v>1992800</v>
      </c>
      <c r="L2153">
        <f t="shared" ca="1" si="1182"/>
        <v>127000</v>
      </c>
      <c r="M2153">
        <f t="shared" ca="1" si="1183"/>
        <v>212000</v>
      </c>
      <c r="N2153">
        <f t="shared" ca="1" si="1184"/>
        <v>424000</v>
      </c>
      <c r="O2153">
        <f t="shared" ca="1" si="1185"/>
        <v>382000</v>
      </c>
      <c r="P2153">
        <f t="shared" ca="1" si="1161"/>
        <v>381396</v>
      </c>
      <c r="Q2153">
        <f ca="1">IF(P2153&gt;0,1,0)</f>
        <v>1</v>
      </c>
      <c r="R2153">
        <f t="shared" ca="1" si="1186"/>
        <v>17</v>
      </c>
      <c r="S2153">
        <f t="shared" ca="1" si="1187"/>
        <v>3</v>
      </c>
      <c r="T2153">
        <f t="shared" ca="1" si="1188"/>
        <v>5</v>
      </c>
      <c r="U2153">
        <f t="shared" ca="1" si="1189"/>
        <v>10</v>
      </c>
      <c r="V2153">
        <f t="shared" ca="1" si="1190"/>
        <v>9</v>
      </c>
      <c r="X2153">
        <f t="shared" si="1192"/>
        <v>2153</v>
      </c>
      <c r="Y2153">
        <f t="shared" si="1193"/>
        <v>2102</v>
      </c>
      <c r="Z2153">
        <f t="shared" si="1194"/>
        <v>2103</v>
      </c>
      <c r="AA2153">
        <f t="shared" si="1191"/>
        <v>2251</v>
      </c>
      <c r="AB2153">
        <f t="shared" si="1174"/>
        <v>150</v>
      </c>
      <c r="AM2153" t="str">
        <f t="shared" si="1175"/>
        <v>201903HD</v>
      </c>
      <c r="AN2153">
        <f t="shared" ca="1" si="1163"/>
        <v>17.000094339622642</v>
      </c>
      <c r="AO2153">
        <f t="shared" ca="1" si="1164"/>
        <v>2.9952830188679247</v>
      </c>
      <c r="AP2153">
        <f t="shared" ca="1" si="1176"/>
        <v>5</v>
      </c>
      <c r="AQ2153">
        <f t="shared" ca="1" si="1177"/>
        <v>10</v>
      </c>
      <c r="AR2153">
        <f t="shared" ca="1" si="1178"/>
        <v>9.0094339622641506</v>
      </c>
      <c r="AS2153">
        <f ca="1">P2153/J2153</f>
        <v>0.10837589040223961</v>
      </c>
    </row>
    <row r="2154" spans="1:45" x14ac:dyDescent="0.4">
      <c r="A2154">
        <f t="shared" si="1173"/>
        <v>201903</v>
      </c>
      <c r="B2154" t="s">
        <v>239</v>
      </c>
      <c r="C2154" t="s">
        <v>75</v>
      </c>
      <c r="D2154" t="str">
        <f t="shared" ca="1" si="1162"/>
        <v>I116</v>
      </c>
      <c r="E2154">
        <f t="shared" ca="1" si="1179"/>
        <v>88</v>
      </c>
      <c r="F2154">
        <f t="shared" ca="1" si="1180"/>
        <v>14</v>
      </c>
      <c r="G2154" t="str">
        <f t="shared" ca="1" si="1159"/>
        <v>S11</v>
      </c>
      <c r="H2154" t="str">
        <f t="shared" ca="1" si="1160"/>
        <v>S115</v>
      </c>
      <c r="I2154">
        <f ca="1">VLOOKUP(D2154,PRC!$A$2:$B$21,2,0)*E2154</f>
        <v>128480000</v>
      </c>
      <c r="J2154">
        <f t="shared" ca="1" si="1181"/>
        <v>102783996</v>
      </c>
      <c r="K2154">
        <f ca="1">VLOOKUP(D2154,PRC!$A$1:$C$21,3,0)*E2154</f>
        <v>77088000</v>
      </c>
      <c r="L2154">
        <f t="shared" ca="1" si="1182"/>
        <v>3854000</v>
      </c>
      <c r="M2154">
        <f t="shared" ca="1" si="1183"/>
        <v>10278000</v>
      </c>
      <c r="N2154">
        <f t="shared" ca="1" si="1184"/>
        <v>19272000</v>
      </c>
      <c r="O2154">
        <f t="shared" ca="1" si="1185"/>
        <v>11563000</v>
      </c>
      <c r="P2154">
        <f t="shared" ca="1" si="1161"/>
        <v>-19271004</v>
      </c>
      <c r="Q2154">
        <f ca="1">IF(P2154&gt;0,1,0)</f>
        <v>0</v>
      </c>
      <c r="R2154">
        <f t="shared" ca="1" si="1186"/>
        <v>20</v>
      </c>
      <c r="S2154">
        <f t="shared" ca="1" si="1187"/>
        <v>3</v>
      </c>
      <c r="T2154">
        <f t="shared" ca="1" si="1188"/>
        <v>8</v>
      </c>
      <c r="U2154">
        <f t="shared" ca="1" si="1189"/>
        <v>15</v>
      </c>
      <c r="V2154">
        <f t="shared" ca="1" si="1190"/>
        <v>9</v>
      </c>
      <c r="X2154">
        <f t="shared" si="1192"/>
        <v>2154</v>
      </c>
      <c r="Y2154">
        <f t="shared" si="1193"/>
        <v>2102</v>
      </c>
      <c r="Z2154">
        <f t="shared" si="1194"/>
        <v>2103</v>
      </c>
      <c r="AA2154">
        <f t="shared" si="1191"/>
        <v>2251</v>
      </c>
      <c r="AB2154">
        <f t="shared" si="1174"/>
        <v>150</v>
      </c>
      <c r="AM2154" t="str">
        <f t="shared" si="1175"/>
        <v>201903HD</v>
      </c>
      <c r="AN2154">
        <f t="shared" ca="1" si="1163"/>
        <v>20.000003113325025</v>
      </c>
      <c r="AO2154">
        <f t="shared" ca="1" si="1164"/>
        <v>2.9996886674968866</v>
      </c>
      <c r="AP2154">
        <f t="shared" ca="1" si="1176"/>
        <v>7.9996886674968861</v>
      </c>
      <c r="AQ2154">
        <f t="shared" ca="1" si="1177"/>
        <v>15</v>
      </c>
      <c r="AR2154">
        <f t="shared" ca="1" si="1178"/>
        <v>8.9998443337484435</v>
      </c>
      <c r="AS2154">
        <f ca="1">P2154/J2154</f>
        <v>-0.18749031707231931</v>
      </c>
    </row>
    <row r="2155" spans="1:45" x14ac:dyDescent="0.4">
      <c r="A2155">
        <f t="shared" si="1173"/>
        <v>201903</v>
      </c>
      <c r="B2155" t="s">
        <v>240</v>
      </c>
      <c r="C2155" t="s">
        <v>75</v>
      </c>
      <c r="D2155" t="str">
        <f t="shared" ca="1" si="1162"/>
        <v>I110</v>
      </c>
      <c r="E2155">
        <f t="shared" ca="1" si="1179"/>
        <v>77</v>
      </c>
      <c r="F2155">
        <f t="shared" ca="1" si="1180"/>
        <v>19</v>
      </c>
      <c r="G2155" t="str">
        <f t="shared" ca="1" si="1159"/>
        <v>S11</v>
      </c>
      <c r="H2155" t="str">
        <f t="shared" ca="1" si="1160"/>
        <v>S115</v>
      </c>
      <c r="I2155">
        <f ca="1">VLOOKUP(D2155,PRC!$A$2:$B$21,2,0)*E2155</f>
        <v>23100000</v>
      </c>
      <c r="J2155">
        <f t="shared" ca="1" si="1181"/>
        <v>20327996</v>
      </c>
      <c r="K2155">
        <f ca="1">VLOOKUP(D2155,PRC!$A$1:$C$21,3,0)*E2155</f>
        <v>10626000</v>
      </c>
      <c r="L2155">
        <f t="shared" ca="1" si="1182"/>
        <v>1155000</v>
      </c>
      <c r="M2155">
        <f t="shared" ca="1" si="1183"/>
        <v>1848000</v>
      </c>
      <c r="N2155">
        <f t="shared" ca="1" si="1184"/>
        <v>2541000</v>
      </c>
      <c r="O2155">
        <f t="shared" ca="1" si="1185"/>
        <v>2310000</v>
      </c>
      <c r="P2155">
        <f t="shared" ca="1" si="1161"/>
        <v>1847996</v>
      </c>
      <c r="Q2155">
        <f ca="1">IF(P2155&gt;0,1,0)</f>
        <v>1</v>
      </c>
      <c r="R2155">
        <f t="shared" ca="1" si="1186"/>
        <v>12</v>
      </c>
      <c r="S2155">
        <f t="shared" ca="1" si="1187"/>
        <v>5</v>
      </c>
      <c r="T2155">
        <f t="shared" ca="1" si="1188"/>
        <v>8</v>
      </c>
      <c r="U2155">
        <f t="shared" ca="1" si="1189"/>
        <v>11</v>
      </c>
      <c r="V2155">
        <f t="shared" ca="1" si="1190"/>
        <v>10</v>
      </c>
      <c r="X2155">
        <f t="shared" si="1192"/>
        <v>2155</v>
      </c>
      <c r="Y2155">
        <f t="shared" si="1193"/>
        <v>2102</v>
      </c>
      <c r="Z2155">
        <f t="shared" si="1194"/>
        <v>2103</v>
      </c>
      <c r="AA2155">
        <f t="shared" si="1191"/>
        <v>2251</v>
      </c>
      <c r="AB2155">
        <f t="shared" si="1174"/>
        <v>150</v>
      </c>
      <c r="AM2155" t="str">
        <f t="shared" si="1175"/>
        <v>201903HD</v>
      </c>
      <c r="AN2155">
        <f t="shared" ca="1" si="1163"/>
        <v>12.00001731601732</v>
      </c>
      <c r="AO2155">
        <f t="shared" ca="1" si="1164"/>
        <v>5</v>
      </c>
      <c r="AP2155">
        <f t="shared" ca="1" si="1176"/>
        <v>8</v>
      </c>
      <c r="AQ2155">
        <f t="shared" ca="1" si="1177"/>
        <v>11</v>
      </c>
      <c r="AR2155">
        <f t="shared" ca="1" si="1178"/>
        <v>10</v>
      </c>
      <c r="AS2155">
        <f ca="1">P2155/J2155</f>
        <v>9.0908912024579305E-2</v>
      </c>
    </row>
    <row r="2156" spans="1:45" x14ac:dyDescent="0.4">
      <c r="A2156">
        <f t="shared" si="1173"/>
        <v>201903</v>
      </c>
      <c r="B2156" t="s">
        <v>241</v>
      </c>
      <c r="C2156" t="s">
        <v>75</v>
      </c>
      <c r="D2156" t="str">
        <f t="shared" ca="1" si="1162"/>
        <v>I108</v>
      </c>
      <c r="E2156">
        <f t="shared" ca="1" si="1179"/>
        <v>120</v>
      </c>
      <c r="F2156">
        <f t="shared" ca="1" si="1180"/>
        <v>16</v>
      </c>
      <c r="G2156" t="str">
        <f t="shared" ca="1" si="1159"/>
        <v>S11</v>
      </c>
      <c r="H2156" t="str">
        <f t="shared" ca="1" si="1160"/>
        <v>S119</v>
      </c>
      <c r="I2156">
        <f ca="1">VLOOKUP(D2156,PRC!$A$2:$B$21,2,0)*E2156</f>
        <v>4800000</v>
      </c>
      <c r="J2156">
        <f t="shared" ca="1" si="1181"/>
        <v>3983996</v>
      </c>
      <c r="K2156">
        <f ca="1">VLOOKUP(D2156,PRC!$A$1:$C$21,3,0)*E2156</f>
        <v>2208000</v>
      </c>
      <c r="L2156">
        <f t="shared" ca="1" si="1182"/>
        <v>240000</v>
      </c>
      <c r="M2156">
        <f t="shared" ca="1" si="1183"/>
        <v>336000</v>
      </c>
      <c r="N2156">
        <f t="shared" ca="1" si="1184"/>
        <v>624000</v>
      </c>
      <c r="O2156">
        <f t="shared" ca="1" si="1185"/>
        <v>384000</v>
      </c>
      <c r="P2156">
        <f t="shared" ca="1" si="1161"/>
        <v>191996</v>
      </c>
      <c r="Q2156">
        <f ca="1">IF(P2156&gt;0,1,0)</f>
        <v>1</v>
      </c>
      <c r="R2156">
        <f t="shared" ca="1" si="1186"/>
        <v>17</v>
      </c>
      <c r="S2156">
        <f t="shared" ca="1" si="1187"/>
        <v>5</v>
      </c>
      <c r="T2156">
        <f t="shared" ca="1" si="1188"/>
        <v>7</v>
      </c>
      <c r="U2156">
        <f t="shared" ca="1" si="1189"/>
        <v>13</v>
      </c>
      <c r="V2156">
        <f t="shared" ca="1" si="1190"/>
        <v>8</v>
      </c>
      <c r="X2156">
        <f t="shared" si="1192"/>
        <v>2156</v>
      </c>
      <c r="Y2156">
        <f t="shared" si="1193"/>
        <v>2102</v>
      </c>
      <c r="Z2156">
        <f t="shared" si="1194"/>
        <v>2103</v>
      </c>
      <c r="AA2156">
        <f t="shared" si="1191"/>
        <v>2251</v>
      </c>
      <c r="AB2156">
        <f t="shared" si="1174"/>
        <v>150</v>
      </c>
      <c r="AM2156" t="str">
        <f t="shared" si="1175"/>
        <v>201903HD</v>
      </c>
      <c r="AN2156">
        <f t="shared" ca="1" si="1163"/>
        <v>17.000083333333336</v>
      </c>
      <c r="AO2156">
        <f t="shared" ca="1" si="1164"/>
        <v>5</v>
      </c>
      <c r="AP2156">
        <f t="shared" ca="1" si="1176"/>
        <v>7.0000000000000009</v>
      </c>
      <c r="AQ2156">
        <f t="shared" ca="1" si="1177"/>
        <v>13</v>
      </c>
      <c r="AR2156">
        <f t="shared" ca="1" si="1178"/>
        <v>8</v>
      </c>
      <c r="AS2156">
        <f ca="1">P2156/J2156</f>
        <v>4.8191815453629973E-2</v>
      </c>
    </row>
    <row r="2157" spans="1:45" x14ac:dyDescent="0.4">
      <c r="A2157">
        <f t="shared" si="1173"/>
        <v>201903</v>
      </c>
      <c r="B2157" t="s">
        <v>242</v>
      </c>
      <c r="C2157" t="s">
        <v>75</v>
      </c>
      <c r="D2157" t="str">
        <f t="shared" ca="1" si="1162"/>
        <v>I109</v>
      </c>
      <c r="E2157">
        <f t="shared" ca="1" si="1179"/>
        <v>91</v>
      </c>
      <c r="F2157">
        <f t="shared" ca="1" si="1180"/>
        <v>13</v>
      </c>
      <c r="G2157" t="str">
        <f t="shared" ca="1" si="1159"/>
        <v>S11</v>
      </c>
      <c r="H2157" t="str">
        <f t="shared" ca="1" si="1160"/>
        <v>S110</v>
      </c>
      <c r="I2157">
        <f ca="1">VLOOKUP(D2157,PRC!$A$2:$B$21,2,0)*E2157</f>
        <v>45500000</v>
      </c>
      <c r="J2157">
        <f t="shared" ca="1" si="1181"/>
        <v>40039996</v>
      </c>
      <c r="K2157">
        <f ca="1">VLOOKUP(D2157,PRC!$A$1:$C$21,3,0)*E2157</f>
        <v>18200000</v>
      </c>
      <c r="L2157">
        <f t="shared" ca="1" si="1182"/>
        <v>1365000</v>
      </c>
      <c r="M2157">
        <f t="shared" ca="1" si="1183"/>
        <v>2275000</v>
      </c>
      <c r="N2157">
        <f t="shared" ca="1" si="1184"/>
        <v>6370000</v>
      </c>
      <c r="O2157">
        <f t="shared" ca="1" si="1185"/>
        <v>3640000</v>
      </c>
      <c r="P2157">
        <f t="shared" ca="1" si="1161"/>
        <v>8189996</v>
      </c>
      <c r="Q2157">
        <f ca="1">IF(P2157&gt;0,1,0)</f>
        <v>1</v>
      </c>
      <c r="R2157">
        <f t="shared" ca="1" si="1186"/>
        <v>12</v>
      </c>
      <c r="S2157">
        <f t="shared" ca="1" si="1187"/>
        <v>3</v>
      </c>
      <c r="T2157">
        <f t="shared" ca="1" si="1188"/>
        <v>5</v>
      </c>
      <c r="U2157">
        <f t="shared" ca="1" si="1189"/>
        <v>14</v>
      </c>
      <c r="V2157">
        <f t="shared" ca="1" si="1190"/>
        <v>8</v>
      </c>
      <c r="X2157">
        <f t="shared" si="1192"/>
        <v>2157</v>
      </c>
      <c r="Y2157">
        <f t="shared" si="1193"/>
        <v>2102</v>
      </c>
      <c r="Z2157">
        <f t="shared" si="1194"/>
        <v>2103</v>
      </c>
      <c r="AA2157">
        <f t="shared" si="1191"/>
        <v>2251</v>
      </c>
      <c r="AB2157">
        <f t="shared" si="1174"/>
        <v>150</v>
      </c>
      <c r="AM2157" t="str">
        <f t="shared" si="1175"/>
        <v>201903HD</v>
      </c>
      <c r="AN2157">
        <f t="shared" ca="1" si="1163"/>
        <v>12.000008791208794</v>
      </c>
      <c r="AO2157">
        <f t="shared" ca="1" si="1164"/>
        <v>3</v>
      </c>
      <c r="AP2157">
        <f t="shared" ca="1" si="1176"/>
        <v>5</v>
      </c>
      <c r="AQ2157">
        <f t="shared" ca="1" si="1177"/>
        <v>14.000000000000002</v>
      </c>
      <c r="AR2157">
        <f t="shared" ca="1" si="1178"/>
        <v>8</v>
      </c>
      <c r="AS2157">
        <f ca="1">P2157/J2157</f>
        <v>0.20454537507945805</v>
      </c>
    </row>
    <row r="2158" spans="1:45" x14ac:dyDescent="0.4">
      <c r="A2158">
        <f t="shared" si="1173"/>
        <v>201903</v>
      </c>
      <c r="B2158" t="s">
        <v>243</v>
      </c>
      <c r="C2158" t="s">
        <v>75</v>
      </c>
      <c r="D2158" t="str">
        <f t="shared" ca="1" si="1162"/>
        <v>I119</v>
      </c>
      <c r="E2158">
        <f t="shared" ca="1" si="1179"/>
        <v>107</v>
      </c>
      <c r="F2158">
        <f t="shared" ca="1" si="1180"/>
        <v>11</v>
      </c>
      <c r="G2158" t="str">
        <f t="shared" ca="1" si="1159"/>
        <v>S11</v>
      </c>
      <c r="H2158" t="str">
        <f t="shared" ca="1" si="1160"/>
        <v>S111</v>
      </c>
      <c r="I2158">
        <f ca="1">VLOOKUP(D2158,PRC!$A$2:$B$21,2,0)*E2158</f>
        <v>10165000</v>
      </c>
      <c r="J2158">
        <f t="shared" ca="1" si="1181"/>
        <v>8538596</v>
      </c>
      <c r="K2158">
        <f ca="1">VLOOKUP(D2158,PRC!$A$1:$C$21,3,0)*E2158</f>
        <v>4879200</v>
      </c>
      <c r="L2158">
        <f t="shared" ca="1" si="1182"/>
        <v>407000</v>
      </c>
      <c r="M2158">
        <f t="shared" ca="1" si="1183"/>
        <v>1017000</v>
      </c>
      <c r="N2158">
        <f t="shared" ca="1" si="1184"/>
        <v>1017000</v>
      </c>
      <c r="O2158">
        <f t="shared" ca="1" si="1185"/>
        <v>610000</v>
      </c>
      <c r="P2158">
        <f t="shared" ca="1" si="1161"/>
        <v>608396</v>
      </c>
      <c r="Q2158">
        <f ca="1">IF(P2158&gt;0,1,0)</f>
        <v>1</v>
      </c>
      <c r="R2158">
        <f t="shared" ca="1" si="1186"/>
        <v>16</v>
      </c>
      <c r="S2158">
        <f t="shared" ca="1" si="1187"/>
        <v>4</v>
      </c>
      <c r="T2158">
        <f t="shared" ca="1" si="1188"/>
        <v>10</v>
      </c>
      <c r="U2158">
        <f t="shared" ca="1" si="1189"/>
        <v>10</v>
      </c>
      <c r="V2158">
        <f t="shared" ca="1" si="1190"/>
        <v>6</v>
      </c>
      <c r="X2158">
        <f t="shared" si="1192"/>
        <v>2158</v>
      </c>
      <c r="Y2158">
        <f t="shared" si="1193"/>
        <v>2102</v>
      </c>
      <c r="Z2158">
        <f t="shared" si="1194"/>
        <v>2103</v>
      </c>
      <c r="AA2158">
        <f t="shared" si="1191"/>
        <v>2251</v>
      </c>
      <c r="AB2158">
        <f t="shared" si="1174"/>
        <v>150</v>
      </c>
      <c r="AM2158" t="str">
        <f t="shared" si="1175"/>
        <v>201903HD</v>
      </c>
      <c r="AN2158">
        <f t="shared" ca="1" si="1163"/>
        <v>16.000039350713237</v>
      </c>
      <c r="AO2158">
        <f t="shared" ca="1" si="1164"/>
        <v>4.0039350713231681</v>
      </c>
      <c r="AP2158">
        <f t="shared" ca="1" si="1176"/>
        <v>10.004918839153961</v>
      </c>
      <c r="AQ2158">
        <f t="shared" ca="1" si="1177"/>
        <v>10.004918839153961</v>
      </c>
      <c r="AR2158">
        <f t="shared" ca="1" si="1178"/>
        <v>6.0009837678307925</v>
      </c>
      <c r="AS2158">
        <f ca="1">P2158/J2158</f>
        <v>7.1252463519763665E-2</v>
      </c>
    </row>
    <row r="2159" spans="1:45" x14ac:dyDescent="0.4">
      <c r="A2159">
        <f t="shared" si="1173"/>
        <v>201903</v>
      </c>
      <c r="B2159" t="s">
        <v>244</v>
      </c>
      <c r="C2159" t="s">
        <v>75</v>
      </c>
      <c r="D2159" t="str">
        <f t="shared" ca="1" si="1162"/>
        <v>I118</v>
      </c>
      <c r="E2159">
        <f t="shared" ca="1" si="1179"/>
        <v>77</v>
      </c>
      <c r="F2159">
        <f t="shared" ca="1" si="1180"/>
        <v>11</v>
      </c>
      <c r="G2159" t="str">
        <f t="shared" ca="1" si="1159"/>
        <v>S10</v>
      </c>
      <c r="H2159" t="str">
        <f t="shared" ca="1" si="1160"/>
        <v>S108</v>
      </c>
      <c r="I2159">
        <f ca="1">VLOOKUP(D2159,PRC!$A$2:$B$21,2,0)*E2159</f>
        <v>40810000</v>
      </c>
      <c r="J2159">
        <f t="shared" ca="1" si="1181"/>
        <v>33464196.000000004</v>
      </c>
      <c r="K2159">
        <f ca="1">VLOOKUP(D2159,PRC!$A$1:$C$21,3,0)*E2159</f>
        <v>17140200</v>
      </c>
      <c r="L2159">
        <f t="shared" ca="1" si="1182"/>
        <v>1224000</v>
      </c>
      <c r="M2159">
        <f t="shared" ca="1" si="1183"/>
        <v>3265000</v>
      </c>
      <c r="N2159">
        <f t="shared" ca="1" si="1184"/>
        <v>4897000</v>
      </c>
      <c r="O2159">
        <f t="shared" ca="1" si="1185"/>
        <v>4081000</v>
      </c>
      <c r="P2159">
        <f t="shared" ca="1" si="1161"/>
        <v>2856996.0000000037</v>
      </c>
      <c r="Q2159">
        <f ca="1">IF(P2159&gt;0,1,0)</f>
        <v>1</v>
      </c>
      <c r="R2159">
        <f t="shared" ca="1" si="1186"/>
        <v>18</v>
      </c>
      <c r="S2159">
        <f t="shared" ca="1" si="1187"/>
        <v>3</v>
      </c>
      <c r="T2159">
        <f t="shared" ca="1" si="1188"/>
        <v>8</v>
      </c>
      <c r="U2159">
        <f t="shared" ca="1" si="1189"/>
        <v>12</v>
      </c>
      <c r="V2159">
        <f t="shared" ca="1" si="1190"/>
        <v>10</v>
      </c>
      <c r="X2159">
        <f t="shared" si="1192"/>
        <v>2159</v>
      </c>
      <c r="Y2159">
        <f t="shared" si="1193"/>
        <v>2102</v>
      </c>
      <c r="Z2159">
        <f t="shared" si="1194"/>
        <v>2103</v>
      </c>
      <c r="AA2159">
        <f t="shared" si="1191"/>
        <v>2251</v>
      </c>
      <c r="AB2159">
        <f t="shared" si="1174"/>
        <v>150</v>
      </c>
      <c r="AM2159" t="str">
        <f t="shared" si="1175"/>
        <v>201903HD</v>
      </c>
      <c r="AN2159">
        <f t="shared" ca="1" si="1163"/>
        <v>18.000009801519223</v>
      </c>
      <c r="AO2159">
        <f t="shared" ca="1" si="1164"/>
        <v>2.9992648860573392</v>
      </c>
      <c r="AP2159">
        <f t="shared" ca="1" si="1176"/>
        <v>8.0004900759617747</v>
      </c>
      <c r="AQ2159">
        <f t="shared" ca="1" si="1177"/>
        <v>11.999509924038227</v>
      </c>
      <c r="AR2159">
        <f t="shared" ca="1" si="1178"/>
        <v>10</v>
      </c>
      <c r="AS2159">
        <f ca="1">P2159/J2159</f>
        <v>8.5374709136893753E-2</v>
      </c>
    </row>
    <row r="2160" spans="1:45" x14ac:dyDescent="0.4">
      <c r="A2160">
        <f t="shared" si="1173"/>
        <v>201903</v>
      </c>
      <c r="B2160" t="s">
        <v>245</v>
      </c>
      <c r="C2160" t="s">
        <v>75</v>
      </c>
      <c r="D2160" t="str">
        <f t="shared" ca="1" si="1162"/>
        <v>I120</v>
      </c>
      <c r="E2160">
        <f t="shared" ca="1" si="1179"/>
        <v>72</v>
      </c>
      <c r="F2160">
        <f t="shared" ca="1" si="1180"/>
        <v>18</v>
      </c>
      <c r="G2160" t="str">
        <f t="shared" ca="1" si="1159"/>
        <v>S11</v>
      </c>
      <c r="H2160" t="str">
        <f t="shared" ca="1" si="1160"/>
        <v>S114</v>
      </c>
      <c r="I2160">
        <f ca="1">VLOOKUP(D2160,PRC!$A$2:$B$21,2,0)*E2160</f>
        <v>309600000</v>
      </c>
      <c r="J2160">
        <f t="shared" ca="1" si="1181"/>
        <v>250775996.00000003</v>
      </c>
      <c r="K2160">
        <f ca="1">VLOOKUP(D2160,PRC!$A$1:$C$21,3,0)*E2160</f>
        <v>139320000</v>
      </c>
      <c r="L2160">
        <f t="shared" ca="1" si="1182"/>
        <v>9288000</v>
      </c>
      <c r="M2160">
        <f t="shared" ca="1" si="1183"/>
        <v>30960000</v>
      </c>
      <c r="N2160">
        <f t="shared" ca="1" si="1184"/>
        <v>37152000</v>
      </c>
      <c r="O2160">
        <f t="shared" ca="1" si="1185"/>
        <v>15480000</v>
      </c>
      <c r="P2160">
        <f t="shared" ca="1" si="1161"/>
        <v>18575996.00000003</v>
      </c>
      <c r="Q2160">
        <f ca="1">IF(P2160&gt;0,1,0)</f>
        <v>1</v>
      </c>
      <c r="R2160">
        <f t="shared" ca="1" si="1186"/>
        <v>19</v>
      </c>
      <c r="S2160">
        <f t="shared" ca="1" si="1187"/>
        <v>3</v>
      </c>
      <c r="T2160">
        <f t="shared" ca="1" si="1188"/>
        <v>10</v>
      </c>
      <c r="U2160">
        <f t="shared" ca="1" si="1189"/>
        <v>12</v>
      </c>
      <c r="V2160">
        <f t="shared" ca="1" si="1190"/>
        <v>5</v>
      </c>
      <c r="X2160">
        <f t="shared" si="1192"/>
        <v>2160</v>
      </c>
      <c r="Y2160">
        <f t="shared" si="1193"/>
        <v>2102</v>
      </c>
      <c r="Z2160">
        <f t="shared" si="1194"/>
        <v>2103</v>
      </c>
      <c r="AA2160">
        <f t="shared" si="1191"/>
        <v>2251</v>
      </c>
      <c r="AB2160">
        <f t="shared" si="1174"/>
        <v>150</v>
      </c>
      <c r="AM2160" t="str">
        <f t="shared" si="1175"/>
        <v>201903HD</v>
      </c>
      <c r="AN2160">
        <f t="shared" ca="1" si="1163"/>
        <v>19.000001291989655</v>
      </c>
      <c r="AO2160">
        <f t="shared" ca="1" si="1164"/>
        <v>3</v>
      </c>
      <c r="AP2160">
        <f t="shared" ca="1" si="1176"/>
        <v>10</v>
      </c>
      <c r="AQ2160">
        <f t="shared" ca="1" si="1177"/>
        <v>12</v>
      </c>
      <c r="AR2160">
        <f t="shared" ca="1" si="1178"/>
        <v>5</v>
      </c>
      <c r="AS2160">
        <f ca="1">P2160/J2160</f>
        <v>7.4074059305102025E-2</v>
      </c>
    </row>
    <row r="2161" spans="1:45" x14ac:dyDescent="0.4">
      <c r="A2161">
        <f t="shared" si="1173"/>
        <v>201903</v>
      </c>
      <c r="B2161" t="s">
        <v>246</v>
      </c>
      <c r="C2161" t="s">
        <v>75</v>
      </c>
      <c r="D2161" t="str">
        <f t="shared" ca="1" si="1162"/>
        <v>I112</v>
      </c>
      <c r="E2161">
        <f t="shared" ca="1" si="1179"/>
        <v>79</v>
      </c>
      <c r="F2161">
        <f t="shared" ca="1" si="1180"/>
        <v>15</v>
      </c>
      <c r="G2161" t="str">
        <f t="shared" ca="1" si="1159"/>
        <v>S11</v>
      </c>
      <c r="H2161" t="str">
        <f t="shared" ca="1" si="1160"/>
        <v>S115</v>
      </c>
      <c r="I2161">
        <f ca="1">VLOOKUP(D2161,PRC!$A$2:$B$21,2,0)*E2161</f>
        <v>5135000</v>
      </c>
      <c r="J2161">
        <f t="shared" ca="1" si="1181"/>
        <v>4621496</v>
      </c>
      <c r="K2161">
        <f ca="1">VLOOKUP(D2161,PRC!$A$1:$C$21,3,0)*E2161</f>
        <v>2567500</v>
      </c>
      <c r="L2161">
        <f t="shared" ca="1" si="1182"/>
        <v>154000</v>
      </c>
      <c r="M2161">
        <f t="shared" ca="1" si="1183"/>
        <v>462000</v>
      </c>
      <c r="N2161">
        <f t="shared" ca="1" si="1184"/>
        <v>668000</v>
      </c>
      <c r="O2161">
        <f t="shared" ca="1" si="1185"/>
        <v>462000</v>
      </c>
      <c r="P2161">
        <f t="shared" ca="1" si="1161"/>
        <v>307996</v>
      </c>
      <c r="Q2161">
        <f ca="1">IF(P2161&gt;0,1,0)</f>
        <v>1</v>
      </c>
      <c r="R2161">
        <f t="shared" ca="1" si="1186"/>
        <v>10</v>
      </c>
      <c r="S2161">
        <f t="shared" ca="1" si="1187"/>
        <v>3</v>
      </c>
      <c r="T2161">
        <f t="shared" ca="1" si="1188"/>
        <v>9</v>
      </c>
      <c r="U2161">
        <f t="shared" ca="1" si="1189"/>
        <v>13</v>
      </c>
      <c r="V2161">
        <f t="shared" ca="1" si="1190"/>
        <v>9</v>
      </c>
      <c r="X2161">
        <f t="shared" si="1192"/>
        <v>2161</v>
      </c>
      <c r="Y2161">
        <f t="shared" si="1193"/>
        <v>2102</v>
      </c>
      <c r="Z2161">
        <f t="shared" si="1194"/>
        <v>2103</v>
      </c>
      <c r="AA2161">
        <f t="shared" si="1191"/>
        <v>2251</v>
      </c>
      <c r="AB2161">
        <f t="shared" si="1174"/>
        <v>150</v>
      </c>
      <c r="AM2161" t="str">
        <f t="shared" si="1175"/>
        <v>201903HD</v>
      </c>
      <c r="AN2161">
        <f t="shared" ca="1" si="1163"/>
        <v>10.000077896786753</v>
      </c>
      <c r="AO2161">
        <f t="shared" ca="1" si="1164"/>
        <v>2.9990262901655305</v>
      </c>
      <c r="AP2161">
        <f t="shared" ca="1" si="1176"/>
        <v>8.9970788704965923</v>
      </c>
      <c r="AQ2161">
        <f t="shared" ca="1" si="1177"/>
        <v>13.008763388510225</v>
      </c>
      <c r="AR2161">
        <f t="shared" ca="1" si="1178"/>
        <v>8.9970788704965923</v>
      </c>
      <c r="AS2161">
        <f ca="1">P2161/J2161</f>
        <v>6.6644220832388468E-2</v>
      </c>
    </row>
    <row r="2162" spans="1:45" x14ac:dyDescent="0.4">
      <c r="A2162">
        <f t="shared" si="1173"/>
        <v>201903</v>
      </c>
      <c r="B2162" t="s">
        <v>247</v>
      </c>
      <c r="C2162" t="s">
        <v>75</v>
      </c>
      <c r="D2162" t="str">
        <f t="shared" ca="1" si="1162"/>
        <v>I102</v>
      </c>
      <c r="E2162">
        <f t="shared" ca="1" si="1179"/>
        <v>88</v>
      </c>
      <c r="F2162">
        <f t="shared" ca="1" si="1180"/>
        <v>12</v>
      </c>
      <c r="G2162" t="str">
        <f t="shared" ca="1" si="1159"/>
        <v>S12</v>
      </c>
      <c r="H2162" t="str">
        <f t="shared" ca="1" si="1160"/>
        <v>S120</v>
      </c>
      <c r="I2162">
        <f ca="1">VLOOKUP(D2162,PRC!$A$2:$B$21,2,0)*E2162</f>
        <v>3520000</v>
      </c>
      <c r="J2162">
        <f t="shared" ca="1" si="1181"/>
        <v>3167996</v>
      </c>
      <c r="K2162">
        <f ca="1">VLOOKUP(D2162,PRC!$A$1:$C$21,3,0)*E2162</f>
        <v>1654400</v>
      </c>
      <c r="L2162">
        <f t="shared" ca="1" si="1182"/>
        <v>176000</v>
      </c>
      <c r="M2162">
        <f t="shared" ca="1" si="1183"/>
        <v>282000</v>
      </c>
      <c r="N2162">
        <f t="shared" ca="1" si="1184"/>
        <v>352000</v>
      </c>
      <c r="O2162">
        <f t="shared" ca="1" si="1185"/>
        <v>282000</v>
      </c>
      <c r="P2162">
        <f t="shared" ca="1" si="1161"/>
        <v>421596</v>
      </c>
      <c r="Q2162">
        <f ca="1">IF(P2162&gt;0,1,0)</f>
        <v>1</v>
      </c>
      <c r="R2162">
        <f t="shared" ca="1" si="1186"/>
        <v>10</v>
      </c>
      <c r="S2162">
        <f t="shared" ca="1" si="1187"/>
        <v>5</v>
      </c>
      <c r="T2162">
        <f t="shared" ca="1" si="1188"/>
        <v>8</v>
      </c>
      <c r="U2162">
        <f t="shared" ca="1" si="1189"/>
        <v>10</v>
      </c>
      <c r="V2162">
        <f t="shared" ca="1" si="1190"/>
        <v>8</v>
      </c>
      <c r="X2162">
        <f t="shared" si="1192"/>
        <v>2162</v>
      </c>
      <c r="Y2162">
        <f t="shared" si="1193"/>
        <v>2102</v>
      </c>
      <c r="Z2162">
        <f t="shared" si="1194"/>
        <v>2103</v>
      </c>
      <c r="AA2162">
        <f t="shared" si="1191"/>
        <v>2251</v>
      </c>
      <c r="AB2162">
        <f t="shared" si="1174"/>
        <v>150</v>
      </c>
      <c r="AM2162" t="str">
        <f t="shared" si="1175"/>
        <v>201903HD</v>
      </c>
      <c r="AN2162">
        <f t="shared" ca="1" si="1163"/>
        <v>10.00011363636364</v>
      </c>
      <c r="AO2162">
        <f t="shared" ca="1" si="1164"/>
        <v>5</v>
      </c>
      <c r="AP2162">
        <f t="shared" ca="1" si="1176"/>
        <v>8.0113636363636367</v>
      </c>
      <c r="AQ2162">
        <f t="shared" ca="1" si="1177"/>
        <v>10</v>
      </c>
      <c r="AR2162">
        <f t="shared" ca="1" si="1178"/>
        <v>8.0113636363636367</v>
      </c>
      <c r="AS2162">
        <f ca="1">P2162/J2162</f>
        <v>0.13307971348448672</v>
      </c>
    </row>
    <row r="2163" spans="1:45" x14ac:dyDescent="0.4">
      <c r="A2163">
        <f t="shared" si="1173"/>
        <v>201903</v>
      </c>
      <c r="B2163" t="s">
        <v>248</v>
      </c>
      <c r="C2163" t="s">
        <v>75</v>
      </c>
      <c r="D2163" t="str">
        <f t="shared" ca="1" si="1162"/>
        <v>I114</v>
      </c>
      <c r="E2163">
        <f t="shared" ca="1" si="1179"/>
        <v>92</v>
      </c>
      <c r="F2163">
        <f t="shared" ca="1" si="1180"/>
        <v>19</v>
      </c>
      <c r="G2163" t="str">
        <f t="shared" ca="1" si="1159"/>
        <v>S10</v>
      </c>
      <c r="H2163" t="str">
        <f t="shared" ca="1" si="1160"/>
        <v>S105</v>
      </c>
      <c r="I2163">
        <f ca="1">VLOOKUP(D2163,PRC!$A$2:$B$21,2,0)*E2163</f>
        <v>22080000</v>
      </c>
      <c r="J2163">
        <f t="shared" ca="1" si="1181"/>
        <v>18326396</v>
      </c>
      <c r="K2163">
        <f ca="1">VLOOKUP(D2163,PRC!$A$1:$C$21,3,0)*E2163</f>
        <v>12806400</v>
      </c>
      <c r="L2163">
        <f t="shared" ca="1" si="1182"/>
        <v>662000</v>
      </c>
      <c r="M2163">
        <f t="shared" ca="1" si="1183"/>
        <v>1766000</v>
      </c>
      <c r="N2163">
        <f t="shared" ca="1" si="1184"/>
        <v>2870000</v>
      </c>
      <c r="O2163">
        <f t="shared" ca="1" si="1185"/>
        <v>1546000</v>
      </c>
      <c r="P2163">
        <f t="shared" ca="1" si="1161"/>
        <v>-1324004</v>
      </c>
      <c r="Q2163">
        <f ca="1">IF(P2163&gt;0,1,0)</f>
        <v>0</v>
      </c>
      <c r="R2163">
        <f t="shared" ca="1" si="1186"/>
        <v>17</v>
      </c>
      <c r="S2163">
        <f t="shared" ca="1" si="1187"/>
        <v>3</v>
      </c>
      <c r="T2163">
        <f t="shared" ca="1" si="1188"/>
        <v>8</v>
      </c>
      <c r="U2163">
        <f t="shared" ca="1" si="1189"/>
        <v>13</v>
      </c>
      <c r="V2163">
        <f t="shared" ca="1" si="1190"/>
        <v>7</v>
      </c>
      <c r="X2163">
        <f t="shared" si="1192"/>
        <v>2163</v>
      </c>
      <c r="Y2163">
        <f t="shared" si="1193"/>
        <v>2102</v>
      </c>
      <c r="Z2163">
        <f t="shared" si="1194"/>
        <v>2103</v>
      </c>
      <c r="AA2163">
        <f t="shared" si="1191"/>
        <v>2251</v>
      </c>
      <c r="AB2163">
        <f t="shared" si="1174"/>
        <v>150</v>
      </c>
      <c r="AM2163" t="str">
        <f t="shared" si="1175"/>
        <v>201903HD</v>
      </c>
      <c r="AN2163">
        <f t="shared" ca="1" si="1163"/>
        <v>17.000018115942026</v>
      </c>
      <c r="AO2163">
        <f t="shared" ca="1" si="1164"/>
        <v>2.9981884057971016</v>
      </c>
      <c r="AP2163">
        <f t="shared" ca="1" si="1176"/>
        <v>7.9981884057971016</v>
      </c>
      <c r="AQ2163">
        <f t="shared" ca="1" si="1177"/>
        <v>12.998188405797102</v>
      </c>
      <c r="AR2163">
        <f t="shared" ca="1" si="1178"/>
        <v>7.0018115942028984</v>
      </c>
      <c r="AS2163">
        <f ca="1">P2163/J2163</f>
        <v>-7.2245737787178674E-2</v>
      </c>
    </row>
    <row r="2164" spans="1:45" x14ac:dyDescent="0.4">
      <c r="A2164">
        <f t="shared" si="1173"/>
        <v>201903</v>
      </c>
      <c r="B2164" t="s">
        <v>249</v>
      </c>
      <c r="C2164" t="s">
        <v>75</v>
      </c>
      <c r="D2164" t="str">
        <f t="shared" ca="1" si="1162"/>
        <v>I107</v>
      </c>
      <c r="E2164">
        <f t="shared" ca="1" si="1179"/>
        <v>83</v>
      </c>
      <c r="F2164">
        <f t="shared" ca="1" si="1180"/>
        <v>13</v>
      </c>
      <c r="G2164" t="str">
        <f t="shared" ca="1" si="1159"/>
        <v>S12</v>
      </c>
      <c r="H2164" t="str">
        <f t="shared" ca="1" si="1160"/>
        <v>S120</v>
      </c>
      <c r="I2164">
        <f ca="1">VLOOKUP(D2164,PRC!$A$2:$B$21,2,0)*E2164</f>
        <v>12450000</v>
      </c>
      <c r="J2164">
        <f t="shared" ca="1" si="1181"/>
        <v>10582496</v>
      </c>
      <c r="K2164">
        <f ca="1">VLOOKUP(D2164,PRC!$A$1:$C$21,3,0)*E2164</f>
        <v>7096500</v>
      </c>
      <c r="L2164">
        <f t="shared" ca="1" si="1182"/>
        <v>498000</v>
      </c>
      <c r="M2164">
        <f t="shared" ca="1" si="1183"/>
        <v>872000</v>
      </c>
      <c r="N2164">
        <f t="shared" ca="1" si="1184"/>
        <v>1868000</v>
      </c>
      <c r="O2164">
        <f t="shared" ca="1" si="1185"/>
        <v>747000</v>
      </c>
      <c r="P2164">
        <f t="shared" ca="1" si="1161"/>
        <v>-499004</v>
      </c>
      <c r="Q2164">
        <f ca="1">IF(P2164&gt;0,1,0)</f>
        <v>0</v>
      </c>
      <c r="R2164">
        <f t="shared" ca="1" si="1186"/>
        <v>15</v>
      </c>
      <c r="S2164">
        <f t="shared" ca="1" si="1187"/>
        <v>4</v>
      </c>
      <c r="T2164">
        <f t="shared" ca="1" si="1188"/>
        <v>7</v>
      </c>
      <c r="U2164">
        <f t="shared" ca="1" si="1189"/>
        <v>15</v>
      </c>
      <c r="V2164">
        <f t="shared" ca="1" si="1190"/>
        <v>6</v>
      </c>
      <c r="X2164">
        <f t="shared" si="1192"/>
        <v>2164</v>
      </c>
      <c r="Y2164">
        <f t="shared" si="1193"/>
        <v>2102</v>
      </c>
      <c r="Z2164">
        <f t="shared" si="1194"/>
        <v>2103</v>
      </c>
      <c r="AA2164">
        <f t="shared" si="1191"/>
        <v>2251</v>
      </c>
      <c r="AB2164">
        <f t="shared" si="1174"/>
        <v>150</v>
      </c>
      <c r="AM2164" t="str">
        <f t="shared" si="1175"/>
        <v>201903HD</v>
      </c>
      <c r="AN2164">
        <f t="shared" ca="1" si="1163"/>
        <v>15.000032128514052</v>
      </c>
      <c r="AO2164">
        <f t="shared" ca="1" si="1164"/>
        <v>4</v>
      </c>
      <c r="AP2164">
        <f t="shared" ca="1" si="1176"/>
        <v>7.0040160642570282</v>
      </c>
      <c r="AQ2164">
        <f t="shared" ca="1" si="1177"/>
        <v>15.004016064257028</v>
      </c>
      <c r="AR2164">
        <f t="shared" ca="1" si="1178"/>
        <v>6</v>
      </c>
      <c r="AS2164">
        <f ca="1">P2164/J2164</f>
        <v>-4.7153714964787138E-2</v>
      </c>
    </row>
    <row r="2165" spans="1:45" x14ac:dyDescent="0.4">
      <c r="A2165">
        <f t="shared" si="1173"/>
        <v>201903</v>
      </c>
      <c r="B2165" t="s">
        <v>250</v>
      </c>
      <c r="C2165" t="s">
        <v>75</v>
      </c>
      <c r="D2165" t="str">
        <f t="shared" ca="1" si="1162"/>
        <v>I101</v>
      </c>
      <c r="E2165">
        <f t="shared" ca="1" si="1179"/>
        <v>93</v>
      </c>
      <c r="F2165">
        <f t="shared" ca="1" si="1180"/>
        <v>18</v>
      </c>
      <c r="G2165" t="str">
        <f t="shared" ca="1" si="1159"/>
        <v>S10</v>
      </c>
      <c r="H2165" t="str">
        <f t="shared" ca="1" si="1160"/>
        <v>S101</v>
      </c>
      <c r="I2165">
        <f ca="1">VLOOKUP(D2165,PRC!$A$2:$B$21,2,0)*E2165</f>
        <v>2790000</v>
      </c>
      <c r="J2165">
        <f t="shared" ca="1" si="1181"/>
        <v>2427296</v>
      </c>
      <c r="K2165">
        <f ca="1">VLOOKUP(D2165,PRC!$A$1:$C$21,3,0)*E2165</f>
        <v>1450800</v>
      </c>
      <c r="L2165">
        <f t="shared" ca="1" si="1182"/>
        <v>140000</v>
      </c>
      <c r="M2165">
        <f t="shared" ca="1" si="1183"/>
        <v>223000</v>
      </c>
      <c r="N2165">
        <f t="shared" ca="1" si="1184"/>
        <v>391000</v>
      </c>
      <c r="O2165">
        <f t="shared" ca="1" si="1185"/>
        <v>195000</v>
      </c>
      <c r="P2165">
        <f t="shared" ca="1" si="1161"/>
        <v>27496</v>
      </c>
      <c r="Q2165">
        <f ca="1">IF(P2165&gt;0,1,0)</f>
        <v>1</v>
      </c>
      <c r="R2165">
        <f t="shared" ca="1" si="1186"/>
        <v>13</v>
      </c>
      <c r="S2165">
        <f t="shared" ca="1" si="1187"/>
        <v>5</v>
      </c>
      <c r="T2165">
        <f t="shared" ca="1" si="1188"/>
        <v>8</v>
      </c>
      <c r="U2165">
        <f t="shared" ca="1" si="1189"/>
        <v>14</v>
      </c>
      <c r="V2165">
        <f t="shared" ca="1" si="1190"/>
        <v>7</v>
      </c>
      <c r="X2165">
        <f t="shared" si="1192"/>
        <v>2165</v>
      </c>
      <c r="Y2165">
        <f t="shared" si="1193"/>
        <v>2102</v>
      </c>
      <c r="Z2165">
        <f t="shared" si="1194"/>
        <v>2103</v>
      </c>
      <c r="AA2165">
        <f t="shared" si="1191"/>
        <v>2251</v>
      </c>
      <c r="AB2165">
        <f t="shared" si="1174"/>
        <v>150</v>
      </c>
      <c r="AM2165" t="str">
        <f t="shared" si="1175"/>
        <v>201903HD</v>
      </c>
      <c r="AN2165">
        <f t="shared" ca="1" si="1163"/>
        <v>13.000143369175632</v>
      </c>
      <c r="AO2165">
        <f t="shared" ca="1" si="1164"/>
        <v>5.0179211469534053</v>
      </c>
      <c r="AP2165">
        <f t="shared" ca="1" si="1176"/>
        <v>7.9928315412186386</v>
      </c>
      <c r="AQ2165">
        <f t="shared" ca="1" si="1177"/>
        <v>14.014336917562725</v>
      </c>
      <c r="AR2165">
        <f t="shared" ca="1" si="1178"/>
        <v>6.9892473118279561</v>
      </c>
      <c r="AS2165">
        <f ca="1">P2165/J2165</f>
        <v>1.132783146348859E-2</v>
      </c>
    </row>
    <row r="2166" spans="1:45" x14ac:dyDescent="0.4">
      <c r="A2166">
        <f t="shared" si="1173"/>
        <v>201903</v>
      </c>
      <c r="B2166" t="s">
        <v>251</v>
      </c>
      <c r="C2166" t="s">
        <v>75</v>
      </c>
      <c r="D2166" t="str">
        <f t="shared" ca="1" si="1162"/>
        <v>I103</v>
      </c>
      <c r="E2166">
        <f t="shared" ca="1" si="1179"/>
        <v>117</v>
      </c>
      <c r="F2166">
        <f t="shared" ca="1" si="1180"/>
        <v>15</v>
      </c>
      <c r="G2166" t="str">
        <f t="shared" ca="1" si="1159"/>
        <v>S12</v>
      </c>
      <c r="H2166" t="str">
        <f t="shared" ca="1" si="1160"/>
        <v>S120</v>
      </c>
      <c r="I2166">
        <f ca="1">VLOOKUP(D2166,PRC!$A$2:$B$21,2,0)*E2166</f>
        <v>5850000</v>
      </c>
      <c r="J2166">
        <f t="shared" ca="1" si="1181"/>
        <v>4738496</v>
      </c>
      <c r="K2166">
        <f ca="1">VLOOKUP(D2166,PRC!$A$1:$C$21,3,0)*E2166</f>
        <v>3334500</v>
      </c>
      <c r="L2166">
        <f t="shared" ca="1" si="1182"/>
        <v>234000</v>
      </c>
      <c r="M2166">
        <f t="shared" ca="1" si="1183"/>
        <v>351000</v>
      </c>
      <c r="N2166">
        <f t="shared" ca="1" si="1184"/>
        <v>702000</v>
      </c>
      <c r="O2166">
        <f t="shared" ca="1" si="1185"/>
        <v>293000</v>
      </c>
      <c r="P2166">
        <f t="shared" ca="1" si="1161"/>
        <v>-176004</v>
      </c>
      <c r="Q2166">
        <f ca="1">IF(P2166&gt;0,1,0)</f>
        <v>0</v>
      </c>
      <c r="R2166">
        <f t="shared" ca="1" si="1186"/>
        <v>19</v>
      </c>
      <c r="S2166">
        <f t="shared" ca="1" si="1187"/>
        <v>4</v>
      </c>
      <c r="T2166">
        <f t="shared" ca="1" si="1188"/>
        <v>6</v>
      </c>
      <c r="U2166">
        <f t="shared" ca="1" si="1189"/>
        <v>12</v>
      </c>
      <c r="V2166">
        <f t="shared" ca="1" si="1190"/>
        <v>5</v>
      </c>
      <c r="X2166">
        <f t="shared" si="1192"/>
        <v>2166</v>
      </c>
      <c r="Y2166">
        <f t="shared" si="1193"/>
        <v>2102</v>
      </c>
      <c r="Z2166">
        <f t="shared" si="1194"/>
        <v>2103</v>
      </c>
      <c r="AA2166">
        <f t="shared" si="1191"/>
        <v>2251</v>
      </c>
      <c r="AB2166">
        <f t="shared" si="1174"/>
        <v>150</v>
      </c>
      <c r="AM2166" t="str">
        <f t="shared" si="1175"/>
        <v>201903HD</v>
      </c>
      <c r="AN2166">
        <f t="shared" ca="1" si="1163"/>
        <v>19.000068376068381</v>
      </c>
      <c r="AO2166">
        <f t="shared" ca="1" si="1164"/>
        <v>4</v>
      </c>
      <c r="AP2166">
        <f t="shared" ca="1" si="1176"/>
        <v>6</v>
      </c>
      <c r="AQ2166">
        <f t="shared" ca="1" si="1177"/>
        <v>12</v>
      </c>
      <c r="AR2166">
        <f t="shared" ca="1" si="1178"/>
        <v>5.0085470085470085</v>
      </c>
      <c r="AS2166">
        <f ca="1">P2166/J2166</f>
        <v>-3.7143431164656467E-2</v>
      </c>
    </row>
    <row r="2167" spans="1:45" x14ac:dyDescent="0.4">
      <c r="A2167">
        <f t="shared" si="1173"/>
        <v>201903</v>
      </c>
      <c r="B2167" t="s">
        <v>252</v>
      </c>
      <c r="C2167" t="s">
        <v>75</v>
      </c>
      <c r="D2167" t="str">
        <f t="shared" ca="1" si="1162"/>
        <v>I104</v>
      </c>
      <c r="E2167">
        <f t="shared" ca="1" si="1179"/>
        <v>90</v>
      </c>
      <c r="F2167">
        <f t="shared" ca="1" si="1180"/>
        <v>17</v>
      </c>
      <c r="G2167" t="str">
        <f t="shared" ref="G2167:G2230" ca="1" si="1195">LEFT(H2167,3)</f>
        <v>S12</v>
      </c>
      <c r="H2167" t="str">
        <f t="shared" ref="H2167:H2230" ca="1" si="1196">"S"&amp;RANDBETWEEN(101,120)</f>
        <v>S120</v>
      </c>
      <c r="I2167">
        <f ca="1">VLOOKUP(D2167,PRC!$A$2:$B$21,2,0)*E2167</f>
        <v>6300000</v>
      </c>
      <c r="J2167">
        <f t="shared" ca="1" si="1181"/>
        <v>5102996</v>
      </c>
      <c r="K2167">
        <f ca="1">VLOOKUP(D2167,PRC!$A$1:$C$21,3,0)*E2167</f>
        <v>2646000</v>
      </c>
      <c r="L2167">
        <f t="shared" ca="1" si="1182"/>
        <v>252000</v>
      </c>
      <c r="M2167">
        <f t="shared" ca="1" si="1183"/>
        <v>630000</v>
      </c>
      <c r="N2167">
        <f t="shared" ca="1" si="1184"/>
        <v>882000</v>
      </c>
      <c r="O2167">
        <f t="shared" ca="1" si="1185"/>
        <v>378000</v>
      </c>
      <c r="P2167">
        <f t="shared" ref="P2167:P2230" ca="1" si="1197">J2167-SUM(K2167:O2167)</f>
        <v>314996</v>
      </c>
      <c r="Q2167">
        <f ca="1">IF(P2167&gt;0,1,0)</f>
        <v>1</v>
      </c>
      <c r="R2167">
        <f t="shared" ca="1" si="1186"/>
        <v>19</v>
      </c>
      <c r="S2167">
        <f t="shared" ca="1" si="1187"/>
        <v>4</v>
      </c>
      <c r="T2167">
        <f t="shared" ca="1" si="1188"/>
        <v>10</v>
      </c>
      <c r="U2167">
        <f t="shared" ca="1" si="1189"/>
        <v>14</v>
      </c>
      <c r="V2167">
        <f t="shared" ca="1" si="1190"/>
        <v>6</v>
      </c>
      <c r="X2167">
        <f t="shared" si="1192"/>
        <v>2167</v>
      </c>
      <c r="Y2167">
        <f t="shared" si="1193"/>
        <v>2102</v>
      </c>
      <c r="Z2167">
        <f t="shared" si="1194"/>
        <v>2103</v>
      </c>
      <c r="AA2167">
        <f t="shared" si="1191"/>
        <v>2251</v>
      </c>
      <c r="AB2167">
        <f t="shared" si="1174"/>
        <v>150</v>
      </c>
      <c r="AM2167" t="str">
        <f t="shared" si="1175"/>
        <v>201903HD</v>
      </c>
      <c r="AN2167">
        <f t="shared" ca="1" si="1163"/>
        <v>19.000063492063489</v>
      </c>
      <c r="AO2167">
        <f t="shared" ca="1" si="1164"/>
        <v>4</v>
      </c>
      <c r="AP2167">
        <f t="shared" ca="1" si="1176"/>
        <v>10</v>
      </c>
      <c r="AQ2167">
        <f t="shared" ca="1" si="1177"/>
        <v>14.000000000000002</v>
      </c>
      <c r="AR2167">
        <f t="shared" ca="1" si="1178"/>
        <v>6</v>
      </c>
      <c r="AS2167">
        <f ca="1">P2167/J2167</f>
        <v>6.1727659594481357E-2</v>
      </c>
    </row>
    <row r="2168" spans="1:45" x14ac:dyDescent="0.4">
      <c r="A2168">
        <f t="shared" si="1173"/>
        <v>201903</v>
      </c>
      <c r="B2168" t="s">
        <v>253</v>
      </c>
      <c r="C2168" t="s">
        <v>75</v>
      </c>
      <c r="D2168" t="str">
        <f t="shared" ref="D2168:D2231" ca="1" si="1198">"I"&amp;RANDBETWEEN(101,120)</f>
        <v>I102</v>
      </c>
      <c r="E2168">
        <f t="shared" ca="1" si="1179"/>
        <v>72</v>
      </c>
      <c r="F2168">
        <f t="shared" ca="1" si="1180"/>
        <v>17</v>
      </c>
      <c r="G2168" t="str">
        <f t="shared" ca="1" si="1195"/>
        <v>S10</v>
      </c>
      <c r="H2168" t="str">
        <f t="shared" ca="1" si="1196"/>
        <v>S101</v>
      </c>
      <c r="I2168">
        <f ca="1">VLOOKUP(D2168,PRC!$A$2:$B$21,2,0)*E2168</f>
        <v>2880000</v>
      </c>
      <c r="J2168">
        <f t="shared" ca="1" si="1181"/>
        <v>2534396</v>
      </c>
      <c r="K2168">
        <f ca="1">VLOOKUP(D2168,PRC!$A$1:$C$21,3,0)*E2168</f>
        <v>1353600</v>
      </c>
      <c r="L2168">
        <f t="shared" ca="1" si="1182"/>
        <v>144000</v>
      </c>
      <c r="M2168">
        <f t="shared" ca="1" si="1183"/>
        <v>173000</v>
      </c>
      <c r="N2168">
        <f t="shared" ca="1" si="1184"/>
        <v>317000</v>
      </c>
      <c r="O2168">
        <f t="shared" ca="1" si="1185"/>
        <v>144000</v>
      </c>
      <c r="P2168">
        <f t="shared" ca="1" si="1197"/>
        <v>402796</v>
      </c>
      <c r="Q2168">
        <f ca="1">IF(P2168&gt;0,1,0)</f>
        <v>1</v>
      </c>
      <c r="R2168">
        <f t="shared" ca="1" si="1186"/>
        <v>12</v>
      </c>
      <c r="S2168">
        <f t="shared" ca="1" si="1187"/>
        <v>5</v>
      </c>
      <c r="T2168">
        <f t="shared" ca="1" si="1188"/>
        <v>6</v>
      </c>
      <c r="U2168">
        <f t="shared" ca="1" si="1189"/>
        <v>11</v>
      </c>
      <c r="V2168">
        <f t="shared" ca="1" si="1190"/>
        <v>5</v>
      </c>
      <c r="X2168">
        <f t="shared" si="1192"/>
        <v>2168</v>
      </c>
      <c r="Y2168">
        <f t="shared" si="1193"/>
        <v>2102</v>
      </c>
      <c r="Z2168">
        <f t="shared" si="1194"/>
        <v>2103</v>
      </c>
      <c r="AA2168">
        <f t="shared" si="1191"/>
        <v>2251</v>
      </c>
      <c r="AB2168">
        <f t="shared" si="1174"/>
        <v>150</v>
      </c>
      <c r="AM2168" t="str">
        <f t="shared" si="1175"/>
        <v>201903HD</v>
      </c>
      <c r="AN2168">
        <f t="shared" ref="AN2168:AN2231" ca="1" si="1199">(1-J2168/I2168)*100</f>
        <v>12.000138888888889</v>
      </c>
      <c r="AO2168">
        <f t="shared" ref="AO2168:AO2231" ca="1" si="1200">L2168/$I2168*100</f>
        <v>5</v>
      </c>
      <c r="AP2168">
        <f t="shared" ca="1" si="1176"/>
        <v>6.0069444444444446</v>
      </c>
      <c r="AQ2168">
        <f t="shared" ca="1" si="1177"/>
        <v>11.006944444444445</v>
      </c>
      <c r="AR2168">
        <f t="shared" ca="1" si="1178"/>
        <v>5</v>
      </c>
      <c r="AS2168">
        <f ca="1">P2168/J2168</f>
        <v>0.15893175336450974</v>
      </c>
    </row>
    <row r="2169" spans="1:45" x14ac:dyDescent="0.4">
      <c r="A2169">
        <f t="shared" si="1173"/>
        <v>201903</v>
      </c>
      <c r="B2169" t="s">
        <v>254</v>
      </c>
      <c r="C2169" t="s">
        <v>75</v>
      </c>
      <c r="D2169" t="str">
        <f t="shared" ca="1" si="1198"/>
        <v>I105</v>
      </c>
      <c r="E2169">
        <f t="shared" ca="1" si="1179"/>
        <v>87</v>
      </c>
      <c r="F2169">
        <f t="shared" ca="1" si="1180"/>
        <v>15</v>
      </c>
      <c r="G2169" t="str">
        <f t="shared" ca="1" si="1195"/>
        <v>S10</v>
      </c>
      <c r="H2169" t="str">
        <f t="shared" ca="1" si="1196"/>
        <v>S105</v>
      </c>
      <c r="I2169">
        <f ca="1">VLOOKUP(D2169,PRC!$A$2:$B$21,2,0)*E2169</f>
        <v>8700000</v>
      </c>
      <c r="J2169">
        <f t="shared" ca="1" si="1181"/>
        <v>7655996</v>
      </c>
      <c r="K2169">
        <f ca="1">VLOOKUP(D2169,PRC!$A$1:$C$21,3,0)*E2169</f>
        <v>5133000</v>
      </c>
      <c r="L2169">
        <f t="shared" ca="1" si="1182"/>
        <v>348000</v>
      </c>
      <c r="M2169">
        <f t="shared" ca="1" si="1183"/>
        <v>522000</v>
      </c>
      <c r="N2169">
        <f t="shared" ca="1" si="1184"/>
        <v>870000</v>
      </c>
      <c r="O2169">
        <f t="shared" ca="1" si="1185"/>
        <v>435000</v>
      </c>
      <c r="P2169">
        <f t="shared" ca="1" si="1197"/>
        <v>347996</v>
      </c>
      <c r="Q2169">
        <f ca="1">IF(P2169&gt;0,1,0)</f>
        <v>1</v>
      </c>
      <c r="R2169">
        <f t="shared" ca="1" si="1186"/>
        <v>12</v>
      </c>
      <c r="S2169">
        <f t="shared" ca="1" si="1187"/>
        <v>4</v>
      </c>
      <c r="T2169">
        <f t="shared" ca="1" si="1188"/>
        <v>6</v>
      </c>
      <c r="U2169">
        <f t="shared" ca="1" si="1189"/>
        <v>10</v>
      </c>
      <c r="V2169">
        <f t="shared" ca="1" si="1190"/>
        <v>5</v>
      </c>
      <c r="X2169">
        <f t="shared" si="1192"/>
        <v>2169</v>
      </c>
      <c r="Y2169">
        <f t="shared" si="1193"/>
        <v>2102</v>
      </c>
      <c r="Z2169">
        <f t="shared" si="1194"/>
        <v>2103</v>
      </c>
      <c r="AA2169">
        <f t="shared" si="1191"/>
        <v>2251</v>
      </c>
      <c r="AB2169">
        <f t="shared" si="1174"/>
        <v>150</v>
      </c>
      <c r="AM2169" t="str">
        <f t="shared" si="1175"/>
        <v>201903HD</v>
      </c>
      <c r="AN2169">
        <f t="shared" ca="1" si="1199"/>
        <v>12.000045977011498</v>
      </c>
      <c r="AO2169">
        <f t="shared" ca="1" si="1200"/>
        <v>4</v>
      </c>
      <c r="AP2169">
        <f t="shared" ca="1" si="1176"/>
        <v>6</v>
      </c>
      <c r="AQ2169">
        <f t="shared" ca="1" si="1177"/>
        <v>10</v>
      </c>
      <c r="AR2169">
        <f t="shared" ca="1" si="1178"/>
        <v>5</v>
      </c>
      <c r="AS2169">
        <f ca="1">P2169/J2169</f>
        <v>4.5454046736701531E-2</v>
      </c>
    </row>
    <row r="2170" spans="1:45" x14ac:dyDescent="0.4">
      <c r="A2170">
        <f t="shared" si="1173"/>
        <v>201903</v>
      </c>
      <c r="B2170" t="s">
        <v>255</v>
      </c>
      <c r="C2170" t="s">
        <v>75</v>
      </c>
      <c r="D2170" t="str">
        <f t="shared" ca="1" si="1198"/>
        <v>I119</v>
      </c>
      <c r="E2170">
        <f t="shared" ca="1" si="1179"/>
        <v>77</v>
      </c>
      <c r="F2170">
        <f t="shared" ca="1" si="1180"/>
        <v>10</v>
      </c>
      <c r="G2170" t="str">
        <f t="shared" ca="1" si="1195"/>
        <v>S10</v>
      </c>
      <c r="H2170" t="str">
        <f t="shared" ca="1" si="1196"/>
        <v>S101</v>
      </c>
      <c r="I2170">
        <f ca="1">VLOOKUP(D2170,PRC!$A$2:$B$21,2,0)*E2170</f>
        <v>7315000</v>
      </c>
      <c r="J2170">
        <f t="shared" ca="1" si="1181"/>
        <v>6364046</v>
      </c>
      <c r="K2170">
        <f ca="1">VLOOKUP(D2170,PRC!$A$1:$C$21,3,0)*E2170</f>
        <v>3511200</v>
      </c>
      <c r="L2170">
        <f t="shared" ca="1" si="1182"/>
        <v>293000</v>
      </c>
      <c r="M2170">
        <f t="shared" ca="1" si="1183"/>
        <v>585000</v>
      </c>
      <c r="N2170">
        <f t="shared" ca="1" si="1184"/>
        <v>1024000</v>
      </c>
      <c r="O2170">
        <f t="shared" ca="1" si="1185"/>
        <v>512000</v>
      </c>
      <c r="P2170">
        <f t="shared" ca="1" si="1197"/>
        <v>438846</v>
      </c>
      <c r="Q2170">
        <f ca="1">IF(P2170&gt;0,1,0)</f>
        <v>1</v>
      </c>
      <c r="R2170">
        <f t="shared" ca="1" si="1186"/>
        <v>13</v>
      </c>
      <c r="S2170">
        <f t="shared" ca="1" si="1187"/>
        <v>4</v>
      </c>
      <c r="T2170">
        <f t="shared" ca="1" si="1188"/>
        <v>8</v>
      </c>
      <c r="U2170">
        <f t="shared" ca="1" si="1189"/>
        <v>14</v>
      </c>
      <c r="V2170">
        <f t="shared" ca="1" si="1190"/>
        <v>7</v>
      </c>
      <c r="X2170">
        <f t="shared" si="1192"/>
        <v>2170</v>
      </c>
      <c r="Y2170">
        <f t="shared" si="1193"/>
        <v>2102</v>
      </c>
      <c r="Z2170">
        <f t="shared" si="1194"/>
        <v>2103</v>
      </c>
      <c r="AA2170">
        <f t="shared" si="1191"/>
        <v>2251</v>
      </c>
      <c r="AB2170">
        <f t="shared" si="1174"/>
        <v>150</v>
      </c>
      <c r="AM2170" t="str">
        <f t="shared" si="1175"/>
        <v>201903HD</v>
      </c>
      <c r="AN2170">
        <f t="shared" ca="1" si="1199"/>
        <v>13.000054682159945</v>
      </c>
      <c r="AO2170">
        <f t="shared" ca="1" si="1200"/>
        <v>4.0054682159945312</v>
      </c>
      <c r="AP2170">
        <f t="shared" ca="1" si="1176"/>
        <v>7.9972658920027344</v>
      </c>
      <c r="AQ2170">
        <f t="shared" ca="1" si="1177"/>
        <v>13.998632946001365</v>
      </c>
      <c r="AR2170">
        <f t="shared" ca="1" si="1178"/>
        <v>6.9993164730006825</v>
      </c>
      <c r="AS2170">
        <f ca="1">P2170/J2170</f>
        <v>6.8957075420259376E-2</v>
      </c>
    </row>
    <row r="2171" spans="1:45" x14ac:dyDescent="0.4">
      <c r="A2171">
        <f t="shared" si="1173"/>
        <v>201903</v>
      </c>
      <c r="B2171" t="s">
        <v>256</v>
      </c>
      <c r="C2171" t="s">
        <v>75</v>
      </c>
      <c r="D2171" t="str">
        <f t="shared" ca="1" si="1198"/>
        <v>I101</v>
      </c>
      <c r="E2171">
        <f t="shared" ca="1" si="1179"/>
        <v>86</v>
      </c>
      <c r="F2171">
        <f t="shared" ca="1" si="1180"/>
        <v>10</v>
      </c>
      <c r="G2171" t="str">
        <f t="shared" ca="1" si="1195"/>
        <v>S11</v>
      </c>
      <c r="H2171" t="str">
        <f t="shared" ca="1" si="1196"/>
        <v>S117</v>
      </c>
      <c r="I2171">
        <f ca="1">VLOOKUP(D2171,PRC!$A$2:$B$21,2,0)*E2171</f>
        <v>2580000</v>
      </c>
      <c r="J2171">
        <f t="shared" ca="1" si="1181"/>
        <v>2167196</v>
      </c>
      <c r="K2171">
        <f ca="1">VLOOKUP(D2171,PRC!$A$1:$C$21,3,0)*E2171</f>
        <v>1341600</v>
      </c>
      <c r="L2171">
        <f t="shared" ca="1" si="1182"/>
        <v>103000</v>
      </c>
      <c r="M2171">
        <f t="shared" ca="1" si="1183"/>
        <v>129000</v>
      </c>
      <c r="N2171">
        <f t="shared" ca="1" si="1184"/>
        <v>387000</v>
      </c>
      <c r="O2171">
        <f t="shared" ca="1" si="1185"/>
        <v>232000</v>
      </c>
      <c r="P2171">
        <f t="shared" ca="1" si="1197"/>
        <v>-25404</v>
      </c>
      <c r="Q2171">
        <f ca="1">IF(P2171&gt;0,1,0)</f>
        <v>0</v>
      </c>
      <c r="R2171">
        <f t="shared" ca="1" si="1186"/>
        <v>16</v>
      </c>
      <c r="S2171">
        <f t="shared" ca="1" si="1187"/>
        <v>4</v>
      </c>
      <c r="T2171">
        <f t="shared" ca="1" si="1188"/>
        <v>5</v>
      </c>
      <c r="U2171">
        <f t="shared" ca="1" si="1189"/>
        <v>15</v>
      </c>
      <c r="V2171">
        <f t="shared" ca="1" si="1190"/>
        <v>9</v>
      </c>
      <c r="X2171">
        <f t="shared" si="1192"/>
        <v>2171</v>
      </c>
      <c r="Y2171">
        <f t="shared" si="1193"/>
        <v>2102</v>
      </c>
      <c r="Z2171">
        <f t="shared" si="1194"/>
        <v>2103</v>
      </c>
      <c r="AA2171">
        <f t="shared" si="1191"/>
        <v>2251</v>
      </c>
      <c r="AB2171">
        <f t="shared" si="1174"/>
        <v>150</v>
      </c>
      <c r="AM2171" t="str">
        <f t="shared" si="1175"/>
        <v>201903HD</v>
      </c>
      <c r="AN2171">
        <f t="shared" ca="1" si="1199"/>
        <v>16.00015503875969</v>
      </c>
      <c r="AO2171">
        <f t="shared" ca="1" si="1200"/>
        <v>3.9922480620155043</v>
      </c>
      <c r="AP2171">
        <f t="shared" ca="1" si="1176"/>
        <v>5</v>
      </c>
      <c r="AQ2171">
        <f t="shared" ca="1" si="1177"/>
        <v>15</v>
      </c>
      <c r="AR2171">
        <f t="shared" ca="1" si="1178"/>
        <v>8.9922480620155039</v>
      </c>
      <c r="AS2171">
        <f ca="1">P2171/J2171</f>
        <v>-1.1722059287669413E-2</v>
      </c>
    </row>
    <row r="2172" spans="1:45" x14ac:dyDescent="0.4">
      <c r="A2172">
        <f t="shared" si="1173"/>
        <v>201903</v>
      </c>
      <c r="B2172" t="s">
        <v>257</v>
      </c>
      <c r="C2172" t="s">
        <v>75</v>
      </c>
      <c r="D2172" t="str">
        <f t="shared" ca="1" si="1198"/>
        <v>I103</v>
      </c>
      <c r="E2172">
        <f t="shared" ca="1" si="1179"/>
        <v>116</v>
      </c>
      <c r="F2172">
        <f t="shared" ca="1" si="1180"/>
        <v>20</v>
      </c>
      <c r="G2172" t="str">
        <f t="shared" ca="1" si="1195"/>
        <v>S11</v>
      </c>
      <c r="H2172" t="str">
        <f t="shared" ca="1" si="1196"/>
        <v>S117</v>
      </c>
      <c r="I2172">
        <f ca="1">VLOOKUP(D2172,PRC!$A$2:$B$21,2,0)*E2172</f>
        <v>5800000</v>
      </c>
      <c r="J2172">
        <f t="shared" ca="1" si="1181"/>
        <v>5219996</v>
      </c>
      <c r="K2172">
        <f ca="1">VLOOKUP(D2172,PRC!$A$1:$C$21,3,0)*E2172</f>
        <v>3306000</v>
      </c>
      <c r="L2172">
        <f t="shared" ca="1" si="1182"/>
        <v>174000</v>
      </c>
      <c r="M2172">
        <f t="shared" ca="1" si="1183"/>
        <v>464000</v>
      </c>
      <c r="N2172">
        <f t="shared" ca="1" si="1184"/>
        <v>580000</v>
      </c>
      <c r="O2172">
        <f t="shared" ca="1" si="1185"/>
        <v>348000</v>
      </c>
      <c r="P2172">
        <f t="shared" ca="1" si="1197"/>
        <v>347996</v>
      </c>
      <c r="Q2172">
        <f ca="1">IF(P2172&gt;0,1,0)</f>
        <v>1</v>
      </c>
      <c r="R2172">
        <f t="shared" ca="1" si="1186"/>
        <v>10</v>
      </c>
      <c r="S2172">
        <f t="shared" ca="1" si="1187"/>
        <v>3</v>
      </c>
      <c r="T2172">
        <f t="shared" ca="1" si="1188"/>
        <v>8</v>
      </c>
      <c r="U2172">
        <f t="shared" ca="1" si="1189"/>
        <v>10</v>
      </c>
      <c r="V2172">
        <f t="shared" ca="1" si="1190"/>
        <v>6</v>
      </c>
      <c r="X2172">
        <f t="shared" si="1192"/>
        <v>2172</v>
      </c>
      <c r="Y2172">
        <f t="shared" si="1193"/>
        <v>2102</v>
      </c>
      <c r="Z2172">
        <f t="shared" si="1194"/>
        <v>2103</v>
      </c>
      <c r="AA2172">
        <f t="shared" si="1191"/>
        <v>2251</v>
      </c>
      <c r="AB2172">
        <f t="shared" si="1174"/>
        <v>150</v>
      </c>
      <c r="AM2172" t="str">
        <f t="shared" si="1175"/>
        <v>201903HD</v>
      </c>
      <c r="AN2172">
        <f t="shared" ca="1" si="1199"/>
        <v>10.00006896551724</v>
      </c>
      <c r="AO2172">
        <f t="shared" ca="1" si="1200"/>
        <v>3</v>
      </c>
      <c r="AP2172">
        <f t="shared" ca="1" si="1176"/>
        <v>8</v>
      </c>
      <c r="AQ2172">
        <f t="shared" ca="1" si="1177"/>
        <v>10</v>
      </c>
      <c r="AR2172">
        <f t="shared" ca="1" si="1178"/>
        <v>6</v>
      </c>
      <c r="AS2172">
        <f ca="1">P2172/J2172</f>
        <v>6.6665951468162038E-2</v>
      </c>
    </row>
    <row r="2173" spans="1:45" x14ac:dyDescent="0.4">
      <c r="A2173">
        <f t="shared" si="1173"/>
        <v>201903</v>
      </c>
      <c r="B2173" t="s">
        <v>258</v>
      </c>
      <c r="C2173" t="s">
        <v>75</v>
      </c>
      <c r="D2173" t="str">
        <f t="shared" ca="1" si="1198"/>
        <v>I110</v>
      </c>
      <c r="E2173">
        <f t="shared" ca="1" si="1179"/>
        <v>113</v>
      </c>
      <c r="F2173">
        <f t="shared" ca="1" si="1180"/>
        <v>15</v>
      </c>
      <c r="G2173" t="str">
        <f t="shared" ca="1" si="1195"/>
        <v>S10</v>
      </c>
      <c r="H2173" t="str">
        <f t="shared" ca="1" si="1196"/>
        <v>S105</v>
      </c>
      <c r="I2173">
        <f ca="1">VLOOKUP(D2173,PRC!$A$2:$B$21,2,0)*E2173</f>
        <v>33900000</v>
      </c>
      <c r="J2173">
        <f t="shared" ca="1" si="1181"/>
        <v>28475996</v>
      </c>
      <c r="K2173">
        <f ca="1">VLOOKUP(D2173,PRC!$A$1:$C$21,3,0)*E2173</f>
        <v>15594000</v>
      </c>
      <c r="L2173">
        <f t="shared" ca="1" si="1182"/>
        <v>1356000</v>
      </c>
      <c r="M2173">
        <f t="shared" ca="1" si="1183"/>
        <v>1695000</v>
      </c>
      <c r="N2173">
        <f t="shared" ca="1" si="1184"/>
        <v>4407000</v>
      </c>
      <c r="O2173">
        <f t="shared" ca="1" si="1185"/>
        <v>2373000</v>
      </c>
      <c r="P2173">
        <f t="shared" ca="1" si="1197"/>
        <v>3050996</v>
      </c>
      <c r="Q2173">
        <f ca="1">IF(P2173&gt;0,1,0)</f>
        <v>1</v>
      </c>
      <c r="R2173">
        <f t="shared" ca="1" si="1186"/>
        <v>16</v>
      </c>
      <c r="S2173">
        <f t="shared" ca="1" si="1187"/>
        <v>4</v>
      </c>
      <c r="T2173">
        <f t="shared" ca="1" si="1188"/>
        <v>5</v>
      </c>
      <c r="U2173">
        <f t="shared" ca="1" si="1189"/>
        <v>13</v>
      </c>
      <c r="V2173">
        <f t="shared" ca="1" si="1190"/>
        <v>7</v>
      </c>
      <c r="X2173">
        <f t="shared" si="1192"/>
        <v>2173</v>
      </c>
      <c r="Y2173">
        <f t="shared" si="1193"/>
        <v>2102</v>
      </c>
      <c r="Z2173">
        <f t="shared" si="1194"/>
        <v>2103</v>
      </c>
      <c r="AA2173">
        <f t="shared" si="1191"/>
        <v>2251</v>
      </c>
      <c r="AB2173">
        <f t="shared" si="1174"/>
        <v>150</v>
      </c>
      <c r="AM2173" t="str">
        <f t="shared" si="1175"/>
        <v>201903HD</v>
      </c>
      <c r="AN2173">
        <f t="shared" ca="1" si="1199"/>
        <v>16.000011799410029</v>
      </c>
      <c r="AO2173">
        <f t="shared" ca="1" si="1200"/>
        <v>4</v>
      </c>
      <c r="AP2173">
        <f t="shared" ca="1" si="1176"/>
        <v>5</v>
      </c>
      <c r="AQ2173">
        <f t="shared" ca="1" si="1177"/>
        <v>13</v>
      </c>
      <c r="AR2173">
        <f t="shared" ca="1" si="1178"/>
        <v>7.0000000000000009</v>
      </c>
      <c r="AS2173">
        <f ca="1">P2173/J2173</f>
        <v>0.1071427317239404</v>
      </c>
    </row>
    <row r="2174" spans="1:45" x14ac:dyDescent="0.4">
      <c r="A2174">
        <f t="shared" si="1173"/>
        <v>201903</v>
      </c>
      <c r="B2174" t="s">
        <v>259</v>
      </c>
      <c r="C2174" t="s">
        <v>75</v>
      </c>
      <c r="D2174" t="str">
        <f t="shared" ca="1" si="1198"/>
        <v>I114</v>
      </c>
      <c r="E2174">
        <f t="shared" ca="1" si="1179"/>
        <v>80</v>
      </c>
      <c r="F2174">
        <f t="shared" ca="1" si="1180"/>
        <v>10</v>
      </c>
      <c r="G2174" t="str">
        <f t="shared" ca="1" si="1195"/>
        <v>S11</v>
      </c>
      <c r="H2174" t="str">
        <f t="shared" ca="1" si="1196"/>
        <v>S113</v>
      </c>
      <c r="I2174">
        <f ca="1">VLOOKUP(D2174,PRC!$A$2:$B$21,2,0)*E2174</f>
        <v>19200000</v>
      </c>
      <c r="J2174">
        <f t="shared" ca="1" si="1181"/>
        <v>16127996</v>
      </c>
      <c r="K2174">
        <f ca="1">VLOOKUP(D2174,PRC!$A$1:$C$21,3,0)*E2174</f>
        <v>11136000</v>
      </c>
      <c r="L2174">
        <f t="shared" ca="1" si="1182"/>
        <v>576000</v>
      </c>
      <c r="M2174">
        <f t="shared" ca="1" si="1183"/>
        <v>1344000</v>
      </c>
      <c r="N2174">
        <f t="shared" ca="1" si="1184"/>
        <v>2496000</v>
      </c>
      <c r="O2174">
        <f t="shared" ca="1" si="1185"/>
        <v>1920000</v>
      </c>
      <c r="P2174">
        <f t="shared" ca="1" si="1197"/>
        <v>-1344004</v>
      </c>
      <c r="Q2174">
        <f ca="1">IF(P2174&gt;0,1,0)</f>
        <v>0</v>
      </c>
      <c r="R2174">
        <f t="shared" ca="1" si="1186"/>
        <v>16</v>
      </c>
      <c r="S2174">
        <f t="shared" ca="1" si="1187"/>
        <v>3</v>
      </c>
      <c r="T2174">
        <f t="shared" ca="1" si="1188"/>
        <v>7</v>
      </c>
      <c r="U2174">
        <f t="shared" ca="1" si="1189"/>
        <v>13</v>
      </c>
      <c r="V2174">
        <f t="shared" ca="1" si="1190"/>
        <v>10</v>
      </c>
      <c r="X2174">
        <f t="shared" si="1192"/>
        <v>2174</v>
      </c>
      <c r="Y2174">
        <f t="shared" si="1193"/>
        <v>2102</v>
      </c>
      <c r="Z2174">
        <f t="shared" si="1194"/>
        <v>2103</v>
      </c>
      <c r="AA2174">
        <f t="shared" si="1191"/>
        <v>2251</v>
      </c>
      <c r="AB2174">
        <f t="shared" si="1174"/>
        <v>150</v>
      </c>
      <c r="AM2174" t="str">
        <f t="shared" si="1175"/>
        <v>201903HD</v>
      </c>
      <c r="AN2174">
        <f t="shared" ca="1" si="1199"/>
        <v>16.000020833333327</v>
      </c>
      <c r="AO2174">
        <f t="shared" ca="1" si="1200"/>
        <v>3</v>
      </c>
      <c r="AP2174">
        <f t="shared" ca="1" si="1176"/>
        <v>7.0000000000000009</v>
      </c>
      <c r="AQ2174">
        <f t="shared" ca="1" si="1177"/>
        <v>13</v>
      </c>
      <c r="AR2174">
        <f t="shared" ca="1" si="1178"/>
        <v>10</v>
      </c>
      <c r="AS2174">
        <f ca="1">P2174/J2174</f>
        <v>-8.3333602017262406E-2</v>
      </c>
    </row>
    <row r="2175" spans="1:45" x14ac:dyDescent="0.4">
      <c r="A2175">
        <f t="shared" si="1173"/>
        <v>201903</v>
      </c>
      <c r="B2175" t="s">
        <v>260</v>
      </c>
      <c r="C2175" t="s">
        <v>75</v>
      </c>
      <c r="D2175" t="str">
        <f t="shared" ca="1" si="1198"/>
        <v>I103</v>
      </c>
      <c r="E2175">
        <f t="shared" ca="1" si="1179"/>
        <v>89</v>
      </c>
      <c r="F2175">
        <f t="shared" ca="1" si="1180"/>
        <v>19</v>
      </c>
      <c r="G2175" t="str">
        <f t="shared" ca="1" si="1195"/>
        <v>S11</v>
      </c>
      <c r="H2175" t="str">
        <f t="shared" ca="1" si="1196"/>
        <v>S117</v>
      </c>
      <c r="I2175">
        <f ca="1">VLOOKUP(D2175,PRC!$A$2:$B$21,2,0)*E2175</f>
        <v>4450000</v>
      </c>
      <c r="J2175">
        <f t="shared" ca="1" si="1181"/>
        <v>3782496</v>
      </c>
      <c r="K2175">
        <f ca="1">VLOOKUP(D2175,PRC!$A$1:$C$21,3,0)*E2175</f>
        <v>2536500</v>
      </c>
      <c r="L2175">
        <f t="shared" ca="1" si="1182"/>
        <v>178000</v>
      </c>
      <c r="M2175">
        <f t="shared" ca="1" si="1183"/>
        <v>223000</v>
      </c>
      <c r="N2175">
        <f t="shared" ca="1" si="1184"/>
        <v>623000</v>
      </c>
      <c r="O2175">
        <f t="shared" ca="1" si="1185"/>
        <v>401000</v>
      </c>
      <c r="P2175">
        <f t="shared" ca="1" si="1197"/>
        <v>-179004</v>
      </c>
      <c r="Q2175">
        <f ca="1">IF(P2175&gt;0,1,0)</f>
        <v>0</v>
      </c>
      <c r="R2175">
        <f t="shared" ca="1" si="1186"/>
        <v>15</v>
      </c>
      <c r="S2175">
        <f t="shared" ca="1" si="1187"/>
        <v>4</v>
      </c>
      <c r="T2175">
        <f t="shared" ca="1" si="1188"/>
        <v>5</v>
      </c>
      <c r="U2175">
        <f t="shared" ca="1" si="1189"/>
        <v>14</v>
      </c>
      <c r="V2175">
        <f t="shared" ca="1" si="1190"/>
        <v>9</v>
      </c>
      <c r="X2175">
        <f t="shared" si="1192"/>
        <v>2175</v>
      </c>
      <c r="Y2175">
        <f t="shared" si="1193"/>
        <v>2102</v>
      </c>
      <c r="Z2175">
        <f t="shared" si="1194"/>
        <v>2103</v>
      </c>
      <c r="AA2175">
        <f t="shared" si="1191"/>
        <v>2251</v>
      </c>
      <c r="AB2175">
        <f t="shared" si="1174"/>
        <v>150</v>
      </c>
      <c r="AM2175" t="str">
        <f t="shared" si="1175"/>
        <v>201903HD</v>
      </c>
      <c r="AN2175">
        <f t="shared" ca="1" si="1199"/>
        <v>15.000089887640444</v>
      </c>
      <c r="AO2175">
        <f t="shared" ca="1" si="1200"/>
        <v>4</v>
      </c>
      <c r="AP2175">
        <f t="shared" ca="1" si="1176"/>
        <v>5.01123595505618</v>
      </c>
      <c r="AQ2175">
        <f t="shared" ca="1" si="1177"/>
        <v>14.000000000000002</v>
      </c>
      <c r="AR2175">
        <f t="shared" ca="1" si="1178"/>
        <v>9.0112359550561791</v>
      </c>
      <c r="AS2175">
        <f ca="1">P2175/J2175</f>
        <v>-4.7324306489683006E-2</v>
      </c>
    </row>
    <row r="2176" spans="1:45" x14ac:dyDescent="0.4">
      <c r="A2176">
        <f t="shared" si="1173"/>
        <v>201903</v>
      </c>
      <c r="B2176" t="s">
        <v>261</v>
      </c>
      <c r="C2176" t="s">
        <v>75</v>
      </c>
      <c r="D2176" t="str">
        <f t="shared" ca="1" si="1198"/>
        <v>I104</v>
      </c>
      <c r="E2176">
        <f t="shared" ca="1" si="1179"/>
        <v>91</v>
      </c>
      <c r="F2176">
        <f t="shared" ca="1" si="1180"/>
        <v>12</v>
      </c>
      <c r="G2176" t="str">
        <f t="shared" ca="1" si="1195"/>
        <v>S11</v>
      </c>
      <c r="H2176" t="str">
        <f t="shared" ca="1" si="1196"/>
        <v>S119</v>
      </c>
      <c r="I2176">
        <f ca="1">VLOOKUP(D2176,PRC!$A$2:$B$21,2,0)*E2176</f>
        <v>6370000</v>
      </c>
      <c r="J2176">
        <f t="shared" ca="1" si="1181"/>
        <v>5159696</v>
      </c>
      <c r="K2176">
        <f ca="1">VLOOKUP(D2176,PRC!$A$1:$C$21,3,0)*E2176</f>
        <v>2675400</v>
      </c>
      <c r="L2176">
        <f t="shared" ca="1" si="1182"/>
        <v>191000</v>
      </c>
      <c r="M2176">
        <f t="shared" ca="1" si="1183"/>
        <v>382000</v>
      </c>
      <c r="N2176">
        <f t="shared" ca="1" si="1184"/>
        <v>637000</v>
      </c>
      <c r="O2176">
        <f t="shared" ca="1" si="1185"/>
        <v>446000</v>
      </c>
      <c r="P2176">
        <f t="shared" ca="1" si="1197"/>
        <v>828296</v>
      </c>
      <c r="Q2176">
        <f ca="1">IF(P2176&gt;0,1,0)</f>
        <v>1</v>
      </c>
      <c r="R2176">
        <f t="shared" ca="1" si="1186"/>
        <v>19</v>
      </c>
      <c r="S2176">
        <f t="shared" ca="1" si="1187"/>
        <v>3</v>
      </c>
      <c r="T2176">
        <f t="shared" ca="1" si="1188"/>
        <v>6</v>
      </c>
      <c r="U2176">
        <f t="shared" ca="1" si="1189"/>
        <v>10</v>
      </c>
      <c r="V2176">
        <f t="shared" ca="1" si="1190"/>
        <v>7</v>
      </c>
      <c r="X2176">
        <f t="shared" si="1192"/>
        <v>2176</v>
      </c>
      <c r="Y2176">
        <f t="shared" si="1193"/>
        <v>2102</v>
      </c>
      <c r="Z2176">
        <f t="shared" si="1194"/>
        <v>2103</v>
      </c>
      <c r="AA2176">
        <f t="shared" si="1191"/>
        <v>2251</v>
      </c>
      <c r="AB2176">
        <f t="shared" si="1174"/>
        <v>150</v>
      </c>
      <c r="AM2176" t="str">
        <f t="shared" si="1175"/>
        <v>201903HD</v>
      </c>
      <c r="AN2176">
        <f t="shared" ca="1" si="1199"/>
        <v>19.000062794348505</v>
      </c>
      <c r="AO2176">
        <f t="shared" ca="1" si="1200"/>
        <v>2.998430141287284</v>
      </c>
      <c r="AP2176">
        <f t="shared" ca="1" si="1176"/>
        <v>5.996860282574568</v>
      </c>
      <c r="AQ2176">
        <f t="shared" ca="1" si="1177"/>
        <v>10</v>
      </c>
      <c r="AR2176">
        <f t="shared" ca="1" si="1178"/>
        <v>7.0015698587127151</v>
      </c>
      <c r="AS2176">
        <f ca="1">P2176/J2176</f>
        <v>0.16053193831574572</v>
      </c>
    </row>
    <row r="2177" spans="1:45" x14ac:dyDescent="0.4">
      <c r="A2177">
        <f t="shared" si="1173"/>
        <v>201903</v>
      </c>
      <c r="B2177" t="s">
        <v>262</v>
      </c>
      <c r="C2177" t="s">
        <v>75</v>
      </c>
      <c r="D2177" t="str">
        <f t="shared" ca="1" si="1198"/>
        <v>I115</v>
      </c>
      <c r="E2177">
        <f t="shared" ca="1" si="1179"/>
        <v>93</v>
      </c>
      <c r="F2177">
        <f t="shared" ca="1" si="1180"/>
        <v>13</v>
      </c>
      <c r="G2177" t="str">
        <f t="shared" ca="1" si="1195"/>
        <v>S11</v>
      </c>
      <c r="H2177" t="str">
        <f t="shared" ca="1" si="1196"/>
        <v>S112</v>
      </c>
      <c r="I2177">
        <f ca="1">VLOOKUP(D2177,PRC!$A$2:$B$21,2,0)*E2177</f>
        <v>465000</v>
      </c>
      <c r="J2177">
        <f t="shared" ca="1" si="1181"/>
        <v>395246</v>
      </c>
      <c r="K2177">
        <f ca="1">VLOOKUP(D2177,PRC!$A$1:$C$21,3,0)*E2177</f>
        <v>223200</v>
      </c>
      <c r="L2177">
        <f t="shared" ca="1" si="1182"/>
        <v>23000</v>
      </c>
      <c r="M2177">
        <f t="shared" ca="1" si="1183"/>
        <v>42000</v>
      </c>
      <c r="N2177">
        <f t="shared" ca="1" si="1184"/>
        <v>56000</v>
      </c>
      <c r="O2177">
        <f t="shared" ca="1" si="1185"/>
        <v>47000</v>
      </c>
      <c r="P2177">
        <f t="shared" ca="1" si="1197"/>
        <v>4046</v>
      </c>
      <c r="Q2177">
        <f ca="1">IF(P2177&gt;0,1,0)</f>
        <v>1</v>
      </c>
      <c r="R2177">
        <f t="shared" ca="1" si="1186"/>
        <v>15</v>
      </c>
      <c r="S2177">
        <f t="shared" ca="1" si="1187"/>
        <v>5</v>
      </c>
      <c r="T2177">
        <f t="shared" ca="1" si="1188"/>
        <v>9</v>
      </c>
      <c r="U2177">
        <f t="shared" ca="1" si="1189"/>
        <v>12</v>
      </c>
      <c r="V2177">
        <f t="shared" ca="1" si="1190"/>
        <v>10</v>
      </c>
      <c r="X2177">
        <f t="shared" si="1192"/>
        <v>2177</v>
      </c>
      <c r="Y2177">
        <f t="shared" si="1193"/>
        <v>2102</v>
      </c>
      <c r="Z2177">
        <f t="shared" si="1194"/>
        <v>2103</v>
      </c>
      <c r="AA2177">
        <f t="shared" si="1191"/>
        <v>2251</v>
      </c>
      <c r="AB2177">
        <f t="shared" si="1174"/>
        <v>150</v>
      </c>
      <c r="AM2177" t="str">
        <f t="shared" si="1175"/>
        <v>201903HD</v>
      </c>
      <c r="AN2177">
        <f t="shared" ca="1" si="1199"/>
        <v>15.000860215053768</v>
      </c>
      <c r="AO2177">
        <f t="shared" ca="1" si="1200"/>
        <v>4.946236559139785</v>
      </c>
      <c r="AP2177">
        <f t="shared" ca="1" si="1176"/>
        <v>9.0322580645161281</v>
      </c>
      <c r="AQ2177">
        <f t="shared" ca="1" si="1177"/>
        <v>12.043010752688172</v>
      </c>
      <c r="AR2177">
        <f t="shared" ca="1" si="1178"/>
        <v>10.10752688172043</v>
      </c>
      <c r="AS2177">
        <f ca="1">P2177/J2177</f>
        <v>1.0236662736624786E-2</v>
      </c>
    </row>
    <row r="2178" spans="1:45" x14ac:dyDescent="0.4">
      <c r="A2178">
        <f t="shared" si="1173"/>
        <v>201903</v>
      </c>
      <c r="B2178" t="s">
        <v>263</v>
      </c>
      <c r="C2178" t="s">
        <v>75</v>
      </c>
      <c r="D2178" t="str">
        <f t="shared" ca="1" si="1198"/>
        <v>I103</v>
      </c>
      <c r="E2178">
        <f t="shared" ca="1" si="1179"/>
        <v>98</v>
      </c>
      <c r="F2178">
        <f t="shared" ca="1" si="1180"/>
        <v>14</v>
      </c>
      <c r="G2178" t="str">
        <f t="shared" ca="1" si="1195"/>
        <v>S11</v>
      </c>
      <c r="H2178" t="str">
        <f t="shared" ca="1" si="1196"/>
        <v>S113</v>
      </c>
      <c r="I2178">
        <f ca="1">VLOOKUP(D2178,PRC!$A$2:$B$21,2,0)*E2178</f>
        <v>4900000</v>
      </c>
      <c r="J2178">
        <f t="shared" ca="1" si="1181"/>
        <v>3968996.0000000005</v>
      </c>
      <c r="K2178">
        <f ca="1">VLOOKUP(D2178,PRC!$A$1:$C$21,3,0)*E2178</f>
        <v>2793000</v>
      </c>
      <c r="L2178">
        <f t="shared" ca="1" si="1182"/>
        <v>147000</v>
      </c>
      <c r="M2178">
        <f t="shared" ca="1" si="1183"/>
        <v>392000</v>
      </c>
      <c r="N2178">
        <f t="shared" ca="1" si="1184"/>
        <v>686000</v>
      </c>
      <c r="O2178">
        <f t="shared" ca="1" si="1185"/>
        <v>294000</v>
      </c>
      <c r="P2178">
        <f t="shared" ca="1" si="1197"/>
        <v>-343003.99999999953</v>
      </c>
      <c r="Q2178">
        <f ca="1">IF(P2178&gt;0,1,0)</f>
        <v>0</v>
      </c>
      <c r="R2178">
        <f t="shared" ca="1" si="1186"/>
        <v>19</v>
      </c>
      <c r="S2178">
        <f t="shared" ca="1" si="1187"/>
        <v>3</v>
      </c>
      <c r="T2178">
        <f t="shared" ca="1" si="1188"/>
        <v>8</v>
      </c>
      <c r="U2178">
        <f t="shared" ca="1" si="1189"/>
        <v>14</v>
      </c>
      <c r="V2178">
        <f t="shared" ca="1" si="1190"/>
        <v>6</v>
      </c>
      <c r="X2178">
        <f t="shared" si="1192"/>
        <v>2178</v>
      </c>
      <c r="Y2178">
        <f t="shared" si="1193"/>
        <v>2102</v>
      </c>
      <c r="Z2178">
        <f t="shared" si="1194"/>
        <v>2103</v>
      </c>
      <c r="AA2178">
        <f t="shared" si="1191"/>
        <v>2251</v>
      </c>
      <c r="AB2178">
        <f t="shared" si="1174"/>
        <v>150</v>
      </c>
      <c r="AM2178" t="str">
        <f t="shared" si="1175"/>
        <v>201903HD</v>
      </c>
      <c r="AN2178">
        <f t="shared" ca="1" si="1199"/>
        <v>19.000081632653053</v>
      </c>
      <c r="AO2178">
        <f t="shared" ca="1" si="1200"/>
        <v>3</v>
      </c>
      <c r="AP2178">
        <f t="shared" ca="1" si="1176"/>
        <v>8</v>
      </c>
      <c r="AQ2178">
        <f t="shared" ca="1" si="1177"/>
        <v>14.000000000000002</v>
      </c>
      <c r="AR2178">
        <f t="shared" ca="1" si="1178"/>
        <v>6</v>
      </c>
      <c r="AS2178">
        <f ca="1">P2178/J2178</f>
        <v>-8.642084799279201E-2</v>
      </c>
    </row>
    <row r="2179" spans="1:45" x14ac:dyDescent="0.4">
      <c r="A2179">
        <f t="shared" ref="A2179:A2242" si="1201">IF(BA2179="",A2178,BA2179)</f>
        <v>201903</v>
      </c>
      <c r="B2179" t="s">
        <v>264</v>
      </c>
      <c r="C2179" t="s">
        <v>75</v>
      </c>
      <c r="D2179" t="str">
        <f t="shared" ca="1" si="1198"/>
        <v>I114</v>
      </c>
      <c r="E2179">
        <f t="shared" ca="1" si="1179"/>
        <v>101</v>
      </c>
      <c r="F2179">
        <f t="shared" ca="1" si="1180"/>
        <v>19</v>
      </c>
      <c r="G2179" t="str">
        <f t="shared" ca="1" si="1195"/>
        <v>S11</v>
      </c>
      <c r="H2179" t="str">
        <f t="shared" ca="1" si="1196"/>
        <v>S113</v>
      </c>
      <c r="I2179">
        <f ca="1">VLOOKUP(D2179,PRC!$A$2:$B$21,2,0)*E2179</f>
        <v>24240000</v>
      </c>
      <c r="J2179">
        <f t="shared" ca="1" si="1181"/>
        <v>20846396</v>
      </c>
      <c r="K2179">
        <f ca="1">VLOOKUP(D2179,PRC!$A$1:$C$21,3,0)*E2179</f>
        <v>14059200</v>
      </c>
      <c r="L2179">
        <f t="shared" ca="1" si="1182"/>
        <v>727000</v>
      </c>
      <c r="M2179">
        <f t="shared" ca="1" si="1183"/>
        <v>2424000</v>
      </c>
      <c r="N2179">
        <f t="shared" ca="1" si="1184"/>
        <v>3151000</v>
      </c>
      <c r="O2179">
        <f t="shared" ca="1" si="1185"/>
        <v>1212000</v>
      </c>
      <c r="P2179">
        <f t="shared" ca="1" si="1197"/>
        <v>-726804</v>
      </c>
      <c r="Q2179">
        <f ca="1">IF(P2179&gt;0,1,0)</f>
        <v>0</v>
      </c>
      <c r="R2179">
        <f t="shared" ca="1" si="1186"/>
        <v>14</v>
      </c>
      <c r="S2179">
        <f t="shared" ca="1" si="1187"/>
        <v>3</v>
      </c>
      <c r="T2179">
        <f t="shared" ca="1" si="1188"/>
        <v>10</v>
      </c>
      <c r="U2179">
        <f t="shared" ca="1" si="1189"/>
        <v>13</v>
      </c>
      <c r="V2179">
        <f t="shared" ca="1" si="1190"/>
        <v>5</v>
      </c>
      <c r="X2179">
        <f t="shared" si="1192"/>
        <v>2179</v>
      </c>
      <c r="Y2179">
        <f t="shared" si="1193"/>
        <v>2102</v>
      </c>
      <c r="Z2179">
        <f t="shared" si="1194"/>
        <v>2103</v>
      </c>
      <c r="AA2179">
        <f t="shared" si="1191"/>
        <v>2251</v>
      </c>
      <c r="AB2179">
        <f t="shared" ref="AB2179:AB2242" si="1202">COUNTIF(AM$2:AM$100100,AM2179)</f>
        <v>150</v>
      </c>
      <c r="AM2179" t="str">
        <f t="shared" ref="AM2179:AM2242" si="1203">A2179&amp;C2179</f>
        <v>201903HD</v>
      </c>
      <c r="AN2179">
        <f t="shared" ca="1" si="1199"/>
        <v>14.000016501650169</v>
      </c>
      <c r="AO2179">
        <f t="shared" ca="1" si="1200"/>
        <v>2.9991749174917492</v>
      </c>
      <c r="AP2179">
        <f t="shared" ca="1" si="1176"/>
        <v>10</v>
      </c>
      <c r="AQ2179">
        <f t="shared" ca="1" si="1177"/>
        <v>12.999174917491748</v>
      </c>
      <c r="AR2179">
        <f t="shared" ca="1" si="1178"/>
        <v>5</v>
      </c>
      <c r="AS2179">
        <f ca="1">P2179/J2179</f>
        <v>-3.4864731534410075E-2</v>
      </c>
    </row>
    <row r="2180" spans="1:45" x14ac:dyDescent="0.4">
      <c r="A2180">
        <f t="shared" si="1201"/>
        <v>201903</v>
      </c>
      <c r="B2180" t="s">
        <v>265</v>
      </c>
      <c r="C2180" t="s">
        <v>75</v>
      </c>
      <c r="D2180" t="str">
        <f t="shared" ca="1" si="1198"/>
        <v>I118</v>
      </c>
      <c r="E2180">
        <f t="shared" ca="1" si="1179"/>
        <v>96</v>
      </c>
      <c r="F2180">
        <f t="shared" ca="1" si="1180"/>
        <v>13</v>
      </c>
      <c r="G2180" t="str">
        <f t="shared" ca="1" si="1195"/>
        <v>S10</v>
      </c>
      <c r="H2180" t="str">
        <f t="shared" ca="1" si="1196"/>
        <v>S107</v>
      </c>
      <c r="I2180">
        <f ca="1">VLOOKUP(D2180,PRC!$A$2:$B$21,2,0)*E2180</f>
        <v>50880000</v>
      </c>
      <c r="J2180">
        <f t="shared" ca="1" si="1181"/>
        <v>40703996</v>
      </c>
      <c r="K2180">
        <f ca="1">VLOOKUP(D2180,PRC!$A$1:$C$21,3,0)*E2180</f>
        <v>21369600</v>
      </c>
      <c r="L2180">
        <f t="shared" ca="1" si="1182"/>
        <v>2035000</v>
      </c>
      <c r="M2180">
        <f t="shared" ca="1" si="1183"/>
        <v>2544000</v>
      </c>
      <c r="N2180">
        <f t="shared" ca="1" si="1184"/>
        <v>7632000</v>
      </c>
      <c r="O2180">
        <f t="shared" ca="1" si="1185"/>
        <v>5088000</v>
      </c>
      <c r="P2180">
        <f t="shared" ca="1" si="1197"/>
        <v>2035396</v>
      </c>
      <c r="Q2180">
        <f ca="1">IF(P2180&gt;0,1,0)</f>
        <v>1</v>
      </c>
      <c r="R2180">
        <f t="shared" ca="1" si="1186"/>
        <v>20</v>
      </c>
      <c r="S2180">
        <f t="shared" ca="1" si="1187"/>
        <v>4</v>
      </c>
      <c r="T2180">
        <f t="shared" ca="1" si="1188"/>
        <v>5</v>
      </c>
      <c r="U2180">
        <f t="shared" ca="1" si="1189"/>
        <v>15</v>
      </c>
      <c r="V2180">
        <f t="shared" ca="1" si="1190"/>
        <v>10</v>
      </c>
      <c r="X2180">
        <f t="shared" si="1192"/>
        <v>2180</v>
      </c>
      <c r="Y2180">
        <f t="shared" si="1193"/>
        <v>2102</v>
      </c>
      <c r="Z2180">
        <f t="shared" si="1194"/>
        <v>2103</v>
      </c>
      <c r="AA2180">
        <f t="shared" si="1191"/>
        <v>2251</v>
      </c>
      <c r="AB2180">
        <f t="shared" si="1202"/>
        <v>150</v>
      </c>
      <c r="AM2180" t="str">
        <f t="shared" si="1203"/>
        <v>201903HD</v>
      </c>
      <c r="AN2180">
        <f t="shared" ca="1" si="1199"/>
        <v>20.000007861635215</v>
      </c>
      <c r="AO2180">
        <f t="shared" ca="1" si="1200"/>
        <v>3.9996069182389937</v>
      </c>
      <c r="AP2180">
        <f t="shared" ca="1" si="1176"/>
        <v>5</v>
      </c>
      <c r="AQ2180">
        <f t="shared" ca="1" si="1177"/>
        <v>15</v>
      </c>
      <c r="AR2180">
        <f t="shared" ca="1" si="1178"/>
        <v>10</v>
      </c>
      <c r="AS2180">
        <f ca="1">P2180/J2180</f>
        <v>5.0004820165568016E-2</v>
      </c>
    </row>
    <row r="2181" spans="1:45" x14ac:dyDescent="0.4">
      <c r="A2181">
        <f t="shared" si="1201"/>
        <v>201903</v>
      </c>
      <c r="B2181" t="s">
        <v>266</v>
      </c>
      <c r="C2181" t="s">
        <v>75</v>
      </c>
      <c r="D2181" t="str">
        <f t="shared" ca="1" si="1198"/>
        <v>I113</v>
      </c>
      <c r="E2181">
        <f t="shared" ca="1" si="1179"/>
        <v>77</v>
      </c>
      <c r="F2181">
        <f t="shared" ca="1" si="1180"/>
        <v>16</v>
      </c>
      <c r="G2181" t="str">
        <f t="shared" ca="1" si="1195"/>
        <v>S11</v>
      </c>
      <c r="H2181" t="str">
        <f t="shared" ca="1" si="1196"/>
        <v>S110</v>
      </c>
      <c r="I2181">
        <f ca="1">VLOOKUP(D2181,PRC!$A$2:$B$21,2,0)*E2181</f>
        <v>51590000</v>
      </c>
      <c r="J2181">
        <f t="shared" ca="1" si="1181"/>
        <v>42819696</v>
      </c>
      <c r="K2181">
        <f ca="1">VLOOKUP(D2181,PRC!$A$1:$C$21,3,0)*E2181</f>
        <v>23215500</v>
      </c>
      <c r="L2181">
        <f t="shared" ca="1" si="1182"/>
        <v>2580000</v>
      </c>
      <c r="M2181">
        <f t="shared" ca="1" si="1183"/>
        <v>4127000</v>
      </c>
      <c r="N2181">
        <f t="shared" ca="1" si="1184"/>
        <v>6707000</v>
      </c>
      <c r="O2181">
        <f t="shared" ca="1" si="1185"/>
        <v>3095000</v>
      </c>
      <c r="P2181">
        <f t="shared" ca="1" si="1197"/>
        <v>3095196</v>
      </c>
      <c r="Q2181">
        <f ca="1">IF(P2181&gt;0,1,0)</f>
        <v>1</v>
      </c>
      <c r="R2181">
        <f t="shared" ca="1" si="1186"/>
        <v>17</v>
      </c>
      <c r="S2181">
        <f t="shared" ca="1" si="1187"/>
        <v>5</v>
      </c>
      <c r="T2181">
        <f t="shared" ca="1" si="1188"/>
        <v>8</v>
      </c>
      <c r="U2181">
        <f t="shared" ca="1" si="1189"/>
        <v>13</v>
      </c>
      <c r="V2181">
        <f t="shared" ca="1" si="1190"/>
        <v>6</v>
      </c>
      <c r="X2181">
        <f t="shared" si="1192"/>
        <v>2181</v>
      </c>
      <c r="Y2181">
        <f t="shared" si="1193"/>
        <v>2102</v>
      </c>
      <c r="Z2181">
        <f t="shared" si="1194"/>
        <v>2103</v>
      </c>
      <c r="AA2181">
        <f t="shared" si="1191"/>
        <v>2251</v>
      </c>
      <c r="AB2181">
        <f t="shared" si="1202"/>
        <v>150</v>
      </c>
      <c r="AM2181" t="str">
        <f t="shared" si="1203"/>
        <v>201903HD</v>
      </c>
      <c r="AN2181">
        <f t="shared" ca="1" si="1199"/>
        <v>17.000007753440592</v>
      </c>
      <c r="AO2181">
        <f t="shared" ca="1" si="1200"/>
        <v>5.0009691800736578</v>
      </c>
      <c r="AP2181">
        <f t="shared" ca="1" si="1176"/>
        <v>7.9996123279705369</v>
      </c>
      <c r="AQ2181">
        <f t="shared" ca="1" si="1177"/>
        <v>13.000581508044196</v>
      </c>
      <c r="AR2181">
        <f t="shared" ca="1" si="1178"/>
        <v>5.9992246559410738</v>
      </c>
      <c r="AS2181">
        <f ca="1">P2181/J2181</f>
        <v>7.2284399216659551E-2</v>
      </c>
    </row>
    <row r="2182" spans="1:45" x14ac:dyDescent="0.4">
      <c r="A2182">
        <f t="shared" si="1201"/>
        <v>201903</v>
      </c>
      <c r="B2182" t="s">
        <v>267</v>
      </c>
      <c r="C2182" t="s">
        <v>75</v>
      </c>
      <c r="D2182" t="str">
        <f t="shared" ca="1" si="1198"/>
        <v>I107</v>
      </c>
      <c r="E2182">
        <f t="shared" ca="1" si="1179"/>
        <v>106</v>
      </c>
      <c r="F2182">
        <f t="shared" ca="1" si="1180"/>
        <v>17</v>
      </c>
      <c r="G2182" t="str">
        <f t="shared" ca="1" si="1195"/>
        <v>S10</v>
      </c>
      <c r="H2182" t="str">
        <f t="shared" ca="1" si="1196"/>
        <v>S109</v>
      </c>
      <c r="I2182">
        <f ca="1">VLOOKUP(D2182,PRC!$A$2:$B$21,2,0)*E2182</f>
        <v>15900000</v>
      </c>
      <c r="J2182">
        <f t="shared" ca="1" si="1181"/>
        <v>13355996</v>
      </c>
      <c r="K2182">
        <f ca="1">VLOOKUP(D2182,PRC!$A$1:$C$21,3,0)*E2182</f>
        <v>9063000</v>
      </c>
      <c r="L2182">
        <f t="shared" ca="1" si="1182"/>
        <v>795000</v>
      </c>
      <c r="M2182">
        <f t="shared" ca="1" si="1183"/>
        <v>1590000</v>
      </c>
      <c r="N2182">
        <f t="shared" ca="1" si="1184"/>
        <v>1590000</v>
      </c>
      <c r="O2182">
        <f t="shared" ca="1" si="1185"/>
        <v>795000</v>
      </c>
      <c r="P2182">
        <f t="shared" ca="1" si="1197"/>
        <v>-477004</v>
      </c>
      <c r="Q2182">
        <f ca="1">IF(P2182&gt;0,1,0)</f>
        <v>0</v>
      </c>
      <c r="R2182">
        <f t="shared" ca="1" si="1186"/>
        <v>16</v>
      </c>
      <c r="S2182">
        <f t="shared" ca="1" si="1187"/>
        <v>5</v>
      </c>
      <c r="T2182">
        <f t="shared" ca="1" si="1188"/>
        <v>10</v>
      </c>
      <c r="U2182">
        <f t="shared" ca="1" si="1189"/>
        <v>10</v>
      </c>
      <c r="V2182">
        <f t="shared" ca="1" si="1190"/>
        <v>5</v>
      </c>
      <c r="X2182">
        <f t="shared" si="1192"/>
        <v>2182</v>
      </c>
      <c r="Y2182">
        <f t="shared" si="1193"/>
        <v>2102</v>
      </c>
      <c r="Z2182">
        <f t="shared" si="1194"/>
        <v>2103</v>
      </c>
      <c r="AA2182">
        <f t="shared" si="1191"/>
        <v>2251</v>
      </c>
      <c r="AB2182">
        <f t="shared" si="1202"/>
        <v>150</v>
      </c>
      <c r="AM2182" t="str">
        <f t="shared" si="1203"/>
        <v>201903HD</v>
      </c>
      <c r="AN2182">
        <f t="shared" ca="1" si="1199"/>
        <v>16.000025157232699</v>
      </c>
      <c r="AO2182">
        <f t="shared" ca="1" si="1200"/>
        <v>5</v>
      </c>
      <c r="AP2182">
        <f t="shared" ca="1" si="1176"/>
        <v>10</v>
      </c>
      <c r="AQ2182">
        <f t="shared" ca="1" si="1177"/>
        <v>10</v>
      </c>
      <c r="AR2182">
        <f t="shared" ca="1" si="1178"/>
        <v>5</v>
      </c>
      <c r="AS2182">
        <f ca="1">P2182/J2182</f>
        <v>-3.5714595901346478E-2</v>
      </c>
    </row>
    <row r="2183" spans="1:45" x14ac:dyDescent="0.4">
      <c r="A2183">
        <f t="shared" si="1201"/>
        <v>201903</v>
      </c>
      <c r="B2183" t="s">
        <v>268</v>
      </c>
      <c r="C2183" t="s">
        <v>75</v>
      </c>
      <c r="D2183" t="str">
        <f t="shared" ca="1" si="1198"/>
        <v>I106</v>
      </c>
      <c r="E2183">
        <f t="shared" ca="1" si="1179"/>
        <v>82</v>
      </c>
      <c r="F2183">
        <f t="shared" ca="1" si="1180"/>
        <v>19</v>
      </c>
      <c r="G2183" t="str">
        <f t="shared" ca="1" si="1195"/>
        <v>S11</v>
      </c>
      <c r="H2183" t="str">
        <f t="shared" ca="1" si="1196"/>
        <v>S112</v>
      </c>
      <c r="I2183">
        <f ca="1">VLOOKUP(D2183,PRC!$A$2:$B$21,2,0)*E2183</f>
        <v>1640000</v>
      </c>
      <c r="J2183">
        <f t="shared" ca="1" si="1181"/>
        <v>1361196</v>
      </c>
      <c r="K2183">
        <f ca="1">VLOOKUP(D2183,PRC!$A$1:$C$21,3,0)*E2183</f>
        <v>869200</v>
      </c>
      <c r="L2183">
        <f t="shared" ca="1" si="1182"/>
        <v>49000</v>
      </c>
      <c r="M2183">
        <f t="shared" ca="1" si="1183"/>
        <v>131000</v>
      </c>
      <c r="N2183">
        <f t="shared" ca="1" si="1184"/>
        <v>197000</v>
      </c>
      <c r="O2183">
        <f t="shared" ca="1" si="1185"/>
        <v>131000</v>
      </c>
      <c r="P2183">
        <f t="shared" ca="1" si="1197"/>
        <v>-16004</v>
      </c>
      <c r="Q2183">
        <f ca="1">IF(P2183&gt;0,1,0)</f>
        <v>0</v>
      </c>
      <c r="R2183">
        <f t="shared" ca="1" si="1186"/>
        <v>17</v>
      </c>
      <c r="S2183">
        <f t="shared" ca="1" si="1187"/>
        <v>3</v>
      </c>
      <c r="T2183">
        <f t="shared" ca="1" si="1188"/>
        <v>8</v>
      </c>
      <c r="U2183">
        <f t="shared" ca="1" si="1189"/>
        <v>12</v>
      </c>
      <c r="V2183">
        <f t="shared" ca="1" si="1190"/>
        <v>8</v>
      </c>
      <c r="X2183">
        <f t="shared" si="1192"/>
        <v>2183</v>
      </c>
      <c r="Y2183">
        <f t="shared" si="1193"/>
        <v>2102</v>
      </c>
      <c r="Z2183">
        <f t="shared" si="1194"/>
        <v>2103</v>
      </c>
      <c r="AA2183">
        <f t="shared" si="1191"/>
        <v>2251</v>
      </c>
      <c r="AB2183">
        <f t="shared" si="1202"/>
        <v>150</v>
      </c>
      <c r="AM2183" t="str">
        <f t="shared" si="1203"/>
        <v>201903HD</v>
      </c>
      <c r="AN2183">
        <f t="shared" ca="1" si="1199"/>
        <v>17.000243902439028</v>
      </c>
      <c r="AO2183">
        <f t="shared" ca="1" si="1200"/>
        <v>2.9878048780487805</v>
      </c>
      <c r="AP2183">
        <f t="shared" ca="1" si="1176"/>
        <v>7.9878048780487809</v>
      </c>
      <c r="AQ2183">
        <f t="shared" ca="1" si="1177"/>
        <v>12.012195121951219</v>
      </c>
      <c r="AR2183">
        <f t="shared" ca="1" si="1178"/>
        <v>7.9878048780487809</v>
      </c>
      <c r="AS2183">
        <f ca="1">P2183/J2183</f>
        <v>-1.1757307544247853E-2</v>
      </c>
    </row>
    <row r="2184" spans="1:45" x14ac:dyDescent="0.4">
      <c r="A2184">
        <f t="shared" si="1201"/>
        <v>201903</v>
      </c>
      <c r="B2184" t="s">
        <v>269</v>
      </c>
      <c r="C2184" t="s">
        <v>75</v>
      </c>
      <c r="D2184" t="str">
        <f t="shared" ca="1" si="1198"/>
        <v>I120</v>
      </c>
      <c r="E2184">
        <f t="shared" ca="1" si="1179"/>
        <v>119</v>
      </c>
      <c r="F2184">
        <f t="shared" ca="1" si="1180"/>
        <v>16</v>
      </c>
      <c r="G2184" t="str">
        <f t="shared" ca="1" si="1195"/>
        <v>S10</v>
      </c>
      <c r="H2184" t="str">
        <f t="shared" ca="1" si="1196"/>
        <v>S103</v>
      </c>
      <c r="I2184">
        <f ca="1">VLOOKUP(D2184,PRC!$A$2:$B$21,2,0)*E2184</f>
        <v>511700000</v>
      </c>
      <c r="J2184">
        <f t="shared" ca="1" si="1181"/>
        <v>460529996</v>
      </c>
      <c r="K2184">
        <f ca="1">VLOOKUP(D2184,PRC!$A$1:$C$21,3,0)*E2184</f>
        <v>230265000</v>
      </c>
      <c r="L2184">
        <f t="shared" ca="1" si="1182"/>
        <v>25585000</v>
      </c>
      <c r="M2184">
        <f t="shared" ca="1" si="1183"/>
        <v>51170000</v>
      </c>
      <c r="N2184">
        <f t="shared" ca="1" si="1184"/>
        <v>71638000</v>
      </c>
      <c r="O2184">
        <f t="shared" ca="1" si="1185"/>
        <v>30702000</v>
      </c>
      <c r="P2184">
        <f t="shared" ca="1" si="1197"/>
        <v>51169996</v>
      </c>
      <c r="Q2184">
        <f ca="1">IF(P2184&gt;0,1,0)</f>
        <v>1</v>
      </c>
      <c r="R2184">
        <f t="shared" ca="1" si="1186"/>
        <v>10</v>
      </c>
      <c r="S2184">
        <f t="shared" ca="1" si="1187"/>
        <v>5</v>
      </c>
      <c r="T2184">
        <f t="shared" ca="1" si="1188"/>
        <v>10</v>
      </c>
      <c r="U2184">
        <f t="shared" ca="1" si="1189"/>
        <v>14</v>
      </c>
      <c r="V2184">
        <f t="shared" ca="1" si="1190"/>
        <v>6</v>
      </c>
      <c r="X2184">
        <f t="shared" si="1192"/>
        <v>2184</v>
      </c>
      <c r="Y2184">
        <f t="shared" si="1193"/>
        <v>2102</v>
      </c>
      <c r="Z2184">
        <f t="shared" si="1194"/>
        <v>2103</v>
      </c>
      <c r="AA2184">
        <f t="shared" si="1191"/>
        <v>2251</v>
      </c>
      <c r="AB2184">
        <f t="shared" si="1202"/>
        <v>150</v>
      </c>
      <c r="AM2184" t="str">
        <f t="shared" si="1203"/>
        <v>201903HD</v>
      </c>
      <c r="AN2184">
        <f t="shared" ca="1" si="1199"/>
        <v>10.00000078170803</v>
      </c>
      <c r="AO2184">
        <f t="shared" ca="1" si="1200"/>
        <v>5</v>
      </c>
      <c r="AP2184">
        <f t="shared" ref="AP2184:AP2247" ca="1" si="1204">M2184/$I2184*100</f>
        <v>10</v>
      </c>
      <c r="AQ2184">
        <f t="shared" ref="AQ2184:AQ2247" ca="1" si="1205">N2184/$I2184*100</f>
        <v>14.000000000000002</v>
      </c>
      <c r="AR2184">
        <f t="shared" ref="AR2184:AR2247" ca="1" si="1206">O2184/$I2184*100</f>
        <v>6</v>
      </c>
      <c r="AS2184">
        <f ca="1">P2184/J2184</f>
        <v>0.11111110339053788</v>
      </c>
    </row>
    <row r="2185" spans="1:45" x14ac:dyDescent="0.4">
      <c r="A2185">
        <f t="shared" si="1201"/>
        <v>201903</v>
      </c>
      <c r="B2185" t="s">
        <v>270</v>
      </c>
      <c r="C2185" t="s">
        <v>75</v>
      </c>
      <c r="D2185" t="str">
        <f t="shared" ca="1" si="1198"/>
        <v>I118</v>
      </c>
      <c r="E2185">
        <f t="shared" ca="1" si="1179"/>
        <v>78</v>
      </c>
      <c r="F2185">
        <f t="shared" ca="1" si="1180"/>
        <v>20</v>
      </c>
      <c r="G2185" t="str">
        <f t="shared" ca="1" si="1195"/>
        <v>S11</v>
      </c>
      <c r="H2185" t="str">
        <f t="shared" ca="1" si="1196"/>
        <v>S119</v>
      </c>
      <c r="I2185">
        <f ca="1">VLOOKUP(D2185,PRC!$A$2:$B$21,2,0)*E2185</f>
        <v>41340000</v>
      </c>
      <c r="J2185">
        <f t="shared" ca="1" si="1181"/>
        <v>35138996</v>
      </c>
      <c r="K2185">
        <f ca="1">VLOOKUP(D2185,PRC!$A$1:$C$21,3,0)*E2185</f>
        <v>17362800</v>
      </c>
      <c r="L2185">
        <f t="shared" ca="1" si="1182"/>
        <v>1240000</v>
      </c>
      <c r="M2185">
        <f t="shared" ca="1" si="1183"/>
        <v>2480000</v>
      </c>
      <c r="N2185">
        <f t="shared" ca="1" si="1184"/>
        <v>4134000</v>
      </c>
      <c r="O2185">
        <f t="shared" ca="1" si="1185"/>
        <v>2480000</v>
      </c>
      <c r="P2185">
        <f t="shared" ca="1" si="1197"/>
        <v>7442196</v>
      </c>
      <c r="Q2185">
        <f ca="1">IF(P2185&gt;0,1,0)</f>
        <v>1</v>
      </c>
      <c r="R2185">
        <f t="shared" ca="1" si="1186"/>
        <v>15</v>
      </c>
      <c r="S2185">
        <f t="shared" ca="1" si="1187"/>
        <v>3</v>
      </c>
      <c r="T2185">
        <f t="shared" ca="1" si="1188"/>
        <v>6</v>
      </c>
      <c r="U2185">
        <f t="shared" ca="1" si="1189"/>
        <v>10</v>
      </c>
      <c r="V2185">
        <f t="shared" ca="1" si="1190"/>
        <v>6</v>
      </c>
      <c r="X2185">
        <f t="shared" si="1192"/>
        <v>2185</v>
      </c>
      <c r="Y2185">
        <f t="shared" si="1193"/>
        <v>2102</v>
      </c>
      <c r="Z2185">
        <f t="shared" si="1194"/>
        <v>2103</v>
      </c>
      <c r="AA2185">
        <f t="shared" si="1191"/>
        <v>2251</v>
      </c>
      <c r="AB2185">
        <f t="shared" si="1202"/>
        <v>150</v>
      </c>
      <c r="AM2185" t="str">
        <f t="shared" si="1203"/>
        <v>201903HD</v>
      </c>
      <c r="AN2185">
        <f t="shared" ca="1" si="1199"/>
        <v>15.000009675858728</v>
      </c>
      <c r="AO2185">
        <f t="shared" ca="1" si="1200"/>
        <v>2.999516207063377</v>
      </c>
      <c r="AP2185">
        <f t="shared" ca="1" si="1204"/>
        <v>5.9990324141267539</v>
      </c>
      <c r="AQ2185">
        <f t="shared" ca="1" si="1205"/>
        <v>10</v>
      </c>
      <c r="AR2185">
        <f t="shared" ca="1" si="1206"/>
        <v>5.9990324141267539</v>
      </c>
      <c r="AS2185">
        <f ca="1">P2185/J2185</f>
        <v>0.21179307456593238</v>
      </c>
    </row>
    <row r="2186" spans="1:45" x14ac:dyDescent="0.4">
      <c r="A2186">
        <f t="shared" si="1201"/>
        <v>201903</v>
      </c>
      <c r="B2186" t="s">
        <v>271</v>
      </c>
      <c r="C2186" t="s">
        <v>75</v>
      </c>
      <c r="D2186" t="str">
        <f t="shared" ca="1" si="1198"/>
        <v>I111</v>
      </c>
      <c r="E2186">
        <f t="shared" ca="1" si="1179"/>
        <v>108</v>
      </c>
      <c r="F2186">
        <f t="shared" ca="1" si="1180"/>
        <v>18</v>
      </c>
      <c r="G2186" t="str">
        <f t="shared" ca="1" si="1195"/>
        <v>S10</v>
      </c>
      <c r="H2186" t="str">
        <f t="shared" ca="1" si="1196"/>
        <v>S108</v>
      </c>
      <c r="I2186">
        <f ca="1">VLOOKUP(D2186,PRC!$A$2:$B$21,2,0)*E2186</f>
        <v>16200000</v>
      </c>
      <c r="J2186">
        <f t="shared" ca="1" si="1181"/>
        <v>13445996</v>
      </c>
      <c r="K2186">
        <f ca="1">VLOOKUP(D2186,PRC!$A$1:$C$21,3,0)*E2186</f>
        <v>8586000</v>
      </c>
      <c r="L2186">
        <f t="shared" ca="1" si="1182"/>
        <v>648000</v>
      </c>
      <c r="M2186">
        <f t="shared" ca="1" si="1183"/>
        <v>972000</v>
      </c>
      <c r="N2186">
        <f t="shared" ca="1" si="1184"/>
        <v>1782000</v>
      </c>
      <c r="O2186">
        <f t="shared" ca="1" si="1185"/>
        <v>1620000</v>
      </c>
      <c r="P2186">
        <f t="shared" ca="1" si="1197"/>
        <v>-162004</v>
      </c>
      <c r="Q2186">
        <f ca="1">IF(P2186&gt;0,1,0)</f>
        <v>0</v>
      </c>
      <c r="R2186">
        <f t="shared" ca="1" si="1186"/>
        <v>17</v>
      </c>
      <c r="S2186">
        <f t="shared" ca="1" si="1187"/>
        <v>4</v>
      </c>
      <c r="T2186">
        <f t="shared" ca="1" si="1188"/>
        <v>6</v>
      </c>
      <c r="U2186">
        <f t="shared" ca="1" si="1189"/>
        <v>11</v>
      </c>
      <c r="V2186">
        <f t="shared" ca="1" si="1190"/>
        <v>10</v>
      </c>
      <c r="X2186">
        <f t="shared" si="1192"/>
        <v>2186</v>
      </c>
      <c r="Y2186">
        <f t="shared" si="1193"/>
        <v>2102</v>
      </c>
      <c r="Z2186">
        <f t="shared" si="1194"/>
        <v>2103</v>
      </c>
      <c r="AA2186">
        <f t="shared" si="1191"/>
        <v>2251</v>
      </c>
      <c r="AB2186">
        <f t="shared" si="1202"/>
        <v>150</v>
      </c>
      <c r="AM2186" t="str">
        <f t="shared" si="1203"/>
        <v>201903HD</v>
      </c>
      <c r="AN2186">
        <f t="shared" ca="1" si="1199"/>
        <v>17.000024691358028</v>
      </c>
      <c r="AO2186">
        <f t="shared" ca="1" si="1200"/>
        <v>4</v>
      </c>
      <c r="AP2186">
        <f t="shared" ca="1" si="1204"/>
        <v>6</v>
      </c>
      <c r="AQ2186">
        <f t="shared" ca="1" si="1205"/>
        <v>11</v>
      </c>
      <c r="AR2186">
        <f t="shared" ca="1" si="1206"/>
        <v>10</v>
      </c>
      <c r="AS2186">
        <f ca="1">P2186/J2186</f>
        <v>-1.2048493841586745E-2</v>
      </c>
    </row>
    <row r="2187" spans="1:45" x14ac:dyDescent="0.4">
      <c r="A2187">
        <f t="shared" si="1201"/>
        <v>201903</v>
      </c>
      <c r="B2187" t="s">
        <v>272</v>
      </c>
      <c r="C2187" t="s">
        <v>75</v>
      </c>
      <c r="D2187" t="str">
        <f t="shared" ca="1" si="1198"/>
        <v>I115</v>
      </c>
      <c r="E2187">
        <f t="shared" ca="1" si="1179"/>
        <v>106</v>
      </c>
      <c r="F2187">
        <f t="shared" ca="1" si="1180"/>
        <v>18</v>
      </c>
      <c r="G2187" t="str">
        <f t="shared" ca="1" si="1195"/>
        <v>S11</v>
      </c>
      <c r="H2187" t="str">
        <f t="shared" ca="1" si="1196"/>
        <v>S117</v>
      </c>
      <c r="I2187">
        <f ca="1">VLOOKUP(D2187,PRC!$A$2:$B$21,2,0)*E2187</f>
        <v>530000</v>
      </c>
      <c r="J2187">
        <f t="shared" ca="1" si="1181"/>
        <v>434596.00000000006</v>
      </c>
      <c r="K2187">
        <f ca="1">VLOOKUP(D2187,PRC!$A$1:$C$21,3,0)*E2187</f>
        <v>254400</v>
      </c>
      <c r="L2187">
        <f t="shared" ca="1" si="1182"/>
        <v>21000</v>
      </c>
      <c r="M2187">
        <f t="shared" ca="1" si="1183"/>
        <v>27000</v>
      </c>
      <c r="N2187">
        <f t="shared" ca="1" si="1184"/>
        <v>53000</v>
      </c>
      <c r="O2187">
        <f t="shared" ca="1" si="1185"/>
        <v>32000</v>
      </c>
      <c r="P2187">
        <f t="shared" ca="1" si="1197"/>
        <v>47196.000000000058</v>
      </c>
      <c r="Q2187">
        <f ca="1">IF(P2187&gt;0,1,0)</f>
        <v>1</v>
      </c>
      <c r="R2187">
        <f t="shared" ca="1" si="1186"/>
        <v>18</v>
      </c>
      <c r="S2187">
        <f t="shared" ca="1" si="1187"/>
        <v>4</v>
      </c>
      <c r="T2187">
        <f t="shared" ca="1" si="1188"/>
        <v>5</v>
      </c>
      <c r="U2187">
        <f t="shared" ca="1" si="1189"/>
        <v>10</v>
      </c>
      <c r="V2187">
        <f t="shared" ca="1" si="1190"/>
        <v>6</v>
      </c>
      <c r="X2187">
        <f t="shared" si="1192"/>
        <v>2187</v>
      </c>
      <c r="Y2187">
        <f t="shared" si="1193"/>
        <v>2102</v>
      </c>
      <c r="Z2187">
        <f t="shared" si="1194"/>
        <v>2103</v>
      </c>
      <c r="AA2187">
        <f t="shared" si="1191"/>
        <v>2251</v>
      </c>
      <c r="AB2187">
        <f t="shared" si="1202"/>
        <v>150</v>
      </c>
      <c r="AM2187" t="str">
        <f t="shared" si="1203"/>
        <v>201903HD</v>
      </c>
      <c r="AN2187">
        <f t="shared" ca="1" si="1199"/>
        <v>18.000754716981128</v>
      </c>
      <c r="AO2187">
        <f t="shared" ca="1" si="1200"/>
        <v>3.9622641509433962</v>
      </c>
      <c r="AP2187">
        <f t="shared" ca="1" si="1204"/>
        <v>5.0943396226415096</v>
      </c>
      <c r="AQ2187">
        <f t="shared" ca="1" si="1205"/>
        <v>10</v>
      </c>
      <c r="AR2187">
        <f t="shared" ca="1" si="1206"/>
        <v>6.0377358490566042</v>
      </c>
      <c r="AS2187">
        <f ca="1">P2187/J2187</f>
        <v>0.10859741000837571</v>
      </c>
    </row>
    <row r="2188" spans="1:45" x14ac:dyDescent="0.4">
      <c r="A2188">
        <f t="shared" si="1201"/>
        <v>201903</v>
      </c>
      <c r="B2188" t="s">
        <v>273</v>
      </c>
      <c r="C2188" t="s">
        <v>75</v>
      </c>
      <c r="D2188" t="str">
        <f t="shared" ca="1" si="1198"/>
        <v>I103</v>
      </c>
      <c r="E2188">
        <f t="shared" ca="1" si="1179"/>
        <v>111</v>
      </c>
      <c r="F2188">
        <f t="shared" ca="1" si="1180"/>
        <v>15</v>
      </c>
      <c r="G2188" t="str">
        <f t="shared" ca="1" si="1195"/>
        <v>S11</v>
      </c>
      <c r="H2188" t="str">
        <f t="shared" ca="1" si="1196"/>
        <v>S118</v>
      </c>
      <c r="I2188">
        <f ca="1">VLOOKUP(D2188,PRC!$A$2:$B$21,2,0)*E2188</f>
        <v>5550000</v>
      </c>
      <c r="J2188">
        <f t="shared" ca="1" si="1181"/>
        <v>4772996</v>
      </c>
      <c r="K2188">
        <f ca="1">VLOOKUP(D2188,PRC!$A$1:$C$21,3,0)*E2188</f>
        <v>3163500</v>
      </c>
      <c r="L2188">
        <f t="shared" ca="1" si="1182"/>
        <v>278000</v>
      </c>
      <c r="M2188">
        <f t="shared" ca="1" si="1183"/>
        <v>555000</v>
      </c>
      <c r="N2188">
        <f t="shared" ca="1" si="1184"/>
        <v>666000</v>
      </c>
      <c r="O2188">
        <f t="shared" ca="1" si="1185"/>
        <v>444000</v>
      </c>
      <c r="P2188">
        <f t="shared" ca="1" si="1197"/>
        <v>-333504</v>
      </c>
      <c r="Q2188">
        <f ca="1">IF(P2188&gt;0,1,0)</f>
        <v>0</v>
      </c>
      <c r="R2188">
        <f t="shared" ca="1" si="1186"/>
        <v>14</v>
      </c>
      <c r="S2188">
        <f t="shared" ca="1" si="1187"/>
        <v>5</v>
      </c>
      <c r="T2188">
        <f t="shared" ca="1" si="1188"/>
        <v>10</v>
      </c>
      <c r="U2188">
        <f t="shared" ca="1" si="1189"/>
        <v>12</v>
      </c>
      <c r="V2188">
        <f t="shared" ca="1" si="1190"/>
        <v>8</v>
      </c>
      <c r="X2188">
        <f t="shared" si="1192"/>
        <v>2188</v>
      </c>
      <c r="Y2188">
        <f t="shared" si="1193"/>
        <v>2102</v>
      </c>
      <c r="Z2188">
        <f t="shared" si="1194"/>
        <v>2103</v>
      </c>
      <c r="AA2188">
        <f t="shared" si="1191"/>
        <v>2251</v>
      </c>
      <c r="AB2188">
        <f t="shared" si="1202"/>
        <v>150</v>
      </c>
      <c r="AM2188" t="str">
        <f t="shared" si="1203"/>
        <v>201903HD</v>
      </c>
      <c r="AN2188">
        <f t="shared" ca="1" si="1199"/>
        <v>14.000072072072067</v>
      </c>
      <c r="AO2188">
        <f t="shared" ca="1" si="1200"/>
        <v>5.0090090090090094</v>
      </c>
      <c r="AP2188">
        <f t="shared" ca="1" si="1204"/>
        <v>10</v>
      </c>
      <c r="AQ2188">
        <f t="shared" ca="1" si="1205"/>
        <v>12</v>
      </c>
      <c r="AR2188">
        <f t="shared" ca="1" si="1206"/>
        <v>8</v>
      </c>
      <c r="AS2188">
        <f ca="1">P2188/J2188</f>
        <v>-6.9873094383485754E-2</v>
      </c>
    </row>
    <row r="2189" spans="1:45" x14ac:dyDescent="0.4">
      <c r="A2189">
        <f t="shared" si="1201"/>
        <v>201903</v>
      </c>
      <c r="B2189" t="s">
        <v>274</v>
      </c>
      <c r="C2189" t="s">
        <v>75</v>
      </c>
      <c r="D2189" t="str">
        <f t="shared" ca="1" si="1198"/>
        <v>I103</v>
      </c>
      <c r="E2189">
        <f t="shared" ca="1" si="1179"/>
        <v>75</v>
      </c>
      <c r="F2189">
        <f t="shared" ca="1" si="1180"/>
        <v>20</v>
      </c>
      <c r="G2189" t="str">
        <f t="shared" ca="1" si="1195"/>
        <v>S11</v>
      </c>
      <c r="H2189" t="str">
        <f t="shared" ca="1" si="1196"/>
        <v>S119</v>
      </c>
      <c r="I2189">
        <f ca="1">VLOOKUP(D2189,PRC!$A$2:$B$21,2,0)*E2189</f>
        <v>3750000</v>
      </c>
      <c r="J2189">
        <f t="shared" ca="1" si="1181"/>
        <v>3299996</v>
      </c>
      <c r="K2189">
        <f ca="1">VLOOKUP(D2189,PRC!$A$1:$C$21,3,0)*E2189</f>
        <v>2137500</v>
      </c>
      <c r="L2189">
        <f t="shared" ca="1" si="1182"/>
        <v>188000</v>
      </c>
      <c r="M2189">
        <f t="shared" ca="1" si="1183"/>
        <v>338000</v>
      </c>
      <c r="N2189">
        <f t="shared" ca="1" si="1184"/>
        <v>563000</v>
      </c>
      <c r="O2189">
        <f t="shared" ca="1" si="1185"/>
        <v>338000</v>
      </c>
      <c r="P2189">
        <f t="shared" ca="1" si="1197"/>
        <v>-264504</v>
      </c>
      <c r="Q2189">
        <f ca="1">IF(P2189&gt;0,1,0)</f>
        <v>0</v>
      </c>
      <c r="R2189">
        <f t="shared" ca="1" si="1186"/>
        <v>12</v>
      </c>
      <c r="S2189">
        <f t="shared" ca="1" si="1187"/>
        <v>5</v>
      </c>
      <c r="T2189">
        <f t="shared" ca="1" si="1188"/>
        <v>9</v>
      </c>
      <c r="U2189">
        <f t="shared" ca="1" si="1189"/>
        <v>15</v>
      </c>
      <c r="V2189">
        <f t="shared" ca="1" si="1190"/>
        <v>9</v>
      </c>
      <c r="X2189">
        <f t="shared" si="1192"/>
        <v>2189</v>
      </c>
      <c r="Y2189">
        <f t="shared" si="1193"/>
        <v>2102</v>
      </c>
      <c r="Z2189">
        <f t="shared" si="1194"/>
        <v>2103</v>
      </c>
      <c r="AA2189">
        <f t="shared" si="1191"/>
        <v>2251</v>
      </c>
      <c r="AB2189">
        <f t="shared" si="1202"/>
        <v>150</v>
      </c>
      <c r="AM2189" t="str">
        <f t="shared" si="1203"/>
        <v>201903HD</v>
      </c>
      <c r="AN2189">
        <f t="shared" ca="1" si="1199"/>
        <v>12.000106666666666</v>
      </c>
      <c r="AO2189">
        <f t="shared" ca="1" si="1200"/>
        <v>5.0133333333333336</v>
      </c>
      <c r="AP2189">
        <f t="shared" ca="1" si="1204"/>
        <v>9.0133333333333336</v>
      </c>
      <c r="AQ2189">
        <f t="shared" ca="1" si="1205"/>
        <v>15.013333333333334</v>
      </c>
      <c r="AR2189">
        <f t="shared" ca="1" si="1206"/>
        <v>9.0133333333333336</v>
      </c>
      <c r="AS2189">
        <f ca="1">P2189/J2189</f>
        <v>-8.015282442766597E-2</v>
      </c>
    </row>
    <row r="2190" spans="1:45" x14ac:dyDescent="0.4">
      <c r="A2190">
        <f t="shared" si="1201"/>
        <v>201903</v>
      </c>
      <c r="B2190" t="s">
        <v>275</v>
      </c>
      <c r="C2190" t="s">
        <v>75</v>
      </c>
      <c r="D2190" t="str">
        <f t="shared" ca="1" si="1198"/>
        <v>I112</v>
      </c>
      <c r="E2190">
        <f t="shared" ca="1" si="1179"/>
        <v>88</v>
      </c>
      <c r="F2190">
        <f t="shared" ca="1" si="1180"/>
        <v>13</v>
      </c>
      <c r="G2190" t="str">
        <f t="shared" ca="1" si="1195"/>
        <v>S11</v>
      </c>
      <c r="H2190" t="str">
        <f t="shared" ca="1" si="1196"/>
        <v>S115</v>
      </c>
      <c r="I2190">
        <f ca="1">VLOOKUP(D2190,PRC!$A$2:$B$21,2,0)*E2190</f>
        <v>5720000</v>
      </c>
      <c r="J2190">
        <f t="shared" ca="1" si="1181"/>
        <v>4804796</v>
      </c>
      <c r="K2190">
        <f ca="1">VLOOKUP(D2190,PRC!$A$1:$C$21,3,0)*E2190</f>
        <v>2860000</v>
      </c>
      <c r="L2190">
        <f t="shared" ca="1" si="1182"/>
        <v>286000</v>
      </c>
      <c r="M2190">
        <f t="shared" ca="1" si="1183"/>
        <v>286000</v>
      </c>
      <c r="N2190">
        <f t="shared" ca="1" si="1184"/>
        <v>686000</v>
      </c>
      <c r="O2190">
        <f t="shared" ca="1" si="1185"/>
        <v>515000</v>
      </c>
      <c r="P2190">
        <f t="shared" ca="1" si="1197"/>
        <v>171796</v>
      </c>
      <c r="Q2190">
        <f ca="1">IF(P2190&gt;0,1,0)</f>
        <v>1</v>
      </c>
      <c r="R2190">
        <f t="shared" ca="1" si="1186"/>
        <v>16</v>
      </c>
      <c r="S2190">
        <f t="shared" ca="1" si="1187"/>
        <v>5</v>
      </c>
      <c r="T2190">
        <f t="shared" ca="1" si="1188"/>
        <v>5</v>
      </c>
      <c r="U2190">
        <f t="shared" ca="1" si="1189"/>
        <v>12</v>
      </c>
      <c r="V2190">
        <f t="shared" ca="1" si="1190"/>
        <v>9</v>
      </c>
      <c r="X2190">
        <f t="shared" si="1192"/>
        <v>2190</v>
      </c>
      <c r="Y2190">
        <f t="shared" si="1193"/>
        <v>2102</v>
      </c>
      <c r="Z2190">
        <f t="shared" si="1194"/>
        <v>2103</v>
      </c>
      <c r="AA2190">
        <f t="shared" si="1191"/>
        <v>2251</v>
      </c>
      <c r="AB2190">
        <f t="shared" si="1202"/>
        <v>150</v>
      </c>
      <c r="AM2190" t="str">
        <f t="shared" si="1203"/>
        <v>201903HD</v>
      </c>
      <c r="AN2190">
        <f t="shared" ca="1" si="1199"/>
        <v>16.000069930069927</v>
      </c>
      <c r="AO2190">
        <f t="shared" ca="1" si="1200"/>
        <v>5</v>
      </c>
      <c r="AP2190">
        <f t="shared" ca="1" si="1204"/>
        <v>5</v>
      </c>
      <c r="AQ2190">
        <f t="shared" ca="1" si="1205"/>
        <v>11.993006993006992</v>
      </c>
      <c r="AR2190">
        <f t="shared" ca="1" si="1206"/>
        <v>9.0034965034965033</v>
      </c>
      <c r="AS2190">
        <f ca="1">P2190/J2190</f>
        <v>3.5755108021235452E-2</v>
      </c>
    </row>
    <row r="2191" spans="1:45" x14ac:dyDescent="0.4">
      <c r="A2191">
        <f t="shared" si="1201"/>
        <v>201903</v>
      </c>
      <c r="B2191" t="s">
        <v>276</v>
      </c>
      <c r="C2191" t="s">
        <v>75</v>
      </c>
      <c r="D2191" t="str">
        <f t="shared" ca="1" si="1198"/>
        <v>I105</v>
      </c>
      <c r="E2191">
        <f t="shared" ca="1" si="1179"/>
        <v>113</v>
      </c>
      <c r="F2191">
        <f t="shared" ca="1" si="1180"/>
        <v>15</v>
      </c>
      <c r="G2191" t="str">
        <f t="shared" ca="1" si="1195"/>
        <v>S10</v>
      </c>
      <c r="H2191" t="str">
        <f t="shared" ca="1" si="1196"/>
        <v>S107</v>
      </c>
      <c r="I2191">
        <f ca="1">VLOOKUP(D2191,PRC!$A$2:$B$21,2,0)*E2191</f>
        <v>11300000</v>
      </c>
      <c r="J2191">
        <f t="shared" ca="1" si="1181"/>
        <v>9491996</v>
      </c>
      <c r="K2191">
        <f ca="1">VLOOKUP(D2191,PRC!$A$1:$C$21,3,0)*E2191</f>
        <v>6667000</v>
      </c>
      <c r="L2191">
        <f t="shared" ca="1" si="1182"/>
        <v>565000</v>
      </c>
      <c r="M2191">
        <f t="shared" ca="1" si="1183"/>
        <v>1130000</v>
      </c>
      <c r="N2191">
        <f t="shared" ca="1" si="1184"/>
        <v>1695000</v>
      </c>
      <c r="O2191">
        <f t="shared" ca="1" si="1185"/>
        <v>565000</v>
      </c>
      <c r="P2191">
        <f t="shared" ca="1" si="1197"/>
        <v>-1130004</v>
      </c>
      <c r="Q2191">
        <f ca="1">IF(P2191&gt;0,1,0)</f>
        <v>0</v>
      </c>
      <c r="R2191">
        <f t="shared" ca="1" si="1186"/>
        <v>16</v>
      </c>
      <c r="S2191">
        <f t="shared" ca="1" si="1187"/>
        <v>5</v>
      </c>
      <c r="T2191">
        <f t="shared" ca="1" si="1188"/>
        <v>10</v>
      </c>
      <c r="U2191">
        <f t="shared" ca="1" si="1189"/>
        <v>15</v>
      </c>
      <c r="V2191">
        <f t="shared" ca="1" si="1190"/>
        <v>5</v>
      </c>
      <c r="X2191">
        <f t="shared" si="1192"/>
        <v>2191</v>
      </c>
      <c r="Y2191">
        <f t="shared" si="1193"/>
        <v>2102</v>
      </c>
      <c r="Z2191">
        <f t="shared" si="1194"/>
        <v>2103</v>
      </c>
      <c r="AA2191">
        <f t="shared" si="1191"/>
        <v>2251</v>
      </c>
      <c r="AB2191">
        <f t="shared" si="1202"/>
        <v>150</v>
      </c>
      <c r="AM2191" t="str">
        <f t="shared" si="1203"/>
        <v>201903HD</v>
      </c>
      <c r="AN2191">
        <f t="shared" ca="1" si="1199"/>
        <v>16.000035398230082</v>
      </c>
      <c r="AO2191">
        <f t="shared" ca="1" si="1200"/>
        <v>5</v>
      </c>
      <c r="AP2191">
        <f t="shared" ca="1" si="1204"/>
        <v>10</v>
      </c>
      <c r="AQ2191">
        <f t="shared" ca="1" si="1205"/>
        <v>15</v>
      </c>
      <c r="AR2191">
        <f t="shared" ca="1" si="1206"/>
        <v>5</v>
      </c>
      <c r="AS2191">
        <f ca="1">P2191/J2191</f>
        <v>-0.11904809062287848</v>
      </c>
    </row>
    <row r="2192" spans="1:45" x14ac:dyDescent="0.4">
      <c r="A2192">
        <f t="shared" si="1201"/>
        <v>201903</v>
      </c>
      <c r="B2192" t="s">
        <v>277</v>
      </c>
      <c r="C2192" t="s">
        <v>75</v>
      </c>
      <c r="D2192" t="str">
        <f t="shared" ca="1" si="1198"/>
        <v>I102</v>
      </c>
      <c r="E2192">
        <f t="shared" ca="1" si="1179"/>
        <v>78</v>
      </c>
      <c r="F2192">
        <f t="shared" ca="1" si="1180"/>
        <v>12</v>
      </c>
      <c r="G2192" t="str">
        <f t="shared" ca="1" si="1195"/>
        <v>S10</v>
      </c>
      <c r="H2192" t="str">
        <f t="shared" ca="1" si="1196"/>
        <v>S105</v>
      </c>
      <c r="I2192">
        <f ca="1">VLOOKUP(D2192,PRC!$A$2:$B$21,2,0)*E2192</f>
        <v>3120000</v>
      </c>
      <c r="J2192">
        <f t="shared" ca="1" si="1181"/>
        <v>2714396</v>
      </c>
      <c r="K2192">
        <f ca="1">VLOOKUP(D2192,PRC!$A$1:$C$21,3,0)*E2192</f>
        <v>1466400</v>
      </c>
      <c r="L2192">
        <f t="shared" ca="1" si="1182"/>
        <v>94000</v>
      </c>
      <c r="M2192">
        <f t="shared" ca="1" si="1183"/>
        <v>218000</v>
      </c>
      <c r="N2192">
        <f t="shared" ca="1" si="1184"/>
        <v>343000</v>
      </c>
      <c r="O2192">
        <f t="shared" ca="1" si="1185"/>
        <v>156000</v>
      </c>
      <c r="P2192">
        <f t="shared" ca="1" si="1197"/>
        <v>436996</v>
      </c>
      <c r="Q2192">
        <f ca="1">IF(P2192&gt;0,1,0)</f>
        <v>1</v>
      </c>
      <c r="R2192">
        <f t="shared" ca="1" si="1186"/>
        <v>13</v>
      </c>
      <c r="S2192">
        <f t="shared" ca="1" si="1187"/>
        <v>3</v>
      </c>
      <c r="T2192">
        <f t="shared" ca="1" si="1188"/>
        <v>7</v>
      </c>
      <c r="U2192">
        <f t="shared" ca="1" si="1189"/>
        <v>11</v>
      </c>
      <c r="V2192">
        <f t="shared" ca="1" si="1190"/>
        <v>5</v>
      </c>
      <c r="X2192">
        <f t="shared" si="1192"/>
        <v>2192</v>
      </c>
      <c r="Y2192">
        <f t="shared" si="1193"/>
        <v>2102</v>
      </c>
      <c r="Z2192">
        <f t="shared" si="1194"/>
        <v>2103</v>
      </c>
      <c r="AA2192">
        <f t="shared" si="1191"/>
        <v>2251</v>
      </c>
      <c r="AB2192">
        <f t="shared" si="1202"/>
        <v>150</v>
      </c>
      <c r="AM2192" t="str">
        <f t="shared" si="1203"/>
        <v>201903HD</v>
      </c>
      <c r="AN2192">
        <f t="shared" ca="1" si="1199"/>
        <v>13.000128205128203</v>
      </c>
      <c r="AO2192">
        <f t="shared" ca="1" si="1200"/>
        <v>3.0128205128205128</v>
      </c>
      <c r="AP2192">
        <f t="shared" ca="1" si="1204"/>
        <v>6.9871794871794872</v>
      </c>
      <c r="AQ2192">
        <f t="shared" ca="1" si="1205"/>
        <v>10.993589743589743</v>
      </c>
      <c r="AR2192">
        <f t="shared" ca="1" si="1206"/>
        <v>5</v>
      </c>
      <c r="AS2192">
        <f ca="1">P2192/J2192</f>
        <v>0.16099198495724279</v>
      </c>
    </row>
    <row r="2193" spans="1:45" x14ac:dyDescent="0.4">
      <c r="A2193">
        <f t="shared" si="1201"/>
        <v>201903</v>
      </c>
      <c r="B2193" t="s">
        <v>278</v>
      </c>
      <c r="C2193" t="s">
        <v>75</v>
      </c>
      <c r="D2193" t="str">
        <f t="shared" ca="1" si="1198"/>
        <v>I108</v>
      </c>
      <c r="E2193">
        <f t="shared" ca="1" si="1179"/>
        <v>106</v>
      </c>
      <c r="F2193">
        <f t="shared" ca="1" si="1180"/>
        <v>16</v>
      </c>
      <c r="G2193" t="str">
        <f t="shared" ca="1" si="1195"/>
        <v>S10</v>
      </c>
      <c r="H2193" t="str">
        <f t="shared" ca="1" si="1196"/>
        <v>S105</v>
      </c>
      <c r="I2193">
        <f ca="1">VLOOKUP(D2193,PRC!$A$2:$B$21,2,0)*E2193</f>
        <v>4240000</v>
      </c>
      <c r="J2193">
        <f t="shared" ca="1" si="1181"/>
        <v>3391996</v>
      </c>
      <c r="K2193">
        <f ca="1">VLOOKUP(D2193,PRC!$A$1:$C$21,3,0)*E2193</f>
        <v>1950400</v>
      </c>
      <c r="L2193">
        <f t="shared" ca="1" si="1182"/>
        <v>170000</v>
      </c>
      <c r="M2193">
        <f t="shared" ca="1" si="1183"/>
        <v>212000</v>
      </c>
      <c r="N2193">
        <f t="shared" ca="1" si="1184"/>
        <v>509000</v>
      </c>
      <c r="O2193">
        <f t="shared" ca="1" si="1185"/>
        <v>212000</v>
      </c>
      <c r="P2193">
        <f t="shared" ca="1" si="1197"/>
        <v>338596</v>
      </c>
      <c r="Q2193">
        <f ca="1">IF(P2193&gt;0,1,0)</f>
        <v>1</v>
      </c>
      <c r="R2193">
        <f t="shared" ca="1" si="1186"/>
        <v>20</v>
      </c>
      <c r="S2193">
        <f t="shared" ca="1" si="1187"/>
        <v>4</v>
      </c>
      <c r="T2193">
        <f t="shared" ca="1" si="1188"/>
        <v>5</v>
      </c>
      <c r="U2193">
        <f t="shared" ca="1" si="1189"/>
        <v>12</v>
      </c>
      <c r="V2193">
        <f t="shared" ca="1" si="1190"/>
        <v>5</v>
      </c>
      <c r="X2193">
        <f t="shared" si="1192"/>
        <v>2193</v>
      </c>
      <c r="Y2193">
        <f t="shared" si="1193"/>
        <v>2102</v>
      </c>
      <c r="Z2193">
        <f t="shared" si="1194"/>
        <v>2103</v>
      </c>
      <c r="AA2193">
        <f t="shared" si="1191"/>
        <v>2251</v>
      </c>
      <c r="AB2193">
        <f t="shared" si="1202"/>
        <v>150</v>
      </c>
      <c r="AM2193" t="str">
        <f t="shared" si="1203"/>
        <v>201903HD</v>
      </c>
      <c r="AN2193">
        <f t="shared" ca="1" si="1199"/>
        <v>20.000094339622642</v>
      </c>
      <c r="AO2193">
        <f t="shared" ca="1" si="1200"/>
        <v>4.0094339622641506</v>
      </c>
      <c r="AP2193">
        <f t="shared" ca="1" si="1204"/>
        <v>5</v>
      </c>
      <c r="AQ2193">
        <f t="shared" ca="1" si="1205"/>
        <v>12.004716981132075</v>
      </c>
      <c r="AR2193">
        <f t="shared" ca="1" si="1206"/>
        <v>5</v>
      </c>
      <c r="AS2193">
        <f ca="1">P2193/J2193</f>
        <v>9.9822051676947729E-2</v>
      </c>
    </row>
    <row r="2194" spans="1:45" x14ac:dyDescent="0.4">
      <c r="A2194">
        <f t="shared" si="1201"/>
        <v>201903</v>
      </c>
      <c r="B2194" t="s">
        <v>279</v>
      </c>
      <c r="C2194" t="s">
        <v>75</v>
      </c>
      <c r="D2194" t="str">
        <f t="shared" ca="1" si="1198"/>
        <v>I109</v>
      </c>
      <c r="E2194">
        <f t="shared" ca="1" si="1179"/>
        <v>103</v>
      </c>
      <c r="F2194">
        <f t="shared" ca="1" si="1180"/>
        <v>15</v>
      </c>
      <c r="G2194" t="str">
        <f t="shared" ca="1" si="1195"/>
        <v>S11</v>
      </c>
      <c r="H2194" t="str">
        <f t="shared" ca="1" si="1196"/>
        <v>S114</v>
      </c>
      <c r="I2194">
        <f ca="1">VLOOKUP(D2194,PRC!$A$2:$B$21,2,0)*E2194</f>
        <v>51500000</v>
      </c>
      <c r="J2194">
        <f t="shared" ca="1" si="1181"/>
        <v>46349996</v>
      </c>
      <c r="K2194">
        <f ca="1">VLOOKUP(D2194,PRC!$A$1:$C$21,3,0)*E2194</f>
        <v>20600000</v>
      </c>
      <c r="L2194">
        <f t="shared" ca="1" si="1182"/>
        <v>1545000</v>
      </c>
      <c r="M2194">
        <f t="shared" ca="1" si="1183"/>
        <v>4120000</v>
      </c>
      <c r="N2194">
        <f t="shared" ca="1" si="1184"/>
        <v>5150000</v>
      </c>
      <c r="O2194">
        <f t="shared" ca="1" si="1185"/>
        <v>4635000</v>
      </c>
      <c r="P2194">
        <f t="shared" ca="1" si="1197"/>
        <v>10299996</v>
      </c>
      <c r="Q2194">
        <f ca="1">IF(P2194&gt;0,1,0)</f>
        <v>1</v>
      </c>
      <c r="R2194">
        <f t="shared" ca="1" si="1186"/>
        <v>10</v>
      </c>
      <c r="S2194">
        <f t="shared" ca="1" si="1187"/>
        <v>3</v>
      </c>
      <c r="T2194">
        <f t="shared" ca="1" si="1188"/>
        <v>8</v>
      </c>
      <c r="U2194">
        <f t="shared" ca="1" si="1189"/>
        <v>10</v>
      </c>
      <c r="V2194">
        <f t="shared" ca="1" si="1190"/>
        <v>9</v>
      </c>
      <c r="X2194">
        <f t="shared" si="1192"/>
        <v>2194</v>
      </c>
      <c r="Y2194">
        <f t="shared" si="1193"/>
        <v>2102</v>
      </c>
      <c r="Z2194">
        <f t="shared" si="1194"/>
        <v>2103</v>
      </c>
      <c r="AA2194">
        <f t="shared" si="1191"/>
        <v>2251</v>
      </c>
      <c r="AB2194">
        <f t="shared" si="1202"/>
        <v>150</v>
      </c>
      <c r="AM2194" t="str">
        <f t="shared" si="1203"/>
        <v>201903HD</v>
      </c>
      <c r="AN2194">
        <f t="shared" ca="1" si="1199"/>
        <v>10.000007766990294</v>
      </c>
      <c r="AO2194">
        <f t="shared" ca="1" si="1200"/>
        <v>3</v>
      </c>
      <c r="AP2194">
        <f t="shared" ca="1" si="1204"/>
        <v>8</v>
      </c>
      <c r="AQ2194">
        <f t="shared" ca="1" si="1205"/>
        <v>10</v>
      </c>
      <c r="AR2194">
        <f t="shared" ca="1" si="1206"/>
        <v>9</v>
      </c>
      <c r="AS2194">
        <f ca="1">P2194/J2194</f>
        <v>0.22222215510007812</v>
      </c>
    </row>
    <row r="2195" spans="1:45" x14ac:dyDescent="0.4">
      <c r="A2195">
        <f t="shared" si="1201"/>
        <v>201903</v>
      </c>
      <c r="B2195" t="s">
        <v>280</v>
      </c>
      <c r="C2195" t="s">
        <v>75</v>
      </c>
      <c r="D2195" t="str">
        <f t="shared" ca="1" si="1198"/>
        <v>I107</v>
      </c>
      <c r="E2195">
        <f t="shared" ref="E2195:E2258" ca="1" si="1207">RANDBETWEEN(INDIRECT("AD"&amp;Y2195),INDIRECT("AD"&amp;Z2195))</f>
        <v>83</v>
      </c>
      <c r="F2195">
        <f t="shared" ref="F2195:F2258" ca="1" si="1208">RANDBETWEEN(INDIRECT("AF"&amp;Y2195),INDIRECT("AF"&amp;Z2195))</f>
        <v>14</v>
      </c>
      <c r="G2195" t="str">
        <f t="shared" ca="1" si="1195"/>
        <v>S11</v>
      </c>
      <c r="H2195" t="str">
        <f t="shared" ca="1" si="1196"/>
        <v>S116</v>
      </c>
      <c r="I2195">
        <f ca="1">VLOOKUP(D2195,PRC!$A$2:$B$21,2,0)*E2195</f>
        <v>12450000</v>
      </c>
      <c r="J2195">
        <f t="shared" ref="J2195:J2258" ca="1" si="1209">I2195*(1-R2195/100)-4</f>
        <v>10831496</v>
      </c>
      <c r="K2195">
        <f ca="1">VLOOKUP(D2195,PRC!$A$1:$C$21,3,0)*E2195</f>
        <v>7096500</v>
      </c>
      <c r="L2195">
        <f t="shared" ref="L2195:L2258" ca="1" si="1210">ROUND($I2195*S2195,-5)/100</f>
        <v>374000</v>
      </c>
      <c r="M2195">
        <f t="shared" ref="M2195:M2258" ca="1" si="1211">ROUND($I2195*T2195,-5)/100</f>
        <v>1121000</v>
      </c>
      <c r="N2195">
        <f t="shared" ref="N2195:N2258" ca="1" si="1212">ROUND($I2195*U2195,-5)/100</f>
        <v>1245000</v>
      </c>
      <c r="O2195">
        <f t="shared" ref="O2195:O2258" ca="1" si="1213">ROUND($I2195*V2195,-5)/100</f>
        <v>872000</v>
      </c>
      <c r="P2195">
        <f t="shared" ca="1" si="1197"/>
        <v>122996</v>
      </c>
      <c r="Q2195">
        <f ca="1">IF(P2195&gt;0,1,0)</f>
        <v>1</v>
      </c>
      <c r="R2195">
        <f t="shared" ref="R2195:R2258" ca="1" si="1214">RANDBETWEEN(INDIRECT("AF"&amp;$Y2195),INDIRECT("AF"&amp;$Z2195))</f>
        <v>13</v>
      </c>
      <c r="S2195">
        <f t="shared" ref="S2195:S2258" ca="1" si="1215">RANDBETWEEN(INDIRECT("AG"&amp;$Y2195),INDIRECT("AG"&amp;$Z2195))</f>
        <v>3</v>
      </c>
      <c r="T2195">
        <f t="shared" ref="T2195:T2258" ca="1" si="1216">RANDBETWEEN(INDIRECT("AH"&amp;$Y2195),INDIRECT("AH"&amp;$Z2195))</f>
        <v>9</v>
      </c>
      <c r="U2195">
        <f t="shared" ref="U2195:U2258" ca="1" si="1217">RANDBETWEEN(INDIRECT("Ai"&amp;$Y2195),INDIRECT("Ai"&amp;$Z2195))</f>
        <v>10</v>
      </c>
      <c r="V2195">
        <f t="shared" ref="V2195:V2258" ca="1" si="1218">RANDBETWEEN(INDIRECT("Aj"&amp;$Y2195),INDIRECT("Aj"&amp;$Z2195))</f>
        <v>7</v>
      </c>
      <c r="X2195">
        <f t="shared" si="1192"/>
        <v>2195</v>
      </c>
      <c r="Y2195">
        <f t="shared" si="1193"/>
        <v>2102</v>
      </c>
      <c r="Z2195">
        <f t="shared" si="1194"/>
        <v>2103</v>
      </c>
      <c r="AA2195">
        <f t="shared" ref="AA2195:AA2258" si="1219">Y2195+AB2195-1</f>
        <v>2251</v>
      </c>
      <c r="AB2195">
        <f t="shared" si="1202"/>
        <v>150</v>
      </c>
      <c r="AM2195" t="str">
        <f t="shared" si="1203"/>
        <v>201903HD</v>
      </c>
      <c r="AN2195">
        <f t="shared" ca="1" si="1199"/>
        <v>13.000032128514061</v>
      </c>
      <c r="AO2195">
        <f t="shared" ca="1" si="1200"/>
        <v>3.0040160642570282</v>
      </c>
      <c r="AP2195">
        <f t="shared" ca="1" si="1204"/>
        <v>9.0040160642570282</v>
      </c>
      <c r="AQ2195">
        <f t="shared" ca="1" si="1205"/>
        <v>10</v>
      </c>
      <c r="AR2195">
        <f t="shared" ca="1" si="1206"/>
        <v>7.0040160642570282</v>
      </c>
      <c r="AS2195">
        <f ca="1">P2195/J2195</f>
        <v>1.1355402799391699E-2</v>
      </c>
    </row>
    <row r="2196" spans="1:45" x14ac:dyDescent="0.4">
      <c r="A2196">
        <f t="shared" si="1201"/>
        <v>201903</v>
      </c>
      <c r="B2196" t="s">
        <v>281</v>
      </c>
      <c r="C2196" t="s">
        <v>75</v>
      </c>
      <c r="D2196" t="str">
        <f t="shared" ca="1" si="1198"/>
        <v>I113</v>
      </c>
      <c r="E2196">
        <f t="shared" ca="1" si="1207"/>
        <v>116</v>
      </c>
      <c r="F2196">
        <f t="shared" ca="1" si="1208"/>
        <v>14</v>
      </c>
      <c r="G2196" t="str">
        <f t="shared" ca="1" si="1195"/>
        <v>S11</v>
      </c>
      <c r="H2196" t="str">
        <f t="shared" ca="1" si="1196"/>
        <v>S119</v>
      </c>
      <c r="I2196">
        <f ca="1">VLOOKUP(D2196,PRC!$A$2:$B$21,2,0)*E2196</f>
        <v>77720000</v>
      </c>
      <c r="J2196">
        <f t="shared" ca="1" si="1209"/>
        <v>65284796</v>
      </c>
      <c r="K2196">
        <f ca="1">VLOOKUP(D2196,PRC!$A$1:$C$21,3,0)*E2196</f>
        <v>34974000</v>
      </c>
      <c r="L2196">
        <f t="shared" ca="1" si="1210"/>
        <v>3886000</v>
      </c>
      <c r="M2196">
        <f t="shared" ca="1" si="1211"/>
        <v>5440000</v>
      </c>
      <c r="N2196">
        <f t="shared" ca="1" si="1212"/>
        <v>8549000</v>
      </c>
      <c r="O2196">
        <f t="shared" ca="1" si="1213"/>
        <v>3886000</v>
      </c>
      <c r="P2196">
        <f t="shared" ca="1" si="1197"/>
        <v>8549796</v>
      </c>
      <c r="Q2196">
        <f ca="1">IF(P2196&gt;0,1,0)</f>
        <v>1</v>
      </c>
      <c r="R2196">
        <f t="shared" ca="1" si="1214"/>
        <v>16</v>
      </c>
      <c r="S2196">
        <f t="shared" ca="1" si="1215"/>
        <v>5</v>
      </c>
      <c r="T2196">
        <f t="shared" ca="1" si="1216"/>
        <v>7</v>
      </c>
      <c r="U2196">
        <f t="shared" ca="1" si="1217"/>
        <v>11</v>
      </c>
      <c r="V2196">
        <f t="shared" ca="1" si="1218"/>
        <v>5</v>
      </c>
      <c r="X2196">
        <f t="shared" ref="X2196:X2259" si="1220">X2195+1</f>
        <v>2196</v>
      </c>
      <c r="Y2196">
        <f t="shared" ref="Y2196:Y2259" si="1221">IF(C2196=C2195,Y2195,X2196)</f>
        <v>2102</v>
      </c>
      <c r="Z2196">
        <f t="shared" ref="Z2196:Z2259" si="1222">Y2196+1</f>
        <v>2103</v>
      </c>
      <c r="AA2196">
        <f t="shared" si="1219"/>
        <v>2251</v>
      </c>
      <c r="AB2196">
        <f t="shared" si="1202"/>
        <v>150</v>
      </c>
      <c r="AM2196" t="str">
        <f t="shared" si="1203"/>
        <v>201903HD</v>
      </c>
      <c r="AN2196">
        <f t="shared" ca="1" si="1199"/>
        <v>16.000005146680397</v>
      </c>
      <c r="AO2196">
        <f t="shared" ca="1" si="1200"/>
        <v>5</v>
      </c>
      <c r="AP2196">
        <f t="shared" ca="1" si="1204"/>
        <v>6.9994853319608845</v>
      </c>
      <c r="AQ2196">
        <f t="shared" ca="1" si="1205"/>
        <v>10.999742665980444</v>
      </c>
      <c r="AR2196">
        <f t="shared" ca="1" si="1206"/>
        <v>5</v>
      </c>
      <c r="AS2196">
        <f ca="1">P2196/J2196</f>
        <v>0.1309615182070876</v>
      </c>
    </row>
    <row r="2197" spans="1:45" x14ac:dyDescent="0.4">
      <c r="A2197">
        <f t="shared" si="1201"/>
        <v>201903</v>
      </c>
      <c r="B2197" t="s">
        <v>282</v>
      </c>
      <c r="C2197" t="s">
        <v>75</v>
      </c>
      <c r="D2197" t="str">
        <f t="shared" ca="1" si="1198"/>
        <v>I110</v>
      </c>
      <c r="E2197">
        <f t="shared" ca="1" si="1207"/>
        <v>115</v>
      </c>
      <c r="F2197">
        <f t="shared" ca="1" si="1208"/>
        <v>19</v>
      </c>
      <c r="G2197" t="str">
        <f t="shared" ca="1" si="1195"/>
        <v>S10</v>
      </c>
      <c r="H2197" t="str">
        <f t="shared" ca="1" si="1196"/>
        <v>S103</v>
      </c>
      <c r="I2197">
        <f ca="1">VLOOKUP(D2197,PRC!$A$2:$B$21,2,0)*E2197</f>
        <v>34500000</v>
      </c>
      <c r="J2197">
        <f t="shared" ca="1" si="1209"/>
        <v>30359996</v>
      </c>
      <c r="K2197">
        <f ca="1">VLOOKUP(D2197,PRC!$A$1:$C$21,3,0)*E2197</f>
        <v>15870000</v>
      </c>
      <c r="L2197">
        <f t="shared" ca="1" si="1210"/>
        <v>1035000</v>
      </c>
      <c r="M2197">
        <f t="shared" ca="1" si="1211"/>
        <v>2070000</v>
      </c>
      <c r="N2197">
        <f t="shared" ca="1" si="1212"/>
        <v>5175000</v>
      </c>
      <c r="O2197">
        <f t="shared" ca="1" si="1213"/>
        <v>3105000</v>
      </c>
      <c r="P2197">
        <f t="shared" ca="1" si="1197"/>
        <v>3104996</v>
      </c>
      <c r="Q2197">
        <f ca="1">IF(P2197&gt;0,1,0)</f>
        <v>1</v>
      </c>
      <c r="R2197">
        <f t="shared" ca="1" si="1214"/>
        <v>12</v>
      </c>
      <c r="S2197">
        <f t="shared" ca="1" si="1215"/>
        <v>3</v>
      </c>
      <c r="T2197">
        <f t="shared" ca="1" si="1216"/>
        <v>6</v>
      </c>
      <c r="U2197">
        <f t="shared" ca="1" si="1217"/>
        <v>15</v>
      </c>
      <c r="V2197">
        <f t="shared" ca="1" si="1218"/>
        <v>9</v>
      </c>
      <c r="X2197">
        <f t="shared" si="1220"/>
        <v>2197</v>
      </c>
      <c r="Y2197">
        <f t="shared" si="1221"/>
        <v>2102</v>
      </c>
      <c r="Z2197">
        <f t="shared" si="1222"/>
        <v>2103</v>
      </c>
      <c r="AA2197">
        <f t="shared" si="1219"/>
        <v>2251</v>
      </c>
      <c r="AB2197">
        <f t="shared" si="1202"/>
        <v>150</v>
      </c>
      <c r="AM2197" t="str">
        <f t="shared" si="1203"/>
        <v>201903HD</v>
      </c>
      <c r="AN2197">
        <f t="shared" ca="1" si="1199"/>
        <v>12.000011594202897</v>
      </c>
      <c r="AO2197">
        <f t="shared" ca="1" si="1200"/>
        <v>3</v>
      </c>
      <c r="AP2197">
        <f t="shared" ca="1" si="1204"/>
        <v>6</v>
      </c>
      <c r="AQ2197">
        <f t="shared" ca="1" si="1205"/>
        <v>15</v>
      </c>
      <c r="AR2197">
        <f t="shared" ca="1" si="1206"/>
        <v>9</v>
      </c>
      <c r="AS2197">
        <f ca="1">P2197/J2197</f>
        <v>0.10227260899507365</v>
      </c>
    </row>
    <row r="2198" spans="1:45" x14ac:dyDescent="0.4">
      <c r="A2198">
        <f t="shared" si="1201"/>
        <v>201903</v>
      </c>
      <c r="B2198" t="s">
        <v>283</v>
      </c>
      <c r="C2198" t="s">
        <v>75</v>
      </c>
      <c r="D2198" t="str">
        <f t="shared" ca="1" si="1198"/>
        <v>I102</v>
      </c>
      <c r="E2198">
        <f t="shared" ca="1" si="1207"/>
        <v>77</v>
      </c>
      <c r="F2198">
        <f t="shared" ca="1" si="1208"/>
        <v>13</v>
      </c>
      <c r="G2198" t="str">
        <f t="shared" ca="1" si="1195"/>
        <v>S10</v>
      </c>
      <c r="H2198" t="str">
        <f t="shared" ca="1" si="1196"/>
        <v>S107</v>
      </c>
      <c r="I2198">
        <f ca="1">VLOOKUP(D2198,PRC!$A$2:$B$21,2,0)*E2198</f>
        <v>3080000</v>
      </c>
      <c r="J2198">
        <f t="shared" ca="1" si="1209"/>
        <v>2617996</v>
      </c>
      <c r="K2198">
        <f ca="1">VLOOKUP(D2198,PRC!$A$1:$C$21,3,0)*E2198</f>
        <v>1447600</v>
      </c>
      <c r="L2198">
        <f t="shared" ca="1" si="1210"/>
        <v>123000</v>
      </c>
      <c r="M2198">
        <f t="shared" ca="1" si="1211"/>
        <v>308000</v>
      </c>
      <c r="N2198">
        <f t="shared" ca="1" si="1212"/>
        <v>370000</v>
      </c>
      <c r="O2198">
        <f t="shared" ca="1" si="1213"/>
        <v>246000</v>
      </c>
      <c r="P2198">
        <f t="shared" ca="1" si="1197"/>
        <v>123396</v>
      </c>
      <c r="Q2198">
        <f ca="1">IF(P2198&gt;0,1,0)</f>
        <v>1</v>
      </c>
      <c r="R2198">
        <f t="shared" ca="1" si="1214"/>
        <v>15</v>
      </c>
      <c r="S2198">
        <f t="shared" ca="1" si="1215"/>
        <v>4</v>
      </c>
      <c r="T2198">
        <f t="shared" ca="1" si="1216"/>
        <v>10</v>
      </c>
      <c r="U2198">
        <f t="shared" ca="1" si="1217"/>
        <v>12</v>
      </c>
      <c r="V2198">
        <f t="shared" ca="1" si="1218"/>
        <v>8</v>
      </c>
      <c r="X2198">
        <f t="shared" si="1220"/>
        <v>2198</v>
      </c>
      <c r="Y2198">
        <f t="shared" si="1221"/>
        <v>2102</v>
      </c>
      <c r="Z2198">
        <f t="shared" si="1222"/>
        <v>2103</v>
      </c>
      <c r="AA2198">
        <f t="shared" si="1219"/>
        <v>2251</v>
      </c>
      <c r="AB2198">
        <f t="shared" si="1202"/>
        <v>150</v>
      </c>
      <c r="AM2198" t="str">
        <f t="shared" si="1203"/>
        <v>201903HD</v>
      </c>
      <c r="AN2198">
        <f t="shared" ca="1" si="1199"/>
        <v>15.000129870129875</v>
      </c>
      <c r="AO2198">
        <f t="shared" ca="1" si="1200"/>
        <v>3.9935064935064934</v>
      </c>
      <c r="AP2198">
        <f t="shared" ca="1" si="1204"/>
        <v>10</v>
      </c>
      <c r="AQ2198">
        <f t="shared" ca="1" si="1205"/>
        <v>12.012987012987013</v>
      </c>
      <c r="AR2198">
        <f t="shared" ca="1" si="1206"/>
        <v>7.9870129870129869</v>
      </c>
      <c r="AS2198">
        <f ca="1">P2198/J2198</f>
        <v>4.7133761854487172E-2</v>
      </c>
    </row>
    <row r="2199" spans="1:45" x14ac:dyDescent="0.4">
      <c r="A2199">
        <f t="shared" si="1201"/>
        <v>201903</v>
      </c>
      <c r="B2199" t="s">
        <v>284</v>
      </c>
      <c r="C2199" t="s">
        <v>75</v>
      </c>
      <c r="D2199" t="str">
        <f t="shared" ca="1" si="1198"/>
        <v>I105</v>
      </c>
      <c r="E2199">
        <f t="shared" ca="1" si="1207"/>
        <v>88</v>
      </c>
      <c r="F2199">
        <f t="shared" ca="1" si="1208"/>
        <v>18</v>
      </c>
      <c r="G2199" t="str">
        <f t="shared" ca="1" si="1195"/>
        <v>S11</v>
      </c>
      <c r="H2199" t="str">
        <f t="shared" ca="1" si="1196"/>
        <v>S119</v>
      </c>
      <c r="I2199">
        <f ca="1">VLOOKUP(D2199,PRC!$A$2:$B$21,2,0)*E2199</f>
        <v>8800000</v>
      </c>
      <c r="J2199">
        <f t="shared" ca="1" si="1209"/>
        <v>7215996.0000000009</v>
      </c>
      <c r="K2199">
        <f ca="1">VLOOKUP(D2199,PRC!$A$1:$C$21,3,0)*E2199</f>
        <v>5192000</v>
      </c>
      <c r="L2199">
        <f t="shared" ca="1" si="1210"/>
        <v>440000</v>
      </c>
      <c r="M2199">
        <f t="shared" ca="1" si="1211"/>
        <v>616000</v>
      </c>
      <c r="N2199">
        <f t="shared" ca="1" si="1212"/>
        <v>1056000</v>
      </c>
      <c r="O2199">
        <f t="shared" ca="1" si="1213"/>
        <v>616000</v>
      </c>
      <c r="P2199">
        <f t="shared" ca="1" si="1197"/>
        <v>-704003.99999999907</v>
      </c>
      <c r="Q2199">
        <f ca="1">IF(P2199&gt;0,1,0)</f>
        <v>0</v>
      </c>
      <c r="R2199">
        <f t="shared" ca="1" si="1214"/>
        <v>18</v>
      </c>
      <c r="S2199">
        <f t="shared" ca="1" si="1215"/>
        <v>5</v>
      </c>
      <c r="T2199">
        <f t="shared" ca="1" si="1216"/>
        <v>7</v>
      </c>
      <c r="U2199">
        <f t="shared" ca="1" si="1217"/>
        <v>12</v>
      </c>
      <c r="V2199">
        <f t="shared" ca="1" si="1218"/>
        <v>7</v>
      </c>
      <c r="X2199">
        <f t="shared" si="1220"/>
        <v>2199</v>
      </c>
      <c r="Y2199">
        <f t="shared" si="1221"/>
        <v>2102</v>
      </c>
      <c r="Z2199">
        <f t="shared" si="1222"/>
        <v>2103</v>
      </c>
      <c r="AA2199">
        <f t="shared" si="1219"/>
        <v>2251</v>
      </c>
      <c r="AB2199">
        <f t="shared" si="1202"/>
        <v>150</v>
      </c>
      <c r="AM2199" t="str">
        <f t="shared" si="1203"/>
        <v>201903HD</v>
      </c>
      <c r="AN2199">
        <f t="shared" ca="1" si="1199"/>
        <v>18.000045454545443</v>
      </c>
      <c r="AO2199">
        <f t="shared" ca="1" si="1200"/>
        <v>5</v>
      </c>
      <c r="AP2199">
        <f t="shared" ca="1" si="1204"/>
        <v>7.0000000000000009</v>
      </c>
      <c r="AQ2199">
        <f t="shared" ca="1" si="1205"/>
        <v>12</v>
      </c>
      <c r="AR2199">
        <f t="shared" ca="1" si="1206"/>
        <v>7.0000000000000009</v>
      </c>
      <c r="AS2199">
        <f ca="1">P2199/J2199</f>
        <v>-9.756158401418169E-2</v>
      </c>
    </row>
    <row r="2200" spans="1:45" x14ac:dyDescent="0.4">
      <c r="A2200">
        <f t="shared" si="1201"/>
        <v>201903</v>
      </c>
      <c r="B2200" t="s">
        <v>285</v>
      </c>
      <c r="C2200" t="s">
        <v>75</v>
      </c>
      <c r="D2200" t="str">
        <f t="shared" ca="1" si="1198"/>
        <v>I102</v>
      </c>
      <c r="E2200">
        <f t="shared" ca="1" si="1207"/>
        <v>74</v>
      </c>
      <c r="F2200">
        <f t="shared" ca="1" si="1208"/>
        <v>10</v>
      </c>
      <c r="G2200" t="str">
        <f t="shared" ca="1" si="1195"/>
        <v>S10</v>
      </c>
      <c r="H2200" t="str">
        <f t="shared" ca="1" si="1196"/>
        <v>S104</v>
      </c>
      <c r="I2200">
        <f ca="1">VLOOKUP(D2200,PRC!$A$2:$B$21,2,0)*E2200</f>
        <v>2960000</v>
      </c>
      <c r="J2200">
        <f t="shared" ca="1" si="1209"/>
        <v>2575196</v>
      </c>
      <c r="K2200">
        <f ca="1">VLOOKUP(D2200,PRC!$A$1:$C$21,3,0)*E2200</f>
        <v>1391200</v>
      </c>
      <c r="L2200">
        <f t="shared" ca="1" si="1210"/>
        <v>148000</v>
      </c>
      <c r="M2200">
        <f t="shared" ca="1" si="1211"/>
        <v>207000</v>
      </c>
      <c r="N2200">
        <f t="shared" ca="1" si="1212"/>
        <v>326000</v>
      </c>
      <c r="O2200">
        <f t="shared" ca="1" si="1213"/>
        <v>178000</v>
      </c>
      <c r="P2200">
        <f t="shared" ca="1" si="1197"/>
        <v>324996</v>
      </c>
      <c r="Q2200">
        <f ca="1">IF(P2200&gt;0,1,0)</f>
        <v>1</v>
      </c>
      <c r="R2200">
        <f t="shared" ca="1" si="1214"/>
        <v>13</v>
      </c>
      <c r="S2200">
        <f t="shared" ca="1" si="1215"/>
        <v>5</v>
      </c>
      <c r="T2200">
        <f t="shared" ca="1" si="1216"/>
        <v>7</v>
      </c>
      <c r="U2200">
        <f t="shared" ca="1" si="1217"/>
        <v>11</v>
      </c>
      <c r="V2200">
        <f t="shared" ca="1" si="1218"/>
        <v>6</v>
      </c>
      <c r="X2200">
        <f t="shared" si="1220"/>
        <v>2200</v>
      </c>
      <c r="Y2200">
        <f t="shared" si="1221"/>
        <v>2102</v>
      </c>
      <c r="Z2200">
        <f t="shared" si="1222"/>
        <v>2103</v>
      </c>
      <c r="AA2200">
        <f t="shared" si="1219"/>
        <v>2251</v>
      </c>
      <c r="AB2200">
        <f t="shared" si="1202"/>
        <v>150</v>
      </c>
      <c r="AM2200" t="str">
        <f t="shared" si="1203"/>
        <v>201903HD</v>
      </c>
      <c r="AN2200">
        <f t="shared" ca="1" si="1199"/>
        <v>13.000135135135139</v>
      </c>
      <c r="AO2200">
        <f t="shared" ca="1" si="1200"/>
        <v>5</v>
      </c>
      <c r="AP2200">
        <f t="shared" ca="1" si="1204"/>
        <v>6.993243243243243</v>
      </c>
      <c r="AQ2200">
        <f t="shared" ca="1" si="1205"/>
        <v>11.013513513513514</v>
      </c>
      <c r="AR2200">
        <f t="shared" ca="1" si="1206"/>
        <v>6.013513513513514</v>
      </c>
      <c r="AS2200">
        <f ca="1">P2200/J2200</f>
        <v>0.12620243274686666</v>
      </c>
    </row>
    <row r="2201" spans="1:45" x14ac:dyDescent="0.4">
      <c r="A2201">
        <f t="shared" si="1201"/>
        <v>201903</v>
      </c>
      <c r="B2201" t="s">
        <v>286</v>
      </c>
      <c r="C2201" t="s">
        <v>75</v>
      </c>
      <c r="D2201" t="str">
        <f t="shared" ca="1" si="1198"/>
        <v>I106</v>
      </c>
      <c r="E2201">
        <f t="shared" ca="1" si="1207"/>
        <v>93</v>
      </c>
      <c r="F2201">
        <f t="shared" ca="1" si="1208"/>
        <v>12</v>
      </c>
      <c r="G2201" t="str">
        <f t="shared" ca="1" si="1195"/>
        <v>S10</v>
      </c>
      <c r="H2201" t="str">
        <f t="shared" ca="1" si="1196"/>
        <v>S109</v>
      </c>
      <c r="I2201">
        <f ca="1">VLOOKUP(D2201,PRC!$A$2:$B$21,2,0)*E2201</f>
        <v>1860000</v>
      </c>
      <c r="J2201">
        <f t="shared" ca="1" si="1209"/>
        <v>1673996</v>
      </c>
      <c r="K2201">
        <f ca="1">VLOOKUP(D2201,PRC!$A$1:$C$21,3,0)*E2201</f>
        <v>985800</v>
      </c>
      <c r="L2201">
        <f t="shared" ca="1" si="1210"/>
        <v>74000</v>
      </c>
      <c r="M2201">
        <f t="shared" ca="1" si="1211"/>
        <v>93000</v>
      </c>
      <c r="N2201">
        <f t="shared" ca="1" si="1212"/>
        <v>223000</v>
      </c>
      <c r="O2201">
        <f t="shared" ca="1" si="1213"/>
        <v>93000</v>
      </c>
      <c r="P2201">
        <f t="shared" ca="1" si="1197"/>
        <v>205196</v>
      </c>
      <c r="Q2201">
        <f ca="1">IF(P2201&gt;0,1,0)</f>
        <v>1</v>
      </c>
      <c r="R2201">
        <f t="shared" ca="1" si="1214"/>
        <v>10</v>
      </c>
      <c r="S2201">
        <f t="shared" ca="1" si="1215"/>
        <v>4</v>
      </c>
      <c r="T2201">
        <f t="shared" ca="1" si="1216"/>
        <v>5</v>
      </c>
      <c r="U2201">
        <f t="shared" ca="1" si="1217"/>
        <v>12</v>
      </c>
      <c r="V2201">
        <f t="shared" ca="1" si="1218"/>
        <v>5</v>
      </c>
      <c r="X2201">
        <f t="shared" si="1220"/>
        <v>2201</v>
      </c>
      <c r="Y2201">
        <f t="shared" si="1221"/>
        <v>2102</v>
      </c>
      <c r="Z2201">
        <f t="shared" si="1222"/>
        <v>2103</v>
      </c>
      <c r="AA2201">
        <f t="shared" si="1219"/>
        <v>2251</v>
      </c>
      <c r="AB2201">
        <f t="shared" si="1202"/>
        <v>150</v>
      </c>
      <c r="AM2201" t="str">
        <f t="shared" si="1203"/>
        <v>201903HD</v>
      </c>
      <c r="AN2201">
        <f t="shared" ca="1" si="1199"/>
        <v>10.000215053763439</v>
      </c>
      <c r="AO2201">
        <f t="shared" ca="1" si="1200"/>
        <v>3.978494623655914</v>
      </c>
      <c r="AP2201">
        <f t="shared" ca="1" si="1204"/>
        <v>5</v>
      </c>
      <c r="AQ2201">
        <f t="shared" ca="1" si="1205"/>
        <v>11.989247311827956</v>
      </c>
      <c r="AR2201">
        <f t="shared" ca="1" si="1206"/>
        <v>5</v>
      </c>
      <c r="AS2201">
        <f ca="1">P2201/J2201</f>
        <v>0.12257854857478752</v>
      </c>
    </row>
    <row r="2202" spans="1:45" x14ac:dyDescent="0.4">
      <c r="A2202">
        <f t="shared" si="1201"/>
        <v>201903</v>
      </c>
      <c r="B2202" t="s">
        <v>156</v>
      </c>
      <c r="C2202" t="s">
        <v>75</v>
      </c>
      <c r="D2202" t="str">
        <f t="shared" ca="1" si="1198"/>
        <v>I102</v>
      </c>
      <c r="E2202">
        <f t="shared" ca="1" si="1207"/>
        <v>77</v>
      </c>
      <c r="F2202">
        <f t="shared" ca="1" si="1208"/>
        <v>15</v>
      </c>
      <c r="G2202" t="str">
        <f t="shared" ca="1" si="1195"/>
        <v>S11</v>
      </c>
      <c r="H2202" t="str">
        <f t="shared" ca="1" si="1196"/>
        <v>S114</v>
      </c>
      <c r="I2202">
        <f ca="1">VLOOKUP(D2202,PRC!$A$2:$B$21,2,0)*E2202</f>
        <v>3080000</v>
      </c>
      <c r="J2202">
        <f t="shared" ca="1" si="1209"/>
        <v>2525596</v>
      </c>
      <c r="K2202">
        <f ca="1">VLOOKUP(D2202,PRC!$A$1:$C$21,3,0)*E2202</f>
        <v>1447600</v>
      </c>
      <c r="L2202">
        <f t="shared" ca="1" si="1210"/>
        <v>154000</v>
      </c>
      <c r="M2202">
        <f t="shared" ca="1" si="1211"/>
        <v>246000</v>
      </c>
      <c r="N2202">
        <f t="shared" ca="1" si="1212"/>
        <v>308000</v>
      </c>
      <c r="O2202">
        <f t="shared" ca="1" si="1213"/>
        <v>154000</v>
      </c>
      <c r="P2202">
        <f t="shared" ca="1" si="1197"/>
        <v>215996</v>
      </c>
      <c r="Q2202">
        <f ca="1">IF(P2202&gt;0,1,0)</f>
        <v>1</v>
      </c>
      <c r="R2202">
        <f t="shared" ca="1" si="1214"/>
        <v>18</v>
      </c>
      <c r="S2202">
        <f t="shared" ca="1" si="1215"/>
        <v>5</v>
      </c>
      <c r="T2202">
        <f t="shared" ca="1" si="1216"/>
        <v>8</v>
      </c>
      <c r="U2202">
        <f t="shared" ca="1" si="1217"/>
        <v>10</v>
      </c>
      <c r="V2202">
        <f t="shared" ca="1" si="1218"/>
        <v>5</v>
      </c>
      <c r="X2202">
        <f t="shared" si="1220"/>
        <v>2202</v>
      </c>
      <c r="Y2202">
        <f t="shared" si="1221"/>
        <v>2102</v>
      </c>
      <c r="Z2202">
        <f t="shared" si="1222"/>
        <v>2103</v>
      </c>
      <c r="AA2202">
        <f t="shared" si="1219"/>
        <v>2251</v>
      </c>
      <c r="AB2202">
        <f t="shared" si="1202"/>
        <v>150</v>
      </c>
      <c r="AM2202" t="str">
        <f t="shared" si="1203"/>
        <v>201903HD</v>
      </c>
      <c r="AN2202">
        <f t="shared" ca="1" si="1199"/>
        <v>18.000129870129868</v>
      </c>
      <c r="AO2202">
        <f t="shared" ca="1" si="1200"/>
        <v>5</v>
      </c>
      <c r="AP2202">
        <f t="shared" ca="1" si="1204"/>
        <v>7.9870129870129869</v>
      </c>
      <c r="AQ2202">
        <f t="shared" ca="1" si="1205"/>
        <v>10</v>
      </c>
      <c r="AR2202">
        <f t="shared" ca="1" si="1206"/>
        <v>5</v>
      </c>
      <c r="AS2202">
        <f ca="1">P2202/J2202</f>
        <v>8.5522783533074964E-2</v>
      </c>
    </row>
    <row r="2203" spans="1:45" x14ac:dyDescent="0.4">
      <c r="A2203">
        <f t="shared" si="1201"/>
        <v>201903</v>
      </c>
      <c r="B2203" t="s">
        <v>157</v>
      </c>
      <c r="C2203" t="s">
        <v>75</v>
      </c>
      <c r="D2203" t="str">
        <f t="shared" ca="1" si="1198"/>
        <v>I119</v>
      </c>
      <c r="E2203">
        <f t="shared" ca="1" si="1207"/>
        <v>97</v>
      </c>
      <c r="F2203">
        <f t="shared" ca="1" si="1208"/>
        <v>19</v>
      </c>
      <c r="G2203" t="str">
        <f t="shared" ca="1" si="1195"/>
        <v>S11</v>
      </c>
      <c r="H2203" t="str">
        <f t="shared" ca="1" si="1196"/>
        <v>S117</v>
      </c>
      <c r="I2203">
        <f ca="1">VLOOKUP(D2203,PRC!$A$2:$B$21,2,0)*E2203</f>
        <v>9215000</v>
      </c>
      <c r="J2203">
        <f t="shared" ca="1" si="1209"/>
        <v>8017046</v>
      </c>
      <c r="K2203">
        <f ca="1">VLOOKUP(D2203,PRC!$A$1:$C$21,3,0)*E2203</f>
        <v>4423200</v>
      </c>
      <c r="L2203">
        <f t="shared" ca="1" si="1210"/>
        <v>369000</v>
      </c>
      <c r="M2203">
        <f t="shared" ca="1" si="1211"/>
        <v>553000</v>
      </c>
      <c r="N2203">
        <f t="shared" ca="1" si="1212"/>
        <v>1290000</v>
      </c>
      <c r="O2203">
        <f t="shared" ca="1" si="1213"/>
        <v>829000</v>
      </c>
      <c r="P2203">
        <f t="shared" ca="1" si="1197"/>
        <v>552846</v>
      </c>
      <c r="Q2203">
        <f ca="1">IF(P2203&gt;0,1,0)</f>
        <v>1</v>
      </c>
      <c r="R2203">
        <f t="shared" ca="1" si="1214"/>
        <v>13</v>
      </c>
      <c r="S2203">
        <f t="shared" ca="1" si="1215"/>
        <v>4</v>
      </c>
      <c r="T2203">
        <f t="shared" ca="1" si="1216"/>
        <v>6</v>
      </c>
      <c r="U2203">
        <f t="shared" ca="1" si="1217"/>
        <v>14</v>
      </c>
      <c r="V2203">
        <f t="shared" ca="1" si="1218"/>
        <v>9</v>
      </c>
      <c r="X2203">
        <f t="shared" si="1220"/>
        <v>2203</v>
      </c>
      <c r="Y2203">
        <f t="shared" si="1221"/>
        <v>2102</v>
      </c>
      <c r="Z2203">
        <f t="shared" si="1222"/>
        <v>2103</v>
      </c>
      <c r="AA2203">
        <f t="shared" si="1219"/>
        <v>2251</v>
      </c>
      <c r="AB2203">
        <f t="shared" si="1202"/>
        <v>150</v>
      </c>
      <c r="AM2203" t="str">
        <f t="shared" si="1203"/>
        <v>201903HD</v>
      </c>
      <c r="AN2203">
        <f t="shared" ca="1" si="1199"/>
        <v>13.000043407487794</v>
      </c>
      <c r="AO2203">
        <f t="shared" ca="1" si="1200"/>
        <v>4.004340748779164</v>
      </c>
      <c r="AP2203">
        <f t="shared" ca="1" si="1204"/>
        <v>6.001085187194791</v>
      </c>
      <c r="AQ2203">
        <f t="shared" ca="1" si="1205"/>
        <v>13.998914812805207</v>
      </c>
      <c r="AR2203">
        <f t="shared" ca="1" si="1206"/>
        <v>8.9962018448182324</v>
      </c>
      <c r="AS2203">
        <f ca="1">P2203/J2203</f>
        <v>6.8958816002802029E-2</v>
      </c>
    </row>
    <row r="2204" spans="1:45" x14ac:dyDescent="0.4">
      <c r="A2204">
        <f t="shared" si="1201"/>
        <v>201903</v>
      </c>
      <c r="B2204" t="s">
        <v>158</v>
      </c>
      <c r="C2204" t="s">
        <v>75</v>
      </c>
      <c r="D2204" t="str">
        <f t="shared" ca="1" si="1198"/>
        <v>I115</v>
      </c>
      <c r="E2204">
        <f t="shared" ca="1" si="1207"/>
        <v>110</v>
      </c>
      <c r="F2204">
        <f t="shared" ca="1" si="1208"/>
        <v>19</v>
      </c>
      <c r="G2204" t="str">
        <f t="shared" ca="1" si="1195"/>
        <v>S10</v>
      </c>
      <c r="H2204" t="str">
        <f t="shared" ca="1" si="1196"/>
        <v>S106</v>
      </c>
      <c r="I2204">
        <f ca="1">VLOOKUP(D2204,PRC!$A$2:$B$21,2,0)*E2204</f>
        <v>550000</v>
      </c>
      <c r="J2204">
        <f t="shared" ca="1" si="1209"/>
        <v>489496</v>
      </c>
      <c r="K2204">
        <f ca="1">VLOOKUP(D2204,PRC!$A$1:$C$21,3,0)*E2204</f>
        <v>264000</v>
      </c>
      <c r="L2204">
        <f t="shared" ca="1" si="1210"/>
        <v>17000</v>
      </c>
      <c r="M2204">
        <f t="shared" ca="1" si="1211"/>
        <v>55000</v>
      </c>
      <c r="N2204">
        <f t="shared" ca="1" si="1212"/>
        <v>72000</v>
      </c>
      <c r="O2204">
        <f t="shared" ca="1" si="1213"/>
        <v>50000</v>
      </c>
      <c r="P2204">
        <f t="shared" ca="1" si="1197"/>
        <v>31496</v>
      </c>
      <c r="Q2204">
        <f ca="1">IF(P2204&gt;0,1,0)</f>
        <v>1</v>
      </c>
      <c r="R2204">
        <f t="shared" ca="1" si="1214"/>
        <v>11</v>
      </c>
      <c r="S2204">
        <f t="shared" ca="1" si="1215"/>
        <v>3</v>
      </c>
      <c r="T2204">
        <f t="shared" ca="1" si="1216"/>
        <v>10</v>
      </c>
      <c r="U2204">
        <f t="shared" ca="1" si="1217"/>
        <v>13</v>
      </c>
      <c r="V2204">
        <f t="shared" ca="1" si="1218"/>
        <v>9</v>
      </c>
      <c r="X2204">
        <f t="shared" si="1220"/>
        <v>2204</v>
      </c>
      <c r="Y2204">
        <f t="shared" si="1221"/>
        <v>2102</v>
      </c>
      <c r="Z2204">
        <f t="shared" si="1222"/>
        <v>2103</v>
      </c>
      <c r="AA2204">
        <f t="shared" si="1219"/>
        <v>2251</v>
      </c>
      <c r="AB2204">
        <f t="shared" si="1202"/>
        <v>150</v>
      </c>
      <c r="AM2204" t="str">
        <f t="shared" si="1203"/>
        <v>201903HD</v>
      </c>
      <c r="AN2204">
        <f t="shared" ca="1" si="1199"/>
        <v>11.000727272727273</v>
      </c>
      <c r="AO2204">
        <f t="shared" ca="1" si="1200"/>
        <v>3.0909090909090908</v>
      </c>
      <c r="AP2204">
        <f t="shared" ca="1" si="1204"/>
        <v>10</v>
      </c>
      <c r="AQ2204">
        <f t="shared" ca="1" si="1205"/>
        <v>13.090909090909092</v>
      </c>
      <c r="AR2204">
        <f t="shared" ca="1" si="1206"/>
        <v>9.0909090909090917</v>
      </c>
      <c r="AS2204">
        <f ca="1">P2204/J2204</f>
        <v>6.4343733145929685E-2</v>
      </c>
    </row>
    <row r="2205" spans="1:45" x14ac:dyDescent="0.4">
      <c r="A2205">
        <f t="shared" si="1201"/>
        <v>201903</v>
      </c>
      <c r="B2205" t="s">
        <v>159</v>
      </c>
      <c r="C2205" t="s">
        <v>75</v>
      </c>
      <c r="D2205" t="str">
        <f t="shared" ca="1" si="1198"/>
        <v>I120</v>
      </c>
      <c r="E2205">
        <f t="shared" ca="1" si="1207"/>
        <v>84</v>
      </c>
      <c r="F2205">
        <f t="shared" ca="1" si="1208"/>
        <v>11</v>
      </c>
      <c r="G2205" t="str">
        <f t="shared" ca="1" si="1195"/>
        <v>S11</v>
      </c>
      <c r="H2205" t="str">
        <f t="shared" ca="1" si="1196"/>
        <v>S119</v>
      </c>
      <c r="I2205">
        <f ca="1">VLOOKUP(D2205,PRC!$A$2:$B$21,2,0)*E2205</f>
        <v>361200000</v>
      </c>
      <c r="J2205">
        <f t="shared" ca="1" si="1209"/>
        <v>303407996</v>
      </c>
      <c r="K2205">
        <f ca="1">VLOOKUP(D2205,PRC!$A$1:$C$21,3,0)*E2205</f>
        <v>162540000</v>
      </c>
      <c r="L2205">
        <f t="shared" ca="1" si="1210"/>
        <v>18060000</v>
      </c>
      <c r="M2205">
        <f t="shared" ca="1" si="1211"/>
        <v>25284000</v>
      </c>
      <c r="N2205">
        <f t="shared" ca="1" si="1212"/>
        <v>46956000</v>
      </c>
      <c r="O2205">
        <f t="shared" ca="1" si="1213"/>
        <v>21672000</v>
      </c>
      <c r="P2205">
        <f t="shared" ca="1" si="1197"/>
        <v>28895996</v>
      </c>
      <c r="Q2205">
        <f ca="1">IF(P2205&gt;0,1,0)</f>
        <v>1</v>
      </c>
      <c r="R2205">
        <f t="shared" ca="1" si="1214"/>
        <v>16</v>
      </c>
      <c r="S2205">
        <f t="shared" ca="1" si="1215"/>
        <v>5</v>
      </c>
      <c r="T2205">
        <f t="shared" ca="1" si="1216"/>
        <v>7</v>
      </c>
      <c r="U2205">
        <f t="shared" ca="1" si="1217"/>
        <v>13</v>
      </c>
      <c r="V2205">
        <f t="shared" ca="1" si="1218"/>
        <v>6</v>
      </c>
      <c r="X2205">
        <f t="shared" si="1220"/>
        <v>2205</v>
      </c>
      <c r="Y2205">
        <f t="shared" si="1221"/>
        <v>2102</v>
      </c>
      <c r="Z2205">
        <f t="shared" si="1222"/>
        <v>2103</v>
      </c>
      <c r="AA2205">
        <f t="shared" si="1219"/>
        <v>2251</v>
      </c>
      <c r="AB2205">
        <f t="shared" si="1202"/>
        <v>150</v>
      </c>
      <c r="AM2205" t="str">
        <f t="shared" si="1203"/>
        <v>201903HD</v>
      </c>
      <c r="AN2205">
        <f t="shared" ca="1" si="1199"/>
        <v>16.000001107419713</v>
      </c>
      <c r="AO2205">
        <f t="shared" ca="1" si="1200"/>
        <v>5</v>
      </c>
      <c r="AP2205">
        <f t="shared" ca="1" si="1204"/>
        <v>7.0000000000000009</v>
      </c>
      <c r="AQ2205">
        <f t="shared" ca="1" si="1205"/>
        <v>13</v>
      </c>
      <c r="AR2205">
        <f t="shared" ca="1" si="1206"/>
        <v>6</v>
      </c>
      <c r="AS2205">
        <f ca="1">P2205/J2205</f>
        <v>9.5238083310104985E-2</v>
      </c>
    </row>
    <row r="2206" spans="1:45" x14ac:dyDescent="0.4">
      <c r="A2206">
        <f t="shared" si="1201"/>
        <v>201903</v>
      </c>
      <c r="B2206" t="s">
        <v>160</v>
      </c>
      <c r="C2206" t="s">
        <v>75</v>
      </c>
      <c r="D2206" t="str">
        <f t="shared" ca="1" si="1198"/>
        <v>I111</v>
      </c>
      <c r="E2206">
        <f t="shared" ca="1" si="1207"/>
        <v>85</v>
      </c>
      <c r="F2206">
        <f t="shared" ca="1" si="1208"/>
        <v>15</v>
      </c>
      <c r="G2206" t="str">
        <f t="shared" ca="1" si="1195"/>
        <v>S10</v>
      </c>
      <c r="H2206" t="str">
        <f t="shared" ca="1" si="1196"/>
        <v>S105</v>
      </c>
      <c r="I2206">
        <f ca="1">VLOOKUP(D2206,PRC!$A$2:$B$21,2,0)*E2206</f>
        <v>12750000</v>
      </c>
      <c r="J2206">
        <f t="shared" ca="1" si="1209"/>
        <v>11474996</v>
      </c>
      <c r="K2206">
        <f ca="1">VLOOKUP(D2206,PRC!$A$1:$C$21,3,0)*E2206</f>
        <v>6757500</v>
      </c>
      <c r="L2206">
        <f t="shared" ca="1" si="1210"/>
        <v>638000</v>
      </c>
      <c r="M2206">
        <f t="shared" ca="1" si="1211"/>
        <v>1020000</v>
      </c>
      <c r="N2206">
        <f t="shared" ca="1" si="1212"/>
        <v>1785000</v>
      </c>
      <c r="O2206">
        <f t="shared" ca="1" si="1213"/>
        <v>638000</v>
      </c>
      <c r="P2206">
        <f t="shared" ca="1" si="1197"/>
        <v>636496</v>
      </c>
      <c r="Q2206">
        <f ca="1">IF(P2206&gt;0,1,0)</f>
        <v>1</v>
      </c>
      <c r="R2206">
        <f t="shared" ca="1" si="1214"/>
        <v>10</v>
      </c>
      <c r="S2206">
        <f t="shared" ca="1" si="1215"/>
        <v>5</v>
      </c>
      <c r="T2206">
        <f t="shared" ca="1" si="1216"/>
        <v>8</v>
      </c>
      <c r="U2206">
        <f t="shared" ca="1" si="1217"/>
        <v>14</v>
      </c>
      <c r="V2206">
        <f t="shared" ca="1" si="1218"/>
        <v>5</v>
      </c>
      <c r="X2206">
        <f t="shared" si="1220"/>
        <v>2206</v>
      </c>
      <c r="Y2206">
        <f t="shared" si="1221"/>
        <v>2102</v>
      </c>
      <c r="Z2206">
        <f t="shared" si="1222"/>
        <v>2103</v>
      </c>
      <c r="AA2206">
        <f t="shared" si="1219"/>
        <v>2251</v>
      </c>
      <c r="AB2206">
        <f t="shared" si="1202"/>
        <v>150</v>
      </c>
      <c r="AM2206" t="str">
        <f t="shared" si="1203"/>
        <v>201903HD</v>
      </c>
      <c r="AN2206">
        <f t="shared" ca="1" si="1199"/>
        <v>10.000031372549023</v>
      </c>
      <c r="AO2206">
        <f t="shared" ca="1" si="1200"/>
        <v>5.003921568627451</v>
      </c>
      <c r="AP2206">
        <f t="shared" ca="1" si="1204"/>
        <v>8</v>
      </c>
      <c r="AQ2206">
        <f t="shared" ca="1" si="1205"/>
        <v>14.000000000000002</v>
      </c>
      <c r="AR2206">
        <f t="shared" ca="1" si="1206"/>
        <v>5.003921568627451</v>
      </c>
      <c r="AS2206">
        <f ca="1">P2206/J2206</f>
        <v>5.5468080337457197E-2</v>
      </c>
    </row>
    <row r="2207" spans="1:45" x14ac:dyDescent="0.4">
      <c r="A2207">
        <f t="shared" si="1201"/>
        <v>201903</v>
      </c>
      <c r="B2207" t="s">
        <v>161</v>
      </c>
      <c r="C2207" t="s">
        <v>75</v>
      </c>
      <c r="D2207" t="str">
        <f t="shared" ca="1" si="1198"/>
        <v>I108</v>
      </c>
      <c r="E2207">
        <f t="shared" ca="1" si="1207"/>
        <v>93</v>
      </c>
      <c r="F2207">
        <f t="shared" ca="1" si="1208"/>
        <v>13</v>
      </c>
      <c r="G2207" t="str">
        <f t="shared" ca="1" si="1195"/>
        <v>S11</v>
      </c>
      <c r="H2207" t="str">
        <f t="shared" ca="1" si="1196"/>
        <v>S110</v>
      </c>
      <c r="I2207">
        <f ca="1">VLOOKUP(D2207,PRC!$A$2:$B$21,2,0)*E2207</f>
        <v>3720000</v>
      </c>
      <c r="J2207">
        <f t="shared" ca="1" si="1209"/>
        <v>3013196</v>
      </c>
      <c r="K2207">
        <f ca="1">VLOOKUP(D2207,PRC!$A$1:$C$21,3,0)*E2207</f>
        <v>1711200</v>
      </c>
      <c r="L2207">
        <f t="shared" ca="1" si="1210"/>
        <v>149000</v>
      </c>
      <c r="M2207">
        <f t="shared" ca="1" si="1211"/>
        <v>372000</v>
      </c>
      <c r="N2207">
        <f t="shared" ca="1" si="1212"/>
        <v>372000</v>
      </c>
      <c r="O2207">
        <f t="shared" ca="1" si="1213"/>
        <v>260000</v>
      </c>
      <c r="P2207">
        <f t="shared" ca="1" si="1197"/>
        <v>148996</v>
      </c>
      <c r="Q2207">
        <f ca="1">IF(P2207&gt;0,1,0)</f>
        <v>1</v>
      </c>
      <c r="R2207">
        <f t="shared" ca="1" si="1214"/>
        <v>19</v>
      </c>
      <c r="S2207">
        <f t="shared" ca="1" si="1215"/>
        <v>4</v>
      </c>
      <c r="T2207">
        <f t="shared" ca="1" si="1216"/>
        <v>10</v>
      </c>
      <c r="U2207">
        <f t="shared" ca="1" si="1217"/>
        <v>10</v>
      </c>
      <c r="V2207">
        <f t="shared" ca="1" si="1218"/>
        <v>7</v>
      </c>
      <c r="X2207">
        <f t="shared" si="1220"/>
        <v>2207</v>
      </c>
      <c r="Y2207">
        <f t="shared" si="1221"/>
        <v>2102</v>
      </c>
      <c r="Z2207">
        <f t="shared" si="1222"/>
        <v>2103</v>
      </c>
      <c r="AA2207">
        <f t="shared" si="1219"/>
        <v>2251</v>
      </c>
      <c r="AB2207">
        <f t="shared" si="1202"/>
        <v>150</v>
      </c>
      <c r="AM2207" t="str">
        <f t="shared" si="1203"/>
        <v>201903HD</v>
      </c>
      <c r="AN2207">
        <f t="shared" ca="1" si="1199"/>
        <v>19.000107526881717</v>
      </c>
      <c r="AO2207">
        <f t="shared" ca="1" si="1200"/>
        <v>4.0053763440860219</v>
      </c>
      <c r="AP2207">
        <f t="shared" ca="1" si="1204"/>
        <v>10</v>
      </c>
      <c r="AQ2207">
        <f t="shared" ca="1" si="1205"/>
        <v>10</v>
      </c>
      <c r="AR2207">
        <f t="shared" ca="1" si="1206"/>
        <v>6.9892473118279561</v>
      </c>
      <c r="AS2207">
        <f ca="1">P2207/J2207</f>
        <v>4.9447828816977055E-2</v>
      </c>
    </row>
    <row r="2208" spans="1:45" x14ac:dyDescent="0.4">
      <c r="A2208">
        <f t="shared" si="1201"/>
        <v>201903</v>
      </c>
      <c r="B2208" t="s">
        <v>162</v>
      </c>
      <c r="C2208" t="s">
        <v>75</v>
      </c>
      <c r="D2208" t="str">
        <f t="shared" ca="1" si="1198"/>
        <v>I105</v>
      </c>
      <c r="E2208">
        <f t="shared" ca="1" si="1207"/>
        <v>119</v>
      </c>
      <c r="F2208">
        <f t="shared" ca="1" si="1208"/>
        <v>19</v>
      </c>
      <c r="G2208" t="str">
        <f t="shared" ca="1" si="1195"/>
        <v>S11</v>
      </c>
      <c r="H2208" t="str">
        <f t="shared" ca="1" si="1196"/>
        <v>S112</v>
      </c>
      <c r="I2208">
        <f ca="1">VLOOKUP(D2208,PRC!$A$2:$B$21,2,0)*E2208</f>
        <v>11900000</v>
      </c>
      <c r="J2208">
        <f t="shared" ca="1" si="1209"/>
        <v>10590996</v>
      </c>
      <c r="K2208">
        <f ca="1">VLOOKUP(D2208,PRC!$A$1:$C$21,3,0)*E2208</f>
        <v>7021000</v>
      </c>
      <c r="L2208">
        <f t="shared" ca="1" si="1210"/>
        <v>476000</v>
      </c>
      <c r="M2208">
        <f t="shared" ca="1" si="1211"/>
        <v>952000</v>
      </c>
      <c r="N2208">
        <f t="shared" ca="1" si="1212"/>
        <v>1547000</v>
      </c>
      <c r="O2208">
        <f t="shared" ca="1" si="1213"/>
        <v>1071000</v>
      </c>
      <c r="P2208">
        <f t="shared" ca="1" si="1197"/>
        <v>-476004</v>
      </c>
      <c r="Q2208">
        <f ca="1">IF(P2208&gt;0,1,0)</f>
        <v>0</v>
      </c>
      <c r="R2208">
        <f t="shared" ca="1" si="1214"/>
        <v>11</v>
      </c>
      <c r="S2208">
        <f t="shared" ca="1" si="1215"/>
        <v>4</v>
      </c>
      <c r="T2208">
        <f t="shared" ca="1" si="1216"/>
        <v>8</v>
      </c>
      <c r="U2208">
        <f t="shared" ca="1" si="1217"/>
        <v>13</v>
      </c>
      <c r="V2208">
        <f t="shared" ca="1" si="1218"/>
        <v>9</v>
      </c>
      <c r="X2208">
        <f t="shared" si="1220"/>
        <v>2208</v>
      </c>
      <c r="Y2208">
        <f t="shared" si="1221"/>
        <v>2102</v>
      </c>
      <c r="Z2208">
        <f t="shared" si="1222"/>
        <v>2103</v>
      </c>
      <c r="AA2208">
        <f t="shared" si="1219"/>
        <v>2251</v>
      </c>
      <c r="AB2208">
        <f t="shared" si="1202"/>
        <v>150</v>
      </c>
      <c r="AM2208" t="str">
        <f t="shared" si="1203"/>
        <v>201903HD</v>
      </c>
      <c r="AN2208">
        <f t="shared" ca="1" si="1199"/>
        <v>11.000033613445382</v>
      </c>
      <c r="AO2208">
        <f t="shared" ca="1" si="1200"/>
        <v>4</v>
      </c>
      <c r="AP2208">
        <f t="shared" ca="1" si="1204"/>
        <v>8</v>
      </c>
      <c r="AQ2208">
        <f t="shared" ca="1" si="1205"/>
        <v>13</v>
      </c>
      <c r="AR2208">
        <f t="shared" ca="1" si="1206"/>
        <v>9</v>
      </c>
      <c r="AS2208">
        <f ca="1">P2208/J2208</f>
        <v>-4.4944214878374043E-2</v>
      </c>
    </row>
    <row r="2209" spans="1:45" x14ac:dyDescent="0.4">
      <c r="A2209">
        <f t="shared" si="1201"/>
        <v>201903</v>
      </c>
      <c r="B2209" t="s">
        <v>163</v>
      </c>
      <c r="C2209" t="s">
        <v>75</v>
      </c>
      <c r="D2209" t="str">
        <f t="shared" ca="1" si="1198"/>
        <v>I109</v>
      </c>
      <c r="E2209">
        <f t="shared" ca="1" si="1207"/>
        <v>117</v>
      </c>
      <c r="F2209">
        <f t="shared" ca="1" si="1208"/>
        <v>18</v>
      </c>
      <c r="G2209" t="str">
        <f t="shared" ca="1" si="1195"/>
        <v>S12</v>
      </c>
      <c r="H2209" t="str">
        <f t="shared" ca="1" si="1196"/>
        <v>S120</v>
      </c>
      <c r="I2209">
        <f ca="1">VLOOKUP(D2209,PRC!$A$2:$B$21,2,0)*E2209</f>
        <v>58500000</v>
      </c>
      <c r="J2209">
        <f t="shared" ca="1" si="1209"/>
        <v>47384996</v>
      </c>
      <c r="K2209">
        <f ca="1">VLOOKUP(D2209,PRC!$A$1:$C$21,3,0)*E2209</f>
        <v>23400000</v>
      </c>
      <c r="L2209">
        <f t="shared" ca="1" si="1210"/>
        <v>2925000</v>
      </c>
      <c r="M2209">
        <f t="shared" ca="1" si="1211"/>
        <v>5265000</v>
      </c>
      <c r="N2209">
        <f t="shared" ca="1" si="1212"/>
        <v>7020000</v>
      </c>
      <c r="O2209">
        <f t="shared" ca="1" si="1213"/>
        <v>4680000</v>
      </c>
      <c r="P2209">
        <f t="shared" ca="1" si="1197"/>
        <v>4094996</v>
      </c>
      <c r="Q2209">
        <f ca="1">IF(P2209&gt;0,1,0)</f>
        <v>1</v>
      </c>
      <c r="R2209">
        <f t="shared" ca="1" si="1214"/>
        <v>19</v>
      </c>
      <c r="S2209">
        <f t="shared" ca="1" si="1215"/>
        <v>5</v>
      </c>
      <c r="T2209">
        <f t="shared" ca="1" si="1216"/>
        <v>9</v>
      </c>
      <c r="U2209">
        <f t="shared" ca="1" si="1217"/>
        <v>12</v>
      </c>
      <c r="V2209">
        <f t="shared" ca="1" si="1218"/>
        <v>8</v>
      </c>
      <c r="X2209">
        <f t="shared" si="1220"/>
        <v>2209</v>
      </c>
      <c r="Y2209">
        <f t="shared" si="1221"/>
        <v>2102</v>
      </c>
      <c r="Z2209">
        <f t="shared" si="1222"/>
        <v>2103</v>
      </c>
      <c r="AA2209">
        <f t="shared" si="1219"/>
        <v>2251</v>
      </c>
      <c r="AB2209">
        <f t="shared" si="1202"/>
        <v>150</v>
      </c>
      <c r="AM2209" t="str">
        <f t="shared" si="1203"/>
        <v>201903HD</v>
      </c>
      <c r="AN2209">
        <f t="shared" ca="1" si="1199"/>
        <v>19.000006837606843</v>
      </c>
      <c r="AO2209">
        <f t="shared" ca="1" si="1200"/>
        <v>5</v>
      </c>
      <c r="AP2209">
        <f t="shared" ca="1" si="1204"/>
        <v>9</v>
      </c>
      <c r="AQ2209">
        <f t="shared" ca="1" si="1205"/>
        <v>12</v>
      </c>
      <c r="AR2209">
        <f t="shared" ca="1" si="1206"/>
        <v>8</v>
      </c>
      <c r="AS2209">
        <f ca="1">P2209/J2209</f>
        <v>8.6419675966628764E-2</v>
      </c>
    </row>
    <row r="2210" spans="1:45" x14ac:dyDescent="0.4">
      <c r="A2210">
        <f t="shared" si="1201"/>
        <v>201903</v>
      </c>
      <c r="B2210" t="s">
        <v>164</v>
      </c>
      <c r="C2210" t="s">
        <v>75</v>
      </c>
      <c r="D2210" t="str">
        <f t="shared" ca="1" si="1198"/>
        <v>I113</v>
      </c>
      <c r="E2210">
        <f t="shared" ca="1" si="1207"/>
        <v>70</v>
      </c>
      <c r="F2210">
        <f t="shared" ca="1" si="1208"/>
        <v>15</v>
      </c>
      <c r="G2210" t="str">
        <f t="shared" ca="1" si="1195"/>
        <v>S11</v>
      </c>
      <c r="H2210" t="str">
        <f t="shared" ca="1" si="1196"/>
        <v>S110</v>
      </c>
      <c r="I2210">
        <f ca="1">VLOOKUP(D2210,PRC!$A$2:$B$21,2,0)*E2210</f>
        <v>46900000</v>
      </c>
      <c r="J2210">
        <f t="shared" ca="1" si="1209"/>
        <v>40802996</v>
      </c>
      <c r="K2210">
        <f ca="1">VLOOKUP(D2210,PRC!$A$1:$C$21,3,0)*E2210</f>
        <v>21105000</v>
      </c>
      <c r="L2210">
        <f t="shared" ca="1" si="1210"/>
        <v>1876000</v>
      </c>
      <c r="M2210">
        <f t="shared" ca="1" si="1211"/>
        <v>3752000</v>
      </c>
      <c r="N2210">
        <f t="shared" ca="1" si="1212"/>
        <v>6566000</v>
      </c>
      <c r="O2210">
        <f t="shared" ca="1" si="1213"/>
        <v>3283000</v>
      </c>
      <c r="P2210">
        <f t="shared" ca="1" si="1197"/>
        <v>4220996</v>
      </c>
      <c r="Q2210">
        <f ca="1">IF(P2210&gt;0,1,0)</f>
        <v>1</v>
      </c>
      <c r="R2210">
        <f t="shared" ca="1" si="1214"/>
        <v>13</v>
      </c>
      <c r="S2210">
        <f t="shared" ca="1" si="1215"/>
        <v>4</v>
      </c>
      <c r="T2210">
        <f t="shared" ca="1" si="1216"/>
        <v>8</v>
      </c>
      <c r="U2210">
        <f t="shared" ca="1" si="1217"/>
        <v>14</v>
      </c>
      <c r="V2210">
        <f t="shared" ca="1" si="1218"/>
        <v>7</v>
      </c>
      <c r="X2210">
        <f t="shared" si="1220"/>
        <v>2210</v>
      </c>
      <c r="Y2210">
        <f t="shared" si="1221"/>
        <v>2102</v>
      </c>
      <c r="Z2210">
        <f t="shared" si="1222"/>
        <v>2103</v>
      </c>
      <c r="AA2210">
        <f t="shared" si="1219"/>
        <v>2251</v>
      </c>
      <c r="AB2210">
        <f t="shared" si="1202"/>
        <v>150</v>
      </c>
      <c r="AM2210" t="str">
        <f t="shared" si="1203"/>
        <v>201903HD</v>
      </c>
      <c r="AN2210">
        <f t="shared" ca="1" si="1199"/>
        <v>13.000008528784646</v>
      </c>
      <c r="AO2210">
        <f t="shared" ca="1" si="1200"/>
        <v>4</v>
      </c>
      <c r="AP2210">
        <f t="shared" ca="1" si="1204"/>
        <v>8</v>
      </c>
      <c r="AQ2210">
        <f t="shared" ca="1" si="1205"/>
        <v>14.000000000000002</v>
      </c>
      <c r="AR2210">
        <f t="shared" ca="1" si="1206"/>
        <v>7.0000000000000009</v>
      </c>
      <c r="AS2210">
        <f ca="1">P2210/J2210</f>
        <v>0.10344818797129506</v>
      </c>
    </row>
    <row r="2211" spans="1:45" x14ac:dyDescent="0.4">
      <c r="A2211">
        <f t="shared" si="1201"/>
        <v>201903</v>
      </c>
      <c r="B2211" t="s">
        <v>165</v>
      </c>
      <c r="C2211" t="s">
        <v>75</v>
      </c>
      <c r="D2211" t="str">
        <f t="shared" ca="1" si="1198"/>
        <v>I116</v>
      </c>
      <c r="E2211">
        <f t="shared" ca="1" si="1207"/>
        <v>92</v>
      </c>
      <c r="F2211">
        <f t="shared" ca="1" si="1208"/>
        <v>10</v>
      </c>
      <c r="G2211" t="str">
        <f t="shared" ca="1" si="1195"/>
        <v>S11</v>
      </c>
      <c r="H2211" t="str">
        <f t="shared" ca="1" si="1196"/>
        <v>S112</v>
      </c>
      <c r="I2211">
        <f ca="1">VLOOKUP(D2211,PRC!$A$2:$B$21,2,0)*E2211</f>
        <v>134320000</v>
      </c>
      <c r="J2211">
        <f t="shared" ca="1" si="1209"/>
        <v>110142396.00000001</v>
      </c>
      <c r="K2211">
        <f ca="1">VLOOKUP(D2211,PRC!$A$1:$C$21,3,0)*E2211</f>
        <v>80592000</v>
      </c>
      <c r="L2211">
        <f t="shared" ca="1" si="1210"/>
        <v>5373000</v>
      </c>
      <c r="M2211">
        <f t="shared" ca="1" si="1211"/>
        <v>12089000</v>
      </c>
      <c r="N2211">
        <f t="shared" ca="1" si="1212"/>
        <v>18805000</v>
      </c>
      <c r="O2211">
        <f t="shared" ca="1" si="1213"/>
        <v>13432000</v>
      </c>
      <c r="P2211">
        <f t="shared" ca="1" si="1197"/>
        <v>-20148603.999999985</v>
      </c>
      <c r="Q2211">
        <f ca="1">IF(P2211&gt;0,1,0)</f>
        <v>0</v>
      </c>
      <c r="R2211">
        <f t="shared" ca="1" si="1214"/>
        <v>18</v>
      </c>
      <c r="S2211">
        <f t="shared" ca="1" si="1215"/>
        <v>4</v>
      </c>
      <c r="T2211">
        <f t="shared" ca="1" si="1216"/>
        <v>9</v>
      </c>
      <c r="U2211">
        <f t="shared" ca="1" si="1217"/>
        <v>14</v>
      </c>
      <c r="V2211">
        <f t="shared" ca="1" si="1218"/>
        <v>10</v>
      </c>
      <c r="X2211">
        <f t="shared" si="1220"/>
        <v>2211</v>
      </c>
      <c r="Y2211">
        <f t="shared" si="1221"/>
        <v>2102</v>
      </c>
      <c r="Z2211">
        <f t="shared" si="1222"/>
        <v>2103</v>
      </c>
      <c r="AA2211">
        <f t="shared" si="1219"/>
        <v>2251</v>
      </c>
      <c r="AB2211">
        <f t="shared" si="1202"/>
        <v>150</v>
      </c>
      <c r="AM2211" t="str">
        <f t="shared" si="1203"/>
        <v>201903HD</v>
      </c>
      <c r="AN2211">
        <f t="shared" ca="1" si="1199"/>
        <v>18.00000297796306</v>
      </c>
      <c r="AO2211">
        <f t="shared" ca="1" si="1200"/>
        <v>4.0001488981536628</v>
      </c>
      <c r="AP2211">
        <f t="shared" ca="1" si="1204"/>
        <v>9.0001488981536628</v>
      </c>
      <c r="AQ2211">
        <f t="shared" ca="1" si="1205"/>
        <v>14.000148898153665</v>
      </c>
      <c r="AR2211">
        <f t="shared" ca="1" si="1206"/>
        <v>10</v>
      </c>
      <c r="AS2211">
        <f ca="1">P2211/J2211</f>
        <v>-0.18293231972182611</v>
      </c>
    </row>
    <row r="2212" spans="1:45" x14ac:dyDescent="0.4">
      <c r="A2212">
        <f t="shared" si="1201"/>
        <v>201903</v>
      </c>
      <c r="B2212" t="s">
        <v>166</v>
      </c>
      <c r="C2212" t="s">
        <v>75</v>
      </c>
      <c r="D2212" t="str">
        <f t="shared" ca="1" si="1198"/>
        <v>I119</v>
      </c>
      <c r="E2212">
        <f t="shared" ca="1" si="1207"/>
        <v>93</v>
      </c>
      <c r="F2212">
        <f t="shared" ca="1" si="1208"/>
        <v>15</v>
      </c>
      <c r="G2212" t="str">
        <f t="shared" ca="1" si="1195"/>
        <v>S11</v>
      </c>
      <c r="H2212" t="str">
        <f t="shared" ca="1" si="1196"/>
        <v>S111</v>
      </c>
      <c r="I2212">
        <f ca="1">VLOOKUP(D2212,PRC!$A$2:$B$21,2,0)*E2212</f>
        <v>8835000</v>
      </c>
      <c r="J2212">
        <f t="shared" ca="1" si="1209"/>
        <v>7333046</v>
      </c>
      <c r="K2212">
        <f ca="1">VLOOKUP(D2212,PRC!$A$1:$C$21,3,0)*E2212</f>
        <v>4240800</v>
      </c>
      <c r="L2212">
        <f t="shared" ca="1" si="1210"/>
        <v>442000</v>
      </c>
      <c r="M2212">
        <f t="shared" ca="1" si="1211"/>
        <v>707000</v>
      </c>
      <c r="N2212">
        <f t="shared" ca="1" si="1212"/>
        <v>884000</v>
      </c>
      <c r="O2212">
        <f t="shared" ca="1" si="1213"/>
        <v>618000</v>
      </c>
      <c r="P2212">
        <f t="shared" ca="1" si="1197"/>
        <v>441246</v>
      </c>
      <c r="Q2212">
        <f ca="1">IF(P2212&gt;0,1,0)</f>
        <v>1</v>
      </c>
      <c r="R2212">
        <f t="shared" ca="1" si="1214"/>
        <v>17</v>
      </c>
      <c r="S2212">
        <f t="shared" ca="1" si="1215"/>
        <v>5</v>
      </c>
      <c r="T2212">
        <f t="shared" ca="1" si="1216"/>
        <v>8</v>
      </c>
      <c r="U2212">
        <f t="shared" ca="1" si="1217"/>
        <v>10</v>
      </c>
      <c r="V2212">
        <f t="shared" ca="1" si="1218"/>
        <v>7</v>
      </c>
      <c r="X2212">
        <f t="shared" si="1220"/>
        <v>2212</v>
      </c>
      <c r="Y2212">
        <f t="shared" si="1221"/>
        <v>2102</v>
      </c>
      <c r="Z2212">
        <f t="shared" si="1222"/>
        <v>2103</v>
      </c>
      <c r="AA2212">
        <f t="shared" si="1219"/>
        <v>2251</v>
      </c>
      <c r="AB2212">
        <f t="shared" si="1202"/>
        <v>150</v>
      </c>
      <c r="AM2212" t="str">
        <f t="shared" si="1203"/>
        <v>201903HD</v>
      </c>
      <c r="AN2212">
        <f t="shared" ca="1" si="1199"/>
        <v>17.000045274476516</v>
      </c>
      <c r="AO2212">
        <f t="shared" ca="1" si="1200"/>
        <v>5.0028296547821167</v>
      </c>
      <c r="AP2212">
        <f t="shared" ca="1" si="1204"/>
        <v>8.0022637238256937</v>
      </c>
      <c r="AQ2212">
        <f t="shared" ca="1" si="1205"/>
        <v>10.005659309564233</v>
      </c>
      <c r="AR2212">
        <f t="shared" ca="1" si="1206"/>
        <v>6.9949066213921895</v>
      </c>
      <c r="AS2212">
        <f ca="1">P2212/J2212</f>
        <v>6.0172266749724465E-2</v>
      </c>
    </row>
    <row r="2213" spans="1:45" x14ac:dyDescent="0.4">
      <c r="A2213">
        <f t="shared" si="1201"/>
        <v>201903</v>
      </c>
      <c r="B2213" t="s">
        <v>167</v>
      </c>
      <c r="C2213" t="s">
        <v>75</v>
      </c>
      <c r="D2213" t="str">
        <f t="shared" ca="1" si="1198"/>
        <v>I116</v>
      </c>
      <c r="E2213">
        <f t="shared" ca="1" si="1207"/>
        <v>91</v>
      </c>
      <c r="F2213">
        <f t="shared" ca="1" si="1208"/>
        <v>20</v>
      </c>
      <c r="G2213" t="str">
        <f t="shared" ca="1" si="1195"/>
        <v>S11</v>
      </c>
      <c r="H2213" t="str">
        <f t="shared" ca="1" si="1196"/>
        <v>S118</v>
      </c>
      <c r="I2213">
        <f ca="1">VLOOKUP(D2213,PRC!$A$2:$B$21,2,0)*E2213</f>
        <v>132860000</v>
      </c>
      <c r="J2213">
        <f t="shared" ca="1" si="1209"/>
        <v>108945196.00000001</v>
      </c>
      <c r="K2213">
        <f ca="1">VLOOKUP(D2213,PRC!$A$1:$C$21,3,0)*E2213</f>
        <v>79716000</v>
      </c>
      <c r="L2213">
        <f t="shared" ca="1" si="1210"/>
        <v>5314000</v>
      </c>
      <c r="M2213">
        <f t="shared" ca="1" si="1211"/>
        <v>6643000</v>
      </c>
      <c r="N2213">
        <f t="shared" ca="1" si="1212"/>
        <v>13286000</v>
      </c>
      <c r="O2213">
        <f t="shared" ca="1" si="1213"/>
        <v>13286000</v>
      </c>
      <c r="P2213">
        <f t="shared" ca="1" si="1197"/>
        <v>-9299803.9999999851</v>
      </c>
      <c r="Q2213">
        <f ca="1">IF(P2213&gt;0,1,0)</f>
        <v>0</v>
      </c>
      <c r="R2213">
        <f t="shared" ca="1" si="1214"/>
        <v>18</v>
      </c>
      <c r="S2213">
        <f t="shared" ca="1" si="1215"/>
        <v>4</v>
      </c>
      <c r="T2213">
        <f t="shared" ca="1" si="1216"/>
        <v>5</v>
      </c>
      <c r="U2213">
        <f t="shared" ca="1" si="1217"/>
        <v>10</v>
      </c>
      <c r="V2213">
        <f t="shared" ca="1" si="1218"/>
        <v>10</v>
      </c>
      <c r="X2213">
        <f t="shared" si="1220"/>
        <v>2213</v>
      </c>
      <c r="Y2213">
        <f t="shared" si="1221"/>
        <v>2102</v>
      </c>
      <c r="Z2213">
        <f t="shared" si="1222"/>
        <v>2103</v>
      </c>
      <c r="AA2213">
        <f t="shared" si="1219"/>
        <v>2251</v>
      </c>
      <c r="AB2213">
        <f t="shared" si="1202"/>
        <v>150</v>
      </c>
      <c r="AM2213" t="str">
        <f t="shared" si="1203"/>
        <v>201903HD</v>
      </c>
      <c r="AN2213">
        <f t="shared" ca="1" si="1199"/>
        <v>18.000003010687927</v>
      </c>
      <c r="AO2213">
        <f t="shared" ca="1" si="1200"/>
        <v>3.9996989312057805</v>
      </c>
      <c r="AP2213">
        <f t="shared" ca="1" si="1204"/>
        <v>5</v>
      </c>
      <c r="AQ2213">
        <f t="shared" ca="1" si="1205"/>
        <v>10</v>
      </c>
      <c r="AR2213">
        <f t="shared" ca="1" si="1206"/>
        <v>10</v>
      </c>
      <c r="AS2213">
        <f ca="1">P2213/J2213</f>
        <v>-8.5362221937716129E-2</v>
      </c>
    </row>
    <row r="2214" spans="1:45" x14ac:dyDescent="0.4">
      <c r="A2214">
        <f t="shared" si="1201"/>
        <v>201903</v>
      </c>
      <c r="B2214" t="s">
        <v>168</v>
      </c>
      <c r="C2214" t="s">
        <v>75</v>
      </c>
      <c r="D2214" t="str">
        <f t="shared" ca="1" si="1198"/>
        <v>I101</v>
      </c>
      <c r="E2214">
        <f t="shared" ca="1" si="1207"/>
        <v>118</v>
      </c>
      <c r="F2214">
        <f t="shared" ca="1" si="1208"/>
        <v>11</v>
      </c>
      <c r="G2214" t="str">
        <f t="shared" ca="1" si="1195"/>
        <v>S11</v>
      </c>
      <c r="H2214" t="str">
        <f t="shared" ca="1" si="1196"/>
        <v>S112</v>
      </c>
      <c r="I2214">
        <f ca="1">VLOOKUP(D2214,PRC!$A$2:$B$21,2,0)*E2214</f>
        <v>3540000</v>
      </c>
      <c r="J2214">
        <f t="shared" ca="1" si="1209"/>
        <v>3044396</v>
      </c>
      <c r="K2214">
        <f ca="1">VLOOKUP(D2214,PRC!$A$1:$C$21,3,0)*E2214</f>
        <v>1840800</v>
      </c>
      <c r="L2214">
        <f t="shared" ca="1" si="1210"/>
        <v>177000</v>
      </c>
      <c r="M2214">
        <f t="shared" ca="1" si="1211"/>
        <v>177000</v>
      </c>
      <c r="N2214">
        <f t="shared" ca="1" si="1212"/>
        <v>496000</v>
      </c>
      <c r="O2214">
        <f t="shared" ca="1" si="1213"/>
        <v>319000</v>
      </c>
      <c r="P2214">
        <f t="shared" ca="1" si="1197"/>
        <v>34596</v>
      </c>
      <c r="Q2214">
        <f ca="1">IF(P2214&gt;0,1,0)</f>
        <v>1</v>
      </c>
      <c r="R2214">
        <f t="shared" ca="1" si="1214"/>
        <v>14</v>
      </c>
      <c r="S2214">
        <f t="shared" ca="1" si="1215"/>
        <v>5</v>
      </c>
      <c r="T2214">
        <f t="shared" ca="1" si="1216"/>
        <v>5</v>
      </c>
      <c r="U2214">
        <f t="shared" ca="1" si="1217"/>
        <v>14</v>
      </c>
      <c r="V2214">
        <f t="shared" ca="1" si="1218"/>
        <v>9</v>
      </c>
      <c r="X2214">
        <f t="shared" si="1220"/>
        <v>2214</v>
      </c>
      <c r="Y2214">
        <f t="shared" si="1221"/>
        <v>2102</v>
      </c>
      <c r="Z2214">
        <f t="shared" si="1222"/>
        <v>2103</v>
      </c>
      <c r="AA2214">
        <f t="shared" si="1219"/>
        <v>2251</v>
      </c>
      <c r="AB2214">
        <f t="shared" si="1202"/>
        <v>150</v>
      </c>
      <c r="AM2214" t="str">
        <f t="shared" si="1203"/>
        <v>201903HD</v>
      </c>
      <c r="AN2214">
        <f t="shared" ca="1" si="1199"/>
        <v>14.000112994350278</v>
      </c>
      <c r="AO2214">
        <f t="shared" ca="1" si="1200"/>
        <v>5</v>
      </c>
      <c r="AP2214">
        <f t="shared" ca="1" si="1204"/>
        <v>5</v>
      </c>
      <c r="AQ2214">
        <f t="shared" ca="1" si="1205"/>
        <v>14.011299435028249</v>
      </c>
      <c r="AR2214">
        <f t="shared" ca="1" si="1206"/>
        <v>9.0112994350282491</v>
      </c>
      <c r="AS2214">
        <f ca="1">P2214/J2214</f>
        <v>1.136383046095186E-2</v>
      </c>
    </row>
    <row r="2215" spans="1:45" x14ac:dyDescent="0.4">
      <c r="A2215">
        <f t="shared" si="1201"/>
        <v>201903</v>
      </c>
      <c r="B2215" t="s">
        <v>169</v>
      </c>
      <c r="C2215" t="s">
        <v>75</v>
      </c>
      <c r="D2215" t="str">
        <f t="shared" ca="1" si="1198"/>
        <v>I113</v>
      </c>
      <c r="E2215">
        <f t="shared" ca="1" si="1207"/>
        <v>93</v>
      </c>
      <c r="F2215">
        <f t="shared" ca="1" si="1208"/>
        <v>13</v>
      </c>
      <c r="G2215" t="str">
        <f t="shared" ca="1" si="1195"/>
        <v>S10</v>
      </c>
      <c r="H2215" t="str">
        <f t="shared" ca="1" si="1196"/>
        <v>S107</v>
      </c>
      <c r="I2215">
        <f ca="1">VLOOKUP(D2215,PRC!$A$2:$B$21,2,0)*E2215</f>
        <v>62310000</v>
      </c>
      <c r="J2215">
        <f t="shared" ca="1" si="1209"/>
        <v>53586596</v>
      </c>
      <c r="K2215">
        <f ca="1">VLOOKUP(D2215,PRC!$A$1:$C$21,3,0)*E2215</f>
        <v>28039500</v>
      </c>
      <c r="L2215">
        <f t="shared" ca="1" si="1210"/>
        <v>3116000</v>
      </c>
      <c r="M2215">
        <f t="shared" ca="1" si="1211"/>
        <v>4362000</v>
      </c>
      <c r="N2215">
        <f t="shared" ca="1" si="1212"/>
        <v>6854000</v>
      </c>
      <c r="O2215">
        <f t="shared" ca="1" si="1213"/>
        <v>4985000</v>
      </c>
      <c r="P2215">
        <f t="shared" ca="1" si="1197"/>
        <v>6230096</v>
      </c>
      <c r="Q2215">
        <f ca="1">IF(P2215&gt;0,1,0)</f>
        <v>1</v>
      </c>
      <c r="R2215">
        <f t="shared" ca="1" si="1214"/>
        <v>14</v>
      </c>
      <c r="S2215">
        <f t="shared" ca="1" si="1215"/>
        <v>5</v>
      </c>
      <c r="T2215">
        <f t="shared" ca="1" si="1216"/>
        <v>7</v>
      </c>
      <c r="U2215">
        <f t="shared" ca="1" si="1217"/>
        <v>11</v>
      </c>
      <c r="V2215">
        <f t="shared" ca="1" si="1218"/>
        <v>8</v>
      </c>
      <c r="X2215">
        <f t="shared" si="1220"/>
        <v>2215</v>
      </c>
      <c r="Y2215">
        <f t="shared" si="1221"/>
        <v>2102</v>
      </c>
      <c r="Z2215">
        <f t="shared" si="1222"/>
        <v>2103</v>
      </c>
      <c r="AA2215">
        <f t="shared" si="1219"/>
        <v>2251</v>
      </c>
      <c r="AB2215">
        <f t="shared" si="1202"/>
        <v>150</v>
      </c>
      <c r="AM2215" t="str">
        <f t="shared" si="1203"/>
        <v>201903HD</v>
      </c>
      <c r="AN2215">
        <f t="shared" ca="1" si="1199"/>
        <v>14.000006419515332</v>
      </c>
      <c r="AO2215">
        <f t="shared" ca="1" si="1200"/>
        <v>5.0008024394158239</v>
      </c>
      <c r="AP2215">
        <f t="shared" ca="1" si="1204"/>
        <v>7.0004814636494936</v>
      </c>
      <c r="AQ2215">
        <f t="shared" ca="1" si="1205"/>
        <v>10.999839512116836</v>
      </c>
      <c r="AR2215">
        <f t="shared" ca="1" si="1206"/>
        <v>8.0003209757663303</v>
      </c>
      <c r="AS2215">
        <f ca="1">P2215/J2215</f>
        <v>0.11626220855678163</v>
      </c>
    </row>
    <row r="2216" spans="1:45" x14ac:dyDescent="0.4">
      <c r="A2216">
        <f t="shared" si="1201"/>
        <v>201903</v>
      </c>
      <c r="B2216" t="s">
        <v>170</v>
      </c>
      <c r="C2216" t="s">
        <v>75</v>
      </c>
      <c r="D2216" t="str">
        <f t="shared" ca="1" si="1198"/>
        <v>I119</v>
      </c>
      <c r="E2216">
        <f t="shared" ca="1" si="1207"/>
        <v>119</v>
      </c>
      <c r="F2216">
        <f t="shared" ca="1" si="1208"/>
        <v>16</v>
      </c>
      <c r="G2216" t="str">
        <f t="shared" ca="1" si="1195"/>
        <v>S11</v>
      </c>
      <c r="H2216" t="str">
        <f t="shared" ca="1" si="1196"/>
        <v>S118</v>
      </c>
      <c r="I2216">
        <f ca="1">VLOOKUP(D2216,PRC!$A$2:$B$21,2,0)*E2216</f>
        <v>11305000</v>
      </c>
      <c r="J2216">
        <f t="shared" ca="1" si="1209"/>
        <v>9157046</v>
      </c>
      <c r="K2216">
        <f ca="1">VLOOKUP(D2216,PRC!$A$1:$C$21,3,0)*E2216</f>
        <v>5426400</v>
      </c>
      <c r="L2216">
        <f t="shared" ca="1" si="1210"/>
        <v>452000</v>
      </c>
      <c r="M2216">
        <f t="shared" ca="1" si="1211"/>
        <v>565000</v>
      </c>
      <c r="N2216">
        <f t="shared" ca="1" si="1212"/>
        <v>1131000</v>
      </c>
      <c r="O2216">
        <f t="shared" ca="1" si="1213"/>
        <v>904000</v>
      </c>
      <c r="P2216">
        <f t="shared" ca="1" si="1197"/>
        <v>678646</v>
      </c>
      <c r="Q2216">
        <f ca="1">IF(P2216&gt;0,1,0)</f>
        <v>1</v>
      </c>
      <c r="R2216">
        <f t="shared" ca="1" si="1214"/>
        <v>19</v>
      </c>
      <c r="S2216">
        <f t="shared" ca="1" si="1215"/>
        <v>4</v>
      </c>
      <c r="T2216">
        <f t="shared" ca="1" si="1216"/>
        <v>5</v>
      </c>
      <c r="U2216">
        <f t="shared" ca="1" si="1217"/>
        <v>10</v>
      </c>
      <c r="V2216">
        <f t="shared" ca="1" si="1218"/>
        <v>8</v>
      </c>
      <c r="X2216">
        <f t="shared" si="1220"/>
        <v>2216</v>
      </c>
      <c r="Y2216">
        <f t="shared" si="1221"/>
        <v>2102</v>
      </c>
      <c r="Z2216">
        <f t="shared" si="1222"/>
        <v>2103</v>
      </c>
      <c r="AA2216">
        <f t="shared" si="1219"/>
        <v>2251</v>
      </c>
      <c r="AB2216">
        <f t="shared" si="1202"/>
        <v>150</v>
      </c>
      <c r="AM2216" t="str">
        <f t="shared" si="1203"/>
        <v>201903HD</v>
      </c>
      <c r="AN2216">
        <f t="shared" ca="1" si="1199"/>
        <v>19.000035382574087</v>
      </c>
      <c r="AO2216">
        <f t="shared" ca="1" si="1200"/>
        <v>3.9982308712958865</v>
      </c>
      <c r="AP2216">
        <f t="shared" ca="1" si="1204"/>
        <v>4.9977885891198586</v>
      </c>
      <c r="AQ2216">
        <f t="shared" ca="1" si="1205"/>
        <v>10.004422821760283</v>
      </c>
      <c r="AR2216">
        <f t="shared" ca="1" si="1206"/>
        <v>7.996461742591773</v>
      </c>
      <c r="AS2216">
        <f ca="1">P2216/J2216</f>
        <v>7.4111891542316163E-2</v>
      </c>
    </row>
    <row r="2217" spans="1:45" x14ac:dyDescent="0.4">
      <c r="A2217">
        <f t="shared" si="1201"/>
        <v>201903</v>
      </c>
      <c r="B2217" t="s">
        <v>171</v>
      </c>
      <c r="C2217" t="s">
        <v>75</v>
      </c>
      <c r="D2217" t="str">
        <f t="shared" ca="1" si="1198"/>
        <v>I120</v>
      </c>
      <c r="E2217">
        <f t="shared" ca="1" si="1207"/>
        <v>91</v>
      </c>
      <c r="F2217">
        <f t="shared" ca="1" si="1208"/>
        <v>20</v>
      </c>
      <c r="G2217" t="str">
        <f t="shared" ca="1" si="1195"/>
        <v>S10</v>
      </c>
      <c r="H2217" t="str">
        <f t="shared" ca="1" si="1196"/>
        <v>S103</v>
      </c>
      <c r="I2217">
        <f ca="1">VLOOKUP(D2217,PRC!$A$2:$B$21,2,0)*E2217</f>
        <v>391300000</v>
      </c>
      <c r="J2217">
        <f t="shared" ca="1" si="1209"/>
        <v>316952996</v>
      </c>
      <c r="K2217">
        <f ca="1">VLOOKUP(D2217,PRC!$A$1:$C$21,3,0)*E2217</f>
        <v>176085000</v>
      </c>
      <c r="L2217">
        <f t="shared" ca="1" si="1210"/>
        <v>11739000</v>
      </c>
      <c r="M2217">
        <f t="shared" ca="1" si="1211"/>
        <v>35217000</v>
      </c>
      <c r="N2217">
        <f t="shared" ca="1" si="1212"/>
        <v>39130000</v>
      </c>
      <c r="O2217">
        <f t="shared" ca="1" si="1213"/>
        <v>39130000</v>
      </c>
      <c r="P2217">
        <f t="shared" ca="1" si="1197"/>
        <v>15651996</v>
      </c>
      <c r="Q2217">
        <f ca="1">IF(P2217&gt;0,1,0)</f>
        <v>1</v>
      </c>
      <c r="R2217">
        <f t="shared" ca="1" si="1214"/>
        <v>19</v>
      </c>
      <c r="S2217">
        <f t="shared" ca="1" si="1215"/>
        <v>3</v>
      </c>
      <c r="T2217">
        <f t="shared" ca="1" si="1216"/>
        <v>9</v>
      </c>
      <c r="U2217">
        <f t="shared" ca="1" si="1217"/>
        <v>10</v>
      </c>
      <c r="V2217">
        <f t="shared" ca="1" si="1218"/>
        <v>10</v>
      </c>
      <c r="X2217">
        <f t="shared" si="1220"/>
        <v>2217</v>
      </c>
      <c r="Y2217">
        <f t="shared" si="1221"/>
        <v>2102</v>
      </c>
      <c r="Z2217">
        <f t="shared" si="1222"/>
        <v>2103</v>
      </c>
      <c r="AA2217">
        <f t="shared" si="1219"/>
        <v>2251</v>
      </c>
      <c r="AB2217">
        <f t="shared" si="1202"/>
        <v>150</v>
      </c>
      <c r="AM2217" t="str">
        <f t="shared" si="1203"/>
        <v>201903HD</v>
      </c>
      <c r="AN2217">
        <f t="shared" ca="1" si="1199"/>
        <v>19.000001022233583</v>
      </c>
      <c r="AO2217">
        <f t="shared" ca="1" si="1200"/>
        <v>3</v>
      </c>
      <c r="AP2217">
        <f t="shared" ca="1" si="1204"/>
        <v>9</v>
      </c>
      <c r="AQ2217">
        <f t="shared" ca="1" si="1205"/>
        <v>10</v>
      </c>
      <c r="AR2217">
        <f t="shared" ca="1" si="1206"/>
        <v>10</v>
      </c>
      <c r="AS2217">
        <f ca="1">P2217/J2217</f>
        <v>4.9382704052433064E-2</v>
      </c>
    </row>
    <row r="2218" spans="1:45" x14ac:dyDescent="0.4">
      <c r="A2218">
        <f t="shared" si="1201"/>
        <v>201903</v>
      </c>
      <c r="B2218" t="s">
        <v>172</v>
      </c>
      <c r="C2218" t="s">
        <v>75</v>
      </c>
      <c r="D2218" t="str">
        <f t="shared" ca="1" si="1198"/>
        <v>I117</v>
      </c>
      <c r="E2218">
        <f t="shared" ca="1" si="1207"/>
        <v>112</v>
      </c>
      <c r="F2218">
        <f t="shared" ca="1" si="1208"/>
        <v>12</v>
      </c>
      <c r="G2218" t="str">
        <f t="shared" ca="1" si="1195"/>
        <v>S10</v>
      </c>
      <c r="H2218" t="str">
        <f t="shared" ca="1" si="1196"/>
        <v>S105</v>
      </c>
      <c r="I2218">
        <f ca="1">VLOOKUP(D2218,PRC!$A$2:$B$21,2,0)*E2218</f>
        <v>280000000</v>
      </c>
      <c r="J2218">
        <f t="shared" ca="1" si="1209"/>
        <v>232399996</v>
      </c>
      <c r="K2218">
        <f ca="1">VLOOKUP(D2218,PRC!$A$1:$C$21,3,0)*E2218</f>
        <v>128800000</v>
      </c>
      <c r="L2218">
        <f t="shared" ca="1" si="1210"/>
        <v>11200000</v>
      </c>
      <c r="M2218">
        <f t="shared" ca="1" si="1211"/>
        <v>19600000</v>
      </c>
      <c r="N2218">
        <f t="shared" ca="1" si="1212"/>
        <v>39200000</v>
      </c>
      <c r="O2218">
        <f t="shared" ca="1" si="1213"/>
        <v>14000000</v>
      </c>
      <c r="P2218">
        <f t="shared" ca="1" si="1197"/>
        <v>19599996</v>
      </c>
      <c r="Q2218">
        <f ca="1">IF(P2218&gt;0,1,0)</f>
        <v>1</v>
      </c>
      <c r="R2218">
        <f t="shared" ca="1" si="1214"/>
        <v>17</v>
      </c>
      <c r="S2218">
        <f t="shared" ca="1" si="1215"/>
        <v>4</v>
      </c>
      <c r="T2218">
        <f t="shared" ca="1" si="1216"/>
        <v>7</v>
      </c>
      <c r="U2218">
        <f t="shared" ca="1" si="1217"/>
        <v>14</v>
      </c>
      <c r="V2218">
        <f t="shared" ca="1" si="1218"/>
        <v>5</v>
      </c>
      <c r="X2218">
        <f t="shared" si="1220"/>
        <v>2218</v>
      </c>
      <c r="Y2218">
        <f t="shared" si="1221"/>
        <v>2102</v>
      </c>
      <c r="Z2218">
        <f t="shared" si="1222"/>
        <v>2103</v>
      </c>
      <c r="AA2218">
        <f t="shared" si="1219"/>
        <v>2251</v>
      </c>
      <c r="AB2218">
        <f t="shared" si="1202"/>
        <v>150</v>
      </c>
      <c r="AM2218" t="str">
        <f t="shared" si="1203"/>
        <v>201903HD</v>
      </c>
      <c r="AN2218">
        <f t="shared" ca="1" si="1199"/>
        <v>17.00000142857143</v>
      </c>
      <c r="AO2218">
        <f t="shared" ca="1" si="1200"/>
        <v>4</v>
      </c>
      <c r="AP2218">
        <f t="shared" ca="1" si="1204"/>
        <v>7.0000000000000009</v>
      </c>
      <c r="AQ2218">
        <f t="shared" ca="1" si="1205"/>
        <v>14.000000000000002</v>
      </c>
      <c r="AR2218">
        <f t="shared" ca="1" si="1206"/>
        <v>5</v>
      </c>
      <c r="AS2218">
        <f ca="1">P2218/J2218</f>
        <v>8.4337333637475628E-2</v>
      </c>
    </row>
    <row r="2219" spans="1:45" x14ac:dyDescent="0.4">
      <c r="A2219">
        <f t="shared" si="1201"/>
        <v>201903</v>
      </c>
      <c r="B2219" t="s">
        <v>173</v>
      </c>
      <c r="C2219" t="s">
        <v>75</v>
      </c>
      <c r="D2219" t="str">
        <f t="shared" ca="1" si="1198"/>
        <v>I120</v>
      </c>
      <c r="E2219">
        <f t="shared" ca="1" si="1207"/>
        <v>103</v>
      </c>
      <c r="F2219">
        <f t="shared" ca="1" si="1208"/>
        <v>18</v>
      </c>
      <c r="G2219" t="str">
        <f t="shared" ca="1" si="1195"/>
        <v>S12</v>
      </c>
      <c r="H2219" t="str">
        <f t="shared" ca="1" si="1196"/>
        <v>S120</v>
      </c>
      <c r="I2219">
        <f ca="1">VLOOKUP(D2219,PRC!$A$2:$B$21,2,0)*E2219</f>
        <v>442900000</v>
      </c>
      <c r="J2219">
        <f t="shared" ca="1" si="1209"/>
        <v>376464996</v>
      </c>
      <c r="K2219">
        <f ca="1">VLOOKUP(D2219,PRC!$A$1:$C$21,3,0)*E2219</f>
        <v>199305000</v>
      </c>
      <c r="L2219">
        <f t="shared" ca="1" si="1210"/>
        <v>22145000</v>
      </c>
      <c r="M2219">
        <f t="shared" ca="1" si="1211"/>
        <v>44290000</v>
      </c>
      <c r="N2219">
        <f t="shared" ca="1" si="1212"/>
        <v>48719000</v>
      </c>
      <c r="O2219">
        <f t="shared" ca="1" si="1213"/>
        <v>22145000</v>
      </c>
      <c r="P2219">
        <f t="shared" ca="1" si="1197"/>
        <v>39860996</v>
      </c>
      <c r="Q2219">
        <f ca="1">IF(P2219&gt;0,1,0)</f>
        <v>1</v>
      </c>
      <c r="R2219">
        <f t="shared" ca="1" si="1214"/>
        <v>15</v>
      </c>
      <c r="S2219">
        <f t="shared" ca="1" si="1215"/>
        <v>5</v>
      </c>
      <c r="T2219">
        <f t="shared" ca="1" si="1216"/>
        <v>10</v>
      </c>
      <c r="U2219">
        <f t="shared" ca="1" si="1217"/>
        <v>11</v>
      </c>
      <c r="V2219">
        <f t="shared" ca="1" si="1218"/>
        <v>5</v>
      </c>
      <c r="X2219">
        <f t="shared" si="1220"/>
        <v>2219</v>
      </c>
      <c r="Y2219">
        <f t="shared" si="1221"/>
        <v>2102</v>
      </c>
      <c r="Z2219">
        <f t="shared" si="1222"/>
        <v>2103</v>
      </c>
      <c r="AA2219">
        <f t="shared" si="1219"/>
        <v>2251</v>
      </c>
      <c r="AB2219">
        <f t="shared" si="1202"/>
        <v>150</v>
      </c>
      <c r="AM2219" t="str">
        <f t="shared" si="1203"/>
        <v>201903HD</v>
      </c>
      <c r="AN2219">
        <f t="shared" ca="1" si="1199"/>
        <v>15.00000090313841</v>
      </c>
      <c r="AO2219">
        <f t="shared" ca="1" si="1200"/>
        <v>5</v>
      </c>
      <c r="AP2219">
        <f t="shared" ca="1" si="1204"/>
        <v>10</v>
      </c>
      <c r="AQ2219">
        <f t="shared" ca="1" si="1205"/>
        <v>11</v>
      </c>
      <c r="AR2219">
        <f t="shared" ca="1" si="1206"/>
        <v>5</v>
      </c>
      <c r="AS2219">
        <f ca="1">P2219/J2219</f>
        <v>0.10588234344103535</v>
      </c>
    </row>
    <row r="2220" spans="1:45" x14ac:dyDescent="0.4">
      <c r="A2220">
        <f t="shared" si="1201"/>
        <v>201903</v>
      </c>
      <c r="B2220" t="s">
        <v>174</v>
      </c>
      <c r="C2220" t="s">
        <v>75</v>
      </c>
      <c r="D2220" t="str">
        <f t="shared" ca="1" si="1198"/>
        <v>I102</v>
      </c>
      <c r="E2220">
        <f t="shared" ca="1" si="1207"/>
        <v>78</v>
      </c>
      <c r="F2220">
        <f t="shared" ca="1" si="1208"/>
        <v>16</v>
      </c>
      <c r="G2220" t="str">
        <f t="shared" ca="1" si="1195"/>
        <v>S10</v>
      </c>
      <c r="H2220" t="str">
        <f t="shared" ca="1" si="1196"/>
        <v>S101</v>
      </c>
      <c r="I2220">
        <f ca="1">VLOOKUP(D2220,PRC!$A$2:$B$21,2,0)*E2220</f>
        <v>3120000</v>
      </c>
      <c r="J2220">
        <f t="shared" ca="1" si="1209"/>
        <v>2651996</v>
      </c>
      <c r="K2220">
        <f ca="1">VLOOKUP(D2220,PRC!$A$1:$C$21,3,0)*E2220</f>
        <v>1466400</v>
      </c>
      <c r="L2220">
        <f t="shared" ca="1" si="1210"/>
        <v>125000</v>
      </c>
      <c r="M2220">
        <f t="shared" ca="1" si="1211"/>
        <v>156000</v>
      </c>
      <c r="N2220">
        <f t="shared" ca="1" si="1212"/>
        <v>437000</v>
      </c>
      <c r="O2220">
        <f t="shared" ca="1" si="1213"/>
        <v>250000</v>
      </c>
      <c r="P2220">
        <f t="shared" ca="1" si="1197"/>
        <v>217596</v>
      </c>
      <c r="Q2220">
        <f ca="1">IF(P2220&gt;0,1,0)</f>
        <v>1</v>
      </c>
      <c r="R2220">
        <f t="shared" ca="1" si="1214"/>
        <v>15</v>
      </c>
      <c r="S2220">
        <f t="shared" ca="1" si="1215"/>
        <v>4</v>
      </c>
      <c r="T2220">
        <f t="shared" ca="1" si="1216"/>
        <v>5</v>
      </c>
      <c r="U2220">
        <f t="shared" ca="1" si="1217"/>
        <v>14</v>
      </c>
      <c r="V2220">
        <f t="shared" ca="1" si="1218"/>
        <v>8</v>
      </c>
      <c r="X2220">
        <f t="shared" si="1220"/>
        <v>2220</v>
      </c>
      <c r="Y2220">
        <f t="shared" si="1221"/>
        <v>2102</v>
      </c>
      <c r="Z2220">
        <f t="shared" si="1222"/>
        <v>2103</v>
      </c>
      <c r="AA2220">
        <f t="shared" si="1219"/>
        <v>2251</v>
      </c>
      <c r="AB2220">
        <f t="shared" si="1202"/>
        <v>150</v>
      </c>
      <c r="AM2220" t="str">
        <f t="shared" si="1203"/>
        <v>201903HD</v>
      </c>
      <c r="AN2220">
        <f t="shared" ca="1" si="1199"/>
        <v>15.000128205128204</v>
      </c>
      <c r="AO2220">
        <f t="shared" ca="1" si="1200"/>
        <v>4.0064102564102564</v>
      </c>
      <c r="AP2220">
        <f t="shared" ca="1" si="1204"/>
        <v>5</v>
      </c>
      <c r="AQ2220">
        <f t="shared" ca="1" si="1205"/>
        <v>14.006410256410257</v>
      </c>
      <c r="AR2220">
        <f t="shared" ca="1" si="1206"/>
        <v>8.0128205128205128</v>
      </c>
      <c r="AS2220">
        <f ca="1">P2220/J2220</f>
        <v>8.2049897511157641E-2</v>
      </c>
    </row>
    <row r="2221" spans="1:45" x14ac:dyDescent="0.4">
      <c r="A2221">
        <f t="shared" si="1201"/>
        <v>201903</v>
      </c>
      <c r="B2221" t="s">
        <v>175</v>
      </c>
      <c r="C2221" t="s">
        <v>75</v>
      </c>
      <c r="D2221" t="str">
        <f t="shared" ca="1" si="1198"/>
        <v>I118</v>
      </c>
      <c r="E2221">
        <f t="shared" ca="1" si="1207"/>
        <v>104</v>
      </c>
      <c r="F2221">
        <f t="shared" ca="1" si="1208"/>
        <v>12</v>
      </c>
      <c r="G2221" t="str">
        <f t="shared" ca="1" si="1195"/>
        <v>S11</v>
      </c>
      <c r="H2221" t="str">
        <f t="shared" ca="1" si="1196"/>
        <v>S115</v>
      </c>
      <c r="I2221">
        <f ca="1">VLOOKUP(D2221,PRC!$A$2:$B$21,2,0)*E2221</f>
        <v>55120000</v>
      </c>
      <c r="J2221">
        <f t="shared" ca="1" si="1209"/>
        <v>49607996</v>
      </c>
      <c r="K2221">
        <f ca="1">VLOOKUP(D2221,PRC!$A$1:$C$21,3,0)*E2221</f>
        <v>23150400</v>
      </c>
      <c r="L2221">
        <f t="shared" ca="1" si="1210"/>
        <v>2756000</v>
      </c>
      <c r="M2221">
        <f t="shared" ca="1" si="1211"/>
        <v>2756000</v>
      </c>
      <c r="N2221">
        <f t="shared" ca="1" si="1212"/>
        <v>6063000</v>
      </c>
      <c r="O2221">
        <f t="shared" ca="1" si="1213"/>
        <v>4961000</v>
      </c>
      <c r="P2221">
        <f t="shared" ca="1" si="1197"/>
        <v>9921596</v>
      </c>
      <c r="Q2221">
        <f ca="1">IF(P2221&gt;0,1,0)</f>
        <v>1</v>
      </c>
      <c r="R2221">
        <f t="shared" ca="1" si="1214"/>
        <v>10</v>
      </c>
      <c r="S2221">
        <f t="shared" ca="1" si="1215"/>
        <v>5</v>
      </c>
      <c r="T2221">
        <f t="shared" ca="1" si="1216"/>
        <v>5</v>
      </c>
      <c r="U2221">
        <f t="shared" ca="1" si="1217"/>
        <v>11</v>
      </c>
      <c r="V2221">
        <f t="shared" ca="1" si="1218"/>
        <v>9</v>
      </c>
      <c r="X2221">
        <f t="shared" si="1220"/>
        <v>2221</v>
      </c>
      <c r="Y2221">
        <f t="shared" si="1221"/>
        <v>2102</v>
      </c>
      <c r="Z2221">
        <f t="shared" si="1222"/>
        <v>2103</v>
      </c>
      <c r="AA2221">
        <f t="shared" si="1219"/>
        <v>2251</v>
      </c>
      <c r="AB2221">
        <f t="shared" si="1202"/>
        <v>150</v>
      </c>
      <c r="AM2221" t="str">
        <f t="shared" si="1203"/>
        <v>201903HD</v>
      </c>
      <c r="AN2221">
        <f t="shared" ca="1" si="1199"/>
        <v>10.000007256894051</v>
      </c>
      <c r="AO2221">
        <f t="shared" ca="1" si="1200"/>
        <v>5</v>
      </c>
      <c r="AP2221">
        <f t="shared" ca="1" si="1204"/>
        <v>5</v>
      </c>
      <c r="AQ2221">
        <f t="shared" ca="1" si="1205"/>
        <v>10.999637155297533</v>
      </c>
      <c r="AR2221">
        <f t="shared" ca="1" si="1206"/>
        <v>9.0003628447024671</v>
      </c>
      <c r="AS2221">
        <f ca="1">P2221/J2221</f>
        <v>0.19999993549426992</v>
      </c>
    </row>
    <row r="2222" spans="1:45" x14ac:dyDescent="0.4">
      <c r="A2222">
        <f t="shared" si="1201"/>
        <v>201903</v>
      </c>
      <c r="B2222" t="s">
        <v>176</v>
      </c>
      <c r="C2222" t="s">
        <v>75</v>
      </c>
      <c r="D2222" t="str">
        <f t="shared" ca="1" si="1198"/>
        <v>I106</v>
      </c>
      <c r="E2222">
        <f t="shared" ca="1" si="1207"/>
        <v>93</v>
      </c>
      <c r="F2222">
        <f t="shared" ca="1" si="1208"/>
        <v>10</v>
      </c>
      <c r="G2222" t="str">
        <f t="shared" ca="1" si="1195"/>
        <v>S10</v>
      </c>
      <c r="H2222" t="str">
        <f t="shared" ca="1" si="1196"/>
        <v>S104</v>
      </c>
      <c r="I2222">
        <f ca="1">VLOOKUP(D2222,PRC!$A$2:$B$21,2,0)*E2222</f>
        <v>1860000</v>
      </c>
      <c r="J2222">
        <f t="shared" ca="1" si="1209"/>
        <v>1673996</v>
      </c>
      <c r="K2222">
        <f ca="1">VLOOKUP(D2222,PRC!$A$1:$C$21,3,0)*E2222</f>
        <v>985800</v>
      </c>
      <c r="L2222">
        <f t="shared" ca="1" si="1210"/>
        <v>56000</v>
      </c>
      <c r="M2222">
        <f t="shared" ca="1" si="1211"/>
        <v>149000</v>
      </c>
      <c r="N2222">
        <f t="shared" ca="1" si="1212"/>
        <v>242000</v>
      </c>
      <c r="O2222">
        <f t="shared" ca="1" si="1213"/>
        <v>167000</v>
      </c>
      <c r="P2222">
        <f t="shared" ca="1" si="1197"/>
        <v>74196</v>
      </c>
      <c r="Q2222">
        <f ca="1">IF(P2222&gt;0,1,0)</f>
        <v>1</v>
      </c>
      <c r="R2222">
        <f t="shared" ca="1" si="1214"/>
        <v>10</v>
      </c>
      <c r="S2222">
        <f t="shared" ca="1" si="1215"/>
        <v>3</v>
      </c>
      <c r="T2222">
        <f t="shared" ca="1" si="1216"/>
        <v>8</v>
      </c>
      <c r="U2222">
        <f t="shared" ca="1" si="1217"/>
        <v>13</v>
      </c>
      <c r="V2222">
        <f t="shared" ca="1" si="1218"/>
        <v>9</v>
      </c>
      <c r="X2222">
        <f t="shared" si="1220"/>
        <v>2222</v>
      </c>
      <c r="Y2222">
        <f t="shared" si="1221"/>
        <v>2102</v>
      </c>
      <c r="Z2222">
        <f t="shared" si="1222"/>
        <v>2103</v>
      </c>
      <c r="AA2222">
        <f t="shared" si="1219"/>
        <v>2251</v>
      </c>
      <c r="AB2222">
        <f t="shared" si="1202"/>
        <v>150</v>
      </c>
      <c r="AM2222" t="str">
        <f t="shared" si="1203"/>
        <v>201903HD</v>
      </c>
      <c r="AN2222">
        <f t="shared" ca="1" si="1199"/>
        <v>10.000215053763439</v>
      </c>
      <c r="AO2222">
        <f t="shared" ca="1" si="1200"/>
        <v>3.010752688172043</v>
      </c>
      <c r="AP2222">
        <f t="shared" ca="1" si="1204"/>
        <v>8.0107526881720439</v>
      </c>
      <c r="AQ2222">
        <f t="shared" ca="1" si="1205"/>
        <v>13.010752688172042</v>
      </c>
      <c r="AR2222">
        <f t="shared" ca="1" si="1206"/>
        <v>8.978494623655914</v>
      </c>
      <c r="AS2222">
        <f ca="1">P2222/J2222</f>
        <v>4.4322686553611837E-2</v>
      </c>
    </row>
    <row r="2223" spans="1:45" x14ac:dyDescent="0.4">
      <c r="A2223">
        <f t="shared" si="1201"/>
        <v>201903</v>
      </c>
      <c r="B2223" t="s">
        <v>177</v>
      </c>
      <c r="C2223" t="s">
        <v>75</v>
      </c>
      <c r="D2223" t="str">
        <f t="shared" ca="1" si="1198"/>
        <v>I103</v>
      </c>
      <c r="E2223">
        <f t="shared" ca="1" si="1207"/>
        <v>99</v>
      </c>
      <c r="F2223">
        <f t="shared" ca="1" si="1208"/>
        <v>19</v>
      </c>
      <c r="G2223" t="str">
        <f t="shared" ca="1" si="1195"/>
        <v>S10</v>
      </c>
      <c r="H2223" t="str">
        <f t="shared" ca="1" si="1196"/>
        <v>S103</v>
      </c>
      <c r="I2223">
        <f ca="1">VLOOKUP(D2223,PRC!$A$2:$B$21,2,0)*E2223</f>
        <v>4950000</v>
      </c>
      <c r="J2223">
        <f t="shared" ca="1" si="1209"/>
        <v>4256996</v>
      </c>
      <c r="K2223">
        <f ca="1">VLOOKUP(D2223,PRC!$A$1:$C$21,3,0)*E2223</f>
        <v>2821500</v>
      </c>
      <c r="L2223">
        <f t="shared" ca="1" si="1210"/>
        <v>198000</v>
      </c>
      <c r="M2223">
        <f t="shared" ca="1" si="1211"/>
        <v>347000</v>
      </c>
      <c r="N2223">
        <f t="shared" ca="1" si="1212"/>
        <v>594000</v>
      </c>
      <c r="O2223">
        <f t="shared" ca="1" si="1213"/>
        <v>248000</v>
      </c>
      <c r="P2223">
        <f t="shared" ca="1" si="1197"/>
        <v>48496</v>
      </c>
      <c r="Q2223">
        <f ca="1">IF(P2223&gt;0,1,0)</f>
        <v>1</v>
      </c>
      <c r="R2223">
        <f t="shared" ca="1" si="1214"/>
        <v>14</v>
      </c>
      <c r="S2223">
        <f t="shared" ca="1" si="1215"/>
        <v>4</v>
      </c>
      <c r="T2223">
        <f t="shared" ca="1" si="1216"/>
        <v>7</v>
      </c>
      <c r="U2223">
        <f t="shared" ca="1" si="1217"/>
        <v>12</v>
      </c>
      <c r="V2223">
        <f t="shared" ca="1" si="1218"/>
        <v>5</v>
      </c>
      <c r="X2223">
        <f t="shared" si="1220"/>
        <v>2223</v>
      </c>
      <c r="Y2223">
        <f t="shared" si="1221"/>
        <v>2102</v>
      </c>
      <c r="Z2223">
        <f t="shared" si="1222"/>
        <v>2103</v>
      </c>
      <c r="AA2223">
        <f t="shared" si="1219"/>
        <v>2251</v>
      </c>
      <c r="AB2223">
        <f t="shared" si="1202"/>
        <v>150</v>
      </c>
      <c r="AM2223" t="str">
        <f t="shared" si="1203"/>
        <v>201903HD</v>
      </c>
      <c r="AN2223">
        <f t="shared" ca="1" si="1199"/>
        <v>14.000080808080806</v>
      </c>
      <c r="AO2223">
        <f t="shared" ca="1" si="1200"/>
        <v>4</v>
      </c>
      <c r="AP2223">
        <f t="shared" ca="1" si="1204"/>
        <v>7.0101010101010095</v>
      </c>
      <c r="AQ2223">
        <f t="shared" ca="1" si="1205"/>
        <v>12</v>
      </c>
      <c r="AR2223">
        <f t="shared" ca="1" si="1206"/>
        <v>5.0101010101010104</v>
      </c>
      <c r="AS2223">
        <f ca="1">P2223/J2223</f>
        <v>1.1392070840564567E-2</v>
      </c>
    </row>
    <row r="2224" spans="1:45" x14ac:dyDescent="0.4">
      <c r="A2224">
        <f t="shared" si="1201"/>
        <v>201903</v>
      </c>
      <c r="B2224" t="s">
        <v>178</v>
      </c>
      <c r="C2224" t="s">
        <v>75</v>
      </c>
      <c r="D2224" t="str">
        <f t="shared" ca="1" si="1198"/>
        <v>I118</v>
      </c>
      <c r="E2224">
        <f t="shared" ca="1" si="1207"/>
        <v>100</v>
      </c>
      <c r="F2224">
        <f t="shared" ca="1" si="1208"/>
        <v>20</v>
      </c>
      <c r="G2224" t="str">
        <f t="shared" ca="1" si="1195"/>
        <v>S11</v>
      </c>
      <c r="H2224" t="str">
        <f t="shared" ca="1" si="1196"/>
        <v>S117</v>
      </c>
      <c r="I2224">
        <f ca="1">VLOOKUP(D2224,PRC!$A$2:$B$21,2,0)*E2224</f>
        <v>53000000</v>
      </c>
      <c r="J2224">
        <f t="shared" ca="1" si="1209"/>
        <v>47699996</v>
      </c>
      <c r="K2224">
        <f ca="1">VLOOKUP(D2224,PRC!$A$1:$C$21,3,0)*E2224</f>
        <v>22260000</v>
      </c>
      <c r="L2224">
        <f t="shared" ca="1" si="1210"/>
        <v>2650000</v>
      </c>
      <c r="M2224">
        <f t="shared" ca="1" si="1211"/>
        <v>3710000</v>
      </c>
      <c r="N2224">
        <f t="shared" ca="1" si="1212"/>
        <v>5300000</v>
      </c>
      <c r="O2224">
        <f t="shared" ca="1" si="1213"/>
        <v>4240000</v>
      </c>
      <c r="P2224">
        <f t="shared" ca="1" si="1197"/>
        <v>9539996</v>
      </c>
      <c r="Q2224">
        <f ca="1">IF(P2224&gt;0,1,0)</f>
        <v>1</v>
      </c>
      <c r="R2224">
        <f t="shared" ca="1" si="1214"/>
        <v>10</v>
      </c>
      <c r="S2224">
        <f t="shared" ca="1" si="1215"/>
        <v>5</v>
      </c>
      <c r="T2224">
        <f t="shared" ca="1" si="1216"/>
        <v>7</v>
      </c>
      <c r="U2224">
        <f t="shared" ca="1" si="1217"/>
        <v>10</v>
      </c>
      <c r="V2224">
        <f t="shared" ca="1" si="1218"/>
        <v>8</v>
      </c>
      <c r="X2224">
        <f t="shared" si="1220"/>
        <v>2224</v>
      </c>
      <c r="Y2224">
        <f t="shared" si="1221"/>
        <v>2102</v>
      </c>
      <c r="Z2224">
        <f t="shared" si="1222"/>
        <v>2103</v>
      </c>
      <c r="AA2224">
        <f t="shared" si="1219"/>
        <v>2251</v>
      </c>
      <c r="AB2224">
        <f t="shared" si="1202"/>
        <v>150</v>
      </c>
      <c r="AM2224" t="str">
        <f t="shared" si="1203"/>
        <v>201903HD</v>
      </c>
      <c r="AN2224">
        <f t="shared" ca="1" si="1199"/>
        <v>10.000007547169808</v>
      </c>
      <c r="AO2224">
        <f t="shared" ca="1" si="1200"/>
        <v>5</v>
      </c>
      <c r="AP2224">
        <f t="shared" ca="1" si="1204"/>
        <v>7.0000000000000009</v>
      </c>
      <c r="AQ2224">
        <f t="shared" ca="1" si="1205"/>
        <v>10</v>
      </c>
      <c r="AR2224">
        <f t="shared" ca="1" si="1206"/>
        <v>8</v>
      </c>
      <c r="AS2224">
        <f ca="1">P2224/J2224</f>
        <v>0.1999999329140405</v>
      </c>
    </row>
    <row r="2225" spans="1:45" x14ac:dyDescent="0.4">
      <c r="A2225">
        <f t="shared" si="1201"/>
        <v>201903</v>
      </c>
      <c r="B2225" t="s">
        <v>179</v>
      </c>
      <c r="C2225" t="s">
        <v>75</v>
      </c>
      <c r="D2225" t="str">
        <f t="shared" ca="1" si="1198"/>
        <v>I102</v>
      </c>
      <c r="E2225">
        <f t="shared" ca="1" si="1207"/>
        <v>75</v>
      </c>
      <c r="F2225">
        <f t="shared" ca="1" si="1208"/>
        <v>17</v>
      </c>
      <c r="G2225" t="str">
        <f t="shared" ca="1" si="1195"/>
        <v>S10</v>
      </c>
      <c r="H2225" t="str">
        <f t="shared" ca="1" si="1196"/>
        <v>S105</v>
      </c>
      <c r="I2225">
        <f ca="1">VLOOKUP(D2225,PRC!$A$2:$B$21,2,0)*E2225</f>
        <v>3000000</v>
      </c>
      <c r="J2225">
        <f t="shared" ca="1" si="1209"/>
        <v>2519996</v>
      </c>
      <c r="K2225">
        <f ca="1">VLOOKUP(D2225,PRC!$A$1:$C$21,3,0)*E2225</f>
        <v>1410000</v>
      </c>
      <c r="L2225">
        <f t="shared" ca="1" si="1210"/>
        <v>90000</v>
      </c>
      <c r="M2225">
        <f t="shared" ca="1" si="1211"/>
        <v>240000</v>
      </c>
      <c r="N2225">
        <f t="shared" ca="1" si="1212"/>
        <v>360000</v>
      </c>
      <c r="O2225">
        <f t="shared" ca="1" si="1213"/>
        <v>300000</v>
      </c>
      <c r="P2225">
        <f t="shared" ca="1" si="1197"/>
        <v>119996</v>
      </c>
      <c r="Q2225">
        <f ca="1">IF(P2225&gt;0,1,0)</f>
        <v>1</v>
      </c>
      <c r="R2225">
        <f t="shared" ca="1" si="1214"/>
        <v>16</v>
      </c>
      <c r="S2225">
        <f t="shared" ca="1" si="1215"/>
        <v>3</v>
      </c>
      <c r="T2225">
        <f t="shared" ca="1" si="1216"/>
        <v>8</v>
      </c>
      <c r="U2225">
        <f t="shared" ca="1" si="1217"/>
        <v>12</v>
      </c>
      <c r="V2225">
        <f t="shared" ca="1" si="1218"/>
        <v>10</v>
      </c>
      <c r="X2225">
        <f t="shared" si="1220"/>
        <v>2225</v>
      </c>
      <c r="Y2225">
        <f t="shared" si="1221"/>
        <v>2102</v>
      </c>
      <c r="Z2225">
        <f t="shared" si="1222"/>
        <v>2103</v>
      </c>
      <c r="AA2225">
        <f t="shared" si="1219"/>
        <v>2251</v>
      </c>
      <c r="AB2225">
        <f t="shared" si="1202"/>
        <v>150</v>
      </c>
      <c r="AM2225" t="str">
        <f t="shared" si="1203"/>
        <v>201903HD</v>
      </c>
      <c r="AN2225">
        <f t="shared" ca="1" si="1199"/>
        <v>16.000133333333334</v>
      </c>
      <c r="AO2225">
        <f t="shared" ca="1" si="1200"/>
        <v>3</v>
      </c>
      <c r="AP2225">
        <f t="shared" ca="1" si="1204"/>
        <v>8</v>
      </c>
      <c r="AQ2225">
        <f t="shared" ca="1" si="1205"/>
        <v>12</v>
      </c>
      <c r="AR2225">
        <f t="shared" ca="1" si="1206"/>
        <v>10</v>
      </c>
      <c r="AS2225">
        <f ca="1">P2225/J2225</f>
        <v>4.761753590085064E-2</v>
      </c>
    </row>
    <row r="2226" spans="1:45" x14ac:dyDescent="0.4">
      <c r="A2226">
        <f t="shared" si="1201"/>
        <v>201903</v>
      </c>
      <c r="B2226" t="s">
        <v>180</v>
      </c>
      <c r="C2226" t="s">
        <v>75</v>
      </c>
      <c r="D2226" t="str">
        <f t="shared" ca="1" si="1198"/>
        <v>I110</v>
      </c>
      <c r="E2226">
        <f t="shared" ca="1" si="1207"/>
        <v>119</v>
      </c>
      <c r="F2226">
        <f t="shared" ca="1" si="1208"/>
        <v>15</v>
      </c>
      <c r="G2226" t="str">
        <f t="shared" ca="1" si="1195"/>
        <v>S10</v>
      </c>
      <c r="H2226" t="str">
        <f t="shared" ca="1" si="1196"/>
        <v>S101</v>
      </c>
      <c r="I2226">
        <f ca="1">VLOOKUP(D2226,PRC!$A$2:$B$21,2,0)*E2226</f>
        <v>35700000</v>
      </c>
      <c r="J2226">
        <f t="shared" ca="1" si="1209"/>
        <v>30344996</v>
      </c>
      <c r="K2226">
        <f ca="1">VLOOKUP(D2226,PRC!$A$1:$C$21,3,0)*E2226</f>
        <v>16422000</v>
      </c>
      <c r="L2226">
        <f t="shared" ca="1" si="1210"/>
        <v>1428000</v>
      </c>
      <c r="M2226">
        <f t="shared" ca="1" si="1211"/>
        <v>2499000</v>
      </c>
      <c r="N2226">
        <f t="shared" ca="1" si="1212"/>
        <v>3570000</v>
      </c>
      <c r="O2226">
        <f t="shared" ca="1" si="1213"/>
        <v>2499000</v>
      </c>
      <c r="P2226">
        <f t="shared" ca="1" si="1197"/>
        <v>3926996</v>
      </c>
      <c r="Q2226">
        <f ca="1">IF(P2226&gt;0,1,0)</f>
        <v>1</v>
      </c>
      <c r="R2226">
        <f t="shared" ca="1" si="1214"/>
        <v>15</v>
      </c>
      <c r="S2226">
        <f t="shared" ca="1" si="1215"/>
        <v>4</v>
      </c>
      <c r="T2226">
        <f t="shared" ca="1" si="1216"/>
        <v>7</v>
      </c>
      <c r="U2226">
        <f t="shared" ca="1" si="1217"/>
        <v>10</v>
      </c>
      <c r="V2226">
        <f t="shared" ca="1" si="1218"/>
        <v>7</v>
      </c>
      <c r="X2226">
        <f t="shared" si="1220"/>
        <v>2226</v>
      </c>
      <c r="Y2226">
        <f t="shared" si="1221"/>
        <v>2102</v>
      </c>
      <c r="Z2226">
        <f t="shared" si="1222"/>
        <v>2103</v>
      </c>
      <c r="AA2226">
        <f t="shared" si="1219"/>
        <v>2251</v>
      </c>
      <c r="AB2226">
        <f t="shared" si="1202"/>
        <v>150</v>
      </c>
      <c r="AM2226" t="str">
        <f t="shared" si="1203"/>
        <v>201903HD</v>
      </c>
      <c r="AN2226">
        <f t="shared" ca="1" si="1199"/>
        <v>15.000011204481789</v>
      </c>
      <c r="AO2226">
        <f t="shared" ca="1" si="1200"/>
        <v>4</v>
      </c>
      <c r="AP2226">
        <f t="shared" ca="1" si="1204"/>
        <v>7.0000000000000009</v>
      </c>
      <c r="AQ2226">
        <f t="shared" ca="1" si="1205"/>
        <v>10</v>
      </c>
      <c r="AR2226">
        <f t="shared" ca="1" si="1206"/>
        <v>7.0000000000000009</v>
      </c>
      <c r="AS2226">
        <f ca="1">P2226/J2226</f>
        <v>0.12941164994716098</v>
      </c>
    </row>
    <row r="2227" spans="1:45" x14ac:dyDescent="0.4">
      <c r="A2227">
        <f t="shared" si="1201"/>
        <v>201903</v>
      </c>
      <c r="B2227" t="s">
        <v>181</v>
      </c>
      <c r="C2227" t="s">
        <v>75</v>
      </c>
      <c r="D2227" t="str">
        <f t="shared" ca="1" si="1198"/>
        <v>I113</v>
      </c>
      <c r="E2227">
        <f t="shared" ca="1" si="1207"/>
        <v>75</v>
      </c>
      <c r="F2227">
        <f t="shared" ca="1" si="1208"/>
        <v>13</v>
      </c>
      <c r="G2227" t="str">
        <f t="shared" ca="1" si="1195"/>
        <v>S12</v>
      </c>
      <c r="H2227" t="str">
        <f t="shared" ca="1" si="1196"/>
        <v>S120</v>
      </c>
      <c r="I2227">
        <f ca="1">VLOOKUP(D2227,PRC!$A$2:$B$21,2,0)*E2227</f>
        <v>50250000</v>
      </c>
      <c r="J2227">
        <f t="shared" ca="1" si="1209"/>
        <v>40702496</v>
      </c>
      <c r="K2227">
        <f ca="1">VLOOKUP(D2227,PRC!$A$1:$C$21,3,0)*E2227</f>
        <v>22612500</v>
      </c>
      <c r="L2227">
        <f t="shared" ca="1" si="1210"/>
        <v>2010000</v>
      </c>
      <c r="M2227">
        <f t="shared" ca="1" si="1211"/>
        <v>4020000</v>
      </c>
      <c r="N2227">
        <f t="shared" ca="1" si="1212"/>
        <v>6533000</v>
      </c>
      <c r="O2227">
        <f t="shared" ca="1" si="1213"/>
        <v>5025000</v>
      </c>
      <c r="P2227">
        <f t="shared" ca="1" si="1197"/>
        <v>501996</v>
      </c>
      <c r="Q2227">
        <f ca="1">IF(P2227&gt;0,1,0)</f>
        <v>1</v>
      </c>
      <c r="R2227">
        <f t="shared" ca="1" si="1214"/>
        <v>19</v>
      </c>
      <c r="S2227">
        <f t="shared" ca="1" si="1215"/>
        <v>4</v>
      </c>
      <c r="T2227">
        <f t="shared" ca="1" si="1216"/>
        <v>8</v>
      </c>
      <c r="U2227">
        <f t="shared" ca="1" si="1217"/>
        <v>13</v>
      </c>
      <c r="V2227">
        <f t="shared" ca="1" si="1218"/>
        <v>10</v>
      </c>
      <c r="X2227">
        <f t="shared" si="1220"/>
        <v>2227</v>
      </c>
      <c r="Y2227">
        <f t="shared" si="1221"/>
        <v>2102</v>
      </c>
      <c r="Z2227">
        <f t="shared" si="1222"/>
        <v>2103</v>
      </c>
      <c r="AA2227">
        <f t="shared" si="1219"/>
        <v>2251</v>
      </c>
      <c r="AB2227">
        <f t="shared" si="1202"/>
        <v>150</v>
      </c>
      <c r="AM2227" t="str">
        <f t="shared" si="1203"/>
        <v>201903HD</v>
      </c>
      <c r="AN2227">
        <f t="shared" ca="1" si="1199"/>
        <v>19.000007960199007</v>
      </c>
      <c r="AO2227">
        <f t="shared" ca="1" si="1200"/>
        <v>4</v>
      </c>
      <c r="AP2227">
        <f t="shared" ca="1" si="1204"/>
        <v>8</v>
      </c>
      <c r="AQ2227">
        <f t="shared" ca="1" si="1205"/>
        <v>13.000995024875623</v>
      </c>
      <c r="AR2227">
        <f t="shared" ca="1" si="1206"/>
        <v>10</v>
      </c>
      <c r="AS2227">
        <f ca="1">P2227/J2227</f>
        <v>1.2333297692603421E-2</v>
      </c>
    </row>
    <row r="2228" spans="1:45" x14ac:dyDescent="0.4">
      <c r="A2228">
        <f t="shared" si="1201"/>
        <v>201903</v>
      </c>
      <c r="B2228" t="s">
        <v>182</v>
      </c>
      <c r="C2228" t="s">
        <v>75</v>
      </c>
      <c r="D2228" t="str">
        <f t="shared" ca="1" si="1198"/>
        <v>I101</v>
      </c>
      <c r="E2228">
        <f t="shared" ca="1" si="1207"/>
        <v>110</v>
      </c>
      <c r="F2228">
        <f t="shared" ca="1" si="1208"/>
        <v>17</v>
      </c>
      <c r="G2228" t="str">
        <f t="shared" ca="1" si="1195"/>
        <v>S10</v>
      </c>
      <c r="H2228" t="str">
        <f t="shared" ca="1" si="1196"/>
        <v>S102</v>
      </c>
      <c r="I2228">
        <f ca="1">VLOOKUP(D2228,PRC!$A$2:$B$21,2,0)*E2228</f>
        <v>3300000</v>
      </c>
      <c r="J2228">
        <f t="shared" ca="1" si="1209"/>
        <v>2870996</v>
      </c>
      <c r="K2228">
        <f ca="1">VLOOKUP(D2228,PRC!$A$1:$C$21,3,0)*E2228</f>
        <v>1716000</v>
      </c>
      <c r="L2228">
        <f t="shared" ca="1" si="1210"/>
        <v>99000</v>
      </c>
      <c r="M2228">
        <f t="shared" ca="1" si="1211"/>
        <v>231000</v>
      </c>
      <c r="N2228">
        <f t="shared" ca="1" si="1212"/>
        <v>396000</v>
      </c>
      <c r="O2228">
        <f t="shared" ca="1" si="1213"/>
        <v>330000</v>
      </c>
      <c r="P2228">
        <f t="shared" ca="1" si="1197"/>
        <v>98996</v>
      </c>
      <c r="Q2228">
        <f ca="1">IF(P2228&gt;0,1,0)</f>
        <v>1</v>
      </c>
      <c r="R2228">
        <f t="shared" ca="1" si="1214"/>
        <v>13</v>
      </c>
      <c r="S2228">
        <f t="shared" ca="1" si="1215"/>
        <v>3</v>
      </c>
      <c r="T2228">
        <f t="shared" ca="1" si="1216"/>
        <v>7</v>
      </c>
      <c r="U2228">
        <f t="shared" ca="1" si="1217"/>
        <v>12</v>
      </c>
      <c r="V2228">
        <f t="shared" ca="1" si="1218"/>
        <v>10</v>
      </c>
      <c r="X2228">
        <f t="shared" si="1220"/>
        <v>2228</v>
      </c>
      <c r="Y2228">
        <f t="shared" si="1221"/>
        <v>2102</v>
      </c>
      <c r="Z2228">
        <f t="shared" si="1222"/>
        <v>2103</v>
      </c>
      <c r="AA2228">
        <f t="shared" si="1219"/>
        <v>2251</v>
      </c>
      <c r="AB2228">
        <f t="shared" si="1202"/>
        <v>150</v>
      </c>
      <c r="AM2228" t="str">
        <f t="shared" si="1203"/>
        <v>201903HD</v>
      </c>
      <c r="AN2228">
        <f t="shared" ca="1" si="1199"/>
        <v>13.000121212121208</v>
      </c>
      <c r="AO2228">
        <f t="shared" ca="1" si="1200"/>
        <v>3</v>
      </c>
      <c r="AP2228">
        <f t="shared" ca="1" si="1204"/>
        <v>7.0000000000000009</v>
      </c>
      <c r="AQ2228">
        <f t="shared" ca="1" si="1205"/>
        <v>12</v>
      </c>
      <c r="AR2228">
        <f t="shared" ca="1" si="1206"/>
        <v>10</v>
      </c>
      <c r="AS2228">
        <f ca="1">P2228/J2228</f>
        <v>3.4481413418897135E-2</v>
      </c>
    </row>
    <row r="2229" spans="1:45" x14ac:dyDescent="0.4">
      <c r="A2229">
        <f t="shared" si="1201"/>
        <v>201903</v>
      </c>
      <c r="B2229" t="s">
        <v>183</v>
      </c>
      <c r="C2229" t="s">
        <v>75</v>
      </c>
      <c r="D2229" t="str">
        <f t="shared" ca="1" si="1198"/>
        <v>I118</v>
      </c>
      <c r="E2229">
        <f t="shared" ca="1" si="1207"/>
        <v>108</v>
      </c>
      <c r="F2229">
        <f t="shared" ca="1" si="1208"/>
        <v>17</v>
      </c>
      <c r="G2229" t="str">
        <f t="shared" ca="1" si="1195"/>
        <v>S11</v>
      </c>
      <c r="H2229" t="str">
        <f t="shared" ca="1" si="1196"/>
        <v>S113</v>
      </c>
      <c r="I2229">
        <f ca="1">VLOOKUP(D2229,PRC!$A$2:$B$21,2,0)*E2229</f>
        <v>57240000</v>
      </c>
      <c r="J2229">
        <f t="shared" ca="1" si="1209"/>
        <v>49798796</v>
      </c>
      <c r="K2229">
        <f ca="1">VLOOKUP(D2229,PRC!$A$1:$C$21,3,0)*E2229</f>
        <v>24040800</v>
      </c>
      <c r="L2229">
        <f t="shared" ca="1" si="1210"/>
        <v>1717000</v>
      </c>
      <c r="M2229">
        <f t="shared" ca="1" si="1211"/>
        <v>2862000</v>
      </c>
      <c r="N2229">
        <f t="shared" ca="1" si="1212"/>
        <v>6296000</v>
      </c>
      <c r="O2229">
        <f t="shared" ca="1" si="1213"/>
        <v>4579000</v>
      </c>
      <c r="P2229">
        <f t="shared" ca="1" si="1197"/>
        <v>10303996</v>
      </c>
      <c r="Q2229">
        <f ca="1">IF(P2229&gt;0,1,0)</f>
        <v>1</v>
      </c>
      <c r="R2229">
        <f t="shared" ca="1" si="1214"/>
        <v>13</v>
      </c>
      <c r="S2229">
        <f t="shared" ca="1" si="1215"/>
        <v>3</v>
      </c>
      <c r="T2229">
        <f t="shared" ca="1" si="1216"/>
        <v>5</v>
      </c>
      <c r="U2229">
        <f t="shared" ca="1" si="1217"/>
        <v>11</v>
      </c>
      <c r="V2229">
        <f t="shared" ca="1" si="1218"/>
        <v>8</v>
      </c>
      <c r="X2229">
        <f t="shared" si="1220"/>
        <v>2229</v>
      </c>
      <c r="Y2229">
        <f t="shared" si="1221"/>
        <v>2102</v>
      </c>
      <c r="Z2229">
        <f t="shared" si="1222"/>
        <v>2103</v>
      </c>
      <c r="AA2229">
        <f t="shared" si="1219"/>
        <v>2251</v>
      </c>
      <c r="AB2229">
        <f t="shared" si="1202"/>
        <v>150</v>
      </c>
      <c r="AM2229" t="str">
        <f t="shared" si="1203"/>
        <v>201903HD</v>
      </c>
      <c r="AN2229">
        <f t="shared" ca="1" si="1199"/>
        <v>13.000006988120195</v>
      </c>
      <c r="AO2229">
        <f t="shared" ca="1" si="1200"/>
        <v>2.9996505939902165</v>
      </c>
      <c r="AP2229">
        <f t="shared" ca="1" si="1204"/>
        <v>5</v>
      </c>
      <c r="AQ2229">
        <f t="shared" ca="1" si="1205"/>
        <v>10.999301187980432</v>
      </c>
      <c r="AR2229">
        <f t="shared" ca="1" si="1206"/>
        <v>7.9996505939902169</v>
      </c>
      <c r="AS2229">
        <f ca="1">P2229/J2229</f>
        <v>0.20691255266492789</v>
      </c>
    </row>
    <row r="2230" spans="1:45" x14ac:dyDescent="0.4">
      <c r="A2230">
        <f t="shared" si="1201"/>
        <v>201903</v>
      </c>
      <c r="B2230" t="s">
        <v>184</v>
      </c>
      <c r="C2230" t="s">
        <v>75</v>
      </c>
      <c r="D2230" t="str">
        <f t="shared" ca="1" si="1198"/>
        <v>I106</v>
      </c>
      <c r="E2230">
        <f t="shared" ca="1" si="1207"/>
        <v>103</v>
      </c>
      <c r="F2230">
        <f t="shared" ca="1" si="1208"/>
        <v>16</v>
      </c>
      <c r="G2230" t="str">
        <f t="shared" ca="1" si="1195"/>
        <v>S11</v>
      </c>
      <c r="H2230" t="str">
        <f t="shared" ca="1" si="1196"/>
        <v>S110</v>
      </c>
      <c r="I2230">
        <f ca="1">VLOOKUP(D2230,PRC!$A$2:$B$21,2,0)*E2230</f>
        <v>2060000</v>
      </c>
      <c r="J2230">
        <f t="shared" ca="1" si="1209"/>
        <v>1668596</v>
      </c>
      <c r="K2230">
        <f ca="1">VLOOKUP(D2230,PRC!$A$1:$C$21,3,0)*E2230</f>
        <v>1091800</v>
      </c>
      <c r="L2230">
        <f t="shared" ca="1" si="1210"/>
        <v>103000</v>
      </c>
      <c r="M2230">
        <f t="shared" ca="1" si="1211"/>
        <v>185000</v>
      </c>
      <c r="N2230">
        <f t="shared" ca="1" si="1212"/>
        <v>288000</v>
      </c>
      <c r="O2230">
        <f t="shared" ca="1" si="1213"/>
        <v>124000</v>
      </c>
      <c r="P2230">
        <f t="shared" ca="1" si="1197"/>
        <v>-123204</v>
      </c>
      <c r="Q2230">
        <f ca="1">IF(P2230&gt;0,1,0)</f>
        <v>0</v>
      </c>
      <c r="R2230">
        <f t="shared" ca="1" si="1214"/>
        <v>19</v>
      </c>
      <c r="S2230">
        <f t="shared" ca="1" si="1215"/>
        <v>5</v>
      </c>
      <c r="T2230">
        <f t="shared" ca="1" si="1216"/>
        <v>9</v>
      </c>
      <c r="U2230">
        <f t="shared" ca="1" si="1217"/>
        <v>14</v>
      </c>
      <c r="V2230">
        <f t="shared" ca="1" si="1218"/>
        <v>6</v>
      </c>
      <c r="X2230">
        <f t="shared" si="1220"/>
        <v>2230</v>
      </c>
      <c r="Y2230">
        <f t="shared" si="1221"/>
        <v>2102</v>
      </c>
      <c r="Z2230">
        <f t="shared" si="1222"/>
        <v>2103</v>
      </c>
      <c r="AA2230">
        <f t="shared" si="1219"/>
        <v>2251</v>
      </c>
      <c r="AB2230">
        <f t="shared" si="1202"/>
        <v>150</v>
      </c>
      <c r="AM2230" t="str">
        <f t="shared" si="1203"/>
        <v>201903HD</v>
      </c>
      <c r="AN2230">
        <f t="shared" ca="1" si="1199"/>
        <v>19.000194174757279</v>
      </c>
      <c r="AO2230">
        <f t="shared" ca="1" si="1200"/>
        <v>5</v>
      </c>
      <c r="AP2230">
        <f t="shared" ca="1" si="1204"/>
        <v>8.9805825242718456</v>
      </c>
      <c r="AQ2230">
        <f t="shared" ca="1" si="1205"/>
        <v>13.980582524271846</v>
      </c>
      <c r="AR2230">
        <f t="shared" ca="1" si="1206"/>
        <v>6.0194174757281553</v>
      </c>
      <c r="AS2230">
        <f ca="1">P2230/J2230</f>
        <v>-7.383692637402943E-2</v>
      </c>
    </row>
    <row r="2231" spans="1:45" x14ac:dyDescent="0.4">
      <c r="A2231">
        <f t="shared" si="1201"/>
        <v>201903</v>
      </c>
      <c r="B2231" t="s">
        <v>185</v>
      </c>
      <c r="C2231" t="s">
        <v>75</v>
      </c>
      <c r="D2231" t="str">
        <f t="shared" ca="1" si="1198"/>
        <v>I116</v>
      </c>
      <c r="E2231">
        <f t="shared" ca="1" si="1207"/>
        <v>78</v>
      </c>
      <c r="F2231">
        <f t="shared" ca="1" si="1208"/>
        <v>12</v>
      </c>
      <c r="G2231" t="str">
        <f t="shared" ref="G2231:G2251" ca="1" si="1223">LEFT(H2231,3)</f>
        <v>S11</v>
      </c>
      <c r="H2231" t="str">
        <f t="shared" ref="H2231:H2251" ca="1" si="1224">"S"&amp;RANDBETWEEN(101,120)</f>
        <v>S110</v>
      </c>
      <c r="I2231">
        <f ca="1">VLOOKUP(D2231,PRC!$A$2:$B$21,2,0)*E2231</f>
        <v>113880000</v>
      </c>
      <c r="J2231">
        <f t="shared" ca="1" si="1209"/>
        <v>93381596</v>
      </c>
      <c r="K2231">
        <f ca="1">VLOOKUP(D2231,PRC!$A$1:$C$21,3,0)*E2231</f>
        <v>68328000</v>
      </c>
      <c r="L2231">
        <f t="shared" ca="1" si="1210"/>
        <v>3416000</v>
      </c>
      <c r="M2231">
        <f t="shared" ca="1" si="1211"/>
        <v>5694000</v>
      </c>
      <c r="N2231">
        <f t="shared" ca="1" si="1212"/>
        <v>13666000</v>
      </c>
      <c r="O2231">
        <f t="shared" ca="1" si="1213"/>
        <v>7972000</v>
      </c>
      <c r="P2231">
        <f t="shared" ref="P2231:P2280" ca="1" si="1225">J2231-SUM(K2231:O2231)</f>
        <v>-5694404</v>
      </c>
      <c r="Q2231">
        <f ca="1">IF(P2231&gt;0,1,0)</f>
        <v>0</v>
      </c>
      <c r="R2231">
        <f t="shared" ca="1" si="1214"/>
        <v>18</v>
      </c>
      <c r="S2231">
        <f t="shared" ca="1" si="1215"/>
        <v>3</v>
      </c>
      <c r="T2231">
        <f t="shared" ca="1" si="1216"/>
        <v>5</v>
      </c>
      <c r="U2231">
        <f t="shared" ca="1" si="1217"/>
        <v>12</v>
      </c>
      <c r="V2231">
        <f t="shared" ca="1" si="1218"/>
        <v>7</v>
      </c>
      <c r="X2231">
        <f t="shared" si="1220"/>
        <v>2231</v>
      </c>
      <c r="Y2231">
        <f t="shared" si="1221"/>
        <v>2102</v>
      </c>
      <c r="Z2231">
        <f t="shared" si="1222"/>
        <v>2103</v>
      </c>
      <c r="AA2231">
        <f t="shared" si="1219"/>
        <v>2251</v>
      </c>
      <c r="AB2231">
        <f t="shared" si="1202"/>
        <v>150</v>
      </c>
      <c r="AM2231" t="str">
        <f t="shared" si="1203"/>
        <v>201903HD</v>
      </c>
      <c r="AN2231">
        <f t="shared" ca="1" si="1199"/>
        <v>18.000003512469263</v>
      </c>
      <c r="AO2231">
        <f t="shared" ca="1" si="1200"/>
        <v>2.9996487530734104</v>
      </c>
      <c r="AP2231">
        <f t="shared" ca="1" si="1204"/>
        <v>5</v>
      </c>
      <c r="AQ2231">
        <f t="shared" ca="1" si="1205"/>
        <v>12.00035124692659</v>
      </c>
      <c r="AR2231">
        <f t="shared" ca="1" si="1206"/>
        <v>7.0003512469265896</v>
      </c>
      <c r="AS2231">
        <f ca="1">P2231/J2231</f>
        <v>-6.0979938702268484E-2</v>
      </c>
    </row>
    <row r="2232" spans="1:45" x14ac:dyDescent="0.4">
      <c r="A2232">
        <f t="shared" si="1201"/>
        <v>201903</v>
      </c>
      <c r="B2232" t="s">
        <v>186</v>
      </c>
      <c r="C2232" t="s">
        <v>75</v>
      </c>
      <c r="D2232" t="str">
        <f t="shared" ref="D2232:D2251" ca="1" si="1226">"I"&amp;RANDBETWEEN(101,120)</f>
        <v>I101</v>
      </c>
      <c r="E2232">
        <f t="shared" ca="1" si="1207"/>
        <v>114</v>
      </c>
      <c r="F2232">
        <f t="shared" ca="1" si="1208"/>
        <v>14</v>
      </c>
      <c r="G2232" t="str">
        <f t="shared" ca="1" si="1223"/>
        <v>S11</v>
      </c>
      <c r="H2232" t="str">
        <f t="shared" ca="1" si="1224"/>
        <v>S117</v>
      </c>
      <c r="I2232">
        <f ca="1">VLOOKUP(D2232,PRC!$A$2:$B$21,2,0)*E2232</f>
        <v>3420000</v>
      </c>
      <c r="J2232">
        <f t="shared" ca="1" si="1209"/>
        <v>2735996</v>
      </c>
      <c r="K2232">
        <f ca="1">VLOOKUP(D2232,PRC!$A$1:$C$21,3,0)*E2232</f>
        <v>1778400</v>
      </c>
      <c r="L2232">
        <f t="shared" ca="1" si="1210"/>
        <v>103000</v>
      </c>
      <c r="M2232">
        <f t="shared" ca="1" si="1211"/>
        <v>274000</v>
      </c>
      <c r="N2232">
        <f t="shared" ca="1" si="1212"/>
        <v>513000</v>
      </c>
      <c r="O2232">
        <f t="shared" ca="1" si="1213"/>
        <v>239000</v>
      </c>
      <c r="P2232">
        <f t="shared" ca="1" si="1225"/>
        <v>-171404</v>
      </c>
      <c r="Q2232">
        <f ca="1">IF(P2232&gt;0,1,0)</f>
        <v>0</v>
      </c>
      <c r="R2232">
        <f t="shared" ca="1" si="1214"/>
        <v>20</v>
      </c>
      <c r="S2232">
        <f t="shared" ca="1" si="1215"/>
        <v>3</v>
      </c>
      <c r="T2232">
        <f t="shared" ca="1" si="1216"/>
        <v>8</v>
      </c>
      <c r="U2232">
        <f t="shared" ca="1" si="1217"/>
        <v>15</v>
      </c>
      <c r="V2232">
        <f t="shared" ca="1" si="1218"/>
        <v>7</v>
      </c>
      <c r="X2232">
        <f t="shared" si="1220"/>
        <v>2232</v>
      </c>
      <c r="Y2232">
        <f t="shared" si="1221"/>
        <v>2102</v>
      </c>
      <c r="Z2232">
        <f t="shared" si="1222"/>
        <v>2103</v>
      </c>
      <c r="AA2232">
        <f t="shared" si="1219"/>
        <v>2251</v>
      </c>
      <c r="AB2232">
        <f t="shared" si="1202"/>
        <v>150</v>
      </c>
      <c r="AM2232" t="str">
        <f t="shared" si="1203"/>
        <v>201903HD</v>
      </c>
      <c r="AN2232">
        <f t="shared" ref="AN2232:AN2295" ca="1" si="1227">(1-J2232/I2232)*100</f>
        <v>20.000116959064329</v>
      </c>
      <c r="AO2232">
        <f t="shared" ref="AO2232:AO2295" ca="1" si="1228">L2232/$I2232*100</f>
        <v>3.0116959064327489</v>
      </c>
      <c r="AP2232">
        <f t="shared" ca="1" si="1204"/>
        <v>8.0116959064327489</v>
      </c>
      <c r="AQ2232">
        <f t="shared" ca="1" si="1205"/>
        <v>15</v>
      </c>
      <c r="AR2232">
        <f t="shared" ca="1" si="1206"/>
        <v>6.988304093567252</v>
      </c>
      <c r="AS2232">
        <f ca="1">P2232/J2232</f>
        <v>-6.2647752408994756E-2</v>
      </c>
    </row>
    <row r="2233" spans="1:45" x14ac:dyDescent="0.4">
      <c r="A2233">
        <f t="shared" si="1201"/>
        <v>201903</v>
      </c>
      <c r="B2233" t="s">
        <v>187</v>
      </c>
      <c r="C2233" t="s">
        <v>75</v>
      </c>
      <c r="D2233" t="str">
        <f t="shared" ca="1" si="1226"/>
        <v>I120</v>
      </c>
      <c r="E2233">
        <f t="shared" ca="1" si="1207"/>
        <v>110</v>
      </c>
      <c r="F2233">
        <f t="shared" ca="1" si="1208"/>
        <v>11</v>
      </c>
      <c r="G2233" t="str">
        <f t="shared" ca="1" si="1223"/>
        <v>S11</v>
      </c>
      <c r="H2233" t="str">
        <f t="shared" ca="1" si="1224"/>
        <v>S119</v>
      </c>
      <c r="I2233">
        <f ca="1">VLOOKUP(D2233,PRC!$A$2:$B$21,2,0)*E2233</f>
        <v>473000000</v>
      </c>
      <c r="J2233">
        <f t="shared" ca="1" si="1209"/>
        <v>392589996</v>
      </c>
      <c r="K2233">
        <f ca="1">VLOOKUP(D2233,PRC!$A$1:$C$21,3,0)*E2233</f>
        <v>212850000</v>
      </c>
      <c r="L2233">
        <f t="shared" ca="1" si="1210"/>
        <v>18920000</v>
      </c>
      <c r="M2233">
        <f t="shared" ca="1" si="1211"/>
        <v>42570000</v>
      </c>
      <c r="N2233">
        <f t="shared" ca="1" si="1212"/>
        <v>70950000</v>
      </c>
      <c r="O2233">
        <f t="shared" ca="1" si="1213"/>
        <v>28380000</v>
      </c>
      <c r="P2233">
        <f t="shared" ca="1" si="1225"/>
        <v>18919996</v>
      </c>
      <c r="Q2233">
        <f ca="1">IF(P2233&gt;0,1,0)</f>
        <v>1</v>
      </c>
      <c r="R2233">
        <f t="shared" ca="1" si="1214"/>
        <v>17</v>
      </c>
      <c r="S2233">
        <f t="shared" ca="1" si="1215"/>
        <v>4</v>
      </c>
      <c r="T2233">
        <f t="shared" ca="1" si="1216"/>
        <v>9</v>
      </c>
      <c r="U2233">
        <f t="shared" ca="1" si="1217"/>
        <v>15</v>
      </c>
      <c r="V2233">
        <f t="shared" ca="1" si="1218"/>
        <v>6</v>
      </c>
      <c r="X2233">
        <f t="shared" si="1220"/>
        <v>2233</v>
      </c>
      <c r="Y2233">
        <f t="shared" si="1221"/>
        <v>2102</v>
      </c>
      <c r="Z2233">
        <f t="shared" si="1222"/>
        <v>2103</v>
      </c>
      <c r="AA2233">
        <f t="shared" si="1219"/>
        <v>2251</v>
      </c>
      <c r="AB2233">
        <f t="shared" si="1202"/>
        <v>150</v>
      </c>
      <c r="AM2233" t="str">
        <f t="shared" si="1203"/>
        <v>201903HD</v>
      </c>
      <c r="AN2233">
        <f t="shared" ca="1" si="1227"/>
        <v>17.000000845665962</v>
      </c>
      <c r="AO2233">
        <f t="shared" ca="1" si="1228"/>
        <v>4</v>
      </c>
      <c r="AP2233">
        <f t="shared" ca="1" si="1204"/>
        <v>9</v>
      </c>
      <c r="AQ2233">
        <f t="shared" ca="1" si="1205"/>
        <v>15</v>
      </c>
      <c r="AR2233">
        <f t="shared" ca="1" si="1206"/>
        <v>6</v>
      </c>
      <c r="AS2233">
        <f ca="1">P2233/J2233</f>
        <v>4.8192761386614651E-2</v>
      </c>
    </row>
    <row r="2234" spans="1:45" x14ac:dyDescent="0.4">
      <c r="A2234">
        <f t="shared" si="1201"/>
        <v>201903</v>
      </c>
      <c r="B2234" t="s">
        <v>188</v>
      </c>
      <c r="C2234" t="s">
        <v>75</v>
      </c>
      <c r="D2234" t="str">
        <f t="shared" ca="1" si="1226"/>
        <v>I105</v>
      </c>
      <c r="E2234">
        <f t="shared" ca="1" si="1207"/>
        <v>91</v>
      </c>
      <c r="F2234">
        <f t="shared" ca="1" si="1208"/>
        <v>18</v>
      </c>
      <c r="G2234" t="str">
        <f t="shared" ca="1" si="1223"/>
        <v>S10</v>
      </c>
      <c r="H2234" t="str">
        <f t="shared" ca="1" si="1224"/>
        <v>S105</v>
      </c>
      <c r="I2234">
        <f ca="1">VLOOKUP(D2234,PRC!$A$2:$B$21,2,0)*E2234</f>
        <v>9100000</v>
      </c>
      <c r="J2234">
        <f t="shared" ca="1" si="1209"/>
        <v>7370996.0000000009</v>
      </c>
      <c r="K2234">
        <f ca="1">VLOOKUP(D2234,PRC!$A$1:$C$21,3,0)*E2234</f>
        <v>5369000</v>
      </c>
      <c r="L2234">
        <f t="shared" ca="1" si="1210"/>
        <v>364000</v>
      </c>
      <c r="M2234">
        <f t="shared" ca="1" si="1211"/>
        <v>910000</v>
      </c>
      <c r="N2234">
        <f t="shared" ca="1" si="1212"/>
        <v>1092000</v>
      </c>
      <c r="O2234">
        <f t="shared" ca="1" si="1213"/>
        <v>819000</v>
      </c>
      <c r="P2234">
        <f t="shared" ca="1" si="1225"/>
        <v>-1183003.9999999991</v>
      </c>
      <c r="Q2234">
        <f ca="1">IF(P2234&gt;0,1,0)</f>
        <v>0</v>
      </c>
      <c r="R2234">
        <f t="shared" ca="1" si="1214"/>
        <v>19</v>
      </c>
      <c r="S2234">
        <f t="shared" ca="1" si="1215"/>
        <v>4</v>
      </c>
      <c r="T2234">
        <f t="shared" ca="1" si="1216"/>
        <v>10</v>
      </c>
      <c r="U2234">
        <f t="shared" ca="1" si="1217"/>
        <v>12</v>
      </c>
      <c r="V2234">
        <f t="shared" ca="1" si="1218"/>
        <v>9</v>
      </c>
      <c r="X2234">
        <f t="shared" si="1220"/>
        <v>2234</v>
      </c>
      <c r="Y2234">
        <f t="shared" si="1221"/>
        <v>2102</v>
      </c>
      <c r="Z2234">
        <f t="shared" si="1222"/>
        <v>2103</v>
      </c>
      <c r="AA2234">
        <f t="shared" si="1219"/>
        <v>2251</v>
      </c>
      <c r="AB2234">
        <f t="shared" si="1202"/>
        <v>150</v>
      </c>
      <c r="AM2234" t="str">
        <f t="shared" si="1203"/>
        <v>201903HD</v>
      </c>
      <c r="AN2234">
        <f t="shared" ca="1" si="1227"/>
        <v>19.000043956043942</v>
      </c>
      <c r="AO2234">
        <f t="shared" ca="1" si="1228"/>
        <v>4</v>
      </c>
      <c r="AP2234">
        <f t="shared" ca="1" si="1204"/>
        <v>10</v>
      </c>
      <c r="AQ2234">
        <f t="shared" ca="1" si="1205"/>
        <v>12</v>
      </c>
      <c r="AR2234">
        <f t="shared" ca="1" si="1206"/>
        <v>9</v>
      </c>
      <c r="AS2234">
        <f ca="1">P2234/J2234</f>
        <v>-0.16049445692278205</v>
      </c>
    </row>
    <row r="2235" spans="1:45" x14ac:dyDescent="0.4">
      <c r="A2235">
        <f t="shared" si="1201"/>
        <v>201903</v>
      </c>
      <c r="B2235" t="s">
        <v>189</v>
      </c>
      <c r="C2235" t="s">
        <v>75</v>
      </c>
      <c r="D2235" t="str">
        <f t="shared" ca="1" si="1226"/>
        <v>I103</v>
      </c>
      <c r="E2235">
        <f t="shared" ca="1" si="1207"/>
        <v>97</v>
      </c>
      <c r="F2235">
        <f t="shared" ca="1" si="1208"/>
        <v>20</v>
      </c>
      <c r="G2235" t="str">
        <f t="shared" ca="1" si="1223"/>
        <v>S11</v>
      </c>
      <c r="H2235" t="str">
        <f t="shared" ca="1" si="1224"/>
        <v>S111</v>
      </c>
      <c r="I2235">
        <f ca="1">VLOOKUP(D2235,PRC!$A$2:$B$21,2,0)*E2235</f>
        <v>4850000</v>
      </c>
      <c r="J2235">
        <f t="shared" ca="1" si="1209"/>
        <v>4122496</v>
      </c>
      <c r="K2235">
        <f ca="1">VLOOKUP(D2235,PRC!$A$1:$C$21,3,0)*E2235</f>
        <v>2764500</v>
      </c>
      <c r="L2235">
        <f t="shared" ca="1" si="1210"/>
        <v>194000</v>
      </c>
      <c r="M2235">
        <f t="shared" ca="1" si="1211"/>
        <v>340000</v>
      </c>
      <c r="N2235">
        <f t="shared" ca="1" si="1212"/>
        <v>679000</v>
      </c>
      <c r="O2235">
        <f t="shared" ca="1" si="1213"/>
        <v>437000</v>
      </c>
      <c r="P2235">
        <f t="shared" ca="1" si="1225"/>
        <v>-292004</v>
      </c>
      <c r="Q2235">
        <f ca="1">IF(P2235&gt;0,1,0)</f>
        <v>0</v>
      </c>
      <c r="R2235">
        <f t="shared" ca="1" si="1214"/>
        <v>15</v>
      </c>
      <c r="S2235">
        <f t="shared" ca="1" si="1215"/>
        <v>4</v>
      </c>
      <c r="T2235">
        <f t="shared" ca="1" si="1216"/>
        <v>7</v>
      </c>
      <c r="U2235">
        <f t="shared" ca="1" si="1217"/>
        <v>14</v>
      </c>
      <c r="V2235">
        <f t="shared" ca="1" si="1218"/>
        <v>9</v>
      </c>
      <c r="X2235">
        <f t="shared" si="1220"/>
        <v>2235</v>
      </c>
      <c r="Y2235">
        <f t="shared" si="1221"/>
        <v>2102</v>
      </c>
      <c r="Z2235">
        <f t="shared" si="1222"/>
        <v>2103</v>
      </c>
      <c r="AA2235">
        <f t="shared" si="1219"/>
        <v>2251</v>
      </c>
      <c r="AB2235">
        <f t="shared" si="1202"/>
        <v>150</v>
      </c>
      <c r="AM2235" t="str">
        <f t="shared" si="1203"/>
        <v>201903HD</v>
      </c>
      <c r="AN2235">
        <f t="shared" ca="1" si="1227"/>
        <v>15.000082474226806</v>
      </c>
      <c r="AO2235">
        <f t="shared" ca="1" si="1228"/>
        <v>4</v>
      </c>
      <c r="AP2235">
        <f t="shared" ca="1" si="1204"/>
        <v>7.0103092783505154</v>
      </c>
      <c r="AQ2235">
        <f t="shared" ca="1" si="1205"/>
        <v>14.000000000000002</v>
      </c>
      <c r="AR2235">
        <f t="shared" ca="1" si="1206"/>
        <v>9.0103092783505154</v>
      </c>
      <c r="AS2235">
        <f ca="1">P2235/J2235</f>
        <v>-7.0831845561523887E-2</v>
      </c>
    </row>
    <row r="2236" spans="1:45" x14ac:dyDescent="0.4">
      <c r="A2236">
        <f t="shared" si="1201"/>
        <v>201903</v>
      </c>
      <c r="B2236" t="s">
        <v>190</v>
      </c>
      <c r="C2236" t="s">
        <v>75</v>
      </c>
      <c r="D2236" t="str">
        <f t="shared" ca="1" si="1226"/>
        <v>I120</v>
      </c>
      <c r="E2236">
        <f t="shared" ca="1" si="1207"/>
        <v>70</v>
      </c>
      <c r="F2236">
        <f t="shared" ca="1" si="1208"/>
        <v>15</v>
      </c>
      <c r="G2236" t="str">
        <f t="shared" ca="1" si="1223"/>
        <v>S11</v>
      </c>
      <c r="H2236" t="str">
        <f t="shared" ca="1" si="1224"/>
        <v>S110</v>
      </c>
      <c r="I2236">
        <f ca="1">VLOOKUP(D2236,PRC!$A$2:$B$21,2,0)*E2236</f>
        <v>301000000</v>
      </c>
      <c r="J2236">
        <f t="shared" ca="1" si="1209"/>
        <v>249829996</v>
      </c>
      <c r="K2236">
        <f ca="1">VLOOKUP(D2236,PRC!$A$1:$C$21,3,0)*E2236</f>
        <v>135450000</v>
      </c>
      <c r="L2236">
        <f t="shared" ca="1" si="1210"/>
        <v>12040000</v>
      </c>
      <c r="M2236">
        <f t="shared" ca="1" si="1211"/>
        <v>27090000</v>
      </c>
      <c r="N2236">
        <f t="shared" ca="1" si="1212"/>
        <v>42140000</v>
      </c>
      <c r="O2236">
        <f t="shared" ca="1" si="1213"/>
        <v>30100000</v>
      </c>
      <c r="P2236">
        <f t="shared" ca="1" si="1225"/>
        <v>3009996</v>
      </c>
      <c r="Q2236">
        <f ca="1">IF(P2236&gt;0,1,0)</f>
        <v>1</v>
      </c>
      <c r="R2236">
        <f t="shared" ca="1" si="1214"/>
        <v>17</v>
      </c>
      <c r="S2236">
        <f t="shared" ca="1" si="1215"/>
        <v>4</v>
      </c>
      <c r="T2236">
        <f t="shared" ca="1" si="1216"/>
        <v>9</v>
      </c>
      <c r="U2236">
        <f t="shared" ca="1" si="1217"/>
        <v>14</v>
      </c>
      <c r="V2236">
        <f t="shared" ca="1" si="1218"/>
        <v>10</v>
      </c>
      <c r="X2236">
        <f t="shared" si="1220"/>
        <v>2236</v>
      </c>
      <c r="Y2236">
        <f t="shared" si="1221"/>
        <v>2102</v>
      </c>
      <c r="Z2236">
        <f t="shared" si="1222"/>
        <v>2103</v>
      </c>
      <c r="AA2236">
        <f t="shared" si="1219"/>
        <v>2251</v>
      </c>
      <c r="AB2236">
        <f t="shared" si="1202"/>
        <v>150</v>
      </c>
      <c r="AM2236" t="str">
        <f t="shared" si="1203"/>
        <v>201903HD</v>
      </c>
      <c r="AN2236">
        <f t="shared" ca="1" si="1227"/>
        <v>17.000001328903657</v>
      </c>
      <c r="AO2236">
        <f t="shared" ca="1" si="1228"/>
        <v>4</v>
      </c>
      <c r="AP2236">
        <f t="shared" ca="1" si="1204"/>
        <v>9</v>
      </c>
      <c r="AQ2236">
        <f t="shared" ca="1" si="1205"/>
        <v>14.000000000000002</v>
      </c>
      <c r="AR2236">
        <f t="shared" ca="1" si="1206"/>
        <v>10</v>
      </c>
      <c r="AS2236">
        <f ca="1">P2236/J2236</f>
        <v>1.2048176953098939E-2</v>
      </c>
    </row>
    <row r="2237" spans="1:45" x14ac:dyDescent="0.4">
      <c r="A2237">
        <f t="shared" si="1201"/>
        <v>201903</v>
      </c>
      <c r="B2237" t="s">
        <v>191</v>
      </c>
      <c r="C2237" t="s">
        <v>75</v>
      </c>
      <c r="D2237" t="str">
        <f t="shared" ca="1" si="1226"/>
        <v>I110</v>
      </c>
      <c r="E2237">
        <f t="shared" ca="1" si="1207"/>
        <v>87</v>
      </c>
      <c r="F2237">
        <f t="shared" ca="1" si="1208"/>
        <v>15</v>
      </c>
      <c r="G2237" t="str">
        <f t="shared" ca="1" si="1223"/>
        <v>S10</v>
      </c>
      <c r="H2237" t="str">
        <f t="shared" ca="1" si="1224"/>
        <v>S103</v>
      </c>
      <c r="I2237">
        <f ca="1">VLOOKUP(D2237,PRC!$A$2:$B$21,2,0)*E2237</f>
        <v>26100000</v>
      </c>
      <c r="J2237">
        <f t="shared" ca="1" si="1209"/>
        <v>21923996</v>
      </c>
      <c r="K2237">
        <f ca="1">VLOOKUP(D2237,PRC!$A$1:$C$21,3,0)*E2237</f>
        <v>12006000</v>
      </c>
      <c r="L2237">
        <f t="shared" ca="1" si="1210"/>
        <v>1305000</v>
      </c>
      <c r="M2237">
        <f t="shared" ca="1" si="1211"/>
        <v>2349000</v>
      </c>
      <c r="N2237">
        <f t="shared" ca="1" si="1212"/>
        <v>2871000</v>
      </c>
      <c r="O2237">
        <f t="shared" ca="1" si="1213"/>
        <v>1305000</v>
      </c>
      <c r="P2237">
        <f t="shared" ca="1" si="1225"/>
        <v>2087996</v>
      </c>
      <c r="Q2237">
        <f ca="1">IF(P2237&gt;0,1,0)</f>
        <v>1</v>
      </c>
      <c r="R2237">
        <f t="shared" ca="1" si="1214"/>
        <v>16</v>
      </c>
      <c r="S2237">
        <f t="shared" ca="1" si="1215"/>
        <v>5</v>
      </c>
      <c r="T2237">
        <f t="shared" ca="1" si="1216"/>
        <v>9</v>
      </c>
      <c r="U2237">
        <f t="shared" ca="1" si="1217"/>
        <v>11</v>
      </c>
      <c r="V2237">
        <f t="shared" ca="1" si="1218"/>
        <v>5</v>
      </c>
      <c r="X2237">
        <f t="shared" si="1220"/>
        <v>2237</v>
      </c>
      <c r="Y2237">
        <f t="shared" si="1221"/>
        <v>2102</v>
      </c>
      <c r="Z2237">
        <f t="shared" si="1222"/>
        <v>2103</v>
      </c>
      <c r="AA2237">
        <f t="shared" si="1219"/>
        <v>2251</v>
      </c>
      <c r="AB2237">
        <f t="shared" si="1202"/>
        <v>150</v>
      </c>
      <c r="AM2237" t="str">
        <f t="shared" si="1203"/>
        <v>201903HD</v>
      </c>
      <c r="AN2237">
        <f t="shared" ca="1" si="1227"/>
        <v>16.000015325670503</v>
      </c>
      <c r="AO2237">
        <f t="shared" ca="1" si="1228"/>
        <v>5</v>
      </c>
      <c r="AP2237">
        <f t="shared" ca="1" si="1204"/>
        <v>9</v>
      </c>
      <c r="AQ2237">
        <f t="shared" ca="1" si="1205"/>
        <v>11</v>
      </c>
      <c r="AR2237">
        <f t="shared" ca="1" si="1206"/>
        <v>5</v>
      </c>
      <c r="AS2237">
        <f ca="1">P2237/J2237</f>
        <v>9.5237930165650464E-2</v>
      </c>
    </row>
    <row r="2238" spans="1:45" x14ac:dyDescent="0.4">
      <c r="A2238">
        <f t="shared" si="1201"/>
        <v>201903</v>
      </c>
      <c r="B2238" t="s">
        <v>192</v>
      </c>
      <c r="C2238" t="s">
        <v>75</v>
      </c>
      <c r="D2238" t="str">
        <f t="shared" ca="1" si="1226"/>
        <v>I102</v>
      </c>
      <c r="E2238">
        <f t="shared" ca="1" si="1207"/>
        <v>114</v>
      </c>
      <c r="F2238">
        <f t="shared" ca="1" si="1208"/>
        <v>18</v>
      </c>
      <c r="G2238" t="str">
        <f t="shared" ca="1" si="1223"/>
        <v>S10</v>
      </c>
      <c r="H2238" t="str">
        <f t="shared" ca="1" si="1224"/>
        <v>S103</v>
      </c>
      <c r="I2238">
        <f ca="1">VLOOKUP(D2238,PRC!$A$2:$B$21,2,0)*E2238</f>
        <v>4560000</v>
      </c>
      <c r="J2238">
        <f t="shared" ca="1" si="1209"/>
        <v>3921596</v>
      </c>
      <c r="K2238">
        <f ca="1">VLOOKUP(D2238,PRC!$A$1:$C$21,3,0)*E2238</f>
        <v>2143200</v>
      </c>
      <c r="L2238">
        <f t="shared" ca="1" si="1210"/>
        <v>137000</v>
      </c>
      <c r="M2238">
        <f t="shared" ca="1" si="1211"/>
        <v>319000</v>
      </c>
      <c r="N2238">
        <f t="shared" ca="1" si="1212"/>
        <v>456000</v>
      </c>
      <c r="O2238">
        <f t="shared" ca="1" si="1213"/>
        <v>410000</v>
      </c>
      <c r="P2238">
        <f t="shared" ca="1" si="1225"/>
        <v>456396</v>
      </c>
      <c r="Q2238">
        <f ca="1">IF(P2238&gt;0,1,0)</f>
        <v>1</v>
      </c>
      <c r="R2238">
        <f t="shared" ca="1" si="1214"/>
        <v>14</v>
      </c>
      <c r="S2238">
        <f t="shared" ca="1" si="1215"/>
        <v>3</v>
      </c>
      <c r="T2238">
        <f t="shared" ca="1" si="1216"/>
        <v>7</v>
      </c>
      <c r="U2238">
        <f t="shared" ca="1" si="1217"/>
        <v>10</v>
      </c>
      <c r="V2238">
        <f t="shared" ca="1" si="1218"/>
        <v>9</v>
      </c>
      <c r="X2238">
        <f t="shared" si="1220"/>
        <v>2238</v>
      </c>
      <c r="Y2238">
        <f t="shared" si="1221"/>
        <v>2102</v>
      </c>
      <c r="Z2238">
        <f t="shared" si="1222"/>
        <v>2103</v>
      </c>
      <c r="AA2238">
        <f t="shared" si="1219"/>
        <v>2251</v>
      </c>
      <c r="AB2238">
        <f t="shared" si="1202"/>
        <v>150</v>
      </c>
      <c r="AM2238" t="str">
        <f t="shared" si="1203"/>
        <v>201903HD</v>
      </c>
      <c r="AN2238">
        <f t="shared" ca="1" si="1227"/>
        <v>14.000087719298248</v>
      </c>
      <c r="AO2238">
        <f t="shared" ca="1" si="1228"/>
        <v>3.0043859649122808</v>
      </c>
      <c r="AP2238">
        <f t="shared" ca="1" si="1204"/>
        <v>6.9956140350877192</v>
      </c>
      <c r="AQ2238">
        <f t="shared" ca="1" si="1205"/>
        <v>10</v>
      </c>
      <c r="AR2238">
        <f t="shared" ca="1" si="1206"/>
        <v>8.9912280701754383</v>
      </c>
      <c r="AS2238">
        <f ca="1">P2238/J2238</f>
        <v>0.11638016766642968</v>
      </c>
    </row>
    <row r="2239" spans="1:45" x14ac:dyDescent="0.4">
      <c r="A2239">
        <f t="shared" si="1201"/>
        <v>201903</v>
      </c>
      <c r="B2239" t="s">
        <v>193</v>
      </c>
      <c r="C2239" t="s">
        <v>75</v>
      </c>
      <c r="D2239" t="str">
        <f t="shared" ca="1" si="1226"/>
        <v>I108</v>
      </c>
      <c r="E2239">
        <f t="shared" ca="1" si="1207"/>
        <v>118</v>
      </c>
      <c r="F2239">
        <f t="shared" ca="1" si="1208"/>
        <v>16</v>
      </c>
      <c r="G2239" t="str">
        <f t="shared" ca="1" si="1223"/>
        <v>S10</v>
      </c>
      <c r="H2239" t="str">
        <f t="shared" ca="1" si="1224"/>
        <v>S106</v>
      </c>
      <c r="I2239">
        <f ca="1">VLOOKUP(D2239,PRC!$A$2:$B$21,2,0)*E2239</f>
        <v>4720000</v>
      </c>
      <c r="J2239">
        <f t="shared" ca="1" si="1209"/>
        <v>4247996</v>
      </c>
      <c r="K2239">
        <f ca="1">VLOOKUP(D2239,PRC!$A$1:$C$21,3,0)*E2239</f>
        <v>2171200</v>
      </c>
      <c r="L2239">
        <f t="shared" ca="1" si="1210"/>
        <v>142000</v>
      </c>
      <c r="M2239">
        <f t="shared" ca="1" si="1211"/>
        <v>236000</v>
      </c>
      <c r="N2239">
        <f t="shared" ca="1" si="1212"/>
        <v>708000</v>
      </c>
      <c r="O2239">
        <f t="shared" ca="1" si="1213"/>
        <v>330000</v>
      </c>
      <c r="P2239">
        <f t="shared" ca="1" si="1225"/>
        <v>660796</v>
      </c>
      <c r="Q2239">
        <f ca="1">IF(P2239&gt;0,1,0)</f>
        <v>1</v>
      </c>
      <c r="R2239">
        <f t="shared" ca="1" si="1214"/>
        <v>10</v>
      </c>
      <c r="S2239">
        <f t="shared" ca="1" si="1215"/>
        <v>3</v>
      </c>
      <c r="T2239">
        <f t="shared" ca="1" si="1216"/>
        <v>5</v>
      </c>
      <c r="U2239">
        <f t="shared" ca="1" si="1217"/>
        <v>15</v>
      </c>
      <c r="V2239">
        <f t="shared" ca="1" si="1218"/>
        <v>7</v>
      </c>
      <c r="X2239">
        <f t="shared" si="1220"/>
        <v>2239</v>
      </c>
      <c r="Y2239">
        <f t="shared" si="1221"/>
        <v>2102</v>
      </c>
      <c r="Z2239">
        <f t="shared" si="1222"/>
        <v>2103</v>
      </c>
      <c r="AA2239">
        <f t="shared" si="1219"/>
        <v>2251</v>
      </c>
      <c r="AB2239">
        <f t="shared" si="1202"/>
        <v>150</v>
      </c>
      <c r="AM2239" t="str">
        <f t="shared" si="1203"/>
        <v>201903HD</v>
      </c>
      <c r="AN2239">
        <f t="shared" ca="1" si="1227"/>
        <v>10.000084745762717</v>
      </c>
      <c r="AO2239">
        <f t="shared" ca="1" si="1228"/>
        <v>3.0084745762711864</v>
      </c>
      <c r="AP2239">
        <f t="shared" ca="1" si="1204"/>
        <v>5</v>
      </c>
      <c r="AQ2239">
        <f t="shared" ca="1" si="1205"/>
        <v>15</v>
      </c>
      <c r="AR2239">
        <f t="shared" ca="1" si="1206"/>
        <v>6.9915254237288131</v>
      </c>
      <c r="AS2239">
        <f ca="1">P2239/J2239</f>
        <v>0.15555476040937891</v>
      </c>
    </row>
    <row r="2240" spans="1:45" x14ac:dyDescent="0.4">
      <c r="A2240">
        <f t="shared" si="1201"/>
        <v>201903</v>
      </c>
      <c r="B2240" t="s">
        <v>194</v>
      </c>
      <c r="C2240" t="s">
        <v>75</v>
      </c>
      <c r="D2240" t="str">
        <f t="shared" ca="1" si="1226"/>
        <v>I118</v>
      </c>
      <c r="E2240">
        <f t="shared" ca="1" si="1207"/>
        <v>80</v>
      </c>
      <c r="F2240">
        <f t="shared" ca="1" si="1208"/>
        <v>12</v>
      </c>
      <c r="G2240" t="str">
        <f t="shared" ca="1" si="1223"/>
        <v>S10</v>
      </c>
      <c r="H2240" t="str">
        <f t="shared" ca="1" si="1224"/>
        <v>S104</v>
      </c>
      <c r="I2240">
        <f ca="1">VLOOKUP(D2240,PRC!$A$2:$B$21,2,0)*E2240</f>
        <v>42400000</v>
      </c>
      <c r="J2240">
        <f t="shared" ca="1" si="1209"/>
        <v>37735996</v>
      </c>
      <c r="K2240">
        <f ca="1">VLOOKUP(D2240,PRC!$A$1:$C$21,3,0)*E2240</f>
        <v>17808000</v>
      </c>
      <c r="L2240">
        <f t="shared" ca="1" si="1210"/>
        <v>1272000</v>
      </c>
      <c r="M2240">
        <f t="shared" ca="1" si="1211"/>
        <v>2544000</v>
      </c>
      <c r="N2240">
        <f t="shared" ca="1" si="1212"/>
        <v>5936000</v>
      </c>
      <c r="O2240">
        <f t="shared" ca="1" si="1213"/>
        <v>3816000</v>
      </c>
      <c r="P2240">
        <f t="shared" ca="1" si="1225"/>
        <v>6359996</v>
      </c>
      <c r="Q2240">
        <f ca="1">IF(P2240&gt;0,1,0)</f>
        <v>1</v>
      </c>
      <c r="R2240">
        <f t="shared" ca="1" si="1214"/>
        <v>11</v>
      </c>
      <c r="S2240">
        <f t="shared" ca="1" si="1215"/>
        <v>3</v>
      </c>
      <c r="T2240">
        <f t="shared" ca="1" si="1216"/>
        <v>6</v>
      </c>
      <c r="U2240">
        <f t="shared" ca="1" si="1217"/>
        <v>14</v>
      </c>
      <c r="V2240">
        <f t="shared" ca="1" si="1218"/>
        <v>9</v>
      </c>
      <c r="X2240">
        <f t="shared" si="1220"/>
        <v>2240</v>
      </c>
      <c r="Y2240">
        <f t="shared" si="1221"/>
        <v>2102</v>
      </c>
      <c r="Z2240">
        <f t="shared" si="1222"/>
        <v>2103</v>
      </c>
      <c r="AA2240">
        <f t="shared" si="1219"/>
        <v>2251</v>
      </c>
      <c r="AB2240">
        <f t="shared" si="1202"/>
        <v>150</v>
      </c>
      <c r="AM2240" t="str">
        <f t="shared" si="1203"/>
        <v>201903HD</v>
      </c>
      <c r="AN2240">
        <f t="shared" ca="1" si="1227"/>
        <v>11.000009433962266</v>
      </c>
      <c r="AO2240">
        <f t="shared" ca="1" si="1228"/>
        <v>3</v>
      </c>
      <c r="AP2240">
        <f t="shared" ca="1" si="1204"/>
        <v>6</v>
      </c>
      <c r="AQ2240">
        <f t="shared" ca="1" si="1205"/>
        <v>14.000000000000002</v>
      </c>
      <c r="AR2240">
        <f t="shared" ca="1" si="1206"/>
        <v>9</v>
      </c>
      <c r="AS2240">
        <f ca="1">P2240/J2240</f>
        <v>0.16853923770820836</v>
      </c>
    </row>
    <row r="2241" spans="1:51" x14ac:dyDescent="0.4">
      <c r="A2241">
        <f t="shared" si="1201"/>
        <v>201903</v>
      </c>
      <c r="B2241" t="s">
        <v>195</v>
      </c>
      <c r="C2241" t="s">
        <v>75</v>
      </c>
      <c r="D2241" t="str">
        <f t="shared" ca="1" si="1226"/>
        <v>I109</v>
      </c>
      <c r="E2241">
        <f t="shared" ca="1" si="1207"/>
        <v>100</v>
      </c>
      <c r="F2241">
        <f t="shared" ca="1" si="1208"/>
        <v>18</v>
      </c>
      <c r="G2241" t="str">
        <f t="shared" ca="1" si="1223"/>
        <v>S11</v>
      </c>
      <c r="H2241" t="str">
        <f t="shared" ca="1" si="1224"/>
        <v>S111</v>
      </c>
      <c r="I2241">
        <f ca="1">VLOOKUP(D2241,PRC!$A$2:$B$21,2,0)*E2241</f>
        <v>50000000</v>
      </c>
      <c r="J2241">
        <f t="shared" ca="1" si="1209"/>
        <v>40499996</v>
      </c>
      <c r="K2241">
        <f ca="1">VLOOKUP(D2241,PRC!$A$1:$C$21,3,0)*E2241</f>
        <v>20000000</v>
      </c>
      <c r="L2241">
        <f t="shared" ca="1" si="1210"/>
        <v>1500000</v>
      </c>
      <c r="M2241">
        <f t="shared" ca="1" si="1211"/>
        <v>3000000</v>
      </c>
      <c r="N2241">
        <f t="shared" ca="1" si="1212"/>
        <v>7500000</v>
      </c>
      <c r="O2241">
        <f t="shared" ca="1" si="1213"/>
        <v>2500000</v>
      </c>
      <c r="P2241">
        <f t="shared" ca="1" si="1225"/>
        <v>5999996</v>
      </c>
      <c r="Q2241">
        <f ca="1">IF(P2241&gt;0,1,0)</f>
        <v>1</v>
      </c>
      <c r="R2241">
        <f t="shared" ca="1" si="1214"/>
        <v>19</v>
      </c>
      <c r="S2241">
        <f t="shared" ca="1" si="1215"/>
        <v>3</v>
      </c>
      <c r="T2241">
        <f t="shared" ca="1" si="1216"/>
        <v>6</v>
      </c>
      <c r="U2241">
        <f t="shared" ca="1" si="1217"/>
        <v>15</v>
      </c>
      <c r="V2241">
        <f t="shared" ca="1" si="1218"/>
        <v>5</v>
      </c>
      <c r="X2241">
        <f t="shared" si="1220"/>
        <v>2241</v>
      </c>
      <c r="Y2241">
        <f t="shared" si="1221"/>
        <v>2102</v>
      </c>
      <c r="Z2241">
        <f t="shared" si="1222"/>
        <v>2103</v>
      </c>
      <c r="AA2241">
        <f t="shared" si="1219"/>
        <v>2251</v>
      </c>
      <c r="AB2241">
        <f t="shared" si="1202"/>
        <v>150</v>
      </c>
      <c r="AM2241" t="str">
        <f t="shared" si="1203"/>
        <v>201903HD</v>
      </c>
      <c r="AN2241">
        <f t="shared" ca="1" si="1227"/>
        <v>19.000008000000001</v>
      </c>
      <c r="AO2241">
        <f t="shared" ca="1" si="1228"/>
        <v>3</v>
      </c>
      <c r="AP2241">
        <f t="shared" ca="1" si="1204"/>
        <v>6</v>
      </c>
      <c r="AQ2241">
        <f t="shared" ca="1" si="1205"/>
        <v>15</v>
      </c>
      <c r="AR2241">
        <f t="shared" ca="1" si="1206"/>
        <v>5</v>
      </c>
      <c r="AS2241">
        <f ca="1">P2241/J2241</f>
        <v>0.1481480640146236</v>
      </c>
    </row>
    <row r="2242" spans="1:51" x14ac:dyDescent="0.4">
      <c r="A2242">
        <f t="shared" si="1201"/>
        <v>201903</v>
      </c>
      <c r="B2242" t="s">
        <v>196</v>
      </c>
      <c r="C2242" t="s">
        <v>75</v>
      </c>
      <c r="D2242" t="str">
        <f t="shared" ca="1" si="1226"/>
        <v>I114</v>
      </c>
      <c r="E2242">
        <f t="shared" ca="1" si="1207"/>
        <v>111</v>
      </c>
      <c r="F2242">
        <f t="shared" ca="1" si="1208"/>
        <v>12</v>
      </c>
      <c r="G2242" t="str">
        <f t="shared" ca="1" si="1223"/>
        <v>S10</v>
      </c>
      <c r="H2242" t="str">
        <f t="shared" ca="1" si="1224"/>
        <v>S103</v>
      </c>
      <c r="I2242">
        <f ca="1">VLOOKUP(D2242,PRC!$A$2:$B$21,2,0)*E2242</f>
        <v>26640000</v>
      </c>
      <c r="J2242">
        <f t="shared" ca="1" si="1209"/>
        <v>23709596</v>
      </c>
      <c r="K2242">
        <f ca="1">VLOOKUP(D2242,PRC!$A$1:$C$21,3,0)*E2242</f>
        <v>15451200</v>
      </c>
      <c r="L2242">
        <f t="shared" ca="1" si="1210"/>
        <v>1332000</v>
      </c>
      <c r="M2242">
        <f t="shared" ca="1" si="1211"/>
        <v>1598000</v>
      </c>
      <c r="N2242">
        <f t="shared" ca="1" si="1212"/>
        <v>2930000</v>
      </c>
      <c r="O2242">
        <f t="shared" ca="1" si="1213"/>
        <v>2131000</v>
      </c>
      <c r="P2242">
        <f t="shared" ca="1" si="1225"/>
        <v>267396</v>
      </c>
      <c r="Q2242">
        <f ca="1">IF(P2242&gt;0,1,0)</f>
        <v>1</v>
      </c>
      <c r="R2242">
        <f t="shared" ca="1" si="1214"/>
        <v>11</v>
      </c>
      <c r="S2242">
        <f t="shared" ca="1" si="1215"/>
        <v>5</v>
      </c>
      <c r="T2242">
        <f t="shared" ca="1" si="1216"/>
        <v>6</v>
      </c>
      <c r="U2242">
        <f t="shared" ca="1" si="1217"/>
        <v>11</v>
      </c>
      <c r="V2242">
        <f t="shared" ca="1" si="1218"/>
        <v>8</v>
      </c>
      <c r="X2242">
        <f t="shared" si="1220"/>
        <v>2242</v>
      </c>
      <c r="Y2242">
        <f t="shared" si="1221"/>
        <v>2102</v>
      </c>
      <c r="Z2242">
        <f t="shared" si="1222"/>
        <v>2103</v>
      </c>
      <c r="AA2242">
        <f t="shared" si="1219"/>
        <v>2251</v>
      </c>
      <c r="AB2242">
        <f t="shared" si="1202"/>
        <v>150</v>
      </c>
      <c r="AM2242" t="str">
        <f t="shared" si="1203"/>
        <v>201903HD</v>
      </c>
      <c r="AN2242">
        <f t="shared" ca="1" si="1227"/>
        <v>11.00001501501502</v>
      </c>
      <c r="AO2242">
        <f t="shared" ca="1" si="1228"/>
        <v>5</v>
      </c>
      <c r="AP2242">
        <f t="shared" ca="1" si="1204"/>
        <v>5.998498498498499</v>
      </c>
      <c r="AQ2242">
        <f t="shared" ca="1" si="1205"/>
        <v>10.998498498498499</v>
      </c>
      <c r="AR2242">
        <f t="shared" ca="1" si="1206"/>
        <v>7.9992492492492486</v>
      </c>
      <c r="AS2242">
        <f ca="1">P2242/J2242</f>
        <v>1.1277965259298387E-2</v>
      </c>
    </row>
    <row r="2243" spans="1:51" x14ac:dyDescent="0.4">
      <c r="A2243">
        <f t="shared" ref="A2243:A2306" si="1229">IF(BA2243="",A2242,BA2243)</f>
        <v>201903</v>
      </c>
      <c r="B2243" t="s">
        <v>197</v>
      </c>
      <c r="C2243" t="s">
        <v>75</v>
      </c>
      <c r="D2243" t="str">
        <f t="shared" ca="1" si="1226"/>
        <v>I119</v>
      </c>
      <c r="E2243">
        <f t="shared" ca="1" si="1207"/>
        <v>116</v>
      </c>
      <c r="F2243">
        <f t="shared" ca="1" si="1208"/>
        <v>14</v>
      </c>
      <c r="G2243" t="str">
        <f t="shared" ca="1" si="1223"/>
        <v>S10</v>
      </c>
      <c r="H2243" t="str">
        <f t="shared" ca="1" si="1224"/>
        <v>S106</v>
      </c>
      <c r="I2243">
        <f ca="1">VLOOKUP(D2243,PRC!$A$2:$B$21,2,0)*E2243</f>
        <v>11020000</v>
      </c>
      <c r="J2243">
        <f t="shared" ca="1" si="1209"/>
        <v>9256796</v>
      </c>
      <c r="K2243">
        <f ca="1">VLOOKUP(D2243,PRC!$A$1:$C$21,3,0)*E2243</f>
        <v>5289600</v>
      </c>
      <c r="L2243">
        <f t="shared" ca="1" si="1210"/>
        <v>441000</v>
      </c>
      <c r="M2243">
        <f t="shared" ca="1" si="1211"/>
        <v>1102000</v>
      </c>
      <c r="N2243">
        <f t="shared" ca="1" si="1212"/>
        <v>1212000</v>
      </c>
      <c r="O2243">
        <f t="shared" ca="1" si="1213"/>
        <v>551000</v>
      </c>
      <c r="P2243">
        <f t="shared" ca="1" si="1225"/>
        <v>661196</v>
      </c>
      <c r="Q2243">
        <f ca="1">IF(P2243&gt;0,1,0)</f>
        <v>1</v>
      </c>
      <c r="R2243">
        <f t="shared" ca="1" si="1214"/>
        <v>16</v>
      </c>
      <c r="S2243">
        <f t="shared" ca="1" si="1215"/>
        <v>4</v>
      </c>
      <c r="T2243">
        <f t="shared" ca="1" si="1216"/>
        <v>10</v>
      </c>
      <c r="U2243">
        <f t="shared" ca="1" si="1217"/>
        <v>11</v>
      </c>
      <c r="V2243">
        <f t="shared" ca="1" si="1218"/>
        <v>5</v>
      </c>
      <c r="X2243">
        <f t="shared" si="1220"/>
        <v>2243</v>
      </c>
      <c r="Y2243">
        <f t="shared" si="1221"/>
        <v>2102</v>
      </c>
      <c r="Z2243">
        <f t="shared" si="1222"/>
        <v>2103</v>
      </c>
      <c r="AA2243">
        <f t="shared" si="1219"/>
        <v>2251</v>
      </c>
      <c r="AB2243">
        <f t="shared" ref="AB2243:AB2306" si="1230">COUNTIF(AM$2:AM$100100,AM2243)</f>
        <v>150</v>
      </c>
      <c r="AM2243" t="str">
        <f t="shared" ref="AM2243:AM2306" si="1231">A2243&amp;C2243</f>
        <v>201903HD</v>
      </c>
      <c r="AN2243">
        <f t="shared" ca="1" si="1227"/>
        <v>16.000036297640651</v>
      </c>
      <c r="AO2243">
        <f t="shared" ca="1" si="1228"/>
        <v>4.0018148820326678</v>
      </c>
      <c r="AP2243">
        <f t="shared" ca="1" si="1204"/>
        <v>10</v>
      </c>
      <c r="AQ2243">
        <f t="shared" ca="1" si="1205"/>
        <v>10.998185117967333</v>
      </c>
      <c r="AR2243">
        <f t="shared" ca="1" si="1206"/>
        <v>5</v>
      </c>
      <c r="AS2243">
        <f ca="1">P2243/J2243</f>
        <v>7.1428170178969047E-2</v>
      </c>
    </row>
    <row r="2244" spans="1:51" x14ac:dyDescent="0.4">
      <c r="A2244">
        <f t="shared" si="1229"/>
        <v>201903</v>
      </c>
      <c r="B2244" t="s">
        <v>198</v>
      </c>
      <c r="C2244" t="s">
        <v>75</v>
      </c>
      <c r="D2244" t="str">
        <f t="shared" ca="1" si="1226"/>
        <v>I106</v>
      </c>
      <c r="E2244">
        <f t="shared" ca="1" si="1207"/>
        <v>100</v>
      </c>
      <c r="F2244">
        <f t="shared" ca="1" si="1208"/>
        <v>14</v>
      </c>
      <c r="G2244" t="str">
        <f t="shared" ca="1" si="1223"/>
        <v>S11</v>
      </c>
      <c r="H2244" t="str">
        <f t="shared" ca="1" si="1224"/>
        <v>S116</v>
      </c>
      <c r="I2244">
        <f ca="1">VLOOKUP(D2244,PRC!$A$2:$B$21,2,0)*E2244</f>
        <v>2000000</v>
      </c>
      <c r="J2244">
        <f t="shared" ca="1" si="1209"/>
        <v>1719996</v>
      </c>
      <c r="K2244">
        <f ca="1">VLOOKUP(D2244,PRC!$A$1:$C$21,3,0)*E2244</f>
        <v>1060000</v>
      </c>
      <c r="L2244">
        <f t="shared" ca="1" si="1210"/>
        <v>80000</v>
      </c>
      <c r="M2244">
        <f t="shared" ca="1" si="1211"/>
        <v>100000</v>
      </c>
      <c r="N2244">
        <f t="shared" ca="1" si="1212"/>
        <v>240000</v>
      </c>
      <c r="O2244">
        <f t="shared" ca="1" si="1213"/>
        <v>160000</v>
      </c>
      <c r="P2244">
        <f t="shared" ca="1" si="1225"/>
        <v>79996</v>
      </c>
      <c r="Q2244">
        <f ca="1">IF(P2244&gt;0,1,0)</f>
        <v>1</v>
      </c>
      <c r="R2244">
        <f t="shared" ca="1" si="1214"/>
        <v>14</v>
      </c>
      <c r="S2244">
        <f t="shared" ca="1" si="1215"/>
        <v>4</v>
      </c>
      <c r="T2244">
        <f t="shared" ca="1" si="1216"/>
        <v>5</v>
      </c>
      <c r="U2244">
        <f t="shared" ca="1" si="1217"/>
        <v>12</v>
      </c>
      <c r="V2244">
        <f t="shared" ca="1" si="1218"/>
        <v>8</v>
      </c>
      <c r="X2244">
        <f t="shared" si="1220"/>
        <v>2244</v>
      </c>
      <c r="Y2244">
        <f t="shared" si="1221"/>
        <v>2102</v>
      </c>
      <c r="Z2244">
        <f t="shared" si="1222"/>
        <v>2103</v>
      </c>
      <c r="AA2244">
        <f t="shared" si="1219"/>
        <v>2251</v>
      </c>
      <c r="AB2244">
        <f t="shared" si="1230"/>
        <v>150</v>
      </c>
      <c r="AM2244" t="str">
        <f t="shared" si="1231"/>
        <v>201903HD</v>
      </c>
      <c r="AN2244">
        <f t="shared" ca="1" si="1227"/>
        <v>14.000199999999996</v>
      </c>
      <c r="AO2244">
        <f t="shared" ca="1" si="1228"/>
        <v>4</v>
      </c>
      <c r="AP2244">
        <f t="shared" ca="1" si="1204"/>
        <v>5</v>
      </c>
      <c r="AQ2244">
        <f t="shared" ca="1" si="1205"/>
        <v>12</v>
      </c>
      <c r="AR2244">
        <f t="shared" ca="1" si="1206"/>
        <v>8</v>
      </c>
      <c r="AS2244">
        <f ca="1">P2244/J2244</f>
        <v>4.6509410487001135E-2</v>
      </c>
    </row>
    <row r="2245" spans="1:51" x14ac:dyDescent="0.4">
      <c r="A2245">
        <f t="shared" si="1229"/>
        <v>201903</v>
      </c>
      <c r="B2245" t="s">
        <v>199</v>
      </c>
      <c r="C2245" t="s">
        <v>75</v>
      </c>
      <c r="D2245" t="str">
        <f t="shared" ca="1" si="1226"/>
        <v>I106</v>
      </c>
      <c r="E2245">
        <f t="shared" ca="1" si="1207"/>
        <v>114</v>
      </c>
      <c r="F2245">
        <f t="shared" ca="1" si="1208"/>
        <v>14</v>
      </c>
      <c r="G2245" t="str">
        <f t="shared" ca="1" si="1223"/>
        <v>S11</v>
      </c>
      <c r="H2245" t="str">
        <f t="shared" ca="1" si="1224"/>
        <v>S113</v>
      </c>
      <c r="I2245">
        <f ca="1">VLOOKUP(D2245,PRC!$A$2:$B$21,2,0)*E2245</f>
        <v>2280000</v>
      </c>
      <c r="J2245">
        <f t="shared" ca="1" si="1209"/>
        <v>1869596.0000000002</v>
      </c>
      <c r="K2245">
        <f ca="1">VLOOKUP(D2245,PRC!$A$1:$C$21,3,0)*E2245</f>
        <v>1208400</v>
      </c>
      <c r="L2245">
        <f t="shared" ca="1" si="1210"/>
        <v>91000</v>
      </c>
      <c r="M2245">
        <f t="shared" ca="1" si="1211"/>
        <v>228000</v>
      </c>
      <c r="N2245">
        <f t="shared" ca="1" si="1212"/>
        <v>296000</v>
      </c>
      <c r="O2245">
        <f t="shared" ca="1" si="1213"/>
        <v>137000</v>
      </c>
      <c r="P2245">
        <f t="shared" ca="1" si="1225"/>
        <v>-90803.999999999767</v>
      </c>
      <c r="Q2245">
        <f ca="1">IF(P2245&gt;0,1,0)</f>
        <v>0</v>
      </c>
      <c r="R2245">
        <f t="shared" ca="1" si="1214"/>
        <v>18</v>
      </c>
      <c r="S2245">
        <f t="shared" ca="1" si="1215"/>
        <v>4</v>
      </c>
      <c r="T2245">
        <f t="shared" ca="1" si="1216"/>
        <v>10</v>
      </c>
      <c r="U2245">
        <f t="shared" ca="1" si="1217"/>
        <v>13</v>
      </c>
      <c r="V2245">
        <f t="shared" ca="1" si="1218"/>
        <v>6</v>
      </c>
      <c r="X2245">
        <f t="shared" si="1220"/>
        <v>2245</v>
      </c>
      <c r="Y2245">
        <f t="shared" si="1221"/>
        <v>2102</v>
      </c>
      <c r="Z2245">
        <f t="shared" si="1222"/>
        <v>2103</v>
      </c>
      <c r="AA2245">
        <f t="shared" si="1219"/>
        <v>2251</v>
      </c>
      <c r="AB2245">
        <f t="shared" si="1230"/>
        <v>150</v>
      </c>
      <c r="AM2245" t="str">
        <f t="shared" si="1231"/>
        <v>201903HD</v>
      </c>
      <c r="AN2245">
        <f t="shared" ca="1" si="1227"/>
        <v>18.000175438596479</v>
      </c>
      <c r="AO2245">
        <f t="shared" ca="1" si="1228"/>
        <v>3.9912280701754383</v>
      </c>
      <c r="AP2245">
        <f t="shared" ca="1" si="1204"/>
        <v>10</v>
      </c>
      <c r="AQ2245">
        <f t="shared" ca="1" si="1205"/>
        <v>12.982456140350877</v>
      </c>
      <c r="AR2245">
        <f t="shared" ca="1" si="1206"/>
        <v>6.0087719298245617</v>
      </c>
      <c r="AS2245">
        <f ca="1">P2245/J2245</f>
        <v>-4.8568781704710406E-2</v>
      </c>
    </row>
    <row r="2246" spans="1:51" x14ac:dyDescent="0.4">
      <c r="A2246">
        <f t="shared" si="1229"/>
        <v>201903</v>
      </c>
      <c r="B2246" t="s">
        <v>200</v>
      </c>
      <c r="C2246" t="s">
        <v>75</v>
      </c>
      <c r="D2246" t="str">
        <f t="shared" ca="1" si="1226"/>
        <v>I115</v>
      </c>
      <c r="E2246">
        <f t="shared" ca="1" si="1207"/>
        <v>94</v>
      </c>
      <c r="F2246">
        <f t="shared" ca="1" si="1208"/>
        <v>16</v>
      </c>
      <c r="G2246" t="str">
        <f t="shared" ca="1" si="1223"/>
        <v>S12</v>
      </c>
      <c r="H2246" t="str">
        <f t="shared" ca="1" si="1224"/>
        <v>S120</v>
      </c>
      <c r="I2246">
        <f ca="1">VLOOKUP(D2246,PRC!$A$2:$B$21,2,0)*E2246</f>
        <v>470000</v>
      </c>
      <c r="J2246">
        <f t="shared" ca="1" si="1209"/>
        <v>408896</v>
      </c>
      <c r="K2246">
        <f ca="1">VLOOKUP(D2246,PRC!$A$1:$C$21,3,0)*E2246</f>
        <v>225600</v>
      </c>
      <c r="L2246">
        <f t="shared" ca="1" si="1210"/>
        <v>19000</v>
      </c>
      <c r="M2246">
        <f t="shared" ca="1" si="1211"/>
        <v>38000</v>
      </c>
      <c r="N2246">
        <f t="shared" ca="1" si="1212"/>
        <v>47000</v>
      </c>
      <c r="O2246">
        <f t="shared" ca="1" si="1213"/>
        <v>47000</v>
      </c>
      <c r="P2246">
        <f t="shared" ca="1" si="1225"/>
        <v>32296</v>
      </c>
      <c r="Q2246">
        <f ca="1">IF(P2246&gt;0,1,0)</f>
        <v>1</v>
      </c>
      <c r="R2246">
        <f t="shared" ca="1" si="1214"/>
        <v>13</v>
      </c>
      <c r="S2246">
        <f t="shared" ca="1" si="1215"/>
        <v>4</v>
      </c>
      <c r="T2246">
        <f t="shared" ca="1" si="1216"/>
        <v>8</v>
      </c>
      <c r="U2246">
        <f t="shared" ca="1" si="1217"/>
        <v>10</v>
      </c>
      <c r="V2246">
        <f t="shared" ca="1" si="1218"/>
        <v>10</v>
      </c>
      <c r="X2246">
        <f t="shared" si="1220"/>
        <v>2246</v>
      </c>
      <c r="Y2246">
        <f t="shared" si="1221"/>
        <v>2102</v>
      </c>
      <c r="Z2246">
        <f t="shared" si="1222"/>
        <v>2103</v>
      </c>
      <c r="AA2246">
        <f t="shared" si="1219"/>
        <v>2251</v>
      </c>
      <c r="AB2246">
        <f t="shared" si="1230"/>
        <v>150</v>
      </c>
      <c r="AM2246" t="str">
        <f t="shared" si="1231"/>
        <v>201903HD</v>
      </c>
      <c r="AN2246">
        <f t="shared" ca="1" si="1227"/>
        <v>13.000851063829789</v>
      </c>
      <c r="AO2246">
        <f t="shared" ca="1" si="1228"/>
        <v>4.042553191489362</v>
      </c>
      <c r="AP2246">
        <f t="shared" ca="1" si="1204"/>
        <v>8.085106382978724</v>
      </c>
      <c r="AQ2246">
        <f t="shared" ca="1" si="1205"/>
        <v>10</v>
      </c>
      <c r="AR2246">
        <f t="shared" ca="1" si="1206"/>
        <v>10</v>
      </c>
      <c r="AS2246">
        <f ca="1">P2246/J2246</f>
        <v>7.898340898419158E-2</v>
      </c>
    </row>
    <row r="2247" spans="1:51" x14ac:dyDescent="0.4">
      <c r="A2247">
        <f t="shared" si="1229"/>
        <v>201903</v>
      </c>
      <c r="B2247" t="s">
        <v>201</v>
      </c>
      <c r="C2247" t="s">
        <v>75</v>
      </c>
      <c r="D2247" t="str">
        <f t="shared" ca="1" si="1226"/>
        <v>I108</v>
      </c>
      <c r="E2247">
        <f t="shared" ca="1" si="1207"/>
        <v>106</v>
      </c>
      <c r="F2247">
        <f t="shared" ca="1" si="1208"/>
        <v>17</v>
      </c>
      <c r="G2247" t="str">
        <f t="shared" ca="1" si="1223"/>
        <v>S10</v>
      </c>
      <c r="H2247" t="str">
        <f t="shared" ca="1" si="1224"/>
        <v>S103</v>
      </c>
      <c r="I2247">
        <f ca="1">VLOOKUP(D2247,PRC!$A$2:$B$21,2,0)*E2247</f>
        <v>4240000</v>
      </c>
      <c r="J2247">
        <f t="shared" ca="1" si="1209"/>
        <v>3646396</v>
      </c>
      <c r="K2247">
        <f ca="1">VLOOKUP(D2247,PRC!$A$1:$C$21,3,0)*E2247</f>
        <v>1950400</v>
      </c>
      <c r="L2247">
        <f t="shared" ca="1" si="1210"/>
        <v>127000</v>
      </c>
      <c r="M2247">
        <f t="shared" ca="1" si="1211"/>
        <v>424000</v>
      </c>
      <c r="N2247">
        <f t="shared" ca="1" si="1212"/>
        <v>636000</v>
      </c>
      <c r="O2247">
        <f t="shared" ca="1" si="1213"/>
        <v>424000</v>
      </c>
      <c r="P2247">
        <f t="shared" ca="1" si="1225"/>
        <v>84996</v>
      </c>
      <c r="Q2247">
        <f ca="1">IF(P2247&gt;0,1,0)</f>
        <v>1</v>
      </c>
      <c r="R2247">
        <f t="shared" ca="1" si="1214"/>
        <v>14</v>
      </c>
      <c r="S2247">
        <f t="shared" ca="1" si="1215"/>
        <v>3</v>
      </c>
      <c r="T2247">
        <f t="shared" ca="1" si="1216"/>
        <v>10</v>
      </c>
      <c r="U2247">
        <f t="shared" ca="1" si="1217"/>
        <v>15</v>
      </c>
      <c r="V2247">
        <f t="shared" ca="1" si="1218"/>
        <v>10</v>
      </c>
      <c r="X2247">
        <f t="shared" si="1220"/>
        <v>2247</v>
      </c>
      <c r="Y2247">
        <f t="shared" si="1221"/>
        <v>2102</v>
      </c>
      <c r="Z2247">
        <f t="shared" si="1222"/>
        <v>2103</v>
      </c>
      <c r="AA2247">
        <f t="shared" si="1219"/>
        <v>2251</v>
      </c>
      <c r="AB2247">
        <f t="shared" si="1230"/>
        <v>150</v>
      </c>
      <c r="AM2247" t="str">
        <f t="shared" si="1231"/>
        <v>201903HD</v>
      </c>
      <c r="AN2247">
        <f t="shared" ca="1" si="1227"/>
        <v>14.000094339622638</v>
      </c>
      <c r="AO2247">
        <f t="shared" ca="1" si="1228"/>
        <v>2.9952830188679247</v>
      </c>
      <c r="AP2247">
        <f t="shared" ca="1" si="1204"/>
        <v>10</v>
      </c>
      <c r="AQ2247">
        <f t="shared" ca="1" si="1205"/>
        <v>15</v>
      </c>
      <c r="AR2247">
        <f t="shared" ca="1" si="1206"/>
        <v>10</v>
      </c>
      <c r="AS2247">
        <f ca="1">P2247/J2247</f>
        <v>2.3309591168924056E-2</v>
      </c>
    </row>
    <row r="2248" spans="1:51" x14ac:dyDescent="0.4">
      <c r="A2248">
        <f t="shared" si="1229"/>
        <v>201903</v>
      </c>
      <c r="B2248" t="s">
        <v>202</v>
      </c>
      <c r="C2248" t="s">
        <v>75</v>
      </c>
      <c r="D2248" t="str">
        <f t="shared" ca="1" si="1226"/>
        <v>I106</v>
      </c>
      <c r="E2248">
        <f t="shared" ca="1" si="1207"/>
        <v>108</v>
      </c>
      <c r="F2248">
        <f t="shared" ca="1" si="1208"/>
        <v>14</v>
      </c>
      <c r="G2248" t="str">
        <f t="shared" ca="1" si="1223"/>
        <v>S11</v>
      </c>
      <c r="H2248" t="str">
        <f t="shared" ca="1" si="1224"/>
        <v>S111</v>
      </c>
      <c r="I2248">
        <f ca="1">VLOOKUP(D2248,PRC!$A$2:$B$21,2,0)*E2248</f>
        <v>2160000</v>
      </c>
      <c r="J2248">
        <f t="shared" ca="1" si="1209"/>
        <v>1792796</v>
      </c>
      <c r="K2248">
        <f ca="1">VLOOKUP(D2248,PRC!$A$1:$C$21,3,0)*E2248</f>
        <v>1144800</v>
      </c>
      <c r="L2248">
        <f t="shared" ca="1" si="1210"/>
        <v>86000</v>
      </c>
      <c r="M2248">
        <f t="shared" ca="1" si="1211"/>
        <v>151000</v>
      </c>
      <c r="N2248">
        <f t="shared" ca="1" si="1212"/>
        <v>216000</v>
      </c>
      <c r="O2248">
        <f t="shared" ca="1" si="1213"/>
        <v>216000</v>
      </c>
      <c r="P2248">
        <f t="shared" ca="1" si="1225"/>
        <v>-21004</v>
      </c>
      <c r="Q2248">
        <f ca="1">IF(P2248&gt;0,1,0)</f>
        <v>0</v>
      </c>
      <c r="R2248">
        <f t="shared" ca="1" si="1214"/>
        <v>17</v>
      </c>
      <c r="S2248">
        <f t="shared" ca="1" si="1215"/>
        <v>4</v>
      </c>
      <c r="T2248">
        <f t="shared" ca="1" si="1216"/>
        <v>7</v>
      </c>
      <c r="U2248">
        <f t="shared" ca="1" si="1217"/>
        <v>10</v>
      </c>
      <c r="V2248">
        <f t="shared" ca="1" si="1218"/>
        <v>10</v>
      </c>
      <c r="X2248">
        <f t="shared" si="1220"/>
        <v>2248</v>
      </c>
      <c r="Y2248">
        <f t="shared" si="1221"/>
        <v>2102</v>
      </c>
      <c r="Z2248">
        <f t="shared" si="1222"/>
        <v>2103</v>
      </c>
      <c r="AA2248">
        <f t="shared" si="1219"/>
        <v>2251</v>
      </c>
      <c r="AB2248">
        <f t="shared" si="1230"/>
        <v>150</v>
      </c>
      <c r="AM2248" t="str">
        <f t="shared" si="1231"/>
        <v>201903HD</v>
      </c>
      <c r="AN2248">
        <f t="shared" ca="1" si="1227"/>
        <v>17.000185185185192</v>
      </c>
      <c r="AO2248">
        <f t="shared" ca="1" si="1228"/>
        <v>3.9814814814814818</v>
      </c>
      <c r="AP2248">
        <f t="shared" ref="AP2248:AP2311" ca="1" si="1232">M2248/$I2248*100</f>
        <v>6.9907407407407405</v>
      </c>
      <c r="AQ2248">
        <f t="shared" ref="AQ2248:AQ2311" ca="1" si="1233">N2248/$I2248*100</f>
        <v>10</v>
      </c>
      <c r="AR2248">
        <f t="shared" ref="AR2248:AR2311" ca="1" si="1234">O2248/$I2248*100</f>
        <v>10</v>
      </c>
      <c r="AS2248">
        <f ca="1">P2248/J2248</f>
        <v>-1.1715778036095574E-2</v>
      </c>
    </row>
    <row r="2249" spans="1:51" x14ac:dyDescent="0.4">
      <c r="A2249">
        <f t="shared" si="1229"/>
        <v>201903</v>
      </c>
      <c r="B2249" t="s">
        <v>203</v>
      </c>
      <c r="C2249" t="s">
        <v>75</v>
      </c>
      <c r="D2249" t="str">
        <f t="shared" ca="1" si="1226"/>
        <v>I113</v>
      </c>
      <c r="E2249">
        <f t="shared" ca="1" si="1207"/>
        <v>119</v>
      </c>
      <c r="F2249">
        <f t="shared" ca="1" si="1208"/>
        <v>19</v>
      </c>
      <c r="G2249" t="str">
        <f t="shared" ca="1" si="1223"/>
        <v>S10</v>
      </c>
      <c r="H2249" t="str">
        <f t="shared" ca="1" si="1224"/>
        <v>S107</v>
      </c>
      <c r="I2249">
        <f ca="1">VLOOKUP(D2249,PRC!$A$2:$B$21,2,0)*E2249</f>
        <v>79730000</v>
      </c>
      <c r="J2249">
        <f t="shared" ca="1" si="1209"/>
        <v>66175896</v>
      </c>
      <c r="K2249">
        <f ca="1">VLOOKUP(D2249,PRC!$A$1:$C$21,3,0)*E2249</f>
        <v>35878500</v>
      </c>
      <c r="L2249">
        <f t="shared" ca="1" si="1210"/>
        <v>2392000</v>
      </c>
      <c r="M2249">
        <f t="shared" ca="1" si="1211"/>
        <v>4784000</v>
      </c>
      <c r="N2249">
        <f t="shared" ca="1" si="1212"/>
        <v>10365000</v>
      </c>
      <c r="O2249">
        <f t="shared" ca="1" si="1213"/>
        <v>4784000</v>
      </c>
      <c r="P2249">
        <f t="shared" ca="1" si="1225"/>
        <v>7972396</v>
      </c>
      <c r="Q2249">
        <f ca="1">IF(P2249&gt;0,1,0)</f>
        <v>1</v>
      </c>
      <c r="R2249">
        <f t="shared" ca="1" si="1214"/>
        <v>17</v>
      </c>
      <c r="S2249">
        <f t="shared" ca="1" si="1215"/>
        <v>3</v>
      </c>
      <c r="T2249">
        <f t="shared" ca="1" si="1216"/>
        <v>6</v>
      </c>
      <c r="U2249">
        <f t="shared" ca="1" si="1217"/>
        <v>13</v>
      </c>
      <c r="V2249">
        <f t="shared" ca="1" si="1218"/>
        <v>6</v>
      </c>
      <c r="X2249">
        <f t="shared" si="1220"/>
        <v>2249</v>
      </c>
      <c r="Y2249">
        <f t="shared" si="1221"/>
        <v>2102</v>
      </c>
      <c r="Z2249">
        <f t="shared" si="1222"/>
        <v>2103</v>
      </c>
      <c r="AA2249">
        <f t="shared" si="1219"/>
        <v>2251</v>
      </c>
      <c r="AB2249">
        <f t="shared" si="1230"/>
        <v>150</v>
      </c>
      <c r="AM2249" t="str">
        <f t="shared" si="1231"/>
        <v>201903HD</v>
      </c>
      <c r="AN2249">
        <f t="shared" ca="1" si="1227"/>
        <v>17.00000501693215</v>
      </c>
      <c r="AO2249">
        <f t="shared" ca="1" si="1228"/>
        <v>3.0001254233036496</v>
      </c>
      <c r="AP2249">
        <f t="shared" ca="1" si="1232"/>
        <v>6.0002508466072992</v>
      </c>
      <c r="AQ2249">
        <f t="shared" ca="1" si="1233"/>
        <v>13.000125423303649</v>
      </c>
      <c r="AR2249">
        <f t="shared" ca="1" si="1234"/>
        <v>6.0002508466072992</v>
      </c>
      <c r="AS2249">
        <f ca="1">P2249/J2249</f>
        <v>0.12047280780301033</v>
      </c>
    </row>
    <row r="2250" spans="1:51" x14ac:dyDescent="0.4">
      <c r="A2250">
        <f t="shared" si="1229"/>
        <v>201903</v>
      </c>
      <c r="B2250" t="s">
        <v>204</v>
      </c>
      <c r="C2250" t="s">
        <v>75</v>
      </c>
      <c r="D2250" t="str">
        <f t="shared" ca="1" si="1226"/>
        <v>I118</v>
      </c>
      <c r="E2250">
        <f t="shared" ca="1" si="1207"/>
        <v>106</v>
      </c>
      <c r="F2250">
        <f t="shared" ca="1" si="1208"/>
        <v>20</v>
      </c>
      <c r="G2250" t="str">
        <f t="shared" ca="1" si="1223"/>
        <v>S10</v>
      </c>
      <c r="H2250" t="str">
        <f t="shared" ca="1" si="1224"/>
        <v>S109</v>
      </c>
      <c r="I2250">
        <f ca="1">VLOOKUP(D2250,PRC!$A$2:$B$21,2,0)*E2250</f>
        <v>56180000</v>
      </c>
      <c r="J2250">
        <f t="shared" ca="1" si="1209"/>
        <v>48876596</v>
      </c>
      <c r="K2250">
        <f ca="1">VLOOKUP(D2250,PRC!$A$1:$C$21,3,0)*E2250</f>
        <v>23595600</v>
      </c>
      <c r="L2250">
        <f t="shared" ca="1" si="1210"/>
        <v>2247000</v>
      </c>
      <c r="M2250">
        <f t="shared" ca="1" si="1211"/>
        <v>2809000</v>
      </c>
      <c r="N2250">
        <f t="shared" ca="1" si="1212"/>
        <v>5618000</v>
      </c>
      <c r="O2250">
        <f t="shared" ca="1" si="1213"/>
        <v>3371000</v>
      </c>
      <c r="P2250">
        <f t="shared" ca="1" si="1225"/>
        <v>11235996</v>
      </c>
      <c r="Q2250">
        <f ca="1">IF(P2250&gt;0,1,0)</f>
        <v>1</v>
      </c>
      <c r="R2250">
        <f t="shared" ca="1" si="1214"/>
        <v>13</v>
      </c>
      <c r="S2250">
        <f t="shared" ca="1" si="1215"/>
        <v>4</v>
      </c>
      <c r="T2250">
        <f t="shared" ca="1" si="1216"/>
        <v>5</v>
      </c>
      <c r="U2250">
        <f t="shared" ca="1" si="1217"/>
        <v>10</v>
      </c>
      <c r="V2250">
        <f t="shared" ca="1" si="1218"/>
        <v>6</v>
      </c>
      <c r="X2250">
        <f t="shared" si="1220"/>
        <v>2250</v>
      </c>
      <c r="Y2250">
        <f t="shared" si="1221"/>
        <v>2102</v>
      </c>
      <c r="Z2250">
        <f t="shared" si="1222"/>
        <v>2103</v>
      </c>
      <c r="AA2250">
        <f t="shared" si="1219"/>
        <v>2251</v>
      </c>
      <c r="AB2250">
        <f t="shared" si="1230"/>
        <v>150</v>
      </c>
      <c r="AM2250" t="str">
        <f t="shared" si="1231"/>
        <v>201903HD</v>
      </c>
      <c r="AN2250">
        <f t="shared" ca="1" si="1227"/>
        <v>13.000007119971524</v>
      </c>
      <c r="AO2250">
        <f t="shared" ca="1" si="1228"/>
        <v>3.9996440014239942</v>
      </c>
      <c r="AP2250">
        <f t="shared" ca="1" si="1232"/>
        <v>5</v>
      </c>
      <c r="AQ2250">
        <f t="shared" ca="1" si="1233"/>
        <v>10</v>
      </c>
      <c r="AR2250">
        <f t="shared" ca="1" si="1234"/>
        <v>6.0003559985760058</v>
      </c>
      <c r="AS2250">
        <f ca="1">P2250/J2250</f>
        <v>0.22988499444601257</v>
      </c>
    </row>
    <row r="2251" spans="1:51" x14ac:dyDescent="0.4">
      <c r="A2251">
        <f t="shared" si="1229"/>
        <v>201903</v>
      </c>
      <c r="B2251" t="s">
        <v>205</v>
      </c>
      <c r="C2251" t="s">
        <v>75</v>
      </c>
      <c r="D2251" t="str">
        <f t="shared" ca="1" si="1226"/>
        <v>I108</v>
      </c>
      <c r="E2251">
        <f t="shared" ca="1" si="1207"/>
        <v>74</v>
      </c>
      <c r="F2251">
        <f t="shared" ca="1" si="1208"/>
        <v>19</v>
      </c>
      <c r="G2251" t="str">
        <f t="shared" ca="1" si="1223"/>
        <v>S10</v>
      </c>
      <c r="H2251" t="str">
        <f t="shared" ca="1" si="1224"/>
        <v>S103</v>
      </c>
      <c r="I2251">
        <f ca="1">VLOOKUP(D2251,PRC!$A$2:$B$21,2,0)*E2251</f>
        <v>2960000</v>
      </c>
      <c r="J2251">
        <f t="shared" ca="1" si="1209"/>
        <v>2515996</v>
      </c>
      <c r="K2251">
        <f ca="1">VLOOKUP(D2251,PRC!$A$1:$C$21,3,0)*E2251</f>
        <v>1361600</v>
      </c>
      <c r="L2251">
        <f t="shared" ca="1" si="1210"/>
        <v>118000</v>
      </c>
      <c r="M2251">
        <f t="shared" ca="1" si="1211"/>
        <v>266000</v>
      </c>
      <c r="N2251">
        <f t="shared" ca="1" si="1212"/>
        <v>355000</v>
      </c>
      <c r="O2251">
        <f t="shared" ca="1" si="1213"/>
        <v>148000</v>
      </c>
      <c r="P2251">
        <f t="shared" ca="1" si="1225"/>
        <v>267396</v>
      </c>
      <c r="Q2251">
        <f ca="1">IF(P2251&gt;0,1,0)</f>
        <v>1</v>
      </c>
      <c r="R2251">
        <f t="shared" ca="1" si="1214"/>
        <v>15</v>
      </c>
      <c r="S2251">
        <f t="shared" ca="1" si="1215"/>
        <v>4</v>
      </c>
      <c r="T2251">
        <f t="shared" ca="1" si="1216"/>
        <v>9</v>
      </c>
      <c r="U2251">
        <f t="shared" ca="1" si="1217"/>
        <v>12</v>
      </c>
      <c r="V2251">
        <f t="shared" ca="1" si="1218"/>
        <v>5</v>
      </c>
      <c r="X2251">
        <f t="shared" si="1220"/>
        <v>2251</v>
      </c>
      <c r="Y2251">
        <f t="shared" si="1221"/>
        <v>2102</v>
      </c>
      <c r="Z2251">
        <f t="shared" si="1222"/>
        <v>2103</v>
      </c>
      <c r="AA2251">
        <f t="shared" si="1219"/>
        <v>2251</v>
      </c>
      <c r="AB2251">
        <f t="shared" si="1230"/>
        <v>150</v>
      </c>
      <c r="AM2251" t="str">
        <f t="shared" si="1231"/>
        <v>201903HD</v>
      </c>
      <c r="AN2251">
        <f t="shared" ca="1" si="1227"/>
        <v>15.000135135135139</v>
      </c>
      <c r="AO2251">
        <f t="shared" ca="1" si="1228"/>
        <v>3.9864864864864868</v>
      </c>
      <c r="AP2251">
        <f t="shared" ca="1" si="1232"/>
        <v>8.986486486486486</v>
      </c>
      <c r="AQ2251">
        <f t="shared" ca="1" si="1233"/>
        <v>11.993243243243242</v>
      </c>
      <c r="AR2251">
        <f t="shared" ca="1" si="1234"/>
        <v>5</v>
      </c>
      <c r="AS2251">
        <f ca="1">P2251/J2251</f>
        <v>0.1062783883599179</v>
      </c>
    </row>
    <row r="2252" spans="1:51" x14ac:dyDescent="0.4">
      <c r="A2252" s="1">
        <f t="shared" si="1229"/>
        <v>201903</v>
      </c>
      <c r="B2252" s="1" t="s">
        <v>287</v>
      </c>
      <c r="C2252" s="1" t="s">
        <v>288</v>
      </c>
      <c r="D2252" s="1" t="str">
        <f ca="1">"I"&amp;RANDBETWEEN(101,120)</f>
        <v>I108</v>
      </c>
      <c r="E2252" s="3">
        <f t="shared" ca="1" si="1207"/>
        <v>41</v>
      </c>
      <c r="F2252" s="3">
        <f t="shared" ca="1" si="1208"/>
        <v>20</v>
      </c>
      <c r="G2252" s="1" t="str">
        <f ca="1">LEFT(H2252,3)</f>
        <v>S11</v>
      </c>
      <c r="H2252" s="1" t="str">
        <f ca="1">"S"&amp;RANDBETWEEN(101,120)</f>
        <v>S118</v>
      </c>
      <c r="I2252" s="1">
        <f ca="1">VLOOKUP(D2252,PRC!$A$2:$B$21,2,0)*E2252</f>
        <v>1640000</v>
      </c>
      <c r="J2252" s="1">
        <f t="shared" ca="1" si="1209"/>
        <v>1426796</v>
      </c>
      <c r="K2252" s="1">
        <f ca="1">VLOOKUP(D2252,PRC!$A$1:$C$21,3,0)*E2252</f>
        <v>754400</v>
      </c>
      <c r="L2252" s="1">
        <f t="shared" ca="1" si="1210"/>
        <v>16000</v>
      </c>
      <c r="M2252" s="1">
        <f t="shared" ca="1" si="1211"/>
        <v>115000</v>
      </c>
      <c r="N2252" s="1">
        <f t="shared" ca="1" si="1212"/>
        <v>98000</v>
      </c>
      <c r="O2252" s="1">
        <f t="shared" ca="1" si="1213"/>
        <v>49000</v>
      </c>
      <c r="P2252" s="1">
        <f ca="1">J2252-SUM(K2252:O2252)</f>
        <v>394396</v>
      </c>
      <c r="Q2252">
        <f ca="1">IF(P2252&gt;0,1,0)</f>
        <v>1</v>
      </c>
      <c r="R2252" s="3">
        <f t="shared" ca="1" si="1214"/>
        <v>13</v>
      </c>
      <c r="S2252" s="3">
        <f t="shared" ca="1" si="1215"/>
        <v>1</v>
      </c>
      <c r="T2252" s="3">
        <f t="shared" ca="1" si="1216"/>
        <v>7</v>
      </c>
      <c r="U2252" s="3">
        <f t="shared" ca="1" si="1217"/>
        <v>6</v>
      </c>
      <c r="V2252" s="3">
        <f t="shared" ca="1" si="1218"/>
        <v>3</v>
      </c>
      <c r="W2252" t="str">
        <f>C2252&amp;A2252&amp;"EBIT"</f>
        <v>KS201903EBIT</v>
      </c>
      <c r="X2252">
        <f t="shared" si="1220"/>
        <v>2252</v>
      </c>
      <c r="Y2252">
        <f t="shared" si="1221"/>
        <v>2252</v>
      </c>
      <c r="Z2252">
        <f t="shared" si="1222"/>
        <v>2253</v>
      </c>
      <c r="AA2252">
        <f t="shared" si="1219"/>
        <v>2451</v>
      </c>
      <c r="AB2252">
        <f t="shared" si="1230"/>
        <v>200</v>
      </c>
      <c r="AC2252" s="4" t="s">
        <v>1106</v>
      </c>
      <c r="AD2252">
        <f>VLOOKUP(C2252&amp;A2252&amp;AC2252,PRF_POL!$A$2:$J$97,5,0)</f>
        <v>10</v>
      </c>
      <c r="AE2252">
        <f>$AE$2</f>
        <v>40</v>
      </c>
      <c r="AF2252">
        <f>VLOOKUP($C2252&amp;$A2252&amp;$AC2252,PRF_POL!$A$2:$J$97,6,0)</f>
        <v>10</v>
      </c>
      <c r="AG2252">
        <f>VLOOKUP($C2252&amp;$A2252&amp;$AC2252,PRF_POL!$A$2:$J$97,7,0)</f>
        <v>1</v>
      </c>
      <c r="AH2252">
        <f>VLOOKUP($C2252&amp;$A2252&amp;$AC2252,PRF_POL!$A$2:$J$97,8,0)</f>
        <v>4</v>
      </c>
      <c r="AI2252">
        <f>VLOOKUP($C2252&amp;$A2252&amp;$AC2252,PRF_POL!$A$2:$J$97,9,0)</f>
        <v>5</v>
      </c>
      <c r="AJ2252">
        <f>VLOOKUP($C2252&amp;$A2252&amp;$AC2252,PRF_POL!$A$2:$J$97,10,0)</f>
        <v>3</v>
      </c>
      <c r="AK2252">
        <f>SUM(AE2252:AJ2252)</f>
        <v>63</v>
      </c>
      <c r="AL2252" s="3">
        <f ca="1">SUM(INDIRECT("P"&amp;Y2252):INDIRECT("P"&amp;AA2252))</f>
        <v>773472600</v>
      </c>
      <c r="AM2252" t="str">
        <f t="shared" si="1231"/>
        <v>201903KS</v>
      </c>
      <c r="AN2252">
        <f ca="1">(1-J2252/I2252)*100</f>
        <v>13.000243902439024</v>
      </c>
      <c r="AO2252">
        <f ca="1">L2252/$I2252*100</f>
        <v>0.97560975609756095</v>
      </c>
      <c r="AP2252">
        <f t="shared" ca="1" si="1232"/>
        <v>7.01219512195122</v>
      </c>
      <c r="AQ2252">
        <f t="shared" ca="1" si="1233"/>
        <v>5.975609756097561</v>
      </c>
      <c r="AR2252">
        <f t="shared" ca="1" si="1234"/>
        <v>2.9878048780487805</v>
      </c>
      <c r="AS2252">
        <f ca="1">P2252/J2252</f>
        <v>0.27642073569031594</v>
      </c>
      <c r="AT2252">
        <f ca="1">MIN(INDIRECT("E"&amp;$Y2252):INDIRECT("E"&amp;$AA2252))</f>
        <v>10</v>
      </c>
      <c r="AU2252">
        <f ca="1">MIN(INDIRECT("AN"&amp;$Y2252):INDIRECT("AN"&amp;$AA2252))</f>
        <v>10.000002447980416</v>
      </c>
      <c r="AV2252">
        <f ca="1">MIN(INDIRECT("AO"&amp;$Y2252):INDIRECT("AO"&amp;$AA2252))</f>
        <v>0.9375</v>
      </c>
      <c r="AW2252">
        <f ca="1">MIN(INDIRECT("AP"&amp;$Y2252):INDIRECT("AP"&amp;$AA2252))</f>
        <v>3.9285714285714284</v>
      </c>
      <c r="AX2252">
        <f ca="1">MIN(INDIRECT("AQ"&amp;$Y2252):INDIRECT("AQ"&amp;$AA2252))</f>
        <v>4.9816849816849818</v>
      </c>
      <c r="AY2252">
        <f ca="1">MIN(INDIRECT("AR"&amp;$Y2252):INDIRECT("AR"&amp;$AA2252))</f>
        <v>2.9166666666666665</v>
      </c>
    </row>
    <row r="2253" spans="1:51" x14ac:dyDescent="0.4">
      <c r="A2253">
        <f t="shared" si="1229"/>
        <v>201903</v>
      </c>
      <c r="B2253" t="s">
        <v>289</v>
      </c>
      <c r="C2253" t="s">
        <v>288</v>
      </c>
      <c r="D2253" t="str">
        <f ca="1">"I"&amp;RANDBETWEEN(101,120)</f>
        <v>I106</v>
      </c>
      <c r="E2253">
        <f t="shared" ca="1" si="1207"/>
        <v>21</v>
      </c>
      <c r="F2253">
        <f t="shared" ca="1" si="1208"/>
        <v>18</v>
      </c>
      <c r="G2253" t="str">
        <f t="shared" ref="G2253:G2316" ca="1" si="1235">LEFT(H2253,3)</f>
        <v>S11</v>
      </c>
      <c r="H2253" t="str">
        <f t="shared" ref="H2253:H2316" ca="1" si="1236">"S"&amp;RANDBETWEEN(101,120)</f>
        <v>S112</v>
      </c>
      <c r="I2253">
        <f ca="1">VLOOKUP(D2253,PRC!$A$2:$B$21,2,0)*E2253</f>
        <v>420000</v>
      </c>
      <c r="J2253">
        <f t="shared" ca="1" si="1209"/>
        <v>369596</v>
      </c>
      <c r="K2253">
        <f ca="1">VLOOKUP(D2253,PRC!$A$1:$C$21,3,0)*E2253</f>
        <v>222600</v>
      </c>
      <c r="L2253">
        <f t="shared" ca="1" si="1210"/>
        <v>13000</v>
      </c>
      <c r="M2253">
        <f t="shared" ca="1" si="1211"/>
        <v>25000</v>
      </c>
      <c r="N2253">
        <f t="shared" ca="1" si="1212"/>
        <v>29000</v>
      </c>
      <c r="O2253">
        <f t="shared" ca="1" si="1213"/>
        <v>13000</v>
      </c>
      <c r="P2253">
        <f t="shared" ref="P2253:P2316" ca="1" si="1237">J2253-SUM(K2253:O2253)</f>
        <v>66996</v>
      </c>
      <c r="Q2253">
        <f ca="1">IF(P2253&gt;0,1,0)</f>
        <v>1</v>
      </c>
      <c r="R2253">
        <f t="shared" ca="1" si="1214"/>
        <v>12</v>
      </c>
      <c r="S2253">
        <f t="shared" ca="1" si="1215"/>
        <v>3</v>
      </c>
      <c r="T2253">
        <f t="shared" ca="1" si="1216"/>
        <v>6</v>
      </c>
      <c r="U2253">
        <f t="shared" ca="1" si="1217"/>
        <v>7</v>
      </c>
      <c r="V2253">
        <f t="shared" ca="1" si="1218"/>
        <v>3</v>
      </c>
      <c r="W2253" t="str">
        <f>C2253&amp;A2253&amp;"SALES"</f>
        <v>KS201903SALES</v>
      </c>
      <c r="X2253">
        <f t="shared" si="1220"/>
        <v>2253</v>
      </c>
      <c r="Y2253">
        <f t="shared" si="1221"/>
        <v>2252</v>
      </c>
      <c r="Z2253">
        <f t="shared" si="1222"/>
        <v>2253</v>
      </c>
      <c r="AA2253">
        <f t="shared" si="1219"/>
        <v>2451</v>
      </c>
      <c r="AB2253">
        <f t="shared" si="1230"/>
        <v>200</v>
      </c>
      <c r="AC2253" s="4" t="s">
        <v>1107</v>
      </c>
      <c r="AD2253">
        <f>VLOOKUP(C2253&amp;A2253&amp;AC2253,PRF_POL!$A$2:$J$97,5,0)</f>
        <v>50</v>
      </c>
      <c r="AE2253">
        <f>$AE$3</f>
        <v>60</v>
      </c>
      <c r="AF2253">
        <f>VLOOKUP($C2253&amp;$A2253&amp;$AC2253,PRF_POL!$A$2:$J$97,6,0)</f>
        <v>20</v>
      </c>
      <c r="AG2253">
        <f>VLOOKUP($C2253&amp;$A2253&amp;$AC2253,PRF_POL!$A$2:$J$97,7,0)</f>
        <v>3</v>
      </c>
      <c r="AH2253">
        <f>VLOOKUP($C2253&amp;$A2253&amp;$AC2253,PRF_POL!$A$2:$J$97,8,0)</f>
        <v>7</v>
      </c>
      <c r="AI2253">
        <f>VLOOKUP($C2253&amp;$A2253&amp;$AC2253,PRF_POL!$A$2:$J$97,9,0)</f>
        <v>10</v>
      </c>
      <c r="AJ2253">
        <f>VLOOKUP($C2253&amp;$A2253&amp;$AC2253,PRF_POL!$A$2:$J$97,10,0)</f>
        <v>5</v>
      </c>
      <c r="AK2253">
        <f>SUM(AE2253:AJ2253)</f>
        <v>105</v>
      </c>
      <c r="AL2253" s="3">
        <f ca="1">SUM(INDIRECT("J"&amp;Y2252):INDIRECT("J"&amp;AA2252))</f>
        <v>3358203800</v>
      </c>
      <c r="AM2253" t="str">
        <f t="shared" si="1231"/>
        <v>201903KS</v>
      </c>
      <c r="AN2253">
        <f ca="1">(1-J2253/I2253)*100</f>
        <v>12.000952380952379</v>
      </c>
      <c r="AO2253">
        <f ca="1">L2253/$I2253*100</f>
        <v>3.0952380952380953</v>
      </c>
      <c r="AP2253">
        <f t="shared" ca="1" si="1232"/>
        <v>5.9523809523809517</v>
      </c>
      <c r="AQ2253">
        <f t="shared" ca="1" si="1233"/>
        <v>6.9047619047619051</v>
      </c>
      <c r="AR2253">
        <f t="shared" ca="1" si="1234"/>
        <v>3.0952380952380953</v>
      </c>
      <c r="AS2253">
        <f ca="1">P2253/J2253</f>
        <v>0.18126819554324181</v>
      </c>
      <c r="AT2253">
        <f ca="1">MAX(INDIRECT("E"&amp;$Y2252):INDIRECT("E"&amp;$AA2252))</f>
        <v>50</v>
      </c>
      <c r="AU2253">
        <f ca="1">MAX(INDIRECT("AN"&amp;$Y2252):INDIRECT("AN"&amp;$AA2252))</f>
        <v>20.000952380952384</v>
      </c>
      <c r="AV2253">
        <f ca="1">MAX(INDIRECT("AO"&amp;$Y2252):INDIRECT("AO"&amp;$AA2252))</f>
        <v>3.1818181818181817</v>
      </c>
      <c r="AW2253">
        <f ca="1">MAX(INDIRECT("AP"&amp;$Y2252):INDIRECT("AP"&amp;$AA2252))</f>
        <v>7.0370370370370372</v>
      </c>
      <c r="AX2253">
        <f ca="1">MAX(INDIRECT("AQ"&amp;$Y2252):INDIRECT("AQ"&amp;$AA2252))</f>
        <v>10.27027027027027</v>
      </c>
      <c r="AY2253">
        <f ca="1">MAX(INDIRECT("AR"&amp;$Y2252):INDIRECT("AR"&amp;$AA2252))</f>
        <v>5.0549450549450547</v>
      </c>
    </row>
    <row r="2254" spans="1:51" x14ac:dyDescent="0.4">
      <c r="A2254">
        <f t="shared" si="1229"/>
        <v>201903</v>
      </c>
      <c r="B2254" t="s">
        <v>290</v>
      </c>
      <c r="C2254" t="s">
        <v>288</v>
      </c>
      <c r="D2254" t="str">
        <f t="shared" ref="D2254:D2317" ca="1" si="1238">"I"&amp;RANDBETWEEN(101,120)</f>
        <v>I120</v>
      </c>
      <c r="E2254">
        <f t="shared" ca="1" si="1207"/>
        <v>50</v>
      </c>
      <c r="F2254">
        <f t="shared" ca="1" si="1208"/>
        <v>19</v>
      </c>
      <c r="G2254" t="str">
        <f t="shared" ca="1" si="1235"/>
        <v>S10</v>
      </c>
      <c r="H2254" t="str">
        <f t="shared" ca="1" si="1236"/>
        <v>S108</v>
      </c>
      <c r="I2254">
        <f ca="1">VLOOKUP(D2254,PRC!$A$2:$B$21,2,0)*E2254</f>
        <v>215000000</v>
      </c>
      <c r="J2254">
        <f t="shared" ca="1" si="1209"/>
        <v>191349996</v>
      </c>
      <c r="K2254">
        <f ca="1">VLOOKUP(D2254,PRC!$A$1:$C$21,3,0)*E2254</f>
        <v>96750000</v>
      </c>
      <c r="L2254">
        <f t="shared" ca="1" si="1210"/>
        <v>2150000</v>
      </c>
      <c r="M2254">
        <f t="shared" ca="1" si="1211"/>
        <v>15050000</v>
      </c>
      <c r="N2254">
        <f t="shared" ca="1" si="1212"/>
        <v>19350000</v>
      </c>
      <c r="O2254">
        <f t="shared" ca="1" si="1213"/>
        <v>8600000</v>
      </c>
      <c r="P2254">
        <f t="shared" ca="1" si="1237"/>
        <v>49449996</v>
      </c>
      <c r="Q2254">
        <f ca="1">IF(P2254&gt;0,1,0)</f>
        <v>1</v>
      </c>
      <c r="R2254">
        <f t="shared" ca="1" si="1214"/>
        <v>11</v>
      </c>
      <c r="S2254">
        <f t="shared" ca="1" si="1215"/>
        <v>1</v>
      </c>
      <c r="T2254">
        <f t="shared" ca="1" si="1216"/>
        <v>7</v>
      </c>
      <c r="U2254">
        <f t="shared" ca="1" si="1217"/>
        <v>9</v>
      </c>
      <c r="V2254">
        <f t="shared" ca="1" si="1218"/>
        <v>4</v>
      </c>
      <c r="X2254">
        <f t="shared" si="1220"/>
        <v>2254</v>
      </c>
      <c r="Y2254">
        <f t="shared" si="1221"/>
        <v>2252</v>
      </c>
      <c r="Z2254">
        <f t="shared" si="1222"/>
        <v>2253</v>
      </c>
      <c r="AA2254">
        <f t="shared" si="1219"/>
        <v>2451</v>
      </c>
      <c r="AB2254">
        <f t="shared" si="1230"/>
        <v>200</v>
      </c>
      <c r="AK2254" s="3">
        <f ca="1">SUM(INDIRECT("Q"&amp;Y2252):INDIRECT("Q"&amp;AA2252))</f>
        <v>198</v>
      </c>
      <c r="AL2254">
        <f ca="1">AL2252/AL2253</f>
        <v>0.23032330557186553</v>
      </c>
      <c r="AM2254" t="str">
        <f t="shared" si="1231"/>
        <v>201903KS</v>
      </c>
      <c r="AN2254">
        <f t="shared" ref="AN2254:AN2317" ca="1" si="1239">(1-J2254/I2254)*100</f>
        <v>11.000001860465114</v>
      </c>
      <c r="AO2254">
        <f t="shared" ref="AO2254:AO2317" ca="1" si="1240">L2254/$I2254*100</f>
        <v>1</v>
      </c>
      <c r="AP2254">
        <f t="shared" ca="1" si="1232"/>
        <v>7.0000000000000009</v>
      </c>
      <c r="AQ2254">
        <f t="shared" ca="1" si="1233"/>
        <v>9</v>
      </c>
      <c r="AR2254">
        <f t="shared" ca="1" si="1234"/>
        <v>4</v>
      </c>
      <c r="AS2254">
        <f ca="1">P2254/J2254</f>
        <v>0.25842695079021583</v>
      </c>
      <c r="AT2254" t="str">
        <f ca="1">IF(ABS(AT2252-AD2252)&lt;AD2252+(AD2253-AD2252)*5%,"ok","chk")</f>
        <v>ok</v>
      </c>
      <c r="AU2254" t="str">
        <f ca="1">IF(ABS(AU2252-AF2252)&lt;AF2252+(AF2253-AF2252)*5%,"ok","chk")</f>
        <v>ok</v>
      </c>
      <c r="AV2254" t="str">
        <f t="shared" ref="AV2254" ca="1" si="1241">IF(ABS(AV2252-AG2252)&lt;AG2252+(AG2253-AG2252)*5%,"ok","chk")</f>
        <v>ok</v>
      </c>
      <c r="AW2254" t="str">
        <f t="shared" ref="AW2254" ca="1" si="1242">IF(ABS(AW2252-AH2252)&lt;AH2252+(AH2253-AH2252)*5%,"ok","chk")</f>
        <v>ok</v>
      </c>
      <c r="AX2254" t="str">
        <f t="shared" ref="AX2254" ca="1" si="1243">IF(ABS(AX2252-AI2252)&lt;AI2252+(AI2253-AI2252)*5%,"ok","chk")</f>
        <v>ok</v>
      </c>
      <c r="AY2254" t="str">
        <f t="shared" ref="AY2254" ca="1" si="1244">IF(ABS(AY2252-AJ2252)&lt;AJ2252+(AJ2253-AJ2252)*5%,"ok","chk")</f>
        <v>ok</v>
      </c>
    </row>
    <row r="2255" spans="1:51" x14ac:dyDescent="0.4">
      <c r="A2255">
        <f t="shared" si="1229"/>
        <v>201903</v>
      </c>
      <c r="B2255" t="s">
        <v>291</v>
      </c>
      <c r="C2255" t="s">
        <v>288</v>
      </c>
      <c r="D2255" t="str">
        <f t="shared" ca="1" si="1238"/>
        <v>I101</v>
      </c>
      <c r="E2255">
        <f t="shared" ca="1" si="1207"/>
        <v>37</v>
      </c>
      <c r="F2255">
        <f t="shared" ca="1" si="1208"/>
        <v>13</v>
      </c>
      <c r="G2255" t="str">
        <f t="shared" ca="1" si="1235"/>
        <v>S11</v>
      </c>
      <c r="H2255" t="str">
        <f t="shared" ca="1" si="1236"/>
        <v>S119</v>
      </c>
      <c r="I2255">
        <f ca="1">VLOOKUP(D2255,PRC!$A$2:$B$21,2,0)*E2255</f>
        <v>1110000</v>
      </c>
      <c r="J2255">
        <f t="shared" ca="1" si="1209"/>
        <v>998996</v>
      </c>
      <c r="K2255">
        <f ca="1">VLOOKUP(D2255,PRC!$A$1:$C$21,3,0)*E2255</f>
        <v>577200</v>
      </c>
      <c r="L2255">
        <f t="shared" ca="1" si="1210"/>
        <v>11000</v>
      </c>
      <c r="M2255">
        <f t="shared" ca="1" si="1211"/>
        <v>56000</v>
      </c>
      <c r="N2255">
        <f t="shared" ca="1" si="1212"/>
        <v>67000</v>
      </c>
      <c r="O2255">
        <f t="shared" ca="1" si="1213"/>
        <v>33000</v>
      </c>
      <c r="P2255">
        <f t="shared" ca="1" si="1237"/>
        <v>254796</v>
      </c>
      <c r="Q2255">
        <f ca="1">IF(P2255&gt;0,1,0)</f>
        <v>1</v>
      </c>
      <c r="R2255">
        <f t="shared" ca="1" si="1214"/>
        <v>10</v>
      </c>
      <c r="S2255">
        <f t="shared" ca="1" si="1215"/>
        <v>1</v>
      </c>
      <c r="T2255">
        <f t="shared" ca="1" si="1216"/>
        <v>5</v>
      </c>
      <c r="U2255">
        <f t="shared" ca="1" si="1217"/>
        <v>6</v>
      </c>
      <c r="V2255">
        <f t="shared" ca="1" si="1218"/>
        <v>3</v>
      </c>
      <c r="X2255">
        <f t="shared" si="1220"/>
        <v>2255</v>
      </c>
      <c r="Y2255">
        <f t="shared" si="1221"/>
        <v>2252</v>
      </c>
      <c r="Z2255">
        <f t="shared" si="1222"/>
        <v>2253</v>
      </c>
      <c r="AA2255">
        <f t="shared" si="1219"/>
        <v>2451</v>
      </c>
      <c r="AB2255">
        <f t="shared" si="1230"/>
        <v>200</v>
      </c>
      <c r="AK2255" s="2">
        <f ca="1">AK2254/AB2252</f>
        <v>0.99</v>
      </c>
      <c r="AM2255" t="str">
        <f t="shared" si="1231"/>
        <v>201903KS</v>
      </c>
      <c r="AN2255">
        <f t="shared" ca="1" si="1239"/>
        <v>10.000360360360361</v>
      </c>
      <c r="AO2255">
        <f t="shared" ca="1" si="1240"/>
        <v>0.99099099099099097</v>
      </c>
      <c r="AP2255">
        <f t="shared" ca="1" si="1232"/>
        <v>5.045045045045045</v>
      </c>
      <c r="AQ2255">
        <f t="shared" ca="1" si="1233"/>
        <v>6.0360360360360366</v>
      </c>
      <c r="AR2255">
        <f t="shared" ca="1" si="1234"/>
        <v>2.9729729729729732</v>
      </c>
      <c r="AS2255">
        <f ca="1">P2255/J2255</f>
        <v>0.2550520722805697</v>
      </c>
      <c r="AT2255" t="str">
        <f ca="1">IF(ABS(AD2253-AT2253)&lt;AT2253+(AD2253-AD2252)*5%,"ok","chk")</f>
        <v>ok</v>
      </c>
      <c r="AU2255" t="str">
        <f ca="1">IF(ABS(AF2253-AU2253)&lt;AU2253+(AF2253-AF2252)*5%,"ok","chk")</f>
        <v>ok</v>
      </c>
      <c r="AV2255" t="str">
        <f t="shared" ref="AV2255" ca="1" si="1245">IF(ABS(AG2253-AV2253)&lt;AV2253+(AG2253-AG2252)*5%,"ok","chk")</f>
        <v>ok</v>
      </c>
      <c r="AW2255" t="str">
        <f t="shared" ref="AW2255" ca="1" si="1246">IF(ABS(AH2253-AW2253)&lt;AW2253+(AH2253-AH2252)*5%,"ok","chk")</f>
        <v>ok</v>
      </c>
      <c r="AX2255" t="str">
        <f t="shared" ref="AX2255" ca="1" si="1247">IF(ABS(AI2253-AX2253)&lt;AX2253+(AI2253-AI2252)*5%,"ok","chk")</f>
        <v>ok</v>
      </c>
      <c r="AY2255" t="str">
        <f t="shared" ref="AY2255" ca="1" si="1248">IF(ABS(AJ2253-AY2253)&lt;AY2253+(AJ2253-AJ2252)*5%,"ok","chk")</f>
        <v>ok</v>
      </c>
    </row>
    <row r="2256" spans="1:51" x14ac:dyDescent="0.4">
      <c r="A2256">
        <f t="shared" si="1229"/>
        <v>201903</v>
      </c>
      <c r="B2256" t="s">
        <v>292</v>
      </c>
      <c r="C2256" t="s">
        <v>288</v>
      </c>
      <c r="D2256" t="str">
        <f t="shared" ca="1" si="1238"/>
        <v>I107</v>
      </c>
      <c r="E2256">
        <f t="shared" ca="1" si="1207"/>
        <v>15</v>
      </c>
      <c r="F2256">
        <f t="shared" ca="1" si="1208"/>
        <v>19</v>
      </c>
      <c r="G2256" t="str">
        <f t="shared" ca="1" si="1235"/>
        <v>S11</v>
      </c>
      <c r="H2256" t="str">
        <f t="shared" ca="1" si="1236"/>
        <v>S116</v>
      </c>
      <c r="I2256">
        <f ca="1">VLOOKUP(D2256,PRC!$A$2:$B$21,2,0)*E2256</f>
        <v>2250000</v>
      </c>
      <c r="J2256">
        <f t="shared" ca="1" si="1209"/>
        <v>1934996</v>
      </c>
      <c r="K2256">
        <f ca="1">VLOOKUP(D2256,PRC!$A$1:$C$21,3,0)*E2256</f>
        <v>1282500</v>
      </c>
      <c r="L2256">
        <f t="shared" ca="1" si="1210"/>
        <v>45000</v>
      </c>
      <c r="M2256">
        <f t="shared" ca="1" si="1211"/>
        <v>90000</v>
      </c>
      <c r="N2256">
        <f t="shared" ca="1" si="1212"/>
        <v>158000</v>
      </c>
      <c r="O2256">
        <f t="shared" ca="1" si="1213"/>
        <v>90000</v>
      </c>
      <c r="P2256">
        <f t="shared" ca="1" si="1237"/>
        <v>269496</v>
      </c>
      <c r="Q2256">
        <f ca="1">IF(P2256&gt;0,1,0)</f>
        <v>1</v>
      </c>
      <c r="R2256">
        <f t="shared" ca="1" si="1214"/>
        <v>14</v>
      </c>
      <c r="S2256">
        <f t="shared" ca="1" si="1215"/>
        <v>2</v>
      </c>
      <c r="T2256">
        <f t="shared" ca="1" si="1216"/>
        <v>4</v>
      </c>
      <c r="U2256">
        <f t="shared" ca="1" si="1217"/>
        <v>7</v>
      </c>
      <c r="V2256">
        <f t="shared" ca="1" si="1218"/>
        <v>4</v>
      </c>
      <c r="X2256">
        <f t="shared" si="1220"/>
        <v>2256</v>
      </c>
      <c r="Y2256">
        <f t="shared" si="1221"/>
        <v>2252</v>
      </c>
      <c r="Z2256">
        <f t="shared" si="1222"/>
        <v>2253</v>
      </c>
      <c r="AA2256">
        <f t="shared" si="1219"/>
        <v>2451</v>
      </c>
      <c r="AB2256">
        <f t="shared" si="1230"/>
        <v>200</v>
      </c>
      <c r="AM2256" t="str">
        <f t="shared" si="1231"/>
        <v>201903KS</v>
      </c>
      <c r="AN2256">
        <f t="shared" ca="1" si="1239"/>
        <v>14.000177777777779</v>
      </c>
      <c r="AO2256">
        <f t="shared" ca="1" si="1240"/>
        <v>2</v>
      </c>
      <c r="AP2256">
        <f t="shared" ca="1" si="1232"/>
        <v>4</v>
      </c>
      <c r="AQ2256">
        <f t="shared" ca="1" si="1233"/>
        <v>7.022222222222223</v>
      </c>
      <c r="AR2256">
        <f t="shared" ca="1" si="1234"/>
        <v>4</v>
      </c>
      <c r="AS2256">
        <f ca="1">P2256/J2256</f>
        <v>0.13927470651102122</v>
      </c>
    </row>
    <row r="2257" spans="1:45" x14ac:dyDescent="0.4">
      <c r="A2257">
        <f t="shared" si="1229"/>
        <v>201903</v>
      </c>
      <c r="B2257" t="s">
        <v>293</v>
      </c>
      <c r="C2257" t="s">
        <v>288</v>
      </c>
      <c r="D2257" t="str">
        <f t="shared" ca="1" si="1238"/>
        <v>I116</v>
      </c>
      <c r="E2257">
        <f t="shared" ca="1" si="1207"/>
        <v>49</v>
      </c>
      <c r="F2257">
        <f t="shared" ca="1" si="1208"/>
        <v>13</v>
      </c>
      <c r="G2257" t="str">
        <f t="shared" ca="1" si="1235"/>
        <v>S11</v>
      </c>
      <c r="H2257" t="str">
        <f t="shared" ca="1" si="1236"/>
        <v>S112</v>
      </c>
      <c r="I2257">
        <f ca="1">VLOOKUP(D2257,PRC!$A$2:$B$21,2,0)*E2257</f>
        <v>71540000</v>
      </c>
      <c r="J2257">
        <f t="shared" ca="1" si="1209"/>
        <v>63670596</v>
      </c>
      <c r="K2257">
        <f ca="1">VLOOKUP(D2257,PRC!$A$1:$C$21,3,0)*E2257</f>
        <v>42924000</v>
      </c>
      <c r="L2257">
        <f t="shared" ca="1" si="1210"/>
        <v>1431000</v>
      </c>
      <c r="M2257">
        <f t="shared" ca="1" si="1211"/>
        <v>3577000</v>
      </c>
      <c r="N2257">
        <f t="shared" ca="1" si="1212"/>
        <v>3577000</v>
      </c>
      <c r="O2257">
        <f t="shared" ca="1" si="1213"/>
        <v>2146000</v>
      </c>
      <c r="P2257">
        <f t="shared" ca="1" si="1237"/>
        <v>10015596</v>
      </c>
      <c r="Q2257">
        <f ca="1">IF(P2257&gt;0,1,0)</f>
        <v>1</v>
      </c>
      <c r="R2257">
        <f t="shared" ca="1" si="1214"/>
        <v>11</v>
      </c>
      <c r="S2257">
        <f t="shared" ca="1" si="1215"/>
        <v>2</v>
      </c>
      <c r="T2257">
        <f t="shared" ca="1" si="1216"/>
        <v>5</v>
      </c>
      <c r="U2257">
        <f t="shared" ca="1" si="1217"/>
        <v>5</v>
      </c>
      <c r="V2257">
        <f t="shared" ca="1" si="1218"/>
        <v>3</v>
      </c>
      <c r="X2257">
        <f t="shared" si="1220"/>
        <v>2257</v>
      </c>
      <c r="Y2257">
        <f t="shared" si="1221"/>
        <v>2252</v>
      </c>
      <c r="Z2257">
        <f t="shared" si="1222"/>
        <v>2253</v>
      </c>
      <c r="AA2257">
        <f t="shared" si="1219"/>
        <v>2451</v>
      </c>
      <c r="AB2257">
        <f t="shared" si="1230"/>
        <v>200</v>
      </c>
      <c r="AM2257" t="str">
        <f t="shared" si="1231"/>
        <v>201903KS</v>
      </c>
      <c r="AN2257">
        <f t="shared" ca="1" si="1239"/>
        <v>11.000005591277606</v>
      </c>
      <c r="AO2257">
        <f t="shared" ca="1" si="1240"/>
        <v>2.0002795638803463</v>
      </c>
      <c r="AP2257">
        <f t="shared" ca="1" si="1232"/>
        <v>5</v>
      </c>
      <c r="AQ2257">
        <f t="shared" ca="1" si="1233"/>
        <v>5</v>
      </c>
      <c r="AR2257">
        <f t="shared" ca="1" si="1234"/>
        <v>2.9997204361196532</v>
      </c>
      <c r="AS2257">
        <f ca="1">P2257/J2257</f>
        <v>0.1573033178454934</v>
      </c>
    </row>
    <row r="2258" spans="1:45" x14ac:dyDescent="0.4">
      <c r="A2258">
        <f t="shared" si="1229"/>
        <v>201903</v>
      </c>
      <c r="B2258" t="s">
        <v>294</v>
      </c>
      <c r="C2258" t="s">
        <v>288</v>
      </c>
      <c r="D2258" t="str">
        <f t="shared" ca="1" si="1238"/>
        <v>I120</v>
      </c>
      <c r="E2258">
        <f t="shared" ca="1" si="1207"/>
        <v>49</v>
      </c>
      <c r="F2258">
        <f t="shared" ca="1" si="1208"/>
        <v>13</v>
      </c>
      <c r="G2258" t="str">
        <f t="shared" ca="1" si="1235"/>
        <v>S11</v>
      </c>
      <c r="H2258" t="str">
        <f t="shared" ca="1" si="1236"/>
        <v>S119</v>
      </c>
      <c r="I2258">
        <f ca="1">VLOOKUP(D2258,PRC!$A$2:$B$21,2,0)*E2258</f>
        <v>210700000</v>
      </c>
      <c r="J2258">
        <f t="shared" ca="1" si="1209"/>
        <v>168559996</v>
      </c>
      <c r="K2258">
        <f ca="1">VLOOKUP(D2258,PRC!$A$1:$C$21,3,0)*E2258</f>
        <v>94815000</v>
      </c>
      <c r="L2258">
        <f t="shared" ca="1" si="1210"/>
        <v>6321000</v>
      </c>
      <c r="M2258">
        <f t="shared" ca="1" si="1211"/>
        <v>10535000</v>
      </c>
      <c r="N2258">
        <f t="shared" ca="1" si="1212"/>
        <v>12642000</v>
      </c>
      <c r="O2258">
        <f t="shared" ca="1" si="1213"/>
        <v>8428000</v>
      </c>
      <c r="P2258">
        <f t="shared" ca="1" si="1237"/>
        <v>35818996</v>
      </c>
      <c r="Q2258">
        <f ca="1">IF(P2258&gt;0,1,0)</f>
        <v>1</v>
      </c>
      <c r="R2258">
        <f t="shared" ca="1" si="1214"/>
        <v>20</v>
      </c>
      <c r="S2258">
        <f t="shared" ca="1" si="1215"/>
        <v>3</v>
      </c>
      <c r="T2258">
        <f t="shared" ca="1" si="1216"/>
        <v>5</v>
      </c>
      <c r="U2258">
        <f t="shared" ca="1" si="1217"/>
        <v>6</v>
      </c>
      <c r="V2258">
        <f t="shared" ca="1" si="1218"/>
        <v>4</v>
      </c>
      <c r="X2258">
        <f t="shared" si="1220"/>
        <v>2258</v>
      </c>
      <c r="Y2258">
        <f t="shared" si="1221"/>
        <v>2252</v>
      </c>
      <c r="Z2258">
        <f t="shared" si="1222"/>
        <v>2253</v>
      </c>
      <c r="AA2258">
        <f t="shared" si="1219"/>
        <v>2451</v>
      </c>
      <c r="AB2258">
        <f t="shared" si="1230"/>
        <v>200</v>
      </c>
      <c r="AM2258" t="str">
        <f t="shared" si="1231"/>
        <v>201903KS</v>
      </c>
      <c r="AN2258">
        <f t="shared" ca="1" si="1239"/>
        <v>20.000001898433794</v>
      </c>
      <c r="AO2258">
        <f t="shared" ca="1" si="1240"/>
        <v>3</v>
      </c>
      <c r="AP2258">
        <f t="shared" ca="1" si="1232"/>
        <v>5</v>
      </c>
      <c r="AQ2258">
        <f t="shared" ca="1" si="1233"/>
        <v>6</v>
      </c>
      <c r="AR2258">
        <f t="shared" ca="1" si="1234"/>
        <v>4</v>
      </c>
      <c r="AS2258">
        <f ca="1">P2258/J2258</f>
        <v>0.21249998131229192</v>
      </c>
    </row>
    <row r="2259" spans="1:45" x14ac:dyDescent="0.4">
      <c r="A2259">
        <f t="shared" si="1229"/>
        <v>201903</v>
      </c>
      <c r="B2259" t="s">
        <v>295</v>
      </c>
      <c r="C2259" t="s">
        <v>288</v>
      </c>
      <c r="D2259" t="str">
        <f t="shared" ca="1" si="1238"/>
        <v>I107</v>
      </c>
      <c r="E2259">
        <f t="shared" ref="E2259:E2322" ca="1" si="1249">RANDBETWEEN(INDIRECT("AD"&amp;Y2259),INDIRECT("AD"&amp;Z2259))</f>
        <v>36</v>
      </c>
      <c r="F2259">
        <f t="shared" ref="F2259:F2322" ca="1" si="1250">RANDBETWEEN(INDIRECT("AF"&amp;Y2259),INDIRECT("AF"&amp;Z2259))</f>
        <v>11</v>
      </c>
      <c r="G2259" t="str">
        <f t="shared" ca="1" si="1235"/>
        <v>S10</v>
      </c>
      <c r="H2259" t="str">
        <f t="shared" ca="1" si="1236"/>
        <v>S103</v>
      </c>
      <c r="I2259">
        <f ca="1">VLOOKUP(D2259,PRC!$A$2:$B$21,2,0)*E2259</f>
        <v>5400000</v>
      </c>
      <c r="J2259">
        <f t="shared" ref="J2259:J2322" ca="1" si="1251">I2259*(1-R2259/100)-4</f>
        <v>4427996</v>
      </c>
      <c r="K2259">
        <f ca="1">VLOOKUP(D2259,PRC!$A$1:$C$21,3,0)*E2259</f>
        <v>3078000</v>
      </c>
      <c r="L2259">
        <f t="shared" ref="L2259:L2322" ca="1" si="1252">ROUND($I2259*S2259,-5)/100</f>
        <v>54000</v>
      </c>
      <c r="M2259">
        <f t="shared" ref="M2259:M2322" ca="1" si="1253">ROUND($I2259*T2259,-5)/100</f>
        <v>216000</v>
      </c>
      <c r="N2259">
        <f t="shared" ref="N2259:N2322" ca="1" si="1254">ROUND($I2259*U2259,-5)/100</f>
        <v>432000</v>
      </c>
      <c r="O2259">
        <f t="shared" ref="O2259:O2322" ca="1" si="1255">ROUND($I2259*V2259,-5)/100</f>
        <v>162000</v>
      </c>
      <c r="P2259">
        <f t="shared" ca="1" si="1237"/>
        <v>485996</v>
      </c>
      <c r="Q2259">
        <f ca="1">IF(P2259&gt;0,1,0)</f>
        <v>1</v>
      </c>
      <c r="R2259">
        <f t="shared" ref="R2259:R2322" ca="1" si="1256">RANDBETWEEN(INDIRECT("AF"&amp;$Y2259),INDIRECT("AF"&amp;$Z2259))</f>
        <v>18</v>
      </c>
      <c r="S2259">
        <f t="shared" ref="S2259:S2322" ca="1" si="1257">RANDBETWEEN(INDIRECT("AG"&amp;$Y2259),INDIRECT("AG"&amp;$Z2259))</f>
        <v>1</v>
      </c>
      <c r="T2259">
        <f t="shared" ref="T2259:T2322" ca="1" si="1258">RANDBETWEEN(INDIRECT("AH"&amp;$Y2259),INDIRECT("AH"&amp;$Z2259))</f>
        <v>4</v>
      </c>
      <c r="U2259">
        <f t="shared" ref="U2259:U2322" ca="1" si="1259">RANDBETWEEN(INDIRECT("Ai"&amp;$Y2259),INDIRECT("Ai"&amp;$Z2259))</f>
        <v>8</v>
      </c>
      <c r="V2259">
        <f t="shared" ref="V2259:V2322" ca="1" si="1260">RANDBETWEEN(INDIRECT("Aj"&amp;$Y2259),INDIRECT("Aj"&amp;$Z2259))</f>
        <v>3</v>
      </c>
      <c r="X2259">
        <f t="shared" si="1220"/>
        <v>2259</v>
      </c>
      <c r="Y2259">
        <f t="shared" si="1221"/>
        <v>2252</v>
      </c>
      <c r="Z2259">
        <f t="shared" si="1222"/>
        <v>2253</v>
      </c>
      <c r="AA2259">
        <f t="shared" ref="AA2259:AA2322" si="1261">Y2259+AB2259-1</f>
        <v>2451</v>
      </c>
      <c r="AB2259">
        <f t="shared" si="1230"/>
        <v>200</v>
      </c>
      <c r="AM2259" t="str">
        <f t="shared" si="1231"/>
        <v>201903KS</v>
      </c>
      <c r="AN2259">
        <f t="shared" ca="1" si="1239"/>
        <v>18.000074074074078</v>
      </c>
      <c r="AO2259">
        <f t="shared" ca="1" si="1240"/>
        <v>1</v>
      </c>
      <c r="AP2259">
        <f t="shared" ca="1" si="1232"/>
        <v>4</v>
      </c>
      <c r="AQ2259">
        <f t="shared" ca="1" si="1233"/>
        <v>8</v>
      </c>
      <c r="AR2259">
        <f t="shared" ca="1" si="1234"/>
        <v>3</v>
      </c>
      <c r="AS2259">
        <f ca="1">P2259/J2259</f>
        <v>0.10975529336521532</v>
      </c>
    </row>
    <row r="2260" spans="1:45" x14ac:dyDescent="0.4">
      <c r="A2260">
        <f t="shared" si="1229"/>
        <v>201903</v>
      </c>
      <c r="B2260" t="s">
        <v>296</v>
      </c>
      <c r="C2260" t="s">
        <v>288</v>
      </c>
      <c r="D2260" t="str">
        <f t="shared" ca="1" si="1238"/>
        <v>I113</v>
      </c>
      <c r="E2260">
        <f t="shared" ca="1" si="1249"/>
        <v>29</v>
      </c>
      <c r="F2260">
        <f t="shared" ca="1" si="1250"/>
        <v>15</v>
      </c>
      <c r="G2260" t="str">
        <f t="shared" ca="1" si="1235"/>
        <v>S10</v>
      </c>
      <c r="H2260" t="str">
        <f t="shared" ca="1" si="1236"/>
        <v>S102</v>
      </c>
      <c r="I2260">
        <f ca="1">VLOOKUP(D2260,PRC!$A$2:$B$21,2,0)*E2260</f>
        <v>19430000</v>
      </c>
      <c r="J2260">
        <f t="shared" ca="1" si="1251"/>
        <v>16126896</v>
      </c>
      <c r="K2260">
        <f ca="1">VLOOKUP(D2260,PRC!$A$1:$C$21,3,0)*E2260</f>
        <v>8743500</v>
      </c>
      <c r="L2260">
        <f t="shared" ca="1" si="1252"/>
        <v>194000</v>
      </c>
      <c r="M2260">
        <f t="shared" ca="1" si="1253"/>
        <v>1360000</v>
      </c>
      <c r="N2260">
        <f t="shared" ca="1" si="1254"/>
        <v>1360000</v>
      </c>
      <c r="O2260">
        <f t="shared" ca="1" si="1255"/>
        <v>583000</v>
      </c>
      <c r="P2260">
        <f t="shared" ca="1" si="1237"/>
        <v>3886396</v>
      </c>
      <c r="Q2260">
        <f ca="1">IF(P2260&gt;0,1,0)</f>
        <v>1</v>
      </c>
      <c r="R2260">
        <f t="shared" ca="1" si="1256"/>
        <v>17</v>
      </c>
      <c r="S2260">
        <f t="shared" ca="1" si="1257"/>
        <v>1</v>
      </c>
      <c r="T2260">
        <f t="shared" ca="1" si="1258"/>
        <v>7</v>
      </c>
      <c r="U2260">
        <f t="shared" ca="1" si="1259"/>
        <v>7</v>
      </c>
      <c r="V2260">
        <f t="shared" ca="1" si="1260"/>
        <v>3</v>
      </c>
      <c r="X2260">
        <f t="shared" ref="X2260:X2323" si="1262">X2259+1</f>
        <v>2260</v>
      </c>
      <c r="Y2260">
        <f t="shared" ref="Y2260:Y2323" si="1263">IF(C2260=C2259,Y2259,X2260)</f>
        <v>2252</v>
      </c>
      <c r="Z2260">
        <f t="shared" ref="Z2260:Z2323" si="1264">Y2260+1</f>
        <v>2253</v>
      </c>
      <c r="AA2260">
        <f t="shared" si="1261"/>
        <v>2451</v>
      </c>
      <c r="AB2260">
        <f t="shared" si="1230"/>
        <v>200</v>
      </c>
      <c r="AM2260" t="str">
        <f t="shared" si="1231"/>
        <v>201903KS</v>
      </c>
      <c r="AN2260">
        <f t="shared" ca="1" si="1239"/>
        <v>17.000020586721565</v>
      </c>
      <c r="AO2260">
        <f t="shared" ca="1" si="1240"/>
        <v>0.99845599588265566</v>
      </c>
      <c r="AP2260">
        <f t="shared" ca="1" si="1232"/>
        <v>6.9994853319608845</v>
      </c>
      <c r="AQ2260">
        <f t="shared" ca="1" si="1233"/>
        <v>6.9994853319608845</v>
      </c>
      <c r="AR2260">
        <f t="shared" ca="1" si="1234"/>
        <v>3.0005146680391146</v>
      </c>
      <c r="AS2260">
        <f ca="1">P2260/J2260</f>
        <v>0.24098847044093297</v>
      </c>
    </row>
    <row r="2261" spans="1:45" x14ac:dyDescent="0.4">
      <c r="A2261">
        <f t="shared" si="1229"/>
        <v>201903</v>
      </c>
      <c r="B2261" t="s">
        <v>297</v>
      </c>
      <c r="C2261" t="s">
        <v>288</v>
      </c>
      <c r="D2261" t="str">
        <f t="shared" ca="1" si="1238"/>
        <v>I113</v>
      </c>
      <c r="E2261">
        <f t="shared" ca="1" si="1249"/>
        <v>48</v>
      </c>
      <c r="F2261">
        <f t="shared" ca="1" si="1250"/>
        <v>19</v>
      </c>
      <c r="G2261" t="str">
        <f t="shared" ca="1" si="1235"/>
        <v>S10</v>
      </c>
      <c r="H2261" t="str">
        <f t="shared" ca="1" si="1236"/>
        <v>S109</v>
      </c>
      <c r="I2261">
        <f ca="1">VLOOKUP(D2261,PRC!$A$2:$B$21,2,0)*E2261</f>
        <v>32160000</v>
      </c>
      <c r="J2261">
        <f t="shared" ca="1" si="1251"/>
        <v>27014396</v>
      </c>
      <c r="K2261">
        <f ca="1">VLOOKUP(D2261,PRC!$A$1:$C$21,3,0)*E2261</f>
        <v>14472000</v>
      </c>
      <c r="L2261">
        <f t="shared" ca="1" si="1252"/>
        <v>965000</v>
      </c>
      <c r="M2261">
        <f t="shared" ca="1" si="1253"/>
        <v>1286000</v>
      </c>
      <c r="N2261">
        <f t="shared" ca="1" si="1254"/>
        <v>1930000</v>
      </c>
      <c r="O2261">
        <f t="shared" ca="1" si="1255"/>
        <v>965000</v>
      </c>
      <c r="P2261">
        <f t="shared" ca="1" si="1237"/>
        <v>7396396</v>
      </c>
      <c r="Q2261">
        <f ca="1">IF(P2261&gt;0,1,0)</f>
        <v>1</v>
      </c>
      <c r="R2261">
        <f t="shared" ca="1" si="1256"/>
        <v>16</v>
      </c>
      <c r="S2261">
        <f t="shared" ca="1" si="1257"/>
        <v>3</v>
      </c>
      <c r="T2261">
        <f t="shared" ca="1" si="1258"/>
        <v>4</v>
      </c>
      <c r="U2261">
        <f t="shared" ca="1" si="1259"/>
        <v>6</v>
      </c>
      <c r="V2261">
        <f t="shared" ca="1" si="1260"/>
        <v>3</v>
      </c>
      <c r="X2261">
        <f t="shared" si="1262"/>
        <v>2261</v>
      </c>
      <c r="Y2261">
        <f t="shared" si="1263"/>
        <v>2252</v>
      </c>
      <c r="Z2261">
        <f t="shared" si="1264"/>
        <v>2253</v>
      </c>
      <c r="AA2261">
        <f t="shared" si="1261"/>
        <v>2451</v>
      </c>
      <c r="AB2261">
        <f t="shared" si="1230"/>
        <v>200</v>
      </c>
      <c r="AM2261" t="str">
        <f t="shared" si="1231"/>
        <v>201903KS</v>
      </c>
      <c r="AN2261">
        <f t="shared" ca="1" si="1239"/>
        <v>16.000012437810941</v>
      </c>
      <c r="AO2261">
        <f t="shared" ca="1" si="1240"/>
        <v>3.0006218905472637</v>
      </c>
      <c r="AP2261">
        <f t="shared" ca="1" si="1232"/>
        <v>3.9987562189054726</v>
      </c>
      <c r="AQ2261">
        <f t="shared" ca="1" si="1233"/>
        <v>6.0012437810945274</v>
      </c>
      <c r="AR2261">
        <f t="shared" ca="1" si="1234"/>
        <v>3.0006218905472637</v>
      </c>
      <c r="AS2261">
        <f ca="1">P2261/J2261</f>
        <v>0.27379460936309663</v>
      </c>
    </row>
    <row r="2262" spans="1:45" x14ac:dyDescent="0.4">
      <c r="A2262">
        <f t="shared" si="1229"/>
        <v>201903</v>
      </c>
      <c r="B2262" t="s">
        <v>298</v>
      </c>
      <c r="C2262" t="s">
        <v>288</v>
      </c>
      <c r="D2262" t="str">
        <f t="shared" ca="1" si="1238"/>
        <v>I102</v>
      </c>
      <c r="E2262">
        <f t="shared" ca="1" si="1249"/>
        <v>34</v>
      </c>
      <c r="F2262">
        <f t="shared" ca="1" si="1250"/>
        <v>18</v>
      </c>
      <c r="G2262" t="str">
        <f t="shared" ca="1" si="1235"/>
        <v>S10</v>
      </c>
      <c r="H2262" t="str">
        <f t="shared" ca="1" si="1236"/>
        <v>S106</v>
      </c>
      <c r="I2262">
        <f ca="1">VLOOKUP(D2262,PRC!$A$2:$B$21,2,0)*E2262</f>
        <v>1360000</v>
      </c>
      <c r="J2262">
        <f t="shared" ca="1" si="1251"/>
        <v>1142396</v>
      </c>
      <c r="K2262">
        <f ca="1">VLOOKUP(D2262,PRC!$A$1:$C$21,3,0)*E2262</f>
        <v>639200</v>
      </c>
      <c r="L2262">
        <f t="shared" ca="1" si="1252"/>
        <v>27000</v>
      </c>
      <c r="M2262">
        <f t="shared" ca="1" si="1253"/>
        <v>82000</v>
      </c>
      <c r="N2262">
        <f t="shared" ca="1" si="1254"/>
        <v>68000</v>
      </c>
      <c r="O2262">
        <f t="shared" ca="1" si="1255"/>
        <v>54000</v>
      </c>
      <c r="P2262">
        <f t="shared" ca="1" si="1237"/>
        <v>272196</v>
      </c>
      <c r="Q2262">
        <f ca="1">IF(P2262&gt;0,1,0)</f>
        <v>1</v>
      </c>
      <c r="R2262">
        <f t="shared" ca="1" si="1256"/>
        <v>16</v>
      </c>
      <c r="S2262">
        <f t="shared" ca="1" si="1257"/>
        <v>2</v>
      </c>
      <c r="T2262">
        <f t="shared" ca="1" si="1258"/>
        <v>6</v>
      </c>
      <c r="U2262">
        <f t="shared" ca="1" si="1259"/>
        <v>5</v>
      </c>
      <c r="V2262">
        <f t="shared" ca="1" si="1260"/>
        <v>4</v>
      </c>
      <c r="X2262">
        <f t="shared" si="1262"/>
        <v>2262</v>
      </c>
      <c r="Y2262">
        <f t="shared" si="1263"/>
        <v>2252</v>
      </c>
      <c r="Z2262">
        <f t="shared" si="1264"/>
        <v>2253</v>
      </c>
      <c r="AA2262">
        <f t="shared" si="1261"/>
        <v>2451</v>
      </c>
      <c r="AB2262">
        <f t="shared" si="1230"/>
        <v>200</v>
      </c>
      <c r="AM2262" t="str">
        <f t="shared" si="1231"/>
        <v>201903KS</v>
      </c>
      <c r="AN2262">
        <f t="shared" ca="1" si="1239"/>
        <v>16.000294117647062</v>
      </c>
      <c r="AO2262">
        <f t="shared" ca="1" si="1240"/>
        <v>1.9852941176470587</v>
      </c>
      <c r="AP2262">
        <f t="shared" ca="1" si="1232"/>
        <v>6.0294117647058822</v>
      </c>
      <c r="AQ2262">
        <f t="shared" ca="1" si="1233"/>
        <v>5</v>
      </c>
      <c r="AR2262">
        <f t="shared" ca="1" si="1234"/>
        <v>3.9705882352941173</v>
      </c>
      <c r="AS2262">
        <f ca="1">P2262/J2262</f>
        <v>0.23826764099314074</v>
      </c>
    </row>
    <row r="2263" spans="1:45" x14ac:dyDescent="0.4">
      <c r="A2263">
        <f t="shared" si="1229"/>
        <v>201903</v>
      </c>
      <c r="B2263" t="s">
        <v>299</v>
      </c>
      <c r="C2263" t="s">
        <v>288</v>
      </c>
      <c r="D2263" t="str">
        <f t="shared" ca="1" si="1238"/>
        <v>I105</v>
      </c>
      <c r="E2263">
        <f t="shared" ca="1" si="1249"/>
        <v>42</v>
      </c>
      <c r="F2263">
        <f t="shared" ca="1" si="1250"/>
        <v>14</v>
      </c>
      <c r="G2263" t="str">
        <f t="shared" ca="1" si="1235"/>
        <v>S11</v>
      </c>
      <c r="H2263" t="str">
        <f t="shared" ca="1" si="1236"/>
        <v>S112</v>
      </c>
      <c r="I2263">
        <f ca="1">VLOOKUP(D2263,PRC!$A$2:$B$21,2,0)*E2263</f>
        <v>4200000</v>
      </c>
      <c r="J2263">
        <f t="shared" ca="1" si="1251"/>
        <v>3695996</v>
      </c>
      <c r="K2263">
        <f ca="1">VLOOKUP(D2263,PRC!$A$1:$C$21,3,0)*E2263</f>
        <v>2478000</v>
      </c>
      <c r="L2263">
        <f t="shared" ca="1" si="1252"/>
        <v>126000</v>
      </c>
      <c r="M2263">
        <f t="shared" ca="1" si="1253"/>
        <v>210000</v>
      </c>
      <c r="N2263">
        <f t="shared" ca="1" si="1254"/>
        <v>378000</v>
      </c>
      <c r="O2263">
        <f t="shared" ca="1" si="1255"/>
        <v>210000</v>
      </c>
      <c r="P2263">
        <f t="shared" ca="1" si="1237"/>
        <v>293996</v>
      </c>
      <c r="Q2263">
        <f ca="1">IF(P2263&gt;0,1,0)</f>
        <v>1</v>
      </c>
      <c r="R2263">
        <f t="shared" ca="1" si="1256"/>
        <v>12</v>
      </c>
      <c r="S2263">
        <f t="shared" ca="1" si="1257"/>
        <v>3</v>
      </c>
      <c r="T2263">
        <f t="shared" ca="1" si="1258"/>
        <v>5</v>
      </c>
      <c r="U2263">
        <f t="shared" ca="1" si="1259"/>
        <v>9</v>
      </c>
      <c r="V2263">
        <f t="shared" ca="1" si="1260"/>
        <v>5</v>
      </c>
      <c r="X2263">
        <f t="shared" si="1262"/>
        <v>2263</v>
      </c>
      <c r="Y2263">
        <f t="shared" si="1263"/>
        <v>2252</v>
      </c>
      <c r="Z2263">
        <f t="shared" si="1264"/>
        <v>2253</v>
      </c>
      <c r="AA2263">
        <f t="shared" si="1261"/>
        <v>2451</v>
      </c>
      <c r="AB2263">
        <f t="shared" si="1230"/>
        <v>200</v>
      </c>
      <c r="AM2263" t="str">
        <f t="shared" si="1231"/>
        <v>201903KS</v>
      </c>
      <c r="AN2263">
        <f t="shared" ca="1" si="1239"/>
        <v>12.000095238095243</v>
      </c>
      <c r="AO2263">
        <f t="shared" ca="1" si="1240"/>
        <v>3</v>
      </c>
      <c r="AP2263">
        <f t="shared" ca="1" si="1232"/>
        <v>5</v>
      </c>
      <c r="AQ2263">
        <f t="shared" ca="1" si="1233"/>
        <v>9</v>
      </c>
      <c r="AR2263">
        <f t="shared" ca="1" si="1234"/>
        <v>5</v>
      </c>
      <c r="AS2263">
        <f ca="1">P2263/J2263</f>
        <v>7.9544458381448468E-2</v>
      </c>
    </row>
    <row r="2264" spans="1:45" x14ac:dyDescent="0.4">
      <c r="A2264">
        <f t="shared" si="1229"/>
        <v>201903</v>
      </c>
      <c r="B2264" t="s">
        <v>300</v>
      </c>
      <c r="C2264" t="s">
        <v>288</v>
      </c>
      <c r="D2264" t="str">
        <f t="shared" ca="1" si="1238"/>
        <v>I112</v>
      </c>
      <c r="E2264">
        <f t="shared" ca="1" si="1249"/>
        <v>14</v>
      </c>
      <c r="F2264">
        <f t="shared" ca="1" si="1250"/>
        <v>13</v>
      </c>
      <c r="G2264" t="str">
        <f t="shared" ca="1" si="1235"/>
        <v>S11</v>
      </c>
      <c r="H2264" t="str">
        <f t="shared" ca="1" si="1236"/>
        <v>S119</v>
      </c>
      <c r="I2264">
        <f ca="1">VLOOKUP(D2264,PRC!$A$2:$B$21,2,0)*E2264</f>
        <v>910000</v>
      </c>
      <c r="J2264">
        <f t="shared" ca="1" si="1251"/>
        <v>727996</v>
      </c>
      <c r="K2264">
        <f ca="1">VLOOKUP(D2264,PRC!$A$1:$C$21,3,0)*E2264</f>
        <v>455000</v>
      </c>
      <c r="L2264">
        <f t="shared" ca="1" si="1252"/>
        <v>18000</v>
      </c>
      <c r="M2264">
        <f t="shared" ca="1" si="1253"/>
        <v>64000</v>
      </c>
      <c r="N2264">
        <f t="shared" ca="1" si="1254"/>
        <v>73000</v>
      </c>
      <c r="O2264">
        <f t="shared" ca="1" si="1255"/>
        <v>46000</v>
      </c>
      <c r="P2264">
        <f t="shared" ca="1" si="1237"/>
        <v>71996</v>
      </c>
      <c r="Q2264">
        <f ca="1">IF(P2264&gt;0,1,0)</f>
        <v>1</v>
      </c>
      <c r="R2264">
        <f t="shared" ca="1" si="1256"/>
        <v>20</v>
      </c>
      <c r="S2264">
        <f t="shared" ca="1" si="1257"/>
        <v>2</v>
      </c>
      <c r="T2264">
        <f t="shared" ca="1" si="1258"/>
        <v>7</v>
      </c>
      <c r="U2264">
        <f t="shared" ca="1" si="1259"/>
        <v>8</v>
      </c>
      <c r="V2264">
        <f t="shared" ca="1" si="1260"/>
        <v>5</v>
      </c>
      <c r="X2264">
        <f t="shared" si="1262"/>
        <v>2264</v>
      </c>
      <c r="Y2264">
        <f t="shared" si="1263"/>
        <v>2252</v>
      </c>
      <c r="Z2264">
        <f t="shared" si="1264"/>
        <v>2253</v>
      </c>
      <c r="AA2264">
        <f t="shared" si="1261"/>
        <v>2451</v>
      </c>
      <c r="AB2264">
        <f t="shared" si="1230"/>
        <v>200</v>
      </c>
      <c r="AM2264" t="str">
        <f t="shared" si="1231"/>
        <v>201903KS</v>
      </c>
      <c r="AN2264">
        <f t="shared" ca="1" si="1239"/>
        <v>20.000439560439563</v>
      </c>
      <c r="AO2264">
        <f t="shared" ca="1" si="1240"/>
        <v>1.9780219780219779</v>
      </c>
      <c r="AP2264">
        <f t="shared" ca="1" si="1232"/>
        <v>7.0329670329670328</v>
      </c>
      <c r="AQ2264">
        <f t="shared" ca="1" si="1233"/>
        <v>8.0219780219780219</v>
      </c>
      <c r="AR2264">
        <f t="shared" ca="1" si="1234"/>
        <v>5.0549450549450547</v>
      </c>
      <c r="AS2264">
        <f ca="1">P2264/J2264</f>
        <v>9.8896147781031771E-2</v>
      </c>
    </row>
    <row r="2265" spans="1:45" x14ac:dyDescent="0.4">
      <c r="A2265">
        <f t="shared" si="1229"/>
        <v>201903</v>
      </c>
      <c r="B2265" t="s">
        <v>301</v>
      </c>
      <c r="C2265" t="s">
        <v>288</v>
      </c>
      <c r="D2265" t="str">
        <f t="shared" ca="1" si="1238"/>
        <v>I105</v>
      </c>
      <c r="E2265">
        <f t="shared" ca="1" si="1249"/>
        <v>11</v>
      </c>
      <c r="F2265">
        <f t="shared" ca="1" si="1250"/>
        <v>15</v>
      </c>
      <c r="G2265" t="str">
        <f t="shared" ca="1" si="1235"/>
        <v>S10</v>
      </c>
      <c r="H2265" t="str">
        <f t="shared" ca="1" si="1236"/>
        <v>S103</v>
      </c>
      <c r="I2265">
        <f ca="1">VLOOKUP(D2265,PRC!$A$2:$B$21,2,0)*E2265</f>
        <v>1100000</v>
      </c>
      <c r="J2265">
        <f t="shared" ca="1" si="1251"/>
        <v>879996</v>
      </c>
      <c r="K2265">
        <f ca="1">VLOOKUP(D2265,PRC!$A$1:$C$21,3,0)*E2265</f>
        <v>649000</v>
      </c>
      <c r="L2265">
        <f t="shared" ca="1" si="1252"/>
        <v>33000</v>
      </c>
      <c r="M2265">
        <f t="shared" ca="1" si="1253"/>
        <v>44000</v>
      </c>
      <c r="N2265">
        <f t="shared" ca="1" si="1254"/>
        <v>88000</v>
      </c>
      <c r="O2265">
        <f t="shared" ca="1" si="1255"/>
        <v>44000</v>
      </c>
      <c r="P2265">
        <f t="shared" ca="1" si="1237"/>
        <v>21996</v>
      </c>
      <c r="Q2265">
        <f ca="1">IF(P2265&gt;0,1,0)</f>
        <v>1</v>
      </c>
      <c r="R2265">
        <f t="shared" ca="1" si="1256"/>
        <v>20</v>
      </c>
      <c r="S2265">
        <f t="shared" ca="1" si="1257"/>
        <v>3</v>
      </c>
      <c r="T2265">
        <f t="shared" ca="1" si="1258"/>
        <v>4</v>
      </c>
      <c r="U2265">
        <f t="shared" ca="1" si="1259"/>
        <v>8</v>
      </c>
      <c r="V2265">
        <f t="shared" ca="1" si="1260"/>
        <v>4</v>
      </c>
      <c r="X2265">
        <f t="shared" si="1262"/>
        <v>2265</v>
      </c>
      <c r="Y2265">
        <f t="shared" si="1263"/>
        <v>2252</v>
      </c>
      <c r="Z2265">
        <f t="shared" si="1264"/>
        <v>2253</v>
      </c>
      <c r="AA2265">
        <f t="shared" si="1261"/>
        <v>2451</v>
      </c>
      <c r="AB2265">
        <f t="shared" si="1230"/>
        <v>200</v>
      </c>
      <c r="AM2265" t="str">
        <f t="shared" si="1231"/>
        <v>201903KS</v>
      </c>
      <c r="AN2265">
        <f t="shared" ca="1" si="1239"/>
        <v>20.000363636363637</v>
      </c>
      <c r="AO2265">
        <f t="shared" ca="1" si="1240"/>
        <v>3</v>
      </c>
      <c r="AP2265">
        <f t="shared" ca="1" si="1232"/>
        <v>4</v>
      </c>
      <c r="AQ2265">
        <f t="shared" ca="1" si="1233"/>
        <v>8</v>
      </c>
      <c r="AR2265">
        <f t="shared" ca="1" si="1234"/>
        <v>4</v>
      </c>
      <c r="AS2265">
        <f ca="1">P2265/J2265</f>
        <v>2.4995568161673462E-2</v>
      </c>
    </row>
    <row r="2266" spans="1:45" x14ac:dyDescent="0.4">
      <c r="A2266">
        <f t="shared" si="1229"/>
        <v>201903</v>
      </c>
      <c r="B2266" t="s">
        <v>302</v>
      </c>
      <c r="C2266" t="s">
        <v>288</v>
      </c>
      <c r="D2266" t="str">
        <f t="shared" ca="1" si="1238"/>
        <v>I114</v>
      </c>
      <c r="E2266">
        <f t="shared" ca="1" si="1249"/>
        <v>29</v>
      </c>
      <c r="F2266">
        <f t="shared" ca="1" si="1250"/>
        <v>14</v>
      </c>
      <c r="G2266" t="str">
        <f t="shared" ca="1" si="1235"/>
        <v>S10</v>
      </c>
      <c r="H2266" t="str">
        <f t="shared" ca="1" si="1236"/>
        <v>S104</v>
      </c>
      <c r="I2266">
        <f ca="1">VLOOKUP(D2266,PRC!$A$2:$B$21,2,0)*E2266</f>
        <v>6960000</v>
      </c>
      <c r="J2266">
        <f t="shared" ca="1" si="1251"/>
        <v>6263996</v>
      </c>
      <c r="K2266">
        <f ca="1">VLOOKUP(D2266,PRC!$A$1:$C$21,3,0)*E2266</f>
        <v>4036800</v>
      </c>
      <c r="L2266">
        <f t="shared" ca="1" si="1252"/>
        <v>139000</v>
      </c>
      <c r="M2266">
        <f t="shared" ca="1" si="1253"/>
        <v>487000</v>
      </c>
      <c r="N2266">
        <f t="shared" ca="1" si="1254"/>
        <v>348000</v>
      </c>
      <c r="O2266">
        <f t="shared" ca="1" si="1255"/>
        <v>209000</v>
      </c>
      <c r="P2266">
        <f t="shared" ca="1" si="1237"/>
        <v>1044196</v>
      </c>
      <c r="Q2266">
        <f ca="1">IF(P2266&gt;0,1,0)</f>
        <v>1</v>
      </c>
      <c r="R2266">
        <f t="shared" ca="1" si="1256"/>
        <v>10</v>
      </c>
      <c r="S2266">
        <f t="shared" ca="1" si="1257"/>
        <v>2</v>
      </c>
      <c r="T2266">
        <f t="shared" ca="1" si="1258"/>
        <v>7</v>
      </c>
      <c r="U2266">
        <f t="shared" ca="1" si="1259"/>
        <v>5</v>
      </c>
      <c r="V2266">
        <f t="shared" ca="1" si="1260"/>
        <v>3</v>
      </c>
      <c r="X2266">
        <f t="shared" si="1262"/>
        <v>2266</v>
      </c>
      <c r="Y2266">
        <f t="shared" si="1263"/>
        <v>2252</v>
      </c>
      <c r="Z2266">
        <f t="shared" si="1264"/>
        <v>2253</v>
      </c>
      <c r="AA2266">
        <f t="shared" si="1261"/>
        <v>2451</v>
      </c>
      <c r="AB2266">
        <f t="shared" si="1230"/>
        <v>200</v>
      </c>
      <c r="AM2266" t="str">
        <f t="shared" si="1231"/>
        <v>201903KS</v>
      </c>
      <c r="AN2266">
        <f t="shared" ca="1" si="1239"/>
        <v>10.000057471264368</v>
      </c>
      <c r="AO2266">
        <f t="shared" ca="1" si="1240"/>
        <v>1.9971264367816093</v>
      </c>
      <c r="AP2266">
        <f t="shared" ca="1" si="1232"/>
        <v>6.9971264367816088</v>
      </c>
      <c r="AQ2266">
        <f t="shared" ca="1" si="1233"/>
        <v>5</v>
      </c>
      <c r="AR2266">
        <f t="shared" ca="1" si="1234"/>
        <v>3.0028735632183907</v>
      </c>
      <c r="AS2266">
        <f ca="1">P2266/J2266</f>
        <v>0.16669806302558304</v>
      </c>
    </row>
    <row r="2267" spans="1:45" x14ac:dyDescent="0.4">
      <c r="A2267">
        <f t="shared" si="1229"/>
        <v>201903</v>
      </c>
      <c r="B2267" t="s">
        <v>303</v>
      </c>
      <c r="C2267" t="s">
        <v>288</v>
      </c>
      <c r="D2267" t="str">
        <f t="shared" ca="1" si="1238"/>
        <v>I102</v>
      </c>
      <c r="E2267">
        <f t="shared" ca="1" si="1249"/>
        <v>40</v>
      </c>
      <c r="F2267">
        <f t="shared" ca="1" si="1250"/>
        <v>12</v>
      </c>
      <c r="G2267" t="str">
        <f t="shared" ca="1" si="1235"/>
        <v>S10</v>
      </c>
      <c r="H2267" t="str">
        <f t="shared" ca="1" si="1236"/>
        <v>S101</v>
      </c>
      <c r="I2267">
        <f ca="1">VLOOKUP(D2267,PRC!$A$2:$B$21,2,0)*E2267</f>
        <v>1600000</v>
      </c>
      <c r="J2267">
        <f t="shared" ca="1" si="1251"/>
        <v>1327996</v>
      </c>
      <c r="K2267">
        <f ca="1">VLOOKUP(D2267,PRC!$A$1:$C$21,3,0)*E2267</f>
        <v>752000</v>
      </c>
      <c r="L2267">
        <f t="shared" ca="1" si="1252"/>
        <v>32000</v>
      </c>
      <c r="M2267">
        <f t="shared" ca="1" si="1253"/>
        <v>112000</v>
      </c>
      <c r="N2267">
        <f t="shared" ca="1" si="1254"/>
        <v>80000</v>
      </c>
      <c r="O2267">
        <f t="shared" ca="1" si="1255"/>
        <v>80000</v>
      </c>
      <c r="P2267">
        <f t="shared" ca="1" si="1237"/>
        <v>271996</v>
      </c>
      <c r="Q2267">
        <f ca="1">IF(P2267&gt;0,1,0)</f>
        <v>1</v>
      </c>
      <c r="R2267">
        <f t="shared" ca="1" si="1256"/>
        <v>17</v>
      </c>
      <c r="S2267">
        <f t="shared" ca="1" si="1257"/>
        <v>2</v>
      </c>
      <c r="T2267">
        <f t="shared" ca="1" si="1258"/>
        <v>7</v>
      </c>
      <c r="U2267">
        <f t="shared" ca="1" si="1259"/>
        <v>5</v>
      </c>
      <c r="V2267">
        <f t="shared" ca="1" si="1260"/>
        <v>5</v>
      </c>
      <c r="X2267">
        <f t="shared" si="1262"/>
        <v>2267</v>
      </c>
      <c r="Y2267">
        <f t="shared" si="1263"/>
        <v>2252</v>
      </c>
      <c r="Z2267">
        <f t="shared" si="1264"/>
        <v>2253</v>
      </c>
      <c r="AA2267">
        <f t="shared" si="1261"/>
        <v>2451</v>
      </c>
      <c r="AB2267">
        <f t="shared" si="1230"/>
        <v>200</v>
      </c>
      <c r="AM2267" t="str">
        <f t="shared" si="1231"/>
        <v>201903KS</v>
      </c>
      <c r="AN2267">
        <f t="shared" ca="1" si="1239"/>
        <v>17.000249999999994</v>
      </c>
      <c r="AO2267">
        <f t="shared" ca="1" si="1240"/>
        <v>2</v>
      </c>
      <c r="AP2267">
        <f t="shared" ca="1" si="1232"/>
        <v>7.0000000000000009</v>
      </c>
      <c r="AQ2267">
        <f t="shared" ca="1" si="1233"/>
        <v>5</v>
      </c>
      <c r="AR2267">
        <f t="shared" ca="1" si="1234"/>
        <v>5</v>
      </c>
      <c r="AS2267">
        <f ca="1">P2267/J2267</f>
        <v>0.20481688197856018</v>
      </c>
    </row>
    <row r="2268" spans="1:45" x14ac:dyDescent="0.4">
      <c r="A2268">
        <f t="shared" si="1229"/>
        <v>201903</v>
      </c>
      <c r="B2268" t="s">
        <v>304</v>
      </c>
      <c r="C2268" t="s">
        <v>288</v>
      </c>
      <c r="D2268" t="str">
        <f t="shared" ca="1" si="1238"/>
        <v>I104</v>
      </c>
      <c r="E2268">
        <f t="shared" ca="1" si="1249"/>
        <v>15</v>
      </c>
      <c r="F2268">
        <f t="shared" ca="1" si="1250"/>
        <v>18</v>
      </c>
      <c r="G2268" t="str">
        <f t="shared" ca="1" si="1235"/>
        <v>S11</v>
      </c>
      <c r="H2268" t="str">
        <f t="shared" ca="1" si="1236"/>
        <v>S116</v>
      </c>
      <c r="I2268">
        <f ca="1">VLOOKUP(D2268,PRC!$A$2:$B$21,2,0)*E2268</f>
        <v>1050000</v>
      </c>
      <c r="J2268">
        <f t="shared" ca="1" si="1251"/>
        <v>871496</v>
      </c>
      <c r="K2268">
        <f ca="1">VLOOKUP(D2268,PRC!$A$1:$C$21,3,0)*E2268</f>
        <v>441000</v>
      </c>
      <c r="L2268">
        <f t="shared" ca="1" si="1252"/>
        <v>11000</v>
      </c>
      <c r="M2268">
        <f t="shared" ca="1" si="1253"/>
        <v>53000</v>
      </c>
      <c r="N2268">
        <f t="shared" ca="1" si="1254"/>
        <v>84000</v>
      </c>
      <c r="O2268">
        <f t="shared" ca="1" si="1255"/>
        <v>42000</v>
      </c>
      <c r="P2268">
        <f t="shared" ca="1" si="1237"/>
        <v>240496</v>
      </c>
      <c r="Q2268">
        <f ca="1">IF(P2268&gt;0,1,0)</f>
        <v>1</v>
      </c>
      <c r="R2268">
        <f t="shared" ca="1" si="1256"/>
        <v>17</v>
      </c>
      <c r="S2268">
        <f t="shared" ca="1" si="1257"/>
        <v>1</v>
      </c>
      <c r="T2268">
        <f t="shared" ca="1" si="1258"/>
        <v>5</v>
      </c>
      <c r="U2268">
        <f t="shared" ca="1" si="1259"/>
        <v>8</v>
      </c>
      <c r="V2268">
        <f t="shared" ca="1" si="1260"/>
        <v>4</v>
      </c>
      <c r="X2268">
        <f t="shared" si="1262"/>
        <v>2268</v>
      </c>
      <c r="Y2268">
        <f t="shared" si="1263"/>
        <v>2252</v>
      </c>
      <c r="Z2268">
        <f t="shared" si="1264"/>
        <v>2253</v>
      </c>
      <c r="AA2268">
        <f t="shared" si="1261"/>
        <v>2451</v>
      </c>
      <c r="AB2268">
        <f t="shared" si="1230"/>
        <v>200</v>
      </c>
      <c r="AM2268" t="str">
        <f t="shared" si="1231"/>
        <v>201903KS</v>
      </c>
      <c r="AN2268">
        <f t="shared" ca="1" si="1239"/>
        <v>17.000380952380954</v>
      </c>
      <c r="AO2268">
        <f t="shared" ca="1" si="1240"/>
        <v>1.0476190476190477</v>
      </c>
      <c r="AP2268">
        <f t="shared" ca="1" si="1232"/>
        <v>5.0476190476190474</v>
      </c>
      <c r="AQ2268">
        <f t="shared" ca="1" si="1233"/>
        <v>8</v>
      </c>
      <c r="AR2268">
        <f t="shared" ca="1" si="1234"/>
        <v>4</v>
      </c>
      <c r="AS2268">
        <f ca="1">P2268/J2268</f>
        <v>0.27595766360373425</v>
      </c>
    </row>
    <row r="2269" spans="1:45" x14ac:dyDescent="0.4">
      <c r="A2269">
        <f t="shared" si="1229"/>
        <v>201903</v>
      </c>
      <c r="B2269" t="s">
        <v>305</v>
      </c>
      <c r="C2269" t="s">
        <v>288</v>
      </c>
      <c r="D2269" t="str">
        <f t="shared" ca="1" si="1238"/>
        <v>I108</v>
      </c>
      <c r="E2269">
        <f t="shared" ca="1" si="1249"/>
        <v>31</v>
      </c>
      <c r="F2269">
        <f t="shared" ca="1" si="1250"/>
        <v>14</v>
      </c>
      <c r="G2269" t="str">
        <f t="shared" ca="1" si="1235"/>
        <v>S10</v>
      </c>
      <c r="H2269" t="str">
        <f t="shared" ca="1" si="1236"/>
        <v>S108</v>
      </c>
      <c r="I2269">
        <f ca="1">VLOOKUP(D2269,PRC!$A$2:$B$21,2,0)*E2269</f>
        <v>1240000</v>
      </c>
      <c r="J2269">
        <f t="shared" ca="1" si="1251"/>
        <v>1091196</v>
      </c>
      <c r="K2269">
        <f ca="1">VLOOKUP(D2269,PRC!$A$1:$C$21,3,0)*E2269</f>
        <v>570400</v>
      </c>
      <c r="L2269">
        <f t="shared" ca="1" si="1252"/>
        <v>37000</v>
      </c>
      <c r="M2269">
        <f t="shared" ca="1" si="1253"/>
        <v>50000</v>
      </c>
      <c r="N2269">
        <f t="shared" ca="1" si="1254"/>
        <v>99000</v>
      </c>
      <c r="O2269">
        <f t="shared" ca="1" si="1255"/>
        <v>37000</v>
      </c>
      <c r="P2269">
        <f t="shared" ca="1" si="1237"/>
        <v>297796</v>
      </c>
      <c r="Q2269">
        <f ca="1">IF(P2269&gt;0,1,0)</f>
        <v>1</v>
      </c>
      <c r="R2269">
        <f t="shared" ca="1" si="1256"/>
        <v>12</v>
      </c>
      <c r="S2269">
        <f t="shared" ca="1" si="1257"/>
        <v>3</v>
      </c>
      <c r="T2269">
        <f t="shared" ca="1" si="1258"/>
        <v>4</v>
      </c>
      <c r="U2269">
        <f t="shared" ca="1" si="1259"/>
        <v>8</v>
      </c>
      <c r="V2269">
        <f t="shared" ca="1" si="1260"/>
        <v>3</v>
      </c>
      <c r="X2269">
        <f t="shared" si="1262"/>
        <v>2269</v>
      </c>
      <c r="Y2269">
        <f t="shared" si="1263"/>
        <v>2252</v>
      </c>
      <c r="Z2269">
        <f t="shared" si="1264"/>
        <v>2253</v>
      </c>
      <c r="AA2269">
        <f t="shared" si="1261"/>
        <v>2451</v>
      </c>
      <c r="AB2269">
        <f t="shared" si="1230"/>
        <v>200</v>
      </c>
      <c r="AM2269" t="str">
        <f t="shared" si="1231"/>
        <v>201903KS</v>
      </c>
      <c r="AN2269">
        <f t="shared" ca="1" si="1239"/>
        <v>12.000322580645161</v>
      </c>
      <c r="AO2269">
        <f t="shared" ca="1" si="1240"/>
        <v>2.9838709677419355</v>
      </c>
      <c r="AP2269">
        <f t="shared" ca="1" si="1232"/>
        <v>4.032258064516129</v>
      </c>
      <c r="AQ2269">
        <f t="shared" ca="1" si="1233"/>
        <v>7.9838709677419351</v>
      </c>
      <c r="AR2269">
        <f t="shared" ca="1" si="1234"/>
        <v>2.9838709677419355</v>
      </c>
      <c r="AS2269">
        <f ca="1">P2269/J2269</f>
        <v>0.27290789189109932</v>
      </c>
    </row>
    <row r="2270" spans="1:45" x14ac:dyDescent="0.4">
      <c r="A2270">
        <f t="shared" si="1229"/>
        <v>201903</v>
      </c>
      <c r="B2270" t="s">
        <v>306</v>
      </c>
      <c r="C2270" t="s">
        <v>288</v>
      </c>
      <c r="D2270" t="str">
        <f t="shared" ca="1" si="1238"/>
        <v>I105</v>
      </c>
      <c r="E2270">
        <f t="shared" ca="1" si="1249"/>
        <v>25</v>
      </c>
      <c r="F2270">
        <f t="shared" ca="1" si="1250"/>
        <v>15</v>
      </c>
      <c r="G2270" t="str">
        <f t="shared" ca="1" si="1235"/>
        <v>S10</v>
      </c>
      <c r="H2270" t="str">
        <f t="shared" ca="1" si="1236"/>
        <v>S101</v>
      </c>
      <c r="I2270">
        <f ca="1">VLOOKUP(D2270,PRC!$A$2:$B$21,2,0)*E2270</f>
        <v>2500000</v>
      </c>
      <c r="J2270">
        <f t="shared" ca="1" si="1251"/>
        <v>2149996</v>
      </c>
      <c r="K2270">
        <f ca="1">VLOOKUP(D2270,PRC!$A$1:$C$21,3,0)*E2270</f>
        <v>1475000</v>
      </c>
      <c r="L2270">
        <f t="shared" ca="1" si="1252"/>
        <v>50000</v>
      </c>
      <c r="M2270">
        <f t="shared" ca="1" si="1253"/>
        <v>100000</v>
      </c>
      <c r="N2270">
        <f t="shared" ca="1" si="1254"/>
        <v>150000</v>
      </c>
      <c r="O2270">
        <f t="shared" ca="1" si="1255"/>
        <v>125000</v>
      </c>
      <c r="P2270">
        <f t="shared" ca="1" si="1237"/>
        <v>249996</v>
      </c>
      <c r="Q2270">
        <f ca="1">IF(P2270&gt;0,1,0)</f>
        <v>1</v>
      </c>
      <c r="R2270">
        <f t="shared" ca="1" si="1256"/>
        <v>14</v>
      </c>
      <c r="S2270">
        <f t="shared" ca="1" si="1257"/>
        <v>2</v>
      </c>
      <c r="T2270">
        <f t="shared" ca="1" si="1258"/>
        <v>4</v>
      </c>
      <c r="U2270">
        <f t="shared" ca="1" si="1259"/>
        <v>6</v>
      </c>
      <c r="V2270">
        <f t="shared" ca="1" si="1260"/>
        <v>5</v>
      </c>
      <c r="X2270">
        <f t="shared" si="1262"/>
        <v>2270</v>
      </c>
      <c r="Y2270">
        <f t="shared" si="1263"/>
        <v>2252</v>
      </c>
      <c r="Z2270">
        <f t="shared" si="1264"/>
        <v>2253</v>
      </c>
      <c r="AA2270">
        <f t="shared" si="1261"/>
        <v>2451</v>
      </c>
      <c r="AB2270">
        <f t="shared" si="1230"/>
        <v>200</v>
      </c>
      <c r="AM2270" t="str">
        <f t="shared" si="1231"/>
        <v>201903KS</v>
      </c>
      <c r="AN2270">
        <f t="shared" ca="1" si="1239"/>
        <v>14.000159999999994</v>
      </c>
      <c r="AO2270">
        <f t="shared" ca="1" si="1240"/>
        <v>2</v>
      </c>
      <c r="AP2270">
        <f t="shared" ca="1" si="1232"/>
        <v>4</v>
      </c>
      <c r="AQ2270">
        <f t="shared" ca="1" si="1233"/>
        <v>6</v>
      </c>
      <c r="AR2270">
        <f t="shared" ca="1" si="1234"/>
        <v>5</v>
      </c>
      <c r="AS2270">
        <f ca="1">P2270/J2270</f>
        <v>0.11627742563241979</v>
      </c>
    </row>
    <row r="2271" spans="1:45" x14ac:dyDescent="0.4">
      <c r="A2271">
        <f t="shared" si="1229"/>
        <v>201903</v>
      </c>
      <c r="B2271" t="s">
        <v>307</v>
      </c>
      <c r="C2271" t="s">
        <v>288</v>
      </c>
      <c r="D2271" t="str">
        <f t="shared" ca="1" si="1238"/>
        <v>I102</v>
      </c>
      <c r="E2271">
        <f t="shared" ca="1" si="1249"/>
        <v>38</v>
      </c>
      <c r="F2271">
        <f t="shared" ca="1" si="1250"/>
        <v>19</v>
      </c>
      <c r="G2271" t="str">
        <f t="shared" ca="1" si="1235"/>
        <v>S10</v>
      </c>
      <c r="H2271" t="str">
        <f t="shared" ca="1" si="1236"/>
        <v>S107</v>
      </c>
      <c r="I2271">
        <f ca="1">VLOOKUP(D2271,PRC!$A$2:$B$21,2,0)*E2271</f>
        <v>1520000</v>
      </c>
      <c r="J2271">
        <f t="shared" ca="1" si="1251"/>
        <v>1276796</v>
      </c>
      <c r="K2271">
        <f ca="1">VLOOKUP(D2271,PRC!$A$1:$C$21,3,0)*E2271</f>
        <v>714400</v>
      </c>
      <c r="L2271">
        <f t="shared" ca="1" si="1252"/>
        <v>15000</v>
      </c>
      <c r="M2271">
        <f t="shared" ca="1" si="1253"/>
        <v>106000</v>
      </c>
      <c r="N2271">
        <f t="shared" ca="1" si="1254"/>
        <v>91000</v>
      </c>
      <c r="O2271">
        <f t="shared" ca="1" si="1255"/>
        <v>76000</v>
      </c>
      <c r="P2271">
        <f t="shared" ca="1" si="1237"/>
        <v>274396</v>
      </c>
      <c r="Q2271">
        <f ca="1">IF(P2271&gt;0,1,0)</f>
        <v>1</v>
      </c>
      <c r="R2271">
        <f t="shared" ca="1" si="1256"/>
        <v>16</v>
      </c>
      <c r="S2271">
        <f t="shared" ca="1" si="1257"/>
        <v>1</v>
      </c>
      <c r="T2271">
        <f t="shared" ca="1" si="1258"/>
        <v>7</v>
      </c>
      <c r="U2271">
        <f t="shared" ca="1" si="1259"/>
        <v>6</v>
      </c>
      <c r="V2271">
        <f t="shared" ca="1" si="1260"/>
        <v>5</v>
      </c>
      <c r="X2271">
        <f t="shared" si="1262"/>
        <v>2271</v>
      </c>
      <c r="Y2271">
        <f t="shared" si="1263"/>
        <v>2252</v>
      </c>
      <c r="Z2271">
        <f t="shared" si="1264"/>
        <v>2253</v>
      </c>
      <c r="AA2271">
        <f t="shared" si="1261"/>
        <v>2451</v>
      </c>
      <c r="AB2271">
        <f t="shared" si="1230"/>
        <v>200</v>
      </c>
      <c r="AM2271" t="str">
        <f t="shared" si="1231"/>
        <v>201903KS</v>
      </c>
      <c r="AN2271">
        <f t="shared" ca="1" si="1239"/>
        <v>16.000263157894736</v>
      </c>
      <c r="AO2271">
        <f t="shared" ca="1" si="1240"/>
        <v>0.98684210526315785</v>
      </c>
      <c r="AP2271">
        <f t="shared" ca="1" si="1232"/>
        <v>6.973684210526315</v>
      </c>
      <c r="AQ2271">
        <f t="shared" ca="1" si="1233"/>
        <v>5.9868421052631575</v>
      </c>
      <c r="AR2271">
        <f t="shared" ca="1" si="1234"/>
        <v>5</v>
      </c>
      <c r="AS2271">
        <f ca="1">P2271/J2271</f>
        <v>0.21490982114605622</v>
      </c>
    </row>
    <row r="2272" spans="1:45" x14ac:dyDescent="0.4">
      <c r="A2272">
        <f t="shared" si="1229"/>
        <v>201903</v>
      </c>
      <c r="B2272" t="s">
        <v>308</v>
      </c>
      <c r="C2272" t="s">
        <v>288</v>
      </c>
      <c r="D2272" t="str">
        <f t="shared" ca="1" si="1238"/>
        <v>I112</v>
      </c>
      <c r="E2272">
        <f t="shared" ca="1" si="1249"/>
        <v>21</v>
      </c>
      <c r="F2272">
        <f t="shared" ca="1" si="1250"/>
        <v>18</v>
      </c>
      <c r="G2272" t="str">
        <f t="shared" ca="1" si="1235"/>
        <v>S10</v>
      </c>
      <c r="H2272" t="str">
        <f t="shared" ca="1" si="1236"/>
        <v>S107</v>
      </c>
      <c r="I2272">
        <f ca="1">VLOOKUP(D2272,PRC!$A$2:$B$21,2,0)*E2272</f>
        <v>1365000</v>
      </c>
      <c r="J2272">
        <f t="shared" ca="1" si="1251"/>
        <v>1132946</v>
      </c>
      <c r="K2272">
        <f ca="1">VLOOKUP(D2272,PRC!$A$1:$C$21,3,0)*E2272</f>
        <v>682500</v>
      </c>
      <c r="L2272">
        <f t="shared" ca="1" si="1252"/>
        <v>14000</v>
      </c>
      <c r="M2272">
        <f t="shared" ca="1" si="1253"/>
        <v>68000</v>
      </c>
      <c r="N2272">
        <f t="shared" ca="1" si="1254"/>
        <v>68000</v>
      </c>
      <c r="O2272">
        <f t="shared" ca="1" si="1255"/>
        <v>55000</v>
      </c>
      <c r="P2272">
        <f t="shared" ca="1" si="1237"/>
        <v>245446</v>
      </c>
      <c r="Q2272">
        <f ca="1">IF(P2272&gt;0,1,0)</f>
        <v>1</v>
      </c>
      <c r="R2272">
        <f t="shared" ca="1" si="1256"/>
        <v>17</v>
      </c>
      <c r="S2272">
        <f t="shared" ca="1" si="1257"/>
        <v>1</v>
      </c>
      <c r="T2272">
        <f t="shared" ca="1" si="1258"/>
        <v>5</v>
      </c>
      <c r="U2272">
        <f t="shared" ca="1" si="1259"/>
        <v>5</v>
      </c>
      <c r="V2272">
        <f t="shared" ca="1" si="1260"/>
        <v>4</v>
      </c>
      <c r="X2272">
        <f t="shared" si="1262"/>
        <v>2272</v>
      </c>
      <c r="Y2272">
        <f t="shared" si="1263"/>
        <v>2252</v>
      </c>
      <c r="Z2272">
        <f t="shared" si="1264"/>
        <v>2253</v>
      </c>
      <c r="AA2272">
        <f t="shared" si="1261"/>
        <v>2451</v>
      </c>
      <c r="AB2272">
        <f t="shared" si="1230"/>
        <v>200</v>
      </c>
      <c r="AM2272" t="str">
        <f t="shared" si="1231"/>
        <v>201903KS</v>
      </c>
      <c r="AN2272">
        <f t="shared" ca="1" si="1239"/>
        <v>17.000293040293034</v>
      </c>
      <c r="AO2272">
        <f t="shared" ca="1" si="1240"/>
        <v>1.0256410256410255</v>
      </c>
      <c r="AP2272">
        <f t="shared" ca="1" si="1232"/>
        <v>4.9816849816849818</v>
      </c>
      <c r="AQ2272">
        <f t="shared" ca="1" si="1233"/>
        <v>4.9816849816849818</v>
      </c>
      <c r="AR2272">
        <f t="shared" ca="1" si="1234"/>
        <v>4.0293040293040292</v>
      </c>
      <c r="AS2272">
        <f ca="1">P2272/J2272</f>
        <v>0.21664404128705164</v>
      </c>
    </row>
    <row r="2273" spans="1:45" x14ac:dyDescent="0.4">
      <c r="A2273">
        <f t="shared" si="1229"/>
        <v>201903</v>
      </c>
      <c r="B2273" t="s">
        <v>309</v>
      </c>
      <c r="C2273" t="s">
        <v>288</v>
      </c>
      <c r="D2273" t="str">
        <f t="shared" ca="1" si="1238"/>
        <v>I109</v>
      </c>
      <c r="E2273">
        <f t="shared" ca="1" si="1249"/>
        <v>37</v>
      </c>
      <c r="F2273">
        <f t="shared" ca="1" si="1250"/>
        <v>17</v>
      </c>
      <c r="G2273" t="str">
        <f t="shared" ca="1" si="1235"/>
        <v>S11</v>
      </c>
      <c r="H2273" t="str">
        <f t="shared" ca="1" si="1236"/>
        <v>S114</v>
      </c>
      <c r="I2273">
        <f ca="1">VLOOKUP(D2273,PRC!$A$2:$B$21,2,0)*E2273</f>
        <v>18500000</v>
      </c>
      <c r="J2273">
        <f t="shared" ca="1" si="1251"/>
        <v>16279996</v>
      </c>
      <c r="K2273">
        <f ca="1">VLOOKUP(D2273,PRC!$A$1:$C$21,3,0)*E2273</f>
        <v>7400000</v>
      </c>
      <c r="L2273">
        <f t="shared" ca="1" si="1252"/>
        <v>555000</v>
      </c>
      <c r="M2273">
        <f t="shared" ca="1" si="1253"/>
        <v>740000</v>
      </c>
      <c r="N2273">
        <f t="shared" ca="1" si="1254"/>
        <v>1480000</v>
      </c>
      <c r="O2273">
        <f t="shared" ca="1" si="1255"/>
        <v>925000</v>
      </c>
      <c r="P2273">
        <f t="shared" ca="1" si="1237"/>
        <v>5179996</v>
      </c>
      <c r="Q2273">
        <f ca="1">IF(P2273&gt;0,1,0)</f>
        <v>1</v>
      </c>
      <c r="R2273">
        <f t="shared" ca="1" si="1256"/>
        <v>12</v>
      </c>
      <c r="S2273">
        <f t="shared" ca="1" si="1257"/>
        <v>3</v>
      </c>
      <c r="T2273">
        <f t="shared" ca="1" si="1258"/>
        <v>4</v>
      </c>
      <c r="U2273">
        <f t="shared" ca="1" si="1259"/>
        <v>8</v>
      </c>
      <c r="V2273">
        <f t="shared" ca="1" si="1260"/>
        <v>5</v>
      </c>
      <c r="X2273">
        <f t="shared" si="1262"/>
        <v>2273</v>
      </c>
      <c r="Y2273">
        <f t="shared" si="1263"/>
        <v>2252</v>
      </c>
      <c r="Z2273">
        <f t="shared" si="1264"/>
        <v>2253</v>
      </c>
      <c r="AA2273">
        <f t="shared" si="1261"/>
        <v>2451</v>
      </c>
      <c r="AB2273">
        <f t="shared" si="1230"/>
        <v>200</v>
      </c>
      <c r="AM2273" t="str">
        <f t="shared" si="1231"/>
        <v>201903KS</v>
      </c>
      <c r="AN2273">
        <f t="shared" ca="1" si="1239"/>
        <v>12.000021621621626</v>
      </c>
      <c r="AO2273">
        <f t="shared" ca="1" si="1240"/>
        <v>3</v>
      </c>
      <c r="AP2273">
        <f t="shared" ca="1" si="1232"/>
        <v>4</v>
      </c>
      <c r="AQ2273">
        <f t="shared" ca="1" si="1233"/>
        <v>8</v>
      </c>
      <c r="AR2273">
        <f t="shared" ca="1" si="1234"/>
        <v>5</v>
      </c>
      <c r="AS2273">
        <f ca="1">P2273/J2273</f>
        <v>0.31818165065888221</v>
      </c>
    </row>
    <row r="2274" spans="1:45" x14ac:dyDescent="0.4">
      <c r="A2274">
        <f t="shared" si="1229"/>
        <v>201903</v>
      </c>
      <c r="B2274" t="s">
        <v>310</v>
      </c>
      <c r="C2274" t="s">
        <v>288</v>
      </c>
      <c r="D2274" t="str">
        <f t="shared" ca="1" si="1238"/>
        <v>I109</v>
      </c>
      <c r="E2274">
        <f t="shared" ca="1" si="1249"/>
        <v>17</v>
      </c>
      <c r="F2274">
        <f t="shared" ca="1" si="1250"/>
        <v>11</v>
      </c>
      <c r="G2274" t="str">
        <f t="shared" ca="1" si="1235"/>
        <v>S11</v>
      </c>
      <c r="H2274" t="str">
        <f t="shared" ca="1" si="1236"/>
        <v>S112</v>
      </c>
      <c r="I2274">
        <f ca="1">VLOOKUP(D2274,PRC!$A$2:$B$21,2,0)*E2274</f>
        <v>8500000</v>
      </c>
      <c r="J2274">
        <f t="shared" ca="1" si="1251"/>
        <v>7139996</v>
      </c>
      <c r="K2274">
        <f ca="1">VLOOKUP(D2274,PRC!$A$1:$C$21,3,0)*E2274</f>
        <v>3400000</v>
      </c>
      <c r="L2274">
        <f t="shared" ca="1" si="1252"/>
        <v>170000</v>
      </c>
      <c r="M2274">
        <f t="shared" ca="1" si="1253"/>
        <v>595000</v>
      </c>
      <c r="N2274">
        <f t="shared" ca="1" si="1254"/>
        <v>425000</v>
      </c>
      <c r="O2274">
        <f t="shared" ca="1" si="1255"/>
        <v>340000</v>
      </c>
      <c r="P2274">
        <f t="shared" ca="1" si="1237"/>
        <v>2209996</v>
      </c>
      <c r="Q2274">
        <f ca="1">IF(P2274&gt;0,1,0)</f>
        <v>1</v>
      </c>
      <c r="R2274">
        <f t="shared" ca="1" si="1256"/>
        <v>16</v>
      </c>
      <c r="S2274">
        <f t="shared" ca="1" si="1257"/>
        <v>2</v>
      </c>
      <c r="T2274">
        <f t="shared" ca="1" si="1258"/>
        <v>7</v>
      </c>
      <c r="U2274">
        <f t="shared" ca="1" si="1259"/>
        <v>5</v>
      </c>
      <c r="V2274">
        <f t="shared" ca="1" si="1260"/>
        <v>4</v>
      </c>
      <c r="X2274">
        <f t="shared" si="1262"/>
        <v>2274</v>
      </c>
      <c r="Y2274">
        <f t="shared" si="1263"/>
        <v>2252</v>
      </c>
      <c r="Z2274">
        <f t="shared" si="1264"/>
        <v>2253</v>
      </c>
      <c r="AA2274">
        <f t="shared" si="1261"/>
        <v>2451</v>
      </c>
      <c r="AB2274">
        <f t="shared" si="1230"/>
        <v>200</v>
      </c>
      <c r="AM2274" t="str">
        <f t="shared" si="1231"/>
        <v>201903KS</v>
      </c>
      <c r="AN2274">
        <f t="shared" ca="1" si="1239"/>
        <v>16.00004705882353</v>
      </c>
      <c r="AO2274">
        <f t="shared" ca="1" si="1240"/>
        <v>2</v>
      </c>
      <c r="AP2274">
        <f t="shared" ca="1" si="1232"/>
        <v>7.0000000000000009</v>
      </c>
      <c r="AQ2274">
        <f t="shared" ca="1" si="1233"/>
        <v>5</v>
      </c>
      <c r="AR2274">
        <f t="shared" ca="1" si="1234"/>
        <v>4</v>
      </c>
      <c r="AS2274">
        <f ca="1">P2274/J2274</f>
        <v>0.30952342270219757</v>
      </c>
    </row>
    <row r="2275" spans="1:45" x14ac:dyDescent="0.4">
      <c r="A2275">
        <f t="shared" si="1229"/>
        <v>201903</v>
      </c>
      <c r="B2275" t="s">
        <v>311</v>
      </c>
      <c r="C2275" t="s">
        <v>288</v>
      </c>
      <c r="D2275" t="str">
        <f t="shared" ca="1" si="1238"/>
        <v>I108</v>
      </c>
      <c r="E2275">
        <f t="shared" ca="1" si="1249"/>
        <v>24</v>
      </c>
      <c r="F2275">
        <f t="shared" ca="1" si="1250"/>
        <v>12</v>
      </c>
      <c r="G2275" t="str">
        <f t="shared" ca="1" si="1235"/>
        <v>S11</v>
      </c>
      <c r="H2275" t="str">
        <f t="shared" ca="1" si="1236"/>
        <v>S115</v>
      </c>
      <c r="I2275">
        <f ca="1">VLOOKUP(D2275,PRC!$A$2:$B$21,2,0)*E2275</f>
        <v>960000</v>
      </c>
      <c r="J2275">
        <f t="shared" ca="1" si="1251"/>
        <v>787196.00000000012</v>
      </c>
      <c r="K2275">
        <f ca="1">VLOOKUP(D2275,PRC!$A$1:$C$21,3,0)*E2275</f>
        <v>441600</v>
      </c>
      <c r="L2275">
        <f t="shared" ca="1" si="1252"/>
        <v>19000</v>
      </c>
      <c r="M2275">
        <f t="shared" ca="1" si="1253"/>
        <v>48000</v>
      </c>
      <c r="N2275">
        <f t="shared" ca="1" si="1254"/>
        <v>96000</v>
      </c>
      <c r="O2275">
        <f t="shared" ca="1" si="1255"/>
        <v>38000</v>
      </c>
      <c r="P2275">
        <f t="shared" ca="1" si="1237"/>
        <v>144596.00000000012</v>
      </c>
      <c r="Q2275">
        <f ca="1">IF(P2275&gt;0,1,0)</f>
        <v>1</v>
      </c>
      <c r="R2275">
        <f t="shared" ca="1" si="1256"/>
        <v>18</v>
      </c>
      <c r="S2275">
        <f t="shared" ca="1" si="1257"/>
        <v>2</v>
      </c>
      <c r="T2275">
        <f t="shared" ca="1" si="1258"/>
        <v>5</v>
      </c>
      <c r="U2275">
        <f t="shared" ca="1" si="1259"/>
        <v>10</v>
      </c>
      <c r="V2275">
        <f t="shared" ca="1" si="1260"/>
        <v>4</v>
      </c>
      <c r="X2275">
        <f t="shared" si="1262"/>
        <v>2275</v>
      </c>
      <c r="Y2275">
        <f t="shared" si="1263"/>
        <v>2252</v>
      </c>
      <c r="Z2275">
        <f t="shared" si="1264"/>
        <v>2253</v>
      </c>
      <c r="AA2275">
        <f t="shared" si="1261"/>
        <v>2451</v>
      </c>
      <c r="AB2275">
        <f t="shared" si="1230"/>
        <v>200</v>
      </c>
      <c r="AM2275" t="str">
        <f t="shared" si="1231"/>
        <v>201903KS</v>
      </c>
      <c r="AN2275">
        <f t="shared" ca="1" si="1239"/>
        <v>18.000416666666652</v>
      </c>
      <c r="AO2275">
        <f t="shared" ca="1" si="1240"/>
        <v>1.9791666666666665</v>
      </c>
      <c r="AP2275">
        <f t="shared" ca="1" si="1232"/>
        <v>5</v>
      </c>
      <c r="AQ2275">
        <f t="shared" ca="1" si="1233"/>
        <v>10</v>
      </c>
      <c r="AR2275">
        <f t="shared" ca="1" si="1234"/>
        <v>3.958333333333333</v>
      </c>
      <c r="AS2275">
        <f ca="1">P2275/J2275</f>
        <v>0.18368487644754306</v>
      </c>
    </row>
    <row r="2276" spans="1:45" x14ac:dyDescent="0.4">
      <c r="A2276">
        <f t="shared" si="1229"/>
        <v>201903</v>
      </c>
      <c r="B2276" t="s">
        <v>312</v>
      </c>
      <c r="C2276" t="s">
        <v>288</v>
      </c>
      <c r="D2276" t="str">
        <f t="shared" ca="1" si="1238"/>
        <v>I106</v>
      </c>
      <c r="E2276">
        <f t="shared" ca="1" si="1249"/>
        <v>20</v>
      </c>
      <c r="F2276">
        <f t="shared" ca="1" si="1250"/>
        <v>14</v>
      </c>
      <c r="G2276" t="str">
        <f t="shared" ca="1" si="1235"/>
        <v>S10</v>
      </c>
      <c r="H2276" t="str">
        <f t="shared" ca="1" si="1236"/>
        <v>S109</v>
      </c>
      <c r="I2276">
        <f ca="1">VLOOKUP(D2276,PRC!$A$2:$B$21,2,0)*E2276</f>
        <v>400000</v>
      </c>
      <c r="J2276">
        <f t="shared" ca="1" si="1251"/>
        <v>323996</v>
      </c>
      <c r="K2276">
        <f ca="1">VLOOKUP(D2276,PRC!$A$1:$C$21,3,0)*E2276</f>
        <v>212000</v>
      </c>
      <c r="L2276">
        <f t="shared" ca="1" si="1252"/>
        <v>4000</v>
      </c>
      <c r="M2276">
        <f t="shared" ca="1" si="1253"/>
        <v>16000</v>
      </c>
      <c r="N2276">
        <f t="shared" ca="1" si="1254"/>
        <v>32000</v>
      </c>
      <c r="O2276">
        <f t="shared" ca="1" si="1255"/>
        <v>12000</v>
      </c>
      <c r="P2276">
        <f t="shared" ca="1" si="1237"/>
        <v>47996</v>
      </c>
      <c r="Q2276">
        <f ca="1">IF(P2276&gt;0,1,0)</f>
        <v>1</v>
      </c>
      <c r="R2276">
        <f t="shared" ca="1" si="1256"/>
        <v>19</v>
      </c>
      <c r="S2276">
        <f t="shared" ca="1" si="1257"/>
        <v>1</v>
      </c>
      <c r="T2276">
        <f t="shared" ca="1" si="1258"/>
        <v>4</v>
      </c>
      <c r="U2276">
        <f t="shared" ca="1" si="1259"/>
        <v>8</v>
      </c>
      <c r="V2276">
        <f t="shared" ca="1" si="1260"/>
        <v>3</v>
      </c>
      <c r="X2276">
        <f t="shared" si="1262"/>
        <v>2276</v>
      </c>
      <c r="Y2276">
        <f t="shared" si="1263"/>
        <v>2252</v>
      </c>
      <c r="Z2276">
        <f t="shared" si="1264"/>
        <v>2253</v>
      </c>
      <c r="AA2276">
        <f t="shared" si="1261"/>
        <v>2451</v>
      </c>
      <c r="AB2276">
        <f t="shared" si="1230"/>
        <v>200</v>
      </c>
      <c r="AM2276" t="str">
        <f t="shared" si="1231"/>
        <v>201903KS</v>
      </c>
      <c r="AN2276">
        <f t="shared" ca="1" si="1239"/>
        <v>19.001000000000001</v>
      </c>
      <c r="AO2276">
        <f t="shared" ca="1" si="1240"/>
        <v>1</v>
      </c>
      <c r="AP2276">
        <f t="shared" ca="1" si="1232"/>
        <v>4</v>
      </c>
      <c r="AQ2276">
        <f t="shared" ca="1" si="1233"/>
        <v>8</v>
      </c>
      <c r="AR2276">
        <f t="shared" ca="1" si="1234"/>
        <v>3</v>
      </c>
      <c r="AS2276">
        <f ca="1">P2276/J2276</f>
        <v>0.14813763132878183</v>
      </c>
    </row>
    <row r="2277" spans="1:45" x14ac:dyDescent="0.4">
      <c r="A2277">
        <f t="shared" si="1229"/>
        <v>201903</v>
      </c>
      <c r="B2277" t="s">
        <v>313</v>
      </c>
      <c r="C2277" t="s">
        <v>288</v>
      </c>
      <c r="D2277" t="str">
        <f t="shared" ca="1" si="1238"/>
        <v>I102</v>
      </c>
      <c r="E2277">
        <f t="shared" ca="1" si="1249"/>
        <v>47</v>
      </c>
      <c r="F2277">
        <f t="shared" ca="1" si="1250"/>
        <v>10</v>
      </c>
      <c r="G2277" t="str">
        <f t="shared" ca="1" si="1235"/>
        <v>S11</v>
      </c>
      <c r="H2277" t="str">
        <f t="shared" ca="1" si="1236"/>
        <v>S110</v>
      </c>
      <c r="I2277">
        <f ca="1">VLOOKUP(D2277,PRC!$A$2:$B$21,2,0)*E2277</f>
        <v>1880000</v>
      </c>
      <c r="J2277">
        <f t="shared" ca="1" si="1251"/>
        <v>1503996</v>
      </c>
      <c r="K2277">
        <f ca="1">VLOOKUP(D2277,PRC!$A$1:$C$21,3,0)*E2277</f>
        <v>883600</v>
      </c>
      <c r="L2277">
        <f t="shared" ca="1" si="1252"/>
        <v>19000</v>
      </c>
      <c r="M2277">
        <f t="shared" ca="1" si="1253"/>
        <v>113000</v>
      </c>
      <c r="N2277">
        <f t="shared" ca="1" si="1254"/>
        <v>132000</v>
      </c>
      <c r="O2277">
        <f t="shared" ca="1" si="1255"/>
        <v>94000</v>
      </c>
      <c r="P2277">
        <f t="shared" ca="1" si="1237"/>
        <v>262396</v>
      </c>
      <c r="Q2277">
        <f ca="1">IF(P2277&gt;0,1,0)</f>
        <v>1</v>
      </c>
      <c r="R2277">
        <f t="shared" ca="1" si="1256"/>
        <v>20</v>
      </c>
      <c r="S2277">
        <f t="shared" ca="1" si="1257"/>
        <v>1</v>
      </c>
      <c r="T2277">
        <f t="shared" ca="1" si="1258"/>
        <v>6</v>
      </c>
      <c r="U2277">
        <f t="shared" ca="1" si="1259"/>
        <v>7</v>
      </c>
      <c r="V2277">
        <f t="shared" ca="1" si="1260"/>
        <v>5</v>
      </c>
      <c r="X2277">
        <f t="shared" si="1262"/>
        <v>2277</v>
      </c>
      <c r="Y2277">
        <f t="shared" si="1263"/>
        <v>2252</v>
      </c>
      <c r="Z2277">
        <f t="shared" si="1264"/>
        <v>2253</v>
      </c>
      <c r="AA2277">
        <f t="shared" si="1261"/>
        <v>2451</v>
      </c>
      <c r="AB2277">
        <f t="shared" si="1230"/>
        <v>200</v>
      </c>
      <c r="AM2277" t="str">
        <f t="shared" si="1231"/>
        <v>201903KS</v>
      </c>
      <c r="AN2277">
        <f t="shared" ca="1" si="1239"/>
        <v>20.00021276595745</v>
      </c>
      <c r="AO2277">
        <f t="shared" ca="1" si="1240"/>
        <v>1.0106382978723405</v>
      </c>
      <c r="AP2277">
        <f t="shared" ca="1" si="1232"/>
        <v>6.0106382978723403</v>
      </c>
      <c r="AQ2277">
        <f t="shared" ca="1" si="1233"/>
        <v>7.0212765957446814</v>
      </c>
      <c r="AR2277">
        <f t="shared" ca="1" si="1234"/>
        <v>5</v>
      </c>
      <c r="AS2277">
        <f ca="1">P2277/J2277</f>
        <v>0.17446588953694026</v>
      </c>
    </row>
    <row r="2278" spans="1:45" x14ac:dyDescent="0.4">
      <c r="A2278">
        <f t="shared" si="1229"/>
        <v>201903</v>
      </c>
      <c r="B2278" t="s">
        <v>314</v>
      </c>
      <c r="C2278" t="s">
        <v>288</v>
      </c>
      <c r="D2278" t="str">
        <f t="shared" ca="1" si="1238"/>
        <v>I104</v>
      </c>
      <c r="E2278">
        <f t="shared" ca="1" si="1249"/>
        <v>27</v>
      </c>
      <c r="F2278">
        <f t="shared" ca="1" si="1250"/>
        <v>15</v>
      </c>
      <c r="G2278" t="str">
        <f t="shared" ca="1" si="1235"/>
        <v>S11</v>
      </c>
      <c r="H2278" t="str">
        <f t="shared" ca="1" si="1236"/>
        <v>S111</v>
      </c>
      <c r="I2278">
        <f ca="1">VLOOKUP(D2278,PRC!$A$2:$B$21,2,0)*E2278</f>
        <v>1890000</v>
      </c>
      <c r="J2278">
        <f t="shared" ca="1" si="1251"/>
        <v>1682096</v>
      </c>
      <c r="K2278">
        <f ca="1">VLOOKUP(D2278,PRC!$A$1:$C$21,3,0)*E2278</f>
        <v>793800</v>
      </c>
      <c r="L2278">
        <f t="shared" ca="1" si="1252"/>
        <v>38000</v>
      </c>
      <c r="M2278">
        <f t="shared" ca="1" si="1253"/>
        <v>95000</v>
      </c>
      <c r="N2278">
        <f t="shared" ca="1" si="1254"/>
        <v>113000</v>
      </c>
      <c r="O2278">
        <f t="shared" ca="1" si="1255"/>
        <v>95000</v>
      </c>
      <c r="P2278">
        <f t="shared" ca="1" si="1237"/>
        <v>547296</v>
      </c>
      <c r="Q2278">
        <f ca="1">IF(P2278&gt;0,1,0)</f>
        <v>1</v>
      </c>
      <c r="R2278">
        <f t="shared" ca="1" si="1256"/>
        <v>11</v>
      </c>
      <c r="S2278">
        <f t="shared" ca="1" si="1257"/>
        <v>2</v>
      </c>
      <c r="T2278">
        <f t="shared" ca="1" si="1258"/>
        <v>5</v>
      </c>
      <c r="U2278">
        <f t="shared" ca="1" si="1259"/>
        <v>6</v>
      </c>
      <c r="V2278">
        <f t="shared" ca="1" si="1260"/>
        <v>5</v>
      </c>
      <c r="X2278">
        <f t="shared" si="1262"/>
        <v>2278</v>
      </c>
      <c r="Y2278">
        <f t="shared" si="1263"/>
        <v>2252</v>
      </c>
      <c r="Z2278">
        <f t="shared" si="1264"/>
        <v>2253</v>
      </c>
      <c r="AA2278">
        <f t="shared" si="1261"/>
        <v>2451</v>
      </c>
      <c r="AB2278">
        <f t="shared" si="1230"/>
        <v>200</v>
      </c>
      <c r="AM2278" t="str">
        <f t="shared" si="1231"/>
        <v>201903KS</v>
      </c>
      <c r="AN2278">
        <f t="shared" ca="1" si="1239"/>
        <v>11.000211640211644</v>
      </c>
      <c r="AO2278">
        <f t="shared" ca="1" si="1240"/>
        <v>2.0105820105820107</v>
      </c>
      <c r="AP2278">
        <f t="shared" ca="1" si="1232"/>
        <v>5.0264550264550261</v>
      </c>
      <c r="AQ2278">
        <f t="shared" ca="1" si="1233"/>
        <v>5.9788359788359786</v>
      </c>
      <c r="AR2278">
        <f t="shared" ca="1" si="1234"/>
        <v>5.0264550264550261</v>
      </c>
      <c r="AS2278">
        <f ca="1">P2278/J2278</f>
        <v>0.325365496380706</v>
      </c>
    </row>
    <row r="2279" spans="1:45" x14ac:dyDescent="0.4">
      <c r="A2279">
        <f t="shared" si="1229"/>
        <v>201903</v>
      </c>
      <c r="B2279" t="s">
        <v>315</v>
      </c>
      <c r="C2279" t="s">
        <v>288</v>
      </c>
      <c r="D2279" t="str">
        <f t="shared" ca="1" si="1238"/>
        <v>I104</v>
      </c>
      <c r="E2279">
        <f t="shared" ca="1" si="1249"/>
        <v>21</v>
      </c>
      <c r="F2279">
        <f t="shared" ca="1" si="1250"/>
        <v>19</v>
      </c>
      <c r="G2279" t="str">
        <f t="shared" ca="1" si="1235"/>
        <v>S11</v>
      </c>
      <c r="H2279" t="str">
        <f t="shared" ca="1" si="1236"/>
        <v>S114</v>
      </c>
      <c r="I2279">
        <f ca="1">VLOOKUP(D2279,PRC!$A$2:$B$21,2,0)*E2279</f>
        <v>1470000</v>
      </c>
      <c r="J2279">
        <f t="shared" ca="1" si="1251"/>
        <v>1264196</v>
      </c>
      <c r="K2279">
        <f ca="1">VLOOKUP(D2279,PRC!$A$1:$C$21,3,0)*E2279</f>
        <v>617400</v>
      </c>
      <c r="L2279">
        <f t="shared" ca="1" si="1252"/>
        <v>44000</v>
      </c>
      <c r="M2279">
        <f t="shared" ca="1" si="1253"/>
        <v>74000</v>
      </c>
      <c r="N2279">
        <f t="shared" ca="1" si="1254"/>
        <v>147000</v>
      </c>
      <c r="O2279">
        <f t="shared" ca="1" si="1255"/>
        <v>74000</v>
      </c>
      <c r="P2279">
        <f t="shared" ca="1" si="1237"/>
        <v>307796</v>
      </c>
      <c r="Q2279">
        <f ca="1">IF(P2279&gt;0,1,0)</f>
        <v>1</v>
      </c>
      <c r="R2279">
        <f t="shared" ca="1" si="1256"/>
        <v>14</v>
      </c>
      <c r="S2279">
        <f t="shared" ca="1" si="1257"/>
        <v>3</v>
      </c>
      <c r="T2279">
        <f t="shared" ca="1" si="1258"/>
        <v>5</v>
      </c>
      <c r="U2279">
        <f t="shared" ca="1" si="1259"/>
        <v>10</v>
      </c>
      <c r="V2279">
        <f t="shared" ca="1" si="1260"/>
        <v>5</v>
      </c>
      <c r="X2279">
        <f t="shared" si="1262"/>
        <v>2279</v>
      </c>
      <c r="Y2279">
        <f t="shared" si="1263"/>
        <v>2252</v>
      </c>
      <c r="Z2279">
        <f t="shared" si="1264"/>
        <v>2253</v>
      </c>
      <c r="AA2279">
        <f t="shared" si="1261"/>
        <v>2451</v>
      </c>
      <c r="AB2279">
        <f t="shared" si="1230"/>
        <v>200</v>
      </c>
      <c r="AM2279" t="str">
        <f t="shared" si="1231"/>
        <v>201903KS</v>
      </c>
      <c r="AN2279">
        <f t="shared" ca="1" si="1239"/>
        <v>14.000272108843536</v>
      </c>
      <c r="AO2279">
        <f t="shared" ca="1" si="1240"/>
        <v>2.9931972789115644</v>
      </c>
      <c r="AP2279">
        <f t="shared" ca="1" si="1232"/>
        <v>5.0340136054421762</v>
      </c>
      <c r="AQ2279">
        <f t="shared" ca="1" si="1233"/>
        <v>10</v>
      </c>
      <c r="AR2279">
        <f t="shared" ca="1" si="1234"/>
        <v>5.0340136054421762</v>
      </c>
      <c r="AS2279">
        <f ca="1">P2279/J2279</f>
        <v>0.24347174014156034</v>
      </c>
    </row>
    <row r="2280" spans="1:45" x14ac:dyDescent="0.4">
      <c r="A2280">
        <f t="shared" si="1229"/>
        <v>201903</v>
      </c>
      <c r="B2280" t="s">
        <v>316</v>
      </c>
      <c r="C2280" t="s">
        <v>288</v>
      </c>
      <c r="D2280" t="str">
        <f t="shared" ca="1" si="1238"/>
        <v>I109</v>
      </c>
      <c r="E2280">
        <f t="shared" ca="1" si="1249"/>
        <v>16</v>
      </c>
      <c r="F2280">
        <f t="shared" ca="1" si="1250"/>
        <v>16</v>
      </c>
      <c r="G2280" t="str">
        <f t="shared" ca="1" si="1235"/>
        <v>S10</v>
      </c>
      <c r="H2280" t="str">
        <f t="shared" ca="1" si="1236"/>
        <v>S101</v>
      </c>
      <c r="I2280">
        <f ca="1">VLOOKUP(D2280,PRC!$A$2:$B$21,2,0)*E2280</f>
        <v>8000000</v>
      </c>
      <c r="J2280">
        <f t="shared" ca="1" si="1251"/>
        <v>6559996.0000000009</v>
      </c>
      <c r="K2280">
        <f ca="1">VLOOKUP(D2280,PRC!$A$1:$C$21,3,0)*E2280</f>
        <v>3200000</v>
      </c>
      <c r="L2280">
        <f t="shared" ca="1" si="1252"/>
        <v>160000</v>
      </c>
      <c r="M2280">
        <f t="shared" ca="1" si="1253"/>
        <v>320000</v>
      </c>
      <c r="N2280">
        <f t="shared" ca="1" si="1254"/>
        <v>400000</v>
      </c>
      <c r="O2280">
        <f t="shared" ca="1" si="1255"/>
        <v>240000</v>
      </c>
      <c r="P2280">
        <f t="shared" ca="1" si="1237"/>
        <v>2239996.0000000009</v>
      </c>
      <c r="Q2280">
        <f ca="1">IF(P2280&gt;0,1,0)</f>
        <v>1</v>
      </c>
      <c r="R2280">
        <f t="shared" ca="1" si="1256"/>
        <v>18</v>
      </c>
      <c r="S2280">
        <f t="shared" ca="1" si="1257"/>
        <v>2</v>
      </c>
      <c r="T2280">
        <f t="shared" ca="1" si="1258"/>
        <v>4</v>
      </c>
      <c r="U2280">
        <f t="shared" ca="1" si="1259"/>
        <v>5</v>
      </c>
      <c r="V2280">
        <f t="shared" ca="1" si="1260"/>
        <v>3</v>
      </c>
      <c r="X2280">
        <f t="shared" si="1262"/>
        <v>2280</v>
      </c>
      <c r="Y2280">
        <f t="shared" si="1263"/>
        <v>2252</v>
      </c>
      <c r="Z2280">
        <f t="shared" si="1264"/>
        <v>2253</v>
      </c>
      <c r="AA2280">
        <f t="shared" si="1261"/>
        <v>2451</v>
      </c>
      <c r="AB2280">
        <f t="shared" si="1230"/>
        <v>200</v>
      </c>
      <c r="AM2280" t="str">
        <f t="shared" si="1231"/>
        <v>201903KS</v>
      </c>
      <c r="AN2280">
        <f t="shared" ca="1" si="1239"/>
        <v>18.000049999999991</v>
      </c>
      <c r="AO2280">
        <f t="shared" ca="1" si="1240"/>
        <v>2</v>
      </c>
      <c r="AP2280">
        <f t="shared" ca="1" si="1232"/>
        <v>4</v>
      </c>
      <c r="AQ2280">
        <f t="shared" ca="1" si="1233"/>
        <v>5</v>
      </c>
      <c r="AR2280">
        <f t="shared" ca="1" si="1234"/>
        <v>3</v>
      </c>
      <c r="AS2280">
        <f ca="1">P2280/J2280</f>
        <v>0.34146301308720317</v>
      </c>
    </row>
    <row r="2281" spans="1:45" x14ac:dyDescent="0.4">
      <c r="A2281">
        <f t="shared" si="1229"/>
        <v>201903</v>
      </c>
      <c r="B2281" t="s">
        <v>317</v>
      </c>
      <c r="C2281" t="s">
        <v>288</v>
      </c>
      <c r="D2281" t="str">
        <f t="shared" ca="1" si="1238"/>
        <v>I118</v>
      </c>
      <c r="E2281">
        <f t="shared" ca="1" si="1249"/>
        <v>34</v>
      </c>
      <c r="F2281">
        <f t="shared" ca="1" si="1250"/>
        <v>18</v>
      </c>
      <c r="G2281" t="str">
        <f t="shared" ca="1" si="1235"/>
        <v>S11</v>
      </c>
      <c r="H2281" t="str">
        <f t="shared" ca="1" si="1236"/>
        <v>S110</v>
      </c>
      <c r="I2281">
        <f ca="1">VLOOKUP(D2281,PRC!$A$2:$B$21,2,0)*E2281</f>
        <v>18020000</v>
      </c>
      <c r="J2281">
        <f t="shared" ca="1" si="1251"/>
        <v>14596196.000000002</v>
      </c>
      <c r="K2281">
        <f ca="1">VLOOKUP(D2281,PRC!$A$1:$C$21,3,0)*E2281</f>
        <v>7568400</v>
      </c>
      <c r="L2281">
        <f t="shared" ca="1" si="1252"/>
        <v>541000</v>
      </c>
      <c r="M2281">
        <f t="shared" ca="1" si="1253"/>
        <v>1081000</v>
      </c>
      <c r="N2281">
        <f t="shared" ca="1" si="1254"/>
        <v>901000</v>
      </c>
      <c r="O2281">
        <f t="shared" ca="1" si="1255"/>
        <v>541000</v>
      </c>
      <c r="P2281">
        <f t="shared" ca="1" si="1237"/>
        <v>3963796.0000000019</v>
      </c>
      <c r="Q2281">
        <f ca="1">IF(P2281&gt;0,1,0)</f>
        <v>1</v>
      </c>
      <c r="R2281">
        <f t="shared" ca="1" si="1256"/>
        <v>19</v>
      </c>
      <c r="S2281">
        <f t="shared" ca="1" si="1257"/>
        <v>3</v>
      </c>
      <c r="T2281">
        <f t="shared" ca="1" si="1258"/>
        <v>6</v>
      </c>
      <c r="U2281">
        <f t="shared" ca="1" si="1259"/>
        <v>5</v>
      </c>
      <c r="V2281">
        <f t="shared" ca="1" si="1260"/>
        <v>3</v>
      </c>
      <c r="X2281">
        <f t="shared" si="1262"/>
        <v>2281</v>
      </c>
      <c r="Y2281">
        <f t="shared" si="1263"/>
        <v>2252</v>
      </c>
      <c r="Z2281">
        <f t="shared" si="1264"/>
        <v>2253</v>
      </c>
      <c r="AA2281">
        <f t="shared" si="1261"/>
        <v>2451</v>
      </c>
      <c r="AB2281">
        <f t="shared" si="1230"/>
        <v>200</v>
      </c>
      <c r="AM2281" t="str">
        <f t="shared" si="1231"/>
        <v>201903KS</v>
      </c>
      <c r="AN2281">
        <f t="shared" ca="1" si="1239"/>
        <v>19.000022197558252</v>
      </c>
      <c r="AO2281">
        <f t="shared" ca="1" si="1240"/>
        <v>3.0022197558268591</v>
      </c>
      <c r="AP2281">
        <f t="shared" ca="1" si="1232"/>
        <v>5.9988901220865705</v>
      </c>
      <c r="AQ2281">
        <f t="shared" ca="1" si="1233"/>
        <v>5</v>
      </c>
      <c r="AR2281">
        <f t="shared" ca="1" si="1234"/>
        <v>3.0022197558268591</v>
      </c>
      <c r="AS2281">
        <f ca="1">P2281/J2281</f>
        <v>0.2715636320586543</v>
      </c>
    </row>
    <row r="2282" spans="1:45" x14ac:dyDescent="0.4">
      <c r="A2282">
        <f t="shared" si="1229"/>
        <v>201903</v>
      </c>
      <c r="B2282" t="s">
        <v>318</v>
      </c>
      <c r="C2282" t="s">
        <v>288</v>
      </c>
      <c r="D2282" t="str">
        <f t="shared" ca="1" si="1238"/>
        <v>I101</v>
      </c>
      <c r="E2282">
        <f t="shared" ca="1" si="1249"/>
        <v>13</v>
      </c>
      <c r="F2282">
        <f t="shared" ca="1" si="1250"/>
        <v>19</v>
      </c>
      <c r="G2282" t="str">
        <f t="shared" ca="1" si="1235"/>
        <v>S10</v>
      </c>
      <c r="H2282" t="str">
        <f t="shared" ca="1" si="1236"/>
        <v>S101</v>
      </c>
      <c r="I2282">
        <f ca="1">VLOOKUP(D2282,PRC!$A$2:$B$21,2,0)*E2282</f>
        <v>390000</v>
      </c>
      <c r="J2282">
        <f t="shared" ca="1" si="1251"/>
        <v>350996</v>
      </c>
      <c r="K2282">
        <f ca="1">VLOOKUP(D2282,PRC!$A$1:$C$21,3,0)*E2282</f>
        <v>202800</v>
      </c>
      <c r="L2282">
        <f t="shared" ca="1" si="1252"/>
        <v>12000</v>
      </c>
      <c r="M2282">
        <f t="shared" ca="1" si="1253"/>
        <v>27000</v>
      </c>
      <c r="N2282">
        <f t="shared" ca="1" si="1254"/>
        <v>27000</v>
      </c>
      <c r="O2282">
        <f t="shared" ca="1" si="1255"/>
        <v>12000</v>
      </c>
      <c r="P2282">
        <f t="shared" ca="1" si="1237"/>
        <v>70196</v>
      </c>
      <c r="Q2282">
        <f ca="1">IF(P2282&gt;0,1,0)</f>
        <v>1</v>
      </c>
      <c r="R2282">
        <f t="shared" ca="1" si="1256"/>
        <v>10</v>
      </c>
      <c r="S2282">
        <f t="shared" ca="1" si="1257"/>
        <v>3</v>
      </c>
      <c r="T2282">
        <f t="shared" ca="1" si="1258"/>
        <v>7</v>
      </c>
      <c r="U2282">
        <f t="shared" ca="1" si="1259"/>
        <v>7</v>
      </c>
      <c r="V2282">
        <f t="shared" ca="1" si="1260"/>
        <v>3</v>
      </c>
      <c r="X2282">
        <f t="shared" si="1262"/>
        <v>2282</v>
      </c>
      <c r="Y2282">
        <f t="shared" si="1263"/>
        <v>2252</v>
      </c>
      <c r="Z2282">
        <f t="shared" si="1264"/>
        <v>2253</v>
      </c>
      <c r="AA2282">
        <f t="shared" si="1261"/>
        <v>2451</v>
      </c>
      <c r="AB2282">
        <f t="shared" si="1230"/>
        <v>200</v>
      </c>
      <c r="AM2282" t="str">
        <f t="shared" si="1231"/>
        <v>201903KS</v>
      </c>
      <c r="AN2282">
        <f t="shared" ca="1" si="1239"/>
        <v>10.00102564102564</v>
      </c>
      <c r="AO2282">
        <f t="shared" ca="1" si="1240"/>
        <v>3.0769230769230771</v>
      </c>
      <c r="AP2282">
        <f t="shared" ca="1" si="1232"/>
        <v>6.9230769230769234</v>
      </c>
      <c r="AQ2282">
        <f t="shared" ca="1" si="1233"/>
        <v>6.9230769230769234</v>
      </c>
      <c r="AR2282">
        <f t="shared" ca="1" si="1234"/>
        <v>3.0769230769230771</v>
      </c>
      <c r="AS2282">
        <f ca="1">P2282/J2282</f>
        <v>0.19999088308698676</v>
      </c>
    </row>
    <row r="2283" spans="1:45" x14ac:dyDescent="0.4">
      <c r="A2283">
        <f t="shared" si="1229"/>
        <v>201903</v>
      </c>
      <c r="B2283" t="s">
        <v>319</v>
      </c>
      <c r="C2283" t="s">
        <v>288</v>
      </c>
      <c r="D2283" t="str">
        <f t="shared" ca="1" si="1238"/>
        <v>I109</v>
      </c>
      <c r="E2283">
        <f t="shared" ca="1" si="1249"/>
        <v>20</v>
      </c>
      <c r="F2283">
        <f t="shared" ca="1" si="1250"/>
        <v>20</v>
      </c>
      <c r="G2283" t="str">
        <f t="shared" ca="1" si="1235"/>
        <v>S10</v>
      </c>
      <c r="H2283" t="str">
        <f t="shared" ca="1" si="1236"/>
        <v>S105</v>
      </c>
      <c r="I2283">
        <f ca="1">VLOOKUP(D2283,PRC!$A$2:$B$21,2,0)*E2283</f>
        <v>10000000</v>
      </c>
      <c r="J2283">
        <f t="shared" ca="1" si="1251"/>
        <v>8099996.0000000009</v>
      </c>
      <c r="K2283">
        <f ca="1">VLOOKUP(D2283,PRC!$A$1:$C$21,3,0)*E2283</f>
        <v>4000000</v>
      </c>
      <c r="L2283">
        <f t="shared" ca="1" si="1252"/>
        <v>100000</v>
      </c>
      <c r="M2283">
        <f t="shared" ca="1" si="1253"/>
        <v>700000</v>
      </c>
      <c r="N2283">
        <f t="shared" ca="1" si="1254"/>
        <v>900000</v>
      </c>
      <c r="O2283">
        <f t="shared" ca="1" si="1255"/>
        <v>400000</v>
      </c>
      <c r="P2283">
        <f t="shared" ca="1" si="1237"/>
        <v>1999996.0000000009</v>
      </c>
      <c r="Q2283">
        <f ca="1">IF(P2283&gt;0,1,0)</f>
        <v>1</v>
      </c>
      <c r="R2283">
        <f t="shared" ca="1" si="1256"/>
        <v>19</v>
      </c>
      <c r="S2283">
        <f t="shared" ca="1" si="1257"/>
        <v>1</v>
      </c>
      <c r="T2283">
        <f t="shared" ca="1" si="1258"/>
        <v>7</v>
      </c>
      <c r="U2283">
        <f t="shared" ca="1" si="1259"/>
        <v>9</v>
      </c>
      <c r="V2283">
        <f t="shared" ca="1" si="1260"/>
        <v>4</v>
      </c>
      <c r="X2283">
        <f t="shared" si="1262"/>
        <v>2283</v>
      </c>
      <c r="Y2283">
        <f t="shared" si="1263"/>
        <v>2252</v>
      </c>
      <c r="Z2283">
        <f t="shared" si="1264"/>
        <v>2253</v>
      </c>
      <c r="AA2283">
        <f t="shared" si="1261"/>
        <v>2451</v>
      </c>
      <c r="AB2283">
        <f t="shared" si="1230"/>
        <v>200</v>
      </c>
      <c r="AM2283" t="str">
        <f t="shared" si="1231"/>
        <v>201903KS</v>
      </c>
      <c r="AN2283">
        <f t="shared" ca="1" si="1239"/>
        <v>19.000039999999995</v>
      </c>
      <c r="AO2283">
        <f t="shared" ca="1" si="1240"/>
        <v>1</v>
      </c>
      <c r="AP2283">
        <f t="shared" ca="1" si="1232"/>
        <v>7.0000000000000009</v>
      </c>
      <c r="AQ2283">
        <f t="shared" ca="1" si="1233"/>
        <v>9</v>
      </c>
      <c r="AR2283">
        <f t="shared" ca="1" si="1234"/>
        <v>4</v>
      </c>
      <c r="AS2283">
        <f ca="1">P2283/J2283</f>
        <v>0.24691320835220174</v>
      </c>
    </row>
    <row r="2284" spans="1:45" x14ac:dyDescent="0.4">
      <c r="A2284">
        <f t="shared" si="1229"/>
        <v>201903</v>
      </c>
      <c r="B2284" t="s">
        <v>320</v>
      </c>
      <c r="C2284" t="s">
        <v>288</v>
      </c>
      <c r="D2284" t="str">
        <f t="shared" ca="1" si="1238"/>
        <v>I111</v>
      </c>
      <c r="E2284">
        <f t="shared" ca="1" si="1249"/>
        <v>12</v>
      </c>
      <c r="F2284">
        <f t="shared" ca="1" si="1250"/>
        <v>20</v>
      </c>
      <c r="G2284" t="str">
        <f t="shared" ca="1" si="1235"/>
        <v>S11</v>
      </c>
      <c r="H2284" t="str">
        <f t="shared" ca="1" si="1236"/>
        <v>S115</v>
      </c>
      <c r="I2284">
        <f ca="1">VLOOKUP(D2284,PRC!$A$2:$B$21,2,0)*E2284</f>
        <v>1800000</v>
      </c>
      <c r="J2284">
        <f t="shared" ca="1" si="1251"/>
        <v>1439996</v>
      </c>
      <c r="K2284">
        <f ca="1">VLOOKUP(D2284,PRC!$A$1:$C$21,3,0)*E2284</f>
        <v>954000</v>
      </c>
      <c r="L2284">
        <f t="shared" ca="1" si="1252"/>
        <v>36000</v>
      </c>
      <c r="M2284">
        <f t="shared" ca="1" si="1253"/>
        <v>72000</v>
      </c>
      <c r="N2284">
        <f t="shared" ca="1" si="1254"/>
        <v>162000</v>
      </c>
      <c r="O2284">
        <f t="shared" ca="1" si="1255"/>
        <v>54000</v>
      </c>
      <c r="P2284">
        <f t="shared" ca="1" si="1237"/>
        <v>161996</v>
      </c>
      <c r="Q2284">
        <f ca="1">IF(P2284&gt;0,1,0)</f>
        <v>1</v>
      </c>
      <c r="R2284">
        <f t="shared" ca="1" si="1256"/>
        <v>20</v>
      </c>
      <c r="S2284">
        <f t="shared" ca="1" si="1257"/>
        <v>2</v>
      </c>
      <c r="T2284">
        <f t="shared" ca="1" si="1258"/>
        <v>4</v>
      </c>
      <c r="U2284">
        <f t="shared" ca="1" si="1259"/>
        <v>9</v>
      </c>
      <c r="V2284">
        <f t="shared" ca="1" si="1260"/>
        <v>3</v>
      </c>
      <c r="X2284">
        <f t="shared" si="1262"/>
        <v>2284</v>
      </c>
      <c r="Y2284">
        <f t="shared" si="1263"/>
        <v>2252</v>
      </c>
      <c r="Z2284">
        <f t="shared" si="1264"/>
        <v>2253</v>
      </c>
      <c r="AA2284">
        <f t="shared" si="1261"/>
        <v>2451</v>
      </c>
      <c r="AB2284">
        <f t="shared" si="1230"/>
        <v>200</v>
      </c>
      <c r="AM2284" t="str">
        <f t="shared" si="1231"/>
        <v>201903KS</v>
      </c>
      <c r="AN2284">
        <f t="shared" ca="1" si="1239"/>
        <v>20.00022222222222</v>
      </c>
      <c r="AO2284">
        <f t="shared" ca="1" si="1240"/>
        <v>2</v>
      </c>
      <c r="AP2284">
        <f t="shared" ca="1" si="1232"/>
        <v>4</v>
      </c>
      <c r="AQ2284">
        <f t="shared" ca="1" si="1233"/>
        <v>9</v>
      </c>
      <c r="AR2284">
        <f t="shared" ca="1" si="1234"/>
        <v>3</v>
      </c>
      <c r="AS2284">
        <f ca="1">P2284/J2284</f>
        <v>0.11249753471537421</v>
      </c>
    </row>
    <row r="2285" spans="1:45" x14ac:dyDescent="0.4">
      <c r="A2285">
        <f t="shared" si="1229"/>
        <v>201903</v>
      </c>
      <c r="B2285" t="s">
        <v>321</v>
      </c>
      <c r="C2285" t="s">
        <v>288</v>
      </c>
      <c r="D2285" t="str">
        <f t="shared" ca="1" si="1238"/>
        <v>I103</v>
      </c>
      <c r="E2285">
        <f t="shared" ca="1" si="1249"/>
        <v>26</v>
      </c>
      <c r="F2285">
        <f t="shared" ca="1" si="1250"/>
        <v>10</v>
      </c>
      <c r="G2285" t="str">
        <f t="shared" ca="1" si="1235"/>
        <v>S11</v>
      </c>
      <c r="H2285" t="str">
        <f t="shared" ca="1" si="1236"/>
        <v>S114</v>
      </c>
      <c r="I2285">
        <f ca="1">VLOOKUP(D2285,PRC!$A$2:$B$21,2,0)*E2285</f>
        <v>1300000</v>
      </c>
      <c r="J2285">
        <f t="shared" ca="1" si="1251"/>
        <v>1065996</v>
      </c>
      <c r="K2285">
        <f ca="1">VLOOKUP(D2285,PRC!$A$1:$C$21,3,0)*E2285</f>
        <v>741000</v>
      </c>
      <c r="L2285">
        <f t="shared" ca="1" si="1252"/>
        <v>26000</v>
      </c>
      <c r="M2285">
        <f t="shared" ca="1" si="1253"/>
        <v>91000</v>
      </c>
      <c r="N2285">
        <f t="shared" ca="1" si="1254"/>
        <v>91000</v>
      </c>
      <c r="O2285">
        <f t="shared" ca="1" si="1255"/>
        <v>39000</v>
      </c>
      <c r="P2285">
        <f t="shared" ca="1" si="1237"/>
        <v>77996</v>
      </c>
      <c r="Q2285">
        <f ca="1">IF(P2285&gt;0,1,0)</f>
        <v>1</v>
      </c>
      <c r="R2285">
        <f t="shared" ca="1" si="1256"/>
        <v>18</v>
      </c>
      <c r="S2285">
        <f t="shared" ca="1" si="1257"/>
        <v>2</v>
      </c>
      <c r="T2285">
        <f t="shared" ca="1" si="1258"/>
        <v>7</v>
      </c>
      <c r="U2285">
        <f t="shared" ca="1" si="1259"/>
        <v>7</v>
      </c>
      <c r="V2285">
        <f t="shared" ca="1" si="1260"/>
        <v>3</v>
      </c>
      <c r="X2285">
        <f t="shared" si="1262"/>
        <v>2285</v>
      </c>
      <c r="Y2285">
        <f t="shared" si="1263"/>
        <v>2252</v>
      </c>
      <c r="Z2285">
        <f t="shared" si="1264"/>
        <v>2253</v>
      </c>
      <c r="AA2285">
        <f t="shared" si="1261"/>
        <v>2451</v>
      </c>
      <c r="AB2285">
        <f t="shared" si="1230"/>
        <v>200</v>
      </c>
      <c r="AM2285" t="str">
        <f t="shared" si="1231"/>
        <v>201903KS</v>
      </c>
      <c r="AN2285">
        <f t="shared" ca="1" si="1239"/>
        <v>18.000307692307693</v>
      </c>
      <c r="AO2285">
        <f t="shared" ca="1" si="1240"/>
        <v>2</v>
      </c>
      <c r="AP2285">
        <f t="shared" ca="1" si="1232"/>
        <v>7.0000000000000009</v>
      </c>
      <c r="AQ2285">
        <f t="shared" ca="1" si="1233"/>
        <v>7.0000000000000009</v>
      </c>
      <c r="AR2285">
        <f t="shared" ca="1" si="1234"/>
        <v>3</v>
      </c>
      <c r="AS2285">
        <f ca="1">P2285/J2285</f>
        <v>7.3167253910896471E-2</v>
      </c>
    </row>
    <row r="2286" spans="1:45" x14ac:dyDescent="0.4">
      <c r="A2286">
        <f t="shared" si="1229"/>
        <v>201903</v>
      </c>
      <c r="B2286" t="s">
        <v>322</v>
      </c>
      <c r="C2286" t="s">
        <v>288</v>
      </c>
      <c r="D2286" t="str">
        <f t="shared" ca="1" si="1238"/>
        <v>I110</v>
      </c>
      <c r="E2286">
        <f t="shared" ca="1" si="1249"/>
        <v>22</v>
      </c>
      <c r="F2286">
        <f t="shared" ca="1" si="1250"/>
        <v>18</v>
      </c>
      <c r="G2286" t="str">
        <f t="shared" ca="1" si="1235"/>
        <v>S11</v>
      </c>
      <c r="H2286" t="str">
        <f t="shared" ca="1" si="1236"/>
        <v>S112</v>
      </c>
      <c r="I2286">
        <f ca="1">VLOOKUP(D2286,PRC!$A$2:$B$21,2,0)*E2286</f>
        <v>6600000</v>
      </c>
      <c r="J2286">
        <f t="shared" ca="1" si="1251"/>
        <v>5411996</v>
      </c>
      <c r="K2286">
        <f ca="1">VLOOKUP(D2286,PRC!$A$1:$C$21,3,0)*E2286</f>
        <v>3036000</v>
      </c>
      <c r="L2286">
        <f t="shared" ca="1" si="1252"/>
        <v>132000</v>
      </c>
      <c r="M2286">
        <f t="shared" ca="1" si="1253"/>
        <v>396000</v>
      </c>
      <c r="N2286">
        <f t="shared" ca="1" si="1254"/>
        <v>660000</v>
      </c>
      <c r="O2286">
        <f t="shared" ca="1" si="1255"/>
        <v>198000</v>
      </c>
      <c r="P2286">
        <f t="shared" ca="1" si="1237"/>
        <v>989996</v>
      </c>
      <c r="Q2286">
        <f ca="1">IF(P2286&gt;0,1,0)</f>
        <v>1</v>
      </c>
      <c r="R2286">
        <f t="shared" ca="1" si="1256"/>
        <v>18</v>
      </c>
      <c r="S2286">
        <f t="shared" ca="1" si="1257"/>
        <v>2</v>
      </c>
      <c r="T2286">
        <f t="shared" ca="1" si="1258"/>
        <v>6</v>
      </c>
      <c r="U2286">
        <f t="shared" ca="1" si="1259"/>
        <v>10</v>
      </c>
      <c r="V2286">
        <f t="shared" ca="1" si="1260"/>
        <v>3</v>
      </c>
      <c r="X2286">
        <f t="shared" si="1262"/>
        <v>2286</v>
      </c>
      <c r="Y2286">
        <f t="shared" si="1263"/>
        <v>2252</v>
      </c>
      <c r="Z2286">
        <f t="shared" si="1264"/>
        <v>2253</v>
      </c>
      <c r="AA2286">
        <f t="shared" si="1261"/>
        <v>2451</v>
      </c>
      <c r="AB2286">
        <f t="shared" si="1230"/>
        <v>200</v>
      </c>
      <c r="AM2286" t="str">
        <f t="shared" si="1231"/>
        <v>201903KS</v>
      </c>
      <c r="AN2286">
        <f t="shared" ca="1" si="1239"/>
        <v>18.000060606060607</v>
      </c>
      <c r="AO2286">
        <f t="shared" ca="1" si="1240"/>
        <v>2</v>
      </c>
      <c r="AP2286">
        <f t="shared" ca="1" si="1232"/>
        <v>6</v>
      </c>
      <c r="AQ2286">
        <f t="shared" ca="1" si="1233"/>
        <v>10</v>
      </c>
      <c r="AR2286">
        <f t="shared" ca="1" si="1234"/>
        <v>3</v>
      </c>
      <c r="AS2286">
        <f ca="1">P2286/J2286</f>
        <v>0.18292622537045483</v>
      </c>
    </row>
    <row r="2287" spans="1:45" x14ac:dyDescent="0.4">
      <c r="A2287">
        <f t="shared" si="1229"/>
        <v>201903</v>
      </c>
      <c r="B2287" t="s">
        <v>323</v>
      </c>
      <c r="C2287" t="s">
        <v>288</v>
      </c>
      <c r="D2287" t="str">
        <f t="shared" ca="1" si="1238"/>
        <v>I120</v>
      </c>
      <c r="E2287">
        <f t="shared" ca="1" si="1249"/>
        <v>47</v>
      </c>
      <c r="F2287">
        <f t="shared" ca="1" si="1250"/>
        <v>10</v>
      </c>
      <c r="G2287" t="str">
        <f t="shared" ca="1" si="1235"/>
        <v>S11</v>
      </c>
      <c r="H2287" t="str">
        <f t="shared" ca="1" si="1236"/>
        <v>S114</v>
      </c>
      <c r="I2287">
        <f ca="1">VLOOKUP(D2287,PRC!$A$2:$B$21,2,0)*E2287</f>
        <v>202100000</v>
      </c>
      <c r="J2287">
        <f t="shared" ca="1" si="1251"/>
        <v>177847996</v>
      </c>
      <c r="K2287">
        <f ca="1">VLOOKUP(D2287,PRC!$A$1:$C$21,3,0)*E2287</f>
        <v>90945000</v>
      </c>
      <c r="L2287">
        <f t="shared" ca="1" si="1252"/>
        <v>4042000</v>
      </c>
      <c r="M2287">
        <f t="shared" ca="1" si="1253"/>
        <v>14147000</v>
      </c>
      <c r="N2287">
        <f t="shared" ca="1" si="1254"/>
        <v>10105000</v>
      </c>
      <c r="O2287">
        <f t="shared" ca="1" si="1255"/>
        <v>8084000</v>
      </c>
      <c r="P2287">
        <f t="shared" ca="1" si="1237"/>
        <v>50524996</v>
      </c>
      <c r="Q2287">
        <f ca="1">IF(P2287&gt;0,1,0)</f>
        <v>1</v>
      </c>
      <c r="R2287">
        <f t="shared" ca="1" si="1256"/>
        <v>12</v>
      </c>
      <c r="S2287">
        <f t="shared" ca="1" si="1257"/>
        <v>2</v>
      </c>
      <c r="T2287">
        <f t="shared" ca="1" si="1258"/>
        <v>7</v>
      </c>
      <c r="U2287">
        <f t="shared" ca="1" si="1259"/>
        <v>5</v>
      </c>
      <c r="V2287">
        <f t="shared" ca="1" si="1260"/>
        <v>4</v>
      </c>
      <c r="X2287">
        <f t="shared" si="1262"/>
        <v>2287</v>
      </c>
      <c r="Y2287">
        <f t="shared" si="1263"/>
        <v>2252</v>
      </c>
      <c r="Z2287">
        <f t="shared" si="1264"/>
        <v>2253</v>
      </c>
      <c r="AA2287">
        <f t="shared" si="1261"/>
        <v>2451</v>
      </c>
      <c r="AB2287">
        <f t="shared" si="1230"/>
        <v>200</v>
      </c>
      <c r="AM2287" t="str">
        <f t="shared" si="1231"/>
        <v>201903KS</v>
      </c>
      <c r="AN2287">
        <f t="shared" ca="1" si="1239"/>
        <v>12.000001979218212</v>
      </c>
      <c r="AO2287">
        <f t="shared" ca="1" si="1240"/>
        <v>2</v>
      </c>
      <c r="AP2287">
        <f t="shared" ca="1" si="1232"/>
        <v>7.0000000000000009</v>
      </c>
      <c r="AQ2287">
        <f t="shared" ca="1" si="1233"/>
        <v>5</v>
      </c>
      <c r="AR2287">
        <f t="shared" ca="1" si="1234"/>
        <v>4</v>
      </c>
      <c r="AS2287">
        <f ca="1">P2287/J2287</f>
        <v>0.28409089298931434</v>
      </c>
    </row>
    <row r="2288" spans="1:45" x14ac:dyDescent="0.4">
      <c r="A2288">
        <f t="shared" si="1229"/>
        <v>201903</v>
      </c>
      <c r="B2288" t="s">
        <v>324</v>
      </c>
      <c r="C2288" t="s">
        <v>288</v>
      </c>
      <c r="D2288" t="str">
        <f t="shared" ca="1" si="1238"/>
        <v>I118</v>
      </c>
      <c r="E2288">
        <f t="shared" ca="1" si="1249"/>
        <v>17</v>
      </c>
      <c r="F2288">
        <f t="shared" ca="1" si="1250"/>
        <v>20</v>
      </c>
      <c r="G2288" t="str">
        <f t="shared" ca="1" si="1235"/>
        <v>S11</v>
      </c>
      <c r="H2288" t="str">
        <f t="shared" ca="1" si="1236"/>
        <v>S113</v>
      </c>
      <c r="I2288">
        <f ca="1">VLOOKUP(D2288,PRC!$A$2:$B$21,2,0)*E2288</f>
        <v>9010000</v>
      </c>
      <c r="J2288">
        <f t="shared" ca="1" si="1251"/>
        <v>8108996</v>
      </c>
      <c r="K2288">
        <f ca="1">VLOOKUP(D2288,PRC!$A$1:$C$21,3,0)*E2288</f>
        <v>3784200</v>
      </c>
      <c r="L2288">
        <f t="shared" ca="1" si="1252"/>
        <v>270000</v>
      </c>
      <c r="M2288">
        <f t="shared" ca="1" si="1253"/>
        <v>541000</v>
      </c>
      <c r="N2288">
        <f t="shared" ca="1" si="1254"/>
        <v>721000</v>
      </c>
      <c r="O2288">
        <f t="shared" ca="1" si="1255"/>
        <v>451000</v>
      </c>
      <c r="P2288">
        <f t="shared" ca="1" si="1237"/>
        <v>2341796</v>
      </c>
      <c r="Q2288">
        <f ca="1">IF(P2288&gt;0,1,0)</f>
        <v>1</v>
      </c>
      <c r="R2288">
        <f t="shared" ca="1" si="1256"/>
        <v>10</v>
      </c>
      <c r="S2288">
        <f t="shared" ca="1" si="1257"/>
        <v>3</v>
      </c>
      <c r="T2288">
        <f t="shared" ca="1" si="1258"/>
        <v>6</v>
      </c>
      <c r="U2288">
        <f t="shared" ca="1" si="1259"/>
        <v>8</v>
      </c>
      <c r="V2288">
        <f t="shared" ca="1" si="1260"/>
        <v>5</v>
      </c>
      <c r="X2288">
        <f t="shared" si="1262"/>
        <v>2288</v>
      </c>
      <c r="Y2288">
        <f t="shared" si="1263"/>
        <v>2252</v>
      </c>
      <c r="Z2288">
        <f t="shared" si="1264"/>
        <v>2253</v>
      </c>
      <c r="AA2288">
        <f t="shared" si="1261"/>
        <v>2451</v>
      </c>
      <c r="AB2288">
        <f t="shared" si="1230"/>
        <v>200</v>
      </c>
      <c r="AM2288" t="str">
        <f t="shared" si="1231"/>
        <v>201903KS</v>
      </c>
      <c r="AN2288">
        <f t="shared" ca="1" si="1239"/>
        <v>10.000044395116536</v>
      </c>
      <c r="AO2288">
        <f t="shared" ca="1" si="1240"/>
        <v>2.9966703662597114</v>
      </c>
      <c r="AP2288">
        <f t="shared" ca="1" si="1232"/>
        <v>6.0044395116537181</v>
      </c>
      <c r="AQ2288">
        <f t="shared" ca="1" si="1233"/>
        <v>8.0022197558268591</v>
      </c>
      <c r="AR2288">
        <f t="shared" ca="1" si="1234"/>
        <v>5.0055493895671477</v>
      </c>
      <c r="AS2288">
        <f ca="1">P2288/J2288</f>
        <v>0.28878988224929447</v>
      </c>
    </row>
    <row r="2289" spans="1:45" x14ac:dyDescent="0.4">
      <c r="A2289">
        <f t="shared" si="1229"/>
        <v>201903</v>
      </c>
      <c r="B2289" t="s">
        <v>325</v>
      </c>
      <c r="C2289" t="s">
        <v>288</v>
      </c>
      <c r="D2289" t="str">
        <f t="shared" ca="1" si="1238"/>
        <v>I110</v>
      </c>
      <c r="E2289">
        <f t="shared" ca="1" si="1249"/>
        <v>13</v>
      </c>
      <c r="F2289">
        <f t="shared" ca="1" si="1250"/>
        <v>10</v>
      </c>
      <c r="G2289" t="str">
        <f t="shared" ca="1" si="1235"/>
        <v>S10</v>
      </c>
      <c r="H2289" t="str">
        <f t="shared" ca="1" si="1236"/>
        <v>S104</v>
      </c>
      <c r="I2289">
        <f ca="1">VLOOKUP(D2289,PRC!$A$2:$B$21,2,0)*E2289</f>
        <v>3900000</v>
      </c>
      <c r="J2289">
        <f t="shared" ca="1" si="1251"/>
        <v>3431996</v>
      </c>
      <c r="K2289">
        <f ca="1">VLOOKUP(D2289,PRC!$A$1:$C$21,3,0)*E2289</f>
        <v>1794000</v>
      </c>
      <c r="L2289">
        <f t="shared" ca="1" si="1252"/>
        <v>39000</v>
      </c>
      <c r="M2289">
        <f t="shared" ca="1" si="1253"/>
        <v>195000</v>
      </c>
      <c r="N2289">
        <f t="shared" ca="1" si="1254"/>
        <v>273000</v>
      </c>
      <c r="O2289">
        <f t="shared" ca="1" si="1255"/>
        <v>156000</v>
      </c>
      <c r="P2289">
        <f t="shared" ca="1" si="1237"/>
        <v>974996</v>
      </c>
      <c r="Q2289">
        <f ca="1">IF(P2289&gt;0,1,0)</f>
        <v>1</v>
      </c>
      <c r="R2289">
        <f t="shared" ca="1" si="1256"/>
        <v>12</v>
      </c>
      <c r="S2289">
        <f t="shared" ca="1" si="1257"/>
        <v>1</v>
      </c>
      <c r="T2289">
        <f t="shared" ca="1" si="1258"/>
        <v>5</v>
      </c>
      <c r="U2289">
        <f t="shared" ca="1" si="1259"/>
        <v>7</v>
      </c>
      <c r="V2289">
        <f t="shared" ca="1" si="1260"/>
        <v>4</v>
      </c>
      <c r="X2289">
        <f t="shared" si="1262"/>
        <v>2289</v>
      </c>
      <c r="Y2289">
        <f t="shared" si="1263"/>
        <v>2252</v>
      </c>
      <c r="Z2289">
        <f t="shared" si="1264"/>
        <v>2253</v>
      </c>
      <c r="AA2289">
        <f t="shared" si="1261"/>
        <v>2451</v>
      </c>
      <c r="AB2289">
        <f t="shared" si="1230"/>
        <v>200</v>
      </c>
      <c r="AM2289" t="str">
        <f t="shared" si="1231"/>
        <v>201903KS</v>
      </c>
      <c r="AN2289">
        <f t="shared" ca="1" si="1239"/>
        <v>12.000102564102566</v>
      </c>
      <c r="AO2289">
        <f t="shared" ca="1" si="1240"/>
        <v>1</v>
      </c>
      <c r="AP2289">
        <f t="shared" ca="1" si="1232"/>
        <v>5</v>
      </c>
      <c r="AQ2289">
        <f t="shared" ca="1" si="1233"/>
        <v>7.0000000000000009</v>
      </c>
      <c r="AR2289">
        <f t="shared" ca="1" si="1234"/>
        <v>4</v>
      </c>
      <c r="AS2289">
        <f ca="1">P2289/J2289</f>
        <v>0.28409007469705677</v>
      </c>
    </row>
    <row r="2290" spans="1:45" x14ac:dyDescent="0.4">
      <c r="A2290">
        <f t="shared" si="1229"/>
        <v>201903</v>
      </c>
      <c r="B2290" t="s">
        <v>326</v>
      </c>
      <c r="C2290" t="s">
        <v>288</v>
      </c>
      <c r="D2290" t="str">
        <f t="shared" ca="1" si="1238"/>
        <v>I120</v>
      </c>
      <c r="E2290">
        <f t="shared" ca="1" si="1249"/>
        <v>28</v>
      </c>
      <c r="F2290">
        <f t="shared" ca="1" si="1250"/>
        <v>10</v>
      </c>
      <c r="G2290" t="str">
        <f t="shared" ca="1" si="1235"/>
        <v>S10</v>
      </c>
      <c r="H2290" t="str">
        <f t="shared" ca="1" si="1236"/>
        <v>S103</v>
      </c>
      <c r="I2290">
        <f ca="1">VLOOKUP(D2290,PRC!$A$2:$B$21,2,0)*E2290</f>
        <v>120400000</v>
      </c>
      <c r="J2290">
        <f t="shared" ca="1" si="1251"/>
        <v>104747996</v>
      </c>
      <c r="K2290">
        <f ca="1">VLOOKUP(D2290,PRC!$A$1:$C$21,3,0)*E2290</f>
        <v>54180000</v>
      </c>
      <c r="L2290">
        <f t="shared" ca="1" si="1252"/>
        <v>3612000</v>
      </c>
      <c r="M2290">
        <f t="shared" ca="1" si="1253"/>
        <v>6020000</v>
      </c>
      <c r="N2290">
        <f t="shared" ca="1" si="1254"/>
        <v>8428000</v>
      </c>
      <c r="O2290">
        <f t="shared" ca="1" si="1255"/>
        <v>4816000</v>
      </c>
      <c r="P2290">
        <f t="shared" ca="1" si="1237"/>
        <v>27691996</v>
      </c>
      <c r="Q2290">
        <f ca="1">IF(P2290&gt;0,1,0)</f>
        <v>1</v>
      </c>
      <c r="R2290">
        <f t="shared" ca="1" si="1256"/>
        <v>13</v>
      </c>
      <c r="S2290">
        <f t="shared" ca="1" si="1257"/>
        <v>3</v>
      </c>
      <c r="T2290">
        <f t="shared" ca="1" si="1258"/>
        <v>5</v>
      </c>
      <c r="U2290">
        <f t="shared" ca="1" si="1259"/>
        <v>7</v>
      </c>
      <c r="V2290">
        <f t="shared" ca="1" si="1260"/>
        <v>4</v>
      </c>
      <c r="X2290">
        <f t="shared" si="1262"/>
        <v>2290</v>
      </c>
      <c r="Y2290">
        <f t="shared" si="1263"/>
        <v>2252</v>
      </c>
      <c r="Z2290">
        <f t="shared" si="1264"/>
        <v>2253</v>
      </c>
      <c r="AA2290">
        <f t="shared" si="1261"/>
        <v>2451</v>
      </c>
      <c r="AB2290">
        <f t="shared" si="1230"/>
        <v>200</v>
      </c>
      <c r="AM2290" t="str">
        <f t="shared" si="1231"/>
        <v>201903KS</v>
      </c>
      <c r="AN2290">
        <f t="shared" ca="1" si="1239"/>
        <v>13.000003322259134</v>
      </c>
      <c r="AO2290">
        <f t="shared" ca="1" si="1240"/>
        <v>3</v>
      </c>
      <c r="AP2290">
        <f t="shared" ca="1" si="1232"/>
        <v>5</v>
      </c>
      <c r="AQ2290">
        <f t="shared" ca="1" si="1233"/>
        <v>7.0000000000000009</v>
      </c>
      <c r="AR2290">
        <f t="shared" ca="1" si="1234"/>
        <v>4</v>
      </c>
      <c r="AS2290">
        <f ca="1">P2290/J2290</f>
        <v>0.26436778800045013</v>
      </c>
    </row>
    <row r="2291" spans="1:45" x14ac:dyDescent="0.4">
      <c r="A2291">
        <f t="shared" si="1229"/>
        <v>201903</v>
      </c>
      <c r="B2291" t="s">
        <v>327</v>
      </c>
      <c r="C2291" t="s">
        <v>288</v>
      </c>
      <c r="D2291" t="str">
        <f t="shared" ca="1" si="1238"/>
        <v>I106</v>
      </c>
      <c r="E2291">
        <f t="shared" ca="1" si="1249"/>
        <v>32</v>
      </c>
      <c r="F2291">
        <f t="shared" ca="1" si="1250"/>
        <v>13</v>
      </c>
      <c r="G2291" t="str">
        <f t="shared" ca="1" si="1235"/>
        <v>S11</v>
      </c>
      <c r="H2291" t="str">
        <f t="shared" ca="1" si="1236"/>
        <v>S114</v>
      </c>
      <c r="I2291">
        <f ca="1">VLOOKUP(D2291,PRC!$A$2:$B$21,2,0)*E2291</f>
        <v>640000</v>
      </c>
      <c r="J2291">
        <f t="shared" ca="1" si="1251"/>
        <v>550396</v>
      </c>
      <c r="K2291">
        <f ca="1">VLOOKUP(D2291,PRC!$A$1:$C$21,3,0)*E2291</f>
        <v>339200</v>
      </c>
      <c r="L2291">
        <f t="shared" ca="1" si="1252"/>
        <v>6000</v>
      </c>
      <c r="M2291">
        <f t="shared" ca="1" si="1253"/>
        <v>32000</v>
      </c>
      <c r="N2291">
        <f t="shared" ca="1" si="1254"/>
        <v>64000</v>
      </c>
      <c r="O2291">
        <f t="shared" ca="1" si="1255"/>
        <v>26000</v>
      </c>
      <c r="P2291">
        <f t="shared" ca="1" si="1237"/>
        <v>83196</v>
      </c>
      <c r="Q2291">
        <f ca="1">IF(P2291&gt;0,1,0)</f>
        <v>1</v>
      </c>
      <c r="R2291">
        <f t="shared" ca="1" si="1256"/>
        <v>14</v>
      </c>
      <c r="S2291">
        <f t="shared" ca="1" si="1257"/>
        <v>1</v>
      </c>
      <c r="T2291">
        <f t="shared" ca="1" si="1258"/>
        <v>5</v>
      </c>
      <c r="U2291">
        <f t="shared" ca="1" si="1259"/>
        <v>10</v>
      </c>
      <c r="V2291">
        <f t="shared" ca="1" si="1260"/>
        <v>4</v>
      </c>
      <c r="X2291">
        <f t="shared" si="1262"/>
        <v>2291</v>
      </c>
      <c r="Y2291">
        <f t="shared" si="1263"/>
        <v>2252</v>
      </c>
      <c r="Z2291">
        <f t="shared" si="1264"/>
        <v>2253</v>
      </c>
      <c r="AA2291">
        <f t="shared" si="1261"/>
        <v>2451</v>
      </c>
      <c r="AB2291">
        <f t="shared" si="1230"/>
        <v>200</v>
      </c>
      <c r="AM2291" t="str">
        <f t="shared" si="1231"/>
        <v>201903KS</v>
      </c>
      <c r="AN2291">
        <f t="shared" ca="1" si="1239"/>
        <v>14.000624999999999</v>
      </c>
      <c r="AO2291">
        <f t="shared" ca="1" si="1240"/>
        <v>0.9375</v>
      </c>
      <c r="AP2291">
        <f t="shared" ca="1" si="1232"/>
        <v>5</v>
      </c>
      <c r="AQ2291">
        <f t="shared" ca="1" si="1233"/>
        <v>10</v>
      </c>
      <c r="AR2291">
        <f t="shared" ca="1" si="1234"/>
        <v>4.0625</v>
      </c>
      <c r="AS2291">
        <f ca="1">P2291/J2291</f>
        <v>0.15115662177777456</v>
      </c>
    </row>
    <row r="2292" spans="1:45" x14ac:dyDescent="0.4">
      <c r="A2292">
        <f t="shared" si="1229"/>
        <v>201903</v>
      </c>
      <c r="B2292" t="s">
        <v>328</v>
      </c>
      <c r="C2292" t="s">
        <v>288</v>
      </c>
      <c r="D2292" t="str">
        <f t="shared" ca="1" si="1238"/>
        <v>I109</v>
      </c>
      <c r="E2292">
        <f t="shared" ca="1" si="1249"/>
        <v>33</v>
      </c>
      <c r="F2292">
        <f t="shared" ca="1" si="1250"/>
        <v>11</v>
      </c>
      <c r="G2292" t="str">
        <f t="shared" ca="1" si="1235"/>
        <v>S10</v>
      </c>
      <c r="H2292" t="str">
        <f t="shared" ca="1" si="1236"/>
        <v>S101</v>
      </c>
      <c r="I2292">
        <f ca="1">VLOOKUP(D2292,PRC!$A$2:$B$21,2,0)*E2292</f>
        <v>16500000</v>
      </c>
      <c r="J2292">
        <f t="shared" ca="1" si="1251"/>
        <v>14684996</v>
      </c>
      <c r="K2292">
        <f ca="1">VLOOKUP(D2292,PRC!$A$1:$C$21,3,0)*E2292</f>
        <v>6600000</v>
      </c>
      <c r="L2292">
        <f t="shared" ca="1" si="1252"/>
        <v>330000</v>
      </c>
      <c r="M2292">
        <f t="shared" ca="1" si="1253"/>
        <v>825000</v>
      </c>
      <c r="N2292">
        <f t="shared" ca="1" si="1254"/>
        <v>825000</v>
      </c>
      <c r="O2292">
        <f t="shared" ca="1" si="1255"/>
        <v>495000</v>
      </c>
      <c r="P2292">
        <f t="shared" ca="1" si="1237"/>
        <v>5609996</v>
      </c>
      <c r="Q2292">
        <f ca="1">IF(P2292&gt;0,1,0)</f>
        <v>1</v>
      </c>
      <c r="R2292">
        <f t="shared" ca="1" si="1256"/>
        <v>11</v>
      </c>
      <c r="S2292">
        <f t="shared" ca="1" si="1257"/>
        <v>2</v>
      </c>
      <c r="T2292">
        <f t="shared" ca="1" si="1258"/>
        <v>5</v>
      </c>
      <c r="U2292">
        <f t="shared" ca="1" si="1259"/>
        <v>5</v>
      </c>
      <c r="V2292">
        <f t="shared" ca="1" si="1260"/>
        <v>3</v>
      </c>
      <c r="X2292">
        <f t="shared" si="1262"/>
        <v>2292</v>
      </c>
      <c r="Y2292">
        <f t="shared" si="1263"/>
        <v>2252</v>
      </c>
      <c r="Z2292">
        <f t="shared" si="1264"/>
        <v>2253</v>
      </c>
      <c r="AA2292">
        <f t="shared" si="1261"/>
        <v>2451</v>
      </c>
      <c r="AB2292">
        <f t="shared" si="1230"/>
        <v>200</v>
      </c>
      <c r="AM2292" t="str">
        <f t="shared" si="1231"/>
        <v>201903KS</v>
      </c>
      <c r="AN2292">
        <f t="shared" ca="1" si="1239"/>
        <v>11.000024242424244</v>
      </c>
      <c r="AO2292">
        <f t="shared" ca="1" si="1240"/>
        <v>2</v>
      </c>
      <c r="AP2292">
        <f t="shared" ca="1" si="1232"/>
        <v>5</v>
      </c>
      <c r="AQ2292">
        <f t="shared" ca="1" si="1233"/>
        <v>5</v>
      </c>
      <c r="AR2292">
        <f t="shared" ca="1" si="1234"/>
        <v>3</v>
      </c>
      <c r="AS2292">
        <f ca="1">P2292/J2292</f>
        <v>0.3820223035811518</v>
      </c>
    </row>
    <row r="2293" spans="1:45" x14ac:dyDescent="0.4">
      <c r="A2293">
        <f t="shared" si="1229"/>
        <v>201903</v>
      </c>
      <c r="B2293" t="s">
        <v>329</v>
      </c>
      <c r="C2293" t="s">
        <v>288</v>
      </c>
      <c r="D2293" t="str">
        <f t="shared" ca="1" si="1238"/>
        <v>I106</v>
      </c>
      <c r="E2293">
        <f t="shared" ca="1" si="1249"/>
        <v>21</v>
      </c>
      <c r="F2293">
        <f t="shared" ca="1" si="1250"/>
        <v>16</v>
      </c>
      <c r="G2293" t="str">
        <f t="shared" ca="1" si="1235"/>
        <v>S10</v>
      </c>
      <c r="H2293" t="str">
        <f t="shared" ca="1" si="1236"/>
        <v>S106</v>
      </c>
      <c r="I2293">
        <f ca="1">VLOOKUP(D2293,PRC!$A$2:$B$21,2,0)*E2293</f>
        <v>420000</v>
      </c>
      <c r="J2293">
        <f t="shared" ca="1" si="1251"/>
        <v>335996</v>
      </c>
      <c r="K2293">
        <f ca="1">VLOOKUP(D2293,PRC!$A$1:$C$21,3,0)*E2293</f>
        <v>222600</v>
      </c>
      <c r="L2293">
        <f t="shared" ca="1" si="1252"/>
        <v>8000</v>
      </c>
      <c r="M2293">
        <f t="shared" ca="1" si="1253"/>
        <v>21000</v>
      </c>
      <c r="N2293">
        <f t="shared" ca="1" si="1254"/>
        <v>38000</v>
      </c>
      <c r="O2293">
        <f t="shared" ca="1" si="1255"/>
        <v>21000</v>
      </c>
      <c r="P2293">
        <f t="shared" ca="1" si="1237"/>
        <v>25396</v>
      </c>
      <c r="Q2293">
        <f ca="1">IF(P2293&gt;0,1,0)</f>
        <v>1</v>
      </c>
      <c r="R2293">
        <f t="shared" ca="1" si="1256"/>
        <v>20</v>
      </c>
      <c r="S2293">
        <f t="shared" ca="1" si="1257"/>
        <v>2</v>
      </c>
      <c r="T2293">
        <f t="shared" ca="1" si="1258"/>
        <v>5</v>
      </c>
      <c r="U2293">
        <f t="shared" ca="1" si="1259"/>
        <v>9</v>
      </c>
      <c r="V2293">
        <f t="shared" ca="1" si="1260"/>
        <v>5</v>
      </c>
      <c r="X2293">
        <f t="shared" si="1262"/>
        <v>2293</v>
      </c>
      <c r="Y2293">
        <f t="shared" si="1263"/>
        <v>2252</v>
      </c>
      <c r="Z2293">
        <f t="shared" si="1264"/>
        <v>2253</v>
      </c>
      <c r="AA2293">
        <f t="shared" si="1261"/>
        <v>2451</v>
      </c>
      <c r="AB2293">
        <f t="shared" si="1230"/>
        <v>200</v>
      </c>
      <c r="AM2293" t="str">
        <f t="shared" si="1231"/>
        <v>201903KS</v>
      </c>
      <c r="AN2293">
        <f t="shared" ca="1" si="1239"/>
        <v>20.000952380952384</v>
      </c>
      <c r="AO2293">
        <f t="shared" ca="1" si="1240"/>
        <v>1.9047619047619049</v>
      </c>
      <c r="AP2293">
        <f t="shared" ca="1" si="1232"/>
        <v>5</v>
      </c>
      <c r="AQ2293">
        <f t="shared" ca="1" si="1233"/>
        <v>9.0476190476190474</v>
      </c>
      <c r="AR2293">
        <f t="shared" ca="1" si="1234"/>
        <v>5</v>
      </c>
      <c r="AS2293">
        <f ca="1">P2293/J2293</f>
        <v>7.5584233145632687E-2</v>
      </c>
    </row>
    <row r="2294" spans="1:45" x14ac:dyDescent="0.4">
      <c r="A2294">
        <f t="shared" si="1229"/>
        <v>201903</v>
      </c>
      <c r="B2294" t="s">
        <v>330</v>
      </c>
      <c r="C2294" t="s">
        <v>288</v>
      </c>
      <c r="D2294" t="str">
        <f t="shared" ca="1" si="1238"/>
        <v>I120</v>
      </c>
      <c r="E2294">
        <f t="shared" ca="1" si="1249"/>
        <v>32</v>
      </c>
      <c r="F2294">
        <f t="shared" ca="1" si="1250"/>
        <v>16</v>
      </c>
      <c r="G2294" t="str">
        <f t="shared" ca="1" si="1235"/>
        <v>S10</v>
      </c>
      <c r="H2294" t="str">
        <f t="shared" ca="1" si="1236"/>
        <v>S103</v>
      </c>
      <c r="I2294">
        <f ca="1">VLOOKUP(D2294,PRC!$A$2:$B$21,2,0)*E2294</f>
        <v>137600000</v>
      </c>
      <c r="J2294">
        <f t="shared" ca="1" si="1251"/>
        <v>119711996</v>
      </c>
      <c r="K2294">
        <f ca="1">VLOOKUP(D2294,PRC!$A$1:$C$21,3,0)*E2294</f>
        <v>61920000</v>
      </c>
      <c r="L2294">
        <f t="shared" ca="1" si="1252"/>
        <v>4128000</v>
      </c>
      <c r="M2294">
        <f t="shared" ca="1" si="1253"/>
        <v>6880000</v>
      </c>
      <c r="N2294">
        <f t="shared" ca="1" si="1254"/>
        <v>11008000</v>
      </c>
      <c r="O2294">
        <f t="shared" ca="1" si="1255"/>
        <v>6880000</v>
      </c>
      <c r="P2294">
        <f t="shared" ca="1" si="1237"/>
        <v>28895996</v>
      </c>
      <c r="Q2294">
        <f ca="1">IF(P2294&gt;0,1,0)</f>
        <v>1</v>
      </c>
      <c r="R2294">
        <f t="shared" ca="1" si="1256"/>
        <v>13</v>
      </c>
      <c r="S2294">
        <f t="shared" ca="1" si="1257"/>
        <v>3</v>
      </c>
      <c r="T2294">
        <f t="shared" ca="1" si="1258"/>
        <v>5</v>
      </c>
      <c r="U2294">
        <f t="shared" ca="1" si="1259"/>
        <v>8</v>
      </c>
      <c r="V2294">
        <f t="shared" ca="1" si="1260"/>
        <v>5</v>
      </c>
      <c r="X2294">
        <f t="shared" si="1262"/>
        <v>2294</v>
      </c>
      <c r="Y2294">
        <f t="shared" si="1263"/>
        <v>2252</v>
      </c>
      <c r="Z2294">
        <f t="shared" si="1264"/>
        <v>2253</v>
      </c>
      <c r="AA2294">
        <f t="shared" si="1261"/>
        <v>2451</v>
      </c>
      <c r="AB2294">
        <f t="shared" si="1230"/>
        <v>200</v>
      </c>
      <c r="AM2294" t="str">
        <f t="shared" si="1231"/>
        <v>201903KS</v>
      </c>
      <c r="AN2294">
        <f t="shared" ca="1" si="1239"/>
        <v>13.000002906976748</v>
      </c>
      <c r="AO2294">
        <f t="shared" ca="1" si="1240"/>
        <v>3</v>
      </c>
      <c r="AP2294">
        <f t="shared" ca="1" si="1232"/>
        <v>5</v>
      </c>
      <c r="AQ2294">
        <f t="shared" ca="1" si="1233"/>
        <v>8</v>
      </c>
      <c r="AR2294">
        <f t="shared" ca="1" si="1234"/>
        <v>5</v>
      </c>
      <c r="AS2294">
        <f ca="1">P2294/J2294</f>
        <v>0.24137928499663475</v>
      </c>
    </row>
    <row r="2295" spans="1:45" x14ac:dyDescent="0.4">
      <c r="A2295">
        <f t="shared" si="1229"/>
        <v>201903</v>
      </c>
      <c r="B2295" t="s">
        <v>331</v>
      </c>
      <c r="C2295" t="s">
        <v>288</v>
      </c>
      <c r="D2295" t="str">
        <f t="shared" ca="1" si="1238"/>
        <v>I118</v>
      </c>
      <c r="E2295">
        <f t="shared" ca="1" si="1249"/>
        <v>24</v>
      </c>
      <c r="F2295">
        <f t="shared" ca="1" si="1250"/>
        <v>15</v>
      </c>
      <c r="G2295" t="str">
        <f t="shared" ca="1" si="1235"/>
        <v>S11</v>
      </c>
      <c r="H2295" t="str">
        <f t="shared" ca="1" si="1236"/>
        <v>S110</v>
      </c>
      <c r="I2295">
        <f ca="1">VLOOKUP(D2295,PRC!$A$2:$B$21,2,0)*E2295</f>
        <v>12720000</v>
      </c>
      <c r="J2295">
        <f t="shared" ca="1" si="1251"/>
        <v>11193596</v>
      </c>
      <c r="K2295">
        <f ca="1">VLOOKUP(D2295,PRC!$A$1:$C$21,3,0)*E2295</f>
        <v>5342400</v>
      </c>
      <c r="L2295">
        <f t="shared" ca="1" si="1252"/>
        <v>127000</v>
      </c>
      <c r="M2295">
        <f t="shared" ca="1" si="1253"/>
        <v>890000</v>
      </c>
      <c r="N2295">
        <f t="shared" ca="1" si="1254"/>
        <v>1145000</v>
      </c>
      <c r="O2295">
        <f t="shared" ca="1" si="1255"/>
        <v>509000</v>
      </c>
      <c r="P2295">
        <f t="shared" ca="1" si="1237"/>
        <v>3180196</v>
      </c>
      <c r="Q2295">
        <f ca="1">IF(P2295&gt;0,1,0)</f>
        <v>1</v>
      </c>
      <c r="R2295">
        <f t="shared" ca="1" si="1256"/>
        <v>12</v>
      </c>
      <c r="S2295">
        <f t="shared" ca="1" si="1257"/>
        <v>1</v>
      </c>
      <c r="T2295">
        <f t="shared" ca="1" si="1258"/>
        <v>7</v>
      </c>
      <c r="U2295">
        <f t="shared" ca="1" si="1259"/>
        <v>9</v>
      </c>
      <c r="V2295">
        <f t="shared" ca="1" si="1260"/>
        <v>4</v>
      </c>
      <c r="X2295">
        <f t="shared" si="1262"/>
        <v>2295</v>
      </c>
      <c r="Y2295">
        <f t="shared" si="1263"/>
        <v>2252</v>
      </c>
      <c r="Z2295">
        <f t="shared" si="1264"/>
        <v>2253</v>
      </c>
      <c r="AA2295">
        <f t="shared" si="1261"/>
        <v>2451</v>
      </c>
      <c r="AB2295">
        <f t="shared" si="1230"/>
        <v>200</v>
      </c>
      <c r="AM2295" t="str">
        <f t="shared" si="1231"/>
        <v>201903KS</v>
      </c>
      <c r="AN2295">
        <f t="shared" ca="1" si="1239"/>
        <v>12.000031446540882</v>
      </c>
      <c r="AO2295">
        <f t="shared" ca="1" si="1240"/>
        <v>0.99842767295597479</v>
      </c>
      <c r="AP2295">
        <f t="shared" ca="1" si="1232"/>
        <v>6.9968553459119498</v>
      </c>
      <c r="AQ2295">
        <f t="shared" ca="1" si="1233"/>
        <v>9.0015723270440251</v>
      </c>
      <c r="AR2295">
        <f t="shared" ca="1" si="1234"/>
        <v>4.0015723270440251</v>
      </c>
      <c r="AS2295">
        <f ca="1">P2295/J2295</f>
        <v>0.2841085206219699</v>
      </c>
    </row>
    <row r="2296" spans="1:45" x14ac:dyDescent="0.4">
      <c r="A2296">
        <f t="shared" si="1229"/>
        <v>201903</v>
      </c>
      <c r="B2296" t="s">
        <v>332</v>
      </c>
      <c r="C2296" t="s">
        <v>288</v>
      </c>
      <c r="D2296" t="str">
        <f t="shared" ca="1" si="1238"/>
        <v>I112</v>
      </c>
      <c r="E2296">
        <f t="shared" ca="1" si="1249"/>
        <v>26</v>
      </c>
      <c r="F2296">
        <f t="shared" ca="1" si="1250"/>
        <v>11</v>
      </c>
      <c r="G2296" t="str">
        <f t="shared" ca="1" si="1235"/>
        <v>S11</v>
      </c>
      <c r="H2296" t="str">
        <f t="shared" ca="1" si="1236"/>
        <v>S111</v>
      </c>
      <c r="I2296">
        <f ca="1">VLOOKUP(D2296,PRC!$A$2:$B$21,2,0)*E2296</f>
        <v>1690000</v>
      </c>
      <c r="J2296">
        <f t="shared" ca="1" si="1251"/>
        <v>1470296</v>
      </c>
      <c r="K2296">
        <f ca="1">VLOOKUP(D2296,PRC!$A$1:$C$21,3,0)*E2296</f>
        <v>845000</v>
      </c>
      <c r="L2296">
        <f t="shared" ca="1" si="1252"/>
        <v>51000</v>
      </c>
      <c r="M2296">
        <f t="shared" ca="1" si="1253"/>
        <v>68000</v>
      </c>
      <c r="N2296">
        <f t="shared" ca="1" si="1254"/>
        <v>101000</v>
      </c>
      <c r="O2296">
        <f t="shared" ca="1" si="1255"/>
        <v>85000</v>
      </c>
      <c r="P2296">
        <f t="shared" ca="1" si="1237"/>
        <v>320296</v>
      </c>
      <c r="Q2296">
        <f ca="1">IF(P2296&gt;0,1,0)</f>
        <v>1</v>
      </c>
      <c r="R2296">
        <f t="shared" ca="1" si="1256"/>
        <v>13</v>
      </c>
      <c r="S2296">
        <f t="shared" ca="1" si="1257"/>
        <v>3</v>
      </c>
      <c r="T2296">
        <f t="shared" ca="1" si="1258"/>
        <v>4</v>
      </c>
      <c r="U2296">
        <f t="shared" ca="1" si="1259"/>
        <v>6</v>
      </c>
      <c r="V2296">
        <f t="shared" ca="1" si="1260"/>
        <v>5</v>
      </c>
      <c r="X2296">
        <f t="shared" si="1262"/>
        <v>2296</v>
      </c>
      <c r="Y2296">
        <f t="shared" si="1263"/>
        <v>2252</v>
      </c>
      <c r="Z2296">
        <f t="shared" si="1264"/>
        <v>2253</v>
      </c>
      <c r="AA2296">
        <f t="shared" si="1261"/>
        <v>2451</v>
      </c>
      <c r="AB2296">
        <f t="shared" si="1230"/>
        <v>200</v>
      </c>
      <c r="AM2296" t="str">
        <f t="shared" si="1231"/>
        <v>201903KS</v>
      </c>
      <c r="AN2296">
        <f t="shared" ca="1" si="1239"/>
        <v>13.000236686390531</v>
      </c>
      <c r="AO2296">
        <f t="shared" ca="1" si="1240"/>
        <v>3.0177514792899407</v>
      </c>
      <c r="AP2296">
        <f t="shared" ca="1" si="1232"/>
        <v>4.0236686390532546</v>
      </c>
      <c r="AQ2296">
        <f t="shared" ca="1" si="1233"/>
        <v>5.9763313609467454</v>
      </c>
      <c r="AR2296">
        <f t="shared" ca="1" si="1234"/>
        <v>5.0295857988165684</v>
      </c>
      <c r="AS2296">
        <f ca="1">P2296/J2296</f>
        <v>0.2178445700729649</v>
      </c>
    </row>
    <row r="2297" spans="1:45" x14ac:dyDescent="0.4">
      <c r="A2297">
        <f t="shared" si="1229"/>
        <v>201903</v>
      </c>
      <c r="B2297" t="s">
        <v>333</v>
      </c>
      <c r="C2297" t="s">
        <v>288</v>
      </c>
      <c r="D2297" t="str">
        <f t="shared" ca="1" si="1238"/>
        <v>I119</v>
      </c>
      <c r="E2297">
        <f t="shared" ca="1" si="1249"/>
        <v>10</v>
      </c>
      <c r="F2297">
        <f t="shared" ca="1" si="1250"/>
        <v>14</v>
      </c>
      <c r="G2297" t="str">
        <f t="shared" ca="1" si="1235"/>
        <v>S10</v>
      </c>
      <c r="H2297" t="str">
        <f t="shared" ca="1" si="1236"/>
        <v>S105</v>
      </c>
      <c r="I2297">
        <f ca="1">VLOOKUP(D2297,PRC!$A$2:$B$21,2,0)*E2297</f>
        <v>950000</v>
      </c>
      <c r="J2297">
        <f t="shared" ca="1" si="1251"/>
        <v>835996</v>
      </c>
      <c r="K2297">
        <f ca="1">VLOOKUP(D2297,PRC!$A$1:$C$21,3,0)*E2297</f>
        <v>456000</v>
      </c>
      <c r="L2297">
        <f t="shared" ca="1" si="1252"/>
        <v>10000</v>
      </c>
      <c r="M2297">
        <f t="shared" ca="1" si="1253"/>
        <v>48000</v>
      </c>
      <c r="N2297">
        <f t="shared" ca="1" si="1254"/>
        <v>57000</v>
      </c>
      <c r="O2297">
        <f t="shared" ca="1" si="1255"/>
        <v>29000</v>
      </c>
      <c r="P2297">
        <f t="shared" ca="1" si="1237"/>
        <v>235996</v>
      </c>
      <c r="Q2297">
        <f ca="1">IF(P2297&gt;0,1,0)</f>
        <v>1</v>
      </c>
      <c r="R2297">
        <f t="shared" ca="1" si="1256"/>
        <v>12</v>
      </c>
      <c r="S2297">
        <f t="shared" ca="1" si="1257"/>
        <v>1</v>
      </c>
      <c r="T2297">
        <f t="shared" ca="1" si="1258"/>
        <v>5</v>
      </c>
      <c r="U2297">
        <f t="shared" ca="1" si="1259"/>
        <v>6</v>
      </c>
      <c r="V2297">
        <f t="shared" ca="1" si="1260"/>
        <v>3</v>
      </c>
      <c r="X2297">
        <f t="shared" si="1262"/>
        <v>2297</v>
      </c>
      <c r="Y2297">
        <f t="shared" si="1263"/>
        <v>2252</v>
      </c>
      <c r="Z2297">
        <f t="shared" si="1264"/>
        <v>2253</v>
      </c>
      <c r="AA2297">
        <f t="shared" si="1261"/>
        <v>2451</v>
      </c>
      <c r="AB2297">
        <f t="shared" si="1230"/>
        <v>200</v>
      </c>
      <c r="AM2297" t="str">
        <f t="shared" si="1231"/>
        <v>201903KS</v>
      </c>
      <c r="AN2297">
        <f t="shared" ca="1" si="1239"/>
        <v>12.000421052631582</v>
      </c>
      <c r="AO2297">
        <f t="shared" ca="1" si="1240"/>
        <v>1.0526315789473684</v>
      </c>
      <c r="AP2297">
        <f t="shared" ca="1" si="1232"/>
        <v>5.0526315789473681</v>
      </c>
      <c r="AQ2297">
        <f t="shared" ca="1" si="1233"/>
        <v>6</v>
      </c>
      <c r="AR2297">
        <f t="shared" ca="1" si="1234"/>
        <v>3.0526315789473681</v>
      </c>
      <c r="AS2297">
        <f ca="1">P2297/J2297</f>
        <v>0.28229321671395557</v>
      </c>
    </row>
    <row r="2298" spans="1:45" x14ac:dyDescent="0.4">
      <c r="A2298">
        <f t="shared" si="1229"/>
        <v>201903</v>
      </c>
      <c r="B2298" t="s">
        <v>334</v>
      </c>
      <c r="C2298" t="s">
        <v>288</v>
      </c>
      <c r="D2298" t="str">
        <f t="shared" ca="1" si="1238"/>
        <v>I114</v>
      </c>
      <c r="E2298">
        <f t="shared" ca="1" si="1249"/>
        <v>18</v>
      </c>
      <c r="F2298">
        <f t="shared" ca="1" si="1250"/>
        <v>11</v>
      </c>
      <c r="G2298" t="str">
        <f t="shared" ca="1" si="1235"/>
        <v>S11</v>
      </c>
      <c r="H2298" t="str">
        <f t="shared" ca="1" si="1236"/>
        <v>S119</v>
      </c>
      <c r="I2298">
        <f ca="1">VLOOKUP(D2298,PRC!$A$2:$B$21,2,0)*E2298</f>
        <v>4320000</v>
      </c>
      <c r="J2298">
        <f t="shared" ca="1" si="1251"/>
        <v>3455996</v>
      </c>
      <c r="K2298">
        <f ca="1">VLOOKUP(D2298,PRC!$A$1:$C$21,3,0)*E2298</f>
        <v>2505600</v>
      </c>
      <c r="L2298">
        <f t="shared" ca="1" si="1252"/>
        <v>130000</v>
      </c>
      <c r="M2298">
        <f t="shared" ca="1" si="1253"/>
        <v>302000</v>
      </c>
      <c r="N2298">
        <f t="shared" ca="1" si="1254"/>
        <v>389000</v>
      </c>
      <c r="O2298">
        <f t="shared" ca="1" si="1255"/>
        <v>130000</v>
      </c>
      <c r="P2298">
        <f t="shared" ca="1" si="1237"/>
        <v>-604</v>
      </c>
      <c r="Q2298">
        <f ca="1">IF(P2298&gt;0,1,0)</f>
        <v>0</v>
      </c>
      <c r="R2298">
        <f t="shared" ca="1" si="1256"/>
        <v>20</v>
      </c>
      <c r="S2298">
        <f t="shared" ca="1" si="1257"/>
        <v>3</v>
      </c>
      <c r="T2298">
        <f t="shared" ca="1" si="1258"/>
        <v>7</v>
      </c>
      <c r="U2298">
        <f t="shared" ca="1" si="1259"/>
        <v>9</v>
      </c>
      <c r="V2298">
        <f t="shared" ca="1" si="1260"/>
        <v>3</v>
      </c>
      <c r="X2298">
        <f t="shared" si="1262"/>
        <v>2298</v>
      </c>
      <c r="Y2298">
        <f t="shared" si="1263"/>
        <v>2252</v>
      </c>
      <c r="Z2298">
        <f t="shared" si="1264"/>
        <v>2253</v>
      </c>
      <c r="AA2298">
        <f t="shared" si="1261"/>
        <v>2451</v>
      </c>
      <c r="AB2298">
        <f t="shared" si="1230"/>
        <v>200</v>
      </c>
      <c r="AM2298" t="str">
        <f t="shared" si="1231"/>
        <v>201903KS</v>
      </c>
      <c r="AN2298">
        <f t="shared" ca="1" si="1239"/>
        <v>20.000092592592587</v>
      </c>
      <c r="AO2298">
        <f t="shared" ca="1" si="1240"/>
        <v>3.0092592592592591</v>
      </c>
      <c r="AP2298">
        <f t="shared" ca="1" si="1232"/>
        <v>6.9907407407407405</v>
      </c>
      <c r="AQ2298">
        <f t="shared" ca="1" si="1233"/>
        <v>9.0046296296296298</v>
      </c>
      <c r="AR2298">
        <f t="shared" ca="1" si="1234"/>
        <v>3.0092592592592591</v>
      </c>
      <c r="AS2298">
        <f ca="1">P2298/J2298</f>
        <v>-1.7476872079713056E-4</v>
      </c>
    </row>
    <row r="2299" spans="1:45" x14ac:dyDescent="0.4">
      <c r="A2299">
        <f t="shared" si="1229"/>
        <v>201903</v>
      </c>
      <c r="B2299" t="s">
        <v>335</v>
      </c>
      <c r="C2299" t="s">
        <v>288</v>
      </c>
      <c r="D2299" t="str">
        <f t="shared" ca="1" si="1238"/>
        <v>I104</v>
      </c>
      <c r="E2299">
        <f t="shared" ca="1" si="1249"/>
        <v>48</v>
      </c>
      <c r="F2299">
        <f t="shared" ca="1" si="1250"/>
        <v>10</v>
      </c>
      <c r="G2299" t="str">
        <f t="shared" ca="1" si="1235"/>
        <v>S10</v>
      </c>
      <c r="H2299" t="str">
        <f t="shared" ca="1" si="1236"/>
        <v>S106</v>
      </c>
      <c r="I2299">
        <f ca="1">VLOOKUP(D2299,PRC!$A$2:$B$21,2,0)*E2299</f>
        <v>3360000</v>
      </c>
      <c r="J2299">
        <f t="shared" ca="1" si="1251"/>
        <v>2923196</v>
      </c>
      <c r="K2299">
        <f ca="1">VLOOKUP(D2299,PRC!$A$1:$C$21,3,0)*E2299</f>
        <v>1411200</v>
      </c>
      <c r="L2299">
        <f t="shared" ca="1" si="1252"/>
        <v>67000</v>
      </c>
      <c r="M2299">
        <f t="shared" ca="1" si="1253"/>
        <v>202000</v>
      </c>
      <c r="N2299">
        <f t="shared" ca="1" si="1254"/>
        <v>302000</v>
      </c>
      <c r="O2299">
        <f t="shared" ca="1" si="1255"/>
        <v>168000</v>
      </c>
      <c r="P2299">
        <f t="shared" ca="1" si="1237"/>
        <v>772996</v>
      </c>
      <c r="Q2299">
        <f ca="1">IF(P2299&gt;0,1,0)</f>
        <v>1</v>
      </c>
      <c r="R2299">
        <f t="shared" ca="1" si="1256"/>
        <v>13</v>
      </c>
      <c r="S2299">
        <f t="shared" ca="1" si="1257"/>
        <v>2</v>
      </c>
      <c r="T2299">
        <f t="shared" ca="1" si="1258"/>
        <v>6</v>
      </c>
      <c r="U2299">
        <f t="shared" ca="1" si="1259"/>
        <v>9</v>
      </c>
      <c r="V2299">
        <f t="shared" ca="1" si="1260"/>
        <v>5</v>
      </c>
      <c r="X2299">
        <f t="shared" si="1262"/>
        <v>2299</v>
      </c>
      <c r="Y2299">
        <f t="shared" si="1263"/>
        <v>2252</v>
      </c>
      <c r="Z2299">
        <f t="shared" si="1264"/>
        <v>2253</v>
      </c>
      <c r="AA2299">
        <f t="shared" si="1261"/>
        <v>2451</v>
      </c>
      <c r="AB2299">
        <f t="shared" si="1230"/>
        <v>200</v>
      </c>
      <c r="AM2299" t="str">
        <f t="shared" si="1231"/>
        <v>201903KS</v>
      </c>
      <c r="AN2299">
        <f t="shared" ca="1" si="1239"/>
        <v>13.000119047619052</v>
      </c>
      <c r="AO2299">
        <f t="shared" ca="1" si="1240"/>
        <v>1.9940476190476188</v>
      </c>
      <c r="AP2299">
        <f t="shared" ca="1" si="1232"/>
        <v>6.0119047619047619</v>
      </c>
      <c r="AQ2299">
        <f t="shared" ca="1" si="1233"/>
        <v>8.9880952380952372</v>
      </c>
      <c r="AR2299">
        <f t="shared" ca="1" si="1234"/>
        <v>5</v>
      </c>
      <c r="AS2299">
        <f ca="1">P2299/J2299</f>
        <v>0.26443522774388034</v>
      </c>
    </row>
    <row r="2300" spans="1:45" x14ac:dyDescent="0.4">
      <c r="A2300">
        <f t="shared" si="1229"/>
        <v>201903</v>
      </c>
      <c r="B2300" t="s">
        <v>336</v>
      </c>
      <c r="C2300" t="s">
        <v>288</v>
      </c>
      <c r="D2300" t="str">
        <f t="shared" ca="1" si="1238"/>
        <v>I120</v>
      </c>
      <c r="E2300">
        <f t="shared" ca="1" si="1249"/>
        <v>24</v>
      </c>
      <c r="F2300">
        <f t="shared" ca="1" si="1250"/>
        <v>16</v>
      </c>
      <c r="G2300" t="str">
        <f t="shared" ca="1" si="1235"/>
        <v>S10</v>
      </c>
      <c r="H2300" t="str">
        <f t="shared" ca="1" si="1236"/>
        <v>S102</v>
      </c>
      <c r="I2300">
        <f ca="1">VLOOKUP(D2300,PRC!$A$2:$B$21,2,0)*E2300</f>
        <v>103200000</v>
      </c>
      <c r="J2300">
        <f t="shared" ca="1" si="1251"/>
        <v>87719996</v>
      </c>
      <c r="K2300">
        <f ca="1">VLOOKUP(D2300,PRC!$A$1:$C$21,3,0)*E2300</f>
        <v>46440000</v>
      </c>
      <c r="L2300">
        <f t="shared" ca="1" si="1252"/>
        <v>2064000</v>
      </c>
      <c r="M2300">
        <f t="shared" ca="1" si="1253"/>
        <v>6192000</v>
      </c>
      <c r="N2300">
        <f t="shared" ca="1" si="1254"/>
        <v>9288000</v>
      </c>
      <c r="O2300">
        <f t="shared" ca="1" si="1255"/>
        <v>5160000</v>
      </c>
      <c r="P2300">
        <f t="shared" ca="1" si="1237"/>
        <v>18575996</v>
      </c>
      <c r="Q2300">
        <f ca="1">IF(P2300&gt;0,1,0)</f>
        <v>1</v>
      </c>
      <c r="R2300">
        <f t="shared" ca="1" si="1256"/>
        <v>15</v>
      </c>
      <c r="S2300">
        <f t="shared" ca="1" si="1257"/>
        <v>2</v>
      </c>
      <c r="T2300">
        <f t="shared" ca="1" si="1258"/>
        <v>6</v>
      </c>
      <c r="U2300">
        <f t="shared" ca="1" si="1259"/>
        <v>9</v>
      </c>
      <c r="V2300">
        <f t="shared" ca="1" si="1260"/>
        <v>5</v>
      </c>
      <c r="X2300">
        <f t="shared" si="1262"/>
        <v>2300</v>
      </c>
      <c r="Y2300">
        <f t="shared" si="1263"/>
        <v>2252</v>
      </c>
      <c r="Z2300">
        <f t="shared" si="1264"/>
        <v>2253</v>
      </c>
      <c r="AA2300">
        <f t="shared" si="1261"/>
        <v>2451</v>
      </c>
      <c r="AB2300">
        <f t="shared" si="1230"/>
        <v>200</v>
      </c>
      <c r="AM2300" t="str">
        <f t="shared" si="1231"/>
        <v>201903KS</v>
      </c>
      <c r="AN2300">
        <f t="shared" ca="1" si="1239"/>
        <v>15.000003875968993</v>
      </c>
      <c r="AO2300">
        <f t="shared" ca="1" si="1240"/>
        <v>2</v>
      </c>
      <c r="AP2300">
        <f t="shared" ca="1" si="1232"/>
        <v>6</v>
      </c>
      <c r="AQ2300">
        <f t="shared" ca="1" si="1233"/>
        <v>9</v>
      </c>
      <c r="AR2300">
        <f t="shared" ca="1" si="1234"/>
        <v>5</v>
      </c>
      <c r="AS2300">
        <f ca="1">P2300/J2300</f>
        <v>0.21176466993910945</v>
      </c>
    </row>
    <row r="2301" spans="1:45" x14ac:dyDescent="0.4">
      <c r="A2301">
        <f t="shared" si="1229"/>
        <v>201903</v>
      </c>
      <c r="B2301" t="s">
        <v>337</v>
      </c>
      <c r="C2301" t="s">
        <v>288</v>
      </c>
      <c r="D2301" t="str">
        <f t="shared" ca="1" si="1238"/>
        <v>I109</v>
      </c>
      <c r="E2301">
        <f t="shared" ca="1" si="1249"/>
        <v>49</v>
      </c>
      <c r="F2301">
        <f t="shared" ca="1" si="1250"/>
        <v>10</v>
      </c>
      <c r="G2301" t="str">
        <f t="shared" ca="1" si="1235"/>
        <v>S11</v>
      </c>
      <c r="H2301" t="str">
        <f t="shared" ca="1" si="1236"/>
        <v>S116</v>
      </c>
      <c r="I2301">
        <f ca="1">VLOOKUP(D2301,PRC!$A$2:$B$21,2,0)*E2301</f>
        <v>24500000</v>
      </c>
      <c r="J2301">
        <f t="shared" ca="1" si="1251"/>
        <v>21069996</v>
      </c>
      <c r="K2301">
        <f ca="1">VLOOKUP(D2301,PRC!$A$1:$C$21,3,0)*E2301</f>
        <v>9800000</v>
      </c>
      <c r="L2301">
        <f t="shared" ca="1" si="1252"/>
        <v>490000</v>
      </c>
      <c r="M2301">
        <f t="shared" ca="1" si="1253"/>
        <v>1715000</v>
      </c>
      <c r="N2301">
        <f t="shared" ca="1" si="1254"/>
        <v>1225000</v>
      </c>
      <c r="O2301">
        <f t="shared" ca="1" si="1255"/>
        <v>980000</v>
      </c>
      <c r="P2301">
        <f t="shared" ca="1" si="1237"/>
        <v>6859996</v>
      </c>
      <c r="Q2301">
        <f ca="1">IF(P2301&gt;0,1,0)</f>
        <v>1</v>
      </c>
      <c r="R2301">
        <f t="shared" ca="1" si="1256"/>
        <v>14</v>
      </c>
      <c r="S2301">
        <f t="shared" ca="1" si="1257"/>
        <v>2</v>
      </c>
      <c r="T2301">
        <f t="shared" ca="1" si="1258"/>
        <v>7</v>
      </c>
      <c r="U2301">
        <f t="shared" ca="1" si="1259"/>
        <v>5</v>
      </c>
      <c r="V2301">
        <f t="shared" ca="1" si="1260"/>
        <v>4</v>
      </c>
      <c r="X2301">
        <f t="shared" si="1262"/>
        <v>2301</v>
      </c>
      <c r="Y2301">
        <f t="shared" si="1263"/>
        <v>2252</v>
      </c>
      <c r="Z2301">
        <f t="shared" si="1264"/>
        <v>2253</v>
      </c>
      <c r="AA2301">
        <f t="shared" si="1261"/>
        <v>2451</v>
      </c>
      <c r="AB2301">
        <f t="shared" si="1230"/>
        <v>200</v>
      </c>
      <c r="AM2301" t="str">
        <f t="shared" si="1231"/>
        <v>201903KS</v>
      </c>
      <c r="AN2301">
        <f t="shared" ca="1" si="1239"/>
        <v>14.000016326530618</v>
      </c>
      <c r="AO2301">
        <f t="shared" ca="1" si="1240"/>
        <v>2</v>
      </c>
      <c r="AP2301">
        <f t="shared" ca="1" si="1232"/>
        <v>7.0000000000000009</v>
      </c>
      <c r="AQ2301">
        <f t="shared" ca="1" si="1233"/>
        <v>5</v>
      </c>
      <c r="AR2301">
        <f t="shared" ca="1" si="1234"/>
        <v>4</v>
      </c>
      <c r="AS2301">
        <f ca="1">P2301/J2301</f>
        <v>0.325581267314906</v>
      </c>
    </row>
    <row r="2302" spans="1:45" x14ac:dyDescent="0.4">
      <c r="A2302">
        <f t="shared" si="1229"/>
        <v>201903</v>
      </c>
      <c r="B2302" t="s">
        <v>338</v>
      </c>
      <c r="C2302" t="s">
        <v>288</v>
      </c>
      <c r="D2302" t="str">
        <f t="shared" ca="1" si="1238"/>
        <v>I108</v>
      </c>
      <c r="E2302">
        <f t="shared" ca="1" si="1249"/>
        <v>15</v>
      </c>
      <c r="F2302">
        <f t="shared" ca="1" si="1250"/>
        <v>11</v>
      </c>
      <c r="G2302" t="str">
        <f t="shared" ca="1" si="1235"/>
        <v>S12</v>
      </c>
      <c r="H2302" t="str">
        <f t="shared" ca="1" si="1236"/>
        <v>S120</v>
      </c>
      <c r="I2302">
        <f ca="1">VLOOKUP(D2302,PRC!$A$2:$B$21,2,0)*E2302</f>
        <v>600000</v>
      </c>
      <c r="J2302">
        <f t="shared" ca="1" si="1251"/>
        <v>533996</v>
      </c>
      <c r="K2302">
        <f ca="1">VLOOKUP(D2302,PRC!$A$1:$C$21,3,0)*E2302</f>
        <v>276000</v>
      </c>
      <c r="L2302">
        <f t="shared" ca="1" si="1252"/>
        <v>6000</v>
      </c>
      <c r="M2302">
        <f t="shared" ca="1" si="1253"/>
        <v>24000</v>
      </c>
      <c r="N2302">
        <f t="shared" ca="1" si="1254"/>
        <v>48000</v>
      </c>
      <c r="O2302">
        <f t="shared" ca="1" si="1255"/>
        <v>24000</v>
      </c>
      <c r="P2302">
        <f t="shared" ca="1" si="1237"/>
        <v>155996</v>
      </c>
      <c r="Q2302">
        <f ca="1">IF(P2302&gt;0,1,0)</f>
        <v>1</v>
      </c>
      <c r="R2302">
        <f t="shared" ca="1" si="1256"/>
        <v>11</v>
      </c>
      <c r="S2302">
        <f t="shared" ca="1" si="1257"/>
        <v>1</v>
      </c>
      <c r="T2302">
        <f t="shared" ca="1" si="1258"/>
        <v>4</v>
      </c>
      <c r="U2302">
        <f t="shared" ca="1" si="1259"/>
        <v>8</v>
      </c>
      <c r="V2302">
        <f t="shared" ca="1" si="1260"/>
        <v>4</v>
      </c>
      <c r="X2302">
        <f t="shared" si="1262"/>
        <v>2302</v>
      </c>
      <c r="Y2302">
        <f t="shared" si="1263"/>
        <v>2252</v>
      </c>
      <c r="Z2302">
        <f t="shared" si="1264"/>
        <v>2253</v>
      </c>
      <c r="AA2302">
        <f t="shared" si="1261"/>
        <v>2451</v>
      </c>
      <c r="AB2302">
        <f t="shared" si="1230"/>
        <v>200</v>
      </c>
      <c r="AM2302" t="str">
        <f t="shared" si="1231"/>
        <v>201903KS</v>
      </c>
      <c r="AN2302">
        <f t="shared" ca="1" si="1239"/>
        <v>11.000666666666669</v>
      </c>
      <c r="AO2302">
        <f t="shared" ca="1" si="1240"/>
        <v>1</v>
      </c>
      <c r="AP2302">
        <f t="shared" ca="1" si="1232"/>
        <v>4</v>
      </c>
      <c r="AQ2302">
        <f t="shared" ca="1" si="1233"/>
        <v>8</v>
      </c>
      <c r="AR2302">
        <f t="shared" ca="1" si="1234"/>
        <v>4</v>
      </c>
      <c r="AS2302">
        <f ca="1">P2302/J2302</f>
        <v>0.29212952906014278</v>
      </c>
    </row>
    <row r="2303" spans="1:45" x14ac:dyDescent="0.4">
      <c r="A2303">
        <f t="shared" si="1229"/>
        <v>201903</v>
      </c>
      <c r="B2303" t="s">
        <v>339</v>
      </c>
      <c r="C2303" t="s">
        <v>288</v>
      </c>
      <c r="D2303" t="str">
        <f t="shared" ca="1" si="1238"/>
        <v>I106</v>
      </c>
      <c r="E2303">
        <f t="shared" ca="1" si="1249"/>
        <v>38</v>
      </c>
      <c r="F2303">
        <f t="shared" ca="1" si="1250"/>
        <v>10</v>
      </c>
      <c r="G2303" t="str">
        <f t="shared" ca="1" si="1235"/>
        <v>S10</v>
      </c>
      <c r="H2303" t="str">
        <f t="shared" ca="1" si="1236"/>
        <v>S106</v>
      </c>
      <c r="I2303">
        <f ca="1">VLOOKUP(D2303,PRC!$A$2:$B$21,2,0)*E2303</f>
        <v>760000</v>
      </c>
      <c r="J2303">
        <f t="shared" ca="1" si="1251"/>
        <v>645996</v>
      </c>
      <c r="K2303">
        <f ca="1">VLOOKUP(D2303,PRC!$A$1:$C$21,3,0)*E2303</f>
        <v>402800</v>
      </c>
      <c r="L2303">
        <f t="shared" ca="1" si="1252"/>
        <v>15000</v>
      </c>
      <c r="M2303">
        <f t="shared" ca="1" si="1253"/>
        <v>53000</v>
      </c>
      <c r="N2303">
        <f t="shared" ca="1" si="1254"/>
        <v>53000</v>
      </c>
      <c r="O2303">
        <f t="shared" ca="1" si="1255"/>
        <v>30000</v>
      </c>
      <c r="P2303">
        <f t="shared" ca="1" si="1237"/>
        <v>92196</v>
      </c>
      <c r="Q2303">
        <f ca="1">IF(P2303&gt;0,1,0)</f>
        <v>1</v>
      </c>
      <c r="R2303">
        <f t="shared" ca="1" si="1256"/>
        <v>15</v>
      </c>
      <c r="S2303">
        <f t="shared" ca="1" si="1257"/>
        <v>2</v>
      </c>
      <c r="T2303">
        <f t="shared" ca="1" si="1258"/>
        <v>7</v>
      </c>
      <c r="U2303">
        <f t="shared" ca="1" si="1259"/>
        <v>7</v>
      </c>
      <c r="V2303">
        <f t="shared" ca="1" si="1260"/>
        <v>4</v>
      </c>
      <c r="X2303">
        <f t="shared" si="1262"/>
        <v>2303</v>
      </c>
      <c r="Y2303">
        <f t="shared" si="1263"/>
        <v>2252</v>
      </c>
      <c r="Z2303">
        <f t="shared" si="1264"/>
        <v>2253</v>
      </c>
      <c r="AA2303">
        <f t="shared" si="1261"/>
        <v>2451</v>
      </c>
      <c r="AB2303">
        <f t="shared" si="1230"/>
        <v>200</v>
      </c>
      <c r="AM2303" t="str">
        <f t="shared" si="1231"/>
        <v>201903KS</v>
      </c>
      <c r="AN2303">
        <f t="shared" ca="1" si="1239"/>
        <v>15.000526315789475</v>
      </c>
      <c r="AO2303">
        <f t="shared" ca="1" si="1240"/>
        <v>1.9736842105263157</v>
      </c>
      <c r="AP2303">
        <f t="shared" ca="1" si="1232"/>
        <v>6.973684210526315</v>
      </c>
      <c r="AQ2303">
        <f t="shared" ca="1" si="1233"/>
        <v>6.973684210526315</v>
      </c>
      <c r="AR2303">
        <f t="shared" ca="1" si="1234"/>
        <v>3.9473684210526314</v>
      </c>
      <c r="AS2303">
        <f ca="1">P2303/J2303</f>
        <v>0.14271914996377685</v>
      </c>
    </row>
    <row r="2304" spans="1:45" x14ac:dyDescent="0.4">
      <c r="A2304">
        <f t="shared" si="1229"/>
        <v>201903</v>
      </c>
      <c r="B2304" t="s">
        <v>340</v>
      </c>
      <c r="C2304" t="s">
        <v>288</v>
      </c>
      <c r="D2304" t="str">
        <f t="shared" ca="1" si="1238"/>
        <v>I116</v>
      </c>
      <c r="E2304">
        <f t="shared" ca="1" si="1249"/>
        <v>46</v>
      </c>
      <c r="F2304">
        <f t="shared" ca="1" si="1250"/>
        <v>10</v>
      </c>
      <c r="G2304" t="str">
        <f t="shared" ca="1" si="1235"/>
        <v>S11</v>
      </c>
      <c r="H2304" t="str">
        <f t="shared" ca="1" si="1236"/>
        <v>S119</v>
      </c>
      <c r="I2304">
        <f ca="1">VLOOKUP(D2304,PRC!$A$2:$B$21,2,0)*E2304</f>
        <v>67160000</v>
      </c>
      <c r="J2304">
        <f t="shared" ca="1" si="1251"/>
        <v>55071196.000000007</v>
      </c>
      <c r="K2304">
        <f ca="1">VLOOKUP(D2304,PRC!$A$1:$C$21,3,0)*E2304</f>
        <v>40296000</v>
      </c>
      <c r="L2304">
        <f t="shared" ca="1" si="1252"/>
        <v>672000</v>
      </c>
      <c r="M2304">
        <f t="shared" ca="1" si="1253"/>
        <v>4030000</v>
      </c>
      <c r="N2304">
        <f t="shared" ca="1" si="1254"/>
        <v>5373000</v>
      </c>
      <c r="O2304">
        <f t="shared" ca="1" si="1255"/>
        <v>2686000</v>
      </c>
      <c r="P2304">
        <f t="shared" ca="1" si="1237"/>
        <v>2014196.0000000075</v>
      </c>
      <c r="Q2304">
        <f ca="1">IF(P2304&gt;0,1,0)</f>
        <v>1</v>
      </c>
      <c r="R2304">
        <f t="shared" ca="1" si="1256"/>
        <v>18</v>
      </c>
      <c r="S2304">
        <f t="shared" ca="1" si="1257"/>
        <v>1</v>
      </c>
      <c r="T2304">
        <f t="shared" ca="1" si="1258"/>
        <v>6</v>
      </c>
      <c r="U2304">
        <f t="shared" ca="1" si="1259"/>
        <v>8</v>
      </c>
      <c r="V2304">
        <f t="shared" ca="1" si="1260"/>
        <v>4</v>
      </c>
      <c r="X2304">
        <f t="shared" si="1262"/>
        <v>2304</v>
      </c>
      <c r="Y2304">
        <f t="shared" si="1263"/>
        <v>2252</v>
      </c>
      <c r="Z2304">
        <f t="shared" si="1264"/>
        <v>2253</v>
      </c>
      <c r="AA2304">
        <f t="shared" si="1261"/>
        <v>2451</v>
      </c>
      <c r="AB2304">
        <f t="shared" si="1230"/>
        <v>200</v>
      </c>
      <c r="AM2304" t="str">
        <f t="shared" si="1231"/>
        <v>201903KS</v>
      </c>
      <c r="AN2304">
        <f t="shared" ca="1" si="1239"/>
        <v>18.000005955926135</v>
      </c>
      <c r="AO2304">
        <f t="shared" ca="1" si="1240"/>
        <v>1.0005955926146515</v>
      </c>
      <c r="AP2304">
        <f t="shared" ca="1" si="1232"/>
        <v>6.0005955926146513</v>
      </c>
      <c r="AQ2304">
        <f t="shared" ca="1" si="1233"/>
        <v>8.0002977963073256</v>
      </c>
      <c r="AR2304">
        <f t="shared" ca="1" si="1234"/>
        <v>3.9994044073853487</v>
      </c>
      <c r="AS2304">
        <f ca="1">P2304/J2304</f>
        <v>3.657440089007704E-2</v>
      </c>
    </row>
    <row r="2305" spans="1:45" x14ac:dyDescent="0.4">
      <c r="A2305">
        <f t="shared" si="1229"/>
        <v>201903</v>
      </c>
      <c r="B2305" t="s">
        <v>341</v>
      </c>
      <c r="C2305" t="s">
        <v>288</v>
      </c>
      <c r="D2305" t="str">
        <f t="shared" ca="1" si="1238"/>
        <v>I101</v>
      </c>
      <c r="E2305">
        <f t="shared" ca="1" si="1249"/>
        <v>38</v>
      </c>
      <c r="F2305">
        <f t="shared" ca="1" si="1250"/>
        <v>10</v>
      </c>
      <c r="G2305" t="str">
        <f t="shared" ca="1" si="1235"/>
        <v>S11</v>
      </c>
      <c r="H2305" t="str">
        <f t="shared" ca="1" si="1236"/>
        <v>S118</v>
      </c>
      <c r="I2305">
        <f ca="1">VLOOKUP(D2305,PRC!$A$2:$B$21,2,0)*E2305</f>
        <v>1140000</v>
      </c>
      <c r="J2305">
        <f t="shared" ca="1" si="1251"/>
        <v>957596</v>
      </c>
      <c r="K2305">
        <f ca="1">VLOOKUP(D2305,PRC!$A$1:$C$21,3,0)*E2305</f>
        <v>592800</v>
      </c>
      <c r="L2305">
        <f t="shared" ca="1" si="1252"/>
        <v>34000</v>
      </c>
      <c r="M2305">
        <f t="shared" ca="1" si="1253"/>
        <v>57000</v>
      </c>
      <c r="N2305">
        <f t="shared" ca="1" si="1254"/>
        <v>103000</v>
      </c>
      <c r="O2305">
        <f t="shared" ca="1" si="1255"/>
        <v>57000</v>
      </c>
      <c r="P2305">
        <f t="shared" ca="1" si="1237"/>
        <v>113796</v>
      </c>
      <c r="Q2305">
        <f ca="1">IF(P2305&gt;0,1,0)</f>
        <v>1</v>
      </c>
      <c r="R2305">
        <f t="shared" ca="1" si="1256"/>
        <v>16</v>
      </c>
      <c r="S2305">
        <f t="shared" ca="1" si="1257"/>
        <v>3</v>
      </c>
      <c r="T2305">
        <f t="shared" ca="1" si="1258"/>
        <v>5</v>
      </c>
      <c r="U2305">
        <f t="shared" ca="1" si="1259"/>
        <v>9</v>
      </c>
      <c r="V2305">
        <f t="shared" ca="1" si="1260"/>
        <v>5</v>
      </c>
      <c r="X2305">
        <f t="shared" si="1262"/>
        <v>2305</v>
      </c>
      <c r="Y2305">
        <f t="shared" si="1263"/>
        <v>2252</v>
      </c>
      <c r="Z2305">
        <f t="shared" si="1264"/>
        <v>2253</v>
      </c>
      <c r="AA2305">
        <f t="shared" si="1261"/>
        <v>2451</v>
      </c>
      <c r="AB2305">
        <f t="shared" si="1230"/>
        <v>200</v>
      </c>
      <c r="AM2305" t="str">
        <f t="shared" si="1231"/>
        <v>201903KS</v>
      </c>
      <c r="AN2305">
        <f t="shared" ca="1" si="1239"/>
        <v>16.000350877192982</v>
      </c>
      <c r="AO2305">
        <f t="shared" ca="1" si="1240"/>
        <v>2.9824561403508771</v>
      </c>
      <c r="AP2305">
        <f t="shared" ca="1" si="1232"/>
        <v>5</v>
      </c>
      <c r="AQ2305">
        <f t="shared" ca="1" si="1233"/>
        <v>9.0350877192982466</v>
      </c>
      <c r="AR2305">
        <f t="shared" ca="1" si="1234"/>
        <v>5</v>
      </c>
      <c r="AS2305">
        <f ca="1">P2305/J2305</f>
        <v>0.11883508285331183</v>
      </c>
    </row>
    <row r="2306" spans="1:45" x14ac:dyDescent="0.4">
      <c r="A2306">
        <f t="shared" si="1229"/>
        <v>201903</v>
      </c>
      <c r="B2306" t="s">
        <v>342</v>
      </c>
      <c r="C2306" t="s">
        <v>288</v>
      </c>
      <c r="D2306" t="str">
        <f t="shared" ca="1" si="1238"/>
        <v>I110</v>
      </c>
      <c r="E2306">
        <f t="shared" ca="1" si="1249"/>
        <v>34</v>
      </c>
      <c r="F2306">
        <f t="shared" ca="1" si="1250"/>
        <v>15</v>
      </c>
      <c r="G2306" t="str">
        <f t="shared" ca="1" si="1235"/>
        <v>S11</v>
      </c>
      <c r="H2306" t="str">
        <f t="shared" ca="1" si="1236"/>
        <v>S119</v>
      </c>
      <c r="I2306">
        <f ca="1">VLOOKUP(D2306,PRC!$A$2:$B$21,2,0)*E2306</f>
        <v>10200000</v>
      </c>
      <c r="J2306">
        <f t="shared" ca="1" si="1251"/>
        <v>8771996</v>
      </c>
      <c r="K2306">
        <f ca="1">VLOOKUP(D2306,PRC!$A$1:$C$21,3,0)*E2306</f>
        <v>4692000</v>
      </c>
      <c r="L2306">
        <f t="shared" ca="1" si="1252"/>
        <v>306000</v>
      </c>
      <c r="M2306">
        <f t="shared" ca="1" si="1253"/>
        <v>510000</v>
      </c>
      <c r="N2306">
        <f t="shared" ca="1" si="1254"/>
        <v>714000</v>
      </c>
      <c r="O2306">
        <f t="shared" ca="1" si="1255"/>
        <v>510000</v>
      </c>
      <c r="P2306">
        <f t="shared" ca="1" si="1237"/>
        <v>2039996</v>
      </c>
      <c r="Q2306">
        <f ca="1">IF(P2306&gt;0,1,0)</f>
        <v>1</v>
      </c>
      <c r="R2306">
        <f t="shared" ca="1" si="1256"/>
        <v>14</v>
      </c>
      <c r="S2306">
        <f t="shared" ca="1" si="1257"/>
        <v>3</v>
      </c>
      <c r="T2306">
        <f t="shared" ca="1" si="1258"/>
        <v>5</v>
      </c>
      <c r="U2306">
        <f t="shared" ca="1" si="1259"/>
        <v>7</v>
      </c>
      <c r="V2306">
        <f t="shared" ca="1" si="1260"/>
        <v>5</v>
      </c>
      <c r="X2306">
        <f t="shared" si="1262"/>
        <v>2306</v>
      </c>
      <c r="Y2306">
        <f t="shared" si="1263"/>
        <v>2252</v>
      </c>
      <c r="Z2306">
        <f t="shared" si="1264"/>
        <v>2253</v>
      </c>
      <c r="AA2306">
        <f t="shared" si="1261"/>
        <v>2451</v>
      </c>
      <c r="AB2306">
        <f t="shared" si="1230"/>
        <v>200</v>
      </c>
      <c r="AM2306" t="str">
        <f t="shared" si="1231"/>
        <v>201903KS</v>
      </c>
      <c r="AN2306">
        <f t="shared" ca="1" si="1239"/>
        <v>14.000039215686277</v>
      </c>
      <c r="AO2306">
        <f t="shared" ca="1" si="1240"/>
        <v>3</v>
      </c>
      <c r="AP2306">
        <f t="shared" ca="1" si="1232"/>
        <v>5</v>
      </c>
      <c r="AQ2306">
        <f t="shared" ca="1" si="1233"/>
        <v>7.0000000000000009</v>
      </c>
      <c r="AR2306">
        <f t="shared" ca="1" si="1234"/>
        <v>5</v>
      </c>
      <c r="AS2306">
        <f ca="1">P2306/J2306</f>
        <v>0.23255778958403539</v>
      </c>
    </row>
    <row r="2307" spans="1:45" x14ac:dyDescent="0.4">
      <c r="A2307">
        <f t="shared" ref="A2307:A2370" si="1265">IF(BA2307="",A2306,BA2307)</f>
        <v>201903</v>
      </c>
      <c r="B2307" t="s">
        <v>343</v>
      </c>
      <c r="C2307" t="s">
        <v>288</v>
      </c>
      <c r="D2307" t="str">
        <f t="shared" ca="1" si="1238"/>
        <v>I107</v>
      </c>
      <c r="E2307">
        <f t="shared" ca="1" si="1249"/>
        <v>49</v>
      </c>
      <c r="F2307">
        <f t="shared" ca="1" si="1250"/>
        <v>15</v>
      </c>
      <c r="G2307" t="str">
        <f t="shared" ca="1" si="1235"/>
        <v>S10</v>
      </c>
      <c r="H2307" t="str">
        <f t="shared" ca="1" si="1236"/>
        <v>S104</v>
      </c>
      <c r="I2307">
        <f ca="1">VLOOKUP(D2307,PRC!$A$2:$B$21,2,0)*E2307</f>
        <v>7350000</v>
      </c>
      <c r="J2307">
        <f t="shared" ca="1" si="1251"/>
        <v>6614996</v>
      </c>
      <c r="K2307">
        <f ca="1">VLOOKUP(D2307,PRC!$A$1:$C$21,3,0)*E2307</f>
        <v>4189500</v>
      </c>
      <c r="L2307">
        <f t="shared" ca="1" si="1252"/>
        <v>74000</v>
      </c>
      <c r="M2307">
        <f t="shared" ca="1" si="1253"/>
        <v>294000</v>
      </c>
      <c r="N2307">
        <f t="shared" ca="1" si="1254"/>
        <v>441000</v>
      </c>
      <c r="O2307">
        <f t="shared" ca="1" si="1255"/>
        <v>221000</v>
      </c>
      <c r="P2307">
        <f t="shared" ca="1" si="1237"/>
        <v>1395496</v>
      </c>
      <c r="Q2307">
        <f ca="1">IF(P2307&gt;0,1,0)</f>
        <v>1</v>
      </c>
      <c r="R2307">
        <f t="shared" ca="1" si="1256"/>
        <v>10</v>
      </c>
      <c r="S2307">
        <f t="shared" ca="1" si="1257"/>
        <v>1</v>
      </c>
      <c r="T2307">
        <f t="shared" ca="1" si="1258"/>
        <v>4</v>
      </c>
      <c r="U2307">
        <f t="shared" ca="1" si="1259"/>
        <v>6</v>
      </c>
      <c r="V2307">
        <f t="shared" ca="1" si="1260"/>
        <v>3</v>
      </c>
      <c r="X2307">
        <f t="shared" si="1262"/>
        <v>2307</v>
      </c>
      <c r="Y2307">
        <f t="shared" si="1263"/>
        <v>2252</v>
      </c>
      <c r="Z2307">
        <f t="shared" si="1264"/>
        <v>2253</v>
      </c>
      <c r="AA2307">
        <f t="shared" si="1261"/>
        <v>2451</v>
      </c>
      <c r="AB2307">
        <f t="shared" ref="AB2307:AB2370" si="1266">COUNTIF(AM$2:AM$100100,AM2307)</f>
        <v>200</v>
      </c>
      <c r="AM2307" t="str">
        <f t="shared" ref="AM2307:AM2370" si="1267">A2307&amp;C2307</f>
        <v>201903KS</v>
      </c>
      <c r="AN2307">
        <f t="shared" ca="1" si="1239"/>
        <v>10.000054421768711</v>
      </c>
      <c r="AO2307">
        <f t="shared" ca="1" si="1240"/>
        <v>1.0068027210884354</v>
      </c>
      <c r="AP2307">
        <f t="shared" ca="1" si="1232"/>
        <v>4</v>
      </c>
      <c r="AQ2307">
        <f t="shared" ca="1" si="1233"/>
        <v>6</v>
      </c>
      <c r="AR2307">
        <f t="shared" ca="1" si="1234"/>
        <v>3.0068027210884352</v>
      </c>
      <c r="AS2307">
        <f ca="1">P2307/J2307</f>
        <v>0.2109594624093499</v>
      </c>
    </row>
    <row r="2308" spans="1:45" x14ac:dyDescent="0.4">
      <c r="A2308">
        <f t="shared" si="1265"/>
        <v>201903</v>
      </c>
      <c r="B2308" t="s">
        <v>344</v>
      </c>
      <c r="C2308" t="s">
        <v>288</v>
      </c>
      <c r="D2308" t="str">
        <f t="shared" ca="1" si="1238"/>
        <v>I105</v>
      </c>
      <c r="E2308">
        <f t="shared" ca="1" si="1249"/>
        <v>14</v>
      </c>
      <c r="F2308">
        <f t="shared" ca="1" si="1250"/>
        <v>15</v>
      </c>
      <c r="G2308" t="str">
        <f t="shared" ca="1" si="1235"/>
        <v>S10</v>
      </c>
      <c r="H2308" t="str">
        <f t="shared" ca="1" si="1236"/>
        <v>S103</v>
      </c>
      <c r="I2308">
        <f ca="1">VLOOKUP(D2308,PRC!$A$2:$B$21,2,0)*E2308</f>
        <v>1400000</v>
      </c>
      <c r="J2308">
        <f t="shared" ca="1" si="1251"/>
        <v>1203996</v>
      </c>
      <c r="K2308">
        <f ca="1">VLOOKUP(D2308,PRC!$A$1:$C$21,3,0)*E2308</f>
        <v>826000</v>
      </c>
      <c r="L2308">
        <f t="shared" ca="1" si="1252"/>
        <v>14000</v>
      </c>
      <c r="M2308">
        <f t="shared" ca="1" si="1253"/>
        <v>84000</v>
      </c>
      <c r="N2308">
        <f t="shared" ca="1" si="1254"/>
        <v>84000</v>
      </c>
      <c r="O2308">
        <f t="shared" ca="1" si="1255"/>
        <v>70000</v>
      </c>
      <c r="P2308">
        <f t="shared" ca="1" si="1237"/>
        <v>125996</v>
      </c>
      <c r="Q2308">
        <f ca="1">IF(P2308&gt;0,1,0)</f>
        <v>1</v>
      </c>
      <c r="R2308">
        <f t="shared" ca="1" si="1256"/>
        <v>14</v>
      </c>
      <c r="S2308">
        <f t="shared" ca="1" si="1257"/>
        <v>1</v>
      </c>
      <c r="T2308">
        <f t="shared" ca="1" si="1258"/>
        <v>6</v>
      </c>
      <c r="U2308">
        <f t="shared" ca="1" si="1259"/>
        <v>6</v>
      </c>
      <c r="V2308">
        <f t="shared" ca="1" si="1260"/>
        <v>5</v>
      </c>
      <c r="X2308">
        <f t="shared" si="1262"/>
        <v>2308</v>
      </c>
      <c r="Y2308">
        <f t="shared" si="1263"/>
        <v>2252</v>
      </c>
      <c r="Z2308">
        <f t="shared" si="1264"/>
        <v>2253</v>
      </c>
      <c r="AA2308">
        <f t="shared" si="1261"/>
        <v>2451</v>
      </c>
      <c r="AB2308">
        <f t="shared" si="1266"/>
        <v>200</v>
      </c>
      <c r="AM2308" t="str">
        <f t="shared" si="1267"/>
        <v>201903KS</v>
      </c>
      <c r="AN2308">
        <f t="shared" ca="1" si="1239"/>
        <v>14.00028571428571</v>
      </c>
      <c r="AO2308">
        <f t="shared" ca="1" si="1240"/>
        <v>1</v>
      </c>
      <c r="AP2308">
        <f t="shared" ca="1" si="1232"/>
        <v>6</v>
      </c>
      <c r="AQ2308">
        <f t="shared" ca="1" si="1233"/>
        <v>6</v>
      </c>
      <c r="AR2308">
        <f t="shared" ca="1" si="1234"/>
        <v>5</v>
      </c>
      <c r="AS2308">
        <f ca="1">P2308/J2308</f>
        <v>0.1046481881999608</v>
      </c>
    </row>
    <row r="2309" spans="1:45" x14ac:dyDescent="0.4">
      <c r="A2309">
        <f t="shared" si="1265"/>
        <v>201903</v>
      </c>
      <c r="B2309" t="s">
        <v>345</v>
      </c>
      <c r="C2309" t="s">
        <v>288</v>
      </c>
      <c r="D2309" t="str">
        <f t="shared" ca="1" si="1238"/>
        <v>I120</v>
      </c>
      <c r="E2309">
        <f t="shared" ca="1" si="1249"/>
        <v>38</v>
      </c>
      <c r="F2309">
        <f t="shared" ca="1" si="1250"/>
        <v>10</v>
      </c>
      <c r="G2309" t="str">
        <f t="shared" ca="1" si="1235"/>
        <v>S11</v>
      </c>
      <c r="H2309" t="str">
        <f t="shared" ca="1" si="1236"/>
        <v>S118</v>
      </c>
      <c r="I2309">
        <f ca="1">VLOOKUP(D2309,PRC!$A$2:$B$21,2,0)*E2309</f>
        <v>163400000</v>
      </c>
      <c r="J2309">
        <f t="shared" ca="1" si="1251"/>
        <v>145425996</v>
      </c>
      <c r="K2309">
        <f ca="1">VLOOKUP(D2309,PRC!$A$1:$C$21,3,0)*E2309</f>
        <v>73530000</v>
      </c>
      <c r="L2309">
        <f t="shared" ca="1" si="1252"/>
        <v>1634000</v>
      </c>
      <c r="M2309">
        <f t="shared" ca="1" si="1253"/>
        <v>11438000</v>
      </c>
      <c r="N2309">
        <f t="shared" ca="1" si="1254"/>
        <v>16340000</v>
      </c>
      <c r="O2309">
        <f t="shared" ca="1" si="1255"/>
        <v>6536000</v>
      </c>
      <c r="P2309">
        <f t="shared" ca="1" si="1237"/>
        <v>35947996</v>
      </c>
      <c r="Q2309">
        <f ca="1">IF(P2309&gt;0,1,0)</f>
        <v>1</v>
      </c>
      <c r="R2309">
        <f t="shared" ca="1" si="1256"/>
        <v>11</v>
      </c>
      <c r="S2309">
        <f t="shared" ca="1" si="1257"/>
        <v>1</v>
      </c>
      <c r="T2309">
        <f t="shared" ca="1" si="1258"/>
        <v>7</v>
      </c>
      <c r="U2309">
        <f t="shared" ca="1" si="1259"/>
        <v>10</v>
      </c>
      <c r="V2309">
        <f t="shared" ca="1" si="1260"/>
        <v>4</v>
      </c>
      <c r="X2309">
        <f t="shared" si="1262"/>
        <v>2309</v>
      </c>
      <c r="Y2309">
        <f t="shared" si="1263"/>
        <v>2252</v>
      </c>
      <c r="Z2309">
        <f t="shared" si="1264"/>
        <v>2253</v>
      </c>
      <c r="AA2309">
        <f t="shared" si="1261"/>
        <v>2451</v>
      </c>
      <c r="AB2309">
        <f t="shared" si="1266"/>
        <v>200</v>
      </c>
      <c r="AM2309" t="str">
        <f t="shared" si="1267"/>
        <v>201903KS</v>
      </c>
      <c r="AN2309">
        <f t="shared" ca="1" si="1239"/>
        <v>11.000002447980417</v>
      </c>
      <c r="AO2309">
        <f t="shared" ca="1" si="1240"/>
        <v>1</v>
      </c>
      <c r="AP2309">
        <f t="shared" ca="1" si="1232"/>
        <v>7.0000000000000009</v>
      </c>
      <c r="AQ2309">
        <f t="shared" ca="1" si="1233"/>
        <v>10</v>
      </c>
      <c r="AR2309">
        <f t="shared" ca="1" si="1234"/>
        <v>4</v>
      </c>
      <c r="AS2309">
        <f ca="1">P2309/J2309</f>
        <v>0.24719099052964369</v>
      </c>
    </row>
    <row r="2310" spans="1:45" x14ac:dyDescent="0.4">
      <c r="A2310">
        <f t="shared" si="1265"/>
        <v>201903</v>
      </c>
      <c r="B2310" t="s">
        <v>346</v>
      </c>
      <c r="C2310" t="s">
        <v>288</v>
      </c>
      <c r="D2310" t="str">
        <f t="shared" ca="1" si="1238"/>
        <v>I101</v>
      </c>
      <c r="E2310">
        <f t="shared" ca="1" si="1249"/>
        <v>23</v>
      </c>
      <c r="F2310">
        <f t="shared" ca="1" si="1250"/>
        <v>20</v>
      </c>
      <c r="G2310" t="str">
        <f t="shared" ca="1" si="1235"/>
        <v>S10</v>
      </c>
      <c r="H2310" t="str">
        <f t="shared" ca="1" si="1236"/>
        <v>S106</v>
      </c>
      <c r="I2310">
        <f ca="1">VLOOKUP(D2310,PRC!$A$2:$B$21,2,0)*E2310</f>
        <v>690000</v>
      </c>
      <c r="J2310">
        <f t="shared" ca="1" si="1251"/>
        <v>614096</v>
      </c>
      <c r="K2310">
        <f ca="1">VLOOKUP(D2310,PRC!$A$1:$C$21,3,0)*E2310</f>
        <v>358800</v>
      </c>
      <c r="L2310">
        <f t="shared" ca="1" si="1252"/>
        <v>21000</v>
      </c>
      <c r="M2310">
        <f t="shared" ca="1" si="1253"/>
        <v>28000</v>
      </c>
      <c r="N2310">
        <f t="shared" ca="1" si="1254"/>
        <v>35000</v>
      </c>
      <c r="O2310">
        <f t="shared" ca="1" si="1255"/>
        <v>28000</v>
      </c>
      <c r="P2310">
        <f t="shared" ca="1" si="1237"/>
        <v>143296</v>
      </c>
      <c r="Q2310">
        <f ca="1">IF(P2310&gt;0,1,0)</f>
        <v>1</v>
      </c>
      <c r="R2310">
        <f t="shared" ca="1" si="1256"/>
        <v>11</v>
      </c>
      <c r="S2310">
        <f t="shared" ca="1" si="1257"/>
        <v>3</v>
      </c>
      <c r="T2310">
        <f t="shared" ca="1" si="1258"/>
        <v>4</v>
      </c>
      <c r="U2310">
        <f t="shared" ca="1" si="1259"/>
        <v>5</v>
      </c>
      <c r="V2310">
        <f t="shared" ca="1" si="1260"/>
        <v>4</v>
      </c>
      <c r="X2310">
        <f t="shared" si="1262"/>
        <v>2310</v>
      </c>
      <c r="Y2310">
        <f t="shared" si="1263"/>
        <v>2252</v>
      </c>
      <c r="Z2310">
        <f t="shared" si="1264"/>
        <v>2253</v>
      </c>
      <c r="AA2310">
        <f t="shared" si="1261"/>
        <v>2451</v>
      </c>
      <c r="AB2310">
        <f t="shared" si="1266"/>
        <v>200</v>
      </c>
      <c r="AM2310" t="str">
        <f t="shared" si="1267"/>
        <v>201903KS</v>
      </c>
      <c r="AN2310">
        <f t="shared" ca="1" si="1239"/>
        <v>11.000579710144931</v>
      </c>
      <c r="AO2310">
        <f t="shared" ca="1" si="1240"/>
        <v>3.0434782608695654</v>
      </c>
      <c r="AP2310">
        <f t="shared" ca="1" si="1232"/>
        <v>4.057971014492753</v>
      </c>
      <c r="AQ2310">
        <f t="shared" ca="1" si="1233"/>
        <v>5.0724637681159424</v>
      </c>
      <c r="AR2310">
        <f t="shared" ca="1" si="1234"/>
        <v>4.057971014492753</v>
      </c>
      <c r="AS2310">
        <f ca="1">P2310/J2310</f>
        <v>0.23334462364190614</v>
      </c>
    </row>
    <row r="2311" spans="1:45" x14ac:dyDescent="0.4">
      <c r="A2311">
        <f t="shared" si="1265"/>
        <v>201903</v>
      </c>
      <c r="B2311" t="s">
        <v>347</v>
      </c>
      <c r="C2311" t="s">
        <v>288</v>
      </c>
      <c r="D2311" t="str">
        <f t="shared" ca="1" si="1238"/>
        <v>I108</v>
      </c>
      <c r="E2311">
        <f t="shared" ca="1" si="1249"/>
        <v>21</v>
      </c>
      <c r="F2311">
        <f t="shared" ca="1" si="1250"/>
        <v>14</v>
      </c>
      <c r="G2311" t="str">
        <f t="shared" ca="1" si="1235"/>
        <v>S11</v>
      </c>
      <c r="H2311" t="str">
        <f t="shared" ca="1" si="1236"/>
        <v>S113</v>
      </c>
      <c r="I2311">
        <f ca="1">VLOOKUP(D2311,PRC!$A$2:$B$21,2,0)*E2311</f>
        <v>840000</v>
      </c>
      <c r="J2311">
        <f t="shared" ca="1" si="1251"/>
        <v>713996</v>
      </c>
      <c r="K2311">
        <f ca="1">VLOOKUP(D2311,PRC!$A$1:$C$21,3,0)*E2311</f>
        <v>386400</v>
      </c>
      <c r="L2311">
        <f t="shared" ca="1" si="1252"/>
        <v>25000</v>
      </c>
      <c r="M2311">
        <f t="shared" ca="1" si="1253"/>
        <v>50000</v>
      </c>
      <c r="N2311">
        <f t="shared" ca="1" si="1254"/>
        <v>59000</v>
      </c>
      <c r="O2311">
        <f t="shared" ca="1" si="1255"/>
        <v>34000</v>
      </c>
      <c r="P2311">
        <f t="shared" ca="1" si="1237"/>
        <v>159596</v>
      </c>
      <c r="Q2311">
        <f ca="1">IF(P2311&gt;0,1,0)</f>
        <v>1</v>
      </c>
      <c r="R2311">
        <f t="shared" ca="1" si="1256"/>
        <v>15</v>
      </c>
      <c r="S2311">
        <f t="shared" ca="1" si="1257"/>
        <v>3</v>
      </c>
      <c r="T2311">
        <f t="shared" ca="1" si="1258"/>
        <v>6</v>
      </c>
      <c r="U2311">
        <f t="shared" ca="1" si="1259"/>
        <v>7</v>
      </c>
      <c r="V2311">
        <f t="shared" ca="1" si="1260"/>
        <v>4</v>
      </c>
      <c r="X2311">
        <f t="shared" si="1262"/>
        <v>2311</v>
      </c>
      <c r="Y2311">
        <f t="shared" si="1263"/>
        <v>2252</v>
      </c>
      <c r="Z2311">
        <f t="shared" si="1264"/>
        <v>2253</v>
      </c>
      <c r="AA2311">
        <f t="shared" si="1261"/>
        <v>2451</v>
      </c>
      <c r="AB2311">
        <f t="shared" si="1266"/>
        <v>200</v>
      </c>
      <c r="AM2311" t="str">
        <f t="shared" si="1267"/>
        <v>201903KS</v>
      </c>
      <c r="AN2311">
        <f t="shared" ca="1" si="1239"/>
        <v>15.000476190476187</v>
      </c>
      <c r="AO2311">
        <f t="shared" ca="1" si="1240"/>
        <v>2.9761904761904758</v>
      </c>
      <c r="AP2311">
        <f t="shared" ca="1" si="1232"/>
        <v>5.9523809523809517</v>
      </c>
      <c r="AQ2311">
        <f t="shared" ca="1" si="1233"/>
        <v>7.0238095238095237</v>
      </c>
      <c r="AR2311">
        <f t="shared" ca="1" si="1234"/>
        <v>4.0476190476190474</v>
      </c>
      <c r="AS2311">
        <f ca="1">P2311/J2311</f>
        <v>0.22352506176505191</v>
      </c>
    </row>
    <row r="2312" spans="1:45" x14ac:dyDescent="0.4">
      <c r="A2312">
        <f t="shared" si="1265"/>
        <v>201903</v>
      </c>
      <c r="B2312" t="s">
        <v>348</v>
      </c>
      <c r="C2312" t="s">
        <v>288</v>
      </c>
      <c r="D2312" t="str">
        <f t="shared" ca="1" si="1238"/>
        <v>I119</v>
      </c>
      <c r="E2312">
        <f t="shared" ca="1" si="1249"/>
        <v>30</v>
      </c>
      <c r="F2312">
        <f t="shared" ca="1" si="1250"/>
        <v>15</v>
      </c>
      <c r="G2312" t="str">
        <f t="shared" ca="1" si="1235"/>
        <v>S11</v>
      </c>
      <c r="H2312" t="str">
        <f t="shared" ca="1" si="1236"/>
        <v>S119</v>
      </c>
      <c r="I2312">
        <f ca="1">VLOOKUP(D2312,PRC!$A$2:$B$21,2,0)*E2312</f>
        <v>2850000</v>
      </c>
      <c r="J2312">
        <f t="shared" ca="1" si="1251"/>
        <v>2536496</v>
      </c>
      <c r="K2312">
        <f ca="1">VLOOKUP(D2312,PRC!$A$1:$C$21,3,0)*E2312</f>
        <v>1368000</v>
      </c>
      <c r="L2312">
        <f t="shared" ca="1" si="1252"/>
        <v>29000</v>
      </c>
      <c r="M2312">
        <f t="shared" ca="1" si="1253"/>
        <v>171000</v>
      </c>
      <c r="N2312">
        <f t="shared" ca="1" si="1254"/>
        <v>228000</v>
      </c>
      <c r="O2312">
        <f t="shared" ca="1" si="1255"/>
        <v>86000</v>
      </c>
      <c r="P2312">
        <f t="shared" ca="1" si="1237"/>
        <v>654496</v>
      </c>
      <c r="Q2312">
        <f ca="1">IF(P2312&gt;0,1,0)</f>
        <v>1</v>
      </c>
      <c r="R2312">
        <f t="shared" ca="1" si="1256"/>
        <v>11</v>
      </c>
      <c r="S2312">
        <f t="shared" ca="1" si="1257"/>
        <v>1</v>
      </c>
      <c r="T2312">
        <f t="shared" ca="1" si="1258"/>
        <v>6</v>
      </c>
      <c r="U2312">
        <f t="shared" ca="1" si="1259"/>
        <v>8</v>
      </c>
      <c r="V2312">
        <f t="shared" ca="1" si="1260"/>
        <v>3</v>
      </c>
      <c r="X2312">
        <f t="shared" si="1262"/>
        <v>2312</v>
      </c>
      <c r="Y2312">
        <f t="shared" si="1263"/>
        <v>2252</v>
      </c>
      <c r="Z2312">
        <f t="shared" si="1264"/>
        <v>2253</v>
      </c>
      <c r="AA2312">
        <f t="shared" si="1261"/>
        <v>2451</v>
      </c>
      <c r="AB2312">
        <f t="shared" si="1266"/>
        <v>200</v>
      </c>
      <c r="AM2312" t="str">
        <f t="shared" si="1267"/>
        <v>201903KS</v>
      </c>
      <c r="AN2312">
        <f t="shared" ca="1" si="1239"/>
        <v>11.000140350877196</v>
      </c>
      <c r="AO2312">
        <f t="shared" ca="1" si="1240"/>
        <v>1.0175438596491229</v>
      </c>
      <c r="AP2312">
        <f t="shared" ref="AP2312:AP2375" ca="1" si="1268">M2312/$I2312*100</f>
        <v>6</v>
      </c>
      <c r="AQ2312">
        <f t="shared" ref="AQ2312:AQ2375" ca="1" si="1269">N2312/$I2312*100</f>
        <v>8</v>
      </c>
      <c r="AR2312">
        <f t="shared" ref="AR2312:AR2375" ca="1" si="1270">O2312/$I2312*100</f>
        <v>3.0175438596491229</v>
      </c>
      <c r="AS2312">
        <f ca="1">P2312/J2312</f>
        <v>0.25803155218853097</v>
      </c>
    </row>
    <row r="2313" spans="1:45" x14ac:dyDescent="0.4">
      <c r="A2313">
        <f t="shared" si="1265"/>
        <v>201903</v>
      </c>
      <c r="B2313" t="s">
        <v>349</v>
      </c>
      <c r="C2313" t="s">
        <v>288</v>
      </c>
      <c r="D2313" t="str">
        <f t="shared" ca="1" si="1238"/>
        <v>I115</v>
      </c>
      <c r="E2313">
        <f t="shared" ca="1" si="1249"/>
        <v>37</v>
      </c>
      <c r="F2313">
        <f t="shared" ca="1" si="1250"/>
        <v>17</v>
      </c>
      <c r="G2313" t="str">
        <f t="shared" ca="1" si="1235"/>
        <v>S11</v>
      </c>
      <c r="H2313" t="str">
        <f t="shared" ca="1" si="1236"/>
        <v>S117</v>
      </c>
      <c r="I2313">
        <f ca="1">VLOOKUP(D2313,PRC!$A$2:$B$21,2,0)*E2313</f>
        <v>185000</v>
      </c>
      <c r="J2313">
        <f t="shared" ca="1" si="1251"/>
        <v>149846</v>
      </c>
      <c r="K2313">
        <f ca="1">VLOOKUP(D2313,PRC!$A$1:$C$21,3,0)*E2313</f>
        <v>88800</v>
      </c>
      <c r="L2313">
        <f t="shared" ca="1" si="1252"/>
        <v>4000</v>
      </c>
      <c r="M2313">
        <f t="shared" ca="1" si="1253"/>
        <v>11000</v>
      </c>
      <c r="N2313">
        <f t="shared" ca="1" si="1254"/>
        <v>19000</v>
      </c>
      <c r="O2313">
        <f t="shared" ca="1" si="1255"/>
        <v>7000</v>
      </c>
      <c r="P2313">
        <f t="shared" ca="1" si="1237"/>
        <v>20046</v>
      </c>
      <c r="Q2313">
        <f ca="1">IF(P2313&gt;0,1,0)</f>
        <v>1</v>
      </c>
      <c r="R2313">
        <f t="shared" ca="1" si="1256"/>
        <v>19</v>
      </c>
      <c r="S2313">
        <f t="shared" ca="1" si="1257"/>
        <v>2</v>
      </c>
      <c r="T2313">
        <f t="shared" ca="1" si="1258"/>
        <v>6</v>
      </c>
      <c r="U2313">
        <f t="shared" ca="1" si="1259"/>
        <v>10</v>
      </c>
      <c r="V2313">
        <f t="shared" ca="1" si="1260"/>
        <v>4</v>
      </c>
      <c r="X2313">
        <f t="shared" si="1262"/>
        <v>2313</v>
      </c>
      <c r="Y2313">
        <f t="shared" si="1263"/>
        <v>2252</v>
      </c>
      <c r="Z2313">
        <f t="shared" si="1264"/>
        <v>2253</v>
      </c>
      <c r="AA2313">
        <f t="shared" si="1261"/>
        <v>2451</v>
      </c>
      <c r="AB2313">
        <f t="shared" si="1266"/>
        <v>200</v>
      </c>
      <c r="AM2313" t="str">
        <f t="shared" si="1267"/>
        <v>201903KS</v>
      </c>
      <c r="AN2313">
        <f t="shared" ca="1" si="1239"/>
        <v>19.002162162162161</v>
      </c>
      <c r="AO2313">
        <f t="shared" ca="1" si="1240"/>
        <v>2.1621621621621623</v>
      </c>
      <c r="AP2313">
        <f t="shared" ca="1" si="1268"/>
        <v>5.9459459459459465</v>
      </c>
      <c r="AQ2313">
        <f t="shared" ca="1" si="1269"/>
        <v>10.27027027027027</v>
      </c>
      <c r="AR2313">
        <f t="shared" ca="1" si="1270"/>
        <v>3.7837837837837842</v>
      </c>
      <c r="AS2313">
        <f ca="1">P2313/J2313</f>
        <v>0.13377734474060035</v>
      </c>
    </row>
    <row r="2314" spans="1:45" x14ac:dyDescent="0.4">
      <c r="A2314">
        <f t="shared" si="1265"/>
        <v>201903</v>
      </c>
      <c r="B2314" t="s">
        <v>350</v>
      </c>
      <c r="C2314" t="s">
        <v>288</v>
      </c>
      <c r="D2314" t="str">
        <f t="shared" ca="1" si="1238"/>
        <v>I105</v>
      </c>
      <c r="E2314">
        <f t="shared" ca="1" si="1249"/>
        <v>20</v>
      </c>
      <c r="F2314">
        <f t="shared" ca="1" si="1250"/>
        <v>18</v>
      </c>
      <c r="G2314" t="str">
        <f t="shared" ca="1" si="1235"/>
        <v>S11</v>
      </c>
      <c r="H2314" t="str">
        <f t="shared" ca="1" si="1236"/>
        <v>S110</v>
      </c>
      <c r="I2314">
        <f ca="1">VLOOKUP(D2314,PRC!$A$2:$B$21,2,0)*E2314</f>
        <v>2000000</v>
      </c>
      <c r="J2314">
        <f t="shared" ca="1" si="1251"/>
        <v>1779996</v>
      </c>
      <c r="K2314">
        <f ca="1">VLOOKUP(D2314,PRC!$A$1:$C$21,3,0)*E2314</f>
        <v>1180000</v>
      </c>
      <c r="L2314">
        <f t="shared" ca="1" si="1252"/>
        <v>40000</v>
      </c>
      <c r="M2314">
        <f t="shared" ca="1" si="1253"/>
        <v>140000</v>
      </c>
      <c r="N2314">
        <f t="shared" ca="1" si="1254"/>
        <v>200000</v>
      </c>
      <c r="O2314">
        <f t="shared" ca="1" si="1255"/>
        <v>80000</v>
      </c>
      <c r="P2314">
        <f t="shared" ca="1" si="1237"/>
        <v>139996</v>
      </c>
      <c r="Q2314">
        <f ca="1">IF(P2314&gt;0,1,0)</f>
        <v>1</v>
      </c>
      <c r="R2314">
        <f t="shared" ca="1" si="1256"/>
        <v>11</v>
      </c>
      <c r="S2314">
        <f t="shared" ca="1" si="1257"/>
        <v>2</v>
      </c>
      <c r="T2314">
        <f t="shared" ca="1" si="1258"/>
        <v>7</v>
      </c>
      <c r="U2314">
        <f t="shared" ca="1" si="1259"/>
        <v>10</v>
      </c>
      <c r="V2314">
        <f t="shared" ca="1" si="1260"/>
        <v>4</v>
      </c>
      <c r="X2314">
        <f t="shared" si="1262"/>
        <v>2314</v>
      </c>
      <c r="Y2314">
        <f t="shared" si="1263"/>
        <v>2252</v>
      </c>
      <c r="Z2314">
        <f t="shared" si="1264"/>
        <v>2253</v>
      </c>
      <c r="AA2314">
        <f t="shared" si="1261"/>
        <v>2451</v>
      </c>
      <c r="AB2314">
        <f t="shared" si="1266"/>
        <v>200</v>
      </c>
      <c r="AM2314" t="str">
        <f t="shared" si="1267"/>
        <v>201903KS</v>
      </c>
      <c r="AN2314">
        <f t="shared" ca="1" si="1239"/>
        <v>11.000200000000005</v>
      </c>
      <c r="AO2314">
        <f t="shared" ca="1" si="1240"/>
        <v>2</v>
      </c>
      <c r="AP2314">
        <f t="shared" ca="1" si="1268"/>
        <v>7.0000000000000009</v>
      </c>
      <c r="AQ2314">
        <f t="shared" ca="1" si="1269"/>
        <v>10</v>
      </c>
      <c r="AR2314">
        <f t="shared" ca="1" si="1270"/>
        <v>4</v>
      </c>
      <c r="AS2314">
        <f ca="1">P2314/J2314</f>
        <v>7.8649614942954929E-2</v>
      </c>
    </row>
    <row r="2315" spans="1:45" x14ac:dyDescent="0.4">
      <c r="A2315">
        <f t="shared" si="1265"/>
        <v>201903</v>
      </c>
      <c r="B2315" t="s">
        <v>351</v>
      </c>
      <c r="C2315" t="s">
        <v>288</v>
      </c>
      <c r="D2315" t="str">
        <f t="shared" ca="1" si="1238"/>
        <v>I113</v>
      </c>
      <c r="E2315">
        <f t="shared" ca="1" si="1249"/>
        <v>34</v>
      </c>
      <c r="F2315">
        <f t="shared" ca="1" si="1250"/>
        <v>20</v>
      </c>
      <c r="G2315" t="str">
        <f t="shared" ca="1" si="1235"/>
        <v>S11</v>
      </c>
      <c r="H2315" t="str">
        <f t="shared" ca="1" si="1236"/>
        <v>S110</v>
      </c>
      <c r="I2315">
        <f ca="1">VLOOKUP(D2315,PRC!$A$2:$B$21,2,0)*E2315</f>
        <v>22780000</v>
      </c>
      <c r="J2315">
        <f t="shared" ca="1" si="1251"/>
        <v>20274196</v>
      </c>
      <c r="K2315">
        <f ca="1">VLOOKUP(D2315,PRC!$A$1:$C$21,3,0)*E2315</f>
        <v>10251000</v>
      </c>
      <c r="L2315">
        <f t="shared" ca="1" si="1252"/>
        <v>683000</v>
      </c>
      <c r="M2315">
        <f t="shared" ca="1" si="1253"/>
        <v>911000</v>
      </c>
      <c r="N2315">
        <f t="shared" ca="1" si="1254"/>
        <v>1595000</v>
      </c>
      <c r="O2315">
        <f t="shared" ca="1" si="1255"/>
        <v>1139000</v>
      </c>
      <c r="P2315">
        <f t="shared" ca="1" si="1237"/>
        <v>5695196</v>
      </c>
      <c r="Q2315">
        <f ca="1">IF(P2315&gt;0,1,0)</f>
        <v>1</v>
      </c>
      <c r="R2315">
        <f t="shared" ca="1" si="1256"/>
        <v>11</v>
      </c>
      <c r="S2315">
        <f t="shared" ca="1" si="1257"/>
        <v>3</v>
      </c>
      <c r="T2315">
        <f t="shared" ca="1" si="1258"/>
        <v>4</v>
      </c>
      <c r="U2315">
        <f t="shared" ca="1" si="1259"/>
        <v>7</v>
      </c>
      <c r="V2315">
        <f t="shared" ca="1" si="1260"/>
        <v>5</v>
      </c>
      <c r="X2315">
        <f t="shared" si="1262"/>
        <v>2315</v>
      </c>
      <c r="Y2315">
        <f t="shared" si="1263"/>
        <v>2252</v>
      </c>
      <c r="Z2315">
        <f t="shared" si="1264"/>
        <v>2253</v>
      </c>
      <c r="AA2315">
        <f t="shared" si="1261"/>
        <v>2451</v>
      </c>
      <c r="AB2315">
        <f t="shared" si="1266"/>
        <v>200</v>
      </c>
      <c r="AM2315" t="str">
        <f t="shared" si="1267"/>
        <v>201903KS</v>
      </c>
      <c r="AN2315">
        <f t="shared" ca="1" si="1239"/>
        <v>11.00001755926251</v>
      </c>
      <c r="AO2315">
        <f t="shared" ca="1" si="1240"/>
        <v>2.9982440737489022</v>
      </c>
      <c r="AP2315">
        <f t="shared" ca="1" si="1268"/>
        <v>3.9991220368744513</v>
      </c>
      <c r="AQ2315">
        <f t="shared" ca="1" si="1269"/>
        <v>7.0017559262510982</v>
      </c>
      <c r="AR2315">
        <f t="shared" ca="1" si="1270"/>
        <v>5</v>
      </c>
      <c r="AS2315">
        <f ca="1">P2315/J2315</f>
        <v>0.28090859928551543</v>
      </c>
    </row>
    <row r="2316" spans="1:45" x14ac:dyDescent="0.4">
      <c r="A2316">
        <f t="shared" si="1265"/>
        <v>201903</v>
      </c>
      <c r="B2316" t="s">
        <v>352</v>
      </c>
      <c r="C2316" t="s">
        <v>288</v>
      </c>
      <c r="D2316" t="str">
        <f t="shared" ca="1" si="1238"/>
        <v>I107</v>
      </c>
      <c r="E2316">
        <f t="shared" ca="1" si="1249"/>
        <v>43</v>
      </c>
      <c r="F2316">
        <f t="shared" ca="1" si="1250"/>
        <v>18</v>
      </c>
      <c r="G2316" t="str">
        <f t="shared" ca="1" si="1235"/>
        <v>S12</v>
      </c>
      <c r="H2316" t="str">
        <f t="shared" ca="1" si="1236"/>
        <v>S120</v>
      </c>
      <c r="I2316">
        <f ca="1">VLOOKUP(D2316,PRC!$A$2:$B$21,2,0)*E2316</f>
        <v>6450000</v>
      </c>
      <c r="J2316">
        <f t="shared" ca="1" si="1251"/>
        <v>5675996</v>
      </c>
      <c r="K2316">
        <f ca="1">VLOOKUP(D2316,PRC!$A$1:$C$21,3,0)*E2316</f>
        <v>3676500</v>
      </c>
      <c r="L2316">
        <f t="shared" ca="1" si="1252"/>
        <v>129000</v>
      </c>
      <c r="M2316">
        <f t="shared" ca="1" si="1253"/>
        <v>258000</v>
      </c>
      <c r="N2316">
        <f t="shared" ca="1" si="1254"/>
        <v>581000</v>
      </c>
      <c r="O2316">
        <f t="shared" ca="1" si="1255"/>
        <v>258000</v>
      </c>
      <c r="P2316">
        <f t="shared" ca="1" si="1237"/>
        <v>773496</v>
      </c>
      <c r="Q2316">
        <f ca="1">IF(P2316&gt;0,1,0)</f>
        <v>1</v>
      </c>
      <c r="R2316">
        <f t="shared" ca="1" si="1256"/>
        <v>12</v>
      </c>
      <c r="S2316">
        <f t="shared" ca="1" si="1257"/>
        <v>2</v>
      </c>
      <c r="T2316">
        <f t="shared" ca="1" si="1258"/>
        <v>4</v>
      </c>
      <c r="U2316">
        <f t="shared" ca="1" si="1259"/>
        <v>9</v>
      </c>
      <c r="V2316">
        <f t="shared" ca="1" si="1260"/>
        <v>4</v>
      </c>
      <c r="X2316">
        <f t="shared" si="1262"/>
        <v>2316</v>
      </c>
      <c r="Y2316">
        <f t="shared" si="1263"/>
        <v>2252</v>
      </c>
      <c r="Z2316">
        <f t="shared" si="1264"/>
        <v>2253</v>
      </c>
      <c r="AA2316">
        <f t="shared" si="1261"/>
        <v>2451</v>
      </c>
      <c r="AB2316">
        <f t="shared" si="1266"/>
        <v>200</v>
      </c>
      <c r="AM2316" t="str">
        <f t="shared" si="1267"/>
        <v>201903KS</v>
      </c>
      <c r="AN2316">
        <f t="shared" ca="1" si="1239"/>
        <v>12.000062015503875</v>
      </c>
      <c r="AO2316">
        <f t="shared" ca="1" si="1240"/>
        <v>2</v>
      </c>
      <c r="AP2316">
        <f t="shared" ca="1" si="1268"/>
        <v>4</v>
      </c>
      <c r="AQ2316">
        <f t="shared" ca="1" si="1269"/>
        <v>9.0077519379844961</v>
      </c>
      <c r="AR2316">
        <f t="shared" ca="1" si="1270"/>
        <v>4</v>
      </c>
      <c r="AS2316">
        <f ca="1">P2316/J2316</f>
        <v>0.13627493747352887</v>
      </c>
    </row>
    <row r="2317" spans="1:45" x14ac:dyDescent="0.4">
      <c r="A2317">
        <f t="shared" si="1265"/>
        <v>201903</v>
      </c>
      <c r="B2317" t="s">
        <v>353</v>
      </c>
      <c r="C2317" t="s">
        <v>288</v>
      </c>
      <c r="D2317" t="str">
        <f t="shared" ca="1" si="1238"/>
        <v>I120</v>
      </c>
      <c r="E2317">
        <f t="shared" ca="1" si="1249"/>
        <v>38</v>
      </c>
      <c r="F2317">
        <f t="shared" ca="1" si="1250"/>
        <v>15</v>
      </c>
      <c r="G2317" t="str">
        <f t="shared" ref="G2317:G2380" ca="1" si="1271">LEFT(H2317,3)</f>
        <v>S10</v>
      </c>
      <c r="H2317" t="str">
        <f t="shared" ref="H2317:H2380" ca="1" si="1272">"S"&amp;RANDBETWEEN(101,120)</f>
        <v>S104</v>
      </c>
      <c r="I2317">
        <f ca="1">VLOOKUP(D2317,PRC!$A$2:$B$21,2,0)*E2317</f>
        <v>163400000</v>
      </c>
      <c r="J2317">
        <f t="shared" ca="1" si="1251"/>
        <v>147059996</v>
      </c>
      <c r="K2317">
        <f ca="1">VLOOKUP(D2317,PRC!$A$1:$C$21,3,0)*E2317</f>
        <v>73530000</v>
      </c>
      <c r="L2317">
        <f t="shared" ca="1" si="1252"/>
        <v>1634000</v>
      </c>
      <c r="M2317">
        <f t="shared" ca="1" si="1253"/>
        <v>9804000</v>
      </c>
      <c r="N2317">
        <f t="shared" ca="1" si="1254"/>
        <v>16340000</v>
      </c>
      <c r="O2317">
        <f t="shared" ca="1" si="1255"/>
        <v>6536000</v>
      </c>
      <c r="P2317">
        <f t="shared" ref="P2317:P2380" ca="1" si="1273">J2317-SUM(K2317:O2317)</f>
        <v>39215996</v>
      </c>
      <c r="Q2317">
        <f ca="1">IF(P2317&gt;0,1,0)</f>
        <v>1</v>
      </c>
      <c r="R2317">
        <f t="shared" ca="1" si="1256"/>
        <v>10</v>
      </c>
      <c r="S2317">
        <f t="shared" ca="1" si="1257"/>
        <v>1</v>
      </c>
      <c r="T2317">
        <f t="shared" ca="1" si="1258"/>
        <v>6</v>
      </c>
      <c r="U2317">
        <f t="shared" ca="1" si="1259"/>
        <v>10</v>
      </c>
      <c r="V2317">
        <f t="shared" ca="1" si="1260"/>
        <v>4</v>
      </c>
      <c r="X2317">
        <f t="shared" si="1262"/>
        <v>2317</v>
      </c>
      <c r="Y2317">
        <f t="shared" si="1263"/>
        <v>2252</v>
      </c>
      <c r="Z2317">
        <f t="shared" si="1264"/>
        <v>2253</v>
      </c>
      <c r="AA2317">
        <f t="shared" si="1261"/>
        <v>2451</v>
      </c>
      <c r="AB2317">
        <f t="shared" si="1266"/>
        <v>200</v>
      </c>
      <c r="AM2317" t="str">
        <f t="shared" si="1267"/>
        <v>201903KS</v>
      </c>
      <c r="AN2317">
        <f t="shared" ca="1" si="1239"/>
        <v>10.000002447980416</v>
      </c>
      <c r="AO2317">
        <f t="shared" ca="1" si="1240"/>
        <v>1</v>
      </c>
      <c r="AP2317">
        <f t="shared" ca="1" si="1268"/>
        <v>6</v>
      </c>
      <c r="AQ2317">
        <f t="shared" ca="1" si="1269"/>
        <v>10</v>
      </c>
      <c r="AR2317">
        <f t="shared" ca="1" si="1270"/>
        <v>4</v>
      </c>
      <c r="AS2317">
        <f ca="1">P2317/J2317</f>
        <v>0.26666664672015905</v>
      </c>
    </row>
    <row r="2318" spans="1:45" x14ac:dyDescent="0.4">
      <c r="A2318">
        <f t="shared" si="1265"/>
        <v>201903</v>
      </c>
      <c r="B2318" t="s">
        <v>354</v>
      </c>
      <c r="C2318" t="s">
        <v>288</v>
      </c>
      <c r="D2318" t="str">
        <f t="shared" ref="D2318:D2381" ca="1" si="1274">"I"&amp;RANDBETWEEN(101,120)</f>
        <v>I116</v>
      </c>
      <c r="E2318">
        <f t="shared" ca="1" si="1249"/>
        <v>16</v>
      </c>
      <c r="F2318">
        <f t="shared" ca="1" si="1250"/>
        <v>17</v>
      </c>
      <c r="G2318" t="str">
        <f t="shared" ca="1" si="1271"/>
        <v>S10</v>
      </c>
      <c r="H2318" t="str">
        <f t="shared" ca="1" si="1272"/>
        <v>S102</v>
      </c>
      <c r="I2318">
        <f ca="1">VLOOKUP(D2318,PRC!$A$2:$B$21,2,0)*E2318</f>
        <v>23360000</v>
      </c>
      <c r="J2318">
        <f t="shared" ca="1" si="1251"/>
        <v>20323196</v>
      </c>
      <c r="K2318">
        <f ca="1">VLOOKUP(D2318,PRC!$A$1:$C$21,3,0)*E2318</f>
        <v>14016000</v>
      </c>
      <c r="L2318">
        <f t="shared" ca="1" si="1252"/>
        <v>701000</v>
      </c>
      <c r="M2318">
        <f t="shared" ca="1" si="1253"/>
        <v>1402000</v>
      </c>
      <c r="N2318">
        <f t="shared" ca="1" si="1254"/>
        <v>1402000</v>
      </c>
      <c r="O2318">
        <f t="shared" ca="1" si="1255"/>
        <v>934000</v>
      </c>
      <c r="P2318">
        <f t="shared" ca="1" si="1273"/>
        <v>1868196</v>
      </c>
      <c r="Q2318">
        <f ca="1">IF(P2318&gt;0,1,0)</f>
        <v>1</v>
      </c>
      <c r="R2318">
        <f t="shared" ca="1" si="1256"/>
        <v>13</v>
      </c>
      <c r="S2318">
        <f t="shared" ca="1" si="1257"/>
        <v>3</v>
      </c>
      <c r="T2318">
        <f t="shared" ca="1" si="1258"/>
        <v>6</v>
      </c>
      <c r="U2318">
        <f t="shared" ca="1" si="1259"/>
        <v>6</v>
      </c>
      <c r="V2318">
        <f t="shared" ca="1" si="1260"/>
        <v>4</v>
      </c>
      <c r="X2318">
        <f t="shared" si="1262"/>
        <v>2318</v>
      </c>
      <c r="Y2318">
        <f t="shared" si="1263"/>
        <v>2252</v>
      </c>
      <c r="Z2318">
        <f t="shared" si="1264"/>
        <v>2253</v>
      </c>
      <c r="AA2318">
        <f t="shared" si="1261"/>
        <v>2451</v>
      </c>
      <c r="AB2318">
        <f t="shared" si="1266"/>
        <v>200</v>
      </c>
      <c r="AM2318" t="str">
        <f t="shared" si="1267"/>
        <v>201903KS</v>
      </c>
      <c r="AN2318">
        <f t="shared" ref="AN2318:AN2381" ca="1" si="1275">(1-J2318/I2318)*100</f>
        <v>13.000017123287666</v>
      </c>
      <c r="AO2318">
        <f t="shared" ref="AO2318:AO2381" ca="1" si="1276">L2318/$I2318*100</f>
        <v>3.0008561643835616</v>
      </c>
      <c r="AP2318">
        <f t="shared" ca="1" si="1268"/>
        <v>6.0017123287671232</v>
      </c>
      <c r="AQ2318">
        <f t="shared" ca="1" si="1269"/>
        <v>6.0017123287671232</v>
      </c>
      <c r="AR2318">
        <f t="shared" ca="1" si="1270"/>
        <v>3.9982876712328768</v>
      </c>
      <c r="AS2318">
        <f ca="1">P2318/J2318</f>
        <v>9.1924321351818883E-2</v>
      </c>
    </row>
    <row r="2319" spans="1:45" x14ac:dyDescent="0.4">
      <c r="A2319">
        <f t="shared" si="1265"/>
        <v>201903</v>
      </c>
      <c r="B2319" t="s">
        <v>355</v>
      </c>
      <c r="C2319" t="s">
        <v>288</v>
      </c>
      <c r="D2319" t="str">
        <f t="shared" ca="1" si="1274"/>
        <v>I110</v>
      </c>
      <c r="E2319">
        <f t="shared" ca="1" si="1249"/>
        <v>41</v>
      </c>
      <c r="F2319">
        <f t="shared" ca="1" si="1250"/>
        <v>16</v>
      </c>
      <c r="G2319" t="str">
        <f t="shared" ca="1" si="1271"/>
        <v>S10</v>
      </c>
      <c r="H2319" t="str">
        <f t="shared" ca="1" si="1272"/>
        <v>S107</v>
      </c>
      <c r="I2319">
        <f ca="1">VLOOKUP(D2319,PRC!$A$2:$B$21,2,0)*E2319</f>
        <v>12300000</v>
      </c>
      <c r="J2319">
        <f t="shared" ca="1" si="1251"/>
        <v>11069996</v>
      </c>
      <c r="K2319">
        <f ca="1">VLOOKUP(D2319,PRC!$A$1:$C$21,3,0)*E2319</f>
        <v>5658000</v>
      </c>
      <c r="L2319">
        <f t="shared" ca="1" si="1252"/>
        <v>246000</v>
      </c>
      <c r="M2319">
        <f t="shared" ca="1" si="1253"/>
        <v>615000</v>
      </c>
      <c r="N2319">
        <f t="shared" ca="1" si="1254"/>
        <v>984000</v>
      </c>
      <c r="O2319">
        <f t="shared" ca="1" si="1255"/>
        <v>492000</v>
      </c>
      <c r="P2319">
        <f t="shared" ca="1" si="1273"/>
        <v>3074996</v>
      </c>
      <c r="Q2319">
        <f ca="1">IF(P2319&gt;0,1,0)</f>
        <v>1</v>
      </c>
      <c r="R2319">
        <f t="shared" ca="1" si="1256"/>
        <v>10</v>
      </c>
      <c r="S2319">
        <f t="shared" ca="1" si="1257"/>
        <v>2</v>
      </c>
      <c r="T2319">
        <f t="shared" ca="1" si="1258"/>
        <v>5</v>
      </c>
      <c r="U2319">
        <f t="shared" ca="1" si="1259"/>
        <v>8</v>
      </c>
      <c r="V2319">
        <f t="shared" ca="1" si="1260"/>
        <v>4</v>
      </c>
      <c r="X2319">
        <f t="shared" si="1262"/>
        <v>2319</v>
      </c>
      <c r="Y2319">
        <f t="shared" si="1263"/>
        <v>2252</v>
      </c>
      <c r="Z2319">
        <f t="shared" si="1264"/>
        <v>2253</v>
      </c>
      <c r="AA2319">
        <f t="shared" si="1261"/>
        <v>2451</v>
      </c>
      <c r="AB2319">
        <f t="shared" si="1266"/>
        <v>200</v>
      </c>
      <c r="AM2319" t="str">
        <f t="shared" si="1267"/>
        <v>201903KS</v>
      </c>
      <c r="AN2319">
        <f t="shared" ca="1" si="1275"/>
        <v>10.000032520325208</v>
      </c>
      <c r="AO2319">
        <f t="shared" ca="1" si="1276"/>
        <v>2</v>
      </c>
      <c r="AP2319">
        <f t="shared" ca="1" si="1268"/>
        <v>5</v>
      </c>
      <c r="AQ2319">
        <f t="shared" ca="1" si="1269"/>
        <v>8</v>
      </c>
      <c r="AR2319">
        <f t="shared" ca="1" si="1270"/>
        <v>4</v>
      </c>
      <c r="AS2319">
        <f ca="1">P2319/J2319</f>
        <v>0.27777751681211088</v>
      </c>
    </row>
    <row r="2320" spans="1:45" x14ac:dyDescent="0.4">
      <c r="A2320">
        <f t="shared" si="1265"/>
        <v>201903</v>
      </c>
      <c r="B2320" t="s">
        <v>356</v>
      </c>
      <c r="C2320" t="s">
        <v>288</v>
      </c>
      <c r="D2320" t="str">
        <f t="shared" ca="1" si="1274"/>
        <v>I114</v>
      </c>
      <c r="E2320">
        <f t="shared" ca="1" si="1249"/>
        <v>13</v>
      </c>
      <c r="F2320">
        <f t="shared" ca="1" si="1250"/>
        <v>14</v>
      </c>
      <c r="G2320" t="str">
        <f t="shared" ca="1" si="1271"/>
        <v>S11</v>
      </c>
      <c r="H2320" t="str">
        <f t="shared" ca="1" si="1272"/>
        <v>S113</v>
      </c>
      <c r="I2320">
        <f ca="1">VLOOKUP(D2320,PRC!$A$2:$B$21,2,0)*E2320</f>
        <v>3120000</v>
      </c>
      <c r="J2320">
        <f t="shared" ca="1" si="1251"/>
        <v>2495996</v>
      </c>
      <c r="K2320">
        <f ca="1">VLOOKUP(D2320,PRC!$A$1:$C$21,3,0)*E2320</f>
        <v>1809600</v>
      </c>
      <c r="L2320">
        <f t="shared" ca="1" si="1252"/>
        <v>94000</v>
      </c>
      <c r="M2320">
        <f t="shared" ca="1" si="1253"/>
        <v>125000</v>
      </c>
      <c r="N2320">
        <f t="shared" ca="1" si="1254"/>
        <v>281000</v>
      </c>
      <c r="O2320">
        <f t="shared" ca="1" si="1255"/>
        <v>156000</v>
      </c>
      <c r="P2320">
        <f t="shared" ca="1" si="1273"/>
        <v>30396</v>
      </c>
      <c r="Q2320">
        <f ca="1">IF(P2320&gt;0,1,0)</f>
        <v>1</v>
      </c>
      <c r="R2320">
        <f t="shared" ca="1" si="1256"/>
        <v>20</v>
      </c>
      <c r="S2320">
        <f t="shared" ca="1" si="1257"/>
        <v>3</v>
      </c>
      <c r="T2320">
        <f t="shared" ca="1" si="1258"/>
        <v>4</v>
      </c>
      <c r="U2320">
        <f t="shared" ca="1" si="1259"/>
        <v>9</v>
      </c>
      <c r="V2320">
        <f t="shared" ca="1" si="1260"/>
        <v>5</v>
      </c>
      <c r="X2320">
        <f t="shared" si="1262"/>
        <v>2320</v>
      </c>
      <c r="Y2320">
        <f t="shared" si="1263"/>
        <v>2252</v>
      </c>
      <c r="Z2320">
        <f t="shared" si="1264"/>
        <v>2253</v>
      </c>
      <c r="AA2320">
        <f t="shared" si="1261"/>
        <v>2451</v>
      </c>
      <c r="AB2320">
        <f t="shared" si="1266"/>
        <v>200</v>
      </c>
      <c r="AM2320" t="str">
        <f t="shared" si="1267"/>
        <v>201903KS</v>
      </c>
      <c r="AN2320">
        <f t="shared" ca="1" si="1275"/>
        <v>20.00012820512821</v>
      </c>
      <c r="AO2320">
        <f t="shared" ca="1" si="1276"/>
        <v>3.0128205128205128</v>
      </c>
      <c r="AP2320">
        <f t="shared" ca="1" si="1268"/>
        <v>4.0064102564102564</v>
      </c>
      <c r="AQ2320">
        <f t="shared" ca="1" si="1269"/>
        <v>9.0064102564102555</v>
      </c>
      <c r="AR2320">
        <f t="shared" ca="1" si="1270"/>
        <v>5</v>
      </c>
      <c r="AS2320">
        <f ca="1">P2320/J2320</f>
        <v>1.217790413125662E-2</v>
      </c>
    </row>
    <row r="2321" spans="1:45" x14ac:dyDescent="0.4">
      <c r="A2321">
        <f t="shared" si="1265"/>
        <v>201903</v>
      </c>
      <c r="B2321" t="s">
        <v>357</v>
      </c>
      <c r="C2321" t="s">
        <v>288</v>
      </c>
      <c r="D2321" t="str">
        <f t="shared" ca="1" si="1274"/>
        <v>I110</v>
      </c>
      <c r="E2321">
        <f t="shared" ca="1" si="1249"/>
        <v>43</v>
      </c>
      <c r="F2321">
        <f t="shared" ca="1" si="1250"/>
        <v>13</v>
      </c>
      <c r="G2321" t="str">
        <f t="shared" ca="1" si="1271"/>
        <v>S11</v>
      </c>
      <c r="H2321" t="str">
        <f t="shared" ca="1" si="1272"/>
        <v>S111</v>
      </c>
      <c r="I2321">
        <f ca="1">VLOOKUP(D2321,PRC!$A$2:$B$21,2,0)*E2321</f>
        <v>12900000</v>
      </c>
      <c r="J2321">
        <f t="shared" ca="1" si="1251"/>
        <v>10577996</v>
      </c>
      <c r="K2321">
        <f ca="1">VLOOKUP(D2321,PRC!$A$1:$C$21,3,0)*E2321</f>
        <v>5934000</v>
      </c>
      <c r="L2321">
        <f t="shared" ca="1" si="1252"/>
        <v>129000</v>
      </c>
      <c r="M2321">
        <f t="shared" ca="1" si="1253"/>
        <v>516000</v>
      </c>
      <c r="N2321">
        <f t="shared" ca="1" si="1254"/>
        <v>903000</v>
      </c>
      <c r="O2321">
        <f t="shared" ca="1" si="1255"/>
        <v>387000</v>
      </c>
      <c r="P2321">
        <f t="shared" ca="1" si="1273"/>
        <v>2708996</v>
      </c>
      <c r="Q2321">
        <f ca="1">IF(P2321&gt;0,1,0)</f>
        <v>1</v>
      </c>
      <c r="R2321">
        <f t="shared" ca="1" si="1256"/>
        <v>18</v>
      </c>
      <c r="S2321">
        <f t="shared" ca="1" si="1257"/>
        <v>1</v>
      </c>
      <c r="T2321">
        <f t="shared" ca="1" si="1258"/>
        <v>4</v>
      </c>
      <c r="U2321">
        <f t="shared" ca="1" si="1259"/>
        <v>7</v>
      </c>
      <c r="V2321">
        <f t="shared" ca="1" si="1260"/>
        <v>3</v>
      </c>
      <c r="X2321">
        <f t="shared" si="1262"/>
        <v>2321</v>
      </c>
      <c r="Y2321">
        <f t="shared" si="1263"/>
        <v>2252</v>
      </c>
      <c r="Z2321">
        <f t="shared" si="1264"/>
        <v>2253</v>
      </c>
      <c r="AA2321">
        <f t="shared" si="1261"/>
        <v>2451</v>
      </c>
      <c r="AB2321">
        <f t="shared" si="1266"/>
        <v>200</v>
      </c>
      <c r="AM2321" t="str">
        <f t="shared" si="1267"/>
        <v>201903KS</v>
      </c>
      <c r="AN2321">
        <f t="shared" ca="1" si="1275"/>
        <v>18.000031007751936</v>
      </c>
      <c r="AO2321">
        <f t="shared" ca="1" si="1276"/>
        <v>1</v>
      </c>
      <c r="AP2321">
        <f t="shared" ca="1" si="1268"/>
        <v>4</v>
      </c>
      <c r="AQ2321">
        <f t="shared" ca="1" si="1269"/>
        <v>7.0000000000000009</v>
      </c>
      <c r="AR2321">
        <f t="shared" ca="1" si="1270"/>
        <v>3</v>
      </c>
      <c r="AS2321">
        <f ca="1">P2321/J2321</f>
        <v>0.25609727967376805</v>
      </c>
    </row>
    <row r="2322" spans="1:45" x14ac:dyDescent="0.4">
      <c r="A2322">
        <f t="shared" si="1265"/>
        <v>201903</v>
      </c>
      <c r="B2322" t="s">
        <v>358</v>
      </c>
      <c r="C2322" t="s">
        <v>288</v>
      </c>
      <c r="D2322" t="str">
        <f t="shared" ca="1" si="1274"/>
        <v>I120</v>
      </c>
      <c r="E2322">
        <f t="shared" ca="1" si="1249"/>
        <v>10</v>
      </c>
      <c r="F2322">
        <f t="shared" ca="1" si="1250"/>
        <v>19</v>
      </c>
      <c r="G2322" t="str">
        <f t="shared" ca="1" si="1271"/>
        <v>S11</v>
      </c>
      <c r="H2322" t="str">
        <f t="shared" ca="1" si="1272"/>
        <v>S113</v>
      </c>
      <c r="I2322">
        <f ca="1">VLOOKUP(D2322,PRC!$A$2:$B$21,2,0)*E2322</f>
        <v>43000000</v>
      </c>
      <c r="J2322">
        <f t="shared" ca="1" si="1251"/>
        <v>37409996</v>
      </c>
      <c r="K2322">
        <f ca="1">VLOOKUP(D2322,PRC!$A$1:$C$21,3,0)*E2322</f>
        <v>19350000</v>
      </c>
      <c r="L2322">
        <f t="shared" ca="1" si="1252"/>
        <v>860000</v>
      </c>
      <c r="M2322">
        <f t="shared" ca="1" si="1253"/>
        <v>3010000</v>
      </c>
      <c r="N2322">
        <f t="shared" ca="1" si="1254"/>
        <v>2580000</v>
      </c>
      <c r="O2322">
        <f t="shared" ca="1" si="1255"/>
        <v>1290000</v>
      </c>
      <c r="P2322">
        <f t="shared" ca="1" si="1273"/>
        <v>10319996</v>
      </c>
      <c r="Q2322">
        <f ca="1">IF(P2322&gt;0,1,0)</f>
        <v>1</v>
      </c>
      <c r="R2322">
        <f t="shared" ca="1" si="1256"/>
        <v>13</v>
      </c>
      <c r="S2322">
        <f t="shared" ca="1" si="1257"/>
        <v>2</v>
      </c>
      <c r="T2322">
        <f t="shared" ca="1" si="1258"/>
        <v>7</v>
      </c>
      <c r="U2322">
        <f t="shared" ca="1" si="1259"/>
        <v>6</v>
      </c>
      <c r="V2322">
        <f t="shared" ca="1" si="1260"/>
        <v>3</v>
      </c>
      <c r="X2322">
        <f t="shared" si="1262"/>
        <v>2322</v>
      </c>
      <c r="Y2322">
        <f t="shared" si="1263"/>
        <v>2252</v>
      </c>
      <c r="Z2322">
        <f t="shared" si="1264"/>
        <v>2253</v>
      </c>
      <c r="AA2322">
        <f t="shared" si="1261"/>
        <v>2451</v>
      </c>
      <c r="AB2322">
        <f t="shared" si="1266"/>
        <v>200</v>
      </c>
      <c r="AM2322" t="str">
        <f t="shared" si="1267"/>
        <v>201903KS</v>
      </c>
      <c r="AN2322">
        <f t="shared" ca="1" si="1275"/>
        <v>13.000009302325576</v>
      </c>
      <c r="AO2322">
        <f t="shared" ca="1" si="1276"/>
        <v>2</v>
      </c>
      <c r="AP2322">
        <f t="shared" ca="1" si="1268"/>
        <v>7.0000000000000009</v>
      </c>
      <c r="AQ2322">
        <f t="shared" ca="1" si="1269"/>
        <v>6</v>
      </c>
      <c r="AR2322">
        <f t="shared" ca="1" si="1270"/>
        <v>3</v>
      </c>
      <c r="AS2322">
        <f ca="1">P2322/J2322</f>
        <v>0.27586199153830437</v>
      </c>
    </row>
    <row r="2323" spans="1:45" x14ac:dyDescent="0.4">
      <c r="A2323">
        <f t="shared" si="1265"/>
        <v>201903</v>
      </c>
      <c r="B2323" t="s">
        <v>359</v>
      </c>
      <c r="C2323" t="s">
        <v>288</v>
      </c>
      <c r="D2323" t="str">
        <f t="shared" ca="1" si="1274"/>
        <v>I114</v>
      </c>
      <c r="E2323">
        <f t="shared" ref="E2323:E2386" ca="1" si="1277">RANDBETWEEN(INDIRECT("AD"&amp;Y2323),INDIRECT("AD"&amp;Z2323))</f>
        <v>50</v>
      </c>
      <c r="F2323">
        <f t="shared" ref="F2323:F2386" ca="1" si="1278">RANDBETWEEN(INDIRECT("AF"&amp;Y2323),INDIRECT("AF"&amp;Z2323))</f>
        <v>10</v>
      </c>
      <c r="G2323" t="str">
        <f t="shared" ca="1" si="1271"/>
        <v>S11</v>
      </c>
      <c r="H2323" t="str">
        <f t="shared" ca="1" si="1272"/>
        <v>S118</v>
      </c>
      <c r="I2323">
        <f ca="1">VLOOKUP(D2323,PRC!$A$2:$B$21,2,0)*E2323</f>
        <v>12000000</v>
      </c>
      <c r="J2323">
        <f t="shared" ref="J2323:J2386" ca="1" si="1279">I2323*(1-R2323/100)-4</f>
        <v>10559996</v>
      </c>
      <c r="K2323">
        <f ca="1">VLOOKUP(D2323,PRC!$A$1:$C$21,3,0)*E2323</f>
        <v>6960000</v>
      </c>
      <c r="L2323">
        <f t="shared" ref="L2323:L2386" ca="1" si="1280">ROUND($I2323*S2323,-5)/100</f>
        <v>360000</v>
      </c>
      <c r="M2323">
        <f t="shared" ref="M2323:M2386" ca="1" si="1281">ROUND($I2323*T2323,-5)/100</f>
        <v>720000</v>
      </c>
      <c r="N2323">
        <f t="shared" ref="N2323:N2386" ca="1" si="1282">ROUND($I2323*U2323,-5)/100</f>
        <v>840000</v>
      </c>
      <c r="O2323">
        <f t="shared" ref="O2323:O2386" ca="1" si="1283">ROUND($I2323*V2323,-5)/100</f>
        <v>480000</v>
      </c>
      <c r="P2323">
        <f t="shared" ca="1" si="1273"/>
        <v>1199996</v>
      </c>
      <c r="Q2323">
        <f ca="1">IF(P2323&gt;0,1,0)</f>
        <v>1</v>
      </c>
      <c r="R2323">
        <f t="shared" ref="R2323:R2386" ca="1" si="1284">RANDBETWEEN(INDIRECT("AF"&amp;$Y2323),INDIRECT("AF"&amp;$Z2323))</f>
        <v>12</v>
      </c>
      <c r="S2323">
        <f t="shared" ref="S2323:S2386" ca="1" si="1285">RANDBETWEEN(INDIRECT("AG"&amp;$Y2323),INDIRECT("AG"&amp;$Z2323))</f>
        <v>3</v>
      </c>
      <c r="T2323">
        <f t="shared" ref="T2323:T2386" ca="1" si="1286">RANDBETWEEN(INDIRECT("AH"&amp;$Y2323),INDIRECT("AH"&amp;$Z2323))</f>
        <v>6</v>
      </c>
      <c r="U2323">
        <f t="shared" ref="U2323:U2386" ca="1" si="1287">RANDBETWEEN(INDIRECT("Ai"&amp;$Y2323),INDIRECT("Ai"&amp;$Z2323))</f>
        <v>7</v>
      </c>
      <c r="V2323">
        <f t="shared" ref="V2323:V2386" ca="1" si="1288">RANDBETWEEN(INDIRECT("Aj"&amp;$Y2323),INDIRECT("Aj"&amp;$Z2323))</f>
        <v>4</v>
      </c>
      <c r="X2323">
        <f t="shared" si="1262"/>
        <v>2323</v>
      </c>
      <c r="Y2323">
        <f t="shared" si="1263"/>
        <v>2252</v>
      </c>
      <c r="Z2323">
        <f t="shared" si="1264"/>
        <v>2253</v>
      </c>
      <c r="AA2323">
        <f t="shared" ref="AA2323:AA2386" si="1289">Y2323+AB2323-1</f>
        <v>2451</v>
      </c>
      <c r="AB2323">
        <f t="shared" si="1266"/>
        <v>200</v>
      </c>
      <c r="AM2323" t="str">
        <f t="shared" si="1267"/>
        <v>201903KS</v>
      </c>
      <c r="AN2323">
        <f t="shared" ca="1" si="1275"/>
        <v>12.000033333333338</v>
      </c>
      <c r="AO2323">
        <f t="shared" ca="1" si="1276"/>
        <v>3</v>
      </c>
      <c r="AP2323">
        <f t="shared" ca="1" si="1268"/>
        <v>6</v>
      </c>
      <c r="AQ2323">
        <f t="shared" ca="1" si="1269"/>
        <v>7.0000000000000009</v>
      </c>
      <c r="AR2323">
        <f t="shared" ca="1" si="1270"/>
        <v>4</v>
      </c>
      <c r="AS2323">
        <f ca="1">P2323/J2323</f>
        <v>0.11363602789243481</v>
      </c>
    </row>
    <row r="2324" spans="1:45" x14ac:dyDescent="0.4">
      <c r="A2324">
        <f t="shared" si="1265"/>
        <v>201903</v>
      </c>
      <c r="B2324" t="s">
        <v>360</v>
      </c>
      <c r="C2324" t="s">
        <v>288</v>
      </c>
      <c r="D2324" t="str">
        <f t="shared" ca="1" si="1274"/>
        <v>I116</v>
      </c>
      <c r="E2324">
        <f t="shared" ca="1" si="1277"/>
        <v>15</v>
      </c>
      <c r="F2324">
        <f t="shared" ca="1" si="1278"/>
        <v>17</v>
      </c>
      <c r="G2324" t="str">
        <f t="shared" ca="1" si="1271"/>
        <v>S10</v>
      </c>
      <c r="H2324" t="str">
        <f t="shared" ca="1" si="1272"/>
        <v>S102</v>
      </c>
      <c r="I2324">
        <f ca="1">VLOOKUP(D2324,PRC!$A$2:$B$21,2,0)*E2324</f>
        <v>21900000</v>
      </c>
      <c r="J2324">
        <f t="shared" ca="1" si="1279"/>
        <v>17957996</v>
      </c>
      <c r="K2324">
        <f ca="1">VLOOKUP(D2324,PRC!$A$1:$C$21,3,0)*E2324</f>
        <v>13140000</v>
      </c>
      <c r="L2324">
        <f t="shared" ca="1" si="1280"/>
        <v>219000</v>
      </c>
      <c r="M2324">
        <f t="shared" ca="1" si="1281"/>
        <v>1533000</v>
      </c>
      <c r="N2324">
        <f t="shared" ca="1" si="1282"/>
        <v>1095000</v>
      </c>
      <c r="O2324">
        <f t="shared" ca="1" si="1283"/>
        <v>657000</v>
      </c>
      <c r="P2324">
        <f t="shared" ca="1" si="1273"/>
        <v>1313996</v>
      </c>
      <c r="Q2324">
        <f ca="1">IF(P2324&gt;0,1,0)</f>
        <v>1</v>
      </c>
      <c r="R2324">
        <f t="shared" ca="1" si="1284"/>
        <v>18</v>
      </c>
      <c r="S2324">
        <f t="shared" ca="1" si="1285"/>
        <v>1</v>
      </c>
      <c r="T2324">
        <f t="shared" ca="1" si="1286"/>
        <v>7</v>
      </c>
      <c r="U2324">
        <f t="shared" ca="1" si="1287"/>
        <v>5</v>
      </c>
      <c r="V2324">
        <f t="shared" ca="1" si="1288"/>
        <v>3</v>
      </c>
      <c r="X2324">
        <f t="shared" ref="X2324:X2387" si="1290">X2323+1</f>
        <v>2324</v>
      </c>
      <c r="Y2324">
        <f t="shared" ref="Y2324:Y2387" si="1291">IF(C2324=C2323,Y2323,X2324)</f>
        <v>2252</v>
      </c>
      <c r="Z2324">
        <f t="shared" ref="Z2324:Z2387" si="1292">Y2324+1</f>
        <v>2253</v>
      </c>
      <c r="AA2324">
        <f t="shared" si="1289"/>
        <v>2451</v>
      </c>
      <c r="AB2324">
        <f t="shared" si="1266"/>
        <v>200</v>
      </c>
      <c r="AM2324" t="str">
        <f t="shared" si="1267"/>
        <v>201903KS</v>
      </c>
      <c r="AN2324">
        <f t="shared" ca="1" si="1275"/>
        <v>18.000018264840179</v>
      </c>
      <c r="AO2324">
        <f t="shared" ca="1" si="1276"/>
        <v>1</v>
      </c>
      <c r="AP2324">
        <f t="shared" ca="1" si="1268"/>
        <v>7.0000000000000009</v>
      </c>
      <c r="AQ2324">
        <f t="shared" ca="1" si="1269"/>
        <v>5</v>
      </c>
      <c r="AR2324">
        <f t="shared" ca="1" si="1270"/>
        <v>3</v>
      </c>
      <c r="AS2324">
        <f ca="1">P2324/J2324</f>
        <v>7.3170525263509353E-2</v>
      </c>
    </row>
    <row r="2325" spans="1:45" x14ac:dyDescent="0.4">
      <c r="A2325">
        <f t="shared" si="1265"/>
        <v>201903</v>
      </c>
      <c r="B2325" t="s">
        <v>361</v>
      </c>
      <c r="C2325" t="s">
        <v>288</v>
      </c>
      <c r="D2325" t="str">
        <f t="shared" ca="1" si="1274"/>
        <v>I118</v>
      </c>
      <c r="E2325">
        <f t="shared" ca="1" si="1277"/>
        <v>14</v>
      </c>
      <c r="F2325">
        <f t="shared" ca="1" si="1278"/>
        <v>15</v>
      </c>
      <c r="G2325" t="str">
        <f t="shared" ca="1" si="1271"/>
        <v>S11</v>
      </c>
      <c r="H2325" t="str">
        <f t="shared" ca="1" si="1272"/>
        <v>S117</v>
      </c>
      <c r="I2325">
        <f ca="1">VLOOKUP(D2325,PRC!$A$2:$B$21,2,0)*E2325</f>
        <v>7420000</v>
      </c>
      <c r="J2325">
        <f t="shared" ca="1" si="1279"/>
        <v>5935996</v>
      </c>
      <c r="K2325">
        <f ca="1">VLOOKUP(D2325,PRC!$A$1:$C$21,3,0)*E2325</f>
        <v>3116400</v>
      </c>
      <c r="L2325">
        <f t="shared" ca="1" si="1280"/>
        <v>74000</v>
      </c>
      <c r="M2325">
        <f t="shared" ca="1" si="1281"/>
        <v>297000</v>
      </c>
      <c r="N2325">
        <f t="shared" ca="1" si="1282"/>
        <v>742000</v>
      </c>
      <c r="O2325">
        <f t="shared" ca="1" si="1283"/>
        <v>371000</v>
      </c>
      <c r="P2325">
        <f t="shared" ca="1" si="1273"/>
        <v>1335596</v>
      </c>
      <c r="Q2325">
        <f ca="1">IF(P2325&gt;0,1,0)</f>
        <v>1</v>
      </c>
      <c r="R2325">
        <f t="shared" ca="1" si="1284"/>
        <v>20</v>
      </c>
      <c r="S2325">
        <f t="shared" ca="1" si="1285"/>
        <v>1</v>
      </c>
      <c r="T2325">
        <f t="shared" ca="1" si="1286"/>
        <v>4</v>
      </c>
      <c r="U2325">
        <f t="shared" ca="1" si="1287"/>
        <v>10</v>
      </c>
      <c r="V2325">
        <f t="shared" ca="1" si="1288"/>
        <v>5</v>
      </c>
      <c r="X2325">
        <f t="shared" si="1290"/>
        <v>2325</v>
      </c>
      <c r="Y2325">
        <f t="shared" si="1291"/>
        <v>2252</v>
      </c>
      <c r="Z2325">
        <f t="shared" si="1292"/>
        <v>2253</v>
      </c>
      <c r="AA2325">
        <f t="shared" si="1289"/>
        <v>2451</v>
      </c>
      <c r="AB2325">
        <f t="shared" si="1266"/>
        <v>200</v>
      </c>
      <c r="AM2325" t="str">
        <f t="shared" si="1267"/>
        <v>201903KS</v>
      </c>
      <c r="AN2325">
        <f t="shared" ca="1" si="1275"/>
        <v>20.000053908355795</v>
      </c>
      <c r="AO2325">
        <f t="shared" ca="1" si="1276"/>
        <v>0.99730458221024254</v>
      </c>
      <c r="AP2325">
        <f t="shared" ca="1" si="1268"/>
        <v>4.0026954177897576</v>
      </c>
      <c r="AQ2325">
        <f t="shared" ca="1" si="1269"/>
        <v>10</v>
      </c>
      <c r="AR2325">
        <f t="shared" ca="1" si="1270"/>
        <v>5</v>
      </c>
      <c r="AS2325">
        <f ca="1">P2325/J2325</f>
        <v>0.22499947776245133</v>
      </c>
    </row>
    <row r="2326" spans="1:45" x14ac:dyDescent="0.4">
      <c r="A2326">
        <f t="shared" si="1265"/>
        <v>201903</v>
      </c>
      <c r="B2326" t="s">
        <v>362</v>
      </c>
      <c r="C2326" t="s">
        <v>288</v>
      </c>
      <c r="D2326" t="str">
        <f t="shared" ca="1" si="1274"/>
        <v>I107</v>
      </c>
      <c r="E2326">
        <f t="shared" ca="1" si="1277"/>
        <v>13</v>
      </c>
      <c r="F2326">
        <f t="shared" ca="1" si="1278"/>
        <v>13</v>
      </c>
      <c r="G2326" t="str">
        <f t="shared" ca="1" si="1271"/>
        <v>S10</v>
      </c>
      <c r="H2326" t="str">
        <f t="shared" ca="1" si="1272"/>
        <v>S106</v>
      </c>
      <c r="I2326">
        <f ca="1">VLOOKUP(D2326,PRC!$A$2:$B$21,2,0)*E2326</f>
        <v>1950000</v>
      </c>
      <c r="J2326">
        <f t="shared" ca="1" si="1279"/>
        <v>1676996</v>
      </c>
      <c r="K2326">
        <f ca="1">VLOOKUP(D2326,PRC!$A$1:$C$21,3,0)*E2326</f>
        <v>1111500</v>
      </c>
      <c r="L2326">
        <f t="shared" ca="1" si="1280"/>
        <v>39000</v>
      </c>
      <c r="M2326">
        <f t="shared" ca="1" si="1281"/>
        <v>78000</v>
      </c>
      <c r="N2326">
        <f t="shared" ca="1" si="1282"/>
        <v>137000</v>
      </c>
      <c r="O2326">
        <f t="shared" ca="1" si="1283"/>
        <v>78000</v>
      </c>
      <c r="P2326">
        <f t="shared" ca="1" si="1273"/>
        <v>233496</v>
      </c>
      <c r="Q2326">
        <f ca="1">IF(P2326&gt;0,1,0)</f>
        <v>1</v>
      </c>
      <c r="R2326">
        <f t="shared" ca="1" si="1284"/>
        <v>14</v>
      </c>
      <c r="S2326">
        <f t="shared" ca="1" si="1285"/>
        <v>2</v>
      </c>
      <c r="T2326">
        <f t="shared" ca="1" si="1286"/>
        <v>4</v>
      </c>
      <c r="U2326">
        <f t="shared" ca="1" si="1287"/>
        <v>7</v>
      </c>
      <c r="V2326">
        <f t="shared" ca="1" si="1288"/>
        <v>4</v>
      </c>
      <c r="X2326">
        <f t="shared" si="1290"/>
        <v>2326</v>
      </c>
      <c r="Y2326">
        <f t="shared" si="1291"/>
        <v>2252</v>
      </c>
      <c r="Z2326">
        <f t="shared" si="1292"/>
        <v>2253</v>
      </c>
      <c r="AA2326">
        <f t="shared" si="1289"/>
        <v>2451</v>
      </c>
      <c r="AB2326">
        <f t="shared" si="1266"/>
        <v>200</v>
      </c>
      <c r="AM2326" t="str">
        <f t="shared" si="1267"/>
        <v>201903KS</v>
      </c>
      <c r="AN2326">
        <f t="shared" ca="1" si="1275"/>
        <v>14.000205128205124</v>
      </c>
      <c r="AO2326">
        <f t="shared" ca="1" si="1276"/>
        <v>2</v>
      </c>
      <c r="AP2326">
        <f t="shared" ca="1" si="1268"/>
        <v>4</v>
      </c>
      <c r="AQ2326">
        <f t="shared" ca="1" si="1269"/>
        <v>7.0256410256410255</v>
      </c>
      <c r="AR2326">
        <f t="shared" ca="1" si="1270"/>
        <v>4</v>
      </c>
      <c r="AS2326">
        <f ca="1">P2326/J2326</f>
        <v>0.13923467915248455</v>
      </c>
    </row>
    <row r="2327" spans="1:45" x14ac:dyDescent="0.4">
      <c r="A2327">
        <f t="shared" si="1265"/>
        <v>201903</v>
      </c>
      <c r="B2327" t="s">
        <v>363</v>
      </c>
      <c r="C2327" t="s">
        <v>288</v>
      </c>
      <c r="D2327" t="str">
        <f t="shared" ca="1" si="1274"/>
        <v>I112</v>
      </c>
      <c r="E2327">
        <f t="shared" ca="1" si="1277"/>
        <v>28</v>
      </c>
      <c r="F2327">
        <f t="shared" ca="1" si="1278"/>
        <v>11</v>
      </c>
      <c r="G2327" t="str">
        <f t="shared" ca="1" si="1271"/>
        <v>S11</v>
      </c>
      <c r="H2327" t="str">
        <f t="shared" ca="1" si="1272"/>
        <v>S113</v>
      </c>
      <c r="I2327">
        <f ca="1">VLOOKUP(D2327,PRC!$A$2:$B$21,2,0)*E2327</f>
        <v>1820000</v>
      </c>
      <c r="J2327">
        <f t="shared" ca="1" si="1279"/>
        <v>1583396</v>
      </c>
      <c r="K2327">
        <f ca="1">VLOOKUP(D2327,PRC!$A$1:$C$21,3,0)*E2327</f>
        <v>910000</v>
      </c>
      <c r="L2327">
        <f t="shared" ca="1" si="1280"/>
        <v>36000</v>
      </c>
      <c r="M2327">
        <f t="shared" ca="1" si="1281"/>
        <v>91000</v>
      </c>
      <c r="N2327">
        <f t="shared" ca="1" si="1282"/>
        <v>146000</v>
      </c>
      <c r="O2327">
        <f t="shared" ca="1" si="1283"/>
        <v>55000</v>
      </c>
      <c r="P2327">
        <f t="shared" ca="1" si="1273"/>
        <v>345396</v>
      </c>
      <c r="Q2327">
        <f ca="1">IF(P2327&gt;0,1,0)</f>
        <v>1</v>
      </c>
      <c r="R2327">
        <f t="shared" ca="1" si="1284"/>
        <v>13</v>
      </c>
      <c r="S2327">
        <f t="shared" ca="1" si="1285"/>
        <v>2</v>
      </c>
      <c r="T2327">
        <f t="shared" ca="1" si="1286"/>
        <v>5</v>
      </c>
      <c r="U2327">
        <f t="shared" ca="1" si="1287"/>
        <v>8</v>
      </c>
      <c r="V2327">
        <f t="shared" ca="1" si="1288"/>
        <v>3</v>
      </c>
      <c r="X2327">
        <f t="shared" si="1290"/>
        <v>2327</v>
      </c>
      <c r="Y2327">
        <f t="shared" si="1291"/>
        <v>2252</v>
      </c>
      <c r="Z2327">
        <f t="shared" si="1292"/>
        <v>2253</v>
      </c>
      <c r="AA2327">
        <f t="shared" si="1289"/>
        <v>2451</v>
      </c>
      <c r="AB2327">
        <f t="shared" si="1266"/>
        <v>200</v>
      </c>
      <c r="AM2327" t="str">
        <f t="shared" si="1267"/>
        <v>201903KS</v>
      </c>
      <c r="AN2327">
        <f t="shared" ca="1" si="1275"/>
        <v>13.00021978021978</v>
      </c>
      <c r="AO2327">
        <f t="shared" ca="1" si="1276"/>
        <v>1.9780219780219779</v>
      </c>
      <c r="AP2327">
        <f t="shared" ca="1" si="1268"/>
        <v>5</v>
      </c>
      <c r="AQ2327">
        <f t="shared" ca="1" si="1269"/>
        <v>8.0219780219780219</v>
      </c>
      <c r="AR2327">
        <f t="shared" ca="1" si="1270"/>
        <v>3.0219780219780219</v>
      </c>
      <c r="AS2327">
        <f ca="1">P2327/J2327</f>
        <v>0.21813620850374765</v>
      </c>
    </row>
    <row r="2328" spans="1:45" x14ac:dyDescent="0.4">
      <c r="A2328">
        <f t="shared" si="1265"/>
        <v>201903</v>
      </c>
      <c r="B2328" t="s">
        <v>364</v>
      </c>
      <c r="C2328" t="s">
        <v>288</v>
      </c>
      <c r="D2328" t="str">
        <f t="shared" ca="1" si="1274"/>
        <v>I104</v>
      </c>
      <c r="E2328">
        <f t="shared" ca="1" si="1277"/>
        <v>46</v>
      </c>
      <c r="F2328">
        <f t="shared" ca="1" si="1278"/>
        <v>11</v>
      </c>
      <c r="G2328" t="str">
        <f t="shared" ca="1" si="1271"/>
        <v>S10</v>
      </c>
      <c r="H2328" t="str">
        <f t="shared" ca="1" si="1272"/>
        <v>S104</v>
      </c>
      <c r="I2328">
        <f ca="1">VLOOKUP(D2328,PRC!$A$2:$B$21,2,0)*E2328</f>
        <v>3220000</v>
      </c>
      <c r="J2328">
        <f t="shared" ca="1" si="1279"/>
        <v>2736996</v>
      </c>
      <c r="K2328">
        <f ca="1">VLOOKUP(D2328,PRC!$A$1:$C$21,3,0)*E2328</f>
        <v>1352400</v>
      </c>
      <c r="L2328">
        <f t="shared" ca="1" si="1280"/>
        <v>97000</v>
      </c>
      <c r="M2328">
        <f t="shared" ca="1" si="1281"/>
        <v>225000</v>
      </c>
      <c r="N2328">
        <f t="shared" ca="1" si="1282"/>
        <v>290000</v>
      </c>
      <c r="O2328">
        <f t="shared" ca="1" si="1283"/>
        <v>129000</v>
      </c>
      <c r="P2328">
        <f t="shared" ca="1" si="1273"/>
        <v>643596</v>
      </c>
      <c r="Q2328">
        <f ca="1">IF(P2328&gt;0,1,0)</f>
        <v>1</v>
      </c>
      <c r="R2328">
        <f t="shared" ca="1" si="1284"/>
        <v>15</v>
      </c>
      <c r="S2328">
        <f t="shared" ca="1" si="1285"/>
        <v>3</v>
      </c>
      <c r="T2328">
        <f t="shared" ca="1" si="1286"/>
        <v>7</v>
      </c>
      <c r="U2328">
        <f t="shared" ca="1" si="1287"/>
        <v>9</v>
      </c>
      <c r="V2328">
        <f t="shared" ca="1" si="1288"/>
        <v>4</v>
      </c>
      <c r="X2328">
        <f t="shared" si="1290"/>
        <v>2328</v>
      </c>
      <c r="Y2328">
        <f t="shared" si="1291"/>
        <v>2252</v>
      </c>
      <c r="Z2328">
        <f t="shared" si="1292"/>
        <v>2253</v>
      </c>
      <c r="AA2328">
        <f t="shared" si="1289"/>
        <v>2451</v>
      </c>
      <c r="AB2328">
        <f t="shared" si="1266"/>
        <v>200</v>
      </c>
      <c r="AM2328" t="str">
        <f t="shared" si="1267"/>
        <v>201903KS</v>
      </c>
      <c r="AN2328">
        <f t="shared" ca="1" si="1275"/>
        <v>15.000124223602484</v>
      </c>
      <c r="AO2328">
        <f t="shared" ca="1" si="1276"/>
        <v>3.012422360248447</v>
      </c>
      <c r="AP2328">
        <f t="shared" ca="1" si="1268"/>
        <v>6.9875776397515521</v>
      </c>
      <c r="AQ2328">
        <f t="shared" ca="1" si="1269"/>
        <v>9.0062111801242235</v>
      </c>
      <c r="AR2328">
        <f t="shared" ca="1" si="1270"/>
        <v>4.0062111801242235</v>
      </c>
      <c r="AS2328">
        <f ca="1">P2328/J2328</f>
        <v>0.23514685443456987</v>
      </c>
    </row>
    <row r="2329" spans="1:45" x14ac:dyDescent="0.4">
      <c r="A2329">
        <f t="shared" si="1265"/>
        <v>201903</v>
      </c>
      <c r="B2329" t="s">
        <v>365</v>
      </c>
      <c r="C2329" t="s">
        <v>288</v>
      </c>
      <c r="D2329" t="str">
        <f t="shared" ca="1" si="1274"/>
        <v>I106</v>
      </c>
      <c r="E2329">
        <f t="shared" ca="1" si="1277"/>
        <v>25</v>
      </c>
      <c r="F2329">
        <f t="shared" ca="1" si="1278"/>
        <v>17</v>
      </c>
      <c r="G2329" t="str">
        <f t="shared" ca="1" si="1271"/>
        <v>S11</v>
      </c>
      <c r="H2329" t="str">
        <f t="shared" ca="1" si="1272"/>
        <v>S117</v>
      </c>
      <c r="I2329">
        <f ca="1">VLOOKUP(D2329,PRC!$A$2:$B$21,2,0)*E2329</f>
        <v>500000</v>
      </c>
      <c r="J2329">
        <f t="shared" ca="1" si="1279"/>
        <v>439996</v>
      </c>
      <c r="K2329">
        <f ca="1">VLOOKUP(D2329,PRC!$A$1:$C$21,3,0)*E2329</f>
        <v>265000</v>
      </c>
      <c r="L2329">
        <f t="shared" ca="1" si="1280"/>
        <v>10000</v>
      </c>
      <c r="M2329">
        <f t="shared" ca="1" si="1281"/>
        <v>20000</v>
      </c>
      <c r="N2329">
        <f t="shared" ca="1" si="1282"/>
        <v>35000</v>
      </c>
      <c r="O2329">
        <f t="shared" ca="1" si="1283"/>
        <v>15000</v>
      </c>
      <c r="P2329">
        <f t="shared" ca="1" si="1273"/>
        <v>94996</v>
      </c>
      <c r="Q2329">
        <f ca="1">IF(P2329&gt;0,1,0)</f>
        <v>1</v>
      </c>
      <c r="R2329">
        <f t="shared" ca="1" si="1284"/>
        <v>12</v>
      </c>
      <c r="S2329">
        <f t="shared" ca="1" si="1285"/>
        <v>2</v>
      </c>
      <c r="T2329">
        <f t="shared" ca="1" si="1286"/>
        <v>4</v>
      </c>
      <c r="U2329">
        <f t="shared" ca="1" si="1287"/>
        <v>7</v>
      </c>
      <c r="V2329">
        <f t="shared" ca="1" si="1288"/>
        <v>3</v>
      </c>
      <c r="X2329">
        <f t="shared" si="1290"/>
        <v>2329</v>
      </c>
      <c r="Y2329">
        <f t="shared" si="1291"/>
        <v>2252</v>
      </c>
      <c r="Z2329">
        <f t="shared" si="1292"/>
        <v>2253</v>
      </c>
      <c r="AA2329">
        <f t="shared" si="1289"/>
        <v>2451</v>
      </c>
      <c r="AB2329">
        <f t="shared" si="1266"/>
        <v>200</v>
      </c>
      <c r="AM2329" t="str">
        <f t="shared" si="1267"/>
        <v>201903KS</v>
      </c>
      <c r="AN2329">
        <f t="shared" ca="1" si="1275"/>
        <v>12.0008</v>
      </c>
      <c r="AO2329">
        <f t="shared" ca="1" si="1276"/>
        <v>2</v>
      </c>
      <c r="AP2329">
        <f t="shared" ca="1" si="1268"/>
        <v>4</v>
      </c>
      <c r="AQ2329">
        <f t="shared" ca="1" si="1269"/>
        <v>7.0000000000000009</v>
      </c>
      <c r="AR2329">
        <f t="shared" ca="1" si="1270"/>
        <v>3</v>
      </c>
      <c r="AS2329">
        <f ca="1">P2329/J2329</f>
        <v>0.21590196274511586</v>
      </c>
    </row>
    <row r="2330" spans="1:45" x14ac:dyDescent="0.4">
      <c r="A2330">
        <f t="shared" si="1265"/>
        <v>201903</v>
      </c>
      <c r="B2330" t="s">
        <v>366</v>
      </c>
      <c r="C2330" t="s">
        <v>288</v>
      </c>
      <c r="D2330" t="str">
        <f t="shared" ca="1" si="1274"/>
        <v>I111</v>
      </c>
      <c r="E2330">
        <f t="shared" ca="1" si="1277"/>
        <v>31</v>
      </c>
      <c r="F2330">
        <f t="shared" ca="1" si="1278"/>
        <v>16</v>
      </c>
      <c r="G2330" t="str">
        <f t="shared" ca="1" si="1271"/>
        <v>S11</v>
      </c>
      <c r="H2330" t="str">
        <f t="shared" ca="1" si="1272"/>
        <v>S110</v>
      </c>
      <c r="I2330">
        <f ca="1">VLOOKUP(D2330,PRC!$A$2:$B$21,2,0)*E2330</f>
        <v>4650000</v>
      </c>
      <c r="J2330">
        <f t="shared" ca="1" si="1279"/>
        <v>3719996</v>
      </c>
      <c r="K2330">
        <f ca="1">VLOOKUP(D2330,PRC!$A$1:$C$21,3,0)*E2330</f>
        <v>2464500</v>
      </c>
      <c r="L2330">
        <f t="shared" ca="1" si="1280"/>
        <v>47000</v>
      </c>
      <c r="M2330">
        <f t="shared" ca="1" si="1281"/>
        <v>279000</v>
      </c>
      <c r="N2330">
        <f t="shared" ca="1" si="1282"/>
        <v>419000</v>
      </c>
      <c r="O2330">
        <f t="shared" ca="1" si="1283"/>
        <v>233000</v>
      </c>
      <c r="P2330">
        <f t="shared" ca="1" si="1273"/>
        <v>277496</v>
      </c>
      <c r="Q2330">
        <f ca="1">IF(P2330&gt;0,1,0)</f>
        <v>1</v>
      </c>
      <c r="R2330">
        <f t="shared" ca="1" si="1284"/>
        <v>20</v>
      </c>
      <c r="S2330">
        <f t="shared" ca="1" si="1285"/>
        <v>1</v>
      </c>
      <c r="T2330">
        <f t="shared" ca="1" si="1286"/>
        <v>6</v>
      </c>
      <c r="U2330">
        <f t="shared" ca="1" si="1287"/>
        <v>9</v>
      </c>
      <c r="V2330">
        <f t="shared" ca="1" si="1288"/>
        <v>5</v>
      </c>
      <c r="X2330">
        <f t="shared" si="1290"/>
        <v>2330</v>
      </c>
      <c r="Y2330">
        <f t="shared" si="1291"/>
        <v>2252</v>
      </c>
      <c r="Z2330">
        <f t="shared" si="1292"/>
        <v>2253</v>
      </c>
      <c r="AA2330">
        <f t="shared" si="1289"/>
        <v>2451</v>
      </c>
      <c r="AB2330">
        <f t="shared" si="1266"/>
        <v>200</v>
      </c>
      <c r="AM2330" t="str">
        <f t="shared" si="1267"/>
        <v>201903KS</v>
      </c>
      <c r="AN2330">
        <f t="shared" ca="1" si="1275"/>
        <v>20.000086021505382</v>
      </c>
      <c r="AO2330">
        <f t="shared" ca="1" si="1276"/>
        <v>1.010752688172043</v>
      </c>
      <c r="AP2330">
        <f t="shared" ca="1" si="1268"/>
        <v>6</v>
      </c>
      <c r="AQ2330">
        <f t="shared" ca="1" si="1269"/>
        <v>9.0107526881720421</v>
      </c>
      <c r="AR2330">
        <f t="shared" ca="1" si="1270"/>
        <v>5.010752688172043</v>
      </c>
      <c r="AS2330">
        <f ca="1">P2330/J2330</f>
        <v>7.4595779135246384E-2</v>
      </c>
    </row>
    <row r="2331" spans="1:45" x14ac:dyDescent="0.4">
      <c r="A2331">
        <f t="shared" si="1265"/>
        <v>201903</v>
      </c>
      <c r="B2331" t="s">
        <v>367</v>
      </c>
      <c r="C2331" t="s">
        <v>288</v>
      </c>
      <c r="D2331" t="str">
        <f t="shared" ca="1" si="1274"/>
        <v>I120</v>
      </c>
      <c r="E2331">
        <f t="shared" ca="1" si="1277"/>
        <v>27</v>
      </c>
      <c r="F2331">
        <f t="shared" ca="1" si="1278"/>
        <v>14</v>
      </c>
      <c r="G2331" t="str">
        <f t="shared" ca="1" si="1271"/>
        <v>S11</v>
      </c>
      <c r="H2331" t="str">
        <f t="shared" ca="1" si="1272"/>
        <v>S112</v>
      </c>
      <c r="I2331">
        <f ca="1">VLOOKUP(D2331,PRC!$A$2:$B$21,2,0)*E2331</f>
        <v>116100000</v>
      </c>
      <c r="J2331">
        <f t="shared" ca="1" si="1279"/>
        <v>94040996</v>
      </c>
      <c r="K2331">
        <f ca="1">VLOOKUP(D2331,PRC!$A$1:$C$21,3,0)*E2331</f>
        <v>52245000</v>
      </c>
      <c r="L2331">
        <f t="shared" ca="1" si="1280"/>
        <v>2322000</v>
      </c>
      <c r="M2331">
        <f t="shared" ca="1" si="1281"/>
        <v>8127000</v>
      </c>
      <c r="N2331">
        <f t="shared" ca="1" si="1282"/>
        <v>8127000</v>
      </c>
      <c r="O2331">
        <f t="shared" ca="1" si="1283"/>
        <v>5805000</v>
      </c>
      <c r="P2331">
        <f t="shared" ca="1" si="1273"/>
        <v>17414996</v>
      </c>
      <c r="Q2331">
        <f ca="1">IF(P2331&gt;0,1,0)</f>
        <v>1</v>
      </c>
      <c r="R2331">
        <f t="shared" ca="1" si="1284"/>
        <v>19</v>
      </c>
      <c r="S2331">
        <f t="shared" ca="1" si="1285"/>
        <v>2</v>
      </c>
      <c r="T2331">
        <f t="shared" ca="1" si="1286"/>
        <v>7</v>
      </c>
      <c r="U2331">
        <f t="shared" ca="1" si="1287"/>
        <v>7</v>
      </c>
      <c r="V2331">
        <f t="shared" ca="1" si="1288"/>
        <v>5</v>
      </c>
      <c r="X2331">
        <f t="shared" si="1290"/>
        <v>2331</v>
      </c>
      <c r="Y2331">
        <f t="shared" si="1291"/>
        <v>2252</v>
      </c>
      <c r="Z2331">
        <f t="shared" si="1292"/>
        <v>2253</v>
      </c>
      <c r="AA2331">
        <f t="shared" si="1289"/>
        <v>2451</v>
      </c>
      <c r="AB2331">
        <f t="shared" si="1266"/>
        <v>200</v>
      </c>
      <c r="AM2331" t="str">
        <f t="shared" si="1267"/>
        <v>201903KS</v>
      </c>
      <c r="AN2331">
        <f t="shared" ca="1" si="1275"/>
        <v>19.000003445305769</v>
      </c>
      <c r="AO2331">
        <f t="shared" ca="1" si="1276"/>
        <v>2</v>
      </c>
      <c r="AP2331">
        <f t="shared" ca="1" si="1268"/>
        <v>7.0000000000000009</v>
      </c>
      <c r="AQ2331">
        <f t="shared" ca="1" si="1269"/>
        <v>7.0000000000000009</v>
      </c>
      <c r="AR2331">
        <f t="shared" ca="1" si="1270"/>
        <v>5</v>
      </c>
      <c r="AS2331">
        <f ca="1">P2331/J2331</f>
        <v>0.18518515052732959</v>
      </c>
    </row>
    <row r="2332" spans="1:45" x14ac:dyDescent="0.4">
      <c r="A2332">
        <f t="shared" si="1265"/>
        <v>201903</v>
      </c>
      <c r="B2332" t="s">
        <v>368</v>
      </c>
      <c r="C2332" t="s">
        <v>288</v>
      </c>
      <c r="D2332" t="str">
        <f t="shared" ca="1" si="1274"/>
        <v>I101</v>
      </c>
      <c r="E2332">
        <f t="shared" ca="1" si="1277"/>
        <v>38</v>
      </c>
      <c r="F2332">
        <f t="shared" ca="1" si="1278"/>
        <v>17</v>
      </c>
      <c r="G2332" t="str">
        <f t="shared" ca="1" si="1271"/>
        <v>S10</v>
      </c>
      <c r="H2332" t="str">
        <f t="shared" ca="1" si="1272"/>
        <v>S108</v>
      </c>
      <c r="I2332">
        <f ca="1">VLOOKUP(D2332,PRC!$A$2:$B$21,2,0)*E2332</f>
        <v>1140000</v>
      </c>
      <c r="J2332">
        <f t="shared" ca="1" si="1279"/>
        <v>946196</v>
      </c>
      <c r="K2332">
        <f ca="1">VLOOKUP(D2332,PRC!$A$1:$C$21,3,0)*E2332</f>
        <v>592800</v>
      </c>
      <c r="L2332">
        <f t="shared" ca="1" si="1280"/>
        <v>23000</v>
      </c>
      <c r="M2332">
        <f t="shared" ca="1" si="1281"/>
        <v>68000</v>
      </c>
      <c r="N2332">
        <f t="shared" ca="1" si="1282"/>
        <v>103000</v>
      </c>
      <c r="O2332">
        <f t="shared" ca="1" si="1283"/>
        <v>57000</v>
      </c>
      <c r="P2332">
        <f t="shared" ca="1" si="1273"/>
        <v>102396</v>
      </c>
      <c r="Q2332">
        <f ca="1">IF(P2332&gt;0,1,0)</f>
        <v>1</v>
      </c>
      <c r="R2332">
        <f t="shared" ca="1" si="1284"/>
        <v>17</v>
      </c>
      <c r="S2332">
        <f t="shared" ca="1" si="1285"/>
        <v>2</v>
      </c>
      <c r="T2332">
        <f t="shared" ca="1" si="1286"/>
        <v>6</v>
      </c>
      <c r="U2332">
        <f t="shared" ca="1" si="1287"/>
        <v>9</v>
      </c>
      <c r="V2332">
        <f t="shared" ca="1" si="1288"/>
        <v>5</v>
      </c>
      <c r="X2332">
        <f t="shared" si="1290"/>
        <v>2332</v>
      </c>
      <c r="Y2332">
        <f t="shared" si="1291"/>
        <v>2252</v>
      </c>
      <c r="Z2332">
        <f t="shared" si="1292"/>
        <v>2253</v>
      </c>
      <c r="AA2332">
        <f t="shared" si="1289"/>
        <v>2451</v>
      </c>
      <c r="AB2332">
        <f t="shared" si="1266"/>
        <v>200</v>
      </c>
      <c r="AM2332" t="str">
        <f t="shared" si="1267"/>
        <v>201903KS</v>
      </c>
      <c r="AN2332">
        <f t="shared" ca="1" si="1275"/>
        <v>17.000350877192982</v>
      </c>
      <c r="AO2332">
        <f t="shared" ca="1" si="1276"/>
        <v>2.0175438596491229</v>
      </c>
      <c r="AP2332">
        <f t="shared" ca="1" si="1268"/>
        <v>5.9649122807017543</v>
      </c>
      <c r="AQ2332">
        <f t="shared" ca="1" si="1269"/>
        <v>9.0350877192982466</v>
      </c>
      <c r="AR2332">
        <f t="shared" ca="1" si="1270"/>
        <v>5</v>
      </c>
      <c r="AS2332">
        <f ca="1">P2332/J2332</f>
        <v>0.10821859318788074</v>
      </c>
    </row>
    <row r="2333" spans="1:45" x14ac:dyDescent="0.4">
      <c r="A2333">
        <f t="shared" si="1265"/>
        <v>201903</v>
      </c>
      <c r="B2333" t="s">
        <v>369</v>
      </c>
      <c r="C2333" t="s">
        <v>288</v>
      </c>
      <c r="D2333" t="str">
        <f t="shared" ca="1" si="1274"/>
        <v>I112</v>
      </c>
      <c r="E2333">
        <f t="shared" ca="1" si="1277"/>
        <v>36</v>
      </c>
      <c r="F2333">
        <f t="shared" ca="1" si="1278"/>
        <v>11</v>
      </c>
      <c r="G2333" t="str">
        <f t="shared" ca="1" si="1271"/>
        <v>S11</v>
      </c>
      <c r="H2333" t="str">
        <f t="shared" ca="1" si="1272"/>
        <v>S110</v>
      </c>
      <c r="I2333">
        <f ca="1">VLOOKUP(D2333,PRC!$A$2:$B$21,2,0)*E2333</f>
        <v>2340000</v>
      </c>
      <c r="J2333">
        <f t="shared" ca="1" si="1279"/>
        <v>1895396.0000000002</v>
      </c>
      <c r="K2333">
        <f ca="1">VLOOKUP(D2333,PRC!$A$1:$C$21,3,0)*E2333</f>
        <v>1170000</v>
      </c>
      <c r="L2333">
        <f t="shared" ca="1" si="1280"/>
        <v>23000</v>
      </c>
      <c r="M2333">
        <f t="shared" ca="1" si="1281"/>
        <v>117000</v>
      </c>
      <c r="N2333">
        <f t="shared" ca="1" si="1282"/>
        <v>140000</v>
      </c>
      <c r="O2333">
        <f t="shared" ca="1" si="1283"/>
        <v>94000</v>
      </c>
      <c r="P2333">
        <f t="shared" ca="1" si="1273"/>
        <v>351396.00000000023</v>
      </c>
      <c r="Q2333">
        <f ca="1">IF(P2333&gt;0,1,0)</f>
        <v>1</v>
      </c>
      <c r="R2333">
        <f t="shared" ca="1" si="1284"/>
        <v>19</v>
      </c>
      <c r="S2333">
        <f t="shared" ca="1" si="1285"/>
        <v>1</v>
      </c>
      <c r="T2333">
        <f t="shared" ca="1" si="1286"/>
        <v>5</v>
      </c>
      <c r="U2333">
        <f t="shared" ca="1" si="1287"/>
        <v>6</v>
      </c>
      <c r="V2333">
        <f t="shared" ca="1" si="1288"/>
        <v>4</v>
      </c>
      <c r="X2333">
        <f t="shared" si="1290"/>
        <v>2333</v>
      </c>
      <c r="Y2333">
        <f t="shared" si="1291"/>
        <v>2252</v>
      </c>
      <c r="Z2333">
        <f t="shared" si="1292"/>
        <v>2253</v>
      </c>
      <c r="AA2333">
        <f t="shared" si="1289"/>
        <v>2451</v>
      </c>
      <c r="AB2333">
        <f t="shared" si="1266"/>
        <v>200</v>
      </c>
      <c r="AM2333" t="str">
        <f t="shared" si="1267"/>
        <v>201903KS</v>
      </c>
      <c r="AN2333">
        <f t="shared" ca="1" si="1275"/>
        <v>19.000170940170936</v>
      </c>
      <c r="AO2333">
        <f t="shared" ca="1" si="1276"/>
        <v>0.98290598290598286</v>
      </c>
      <c r="AP2333">
        <f t="shared" ca="1" si="1268"/>
        <v>5</v>
      </c>
      <c r="AQ2333">
        <f t="shared" ca="1" si="1269"/>
        <v>5.982905982905983</v>
      </c>
      <c r="AR2333">
        <f t="shared" ca="1" si="1270"/>
        <v>4.017094017094017</v>
      </c>
      <c r="AS2333">
        <f ca="1">P2333/J2333</f>
        <v>0.1853945033122367</v>
      </c>
    </row>
    <row r="2334" spans="1:45" x14ac:dyDescent="0.4">
      <c r="A2334">
        <f t="shared" si="1265"/>
        <v>201903</v>
      </c>
      <c r="B2334" t="s">
        <v>370</v>
      </c>
      <c r="C2334" t="s">
        <v>288</v>
      </c>
      <c r="D2334" t="str">
        <f t="shared" ca="1" si="1274"/>
        <v>I112</v>
      </c>
      <c r="E2334">
        <f t="shared" ca="1" si="1277"/>
        <v>13</v>
      </c>
      <c r="F2334">
        <f t="shared" ca="1" si="1278"/>
        <v>19</v>
      </c>
      <c r="G2334" t="str">
        <f t="shared" ca="1" si="1271"/>
        <v>S11</v>
      </c>
      <c r="H2334" t="str">
        <f t="shared" ca="1" si="1272"/>
        <v>S113</v>
      </c>
      <c r="I2334">
        <f ca="1">VLOOKUP(D2334,PRC!$A$2:$B$21,2,0)*E2334</f>
        <v>845000</v>
      </c>
      <c r="J2334">
        <f t="shared" ca="1" si="1279"/>
        <v>675996</v>
      </c>
      <c r="K2334">
        <f ca="1">VLOOKUP(D2334,PRC!$A$1:$C$21,3,0)*E2334</f>
        <v>422500</v>
      </c>
      <c r="L2334">
        <f t="shared" ca="1" si="1280"/>
        <v>8000</v>
      </c>
      <c r="M2334">
        <f t="shared" ca="1" si="1281"/>
        <v>42000</v>
      </c>
      <c r="N2334">
        <f t="shared" ca="1" si="1282"/>
        <v>51000</v>
      </c>
      <c r="O2334">
        <f t="shared" ca="1" si="1283"/>
        <v>34000</v>
      </c>
      <c r="P2334">
        <f t="shared" ca="1" si="1273"/>
        <v>118496</v>
      </c>
      <c r="Q2334">
        <f ca="1">IF(P2334&gt;0,1,0)</f>
        <v>1</v>
      </c>
      <c r="R2334">
        <f t="shared" ca="1" si="1284"/>
        <v>20</v>
      </c>
      <c r="S2334">
        <f t="shared" ca="1" si="1285"/>
        <v>1</v>
      </c>
      <c r="T2334">
        <f t="shared" ca="1" si="1286"/>
        <v>5</v>
      </c>
      <c r="U2334">
        <f t="shared" ca="1" si="1287"/>
        <v>6</v>
      </c>
      <c r="V2334">
        <f t="shared" ca="1" si="1288"/>
        <v>4</v>
      </c>
      <c r="X2334">
        <f t="shared" si="1290"/>
        <v>2334</v>
      </c>
      <c r="Y2334">
        <f t="shared" si="1291"/>
        <v>2252</v>
      </c>
      <c r="Z2334">
        <f t="shared" si="1292"/>
        <v>2253</v>
      </c>
      <c r="AA2334">
        <f t="shared" si="1289"/>
        <v>2451</v>
      </c>
      <c r="AB2334">
        <f t="shared" si="1266"/>
        <v>200</v>
      </c>
      <c r="AM2334" t="str">
        <f t="shared" si="1267"/>
        <v>201903KS</v>
      </c>
      <c r="AN2334">
        <f t="shared" ca="1" si="1275"/>
        <v>20.00047337278107</v>
      </c>
      <c r="AO2334">
        <f t="shared" ca="1" si="1276"/>
        <v>0.94674556213017758</v>
      </c>
      <c r="AP2334">
        <f t="shared" ca="1" si="1268"/>
        <v>4.9704142011834316</v>
      </c>
      <c r="AQ2334">
        <f t="shared" ca="1" si="1269"/>
        <v>6.0355029585798814</v>
      </c>
      <c r="AR2334">
        <f t="shared" ca="1" si="1270"/>
        <v>4.0236686390532546</v>
      </c>
      <c r="AS2334">
        <f ca="1">P2334/J2334</f>
        <v>0.17529097805312457</v>
      </c>
    </row>
    <row r="2335" spans="1:45" x14ac:dyDescent="0.4">
      <c r="A2335">
        <f t="shared" si="1265"/>
        <v>201903</v>
      </c>
      <c r="B2335" t="s">
        <v>371</v>
      </c>
      <c r="C2335" t="s">
        <v>288</v>
      </c>
      <c r="D2335" t="str">
        <f t="shared" ca="1" si="1274"/>
        <v>I119</v>
      </c>
      <c r="E2335">
        <f t="shared" ca="1" si="1277"/>
        <v>45</v>
      </c>
      <c r="F2335">
        <f t="shared" ca="1" si="1278"/>
        <v>13</v>
      </c>
      <c r="G2335" t="str">
        <f t="shared" ca="1" si="1271"/>
        <v>S10</v>
      </c>
      <c r="H2335" t="str">
        <f t="shared" ca="1" si="1272"/>
        <v>S105</v>
      </c>
      <c r="I2335">
        <f ca="1">VLOOKUP(D2335,PRC!$A$2:$B$21,2,0)*E2335</f>
        <v>4275000</v>
      </c>
      <c r="J2335">
        <f t="shared" ca="1" si="1279"/>
        <v>3548246</v>
      </c>
      <c r="K2335">
        <f ca="1">VLOOKUP(D2335,PRC!$A$1:$C$21,3,0)*E2335</f>
        <v>2052000</v>
      </c>
      <c r="L2335">
        <f t="shared" ca="1" si="1280"/>
        <v>128000</v>
      </c>
      <c r="M2335">
        <f t="shared" ca="1" si="1281"/>
        <v>257000</v>
      </c>
      <c r="N2335">
        <f t="shared" ca="1" si="1282"/>
        <v>299000</v>
      </c>
      <c r="O2335">
        <f t="shared" ca="1" si="1283"/>
        <v>171000</v>
      </c>
      <c r="P2335">
        <f t="shared" ca="1" si="1273"/>
        <v>641246</v>
      </c>
      <c r="Q2335">
        <f ca="1">IF(P2335&gt;0,1,0)</f>
        <v>1</v>
      </c>
      <c r="R2335">
        <f t="shared" ca="1" si="1284"/>
        <v>17</v>
      </c>
      <c r="S2335">
        <f t="shared" ca="1" si="1285"/>
        <v>3</v>
      </c>
      <c r="T2335">
        <f t="shared" ca="1" si="1286"/>
        <v>6</v>
      </c>
      <c r="U2335">
        <f t="shared" ca="1" si="1287"/>
        <v>7</v>
      </c>
      <c r="V2335">
        <f t="shared" ca="1" si="1288"/>
        <v>4</v>
      </c>
      <c r="X2335">
        <f t="shared" si="1290"/>
        <v>2335</v>
      </c>
      <c r="Y2335">
        <f t="shared" si="1291"/>
        <v>2252</v>
      </c>
      <c r="Z2335">
        <f t="shared" si="1292"/>
        <v>2253</v>
      </c>
      <c r="AA2335">
        <f t="shared" si="1289"/>
        <v>2451</v>
      </c>
      <c r="AB2335">
        <f t="shared" si="1266"/>
        <v>200</v>
      </c>
      <c r="AM2335" t="str">
        <f t="shared" si="1267"/>
        <v>201903KS</v>
      </c>
      <c r="AN2335">
        <f t="shared" ca="1" si="1275"/>
        <v>17.000093567251461</v>
      </c>
      <c r="AO2335">
        <f t="shared" ca="1" si="1276"/>
        <v>2.994152046783626</v>
      </c>
      <c r="AP2335">
        <f t="shared" ca="1" si="1268"/>
        <v>6.0116959064327489</v>
      </c>
      <c r="AQ2335">
        <f t="shared" ca="1" si="1269"/>
        <v>6.9941520467836265</v>
      </c>
      <c r="AR2335">
        <f t="shared" ca="1" si="1270"/>
        <v>4</v>
      </c>
      <c r="AS2335">
        <f ca="1">P2335/J2335</f>
        <v>0.18072196798079954</v>
      </c>
    </row>
    <row r="2336" spans="1:45" x14ac:dyDescent="0.4">
      <c r="A2336">
        <f t="shared" si="1265"/>
        <v>201903</v>
      </c>
      <c r="B2336" t="s">
        <v>372</v>
      </c>
      <c r="C2336" t="s">
        <v>288</v>
      </c>
      <c r="D2336" t="str">
        <f t="shared" ca="1" si="1274"/>
        <v>I118</v>
      </c>
      <c r="E2336">
        <f t="shared" ca="1" si="1277"/>
        <v>34</v>
      </c>
      <c r="F2336">
        <f t="shared" ca="1" si="1278"/>
        <v>15</v>
      </c>
      <c r="G2336" t="str">
        <f t="shared" ca="1" si="1271"/>
        <v>S10</v>
      </c>
      <c r="H2336" t="str">
        <f t="shared" ca="1" si="1272"/>
        <v>S105</v>
      </c>
      <c r="I2336">
        <f ca="1">VLOOKUP(D2336,PRC!$A$2:$B$21,2,0)*E2336</f>
        <v>18020000</v>
      </c>
      <c r="J2336">
        <f t="shared" ca="1" si="1279"/>
        <v>15497196</v>
      </c>
      <c r="K2336">
        <f ca="1">VLOOKUP(D2336,PRC!$A$1:$C$21,3,0)*E2336</f>
        <v>7568400</v>
      </c>
      <c r="L2336">
        <f t="shared" ca="1" si="1280"/>
        <v>541000</v>
      </c>
      <c r="M2336">
        <f t="shared" ca="1" si="1281"/>
        <v>901000</v>
      </c>
      <c r="N2336">
        <f t="shared" ca="1" si="1282"/>
        <v>1081000</v>
      </c>
      <c r="O2336">
        <f t="shared" ca="1" si="1283"/>
        <v>541000</v>
      </c>
      <c r="P2336">
        <f t="shared" ca="1" si="1273"/>
        <v>4864796</v>
      </c>
      <c r="Q2336">
        <f ca="1">IF(P2336&gt;0,1,0)</f>
        <v>1</v>
      </c>
      <c r="R2336">
        <f t="shared" ca="1" si="1284"/>
        <v>14</v>
      </c>
      <c r="S2336">
        <f t="shared" ca="1" si="1285"/>
        <v>3</v>
      </c>
      <c r="T2336">
        <f t="shared" ca="1" si="1286"/>
        <v>5</v>
      </c>
      <c r="U2336">
        <f t="shared" ca="1" si="1287"/>
        <v>6</v>
      </c>
      <c r="V2336">
        <f t="shared" ca="1" si="1288"/>
        <v>3</v>
      </c>
      <c r="X2336">
        <f t="shared" si="1290"/>
        <v>2336</v>
      </c>
      <c r="Y2336">
        <f t="shared" si="1291"/>
        <v>2252</v>
      </c>
      <c r="Z2336">
        <f t="shared" si="1292"/>
        <v>2253</v>
      </c>
      <c r="AA2336">
        <f t="shared" si="1289"/>
        <v>2451</v>
      </c>
      <c r="AB2336">
        <f t="shared" si="1266"/>
        <v>200</v>
      </c>
      <c r="AM2336" t="str">
        <f t="shared" si="1267"/>
        <v>201903KS</v>
      </c>
      <c r="AN2336">
        <f t="shared" ca="1" si="1275"/>
        <v>14.00002219755827</v>
      </c>
      <c r="AO2336">
        <f t="shared" ca="1" si="1276"/>
        <v>3.0022197558268591</v>
      </c>
      <c r="AP2336">
        <f t="shared" ca="1" si="1268"/>
        <v>5</v>
      </c>
      <c r="AQ2336">
        <f t="shared" ca="1" si="1269"/>
        <v>5.9988901220865705</v>
      </c>
      <c r="AR2336">
        <f t="shared" ca="1" si="1270"/>
        <v>3.0022197558268591</v>
      </c>
      <c r="AS2336">
        <f ca="1">P2336/J2336</f>
        <v>0.31391459461440635</v>
      </c>
    </row>
    <row r="2337" spans="1:45" x14ac:dyDescent="0.4">
      <c r="A2337">
        <f t="shared" si="1265"/>
        <v>201903</v>
      </c>
      <c r="B2337" t="s">
        <v>373</v>
      </c>
      <c r="C2337" t="s">
        <v>288</v>
      </c>
      <c r="D2337" t="str">
        <f t="shared" ca="1" si="1274"/>
        <v>I103</v>
      </c>
      <c r="E2337">
        <f t="shared" ca="1" si="1277"/>
        <v>28</v>
      </c>
      <c r="F2337">
        <f t="shared" ca="1" si="1278"/>
        <v>18</v>
      </c>
      <c r="G2337" t="str">
        <f t="shared" ca="1" si="1271"/>
        <v>S10</v>
      </c>
      <c r="H2337" t="str">
        <f t="shared" ca="1" si="1272"/>
        <v>S101</v>
      </c>
      <c r="I2337">
        <f ca="1">VLOOKUP(D2337,PRC!$A$2:$B$21,2,0)*E2337</f>
        <v>1400000</v>
      </c>
      <c r="J2337">
        <f t="shared" ca="1" si="1279"/>
        <v>1203996</v>
      </c>
      <c r="K2337">
        <f ca="1">VLOOKUP(D2337,PRC!$A$1:$C$21,3,0)*E2337</f>
        <v>798000</v>
      </c>
      <c r="L2337">
        <f t="shared" ca="1" si="1280"/>
        <v>42000</v>
      </c>
      <c r="M2337">
        <f t="shared" ca="1" si="1281"/>
        <v>70000</v>
      </c>
      <c r="N2337">
        <f t="shared" ca="1" si="1282"/>
        <v>140000</v>
      </c>
      <c r="O2337">
        <f t="shared" ca="1" si="1283"/>
        <v>42000</v>
      </c>
      <c r="P2337">
        <f t="shared" ca="1" si="1273"/>
        <v>111996</v>
      </c>
      <c r="Q2337">
        <f ca="1">IF(P2337&gt;0,1,0)</f>
        <v>1</v>
      </c>
      <c r="R2337">
        <f t="shared" ca="1" si="1284"/>
        <v>14</v>
      </c>
      <c r="S2337">
        <f t="shared" ca="1" si="1285"/>
        <v>3</v>
      </c>
      <c r="T2337">
        <f t="shared" ca="1" si="1286"/>
        <v>5</v>
      </c>
      <c r="U2337">
        <f t="shared" ca="1" si="1287"/>
        <v>10</v>
      </c>
      <c r="V2337">
        <f t="shared" ca="1" si="1288"/>
        <v>3</v>
      </c>
      <c r="X2337">
        <f t="shared" si="1290"/>
        <v>2337</v>
      </c>
      <c r="Y2337">
        <f t="shared" si="1291"/>
        <v>2252</v>
      </c>
      <c r="Z2337">
        <f t="shared" si="1292"/>
        <v>2253</v>
      </c>
      <c r="AA2337">
        <f t="shared" si="1289"/>
        <v>2451</v>
      </c>
      <c r="AB2337">
        <f t="shared" si="1266"/>
        <v>200</v>
      </c>
      <c r="AM2337" t="str">
        <f t="shared" si="1267"/>
        <v>201903KS</v>
      </c>
      <c r="AN2337">
        <f t="shared" ca="1" si="1275"/>
        <v>14.00028571428571</v>
      </c>
      <c r="AO2337">
        <f t="shared" ca="1" si="1276"/>
        <v>3</v>
      </c>
      <c r="AP2337">
        <f t="shared" ca="1" si="1268"/>
        <v>5</v>
      </c>
      <c r="AQ2337">
        <f t="shared" ca="1" si="1269"/>
        <v>10</v>
      </c>
      <c r="AR2337">
        <f t="shared" ca="1" si="1270"/>
        <v>3</v>
      </c>
      <c r="AS2337">
        <f ca="1">P2337/J2337</f>
        <v>9.3020242592168081E-2</v>
      </c>
    </row>
    <row r="2338" spans="1:45" x14ac:dyDescent="0.4">
      <c r="A2338">
        <f t="shared" si="1265"/>
        <v>201903</v>
      </c>
      <c r="B2338" t="s">
        <v>374</v>
      </c>
      <c r="C2338" t="s">
        <v>288</v>
      </c>
      <c r="D2338" t="str">
        <f t="shared" ca="1" si="1274"/>
        <v>I103</v>
      </c>
      <c r="E2338">
        <f t="shared" ca="1" si="1277"/>
        <v>17</v>
      </c>
      <c r="F2338">
        <f t="shared" ca="1" si="1278"/>
        <v>17</v>
      </c>
      <c r="G2338" t="str">
        <f t="shared" ca="1" si="1271"/>
        <v>S11</v>
      </c>
      <c r="H2338" t="str">
        <f t="shared" ca="1" si="1272"/>
        <v>S115</v>
      </c>
      <c r="I2338">
        <f ca="1">VLOOKUP(D2338,PRC!$A$2:$B$21,2,0)*E2338</f>
        <v>850000</v>
      </c>
      <c r="J2338">
        <f t="shared" ca="1" si="1279"/>
        <v>705496</v>
      </c>
      <c r="K2338">
        <f ca="1">VLOOKUP(D2338,PRC!$A$1:$C$21,3,0)*E2338</f>
        <v>484500</v>
      </c>
      <c r="L2338">
        <f t="shared" ca="1" si="1280"/>
        <v>26000</v>
      </c>
      <c r="M2338">
        <f t="shared" ca="1" si="1281"/>
        <v>34000</v>
      </c>
      <c r="N2338">
        <f t="shared" ca="1" si="1282"/>
        <v>43000</v>
      </c>
      <c r="O2338">
        <f t="shared" ca="1" si="1283"/>
        <v>26000</v>
      </c>
      <c r="P2338">
        <f t="shared" ca="1" si="1273"/>
        <v>91996</v>
      </c>
      <c r="Q2338">
        <f ca="1">IF(P2338&gt;0,1,0)</f>
        <v>1</v>
      </c>
      <c r="R2338">
        <f t="shared" ca="1" si="1284"/>
        <v>17</v>
      </c>
      <c r="S2338">
        <f t="shared" ca="1" si="1285"/>
        <v>3</v>
      </c>
      <c r="T2338">
        <f t="shared" ca="1" si="1286"/>
        <v>4</v>
      </c>
      <c r="U2338">
        <f t="shared" ca="1" si="1287"/>
        <v>5</v>
      </c>
      <c r="V2338">
        <f t="shared" ca="1" si="1288"/>
        <v>3</v>
      </c>
      <c r="X2338">
        <f t="shared" si="1290"/>
        <v>2338</v>
      </c>
      <c r="Y2338">
        <f t="shared" si="1291"/>
        <v>2252</v>
      </c>
      <c r="Z2338">
        <f t="shared" si="1292"/>
        <v>2253</v>
      </c>
      <c r="AA2338">
        <f t="shared" si="1289"/>
        <v>2451</v>
      </c>
      <c r="AB2338">
        <f t="shared" si="1266"/>
        <v>200</v>
      </c>
      <c r="AM2338" t="str">
        <f t="shared" si="1267"/>
        <v>201903KS</v>
      </c>
      <c r="AN2338">
        <f t="shared" ca="1" si="1275"/>
        <v>17.000470588235295</v>
      </c>
      <c r="AO2338">
        <f t="shared" ca="1" si="1276"/>
        <v>3.0588235294117649</v>
      </c>
      <c r="AP2338">
        <f t="shared" ca="1" si="1268"/>
        <v>4</v>
      </c>
      <c r="AQ2338">
        <f t="shared" ca="1" si="1269"/>
        <v>5.0588235294117645</v>
      </c>
      <c r="AR2338">
        <f t="shared" ca="1" si="1270"/>
        <v>3.0588235294117649</v>
      </c>
      <c r="AS2338">
        <f ca="1">P2338/J2338</f>
        <v>0.13039903840702144</v>
      </c>
    </row>
    <row r="2339" spans="1:45" x14ac:dyDescent="0.4">
      <c r="A2339">
        <f t="shared" si="1265"/>
        <v>201903</v>
      </c>
      <c r="B2339" t="s">
        <v>375</v>
      </c>
      <c r="C2339" t="s">
        <v>288</v>
      </c>
      <c r="D2339" t="str">
        <f t="shared" ca="1" si="1274"/>
        <v>I108</v>
      </c>
      <c r="E2339">
        <f t="shared" ca="1" si="1277"/>
        <v>15</v>
      </c>
      <c r="F2339">
        <f t="shared" ca="1" si="1278"/>
        <v>13</v>
      </c>
      <c r="G2339" t="str">
        <f t="shared" ca="1" si="1271"/>
        <v>S11</v>
      </c>
      <c r="H2339" t="str">
        <f t="shared" ca="1" si="1272"/>
        <v>S114</v>
      </c>
      <c r="I2339">
        <f ca="1">VLOOKUP(D2339,PRC!$A$2:$B$21,2,0)*E2339</f>
        <v>600000</v>
      </c>
      <c r="J2339">
        <f t="shared" ca="1" si="1279"/>
        <v>539996</v>
      </c>
      <c r="K2339">
        <f ca="1">VLOOKUP(D2339,PRC!$A$1:$C$21,3,0)*E2339</f>
        <v>276000</v>
      </c>
      <c r="L2339">
        <f t="shared" ca="1" si="1280"/>
        <v>18000</v>
      </c>
      <c r="M2339">
        <f t="shared" ca="1" si="1281"/>
        <v>36000</v>
      </c>
      <c r="N2339">
        <f t="shared" ca="1" si="1282"/>
        <v>54000</v>
      </c>
      <c r="O2339">
        <f t="shared" ca="1" si="1283"/>
        <v>30000</v>
      </c>
      <c r="P2339">
        <f t="shared" ca="1" si="1273"/>
        <v>125996</v>
      </c>
      <c r="Q2339">
        <f ca="1">IF(P2339&gt;0,1,0)</f>
        <v>1</v>
      </c>
      <c r="R2339">
        <f t="shared" ca="1" si="1284"/>
        <v>10</v>
      </c>
      <c r="S2339">
        <f t="shared" ca="1" si="1285"/>
        <v>3</v>
      </c>
      <c r="T2339">
        <f t="shared" ca="1" si="1286"/>
        <v>6</v>
      </c>
      <c r="U2339">
        <f t="shared" ca="1" si="1287"/>
        <v>9</v>
      </c>
      <c r="V2339">
        <f t="shared" ca="1" si="1288"/>
        <v>5</v>
      </c>
      <c r="X2339">
        <f t="shared" si="1290"/>
        <v>2339</v>
      </c>
      <c r="Y2339">
        <f t="shared" si="1291"/>
        <v>2252</v>
      </c>
      <c r="Z2339">
        <f t="shared" si="1292"/>
        <v>2253</v>
      </c>
      <c r="AA2339">
        <f t="shared" si="1289"/>
        <v>2451</v>
      </c>
      <c r="AB2339">
        <f t="shared" si="1266"/>
        <v>200</v>
      </c>
      <c r="AM2339" t="str">
        <f t="shared" si="1267"/>
        <v>201903KS</v>
      </c>
      <c r="AN2339">
        <f t="shared" ca="1" si="1275"/>
        <v>10.000666666666669</v>
      </c>
      <c r="AO2339">
        <f t="shared" ca="1" si="1276"/>
        <v>3</v>
      </c>
      <c r="AP2339">
        <f t="shared" ca="1" si="1268"/>
        <v>6</v>
      </c>
      <c r="AQ2339">
        <f t="shared" ca="1" si="1269"/>
        <v>9</v>
      </c>
      <c r="AR2339">
        <f t="shared" ca="1" si="1270"/>
        <v>5</v>
      </c>
      <c r="AS2339">
        <f ca="1">P2339/J2339</f>
        <v>0.23332765427892058</v>
      </c>
    </row>
    <row r="2340" spans="1:45" x14ac:dyDescent="0.4">
      <c r="A2340">
        <f t="shared" si="1265"/>
        <v>201903</v>
      </c>
      <c r="B2340" t="s">
        <v>376</v>
      </c>
      <c r="C2340" t="s">
        <v>288</v>
      </c>
      <c r="D2340" t="str">
        <f t="shared" ca="1" si="1274"/>
        <v>I103</v>
      </c>
      <c r="E2340">
        <f t="shared" ca="1" si="1277"/>
        <v>15</v>
      </c>
      <c r="F2340">
        <f t="shared" ca="1" si="1278"/>
        <v>10</v>
      </c>
      <c r="G2340" t="str">
        <f t="shared" ca="1" si="1271"/>
        <v>S10</v>
      </c>
      <c r="H2340" t="str">
        <f t="shared" ca="1" si="1272"/>
        <v>S108</v>
      </c>
      <c r="I2340">
        <f ca="1">VLOOKUP(D2340,PRC!$A$2:$B$21,2,0)*E2340</f>
        <v>750000</v>
      </c>
      <c r="J2340">
        <f t="shared" ca="1" si="1279"/>
        <v>629996</v>
      </c>
      <c r="K2340">
        <f ca="1">VLOOKUP(D2340,PRC!$A$1:$C$21,3,0)*E2340</f>
        <v>427500</v>
      </c>
      <c r="L2340">
        <f t="shared" ca="1" si="1280"/>
        <v>23000</v>
      </c>
      <c r="M2340">
        <f t="shared" ca="1" si="1281"/>
        <v>38000</v>
      </c>
      <c r="N2340">
        <f t="shared" ca="1" si="1282"/>
        <v>45000</v>
      </c>
      <c r="O2340">
        <f t="shared" ca="1" si="1283"/>
        <v>23000</v>
      </c>
      <c r="P2340">
        <f t="shared" ca="1" si="1273"/>
        <v>73496</v>
      </c>
      <c r="Q2340">
        <f ca="1">IF(P2340&gt;0,1,0)</f>
        <v>1</v>
      </c>
      <c r="R2340">
        <f t="shared" ca="1" si="1284"/>
        <v>16</v>
      </c>
      <c r="S2340">
        <f t="shared" ca="1" si="1285"/>
        <v>3</v>
      </c>
      <c r="T2340">
        <f t="shared" ca="1" si="1286"/>
        <v>5</v>
      </c>
      <c r="U2340">
        <f t="shared" ca="1" si="1287"/>
        <v>6</v>
      </c>
      <c r="V2340">
        <f t="shared" ca="1" si="1288"/>
        <v>3</v>
      </c>
      <c r="X2340">
        <f t="shared" si="1290"/>
        <v>2340</v>
      </c>
      <c r="Y2340">
        <f t="shared" si="1291"/>
        <v>2252</v>
      </c>
      <c r="Z2340">
        <f t="shared" si="1292"/>
        <v>2253</v>
      </c>
      <c r="AA2340">
        <f t="shared" si="1289"/>
        <v>2451</v>
      </c>
      <c r="AB2340">
        <f t="shared" si="1266"/>
        <v>200</v>
      </c>
      <c r="AM2340" t="str">
        <f t="shared" si="1267"/>
        <v>201903KS</v>
      </c>
      <c r="AN2340">
        <f t="shared" ca="1" si="1275"/>
        <v>16.000533333333333</v>
      </c>
      <c r="AO2340">
        <f t="shared" ca="1" si="1276"/>
        <v>3.0666666666666664</v>
      </c>
      <c r="AP2340">
        <f t="shared" ca="1" si="1268"/>
        <v>5.0666666666666664</v>
      </c>
      <c r="AQ2340">
        <f t="shared" ca="1" si="1269"/>
        <v>6</v>
      </c>
      <c r="AR2340">
        <f t="shared" ca="1" si="1270"/>
        <v>3.0666666666666664</v>
      </c>
      <c r="AS2340">
        <f ca="1">P2340/J2340</f>
        <v>0.11666105816544867</v>
      </c>
    </row>
    <row r="2341" spans="1:45" x14ac:dyDescent="0.4">
      <c r="A2341">
        <f t="shared" si="1265"/>
        <v>201903</v>
      </c>
      <c r="B2341" t="s">
        <v>377</v>
      </c>
      <c r="C2341" t="s">
        <v>288</v>
      </c>
      <c r="D2341" t="str">
        <f t="shared" ca="1" si="1274"/>
        <v>I104</v>
      </c>
      <c r="E2341">
        <f t="shared" ca="1" si="1277"/>
        <v>26</v>
      </c>
      <c r="F2341">
        <f t="shared" ca="1" si="1278"/>
        <v>10</v>
      </c>
      <c r="G2341" t="str">
        <f t="shared" ca="1" si="1271"/>
        <v>S11</v>
      </c>
      <c r="H2341" t="str">
        <f t="shared" ca="1" si="1272"/>
        <v>S112</v>
      </c>
      <c r="I2341">
        <f ca="1">VLOOKUP(D2341,PRC!$A$2:$B$21,2,0)*E2341</f>
        <v>1820000</v>
      </c>
      <c r="J2341">
        <f t="shared" ca="1" si="1279"/>
        <v>1455996</v>
      </c>
      <c r="K2341">
        <f ca="1">VLOOKUP(D2341,PRC!$A$1:$C$21,3,0)*E2341</f>
        <v>764400</v>
      </c>
      <c r="L2341">
        <f t="shared" ca="1" si="1280"/>
        <v>55000</v>
      </c>
      <c r="M2341">
        <f t="shared" ca="1" si="1281"/>
        <v>127000</v>
      </c>
      <c r="N2341">
        <f t="shared" ca="1" si="1282"/>
        <v>91000</v>
      </c>
      <c r="O2341">
        <f t="shared" ca="1" si="1283"/>
        <v>55000</v>
      </c>
      <c r="P2341">
        <f t="shared" ca="1" si="1273"/>
        <v>363596</v>
      </c>
      <c r="Q2341">
        <f ca="1">IF(P2341&gt;0,1,0)</f>
        <v>1</v>
      </c>
      <c r="R2341">
        <f t="shared" ca="1" si="1284"/>
        <v>20</v>
      </c>
      <c r="S2341">
        <f t="shared" ca="1" si="1285"/>
        <v>3</v>
      </c>
      <c r="T2341">
        <f t="shared" ca="1" si="1286"/>
        <v>7</v>
      </c>
      <c r="U2341">
        <f t="shared" ca="1" si="1287"/>
        <v>5</v>
      </c>
      <c r="V2341">
        <f t="shared" ca="1" si="1288"/>
        <v>3</v>
      </c>
      <c r="X2341">
        <f t="shared" si="1290"/>
        <v>2341</v>
      </c>
      <c r="Y2341">
        <f t="shared" si="1291"/>
        <v>2252</v>
      </c>
      <c r="Z2341">
        <f t="shared" si="1292"/>
        <v>2253</v>
      </c>
      <c r="AA2341">
        <f t="shared" si="1289"/>
        <v>2451</v>
      </c>
      <c r="AB2341">
        <f t="shared" si="1266"/>
        <v>200</v>
      </c>
      <c r="AM2341" t="str">
        <f t="shared" si="1267"/>
        <v>201903KS</v>
      </c>
      <c r="AN2341">
        <f t="shared" ca="1" si="1275"/>
        <v>20.000219780219787</v>
      </c>
      <c r="AO2341">
        <f t="shared" ca="1" si="1276"/>
        <v>3.0219780219780219</v>
      </c>
      <c r="AP2341">
        <f t="shared" ca="1" si="1268"/>
        <v>6.9780219780219781</v>
      </c>
      <c r="AQ2341">
        <f t="shared" ca="1" si="1269"/>
        <v>5</v>
      </c>
      <c r="AR2341">
        <f t="shared" ca="1" si="1270"/>
        <v>3.0219780219780219</v>
      </c>
      <c r="AS2341">
        <f ca="1">P2341/J2341</f>
        <v>0.24972321352531188</v>
      </c>
    </row>
    <row r="2342" spans="1:45" x14ac:dyDescent="0.4">
      <c r="A2342">
        <f t="shared" si="1265"/>
        <v>201903</v>
      </c>
      <c r="B2342" t="s">
        <v>378</v>
      </c>
      <c r="C2342" t="s">
        <v>288</v>
      </c>
      <c r="D2342" t="str">
        <f t="shared" ca="1" si="1274"/>
        <v>I105</v>
      </c>
      <c r="E2342">
        <f t="shared" ca="1" si="1277"/>
        <v>24</v>
      </c>
      <c r="F2342">
        <f t="shared" ca="1" si="1278"/>
        <v>11</v>
      </c>
      <c r="G2342" t="str">
        <f t="shared" ca="1" si="1271"/>
        <v>S11</v>
      </c>
      <c r="H2342" t="str">
        <f t="shared" ca="1" si="1272"/>
        <v>S110</v>
      </c>
      <c r="I2342">
        <f ca="1">VLOOKUP(D2342,PRC!$A$2:$B$21,2,0)*E2342</f>
        <v>2400000</v>
      </c>
      <c r="J2342">
        <f t="shared" ca="1" si="1279"/>
        <v>1991996</v>
      </c>
      <c r="K2342">
        <f ca="1">VLOOKUP(D2342,PRC!$A$1:$C$21,3,0)*E2342</f>
        <v>1416000</v>
      </c>
      <c r="L2342">
        <f t="shared" ca="1" si="1280"/>
        <v>48000</v>
      </c>
      <c r="M2342">
        <f t="shared" ca="1" si="1281"/>
        <v>144000</v>
      </c>
      <c r="N2342">
        <f t="shared" ca="1" si="1282"/>
        <v>120000</v>
      </c>
      <c r="O2342">
        <f t="shared" ca="1" si="1283"/>
        <v>72000</v>
      </c>
      <c r="P2342">
        <f t="shared" ca="1" si="1273"/>
        <v>191996</v>
      </c>
      <c r="Q2342">
        <f ca="1">IF(P2342&gt;0,1,0)</f>
        <v>1</v>
      </c>
      <c r="R2342">
        <f t="shared" ca="1" si="1284"/>
        <v>17</v>
      </c>
      <c r="S2342">
        <f t="shared" ca="1" si="1285"/>
        <v>2</v>
      </c>
      <c r="T2342">
        <f t="shared" ca="1" si="1286"/>
        <v>6</v>
      </c>
      <c r="U2342">
        <f t="shared" ca="1" si="1287"/>
        <v>5</v>
      </c>
      <c r="V2342">
        <f t="shared" ca="1" si="1288"/>
        <v>3</v>
      </c>
      <c r="X2342">
        <f t="shared" si="1290"/>
        <v>2342</v>
      </c>
      <c r="Y2342">
        <f t="shared" si="1291"/>
        <v>2252</v>
      </c>
      <c r="Z2342">
        <f t="shared" si="1292"/>
        <v>2253</v>
      </c>
      <c r="AA2342">
        <f t="shared" si="1289"/>
        <v>2451</v>
      </c>
      <c r="AB2342">
        <f t="shared" si="1266"/>
        <v>200</v>
      </c>
      <c r="AM2342" t="str">
        <f t="shared" si="1267"/>
        <v>201903KS</v>
      </c>
      <c r="AN2342">
        <f t="shared" ca="1" si="1275"/>
        <v>17.000166666666672</v>
      </c>
      <c r="AO2342">
        <f t="shared" ca="1" si="1276"/>
        <v>2</v>
      </c>
      <c r="AP2342">
        <f t="shared" ca="1" si="1268"/>
        <v>6</v>
      </c>
      <c r="AQ2342">
        <f t="shared" ca="1" si="1269"/>
        <v>5</v>
      </c>
      <c r="AR2342">
        <f t="shared" ca="1" si="1270"/>
        <v>3</v>
      </c>
      <c r="AS2342">
        <f ca="1">P2342/J2342</f>
        <v>9.6383727678168024E-2</v>
      </c>
    </row>
    <row r="2343" spans="1:45" x14ac:dyDescent="0.4">
      <c r="A2343">
        <f t="shared" si="1265"/>
        <v>201903</v>
      </c>
      <c r="B2343" t="s">
        <v>379</v>
      </c>
      <c r="C2343" t="s">
        <v>288</v>
      </c>
      <c r="D2343" t="str">
        <f t="shared" ca="1" si="1274"/>
        <v>I101</v>
      </c>
      <c r="E2343">
        <f t="shared" ca="1" si="1277"/>
        <v>24</v>
      </c>
      <c r="F2343">
        <f t="shared" ca="1" si="1278"/>
        <v>17</v>
      </c>
      <c r="G2343" t="str">
        <f t="shared" ca="1" si="1271"/>
        <v>S11</v>
      </c>
      <c r="H2343" t="str">
        <f t="shared" ca="1" si="1272"/>
        <v>S112</v>
      </c>
      <c r="I2343">
        <f ca="1">VLOOKUP(D2343,PRC!$A$2:$B$21,2,0)*E2343</f>
        <v>720000</v>
      </c>
      <c r="J2343">
        <f t="shared" ca="1" si="1279"/>
        <v>626396</v>
      </c>
      <c r="K2343">
        <f ca="1">VLOOKUP(D2343,PRC!$A$1:$C$21,3,0)*E2343</f>
        <v>374400</v>
      </c>
      <c r="L2343">
        <f t="shared" ca="1" si="1280"/>
        <v>7000</v>
      </c>
      <c r="M2343">
        <f t="shared" ca="1" si="1281"/>
        <v>36000</v>
      </c>
      <c r="N2343">
        <f t="shared" ca="1" si="1282"/>
        <v>43000</v>
      </c>
      <c r="O2343">
        <f t="shared" ca="1" si="1283"/>
        <v>29000</v>
      </c>
      <c r="P2343">
        <f t="shared" ca="1" si="1273"/>
        <v>136996</v>
      </c>
      <c r="Q2343">
        <f ca="1">IF(P2343&gt;0,1,0)</f>
        <v>1</v>
      </c>
      <c r="R2343">
        <f t="shared" ca="1" si="1284"/>
        <v>13</v>
      </c>
      <c r="S2343">
        <f t="shared" ca="1" si="1285"/>
        <v>1</v>
      </c>
      <c r="T2343">
        <f t="shared" ca="1" si="1286"/>
        <v>5</v>
      </c>
      <c r="U2343">
        <f t="shared" ca="1" si="1287"/>
        <v>6</v>
      </c>
      <c r="V2343">
        <f t="shared" ca="1" si="1288"/>
        <v>4</v>
      </c>
      <c r="X2343">
        <f t="shared" si="1290"/>
        <v>2343</v>
      </c>
      <c r="Y2343">
        <f t="shared" si="1291"/>
        <v>2252</v>
      </c>
      <c r="Z2343">
        <f t="shared" si="1292"/>
        <v>2253</v>
      </c>
      <c r="AA2343">
        <f t="shared" si="1289"/>
        <v>2451</v>
      </c>
      <c r="AB2343">
        <f t="shared" si="1266"/>
        <v>200</v>
      </c>
      <c r="AM2343" t="str">
        <f t="shared" si="1267"/>
        <v>201903KS</v>
      </c>
      <c r="AN2343">
        <f t="shared" ca="1" si="1275"/>
        <v>13.000555555555559</v>
      </c>
      <c r="AO2343">
        <f t="shared" ca="1" si="1276"/>
        <v>0.97222222222222221</v>
      </c>
      <c r="AP2343">
        <f t="shared" ca="1" si="1268"/>
        <v>5</v>
      </c>
      <c r="AQ2343">
        <f t="shared" ca="1" si="1269"/>
        <v>5.9722222222222223</v>
      </c>
      <c r="AR2343">
        <f t="shared" ca="1" si="1270"/>
        <v>4.0277777777777777</v>
      </c>
      <c r="AS2343">
        <f ca="1">P2343/J2343</f>
        <v>0.21870510028799672</v>
      </c>
    </row>
    <row r="2344" spans="1:45" x14ac:dyDescent="0.4">
      <c r="A2344">
        <f t="shared" si="1265"/>
        <v>201903</v>
      </c>
      <c r="B2344" t="s">
        <v>380</v>
      </c>
      <c r="C2344" t="s">
        <v>288</v>
      </c>
      <c r="D2344" t="str">
        <f t="shared" ca="1" si="1274"/>
        <v>I105</v>
      </c>
      <c r="E2344">
        <f t="shared" ca="1" si="1277"/>
        <v>17</v>
      </c>
      <c r="F2344">
        <f t="shared" ca="1" si="1278"/>
        <v>20</v>
      </c>
      <c r="G2344" t="str">
        <f t="shared" ca="1" si="1271"/>
        <v>S11</v>
      </c>
      <c r="H2344" t="str">
        <f t="shared" ca="1" si="1272"/>
        <v>S114</v>
      </c>
      <c r="I2344">
        <f ca="1">VLOOKUP(D2344,PRC!$A$2:$B$21,2,0)*E2344</f>
        <v>1700000</v>
      </c>
      <c r="J2344">
        <f t="shared" ca="1" si="1279"/>
        <v>1393996</v>
      </c>
      <c r="K2344">
        <f ca="1">VLOOKUP(D2344,PRC!$A$1:$C$21,3,0)*E2344</f>
        <v>1003000</v>
      </c>
      <c r="L2344">
        <f t="shared" ca="1" si="1280"/>
        <v>34000</v>
      </c>
      <c r="M2344">
        <f t="shared" ca="1" si="1281"/>
        <v>85000</v>
      </c>
      <c r="N2344">
        <f t="shared" ca="1" si="1282"/>
        <v>153000</v>
      </c>
      <c r="O2344">
        <f t="shared" ca="1" si="1283"/>
        <v>85000</v>
      </c>
      <c r="P2344">
        <f t="shared" ca="1" si="1273"/>
        <v>33996</v>
      </c>
      <c r="Q2344">
        <f ca="1">IF(P2344&gt;0,1,0)</f>
        <v>1</v>
      </c>
      <c r="R2344">
        <f t="shared" ca="1" si="1284"/>
        <v>18</v>
      </c>
      <c r="S2344">
        <f t="shared" ca="1" si="1285"/>
        <v>2</v>
      </c>
      <c r="T2344">
        <f t="shared" ca="1" si="1286"/>
        <v>5</v>
      </c>
      <c r="U2344">
        <f t="shared" ca="1" si="1287"/>
        <v>9</v>
      </c>
      <c r="V2344">
        <f t="shared" ca="1" si="1288"/>
        <v>5</v>
      </c>
      <c r="X2344">
        <f t="shared" si="1290"/>
        <v>2344</v>
      </c>
      <c r="Y2344">
        <f t="shared" si="1291"/>
        <v>2252</v>
      </c>
      <c r="Z2344">
        <f t="shared" si="1292"/>
        <v>2253</v>
      </c>
      <c r="AA2344">
        <f t="shared" si="1289"/>
        <v>2451</v>
      </c>
      <c r="AB2344">
        <f t="shared" si="1266"/>
        <v>200</v>
      </c>
      <c r="AM2344" t="str">
        <f t="shared" si="1267"/>
        <v>201903KS</v>
      </c>
      <c r="AN2344">
        <f t="shared" ca="1" si="1275"/>
        <v>18.000235294117651</v>
      </c>
      <c r="AO2344">
        <f t="shared" ca="1" si="1276"/>
        <v>2</v>
      </c>
      <c r="AP2344">
        <f t="shared" ca="1" si="1268"/>
        <v>5</v>
      </c>
      <c r="AQ2344">
        <f t="shared" ca="1" si="1269"/>
        <v>9</v>
      </c>
      <c r="AR2344">
        <f t="shared" ca="1" si="1270"/>
        <v>5</v>
      </c>
      <c r="AS2344">
        <f ca="1">P2344/J2344</f>
        <v>2.4387444440299687E-2</v>
      </c>
    </row>
    <row r="2345" spans="1:45" x14ac:dyDescent="0.4">
      <c r="A2345">
        <f t="shared" si="1265"/>
        <v>201903</v>
      </c>
      <c r="B2345" t="s">
        <v>381</v>
      </c>
      <c r="C2345" t="s">
        <v>288</v>
      </c>
      <c r="D2345" t="str">
        <f t="shared" ca="1" si="1274"/>
        <v>I109</v>
      </c>
      <c r="E2345">
        <f t="shared" ca="1" si="1277"/>
        <v>11</v>
      </c>
      <c r="F2345">
        <f t="shared" ca="1" si="1278"/>
        <v>20</v>
      </c>
      <c r="G2345" t="str">
        <f t="shared" ca="1" si="1271"/>
        <v>S10</v>
      </c>
      <c r="H2345" t="str">
        <f t="shared" ca="1" si="1272"/>
        <v>S106</v>
      </c>
      <c r="I2345">
        <f ca="1">VLOOKUP(D2345,PRC!$A$2:$B$21,2,0)*E2345</f>
        <v>5500000</v>
      </c>
      <c r="J2345">
        <f t="shared" ca="1" si="1279"/>
        <v>4454996</v>
      </c>
      <c r="K2345">
        <f ca="1">VLOOKUP(D2345,PRC!$A$1:$C$21,3,0)*E2345</f>
        <v>2200000</v>
      </c>
      <c r="L2345">
        <f t="shared" ca="1" si="1280"/>
        <v>165000</v>
      </c>
      <c r="M2345">
        <f t="shared" ca="1" si="1281"/>
        <v>330000</v>
      </c>
      <c r="N2345">
        <f t="shared" ca="1" si="1282"/>
        <v>275000</v>
      </c>
      <c r="O2345">
        <f t="shared" ca="1" si="1283"/>
        <v>165000</v>
      </c>
      <c r="P2345">
        <f t="shared" ca="1" si="1273"/>
        <v>1319996</v>
      </c>
      <c r="Q2345">
        <f ca="1">IF(P2345&gt;0,1,0)</f>
        <v>1</v>
      </c>
      <c r="R2345">
        <f t="shared" ca="1" si="1284"/>
        <v>19</v>
      </c>
      <c r="S2345">
        <f t="shared" ca="1" si="1285"/>
        <v>3</v>
      </c>
      <c r="T2345">
        <f t="shared" ca="1" si="1286"/>
        <v>6</v>
      </c>
      <c r="U2345">
        <f t="shared" ca="1" si="1287"/>
        <v>5</v>
      </c>
      <c r="V2345">
        <f t="shared" ca="1" si="1288"/>
        <v>3</v>
      </c>
      <c r="X2345">
        <f t="shared" si="1290"/>
        <v>2345</v>
      </c>
      <c r="Y2345">
        <f t="shared" si="1291"/>
        <v>2252</v>
      </c>
      <c r="Z2345">
        <f t="shared" si="1292"/>
        <v>2253</v>
      </c>
      <c r="AA2345">
        <f t="shared" si="1289"/>
        <v>2451</v>
      </c>
      <c r="AB2345">
        <f t="shared" si="1266"/>
        <v>200</v>
      </c>
      <c r="AM2345" t="str">
        <f t="shared" si="1267"/>
        <v>201903KS</v>
      </c>
      <c r="AN2345">
        <f t="shared" ca="1" si="1275"/>
        <v>19.00007272727273</v>
      </c>
      <c r="AO2345">
        <f t="shared" ca="1" si="1276"/>
        <v>3</v>
      </c>
      <c r="AP2345">
        <f t="shared" ca="1" si="1268"/>
        <v>6</v>
      </c>
      <c r="AQ2345">
        <f t="shared" ca="1" si="1269"/>
        <v>5</v>
      </c>
      <c r="AR2345">
        <f t="shared" ca="1" si="1270"/>
        <v>3</v>
      </c>
      <c r="AS2345">
        <f ca="1">P2345/J2345</f>
        <v>0.29629566446299838</v>
      </c>
    </row>
    <row r="2346" spans="1:45" x14ac:dyDescent="0.4">
      <c r="A2346">
        <f t="shared" si="1265"/>
        <v>201903</v>
      </c>
      <c r="B2346" t="s">
        <v>382</v>
      </c>
      <c r="C2346" t="s">
        <v>288</v>
      </c>
      <c r="D2346" t="str">
        <f t="shared" ca="1" si="1274"/>
        <v>I105</v>
      </c>
      <c r="E2346">
        <f t="shared" ca="1" si="1277"/>
        <v>28</v>
      </c>
      <c r="F2346">
        <f t="shared" ca="1" si="1278"/>
        <v>14</v>
      </c>
      <c r="G2346" t="str">
        <f t="shared" ca="1" si="1271"/>
        <v>S11</v>
      </c>
      <c r="H2346" t="str">
        <f t="shared" ca="1" si="1272"/>
        <v>S110</v>
      </c>
      <c r="I2346">
        <f ca="1">VLOOKUP(D2346,PRC!$A$2:$B$21,2,0)*E2346</f>
        <v>2800000</v>
      </c>
      <c r="J2346">
        <f t="shared" ca="1" si="1279"/>
        <v>2519996</v>
      </c>
      <c r="K2346">
        <f ca="1">VLOOKUP(D2346,PRC!$A$1:$C$21,3,0)*E2346</f>
        <v>1652000</v>
      </c>
      <c r="L2346">
        <f t="shared" ca="1" si="1280"/>
        <v>84000</v>
      </c>
      <c r="M2346">
        <f t="shared" ca="1" si="1281"/>
        <v>168000</v>
      </c>
      <c r="N2346">
        <f t="shared" ca="1" si="1282"/>
        <v>224000</v>
      </c>
      <c r="O2346">
        <f t="shared" ca="1" si="1283"/>
        <v>112000</v>
      </c>
      <c r="P2346">
        <f t="shared" ca="1" si="1273"/>
        <v>279996</v>
      </c>
      <c r="Q2346">
        <f ca="1">IF(P2346&gt;0,1,0)</f>
        <v>1</v>
      </c>
      <c r="R2346">
        <f t="shared" ca="1" si="1284"/>
        <v>10</v>
      </c>
      <c r="S2346">
        <f t="shared" ca="1" si="1285"/>
        <v>3</v>
      </c>
      <c r="T2346">
        <f t="shared" ca="1" si="1286"/>
        <v>6</v>
      </c>
      <c r="U2346">
        <f t="shared" ca="1" si="1287"/>
        <v>8</v>
      </c>
      <c r="V2346">
        <f t="shared" ca="1" si="1288"/>
        <v>4</v>
      </c>
      <c r="X2346">
        <f t="shared" si="1290"/>
        <v>2346</v>
      </c>
      <c r="Y2346">
        <f t="shared" si="1291"/>
        <v>2252</v>
      </c>
      <c r="Z2346">
        <f t="shared" si="1292"/>
        <v>2253</v>
      </c>
      <c r="AA2346">
        <f t="shared" si="1289"/>
        <v>2451</v>
      </c>
      <c r="AB2346">
        <f t="shared" si="1266"/>
        <v>200</v>
      </c>
      <c r="AM2346" t="str">
        <f t="shared" si="1267"/>
        <v>201903KS</v>
      </c>
      <c r="AN2346">
        <f t="shared" ca="1" si="1275"/>
        <v>10.000142857142858</v>
      </c>
      <c r="AO2346">
        <f t="shared" ca="1" si="1276"/>
        <v>3</v>
      </c>
      <c r="AP2346">
        <f t="shared" ca="1" si="1268"/>
        <v>6</v>
      </c>
      <c r="AQ2346">
        <f t="shared" ca="1" si="1269"/>
        <v>8</v>
      </c>
      <c r="AR2346">
        <f t="shared" ca="1" si="1270"/>
        <v>4</v>
      </c>
      <c r="AS2346">
        <f ca="1">P2346/J2346</f>
        <v>0.11110970017412726</v>
      </c>
    </row>
    <row r="2347" spans="1:45" x14ac:dyDescent="0.4">
      <c r="A2347">
        <f t="shared" si="1265"/>
        <v>201903</v>
      </c>
      <c r="B2347" t="s">
        <v>383</v>
      </c>
      <c r="C2347" t="s">
        <v>288</v>
      </c>
      <c r="D2347" t="str">
        <f t="shared" ca="1" si="1274"/>
        <v>I117</v>
      </c>
      <c r="E2347">
        <f t="shared" ca="1" si="1277"/>
        <v>20</v>
      </c>
      <c r="F2347">
        <f t="shared" ca="1" si="1278"/>
        <v>12</v>
      </c>
      <c r="G2347" t="str">
        <f t="shared" ca="1" si="1271"/>
        <v>S10</v>
      </c>
      <c r="H2347" t="str">
        <f t="shared" ca="1" si="1272"/>
        <v>S104</v>
      </c>
      <c r="I2347">
        <f ca="1">VLOOKUP(D2347,PRC!$A$2:$B$21,2,0)*E2347</f>
        <v>50000000</v>
      </c>
      <c r="J2347">
        <f t="shared" ca="1" si="1279"/>
        <v>42999996</v>
      </c>
      <c r="K2347">
        <f ca="1">VLOOKUP(D2347,PRC!$A$1:$C$21,3,0)*E2347</f>
        <v>23000000</v>
      </c>
      <c r="L2347">
        <f t="shared" ca="1" si="1280"/>
        <v>1500000</v>
      </c>
      <c r="M2347">
        <f t="shared" ca="1" si="1281"/>
        <v>2500000</v>
      </c>
      <c r="N2347">
        <f t="shared" ca="1" si="1282"/>
        <v>3500000</v>
      </c>
      <c r="O2347">
        <f t="shared" ca="1" si="1283"/>
        <v>2000000</v>
      </c>
      <c r="P2347">
        <f t="shared" ca="1" si="1273"/>
        <v>10499996</v>
      </c>
      <c r="Q2347">
        <f ca="1">IF(P2347&gt;0,1,0)</f>
        <v>1</v>
      </c>
      <c r="R2347">
        <f t="shared" ca="1" si="1284"/>
        <v>14</v>
      </c>
      <c r="S2347">
        <f t="shared" ca="1" si="1285"/>
        <v>3</v>
      </c>
      <c r="T2347">
        <f t="shared" ca="1" si="1286"/>
        <v>5</v>
      </c>
      <c r="U2347">
        <f t="shared" ca="1" si="1287"/>
        <v>7</v>
      </c>
      <c r="V2347">
        <f t="shared" ca="1" si="1288"/>
        <v>4</v>
      </c>
      <c r="X2347">
        <f t="shared" si="1290"/>
        <v>2347</v>
      </c>
      <c r="Y2347">
        <f t="shared" si="1291"/>
        <v>2252</v>
      </c>
      <c r="Z2347">
        <f t="shared" si="1292"/>
        <v>2253</v>
      </c>
      <c r="AA2347">
        <f t="shared" si="1289"/>
        <v>2451</v>
      </c>
      <c r="AB2347">
        <f t="shared" si="1266"/>
        <v>200</v>
      </c>
      <c r="AM2347" t="str">
        <f t="shared" si="1267"/>
        <v>201903KS</v>
      </c>
      <c r="AN2347">
        <f t="shared" ca="1" si="1275"/>
        <v>14.000007999999998</v>
      </c>
      <c r="AO2347">
        <f t="shared" ca="1" si="1276"/>
        <v>3</v>
      </c>
      <c r="AP2347">
        <f t="shared" ca="1" si="1268"/>
        <v>5</v>
      </c>
      <c r="AQ2347">
        <f t="shared" ca="1" si="1269"/>
        <v>7.0000000000000009</v>
      </c>
      <c r="AR2347">
        <f t="shared" ca="1" si="1270"/>
        <v>4</v>
      </c>
      <c r="AS2347">
        <f ca="1">P2347/J2347</f>
        <v>0.24418597620334662</v>
      </c>
    </row>
    <row r="2348" spans="1:45" x14ac:dyDescent="0.4">
      <c r="A2348">
        <f t="shared" si="1265"/>
        <v>201903</v>
      </c>
      <c r="B2348" t="s">
        <v>384</v>
      </c>
      <c r="C2348" t="s">
        <v>288</v>
      </c>
      <c r="D2348" t="str">
        <f t="shared" ca="1" si="1274"/>
        <v>I119</v>
      </c>
      <c r="E2348">
        <f t="shared" ca="1" si="1277"/>
        <v>23</v>
      </c>
      <c r="F2348">
        <f t="shared" ca="1" si="1278"/>
        <v>13</v>
      </c>
      <c r="G2348" t="str">
        <f t="shared" ca="1" si="1271"/>
        <v>S10</v>
      </c>
      <c r="H2348" t="str">
        <f t="shared" ca="1" si="1272"/>
        <v>S103</v>
      </c>
      <c r="I2348">
        <f ca="1">VLOOKUP(D2348,PRC!$A$2:$B$21,2,0)*E2348</f>
        <v>2185000</v>
      </c>
      <c r="J2348">
        <f t="shared" ca="1" si="1279"/>
        <v>1769846</v>
      </c>
      <c r="K2348">
        <f ca="1">VLOOKUP(D2348,PRC!$A$1:$C$21,3,0)*E2348</f>
        <v>1048800</v>
      </c>
      <c r="L2348">
        <f t="shared" ca="1" si="1280"/>
        <v>22000</v>
      </c>
      <c r="M2348">
        <f t="shared" ca="1" si="1281"/>
        <v>87000</v>
      </c>
      <c r="N2348">
        <f t="shared" ca="1" si="1282"/>
        <v>175000</v>
      </c>
      <c r="O2348">
        <f t="shared" ca="1" si="1283"/>
        <v>109000</v>
      </c>
      <c r="P2348">
        <f t="shared" ca="1" si="1273"/>
        <v>328046</v>
      </c>
      <c r="Q2348">
        <f ca="1">IF(P2348&gt;0,1,0)</f>
        <v>1</v>
      </c>
      <c r="R2348">
        <f t="shared" ca="1" si="1284"/>
        <v>19</v>
      </c>
      <c r="S2348">
        <f t="shared" ca="1" si="1285"/>
        <v>1</v>
      </c>
      <c r="T2348">
        <f t="shared" ca="1" si="1286"/>
        <v>4</v>
      </c>
      <c r="U2348">
        <f t="shared" ca="1" si="1287"/>
        <v>8</v>
      </c>
      <c r="V2348">
        <f t="shared" ca="1" si="1288"/>
        <v>5</v>
      </c>
      <c r="X2348">
        <f t="shared" si="1290"/>
        <v>2348</v>
      </c>
      <c r="Y2348">
        <f t="shared" si="1291"/>
        <v>2252</v>
      </c>
      <c r="Z2348">
        <f t="shared" si="1292"/>
        <v>2253</v>
      </c>
      <c r="AA2348">
        <f t="shared" si="1289"/>
        <v>2451</v>
      </c>
      <c r="AB2348">
        <f t="shared" si="1266"/>
        <v>200</v>
      </c>
      <c r="AM2348" t="str">
        <f t="shared" si="1267"/>
        <v>201903KS</v>
      </c>
      <c r="AN2348">
        <f t="shared" ca="1" si="1275"/>
        <v>19.000183066361554</v>
      </c>
      <c r="AO2348">
        <f t="shared" ca="1" si="1276"/>
        <v>1.0068649885583525</v>
      </c>
      <c r="AP2348">
        <f t="shared" ca="1" si="1268"/>
        <v>3.9816933638443937</v>
      </c>
      <c r="AQ2348">
        <f t="shared" ca="1" si="1269"/>
        <v>8.0091533180778036</v>
      </c>
      <c r="AR2348">
        <f t="shared" ca="1" si="1270"/>
        <v>4.9885583524027455</v>
      </c>
      <c r="AS2348">
        <f ca="1">P2348/J2348</f>
        <v>0.18535284990897513</v>
      </c>
    </row>
    <row r="2349" spans="1:45" x14ac:dyDescent="0.4">
      <c r="A2349">
        <f t="shared" si="1265"/>
        <v>201903</v>
      </c>
      <c r="B2349" t="s">
        <v>385</v>
      </c>
      <c r="C2349" t="s">
        <v>288</v>
      </c>
      <c r="D2349" t="str">
        <f t="shared" ca="1" si="1274"/>
        <v>I120</v>
      </c>
      <c r="E2349">
        <f t="shared" ca="1" si="1277"/>
        <v>15</v>
      </c>
      <c r="F2349">
        <f t="shared" ca="1" si="1278"/>
        <v>13</v>
      </c>
      <c r="G2349" t="str">
        <f t="shared" ca="1" si="1271"/>
        <v>S11</v>
      </c>
      <c r="H2349" t="str">
        <f t="shared" ca="1" si="1272"/>
        <v>S111</v>
      </c>
      <c r="I2349">
        <f ca="1">VLOOKUP(D2349,PRC!$A$2:$B$21,2,0)*E2349</f>
        <v>64500000</v>
      </c>
      <c r="J2349">
        <f t="shared" ca="1" si="1279"/>
        <v>56114996</v>
      </c>
      <c r="K2349">
        <f ca="1">VLOOKUP(D2349,PRC!$A$1:$C$21,3,0)*E2349</f>
        <v>29025000</v>
      </c>
      <c r="L2349">
        <f t="shared" ca="1" si="1280"/>
        <v>1290000</v>
      </c>
      <c r="M2349">
        <f t="shared" ca="1" si="1281"/>
        <v>3870000</v>
      </c>
      <c r="N2349">
        <f t="shared" ca="1" si="1282"/>
        <v>3225000</v>
      </c>
      <c r="O2349">
        <f t="shared" ca="1" si="1283"/>
        <v>1935000</v>
      </c>
      <c r="P2349">
        <f t="shared" ca="1" si="1273"/>
        <v>16769996</v>
      </c>
      <c r="Q2349">
        <f ca="1">IF(P2349&gt;0,1,0)</f>
        <v>1</v>
      </c>
      <c r="R2349">
        <f t="shared" ca="1" si="1284"/>
        <v>13</v>
      </c>
      <c r="S2349">
        <f t="shared" ca="1" si="1285"/>
        <v>2</v>
      </c>
      <c r="T2349">
        <f t="shared" ca="1" si="1286"/>
        <v>6</v>
      </c>
      <c r="U2349">
        <f t="shared" ca="1" si="1287"/>
        <v>5</v>
      </c>
      <c r="V2349">
        <f t="shared" ca="1" si="1288"/>
        <v>3</v>
      </c>
      <c r="X2349">
        <f t="shared" si="1290"/>
        <v>2349</v>
      </c>
      <c r="Y2349">
        <f t="shared" si="1291"/>
        <v>2252</v>
      </c>
      <c r="Z2349">
        <f t="shared" si="1292"/>
        <v>2253</v>
      </c>
      <c r="AA2349">
        <f t="shared" si="1289"/>
        <v>2451</v>
      </c>
      <c r="AB2349">
        <f t="shared" si="1266"/>
        <v>200</v>
      </c>
      <c r="AM2349" t="str">
        <f t="shared" si="1267"/>
        <v>201903KS</v>
      </c>
      <c r="AN2349">
        <f t="shared" ca="1" si="1275"/>
        <v>13.000006201550384</v>
      </c>
      <c r="AO2349">
        <f t="shared" ca="1" si="1276"/>
        <v>2</v>
      </c>
      <c r="AP2349">
        <f t="shared" ca="1" si="1268"/>
        <v>6</v>
      </c>
      <c r="AQ2349">
        <f t="shared" ca="1" si="1269"/>
        <v>5</v>
      </c>
      <c r="AR2349">
        <f t="shared" ca="1" si="1270"/>
        <v>3</v>
      </c>
      <c r="AS2349">
        <f ca="1">P2349/J2349</f>
        <v>0.29885052473317469</v>
      </c>
    </row>
    <row r="2350" spans="1:45" x14ac:dyDescent="0.4">
      <c r="A2350">
        <f t="shared" si="1265"/>
        <v>201903</v>
      </c>
      <c r="B2350" t="s">
        <v>386</v>
      </c>
      <c r="C2350" t="s">
        <v>288</v>
      </c>
      <c r="D2350" t="str">
        <f t="shared" ca="1" si="1274"/>
        <v>I111</v>
      </c>
      <c r="E2350">
        <f t="shared" ca="1" si="1277"/>
        <v>18</v>
      </c>
      <c r="F2350">
        <f t="shared" ca="1" si="1278"/>
        <v>14</v>
      </c>
      <c r="G2350" t="str">
        <f t="shared" ca="1" si="1271"/>
        <v>S10</v>
      </c>
      <c r="H2350" t="str">
        <f t="shared" ca="1" si="1272"/>
        <v>S102</v>
      </c>
      <c r="I2350">
        <f ca="1">VLOOKUP(D2350,PRC!$A$2:$B$21,2,0)*E2350</f>
        <v>2700000</v>
      </c>
      <c r="J2350">
        <f t="shared" ca="1" si="1279"/>
        <v>2429996</v>
      </c>
      <c r="K2350">
        <f ca="1">VLOOKUP(D2350,PRC!$A$1:$C$21,3,0)*E2350</f>
        <v>1431000</v>
      </c>
      <c r="L2350">
        <f t="shared" ca="1" si="1280"/>
        <v>54000</v>
      </c>
      <c r="M2350">
        <f t="shared" ca="1" si="1281"/>
        <v>135000</v>
      </c>
      <c r="N2350">
        <f t="shared" ca="1" si="1282"/>
        <v>162000</v>
      </c>
      <c r="O2350">
        <f t="shared" ca="1" si="1283"/>
        <v>108000</v>
      </c>
      <c r="P2350">
        <f t="shared" ca="1" si="1273"/>
        <v>539996</v>
      </c>
      <c r="Q2350">
        <f ca="1">IF(P2350&gt;0,1,0)</f>
        <v>1</v>
      </c>
      <c r="R2350">
        <f t="shared" ca="1" si="1284"/>
        <v>10</v>
      </c>
      <c r="S2350">
        <f t="shared" ca="1" si="1285"/>
        <v>2</v>
      </c>
      <c r="T2350">
        <f t="shared" ca="1" si="1286"/>
        <v>5</v>
      </c>
      <c r="U2350">
        <f t="shared" ca="1" si="1287"/>
        <v>6</v>
      </c>
      <c r="V2350">
        <f t="shared" ca="1" si="1288"/>
        <v>4</v>
      </c>
      <c r="X2350">
        <f t="shared" si="1290"/>
        <v>2350</v>
      </c>
      <c r="Y2350">
        <f t="shared" si="1291"/>
        <v>2252</v>
      </c>
      <c r="Z2350">
        <f t="shared" si="1292"/>
        <v>2253</v>
      </c>
      <c r="AA2350">
        <f t="shared" si="1289"/>
        <v>2451</v>
      </c>
      <c r="AB2350">
        <f t="shared" si="1266"/>
        <v>200</v>
      </c>
      <c r="AM2350" t="str">
        <f t="shared" si="1267"/>
        <v>201903KS</v>
      </c>
      <c r="AN2350">
        <f t="shared" ca="1" si="1275"/>
        <v>10.000148148148147</v>
      </c>
      <c r="AO2350">
        <f t="shared" ca="1" si="1276"/>
        <v>2</v>
      </c>
      <c r="AP2350">
        <f t="shared" ca="1" si="1268"/>
        <v>5</v>
      </c>
      <c r="AQ2350">
        <f t="shared" ca="1" si="1269"/>
        <v>6</v>
      </c>
      <c r="AR2350">
        <f t="shared" ca="1" si="1270"/>
        <v>4</v>
      </c>
      <c r="AS2350">
        <f ca="1">P2350/J2350</f>
        <v>0.22222094192747643</v>
      </c>
    </row>
    <row r="2351" spans="1:45" x14ac:dyDescent="0.4">
      <c r="A2351">
        <f t="shared" si="1265"/>
        <v>201903</v>
      </c>
      <c r="B2351" t="s">
        <v>387</v>
      </c>
      <c r="C2351" t="s">
        <v>288</v>
      </c>
      <c r="D2351" t="str">
        <f t="shared" ca="1" si="1274"/>
        <v>I110</v>
      </c>
      <c r="E2351">
        <f t="shared" ca="1" si="1277"/>
        <v>14</v>
      </c>
      <c r="F2351">
        <f t="shared" ca="1" si="1278"/>
        <v>18</v>
      </c>
      <c r="G2351" t="str">
        <f t="shared" ca="1" si="1271"/>
        <v>S10</v>
      </c>
      <c r="H2351" t="str">
        <f t="shared" ca="1" si="1272"/>
        <v>S102</v>
      </c>
      <c r="I2351">
        <f ca="1">VLOOKUP(D2351,PRC!$A$2:$B$21,2,0)*E2351</f>
        <v>4200000</v>
      </c>
      <c r="J2351">
        <f t="shared" ca="1" si="1279"/>
        <v>3401996</v>
      </c>
      <c r="K2351">
        <f ca="1">VLOOKUP(D2351,PRC!$A$1:$C$21,3,0)*E2351</f>
        <v>1932000</v>
      </c>
      <c r="L2351">
        <f t="shared" ca="1" si="1280"/>
        <v>126000</v>
      </c>
      <c r="M2351">
        <f t="shared" ca="1" si="1281"/>
        <v>294000</v>
      </c>
      <c r="N2351">
        <f t="shared" ca="1" si="1282"/>
        <v>294000</v>
      </c>
      <c r="O2351">
        <f t="shared" ca="1" si="1283"/>
        <v>210000</v>
      </c>
      <c r="P2351">
        <f t="shared" ca="1" si="1273"/>
        <v>545996</v>
      </c>
      <c r="Q2351">
        <f ca="1">IF(P2351&gt;0,1,0)</f>
        <v>1</v>
      </c>
      <c r="R2351">
        <f t="shared" ca="1" si="1284"/>
        <v>19</v>
      </c>
      <c r="S2351">
        <f t="shared" ca="1" si="1285"/>
        <v>3</v>
      </c>
      <c r="T2351">
        <f t="shared" ca="1" si="1286"/>
        <v>7</v>
      </c>
      <c r="U2351">
        <f t="shared" ca="1" si="1287"/>
        <v>7</v>
      </c>
      <c r="V2351">
        <f t="shared" ca="1" si="1288"/>
        <v>5</v>
      </c>
      <c r="X2351">
        <f t="shared" si="1290"/>
        <v>2351</v>
      </c>
      <c r="Y2351">
        <f t="shared" si="1291"/>
        <v>2252</v>
      </c>
      <c r="Z2351">
        <f t="shared" si="1292"/>
        <v>2253</v>
      </c>
      <c r="AA2351">
        <f t="shared" si="1289"/>
        <v>2451</v>
      </c>
      <c r="AB2351">
        <f t="shared" si="1266"/>
        <v>200</v>
      </c>
      <c r="AM2351" t="str">
        <f t="shared" si="1267"/>
        <v>201903KS</v>
      </c>
      <c r="AN2351">
        <f t="shared" ca="1" si="1275"/>
        <v>19.000095238095238</v>
      </c>
      <c r="AO2351">
        <f t="shared" ca="1" si="1276"/>
        <v>3</v>
      </c>
      <c r="AP2351">
        <f t="shared" ca="1" si="1268"/>
        <v>7.0000000000000009</v>
      </c>
      <c r="AQ2351">
        <f t="shared" ca="1" si="1269"/>
        <v>7.0000000000000009</v>
      </c>
      <c r="AR2351">
        <f t="shared" ca="1" si="1270"/>
        <v>5</v>
      </c>
      <c r="AS2351">
        <f ca="1">P2351/J2351</f>
        <v>0.16049284008564385</v>
      </c>
    </row>
    <row r="2352" spans="1:45" x14ac:dyDescent="0.4">
      <c r="A2352">
        <f t="shared" si="1265"/>
        <v>201903</v>
      </c>
      <c r="B2352" t="s">
        <v>388</v>
      </c>
      <c r="C2352" t="s">
        <v>288</v>
      </c>
      <c r="D2352" t="str">
        <f t="shared" ca="1" si="1274"/>
        <v>I117</v>
      </c>
      <c r="E2352">
        <f t="shared" ca="1" si="1277"/>
        <v>27</v>
      </c>
      <c r="F2352">
        <f t="shared" ca="1" si="1278"/>
        <v>19</v>
      </c>
      <c r="G2352" t="str">
        <f t="shared" ca="1" si="1271"/>
        <v>S10</v>
      </c>
      <c r="H2352" t="str">
        <f t="shared" ca="1" si="1272"/>
        <v>S103</v>
      </c>
      <c r="I2352">
        <f ca="1">VLOOKUP(D2352,PRC!$A$2:$B$21,2,0)*E2352</f>
        <v>67500000</v>
      </c>
      <c r="J2352">
        <f t="shared" ca="1" si="1279"/>
        <v>60074996</v>
      </c>
      <c r="K2352">
        <f ca="1">VLOOKUP(D2352,PRC!$A$1:$C$21,3,0)*E2352</f>
        <v>31050000</v>
      </c>
      <c r="L2352">
        <f t="shared" ca="1" si="1280"/>
        <v>675000</v>
      </c>
      <c r="M2352">
        <f t="shared" ca="1" si="1281"/>
        <v>3375000</v>
      </c>
      <c r="N2352">
        <f t="shared" ca="1" si="1282"/>
        <v>6750000</v>
      </c>
      <c r="O2352">
        <f t="shared" ca="1" si="1283"/>
        <v>2700000</v>
      </c>
      <c r="P2352">
        <f t="shared" ca="1" si="1273"/>
        <v>15524996</v>
      </c>
      <c r="Q2352">
        <f ca="1">IF(P2352&gt;0,1,0)</f>
        <v>1</v>
      </c>
      <c r="R2352">
        <f t="shared" ca="1" si="1284"/>
        <v>11</v>
      </c>
      <c r="S2352">
        <f t="shared" ca="1" si="1285"/>
        <v>1</v>
      </c>
      <c r="T2352">
        <f t="shared" ca="1" si="1286"/>
        <v>5</v>
      </c>
      <c r="U2352">
        <f t="shared" ca="1" si="1287"/>
        <v>10</v>
      </c>
      <c r="V2352">
        <f t="shared" ca="1" si="1288"/>
        <v>4</v>
      </c>
      <c r="X2352">
        <f t="shared" si="1290"/>
        <v>2352</v>
      </c>
      <c r="Y2352">
        <f t="shared" si="1291"/>
        <v>2252</v>
      </c>
      <c r="Z2352">
        <f t="shared" si="1292"/>
        <v>2253</v>
      </c>
      <c r="AA2352">
        <f t="shared" si="1289"/>
        <v>2451</v>
      </c>
      <c r="AB2352">
        <f t="shared" si="1266"/>
        <v>200</v>
      </c>
      <c r="AM2352" t="str">
        <f t="shared" si="1267"/>
        <v>201903KS</v>
      </c>
      <c r="AN2352">
        <f t="shared" ca="1" si="1275"/>
        <v>11.000005925925926</v>
      </c>
      <c r="AO2352">
        <f t="shared" ca="1" si="1276"/>
        <v>1</v>
      </c>
      <c r="AP2352">
        <f t="shared" ca="1" si="1268"/>
        <v>5</v>
      </c>
      <c r="AQ2352">
        <f t="shared" ca="1" si="1269"/>
        <v>10</v>
      </c>
      <c r="AR2352">
        <f t="shared" ca="1" si="1270"/>
        <v>4</v>
      </c>
      <c r="AS2352">
        <f ca="1">P2352/J2352</f>
        <v>0.2584269169156499</v>
      </c>
    </row>
    <row r="2353" spans="1:45" x14ac:dyDescent="0.4">
      <c r="A2353">
        <f t="shared" si="1265"/>
        <v>201903</v>
      </c>
      <c r="B2353" t="s">
        <v>389</v>
      </c>
      <c r="C2353" t="s">
        <v>288</v>
      </c>
      <c r="D2353" t="str">
        <f t="shared" ca="1" si="1274"/>
        <v>I120</v>
      </c>
      <c r="E2353">
        <f t="shared" ca="1" si="1277"/>
        <v>34</v>
      </c>
      <c r="F2353">
        <f t="shared" ca="1" si="1278"/>
        <v>15</v>
      </c>
      <c r="G2353" t="str">
        <f t="shared" ca="1" si="1271"/>
        <v>S10</v>
      </c>
      <c r="H2353" t="str">
        <f t="shared" ca="1" si="1272"/>
        <v>S106</v>
      </c>
      <c r="I2353">
        <f ca="1">VLOOKUP(D2353,PRC!$A$2:$B$21,2,0)*E2353</f>
        <v>146200000</v>
      </c>
      <c r="J2353">
        <f t="shared" ca="1" si="1279"/>
        <v>130117996</v>
      </c>
      <c r="K2353">
        <f ca="1">VLOOKUP(D2353,PRC!$A$1:$C$21,3,0)*E2353</f>
        <v>65790000</v>
      </c>
      <c r="L2353">
        <f t="shared" ca="1" si="1280"/>
        <v>2924000</v>
      </c>
      <c r="M2353">
        <f t="shared" ca="1" si="1281"/>
        <v>10234000</v>
      </c>
      <c r="N2353">
        <f t="shared" ca="1" si="1282"/>
        <v>11696000</v>
      </c>
      <c r="O2353">
        <f t="shared" ca="1" si="1283"/>
        <v>4386000</v>
      </c>
      <c r="P2353">
        <f t="shared" ca="1" si="1273"/>
        <v>35087996</v>
      </c>
      <c r="Q2353">
        <f ca="1">IF(P2353&gt;0,1,0)</f>
        <v>1</v>
      </c>
      <c r="R2353">
        <f t="shared" ca="1" si="1284"/>
        <v>11</v>
      </c>
      <c r="S2353">
        <f t="shared" ca="1" si="1285"/>
        <v>2</v>
      </c>
      <c r="T2353">
        <f t="shared" ca="1" si="1286"/>
        <v>7</v>
      </c>
      <c r="U2353">
        <f t="shared" ca="1" si="1287"/>
        <v>8</v>
      </c>
      <c r="V2353">
        <f t="shared" ca="1" si="1288"/>
        <v>3</v>
      </c>
      <c r="X2353">
        <f t="shared" si="1290"/>
        <v>2353</v>
      </c>
      <c r="Y2353">
        <f t="shared" si="1291"/>
        <v>2252</v>
      </c>
      <c r="Z2353">
        <f t="shared" si="1292"/>
        <v>2253</v>
      </c>
      <c r="AA2353">
        <f t="shared" si="1289"/>
        <v>2451</v>
      </c>
      <c r="AB2353">
        <f t="shared" si="1266"/>
        <v>200</v>
      </c>
      <c r="AM2353" t="str">
        <f t="shared" si="1267"/>
        <v>201903KS</v>
      </c>
      <c r="AN2353">
        <f t="shared" ca="1" si="1275"/>
        <v>11.000002735978109</v>
      </c>
      <c r="AO2353">
        <f t="shared" ca="1" si="1276"/>
        <v>2</v>
      </c>
      <c r="AP2353">
        <f t="shared" ca="1" si="1268"/>
        <v>7.0000000000000009</v>
      </c>
      <c r="AQ2353">
        <f t="shared" ca="1" si="1269"/>
        <v>8</v>
      </c>
      <c r="AR2353">
        <f t="shared" ca="1" si="1270"/>
        <v>3</v>
      </c>
      <c r="AS2353">
        <f ca="1">P2353/J2353</f>
        <v>0.26966289889678291</v>
      </c>
    </row>
    <row r="2354" spans="1:45" x14ac:dyDescent="0.4">
      <c r="A2354">
        <f t="shared" si="1265"/>
        <v>201903</v>
      </c>
      <c r="B2354" t="s">
        <v>390</v>
      </c>
      <c r="C2354" t="s">
        <v>288</v>
      </c>
      <c r="D2354" t="str">
        <f t="shared" ca="1" si="1274"/>
        <v>I114</v>
      </c>
      <c r="E2354">
        <f t="shared" ca="1" si="1277"/>
        <v>17</v>
      </c>
      <c r="F2354">
        <f t="shared" ca="1" si="1278"/>
        <v>13</v>
      </c>
      <c r="G2354" t="str">
        <f t="shared" ca="1" si="1271"/>
        <v>S12</v>
      </c>
      <c r="H2354" t="str">
        <f t="shared" ca="1" si="1272"/>
        <v>S120</v>
      </c>
      <c r="I2354">
        <f ca="1">VLOOKUP(D2354,PRC!$A$2:$B$21,2,0)*E2354</f>
        <v>4080000</v>
      </c>
      <c r="J2354">
        <f t="shared" ca="1" si="1279"/>
        <v>3427196</v>
      </c>
      <c r="K2354">
        <f ca="1">VLOOKUP(D2354,PRC!$A$1:$C$21,3,0)*E2354</f>
        <v>2366400</v>
      </c>
      <c r="L2354">
        <f t="shared" ca="1" si="1280"/>
        <v>41000</v>
      </c>
      <c r="M2354">
        <f t="shared" ca="1" si="1281"/>
        <v>245000</v>
      </c>
      <c r="N2354">
        <f t="shared" ca="1" si="1282"/>
        <v>408000</v>
      </c>
      <c r="O2354">
        <f t="shared" ca="1" si="1283"/>
        <v>122000</v>
      </c>
      <c r="P2354">
        <f t="shared" ca="1" si="1273"/>
        <v>244796</v>
      </c>
      <c r="Q2354">
        <f ca="1">IF(P2354&gt;0,1,0)</f>
        <v>1</v>
      </c>
      <c r="R2354">
        <f t="shared" ca="1" si="1284"/>
        <v>16</v>
      </c>
      <c r="S2354">
        <f t="shared" ca="1" si="1285"/>
        <v>1</v>
      </c>
      <c r="T2354">
        <f t="shared" ca="1" si="1286"/>
        <v>6</v>
      </c>
      <c r="U2354">
        <f t="shared" ca="1" si="1287"/>
        <v>10</v>
      </c>
      <c r="V2354">
        <f t="shared" ca="1" si="1288"/>
        <v>3</v>
      </c>
      <c r="X2354">
        <f t="shared" si="1290"/>
        <v>2354</v>
      </c>
      <c r="Y2354">
        <f t="shared" si="1291"/>
        <v>2252</v>
      </c>
      <c r="Z2354">
        <f t="shared" si="1292"/>
        <v>2253</v>
      </c>
      <c r="AA2354">
        <f t="shared" si="1289"/>
        <v>2451</v>
      </c>
      <c r="AB2354">
        <f t="shared" si="1266"/>
        <v>200</v>
      </c>
      <c r="AM2354" t="str">
        <f t="shared" si="1267"/>
        <v>201903KS</v>
      </c>
      <c r="AN2354">
        <f t="shared" ca="1" si="1275"/>
        <v>16.000098039215683</v>
      </c>
      <c r="AO2354">
        <f t="shared" ca="1" si="1276"/>
        <v>1.0049019607843137</v>
      </c>
      <c r="AP2354">
        <f t="shared" ca="1" si="1268"/>
        <v>6.0049019607843137</v>
      </c>
      <c r="AQ2354">
        <f t="shared" ca="1" si="1269"/>
        <v>10</v>
      </c>
      <c r="AR2354">
        <f t="shared" ca="1" si="1270"/>
        <v>2.9901960784313726</v>
      </c>
      <c r="AS2354">
        <f ca="1">P2354/J2354</f>
        <v>7.1427487660466457E-2</v>
      </c>
    </row>
    <row r="2355" spans="1:45" x14ac:dyDescent="0.4">
      <c r="A2355">
        <f t="shared" si="1265"/>
        <v>201903</v>
      </c>
      <c r="B2355" t="s">
        <v>391</v>
      </c>
      <c r="C2355" t="s">
        <v>288</v>
      </c>
      <c r="D2355" t="str">
        <f t="shared" ca="1" si="1274"/>
        <v>I105</v>
      </c>
      <c r="E2355">
        <f t="shared" ca="1" si="1277"/>
        <v>15</v>
      </c>
      <c r="F2355">
        <f t="shared" ca="1" si="1278"/>
        <v>10</v>
      </c>
      <c r="G2355" t="str">
        <f t="shared" ca="1" si="1271"/>
        <v>S11</v>
      </c>
      <c r="H2355" t="str">
        <f t="shared" ca="1" si="1272"/>
        <v>S113</v>
      </c>
      <c r="I2355">
        <f ca="1">VLOOKUP(D2355,PRC!$A$2:$B$21,2,0)*E2355</f>
        <v>1500000</v>
      </c>
      <c r="J2355">
        <f t="shared" ca="1" si="1279"/>
        <v>1274996</v>
      </c>
      <c r="K2355">
        <f ca="1">VLOOKUP(D2355,PRC!$A$1:$C$21,3,0)*E2355</f>
        <v>885000</v>
      </c>
      <c r="L2355">
        <f t="shared" ca="1" si="1280"/>
        <v>30000</v>
      </c>
      <c r="M2355">
        <f t="shared" ca="1" si="1281"/>
        <v>90000</v>
      </c>
      <c r="N2355">
        <f t="shared" ca="1" si="1282"/>
        <v>135000</v>
      </c>
      <c r="O2355">
        <f t="shared" ca="1" si="1283"/>
        <v>75000</v>
      </c>
      <c r="P2355">
        <f t="shared" ca="1" si="1273"/>
        <v>59996</v>
      </c>
      <c r="Q2355">
        <f ca="1">IF(P2355&gt;0,1,0)</f>
        <v>1</v>
      </c>
      <c r="R2355">
        <f t="shared" ca="1" si="1284"/>
        <v>15</v>
      </c>
      <c r="S2355">
        <f t="shared" ca="1" si="1285"/>
        <v>2</v>
      </c>
      <c r="T2355">
        <f t="shared" ca="1" si="1286"/>
        <v>6</v>
      </c>
      <c r="U2355">
        <f t="shared" ca="1" si="1287"/>
        <v>9</v>
      </c>
      <c r="V2355">
        <f t="shared" ca="1" si="1288"/>
        <v>5</v>
      </c>
      <c r="X2355">
        <f t="shared" si="1290"/>
        <v>2355</v>
      </c>
      <c r="Y2355">
        <f t="shared" si="1291"/>
        <v>2252</v>
      </c>
      <c r="Z2355">
        <f t="shared" si="1292"/>
        <v>2253</v>
      </c>
      <c r="AA2355">
        <f t="shared" si="1289"/>
        <v>2451</v>
      </c>
      <c r="AB2355">
        <f t="shared" si="1266"/>
        <v>200</v>
      </c>
      <c r="AM2355" t="str">
        <f t="shared" si="1267"/>
        <v>201903KS</v>
      </c>
      <c r="AN2355">
        <f t="shared" ca="1" si="1275"/>
        <v>15.000266666666661</v>
      </c>
      <c r="AO2355">
        <f t="shared" ca="1" si="1276"/>
        <v>2</v>
      </c>
      <c r="AP2355">
        <f t="shared" ca="1" si="1268"/>
        <v>6</v>
      </c>
      <c r="AQ2355">
        <f t="shared" ca="1" si="1269"/>
        <v>9</v>
      </c>
      <c r="AR2355">
        <f t="shared" ca="1" si="1270"/>
        <v>5</v>
      </c>
      <c r="AS2355">
        <f ca="1">P2355/J2355</f>
        <v>4.7055833900655375E-2</v>
      </c>
    </row>
    <row r="2356" spans="1:45" x14ac:dyDescent="0.4">
      <c r="A2356">
        <f t="shared" si="1265"/>
        <v>201903</v>
      </c>
      <c r="B2356" t="s">
        <v>392</v>
      </c>
      <c r="C2356" t="s">
        <v>288</v>
      </c>
      <c r="D2356" t="str">
        <f t="shared" ca="1" si="1274"/>
        <v>I119</v>
      </c>
      <c r="E2356">
        <f t="shared" ca="1" si="1277"/>
        <v>44</v>
      </c>
      <c r="F2356">
        <f t="shared" ca="1" si="1278"/>
        <v>18</v>
      </c>
      <c r="G2356" t="str">
        <f t="shared" ca="1" si="1271"/>
        <v>S11</v>
      </c>
      <c r="H2356" t="str">
        <f t="shared" ca="1" si="1272"/>
        <v>S114</v>
      </c>
      <c r="I2356">
        <f ca="1">VLOOKUP(D2356,PRC!$A$2:$B$21,2,0)*E2356</f>
        <v>4180000</v>
      </c>
      <c r="J2356">
        <f t="shared" ca="1" si="1279"/>
        <v>3343996</v>
      </c>
      <c r="K2356">
        <f ca="1">VLOOKUP(D2356,PRC!$A$1:$C$21,3,0)*E2356</f>
        <v>2006400</v>
      </c>
      <c r="L2356">
        <f t="shared" ca="1" si="1280"/>
        <v>125000</v>
      </c>
      <c r="M2356">
        <f t="shared" ca="1" si="1281"/>
        <v>167000</v>
      </c>
      <c r="N2356">
        <f t="shared" ca="1" si="1282"/>
        <v>251000</v>
      </c>
      <c r="O2356">
        <f t="shared" ca="1" si="1283"/>
        <v>167000</v>
      </c>
      <c r="P2356">
        <f t="shared" ca="1" si="1273"/>
        <v>627596</v>
      </c>
      <c r="Q2356">
        <f ca="1">IF(P2356&gt;0,1,0)</f>
        <v>1</v>
      </c>
      <c r="R2356">
        <f t="shared" ca="1" si="1284"/>
        <v>20</v>
      </c>
      <c r="S2356">
        <f t="shared" ca="1" si="1285"/>
        <v>3</v>
      </c>
      <c r="T2356">
        <f t="shared" ca="1" si="1286"/>
        <v>4</v>
      </c>
      <c r="U2356">
        <f t="shared" ca="1" si="1287"/>
        <v>6</v>
      </c>
      <c r="V2356">
        <f t="shared" ca="1" si="1288"/>
        <v>4</v>
      </c>
      <c r="X2356">
        <f t="shared" si="1290"/>
        <v>2356</v>
      </c>
      <c r="Y2356">
        <f t="shared" si="1291"/>
        <v>2252</v>
      </c>
      <c r="Z2356">
        <f t="shared" si="1292"/>
        <v>2253</v>
      </c>
      <c r="AA2356">
        <f t="shared" si="1289"/>
        <v>2451</v>
      </c>
      <c r="AB2356">
        <f t="shared" si="1266"/>
        <v>200</v>
      </c>
      <c r="AM2356" t="str">
        <f t="shared" si="1267"/>
        <v>201903KS</v>
      </c>
      <c r="AN2356">
        <f t="shared" ca="1" si="1275"/>
        <v>20.000095693779908</v>
      </c>
      <c r="AO2356">
        <f t="shared" ca="1" si="1276"/>
        <v>2.9904306220095696</v>
      </c>
      <c r="AP2356">
        <f t="shared" ca="1" si="1268"/>
        <v>3.995215311004785</v>
      </c>
      <c r="AQ2356">
        <f t="shared" ca="1" si="1269"/>
        <v>6.0047846889952154</v>
      </c>
      <c r="AR2356">
        <f t="shared" ca="1" si="1270"/>
        <v>3.995215311004785</v>
      </c>
      <c r="AS2356">
        <f ca="1">P2356/J2356</f>
        <v>0.18767845416083034</v>
      </c>
    </row>
    <row r="2357" spans="1:45" x14ac:dyDescent="0.4">
      <c r="A2357">
        <f t="shared" si="1265"/>
        <v>201903</v>
      </c>
      <c r="B2357" t="s">
        <v>393</v>
      </c>
      <c r="C2357" t="s">
        <v>288</v>
      </c>
      <c r="D2357" t="str">
        <f t="shared" ca="1" si="1274"/>
        <v>I112</v>
      </c>
      <c r="E2357">
        <f t="shared" ca="1" si="1277"/>
        <v>26</v>
      </c>
      <c r="F2357">
        <f t="shared" ca="1" si="1278"/>
        <v>20</v>
      </c>
      <c r="G2357" t="str">
        <f t="shared" ca="1" si="1271"/>
        <v>S11</v>
      </c>
      <c r="H2357" t="str">
        <f t="shared" ca="1" si="1272"/>
        <v>S115</v>
      </c>
      <c r="I2357">
        <f ca="1">VLOOKUP(D2357,PRC!$A$2:$B$21,2,0)*E2357</f>
        <v>1690000</v>
      </c>
      <c r="J2357">
        <f t="shared" ca="1" si="1279"/>
        <v>1385796</v>
      </c>
      <c r="K2357">
        <f ca="1">VLOOKUP(D2357,PRC!$A$1:$C$21,3,0)*E2357</f>
        <v>845000</v>
      </c>
      <c r="L2357">
        <f t="shared" ca="1" si="1280"/>
        <v>17000</v>
      </c>
      <c r="M2357">
        <f t="shared" ca="1" si="1281"/>
        <v>118000</v>
      </c>
      <c r="N2357">
        <f t="shared" ca="1" si="1282"/>
        <v>101000</v>
      </c>
      <c r="O2357">
        <f t="shared" ca="1" si="1283"/>
        <v>51000</v>
      </c>
      <c r="P2357">
        <f t="shared" ca="1" si="1273"/>
        <v>253796</v>
      </c>
      <c r="Q2357">
        <f ca="1">IF(P2357&gt;0,1,0)</f>
        <v>1</v>
      </c>
      <c r="R2357">
        <f t="shared" ca="1" si="1284"/>
        <v>18</v>
      </c>
      <c r="S2357">
        <f t="shared" ca="1" si="1285"/>
        <v>1</v>
      </c>
      <c r="T2357">
        <f t="shared" ca="1" si="1286"/>
        <v>7</v>
      </c>
      <c r="U2357">
        <f t="shared" ca="1" si="1287"/>
        <v>6</v>
      </c>
      <c r="V2357">
        <f t="shared" ca="1" si="1288"/>
        <v>3</v>
      </c>
      <c r="X2357">
        <f t="shared" si="1290"/>
        <v>2357</v>
      </c>
      <c r="Y2357">
        <f t="shared" si="1291"/>
        <v>2252</v>
      </c>
      <c r="Z2357">
        <f t="shared" si="1292"/>
        <v>2253</v>
      </c>
      <c r="AA2357">
        <f t="shared" si="1289"/>
        <v>2451</v>
      </c>
      <c r="AB2357">
        <f t="shared" si="1266"/>
        <v>200</v>
      </c>
      <c r="AM2357" t="str">
        <f t="shared" si="1267"/>
        <v>201903KS</v>
      </c>
      <c r="AN2357">
        <f t="shared" ca="1" si="1275"/>
        <v>18.000236686390537</v>
      </c>
      <c r="AO2357">
        <f t="shared" ca="1" si="1276"/>
        <v>1.0059171597633136</v>
      </c>
      <c r="AP2357">
        <f t="shared" ca="1" si="1268"/>
        <v>6.9822485207100593</v>
      </c>
      <c r="AQ2357">
        <f t="shared" ca="1" si="1269"/>
        <v>5.9763313609467454</v>
      </c>
      <c r="AR2357">
        <f t="shared" ca="1" si="1270"/>
        <v>3.0177514792899407</v>
      </c>
      <c r="AS2357">
        <f ca="1">P2357/J2357</f>
        <v>0.18314095292525018</v>
      </c>
    </row>
    <row r="2358" spans="1:45" x14ac:dyDescent="0.4">
      <c r="A2358">
        <f t="shared" si="1265"/>
        <v>201903</v>
      </c>
      <c r="B2358" t="s">
        <v>394</v>
      </c>
      <c r="C2358" t="s">
        <v>288</v>
      </c>
      <c r="D2358" t="str">
        <f t="shared" ca="1" si="1274"/>
        <v>I114</v>
      </c>
      <c r="E2358">
        <f t="shared" ca="1" si="1277"/>
        <v>35</v>
      </c>
      <c r="F2358">
        <f t="shared" ca="1" si="1278"/>
        <v>16</v>
      </c>
      <c r="G2358" t="str">
        <f t="shared" ca="1" si="1271"/>
        <v>S11</v>
      </c>
      <c r="H2358" t="str">
        <f t="shared" ca="1" si="1272"/>
        <v>S116</v>
      </c>
      <c r="I2358">
        <f ca="1">VLOOKUP(D2358,PRC!$A$2:$B$21,2,0)*E2358</f>
        <v>8400000</v>
      </c>
      <c r="J2358">
        <f t="shared" ca="1" si="1279"/>
        <v>7223996</v>
      </c>
      <c r="K2358">
        <f ca="1">VLOOKUP(D2358,PRC!$A$1:$C$21,3,0)*E2358</f>
        <v>4872000</v>
      </c>
      <c r="L2358">
        <f t="shared" ca="1" si="1280"/>
        <v>84000</v>
      </c>
      <c r="M2358">
        <f t="shared" ca="1" si="1281"/>
        <v>504000</v>
      </c>
      <c r="N2358">
        <f t="shared" ca="1" si="1282"/>
        <v>672000</v>
      </c>
      <c r="O2358">
        <f t="shared" ca="1" si="1283"/>
        <v>420000</v>
      </c>
      <c r="P2358">
        <f t="shared" ca="1" si="1273"/>
        <v>671996</v>
      </c>
      <c r="Q2358">
        <f ca="1">IF(P2358&gt;0,1,0)</f>
        <v>1</v>
      </c>
      <c r="R2358">
        <f t="shared" ca="1" si="1284"/>
        <v>14</v>
      </c>
      <c r="S2358">
        <f t="shared" ca="1" si="1285"/>
        <v>1</v>
      </c>
      <c r="T2358">
        <f t="shared" ca="1" si="1286"/>
        <v>6</v>
      </c>
      <c r="U2358">
        <f t="shared" ca="1" si="1287"/>
        <v>8</v>
      </c>
      <c r="V2358">
        <f t="shared" ca="1" si="1288"/>
        <v>5</v>
      </c>
      <c r="X2358">
        <f t="shared" si="1290"/>
        <v>2358</v>
      </c>
      <c r="Y2358">
        <f t="shared" si="1291"/>
        <v>2252</v>
      </c>
      <c r="Z2358">
        <f t="shared" si="1292"/>
        <v>2253</v>
      </c>
      <c r="AA2358">
        <f t="shared" si="1289"/>
        <v>2451</v>
      </c>
      <c r="AB2358">
        <f t="shared" si="1266"/>
        <v>200</v>
      </c>
      <c r="AM2358" t="str">
        <f t="shared" si="1267"/>
        <v>201903KS</v>
      </c>
      <c r="AN2358">
        <f t="shared" ca="1" si="1275"/>
        <v>14.000047619047617</v>
      </c>
      <c r="AO2358">
        <f t="shared" ca="1" si="1276"/>
        <v>1</v>
      </c>
      <c r="AP2358">
        <f t="shared" ca="1" si="1268"/>
        <v>6</v>
      </c>
      <c r="AQ2358">
        <f t="shared" ca="1" si="1269"/>
        <v>8</v>
      </c>
      <c r="AR2358">
        <f t="shared" ca="1" si="1270"/>
        <v>5</v>
      </c>
      <c r="AS2358">
        <f ca="1">P2358/J2358</f>
        <v>9.3022753611712958E-2</v>
      </c>
    </row>
    <row r="2359" spans="1:45" x14ac:dyDescent="0.4">
      <c r="A2359">
        <f t="shared" si="1265"/>
        <v>201903</v>
      </c>
      <c r="B2359" t="s">
        <v>395</v>
      </c>
      <c r="C2359" t="s">
        <v>288</v>
      </c>
      <c r="D2359" t="str">
        <f t="shared" ca="1" si="1274"/>
        <v>I120</v>
      </c>
      <c r="E2359">
        <f t="shared" ca="1" si="1277"/>
        <v>44</v>
      </c>
      <c r="F2359">
        <f t="shared" ca="1" si="1278"/>
        <v>10</v>
      </c>
      <c r="G2359" t="str">
        <f t="shared" ca="1" si="1271"/>
        <v>S10</v>
      </c>
      <c r="H2359" t="str">
        <f t="shared" ca="1" si="1272"/>
        <v>S101</v>
      </c>
      <c r="I2359">
        <f ca="1">VLOOKUP(D2359,PRC!$A$2:$B$21,2,0)*E2359</f>
        <v>189200000</v>
      </c>
      <c r="J2359">
        <f t="shared" ca="1" si="1279"/>
        <v>155143996</v>
      </c>
      <c r="K2359">
        <f ca="1">VLOOKUP(D2359,PRC!$A$1:$C$21,3,0)*E2359</f>
        <v>85140000</v>
      </c>
      <c r="L2359">
        <f t="shared" ca="1" si="1280"/>
        <v>1892000</v>
      </c>
      <c r="M2359">
        <f t="shared" ca="1" si="1281"/>
        <v>11352000</v>
      </c>
      <c r="N2359">
        <f t="shared" ca="1" si="1282"/>
        <v>18920000</v>
      </c>
      <c r="O2359">
        <f t="shared" ca="1" si="1283"/>
        <v>9460000</v>
      </c>
      <c r="P2359">
        <f t="shared" ca="1" si="1273"/>
        <v>28379996</v>
      </c>
      <c r="Q2359">
        <f ca="1">IF(P2359&gt;0,1,0)</f>
        <v>1</v>
      </c>
      <c r="R2359">
        <f t="shared" ca="1" si="1284"/>
        <v>18</v>
      </c>
      <c r="S2359">
        <f t="shared" ca="1" si="1285"/>
        <v>1</v>
      </c>
      <c r="T2359">
        <f t="shared" ca="1" si="1286"/>
        <v>6</v>
      </c>
      <c r="U2359">
        <f t="shared" ca="1" si="1287"/>
        <v>10</v>
      </c>
      <c r="V2359">
        <f t="shared" ca="1" si="1288"/>
        <v>5</v>
      </c>
      <c r="X2359">
        <f t="shared" si="1290"/>
        <v>2359</v>
      </c>
      <c r="Y2359">
        <f t="shared" si="1291"/>
        <v>2252</v>
      </c>
      <c r="Z2359">
        <f t="shared" si="1292"/>
        <v>2253</v>
      </c>
      <c r="AA2359">
        <f t="shared" si="1289"/>
        <v>2451</v>
      </c>
      <c r="AB2359">
        <f t="shared" si="1266"/>
        <v>200</v>
      </c>
      <c r="AM2359" t="str">
        <f t="shared" si="1267"/>
        <v>201903KS</v>
      </c>
      <c r="AN2359">
        <f t="shared" ca="1" si="1275"/>
        <v>18.000002114164904</v>
      </c>
      <c r="AO2359">
        <f t="shared" ca="1" si="1276"/>
        <v>1</v>
      </c>
      <c r="AP2359">
        <f t="shared" ca="1" si="1268"/>
        <v>6</v>
      </c>
      <c r="AQ2359">
        <f t="shared" ca="1" si="1269"/>
        <v>10</v>
      </c>
      <c r="AR2359">
        <f t="shared" ca="1" si="1270"/>
        <v>5</v>
      </c>
      <c r="AS2359">
        <f ca="1">P2359/J2359</f>
        <v>0.18292680820210405</v>
      </c>
    </row>
    <row r="2360" spans="1:45" x14ac:dyDescent="0.4">
      <c r="A2360">
        <f t="shared" si="1265"/>
        <v>201903</v>
      </c>
      <c r="B2360" t="s">
        <v>396</v>
      </c>
      <c r="C2360" t="s">
        <v>288</v>
      </c>
      <c r="D2360" t="str">
        <f t="shared" ca="1" si="1274"/>
        <v>I102</v>
      </c>
      <c r="E2360">
        <f t="shared" ca="1" si="1277"/>
        <v>35</v>
      </c>
      <c r="F2360">
        <f t="shared" ca="1" si="1278"/>
        <v>14</v>
      </c>
      <c r="G2360" t="str">
        <f t="shared" ca="1" si="1271"/>
        <v>S11</v>
      </c>
      <c r="H2360" t="str">
        <f t="shared" ca="1" si="1272"/>
        <v>S116</v>
      </c>
      <c r="I2360">
        <f ca="1">VLOOKUP(D2360,PRC!$A$2:$B$21,2,0)*E2360</f>
        <v>1400000</v>
      </c>
      <c r="J2360">
        <f t="shared" ca="1" si="1279"/>
        <v>1119996</v>
      </c>
      <c r="K2360">
        <f ca="1">VLOOKUP(D2360,PRC!$A$1:$C$21,3,0)*E2360</f>
        <v>658000</v>
      </c>
      <c r="L2360">
        <f t="shared" ca="1" si="1280"/>
        <v>28000</v>
      </c>
      <c r="M2360">
        <f t="shared" ca="1" si="1281"/>
        <v>84000</v>
      </c>
      <c r="N2360">
        <f t="shared" ca="1" si="1282"/>
        <v>126000</v>
      </c>
      <c r="O2360">
        <f t="shared" ca="1" si="1283"/>
        <v>70000</v>
      </c>
      <c r="P2360">
        <f t="shared" ca="1" si="1273"/>
        <v>153996</v>
      </c>
      <c r="Q2360">
        <f ca="1">IF(P2360&gt;0,1,0)</f>
        <v>1</v>
      </c>
      <c r="R2360">
        <f t="shared" ca="1" si="1284"/>
        <v>20</v>
      </c>
      <c r="S2360">
        <f t="shared" ca="1" si="1285"/>
        <v>2</v>
      </c>
      <c r="T2360">
        <f t="shared" ca="1" si="1286"/>
        <v>6</v>
      </c>
      <c r="U2360">
        <f t="shared" ca="1" si="1287"/>
        <v>9</v>
      </c>
      <c r="V2360">
        <f t="shared" ca="1" si="1288"/>
        <v>5</v>
      </c>
      <c r="X2360">
        <f t="shared" si="1290"/>
        <v>2360</v>
      </c>
      <c r="Y2360">
        <f t="shared" si="1291"/>
        <v>2252</v>
      </c>
      <c r="Z2360">
        <f t="shared" si="1292"/>
        <v>2253</v>
      </c>
      <c r="AA2360">
        <f t="shared" si="1289"/>
        <v>2451</v>
      </c>
      <c r="AB2360">
        <f t="shared" si="1266"/>
        <v>200</v>
      </c>
      <c r="AM2360" t="str">
        <f t="shared" si="1267"/>
        <v>201903KS</v>
      </c>
      <c r="AN2360">
        <f t="shared" ca="1" si="1275"/>
        <v>20.000285714285717</v>
      </c>
      <c r="AO2360">
        <f t="shared" ca="1" si="1276"/>
        <v>2</v>
      </c>
      <c r="AP2360">
        <f t="shared" ca="1" si="1268"/>
        <v>6</v>
      </c>
      <c r="AQ2360">
        <f t="shared" ca="1" si="1269"/>
        <v>9</v>
      </c>
      <c r="AR2360">
        <f t="shared" ca="1" si="1270"/>
        <v>5</v>
      </c>
      <c r="AS2360">
        <f ca="1">P2360/J2360</f>
        <v>0.13749691963185584</v>
      </c>
    </row>
    <row r="2361" spans="1:45" x14ac:dyDescent="0.4">
      <c r="A2361">
        <f t="shared" si="1265"/>
        <v>201903</v>
      </c>
      <c r="B2361" t="s">
        <v>397</v>
      </c>
      <c r="C2361" t="s">
        <v>288</v>
      </c>
      <c r="D2361" t="str">
        <f t="shared" ca="1" si="1274"/>
        <v>I102</v>
      </c>
      <c r="E2361">
        <f t="shared" ca="1" si="1277"/>
        <v>44</v>
      </c>
      <c r="F2361">
        <f t="shared" ca="1" si="1278"/>
        <v>10</v>
      </c>
      <c r="G2361" t="str">
        <f t="shared" ca="1" si="1271"/>
        <v>S11</v>
      </c>
      <c r="H2361" t="str">
        <f t="shared" ca="1" si="1272"/>
        <v>S118</v>
      </c>
      <c r="I2361">
        <f ca="1">VLOOKUP(D2361,PRC!$A$2:$B$21,2,0)*E2361</f>
        <v>1760000</v>
      </c>
      <c r="J2361">
        <f t="shared" ca="1" si="1279"/>
        <v>1478396</v>
      </c>
      <c r="K2361">
        <f ca="1">VLOOKUP(D2361,PRC!$A$1:$C$21,3,0)*E2361</f>
        <v>827200</v>
      </c>
      <c r="L2361">
        <f t="shared" ca="1" si="1280"/>
        <v>18000</v>
      </c>
      <c r="M2361">
        <f t="shared" ca="1" si="1281"/>
        <v>123000</v>
      </c>
      <c r="N2361">
        <f t="shared" ca="1" si="1282"/>
        <v>176000</v>
      </c>
      <c r="O2361">
        <f t="shared" ca="1" si="1283"/>
        <v>53000</v>
      </c>
      <c r="P2361">
        <f t="shared" ca="1" si="1273"/>
        <v>281196</v>
      </c>
      <c r="Q2361">
        <f ca="1">IF(P2361&gt;0,1,0)</f>
        <v>1</v>
      </c>
      <c r="R2361">
        <f t="shared" ca="1" si="1284"/>
        <v>16</v>
      </c>
      <c r="S2361">
        <f t="shared" ca="1" si="1285"/>
        <v>1</v>
      </c>
      <c r="T2361">
        <f t="shared" ca="1" si="1286"/>
        <v>7</v>
      </c>
      <c r="U2361">
        <f t="shared" ca="1" si="1287"/>
        <v>10</v>
      </c>
      <c r="V2361">
        <f t="shared" ca="1" si="1288"/>
        <v>3</v>
      </c>
      <c r="X2361">
        <f t="shared" si="1290"/>
        <v>2361</v>
      </c>
      <c r="Y2361">
        <f t="shared" si="1291"/>
        <v>2252</v>
      </c>
      <c r="Z2361">
        <f t="shared" si="1292"/>
        <v>2253</v>
      </c>
      <c r="AA2361">
        <f t="shared" si="1289"/>
        <v>2451</v>
      </c>
      <c r="AB2361">
        <f t="shared" si="1266"/>
        <v>200</v>
      </c>
      <c r="AM2361" t="str">
        <f t="shared" si="1267"/>
        <v>201903KS</v>
      </c>
      <c r="AN2361">
        <f t="shared" ca="1" si="1275"/>
        <v>16.000227272727273</v>
      </c>
      <c r="AO2361">
        <f t="shared" ca="1" si="1276"/>
        <v>1.0227272727272727</v>
      </c>
      <c r="AP2361">
        <f t="shared" ca="1" si="1268"/>
        <v>6.9886363636363633</v>
      </c>
      <c r="AQ2361">
        <f t="shared" ca="1" si="1269"/>
        <v>10</v>
      </c>
      <c r="AR2361">
        <f t="shared" ca="1" si="1270"/>
        <v>3.0113636363636362</v>
      </c>
      <c r="AS2361">
        <f ca="1">P2361/J2361</f>
        <v>0.19020343669761011</v>
      </c>
    </row>
    <row r="2362" spans="1:45" x14ac:dyDescent="0.4">
      <c r="A2362">
        <f t="shared" si="1265"/>
        <v>201903</v>
      </c>
      <c r="B2362" t="s">
        <v>398</v>
      </c>
      <c r="C2362" t="s">
        <v>288</v>
      </c>
      <c r="D2362" t="str">
        <f t="shared" ca="1" si="1274"/>
        <v>I105</v>
      </c>
      <c r="E2362">
        <f t="shared" ca="1" si="1277"/>
        <v>21</v>
      </c>
      <c r="F2362">
        <f t="shared" ca="1" si="1278"/>
        <v>14</v>
      </c>
      <c r="G2362" t="str">
        <f t="shared" ca="1" si="1271"/>
        <v>S11</v>
      </c>
      <c r="H2362" t="str">
        <f t="shared" ca="1" si="1272"/>
        <v>S115</v>
      </c>
      <c r="I2362">
        <f ca="1">VLOOKUP(D2362,PRC!$A$2:$B$21,2,0)*E2362</f>
        <v>2100000</v>
      </c>
      <c r="J2362">
        <f t="shared" ca="1" si="1279"/>
        <v>1826996</v>
      </c>
      <c r="K2362">
        <f ca="1">VLOOKUP(D2362,PRC!$A$1:$C$21,3,0)*E2362</f>
        <v>1239000</v>
      </c>
      <c r="L2362">
        <f t="shared" ca="1" si="1280"/>
        <v>63000</v>
      </c>
      <c r="M2362">
        <f t="shared" ca="1" si="1281"/>
        <v>126000</v>
      </c>
      <c r="N2362">
        <f t="shared" ca="1" si="1282"/>
        <v>126000</v>
      </c>
      <c r="O2362">
        <f t="shared" ca="1" si="1283"/>
        <v>105000</v>
      </c>
      <c r="P2362">
        <f t="shared" ca="1" si="1273"/>
        <v>167996</v>
      </c>
      <c r="Q2362">
        <f ca="1">IF(P2362&gt;0,1,0)</f>
        <v>1</v>
      </c>
      <c r="R2362">
        <f t="shared" ca="1" si="1284"/>
        <v>13</v>
      </c>
      <c r="S2362">
        <f t="shared" ca="1" si="1285"/>
        <v>3</v>
      </c>
      <c r="T2362">
        <f t="shared" ca="1" si="1286"/>
        <v>6</v>
      </c>
      <c r="U2362">
        <f t="shared" ca="1" si="1287"/>
        <v>6</v>
      </c>
      <c r="V2362">
        <f t="shared" ca="1" si="1288"/>
        <v>5</v>
      </c>
      <c r="X2362">
        <f t="shared" si="1290"/>
        <v>2362</v>
      </c>
      <c r="Y2362">
        <f t="shared" si="1291"/>
        <v>2252</v>
      </c>
      <c r="Z2362">
        <f t="shared" si="1292"/>
        <v>2253</v>
      </c>
      <c r="AA2362">
        <f t="shared" si="1289"/>
        <v>2451</v>
      </c>
      <c r="AB2362">
        <f t="shared" si="1266"/>
        <v>200</v>
      </c>
      <c r="AM2362" t="str">
        <f t="shared" si="1267"/>
        <v>201903KS</v>
      </c>
      <c r="AN2362">
        <f t="shared" ca="1" si="1275"/>
        <v>13.000190476190475</v>
      </c>
      <c r="AO2362">
        <f t="shared" ca="1" si="1276"/>
        <v>3</v>
      </c>
      <c r="AP2362">
        <f t="shared" ca="1" si="1268"/>
        <v>6</v>
      </c>
      <c r="AQ2362">
        <f t="shared" ca="1" si="1269"/>
        <v>6</v>
      </c>
      <c r="AR2362">
        <f t="shared" ca="1" si="1270"/>
        <v>5</v>
      </c>
      <c r="AS2362">
        <f ca="1">P2362/J2362</f>
        <v>9.1952034925090145E-2</v>
      </c>
    </row>
    <row r="2363" spans="1:45" x14ac:dyDescent="0.4">
      <c r="A2363">
        <f t="shared" si="1265"/>
        <v>201903</v>
      </c>
      <c r="B2363" t="s">
        <v>399</v>
      </c>
      <c r="C2363" t="s">
        <v>288</v>
      </c>
      <c r="D2363" t="str">
        <f t="shared" ca="1" si="1274"/>
        <v>I115</v>
      </c>
      <c r="E2363">
        <f t="shared" ca="1" si="1277"/>
        <v>48</v>
      </c>
      <c r="F2363">
        <f t="shared" ca="1" si="1278"/>
        <v>14</v>
      </c>
      <c r="G2363" t="str">
        <f t="shared" ca="1" si="1271"/>
        <v>S10</v>
      </c>
      <c r="H2363" t="str">
        <f t="shared" ca="1" si="1272"/>
        <v>S109</v>
      </c>
      <c r="I2363">
        <f ca="1">VLOOKUP(D2363,PRC!$A$2:$B$21,2,0)*E2363</f>
        <v>240000</v>
      </c>
      <c r="J2363">
        <f t="shared" ca="1" si="1279"/>
        <v>211196</v>
      </c>
      <c r="K2363">
        <f ca="1">VLOOKUP(D2363,PRC!$A$1:$C$21,3,0)*E2363</f>
        <v>115200</v>
      </c>
      <c r="L2363">
        <f t="shared" ca="1" si="1280"/>
        <v>5000</v>
      </c>
      <c r="M2363">
        <f t="shared" ca="1" si="1281"/>
        <v>14000</v>
      </c>
      <c r="N2363">
        <f t="shared" ca="1" si="1282"/>
        <v>17000</v>
      </c>
      <c r="O2363">
        <f t="shared" ca="1" si="1283"/>
        <v>7000</v>
      </c>
      <c r="P2363">
        <f t="shared" ca="1" si="1273"/>
        <v>52996</v>
      </c>
      <c r="Q2363">
        <f ca="1">IF(P2363&gt;0,1,0)</f>
        <v>1</v>
      </c>
      <c r="R2363">
        <f t="shared" ca="1" si="1284"/>
        <v>12</v>
      </c>
      <c r="S2363">
        <f t="shared" ca="1" si="1285"/>
        <v>2</v>
      </c>
      <c r="T2363">
        <f t="shared" ca="1" si="1286"/>
        <v>6</v>
      </c>
      <c r="U2363">
        <f t="shared" ca="1" si="1287"/>
        <v>7</v>
      </c>
      <c r="V2363">
        <f t="shared" ca="1" si="1288"/>
        <v>3</v>
      </c>
      <c r="X2363">
        <f t="shared" si="1290"/>
        <v>2363</v>
      </c>
      <c r="Y2363">
        <f t="shared" si="1291"/>
        <v>2252</v>
      </c>
      <c r="Z2363">
        <f t="shared" si="1292"/>
        <v>2253</v>
      </c>
      <c r="AA2363">
        <f t="shared" si="1289"/>
        <v>2451</v>
      </c>
      <c r="AB2363">
        <f t="shared" si="1266"/>
        <v>200</v>
      </c>
      <c r="AM2363" t="str">
        <f t="shared" si="1267"/>
        <v>201903KS</v>
      </c>
      <c r="AN2363">
        <f t="shared" ca="1" si="1275"/>
        <v>12.001666666666665</v>
      </c>
      <c r="AO2363">
        <f t="shared" ca="1" si="1276"/>
        <v>2.083333333333333</v>
      </c>
      <c r="AP2363">
        <f t="shared" ca="1" si="1268"/>
        <v>5.833333333333333</v>
      </c>
      <c r="AQ2363">
        <f t="shared" ca="1" si="1269"/>
        <v>7.083333333333333</v>
      </c>
      <c r="AR2363">
        <f t="shared" ca="1" si="1270"/>
        <v>2.9166666666666665</v>
      </c>
      <c r="AS2363">
        <f ca="1">P2363/J2363</f>
        <v>0.25093278281785641</v>
      </c>
    </row>
    <row r="2364" spans="1:45" x14ac:dyDescent="0.4">
      <c r="A2364">
        <f t="shared" si="1265"/>
        <v>201903</v>
      </c>
      <c r="B2364" t="s">
        <v>400</v>
      </c>
      <c r="C2364" t="s">
        <v>288</v>
      </c>
      <c r="D2364" t="str">
        <f t="shared" ca="1" si="1274"/>
        <v>I114</v>
      </c>
      <c r="E2364">
        <f t="shared" ca="1" si="1277"/>
        <v>39</v>
      </c>
      <c r="F2364">
        <f t="shared" ca="1" si="1278"/>
        <v>10</v>
      </c>
      <c r="G2364" t="str">
        <f t="shared" ca="1" si="1271"/>
        <v>S10</v>
      </c>
      <c r="H2364" t="str">
        <f t="shared" ca="1" si="1272"/>
        <v>S104</v>
      </c>
      <c r="I2364">
        <f ca="1">VLOOKUP(D2364,PRC!$A$2:$B$21,2,0)*E2364</f>
        <v>9360000</v>
      </c>
      <c r="J2364">
        <f t="shared" ca="1" si="1279"/>
        <v>7675196.0000000009</v>
      </c>
      <c r="K2364">
        <f ca="1">VLOOKUP(D2364,PRC!$A$1:$C$21,3,0)*E2364</f>
        <v>5428800</v>
      </c>
      <c r="L2364">
        <f t="shared" ca="1" si="1280"/>
        <v>281000</v>
      </c>
      <c r="M2364">
        <f t="shared" ca="1" si="1281"/>
        <v>655000</v>
      </c>
      <c r="N2364">
        <f t="shared" ca="1" si="1282"/>
        <v>842000</v>
      </c>
      <c r="O2364">
        <f t="shared" ca="1" si="1283"/>
        <v>374000</v>
      </c>
      <c r="P2364">
        <f t="shared" ca="1" si="1273"/>
        <v>94396.000000000931</v>
      </c>
      <c r="Q2364">
        <f ca="1">IF(P2364&gt;0,1,0)</f>
        <v>1</v>
      </c>
      <c r="R2364">
        <f t="shared" ca="1" si="1284"/>
        <v>18</v>
      </c>
      <c r="S2364">
        <f t="shared" ca="1" si="1285"/>
        <v>3</v>
      </c>
      <c r="T2364">
        <f t="shared" ca="1" si="1286"/>
        <v>7</v>
      </c>
      <c r="U2364">
        <f t="shared" ca="1" si="1287"/>
        <v>9</v>
      </c>
      <c r="V2364">
        <f t="shared" ca="1" si="1288"/>
        <v>4</v>
      </c>
      <c r="X2364">
        <f t="shared" si="1290"/>
        <v>2364</v>
      </c>
      <c r="Y2364">
        <f t="shared" si="1291"/>
        <v>2252</v>
      </c>
      <c r="Z2364">
        <f t="shared" si="1292"/>
        <v>2253</v>
      </c>
      <c r="AA2364">
        <f t="shared" si="1289"/>
        <v>2451</v>
      </c>
      <c r="AB2364">
        <f t="shared" si="1266"/>
        <v>200</v>
      </c>
      <c r="AM2364" t="str">
        <f t="shared" si="1267"/>
        <v>201903KS</v>
      </c>
      <c r="AN2364">
        <f t="shared" ca="1" si="1275"/>
        <v>18.000042735042719</v>
      </c>
      <c r="AO2364">
        <f t="shared" ca="1" si="1276"/>
        <v>3.0021367521367521</v>
      </c>
      <c r="AP2364">
        <f t="shared" ca="1" si="1268"/>
        <v>6.9978632478632479</v>
      </c>
      <c r="AQ2364">
        <f t="shared" ca="1" si="1269"/>
        <v>8.9957264957264957</v>
      </c>
      <c r="AR2364">
        <f t="shared" ca="1" si="1270"/>
        <v>3.9957264957264953</v>
      </c>
      <c r="AS2364">
        <f ca="1">P2364/J2364</f>
        <v>1.2298839013362125E-2</v>
      </c>
    </row>
    <row r="2365" spans="1:45" x14ac:dyDescent="0.4">
      <c r="A2365">
        <f t="shared" si="1265"/>
        <v>201903</v>
      </c>
      <c r="B2365" t="s">
        <v>401</v>
      </c>
      <c r="C2365" t="s">
        <v>288</v>
      </c>
      <c r="D2365" t="str">
        <f t="shared" ca="1" si="1274"/>
        <v>I106</v>
      </c>
      <c r="E2365">
        <f t="shared" ca="1" si="1277"/>
        <v>18</v>
      </c>
      <c r="F2365">
        <f t="shared" ca="1" si="1278"/>
        <v>20</v>
      </c>
      <c r="G2365" t="str">
        <f t="shared" ca="1" si="1271"/>
        <v>S11</v>
      </c>
      <c r="H2365" t="str">
        <f t="shared" ca="1" si="1272"/>
        <v>S114</v>
      </c>
      <c r="I2365">
        <f ca="1">VLOOKUP(D2365,PRC!$A$2:$B$21,2,0)*E2365</f>
        <v>360000</v>
      </c>
      <c r="J2365">
        <f t="shared" ca="1" si="1279"/>
        <v>295196</v>
      </c>
      <c r="K2365">
        <f ca="1">VLOOKUP(D2365,PRC!$A$1:$C$21,3,0)*E2365</f>
        <v>190800</v>
      </c>
      <c r="L2365">
        <f t="shared" ca="1" si="1280"/>
        <v>4000</v>
      </c>
      <c r="M2365">
        <f t="shared" ca="1" si="1281"/>
        <v>18000</v>
      </c>
      <c r="N2365">
        <f t="shared" ca="1" si="1282"/>
        <v>36000</v>
      </c>
      <c r="O2365">
        <f t="shared" ca="1" si="1283"/>
        <v>11000</v>
      </c>
      <c r="P2365">
        <f t="shared" ca="1" si="1273"/>
        <v>35396</v>
      </c>
      <c r="Q2365">
        <f ca="1">IF(P2365&gt;0,1,0)</f>
        <v>1</v>
      </c>
      <c r="R2365">
        <f t="shared" ca="1" si="1284"/>
        <v>18</v>
      </c>
      <c r="S2365">
        <f t="shared" ca="1" si="1285"/>
        <v>1</v>
      </c>
      <c r="T2365">
        <f t="shared" ca="1" si="1286"/>
        <v>5</v>
      </c>
      <c r="U2365">
        <f t="shared" ca="1" si="1287"/>
        <v>10</v>
      </c>
      <c r="V2365">
        <f t="shared" ca="1" si="1288"/>
        <v>3</v>
      </c>
      <c r="X2365">
        <f t="shared" si="1290"/>
        <v>2365</v>
      </c>
      <c r="Y2365">
        <f t="shared" si="1291"/>
        <v>2252</v>
      </c>
      <c r="Z2365">
        <f t="shared" si="1292"/>
        <v>2253</v>
      </c>
      <c r="AA2365">
        <f t="shared" si="1289"/>
        <v>2451</v>
      </c>
      <c r="AB2365">
        <f t="shared" si="1266"/>
        <v>200</v>
      </c>
      <c r="AM2365" t="str">
        <f t="shared" si="1267"/>
        <v>201903KS</v>
      </c>
      <c r="AN2365">
        <f t="shared" ca="1" si="1275"/>
        <v>18.001111111111111</v>
      </c>
      <c r="AO2365">
        <f t="shared" ca="1" si="1276"/>
        <v>1.1111111111111112</v>
      </c>
      <c r="AP2365">
        <f t="shared" ca="1" si="1268"/>
        <v>5</v>
      </c>
      <c r="AQ2365">
        <f t="shared" ca="1" si="1269"/>
        <v>10</v>
      </c>
      <c r="AR2365">
        <f t="shared" ca="1" si="1270"/>
        <v>3.0555555555555554</v>
      </c>
      <c r="AS2365">
        <f ca="1">P2365/J2365</f>
        <v>0.1199067738045231</v>
      </c>
    </row>
    <row r="2366" spans="1:45" x14ac:dyDescent="0.4">
      <c r="A2366">
        <f t="shared" si="1265"/>
        <v>201903</v>
      </c>
      <c r="B2366" t="s">
        <v>402</v>
      </c>
      <c r="C2366" t="s">
        <v>288</v>
      </c>
      <c r="D2366" t="str">
        <f t="shared" ca="1" si="1274"/>
        <v>I107</v>
      </c>
      <c r="E2366">
        <f t="shared" ca="1" si="1277"/>
        <v>36</v>
      </c>
      <c r="F2366">
        <f t="shared" ca="1" si="1278"/>
        <v>11</v>
      </c>
      <c r="G2366" t="str">
        <f t="shared" ca="1" si="1271"/>
        <v>S11</v>
      </c>
      <c r="H2366" t="str">
        <f t="shared" ca="1" si="1272"/>
        <v>S118</v>
      </c>
      <c r="I2366">
        <f ca="1">VLOOKUP(D2366,PRC!$A$2:$B$21,2,0)*E2366</f>
        <v>5400000</v>
      </c>
      <c r="J2366">
        <f t="shared" ca="1" si="1279"/>
        <v>4535996</v>
      </c>
      <c r="K2366">
        <f ca="1">VLOOKUP(D2366,PRC!$A$1:$C$21,3,0)*E2366</f>
        <v>3078000</v>
      </c>
      <c r="L2366">
        <f t="shared" ca="1" si="1280"/>
        <v>54000</v>
      </c>
      <c r="M2366">
        <f t="shared" ca="1" si="1281"/>
        <v>270000</v>
      </c>
      <c r="N2366">
        <f t="shared" ca="1" si="1282"/>
        <v>324000</v>
      </c>
      <c r="O2366">
        <f t="shared" ca="1" si="1283"/>
        <v>162000</v>
      </c>
      <c r="P2366">
        <f t="shared" ca="1" si="1273"/>
        <v>647996</v>
      </c>
      <c r="Q2366">
        <f ca="1">IF(P2366&gt;0,1,0)</f>
        <v>1</v>
      </c>
      <c r="R2366">
        <f t="shared" ca="1" si="1284"/>
        <v>16</v>
      </c>
      <c r="S2366">
        <f t="shared" ca="1" si="1285"/>
        <v>1</v>
      </c>
      <c r="T2366">
        <f t="shared" ca="1" si="1286"/>
        <v>5</v>
      </c>
      <c r="U2366">
        <f t="shared" ca="1" si="1287"/>
        <v>6</v>
      </c>
      <c r="V2366">
        <f t="shared" ca="1" si="1288"/>
        <v>3</v>
      </c>
      <c r="X2366">
        <f t="shared" si="1290"/>
        <v>2366</v>
      </c>
      <c r="Y2366">
        <f t="shared" si="1291"/>
        <v>2252</v>
      </c>
      <c r="Z2366">
        <f t="shared" si="1292"/>
        <v>2253</v>
      </c>
      <c r="AA2366">
        <f t="shared" si="1289"/>
        <v>2451</v>
      </c>
      <c r="AB2366">
        <f t="shared" si="1266"/>
        <v>200</v>
      </c>
      <c r="AM2366" t="str">
        <f t="shared" si="1267"/>
        <v>201903KS</v>
      </c>
      <c r="AN2366">
        <f t="shared" ca="1" si="1275"/>
        <v>16.000074074074078</v>
      </c>
      <c r="AO2366">
        <f t="shared" ca="1" si="1276"/>
        <v>1</v>
      </c>
      <c r="AP2366">
        <f t="shared" ca="1" si="1268"/>
        <v>5</v>
      </c>
      <c r="AQ2366">
        <f t="shared" ca="1" si="1269"/>
        <v>6</v>
      </c>
      <c r="AR2366">
        <f t="shared" ca="1" si="1270"/>
        <v>3</v>
      </c>
      <c r="AS2366">
        <f ca="1">P2366/J2366</f>
        <v>0.14285638699857761</v>
      </c>
    </row>
    <row r="2367" spans="1:45" x14ac:dyDescent="0.4">
      <c r="A2367">
        <f t="shared" si="1265"/>
        <v>201903</v>
      </c>
      <c r="B2367" t="s">
        <v>403</v>
      </c>
      <c r="C2367" t="s">
        <v>288</v>
      </c>
      <c r="D2367" t="str">
        <f t="shared" ca="1" si="1274"/>
        <v>I113</v>
      </c>
      <c r="E2367">
        <f t="shared" ca="1" si="1277"/>
        <v>44</v>
      </c>
      <c r="F2367">
        <f t="shared" ca="1" si="1278"/>
        <v>19</v>
      </c>
      <c r="G2367" t="str">
        <f t="shared" ca="1" si="1271"/>
        <v>S10</v>
      </c>
      <c r="H2367" t="str">
        <f t="shared" ca="1" si="1272"/>
        <v>S102</v>
      </c>
      <c r="I2367">
        <f ca="1">VLOOKUP(D2367,PRC!$A$2:$B$21,2,0)*E2367</f>
        <v>29480000</v>
      </c>
      <c r="J2367">
        <f t="shared" ca="1" si="1279"/>
        <v>26237196</v>
      </c>
      <c r="K2367">
        <f ca="1">VLOOKUP(D2367,PRC!$A$1:$C$21,3,0)*E2367</f>
        <v>13266000</v>
      </c>
      <c r="L2367">
        <f t="shared" ca="1" si="1280"/>
        <v>884000</v>
      </c>
      <c r="M2367">
        <f t="shared" ca="1" si="1281"/>
        <v>2064000</v>
      </c>
      <c r="N2367">
        <f t="shared" ca="1" si="1282"/>
        <v>2948000</v>
      </c>
      <c r="O2367">
        <f t="shared" ca="1" si="1283"/>
        <v>884000</v>
      </c>
      <c r="P2367">
        <f t="shared" ca="1" si="1273"/>
        <v>6191196</v>
      </c>
      <c r="Q2367">
        <f ca="1">IF(P2367&gt;0,1,0)</f>
        <v>1</v>
      </c>
      <c r="R2367">
        <f t="shared" ca="1" si="1284"/>
        <v>11</v>
      </c>
      <c r="S2367">
        <f t="shared" ca="1" si="1285"/>
        <v>3</v>
      </c>
      <c r="T2367">
        <f t="shared" ca="1" si="1286"/>
        <v>7</v>
      </c>
      <c r="U2367">
        <f t="shared" ca="1" si="1287"/>
        <v>10</v>
      </c>
      <c r="V2367">
        <f t="shared" ca="1" si="1288"/>
        <v>3</v>
      </c>
      <c r="X2367">
        <f t="shared" si="1290"/>
        <v>2367</v>
      </c>
      <c r="Y2367">
        <f t="shared" si="1291"/>
        <v>2252</v>
      </c>
      <c r="Z2367">
        <f t="shared" si="1292"/>
        <v>2253</v>
      </c>
      <c r="AA2367">
        <f t="shared" si="1289"/>
        <v>2451</v>
      </c>
      <c r="AB2367">
        <f t="shared" si="1266"/>
        <v>200</v>
      </c>
      <c r="AM2367" t="str">
        <f t="shared" si="1267"/>
        <v>201903KS</v>
      </c>
      <c r="AN2367">
        <f t="shared" ca="1" si="1275"/>
        <v>11.000013568521027</v>
      </c>
      <c r="AO2367">
        <f t="shared" ca="1" si="1276"/>
        <v>2.9986431478968791</v>
      </c>
      <c r="AP2367">
        <f t="shared" ca="1" si="1268"/>
        <v>7.00135685210312</v>
      </c>
      <c r="AQ2367">
        <f t="shared" ca="1" si="1269"/>
        <v>10</v>
      </c>
      <c r="AR2367">
        <f t="shared" ca="1" si="1270"/>
        <v>2.9986431478968791</v>
      </c>
      <c r="AS2367">
        <f ca="1">P2367/J2367</f>
        <v>0.23597018522863494</v>
      </c>
    </row>
    <row r="2368" spans="1:45" x14ac:dyDescent="0.4">
      <c r="A2368">
        <f t="shared" si="1265"/>
        <v>201903</v>
      </c>
      <c r="B2368" t="s">
        <v>404</v>
      </c>
      <c r="C2368" t="s">
        <v>288</v>
      </c>
      <c r="D2368" t="str">
        <f t="shared" ca="1" si="1274"/>
        <v>I110</v>
      </c>
      <c r="E2368">
        <f t="shared" ca="1" si="1277"/>
        <v>48</v>
      </c>
      <c r="F2368">
        <f t="shared" ca="1" si="1278"/>
        <v>15</v>
      </c>
      <c r="G2368" t="str">
        <f t="shared" ca="1" si="1271"/>
        <v>S11</v>
      </c>
      <c r="H2368" t="str">
        <f t="shared" ca="1" si="1272"/>
        <v>S111</v>
      </c>
      <c r="I2368">
        <f ca="1">VLOOKUP(D2368,PRC!$A$2:$B$21,2,0)*E2368</f>
        <v>14400000</v>
      </c>
      <c r="J2368">
        <f t="shared" ca="1" si="1279"/>
        <v>12959996</v>
      </c>
      <c r="K2368">
        <f ca="1">VLOOKUP(D2368,PRC!$A$1:$C$21,3,0)*E2368</f>
        <v>6624000</v>
      </c>
      <c r="L2368">
        <f t="shared" ca="1" si="1280"/>
        <v>144000</v>
      </c>
      <c r="M2368">
        <f t="shared" ca="1" si="1281"/>
        <v>576000</v>
      </c>
      <c r="N2368">
        <f t="shared" ca="1" si="1282"/>
        <v>1008000</v>
      </c>
      <c r="O2368">
        <f t="shared" ca="1" si="1283"/>
        <v>432000</v>
      </c>
      <c r="P2368">
        <f t="shared" ca="1" si="1273"/>
        <v>4175996</v>
      </c>
      <c r="Q2368">
        <f ca="1">IF(P2368&gt;0,1,0)</f>
        <v>1</v>
      </c>
      <c r="R2368">
        <f t="shared" ca="1" si="1284"/>
        <v>10</v>
      </c>
      <c r="S2368">
        <f t="shared" ca="1" si="1285"/>
        <v>1</v>
      </c>
      <c r="T2368">
        <f t="shared" ca="1" si="1286"/>
        <v>4</v>
      </c>
      <c r="U2368">
        <f t="shared" ca="1" si="1287"/>
        <v>7</v>
      </c>
      <c r="V2368">
        <f t="shared" ca="1" si="1288"/>
        <v>3</v>
      </c>
      <c r="X2368">
        <f t="shared" si="1290"/>
        <v>2368</v>
      </c>
      <c r="Y2368">
        <f t="shared" si="1291"/>
        <v>2252</v>
      </c>
      <c r="Z2368">
        <f t="shared" si="1292"/>
        <v>2253</v>
      </c>
      <c r="AA2368">
        <f t="shared" si="1289"/>
        <v>2451</v>
      </c>
      <c r="AB2368">
        <f t="shared" si="1266"/>
        <v>200</v>
      </c>
      <c r="AM2368" t="str">
        <f t="shared" si="1267"/>
        <v>201903KS</v>
      </c>
      <c r="AN2368">
        <f t="shared" ca="1" si="1275"/>
        <v>10.000027777777776</v>
      </c>
      <c r="AO2368">
        <f t="shared" ca="1" si="1276"/>
        <v>1</v>
      </c>
      <c r="AP2368">
        <f t="shared" ca="1" si="1268"/>
        <v>4</v>
      </c>
      <c r="AQ2368">
        <f t="shared" ca="1" si="1269"/>
        <v>7.0000000000000009</v>
      </c>
      <c r="AR2368">
        <f t="shared" ca="1" si="1270"/>
        <v>3</v>
      </c>
      <c r="AS2368">
        <f ca="1">P2368/J2368</f>
        <v>0.32222201303148551</v>
      </c>
    </row>
    <row r="2369" spans="1:45" x14ac:dyDescent="0.4">
      <c r="A2369">
        <f t="shared" si="1265"/>
        <v>201903</v>
      </c>
      <c r="B2369" t="s">
        <v>405</v>
      </c>
      <c r="C2369" t="s">
        <v>288</v>
      </c>
      <c r="D2369" t="str">
        <f t="shared" ca="1" si="1274"/>
        <v>I105</v>
      </c>
      <c r="E2369">
        <f t="shared" ca="1" si="1277"/>
        <v>32</v>
      </c>
      <c r="F2369">
        <f t="shared" ca="1" si="1278"/>
        <v>20</v>
      </c>
      <c r="G2369" t="str">
        <f t="shared" ca="1" si="1271"/>
        <v>S11</v>
      </c>
      <c r="H2369" t="str">
        <f t="shared" ca="1" si="1272"/>
        <v>S114</v>
      </c>
      <c r="I2369">
        <f ca="1">VLOOKUP(D2369,PRC!$A$2:$B$21,2,0)*E2369</f>
        <v>3200000</v>
      </c>
      <c r="J2369">
        <f t="shared" ca="1" si="1279"/>
        <v>2751996</v>
      </c>
      <c r="K2369">
        <f ca="1">VLOOKUP(D2369,PRC!$A$1:$C$21,3,0)*E2369</f>
        <v>1888000</v>
      </c>
      <c r="L2369">
        <f t="shared" ca="1" si="1280"/>
        <v>64000</v>
      </c>
      <c r="M2369">
        <f t="shared" ca="1" si="1281"/>
        <v>128000</v>
      </c>
      <c r="N2369">
        <f t="shared" ca="1" si="1282"/>
        <v>256000</v>
      </c>
      <c r="O2369">
        <f t="shared" ca="1" si="1283"/>
        <v>96000</v>
      </c>
      <c r="P2369">
        <f t="shared" ca="1" si="1273"/>
        <v>319996</v>
      </c>
      <c r="Q2369">
        <f ca="1">IF(P2369&gt;0,1,0)</f>
        <v>1</v>
      </c>
      <c r="R2369">
        <f t="shared" ca="1" si="1284"/>
        <v>14</v>
      </c>
      <c r="S2369">
        <f t="shared" ca="1" si="1285"/>
        <v>2</v>
      </c>
      <c r="T2369">
        <f t="shared" ca="1" si="1286"/>
        <v>4</v>
      </c>
      <c r="U2369">
        <f t="shared" ca="1" si="1287"/>
        <v>8</v>
      </c>
      <c r="V2369">
        <f t="shared" ca="1" si="1288"/>
        <v>3</v>
      </c>
      <c r="X2369">
        <f t="shared" si="1290"/>
        <v>2369</v>
      </c>
      <c r="Y2369">
        <f t="shared" si="1291"/>
        <v>2252</v>
      </c>
      <c r="Z2369">
        <f t="shared" si="1292"/>
        <v>2253</v>
      </c>
      <c r="AA2369">
        <f t="shared" si="1289"/>
        <v>2451</v>
      </c>
      <c r="AB2369">
        <f t="shared" si="1266"/>
        <v>200</v>
      </c>
      <c r="AM2369" t="str">
        <f t="shared" si="1267"/>
        <v>201903KS</v>
      </c>
      <c r="AN2369">
        <f t="shared" ca="1" si="1275"/>
        <v>14.000124999999997</v>
      </c>
      <c r="AO2369">
        <f t="shared" ca="1" si="1276"/>
        <v>2</v>
      </c>
      <c r="AP2369">
        <f t="shared" ca="1" si="1268"/>
        <v>4</v>
      </c>
      <c r="AQ2369">
        <f t="shared" ca="1" si="1269"/>
        <v>8</v>
      </c>
      <c r="AR2369">
        <f t="shared" ca="1" si="1270"/>
        <v>3</v>
      </c>
      <c r="AS2369">
        <f ca="1">P2369/J2369</f>
        <v>0.11627778528747862</v>
      </c>
    </row>
    <row r="2370" spans="1:45" x14ac:dyDescent="0.4">
      <c r="A2370">
        <f t="shared" si="1265"/>
        <v>201903</v>
      </c>
      <c r="B2370" t="s">
        <v>406</v>
      </c>
      <c r="C2370" t="s">
        <v>288</v>
      </c>
      <c r="D2370" t="str">
        <f t="shared" ca="1" si="1274"/>
        <v>I106</v>
      </c>
      <c r="E2370">
        <f t="shared" ca="1" si="1277"/>
        <v>11</v>
      </c>
      <c r="F2370">
        <f t="shared" ca="1" si="1278"/>
        <v>12</v>
      </c>
      <c r="G2370" t="str">
        <f t="shared" ca="1" si="1271"/>
        <v>S11</v>
      </c>
      <c r="H2370" t="str">
        <f t="shared" ca="1" si="1272"/>
        <v>S115</v>
      </c>
      <c r="I2370">
        <f ca="1">VLOOKUP(D2370,PRC!$A$2:$B$21,2,0)*E2370</f>
        <v>220000</v>
      </c>
      <c r="J2370">
        <f t="shared" ca="1" si="1279"/>
        <v>197996</v>
      </c>
      <c r="K2370">
        <f ca="1">VLOOKUP(D2370,PRC!$A$1:$C$21,3,0)*E2370</f>
        <v>116600</v>
      </c>
      <c r="L2370">
        <f t="shared" ca="1" si="1280"/>
        <v>4000</v>
      </c>
      <c r="M2370">
        <f t="shared" ca="1" si="1281"/>
        <v>13000</v>
      </c>
      <c r="N2370">
        <f t="shared" ca="1" si="1282"/>
        <v>11000</v>
      </c>
      <c r="O2370">
        <f t="shared" ca="1" si="1283"/>
        <v>7000</v>
      </c>
      <c r="P2370">
        <f t="shared" ca="1" si="1273"/>
        <v>46396</v>
      </c>
      <c r="Q2370">
        <f ca="1">IF(P2370&gt;0,1,0)</f>
        <v>1</v>
      </c>
      <c r="R2370">
        <f t="shared" ca="1" si="1284"/>
        <v>10</v>
      </c>
      <c r="S2370">
        <f t="shared" ca="1" si="1285"/>
        <v>2</v>
      </c>
      <c r="T2370">
        <f t="shared" ca="1" si="1286"/>
        <v>6</v>
      </c>
      <c r="U2370">
        <f t="shared" ca="1" si="1287"/>
        <v>5</v>
      </c>
      <c r="V2370">
        <f t="shared" ca="1" si="1288"/>
        <v>3</v>
      </c>
      <c r="X2370">
        <f t="shared" si="1290"/>
        <v>2370</v>
      </c>
      <c r="Y2370">
        <f t="shared" si="1291"/>
        <v>2252</v>
      </c>
      <c r="Z2370">
        <f t="shared" si="1292"/>
        <v>2253</v>
      </c>
      <c r="AA2370">
        <f t="shared" si="1289"/>
        <v>2451</v>
      </c>
      <c r="AB2370">
        <f t="shared" si="1266"/>
        <v>200</v>
      </c>
      <c r="AM2370" t="str">
        <f t="shared" si="1267"/>
        <v>201903KS</v>
      </c>
      <c r="AN2370">
        <f t="shared" ca="1" si="1275"/>
        <v>10.001818181818178</v>
      </c>
      <c r="AO2370">
        <f t="shared" ca="1" si="1276"/>
        <v>1.8181818181818181</v>
      </c>
      <c r="AP2370">
        <f t="shared" ca="1" si="1268"/>
        <v>5.9090909090909092</v>
      </c>
      <c r="AQ2370">
        <f t="shared" ca="1" si="1269"/>
        <v>5</v>
      </c>
      <c r="AR2370">
        <f t="shared" ca="1" si="1270"/>
        <v>3.1818181818181817</v>
      </c>
      <c r="AS2370">
        <f ca="1">P2370/J2370</f>
        <v>0.23432796622153984</v>
      </c>
    </row>
    <row r="2371" spans="1:45" x14ac:dyDescent="0.4">
      <c r="A2371">
        <f t="shared" ref="A2371:A2434" si="1293">IF(BA2371="",A2370,BA2371)</f>
        <v>201903</v>
      </c>
      <c r="B2371" t="s">
        <v>407</v>
      </c>
      <c r="C2371" t="s">
        <v>288</v>
      </c>
      <c r="D2371" t="str">
        <f t="shared" ca="1" si="1274"/>
        <v>I107</v>
      </c>
      <c r="E2371">
        <f t="shared" ca="1" si="1277"/>
        <v>15</v>
      </c>
      <c r="F2371">
        <f t="shared" ca="1" si="1278"/>
        <v>19</v>
      </c>
      <c r="G2371" t="str">
        <f t="shared" ca="1" si="1271"/>
        <v>S11</v>
      </c>
      <c r="H2371" t="str">
        <f t="shared" ca="1" si="1272"/>
        <v>S110</v>
      </c>
      <c r="I2371">
        <f ca="1">VLOOKUP(D2371,PRC!$A$2:$B$21,2,0)*E2371</f>
        <v>2250000</v>
      </c>
      <c r="J2371">
        <f t="shared" ca="1" si="1279"/>
        <v>1867496</v>
      </c>
      <c r="K2371">
        <f ca="1">VLOOKUP(D2371,PRC!$A$1:$C$21,3,0)*E2371</f>
        <v>1282500</v>
      </c>
      <c r="L2371">
        <f t="shared" ca="1" si="1280"/>
        <v>23000</v>
      </c>
      <c r="M2371">
        <f t="shared" ca="1" si="1281"/>
        <v>113000</v>
      </c>
      <c r="N2371">
        <f t="shared" ca="1" si="1282"/>
        <v>203000</v>
      </c>
      <c r="O2371">
        <f t="shared" ca="1" si="1283"/>
        <v>90000</v>
      </c>
      <c r="P2371">
        <f t="shared" ca="1" si="1273"/>
        <v>155996</v>
      </c>
      <c r="Q2371">
        <f ca="1">IF(P2371&gt;0,1,0)</f>
        <v>1</v>
      </c>
      <c r="R2371">
        <f t="shared" ca="1" si="1284"/>
        <v>17</v>
      </c>
      <c r="S2371">
        <f t="shared" ca="1" si="1285"/>
        <v>1</v>
      </c>
      <c r="T2371">
        <f t="shared" ca="1" si="1286"/>
        <v>5</v>
      </c>
      <c r="U2371">
        <f t="shared" ca="1" si="1287"/>
        <v>9</v>
      </c>
      <c r="V2371">
        <f t="shared" ca="1" si="1288"/>
        <v>4</v>
      </c>
      <c r="X2371">
        <f t="shared" si="1290"/>
        <v>2371</v>
      </c>
      <c r="Y2371">
        <f t="shared" si="1291"/>
        <v>2252</v>
      </c>
      <c r="Z2371">
        <f t="shared" si="1292"/>
        <v>2253</v>
      </c>
      <c r="AA2371">
        <f t="shared" si="1289"/>
        <v>2451</v>
      </c>
      <c r="AB2371">
        <f t="shared" ref="AB2371:AB2434" si="1294">COUNTIF(AM$2:AM$100100,AM2371)</f>
        <v>200</v>
      </c>
      <c r="AM2371" t="str">
        <f t="shared" ref="AM2371:AM2434" si="1295">A2371&amp;C2371</f>
        <v>201903KS</v>
      </c>
      <c r="AN2371">
        <f t="shared" ca="1" si="1275"/>
        <v>17.000177777777779</v>
      </c>
      <c r="AO2371">
        <f t="shared" ca="1" si="1276"/>
        <v>1.0222222222222224</v>
      </c>
      <c r="AP2371">
        <f t="shared" ca="1" si="1268"/>
        <v>5.0222222222222221</v>
      </c>
      <c r="AQ2371">
        <f t="shared" ca="1" si="1269"/>
        <v>9.0222222222222221</v>
      </c>
      <c r="AR2371">
        <f t="shared" ca="1" si="1270"/>
        <v>4</v>
      </c>
      <c r="AS2371">
        <f ca="1">P2371/J2371</f>
        <v>8.3532173562888487E-2</v>
      </c>
    </row>
    <row r="2372" spans="1:45" x14ac:dyDescent="0.4">
      <c r="A2372">
        <f t="shared" si="1293"/>
        <v>201903</v>
      </c>
      <c r="B2372" t="s">
        <v>408</v>
      </c>
      <c r="C2372" t="s">
        <v>288</v>
      </c>
      <c r="D2372" t="str">
        <f t="shared" ca="1" si="1274"/>
        <v>I103</v>
      </c>
      <c r="E2372">
        <f t="shared" ca="1" si="1277"/>
        <v>27</v>
      </c>
      <c r="F2372">
        <f t="shared" ca="1" si="1278"/>
        <v>20</v>
      </c>
      <c r="G2372" t="str">
        <f t="shared" ca="1" si="1271"/>
        <v>S11</v>
      </c>
      <c r="H2372" t="str">
        <f t="shared" ca="1" si="1272"/>
        <v>S113</v>
      </c>
      <c r="I2372">
        <f ca="1">VLOOKUP(D2372,PRC!$A$2:$B$21,2,0)*E2372</f>
        <v>1350000</v>
      </c>
      <c r="J2372">
        <f t="shared" ca="1" si="1279"/>
        <v>1106996</v>
      </c>
      <c r="K2372">
        <f ca="1">VLOOKUP(D2372,PRC!$A$1:$C$21,3,0)*E2372</f>
        <v>769500</v>
      </c>
      <c r="L2372">
        <f t="shared" ca="1" si="1280"/>
        <v>27000</v>
      </c>
      <c r="M2372">
        <f t="shared" ca="1" si="1281"/>
        <v>54000</v>
      </c>
      <c r="N2372">
        <f t="shared" ca="1" si="1282"/>
        <v>135000</v>
      </c>
      <c r="O2372">
        <f t="shared" ca="1" si="1283"/>
        <v>68000</v>
      </c>
      <c r="P2372">
        <f t="shared" ca="1" si="1273"/>
        <v>53496</v>
      </c>
      <c r="Q2372">
        <f ca="1">IF(P2372&gt;0,1,0)</f>
        <v>1</v>
      </c>
      <c r="R2372">
        <f t="shared" ca="1" si="1284"/>
        <v>18</v>
      </c>
      <c r="S2372">
        <f t="shared" ca="1" si="1285"/>
        <v>2</v>
      </c>
      <c r="T2372">
        <f t="shared" ca="1" si="1286"/>
        <v>4</v>
      </c>
      <c r="U2372">
        <f t="shared" ca="1" si="1287"/>
        <v>10</v>
      </c>
      <c r="V2372">
        <f t="shared" ca="1" si="1288"/>
        <v>5</v>
      </c>
      <c r="X2372">
        <f t="shared" si="1290"/>
        <v>2372</v>
      </c>
      <c r="Y2372">
        <f t="shared" si="1291"/>
        <v>2252</v>
      </c>
      <c r="Z2372">
        <f t="shared" si="1292"/>
        <v>2253</v>
      </c>
      <c r="AA2372">
        <f t="shared" si="1289"/>
        <v>2451</v>
      </c>
      <c r="AB2372">
        <f t="shared" si="1294"/>
        <v>200</v>
      </c>
      <c r="AM2372" t="str">
        <f t="shared" si="1295"/>
        <v>201903KS</v>
      </c>
      <c r="AN2372">
        <f t="shared" ca="1" si="1275"/>
        <v>18.000296296296291</v>
      </c>
      <c r="AO2372">
        <f t="shared" ca="1" si="1276"/>
        <v>2</v>
      </c>
      <c r="AP2372">
        <f t="shared" ca="1" si="1268"/>
        <v>4</v>
      </c>
      <c r="AQ2372">
        <f t="shared" ca="1" si="1269"/>
        <v>10</v>
      </c>
      <c r="AR2372">
        <f t="shared" ca="1" si="1270"/>
        <v>5.0370370370370372</v>
      </c>
      <c r="AS2372">
        <f ca="1">P2372/J2372</f>
        <v>4.8325377869477396E-2</v>
      </c>
    </row>
    <row r="2373" spans="1:45" x14ac:dyDescent="0.4">
      <c r="A2373">
        <f t="shared" si="1293"/>
        <v>201903</v>
      </c>
      <c r="B2373" t="s">
        <v>409</v>
      </c>
      <c r="C2373" t="s">
        <v>288</v>
      </c>
      <c r="D2373" t="str">
        <f t="shared" ca="1" si="1274"/>
        <v>I112</v>
      </c>
      <c r="E2373">
        <f t="shared" ca="1" si="1277"/>
        <v>11</v>
      </c>
      <c r="F2373">
        <f t="shared" ca="1" si="1278"/>
        <v>17</v>
      </c>
      <c r="G2373" t="str">
        <f t="shared" ca="1" si="1271"/>
        <v>S10</v>
      </c>
      <c r="H2373" t="str">
        <f t="shared" ca="1" si="1272"/>
        <v>S102</v>
      </c>
      <c r="I2373">
        <f ca="1">VLOOKUP(D2373,PRC!$A$2:$B$21,2,0)*E2373</f>
        <v>715000</v>
      </c>
      <c r="J2373">
        <f t="shared" ca="1" si="1279"/>
        <v>636346</v>
      </c>
      <c r="K2373">
        <f ca="1">VLOOKUP(D2373,PRC!$A$1:$C$21,3,0)*E2373</f>
        <v>357500</v>
      </c>
      <c r="L2373">
        <f t="shared" ca="1" si="1280"/>
        <v>14000</v>
      </c>
      <c r="M2373">
        <f t="shared" ca="1" si="1281"/>
        <v>36000</v>
      </c>
      <c r="N2373">
        <f t="shared" ca="1" si="1282"/>
        <v>57000</v>
      </c>
      <c r="O2373">
        <f t="shared" ca="1" si="1283"/>
        <v>29000</v>
      </c>
      <c r="P2373">
        <f t="shared" ca="1" si="1273"/>
        <v>142846</v>
      </c>
      <c r="Q2373">
        <f ca="1">IF(P2373&gt;0,1,0)</f>
        <v>1</v>
      </c>
      <c r="R2373">
        <f t="shared" ca="1" si="1284"/>
        <v>11</v>
      </c>
      <c r="S2373">
        <f t="shared" ca="1" si="1285"/>
        <v>2</v>
      </c>
      <c r="T2373">
        <f t="shared" ca="1" si="1286"/>
        <v>5</v>
      </c>
      <c r="U2373">
        <f t="shared" ca="1" si="1287"/>
        <v>8</v>
      </c>
      <c r="V2373">
        <f t="shared" ca="1" si="1288"/>
        <v>4</v>
      </c>
      <c r="X2373">
        <f t="shared" si="1290"/>
        <v>2373</v>
      </c>
      <c r="Y2373">
        <f t="shared" si="1291"/>
        <v>2252</v>
      </c>
      <c r="Z2373">
        <f t="shared" si="1292"/>
        <v>2253</v>
      </c>
      <c r="AA2373">
        <f t="shared" si="1289"/>
        <v>2451</v>
      </c>
      <c r="AB2373">
        <f t="shared" si="1294"/>
        <v>200</v>
      </c>
      <c r="AM2373" t="str">
        <f t="shared" si="1295"/>
        <v>201903KS</v>
      </c>
      <c r="AN2373">
        <f t="shared" ca="1" si="1275"/>
        <v>11.000559440559442</v>
      </c>
      <c r="AO2373">
        <f t="shared" ca="1" si="1276"/>
        <v>1.9580419580419581</v>
      </c>
      <c r="AP2373">
        <f t="shared" ca="1" si="1268"/>
        <v>5.034965034965035</v>
      </c>
      <c r="AQ2373">
        <f t="shared" ca="1" si="1269"/>
        <v>7.9720279720279716</v>
      </c>
      <c r="AR2373">
        <f t="shared" ca="1" si="1270"/>
        <v>4.0559440559440558</v>
      </c>
      <c r="AS2373">
        <f ca="1">P2373/J2373</f>
        <v>0.22447850697576477</v>
      </c>
    </row>
    <row r="2374" spans="1:45" x14ac:dyDescent="0.4">
      <c r="A2374">
        <f t="shared" si="1293"/>
        <v>201903</v>
      </c>
      <c r="B2374" t="s">
        <v>410</v>
      </c>
      <c r="C2374" t="s">
        <v>288</v>
      </c>
      <c r="D2374" t="str">
        <f t="shared" ca="1" si="1274"/>
        <v>I107</v>
      </c>
      <c r="E2374">
        <f t="shared" ca="1" si="1277"/>
        <v>13</v>
      </c>
      <c r="F2374">
        <f t="shared" ca="1" si="1278"/>
        <v>11</v>
      </c>
      <c r="G2374" t="str">
        <f t="shared" ca="1" si="1271"/>
        <v>S11</v>
      </c>
      <c r="H2374" t="str">
        <f t="shared" ca="1" si="1272"/>
        <v>S114</v>
      </c>
      <c r="I2374">
        <f ca="1">VLOOKUP(D2374,PRC!$A$2:$B$21,2,0)*E2374</f>
        <v>1950000</v>
      </c>
      <c r="J2374">
        <f t="shared" ca="1" si="1279"/>
        <v>1637996</v>
      </c>
      <c r="K2374">
        <f ca="1">VLOOKUP(D2374,PRC!$A$1:$C$21,3,0)*E2374</f>
        <v>1111500</v>
      </c>
      <c r="L2374">
        <f t="shared" ca="1" si="1280"/>
        <v>39000</v>
      </c>
      <c r="M2374">
        <f t="shared" ca="1" si="1281"/>
        <v>78000</v>
      </c>
      <c r="N2374">
        <f t="shared" ca="1" si="1282"/>
        <v>195000</v>
      </c>
      <c r="O2374">
        <f t="shared" ca="1" si="1283"/>
        <v>59000</v>
      </c>
      <c r="P2374">
        <f t="shared" ca="1" si="1273"/>
        <v>155496</v>
      </c>
      <c r="Q2374">
        <f ca="1">IF(P2374&gt;0,1,0)</f>
        <v>1</v>
      </c>
      <c r="R2374">
        <f t="shared" ca="1" si="1284"/>
        <v>16</v>
      </c>
      <c r="S2374">
        <f t="shared" ca="1" si="1285"/>
        <v>2</v>
      </c>
      <c r="T2374">
        <f t="shared" ca="1" si="1286"/>
        <v>4</v>
      </c>
      <c r="U2374">
        <f t="shared" ca="1" si="1287"/>
        <v>10</v>
      </c>
      <c r="V2374">
        <f t="shared" ca="1" si="1288"/>
        <v>3</v>
      </c>
      <c r="X2374">
        <f t="shared" si="1290"/>
        <v>2374</v>
      </c>
      <c r="Y2374">
        <f t="shared" si="1291"/>
        <v>2252</v>
      </c>
      <c r="Z2374">
        <f t="shared" si="1292"/>
        <v>2253</v>
      </c>
      <c r="AA2374">
        <f t="shared" si="1289"/>
        <v>2451</v>
      </c>
      <c r="AB2374">
        <f t="shared" si="1294"/>
        <v>200</v>
      </c>
      <c r="AM2374" t="str">
        <f t="shared" si="1295"/>
        <v>201903KS</v>
      </c>
      <c r="AN2374">
        <f t="shared" ca="1" si="1275"/>
        <v>16.000205128205124</v>
      </c>
      <c r="AO2374">
        <f t="shared" ca="1" si="1276"/>
        <v>2</v>
      </c>
      <c r="AP2374">
        <f t="shared" ca="1" si="1268"/>
        <v>4</v>
      </c>
      <c r="AQ2374">
        <f t="shared" ca="1" si="1269"/>
        <v>10</v>
      </c>
      <c r="AR2374">
        <f t="shared" ca="1" si="1270"/>
        <v>3.0256410256410255</v>
      </c>
      <c r="AS2374">
        <f ca="1">P2374/J2374</f>
        <v>9.4930634751244816E-2</v>
      </c>
    </row>
    <row r="2375" spans="1:45" x14ac:dyDescent="0.4">
      <c r="A2375">
        <f t="shared" si="1293"/>
        <v>201903</v>
      </c>
      <c r="B2375" t="s">
        <v>411</v>
      </c>
      <c r="C2375" t="s">
        <v>288</v>
      </c>
      <c r="D2375" t="str">
        <f t="shared" ca="1" si="1274"/>
        <v>I101</v>
      </c>
      <c r="E2375">
        <f t="shared" ca="1" si="1277"/>
        <v>50</v>
      </c>
      <c r="F2375">
        <f t="shared" ca="1" si="1278"/>
        <v>15</v>
      </c>
      <c r="G2375" t="str">
        <f t="shared" ca="1" si="1271"/>
        <v>S12</v>
      </c>
      <c r="H2375" t="str">
        <f t="shared" ca="1" si="1272"/>
        <v>S120</v>
      </c>
      <c r="I2375">
        <f ca="1">VLOOKUP(D2375,PRC!$A$2:$B$21,2,0)*E2375</f>
        <v>1500000</v>
      </c>
      <c r="J2375">
        <f t="shared" ca="1" si="1279"/>
        <v>1289996</v>
      </c>
      <c r="K2375">
        <f ca="1">VLOOKUP(D2375,PRC!$A$1:$C$21,3,0)*E2375</f>
        <v>780000</v>
      </c>
      <c r="L2375">
        <f t="shared" ca="1" si="1280"/>
        <v>30000</v>
      </c>
      <c r="M2375">
        <f t="shared" ca="1" si="1281"/>
        <v>75000</v>
      </c>
      <c r="N2375">
        <f t="shared" ca="1" si="1282"/>
        <v>120000</v>
      </c>
      <c r="O2375">
        <f t="shared" ca="1" si="1283"/>
        <v>75000</v>
      </c>
      <c r="P2375">
        <f t="shared" ca="1" si="1273"/>
        <v>209996</v>
      </c>
      <c r="Q2375">
        <f ca="1">IF(P2375&gt;0,1,0)</f>
        <v>1</v>
      </c>
      <c r="R2375">
        <f t="shared" ca="1" si="1284"/>
        <v>14</v>
      </c>
      <c r="S2375">
        <f t="shared" ca="1" si="1285"/>
        <v>2</v>
      </c>
      <c r="T2375">
        <f t="shared" ca="1" si="1286"/>
        <v>5</v>
      </c>
      <c r="U2375">
        <f t="shared" ca="1" si="1287"/>
        <v>8</v>
      </c>
      <c r="V2375">
        <f t="shared" ca="1" si="1288"/>
        <v>5</v>
      </c>
      <c r="X2375">
        <f t="shared" si="1290"/>
        <v>2375</v>
      </c>
      <c r="Y2375">
        <f t="shared" si="1291"/>
        <v>2252</v>
      </c>
      <c r="Z2375">
        <f t="shared" si="1292"/>
        <v>2253</v>
      </c>
      <c r="AA2375">
        <f t="shared" si="1289"/>
        <v>2451</v>
      </c>
      <c r="AB2375">
        <f t="shared" si="1294"/>
        <v>200</v>
      </c>
      <c r="AM2375" t="str">
        <f t="shared" si="1295"/>
        <v>201903KS</v>
      </c>
      <c r="AN2375">
        <f t="shared" ca="1" si="1275"/>
        <v>14.000266666666672</v>
      </c>
      <c r="AO2375">
        <f t="shared" ca="1" si="1276"/>
        <v>2</v>
      </c>
      <c r="AP2375">
        <f t="shared" ca="1" si="1268"/>
        <v>5</v>
      </c>
      <c r="AQ2375">
        <f t="shared" ca="1" si="1269"/>
        <v>8</v>
      </c>
      <c r="AR2375">
        <f t="shared" ca="1" si="1270"/>
        <v>5</v>
      </c>
      <c r="AS2375">
        <f ca="1">P2375/J2375</f>
        <v>0.1627881016685323</v>
      </c>
    </row>
    <row r="2376" spans="1:45" x14ac:dyDescent="0.4">
      <c r="A2376">
        <f t="shared" si="1293"/>
        <v>201903</v>
      </c>
      <c r="B2376" t="s">
        <v>412</v>
      </c>
      <c r="C2376" t="s">
        <v>288</v>
      </c>
      <c r="D2376" t="str">
        <f t="shared" ca="1" si="1274"/>
        <v>I109</v>
      </c>
      <c r="E2376">
        <f t="shared" ca="1" si="1277"/>
        <v>37</v>
      </c>
      <c r="F2376">
        <f t="shared" ca="1" si="1278"/>
        <v>17</v>
      </c>
      <c r="G2376" t="str">
        <f t="shared" ca="1" si="1271"/>
        <v>S10</v>
      </c>
      <c r="H2376" t="str">
        <f t="shared" ca="1" si="1272"/>
        <v>S108</v>
      </c>
      <c r="I2376">
        <f ca="1">VLOOKUP(D2376,PRC!$A$2:$B$21,2,0)*E2376</f>
        <v>18500000</v>
      </c>
      <c r="J2376">
        <f t="shared" ca="1" si="1279"/>
        <v>16464996</v>
      </c>
      <c r="K2376">
        <f ca="1">VLOOKUP(D2376,PRC!$A$1:$C$21,3,0)*E2376</f>
        <v>7400000</v>
      </c>
      <c r="L2376">
        <f t="shared" ca="1" si="1280"/>
        <v>185000</v>
      </c>
      <c r="M2376">
        <f t="shared" ca="1" si="1281"/>
        <v>1295000</v>
      </c>
      <c r="N2376">
        <f t="shared" ca="1" si="1282"/>
        <v>1850000</v>
      </c>
      <c r="O2376">
        <f t="shared" ca="1" si="1283"/>
        <v>925000</v>
      </c>
      <c r="P2376">
        <f t="shared" ca="1" si="1273"/>
        <v>4809996</v>
      </c>
      <c r="Q2376">
        <f ca="1">IF(P2376&gt;0,1,0)</f>
        <v>1</v>
      </c>
      <c r="R2376">
        <f t="shared" ca="1" si="1284"/>
        <v>11</v>
      </c>
      <c r="S2376">
        <f t="shared" ca="1" si="1285"/>
        <v>1</v>
      </c>
      <c r="T2376">
        <f t="shared" ca="1" si="1286"/>
        <v>7</v>
      </c>
      <c r="U2376">
        <f t="shared" ca="1" si="1287"/>
        <v>10</v>
      </c>
      <c r="V2376">
        <f t="shared" ca="1" si="1288"/>
        <v>5</v>
      </c>
      <c r="X2376">
        <f t="shared" si="1290"/>
        <v>2376</v>
      </c>
      <c r="Y2376">
        <f t="shared" si="1291"/>
        <v>2252</v>
      </c>
      <c r="Z2376">
        <f t="shared" si="1292"/>
        <v>2253</v>
      </c>
      <c r="AA2376">
        <f t="shared" si="1289"/>
        <v>2451</v>
      </c>
      <c r="AB2376">
        <f t="shared" si="1294"/>
        <v>200</v>
      </c>
      <c r="AM2376" t="str">
        <f t="shared" si="1295"/>
        <v>201903KS</v>
      </c>
      <c r="AN2376">
        <f t="shared" ca="1" si="1275"/>
        <v>11.000021621621626</v>
      </c>
      <c r="AO2376">
        <f t="shared" ca="1" si="1276"/>
        <v>1</v>
      </c>
      <c r="AP2376">
        <f t="shared" ref="AP2376:AP2439" ca="1" si="1296">M2376/$I2376*100</f>
        <v>7.0000000000000009</v>
      </c>
      <c r="AQ2376">
        <f t="shared" ref="AQ2376:AQ2439" ca="1" si="1297">N2376/$I2376*100</f>
        <v>10</v>
      </c>
      <c r="AR2376">
        <f t="shared" ref="AR2376:AR2439" ca="1" si="1298">O2376/$I2376*100</f>
        <v>5</v>
      </c>
      <c r="AS2376">
        <f ca="1">P2376/J2376</f>
        <v>0.2921346594921736</v>
      </c>
    </row>
    <row r="2377" spans="1:45" x14ac:dyDescent="0.4">
      <c r="A2377">
        <f t="shared" si="1293"/>
        <v>201903</v>
      </c>
      <c r="B2377" t="s">
        <v>413</v>
      </c>
      <c r="C2377" t="s">
        <v>288</v>
      </c>
      <c r="D2377" t="str">
        <f t="shared" ca="1" si="1274"/>
        <v>I108</v>
      </c>
      <c r="E2377">
        <f t="shared" ca="1" si="1277"/>
        <v>13</v>
      </c>
      <c r="F2377">
        <f t="shared" ca="1" si="1278"/>
        <v>11</v>
      </c>
      <c r="G2377" t="str">
        <f t="shared" ca="1" si="1271"/>
        <v>S11</v>
      </c>
      <c r="H2377" t="str">
        <f t="shared" ca="1" si="1272"/>
        <v>S112</v>
      </c>
      <c r="I2377">
        <f ca="1">VLOOKUP(D2377,PRC!$A$2:$B$21,2,0)*E2377</f>
        <v>520000</v>
      </c>
      <c r="J2377">
        <f t="shared" ca="1" si="1279"/>
        <v>457596</v>
      </c>
      <c r="K2377">
        <f ca="1">VLOOKUP(D2377,PRC!$A$1:$C$21,3,0)*E2377</f>
        <v>239200</v>
      </c>
      <c r="L2377">
        <f t="shared" ca="1" si="1280"/>
        <v>16000</v>
      </c>
      <c r="M2377">
        <f t="shared" ca="1" si="1281"/>
        <v>26000</v>
      </c>
      <c r="N2377">
        <f t="shared" ca="1" si="1282"/>
        <v>31000</v>
      </c>
      <c r="O2377">
        <f t="shared" ca="1" si="1283"/>
        <v>26000</v>
      </c>
      <c r="P2377">
        <f t="shared" ca="1" si="1273"/>
        <v>119396</v>
      </c>
      <c r="Q2377">
        <f ca="1">IF(P2377&gt;0,1,0)</f>
        <v>1</v>
      </c>
      <c r="R2377">
        <f t="shared" ca="1" si="1284"/>
        <v>12</v>
      </c>
      <c r="S2377">
        <f t="shared" ca="1" si="1285"/>
        <v>3</v>
      </c>
      <c r="T2377">
        <f t="shared" ca="1" si="1286"/>
        <v>5</v>
      </c>
      <c r="U2377">
        <f t="shared" ca="1" si="1287"/>
        <v>6</v>
      </c>
      <c r="V2377">
        <f t="shared" ca="1" si="1288"/>
        <v>5</v>
      </c>
      <c r="X2377">
        <f t="shared" si="1290"/>
        <v>2377</v>
      </c>
      <c r="Y2377">
        <f t="shared" si="1291"/>
        <v>2252</v>
      </c>
      <c r="Z2377">
        <f t="shared" si="1292"/>
        <v>2253</v>
      </c>
      <c r="AA2377">
        <f t="shared" si="1289"/>
        <v>2451</v>
      </c>
      <c r="AB2377">
        <f t="shared" si="1294"/>
        <v>200</v>
      </c>
      <c r="AM2377" t="str">
        <f t="shared" si="1295"/>
        <v>201903KS</v>
      </c>
      <c r="AN2377">
        <f t="shared" ca="1" si="1275"/>
        <v>12.000769230769226</v>
      </c>
      <c r="AO2377">
        <f t="shared" ca="1" si="1276"/>
        <v>3.0769230769230771</v>
      </c>
      <c r="AP2377">
        <f t="shared" ca="1" si="1296"/>
        <v>5</v>
      </c>
      <c r="AQ2377">
        <f t="shared" ca="1" si="1297"/>
        <v>5.9615384615384617</v>
      </c>
      <c r="AR2377">
        <f t="shared" ca="1" si="1298"/>
        <v>5</v>
      </c>
      <c r="AS2377">
        <f ca="1">P2377/J2377</f>
        <v>0.26092011293805017</v>
      </c>
    </row>
    <row r="2378" spans="1:45" x14ac:dyDescent="0.4">
      <c r="A2378">
        <f t="shared" si="1293"/>
        <v>201903</v>
      </c>
      <c r="B2378" t="s">
        <v>414</v>
      </c>
      <c r="C2378" t="s">
        <v>288</v>
      </c>
      <c r="D2378" t="str">
        <f t="shared" ca="1" si="1274"/>
        <v>I101</v>
      </c>
      <c r="E2378">
        <f t="shared" ca="1" si="1277"/>
        <v>26</v>
      </c>
      <c r="F2378">
        <f t="shared" ca="1" si="1278"/>
        <v>11</v>
      </c>
      <c r="G2378" t="str">
        <f t="shared" ca="1" si="1271"/>
        <v>S10</v>
      </c>
      <c r="H2378" t="str">
        <f t="shared" ca="1" si="1272"/>
        <v>S102</v>
      </c>
      <c r="I2378">
        <f ca="1">VLOOKUP(D2378,PRC!$A$2:$B$21,2,0)*E2378</f>
        <v>780000</v>
      </c>
      <c r="J2378">
        <f t="shared" ca="1" si="1279"/>
        <v>647396</v>
      </c>
      <c r="K2378">
        <f ca="1">VLOOKUP(D2378,PRC!$A$1:$C$21,3,0)*E2378</f>
        <v>405600</v>
      </c>
      <c r="L2378">
        <f t="shared" ca="1" si="1280"/>
        <v>16000</v>
      </c>
      <c r="M2378">
        <f t="shared" ca="1" si="1281"/>
        <v>31000</v>
      </c>
      <c r="N2378">
        <f t="shared" ca="1" si="1282"/>
        <v>39000</v>
      </c>
      <c r="O2378">
        <f t="shared" ca="1" si="1283"/>
        <v>39000</v>
      </c>
      <c r="P2378">
        <f t="shared" ca="1" si="1273"/>
        <v>116796</v>
      </c>
      <c r="Q2378">
        <f ca="1">IF(P2378&gt;0,1,0)</f>
        <v>1</v>
      </c>
      <c r="R2378">
        <f t="shared" ca="1" si="1284"/>
        <v>17</v>
      </c>
      <c r="S2378">
        <f t="shared" ca="1" si="1285"/>
        <v>2</v>
      </c>
      <c r="T2378">
        <f t="shared" ca="1" si="1286"/>
        <v>4</v>
      </c>
      <c r="U2378">
        <f t="shared" ca="1" si="1287"/>
        <v>5</v>
      </c>
      <c r="V2378">
        <f t="shared" ca="1" si="1288"/>
        <v>5</v>
      </c>
      <c r="X2378">
        <f t="shared" si="1290"/>
        <v>2378</v>
      </c>
      <c r="Y2378">
        <f t="shared" si="1291"/>
        <v>2252</v>
      </c>
      <c r="Z2378">
        <f t="shared" si="1292"/>
        <v>2253</v>
      </c>
      <c r="AA2378">
        <f t="shared" si="1289"/>
        <v>2451</v>
      </c>
      <c r="AB2378">
        <f t="shared" si="1294"/>
        <v>200</v>
      </c>
      <c r="AM2378" t="str">
        <f t="shared" si="1295"/>
        <v>201903KS</v>
      </c>
      <c r="AN2378">
        <f t="shared" ca="1" si="1275"/>
        <v>17.000512820512824</v>
      </c>
      <c r="AO2378">
        <f t="shared" ca="1" si="1276"/>
        <v>2.0512820512820511</v>
      </c>
      <c r="AP2378">
        <f t="shared" ca="1" si="1296"/>
        <v>3.974358974358974</v>
      </c>
      <c r="AQ2378">
        <f t="shared" ca="1" si="1297"/>
        <v>5</v>
      </c>
      <c r="AR2378">
        <f t="shared" ca="1" si="1298"/>
        <v>5</v>
      </c>
      <c r="AS2378">
        <f ca="1">P2378/J2378</f>
        <v>0.18040889965338061</v>
      </c>
    </row>
    <row r="2379" spans="1:45" x14ac:dyDescent="0.4">
      <c r="A2379">
        <f t="shared" si="1293"/>
        <v>201903</v>
      </c>
      <c r="B2379" t="s">
        <v>415</v>
      </c>
      <c r="C2379" t="s">
        <v>288</v>
      </c>
      <c r="D2379" t="str">
        <f t="shared" ca="1" si="1274"/>
        <v>I109</v>
      </c>
      <c r="E2379">
        <f t="shared" ca="1" si="1277"/>
        <v>18</v>
      </c>
      <c r="F2379">
        <f t="shared" ca="1" si="1278"/>
        <v>10</v>
      </c>
      <c r="G2379" t="str">
        <f t="shared" ca="1" si="1271"/>
        <v>S10</v>
      </c>
      <c r="H2379" t="str">
        <f t="shared" ca="1" si="1272"/>
        <v>S109</v>
      </c>
      <c r="I2379">
        <f ca="1">VLOOKUP(D2379,PRC!$A$2:$B$21,2,0)*E2379</f>
        <v>9000000</v>
      </c>
      <c r="J2379">
        <f t="shared" ca="1" si="1279"/>
        <v>7469996</v>
      </c>
      <c r="K2379">
        <f ca="1">VLOOKUP(D2379,PRC!$A$1:$C$21,3,0)*E2379</f>
        <v>3600000</v>
      </c>
      <c r="L2379">
        <f t="shared" ca="1" si="1280"/>
        <v>180000</v>
      </c>
      <c r="M2379">
        <f t="shared" ca="1" si="1281"/>
        <v>540000</v>
      </c>
      <c r="N2379">
        <f t="shared" ca="1" si="1282"/>
        <v>630000</v>
      </c>
      <c r="O2379">
        <f t="shared" ca="1" si="1283"/>
        <v>270000</v>
      </c>
      <c r="P2379">
        <f t="shared" ca="1" si="1273"/>
        <v>2249996</v>
      </c>
      <c r="Q2379">
        <f ca="1">IF(P2379&gt;0,1,0)</f>
        <v>1</v>
      </c>
      <c r="R2379">
        <f t="shared" ca="1" si="1284"/>
        <v>17</v>
      </c>
      <c r="S2379">
        <f t="shared" ca="1" si="1285"/>
        <v>2</v>
      </c>
      <c r="T2379">
        <f t="shared" ca="1" si="1286"/>
        <v>6</v>
      </c>
      <c r="U2379">
        <f t="shared" ca="1" si="1287"/>
        <v>7</v>
      </c>
      <c r="V2379">
        <f t="shared" ca="1" si="1288"/>
        <v>3</v>
      </c>
      <c r="X2379">
        <f t="shared" si="1290"/>
        <v>2379</v>
      </c>
      <c r="Y2379">
        <f t="shared" si="1291"/>
        <v>2252</v>
      </c>
      <c r="Z2379">
        <f t="shared" si="1292"/>
        <v>2253</v>
      </c>
      <c r="AA2379">
        <f t="shared" si="1289"/>
        <v>2451</v>
      </c>
      <c r="AB2379">
        <f t="shared" si="1294"/>
        <v>200</v>
      </c>
      <c r="AM2379" t="str">
        <f t="shared" si="1295"/>
        <v>201903KS</v>
      </c>
      <c r="AN2379">
        <f t="shared" ca="1" si="1275"/>
        <v>17.000044444444441</v>
      </c>
      <c r="AO2379">
        <f t="shared" ca="1" si="1276"/>
        <v>2</v>
      </c>
      <c r="AP2379">
        <f t="shared" ca="1" si="1296"/>
        <v>6</v>
      </c>
      <c r="AQ2379">
        <f t="shared" ca="1" si="1297"/>
        <v>7.0000000000000009</v>
      </c>
      <c r="AR2379">
        <f t="shared" ca="1" si="1298"/>
        <v>3</v>
      </c>
      <c r="AS2379">
        <f ca="1">P2379/J2379</f>
        <v>0.30120444508939498</v>
      </c>
    </row>
    <row r="2380" spans="1:45" x14ac:dyDescent="0.4">
      <c r="A2380">
        <f t="shared" si="1293"/>
        <v>201903</v>
      </c>
      <c r="B2380" t="s">
        <v>416</v>
      </c>
      <c r="C2380" t="s">
        <v>288</v>
      </c>
      <c r="D2380" t="str">
        <f t="shared" ca="1" si="1274"/>
        <v>I116</v>
      </c>
      <c r="E2380">
        <f t="shared" ca="1" si="1277"/>
        <v>36</v>
      </c>
      <c r="F2380">
        <f t="shared" ca="1" si="1278"/>
        <v>13</v>
      </c>
      <c r="G2380" t="str">
        <f t="shared" ca="1" si="1271"/>
        <v>S11</v>
      </c>
      <c r="H2380" t="str">
        <f t="shared" ca="1" si="1272"/>
        <v>S117</v>
      </c>
      <c r="I2380">
        <f ca="1">VLOOKUP(D2380,PRC!$A$2:$B$21,2,0)*E2380</f>
        <v>52560000</v>
      </c>
      <c r="J2380">
        <f t="shared" ca="1" si="1279"/>
        <v>46778396</v>
      </c>
      <c r="K2380">
        <f ca="1">VLOOKUP(D2380,PRC!$A$1:$C$21,3,0)*E2380</f>
        <v>31536000</v>
      </c>
      <c r="L2380">
        <f t="shared" ca="1" si="1280"/>
        <v>526000</v>
      </c>
      <c r="M2380">
        <f t="shared" ca="1" si="1281"/>
        <v>2102000</v>
      </c>
      <c r="N2380">
        <f t="shared" ca="1" si="1282"/>
        <v>3154000</v>
      </c>
      <c r="O2380">
        <f t="shared" ca="1" si="1283"/>
        <v>2102000</v>
      </c>
      <c r="P2380">
        <f t="shared" ca="1" si="1273"/>
        <v>7358396</v>
      </c>
      <c r="Q2380">
        <f ca="1">IF(P2380&gt;0,1,0)</f>
        <v>1</v>
      </c>
      <c r="R2380">
        <f t="shared" ca="1" si="1284"/>
        <v>11</v>
      </c>
      <c r="S2380">
        <f t="shared" ca="1" si="1285"/>
        <v>1</v>
      </c>
      <c r="T2380">
        <f t="shared" ca="1" si="1286"/>
        <v>4</v>
      </c>
      <c r="U2380">
        <f t="shared" ca="1" si="1287"/>
        <v>6</v>
      </c>
      <c r="V2380">
        <f t="shared" ca="1" si="1288"/>
        <v>4</v>
      </c>
      <c r="X2380">
        <f t="shared" si="1290"/>
        <v>2380</v>
      </c>
      <c r="Y2380">
        <f t="shared" si="1291"/>
        <v>2252</v>
      </c>
      <c r="Z2380">
        <f t="shared" si="1292"/>
        <v>2253</v>
      </c>
      <c r="AA2380">
        <f t="shared" si="1289"/>
        <v>2451</v>
      </c>
      <c r="AB2380">
        <f t="shared" si="1294"/>
        <v>200</v>
      </c>
      <c r="AM2380" t="str">
        <f t="shared" si="1295"/>
        <v>201903KS</v>
      </c>
      <c r="AN2380">
        <f t="shared" ca="1" si="1275"/>
        <v>11.000007610350071</v>
      </c>
      <c r="AO2380">
        <f t="shared" ca="1" si="1276"/>
        <v>1.0007610350076104</v>
      </c>
      <c r="AP2380">
        <f t="shared" ca="1" si="1296"/>
        <v>3.9992389649923896</v>
      </c>
      <c r="AQ2380">
        <f t="shared" ca="1" si="1297"/>
        <v>6.0007610350076099</v>
      </c>
      <c r="AR2380">
        <f t="shared" ca="1" si="1298"/>
        <v>3.9992389649923896</v>
      </c>
      <c r="AS2380">
        <f ca="1">P2380/J2380</f>
        <v>0.15730329872789994</v>
      </c>
    </row>
    <row r="2381" spans="1:45" x14ac:dyDescent="0.4">
      <c r="A2381">
        <f t="shared" si="1293"/>
        <v>201903</v>
      </c>
      <c r="B2381" t="s">
        <v>417</v>
      </c>
      <c r="C2381" t="s">
        <v>288</v>
      </c>
      <c r="D2381" t="str">
        <f t="shared" ca="1" si="1274"/>
        <v>I113</v>
      </c>
      <c r="E2381">
        <f t="shared" ca="1" si="1277"/>
        <v>30</v>
      </c>
      <c r="F2381">
        <f t="shared" ca="1" si="1278"/>
        <v>18</v>
      </c>
      <c r="G2381" t="str">
        <f t="shared" ref="G2381:G2444" ca="1" si="1299">LEFT(H2381,3)</f>
        <v>S10</v>
      </c>
      <c r="H2381" t="str">
        <f t="shared" ref="H2381:H2444" ca="1" si="1300">"S"&amp;RANDBETWEEN(101,120)</f>
        <v>S107</v>
      </c>
      <c r="I2381">
        <f ca="1">VLOOKUP(D2381,PRC!$A$2:$B$21,2,0)*E2381</f>
        <v>20100000</v>
      </c>
      <c r="J2381">
        <f t="shared" ca="1" si="1279"/>
        <v>18089996</v>
      </c>
      <c r="K2381">
        <f ca="1">VLOOKUP(D2381,PRC!$A$1:$C$21,3,0)*E2381</f>
        <v>9045000</v>
      </c>
      <c r="L2381">
        <f t="shared" ca="1" si="1280"/>
        <v>402000</v>
      </c>
      <c r="M2381">
        <f t="shared" ca="1" si="1281"/>
        <v>1206000</v>
      </c>
      <c r="N2381">
        <f t="shared" ca="1" si="1282"/>
        <v>1206000</v>
      </c>
      <c r="O2381">
        <f t="shared" ca="1" si="1283"/>
        <v>603000</v>
      </c>
      <c r="P2381">
        <f t="shared" ref="P2381:P2401" ca="1" si="1301">J2381-SUM(K2381:O2381)</f>
        <v>5627996</v>
      </c>
      <c r="Q2381">
        <f ca="1">IF(P2381&gt;0,1,0)</f>
        <v>1</v>
      </c>
      <c r="R2381">
        <f t="shared" ca="1" si="1284"/>
        <v>10</v>
      </c>
      <c r="S2381">
        <f t="shared" ca="1" si="1285"/>
        <v>2</v>
      </c>
      <c r="T2381">
        <f t="shared" ca="1" si="1286"/>
        <v>6</v>
      </c>
      <c r="U2381">
        <f t="shared" ca="1" si="1287"/>
        <v>6</v>
      </c>
      <c r="V2381">
        <f t="shared" ca="1" si="1288"/>
        <v>3</v>
      </c>
      <c r="X2381">
        <f t="shared" si="1290"/>
        <v>2381</v>
      </c>
      <c r="Y2381">
        <f t="shared" si="1291"/>
        <v>2252</v>
      </c>
      <c r="Z2381">
        <f t="shared" si="1292"/>
        <v>2253</v>
      </c>
      <c r="AA2381">
        <f t="shared" si="1289"/>
        <v>2451</v>
      </c>
      <c r="AB2381">
        <f t="shared" si="1294"/>
        <v>200</v>
      </c>
      <c r="AM2381" t="str">
        <f t="shared" si="1295"/>
        <v>201903KS</v>
      </c>
      <c r="AN2381">
        <f t="shared" ca="1" si="1275"/>
        <v>10.000019900497515</v>
      </c>
      <c r="AO2381">
        <f t="shared" ca="1" si="1276"/>
        <v>2</v>
      </c>
      <c r="AP2381">
        <f t="shared" ca="1" si="1296"/>
        <v>6</v>
      </c>
      <c r="AQ2381">
        <f t="shared" ca="1" si="1297"/>
        <v>6</v>
      </c>
      <c r="AR2381">
        <f t="shared" ca="1" si="1298"/>
        <v>3</v>
      </c>
      <c r="AS2381">
        <f ca="1">P2381/J2381</f>
        <v>0.31111095878628164</v>
      </c>
    </row>
    <row r="2382" spans="1:45" x14ac:dyDescent="0.4">
      <c r="A2382">
        <f t="shared" si="1293"/>
        <v>201903</v>
      </c>
      <c r="B2382" t="s">
        <v>418</v>
      </c>
      <c r="C2382" t="s">
        <v>288</v>
      </c>
      <c r="D2382" t="str">
        <f t="shared" ref="D2382:D2445" ca="1" si="1302">"I"&amp;RANDBETWEEN(101,120)</f>
        <v>I118</v>
      </c>
      <c r="E2382">
        <f t="shared" ca="1" si="1277"/>
        <v>24</v>
      </c>
      <c r="F2382">
        <f t="shared" ca="1" si="1278"/>
        <v>11</v>
      </c>
      <c r="G2382" t="str">
        <f t="shared" ca="1" si="1299"/>
        <v>S11</v>
      </c>
      <c r="H2382" t="str">
        <f t="shared" ca="1" si="1300"/>
        <v>S111</v>
      </c>
      <c r="I2382">
        <f ca="1">VLOOKUP(D2382,PRC!$A$2:$B$21,2,0)*E2382</f>
        <v>12720000</v>
      </c>
      <c r="J2382">
        <f t="shared" ca="1" si="1279"/>
        <v>11193596</v>
      </c>
      <c r="K2382">
        <f ca="1">VLOOKUP(D2382,PRC!$A$1:$C$21,3,0)*E2382</f>
        <v>5342400</v>
      </c>
      <c r="L2382">
        <f t="shared" ca="1" si="1280"/>
        <v>127000</v>
      </c>
      <c r="M2382">
        <f t="shared" ca="1" si="1281"/>
        <v>636000</v>
      </c>
      <c r="N2382">
        <f t="shared" ca="1" si="1282"/>
        <v>1018000</v>
      </c>
      <c r="O2382">
        <f t="shared" ca="1" si="1283"/>
        <v>509000</v>
      </c>
      <c r="P2382">
        <f t="shared" ca="1" si="1301"/>
        <v>3561196</v>
      </c>
      <c r="Q2382">
        <f ca="1">IF(P2382&gt;0,1,0)</f>
        <v>1</v>
      </c>
      <c r="R2382">
        <f t="shared" ca="1" si="1284"/>
        <v>12</v>
      </c>
      <c r="S2382">
        <f t="shared" ca="1" si="1285"/>
        <v>1</v>
      </c>
      <c r="T2382">
        <f t="shared" ca="1" si="1286"/>
        <v>5</v>
      </c>
      <c r="U2382">
        <f t="shared" ca="1" si="1287"/>
        <v>8</v>
      </c>
      <c r="V2382">
        <f t="shared" ca="1" si="1288"/>
        <v>4</v>
      </c>
      <c r="X2382">
        <f t="shared" si="1290"/>
        <v>2382</v>
      </c>
      <c r="Y2382">
        <f t="shared" si="1291"/>
        <v>2252</v>
      </c>
      <c r="Z2382">
        <f t="shared" si="1292"/>
        <v>2253</v>
      </c>
      <c r="AA2382">
        <f t="shared" si="1289"/>
        <v>2451</v>
      </c>
      <c r="AB2382">
        <f t="shared" si="1294"/>
        <v>200</v>
      </c>
      <c r="AM2382" t="str">
        <f t="shared" si="1295"/>
        <v>201903KS</v>
      </c>
      <c r="AN2382">
        <f t="shared" ref="AN2382:AN2445" ca="1" si="1303">(1-J2382/I2382)*100</f>
        <v>12.000031446540882</v>
      </c>
      <c r="AO2382">
        <f t="shared" ref="AO2382:AO2445" ca="1" si="1304">L2382/$I2382*100</f>
        <v>0.99842767295597479</v>
      </c>
      <c r="AP2382">
        <f t="shared" ca="1" si="1296"/>
        <v>5</v>
      </c>
      <c r="AQ2382">
        <f t="shared" ca="1" si="1297"/>
        <v>8.0031446540880502</v>
      </c>
      <c r="AR2382">
        <f t="shared" ca="1" si="1298"/>
        <v>4.0015723270440251</v>
      </c>
      <c r="AS2382">
        <f ca="1">P2382/J2382</f>
        <v>0.31814583981769579</v>
      </c>
    </row>
    <row r="2383" spans="1:45" x14ac:dyDescent="0.4">
      <c r="A2383">
        <f t="shared" si="1293"/>
        <v>201903</v>
      </c>
      <c r="B2383" t="s">
        <v>419</v>
      </c>
      <c r="C2383" t="s">
        <v>288</v>
      </c>
      <c r="D2383" t="str">
        <f t="shared" ca="1" si="1302"/>
        <v>I115</v>
      </c>
      <c r="E2383">
        <f t="shared" ca="1" si="1277"/>
        <v>44</v>
      </c>
      <c r="F2383">
        <f t="shared" ca="1" si="1278"/>
        <v>15</v>
      </c>
      <c r="G2383" t="str">
        <f t="shared" ca="1" si="1299"/>
        <v>S10</v>
      </c>
      <c r="H2383" t="str">
        <f t="shared" ca="1" si="1300"/>
        <v>S107</v>
      </c>
      <c r="I2383">
        <f ca="1">VLOOKUP(D2383,PRC!$A$2:$B$21,2,0)*E2383</f>
        <v>220000</v>
      </c>
      <c r="J2383">
        <f t="shared" ca="1" si="1279"/>
        <v>193596</v>
      </c>
      <c r="K2383">
        <f ca="1">VLOOKUP(D2383,PRC!$A$1:$C$21,3,0)*E2383</f>
        <v>105600</v>
      </c>
      <c r="L2383">
        <f t="shared" ca="1" si="1280"/>
        <v>7000</v>
      </c>
      <c r="M2383">
        <f t="shared" ca="1" si="1281"/>
        <v>9000</v>
      </c>
      <c r="N2383">
        <f t="shared" ca="1" si="1282"/>
        <v>15000</v>
      </c>
      <c r="O2383">
        <f t="shared" ca="1" si="1283"/>
        <v>9000</v>
      </c>
      <c r="P2383">
        <f t="shared" ca="1" si="1301"/>
        <v>47996</v>
      </c>
      <c r="Q2383">
        <f ca="1">IF(P2383&gt;0,1,0)</f>
        <v>1</v>
      </c>
      <c r="R2383">
        <f t="shared" ca="1" si="1284"/>
        <v>12</v>
      </c>
      <c r="S2383">
        <f t="shared" ca="1" si="1285"/>
        <v>3</v>
      </c>
      <c r="T2383">
        <f t="shared" ca="1" si="1286"/>
        <v>4</v>
      </c>
      <c r="U2383">
        <f t="shared" ca="1" si="1287"/>
        <v>7</v>
      </c>
      <c r="V2383">
        <f t="shared" ca="1" si="1288"/>
        <v>4</v>
      </c>
      <c r="X2383">
        <f t="shared" si="1290"/>
        <v>2383</v>
      </c>
      <c r="Y2383">
        <f t="shared" si="1291"/>
        <v>2252</v>
      </c>
      <c r="Z2383">
        <f t="shared" si="1292"/>
        <v>2253</v>
      </c>
      <c r="AA2383">
        <f t="shared" si="1289"/>
        <v>2451</v>
      </c>
      <c r="AB2383">
        <f t="shared" si="1294"/>
        <v>200</v>
      </c>
      <c r="AM2383" t="str">
        <f t="shared" si="1295"/>
        <v>201903KS</v>
      </c>
      <c r="AN2383">
        <f t="shared" ca="1" si="1303"/>
        <v>12.00181818181818</v>
      </c>
      <c r="AO2383">
        <f t="shared" ca="1" si="1304"/>
        <v>3.1818181818181817</v>
      </c>
      <c r="AP2383">
        <f t="shared" ca="1" si="1296"/>
        <v>4.0909090909090908</v>
      </c>
      <c r="AQ2383">
        <f t="shared" ca="1" si="1297"/>
        <v>6.8181818181818175</v>
      </c>
      <c r="AR2383">
        <f t="shared" ca="1" si="1298"/>
        <v>4.0909090909090908</v>
      </c>
      <c r="AS2383">
        <f ca="1">P2383/J2383</f>
        <v>0.24791834542035993</v>
      </c>
    </row>
    <row r="2384" spans="1:45" x14ac:dyDescent="0.4">
      <c r="A2384">
        <f t="shared" si="1293"/>
        <v>201903</v>
      </c>
      <c r="B2384" t="s">
        <v>420</v>
      </c>
      <c r="C2384" t="s">
        <v>288</v>
      </c>
      <c r="D2384" t="str">
        <f t="shared" ca="1" si="1302"/>
        <v>I104</v>
      </c>
      <c r="E2384">
        <f t="shared" ca="1" si="1277"/>
        <v>18</v>
      </c>
      <c r="F2384">
        <f t="shared" ca="1" si="1278"/>
        <v>20</v>
      </c>
      <c r="G2384" t="str">
        <f t="shared" ca="1" si="1299"/>
        <v>S11</v>
      </c>
      <c r="H2384" t="str">
        <f t="shared" ca="1" si="1300"/>
        <v>S110</v>
      </c>
      <c r="I2384">
        <f ca="1">VLOOKUP(D2384,PRC!$A$2:$B$21,2,0)*E2384</f>
        <v>1260000</v>
      </c>
      <c r="J2384">
        <f t="shared" ca="1" si="1279"/>
        <v>1045796</v>
      </c>
      <c r="K2384">
        <f ca="1">VLOOKUP(D2384,PRC!$A$1:$C$21,3,0)*E2384</f>
        <v>529200</v>
      </c>
      <c r="L2384">
        <f t="shared" ca="1" si="1280"/>
        <v>25000</v>
      </c>
      <c r="M2384">
        <f t="shared" ca="1" si="1281"/>
        <v>76000</v>
      </c>
      <c r="N2384">
        <f t="shared" ca="1" si="1282"/>
        <v>101000</v>
      </c>
      <c r="O2384">
        <f t="shared" ca="1" si="1283"/>
        <v>63000</v>
      </c>
      <c r="P2384">
        <f t="shared" ca="1" si="1301"/>
        <v>251596</v>
      </c>
      <c r="Q2384">
        <f ca="1">IF(P2384&gt;0,1,0)</f>
        <v>1</v>
      </c>
      <c r="R2384">
        <f t="shared" ca="1" si="1284"/>
        <v>17</v>
      </c>
      <c r="S2384">
        <f t="shared" ca="1" si="1285"/>
        <v>2</v>
      </c>
      <c r="T2384">
        <f t="shared" ca="1" si="1286"/>
        <v>6</v>
      </c>
      <c r="U2384">
        <f t="shared" ca="1" si="1287"/>
        <v>8</v>
      </c>
      <c r="V2384">
        <f t="shared" ca="1" si="1288"/>
        <v>5</v>
      </c>
      <c r="X2384">
        <f t="shared" si="1290"/>
        <v>2384</v>
      </c>
      <c r="Y2384">
        <f t="shared" si="1291"/>
        <v>2252</v>
      </c>
      <c r="Z2384">
        <f t="shared" si="1292"/>
        <v>2253</v>
      </c>
      <c r="AA2384">
        <f t="shared" si="1289"/>
        <v>2451</v>
      </c>
      <c r="AB2384">
        <f t="shared" si="1294"/>
        <v>200</v>
      </c>
      <c r="AM2384" t="str">
        <f t="shared" si="1295"/>
        <v>201903KS</v>
      </c>
      <c r="AN2384">
        <f t="shared" ca="1" si="1303"/>
        <v>17.000317460317461</v>
      </c>
      <c r="AO2384">
        <f t="shared" ca="1" si="1304"/>
        <v>1.984126984126984</v>
      </c>
      <c r="AP2384">
        <f t="shared" ca="1" si="1296"/>
        <v>6.0317460317460316</v>
      </c>
      <c r="AQ2384">
        <f t="shared" ca="1" si="1297"/>
        <v>8.0158730158730158</v>
      </c>
      <c r="AR2384">
        <f t="shared" ca="1" si="1298"/>
        <v>5</v>
      </c>
      <c r="AS2384">
        <f ca="1">P2384/J2384</f>
        <v>0.24057846845847564</v>
      </c>
    </row>
    <row r="2385" spans="1:45" x14ac:dyDescent="0.4">
      <c r="A2385">
        <f t="shared" si="1293"/>
        <v>201903</v>
      </c>
      <c r="B2385" t="s">
        <v>421</v>
      </c>
      <c r="C2385" t="s">
        <v>288</v>
      </c>
      <c r="D2385" t="str">
        <f t="shared" ca="1" si="1302"/>
        <v>I114</v>
      </c>
      <c r="E2385">
        <f t="shared" ca="1" si="1277"/>
        <v>38</v>
      </c>
      <c r="F2385">
        <f t="shared" ca="1" si="1278"/>
        <v>14</v>
      </c>
      <c r="G2385" t="str">
        <f t="shared" ca="1" si="1299"/>
        <v>S12</v>
      </c>
      <c r="H2385" t="str">
        <f t="shared" ca="1" si="1300"/>
        <v>S120</v>
      </c>
      <c r="I2385">
        <f ca="1">VLOOKUP(D2385,PRC!$A$2:$B$21,2,0)*E2385</f>
        <v>9120000</v>
      </c>
      <c r="J2385">
        <f t="shared" ca="1" si="1279"/>
        <v>7843196</v>
      </c>
      <c r="K2385">
        <f ca="1">VLOOKUP(D2385,PRC!$A$1:$C$21,3,0)*E2385</f>
        <v>5289600</v>
      </c>
      <c r="L2385">
        <f t="shared" ca="1" si="1280"/>
        <v>91000</v>
      </c>
      <c r="M2385">
        <f t="shared" ca="1" si="1281"/>
        <v>365000</v>
      </c>
      <c r="N2385">
        <f t="shared" ca="1" si="1282"/>
        <v>821000</v>
      </c>
      <c r="O2385">
        <f t="shared" ca="1" si="1283"/>
        <v>365000</v>
      </c>
      <c r="P2385">
        <f t="shared" ca="1" si="1301"/>
        <v>911596</v>
      </c>
      <c r="Q2385">
        <f ca="1">IF(P2385&gt;0,1,0)</f>
        <v>1</v>
      </c>
      <c r="R2385">
        <f t="shared" ca="1" si="1284"/>
        <v>14</v>
      </c>
      <c r="S2385">
        <f t="shared" ca="1" si="1285"/>
        <v>1</v>
      </c>
      <c r="T2385">
        <f t="shared" ca="1" si="1286"/>
        <v>4</v>
      </c>
      <c r="U2385">
        <f t="shared" ca="1" si="1287"/>
        <v>9</v>
      </c>
      <c r="V2385">
        <f t="shared" ca="1" si="1288"/>
        <v>4</v>
      </c>
      <c r="X2385">
        <f t="shared" si="1290"/>
        <v>2385</v>
      </c>
      <c r="Y2385">
        <f t="shared" si="1291"/>
        <v>2252</v>
      </c>
      <c r="Z2385">
        <f t="shared" si="1292"/>
        <v>2253</v>
      </c>
      <c r="AA2385">
        <f t="shared" si="1289"/>
        <v>2451</v>
      </c>
      <c r="AB2385">
        <f t="shared" si="1294"/>
        <v>200</v>
      </c>
      <c r="AM2385" t="str">
        <f t="shared" si="1295"/>
        <v>201903KS</v>
      </c>
      <c r="AN2385">
        <f t="shared" ca="1" si="1303"/>
        <v>14.000043859649125</v>
      </c>
      <c r="AO2385">
        <f t="shared" ca="1" si="1304"/>
        <v>0.99780701754385959</v>
      </c>
      <c r="AP2385">
        <f t="shared" ca="1" si="1296"/>
        <v>4.0021929824561404</v>
      </c>
      <c r="AQ2385">
        <f t="shared" ca="1" si="1297"/>
        <v>9.0021929824561404</v>
      </c>
      <c r="AR2385">
        <f t="shared" ca="1" si="1298"/>
        <v>4.0021929824561404</v>
      </c>
      <c r="AS2385">
        <f ca="1">P2385/J2385</f>
        <v>0.11622761945513028</v>
      </c>
    </row>
    <row r="2386" spans="1:45" x14ac:dyDescent="0.4">
      <c r="A2386">
        <f t="shared" si="1293"/>
        <v>201903</v>
      </c>
      <c r="B2386" t="s">
        <v>422</v>
      </c>
      <c r="C2386" t="s">
        <v>288</v>
      </c>
      <c r="D2386" t="str">
        <f t="shared" ca="1" si="1302"/>
        <v>I114</v>
      </c>
      <c r="E2386">
        <f t="shared" ca="1" si="1277"/>
        <v>21</v>
      </c>
      <c r="F2386">
        <f t="shared" ca="1" si="1278"/>
        <v>16</v>
      </c>
      <c r="G2386" t="str">
        <f t="shared" ca="1" si="1299"/>
        <v>S11</v>
      </c>
      <c r="H2386" t="str">
        <f t="shared" ca="1" si="1300"/>
        <v>S117</v>
      </c>
      <c r="I2386">
        <f ca="1">VLOOKUP(D2386,PRC!$A$2:$B$21,2,0)*E2386</f>
        <v>5040000</v>
      </c>
      <c r="J2386">
        <f t="shared" ca="1" si="1279"/>
        <v>4283996</v>
      </c>
      <c r="K2386">
        <f ca="1">VLOOKUP(D2386,PRC!$A$1:$C$21,3,0)*E2386</f>
        <v>2923200</v>
      </c>
      <c r="L2386">
        <f t="shared" ca="1" si="1280"/>
        <v>101000</v>
      </c>
      <c r="M2386">
        <f t="shared" ca="1" si="1281"/>
        <v>252000</v>
      </c>
      <c r="N2386">
        <f t="shared" ca="1" si="1282"/>
        <v>353000</v>
      </c>
      <c r="O2386">
        <f t="shared" ca="1" si="1283"/>
        <v>202000</v>
      </c>
      <c r="P2386">
        <f t="shared" ca="1" si="1301"/>
        <v>452796</v>
      </c>
      <c r="Q2386">
        <f ca="1">IF(P2386&gt;0,1,0)</f>
        <v>1</v>
      </c>
      <c r="R2386">
        <f t="shared" ca="1" si="1284"/>
        <v>15</v>
      </c>
      <c r="S2386">
        <f t="shared" ca="1" si="1285"/>
        <v>2</v>
      </c>
      <c r="T2386">
        <f t="shared" ca="1" si="1286"/>
        <v>5</v>
      </c>
      <c r="U2386">
        <f t="shared" ca="1" si="1287"/>
        <v>7</v>
      </c>
      <c r="V2386">
        <f t="shared" ca="1" si="1288"/>
        <v>4</v>
      </c>
      <c r="X2386">
        <f t="shared" si="1290"/>
        <v>2386</v>
      </c>
      <c r="Y2386">
        <f t="shared" si="1291"/>
        <v>2252</v>
      </c>
      <c r="Z2386">
        <f t="shared" si="1292"/>
        <v>2253</v>
      </c>
      <c r="AA2386">
        <f t="shared" si="1289"/>
        <v>2451</v>
      </c>
      <c r="AB2386">
        <f t="shared" si="1294"/>
        <v>200</v>
      </c>
      <c r="AM2386" t="str">
        <f t="shared" si="1295"/>
        <v>201903KS</v>
      </c>
      <c r="AN2386">
        <f t="shared" ca="1" si="1303"/>
        <v>15.000079365079365</v>
      </c>
      <c r="AO2386">
        <f t="shared" ca="1" si="1304"/>
        <v>2.003968253968254</v>
      </c>
      <c r="AP2386">
        <f t="shared" ca="1" si="1296"/>
        <v>5</v>
      </c>
      <c r="AQ2386">
        <f t="shared" ca="1" si="1297"/>
        <v>7.003968253968254</v>
      </c>
      <c r="AR2386">
        <f t="shared" ca="1" si="1298"/>
        <v>4.0079365079365079</v>
      </c>
      <c r="AS2386">
        <f ca="1">P2386/J2386</f>
        <v>0.10569477655908176</v>
      </c>
    </row>
    <row r="2387" spans="1:45" x14ac:dyDescent="0.4">
      <c r="A2387">
        <f t="shared" si="1293"/>
        <v>201903</v>
      </c>
      <c r="B2387" t="s">
        <v>423</v>
      </c>
      <c r="C2387" t="s">
        <v>288</v>
      </c>
      <c r="D2387" t="str">
        <f t="shared" ca="1" si="1302"/>
        <v>I118</v>
      </c>
      <c r="E2387">
        <f t="shared" ref="E2387:E2450" ca="1" si="1305">RANDBETWEEN(INDIRECT("AD"&amp;Y2387),INDIRECT("AD"&amp;Z2387))</f>
        <v>40</v>
      </c>
      <c r="F2387">
        <f t="shared" ref="F2387:F2450" ca="1" si="1306">RANDBETWEEN(INDIRECT("AF"&amp;Y2387),INDIRECT("AF"&amp;Z2387))</f>
        <v>16</v>
      </c>
      <c r="G2387" t="str">
        <f t="shared" ca="1" si="1299"/>
        <v>S10</v>
      </c>
      <c r="H2387" t="str">
        <f t="shared" ca="1" si="1300"/>
        <v>S101</v>
      </c>
      <c r="I2387">
        <f ca="1">VLOOKUP(D2387,PRC!$A$2:$B$21,2,0)*E2387</f>
        <v>21200000</v>
      </c>
      <c r="J2387">
        <f t="shared" ref="J2387:J2450" ca="1" si="1307">I2387*(1-R2387/100)-4</f>
        <v>19079996</v>
      </c>
      <c r="K2387">
        <f ca="1">VLOOKUP(D2387,PRC!$A$1:$C$21,3,0)*E2387</f>
        <v>8904000</v>
      </c>
      <c r="L2387">
        <f t="shared" ref="L2387:L2450" ca="1" si="1308">ROUND($I2387*S2387,-5)/100</f>
        <v>636000</v>
      </c>
      <c r="M2387">
        <f t="shared" ref="M2387:M2450" ca="1" si="1309">ROUND($I2387*T2387,-5)/100</f>
        <v>1060000</v>
      </c>
      <c r="N2387">
        <f t="shared" ref="N2387:N2450" ca="1" si="1310">ROUND($I2387*U2387,-5)/100</f>
        <v>1060000</v>
      </c>
      <c r="O2387">
        <f t="shared" ref="O2387:O2450" ca="1" si="1311">ROUND($I2387*V2387,-5)/100</f>
        <v>636000</v>
      </c>
      <c r="P2387">
        <f t="shared" ca="1" si="1301"/>
        <v>6783996</v>
      </c>
      <c r="Q2387">
        <f ca="1">IF(P2387&gt;0,1,0)</f>
        <v>1</v>
      </c>
      <c r="R2387">
        <f t="shared" ref="R2387:R2450" ca="1" si="1312">RANDBETWEEN(INDIRECT("AF"&amp;$Y2387),INDIRECT("AF"&amp;$Z2387))</f>
        <v>10</v>
      </c>
      <c r="S2387">
        <f t="shared" ref="S2387:S2450" ca="1" si="1313">RANDBETWEEN(INDIRECT("AG"&amp;$Y2387),INDIRECT("AG"&amp;$Z2387))</f>
        <v>3</v>
      </c>
      <c r="T2387">
        <f t="shared" ref="T2387:T2450" ca="1" si="1314">RANDBETWEEN(INDIRECT("AH"&amp;$Y2387),INDIRECT("AH"&amp;$Z2387))</f>
        <v>5</v>
      </c>
      <c r="U2387">
        <f t="shared" ref="U2387:U2450" ca="1" si="1315">RANDBETWEEN(INDIRECT("Ai"&amp;$Y2387),INDIRECT("Ai"&amp;$Z2387))</f>
        <v>5</v>
      </c>
      <c r="V2387">
        <f t="shared" ref="V2387:V2450" ca="1" si="1316">RANDBETWEEN(INDIRECT("Aj"&amp;$Y2387),INDIRECT("Aj"&amp;$Z2387))</f>
        <v>3</v>
      </c>
      <c r="X2387">
        <f t="shared" si="1290"/>
        <v>2387</v>
      </c>
      <c r="Y2387">
        <f t="shared" si="1291"/>
        <v>2252</v>
      </c>
      <c r="Z2387">
        <f t="shared" si="1292"/>
        <v>2253</v>
      </c>
      <c r="AA2387">
        <f t="shared" ref="AA2387:AA2450" si="1317">Y2387+AB2387-1</f>
        <v>2451</v>
      </c>
      <c r="AB2387">
        <f t="shared" si="1294"/>
        <v>200</v>
      </c>
      <c r="AM2387" t="str">
        <f t="shared" si="1295"/>
        <v>201903KS</v>
      </c>
      <c r="AN2387">
        <f t="shared" ca="1" si="1303"/>
        <v>10.000018867924531</v>
      </c>
      <c r="AO2387">
        <f t="shared" ca="1" si="1304"/>
        <v>3</v>
      </c>
      <c r="AP2387">
        <f t="shared" ca="1" si="1296"/>
        <v>5</v>
      </c>
      <c r="AQ2387">
        <f t="shared" ca="1" si="1297"/>
        <v>5</v>
      </c>
      <c r="AR2387">
        <f t="shared" ca="1" si="1298"/>
        <v>3</v>
      </c>
      <c r="AS2387">
        <f ca="1">P2387/J2387</f>
        <v>0.35555542045187011</v>
      </c>
    </row>
    <row r="2388" spans="1:45" x14ac:dyDescent="0.4">
      <c r="A2388">
        <f t="shared" si="1293"/>
        <v>201903</v>
      </c>
      <c r="B2388" t="s">
        <v>424</v>
      </c>
      <c r="C2388" t="s">
        <v>288</v>
      </c>
      <c r="D2388" t="str">
        <f t="shared" ca="1" si="1302"/>
        <v>I109</v>
      </c>
      <c r="E2388">
        <f t="shared" ca="1" si="1305"/>
        <v>28</v>
      </c>
      <c r="F2388">
        <f t="shared" ca="1" si="1306"/>
        <v>18</v>
      </c>
      <c r="G2388" t="str">
        <f t="shared" ca="1" si="1299"/>
        <v>S10</v>
      </c>
      <c r="H2388" t="str">
        <f t="shared" ca="1" si="1300"/>
        <v>S107</v>
      </c>
      <c r="I2388">
        <f ca="1">VLOOKUP(D2388,PRC!$A$2:$B$21,2,0)*E2388</f>
        <v>14000000</v>
      </c>
      <c r="J2388">
        <f t="shared" ca="1" si="1307"/>
        <v>12179996</v>
      </c>
      <c r="K2388">
        <f ca="1">VLOOKUP(D2388,PRC!$A$1:$C$21,3,0)*E2388</f>
        <v>5600000</v>
      </c>
      <c r="L2388">
        <f t="shared" ca="1" si="1308"/>
        <v>280000</v>
      </c>
      <c r="M2388">
        <f t="shared" ca="1" si="1309"/>
        <v>980000</v>
      </c>
      <c r="N2388">
        <f t="shared" ca="1" si="1310"/>
        <v>700000</v>
      </c>
      <c r="O2388">
        <f t="shared" ca="1" si="1311"/>
        <v>420000</v>
      </c>
      <c r="P2388">
        <f t="shared" ca="1" si="1301"/>
        <v>4199996</v>
      </c>
      <c r="Q2388">
        <f ca="1">IF(P2388&gt;0,1,0)</f>
        <v>1</v>
      </c>
      <c r="R2388">
        <f t="shared" ca="1" si="1312"/>
        <v>13</v>
      </c>
      <c r="S2388">
        <f t="shared" ca="1" si="1313"/>
        <v>2</v>
      </c>
      <c r="T2388">
        <f t="shared" ca="1" si="1314"/>
        <v>7</v>
      </c>
      <c r="U2388">
        <f t="shared" ca="1" si="1315"/>
        <v>5</v>
      </c>
      <c r="V2388">
        <f t="shared" ca="1" si="1316"/>
        <v>3</v>
      </c>
      <c r="X2388">
        <f t="shared" ref="X2388:X2451" si="1318">X2387+1</f>
        <v>2388</v>
      </c>
      <c r="Y2388">
        <f t="shared" ref="Y2388:Y2451" si="1319">IF(C2388=C2387,Y2387,X2388)</f>
        <v>2252</v>
      </c>
      <c r="Z2388">
        <f t="shared" ref="Z2388:Z2451" si="1320">Y2388+1</f>
        <v>2253</v>
      </c>
      <c r="AA2388">
        <f t="shared" si="1317"/>
        <v>2451</v>
      </c>
      <c r="AB2388">
        <f t="shared" si="1294"/>
        <v>200</v>
      </c>
      <c r="AM2388" t="str">
        <f t="shared" si="1295"/>
        <v>201903KS</v>
      </c>
      <c r="AN2388">
        <f t="shared" ca="1" si="1303"/>
        <v>13.000028571428569</v>
      </c>
      <c r="AO2388">
        <f t="shared" ca="1" si="1304"/>
        <v>2</v>
      </c>
      <c r="AP2388">
        <f t="shared" ca="1" si="1296"/>
        <v>7.0000000000000009</v>
      </c>
      <c r="AQ2388">
        <f t="shared" ca="1" si="1297"/>
        <v>5</v>
      </c>
      <c r="AR2388">
        <f t="shared" ca="1" si="1298"/>
        <v>3</v>
      </c>
      <c r="AS2388">
        <f ca="1">P2388/J2388</f>
        <v>0.34482737104347161</v>
      </c>
    </row>
    <row r="2389" spans="1:45" x14ac:dyDescent="0.4">
      <c r="A2389">
        <f t="shared" si="1293"/>
        <v>201903</v>
      </c>
      <c r="B2389" t="s">
        <v>425</v>
      </c>
      <c r="C2389" t="s">
        <v>288</v>
      </c>
      <c r="D2389" t="str">
        <f t="shared" ca="1" si="1302"/>
        <v>I116</v>
      </c>
      <c r="E2389">
        <f t="shared" ca="1" si="1305"/>
        <v>34</v>
      </c>
      <c r="F2389">
        <f t="shared" ca="1" si="1306"/>
        <v>12</v>
      </c>
      <c r="G2389" t="str">
        <f t="shared" ca="1" si="1299"/>
        <v>S11</v>
      </c>
      <c r="H2389" t="str">
        <f t="shared" ca="1" si="1300"/>
        <v>S110</v>
      </c>
      <c r="I2389">
        <f ca="1">VLOOKUP(D2389,PRC!$A$2:$B$21,2,0)*E2389</f>
        <v>49640000</v>
      </c>
      <c r="J2389">
        <f t="shared" ca="1" si="1307"/>
        <v>43683196</v>
      </c>
      <c r="K2389">
        <f ca="1">VLOOKUP(D2389,PRC!$A$1:$C$21,3,0)*E2389</f>
        <v>29784000</v>
      </c>
      <c r="L2389">
        <f t="shared" ca="1" si="1308"/>
        <v>496000</v>
      </c>
      <c r="M2389">
        <f t="shared" ca="1" si="1309"/>
        <v>3475000</v>
      </c>
      <c r="N2389">
        <f t="shared" ca="1" si="1310"/>
        <v>2482000</v>
      </c>
      <c r="O2389">
        <f t="shared" ca="1" si="1311"/>
        <v>1489000</v>
      </c>
      <c r="P2389">
        <f t="shared" ca="1" si="1301"/>
        <v>5957196</v>
      </c>
      <c r="Q2389">
        <f ca="1">IF(P2389&gt;0,1,0)</f>
        <v>1</v>
      </c>
      <c r="R2389">
        <f t="shared" ca="1" si="1312"/>
        <v>12</v>
      </c>
      <c r="S2389">
        <f t="shared" ca="1" si="1313"/>
        <v>1</v>
      </c>
      <c r="T2389">
        <f t="shared" ca="1" si="1314"/>
        <v>7</v>
      </c>
      <c r="U2389">
        <f t="shared" ca="1" si="1315"/>
        <v>5</v>
      </c>
      <c r="V2389">
        <f t="shared" ca="1" si="1316"/>
        <v>3</v>
      </c>
      <c r="X2389">
        <f t="shared" si="1318"/>
        <v>2389</v>
      </c>
      <c r="Y2389">
        <f t="shared" si="1319"/>
        <v>2252</v>
      </c>
      <c r="Z2389">
        <f t="shared" si="1320"/>
        <v>2253</v>
      </c>
      <c r="AA2389">
        <f t="shared" si="1317"/>
        <v>2451</v>
      </c>
      <c r="AB2389">
        <f t="shared" si="1294"/>
        <v>200</v>
      </c>
      <c r="AM2389" t="str">
        <f t="shared" si="1295"/>
        <v>201903KS</v>
      </c>
      <c r="AN2389">
        <f t="shared" ca="1" si="1303"/>
        <v>12.00000805801773</v>
      </c>
      <c r="AO2389">
        <f t="shared" ca="1" si="1304"/>
        <v>0.9991941982272361</v>
      </c>
      <c r="AP2389">
        <f t="shared" ca="1" si="1296"/>
        <v>7.0004029008863817</v>
      </c>
      <c r="AQ2389">
        <f t="shared" ca="1" si="1297"/>
        <v>5</v>
      </c>
      <c r="AR2389">
        <f t="shared" ca="1" si="1298"/>
        <v>2.9995970991136178</v>
      </c>
      <c r="AS2389">
        <f ca="1">P2389/J2389</f>
        <v>0.1363727141210089</v>
      </c>
    </row>
    <row r="2390" spans="1:45" x14ac:dyDescent="0.4">
      <c r="A2390">
        <f t="shared" si="1293"/>
        <v>201903</v>
      </c>
      <c r="B2390" t="s">
        <v>426</v>
      </c>
      <c r="C2390" t="s">
        <v>288</v>
      </c>
      <c r="D2390" t="str">
        <f t="shared" ca="1" si="1302"/>
        <v>I114</v>
      </c>
      <c r="E2390">
        <f t="shared" ca="1" si="1305"/>
        <v>24</v>
      </c>
      <c r="F2390">
        <f t="shared" ca="1" si="1306"/>
        <v>17</v>
      </c>
      <c r="G2390" t="str">
        <f t="shared" ca="1" si="1299"/>
        <v>S11</v>
      </c>
      <c r="H2390" t="str">
        <f t="shared" ca="1" si="1300"/>
        <v>S115</v>
      </c>
      <c r="I2390">
        <f ca="1">VLOOKUP(D2390,PRC!$A$2:$B$21,2,0)*E2390</f>
        <v>5760000</v>
      </c>
      <c r="J2390">
        <f t="shared" ca="1" si="1307"/>
        <v>4723196</v>
      </c>
      <c r="K2390">
        <f ca="1">VLOOKUP(D2390,PRC!$A$1:$C$21,3,0)*E2390</f>
        <v>3340800</v>
      </c>
      <c r="L2390">
        <f t="shared" ca="1" si="1308"/>
        <v>173000</v>
      </c>
      <c r="M2390">
        <f t="shared" ca="1" si="1309"/>
        <v>288000</v>
      </c>
      <c r="N2390">
        <f t="shared" ca="1" si="1310"/>
        <v>288000</v>
      </c>
      <c r="O2390">
        <f t="shared" ca="1" si="1311"/>
        <v>173000</v>
      </c>
      <c r="P2390">
        <f t="shared" ca="1" si="1301"/>
        <v>460396</v>
      </c>
      <c r="Q2390">
        <f ca="1">IF(P2390&gt;0,1,0)</f>
        <v>1</v>
      </c>
      <c r="R2390">
        <f t="shared" ca="1" si="1312"/>
        <v>18</v>
      </c>
      <c r="S2390">
        <f t="shared" ca="1" si="1313"/>
        <v>3</v>
      </c>
      <c r="T2390">
        <f t="shared" ca="1" si="1314"/>
        <v>5</v>
      </c>
      <c r="U2390">
        <f t="shared" ca="1" si="1315"/>
        <v>5</v>
      </c>
      <c r="V2390">
        <f t="shared" ca="1" si="1316"/>
        <v>3</v>
      </c>
      <c r="X2390">
        <f t="shared" si="1318"/>
        <v>2390</v>
      </c>
      <c r="Y2390">
        <f t="shared" si="1319"/>
        <v>2252</v>
      </c>
      <c r="Z2390">
        <f t="shared" si="1320"/>
        <v>2253</v>
      </c>
      <c r="AA2390">
        <f t="shared" si="1317"/>
        <v>2451</v>
      </c>
      <c r="AB2390">
        <f t="shared" si="1294"/>
        <v>200</v>
      </c>
      <c r="AM2390" t="str">
        <f t="shared" si="1295"/>
        <v>201903KS</v>
      </c>
      <c r="AN2390">
        <f t="shared" ca="1" si="1303"/>
        <v>18.000069444444446</v>
      </c>
      <c r="AO2390">
        <f t="shared" ca="1" si="1304"/>
        <v>3.0034722222222223</v>
      </c>
      <c r="AP2390">
        <f t="shared" ca="1" si="1296"/>
        <v>5</v>
      </c>
      <c r="AQ2390">
        <f t="shared" ca="1" si="1297"/>
        <v>5</v>
      </c>
      <c r="AR2390">
        <f t="shared" ca="1" si="1298"/>
        <v>3.0034722222222223</v>
      </c>
      <c r="AS2390">
        <f ca="1">P2390/J2390</f>
        <v>9.7475522929812777E-2</v>
      </c>
    </row>
    <row r="2391" spans="1:45" x14ac:dyDescent="0.4">
      <c r="A2391">
        <f t="shared" si="1293"/>
        <v>201903</v>
      </c>
      <c r="B2391" t="s">
        <v>427</v>
      </c>
      <c r="C2391" t="s">
        <v>288</v>
      </c>
      <c r="D2391" t="str">
        <f t="shared" ca="1" si="1302"/>
        <v>I108</v>
      </c>
      <c r="E2391">
        <f t="shared" ca="1" si="1305"/>
        <v>40</v>
      </c>
      <c r="F2391">
        <f t="shared" ca="1" si="1306"/>
        <v>15</v>
      </c>
      <c r="G2391" t="str">
        <f t="shared" ca="1" si="1299"/>
        <v>S11</v>
      </c>
      <c r="H2391" t="str">
        <f t="shared" ca="1" si="1300"/>
        <v>S112</v>
      </c>
      <c r="I2391">
        <f ca="1">VLOOKUP(D2391,PRC!$A$2:$B$21,2,0)*E2391</f>
        <v>1600000</v>
      </c>
      <c r="J2391">
        <f t="shared" ca="1" si="1307"/>
        <v>1343996</v>
      </c>
      <c r="K2391">
        <f ca="1">VLOOKUP(D2391,PRC!$A$1:$C$21,3,0)*E2391</f>
        <v>736000</v>
      </c>
      <c r="L2391">
        <f t="shared" ca="1" si="1308"/>
        <v>48000</v>
      </c>
      <c r="M2391">
        <f t="shared" ca="1" si="1309"/>
        <v>112000</v>
      </c>
      <c r="N2391">
        <f t="shared" ca="1" si="1310"/>
        <v>128000</v>
      </c>
      <c r="O2391">
        <f t="shared" ca="1" si="1311"/>
        <v>80000</v>
      </c>
      <c r="P2391">
        <f t="shared" ca="1" si="1301"/>
        <v>239996</v>
      </c>
      <c r="Q2391">
        <f ca="1">IF(P2391&gt;0,1,0)</f>
        <v>1</v>
      </c>
      <c r="R2391">
        <f t="shared" ca="1" si="1312"/>
        <v>16</v>
      </c>
      <c r="S2391">
        <f t="shared" ca="1" si="1313"/>
        <v>3</v>
      </c>
      <c r="T2391">
        <f t="shared" ca="1" si="1314"/>
        <v>7</v>
      </c>
      <c r="U2391">
        <f t="shared" ca="1" si="1315"/>
        <v>8</v>
      </c>
      <c r="V2391">
        <f t="shared" ca="1" si="1316"/>
        <v>5</v>
      </c>
      <c r="X2391">
        <f t="shared" si="1318"/>
        <v>2391</v>
      </c>
      <c r="Y2391">
        <f t="shared" si="1319"/>
        <v>2252</v>
      </c>
      <c r="Z2391">
        <f t="shared" si="1320"/>
        <v>2253</v>
      </c>
      <c r="AA2391">
        <f t="shared" si="1317"/>
        <v>2451</v>
      </c>
      <c r="AB2391">
        <f t="shared" si="1294"/>
        <v>200</v>
      </c>
      <c r="AM2391" t="str">
        <f t="shared" si="1295"/>
        <v>201903KS</v>
      </c>
      <c r="AN2391">
        <f t="shared" ca="1" si="1303"/>
        <v>16.000250000000005</v>
      </c>
      <c r="AO2391">
        <f t="shared" ca="1" si="1304"/>
        <v>3</v>
      </c>
      <c r="AP2391">
        <f t="shared" ca="1" si="1296"/>
        <v>7.0000000000000009</v>
      </c>
      <c r="AQ2391">
        <f t="shared" ca="1" si="1297"/>
        <v>8</v>
      </c>
      <c r="AR2391">
        <f t="shared" ca="1" si="1298"/>
        <v>5</v>
      </c>
      <c r="AS2391">
        <f ca="1">P2391/J2391</f>
        <v>0.17856898383626141</v>
      </c>
    </row>
    <row r="2392" spans="1:45" x14ac:dyDescent="0.4">
      <c r="A2392">
        <f t="shared" si="1293"/>
        <v>201903</v>
      </c>
      <c r="B2392" t="s">
        <v>428</v>
      </c>
      <c r="C2392" t="s">
        <v>288</v>
      </c>
      <c r="D2392" t="str">
        <f t="shared" ca="1" si="1302"/>
        <v>I106</v>
      </c>
      <c r="E2392">
        <f t="shared" ca="1" si="1305"/>
        <v>34</v>
      </c>
      <c r="F2392">
        <f t="shared" ca="1" si="1306"/>
        <v>16</v>
      </c>
      <c r="G2392" t="str">
        <f t="shared" ca="1" si="1299"/>
        <v>S10</v>
      </c>
      <c r="H2392" t="str">
        <f t="shared" ca="1" si="1300"/>
        <v>S105</v>
      </c>
      <c r="I2392">
        <f ca="1">VLOOKUP(D2392,PRC!$A$2:$B$21,2,0)*E2392</f>
        <v>680000</v>
      </c>
      <c r="J2392">
        <f t="shared" ca="1" si="1307"/>
        <v>611996</v>
      </c>
      <c r="K2392">
        <f ca="1">VLOOKUP(D2392,PRC!$A$1:$C$21,3,0)*E2392</f>
        <v>360400</v>
      </c>
      <c r="L2392">
        <f t="shared" ca="1" si="1308"/>
        <v>7000</v>
      </c>
      <c r="M2392">
        <f t="shared" ca="1" si="1309"/>
        <v>41000</v>
      </c>
      <c r="N2392">
        <f t="shared" ca="1" si="1310"/>
        <v>48000</v>
      </c>
      <c r="O2392">
        <f t="shared" ca="1" si="1311"/>
        <v>34000</v>
      </c>
      <c r="P2392">
        <f t="shared" ca="1" si="1301"/>
        <v>121596</v>
      </c>
      <c r="Q2392">
        <f ca="1">IF(P2392&gt;0,1,0)</f>
        <v>1</v>
      </c>
      <c r="R2392">
        <f t="shared" ca="1" si="1312"/>
        <v>10</v>
      </c>
      <c r="S2392">
        <f t="shared" ca="1" si="1313"/>
        <v>1</v>
      </c>
      <c r="T2392">
        <f t="shared" ca="1" si="1314"/>
        <v>6</v>
      </c>
      <c r="U2392">
        <f t="shared" ca="1" si="1315"/>
        <v>7</v>
      </c>
      <c r="V2392">
        <f t="shared" ca="1" si="1316"/>
        <v>5</v>
      </c>
      <c r="X2392">
        <f t="shared" si="1318"/>
        <v>2392</v>
      </c>
      <c r="Y2392">
        <f t="shared" si="1319"/>
        <v>2252</v>
      </c>
      <c r="Z2392">
        <f t="shared" si="1320"/>
        <v>2253</v>
      </c>
      <c r="AA2392">
        <f t="shared" si="1317"/>
        <v>2451</v>
      </c>
      <c r="AB2392">
        <f t="shared" si="1294"/>
        <v>200</v>
      </c>
      <c r="AM2392" t="str">
        <f t="shared" si="1295"/>
        <v>201903KS</v>
      </c>
      <c r="AN2392">
        <f t="shared" ca="1" si="1303"/>
        <v>10.000588235294117</v>
      </c>
      <c r="AO2392">
        <f t="shared" ca="1" si="1304"/>
        <v>1.0294117647058822</v>
      </c>
      <c r="AP2392">
        <f t="shared" ca="1" si="1296"/>
        <v>6.0294117647058822</v>
      </c>
      <c r="AQ2392">
        <f t="shared" ca="1" si="1297"/>
        <v>7.0588235294117645</v>
      </c>
      <c r="AR2392">
        <f t="shared" ca="1" si="1298"/>
        <v>5</v>
      </c>
      <c r="AS2392">
        <f ca="1">P2392/J2392</f>
        <v>0.19868757312139296</v>
      </c>
    </row>
    <row r="2393" spans="1:45" x14ac:dyDescent="0.4">
      <c r="A2393">
        <f t="shared" si="1293"/>
        <v>201903</v>
      </c>
      <c r="B2393" t="s">
        <v>429</v>
      </c>
      <c r="C2393" t="s">
        <v>288</v>
      </c>
      <c r="D2393" t="str">
        <f t="shared" ca="1" si="1302"/>
        <v>I108</v>
      </c>
      <c r="E2393">
        <f t="shared" ca="1" si="1305"/>
        <v>14</v>
      </c>
      <c r="F2393">
        <f t="shared" ca="1" si="1306"/>
        <v>16</v>
      </c>
      <c r="G2393" t="str">
        <f t="shared" ca="1" si="1299"/>
        <v>S10</v>
      </c>
      <c r="H2393" t="str">
        <f t="shared" ca="1" si="1300"/>
        <v>S106</v>
      </c>
      <c r="I2393">
        <f ca="1">VLOOKUP(D2393,PRC!$A$2:$B$21,2,0)*E2393</f>
        <v>560000</v>
      </c>
      <c r="J2393">
        <f t="shared" ca="1" si="1307"/>
        <v>470396</v>
      </c>
      <c r="K2393">
        <f ca="1">VLOOKUP(D2393,PRC!$A$1:$C$21,3,0)*E2393</f>
        <v>257600</v>
      </c>
      <c r="L2393">
        <f t="shared" ca="1" si="1308"/>
        <v>11000</v>
      </c>
      <c r="M2393">
        <f t="shared" ca="1" si="1309"/>
        <v>22000</v>
      </c>
      <c r="N2393">
        <f t="shared" ca="1" si="1310"/>
        <v>39000</v>
      </c>
      <c r="O2393">
        <f t="shared" ca="1" si="1311"/>
        <v>17000</v>
      </c>
      <c r="P2393">
        <f t="shared" ca="1" si="1301"/>
        <v>123796</v>
      </c>
      <c r="Q2393">
        <f ca="1">IF(P2393&gt;0,1,0)</f>
        <v>1</v>
      </c>
      <c r="R2393">
        <f t="shared" ca="1" si="1312"/>
        <v>16</v>
      </c>
      <c r="S2393">
        <f t="shared" ca="1" si="1313"/>
        <v>2</v>
      </c>
      <c r="T2393">
        <f t="shared" ca="1" si="1314"/>
        <v>4</v>
      </c>
      <c r="U2393">
        <f t="shared" ca="1" si="1315"/>
        <v>7</v>
      </c>
      <c r="V2393">
        <f t="shared" ca="1" si="1316"/>
        <v>3</v>
      </c>
      <c r="X2393">
        <f t="shared" si="1318"/>
        <v>2393</v>
      </c>
      <c r="Y2393">
        <f t="shared" si="1319"/>
        <v>2252</v>
      </c>
      <c r="Z2393">
        <f t="shared" si="1320"/>
        <v>2253</v>
      </c>
      <c r="AA2393">
        <f t="shared" si="1317"/>
        <v>2451</v>
      </c>
      <c r="AB2393">
        <f t="shared" si="1294"/>
        <v>200</v>
      </c>
      <c r="AM2393" t="str">
        <f t="shared" si="1295"/>
        <v>201903KS</v>
      </c>
      <c r="AN2393">
        <f t="shared" ca="1" si="1303"/>
        <v>16.000714285714292</v>
      </c>
      <c r="AO2393">
        <f t="shared" ca="1" si="1304"/>
        <v>1.9642857142857142</v>
      </c>
      <c r="AP2393">
        <f t="shared" ca="1" si="1296"/>
        <v>3.9285714285714284</v>
      </c>
      <c r="AQ2393">
        <f t="shared" ca="1" si="1297"/>
        <v>6.9642857142857144</v>
      </c>
      <c r="AR2393">
        <f t="shared" ca="1" si="1298"/>
        <v>3.0357142857142856</v>
      </c>
      <c r="AS2393">
        <f ca="1">P2393/J2393</f>
        <v>0.2631740065816886</v>
      </c>
    </row>
    <row r="2394" spans="1:45" x14ac:dyDescent="0.4">
      <c r="A2394">
        <f t="shared" si="1293"/>
        <v>201903</v>
      </c>
      <c r="B2394" t="s">
        <v>430</v>
      </c>
      <c r="C2394" t="s">
        <v>288</v>
      </c>
      <c r="D2394" t="str">
        <f t="shared" ca="1" si="1302"/>
        <v>I111</v>
      </c>
      <c r="E2394">
        <f t="shared" ca="1" si="1305"/>
        <v>43</v>
      </c>
      <c r="F2394">
        <f t="shared" ca="1" si="1306"/>
        <v>18</v>
      </c>
      <c r="G2394" t="str">
        <f t="shared" ca="1" si="1299"/>
        <v>S11</v>
      </c>
      <c r="H2394" t="str">
        <f t="shared" ca="1" si="1300"/>
        <v>S112</v>
      </c>
      <c r="I2394">
        <f ca="1">VLOOKUP(D2394,PRC!$A$2:$B$21,2,0)*E2394</f>
        <v>6450000</v>
      </c>
      <c r="J2394">
        <f t="shared" ca="1" si="1307"/>
        <v>5288996</v>
      </c>
      <c r="K2394">
        <f ca="1">VLOOKUP(D2394,PRC!$A$1:$C$21,3,0)*E2394</f>
        <v>3418500</v>
      </c>
      <c r="L2394">
        <f t="shared" ca="1" si="1308"/>
        <v>65000</v>
      </c>
      <c r="M2394">
        <f t="shared" ca="1" si="1309"/>
        <v>323000</v>
      </c>
      <c r="N2394">
        <f t="shared" ca="1" si="1310"/>
        <v>581000</v>
      </c>
      <c r="O2394">
        <f t="shared" ca="1" si="1311"/>
        <v>194000</v>
      </c>
      <c r="P2394">
        <f t="shared" ca="1" si="1301"/>
        <v>707496</v>
      </c>
      <c r="Q2394">
        <f ca="1">IF(P2394&gt;0,1,0)</f>
        <v>1</v>
      </c>
      <c r="R2394">
        <f t="shared" ca="1" si="1312"/>
        <v>18</v>
      </c>
      <c r="S2394">
        <f t="shared" ca="1" si="1313"/>
        <v>1</v>
      </c>
      <c r="T2394">
        <f t="shared" ca="1" si="1314"/>
        <v>5</v>
      </c>
      <c r="U2394">
        <f t="shared" ca="1" si="1315"/>
        <v>9</v>
      </c>
      <c r="V2394">
        <f t="shared" ca="1" si="1316"/>
        <v>3</v>
      </c>
      <c r="X2394">
        <f t="shared" si="1318"/>
        <v>2394</v>
      </c>
      <c r="Y2394">
        <f t="shared" si="1319"/>
        <v>2252</v>
      </c>
      <c r="Z2394">
        <f t="shared" si="1320"/>
        <v>2253</v>
      </c>
      <c r="AA2394">
        <f t="shared" si="1317"/>
        <v>2451</v>
      </c>
      <c r="AB2394">
        <f t="shared" si="1294"/>
        <v>200</v>
      </c>
      <c r="AM2394" t="str">
        <f t="shared" si="1295"/>
        <v>201903KS</v>
      </c>
      <c r="AN2394">
        <f t="shared" ca="1" si="1303"/>
        <v>18.000062015503882</v>
      </c>
      <c r="AO2394">
        <f t="shared" ca="1" si="1304"/>
        <v>1.0077519379844961</v>
      </c>
      <c r="AP2394">
        <f t="shared" ca="1" si="1296"/>
        <v>5.0077519379844961</v>
      </c>
      <c r="AQ2394">
        <f t="shared" ca="1" si="1297"/>
        <v>9.0077519379844961</v>
      </c>
      <c r="AR2394">
        <f t="shared" ca="1" si="1298"/>
        <v>3.0077519379844961</v>
      </c>
      <c r="AS2394">
        <f ca="1">P2394/J2394</f>
        <v>0.13376754302706978</v>
      </c>
    </row>
    <row r="2395" spans="1:45" x14ac:dyDescent="0.4">
      <c r="A2395">
        <f t="shared" si="1293"/>
        <v>201903</v>
      </c>
      <c r="B2395" t="s">
        <v>431</v>
      </c>
      <c r="C2395" t="s">
        <v>288</v>
      </c>
      <c r="D2395" t="str">
        <f t="shared" ca="1" si="1302"/>
        <v>I103</v>
      </c>
      <c r="E2395">
        <f t="shared" ca="1" si="1305"/>
        <v>10</v>
      </c>
      <c r="F2395">
        <f t="shared" ca="1" si="1306"/>
        <v>19</v>
      </c>
      <c r="G2395" t="str">
        <f t="shared" ca="1" si="1299"/>
        <v>S11</v>
      </c>
      <c r="H2395" t="str">
        <f t="shared" ca="1" si="1300"/>
        <v>S118</v>
      </c>
      <c r="I2395">
        <f ca="1">VLOOKUP(D2395,PRC!$A$2:$B$21,2,0)*E2395</f>
        <v>500000</v>
      </c>
      <c r="J2395">
        <f t="shared" ca="1" si="1307"/>
        <v>399996</v>
      </c>
      <c r="K2395">
        <f ca="1">VLOOKUP(D2395,PRC!$A$1:$C$21,3,0)*E2395</f>
        <v>285000</v>
      </c>
      <c r="L2395">
        <f t="shared" ca="1" si="1308"/>
        <v>5000</v>
      </c>
      <c r="M2395">
        <f t="shared" ca="1" si="1309"/>
        <v>35000</v>
      </c>
      <c r="N2395">
        <f t="shared" ca="1" si="1310"/>
        <v>40000</v>
      </c>
      <c r="O2395">
        <f t="shared" ca="1" si="1311"/>
        <v>15000</v>
      </c>
      <c r="P2395">
        <f t="shared" ca="1" si="1301"/>
        <v>19996</v>
      </c>
      <c r="Q2395">
        <f ca="1">IF(P2395&gt;0,1,0)</f>
        <v>1</v>
      </c>
      <c r="R2395">
        <f t="shared" ca="1" si="1312"/>
        <v>20</v>
      </c>
      <c r="S2395">
        <f t="shared" ca="1" si="1313"/>
        <v>1</v>
      </c>
      <c r="T2395">
        <f t="shared" ca="1" si="1314"/>
        <v>7</v>
      </c>
      <c r="U2395">
        <f t="shared" ca="1" si="1315"/>
        <v>8</v>
      </c>
      <c r="V2395">
        <f t="shared" ca="1" si="1316"/>
        <v>3</v>
      </c>
      <c r="X2395">
        <f t="shared" si="1318"/>
        <v>2395</v>
      </c>
      <c r="Y2395">
        <f t="shared" si="1319"/>
        <v>2252</v>
      </c>
      <c r="Z2395">
        <f t="shared" si="1320"/>
        <v>2253</v>
      </c>
      <c r="AA2395">
        <f t="shared" si="1317"/>
        <v>2451</v>
      </c>
      <c r="AB2395">
        <f t="shared" si="1294"/>
        <v>200</v>
      </c>
      <c r="AM2395" t="str">
        <f t="shared" si="1295"/>
        <v>201903KS</v>
      </c>
      <c r="AN2395">
        <f t="shared" ca="1" si="1303"/>
        <v>20.000799999999998</v>
      </c>
      <c r="AO2395">
        <f t="shared" ca="1" si="1304"/>
        <v>1</v>
      </c>
      <c r="AP2395">
        <f t="shared" ca="1" si="1296"/>
        <v>7.0000000000000009</v>
      </c>
      <c r="AQ2395">
        <f t="shared" ca="1" si="1297"/>
        <v>8</v>
      </c>
      <c r="AR2395">
        <f t="shared" ca="1" si="1298"/>
        <v>3</v>
      </c>
      <c r="AS2395">
        <f ca="1">P2395/J2395</f>
        <v>4.9990499904999049E-2</v>
      </c>
    </row>
    <row r="2396" spans="1:45" x14ac:dyDescent="0.4">
      <c r="A2396">
        <f t="shared" si="1293"/>
        <v>201903</v>
      </c>
      <c r="B2396" t="s">
        <v>432</v>
      </c>
      <c r="C2396" t="s">
        <v>288</v>
      </c>
      <c r="D2396" t="str">
        <f t="shared" ca="1" si="1302"/>
        <v>I119</v>
      </c>
      <c r="E2396">
        <f t="shared" ca="1" si="1305"/>
        <v>20</v>
      </c>
      <c r="F2396">
        <f t="shared" ca="1" si="1306"/>
        <v>15</v>
      </c>
      <c r="G2396" t="str">
        <f t="shared" ca="1" si="1299"/>
        <v>S10</v>
      </c>
      <c r="H2396" t="str">
        <f t="shared" ca="1" si="1300"/>
        <v>S102</v>
      </c>
      <c r="I2396">
        <f ca="1">VLOOKUP(D2396,PRC!$A$2:$B$21,2,0)*E2396</f>
        <v>1900000</v>
      </c>
      <c r="J2396">
        <f t="shared" ca="1" si="1307"/>
        <v>1633996</v>
      </c>
      <c r="K2396">
        <f ca="1">VLOOKUP(D2396,PRC!$A$1:$C$21,3,0)*E2396</f>
        <v>912000</v>
      </c>
      <c r="L2396">
        <f t="shared" ca="1" si="1308"/>
        <v>38000</v>
      </c>
      <c r="M2396">
        <f t="shared" ca="1" si="1309"/>
        <v>76000</v>
      </c>
      <c r="N2396">
        <f t="shared" ca="1" si="1310"/>
        <v>133000</v>
      </c>
      <c r="O2396">
        <f t="shared" ca="1" si="1311"/>
        <v>57000</v>
      </c>
      <c r="P2396">
        <f t="shared" ca="1" si="1301"/>
        <v>417996</v>
      </c>
      <c r="Q2396">
        <f ca="1">IF(P2396&gt;0,1,0)</f>
        <v>1</v>
      </c>
      <c r="R2396">
        <f t="shared" ca="1" si="1312"/>
        <v>14</v>
      </c>
      <c r="S2396">
        <f t="shared" ca="1" si="1313"/>
        <v>2</v>
      </c>
      <c r="T2396">
        <f t="shared" ca="1" si="1314"/>
        <v>4</v>
      </c>
      <c r="U2396">
        <f t="shared" ca="1" si="1315"/>
        <v>7</v>
      </c>
      <c r="V2396">
        <f t="shared" ca="1" si="1316"/>
        <v>3</v>
      </c>
      <c r="X2396">
        <f t="shared" si="1318"/>
        <v>2396</v>
      </c>
      <c r="Y2396">
        <f t="shared" si="1319"/>
        <v>2252</v>
      </c>
      <c r="Z2396">
        <f t="shared" si="1320"/>
        <v>2253</v>
      </c>
      <c r="AA2396">
        <f t="shared" si="1317"/>
        <v>2451</v>
      </c>
      <c r="AB2396">
        <f t="shared" si="1294"/>
        <v>200</v>
      </c>
      <c r="AM2396" t="str">
        <f t="shared" si="1295"/>
        <v>201903KS</v>
      </c>
      <c r="AN2396">
        <f t="shared" ca="1" si="1303"/>
        <v>14.000210526315794</v>
      </c>
      <c r="AO2396">
        <f t="shared" ca="1" si="1304"/>
        <v>2</v>
      </c>
      <c r="AP2396">
        <f t="shared" ca="1" si="1296"/>
        <v>4</v>
      </c>
      <c r="AQ2396">
        <f t="shared" ca="1" si="1297"/>
        <v>7.0000000000000009</v>
      </c>
      <c r="AR2396">
        <f t="shared" ca="1" si="1298"/>
        <v>3</v>
      </c>
      <c r="AS2396">
        <f ca="1">P2396/J2396</f>
        <v>0.25581213173104461</v>
      </c>
    </row>
    <row r="2397" spans="1:45" x14ac:dyDescent="0.4">
      <c r="A2397">
        <f t="shared" si="1293"/>
        <v>201903</v>
      </c>
      <c r="B2397" t="s">
        <v>433</v>
      </c>
      <c r="C2397" t="s">
        <v>288</v>
      </c>
      <c r="D2397" t="str">
        <f t="shared" ca="1" si="1302"/>
        <v>I114</v>
      </c>
      <c r="E2397">
        <f t="shared" ca="1" si="1305"/>
        <v>50</v>
      </c>
      <c r="F2397">
        <f t="shared" ca="1" si="1306"/>
        <v>15</v>
      </c>
      <c r="G2397" t="str">
        <f t="shared" ca="1" si="1299"/>
        <v>S10</v>
      </c>
      <c r="H2397" t="str">
        <f t="shared" ca="1" si="1300"/>
        <v>S109</v>
      </c>
      <c r="I2397">
        <f ca="1">VLOOKUP(D2397,PRC!$A$2:$B$21,2,0)*E2397</f>
        <v>12000000</v>
      </c>
      <c r="J2397">
        <f t="shared" ca="1" si="1307"/>
        <v>9839996</v>
      </c>
      <c r="K2397">
        <f ca="1">VLOOKUP(D2397,PRC!$A$1:$C$21,3,0)*E2397</f>
        <v>6960000</v>
      </c>
      <c r="L2397">
        <f t="shared" ca="1" si="1308"/>
        <v>360000</v>
      </c>
      <c r="M2397">
        <f t="shared" ca="1" si="1309"/>
        <v>840000</v>
      </c>
      <c r="N2397">
        <f t="shared" ca="1" si="1310"/>
        <v>720000</v>
      </c>
      <c r="O2397">
        <f t="shared" ca="1" si="1311"/>
        <v>600000</v>
      </c>
      <c r="P2397">
        <f t="shared" ca="1" si="1301"/>
        <v>359996</v>
      </c>
      <c r="Q2397">
        <f ca="1">IF(P2397&gt;0,1,0)</f>
        <v>1</v>
      </c>
      <c r="R2397">
        <f t="shared" ca="1" si="1312"/>
        <v>18</v>
      </c>
      <c r="S2397">
        <f t="shared" ca="1" si="1313"/>
        <v>3</v>
      </c>
      <c r="T2397">
        <f t="shared" ca="1" si="1314"/>
        <v>7</v>
      </c>
      <c r="U2397">
        <f t="shared" ca="1" si="1315"/>
        <v>6</v>
      </c>
      <c r="V2397">
        <f t="shared" ca="1" si="1316"/>
        <v>5</v>
      </c>
      <c r="X2397">
        <f t="shared" si="1318"/>
        <v>2397</v>
      </c>
      <c r="Y2397">
        <f t="shared" si="1319"/>
        <v>2252</v>
      </c>
      <c r="Z2397">
        <f t="shared" si="1320"/>
        <v>2253</v>
      </c>
      <c r="AA2397">
        <f t="shared" si="1317"/>
        <v>2451</v>
      </c>
      <c r="AB2397">
        <f t="shared" si="1294"/>
        <v>200</v>
      </c>
      <c r="AM2397" t="str">
        <f t="shared" si="1295"/>
        <v>201903KS</v>
      </c>
      <c r="AN2397">
        <f t="shared" ca="1" si="1303"/>
        <v>18.000033333333331</v>
      </c>
      <c r="AO2397">
        <f t="shared" ca="1" si="1304"/>
        <v>3</v>
      </c>
      <c r="AP2397">
        <f t="shared" ca="1" si="1296"/>
        <v>7.0000000000000009</v>
      </c>
      <c r="AQ2397">
        <f t="shared" ca="1" si="1297"/>
        <v>6</v>
      </c>
      <c r="AR2397">
        <f t="shared" ca="1" si="1298"/>
        <v>5</v>
      </c>
      <c r="AS2397">
        <f ca="1">P2397/J2397</f>
        <v>3.6584974221534235E-2</v>
      </c>
    </row>
    <row r="2398" spans="1:45" x14ac:dyDescent="0.4">
      <c r="A2398">
        <f t="shared" si="1293"/>
        <v>201903</v>
      </c>
      <c r="B2398" t="s">
        <v>434</v>
      </c>
      <c r="C2398" t="s">
        <v>288</v>
      </c>
      <c r="D2398" t="str">
        <f t="shared" ca="1" si="1302"/>
        <v>I114</v>
      </c>
      <c r="E2398">
        <f t="shared" ca="1" si="1305"/>
        <v>31</v>
      </c>
      <c r="F2398">
        <f t="shared" ca="1" si="1306"/>
        <v>16</v>
      </c>
      <c r="G2398" t="str">
        <f t="shared" ca="1" si="1299"/>
        <v>S11</v>
      </c>
      <c r="H2398" t="str">
        <f t="shared" ca="1" si="1300"/>
        <v>S118</v>
      </c>
      <c r="I2398">
        <f ca="1">VLOOKUP(D2398,PRC!$A$2:$B$21,2,0)*E2398</f>
        <v>7440000</v>
      </c>
      <c r="J2398">
        <f t="shared" ca="1" si="1307"/>
        <v>6621596</v>
      </c>
      <c r="K2398">
        <f ca="1">VLOOKUP(D2398,PRC!$A$1:$C$21,3,0)*E2398</f>
        <v>4315200</v>
      </c>
      <c r="L2398">
        <f t="shared" ca="1" si="1308"/>
        <v>74000</v>
      </c>
      <c r="M2398">
        <f t="shared" ca="1" si="1309"/>
        <v>446000</v>
      </c>
      <c r="N2398">
        <f t="shared" ca="1" si="1310"/>
        <v>446000</v>
      </c>
      <c r="O2398">
        <f t="shared" ca="1" si="1311"/>
        <v>372000</v>
      </c>
      <c r="P2398">
        <f t="shared" ca="1" si="1301"/>
        <v>968396</v>
      </c>
      <c r="Q2398">
        <f ca="1">IF(P2398&gt;0,1,0)</f>
        <v>1</v>
      </c>
      <c r="R2398">
        <f t="shared" ca="1" si="1312"/>
        <v>11</v>
      </c>
      <c r="S2398">
        <f t="shared" ca="1" si="1313"/>
        <v>1</v>
      </c>
      <c r="T2398">
        <f t="shared" ca="1" si="1314"/>
        <v>6</v>
      </c>
      <c r="U2398">
        <f t="shared" ca="1" si="1315"/>
        <v>6</v>
      </c>
      <c r="V2398">
        <f t="shared" ca="1" si="1316"/>
        <v>5</v>
      </c>
      <c r="X2398">
        <f t="shared" si="1318"/>
        <v>2398</v>
      </c>
      <c r="Y2398">
        <f t="shared" si="1319"/>
        <v>2252</v>
      </c>
      <c r="Z2398">
        <f t="shared" si="1320"/>
        <v>2253</v>
      </c>
      <c r="AA2398">
        <f t="shared" si="1317"/>
        <v>2451</v>
      </c>
      <c r="AB2398">
        <f t="shared" si="1294"/>
        <v>200</v>
      </c>
      <c r="AM2398" t="str">
        <f t="shared" si="1295"/>
        <v>201903KS</v>
      </c>
      <c r="AN2398">
        <f t="shared" ca="1" si="1303"/>
        <v>11.000053763440864</v>
      </c>
      <c r="AO2398">
        <f t="shared" ca="1" si="1304"/>
        <v>0.9946236559139785</v>
      </c>
      <c r="AP2398">
        <f t="shared" ca="1" si="1296"/>
        <v>5.9946236559139781</v>
      </c>
      <c r="AQ2398">
        <f t="shared" ca="1" si="1297"/>
        <v>5.9946236559139781</v>
      </c>
      <c r="AR2398">
        <f t="shared" ca="1" si="1298"/>
        <v>5</v>
      </c>
      <c r="AS2398">
        <f ca="1">P2398/J2398</f>
        <v>0.14624812507437784</v>
      </c>
    </row>
    <row r="2399" spans="1:45" x14ac:dyDescent="0.4">
      <c r="A2399">
        <f t="shared" si="1293"/>
        <v>201903</v>
      </c>
      <c r="B2399" t="s">
        <v>435</v>
      </c>
      <c r="C2399" t="s">
        <v>288</v>
      </c>
      <c r="D2399" t="str">
        <f t="shared" ca="1" si="1302"/>
        <v>I102</v>
      </c>
      <c r="E2399">
        <f t="shared" ca="1" si="1305"/>
        <v>35</v>
      </c>
      <c r="F2399">
        <f t="shared" ca="1" si="1306"/>
        <v>14</v>
      </c>
      <c r="G2399" t="str">
        <f t="shared" ca="1" si="1299"/>
        <v>S11</v>
      </c>
      <c r="H2399" t="str">
        <f t="shared" ca="1" si="1300"/>
        <v>S112</v>
      </c>
      <c r="I2399">
        <f ca="1">VLOOKUP(D2399,PRC!$A$2:$B$21,2,0)*E2399</f>
        <v>1400000</v>
      </c>
      <c r="J2399">
        <f t="shared" ca="1" si="1307"/>
        <v>1189996</v>
      </c>
      <c r="K2399">
        <f ca="1">VLOOKUP(D2399,PRC!$A$1:$C$21,3,0)*E2399</f>
        <v>658000</v>
      </c>
      <c r="L2399">
        <f t="shared" ca="1" si="1308"/>
        <v>14000</v>
      </c>
      <c r="M2399">
        <f t="shared" ca="1" si="1309"/>
        <v>70000</v>
      </c>
      <c r="N2399">
        <f t="shared" ca="1" si="1310"/>
        <v>126000</v>
      </c>
      <c r="O2399">
        <f t="shared" ca="1" si="1311"/>
        <v>42000</v>
      </c>
      <c r="P2399">
        <f t="shared" ca="1" si="1301"/>
        <v>279996</v>
      </c>
      <c r="Q2399">
        <f ca="1">IF(P2399&gt;0,1,0)</f>
        <v>1</v>
      </c>
      <c r="R2399">
        <f t="shared" ca="1" si="1312"/>
        <v>15</v>
      </c>
      <c r="S2399">
        <f t="shared" ca="1" si="1313"/>
        <v>1</v>
      </c>
      <c r="T2399">
        <f t="shared" ca="1" si="1314"/>
        <v>5</v>
      </c>
      <c r="U2399">
        <f t="shared" ca="1" si="1315"/>
        <v>9</v>
      </c>
      <c r="V2399">
        <f t="shared" ca="1" si="1316"/>
        <v>3</v>
      </c>
      <c r="X2399">
        <f t="shared" si="1318"/>
        <v>2399</v>
      </c>
      <c r="Y2399">
        <f t="shared" si="1319"/>
        <v>2252</v>
      </c>
      <c r="Z2399">
        <f t="shared" si="1320"/>
        <v>2253</v>
      </c>
      <c r="AA2399">
        <f t="shared" si="1317"/>
        <v>2451</v>
      </c>
      <c r="AB2399">
        <f t="shared" si="1294"/>
        <v>200</v>
      </c>
      <c r="AM2399" t="str">
        <f t="shared" si="1295"/>
        <v>201903KS</v>
      </c>
      <c r="AN2399">
        <f t="shared" ca="1" si="1303"/>
        <v>15.00028571428571</v>
      </c>
      <c r="AO2399">
        <f t="shared" ca="1" si="1304"/>
        <v>1</v>
      </c>
      <c r="AP2399">
        <f t="shared" ca="1" si="1296"/>
        <v>5</v>
      </c>
      <c r="AQ2399">
        <f t="shared" ca="1" si="1297"/>
        <v>9</v>
      </c>
      <c r="AR2399">
        <f t="shared" ca="1" si="1298"/>
        <v>3</v>
      </c>
      <c r="AS2399">
        <f ca="1">P2399/J2399</f>
        <v>0.23529154719847797</v>
      </c>
    </row>
    <row r="2400" spans="1:45" x14ac:dyDescent="0.4">
      <c r="A2400">
        <f t="shared" si="1293"/>
        <v>201903</v>
      </c>
      <c r="B2400" t="s">
        <v>436</v>
      </c>
      <c r="C2400" t="s">
        <v>288</v>
      </c>
      <c r="D2400" t="str">
        <f t="shared" ca="1" si="1302"/>
        <v>I114</v>
      </c>
      <c r="E2400">
        <f t="shared" ca="1" si="1305"/>
        <v>46</v>
      </c>
      <c r="F2400">
        <f t="shared" ca="1" si="1306"/>
        <v>12</v>
      </c>
      <c r="G2400" t="str">
        <f t="shared" ca="1" si="1299"/>
        <v>S10</v>
      </c>
      <c r="H2400" t="str">
        <f t="shared" ca="1" si="1300"/>
        <v>S106</v>
      </c>
      <c r="I2400">
        <f ca="1">VLOOKUP(D2400,PRC!$A$2:$B$21,2,0)*E2400</f>
        <v>11040000</v>
      </c>
      <c r="J2400">
        <f t="shared" ca="1" si="1307"/>
        <v>9604796</v>
      </c>
      <c r="K2400">
        <f ca="1">VLOOKUP(D2400,PRC!$A$1:$C$21,3,0)*E2400</f>
        <v>6403200</v>
      </c>
      <c r="L2400">
        <f t="shared" ca="1" si="1308"/>
        <v>110000</v>
      </c>
      <c r="M2400">
        <f t="shared" ca="1" si="1309"/>
        <v>662000</v>
      </c>
      <c r="N2400">
        <f t="shared" ca="1" si="1310"/>
        <v>662000</v>
      </c>
      <c r="O2400">
        <f t="shared" ca="1" si="1311"/>
        <v>331000</v>
      </c>
      <c r="P2400">
        <f t="shared" ca="1" si="1301"/>
        <v>1436596</v>
      </c>
      <c r="Q2400">
        <f ca="1">IF(P2400&gt;0,1,0)</f>
        <v>1</v>
      </c>
      <c r="R2400">
        <f t="shared" ca="1" si="1312"/>
        <v>13</v>
      </c>
      <c r="S2400">
        <f t="shared" ca="1" si="1313"/>
        <v>1</v>
      </c>
      <c r="T2400">
        <f t="shared" ca="1" si="1314"/>
        <v>6</v>
      </c>
      <c r="U2400">
        <f t="shared" ca="1" si="1315"/>
        <v>6</v>
      </c>
      <c r="V2400">
        <f t="shared" ca="1" si="1316"/>
        <v>3</v>
      </c>
      <c r="X2400">
        <f t="shared" si="1318"/>
        <v>2400</v>
      </c>
      <c r="Y2400">
        <f t="shared" si="1319"/>
        <v>2252</v>
      </c>
      <c r="Z2400">
        <f t="shared" si="1320"/>
        <v>2253</v>
      </c>
      <c r="AA2400">
        <f t="shared" si="1317"/>
        <v>2451</v>
      </c>
      <c r="AB2400">
        <f t="shared" si="1294"/>
        <v>200</v>
      </c>
      <c r="AM2400" t="str">
        <f t="shared" si="1295"/>
        <v>201903KS</v>
      </c>
      <c r="AN2400">
        <f t="shared" ca="1" si="1303"/>
        <v>13.00003623188406</v>
      </c>
      <c r="AO2400">
        <f t="shared" ca="1" si="1304"/>
        <v>0.99637681159420277</v>
      </c>
      <c r="AP2400">
        <f t="shared" ca="1" si="1296"/>
        <v>5.9963768115942031</v>
      </c>
      <c r="AQ2400">
        <f t="shared" ca="1" si="1297"/>
        <v>5.9963768115942031</v>
      </c>
      <c r="AR2400">
        <f t="shared" ca="1" si="1298"/>
        <v>2.9981884057971016</v>
      </c>
      <c r="AS2400">
        <f ca="1">P2400/J2400</f>
        <v>0.14957069364096853</v>
      </c>
    </row>
    <row r="2401" spans="1:45" x14ac:dyDescent="0.4">
      <c r="A2401">
        <f t="shared" si="1293"/>
        <v>201903</v>
      </c>
      <c r="B2401" t="s">
        <v>437</v>
      </c>
      <c r="C2401" t="s">
        <v>288</v>
      </c>
      <c r="D2401" t="str">
        <f t="shared" ca="1" si="1302"/>
        <v>I118</v>
      </c>
      <c r="E2401">
        <f t="shared" ca="1" si="1305"/>
        <v>13</v>
      </c>
      <c r="F2401">
        <f t="shared" ca="1" si="1306"/>
        <v>17</v>
      </c>
      <c r="G2401" t="str">
        <f t="shared" ca="1" si="1299"/>
        <v>S10</v>
      </c>
      <c r="H2401" t="str">
        <f t="shared" ca="1" si="1300"/>
        <v>S104</v>
      </c>
      <c r="I2401">
        <f ca="1">VLOOKUP(D2401,PRC!$A$2:$B$21,2,0)*E2401</f>
        <v>6890000</v>
      </c>
      <c r="J2401">
        <f t="shared" ca="1" si="1307"/>
        <v>5787596</v>
      </c>
      <c r="K2401">
        <f ca="1">VLOOKUP(D2401,PRC!$A$1:$C$21,3,0)*E2401</f>
        <v>2893800</v>
      </c>
      <c r="L2401">
        <f t="shared" ca="1" si="1308"/>
        <v>207000</v>
      </c>
      <c r="M2401">
        <f t="shared" ca="1" si="1309"/>
        <v>413000</v>
      </c>
      <c r="N2401">
        <f t="shared" ca="1" si="1310"/>
        <v>345000</v>
      </c>
      <c r="O2401">
        <f t="shared" ca="1" si="1311"/>
        <v>345000</v>
      </c>
      <c r="P2401">
        <f t="shared" ca="1" si="1301"/>
        <v>1583796</v>
      </c>
      <c r="Q2401">
        <f ca="1">IF(P2401&gt;0,1,0)</f>
        <v>1</v>
      </c>
      <c r="R2401">
        <f t="shared" ca="1" si="1312"/>
        <v>16</v>
      </c>
      <c r="S2401">
        <f t="shared" ca="1" si="1313"/>
        <v>3</v>
      </c>
      <c r="T2401">
        <f t="shared" ca="1" si="1314"/>
        <v>6</v>
      </c>
      <c r="U2401">
        <f t="shared" ca="1" si="1315"/>
        <v>5</v>
      </c>
      <c r="V2401">
        <f t="shared" ca="1" si="1316"/>
        <v>5</v>
      </c>
      <c r="X2401">
        <f t="shared" si="1318"/>
        <v>2401</v>
      </c>
      <c r="Y2401">
        <f t="shared" si="1319"/>
        <v>2252</v>
      </c>
      <c r="Z2401">
        <f t="shared" si="1320"/>
        <v>2253</v>
      </c>
      <c r="AA2401">
        <f t="shared" si="1317"/>
        <v>2451</v>
      </c>
      <c r="AB2401">
        <f t="shared" si="1294"/>
        <v>200</v>
      </c>
      <c r="AM2401" t="str">
        <f t="shared" si="1295"/>
        <v>201903KS</v>
      </c>
      <c r="AN2401">
        <f t="shared" ca="1" si="1303"/>
        <v>16.000058055152401</v>
      </c>
      <c r="AO2401">
        <f t="shared" ca="1" si="1304"/>
        <v>3.0043541364296082</v>
      </c>
      <c r="AP2401">
        <f t="shared" ca="1" si="1296"/>
        <v>5.9941944847605226</v>
      </c>
      <c r="AQ2401">
        <f t="shared" ca="1" si="1297"/>
        <v>5.0072568940493465</v>
      </c>
      <c r="AR2401">
        <f t="shared" ca="1" si="1298"/>
        <v>5.0072568940493465</v>
      </c>
      <c r="AS2401">
        <f ca="1">P2401/J2401</f>
        <v>0.27365351693518347</v>
      </c>
    </row>
    <row r="2402" spans="1:45" x14ac:dyDescent="0.4">
      <c r="A2402">
        <f t="shared" si="1293"/>
        <v>201903</v>
      </c>
      <c r="B2402" t="s">
        <v>678</v>
      </c>
      <c r="C2402" t="s">
        <v>288</v>
      </c>
      <c r="D2402" t="str">
        <f t="shared" ca="1" si="1302"/>
        <v>I113</v>
      </c>
      <c r="E2402">
        <f t="shared" ca="1" si="1305"/>
        <v>33</v>
      </c>
      <c r="F2402">
        <f t="shared" ca="1" si="1306"/>
        <v>20</v>
      </c>
      <c r="G2402" t="str">
        <f t="shared" ca="1" si="1299"/>
        <v>S11</v>
      </c>
      <c r="H2402" t="str">
        <f t="shared" ca="1" si="1300"/>
        <v>S118</v>
      </c>
      <c r="I2402">
        <f ca="1">VLOOKUP(D2402,PRC!$A$2:$B$21,2,0)*E2402</f>
        <v>22110000</v>
      </c>
      <c r="J2402">
        <f t="shared" ca="1" si="1307"/>
        <v>17909096</v>
      </c>
      <c r="K2402">
        <f ca="1">VLOOKUP(D2402,PRC!$A$1:$C$21,3,0)*E2402</f>
        <v>9949500</v>
      </c>
      <c r="L2402">
        <f t="shared" ca="1" si="1308"/>
        <v>442000</v>
      </c>
      <c r="M2402">
        <f t="shared" ca="1" si="1309"/>
        <v>1548000</v>
      </c>
      <c r="N2402">
        <f t="shared" ca="1" si="1310"/>
        <v>1990000</v>
      </c>
      <c r="O2402">
        <f t="shared" ca="1" si="1311"/>
        <v>663000</v>
      </c>
      <c r="P2402">
        <f t="shared" ref="P2402:P2451" ca="1" si="1321">J2402-SUM(K2402:O2402)</f>
        <v>3316596</v>
      </c>
      <c r="Q2402">
        <f ca="1">IF(P2402&gt;0,1,0)</f>
        <v>1</v>
      </c>
      <c r="R2402">
        <f t="shared" ca="1" si="1312"/>
        <v>19</v>
      </c>
      <c r="S2402">
        <f t="shared" ca="1" si="1313"/>
        <v>2</v>
      </c>
      <c r="T2402">
        <f t="shared" ca="1" si="1314"/>
        <v>7</v>
      </c>
      <c r="U2402">
        <f t="shared" ca="1" si="1315"/>
        <v>9</v>
      </c>
      <c r="V2402">
        <f t="shared" ca="1" si="1316"/>
        <v>3</v>
      </c>
      <c r="X2402">
        <f t="shared" si="1318"/>
        <v>2402</v>
      </c>
      <c r="Y2402">
        <f t="shared" si="1319"/>
        <v>2252</v>
      </c>
      <c r="Z2402">
        <f t="shared" si="1320"/>
        <v>2253</v>
      </c>
      <c r="AA2402">
        <f t="shared" si="1317"/>
        <v>2451</v>
      </c>
      <c r="AB2402">
        <f t="shared" si="1294"/>
        <v>200</v>
      </c>
      <c r="AM2402" t="str">
        <f t="shared" si="1295"/>
        <v>201903KS</v>
      </c>
      <c r="AN2402">
        <f t="shared" ca="1" si="1303"/>
        <v>19.000018091361369</v>
      </c>
      <c r="AO2402">
        <f t="shared" ca="1" si="1304"/>
        <v>1.9990954319312531</v>
      </c>
      <c r="AP2402">
        <f t="shared" ca="1" si="1296"/>
        <v>7.00135685210312</v>
      </c>
      <c r="AQ2402">
        <f t="shared" ca="1" si="1297"/>
        <v>9.0004522840343739</v>
      </c>
      <c r="AR2402">
        <f t="shared" ca="1" si="1298"/>
        <v>2.9986431478968791</v>
      </c>
      <c r="AS2402">
        <f ca="1">P2402/J2402</f>
        <v>0.18519058695089913</v>
      </c>
    </row>
    <row r="2403" spans="1:45" x14ac:dyDescent="0.4">
      <c r="A2403">
        <f t="shared" si="1293"/>
        <v>201903</v>
      </c>
      <c r="B2403" t="s">
        <v>679</v>
      </c>
      <c r="C2403" t="s">
        <v>288</v>
      </c>
      <c r="D2403" t="str">
        <f t="shared" ca="1" si="1302"/>
        <v>I119</v>
      </c>
      <c r="E2403">
        <f t="shared" ca="1" si="1305"/>
        <v>29</v>
      </c>
      <c r="F2403">
        <f t="shared" ca="1" si="1306"/>
        <v>18</v>
      </c>
      <c r="G2403" t="str">
        <f t="shared" ca="1" si="1299"/>
        <v>S10</v>
      </c>
      <c r="H2403" t="str">
        <f t="shared" ca="1" si="1300"/>
        <v>S103</v>
      </c>
      <c r="I2403">
        <f ca="1">VLOOKUP(D2403,PRC!$A$2:$B$21,2,0)*E2403</f>
        <v>2755000</v>
      </c>
      <c r="J2403">
        <f t="shared" ca="1" si="1307"/>
        <v>2259096</v>
      </c>
      <c r="K2403">
        <f ca="1">VLOOKUP(D2403,PRC!$A$1:$C$21,3,0)*E2403</f>
        <v>1322400</v>
      </c>
      <c r="L2403">
        <f t="shared" ca="1" si="1308"/>
        <v>55000</v>
      </c>
      <c r="M2403">
        <f t="shared" ca="1" si="1309"/>
        <v>110000</v>
      </c>
      <c r="N2403">
        <f t="shared" ca="1" si="1310"/>
        <v>165000</v>
      </c>
      <c r="O2403">
        <f t="shared" ca="1" si="1311"/>
        <v>110000</v>
      </c>
      <c r="P2403">
        <f t="shared" ca="1" si="1321"/>
        <v>496696</v>
      </c>
      <c r="Q2403">
        <f ca="1">IF(P2403&gt;0,1,0)</f>
        <v>1</v>
      </c>
      <c r="R2403">
        <f t="shared" ca="1" si="1312"/>
        <v>18</v>
      </c>
      <c r="S2403">
        <f t="shared" ca="1" si="1313"/>
        <v>2</v>
      </c>
      <c r="T2403">
        <f t="shared" ca="1" si="1314"/>
        <v>4</v>
      </c>
      <c r="U2403">
        <f t="shared" ca="1" si="1315"/>
        <v>6</v>
      </c>
      <c r="V2403">
        <f t="shared" ca="1" si="1316"/>
        <v>4</v>
      </c>
      <c r="X2403">
        <f t="shared" si="1318"/>
        <v>2403</v>
      </c>
      <c r="Y2403">
        <f t="shared" si="1319"/>
        <v>2252</v>
      </c>
      <c r="Z2403">
        <f t="shared" si="1320"/>
        <v>2253</v>
      </c>
      <c r="AA2403">
        <f t="shared" si="1317"/>
        <v>2451</v>
      </c>
      <c r="AB2403">
        <f t="shared" si="1294"/>
        <v>200</v>
      </c>
      <c r="AM2403" t="str">
        <f t="shared" si="1295"/>
        <v>201903KS</v>
      </c>
      <c r="AN2403">
        <f t="shared" ca="1" si="1303"/>
        <v>18.000145190562613</v>
      </c>
      <c r="AO2403">
        <f t="shared" ca="1" si="1304"/>
        <v>1.9963702359346642</v>
      </c>
      <c r="AP2403">
        <f t="shared" ca="1" si="1296"/>
        <v>3.9927404718693285</v>
      </c>
      <c r="AQ2403">
        <f t="shared" ca="1" si="1297"/>
        <v>5.9891107078039925</v>
      </c>
      <c r="AR2403">
        <f t="shared" ca="1" si="1298"/>
        <v>3.9927404718693285</v>
      </c>
      <c r="AS2403">
        <f ca="1">P2403/J2403</f>
        <v>0.21986493712529259</v>
      </c>
    </row>
    <row r="2404" spans="1:45" x14ac:dyDescent="0.4">
      <c r="A2404">
        <f t="shared" si="1293"/>
        <v>201903</v>
      </c>
      <c r="B2404" t="s">
        <v>680</v>
      </c>
      <c r="C2404" t="s">
        <v>288</v>
      </c>
      <c r="D2404" t="str">
        <f t="shared" ca="1" si="1302"/>
        <v>I114</v>
      </c>
      <c r="E2404">
        <f t="shared" ca="1" si="1305"/>
        <v>46</v>
      </c>
      <c r="F2404">
        <f t="shared" ca="1" si="1306"/>
        <v>14</v>
      </c>
      <c r="G2404" t="str">
        <f t="shared" ca="1" si="1299"/>
        <v>S11</v>
      </c>
      <c r="H2404" t="str">
        <f t="shared" ca="1" si="1300"/>
        <v>S113</v>
      </c>
      <c r="I2404">
        <f ca="1">VLOOKUP(D2404,PRC!$A$2:$B$21,2,0)*E2404</f>
        <v>11040000</v>
      </c>
      <c r="J2404">
        <f t="shared" ca="1" si="1307"/>
        <v>9273596</v>
      </c>
      <c r="K2404">
        <f ca="1">VLOOKUP(D2404,PRC!$A$1:$C$21,3,0)*E2404</f>
        <v>6403200</v>
      </c>
      <c r="L2404">
        <f t="shared" ca="1" si="1308"/>
        <v>110000</v>
      </c>
      <c r="M2404">
        <f t="shared" ca="1" si="1309"/>
        <v>552000</v>
      </c>
      <c r="N2404">
        <f t="shared" ca="1" si="1310"/>
        <v>773000</v>
      </c>
      <c r="O2404">
        <f t="shared" ca="1" si="1311"/>
        <v>331000</v>
      </c>
      <c r="P2404">
        <f t="shared" ca="1" si="1321"/>
        <v>1104396</v>
      </c>
      <c r="Q2404">
        <f ca="1">IF(P2404&gt;0,1,0)</f>
        <v>1</v>
      </c>
      <c r="R2404">
        <f t="shared" ca="1" si="1312"/>
        <v>16</v>
      </c>
      <c r="S2404">
        <f t="shared" ca="1" si="1313"/>
        <v>1</v>
      </c>
      <c r="T2404">
        <f t="shared" ca="1" si="1314"/>
        <v>5</v>
      </c>
      <c r="U2404">
        <f t="shared" ca="1" si="1315"/>
        <v>7</v>
      </c>
      <c r="V2404">
        <f t="shared" ca="1" si="1316"/>
        <v>3</v>
      </c>
      <c r="X2404">
        <f t="shared" si="1318"/>
        <v>2404</v>
      </c>
      <c r="Y2404">
        <f t="shared" si="1319"/>
        <v>2252</v>
      </c>
      <c r="Z2404">
        <f t="shared" si="1320"/>
        <v>2253</v>
      </c>
      <c r="AA2404">
        <f t="shared" si="1317"/>
        <v>2451</v>
      </c>
      <c r="AB2404">
        <f t="shared" si="1294"/>
        <v>200</v>
      </c>
      <c r="AM2404" t="str">
        <f t="shared" si="1295"/>
        <v>201903KS</v>
      </c>
      <c r="AN2404">
        <f t="shared" ca="1" si="1303"/>
        <v>16.000036231884064</v>
      </c>
      <c r="AO2404">
        <f t="shared" ca="1" si="1304"/>
        <v>0.99637681159420277</v>
      </c>
      <c r="AP2404">
        <f t="shared" ca="1" si="1296"/>
        <v>5</v>
      </c>
      <c r="AQ2404">
        <f t="shared" ca="1" si="1297"/>
        <v>7.0018115942028984</v>
      </c>
      <c r="AR2404">
        <f t="shared" ca="1" si="1298"/>
        <v>2.9981884057971016</v>
      </c>
      <c r="AS2404">
        <f ca="1">P2404/J2404</f>
        <v>0.11909037227845595</v>
      </c>
    </row>
    <row r="2405" spans="1:45" x14ac:dyDescent="0.4">
      <c r="A2405">
        <f t="shared" si="1293"/>
        <v>201903</v>
      </c>
      <c r="B2405" t="s">
        <v>681</v>
      </c>
      <c r="C2405" t="s">
        <v>288</v>
      </c>
      <c r="D2405" t="str">
        <f t="shared" ca="1" si="1302"/>
        <v>I109</v>
      </c>
      <c r="E2405">
        <f t="shared" ca="1" si="1305"/>
        <v>23</v>
      </c>
      <c r="F2405">
        <f t="shared" ca="1" si="1306"/>
        <v>18</v>
      </c>
      <c r="G2405" t="str">
        <f t="shared" ca="1" si="1299"/>
        <v>S11</v>
      </c>
      <c r="H2405" t="str">
        <f t="shared" ca="1" si="1300"/>
        <v>S112</v>
      </c>
      <c r="I2405">
        <f ca="1">VLOOKUP(D2405,PRC!$A$2:$B$21,2,0)*E2405</f>
        <v>11500000</v>
      </c>
      <c r="J2405">
        <f t="shared" ca="1" si="1307"/>
        <v>10119996</v>
      </c>
      <c r="K2405">
        <f ca="1">VLOOKUP(D2405,PRC!$A$1:$C$21,3,0)*E2405</f>
        <v>4600000</v>
      </c>
      <c r="L2405">
        <f t="shared" ca="1" si="1308"/>
        <v>345000</v>
      </c>
      <c r="M2405">
        <f t="shared" ca="1" si="1309"/>
        <v>460000</v>
      </c>
      <c r="N2405">
        <f t="shared" ca="1" si="1310"/>
        <v>575000</v>
      </c>
      <c r="O2405">
        <f t="shared" ca="1" si="1311"/>
        <v>460000</v>
      </c>
      <c r="P2405">
        <f t="shared" ca="1" si="1321"/>
        <v>3679996</v>
      </c>
      <c r="Q2405">
        <f ca="1">IF(P2405&gt;0,1,0)</f>
        <v>1</v>
      </c>
      <c r="R2405">
        <f t="shared" ca="1" si="1312"/>
        <v>12</v>
      </c>
      <c r="S2405">
        <f t="shared" ca="1" si="1313"/>
        <v>3</v>
      </c>
      <c r="T2405">
        <f t="shared" ca="1" si="1314"/>
        <v>4</v>
      </c>
      <c r="U2405">
        <f t="shared" ca="1" si="1315"/>
        <v>5</v>
      </c>
      <c r="V2405">
        <f t="shared" ca="1" si="1316"/>
        <v>4</v>
      </c>
      <c r="X2405">
        <f t="shared" si="1318"/>
        <v>2405</v>
      </c>
      <c r="Y2405">
        <f t="shared" si="1319"/>
        <v>2252</v>
      </c>
      <c r="Z2405">
        <f t="shared" si="1320"/>
        <v>2253</v>
      </c>
      <c r="AA2405">
        <f t="shared" si="1317"/>
        <v>2451</v>
      </c>
      <c r="AB2405">
        <f t="shared" si="1294"/>
        <v>200</v>
      </c>
      <c r="AM2405" t="str">
        <f t="shared" si="1295"/>
        <v>201903KS</v>
      </c>
      <c r="AN2405">
        <f t="shared" ca="1" si="1303"/>
        <v>12.000034782608694</v>
      </c>
      <c r="AO2405">
        <f t="shared" ca="1" si="1304"/>
        <v>3</v>
      </c>
      <c r="AP2405">
        <f t="shared" ca="1" si="1296"/>
        <v>4</v>
      </c>
      <c r="AQ2405">
        <f t="shared" ca="1" si="1297"/>
        <v>5</v>
      </c>
      <c r="AR2405">
        <f t="shared" ca="1" si="1298"/>
        <v>4</v>
      </c>
      <c r="AS2405">
        <f ca="1">P2405/J2405</f>
        <v>0.36363611210913521</v>
      </c>
    </row>
    <row r="2406" spans="1:45" x14ac:dyDescent="0.4">
      <c r="A2406">
        <f t="shared" si="1293"/>
        <v>201903</v>
      </c>
      <c r="B2406" t="s">
        <v>682</v>
      </c>
      <c r="C2406" t="s">
        <v>288</v>
      </c>
      <c r="D2406" t="str">
        <f t="shared" ca="1" si="1302"/>
        <v>I109</v>
      </c>
      <c r="E2406">
        <f t="shared" ca="1" si="1305"/>
        <v>28</v>
      </c>
      <c r="F2406">
        <f t="shared" ca="1" si="1306"/>
        <v>10</v>
      </c>
      <c r="G2406" t="str">
        <f t="shared" ca="1" si="1299"/>
        <v>S11</v>
      </c>
      <c r="H2406" t="str">
        <f t="shared" ca="1" si="1300"/>
        <v>S110</v>
      </c>
      <c r="I2406">
        <f ca="1">VLOOKUP(D2406,PRC!$A$2:$B$21,2,0)*E2406</f>
        <v>14000000</v>
      </c>
      <c r="J2406">
        <f t="shared" ca="1" si="1307"/>
        <v>12599996</v>
      </c>
      <c r="K2406">
        <f ca="1">VLOOKUP(D2406,PRC!$A$1:$C$21,3,0)*E2406</f>
        <v>5600000</v>
      </c>
      <c r="L2406">
        <f t="shared" ca="1" si="1308"/>
        <v>140000</v>
      </c>
      <c r="M2406">
        <f t="shared" ca="1" si="1309"/>
        <v>980000</v>
      </c>
      <c r="N2406">
        <f t="shared" ca="1" si="1310"/>
        <v>840000</v>
      </c>
      <c r="O2406">
        <f t="shared" ca="1" si="1311"/>
        <v>560000</v>
      </c>
      <c r="P2406">
        <f t="shared" ca="1" si="1321"/>
        <v>4479996</v>
      </c>
      <c r="Q2406">
        <f ca="1">IF(P2406&gt;0,1,0)</f>
        <v>1</v>
      </c>
      <c r="R2406">
        <f t="shared" ca="1" si="1312"/>
        <v>10</v>
      </c>
      <c r="S2406">
        <f t="shared" ca="1" si="1313"/>
        <v>1</v>
      </c>
      <c r="T2406">
        <f t="shared" ca="1" si="1314"/>
        <v>7</v>
      </c>
      <c r="U2406">
        <f t="shared" ca="1" si="1315"/>
        <v>6</v>
      </c>
      <c r="V2406">
        <f t="shared" ca="1" si="1316"/>
        <v>4</v>
      </c>
      <c r="X2406">
        <f t="shared" si="1318"/>
        <v>2406</v>
      </c>
      <c r="Y2406">
        <f t="shared" si="1319"/>
        <v>2252</v>
      </c>
      <c r="Z2406">
        <f t="shared" si="1320"/>
        <v>2253</v>
      </c>
      <c r="AA2406">
        <f t="shared" si="1317"/>
        <v>2451</v>
      </c>
      <c r="AB2406">
        <f t="shared" si="1294"/>
        <v>200</v>
      </c>
      <c r="AM2406" t="str">
        <f t="shared" si="1295"/>
        <v>201903KS</v>
      </c>
      <c r="AN2406">
        <f t="shared" ca="1" si="1303"/>
        <v>10.000028571428576</v>
      </c>
      <c r="AO2406">
        <f t="shared" ca="1" si="1304"/>
        <v>1</v>
      </c>
      <c r="AP2406">
        <f t="shared" ca="1" si="1296"/>
        <v>7.0000000000000009</v>
      </c>
      <c r="AQ2406">
        <f t="shared" ca="1" si="1297"/>
        <v>6</v>
      </c>
      <c r="AR2406">
        <f t="shared" ca="1" si="1298"/>
        <v>4</v>
      </c>
      <c r="AS2406">
        <f ca="1">P2406/J2406</f>
        <v>0.35555535096995267</v>
      </c>
    </row>
    <row r="2407" spans="1:45" x14ac:dyDescent="0.4">
      <c r="A2407">
        <f t="shared" si="1293"/>
        <v>201903</v>
      </c>
      <c r="B2407" t="s">
        <v>683</v>
      </c>
      <c r="C2407" t="s">
        <v>288</v>
      </c>
      <c r="D2407" t="str">
        <f t="shared" ca="1" si="1302"/>
        <v>I101</v>
      </c>
      <c r="E2407">
        <f t="shared" ca="1" si="1305"/>
        <v>27</v>
      </c>
      <c r="F2407">
        <f t="shared" ca="1" si="1306"/>
        <v>16</v>
      </c>
      <c r="G2407" t="str">
        <f t="shared" ca="1" si="1299"/>
        <v>S11</v>
      </c>
      <c r="H2407" t="str">
        <f t="shared" ca="1" si="1300"/>
        <v>S115</v>
      </c>
      <c r="I2407">
        <f ca="1">VLOOKUP(D2407,PRC!$A$2:$B$21,2,0)*E2407</f>
        <v>810000</v>
      </c>
      <c r="J2407">
        <f t="shared" ca="1" si="1307"/>
        <v>712796</v>
      </c>
      <c r="K2407">
        <f ca="1">VLOOKUP(D2407,PRC!$A$1:$C$21,3,0)*E2407</f>
        <v>421200</v>
      </c>
      <c r="L2407">
        <f t="shared" ca="1" si="1308"/>
        <v>16000</v>
      </c>
      <c r="M2407">
        <f t="shared" ca="1" si="1309"/>
        <v>57000</v>
      </c>
      <c r="N2407">
        <f t="shared" ca="1" si="1310"/>
        <v>65000</v>
      </c>
      <c r="O2407">
        <f t="shared" ca="1" si="1311"/>
        <v>32000</v>
      </c>
      <c r="P2407">
        <f t="shared" ca="1" si="1321"/>
        <v>121596</v>
      </c>
      <c r="Q2407">
        <f ca="1">IF(P2407&gt;0,1,0)</f>
        <v>1</v>
      </c>
      <c r="R2407">
        <f t="shared" ca="1" si="1312"/>
        <v>12</v>
      </c>
      <c r="S2407">
        <f t="shared" ca="1" si="1313"/>
        <v>2</v>
      </c>
      <c r="T2407">
        <f t="shared" ca="1" si="1314"/>
        <v>7</v>
      </c>
      <c r="U2407">
        <f t="shared" ca="1" si="1315"/>
        <v>8</v>
      </c>
      <c r="V2407">
        <f t="shared" ca="1" si="1316"/>
        <v>4</v>
      </c>
      <c r="X2407">
        <f t="shared" si="1318"/>
        <v>2407</v>
      </c>
      <c r="Y2407">
        <f t="shared" si="1319"/>
        <v>2252</v>
      </c>
      <c r="Z2407">
        <f t="shared" si="1320"/>
        <v>2253</v>
      </c>
      <c r="AA2407">
        <f t="shared" si="1317"/>
        <v>2451</v>
      </c>
      <c r="AB2407">
        <f t="shared" si="1294"/>
        <v>200</v>
      </c>
      <c r="AM2407" t="str">
        <f t="shared" si="1295"/>
        <v>201903KS</v>
      </c>
      <c r="AN2407">
        <f t="shared" ca="1" si="1303"/>
        <v>12.000493827160497</v>
      </c>
      <c r="AO2407">
        <f t="shared" ca="1" si="1304"/>
        <v>1.9753086419753085</v>
      </c>
      <c r="AP2407">
        <f t="shared" ca="1" si="1296"/>
        <v>7.0370370370370372</v>
      </c>
      <c r="AQ2407">
        <f t="shared" ca="1" si="1297"/>
        <v>8.0246913580246915</v>
      </c>
      <c r="AR2407">
        <f t="shared" ca="1" si="1298"/>
        <v>3.9506172839506171</v>
      </c>
      <c r="AS2407">
        <f ca="1">P2407/J2407</f>
        <v>0.17059018288542585</v>
      </c>
    </row>
    <row r="2408" spans="1:45" x14ac:dyDescent="0.4">
      <c r="A2408">
        <f t="shared" si="1293"/>
        <v>201903</v>
      </c>
      <c r="B2408" t="s">
        <v>684</v>
      </c>
      <c r="C2408" t="s">
        <v>288</v>
      </c>
      <c r="D2408" t="str">
        <f t="shared" ca="1" si="1302"/>
        <v>I111</v>
      </c>
      <c r="E2408">
        <f t="shared" ca="1" si="1305"/>
        <v>40</v>
      </c>
      <c r="F2408">
        <f t="shared" ca="1" si="1306"/>
        <v>19</v>
      </c>
      <c r="G2408" t="str">
        <f t="shared" ca="1" si="1299"/>
        <v>S11</v>
      </c>
      <c r="H2408" t="str">
        <f t="shared" ca="1" si="1300"/>
        <v>S111</v>
      </c>
      <c r="I2408">
        <f ca="1">VLOOKUP(D2408,PRC!$A$2:$B$21,2,0)*E2408</f>
        <v>6000000</v>
      </c>
      <c r="J2408">
        <f t="shared" ca="1" si="1307"/>
        <v>5399996</v>
      </c>
      <c r="K2408">
        <f ca="1">VLOOKUP(D2408,PRC!$A$1:$C$21,3,0)*E2408</f>
        <v>3180000</v>
      </c>
      <c r="L2408">
        <f t="shared" ca="1" si="1308"/>
        <v>180000</v>
      </c>
      <c r="M2408">
        <f t="shared" ca="1" si="1309"/>
        <v>240000</v>
      </c>
      <c r="N2408">
        <f t="shared" ca="1" si="1310"/>
        <v>420000</v>
      </c>
      <c r="O2408">
        <f t="shared" ca="1" si="1311"/>
        <v>240000</v>
      </c>
      <c r="P2408">
        <f t="shared" ca="1" si="1321"/>
        <v>1139996</v>
      </c>
      <c r="Q2408">
        <f ca="1">IF(P2408&gt;0,1,0)</f>
        <v>1</v>
      </c>
      <c r="R2408">
        <f t="shared" ca="1" si="1312"/>
        <v>10</v>
      </c>
      <c r="S2408">
        <f t="shared" ca="1" si="1313"/>
        <v>3</v>
      </c>
      <c r="T2408">
        <f t="shared" ca="1" si="1314"/>
        <v>4</v>
      </c>
      <c r="U2408">
        <f t="shared" ca="1" si="1315"/>
        <v>7</v>
      </c>
      <c r="V2408">
        <f t="shared" ca="1" si="1316"/>
        <v>4</v>
      </c>
      <c r="X2408">
        <f t="shared" si="1318"/>
        <v>2408</v>
      </c>
      <c r="Y2408">
        <f t="shared" si="1319"/>
        <v>2252</v>
      </c>
      <c r="Z2408">
        <f t="shared" si="1320"/>
        <v>2253</v>
      </c>
      <c r="AA2408">
        <f t="shared" si="1317"/>
        <v>2451</v>
      </c>
      <c r="AB2408">
        <f t="shared" si="1294"/>
        <v>200</v>
      </c>
      <c r="AM2408" t="str">
        <f t="shared" si="1295"/>
        <v>201903KS</v>
      </c>
      <c r="AN2408">
        <f t="shared" ca="1" si="1303"/>
        <v>10.000066666666662</v>
      </c>
      <c r="AO2408">
        <f t="shared" ca="1" si="1304"/>
        <v>3</v>
      </c>
      <c r="AP2408">
        <f t="shared" ca="1" si="1296"/>
        <v>4</v>
      </c>
      <c r="AQ2408">
        <f t="shared" ca="1" si="1297"/>
        <v>7.0000000000000009</v>
      </c>
      <c r="AR2408">
        <f t="shared" ca="1" si="1298"/>
        <v>4</v>
      </c>
      <c r="AS2408">
        <f ca="1">P2408/J2408</f>
        <v>0.21111052674853834</v>
      </c>
    </row>
    <row r="2409" spans="1:45" x14ac:dyDescent="0.4">
      <c r="A2409">
        <f t="shared" si="1293"/>
        <v>201903</v>
      </c>
      <c r="B2409" t="s">
        <v>685</v>
      </c>
      <c r="C2409" t="s">
        <v>288</v>
      </c>
      <c r="D2409" t="str">
        <f t="shared" ca="1" si="1302"/>
        <v>I113</v>
      </c>
      <c r="E2409">
        <f t="shared" ca="1" si="1305"/>
        <v>12</v>
      </c>
      <c r="F2409">
        <f t="shared" ca="1" si="1306"/>
        <v>13</v>
      </c>
      <c r="G2409" t="str">
        <f t="shared" ca="1" si="1299"/>
        <v>S11</v>
      </c>
      <c r="H2409" t="str">
        <f t="shared" ca="1" si="1300"/>
        <v>S110</v>
      </c>
      <c r="I2409">
        <f ca="1">VLOOKUP(D2409,PRC!$A$2:$B$21,2,0)*E2409</f>
        <v>8040000</v>
      </c>
      <c r="J2409">
        <f t="shared" ca="1" si="1307"/>
        <v>7235996</v>
      </c>
      <c r="K2409">
        <f ca="1">VLOOKUP(D2409,PRC!$A$1:$C$21,3,0)*E2409</f>
        <v>3618000</v>
      </c>
      <c r="L2409">
        <f t="shared" ca="1" si="1308"/>
        <v>161000</v>
      </c>
      <c r="M2409">
        <f t="shared" ca="1" si="1309"/>
        <v>322000</v>
      </c>
      <c r="N2409">
        <f t="shared" ca="1" si="1310"/>
        <v>482000</v>
      </c>
      <c r="O2409">
        <f t="shared" ca="1" si="1311"/>
        <v>241000</v>
      </c>
      <c r="P2409">
        <f t="shared" ca="1" si="1321"/>
        <v>2411996</v>
      </c>
      <c r="Q2409">
        <f ca="1">IF(P2409&gt;0,1,0)</f>
        <v>1</v>
      </c>
      <c r="R2409">
        <f t="shared" ca="1" si="1312"/>
        <v>10</v>
      </c>
      <c r="S2409">
        <f t="shared" ca="1" si="1313"/>
        <v>2</v>
      </c>
      <c r="T2409">
        <f t="shared" ca="1" si="1314"/>
        <v>4</v>
      </c>
      <c r="U2409">
        <f t="shared" ca="1" si="1315"/>
        <v>6</v>
      </c>
      <c r="V2409">
        <f t="shared" ca="1" si="1316"/>
        <v>3</v>
      </c>
      <c r="X2409">
        <f t="shared" si="1318"/>
        <v>2409</v>
      </c>
      <c r="Y2409">
        <f t="shared" si="1319"/>
        <v>2252</v>
      </c>
      <c r="Z2409">
        <f t="shared" si="1320"/>
        <v>2253</v>
      </c>
      <c r="AA2409">
        <f t="shared" si="1317"/>
        <v>2451</v>
      </c>
      <c r="AB2409">
        <f t="shared" si="1294"/>
        <v>200</v>
      </c>
      <c r="AM2409" t="str">
        <f t="shared" si="1295"/>
        <v>201903KS</v>
      </c>
      <c r="AN2409">
        <f t="shared" ca="1" si="1303"/>
        <v>10.000049751243779</v>
      </c>
      <c r="AO2409">
        <f t="shared" ca="1" si="1304"/>
        <v>2.0024875621890548</v>
      </c>
      <c r="AP2409">
        <f t="shared" ca="1" si="1296"/>
        <v>4.0049751243781095</v>
      </c>
      <c r="AQ2409">
        <f t="shared" ca="1" si="1297"/>
        <v>5.9950248756218905</v>
      </c>
      <c r="AR2409">
        <f t="shared" ca="1" si="1298"/>
        <v>2.9975124378109452</v>
      </c>
      <c r="AS2409">
        <f ca="1">P2409/J2409</f>
        <v>0.33333296480539792</v>
      </c>
    </row>
    <row r="2410" spans="1:45" x14ac:dyDescent="0.4">
      <c r="A2410">
        <f t="shared" si="1293"/>
        <v>201903</v>
      </c>
      <c r="B2410" t="s">
        <v>686</v>
      </c>
      <c r="C2410" t="s">
        <v>288</v>
      </c>
      <c r="D2410" t="str">
        <f t="shared" ca="1" si="1302"/>
        <v>I116</v>
      </c>
      <c r="E2410">
        <f t="shared" ca="1" si="1305"/>
        <v>15</v>
      </c>
      <c r="F2410">
        <f t="shared" ca="1" si="1306"/>
        <v>18</v>
      </c>
      <c r="G2410" t="str">
        <f t="shared" ca="1" si="1299"/>
        <v>S11</v>
      </c>
      <c r="H2410" t="str">
        <f t="shared" ca="1" si="1300"/>
        <v>S118</v>
      </c>
      <c r="I2410">
        <f ca="1">VLOOKUP(D2410,PRC!$A$2:$B$21,2,0)*E2410</f>
        <v>21900000</v>
      </c>
      <c r="J2410">
        <f t="shared" ca="1" si="1307"/>
        <v>18833996</v>
      </c>
      <c r="K2410">
        <f ca="1">VLOOKUP(D2410,PRC!$A$1:$C$21,3,0)*E2410</f>
        <v>13140000</v>
      </c>
      <c r="L2410">
        <f t="shared" ca="1" si="1308"/>
        <v>219000</v>
      </c>
      <c r="M2410">
        <f t="shared" ca="1" si="1309"/>
        <v>1533000</v>
      </c>
      <c r="N2410">
        <f t="shared" ca="1" si="1310"/>
        <v>1533000</v>
      </c>
      <c r="O2410">
        <f t="shared" ca="1" si="1311"/>
        <v>657000</v>
      </c>
      <c r="P2410">
        <f t="shared" ca="1" si="1321"/>
        <v>1751996</v>
      </c>
      <c r="Q2410">
        <f ca="1">IF(P2410&gt;0,1,0)</f>
        <v>1</v>
      </c>
      <c r="R2410">
        <f t="shared" ca="1" si="1312"/>
        <v>14</v>
      </c>
      <c r="S2410">
        <f t="shared" ca="1" si="1313"/>
        <v>1</v>
      </c>
      <c r="T2410">
        <f t="shared" ca="1" si="1314"/>
        <v>7</v>
      </c>
      <c r="U2410">
        <f t="shared" ca="1" si="1315"/>
        <v>7</v>
      </c>
      <c r="V2410">
        <f t="shared" ca="1" si="1316"/>
        <v>3</v>
      </c>
      <c r="X2410">
        <f t="shared" si="1318"/>
        <v>2410</v>
      </c>
      <c r="Y2410">
        <f t="shared" si="1319"/>
        <v>2252</v>
      </c>
      <c r="Z2410">
        <f t="shared" si="1320"/>
        <v>2253</v>
      </c>
      <c r="AA2410">
        <f t="shared" si="1317"/>
        <v>2451</v>
      </c>
      <c r="AB2410">
        <f t="shared" si="1294"/>
        <v>200</v>
      </c>
      <c r="AM2410" t="str">
        <f t="shared" si="1295"/>
        <v>201903KS</v>
      </c>
      <c r="AN2410">
        <f t="shared" ca="1" si="1303"/>
        <v>14.000018264840186</v>
      </c>
      <c r="AO2410">
        <f t="shared" ca="1" si="1304"/>
        <v>1</v>
      </c>
      <c r="AP2410">
        <f t="shared" ca="1" si="1296"/>
        <v>7.0000000000000009</v>
      </c>
      <c r="AQ2410">
        <f t="shared" ca="1" si="1297"/>
        <v>7.0000000000000009</v>
      </c>
      <c r="AR2410">
        <f t="shared" ca="1" si="1298"/>
        <v>3</v>
      </c>
      <c r="AS2410">
        <f ca="1">P2410/J2410</f>
        <v>9.3023063188502328E-2</v>
      </c>
    </row>
    <row r="2411" spans="1:45" x14ac:dyDescent="0.4">
      <c r="A2411">
        <f t="shared" si="1293"/>
        <v>201903</v>
      </c>
      <c r="B2411" t="s">
        <v>687</v>
      </c>
      <c r="C2411" t="s">
        <v>288</v>
      </c>
      <c r="D2411" t="str">
        <f t="shared" ca="1" si="1302"/>
        <v>I120</v>
      </c>
      <c r="E2411">
        <f t="shared" ca="1" si="1305"/>
        <v>34</v>
      </c>
      <c r="F2411">
        <f t="shared" ca="1" si="1306"/>
        <v>10</v>
      </c>
      <c r="G2411" t="str">
        <f t="shared" ca="1" si="1299"/>
        <v>S11</v>
      </c>
      <c r="H2411" t="str">
        <f t="shared" ca="1" si="1300"/>
        <v>S117</v>
      </c>
      <c r="I2411">
        <f ca="1">VLOOKUP(D2411,PRC!$A$2:$B$21,2,0)*E2411</f>
        <v>146200000</v>
      </c>
      <c r="J2411">
        <f t="shared" ca="1" si="1307"/>
        <v>122807996</v>
      </c>
      <c r="K2411">
        <f ca="1">VLOOKUP(D2411,PRC!$A$1:$C$21,3,0)*E2411</f>
        <v>65790000</v>
      </c>
      <c r="L2411">
        <f t="shared" ca="1" si="1308"/>
        <v>2924000</v>
      </c>
      <c r="M2411">
        <f t="shared" ca="1" si="1309"/>
        <v>8772000</v>
      </c>
      <c r="N2411">
        <f t="shared" ca="1" si="1310"/>
        <v>7310000</v>
      </c>
      <c r="O2411">
        <f t="shared" ca="1" si="1311"/>
        <v>4386000</v>
      </c>
      <c r="P2411">
        <f t="shared" ca="1" si="1321"/>
        <v>33625996</v>
      </c>
      <c r="Q2411">
        <f ca="1">IF(P2411&gt;0,1,0)</f>
        <v>1</v>
      </c>
      <c r="R2411">
        <f t="shared" ca="1" si="1312"/>
        <v>16</v>
      </c>
      <c r="S2411">
        <f t="shared" ca="1" si="1313"/>
        <v>2</v>
      </c>
      <c r="T2411">
        <f t="shared" ca="1" si="1314"/>
        <v>6</v>
      </c>
      <c r="U2411">
        <f t="shared" ca="1" si="1315"/>
        <v>5</v>
      </c>
      <c r="V2411">
        <f t="shared" ca="1" si="1316"/>
        <v>3</v>
      </c>
      <c r="X2411">
        <f t="shared" si="1318"/>
        <v>2411</v>
      </c>
      <c r="Y2411">
        <f t="shared" si="1319"/>
        <v>2252</v>
      </c>
      <c r="Z2411">
        <f t="shared" si="1320"/>
        <v>2253</v>
      </c>
      <c r="AA2411">
        <f t="shared" si="1317"/>
        <v>2451</v>
      </c>
      <c r="AB2411">
        <f t="shared" si="1294"/>
        <v>200</v>
      </c>
      <c r="AM2411" t="str">
        <f t="shared" si="1295"/>
        <v>201903KS</v>
      </c>
      <c r="AN2411">
        <f t="shared" ca="1" si="1303"/>
        <v>16.000002735978114</v>
      </c>
      <c r="AO2411">
        <f t="shared" ca="1" si="1304"/>
        <v>2</v>
      </c>
      <c r="AP2411">
        <f t="shared" ca="1" si="1296"/>
        <v>6</v>
      </c>
      <c r="AQ2411">
        <f t="shared" ca="1" si="1297"/>
        <v>5</v>
      </c>
      <c r="AR2411">
        <f t="shared" ca="1" si="1298"/>
        <v>3</v>
      </c>
      <c r="AS2411">
        <f ca="1">P2411/J2411</f>
        <v>0.27380950015665106</v>
      </c>
    </row>
    <row r="2412" spans="1:45" x14ac:dyDescent="0.4">
      <c r="A2412">
        <f t="shared" si="1293"/>
        <v>201903</v>
      </c>
      <c r="B2412" t="s">
        <v>688</v>
      </c>
      <c r="C2412" t="s">
        <v>288</v>
      </c>
      <c r="D2412" t="str">
        <f t="shared" ca="1" si="1302"/>
        <v>I110</v>
      </c>
      <c r="E2412">
        <f t="shared" ca="1" si="1305"/>
        <v>49</v>
      </c>
      <c r="F2412">
        <f t="shared" ca="1" si="1306"/>
        <v>15</v>
      </c>
      <c r="G2412" t="str">
        <f t="shared" ca="1" si="1299"/>
        <v>S11</v>
      </c>
      <c r="H2412" t="str">
        <f t="shared" ca="1" si="1300"/>
        <v>S119</v>
      </c>
      <c r="I2412">
        <f ca="1">VLOOKUP(D2412,PRC!$A$2:$B$21,2,0)*E2412</f>
        <v>14700000</v>
      </c>
      <c r="J2412">
        <f t="shared" ca="1" si="1307"/>
        <v>13229996</v>
      </c>
      <c r="K2412">
        <f ca="1">VLOOKUP(D2412,PRC!$A$1:$C$21,3,0)*E2412</f>
        <v>6762000</v>
      </c>
      <c r="L2412">
        <f t="shared" ca="1" si="1308"/>
        <v>441000</v>
      </c>
      <c r="M2412">
        <f t="shared" ca="1" si="1309"/>
        <v>588000</v>
      </c>
      <c r="N2412">
        <f t="shared" ca="1" si="1310"/>
        <v>1029000</v>
      </c>
      <c r="O2412">
        <f t="shared" ca="1" si="1311"/>
        <v>588000</v>
      </c>
      <c r="P2412">
        <f t="shared" ca="1" si="1321"/>
        <v>3821996</v>
      </c>
      <c r="Q2412">
        <f ca="1">IF(P2412&gt;0,1,0)</f>
        <v>1</v>
      </c>
      <c r="R2412">
        <f t="shared" ca="1" si="1312"/>
        <v>10</v>
      </c>
      <c r="S2412">
        <f t="shared" ca="1" si="1313"/>
        <v>3</v>
      </c>
      <c r="T2412">
        <f t="shared" ca="1" si="1314"/>
        <v>4</v>
      </c>
      <c r="U2412">
        <f t="shared" ca="1" si="1315"/>
        <v>7</v>
      </c>
      <c r="V2412">
        <f t="shared" ca="1" si="1316"/>
        <v>4</v>
      </c>
      <c r="X2412">
        <f t="shared" si="1318"/>
        <v>2412</v>
      </c>
      <c r="Y2412">
        <f t="shared" si="1319"/>
        <v>2252</v>
      </c>
      <c r="Z2412">
        <f t="shared" si="1320"/>
        <v>2253</v>
      </c>
      <c r="AA2412">
        <f t="shared" si="1317"/>
        <v>2451</v>
      </c>
      <c r="AB2412">
        <f t="shared" si="1294"/>
        <v>200</v>
      </c>
      <c r="AM2412" t="str">
        <f t="shared" si="1295"/>
        <v>201903KS</v>
      </c>
      <c r="AN2412">
        <f t="shared" ca="1" si="1303"/>
        <v>10.000027210884355</v>
      </c>
      <c r="AO2412">
        <f t="shared" ca="1" si="1304"/>
        <v>3</v>
      </c>
      <c r="AP2412">
        <f t="shared" ca="1" si="1296"/>
        <v>4</v>
      </c>
      <c r="AQ2412">
        <f t="shared" ca="1" si="1297"/>
        <v>7.0000000000000009</v>
      </c>
      <c r="AR2412">
        <f t="shared" ca="1" si="1298"/>
        <v>4</v>
      </c>
      <c r="AS2412">
        <f ca="1">P2412/J2412</f>
        <v>0.28888867388924383</v>
      </c>
    </row>
    <row r="2413" spans="1:45" x14ac:dyDescent="0.4">
      <c r="A2413">
        <f t="shared" si="1293"/>
        <v>201903</v>
      </c>
      <c r="B2413" t="s">
        <v>689</v>
      </c>
      <c r="C2413" t="s">
        <v>288</v>
      </c>
      <c r="D2413" t="str">
        <f t="shared" ca="1" si="1302"/>
        <v>I101</v>
      </c>
      <c r="E2413">
        <f t="shared" ca="1" si="1305"/>
        <v>39</v>
      </c>
      <c r="F2413">
        <f t="shared" ca="1" si="1306"/>
        <v>11</v>
      </c>
      <c r="G2413" t="str">
        <f t="shared" ca="1" si="1299"/>
        <v>S10</v>
      </c>
      <c r="H2413" t="str">
        <f t="shared" ca="1" si="1300"/>
        <v>S106</v>
      </c>
      <c r="I2413">
        <f ca="1">VLOOKUP(D2413,PRC!$A$2:$B$21,2,0)*E2413</f>
        <v>1170000</v>
      </c>
      <c r="J2413">
        <f t="shared" ca="1" si="1307"/>
        <v>1006196</v>
      </c>
      <c r="K2413">
        <f ca="1">VLOOKUP(D2413,PRC!$A$1:$C$21,3,0)*E2413</f>
        <v>608400</v>
      </c>
      <c r="L2413">
        <f t="shared" ca="1" si="1308"/>
        <v>12000</v>
      </c>
      <c r="M2413">
        <f t="shared" ca="1" si="1309"/>
        <v>47000</v>
      </c>
      <c r="N2413">
        <f t="shared" ca="1" si="1310"/>
        <v>117000</v>
      </c>
      <c r="O2413">
        <f t="shared" ca="1" si="1311"/>
        <v>59000</v>
      </c>
      <c r="P2413">
        <f t="shared" ca="1" si="1321"/>
        <v>162796</v>
      </c>
      <c r="Q2413">
        <f ca="1">IF(P2413&gt;0,1,0)</f>
        <v>1</v>
      </c>
      <c r="R2413">
        <f t="shared" ca="1" si="1312"/>
        <v>14</v>
      </c>
      <c r="S2413">
        <f t="shared" ca="1" si="1313"/>
        <v>1</v>
      </c>
      <c r="T2413">
        <f t="shared" ca="1" si="1314"/>
        <v>4</v>
      </c>
      <c r="U2413">
        <f t="shared" ca="1" si="1315"/>
        <v>10</v>
      </c>
      <c r="V2413">
        <f t="shared" ca="1" si="1316"/>
        <v>5</v>
      </c>
      <c r="X2413">
        <f t="shared" si="1318"/>
        <v>2413</v>
      </c>
      <c r="Y2413">
        <f t="shared" si="1319"/>
        <v>2252</v>
      </c>
      <c r="Z2413">
        <f t="shared" si="1320"/>
        <v>2253</v>
      </c>
      <c r="AA2413">
        <f t="shared" si="1317"/>
        <v>2451</v>
      </c>
      <c r="AB2413">
        <f t="shared" si="1294"/>
        <v>200</v>
      </c>
      <c r="AM2413" t="str">
        <f t="shared" si="1295"/>
        <v>201903KS</v>
      </c>
      <c r="AN2413">
        <f t="shared" ca="1" si="1303"/>
        <v>14.000341880341882</v>
      </c>
      <c r="AO2413">
        <f t="shared" ca="1" si="1304"/>
        <v>1.0256410256410255</v>
      </c>
      <c r="AP2413">
        <f t="shared" ca="1" si="1296"/>
        <v>4.017094017094017</v>
      </c>
      <c r="AQ2413">
        <f t="shared" ca="1" si="1297"/>
        <v>10</v>
      </c>
      <c r="AR2413">
        <f t="shared" ca="1" si="1298"/>
        <v>5.0427350427350426</v>
      </c>
      <c r="AS2413">
        <f ca="1">P2413/J2413</f>
        <v>0.16179352730481933</v>
      </c>
    </row>
    <row r="2414" spans="1:45" x14ac:dyDescent="0.4">
      <c r="A2414">
        <f t="shared" si="1293"/>
        <v>201903</v>
      </c>
      <c r="B2414" t="s">
        <v>690</v>
      </c>
      <c r="C2414" t="s">
        <v>288</v>
      </c>
      <c r="D2414" t="str">
        <f t="shared" ca="1" si="1302"/>
        <v>I106</v>
      </c>
      <c r="E2414">
        <f t="shared" ca="1" si="1305"/>
        <v>38</v>
      </c>
      <c r="F2414">
        <f t="shared" ca="1" si="1306"/>
        <v>17</v>
      </c>
      <c r="G2414" t="str">
        <f t="shared" ca="1" si="1299"/>
        <v>S12</v>
      </c>
      <c r="H2414" t="str">
        <f t="shared" ca="1" si="1300"/>
        <v>S120</v>
      </c>
      <c r="I2414">
        <f ca="1">VLOOKUP(D2414,PRC!$A$2:$B$21,2,0)*E2414</f>
        <v>760000</v>
      </c>
      <c r="J2414">
        <f t="shared" ca="1" si="1307"/>
        <v>683996</v>
      </c>
      <c r="K2414">
        <f ca="1">VLOOKUP(D2414,PRC!$A$1:$C$21,3,0)*E2414</f>
        <v>402800</v>
      </c>
      <c r="L2414">
        <f t="shared" ca="1" si="1308"/>
        <v>23000</v>
      </c>
      <c r="M2414">
        <f t="shared" ca="1" si="1309"/>
        <v>38000</v>
      </c>
      <c r="N2414">
        <f t="shared" ca="1" si="1310"/>
        <v>61000</v>
      </c>
      <c r="O2414">
        <f t="shared" ca="1" si="1311"/>
        <v>30000</v>
      </c>
      <c r="P2414">
        <f t="shared" ca="1" si="1321"/>
        <v>129196</v>
      </c>
      <c r="Q2414">
        <f ca="1">IF(P2414&gt;0,1,0)</f>
        <v>1</v>
      </c>
      <c r="R2414">
        <f t="shared" ca="1" si="1312"/>
        <v>10</v>
      </c>
      <c r="S2414">
        <f t="shared" ca="1" si="1313"/>
        <v>3</v>
      </c>
      <c r="T2414">
        <f t="shared" ca="1" si="1314"/>
        <v>5</v>
      </c>
      <c r="U2414">
        <f t="shared" ca="1" si="1315"/>
        <v>8</v>
      </c>
      <c r="V2414">
        <f t="shared" ca="1" si="1316"/>
        <v>4</v>
      </c>
      <c r="X2414">
        <f t="shared" si="1318"/>
        <v>2414</v>
      </c>
      <c r="Y2414">
        <f t="shared" si="1319"/>
        <v>2252</v>
      </c>
      <c r="Z2414">
        <f t="shared" si="1320"/>
        <v>2253</v>
      </c>
      <c r="AA2414">
        <f t="shared" si="1317"/>
        <v>2451</v>
      </c>
      <c r="AB2414">
        <f t="shared" si="1294"/>
        <v>200</v>
      </c>
      <c r="AM2414" t="str">
        <f t="shared" si="1295"/>
        <v>201903KS</v>
      </c>
      <c r="AN2414">
        <f t="shared" ca="1" si="1303"/>
        <v>10.000526315789472</v>
      </c>
      <c r="AO2414">
        <f t="shared" ca="1" si="1304"/>
        <v>3.0263157894736841</v>
      </c>
      <c r="AP2414">
        <f t="shared" ca="1" si="1296"/>
        <v>5</v>
      </c>
      <c r="AQ2414">
        <f t="shared" ca="1" si="1297"/>
        <v>8.026315789473685</v>
      </c>
      <c r="AR2414">
        <f t="shared" ca="1" si="1298"/>
        <v>3.9473684210526314</v>
      </c>
      <c r="AS2414">
        <f ca="1">P2414/J2414</f>
        <v>0.18888414552131882</v>
      </c>
    </row>
    <row r="2415" spans="1:45" x14ac:dyDescent="0.4">
      <c r="A2415">
        <f t="shared" si="1293"/>
        <v>201903</v>
      </c>
      <c r="B2415" t="s">
        <v>691</v>
      </c>
      <c r="C2415" t="s">
        <v>288</v>
      </c>
      <c r="D2415" t="str">
        <f t="shared" ca="1" si="1302"/>
        <v>I105</v>
      </c>
      <c r="E2415">
        <f t="shared" ca="1" si="1305"/>
        <v>23</v>
      </c>
      <c r="F2415">
        <f t="shared" ca="1" si="1306"/>
        <v>17</v>
      </c>
      <c r="G2415" t="str">
        <f t="shared" ca="1" si="1299"/>
        <v>S11</v>
      </c>
      <c r="H2415" t="str">
        <f t="shared" ca="1" si="1300"/>
        <v>S111</v>
      </c>
      <c r="I2415">
        <f ca="1">VLOOKUP(D2415,PRC!$A$2:$B$21,2,0)*E2415</f>
        <v>2300000</v>
      </c>
      <c r="J2415">
        <f t="shared" ca="1" si="1307"/>
        <v>1885996.0000000002</v>
      </c>
      <c r="K2415">
        <f ca="1">VLOOKUP(D2415,PRC!$A$1:$C$21,3,0)*E2415</f>
        <v>1357000</v>
      </c>
      <c r="L2415">
        <f t="shared" ca="1" si="1308"/>
        <v>69000</v>
      </c>
      <c r="M2415">
        <f t="shared" ca="1" si="1309"/>
        <v>161000</v>
      </c>
      <c r="N2415">
        <f t="shared" ca="1" si="1310"/>
        <v>230000</v>
      </c>
      <c r="O2415">
        <f t="shared" ca="1" si="1311"/>
        <v>115000</v>
      </c>
      <c r="P2415">
        <f t="shared" ca="1" si="1321"/>
        <v>-46003.999999999767</v>
      </c>
      <c r="Q2415">
        <f ca="1">IF(P2415&gt;0,1,0)</f>
        <v>0</v>
      </c>
      <c r="R2415">
        <f t="shared" ca="1" si="1312"/>
        <v>18</v>
      </c>
      <c r="S2415">
        <f t="shared" ca="1" si="1313"/>
        <v>3</v>
      </c>
      <c r="T2415">
        <f t="shared" ca="1" si="1314"/>
        <v>7</v>
      </c>
      <c r="U2415">
        <f t="shared" ca="1" si="1315"/>
        <v>10</v>
      </c>
      <c r="V2415">
        <f t="shared" ca="1" si="1316"/>
        <v>5</v>
      </c>
      <c r="X2415">
        <f t="shared" si="1318"/>
        <v>2415</v>
      </c>
      <c r="Y2415">
        <f t="shared" si="1319"/>
        <v>2252</v>
      </c>
      <c r="Z2415">
        <f t="shared" si="1320"/>
        <v>2253</v>
      </c>
      <c r="AA2415">
        <f t="shared" si="1317"/>
        <v>2451</v>
      </c>
      <c r="AB2415">
        <f t="shared" si="1294"/>
        <v>200</v>
      </c>
      <c r="AM2415" t="str">
        <f t="shared" si="1295"/>
        <v>201903KS</v>
      </c>
      <c r="AN2415">
        <f t="shared" ca="1" si="1303"/>
        <v>18.000173913043472</v>
      </c>
      <c r="AO2415">
        <f t="shared" ca="1" si="1304"/>
        <v>3</v>
      </c>
      <c r="AP2415">
        <f t="shared" ca="1" si="1296"/>
        <v>7.0000000000000009</v>
      </c>
      <c r="AQ2415">
        <f t="shared" ca="1" si="1297"/>
        <v>10</v>
      </c>
      <c r="AR2415">
        <f t="shared" ca="1" si="1298"/>
        <v>5</v>
      </c>
      <c r="AS2415">
        <f ca="1">P2415/J2415</f>
        <v>-2.4392416526864195E-2</v>
      </c>
    </row>
    <row r="2416" spans="1:45" x14ac:dyDescent="0.4">
      <c r="A2416">
        <f t="shared" si="1293"/>
        <v>201903</v>
      </c>
      <c r="B2416" t="s">
        <v>692</v>
      </c>
      <c r="C2416" t="s">
        <v>288</v>
      </c>
      <c r="D2416" t="str">
        <f t="shared" ca="1" si="1302"/>
        <v>I110</v>
      </c>
      <c r="E2416">
        <f t="shared" ca="1" si="1305"/>
        <v>14</v>
      </c>
      <c r="F2416">
        <f t="shared" ca="1" si="1306"/>
        <v>16</v>
      </c>
      <c r="G2416" t="str">
        <f t="shared" ca="1" si="1299"/>
        <v>S10</v>
      </c>
      <c r="H2416" t="str">
        <f t="shared" ca="1" si="1300"/>
        <v>S108</v>
      </c>
      <c r="I2416">
        <f ca="1">VLOOKUP(D2416,PRC!$A$2:$B$21,2,0)*E2416</f>
        <v>4200000</v>
      </c>
      <c r="J2416">
        <f t="shared" ca="1" si="1307"/>
        <v>3779996</v>
      </c>
      <c r="K2416">
        <f ca="1">VLOOKUP(D2416,PRC!$A$1:$C$21,3,0)*E2416</f>
        <v>1932000</v>
      </c>
      <c r="L2416">
        <f t="shared" ca="1" si="1308"/>
        <v>42000</v>
      </c>
      <c r="M2416">
        <f t="shared" ca="1" si="1309"/>
        <v>294000</v>
      </c>
      <c r="N2416">
        <f t="shared" ca="1" si="1310"/>
        <v>252000</v>
      </c>
      <c r="O2416">
        <f t="shared" ca="1" si="1311"/>
        <v>168000</v>
      </c>
      <c r="P2416">
        <f t="shared" ca="1" si="1321"/>
        <v>1091996</v>
      </c>
      <c r="Q2416">
        <f ca="1">IF(P2416&gt;0,1,0)</f>
        <v>1</v>
      </c>
      <c r="R2416">
        <f t="shared" ca="1" si="1312"/>
        <v>10</v>
      </c>
      <c r="S2416">
        <f t="shared" ca="1" si="1313"/>
        <v>1</v>
      </c>
      <c r="T2416">
        <f t="shared" ca="1" si="1314"/>
        <v>7</v>
      </c>
      <c r="U2416">
        <f t="shared" ca="1" si="1315"/>
        <v>6</v>
      </c>
      <c r="V2416">
        <f t="shared" ca="1" si="1316"/>
        <v>4</v>
      </c>
      <c r="X2416">
        <f t="shared" si="1318"/>
        <v>2416</v>
      </c>
      <c r="Y2416">
        <f t="shared" si="1319"/>
        <v>2252</v>
      </c>
      <c r="Z2416">
        <f t="shared" si="1320"/>
        <v>2253</v>
      </c>
      <c r="AA2416">
        <f t="shared" si="1317"/>
        <v>2451</v>
      </c>
      <c r="AB2416">
        <f t="shared" si="1294"/>
        <v>200</v>
      </c>
      <c r="AM2416" t="str">
        <f t="shared" si="1295"/>
        <v>201903KS</v>
      </c>
      <c r="AN2416">
        <f t="shared" ca="1" si="1303"/>
        <v>10.000095238095241</v>
      </c>
      <c r="AO2416">
        <f t="shared" ca="1" si="1304"/>
        <v>1</v>
      </c>
      <c r="AP2416">
        <f t="shared" ca="1" si="1296"/>
        <v>7.0000000000000009</v>
      </c>
      <c r="AQ2416">
        <f t="shared" ca="1" si="1297"/>
        <v>6</v>
      </c>
      <c r="AR2416">
        <f t="shared" ca="1" si="1298"/>
        <v>4</v>
      </c>
      <c r="AS2416">
        <f ca="1">P2416/J2416</f>
        <v>0.28888813638956234</v>
      </c>
    </row>
    <row r="2417" spans="1:45" x14ac:dyDescent="0.4">
      <c r="A2417">
        <f t="shared" si="1293"/>
        <v>201903</v>
      </c>
      <c r="B2417" t="s">
        <v>693</v>
      </c>
      <c r="C2417" t="s">
        <v>288</v>
      </c>
      <c r="D2417" t="str">
        <f t="shared" ca="1" si="1302"/>
        <v>I113</v>
      </c>
      <c r="E2417">
        <f t="shared" ca="1" si="1305"/>
        <v>24</v>
      </c>
      <c r="F2417">
        <f t="shared" ca="1" si="1306"/>
        <v>15</v>
      </c>
      <c r="G2417" t="str">
        <f t="shared" ca="1" si="1299"/>
        <v>S11</v>
      </c>
      <c r="H2417" t="str">
        <f t="shared" ca="1" si="1300"/>
        <v>S110</v>
      </c>
      <c r="I2417">
        <f ca="1">VLOOKUP(D2417,PRC!$A$2:$B$21,2,0)*E2417</f>
        <v>16080000</v>
      </c>
      <c r="J2417">
        <f t="shared" ca="1" si="1307"/>
        <v>13185596.000000002</v>
      </c>
      <c r="K2417">
        <f ca="1">VLOOKUP(D2417,PRC!$A$1:$C$21,3,0)*E2417</f>
        <v>7236000</v>
      </c>
      <c r="L2417">
        <f t="shared" ca="1" si="1308"/>
        <v>161000</v>
      </c>
      <c r="M2417">
        <f t="shared" ca="1" si="1309"/>
        <v>804000</v>
      </c>
      <c r="N2417">
        <f t="shared" ca="1" si="1310"/>
        <v>1447000</v>
      </c>
      <c r="O2417">
        <f t="shared" ca="1" si="1311"/>
        <v>643000</v>
      </c>
      <c r="P2417">
        <f t="shared" ca="1" si="1321"/>
        <v>2894596.0000000019</v>
      </c>
      <c r="Q2417">
        <f ca="1">IF(P2417&gt;0,1,0)</f>
        <v>1</v>
      </c>
      <c r="R2417">
        <f t="shared" ca="1" si="1312"/>
        <v>18</v>
      </c>
      <c r="S2417">
        <f t="shared" ca="1" si="1313"/>
        <v>1</v>
      </c>
      <c r="T2417">
        <f t="shared" ca="1" si="1314"/>
        <v>5</v>
      </c>
      <c r="U2417">
        <f t="shared" ca="1" si="1315"/>
        <v>9</v>
      </c>
      <c r="V2417">
        <f t="shared" ca="1" si="1316"/>
        <v>4</v>
      </c>
      <c r="X2417">
        <f t="shared" si="1318"/>
        <v>2417</v>
      </c>
      <c r="Y2417">
        <f t="shared" si="1319"/>
        <v>2252</v>
      </c>
      <c r="Z2417">
        <f t="shared" si="1320"/>
        <v>2253</v>
      </c>
      <c r="AA2417">
        <f t="shared" si="1317"/>
        <v>2451</v>
      </c>
      <c r="AB2417">
        <f t="shared" si="1294"/>
        <v>200</v>
      </c>
      <c r="AM2417" t="str">
        <f t="shared" si="1295"/>
        <v>201903KS</v>
      </c>
      <c r="AN2417">
        <f t="shared" ca="1" si="1303"/>
        <v>18.000024875621879</v>
      </c>
      <c r="AO2417">
        <f t="shared" ca="1" si="1304"/>
        <v>1.0012437810945274</v>
      </c>
      <c r="AP2417">
        <f t="shared" ca="1" si="1296"/>
        <v>5</v>
      </c>
      <c r="AQ2417">
        <f t="shared" ca="1" si="1297"/>
        <v>8.9987562189054717</v>
      </c>
      <c r="AR2417">
        <f t="shared" ca="1" si="1298"/>
        <v>3.9987562189054726</v>
      </c>
      <c r="AS2417">
        <f ca="1">P2417/J2417</f>
        <v>0.21952712641885899</v>
      </c>
    </row>
    <row r="2418" spans="1:45" x14ac:dyDescent="0.4">
      <c r="A2418">
        <f t="shared" si="1293"/>
        <v>201903</v>
      </c>
      <c r="B2418" t="s">
        <v>694</v>
      </c>
      <c r="C2418" t="s">
        <v>288</v>
      </c>
      <c r="D2418" t="str">
        <f t="shared" ca="1" si="1302"/>
        <v>I105</v>
      </c>
      <c r="E2418">
        <f t="shared" ca="1" si="1305"/>
        <v>42</v>
      </c>
      <c r="F2418">
        <f t="shared" ca="1" si="1306"/>
        <v>16</v>
      </c>
      <c r="G2418" t="str">
        <f t="shared" ca="1" si="1299"/>
        <v>S12</v>
      </c>
      <c r="H2418" t="str">
        <f t="shared" ca="1" si="1300"/>
        <v>S120</v>
      </c>
      <c r="I2418">
        <f ca="1">VLOOKUP(D2418,PRC!$A$2:$B$21,2,0)*E2418</f>
        <v>4200000</v>
      </c>
      <c r="J2418">
        <f t="shared" ca="1" si="1307"/>
        <v>3527996</v>
      </c>
      <c r="K2418">
        <f ca="1">VLOOKUP(D2418,PRC!$A$1:$C$21,3,0)*E2418</f>
        <v>2478000</v>
      </c>
      <c r="L2418">
        <f t="shared" ca="1" si="1308"/>
        <v>84000</v>
      </c>
      <c r="M2418">
        <f t="shared" ca="1" si="1309"/>
        <v>210000</v>
      </c>
      <c r="N2418">
        <f t="shared" ca="1" si="1310"/>
        <v>336000</v>
      </c>
      <c r="O2418">
        <f t="shared" ca="1" si="1311"/>
        <v>210000</v>
      </c>
      <c r="P2418">
        <f t="shared" ca="1" si="1321"/>
        <v>209996</v>
      </c>
      <c r="Q2418">
        <f ca="1">IF(P2418&gt;0,1,0)</f>
        <v>1</v>
      </c>
      <c r="R2418">
        <f t="shared" ca="1" si="1312"/>
        <v>16</v>
      </c>
      <c r="S2418">
        <f t="shared" ca="1" si="1313"/>
        <v>2</v>
      </c>
      <c r="T2418">
        <f t="shared" ca="1" si="1314"/>
        <v>5</v>
      </c>
      <c r="U2418">
        <f t="shared" ca="1" si="1315"/>
        <v>8</v>
      </c>
      <c r="V2418">
        <f t="shared" ca="1" si="1316"/>
        <v>5</v>
      </c>
      <c r="X2418">
        <f t="shared" si="1318"/>
        <v>2418</v>
      </c>
      <c r="Y2418">
        <f t="shared" si="1319"/>
        <v>2252</v>
      </c>
      <c r="Z2418">
        <f t="shared" si="1320"/>
        <v>2253</v>
      </c>
      <c r="AA2418">
        <f t="shared" si="1317"/>
        <v>2451</v>
      </c>
      <c r="AB2418">
        <f t="shared" si="1294"/>
        <v>200</v>
      </c>
      <c r="AM2418" t="str">
        <f t="shared" si="1295"/>
        <v>201903KS</v>
      </c>
      <c r="AN2418">
        <f t="shared" ca="1" si="1303"/>
        <v>16.000095238095234</v>
      </c>
      <c r="AO2418">
        <f t="shared" ca="1" si="1304"/>
        <v>2</v>
      </c>
      <c r="AP2418">
        <f t="shared" ca="1" si="1296"/>
        <v>5</v>
      </c>
      <c r="AQ2418">
        <f t="shared" ca="1" si="1297"/>
        <v>8</v>
      </c>
      <c r="AR2418">
        <f t="shared" ca="1" si="1298"/>
        <v>5</v>
      </c>
      <c r="AS2418">
        <f ca="1">P2418/J2418</f>
        <v>5.9522743223064882E-2</v>
      </c>
    </row>
    <row r="2419" spans="1:45" x14ac:dyDescent="0.4">
      <c r="A2419">
        <f t="shared" si="1293"/>
        <v>201903</v>
      </c>
      <c r="B2419" t="s">
        <v>695</v>
      </c>
      <c r="C2419" t="s">
        <v>288</v>
      </c>
      <c r="D2419" t="str">
        <f t="shared" ca="1" si="1302"/>
        <v>I113</v>
      </c>
      <c r="E2419">
        <f t="shared" ca="1" si="1305"/>
        <v>45</v>
      </c>
      <c r="F2419">
        <f t="shared" ca="1" si="1306"/>
        <v>14</v>
      </c>
      <c r="G2419" t="str">
        <f t="shared" ca="1" si="1299"/>
        <v>S11</v>
      </c>
      <c r="H2419" t="str">
        <f t="shared" ca="1" si="1300"/>
        <v>S119</v>
      </c>
      <c r="I2419">
        <f ca="1">VLOOKUP(D2419,PRC!$A$2:$B$21,2,0)*E2419</f>
        <v>30150000</v>
      </c>
      <c r="J2419">
        <f t="shared" ca="1" si="1307"/>
        <v>26531996</v>
      </c>
      <c r="K2419">
        <f ca="1">VLOOKUP(D2419,PRC!$A$1:$C$21,3,0)*E2419</f>
        <v>13567500</v>
      </c>
      <c r="L2419">
        <f t="shared" ca="1" si="1308"/>
        <v>302000</v>
      </c>
      <c r="M2419">
        <f t="shared" ca="1" si="1309"/>
        <v>1508000</v>
      </c>
      <c r="N2419">
        <f t="shared" ca="1" si="1310"/>
        <v>3015000</v>
      </c>
      <c r="O2419">
        <f t="shared" ca="1" si="1311"/>
        <v>1508000</v>
      </c>
      <c r="P2419">
        <f t="shared" ca="1" si="1321"/>
        <v>6631496</v>
      </c>
      <c r="Q2419">
        <f ca="1">IF(P2419&gt;0,1,0)</f>
        <v>1</v>
      </c>
      <c r="R2419">
        <f t="shared" ca="1" si="1312"/>
        <v>12</v>
      </c>
      <c r="S2419">
        <f t="shared" ca="1" si="1313"/>
        <v>1</v>
      </c>
      <c r="T2419">
        <f t="shared" ca="1" si="1314"/>
        <v>5</v>
      </c>
      <c r="U2419">
        <f t="shared" ca="1" si="1315"/>
        <v>10</v>
      </c>
      <c r="V2419">
        <f t="shared" ca="1" si="1316"/>
        <v>5</v>
      </c>
      <c r="X2419">
        <f t="shared" si="1318"/>
        <v>2419</v>
      </c>
      <c r="Y2419">
        <f t="shared" si="1319"/>
        <v>2252</v>
      </c>
      <c r="Z2419">
        <f t="shared" si="1320"/>
        <v>2253</v>
      </c>
      <c r="AA2419">
        <f t="shared" si="1317"/>
        <v>2451</v>
      </c>
      <c r="AB2419">
        <f t="shared" si="1294"/>
        <v>200</v>
      </c>
      <c r="AM2419" t="str">
        <f t="shared" si="1295"/>
        <v>201903KS</v>
      </c>
      <c r="AN2419">
        <f t="shared" ca="1" si="1303"/>
        <v>12.000013266998344</v>
      </c>
      <c r="AO2419">
        <f t="shared" ca="1" si="1304"/>
        <v>1.0016583747927033</v>
      </c>
      <c r="AP2419">
        <f t="shared" ca="1" si="1296"/>
        <v>5.0016583747927026</v>
      </c>
      <c r="AQ2419">
        <f t="shared" ca="1" si="1297"/>
        <v>10</v>
      </c>
      <c r="AR2419">
        <f t="shared" ca="1" si="1298"/>
        <v>5.0016583747927026</v>
      </c>
      <c r="AS2419">
        <f ca="1">P2419/J2419</f>
        <v>0.24994335141615429</v>
      </c>
    </row>
    <row r="2420" spans="1:45" x14ac:dyDescent="0.4">
      <c r="A2420">
        <f t="shared" si="1293"/>
        <v>201903</v>
      </c>
      <c r="B2420" t="s">
        <v>696</v>
      </c>
      <c r="C2420" t="s">
        <v>288</v>
      </c>
      <c r="D2420" t="str">
        <f t="shared" ca="1" si="1302"/>
        <v>I120</v>
      </c>
      <c r="E2420">
        <f t="shared" ca="1" si="1305"/>
        <v>15</v>
      </c>
      <c r="F2420">
        <f t="shared" ca="1" si="1306"/>
        <v>18</v>
      </c>
      <c r="G2420" t="str">
        <f t="shared" ca="1" si="1299"/>
        <v>S11</v>
      </c>
      <c r="H2420" t="str">
        <f t="shared" ca="1" si="1300"/>
        <v>S115</v>
      </c>
      <c r="I2420">
        <f ca="1">VLOOKUP(D2420,PRC!$A$2:$B$21,2,0)*E2420</f>
        <v>64500000</v>
      </c>
      <c r="J2420">
        <f t="shared" ca="1" si="1307"/>
        <v>56114996</v>
      </c>
      <c r="K2420">
        <f ca="1">VLOOKUP(D2420,PRC!$A$1:$C$21,3,0)*E2420</f>
        <v>29025000</v>
      </c>
      <c r="L2420">
        <f t="shared" ca="1" si="1308"/>
        <v>1290000</v>
      </c>
      <c r="M2420">
        <f t="shared" ca="1" si="1309"/>
        <v>3225000</v>
      </c>
      <c r="N2420">
        <f t="shared" ca="1" si="1310"/>
        <v>5805000</v>
      </c>
      <c r="O2420">
        <f t="shared" ca="1" si="1311"/>
        <v>1935000</v>
      </c>
      <c r="P2420">
        <f t="shared" ca="1" si="1321"/>
        <v>14834996</v>
      </c>
      <c r="Q2420">
        <f ca="1">IF(P2420&gt;0,1,0)</f>
        <v>1</v>
      </c>
      <c r="R2420">
        <f t="shared" ca="1" si="1312"/>
        <v>13</v>
      </c>
      <c r="S2420">
        <f t="shared" ca="1" si="1313"/>
        <v>2</v>
      </c>
      <c r="T2420">
        <f t="shared" ca="1" si="1314"/>
        <v>5</v>
      </c>
      <c r="U2420">
        <f t="shared" ca="1" si="1315"/>
        <v>9</v>
      </c>
      <c r="V2420">
        <f t="shared" ca="1" si="1316"/>
        <v>3</v>
      </c>
      <c r="X2420">
        <f t="shared" si="1318"/>
        <v>2420</v>
      </c>
      <c r="Y2420">
        <f t="shared" si="1319"/>
        <v>2252</v>
      </c>
      <c r="Z2420">
        <f t="shared" si="1320"/>
        <v>2253</v>
      </c>
      <c r="AA2420">
        <f t="shared" si="1317"/>
        <v>2451</v>
      </c>
      <c r="AB2420">
        <f t="shared" si="1294"/>
        <v>200</v>
      </c>
      <c r="AM2420" t="str">
        <f t="shared" si="1295"/>
        <v>201903KS</v>
      </c>
      <c r="AN2420">
        <f t="shared" ca="1" si="1303"/>
        <v>13.000006201550384</v>
      </c>
      <c r="AO2420">
        <f t="shared" ca="1" si="1304"/>
        <v>2</v>
      </c>
      <c r="AP2420">
        <f t="shared" ca="1" si="1296"/>
        <v>5</v>
      </c>
      <c r="AQ2420">
        <f t="shared" ca="1" si="1297"/>
        <v>9</v>
      </c>
      <c r="AR2420">
        <f t="shared" ca="1" si="1298"/>
        <v>3</v>
      </c>
      <c r="AS2420">
        <f ca="1">P2420/J2420</f>
        <v>0.26436776365447839</v>
      </c>
    </row>
    <row r="2421" spans="1:45" x14ac:dyDescent="0.4">
      <c r="A2421">
        <f t="shared" si="1293"/>
        <v>201903</v>
      </c>
      <c r="B2421" t="s">
        <v>697</v>
      </c>
      <c r="C2421" t="s">
        <v>288</v>
      </c>
      <c r="D2421" t="str">
        <f t="shared" ca="1" si="1302"/>
        <v>I104</v>
      </c>
      <c r="E2421">
        <f t="shared" ca="1" si="1305"/>
        <v>16</v>
      </c>
      <c r="F2421">
        <f t="shared" ca="1" si="1306"/>
        <v>16</v>
      </c>
      <c r="G2421" t="str">
        <f t="shared" ca="1" si="1299"/>
        <v>S10</v>
      </c>
      <c r="H2421" t="str">
        <f t="shared" ca="1" si="1300"/>
        <v>S101</v>
      </c>
      <c r="I2421">
        <f ca="1">VLOOKUP(D2421,PRC!$A$2:$B$21,2,0)*E2421</f>
        <v>1120000</v>
      </c>
      <c r="J2421">
        <f t="shared" ca="1" si="1307"/>
        <v>907196.00000000012</v>
      </c>
      <c r="K2421">
        <f ca="1">VLOOKUP(D2421,PRC!$A$1:$C$21,3,0)*E2421</f>
        <v>470400</v>
      </c>
      <c r="L2421">
        <f t="shared" ca="1" si="1308"/>
        <v>34000</v>
      </c>
      <c r="M2421">
        <f t="shared" ca="1" si="1309"/>
        <v>45000</v>
      </c>
      <c r="N2421">
        <f t="shared" ca="1" si="1310"/>
        <v>67000</v>
      </c>
      <c r="O2421">
        <f t="shared" ca="1" si="1311"/>
        <v>34000</v>
      </c>
      <c r="P2421">
        <f t="shared" ca="1" si="1321"/>
        <v>256796.00000000012</v>
      </c>
      <c r="Q2421">
        <f ca="1">IF(P2421&gt;0,1,0)</f>
        <v>1</v>
      </c>
      <c r="R2421">
        <f t="shared" ca="1" si="1312"/>
        <v>19</v>
      </c>
      <c r="S2421">
        <f t="shared" ca="1" si="1313"/>
        <v>3</v>
      </c>
      <c r="T2421">
        <f t="shared" ca="1" si="1314"/>
        <v>4</v>
      </c>
      <c r="U2421">
        <f t="shared" ca="1" si="1315"/>
        <v>6</v>
      </c>
      <c r="V2421">
        <f t="shared" ca="1" si="1316"/>
        <v>3</v>
      </c>
      <c r="X2421">
        <f t="shared" si="1318"/>
        <v>2421</v>
      </c>
      <c r="Y2421">
        <f t="shared" si="1319"/>
        <v>2252</v>
      </c>
      <c r="Z2421">
        <f t="shared" si="1320"/>
        <v>2253</v>
      </c>
      <c r="AA2421">
        <f t="shared" si="1317"/>
        <v>2451</v>
      </c>
      <c r="AB2421">
        <f t="shared" si="1294"/>
        <v>200</v>
      </c>
      <c r="AM2421" t="str">
        <f t="shared" si="1295"/>
        <v>201903KS</v>
      </c>
      <c r="AN2421">
        <f t="shared" ca="1" si="1303"/>
        <v>19.000357142857126</v>
      </c>
      <c r="AO2421">
        <f t="shared" ca="1" si="1304"/>
        <v>3.0357142857142856</v>
      </c>
      <c r="AP2421">
        <f t="shared" ca="1" si="1296"/>
        <v>4.0178571428571432</v>
      </c>
      <c r="AQ2421">
        <f t="shared" ca="1" si="1297"/>
        <v>5.9821428571428577</v>
      </c>
      <c r="AR2421">
        <f t="shared" ca="1" si="1298"/>
        <v>3.0357142857142856</v>
      </c>
      <c r="AS2421">
        <f ca="1">P2421/J2421</f>
        <v>0.28306562198246032</v>
      </c>
    </row>
    <row r="2422" spans="1:45" x14ac:dyDescent="0.4">
      <c r="A2422">
        <f t="shared" si="1293"/>
        <v>201903</v>
      </c>
      <c r="B2422" t="s">
        <v>698</v>
      </c>
      <c r="C2422" t="s">
        <v>288</v>
      </c>
      <c r="D2422" t="str">
        <f t="shared" ca="1" si="1302"/>
        <v>I120</v>
      </c>
      <c r="E2422">
        <f t="shared" ca="1" si="1305"/>
        <v>41</v>
      </c>
      <c r="F2422">
        <f t="shared" ca="1" si="1306"/>
        <v>12</v>
      </c>
      <c r="G2422" t="str">
        <f t="shared" ca="1" si="1299"/>
        <v>S10</v>
      </c>
      <c r="H2422" t="str">
        <f t="shared" ca="1" si="1300"/>
        <v>S102</v>
      </c>
      <c r="I2422">
        <f ca="1">VLOOKUP(D2422,PRC!$A$2:$B$21,2,0)*E2422</f>
        <v>176300000</v>
      </c>
      <c r="J2422">
        <f t="shared" ca="1" si="1307"/>
        <v>149854996</v>
      </c>
      <c r="K2422">
        <f ca="1">VLOOKUP(D2422,PRC!$A$1:$C$21,3,0)*E2422</f>
        <v>79335000</v>
      </c>
      <c r="L2422">
        <f t="shared" ca="1" si="1308"/>
        <v>1763000</v>
      </c>
      <c r="M2422">
        <f t="shared" ca="1" si="1309"/>
        <v>12341000</v>
      </c>
      <c r="N2422">
        <f t="shared" ca="1" si="1310"/>
        <v>17630000</v>
      </c>
      <c r="O2422">
        <f t="shared" ca="1" si="1311"/>
        <v>7052000</v>
      </c>
      <c r="P2422">
        <f t="shared" ca="1" si="1321"/>
        <v>31733996</v>
      </c>
      <c r="Q2422">
        <f ca="1">IF(P2422&gt;0,1,0)</f>
        <v>1</v>
      </c>
      <c r="R2422">
        <f t="shared" ca="1" si="1312"/>
        <v>15</v>
      </c>
      <c r="S2422">
        <f t="shared" ca="1" si="1313"/>
        <v>1</v>
      </c>
      <c r="T2422">
        <f t="shared" ca="1" si="1314"/>
        <v>7</v>
      </c>
      <c r="U2422">
        <f t="shared" ca="1" si="1315"/>
        <v>10</v>
      </c>
      <c r="V2422">
        <f t="shared" ca="1" si="1316"/>
        <v>4</v>
      </c>
      <c r="X2422">
        <f t="shared" si="1318"/>
        <v>2422</v>
      </c>
      <c r="Y2422">
        <f t="shared" si="1319"/>
        <v>2252</v>
      </c>
      <c r="Z2422">
        <f t="shared" si="1320"/>
        <v>2253</v>
      </c>
      <c r="AA2422">
        <f t="shared" si="1317"/>
        <v>2451</v>
      </c>
      <c r="AB2422">
        <f t="shared" si="1294"/>
        <v>200</v>
      </c>
      <c r="AM2422" t="str">
        <f t="shared" si="1295"/>
        <v>201903KS</v>
      </c>
      <c r="AN2422">
        <f t="shared" ca="1" si="1303"/>
        <v>15.000002268859902</v>
      </c>
      <c r="AO2422">
        <f t="shared" ca="1" si="1304"/>
        <v>1</v>
      </c>
      <c r="AP2422">
        <f t="shared" ca="1" si="1296"/>
        <v>7.0000000000000009</v>
      </c>
      <c r="AQ2422">
        <f t="shared" ca="1" si="1297"/>
        <v>10</v>
      </c>
      <c r="AR2422">
        <f t="shared" ca="1" si="1298"/>
        <v>4</v>
      </c>
      <c r="AS2422">
        <f ca="1">P2422/J2422</f>
        <v>0.21176468484240593</v>
      </c>
    </row>
    <row r="2423" spans="1:45" x14ac:dyDescent="0.4">
      <c r="A2423">
        <f t="shared" si="1293"/>
        <v>201903</v>
      </c>
      <c r="B2423" t="s">
        <v>699</v>
      </c>
      <c r="C2423" t="s">
        <v>288</v>
      </c>
      <c r="D2423" t="str">
        <f t="shared" ca="1" si="1302"/>
        <v>I111</v>
      </c>
      <c r="E2423">
        <f t="shared" ca="1" si="1305"/>
        <v>27</v>
      </c>
      <c r="F2423">
        <f t="shared" ca="1" si="1306"/>
        <v>17</v>
      </c>
      <c r="G2423" t="str">
        <f t="shared" ca="1" si="1299"/>
        <v>S10</v>
      </c>
      <c r="H2423" t="str">
        <f t="shared" ca="1" si="1300"/>
        <v>S101</v>
      </c>
      <c r="I2423">
        <f ca="1">VLOOKUP(D2423,PRC!$A$2:$B$21,2,0)*E2423</f>
        <v>4050000</v>
      </c>
      <c r="J2423">
        <f t="shared" ca="1" si="1307"/>
        <v>3442496</v>
      </c>
      <c r="K2423">
        <f ca="1">VLOOKUP(D2423,PRC!$A$1:$C$21,3,0)*E2423</f>
        <v>2146500</v>
      </c>
      <c r="L2423">
        <f t="shared" ca="1" si="1308"/>
        <v>41000</v>
      </c>
      <c r="M2423">
        <f t="shared" ca="1" si="1309"/>
        <v>284000</v>
      </c>
      <c r="N2423">
        <f t="shared" ca="1" si="1310"/>
        <v>284000</v>
      </c>
      <c r="O2423">
        <f t="shared" ca="1" si="1311"/>
        <v>162000</v>
      </c>
      <c r="P2423">
        <f t="shared" ca="1" si="1321"/>
        <v>524996</v>
      </c>
      <c r="Q2423">
        <f ca="1">IF(P2423&gt;0,1,0)</f>
        <v>1</v>
      </c>
      <c r="R2423">
        <f t="shared" ca="1" si="1312"/>
        <v>15</v>
      </c>
      <c r="S2423">
        <f t="shared" ca="1" si="1313"/>
        <v>1</v>
      </c>
      <c r="T2423">
        <f t="shared" ca="1" si="1314"/>
        <v>7</v>
      </c>
      <c r="U2423">
        <f t="shared" ca="1" si="1315"/>
        <v>7</v>
      </c>
      <c r="V2423">
        <f t="shared" ca="1" si="1316"/>
        <v>4</v>
      </c>
      <c r="X2423">
        <f t="shared" si="1318"/>
        <v>2423</v>
      </c>
      <c r="Y2423">
        <f t="shared" si="1319"/>
        <v>2252</v>
      </c>
      <c r="Z2423">
        <f t="shared" si="1320"/>
        <v>2253</v>
      </c>
      <c r="AA2423">
        <f t="shared" si="1317"/>
        <v>2451</v>
      </c>
      <c r="AB2423">
        <f t="shared" si="1294"/>
        <v>200</v>
      </c>
      <c r="AM2423" t="str">
        <f t="shared" si="1295"/>
        <v>201903KS</v>
      </c>
      <c r="AN2423">
        <f t="shared" ca="1" si="1303"/>
        <v>15.000098765432101</v>
      </c>
      <c r="AO2423">
        <f t="shared" ca="1" si="1304"/>
        <v>1.0123456790123457</v>
      </c>
      <c r="AP2423">
        <f t="shared" ca="1" si="1296"/>
        <v>7.0123456790123457</v>
      </c>
      <c r="AQ2423">
        <f t="shared" ca="1" si="1297"/>
        <v>7.0123456790123457</v>
      </c>
      <c r="AR2423">
        <f t="shared" ca="1" si="1298"/>
        <v>4</v>
      </c>
      <c r="AS2423">
        <f ca="1">P2423/J2423</f>
        <v>0.1525044618788228</v>
      </c>
    </row>
    <row r="2424" spans="1:45" x14ac:dyDescent="0.4">
      <c r="A2424">
        <f t="shared" si="1293"/>
        <v>201903</v>
      </c>
      <c r="B2424" t="s">
        <v>700</v>
      </c>
      <c r="C2424" t="s">
        <v>288</v>
      </c>
      <c r="D2424" t="str">
        <f t="shared" ca="1" si="1302"/>
        <v>I113</v>
      </c>
      <c r="E2424">
        <f t="shared" ca="1" si="1305"/>
        <v>15</v>
      </c>
      <c r="F2424">
        <f t="shared" ca="1" si="1306"/>
        <v>18</v>
      </c>
      <c r="G2424" t="str">
        <f t="shared" ca="1" si="1299"/>
        <v>S11</v>
      </c>
      <c r="H2424" t="str">
        <f t="shared" ca="1" si="1300"/>
        <v>S110</v>
      </c>
      <c r="I2424">
        <f ca="1">VLOOKUP(D2424,PRC!$A$2:$B$21,2,0)*E2424</f>
        <v>10050000</v>
      </c>
      <c r="J2424">
        <f t="shared" ca="1" si="1307"/>
        <v>8542496</v>
      </c>
      <c r="K2424">
        <f ca="1">VLOOKUP(D2424,PRC!$A$1:$C$21,3,0)*E2424</f>
        <v>4522500</v>
      </c>
      <c r="L2424">
        <f t="shared" ca="1" si="1308"/>
        <v>101000</v>
      </c>
      <c r="M2424">
        <f t="shared" ca="1" si="1309"/>
        <v>704000</v>
      </c>
      <c r="N2424">
        <f t="shared" ca="1" si="1310"/>
        <v>804000</v>
      </c>
      <c r="O2424">
        <f t="shared" ca="1" si="1311"/>
        <v>302000</v>
      </c>
      <c r="P2424">
        <f t="shared" ca="1" si="1321"/>
        <v>2108996</v>
      </c>
      <c r="Q2424">
        <f ca="1">IF(P2424&gt;0,1,0)</f>
        <v>1</v>
      </c>
      <c r="R2424">
        <f t="shared" ca="1" si="1312"/>
        <v>15</v>
      </c>
      <c r="S2424">
        <f t="shared" ca="1" si="1313"/>
        <v>1</v>
      </c>
      <c r="T2424">
        <f t="shared" ca="1" si="1314"/>
        <v>7</v>
      </c>
      <c r="U2424">
        <f t="shared" ca="1" si="1315"/>
        <v>8</v>
      </c>
      <c r="V2424">
        <f t="shared" ca="1" si="1316"/>
        <v>3</v>
      </c>
      <c r="X2424">
        <f t="shared" si="1318"/>
        <v>2424</v>
      </c>
      <c r="Y2424">
        <f t="shared" si="1319"/>
        <v>2252</v>
      </c>
      <c r="Z2424">
        <f t="shared" si="1320"/>
        <v>2253</v>
      </c>
      <c r="AA2424">
        <f t="shared" si="1317"/>
        <v>2451</v>
      </c>
      <c r="AB2424">
        <f t="shared" si="1294"/>
        <v>200</v>
      </c>
      <c r="AM2424" t="str">
        <f t="shared" si="1295"/>
        <v>201903KS</v>
      </c>
      <c r="AN2424">
        <f t="shared" ca="1" si="1303"/>
        <v>15.000039800995024</v>
      </c>
      <c r="AO2424">
        <f t="shared" ca="1" si="1304"/>
        <v>1.0049751243781095</v>
      </c>
      <c r="AP2424">
        <f t="shared" ca="1" si="1296"/>
        <v>7.0049751243781095</v>
      </c>
      <c r="AQ2424">
        <f t="shared" ca="1" si="1297"/>
        <v>8</v>
      </c>
      <c r="AR2424">
        <f t="shared" ca="1" si="1298"/>
        <v>3.0049751243781095</v>
      </c>
      <c r="AS2424">
        <f ca="1">P2424/J2424</f>
        <v>0.24688287825946889</v>
      </c>
    </row>
    <row r="2425" spans="1:45" x14ac:dyDescent="0.4">
      <c r="A2425">
        <f t="shared" si="1293"/>
        <v>201903</v>
      </c>
      <c r="B2425" t="s">
        <v>701</v>
      </c>
      <c r="C2425" t="s">
        <v>288</v>
      </c>
      <c r="D2425" t="str">
        <f t="shared" ca="1" si="1302"/>
        <v>I119</v>
      </c>
      <c r="E2425">
        <f t="shared" ca="1" si="1305"/>
        <v>34</v>
      </c>
      <c r="F2425">
        <f t="shared" ca="1" si="1306"/>
        <v>10</v>
      </c>
      <c r="G2425" t="str">
        <f t="shared" ca="1" si="1299"/>
        <v>S11</v>
      </c>
      <c r="H2425" t="str">
        <f t="shared" ca="1" si="1300"/>
        <v>S112</v>
      </c>
      <c r="I2425">
        <f ca="1">VLOOKUP(D2425,PRC!$A$2:$B$21,2,0)*E2425</f>
        <v>3230000</v>
      </c>
      <c r="J2425">
        <f t="shared" ca="1" si="1307"/>
        <v>2874696</v>
      </c>
      <c r="K2425">
        <f ca="1">VLOOKUP(D2425,PRC!$A$1:$C$21,3,0)*E2425</f>
        <v>1550400</v>
      </c>
      <c r="L2425">
        <f t="shared" ca="1" si="1308"/>
        <v>32000</v>
      </c>
      <c r="M2425">
        <f t="shared" ca="1" si="1309"/>
        <v>194000</v>
      </c>
      <c r="N2425">
        <f t="shared" ca="1" si="1310"/>
        <v>226000</v>
      </c>
      <c r="O2425">
        <f t="shared" ca="1" si="1311"/>
        <v>129000</v>
      </c>
      <c r="P2425">
        <f t="shared" ca="1" si="1321"/>
        <v>743296</v>
      </c>
      <c r="Q2425">
        <f ca="1">IF(P2425&gt;0,1,0)</f>
        <v>1</v>
      </c>
      <c r="R2425">
        <f t="shared" ca="1" si="1312"/>
        <v>11</v>
      </c>
      <c r="S2425">
        <f t="shared" ca="1" si="1313"/>
        <v>1</v>
      </c>
      <c r="T2425">
        <f t="shared" ca="1" si="1314"/>
        <v>6</v>
      </c>
      <c r="U2425">
        <f t="shared" ca="1" si="1315"/>
        <v>7</v>
      </c>
      <c r="V2425">
        <f t="shared" ca="1" si="1316"/>
        <v>4</v>
      </c>
      <c r="X2425">
        <f t="shared" si="1318"/>
        <v>2425</v>
      </c>
      <c r="Y2425">
        <f t="shared" si="1319"/>
        <v>2252</v>
      </c>
      <c r="Z2425">
        <f t="shared" si="1320"/>
        <v>2253</v>
      </c>
      <c r="AA2425">
        <f t="shared" si="1317"/>
        <v>2451</v>
      </c>
      <c r="AB2425">
        <f t="shared" si="1294"/>
        <v>200</v>
      </c>
      <c r="AM2425" t="str">
        <f t="shared" si="1295"/>
        <v>201903KS</v>
      </c>
      <c r="AN2425">
        <f t="shared" ca="1" si="1303"/>
        <v>11.000123839009291</v>
      </c>
      <c r="AO2425">
        <f t="shared" ca="1" si="1304"/>
        <v>0.99071207430340569</v>
      </c>
      <c r="AP2425">
        <f t="shared" ca="1" si="1296"/>
        <v>6.0061919504643964</v>
      </c>
      <c r="AQ2425">
        <f t="shared" ca="1" si="1297"/>
        <v>6.9969040247678009</v>
      </c>
      <c r="AR2425">
        <f t="shared" ca="1" si="1298"/>
        <v>3.9938080495356036</v>
      </c>
      <c r="AS2425">
        <f ca="1">P2425/J2425</f>
        <v>0.25856507957711006</v>
      </c>
    </row>
    <row r="2426" spans="1:45" x14ac:dyDescent="0.4">
      <c r="A2426">
        <f t="shared" si="1293"/>
        <v>201903</v>
      </c>
      <c r="B2426" t="s">
        <v>702</v>
      </c>
      <c r="C2426" t="s">
        <v>288</v>
      </c>
      <c r="D2426" t="str">
        <f t="shared" ca="1" si="1302"/>
        <v>I112</v>
      </c>
      <c r="E2426">
        <f t="shared" ca="1" si="1305"/>
        <v>43</v>
      </c>
      <c r="F2426">
        <f t="shared" ca="1" si="1306"/>
        <v>13</v>
      </c>
      <c r="G2426" t="str">
        <f t="shared" ca="1" si="1299"/>
        <v>S11</v>
      </c>
      <c r="H2426" t="str">
        <f t="shared" ca="1" si="1300"/>
        <v>S119</v>
      </c>
      <c r="I2426">
        <f ca="1">VLOOKUP(D2426,PRC!$A$2:$B$21,2,0)*E2426</f>
        <v>2795000</v>
      </c>
      <c r="J2426">
        <f t="shared" ca="1" si="1307"/>
        <v>2319846</v>
      </c>
      <c r="K2426">
        <f ca="1">VLOOKUP(D2426,PRC!$A$1:$C$21,3,0)*E2426</f>
        <v>1397500</v>
      </c>
      <c r="L2426">
        <f t="shared" ca="1" si="1308"/>
        <v>84000</v>
      </c>
      <c r="M2426">
        <f t="shared" ca="1" si="1309"/>
        <v>196000</v>
      </c>
      <c r="N2426">
        <f t="shared" ca="1" si="1310"/>
        <v>196000</v>
      </c>
      <c r="O2426">
        <f t="shared" ca="1" si="1311"/>
        <v>84000</v>
      </c>
      <c r="P2426">
        <f t="shared" ca="1" si="1321"/>
        <v>362346</v>
      </c>
      <c r="Q2426">
        <f ca="1">IF(P2426&gt;0,1,0)</f>
        <v>1</v>
      </c>
      <c r="R2426">
        <f t="shared" ca="1" si="1312"/>
        <v>17</v>
      </c>
      <c r="S2426">
        <f t="shared" ca="1" si="1313"/>
        <v>3</v>
      </c>
      <c r="T2426">
        <f t="shared" ca="1" si="1314"/>
        <v>7</v>
      </c>
      <c r="U2426">
        <f t="shared" ca="1" si="1315"/>
        <v>7</v>
      </c>
      <c r="V2426">
        <f t="shared" ca="1" si="1316"/>
        <v>3</v>
      </c>
      <c r="X2426">
        <f t="shared" si="1318"/>
        <v>2426</v>
      </c>
      <c r="Y2426">
        <f t="shared" si="1319"/>
        <v>2252</v>
      </c>
      <c r="Z2426">
        <f t="shared" si="1320"/>
        <v>2253</v>
      </c>
      <c r="AA2426">
        <f t="shared" si="1317"/>
        <v>2451</v>
      </c>
      <c r="AB2426">
        <f t="shared" si="1294"/>
        <v>200</v>
      </c>
      <c r="AM2426" t="str">
        <f t="shared" si="1295"/>
        <v>201903KS</v>
      </c>
      <c r="AN2426">
        <f t="shared" ca="1" si="1303"/>
        <v>17.000143112701249</v>
      </c>
      <c r="AO2426">
        <f t="shared" ca="1" si="1304"/>
        <v>3.005366726296959</v>
      </c>
      <c r="AP2426">
        <f t="shared" ca="1" si="1296"/>
        <v>7.0125223613595704</v>
      </c>
      <c r="AQ2426">
        <f t="shared" ca="1" si="1297"/>
        <v>7.0125223613595704</v>
      </c>
      <c r="AR2426">
        <f t="shared" ca="1" si="1298"/>
        <v>3.005366726296959</v>
      </c>
      <c r="AS2426">
        <f ca="1">P2426/J2426</f>
        <v>0.15619398873890766</v>
      </c>
    </row>
    <row r="2427" spans="1:45" x14ac:dyDescent="0.4">
      <c r="A2427">
        <f t="shared" si="1293"/>
        <v>201903</v>
      </c>
      <c r="B2427" t="s">
        <v>703</v>
      </c>
      <c r="C2427" t="s">
        <v>288</v>
      </c>
      <c r="D2427" t="str">
        <f t="shared" ca="1" si="1302"/>
        <v>I102</v>
      </c>
      <c r="E2427">
        <f t="shared" ca="1" si="1305"/>
        <v>40</v>
      </c>
      <c r="F2427">
        <f t="shared" ca="1" si="1306"/>
        <v>11</v>
      </c>
      <c r="G2427" t="str">
        <f t="shared" ca="1" si="1299"/>
        <v>S11</v>
      </c>
      <c r="H2427" t="str">
        <f t="shared" ca="1" si="1300"/>
        <v>S110</v>
      </c>
      <c r="I2427">
        <f ca="1">VLOOKUP(D2427,PRC!$A$2:$B$21,2,0)*E2427</f>
        <v>1600000</v>
      </c>
      <c r="J2427">
        <f t="shared" ca="1" si="1307"/>
        <v>1295996</v>
      </c>
      <c r="K2427">
        <f ca="1">VLOOKUP(D2427,PRC!$A$1:$C$21,3,0)*E2427</f>
        <v>752000</v>
      </c>
      <c r="L2427">
        <f t="shared" ca="1" si="1308"/>
        <v>48000</v>
      </c>
      <c r="M2427">
        <f t="shared" ca="1" si="1309"/>
        <v>96000</v>
      </c>
      <c r="N2427">
        <f t="shared" ca="1" si="1310"/>
        <v>112000</v>
      </c>
      <c r="O2427">
        <f t="shared" ca="1" si="1311"/>
        <v>80000</v>
      </c>
      <c r="P2427">
        <f t="shared" ca="1" si="1321"/>
        <v>207996</v>
      </c>
      <c r="Q2427">
        <f ca="1">IF(P2427&gt;0,1,0)</f>
        <v>1</v>
      </c>
      <c r="R2427">
        <f t="shared" ca="1" si="1312"/>
        <v>19</v>
      </c>
      <c r="S2427">
        <f t="shared" ca="1" si="1313"/>
        <v>3</v>
      </c>
      <c r="T2427">
        <f t="shared" ca="1" si="1314"/>
        <v>6</v>
      </c>
      <c r="U2427">
        <f t="shared" ca="1" si="1315"/>
        <v>7</v>
      </c>
      <c r="V2427">
        <f t="shared" ca="1" si="1316"/>
        <v>5</v>
      </c>
      <c r="X2427">
        <f t="shared" si="1318"/>
        <v>2427</v>
      </c>
      <c r="Y2427">
        <f t="shared" si="1319"/>
        <v>2252</v>
      </c>
      <c r="Z2427">
        <f t="shared" si="1320"/>
        <v>2253</v>
      </c>
      <c r="AA2427">
        <f t="shared" si="1317"/>
        <v>2451</v>
      </c>
      <c r="AB2427">
        <f t="shared" si="1294"/>
        <v>200</v>
      </c>
      <c r="AM2427" t="str">
        <f t="shared" si="1295"/>
        <v>201903KS</v>
      </c>
      <c r="AN2427">
        <f t="shared" ca="1" si="1303"/>
        <v>19.000249999999998</v>
      </c>
      <c r="AO2427">
        <f t="shared" ca="1" si="1304"/>
        <v>3</v>
      </c>
      <c r="AP2427">
        <f t="shared" ca="1" si="1296"/>
        <v>6</v>
      </c>
      <c r="AQ2427">
        <f t="shared" ca="1" si="1297"/>
        <v>7.0000000000000009</v>
      </c>
      <c r="AR2427">
        <f t="shared" ca="1" si="1298"/>
        <v>5</v>
      </c>
      <c r="AS2427">
        <f ca="1">P2427/J2427</f>
        <v>0.16049123608406199</v>
      </c>
    </row>
    <row r="2428" spans="1:45" x14ac:dyDescent="0.4">
      <c r="A2428">
        <f t="shared" si="1293"/>
        <v>201903</v>
      </c>
      <c r="B2428" t="s">
        <v>704</v>
      </c>
      <c r="C2428" t="s">
        <v>288</v>
      </c>
      <c r="D2428" t="str">
        <f t="shared" ca="1" si="1302"/>
        <v>I107</v>
      </c>
      <c r="E2428">
        <f t="shared" ca="1" si="1305"/>
        <v>18</v>
      </c>
      <c r="F2428">
        <f t="shared" ca="1" si="1306"/>
        <v>11</v>
      </c>
      <c r="G2428" t="str">
        <f t="shared" ca="1" si="1299"/>
        <v>S11</v>
      </c>
      <c r="H2428" t="str">
        <f t="shared" ca="1" si="1300"/>
        <v>S117</v>
      </c>
      <c r="I2428">
        <f ca="1">VLOOKUP(D2428,PRC!$A$2:$B$21,2,0)*E2428</f>
        <v>2700000</v>
      </c>
      <c r="J2428">
        <f t="shared" ca="1" si="1307"/>
        <v>2375996</v>
      </c>
      <c r="K2428">
        <f ca="1">VLOOKUP(D2428,PRC!$A$1:$C$21,3,0)*E2428</f>
        <v>1539000</v>
      </c>
      <c r="L2428">
        <f t="shared" ca="1" si="1308"/>
        <v>27000</v>
      </c>
      <c r="M2428">
        <f t="shared" ca="1" si="1309"/>
        <v>135000</v>
      </c>
      <c r="N2428">
        <f t="shared" ca="1" si="1310"/>
        <v>162000</v>
      </c>
      <c r="O2428">
        <f t="shared" ca="1" si="1311"/>
        <v>108000</v>
      </c>
      <c r="P2428">
        <f t="shared" ca="1" si="1321"/>
        <v>404996</v>
      </c>
      <c r="Q2428">
        <f ca="1">IF(P2428&gt;0,1,0)</f>
        <v>1</v>
      </c>
      <c r="R2428">
        <f t="shared" ca="1" si="1312"/>
        <v>12</v>
      </c>
      <c r="S2428">
        <f t="shared" ca="1" si="1313"/>
        <v>1</v>
      </c>
      <c r="T2428">
        <f t="shared" ca="1" si="1314"/>
        <v>5</v>
      </c>
      <c r="U2428">
        <f t="shared" ca="1" si="1315"/>
        <v>6</v>
      </c>
      <c r="V2428">
        <f t="shared" ca="1" si="1316"/>
        <v>4</v>
      </c>
      <c r="X2428">
        <f t="shared" si="1318"/>
        <v>2428</v>
      </c>
      <c r="Y2428">
        <f t="shared" si="1319"/>
        <v>2252</v>
      </c>
      <c r="Z2428">
        <f t="shared" si="1320"/>
        <v>2253</v>
      </c>
      <c r="AA2428">
        <f t="shared" si="1317"/>
        <v>2451</v>
      </c>
      <c r="AB2428">
        <f t="shared" si="1294"/>
        <v>200</v>
      </c>
      <c r="AM2428" t="str">
        <f t="shared" si="1295"/>
        <v>201903KS</v>
      </c>
      <c r="AN2428">
        <f t="shared" ca="1" si="1303"/>
        <v>12.000148148148149</v>
      </c>
      <c r="AO2428">
        <f t="shared" ca="1" si="1304"/>
        <v>1</v>
      </c>
      <c r="AP2428">
        <f t="shared" ca="1" si="1296"/>
        <v>5</v>
      </c>
      <c r="AQ2428">
        <f t="shared" ca="1" si="1297"/>
        <v>6</v>
      </c>
      <c r="AR2428">
        <f t="shared" ca="1" si="1298"/>
        <v>4</v>
      </c>
      <c r="AS2428">
        <f ca="1">P2428/J2428</f>
        <v>0.17045314891102512</v>
      </c>
    </row>
    <row r="2429" spans="1:45" x14ac:dyDescent="0.4">
      <c r="A2429">
        <f t="shared" si="1293"/>
        <v>201903</v>
      </c>
      <c r="B2429" t="s">
        <v>705</v>
      </c>
      <c r="C2429" t="s">
        <v>288</v>
      </c>
      <c r="D2429" t="str">
        <f t="shared" ca="1" si="1302"/>
        <v>I117</v>
      </c>
      <c r="E2429">
        <f t="shared" ca="1" si="1305"/>
        <v>22</v>
      </c>
      <c r="F2429">
        <f t="shared" ca="1" si="1306"/>
        <v>20</v>
      </c>
      <c r="G2429" t="str">
        <f t="shared" ca="1" si="1299"/>
        <v>S11</v>
      </c>
      <c r="H2429" t="str">
        <f t="shared" ca="1" si="1300"/>
        <v>S115</v>
      </c>
      <c r="I2429">
        <f ca="1">VLOOKUP(D2429,PRC!$A$2:$B$21,2,0)*E2429</f>
        <v>55000000</v>
      </c>
      <c r="J2429">
        <f t="shared" ca="1" si="1307"/>
        <v>47849996</v>
      </c>
      <c r="K2429">
        <f ca="1">VLOOKUP(D2429,PRC!$A$1:$C$21,3,0)*E2429</f>
        <v>25300000</v>
      </c>
      <c r="L2429">
        <f t="shared" ca="1" si="1308"/>
        <v>550000</v>
      </c>
      <c r="M2429">
        <f t="shared" ca="1" si="1309"/>
        <v>3850000</v>
      </c>
      <c r="N2429">
        <f t="shared" ca="1" si="1310"/>
        <v>2750000</v>
      </c>
      <c r="O2429">
        <f t="shared" ca="1" si="1311"/>
        <v>1650000</v>
      </c>
      <c r="P2429">
        <f t="shared" ca="1" si="1321"/>
        <v>13749996</v>
      </c>
      <c r="Q2429">
        <f ca="1">IF(P2429&gt;0,1,0)</f>
        <v>1</v>
      </c>
      <c r="R2429">
        <f t="shared" ca="1" si="1312"/>
        <v>13</v>
      </c>
      <c r="S2429">
        <f t="shared" ca="1" si="1313"/>
        <v>1</v>
      </c>
      <c r="T2429">
        <f t="shared" ca="1" si="1314"/>
        <v>7</v>
      </c>
      <c r="U2429">
        <f t="shared" ca="1" si="1315"/>
        <v>5</v>
      </c>
      <c r="V2429">
        <f t="shared" ca="1" si="1316"/>
        <v>3</v>
      </c>
      <c r="X2429">
        <f t="shared" si="1318"/>
        <v>2429</v>
      </c>
      <c r="Y2429">
        <f t="shared" si="1319"/>
        <v>2252</v>
      </c>
      <c r="Z2429">
        <f t="shared" si="1320"/>
        <v>2253</v>
      </c>
      <c r="AA2429">
        <f t="shared" si="1317"/>
        <v>2451</v>
      </c>
      <c r="AB2429">
        <f t="shared" si="1294"/>
        <v>200</v>
      </c>
      <c r="AM2429" t="str">
        <f t="shared" si="1295"/>
        <v>201903KS</v>
      </c>
      <c r="AN2429">
        <f t="shared" ca="1" si="1303"/>
        <v>13.000007272727277</v>
      </c>
      <c r="AO2429">
        <f t="shared" ca="1" si="1304"/>
        <v>1</v>
      </c>
      <c r="AP2429">
        <f t="shared" ca="1" si="1296"/>
        <v>7.0000000000000009</v>
      </c>
      <c r="AQ2429">
        <f t="shared" ca="1" si="1297"/>
        <v>5</v>
      </c>
      <c r="AR2429">
        <f t="shared" ca="1" si="1298"/>
        <v>3</v>
      </c>
      <c r="AS2429">
        <f ca="1">P2429/J2429</f>
        <v>0.28735626226593625</v>
      </c>
    </row>
    <row r="2430" spans="1:45" x14ac:dyDescent="0.4">
      <c r="A2430">
        <f t="shared" si="1293"/>
        <v>201903</v>
      </c>
      <c r="B2430" t="s">
        <v>706</v>
      </c>
      <c r="C2430" t="s">
        <v>288</v>
      </c>
      <c r="D2430" t="str">
        <f t="shared" ca="1" si="1302"/>
        <v>I114</v>
      </c>
      <c r="E2430">
        <f t="shared" ca="1" si="1305"/>
        <v>34</v>
      </c>
      <c r="F2430">
        <f t="shared" ca="1" si="1306"/>
        <v>14</v>
      </c>
      <c r="G2430" t="str">
        <f t="shared" ca="1" si="1299"/>
        <v>S10</v>
      </c>
      <c r="H2430" t="str">
        <f t="shared" ca="1" si="1300"/>
        <v>S106</v>
      </c>
      <c r="I2430">
        <f ca="1">VLOOKUP(D2430,PRC!$A$2:$B$21,2,0)*E2430</f>
        <v>8160000</v>
      </c>
      <c r="J2430">
        <f t="shared" ca="1" si="1307"/>
        <v>6609596</v>
      </c>
      <c r="K2430">
        <f ca="1">VLOOKUP(D2430,PRC!$A$1:$C$21,3,0)*E2430</f>
        <v>4732800</v>
      </c>
      <c r="L2430">
        <f t="shared" ca="1" si="1308"/>
        <v>163000</v>
      </c>
      <c r="M2430">
        <f t="shared" ca="1" si="1309"/>
        <v>571000</v>
      </c>
      <c r="N2430">
        <f t="shared" ca="1" si="1310"/>
        <v>571000</v>
      </c>
      <c r="O2430">
        <f t="shared" ca="1" si="1311"/>
        <v>408000</v>
      </c>
      <c r="P2430">
        <f t="shared" ca="1" si="1321"/>
        <v>163796</v>
      </c>
      <c r="Q2430">
        <f ca="1">IF(P2430&gt;0,1,0)</f>
        <v>1</v>
      </c>
      <c r="R2430">
        <f t="shared" ca="1" si="1312"/>
        <v>19</v>
      </c>
      <c r="S2430">
        <f t="shared" ca="1" si="1313"/>
        <v>2</v>
      </c>
      <c r="T2430">
        <f t="shared" ca="1" si="1314"/>
        <v>7</v>
      </c>
      <c r="U2430">
        <f t="shared" ca="1" si="1315"/>
        <v>7</v>
      </c>
      <c r="V2430">
        <f t="shared" ca="1" si="1316"/>
        <v>5</v>
      </c>
      <c r="X2430">
        <f t="shared" si="1318"/>
        <v>2430</v>
      </c>
      <c r="Y2430">
        <f t="shared" si="1319"/>
        <v>2252</v>
      </c>
      <c r="Z2430">
        <f t="shared" si="1320"/>
        <v>2253</v>
      </c>
      <c r="AA2430">
        <f t="shared" si="1317"/>
        <v>2451</v>
      </c>
      <c r="AB2430">
        <f t="shared" si="1294"/>
        <v>200</v>
      </c>
      <c r="AM2430" t="str">
        <f t="shared" si="1295"/>
        <v>201903KS</v>
      </c>
      <c r="AN2430">
        <f t="shared" ca="1" si="1303"/>
        <v>19.000049019607847</v>
      </c>
      <c r="AO2430">
        <f t="shared" ca="1" si="1304"/>
        <v>1.9975490196078429</v>
      </c>
      <c r="AP2430">
        <f t="shared" ca="1" si="1296"/>
        <v>6.9975490196078436</v>
      </c>
      <c r="AQ2430">
        <f t="shared" ca="1" si="1297"/>
        <v>6.9975490196078436</v>
      </c>
      <c r="AR2430">
        <f t="shared" ca="1" si="1298"/>
        <v>5</v>
      </c>
      <c r="AS2430">
        <f ca="1">P2430/J2430</f>
        <v>2.4781544893212836E-2</v>
      </c>
    </row>
    <row r="2431" spans="1:45" x14ac:dyDescent="0.4">
      <c r="A2431">
        <f t="shared" si="1293"/>
        <v>201903</v>
      </c>
      <c r="B2431" t="s">
        <v>707</v>
      </c>
      <c r="C2431" t="s">
        <v>288</v>
      </c>
      <c r="D2431" t="str">
        <f t="shared" ca="1" si="1302"/>
        <v>I109</v>
      </c>
      <c r="E2431">
        <f t="shared" ca="1" si="1305"/>
        <v>39</v>
      </c>
      <c r="F2431">
        <f t="shared" ca="1" si="1306"/>
        <v>10</v>
      </c>
      <c r="G2431" t="str">
        <f t="shared" ca="1" si="1299"/>
        <v>S10</v>
      </c>
      <c r="H2431" t="str">
        <f t="shared" ca="1" si="1300"/>
        <v>S104</v>
      </c>
      <c r="I2431">
        <f ca="1">VLOOKUP(D2431,PRC!$A$2:$B$21,2,0)*E2431</f>
        <v>19500000</v>
      </c>
      <c r="J2431">
        <f t="shared" ca="1" si="1307"/>
        <v>16964996</v>
      </c>
      <c r="K2431">
        <f ca="1">VLOOKUP(D2431,PRC!$A$1:$C$21,3,0)*E2431</f>
        <v>7800000</v>
      </c>
      <c r="L2431">
        <f t="shared" ca="1" si="1308"/>
        <v>390000</v>
      </c>
      <c r="M2431">
        <f t="shared" ca="1" si="1309"/>
        <v>780000</v>
      </c>
      <c r="N2431">
        <f t="shared" ca="1" si="1310"/>
        <v>1755000</v>
      </c>
      <c r="O2431">
        <f t="shared" ca="1" si="1311"/>
        <v>585000</v>
      </c>
      <c r="P2431">
        <f t="shared" ca="1" si="1321"/>
        <v>5654996</v>
      </c>
      <c r="Q2431">
        <f ca="1">IF(P2431&gt;0,1,0)</f>
        <v>1</v>
      </c>
      <c r="R2431">
        <f t="shared" ca="1" si="1312"/>
        <v>13</v>
      </c>
      <c r="S2431">
        <f t="shared" ca="1" si="1313"/>
        <v>2</v>
      </c>
      <c r="T2431">
        <f t="shared" ca="1" si="1314"/>
        <v>4</v>
      </c>
      <c r="U2431">
        <f t="shared" ca="1" si="1315"/>
        <v>9</v>
      </c>
      <c r="V2431">
        <f t="shared" ca="1" si="1316"/>
        <v>3</v>
      </c>
      <c r="X2431">
        <f t="shared" si="1318"/>
        <v>2431</v>
      </c>
      <c r="Y2431">
        <f t="shared" si="1319"/>
        <v>2252</v>
      </c>
      <c r="Z2431">
        <f t="shared" si="1320"/>
        <v>2253</v>
      </c>
      <c r="AA2431">
        <f t="shared" si="1317"/>
        <v>2451</v>
      </c>
      <c r="AB2431">
        <f t="shared" si="1294"/>
        <v>200</v>
      </c>
      <c r="AM2431" t="str">
        <f t="shared" si="1295"/>
        <v>201903KS</v>
      </c>
      <c r="AN2431">
        <f t="shared" ca="1" si="1303"/>
        <v>13.000020512820509</v>
      </c>
      <c r="AO2431">
        <f t="shared" ca="1" si="1304"/>
        <v>2</v>
      </c>
      <c r="AP2431">
        <f t="shared" ca="1" si="1296"/>
        <v>4</v>
      </c>
      <c r="AQ2431">
        <f t="shared" ca="1" si="1297"/>
        <v>9</v>
      </c>
      <c r="AR2431">
        <f t="shared" ca="1" si="1298"/>
        <v>3</v>
      </c>
      <c r="AS2431">
        <f ca="1">P2431/J2431</f>
        <v>0.3333331761469322</v>
      </c>
    </row>
    <row r="2432" spans="1:45" x14ac:dyDescent="0.4">
      <c r="A2432">
        <f t="shared" si="1293"/>
        <v>201903</v>
      </c>
      <c r="B2432" t="s">
        <v>708</v>
      </c>
      <c r="C2432" t="s">
        <v>288</v>
      </c>
      <c r="D2432" t="str">
        <f t="shared" ca="1" si="1302"/>
        <v>I103</v>
      </c>
      <c r="E2432">
        <f t="shared" ca="1" si="1305"/>
        <v>21</v>
      </c>
      <c r="F2432">
        <f t="shared" ca="1" si="1306"/>
        <v>10</v>
      </c>
      <c r="G2432" t="str">
        <f t="shared" ca="1" si="1299"/>
        <v>S10</v>
      </c>
      <c r="H2432" t="str">
        <f t="shared" ca="1" si="1300"/>
        <v>S107</v>
      </c>
      <c r="I2432">
        <f ca="1">VLOOKUP(D2432,PRC!$A$2:$B$21,2,0)*E2432</f>
        <v>1050000</v>
      </c>
      <c r="J2432">
        <f t="shared" ca="1" si="1307"/>
        <v>850496</v>
      </c>
      <c r="K2432">
        <f ca="1">VLOOKUP(D2432,PRC!$A$1:$C$21,3,0)*E2432</f>
        <v>598500</v>
      </c>
      <c r="L2432">
        <f t="shared" ca="1" si="1308"/>
        <v>32000</v>
      </c>
      <c r="M2432">
        <f t="shared" ca="1" si="1309"/>
        <v>42000</v>
      </c>
      <c r="N2432">
        <f t="shared" ca="1" si="1310"/>
        <v>95000</v>
      </c>
      <c r="O2432">
        <f t="shared" ca="1" si="1311"/>
        <v>32000</v>
      </c>
      <c r="P2432">
        <f t="shared" ca="1" si="1321"/>
        <v>50996</v>
      </c>
      <c r="Q2432">
        <f ca="1">IF(P2432&gt;0,1,0)</f>
        <v>1</v>
      </c>
      <c r="R2432">
        <f t="shared" ca="1" si="1312"/>
        <v>19</v>
      </c>
      <c r="S2432">
        <f t="shared" ca="1" si="1313"/>
        <v>3</v>
      </c>
      <c r="T2432">
        <f t="shared" ca="1" si="1314"/>
        <v>4</v>
      </c>
      <c r="U2432">
        <f t="shared" ca="1" si="1315"/>
        <v>9</v>
      </c>
      <c r="V2432">
        <f t="shared" ca="1" si="1316"/>
        <v>3</v>
      </c>
      <c r="X2432">
        <f t="shared" si="1318"/>
        <v>2432</v>
      </c>
      <c r="Y2432">
        <f t="shared" si="1319"/>
        <v>2252</v>
      </c>
      <c r="Z2432">
        <f t="shared" si="1320"/>
        <v>2253</v>
      </c>
      <c r="AA2432">
        <f t="shared" si="1317"/>
        <v>2451</v>
      </c>
      <c r="AB2432">
        <f t="shared" si="1294"/>
        <v>200</v>
      </c>
      <c r="AM2432" t="str">
        <f t="shared" si="1295"/>
        <v>201903KS</v>
      </c>
      <c r="AN2432">
        <f t="shared" ca="1" si="1303"/>
        <v>19.000380952380958</v>
      </c>
      <c r="AO2432">
        <f t="shared" ca="1" si="1304"/>
        <v>3.0476190476190474</v>
      </c>
      <c r="AP2432">
        <f t="shared" ca="1" si="1296"/>
        <v>4</v>
      </c>
      <c r="AQ2432">
        <f t="shared" ca="1" si="1297"/>
        <v>9.0476190476190474</v>
      </c>
      <c r="AR2432">
        <f t="shared" ca="1" si="1298"/>
        <v>3.0476190476190474</v>
      </c>
      <c r="AS2432">
        <f ca="1">P2432/J2432</f>
        <v>5.9960305515840168E-2</v>
      </c>
    </row>
    <row r="2433" spans="1:45" x14ac:dyDescent="0.4">
      <c r="A2433">
        <f t="shared" si="1293"/>
        <v>201903</v>
      </c>
      <c r="B2433" t="s">
        <v>709</v>
      </c>
      <c r="C2433" t="s">
        <v>288</v>
      </c>
      <c r="D2433" t="str">
        <f t="shared" ca="1" si="1302"/>
        <v>I118</v>
      </c>
      <c r="E2433">
        <f t="shared" ca="1" si="1305"/>
        <v>31</v>
      </c>
      <c r="F2433">
        <f t="shared" ca="1" si="1306"/>
        <v>15</v>
      </c>
      <c r="G2433" t="str">
        <f t="shared" ca="1" si="1299"/>
        <v>S11</v>
      </c>
      <c r="H2433" t="str">
        <f t="shared" ca="1" si="1300"/>
        <v>S110</v>
      </c>
      <c r="I2433">
        <f ca="1">VLOOKUP(D2433,PRC!$A$2:$B$21,2,0)*E2433</f>
        <v>16430000</v>
      </c>
      <c r="J2433">
        <f t="shared" ca="1" si="1307"/>
        <v>13143996</v>
      </c>
      <c r="K2433">
        <f ca="1">VLOOKUP(D2433,PRC!$A$1:$C$21,3,0)*E2433</f>
        <v>6900600</v>
      </c>
      <c r="L2433">
        <f t="shared" ca="1" si="1308"/>
        <v>164000</v>
      </c>
      <c r="M2433">
        <f t="shared" ca="1" si="1309"/>
        <v>986000</v>
      </c>
      <c r="N2433">
        <f t="shared" ca="1" si="1310"/>
        <v>1479000</v>
      </c>
      <c r="O2433">
        <f t="shared" ca="1" si="1311"/>
        <v>822000</v>
      </c>
      <c r="P2433">
        <f t="shared" ca="1" si="1321"/>
        <v>2792396</v>
      </c>
      <c r="Q2433">
        <f ca="1">IF(P2433&gt;0,1,0)</f>
        <v>1</v>
      </c>
      <c r="R2433">
        <f t="shared" ca="1" si="1312"/>
        <v>20</v>
      </c>
      <c r="S2433">
        <f t="shared" ca="1" si="1313"/>
        <v>1</v>
      </c>
      <c r="T2433">
        <f t="shared" ca="1" si="1314"/>
        <v>6</v>
      </c>
      <c r="U2433">
        <f t="shared" ca="1" si="1315"/>
        <v>9</v>
      </c>
      <c r="V2433">
        <f t="shared" ca="1" si="1316"/>
        <v>5</v>
      </c>
      <c r="X2433">
        <f t="shared" si="1318"/>
        <v>2433</v>
      </c>
      <c r="Y2433">
        <f t="shared" si="1319"/>
        <v>2252</v>
      </c>
      <c r="Z2433">
        <f t="shared" si="1320"/>
        <v>2253</v>
      </c>
      <c r="AA2433">
        <f t="shared" si="1317"/>
        <v>2451</v>
      </c>
      <c r="AB2433">
        <f t="shared" si="1294"/>
        <v>200</v>
      </c>
      <c r="AM2433" t="str">
        <f t="shared" si="1295"/>
        <v>201903KS</v>
      </c>
      <c r="AN2433">
        <f t="shared" ca="1" si="1303"/>
        <v>20.000024345709065</v>
      </c>
      <c r="AO2433">
        <f t="shared" ca="1" si="1304"/>
        <v>0.99817407181984164</v>
      </c>
      <c r="AP2433">
        <f t="shared" ca="1" si="1296"/>
        <v>6.0012172854534391</v>
      </c>
      <c r="AQ2433">
        <f t="shared" ca="1" si="1297"/>
        <v>9.0018259281801587</v>
      </c>
      <c r="AR2433">
        <f t="shared" ca="1" si="1298"/>
        <v>5.0030432136335969</v>
      </c>
      <c r="AS2433">
        <f ca="1">P2433/J2433</f>
        <v>0.21244650409205845</v>
      </c>
    </row>
    <row r="2434" spans="1:45" x14ac:dyDescent="0.4">
      <c r="A2434">
        <f t="shared" si="1293"/>
        <v>201903</v>
      </c>
      <c r="B2434" t="s">
        <v>710</v>
      </c>
      <c r="C2434" t="s">
        <v>288</v>
      </c>
      <c r="D2434" t="str">
        <f t="shared" ca="1" si="1302"/>
        <v>I101</v>
      </c>
      <c r="E2434">
        <f t="shared" ca="1" si="1305"/>
        <v>28</v>
      </c>
      <c r="F2434">
        <f t="shared" ca="1" si="1306"/>
        <v>10</v>
      </c>
      <c r="G2434" t="str">
        <f t="shared" ca="1" si="1299"/>
        <v>S11</v>
      </c>
      <c r="H2434" t="str">
        <f t="shared" ca="1" si="1300"/>
        <v>S116</v>
      </c>
      <c r="I2434">
        <f ca="1">VLOOKUP(D2434,PRC!$A$2:$B$21,2,0)*E2434</f>
        <v>840000</v>
      </c>
      <c r="J2434">
        <f t="shared" ca="1" si="1307"/>
        <v>697196</v>
      </c>
      <c r="K2434">
        <f ca="1">VLOOKUP(D2434,PRC!$A$1:$C$21,3,0)*E2434</f>
        <v>436800</v>
      </c>
      <c r="L2434">
        <f t="shared" ca="1" si="1308"/>
        <v>17000</v>
      </c>
      <c r="M2434">
        <f t="shared" ca="1" si="1309"/>
        <v>50000</v>
      </c>
      <c r="N2434">
        <f t="shared" ca="1" si="1310"/>
        <v>59000</v>
      </c>
      <c r="O2434">
        <f t="shared" ca="1" si="1311"/>
        <v>25000</v>
      </c>
      <c r="P2434">
        <f t="shared" ca="1" si="1321"/>
        <v>109396</v>
      </c>
      <c r="Q2434">
        <f ca="1">IF(P2434&gt;0,1,0)</f>
        <v>1</v>
      </c>
      <c r="R2434">
        <f t="shared" ca="1" si="1312"/>
        <v>17</v>
      </c>
      <c r="S2434">
        <f t="shared" ca="1" si="1313"/>
        <v>2</v>
      </c>
      <c r="T2434">
        <f t="shared" ca="1" si="1314"/>
        <v>6</v>
      </c>
      <c r="U2434">
        <f t="shared" ca="1" si="1315"/>
        <v>7</v>
      </c>
      <c r="V2434">
        <f t="shared" ca="1" si="1316"/>
        <v>3</v>
      </c>
      <c r="X2434">
        <f t="shared" si="1318"/>
        <v>2434</v>
      </c>
      <c r="Y2434">
        <f t="shared" si="1319"/>
        <v>2252</v>
      </c>
      <c r="Z2434">
        <f t="shared" si="1320"/>
        <v>2253</v>
      </c>
      <c r="AA2434">
        <f t="shared" si="1317"/>
        <v>2451</v>
      </c>
      <c r="AB2434">
        <f t="shared" si="1294"/>
        <v>200</v>
      </c>
      <c r="AM2434" t="str">
        <f t="shared" si="1295"/>
        <v>201903KS</v>
      </c>
      <c r="AN2434">
        <f t="shared" ca="1" si="1303"/>
        <v>17.000476190476189</v>
      </c>
      <c r="AO2434">
        <f t="shared" ca="1" si="1304"/>
        <v>2.0238095238095237</v>
      </c>
      <c r="AP2434">
        <f t="shared" ca="1" si="1296"/>
        <v>5.9523809523809517</v>
      </c>
      <c r="AQ2434">
        <f t="shared" ca="1" si="1297"/>
        <v>7.0238095238095237</v>
      </c>
      <c r="AR2434">
        <f t="shared" ca="1" si="1298"/>
        <v>2.9761904761904758</v>
      </c>
      <c r="AS2434">
        <f ca="1">P2434/J2434</f>
        <v>0.15690853074314826</v>
      </c>
    </row>
    <row r="2435" spans="1:45" x14ac:dyDescent="0.4">
      <c r="A2435">
        <f t="shared" ref="A2435:A2498" si="1322">IF(BA2435="",A2434,BA2435)</f>
        <v>201903</v>
      </c>
      <c r="B2435" t="s">
        <v>711</v>
      </c>
      <c r="C2435" t="s">
        <v>288</v>
      </c>
      <c r="D2435" t="str">
        <f t="shared" ca="1" si="1302"/>
        <v>I114</v>
      </c>
      <c r="E2435">
        <f t="shared" ca="1" si="1305"/>
        <v>46</v>
      </c>
      <c r="F2435">
        <f t="shared" ca="1" si="1306"/>
        <v>12</v>
      </c>
      <c r="G2435" t="str">
        <f t="shared" ca="1" si="1299"/>
        <v>S10</v>
      </c>
      <c r="H2435" t="str">
        <f t="shared" ca="1" si="1300"/>
        <v>S107</v>
      </c>
      <c r="I2435">
        <f ca="1">VLOOKUP(D2435,PRC!$A$2:$B$21,2,0)*E2435</f>
        <v>11040000</v>
      </c>
      <c r="J2435">
        <f t="shared" ca="1" si="1307"/>
        <v>9052796</v>
      </c>
      <c r="K2435">
        <f ca="1">VLOOKUP(D2435,PRC!$A$1:$C$21,3,0)*E2435</f>
        <v>6403200</v>
      </c>
      <c r="L2435">
        <f t="shared" ca="1" si="1308"/>
        <v>221000</v>
      </c>
      <c r="M2435">
        <f t="shared" ca="1" si="1309"/>
        <v>773000</v>
      </c>
      <c r="N2435">
        <f t="shared" ca="1" si="1310"/>
        <v>662000</v>
      </c>
      <c r="O2435">
        <f t="shared" ca="1" si="1311"/>
        <v>442000</v>
      </c>
      <c r="P2435">
        <f t="shared" ca="1" si="1321"/>
        <v>551596</v>
      </c>
      <c r="Q2435">
        <f ca="1">IF(P2435&gt;0,1,0)</f>
        <v>1</v>
      </c>
      <c r="R2435">
        <f t="shared" ca="1" si="1312"/>
        <v>18</v>
      </c>
      <c r="S2435">
        <f t="shared" ca="1" si="1313"/>
        <v>2</v>
      </c>
      <c r="T2435">
        <f t="shared" ca="1" si="1314"/>
        <v>7</v>
      </c>
      <c r="U2435">
        <f t="shared" ca="1" si="1315"/>
        <v>6</v>
      </c>
      <c r="V2435">
        <f t="shared" ca="1" si="1316"/>
        <v>4</v>
      </c>
      <c r="X2435">
        <f t="shared" si="1318"/>
        <v>2435</v>
      </c>
      <c r="Y2435">
        <f t="shared" si="1319"/>
        <v>2252</v>
      </c>
      <c r="Z2435">
        <f t="shared" si="1320"/>
        <v>2253</v>
      </c>
      <c r="AA2435">
        <f t="shared" si="1317"/>
        <v>2451</v>
      </c>
      <c r="AB2435">
        <f t="shared" ref="AB2435:AB2498" si="1323">COUNTIF(AM$2:AM$100100,AM2435)</f>
        <v>200</v>
      </c>
      <c r="AM2435" t="str">
        <f t="shared" ref="AM2435:AM2498" si="1324">A2435&amp;C2435</f>
        <v>201903KS</v>
      </c>
      <c r="AN2435">
        <f t="shared" ca="1" si="1303"/>
        <v>18.000036231884053</v>
      </c>
      <c r="AO2435">
        <f t="shared" ca="1" si="1304"/>
        <v>2.0018115942028984</v>
      </c>
      <c r="AP2435">
        <f t="shared" ca="1" si="1296"/>
        <v>7.0018115942028984</v>
      </c>
      <c r="AQ2435">
        <f t="shared" ca="1" si="1297"/>
        <v>5.9963768115942031</v>
      </c>
      <c r="AR2435">
        <f t="shared" ca="1" si="1298"/>
        <v>4.0036231884057969</v>
      </c>
      <c r="AS2435">
        <f ca="1">P2435/J2435</f>
        <v>6.0931009601895368E-2</v>
      </c>
    </row>
    <row r="2436" spans="1:45" x14ac:dyDescent="0.4">
      <c r="A2436">
        <f t="shared" si="1322"/>
        <v>201903</v>
      </c>
      <c r="B2436" t="s">
        <v>712</v>
      </c>
      <c r="C2436" t="s">
        <v>288</v>
      </c>
      <c r="D2436" t="str">
        <f t="shared" ca="1" si="1302"/>
        <v>I117</v>
      </c>
      <c r="E2436">
        <f t="shared" ca="1" si="1305"/>
        <v>40</v>
      </c>
      <c r="F2436">
        <f t="shared" ca="1" si="1306"/>
        <v>14</v>
      </c>
      <c r="G2436" t="str">
        <f t="shared" ca="1" si="1299"/>
        <v>S11</v>
      </c>
      <c r="H2436" t="str">
        <f t="shared" ca="1" si="1300"/>
        <v>S112</v>
      </c>
      <c r="I2436">
        <f ca="1">VLOOKUP(D2436,PRC!$A$2:$B$21,2,0)*E2436</f>
        <v>100000000</v>
      </c>
      <c r="J2436">
        <f t="shared" ca="1" si="1307"/>
        <v>88999996</v>
      </c>
      <c r="K2436">
        <f ca="1">VLOOKUP(D2436,PRC!$A$1:$C$21,3,0)*E2436</f>
        <v>46000000</v>
      </c>
      <c r="L2436">
        <f t="shared" ca="1" si="1308"/>
        <v>3000000</v>
      </c>
      <c r="M2436">
        <f t="shared" ca="1" si="1309"/>
        <v>5000000</v>
      </c>
      <c r="N2436">
        <f t="shared" ca="1" si="1310"/>
        <v>8000000</v>
      </c>
      <c r="O2436">
        <f t="shared" ca="1" si="1311"/>
        <v>5000000</v>
      </c>
      <c r="P2436">
        <f t="shared" ca="1" si="1321"/>
        <v>21999996</v>
      </c>
      <c r="Q2436">
        <f ca="1">IF(P2436&gt;0,1,0)</f>
        <v>1</v>
      </c>
      <c r="R2436">
        <f t="shared" ca="1" si="1312"/>
        <v>11</v>
      </c>
      <c r="S2436">
        <f t="shared" ca="1" si="1313"/>
        <v>3</v>
      </c>
      <c r="T2436">
        <f t="shared" ca="1" si="1314"/>
        <v>5</v>
      </c>
      <c r="U2436">
        <f t="shared" ca="1" si="1315"/>
        <v>8</v>
      </c>
      <c r="V2436">
        <f t="shared" ca="1" si="1316"/>
        <v>5</v>
      </c>
      <c r="X2436">
        <f t="shared" si="1318"/>
        <v>2436</v>
      </c>
      <c r="Y2436">
        <f t="shared" si="1319"/>
        <v>2252</v>
      </c>
      <c r="Z2436">
        <f t="shared" si="1320"/>
        <v>2253</v>
      </c>
      <c r="AA2436">
        <f t="shared" si="1317"/>
        <v>2451</v>
      </c>
      <c r="AB2436">
        <f t="shared" si="1323"/>
        <v>200</v>
      </c>
      <c r="AM2436" t="str">
        <f t="shared" si="1324"/>
        <v>201903KS</v>
      </c>
      <c r="AN2436">
        <f t="shared" ca="1" si="1303"/>
        <v>11.000003999999997</v>
      </c>
      <c r="AO2436">
        <f t="shared" ca="1" si="1304"/>
        <v>3</v>
      </c>
      <c r="AP2436">
        <f t="shared" ca="1" si="1296"/>
        <v>5</v>
      </c>
      <c r="AQ2436">
        <f t="shared" ca="1" si="1297"/>
        <v>8</v>
      </c>
      <c r="AR2436">
        <f t="shared" ca="1" si="1298"/>
        <v>5</v>
      </c>
      <c r="AS2436">
        <f ca="1">P2436/J2436</f>
        <v>0.24719097740184168</v>
      </c>
    </row>
    <row r="2437" spans="1:45" x14ac:dyDescent="0.4">
      <c r="A2437">
        <f t="shared" si="1322"/>
        <v>201903</v>
      </c>
      <c r="B2437" t="s">
        <v>713</v>
      </c>
      <c r="C2437" t="s">
        <v>288</v>
      </c>
      <c r="D2437" t="str">
        <f t="shared" ca="1" si="1302"/>
        <v>I114</v>
      </c>
      <c r="E2437">
        <f t="shared" ca="1" si="1305"/>
        <v>19</v>
      </c>
      <c r="F2437">
        <f t="shared" ca="1" si="1306"/>
        <v>14</v>
      </c>
      <c r="G2437" t="str">
        <f t="shared" ca="1" si="1299"/>
        <v>S11</v>
      </c>
      <c r="H2437" t="str">
        <f t="shared" ca="1" si="1300"/>
        <v>S113</v>
      </c>
      <c r="I2437">
        <f ca="1">VLOOKUP(D2437,PRC!$A$2:$B$21,2,0)*E2437</f>
        <v>4560000</v>
      </c>
      <c r="J2437">
        <f t="shared" ca="1" si="1307"/>
        <v>3784796</v>
      </c>
      <c r="K2437">
        <f ca="1">VLOOKUP(D2437,PRC!$A$1:$C$21,3,0)*E2437</f>
        <v>2644800</v>
      </c>
      <c r="L2437">
        <f t="shared" ca="1" si="1308"/>
        <v>91000</v>
      </c>
      <c r="M2437">
        <f t="shared" ca="1" si="1309"/>
        <v>182000</v>
      </c>
      <c r="N2437">
        <f t="shared" ca="1" si="1310"/>
        <v>319000</v>
      </c>
      <c r="O2437">
        <f t="shared" ca="1" si="1311"/>
        <v>137000</v>
      </c>
      <c r="P2437">
        <f t="shared" ca="1" si="1321"/>
        <v>410996</v>
      </c>
      <c r="Q2437">
        <f ca="1">IF(P2437&gt;0,1,0)</f>
        <v>1</v>
      </c>
      <c r="R2437">
        <f t="shared" ca="1" si="1312"/>
        <v>17</v>
      </c>
      <c r="S2437">
        <f t="shared" ca="1" si="1313"/>
        <v>2</v>
      </c>
      <c r="T2437">
        <f t="shared" ca="1" si="1314"/>
        <v>4</v>
      </c>
      <c r="U2437">
        <f t="shared" ca="1" si="1315"/>
        <v>7</v>
      </c>
      <c r="V2437">
        <f t="shared" ca="1" si="1316"/>
        <v>3</v>
      </c>
      <c r="X2437">
        <f t="shared" si="1318"/>
        <v>2437</v>
      </c>
      <c r="Y2437">
        <f t="shared" si="1319"/>
        <v>2252</v>
      </c>
      <c r="Z2437">
        <f t="shared" si="1320"/>
        <v>2253</v>
      </c>
      <c r="AA2437">
        <f t="shared" si="1317"/>
        <v>2451</v>
      </c>
      <c r="AB2437">
        <f t="shared" si="1323"/>
        <v>200</v>
      </c>
      <c r="AM2437" t="str">
        <f t="shared" si="1324"/>
        <v>201903KS</v>
      </c>
      <c r="AN2437">
        <f t="shared" ca="1" si="1303"/>
        <v>17.000087719298239</v>
      </c>
      <c r="AO2437">
        <f t="shared" ca="1" si="1304"/>
        <v>1.9956140350877192</v>
      </c>
      <c r="AP2437">
        <f t="shared" ca="1" si="1296"/>
        <v>3.9912280701754383</v>
      </c>
      <c r="AQ2437">
        <f t="shared" ca="1" si="1297"/>
        <v>6.9956140350877192</v>
      </c>
      <c r="AR2437">
        <f t="shared" ca="1" si="1298"/>
        <v>3.0043859649122808</v>
      </c>
      <c r="AS2437">
        <f ca="1">P2437/J2437</f>
        <v>0.10859132169871243</v>
      </c>
    </row>
    <row r="2438" spans="1:45" x14ac:dyDescent="0.4">
      <c r="A2438">
        <f t="shared" si="1322"/>
        <v>201903</v>
      </c>
      <c r="B2438" t="s">
        <v>714</v>
      </c>
      <c r="C2438" t="s">
        <v>288</v>
      </c>
      <c r="D2438" t="str">
        <f t="shared" ca="1" si="1302"/>
        <v>I106</v>
      </c>
      <c r="E2438">
        <f t="shared" ca="1" si="1305"/>
        <v>10</v>
      </c>
      <c r="F2438">
        <f t="shared" ca="1" si="1306"/>
        <v>16</v>
      </c>
      <c r="G2438" t="str">
        <f t="shared" ca="1" si="1299"/>
        <v>S10</v>
      </c>
      <c r="H2438" t="str">
        <f t="shared" ca="1" si="1300"/>
        <v>S102</v>
      </c>
      <c r="I2438">
        <f ca="1">VLOOKUP(D2438,PRC!$A$2:$B$21,2,0)*E2438</f>
        <v>200000</v>
      </c>
      <c r="J2438">
        <f t="shared" ca="1" si="1307"/>
        <v>167996</v>
      </c>
      <c r="K2438">
        <f ca="1">VLOOKUP(D2438,PRC!$A$1:$C$21,3,0)*E2438</f>
        <v>106000</v>
      </c>
      <c r="L2438">
        <f t="shared" ca="1" si="1308"/>
        <v>6000</v>
      </c>
      <c r="M2438">
        <f t="shared" ca="1" si="1309"/>
        <v>14000</v>
      </c>
      <c r="N2438">
        <f t="shared" ca="1" si="1310"/>
        <v>18000</v>
      </c>
      <c r="O2438">
        <f t="shared" ca="1" si="1311"/>
        <v>6000</v>
      </c>
      <c r="P2438">
        <f t="shared" ca="1" si="1321"/>
        <v>17996</v>
      </c>
      <c r="Q2438">
        <f ca="1">IF(P2438&gt;0,1,0)</f>
        <v>1</v>
      </c>
      <c r="R2438">
        <f t="shared" ca="1" si="1312"/>
        <v>16</v>
      </c>
      <c r="S2438">
        <f t="shared" ca="1" si="1313"/>
        <v>3</v>
      </c>
      <c r="T2438">
        <f t="shared" ca="1" si="1314"/>
        <v>7</v>
      </c>
      <c r="U2438">
        <f t="shared" ca="1" si="1315"/>
        <v>9</v>
      </c>
      <c r="V2438">
        <f t="shared" ca="1" si="1316"/>
        <v>3</v>
      </c>
      <c r="X2438">
        <f t="shared" si="1318"/>
        <v>2438</v>
      </c>
      <c r="Y2438">
        <f t="shared" si="1319"/>
        <v>2252</v>
      </c>
      <c r="Z2438">
        <f t="shared" si="1320"/>
        <v>2253</v>
      </c>
      <c r="AA2438">
        <f t="shared" si="1317"/>
        <v>2451</v>
      </c>
      <c r="AB2438">
        <f t="shared" si="1323"/>
        <v>200</v>
      </c>
      <c r="AM2438" t="str">
        <f t="shared" si="1324"/>
        <v>201903KS</v>
      </c>
      <c r="AN2438">
        <f t="shared" ca="1" si="1303"/>
        <v>16.002000000000006</v>
      </c>
      <c r="AO2438">
        <f t="shared" ca="1" si="1304"/>
        <v>3</v>
      </c>
      <c r="AP2438">
        <f t="shared" ca="1" si="1296"/>
        <v>7.0000000000000009</v>
      </c>
      <c r="AQ2438">
        <f t="shared" ca="1" si="1297"/>
        <v>9</v>
      </c>
      <c r="AR2438">
        <f t="shared" ca="1" si="1298"/>
        <v>3</v>
      </c>
      <c r="AS2438">
        <f ca="1">P2438/J2438</f>
        <v>0.10712159813328889</v>
      </c>
    </row>
    <row r="2439" spans="1:45" x14ac:dyDescent="0.4">
      <c r="A2439">
        <f t="shared" si="1322"/>
        <v>201903</v>
      </c>
      <c r="B2439" t="s">
        <v>715</v>
      </c>
      <c r="C2439" t="s">
        <v>288</v>
      </c>
      <c r="D2439" t="str">
        <f t="shared" ca="1" si="1302"/>
        <v>I114</v>
      </c>
      <c r="E2439">
        <f t="shared" ca="1" si="1305"/>
        <v>46</v>
      </c>
      <c r="F2439">
        <f t="shared" ca="1" si="1306"/>
        <v>18</v>
      </c>
      <c r="G2439" t="str">
        <f t="shared" ca="1" si="1299"/>
        <v>S11</v>
      </c>
      <c r="H2439" t="str">
        <f t="shared" ca="1" si="1300"/>
        <v>S111</v>
      </c>
      <c r="I2439">
        <f ca="1">VLOOKUP(D2439,PRC!$A$2:$B$21,2,0)*E2439</f>
        <v>11040000</v>
      </c>
      <c r="J2439">
        <f t="shared" ca="1" si="1307"/>
        <v>8831996</v>
      </c>
      <c r="K2439">
        <f ca="1">VLOOKUP(D2439,PRC!$A$1:$C$21,3,0)*E2439</f>
        <v>6403200</v>
      </c>
      <c r="L2439">
        <f t="shared" ca="1" si="1308"/>
        <v>331000</v>
      </c>
      <c r="M2439">
        <f t="shared" ca="1" si="1309"/>
        <v>552000</v>
      </c>
      <c r="N2439">
        <f t="shared" ca="1" si="1310"/>
        <v>883000</v>
      </c>
      <c r="O2439">
        <f t="shared" ca="1" si="1311"/>
        <v>331000</v>
      </c>
      <c r="P2439">
        <f t="shared" ca="1" si="1321"/>
        <v>331796</v>
      </c>
      <c r="Q2439">
        <f ca="1">IF(P2439&gt;0,1,0)</f>
        <v>1</v>
      </c>
      <c r="R2439">
        <f t="shared" ca="1" si="1312"/>
        <v>20</v>
      </c>
      <c r="S2439">
        <f t="shared" ca="1" si="1313"/>
        <v>3</v>
      </c>
      <c r="T2439">
        <f t="shared" ca="1" si="1314"/>
        <v>5</v>
      </c>
      <c r="U2439">
        <f t="shared" ca="1" si="1315"/>
        <v>8</v>
      </c>
      <c r="V2439">
        <f t="shared" ca="1" si="1316"/>
        <v>3</v>
      </c>
      <c r="X2439">
        <f t="shared" si="1318"/>
        <v>2439</v>
      </c>
      <c r="Y2439">
        <f t="shared" si="1319"/>
        <v>2252</v>
      </c>
      <c r="Z2439">
        <f t="shared" si="1320"/>
        <v>2253</v>
      </c>
      <c r="AA2439">
        <f t="shared" si="1317"/>
        <v>2451</v>
      </c>
      <c r="AB2439">
        <f t="shared" si="1323"/>
        <v>200</v>
      </c>
      <c r="AM2439" t="str">
        <f t="shared" si="1324"/>
        <v>201903KS</v>
      </c>
      <c r="AN2439">
        <f t="shared" ca="1" si="1303"/>
        <v>20.000036231884057</v>
      </c>
      <c r="AO2439">
        <f t="shared" ca="1" si="1304"/>
        <v>2.9981884057971016</v>
      </c>
      <c r="AP2439">
        <f t="shared" ca="1" si="1296"/>
        <v>5</v>
      </c>
      <c r="AQ2439">
        <f t="shared" ca="1" si="1297"/>
        <v>7.9981884057971016</v>
      </c>
      <c r="AR2439">
        <f t="shared" ca="1" si="1298"/>
        <v>2.9981884057971016</v>
      </c>
      <c r="AS2439">
        <f ca="1">P2439/J2439</f>
        <v>3.7567498898323774E-2</v>
      </c>
    </row>
    <row r="2440" spans="1:45" x14ac:dyDescent="0.4">
      <c r="A2440">
        <f t="shared" si="1322"/>
        <v>201903</v>
      </c>
      <c r="B2440" t="s">
        <v>716</v>
      </c>
      <c r="C2440" t="s">
        <v>288</v>
      </c>
      <c r="D2440" t="str">
        <f t="shared" ca="1" si="1302"/>
        <v>I101</v>
      </c>
      <c r="E2440">
        <f t="shared" ca="1" si="1305"/>
        <v>45</v>
      </c>
      <c r="F2440">
        <f t="shared" ca="1" si="1306"/>
        <v>10</v>
      </c>
      <c r="G2440" t="str">
        <f t="shared" ca="1" si="1299"/>
        <v>S10</v>
      </c>
      <c r="H2440" t="str">
        <f t="shared" ca="1" si="1300"/>
        <v>S106</v>
      </c>
      <c r="I2440">
        <f ca="1">VLOOKUP(D2440,PRC!$A$2:$B$21,2,0)*E2440</f>
        <v>1350000</v>
      </c>
      <c r="J2440">
        <f t="shared" ca="1" si="1307"/>
        <v>1120496</v>
      </c>
      <c r="K2440">
        <f ca="1">VLOOKUP(D2440,PRC!$A$1:$C$21,3,0)*E2440</f>
        <v>702000</v>
      </c>
      <c r="L2440">
        <f t="shared" ca="1" si="1308"/>
        <v>41000</v>
      </c>
      <c r="M2440">
        <f t="shared" ca="1" si="1309"/>
        <v>54000</v>
      </c>
      <c r="N2440">
        <f t="shared" ca="1" si="1310"/>
        <v>108000</v>
      </c>
      <c r="O2440">
        <f t="shared" ca="1" si="1311"/>
        <v>68000</v>
      </c>
      <c r="P2440">
        <f t="shared" ca="1" si="1321"/>
        <v>147496</v>
      </c>
      <c r="Q2440">
        <f ca="1">IF(P2440&gt;0,1,0)</f>
        <v>1</v>
      </c>
      <c r="R2440">
        <f t="shared" ca="1" si="1312"/>
        <v>17</v>
      </c>
      <c r="S2440">
        <f t="shared" ca="1" si="1313"/>
        <v>3</v>
      </c>
      <c r="T2440">
        <f t="shared" ca="1" si="1314"/>
        <v>4</v>
      </c>
      <c r="U2440">
        <f t="shared" ca="1" si="1315"/>
        <v>8</v>
      </c>
      <c r="V2440">
        <f t="shared" ca="1" si="1316"/>
        <v>5</v>
      </c>
      <c r="X2440">
        <f t="shared" si="1318"/>
        <v>2440</v>
      </c>
      <c r="Y2440">
        <f t="shared" si="1319"/>
        <v>2252</v>
      </c>
      <c r="Z2440">
        <f t="shared" si="1320"/>
        <v>2253</v>
      </c>
      <c r="AA2440">
        <f t="shared" si="1317"/>
        <v>2451</v>
      </c>
      <c r="AB2440">
        <f t="shared" si="1323"/>
        <v>200</v>
      </c>
      <c r="AM2440" t="str">
        <f t="shared" si="1324"/>
        <v>201903KS</v>
      </c>
      <c r="AN2440">
        <f t="shared" ca="1" si="1303"/>
        <v>17.000296296296291</v>
      </c>
      <c r="AO2440">
        <f t="shared" ca="1" si="1304"/>
        <v>3.0370370370370372</v>
      </c>
      <c r="AP2440">
        <f t="shared" ref="AP2440:AP2503" ca="1" si="1325">M2440/$I2440*100</f>
        <v>4</v>
      </c>
      <c r="AQ2440">
        <f t="shared" ref="AQ2440:AQ2503" ca="1" si="1326">N2440/$I2440*100</f>
        <v>8</v>
      </c>
      <c r="AR2440">
        <f t="shared" ref="AR2440:AR2503" ca="1" si="1327">O2440/$I2440*100</f>
        <v>5.0370370370370372</v>
      </c>
      <c r="AS2440">
        <f ca="1">P2440/J2440</f>
        <v>0.13163456183690081</v>
      </c>
    </row>
    <row r="2441" spans="1:45" x14ac:dyDescent="0.4">
      <c r="A2441">
        <f t="shared" si="1322"/>
        <v>201903</v>
      </c>
      <c r="B2441" t="s">
        <v>717</v>
      </c>
      <c r="C2441" t="s">
        <v>288</v>
      </c>
      <c r="D2441" t="str">
        <f t="shared" ca="1" si="1302"/>
        <v>I103</v>
      </c>
      <c r="E2441">
        <f t="shared" ca="1" si="1305"/>
        <v>43</v>
      </c>
      <c r="F2441">
        <f t="shared" ca="1" si="1306"/>
        <v>18</v>
      </c>
      <c r="G2441" t="str">
        <f t="shared" ca="1" si="1299"/>
        <v>S11</v>
      </c>
      <c r="H2441" t="str">
        <f t="shared" ca="1" si="1300"/>
        <v>S111</v>
      </c>
      <c r="I2441">
        <f ca="1">VLOOKUP(D2441,PRC!$A$2:$B$21,2,0)*E2441</f>
        <v>2150000</v>
      </c>
      <c r="J2441">
        <f t="shared" ca="1" si="1307"/>
        <v>1934996</v>
      </c>
      <c r="K2441">
        <f ca="1">VLOOKUP(D2441,PRC!$A$1:$C$21,3,0)*E2441</f>
        <v>1225500</v>
      </c>
      <c r="L2441">
        <f t="shared" ca="1" si="1308"/>
        <v>43000</v>
      </c>
      <c r="M2441">
        <f t="shared" ca="1" si="1309"/>
        <v>108000</v>
      </c>
      <c r="N2441">
        <f t="shared" ca="1" si="1310"/>
        <v>172000</v>
      </c>
      <c r="O2441">
        <f t="shared" ca="1" si="1311"/>
        <v>108000</v>
      </c>
      <c r="P2441">
        <f t="shared" ca="1" si="1321"/>
        <v>278496</v>
      </c>
      <c r="Q2441">
        <f ca="1">IF(P2441&gt;0,1,0)</f>
        <v>1</v>
      </c>
      <c r="R2441">
        <f t="shared" ca="1" si="1312"/>
        <v>10</v>
      </c>
      <c r="S2441">
        <f t="shared" ca="1" si="1313"/>
        <v>2</v>
      </c>
      <c r="T2441">
        <f t="shared" ca="1" si="1314"/>
        <v>5</v>
      </c>
      <c r="U2441">
        <f t="shared" ca="1" si="1315"/>
        <v>8</v>
      </c>
      <c r="V2441">
        <f t="shared" ca="1" si="1316"/>
        <v>5</v>
      </c>
      <c r="X2441">
        <f t="shared" si="1318"/>
        <v>2441</v>
      </c>
      <c r="Y2441">
        <f t="shared" si="1319"/>
        <v>2252</v>
      </c>
      <c r="Z2441">
        <f t="shared" si="1320"/>
        <v>2253</v>
      </c>
      <c r="AA2441">
        <f t="shared" si="1317"/>
        <v>2451</v>
      </c>
      <c r="AB2441">
        <f t="shared" si="1323"/>
        <v>200</v>
      </c>
      <c r="AM2441" t="str">
        <f t="shared" si="1324"/>
        <v>201903KS</v>
      </c>
      <c r="AN2441">
        <f t="shared" ca="1" si="1303"/>
        <v>10.000186046511628</v>
      </c>
      <c r="AO2441">
        <f t="shared" ca="1" si="1304"/>
        <v>2</v>
      </c>
      <c r="AP2441">
        <f t="shared" ca="1" si="1325"/>
        <v>5.0232558139534884</v>
      </c>
      <c r="AQ2441">
        <f t="shared" ca="1" si="1326"/>
        <v>8</v>
      </c>
      <c r="AR2441">
        <f t="shared" ca="1" si="1327"/>
        <v>5.0232558139534884</v>
      </c>
      <c r="AS2441">
        <f ca="1">P2441/J2441</f>
        <v>0.14392587891654557</v>
      </c>
    </row>
    <row r="2442" spans="1:45" x14ac:dyDescent="0.4">
      <c r="A2442">
        <f t="shared" si="1322"/>
        <v>201903</v>
      </c>
      <c r="B2442" t="s">
        <v>718</v>
      </c>
      <c r="C2442" t="s">
        <v>288</v>
      </c>
      <c r="D2442" t="str">
        <f t="shared" ca="1" si="1302"/>
        <v>I117</v>
      </c>
      <c r="E2442">
        <f t="shared" ca="1" si="1305"/>
        <v>23</v>
      </c>
      <c r="F2442">
        <f t="shared" ca="1" si="1306"/>
        <v>15</v>
      </c>
      <c r="G2442" t="str">
        <f t="shared" ca="1" si="1299"/>
        <v>S11</v>
      </c>
      <c r="H2442" t="str">
        <f t="shared" ca="1" si="1300"/>
        <v>S117</v>
      </c>
      <c r="I2442">
        <f ca="1">VLOOKUP(D2442,PRC!$A$2:$B$21,2,0)*E2442</f>
        <v>57500000</v>
      </c>
      <c r="J2442">
        <f t="shared" ca="1" si="1307"/>
        <v>47724996</v>
      </c>
      <c r="K2442">
        <f ca="1">VLOOKUP(D2442,PRC!$A$1:$C$21,3,0)*E2442</f>
        <v>26450000</v>
      </c>
      <c r="L2442">
        <f t="shared" ca="1" si="1308"/>
        <v>1150000</v>
      </c>
      <c r="M2442">
        <f t="shared" ca="1" si="1309"/>
        <v>2300000</v>
      </c>
      <c r="N2442">
        <f t="shared" ca="1" si="1310"/>
        <v>5175000</v>
      </c>
      <c r="O2442">
        <f t="shared" ca="1" si="1311"/>
        <v>2875000</v>
      </c>
      <c r="P2442">
        <f t="shared" ca="1" si="1321"/>
        <v>9774996</v>
      </c>
      <c r="Q2442">
        <f ca="1">IF(P2442&gt;0,1,0)</f>
        <v>1</v>
      </c>
      <c r="R2442">
        <f t="shared" ca="1" si="1312"/>
        <v>17</v>
      </c>
      <c r="S2442">
        <f t="shared" ca="1" si="1313"/>
        <v>2</v>
      </c>
      <c r="T2442">
        <f t="shared" ca="1" si="1314"/>
        <v>4</v>
      </c>
      <c r="U2442">
        <f t="shared" ca="1" si="1315"/>
        <v>9</v>
      </c>
      <c r="V2442">
        <f t="shared" ca="1" si="1316"/>
        <v>5</v>
      </c>
      <c r="X2442">
        <f t="shared" si="1318"/>
        <v>2442</v>
      </c>
      <c r="Y2442">
        <f t="shared" si="1319"/>
        <v>2252</v>
      </c>
      <c r="Z2442">
        <f t="shared" si="1320"/>
        <v>2253</v>
      </c>
      <c r="AA2442">
        <f t="shared" si="1317"/>
        <v>2451</v>
      </c>
      <c r="AB2442">
        <f t="shared" si="1323"/>
        <v>200</v>
      </c>
      <c r="AM2442" t="str">
        <f t="shared" si="1324"/>
        <v>201903KS</v>
      </c>
      <c r="AN2442">
        <f t="shared" ca="1" si="1303"/>
        <v>17.000006956521741</v>
      </c>
      <c r="AO2442">
        <f t="shared" ca="1" si="1304"/>
        <v>2</v>
      </c>
      <c r="AP2442">
        <f t="shared" ca="1" si="1325"/>
        <v>4</v>
      </c>
      <c r="AQ2442">
        <f t="shared" ca="1" si="1326"/>
        <v>9</v>
      </c>
      <c r="AR2442">
        <f t="shared" ca="1" si="1327"/>
        <v>5</v>
      </c>
      <c r="AS2442">
        <f ca="1">P2442/J2442</f>
        <v>0.20481921046153675</v>
      </c>
    </row>
    <row r="2443" spans="1:45" x14ac:dyDescent="0.4">
      <c r="A2443">
        <f t="shared" si="1322"/>
        <v>201903</v>
      </c>
      <c r="B2443" t="s">
        <v>719</v>
      </c>
      <c r="C2443" t="s">
        <v>288</v>
      </c>
      <c r="D2443" t="str">
        <f t="shared" ca="1" si="1302"/>
        <v>I110</v>
      </c>
      <c r="E2443">
        <f t="shared" ca="1" si="1305"/>
        <v>49</v>
      </c>
      <c r="F2443">
        <f t="shared" ca="1" si="1306"/>
        <v>13</v>
      </c>
      <c r="G2443" t="str">
        <f t="shared" ca="1" si="1299"/>
        <v>S10</v>
      </c>
      <c r="H2443" t="str">
        <f t="shared" ca="1" si="1300"/>
        <v>S105</v>
      </c>
      <c r="I2443">
        <f ca="1">VLOOKUP(D2443,PRC!$A$2:$B$21,2,0)*E2443</f>
        <v>14700000</v>
      </c>
      <c r="J2443">
        <f t="shared" ca="1" si="1307"/>
        <v>12935996</v>
      </c>
      <c r="K2443">
        <f ca="1">VLOOKUP(D2443,PRC!$A$1:$C$21,3,0)*E2443</f>
        <v>6762000</v>
      </c>
      <c r="L2443">
        <f t="shared" ca="1" si="1308"/>
        <v>441000</v>
      </c>
      <c r="M2443">
        <f t="shared" ca="1" si="1309"/>
        <v>1029000</v>
      </c>
      <c r="N2443">
        <f t="shared" ca="1" si="1310"/>
        <v>1470000</v>
      </c>
      <c r="O2443">
        <f t="shared" ca="1" si="1311"/>
        <v>441000</v>
      </c>
      <c r="P2443">
        <f t="shared" ca="1" si="1321"/>
        <v>2792996</v>
      </c>
      <c r="Q2443">
        <f ca="1">IF(P2443&gt;0,1,0)</f>
        <v>1</v>
      </c>
      <c r="R2443">
        <f t="shared" ca="1" si="1312"/>
        <v>12</v>
      </c>
      <c r="S2443">
        <f t="shared" ca="1" si="1313"/>
        <v>3</v>
      </c>
      <c r="T2443">
        <f t="shared" ca="1" si="1314"/>
        <v>7</v>
      </c>
      <c r="U2443">
        <f t="shared" ca="1" si="1315"/>
        <v>10</v>
      </c>
      <c r="V2443">
        <f t="shared" ca="1" si="1316"/>
        <v>3</v>
      </c>
      <c r="X2443">
        <f t="shared" si="1318"/>
        <v>2443</v>
      </c>
      <c r="Y2443">
        <f t="shared" si="1319"/>
        <v>2252</v>
      </c>
      <c r="Z2443">
        <f t="shared" si="1320"/>
        <v>2253</v>
      </c>
      <c r="AA2443">
        <f t="shared" si="1317"/>
        <v>2451</v>
      </c>
      <c r="AB2443">
        <f t="shared" si="1323"/>
        <v>200</v>
      </c>
      <c r="AM2443" t="str">
        <f t="shared" si="1324"/>
        <v>201903KS</v>
      </c>
      <c r="AN2443">
        <f t="shared" ca="1" si="1303"/>
        <v>12.000027210884356</v>
      </c>
      <c r="AO2443">
        <f t="shared" ca="1" si="1304"/>
        <v>3</v>
      </c>
      <c r="AP2443">
        <f t="shared" ca="1" si="1325"/>
        <v>7.0000000000000009</v>
      </c>
      <c r="AQ2443">
        <f t="shared" ca="1" si="1326"/>
        <v>10</v>
      </c>
      <c r="AR2443">
        <f t="shared" ca="1" si="1327"/>
        <v>3</v>
      </c>
      <c r="AS2443">
        <f ca="1">P2443/J2443</f>
        <v>0.21590884845666311</v>
      </c>
    </row>
    <row r="2444" spans="1:45" x14ac:dyDescent="0.4">
      <c r="A2444">
        <f t="shared" si="1322"/>
        <v>201903</v>
      </c>
      <c r="B2444" t="s">
        <v>720</v>
      </c>
      <c r="C2444" t="s">
        <v>288</v>
      </c>
      <c r="D2444" t="str">
        <f t="shared" ca="1" si="1302"/>
        <v>I107</v>
      </c>
      <c r="E2444">
        <f t="shared" ca="1" si="1305"/>
        <v>44</v>
      </c>
      <c r="F2444">
        <f t="shared" ca="1" si="1306"/>
        <v>20</v>
      </c>
      <c r="G2444" t="str">
        <f t="shared" ca="1" si="1299"/>
        <v>S11</v>
      </c>
      <c r="H2444" t="str">
        <f t="shared" ca="1" si="1300"/>
        <v>S114</v>
      </c>
      <c r="I2444">
        <f ca="1">VLOOKUP(D2444,PRC!$A$2:$B$21,2,0)*E2444</f>
        <v>6600000</v>
      </c>
      <c r="J2444">
        <f t="shared" ca="1" si="1307"/>
        <v>5873996</v>
      </c>
      <c r="K2444">
        <f ca="1">VLOOKUP(D2444,PRC!$A$1:$C$21,3,0)*E2444</f>
        <v>3762000</v>
      </c>
      <c r="L2444">
        <f t="shared" ca="1" si="1308"/>
        <v>198000</v>
      </c>
      <c r="M2444">
        <f t="shared" ca="1" si="1309"/>
        <v>330000</v>
      </c>
      <c r="N2444">
        <f t="shared" ca="1" si="1310"/>
        <v>330000</v>
      </c>
      <c r="O2444">
        <f t="shared" ca="1" si="1311"/>
        <v>198000</v>
      </c>
      <c r="P2444">
        <f t="shared" ca="1" si="1321"/>
        <v>1055996</v>
      </c>
      <c r="Q2444">
        <f ca="1">IF(P2444&gt;0,1,0)</f>
        <v>1</v>
      </c>
      <c r="R2444">
        <f t="shared" ca="1" si="1312"/>
        <v>11</v>
      </c>
      <c r="S2444">
        <f t="shared" ca="1" si="1313"/>
        <v>3</v>
      </c>
      <c r="T2444">
        <f t="shared" ca="1" si="1314"/>
        <v>5</v>
      </c>
      <c r="U2444">
        <f t="shared" ca="1" si="1315"/>
        <v>5</v>
      </c>
      <c r="V2444">
        <f t="shared" ca="1" si="1316"/>
        <v>3</v>
      </c>
      <c r="X2444">
        <f t="shared" si="1318"/>
        <v>2444</v>
      </c>
      <c r="Y2444">
        <f t="shared" si="1319"/>
        <v>2252</v>
      </c>
      <c r="Z2444">
        <f t="shared" si="1320"/>
        <v>2253</v>
      </c>
      <c r="AA2444">
        <f t="shared" si="1317"/>
        <v>2451</v>
      </c>
      <c r="AB2444">
        <f t="shared" si="1323"/>
        <v>200</v>
      </c>
      <c r="AM2444" t="str">
        <f t="shared" si="1324"/>
        <v>201903KS</v>
      </c>
      <c r="AN2444">
        <f t="shared" ca="1" si="1303"/>
        <v>11.000060606060602</v>
      </c>
      <c r="AO2444">
        <f t="shared" ca="1" si="1304"/>
        <v>3</v>
      </c>
      <c r="AP2444">
        <f t="shared" ca="1" si="1325"/>
        <v>5</v>
      </c>
      <c r="AQ2444">
        <f t="shared" ca="1" si="1326"/>
        <v>5</v>
      </c>
      <c r="AR2444">
        <f t="shared" ca="1" si="1327"/>
        <v>3</v>
      </c>
      <c r="AS2444">
        <f ca="1">P2444/J2444</f>
        <v>0.17977472235255182</v>
      </c>
    </row>
    <row r="2445" spans="1:45" x14ac:dyDescent="0.4">
      <c r="A2445">
        <f t="shared" si="1322"/>
        <v>201903</v>
      </c>
      <c r="B2445" t="s">
        <v>721</v>
      </c>
      <c r="C2445" t="s">
        <v>288</v>
      </c>
      <c r="D2445" t="str">
        <f t="shared" ca="1" si="1302"/>
        <v>I114</v>
      </c>
      <c r="E2445">
        <f t="shared" ca="1" si="1305"/>
        <v>10</v>
      </c>
      <c r="F2445">
        <f t="shared" ca="1" si="1306"/>
        <v>16</v>
      </c>
      <c r="G2445" t="str">
        <f t="shared" ref="G2445:G2451" ca="1" si="1328">LEFT(H2445,3)</f>
        <v>S10</v>
      </c>
      <c r="H2445" t="str">
        <f t="shared" ref="H2445:H2451" ca="1" si="1329">"S"&amp;RANDBETWEEN(101,120)</f>
        <v>S107</v>
      </c>
      <c r="I2445">
        <f ca="1">VLOOKUP(D2445,PRC!$A$2:$B$21,2,0)*E2445</f>
        <v>2400000</v>
      </c>
      <c r="J2445">
        <f t="shared" ca="1" si="1307"/>
        <v>2159996</v>
      </c>
      <c r="K2445">
        <f ca="1">VLOOKUP(D2445,PRC!$A$1:$C$21,3,0)*E2445</f>
        <v>1392000</v>
      </c>
      <c r="L2445">
        <f t="shared" ca="1" si="1308"/>
        <v>48000</v>
      </c>
      <c r="M2445">
        <f t="shared" ca="1" si="1309"/>
        <v>120000</v>
      </c>
      <c r="N2445">
        <f t="shared" ca="1" si="1310"/>
        <v>144000</v>
      </c>
      <c r="O2445">
        <f t="shared" ca="1" si="1311"/>
        <v>72000</v>
      </c>
      <c r="P2445">
        <f t="shared" ca="1" si="1321"/>
        <v>383996</v>
      </c>
      <c r="Q2445">
        <f ca="1">IF(P2445&gt;0,1,0)</f>
        <v>1</v>
      </c>
      <c r="R2445">
        <f t="shared" ca="1" si="1312"/>
        <v>10</v>
      </c>
      <c r="S2445">
        <f t="shared" ca="1" si="1313"/>
        <v>2</v>
      </c>
      <c r="T2445">
        <f t="shared" ca="1" si="1314"/>
        <v>5</v>
      </c>
      <c r="U2445">
        <f t="shared" ca="1" si="1315"/>
        <v>6</v>
      </c>
      <c r="V2445">
        <f t="shared" ca="1" si="1316"/>
        <v>3</v>
      </c>
      <c r="X2445">
        <f t="shared" si="1318"/>
        <v>2445</v>
      </c>
      <c r="Y2445">
        <f t="shared" si="1319"/>
        <v>2252</v>
      </c>
      <c r="Z2445">
        <f t="shared" si="1320"/>
        <v>2253</v>
      </c>
      <c r="AA2445">
        <f t="shared" si="1317"/>
        <v>2451</v>
      </c>
      <c r="AB2445">
        <f t="shared" si="1323"/>
        <v>200</v>
      </c>
      <c r="AM2445" t="str">
        <f t="shared" si="1324"/>
        <v>201903KS</v>
      </c>
      <c r="AN2445">
        <f t="shared" ca="1" si="1303"/>
        <v>10.000166666666665</v>
      </c>
      <c r="AO2445">
        <f t="shared" ca="1" si="1304"/>
        <v>2</v>
      </c>
      <c r="AP2445">
        <f t="shared" ca="1" si="1325"/>
        <v>5</v>
      </c>
      <c r="AQ2445">
        <f t="shared" ca="1" si="1326"/>
        <v>6</v>
      </c>
      <c r="AR2445">
        <f t="shared" ca="1" si="1327"/>
        <v>3</v>
      </c>
      <c r="AS2445">
        <f ca="1">P2445/J2445</f>
        <v>0.17777625514121323</v>
      </c>
    </row>
    <row r="2446" spans="1:45" x14ac:dyDescent="0.4">
      <c r="A2446">
        <f t="shared" si="1322"/>
        <v>201903</v>
      </c>
      <c r="B2446" t="s">
        <v>722</v>
      </c>
      <c r="C2446" t="s">
        <v>288</v>
      </c>
      <c r="D2446" t="str">
        <f t="shared" ref="D2446:D2451" ca="1" si="1330">"I"&amp;RANDBETWEEN(101,120)</f>
        <v>I111</v>
      </c>
      <c r="E2446">
        <f t="shared" ca="1" si="1305"/>
        <v>46</v>
      </c>
      <c r="F2446">
        <f t="shared" ca="1" si="1306"/>
        <v>17</v>
      </c>
      <c r="G2446" t="str">
        <f t="shared" ca="1" si="1328"/>
        <v>S11</v>
      </c>
      <c r="H2446" t="str">
        <f t="shared" ca="1" si="1329"/>
        <v>S118</v>
      </c>
      <c r="I2446">
        <f ca="1">VLOOKUP(D2446,PRC!$A$2:$B$21,2,0)*E2446</f>
        <v>6900000</v>
      </c>
      <c r="J2446">
        <f t="shared" ca="1" si="1307"/>
        <v>5933996</v>
      </c>
      <c r="K2446">
        <f ca="1">VLOOKUP(D2446,PRC!$A$1:$C$21,3,0)*E2446</f>
        <v>3657000</v>
      </c>
      <c r="L2446">
        <f t="shared" ca="1" si="1308"/>
        <v>138000</v>
      </c>
      <c r="M2446">
        <f t="shared" ca="1" si="1309"/>
        <v>345000</v>
      </c>
      <c r="N2446">
        <f t="shared" ca="1" si="1310"/>
        <v>483000</v>
      </c>
      <c r="O2446">
        <f t="shared" ca="1" si="1311"/>
        <v>345000</v>
      </c>
      <c r="P2446">
        <f t="shared" ca="1" si="1321"/>
        <v>965996</v>
      </c>
      <c r="Q2446">
        <f ca="1">IF(P2446&gt;0,1,0)</f>
        <v>1</v>
      </c>
      <c r="R2446">
        <f t="shared" ca="1" si="1312"/>
        <v>14</v>
      </c>
      <c r="S2446">
        <f t="shared" ca="1" si="1313"/>
        <v>2</v>
      </c>
      <c r="T2446">
        <f t="shared" ca="1" si="1314"/>
        <v>5</v>
      </c>
      <c r="U2446">
        <f t="shared" ca="1" si="1315"/>
        <v>7</v>
      </c>
      <c r="V2446">
        <f t="shared" ca="1" si="1316"/>
        <v>5</v>
      </c>
      <c r="X2446">
        <f t="shared" si="1318"/>
        <v>2446</v>
      </c>
      <c r="Y2446">
        <f t="shared" si="1319"/>
        <v>2252</v>
      </c>
      <c r="Z2446">
        <f t="shared" si="1320"/>
        <v>2253</v>
      </c>
      <c r="AA2446">
        <f t="shared" si="1317"/>
        <v>2451</v>
      </c>
      <c r="AB2446">
        <f t="shared" si="1323"/>
        <v>200</v>
      </c>
      <c r="AM2446" t="str">
        <f t="shared" si="1324"/>
        <v>201903KS</v>
      </c>
      <c r="AN2446">
        <f t="shared" ref="AN2446:AN2509" ca="1" si="1331">(1-J2446/I2446)*100</f>
        <v>14.00005797101449</v>
      </c>
      <c r="AO2446">
        <f t="shared" ref="AO2446:AO2509" ca="1" si="1332">L2446/$I2446*100</f>
        <v>2</v>
      </c>
      <c r="AP2446">
        <f t="shared" ca="1" si="1325"/>
        <v>5</v>
      </c>
      <c r="AQ2446">
        <f t="shared" ca="1" si="1326"/>
        <v>7.0000000000000009</v>
      </c>
      <c r="AR2446">
        <f t="shared" ca="1" si="1327"/>
        <v>5</v>
      </c>
      <c r="AS2446">
        <f ca="1">P2446/J2446</f>
        <v>0.16279013332668238</v>
      </c>
    </row>
    <row r="2447" spans="1:45" x14ac:dyDescent="0.4">
      <c r="A2447">
        <f t="shared" si="1322"/>
        <v>201903</v>
      </c>
      <c r="B2447" t="s">
        <v>723</v>
      </c>
      <c r="C2447" t="s">
        <v>288</v>
      </c>
      <c r="D2447" t="str">
        <f t="shared" ca="1" si="1330"/>
        <v>I108</v>
      </c>
      <c r="E2447">
        <f t="shared" ca="1" si="1305"/>
        <v>38</v>
      </c>
      <c r="F2447">
        <f t="shared" ca="1" si="1306"/>
        <v>17</v>
      </c>
      <c r="G2447" t="str">
        <f t="shared" ca="1" si="1328"/>
        <v>S11</v>
      </c>
      <c r="H2447" t="str">
        <f t="shared" ca="1" si="1329"/>
        <v>S119</v>
      </c>
      <c r="I2447">
        <f ca="1">VLOOKUP(D2447,PRC!$A$2:$B$21,2,0)*E2447</f>
        <v>1520000</v>
      </c>
      <c r="J2447">
        <f t="shared" ca="1" si="1307"/>
        <v>1276796</v>
      </c>
      <c r="K2447">
        <f ca="1">VLOOKUP(D2447,PRC!$A$1:$C$21,3,0)*E2447</f>
        <v>699200</v>
      </c>
      <c r="L2447">
        <f t="shared" ca="1" si="1308"/>
        <v>15000</v>
      </c>
      <c r="M2447">
        <f t="shared" ca="1" si="1309"/>
        <v>76000</v>
      </c>
      <c r="N2447">
        <f t="shared" ca="1" si="1310"/>
        <v>137000</v>
      </c>
      <c r="O2447">
        <f t="shared" ca="1" si="1311"/>
        <v>76000</v>
      </c>
      <c r="P2447">
        <f t="shared" ca="1" si="1321"/>
        <v>273596</v>
      </c>
      <c r="Q2447">
        <f ca="1">IF(P2447&gt;0,1,0)</f>
        <v>1</v>
      </c>
      <c r="R2447">
        <f t="shared" ca="1" si="1312"/>
        <v>16</v>
      </c>
      <c r="S2447">
        <f t="shared" ca="1" si="1313"/>
        <v>1</v>
      </c>
      <c r="T2447">
        <f t="shared" ca="1" si="1314"/>
        <v>5</v>
      </c>
      <c r="U2447">
        <f t="shared" ca="1" si="1315"/>
        <v>9</v>
      </c>
      <c r="V2447">
        <f t="shared" ca="1" si="1316"/>
        <v>5</v>
      </c>
      <c r="X2447">
        <f t="shared" si="1318"/>
        <v>2447</v>
      </c>
      <c r="Y2447">
        <f t="shared" si="1319"/>
        <v>2252</v>
      </c>
      <c r="Z2447">
        <f t="shared" si="1320"/>
        <v>2253</v>
      </c>
      <c r="AA2447">
        <f t="shared" si="1317"/>
        <v>2451</v>
      </c>
      <c r="AB2447">
        <f t="shared" si="1323"/>
        <v>200</v>
      </c>
      <c r="AM2447" t="str">
        <f t="shared" si="1324"/>
        <v>201903KS</v>
      </c>
      <c r="AN2447">
        <f t="shared" ca="1" si="1331"/>
        <v>16.000263157894736</v>
      </c>
      <c r="AO2447">
        <f t="shared" ca="1" si="1332"/>
        <v>0.98684210526315785</v>
      </c>
      <c r="AP2447">
        <f t="shared" ca="1" si="1325"/>
        <v>5</v>
      </c>
      <c r="AQ2447">
        <f t="shared" ca="1" si="1326"/>
        <v>9.0131578947368425</v>
      </c>
      <c r="AR2447">
        <f t="shared" ca="1" si="1327"/>
        <v>5</v>
      </c>
      <c r="AS2447">
        <f ca="1">P2447/J2447</f>
        <v>0.2142832527670826</v>
      </c>
    </row>
    <row r="2448" spans="1:45" x14ac:dyDescent="0.4">
      <c r="A2448">
        <f t="shared" si="1322"/>
        <v>201903</v>
      </c>
      <c r="B2448" t="s">
        <v>724</v>
      </c>
      <c r="C2448" t="s">
        <v>288</v>
      </c>
      <c r="D2448" t="str">
        <f t="shared" ca="1" si="1330"/>
        <v>I102</v>
      </c>
      <c r="E2448">
        <f t="shared" ca="1" si="1305"/>
        <v>49</v>
      </c>
      <c r="F2448">
        <f t="shared" ca="1" si="1306"/>
        <v>19</v>
      </c>
      <c r="G2448" t="str">
        <f t="shared" ca="1" si="1328"/>
        <v>S11</v>
      </c>
      <c r="H2448" t="str">
        <f t="shared" ca="1" si="1329"/>
        <v>S117</v>
      </c>
      <c r="I2448">
        <f ca="1">VLOOKUP(D2448,PRC!$A$2:$B$21,2,0)*E2448</f>
        <v>1960000</v>
      </c>
      <c r="J2448">
        <f t="shared" ca="1" si="1307"/>
        <v>1705196</v>
      </c>
      <c r="K2448">
        <f ca="1">VLOOKUP(D2448,PRC!$A$1:$C$21,3,0)*E2448</f>
        <v>921200</v>
      </c>
      <c r="L2448">
        <f t="shared" ca="1" si="1308"/>
        <v>39000</v>
      </c>
      <c r="M2448">
        <f t="shared" ca="1" si="1309"/>
        <v>137000</v>
      </c>
      <c r="N2448">
        <f t="shared" ca="1" si="1310"/>
        <v>157000</v>
      </c>
      <c r="O2448">
        <f t="shared" ca="1" si="1311"/>
        <v>78000</v>
      </c>
      <c r="P2448">
        <f t="shared" ca="1" si="1321"/>
        <v>372996</v>
      </c>
      <c r="Q2448">
        <f ca="1">IF(P2448&gt;0,1,0)</f>
        <v>1</v>
      </c>
      <c r="R2448">
        <f t="shared" ca="1" si="1312"/>
        <v>13</v>
      </c>
      <c r="S2448">
        <f t="shared" ca="1" si="1313"/>
        <v>2</v>
      </c>
      <c r="T2448">
        <f t="shared" ca="1" si="1314"/>
        <v>7</v>
      </c>
      <c r="U2448">
        <f t="shared" ca="1" si="1315"/>
        <v>8</v>
      </c>
      <c r="V2448">
        <f t="shared" ca="1" si="1316"/>
        <v>4</v>
      </c>
      <c r="X2448">
        <f t="shared" si="1318"/>
        <v>2448</v>
      </c>
      <c r="Y2448">
        <f t="shared" si="1319"/>
        <v>2252</v>
      </c>
      <c r="Z2448">
        <f t="shared" si="1320"/>
        <v>2253</v>
      </c>
      <c r="AA2448">
        <f t="shared" si="1317"/>
        <v>2451</v>
      </c>
      <c r="AB2448">
        <f t="shared" si="1323"/>
        <v>200</v>
      </c>
      <c r="AM2448" t="str">
        <f t="shared" si="1324"/>
        <v>201903KS</v>
      </c>
      <c r="AN2448">
        <f t="shared" ca="1" si="1331"/>
        <v>13.000204081632649</v>
      </c>
      <c r="AO2448">
        <f t="shared" ca="1" si="1332"/>
        <v>1.9897959183673468</v>
      </c>
      <c r="AP2448">
        <f t="shared" ca="1" si="1325"/>
        <v>6.9897959183673475</v>
      </c>
      <c r="AQ2448">
        <f t="shared" ca="1" si="1326"/>
        <v>8.0102040816326525</v>
      </c>
      <c r="AR2448">
        <f t="shared" ca="1" si="1327"/>
        <v>3.9795918367346936</v>
      </c>
      <c r="AS2448">
        <f ca="1">P2448/J2448</f>
        <v>0.21874083683048753</v>
      </c>
    </row>
    <row r="2449" spans="1:51" x14ac:dyDescent="0.4">
      <c r="A2449">
        <f t="shared" si="1322"/>
        <v>201903</v>
      </c>
      <c r="B2449" t="s">
        <v>725</v>
      </c>
      <c r="C2449" t="s">
        <v>288</v>
      </c>
      <c r="D2449" t="str">
        <f t="shared" ca="1" si="1330"/>
        <v>I117</v>
      </c>
      <c r="E2449">
        <f t="shared" ca="1" si="1305"/>
        <v>11</v>
      </c>
      <c r="F2449">
        <f t="shared" ca="1" si="1306"/>
        <v>14</v>
      </c>
      <c r="G2449" t="str">
        <f t="shared" ca="1" si="1328"/>
        <v>S11</v>
      </c>
      <c r="H2449" t="str">
        <f t="shared" ca="1" si="1329"/>
        <v>S116</v>
      </c>
      <c r="I2449">
        <f ca="1">VLOOKUP(D2449,PRC!$A$2:$B$21,2,0)*E2449</f>
        <v>27500000</v>
      </c>
      <c r="J2449">
        <f t="shared" ca="1" si="1307"/>
        <v>24749996</v>
      </c>
      <c r="K2449">
        <f ca="1">VLOOKUP(D2449,PRC!$A$1:$C$21,3,0)*E2449</f>
        <v>12650000</v>
      </c>
      <c r="L2449">
        <f t="shared" ca="1" si="1308"/>
        <v>275000</v>
      </c>
      <c r="M2449">
        <f t="shared" ca="1" si="1309"/>
        <v>1375000</v>
      </c>
      <c r="N2449">
        <f t="shared" ca="1" si="1310"/>
        <v>2750000</v>
      </c>
      <c r="O2449">
        <f t="shared" ca="1" si="1311"/>
        <v>1375000</v>
      </c>
      <c r="P2449">
        <f t="shared" ca="1" si="1321"/>
        <v>6324996</v>
      </c>
      <c r="Q2449">
        <f ca="1">IF(P2449&gt;0,1,0)</f>
        <v>1</v>
      </c>
      <c r="R2449">
        <f t="shared" ca="1" si="1312"/>
        <v>10</v>
      </c>
      <c r="S2449">
        <f t="shared" ca="1" si="1313"/>
        <v>1</v>
      </c>
      <c r="T2449">
        <f t="shared" ca="1" si="1314"/>
        <v>5</v>
      </c>
      <c r="U2449">
        <f t="shared" ca="1" si="1315"/>
        <v>10</v>
      </c>
      <c r="V2449">
        <f t="shared" ca="1" si="1316"/>
        <v>5</v>
      </c>
      <c r="X2449">
        <f t="shared" si="1318"/>
        <v>2449</v>
      </c>
      <c r="Y2449">
        <f t="shared" si="1319"/>
        <v>2252</v>
      </c>
      <c r="Z2449">
        <f t="shared" si="1320"/>
        <v>2253</v>
      </c>
      <c r="AA2449">
        <f t="shared" si="1317"/>
        <v>2451</v>
      </c>
      <c r="AB2449">
        <f t="shared" si="1323"/>
        <v>200</v>
      </c>
      <c r="AM2449" t="str">
        <f t="shared" si="1324"/>
        <v>201903KS</v>
      </c>
      <c r="AN2449">
        <f t="shared" ca="1" si="1331"/>
        <v>10.000014545454549</v>
      </c>
      <c r="AO2449">
        <f t="shared" ca="1" si="1332"/>
        <v>1</v>
      </c>
      <c r="AP2449">
        <f t="shared" ca="1" si="1325"/>
        <v>5</v>
      </c>
      <c r="AQ2449">
        <f t="shared" ca="1" si="1326"/>
        <v>10</v>
      </c>
      <c r="AR2449">
        <f t="shared" ca="1" si="1327"/>
        <v>5</v>
      </c>
      <c r="AS2449">
        <f ca="1">P2449/J2449</f>
        <v>0.25555543524128244</v>
      </c>
    </row>
    <row r="2450" spans="1:51" x14ac:dyDescent="0.4">
      <c r="A2450">
        <f t="shared" si="1322"/>
        <v>201903</v>
      </c>
      <c r="B2450" t="s">
        <v>726</v>
      </c>
      <c r="C2450" t="s">
        <v>288</v>
      </c>
      <c r="D2450" t="str">
        <f t="shared" ca="1" si="1330"/>
        <v>I110</v>
      </c>
      <c r="E2450">
        <f t="shared" ca="1" si="1305"/>
        <v>29</v>
      </c>
      <c r="F2450">
        <f t="shared" ca="1" si="1306"/>
        <v>11</v>
      </c>
      <c r="G2450" t="str">
        <f t="shared" ca="1" si="1328"/>
        <v>S11</v>
      </c>
      <c r="H2450" t="str">
        <f t="shared" ca="1" si="1329"/>
        <v>S117</v>
      </c>
      <c r="I2450">
        <f ca="1">VLOOKUP(D2450,PRC!$A$2:$B$21,2,0)*E2450</f>
        <v>8700000</v>
      </c>
      <c r="J2450">
        <f t="shared" ca="1" si="1307"/>
        <v>7046996</v>
      </c>
      <c r="K2450">
        <f ca="1">VLOOKUP(D2450,PRC!$A$1:$C$21,3,0)*E2450</f>
        <v>4002000</v>
      </c>
      <c r="L2450">
        <f t="shared" ca="1" si="1308"/>
        <v>174000</v>
      </c>
      <c r="M2450">
        <f t="shared" ca="1" si="1309"/>
        <v>609000</v>
      </c>
      <c r="N2450">
        <f t="shared" ca="1" si="1310"/>
        <v>522000</v>
      </c>
      <c r="O2450">
        <f t="shared" ca="1" si="1311"/>
        <v>348000</v>
      </c>
      <c r="P2450">
        <f t="shared" ca="1" si="1321"/>
        <v>1391996</v>
      </c>
      <c r="Q2450">
        <f ca="1">IF(P2450&gt;0,1,0)</f>
        <v>1</v>
      </c>
      <c r="R2450">
        <f t="shared" ca="1" si="1312"/>
        <v>19</v>
      </c>
      <c r="S2450">
        <f t="shared" ca="1" si="1313"/>
        <v>2</v>
      </c>
      <c r="T2450">
        <f t="shared" ca="1" si="1314"/>
        <v>7</v>
      </c>
      <c r="U2450">
        <f t="shared" ca="1" si="1315"/>
        <v>6</v>
      </c>
      <c r="V2450">
        <f t="shared" ca="1" si="1316"/>
        <v>4</v>
      </c>
      <c r="X2450">
        <f t="shared" si="1318"/>
        <v>2450</v>
      </c>
      <c r="Y2450">
        <f t="shared" si="1319"/>
        <v>2252</v>
      </c>
      <c r="Z2450">
        <f t="shared" si="1320"/>
        <v>2253</v>
      </c>
      <c r="AA2450">
        <f t="shared" si="1317"/>
        <v>2451</v>
      </c>
      <c r="AB2450">
        <f t="shared" si="1323"/>
        <v>200</v>
      </c>
      <c r="AM2450" t="str">
        <f t="shared" si="1324"/>
        <v>201903KS</v>
      </c>
      <c r="AN2450">
        <f t="shared" ca="1" si="1331"/>
        <v>19.000045977011492</v>
      </c>
      <c r="AO2450">
        <f t="shared" ca="1" si="1332"/>
        <v>2</v>
      </c>
      <c r="AP2450">
        <f t="shared" ca="1" si="1325"/>
        <v>7.0000000000000009</v>
      </c>
      <c r="AQ2450">
        <f t="shared" ca="1" si="1326"/>
        <v>6</v>
      </c>
      <c r="AR2450">
        <f t="shared" ca="1" si="1327"/>
        <v>4</v>
      </c>
      <c r="AS2450">
        <f ca="1">P2450/J2450</f>
        <v>0.19753040870180713</v>
      </c>
    </row>
    <row r="2451" spans="1:51" x14ac:dyDescent="0.4">
      <c r="A2451">
        <f t="shared" si="1322"/>
        <v>201903</v>
      </c>
      <c r="B2451" t="s">
        <v>727</v>
      </c>
      <c r="C2451" t="s">
        <v>288</v>
      </c>
      <c r="D2451" t="str">
        <f t="shared" ca="1" si="1330"/>
        <v>I101</v>
      </c>
      <c r="E2451">
        <f t="shared" ref="E2451:E2514" ca="1" si="1333">RANDBETWEEN(INDIRECT("AD"&amp;Y2451),INDIRECT("AD"&amp;Z2451))</f>
        <v>38</v>
      </c>
      <c r="F2451">
        <f t="shared" ref="F2451:F2514" ca="1" si="1334">RANDBETWEEN(INDIRECT("AF"&amp;Y2451),INDIRECT("AF"&amp;Z2451))</f>
        <v>16</v>
      </c>
      <c r="G2451" t="str">
        <f t="shared" ca="1" si="1328"/>
        <v>S10</v>
      </c>
      <c r="H2451" t="str">
        <f t="shared" ca="1" si="1329"/>
        <v>S103</v>
      </c>
      <c r="I2451">
        <f ca="1">VLOOKUP(D2451,PRC!$A$2:$B$21,2,0)*E2451</f>
        <v>1140000</v>
      </c>
      <c r="J2451">
        <f t="shared" ref="J2451:J2514" ca="1" si="1335">I2451*(1-R2451/100)-4</f>
        <v>923396.00000000012</v>
      </c>
      <c r="K2451">
        <f ca="1">VLOOKUP(D2451,PRC!$A$1:$C$21,3,0)*E2451</f>
        <v>592800</v>
      </c>
      <c r="L2451">
        <f t="shared" ref="L2451:L2514" ca="1" si="1336">ROUND($I2451*S2451,-5)/100</f>
        <v>34000</v>
      </c>
      <c r="M2451">
        <f t="shared" ref="M2451:M2514" ca="1" si="1337">ROUND($I2451*T2451,-5)/100</f>
        <v>46000</v>
      </c>
      <c r="N2451">
        <f t="shared" ref="N2451:N2514" ca="1" si="1338">ROUND($I2451*U2451,-5)/100</f>
        <v>114000</v>
      </c>
      <c r="O2451">
        <f t="shared" ref="O2451:O2514" ca="1" si="1339">ROUND($I2451*V2451,-5)/100</f>
        <v>34000</v>
      </c>
      <c r="P2451">
        <f t="shared" ca="1" si="1321"/>
        <v>102596.00000000012</v>
      </c>
      <c r="Q2451">
        <f ca="1">IF(P2451&gt;0,1,0)</f>
        <v>1</v>
      </c>
      <c r="R2451">
        <f t="shared" ref="R2451:R2514" ca="1" si="1340">RANDBETWEEN(INDIRECT("AF"&amp;$Y2451),INDIRECT("AF"&amp;$Z2451))</f>
        <v>19</v>
      </c>
      <c r="S2451">
        <f t="shared" ref="S2451:S2514" ca="1" si="1341">RANDBETWEEN(INDIRECT("AG"&amp;$Y2451),INDIRECT("AG"&amp;$Z2451))</f>
        <v>3</v>
      </c>
      <c r="T2451">
        <f t="shared" ref="T2451:T2514" ca="1" si="1342">RANDBETWEEN(INDIRECT("AH"&amp;$Y2451),INDIRECT("AH"&amp;$Z2451))</f>
        <v>4</v>
      </c>
      <c r="U2451">
        <f t="shared" ref="U2451:U2514" ca="1" si="1343">RANDBETWEEN(INDIRECT("Ai"&amp;$Y2451),INDIRECT("Ai"&amp;$Z2451))</f>
        <v>10</v>
      </c>
      <c r="V2451">
        <f t="shared" ref="V2451:V2514" ca="1" si="1344">RANDBETWEEN(INDIRECT("Aj"&amp;$Y2451),INDIRECT("Aj"&amp;$Z2451))</f>
        <v>3</v>
      </c>
      <c r="X2451">
        <f t="shared" si="1318"/>
        <v>2451</v>
      </c>
      <c r="Y2451">
        <f t="shared" si="1319"/>
        <v>2252</v>
      </c>
      <c r="Z2451">
        <f t="shared" si="1320"/>
        <v>2253</v>
      </c>
      <c r="AA2451">
        <f t="shared" ref="AA2451:AA2514" si="1345">Y2451+AB2451-1</f>
        <v>2451</v>
      </c>
      <c r="AB2451">
        <f t="shared" si="1323"/>
        <v>200</v>
      </c>
      <c r="AM2451" t="str">
        <f t="shared" si="1324"/>
        <v>201903KS</v>
      </c>
      <c r="AN2451">
        <f t="shared" ca="1" si="1331"/>
        <v>19.000350877192972</v>
      </c>
      <c r="AO2451">
        <f t="shared" ca="1" si="1332"/>
        <v>2.9824561403508771</v>
      </c>
      <c r="AP2451">
        <f t="shared" ca="1" si="1325"/>
        <v>4.0350877192982457</v>
      </c>
      <c r="AQ2451">
        <f t="shared" ca="1" si="1326"/>
        <v>10</v>
      </c>
      <c r="AR2451">
        <f t="shared" ca="1" si="1327"/>
        <v>2.9824561403508771</v>
      </c>
      <c r="AS2451">
        <f ca="1">P2451/J2451</f>
        <v>0.11110726059025608</v>
      </c>
    </row>
    <row r="2452" spans="1:51" x14ac:dyDescent="0.4">
      <c r="A2452" s="1">
        <f t="shared" si="1322"/>
        <v>201903</v>
      </c>
      <c r="B2452" s="1" t="s">
        <v>447</v>
      </c>
      <c r="C2452" s="1" t="s">
        <v>647</v>
      </c>
      <c r="D2452" s="1" t="str">
        <f ca="1">"I"&amp;RANDBETWEEN(101,120)</f>
        <v>I118</v>
      </c>
      <c r="E2452" s="3">
        <f t="shared" ca="1" si="1333"/>
        <v>8</v>
      </c>
      <c r="F2452" s="3">
        <f t="shared" ca="1" si="1334"/>
        <v>12</v>
      </c>
      <c r="G2452" s="1" t="str">
        <f ca="1">LEFT(H2452,3)</f>
        <v>S11</v>
      </c>
      <c r="H2452" s="1" t="str">
        <f ca="1">"S"&amp;RANDBETWEEN(101,120)</f>
        <v>S114</v>
      </c>
      <c r="I2452" s="1">
        <f ca="1">VLOOKUP(D2452,PRC!$A$2:$B$21,2,0)*E2452</f>
        <v>4240000</v>
      </c>
      <c r="J2452" s="1">
        <f t="shared" ca="1" si="1335"/>
        <v>3646396</v>
      </c>
      <c r="K2452" s="1">
        <f ca="1">VLOOKUP(D2452,PRC!$A$1:$C$21,3,0)*E2452</f>
        <v>1780800</v>
      </c>
      <c r="L2452" s="1">
        <f t="shared" ca="1" si="1336"/>
        <v>212000</v>
      </c>
      <c r="M2452" s="1">
        <f t="shared" ca="1" si="1337"/>
        <v>127000</v>
      </c>
      <c r="N2452" s="1">
        <f t="shared" ca="1" si="1338"/>
        <v>509000</v>
      </c>
      <c r="O2452" s="1">
        <f t="shared" ca="1" si="1339"/>
        <v>424000</v>
      </c>
      <c r="P2452" s="1">
        <f ca="1">J2452-SUM(K2452:O2452)</f>
        <v>593596</v>
      </c>
      <c r="Q2452">
        <f ca="1">IF(P2452&gt;0,1,0)</f>
        <v>1</v>
      </c>
      <c r="R2452" s="3">
        <f t="shared" ca="1" si="1340"/>
        <v>14</v>
      </c>
      <c r="S2452" s="3">
        <f t="shared" ca="1" si="1341"/>
        <v>5</v>
      </c>
      <c r="T2452" s="3">
        <f t="shared" ca="1" si="1342"/>
        <v>3</v>
      </c>
      <c r="U2452" s="3">
        <f t="shared" ca="1" si="1343"/>
        <v>12</v>
      </c>
      <c r="V2452" s="3">
        <f t="shared" ca="1" si="1344"/>
        <v>10</v>
      </c>
      <c r="W2452" t="str">
        <f>C2452&amp;A2452&amp;"EBIT"</f>
        <v>LP201903EBIT</v>
      </c>
      <c r="X2452">
        <f t="shared" ref="X2452:X2515" si="1346">X2451+1</f>
        <v>2452</v>
      </c>
      <c r="Y2452">
        <f t="shared" ref="Y2452:Y2515" si="1347">IF(C2452=C2451,Y2451,X2452)</f>
        <v>2452</v>
      </c>
      <c r="Z2452">
        <f t="shared" ref="Z2452:Z2515" si="1348">Y2452+1</f>
        <v>2453</v>
      </c>
      <c r="AA2452">
        <f t="shared" si="1345"/>
        <v>2951</v>
      </c>
      <c r="AB2452">
        <f t="shared" si="1323"/>
        <v>500</v>
      </c>
      <c r="AC2452" s="4" t="s">
        <v>1106</v>
      </c>
      <c r="AD2452">
        <f>VLOOKUP(C2452&amp;A2452&amp;AC2452,PRF_POL!$A$2:$J$97,5,0)</f>
        <v>8</v>
      </c>
      <c r="AE2452">
        <f>$AE$2</f>
        <v>40</v>
      </c>
      <c r="AF2452">
        <f>VLOOKUP($C2452&amp;$A2452&amp;$AC2452,PRF_POL!$A$2:$J$97,6,0)</f>
        <v>10</v>
      </c>
      <c r="AG2452">
        <f>VLOOKUP($C2452&amp;$A2452&amp;$AC2452,PRF_POL!$A$2:$J$97,7,0)</f>
        <v>5</v>
      </c>
      <c r="AH2452">
        <f>VLOOKUP($C2452&amp;$A2452&amp;$AC2452,PRF_POL!$A$2:$J$97,8,0)</f>
        <v>1</v>
      </c>
      <c r="AI2452">
        <f>VLOOKUP($C2452&amp;$A2452&amp;$AC2452,PRF_POL!$A$2:$J$97,9,0)</f>
        <v>10</v>
      </c>
      <c r="AJ2452">
        <f>VLOOKUP($C2452&amp;$A2452&amp;$AC2452,PRF_POL!$A$2:$J$97,10,0)</f>
        <v>5</v>
      </c>
      <c r="AK2452">
        <f>SUM(AE2452:AJ2452)</f>
        <v>71</v>
      </c>
      <c r="AL2452" s="3">
        <f ca="1">SUM(INDIRECT("P"&amp;Y2452):INDIRECT("P"&amp;AA2452))</f>
        <v>324499250</v>
      </c>
      <c r="AM2452" t="str">
        <f t="shared" si="1324"/>
        <v>201903LP</v>
      </c>
      <c r="AN2452">
        <f ca="1">(1-J2452/I2452)*100</f>
        <v>14.000094339622638</v>
      </c>
      <c r="AO2452">
        <f ca="1">L2452/$I2452*100</f>
        <v>5</v>
      </c>
      <c r="AP2452">
        <f t="shared" ca="1" si="1325"/>
        <v>2.9952830188679247</v>
      </c>
      <c r="AQ2452">
        <f t="shared" ca="1" si="1326"/>
        <v>12.004716981132075</v>
      </c>
      <c r="AR2452">
        <f t="shared" ca="1" si="1327"/>
        <v>10</v>
      </c>
      <c r="AS2452">
        <f ca="1">P2452/J2452</f>
        <v>0.16278977927795008</v>
      </c>
      <c r="AT2452">
        <f ca="1">MIN(INDIRECT("E"&amp;$Y2452):INDIRECT("E"&amp;$AA2452))</f>
        <v>8</v>
      </c>
      <c r="AU2452">
        <f ca="1">MIN(INDIRECT("AN"&amp;$Y2452):INDIRECT("AN"&amp;$AA2452))</f>
        <v>10.000006644518278</v>
      </c>
      <c r="AV2452">
        <f ca="1">MIN(INDIRECT("AO"&amp;$Y2452):INDIRECT("AO"&amp;$AA2452))</f>
        <v>4.9572649572649574</v>
      </c>
      <c r="AW2452">
        <f ca="1">MIN(INDIRECT("AP"&amp;$Y2452):INDIRECT("AP"&amp;$AA2452))</f>
        <v>0</v>
      </c>
      <c r="AX2452">
        <f ca="1">MIN(INDIRECT("AQ"&amp;$Y2452):INDIRECT("AQ"&amp;$AA2452))</f>
        <v>10</v>
      </c>
      <c r="AY2452">
        <f ca="1">MIN(INDIRECT("AR"&amp;$Y2452):INDIRECT("AR"&amp;$AA2452))</f>
        <v>4.9572649572649574</v>
      </c>
    </row>
    <row r="2453" spans="1:51" x14ac:dyDescent="0.4">
      <c r="A2453">
        <f t="shared" si="1322"/>
        <v>201903</v>
      </c>
      <c r="B2453" t="s">
        <v>448</v>
      </c>
      <c r="C2453" t="s">
        <v>647</v>
      </c>
      <c r="D2453" t="str">
        <f ca="1">"I"&amp;RANDBETWEEN(101,120)</f>
        <v>I106</v>
      </c>
      <c r="E2453">
        <f t="shared" ca="1" si="1333"/>
        <v>14</v>
      </c>
      <c r="F2453">
        <f t="shared" ca="1" si="1334"/>
        <v>14</v>
      </c>
      <c r="G2453" t="str">
        <f t="shared" ref="G2453:G2516" ca="1" si="1349">LEFT(H2453,3)</f>
        <v>S11</v>
      </c>
      <c r="H2453" t="str">
        <f t="shared" ref="H2453:H2516" ca="1" si="1350">"S"&amp;RANDBETWEEN(101,120)</f>
        <v>S110</v>
      </c>
      <c r="I2453">
        <f ca="1">VLOOKUP(D2453,PRC!$A$2:$B$21,2,0)*E2453</f>
        <v>280000</v>
      </c>
      <c r="J2453">
        <f t="shared" ca="1" si="1335"/>
        <v>249196</v>
      </c>
      <c r="K2453">
        <f ca="1">VLOOKUP(D2453,PRC!$A$1:$C$21,3,0)*E2453</f>
        <v>148400</v>
      </c>
      <c r="L2453">
        <f t="shared" ca="1" si="1336"/>
        <v>28000</v>
      </c>
      <c r="M2453">
        <f t="shared" ca="1" si="1337"/>
        <v>6000</v>
      </c>
      <c r="N2453">
        <f t="shared" ca="1" si="1338"/>
        <v>45000</v>
      </c>
      <c r="O2453">
        <f t="shared" ca="1" si="1339"/>
        <v>25000</v>
      </c>
      <c r="P2453">
        <f t="shared" ref="P2453:P2516" ca="1" si="1351">J2453-SUM(K2453:O2453)</f>
        <v>-3204</v>
      </c>
      <c r="Q2453">
        <f ca="1">IF(P2453&gt;0,1,0)</f>
        <v>0</v>
      </c>
      <c r="R2453">
        <f t="shared" ca="1" si="1340"/>
        <v>11</v>
      </c>
      <c r="S2453">
        <f t="shared" ca="1" si="1341"/>
        <v>10</v>
      </c>
      <c r="T2453">
        <f t="shared" ca="1" si="1342"/>
        <v>2</v>
      </c>
      <c r="U2453">
        <f t="shared" ca="1" si="1343"/>
        <v>16</v>
      </c>
      <c r="V2453">
        <f t="shared" ca="1" si="1344"/>
        <v>9</v>
      </c>
      <c r="W2453" t="str">
        <f>C2453&amp;A2453&amp;"SALES"</f>
        <v>LP201903SALES</v>
      </c>
      <c r="X2453">
        <f t="shared" si="1346"/>
        <v>2453</v>
      </c>
      <c r="Y2453">
        <f t="shared" si="1347"/>
        <v>2452</v>
      </c>
      <c r="Z2453">
        <f t="shared" si="1348"/>
        <v>2453</v>
      </c>
      <c r="AA2453">
        <f t="shared" si="1345"/>
        <v>2951</v>
      </c>
      <c r="AB2453">
        <f t="shared" si="1323"/>
        <v>500</v>
      </c>
      <c r="AC2453" s="4" t="s">
        <v>1107</v>
      </c>
      <c r="AD2453">
        <f>VLOOKUP(C2453&amp;A2453&amp;AC2453,PRF_POL!$A$2:$J$97,5,0)</f>
        <v>15</v>
      </c>
      <c r="AE2453">
        <f>$AE$3</f>
        <v>60</v>
      </c>
      <c r="AF2453">
        <f>VLOOKUP($C2453&amp;$A2453&amp;$AC2453,PRF_POL!$A$2:$J$97,6,0)</f>
        <v>15</v>
      </c>
      <c r="AG2453">
        <f>VLOOKUP($C2453&amp;$A2453&amp;$AC2453,PRF_POL!$A$2:$J$97,7,0)</f>
        <v>10</v>
      </c>
      <c r="AH2453">
        <f>VLOOKUP($C2453&amp;$A2453&amp;$AC2453,PRF_POL!$A$2:$J$97,8,0)</f>
        <v>3</v>
      </c>
      <c r="AI2453">
        <f>VLOOKUP($C2453&amp;$A2453&amp;$AC2453,PRF_POL!$A$2:$J$97,9,0)</f>
        <v>20</v>
      </c>
      <c r="AJ2453">
        <f>VLOOKUP($C2453&amp;$A2453&amp;$AC2453,PRF_POL!$A$2:$J$97,10,0)</f>
        <v>10</v>
      </c>
      <c r="AK2453">
        <f>SUM(AE2453:AJ2453)</f>
        <v>118</v>
      </c>
      <c r="AL2453" s="3">
        <f ca="1">SUM(INDIRECT("J"&amp;Y2452):INDIRECT("J"&amp;AA2452))</f>
        <v>3470052550</v>
      </c>
      <c r="AM2453" t="str">
        <f t="shared" si="1324"/>
        <v>201903LP</v>
      </c>
      <c r="AN2453">
        <f ca="1">(1-J2453/I2453)*100</f>
        <v>11.001428571428573</v>
      </c>
      <c r="AO2453">
        <f ca="1">L2453/$I2453*100</f>
        <v>10</v>
      </c>
      <c r="AP2453">
        <f t="shared" ca="1" si="1325"/>
        <v>2.1428571428571428</v>
      </c>
      <c r="AQ2453">
        <f t="shared" ca="1" si="1326"/>
        <v>16.071428571428573</v>
      </c>
      <c r="AR2453">
        <f t="shared" ca="1" si="1327"/>
        <v>8.9285714285714288</v>
      </c>
      <c r="AS2453">
        <f ca="1">P2453/J2453</f>
        <v>-1.2857349235140212E-2</v>
      </c>
      <c r="AT2453">
        <f ca="1">MAX(INDIRECT("E"&amp;$Y2452):INDIRECT("E"&amp;$AA2452))</f>
        <v>15</v>
      </c>
      <c r="AU2453">
        <f ca="1">MAX(INDIRECT("AN"&amp;$Y2452):INDIRECT("AN"&amp;$AA2452))</f>
        <v>15.010000000000002</v>
      </c>
      <c r="AV2453">
        <f ca="1">MAX(INDIRECT("AO"&amp;$Y2452):INDIRECT("AO"&amp;$AA2452))</f>
        <v>11.111111111111111</v>
      </c>
      <c r="AW2453">
        <f ca="1">MAX(INDIRECT("AP"&amp;$Y2452):INDIRECT("AP"&amp;$AA2452))</f>
        <v>3.6363636363636362</v>
      </c>
      <c r="AX2453">
        <f ca="1">MAX(INDIRECT("AQ"&amp;$Y2452):INDIRECT("AQ"&amp;$AA2452))</f>
        <v>20</v>
      </c>
      <c r="AY2453">
        <f ca="1">MAX(INDIRECT("AR"&amp;$Y2452):INDIRECT("AR"&amp;$AA2452))</f>
        <v>10.059171597633137</v>
      </c>
    </row>
    <row r="2454" spans="1:51" x14ac:dyDescent="0.4">
      <c r="A2454">
        <f t="shared" si="1322"/>
        <v>201903</v>
      </c>
      <c r="B2454" t="s">
        <v>449</v>
      </c>
      <c r="C2454" t="s">
        <v>647</v>
      </c>
      <c r="D2454" t="str">
        <f t="shared" ref="D2454:D2517" ca="1" si="1352">"I"&amp;RANDBETWEEN(101,120)</f>
        <v>I120</v>
      </c>
      <c r="E2454">
        <f t="shared" ca="1" si="1333"/>
        <v>12</v>
      </c>
      <c r="F2454">
        <f t="shared" ca="1" si="1334"/>
        <v>11</v>
      </c>
      <c r="G2454" t="str">
        <f t="shared" ca="1" si="1349"/>
        <v>S11</v>
      </c>
      <c r="H2454" t="str">
        <f t="shared" ca="1" si="1350"/>
        <v>S113</v>
      </c>
      <c r="I2454">
        <f ca="1">VLOOKUP(D2454,PRC!$A$2:$B$21,2,0)*E2454</f>
        <v>51600000</v>
      </c>
      <c r="J2454">
        <f t="shared" ca="1" si="1335"/>
        <v>45923996</v>
      </c>
      <c r="K2454">
        <f ca="1">VLOOKUP(D2454,PRC!$A$1:$C$21,3,0)*E2454</f>
        <v>23220000</v>
      </c>
      <c r="L2454">
        <f t="shared" ca="1" si="1336"/>
        <v>5160000</v>
      </c>
      <c r="M2454">
        <f t="shared" ca="1" si="1337"/>
        <v>1548000</v>
      </c>
      <c r="N2454">
        <f t="shared" ca="1" si="1338"/>
        <v>9288000</v>
      </c>
      <c r="O2454">
        <f t="shared" ca="1" si="1339"/>
        <v>3612000</v>
      </c>
      <c r="P2454">
        <f t="shared" ca="1" si="1351"/>
        <v>3095996</v>
      </c>
      <c r="Q2454">
        <f ca="1">IF(P2454&gt;0,1,0)</f>
        <v>1</v>
      </c>
      <c r="R2454">
        <f t="shared" ca="1" si="1340"/>
        <v>11</v>
      </c>
      <c r="S2454">
        <f t="shared" ca="1" si="1341"/>
        <v>10</v>
      </c>
      <c r="T2454">
        <f t="shared" ca="1" si="1342"/>
        <v>3</v>
      </c>
      <c r="U2454">
        <f t="shared" ca="1" si="1343"/>
        <v>18</v>
      </c>
      <c r="V2454">
        <f t="shared" ca="1" si="1344"/>
        <v>7</v>
      </c>
      <c r="X2454">
        <f t="shared" si="1346"/>
        <v>2454</v>
      </c>
      <c r="Y2454">
        <f t="shared" si="1347"/>
        <v>2452</v>
      </c>
      <c r="Z2454">
        <f t="shared" si="1348"/>
        <v>2453</v>
      </c>
      <c r="AA2454">
        <f t="shared" si="1345"/>
        <v>2951</v>
      </c>
      <c r="AB2454">
        <f t="shared" si="1323"/>
        <v>500</v>
      </c>
      <c r="AK2454" s="3">
        <f ca="1">SUM(INDIRECT("Q"&amp;Y2452):INDIRECT("Q"&amp;AA2452))</f>
        <v>368</v>
      </c>
      <c r="AL2454">
        <f ca="1">AL2452/AL2453</f>
        <v>9.3514217817825263E-2</v>
      </c>
      <c r="AM2454" t="str">
        <f t="shared" si="1324"/>
        <v>201903LP</v>
      </c>
      <c r="AN2454">
        <f t="shared" ref="AN2454:AN2517" ca="1" si="1353">(1-J2454/I2454)*100</f>
        <v>11.000007751937979</v>
      </c>
      <c r="AO2454">
        <f t="shared" ref="AO2454:AO2517" ca="1" si="1354">L2454/$I2454*100</f>
        <v>10</v>
      </c>
      <c r="AP2454">
        <f t="shared" ca="1" si="1325"/>
        <v>3</v>
      </c>
      <c r="AQ2454">
        <f t="shared" ca="1" si="1326"/>
        <v>18</v>
      </c>
      <c r="AR2454">
        <f t="shared" ca="1" si="1327"/>
        <v>7.0000000000000009</v>
      </c>
      <c r="AS2454">
        <f ca="1">P2454/J2454</f>
        <v>6.7415649108583664E-2</v>
      </c>
      <c r="AT2454" t="str">
        <f ca="1">IF(ABS(AT2452-AD2452)&lt;AD2452+(AD2453-AD2452)*5%,"ok","chk")</f>
        <v>ok</v>
      </c>
      <c r="AU2454" t="str">
        <f ca="1">IF(ABS(AU2452-AF2452)&lt;AF2452+(AF2453-AF2452)*5%,"ok","chk")</f>
        <v>ok</v>
      </c>
      <c r="AV2454" t="str">
        <f t="shared" ref="AV2454" ca="1" si="1355">IF(ABS(AV2452-AG2452)&lt;AG2452+(AG2453-AG2452)*5%,"ok","chk")</f>
        <v>ok</v>
      </c>
      <c r="AW2454" t="str">
        <f t="shared" ref="AW2454" ca="1" si="1356">IF(ABS(AW2452-AH2452)&lt;AH2452+(AH2453-AH2452)*5%,"ok","chk")</f>
        <v>ok</v>
      </c>
      <c r="AX2454" t="str">
        <f t="shared" ref="AX2454" ca="1" si="1357">IF(ABS(AX2452-AI2452)&lt;AI2452+(AI2453-AI2452)*5%,"ok","chk")</f>
        <v>ok</v>
      </c>
      <c r="AY2454" t="str">
        <f t="shared" ref="AY2454" ca="1" si="1358">IF(ABS(AY2452-AJ2452)&lt;AJ2452+(AJ2453-AJ2452)*5%,"ok","chk")</f>
        <v>ok</v>
      </c>
    </row>
    <row r="2455" spans="1:51" x14ac:dyDescent="0.4">
      <c r="A2455">
        <f t="shared" si="1322"/>
        <v>201903</v>
      </c>
      <c r="B2455" t="s">
        <v>450</v>
      </c>
      <c r="C2455" t="s">
        <v>647</v>
      </c>
      <c r="D2455" t="str">
        <f t="shared" ca="1" si="1352"/>
        <v>I105</v>
      </c>
      <c r="E2455">
        <f t="shared" ca="1" si="1333"/>
        <v>14</v>
      </c>
      <c r="F2455">
        <f t="shared" ca="1" si="1334"/>
        <v>14</v>
      </c>
      <c r="G2455" t="str">
        <f t="shared" ca="1" si="1349"/>
        <v>S10</v>
      </c>
      <c r="H2455" t="str">
        <f t="shared" ca="1" si="1350"/>
        <v>S101</v>
      </c>
      <c r="I2455">
        <f ca="1">VLOOKUP(D2455,PRC!$A$2:$B$21,2,0)*E2455</f>
        <v>1400000</v>
      </c>
      <c r="J2455">
        <f t="shared" ca="1" si="1335"/>
        <v>1189996</v>
      </c>
      <c r="K2455">
        <f ca="1">VLOOKUP(D2455,PRC!$A$1:$C$21,3,0)*E2455</f>
        <v>826000</v>
      </c>
      <c r="L2455">
        <f t="shared" ca="1" si="1336"/>
        <v>84000</v>
      </c>
      <c r="M2455">
        <f t="shared" ca="1" si="1337"/>
        <v>28000</v>
      </c>
      <c r="N2455">
        <f t="shared" ca="1" si="1338"/>
        <v>238000</v>
      </c>
      <c r="O2455">
        <f t="shared" ca="1" si="1339"/>
        <v>70000</v>
      </c>
      <c r="P2455">
        <f t="shared" ca="1" si="1351"/>
        <v>-56004</v>
      </c>
      <c r="Q2455">
        <f ca="1">IF(P2455&gt;0,1,0)</f>
        <v>0</v>
      </c>
      <c r="R2455">
        <f t="shared" ca="1" si="1340"/>
        <v>15</v>
      </c>
      <c r="S2455">
        <f t="shared" ca="1" si="1341"/>
        <v>6</v>
      </c>
      <c r="T2455">
        <f t="shared" ca="1" si="1342"/>
        <v>2</v>
      </c>
      <c r="U2455">
        <f t="shared" ca="1" si="1343"/>
        <v>17</v>
      </c>
      <c r="V2455">
        <f t="shared" ca="1" si="1344"/>
        <v>5</v>
      </c>
      <c r="X2455">
        <f t="shared" si="1346"/>
        <v>2455</v>
      </c>
      <c r="Y2455">
        <f t="shared" si="1347"/>
        <v>2452</v>
      </c>
      <c r="Z2455">
        <f t="shared" si="1348"/>
        <v>2453</v>
      </c>
      <c r="AA2455">
        <f t="shared" si="1345"/>
        <v>2951</v>
      </c>
      <c r="AB2455">
        <f t="shared" si="1323"/>
        <v>500</v>
      </c>
      <c r="AK2455" s="2">
        <f ca="1">AK2454/AB2452</f>
        <v>0.73599999999999999</v>
      </c>
      <c r="AM2455" t="str">
        <f t="shared" si="1324"/>
        <v>201903LP</v>
      </c>
      <c r="AN2455">
        <f t="shared" ca="1" si="1353"/>
        <v>15.00028571428571</v>
      </c>
      <c r="AO2455">
        <f t="shared" ca="1" si="1354"/>
        <v>6</v>
      </c>
      <c r="AP2455">
        <f t="shared" ca="1" si="1325"/>
        <v>2</v>
      </c>
      <c r="AQ2455">
        <f t="shared" ca="1" si="1326"/>
        <v>17</v>
      </c>
      <c r="AR2455">
        <f t="shared" ca="1" si="1327"/>
        <v>5</v>
      </c>
      <c r="AS2455">
        <f ca="1">P2455/J2455</f>
        <v>-4.7062343066699382E-2</v>
      </c>
      <c r="AT2455" t="str">
        <f ca="1">IF(ABS(AD2453-AT2453)&lt;AT2453+(AD2453-AD2452)*5%,"ok","chk")</f>
        <v>ok</v>
      </c>
      <c r="AU2455" t="str">
        <f ca="1">IF(ABS(AF2453-AU2453)&lt;AU2453+(AF2453-AF2452)*5%,"ok","chk")</f>
        <v>ok</v>
      </c>
      <c r="AV2455" t="str">
        <f t="shared" ref="AV2455" ca="1" si="1359">IF(ABS(AG2453-AV2453)&lt;AV2453+(AG2453-AG2452)*5%,"ok","chk")</f>
        <v>ok</v>
      </c>
      <c r="AW2455" t="str">
        <f t="shared" ref="AW2455" ca="1" si="1360">IF(ABS(AH2453-AW2453)&lt;AW2453+(AH2453-AH2452)*5%,"ok","chk")</f>
        <v>ok</v>
      </c>
      <c r="AX2455" t="str">
        <f t="shared" ref="AX2455" ca="1" si="1361">IF(ABS(AI2453-AX2453)&lt;AX2453+(AI2453-AI2452)*5%,"ok","chk")</f>
        <v>ok</v>
      </c>
      <c r="AY2455" t="str">
        <f t="shared" ref="AY2455" ca="1" si="1362">IF(ABS(AJ2453-AY2453)&lt;AY2453+(AJ2453-AJ2452)*5%,"ok","chk")</f>
        <v>ok</v>
      </c>
    </row>
    <row r="2456" spans="1:51" x14ac:dyDescent="0.4">
      <c r="A2456">
        <f t="shared" si="1322"/>
        <v>201903</v>
      </c>
      <c r="B2456" t="s">
        <v>451</v>
      </c>
      <c r="C2456" t="s">
        <v>647</v>
      </c>
      <c r="D2456" t="str">
        <f t="shared" ca="1" si="1352"/>
        <v>I117</v>
      </c>
      <c r="E2456">
        <f t="shared" ca="1" si="1333"/>
        <v>10</v>
      </c>
      <c r="F2456">
        <f t="shared" ca="1" si="1334"/>
        <v>13</v>
      </c>
      <c r="G2456" t="str">
        <f t="shared" ca="1" si="1349"/>
        <v>S11</v>
      </c>
      <c r="H2456" t="str">
        <f t="shared" ca="1" si="1350"/>
        <v>S115</v>
      </c>
      <c r="I2456">
        <f ca="1">VLOOKUP(D2456,PRC!$A$2:$B$21,2,0)*E2456</f>
        <v>25000000</v>
      </c>
      <c r="J2456">
        <f t="shared" ca="1" si="1335"/>
        <v>22499996</v>
      </c>
      <c r="K2456">
        <f ca="1">VLOOKUP(D2456,PRC!$A$1:$C$21,3,0)*E2456</f>
        <v>11500000</v>
      </c>
      <c r="L2456">
        <f t="shared" ca="1" si="1336"/>
        <v>2000000</v>
      </c>
      <c r="M2456">
        <f t="shared" ca="1" si="1337"/>
        <v>250000</v>
      </c>
      <c r="N2456">
        <f t="shared" ca="1" si="1338"/>
        <v>4750000</v>
      </c>
      <c r="O2456">
        <f t="shared" ca="1" si="1339"/>
        <v>1500000</v>
      </c>
      <c r="P2456">
        <f t="shared" ca="1" si="1351"/>
        <v>2499996</v>
      </c>
      <c r="Q2456">
        <f ca="1">IF(P2456&gt;0,1,0)</f>
        <v>1</v>
      </c>
      <c r="R2456">
        <f t="shared" ca="1" si="1340"/>
        <v>10</v>
      </c>
      <c r="S2456">
        <f t="shared" ca="1" si="1341"/>
        <v>8</v>
      </c>
      <c r="T2456">
        <f t="shared" ca="1" si="1342"/>
        <v>1</v>
      </c>
      <c r="U2456">
        <f t="shared" ca="1" si="1343"/>
        <v>19</v>
      </c>
      <c r="V2456">
        <f t="shared" ca="1" si="1344"/>
        <v>6</v>
      </c>
      <c r="X2456">
        <f t="shared" si="1346"/>
        <v>2456</v>
      </c>
      <c r="Y2456">
        <f t="shared" si="1347"/>
        <v>2452</v>
      </c>
      <c r="Z2456">
        <f t="shared" si="1348"/>
        <v>2453</v>
      </c>
      <c r="AA2456">
        <f t="shared" si="1345"/>
        <v>2951</v>
      </c>
      <c r="AB2456">
        <f t="shared" si="1323"/>
        <v>500</v>
      </c>
      <c r="AM2456" t="str">
        <f t="shared" si="1324"/>
        <v>201903LP</v>
      </c>
      <c r="AN2456">
        <f t="shared" ca="1" si="1353"/>
        <v>10.000016</v>
      </c>
      <c r="AO2456">
        <f t="shared" ca="1" si="1354"/>
        <v>8</v>
      </c>
      <c r="AP2456">
        <f t="shared" ca="1" si="1325"/>
        <v>1</v>
      </c>
      <c r="AQ2456">
        <f t="shared" ca="1" si="1326"/>
        <v>19</v>
      </c>
      <c r="AR2456">
        <f t="shared" ca="1" si="1327"/>
        <v>6</v>
      </c>
      <c r="AS2456">
        <f ca="1">P2456/J2456</f>
        <v>0.11111095308639166</v>
      </c>
    </row>
    <row r="2457" spans="1:51" x14ac:dyDescent="0.4">
      <c r="A2457">
        <f t="shared" si="1322"/>
        <v>201903</v>
      </c>
      <c r="B2457" t="s">
        <v>452</v>
      </c>
      <c r="C2457" t="s">
        <v>647</v>
      </c>
      <c r="D2457" t="str">
        <f t="shared" ca="1" si="1352"/>
        <v>I115</v>
      </c>
      <c r="E2457">
        <f t="shared" ca="1" si="1333"/>
        <v>15</v>
      </c>
      <c r="F2457">
        <f t="shared" ca="1" si="1334"/>
        <v>11</v>
      </c>
      <c r="G2457" t="str">
        <f t="shared" ca="1" si="1349"/>
        <v>S10</v>
      </c>
      <c r="H2457" t="str">
        <f t="shared" ca="1" si="1350"/>
        <v>S105</v>
      </c>
      <c r="I2457">
        <f ca="1">VLOOKUP(D2457,PRC!$A$2:$B$21,2,0)*E2457</f>
        <v>75000</v>
      </c>
      <c r="J2457">
        <f t="shared" ca="1" si="1335"/>
        <v>66746</v>
      </c>
      <c r="K2457">
        <f ca="1">VLOOKUP(D2457,PRC!$A$1:$C$21,3,0)*E2457</f>
        <v>36000</v>
      </c>
      <c r="L2457">
        <f t="shared" ca="1" si="1336"/>
        <v>4000</v>
      </c>
      <c r="M2457">
        <f t="shared" ca="1" si="1337"/>
        <v>2000</v>
      </c>
      <c r="N2457">
        <f t="shared" ca="1" si="1338"/>
        <v>8000</v>
      </c>
      <c r="O2457">
        <f t="shared" ca="1" si="1339"/>
        <v>7000</v>
      </c>
      <c r="P2457">
        <f t="shared" ca="1" si="1351"/>
        <v>9746</v>
      </c>
      <c r="Q2457">
        <f ca="1">IF(P2457&gt;0,1,0)</f>
        <v>1</v>
      </c>
      <c r="R2457">
        <f t="shared" ca="1" si="1340"/>
        <v>11</v>
      </c>
      <c r="S2457">
        <f t="shared" ca="1" si="1341"/>
        <v>5</v>
      </c>
      <c r="T2457">
        <f t="shared" ca="1" si="1342"/>
        <v>2</v>
      </c>
      <c r="U2457">
        <f t="shared" ca="1" si="1343"/>
        <v>11</v>
      </c>
      <c r="V2457">
        <f t="shared" ca="1" si="1344"/>
        <v>9</v>
      </c>
      <c r="X2457">
        <f t="shared" si="1346"/>
        <v>2457</v>
      </c>
      <c r="Y2457">
        <f t="shared" si="1347"/>
        <v>2452</v>
      </c>
      <c r="Z2457">
        <f t="shared" si="1348"/>
        <v>2453</v>
      </c>
      <c r="AA2457">
        <f t="shared" si="1345"/>
        <v>2951</v>
      </c>
      <c r="AB2457">
        <f t="shared" si="1323"/>
        <v>500</v>
      </c>
      <c r="AM2457" t="str">
        <f t="shared" si="1324"/>
        <v>201903LP</v>
      </c>
      <c r="AN2457">
        <f t="shared" ca="1" si="1353"/>
        <v>11.005333333333333</v>
      </c>
      <c r="AO2457">
        <f t="shared" ca="1" si="1354"/>
        <v>5.3333333333333339</v>
      </c>
      <c r="AP2457">
        <f t="shared" ca="1" si="1325"/>
        <v>2.666666666666667</v>
      </c>
      <c r="AQ2457">
        <f t="shared" ca="1" si="1326"/>
        <v>10.666666666666668</v>
      </c>
      <c r="AR2457">
        <f t="shared" ca="1" si="1327"/>
        <v>9.3333333333333339</v>
      </c>
      <c r="AS2457">
        <f ca="1">P2457/J2457</f>
        <v>0.14601624067359842</v>
      </c>
    </row>
    <row r="2458" spans="1:51" x14ac:dyDescent="0.4">
      <c r="A2458">
        <f t="shared" si="1322"/>
        <v>201903</v>
      </c>
      <c r="B2458" t="s">
        <v>453</v>
      </c>
      <c r="C2458" t="s">
        <v>647</v>
      </c>
      <c r="D2458" t="str">
        <f t="shared" ca="1" si="1352"/>
        <v>I120</v>
      </c>
      <c r="E2458">
        <f t="shared" ca="1" si="1333"/>
        <v>12</v>
      </c>
      <c r="F2458">
        <f t="shared" ca="1" si="1334"/>
        <v>11</v>
      </c>
      <c r="G2458" t="str">
        <f t="shared" ca="1" si="1349"/>
        <v>S12</v>
      </c>
      <c r="H2458" t="str">
        <f t="shared" ca="1" si="1350"/>
        <v>S120</v>
      </c>
      <c r="I2458">
        <f ca="1">VLOOKUP(D2458,PRC!$A$2:$B$21,2,0)*E2458</f>
        <v>51600000</v>
      </c>
      <c r="J2458">
        <f t="shared" ca="1" si="1335"/>
        <v>45407996</v>
      </c>
      <c r="K2458">
        <f ca="1">VLOOKUP(D2458,PRC!$A$1:$C$21,3,0)*E2458</f>
        <v>23220000</v>
      </c>
      <c r="L2458">
        <f t="shared" ca="1" si="1336"/>
        <v>5160000</v>
      </c>
      <c r="M2458">
        <f t="shared" ca="1" si="1337"/>
        <v>1032000</v>
      </c>
      <c r="N2458">
        <f t="shared" ca="1" si="1338"/>
        <v>8772000</v>
      </c>
      <c r="O2458">
        <f t="shared" ca="1" si="1339"/>
        <v>4644000</v>
      </c>
      <c r="P2458">
        <f t="shared" ca="1" si="1351"/>
        <v>2579996</v>
      </c>
      <c r="Q2458">
        <f ca="1">IF(P2458&gt;0,1,0)</f>
        <v>1</v>
      </c>
      <c r="R2458">
        <f t="shared" ca="1" si="1340"/>
        <v>12</v>
      </c>
      <c r="S2458">
        <f t="shared" ca="1" si="1341"/>
        <v>10</v>
      </c>
      <c r="T2458">
        <f t="shared" ca="1" si="1342"/>
        <v>2</v>
      </c>
      <c r="U2458">
        <f t="shared" ca="1" si="1343"/>
        <v>17</v>
      </c>
      <c r="V2458">
        <f t="shared" ca="1" si="1344"/>
        <v>9</v>
      </c>
      <c r="X2458">
        <f t="shared" si="1346"/>
        <v>2458</v>
      </c>
      <c r="Y2458">
        <f t="shared" si="1347"/>
        <v>2452</v>
      </c>
      <c r="Z2458">
        <f t="shared" si="1348"/>
        <v>2453</v>
      </c>
      <c r="AA2458">
        <f t="shared" si="1345"/>
        <v>2951</v>
      </c>
      <c r="AB2458">
        <f t="shared" si="1323"/>
        <v>500</v>
      </c>
      <c r="AM2458" t="str">
        <f t="shared" si="1324"/>
        <v>201903LP</v>
      </c>
      <c r="AN2458">
        <f t="shared" ca="1" si="1353"/>
        <v>12.00000775193798</v>
      </c>
      <c r="AO2458">
        <f t="shared" ca="1" si="1354"/>
        <v>10</v>
      </c>
      <c r="AP2458">
        <f t="shared" ca="1" si="1325"/>
        <v>2</v>
      </c>
      <c r="AQ2458">
        <f t="shared" ca="1" si="1326"/>
        <v>17</v>
      </c>
      <c r="AR2458">
        <f t="shared" ca="1" si="1327"/>
        <v>9</v>
      </c>
      <c r="AS2458">
        <f ca="1">P2458/J2458</f>
        <v>5.681809873309538E-2</v>
      </c>
    </row>
    <row r="2459" spans="1:51" x14ac:dyDescent="0.4">
      <c r="A2459">
        <f t="shared" si="1322"/>
        <v>201903</v>
      </c>
      <c r="B2459" t="s">
        <v>454</v>
      </c>
      <c r="C2459" t="s">
        <v>647</v>
      </c>
      <c r="D2459" t="str">
        <f t="shared" ca="1" si="1352"/>
        <v>I115</v>
      </c>
      <c r="E2459">
        <f t="shared" ca="1" si="1333"/>
        <v>11</v>
      </c>
      <c r="F2459">
        <f t="shared" ca="1" si="1334"/>
        <v>11</v>
      </c>
      <c r="G2459" t="str">
        <f t="shared" ca="1" si="1349"/>
        <v>S11</v>
      </c>
      <c r="H2459" t="str">
        <f t="shared" ca="1" si="1350"/>
        <v>S111</v>
      </c>
      <c r="I2459">
        <f ca="1">VLOOKUP(D2459,PRC!$A$2:$B$21,2,0)*E2459</f>
        <v>55000</v>
      </c>
      <c r="J2459">
        <f t="shared" ca="1" si="1335"/>
        <v>48946</v>
      </c>
      <c r="K2459">
        <f ca="1">VLOOKUP(D2459,PRC!$A$1:$C$21,3,0)*E2459</f>
        <v>26400</v>
      </c>
      <c r="L2459">
        <f t="shared" ca="1" si="1336"/>
        <v>4000</v>
      </c>
      <c r="M2459">
        <f t="shared" ca="1" si="1337"/>
        <v>1000</v>
      </c>
      <c r="N2459">
        <f t="shared" ca="1" si="1338"/>
        <v>10000</v>
      </c>
      <c r="O2459">
        <f t="shared" ca="1" si="1339"/>
        <v>5000</v>
      </c>
      <c r="P2459">
        <f t="shared" ca="1" si="1351"/>
        <v>2546</v>
      </c>
      <c r="Q2459">
        <f ca="1">IF(P2459&gt;0,1,0)</f>
        <v>1</v>
      </c>
      <c r="R2459">
        <f t="shared" ca="1" si="1340"/>
        <v>11</v>
      </c>
      <c r="S2459">
        <f t="shared" ca="1" si="1341"/>
        <v>8</v>
      </c>
      <c r="T2459">
        <f t="shared" ca="1" si="1342"/>
        <v>2</v>
      </c>
      <c r="U2459">
        <f t="shared" ca="1" si="1343"/>
        <v>18</v>
      </c>
      <c r="V2459">
        <f t="shared" ca="1" si="1344"/>
        <v>9</v>
      </c>
      <c r="X2459">
        <f t="shared" si="1346"/>
        <v>2459</v>
      </c>
      <c r="Y2459">
        <f t="shared" si="1347"/>
        <v>2452</v>
      </c>
      <c r="Z2459">
        <f t="shared" si="1348"/>
        <v>2453</v>
      </c>
      <c r="AA2459">
        <f t="shared" si="1345"/>
        <v>2951</v>
      </c>
      <c r="AB2459">
        <f t="shared" si="1323"/>
        <v>500</v>
      </c>
      <c r="AM2459" t="str">
        <f t="shared" si="1324"/>
        <v>201903LP</v>
      </c>
      <c r="AN2459">
        <f t="shared" ca="1" si="1353"/>
        <v>11.007272727272731</v>
      </c>
      <c r="AO2459">
        <f t="shared" ca="1" si="1354"/>
        <v>7.2727272727272725</v>
      </c>
      <c r="AP2459">
        <f t="shared" ca="1" si="1325"/>
        <v>1.8181818181818181</v>
      </c>
      <c r="AQ2459">
        <f t="shared" ca="1" si="1326"/>
        <v>18.181818181818183</v>
      </c>
      <c r="AR2459">
        <f t="shared" ca="1" si="1327"/>
        <v>9.0909090909090917</v>
      </c>
      <c r="AS2459">
        <f ca="1">P2459/J2459</f>
        <v>5.2016507988395376E-2</v>
      </c>
    </row>
    <row r="2460" spans="1:51" x14ac:dyDescent="0.4">
      <c r="A2460">
        <f t="shared" si="1322"/>
        <v>201903</v>
      </c>
      <c r="B2460" t="s">
        <v>455</v>
      </c>
      <c r="C2460" t="s">
        <v>647</v>
      </c>
      <c r="D2460" t="str">
        <f t="shared" ca="1" si="1352"/>
        <v>I114</v>
      </c>
      <c r="E2460">
        <f t="shared" ca="1" si="1333"/>
        <v>14</v>
      </c>
      <c r="F2460">
        <f t="shared" ca="1" si="1334"/>
        <v>15</v>
      </c>
      <c r="G2460" t="str">
        <f t="shared" ca="1" si="1349"/>
        <v>S11</v>
      </c>
      <c r="H2460" t="str">
        <f t="shared" ca="1" si="1350"/>
        <v>S117</v>
      </c>
      <c r="I2460">
        <f ca="1">VLOOKUP(D2460,PRC!$A$2:$B$21,2,0)*E2460</f>
        <v>3360000</v>
      </c>
      <c r="J2460">
        <f t="shared" ca="1" si="1335"/>
        <v>2956796</v>
      </c>
      <c r="K2460">
        <f ca="1">VLOOKUP(D2460,PRC!$A$1:$C$21,3,0)*E2460</f>
        <v>1948800</v>
      </c>
      <c r="L2460">
        <f t="shared" ca="1" si="1336"/>
        <v>168000</v>
      </c>
      <c r="M2460">
        <f t="shared" ca="1" si="1337"/>
        <v>101000</v>
      </c>
      <c r="N2460">
        <f t="shared" ca="1" si="1338"/>
        <v>672000</v>
      </c>
      <c r="O2460">
        <f t="shared" ca="1" si="1339"/>
        <v>269000</v>
      </c>
      <c r="P2460">
        <f t="shared" ca="1" si="1351"/>
        <v>-202004</v>
      </c>
      <c r="Q2460">
        <f ca="1">IF(P2460&gt;0,1,0)</f>
        <v>0</v>
      </c>
      <c r="R2460">
        <f t="shared" ca="1" si="1340"/>
        <v>12</v>
      </c>
      <c r="S2460">
        <f t="shared" ca="1" si="1341"/>
        <v>5</v>
      </c>
      <c r="T2460">
        <f t="shared" ca="1" si="1342"/>
        <v>3</v>
      </c>
      <c r="U2460">
        <f t="shared" ca="1" si="1343"/>
        <v>20</v>
      </c>
      <c r="V2460">
        <f t="shared" ca="1" si="1344"/>
        <v>8</v>
      </c>
      <c r="X2460">
        <f t="shared" si="1346"/>
        <v>2460</v>
      </c>
      <c r="Y2460">
        <f t="shared" si="1347"/>
        <v>2452</v>
      </c>
      <c r="Z2460">
        <f t="shared" si="1348"/>
        <v>2453</v>
      </c>
      <c r="AA2460">
        <f t="shared" si="1345"/>
        <v>2951</v>
      </c>
      <c r="AB2460">
        <f t="shared" si="1323"/>
        <v>500</v>
      </c>
      <c r="AM2460" t="str">
        <f t="shared" si="1324"/>
        <v>201903LP</v>
      </c>
      <c r="AN2460">
        <f t="shared" ca="1" si="1353"/>
        <v>12.000119047619052</v>
      </c>
      <c r="AO2460">
        <f t="shared" ca="1" si="1354"/>
        <v>5</v>
      </c>
      <c r="AP2460">
        <f t="shared" ca="1" si="1325"/>
        <v>3.0059523809523809</v>
      </c>
      <c r="AQ2460">
        <f t="shared" ca="1" si="1326"/>
        <v>20</v>
      </c>
      <c r="AR2460">
        <f t="shared" ca="1" si="1327"/>
        <v>8.0059523809523796</v>
      </c>
      <c r="AS2460">
        <f ca="1">P2460/J2460</f>
        <v>-6.8318544803226189E-2</v>
      </c>
    </row>
    <row r="2461" spans="1:51" x14ac:dyDescent="0.4">
      <c r="A2461">
        <f t="shared" si="1322"/>
        <v>201903</v>
      </c>
      <c r="B2461" t="s">
        <v>456</v>
      </c>
      <c r="C2461" t="s">
        <v>647</v>
      </c>
      <c r="D2461" t="str">
        <f t="shared" ca="1" si="1352"/>
        <v>I108</v>
      </c>
      <c r="E2461">
        <f t="shared" ca="1" si="1333"/>
        <v>14</v>
      </c>
      <c r="F2461">
        <f t="shared" ca="1" si="1334"/>
        <v>10</v>
      </c>
      <c r="G2461" t="str">
        <f t="shared" ca="1" si="1349"/>
        <v>S10</v>
      </c>
      <c r="H2461" t="str">
        <f t="shared" ca="1" si="1350"/>
        <v>S106</v>
      </c>
      <c r="I2461">
        <f ca="1">VLOOKUP(D2461,PRC!$A$2:$B$21,2,0)*E2461</f>
        <v>560000</v>
      </c>
      <c r="J2461">
        <f t="shared" ca="1" si="1335"/>
        <v>503996</v>
      </c>
      <c r="K2461">
        <f ca="1">VLOOKUP(D2461,PRC!$A$1:$C$21,3,0)*E2461</f>
        <v>257600</v>
      </c>
      <c r="L2461">
        <f t="shared" ca="1" si="1336"/>
        <v>39000</v>
      </c>
      <c r="M2461">
        <f t="shared" ca="1" si="1337"/>
        <v>17000</v>
      </c>
      <c r="N2461">
        <f t="shared" ca="1" si="1338"/>
        <v>56000</v>
      </c>
      <c r="O2461">
        <f t="shared" ca="1" si="1339"/>
        <v>39000</v>
      </c>
      <c r="P2461">
        <f t="shared" ca="1" si="1351"/>
        <v>95396</v>
      </c>
      <c r="Q2461">
        <f ca="1">IF(P2461&gt;0,1,0)</f>
        <v>1</v>
      </c>
      <c r="R2461">
        <f t="shared" ca="1" si="1340"/>
        <v>10</v>
      </c>
      <c r="S2461">
        <f t="shared" ca="1" si="1341"/>
        <v>7</v>
      </c>
      <c r="T2461">
        <f t="shared" ca="1" si="1342"/>
        <v>3</v>
      </c>
      <c r="U2461">
        <f t="shared" ca="1" si="1343"/>
        <v>10</v>
      </c>
      <c r="V2461">
        <f t="shared" ca="1" si="1344"/>
        <v>7</v>
      </c>
      <c r="X2461">
        <f t="shared" si="1346"/>
        <v>2461</v>
      </c>
      <c r="Y2461">
        <f t="shared" si="1347"/>
        <v>2452</v>
      </c>
      <c r="Z2461">
        <f t="shared" si="1348"/>
        <v>2453</v>
      </c>
      <c r="AA2461">
        <f t="shared" si="1345"/>
        <v>2951</v>
      </c>
      <c r="AB2461">
        <f t="shared" si="1323"/>
        <v>500</v>
      </c>
      <c r="AM2461" t="str">
        <f t="shared" si="1324"/>
        <v>201903LP</v>
      </c>
      <c r="AN2461">
        <f t="shared" ca="1" si="1353"/>
        <v>10.000714285714285</v>
      </c>
      <c r="AO2461">
        <f t="shared" ca="1" si="1354"/>
        <v>6.9642857142857144</v>
      </c>
      <c r="AP2461">
        <f t="shared" ca="1" si="1325"/>
        <v>3.0357142857142856</v>
      </c>
      <c r="AQ2461">
        <f t="shared" ca="1" si="1326"/>
        <v>10</v>
      </c>
      <c r="AR2461">
        <f t="shared" ca="1" si="1327"/>
        <v>6.9642857142857144</v>
      </c>
      <c r="AS2461">
        <f ca="1">P2461/J2461</f>
        <v>0.18927927999428568</v>
      </c>
    </row>
    <row r="2462" spans="1:51" x14ac:dyDescent="0.4">
      <c r="A2462">
        <f t="shared" si="1322"/>
        <v>201903</v>
      </c>
      <c r="B2462" t="s">
        <v>457</v>
      </c>
      <c r="C2462" t="s">
        <v>647</v>
      </c>
      <c r="D2462" t="str">
        <f t="shared" ca="1" si="1352"/>
        <v>I108</v>
      </c>
      <c r="E2462">
        <f t="shared" ca="1" si="1333"/>
        <v>15</v>
      </c>
      <c r="F2462">
        <f t="shared" ca="1" si="1334"/>
        <v>14</v>
      </c>
      <c r="G2462" t="str">
        <f t="shared" ca="1" si="1349"/>
        <v>S10</v>
      </c>
      <c r="H2462" t="str">
        <f t="shared" ca="1" si="1350"/>
        <v>S105</v>
      </c>
      <c r="I2462">
        <f ca="1">VLOOKUP(D2462,PRC!$A$2:$B$21,2,0)*E2462</f>
        <v>600000</v>
      </c>
      <c r="J2462">
        <f t="shared" ca="1" si="1335"/>
        <v>521996</v>
      </c>
      <c r="K2462">
        <f ca="1">VLOOKUP(D2462,PRC!$A$1:$C$21,3,0)*E2462</f>
        <v>276000</v>
      </c>
      <c r="L2462">
        <f t="shared" ca="1" si="1336"/>
        <v>48000</v>
      </c>
      <c r="M2462">
        <f t="shared" ca="1" si="1337"/>
        <v>12000</v>
      </c>
      <c r="N2462">
        <f t="shared" ca="1" si="1338"/>
        <v>72000</v>
      </c>
      <c r="O2462">
        <f t="shared" ca="1" si="1339"/>
        <v>30000</v>
      </c>
      <c r="P2462">
        <f t="shared" ca="1" si="1351"/>
        <v>83996</v>
      </c>
      <c r="Q2462">
        <f ca="1">IF(P2462&gt;0,1,0)</f>
        <v>1</v>
      </c>
      <c r="R2462">
        <f t="shared" ca="1" si="1340"/>
        <v>13</v>
      </c>
      <c r="S2462">
        <f t="shared" ca="1" si="1341"/>
        <v>8</v>
      </c>
      <c r="T2462">
        <f t="shared" ca="1" si="1342"/>
        <v>2</v>
      </c>
      <c r="U2462">
        <f t="shared" ca="1" si="1343"/>
        <v>12</v>
      </c>
      <c r="V2462">
        <f t="shared" ca="1" si="1344"/>
        <v>5</v>
      </c>
      <c r="X2462">
        <f t="shared" si="1346"/>
        <v>2462</v>
      </c>
      <c r="Y2462">
        <f t="shared" si="1347"/>
        <v>2452</v>
      </c>
      <c r="Z2462">
        <f t="shared" si="1348"/>
        <v>2453</v>
      </c>
      <c r="AA2462">
        <f t="shared" si="1345"/>
        <v>2951</v>
      </c>
      <c r="AB2462">
        <f t="shared" si="1323"/>
        <v>500</v>
      </c>
      <c r="AM2462" t="str">
        <f t="shared" si="1324"/>
        <v>201903LP</v>
      </c>
      <c r="AN2462">
        <f t="shared" ca="1" si="1353"/>
        <v>13.000666666666671</v>
      </c>
      <c r="AO2462">
        <f t="shared" ca="1" si="1354"/>
        <v>8</v>
      </c>
      <c r="AP2462">
        <f t="shared" ca="1" si="1325"/>
        <v>2</v>
      </c>
      <c r="AQ2462">
        <f t="shared" ca="1" si="1326"/>
        <v>12</v>
      </c>
      <c r="AR2462">
        <f t="shared" ca="1" si="1327"/>
        <v>5</v>
      </c>
      <c r="AS2462">
        <f ca="1">P2462/J2462</f>
        <v>0.16091311044529077</v>
      </c>
    </row>
    <row r="2463" spans="1:51" x14ac:dyDescent="0.4">
      <c r="A2463">
        <f t="shared" si="1322"/>
        <v>201903</v>
      </c>
      <c r="B2463" t="s">
        <v>458</v>
      </c>
      <c r="C2463" t="s">
        <v>647</v>
      </c>
      <c r="D2463" t="str">
        <f t="shared" ca="1" si="1352"/>
        <v>I117</v>
      </c>
      <c r="E2463">
        <f t="shared" ca="1" si="1333"/>
        <v>13</v>
      </c>
      <c r="F2463">
        <f t="shared" ca="1" si="1334"/>
        <v>13</v>
      </c>
      <c r="G2463" t="str">
        <f t="shared" ca="1" si="1349"/>
        <v>S10</v>
      </c>
      <c r="H2463" t="str">
        <f t="shared" ca="1" si="1350"/>
        <v>S106</v>
      </c>
      <c r="I2463">
        <f ca="1">VLOOKUP(D2463,PRC!$A$2:$B$21,2,0)*E2463</f>
        <v>32500000</v>
      </c>
      <c r="J2463">
        <f t="shared" ca="1" si="1335"/>
        <v>28274996</v>
      </c>
      <c r="K2463">
        <f ca="1">VLOOKUP(D2463,PRC!$A$1:$C$21,3,0)*E2463</f>
        <v>14950000</v>
      </c>
      <c r="L2463">
        <f t="shared" ca="1" si="1336"/>
        <v>3250000</v>
      </c>
      <c r="M2463">
        <f t="shared" ca="1" si="1337"/>
        <v>325000</v>
      </c>
      <c r="N2463">
        <f t="shared" ca="1" si="1338"/>
        <v>4225000</v>
      </c>
      <c r="O2463">
        <f t="shared" ca="1" si="1339"/>
        <v>1625000</v>
      </c>
      <c r="P2463">
        <f t="shared" ca="1" si="1351"/>
        <v>3899996</v>
      </c>
      <c r="Q2463">
        <f ca="1">IF(P2463&gt;0,1,0)</f>
        <v>1</v>
      </c>
      <c r="R2463">
        <f t="shared" ca="1" si="1340"/>
        <v>13</v>
      </c>
      <c r="S2463">
        <f t="shared" ca="1" si="1341"/>
        <v>10</v>
      </c>
      <c r="T2463">
        <f t="shared" ca="1" si="1342"/>
        <v>1</v>
      </c>
      <c r="U2463">
        <f t="shared" ca="1" si="1343"/>
        <v>13</v>
      </c>
      <c r="V2463">
        <f t="shared" ca="1" si="1344"/>
        <v>5</v>
      </c>
      <c r="X2463">
        <f t="shared" si="1346"/>
        <v>2463</v>
      </c>
      <c r="Y2463">
        <f t="shared" si="1347"/>
        <v>2452</v>
      </c>
      <c r="Z2463">
        <f t="shared" si="1348"/>
        <v>2453</v>
      </c>
      <c r="AA2463">
        <f t="shared" si="1345"/>
        <v>2951</v>
      </c>
      <c r="AB2463">
        <f t="shared" si="1323"/>
        <v>500</v>
      </c>
      <c r="AM2463" t="str">
        <f t="shared" si="1324"/>
        <v>201903LP</v>
      </c>
      <c r="AN2463">
        <f t="shared" ca="1" si="1353"/>
        <v>13.000012307692311</v>
      </c>
      <c r="AO2463">
        <f t="shared" ca="1" si="1354"/>
        <v>10</v>
      </c>
      <c r="AP2463">
        <f t="shared" ca="1" si="1325"/>
        <v>1</v>
      </c>
      <c r="AQ2463">
        <f t="shared" ca="1" si="1326"/>
        <v>13</v>
      </c>
      <c r="AR2463">
        <f t="shared" ca="1" si="1327"/>
        <v>5</v>
      </c>
      <c r="AS2463">
        <f ca="1">P2463/J2463</f>
        <v>0.13793091252780371</v>
      </c>
    </row>
    <row r="2464" spans="1:51" x14ac:dyDescent="0.4">
      <c r="A2464">
        <f t="shared" si="1322"/>
        <v>201903</v>
      </c>
      <c r="B2464" t="s">
        <v>459</v>
      </c>
      <c r="C2464" t="s">
        <v>647</v>
      </c>
      <c r="D2464" t="str">
        <f t="shared" ca="1" si="1352"/>
        <v>I108</v>
      </c>
      <c r="E2464">
        <f t="shared" ca="1" si="1333"/>
        <v>8</v>
      </c>
      <c r="F2464">
        <f t="shared" ca="1" si="1334"/>
        <v>10</v>
      </c>
      <c r="G2464" t="str">
        <f t="shared" ca="1" si="1349"/>
        <v>S10</v>
      </c>
      <c r="H2464" t="str">
        <f t="shared" ca="1" si="1350"/>
        <v>S104</v>
      </c>
      <c r="I2464">
        <f ca="1">VLOOKUP(D2464,PRC!$A$2:$B$21,2,0)*E2464</f>
        <v>320000</v>
      </c>
      <c r="J2464">
        <f t="shared" ca="1" si="1335"/>
        <v>275196</v>
      </c>
      <c r="K2464">
        <f ca="1">VLOOKUP(D2464,PRC!$A$1:$C$21,3,0)*E2464</f>
        <v>147200</v>
      </c>
      <c r="L2464">
        <f t="shared" ca="1" si="1336"/>
        <v>19000</v>
      </c>
      <c r="M2464">
        <f t="shared" ca="1" si="1337"/>
        <v>6000</v>
      </c>
      <c r="N2464">
        <f t="shared" ca="1" si="1338"/>
        <v>45000</v>
      </c>
      <c r="O2464">
        <f t="shared" ca="1" si="1339"/>
        <v>32000</v>
      </c>
      <c r="P2464">
        <f t="shared" ca="1" si="1351"/>
        <v>25996</v>
      </c>
      <c r="Q2464">
        <f ca="1">IF(P2464&gt;0,1,0)</f>
        <v>1</v>
      </c>
      <c r="R2464">
        <f t="shared" ca="1" si="1340"/>
        <v>14</v>
      </c>
      <c r="S2464">
        <f t="shared" ca="1" si="1341"/>
        <v>6</v>
      </c>
      <c r="T2464">
        <f t="shared" ca="1" si="1342"/>
        <v>2</v>
      </c>
      <c r="U2464">
        <f t="shared" ca="1" si="1343"/>
        <v>14</v>
      </c>
      <c r="V2464">
        <f t="shared" ca="1" si="1344"/>
        <v>10</v>
      </c>
      <c r="X2464">
        <f t="shared" si="1346"/>
        <v>2464</v>
      </c>
      <c r="Y2464">
        <f t="shared" si="1347"/>
        <v>2452</v>
      </c>
      <c r="Z2464">
        <f t="shared" si="1348"/>
        <v>2453</v>
      </c>
      <c r="AA2464">
        <f t="shared" si="1345"/>
        <v>2951</v>
      </c>
      <c r="AB2464">
        <f t="shared" si="1323"/>
        <v>500</v>
      </c>
      <c r="AM2464" t="str">
        <f t="shared" si="1324"/>
        <v>201903LP</v>
      </c>
      <c r="AN2464">
        <f t="shared" ca="1" si="1353"/>
        <v>14.001249999999999</v>
      </c>
      <c r="AO2464">
        <f t="shared" ca="1" si="1354"/>
        <v>5.9375</v>
      </c>
      <c r="AP2464">
        <f t="shared" ca="1" si="1325"/>
        <v>1.875</v>
      </c>
      <c r="AQ2464">
        <f t="shared" ca="1" si="1326"/>
        <v>14.0625</v>
      </c>
      <c r="AR2464">
        <f t="shared" ca="1" si="1327"/>
        <v>10</v>
      </c>
      <c r="AS2464">
        <f ca="1">P2464/J2464</f>
        <v>9.4463582319510464E-2</v>
      </c>
    </row>
    <row r="2465" spans="1:45" x14ac:dyDescent="0.4">
      <c r="A2465">
        <f t="shared" si="1322"/>
        <v>201903</v>
      </c>
      <c r="B2465" t="s">
        <v>460</v>
      </c>
      <c r="C2465" t="s">
        <v>647</v>
      </c>
      <c r="D2465" t="str">
        <f t="shared" ca="1" si="1352"/>
        <v>I118</v>
      </c>
      <c r="E2465">
        <f t="shared" ca="1" si="1333"/>
        <v>15</v>
      </c>
      <c r="F2465">
        <f t="shared" ca="1" si="1334"/>
        <v>10</v>
      </c>
      <c r="G2465" t="str">
        <f t="shared" ca="1" si="1349"/>
        <v>S10</v>
      </c>
      <c r="H2465" t="str">
        <f t="shared" ca="1" si="1350"/>
        <v>S107</v>
      </c>
      <c r="I2465">
        <f ca="1">VLOOKUP(D2465,PRC!$A$2:$B$21,2,0)*E2465</f>
        <v>7950000</v>
      </c>
      <c r="J2465">
        <f t="shared" ca="1" si="1335"/>
        <v>6995996</v>
      </c>
      <c r="K2465">
        <f ca="1">VLOOKUP(D2465,PRC!$A$1:$C$21,3,0)*E2465</f>
        <v>3339000</v>
      </c>
      <c r="L2465">
        <f t="shared" ca="1" si="1336"/>
        <v>636000</v>
      </c>
      <c r="M2465">
        <f t="shared" ca="1" si="1337"/>
        <v>80000</v>
      </c>
      <c r="N2465">
        <f t="shared" ca="1" si="1338"/>
        <v>1352000</v>
      </c>
      <c r="O2465">
        <f t="shared" ca="1" si="1339"/>
        <v>716000</v>
      </c>
      <c r="P2465">
        <f t="shared" ca="1" si="1351"/>
        <v>872996</v>
      </c>
      <c r="Q2465">
        <f ca="1">IF(P2465&gt;0,1,0)</f>
        <v>1</v>
      </c>
      <c r="R2465">
        <f t="shared" ca="1" si="1340"/>
        <v>12</v>
      </c>
      <c r="S2465">
        <f t="shared" ca="1" si="1341"/>
        <v>8</v>
      </c>
      <c r="T2465">
        <f t="shared" ca="1" si="1342"/>
        <v>1</v>
      </c>
      <c r="U2465">
        <f t="shared" ca="1" si="1343"/>
        <v>17</v>
      </c>
      <c r="V2465">
        <f t="shared" ca="1" si="1344"/>
        <v>9</v>
      </c>
      <c r="X2465">
        <f t="shared" si="1346"/>
        <v>2465</v>
      </c>
      <c r="Y2465">
        <f t="shared" si="1347"/>
        <v>2452</v>
      </c>
      <c r="Z2465">
        <f t="shared" si="1348"/>
        <v>2453</v>
      </c>
      <c r="AA2465">
        <f t="shared" si="1345"/>
        <v>2951</v>
      </c>
      <c r="AB2465">
        <f t="shared" si="1323"/>
        <v>500</v>
      </c>
      <c r="AM2465" t="str">
        <f t="shared" si="1324"/>
        <v>201903LP</v>
      </c>
      <c r="AN2465">
        <f t="shared" ca="1" si="1353"/>
        <v>12.000050314465405</v>
      </c>
      <c r="AO2465">
        <f t="shared" ca="1" si="1354"/>
        <v>8</v>
      </c>
      <c r="AP2465">
        <f t="shared" ca="1" si="1325"/>
        <v>1.0062893081761006</v>
      </c>
      <c r="AQ2465">
        <f t="shared" ca="1" si="1326"/>
        <v>17.0062893081761</v>
      </c>
      <c r="AR2465">
        <f t="shared" ca="1" si="1327"/>
        <v>9.0062893081761004</v>
      </c>
      <c r="AS2465">
        <f ca="1">P2465/J2465</f>
        <v>0.12478509135797104</v>
      </c>
    </row>
    <row r="2466" spans="1:45" x14ac:dyDescent="0.4">
      <c r="A2466">
        <f t="shared" si="1322"/>
        <v>201903</v>
      </c>
      <c r="B2466" t="s">
        <v>461</v>
      </c>
      <c r="C2466" t="s">
        <v>647</v>
      </c>
      <c r="D2466" t="str">
        <f t="shared" ca="1" si="1352"/>
        <v>I111</v>
      </c>
      <c r="E2466">
        <f t="shared" ca="1" si="1333"/>
        <v>9</v>
      </c>
      <c r="F2466">
        <f t="shared" ca="1" si="1334"/>
        <v>11</v>
      </c>
      <c r="G2466" t="str">
        <f t="shared" ca="1" si="1349"/>
        <v>S11</v>
      </c>
      <c r="H2466" t="str">
        <f t="shared" ca="1" si="1350"/>
        <v>S110</v>
      </c>
      <c r="I2466">
        <f ca="1">VLOOKUP(D2466,PRC!$A$2:$B$21,2,0)*E2466</f>
        <v>1350000</v>
      </c>
      <c r="J2466">
        <f t="shared" ca="1" si="1335"/>
        <v>1214996</v>
      </c>
      <c r="K2466">
        <f ca="1">VLOOKUP(D2466,PRC!$A$1:$C$21,3,0)*E2466</f>
        <v>715500</v>
      </c>
      <c r="L2466">
        <f t="shared" ca="1" si="1336"/>
        <v>95000</v>
      </c>
      <c r="M2466">
        <f t="shared" ca="1" si="1337"/>
        <v>27000</v>
      </c>
      <c r="N2466">
        <f t="shared" ca="1" si="1338"/>
        <v>135000</v>
      </c>
      <c r="O2466">
        <f t="shared" ca="1" si="1339"/>
        <v>95000</v>
      </c>
      <c r="P2466">
        <f t="shared" ca="1" si="1351"/>
        <v>147496</v>
      </c>
      <c r="Q2466">
        <f ca="1">IF(P2466&gt;0,1,0)</f>
        <v>1</v>
      </c>
      <c r="R2466">
        <f t="shared" ca="1" si="1340"/>
        <v>10</v>
      </c>
      <c r="S2466">
        <f t="shared" ca="1" si="1341"/>
        <v>7</v>
      </c>
      <c r="T2466">
        <f t="shared" ca="1" si="1342"/>
        <v>2</v>
      </c>
      <c r="U2466">
        <f t="shared" ca="1" si="1343"/>
        <v>10</v>
      </c>
      <c r="V2466">
        <f t="shared" ca="1" si="1344"/>
        <v>7</v>
      </c>
      <c r="X2466">
        <f t="shared" si="1346"/>
        <v>2466</v>
      </c>
      <c r="Y2466">
        <f t="shared" si="1347"/>
        <v>2452</v>
      </c>
      <c r="Z2466">
        <f t="shared" si="1348"/>
        <v>2453</v>
      </c>
      <c r="AA2466">
        <f t="shared" si="1345"/>
        <v>2951</v>
      </c>
      <c r="AB2466">
        <f t="shared" si="1323"/>
        <v>500</v>
      </c>
      <c r="AM2466" t="str">
        <f t="shared" si="1324"/>
        <v>201903LP</v>
      </c>
      <c r="AN2466">
        <f t="shared" ca="1" si="1353"/>
        <v>10.000296296296296</v>
      </c>
      <c r="AO2466">
        <f t="shared" ca="1" si="1354"/>
        <v>7.0370370370370372</v>
      </c>
      <c r="AP2466">
        <f t="shared" ca="1" si="1325"/>
        <v>2</v>
      </c>
      <c r="AQ2466">
        <f t="shared" ca="1" si="1326"/>
        <v>10</v>
      </c>
      <c r="AR2466">
        <f t="shared" ca="1" si="1327"/>
        <v>7.0370370370370372</v>
      </c>
      <c r="AS2466">
        <f ca="1">P2466/J2466</f>
        <v>0.12139628443221212</v>
      </c>
    </row>
    <row r="2467" spans="1:45" x14ac:dyDescent="0.4">
      <c r="A2467">
        <f t="shared" si="1322"/>
        <v>201903</v>
      </c>
      <c r="B2467" t="s">
        <v>462</v>
      </c>
      <c r="C2467" t="s">
        <v>647</v>
      </c>
      <c r="D2467" t="str">
        <f t="shared" ca="1" si="1352"/>
        <v>I108</v>
      </c>
      <c r="E2467">
        <f t="shared" ca="1" si="1333"/>
        <v>8</v>
      </c>
      <c r="F2467">
        <f t="shared" ca="1" si="1334"/>
        <v>14</v>
      </c>
      <c r="G2467" t="str">
        <f t="shared" ca="1" si="1349"/>
        <v>S12</v>
      </c>
      <c r="H2467" t="str">
        <f t="shared" ca="1" si="1350"/>
        <v>S120</v>
      </c>
      <c r="I2467">
        <f ca="1">VLOOKUP(D2467,PRC!$A$2:$B$21,2,0)*E2467</f>
        <v>320000</v>
      </c>
      <c r="J2467">
        <f t="shared" ca="1" si="1335"/>
        <v>284796</v>
      </c>
      <c r="K2467">
        <f ca="1">VLOOKUP(D2467,PRC!$A$1:$C$21,3,0)*E2467</f>
        <v>147200</v>
      </c>
      <c r="L2467">
        <f t="shared" ca="1" si="1336"/>
        <v>19000</v>
      </c>
      <c r="M2467">
        <f t="shared" ca="1" si="1337"/>
        <v>6000</v>
      </c>
      <c r="N2467">
        <f t="shared" ca="1" si="1338"/>
        <v>42000</v>
      </c>
      <c r="O2467">
        <f t="shared" ca="1" si="1339"/>
        <v>22000</v>
      </c>
      <c r="P2467">
        <f t="shared" ca="1" si="1351"/>
        <v>48596</v>
      </c>
      <c r="Q2467">
        <f ca="1">IF(P2467&gt;0,1,0)</f>
        <v>1</v>
      </c>
      <c r="R2467">
        <f t="shared" ca="1" si="1340"/>
        <v>11</v>
      </c>
      <c r="S2467">
        <f t="shared" ca="1" si="1341"/>
        <v>6</v>
      </c>
      <c r="T2467">
        <f t="shared" ca="1" si="1342"/>
        <v>2</v>
      </c>
      <c r="U2467">
        <f t="shared" ca="1" si="1343"/>
        <v>13</v>
      </c>
      <c r="V2467">
        <f t="shared" ca="1" si="1344"/>
        <v>7</v>
      </c>
      <c r="X2467">
        <f t="shared" si="1346"/>
        <v>2467</v>
      </c>
      <c r="Y2467">
        <f t="shared" si="1347"/>
        <v>2452</v>
      </c>
      <c r="Z2467">
        <f t="shared" si="1348"/>
        <v>2453</v>
      </c>
      <c r="AA2467">
        <f t="shared" si="1345"/>
        <v>2951</v>
      </c>
      <c r="AB2467">
        <f t="shared" si="1323"/>
        <v>500</v>
      </c>
      <c r="AM2467" t="str">
        <f t="shared" si="1324"/>
        <v>201903LP</v>
      </c>
      <c r="AN2467">
        <f t="shared" ca="1" si="1353"/>
        <v>11.001249999999995</v>
      </c>
      <c r="AO2467">
        <f t="shared" ca="1" si="1354"/>
        <v>5.9375</v>
      </c>
      <c r="AP2467">
        <f t="shared" ca="1" si="1325"/>
        <v>1.875</v>
      </c>
      <c r="AQ2467">
        <f t="shared" ca="1" si="1326"/>
        <v>13.125</v>
      </c>
      <c r="AR2467">
        <f t="shared" ca="1" si="1327"/>
        <v>6.8750000000000009</v>
      </c>
      <c r="AS2467">
        <f ca="1">P2467/J2467</f>
        <v>0.17063441902273907</v>
      </c>
    </row>
    <row r="2468" spans="1:45" x14ac:dyDescent="0.4">
      <c r="A2468">
        <f t="shared" si="1322"/>
        <v>201903</v>
      </c>
      <c r="B2468" t="s">
        <v>463</v>
      </c>
      <c r="C2468" t="s">
        <v>647</v>
      </c>
      <c r="D2468" t="str">
        <f t="shared" ca="1" si="1352"/>
        <v>I111</v>
      </c>
      <c r="E2468">
        <f t="shared" ca="1" si="1333"/>
        <v>13</v>
      </c>
      <c r="F2468">
        <f t="shared" ca="1" si="1334"/>
        <v>12</v>
      </c>
      <c r="G2468" t="str">
        <f t="shared" ca="1" si="1349"/>
        <v>S12</v>
      </c>
      <c r="H2468" t="str">
        <f t="shared" ca="1" si="1350"/>
        <v>S120</v>
      </c>
      <c r="I2468">
        <f ca="1">VLOOKUP(D2468,PRC!$A$2:$B$21,2,0)*E2468</f>
        <v>1950000</v>
      </c>
      <c r="J2468">
        <f t="shared" ca="1" si="1335"/>
        <v>1696496</v>
      </c>
      <c r="K2468">
        <f ca="1">VLOOKUP(D2468,PRC!$A$1:$C$21,3,0)*E2468</f>
        <v>1033500</v>
      </c>
      <c r="L2468">
        <f t="shared" ca="1" si="1336"/>
        <v>137000</v>
      </c>
      <c r="M2468">
        <f t="shared" ca="1" si="1337"/>
        <v>59000</v>
      </c>
      <c r="N2468">
        <f t="shared" ca="1" si="1338"/>
        <v>371000</v>
      </c>
      <c r="O2468">
        <f t="shared" ca="1" si="1339"/>
        <v>156000</v>
      </c>
      <c r="P2468">
        <f t="shared" ca="1" si="1351"/>
        <v>-60004</v>
      </c>
      <c r="Q2468">
        <f ca="1">IF(P2468&gt;0,1,0)</f>
        <v>0</v>
      </c>
      <c r="R2468">
        <f t="shared" ca="1" si="1340"/>
        <v>13</v>
      </c>
      <c r="S2468">
        <f t="shared" ca="1" si="1341"/>
        <v>7</v>
      </c>
      <c r="T2468">
        <f t="shared" ca="1" si="1342"/>
        <v>3</v>
      </c>
      <c r="U2468">
        <f t="shared" ca="1" si="1343"/>
        <v>19</v>
      </c>
      <c r="V2468">
        <f t="shared" ca="1" si="1344"/>
        <v>8</v>
      </c>
      <c r="X2468">
        <f t="shared" si="1346"/>
        <v>2468</v>
      </c>
      <c r="Y2468">
        <f t="shared" si="1347"/>
        <v>2452</v>
      </c>
      <c r="Z2468">
        <f t="shared" si="1348"/>
        <v>2453</v>
      </c>
      <c r="AA2468">
        <f t="shared" si="1345"/>
        <v>2951</v>
      </c>
      <c r="AB2468">
        <f t="shared" si="1323"/>
        <v>500</v>
      </c>
      <c r="AM2468" t="str">
        <f t="shared" si="1324"/>
        <v>201903LP</v>
      </c>
      <c r="AN2468">
        <f t="shared" ca="1" si="1353"/>
        <v>13.000205128205133</v>
      </c>
      <c r="AO2468">
        <f t="shared" ca="1" si="1354"/>
        <v>7.0256410256410255</v>
      </c>
      <c r="AP2468">
        <f t="shared" ca="1" si="1325"/>
        <v>3.0256410256410255</v>
      </c>
      <c r="AQ2468">
        <f t="shared" ca="1" si="1326"/>
        <v>19.025641025641026</v>
      </c>
      <c r="AR2468">
        <f t="shared" ca="1" si="1327"/>
        <v>8</v>
      </c>
      <c r="AS2468">
        <f ca="1">P2468/J2468</f>
        <v>-3.5369373107864678E-2</v>
      </c>
    </row>
    <row r="2469" spans="1:45" x14ac:dyDescent="0.4">
      <c r="A2469">
        <f t="shared" si="1322"/>
        <v>201903</v>
      </c>
      <c r="B2469" t="s">
        <v>464</v>
      </c>
      <c r="C2469" t="s">
        <v>647</v>
      </c>
      <c r="D2469" t="str">
        <f t="shared" ca="1" si="1352"/>
        <v>I118</v>
      </c>
      <c r="E2469">
        <f t="shared" ca="1" si="1333"/>
        <v>12</v>
      </c>
      <c r="F2469">
        <f t="shared" ca="1" si="1334"/>
        <v>10</v>
      </c>
      <c r="G2469" t="str">
        <f t="shared" ca="1" si="1349"/>
        <v>S10</v>
      </c>
      <c r="H2469" t="str">
        <f t="shared" ca="1" si="1350"/>
        <v>S105</v>
      </c>
      <c r="I2469">
        <f ca="1">VLOOKUP(D2469,PRC!$A$2:$B$21,2,0)*E2469</f>
        <v>6360000</v>
      </c>
      <c r="J2469">
        <f t="shared" ca="1" si="1335"/>
        <v>5469596</v>
      </c>
      <c r="K2469">
        <f ca="1">VLOOKUP(D2469,PRC!$A$1:$C$21,3,0)*E2469</f>
        <v>2671200</v>
      </c>
      <c r="L2469">
        <f t="shared" ca="1" si="1336"/>
        <v>509000</v>
      </c>
      <c r="M2469">
        <f t="shared" ca="1" si="1337"/>
        <v>191000</v>
      </c>
      <c r="N2469">
        <f t="shared" ca="1" si="1338"/>
        <v>763000</v>
      </c>
      <c r="O2469">
        <f t="shared" ca="1" si="1339"/>
        <v>572000</v>
      </c>
      <c r="P2469">
        <f t="shared" ca="1" si="1351"/>
        <v>763396</v>
      </c>
      <c r="Q2469">
        <f ca="1">IF(P2469&gt;0,1,0)</f>
        <v>1</v>
      </c>
      <c r="R2469">
        <f t="shared" ca="1" si="1340"/>
        <v>14</v>
      </c>
      <c r="S2469">
        <f t="shared" ca="1" si="1341"/>
        <v>8</v>
      </c>
      <c r="T2469">
        <f t="shared" ca="1" si="1342"/>
        <v>3</v>
      </c>
      <c r="U2469">
        <f t="shared" ca="1" si="1343"/>
        <v>12</v>
      </c>
      <c r="V2469">
        <f t="shared" ca="1" si="1344"/>
        <v>9</v>
      </c>
      <c r="X2469">
        <f t="shared" si="1346"/>
        <v>2469</v>
      </c>
      <c r="Y2469">
        <f t="shared" si="1347"/>
        <v>2452</v>
      </c>
      <c r="Z2469">
        <f t="shared" si="1348"/>
        <v>2453</v>
      </c>
      <c r="AA2469">
        <f t="shared" si="1345"/>
        <v>2951</v>
      </c>
      <c r="AB2469">
        <f t="shared" si="1323"/>
        <v>500</v>
      </c>
      <c r="AM2469" t="str">
        <f t="shared" si="1324"/>
        <v>201903LP</v>
      </c>
      <c r="AN2469">
        <f t="shared" ca="1" si="1353"/>
        <v>14.000062893081767</v>
      </c>
      <c r="AO2469">
        <f t="shared" ca="1" si="1354"/>
        <v>8.0031446540880502</v>
      </c>
      <c r="AP2469">
        <f t="shared" ca="1" si="1325"/>
        <v>3.0031446540880502</v>
      </c>
      <c r="AQ2469">
        <f t="shared" ca="1" si="1326"/>
        <v>11.99685534591195</v>
      </c>
      <c r="AR2469">
        <f t="shared" ca="1" si="1327"/>
        <v>8.9937106918238996</v>
      </c>
      <c r="AS2469">
        <f ca="1">P2469/J2469</f>
        <v>0.13957082022145695</v>
      </c>
    </row>
    <row r="2470" spans="1:45" x14ac:dyDescent="0.4">
      <c r="A2470">
        <f t="shared" si="1322"/>
        <v>201903</v>
      </c>
      <c r="B2470" t="s">
        <v>465</v>
      </c>
      <c r="C2470" t="s">
        <v>647</v>
      </c>
      <c r="D2470" t="str">
        <f t="shared" ca="1" si="1352"/>
        <v>I110</v>
      </c>
      <c r="E2470">
        <f t="shared" ca="1" si="1333"/>
        <v>14</v>
      </c>
      <c r="F2470">
        <f t="shared" ca="1" si="1334"/>
        <v>14</v>
      </c>
      <c r="G2470" t="str">
        <f t="shared" ca="1" si="1349"/>
        <v>S11</v>
      </c>
      <c r="H2470" t="str">
        <f t="shared" ca="1" si="1350"/>
        <v>S118</v>
      </c>
      <c r="I2470">
        <f ca="1">VLOOKUP(D2470,PRC!$A$2:$B$21,2,0)*E2470</f>
        <v>4200000</v>
      </c>
      <c r="J2470">
        <f t="shared" ca="1" si="1335"/>
        <v>3737996</v>
      </c>
      <c r="K2470">
        <f ca="1">VLOOKUP(D2470,PRC!$A$1:$C$21,3,0)*E2470</f>
        <v>1932000</v>
      </c>
      <c r="L2470">
        <f t="shared" ca="1" si="1336"/>
        <v>378000</v>
      </c>
      <c r="M2470">
        <f t="shared" ca="1" si="1337"/>
        <v>42000</v>
      </c>
      <c r="N2470">
        <f t="shared" ca="1" si="1338"/>
        <v>672000</v>
      </c>
      <c r="O2470">
        <f t="shared" ca="1" si="1339"/>
        <v>252000</v>
      </c>
      <c r="P2470">
        <f t="shared" ca="1" si="1351"/>
        <v>461996</v>
      </c>
      <c r="Q2470">
        <f ca="1">IF(P2470&gt;0,1,0)</f>
        <v>1</v>
      </c>
      <c r="R2470">
        <f t="shared" ca="1" si="1340"/>
        <v>11</v>
      </c>
      <c r="S2470">
        <f t="shared" ca="1" si="1341"/>
        <v>9</v>
      </c>
      <c r="T2470">
        <f t="shared" ca="1" si="1342"/>
        <v>1</v>
      </c>
      <c r="U2470">
        <f t="shared" ca="1" si="1343"/>
        <v>16</v>
      </c>
      <c r="V2470">
        <f t="shared" ca="1" si="1344"/>
        <v>6</v>
      </c>
      <c r="X2470">
        <f t="shared" si="1346"/>
        <v>2470</v>
      </c>
      <c r="Y2470">
        <f t="shared" si="1347"/>
        <v>2452</v>
      </c>
      <c r="Z2470">
        <f t="shared" si="1348"/>
        <v>2453</v>
      </c>
      <c r="AA2470">
        <f t="shared" si="1345"/>
        <v>2951</v>
      </c>
      <c r="AB2470">
        <f t="shared" si="1323"/>
        <v>500</v>
      </c>
      <c r="AM2470" t="str">
        <f t="shared" si="1324"/>
        <v>201903LP</v>
      </c>
      <c r="AN2470">
        <f t="shared" ca="1" si="1353"/>
        <v>11.000095238095241</v>
      </c>
      <c r="AO2470">
        <f t="shared" ca="1" si="1354"/>
        <v>9</v>
      </c>
      <c r="AP2470">
        <f t="shared" ca="1" si="1325"/>
        <v>1</v>
      </c>
      <c r="AQ2470">
        <f t="shared" ca="1" si="1326"/>
        <v>16</v>
      </c>
      <c r="AR2470">
        <f t="shared" ca="1" si="1327"/>
        <v>6</v>
      </c>
      <c r="AS2470">
        <f ca="1">P2470/J2470</f>
        <v>0.1235945677844492</v>
      </c>
    </row>
    <row r="2471" spans="1:45" x14ac:dyDescent="0.4">
      <c r="A2471">
        <f t="shared" si="1322"/>
        <v>201903</v>
      </c>
      <c r="B2471" t="s">
        <v>466</v>
      </c>
      <c r="C2471" t="s">
        <v>647</v>
      </c>
      <c r="D2471" t="str">
        <f t="shared" ca="1" si="1352"/>
        <v>I113</v>
      </c>
      <c r="E2471">
        <f t="shared" ca="1" si="1333"/>
        <v>11</v>
      </c>
      <c r="F2471">
        <f t="shared" ca="1" si="1334"/>
        <v>12</v>
      </c>
      <c r="G2471" t="str">
        <f t="shared" ca="1" si="1349"/>
        <v>S11</v>
      </c>
      <c r="H2471" t="str">
        <f t="shared" ca="1" si="1350"/>
        <v>S110</v>
      </c>
      <c r="I2471">
        <f ca="1">VLOOKUP(D2471,PRC!$A$2:$B$21,2,0)*E2471</f>
        <v>7370000</v>
      </c>
      <c r="J2471">
        <f t="shared" ca="1" si="1335"/>
        <v>6485596</v>
      </c>
      <c r="K2471">
        <f ca="1">VLOOKUP(D2471,PRC!$A$1:$C$21,3,0)*E2471</f>
        <v>3316500</v>
      </c>
      <c r="L2471">
        <f t="shared" ca="1" si="1336"/>
        <v>737000</v>
      </c>
      <c r="M2471">
        <f t="shared" ca="1" si="1337"/>
        <v>74000</v>
      </c>
      <c r="N2471">
        <f t="shared" ca="1" si="1338"/>
        <v>958000</v>
      </c>
      <c r="O2471">
        <f t="shared" ca="1" si="1339"/>
        <v>442000</v>
      </c>
      <c r="P2471">
        <f t="shared" ca="1" si="1351"/>
        <v>958096</v>
      </c>
      <c r="Q2471">
        <f ca="1">IF(P2471&gt;0,1,0)</f>
        <v>1</v>
      </c>
      <c r="R2471">
        <f t="shared" ca="1" si="1340"/>
        <v>12</v>
      </c>
      <c r="S2471">
        <f t="shared" ca="1" si="1341"/>
        <v>10</v>
      </c>
      <c r="T2471">
        <f t="shared" ca="1" si="1342"/>
        <v>1</v>
      </c>
      <c r="U2471">
        <f t="shared" ca="1" si="1343"/>
        <v>13</v>
      </c>
      <c r="V2471">
        <f t="shared" ca="1" si="1344"/>
        <v>6</v>
      </c>
      <c r="X2471">
        <f t="shared" si="1346"/>
        <v>2471</v>
      </c>
      <c r="Y2471">
        <f t="shared" si="1347"/>
        <v>2452</v>
      </c>
      <c r="Z2471">
        <f t="shared" si="1348"/>
        <v>2453</v>
      </c>
      <c r="AA2471">
        <f t="shared" si="1345"/>
        <v>2951</v>
      </c>
      <c r="AB2471">
        <f t="shared" si="1323"/>
        <v>500</v>
      </c>
      <c r="AM2471" t="str">
        <f t="shared" si="1324"/>
        <v>201903LP</v>
      </c>
      <c r="AN2471">
        <f t="shared" ca="1" si="1353"/>
        <v>12.000054274084127</v>
      </c>
      <c r="AO2471">
        <f t="shared" ca="1" si="1354"/>
        <v>10</v>
      </c>
      <c r="AP2471">
        <f t="shared" ca="1" si="1325"/>
        <v>1.0040705563093621</v>
      </c>
      <c r="AQ2471">
        <f t="shared" ca="1" si="1326"/>
        <v>12.99864314789688</v>
      </c>
      <c r="AR2471">
        <f t="shared" ca="1" si="1327"/>
        <v>5.9972862957937583</v>
      </c>
      <c r="AS2471">
        <f ca="1">P2471/J2471</f>
        <v>0.14772674708692926</v>
      </c>
    </row>
    <row r="2472" spans="1:45" x14ac:dyDescent="0.4">
      <c r="A2472">
        <f t="shared" si="1322"/>
        <v>201903</v>
      </c>
      <c r="B2472" t="s">
        <v>467</v>
      </c>
      <c r="C2472" t="s">
        <v>647</v>
      </c>
      <c r="D2472" t="str">
        <f t="shared" ca="1" si="1352"/>
        <v>I105</v>
      </c>
      <c r="E2472">
        <f t="shared" ca="1" si="1333"/>
        <v>15</v>
      </c>
      <c r="F2472">
        <f t="shared" ca="1" si="1334"/>
        <v>10</v>
      </c>
      <c r="G2472" t="str">
        <f t="shared" ca="1" si="1349"/>
        <v>S10</v>
      </c>
      <c r="H2472" t="str">
        <f t="shared" ca="1" si="1350"/>
        <v>S103</v>
      </c>
      <c r="I2472">
        <f ca="1">VLOOKUP(D2472,PRC!$A$2:$B$21,2,0)*E2472</f>
        <v>1500000</v>
      </c>
      <c r="J2472">
        <f t="shared" ca="1" si="1335"/>
        <v>1274996</v>
      </c>
      <c r="K2472">
        <f ca="1">VLOOKUP(D2472,PRC!$A$1:$C$21,3,0)*E2472</f>
        <v>885000</v>
      </c>
      <c r="L2472">
        <f t="shared" ca="1" si="1336"/>
        <v>105000</v>
      </c>
      <c r="M2472">
        <f t="shared" ca="1" si="1337"/>
        <v>45000</v>
      </c>
      <c r="N2472">
        <f t="shared" ca="1" si="1338"/>
        <v>255000</v>
      </c>
      <c r="O2472">
        <f t="shared" ca="1" si="1339"/>
        <v>105000</v>
      </c>
      <c r="P2472">
        <f t="shared" ca="1" si="1351"/>
        <v>-120004</v>
      </c>
      <c r="Q2472">
        <f ca="1">IF(P2472&gt;0,1,0)</f>
        <v>0</v>
      </c>
      <c r="R2472">
        <f t="shared" ca="1" si="1340"/>
        <v>15</v>
      </c>
      <c r="S2472">
        <f t="shared" ca="1" si="1341"/>
        <v>7</v>
      </c>
      <c r="T2472">
        <f t="shared" ca="1" si="1342"/>
        <v>3</v>
      </c>
      <c r="U2472">
        <f t="shared" ca="1" si="1343"/>
        <v>17</v>
      </c>
      <c r="V2472">
        <f t="shared" ca="1" si="1344"/>
        <v>7</v>
      </c>
      <c r="X2472">
        <f t="shared" si="1346"/>
        <v>2472</v>
      </c>
      <c r="Y2472">
        <f t="shared" si="1347"/>
        <v>2452</v>
      </c>
      <c r="Z2472">
        <f t="shared" si="1348"/>
        <v>2453</v>
      </c>
      <c r="AA2472">
        <f t="shared" si="1345"/>
        <v>2951</v>
      </c>
      <c r="AB2472">
        <f t="shared" si="1323"/>
        <v>500</v>
      </c>
      <c r="AM2472" t="str">
        <f t="shared" si="1324"/>
        <v>201903LP</v>
      </c>
      <c r="AN2472">
        <f t="shared" ca="1" si="1353"/>
        <v>15.000266666666661</v>
      </c>
      <c r="AO2472">
        <f t="shared" ca="1" si="1354"/>
        <v>7.0000000000000009</v>
      </c>
      <c r="AP2472">
        <f t="shared" ca="1" si="1325"/>
        <v>3</v>
      </c>
      <c r="AQ2472">
        <f t="shared" ca="1" si="1326"/>
        <v>17</v>
      </c>
      <c r="AR2472">
        <f t="shared" ca="1" si="1327"/>
        <v>7.0000000000000009</v>
      </c>
      <c r="AS2472">
        <f ca="1">P2472/J2472</f>
        <v>-9.4121079595543833E-2</v>
      </c>
    </row>
    <row r="2473" spans="1:45" x14ac:dyDescent="0.4">
      <c r="A2473">
        <f t="shared" si="1322"/>
        <v>201903</v>
      </c>
      <c r="B2473" t="s">
        <v>468</v>
      </c>
      <c r="C2473" t="s">
        <v>647</v>
      </c>
      <c r="D2473" t="str">
        <f t="shared" ca="1" si="1352"/>
        <v>I101</v>
      </c>
      <c r="E2473">
        <f t="shared" ca="1" si="1333"/>
        <v>12</v>
      </c>
      <c r="F2473">
        <f t="shared" ca="1" si="1334"/>
        <v>12</v>
      </c>
      <c r="G2473" t="str">
        <f t="shared" ca="1" si="1349"/>
        <v>S11</v>
      </c>
      <c r="H2473" t="str">
        <f t="shared" ca="1" si="1350"/>
        <v>S111</v>
      </c>
      <c r="I2473">
        <f ca="1">VLOOKUP(D2473,PRC!$A$2:$B$21,2,0)*E2473</f>
        <v>360000</v>
      </c>
      <c r="J2473">
        <f t="shared" ca="1" si="1335"/>
        <v>316796</v>
      </c>
      <c r="K2473">
        <f ca="1">VLOOKUP(D2473,PRC!$A$1:$C$21,3,0)*E2473</f>
        <v>187200</v>
      </c>
      <c r="L2473">
        <f t="shared" ca="1" si="1336"/>
        <v>18000</v>
      </c>
      <c r="M2473">
        <f t="shared" ca="1" si="1337"/>
        <v>7000</v>
      </c>
      <c r="N2473">
        <f t="shared" ca="1" si="1338"/>
        <v>68000</v>
      </c>
      <c r="O2473">
        <f t="shared" ca="1" si="1339"/>
        <v>25000</v>
      </c>
      <c r="P2473">
        <f t="shared" ca="1" si="1351"/>
        <v>11596</v>
      </c>
      <c r="Q2473">
        <f ca="1">IF(P2473&gt;0,1,0)</f>
        <v>1</v>
      </c>
      <c r="R2473">
        <f t="shared" ca="1" si="1340"/>
        <v>12</v>
      </c>
      <c r="S2473">
        <f t="shared" ca="1" si="1341"/>
        <v>5</v>
      </c>
      <c r="T2473">
        <f t="shared" ca="1" si="1342"/>
        <v>2</v>
      </c>
      <c r="U2473">
        <f t="shared" ca="1" si="1343"/>
        <v>19</v>
      </c>
      <c r="V2473">
        <f t="shared" ca="1" si="1344"/>
        <v>7</v>
      </c>
      <c r="X2473">
        <f t="shared" si="1346"/>
        <v>2473</v>
      </c>
      <c r="Y2473">
        <f t="shared" si="1347"/>
        <v>2452</v>
      </c>
      <c r="Z2473">
        <f t="shared" si="1348"/>
        <v>2453</v>
      </c>
      <c r="AA2473">
        <f t="shared" si="1345"/>
        <v>2951</v>
      </c>
      <c r="AB2473">
        <f t="shared" si="1323"/>
        <v>500</v>
      </c>
      <c r="AM2473" t="str">
        <f t="shared" si="1324"/>
        <v>201903LP</v>
      </c>
      <c r="AN2473">
        <f t="shared" ca="1" si="1353"/>
        <v>12.001111111111108</v>
      </c>
      <c r="AO2473">
        <f t="shared" ca="1" si="1354"/>
        <v>5</v>
      </c>
      <c r="AP2473">
        <f t="shared" ca="1" si="1325"/>
        <v>1.9444444444444444</v>
      </c>
      <c r="AQ2473">
        <f t="shared" ca="1" si="1326"/>
        <v>18.888888888888889</v>
      </c>
      <c r="AR2473">
        <f t="shared" ca="1" si="1327"/>
        <v>6.9444444444444446</v>
      </c>
      <c r="AS2473">
        <f ca="1">P2473/J2473</f>
        <v>3.6603997525221275E-2</v>
      </c>
    </row>
    <row r="2474" spans="1:45" x14ac:dyDescent="0.4">
      <c r="A2474">
        <f t="shared" si="1322"/>
        <v>201903</v>
      </c>
      <c r="B2474" t="s">
        <v>469</v>
      </c>
      <c r="C2474" t="s">
        <v>647</v>
      </c>
      <c r="D2474" t="str">
        <f t="shared" ca="1" si="1352"/>
        <v>I118</v>
      </c>
      <c r="E2474">
        <f t="shared" ca="1" si="1333"/>
        <v>12</v>
      </c>
      <c r="F2474">
        <f t="shared" ca="1" si="1334"/>
        <v>14</v>
      </c>
      <c r="G2474" t="str">
        <f t="shared" ca="1" si="1349"/>
        <v>S11</v>
      </c>
      <c r="H2474" t="str">
        <f t="shared" ca="1" si="1350"/>
        <v>S115</v>
      </c>
      <c r="I2474">
        <f ca="1">VLOOKUP(D2474,PRC!$A$2:$B$21,2,0)*E2474</f>
        <v>6360000</v>
      </c>
      <c r="J2474">
        <f t="shared" ca="1" si="1335"/>
        <v>5469596</v>
      </c>
      <c r="K2474">
        <f ca="1">VLOOKUP(D2474,PRC!$A$1:$C$21,3,0)*E2474</f>
        <v>2671200</v>
      </c>
      <c r="L2474">
        <f t="shared" ca="1" si="1336"/>
        <v>382000</v>
      </c>
      <c r="M2474">
        <f t="shared" ca="1" si="1337"/>
        <v>127000</v>
      </c>
      <c r="N2474">
        <f t="shared" ca="1" si="1338"/>
        <v>890000</v>
      </c>
      <c r="O2474">
        <f t="shared" ca="1" si="1339"/>
        <v>445000</v>
      </c>
      <c r="P2474">
        <f t="shared" ca="1" si="1351"/>
        <v>954396</v>
      </c>
      <c r="Q2474">
        <f ca="1">IF(P2474&gt;0,1,0)</f>
        <v>1</v>
      </c>
      <c r="R2474">
        <f t="shared" ca="1" si="1340"/>
        <v>14</v>
      </c>
      <c r="S2474">
        <f t="shared" ca="1" si="1341"/>
        <v>6</v>
      </c>
      <c r="T2474">
        <f t="shared" ca="1" si="1342"/>
        <v>2</v>
      </c>
      <c r="U2474">
        <f t="shared" ca="1" si="1343"/>
        <v>14</v>
      </c>
      <c r="V2474">
        <f t="shared" ca="1" si="1344"/>
        <v>7</v>
      </c>
      <c r="X2474">
        <f t="shared" si="1346"/>
        <v>2474</v>
      </c>
      <c r="Y2474">
        <f t="shared" si="1347"/>
        <v>2452</v>
      </c>
      <c r="Z2474">
        <f t="shared" si="1348"/>
        <v>2453</v>
      </c>
      <c r="AA2474">
        <f t="shared" si="1345"/>
        <v>2951</v>
      </c>
      <c r="AB2474">
        <f t="shared" si="1323"/>
        <v>500</v>
      </c>
      <c r="AM2474" t="str">
        <f t="shared" si="1324"/>
        <v>201903LP</v>
      </c>
      <c r="AN2474">
        <f t="shared" ca="1" si="1353"/>
        <v>14.000062893081767</v>
      </c>
      <c r="AO2474">
        <f t="shared" ca="1" si="1354"/>
        <v>6.0062893081761004</v>
      </c>
      <c r="AP2474">
        <f t="shared" ca="1" si="1325"/>
        <v>1.9968553459119496</v>
      </c>
      <c r="AQ2474">
        <f t="shared" ca="1" si="1326"/>
        <v>13.9937106918239</v>
      </c>
      <c r="AR2474">
        <f t="shared" ca="1" si="1327"/>
        <v>6.9968553459119498</v>
      </c>
      <c r="AS2474">
        <f ca="1">P2474/J2474</f>
        <v>0.17449113243464417</v>
      </c>
    </row>
    <row r="2475" spans="1:45" x14ac:dyDescent="0.4">
      <c r="A2475">
        <f t="shared" si="1322"/>
        <v>201903</v>
      </c>
      <c r="B2475" t="s">
        <v>470</v>
      </c>
      <c r="C2475" t="s">
        <v>647</v>
      </c>
      <c r="D2475" t="str">
        <f t="shared" ca="1" si="1352"/>
        <v>I110</v>
      </c>
      <c r="E2475">
        <f t="shared" ca="1" si="1333"/>
        <v>15</v>
      </c>
      <c r="F2475">
        <f t="shared" ca="1" si="1334"/>
        <v>14</v>
      </c>
      <c r="G2475" t="str">
        <f t="shared" ca="1" si="1349"/>
        <v>S11</v>
      </c>
      <c r="H2475" t="str">
        <f t="shared" ca="1" si="1350"/>
        <v>S116</v>
      </c>
      <c r="I2475">
        <f ca="1">VLOOKUP(D2475,PRC!$A$2:$B$21,2,0)*E2475</f>
        <v>4500000</v>
      </c>
      <c r="J2475">
        <f t="shared" ca="1" si="1335"/>
        <v>4049996</v>
      </c>
      <c r="K2475">
        <f ca="1">VLOOKUP(D2475,PRC!$A$1:$C$21,3,0)*E2475</f>
        <v>2070000</v>
      </c>
      <c r="L2475">
        <f t="shared" ca="1" si="1336"/>
        <v>225000</v>
      </c>
      <c r="M2475">
        <f t="shared" ca="1" si="1337"/>
        <v>45000</v>
      </c>
      <c r="N2475">
        <f t="shared" ca="1" si="1338"/>
        <v>495000</v>
      </c>
      <c r="O2475">
        <f t="shared" ca="1" si="1339"/>
        <v>360000</v>
      </c>
      <c r="P2475">
        <f t="shared" ca="1" si="1351"/>
        <v>854996</v>
      </c>
      <c r="Q2475">
        <f ca="1">IF(P2475&gt;0,1,0)</f>
        <v>1</v>
      </c>
      <c r="R2475">
        <f t="shared" ca="1" si="1340"/>
        <v>10</v>
      </c>
      <c r="S2475">
        <f t="shared" ca="1" si="1341"/>
        <v>5</v>
      </c>
      <c r="T2475">
        <f t="shared" ca="1" si="1342"/>
        <v>1</v>
      </c>
      <c r="U2475">
        <f t="shared" ca="1" si="1343"/>
        <v>11</v>
      </c>
      <c r="V2475">
        <f t="shared" ca="1" si="1344"/>
        <v>8</v>
      </c>
      <c r="X2475">
        <f t="shared" si="1346"/>
        <v>2475</v>
      </c>
      <c r="Y2475">
        <f t="shared" si="1347"/>
        <v>2452</v>
      </c>
      <c r="Z2475">
        <f t="shared" si="1348"/>
        <v>2453</v>
      </c>
      <c r="AA2475">
        <f t="shared" si="1345"/>
        <v>2951</v>
      </c>
      <c r="AB2475">
        <f t="shared" si="1323"/>
        <v>500</v>
      </c>
      <c r="AM2475" t="str">
        <f t="shared" si="1324"/>
        <v>201903LP</v>
      </c>
      <c r="AN2475">
        <f t="shared" ca="1" si="1353"/>
        <v>10.000088888888891</v>
      </c>
      <c r="AO2475">
        <f t="shared" ca="1" si="1354"/>
        <v>5</v>
      </c>
      <c r="AP2475">
        <f t="shared" ca="1" si="1325"/>
        <v>1</v>
      </c>
      <c r="AQ2475">
        <f t="shared" ca="1" si="1326"/>
        <v>11</v>
      </c>
      <c r="AR2475">
        <f t="shared" ca="1" si="1327"/>
        <v>8</v>
      </c>
      <c r="AS2475">
        <f ca="1">P2475/J2475</f>
        <v>0.21111033196082168</v>
      </c>
    </row>
    <row r="2476" spans="1:45" x14ac:dyDescent="0.4">
      <c r="A2476">
        <f t="shared" si="1322"/>
        <v>201903</v>
      </c>
      <c r="B2476" t="s">
        <v>471</v>
      </c>
      <c r="C2476" t="s">
        <v>647</v>
      </c>
      <c r="D2476" t="str">
        <f t="shared" ca="1" si="1352"/>
        <v>I101</v>
      </c>
      <c r="E2476">
        <f t="shared" ca="1" si="1333"/>
        <v>13</v>
      </c>
      <c r="F2476">
        <f t="shared" ca="1" si="1334"/>
        <v>11</v>
      </c>
      <c r="G2476" t="str">
        <f t="shared" ca="1" si="1349"/>
        <v>S11</v>
      </c>
      <c r="H2476" t="str">
        <f t="shared" ca="1" si="1350"/>
        <v>S113</v>
      </c>
      <c r="I2476">
        <f ca="1">VLOOKUP(D2476,PRC!$A$2:$B$21,2,0)*E2476</f>
        <v>390000</v>
      </c>
      <c r="J2476">
        <f t="shared" ca="1" si="1335"/>
        <v>335396</v>
      </c>
      <c r="K2476">
        <f ca="1">VLOOKUP(D2476,PRC!$A$1:$C$21,3,0)*E2476</f>
        <v>202800</v>
      </c>
      <c r="L2476">
        <f t="shared" ca="1" si="1336"/>
        <v>27000</v>
      </c>
      <c r="M2476">
        <f t="shared" ca="1" si="1337"/>
        <v>8000</v>
      </c>
      <c r="N2476">
        <f t="shared" ca="1" si="1338"/>
        <v>59000</v>
      </c>
      <c r="O2476">
        <f t="shared" ca="1" si="1339"/>
        <v>27000</v>
      </c>
      <c r="P2476">
        <f t="shared" ca="1" si="1351"/>
        <v>11596</v>
      </c>
      <c r="Q2476">
        <f ca="1">IF(P2476&gt;0,1,0)</f>
        <v>1</v>
      </c>
      <c r="R2476">
        <f t="shared" ca="1" si="1340"/>
        <v>14</v>
      </c>
      <c r="S2476">
        <f t="shared" ca="1" si="1341"/>
        <v>7</v>
      </c>
      <c r="T2476">
        <f t="shared" ca="1" si="1342"/>
        <v>2</v>
      </c>
      <c r="U2476">
        <f t="shared" ca="1" si="1343"/>
        <v>15</v>
      </c>
      <c r="V2476">
        <f t="shared" ca="1" si="1344"/>
        <v>7</v>
      </c>
      <c r="X2476">
        <f t="shared" si="1346"/>
        <v>2476</v>
      </c>
      <c r="Y2476">
        <f t="shared" si="1347"/>
        <v>2452</v>
      </c>
      <c r="Z2476">
        <f t="shared" si="1348"/>
        <v>2453</v>
      </c>
      <c r="AA2476">
        <f t="shared" si="1345"/>
        <v>2951</v>
      </c>
      <c r="AB2476">
        <f t="shared" si="1323"/>
        <v>500</v>
      </c>
      <c r="AM2476" t="str">
        <f t="shared" si="1324"/>
        <v>201903LP</v>
      </c>
      <c r="AN2476">
        <f t="shared" ca="1" si="1353"/>
        <v>14.001025641025644</v>
      </c>
      <c r="AO2476">
        <f t="shared" ca="1" si="1354"/>
        <v>6.9230769230769234</v>
      </c>
      <c r="AP2476">
        <f t="shared" ca="1" si="1325"/>
        <v>2.0512820512820511</v>
      </c>
      <c r="AQ2476">
        <f t="shared" ca="1" si="1326"/>
        <v>15.128205128205128</v>
      </c>
      <c r="AR2476">
        <f t="shared" ca="1" si="1327"/>
        <v>6.9230769230769234</v>
      </c>
      <c r="AS2476">
        <f ca="1">P2476/J2476</f>
        <v>3.4574055743061931E-2</v>
      </c>
    </row>
    <row r="2477" spans="1:45" x14ac:dyDescent="0.4">
      <c r="A2477">
        <f t="shared" si="1322"/>
        <v>201903</v>
      </c>
      <c r="B2477" t="s">
        <v>472</v>
      </c>
      <c r="C2477" t="s">
        <v>647</v>
      </c>
      <c r="D2477" t="str">
        <f t="shared" ca="1" si="1352"/>
        <v>I109</v>
      </c>
      <c r="E2477">
        <f t="shared" ca="1" si="1333"/>
        <v>10</v>
      </c>
      <c r="F2477">
        <f t="shared" ca="1" si="1334"/>
        <v>11</v>
      </c>
      <c r="G2477" t="str">
        <f t="shared" ca="1" si="1349"/>
        <v>S10</v>
      </c>
      <c r="H2477" t="str">
        <f t="shared" ca="1" si="1350"/>
        <v>S108</v>
      </c>
      <c r="I2477">
        <f ca="1">VLOOKUP(D2477,PRC!$A$2:$B$21,2,0)*E2477</f>
        <v>5000000</v>
      </c>
      <c r="J2477">
        <f t="shared" ca="1" si="1335"/>
        <v>4399996</v>
      </c>
      <c r="K2477">
        <f ca="1">VLOOKUP(D2477,PRC!$A$1:$C$21,3,0)*E2477</f>
        <v>2000000</v>
      </c>
      <c r="L2477">
        <f t="shared" ca="1" si="1336"/>
        <v>250000</v>
      </c>
      <c r="M2477">
        <f t="shared" ca="1" si="1337"/>
        <v>150000</v>
      </c>
      <c r="N2477">
        <f t="shared" ca="1" si="1338"/>
        <v>550000</v>
      </c>
      <c r="O2477">
        <f t="shared" ca="1" si="1339"/>
        <v>250000</v>
      </c>
      <c r="P2477">
        <f t="shared" ca="1" si="1351"/>
        <v>1199996</v>
      </c>
      <c r="Q2477">
        <f ca="1">IF(P2477&gt;0,1,0)</f>
        <v>1</v>
      </c>
      <c r="R2477">
        <f t="shared" ca="1" si="1340"/>
        <v>12</v>
      </c>
      <c r="S2477">
        <f t="shared" ca="1" si="1341"/>
        <v>5</v>
      </c>
      <c r="T2477">
        <f t="shared" ca="1" si="1342"/>
        <v>3</v>
      </c>
      <c r="U2477">
        <f t="shared" ca="1" si="1343"/>
        <v>11</v>
      </c>
      <c r="V2477">
        <f t="shared" ca="1" si="1344"/>
        <v>5</v>
      </c>
      <c r="X2477">
        <f t="shared" si="1346"/>
        <v>2477</v>
      </c>
      <c r="Y2477">
        <f t="shared" si="1347"/>
        <v>2452</v>
      </c>
      <c r="Z2477">
        <f t="shared" si="1348"/>
        <v>2453</v>
      </c>
      <c r="AA2477">
        <f t="shared" si="1345"/>
        <v>2951</v>
      </c>
      <c r="AB2477">
        <f t="shared" si="1323"/>
        <v>500</v>
      </c>
      <c r="AM2477" t="str">
        <f t="shared" si="1324"/>
        <v>201903LP</v>
      </c>
      <c r="AN2477">
        <f t="shared" ca="1" si="1353"/>
        <v>12.000080000000002</v>
      </c>
      <c r="AO2477">
        <f t="shared" ca="1" si="1354"/>
        <v>5</v>
      </c>
      <c r="AP2477">
        <f t="shared" ca="1" si="1325"/>
        <v>3</v>
      </c>
      <c r="AQ2477">
        <f t="shared" ca="1" si="1326"/>
        <v>11</v>
      </c>
      <c r="AR2477">
        <f t="shared" ca="1" si="1327"/>
        <v>5</v>
      </c>
      <c r="AS2477">
        <f ca="1">P2477/J2477</f>
        <v>0.27272661156964689</v>
      </c>
    </row>
    <row r="2478" spans="1:45" x14ac:dyDescent="0.4">
      <c r="A2478">
        <f t="shared" si="1322"/>
        <v>201903</v>
      </c>
      <c r="B2478" t="s">
        <v>473</v>
      </c>
      <c r="C2478" t="s">
        <v>647</v>
      </c>
      <c r="D2478" t="str">
        <f t="shared" ca="1" si="1352"/>
        <v>I117</v>
      </c>
      <c r="E2478">
        <f t="shared" ca="1" si="1333"/>
        <v>15</v>
      </c>
      <c r="F2478">
        <f t="shared" ca="1" si="1334"/>
        <v>13</v>
      </c>
      <c r="G2478" t="str">
        <f t="shared" ca="1" si="1349"/>
        <v>S10</v>
      </c>
      <c r="H2478" t="str">
        <f t="shared" ca="1" si="1350"/>
        <v>S102</v>
      </c>
      <c r="I2478">
        <f ca="1">VLOOKUP(D2478,PRC!$A$2:$B$21,2,0)*E2478</f>
        <v>37500000</v>
      </c>
      <c r="J2478">
        <f t="shared" ca="1" si="1335"/>
        <v>31874996</v>
      </c>
      <c r="K2478">
        <f ca="1">VLOOKUP(D2478,PRC!$A$1:$C$21,3,0)*E2478</f>
        <v>17250000</v>
      </c>
      <c r="L2478">
        <f t="shared" ca="1" si="1336"/>
        <v>3375000</v>
      </c>
      <c r="M2478">
        <f t="shared" ca="1" si="1337"/>
        <v>750000</v>
      </c>
      <c r="N2478">
        <f t="shared" ca="1" si="1338"/>
        <v>4875000</v>
      </c>
      <c r="O2478">
        <f t="shared" ca="1" si="1339"/>
        <v>3750000</v>
      </c>
      <c r="P2478">
        <f t="shared" ca="1" si="1351"/>
        <v>1874996</v>
      </c>
      <c r="Q2478">
        <f ca="1">IF(P2478&gt;0,1,0)</f>
        <v>1</v>
      </c>
      <c r="R2478">
        <f t="shared" ca="1" si="1340"/>
        <v>15</v>
      </c>
      <c r="S2478">
        <f t="shared" ca="1" si="1341"/>
        <v>9</v>
      </c>
      <c r="T2478">
        <f t="shared" ca="1" si="1342"/>
        <v>2</v>
      </c>
      <c r="U2478">
        <f t="shared" ca="1" si="1343"/>
        <v>13</v>
      </c>
      <c r="V2478">
        <f t="shared" ca="1" si="1344"/>
        <v>10</v>
      </c>
      <c r="X2478">
        <f t="shared" si="1346"/>
        <v>2478</v>
      </c>
      <c r="Y2478">
        <f t="shared" si="1347"/>
        <v>2452</v>
      </c>
      <c r="Z2478">
        <f t="shared" si="1348"/>
        <v>2453</v>
      </c>
      <c r="AA2478">
        <f t="shared" si="1345"/>
        <v>2951</v>
      </c>
      <c r="AB2478">
        <f t="shared" si="1323"/>
        <v>500</v>
      </c>
      <c r="AM2478" t="str">
        <f t="shared" si="1324"/>
        <v>201903LP</v>
      </c>
      <c r="AN2478">
        <f t="shared" ca="1" si="1353"/>
        <v>15.000010666666663</v>
      </c>
      <c r="AO2478">
        <f t="shared" ca="1" si="1354"/>
        <v>9</v>
      </c>
      <c r="AP2478">
        <f t="shared" ca="1" si="1325"/>
        <v>2</v>
      </c>
      <c r="AQ2478">
        <f t="shared" ca="1" si="1326"/>
        <v>13</v>
      </c>
      <c r="AR2478">
        <f t="shared" ca="1" si="1327"/>
        <v>10</v>
      </c>
      <c r="AS2478">
        <f ca="1">P2478/J2478</f>
        <v>5.8823411303330048E-2</v>
      </c>
    </row>
    <row r="2479" spans="1:45" x14ac:dyDescent="0.4">
      <c r="A2479">
        <f t="shared" si="1322"/>
        <v>201903</v>
      </c>
      <c r="B2479" t="s">
        <v>474</v>
      </c>
      <c r="C2479" t="s">
        <v>647</v>
      </c>
      <c r="D2479" t="str">
        <f t="shared" ca="1" si="1352"/>
        <v>I117</v>
      </c>
      <c r="E2479">
        <f t="shared" ca="1" si="1333"/>
        <v>9</v>
      </c>
      <c r="F2479">
        <f t="shared" ca="1" si="1334"/>
        <v>13</v>
      </c>
      <c r="G2479" t="str">
        <f t="shared" ca="1" si="1349"/>
        <v>S11</v>
      </c>
      <c r="H2479" t="str">
        <f t="shared" ca="1" si="1350"/>
        <v>S116</v>
      </c>
      <c r="I2479">
        <f ca="1">VLOOKUP(D2479,PRC!$A$2:$B$21,2,0)*E2479</f>
        <v>22500000</v>
      </c>
      <c r="J2479">
        <f t="shared" ca="1" si="1335"/>
        <v>19799996</v>
      </c>
      <c r="K2479">
        <f ca="1">VLOOKUP(D2479,PRC!$A$1:$C$21,3,0)*E2479</f>
        <v>10350000</v>
      </c>
      <c r="L2479">
        <f t="shared" ca="1" si="1336"/>
        <v>1575000</v>
      </c>
      <c r="M2479">
        <f t="shared" ca="1" si="1337"/>
        <v>675000</v>
      </c>
      <c r="N2479">
        <f t="shared" ca="1" si="1338"/>
        <v>4275000</v>
      </c>
      <c r="O2479">
        <f t="shared" ca="1" si="1339"/>
        <v>1800000</v>
      </c>
      <c r="P2479">
        <f t="shared" ca="1" si="1351"/>
        <v>1124996</v>
      </c>
      <c r="Q2479">
        <f ca="1">IF(P2479&gt;0,1,0)</f>
        <v>1</v>
      </c>
      <c r="R2479">
        <f t="shared" ca="1" si="1340"/>
        <v>12</v>
      </c>
      <c r="S2479">
        <f t="shared" ca="1" si="1341"/>
        <v>7</v>
      </c>
      <c r="T2479">
        <f t="shared" ca="1" si="1342"/>
        <v>3</v>
      </c>
      <c r="U2479">
        <f t="shared" ca="1" si="1343"/>
        <v>19</v>
      </c>
      <c r="V2479">
        <f t="shared" ca="1" si="1344"/>
        <v>8</v>
      </c>
      <c r="X2479">
        <f t="shared" si="1346"/>
        <v>2479</v>
      </c>
      <c r="Y2479">
        <f t="shared" si="1347"/>
        <v>2452</v>
      </c>
      <c r="Z2479">
        <f t="shared" si="1348"/>
        <v>2453</v>
      </c>
      <c r="AA2479">
        <f t="shared" si="1345"/>
        <v>2951</v>
      </c>
      <c r="AB2479">
        <f t="shared" si="1323"/>
        <v>500</v>
      </c>
      <c r="AM2479" t="str">
        <f t="shared" si="1324"/>
        <v>201903LP</v>
      </c>
      <c r="AN2479">
        <f t="shared" ca="1" si="1353"/>
        <v>12.000017777777783</v>
      </c>
      <c r="AO2479">
        <f t="shared" ca="1" si="1354"/>
        <v>7.0000000000000009</v>
      </c>
      <c r="AP2479">
        <f t="shared" ca="1" si="1325"/>
        <v>3</v>
      </c>
      <c r="AQ2479">
        <f t="shared" ca="1" si="1326"/>
        <v>19</v>
      </c>
      <c r="AR2479">
        <f t="shared" ca="1" si="1327"/>
        <v>8</v>
      </c>
      <c r="AS2479">
        <f ca="1">P2479/J2479</f>
        <v>5.6817991276361876E-2</v>
      </c>
    </row>
    <row r="2480" spans="1:45" x14ac:dyDescent="0.4">
      <c r="A2480">
        <f t="shared" si="1322"/>
        <v>201903</v>
      </c>
      <c r="B2480" t="s">
        <v>475</v>
      </c>
      <c r="C2480" t="s">
        <v>647</v>
      </c>
      <c r="D2480" t="str">
        <f t="shared" ca="1" si="1352"/>
        <v>I107</v>
      </c>
      <c r="E2480">
        <f t="shared" ca="1" si="1333"/>
        <v>11</v>
      </c>
      <c r="F2480">
        <f t="shared" ca="1" si="1334"/>
        <v>14</v>
      </c>
      <c r="G2480" t="str">
        <f t="shared" ca="1" si="1349"/>
        <v>S10</v>
      </c>
      <c r="H2480" t="str">
        <f t="shared" ca="1" si="1350"/>
        <v>S104</v>
      </c>
      <c r="I2480">
        <f ca="1">VLOOKUP(D2480,PRC!$A$2:$B$21,2,0)*E2480</f>
        <v>1650000</v>
      </c>
      <c r="J2480">
        <f t="shared" ca="1" si="1335"/>
        <v>1435496</v>
      </c>
      <c r="K2480">
        <f ca="1">VLOOKUP(D2480,PRC!$A$1:$C$21,3,0)*E2480</f>
        <v>940500</v>
      </c>
      <c r="L2480">
        <f t="shared" ca="1" si="1336"/>
        <v>83000</v>
      </c>
      <c r="M2480">
        <f t="shared" ca="1" si="1337"/>
        <v>50000</v>
      </c>
      <c r="N2480">
        <f t="shared" ca="1" si="1338"/>
        <v>281000</v>
      </c>
      <c r="O2480">
        <f t="shared" ca="1" si="1339"/>
        <v>165000</v>
      </c>
      <c r="P2480">
        <f t="shared" ca="1" si="1351"/>
        <v>-84004</v>
      </c>
      <c r="Q2480">
        <f ca="1">IF(P2480&gt;0,1,0)</f>
        <v>0</v>
      </c>
      <c r="R2480">
        <f t="shared" ca="1" si="1340"/>
        <v>13</v>
      </c>
      <c r="S2480">
        <f t="shared" ca="1" si="1341"/>
        <v>5</v>
      </c>
      <c r="T2480">
        <f t="shared" ca="1" si="1342"/>
        <v>3</v>
      </c>
      <c r="U2480">
        <f t="shared" ca="1" si="1343"/>
        <v>17</v>
      </c>
      <c r="V2480">
        <f t="shared" ca="1" si="1344"/>
        <v>10</v>
      </c>
      <c r="X2480">
        <f t="shared" si="1346"/>
        <v>2480</v>
      </c>
      <c r="Y2480">
        <f t="shared" si="1347"/>
        <v>2452</v>
      </c>
      <c r="Z2480">
        <f t="shared" si="1348"/>
        <v>2453</v>
      </c>
      <c r="AA2480">
        <f t="shared" si="1345"/>
        <v>2951</v>
      </c>
      <c r="AB2480">
        <f t="shared" si="1323"/>
        <v>500</v>
      </c>
      <c r="AM2480" t="str">
        <f t="shared" si="1324"/>
        <v>201903LP</v>
      </c>
      <c r="AN2480">
        <f t="shared" ca="1" si="1353"/>
        <v>13.000242424242426</v>
      </c>
      <c r="AO2480">
        <f t="shared" ca="1" si="1354"/>
        <v>5.0303030303030303</v>
      </c>
      <c r="AP2480">
        <f t="shared" ca="1" si="1325"/>
        <v>3.0303030303030303</v>
      </c>
      <c r="AQ2480">
        <f t="shared" ca="1" si="1326"/>
        <v>17.030303030303028</v>
      </c>
      <c r="AR2480">
        <f t="shared" ca="1" si="1327"/>
        <v>10</v>
      </c>
      <c r="AS2480">
        <f ca="1">P2480/J2480</f>
        <v>-5.8519145995530465E-2</v>
      </c>
    </row>
    <row r="2481" spans="1:45" x14ac:dyDescent="0.4">
      <c r="A2481">
        <f t="shared" si="1322"/>
        <v>201903</v>
      </c>
      <c r="B2481" t="s">
        <v>476</v>
      </c>
      <c r="C2481" t="s">
        <v>647</v>
      </c>
      <c r="D2481" t="str">
        <f t="shared" ca="1" si="1352"/>
        <v>I118</v>
      </c>
      <c r="E2481">
        <f t="shared" ca="1" si="1333"/>
        <v>11</v>
      </c>
      <c r="F2481">
        <f t="shared" ca="1" si="1334"/>
        <v>15</v>
      </c>
      <c r="G2481" t="str">
        <f t="shared" ca="1" si="1349"/>
        <v>S11</v>
      </c>
      <c r="H2481" t="str">
        <f t="shared" ca="1" si="1350"/>
        <v>S117</v>
      </c>
      <c r="I2481">
        <f ca="1">VLOOKUP(D2481,PRC!$A$2:$B$21,2,0)*E2481</f>
        <v>5830000</v>
      </c>
      <c r="J2481">
        <f t="shared" ca="1" si="1335"/>
        <v>4955496</v>
      </c>
      <c r="K2481">
        <f ca="1">VLOOKUP(D2481,PRC!$A$1:$C$21,3,0)*E2481</f>
        <v>2448600</v>
      </c>
      <c r="L2481">
        <f t="shared" ca="1" si="1336"/>
        <v>525000</v>
      </c>
      <c r="M2481">
        <f t="shared" ca="1" si="1337"/>
        <v>58000</v>
      </c>
      <c r="N2481">
        <f t="shared" ca="1" si="1338"/>
        <v>991000</v>
      </c>
      <c r="O2481">
        <f t="shared" ca="1" si="1339"/>
        <v>292000</v>
      </c>
      <c r="P2481">
        <f t="shared" ca="1" si="1351"/>
        <v>640896</v>
      </c>
      <c r="Q2481">
        <f ca="1">IF(P2481&gt;0,1,0)</f>
        <v>1</v>
      </c>
      <c r="R2481">
        <f t="shared" ca="1" si="1340"/>
        <v>15</v>
      </c>
      <c r="S2481">
        <f t="shared" ca="1" si="1341"/>
        <v>9</v>
      </c>
      <c r="T2481">
        <f t="shared" ca="1" si="1342"/>
        <v>1</v>
      </c>
      <c r="U2481">
        <f t="shared" ca="1" si="1343"/>
        <v>17</v>
      </c>
      <c r="V2481">
        <f t="shared" ca="1" si="1344"/>
        <v>5</v>
      </c>
      <c r="X2481">
        <f t="shared" si="1346"/>
        <v>2481</v>
      </c>
      <c r="Y2481">
        <f t="shared" si="1347"/>
        <v>2452</v>
      </c>
      <c r="Z2481">
        <f t="shared" si="1348"/>
        <v>2453</v>
      </c>
      <c r="AA2481">
        <f t="shared" si="1345"/>
        <v>2951</v>
      </c>
      <c r="AB2481">
        <f t="shared" si="1323"/>
        <v>500</v>
      </c>
      <c r="AM2481" t="str">
        <f t="shared" si="1324"/>
        <v>201903LP</v>
      </c>
      <c r="AN2481">
        <f t="shared" ca="1" si="1353"/>
        <v>15.000068610634653</v>
      </c>
      <c r="AO2481">
        <f t="shared" ca="1" si="1354"/>
        <v>9.0051457975986278</v>
      </c>
      <c r="AP2481">
        <f t="shared" ca="1" si="1325"/>
        <v>0.99485420240137223</v>
      </c>
      <c r="AQ2481">
        <f t="shared" ca="1" si="1326"/>
        <v>16.99828473413379</v>
      </c>
      <c r="AR2481">
        <f t="shared" ca="1" si="1327"/>
        <v>5.0085763293310466</v>
      </c>
      <c r="AS2481">
        <f ca="1">P2481/J2481</f>
        <v>0.12933034352161721</v>
      </c>
    </row>
    <row r="2482" spans="1:45" x14ac:dyDescent="0.4">
      <c r="A2482">
        <f t="shared" si="1322"/>
        <v>201903</v>
      </c>
      <c r="B2482" t="s">
        <v>477</v>
      </c>
      <c r="C2482" t="s">
        <v>647</v>
      </c>
      <c r="D2482" t="str">
        <f t="shared" ca="1" si="1352"/>
        <v>I107</v>
      </c>
      <c r="E2482">
        <f t="shared" ca="1" si="1333"/>
        <v>8</v>
      </c>
      <c r="F2482">
        <f t="shared" ca="1" si="1334"/>
        <v>15</v>
      </c>
      <c r="G2482" t="str">
        <f t="shared" ca="1" si="1349"/>
        <v>S10</v>
      </c>
      <c r="H2482" t="str">
        <f t="shared" ca="1" si="1350"/>
        <v>S105</v>
      </c>
      <c r="I2482">
        <f ca="1">VLOOKUP(D2482,PRC!$A$2:$B$21,2,0)*E2482</f>
        <v>1200000</v>
      </c>
      <c r="J2482">
        <f t="shared" ca="1" si="1335"/>
        <v>1055996</v>
      </c>
      <c r="K2482">
        <f ca="1">VLOOKUP(D2482,PRC!$A$1:$C$21,3,0)*E2482</f>
        <v>684000</v>
      </c>
      <c r="L2482">
        <f t="shared" ca="1" si="1336"/>
        <v>60000</v>
      </c>
      <c r="M2482">
        <f t="shared" ca="1" si="1337"/>
        <v>36000</v>
      </c>
      <c r="N2482">
        <f t="shared" ca="1" si="1338"/>
        <v>180000</v>
      </c>
      <c r="O2482">
        <f t="shared" ca="1" si="1339"/>
        <v>72000</v>
      </c>
      <c r="P2482">
        <f t="shared" ca="1" si="1351"/>
        <v>23996</v>
      </c>
      <c r="Q2482">
        <f ca="1">IF(P2482&gt;0,1,0)</f>
        <v>1</v>
      </c>
      <c r="R2482">
        <f t="shared" ca="1" si="1340"/>
        <v>12</v>
      </c>
      <c r="S2482">
        <f t="shared" ca="1" si="1341"/>
        <v>5</v>
      </c>
      <c r="T2482">
        <f t="shared" ca="1" si="1342"/>
        <v>3</v>
      </c>
      <c r="U2482">
        <f t="shared" ca="1" si="1343"/>
        <v>15</v>
      </c>
      <c r="V2482">
        <f t="shared" ca="1" si="1344"/>
        <v>6</v>
      </c>
      <c r="X2482">
        <f t="shared" si="1346"/>
        <v>2482</v>
      </c>
      <c r="Y2482">
        <f t="shared" si="1347"/>
        <v>2452</v>
      </c>
      <c r="Z2482">
        <f t="shared" si="1348"/>
        <v>2453</v>
      </c>
      <c r="AA2482">
        <f t="shared" si="1345"/>
        <v>2951</v>
      </c>
      <c r="AB2482">
        <f t="shared" si="1323"/>
        <v>500</v>
      </c>
      <c r="AM2482" t="str">
        <f t="shared" si="1324"/>
        <v>201903LP</v>
      </c>
      <c r="AN2482">
        <f t="shared" ca="1" si="1353"/>
        <v>12.000333333333336</v>
      </c>
      <c r="AO2482">
        <f t="shared" ca="1" si="1354"/>
        <v>5</v>
      </c>
      <c r="AP2482">
        <f t="shared" ca="1" si="1325"/>
        <v>3</v>
      </c>
      <c r="AQ2482">
        <f t="shared" ca="1" si="1326"/>
        <v>15</v>
      </c>
      <c r="AR2482">
        <f t="shared" ca="1" si="1327"/>
        <v>6</v>
      </c>
      <c r="AS2482">
        <f ca="1">P2482/J2482</f>
        <v>2.272357092261713E-2</v>
      </c>
    </row>
    <row r="2483" spans="1:45" x14ac:dyDescent="0.4">
      <c r="A2483">
        <f t="shared" si="1322"/>
        <v>201903</v>
      </c>
      <c r="B2483" t="s">
        <v>478</v>
      </c>
      <c r="C2483" t="s">
        <v>647</v>
      </c>
      <c r="D2483" t="str">
        <f t="shared" ca="1" si="1352"/>
        <v>I105</v>
      </c>
      <c r="E2483">
        <f t="shared" ca="1" si="1333"/>
        <v>8</v>
      </c>
      <c r="F2483">
        <f t="shared" ca="1" si="1334"/>
        <v>14</v>
      </c>
      <c r="G2483" t="str">
        <f t="shared" ca="1" si="1349"/>
        <v>S10</v>
      </c>
      <c r="H2483" t="str">
        <f t="shared" ca="1" si="1350"/>
        <v>S109</v>
      </c>
      <c r="I2483">
        <f ca="1">VLOOKUP(D2483,PRC!$A$2:$B$21,2,0)*E2483</f>
        <v>800000</v>
      </c>
      <c r="J2483">
        <f t="shared" ca="1" si="1335"/>
        <v>695996</v>
      </c>
      <c r="K2483">
        <f ca="1">VLOOKUP(D2483,PRC!$A$1:$C$21,3,0)*E2483</f>
        <v>472000</v>
      </c>
      <c r="L2483">
        <f t="shared" ca="1" si="1336"/>
        <v>56000</v>
      </c>
      <c r="M2483">
        <f t="shared" ca="1" si="1337"/>
        <v>16000</v>
      </c>
      <c r="N2483">
        <f t="shared" ca="1" si="1338"/>
        <v>144000</v>
      </c>
      <c r="O2483">
        <f t="shared" ca="1" si="1339"/>
        <v>64000</v>
      </c>
      <c r="P2483">
        <f t="shared" ca="1" si="1351"/>
        <v>-56004</v>
      </c>
      <c r="Q2483">
        <f ca="1">IF(P2483&gt;0,1,0)</f>
        <v>0</v>
      </c>
      <c r="R2483">
        <f t="shared" ca="1" si="1340"/>
        <v>13</v>
      </c>
      <c r="S2483">
        <f t="shared" ca="1" si="1341"/>
        <v>7</v>
      </c>
      <c r="T2483">
        <f t="shared" ca="1" si="1342"/>
        <v>2</v>
      </c>
      <c r="U2483">
        <f t="shared" ca="1" si="1343"/>
        <v>18</v>
      </c>
      <c r="V2483">
        <f t="shared" ca="1" si="1344"/>
        <v>8</v>
      </c>
      <c r="X2483">
        <f t="shared" si="1346"/>
        <v>2483</v>
      </c>
      <c r="Y2483">
        <f t="shared" si="1347"/>
        <v>2452</v>
      </c>
      <c r="Z2483">
        <f t="shared" si="1348"/>
        <v>2453</v>
      </c>
      <c r="AA2483">
        <f t="shared" si="1345"/>
        <v>2951</v>
      </c>
      <c r="AB2483">
        <f t="shared" si="1323"/>
        <v>500</v>
      </c>
      <c r="AM2483" t="str">
        <f t="shared" si="1324"/>
        <v>201903LP</v>
      </c>
      <c r="AN2483">
        <f t="shared" ca="1" si="1353"/>
        <v>13.000500000000004</v>
      </c>
      <c r="AO2483">
        <f t="shared" ca="1" si="1354"/>
        <v>7.0000000000000009</v>
      </c>
      <c r="AP2483">
        <f t="shared" ca="1" si="1325"/>
        <v>2</v>
      </c>
      <c r="AQ2483">
        <f t="shared" ca="1" si="1326"/>
        <v>18</v>
      </c>
      <c r="AR2483">
        <f t="shared" ca="1" si="1327"/>
        <v>8</v>
      </c>
      <c r="AS2483">
        <f ca="1">P2483/J2483</f>
        <v>-8.0465979689538447E-2</v>
      </c>
    </row>
    <row r="2484" spans="1:45" x14ac:dyDescent="0.4">
      <c r="A2484">
        <f t="shared" si="1322"/>
        <v>201903</v>
      </c>
      <c r="B2484" t="s">
        <v>479</v>
      </c>
      <c r="C2484" t="s">
        <v>647</v>
      </c>
      <c r="D2484" t="str">
        <f t="shared" ca="1" si="1352"/>
        <v>I102</v>
      </c>
      <c r="E2484">
        <f t="shared" ca="1" si="1333"/>
        <v>14</v>
      </c>
      <c r="F2484">
        <f t="shared" ca="1" si="1334"/>
        <v>15</v>
      </c>
      <c r="G2484" t="str">
        <f t="shared" ca="1" si="1349"/>
        <v>S11</v>
      </c>
      <c r="H2484" t="str">
        <f t="shared" ca="1" si="1350"/>
        <v>S115</v>
      </c>
      <c r="I2484">
        <f ca="1">VLOOKUP(D2484,PRC!$A$2:$B$21,2,0)*E2484</f>
        <v>560000</v>
      </c>
      <c r="J2484">
        <f t="shared" ca="1" si="1335"/>
        <v>481596</v>
      </c>
      <c r="K2484">
        <f ca="1">VLOOKUP(D2484,PRC!$A$1:$C$21,3,0)*E2484</f>
        <v>263200</v>
      </c>
      <c r="L2484">
        <f t="shared" ca="1" si="1336"/>
        <v>56000</v>
      </c>
      <c r="M2484">
        <f t="shared" ca="1" si="1337"/>
        <v>17000</v>
      </c>
      <c r="N2484">
        <f t="shared" ca="1" si="1338"/>
        <v>90000</v>
      </c>
      <c r="O2484">
        <f t="shared" ca="1" si="1339"/>
        <v>56000</v>
      </c>
      <c r="P2484">
        <f t="shared" ca="1" si="1351"/>
        <v>-604</v>
      </c>
      <c r="Q2484">
        <f ca="1">IF(P2484&gt;0,1,0)</f>
        <v>0</v>
      </c>
      <c r="R2484">
        <f t="shared" ca="1" si="1340"/>
        <v>14</v>
      </c>
      <c r="S2484">
        <f t="shared" ca="1" si="1341"/>
        <v>10</v>
      </c>
      <c r="T2484">
        <f t="shared" ca="1" si="1342"/>
        <v>3</v>
      </c>
      <c r="U2484">
        <f t="shared" ca="1" si="1343"/>
        <v>16</v>
      </c>
      <c r="V2484">
        <f t="shared" ca="1" si="1344"/>
        <v>10</v>
      </c>
      <c r="X2484">
        <f t="shared" si="1346"/>
        <v>2484</v>
      </c>
      <c r="Y2484">
        <f t="shared" si="1347"/>
        <v>2452</v>
      </c>
      <c r="Z2484">
        <f t="shared" si="1348"/>
        <v>2453</v>
      </c>
      <c r="AA2484">
        <f t="shared" si="1345"/>
        <v>2951</v>
      </c>
      <c r="AB2484">
        <f t="shared" si="1323"/>
        <v>500</v>
      </c>
      <c r="AM2484" t="str">
        <f t="shared" si="1324"/>
        <v>201903LP</v>
      </c>
      <c r="AN2484">
        <f t="shared" ca="1" si="1353"/>
        <v>14.000714285714288</v>
      </c>
      <c r="AO2484">
        <f t="shared" ca="1" si="1354"/>
        <v>10</v>
      </c>
      <c r="AP2484">
        <f t="shared" ca="1" si="1325"/>
        <v>3.0357142857142856</v>
      </c>
      <c r="AQ2484">
        <f t="shared" ca="1" si="1326"/>
        <v>16.071428571428573</v>
      </c>
      <c r="AR2484">
        <f t="shared" ca="1" si="1327"/>
        <v>10</v>
      </c>
      <c r="AS2484">
        <f ca="1">P2484/J2484</f>
        <v>-1.2541632405584763E-3</v>
      </c>
    </row>
    <row r="2485" spans="1:45" x14ac:dyDescent="0.4">
      <c r="A2485">
        <f t="shared" si="1322"/>
        <v>201903</v>
      </c>
      <c r="B2485" t="s">
        <v>480</v>
      </c>
      <c r="C2485" t="s">
        <v>647</v>
      </c>
      <c r="D2485" t="str">
        <f t="shared" ca="1" si="1352"/>
        <v>I113</v>
      </c>
      <c r="E2485">
        <f t="shared" ca="1" si="1333"/>
        <v>13</v>
      </c>
      <c r="F2485">
        <f t="shared" ca="1" si="1334"/>
        <v>14</v>
      </c>
      <c r="G2485" t="str">
        <f t="shared" ca="1" si="1349"/>
        <v>S10</v>
      </c>
      <c r="H2485" t="str">
        <f t="shared" ca="1" si="1350"/>
        <v>S104</v>
      </c>
      <c r="I2485">
        <f ca="1">VLOOKUP(D2485,PRC!$A$2:$B$21,2,0)*E2485</f>
        <v>8710000</v>
      </c>
      <c r="J2485">
        <f t="shared" ca="1" si="1335"/>
        <v>7403496</v>
      </c>
      <c r="K2485">
        <f ca="1">VLOOKUP(D2485,PRC!$A$1:$C$21,3,0)*E2485</f>
        <v>3919500</v>
      </c>
      <c r="L2485">
        <f t="shared" ca="1" si="1336"/>
        <v>784000</v>
      </c>
      <c r="M2485">
        <f t="shared" ca="1" si="1337"/>
        <v>261000</v>
      </c>
      <c r="N2485">
        <f t="shared" ca="1" si="1338"/>
        <v>871000</v>
      </c>
      <c r="O2485">
        <f t="shared" ca="1" si="1339"/>
        <v>523000</v>
      </c>
      <c r="P2485">
        <f t="shared" ca="1" si="1351"/>
        <v>1044996</v>
      </c>
      <c r="Q2485">
        <f ca="1">IF(P2485&gt;0,1,0)</f>
        <v>1</v>
      </c>
      <c r="R2485">
        <f t="shared" ca="1" si="1340"/>
        <v>15</v>
      </c>
      <c r="S2485">
        <f t="shared" ca="1" si="1341"/>
        <v>9</v>
      </c>
      <c r="T2485">
        <f t="shared" ca="1" si="1342"/>
        <v>3</v>
      </c>
      <c r="U2485">
        <f t="shared" ca="1" si="1343"/>
        <v>10</v>
      </c>
      <c r="V2485">
        <f t="shared" ca="1" si="1344"/>
        <v>6</v>
      </c>
      <c r="X2485">
        <f t="shared" si="1346"/>
        <v>2485</v>
      </c>
      <c r="Y2485">
        <f t="shared" si="1347"/>
        <v>2452</v>
      </c>
      <c r="Z2485">
        <f t="shared" si="1348"/>
        <v>2453</v>
      </c>
      <c r="AA2485">
        <f t="shared" si="1345"/>
        <v>2951</v>
      </c>
      <c r="AB2485">
        <f t="shared" si="1323"/>
        <v>500</v>
      </c>
      <c r="AM2485" t="str">
        <f t="shared" si="1324"/>
        <v>201903LP</v>
      </c>
      <c r="AN2485">
        <f t="shared" ca="1" si="1353"/>
        <v>15.000045924225025</v>
      </c>
      <c r="AO2485">
        <f t="shared" ca="1" si="1354"/>
        <v>9.0011481056257168</v>
      </c>
      <c r="AP2485">
        <f t="shared" ca="1" si="1325"/>
        <v>2.996555683122847</v>
      </c>
      <c r="AQ2485">
        <f t="shared" ca="1" si="1326"/>
        <v>10</v>
      </c>
      <c r="AR2485">
        <f t="shared" ca="1" si="1327"/>
        <v>6.0045924225028706</v>
      </c>
      <c r="AS2485">
        <f ca="1">P2485/J2485</f>
        <v>0.14114899231390143</v>
      </c>
    </row>
    <row r="2486" spans="1:45" x14ac:dyDescent="0.4">
      <c r="A2486">
        <f t="shared" si="1322"/>
        <v>201903</v>
      </c>
      <c r="B2486" t="s">
        <v>481</v>
      </c>
      <c r="C2486" t="s">
        <v>647</v>
      </c>
      <c r="D2486" t="str">
        <f t="shared" ca="1" si="1352"/>
        <v>I105</v>
      </c>
      <c r="E2486">
        <f t="shared" ca="1" si="1333"/>
        <v>9</v>
      </c>
      <c r="F2486">
        <f t="shared" ca="1" si="1334"/>
        <v>13</v>
      </c>
      <c r="G2486" t="str">
        <f t="shared" ca="1" si="1349"/>
        <v>S10</v>
      </c>
      <c r="H2486" t="str">
        <f t="shared" ca="1" si="1350"/>
        <v>S103</v>
      </c>
      <c r="I2486">
        <f ca="1">VLOOKUP(D2486,PRC!$A$2:$B$21,2,0)*E2486</f>
        <v>900000</v>
      </c>
      <c r="J2486">
        <f t="shared" ca="1" si="1335"/>
        <v>782996</v>
      </c>
      <c r="K2486">
        <f ca="1">VLOOKUP(D2486,PRC!$A$1:$C$21,3,0)*E2486</f>
        <v>531000</v>
      </c>
      <c r="L2486">
        <f t="shared" ca="1" si="1336"/>
        <v>90000</v>
      </c>
      <c r="M2486">
        <f t="shared" ca="1" si="1337"/>
        <v>9000</v>
      </c>
      <c r="N2486">
        <f t="shared" ca="1" si="1338"/>
        <v>144000</v>
      </c>
      <c r="O2486">
        <f t="shared" ca="1" si="1339"/>
        <v>54000</v>
      </c>
      <c r="P2486">
        <f t="shared" ca="1" si="1351"/>
        <v>-45004</v>
      </c>
      <c r="Q2486">
        <f ca="1">IF(P2486&gt;0,1,0)</f>
        <v>0</v>
      </c>
      <c r="R2486">
        <f t="shared" ca="1" si="1340"/>
        <v>13</v>
      </c>
      <c r="S2486">
        <f t="shared" ca="1" si="1341"/>
        <v>10</v>
      </c>
      <c r="T2486">
        <f t="shared" ca="1" si="1342"/>
        <v>1</v>
      </c>
      <c r="U2486">
        <f t="shared" ca="1" si="1343"/>
        <v>16</v>
      </c>
      <c r="V2486">
        <f t="shared" ca="1" si="1344"/>
        <v>6</v>
      </c>
      <c r="X2486">
        <f t="shared" si="1346"/>
        <v>2486</v>
      </c>
      <c r="Y2486">
        <f t="shared" si="1347"/>
        <v>2452</v>
      </c>
      <c r="Z2486">
        <f t="shared" si="1348"/>
        <v>2453</v>
      </c>
      <c r="AA2486">
        <f t="shared" si="1345"/>
        <v>2951</v>
      </c>
      <c r="AB2486">
        <f t="shared" si="1323"/>
        <v>500</v>
      </c>
      <c r="AM2486" t="str">
        <f t="shared" si="1324"/>
        <v>201903LP</v>
      </c>
      <c r="AN2486">
        <f t="shared" ca="1" si="1353"/>
        <v>13.000444444444447</v>
      </c>
      <c r="AO2486">
        <f t="shared" ca="1" si="1354"/>
        <v>10</v>
      </c>
      <c r="AP2486">
        <f t="shared" ca="1" si="1325"/>
        <v>1</v>
      </c>
      <c r="AQ2486">
        <f t="shared" ca="1" si="1326"/>
        <v>16</v>
      </c>
      <c r="AR2486">
        <f t="shared" ca="1" si="1327"/>
        <v>6</v>
      </c>
      <c r="AS2486">
        <f ca="1">P2486/J2486</f>
        <v>-5.7476666547466401E-2</v>
      </c>
    </row>
    <row r="2487" spans="1:45" x14ac:dyDescent="0.4">
      <c r="A2487">
        <f t="shared" si="1322"/>
        <v>201903</v>
      </c>
      <c r="B2487" t="s">
        <v>482</v>
      </c>
      <c r="C2487" t="s">
        <v>647</v>
      </c>
      <c r="D2487" t="str">
        <f t="shared" ca="1" si="1352"/>
        <v>I106</v>
      </c>
      <c r="E2487">
        <f t="shared" ca="1" si="1333"/>
        <v>8</v>
      </c>
      <c r="F2487">
        <f t="shared" ca="1" si="1334"/>
        <v>13</v>
      </c>
      <c r="G2487" t="str">
        <f t="shared" ca="1" si="1349"/>
        <v>S10</v>
      </c>
      <c r="H2487" t="str">
        <f t="shared" ca="1" si="1350"/>
        <v>S108</v>
      </c>
      <c r="I2487">
        <f ca="1">VLOOKUP(D2487,PRC!$A$2:$B$21,2,0)*E2487</f>
        <v>160000</v>
      </c>
      <c r="J2487">
        <f t="shared" ca="1" si="1335"/>
        <v>135996</v>
      </c>
      <c r="K2487">
        <f ca="1">VLOOKUP(D2487,PRC!$A$1:$C$21,3,0)*E2487</f>
        <v>84800</v>
      </c>
      <c r="L2487">
        <f t="shared" ca="1" si="1336"/>
        <v>8000</v>
      </c>
      <c r="M2487">
        <f t="shared" ca="1" si="1337"/>
        <v>5000</v>
      </c>
      <c r="N2487">
        <f t="shared" ca="1" si="1338"/>
        <v>21000</v>
      </c>
      <c r="O2487">
        <f t="shared" ca="1" si="1339"/>
        <v>16000</v>
      </c>
      <c r="P2487">
        <f t="shared" ca="1" si="1351"/>
        <v>1196</v>
      </c>
      <c r="Q2487">
        <f ca="1">IF(P2487&gt;0,1,0)</f>
        <v>1</v>
      </c>
      <c r="R2487">
        <f t="shared" ca="1" si="1340"/>
        <v>15</v>
      </c>
      <c r="S2487">
        <f t="shared" ca="1" si="1341"/>
        <v>5</v>
      </c>
      <c r="T2487">
        <f t="shared" ca="1" si="1342"/>
        <v>3</v>
      </c>
      <c r="U2487">
        <f t="shared" ca="1" si="1343"/>
        <v>13</v>
      </c>
      <c r="V2487">
        <f t="shared" ca="1" si="1344"/>
        <v>10</v>
      </c>
      <c r="X2487">
        <f t="shared" si="1346"/>
        <v>2487</v>
      </c>
      <c r="Y2487">
        <f t="shared" si="1347"/>
        <v>2452</v>
      </c>
      <c r="Z2487">
        <f t="shared" si="1348"/>
        <v>2453</v>
      </c>
      <c r="AA2487">
        <f t="shared" si="1345"/>
        <v>2951</v>
      </c>
      <c r="AB2487">
        <f t="shared" si="1323"/>
        <v>500</v>
      </c>
      <c r="AM2487" t="str">
        <f t="shared" si="1324"/>
        <v>201903LP</v>
      </c>
      <c r="AN2487">
        <f t="shared" ca="1" si="1353"/>
        <v>15.002499999999996</v>
      </c>
      <c r="AO2487">
        <f t="shared" ca="1" si="1354"/>
        <v>5</v>
      </c>
      <c r="AP2487">
        <f t="shared" ca="1" si="1325"/>
        <v>3.125</v>
      </c>
      <c r="AQ2487">
        <f t="shared" ca="1" si="1326"/>
        <v>13.125</v>
      </c>
      <c r="AR2487">
        <f t="shared" ca="1" si="1327"/>
        <v>10</v>
      </c>
      <c r="AS2487">
        <f ca="1">P2487/J2487</f>
        <v>8.7943763051854459E-3</v>
      </c>
    </row>
    <row r="2488" spans="1:45" x14ac:dyDescent="0.4">
      <c r="A2488">
        <f t="shared" si="1322"/>
        <v>201903</v>
      </c>
      <c r="B2488" t="s">
        <v>483</v>
      </c>
      <c r="C2488" t="s">
        <v>647</v>
      </c>
      <c r="D2488" t="str">
        <f t="shared" ca="1" si="1352"/>
        <v>I106</v>
      </c>
      <c r="E2488">
        <f t="shared" ca="1" si="1333"/>
        <v>13</v>
      </c>
      <c r="F2488">
        <f t="shared" ca="1" si="1334"/>
        <v>10</v>
      </c>
      <c r="G2488" t="str">
        <f t="shared" ca="1" si="1349"/>
        <v>S10</v>
      </c>
      <c r="H2488" t="str">
        <f t="shared" ca="1" si="1350"/>
        <v>S103</v>
      </c>
      <c r="I2488">
        <f ca="1">VLOOKUP(D2488,PRC!$A$2:$B$21,2,0)*E2488</f>
        <v>260000</v>
      </c>
      <c r="J2488">
        <f t="shared" ca="1" si="1335"/>
        <v>228796</v>
      </c>
      <c r="K2488">
        <f ca="1">VLOOKUP(D2488,PRC!$A$1:$C$21,3,0)*E2488</f>
        <v>137800</v>
      </c>
      <c r="L2488">
        <f t="shared" ca="1" si="1336"/>
        <v>21000</v>
      </c>
      <c r="M2488">
        <f t="shared" ca="1" si="1337"/>
        <v>8000</v>
      </c>
      <c r="N2488">
        <f t="shared" ca="1" si="1338"/>
        <v>44000</v>
      </c>
      <c r="O2488">
        <f t="shared" ca="1" si="1339"/>
        <v>18000</v>
      </c>
      <c r="P2488">
        <f t="shared" ca="1" si="1351"/>
        <v>-4</v>
      </c>
      <c r="Q2488">
        <f ca="1">IF(P2488&gt;0,1,0)</f>
        <v>0</v>
      </c>
      <c r="R2488">
        <f t="shared" ca="1" si="1340"/>
        <v>12</v>
      </c>
      <c r="S2488">
        <f t="shared" ca="1" si="1341"/>
        <v>8</v>
      </c>
      <c r="T2488">
        <f t="shared" ca="1" si="1342"/>
        <v>3</v>
      </c>
      <c r="U2488">
        <f t="shared" ca="1" si="1343"/>
        <v>17</v>
      </c>
      <c r="V2488">
        <f t="shared" ca="1" si="1344"/>
        <v>7</v>
      </c>
      <c r="X2488">
        <f t="shared" si="1346"/>
        <v>2488</v>
      </c>
      <c r="Y2488">
        <f t="shared" si="1347"/>
        <v>2452</v>
      </c>
      <c r="Z2488">
        <f t="shared" si="1348"/>
        <v>2453</v>
      </c>
      <c r="AA2488">
        <f t="shared" si="1345"/>
        <v>2951</v>
      </c>
      <c r="AB2488">
        <f t="shared" si="1323"/>
        <v>500</v>
      </c>
      <c r="AM2488" t="str">
        <f t="shared" si="1324"/>
        <v>201903LP</v>
      </c>
      <c r="AN2488">
        <f t="shared" ca="1" si="1353"/>
        <v>12.001538461538463</v>
      </c>
      <c r="AO2488">
        <f t="shared" ca="1" si="1354"/>
        <v>8.0769230769230766</v>
      </c>
      <c r="AP2488">
        <f t="shared" ca="1" si="1325"/>
        <v>3.0769230769230771</v>
      </c>
      <c r="AQ2488">
        <f t="shared" ca="1" si="1326"/>
        <v>16.923076923076923</v>
      </c>
      <c r="AR2488">
        <f t="shared" ca="1" si="1327"/>
        <v>6.9230769230769234</v>
      </c>
      <c r="AS2488">
        <f ca="1">P2488/J2488</f>
        <v>-1.7482823126278431E-5</v>
      </c>
    </row>
    <row r="2489" spans="1:45" x14ac:dyDescent="0.4">
      <c r="A2489">
        <f t="shared" si="1322"/>
        <v>201903</v>
      </c>
      <c r="B2489" t="s">
        <v>484</v>
      </c>
      <c r="C2489" t="s">
        <v>647</v>
      </c>
      <c r="D2489" t="str">
        <f t="shared" ca="1" si="1352"/>
        <v>I112</v>
      </c>
      <c r="E2489">
        <f t="shared" ca="1" si="1333"/>
        <v>8</v>
      </c>
      <c r="F2489">
        <f t="shared" ca="1" si="1334"/>
        <v>14</v>
      </c>
      <c r="G2489" t="str">
        <f t="shared" ca="1" si="1349"/>
        <v>S11</v>
      </c>
      <c r="H2489" t="str">
        <f t="shared" ca="1" si="1350"/>
        <v>S111</v>
      </c>
      <c r="I2489">
        <f ca="1">VLOOKUP(D2489,PRC!$A$2:$B$21,2,0)*E2489</f>
        <v>520000</v>
      </c>
      <c r="J2489">
        <f t="shared" ca="1" si="1335"/>
        <v>462796</v>
      </c>
      <c r="K2489">
        <f ca="1">VLOOKUP(D2489,PRC!$A$1:$C$21,3,0)*E2489</f>
        <v>260000</v>
      </c>
      <c r="L2489">
        <f t="shared" ca="1" si="1336"/>
        <v>42000</v>
      </c>
      <c r="M2489">
        <f t="shared" ca="1" si="1337"/>
        <v>16000</v>
      </c>
      <c r="N2489">
        <f t="shared" ca="1" si="1338"/>
        <v>62000</v>
      </c>
      <c r="O2489">
        <f t="shared" ca="1" si="1339"/>
        <v>52000</v>
      </c>
      <c r="P2489">
        <f t="shared" ca="1" si="1351"/>
        <v>30796</v>
      </c>
      <c r="Q2489">
        <f ca="1">IF(P2489&gt;0,1,0)</f>
        <v>1</v>
      </c>
      <c r="R2489">
        <f t="shared" ca="1" si="1340"/>
        <v>11</v>
      </c>
      <c r="S2489">
        <f t="shared" ca="1" si="1341"/>
        <v>8</v>
      </c>
      <c r="T2489">
        <f t="shared" ca="1" si="1342"/>
        <v>3</v>
      </c>
      <c r="U2489">
        <f t="shared" ca="1" si="1343"/>
        <v>12</v>
      </c>
      <c r="V2489">
        <f t="shared" ca="1" si="1344"/>
        <v>10</v>
      </c>
      <c r="X2489">
        <f t="shared" si="1346"/>
        <v>2489</v>
      </c>
      <c r="Y2489">
        <f t="shared" si="1347"/>
        <v>2452</v>
      </c>
      <c r="Z2489">
        <f t="shared" si="1348"/>
        <v>2453</v>
      </c>
      <c r="AA2489">
        <f t="shared" si="1345"/>
        <v>2951</v>
      </c>
      <c r="AB2489">
        <f t="shared" si="1323"/>
        <v>500</v>
      </c>
      <c r="AM2489" t="str">
        <f t="shared" si="1324"/>
        <v>201903LP</v>
      </c>
      <c r="AN2489">
        <f t="shared" ca="1" si="1353"/>
        <v>11.000769230769237</v>
      </c>
      <c r="AO2489">
        <f t="shared" ca="1" si="1354"/>
        <v>8.0769230769230766</v>
      </c>
      <c r="AP2489">
        <f t="shared" ca="1" si="1325"/>
        <v>3.0769230769230771</v>
      </c>
      <c r="AQ2489">
        <f t="shared" ca="1" si="1326"/>
        <v>11.923076923076923</v>
      </c>
      <c r="AR2489">
        <f t="shared" ca="1" si="1327"/>
        <v>10</v>
      </c>
      <c r="AS2489">
        <f ca="1">P2489/J2489</f>
        <v>6.6543358196700056E-2</v>
      </c>
    </row>
    <row r="2490" spans="1:45" x14ac:dyDescent="0.4">
      <c r="A2490">
        <f t="shared" si="1322"/>
        <v>201903</v>
      </c>
      <c r="B2490" t="s">
        <v>485</v>
      </c>
      <c r="C2490" t="s">
        <v>647</v>
      </c>
      <c r="D2490" t="str">
        <f t="shared" ca="1" si="1352"/>
        <v>I104</v>
      </c>
      <c r="E2490">
        <f t="shared" ca="1" si="1333"/>
        <v>9</v>
      </c>
      <c r="F2490">
        <f t="shared" ca="1" si="1334"/>
        <v>12</v>
      </c>
      <c r="G2490" t="str">
        <f t="shared" ca="1" si="1349"/>
        <v>S10</v>
      </c>
      <c r="H2490" t="str">
        <f t="shared" ca="1" si="1350"/>
        <v>S101</v>
      </c>
      <c r="I2490">
        <f ca="1">VLOOKUP(D2490,PRC!$A$2:$B$21,2,0)*E2490</f>
        <v>630000</v>
      </c>
      <c r="J2490">
        <f t="shared" ca="1" si="1335"/>
        <v>535496</v>
      </c>
      <c r="K2490">
        <f ca="1">VLOOKUP(D2490,PRC!$A$1:$C$21,3,0)*E2490</f>
        <v>264600</v>
      </c>
      <c r="L2490">
        <f t="shared" ca="1" si="1336"/>
        <v>50000</v>
      </c>
      <c r="M2490">
        <f t="shared" ca="1" si="1337"/>
        <v>13000</v>
      </c>
      <c r="N2490">
        <f t="shared" ca="1" si="1338"/>
        <v>76000</v>
      </c>
      <c r="O2490">
        <f t="shared" ca="1" si="1339"/>
        <v>44000</v>
      </c>
      <c r="P2490">
        <f t="shared" ca="1" si="1351"/>
        <v>87896</v>
      </c>
      <c r="Q2490">
        <f ca="1">IF(P2490&gt;0,1,0)</f>
        <v>1</v>
      </c>
      <c r="R2490">
        <f t="shared" ca="1" si="1340"/>
        <v>15</v>
      </c>
      <c r="S2490">
        <f t="shared" ca="1" si="1341"/>
        <v>8</v>
      </c>
      <c r="T2490">
        <f t="shared" ca="1" si="1342"/>
        <v>2</v>
      </c>
      <c r="U2490">
        <f t="shared" ca="1" si="1343"/>
        <v>12</v>
      </c>
      <c r="V2490">
        <f t="shared" ca="1" si="1344"/>
        <v>7</v>
      </c>
      <c r="X2490">
        <f t="shared" si="1346"/>
        <v>2490</v>
      </c>
      <c r="Y2490">
        <f t="shared" si="1347"/>
        <v>2452</v>
      </c>
      <c r="Z2490">
        <f t="shared" si="1348"/>
        <v>2453</v>
      </c>
      <c r="AA2490">
        <f t="shared" si="1345"/>
        <v>2951</v>
      </c>
      <c r="AB2490">
        <f t="shared" si="1323"/>
        <v>500</v>
      </c>
      <c r="AM2490" t="str">
        <f t="shared" si="1324"/>
        <v>201903LP</v>
      </c>
      <c r="AN2490">
        <f t="shared" ca="1" si="1353"/>
        <v>15.000634920634926</v>
      </c>
      <c r="AO2490">
        <f t="shared" ca="1" si="1354"/>
        <v>7.9365079365079358</v>
      </c>
      <c r="AP2490">
        <f t="shared" ca="1" si="1325"/>
        <v>2.0634920634920633</v>
      </c>
      <c r="AQ2490">
        <f t="shared" ca="1" si="1326"/>
        <v>12.063492063492063</v>
      </c>
      <c r="AR2490">
        <f t="shared" ca="1" si="1327"/>
        <v>6.9841269841269842</v>
      </c>
      <c r="AS2490">
        <f ca="1">P2490/J2490</f>
        <v>0.16413941467349896</v>
      </c>
    </row>
    <row r="2491" spans="1:45" x14ac:dyDescent="0.4">
      <c r="A2491">
        <f t="shared" si="1322"/>
        <v>201903</v>
      </c>
      <c r="B2491" t="s">
        <v>486</v>
      </c>
      <c r="C2491" t="s">
        <v>647</v>
      </c>
      <c r="D2491" t="str">
        <f t="shared" ca="1" si="1352"/>
        <v>I117</v>
      </c>
      <c r="E2491">
        <f t="shared" ca="1" si="1333"/>
        <v>15</v>
      </c>
      <c r="F2491">
        <f t="shared" ca="1" si="1334"/>
        <v>11</v>
      </c>
      <c r="G2491" t="str">
        <f t="shared" ca="1" si="1349"/>
        <v>S11</v>
      </c>
      <c r="H2491" t="str">
        <f t="shared" ca="1" si="1350"/>
        <v>S119</v>
      </c>
      <c r="I2491">
        <f ca="1">VLOOKUP(D2491,PRC!$A$2:$B$21,2,0)*E2491</f>
        <v>37500000</v>
      </c>
      <c r="J2491">
        <f t="shared" ca="1" si="1335"/>
        <v>31874996</v>
      </c>
      <c r="K2491">
        <f ca="1">VLOOKUP(D2491,PRC!$A$1:$C$21,3,0)*E2491</f>
        <v>17250000</v>
      </c>
      <c r="L2491">
        <f t="shared" ca="1" si="1336"/>
        <v>3750000</v>
      </c>
      <c r="M2491">
        <f t="shared" ca="1" si="1337"/>
        <v>1125000</v>
      </c>
      <c r="N2491">
        <f t="shared" ca="1" si="1338"/>
        <v>5250000</v>
      </c>
      <c r="O2491">
        <f t="shared" ca="1" si="1339"/>
        <v>2250000</v>
      </c>
      <c r="P2491">
        <f t="shared" ca="1" si="1351"/>
        <v>2249996</v>
      </c>
      <c r="Q2491">
        <f ca="1">IF(P2491&gt;0,1,0)</f>
        <v>1</v>
      </c>
      <c r="R2491">
        <f t="shared" ca="1" si="1340"/>
        <v>15</v>
      </c>
      <c r="S2491">
        <f t="shared" ca="1" si="1341"/>
        <v>10</v>
      </c>
      <c r="T2491">
        <f t="shared" ca="1" si="1342"/>
        <v>3</v>
      </c>
      <c r="U2491">
        <f t="shared" ca="1" si="1343"/>
        <v>14</v>
      </c>
      <c r="V2491">
        <f t="shared" ca="1" si="1344"/>
        <v>6</v>
      </c>
      <c r="X2491">
        <f t="shared" si="1346"/>
        <v>2491</v>
      </c>
      <c r="Y2491">
        <f t="shared" si="1347"/>
        <v>2452</v>
      </c>
      <c r="Z2491">
        <f t="shared" si="1348"/>
        <v>2453</v>
      </c>
      <c r="AA2491">
        <f t="shared" si="1345"/>
        <v>2951</v>
      </c>
      <c r="AB2491">
        <f t="shared" si="1323"/>
        <v>500</v>
      </c>
      <c r="AM2491" t="str">
        <f t="shared" si="1324"/>
        <v>201903LP</v>
      </c>
      <c r="AN2491">
        <f t="shared" ca="1" si="1353"/>
        <v>15.000010666666663</v>
      </c>
      <c r="AO2491">
        <f t="shared" ca="1" si="1354"/>
        <v>10</v>
      </c>
      <c r="AP2491">
        <f t="shared" ca="1" si="1325"/>
        <v>3</v>
      </c>
      <c r="AQ2491">
        <f t="shared" ca="1" si="1326"/>
        <v>14.000000000000002</v>
      </c>
      <c r="AR2491">
        <f t="shared" ca="1" si="1327"/>
        <v>6</v>
      </c>
      <c r="AS2491">
        <f ca="1">P2491/J2491</f>
        <v>7.0588118662038415E-2</v>
      </c>
    </row>
    <row r="2492" spans="1:45" x14ac:dyDescent="0.4">
      <c r="A2492">
        <f t="shared" si="1322"/>
        <v>201903</v>
      </c>
      <c r="B2492" t="s">
        <v>487</v>
      </c>
      <c r="C2492" t="s">
        <v>647</v>
      </c>
      <c r="D2492" t="str">
        <f t="shared" ca="1" si="1352"/>
        <v>I117</v>
      </c>
      <c r="E2492">
        <f t="shared" ca="1" si="1333"/>
        <v>15</v>
      </c>
      <c r="F2492">
        <f t="shared" ca="1" si="1334"/>
        <v>10</v>
      </c>
      <c r="G2492" t="str">
        <f t="shared" ca="1" si="1349"/>
        <v>S11</v>
      </c>
      <c r="H2492" t="str">
        <f t="shared" ca="1" si="1350"/>
        <v>S114</v>
      </c>
      <c r="I2492">
        <f ca="1">VLOOKUP(D2492,PRC!$A$2:$B$21,2,0)*E2492</f>
        <v>37500000</v>
      </c>
      <c r="J2492">
        <f t="shared" ca="1" si="1335"/>
        <v>33374996</v>
      </c>
      <c r="K2492">
        <f ca="1">VLOOKUP(D2492,PRC!$A$1:$C$21,3,0)*E2492</f>
        <v>17250000</v>
      </c>
      <c r="L2492">
        <f t="shared" ca="1" si="1336"/>
        <v>1875000</v>
      </c>
      <c r="M2492">
        <f t="shared" ca="1" si="1337"/>
        <v>1125000</v>
      </c>
      <c r="N2492">
        <f t="shared" ca="1" si="1338"/>
        <v>5250000</v>
      </c>
      <c r="O2492">
        <f t="shared" ca="1" si="1339"/>
        <v>3000000</v>
      </c>
      <c r="P2492">
        <f t="shared" ca="1" si="1351"/>
        <v>4874996</v>
      </c>
      <c r="Q2492">
        <f ca="1">IF(P2492&gt;0,1,0)</f>
        <v>1</v>
      </c>
      <c r="R2492">
        <f t="shared" ca="1" si="1340"/>
        <v>11</v>
      </c>
      <c r="S2492">
        <f t="shared" ca="1" si="1341"/>
        <v>5</v>
      </c>
      <c r="T2492">
        <f t="shared" ca="1" si="1342"/>
        <v>3</v>
      </c>
      <c r="U2492">
        <f t="shared" ca="1" si="1343"/>
        <v>14</v>
      </c>
      <c r="V2492">
        <f t="shared" ca="1" si="1344"/>
        <v>8</v>
      </c>
      <c r="X2492">
        <f t="shared" si="1346"/>
        <v>2492</v>
      </c>
      <c r="Y2492">
        <f t="shared" si="1347"/>
        <v>2452</v>
      </c>
      <c r="Z2492">
        <f t="shared" si="1348"/>
        <v>2453</v>
      </c>
      <c r="AA2492">
        <f t="shared" si="1345"/>
        <v>2951</v>
      </c>
      <c r="AB2492">
        <f t="shared" si="1323"/>
        <v>500</v>
      </c>
      <c r="AM2492" t="str">
        <f t="shared" si="1324"/>
        <v>201903LP</v>
      </c>
      <c r="AN2492">
        <f t="shared" ca="1" si="1353"/>
        <v>11.000010666666672</v>
      </c>
      <c r="AO2492">
        <f t="shared" ca="1" si="1354"/>
        <v>5</v>
      </c>
      <c r="AP2492">
        <f t="shared" ca="1" si="1325"/>
        <v>3</v>
      </c>
      <c r="AQ2492">
        <f t="shared" ca="1" si="1326"/>
        <v>14.000000000000002</v>
      </c>
      <c r="AR2492">
        <f t="shared" ca="1" si="1327"/>
        <v>8</v>
      </c>
      <c r="AS2492">
        <f ca="1">P2492/J2492</f>
        <v>0.14606731338634468</v>
      </c>
    </row>
    <row r="2493" spans="1:45" x14ac:dyDescent="0.4">
      <c r="A2493">
        <f t="shared" si="1322"/>
        <v>201903</v>
      </c>
      <c r="B2493" t="s">
        <v>488</v>
      </c>
      <c r="C2493" t="s">
        <v>647</v>
      </c>
      <c r="D2493" t="str">
        <f t="shared" ca="1" si="1352"/>
        <v>I104</v>
      </c>
      <c r="E2493">
        <f t="shared" ca="1" si="1333"/>
        <v>9</v>
      </c>
      <c r="F2493">
        <f t="shared" ca="1" si="1334"/>
        <v>10</v>
      </c>
      <c r="G2493" t="str">
        <f t="shared" ca="1" si="1349"/>
        <v>S11</v>
      </c>
      <c r="H2493" t="str">
        <f t="shared" ca="1" si="1350"/>
        <v>S110</v>
      </c>
      <c r="I2493">
        <f ca="1">VLOOKUP(D2493,PRC!$A$2:$B$21,2,0)*E2493</f>
        <v>630000</v>
      </c>
      <c r="J2493">
        <f t="shared" ca="1" si="1335"/>
        <v>541796</v>
      </c>
      <c r="K2493">
        <f ca="1">VLOOKUP(D2493,PRC!$A$1:$C$21,3,0)*E2493</f>
        <v>264600</v>
      </c>
      <c r="L2493">
        <f t="shared" ca="1" si="1336"/>
        <v>63000</v>
      </c>
      <c r="M2493">
        <f t="shared" ca="1" si="1337"/>
        <v>19000</v>
      </c>
      <c r="N2493">
        <f t="shared" ca="1" si="1338"/>
        <v>113000</v>
      </c>
      <c r="O2493">
        <f t="shared" ca="1" si="1339"/>
        <v>38000</v>
      </c>
      <c r="P2493">
        <f t="shared" ca="1" si="1351"/>
        <v>44196</v>
      </c>
      <c r="Q2493">
        <f ca="1">IF(P2493&gt;0,1,0)</f>
        <v>1</v>
      </c>
      <c r="R2493">
        <f t="shared" ca="1" si="1340"/>
        <v>14</v>
      </c>
      <c r="S2493">
        <f t="shared" ca="1" si="1341"/>
        <v>10</v>
      </c>
      <c r="T2493">
        <f t="shared" ca="1" si="1342"/>
        <v>3</v>
      </c>
      <c r="U2493">
        <f t="shared" ca="1" si="1343"/>
        <v>18</v>
      </c>
      <c r="V2493">
        <f t="shared" ca="1" si="1344"/>
        <v>6</v>
      </c>
      <c r="X2493">
        <f t="shared" si="1346"/>
        <v>2493</v>
      </c>
      <c r="Y2493">
        <f t="shared" si="1347"/>
        <v>2452</v>
      </c>
      <c r="Z2493">
        <f t="shared" si="1348"/>
        <v>2453</v>
      </c>
      <c r="AA2493">
        <f t="shared" si="1345"/>
        <v>2951</v>
      </c>
      <c r="AB2493">
        <f t="shared" si="1323"/>
        <v>500</v>
      </c>
      <c r="AM2493" t="str">
        <f t="shared" si="1324"/>
        <v>201903LP</v>
      </c>
      <c r="AN2493">
        <f t="shared" ca="1" si="1353"/>
        <v>14.000634920634925</v>
      </c>
      <c r="AO2493">
        <f t="shared" ca="1" si="1354"/>
        <v>10</v>
      </c>
      <c r="AP2493">
        <f t="shared" ca="1" si="1325"/>
        <v>3.0158730158730158</v>
      </c>
      <c r="AQ2493">
        <f t="shared" ca="1" si="1326"/>
        <v>17.936507936507937</v>
      </c>
      <c r="AR2493">
        <f t="shared" ca="1" si="1327"/>
        <v>6.0317460317460316</v>
      </c>
      <c r="AS2493">
        <f ca="1">P2493/J2493</f>
        <v>8.1573138229148981E-2</v>
      </c>
    </row>
    <row r="2494" spans="1:45" x14ac:dyDescent="0.4">
      <c r="A2494">
        <f t="shared" si="1322"/>
        <v>201903</v>
      </c>
      <c r="B2494" t="s">
        <v>489</v>
      </c>
      <c r="C2494" t="s">
        <v>647</v>
      </c>
      <c r="D2494" t="str">
        <f t="shared" ca="1" si="1352"/>
        <v>I111</v>
      </c>
      <c r="E2494">
        <f t="shared" ca="1" si="1333"/>
        <v>12</v>
      </c>
      <c r="F2494">
        <f t="shared" ca="1" si="1334"/>
        <v>10</v>
      </c>
      <c r="G2494" t="str">
        <f t="shared" ca="1" si="1349"/>
        <v>S11</v>
      </c>
      <c r="H2494" t="str">
        <f t="shared" ca="1" si="1350"/>
        <v>S119</v>
      </c>
      <c r="I2494">
        <f ca="1">VLOOKUP(D2494,PRC!$A$2:$B$21,2,0)*E2494</f>
        <v>1800000</v>
      </c>
      <c r="J2494">
        <f t="shared" ca="1" si="1335"/>
        <v>1619996</v>
      </c>
      <c r="K2494">
        <f ca="1">VLOOKUP(D2494,PRC!$A$1:$C$21,3,0)*E2494</f>
        <v>954000</v>
      </c>
      <c r="L2494">
        <f t="shared" ca="1" si="1336"/>
        <v>144000</v>
      </c>
      <c r="M2494">
        <f t="shared" ca="1" si="1337"/>
        <v>18000</v>
      </c>
      <c r="N2494">
        <f t="shared" ca="1" si="1338"/>
        <v>324000</v>
      </c>
      <c r="O2494">
        <f t="shared" ca="1" si="1339"/>
        <v>126000</v>
      </c>
      <c r="P2494">
        <f t="shared" ca="1" si="1351"/>
        <v>53996</v>
      </c>
      <c r="Q2494">
        <f ca="1">IF(P2494&gt;0,1,0)</f>
        <v>1</v>
      </c>
      <c r="R2494">
        <f t="shared" ca="1" si="1340"/>
        <v>10</v>
      </c>
      <c r="S2494">
        <f t="shared" ca="1" si="1341"/>
        <v>8</v>
      </c>
      <c r="T2494">
        <f t="shared" ca="1" si="1342"/>
        <v>1</v>
      </c>
      <c r="U2494">
        <f t="shared" ca="1" si="1343"/>
        <v>18</v>
      </c>
      <c r="V2494">
        <f t="shared" ca="1" si="1344"/>
        <v>7</v>
      </c>
      <c r="X2494">
        <f t="shared" si="1346"/>
        <v>2494</v>
      </c>
      <c r="Y2494">
        <f t="shared" si="1347"/>
        <v>2452</v>
      </c>
      <c r="Z2494">
        <f t="shared" si="1348"/>
        <v>2453</v>
      </c>
      <c r="AA2494">
        <f t="shared" si="1345"/>
        <v>2951</v>
      </c>
      <c r="AB2494">
        <f t="shared" si="1323"/>
        <v>500</v>
      </c>
      <c r="AM2494" t="str">
        <f t="shared" si="1324"/>
        <v>201903LP</v>
      </c>
      <c r="AN2494">
        <f t="shared" ca="1" si="1353"/>
        <v>10.000222222222222</v>
      </c>
      <c r="AO2494">
        <f t="shared" ca="1" si="1354"/>
        <v>8</v>
      </c>
      <c r="AP2494">
        <f t="shared" ca="1" si="1325"/>
        <v>1</v>
      </c>
      <c r="AQ2494">
        <f t="shared" ca="1" si="1326"/>
        <v>18</v>
      </c>
      <c r="AR2494">
        <f t="shared" ca="1" si="1327"/>
        <v>7.0000000000000009</v>
      </c>
      <c r="AS2494">
        <f ca="1">P2494/J2494</f>
        <v>3.3330946496164186E-2</v>
      </c>
    </row>
    <row r="2495" spans="1:45" x14ac:dyDescent="0.4">
      <c r="A2495">
        <f t="shared" si="1322"/>
        <v>201903</v>
      </c>
      <c r="B2495" t="s">
        <v>490</v>
      </c>
      <c r="C2495" t="s">
        <v>647</v>
      </c>
      <c r="D2495" t="str">
        <f t="shared" ca="1" si="1352"/>
        <v>I113</v>
      </c>
      <c r="E2495">
        <f t="shared" ca="1" si="1333"/>
        <v>13</v>
      </c>
      <c r="F2495">
        <f t="shared" ca="1" si="1334"/>
        <v>12</v>
      </c>
      <c r="G2495" t="str">
        <f t="shared" ca="1" si="1349"/>
        <v>S10</v>
      </c>
      <c r="H2495" t="str">
        <f t="shared" ca="1" si="1350"/>
        <v>S106</v>
      </c>
      <c r="I2495">
        <f ca="1">VLOOKUP(D2495,PRC!$A$2:$B$21,2,0)*E2495</f>
        <v>8710000</v>
      </c>
      <c r="J2495">
        <f t="shared" ca="1" si="1335"/>
        <v>7664796</v>
      </c>
      <c r="K2495">
        <f ca="1">VLOOKUP(D2495,PRC!$A$1:$C$21,3,0)*E2495</f>
        <v>3919500</v>
      </c>
      <c r="L2495">
        <f t="shared" ca="1" si="1336"/>
        <v>871000</v>
      </c>
      <c r="M2495">
        <f t="shared" ca="1" si="1337"/>
        <v>174000</v>
      </c>
      <c r="N2495">
        <f t="shared" ca="1" si="1338"/>
        <v>1568000</v>
      </c>
      <c r="O2495">
        <f t="shared" ca="1" si="1339"/>
        <v>871000</v>
      </c>
      <c r="P2495">
        <f t="shared" ca="1" si="1351"/>
        <v>261296</v>
      </c>
      <c r="Q2495">
        <f ca="1">IF(P2495&gt;0,1,0)</f>
        <v>1</v>
      </c>
      <c r="R2495">
        <f t="shared" ca="1" si="1340"/>
        <v>12</v>
      </c>
      <c r="S2495">
        <f t="shared" ca="1" si="1341"/>
        <v>10</v>
      </c>
      <c r="T2495">
        <f t="shared" ca="1" si="1342"/>
        <v>2</v>
      </c>
      <c r="U2495">
        <f t="shared" ca="1" si="1343"/>
        <v>18</v>
      </c>
      <c r="V2495">
        <f t="shared" ca="1" si="1344"/>
        <v>10</v>
      </c>
      <c r="X2495">
        <f t="shared" si="1346"/>
        <v>2495</v>
      </c>
      <c r="Y2495">
        <f t="shared" si="1347"/>
        <v>2452</v>
      </c>
      <c r="Z2495">
        <f t="shared" si="1348"/>
        <v>2453</v>
      </c>
      <c r="AA2495">
        <f t="shared" si="1345"/>
        <v>2951</v>
      </c>
      <c r="AB2495">
        <f t="shared" si="1323"/>
        <v>500</v>
      </c>
      <c r="AM2495" t="str">
        <f t="shared" si="1324"/>
        <v>201903LP</v>
      </c>
      <c r="AN2495">
        <f t="shared" ca="1" si="1353"/>
        <v>12.000045924225034</v>
      </c>
      <c r="AO2495">
        <f t="shared" ca="1" si="1354"/>
        <v>10</v>
      </c>
      <c r="AP2495">
        <f t="shared" ca="1" si="1325"/>
        <v>1.9977037887485647</v>
      </c>
      <c r="AQ2495">
        <f t="shared" ca="1" si="1326"/>
        <v>18.002296211251434</v>
      </c>
      <c r="AR2495">
        <f t="shared" ca="1" si="1327"/>
        <v>10</v>
      </c>
      <c r="AS2495">
        <f ca="1">P2495/J2495</f>
        <v>3.4090405015345486E-2</v>
      </c>
    </row>
    <row r="2496" spans="1:45" x14ac:dyDescent="0.4">
      <c r="A2496">
        <f t="shared" si="1322"/>
        <v>201903</v>
      </c>
      <c r="B2496" t="s">
        <v>491</v>
      </c>
      <c r="C2496" t="s">
        <v>647</v>
      </c>
      <c r="D2496" t="str">
        <f t="shared" ca="1" si="1352"/>
        <v>I114</v>
      </c>
      <c r="E2496">
        <f t="shared" ca="1" si="1333"/>
        <v>9</v>
      </c>
      <c r="F2496">
        <f t="shared" ca="1" si="1334"/>
        <v>13</v>
      </c>
      <c r="G2496" t="str">
        <f t="shared" ca="1" si="1349"/>
        <v>S11</v>
      </c>
      <c r="H2496" t="str">
        <f t="shared" ca="1" si="1350"/>
        <v>S118</v>
      </c>
      <c r="I2496">
        <f ca="1">VLOOKUP(D2496,PRC!$A$2:$B$21,2,0)*E2496</f>
        <v>2160000</v>
      </c>
      <c r="J2496">
        <f t="shared" ca="1" si="1335"/>
        <v>1900796</v>
      </c>
      <c r="K2496">
        <f ca="1">VLOOKUP(D2496,PRC!$A$1:$C$21,3,0)*E2496</f>
        <v>1252800</v>
      </c>
      <c r="L2496">
        <f t="shared" ca="1" si="1336"/>
        <v>194000</v>
      </c>
      <c r="M2496">
        <f t="shared" ca="1" si="1337"/>
        <v>22000</v>
      </c>
      <c r="N2496">
        <f t="shared" ca="1" si="1338"/>
        <v>281000</v>
      </c>
      <c r="O2496">
        <f t="shared" ca="1" si="1339"/>
        <v>151000</v>
      </c>
      <c r="P2496">
        <f t="shared" ca="1" si="1351"/>
        <v>-4</v>
      </c>
      <c r="Q2496">
        <f ca="1">IF(P2496&gt;0,1,0)</f>
        <v>0</v>
      </c>
      <c r="R2496">
        <f t="shared" ca="1" si="1340"/>
        <v>12</v>
      </c>
      <c r="S2496">
        <f t="shared" ca="1" si="1341"/>
        <v>9</v>
      </c>
      <c r="T2496">
        <f t="shared" ca="1" si="1342"/>
        <v>1</v>
      </c>
      <c r="U2496">
        <f t="shared" ca="1" si="1343"/>
        <v>13</v>
      </c>
      <c r="V2496">
        <f t="shared" ca="1" si="1344"/>
        <v>7</v>
      </c>
      <c r="X2496">
        <f t="shared" si="1346"/>
        <v>2496</v>
      </c>
      <c r="Y2496">
        <f t="shared" si="1347"/>
        <v>2452</v>
      </c>
      <c r="Z2496">
        <f t="shared" si="1348"/>
        <v>2453</v>
      </c>
      <c r="AA2496">
        <f t="shared" si="1345"/>
        <v>2951</v>
      </c>
      <c r="AB2496">
        <f t="shared" si="1323"/>
        <v>500</v>
      </c>
      <c r="AM2496" t="str">
        <f t="shared" si="1324"/>
        <v>201903LP</v>
      </c>
      <c r="AN2496">
        <f t="shared" ca="1" si="1353"/>
        <v>12.000185185185186</v>
      </c>
      <c r="AO2496">
        <f t="shared" ca="1" si="1354"/>
        <v>8.9814814814814827</v>
      </c>
      <c r="AP2496">
        <f t="shared" ca="1" si="1325"/>
        <v>1.0185185185185186</v>
      </c>
      <c r="AQ2496">
        <f t="shared" ca="1" si="1326"/>
        <v>13.00925925925926</v>
      </c>
      <c r="AR2496">
        <f t="shared" ca="1" si="1327"/>
        <v>6.9907407407407405</v>
      </c>
      <c r="AS2496">
        <f ca="1">P2496/J2496</f>
        <v>-2.1043815327894208E-6</v>
      </c>
    </row>
    <row r="2497" spans="1:45" x14ac:dyDescent="0.4">
      <c r="A2497">
        <f t="shared" si="1322"/>
        <v>201903</v>
      </c>
      <c r="B2497" t="s">
        <v>492</v>
      </c>
      <c r="C2497" t="s">
        <v>647</v>
      </c>
      <c r="D2497" t="str">
        <f t="shared" ca="1" si="1352"/>
        <v>I110</v>
      </c>
      <c r="E2497">
        <f t="shared" ca="1" si="1333"/>
        <v>15</v>
      </c>
      <c r="F2497">
        <f t="shared" ca="1" si="1334"/>
        <v>10</v>
      </c>
      <c r="G2497" t="str">
        <f t="shared" ca="1" si="1349"/>
        <v>S10</v>
      </c>
      <c r="H2497" t="str">
        <f t="shared" ca="1" si="1350"/>
        <v>S109</v>
      </c>
      <c r="I2497">
        <f ca="1">VLOOKUP(D2497,PRC!$A$2:$B$21,2,0)*E2497</f>
        <v>4500000</v>
      </c>
      <c r="J2497">
        <f t="shared" ca="1" si="1335"/>
        <v>3959996</v>
      </c>
      <c r="K2497">
        <f ca="1">VLOOKUP(D2497,PRC!$A$1:$C$21,3,0)*E2497</f>
        <v>2070000</v>
      </c>
      <c r="L2497">
        <f t="shared" ca="1" si="1336"/>
        <v>450000</v>
      </c>
      <c r="M2497">
        <f t="shared" ca="1" si="1337"/>
        <v>45000</v>
      </c>
      <c r="N2497">
        <f t="shared" ca="1" si="1338"/>
        <v>720000</v>
      </c>
      <c r="O2497">
        <f t="shared" ca="1" si="1339"/>
        <v>225000</v>
      </c>
      <c r="P2497">
        <f t="shared" ca="1" si="1351"/>
        <v>449996</v>
      </c>
      <c r="Q2497">
        <f ca="1">IF(P2497&gt;0,1,0)</f>
        <v>1</v>
      </c>
      <c r="R2497">
        <f t="shared" ca="1" si="1340"/>
        <v>12</v>
      </c>
      <c r="S2497">
        <f t="shared" ca="1" si="1341"/>
        <v>10</v>
      </c>
      <c r="T2497">
        <f t="shared" ca="1" si="1342"/>
        <v>1</v>
      </c>
      <c r="U2497">
        <f t="shared" ca="1" si="1343"/>
        <v>16</v>
      </c>
      <c r="V2497">
        <f t="shared" ca="1" si="1344"/>
        <v>5</v>
      </c>
      <c r="X2497">
        <f t="shared" si="1346"/>
        <v>2497</v>
      </c>
      <c r="Y2497">
        <f t="shared" si="1347"/>
        <v>2452</v>
      </c>
      <c r="Z2497">
        <f t="shared" si="1348"/>
        <v>2453</v>
      </c>
      <c r="AA2497">
        <f t="shared" si="1345"/>
        <v>2951</v>
      </c>
      <c r="AB2497">
        <f t="shared" si="1323"/>
        <v>500</v>
      </c>
      <c r="AM2497" t="str">
        <f t="shared" si="1324"/>
        <v>201903LP</v>
      </c>
      <c r="AN2497">
        <f t="shared" ca="1" si="1353"/>
        <v>12.000088888888893</v>
      </c>
      <c r="AO2497">
        <f t="shared" ca="1" si="1354"/>
        <v>10</v>
      </c>
      <c r="AP2497">
        <f t="shared" ca="1" si="1325"/>
        <v>1</v>
      </c>
      <c r="AQ2497">
        <f t="shared" ca="1" si="1326"/>
        <v>16</v>
      </c>
      <c r="AR2497">
        <f t="shared" ca="1" si="1327"/>
        <v>5</v>
      </c>
      <c r="AS2497">
        <f ca="1">P2497/J2497</f>
        <v>0.11363546831865487</v>
      </c>
    </row>
    <row r="2498" spans="1:45" x14ac:dyDescent="0.4">
      <c r="A2498">
        <f t="shared" si="1322"/>
        <v>201903</v>
      </c>
      <c r="B2498" t="s">
        <v>493</v>
      </c>
      <c r="C2498" t="s">
        <v>647</v>
      </c>
      <c r="D2498" t="str">
        <f t="shared" ca="1" si="1352"/>
        <v>I117</v>
      </c>
      <c r="E2498">
        <f t="shared" ca="1" si="1333"/>
        <v>12</v>
      </c>
      <c r="F2498">
        <f t="shared" ca="1" si="1334"/>
        <v>11</v>
      </c>
      <c r="G2498" t="str">
        <f t="shared" ca="1" si="1349"/>
        <v>S10</v>
      </c>
      <c r="H2498" t="str">
        <f t="shared" ca="1" si="1350"/>
        <v>S106</v>
      </c>
      <c r="I2498">
        <f ca="1">VLOOKUP(D2498,PRC!$A$2:$B$21,2,0)*E2498</f>
        <v>30000000</v>
      </c>
      <c r="J2498">
        <f t="shared" ca="1" si="1335"/>
        <v>25799996</v>
      </c>
      <c r="K2498">
        <f ca="1">VLOOKUP(D2498,PRC!$A$1:$C$21,3,0)*E2498</f>
        <v>13800000</v>
      </c>
      <c r="L2498">
        <f t="shared" ca="1" si="1336"/>
        <v>1800000</v>
      </c>
      <c r="M2498">
        <f t="shared" ca="1" si="1337"/>
        <v>300000</v>
      </c>
      <c r="N2498">
        <f t="shared" ca="1" si="1338"/>
        <v>4200000</v>
      </c>
      <c r="O2498">
        <f t="shared" ca="1" si="1339"/>
        <v>2100000</v>
      </c>
      <c r="P2498">
        <f t="shared" ca="1" si="1351"/>
        <v>3599996</v>
      </c>
      <c r="Q2498">
        <f ca="1">IF(P2498&gt;0,1,0)</f>
        <v>1</v>
      </c>
      <c r="R2498">
        <f t="shared" ca="1" si="1340"/>
        <v>14</v>
      </c>
      <c r="S2498">
        <f t="shared" ca="1" si="1341"/>
        <v>6</v>
      </c>
      <c r="T2498">
        <f t="shared" ca="1" si="1342"/>
        <v>1</v>
      </c>
      <c r="U2498">
        <f t="shared" ca="1" si="1343"/>
        <v>14</v>
      </c>
      <c r="V2498">
        <f t="shared" ca="1" si="1344"/>
        <v>7</v>
      </c>
      <c r="X2498">
        <f t="shared" si="1346"/>
        <v>2498</v>
      </c>
      <c r="Y2498">
        <f t="shared" si="1347"/>
        <v>2452</v>
      </c>
      <c r="Z2498">
        <f t="shared" si="1348"/>
        <v>2453</v>
      </c>
      <c r="AA2498">
        <f t="shared" si="1345"/>
        <v>2951</v>
      </c>
      <c r="AB2498">
        <f t="shared" si="1323"/>
        <v>500</v>
      </c>
      <c r="AM2498" t="str">
        <f t="shared" si="1324"/>
        <v>201903LP</v>
      </c>
      <c r="AN2498">
        <f t="shared" ca="1" si="1353"/>
        <v>14.000013333333339</v>
      </c>
      <c r="AO2498">
        <f t="shared" ca="1" si="1354"/>
        <v>6</v>
      </c>
      <c r="AP2498">
        <f t="shared" ca="1" si="1325"/>
        <v>1</v>
      </c>
      <c r="AQ2498">
        <f t="shared" ca="1" si="1326"/>
        <v>14.000000000000002</v>
      </c>
      <c r="AR2498">
        <f t="shared" ca="1" si="1327"/>
        <v>7.0000000000000009</v>
      </c>
      <c r="AS2498">
        <f ca="1">P2498/J2498</f>
        <v>0.13953475031546517</v>
      </c>
    </row>
    <row r="2499" spans="1:45" x14ac:dyDescent="0.4">
      <c r="A2499">
        <f t="shared" ref="A2499:A2562" si="1363">IF(BA2499="",A2498,BA2499)</f>
        <v>201903</v>
      </c>
      <c r="B2499" t="s">
        <v>494</v>
      </c>
      <c r="C2499" t="s">
        <v>647</v>
      </c>
      <c r="D2499" t="str">
        <f t="shared" ca="1" si="1352"/>
        <v>I108</v>
      </c>
      <c r="E2499">
        <f t="shared" ca="1" si="1333"/>
        <v>8</v>
      </c>
      <c r="F2499">
        <f t="shared" ca="1" si="1334"/>
        <v>14</v>
      </c>
      <c r="G2499" t="str">
        <f t="shared" ca="1" si="1349"/>
        <v>S11</v>
      </c>
      <c r="H2499" t="str">
        <f t="shared" ca="1" si="1350"/>
        <v>S116</v>
      </c>
      <c r="I2499">
        <f ca="1">VLOOKUP(D2499,PRC!$A$2:$B$21,2,0)*E2499</f>
        <v>320000</v>
      </c>
      <c r="J2499">
        <f t="shared" ca="1" si="1335"/>
        <v>284796</v>
      </c>
      <c r="K2499">
        <f ca="1">VLOOKUP(D2499,PRC!$A$1:$C$21,3,0)*E2499</f>
        <v>147200</v>
      </c>
      <c r="L2499">
        <f t="shared" ca="1" si="1336"/>
        <v>29000</v>
      </c>
      <c r="M2499">
        <f t="shared" ca="1" si="1337"/>
        <v>10000</v>
      </c>
      <c r="N2499">
        <f t="shared" ca="1" si="1338"/>
        <v>51000</v>
      </c>
      <c r="O2499">
        <f t="shared" ca="1" si="1339"/>
        <v>26000</v>
      </c>
      <c r="P2499">
        <f t="shared" ca="1" si="1351"/>
        <v>21596</v>
      </c>
      <c r="Q2499">
        <f ca="1">IF(P2499&gt;0,1,0)</f>
        <v>1</v>
      </c>
      <c r="R2499">
        <f t="shared" ca="1" si="1340"/>
        <v>11</v>
      </c>
      <c r="S2499">
        <f t="shared" ca="1" si="1341"/>
        <v>9</v>
      </c>
      <c r="T2499">
        <f t="shared" ca="1" si="1342"/>
        <v>3</v>
      </c>
      <c r="U2499">
        <f t="shared" ca="1" si="1343"/>
        <v>16</v>
      </c>
      <c r="V2499">
        <f t="shared" ca="1" si="1344"/>
        <v>8</v>
      </c>
      <c r="X2499">
        <f t="shared" si="1346"/>
        <v>2499</v>
      </c>
      <c r="Y2499">
        <f t="shared" si="1347"/>
        <v>2452</v>
      </c>
      <c r="Z2499">
        <f t="shared" si="1348"/>
        <v>2453</v>
      </c>
      <c r="AA2499">
        <f t="shared" si="1345"/>
        <v>2951</v>
      </c>
      <c r="AB2499">
        <f t="shared" ref="AB2499:AB2562" si="1364">COUNTIF(AM$2:AM$100100,AM2499)</f>
        <v>500</v>
      </c>
      <c r="AM2499" t="str">
        <f t="shared" ref="AM2499:AM2562" si="1365">A2499&amp;C2499</f>
        <v>201903LP</v>
      </c>
      <c r="AN2499">
        <f t="shared" ca="1" si="1353"/>
        <v>11.001249999999995</v>
      </c>
      <c r="AO2499">
        <f t="shared" ca="1" si="1354"/>
        <v>9.0625</v>
      </c>
      <c r="AP2499">
        <f t="shared" ca="1" si="1325"/>
        <v>3.125</v>
      </c>
      <c r="AQ2499">
        <f t="shared" ca="1" si="1326"/>
        <v>15.937499999999998</v>
      </c>
      <c r="AR2499">
        <f t="shared" ca="1" si="1327"/>
        <v>8.125</v>
      </c>
      <c r="AS2499">
        <f ca="1">P2499/J2499</f>
        <v>7.582971670950435E-2</v>
      </c>
    </row>
    <row r="2500" spans="1:45" x14ac:dyDescent="0.4">
      <c r="A2500">
        <f t="shared" si="1363"/>
        <v>201903</v>
      </c>
      <c r="B2500" t="s">
        <v>495</v>
      </c>
      <c r="C2500" t="s">
        <v>647</v>
      </c>
      <c r="D2500" t="str">
        <f t="shared" ca="1" si="1352"/>
        <v>I117</v>
      </c>
      <c r="E2500">
        <f t="shared" ca="1" si="1333"/>
        <v>13</v>
      </c>
      <c r="F2500">
        <f t="shared" ca="1" si="1334"/>
        <v>13</v>
      </c>
      <c r="G2500" t="str">
        <f t="shared" ca="1" si="1349"/>
        <v>S11</v>
      </c>
      <c r="H2500" t="str">
        <f t="shared" ca="1" si="1350"/>
        <v>S117</v>
      </c>
      <c r="I2500">
        <f ca="1">VLOOKUP(D2500,PRC!$A$2:$B$21,2,0)*E2500</f>
        <v>32500000</v>
      </c>
      <c r="J2500">
        <f t="shared" ca="1" si="1335"/>
        <v>29249996</v>
      </c>
      <c r="K2500">
        <f ca="1">VLOOKUP(D2500,PRC!$A$1:$C$21,3,0)*E2500</f>
        <v>14950000</v>
      </c>
      <c r="L2500">
        <f t="shared" ca="1" si="1336"/>
        <v>3250000</v>
      </c>
      <c r="M2500">
        <f t="shared" ca="1" si="1337"/>
        <v>650000</v>
      </c>
      <c r="N2500">
        <f t="shared" ca="1" si="1338"/>
        <v>5525000</v>
      </c>
      <c r="O2500">
        <f t="shared" ca="1" si="1339"/>
        <v>3250000</v>
      </c>
      <c r="P2500">
        <f t="shared" ca="1" si="1351"/>
        <v>1624996</v>
      </c>
      <c r="Q2500">
        <f ca="1">IF(P2500&gt;0,1,0)</f>
        <v>1</v>
      </c>
      <c r="R2500">
        <f t="shared" ca="1" si="1340"/>
        <v>10</v>
      </c>
      <c r="S2500">
        <f t="shared" ca="1" si="1341"/>
        <v>10</v>
      </c>
      <c r="T2500">
        <f t="shared" ca="1" si="1342"/>
        <v>2</v>
      </c>
      <c r="U2500">
        <f t="shared" ca="1" si="1343"/>
        <v>17</v>
      </c>
      <c r="V2500">
        <f t="shared" ca="1" si="1344"/>
        <v>10</v>
      </c>
      <c r="X2500">
        <f t="shared" si="1346"/>
        <v>2500</v>
      </c>
      <c r="Y2500">
        <f t="shared" si="1347"/>
        <v>2452</v>
      </c>
      <c r="Z2500">
        <f t="shared" si="1348"/>
        <v>2453</v>
      </c>
      <c r="AA2500">
        <f t="shared" si="1345"/>
        <v>2951</v>
      </c>
      <c r="AB2500">
        <f t="shared" si="1364"/>
        <v>500</v>
      </c>
      <c r="AM2500" t="str">
        <f t="shared" si="1365"/>
        <v>201903LP</v>
      </c>
      <c r="AN2500">
        <f t="shared" ca="1" si="1353"/>
        <v>10.000012307692307</v>
      </c>
      <c r="AO2500">
        <f t="shared" ca="1" si="1354"/>
        <v>10</v>
      </c>
      <c r="AP2500">
        <f t="shared" ca="1" si="1325"/>
        <v>2</v>
      </c>
      <c r="AQ2500">
        <f t="shared" ca="1" si="1326"/>
        <v>17</v>
      </c>
      <c r="AR2500">
        <f t="shared" ca="1" si="1327"/>
        <v>10</v>
      </c>
      <c r="AS2500">
        <f ca="1">P2500/J2500</f>
        <v>5.555542640074207E-2</v>
      </c>
    </row>
    <row r="2501" spans="1:45" x14ac:dyDescent="0.4">
      <c r="A2501">
        <f t="shared" si="1363"/>
        <v>201903</v>
      </c>
      <c r="B2501" t="s">
        <v>496</v>
      </c>
      <c r="C2501" t="s">
        <v>647</v>
      </c>
      <c r="D2501" t="str">
        <f t="shared" ca="1" si="1352"/>
        <v>I106</v>
      </c>
      <c r="E2501">
        <f t="shared" ca="1" si="1333"/>
        <v>11</v>
      </c>
      <c r="F2501">
        <f t="shared" ca="1" si="1334"/>
        <v>15</v>
      </c>
      <c r="G2501" t="str">
        <f t="shared" ca="1" si="1349"/>
        <v>S11</v>
      </c>
      <c r="H2501" t="str">
        <f t="shared" ca="1" si="1350"/>
        <v>S113</v>
      </c>
      <c r="I2501">
        <f ca="1">VLOOKUP(D2501,PRC!$A$2:$B$21,2,0)*E2501</f>
        <v>220000</v>
      </c>
      <c r="J2501">
        <f t="shared" ca="1" si="1335"/>
        <v>186996</v>
      </c>
      <c r="K2501">
        <f ca="1">VLOOKUP(D2501,PRC!$A$1:$C$21,3,0)*E2501</f>
        <v>116600</v>
      </c>
      <c r="L2501">
        <f t="shared" ca="1" si="1336"/>
        <v>22000</v>
      </c>
      <c r="M2501">
        <f t="shared" ca="1" si="1337"/>
        <v>4000</v>
      </c>
      <c r="N2501">
        <f t="shared" ca="1" si="1338"/>
        <v>44000</v>
      </c>
      <c r="O2501">
        <f t="shared" ca="1" si="1339"/>
        <v>20000</v>
      </c>
      <c r="P2501">
        <f t="shared" ca="1" si="1351"/>
        <v>-19604</v>
      </c>
      <c r="Q2501">
        <f ca="1">IF(P2501&gt;0,1,0)</f>
        <v>0</v>
      </c>
      <c r="R2501">
        <f t="shared" ca="1" si="1340"/>
        <v>15</v>
      </c>
      <c r="S2501">
        <f t="shared" ca="1" si="1341"/>
        <v>10</v>
      </c>
      <c r="T2501">
        <f t="shared" ca="1" si="1342"/>
        <v>2</v>
      </c>
      <c r="U2501">
        <f t="shared" ca="1" si="1343"/>
        <v>20</v>
      </c>
      <c r="V2501">
        <f t="shared" ca="1" si="1344"/>
        <v>9</v>
      </c>
      <c r="X2501">
        <f t="shared" si="1346"/>
        <v>2501</v>
      </c>
      <c r="Y2501">
        <f t="shared" si="1347"/>
        <v>2452</v>
      </c>
      <c r="Z2501">
        <f t="shared" si="1348"/>
        <v>2453</v>
      </c>
      <c r="AA2501">
        <f t="shared" si="1345"/>
        <v>2951</v>
      </c>
      <c r="AB2501">
        <f t="shared" si="1364"/>
        <v>500</v>
      </c>
      <c r="AM2501" t="str">
        <f t="shared" si="1365"/>
        <v>201903LP</v>
      </c>
      <c r="AN2501">
        <f t="shared" ca="1" si="1353"/>
        <v>15.001818181818184</v>
      </c>
      <c r="AO2501">
        <f t="shared" ca="1" si="1354"/>
        <v>10</v>
      </c>
      <c r="AP2501">
        <f t="shared" ca="1" si="1325"/>
        <v>1.8181818181818181</v>
      </c>
      <c r="AQ2501">
        <f t="shared" ca="1" si="1326"/>
        <v>20</v>
      </c>
      <c r="AR2501">
        <f t="shared" ca="1" si="1327"/>
        <v>9.0909090909090917</v>
      </c>
      <c r="AS2501">
        <f ca="1">P2501/J2501</f>
        <v>-0.10483646709020514</v>
      </c>
    </row>
    <row r="2502" spans="1:45" x14ac:dyDescent="0.4">
      <c r="A2502">
        <f t="shared" si="1363"/>
        <v>201903</v>
      </c>
      <c r="B2502" t="s">
        <v>497</v>
      </c>
      <c r="C2502" t="s">
        <v>647</v>
      </c>
      <c r="D2502" t="str">
        <f t="shared" ca="1" si="1352"/>
        <v>I111</v>
      </c>
      <c r="E2502">
        <f t="shared" ca="1" si="1333"/>
        <v>9</v>
      </c>
      <c r="F2502">
        <f t="shared" ca="1" si="1334"/>
        <v>13</v>
      </c>
      <c r="G2502" t="str">
        <f t="shared" ca="1" si="1349"/>
        <v>S11</v>
      </c>
      <c r="H2502" t="str">
        <f t="shared" ca="1" si="1350"/>
        <v>S112</v>
      </c>
      <c r="I2502">
        <f ca="1">VLOOKUP(D2502,PRC!$A$2:$B$21,2,0)*E2502</f>
        <v>1350000</v>
      </c>
      <c r="J2502">
        <f t="shared" ca="1" si="1335"/>
        <v>1160996</v>
      </c>
      <c r="K2502">
        <f ca="1">VLOOKUP(D2502,PRC!$A$1:$C$21,3,0)*E2502</f>
        <v>715500</v>
      </c>
      <c r="L2502">
        <f t="shared" ca="1" si="1336"/>
        <v>95000</v>
      </c>
      <c r="M2502">
        <f t="shared" ca="1" si="1337"/>
        <v>14000</v>
      </c>
      <c r="N2502">
        <f t="shared" ca="1" si="1338"/>
        <v>162000</v>
      </c>
      <c r="O2502">
        <f t="shared" ca="1" si="1339"/>
        <v>122000</v>
      </c>
      <c r="P2502">
        <f t="shared" ca="1" si="1351"/>
        <v>52496</v>
      </c>
      <c r="Q2502">
        <f ca="1">IF(P2502&gt;0,1,0)</f>
        <v>1</v>
      </c>
      <c r="R2502">
        <f t="shared" ca="1" si="1340"/>
        <v>14</v>
      </c>
      <c r="S2502">
        <f t="shared" ca="1" si="1341"/>
        <v>7</v>
      </c>
      <c r="T2502">
        <f t="shared" ca="1" si="1342"/>
        <v>1</v>
      </c>
      <c r="U2502">
        <f t="shared" ca="1" si="1343"/>
        <v>12</v>
      </c>
      <c r="V2502">
        <f t="shared" ca="1" si="1344"/>
        <v>9</v>
      </c>
      <c r="X2502">
        <f t="shared" si="1346"/>
        <v>2502</v>
      </c>
      <c r="Y2502">
        <f t="shared" si="1347"/>
        <v>2452</v>
      </c>
      <c r="Z2502">
        <f t="shared" si="1348"/>
        <v>2453</v>
      </c>
      <c r="AA2502">
        <f t="shared" si="1345"/>
        <v>2951</v>
      </c>
      <c r="AB2502">
        <f t="shared" si="1364"/>
        <v>500</v>
      </c>
      <c r="AM2502" t="str">
        <f t="shared" si="1365"/>
        <v>201903LP</v>
      </c>
      <c r="AN2502">
        <f t="shared" ca="1" si="1353"/>
        <v>14.0002962962963</v>
      </c>
      <c r="AO2502">
        <f t="shared" ca="1" si="1354"/>
        <v>7.0370370370370372</v>
      </c>
      <c r="AP2502">
        <f t="shared" ca="1" si="1325"/>
        <v>1.037037037037037</v>
      </c>
      <c r="AQ2502">
        <f t="shared" ca="1" si="1326"/>
        <v>12</v>
      </c>
      <c r="AR2502">
        <f t="shared" ca="1" si="1327"/>
        <v>9.0370370370370363</v>
      </c>
      <c r="AS2502">
        <f ca="1">P2502/J2502</f>
        <v>4.5216348721270359E-2</v>
      </c>
    </row>
    <row r="2503" spans="1:45" x14ac:dyDescent="0.4">
      <c r="A2503">
        <f t="shared" si="1363"/>
        <v>201903</v>
      </c>
      <c r="B2503" t="s">
        <v>498</v>
      </c>
      <c r="C2503" t="s">
        <v>647</v>
      </c>
      <c r="D2503" t="str">
        <f t="shared" ca="1" si="1352"/>
        <v>I107</v>
      </c>
      <c r="E2503">
        <f t="shared" ca="1" si="1333"/>
        <v>15</v>
      </c>
      <c r="F2503">
        <f t="shared" ca="1" si="1334"/>
        <v>14</v>
      </c>
      <c r="G2503" t="str">
        <f t="shared" ca="1" si="1349"/>
        <v>S11</v>
      </c>
      <c r="H2503" t="str">
        <f t="shared" ca="1" si="1350"/>
        <v>S117</v>
      </c>
      <c r="I2503">
        <f ca="1">VLOOKUP(D2503,PRC!$A$2:$B$21,2,0)*E2503</f>
        <v>2250000</v>
      </c>
      <c r="J2503">
        <f t="shared" ca="1" si="1335"/>
        <v>1912496</v>
      </c>
      <c r="K2503">
        <f ca="1">VLOOKUP(D2503,PRC!$A$1:$C$21,3,0)*E2503</f>
        <v>1282500</v>
      </c>
      <c r="L2503">
        <f t="shared" ca="1" si="1336"/>
        <v>158000</v>
      </c>
      <c r="M2503">
        <f t="shared" ca="1" si="1337"/>
        <v>45000</v>
      </c>
      <c r="N2503">
        <f t="shared" ca="1" si="1338"/>
        <v>338000</v>
      </c>
      <c r="O2503">
        <f t="shared" ca="1" si="1339"/>
        <v>158000</v>
      </c>
      <c r="P2503">
        <f t="shared" ca="1" si="1351"/>
        <v>-69004</v>
      </c>
      <c r="Q2503">
        <f ca="1">IF(P2503&gt;0,1,0)</f>
        <v>0</v>
      </c>
      <c r="R2503">
        <f t="shared" ca="1" si="1340"/>
        <v>15</v>
      </c>
      <c r="S2503">
        <f t="shared" ca="1" si="1341"/>
        <v>7</v>
      </c>
      <c r="T2503">
        <f t="shared" ca="1" si="1342"/>
        <v>2</v>
      </c>
      <c r="U2503">
        <f t="shared" ca="1" si="1343"/>
        <v>15</v>
      </c>
      <c r="V2503">
        <f t="shared" ca="1" si="1344"/>
        <v>7</v>
      </c>
      <c r="X2503">
        <f t="shared" si="1346"/>
        <v>2503</v>
      </c>
      <c r="Y2503">
        <f t="shared" si="1347"/>
        <v>2452</v>
      </c>
      <c r="Z2503">
        <f t="shared" si="1348"/>
        <v>2453</v>
      </c>
      <c r="AA2503">
        <f t="shared" si="1345"/>
        <v>2951</v>
      </c>
      <c r="AB2503">
        <f t="shared" si="1364"/>
        <v>500</v>
      </c>
      <c r="AM2503" t="str">
        <f t="shared" si="1365"/>
        <v>201903LP</v>
      </c>
      <c r="AN2503">
        <f t="shared" ca="1" si="1353"/>
        <v>15.000177777777779</v>
      </c>
      <c r="AO2503">
        <f t="shared" ca="1" si="1354"/>
        <v>7.022222222222223</v>
      </c>
      <c r="AP2503">
        <f t="shared" ca="1" si="1325"/>
        <v>2</v>
      </c>
      <c r="AQ2503">
        <f t="shared" ca="1" si="1326"/>
        <v>15.022222222222222</v>
      </c>
      <c r="AR2503">
        <f t="shared" ca="1" si="1327"/>
        <v>7.022222222222223</v>
      </c>
      <c r="AS2503">
        <f ca="1">P2503/J2503</f>
        <v>-3.6080598338506326E-2</v>
      </c>
    </row>
    <row r="2504" spans="1:45" x14ac:dyDescent="0.4">
      <c r="A2504">
        <f t="shared" si="1363"/>
        <v>201903</v>
      </c>
      <c r="B2504" t="s">
        <v>499</v>
      </c>
      <c r="C2504" t="s">
        <v>647</v>
      </c>
      <c r="D2504" t="str">
        <f t="shared" ca="1" si="1352"/>
        <v>I116</v>
      </c>
      <c r="E2504">
        <f t="shared" ca="1" si="1333"/>
        <v>8</v>
      </c>
      <c r="F2504">
        <f t="shared" ca="1" si="1334"/>
        <v>10</v>
      </c>
      <c r="G2504" t="str">
        <f t="shared" ca="1" si="1349"/>
        <v>S10</v>
      </c>
      <c r="H2504" t="str">
        <f t="shared" ca="1" si="1350"/>
        <v>S101</v>
      </c>
      <c r="I2504">
        <f ca="1">VLOOKUP(D2504,PRC!$A$2:$B$21,2,0)*E2504</f>
        <v>11680000</v>
      </c>
      <c r="J2504">
        <f t="shared" ca="1" si="1335"/>
        <v>10395196</v>
      </c>
      <c r="K2504">
        <f ca="1">VLOOKUP(D2504,PRC!$A$1:$C$21,3,0)*E2504</f>
        <v>7008000</v>
      </c>
      <c r="L2504">
        <f t="shared" ca="1" si="1336"/>
        <v>701000</v>
      </c>
      <c r="M2504">
        <f t="shared" ca="1" si="1337"/>
        <v>117000</v>
      </c>
      <c r="N2504">
        <f t="shared" ca="1" si="1338"/>
        <v>2219000</v>
      </c>
      <c r="O2504">
        <f t="shared" ca="1" si="1339"/>
        <v>818000</v>
      </c>
      <c r="P2504">
        <f t="shared" ca="1" si="1351"/>
        <v>-467804</v>
      </c>
      <c r="Q2504">
        <f ca="1">IF(P2504&gt;0,1,0)</f>
        <v>0</v>
      </c>
      <c r="R2504">
        <f t="shared" ca="1" si="1340"/>
        <v>11</v>
      </c>
      <c r="S2504">
        <f t="shared" ca="1" si="1341"/>
        <v>6</v>
      </c>
      <c r="T2504">
        <f t="shared" ca="1" si="1342"/>
        <v>1</v>
      </c>
      <c r="U2504">
        <f t="shared" ca="1" si="1343"/>
        <v>19</v>
      </c>
      <c r="V2504">
        <f t="shared" ca="1" si="1344"/>
        <v>7</v>
      </c>
      <c r="X2504">
        <f t="shared" si="1346"/>
        <v>2504</v>
      </c>
      <c r="Y2504">
        <f t="shared" si="1347"/>
        <v>2452</v>
      </c>
      <c r="Z2504">
        <f t="shared" si="1348"/>
        <v>2453</v>
      </c>
      <c r="AA2504">
        <f t="shared" si="1345"/>
        <v>2951</v>
      </c>
      <c r="AB2504">
        <f t="shared" si="1364"/>
        <v>500</v>
      </c>
      <c r="AM2504" t="str">
        <f t="shared" si="1365"/>
        <v>201903LP</v>
      </c>
      <c r="AN2504">
        <f t="shared" ca="1" si="1353"/>
        <v>11.000034246575341</v>
      </c>
      <c r="AO2504">
        <f t="shared" ca="1" si="1354"/>
        <v>6.0017123287671232</v>
      </c>
      <c r="AP2504">
        <f t="shared" ref="AP2504:AP2567" ca="1" si="1366">M2504/$I2504*100</f>
        <v>1.0017123287671232</v>
      </c>
      <c r="AQ2504">
        <f t="shared" ref="AQ2504:AQ2567" ca="1" si="1367">N2504/$I2504*100</f>
        <v>18.998287671232877</v>
      </c>
      <c r="AR2504">
        <f t="shared" ref="AR2504:AR2567" ca="1" si="1368">O2504/$I2504*100</f>
        <v>7.0034246575342465</v>
      </c>
      <c r="AS2504">
        <f ca="1">P2504/J2504</f>
        <v>-4.5001941281338033E-2</v>
      </c>
    </row>
    <row r="2505" spans="1:45" x14ac:dyDescent="0.4">
      <c r="A2505">
        <f t="shared" si="1363"/>
        <v>201903</v>
      </c>
      <c r="B2505" t="s">
        <v>500</v>
      </c>
      <c r="C2505" t="s">
        <v>647</v>
      </c>
      <c r="D2505" t="str">
        <f t="shared" ca="1" si="1352"/>
        <v>I106</v>
      </c>
      <c r="E2505">
        <f t="shared" ca="1" si="1333"/>
        <v>12</v>
      </c>
      <c r="F2505">
        <f t="shared" ca="1" si="1334"/>
        <v>10</v>
      </c>
      <c r="G2505" t="str">
        <f t="shared" ca="1" si="1349"/>
        <v>S10</v>
      </c>
      <c r="H2505" t="str">
        <f t="shared" ca="1" si="1350"/>
        <v>S109</v>
      </c>
      <c r="I2505">
        <f ca="1">VLOOKUP(D2505,PRC!$A$2:$B$21,2,0)*E2505</f>
        <v>240000</v>
      </c>
      <c r="J2505">
        <f t="shared" ca="1" si="1335"/>
        <v>213596</v>
      </c>
      <c r="K2505">
        <f ca="1">VLOOKUP(D2505,PRC!$A$1:$C$21,3,0)*E2505</f>
        <v>127200</v>
      </c>
      <c r="L2505">
        <f t="shared" ca="1" si="1336"/>
        <v>12000</v>
      </c>
      <c r="M2505">
        <f t="shared" ca="1" si="1337"/>
        <v>5000</v>
      </c>
      <c r="N2505">
        <f t="shared" ca="1" si="1338"/>
        <v>46000</v>
      </c>
      <c r="O2505">
        <f t="shared" ca="1" si="1339"/>
        <v>14000</v>
      </c>
      <c r="P2505">
        <f t="shared" ca="1" si="1351"/>
        <v>9396</v>
      </c>
      <c r="Q2505">
        <f ca="1">IF(P2505&gt;0,1,0)</f>
        <v>1</v>
      </c>
      <c r="R2505">
        <f t="shared" ca="1" si="1340"/>
        <v>11</v>
      </c>
      <c r="S2505">
        <f t="shared" ca="1" si="1341"/>
        <v>5</v>
      </c>
      <c r="T2505">
        <f t="shared" ca="1" si="1342"/>
        <v>2</v>
      </c>
      <c r="U2505">
        <f t="shared" ca="1" si="1343"/>
        <v>19</v>
      </c>
      <c r="V2505">
        <f t="shared" ca="1" si="1344"/>
        <v>6</v>
      </c>
      <c r="X2505">
        <f t="shared" si="1346"/>
        <v>2505</v>
      </c>
      <c r="Y2505">
        <f t="shared" si="1347"/>
        <v>2452</v>
      </c>
      <c r="Z2505">
        <f t="shared" si="1348"/>
        <v>2453</v>
      </c>
      <c r="AA2505">
        <f t="shared" si="1345"/>
        <v>2951</v>
      </c>
      <c r="AB2505">
        <f t="shared" si="1364"/>
        <v>500</v>
      </c>
      <c r="AM2505" t="str">
        <f t="shared" si="1365"/>
        <v>201903LP</v>
      </c>
      <c r="AN2505">
        <f t="shared" ca="1" si="1353"/>
        <v>11.001666666666665</v>
      </c>
      <c r="AO2505">
        <f t="shared" ca="1" si="1354"/>
        <v>5</v>
      </c>
      <c r="AP2505">
        <f t="shared" ca="1" si="1366"/>
        <v>2.083333333333333</v>
      </c>
      <c r="AQ2505">
        <f t="shared" ca="1" si="1367"/>
        <v>19.166666666666668</v>
      </c>
      <c r="AR2505">
        <f t="shared" ca="1" si="1368"/>
        <v>5.833333333333333</v>
      </c>
      <c r="AS2505">
        <f ca="1">P2505/J2505</f>
        <v>4.398958781999663E-2</v>
      </c>
    </row>
    <row r="2506" spans="1:45" x14ac:dyDescent="0.4">
      <c r="A2506">
        <f t="shared" si="1363"/>
        <v>201903</v>
      </c>
      <c r="B2506" t="s">
        <v>501</v>
      </c>
      <c r="C2506" t="s">
        <v>647</v>
      </c>
      <c r="D2506" t="str">
        <f t="shared" ca="1" si="1352"/>
        <v>I104</v>
      </c>
      <c r="E2506">
        <f t="shared" ca="1" si="1333"/>
        <v>12</v>
      </c>
      <c r="F2506">
        <f t="shared" ca="1" si="1334"/>
        <v>11</v>
      </c>
      <c r="G2506" t="str">
        <f t="shared" ca="1" si="1349"/>
        <v>S10</v>
      </c>
      <c r="H2506" t="str">
        <f t="shared" ca="1" si="1350"/>
        <v>S105</v>
      </c>
      <c r="I2506">
        <f ca="1">VLOOKUP(D2506,PRC!$A$2:$B$21,2,0)*E2506</f>
        <v>840000</v>
      </c>
      <c r="J2506">
        <f t="shared" ca="1" si="1335"/>
        <v>722396</v>
      </c>
      <c r="K2506">
        <f ca="1">VLOOKUP(D2506,PRC!$A$1:$C$21,3,0)*E2506</f>
        <v>352800</v>
      </c>
      <c r="L2506">
        <f t="shared" ca="1" si="1336"/>
        <v>67000</v>
      </c>
      <c r="M2506">
        <f t="shared" ca="1" si="1337"/>
        <v>25000</v>
      </c>
      <c r="N2506">
        <f t="shared" ca="1" si="1338"/>
        <v>168000</v>
      </c>
      <c r="O2506">
        <f t="shared" ca="1" si="1339"/>
        <v>84000</v>
      </c>
      <c r="P2506">
        <f t="shared" ca="1" si="1351"/>
        <v>25596</v>
      </c>
      <c r="Q2506">
        <f ca="1">IF(P2506&gt;0,1,0)</f>
        <v>1</v>
      </c>
      <c r="R2506">
        <f t="shared" ca="1" si="1340"/>
        <v>14</v>
      </c>
      <c r="S2506">
        <f t="shared" ca="1" si="1341"/>
        <v>8</v>
      </c>
      <c r="T2506">
        <f t="shared" ca="1" si="1342"/>
        <v>3</v>
      </c>
      <c r="U2506">
        <f t="shared" ca="1" si="1343"/>
        <v>20</v>
      </c>
      <c r="V2506">
        <f t="shared" ca="1" si="1344"/>
        <v>10</v>
      </c>
      <c r="X2506">
        <f t="shared" si="1346"/>
        <v>2506</v>
      </c>
      <c r="Y2506">
        <f t="shared" si="1347"/>
        <v>2452</v>
      </c>
      <c r="Z2506">
        <f t="shared" si="1348"/>
        <v>2453</v>
      </c>
      <c r="AA2506">
        <f t="shared" si="1345"/>
        <v>2951</v>
      </c>
      <c r="AB2506">
        <f t="shared" si="1364"/>
        <v>500</v>
      </c>
      <c r="AM2506" t="str">
        <f t="shared" si="1365"/>
        <v>201903LP</v>
      </c>
      <c r="AN2506">
        <f t="shared" ca="1" si="1353"/>
        <v>14.000476190476185</v>
      </c>
      <c r="AO2506">
        <f t="shared" ca="1" si="1354"/>
        <v>7.9761904761904754</v>
      </c>
      <c r="AP2506">
        <f t="shared" ca="1" si="1366"/>
        <v>2.9761904761904758</v>
      </c>
      <c r="AQ2506">
        <f t="shared" ca="1" si="1367"/>
        <v>20</v>
      </c>
      <c r="AR2506">
        <f t="shared" ca="1" si="1368"/>
        <v>10</v>
      </c>
      <c r="AS2506">
        <f ca="1">P2506/J2506</f>
        <v>3.5432089878681496E-2</v>
      </c>
    </row>
    <row r="2507" spans="1:45" x14ac:dyDescent="0.4">
      <c r="A2507">
        <f t="shared" si="1363"/>
        <v>201903</v>
      </c>
      <c r="B2507" t="s">
        <v>502</v>
      </c>
      <c r="C2507" t="s">
        <v>647</v>
      </c>
      <c r="D2507" t="str">
        <f t="shared" ca="1" si="1352"/>
        <v>I118</v>
      </c>
      <c r="E2507">
        <f t="shared" ca="1" si="1333"/>
        <v>9</v>
      </c>
      <c r="F2507">
        <f t="shared" ca="1" si="1334"/>
        <v>13</v>
      </c>
      <c r="G2507" t="str">
        <f t="shared" ca="1" si="1349"/>
        <v>S10</v>
      </c>
      <c r="H2507" t="str">
        <f t="shared" ca="1" si="1350"/>
        <v>S108</v>
      </c>
      <c r="I2507">
        <f ca="1">VLOOKUP(D2507,PRC!$A$2:$B$21,2,0)*E2507</f>
        <v>4770000</v>
      </c>
      <c r="J2507">
        <f t="shared" ca="1" si="1335"/>
        <v>4197596</v>
      </c>
      <c r="K2507">
        <f ca="1">VLOOKUP(D2507,PRC!$A$1:$C$21,3,0)*E2507</f>
        <v>2003400</v>
      </c>
      <c r="L2507">
        <f t="shared" ca="1" si="1336"/>
        <v>334000</v>
      </c>
      <c r="M2507">
        <f t="shared" ca="1" si="1337"/>
        <v>143000</v>
      </c>
      <c r="N2507">
        <f t="shared" ca="1" si="1338"/>
        <v>572000</v>
      </c>
      <c r="O2507">
        <f t="shared" ca="1" si="1339"/>
        <v>286000</v>
      </c>
      <c r="P2507">
        <f t="shared" ca="1" si="1351"/>
        <v>859196</v>
      </c>
      <c r="Q2507">
        <f ca="1">IF(P2507&gt;0,1,0)</f>
        <v>1</v>
      </c>
      <c r="R2507">
        <f t="shared" ca="1" si="1340"/>
        <v>12</v>
      </c>
      <c r="S2507">
        <f t="shared" ca="1" si="1341"/>
        <v>7</v>
      </c>
      <c r="T2507">
        <f t="shared" ca="1" si="1342"/>
        <v>3</v>
      </c>
      <c r="U2507">
        <f t="shared" ca="1" si="1343"/>
        <v>12</v>
      </c>
      <c r="V2507">
        <f t="shared" ca="1" si="1344"/>
        <v>6</v>
      </c>
      <c r="X2507">
        <f t="shared" si="1346"/>
        <v>2507</v>
      </c>
      <c r="Y2507">
        <f t="shared" si="1347"/>
        <v>2452</v>
      </c>
      <c r="Z2507">
        <f t="shared" si="1348"/>
        <v>2453</v>
      </c>
      <c r="AA2507">
        <f t="shared" si="1345"/>
        <v>2951</v>
      </c>
      <c r="AB2507">
        <f t="shared" si="1364"/>
        <v>500</v>
      </c>
      <c r="AM2507" t="str">
        <f t="shared" si="1365"/>
        <v>201903LP</v>
      </c>
      <c r="AN2507">
        <f t="shared" ca="1" si="1353"/>
        <v>12.000083857442345</v>
      </c>
      <c r="AO2507">
        <f t="shared" ca="1" si="1354"/>
        <v>7.0020964360586992</v>
      </c>
      <c r="AP2507">
        <f t="shared" ca="1" si="1366"/>
        <v>2.9979035639412999</v>
      </c>
      <c r="AQ2507">
        <f t="shared" ca="1" si="1367"/>
        <v>11.991614255765199</v>
      </c>
      <c r="AR2507">
        <f t="shared" ca="1" si="1368"/>
        <v>5.9958071278825997</v>
      </c>
      <c r="AS2507">
        <f ca="1">P2507/J2507</f>
        <v>0.20468763549422098</v>
      </c>
    </row>
    <row r="2508" spans="1:45" x14ac:dyDescent="0.4">
      <c r="A2508">
        <f t="shared" si="1363"/>
        <v>201903</v>
      </c>
      <c r="B2508" t="s">
        <v>503</v>
      </c>
      <c r="C2508" t="s">
        <v>647</v>
      </c>
      <c r="D2508" t="str">
        <f t="shared" ca="1" si="1352"/>
        <v>I109</v>
      </c>
      <c r="E2508">
        <f t="shared" ca="1" si="1333"/>
        <v>9</v>
      </c>
      <c r="F2508">
        <f t="shared" ca="1" si="1334"/>
        <v>11</v>
      </c>
      <c r="G2508" t="str">
        <f t="shared" ca="1" si="1349"/>
        <v>S10</v>
      </c>
      <c r="H2508" t="str">
        <f t="shared" ca="1" si="1350"/>
        <v>S102</v>
      </c>
      <c r="I2508">
        <f ca="1">VLOOKUP(D2508,PRC!$A$2:$B$21,2,0)*E2508</f>
        <v>4500000</v>
      </c>
      <c r="J2508">
        <f t="shared" ca="1" si="1335"/>
        <v>3914996</v>
      </c>
      <c r="K2508">
        <f ca="1">VLOOKUP(D2508,PRC!$A$1:$C$21,3,0)*E2508</f>
        <v>1800000</v>
      </c>
      <c r="L2508">
        <f t="shared" ca="1" si="1336"/>
        <v>405000</v>
      </c>
      <c r="M2508">
        <f t="shared" ca="1" si="1337"/>
        <v>135000</v>
      </c>
      <c r="N2508">
        <f t="shared" ca="1" si="1338"/>
        <v>720000</v>
      </c>
      <c r="O2508">
        <f t="shared" ca="1" si="1339"/>
        <v>405000</v>
      </c>
      <c r="P2508">
        <f t="shared" ca="1" si="1351"/>
        <v>449996</v>
      </c>
      <c r="Q2508">
        <f ca="1">IF(P2508&gt;0,1,0)</f>
        <v>1</v>
      </c>
      <c r="R2508">
        <f t="shared" ca="1" si="1340"/>
        <v>13</v>
      </c>
      <c r="S2508">
        <f t="shared" ca="1" si="1341"/>
        <v>9</v>
      </c>
      <c r="T2508">
        <f t="shared" ca="1" si="1342"/>
        <v>3</v>
      </c>
      <c r="U2508">
        <f t="shared" ca="1" si="1343"/>
        <v>16</v>
      </c>
      <c r="V2508">
        <f t="shared" ca="1" si="1344"/>
        <v>9</v>
      </c>
      <c r="X2508">
        <f t="shared" si="1346"/>
        <v>2508</v>
      </c>
      <c r="Y2508">
        <f t="shared" si="1347"/>
        <v>2452</v>
      </c>
      <c r="Z2508">
        <f t="shared" si="1348"/>
        <v>2453</v>
      </c>
      <c r="AA2508">
        <f t="shared" si="1345"/>
        <v>2951</v>
      </c>
      <c r="AB2508">
        <f t="shared" si="1364"/>
        <v>500</v>
      </c>
      <c r="AM2508" t="str">
        <f t="shared" si="1365"/>
        <v>201903LP</v>
      </c>
      <c r="AN2508">
        <f t="shared" ca="1" si="1353"/>
        <v>13.000088888888895</v>
      </c>
      <c r="AO2508">
        <f t="shared" ca="1" si="1354"/>
        <v>9</v>
      </c>
      <c r="AP2508">
        <f t="shared" ca="1" si="1366"/>
        <v>3</v>
      </c>
      <c r="AQ2508">
        <f t="shared" ca="1" si="1367"/>
        <v>16</v>
      </c>
      <c r="AR2508">
        <f t="shared" ca="1" si="1368"/>
        <v>9</v>
      </c>
      <c r="AS2508">
        <f ca="1">P2508/J2508</f>
        <v>0.11494162446142984</v>
      </c>
    </row>
    <row r="2509" spans="1:45" x14ac:dyDescent="0.4">
      <c r="A2509">
        <f t="shared" si="1363"/>
        <v>201903</v>
      </c>
      <c r="B2509" t="s">
        <v>504</v>
      </c>
      <c r="C2509" t="s">
        <v>647</v>
      </c>
      <c r="D2509" t="str">
        <f t="shared" ca="1" si="1352"/>
        <v>I106</v>
      </c>
      <c r="E2509">
        <f t="shared" ca="1" si="1333"/>
        <v>11</v>
      </c>
      <c r="F2509">
        <f t="shared" ca="1" si="1334"/>
        <v>13</v>
      </c>
      <c r="G2509" t="str">
        <f t="shared" ca="1" si="1349"/>
        <v>S11</v>
      </c>
      <c r="H2509" t="str">
        <f t="shared" ca="1" si="1350"/>
        <v>S111</v>
      </c>
      <c r="I2509">
        <f ca="1">VLOOKUP(D2509,PRC!$A$2:$B$21,2,0)*E2509</f>
        <v>220000</v>
      </c>
      <c r="J2509">
        <f t="shared" ca="1" si="1335"/>
        <v>191396</v>
      </c>
      <c r="K2509">
        <f ca="1">VLOOKUP(D2509,PRC!$A$1:$C$21,3,0)*E2509</f>
        <v>116600</v>
      </c>
      <c r="L2509">
        <f t="shared" ca="1" si="1336"/>
        <v>13000</v>
      </c>
      <c r="M2509">
        <f t="shared" ca="1" si="1337"/>
        <v>2000</v>
      </c>
      <c r="N2509">
        <f t="shared" ca="1" si="1338"/>
        <v>22000</v>
      </c>
      <c r="O2509">
        <f t="shared" ca="1" si="1339"/>
        <v>20000</v>
      </c>
      <c r="P2509">
        <f t="shared" ca="1" si="1351"/>
        <v>17796</v>
      </c>
      <c r="Q2509">
        <f ca="1">IF(P2509&gt;0,1,0)</f>
        <v>1</v>
      </c>
      <c r="R2509">
        <f t="shared" ca="1" si="1340"/>
        <v>13</v>
      </c>
      <c r="S2509">
        <f t="shared" ca="1" si="1341"/>
        <v>6</v>
      </c>
      <c r="T2509">
        <f t="shared" ca="1" si="1342"/>
        <v>1</v>
      </c>
      <c r="U2509">
        <f t="shared" ca="1" si="1343"/>
        <v>10</v>
      </c>
      <c r="V2509">
        <f t="shared" ca="1" si="1344"/>
        <v>9</v>
      </c>
      <c r="X2509">
        <f t="shared" si="1346"/>
        <v>2509</v>
      </c>
      <c r="Y2509">
        <f t="shared" si="1347"/>
        <v>2452</v>
      </c>
      <c r="Z2509">
        <f t="shared" si="1348"/>
        <v>2453</v>
      </c>
      <c r="AA2509">
        <f t="shared" si="1345"/>
        <v>2951</v>
      </c>
      <c r="AB2509">
        <f t="shared" si="1364"/>
        <v>500</v>
      </c>
      <c r="AM2509" t="str">
        <f t="shared" si="1365"/>
        <v>201903LP</v>
      </c>
      <c r="AN2509">
        <f t="shared" ca="1" si="1353"/>
        <v>13.00181818181818</v>
      </c>
      <c r="AO2509">
        <f t="shared" ca="1" si="1354"/>
        <v>5.9090909090909092</v>
      </c>
      <c r="AP2509">
        <f t="shared" ca="1" si="1366"/>
        <v>0.90909090909090906</v>
      </c>
      <c r="AQ2509">
        <f t="shared" ca="1" si="1367"/>
        <v>10</v>
      </c>
      <c r="AR2509">
        <f t="shared" ca="1" si="1368"/>
        <v>9.0909090909090917</v>
      </c>
      <c r="AS2509">
        <f ca="1">P2509/J2509</f>
        <v>9.2979999582018427E-2</v>
      </c>
    </row>
    <row r="2510" spans="1:45" x14ac:dyDescent="0.4">
      <c r="A2510">
        <f t="shared" si="1363"/>
        <v>201903</v>
      </c>
      <c r="B2510" t="s">
        <v>505</v>
      </c>
      <c r="C2510" t="s">
        <v>647</v>
      </c>
      <c r="D2510" t="str">
        <f t="shared" ca="1" si="1352"/>
        <v>I113</v>
      </c>
      <c r="E2510">
        <f t="shared" ca="1" si="1333"/>
        <v>14</v>
      </c>
      <c r="F2510">
        <f t="shared" ca="1" si="1334"/>
        <v>10</v>
      </c>
      <c r="G2510" t="str">
        <f t="shared" ca="1" si="1349"/>
        <v>S11</v>
      </c>
      <c r="H2510" t="str">
        <f t="shared" ca="1" si="1350"/>
        <v>S110</v>
      </c>
      <c r="I2510">
        <f ca="1">VLOOKUP(D2510,PRC!$A$2:$B$21,2,0)*E2510</f>
        <v>9380000</v>
      </c>
      <c r="J2510">
        <f t="shared" ca="1" si="1335"/>
        <v>8348196</v>
      </c>
      <c r="K2510">
        <f ca="1">VLOOKUP(D2510,PRC!$A$1:$C$21,3,0)*E2510</f>
        <v>4221000</v>
      </c>
      <c r="L2510">
        <f t="shared" ca="1" si="1336"/>
        <v>469000</v>
      </c>
      <c r="M2510">
        <f t="shared" ca="1" si="1337"/>
        <v>188000</v>
      </c>
      <c r="N2510">
        <f t="shared" ca="1" si="1338"/>
        <v>938000</v>
      </c>
      <c r="O2510">
        <f t="shared" ca="1" si="1339"/>
        <v>469000</v>
      </c>
      <c r="P2510">
        <f t="shared" ca="1" si="1351"/>
        <v>2063196</v>
      </c>
      <c r="Q2510">
        <f ca="1">IF(P2510&gt;0,1,0)</f>
        <v>1</v>
      </c>
      <c r="R2510">
        <f t="shared" ca="1" si="1340"/>
        <v>11</v>
      </c>
      <c r="S2510">
        <f t="shared" ca="1" si="1341"/>
        <v>5</v>
      </c>
      <c r="T2510">
        <f t="shared" ca="1" si="1342"/>
        <v>2</v>
      </c>
      <c r="U2510">
        <f t="shared" ca="1" si="1343"/>
        <v>10</v>
      </c>
      <c r="V2510">
        <f t="shared" ca="1" si="1344"/>
        <v>5</v>
      </c>
      <c r="X2510">
        <f t="shared" si="1346"/>
        <v>2510</v>
      </c>
      <c r="Y2510">
        <f t="shared" si="1347"/>
        <v>2452</v>
      </c>
      <c r="Z2510">
        <f t="shared" si="1348"/>
        <v>2453</v>
      </c>
      <c r="AA2510">
        <f t="shared" si="1345"/>
        <v>2951</v>
      </c>
      <c r="AB2510">
        <f t="shared" si="1364"/>
        <v>500</v>
      </c>
      <c r="AM2510" t="str">
        <f t="shared" si="1365"/>
        <v>201903LP</v>
      </c>
      <c r="AN2510">
        <f t="shared" ca="1" si="1353"/>
        <v>11.000042643923235</v>
      </c>
      <c r="AO2510">
        <f t="shared" ca="1" si="1354"/>
        <v>5</v>
      </c>
      <c r="AP2510">
        <f t="shared" ca="1" si="1366"/>
        <v>2.0042643923240937</v>
      </c>
      <c r="AQ2510">
        <f t="shared" ca="1" si="1367"/>
        <v>10</v>
      </c>
      <c r="AR2510">
        <f t="shared" ca="1" si="1368"/>
        <v>5</v>
      </c>
      <c r="AS2510">
        <f ca="1">P2510/J2510</f>
        <v>0.24714273598751155</v>
      </c>
    </row>
    <row r="2511" spans="1:45" x14ac:dyDescent="0.4">
      <c r="A2511">
        <f t="shared" si="1363"/>
        <v>201903</v>
      </c>
      <c r="B2511" t="s">
        <v>506</v>
      </c>
      <c r="C2511" t="s">
        <v>647</v>
      </c>
      <c r="D2511" t="str">
        <f t="shared" ca="1" si="1352"/>
        <v>I112</v>
      </c>
      <c r="E2511">
        <f t="shared" ca="1" si="1333"/>
        <v>9</v>
      </c>
      <c r="F2511">
        <f t="shared" ca="1" si="1334"/>
        <v>11</v>
      </c>
      <c r="G2511" t="str">
        <f t="shared" ca="1" si="1349"/>
        <v>S11</v>
      </c>
      <c r="H2511" t="str">
        <f t="shared" ca="1" si="1350"/>
        <v>S110</v>
      </c>
      <c r="I2511">
        <f ca="1">VLOOKUP(D2511,PRC!$A$2:$B$21,2,0)*E2511</f>
        <v>585000</v>
      </c>
      <c r="J2511">
        <f t="shared" ca="1" si="1335"/>
        <v>508946</v>
      </c>
      <c r="K2511">
        <f ca="1">VLOOKUP(D2511,PRC!$A$1:$C$21,3,0)*E2511</f>
        <v>292500</v>
      </c>
      <c r="L2511">
        <f t="shared" ca="1" si="1336"/>
        <v>29000</v>
      </c>
      <c r="M2511">
        <f t="shared" ca="1" si="1337"/>
        <v>12000</v>
      </c>
      <c r="N2511">
        <f t="shared" ca="1" si="1338"/>
        <v>88000</v>
      </c>
      <c r="O2511">
        <f t="shared" ca="1" si="1339"/>
        <v>47000</v>
      </c>
      <c r="P2511">
        <f t="shared" ca="1" si="1351"/>
        <v>40446</v>
      </c>
      <c r="Q2511">
        <f ca="1">IF(P2511&gt;0,1,0)</f>
        <v>1</v>
      </c>
      <c r="R2511">
        <f t="shared" ca="1" si="1340"/>
        <v>13</v>
      </c>
      <c r="S2511">
        <f t="shared" ca="1" si="1341"/>
        <v>5</v>
      </c>
      <c r="T2511">
        <f t="shared" ca="1" si="1342"/>
        <v>2</v>
      </c>
      <c r="U2511">
        <f t="shared" ca="1" si="1343"/>
        <v>15</v>
      </c>
      <c r="V2511">
        <f t="shared" ca="1" si="1344"/>
        <v>8</v>
      </c>
      <c r="X2511">
        <f t="shared" si="1346"/>
        <v>2511</v>
      </c>
      <c r="Y2511">
        <f t="shared" si="1347"/>
        <v>2452</v>
      </c>
      <c r="Z2511">
        <f t="shared" si="1348"/>
        <v>2453</v>
      </c>
      <c r="AA2511">
        <f t="shared" si="1345"/>
        <v>2951</v>
      </c>
      <c r="AB2511">
        <f t="shared" si="1364"/>
        <v>500</v>
      </c>
      <c r="AM2511" t="str">
        <f t="shared" si="1365"/>
        <v>201903LP</v>
      </c>
      <c r="AN2511">
        <f t="shared" ca="1" si="1353"/>
        <v>13.000683760683762</v>
      </c>
      <c r="AO2511">
        <f t="shared" ca="1" si="1354"/>
        <v>4.9572649572649574</v>
      </c>
      <c r="AP2511">
        <f t="shared" ca="1" si="1366"/>
        <v>2.0512820512820511</v>
      </c>
      <c r="AQ2511">
        <f t="shared" ca="1" si="1367"/>
        <v>15.042735042735043</v>
      </c>
      <c r="AR2511">
        <f t="shared" ca="1" si="1368"/>
        <v>8.0341880341880341</v>
      </c>
      <c r="AS2511">
        <f ca="1">P2511/J2511</f>
        <v>7.9470120602185695E-2</v>
      </c>
    </row>
    <row r="2512" spans="1:45" x14ac:dyDescent="0.4">
      <c r="A2512">
        <f t="shared" si="1363"/>
        <v>201903</v>
      </c>
      <c r="B2512" t="s">
        <v>507</v>
      </c>
      <c r="C2512" t="s">
        <v>647</v>
      </c>
      <c r="D2512" t="str">
        <f t="shared" ca="1" si="1352"/>
        <v>I118</v>
      </c>
      <c r="E2512">
        <f t="shared" ca="1" si="1333"/>
        <v>15</v>
      </c>
      <c r="F2512">
        <f t="shared" ca="1" si="1334"/>
        <v>13</v>
      </c>
      <c r="G2512" t="str">
        <f t="shared" ca="1" si="1349"/>
        <v>S10</v>
      </c>
      <c r="H2512" t="str">
        <f t="shared" ca="1" si="1350"/>
        <v>S109</v>
      </c>
      <c r="I2512">
        <f ca="1">VLOOKUP(D2512,PRC!$A$2:$B$21,2,0)*E2512</f>
        <v>7950000</v>
      </c>
      <c r="J2512">
        <f t="shared" ca="1" si="1335"/>
        <v>6995996</v>
      </c>
      <c r="K2512">
        <f ca="1">VLOOKUP(D2512,PRC!$A$1:$C$21,3,0)*E2512</f>
        <v>3339000</v>
      </c>
      <c r="L2512">
        <f t="shared" ca="1" si="1336"/>
        <v>477000</v>
      </c>
      <c r="M2512">
        <f t="shared" ca="1" si="1337"/>
        <v>80000</v>
      </c>
      <c r="N2512">
        <f t="shared" ca="1" si="1338"/>
        <v>875000</v>
      </c>
      <c r="O2512">
        <f t="shared" ca="1" si="1339"/>
        <v>716000</v>
      </c>
      <c r="P2512">
        <f t="shared" ca="1" si="1351"/>
        <v>1508996</v>
      </c>
      <c r="Q2512">
        <f ca="1">IF(P2512&gt;0,1,0)</f>
        <v>1</v>
      </c>
      <c r="R2512">
        <f t="shared" ca="1" si="1340"/>
        <v>12</v>
      </c>
      <c r="S2512">
        <f t="shared" ca="1" si="1341"/>
        <v>6</v>
      </c>
      <c r="T2512">
        <f t="shared" ca="1" si="1342"/>
        <v>1</v>
      </c>
      <c r="U2512">
        <f t="shared" ca="1" si="1343"/>
        <v>11</v>
      </c>
      <c r="V2512">
        <f t="shared" ca="1" si="1344"/>
        <v>9</v>
      </c>
      <c r="X2512">
        <f t="shared" si="1346"/>
        <v>2512</v>
      </c>
      <c r="Y2512">
        <f t="shared" si="1347"/>
        <v>2452</v>
      </c>
      <c r="Z2512">
        <f t="shared" si="1348"/>
        <v>2453</v>
      </c>
      <c r="AA2512">
        <f t="shared" si="1345"/>
        <v>2951</v>
      </c>
      <c r="AB2512">
        <f t="shared" si="1364"/>
        <v>500</v>
      </c>
      <c r="AM2512" t="str">
        <f t="shared" si="1365"/>
        <v>201903LP</v>
      </c>
      <c r="AN2512">
        <f t="shared" ca="1" si="1353"/>
        <v>12.000050314465405</v>
      </c>
      <c r="AO2512">
        <f t="shared" ca="1" si="1354"/>
        <v>6</v>
      </c>
      <c r="AP2512">
        <f t="shared" ca="1" si="1366"/>
        <v>1.0062893081761006</v>
      </c>
      <c r="AQ2512">
        <f t="shared" ca="1" si="1367"/>
        <v>11.0062893081761</v>
      </c>
      <c r="AR2512">
        <f t="shared" ca="1" si="1368"/>
        <v>9.0062893081761004</v>
      </c>
      <c r="AS2512">
        <f ca="1">P2512/J2512</f>
        <v>0.21569423424484518</v>
      </c>
    </row>
    <row r="2513" spans="1:45" x14ac:dyDescent="0.4">
      <c r="A2513">
        <f t="shared" si="1363"/>
        <v>201903</v>
      </c>
      <c r="B2513" t="s">
        <v>508</v>
      </c>
      <c r="C2513" t="s">
        <v>647</v>
      </c>
      <c r="D2513" t="str">
        <f t="shared" ca="1" si="1352"/>
        <v>I108</v>
      </c>
      <c r="E2513">
        <f t="shared" ca="1" si="1333"/>
        <v>11</v>
      </c>
      <c r="F2513">
        <f t="shared" ca="1" si="1334"/>
        <v>14</v>
      </c>
      <c r="G2513" t="str">
        <f t="shared" ca="1" si="1349"/>
        <v>S10</v>
      </c>
      <c r="H2513" t="str">
        <f t="shared" ca="1" si="1350"/>
        <v>S107</v>
      </c>
      <c r="I2513">
        <f ca="1">VLOOKUP(D2513,PRC!$A$2:$B$21,2,0)*E2513</f>
        <v>440000</v>
      </c>
      <c r="J2513">
        <f t="shared" ca="1" si="1335"/>
        <v>391596</v>
      </c>
      <c r="K2513">
        <f ca="1">VLOOKUP(D2513,PRC!$A$1:$C$21,3,0)*E2513</f>
        <v>202400</v>
      </c>
      <c r="L2513">
        <f t="shared" ca="1" si="1336"/>
        <v>22000</v>
      </c>
      <c r="M2513">
        <f t="shared" ca="1" si="1337"/>
        <v>9000</v>
      </c>
      <c r="N2513">
        <f t="shared" ca="1" si="1338"/>
        <v>88000</v>
      </c>
      <c r="O2513">
        <f t="shared" ca="1" si="1339"/>
        <v>44000</v>
      </c>
      <c r="P2513">
        <f t="shared" ca="1" si="1351"/>
        <v>26196</v>
      </c>
      <c r="Q2513">
        <f ca="1">IF(P2513&gt;0,1,0)</f>
        <v>1</v>
      </c>
      <c r="R2513">
        <f t="shared" ca="1" si="1340"/>
        <v>11</v>
      </c>
      <c r="S2513">
        <f t="shared" ca="1" si="1341"/>
        <v>5</v>
      </c>
      <c r="T2513">
        <f t="shared" ca="1" si="1342"/>
        <v>2</v>
      </c>
      <c r="U2513">
        <f t="shared" ca="1" si="1343"/>
        <v>20</v>
      </c>
      <c r="V2513">
        <f t="shared" ca="1" si="1344"/>
        <v>10</v>
      </c>
      <c r="X2513">
        <f t="shared" si="1346"/>
        <v>2513</v>
      </c>
      <c r="Y2513">
        <f t="shared" si="1347"/>
        <v>2452</v>
      </c>
      <c r="Z2513">
        <f t="shared" si="1348"/>
        <v>2453</v>
      </c>
      <c r="AA2513">
        <f t="shared" si="1345"/>
        <v>2951</v>
      </c>
      <c r="AB2513">
        <f t="shared" si="1364"/>
        <v>500</v>
      </c>
      <c r="AM2513" t="str">
        <f t="shared" si="1365"/>
        <v>201903LP</v>
      </c>
      <c r="AN2513">
        <f t="shared" ca="1" si="1353"/>
        <v>11.000909090909094</v>
      </c>
      <c r="AO2513">
        <f t="shared" ca="1" si="1354"/>
        <v>5</v>
      </c>
      <c r="AP2513">
        <f t="shared" ca="1" si="1366"/>
        <v>2.0454545454545454</v>
      </c>
      <c r="AQ2513">
        <f t="shared" ca="1" si="1367"/>
        <v>20</v>
      </c>
      <c r="AR2513">
        <f t="shared" ca="1" si="1368"/>
        <v>10</v>
      </c>
      <c r="AS2513">
        <f ca="1">P2513/J2513</f>
        <v>6.689547390678148E-2</v>
      </c>
    </row>
    <row r="2514" spans="1:45" x14ac:dyDescent="0.4">
      <c r="A2514">
        <f t="shared" si="1363"/>
        <v>201903</v>
      </c>
      <c r="B2514" t="s">
        <v>509</v>
      </c>
      <c r="C2514" t="s">
        <v>647</v>
      </c>
      <c r="D2514" t="str">
        <f t="shared" ca="1" si="1352"/>
        <v>I115</v>
      </c>
      <c r="E2514">
        <f t="shared" ca="1" si="1333"/>
        <v>12</v>
      </c>
      <c r="F2514">
        <f t="shared" ca="1" si="1334"/>
        <v>14</v>
      </c>
      <c r="G2514" t="str">
        <f t="shared" ca="1" si="1349"/>
        <v>S12</v>
      </c>
      <c r="H2514" t="str">
        <f t="shared" ca="1" si="1350"/>
        <v>S120</v>
      </c>
      <c r="I2514">
        <f ca="1">VLOOKUP(D2514,PRC!$A$2:$B$21,2,0)*E2514</f>
        <v>60000</v>
      </c>
      <c r="J2514">
        <f t="shared" ca="1" si="1335"/>
        <v>53996</v>
      </c>
      <c r="K2514">
        <f ca="1">VLOOKUP(D2514,PRC!$A$1:$C$21,3,0)*E2514</f>
        <v>28800</v>
      </c>
      <c r="L2514">
        <f t="shared" ca="1" si="1336"/>
        <v>4000</v>
      </c>
      <c r="M2514">
        <f t="shared" ca="1" si="1337"/>
        <v>1000</v>
      </c>
      <c r="N2514">
        <f t="shared" ca="1" si="1338"/>
        <v>11000</v>
      </c>
      <c r="O2514">
        <f t="shared" ca="1" si="1339"/>
        <v>5000</v>
      </c>
      <c r="P2514">
        <f t="shared" ca="1" si="1351"/>
        <v>4196</v>
      </c>
      <c r="Q2514">
        <f ca="1">IF(P2514&gt;0,1,0)</f>
        <v>1</v>
      </c>
      <c r="R2514">
        <f t="shared" ca="1" si="1340"/>
        <v>10</v>
      </c>
      <c r="S2514">
        <f t="shared" ca="1" si="1341"/>
        <v>6</v>
      </c>
      <c r="T2514">
        <f t="shared" ca="1" si="1342"/>
        <v>1</v>
      </c>
      <c r="U2514">
        <f t="shared" ca="1" si="1343"/>
        <v>19</v>
      </c>
      <c r="V2514">
        <f t="shared" ca="1" si="1344"/>
        <v>8</v>
      </c>
      <c r="X2514">
        <f t="shared" si="1346"/>
        <v>2514</v>
      </c>
      <c r="Y2514">
        <f t="shared" si="1347"/>
        <v>2452</v>
      </c>
      <c r="Z2514">
        <f t="shared" si="1348"/>
        <v>2453</v>
      </c>
      <c r="AA2514">
        <f t="shared" si="1345"/>
        <v>2951</v>
      </c>
      <c r="AB2514">
        <f t="shared" si="1364"/>
        <v>500</v>
      </c>
      <c r="AM2514" t="str">
        <f t="shared" si="1365"/>
        <v>201903LP</v>
      </c>
      <c r="AN2514">
        <f t="shared" ca="1" si="1353"/>
        <v>10.006666666666664</v>
      </c>
      <c r="AO2514">
        <f t="shared" ca="1" si="1354"/>
        <v>6.666666666666667</v>
      </c>
      <c r="AP2514">
        <f t="shared" ca="1" si="1366"/>
        <v>1.6666666666666667</v>
      </c>
      <c r="AQ2514">
        <f t="shared" ca="1" si="1367"/>
        <v>18.333333333333332</v>
      </c>
      <c r="AR2514">
        <f t="shared" ca="1" si="1368"/>
        <v>8.3333333333333321</v>
      </c>
      <c r="AS2514">
        <f ca="1">P2514/J2514</f>
        <v>7.7709459959997035E-2</v>
      </c>
    </row>
    <row r="2515" spans="1:45" x14ac:dyDescent="0.4">
      <c r="A2515">
        <f t="shared" si="1363"/>
        <v>201903</v>
      </c>
      <c r="B2515" t="s">
        <v>510</v>
      </c>
      <c r="C2515" t="s">
        <v>647</v>
      </c>
      <c r="D2515" t="str">
        <f t="shared" ca="1" si="1352"/>
        <v>I114</v>
      </c>
      <c r="E2515">
        <f t="shared" ref="E2515:E2578" ca="1" si="1369">RANDBETWEEN(INDIRECT("AD"&amp;Y2515),INDIRECT("AD"&amp;Z2515))</f>
        <v>15</v>
      </c>
      <c r="F2515">
        <f t="shared" ref="F2515:F2578" ca="1" si="1370">RANDBETWEEN(INDIRECT("AF"&amp;Y2515),INDIRECT("AF"&amp;Z2515))</f>
        <v>15</v>
      </c>
      <c r="G2515" t="str">
        <f t="shared" ca="1" si="1349"/>
        <v>S10</v>
      </c>
      <c r="H2515" t="str">
        <f t="shared" ca="1" si="1350"/>
        <v>S105</v>
      </c>
      <c r="I2515">
        <f ca="1">VLOOKUP(D2515,PRC!$A$2:$B$21,2,0)*E2515</f>
        <v>3600000</v>
      </c>
      <c r="J2515">
        <f t="shared" ref="J2515:J2578" ca="1" si="1371">I2515*(1-R2515/100)-4</f>
        <v>3167996</v>
      </c>
      <c r="K2515">
        <f ca="1">VLOOKUP(D2515,PRC!$A$1:$C$21,3,0)*E2515</f>
        <v>2088000</v>
      </c>
      <c r="L2515">
        <f t="shared" ref="L2515:L2578" ca="1" si="1372">ROUND($I2515*S2515,-5)/100</f>
        <v>324000</v>
      </c>
      <c r="M2515">
        <f t="shared" ref="M2515:M2578" ca="1" si="1373">ROUND($I2515*T2515,-5)/100</f>
        <v>108000</v>
      </c>
      <c r="N2515">
        <f t="shared" ref="N2515:N2578" ca="1" si="1374">ROUND($I2515*U2515,-5)/100</f>
        <v>432000</v>
      </c>
      <c r="O2515">
        <f t="shared" ref="O2515:O2578" ca="1" si="1375">ROUND($I2515*V2515,-5)/100</f>
        <v>252000</v>
      </c>
      <c r="P2515">
        <f t="shared" ca="1" si="1351"/>
        <v>-36004</v>
      </c>
      <c r="Q2515">
        <f ca="1">IF(P2515&gt;0,1,0)</f>
        <v>0</v>
      </c>
      <c r="R2515">
        <f t="shared" ref="R2515:R2578" ca="1" si="1376">RANDBETWEEN(INDIRECT("AF"&amp;$Y2515),INDIRECT("AF"&amp;$Z2515))</f>
        <v>12</v>
      </c>
      <c r="S2515">
        <f t="shared" ref="S2515:S2578" ca="1" si="1377">RANDBETWEEN(INDIRECT("AG"&amp;$Y2515),INDIRECT("AG"&amp;$Z2515))</f>
        <v>9</v>
      </c>
      <c r="T2515">
        <f t="shared" ref="T2515:T2578" ca="1" si="1378">RANDBETWEEN(INDIRECT("AH"&amp;$Y2515),INDIRECT("AH"&amp;$Z2515))</f>
        <v>3</v>
      </c>
      <c r="U2515">
        <f t="shared" ref="U2515:U2578" ca="1" si="1379">RANDBETWEEN(INDIRECT("Ai"&amp;$Y2515),INDIRECT("Ai"&amp;$Z2515))</f>
        <v>12</v>
      </c>
      <c r="V2515">
        <f t="shared" ref="V2515:V2578" ca="1" si="1380">RANDBETWEEN(INDIRECT("Aj"&amp;$Y2515),INDIRECT("Aj"&amp;$Z2515))</f>
        <v>7</v>
      </c>
      <c r="X2515">
        <f t="shared" si="1346"/>
        <v>2515</v>
      </c>
      <c r="Y2515">
        <f t="shared" si="1347"/>
        <v>2452</v>
      </c>
      <c r="Z2515">
        <f t="shared" si="1348"/>
        <v>2453</v>
      </c>
      <c r="AA2515">
        <f t="shared" ref="AA2515:AA2578" si="1381">Y2515+AB2515-1</f>
        <v>2951</v>
      </c>
      <c r="AB2515">
        <f t="shared" si="1364"/>
        <v>500</v>
      </c>
      <c r="AM2515" t="str">
        <f t="shared" si="1365"/>
        <v>201903LP</v>
      </c>
      <c r="AN2515">
        <f t="shared" ca="1" si="1353"/>
        <v>12.000111111111112</v>
      </c>
      <c r="AO2515">
        <f t="shared" ca="1" si="1354"/>
        <v>9</v>
      </c>
      <c r="AP2515">
        <f t="shared" ca="1" si="1366"/>
        <v>3</v>
      </c>
      <c r="AQ2515">
        <f t="shared" ca="1" si="1367"/>
        <v>12</v>
      </c>
      <c r="AR2515">
        <f t="shared" ca="1" si="1368"/>
        <v>7.0000000000000009</v>
      </c>
      <c r="AS2515">
        <f ca="1">P2515/J2515</f>
        <v>-1.1364913339537045E-2</v>
      </c>
    </row>
    <row r="2516" spans="1:45" x14ac:dyDescent="0.4">
      <c r="A2516">
        <f t="shared" si="1363"/>
        <v>201903</v>
      </c>
      <c r="B2516" t="s">
        <v>511</v>
      </c>
      <c r="C2516" t="s">
        <v>647</v>
      </c>
      <c r="D2516" t="str">
        <f t="shared" ca="1" si="1352"/>
        <v>I106</v>
      </c>
      <c r="E2516">
        <f t="shared" ca="1" si="1369"/>
        <v>11</v>
      </c>
      <c r="F2516">
        <f t="shared" ca="1" si="1370"/>
        <v>10</v>
      </c>
      <c r="G2516" t="str">
        <f t="shared" ca="1" si="1349"/>
        <v>S12</v>
      </c>
      <c r="H2516" t="str">
        <f t="shared" ca="1" si="1350"/>
        <v>S120</v>
      </c>
      <c r="I2516">
        <f ca="1">VLOOKUP(D2516,PRC!$A$2:$B$21,2,0)*E2516</f>
        <v>220000</v>
      </c>
      <c r="J2516">
        <f t="shared" ca="1" si="1371"/>
        <v>191396</v>
      </c>
      <c r="K2516">
        <f ca="1">VLOOKUP(D2516,PRC!$A$1:$C$21,3,0)*E2516</f>
        <v>116600</v>
      </c>
      <c r="L2516">
        <f t="shared" ca="1" si="1372"/>
        <v>20000</v>
      </c>
      <c r="M2516">
        <f t="shared" ca="1" si="1373"/>
        <v>4000</v>
      </c>
      <c r="N2516">
        <f t="shared" ca="1" si="1374"/>
        <v>37000</v>
      </c>
      <c r="O2516">
        <f t="shared" ca="1" si="1375"/>
        <v>15000</v>
      </c>
      <c r="P2516">
        <f t="shared" ca="1" si="1351"/>
        <v>-1204</v>
      </c>
      <c r="Q2516">
        <f ca="1">IF(P2516&gt;0,1,0)</f>
        <v>0</v>
      </c>
      <c r="R2516">
        <f t="shared" ca="1" si="1376"/>
        <v>13</v>
      </c>
      <c r="S2516">
        <f t="shared" ca="1" si="1377"/>
        <v>9</v>
      </c>
      <c r="T2516">
        <f t="shared" ca="1" si="1378"/>
        <v>2</v>
      </c>
      <c r="U2516">
        <f t="shared" ca="1" si="1379"/>
        <v>17</v>
      </c>
      <c r="V2516">
        <f t="shared" ca="1" si="1380"/>
        <v>7</v>
      </c>
      <c r="X2516">
        <f t="shared" ref="X2516:X2579" si="1382">X2515+1</f>
        <v>2516</v>
      </c>
      <c r="Y2516">
        <f t="shared" ref="Y2516:Y2579" si="1383">IF(C2516=C2515,Y2515,X2516)</f>
        <v>2452</v>
      </c>
      <c r="Z2516">
        <f t="shared" ref="Z2516:Z2579" si="1384">Y2516+1</f>
        <v>2453</v>
      </c>
      <c r="AA2516">
        <f t="shared" si="1381"/>
        <v>2951</v>
      </c>
      <c r="AB2516">
        <f t="shared" si="1364"/>
        <v>500</v>
      </c>
      <c r="AM2516" t="str">
        <f t="shared" si="1365"/>
        <v>201903LP</v>
      </c>
      <c r="AN2516">
        <f t="shared" ca="1" si="1353"/>
        <v>13.00181818181818</v>
      </c>
      <c r="AO2516">
        <f t="shared" ca="1" si="1354"/>
        <v>9.0909090909090917</v>
      </c>
      <c r="AP2516">
        <f t="shared" ca="1" si="1366"/>
        <v>1.8181818181818181</v>
      </c>
      <c r="AQ2516">
        <f t="shared" ca="1" si="1367"/>
        <v>16.818181818181817</v>
      </c>
      <c r="AR2516">
        <f t="shared" ca="1" si="1368"/>
        <v>6.8181818181818175</v>
      </c>
      <c r="AS2516">
        <f ca="1">P2516/J2516</f>
        <v>-6.2906225835440656E-3</v>
      </c>
    </row>
    <row r="2517" spans="1:45" x14ac:dyDescent="0.4">
      <c r="A2517">
        <f t="shared" si="1363"/>
        <v>201903</v>
      </c>
      <c r="B2517" t="s">
        <v>512</v>
      </c>
      <c r="C2517" t="s">
        <v>647</v>
      </c>
      <c r="D2517" t="str">
        <f t="shared" ca="1" si="1352"/>
        <v>I110</v>
      </c>
      <c r="E2517">
        <f t="shared" ca="1" si="1369"/>
        <v>10</v>
      </c>
      <c r="F2517">
        <f t="shared" ca="1" si="1370"/>
        <v>11</v>
      </c>
      <c r="G2517" t="str">
        <f t="shared" ref="G2517:G2580" ca="1" si="1385">LEFT(H2517,3)</f>
        <v>S12</v>
      </c>
      <c r="H2517" t="str">
        <f t="shared" ref="H2517:H2580" ca="1" si="1386">"S"&amp;RANDBETWEEN(101,120)</f>
        <v>S120</v>
      </c>
      <c r="I2517">
        <f ca="1">VLOOKUP(D2517,PRC!$A$2:$B$21,2,0)*E2517</f>
        <v>3000000</v>
      </c>
      <c r="J2517">
        <f t="shared" ca="1" si="1371"/>
        <v>2579996</v>
      </c>
      <c r="K2517">
        <f ca="1">VLOOKUP(D2517,PRC!$A$1:$C$21,3,0)*E2517</f>
        <v>1380000</v>
      </c>
      <c r="L2517">
        <f t="shared" ca="1" si="1372"/>
        <v>180000</v>
      </c>
      <c r="M2517">
        <f t="shared" ca="1" si="1373"/>
        <v>60000</v>
      </c>
      <c r="N2517">
        <f t="shared" ca="1" si="1374"/>
        <v>300000</v>
      </c>
      <c r="O2517">
        <f t="shared" ca="1" si="1375"/>
        <v>270000</v>
      </c>
      <c r="P2517">
        <f t="shared" ref="P2517:P2580" ca="1" si="1387">J2517-SUM(K2517:O2517)</f>
        <v>389996</v>
      </c>
      <c r="Q2517">
        <f ca="1">IF(P2517&gt;0,1,0)</f>
        <v>1</v>
      </c>
      <c r="R2517">
        <f t="shared" ca="1" si="1376"/>
        <v>14</v>
      </c>
      <c r="S2517">
        <f t="shared" ca="1" si="1377"/>
        <v>6</v>
      </c>
      <c r="T2517">
        <f t="shared" ca="1" si="1378"/>
        <v>2</v>
      </c>
      <c r="U2517">
        <f t="shared" ca="1" si="1379"/>
        <v>10</v>
      </c>
      <c r="V2517">
        <f t="shared" ca="1" si="1380"/>
        <v>9</v>
      </c>
      <c r="X2517">
        <f t="shared" si="1382"/>
        <v>2517</v>
      </c>
      <c r="Y2517">
        <f t="shared" si="1383"/>
        <v>2452</v>
      </c>
      <c r="Z2517">
        <f t="shared" si="1384"/>
        <v>2453</v>
      </c>
      <c r="AA2517">
        <f t="shared" si="1381"/>
        <v>2951</v>
      </c>
      <c r="AB2517">
        <f t="shared" si="1364"/>
        <v>500</v>
      </c>
      <c r="AM2517" t="str">
        <f t="shared" si="1365"/>
        <v>201903LP</v>
      </c>
      <c r="AN2517">
        <f t="shared" ca="1" si="1353"/>
        <v>14.000133333333331</v>
      </c>
      <c r="AO2517">
        <f t="shared" ca="1" si="1354"/>
        <v>6</v>
      </c>
      <c r="AP2517">
        <f t="shared" ca="1" si="1366"/>
        <v>2</v>
      </c>
      <c r="AQ2517">
        <f t="shared" ca="1" si="1367"/>
        <v>10</v>
      </c>
      <c r="AR2517">
        <f t="shared" ca="1" si="1368"/>
        <v>9</v>
      </c>
      <c r="AS2517">
        <f ca="1">P2517/J2517</f>
        <v>0.15116147466895297</v>
      </c>
    </row>
    <row r="2518" spans="1:45" x14ac:dyDescent="0.4">
      <c r="A2518">
        <f t="shared" si="1363"/>
        <v>201903</v>
      </c>
      <c r="B2518" t="s">
        <v>513</v>
      </c>
      <c r="C2518" t="s">
        <v>647</v>
      </c>
      <c r="D2518" t="str">
        <f t="shared" ref="D2518:D2581" ca="1" si="1388">"I"&amp;RANDBETWEEN(101,120)</f>
        <v>I105</v>
      </c>
      <c r="E2518">
        <f t="shared" ca="1" si="1369"/>
        <v>9</v>
      </c>
      <c r="F2518">
        <f t="shared" ca="1" si="1370"/>
        <v>13</v>
      </c>
      <c r="G2518" t="str">
        <f t="shared" ca="1" si="1385"/>
        <v>S11</v>
      </c>
      <c r="H2518" t="str">
        <f t="shared" ca="1" si="1386"/>
        <v>S112</v>
      </c>
      <c r="I2518">
        <f ca="1">VLOOKUP(D2518,PRC!$A$2:$B$21,2,0)*E2518</f>
        <v>900000</v>
      </c>
      <c r="J2518">
        <f t="shared" ca="1" si="1371"/>
        <v>764996</v>
      </c>
      <c r="K2518">
        <f ca="1">VLOOKUP(D2518,PRC!$A$1:$C$21,3,0)*E2518</f>
        <v>531000</v>
      </c>
      <c r="L2518">
        <f t="shared" ca="1" si="1372"/>
        <v>72000</v>
      </c>
      <c r="M2518">
        <f t="shared" ca="1" si="1373"/>
        <v>27000</v>
      </c>
      <c r="N2518">
        <f t="shared" ca="1" si="1374"/>
        <v>117000</v>
      </c>
      <c r="O2518">
        <f t="shared" ca="1" si="1375"/>
        <v>63000</v>
      </c>
      <c r="P2518">
        <f t="shared" ca="1" si="1387"/>
        <v>-45004</v>
      </c>
      <c r="Q2518">
        <f ca="1">IF(P2518&gt;0,1,0)</f>
        <v>0</v>
      </c>
      <c r="R2518">
        <f t="shared" ca="1" si="1376"/>
        <v>15</v>
      </c>
      <c r="S2518">
        <f t="shared" ca="1" si="1377"/>
        <v>8</v>
      </c>
      <c r="T2518">
        <f t="shared" ca="1" si="1378"/>
        <v>3</v>
      </c>
      <c r="U2518">
        <f t="shared" ca="1" si="1379"/>
        <v>13</v>
      </c>
      <c r="V2518">
        <f t="shared" ca="1" si="1380"/>
        <v>7</v>
      </c>
      <c r="X2518">
        <f t="shared" si="1382"/>
        <v>2518</v>
      </c>
      <c r="Y2518">
        <f t="shared" si="1383"/>
        <v>2452</v>
      </c>
      <c r="Z2518">
        <f t="shared" si="1384"/>
        <v>2453</v>
      </c>
      <c r="AA2518">
        <f t="shared" si="1381"/>
        <v>2951</v>
      </c>
      <c r="AB2518">
        <f t="shared" si="1364"/>
        <v>500</v>
      </c>
      <c r="AM2518" t="str">
        <f t="shared" si="1365"/>
        <v>201903LP</v>
      </c>
      <c r="AN2518">
        <f t="shared" ref="AN2518:AN2581" ca="1" si="1389">(1-J2518/I2518)*100</f>
        <v>15.000444444444449</v>
      </c>
      <c r="AO2518">
        <f t="shared" ref="AO2518:AO2581" ca="1" si="1390">L2518/$I2518*100</f>
        <v>8</v>
      </c>
      <c r="AP2518">
        <f t="shared" ca="1" si="1366"/>
        <v>3</v>
      </c>
      <c r="AQ2518">
        <f t="shared" ca="1" si="1367"/>
        <v>13</v>
      </c>
      <c r="AR2518">
        <f t="shared" ca="1" si="1368"/>
        <v>7.0000000000000009</v>
      </c>
      <c r="AS2518">
        <f ca="1">P2518/J2518</f>
        <v>-5.882906577289293E-2</v>
      </c>
    </row>
    <row r="2519" spans="1:45" x14ac:dyDescent="0.4">
      <c r="A2519">
        <f t="shared" si="1363"/>
        <v>201903</v>
      </c>
      <c r="B2519" t="s">
        <v>514</v>
      </c>
      <c r="C2519" t="s">
        <v>647</v>
      </c>
      <c r="D2519" t="str">
        <f t="shared" ca="1" si="1388"/>
        <v>I102</v>
      </c>
      <c r="E2519">
        <f t="shared" ca="1" si="1369"/>
        <v>11</v>
      </c>
      <c r="F2519">
        <f t="shared" ca="1" si="1370"/>
        <v>15</v>
      </c>
      <c r="G2519" t="str">
        <f t="shared" ca="1" si="1385"/>
        <v>S10</v>
      </c>
      <c r="H2519" t="str">
        <f t="shared" ca="1" si="1386"/>
        <v>S102</v>
      </c>
      <c r="I2519">
        <f ca="1">VLOOKUP(D2519,PRC!$A$2:$B$21,2,0)*E2519</f>
        <v>440000</v>
      </c>
      <c r="J2519">
        <f t="shared" ca="1" si="1371"/>
        <v>378396</v>
      </c>
      <c r="K2519">
        <f ca="1">VLOOKUP(D2519,PRC!$A$1:$C$21,3,0)*E2519</f>
        <v>206800</v>
      </c>
      <c r="L2519">
        <f t="shared" ca="1" si="1372"/>
        <v>22000</v>
      </c>
      <c r="M2519">
        <f t="shared" ca="1" si="1373"/>
        <v>13000</v>
      </c>
      <c r="N2519">
        <f t="shared" ca="1" si="1374"/>
        <v>88000</v>
      </c>
      <c r="O2519">
        <f t="shared" ca="1" si="1375"/>
        <v>22000</v>
      </c>
      <c r="P2519">
        <f t="shared" ca="1" si="1387"/>
        <v>26596</v>
      </c>
      <c r="Q2519">
        <f ca="1">IF(P2519&gt;0,1,0)</f>
        <v>1</v>
      </c>
      <c r="R2519">
        <f t="shared" ca="1" si="1376"/>
        <v>14</v>
      </c>
      <c r="S2519">
        <f t="shared" ca="1" si="1377"/>
        <v>5</v>
      </c>
      <c r="T2519">
        <f t="shared" ca="1" si="1378"/>
        <v>3</v>
      </c>
      <c r="U2519">
        <f t="shared" ca="1" si="1379"/>
        <v>20</v>
      </c>
      <c r="V2519">
        <f t="shared" ca="1" si="1380"/>
        <v>5</v>
      </c>
      <c r="X2519">
        <f t="shared" si="1382"/>
        <v>2519</v>
      </c>
      <c r="Y2519">
        <f t="shared" si="1383"/>
        <v>2452</v>
      </c>
      <c r="Z2519">
        <f t="shared" si="1384"/>
        <v>2453</v>
      </c>
      <c r="AA2519">
        <f t="shared" si="1381"/>
        <v>2951</v>
      </c>
      <c r="AB2519">
        <f t="shared" si="1364"/>
        <v>500</v>
      </c>
      <c r="AM2519" t="str">
        <f t="shared" si="1365"/>
        <v>201903LP</v>
      </c>
      <c r="AN2519">
        <f t="shared" ca="1" si="1389"/>
        <v>14.000909090909087</v>
      </c>
      <c r="AO2519">
        <f t="shared" ca="1" si="1390"/>
        <v>5</v>
      </c>
      <c r="AP2519">
        <f t="shared" ca="1" si="1366"/>
        <v>2.9545454545454546</v>
      </c>
      <c r="AQ2519">
        <f t="shared" ca="1" si="1367"/>
        <v>20</v>
      </c>
      <c r="AR2519">
        <f t="shared" ca="1" si="1368"/>
        <v>5</v>
      </c>
      <c r="AS2519">
        <f ca="1">P2519/J2519</f>
        <v>7.0286155244770027E-2</v>
      </c>
    </row>
    <row r="2520" spans="1:45" x14ac:dyDescent="0.4">
      <c r="A2520">
        <f t="shared" si="1363"/>
        <v>201903</v>
      </c>
      <c r="B2520" t="s">
        <v>515</v>
      </c>
      <c r="C2520" t="s">
        <v>647</v>
      </c>
      <c r="D2520" t="str">
        <f t="shared" ca="1" si="1388"/>
        <v>I113</v>
      </c>
      <c r="E2520">
        <f t="shared" ca="1" si="1369"/>
        <v>9</v>
      </c>
      <c r="F2520">
        <f t="shared" ca="1" si="1370"/>
        <v>14</v>
      </c>
      <c r="G2520" t="str">
        <f t="shared" ca="1" si="1385"/>
        <v>S10</v>
      </c>
      <c r="H2520" t="str">
        <f t="shared" ca="1" si="1386"/>
        <v>S101</v>
      </c>
      <c r="I2520">
        <f ca="1">VLOOKUP(D2520,PRC!$A$2:$B$21,2,0)*E2520</f>
        <v>6030000</v>
      </c>
      <c r="J2520">
        <f t="shared" ca="1" si="1371"/>
        <v>5366696</v>
      </c>
      <c r="K2520">
        <f ca="1">VLOOKUP(D2520,PRC!$A$1:$C$21,3,0)*E2520</f>
        <v>2713500</v>
      </c>
      <c r="L2520">
        <f t="shared" ca="1" si="1372"/>
        <v>603000</v>
      </c>
      <c r="M2520">
        <f t="shared" ca="1" si="1373"/>
        <v>121000</v>
      </c>
      <c r="N2520">
        <f t="shared" ca="1" si="1374"/>
        <v>1146000</v>
      </c>
      <c r="O2520">
        <f t="shared" ca="1" si="1375"/>
        <v>482000</v>
      </c>
      <c r="P2520">
        <f t="shared" ca="1" si="1387"/>
        <v>301196</v>
      </c>
      <c r="Q2520">
        <f ca="1">IF(P2520&gt;0,1,0)</f>
        <v>1</v>
      </c>
      <c r="R2520">
        <f t="shared" ca="1" si="1376"/>
        <v>11</v>
      </c>
      <c r="S2520">
        <f t="shared" ca="1" si="1377"/>
        <v>10</v>
      </c>
      <c r="T2520">
        <f t="shared" ca="1" si="1378"/>
        <v>2</v>
      </c>
      <c r="U2520">
        <f t="shared" ca="1" si="1379"/>
        <v>19</v>
      </c>
      <c r="V2520">
        <f t="shared" ca="1" si="1380"/>
        <v>8</v>
      </c>
      <c r="X2520">
        <f t="shared" si="1382"/>
        <v>2520</v>
      </c>
      <c r="Y2520">
        <f t="shared" si="1383"/>
        <v>2452</v>
      </c>
      <c r="Z2520">
        <f t="shared" si="1384"/>
        <v>2453</v>
      </c>
      <c r="AA2520">
        <f t="shared" si="1381"/>
        <v>2951</v>
      </c>
      <c r="AB2520">
        <f t="shared" si="1364"/>
        <v>500</v>
      </c>
      <c r="AM2520" t="str">
        <f t="shared" si="1365"/>
        <v>201903LP</v>
      </c>
      <c r="AN2520">
        <f t="shared" ca="1" si="1389"/>
        <v>11.000066334991709</v>
      </c>
      <c r="AO2520">
        <f t="shared" ca="1" si="1390"/>
        <v>10</v>
      </c>
      <c r="AP2520">
        <f t="shared" ca="1" si="1366"/>
        <v>2.0066334991708126</v>
      </c>
      <c r="AQ2520">
        <f t="shared" ca="1" si="1367"/>
        <v>19.00497512437811</v>
      </c>
      <c r="AR2520">
        <f t="shared" ca="1" si="1368"/>
        <v>7.993366500829187</v>
      </c>
      <c r="AS2520">
        <f ca="1">P2520/J2520</f>
        <v>5.6123171500677513E-2</v>
      </c>
    </row>
    <row r="2521" spans="1:45" x14ac:dyDescent="0.4">
      <c r="A2521">
        <f t="shared" si="1363"/>
        <v>201903</v>
      </c>
      <c r="B2521" t="s">
        <v>516</v>
      </c>
      <c r="C2521" t="s">
        <v>647</v>
      </c>
      <c r="D2521" t="str">
        <f t="shared" ca="1" si="1388"/>
        <v>I111</v>
      </c>
      <c r="E2521">
        <f t="shared" ca="1" si="1369"/>
        <v>13</v>
      </c>
      <c r="F2521">
        <f t="shared" ca="1" si="1370"/>
        <v>14</v>
      </c>
      <c r="G2521" t="str">
        <f t="shared" ca="1" si="1385"/>
        <v>S11</v>
      </c>
      <c r="H2521" t="str">
        <f t="shared" ca="1" si="1386"/>
        <v>S111</v>
      </c>
      <c r="I2521">
        <f ca="1">VLOOKUP(D2521,PRC!$A$2:$B$21,2,0)*E2521</f>
        <v>1950000</v>
      </c>
      <c r="J2521">
        <f t="shared" ca="1" si="1371"/>
        <v>1657496</v>
      </c>
      <c r="K2521">
        <f ca="1">VLOOKUP(D2521,PRC!$A$1:$C$21,3,0)*E2521</f>
        <v>1033500</v>
      </c>
      <c r="L2521">
        <f t="shared" ca="1" si="1372"/>
        <v>137000</v>
      </c>
      <c r="M2521">
        <f t="shared" ca="1" si="1373"/>
        <v>20000</v>
      </c>
      <c r="N2521">
        <f t="shared" ca="1" si="1374"/>
        <v>371000</v>
      </c>
      <c r="O2521">
        <f t="shared" ca="1" si="1375"/>
        <v>117000</v>
      </c>
      <c r="P2521">
        <f t="shared" ca="1" si="1387"/>
        <v>-21004</v>
      </c>
      <c r="Q2521">
        <f ca="1">IF(P2521&gt;0,1,0)</f>
        <v>0</v>
      </c>
      <c r="R2521">
        <f t="shared" ca="1" si="1376"/>
        <v>15</v>
      </c>
      <c r="S2521">
        <f t="shared" ca="1" si="1377"/>
        <v>7</v>
      </c>
      <c r="T2521">
        <f t="shared" ca="1" si="1378"/>
        <v>1</v>
      </c>
      <c r="U2521">
        <f t="shared" ca="1" si="1379"/>
        <v>19</v>
      </c>
      <c r="V2521">
        <f t="shared" ca="1" si="1380"/>
        <v>6</v>
      </c>
      <c r="X2521">
        <f t="shared" si="1382"/>
        <v>2521</v>
      </c>
      <c r="Y2521">
        <f t="shared" si="1383"/>
        <v>2452</v>
      </c>
      <c r="Z2521">
        <f t="shared" si="1384"/>
        <v>2453</v>
      </c>
      <c r="AA2521">
        <f t="shared" si="1381"/>
        <v>2951</v>
      </c>
      <c r="AB2521">
        <f t="shared" si="1364"/>
        <v>500</v>
      </c>
      <c r="AM2521" t="str">
        <f t="shared" si="1365"/>
        <v>201903LP</v>
      </c>
      <c r="AN2521">
        <f t="shared" ca="1" si="1389"/>
        <v>15.000205128205124</v>
      </c>
      <c r="AO2521">
        <f t="shared" ca="1" si="1390"/>
        <v>7.0256410256410255</v>
      </c>
      <c r="AP2521">
        <f t="shared" ca="1" si="1366"/>
        <v>1.0256410256410255</v>
      </c>
      <c r="AQ2521">
        <f t="shared" ca="1" si="1367"/>
        <v>19.025641025641026</v>
      </c>
      <c r="AR2521">
        <f t="shared" ca="1" si="1368"/>
        <v>6</v>
      </c>
      <c r="AS2521">
        <f ca="1">P2521/J2521</f>
        <v>-1.2672127112222292E-2</v>
      </c>
    </row>
    <row r="2522" spans="1:45" x14ac:dyDescent="0.4">
      <c r="A2522">
        <f t="shared" si="1363"/>
        <v>201903</v>
      </c>
      <c r="B2522" t="s">
        <v>517</v>
      </c>
      <c r="C2522" t="s">
        <v>647</v>
      </c>
      <c r="D2522" t="str">
        <f t="shared" ca="1" si="1388"/>
        <v>I114</v>
      </c>
      <c r="E2522">
        <f t="shared" ca="1" si="1369"/>
        <v>10</v>
      </c>
      <c r="F2522">
        <f t="shared" ca="1" si="1370"/>
        <v>14</v>
      </c>
      <c r="G2522" t="str">
        <f t="shared" ca="1" si="1385"/>
        <v>S10</v>
      </c>
      <c r="H2522" t="str">
        <f t="shared" ca="1" si="1386"/>
        <v>S105</v>
      </c>
      <c r="I2522">
        <f ca="1">VLOOKUP(D2522,PRC!$A$2:$B$21,2,0)*E2522</f>
        <v>2400000</v>
      </c>
      <c r="J2522">
        <f t="shared" ca="1" si="1371"/>
        <v>2063996</v>
      </c>
      <c r="K2522">
        <f ca="1">VLOOKUP(D2522,PRC!$A$1:$C$21,3,0)*E2522</f>
        <v>1392000</v>
      </c>
      <c r="L2522">
        <f t="shared" ca="1" si="1372"/>
        <v>120000</v>
      </c>
      <c r="M2522">
        <f t="shared" ca="1" si="1373"/>
        <v>48000</v>
      </c>
      <c r="N2522">
        <f t="shared" ca="1" si="1374"/>
        <v>288000</v>
      </c>
      <c r="O2522">
        <f t="shared" ca="1" si="1375"/>
        <v>168000</v>
      </c>
      <c r="P2522">
        <f t="shared" ca="1" si="1387"/>
        <v>47996</v>
      </c>
      <c r="Q2522">
        <f ca="1">IF(P2522&gt;0,1,0)</f>
        <v>1</v>
      </c>
      <c r="R2522">
        <f t="shared" ca="1" si="1376"/>
        <v>14</v>
      </c>
      <c r="S2522">
        <f t="shared" ca="1" si="1377"/>
        <v>5</v>
      </c>
      <c r="T2522">
        <f t="shared" ca="1" si="1378"/>
        <v>2</v>
      </c>
      <c r="U2522">
        <f t="shared" ca="1" si="1379"/>
        <v>12</v>
      </c>
      <c r="V2522">
        <f t="shared" ca="1" si="1380"/>
        <v>7</v>
      </c>
      <c r="X2522">
        <f t="shared" si="1382"/>
        <v>2522</v>
      </c>
      <c r="Y2522">
        <f t="shared" si="1383"/>
        <v>2452</v>
      </c>
      <c r="Z2522">
        <f t="shared" si="1384"/>
        <v>2453</v>
      </c>
      <c r="AA2522">
        <f t="shared" si="1381"/>
        <v>2951</v>
      </c>
      <c r="AB2522">
        <f t="shared" si="1364"/>
        <v>500</v>
      </c>
      <c r="AM2522" t="str">
        <f t="shared" si="1365"/>
        <v>201903LP</v>
      </c>
      <c r="AN2522">
        <f t="shared" ca="1" si="1389"/>
        <v>14.000166666666669</v>
      </c>
      <c r="AO2522">
        <f t="shared" ca="1" si="1390"/>
        <v>5</v>
      </c>
      <c r="AP2522">
        <f t="shared" ca="1" si="1366"/>
        <v>2</v>
      </c>
      <c r="AQ2522">
        <f t="shared" ca="1" si="1367"/>
        <v>12</v>
      </c>
      <c r="AR2522">
        <f t="shared" ca="1" si="1368"/>
        <v>7.0000000000000009</v>
      </c>
      <c r="AS2522">
        <f ca="1">P2522/J2522</f>
        <v>2.3253921034730687E-2</v>
      </c>
    </row>
    <row r="2523" spans="1:45" x14ac:dyDescent="0.4">
      <c r="A2523">
        <f t="shared" si="1363"/>
        <v>201903</v>
      </c>
      <c r="B2523" t="s">
        <v>518</v>
      </c>
      <c r="C2523" t="s">
        <v>647</v>
      </c>
      <c r="D2523" t="str">
        <f t="shared" ca="1" si="1388"/>
        <v>I111</v>
      </c>
      <c r="E2523">
        <f t="shared" ca="1" si="1369"/>
        <v>9</v>
      </c>
      <c r="F2523">
        <f t="shared" ca="1" si="1370"/>
        <v>11</v>
      </c>
      <c r="G2523" t="str">
        <f t="shared" ca="1" si="1385"/>
        <v>S11</v>
      </c>
      <c r="H2523" t="str">
        <f t="shared" ca="1" si="1386"/>
        <v>S116</v>
      </c>
      <c r="I2523">
        <f ca="1">VLOOKUP(D2523,PRC!$A$2:$B$21,2,0)*E2523</f>
        <v>1350000</v>
      </c>
      <c r="J2523">
        <f t="shared" ca="1" si="1371"/>
        <v>1160996</v>
      </c>
      <c r="K2523">
        <f ca="1">VLOOKUP(D2523,PRC!$A$1:$C$21,3,0)*E2523</f>
        <v>715500</v>
      </c>
      <c r="L2523">
        <f t="shared" ca="1" si="1372"/>
        <v>68000</v>
      </c>
      <c r="M2523">
        <f t="shared" ca="1" si="1373"/>
        <v>14000</v>
      </c>
      <c r="N2523">
        <f t="shared" ca="1" si="1374"/>
        <v>230000</v>
      </c>
      <c r="O2523">
        <f t="shared" ca="1" si="1375"/>
        <v>135000</v>
      </c>
      <c r="P2523">
        <f t="shared" ca="1" si="1387"/>
        <v>-1504</v>
      </c>
      <c r="Q2523">
        <f ca="1">IF(P2523&gt;0,1,0)</f>
        <v>0</v>
      </c>
      <c r="R2523">
        <f t="shared" ca="1" si="1376"/>
        <v>14</v>
      </c>
      <c r="S2523">
        <f t="shared" ca="1" si="1377"/>
        <v>5</v>
      </c>
      <c r="T2523">
        <f t="shared" ca="1" si="1378"/>
        <v>1</v>
      </c>
      <c r="U2523">
        <f t="shared" ca="1" si="1379"/>
        <v>17</v>
      </c>
      <c r="V2523">
        <f t="shared" ca="1" si="1380"/>
        <v>10</v>
      </c>
      <c r="X2523">
        <f t="shared" si="1382"/>
        <v>2523</v>
      </c>
      <c r="Y2523">
        <f t="shared" si="1383"/>
        <v>2452</v>
      </c>
      <c r="Z2523">
        <f t="shared" si="1384"/>
        <v>2453</v>
      </c>
      <c r="AA2523">
        <f t="shared" si="1381"/>
        <v>2951</v>
      </c>
      <c r="AB2523">
        <f t="shared" si="1364"/>
        <v>500</v>
      </c>
      <c r="AM2523" t="str">
        <f t="shared" si="1365"/>
        <v>201903LP</v>
      </c>
      <c r="AN2523">
        <f t="shared" ca="1" si="1389"/>
        <v>14.0002962962963</v>
      </c>
      <c r="AO2523">
        <f t="shared" ca="1" si="1390"/>
        <v>5.0370370370370372</v>
      </c>
      <c r="AP2523">
        <f t="shared" ca="1" si="1366"/>
        <v>1.037037037037037</v>
      </c>
      <c r="AQ2523">
        <f t="shared" ca="1" si="1367"/>
        <v>17.037037037037038</v>
      </c>
      <c r="AR2523">
        <f t="shared" ca="1" si="1368"/>
        <v>10</v>
      </c>
      <c r="AS2523">
        <f ca="1">P2523/J2523</f>
        <v>-1.2954394330385291E-3</v>
      </c>
    </row>
    <row r="2524" spans="1:45" x14ac:dyDescent="0.4">
      <c r="A2524">
        <f t="shared" si="1363"/>
        <v>201903</v>
      </c>
      <c r="B2524" t="s">
        <v>519</v>
      </c>
      <c r="C2524" t="s">
        <v>647</v>
      </c>
      <c r="D2524" t="str">
        <f t="shared" ca="1" si="1388"/>
        <v>I111</v>
      </c>
      <c r="E2524">
        <f t="shared" ca="1" si="1369"/>
        <v>12</v>
      </c>
      <c r="F2524">
        <f t="shared" ca="1" si="1370"/>
        <v>10</v>
      </c>
      <c r="G2524" t="str">
        <f t="shared" ca="1" si="1385"/>
        <v>S11</v>
      </c>
      <c r="H2524" t="str">
        <f t="shared" ca="1" si="1386"/>
        <v>S117</v>
      </c>
      <c r="I2524">
        <f ca="1">VLOOKUP(D2524,PRC!$A$2:$B$21,2,0)*E2524</f>
        <v>1800000</v>
      </c>
      <c r="J2524">
        <f t="shared" ca="1" si="1371"/>
        <v>1619996</v>
      </c>
      <c r="K2524">
        <f ca="1">VLOOKUP(D2524,PRC!$A$1:$C$21,3,0)*E2524</f>
        <v>954000</v>
      </c>
      <c r="L2524">
        <f t="shared" ca="1" si="1372"/>
        <v>162000</v>
      </c>
      <c r="M2524">
        <f t="shared" ca="1" si="1373"/>
        <v>18000</v>
      </c>
      <c r="N2524">
        <f t="shared" ca="1" si="1374"/>
        <v>342000</v>
      </c>
      <c r="O2524">
        <f t="shared" ca="1" si="1375"/>
        <v>162000</v>
      </c>
      <c r="P2524">
        <f t="shared" ca="1" si="1387"/>
        <v>-18004</v>
      </c>
      <c r="Q2524">
        <f ca="1">IF(P2524&gt;0,1,0)</f>
        <v>0</v>
      </c>
      <c r="R2524">
        <f t="shared" ca="1" si="1376"/>
        <v>10</v>
      </c>
      <c r="S2524">
        <f t="shared" ca="1" si="1377"/>
        <v>9</v>
      </c>
      <c r="T2524">
        <f t="shared" ca="1" si="1378"/>
        <v>1</v>
      </c>
      <c r="U2524">
        <f t="shared" ca="1" si="1379"/>
        <v>19</v>
      </c>
      <c r="V2524">
        <f t="shared" ca="1" si="1380"/>
        <v>9</v>
      </c>
      <c r="X2524">
        <f t="shared" si="1382"/>
        <v>2524</v>
      </c>
      <c r="Y2524">
        <f t="shared" si="1383"/>
        <v>2452</v>
      </c>
      <c r="Z2524">
        <f t="shared" si="1384"/>
        <v>2453</v>
      </c>
      <c r="AA2524">
        <f t="shared" si="1381"/>
        <v>2951</v>
      </c>
      <c r="AB2524">
        <f t="shared" si="1364"/>
        <v>500</v>
      </c>
      <c r="AM2524" t="str">
        <f t="shared" si="1365"/>
        <v>201903LP</v>
      </c>
      <c r="AN2524">
        <f t="shared" ca="1" si="1389"/>
        <v>10.000222222222222</v>
      </c>
      <c r="AO2524">
        <f t="shared" ca="1" si="1390"/>
        <v>9</v>
      </c>
      <c r="AP2524">
        <f t="shared" ca="1" si="1366"/>
        <v>1</v>
      </c>
      <c r="AQ2524">
        <f t="shared" ca="1" si="1367"/>
        <v>19</v>
      </c>
      <c r="AR2524">
        <f t="shared" ca="1" si="1368"/>
        <v>9</v>
      </c>
      <c r="AS2524">
        <f ca="1">P2524/J2524</f>
        <v>-1.1113607687920217E-2</v>
      </c>
    </row>
    <row r="2525" spans="1:45" x14ac:dyDescent="0.4">
      <c r="A2525">
        <f t="shared" si="1363"/>
        <v>201903</v>
      </c>
      <c r="B2525" t="s">
        <v>520</v>
      </c>
      <c r="C2525" t="s">
        <v>647</v>
      </c>
      <c r="D2525" t="str">
        <f t="shared" ca="1" si="1388"/>
        <v>I111</v>
      </c>
      <c r="E2525">
        <f t="shared" ca="1" si="1369"/>
        <v>11</v>
      </c>
      <c r="F2525">
        <f t="shared" ca="1" si="1370"/>
        <v>11</v>
      </c>
      <c r="G2525" t="str">
        <f t="shared" ca="1" si="1385"/>
        <v>S10</v>
      </c>
      <c r="H2525" t="str">
        <f t="shared" ca="1" si="1386"/>
        <v>S107</v>
      </c>
      <c r="I2525">
        <f ca="1">VLOOKUP(D2525,PRC!$A$2:$B$21,2,0)*E2525</f>
        <v>1650000</v>
      </c>
      <c r="J2525">
        <f t="shared" ca="1" si="1371"/>
        <v>1402496</v>
      </c>
      <c r="K2525">
        <f ca="1">VLOOKUP(D2525,PRC!$A$1:$C$21,3,0)*E2525</f>
        <v>874500</v>
      </c>
      <c r="L2525">
        <f t="shared" ca="1" si="1372"/>
        <v>165000</v>
      </c>
      <c r="M2525">
        <f t="shared" ca="1" si="1373"/>
        <v>33000</v>
      </c>
      <c r="N2525">
        <f t="shared" ca="1" si="1374"/>
        <v>198000</v>
      </c>
      <c r="O2525">
        <f t="shared" ca="1" si="1375"/>
        <v>132000</v>
      </c>
      <c r="P2525">
        <f t="shared" ca="1" si="1387"/>
        <v>-4</v>
      </c>
      <c r="Q2525">
        <f ca="1">IF(P2525&gt;0,1,0)</f>
        <v>0</v>
      </c>
      <c r="R2525">
        <f t="shared" ca="1" si="1376"/>
        <v>15</v>
      </c>
      <c r="S2525">
        <f t="shared" ca="1" si="1377"/>
        <v>10</v>
      </c>
      <c r="T2525">
        <f t="shared" ca="1" si="1378"/>
        <v>2</v>
      </c>
      <c r="U2525">
        <f t="shared" ca="1" si="1379"/>
        <v>12</v>
      </c>
      <c r="V2525">
        <f t="shared" ca="1" si="1380"/>
        <v>8</v>
      </c>
      <c r="X2525">
        <f t="shared" si="1382"/>
        <v>2525</v>
      </c>
      <c r="Y2525">
        <f t="shared" si="1383"/>
        <v>2452</v>
      </c>
      <c r="Z2525">
        <f t="shared" si="1384"/>
        <v>2453</v>
      </c>
      <c r="AA2525">
        <f t="shared" si="1381"/>
        <v>2951</v>
      </c>
      <c r="AB2525">
        <f t="shared" si="1364"/>
        <v>500</v>
      </c>
      <c r="AM2525" t="str">
        <f t="shared" si="1365"/>
        <v>201903LP</v>
      </c>
      <c r="AN2525">
        <f t="shared" ca="1" si="1389"/>
        <v>15.000242424242426</v>
      </c>
      <c r="AO2525">
        <f t="shared" ca="1" si="1390"/>
        <v>10</v>
      </c>
      <c r="AP2525">
        <f t="shared" ca="1" si="1366"/>
        <v>2</v>
      </c>
      <c r="AQ2525">
        <f t="shared" ca="1" si="1367"/>
        <v>12</v>
      </c>
      <c r="AR2525">
        <f t="shared" ca="1" si="1368"/>
        <v>8</v>
      </c>
      <c r="AS2525">
        <f ca="1">P2525/J2525</f>
        <v>-2.8520580450853334E-6</v>
      </c>
    </row>
    <row r="2526" spans="1:45" x14ac:dyDescent="0.4">
      <c r="A2526">
        <f t="shared" si="1363"/>
        <v>201903</v>
      </c>
      <c r="B2526" t="s">
        <v>521</v>
      </c>
      <c r="C2526" t="s">
        <v>647</v>
      </c>
      <c r="D2526" t="str">
        <f t="shared" ca="1" si="1388"/>
        <v>I112</v>
      </c>
      <c r="E2526">
        <f t="shared" ca="1" si="1369"/>
        <v>8</v>
      </c>
      <c r="F2526">
        <f t="shared" ca="1" si="1370"/>
        <v>15</v>
      </c>
      <c r="G2526" t="str">
        <f t="shared" ca="1" si="1385"/>
        <v>S11</v>
      </c>
      <c r="H2526" t="str">
        <f t="shared" ca="1" si="1386"/>
        <v>S115</v>
      </c>
      <c r="I2526">
        <f ca="1">VLOOKUP(D2526,PRC!$A$2:$B$21,2,0)*E2526</f>
        <v>520000</v>
      </c>
      <c r="J2526">
        <f t="shared" ca="1" si="1371"/>
        <v>462796</v>
      </c>
      <c r="K2526">
        <f ca="1">VLOOKUP(D2526,PRC!$A$1:$C$21,3,0)*E2526</f>
        <v>260000</v>
      </c>
      <c r="L2526">
        <f t="shared" ca="1" si="1372"/>
        <v>31000</v>
      </c>
      <c r="M2526">
        <f t="shared" ca="1" si="1373"/>
        <v>16000</v>
      </c>
      <c r="N2526">
        <f t="shared" ca="1" si="1374"/>
        <v>88000</v>
      </c>
      <c r="O2526">
        <f t="shared" ca="1" si="1375"/>
        <v>47000</v>
      </c>
      <c r="P2526">
        <f t="shared" ca="1" si="1387"/>
        <v>20796</v>
      </c>
      <c r="Q2526">
        <f ca="1">IF(P2526&gt;0,1,0)</f>
        <v>1</v>
      </c>
      <c r="R2526">
        <f t="shared" ca="1" si="1376"/>
        <v>11</v>
      </c>
      <c r="S2526">
        <f t="shared" ca="1" si="1377"/>
        <v>6</v>
      </c>
      <c r="T2526">
        <f t="shared" ca="1" si="1378"/>
        <v>3</v>
      </c>
      <c r="U2526">
        <f t="shared" ca="1" si="1379"/>
        <v>17</v>
      </c>
      <c r="V2526">
        <f t="shared" ca="1" si="1380"/>
        <v>9</v>
      </c>
      <c r="X2526">
        <f t="shared" si="1382"/>
        <v>2526</v>
      </c>
      <c r="Y2526">
        <f t="shared" si="1383"/>
        <v>2452</v>
      </c>
      <c r="Z2526">
        <f t="shared" si="1384"/>
        <v>2453</v>
      </c>
      <c r="AA2526">
        <f t="shared" si="1381"/>
        <v>2951</v>
      </c>
      <c r="AB2526">
        <f t="shared" si="1364"/>
        <v>500</v>
      </c>
      <c r="AM2526" t="str">
        <f t="shared" si="1365"/>
        <v>201903LP</v>
      </c>
      <c r="AN2526">
        <f t="shared" ca="1" si="1389"/>
        <v>11.000769230769237</v>
      </c>
      <c r="AO2526">
        <f t="shared" ca="1" si="1390"/>
        <v>5.9615384615384617</v>
      </c>
      <c r="AP2526">
        <f t="shared" ca="1" si="1366"/>
        <v>3.0769230769230771</v>
      </c>
      <c r="AQ2526">
        <f t="shared" ca="1" si="1367"/>
        <v>16.923076923076923</v>
      </c>
      <c r="AR2526">
        <f t="shared" ca="1" si="1368"/>
        <v>9.0384615384615383</v>
      </c>
      <c r="AS2526">
        <f ca="1">P2526/J2526</f>
        <v>4.4935565562364409E-2</v>
      </c>
    </row>
    <row r="2527" spans="1:45" x14ac:dyDescent="0.4">
      <c r="A2527">
        <f t="shared" si="1363"/>
        <v>201903</v>
      </c>
      <c r="B2527" t="s">
        <v>522</v>
      </c>
      <c r="C2527" t="s">
        <v>647</v>
      </c>
      <c r="D2527" t="str">
        <f t="shared" ca="1" si="1388"/>
        <v>I117</v>
      </c>
      <c r="E2527">
        <f t="shared" ca="1" si="1369"/>
        <v>13</v>
      </c>
      <c r="F2527">
        <f t="shared" ca="1" si="1370"/>
        <v>14</v>
      </c>
      <c r="G2527" t="str">
        <f t="shared" ca="1" si="1385"/>
        <v>S10</v>
      </c>
      <c r="H2527" t="str">
        <f t="shared" ca="1" si="1386"/>
        <v>S101</v>
      </c>
      <c r="I2527">
        <f ca="1">VLOOKUP(D2527,PRC!$A$2:$B$21,2,0)*E2527</f>
        <v>32500000</v>
      </c>
      <c r="J2527">
        <f t="shared" ca="1" si="1371"/>
        <v>27949996</v>
      </c>
      <c r="K2527">
        <f ca="1">VLOOKUP(D2527,PRC!$A$1:$C$21,3,0)*E2527</f>
        <v>14950000</v>
      </c>
      <c r="L2527">
        <f t="shared" ca="1" si="1372"/>
        <v>2275000</v>
      </c>
      <c r="M2527">
        <f t="shared" ca="1" si="1373"/>
        <v>975000</v>
      </c>
      <c r="N2527">
        <f t="shared" ca="1" si="1374"/>
        <v>4225000</v>
      </c>
      <c r="O2527">
        <f t="shared" ca="1" si="1375"/>
        <v>1625000</v>
      </c>
      <c r="P2527">
        <f t="shared" ca="1" si="1387"/>
        <v>3899996</v>
      </c>
      <c r="Q2527">
        <f ca="1">IF(P2527&gt;0,1,0)</f>
        <v>1</v>
      </c>
      <c r="R2527">
        <f t="shared" ca="1" si="1376"/>
        <v>14</v>
      </c>
      <c r="S2527">
        <f t="shared" ca="1" si="1377"/>
        <v>7</v>
      </c>
      <c r="T2527">
        <f t="shared" ca="1" si="1378"/>
        <v>3</v>
      </c>
      <c r="U2527">
        <f t="shared" ca="1" si="1379"/>
        <v>13</v>
      </c>
      <c r="V2527">
        <f t="shared" ca="1" si="1380"/>
        <v>5</v>
      </c>
      <c r="X2527">
        <f t="shared" si="1382"/>
        <v>2527</v>
      </c>
      <c r="Y2527">
        <f t="shared" si="1383"/>
        <v>2452</v>
      </c>
      <c r="Z2527">
        <f t="shared" si="1384"/>
        <v>2453</v>
      </c>
      <c r="AA2527">
        <f t="shared" si="1381"/>
        <v>2951</v>
      </c>
      <c r="AB2527">
        <f t="shared" si="1364"/>
        <v>500</v>
      </c>
      <c r="AM2527" t="str">
        <f t="shared" si="1365"/>
        <v>201903LP</v>
      </c>
      <c r="AN2527">
        <f t="shared" ca="1" si="1389"/>
        <v>14.000012307692311</v>
      </c>
      <c r="AO2527">
        <f t="shared" ca="1" si="1390"/>
        <v>7.0000000000000009</v>
      </c>
      <c r="AP2527">
        <f t="shared" ca="1" si="1366"/>
        <v>3</v>
      </c>
      <c r="AQ2527">
        <f t="shared" ca="1" si="1367"/>
        <v>13</v>
      </c>
      <c r="AR2527">
        <f t="shared" ca="1" si="1368"/>
        <v>5</v>
      </c>
      <c r="AS2527">
        <f ca="1">P2527/J2527</f>
        <v>0.13953476057742548</v>
      </c>
    </row>
    <row r="2528" spans="1:45" x14ac:dyDescent="0.4">
      <c r="A2528">
        <f t="shared" si="1363"/>
        <v>201903</v>
      </c>
      <c r="B2528" t="s">
        <v>523</v>
      </c>
      <c r="C2528" t="s">
        <v>647</v>
      </c>
      <c r="D2528" t="str">
        <f t="shared" ca="1" si="1388"/>
        <v>I107</v>
      </c>
      <c r="E2528">
        <f t="shared" ca="1" si="1369"/>
        <v>14</v>
      </c>
      <c r="F2528">
        <f t="shared" ca="1" si="1370"/>
        <v>13</v>
      </c>
      <c r="G2528" t="str">
        <f t="shared" ca="1" si="1385"/>
        <v>S11</v>
      </c>
      <c r="H2528" t="str">
        <f t="shared" ca="1" si="1386"/>
        <v>S111</v>
      </c>
      <c r="I2528">
        <f ca="1">VLOOKUP(D2528,PRC!$A$2:$B$21,2,0)*E2528</f>
        <v>2100000</v>
      </c>
      <c r="J2528">
        <f t="shared" ca="1" si="1371"/>
        <v>1805996</v>
      </c>
      <c r="K2528">
        <f ca="1">VLOOKUP(D2528,PRC!$A$1:$C$21,3,0)*E2528</f>
        <v>1197000</v>
      </c>
      <c r="L2528">
        <f t="shared" ca="1" si="1372"/>
        <v>147000</v>
      </c>
      <c r="M2528">
        <f t="shared" ca="1" si="1373"/>
        <v>42000</v>
      </c>
      <c r="N2528">
        <f t="shared" ca="1" si="1374"/>
        <v>420000</v>
      </c>
      <c r="O2528">
        <f t="shared" ca="1" si="1375"/>
        <v>147000</v>
      </c>
      <c r="P2528">
        <f t="shared" ca="1" si="1387"/>
        <v>-147004</v>
      </c>
      <c r="Q2528">
        <f ca="1">IF(P2528&gt;0,1,0)</f>
        <v>0</v>
      </c>
      <c r="R2528">
        <f t="shared" ca="1" si="1376"/>
        <v>14</v>
      </c>
      <c r="S2528">
        <f t="shared" ca="1" si="1377"/>
        <v>7</v>
      </c>
      <c r="T2528">
        <f t="shared" ca="1" si="1378"/>
        <v>2</v>
      </c>
      <c r="U2528">
        <f t="shared" ca="1" si="1379"/>
        <v>20</v>
      </c>
      <c r="V2528">
        <f t="shared" ca="1" si="1380"/>
        <v>7</v>
      </c>
      <c r="X2528">
        <f t="shared" si="1382"/>
        <v>2528</v>
      </c>
      <c r="Y2528">
        <f t="shared" si="1383"/>
        <v>2452</v>
      </c>
      <c r="Z2528">
        <f t="shared" si="1384"/>
        <v>2453</v>
      </c>
      <c r="AA2528">
        <f t="shared" si="1381"/>
        <v>2951</v>
      </c>
      <c r="AB2528">
        <f t="shared" si="1364"/>
        <v>500</v>
      </c>
      <c r="AM2528" t="str">
        <f t="shared" si="1365"/>
        <v>201903LP</v>
      </c>
      <c r="AN2528">
        <f t="shared" ca="1" si="1389"/>
        <v>14.000190476190477</v>
      </c>
      <c r="AO2528">
        <f t="shared" ca="1" si="1390"/>
        <v>7.0000000000000009</v>
      </c>
      <c r="AP2528">
        <f t="shared" ca="1" si="1366"/>
        <v>2</v>
      </c>
      <c r="AQ2528">
        <f t="shared" ca="1" si="1367"/>
        <v>20</v>
      </c>
      <c r="AR2528">
        <f t="shared" ca="1" si="1368"/>
        <v>7.0000000000000009</v>
      </c>
      <c r="AS2528">
        <f ca="1">P2528/J2528</f>
        <v>-8.1397743959565796E-2</v>
      </c>
    </row>
    <row r="2529" spans="1:45" x14ac:dyDescent="0.4">
      <c r="A2529">
        <f t="shared" si="1363"/>
        <v>201903</v>
      </c>
      <c r="B2529" t="s">
        <v>524</v>
      </c>
      <c r="C2529" t="s">
        <v>647</v>
      </c>
      <c r="D2529" t="str">
        <f t="shared" ca="1" si="1388"/>
        <v>I102</v>
      </c>
      <c r="E2529">
        <f t="shared" ca="1" si="1369"/>
        <v>8</v>
      </c>
      <c r="F2529">
        <f t="shared" ca="1" si="1370"/>
        <v>11</v>
      </c>
      <c r="G2529" t="str">
        <f t="shared" ca="1" si="1385"/>
        <v>S10</v>
      </c>
      <c r="H2529" t="str">
        <f t="shared" ca="1" si="1386"/>
        <v>S104</v>
      </c>
      <c r="I2529">
        <f ca="1">VLOOKUP(D2529,PRC!$A$2:$B$21,2,0)*E2529</f>
        <v>320000</v>
      </c>
      <c r="J2529">
        <f t="shared" ca="1" si="1371"/>
        <v>281596</v>
      </c>
      <c r="K2529">
        <f ca="1">VLOOKUP(D2529,PRC!$A$1:$C$21,3,0)*E2529</f>
        <v>150400</v>
      </c>
      <c r="L2529">
        <f t="shared" ca="1" si="1372"/>
        <v>22000</v>
      </c>
      <c r="M2529">
        <f t="shared" ca="1" si="1373"/>
        <v>3000</v>
      </c>
      <c r="N2529">
        <f t="shared" ca="1" si="1374"/>
        <v>48000</v>
      </c>
      <c r="O2529">
        <f t="shared" ca="1" si="1375"/>
        <v>32000</v>
      </c>
      <c r="P2529">
        <f t="shared" ca="1" si="1387"/>
        <v>26196</v>
      </c>
      <c r="Q2529">
        <f ca="1">IF(P2529&gt;0,1,0)</f>
        <v>1</v>
      </c>
      <c r="R2529">
        <f t="shared" ca="1" si="1376"/>
        <v>12</v>
      </c>
      <c r="S2529">
        <f t="shared" ca="1" si="1377"/>
        <v>7</v>
      </c>
      <c r="T2529">
        <f t="shared" ca="1" si="1378"/>
        <v>1</v>
      </c>
      <c r="U2529">
        <f t="shared" ca="1" si="1379"/>
        <v>15</v>
      </c>
      <c r="V2529">
        <f t="shared" ca="1" si="1380"/>
        <v>10</v>
      </c>
      <c r="X2529">
        <f t="shared" si="1382"/>
        <v>2529</v>
      </c>
      <c r="Y2529">
        <f t="shared" si="1383"/>
        <v>2452</v>
      </c>
      <c r="Z2529">
        <f t="shared" si="1384"/>
        <v>2453</v>
      </c>
      <c r="AA2529">
        <f t="shared" si="1381"/>
        <v>2951</v>
      </c>
      <c r="AB2529">
        <f t="shared" si="1364"/>
        <v>500</v>
      </c>
      <c r="AM2529" t="str">
        <f t="shared" si="1365"/>
        <v>201903LP</v>
      </c>
      <c r="AN2529">
        <f t="shared" ca="1" si="1389"/>
        <v>12.001249999999997</v>
      </c>
      <c r="AO2529">
        <f t="shared" ca="1" si="1390"/>
        <v>6.8750000000000009</v>
      </c>
      <c r="AP2529">
        <f t="shared" ca="1" si="1366"/>
        <v>0.9375</v>
      </c>
      <c r="AQ2529">
        <f t="shared" ca="1" si="1367"/>
        <v>15</v>
      </c>
      <c r="AR2529">
        <f t="shared" ca="1" si="1368"/>
        <v>10</v>
      </c>
      <c r="AS2529">
        <f ca="1">P2529/J2529</f>
        <v>9.3026889586499809E-2</v>
      </c>
    </row>
    <row r="2530" spans="1:45" x14ac:dyDescent="0.4">
      <c r="A2530">
        <f t="shared" si="1363"/>
        <v>201903</v>
      </c>
      <c r="B2530" t="s">
        <v>525</v>
      </c>
      <c r="C2530" t="s">
        <v>647</v>
      </c>
      <c r="D2530" t="str">
        <f t="shared" ca="1" si="1388"/>
        <v>I105</v>
      </c>
      <c r="E2530">
        <f t="shared" ca="1" si="1369"/>
        <v>12</v>
      </c>
      <c r="F2530">
        <f t="shared" ca="1" si="1370"/>
        <v>15</v>
      </c>
      <c r="G2530" t="str">
        <f t="shared" ca="1" si="1385"/>
        <v>S11</v>
      </c>
      <c r="H2530" t="str">
        <f t="shared" ca="1" si="1386"/>
        <v>S119</v>
      </c>
      <c r="I2530">
        <f ca="1">VLOOKUP(D2530,PRC!$A$2:$B$21,2,0)*E2530</f>
        <v>1200000</v>
      </c>
      <c r="J2530">
        <f t="shared" ca="1" si="1371"/>
        <v>1019996</v>
      </c>
      <c r="K2530">
        <f ca="1">VLOOKUP(D2530,PRC!$A$1:$C$21,3,0)*E2530</f>
        <v>708000</v>
      </c>
      <c r="L2530">
        <f t="shared" ca="1" si="1372"/>
        <v>120000</v>
      </c>
      <c r="M2530">
        <f t="shared" ca="1" si="1373"/>
        <v>36000</v>
      </c>
      <c r="N2530">
        <f t="shared" ca="1" si="1374"/>
        <v>228000</v>
      </c>
      <c r="O2530">
        <f t="shared" ca="1" si="1375"/>
        <v>72000</v>
      </c>
      <c r="P2530">
        <f t="shared" ca="1" si="1387"/>
        <v>-144004</v>
      </c>
      <c r="Q2530">
        <f ca="1">IF(P2530&gt;0,1,0)</f>
        <v>0</v>
      </c>
      <c r="R2530">
        <f t="shared" ca="1" si="1376"/>
        <v>15</v>
      </c>
      <c r="S2530">
        <f t="shared" ca="1" si="1377"/>
        <v>10</v>
      </c>
      <c r="T2530">
        <f t="shared" ca="1" si="1378"/>
        <v>3</v>
      </c>
      <c r="U2530">
        <f t="shared" ca="1" si="1379"/>
        <v>19</v>
      </c>
      <c r="V2530">
        <f t="shared" ca="1" si="1380"/>
        <v>6</v>
      </c>
      <c r="X2530">
        <f t="shared" si="1382"/>
        <v>2530</v>
      </c>
      <c r="Y2530">
        <f t="shared" si="1383"/>
        <v>2452</v>
      </c>
      <c r="Z2530">
        <f t="shared" si="1384"/>
        <v>2453</v>
      </c>
      <c r="AA2530">
        <f t="shared" si="1381"/>
        <v>2951</v>
      </c>
      <c r="AB2530">
        <f t="shared" si="1364"/>
        <v>500</v>
      </c>
      <c r="AM2530" t="str">
        <f t="shared" si="1365"/>
        <v>201903LP</v>
      </c>
      <c r="AN2530">
        <f t="shared" ca="1" si="1389"/>
        <v>15.000333333333337</v>
      </c>
      <c r="AO2530">
        <f t="shared" ca="1" si="1390"/>
        <v>10</v>
      </c>
      <c r="AP2530">
        <f t="shared" ca="1" si="1366"/>
        <v>3</v>
      </c>
      <c r="AQ2530">
        <f t="shared" ca="1" si="1367"/>
        <v>19</v>
      </c>
      <c r="AR2530">
        <f t="shared" ca="1" si="1368"/>
        <v>6</v>
      </c>
      <c r="AS2530">
        <f ca="1">P2530/J2530</f>
        <v>-0.14118094580763063</v>
      </c>
    </row>
    <row r="2531" spans="1:45" x14ac:dyDescent="0.4">
      <c r="A2531">
        <f t="shared" si="1363"/>
        <v>201903</v>
      </c>
      <c r="B2531" t="s">
        <v>526</v>
      </c>
      <c r="C2531" t="s">
        <v>647</v>
      </c>
      <c r="D2531" t="str">
        <f t="shared" ca="1" si="1388"/>
        <v>I116</v>
      </c>
      <c r="E2531">
        <f t="shared" ca="1" si="1369"/>
        <v>11</v>
      </c>
      <c r="F2531">
        <f t="shared" ca="1" si="1370"/>
        <v>12</v>
      </c>
      <c r="G2531" t="str">
        <f t="shared" ca="1" si="1385"/>
        <v>S12</v>
      </c>
      <c r="H2531" t="str">
        <f t="shared" ca="1" si="1386"/>
        <v>S120</v>
      </c>
      <c r="I2531">
        <f ca="1">VLOOKUP(D2531,PRC!$A$2:$B$21,2,0)*E2531</f>
        <v>16060000</v>
      </c>
      <c r="J2531">
        <f t="shared" ca="1" si="1371"/>
        <v>14293396</v>
      </c>
      <c r="K2531">
        <f ca="1">VLOOKUP(D2531,PRC!$A$1:$C$21,3,0)*E2531</f>
        <v>9636000</v>
      </c>
      <c r="L2531">
        <f t="shared" ca="1" si="1372"/>
        <v>1285000</v>
      </c>
      <c r="M2531">
        <f t="shared" ca="1" si="1373"/>
        <v>482000</v>
      </c>
      <c r="N2531">
        <f t="shared" ca="1" si="1374"/>
        <v>2409000</v>
      </c>
      <c r="O2531">
        <f t="shared" ca="1" si="1375"/>
        <v>964000</v>
      </c>
      <c r="P2531">
        <f t="shared" ca="1" si="1387"/>
        <v>-482604</v>
      </c>
      <c r="Q2531">
        <f ca="1">IF(P2531&gt;0,1,0)</f>
        <v>0</v>
      </c>
      <c r="R2531">
        <f t="shared" ca="1" si="1376"/>
        <v>11</v>
      </c>
      <c r="S2531">
        <f t="shared" ca="1" si="1377"/>
        <v>8</v>
      </c>
      <c r="T2531">
        <f t="shared" ca="1" si="1378"/>
        <v>3</v>
      </c>
      <c r="U2531">
        <f t="shared" ca="1" si="1379"/>
        <v>15</v>
      </c>
      <c r="V2531">
        <f t="shared" ca="1" si="1380"/>
        <v>6</v>
      </c>
      <c r="X2531">
        <f t="shared" si="1382"/>
        <v>2531</v>
      </c>
      <c r="Y2531">
        <f t="shared" si="1383"/>
        <v>2452</v>
      </c>
      <c r="Z2531">
        <f t="shared" si="1384"/>
        <v>2453</v>
      </c>
      <c r="AA2531">
        <f t="shared" si="1381"/>
        <v>2951</v>
      </c>
      <c r="AB2531">
        <f t="shared" si="1364"/>
        <v>500</v>
      </c>
      <c r="AM2531" t="str">
        <f t="shared" si="1365"/>
        <v>201903LP</v>
      </c>
      <c r="AN2531">
        <f t="shared" ca="1" si="1389"/>
        <v>11.000024906600247</v>
      </c>
      <c r="AO2531">
        <f t="shared" ca="1" si="1390"/>
        <v>8.0012453300124537</v>
      </c>
      <c r="AP2531">
        <f t="shared" ca="1" si="1366"/>
        <v>3.0012453300124533</v>
      </c>
      <c r="AQ2531">
        <f t="shared" ca="1" si="1367"/>
        <v>15</v>
      </c>
      <c r="AR2531">
        <f t="shared" ca="1" si="1368"/>
        <v>6.0024906600249066</v>
      </c>
      <c r="AS2531">
        <f ca="1">P2531/J2531</f>
        <v>-3.37641243550518E-2</v>
      </c>
    </row>
    <row r="2532" spans="1:45" x14ac:dyDescent="0.4">
      <c r="A2532">
        <f t="shared" si="1363"/>
        <v>201903</v>
      </c>
      <c r="B2532" t="s">
        <v>527</v>
      </c>
      <c r="C2532" t="s">
        <v>647</v>
      </c>
      <c r="D2532" t="str">
        <f t="shared" ca="1" si="1388"/>
        <v>I109</v>
      </c>
      <c r="E2532">
        <f t="shared" ca="1" si="1369"/>
        <v>15</v>
      </c>
      <c r="F2532">
        <f t="shared" ca="1" si="1370"/>
        <v>12</v>
      </c>
      <c r="G2532" t="str">
        <f t="shared" ca="1" si="1385"/>
        <v>S12</v>
      </c>
      <c r="H2532" t="str">
        <f t="shared" ca="1" si="1386"/>
        <v>S120</v>
      </c>
      <c r="I2532">
        <f ca="1">VLOOKUP(D2532,PRC!$A$2:$B$21,2,0)*E2532</f>
        <v>7500000</v>
      </c>
      <c r="J2532">
        <f t="shared" ca="1" si="1371"/>
        <v>6674996</v>
      </c>
      <c r="K2532">
        <f ca="1">VLOOKUP(D2532,PRC!$A$1:$C$21,3,0)*E2532</f>
        <v>3000000</v>
      </c>
      <c r="L2532">
        <f t="shared" ca="1" si="1372"/>
        <v>600000</v>
      </c>
      <c r="M2532">
        <f t="shared" ca="1" si="1373"/>
        <v>75000</v>
      </c>
      <c r="N2532">
        <f t="shared" ca="1" si="1374"/>
        <v>1425000</v>
      </c>
      <c r="O2532">
        <f t="shared" ca="1" si="1375"/>
        <v>600000</v>
      </c>
      <c r="P2532">
        <f t="shared" ca="1" si="1387"/>
        <v>974996</v>
      </c>
      <c r="Q2532">
        <f ca="1">IF(P2532&gt;0,1,0)</f>
        <v>1</v>
      </c>
      <c r="R2532">
        <f t="shared" ca="1" si="1376"/>
        <v>11</v>
      </c>
      <c r="S2532">
        <f t="shared" ca="1" si="1377"/>
        <v>8</v>
      </c>
      <c r="T2532">
        <f t="shared" ca="1" si="1378"/>
        <v>1</v>
      </c>
      <c r="U2532">
        <f t="shared" ca="1" si="1379"/>
        <v>19</v>
      </c>
      <c r="V2532">
        <f t="shared" ca="1" si="1380"/>
        <v>8</v>
      </c>
      <c r="X2532">
        <f t="shared" si="1382"/>
        <v>2532</v>
      </c>
      <c r="Y2532">
        <f t="shared" si="1383"/>
        <v>2452</v>
      </c>
      <c r="Z2532">
        <f t="shared" si="1384"/>
        <v>2453</v>
      </c>
      <c r="AA2532">
        <f t="shared" si="1381"/>
        <v>2951</v>
      </c>
      <c r="AB2532">
        <f t="shared" si="1364"/>
        <v>500</v>
      </c>
      <c r="AM2532" t="str">
        <f t="shared" si="1365"/>
        <v>201903LP</v>
      </c>
      <c r="AN2532">
        <f t="shared" ca="1" si="1389"/>
        <v>11.000053333333337</v>
      </c>
      <c r="AO2532">
        <f t="shared" ca="1" si="1390"/>
        <v>8</v>
      </c>
      <c r="AP2532">
        <f t="shared" ca="1" si="1366"/>
        <v>1</v>
      </c>
      <c r="AQ2532">
        <f t="shared" ca="1" si="1367"/>
        <v>19</v>
      </c>
      <c r="AR2532">
        <f t="shared" ca="1" si="1368"/>
        <v>8</v>
      </c>
      <c r="AS2532">
        <f ca="1">P2532/J2532</f>
        <v>0.14606690401012976</v>
      </c>
    </row>
    <row r="2533" spans="1:45" x14ac:dyDescent="0.4">
      <c r="A2533">
        <f t="shared" si="1363"/>
        <v>201903</v>
      </c>
      <c r="B2533" t="s">
        <v>528</v>
      </c>
      <c r="C2533" t="s">
        <v>647</v>
      </c>
      <c r="D2533" t="str">
        <f t="shared" ca="1" si="1388"/>
        <v>I105</v>
      </c>
      <c r="E2533">
        <f t="shared" ca="1" si="1369"/>
        <v>11</v>
      </c>
      <c r="F2533">
        <f t="shared" ca="1" si="1370"/>
        <v>15</v>
      </c>
      <c r="G2533" t="str">
        <f t="shared" ca="1" si="1385"/>
        <v>S11</v>
      </c>
      <c r="H2533" t="str">
        <f t="shared" ca="1" si="1386"/>
        <v>S111</v>
      </c>
      <c r="I2533">
        <f ca="1">VLOOKUP(D2533,PRC!$A$2:$B$21,2,0)*E2533</f>
        <v>1100000</v>
      </c>
      <c r="J2533">
        <f t="shared" ca="1" si="1371"/>
        <v>967996</v>
      </c>
      <c r="K2533">
        <f ca="1">VLOOKUP(D2533,PRC!$A$1:$C$21,3,0)*E2533</f>
        <v>649000</v>
      </c>
      <c r="L2533">
        <f t="shared" ca="1" si="1372"/>
        <v>66000</v>
      </c>
      <c r="M2533">
        <f t="shared" ca="1" si="1373"/>
        <v>33000</v>
      </c>
      <c r="N2533">
        <f t="shared" ca="1" si="1374"/>
        <v>154000</v>
      </c>
      <c r="O2533">
        <f t="shared" ca="1" si="1375"/>
        <v>88000</v>
      </c>
      <c r="P2533">
        <f t="shared" ca="1" si="1387"/>
        <v>-22004</v>
      </c>
      <c r="Q2533">
        <f ca="1">IF(P2533&gt;0,1,0)</f>
        <v>0</v>
      </c>
      <c r="R2533">
        <f t="shared" ca="1" si="1376"/>
        <v>12</v>
      </c>
      <c r="S2533">
        <f t="shared" ca="1" si="1377"/>
        <v>6</v>
      </c>
      <c r="T2533">
        <f t="shared" ca="1" si="1378"/>
        <v>3</v>
      </c>
      <c r="U2533">
        <f t="shared" ca="1" si="1379"/>
        <v>14</v>
      </c>
      <c r="V2533">
        <f t="shared" ca="1" si="1380"/>
        <v>8</v>
      </c>
      <c r="X2533">
        <f t="shared" si="1382"/>
        <v>2533</v>
      </c>
      <c r="Y2533">
        <f t="shared" si="1383"/>
        <v>2452</v>
      </c>
      <c r="Z2533">
        <f t="shared" si="1384"/>
        <v>2453</v>
      </c>
      <c r="AA2533">
        <f t="shared" si="1381"/>
        <v>2951</v>
      </c>
      <c r="AB2533">
        <f t="shared" si="1364"/>
        <v>500</v>
      </c>
      <c r="AM2533" t="str">
        <f t="shared" si="1365"/>
        <v>201903LP</v>
      </c>
      <c r="AN2533">
        <f t="shared" ca="1" si="1389"/>
        <v>12.00036363636363</v>
      </c>
      <c r="AO2533">
        <f t="shared" ca="1" si="1390"/>
        <v>6</v>
      </c>
      <c r="AP2533">
        <f t="shared" ca="1" si="1366"/>
        <v>3</v>
      </c>
      <c r="AQ2533">
        <f t="shared" ca="1" si="1367"/>
        <v>14.000000000000002</v>
      </c>
      <c r="AR2533">
        <f t="shared" ca="1" si="1368"/>
        <v>8</v>
      </c>
      <c r="AS2533">
        <f ca="1">P2533/J2533</f>
        <v>-2.2731498890491284E-2</v>
      </c>
    </row>
    <row r="2534" spans="1:45" x14ac:dyDescent="0.4">
      <c r="A2534">
        <f t="shared" si="1363"/>
        <v>201903</v>
      </c>
      <c r="B2534" t="s">
        <v>529</v>
      </c>
      <c r="C2534" t="s">
        <v>647</v>
      </c>
      <c r="D2534" t="str">
        <f t="shared" ca="1" si="1388"/>
        <v>I113</v>
      </c>
      <c r="E2534">
        <f t="shared" ca="1" si="1369"/>
        <v>10</v>
      </c>
      <c r="F2534">
        <f t="shared" ca="1" si="1370"/>
        <v>14</v>
      </c>
      <c r="G2534" t="str">
        <f t="shared" ca="1" si="1385"/>
        <v>S11</v>
      </c>
      <c r="H2534" t="str">
        <f t="shared" ca="1" si="1386"/>
        <v>S111</v>
      </c>
      <c r="I2534">
        <f ca="1">VLOOKUP(D2534,PRC!$A$2:$B$21,2,0)*E2534</f>
        <v>6700000</v>
      </c>
      <c r="J2534">
        <f t="shared" ca="1" si="1371"/>
        <v>5895996</v>
      </c>
      <c r="K2534">
        <f ca="1">VLOOKUP(D2534,PRC!$A$1:$C$21,3,0)*E2534</f>
        <v>3015000</v>
      </c>
      <c r="L2534">
        <f t="shared" ca="1" si="1372"/>
        <v>402000</v>
      </c>
      <c r="M2534">
        <f t="shared" ca="1" si="1373"/>
        <v>134000</v>
      </c>
      <c r="N2534">
        <f t="shared" ca="1" si="1374"/>
        <v>804000</v>
      </c>
      <c r="O2534">
        <f t="shared" ca="1" si="1375"/>
        <v>603000</v>
      </c>
      <c r="P2534">
        <f t="shared" ca="1" si="1387"/>
        <v>937996</v>
      </c>
      <c r="Q2534">
        <f ca="1">IF(P2534&gt;0,1,0)</f>
        <v>1</v>
      </c>
      <c r="R2534">
        <f t="shared" ca="1" si="1376"/>
        <v>12</v>
      </c>
      <c r="S2534">
        <f t="shared" ca="1" si="1377"/>
        <v>6</v>
      </c>
      <c r="T2534">
        <f t="shared" ca="1" si="1378"/>
        <v>2</v>
      </c>
      <c r="U2534">
        <f t="shared" ca="1" si="1379"/>
        <v>12</v>
      </c>
      <c r="V2534">
        <f t="shared" ca="1" si="1380"/>
        <v>9</v>
      </c>
      <c r="X2534">
        <f t="shared" si="1382"/>
        <v>2534</v>
      </c>
      <c r="Y2534">
        <f t="shared" si="1383"/>
        <v>2452</v>
      </c>
      <c r="Z2534">
        <f t="shared" si="1384"/>
        <v>2453</v>
      </c>
      <c r="AA2534">
        <f t="shared" si="1381"/>
        <v>2951</v>
      </c>
      <c r="AB2534">
        <f t="shared" si="1364"/>
        <v>500</v>
      </c>
      <c r="AM2534" t="str">
        <f t="shared" si="1365"/>
        <v>201903LP</v>
      </c>
      <c r="AN2534">
        <f t="shared" ca="1" si="1389"/>
        <v>12.000059701492539</v>
      </c>
      <c r="AO2534">
        <f t="shared" ca="1" si="1390"/>
        <v>6</v>
      </c>
      <c r="AP2534">
        <f t="shared" ca="1" si="1366"/>
        <v>2</v>
      </c>
      <c r="AQ2534">
        <f t="shared" ca="1" si="1367"/>
        <v>12</v>
      </c>
      <c r="AR2534">
        <f t="shared" ca="1" si="1368"/>
        <v>9</v>
      </c>
      <c r="AS2534">
        <f ca="1">P2534/J2534</f>
        <v>0.15909033859588778</v>
      </c>
    </row>
    <row r="2535" spans="1:45" x14ac:dyDescent="0.4">
      <c r="A2535">
        <f t="shared" si="1363"/>
        <v>201903</v>
      </c>
      <c r="B2535" t="s">
        <v>530</v>
      </c>
      <c r="C2535" t="s">
        <v>647</v>
      </c>
      <c r="D2535" t="str">
        <f t="shared" ca="1" si="1388"/>
        <v>I104</v>
      </c>
      <c r="E2535">
        <f t="shared" ca="1" si="1369"/>
        <v>15</v>
      </c>
      <c r="F2535">
        <f t="shared" ca="1" si="1370"/>
        <v>13</v>
      </c>
      <c r="G2535" t="str">
        <f t="shared" ca="1" si="1385"/>
        <v>S11</v>
      </c>
      <c r="H2535" t="str">
        <f t="shared" ca="1" si="1386"/>
        <v>S119</v>
      </c>
      <c r="I2535">
        <f ca="1">VLOOKUP(D2535,PRC!$A$2:$B$21,2,0)*E2535</f>
        <v>1050000</v>
      </c>
      <c r="J2535">
        <f t="shared" ca="1" si="1371"/>
        <v>913496</v>
      </c>
      <c r="K2535">
        <f ca="1">VLOOKUP(D2535,PRC!$A$1:$C$21,3,0)*E2535</f>
        <v>441000</v>
      </c>
      <c r="L2535">
        <f t="shared" ca="1" si="1372"/>
        <v>105000</v>
      </c>
      <c r="M2535">
        <f t="shared" ca="1" si="1373"/>
        <v>11000</v>
      </c>
      <c r="N2535">
        <f t="shared" ca="1" si="1374"/>
        <v>200000</v>
      </c>
      <c r="O2535">
        <f t="shared" ca="1" si="1375"/>
        <v>74000</v>
      </c>
      <c r="P2535">
        <f t="shared" ca="1" si="1387"/>
        <v>82496</v>
      </c>
      <c r="Q2535">
        <f ca="1">IF(P2535&gt;0,1,0)</f>
        <v>1</v>
      </c>
      <c r="R2535">
        <f t="shared" ca="1" si="1376"/>
        <v>13</v>
      </c>
      <c r="S2535">
        <f t="shared" ca="1" si="1377"/>
        <v>10</v>
      </c>
      <c r="T2535">
        <f t="shared" ca="1" si="1378"/>
        <v>1</v>
      </c>
      <c r="U2535">
        <f t="shared" ca="1" si="1379"/>
        <v>19</v>
      </c>
      <c r="V2535">
        <f t="shared" ca="1" si="1380"/>
        <v>7</v>
      </c>
      <c r="X2535">
        <f t="shared" si="1382"/>
        <v>2535</v>
      </c>
      <c r="Y2535">
        <f t="shared" si="1383"/>
        <v>2452</v>
      </c>
      <c r="Z2535">
        <f t="shared" si="1384"/>
        <v>2453</v>
      </c>
      <c r="AA2535">
        <f t="shared" si="1381"/>
        <v>2951</v>
      </c>
      <c r="AB2535">
        <f t="shared" si="1364"/>
        <v>500</v>
      </c>
      <c r="AM2535" t="str">
        <f t="shared" si="1365"/>
        <v>201903LP</v>
      </c>
      <c r="AN2535">
        <f t="shared" ca="1" si="1389"/>
        <v>13.000380952380953</v>
      </c>
      <c r="AO2535">
        <f t="shared" ca="1" si="1390"/>
        <v>10</v>
      </c>
      <c r="AP2535">
        <f t="shared" ca="1" si="1366"/>
        <v>1.0476190476190477</v>
      </c>
      <c r="AQ2535">
        <f t="shared" ca="1" si="1367"/>
        <v>19.047619047619047</v>
      </c>
      <c r="AR2535">
        <f t="shared" ca="1" si="1368"/>
        <v>7.0476190476190474</v>
      </c>
      <c r="AS2535">
        <f ca="1">P2535/J2535</f>
        <v>9.0308003538056E-2</v>
      </c>
    </row>
    <row r="2536" spans="1:45" x14ac:dyDescent="0.4">
      <c r="A2536">
        <f t="shared" si="1363"/>
        <v>201903</v>
      </c>
      <c r="B2536" t="s">
        <v>531</v>
      </c>
      <c r="C2536" t="s">
        <v>647</v>
      </c>
      <c r="D2536" t="str">
        <f t="shared" ca="1" si="1388"/>
        <v>I101</v>
      </c>
      <c r="E2536">
        <f t="shared" ca="1" si="1369"/>
        <v>9</v>
      </c>
      <c r="F2536">
        <f t="shared" ca="1" si="1370"/>
        <v>13</v>
      </c>
      <c r="G2536" t="str">
        <f t="shared" ca="1" si="1385"/>
        <v>S11</v>
      </c>
      <c r="H2536" t="str">
        <f t="shared" ca="1" si="1386"/>
        <v>S116</v>
      </c>
      <c r="I2536">
        <f ca="1">VLOOKUP(D2536,PRC!$A$2:$B$21,2,0)*E2536</f>
        <v>270000</v>
      </c>
      <c r="J2536">
        <f t="shared" ca="1" si="1371"/>
        <v>242996</v>
      </c>
      <c r="K2536">
        <f ca="1">VLOOKUP(D2536,PRC!$A$1:$C$21,3,0)*E2536</f>
        <v>140400</v>
      </c>
      <c r="L2536">
        <f t="shared" ca="1" si="1372"/>
        <v>19000</v>
      </c>
      <c r="M2536">
        <f t="shared" ca="1" si="1373"/>
        <v>8000</v>
      </c>
      <c r="N2536">
        <f t="shared" ca="1" si="1374"/>
        <v>46000</v>
      </c>
      <c r="O2536">
        <f t="shared" ca="1" si="1375"/>
        <v>27000</v>
      </c>
      <c r="P2536">
        <f t="shared" ca="1" si="1387"/>
        <v>2596</v>
      </c>
      <c r="Q2536">
        <f ca="1">IF(P2536&gt;0,1,0)</f>
        <v>1</v>
      </c>
      <c r="R2536">
        <f t="shared" ca="1" si="1376"/>
        <v>10</v>
      </c>
      <c r="S2536">
        <f t="shared" ca="1" si="1377"/>
        <v>7</v>
      </c>
      <c r="T2536">
        <f t="shared" ca="1" si="1378"/>
        <v>3</v>
      </c>
      <c r="U2536">
        <f t="shared" ca="1" si="1379"/>
        <v>17</v>
      </c>
      <c r="V2536">
        <f t="shared" ca="1" si="1380"/>
        <v>10</v>
      </c>
      <c r="X2536">
        <f t="shared" si="1382"/>
        <v>2536</v>
      </c>
      <c r="Y2536">
        <f t="shared" si="1383"/>
        <v>2452</v>
      </c>
      <c r="Z2536">
        <f t="shared" si="1384"/>
        <v>2453</v>
      </c>
      <c r="AA2536">
        <f t="shared" si="1381"/>
        <v>2951</v>
      </c>
      <c r="AB2536">
        <f t="shared" si="1364"/>
        <v>500</v>
      </c>
      <c r="AM2536" t="str">
        <f t="shared" si="1365"/>
        <v>201903LP</v>
      </c>
      <c r="AN2536">
        <f t="shared" ca="1" si="1389"/>
        <v>10.001481481481477</v>
      </c>
      <c r="AO2536">
        <f t="shared" ca="1" si="1390"/>
        <v>7.0370370370370372</v>
      </c>
      <c r="AP2536">
        <f t="shared" ca="1" si="1366"/>
        <v>2.9629629629629632</v>
      </c>
      <c r="AQ2536">
        <f t="shared" ca="1" si="1367"/>
        <v>17.037037037037038</v>
      </c>
      <c r="AR2536">
        <f t="shared" ca="1" si="1368"/>
        <v>10</v>
      </c>
      <c r="AS2536">
        <f ca="1">P2536/J2536</f>
        <v>1.0683303428863027E-2</v>
      </c>
    </row>
    <row r="2537" spans="1:45" x14ac:dyDescent="0.4">
      <c r="A2537">
        <f t="shared" si="1363"/>
        <v>201903</v>
      </c>
      <c r="B2537" t="s">
        <v>532</v>
      </c>
      <c r="C2537" t="s">
        <v>647</v>
      </c>
      <c r="D2537" t="str">
        <f t="shared" ca="1" si="1388"/>
        <v>I111</v>
      </c>
      <c r="E2537">
        <f t="shared" ca="1" si="1369"/>
        <v>9</v>
      </c>
      <c r="F2537">
        <f t="shared" ca="1" si="1370"/>
        <v>15</v>
      </c>
      <c r="G2537" t="str">
        <f t="shared" ca="1" si="1385"/>
        <v>S10</v>
      </c>
      <c r="H2537" t="str">
        <f t="shared" ca="1" si="1386"/>
        <v>S102</v>
      </c>
      <c r="I2537">
        <f ca="1">VLOOKUP(D2537,PRC!$A$2:$B$21,2,0)*E2537</f>
        <v>1350000</v>
      </c>
      <c r="J2537">
        <f t="shared" ca="1" si="1371"/>
        <v>1174496</v>
      </c>
      <c r="K2537">
        <f ca="1">VLOOKUP(D2537,PRC!$A$1:$C$21,3,0)*E2537</f>
        <v>715500</v>
      </c>
      <c r="L2537">
        <f t="shared" ca="1" si="1372"/>
        <v>95000</v>
      </c>
      <c r="M2537">
        <f t="shared" ca="1" si="1373"/>
        <v>14000</v>
      </c>
      <c r="N2537">
        <f t="shared" ca="1" si="1374"/>
        <v>230000</v>
      </c>
      <c r="O2537">
        <f t="shared" ca="1" si="1375"/>
        <v>68000</v>
      </c>
      <c r="P2537">
        <f t="shared" ca="1" si="1387"/>
        <v>51996</v>
      </c>
      <c r="Q2537">
        <f ca="1">IF(P2537&gt;0,1,0)</f>
        <v>1</v>
      </c>
      <c r="R2537">
        <f t="shared" ca="1" si="1376"/>
        <v>13</v>
      </c>
      <c r="S2537">
        <f t="shared" ca="1" si="1377"/>
        <v>7</v>
      </c>
      <c r="T2537">
        <f t="shared" ca="1" si="1378"/>
        <v>1</v>
      </c>
      <c r="U2537">
        <f t="shared" ca="1" si="1379"/>
        <v>17</v>
      </c>
      <c r="V2537">
        <f t="shared" ca="1" si="1380"/>
        <v>5</v>
      </c>
      <c r="X2537">
        <f t="shared" si="1382"/>
        <v>2537</v>
      </c>
      <c r="Y2537">
        <f t="shared" si="1383"/>
        <v>2452</v>
      </c>
      <c r="Z2537">
        <f t="shared" si="1384"/>
        <v>2453</v>
      </c>
      <c r="AA2537">
        <f t="shared" si="1381"/>
        <v>2951</v>
      </c>
      <c r="AB2537">
        <f t="shared" si="1364"/>
        <v>500</v>
      </c>
      <c r="AM2537" t="str">
        <f t="shared" si="1365"/>
        <v>201903LP</v>
      </c>
      <c r="AN2537">
        <f t="shared" ca="1" si="1389"/>
        <v>13.000296296296298</v>
      </c>
      <c r="AO2537">
        <f t="shared" ca="1" si="1390"/>
        <v>7.0370370370370372</v>
      </c>
      <c r="AP2537">
        <f t="shared" ca="1" si="1366"/>
        <v>1.037037037037037</v>
      </c>
      <c r="AQ2537">
        <f t="shared" ca="1" si="1367"/>
        <v>17.037037037037038</v>
      </c>
      <c r="AR2537">
        <f t="shared" ca="1" si="1368"/>
        <v>5.0370370370370372</v>
      </c>
      <c r="AS2537">
        <f ca="1">P2537/J2537</f>
        <v>4.4270904285753206E-2</v>
      </c>
    </row>
    <row r="2538" spans="1:45" x14ac:dyDescent="0.4">
      <c r="A2538">
        <f t="shared" si="1363"/>
        <v>201903</v>
      </c>
      <c r="B2538" t="s">
        <v>533</v>
      </c>
      <c r="C2538" t="s">
        <v>647</v>
      </c>
      <c r="D2538" t="str">
        <f t="shared" ca="1" si="1388"/>
        <v>I119</v>
      </c>
      <c r="E2538">
        <f t="shared" ca="1" si="1369"/>
        <v>15</v>
      </c>
      <c r="F2538">
        <f t="shared" ca="1" si="1370"/>
        <v>13</v>
      </c>
      <c r="G2538" t="str">
        <f t="shared" ca="1" si="1385"/>
        <v>S11</v>
      </c>
      <c r="H2538" t="str">
        <f t="shared" ca="1" si="1386"/>
        <v>S115</v>
      </c>
      <c r="I2538">
        <f ca="1">VLOOKUP(D2538,PRC!$A$2:$B$21,2,0)*E2538</f>
        <v>1425000</v>
      </c>
      <c r="J2538">
        <f t="shared" ca="1" si="1371"/>
        <v>1225496</v>
      </c>
      <c r="K2538">
        <f ca="1">VLOOKUP(D2538,PRC!$A$1:$C$21,3,0)*E2538</f>
        <v>684000</v>
      </c>
      <c r="L2538">
        <f t="shared" ca="1" si="1372"/>
        <v>100000</v>
      </c>
      <c r="M2538">
        <f t="shared" ca="1" si="1373"/>
        <v>43000</v>
      </c>
      <c r="N2538">
        <f t="shared" ca="1" si="1374"/>
        <v>242000</v>
      </c>
      <c r="O2538">
        <f t="shared" ca="1" si="1375"/>
        <v>143000</v>
      </c>
      <c r="P2538">
        <f t="shared" ca="1" si="1387"/>
        <v>13496</v>
      </c>
      <c r="Q2538">
        <f ca="1">IF(P2538&gt;0,1,0)</f>
        <v>1</v>
      </c>
      <c r="R2538">
        <f t="shared" ca="1" si="1376"/>
        <v>14</v>
      </c>
      <c r="S2538">
        <f t="shared" ca="1" si="1377"/>
        <v>7</v>
      </c>
      <c r="T2538">
        <f t="shared" ca="1" si="1378"/>
        <v>3</v>
      </c>
      <c r="U2538">
        <f t="shared" ca="1" si="1379"/>
        <v>17</v>
      </c>
      <c r="V2538">
        <f t="shared" ca="1" si="1380"/>
        <v>10</v>
      </c>
      <c r="X2538">
        <f t="shared" si="1382"/>
        <v>2538</v>
      </c>
      <c r="Y2538">
        <f t="shared" si="1383"/>
        <v>2452</v>
      </c>
      <c r="Z2538">
        <f t="shared" si="1384"/>
        <v>2453</v>
      </c>
      <c r="AA2538">
        <f t="shared" si="1381"/>
        <v>2951</v>
      </c>
      <c r="AB2538">
        <f t="shared" si="1364"/>
        <v>500</v>
      </c>
      <c r="AM2538" t="str">
        <f t="shared" si="1365"/>
        <v>201903LP</v>
      </c>
      <c r="AN2538">
        <f t="shared" ca="1" si="1389"/>
        <v>14.000280701754386</v>
      </c>
      <c r="AO2538">
        <f t="shared" ca="1" si="1390"/>
        <v>7.0175438596491224</v>
      </c>
      <c r="AP2538">
        <f t="shared" ca="1" si="1366"/>
        <v>3.0175438596491229</v>
      </c>
      <c r="AQ2538">
        <f t="shared" ca="1" si="1367"/>
        <v>16.982456140350877</v>
      </c>
      <c r="AR2538">
        <f t="shared" ca="1" si="1368"/>
        <v>10.035087719298245</v>
      </c>
      <c r="AS2538">
        <f ca="1">P2538/J2538</f>
        <v>1.1012683843929316E-2</v>
      </c>
    </row>
    <row r="2539" spans="1:45" x14ac:dyDescent="0.4">
      <c r="A2539">
        <f t="shared" si="1363"/>
        <v>201903</v>
      </c>
      <c r="B2539" t="s">
        <v>534</v>
      </c>
      <c r="C2539" t="s">
        <v>647</v>
      </c>
      <c r="D2539" t="str">
        <f t="shared" ca="1" si="1388"/>
        <v>I105</v>
      </c>
      <c r="E2539">
        <f t="shared" ca="1" si="1369"/>
        <v>8</v>
      </c>
      <c r="F2539">
        <f t="shared" ca="1" si="1370"/>
        <v>11</v>
      </c>
      <c r="G2539" t="str">
        <f t="shared" ca="1" si="1385"/>
        <v>S10</v>
      </c>
      <c r="H2539" t="str">
        <f t="shared" ca="1" si="1386"/>
        <v>S105</v>
      </c>
      <c r="I2539">
        <f ca="1">VLOOKUP(D2539,PRC!$A$2:$B$21,2,0)*E2539</f>
        <v>800000</v>
      </c>
      <c r="J2539">
        <f t="shared" ca="1" si="1371"/>
        <v>711996</v>
      </c>
      <c r="K2539">
        <f ca="1">VLOOKUP(D2539,PRC!$A$1:$C$21,3,0)*E2539</f>
        <v>472000</v>
      </c>
      <c r="L2539">
        <f t="shared" ca="1" si="1372"/>
        <v>40000</v>
      </c>
      <c r="M2539">
        <f t="shared" ca="1" si="1373"/>
        <v>24000</v>
      </c>
      <c r="N2539">
        <f t="shared" ca="1" si="1374"/>
        <v>88000</v>
      </c>
      <c r="O2539">
        <f t="shared" ca="1" si="1375"/>
        <v>80000</v>
      </c>
      <c r="P2539">
        <f t="shared" ca="1" si="1387"/>
        <v>7996</v>
      </c>
      <c r="Q2539">
        <f ca="1">IF(P2539&gt;0,1,0)</f>
        <v>1</v>
      </c>
      <c r="R2539">
        <f t="shared" ca="1" si="1376"/>
        <v>11</v>
      </c>
      <c r="S2539">
        <f t="shared" ca="1" si="1377"/>
        <v>5</v>
      </c>
      <c r="T2539">
        <f t="shared" ca="1" si="1378"/>
        <v>3</v>
      </c>
      <c r="U2539">
        <f t="shared" ca="1" si="1379"/>
        <v>11</v>
      </c>
      <c r="V2539">
        <f t="shared" ca="1" si="1380"/>
        <v>10</v>
      </c>
      <c r="X2539">
        <f t="shared" si="1382"/>
        <v>2539</v>
      </c>
      <c r="Y2539">
        <f t="shared" si="1383"/>
        <v>2452</v>
      </c>
      <c r="Z2539">
        <f t="shared" si="1384"/>
        <v>2453</v>
      </c>
      <c r="AA2539">
        <f t="shared" si="1381"/>
        <v>2951</v>
      </c>
      <c r="AB2539">
        <f t="shared" si="1364"/>
        <v>500</v>
      </c>
      <c r="AM2539" t="str">
        <f t="shared" si="1365"/>
        <v>201903LP</v>
      </c>
      <c r="AN2539">
        <f t="shared" ca="1" si="1389"/>
        <v>11.000500000000002</v>
      </c>
      <c r="AO2539">
        <f t="shared" ca="1" si="1390"/>
        <v>5</v>
      </c>
      <c r="AP2539">
        <f t="shared" ca="1" si="1366"/>
        <v>3</v>
      </c>
      <c r="AQ2539">
        <f t="shared" ca="1" si="1367"/>
        <v>11</v>
      </c>
      <c r="AR2539">
        <f t="shared" ca="1" si="1368"/>
        <v>10</v>
      </c>
      <c r="AS2539">
        <f ca="1">P2539/J2539</f>
        <v>1.1230400170787476E-2</v>
      </c>
    </row>
    <row r="2540" spans="1:45" x14ac:dyDescent="0.4">
      <c r="A2540">
        <f t="shared" si="1363"/>
        <v>201903</v>
      </c>
      <c r="B2540" t="s">
        <v>535</v>
      </c>
      <c r="C2540" t="s">
        <v>647</v>
      </c>
      <c r="D2540" t="str">
        <f t="shared" ca="1" si="1388"/>
        <v>I111</v>
      </c>
      <c r="E2540">
        <f t="shared" ca="1" si="1369"/>
        <v>15</v>
      </c>
      <c r="F2540">
        <f t="shared" ca="1" si="1370"/>
        <v>15</v>
      </c>
      <c r="G2540" t="str">
        <f t="shared" ca="1" si="1385"/>
        <v>S11</v>
      </c>
      <c r="H2540" t="str">
        <f t="shared" ca="1" si="1386"/>
        <v>S118</v>
      </c>
      <c r="I2540">
        <f ca="1">VLOOKUP(D2540,PRC!$A$2:$B$21,2,0)*E2540</f>
        <v>2250000</v>
      </c>
      <c r="J2540">
        <f t="shared" ca="1" si="1371"/>
        <v>2002496</v>
      </c>
      <c r="K2540">
        <f ca="1">VLOOKUP(D2540,PRC!$A$1:$C$21,3,0)*E2540</f>
        <v>1192500</v>
      </c>
      <c r="L2540">
        <f t="shared" ca="1" si="1372"/>
        <v>158000</v>
      </c>
      <c r="M2540">
        <f t="shared" ca="1" si="1373"/>
        <v>68000</v>
      </c>
      <c r="N2540">
        <f t="shared" ca="1" si="1374"/>
        <v>225000</v>
      </c>
      <c r="O2540">
        <f t="shared" ca="1" si="1375"/>
        <v>158000</v>
      </c>
      <c r="P2540">
        <f t="shared" ca="1" si="1387"/>
        <v>200996</v>
      </c>
      <c r="Q2540">
        <f ca="1">IF(P2540&gt;0,1,0)</f>
        <v>1</v>
      </c>
      <c r="R2540">
        <f t="shared" ca="1" si="1376"/>
        <v>11</v>
      </c>
      <c r="S2540">
        <f t="shared" ca="1" si="1377"/>
        <v>7</v>
      </c>
      <c r="T2540">
        <f t="shared" ca="1" si="1378"/>
        <v>3</v>
      </c>
      <c r="U2540">
        <f t="shared" ca="1" si="1379"/>
        <v>10</v>
      </c>
      <c r="V2540">
        <f t="shared" ca="1" si="1380"/>
        <v>7</v>
      </c>
      <c r="X2540">
        <f t="shared" si="1382"/>
        <v>2540</v>
      </c>
      <c r="Y2540">
        <f t="shared" si="1383"/>
        <v>2452</v>
      </c>
      <c r="Z2540">
        <f t="shared" si="1384"/>
        <v>2453</v>
      </c>
      <c r="AA2540">
        <f t="shared" si="1381"/>
        <v>2951</v>
      </c>
      <c r="AB2540">
        <f t="shared" si="1364"/>
        <v>500</v>
      </c>
      <c r="AM2540" t="str">
        <f t="shared" si="1365"/>
        <v>201903LP</v>
      </c>
      <c r="AN2540">
        <f t="shared" ca="1" si="1389"/>
        <v>11.000177777777775</v>
      </c>
      <c r="AO2540">
        <f t="shared" ca="1" si="1390"/>
        <v>7.022222222222223</v>
      </c>
      <c r="AP2540">
        <f t="shared" ca="1" si="1366"/>
        <v>3.0222222222222221</v>
      </c>
      <c r="AQ2540">
        <f t="shared" ca="1" si="1367"/>
        <v>10</v>
      </c>
      <c r="AR2540">
        <f t="shared" ca="1" si="1368"/>
        <v>7.022222222222223</v>
      </c>
      <c r="AS2540">
        <f ca="1">P2540/J2540</f>
        <v>0.10037273482693598</v>
      </c>
    </row>
    <row r="2541" spans="1:45" x14ac:dyDescent="0.4">
      <c r="A2541">
        <f t="shared" si="1363"/>
        <v>201903</v>
      </c>
      <c r="B2541" t="s">
        <v>536</v>
      </c>
      <c r="C2541" t="s">
        <v>647</v>
      </c>
      <c r="D2541" t="str">
        <f t="shared" ca="1" si="1388"/>
        <v>I104</v>
      </c>
      <c r="E2541">
        <f t="shared" ca="1" si="1369"/>
        <v>11</v>
      </c>
      <c r="F2541">
        <f t="shared" ca="1" si="1370"/>
        <v>13</v>
      </c>
      <c r="G2541" t="str">
        <f t="shared" ca="1" si="1385"/>
        <v>S11</v>
      </c>
      <c r="H2541" t="str">
        <f t="shared" ca="1" si="1386"/>
        <v>S119</v>
      </c>
      <c r="I2541">
        <f ca="1">VLOOKUP(D2541,PRC!$A$2:$B$21,2,0)*E2541</f>
        <v>770000</v>
      </c>
      <c r="J2541">
        <f t="shared" ca="1" si="1371"/>
        <v>662196</v>
      </c>
      <c r="K2541">
        <f ca="1">VLOOKUP(D2541,PRC!$A$1:$C$21,3,0)*E2541</f>
        <v>323400</v>
      </c>
      <c r="L2541">
        <f t="shared" ca="1" si="1372"/>
        <v>69000</v>
      </c>
      <c r="M2541">
        <f t="shared" ca="1" si="1373"/>
        <v>15000</v>
      </c>
      <c r="N2541">
        <f t="shared" ca="1" si="1374"/>
        <v>92000</v>
      </c>
      <c r="O2541">
        <f t="shared" ca="1" si="1375"/>
        <v>62000</v>
      </c>
      <c r="P2541">
        <f t="shared" ca="1" si="1387"/>
        <v>100796</v>
      </c>
      <c r="Q2541">
        <f ca="1">IF(P2541&gt;0,1,0)</f>
        <v>1</v>
      </c>
      <c r="R2541">
        <f t="shared" ca="1" si="1376"/>
        <v>14</v>
      </c>
      <c r="S2541">
        <f t="shared" ca="1" si="1377"/>
        <v>9</v>
      </c>
      <c r="T2541">
        <f t="shared" ca="1" si="1378"/>
        <v>2</v>
      </c>
      <c r="U2541">
        <f t="shared" ca="1" si="1379"/>
        <v>12</v>
      </c>
      <c r="V2541">
        <f t="shared" ca="1" si="1380"/>
        <v>8</v>
      </c>
      <c r="X2541">
        <f t="shared" si="1382"/>
        <v>2541</v>
      </c>
      <c r="Y2541">
        <f t="shared" si="1383"/>
        <v>2452</v>
      </c>
      <c r="Z2541">
        <f t="shared" si="1384"/>
        <v>2453</v>
      </c>
      <c r="AA2541">
        <f t="shared" si="1381"/>
        <v>2951</v>
      </c>
      <c r="AB2541">
        <f t="shared" si="1364"/>
        <v>500</v>
      </c>
      <c r="AM2541" t="str">
        <f t="shared" si="1365"/>
        <v>201903LP</v>
      </c>
      <c r="AN2541">
        <f t="shared" ca="1" si="1389"/>
        <v>14.000519480519479</v>
      </c>
      <c r="AO2541">
        <f t="shared" ca="1" si="1390"/>
        <v>8.9610389610389607</v>
      </c>
      <c r="AP2541">
        <f t="shared" ca="1" si="1366"/>
        <v>1.948051948051948</v>
      </c>
      <c r="AQ2541">
        <f t="shared" ca="1" si="1367"/>
        <v>11.948051948051948</v>
      </c>
      <c r="AR2541">
        <f t="shared" ca="1" si="1368"/>
        <v>8.0519480519480524</v>
      </c>
      <c r="AS2541">
        <f ca="1">P2541/J2541</f>
        <v>0.1522147521277688</v>
      </c>
    </row>
    <row r="2542" spans="1:45" x14ac:dyDescent="0.4">
      <c r="A2542">
        <f t="shared" si="1363"/>
        <v>201903</v>
      </c>
      <c r="B2542" t="s">
        <v>537</v>
      </c>
      <c r="C2542" t="s">
        <v>647</v>
      </c>
      <c r="D2542" t="str">
        <f t="shared" ca="1" si="1388"/>
        <v>I115</v>
      </c>
      <c r="E2542">
        <f t="shared" ca="1" si="1369"/>
        <v>10</v>
      </c>
      <c r="F2542">
        <f t="shared" ca="1" si="1370"/>
        <v>15</v>
      </c>
      <c r="G2542" t="str">
        <f t="shared" ca="1" si="1385"/>
        <v>S11</v>
      </c>
      <c r="H2542" t="str">
        <f t="shared" ca="1" si="1386"/>
        <v>S111</v>
      </c>
      <c r="I2542">
        <f ca="1">VLOOKUP(D2542,PRC!$A$2:$B$21,2,0)*E2542</f>
        <v>50000</v>
      </c>
      <c r="J2542">
        <f t="shared" ca="1" si="1371"/>
        <v>43496</v>
      </c>
      <c r="K2542">
        <f ca="1">VLOOKUP(D2542,PRC!$A$1:$C$21,3,0)*E2542</f>
        <v>24000</v>
      </c>
      <c r="L2542">
        <f t="shared" ca="1" si="1372"/>
        <v>4000</v>
      </c>
      <c r="M2542">
        <f t="shared" ca="1" si="1373"/>
        <v>1000</v>
      </c>
      <c r="N2542">
        <f t="shared" ca="1" si="1374"/>
        <v>8000</v>
      </c>
      <c r="O2542">
        <f t="shared" ca="1" si="1375"/>
        <v>3000</v>
      </c>
      <c r="P2542">
        <f t="shared" ca="1" si="1387"/>
        <v>3496</v>
      </c>
      <c r="Q2542">
        <f ca="1">IF(P2542&gt;0,1,0)</f>
        <v>1</v>
      </c>
      <c r="R2542">
        <f t="shared" ca="1" si="1376"/>
        <v>13</v>
      </c>
      <c r="S2542">
        <f t="shared" ca="1" si="1377"/>
        <v>8</v>
      </c>
      <c r="T2542">
        <f t="shared" ca="1" si="1378"/>
        <v>2</v>
      </c>
      <c r="U2542">
        <f t="shared" ca="1" si="1379"/>
        <v>16</v>
      </c>
      <c r="V2542">
        <f t="shared" ca="1" si="1380"/>
        <v>6</v>
      </c>
      <c r="X2542">
        <f t="shared" si="1382"/>
        <v>2542</v>
      </c>
      <c r="Y2542">
        <f t="shared" si="1383"/>
        <v>2452</v>
      </c>
      <c r="Z2542">
        <f t="shared" si="1384"/>
        <v>2453</v>
      </c>
      <c r="AA2542">
        <f t="shared" si="1381"/>
        <v>2951</v>
      </c>
      <c r="AB2542">
        <f t="shared" si="1364"/>
        <v>500</v>
      </c>
      <c r="AM2542" t="str">
        <f t="shared" si="1365"/>
        <v>201903LP</v>
      </c>
      <c r="AN2542">
        <f t="shared" ca="1" si="1389"/>
        <v>13.007999999999997</v>
      </c>
      <c r="AO2542">
        <f t="shared" ca="1" si="1390"/>
        <v>8</v>
      </c>
      <c r="AP2542">
        <f t="shared" ca="1" si="1366"/>
        <v>2</v>
      </c>
      <c r="AQ2542">
        <f t="shared" ca="1" si="1367"/>
        <v>16</v>
      </c>
      <c r="AR2542">
        <f t="shared" ca="1" si="1368"/>
        <v>6</v>
      </c>
      <c r="AS2542">
        <f ca="1">P2542/J2542</f>
        <v>8.0375206915578437E-2</v>
      </c>
    </row>
    <row r="2543" spans="1:45" x14ac:dyDescent="0.4">
      <c r="A2543">
        <f t="shared" si="1363"/>
        <v>201903</v>
      </c>
      <c r="B2543" t="s">
        <v>538</v>
      </c>
      <c r="C2543" t="s">
        <v>647</v>
      </c>
      <c r="D2543" t="str">
        <f t="shared" ca="1" si="1388"/>
        <v>I109</v>
      </c>
      <c r="E2543">
        <f t="shared" ca="1" si="1369"/>
        <v>15</v>
      </c>
      <c r="F2543">
        <f t="shared" ca="1" si="1370"/>
        <v>15</v>
      </c>
      <c r="G2543" t="str">
        <f t="shared" ca="1" si="1385"/>
        <v>S11</v>
      </c>
      <c r="H2543" t="str">
        <f t="shared" ca="1" si="1386"/>
        <v>S115</v>
      </c>
      <c r="I2543">
        <f ca="1">VLOOKUP(D2543,PRC!$A$2:$B$21,2,0)*E2543</f>
        <v>7500000</v>
      </c>
      <c r="J2543">
        <f t="shared" ca="1" si="1371"/>
        <v>6599996</v>
      </c>
      <c r="K2543">
        <f ca="1">VLOOKUP(D2543,PRC!$A$1:$C$21,3,0)*E2543</f>
        <v>3000000</v>
      </c>
      <c r="L2543">
        <f t="shared" ca="1" si="1372"/>
        <v>450000</v>
      </c>
      <c r="M2543">
        <f t="shared" ca="1" si="1373"/>
        <v>225000</v>
      </c>
      <c r="N2543">
        <f t="shared" ca="1" si="1374"/>
        <v>1050000</v>
      </c>
      <c r="O2543">
        <f t="shared" ca="1" si="1375"/>
        <v>600000</v>
      </c>
      <c r="P2543">
        <f t="shared" ca="1" si="1387"/>
        <v>1274996</v>
      </c>
      <c r="Q2543">
        <f ca="1">IF(P2543&gt;0,1,0)</f>
        <v>1</v>
      </c>
      <c r="R2543">
        <f t="shared" ca="1" si="1376"/>
        <v>12</v>
      </c>
      <c r="S2543">
        <f t="shared" ca="1" si="1377"/>
        <v>6</v>
      </c>
      <c r="T2543">
        <f t="shared" ca="1" si="1378"/>
        <v>3</v>
      </c>
      <c r="U2543">
        <f t="shared" ca="1" si="1379"/>
        <v>14</v>
      </c>
      <c r="V2543">
        <f t="shared" ca="1" si="1380"/>
        <v>8</v>
      </c>
      <c r="X2543">
        <f t="shared" si="1382"/>
        <v>2543</v>
      </c>
      <c r="Y2543">
        <f t="shared" si="1383"/>
        <v>2452</v>
      </c>
      <c r="Z2543">
        <f t="shared" si="1384"/>
        <v>2453</v>
      </c>
      <c r="AA2543">
        <f t="shared" si="1381"/>
        <v>2951</v>
      </c>
      <c r="AB2543">
        <f t="shared" si="1364"/>
        <v>500</v>
      </c>
      <c r="AM2543" t="str">
        <f t="shared" si="1365"/>
        <v>201903LP</v>
      </c>
      <c r="AN2543">
        <f t="shared" ca="1" si="1389"/>
        <v>12.000053333333337</v>
      </c>
      <c r="AO2543">
        <f t="shared" ca="1" si="1390"/>
        <v>6</v>
      </c>
      <c r="AP2543">
        <f t="shared" ca="1" si="1366"/>
        <v>3</v>
      </c>
      <c r="AQ2543">
        <f t="shared" ca="1" si="1367"/>
        <v>14.000000000000002</v>
      </c>
      <c r="AR2543">
        <f t="shared" ca="1" si="1368"/>
        <v>8</v>
      </c>
      <c r="AS2543">
        <f ca="1">P2543/J2543</f>
        <v>0.19318132920080558</v>
      </c>
    </row>
    <row r="2544" spans="1:45" x14ac:dyDescent="0.4">
      <c r="A2544">
        <f t="shared" si="1363"/>
        <v>201903</v>
      </c>
      <c r="B2544" t="s">
        <v>539</v>
      </c>
      <c r="C2544" t="s">
        <v>647</v>
      </c>
      <c r="D2544" t="str">
        <f t="shared" ca="1" si="1388"/>
        <v>I120</v>
      </c>
      <c r="E2544">
        <f t="shared" ca="1" si="1369"/>
        <v>10</v>
      </c>
      <c r="F2544">
        <f t="shared" ca="1" si="1370"/>
        <v>13</v>
      </c>
      <c r="G2544" t="str">
        <f t="shared" ca="1" si="1385"/>
        <v>S11</v>
      </c>
      <c r="H2544" t="str">
        <f t="shared" ca="1" si="1386"/>
        <v>S119</v>
      </c>
      <c r="I2544">
        <f ca="1">VLOOKUP(D2544,PRC!$A$2:$B$21,2,0)*E2544</f>
        <v>43000000</v>
      </c>
      <c r="J2544">
        <f t="shared" ca="1" si="1371"/>
        <v>38699996</v>
      </c>
      <c r="K2544">
        <f ca="1">VLOOKUP(D2544,PRC!$A$1:$C$21,3,0)*E2544</f>
        <v>19350000</v>
      </c>
      <c r="L2544">
        <f t="shared" ca="1" si="1372"/>
        <v>3440000</v>
      </c>
      <c r="M2544">
        <f t="shared" ca="1" si="1373"/>
        <v>430000</v>
      </c>
      <c r="N2544">
        <f t="shared" ca="1" si="1374"/>
        <v>4300000</v>
      </c>
      <c r="O2544">
        <f t="shared" ca="1" si="1375"/>
        <v>2580000</v>
      </c>
      <c r="P2544">
        <f t="shared" ca="1" si="1387"/>
        <v>8599996</v>
      </c>
      <c r="Q2544">
        <f ca="1">IF(P2544&gt;0,1,0)</f>
        <v>1</v>
      </c>
      <c r="R2544">
        <f t="shared" ca="1" si="1376"/>
        <v>10</v>
      </c>
      <c r="S2544">
        <f t="shared" ca="1" si="1377"/>
        <v>8</v>
      </c>
      <c r="T2544">
        <f t="shared" ca="1" si="1378"/>
        <v>1</v>
      </c>
      <c r="U2544">
        <f t="shared" ca="1" si="1379"/>
        <v>10</v>
      </c>
      <c r="V2544">
        <f t="shared" ca="1" si="1380"/>
        <v>6</v>
      </c>
      <c r="X2544">
        <f t="shared" si="1382"/>
        <v>2544</v>
      </c>
      <c r="Y2544">
        <f t="shared" si="1383"/>
        <v>2452</v>
      </c>
      <c r="Z2544">
        <f t="shared" si="1384"/>
        <v>2453</v>
      </c>
      <c r="AA2544">
        <f t="shared" si="1381"/>
        <v>2951</v>
      </c>
      <c r="AB2544">
        <f t="shared" si="1364"/>
        <v>500</v>
      </c>
      <c r="AM2544" t="str">
        <f t="shared" si="1365"/>
        <v>201903LP</v>
      </c>
      <c r="AN2544">
        <f t="shared" ca="1" si="1389"/>
        <v>10.000009302325585</v>
      </c>
      <c r="AO2544">
        <f t="shared" ca="1" si="1390"/>
        <v>8</v>
      </c>
      <c r="AP2544">
        <f t="shared" ca="1" si="1366"/>
        <v>1</v>
      </c>
      <c r="AQ2544">
        <f t="shared" ca="1" si="1367"/>
        <v>10</v>
      </c>
      <c r="AR2544">
        <f t="shared" ca="1" si="1368"/>
        <v>6</v>
      </c>
      <c r="AS2544">
        <f ca="1">P2544/J2544</f>
        <v>0.22222214183174593</v>
      </c>
    </row>
    <row r="2545" spans="1:45" x14ac:dyDescent="0.4">
      <c r="A2545">
        <f t="shared" si="1363"/>
        <v>201903</v>
      </c>
      <c r="B2545" t="s">
        <v>540</v>
      </c>
      <c r="C2545" t="s">
        <v>647</v>
      </c>
      <c r="D2545" t="str">
        <f t="shared" ca="1" si="1388"/>
        <v>I103</v>
      </c>
      <c r="E2545">
        <f t="shared" ca="1" si="1369"/>
        <v>9</v>
      </c>
      <c r="F2545">
        <f t="shared" ca="1" si="1370"/>
        <v>12</v>
      </c>
      <c r="G2545" t="str">
        <f t="shared" ca="1" si="1385"/>
        <v>S11</v>
      </c>
      <c r="H2545" t="str">
        <f t="shared" ca="1" si="1386"/>
        <v>S117</v>
      </c>
      <c r="I2545">
        <f ca="1">VLOOKUP(D2545,PRC!$A$2:$B$21,2,0)*E2545</f>
        <v>450000</v>
      </c>
      <c r="J2545">
        <f t="shared" ca="1" si="1371"/>
        <v>386996</v>
      </c>
      <c r="K2545">
        <f ca="1">VLOOKUP(D2545,PRC!$A$1:$C$21,3,0)*E2545</f>
        <v>256500</v>
      </c>
      <c r="L2545">
        <f t="shared" ca="1" si="1372"/>
        <v>27000</v>
      </c>
      <c r="M2545">
        <f t="shared" ca="1" si="1373"/>
        <v>14000</v>
      </c>
      <c r="N2545">
        <f t="shared" ca="1" si="1374"/>
        <v>50000</v>
      </c>
      <c r="O2545">
        <f t="shared" ca="1" si="1375"/>
        <v>36000</v>
      </c>
      <c r="P2545">
        <f t="shared" ca="1" si="1387"/>
        <v>3496</v>
      </c>
      <c r="Q2545">
        <f ca="1">IF(P2545&gt;0,1,0)</f>
        <v>1</v>
      </c>
      <c r="R2545">
        <f t="shared" ca="1" si="1376"/>
        <v>14</v>
      </c>
      <c r="S2545">
        <f t="shared" ca="1" si="1377"/>
        <v>6</v>
      </c>
      <c r="T2545">
        <f t="shared" ca="1" si="1378"/>
        <v>3</v>
      </c>
      <c r="U2545">
        <f t="shared" ca="1" si="1379"/>
        <v>11</v>
      </c>
      <c r="V2545">
        <f t="shared" ca="1" si="1380"/>
        <v>8</v>
      </c>
      <c r="X2545">
        <f t="shared" si="1382"/>
        <v>2545</v>
      </c>
      <c r="Y2545">
        <f t="shared" si="1383"/>
        <v>2452</v>
      </c>
      <c r="Z2545">
        <f t="shared" si="1384"/>
        <v>2453</v>
      </c>
      <c r="AA2545">
        <f t="shared" si="1381"/>
        <v>2951</v>
      </c>
      <c r="AB2545">
        <f t="shared" si="1364"/>
        <v>500</v>
      </c>
      <c r="AM2545" t="str">
        <f t="shared" si="1365"/>
        <v>201903LP</v>
      </c>
      <c r="AN2545">
        <f t="shared" ca="1" si="1389"/>
        <v>14.000888888888884</v>
      </c>
      <c r="AO2545">
        <f t="shared" ca="1" si="1390"/>
        <v>6</v>
      </c>
      <c r="AP2545">
        <f t="shared" ca="1" si="1366"/>
        <v>3.1111111111111112</v>
      </c>
      <c r="AQ2545">
        <f t="shared" ca="1" si="1367"/>
        <v>11.111111111111111</v>
      </c>
      <c r="AR2545">
        <f t="shared" ca="1" si="1368"/>
        <v>8</v>
      </c>
      <c r="AS2545">
        <f ca="1">P2545/J2545</f>
        <v>9.0336851026883991E-3</v>
      </c>
    </row>
    <row r="2546" spans="1:45" x14ac:dyDescent="0.4">
      <c r="A2546">
        <f t="shared" si="1363"/>
        <v>201903</v>
      </c>
      <c r="B2546" t="s">
        <v>541</v>
      </c>
      <c r="C2546" t="s">
        <v>647</v>
      </c>
      <c r="D2546" t="str">
        <f t="shared" ca="1" si="1388"/>
        <v>I109</v>
      </c>
      <c r="E2546">
        <f t="shared" ca="1" si="1369"/>
        <v>10</v>
      </c>
      <c r="F2546">
        <f t="shared" ca="1" si="1370"/>
        <v>10</v>
      </c>
      <c r="G2546" t="str">
        <f t="shared" ca="1" si="1385"/>
        <v>S11</v>
      </c>
      <c r="H2546" t="str">
        <f t="shared" ca="1" si="1386"/>
        <v>S110</v>
      </c>
      <c r="I2546">
        <f ca="1">VLOOKUP(D2546,PRC!$A$2:$B$21,2,0)*E2546</f>
        <v>5000000</v>
      </c>
      <c r="J2546">
        <f t="shared" ca="1" si="1371"/>
        <v>4499996</v>
      </c>
      <c r="K2546">
        <f ca="1">VLOOKUP(D2546,PRC!$A$1:$C$21,3,0)*E2546</f>
        <v>2000000</v>
      </c>
      <c r="L2546">
        <f t="shared" ca="1" si="1372"/>
        <v>500000</v>
      </c>
      <c r="M2546">
        <f t="shared" ca="1" si="1373"/>
        <v>50000</v>
      </c>
      <c r="N2546">
        <f t="shared" ca="1" si="1374"/>
        <v>500000</v>
      </c>
      <c r="O2546">
        <f t="shared" ca="1" si="1375"/>
        <v>450000</v>
      </c>
      <c r="P2546">
        <f t="shared" ca="1" si="1387"/>
        <v>999996</v>
      </c>
      <c r="Q2546">
        <f ca="1">IF(P2546&gt;0,1,0)</f>
        <v>1</v>
      </c>
      <c r="R2546">
        <f t="shared" ca="1" si="1376"/>
        <v>10</v>
      </c>
      <c r="S2546">
        <f t="shared" ca="1" si="1377"/>
        <v>10</v>
      </c>
      <c r="T2546">
        <f t="shared" ca="1" si="1378"/>
        <v>1</v>
      </c>
      <c r="U2546">
        <f t="shared" ca="1" si="1379"/>
        <v>10</v>
      </c>
      <c r="V2546">
        <f t="shared" ca="1" si="1380"/>
        <v>9</v>
      </c>
      <c r="X2546">
        <f t="shared" si="1382"/>
        <v>2546</v>
      </c>
      <c r="Y2546">
        <f t="shared" si="1383"/>
        <v>2452</v>
      </c>
      <c r="Z2546">
        <f t="shared" si="1384"/>
        <v>2453</v>
      </c>
      <c r="AA2546">
        <f t="shared" si="1381"/>
        <v>2951</v>
      </c>
      <c r="AB2546">
        <f t="shared" si="1364"/>
        <v>500</v>
      </c>
      <c r="AM2546" t="str">
        <f t="shared" si="1365"/>
        <v>201903LP</v>
      </c>
      <c r="AN2546">
        <f t="shared" ca="1" si="1389"/>
        <v>10.000080000000001</v>
      </c>
      <c r="AO2546">
        <f t="shared" ca="1" si="1390"/>
        <v>10</v>
      </c>
      <c r="AP2546">
        <f t="shared" ca="1" si="1366"/>
        <v>1</v>
      </c>
      <c r="AQ2546">
        <f t="shared" ca="1" si="1367"/>
        <v>10</v>
      </c>
      <c r="AR2546">
        <f t="shared" ca="1" si="1368"/>
        <v>9</v>
      </c>
      <c r="AS2546">
        <f ca="1">P2546/J2546</f>
        <v>0.22222153086358298</v>
      </c>
    </row>
    <row r="2547" spans="1:45" x14ac:dyDescent="0.4">
      <c r="A2547">
        <f t="shared" si="1363"/>
        <v>201903</v>
      </c>
      <c r="B2547" t="s">
        <v>542</v>
      </c>
      <c r="C2547" t="s">
        <v>647</v>
      </c>
      <c r="D2547" t="str">
        <f t="shared" ca="1" si="1388"/>
        <v>I114</v>
      </c>
      <c r="E2547">
        <f t="shared" ca="1" si="1369"/>
        <v>8</v>
      </c>
      <c r="F2547">
        <f t="shared" ca="1" si="1370"/>
        <v>11</v>
      </c>
      <c r="G2547" t="str">
        <f t="shared" ca="1" si="1385"/>
        <v>S10</v>
      </c>
      <c r="H2547" t="str">
        <f t="shared" ca="1" si="1386"/>
        <v>S107</v>
      </c>
      <c r="I2547">
        <f ca="1">VLOOKUP(D2547,PRC!$A$2:$B$21,2,0)*E2547</f>
        <v>1920000</v>
      </c>
      <c r="J2547">
        <f t="shared" ca="1" si="1371"/>
        <v>1670396</v>
      </c>
      <c r="K2547">
        <f ca="1">VLOOKUP(D2547,PRC!$A$1:$C$21,3,0)*E2547</f>
        <v>1113600</v>
      </c>
      <c r="L2547">
        <f t="shared" ca="1" si="1372"/>
        <v>192000</v>
      </c>
      <c r="M2547">
        <f t="shared" ca="1" si="1373"/>
        <v>19000</v>
      </c>
      <c r="N2547">
        <f t="shared" ca="1" si="1374"/>
        <v>384000</v>
      </c>
      <c r="O2547">
        <f t="shared" ca="1" si="1375"/>
        <v>115000</v>
      </c>
      <c r="P2547">
        <f t="shared" ca="1" si="1387"/>
        <v>-153204</v>
      </c>
      <c r="Q2547">
        <f ca="1">IF(P2547&gt;0,1,0)</f>
        <v>0</v>
      </c>
      <c r="R2547">
        <f t="shared" ca="1" si="1376"/>
        <v>13</v>
      </c>
      <c r="S2547">
        <f t="shared" ca="1" si="1377"/>
        <v>10</v>
      </c>
      <c r="T2547">
        <f t="shared" ca="1" si="1378"/>
        <v>1</v>
      </c>
      <c r="U2547">
        <f t="shared" ca="1" si="1379"/>
        <v>20</v>
      </c>
      <c r="V2547">
        <f t="shared" ca="1" si="1380"/>
        <v>6</v>
      </c>
      <c r="X2547">
        <f t="shared" si="1382"/>
        <v>2547</v>
      </c>
      <c r="Y2547">
        <f t="shared" si="1383"/>
        <v>2452</v>
      </c>
      <c r="Z2547">
        <f t="shared" si="1384"/>
        <v>2453</v>
      </c>
      <c r="AA2547">
        <f t="shared" si="1381"/>
        <v>2951</v>
      </c>
      <c r="AB2547">
        <f t="shared" si="1364"/>
        <v>500</v>
      </c>
      <c r="AM2547" t="str">
        <f t="shared" si="1365"/>
        <v>201903LP</v>
      </c>
      <c r="AN2547">
        <f t="shared" ca="1" si="1389"/>
        <v>13.00020833333333</v>
      </c>
      <c r="AO2547">
        <f t="shared" ca="1" si="1390"/>
        <v>10</v>
      </c>
      <c r="AP2547">
        <f t="shared" ca="1" si="1366"/>
        <v>0.98958333333333326</v>
      </c>
      <c r="AQ2547">
        <f t="shared" ca="1" si="1367"/>
        <v>20</v>
      </c>
      <c r="AR2547">
        <f t="shared" ca="1" si="1368"/>
        <v>5.9895833333333339</v>
      </c>
      <c r="AS2547">
        <f ca="1">P2547/J2547</f>
        <v>-9.1717173652235751E-2</v>
      </c>
    </row>
    <row r="2548" spans="1:45" x14ac:dyDescent="0.4">
      <c r="A2548">
        <f t="shared" si="1363"/>
        <v>201903</v>
      </c>
      <c r="B2548" t="s">
        <v>543</v>
      </c>
      <c r="C2548" t="s">
        <v>647</v>
      </c>
      <c r="D2548" t="str">
        <f t="shared" ca="1" si="1388"/>
        <v>I109</v>
      </c>
      <c r="E2548">
        <f t="shared" ca="1" si="1369"/>
        <v>12</v>
      </c>
      <c r="F2548">
        <f t="shared" ca="1" si="1370"/>
        <v>13</v>
      </c>
      <c r="G2548" t="str">
        <f t="shared" ca="1" si="1385"/>
        <v>S10</v>
      </c>
      <c r="H2548" t="str">
        <f t="shared" ca="1" si="1386"/>
        <v>S109</v>
      </c>
      <c r="I2548">
        <f ca="1">VLOOKUP(D2548,PRC!$A$2:$B$21,2,0)*E2548</f>
        <v>6000000</v>
      </c>
      <c r="J2548">
        <f t="shared" ca="1" si="1371"/>
        <v>5399996</v>
      </c>
      <c r="K2548">
        <f ca="1">VLOOKUP(D2548,PRC!$A$1:$C$21,3,0)*E2548</f>
        <v>2400000</v>
      </c>
      <c r="L2548">
        <f t="shared" ca="1" si="1372"/>
        <v>420000</v>
      </c>
      <c r="M2548">
        <f t="shared" ca="1" si="1373"/>
        <v>180000</v>
      </c>
      <c r="N2548">
        <f t="shared" ca="1" si="1374"/>
        <v>1200000</v>
      </c>
      <c r="O2548">
        <f t="shared" ca="1" si="1375"/>
        <v>300000</v>
      </c>
      <c r="P2548">
        <f t="shared" ca="1" si="1387"/>
        <v>899996</v>
      </c>
      <c r="Q2548">
        <f ca="1">IF(P2548&gt;0,1,0)</f>
        <v>1</v>
      </c>
      <c r="R2548">
        <f t="shared" ca="1" si="1376"/>
        <v>10</v>
      </c>
      <c r="S2548">
        <f t="shared" ca="1" si="1377"/>
        <v>7</v>
      </c>
      <c r="T2548">
        <f t="shared" ca="1" si="1378"/>
        <v>3</v>
      </c>
      <c r="U2548">
        <f t="shared" ca="1" si="1379"/>
        <v>20</v>
      </c>
      <c r="V2548">
        <f t="shared" ca="1" si="1380"/>
        <v>5</v>
      </c>
      <c r="X2548">
        <f t="shared" si="1382"/>
        <v>2548</v>
      </c>
      <c r="Y2548">
        <f t="shared" si="1383"/>
        <v>2452</v>
      </c>
      <c r="Z2548">
        <f t="shared" si="1384"/>
        <v>2453</v>
      </c>
      <c r="AA2548">
        <f t="shared" si="1381"/>
        <v>2951</v>
      </c>
      <c r="AB2548">
        <f t="shared" si="1364"/>
        <v>500</v>
      </c>
      <c r="AM2548" t="str">
        <f t="shared" si="1365"/>
        <v>201903LP</v>
      </c>
      <c r="AN2548">
        <f t="shared" ca="1" si="1389"/>
        <v>10.000066666666662</v>
      </c>
      <c r="AO2548">
        <f t="shared" ca="1" si="1390"/>
        <v>7.0000000000000009</v>
      </c>
      <c r="AP2548">
        <f t="shared" ca="1" si="1366"/>
        <v>3</v>
      </c>
      <c r="AQ2548">
        <f t="shared" ca="1" si="1367"/>
        <v>20</v>
      </c>
      <c r="AR2548">
        <f t="shared" ca="1" si="1368"/>
        <v>5</v>
      </c>
      <c r="AS2548">
        <f ca="1">P2548/J2548</f>
        <v>0.16666604938225879</v>
      </c>
    </row>
    <row r="2549" spans="1:45" x14ac:dyDescent="0.4">
      <c r="A2549">
        <f t="shared" si="1363"/>
        <v>201903</v>
      </c>
      <c r="B2549" t="s">
        <v>544</v>
      </c>
      <c r="C2549" t="s">
        <v>647</v>
      </c>
      <c r="D2549" t="str">
        <f t="shared" ca="1" si="1388"/>
        <v>I106</v>
      </c>
      <c r="E2549">
        <f t="shared" ca="1" si="1369"/>
        <v>13</v>
      </c>
      <c r="F2549">
        <f t="shared" ca="1" si="1370"/>
        <v>14</v>
      </c>
      <c r="G2549" t="str">
        <f t="shared" ca="1" si="1385"/>
        <v>S10</v>
      </c>
      <c r="H2549" t="str">
        <f t="shared" ca="1" si="1386"/>
        <v>S101</v>
      </c>
      <c r="I2549">
        <f ca="1">VLOOKUP(D2549,PRC!$A$2:$B$21,2,0)*E2549</f>
        <v>260000</v>
      </c>
      <c r="J2549">
        <f t="shared" ca="1" si="1371"/>
        <v>226196</v>
      </c>
      <c r="K2549">
        <f ca="1">VLOOKUP(D2549,PRC!$A$1:$C$21,3,0)*E2549</f>
        <v>137800</v>
      </c>
      <c r="L2549">
        <f t="shared" ca="1" si="1372"/>
        <v>13000</v>
      </c>
      <c r="M2549">
        <f t="shared" ca="1" si="1373"/>
        <v>5000</v>
      </c>
      <c r="N2549">
        <f t="shared" ca="1" si="1374"/>
        <v>47000</v>
      </c>
      <c r="O2549">
        <f t="shared" ca="1" si="1375"/>
        <v>16000</v>
      </c>
      <c r="P2549">
        <f t="shared" ca="1" si="1387"/>
        <v>7396</v>
      </c>
      <c r="Q2549">
        <f ca="1">IF(P2549&gt;0,1,0)</f>
        <v>1</v>
      </c>
      <c r="R2549">
        <f t="shared" ca="1" si="1376"/>
        <v>13</v>
      </c>
      <c r="S2549">
        <f t="shared" ca="1" si="1377"/>
        <v>5</v>
      </c>
      <c r="T2549">
        <f t="shared" ca="1" si="1378"/>
        <v>2</v>
      </c>
      <c r="U2549">
        <f t="shared" ca="1" si="1379"/>
        <v>18</v>
      </c>
      <c r="V2549">
        <f t="shared" ca="1" si="1380"/>
        <v>6</v>
      </c>
      <c r="X2549">
        <f t="shared" si="1382"/>
        <v>2549</v>
      </c>
      <c r="Y2549">
        <f t="shared" si="1383"/>
        <v>2452</v>
      </c>
      <c r="Z2549">
        <f t="shared" si="1384"/>
        <v>2453</v>
      </c>
      <c r="AA2549">
        <f t="shared" si="1381"/>
        <v>2951</v>
      </c>
      <c r="AB2549">
        <f t="shared" si="1364"/>
        <v>500</v>
      </c>
      <c r="AM2549" t="str">
        <f t="shared" si="1365"/>
        <v>201903LP</v>
      </c>
      <c r="AN2549">
        <f t="shared" ca="1" si="1389"/>
        <v>13.001538461538464</v>
      </c>
      <c r="AO2549">
        <f t="shared" ca="1" si="1390"/>
        <v>5</v>
      </c>
      <c r="AP2549">
        <f t="shared" ca="1" si="1366"/>
        <v>1.9230769230769231</v>
      </c>
      <c r="AQ2549">
        <f t="shared" ca="1" si="1367"/>
        <v>18.076923076923077</v>
      </c>
      <c r="AR2549">
        <f t="shared" ca="1" si="1368"/>
        <v>6.1538461538461542</v>
      </c>
      <c r="AS2549">
        <f ca="1">P2549/J2549</f>
        <v>3.2697306760508582E-2</v>
      </c>
    </row>
    <row r="2550" spans="1:45" x14ac:dyDescent="0.4">
      <c r="A2550">
        <f t="shared" si="1363"/>
        <v>201903</v>
      </c>
      <c r="B2550" t="s">
        <v>545</v>
      </c>
      <c r="C2550" t="s">
        <v>647</v>
      </c>
      <c r="D2550" t="str">
        <f t="shared" ca="1" si="1388"/>
        <v>I110</v>
      </c>
      <c r="E2550">
        <f t="shared" ca="1" si="1369"/>
        <v>10</v>
      </c>
      <c r="F2550">
        <f t="shared" ca="1" si="1370"/>
        <v>10</v>
      </c>
      <c r="G2550" t="str">
        <f t="shared" ca="1" si="1385"/>
        <v>S11</v>
      </c>
      <c r="H2550" t="str">
        <f t="shared" ca="1" si="1386"/>
        <v>S116</v>
      </c>
      <c r="I2550">
        <f ca="1">VLOOKUP(D2550,PRC!$A$2:$B$21,2,0)*E2550</f>
        <v>3000000</v>
      </c>
      <c r="J2550">
        <f t="shared" ca="1" si="1371"/>
        <v>2639996</v>
      </c>
      <c r="K2550">
        <f ca="1">VLOOKUP(D2550,PRC!$A$1:$C$21,3,0)*E2550</f>
        <v>1380000</v>
      </c>
      <c r="L2550">
        <f t="shared" ca="1" si="1372"/>
        <v>150000</v>
      </c>
      <c r="M2550">
        <f t="shared" ca="1" si="1373"/>
        <v>30000</v>
      </c>
      <c r="N2550">
        <f t="shared" ca="1" si="1374"/>
        <v>330000</v>
      </c>
      <c r="O2550">
        <f t="shared" ca="1" si="1375"/>
        <v>300000</v>
      </c>
      <c r="P2550">
        <f t="shared" ca="1" si="1387"/>
        <v>449996</v>
      </c>
      <c r="Q2550">
        <f ca="1">IF(P2550&gt;0,1,0)</f>
        <v>1</v>
      </c>
      <c r="R2550">
        <f t="shared" ca="1" si="1376"/>
        <v>12</v>
      </c>
      <c r="S2550">
        <f t="shared" ca="1" si="1377"/>
        <v>5</v>
      </c>
      <c r="T2550">
        <f t="shared" ca="1" si="1378"/>
        <v>1</v>
      </c>
      <c r="U2550">
        <f t="shared" ca="1" si="1379"/>
        <v>11</v>
      </c>
      <c r="V2550">
        <f t="shared" ca="1" si="1380"/>
        <v>10</v>
      </c>
      <c r="X2550">
        <f t="shared" si="1382"/>
        <v>2550</v>
      </c>
      <c r="Y2550">
        <f t="shared" si="1383"/>
        <v>2452</v>
      </c>
      <c r="Z2550">
        <f t="shared" si="1384"/>
        <v>2453</v>
      </c>
      <c r="AA2550">
        <f t="shared" si="1381"/>
        <v>2951</v>
      </c>
      <c r="AB2550">
        <f t="shared" si="1364"/>
        <v>500</v>
      </c>
      <c r="AM2550" t="str">
        <f t="shared" si="1365"/>
        <v>201903LP</v>
      </c>
      <c r="AN2550">
        <f t="shared" ca="1" si="1389"/>
        <v>12.000133333333329</v>
      </c>
      <c r="AO2550">
        <f t="shared" ca="1" si="1390"/>
        <v>5</v>
      </c>
      <c r="AP2550">
        <f t="shared" ca="1" si="1366"/>
        <v>1</v>
      </c>
      <c r="AQ2550">
        <f t="shared" ca="1" si="1367"/>
        <v>11</v>
      </c>
      <c r="AR2550">
        <f t="shared" ca="1" si="1368"/>
        <v>10</v>
      </c>
      <c r="AS2550">
        <f ca="1">P2550/J2550</f>
        <v>0.17045328856558872</v>
      </c>
    </row>
    <row r="2551" spans="1:45" x14ac:dyDescent="0.4">
      <c r="A2551">
        <f t="shared" si="1363"/>
        <v>201903</v>
      </c>
      <c r="B2551" t="s">
        <v>546</v>
      </c>
      <c r="C2551" t="s">
        <v>647</v>
      </c>
      <c r="D2551" t="str">
        <f t="shared" ca="1" si="1388"/>
        <v>I106</v>
      </c>
      <c r="E2551">
        <f t="shared" ca="1" si="1369"/>
        <v>11</v>
      </c>
      <c r="F2551">
        <f t="shared" ca="1" si="1370"/>
        <v>10</v>
      </c>
      <c r="G2551" t="str">
        <f t="shared" ca="1" si="1385"/>
        <v>S11</v>
      </c>
      <c r="H2551" t="str">
        <f t="shared" ca="1" si="1386"/>
        <v>S114</v>
      </c>
      <c r="I2551">
        <f ca="1">VLOOKUP(D2551,PRC!$A$2:$B$21,2,0)*E2551</f>
        <v>220000</v>
      </c>
      <c r="J2551">
        <f t="shared" ca="1" si="1371"/>
        <v>195796</v>
      </c>
      <c r="K2551">
        <f ca="1">VLOOKUP(D2551,PRC!$A$1:$C$21,3,0)*E2551</f>
        <v>116600</v>
      </c>
      <c r="L2551">
        <f t="shared" ca="1" si="1372"/>
        <v>18000</v>
      </c>
      <c r="M2551">
        <f t="shared" ca="1" si="1373"/>
        <v>2000</v>
      </c>
      <c r="N2551">
        <f t="shared" ca="1" si="1374"/>
        <v>44000</v>
      </c>
      <c r="O2551">
        <f t="shared" ca="1" si="1375"/>
        <v>22000</v>
      </c>
      <c r="P2551">
        <f t="shared" ca="1" si="1387"/>
        <v>-6804</v>
      </c>
      <c r="Q2551">
        <f ca="1">IF(P2551&gt;0,1,0)</f>
        <v>0</v>
      </c>
      <c r="R2551">
        <f t="shared" ca="1" si="1376"/>
        <v>11</v>
      </c>
      <c r="S2551">
        <f t="shared" ca="1" si="1377"/>
        <v>8</v>
      </c>
      <c r="T2551">
        <f t="shared" ca="1" si="1378"/>
        <v>1</v>
      </c>
      <c r="U2551">
        <f t="shared" ca="1" si="1379"/>
        <v>20</v>
      </c>
      <c r="V2551">
        <f t="shared" ca="1" si="1380"/>
        <v>10</v>
      </c>
      <c r="X2551">
        <f t="shared" si="1382"/>
        <v>2551</v>
      </c>
      <c r="Y2551">
        <f t="shared" si="1383"/>
        <v>2452</v>
      </c>
      <c r="Z2551">
        <f t="shared" si="1384"/>
        <v>2453</v>
      </c>
      <c r="AA2551">
        <f t="shared" si="1381"/>
        <v>2951</v>
      </c>
      <c r="AB2551">
        <f t="shared" si="1364"/>
        <v>500</v>
      </c>
      <c r="AM2551" t="str">
        <f t="shared" si="1365"/>
        <v>201903LP</v>
      </c>
      <c r="AN2551">
        <f t="shared" ca="1" si="1389"/>
        <v>11.00181818181818</v>
      </c>
      <c r="AO2551">
        <f t="shared" ca="1" si="1390"/>
        <v>8.1818181818181817</v>
      </c>
      <c r="AP2551">
        <f t="shared" ca="1" si="1366"/>
        <v>0.90909090909090906</v>
      </c>
      <c r="AQ2551">
        <f t="shared" ca="1" si="1367"/>
        <v>20</v>
      </c>
      <c r="AR2551">
        <f t="shared" ca="1" si="1368"/>
        <v>10</v>
      </c>
      <c r="AS2551">
        <f ca="1">P2551/J2551</f>
        <v>-3.4750454554740649E-2</v>
      </c>
    </row>
    <row r="2552" spans="1:45" x14ac:dyDescent="0.4">
      <c r="A2552">
        <f t="shared" si="1363"/>
        <v>201903</v>
      </c>
      <c r="B2552" t="s">
        <v>547</v>
      </c>
      <c r="C2552" t="s">
        <v>647</v>
      </c>
      <c r="D2552" t="str">
        <f t="shared" ca="1" si="1388"/>
        <v>I117</v>
      </c>
      <c r="E2552">
        <f t="shared" ca="1" si="1369"/>
        <v>15</v>
      </c>
      <c r="F2552">
        <f t="shared" ca="1" si="1370"/>
        <v>12</v>
      </c>
      <c r="G2552" t="str">
        <f t="shared" ca="1" si="1385"/>
        <v>S10</v>
      </c>
      <c r="H2552" t="str">
        <f t="shared" ca="1" si="1386"/>
        <v>S108</v>
      </c>
      <c r="I2552">
        <f ca="1">VLOOKUP(D2552,PRC!$A$2:$B$21,2,0)*E2552</f>
        <v>37500000</v>
      </c>
      <c r="J2552">
        <f t="shared" ca="1" si="1371"/>
        <v>31874996</v>
      </c>
      <c r="K2552">
        <f ca="1">VLOOKUP(D2552,PRC!$A$1:$C$21,3,0)*E2552</f>
        <v>17250000</v>
      </c>
      <c r="L2552">
        <f t="shared" ca="1" si="1372"/>
        <v>3375000</v>
      </c>
      <c r="M2552">
        <f t="shared" ca="1" si="1373"/>
        <v>750000</v>
      </c>
      <c r="N2552">
        <f t="shared" ca="1" si="1374"/>
        <v>6000000</v>
      </c>
      <c r="O2552">
        <f t="shared" ca="1" si="1375"/>
        <v>3375000</v>
      </c>
      <c r="P2552">
        <f t="shared" ca="1" si="1387"/>
        <v>1124996</v>
      </c>
      <c r="Q2552">
        <f ca="1">IF(P2552&gt;0,1,0)</f>
        <v>1</v>
      </c>
      <c r="R2552">
        <f t="shared" ca="1" si="1376"/>
        <v>15</v>
      </c>
      <c r="S2552">
        <f t="shared" ca="1" si="1377"/>
        <v>9</v>
      </c>
      <c r="T2552">
        <f t="shared" ca="1" si="1378"/>
        <v>2</v>
      </c>
      <c r="U2552">
        <f t="shared" ca="1" si="1379"/>
        <v>16</v>
      </c>
      <c r="V2552">
        <f t="shared" ca="1" si="1380"/>
        <v>9</v>
      </c>
      <c r="X2552">
        <f t="shared" si="1382"/>
        <v>2552</v>
      </c>
      <c r="Y2552">
        <f t="shared" si="1383"/>
        <v>2452</v>
      </c>
      <c r="Z2552">
        <f t="shared" si="1384"/>
        <v>2453</v>
      </c>
      <c r="AA2552">
        <f t="shared" si="1381"/>
        <v>2951</v>
      </c>
      <c r="AB2552">
        <f t="shared" si="1364"/>
        <v>500</v>
      </c>
      <c r="AM2552" t="str">
        <f t="shared" si="1365"/>
        <v>201903LP</v>
      </c>
      <c r="AN2552">
        <f t="shared" ca="1" si="1389"/>
        <v>15.000010666666663</v>
      </c>
      <c r="AO2552">
        <f t="shared" ca="1" si="1390"/>
        <v>9</v>
      </c>
      <c r="AP2552">
        <f t="shared" ca="1" si="1366"/>
        <v>2</v>
      </c>
      <c r="AQ2552">
        <f t="shared" ca="1" si="1367"/>
        <v>16</v>
      </c>
      <c r="AR2552">
        <f t="shared" ca="1" si="1368"/>
        <v>9</v>
      </c>
      <c r="AS2552">
        <f ca="1">P2552/J2552</f>
        <v>3.5293996585913298E-2</v>
      </c>
    </row>
    <row r="2553" spans="1:45" x14ac:dyDescent="0.4">
      <c r="A2553">
        <f t="shared" si="1363"/>
        <v>201903</v>
      </c>
      <c r="B2553" t="s">
        <v>548</v>
      </c>
      <c r="C2553" t="s">
        <v>647</v>
      </c>
      <c r="D2553" t="str">
        <f t="shared" ca="1" si="1388"/>
        <v>I117</v>
      </c>
      <c r="E2553">
        <f t="shared" ca="1" si="1369"/>
        <v>10</v>
      </c>
      <c r="F2553">
        <f t="shared" ca="1" si="1370"/>
        <v>12</v>
      </c>
      <c r="G2553" t="str">
        <f t="shared" ca="1" si="1385"/>
        <v>S11</v>
      </c>
      <c r="H2553" t="str">
        <f t="shared" ca="1" si="1386"/>
        <v>S110</v>
      </c>
      <c r="I2553">
        <f ca="1">VLOOKUP(D2553,PRC!$A$2:$B$21,2,0)*E2553</f>
        <v>25000000</v>
      </c>
      <c r="J2553">
        <f t="shared" ca="1" si="1371"/>
        <v>21499996</v>
      </c>
      <c r="K2553">
        <f ca="1">VLOOKUP(D2553,PRC!$A$1:$C$21,3,0)*E2553</f>
        <v>11500000</v>
      </c>
      <c r="L2553">
        <f t="shared" ca="1" si="1372"/>
        <v>1250000</v>
      </c>
      <c r="M2553">
        <f t="shared" ca="1" si="1373"/>
        <v>750000</v>
      </c>
      <c r="N2553">
        <f t="shared" ca="1" si="1374"/>
        <v>2750000</v>
      </c>
      <c r="O2553">
        <f t="shared" ca="1" si="1375"/>
        <v>2250000</v>
      </c>
      <c r="P2553">
        <f t="shared" ca="1" si="1387"/>
        <v>2999996</v>
      </c>
      <c r="Q2553">
        <f ca="1">IF(P2553&gt;0,1,0)</f>
        <v>1</v>
      </c>
      <c r="R2553">
        <f t="shared" ca="1" si="1376"/>
        <v>14</v>
      </c>
      <c r="S2553">
        <f t="shared" ca="1" si="1377"/>
        <v>5</v>
      </c>
      <c r="T2553">
        <f t="shared" ca="1" si="1378"/>
        <v>3</v>
      </c>
      <c r="U2553">
        <f t="shared" ca="1" si="1379"/>
        <v>11</v>
      </c>
      <c r="V2553">
        <f t="shared" ca="1" si="1380"/>
        <v>9</v>
      </c>
      <c r="X2553">
        <f t="shared" si="1382"/>
        <v>2553</v>
      </c>
      <c r="Y2553">
        <f t="shared" si="1383"/>
        <v>2452</v>
      </c>
      <c r="Z2553">
        <f t="shared" si="1384"/>
        <v>2453</v>
      </c>
      <c r="AA2553">
        <f t="shared" si="1381"/>
        <v>2951</v>
      </c>
      <c r="AB2553">
        <f t="shared" si="1364"/>
        <v>500</v>
      </c>
      <c r="AM2553" t="str">
        <f t="shared" si="1365"/>
        <v>201903LP</v>
      </c>
      <c r="AN2553">
        <f t="shared" ca="1" si="1389"/>
        <v>14.000016000000004</v>
      </c>
      <c r="AO2553">
        <f t="shared" ca="1" si="1390"/>
        <v>5</v>
      </c>
      <c r="AP2553">
        <f t="shared" ca="1" si="1366"/>
        <v>3</v>
      </c>
      <c r="AQ2553">
        <f t="shared" ca="1" si="1367"/>
        <v>11</v>
      </c>
      <c r="AR2553">
        <f t="shared" ca="1" si="1368"/>
        <v>9</v>
      </c>
      <c r="AS2553">
        <f ca="1">P2553/J2553</f>
        <v>0.1395347236343672</v>
      </c>
    </row>
    <row r="2554" spans="1:45" x14ac:dyDescent="0.4">
      <c r="A2554">
        <f t="shared" si="1363"/>
        <v>201903</v>
      </c>
      <c r="B2554" t="s">
        <v>549</v>
      </c>
      <c r="C2554" t="s">
        <v>647</v>
      </c>
      <c r="D2554" t="str">
        <f t="shared" ca="1" si="1388"/>
        <v>I117</v>
      </c>
      <c r="E2554">
        <f t="shared" ca="1" si="1369"/>
        <v>12</v>
      </c>
      <c r="F2554">
        <f t="shared" ca="1" si="1370"/>
        <v>13</v>
      </c>
      <c r="G2554" t="str">
        <f t="shared" ca="1" si="1385"/>
        <v>S10</v>
      </c>
      <c r="H2554" t="str">
        <f t="shared" ca="1" si="1386"/>
        <v>S106</v>
      </c>
      <c r="I2554">
        <f ca="1">VLOOKUP(D2554,PRC!$A$2:$B$21,2,0)*E2554</f>
        <v>30000000</v>
      </c>
      <c r="J2554">
        <f t="shared" ca="1" si="1371"/>
        <v>26999996</v>
      </c>
      <c r="K2554">
        <f ca="1">VLOOKUP(D2554,PRC!$A$1:$C$21,3,0)*E2554</f>
        <v>13800000</v>
      </c>
      <c r="L2554">
        <f t="shared" ca="1" si="1372"/>
        <v>2100000</v>
      </c>
      <c r="M2554">
        <f t="shared" ca="1" si="1373"/>
        <v>900000</v>
      </c>
      <c r="N2554">
        <f t="shared" ca="1" si="1374"/>
        <v>5100000</v>
      </c>
      <c r="O2554">
        <f t="shared" ca="1" si="1375"/>
        <v>3000000</v>
      </c>
      <c r="P2554">
        <f t="shared" ca="1" si="1387"/>
        <v>2099996</v>
      </c>
      <c r="Q2554">
        <f ca="1">IF(P2554&gt;0,1,0)</f>
        <v>1</v>
      </c>
      <c r="R2554">
        <f t="shared" ca="1" si="1376"/>
        <v>10</v>
      </c>
      <c r="S2554">
        <f t="shared" ca="1" si="1377"/>
        <v>7</v>
      </c>
      <c r="T2554">
        <f t="shared" ca="1" si="1378"/>
        <v>3</v>
      </c>
      <c r="U2554">
        <f t="shared" ca="1" si="1379"/>
        <v>17</v>
      </c>
      <c r="V2554">
        <f t="shared" ca="1" si="1380"/>
        <v>10</v>
      </c>
      <c r="X2554">
        <f t="shared" si="1382"/>
        <v>2554</v>
      </c>
      <c r="Y2554">
        <f t="shared" si="1383"/>
        <v>2452</v>
      </c>
      <c r="Z2554">
        <f t="shared" si="1384"/>
        <v>2453</v>
      </c>
      <c r="AA2554">
        <f t="shared" si="1381"/>
        <v>2951</v>
      </c>
      <c r="AB2554">
        <f t="shared" si="1364"/>
        <v>500</v>
      </c>
      <c r="AM2554" t="str">
        <f t="shared" si="1365"/>
        <v>201903LP</v>
      </c>
      <c r="AN2554">
        <f t="shared" ca="1" si="1389"/>
        <v>10.000013333333335</v>
      </c>
      <c r="AO2554">
        <f t="shared" ca="1" si="1390"/>
        <v>7.0000000000000009</v>
      </c>
      <c r="AP2554">
        <f t="shared" ca="1" si="1366"/>
        <v>3</v>
      </c>
      <c r="AQ2554">
        <f t="shared" ca="1" si="1367"/>
        <v>17</v>
      </c>
      <c r="AR2554">
        <f t="shared" ca="1" si="1368"/>
        <v>10</v>
      </c>
      <c r="AS2554">
        <f ca="1">P2554/J2554</f>
        <v>7.7777641152243129E-2</v>
      </c>
    </row>
    <row r="2555" spans="1:45" x14ac:dyDescent="0.4">
      <c r="A2555">
        <f t="shared" si="1363"/>
        <v>201903</v>
      </c>
      <c r="B2555" t="s">
        <v>550</v>
      </c>
      <c r="C2555" t="s">
        <v>647</v>
      </c>
      <c r="D2555" t="str">
        <f t="shared" ca="1" si="1388"/>
        <v>I109</v>
      </c>
      <c r="E2555">
        <f t="shared" ca="1" si="1369"/>
        <v>13</v>
      </c>
      <c r="F2555">
        <f t="shared" ca="1" si="1370"/>
        <v>14</v>
      </c>
      <c r="G2555" t="str">
        <f t="shared" ca="1" si="1385"/>
        <v>S11</v>
      </c>
      <c r="H2555" t="str">
        <f t="shared" ca="1" si="1386"/>
        <v>S114</v>
      </c>
      <c r="I2555">
        <f ca="1">VLOOKUP(D2555,PRC!$A$2:$B$21,2,0)*E2555</f>
        <v>6500000</v>
      </c>
      <c r="J2555">
        <f t="shared" ca="1" si="1371"/>
        <v>5654996</v>
      </c>
      <c r="K2555">
        <f ca="1">VLOOKUP(D2555,PRC!$A$1:$C$21,3,0)*E2555</f>
        <v>2600000</v>
      </c>
      <c r="L2555">
        <f t="shared" ca="1" si="1372"/>
        <v>650000</v>
      </c>
      <c r="M2555">
        <f t="shared" ca="1" si="1373"/>
        <v>130000</v>
      </c>
      <c r="N2555">
        <f t="shared" ca="1" si="1374"/>
        <v>1105000</v>
      </c>
      <c r="O2555">
        <f t="shared" ca="1" si="1375"/>
        <v>520000</v>
      </c>
      <c r="P2555">
        <f t="shared" ca="1" si="1387"/>
        <v>649996</v>
      </c>
      <c r="Q2555">
        <f ca="1">IF(P2555&gt;0,1,0)</f>
        <v>1</v>
      </c>
      <c r="R2555">
        <f t="shared" ca="1" si="1376"/>
        <v>13</v>
      </c>
      <c r="S2555">
        <f t="shared" ca="1" si="1377"/>
        <v>10</v>
      </c>
      <c r="T2555">
        <f t="shared" ca="1" si="1378"/>
        <v>2</v>
      </c>
      <c r="U2555">
        <f t="shared" ca="1" si="1379"/>
        <v>17</v>
      </c>
      <c r="V2555">
        <f t="shared" ca="1" si="1380"/>
        <v>8</v>
      </c>
      <c r="X2555">
        <f t="shared" si="1382"/>
        <v>2555</v>
      </c>
      <c r="Y2555">
        <f t="shared" si="1383"/>
        <v>2452</v>
      </c>
      <c r="Z2555">
        <f t="shared" si="1384"/>
        <v>2453</v>
      </c>
      <c r="AA2555">
        <f t="shared" si="1381"/>
        <v>2951</v>
      </c>
      <c r="AB2555">
        <f t="shared" si="1364"/>
        <v>500</v>
      </c>
      <c r="AM2555" t="str">
        <f t="shared" si="1365"/>
        <v>201903LP</v>
      </c>
      <c r="AN2555">
        <f t="shared" ca="1" si="1389"/>
        <v>13.000061538461537</v>
      </c>
      <c r="AO2555">
        <f t="shared" ca="1" si="1390"/>
        <v>10</v>
      </c>
      <c r="AP2555">
        <f t="shared" ca="1" si="1366"/>
        <v>2</v>
      </c>
      <c r="AQ2555">
        <f t="shared" ca="1" si="1367"/>
        <v>17</v>
      </c>
      <c r="AR2555">
        <f t="shared" ca="1" si="1368"/>
        <v>8</v>
      </c>
      <c r="AS2555">
        <f ca="1">P2555/J2555</f>
        <v>0.11494190269984275</v>
      </c>
    </row>
    <row r="2556" spans="1:45" x14ac:dyDescent="0.4">
      <c r="A2556">
        <f t="shared" si="1363"/>
        <v>201903</v>
      </c>
      <c r="B2556" t="s">
        <v>551</v>
      </c>
      <c r="C2556" t="s">
        <v>647</v>
      </c>
      <c r="D2556" t="str">
        <f t="shared" ca="1" si="1388"/>
        <v>I116</v>
      </c>
      <c r="E2556">
        <f t="shared" ca="1" si="1369"/>
        <v>15</v>
      </c>
      <c r="F2556">
        <f t="shared" ca="1" si="1370"/>
        <v>10</v>
      </c>
      <c r="G2556" t="str">
        <f t="shared" ca="1" si="1385"/>
        <v>S12</v>
      </c>
      <c r="H2556" t="str">
        <f t="shared" ca="1" si="1386"/>
        <v>S120</v>
      </c>
      <c r="I2556">
        <f ca="1">VLOOKUP(D2556,PRC!$A$2:$B$21,2,0)*E2556</f>
        <v>21900000</v>
      </c>
      <c r="J2556">
        <f t="shared" ca="1" si="1371"/>
        <v>19052996</v>
      </c>
      <c r="K2556">
        <f ca="1">VLOOKUP(D2556,PRC!$A$1:$C$21,3,0)*E2556</f>
        <v>13140000</v>
      </c>
      <c r="L2556">
        <f t="shared" ca="1" si="1372"/>
        <v>1533000</v>
      </c>
      <c r="M2556">
        <f t="shared" ca="1" si="1373"/>
        <v>219000</v>
      </c>
      <c r="N2556">
        <f t="shared" ca="1" si="1374"/>
        <v>4380000</v>
      </c>
      <c r="O2556">
        <f t="shared" ca="1" si="1375"/>
        <v>1971000</v>
      </c>
      <c r="P2556">
        <f t="shared" ca="1" si="1387"/>
        <v>-2190004</v>
      </c>
      <c r="Q2556">
        <f ca="1">IF(P2556&gt;0,1,0)</f>
        <v>0</v>
      </c>
      <c r="R2556">
        <f t="shared" ca="1" si="1376"/>
        <v>13</v>
      </c>
      <c r="S2556">
        <f t="shared" ca="1" si="1377"/>
        <v>7</v>
      </c>
      <c r="T2556">
        <f t="shared" ca="1" si="1378"/>
        <v>1</v>
      </c>
      <c r="U2556">
        <f t="shared" ca="1" si="1379"/>
        <v>20</v>
      </c>
      <c r="V2556">
        <f t="shared" ca="1" si="1380"/>
        <v>9</v>
      </c>
      <c r="X2556">
        <f t="shared" si="1382"/>
        <v>2556</v>
      </c>
      <c r="Y2556">
        <f t="shared" si="1383"/>
        <v>2452</v>
      </c>
      <c r="Z2556">
        <f t="shared" si="1384"/>
        <v>2453</v>
      </c>
      <c r="AA2556">
        <f t="shared" si="1381"/>
        <v>2951</v>
      </c>
      <c r="AB2556">
        <f t="shared" si="1364"/>
        <v>500</v>
      </c>
      <c r="AM2556" t="str">
        <f t="shared" si="1365"/>
        <v>201903LP</v>
      </c>
      <c r="AN2556">
        <f t="shared" ca="1" si="1389"/>
        <v>13.000018264840186</v>
      </c>
      <c r="AO2556">
        <f t="shared" ca="1" si="1390"/>
        <v>7.0000000000000009</v>
      </c>
      <c r="AP2556">
        <f t="shared" ca="1" si="1366"/>
        <v>1</v>
      </c>
      <c r="AQ2556">
        <f t="shared" ca="1" si="1367"/>
        <v>20</v>
      </c>
      <c r="AR2556">
        <f t="shared" ca="1" si="1368"/>
        <v>9</v>
      </c>
      <c r="AS2556">
        <f ca="1">P2556/J2556</f>
        <v>-0.11494276280748708</v>
      </c>
    </row>
    <row r="2557" spans="1:45" x14ac:dyDescent="0.4">
      <c r="A2557">
        <f t="shared" si="1363"/>
        <v>201903</v>
      </c>
      <c r="B2557" t="s">
        <v>552</v>
      </c>
      <c r="C2557" t="s">
        <v>647</v>
      </c>
      <c r="D2557" t="str">
        <f t="shared" ca="1" si="1388"/>
        <v>I116</v>
      </c>
      <c r="E2557">
        <f t="shared" ca="1" si="1369"/>
        <v>13</v>
      </c>
      <c r="F2557">
        <f t="shared" ca="1" si="1370"/>
        <v>13</v>
      </c>
      <c r="G2557" t="str">
        <f t="shared" ca="1" si="1385"/>
        <v>S10</v>
      </c>
      <c r="H2557" t="str">
        <f t="shared" ca="1" si="1386"/>
        <v>S105</v>
      </c>
      <c r="I2557">
        <f ca="1">VLOOKUP(D2557,PRC!$A$2:$B$21,2,0)*E2557</f>
        <v>18980000</v>
      </c>
      <c r="J2557">
        <f t="shared" ca="1" si="1371"/>
        <v>16512596</v>
      </c>
      <c r="K2557">
        <f ca="1">VLOOKUP(D2557,PRC!$A$1:$C$21,3,0)*E2557</f>
        <v>11388000</v>
      </c>
      <c r="L2557">
        <f t="shared" ca="1" si="1372"/>
        <v>1329000</v>
      </c>
      <c r="M2557">
        <f t="shared" ca="1" si="1373"/>
        <v>569000</v>
      </c>
      <c r="N2557">
        <f t="shared" ca="1" si="1374"/>
        <v>3416000</v>
      </c>
      <c r="O2557">
        <f t="shared" ca="1" si="1375"/>
        <v>1898000</v>
      </c>
      <c r="P2557">
        <f t="shared" ca="1" si="1387"/>
        <v>-2087404</v>
      </c>
      <c r="Q2557">
        <f ca="1">IF(P2557&gt;0,1,0)</f>
        <v>0</v>
      </c>
      <c r="R2557">
        <f t="shared" ca="1" si="1376"/>
        <v>13</v>
      </c>
      <c r="S2557">
        <f t="shared" ca="1" si="1377"/>
        <v>7</v>
      </c>
      <c r="T2557">
        <f t="shared" ca="1" si="1378"/>
        <v>3</v>
      </c>
      <c r="U2557">
        <f t="shared" ca="1" si="1379"/>
        <v>18</v>
      </c>
      <c r="V2557">
        <f t="shared" ca="1" si="1380"/>
        <v>10</v>
      </c>
      <c r="X2557">
        <f t="shared" si="1382"/>
        <v>2557</v>
      </c>
      <c r="Y2557">
        <f t="shared" si="1383"/>
        <v>2452</v>
      </c>
      <c r="Z2557">
        <f t="shared" si="1384"/>
        <v>2453</v>
      </c>
      <c r="AA2557">
        <f t="shared" si="1381"/>
        <v>2951</v>
      </c>
      <c r="AB2557">
        <f t="shared" si="1364"/>
        <v>500</v>
      </c>
      <c r="AM2557" t="str">
        <f t="shared" si="1365"/>
        <v>201903LP</v>
      </c>
      <c r="AN2557">
        <f t="shared" ca="1" si="1389"/>
        <v>13.000021074815592</v>
      </c>
      <c r="AO2557">
        <f t="shared" ca="1" si="1390"/>
        <v>7.0021074815595359</v>
      </c>
      <c r="AP2557">
        <f t="shared" ca="1" si="1366"/>
        <v>2.9978925184404637</v>
      </c>
      <c r="AQ2557">
        <f t="shared" ca="1" si="1367"/>
        <v>17.997892518440466</v>
      </c>
      <c r="AR2557">
        <f t="shared" ca="1" si="1368"/>
        <v>10</v>
      </c>
      <c r="AS2557">
        <f ca="1">P2557/J2557</f>
        <v>-0.12641283054463393</v>
      </c>
    </row>
    <row r="2558" spans="1:45" x14ac:dyDescent="0.4">
      <c r="A2558">
        <f t="shared" si="1363"/>
        <v>201903</v>
      </c>
      <c r="B2558" t="s">
        <v>553</v>
      </c>
      <c r="C2558" t="s">
        <v>647</v>
      </c>
      <c r="D2558" t="str">
        <f t="shared" ca="1" si="1388"/>
        <v>I120</v>
      </c>
      <c r="E2558">
        <f t="shared" ca="1" si="1369"/>
        <v>9</v>
      </c>
      <c r="F2558">
        <f t="shared" ca="1" si="1370"/>
        <v>14</v>
      </c>
      <c r="G2558" t="str">
        <f t="shared" ca="1" si="1385"/>
        <v>S11</v>
      </c>
      <c r="H2558" t="str">
        <f t="shared" ca="1" si="1386"/>
        <v>S117</v>
      </c>
      <c r="I2558">
        <f ca="1">VLOOKUP(D2558,PRC!$A$2:$B$21,2,0)*E2558</f>
        <v>38700000</v>
      </c>
      <c r="J2558">
        <f t="shared" ca="1" si="1371"/>
        <v>33668996</v>
      </c>
      <c r="K2558">
        <f ca="1">VLOOKUP(D2558,PRC!$A$1:$C$21,3,0)*E2558</f>
        <v>17415000</v>
      </c>
      <c r="L2558">
        <f t="shared" ca="1" si="1372"/>
        <v>2322000</v>
      </c>
      <c r="M2558">
        <f t="shared" ca="1" si="1373"/>
        <v>387000</v>
      </c>
      <c r="N2558">
        <f t="shared" ca="1" si="1374"/>
        <v>6966000</v>
      </c>
      <c r="O2558">
        <f t="shared" ca="1" si="1375"/>
        <v>2322000</v>
      </c>
      <c r="P2558">
        <f t="shared" ca="1" si="1387"/>
        <v>4256996</v>
      </c>
      <c r="Q2558">
        <f ca="1">IF(P2558&gt;0,1,0)</f>
        <v>1</v>
      </c>
      <c r="R2558">
        <f t="shared" ca="1" si="1376"/>
        <v>13</v>
      </c>
      <c r="S2558">
        <f t="shared" ca="1" si="1377"/>
        <v>6</v>
      </c>
      <c r="T2558">
        <f t="shared" ca="1" si="1378"/>
        <v>1</v>
      </c>
      <c r="U2558">
        <f t="shared" ca="1" si="1379"/>
        <v>18</v>
      </c>
      <c r="V2558">
        <f t="shared" ca="1" si="1380"/>
        <v>6</v>
      </c>
      <c r="X2558">
        <f t="shared" si="1382"/>
        <v>2558</v>
      </c>
      <c r="Y2558">
        <f t="shared" si="1383"/>
        <v>2452</v>
      </c>
      <c r="Z2558">
        <f t="shared" si="1384"/>
        <v>2453</v>
      </c>
      <c r="AA2558">
        <f t="shared" si="1381"/>
        <v>2951</v>
      </c>
      <c r="AB2558">
        <f t="shared" si="1364"/>
        <v>500</v>
      </c>
      <c r="AM2558" t="str">
        <f t="shared" si="1365"/>
        <v>201903LP</v>
      </c>
      <c r="AN2558">
        <f t="shared" ca="1" si="1389"/>
        <v>13.000010335917311</v>
      </c>
      <c r="AO2558">
        <f t="shared" ca="1" si="1390"/>
        <v>6</v>
      </c>
      <c r="AP2558">
        <f t="shared" ca="1" si="1366"/>
        <v>1</v>
      </c>
      <c r="AQ2558">
        <f t="shared" ca="1" si="1367"/>
        <v>18</v>
      </c>
      <c r="AR2558">
        <f t="shared" ca="1" si="1368"/>
        <v>6</v>
      </c>
      <c r="AS2558">
        <f ca="1">P2558/J2558</f>
        <v>0.12643667782668661</v>
      </c>
    </row>
    <row r="2559" spans="1:45" x14ac:dyDescent="0.4">
      <c r="A2559">
        <f t="shared" si="1363"/>
        <v>201903</v>
      </c>
      <c r="B2559" t="s">
        <v>554</v>
      </c>
      <c r="C2559" t="s">
        <v>647</v>
      </c>
      <c r="D2559" t="str">
        <f t="shared" ca="1" si="1388"/>
        <v>I111</v>
      </c>
      <c r="E2559">
        <f t="shared" ca="1" si="1369"/>
        <v>15</v>
      </c>
      <c r="F2559">
        <f t="shared" ca="1" si="1370"/>
        <v>14</v>
      </c>
      <c r="G2559" t="str">
        <f t="shared" ca="1" si="1385"/>
        <v>S11</v>
      </c>
      <c r="H2559" t="str">
        <f t="shared" ca="1" si="1386"/>
        <v>S115</v>
      </c>
      <c r="I2559">
        <f ca="1">VLOOKUP(D2559,PRC!$A$2:$B$21,2,0)*E2559</f>
        <v>2250000</v>
      </c>
      <c r="J2559">
        <f t="shared" ca="1" si="1371"/>
        <v>2002496</v>
      </c>
      <c r="K2559">
        <f ca="1">VLOOKUP(D2559,PRC!$A$1:$C$21,3,0)*E2559</f>
        <v>1192500</v>
      </c>
      <c r="L2559">
        <f t="shared" ca="1" si="1372"/>
        <v>180000</v>
      </c>
      <c r="M2559">
        <f t="shared" ca="1" si="1373"/>
        <v>23000</v>
      </c>
      <c r="N2559">
        <f t="shared" ca="1" si="1374"/>
        <v>450000</v>
      </c>
      <c r="O2559">
        <f t="shared" ca="1" si="1375"/>
        <v>113000</v>
      </c>
      <c r="P2559">
        <f t="shared" ca="1" si="1387"/>
        <v>43996</v>
      </c>
      <c r="Q2559">
        <f ca="1">IF(P2559&gt;0,1,0)</f>
        <v>1</v>
      </c>
      <c r="R2559">
        <f t="shared" ca="1" si="1376"/>
        <v>11</v>
      </c>
      <c r="S2559">
        <f t="shared" ca="1" si="1377"/>
        <v>8</v>
      </c>
      <c r="T2559">
        <f t="shared" ca="1" si="1378"/>
        <v>1</v>
      </c>
      <c r="U2559">
        <f t="shared" ca="1" si="1379"/>
        <v>20</v>
      </c>
      <c r="V2559">
        <f t="shared" ca="1" si="1380"/>
        <v>5</v>
      </c>
      <c r="X2559">
        <f t="shared" si="1382"/>
        <v>2559</v>
      </c>
      <c r="Y2559">
        <f t="shared" si="1383"/>
        <v>2452</v>
      </c>
      <c r="Z2559">
        <f t="shared" si="1384"/>
        <v>2453</v>
      </c>
      <c r="AA2559">
        <f t="shared" si="1381"/>
        <v>2951</v>
      </c>
      <c r="AB2559">
        <f t="shared" si="1364"/>
        <v>500</v>
      </c>
      <c r="AM2559" t="str">
        <f t="shared" si="1365"/>
        <v>201903LP</v>
      </c>
      <c r="AN2559">
        <f t="shared" ca="1" si="1389"/>
        <v>11.000177777777775</v>
      </c>
      <c r="AO2559">
        <f t="shared" ca="1" si="1390"/>
        <v>8</v>
      </c>
      <c r="AP2559">
        <f t="shared" ca="1" si="1366"/>
        <v>1.0222222222222224</v>
      </c>
      <c r="AQ2559">
        <f t="shared" ca="1" si="1367"/>
        <v>20</v>
      </c>
      <c r="AR2559">
        <f t="shared" ca="1" si="1368"/>
        <v>5.0222222222222221</v>
      </c>
      <c r="AS2559">
        <f ca="1">P2559/J2559</f>
        <v>2.1970580715267345E-2</v>
      </c>
    </row>
    <row r="2560" spans="1:45" x14ac:dyDescent="0.4">
      <c r="A2560">
        <f t="shared" si="1363"/>
        <v>201903</v>
      </c>
      <c r="B2560" t="s">
        <v>555</v>
      </c>
      <c r="C2560" t="s">
        <v>647</v>
      </c>
      <c r="D2560" t="str">
        <f t="shared" ca="1" si="1388"/>
        <v>I109</v>
      </c>
      <c r="E2560">
        <f t="shared" ca="1" si="1369"/>
        <v>10</v>
      </c>
      <c r="F2560">
        <f t="shared" ca="1" si="1370"/>
        <v>15</v>
      </c>
      <c r="G2560" t="str">
        <f t="shared" ca="1" si="1385"/>
        <v>S11</v>
      </c>
      <c r="H2560" t="str">
        <f t="shared" ca="1" si="1386"/>
        <v>S115</v>
      </c>
      <c r="I2560">
        <f ca="1">VLOOKUP(D2560,PRC!$A$2:$B$21,2,0)*E2560</f>
        <v>5000000</v>
      </c>
      <c r="J2560">
        <f t="shared" ca="1" si="1371"/>
        <v>4449996</v>
      </c>
      <c r="K2560">
        <f ca="1">VLOOKUP(D2560,PRC!$A$1:$C$21,3,0)*E2560</f>
        <v>2000000</v>
      </c>
      <c r="L2560">
        <f t="shared" ca="1" si="1372"/>
        <v>250000</v>
      </c>
      <c r="M2560">
        <f t="shared" ca="1" si="1373"/>
        <v>100000</v>
      </c>
      <c r="N2560">
        <f t="shared" ca="1" si="1374"/>
        <v>1000000</v>
      </c>
      <c r="O2560">
        <f t="shared" ca="1" si="1375"/>
        <v>250000</v>
      </c>
      <c r="P2560">
        <f t="shared" ca="1" si="1387"/>
        <v>849996</v>
      </c>
      <c r="Q2560">
        <f ca="1">IF(P2560&gt;0,1,0)</f>
        <v>1</v>
      </c>
      <c r="R2560">
        <f t="shared" ca="1" si="1376"/>
        <v>11</v>
      </c>
      <c r="S2560">
        <f t="shared" ca="1" si="1377"/>
        <v>5</v>
      </c>
      <c r="T2560">
        <f t="shared" ca="1" si="1378"/>
        <v>2</v>
      </c>
      <c r="U2560">
        <f t="shared" ca="1" si="1379"/>
        <v>20</v>
      </c>
      <c r="V2560">
        <f t="shared" ca="1" si="1380"/>
        <v>5</v>
      </c>
      <c r="X2560">
        <f t="shared" si="1382"/>
        <v>2560</v>
      </c>
      <c r="Y2560">
        <f t="shared" si="1383"/>
        <v>2452</v>
      </c>
      <c r="Z2560">
        <f t="shared" si="1384"/>
        <v>2453</v>
      </c>
      <c r="AA2560">
        <f t="shared" si="1381"/>
        <v>2951</v>
      </c>
      <c r="AB2560">
        <f t="shared" si="1364"/>
        <v>500</v>
      </c>
      <c r="AM2560" t="str">
        <f t="shared" si="1365"/>
        <v>201903LP</v>
      </c>
      <c r="AN2560">
        <f t="shared" ca="1" si="1389"/>
        <v>11.000080000000001</v>
      </c>
      <c r="AO2560">
        <f t="shared" ca="1" si="1390"/>
        <v>5</v>
      </c>
      <c r="AP2560">
        <f t="shared" ca="1" si="1366"/>
        <v>2</v>
      </c>
      <c r="AQ2560">
        <f t="shared" ca="1" si="1367"/>
        <v>20</v>
      </c>
      <c r="AR2560">
        <f t="shared" ca="1" si="1368"/>
        <v>5</v>
      </c>
      <c r="AS2560">
        <f ca="1">P2560/J2560</f>
        <v>0.19101050877349104</v>
      </c>
    </row>
    <row r="2561" spans="1:45" x14ac:dyDescent="0.4">
      <c r="A2561">
        <f t="shared" si="1363"/>
        <v>201903</v>
      </c>
      <c r="B2561" t="s">
        <v>556</v>
      </c>
      <c r="C2561" t="s">
        <v>647</v>
      </c>
      <c r="D2561" t="str">
        <f t="shared" ca="1" si="1388"/>
        <v>I107</v>
      </c>
      <c r="E2561">
        <f t="shared" ca="1" si="1369"/>
        <v>8</v>
      </c>
      <c r="F2561">
        <f t="shared" ca="1" si="1370"/>
        <v>15</v>
      </c>
      <c r="G2561" t="str">
        <f t="shared" ca="1" si="1385"/>
        <v>S10</v>
      </c>
      <c r="H2561" t="str">
        <f t="shared" ca="1" si="1386"/>
        <v>S109</v>
      </c>
      <c r="I2561">
        <f ca="1">VLOOKUP(D2561,PRC!$A$2:$B$21,2,0)*E2561</f>
        <v>1200000</v>
      </c>
      <c r="J2561">
        <f t="shared" ca="1" si="1371"/>
        <v>1079996</v>
      </c>
      <c r="K2561">
        <f ca="1">VLOOKUP(D2561,PRC!$A$1:$C$21,3,0)*E2561</f>
        <v>684000</v>
      </c>
      <c r="L2561">
        <f t="shared" ca="1" si="1372"/>
        <v>96000</v>
      </c>
      <c r="M2561">
        <f t="shared" ca="1" si="1373"/>
        <v>36000</v>
      </c>
      <c r="N2561">
        <f t="shared" ca="1" si="1374"/>
        <v>168000</v>
      </c>
      <c r="O2561">
        <f t="shared" ca="1" si="1375"/>
        <v>120000</v>
      </c>
      <c r="P2561">
        <f t="shared" ca="1" si="1387"/>
        <v>-24004</v>
      </c>
      <c r="Q2561">
        <f ca="1">IF(P2561&gt;0,1,0)</f>
        <v>0</v>
      </c>
      <c r="R2561">
        <f t="shared" ca="1" si="1376"/>
        <v>10</v>
      </c>
      <c r="S2561">
        <f t="shared" ca="1" si="1377"/>
        <v>8</v>
      </c>
      <c r="T2561">
        <f t="shared" ca="1" si="1378"/>
        <v>3</v>
      </c>
      <c r="U2561">
        <f t="shared" ca="1" si="1379"/>
        <v>14</v>
      </c>
      <c r="V2561">
        <f t="shared" ca="1" si="1380"/>
        <v>10</v>
      </c>
      <c r="X2561">
        <f t="shared" si="1382"/>
        <v>2561</v>
      </c>
      <c r="Y2561">
        <f t="shared" si="1383"/>
        <v>2452</v>
      </c>
      <c r="Z2561">
        <f t="shared" si="1384"/>
        <v>2453</v>
      </c>
      <c r="AA2561">
        <f t="shared" si="1381"/>
        <v>2951</v>
      </c>
      <c r="AB2561">
        <f t="shared" si="1364"/>
        <v>500</v>
      </c>
      <c r="AM2561" t="str">
        <f t="shared" si="1365"/>
        <v>201903LP</v>
      </c>
      <c r="AN2561">
        <f t="shared" ca="1" si="1389"/>
        <v>10.000333333333334</v>
      </c>
      <c r="AO2561">
        <f t="shared" ca="1" si="1390"/>
        <v>8</v>
      </c>
      <c r="AP2561">
        <f t="shared" ca="1" si="1366"/>
        <v>3</v>
      </c>
      <c r="AQ2561">
        <f t="shared" ca="1" si="1367"/>
        <v>14.000000000000002</v>
      </c>
      <c r="AR2561">
        <f t="shared" ca="1" si="1368"/>
        <v>10</v>
      </c>
      <c r="AS2561">
        <f ca="1">P2561/J2561</f>
        <v>-2.222600824447498E-2</v>
      </c>
    </row>
    <row r="2562" spans="1:45" x14ac:dyDescent="0.4">
      <c r="A2562">
        <f t="shared" si="1363"/>
        <v>201903</v>
      </c>
      <c r="B2562" t="s">
        <v>557</v>
      </c>
      <c r="C2562" t="s">
        <v>647</v>
      </c>
      <c r="D2562" t="str">
        <f t="shared" ca="1" si="1388"/>
        <v>I109</v>
      </c>
      <c r="E2562">
        <f t="shared" ca="1" si="1369"/>
        <v>8</v>
      </c>
      <c r="F2562">
        <f t="shared" ca="1" si="1370"/>
        <v>10</v>
      </c>
      <c r="G2562" t="str">
        <f t="shared" ca="1" si="1385"/>
        <v>S11</v>
      </c>
      <c r="H2562" t="str">
        <f t="shared" ca="1" si="1386"/>
        <v>S110</v>
      </c>
      <c r="I2562">
        <f ca="1">VLOOKUP(D2562,PRC!$A$2:$B$21,2,0)*E2562</f>
        <v>4000000</v>
      </c>
      <c r="J2562">
        <f t="shared" ca="1" si="1371"/>
        <v>3399996</v>
      </c>
      <c r="K2562">
        <f ca="1">VLOOKUP(D2562,PRC!$A$1:$C$21,3,0)*E2562</f>
        <v>1600000</v>
      </c>
      <c r="L2562">
        <f t="shared" ca="1" si="1372"/>
        <v>400000</v>
      </c>
      <c r="M2562">
        <f t="shared" ca="1" si="1373"/>
        <v>80000</v>
      </c>
      <c r="N2562">
        <f t="shared" ca="1" si="1374"/>
        <v>400000</v>
      </c>
      <c r="O2562">
        <f t="shared" ca="1" si="1375"/>
        <v>280000</v>
      </c>
      <c r="P2562">
        <f t="shared" ca="1" si="1387"/>
        <v>639996</v>
      </c>
      <c r="Q2562">
        <f ca="1">IF(P2562&gt;0,1,0)</f>
        <v>1</v>
      </c>
      <c r="R2562">
        <f t="shared" ca="1" si="1376"/>
        <v>15</v>
      </c>
      <c r="S2562">
        <f t="shared" ca="1" si="1377"/>
        <v>10</v>
      </c>
      <c r="T2562">
        <f t="shared" ca="1" si="1378"/>
        <v>2</v>
      </c>
      <c r="U2562">
        <f t="shared" ca="1" si="1379"/>
        <v>10</v>
      </c>
      <c r="V2562">
        <f t="shared" ca="1" si="1380"/>
        <v>7</v>
      </c>
      <c r="X2562">
        <f t="shared" si="1382"/>
        <v>2562</v>
      </c>
      <c r="Y2562">
        <f t="shared" si="1383"/>
        <v>2452</v>
      </c>
      <c r="Z2562">
        <f t="shared" si="1384"/>
        <v>2453</v>
      </c>
      <c r="AA2562">
        <f t="shared" si="1381"/>
        <v>2951</v>
      </c>
      <c r="AB2562">
        <f t="shared" si="1364"/>
        <v>500</v>
      </c>
      <c r="AM2562" t="str">
        <f t="shared" si="1365"/>
        <v>201903LP</v>
      </c>
      <c r="AN2562">
        <f t="shared" ca="1" si="1389"/>
        <v>15.000100000000005</v>
      </c>
      <c r="AO2562">
        <f t="shared" ca="1" si="1390"/>
        <v>10</v>
      </c>
      <c r="AP2562">
        <f t="shared" ca="1" si="1366"/>
        <v>2</v>
      </c>
      <c r="AQ2562">
        <f t="shared" ca="1" si="1367"/>
        <v>10</v>
      </c>
      <c r="AR2562">
        <f t="shared" ca="1" si="1368"/>
        <v>7.0000000000000009</v>
      </c>
      <c r="AS2562">
        <f ca="1">P2562/J2562</f>
        <v>0.18823433909922246</v>
      </c>
    </row>
    <row r="2563" spans="1:45" x14ac:dyDescent="0.4">
      <c r="A2563">
        <f t="shared" ref="A2563:A2626" si="1391">IF(BA2563="",A2562,BA2563)</f>
        <v>201903</v>
      </c>
      <c r="B2563" t="s">
        <v>558</v>
      </c>
      <c r="C2563" t="s">
        <v>647</v>
      </c>
      <c r="D2563" t="str">
        <f t="shared" ca="1" si="1388"/>
        <v>I110</v>
      </c>
      <c r="E2563">
        <f t="shared" ca="1" si="1369"/>
        <v>15</v>
      </c>
      <c r="F2563">
        <f t="shared" ca="1" si="1370"/>
        <v>13</v>
      </c>
      <c r="G2563" t="str">
        <f t="shared" ca="1" si="1385"/>
        <v>S11</v>
      </c>
      <c r="H2563" t="str">
        <f t="shared" ca="1" si="1386"/>
        <v>S115</v>
      </c>
      <c r="I2563">
        <f ca="1">VLOOKUP(D2563,PRC!$A$2:$B$21,2,0)*E2563</f>
        <v>4500000</v>
      </c>
      <c r="J2563">
        <f t="shared" ca="1" si="1371"/>
        <v>3824996</v>
      </c>
      <c r="K2563">
        <f ca="1">VLOOKUP(D2563,PRC!$A$1:$C$21,3,0)*E2563</f>
        <v>2070000</v>
      </c>
      <c r="L2563">
        <f t="shared" ca="1" si="1372"/>
        <v>405000</v>
      </c>
      <c r="M2563">
        <f t="shared" ca="1" si="1373"/>
        <v>135000</v>
      </c>
      <c r="N2563">
        <f t="shared" ca="1" si="1374"/>
        <v>720000</v>
      </c>
      <c r="O2563">
        <f t="shared" ca="1" si="1375"/>
        <v>450000</v>
      </c>
      <c r="P2563">
        <f t="shared" ca="1" si="1387"/>
        <v>44996</v>
      </c>
      <c r="Q2563">
        <f ca="1">IF(P2563&gt;0,1,0)</f>
        <v>1</v>
      </c>
      <c r="R2563">
        <f t="shared" ca="1" si="1376"/>
        <v>15</v>
      </c>
      <c r="S2563">
        <f t="shared" ca="1" si="1377"/>
        <v>9</v>
      </c>
      <c r="T2563">
        <f t="shared" ca="1" si="1378"/>
        <v>3</v>
      </c>
      <c r="U2563">
        <f t="shared" ca="1" si="1379"/>
        <v>16</v>
      </c>
      <c r="V2563">
        <f t="shared" ca="1" si="1380"/>
        <v>10</v>
      </c>
      <c r="X2563">
        <f t="shared" si="1382"/>
        <v>2563</v>
      </c>
      <c r="Y2563">
        <f t="shared" si="1383"/>
        <v>2452</v>
      </c>
      <c r="Z2563">
        <f t="shared" si="1384"/>
        <v>2453</v>
      </c>
      <c r="AA2563">
        <f t="shared" si="1381"/>
        <v>2951</v>
      </c>
      <c r="AB2563">
        <f t="shared" ref="AB2563:AB2626" si="1392">COUNTIF(AM$2:AM$100100,AM2563)</f>
        <v>500</v>
      </c>
      <c r="AM2563" t="str">
        <f t="shared" ref="AM2563:AM2626" si="1393">A2563&amp;C2563</f>
        <v>201903LP</v>
      </c>
      <c r="AN2563">
        <f t="shared" ca="1" si="1389"/>
        <v>15.000088888888886</v>
      </c>
      <c r="AO2563">
        <f t="shared" ca="1" si="1390"/>
        <v>9</v>
      </c>
      <c r="AP2563">
        <f t="shared" ca="1" si="1366"/>
        <v>3</v>
      </c>
      <c r="AQ2563">
        <f t="shared" ca="1" si="1367"/>
        <v>16</v>
      </c>
      <c r="AR2563">
        <f t="shared" ca="1" si="1368"/>
        <v>10</v>
      </c>
      <c r="AS2563">
        <f ca="1">P2563/J2563</f>
        <v>1.1763672432598623E-2</v>
      </c>
    </row>
    <row r="2564" spans="1:45" x14ac:dyDescent="0.4">
      <c r="A2564">
        <f t="shared" si="1391"/>
        <v>201903</v>
      </c>
      <c r="B2564" t="s">
        <v>559</v>
      </c>
      <c r="C2564" t="s">
        <v>647</v>
      </c>
      <c r="D2564" t="str">
        <f t="shared" ca="1" si="1388"/>
        <v>I119</v>
      </c>
      <c r="E2564">
        <f t="shared" ca="1" si="1369"/>
        <v>8</v>
      </c>
      <c r="F2564">
        <f t="shared" ca="1" si="1370"/>
        <v>14</v>
      </c>
      <c r="G2564" t="str">
        <f t="shared" ca="1" si="1385"/>
        <v>S10</v>
      </c>
      <c r="H2564" t="str">
        <f t="shared" ca="1" si="1386"/>
        <v>S106</v>
      </c>
      <c r="I2564">
        <f ca="1">VLOOKUP(D2564,PRC!$A$2:$B$21,2,0)*E2564</f>
        <v>760000</v>
      </c>
      <c r="J2564">
        <f t="shared" ca="1" si="1371"/>
        <v>661196</v>
      </c>
      <c r="K2564">
        <f ca="1">VLOOKUP(D2564,PRC!$A$1:$C$21,3,0)*E2564</f>
        <v>364800</v>
      </c>
      <c r="L2564">
        <f t="shared" ca="1" si="1372"/>
        <v>61000</v>
      </c>
      <c r="M2564">
        <f t="shared" ca="1" si="1373"/>
        <v>15000</v>
      </c>
      <c r="N2564">
        <f t="shared" ca="1" si="1374"/>
        <v>76000</v>
      </c>
      <c r="O2564">
        <f t="shared" ca="1" si="1375"/>
        <v>61000</v>
      </c>
      <c r="P2564">
        <f t="shared" ca="1" si="1387"/>
        <v>83396</v>
      </c>
      <c r="Q2564">
        <f ca="1">IF(P2564&gt;0,1,0)</f>
        <v>1</v>
      </c>
      <c r="R2564">
        <f t="shared" ca="1" si="1376"/>
        <v>13</v>
      </c>
      <c r="S2564">
        <f t="shared" ca="1" si="1377"/>
        <v>8</v>
      </c>
      <c r="T2564">
        <f t="shared" ca="1" si="1378"/>
        <v>2</v>
      </c>
      <c r="U2564">
        <f t="shared" ca="1" si="1379"/>
        <v>10</v>
      </c>
      <c r="V2564">
        <f t="shared" ca="1" si="1380"/>
        <v>8</v>
      </c>
      <c r="X2564">
        <f t="shared" si="1382"/>
        <v>2564</v>
      </c>
      <c r="Y2564">
        <f t="shared" si="1383"/>
        <v>2452</v>
      </c>
      <c r="Z2564">
        <f t="shared" si="1384"/>
        <v>2453</v>
      </c>
      <c r="AA2564">
        <f t="shared" si="1381"/>
        <v>2951</v>
      </c>
      <c r="AB2564">
        <f t="shared" si="1392"/>
        <v>500</v>
      </c>
      <c r="AM2564" t="str">
        <f t="shared" si="1393"/>
        <v>201903LP</v>
      </c>
      <c r="AN2564">
        <f t="shared" ca="1" si="1389"/>
        <v>13.000526315789473</v>
      </c>
      <c r="AO2564">
        <f t="shared" ca="1" si="1390"/>
        <v>8.026315789473685</v>
      </c>
      <c r="AP2564">
        <f t="shared" ca="1" si="1366"/>
        <v>1.9736842105263157</v>
      </c>
      <c r="AQ2564">
        <f t="shared" ca="1" si="1367"/>
        <v>10</v>
      </c>
      <c r="AR2564">
        <f t="shared" ca="1" si="1368"/>
        <v>8.026315789473685</v>
      </c>
      <c r="AS2564">
        <f ca="1">P2564/J2564</f>
        <v>0.12612901469458376</v>
      </c>
    </row>
    <row r="2565" spans="1:45" x14ac:dyDescent="0.4">
      <c r="A2565">
        <f t="shared" si="1391"/>
        <v>201903</v>
      </c>
      <c r="B2565" t="s">
        <v>560</v>
      </c>
      <c r="C2565" t="s">
        <v>647</v>
      </c>
      <c r="D2565" t="str">
        <f t="shared" ca="1" si="1388"/>
        <v>I109</v>
      </c>
      <c r="E2565">
        <f t="shared" ca="1" si="1369"/>
        <v>10</v>
      </c>
      <c r="F2565">
        <f t="shared" ca="1" si="1370"/>
        <v>11</v>
      </c>
      <c r="G2565" t="str">
        <f t="shared" ca="1" si="1385"/>
        <v>S11</v>
      </c>
      <c r="H2565" t="str">
        <f t="shared" ca="1" si="1386"/>
        <v>S113</v>
      </c>
      <c r="I2565">
        <f ca="1">VLOOKUP(D2565,PRC!$A$2:$B$21,2,0)*E2565</f>
        <v>5000000</v>
      </c>
      <c r="J2565">
        <f t="shared" ca="1" si="1371"/>
        <v>4399996</v>
      </c>
      <c r="K2565">
        <f ca="1">VLOOKUP(D2565,PRC!$A$1:$C$21,3,0)*E2565</f>
        <v>2000000</v>
      </c>
      <c r="L2565">
        <f t="shared" ca="1" si="1372"/>
        <v>400000</v>
      </c>
      <c r="M2565">
        <f t="shared" ca="1" si="1373"/>
        <v>150000</v>
      </c>
      <c r="N2565">
        <f t="shared" ca="1" si="1374"/>
        <v>850000</v>
      </c>
      <c r="O2565">
        <f t="shared" ca="1" si="1375"/>
        <v>300000</v>
      </c>
      <c r="P2565">
        <f t="shared" ca="1" si="1387"/>
        <v>699996</v>
      </c>
      <c r="Q2565">
        <f ca="1">IF(P2565&gt;0,1,0)</f>
        <v>1</v>
      </c>
      <c r="R2565">
        <f t="shared" ca="1" si="1376"/>
        <v>12</v>
      </c>
      <c r="S2565">
        <f t="shared" ca="1" si="1377"/>
        <v>8</v>
      </c>
      <c r="T2565">
        <f t="shared" ca="1" si="1378"/>
        <v>3</v>
      </c>
      <c r="U2565">
        <f t="shared" ca="1" si="1379"/>
        <v>17</v>
      </c>
      <c r="V2565">
        <f t="shared" ca="1" si="1380"/>
        <v>6</v>
      </c>
      <c r="X2565">
        <f t="shared" si="1382"/>
        <v>2565</v>
      </c>
      <c r="Y2565">
        <f t="shared" si="1383"/>
        <v>2452</v>
      </c>
      <c r="Z2565">
        <f t="shared" si="1384"/>
        <v>2453</v>
      </c>
      <c r="AA2565">
        <f t="shared" si="1381"/>
        <v>2951</v>
      </c>
      <c r="AB2565">
        <f t="shared" si="1392"/>
        <v>500</v>
      </c>
      <c r="AM2565" t="str">
        <f t="shared" si="1393"/>
        <v>201903LP</v>
      </c>
      <c r="AN2565">
        <f t="shared" ca="1" si="1389"/>
        <v>12.000080000000002</v>
      </c>
      <c r="AO2565">
        <f t="shared" ca="1" si="1390"/>
        <v>8</v>
      </c>
      <c r="AP2565">
        <f t="shared" ca="1" si="1366"/>
        <v>3</v>
      </c>
      <c r="AQ2565">
        <f t="shared" ca="1" si="1367"/>
        <v>17</v>
      </c>
      <c r="AR2565">
        <f t="shared" ca="1" si="1368"/>
        <v>6</v>
      </c>
      <c r="AS2565">
        <f ca="1">P2565/J2565</f>
        <v>0.1590901446274042</v>
      </c>
    </row>
    <row r="2566" spans="1:45" x14ac:dyDescent="0.4">
      <c r="A2566">
        <f t="shared" si="1391"/>
        <v>201903</v>
      </c>
      <c r="B2566" t="s">
        <v>561</v>
      </c>
      <c r="C2566" t="s">
        <v>647</v>
      </c>
      <c r="D2566" t="str">
        <f t="shared" ca="1" si="1388"/>
        <v>I110</v>
      </c>
      <c r="E2566">
        <f t="shared" ca="1" si="1369"/>
        <v>8</v>
      </c>
      <c r="F2566">
        <f t="shared" ca="1" si="1370"/>
        <v>13</v>
      </c>
      <c r="G2566" t="str">
        <f t="shared" ca="1" si="1385"/>
        <v>S11</v>
      </c>
      <c r="H2566" t="str">
        <f t="shared" ca="1" si="1386"/>
        <v>S115</v>
      </c>
      <c r="I2566">
        <f ca="1">VLOOKUP(D2566,PRC!$A$2:$B$21,2,0)*E2566</f>
        <v>2400000</v>
      </c>
      <c r="J2566">
        <f t="shared" ca="1" si="1371"/>
        <v>2159996</v>
      </c>
      <c r="K2566">
        <f ca="1">VLOOKUP(D2566,PRC!$A$1:$C$21,3,0)*E2566</f>
        <v>1104000</v>
      </c>
      <c r="L2566">
        <f t="shared" ca="1" si="1372"/>
        <v>216000</v>
      </c>
      <c r="M2566">
        <f t="shared" ca="1" si="1373"/>
        <v>72000</v>
      </c>
      <c r="N2566">
        <f t="shared" ca="1" si="1374"/>
        <v>264000</v>
      </c>
      <c r="O2566">
        <f t="shared" ca="1" si="1375"/>
        <v>192000</v>
      </c>
      <c r="P2566">
        <f t="shared" ca="1" si="1387"/>
        <v>311996</v>
      </c>
      <c r="Q2566">
        <f ca="1">IF(P2566&gt;0,1,0)</f>
        <v>1</v>
      </c>
      <c r="R2566">
        <f t="shared" ca="1" si="1376"/>
        <v>10</v>
      </c>
      <c r="S2566">
        <f t="shared" ca="1" si="1377"/>
        <v>9</v>
      </c>
      <c r="T2566">
        <f t="shared" ca="1" si="1378"/>
        <v>3</v>
      </c>
      <c r="U2566">
        <f t="shared" ca="1" si="1379"/>
        <v>11</v>
      </c>
      <c r="V2566">
        <f t="shared" ca="1" si="1380"/>
        <v>8</v>
      </c>
      <c r="X2566">
        <f t="shared" si="1382"/>
        <v>2566</v>
      </c>
      <c r="Y2566">
        <f t="shared" si="1383"/>
        <v>2452</v>
      </c>
      <c r="Z2566">
        <f t="shared" si="1384"/>
        <v>2453</v>
      </c>
      <c r="AA2566">
        <f t="shared" si="1381"/>
        <v>2951</v>
      </c>
      <c r="AB2566">
        <f t="shared" si="1392"/>
        <v>500</v>
      </c>
      <c r="AM2566" t="str">
        <f t="shared" si="1393"/>
        <v>201903LP</v>
      </c>
      <c r="AN2566">
        <f t="shared" ca="1" si="1389"/>
        <v>10.000166666666665</v>
      </c>
      <c r="AO2566">
        <f t="shared" ca="1" si="1390"/>
        <v>9</v>
      </c>
      <c r="AP2566">
        <f t="shared" ca="1" si="1366"/>
        <v>3</v>
      </c>
      <c r="AQ2566">
        <f t="shared" ca="1" si="1367"/>
        <v>11</v>
      </c>
      <c r="AR2566">
        <f t="shared" ca="1" si="1368"/>
        <v>8</v>
      </c>
      <c r="AS2566">
        <f ca="1">P2566/J2566</f>
        <v>0.14444286007937052</v>
      </c>
    </row>
    <row r="2567" spans="1:45" x14ac:dyDescent="0.4">
      <c r="A2567">
        <f t="shared" si="1391"/>
        <v>201903</v>
      </c>
      <c r="B2567" t="s">
        <v>562</v>
      </c>
      <c r="C2567" t="s">
        <v>647</v>
      </c>
      <c r="D2567" t="str">
        <f t="shared" ca="1" si="1388"/>
        <v>I107</v>
      </c>
      <c r="E2567">
        <f t="shared" ca="1" si="1369"/>
        <v>13</v>
      </c>
      <c r="F2567">
        <f t="shared" ca="1" si="1370"/>
        <v>14</v>
      </c>
      <c r="G2567" t="str">
        <f t="shared" ca="1" si="1385"/>
        <v>S11</v>
      </c>
      <c r="H2567" t="str">
        <f t="shared" ca="1" si="1386"/>
        <v>S119</v>
      </c>
      <c r="I2567">
        <f ca="1">VLOOKUP(D2567,PRC!$A$2:$B$21,2,0)*E2567</f>
        <v>1950000</v>
      </c>
      <c r="J2567">
        <f t="shared" ca="1" si="1371"/>
        <v>1676996</v>
      </c>
      <c r="K2567">
        <f ca="1">VLOOKUP(D2567,PRC!$A$1:$C$21,3,0)*E2567</f>
        <v>1111500</v>
      </c>
      <c r="L2567">
        <f t="shared" ca="1" si="1372"/>
        <v>195000</v>
      </c>
      <c r="M2567">
        <f t="shared" ca="1" si="1373"/>
        <v>59000</v>
      </c>
      <c r="N2567">
        <f t="shared" ca="1" si="1374"/>
        <v>351000</v>
      </c>
      <c r="O2567">
        <f t="shared" ca="1" si="1375"/>
        <v>176000</v>
      </c>
      <c r="P2567">
        <f t="shared" ca="1" si="1387"/>
        <v>-215504</v>
      </c>
      <c r="Q2567">
        <f ca="1">IF(P2567&gt;0,1,0)</f>
        <v>0</v>
      </c>
      <c r="R2567">
        <f t="shared" ca="1" si="1376"/>
        <v>14</v>
      </c>
      <c r="S2567">
        <f t="shared" ca="1" si="1377"/>
        <v>10</v>
      </c>
      <c r="T2567">
        <f t="shared" ca="1" si="1378"/>
        <v>3</v>
      </c>
      <c r="U2567">
        <f t="shared" ca="1" si="1379"/>
        <v>18</v>
      </c>
      <c r="V2567">
        <f t="shared" ca="1" si="1380"/>
        <v>9</v>
      </c>
      <c r="X2567">
        <f t="shared" si="1382"/>
        <v>2567</v>
      </c>
      <c r="Y2567">
        <f t="shared" si="1383"/>
        <v>2452</v>
      </c>
      <c r="Z2567">
        <f t="shared" si="1384"/>
        <v>2453</v>
      </c>
      <c r="AA2567">
        <f t="shared" si="1381"/>
        <v>2951</v>
      </c>
      <c r="AB2567">
        <f t="shared" si="1392"/>
        <v>500</v>
      </c>
      <c r="AM2567" t="str">
        <f t="shared" si="1393"/>
        <v>201903LP</v>
      </c>
      <c r="AN2567">
        <f t="shared" ca="1" si="1389"/>
        <v>14.000205128205124</v>
      </c>
      <c r="AO2567">
        <f t="shared" ca="1" si="1390"/>
        <v>10</v>
      </c>
      <c r="AP2567">
        <f t="shared" ca="1" si="1366"/>
        <v>3.0256410256410255</v>
      </c>
      <c r="AQ2567">
        <f t="shared" ca="1" si="1367"/>
        <v>18</v>
      </c>
      <c r="AR2567">
        <f t="shared" ca="1" si="1368"/>
        <v>9.0256410256410255</v>
      </c>
      <c r="AS2567">
        <f ca="1">P2567/J2567</f>
        <v>-0.12850597139170278</v>
      </c>
    </row>
    <row r="2568" spans="1:45" x14ac:dyDescent="0.4">
      <c r="A2568">
        <f t="shared" si="1391"/>
        <v>201903</v>
      </c>
      <c r="B2568" t="s">
        <v>563</v>
      </c>
      <c r="C2568" t="s">
        <v>647</v>
      </c>
      <c r="D2568" t="str">
        <f t="shared" ca="1" si="1388"/>
        <v>I118</v>
      </c>
      <c r="E2568">
        <f t="shared" ca="1" si="1369"/>
        <v>8</v>
      </c>
      <c r="F2568">
        <f t="shared" ca="1" si="1370"/>
        <v>11</v>
      </c>
      <c r="G2568" t="str">
        <f t="shared" ca="1" si="1385"/>
        <v>S10</v>
      </c>
      <c r="H2568" t="str">
        <f t="shared" ca="1" si="1386"/>
        <v>S105</v>
      </c>
      <c r="I2568">
        <f ca="1">VLOOKUP(D2568,PRC!$A$2:$B$21,2,0)*E2568</f>
        <v>4240000</v>
      </c>
      <c r="J2568">
        <f t="shared" ca="1" si="1371"/>
        <v>3603996</v>
      </c>
      <c r="K2568">
        <f ca="1">VLOOKUP(D2568,PRC!$A$1:$C$21,3,0)*E2568</f>
        <v>1780800</v>
      </c>
      <c r="L2568">
        <f t="shared" ca="1" si="1372"/>
        <v>424000</v>
      </c>
      <c r="M2568">
        <f t="shared" ca="1" si="1373"/>
        <v>42000</v>
      </c>
      <c r="N2568">
        <f t="shared" ca="1" si="1374"/>
        <v>466000</v>
      </c>
      <c r="O2568">
        <f t="shared" ca="1" si="1375"/>
        <v>339000</v>
      </c>
      <c r="P2568">
        <f t="shared" ca="1" si="1387"/>
        <v>552196</v>
      </c>
      <c r="Q2568">
        <f ca="1">IF(P2568&gt;0,1,0)</f>
        <v>1</v>
      </c>
      <c r="R2568">
        <f t="shared" ca="1" si="1376"/>
        <v>15</v>
      </c>
      <c r="S2568">
        <f t="shared" ca="1" si="1377"/>
        <v>10</v>
      </c>
      <c r="T2568">
        <f t="shared" ca="1" si="1378"/>
        <v>1</v>
      </c>
      <c r="U2568">
        <f t="shared" ca="1" si="1379"/>
        <v>11</v>
      </c>
      <c r="V2568">
        <f t="shared" ca="1" si="1380"/>
        <v>8</v>
      </c>
      <c r="X2568">
        <f t="shared" si="1382"/>
        <v>2568</v>
      </c>
      <c r="Y2568">
        <f t="shared" si="1383"/>
        <v>2452</v>
      </c>
      <c r="Z2568">
        <f t="shared" si="1384"/>
        <v>2453</v>
      </c>
      <c r="AA2568">
        <f t="shared" si="1381"/>
        <v>2951</v>
      </c>
      <c r="AB2568">
        <f t="shared" si="1392"/>
        <v>500</v>
      </c>
      <c r="AM2568" t="str">
        <f t="shared" si="1393"/>
        <v>201903LP</v>
      </c>
      <c r="AN2568">
        <f t="shared" ca="1" si="1389"/>
        <v>15.000094339622638</v>
      </c>
      <c r="AO2568">
        <f t="shared" ca="1" si="1390"/>
        <v>10</v>
      </c>
      <c r="AP2568">
        <f t="shared" ref="AP2568:AP2631" ca="1" si="1394">M2568/$I2568*100</f>
        <v>0.99056603773584906</v>
      </c>
      <c r="AQ2568">
        <f t="shared" ref="AQ2568:AQ2631" ca="1" si="1395">N2568/$I2568*100</f>
        <v>10.990566037735849</v>
      </c>
      <c r="AR2568">
        <f t="shared" ref="AR2568:AR2631" ca="1" si="1396">O2568/$I2568*100</f>
        <v>7.9952830188679238</v>
      </c>
      <c r="AS2568">
        <f ca="1">P2568/J2568</f>
        <v>0.15321770612398017</v>
      </c>
    </row>
    <row r="2569" spans="1:45" x14ac:dyDescent="0.4">
      <c r="A2569">
        <f t="shared" si="1391"/>
        <v>201903</v>
      </c>
      <c r="B2569" t="s">
        <v>564</v>
      </c>
      <c r="C2569" t="s">
        <v>647</v>
      </c>
      <c r="D2569" t="str">
        <f t="shared" ca="1" si="1388"/>
        <v>I104</v>
      </c>
      <c r="E2569">
        <f t="shared" ca="1" si="1369"/>
        <v>10</v>
      </c>
      <c r="F2569">
        <f t="shared" ca="1" si="1370"/>
        <v>12</v>
      </c>
      <c r="G2569" t="str">
        <f t="shared" ca="1" si="1385"/>
        <v>S10</v>
      </c>
      <c r="H2569" t="str">
        <f t="shared" ca="1" si="1386"/>
        <v>S102</v>
      </c>
      <c r="I2569">
        <f ca="1">VLOOKUP(D2569,PRC!$A$2:$B$21,2,0)*E2569</f>
        <v>700000</v>
      </c>
      <c r="J2569">
        <f t="shared" ca="1" si="1371"/>
        <v>629996</v>
      </c>
      <c r="K2569">
        <f ca="1">VLOOKUP(D2569,PRC!$A$1:$C$21,3,0)*E2569</f>
        <v>294000</v>
      </c>
      <c r="L2569">
        <f t="shared" ca="1" si="1372"/>
        <v>63000</v>
      </c>
      <c r="M2569">
        <f t="shared" ca="1" si="1373"/>
        <v>7000</v>
      </c>
      <c r="N2569">
        <f t="shared" ca="1" si="1374"/>
        <v>112000</v>
      </c>
      <c r="O2569">
        <f t="shared" ca="1" si="1375"/>
        <v>35000</v>
      </c>
      <c r="P2569">
        <f t="shared" ca="1" si="1387"/>
        <v>118996</v>
      </c>
      <c r="Q2569">
        <f ca="1">IF(P2569&gt;0,1,0)</f>
        <v>1</v>
      </c>
      <c r="R2569">
        <f t="shared" ca="1" si="1376"/>
        <v>10</v>
      </c>
      <c r="S2569">
        <f t="shared" ca="1" si="1377"/>
        <v>9</v>
      </c>
      <c r="T2569">
        <f t="shared" ca="1" si="1378"/>
        <v>1</v>
      </c>
      <c r="U2569">
        <f t="shared" ca="1" si="1379"/>
        <v>16</v>
      </c>
      <c r="V2569">
        <f t="shared" ca="1" si="1380"/>
        <v>5</v>
      </c>
      <c r="X2569">
        <f t="shared" si="1382"/>
        <v>2569</v>
      </c>
      <c r="Y2569">
        <f t="shared" si="1383"/>
        <v>2452</v>
      </c>
      <c r="Z2569">
        <f t="shared" si="1384"/>
        <v>2453</v>
      </c>
      <c r="AA2569">
        <f t="shared" si="1381"/>
        <v>2951</v>
      </c>
      <c r="AB2569">
        <f t="shared" si="1392"/>
        <v>500</v>
      </c>
      <c r="AM2569" t="str">
        <f t="shared" si="1393"/>
        <v>201903LP</v>
      </c>
      <c r="AN2569">
        <f t="shared" ca="1" si="1389"/>
        <v>10.000571428571426</v>
      </c>
      <c r="AO2569">
        <f t="shared" ca="1" si="1390"/>
        <v>9</v>
      </c>
      <c r="AP2569">
        <f t="shared" ca="1" si="1394"/>
        <v>1</v>
      </c>
      <c r="AQ2569">
        <f t="shared" ca="1" si="1395"/>
        <v>16</v>
      </c>
      <c r="AR2569">
        <f t="shared" ca="1" si="1396"/>
        <v>5</v>
      </c>
      <c r="AS2569">
        <f ca="1">P2569/J2569</f>
        <v>0.18888373894437424</v>
      </c>
    </row>
    <row r="2570" spans="1:45" x14ac:dyDescent="0.4">
      <c r="A2570">
        <f t="shared" si="1391"/>
        <v>201903</v>
      </c>
      <c r="B2570" t="s">
        <v>565</v>
      </c>
      <c r="C2570" t="s">
        <v>647</v>
      </c>
      <c r="D2570" t="str">
        <f t="shared" ca="1" si="1388"/>
        <v>I114</v>
      </c>
      <c r="E2570">
        <f t="shared" ca="1" si="1369"/>
        <v>12</v>
      </c>
      <c r="F2570">
        <f t="shared" ca="1" si="1370"/>
        <v>14</v>
      </c>
      <c r="G2570" t="str">
        <f t="shared" ca="1" si="1385"/>
        <v>S11</v>
      </c>
      <c r="H2570" t="str">
        <f t="shared" ca="1" si="1386"/>
        <v>S112</v>
      </c>
      <c r="I2570">
        <f ca="1">VLOOKUP(D2570,PRC!$A$2:$B$21,2,0)*E2570</f>
        <v>2880000</v>
      </c>
      <c r="J2570">
        <f t="shared" ca="1" si="1371"/>
        <v>2563196</v>
      </c>
      <c r="K2570">
        <f ca="1">VLOOKUP(D2570,PRC!$A$1:$C$21,3,0)*E2570</f>
        <v>1670400</v>
      </c>
      <c r="L2570">
        <f t="shared" ca="1" si="1372"/>
        <v>259000</v>
      </c>
      <c r="M2570">
        <f t="shared" ca="1" si="1373"/>
        <v>29000</v>
      </c>
      <c r="N2570">
        <f t="shared" ca="1" si="1374"/>
        <v>346000</v>
      </c>
      <c r="O2570">
        <f t="shared" ca="1" si="1375"/>
        <v>202000</v>
      </c>
      <c r="P2570">
        <f t="shared" ca="1" si="1387"/>
        <v>56796</v>
      </c>
      <c r="Q2570">
        <f ca="1">IF(P2570&gt;0,1,0)</f>
        <v>1</v>
      </c>
      <c r="R2570">
        <f t="shared" ca="1" si="1376"/>
        <v>11</v>
      </c>
      <c r="S2570">
        <f t="shared" ca="1" si="1377"/>
        <v>9</v>
      </c>
      <c r="T2570">
        <f t="shared" ca="1" si="1378"/>
        <v>1</v>
      </c>
      <c r="U2570">
        <f t="shared" ca="1" si="1379"/>
        <v>12</v>
      </c>
      <c r="V2570">
        <f t="shared" ca="1" si="1380"/>
        <v>7</v>
      </c>
      <c r="X2570">
        <f t="shared" si="1382"/>
        <v>2570</v>
      </c>
      <c r="Y2570">
        <f t="shared" si="1383"/>
        <v>2452</v>
      </c>
      <c r="Z2570">
        <f t="shared" si="1384"/>
        <v>2453</v>
      </c>
      <c r="AA2570">
        <f t="shared" si="1381"/>
        <v>2951</v>
      </c>
      <c r="AB2570">
        <f t="shared" si="1392"/>
        <v>500</v>
      </c>
      <c r="AM2570" t="str">
        <f t="shared" si="1393"/>
        <v>201903LP</v>
      </c>
      <c r="AN2570">
        <f t="shared" ca="1" si="1389"/>
        <v>11.000138888888888</v>
      </c>
      <c r="AO2570">
        <f t="shared" ca="1" si="1390"/>
        <v>8.9930555555555554</v>
      </c>
      <c r="AP2570">
        <f t="shared" ca="1" si="1394"/>
        <v>1.0069444444444444</v>
      </c>
      <c r="AQ2570">
        <f t="shared" ca="1" si="1395"/>
        <v>12.013888888888889</v>
      </c>
      <c r="AR2570">
        <f t="shared" ca="1" si="1396"/>
        <v>7.0138888888888893</v>
      </c>
      <c r="AS2570">
        <f ca="1">P2570/J2570</f>
        <v>2.2158274279454243E-2</v>
      </c>
    </row>
    <row r="2571" spans="1:45" x14ac:dyDescent="0.4">
      <c r="A2571">
        <f t="shared" si="1391"/>
        <v>201903</v>
      </c>
      <c r="B2571" t="s">
        <v>566</v>
      </c>
      <c r="C2571" t="s">
        <v>647</v>
      </c>
      <c r="D2571" t="str">
        <f t="shared" ca="1" si="1388"/>
        <v>I105</v>
      </c>
      <c r="E2571">
        <f t="shared" ca="1" si="1369"/>
        <v>14</v>
      </c>
      <c r="F2571">
        <f t="shared" ca="1" si="1370"/>
        <v>15</v>
      </c>
      <c r="G2571" t="str">
        <f t="shared" ca="1" si="1385"/>
        <v>S11</v>
      </c>
      <c r="H2571" t="str">
        <f t="shared" ca="1" si="1386"/>
        <v>S111</v>
      </c>
      <c r="I2571">
        <f ca="1">VLOOKUP(D2571,PRC!$A$2:$B$21,2,0)*E2571</f>
        <v>1400000</v>
      </c>
      <c r="J2571">
        <f t="shared" ca="1" si="1371"/>
        <v>1245996</v>
      </c>
      <c r="K2571">
        <f ca="1">VLOOKUP(D2571,PRC!$A$1:$C$21,3,0)*E2571</f>
        <v>826000</v>
      </c>
      <c r="L2571">
        <f t="shared" ca="1" si="1372"/>
        <v>84000</v>
      </c>
      <c r="M2571">
        <f t="shared" ca="1" si="1373"/>
        <v>42000</v>
      </c>
      <c r="N2571">
        <f t="shared" ca="1" si="1374"/>
        <v>182000</v>
      </c>
      <c r="O2571">
        <f t="shared" ca="1" si="1375"/>
        <v>70000</v>
      </c>
      <c r="P2571">
        <f t="shared" ca="1" si="1387"/>
        <v>41996</v>
      </c>
      <c r="Q2571">
        <f ca="1">IF(P2571&gt;0,1,0)</f>
        <v>1</v>
      </c>
      <c r="R2571">
        <f t="shared" ca="1" si="1376"/>
        <v>11</v>
      </c>
      <c r="S2571">
        <f t="shared" ca="1" si="1377"/>
        <v>6</v>
      </c>
      <c r="T2571">
        <f t="shared" ca="1" si="1378"/>
        <v>3</v>
      </c>
      <c r="U2571">
        <f t="shared" ca="1" si="1379"/>
        <v>13</v>
      </c>
      <c r="V2571">
        <f t="shared" ca="1" si="1380"/>
        <v>5</v>
      </c>
      <c r="X2571">
        <f t="shared" si="1382"/>
        <v>2571</v>
      </c>
      <c r="Y2571">
        <f t="shared" si="1383"/>
        <v>2452</v>
      </c>
      <c r="Z2571">
        <f t="shared" si="1384"/>
        <v>2453</v>
      </c>
      <c r="AA2571">
        <f t="shared" si="1381"/>
        <v>2951</v>
      </c>
      <c r="AB2571">
        <f t="shared" si="1392"/>
        <v>500</v>
      </c>
      <c r="AM2571" t="str">
        <f t="shared" si="1393"/>
        <v>201903LP</v>
      </c>
      <c r="AN2571">
        <f t="shared" ca="1" si="1389"/>
        <v>11.000285714285718</v>
      </c>
      <c r="AO2571">
        <f t="shared" ca="1" si="1390"/>
        <v>6</v>
      </c>
      <c r="AP2571">
        <f t="shared" ca="1" si="1394"/>
        <v>3</v>
      </c>
      <c r="AQ2571">
        <f t="shared" ca="1" si="1395"/>
        <v>13</v>
      </c>
      <c r="AR2571">
        <f t="shared" ca="1" si="1396"/>
        <v>5</v>
      </c>
      <c r="AS2571">
        <f ca="1">P2571/J2571</f>
        <v>3.3704763097152798E-2</v>
      </c>
    </row>
    <row r="2572" spans="1:45" x14ac:dyDescent="0.4">
      <c r="A2572">
        <f t="shared" si="1391"/>
        <v>201903</v>
      </c>
      <c r="B2572" t="s">
        <v>567</v>
      </c>
      <c r="C2572" t="s">
        <v>647</v>
      </c>
      <c r="D2572" t="str">
        <f t="shared" ca="1" si="1388"/>
        <v>I108</v>
      </c>
      <c r="E2572">
        <f t="shared" ca="1" si="1369"/>
        <v>11</v>
      </c>
      <c r="F2572">
        <f t="shared" ca="1" si="1370"/>
        <v>13</v>
      </c>
      <c r="G2572" t="str">
        <f t="shared" ca="1" si="1385"/>
        <v>S11</v>
      </c>
      <c r="H2572" t="str">
        <f t="shared" ca="1" si="1386"/>
        <v>S116</v>
      </c>
      <c r="I2572">
        <f ca="1">VLOOKUP(D2572,PRC!$A$2:$B$21,2,0)*E2572</f>
        <v>440000</v>
      </c>
      <c r="J2572">
        <f t="shared" ca="1" si="1371"/>
        <v>391596</v>
      </c>
      <c r="K2572">
        <f ca="1">VLOOKUP(D2572,PRC!$A$1:$C$21,3,0)*E2572</f>
        <v>202400</v>
      </c>
      <c r="L2572">
        <f t="shared" ca="1" si="1372"/>
        <v>26000</v>
      </c>
      <c r="M2572">
        <f t="shared" ca="1" si="1373"/>
        <v>13000</v>
      </c>
      <c r="N2572">
        <f t="shared" ca="1" si="1374"/>
        <v>79000</v>
      </c>
      <c r="O2572">
        <f t="shared" ca="1" si="1375"/>
        <v>26000</v>
      </c>
      <c r="P2572">
        <f t="shared" ca="1" si="1387"/>
        <v>45196</v>
      </c>
      <c r="Q2572">
        <f ca="1">IF(P2572&gt;0,1,0)</f>
        <v>1</v>
      </c>
      <c r="R2572">
        <f t="shared" ca="1" si="1376"/>
        <v>11</v>
      </c>
      <c r="S2572">
        <f t="shared" ca="1" si="1377"/>
        <v>6</v>
      </c>
      <c r="T2572">
        <f t="shared" ca="1" si="1378"/>
        <v>3</v>
      </c>
      <c r="U2572">
        <f t="shared" ca="1" si="1379"/>
        <v>18</v>
      </c>
      <c r="V2572">
        <f t="shared" ca="1" si="1380"/>
        <v>6</v>
      </c>
      <c r="X2572">
        <f t="shared" si="1382"/>
        <v>2572</v>
      </c>
      <c r="Y2572">
        <f t="shared" si="1383"/>
        <v>2452</v>
      </c>
      <c r="Z2572">
        <f t="shared" si="1384"/>
        <v>2453</v>
      </c>
      <c r="AA2572">
        <f t="shared" si="1381"/>
        <v>2951</v>
      </c>
      <c r="AB2572">
        <f t="shared" si="1392"/>
        <v>500</v>
      </c>
      <c r="AM2572" t="str">
        <f t="shared" si="1393"/>
        <v>201903LP</v>
      </c>
      <c r="AN2572">
        <f t="shared" ca="1" si="1389"/>
        <v>11.000909090909094</v>
      </c>
      <c r="AO2572">
        <f t="shared" ca="1" si="1390"/>
        <v>5.9090909090909092</v>
      </c>
      <c r="AP2572">
        <f t="shared" ca="1" si="1394"/>
        <v>2.9545454545454546</v>
      </c>
      <c r="AQ2572">
        <f t="shared" ca="1" si="1395"/>
        <v>17.954545454545453</v>
      </c>
      <c r="AR2572">
        <f t="shared" ca="1" si="1396"/>
        <v>5.9090909090909092</v>
      </c>
      <c r="AS2572">
        <f ca="1">P2572/J2572</f>
        <v>0.1154148663418421</v>
      </c>
    </row>
    <row r="2573" spans="1:45" x14ac:dyDescent="0.4">
      <c r="A2573">
        <f t="shared" si="1391"/>
        <v>201903</v>
      </c>
      <c r="B2573" t="s">
        <v>568</v>
      </c>
      <c r="C2573" t="s">
        <v>647</v>
      </c>
      <c r="D2573" t="str">
        <f t="shared" ca="1" si="1388"/>
        <v>I114</v>
      </c>
      <c r="E2573">
        <f t="shared" ca="1" si="1369"/>
        <v>10</v>
      </c>
      <c r="F2573">
        <f t="shared" ca="1" si="1370"/>
        <v>12</v>
      </c>
      <c r="G2573" t="str">
        <f t="shared" ca="1" si="1385"/>
        <v>S11</v>
      </c>
      <c r="H2573" t="str">
        <f t="shared" ca="1" si="1386"/>
        <v>S115</v>
      </c>
      <c r="I2573">
        <f ca="1">VLOOKUP(D2573,PRC!$A$2:$B$21,2,0)*E2573</f>
        <v>2400000</v>
      </c>
      <c r="J2573">
        <f t="shared" ca="1" si="1371"/>
        <v>2039996</v>
      </c>
      <c r="K2573">
        <f ca="1">VLOOKUP(D2573,PRC!$A$1:$C$21,3,0)*E2573</f>
        <v>1392000</v>
      </c>
      <c r="L2573">
        <f t="shared" ca="1" si="1372"/>
        <v>240000</v>
      </c>
      <c r="M2573">
        <f t="shared" ca="1" si="1373"/>
        <v>72000</v>
      </c>
      <c r="N2573">
        <f t="shared" ca="1" si="1374"/>
        <v>312000</v>
      </c>
      <c r="O2573">
        <f t="shared" ca="1" si="1375"/>
        <v>240000</v>
      </c>
      <c r="P2573">
        <f t="shared" ca="1" si="1387"/>
        <v>-216004</v>
      </c>
      <c r="Q2573">
        <f ca="1">IF(P2573&gt;0,1,0)</f>
        <v>0</v>
      </c>
      <c r="R2573">
        <f t="shared" ca="1" si="1376"/>
        <v>15</v>
      </c>
      <c r="S2573">
        <f t="shared" ca="1" si="1377"/>
        <v>10</v>
      </c>
      <c r="T2573">
        <f t="shared" ca="1" si="1378"/>
        <v>3</v>
      </c>
      <c r="U2573">
        <f t="shared" ca="1" si="1379"/>
        <v>13</v>
      </c>
      <c r="V2573">
        <f t="shared" ca="1" si="1380"/>
        <v>10</v>
      </c>
      <c r="X2573">
        <f t="shared" si="1382"/>
        <v>2573</v>
      </c>
      <c r="Y2573">
        <f t="shared" si="1383"/>
        <v>2452</v>
      </c>
      <c r="Z2573">
        <f t="shared" si="1384"/>
        <v>2453</v>
      </c>
      <c r="AA2573">
        <f t="shared" si="1381"/>
        <v>2951</v>
      </c>
      <c r="AB2573">
        <f t="shared" si="1392"/>
        <v>500</v>
      </c>
      <c r="AM2573" t="str">
        <f t="shared" si="1393"/>
        <v>201903LP</v>
      </c>
      <c r="AN2573">
        <f t="shared" ca="1" si="1389"/>
        <v>15.00016666666667</v>
      </c>
      <c r="AO2573">
        <f t="shared" ca="1" si="1390"/>
        <v>10</v>
      </c>
      <c r="AP2573">
        <f t="shared" ca="1" si="1394"/>
        <v>3</v>
      </c>
      <c r="AQ2573">
        <f t="shared" ca="1" si="1395"/>
        <v>13</v>
      </c>
      <c r="AR2573">
        <f t="shared" ca="1" si="1396"/>
        <v>10</v>
      </c>
      <c r="AS2573">
        <f ca="1">P2573/J2573</f>
        <v>-0.10588452134219871</v>
      </c>
    </row>
    <row r="2574" spans="1:45" x14ac:dyDescent="0.4">
      <c r="A2574">
        <f t="shared" si="1391"/>
        <v>201903</v>
      </c>
      <c r="B2574" t="s">
        <v>569</v>
      </c>
      <c r="C2574" t="s">
        <v>647</v>
      </c>
      <c r="D2574" t="str">
        <f t="shared" ca="1" si="1388"/>
        <v>I102</v>
      </c>
      <c r="E2574">
        <f t="shared" ca="1" si="1369"/>
        <v>9</v>
      </c>
      <c r="F2574">
        <f t="shared" ca="1" si="1370"/>
        <v>13</v>
      </c>
      <c r="G2574" t="str">
        <f t="shared" ca="1" si="1385"/>
        <v>S12</v>
      </c>
      <c r="H2574" t="str">
        <f t="shared" ca="1" si="1386"/>
        <v>S120</v>
      </c>
      <c r="I2574">
        <f ca="1">VLOOKUP(D2574,PRC!$A$2:$B$21,2,0)*E2574</f>
        <v>360000</v>
      </c>
      <c r="J2574">
        <f t="shared" ca="1" si="1371"/>
        <v>320396</v>
      </c>
      <c r="K2574">
        <f ca="1">VLOOKUP(D2574,PRC!$A$1:$C$21,3,0)*E2574</f>
        <v>169200</v>
      </c>
      <c r="L2574">
        <f t="shared" ca="1" si="1372"/>
        <v>36000</v>
      </c>
      <c r="M2574">
        <f t="shared" ca="1" si="1373"/>
        <v>4000</v>
      </c>
      <c r="N2574">
        <f t="shared" ca="1" si="1374"/>
        <v>50000</v>
      </c>
      <c r="O2574">
        <f t="shared" ca="1" si="1375"/>
        <v>18000</v>
      </c>
      <c r="P2574">
        <f t="shared" ca="1" si="1387"/>
        <v>43196</v>
      </c>
      <c r="Q2574">
        <f ca="1">IF(P2574&gt;0,1,0)</f>
        <v>1</v>
      </c>
      <c r="R2574">
        <f t="shared" ca="1" si="1376"/>
        <v>11</v>
      </c>
      <c r="S2574">
        <f t="shared" ca="1" si="1377"/>
        <v>10</v>
      </c>
      <c r="T2574">
        <f t="shared" ca="1" si="1378"/>
        <v>1</v>
      </c>
      <c r="U2574">
        <f t="shared" ca="1" si="1379"/>
        <v>14</v>
      </c>
      <c r="V2574">
        <f t="shared" ca="1" si="1380"/>
        <v>5</v>
      </c>
      <c r="X2574">
        <f t="shared" si="1382"/>
        <v>2574</v>
      </c>
      <c r="Y2574">
        <f t="shared" si="1383"/>
        <v>2452</v>
      </c>
      <c r="Z2574">
        <f t="shared" si="1384"/>
        <v>2453</v>
      </c>
      <c r="AA2574">
        <f t="shared" si="1381"/>
        <v>2951</v>
      </c>
      <c r="AB2574">
        <f t="shared" si="1392"/>
        <v>500</v>
      </c>
      <c r="AM2574" t="str">
        <f t="shared" si="1393"/>
        <v>201903LP</v>
      </c>
      <c r="AN2574">
        <f t="shared" ca="1" si="1389"/>
        <v>11.001111111111106</v>
      </c>
      <c r="AO2574">
        <f t="shared" ca="1" si="1390"/>
        <v>10</v>
      </c>
      <c r="AP2574">
        <f t="shared" ca="1" si="1394"/>
        <v>1.1111111111111112</v>
      </c>
      <c r="AQ2574">
        <f t="shared" ca="1" si="1395"/>
        <v>13.888888888888889</v>
      </c>
      <c r="AR2574">
        <f t="shared" ca="1" si="1396"/>
        <v>5</v>
      </c>
      <c r="AS2574">
        <f ca="1">P2574/J2574</f>
        <v>0.1348206594339505</v>
      </c>
    </row>
    <row r="2575" spans="1:45" x14ac:dyDescent="0.4">
      <c r="A2575">
        <f t="shared" si="1391"/>
        <v>201903</v>
      </c>
      <c r="B2575" t="s">
        <v>570</v>
      </c>
      <c r="C2575" t="s">
        <v>647</v>
      </c>
      <c r="D2575" t="str">
        <f t="shared" ca="1" si="1388"/>
        <v>I108</v>
      </c>
      <c r="E2575">
        <f t="shared" ca="1" si="1369"/>
        <v>10</v>
      </c>
      <c r="F2575">
        <f t="shared" ca="1" si="1370"/>
        <v>14</v>
      </c>
      <c r="G2575" t="str">
        <f t="shared" ca="1" si="1385"/>
        <v>S11</v>
      </c>
      <c r="H2575" t="str">
        <f t="shared" ca="1" si="1386"/>
        <v>S112</v>
      </c>
      <c r="I2575">
        <f ca="1">VLOOKUP(D2575,PRC!$A$2:$B$21,2,0)*E2575</f>
        <v>400000</v>
      </c>
      <c r="J2575">
        <f t="shared" ca="1" si="1371"/>
        <v>343996</v>
      </c>
      <c r="K2575">
        <f ca="1">VLOOKUP(D2575,PRC!$A$1:$C$21,3,0)*E2575</f>
        <v>184000</v>
      </c>
      <c r="L2575">
        <f t="shared" ca="1" si="1372"/>
        <v>32000</v>
      </c>
      <c r="M2575">
        <f t="shared" ca="1" si="1373"/>
        <v>4000</v>
      </c>
      <c r="N2575">
        <f t="shared" ca="1" si="1374"/>
        <v>48000</v>
      </c>
      <c r="O2575">
        <f t="shared" ca="1" si="1375"/>
        <v>28000</v>
      </c>
      <c r="P2575">
        <f t="shared" ca="1" si="1387"/>
        <v>47996</v>
      </c>
      <c r="Q2575">
        <f ca="1">IF(P2575&gt;0,1,0)</f>
        <v>1</v>
      </c>
      <c r="R2575">
        <f t="shared" ca="1" si="1376"/>
        <v>14</v>
      </c>
      <c r="S2575">
        <f t="shared" ca="1" si="1377"/>
        <v>8</v>
      </c>
      <c r="T2575">
        <f t="shared" ca="1" si="1378"/>
        <v>1</v>
      </c>
      <c r="U2575">
        <f t="shared" ca="1" si="1379"/>
        <v>12</v>
      </c>
      <c r="V2575">
        <f t="shared" ca="1" si="1380"/>
        <v>7</v>
      </c>
      <c r="X2575">
        <f t="shared" si="1382"/>
        <v>2575</v>
      </c>
      <c r="Y2575">
        <f t="shared" si="1383"/>
        <v>2452</v>
      </c>
      <c r="Z2575">
        <f t="shared" si="1384"/>
        <v>2453</v>
      </c>
      <c r="AA2575">
        <f t="shared" si="1381"/>
        <v>2951</v>
      </c>
      <c r="AB2575">
        <f t="shared" si="1392"/>
        <v>500</v>
      </c>
      <c r="AM2575" t="str">
        <f t="shared" si="1393"/>
        <v>201903LP</v>
      </c>
      <c r="AN2575">
        <f t="shared" ca="1" si="1389"/>
        <v>14.000999999999998</v>
      </c>
      <c r="AO2575">
        <f t="shared" ca="1" si="1390"/>
        <v>8</v>
      </c>
      <c r="AP2575">
        <f t="shared" ca="1" si="1394"/>
        <v>1</v>
      </c>
      <c r="AQ2575">
        <f t="shared" ca="1" si="1395"/>
        <v>12</v>
      </c>
      <c r="AR2575">
        <f t="shared" ca="1" si="1396"/>
        <v>7.0000000000000009</v>
      </c>
      <c r="AS2575">
        <f ca="1">P2575/J2575</f>
        <v>0.13952487819625808</v>
      </c>
    </row>
    <row r="2576" spans="1:45" x14ac:dyDescent="0.4">
      <c r="A2576">
        <f t="shared" si="1391"/>
        <v>201903</v>
      </c>
      <c r="B2576" t="s">
        <v>571</v>
      </c>
      <c r="C2576" t="s">
        <v>647</v>
      </c>
      <c r="D2576" t="str">
        <f t="shared" ca="1" si="1388"/>
        <v>I120</v>
      </c>
      <c r="E2576">
        <f t="shared" ca="1" si="1369"/>
        <v>14</v>
      </c>
      <c r="F2576">
        <f t="shared" ca="1" si="1370"/>
        <v>15</v>
      </c>
      <c r="G2576" t="str">
        <f t="shared" ca="1" si="1385"/>
        <v>S11</v>
      </c>
      <c r="H2576" t="str">
        <f t="shared" ca="1" si="1386"/>
        <v>S110</v>
      </c>
      <c r="I2576">
        <f ca="1">VLOOKUP(D2576,PRC!$A$2:$B$21,2,0)*E2576</f>
        <v>60200000</v>
      </c>
      <c r="J2576">
        <f t="shared" ca="1" si="1371"/>
        <v>51771996</v>
      </c>
      <c r="K2576">
        <f ca="1">VLOOKUP(D2576,PRC!$A$1:$C$21,3,0)*E2576</f>
        <v>27090000</v>
      </c>
      <c r="L2576">
        <f t="shared" ca="1" si="1372"/>
        <v>3010000</v>
      </c>
      <c r="M2576">
        <f t="shared" ca="1" si="1373"/>
        <v>602000</v>
      </c>
      <c r="N2576">
        <f t="shared" ca="1" si="1374"/>
        <v>8428000</v>
      </c>
      <c r="O2576">
        <f t="shared" ca="1" si="1375"/>
        <v>6020000</v>
      </c>
      <c r="P2576">
        <f t="shared" ca="1" si="1387"/>
        <v>6621996</v>
      </c>
      <c r="Q2576">
        <f ca="1">IF(P2576&gt;0,1,0)</f>
        <v>1</v>
      </c>
      <c r="R2576">
        <f t="shared" ca="1" si="1376"/>
        <v>14</v>
      </c>
      <c r="S2576">
        <f t="shared" ca="1" si="1377"/>
        <v>5</v>
      </c>
      <c r="T2576">
        <f t="shared" ca="1" si="1378"/>
        <v>1</v>
      </c>
      <c r="U2576">
        <f t="shared" ca="1" si="1379"/>
        <v>14</v>
      </c>
      <c r="V2576">
        <f t="shared" ca="1" si="1380"/>
        <v>10</v>
      </c>
      <c r="X2576">
        <f t="shared" si="1382"/>
        <v>2576</v>
      </c>
      <c r="Y2576">
        <f t="shared" si="1383"/>
        <v>2452</v>
      </c>
      <c r="Z2576">
        <f t="shared" si="1384"/>
        <v>2453</v>
      </c>
      <c r="AA2576">
        <f t="shared" si="1381"/>
        <v>2951</v>
      </c>
      <c r="AB2576">
        <f t="shared" si="1392"/>
        <v>500</v>
      </c>
      <c r="AM2576" t="str">
        <f t="shared" si="1393"/>
        <v>201903LP</v>
      </c>
      <c r="AN2576">
        <f t="shared" ca="1" si="1389"/>
        <v>14.000006644518271</v>
      </c>
      <c r="AO2576">
        <f t="shared" ca="1" si="1390"/>
        <v>5</v>
      </c>
      <c r="AP2576">
        <f t="shared" ca="1" si="1394"/>
        <v>1</v>
      </c>
      <c r="AQ2576">
        <f t="shared" ca="1" si="1395"/>
        <v>14.000000000000002</v>
      </c>
      <c r="AR2576">
        <f t="shared" ca="1" si="1396"/>
        <v>10</v>
      </c>
      <c r="AS2576">
        <f ca="1">P2576/J2576</f>
        <v>0.12790690936466889</v>
      </c>
    </row>
    <row r="2577" spans="1:45" x14ac:dyDescent="0.4">
      <c r="A2577">
        <f t="shared" si="1391"/>
        <v>201903</v>
      </c>
      <c r="B2577" t="s">
        <v>572</v>
      </c>
      <c r="C2577" t="s">
        <v>647</v>
      </c>
      <c r="D2577" t="str">
        <f t="shared" ca="1" si="1388"/>
        <v>I105</v>
      </c>
      <c r="E2577">
        <f t="shared" ca="1" si="1369"/>
        <v>11</v>
      </c>
      <c r="F2577">
        <f t="shared" ca="1" si="1370"/>
        <v>10</v>
      </c>
      <c r="G2577" t="str">
        <f t="shared" ca="1" si="1385"/>
        <v>S11</v>
      </c>
      <c r="H2577" t="str">
        <f t="shared" ca="1" si="1386"/>
        <v>S113</v>
      </c>
      <c r="I2577">
        <f ca="1">VLOOKUP(D2577,PRC!$A$2:$B$21,2,0)*E2577</f>
        <v>1100000</v>
      </c>
      <c r="J2577">
        <f t="shared" ca="1" si="1371"/>
        <v>934996</v>
      </c>
      <c r="K2577">
        <f ca="1">VLOOKUP(D2577,PRC!$A$1:$C$21,3,0)*E2577</f>
        <v>649000</v>
      </c>
      <c r="L2577">
        <f t="shared" ca="1" si="1372"/>
        <v>66000</v>
      </c>
      <c r="M2577">
        <f t="shared" ca="1" si="1373"/>
        <v>33000</v>
      </c>
      <c r="N2577">
        <f t="shared" ca="1" si="1374"/>
        <v>121000</v>
      </c>
      <c r="O2577">
        <f t="shared" ca="1" si="1375"/>
        <v>66000</v>
      </c>
      <c r="P2577">
        <f t="shared" ca="1" si="1387"/>
        <v>-4</v>
      </c>
      <c r="Q2577">
        <f ca="1">IF(P2577&gt;0,1,0)</f>
        <v>0</v>
      </c>
      <c r="R2577">
        <f t="shared" ca="1" si="1376"/>
        <v>15</v>
      </c>
      <c r="S2577">
        <f t="shared" ca="1" si="1377"/>
        <v>6</v>
      </c>
      <c r="T2577">
        <f t="shared" ca="1" si="1378"/>
        <v>3</v>
      </c>
      <c r="U2577">
        <f t="shared" ca="1" si="1379"/>
        <v>11</v>
      </c>
      <c r="V2577">
        <f t="shared" ca="1" si="1380"/>
        <v>6</v>
      </c>
      <c r="X2577">
        <f t="shared" si="1382"/>
        <v>2577</v>
      </c>
      <c r="Y2577">
        <f t="shared" si="1383"/>
        <v>2452</v>
      </c>
      <c r="Z2577">
        <f t="shared" si="1384"/>
        <v>2453</v>
      </c>
      <c r="AA2577">
        <f t="shared" si="1381"/>
        <v>2951</v>
      </c>
      <c r="AB2577">
        <f t="shared" si="1392"/>
        <v>500</v>
      </c>
      <c r="AM2577" t="str">
        <f t="shared" si="1393"/>
        <v>201903LP</v>
      </c>
      <c r="AN2577">
        <f t="shared" ca="1" si="1389"/>
        <v>15.000363636363634</v>
      </c>
      <c r="AO2577">
        <f t="shared" ca="1" si="1390"/>
        <v>6</v>
      </c>
      <c r="AP2577">
        <f t="shared" ca="1" si="1394"/>
        <v>3</v>
      </c>
      <c r="AQ2577">
        <f t="shared" ca="1" si="1395"/>
        <v>11</v>
      </c>
      <c r="AR2577">
        <f t="shared" ca="1" si="1396"/>
        <v>6</v>
      </c>
      <c r="AS2577">
        <f ca="1">P2577/J2577</f>
        <v>-4.2780931683130197E-6</v>
      </c>
    </row>
    <row r="2578" spans="1:45" x14ac:dyDescent="0.4">
      <c r="A2578">
        <f t="shared" si="1391"/>
        <v>201903</v>
      </c>
      <c r="B2578" t="s">
        <v>573</v>
      </c>
      <c r="C2578" t="s">
        <v>647</v>
      </c>
      <c r="D2578" t="str">
        <f t="shared" ca="1" si="1388"/>
        <v>I108</v>
      </c>
      <c r="E2578">
        <f t="shared" ca="1" si="1369"/>
        <v>10</v>
      </c>
      <c r="F2578">
        <f t="shared" ca="1" si="1370"/>
        <v>14</v>
      </c>
      <c r="G2578" t="str">
        <f t="shared" ca="1" si="1385"/>
        <v>S10</v>
      </c>
      <c r="H2578" t="str">
        <f t="shared" ca="1" si="1386"/>
        <v>S106</v>
      </c>
      <c r="I2578">
        <f ca="1">VLOOKUP(D2578,PRC!$A$2:$B$21,2,0)*E2578</f>
        <v>400000</v>
      </c>
      <c r="J2578">
        <f t="shared" ca="1" si="1371"/>
        <v>359996</v>
      </c>
      <c r="K2578">
        <f ca="1">VLOOKUP(D2578,PRC!$A$1:$C$21,3,0)*E2578</f>
        <v>184000</v>
      </c>
      <c r="L2578">
        <f t="shared" ca="1" si="1372"/>
        <v>40000</v>
      </c>
      <c r="M2578">
        <f t="shared" ca="1" si="1373"/>
        <v>12000</v>
      </c>
      <c r="N2578">
        <f t="shared" ca="1" si="1374"/>
        <v>68000</v>
      </c>
      <c r="O2578">
        <f t="shared" ca="1" si="1375"/>
        <v>28000</v>
      </c>
      <c r="P2578">
        <f t="shared" ca="1" si="1387"/>
        <v>27996</v>
      </c>
      <c r="Q2578">
        <f ca="1">IF(P2578&gt;0,1,0)</f>
        <v>1</v>
      </c>
      <c r="R2578">
        <f t="shared" ca="1" si="1376"/>
        <v>10</v>
      </c>
      <c r="S2578">
        <f t="shared" ca="1" si="1377"/>
        <v>10</v>
      </c>
      <c r="T2578">
        <f t="shared" ca="1" si="1378"/>
        <v>3</v>
      </c>
      <c r="U2578">
        <f t="shared" ca="1" si="1379"/>
        <v>17</v>
      </c>
      <c r="V2578">
        <f t="shared" ca="1" si="1380"/>
        <v>7</v>
      </c>
      <c r="X2578">
        <f t="shared" si="1382"/>
        <v>2578</v>
      </c>
      <c r="Y2578">
        <f t="shared" si="1383"/>
        <v>2452</v>
      </c>
      <c r="Z2578">
        <f t="shared" si="1384"/>
        <v>2453</v>
      </c>
      <c r="AA2578">
        <f t="shared" si="1381"/>
        <v>2951</v>
      </c>
      <c r="AB2578">
        <f t="shared" si="1392"/>
        <v>500</v>
      </c>
      <c r="AM2578" t="str">
        <f t="shared" si="1393"/>
        <v>201903LP</v>
      </c>
      <c r="AN2578">
        <f t="shared" ca="1" si="1389"/>
        <v>10.001000000000005</v>
      </c>
      <c r="AO2578">
        <f t="shared" ca="1" si="1390"/>
        <v>10</v>
      </c>
      <c r="AP2578">
        <f t="shared" ca="1" si="1394"/>
        <v>3</v>
      </c>
      <c r="AQ2578">
        <f t="shared" ca="1" si="1395"/>
        <v>17</v>
      </c>
      <c r="AR2578">
        <f t="shared" ca="1" si="1396"/>
        <v>7.0000000000000009</v>
      </c>
      <c r="AS2578">
        <f ca="1">P2578/J2578</f>
        <v>7.7767530750341665E-2</v>
      </c>
    </row>
    <row r="2579" spans="1:45" x14ac:dyDescent="0.4">
      <c r="A2579">
        <f t="shared" si="1391"/>
        <v>201903</v>
      </c>
      <c r="B2579" t="s">
        <v>574</v>
      </c>
      <c r="C2579" t="s">
        <v>647</v>
      </c>
      <c r="D2579" t="str">
        <f t="shared" ca="1" si="1388"/>
        <v>I113</v>
      </c>
      <c r="E2579">
        <f t="shared" ref="E2579:E2642" ca="1" si="1397">RANDBETWEEN(INDIRECT("AD"&amp;Y2579),INDIRECT("AD"&amp;Z2579))</f>
        <v>14</v>
      </c>
      <c r="F2579">
        <f t="shared" ref="F2579:F2642" ca="1" si="1398">RANDBETWEEN(INDIRECT("AF"&amp;Y2579),INDIRECT("AF"&amp;Z2579))</f>
        <v>12</v>
      </c>
      <c r="G2579" t="str">
        <f t="shared" ca="1" si="1385"/>
        <v>S12</v>
      </c>
      <c r="H2579" t="str">
        <f t="shared" ca="1" si="1386"/>
        <v>S120</v>
      </c>
      <c r="I2579">
        <f ca="1">VLOOKUP(D2579,PRC!$A$2:$B$21,2,0)*E2579</f>
        <v>9380000</v>
      </c>
      <c r="J2579">
        <f t="shared" ref="J2579:J2642" ca="1" si="1399">I2579*(1-R2579/100)-4</f>
        <v>8441996</v>
      </c>
      <c r="K2579">
        <f ca="1">VLOOKUP(D2579,PRC!$A$1:$C$21,3,0)*E2579</f>
        <v>4221000</v>
      </c>
      <c r="L2579">
        <f t="shared" ref="L2579:L2642" ca="1" si="1400">ROUND($I2579*S2579,-5)/100</f>
        <v>563000</v>
      </c>
      <c r="M2579">
        <f t="shared" ref="M2579:M2642" ca="1" si="1401">ROUND($I2579*T2579,-5)/100</f>
        <v>281000</v>
      </c>
      <c r="N2579">
        <f t="shared" ref="N2579:N2642" ca="1" si="1402">ROUND($I2579*U2579,-5)/100</f>
        <v>1313000</v>
      </c>
      <c r="O2579">
        <f t="shared" ref="O2579:O2642" ca="1" si="1403">ROUND($I2579*V2579,-5)/100</f>
        <v>563000</v>
      </c>
      <c r="P2579">
        <f t="shared" ca="1" si="1387"/>
        <v>1500996</v>
      </c>
      <c r="Q2579">
        <f ca="1">IF(P2579&gt;0,1,0)</f>
        <v>1</v>
      </c>
      <c r="R2579">
        <f t="shared" ref="R2579:R2642" ca="1" si="1404">RANDBETWEEN(INDIRECT("AF"&amp;$Y2579),INDIRECT("AF"&amp;$Z2579))</f>
        <v>10</v>
      </c>
      <c r="S2579">
        <f t="shared" ref="S2579:S2642" ca="1" si="1405">RANDBETWEEN(INDIRECT("AG"&amp;$Y2579),INDIRECT("AG"&amp;$Z2579))</f>
        <v>6</v>
      </c>
      <c r="T2579">
        <f t="shared" ref="T2579:T2642" ca="1" si="1406">RANDBETWEEN(INDIRECT("AH"&amp;$Y2579),INDIRECT("AH"&amp;$Z2579))</f>
        <v>3</v>
      </c>
      <c r="U2579">
        <f t="shared" ref="U2579:U2642" ca="1" si="1407">RANDBETWEEN(INDIRECT("Ai"&amp;$Y2579),INDIRECT("Ai"&amp;$Z2579))</f>
        <v>14</v>
      </c>
      <c r="V2579">
        <f t="shared" ref="V2579:V2642" ca="1" si="1408">RANDBETWEEN(INDIRECT("Aj"&amp;$Y2579),INDIRECT("Aj"&amp;$Z2579))</f>
        <v>6</v>
      </c>
      <c r="X2579">
        <f t="shared" si="1382"/>
        <v>2579</v>
      </c>
      <c r="Y2579">
        <f t="shared" si="1383"/>
        <v>2452</v>
      </c>
      <c r="Z2579">
        <f t="shared" si="1384"/>
        <v>2453</v>
      </c>
      <c r="AA2579">
        <f t="shared" ref="AA2579:AA2642" si="1409">Y2579+AB2579-1</f>
        <v>2951</v>
      </c>
      <c r="AB2579">
        <f t="shared" si="1392"/>
        <v>500</v>
      </c>
      <c r="AM2579" t="str">
        <f t="shared" si="1393"/>
        <v>201903LP</v>
      </c>
      <c r="AN2579">
        <f t="shared" ca="1" si="1389"/>
        <v>10.000042643923246</v>
      </c>
      <c r="AO2579">
        <f t="shared" ca="1" si="1390"/>
        <v>6.0021321961620462</v>
      </c>
      <c r="AP2579">
        <f t="shared" ca="1" si="1394"/>
        <v>2.9957356076759063</v>
      </c>
      <c r="AQ2579">
        <f t="shared" ca="1" si="1395"/>
        <v>13.997867803837952</v>
      </c>
      <c r="AR2579">
        <f t="shared" ca="1" si="1396"/>
        <v>6.0021321961620462</v>
      </c>
      <c r="AS2579">
        <f ca="1">P2579/J2579</f>
        <v>0.17780107927082647</v>
      </c>
    </row>
    <row r="2580" spans="1:45" x14ac:dyDescent="0.4">
      <c r="A2580">
        <f t="shared" si="1391"/>
        <v>201903</v>
      </c>
      <c r="B2580" t="s">
        <v>575</v>
      </c>
      <c r="C2580" t="s">
        <v>647</v>
      </c>
      <c r="D2580" t="str">
        <f t="shared" ca="1" si="1388"/>
        <v>I120</v>
      </c>
      <c r="E2580">
        <f t="shared" ca="1" si="1397"/>
        <v>13</v>
      </c>
      <c r="F2580">
        <f t="shared" ca="1" si="1398"/>
        <v>14</v>
      </c>
      <c r="G2580" t="str">
        <f t="shared" ca="1" si="1385"/>
        <v>S11</v>
      </c>
      <c r="H2580" t="str">
        <f t="shared" ca="1" si="1386"/>
        <v>S113</v>
      </c>
      <c r="I2580">
        <f ca="1">VLOOKUP(D2580,PRC!$A$2:$B$21,2,0)*E2580</f>
        <v>55900000</v>
      </c>
      <c r="J2580">
        <f t="shared" ca="1" si="1399"/>
        <v>49191996</v>
      </c>
      <c r="K2580">
        <f ca="1">VLOOKUP(D2580,PRC!$A$1:$C$21,3,0)*E2580</f>
        <v>25155000</v>
      </c>
      <c r="L2580">
        <f t="shared" ca="1" si="1400"/>
        <v>3913000</v>
      </c>
      <c r="M2580">
        <f t="shared" ca="1" si="1401"/>
        <v>559000</v>
      </c>
      <c r="N2580">
        <f t="shared" ca="1" si="1402"/>
        <v>6149000</v>
      </c>
      <c r="O2580">
        <f t="shared" ca="1" si="1403"/>
        <v>3913000</v>
      </c>
      <c r="P2580">
        <f t="shared" ca="1" si="1387"/>
        <v>9502996</v>
      </c>
      <c r="Q2580">
        <f ca="1">IF(P2580&gt;0,1,0)</f>
        <v>1</v>
      </c>
      <c r="R2580">
        <f t="shared" ca="1" si="1404"/>
        <v>12</v>
      </c>
      <c r="S2580">
        <f t="shared" ca="1" si="1405"/>
        <v>7</v>
      </c>
      <c r="T2580">
        <f t="shared" ca="1" si="1406"/>
        <v>1</v>
      </c>
      <c r="U2580">
        <f t="shared" ca="1" si="1407"/>
        <v>11</v>
      </c>
      <c r="V2580">
        <f t="shared" ca="1" si="1408"/>
        <v>7</v>
      </c>
      <c r="X2580">
        <f t="shared" ref="X2580:X2643" si="1410">X2579+1</f>
        <v>2580</v>
      </c>
      <c r="Y2580">
        <f t="shared" ref="Y2580:Y2643" si="1411">IF(C2580=C2579,Y2579,X2580)</f>
        <v>2452</v>
      </c>
      <c r="Z2580">
        <f t="shared" ref="Z2580:Z2643" si="1412">Y2580+1</f>
        <v>2453</v>
      </c>
      <c r="AA2580">
        <f t="shared" si="1409"/>
        <v>2951</v>
      </c>
      <c r="AB2580">
        <f t="shared" si="1392"/>
        <v>500</v>
      </c>
      <c r="AM2580" t="str">
        <f t="shared" si="1393"/>
        <v>201903LP</v>
      </c>
      <c r="AN2580">
        <f t="shared" ca="1" si="1389"/>
        <v>12.000007155635062</v>
      </c>
      <c r="AO2580">
        <f t="shared" ca="1" si="1390"/>
        <v>7.0000000000000009</v>
      </c>
      <c r="AP2580">
        <f t="shared" ca="1" si="1394"/>
        <v>1</v>
      </c>
      <c r="AQ2580">
        <f t="shared" ca="1" si="1395"/>
        <v>11</v>
      </c>
      <c r="AR2580">
        <f t="shared" ca="1" si="1396"/>
        <v>7.0000000000000009</v>
      </c>
      <c r="AS2580">
        <f ca="1">P2580/J2580</f>
        <v>0.19318175257617112</v>
      </c>
    </row>
    <row r="2581" spans="1:45" x14ac:dyDescent="0.4">
      <c r="A2581">
        <f t="shared" si="1391"/>
        <v>201903</v>
      </c>
      <c r="B2581" t="s">
        <v>576</v>
      </c>
      <c r="C2581" t="s">
        <v>647</v>
      </c>
      <c r="D2581" t="str">
        <f t="shared" ca="1" si="1388"/>
        <v>I112</v>
      </c>
      <c r="E2581">
        <f t="shared" ca="1" si="1397"/>
        <v>13</v>
      </c>
      <c r="F2581">
        <f t="shared" ca="1" si="1398"/>
        <v>12</v>
      </c>
      <c r="G2581" t="str">
        <f t="shared" ref="G2581:G2644" ca="1" si="1413">LEFT(H2581,3)</f>
        <v>S10</v>
      </c>
      <c r="H2581" t="str">
        <f t="shared" ref="H2581:H2644" ca="1" si="1414">"S"&amp;RANDBETWEEN(101,120)</f>
        <v>S105</v>
      </c>
      <c r="I2581">
        <f ca="1">VLOOKUP(D2581,PRC!$A$2:$B$21,2,0)*E2581</f>
        <v>845000</v>
      </c>
      <c r="J2581">
        <f t="shared" ca="1" si="1399"/>
        <v>718246</v>
      </c>
      <c r="K2581">
        <f ca="1">VLOOKUP(D2581,PRC!$A$1:$C$21,3,0)*E2581</f>
        <v>422500</v>
      </c>
      <c r="L2581">
        <f t="shared" ca="1" si="1400"/>
        <v>85000</v>
      </c>
      <c r="M2581">
        <f t="shared" ca="1" si="1401"/>
        <v>8000</v>
      </c>
      <c r="N2581">
        <f t="shared" ca="1" si="1402"/>
        <v>152000</v>
      </c>
      <c r="O2581">
        <f t="shared" ca="1" si="1403"/>
        <v>76000</v>
      </c>
      <c r="P2581">
        <f t="shared" ref="P2581:P2644" ca="1" si="1415">J2581-SUM(K2581:O2581)</f>
        <v>-25254</v>
      </c>
      <c r="Q2581">
        <f ca="1">IF(P2581&gt;0,1,0)</f>
        <v>0</v>
      </c>
      <c r="R2581">
        <f t="shared" ca="1" si="1404"/>
        <v>15</v>
      </c>
      <c r="S2581">
        <f t="shared" ca="1" si="1405"/>
        <v>10</v>
      </c>
      <c r="T2581">
        <f t="shared" ca="1" si="1406"/>
        <v>1</v>
      </c>
      <c r="U2581">
        <f t="shared" ca="1" si="1407"/>
        <v>18</v>
      </c>
      <c r="V2581">
        <f t="shared" ca="1" si="1408"/>
        <v>9</v>
      </c>
      <c r="X2581">
        <f t="shared" si="1410"/>
        <v>2581</v>
      </c>
      <c r="Y2581">
        <f t="shared" si="1411"/>
        <v>2452</v>
      </c>
      <c r="Z2581">
        <f t="shared" si="1412"/>
        <v>2453</v>
      </c>
      <c r="AA2581">
        <f t="shared" si="1409"/>
        <v>2951</v>
      </c>
      <c r="AB2581">
        <f t="shared" si="1392"/>
        <v>500</v>
      </c>
      <c r="AM2581" t="str">
        <f t="shared" si="1393"/>
        <v>201903LP</v>
      </c>
      <c r="AN2581">
        <f t="shared" ca="1" si="1389"/>
        <v>15.000473372781064</v>
      </c>
      <c r="AO2581">
        <f t="shared" ca="1" si="1390"/>
        <v>10.059171597633137</v>
      </c>
      <c r="AP2581">
        <f t="shared" ca="1" si="1394"/>
        <v>0.94674556213017758</v>
      </c>
      <c r="AQ2581">
        <f t="shared" ca="1" si="1395"/>
        <v>17.988165680473372</v>
      </c>
      <c r="AR2581">
        <f t="shared" ca="1" si="1396"/>
        <v>8.9940828402366861</v>
      </c>
      <c r="AS2581">
        <f ca="1">P2581/J2581</f>
        <v>-3.5160655262960042E-2</v>
      </c>
    </row>
    <row r="2582" spans="1:45" x14ac:dyDescent="0.4">
      <c r="A2582">
        <f t="shared" si="1391"/>
        <v>201903</v>
      </c>
      <c r="B2582" t="s">
        <v>577</v>
      </c>
      <c r="C2582" t="s">
        <v>647</v>
      </c>
      <c r="D2582" t="str">
        <f t="shared" ref="D2582:D2645" ca="1" si="1416">"I"&amp;RANDBETWEEN(101,120)</f>
        <v>I108</v>
      </c>
      <c r="E2582">
        <f t="shared" ca="1" si="1397"/>
        <v>14</v>
      </c>
      <c r="F2582">
        <f t="shared" ca="1" si="1398"/>
        <v>11</v>
      </c>
      <c r="G2582" t="str">
        <f t="shared" ca="1" si="1413"/>
        <v>S11</v>
      </c>
      <c r="H2582" t="str">
        <f t="shared" ca="1" si="1414"/>
        <v>S114</v>
      </c>
      <c r="I2582">
        <f ca="1">VLOOKUP(D2582,PRC!$A$2:$B$21,2,0)*E2582</f>
        <v>560000</v>
      </c>
      <c r="J2582">
        <f t="shared" ca="1" si="1399"/>
        <v>475996</v>
      </c>
      <c r="K2582">
        <f ca="1">VLOOKUP(D2582,PRC!$A$1:$C$21,3,0)*E2582</f>
        <v>257600</v>
      </c>
      <c r="L2582">
        <f t="shared" ca="1" si="1400"/>
        <v>56000</v>
      </c>
      <c r="M2582">
        <f t="shared" ca="1" si="1401"/>
        <v>11000</v>
      </c>
      <c r="N2582">
        <f t="shared" ca="1" si="1402"/>
        <v>78000</v>
      </c>
      <c r="O2582">
        <f t="shared" ca="1" si="1403"/>
        <v>39000</v>
      </c>
      <c r="P2582">
        <f t="shared" ca="1" si="1415"/>
        <v>34396</v>
      </c>
      <c r="Q2582">
        <f ca="1">IF(P2582&gt;0,1,0)</f>
        <v>1</v>
      </c>
      <c r="R2582">
        <f t="shared" ca="1" si="1404"/>
        <v>15</v>
      </c>
      <c r="S2582">
        <f t="shared" ca="1" si="1405"/>
        <v>10</v>
      </c>
      <c r="T2582">
        <f t="shared" ca="1" si="1406"/>
        <v>2</v>
      </c>
      <c r="U2582">
        <f t="shared" ca="1" si="1407"/>
        <v>14</v>
      </c>
      <c r="V2582">
        <f t="shared" ca="1" si="1408"/>
        <v>7</v>
      </c>
      <c r="X2582">
        <f t="shared" si="1410"/>
        <v>2582</v>
      </c>
      <c r="Y2582">
        <f t="shared" si="1411"/>
        <v>2452</v>
      </c>
      <c r="Z2582">
        <f t="shared" si="1412"/>
        <v>2453</v>
      </c>
      <c r="AA2582">
        <f t="shared" si="1409"/>
        <v>2951</v>
      </c>
      <c r="AB2582">
        <f t="shared" si="1392"/>
        <v>500</v>
      </c>
      <c r="AM2582" t="str">
        <f t="shared" si="1393"/>
        <v>201903LP</v>
      </c>
      <c r="AN2582">
        <f t="shared" ref="AN2582:AN2645" ca="1" si="1417">(1-J2582/I2582)*100</f>
        <v>15.00071428571429</v>
      </c>
      <c r="AO2582">
        <f t="shared" ref="AO2582:AO2645" ca="1" si="1418">L2582/$I2582*100</f>
        <v>10</v>
      </c>
      <c r="AP2582">
        <f t="shared" ca="1" si="1394"/>
        <v>1.9642857142857142</v>
      </c>
      <c r="AQ2582">
        <f t="shared" ca="1" si="1395"/>
        <v>13.928571428571429</v>
      </c>
      <c r="AR2582">
        <f t="shared" ca="1" si="1396"/>
        <v>6.9642857142857144</v>
      </c>
      <c r="AS2582">
        <f ca="1">P2582/J2582</f>
        <v>7.2261111437911238E-2</v>
      </c>
    </row>
    <row r="2583" spans="1:45" x14ac:dyDescent="0.4">
      <c r="A2583">
        <f t="shared" si="1391"/>
        <v>201903</v>
      </c>
      <c r="B2583" t="s">
        <v>578</v>
      </c>
      <c r="C2583" t="s">
        <v>647</v>
      </c>
      <c r="D2583" t="str">
        <f t="shared" ca="1" si="1416"/>
        <v>I101</v>
      </c>
      <c r="E2583">
        <f t="shared" ca="1" si="1397"/>
        <v>12</v>
      </c>
      <c r="F2583">
        <f t="shared" ca="1" si="1398"/>
        <v>14</v>
      </c>
      <c r="G2583" t="str">
        <f t="shared" ca="1" si="1413"/>
        <v>S11</v>
      </c>
      <c r="H2583" t="str">
        <f t="shared" ca="1" si="1414"/>
        <v>S116</v>
      </c>
      <c r="I2583">
        <f ca="1">VLOOKUP(D2583,PRC!$A$2:$B$21,2,0)*E2583</f>
        <v>360000</v>
      </c>
      <c r="J2583">
        <f t="shared" ca="1" si="1399"/>
        <v>316796</v>
      </c>
      <c r="K2583">
        <f ca="1">VLOOKUP(D2583,PRC!$A$1:$C$21,3,0)*E2583</f>
        <v>187200</v>
      </c>
      <c r="L2583">
        <f t="shared" ca="1" si="1400"/>
        <v>29000</v>
      </c>
      <c r="M2583">
        <f t="shared" ca="1" si="1401"/>
        <v>4000</v>
      </c>
      <c r="N2583">
        <f t="shared" ca="1" si="1402"/>
        <v>58000</v>
      </c>
      <c r="O2583">
        <f t="shared" ca="1" si="1403"/>
        <v>29000</v>
      </c>
      <c r="P2583">
        <f t="shared" ca="1" si="1415"/>
        <v>9596</v>
      </c>
      <c r="Q2583">
        <f ca="1">IF(P2583&gt;0,1,0)</f>
        <v>1</v>
      </c>
      <c r="R2583">
        <f t="shared" ca="1" si="1404"/>
        <v>12</v>
      </c>
      <c r="S2583">
        <f t="shared" ca="1" si="1405"/>
        <v>8</v>
      </c>
      <c r="T2583">
        <f t="shared" ca="1" si="1406"/>
        <v>1</v>
      </c>
      <c r="U2583">
        <f t="shared" ca="1" si="1407"/>
        <v>16</v>
      </c>
      <c r="V2583">
        <f t="shared" ca="1" si="1408"/>
        <v>8</v>
      </c>
      <c r="X2583">
        <f t="shared" si="1410"/>
        <v>2583</v>
      </c>
      <c r="Y2583">
        <f t="shared" si="1411"/>
        <v>2452</v>
      </c>
      <c r="Z2583">
        <f t="shared" si="1412"/>
        <v>2453</v>
      </c>
      <c r="AA2583">
        <f t="shared" si="1409"/>
        <v>2951</v>
      </c>
      <c r="AB2583">
        <f t="shared" si="1392"/>
        <v>500</v>
      </c>
      <c r="AM2583" t="str">
        <f t="shared" si="1393"/>
        <v>201903LP</v>
      </c>
      <c r="AN2583">
        <f t="shared" ca="1" si="1417"/>
        <v>12.001111111111108</v>
      </c>
      <c r="AO2583">
        <f t="shared" ca="1" si="1418"/>
        <v>8.0555555555555554</v>
      </c>
      <c r="AP2583">
        <f t="shared" ca="1" si="1394"/>
        <v>1.1111111111111112</v>
      </c>
      <c r="AQ2583">
        <f t="shared" ca="1" si="1395"/>
        <v>16.111111111111111</v>
      </c>
      <c r="AR2583">
        <f t="shared" ca="1" si="1396"/>
        <v>8.0555555555555554</v>
      </c>
      <c r="AS2583">
        <f ca="1">P2583/J2583</f>
        <v>3.0290786499829542E-2</v>
      </c>
    </row>
    <row r="2584" spans="1:45" x14ac:dyDescent="0.4">
      <c r="A2584">
        <f t="shared" si="1391"/>
        <v>201903</v>
      </c>
      <c r="B2584" t="s">
        <v>579</v>
      </c>
      <c r="C2584" t="s">
        <v>647</v>
      </c>
      <c r="D2584" t="str">
        <f t="shared" ca="1" si="1416"/>
        <v>I102</v>
      </c>
      <c r="E2584">
        <f t="shared" ca="1" si="1397"/>
        <v>15</v>
      </c>
      <c r="F2584">
        <f t="shared" ca="1" si="1398"/>
        <v>12</v>
      </c>
      <c r="G2584" t="str">
        <f t="shared" ca="1" si="1413"/>
        <v>S11</v>
      </c>
      <c r="H2584" t="str">
        <f t="shared" ca="1" si="1414"/>
        <v>S117</v>
      </c>
      <c r="I2584">
        <f ca="1">VLOOKUP(D2584,PRC!$A$2:$B$21,2,0)*E2584</f>
        <v>600000</v>
      </c>
      <c r="J2584">
        <f t="shared" ca="1" si="1399"/>
        <v>539996</v>
      </c>
      <c r="K2584">
        <f ca="1">VLOOKUP(D2584,PRC!$A$1:$C$21,3,0)*E2584</f>
        <v>282000</v>
      </c>
      <c r="L2584">
        <f t="shared" ca="1" si="1400"/>
        <v>36000</v>
      </c>
      <c r="M2584">
        <f t="shared" ca="1" si="1401"/>
        <v>18000</v>
      </c>
      <c r="N2584">
        <f t="shared" ca="1" si="1402"/>
        <v>66000</v>
      </c>
      <c r="O2584">
        <f t="shared" ca="1" si="1403"/>
        <v>42000</v>
      </c>
      <c r="P2584">
        <f t="shared" ca="1" si="1415"/>
        <v>95996</v>
      </c>
      <c r="Q2584">
        <f ca="1">IF(P2584&gt;0,1,0)</f>
        <v>1</v>
      </c>
      <c r="R2584">
        <f t="shared" ca="1" si="1404"/>
        <v>10</v>
      </c>
      <c r="S2584">
        <f t="shared" ca="1" si="1405"/>
        <v>6</v>
      </c>
      <c r="T2584">
        <f t="shared" ca="1" si="1406"/>
        <v>3</v>
      </c>
      <c r="U2584">
        <f t="shared" ca="1" si="1407"/>
        <v>11</v>
      </c>
      <c r="V2584">
        <f t="shared" ca="1" si="1408"/>
        <v>7</v>
      </c>
      <c r="X2584">
        <f t="shared" si="1410"/>
        <v>2584</v>
      </c>
      <c r="Y2584">
        <f t="shared" si="1411"/>
        <v>2452</v>
      </c>
      <c r="Z2584">
        <f t="shared" si="1412"/>
        <v>2453</v>
      </c>
      <c r="AA2584">
        <f t="shared" si="1409"/>
        <v>2951</v>
      </c>
      <c r="AB2584">
        <f t="shared" si="1392"/>
        <v>500</v>
      </c>
      <c r="AM2584" t="str">
        <f t="shared" si="1393"/>
        <v>201903LP</v>
      </c>
      <c r="AN2584">
        <f t="shared" ca="1" si="1417"/>
        <v>10.000666666666669</v>
      </c>
      <c r="AO2584">
        <f t="shared" ca="1" si="1418"/>
        <v>6</v>
      </c>
      <c r="AP2584">
        <f t="shared" ca="1" si="1394"/>
        <v>3</v>
      </c>
      <c r="AQ2584">
        <f t="shared" ca="1" si="1395"/>
        <v>11</v>
      </c>
      <c r="AR2584">
        <f t="shared" ca="1" si="1396"/>
        <v>7.0000000000000009</v>
      </c>
      <c r="AS2584">
        <f ca="1">P2584/J2584</f>
        <v>0.17777168719768294</v>
      </c>
    </row>
    <row r="2585" spans="1:45" x14ac:dyDescent="0.4">
      <c r="A2585">
        <f t="shared" si="1391"/>
        <v>201903</v>
      </c>
      <c r="B2585" t="s">
        <v>580</v>
      </c>
      <c r="C2585" t="s">
        <v>647</v>
      </c>
      <c r="D2585" t="str">
        <f t="shared" ca="1" si="1416"/>
        <v>I111</v>
      </c>
      <c r="E2585">
        <f t="shared" ca="1" si="1397"/>
        <v>14</v>
      </c>
      <c r="F2585">
        <f t="shared" ca="1" si="1398"/>
        <v>14</v>
      </c>
      <c r="G2585" t="str">
        <f t="shared" ca="1" si="1413"/>
        <v>S10</v>
      </c>
      <c r="H2585" t="str">
        <f t="shared" ca="1" si="1414"/>
        <v>S102</v>
      </c>
      <c r="I2585">
        <f ca="1">VLOOKUP(D2585,PRC!$A$2:$B$21,2,0)*E2585</f>
        <v>2100000</v>
      </c>
      <c r="J2585">
        <f t="shared" ca="1" si="1399"/>
        <v>1847996</v>
      </c>
      <c r="K2585">
        <f ca="1">VLOOKUP(D2585,PRC!$A$1:$C$21,3,0)*E2585</f>
        <v>1113000</v>
      </c>
      <c r="L2585">
        <f t="shared" ca="1" si="1400"/>
        <v>189000</v>
      </c>
      <c r="M2585">
        <f t="shared" ca="1" si="1401"/>
        <v>21000</v>
      </c>
      <c r="N2585">
        <f t="shared" ca="1" si="1402"/>
        <v>315000</v>
      </c>
      <c r="O2585">
        <f t="shared" ca="1" si="1403"/>
        <v>189000</v>
      </c>
      <c r="P2585">
        <f t="shared" ca="1" si="1415"/>
        <v>20996</v>
      </c>
      <c r="Q2585">
        <f ca="1">IF(P2585&gt;0,1,0)</f>
        <v>1</v>
      </c>
      <c r="R2585">
        <f t="shared" ca="1" si="1404"/>
        <v>12</v>
      </c>
      <c r="S2585">
        <f t="shared" ca="1" si="1405"/>
        <v>9</v>
      </c>
      <c r="T2585">
        <f t="shared" ca="1" si="1406"/>
        <v>1</v>
      </c>
      <c r="U2585">
        <f t="shared" ca="1" si="1407"/>
        <v>15</v>
      </c>
      <c r="V2585">
        <f t="shared" ca="1" si="1408"/>
        <v>9</v>
      </c>
      <c r="X2585">
        <f t="shared" si="1410"/>
        <v>2585</v>
      </c>
      <c r="Y2585">
        <f t="shared" si="1411"/>
        <v>2452</v>
      </c>
      <c r="Z2585">
        <f t="shared" si="1412"/>
        <v>2453</v>
      </c>
      <c r="AA2585">
        <f t="shared" si="1409"/>
        <v>2951</v>
      </c>
      <c r="AB2585">
        <f t="shared" si="1392"/>
        <v>500</v>
      </c>
      <c r="AM2585" t="str">
        <f t="shared" si="1393"/>
        <v>201903LP</v>
      </c>
      <c r="AN2585">
        <f t="shared" ca="1" si="1417"/>
        <v>12.000190476190475</v>
      </c>
      <c r="AO2585">
        <f t="shared" ca="1" si="1418"/>
        <v>9</v>
      </c>
      <c r="AP2585">
        <f t="shared" ca="1" si="1394"/>
        <v>1</v>
      </c>
      <c r="AQ2585">
        <f t="shared" ca="1" si="1395"/>
        <v>15</v>
      </c>
      <c r="AR2585">
        <f t="shared" ca="1" si="1396"/>
        <v>9</v>
      </c>
      <c r="AS2585">
        <f ca="1">P2585/J2585</f>
        <v>1.1361496453455527E-2</v>
      </c>
    </row>
    <row r="2586" spans="1:45" x14ac:dyDescent="0.4">
      <c r="A2586">
        <f t="shared" si="1391"/>
        <v>201903</v>
      </c>
      <c r="B2586" t="s">
        <v>581</v>
      </c>
      <c r="C2586" t="s">
        <v>647</v>
      </c>
      <c r="D2586" t="str">
        <f t="shared" ca="1" si="1416"/>
        <v>I115</v>
      </c>
      <c r="E2586">
        <f t="shared" ca="1" si="1397"/>
        <v>15</v>
      </c>
      <c r="F2586">
        <f t="shared" ca="1" si="1398"/>
        <v>12</v>
      </c>
      <c r="G2586" t="str">
        <f t="shared" ca="1" si="1413"/>
        <v>S11</v>
      </c>
      <c r="H2586" t="str">
        <f t="shared" ca="1" si="1414"/>
        <v>S118</v>
      </c>
      <c r="I2586">
        <f ca="1">VLOOKUP(D2586,PRC!$A$2:$B$21,2,0)*E2586</f>
        <v>75000</v>
      </c>
      <c r="J2586">
        <f t="shared" ca="1" si="1399"/>
        <v>63746</v>
      </c>
      <c r="K2586">
        <f ca="1">VLOOKUP(D2586,PRC!$A$1:$C$21,3,0)*E2586</f>
        <v>36000</v>
      </c>
      <c r="L2586">
        <f t="shared" ca="1" si="1400"/>
        <v>5000</v>
      </c>
      <c r="M2586">
        <f t="shared" ca="1" si="1401"/>
        <v>2000</v>
      </c>
      <c r="N2586">
        <f t="shared" ca="1" si="1402"/>
        <v>14000</v>
      </c>
      <c r="O2586">
        <f t="shared" ca="1" si="1403"/>
        <v>7000</v>
      </c>
      <c r="P2586">
        <f t="shared" ca="1" si="1415"/>
        <v>-254</v>
      </c>
      <c r="Q2586">
        <f ca="1">IF(P2586&gt;0,1,0)</f>
        <v>0</v>
      </c>
      <c r="R2586">
        <f t="shared" ca="1" si="1404"/>
        <v>15</v>
      </c>
      <c r="S2586">
        <f t="shared" ca="1" si="1405"/>
        <v>6</v>
      </c>
      <c r="T2586">
        <f t="shared" ca="1" si="1406"/>
        <v>2</v>
      </c>
      <c r="U2586">
        <f t="shared" ca="1" si="1407"/>
        <v>19</v>
      </c>
      <c r="V2586">
        <f t="shared" ca="1" si="1408"/>
        <v>9</v>
      </c>
      <c r="X2586">
        <f t="shared" si="1410"/>
        <v>2586</v>
      </c>
      <c r="Y2586">
        <f t="shared" si="1411"/>
        <v>2452</v>
      </c>
      <c r="Z2586">
        <f t="shared" si="1412"/>
        <v>2453</v>
      </c>
      <c r="AA2586">
        <f t="shared" si="1409"/>
        <v>2951</v>
      </c>
      <c r="AB2586">
        <f t="shared" si="1392"/>
        <v>500</v>
      </c>
      <c r="AM2586" t="str">
        <f t="shared" si="1393"/>
        <v>201903LP</v>
      </c>
      <c r="AN2586">
        <f t="shared" ca="1" si="1417"/>
        <v>15.005333333333336</v>
      </c>
      <c r="AO2586">
        <f t="shared" ca="1" si="1418"/>
        <v>6.666666666666667</v>
      </c>
      <c r="AP2586">
        <f t="shared" ca="1" si="1394"/>
        <v>2.666666666666667</v>
      </c>
      <c r="AQ2586">
        <f t="shared" ca="1" si="1395"/>
        <v>18.666666666666668</v>
      </c>
      <c r="AR2586">
        <f t="shared" ca="1" si="1396"/>
        <v>9.3333333333333339</v>
      </c>
      <c r="AS2586">
        <f ca="1">P2586/J2586</f>
        <v>-3.9845637373325388E-3</v>
      </c>
    </row>
    <row r="2587" spans="1:45" x14ac:dyDescent="0.4">
      <c r="A2587">
        <f t="shared" si="1391"/>
        <v>201903</v>
      </c>
      <c r="B2587" t="s">
        <v>582</v>
      </c>
      <c r="C2587" t="s">
        <v>647</v>
      </c>
      <c r="D2587" t="str">
        <f t="shared" ca="1" si="1416"/>
        <v>I110</v>
      </c>
      <c r="E2587">
        <f t="shared" ca="1" si="1397"/>
        <v>9</v>
      </c>
      <c r="F2587">
        <f t="shared" ca="1" si="1398"/>
        <v>15</v>
      </c>
      <c r="G2587" t="str">
        <f t="shared" ca="1" si="1413"/>
        <v>S10</v>
      </c>
      <c r="H2587" t="str">
        <f t="shared" ca="1" si="1414"/>
        <v>S106</v>
      </c>
      <c r="I2587">
        <f ca="1">VLOOKUP(D2587,PRC!$A$2:$B$21,2,0)*E2587</f>
        <v>2700000</v>
      </c>
      <c r="J2587">
        <f t="shared" ca="1" si="1399"/>
        <v>2429996</v>
      </c>
      <c r="K2587">
        <f ca="1">VLOOKUP(D2587,PRC!$A$1:$C$21,3,0)*E2587</f>
        <v>1242000</v>
      </c>
      <c r="L2587">
        <f t="shared" ca="1" si="1400"/>
        <v>162000</v>
      </c>
      <c r="M2587">
        <f t="shared" ca="1" si="1401"/>
        <v>27000</v>
      </c>
      <c r="N2587">
        <f t="shared" ca="1" si="1402"/>
        <v>270000</v>
      </c>
      <c r="O2587">
        <f t="shared" ca="1" si="1403"/>
        <v>216000</v>
      </c>
      <c r="P2587">
        <f t="shared" ca="1" si="1415"/>
        <v>512996</v>
      </c>
      <c r="Q2587">
        <f ca="1">IF(P2587&gt;0,1,0)</f>
        <v>1</v>
      </c>
      <c r="R2587">
        <f t="shared" ca="1" si="1404"/>
        <v>10</v>
      </c>
      <c r="S2587">
        <f t="shared" ca="1" si="1405"/>
        <v>6</v>
      </c>
      <c r="T2587">
        <f t="shared" ca="1" si="1406"/>
        <v>1</v>
      </c>
      <c r="U2587">
        <f t="shared" ca="1" si="1407"/>
        <v>10</v>
      </c>
      <c r="V2587">
        <f t="shared" ca="1" si="1408"/>
        <v>8</v>
      </c>
      <c r="X2587">
        <f t="shared" si="1410"/>
        <v>2587</v>
      </c>
      <c r="Y2587">
        <f t="shared" si="1411"/>
        <v>2452</v>
      </c>
      <c r="Z2587">
        <f t="shared" si="1412"/>
        <v>2453</v>
      </c>
      <c r="AA2587">
        <f t="shared" si="1409"/>
        <v>2951</v>
      </c>
      <c r="AB2587">
        <f t="shared" si="1392"/>
        <v>500</v>
      </c>
      <c r="AM2587" t="str">
        <f t="shared" si="1393"/>
        <v>201903LP</v>
      </c>
      <c r="AN2587">
        <f t="shared" ca="1" si="1417"/>
        <v>10.000148148148147</v>
      </c>
      <c r="AO2587">
        <f t="shared" ca="1" si="1418"/>
        <v>6</v>
      </c>
      <c r="AP2587">
        <f t="shared" ca="1" si="1394"/>
        <v>1</v>
      </c>
      <c r="AQ2587">
        <f t="shared" ca="1" si="1395"/>
        <v>10</v>
      </c>
      <c r="AR2587">
        <f t="shared" ca="1" si="1396"/>
        <v>8</v>
      </c>
      <c r="AS2587">
        <f ca="1">P2587/J2587</f>
        <v>0.21110981252644037</v>
      </c>
    </row>
    <row r="2588" spans="1:45" x14ac:dyDescent="0.4">
      <c r="A2588">
        <f t="shared" si="1391"/>
        <v>201903</v>
      </c>
      <c r="B2588" t="s">
        <v>583</v>
      </c>
      <c r="C2588" t="s">
        <v>647</v>
      </c>
      <c r="D2588" t="str">
        <f t="shared" ca="1" si="1416"/>
        <v>I105</v>
      </c>
      <c r="E2588">
        <f t="shared" ca="1" si="1397"/>
        <v>14</v>
      </c>
      <c r="F2588">
        <f t="shared" ca="1" si="1398"/>
        <v>15</v>
      </c>
      <c r="G2588" t="str">
        <f t="shared" ca="1" si="1413"/>
        <v>S10</v>
      </c>
      <c r="H2588" t="str">
        <f t="shared" ca="1" si="1414"/>
        <v>S108</v>
      </c>
      <c r="I2588">
        <f ca="1">VLOOKUP(D2588,PRC!$A$2:$B$21,2,0)*E2588</f>
        <v>1400000</v>
      </c>
      <c r="J2588">
        <f t="shared" ca="1" si="1399"/>
        <v>1217996</v>
      </c>
      <c r="K2588">
        <f ca="1">VLOOKUP(D2588,PRC!$A$1:$C$21,3,0)*E2588</f>
        <v>826000</v>
      </c>
      <c r="L2588">
        <f t="shared" ca="1" si="1400"/>
        <v>84000</v>
      </c>
      <c r="M2588">
        <f t="shared" ca="1" si="1401"/>
        <v>14000</v>
      </c>
      <c r="N2588">
        <f t="shared" ca="1" si="1402"/>
        <v>266000</v>
      </c>
      <c r="O2588">
        <f t="shared" ca="1" si="1403"/>
        <v>70000</v>
      </c>
      <c r="P2588">
        <f t="shared" ca="1" si="1415"/>
        <v>-42004</v>
      </c>
      <c r="Q2588">
        <f ca="1">IF(P2588&gt;0,1,0)</f>
        <v>0</v>
      </c>
      <c r="R2588">
        <f t="shared" ca="1" si="1404"/>
        <v>13</v>
      </c>
      <c r="S2588">
        <f t="shared" ca="1" si="1405"/>
        <v>6</v>
      </c>
      <c r="T2588">
        <f t="shared" ca="1" si="1406"/>
        <v>1</v>
      </c>
      <c r="U2588">
        <f t="shared" ca="1" si="1407"/>
        <v>19</v>
      </c>
      <c r="V2588">
        <f t="shared" ca="1" si="1408"/>
        <v>5</v>
      </c>
      <c r="X2588">
        <f t="shared" si="1410"/>
        <v>2588</v>
      </c>
      <c r="Y2588">
        <f t="shared" si="1411"/>
        <v>2452</v>
      </c>
      <c r="Z2588">
        <f t="shared" si="1412"/>
        <v>2453</v>
      </c>
      <c r="AA2588">
        <f t="shared" si="1409"/>
        <v>2951</v>
      </c>
      <c r="AB2588">
        <f t="shared" si="1392"/>
        <v>500</v>
      </c>
      <c r="AM2588" t="str">
        <f t="shared" si="1393"/>
        <v>201903LP</v>
      </c>
      <c r="AN2588">
        <f t="shared" ca="1" si="1417"/>
        <v>13.00028571428572</v>
      </c>
      <c r="AO2588">
        <f t="shared" ca="1" si="1418"/>
        <v>6</v>
      </c>
      <c r="AP2588">
        <f t="shared" ca="1" si="1394"/>
        <v>1</v>
      </c>
      <c r="AQ2588">
        <f t="shared" ca="1" si="1395"/>
        <v>19</v>
      </c>
      <c r="AR2588">
        <f t="shared" ca="1" si="1396"/>
        <v>5</v>
      </c>
      <c r="AS2588">
        <f ca="1">P2588/J2588</f>
        <v>-3.4486155947966987E-2</v>
      </c>
    </row>
    <row r="2589" spans="1:45" x14ac:dyDescent="0.4">
      <c r="A2589">
        <f t="shared" si="1391"/>
        <v>201903</v>
      </c>
      <c r="B2589" t="s">
        <v>584</v>
      </c>
      <c r="C2589" t="s">
        <v>647</v>
      </c>
      <c r="D2589" t="str">
        <f t="shared" ca="1" si="1416"/>
        <v>I117</v>
      </c>
      <c r="E2589">
        <f t="shared" ca="1" si="1397"/>
        <v>11</v>
      </c>
      <c r="F2589">
        <f t="shared" ca="1" si="1398"/>
        <v>10</v>
      </c>
      <c r="G2589" t="str">
        <f t="shared" ca="1" si="1413"/>
        <v>S11</v>
      </c>
      <c r="H2589" t="str">
        <f t="shared" ca="1" si="1414"/>
        <v>S117</v>
      </c>
      <c r="I2589">
        <f ca="1">VLOOKUP(D2589,PRC!$A$2:$B$21,2,0)*E2589</f>
        <v>27500000</v>
      </c>
      <c r="J2589">
        <f t="shared" ca="1" si="1399"/>
        <v>23924996</v>
      </c>
      <c r="K2589">
        <f ca="1">VLOOKUP(D2589,PRC!$A$1:$C$21,3,0)*E2589</f>
        <v>12650000</v>
      </c>
      <c r="L2589">
        <f t="shared" ca="1" si="1400"/>
        <v>2475000</v>
      </c>
      <c r="M2589">
        <f t="shared" ca="1" si="1401"/>
        <v>550000</v>
      </c>
      <c r="N2589">
        <f t="shared" ca="1" si="1402"/>
        <v>4950000</v>
      </c>
      <c r="O2589">
        <f t="shared" ca="1" si="1403"/>
        <v>2475000</v>
      </c>
      <c r="P2589">
        <f t="shared" ca="1" si="1415"/>
        <v>824996</v>
      </c>
      <c r="Q2589">
        <f ca="1">IF(P2589&gt;0,1,0)</f>
        <v>1</v>
      </c>
      <c r="R2589">
        <f t="shared" ca="1" si="1404"/>
        <v>13</v>
      </c>
      <c r="S2589">
        <f t="shared" ca="1" si="1405"/>
        <v>9</v>
      </c>
      <c r="T2589">
        <f t="shared" ca="1" si="1406"/>
        <v>2</v>
      </c>
      <c r="U2589">
        <f t="shared" ca="1" si="1407"/>
        <v>18</v>
      </c>
      <c r="V2589">
        <f t="shared" ca="1" si="1408"/>
        <v>9</v>
      </c>
      <c r="X2589">
        <f t="shared" si="1410"/>
        <v>2589</v>
      </c>
      <c r="Y2589">
        <f t="shared" si="1411"/>
        <v>2452</v>
      </c>
      <c r="Z2589">
        <f t="shared" si="1412"/>
        <v>2453</v>
      </c>
      <c r="AA2589">
        <f t="shared" si="1409"/>
        <v>2951</v>
      </c>
      <c r="AB2589">
        <f t="shared" si="1392"/>
        <v>500</v>
      </c>
      <c r="AM2589" t="str">
        <f t="shared" si="1393"/>
        <v>201903LP</v>
      </c>
      <c r="AN2589">
        <f t="shared" ca="1" si="1417"/>
        <v>13.00001454545454</v>
      </c>
      <c r="AO2589">
        <f t="shared" ca="1" si="1418"/>
        <v>9</v>
      </c>
      <c r="AP2589">
        <f t="shared" ca="1" si="1394"/>
        <v>2</v>
      </c>
      <c r="AQ2589">
        <f t="shared" ca="1" si="1395"/>
        <v>18</v>
      </c>
      <c r="AR2589">
        <f t="shared" ca="1" si="1396"/>
        <v>9</v>
      </c>
      <c r="AS2589">
        <f ca="1">P2589/J2589</f>
        <v>3.4482597196672467E-2</v>
      </c>
    </row>
    <row r="2590" spans="1:45" x14ac:dyDescent="0.4">
      <c r="A2590">
        <f t="shared" si="1391"/>
        <v>201903</v>
      </c>
      <c r="B2590" t="s">
        <v>585</v>
      </c>
      <c r="C2590" t="s">
        <v>647</v>
      </c>
      <c r="D2590" t="str">
        <f t="shared" ca="1" si="1416"/>
        <v>I102</v>
      </c>
      <c r="E2590">
        <f t="shared" ca="1" si="1397"/>
        <v>14</v>
      </c>
      <c r="F2590">
        <f t="shared" ca="1" si="1398"/>
        <v>15</v>
      </c>
      <c r="G2590" t="str">
        <f t="shared" ca="1" si="1413"/>
        <v>S10</v>
      </c>
      <c r="H2590" t="str">
        <f t="shared" ca="1" si="1414"/>
        <v>S102</v>
      </c>
      <c r="I2590">
        <f ca="1">VLOOKUP(D2590,PRC!$A$2:$B$21,2,0)*E2590</f>
        <v>560000</v>
      </c>
      <c r="J2590">
        <f t="shared" ca="1" si="1399"/>
        <v>481596</v>
      </c>
      <c r="K2590">
        <f ca="1">VLOOKUP(D2590,PRC!$A$1:$C$21,3,0)*E2590</f>
        <v>263200</v>
      </c>
      <c r="L2590">
        <f t="shared" ca="1" si="1400"/>
        <v>56000</v>
      </c>
      <c r="M2590">
        <f t="shared" ca="1" si="1401"/>
        <v>17000</v>
      </c>
      <c r="N2590">
        <f t="shared" ca="1" si="1402"/>
        <v>84000</v>
      </c>
      <c r="O2590">
        <f t="shared" ca="1" si="1403"/>
        <v>39000</v>
      </c>
      <c r="P2590">
        <f t="shared" ca="1" si="1415"/>
        <v>22396</v>
      </c>
      <c r="Q2590">
        <f ca="1">IF(P2590&gt;0,1,0)</f>
        <v>1</v>
      </c>
      <c r="R2590">
        <f t="shared" ca="1" si="1404"/>
        <v>14</v>
      </c>
      <c r="S2590">
        <f t="shared" ca="1" si="1405"/>
        <v>10</v>
      </c>
      <c r="T2590">
        <f t="shared" ca="1" si="1406"/>
        <v>3</v>
      </c>
      <c r="U2590">
        <f t="shared" ca="1" si="1407"/>
        <v>15</v>
      </c>
      <c r="V2590">
        <f t="shared" ca="1" si="1408"/>
        <v>7</v>
      </c>
      <c r="X2590">
        <f t="shared" si="1410"/>
        <v>2590</v>
      </c>
      <c r="Y2590">
        <f t="shared" si="1411"/>
        <v>2452</v>
      </c>
      <c r="Z2590">
        <f t="shared" si="1412"/>
        <v>2453</v>
      </c>
      <c r="AA2590">
        <f t="shared" si="1409"/>
        <v>2951</v>
      </c>
      <c r="AB2590">
        <f t="shared" si="1392"/>
        <v>500</v>
      </c>
      <c r="AM2590" t="str">
        <f t="shared" si="1393"/>
        <v>201903LP</v>
      </c>
      <c r="AN2590">
        <f t="shared" ca="1" si="1417"/>
        <v>14.000714285714288</v>
      </c>
      <c r="AO2590">
        <f t="shared" ca="1" si="1418"/>
        <v>10</v>
      </c>
      <c r="AP2590">
        <f t="shared" ca="1" si="1394"/>
        <v>3.0357142857142856</v>
      </c>
      <c r="AQ2590">
        <f t="shared" ca="1" si="1395"/>
        <v>15</v>
      </c>
      <c r="AR2590">
        <f t="shared" ca="1" si="1396"/>
        <v>6.9642857142857144</v>
      </c>
      <c r="AS2590">
        <f ca="1">P2590/J2590</f>
        <v>4.6503708502562316E-2</v>
      </c>
    </row>
    <row r="2591" spans="1:45" x14ac:dyDescent="0.4">
      <c r="A2591">
        <f t="shared" si="1391"/>
        <v>201903</v>
      </c>
      <c r="B2591" t="s">
        <v>586</v>
      </c>
      <c r="C2591" t="s">
        <v>647</v>
      </c>
      <c r="D2591" t="str">
        <f t="shared" ca="1" si="1416"/>
        <v>I102</v>
      </c>
      <c r="E2591">
        <f t="shared" ca="1" si="1397"/>
        <v>15</v>
      </c>
      <c r="F2591">
        <f t="shared" ca="1" si="1398"/>
        <v>11</v>
      </c>
      <c r="G2591" t="str">
        <f t="shared" ca="1" si="1413"/>
        <v>S11</v>
      </c>
      <c r="H2591" t="str">
        <f t="shared" ca="1" si="1414"/>
        <v>S113</v>
      </c>
      <c r="I2591">
        <f ca="1">VLOOKUP(D2591,PRC!$A$2:$B$21,2,0)*E2591</f>
        <v>600000</v>
      </c>
      <c r="J2591">
        <f t="shared" ca="1" si="1399"/>
        <v>515996</v>
      </c>
      <c r="K2591">
        <f ca="1">VLOOKUP(D2591,PRC!$A$1:$C$21,3,0)*E2591</f>
        <v>282000</v>
      </c>
      <c r="L2591">
        <f t="shared" ca="1" si="1400"/>
        <v>42000</v>
      </c>
      <c r="M2591">
        <f t="shared" ca="1" si="1401"/>
        <v>18000</v>
      </c>
      <c r="N2591">
        <f t="shared" ca="1" si="1402"/>
        <v>120000</v>
      </c>
      <c r="O2591">
        <f t="shared" ca="1" si="1403"/>
        <v>48000</v>
      </c>
      <c r="P2591">
        <f t="shared" ca="1" si="1415"/>
        <v>5996</v>
      </c>
      <c r="Q2591">
        <f ca="1">IF(P2591&gt;0,1,0)</f>
        <v>1</v>
      </c>
      <c r="R2591">
        <f t="shared" ca="1" si="1404"/>
        <v>14</v>
      </c>
      <c r="S2591">
        <f t="shared" ca="1" si="1405"/>
        <v>7</v>
      </c>
      <c r="T2591">
        <f t="shared" ca="1" si="1406"/>
        <v>3</v>
      </c>
      <c r="U2591">
        <f t="shared" ca="1" si="1407"/>
        <v>20</v>
      </c>
      <c r="V2591">
        <f t="shared" ca="1" si="1408"/>
        <v>8</v>
      </c>
      <c r="X2591">
        <f t="shared" si="1410"/>
        <v>2591</v>
      </c>
      <c r="Y2591">
        <f t="shared" si="1411"/>
        <v>2452</v>
      </c>
      <c r="Z2591">
        <f t="shared" si="1412"/>
        <v>2453</v>
      </c>
      <c r="AA2591">
        <f t="shared" si="1409"/>
        <v>2951</v>
      </c>
      <c r="AB2591">
        <f t="shared" si="1392"/>
        <v>500</v>
      </c>
      <c r="AM2591" t="str">
        <f t="shared" si="1393"/>
        <v>201903LP</v>
      </c>
      <c r="AN2591">
        <f t="shared" ca="1" si="1417"/>
        <v>14.00066666666666</v>
      </c>
      <c r="AO2591">
        <f t="shared" ca="1" si="1418"/>
        <v>7.0000000000000009</v>
      </c>
      <c r="AP2591">
        <f t="shared" ca="1" si="1394"/>
        <v>3</v>
      </c>
      <c r="AQ2591">
        <f t="shared" ca="1" si="1395"/>
        <v>20</v>
      </c>
      <c r="AR2591">
        <f t="shared" ca="1" si="1396"/>
        <v>8</v>
      </c>
      <c r="AS2591">
        <f ca="1">P2591/J2591</f>
        <v>1.1620245118179211E-2</v>
      </c>
    </row>
    <row r="2592" spans="1:45" x14ac:dyDescent="0.4">
      <c r="A2592">
        <f t="shared" si="1391"/>
        <v>201903</v>
      </c>
      <c r="B2592" t="s">
        <v>587</v>
      </c>
      <c r="C2592" t="s">
        <v>647</v>
      </c>
      <c r="D2592" t="str">
        <f t="shared" ca="1" si="1416"/>
        <v>I106</v>
      </c>
      <c r="E2592">
        <f t="shared" ca="1" si="1397"/>
        <v>14</v>
      </c>
      <c r="F2592">
        <f t="shared" ca="1" si="1398"/>
        <v>10</v>
      </c>
      <c r="G2592" t="str">
        <f t="shared" ca="1" si="1413"/>
        <v>S11</v>
      </c>
      <c r="H2592" t="str">
        <f t="shared" ca="1" si="1414"/>
        <v>S118</v>
      </c>
      <c r="I2592">
        <f ca="1">VLOOKUP(D2592,PRC!$A$2:$B$21,2,0)*E2592</f>
        <v>280000</v>
      </c>
      <c r="J2592">
        <f t="shared" ca="1" si="1399"/>
        <v>249196</v>
      </c>
      <c r="K2592">
        <f ca="1">VLOOKUP(D2592,PRC!$A$1:$C$21,3,0)*E2592</f>
        <v>148400</v>
      </c>
      <c r="L2592">
        <f t="shared" ca="1" si="1400"/>
        <v>25000</v>
      </c>
      <c r="M2592">
        <f t="shared" ca="1" si="1401"/>
        <v>6000</v>
      </c>
      <c r="N2592">
        <f t="shared" ca="1" si="1402"/>
        <v>31000</v>
      </c>
      <c r="O2592">
        <f t="shared" ca="1" si="1403"/>
        <v>14000</v>
      </c>
      <c r="P2592">
        <f t="shared" ca="1" si="1415"/>
        <v>24796</v>
      </c>
      <c r="Q2592">
        <f ca="1">IF(P2592&gt;0,1,0)</f>
        <v>1</v>
      </c>
      <c r="R2592">
        <f t="shared" ca="1" si="1404"/>
        <v>11</v>
      </c>
      <c r="S2592">
        <f t="shared" ca="1" si="1405"/>
        <v>9</v>
      </c>
      <c r="T2592">
        <f t="shared" ca="1" si="1406"/>
        <v>2</v>
      </c>
      <c r="U2592">
        <f t="shared" ca="1" si="1407"/>
        <v>11</v>
      </c>
      <c r="V2592">
        <f t="shared" ca="1" si="1408"/>
        <v>5</v>
      </c>
      <c r="X2592">
        <f t="shared" si="1410"/>
        <v>2592</v>
      </c>
      <c r="Y2592">
        <f t="shared" si="1411"/>
        <v>2452</v>
      </c>
      <c r="Z2592">
        <f t="shared" si="1412"/>
        <v>2453</v>
      </c>
      <c r="AA2592">
        <f t="shared" si="1409"/>
        <v>2951</v>
      </c>
      <c r="AB2592">
        <f t="shared" si="1392"/>
        <v>500</v>
      </c>
      <c r="AM2592" t="str">
        <f t="shared" si="1393"/>
        <v>201903LP</v>
      </c>
      <c r="AN2592">
        <f t="shared" ca="1" si="1417"/>
        <v>11.001428571428573</v>
      </c>
      <c r="AO2592">
        <f t="shared" ca="1" si="1418"/>
        <v>8.9285714285714288</v>
      </c>
      <c r="AP2592">
        <f t="shared" ca="1" si="1394"/>
        <v>2.1428571428571428</v>
      </c>
      <c r="AQ2592">
        <f t="shared" ca="1" si="1395"/>
        <v>11.071428571428571</v>
      </c>
      <c r="AR2592">
        <f t="shared" ca="1" si="1396"/>
        <v>5</v>
      </c>
      <c r="AS2592">
        <f ca="1">P2592/J2592</f>
        <v>9.9504004879693089E-2</v>
      </c>
    </row>
    <row r="2593" spans="1:45" x14ac:dyDescent="0.4">
      <c r="A2593">
        <f t="shared" si="1391"/>
        <v>201903</v>
      </c>
      <c r="B2593" t="s">
        <v>588</v>
      </c>
      <c r="C2593" t="s">
        <v>647</v>
      </c>
      <c r="D2593" t="str">
        <f t="shared" ca="1" si="1416"/>
        <v>I109</v>
      </c>
      <c r="E2593">
        <f t="shared" ca="1" si="1397"/>
        <v>10</v>
      </c>
      <c r="F2593">
        <f t="shared" ca="1" si="1398"/>
        <v>15</v>
      </c>
      <c r="G2593" t="str">
        <f t="shared" ca="1" si="1413"/>
        <v>S11</v>
      </c>
      <c r="H2593" t="str">
        <f t="shared" ca="1" si="1414"/>
        <v>S112</v>
      </c>
      <c r="I2593">
        <f ca="1">VLOOKUP(D2593,PRC!$A$2:$B$21,2,0)*E2593</f>
        <v>5000000</v>
      </c>
      <c r="J2593">
        <f t="shared" ca="1" si="1399"/>
        <v>4499996</v>
      </c>
      <c r="K2593">
        <f ca="1">VLOOKUP(D2593,PRC!$A$1:$C$21,3,0)*E2593</f>
        <v>2000000</v>
      </c>
      <c r="L2593">
        <f t="shared" ca="1" si="1400"/>
        <v>450000</v>
      </c>
      <c r="M2593">
        <f t="shared" ca="1" si="1401"/>
        <v>100000</v>
      </c>
      <c r="N2593">
        <f t="shared" ca="1" si="1402"/>
        <v>700000</v>
      </c>
      <c r="O2593">
        <f t="shared" ca="1" si="1403"/>
        <v>300000</v>
      </c>
      <c r="P2593">
        <f t="shared" ca="1" si="1415"/>
        <v>949996</v>
      </c>
      <c r="Q2593">
        <f ca="1">IF(P2593&gt;0,1,0)</f>
        <v>1</v>
      </c>
      <c r="R2593">
        <f t="shared" ca="1" si="1404"/>
        <v>10</v>
      </c>
      <c r="S2593">
        <f t="shared" ca="1" si="1405"/>
        <v>9</v>
      </c>
      <c r="T2593">
        <f t="shared" ca="1" si="1406"/>
        <v>2</v>
      </c>
      <c r="U2593">
        <f t="shared" ca="1" si="1407"/>
        <v>14</v>
      </c>
      <c r="V2593">
        <f t="shared" ca="1" si="1408"/>
        <v>6</v>
      </c>
      <c r="X2593">
        <f t="shared" si="1410"/>
        <v>2593</v>
      </c>
      <c r="Y2593">
        <f t="shared" si="1411"/>
        <v>2452</v>
      </c>
      <c r="Z2593">
        <f t="shared" si="1412"/>
        <v>2453</v>
      </c>
      <c r="AA2593">
        <f t="shared" si="1409"/>
        <v>2951</v>
      </c>
      <c r="AB2593">
        <f t="shared" si="1392"/>
        <v>500</v>
      </c>
      <c r="AM2593" t="str">
        <f t="shared" si="1393"/>
        <v>201903LP</v>
      </c>
      <c r="AN2593">
        <f t="shared" ca="1" si="1417"/>
        <v>10.000080000000001</v>
      </c>
      <c r="AO2593">
        <f t="shared" ca="1" si="1418"/>
        <v>9</v>
      </c>
      <c r="AP2593">
        <f t="shared" ca="1" si="1394"/>
        <v>2</v>
      </c>
      <c r="AQ2593">
        <f t="shared" ca="1" si="1395"/>
        <v>14.000000000000002</v>
      </c>
      <c r="AR2593">
        <f t="shared" ca="1" si="1396"/>
        <v>6</v>
      </c>
      <c r="AS2593">
        <f ca="1">P2593/J2593</f>
        <v>0.21111040987591989</v>
      </c>
    </row>
    <row r="2594" spans="1:45" x14ac:dyDescent="0.4">
      <c r="A2594">
        <f t="shared" si="1391"/>
        <v>201903</v>
      </c>
      <c r="B2594" t="s">
        <v>589</v>
      </c>
      <c r="C2594" t="s">
        <v>647</v>
      </c>
      <c r="D2594" t="str">
        <f t="shared" ca="1" si="1416"/>
        <v>I117</v>
      </c>
      <c r="E2594">
        <f t="shared" ca="1" si="1397"/>
        <v>13</v>
      </c>
      <c r="F2594">
        <f t="shared" ca="1" si="1398"/>
        <v>14</v>
      </c>
      <c r="G2594" t="str">
        <f t="shared" ca="1" si="1413"/>
        <v>S10</v>
      </c>
      <c r="H2594" t="str">
        <f t="shared" ca="1" si="1414"/>
        <v>S103</v>
      </c>
      <c r="I2594">
        <f ca="1">VLOOKUP(D2594,PRC!$A$2:$B$21,2,0)*E2594</f>
        <v>32500000</v>
      </c>
      <c r="J2594">
        <f t="shared" ca="1" si="1399"/>
        <v>27949996</v>
      </c>
      <c r="K2594">
        <f ca="1">VLOOKUP(D2594,PRC!$A$1:$C$21,3,0)*E2594</f>
        <v>14950000</v>
      </c>
      <c r="L2594">
        <f t="shared" ca="1" si="1400"/>
        <v>3250000</v>
      </c>
      <c r="M2594">
        <f t="shared" ca="1" si="1401"/>
        <v>650000</v>
      </c>
      <c r="N2594">
        <f t="shared" ca="1" si="1402"/>
        <v>3250000</v>
      </c>
      <c r="O2594">
        <f t="shared" ca="1" si="1403"/>
        <v>3250000</v>
      </c>
      <c r="P2594">
        <f t="shared" ca="1" si="1415"/>
        <v>2599996</v>
      </c>
      <c r="Q2594">
        <f ca="1">IF(P2594&gt;0,1,0)</f>
        <v>1</v>
      </c>
      <c r="R2594">
        <f t="shared" ca="1" si="1404"/>
        <v>14</v>
      </c>
      <c r="S2594">
        <f t="shared" ca="1" si="1405"/>
        <v>10</v>
      </c>
      <c r="T2594">
        <f t="shared" ca="1" si="1406"/>
        <v>2</v>
      </c>
      <c r="U2594">
        <f t="shared" ca="1" si="1407"/>
        <v>10</v>
      </c>
      <c r="V2594">
        <f t="shared" ca="1" si="1408"/>
        <v>10</v>
      </c>
      <c r="X2594">
        <f t="shared" si="1410"/>
        <v>2594</v>
      </c>
      <c r="Y2594">
        <f t="shared" si="1411"/>
        <v>2452</v>
      </c>
      <c r="Z2594">
        <f t="shared" si="1412"/>
        <v>2453</v>
      </c>
      <c r="AA2594">
        <f t="shared" si="1409"/>
        <v>2951</v>
      </c>
      <c r="AB2594">
        <f t="shared" si="1392"/>
        <v>500</v>
      </c>
      <c r="AM2594" t="str">
        <f t="shared" si="1393"/>
        <v>201903LP</v>
      </c>
      <c r="AN2594">
        <f t="shared" ca="1" si="1417"/>
        <v>14.000012307692311</v>
      </c>
      <c r="AO2594">
        <f t="shared" ca="1" si="1418"/>
        <v>10</v>
      </c>
      <c r="AP2594">
        <f t="shared" ca="1" si="1394"/>
        <v>2</v>
      </c>
      <c r="AQ2594">
        <f t="shared" ca="1" si="1395"/>
        <v>10</v>
      </c>
      <c r="AR2594">
        <f t="shared" ca="1" si="1396"/>
        <v>10</v>
      </c>
      <c r="AS2594">
        <f ca="1">P2594/J2594</f>
        <v>9.3023126014043084E-2</v>
      </c>
    </row>
    <row r="2595" spans="1:45" x14ac:dyDescent="0.4">
      <c r="A2595">
        <f t="shared" si="1391"/>
        <v>201903</v>
      </c>
      <c r="B2595" t="s">
        <v>590</v>
      </c>
      <c r="C2595" t="s">
        <v>647</v>
      </c>
      <c r="D2595" t="str">
        <f t="shared" ca="1" si="1416"/>
        <v>I116</v>
      </c>
      <c r="E2595">
        <f t="shared" ca="1" si="1397"/>
        <v>13</v>
      </c>
      <c r="F2595">
        <f t="shared" ca="1" si="1398"/>
        <v>12</v>
      </c>
      <c r="G2595" t="str">
        <f t="shared" ca="1" si="1413"/>
        <v>S11</v>
      </c>
      <c r="H2595" t="str">
        <f t="shared" ca="1" si="1414"/>
        <v>S117</v>
      </c>
      <c r="I2595">
        <f ca="1">VLOOKUP(D2595,PRC!$A$2:$B$21,2,0)*E2595</f>
        <v>18980000</v>
      </c>
      <c r="J2595">
        <f t="shared" ca="1" si="1399"/>
        <v>16322796</v>
      </c>
      <c r="K2595">
        <f ca="1">VLOOKUP(D2595,PRC!$A$1:$C$21,3,0)*E2595</f>
        <v>11388000</v>
      </c>
      <c r="L2595">
        <f t="shared" ca="1" si="1400"/>
        <v>949000</v>
      </c>
      <c r="M2595">
        <f t="shared" ca="1" si="1401"/>
        <v>380000</v>
      </c>
      <c r="N2595">
        <f t="shared" ca="1" si="1402"/>
        <v>1898000</v>
      </c>
      <c r="O2595">
        <f t="shared" ca="1" si="1403"/>
        <v>1329000</v>
      </c>
      <c r="P2595">
        <f t="shared" ca="1" si="1415"/>
        <v>378796</v>
      </c>
      <c r="Q2595">
        <f ca="1">IF(P2595&gt;0,1,0)</f>
        <v>1</v>
      </c>
      <c r="R2595">
        <f t="shared" ca="1" si="1404"/>
        <v>14</v>
      </c>
      <c r="S2595">
        <f t="shared" ca="1" si="1405"/>
        <v>5</v>
      </c>
      <c r="T2595">
        <f t="shared" ca="1" si="1406"/>
        <v>2</v>
      </c>
      <c r="U2595">
        <f t="shared" ca="1" si="1407"/>
        <v>10</v>
      </c>
      <c r="V2595">
        <f t="shared" ca="1" si="1408"/>
        <v>7</v>
      </c>
      <c r="X2595">
        <f t="shared" si="1410"/>
        <v>2595</v>
      </c>
      <c r="Y2595">
        <f t="shared" si="1411"/>
        <v>2452</v>
      </c>
      <c r="Z2595">
        <f t="shared" si="1412"/>
        <v>2453</v>
      </c>
      <c r="AA2595">
        <f t="shared" si="1409"/>
        <v>2951</v>
      </c>
      <c r="AB2595">
        <f t="shared" si="1392"/>
        <v>500</v>
      </c>
      <c r="AM2595" t="str">
        <f t="shared" si="1393"/>
        <v>201903LP</v>
      </c>
      <c r="AN2595">
        <f t="shared" ca="1" si="1417"/>
        <v>14.000021074815594</v>
      </c>
      <c r="AO2595">
        <f t="shared" ca="1" si="1418"/>
        <v>5</v>
      </c>
      <c r="AP2595">
        <f t="shared" ca="1" si="1394"/>
        <v>2.0021074815595363</v>
      </c>
      <c r="AQ2595">
        <f t="shared" ca="1" si="1395"/>
        <v>10</v>
      </c>
      <c r="AR2595">
        <f t="shared" ca="1" si="1396"/>
        <v>7.0021074815595359</v>
      </c>
      <c r="AS2595">
        <f ca="1">P2595/J2595</f>
        <v>2.3206563385341581E-2</v>
      </c>
    </row>
    <row r="2596" spans="1:45" x14ac:dyDescent="0.4">
      <c r="A2596">
        <f t="shared" si="1391"/>
        <v>201903</v>
      </c>
      <c r="B2596" t="s">
        <v>591</v>
      </c>
      <c r="C2596" t="s">
        <v>647</v>
      </c>
      <c r="D2596" t="str">
        <f t="shared" ca="1" si="1416"/>
        <v>I120</v>
      </c>
      <c r="E2596">
        <f t="shared" ca="1" si="1397"/>
        <v>13</v>
      </c>
      <c r="F2596">
        <f t="shared" ca="1" si="1398"/>
        <v>15</v>
      </c>
      <c r="G2596" t="str">
        <f t="shared" ca="1" si="1413"/>
        <v>S10</v>
      </c>
      <c r="H2596" t="str">
        <f t="shared" ca="1" si="1414"/>
        <v>S106</v>
      </c>
      <c r="I2596">
        <f ca="1">VLOOKUP(D2596,PRC!$A$2:$B$21,2,0)*E2596</f>
        <v>55900000</v>
      </c>
      <c r="J2596">
        <f t="shared" ca="1" si="1399"/>
        <v>49191996</v>
      </c>
      <c r="K2596">
        <f ca="1">VLOOKUP(D2596,PRC!$A$1:$C$21,3,0)*E2596</f>
        <v>25155000</v>
      </c>
      <c r="L2596">
        <f t="shared" ca="1" si="1400"/>
        <v>4472000</v>
      </c>
      <c r="M2596">
        <f t="shared" ca="1" si="1401"/>
        <v>1118000</v>
      </c>
      <c r="N2596">
        <f t="shared" ca="1" si="1402"/>
        <v>5590000</v>
      </c>
      <c r="O2596">
        <f t="shared" ca="1" si="1403"/>
        <v>4472000</v>
      </c>
      <c r="P2596">
        <f t="shared" ca="1" si="1415"/>
        <v>8384996</v>
      </c>
      <c r="Q2596">
        <f ca="1">IF(P2596&gt;0,1,0)</f>
        <v>1</v>
      </c>
      <c r="R2596">
        <f t="shared" ca="1" si="1404"/>
        <v>12</v>
      </c>
      <c r="S2596">
        <f t="shared" ca="1" si="1405"/>
        <v>8</v>
      </c>
      <c r="T2596">
        <f t="shared" ca="1" si="1406"/>
        <v>2</v>
      </c>
      <c r="U2596">
        <f t="shared" ca="1" si="1407"/>
        <v>10</v>
      </c>
      <c r="V2596">
        <f t="shared" ca="1" si="1408"/>
        <v>8</v>
      </c>
      <c r="X2596">
        <f t="shared" si="1410"/>
        <v>2596</v>
      </c>
      <c r="Y2596">
        <f t="shared" si="1411"/>
        <v>2452</v>
      </c>
      <c r="Z2596">
        <f t="shared" si="1412"/>
        <v>2453</v>
      </c>
      <c r="AA2596">
        <f t="shared" si="1409"/>
        <v>2951</v>
      </c>
      <c r="AB2596">
        <f t="shared" si="1392"/>
        <v>500</v>
      </c>
      <c r="AM2596" t="str">
        <f t="shared" si="1393"/>
        <v>201903LP</v>
      </c>
      <c r="AN2596">
        <f t="shared" ca="1" si="1417"/>
        <v>12.000007155635062</v>
      </c>
      <c r="AO2596">
        <f t="shared" ca="1" si="1418"/>
        <v>8</v>
      </c>
      <c r="AP2596">
        <f t="shared" ca="1" si="1394"/>
        <v>2</v>
      </c>
      <c r="AQ2596">
        <f t="shared" ca="1" si="1395"/>
        <v>10</v>
      </c>
      <c r="AR2596">
        <f t="shared" ca="1" si="1396"/>
        <v>8</v>
      </c>
      <c r="AS2596">
        <f ca="1">P2596/J2596</f>
        <v>0.17045447800085201</v>
      </c>
    </row>
    <row r="2597" spans="1:45" x14ac:dyDescent="0.4">
      <c r="A2597">
        <f t="shared" si="1391"/>
        <v>201903</v>
      </c>
      <c r="B2597" t="s">
        <v>592</v>
      </c>
      <c r="C2597" t="s">
        <v>647</v>
      </c>
      <c r="D2597" t="str">
        <f t="shared" ca="1" si="1416"/>
        <v>I101</v>
      </c>
      <c r="E2597">
        <f t="shared" ca="1" si="1397"/>
        <v>11</v>
      </c>
      <c r="F2597">
        <f t="shared" ca="1" si="1398"/>
        <v>13</v>
      </c>
      <c r="G2597" t="str">
        <f t="shared" ca="1" si="1413"/>
        <v>S11</v>
      </c>
      <c r="H2597" t="str">
        <f t="shared" ca="1" si="1414"/>
        <v>S110</v>
      </c>
      <c r="I2597">
        <f ca="1">VLOOKUP(D2597,PRC!$A$2:$B$21,2,0)*E2597</f>
        <v>330000</v>
      </c>
      <c r="J2597">
        <f t="shared" ca="1" si="1399"/>
        <v>290396</v>
      </c>
      <c r="K2597">
        <f ca="1">VLOOKUP(D2597,PRC!$A$1:$C$21,3,0)*E2597</f>
        <v>171600</v>
      </c>
      <c r="L2597">
        <f t="shared" ca="1" si="1400"/>
        <v>17000</v>
      </c>
      <c r="M2597">
        <f t="shared" ca="1" si="1401"/>
        <v>3000</v>
      </c>
      <c r="N2597">
        <f t="shared" ca="1" si="1402"/>
        <v>46000</v>
      </c>
      <c r="O2597">
        <f t="shared" ca="1" si="1403"/>
        <v>33000</v>
      </c>
      <c r="P2597">
        <f t="shared" ca="1" si="1415"/>
        <v>19796</v>
      </c>
      <c r="Q2597">
        <f ca="1">IF(P2597&gt;0,1,0)</f>
        <v>1</v>
      </c>
      <c r="R2597">
        <f t="shared" ca="1" si="1404"/>
        <v>12</v>
      </c>
      <c r="S2597">
        <f t="shared" ca="1" si="1405"/>
        <v>5</v>
      </c>
      <c r="T2597">
        <f t="shared" ca="1" si="1406"/>
        <v>1</v>
      </c>
      <c r="U2597">
        <f t="shared" ca="1" si="1407"/>
        <v>14</v>
      </c>
      <c r="V2597">
        <f t="shared" ca="1" si="1408"/>
        <v>10</v>
      </c>
      <c r="X2597">
        <f t="shared" si="1410"/>
        <v>2597</v>
      </c>
      <c r="Y2597">
        <f t="shared" si="1411"/>
        <v>2452</v>
      </c>
      <c r="Z2597">
        <f t="shared" si="1412"/>
        <v>2453</v>
      </c>
      <c r="AA2597">
        <f t="shared" si="1409"/>
        <v>2951</v>
      </c>
      <c r="AB2597">
        <f t="shared" si="1392"/>
        <v>500</v>
      </c>
      <c r="AM2597" t="str">
        <f t="shared" si="1393"/>
        <v>201903LP</v>
      </c>
      <c r="AN2597">
        <f t="shared" ca="1" si="1417"/>
        <v>12.001212121212124</v>
      </c>
      <c r="AO2597">
        <f t="shared" ca="1" si="1418"/>
        <v>5.1515151515151514</v>
      </c>
      <c r="AP2597">
        <f t="shared" ca="1" si="1394"/>
        <v>0.90909090909090906</v>
      </c>
      <c r="AQ2597">
        <f t="shared" ca="1" si="1395"/>
        <v>13.939393939393941</v>
      </c>
      <c r="AR2597">
        <f t="shared" ca="1" si="1396"/>
        <v>10</v>
      </c>
      <c r="AS2597">
        <f ca="1">P2597/J2597</f>
        <v>6.8168983043843584E-2</v>
      </c>
    </row>
    <row r="2598" spans="1:45" x14ac:dyDescent="0.4">
      <c r="A2598">
        <f t="shared" si="1391"/>
        <v>201903</v>
      </c>
      <c r="B2598" t="s">
        <v>593</v>
      </c>
      <c r="C2598" t="s">
        <v>647</v>
      </c>
      <c r="D2598" t="str">
        <f t="shared" ca="1" si="1416"/>
        <v>I105</v>
      </c>
      <c r="E2598">
        <f t="shared" ca="1" si="1397"/>
        <v>11</v>
      </c>
      <c r="F2598">
        <f t="shared" ca="1" si="1398"/>
        <v>13</v>
      </c>
      <c r="G2598" t="str">
        <f t="shared" ca="1" si="1413"/>
        <v>S11</v>
      </c>
      <c r="H2598" t="str">
        <f t="shared" ca="1" si="1414"/>
        <v>S115</v>
      </c>
      <c r="I2598">
        <f ca="1">VLOOKUP(D2598,PRC!$A$2:$B$21,2,0)*E2598</f>
        <v>1100000</v>
      </c>
      <c r="J2598">
        <f t="shared" ca="1" si="1399"/>
        <v>978996</v>
      </c>
      <c r="K2598">
        <f ca="1">VLOOKUP(D2598,PRC!$A$1:$C$21,3,0)*E2598</f>
        <v>649000</v>
      </c>
      <c r="L2598">
        <f t="shared" ca="1" si="1400"/>
        <v>88000</v>
      </c>
      <c r="M2598">
        <f t="shared" ca="1" si="1401"/>
        <v>11000</v>
      </c>
      <c r="N2598">
        <f t="shared" ca="1" si="1402"/>
        <v>176000</v>
      </c>
      <c r="O2598">
        <f t="shared" ca="1" si="1403"/>
        <v>55000</v>
      </c>
      <c r="P2598">
        <f t="shared" ca="1" si="1415"/>
        <v>-4</v>
      </c>
      <c r="Q2598">
        <f ca="1">IF(P2598&gt;0,1,0)</f>
        <v>0</v>
      </c>
      <c r="R2598">
        <f t="shared" ca="1" si="1404"/>
        <v>11</v>
      </c>
      <c r="S2598">
        <f t="shared" ca="1" si="1405"/>
        <v>8</v>
      </c>
      <c r="T2598">
        <f t="shared" ca="1" si="1406"/>
        <v>1</v>
      </c>
      <c r="U2598">
        <f t="shared" ca="1" si="1407"/>
        <v>16</v>
      </c>
      <c r="V2598">
        <f t="shared" ca="1" si="1408"/>
        <v>5</v>
      </c>
      <c r="X2598">
        <f t="shared" si="1410"/>
        <v>2598</v>
      </c>
      <c r="Y2598">
        <f t="shared" si="1411"/>
        <v>2452</v>
      </c>
      <c r="Z2598">
        <f t="shared" si="1412"/>
        <v>2453</v>
      </c>
      <c r="AA2598">
        <f t="shared" si="1409"/>
        <v>2951</v>
      </c>
      <c r="AB2598">
        <f t="shared" si="1392"/>
        <v>500</v>
      </c>
      <c r="AM2598" t="str">
        <f t="shared" si="1393"/>
        <v>201903LP</v>
      </c>
      <c r="AN2598">
        <f t="shared" ca="1" si="1417"/>
        <v>11.000363636363641</v>
      </c>
      <c r="AO2598">
        <f t="shared" ca="1" si="1418"/>
        <v>8</v>
      </c>
      <c r="AP2598">
        <f t="shared" ca="1" si="1394"/>
        <v>1</v>
      </c>
      <c r="AQ2598">
        <f t="shared" ca="1" si="1395"/>
        <v>16</v>
      </c>
      <c r="AR2598">
        <f t="shared" ca="1" si="1396"/>
        <v>5</v>
      </c>
      <c r="AS2598">
        <f ca="1">P2598/J2598</f>
        <v>-4.0858185324556993E-6</v>
      </c>
    </row>
    <row r="2599" spans="1:45" x14ac:dyDescent="0.4">
      <c r="A2599">
        <f t="shared" si="1391"/>
        <v>201903</v>
      </c>
      <c r="B2599" t="s">
        <v>594</v>
      </c>
      <c r="C2599" t="s">
        <v>647</v>
      </c>
      <c r="D2599" t="str">
        <f t="shared" ca="1" si="1416"/>
        <v>I110</v>
      </c>
      <c r="E2599">
        <f t="shared" ca="1" si="1397"/>
        <v>9</v>
      </c>
      <c r="F2599">
        <f t="shared" ca="1" si="1398"/>
        <v>14</v>
      </c>
      <c r="G2599" t="str">
        <f t="shared" ca="1" si="1413"/>
        <v>S10</v>
      </c>
      <c r="H2599" t="str">
        <f t="shared" ca="1" si="1414"/>
        <v>S102</v>
      </c>
      <c r="I2599">
        <f ca="1">VLOOKUP(D2599,PRC!$A$2:$B$21,2,0)*E2599</f>
        <v>2700000</v>
      </c>
      <c r="J2599">
        <f t="shared" ca="1" si="1399"/>
        <v>2294996</v>
      </c>
      <c r="K2599">
        <f ca="1">VLOOKUP(D2599,PRC!$A$1:$C$21,3,0)*E2599</f>
        <v>1242000</v>
      </c>
      <c r="L2599">
        <f t="shared" ca="1" si="1400"/>
        <v>162000</v>
      </c>
      <c r="M2599">
        <f t="shared" ca="1" si="1401"/>
        <v>81000</v>
      </c>
      <c r="N2599">
        <f t="shared" ca="1" si="1402"/>
        <v>324000</v>
      </c>
      <c r="O2599">
        <f t="shared" ca="1" si="1403"/>
        <v>135000</v>
      </c>
      <c r="P2599">
        <f t="shared" ca="1" si="1415"/>
        <v>350996</v>
      </c>
      <c r="Q2599">
        <f ca="1">IF(P2599&gt;0,1,0)</f>
        <v>1</v>
      </c>
      <c r="R2599">
        <f t="shared" ca="1" si="1404"/>
        <v>15</v>
      </c>
      <c r="S2599">
        <f t="shared" ca="1" si="1405"/>
        <v>6</v>
      </c>
      <c r="T2599">
        <f t="shared" ca="1" si="1406"/>
        <v>3</v>
      </c>
      <c r="U2599">
        <f t="shared" ca="1" si="1407"/>
        <v>12</v>
      </c>
      <c r="V2599">
        <f t="shared" ca="1" si="1408"/>
        <v>5</v>
      </c>
      <c r="X2599">
        <f t="shared" si="1410"/>
        <v>2599</v>
      </c>
      <c r="Y2599">
        <f t="shared" si="1411"/>
        <v>2452</v>
      </c>
      <c r="Z2599">
        <f t="shared" si="1412"/>
        <v>2453</v>
      </c>
      <c r="AA2599">
        <f t="shared" si="1409"/>
        <v>2951</v>
      </c>
      <c r="AB2599">
        <f t="shared" si="1392"/>
        <v>500</v>
      </c>
      <c r="AM2599" t="str">
        <f t="shared" si="1393"/>
        <v>201903LP</v>
      </c>
      <c r="AN2599">
        <f t="shared" ca="1" si="1417"/>
        <v>15.000148148148151</v>
      </c>
      <c r="AO2599">
        <f t="shared" ca="1" si="1418"/>
        <v>6</v>
      </c>
      <c r="AP2599">
        <f t="shared" ca="1" si="1394"/>
        <v>3</v>
      </c>
      <c r="AQ2599">
        <f t="shared" ca="1" si="1395"/>
        <v>12</v>
      </c>
      <c r="AR2599">
        <f t="shared" ca="1" si="1396"/>
        <v>5</v>
      </c>
      <c r="AS2599">
        <f ca="1">P2599/J2599</f>
        <v>0.15293970011276709</v>
      </c>
    </row>
    <row r="2600" spans="1:45" x14ac:dyDescent="0.4">
      <c r="A2600">
        <f t="shared" si="1391"/>
        <v>201903</v>
      </c>
      <c r="B2600" t="s">
        <v>595</v>
      </c>
      <c r="C2600" t="s">
        <v>647</v>
      </c>
      <c r="D2600" t="str">
        <f t="shared" ca="1" si="1416"/>
        <v>I119</v>
      </c>
      <c r="E2600">
        <f t="shared" ca="1" si="1397"/>
        <v>8</v>
      </c>
      <c r="F2600">
        <f t="shared" ca="1" si="1398"/>
        <v>10</v>
      </c>
      <c r="G2600" t="str">
        <f t="shared" ca="1" si="1413"/>
        <v>S10</v>
      </c>
      <c r="H2600" t="str">
        <f t="shared" ca="1" si="1414"/>
        <v>S104</v>
      </c>
      <c r="I2600">
        <f ca="1">VLOOKUP(D2600,PRC!$A$2:$B$21,2,0)*E2600</f>
        <v>760000</v>
      </c>
      <c r="J2600">
        <f t="shared" ca="1" si="1399"/>
        <v>645996</v>
      </c>
      <c r="K2600">
        <f ca="1">VLOOKUP(D2600,PRC!$A$1:$C$21,3,0)*E2600</f>
        <v>364800</v>
      </c>
      <c r="L2600">
        <f t="shared" ca="1" si="1400"/>
        <v>76000</v>
      </c>
      <c r="M2600">
        <f t="shared" ca="1" si="1401"/>
        <v>23000</v>
      </c>
      <c r="N2600">
        <f t="shared" ca="1" si="1402"/>
        <v>76000</v>
      </c>
      <c r="O2600">
        <f t="shared" ca="1" si="1403"/>
        <v>53000</v>
      </c>
      <c r="P2600">
        <f t="shared" ca="1" si="1415"/>
        <v>53196</v>
      </c>
      <c r="Q2600">
        <f ca="1">IF(P2600&gt;0,1,0)</f>
        <v>1</v>
      </c>
      <c r="R2600">
        <f t="shared" ca="1" si="1404"/>
        <v>15</v>
      </c>
      <c r="S2600">
        <f t="shared" ca="1" si="1405"/>
        <v>10</v>
      </c>
      <c r="T2600">
        <f t="shared" ca="1" si="1406"/>
        <v>3</v>
      </c>
      <c r="U2600">
        <f t="shared" ca="1" si="1407"/>
        <v>10</v>
      </c>
      <c r="V2600">
        <f t="shared" ca="1" si="1408"/>
        <v>7</v>
      </c>
      <c r="X2600">
        <f t="shared" si="1410"/>
        <v>2600</v>
      </c>
      <c r="Y2600">
        <f t="shared" si="1411"/>
        <v>2452</v>
      </c>
      <c r="Z2600">
        <f t="shared" si="1412"/>
        <v>2453</v>
      </c>
      <c r="AA2600">
        <f t="shared" si="1409"/>
        <v>2951</v>
      </c>
      <c r="AB2600">
        <f t="shared" si="1392"/>
        <v>500</v>
      </c>
      <c r="AM2600" t="str">
        <f t="shared" si="1393"/>
        <v>201903LP</v>
      </c>
      <c r="AN2600">
        <f t="shared" ca="1" si="1417"/>
        <v>15.000526315789475</v>
      </c>
      <c r="AO2600">
        <f t="shared" ca="1" si="1418"/>
        <v>10</v>
      </c>
      <c r="AP2600">
        <f t="shared" ca="1" si="1394"/>
        <v>3.0263157894736841</v>
      </c>
      <c r="AQ2600">
        <f t="shared" ca="1" si="1395"/>
        <v>10</v>
      </c>
      <c r="AR2600">
        <f t="shared" ca="1" si="1396"/>
        <v>6.973684210526315</v>
      </c>
      <c r="AS2600">
        <f ca="1">P2600/J2600</f>
        <v>8.2347259116155522E-2</v>
      </c>
    </row>
    <row r="2601" spans="1:45" x14ac:dyDescent="0.4">
      <c r="A2601">
        <f t="shared" si="1391"/>
        <v>201903</v>
      </c>
      <c r="B2601" t="s">
        <v>596</v>
      </c>
      <c r="C2601" t="s">
        <v>647</v>
      </c>
      <c r="D2601" t="str">
        <f t="shared" ca="1" si="1416"/>
        <v>I105</v>
      </c>
      <c r="E2601">
        <f t="shared" ca="1" si="1397"/>
        <v>15</v>
      </c>
      <c r="F2601">
        <f t="shared" ca="1" si="1398"/>
        <v>15</v>
      </c>
      <c r="G2601" t="str">
        <f t="shared" ca="1" si="1413"/>
        <v>S11</v>
      </c>
      <c r="H2601" t="str">
        <f t="shared" ca="1" si="1414"/>
        <v>S110</v>
      </c>
      <c r="I2601">
        <f ca="1">VLOOKUP(D2601,PRC!$A$2:$B$21,2,0)*E2601</f>
        <v>1500000</v>
      </c>
      <c r="J2601">
        <f t="shared" ca="1" si="1399"/>
        <v>1304996</v>
      </c>
      <c r="K2601">
        <f ca="1">VLOOKUP(D2601,PRC!$A$1:$C$21,3,0)*E2601</f>
        <v>885000</v>
      </c>
      <c r="L2601">
        <f t="shared" ca="1" si="1400"/>
        <v>105000</v>
      </c>
      <c r="M2601">
        <f t="shared" ca="1" si="1401"/>
        <v>45000</v>
      </c>
      <c r="N2601">
        <f t="shared" ca="1" si="1402"/>
        <v>300000</v>
      </c>
      <c r="O2601">
        <f t="shared" ca="1" si="1403"/>
        <v>120000</v>
      </c>
      <c r="P2601">
        <f t="shared" ca="1" si="1415"/>
        <v>-150004</v>
      </c>
      <c r="Q2601">
        <f ca="1">IF(P2601&gt;0,1,0)</f>
        <v>0</v>
      </c>
      <c r="R2601">
        <f t="shared" ca="1" si="1404"/>
        <v>13</v>
      </c>
      <c r="S2601">
        <f t="shared" ca="1" si="1405"/>
        <v>7</v>
      </c>
      <c r="T2601">
        <f t="shared" ca="1" si="1406"/>
        <v>3</v>
      </c>
      <c r="U2601">
        <f t="shared" ca="1" si="1407"/>
        <v>20</v>
      </c>
      <c r="V2601">
        <f t="shared" ca="1" si="1408"/>
        <v>8</v>
      </c>
      <c r="X2601">
        <f t="shared" si="1410"/>
        <v>2601</v>
      </c>
      <c r="Y2601">
        <f t="shared" si="1411"/>
        <v>2452</v>
      </c>
      <c r="Z2601">
        <f t="shared" si="1412"/>
        <v>2453</v>
      </c>
      <c r="AA2601">
        <f t="shared" si="1409"/>
        <v>2951</v>
      </c>
      <c r="AB2601">
        <f t="shared" si="1392"/>
        <v>500</v>
      </c>
      <c r="AM2601" t="str">
        <f t="shared" si="1393"/>
        <v>201903LP</v>
      </c>
      <c r="AN2601">
        <f t="shared" ca="1" si="1417"/>
        <v>13.000266666666672</v>
      </c>
      <c r="AO2601">
        <f t="shared" ca="1" si="1418"/>
        <v>7.0000000000000009</v>
      </c>
      <c r="AP2601">
        <f t="shared" ca="1" si="1394"/>
        <v>3</v>
      </c>
      <c r="AQ2601">
        <f t="shared" ca="1" si="1395"/>
        <v>20</v>
      </c>
      <c r="AR2601">
        <f t="shared" ca="1" si="1396"/>
        <v>8</v>
      </c>
      <c r="AS2601">
        <f ca="1">P2601/J2601</f>
        <v>-0.1149459461944711</v>
      </c>
    </row>
    <row r="2602" spans="1:45" x14ac:dyDescent="0.4">
      <c r="A2602">
        <f t="shared" si="1391"/>
        <v>201903</v>
      </c>
      <c r="B2602" t="s">
        <v>597</v>
      </c>
      <c r="C2602" t="s">
        <v>647</v>
      </c>
      <c r="D2602" t="str">
        <f t="shared" ca="1" si="1416"/>
        <v>I108</v>
      </c>
      <c r="E2602">
        <f t="shared" ca="1" si="1397"/>
        <v>9</v>
      </c>
      <c r="F2602">
        <f t="shared" ca="1" si="1398"/>
        <v>14</v>
      </c>
      <c r="G2602" t="str">
        <f t="shared" ca="1" si="1413"/>
        <v>S11</v>
      </c>
      <c r="H2602" t="str">
        <f t="shared" ca="1" si="1414"/>
        <v>S113</v>
      </c>
      <c r="I2602">
        <f ca="1">VLOOKUP(D2602,PRC!$A$2:$B$21,2,0)*E2602</f>
        <v>360000</v>
      </c>
      <c r="J2602">
        <f t="shared" ca="1" si="1399"/>
        <v>323996</v>
      </c>
      <c r="K2602">
        <f ca="1">VLOOKUP(D2602,PRC!$A$1:$C$21,3,0)*E2602</f>
        <v>165600</v>
      </c>
      <c r="L2602">
        <f t="shared" ca="1" si="1400"/>
        <v>25000</v>
      </c>
      <c r="M2602">
        <f t="shared" ca="1" si="1401"/>
        <v>7000</v>
      </c>
      <c r="N2602">
        <f t="shared" ca="1" si="1402"/>
        <v>40000</v>
      </c>
      <c r="O2602">
        <f t="shared" ca="1" si="1403"/>
        <v>32000</v>
      </c>
      <c r="P2602">
        <f t="shared" ca="1" si="1415"/>
        <v>54396</v>
      </c>
      <c r="Q2602">
        <f ca="1">IF(P2602&gt;0,1,0)</f>
        <v>1</v>
      </c>
      <c r="R2602">
        <f t="shared" ca="1" si="1404"/>
        <v>10</v>
      </c>
      <c r="S2602">
        <f t="shared" ca="1" si="1405"/>
        <v>7</v>
      </c>
      <c r="T2602">
        <f t="shared" ca="1" si="1406"/>
        <v>2</v>
      </c>
      <c r="U2602">
        <f t="shared" ca="1" si="1407"/>
        <v>11</v>
      </c>
      <c r="V2602">
        <f t="shared" ca="1" si="1408"/>
        <v>9</v>
      </c>
      <c r="X2602">
        <f t="shared" si="1410"/>
        <v>2602</v>
      </c>
      <c r="Y2602">
        <f t="shared" si="1411"/>
        <v>2452</v>
      </c>
      <c r="Z2602">
        <f t="shared" si="1412"/>
        <v>2453</v>
      </c>
      <c r="AA2602">
        <f t="shared" si="1409"/>
        <v>2951</v>
      </c>
      <c r="AB2602">
        <f t="shared" si="1392"/>
        <v>500</v>
      </c>
      <c r="AM2602" t="str">
        <f t="shared" si="1393"/>
        <v>201903LP</v>
      </c>
      <c r="AN2602">
        <f t="shared" ca="1" si="1417"/>
        <v>10.001111111111117</v>
      </c>
      <c r="AO2602">
        <f t="shared" ca="1" si="1418"/>
        <v>6.9444444444444446</v>
      </c>
      <c r="AP2602">
        <f t="shared" ca="1" si="1394"/>
        <v>1.9444444444444444</v>
      </c>
      <c r="AQ2602">
        <f t="shared" ca="1" si="1395"/>
        <v>11.111111111111111</v>
      </c>
      <c r="AR2602">
        <f t="shared" ca="1" si="1396"/>
        <v>8.8888888888888893</v>
      </c>
      <c r="AS2602">
        <f ca="1">P2602/J2602</f>
        <v>0.16789096161681008</v>
      </c>
    </row>
    <row r="2603" spans="1:45" x14ac:dyDescent="0.4">
      <c r="A2603">
        <f t="shared" si="1391"/>
        <v>201903</v>
      </c>
      <c r="B2603" t="s">
        <v>598</v>
      </c>
      <c r="C2603" t="s">
        <v>647</v>
      </c>
      <c r="D2603" t="str">
        <f t="shared" ca="1" si="1416"/>
        <v>I104</v>
      </c>
      <c r="E2603">
        <f t="shared" ca="1" si="1397"/>
        <v>15</v>
      </c>
      <c r="F2603">
        <f t="shared" ca="1" si="1398"/>
        <v>14</v>
      </c>
      <c r="G2603" t="str">
        <f t="shared" ca="1" si="1413"/>
        <v>S11</v>
      </c>
      <c r="H2603" t="str">
        <f t="shared" ca="1" si="1414"/>
        <v>S119</v>
      </c>
      <c r="I2603">
        <f ca="1">VLOOKUP(D2603,PRC!$A$2:$B$21,2,0)*E2603</f>
        <v>1050000</v>
      </c>
      <c r="J2603">
        <f t="shared" ca="1" si="1399"/>
        <v>923996</v>
      </c>
      <c r="K2603">
        <f ca="1">VLOOKUP(D2603,PRC!$A$1:$C$21,3,0)*E2603</f>
        <v>441000</v>
      </c>
      <c r="L2603">
        <f t="shared" ca="1" si="1400"/>
        <v>95000</v>
      </c>
      <c r="M2603">
        <f t="shared" ca="1" si="1401"/>
        <v>21000</v>
      </c>
      <c r="N2603">
        <f t="shared" ca="1" si="1402"/>
        <v>189000</v>
      </c>
      <c r="O2603">
        <f t="shared" ca="1" si="1403"/>
        <v>63000</v>
      </c>
      <c r="P2603">
        <f t="shared" ca="1" si="1415"/>
        <v>114996</v>
      </c>
      <c r="Q2603">
        <f ca="1">IF(P2603&gt;0,1,0)</f>
        <v>1</v>
      </c>
      <c r="R2603">
        <f t="shared" ca="1" si="1404"/>
        <v>12</v>
      </c>
      <c r="S2603">
        <f t="shared" ca="1" si="1405"/>
        <v>9</v>
      </c>
      <c r="T2603">
        <f t="shared" ca="1" si="1406"/>
        <v>2</v>
      </c>
      <c r="U2603">
        <f t="shared" ca="1" si="1407"/>
        <v>18</v>
      </c>
      <c r="V2603">
        <f t="shared" ca="1" si="1408"/>
        <v>6</v>
      </c>
      <c r="X2603">
        <f t="shared" si="1410"/>
        <v>2603</v>
      </c>
      <c r="Y2603">
        <f t="shared" si="1411"/>
        <v>2452</v>
      </c>
      <c r="Z2603">
        <f t="shared" si="1412"/>
        <v>2453</v>
      </c>
      <c r="AA2603">
        <f t="shared" si="1409"/>
        <v>2951</v>
      </c>
      <c r="AB2603">
        <f t="shared" si="1392"/>
        <v>500</v>
      </c>
      <c r="AM2603" t="str">
        <f t="shared" si="1393"/>
        <v>201903LP</v>
      </c>
      <c r="AN2603">
        <f t="shared" ca="1" si="1417"/>
        <v>12.000380952380951</v>
      </c>
      <c r="AO2603">
        <f t="shared" ca="1" si="1418"/>
        <v>9.0476190476190474</v>
      </c>
      <c r="AP2603">
        <f t="shared" ca="1" si="1394"/>
        <v>2</v>
      </c>
      <c r="AQ2603">
        <f t="shared" ca="1" si="1395"/>
        <v>18</v>
      </c>
      <c r="AR2603">
        <f t="shared" ca="1" si="1396"/>
        <v>6</v>
      </c>
      <c r="AS2603">
        <f ca="1">P2603/J2603</f>
        <v>0.12445508422114382</v>
      </c>
    </row>
    <row r="2604" spans="1:45" x14ac:dyDescent="0.4">
      <c r="A2604">
        <f t="shared" si="1391"/>
        <v>201903</v>
      </c>
      <c r="B2604" t="s">
        <v>599</v>
      </c>
      <c r="C2604" t="s">
        <v>647</v>
      </c>
      <c r="D2604" t="str">
        <f t="shared" ca="1" si="1416"/>
        <v>I120</v>
      </c>
      <c r="E2604">
        <f t="shared" ca="1" si="1397"/>
        <v>11</v>
      </c>
      <c r="F2604">
        <f t="shared" ca="1" si="1398"/>
        <v>12</v>
      </c>
      <c r="G2604" t="str">
        <f t="shared" ca="1" si="1413"/>
        <v>S10</v>
      </c>
      <c r="H2604" t="str">
        <f t="shared" ca="1" si="1414"/>
        <v>S106</v>
      </c>
      <c r="I2604">
        <f ca="1">VLOOKUP(D2604,PRC!$A$2:$B$21,2,0)*E2604</f>
        <v>47300000</v>
      </c>
      <c r="J2604">
        <f t="shared" ca="1" si="1399"/>
        <v>42569996</v>
      </c>
      <c r="K2604">
        <f ca="1">VLOOKUP(D2604,PRC!$A$1:$C$21,3,0)*E2604</f>
        <v>21285000</v>
      </c>
      <c r="L2604">
        <f t="shared" ca="1" si="1400"/>
        <v>4257000</v>
      </c>
      <c r="M2604">
        <f t="shared" ca="1" si="1401"/>
        <v>946000</v>
      </c>
      <c r="N2604">
        <f t="shared" ca="1" si="1402"/>
        <v>5203000</v>
      </c>
      <c r="O2604">
        <f t="shared" ca="1" si="1403"/>
        <v>2838000</v>
      </c>
      <c r="P2604">
        <f t="shared" ca="1" si="1415"/>
        <v>8040996</v>
      </c>
      <c r="Q2604">
        <f ca="1">IF(P2604&gt;0,1,0)</f>
        <v>1</v>
      </c>
      <c r="R2604">
        <f t="shared" ca="1" si="1404"/>
        <v>10</v>
      </c>
      <c r="S2604">
        <f t="shared" ca="1" si="1405"/>
        <v>9</v>
      </c>
      <c r="T2604">
        <f t="shared" ca="1" si="1406"/>
        <v>2</v>
      </c>
      <c r="U2604">
        <f t="shared" ca="1" si="1407"/>
        <v>11</v>
      </c>
      <c r="V2604">
        <f t="shared" ca="1" si="1408"/>
        <v>6</v>
      </c>
      <c r="X2604">
        <f t="shared" si="1410"/>
        <v>2604</v>
      </c>
      <c r="Y2604">
        <f t="shared" si="1411"/>
        <v>2452</v>
      </c>
      <c r="Z2604">
        <f t="shared" si="1412"/>
        <v>2453</v>
      </c>
      <c r="AA2604">
        <f t="shared" si="1409"/>
        <v>2951</v>
      </c>
      <c r="AB2604">
        <f t="shared" si="1392"/>
        <v>500</v>
      </c>
      <c r="AM2604" t="str">
        <f t="shared" si="1393"/>
        <v>201903LP</v>
      </c>
      <c r="AN2604">
        <f t="shared" ca="1" si="1417"/>
        <v>10.000008456659614</v>
      </c>
      <c r="AO2604">
        <f t="shared" ca="1" si="1418"/>
        <v>9</v>
      </c>
      <c r="AP2604">
        <f t="shared" ca="1" si="1394"/>
        <v>2</v>
      </c>
      <c r="AQ2604">
        <f t="shared" ca="1" si="1395"/>
        <v>11</v>
      </c>
      <c r="AR2604">
        <f t="shared" ca="1" si="1396"/>
        <v>6</v>
      </c>
      <c r="AS2604">
        <f ca="1">P2604/J2604</f>
        <v>0.18888881267454194</v>
      </c>
    </row>
    <row r="2605" spans="1:45" x14ac:dyDescent="0.4">
      <c r="A2605">
        <f t="shared" si="1391"/>
        <v>201903</v>
      </c>
      <c r="B2605" t="s">
        <v>600</v>
      </c>
      <c r="C2605" t="s">
        <v>647</v>
      </c>
      <c r="D2605" t="str">
        <f t="shared" ca="1" si="1416"/>
        <v>I106</v>
      </c>
      <c r="E2605">
        <f t="shared" ca="1" si="1397"/>
        <v>9</v>
      </c>
      <c r="F2605">
        <f t="shared" ca="1" si="1398"/>
        <v>14</v>
      </c>
      <c r="G2605" t="str">
        <f t="shared" ca="1" si="1413"/>
        <v>S10</v>
      </c>
      <c r="H2605" t="str">
        <f t="shared" ca="1" si="1414"/>
        <v>S103</v>
      </c>
      <c r="I2605">
        <f ca="1">VLOOKUP(D2605,PRC!$A$2:$B$21,2,0)*E2605</f>
        <v>180000</v>
      </c>
      <c r="J2605">
        <f t="shared" ca="1" si="1399"/>
        <v>161996</v>
      </c>
      <c r="K2605">
        <f ca="1">VLOOKUP(D2605,PRC!$A$1:$C$21,3,0)*E2605</f>
        <v>95400</v>
      </c>
      <c r="L2605">
        <f t="shared" ca="1" si="1400"/>
        <v>18000</v>
      </c>
      <c r="M2605">
        <f t="shared" ca="1" si="1401"/>
        <v>2000</v>
      </c>
      <c r="N2605">
        <f t="shared" ca="1" si="1402"/>
        <v>25000</v>
      </c>
      <c r="O2605">
        <f t="shared" ca="1" si="1403"/>
        <v>9000</v>
      </c>
      <c r="P2605">
        <f t="shared" ca="1" si="1415"/>
        <v>12596</v>
      </c>
      <c r="Q2605">
        <f ca="1">IF(P2605&gt;0,1,0)</f>
        <v>1</v>
      </c>
      <c r="R2605">
        <f t="shared" ca="1" si="1404"/>
        <v>10</v>
      </c>
      <c r="S2605">
        <f t="shared" ca="1" si="1405"/>
        <v>10</v>
      </c>
      <c r="T2605">
        <f t="shared" ca="1" si="1406"/>
        <v>1</v>
      </c>
      <c r="U2605">
        <f t="shared" ca="1" si="1407"/>
        <v>14</v>
      </c>
      <c r="V2605">
        <f t="shared" ca="1" si="1408"/>
        <v>5</v>
      </c>
      <c r="X2605">
        <f t="shared" si="1410"/>
        <v>2605</v>
      </c>
      <c r="Y2605">
        <f t="shared" si="1411"/>
        <v>2452</v>
      </c>
      <c r="Z2605">
        <f t="shared" si="1412"/>
        <v>2453</v>
      </c>
      <c r="AA2605">
        <f t="shared" si="1409"/>
        <v>2951</v>
      </c>
      <c r="AB2605">
        <f t="shared" si="1392"/>
        <v>500</v>
      </c>
      <c r="AM2605" t="str">
        <f t="shared" si="1393"/>
        <v>201903LP</v>
      </c>
      <c r="AN2605">
        <f t="shared" ca="1" si="1417"/>
        <v>10.002222222222223</v>
      </c>
      <c r="AO2605">
        <f t="shared" ca="1" si="1418"/>
        <v>10</v>
      </c>
      <c r="AP2605">
        <f t="shared" ca="1" si="1394"/>
        <v>1.1111111111111112</v>
      </c>
      <c r="AQ2605">
        <f t="shared" ca="1" si="1395"/>
        <v>13.888888888888889</v>
      </c>
      <c r="AR2605">
        <f t="shared" ca="1" si="1396"/>
        <v>5</v>
      </c>
      <c r="AS2605">
        <f ca="1">P2605/J2605</f>
        <v>7.7755006296451767E-2</v>
      </c>
    </row>
    <row r="2606" spans="1:45" x14ac:dyDescent="0.4">
      <c r="A2606">
        <f t="shared" si="1391"/>
        <v>201903</v>
      </c>
      <c r="B2606" t="s">
        <v>601</v>
      </c>
      <c r="C2606" t="s">
        <v>647</v>
      </c>
      <c r="D2606" t="str">
        <f t="shared" ca="1" si="1416"/>
        <v>I110</v>
      </c>
      <c r="E2606">
        <f t="shared" ca="1" si="1397"/>
        <v>12</v>
      </c>
      <c r="F2606">
        <f t="shared" ca="1" si="1398"/>
        <v>14</v>
      </c>
      <c r="G2606" t="str">
        <f t="shared" ca="1" si="1413"/>
        <v>S10</v>
      </c>
      <c r="H2606" t="str">
        <f t="shared" ca="1" si="1414"/>
        <v>S105</v>
      </c>
      <c r="I2606">
        <f ca="1">VLOOKUP(D2606,PRC!$A$2:$B$21,2,0)*E2606</f>
        <v>3600000</v>
      </c>
      <c r="J2606">
        <f t="shared" ca="1" si="1399"/>
        <v>3203996</v>
      </c>
      <c r="K2606">
        <f ca="1">VLOOKUP(D2606,PRC!$A$1:$C$21,3,0)*E2606</f>
        <v>1656000</v>
      </c>
      <c r="L2606">
        <f t="shared" ca="1" si="1400"/>
        <v>252000</v>
      </c>
      <c r="M2606">
        <f t="shared" ca="1" si="1401"/>
        <v>72000</v>
      </c>
      <c r="N2606">
        <f t="shared" ca="1" si="1402"/>
        <v>396000</v>
      </c>
      <c r="O2606">
        <f t="shared" ca="1" si="1403"/>
        <v>288000</v>
      </c>
      <c r="P2606">
        <f t="shared" ca="1" si="1415"/>
        <v>539996</v>
      </c>
      <c r="Q2606">
        <f ca="1">IF(P2606&gt;0,1,0)</f>
        <v>1</v>
      </c>
      <c r="R2606">
        <f t="shared" ca="1" si="1404"/>
        <v>11</v>
      </c>
      <c r="S2606">
        <f t="shared" ca="1" si="1405"/>
        <v>7</v>
      </c>
      <c r="T2606">
        <f t="shared" ca="1" si="1406"/>
        <v>2</v>
      </c>
      <c r="U2606">
        <f t="shared" ca="1" si="1407"/>
        <v>11</v>
      </c>
      <c r="V2606">
        <f t="shared" ca="1" si="1408"/>
        <v>8</v>
      </c>
      <c r="X2606">
        <f t="shared" si="1410"/>
        <v>2606</v>
      </c>
      <c r="Y2606">
        <f t="shared" si="1411"/>
        <v>2452</v>
      </c>
      <c r="Z2606">
        <f t="shared" si="1412"/>
        <v>2453</v>
      </c>
      <c r="AA2606">
        <f t="shared" si="1409"/>
        <v>2951</v>
      </c>
      <c r="AB2606">
        <f t="shared" si="1392"/>
        <v>500</v>
      </c>
      <c r="AM2606" t="str">
        <f t="shared" si="1393"/>
        <v>201903LP</v>
      </c>
      <c r="AN2606">
        <f t="shared" ca="1" si="1417"/>
        <v>11.00011111111111</v>
      </c>
      <c r="AO2606">
        <f t="shared" ca="1" si="1418"/>
        <v>7.0000000000000009</v>
      </c>
      <c r="AP2606">
        <f t="shared" ca="1" si="1394"/>
        <v>2</v>
      </c>
      <c r="AQ2606">
        <f t="shared" ca="1" si="1395"/>
        <v>11</v>
      </c>
      <c r="AR2606">
        <f t="shared" ca="1" si="1396"/>
        <v>8</v>
      </c>
      <c r="AS2606">
        <f ca="1">P2606/J2606</f>
        <v>0.16853828781309341</v>
      </c>
    </row>
    <row r="2607" spans="1:45" x14ac:dyDescent="0.4">
      <c r="A2607">
        <f t="shared" si="1391"/>
        <v>201903</v>
      </c>
      <c r="B2607" t="s">
        <v>602</v>
      </c>
      <c r="C2607" t="s">
        <v>647</v>
      </c>
      <c r="D2607" t="str">
        <f t="shared" ca="1" si="1416"/>
        <v>I119</v>
      </c>
      <c r="E2607">
        <f t="shared" ca="1" si="1397"/>
        <v>11</v>
      </c>
      <c r="F2607">
        <f t="shared" ca="1" si="1398"/>
        <v>12</v>
      </c>
      <c r="G2607" t="str">
        <f t="shared" ca="1" si="1413"/>
        <v>S11</v>
      </c>
      <c r="H2607" t="str">
        <f t="shared" ca="1" si="1414"/>
        <v>S110</v>
      </c>
      <c r="I2607">
        <f ca="1">VLOOKUP(D2607,PRC!$A$2:$B$21,2,0)*E2607</f>
        <v>1045000</v>
      </c>
      <c r="J2607">
        <f t="shared" ca="1" si="1399"/>
        <v>940496</v>
      </c>
      <c r="K2607">
        <f ca="1">VLOOKUP(D2607,PRC!$A$1:$C$21,3,0)*E2607</f>
        <v>501600</v>
      </c>
      <c r="L2607">
        <f t="shared" ca="1" si="1400"/>
        <v>63000</v>
      </c>
      <c r="M2607">
        <f t="shared" ca="1" si="1401"/>
        <v>10000</v>
      </c>
      <c r="N2607">
        <f t="shared" ca="1" si="1402"/>
        <v>178000</v>
      </c>
      <c r="O2607">
        <f t="shared" ca="1" si="1403"/>
        <v>84000</v>
      </c>
      <c r="P2607">
        <f t="shared" ca="1" si="1415"/>
        <v>103896</v>
      </c>
      <c r="Q2607">
        <f ca="1">IF(P2607&gt;0,1,0)</f>
        <v>1</v>
      </c>
      <c r="R2607">
        <f t="shared" ca="1" si="1404"/>
        <v>10</v>
      </c>
      <c r="S2607">
        <f t="shared" ca="1" si="1405"/>
        <v>6</v>
      </c>
      <c r="T2607">
        <f t="shared" ca="1" si="1406"/>
        <v>1</v>
      </c>
      <c r="U2607">
        <f t="shared" ca="1" si="1407"/>
        <v>17</v>
      </c>
      <c r="V2607">
        <f t="shared" ca="1" si="1408"/>
        <v>8</v>
      </c>
      <c r="X2607">
        <f t="shared" si="1410"/>
        <v>2607</v>
      </c>
      <c r="Y2607">
        <f t="shared" si="1411"/>
        <v>2452</v>
      </c>
      <c r="Z2607">
        <f t="shared" si="1412"/>
        <v>2453</v>
      </c>
      <c r="AA2607">
        <f t="shared" si="1409"/>
        <v>2951</v>
      </c>
      <c r="AB2607">
        <f t="shared" si="1392"/>
        <v>500</v>
      </c>
      <c r="AM2607" t="str">
        <f t="shared" si="1393"/>
        <v>201903LP</v>
      </c>
      <c r="AN2607">
        <f t="shared" ca="1" si="1417"/>
        <v>10.00038277511962</v>
      </c>
      <c r="AO2607">
        <f t="shared" ca="1" si="1418"/>
        <v>6.0287081339712918</v>
      </c>
      <c r="AP2607">
        <f t="shared" ca="1" si="1394"/>
        <v>0.9569377990430622</v>
      </c>
      <c r="AQ2607">
        <f t="shared" ca="1" si="1395"/>
        <v>17.033492822966505</v>
      </c>
      <c r="AR2607">
        <f t="shared" ca="1" si="1396"/>
        <v>8.0382775119617218</v>
      </c>
      <c r="AS2607">
        <f ca="1">P2607/J2607</f>
        <v>0.11046936935404297</v>
      </c>
    </row>
    <row r="2608" spans="1:45" x14ac:dyDescent="0.4">
      <c r="A2608">
        <f t="shared" si="1391"/>
        <v>201903</v>
      </c>
      <c r="B2608" t="s">
        <v>603</v>
      </c>
      <c r="C2608" t="s">
        <v>647</v>
      </c>
      <c r="D2608" t="str">
        <f t="shared" ca="1" si="1416"/>
        <v>I114</v>
      </c>
      <c r="E2608">
        <f t="shared" ca="1" si="1397"/>
        <v>14</v>
      </c>
      <c r="F2608">
        <f t="shared" ca="1" si="1398"/>
        <v>15</v>
      </c>
      <c r="G2608" t="str">
        <f t="shared" ca="1" si="1413"/>
        <v>S11</v>
      </c>
      <c r="H2608" t="str">
        <f t="shared" ca="1" si="1414"/>
        <v>S119</v>
      </c>
      <c r="I2608">
        <f ca="1">VLOOKUP(D2608,PRC!$A$2:$B$21,2,0)*E2608</f>
        <v>3360000</v>
      </c>
      <c r="J2608">
        <f t="shared" ca="1" si="1399"/>
        <v>2855996</v>
      </c>
      <c r="K2608">
        <f ca="1">VLOOKUP(D2608,PRC!$A$1:$C$21,3,0)*E2608</f>
        <v>1948800</v>
      </c>
      <c r="L2608">
        <f t="shared" ca="1" si="1400"/>
        <v>235000</v>
      </c>
      <c r="M2608">
        <f t="shared" ca="1" si="1401"/>
        <v>101000</v>
      </c>
      <c r="N2608">
        <f t="shared" ca="1" si="1402"/>
        <v>336000</v>
      </c>
      <c r="O2608">
        <f t="shared" ca="1" si="1403"/>
        <v>202000</v>
      </c>
      <c r="P2608">
        <f t="shared" ca="1" si="1415"/>
        <v>33196</v>
      </c>
      <c r="Q2608">
        <f ca="1">IF(P2608&gt;0,1,0)</f>
        <v>1</v>
      </c>
      <c r="R2608">
        <f t="shared" ca="1" si="1404"/>
        <v>15</v>
      </c>
      <c r="S2608">
        <f t="shared" ca="1" si="1405"/>
        <v>7</v>
      </c>
      <c r="T2608">
        <f t="shared" ca="1" si="1406"/>
        <v>3</v>
      </c>
      <c r="U2608">
        <f t="shared" ca="1" si="1407"/>
        <v>10</v>
      </c>
      <c r="V2608">
        <f t="shared" ca="1" si="1408"/>
        <v>6</v>
      </c>
      <c r="X2608">
        <f t="shared" si="1410"/>
        <v>2608</v>
      </c>
      <c r="Y2608">
        <f t="shared" si="1411"/>
        <v>2452</v>
      </c>
      <c r="Z2608">
        <f t="shared" si="1412"/>
        <v>2453</v>
      </c>
      <c r="AA2608">
        <f t="shared" si="1409"/>
        <v>2951</v>
      </c>
      <c r="AB2608">
        <f t="shared" si="1392"/>
        <v>500</v>
      </c>
      <c r="AM2608" t="str">
        <f t="shared" si="1393"/>
        <v>201903LP</v>
      </c>
      <c r="AN2608">
        <f t="shared" ca="1" si="1417"/>
        <v>15.000119047619043</v>
      </c>
      <c r="AO2608">
        <f t="shared" ca="1" si="1418"/>
        <v>6.9940476190476195</v>
      </c>
      <c r="AP2608">
        <f t="shared" ca="1" si="1394"/>
        <v>3.0059523809523809</v>
      </c>
      <c r="AQ2608">
        <f t="shared" ca="1" si="1395"/>
        <v>10</v>
      </c>
      <c r="AR2608">
        <f t="shared" ca="1" si="1396"/>
        <v>6.0119047619047619</v>
      </c>
      <c r="AS2608">
        <f ca="1">P2608/J2608</f>
        <v>1.1623265578803332E-2</v>
      </c>
    </row>
    <row r="2609" spans="1:45" x14ac:dyDescent="0.4">
      <c r="A2609">
        <f t="shared" si="1391"/>
        <v>201903</v>
      </c>
      <c r="B2609" t="s">
        <v>604</v>
      </c>
      <c r="C2609" t="s">
        <v>647</v>
      </c>
      <c r="D2609" t="str">
        <f t="shared" ca="1" si="1416"/>
        <v>I109</v>
      </c>
      <c r="E2609">
        <f t="shared" ca="1" si="1397"/>
        <v>15</v>
      </c>
      <c r="F2609">
        <f t="shared" ca="1" si="1398"/>
        <v>11</v>
      </c>
      <c r="G2609" t="str">
        <f t="shared" ca="1" si="1413"/>
        <v>S11</v>
      </c>
      <c r="H2609" t="str">
        <f t="shared" ca="1" si="1414"/>
        <v>S112</v>
      </c>
      <c r="I2609">
        <f ca="1">VLOOKUP(D2609,PRC!$A$2:$B$21,2,0)*E2609</f>
        <v>7500000</v>
      </c>
      <c r="J2609">
        <f t="shared" ca="1" si="1399"/>
        <v>6449996</v>
      </c>
      <c r="K2609">
        <f ca="1">VLOOKUP(D2609,PRC!$A$1:$C$21,3,0)*E2609</f>
        <v>3000000</v>
      </c>
      <c r="L2609">
        <f t="shared" ca="1" si="1400"/>
        <v>450000</v>
      </c>
      <c r="M2609">
        <f t="shared" ca="1" si="1401"/>
        <v>225000</v>
      </c>
      <c r="N2609">
        <f t="shared" ca="1" si="1402"/>
        <v>1200000</v>
      </c>
      <c r="O2609">
        <f t="shared" ca="1" si="1403"/>
        <v>375000</v>
      </c>
      <c r="P2609">
        <f t="shared" ca="1" si="1415"/>
        <v>1199996</v>
      </c>
      <c r="Q2609">
        <f ca="1">IF(P2609&gt;0,1,0)</f>
        <v>1</v>
      </c>
      <c r="R2609">
        <f t="shared" ca="1" si="1404"/>
        <v>14</v>
      </c>
      <c r="S2609">
        <f t="shared" ca="1" si="1405"/>
        <v>6</v>
      </c>
      <c r="T2609">
        <f t="shared" ca="1" si="1406"/>
        <v>3</v>
      </c>
      <c r="U2609">
        <f t="shared" ca="1" si="1407"/>
        <v>16</v>
      </c>
      <c r="V2609">
        <f t="shared" ca="1" si="1408"/>
        <v>5</v>
      </c>
      <c r="X2609">
        <f t="shared" si="1410"/>
        <v>2609</v>
      </c>
      <c r="Y2609">
        <f t="shared" si="1411"/>
        <v>2452</v>
      </c>
      <c r="Z2609">
        <f t="shared" si="1412"/>
        <v>2453</v>
      </c>
      <c r="AA2609">
        <f t="shared" si="1409"/>
        <v>2951</v>
      </c>
      <c r="AB2609">
        <f t="shared" si="1392"/>
        <v>500</v>
      </c>
      <c r="AM2609" t="str">
        <f t="shared" si="1393"/>
        <v>201903LP</v>
      </c>
      <c r="AN2609">
        <f t="shared" ca="1" si="1417"/>
        <v>14.000053333333328</v>
      </c>
      <c r="AO2609">
        <f t="shared" ca="1" si="1418"/>
        <v>6</v>
      </c>
      <c r="AP2609">
        <f t="shared" ca="1" si="1394"/>
        <v>3</v>
      </c>
      <c r="AQ2609">
        <f t="shared" ca="1" si="1395"/>
        <v>16</v>
      </c>
      <c r="AR2609">
        <f t="shared" ca="1" si="1396"/>
        <v>5</v>
      </c>
      <c r="AS2609">
        <f ca="1">P2609/J2609</f>
        <v>0.18604600685023681</v>
      </c>
    </row>
    <row r="2610" spans="1:45" x14ac:dyDescent="0.4">
      <c r="A2610">
        <f t="shared" si="1391"/>
        <v>201903</v>
      </c>
      <c r="B2610" t="s">
        <v>605</v>
      </c>
      <c r="C2610" t="s">
        <v>647</v>
      </c>
      <c r="D2610" t="str">
        <f t="shared" ca="1" si="1416"/>
        <v>I110</v>
      </c>
      <c r="E2610">
        <f t="shared" ca="1" si="1397"/>
        <v>11</v>
      </c>
      <c r="F2610">
        <f t="shared" ca="1" si="1398"/>
        <v>14</v>
      </c>
      <c r="G2610" t="str">
        <f t="shared" ca="1" si="1413"/>
        <v>S10</v>
      </c>
      <c r="H2610" t="str">
        <f t="shared" ca="1" si="1414"/>
        <v>S101</v>
      </c>
      <c r="I2610">
        <f ca="1">VLOOKUP(D2610,PRC!$A$2:$B$21,2,0)*E2610</f>
        <v>3300000</v>
      </c>
      <c r="J2610">
        <f t="shared" ca="1" si="1399"/>
        <v>2870996</v>
      </c>
      <c r="K2610">
        <f ca="1">VLOOKUP(D2610,PRC!$A$1:$C$21,3,0)*E2610</f>
        <v>1518000</v>
      </c>
      <c r="L2610">
        <f t="shared" ca="1" si="1400"/>
        <v>297000</v>
      </c>
      <c r="M2610">
        <f t="shared" ca="1" si="1401"/>
        <v>66000</v>
      </c>
      <c r="N2610">
        <f t="shared" ca="1" si="1402"/>
        <v>627000</v>
      </c>
      <c r="O2610">
        <f t="shared" ca="1" si="1403"/>
        <v>297000</v>
      </c>
      <c r="P2610">
        <f t="shared" ca="1" si="1415"/>
        <v>65996</v>
      </c>
      <c r="Q2610">
        <f ca="1">IF(P2610&gt;0,1,0)</f>
        <v>1</v>
      </c>
      <c r="R2610">
        <f t="shared" ca="1" si="1404"/>
        <v>13</v>
      </c>
      <c r="S2610">
        <f t="shared" ca="1" si="1405"/>
        <v>9</v>
      </c>
      <c r="T2610">
        <f t="shared" ca="1" si="1406"/>
        <v>2</v>
      </c>
      <c r="U2610">
        <f t="shared" ca="1" si="1407"/>
        <v>19</v>
      </c>
      <c r="V2610">
        <f t="shared" ca="1" si="1408"/>
        <v>9</v>
      </c>
      <c r="X2610">
        <f t="shared" si="1410"/>
        <v>2610</v>
      </c>
      <c r="Y2610">
        <f t="shared" si="1411"/>
        <v>2452</v>
      </c>
      <c r="Z2610">
        <f t="shared" si="1412"/>
        <v>2453</v>
      </c>
      <c r="AA2610">
        <f t="shared" si="1409"/>
        <v>2951</v>
      </c>
      <c r="AB2610">
        <f t="shared" si="1392"/>
        <v>500</v>
      </c>
      <c r="AM2610" t="str">
        <f t="shared" si="1393"/>
        <v>201903LP</v>
      </c>
      <c r="AN2610">
        <f t="shared" ca="1" si="1417"/>
        <v>13.000121212121208</v>
      </c>
      <c r="AO2610">
        <f t="shared" ca="1" si="1418"/>
        <v>9</v>
      </c>
      <c r="AP2610">
        <f t="shared" ca="1" si="1394"/>
        <v>2</v>
      </c>
      <c r="AQ2610">
        <f t="shared" ca="1" si="1395"/>
        <v>19</v>
      </c>
      <c r="AR2610">
        <f t="shared" ca="1" si="1396"/>
        <v>9</v>
      </c>
      <c r="AS2610">
        <f ca="1">P2610/J2610</f>
        <v>2.2987144531026862E-2</v>
      </c>
    </row>
    <row r="2611" spans="1:45" x14ac:dyDescent="0.4">
      <c r="A2611">
        <f t="shared" si="1391"/>
        <v>201903</v>
      </c>
      <c r="B2611" t="s">
        <v>606</v>
      </c>
      <c r="C2611" t="s">
        <v>647</v>
      </c>
      <c r="D2611" t="str">
        <f t="shared" ca="1" si="1416"/>
        <v>I112</v>
      </c>
      <c r="E2611">
        <f t="shared" ca="1" si="1397"/>
        <v>11</v>
      </c>
      <c r="F2611">
        <f t="shared" ca="1" si="1398"/>
        <v>13</v>
      </c>
      <c r="G2611" t="str">
        <f t="shared" ca="1" si="1413"/>
        <v>S11</v>
      </c>
      <c r="H2611" t="str">
        <f t="shared" ca="1" si="1414"/>
        <v>S111</v>
      </c>
      <c r="I2611">
        <f ca="1">VLOOKUP(D2611,PRC!$A$2:$B$21,2,0)*E2611</f>
        <v>715000</v>
      </c>
      <c r="J2611">
        <f t="shared" ca="1" si="1399"/>
        <v>643496</v>
      </c>
      <c r="K2611">
        <f ca="1">VLOOKUP(D2611,PRC!$A$1:$C$21,3,0)*E2611</f>
        <v>357500</v>
      </c>
      <c r="L2611">
        <f t="shared" ca="1" si="1400"/>
        <v>36000</v>
      </c>
      <c r="M2611">
        <f t="shared" ca="1" si="1401"/>
        <v>21000</v>
      </c>
      <c r="N2611">
        <f t="shared" ca="1" si="1402"/>
        <v>136000</v>
      </c>
      <c r="O2611">
        <f t="shared" ca="1" si="1403"/>
        <v>43000</v>
      </c>
      <c r="P2611">
        <f t="shared" ca="1" si="1415"/>
        <v>49996</v>
      </c>
      <c r="Q2611">
        <f ca="1">IF(P2611&gt;0,1,0)</f>
        <v>1</v>
      </c>
      <c r="R2611">
        <f t="shared" ca="1" si="1404"/>
        <v>10</v>
      </c>
      <c r="S2611">
        <f t="shared" ca="1" si="1405"/>
        <v>5</v>
      </c>
      <c r="T2611">
        <f t="shared" ca="1" si="1406"/>
        <v>3</v>
      </c>
      <c r="U2611">
        <f t="shared" ca="1" si="1407"/>
        <v>19</v>
      </c>
      <c r="V2611">
        <f t="shared" ca="1" si="1408"/>
        <v>6</v>
      </c>
      <c r="X2611">
        <f t="shared" si="1410"/>
        <v>2611</v>
      </c>
      <c r="Y2611">
        <f t="shared" si="1411"/>
        <v>2452</v>
      </c>
      <c r="Z2611">
        <f t="shared" si="1412"/>
        <v>2453</v>
      </c>
      <c r="AA2611">
        <f t="shared" si="1409"/>
        <v>2951</v>
      </c>
      <c r="AB2611">
        <f t="shared" si="1392"/>
        <v>500</v>
      </c>
      <c r="AM2611" t="str">
        <f t="shared" si="1393"/>
        <v>201903LP</v>
      </c>
      <c r="AN2611">
        <f t="shared" ca="1" si="1417"/>
        <v>10.000559440559442</v>
      </c>
      <c r="AO2611">
        <f t="shared" ca="1" si="1418"/>
        <v>5.034965034965035</v>
      </c>
      <c r="AP2611">
        <f t="shared" ca="1" si="1394"/>
        <v>2.9370629370629371</v>
      </c>
      <c r="AQ2611">
        <f t="shared" ca="1" si="1395"/>
        <v>19.02097902097902</v>
      </c>
      <c r="AR2611">
        <f t="shared" ca="1" si="1396"/>
        <v>6.0139860139860142</v>
      </c>
      <c r="AS2611">
        <f ca="1">P2611/J2611</f>
        <v>7.7694344642390945E-2</v>
      </c>
    </row>
    <row r="2612" spans="1:45" x14ac:dyDescent="0.4">
      <c r="A2612">
        <f t="shared" si="1391"/>
        <v>201903</v>
      </c>
      <c r="B2612" t="s">
        <v>607</v>
      </c>
      <c r="C2612" t="s">
        <v>647</v>
      </c>
      <c r="D2612" t="str">
        <f t="shared" ca="1" si="1416"/>
        <v>I116</v>
      </c>
      <c r="E2612">
        <f t="shared" ca="1" si="1397"/>
        <v>10</v>
      </c>
      <c r="F2612">
        <f t="shared" ca="1" si="1398"/>
        <v>13</v>
      </c>
      <c r="G2612" t="str">
        <f t="shared" ca="1" si="1413"/>
        <v>S11</v>
      </c>
      <c r="H2612" t="str">
        <f t="shared" ca="1" si="1414"/>
        <v>S116</v>
      </c>
      <c r="I2612">
        <f ca="1">VLOOKUP(D2612,PRC!$A$2:$B$21,2,0)*E2612</f>
        <v>14600000</v>
      </c>
      <c r="J2612">
        <f t="shared" ca="1" si="1399"/>
        <v>12993996</v>
      </c>
      <c r="K2612">
        <f ca="1">VLOOKUP(D2612,PRC!$A$1:$C$21,3,0)*E2612</f>
        <v>8760000</v>
      </c>
      <c r="L2612">
        <f t="shared" ca="1" si="1400"/>
        <v>1314000</v>
      </c>
      <c r="M2612">
        <f t="shared" ca="1" si="1401"/>
        <v>146000</v>
      </c>
      <c r="N2612">
        <f t="shared" ca="1" si="1402"/>
        <v>2190000</v>
      </c>
      <c r="O2612">
        <f t="shared" ca="1" si="1403"/>
        <v>1168000</v>
      </c>
      <c r="P2612">
        <f t="shared" ca="1" si="1415"/>
        <v>-584004</v>
      </c>
      <c r="Q2612">
        <f ca="1">IF(P2612&gt;0,1,0)</f>
        <v>0</v>
      </c>
      <c r="R2612">
        <f t="shared" ca="1" si="1404"/>
        <v>11</v>
      </c>
      <c r="S2612">
        <f t="shared" ca="1" si="1405"/>
        <v>9</v>
      </c>
      <c r="T2612">
        <f t="shared" ca="1" si="1406"/>
        <v>1</v>
      </c>
      <c r="U2612">
        <f t="shared" ca="1" si="1407"/>
        <v>15</v>
      </c>
      <c r="V2612">
        <f t="shared" ca="1" si="1408"/>
        <v>8</v>
      </c>
      <c r="X2612">
        <f t="shared" si="1410"/>
        <v>2612</v>
      </c>
      <c r="Y2612">
        <f t="shared" si="1411"/>
        <v>2452</v>
      </c>
      <c r="Z2612">
        <f t="shared" si="1412"/>
        <v>2453</v>
      </c>
      <c r="AA2612">
        <f t="shared" si="1409"/>
        <v>2951</v>
      </c>
      <c r="AB2612">
        <f t="shared" si="1392"/>
        <v>500</v>
      </c>
      <c r="AM2612" t="str">
        <f t="shared" si="1393"/>
        <v>201903LP</v>
      </c>
      <c r="AN2612">
        <f t="shared" ca="1" si="1417"/>
        <v>11.00002739726027</v>
      </c>
      <c r="AO2612">
        <f t="shared" ca="1" si="1418"/>
        <v>9</v>
      </c>
      <c r="AP2612">
        <f t="shared" ca="1" si="1394"/>
        <v>1</v>
      </c>
      <c r="AQ2612">
        <f t="shared" ca="1" si="1395"/>
        <v>15</v>
      </c>
      <c r="AR2612">
        <f t="shared" ca="1" si="1396"/>
        <v>8</v>
      </c>
      <c r="AS2612">
        <f ca="1">P2612/J2612</f>
        <v>-4.4944141894456488E-2</v>
      </c>
    </row>
    <row r="2613" spans="1:45" x14ac:dyDescent="0.4">
      <c r="A2613">
        <f t="shared" si="1391"/>
        <v>201903</v>
      </c>
      <c r="B2613" t="s">
        <v>608</v>
      </c>
      <c r="C2613" t="s">
        <v>647</v>
      </c>
      <c r="D2613" t="str">
        <f t="shared" ca="1" si="1416"/>
        <v>I107</v>
      </c>
      <c r="E2613">
        <f t="shared" ca="1" si="1397"/>
        <v>12</v>
      </c>
      <c r="F2613">
        <f t="shared" ca="1" si="1398"/>
        <v>14</v>
      </c>
      <c r="G2613" t="str">
        <f t="shared" ca="1" si="1413"/>
        <v>S11</v>
      </c>
      <c r="H2613" t="str">
        <f t="shared" ca="1" si="1414"/>
        <v>S114</v>
      </c>
      <c r="I2613">
        <f ca="1">VLOOKUP(D2613,PRC!$A$2:$B$21,2,0)*E2613</f>
        <v>1800000</v>
      </c>
      <c r="J2613">
        <f t="shared" ca="1" si="1399"/>
        <v>1619996</v>
      </c>
      <c r="K2613">
        <f ca="1">VLOOKUP(D2613,PRC!$A$1:$C$21,3,0)*E2613</f>
        <v>1026000</v>
      </c>
      <c r="L2613">
        <f t="shared" ca="1" si="1400"/>
        <v>108000</v>
      </c>
      <c r="M2613">
        <f t="shared" ca="1" si="1401"/>
        <v>36000</v>
      </c>
      <c r="N2613">
        <f t="shared" ca="1" si="1402"/>
        <v>234000</v>
      </c>
      <c r="O2613">
        <f t="shared" ca="1" si="1403"/>
        <v>180000</v>
      </c>
      <c r="P2613">
        <f t="shared" ca="1" si="1415"/>
        <v>35996</v>
      </c>
      <c r="Q2613">
        <f ca="1">IF(P2613&gt;0,1,0)</f>
        <v>1</v>
      </c>
      <c r="R2613">
        <f t="shared" ca="1" si="1404"/>
        <v>10</v>
      </c>
      <c r="S2613">
        <f t="shared" ca="1" si="1405"/>
        <v>6</v>
      </c>
      <c r="T2613">
        <f t="shared" ca="1" si="1406"/>
        <v>2</v>
      </c>
      <c r="U2613">
        <f t="shared" ca="1" si="1407"/>
        <v>13</v>
      </c>
      <c r="V2613">
        <f t="shared" ca="1" si="1408"/>
        <v>10</v>
      </c>
      <c r="X2613">
        <f t="shared" si="1410"/>
        <v>2613</v>
      </c>
      <c r="Y2613">
        <f t="shared" si="1411"/>
        <v>2452</v>
      </c>
      <c r="Z2613">
        <f t="shared" si="1412"/>
        <v>2453</v>
      </c>
      <c r="AA2613">
        <f t="shared" si="1409"/>
        <v>2951</v>
      </c>
      <c r="AB2613">
        <f t="shared" si="1392"/>
        <v>500</v>
      </c>
      <c r="AM2613" t="str">
        <f t="shared" si="1393"/>
        <v>201903LP</v>
      </c>
      <c r="AN2613">
        <f t="shared" ca="1" si="1417"/>
        <v>10.000222222222222</v>
      </c>
      <c r="AO2613">
        <f t="shared" ca="1" si="1418"/>
        <v>6</v>
      </c>
      <c r="AP2613">
        <f t="shared" ca="1" si="1394"/>
        <v>2</v>
      </c>
      <c r="AQ2613">
        <f t="shared" ca="1" si="1395"/>
        <v>13</v>
      </c>
      <c r="AR2613">
        <f t="shared" ca="1" si="1396"/>
        <v>10</v>
      </c>
      <c r="AS2613">
        <f ca="1">P2613/J2613</f>
        <v>2.2219807950143087E-2</v>
      </c>
    </row>
    <row r="2614" spans="1:45" x14ac:dyDescent="0.4">
      <c r="A2614">
        <f t="shared" si="1391"/>
        <v>201903</v>
      </c>
      <c r="B2614" t="s">
        <v>609</v>
      </c>
      <c r="C2614" t="s">
        <v>647</v>
      </c>
      <c r="D2614" t="str">
        <f t="shared" ca="1" si="1416"/>
        <v>I102</v>
      </c>
      <c r="E2614">
        <f t="shared" ca="1" si="1397"/>
        <v>11</v>
      </c>
      <c r="F2614">
        <f t="shared" ca="1" si="1398"/>
        <v>15</v>
      </c>
      <c r="G2614" t="str">
        <f t="shared" ca="1" si="1413"/>
        <v>S11</v>
      </c>
      <c r="H2614" t="str">
        <f t="shared" ca="1" si="1414"/>
        <v>S114</v>
      </c>
      <c r="I2614">
        <f ca="1">VLOOKUP(D2614,PRC!$A$2:$B$21,2,0)*E2614</f>
        <v>440000</v>
      </c>
      <c r="J2614">
        <f t="shared" ca="1" si="1399"/>
        <v>378396</v>
      </c>
      <c r="K2614">
        <f ca="1">VLOOKUP(D2614,PRC!$A$1:$C$21,3,0)*E2614</f>
        <v>206800</v>
      </c>
      <c r="L2614">
        <f t="shared" ca="1" si="1400"/>
        <v>35000</v>
      </c>
      <c r="M2614">
        <f t="shared" ca="1" si="1401"/>
        <v>4000</v>
      </c>
      <c r="N2614">
        <f t="shared" ca="1" si="1402"/>
        <v>57000</v>
      </c>
      <c r="O2614">
        <f t="shared" ca="1" si="1403"/>
        <v>22000</v>
      </c>
      <c r="P2614">
        <f t="shared" ca="1" si="1415"/>
        <v>53596</v>
      </c>
      <c r="Q2614">
        <f ca="1">IF(P2614&gt;0,1,0)</f>
        <v>1</v>
      </c>
      <c r="R2614">
        <f t="shared" ca="1" si="1404"/>
        <v>14</v>
      </c>
      <c r="S2614">
        <f t="shared" ca="1" si="1405"/>
        <v>8</v>
      </c>
      <c r="T2614">
        <f t="shared" ca="1" si="1406"/>
        <v>1</v>
      </c>
      <c r="U2614">
        <f t="shared" ca="1" si="1407"/>
        <v>13</v>
      </c>
      <c r="V2614">
        <f t="shared" ca="1" si="1408"/>
        <v>5</v>
      </c>
      <c r="X2614">
        <f t="shared" si="1410"/>
        <v>2614</v>
      </c>
      <c r="Y2614">
        <f t="shared" si="1411"/>
        <v>2452</v>
      </c>
      <c r="Z2614">
        <f t="shared" si="1412"/>
        <v>2453</v>
      </c>
      <c r="AA2614">
        <f t="shared" si="1409"/>
        <v>2951</v>
      </c>
      <c r="AB2614">
        <f t="shared" si="1392"/>
        <v>500</v>
      </c>
      <c r="AM2614" t="str">
        <f t="shared" si="1393"/>
        <v>201903LP</v>
      </c>
      <c r="AN2614">
        <f t="shared" ca="1" si="1417"/>
        <v>14.000909090909087</v>
      </c>
      <c r="AO2614">
        <f t="shared" ca="1" si="1418"/>
        <v>7.9545454545454541</v>
      </c>
      <c r="AP2614">
        <f t="shared" ca="1" si="1394"/>
        <v>0.90909090909090906</v>
      </c>
      <c r="AQ2614">
        <f t="shared" ca="1" si="1395"/>
        <v>12.954545454545455</v>
      </c>
      <c r="AR2614">
        <f t="shared" ca="1" si="1396"/>
        <v>5</v>
      </c>
      <c r="AS2614">
        <f ca="1">P2614/J2614</f>
        <v>0.14163997505259041</v>
      </c>
    </row>
    <row r="2615" spans="1:45" x14ac:dyDescent="0.4">
      <c r="A2615">
        <f t="shared" si="1391"/>
        <v>201903</v>
      </c>
      <c r="B2615" t="s">
        <v>610</v>
      </c>
      <c r="C2615" t="s">
        <v>647</v>
      </c>
      <c r="D2615" t="str">
        <f t="shared" ca="1" si="1416"/>
        <v>I118</v>
      </c>
      <c r="E2615">
        <f t="shared" ca="1" si="1397"/>
        <v>15</v>
      </c>
      <c r="F2615">
        <f t="shared" ca="1" si="1398"/>
        <v>11</v>
      </c>
      <c r="G2615" t="str">
        <f t="shared" ca="1" si="1413"/>
        <v>S11</v>
      </c>
      <c r="H2615" t="str">
        <f t="shared" ca="1" si="1414"/>
        <v>S111</v>
      </c>
      <c r="I2615">
        <f ca="1">VLOOKUP(D2615,PRC!$A$2:$B$21,2,0)*E2615</f>
        <v>7950000</v>
      </c>
      <c r="J2615">
        <f t="shared" ca="1" si="1399"/>
        <v>7075496</v>
      </c>
      <c r="K2615">
        <f ca="1">VLOOKUP(D2615,PRC!$A$1:$C$21,3,0)*E2615</f>
        <v>3339000</v>
      </c>
      <c r="L2615">
        <f t="shared" ca="1" si="1400"/>
        <v>477000</v>
      </c>
      <c r="M2615">
        <f t="shared" ca="1" si="1401"/>
        <v>80000</v>
      </c>
      <c r="N2615">
        <f t="shared" ca="1" si="1402"/>
        <v>795000</v>
      </c>
      <c r="O2615">
        <f t="shared" ca="1" si="1403"/>
        <v>716000</v>
      </c>
      <c r="P2615">
        <f t="shared" ca="1" si="1415"/>
        <v>1668496</v>
      </c>
      <c r="Q2615">
        <f ca="1">IF(P2615&gt;0,1,0)</f>
        <v>1</v>
      </c>
      <c r="R2615">
        <f t="shared" ca="1" si="1404"/>
        <v>11</v>
      </c>
      <c r="S2615">
        <f t="shared" ca="1" si="1405"/>
        <v>6</v>
      </c>
      <c r="T2615">
        <f t="shared" ca="1" si="1406"/>
        <v>1</v>
      </c>
      <c r="U2615">
        <f t="shared" ca="1" si="1407"/>
        <v>10</v>
      </c>
      <c r="V2615">
        <f t="shared" ca="1" si="1408"/>
        <v>9</v>
      </c>
      <c r="X2615">
        <f t="shared" si="1410"/>
        <v>2615</v>
      </c>
      <c r="Y2615">
        <f t="shared" si="1411"/>
        <v>2452</v>
      </c>
      <c r="Z2615">
        <f t="shared" si="1412"/>
        <v>2453</v>
      </c>
      <c r="AA2615">
        <f t="shared" si="1409"/>
        <v>2951</v>
      </c>
      <c r="AB2615">
        <f t="shared" si="1392"/>
        <v>500</v>
      </c>
      <c r="AM2615" t="str">
        <f t="shared" si="1393"/>
        <v>201903LP</v>
      </c>
      <c r="AN2615">
        <f t="shared" ca="1" si="1417"/>
        <v>11.000050314465405</v>
      </c>
      <c r="AO2615">
        <f t="shared" ca="1" si="1418"/>
        <v>6</v>
      </c>
      <c r="AP2615">
        <f t="shared" ca="1" si="1394"/>
        <v>1.0062893081761006</v>
      </c>
      <c r="AQ2615">
        <f t="shared" ca="1" si="1395"/>
        <v>10</v>
      </c>
      <c r="AR2615">
        <f t="shared" ca="1" si="1396"/>
        <v>9.0062893081761004</v>
      </c>
      <c r="AS2615">
        <f ca="1">P2615/J2615</f>
        <v>0.23581329139328183</v>
      </c>
    </row>
    <row r="2616" spans="1:45" x14ac:dyDescent="0.4">
      <c r="A2616">
        <f t="shared" si="1391"/>
        <v>201903</v>
      </c>
      <c r="B2616" t="s">
        <v>611</v>
      </c>
      <c r="C2616" t="s">
        <v>647</v>
      </c>
      <c r="D2616" t="str">
        <f t="shared" ca="1" si="1416"/>
        <v>I111</v>
      </c>
      <c r="E2616">
        <f t="shared" ca="1" si="1397"/>
        <v>8</v>
      </c>
      <c r="F2616">
        <f t="shared" ca="1" si="1398"/>
        <v>11</v>
      </c>
      <c r="G2616" t="str">
        <f t="shared" ca="1" si="1413"/>
        <v>S11</v>
      </c>
      <c r="H2616" t="str">
        <f t="shared" ca="1" si="1414"/>
        <v>S111</v>
      </c>
      <c r="I2616">
        <f ca="1">VLOOKUP(D2616,PRC!$A$2:$B$21,2,0)*E2616</f>
        <v>1200000</v>
      </c>
      <c r="J2616">
        <f t="shared" ca="1" si="1399"/>
        <v>1067996</v>
      </c>
      <c r="K2616">
        <f ca="1">VLOOKUP(D2616,PRC!$A$1:$C$21,3,0)*E2616</f>
        <v>636000</v>
      </c>
      <c r="L2616">
        <f t="shared" ca="1" si="1400"/>
        <v>60000</v>
      </c>
      <c r="M2616">
        <f t="shared" ca="1" si="1401"/>
        <v>12000</v>
      </c>
      <c r="N2616">
        <f t="shared" ca="1" si="1402"/>
        <v>216000</v>
      </c>
      <c r="O2616">
        <f t="shared" ca="1" si="1403"/>
        <v>60000</v>
      </c>
      <c r="P2616">
        <f t="shared" ca="1" si="1415"/>
        <v>83996</v>
      </c>
      <c r="Q2616">
        <f ca="1">IF(P2616&gt;0,1,0)</f>
        <v>1</v>
      </c>
      <c r="R2616">
        <f t="shared" ca="1" si="1404"/>
        <v>11</v>
      </c>
      <c r="S2616">
        <f t="shared" ca="1" si="1405"/>
        <v>5</v>
      </c>
      <c r="T2616">
        <f t="shared" ca="1" si="1406"/>
        <v>1</v>
      </c>
      <c r="U2616">
        <f t="shared" ca="1" si="1407"/>
        <v>18</v>
      </c>
      <c r="V2616">
        <f t="shared" ca="1" si="1408"/>
        <v>5</v>
      </c>
      <c r="X2616">
        <f t="shared" si="1410"/>
        <v>2616</v>
      </c>
      <c r="Y2616">
        <f t="shared" si="1411"/>
        <v>2452</v>
      </c>
      <c r="Z2616">
        <f t="shared" si="1412"/>
        <v>2453</v>
      </c>
      <c r="AA2616">
        <f t="shared" si="1409"/>
        <v>2951</v>
      </c>
      <c r="AB2616">
        <f t="shared" si="1392"/>
        <v>500</v>
      </c>
      <c r="AM2616" t="str">
        <f t="shared" si="1393"/>
        <v>201903LP</v>
      </c>
      <c r="AN2616">
        <f t="shared" ca="1" si="1417"/>
        <v>11.000333333333334</v>
      </c>
      <c r="AO2616">
        <f t="shared" ca="1" si="1418"/>
        <v>5</v>
      </c>
      <c r="AP2616">
        <f t="shared" ca="1" si="1394"/>
        <v>1</v>
      </c>
      <c r="AQ2616">
        <f t="shared" ca="1" si="1395"/>
        <v>18</v>
      </c>
      <c r="AR2616">
        <f t="shared" ca="1" si="1396"/>
        <v>5</v>
      </c>
      <c r="AS2616">
        <f ca="1">P2616/J2616</f>
        <v>7.8648234637582914E-2</v>
      </c>
    </row>
    <row r="2617" spans="1:45" x14ac:dyDescent="0.4">
      <c r="A2617">
        <f t="shared" si="1391"/>
        <v>201903</v>
      </c>
      <c r="B2617" t="s">
        <v>612</v>
      </c>
      <c r="C2617" t="s">
        <v>647</v>
      </c>
      <c r="D2617" t="str">
        <f t="shared" ca="1" si="1416"/>
        <v>I110</v>
      </c>
      <c r="E2617">
        <f t="shared" ca="1" si="1397"/>
        <v>15</v>
      </c>
      <c r="F2617">
        <f t="shared" ca="1" si="1398"/>
        <v>15</v>
      </c>
      <c r="G2617" t="str">
        <f t="shared" ca="1" si="1413"/>
        <v>S10</v>
      </c>
      <c r="H2617" t="str">
        <f t="shared" ca="1" si="1414"/>
        <v>S105</v>
      </c>
      <c r="I2617">
        <f ca="1">VLOOKUP(D2617,PRC!$A$2:$B$21,2,0)*E2617</f>
        <v>4500000</v>
      </c>
      <c r="J2617">
        <f t="shared" ca="1" si="1399"/>
        <v>4004996</v>
      </c>
      <c r="K2617">
        <f ca="1">VLOOKUP(D2617,PRC!$A$1:$C$21,3,0)*E2617</f>
        <v>2070000</v>
      </c>
      <c r="L2617">
        <f t="shared" ca="1" si="1400"/>
        <v>225000</v>
      </c>
      <c r="M2617">
        <f t="shared" ca="1" si="1401"/>
        <v>90000</v>
      </c>
      <c r="N2617">
        <f t="shared" ca="1" si="1402"/>
        <v>540000</v>
      </c>
      <c r="O2617">
        <f t="shared" ca="1" si="1403"/>
        <v>315000</v>
      </c>
      <c r="P2617">
        <f t="shared" ca="1" si="1415"/>
        <v>764996</v>
      </c>
      <c r="Q2617">
        <f ca="1">IF(P2617&gt;0,1,0)</f>
        <v>1</v>
      </c>
      <c r="R2617">
        <f t="shared" ca="1" si="1404"/>
        <v>11</v>
      </c>
      <c r="S2617">
        <f t="shared" ca="1" si="1405"/>
        <v>5</v>
      </c>
      <c r="T2617">
        <f t="shared" ca="1" si="1406"/>
        <v>2</v>
      </c>
      <c r="U2617">
        <f t="shared" ca="1" si="1407"/>
        <v>12</v>
      </c>
      <c r="V2617">
        <f t="shared" ca="1" si="1408"/>
        <v>7</v>
      </c>
      <c r="X2617">
        <f t="shared" si="1410"/>
        <v>2617</v>
      </c>
      <c r="Y2617">
        <f t="shared" si="1411"/>
        <v>2452</v>
      </c>
      <c r="Z2617">
        <f t="shared" si="1412"/>
        <v>2453</v>
      </c>
      <c r="AA2617">
        <f t="shared" si="1409"/>
        <v>2951</v>
      </c>
      <c r="AB2617">
        <f t="shared" si="1392"/>
        <v>500</v>
      </c>
      <c r="AM2617" t="str">
        <f t="shared" si="1393"/>
        <v>201903LP</v>
      </c>
      <c r="AN2617">
        <f t="shared" ca="1" si="1417"/>
        <v>11.000088888888893</v>
      </c>
      <c r="AO2617">
        <f t="shared" ca="1" si="1418"/>
        <v>5</v>
      </c>
      <c r="AP2617">
        <f t="shared" ca="1" si="1394"/>
        <v>2</v>
      </c>
      <c r="AQ2617">
        <f t="shared" ca="1" si="1395"/>
        <v>12</v>
      </c>
      <c r="AR2617">
        <f t="shared" ca="1" si="1396"/>
        <v>7.0000000000000009</v>
      </c>
      <c r="AS2617">
        <f ca="1">P2617/J2617</f>
        <v>0.19101042797545864</v>
      </c>
    </row>
    <row r="2618" spans="1:45" x14ac:dyDescent="0.4">
      <c r="A2618">
        <f t="shared" si="1391"/>
        <v>201903</v>
      </c>
      <c r="B2618" t="s">
        <v>613</v>
      </c>
      <c r="C2618" t="s">
        <v>647</v>
      </c>
      <c r="D2618" t="str">
        <f t="shared" ca="1" si="1416"/>
        <v>I111</v>
      </c>
      <c r="E2618">
        <f t="shared" ca="1" si="1397"/>
        <v>14</v>
      </c>
      <c r="F2618">
        <f t="shared" ca="1" si="1398"/>
        <v>12</v>
      </c>
      <c r="G2618" t="str">
        <f t="shared" ca="1" si="1413"/>
        <v>S11</v>
      </c>
      <c r="H2618" t="str">
        <f t="shared" ca="1" si="1414"/>
        <v>S113</v>
      </c>
      <c r="I2618">
        <f ca="1">VLOOKUP(D2618,PRC!$A$2:$B$21,2,0)*E2618</f>
        <v>2100000</v>
      </c>
      <c r="J2618">
        <f t="shared" ca="1" si="1399"/>
        <v>1889996</v>
      </c>
      <c r="K2618">
        <f ca="1">VLOOKUP(D2618,PRC!$A$1:$C$21,3,0)*E2618</f>
        <v>1113000</v>
      </c>
      <c r="L2618">
        <f t="shared" ca="1" si="1400"/>
        <v>105000</v>
      </c>
      <c r="M2618">
        <f t="shared" ca="1" si="1401"/>
        <v>63000</v>
      </c>
      <c r="N2618">
        <f t="shared" ca="1" si="1402"/>
        <v>357000</v>
      </c>
      <c r="O2618">
        <f t="shared" ca="1" si="1403"/>
        <v>168000</v>
      </c>
      <c r="P2618">
        <f t="shared" ca="1" si="1415"/>
        <v>83996</v>
      </c>
      <c r="Q2618">
        <f ca="1">IF(P2618&gt;0,1,0)</f>
        <v>1</v>
      </c>
      <c r="R2618">
        <f t="shared" ca="1" si="1404"/>
        <v>10</v>
      </c>
      <c r="S2618">
        <f t="shared" ca="1" si="1405"/>
        <v>5</v>
      </c>
      <c r="T2618">
        <f t="shared" ca="1" si="1406"/>
        <v>3</v>
      </c>
      <c r="U2618">
        <f t="shared" ca="1" si="1407"/>
        <v>17</v>
      </c>
      <c r="V2618">
        <f t="shared" ca="1" si="1408"/>
        <v>8</v>
      </c>
      <c r="X2618">
        <f t="shared" si="1410"/>
        <v>2618</v>
      </c>
      <c r="Y2618">
        <f t="shared" si="1411"/>
        <v>2452</v>
      </c>
      <c r="Z2618">
        <f t="shared" si="1412"/>
        <v>2453</v>
      </c>
      <c r="AA2618">
        <f t="shared" si="1409"/>
        <v>2951</v>
      </c>
      <c r="AB2618">
        <f t="shared" si="1392"/>
        <v>500</v>
      </c>
      <c r="AM2618" t="str">
        <f t="shared" si="1393"/>
        <v>201903LP</v>
      </c>
      <c r="AN2618">
        <f t="shared" ca="1" si="1417"/>
        <v>10.000190476190474</v>
      </c>
      <c r="AO2618">
        <f t="shared" ca="1" si="1418"/>
        <v>5</v>
      </c>
      <c r="AP2618">
        <f t="shared" ca="1" si="1394"/>
        <v>3</v>
      </c>
      <c r="AQ2618">
        <f t="shared" ca="1" si="1395"/>
        <v>17</v>
      </c>
      <c r="AR2618">
        <f t="shared" ca="1" si="1396"/>
        <v>8</v>
      </c>
      <c r="AS2618">
        <f ca="1">P2618/J2618</f>
        <v>4.4442422100364233E-2</v>
      </c>
    </row>
    <row r="2619" spans="1:45" x14ac:dyDescent="0.4">
      <c r="A2619">
        <f t="shared" si="1391"/>
        <v>201903</v>
      </c>
      <c r="B2619" t="s">
        <v>614</v>
      </c>
      <c r="C2619" t="s">
        <v>647</v>
      </c>
      <c r="D2619" t="str">
        <f t="shared" ca="1" si="1416"/>
        <v>I105</v>
      </c>
      <c r="E2619">
        <f t="shared" ca="1" si="1397"/>
        <v>14</v>
      </c>
      <c r="F2619">
        <f t="shared" ca="1" si="1398"/>
        <v>13</v>
      </c>
      <c r="G2619" t="str">
        <f t="shared" ca="1" si="1413"/>
        <v>S10</v>
      </c>
      <c r="H2619" t="str">
        <f t="shared" ca="1" si="1414"/>
        <v>S105</v>
      </c>
      <c r="I2619">
        <f ca="1">VLOOKUP(D2619,PRC!$A$2:$B$21,2,0)*E2619</f>
        <v>1400000</v>
      </c>
      <c r="J2619">
        <f t="shared" ca="1" si="1399"/>
        <v>1259996</v>
      </c>
      <c r="K2619">
        <f ca="1">VLOOKUP(D2619,PRC!$A$1:$C$21,3,0)*E2619</f>
        <v>826000</v>
      </c>
      <c r="L2619">
        <f t="shared" ca="1" si="1400"/>
        <v>112000</v>
      </c>
      <c r="M2619">
        <f t="shared" ca="1" si="1401"/>
        <v>42000</v>
      </c>
      <c r="N2619">
        <f t="shared" ca="1" si="1402"/>
        <v>238000</v>
      </c>
      <c r="O2619">
        <f t="shared" ca="1" si="1403"/>
        <v>126000</v>
      </c>
      <c r="P2619">
        <f t="shared" ca="1" si="1415"/>
        <v>-84004</v>
      </c>
      <c r="Q2619">
        <f ca="1">IF(P2619&gt;0,1,0)</f>
        <v>0</v>
      </c>
      <c r="R2619">
        <f t="shared" ca="1" si="1404"/>
        <v>10</v>
      </c>
      <c r="S2619">
        <f t="shared" ca="1" si="1405"/>
        <v>8</v>
      </c>
      <c r="T2619">
        <f t="shared" ca="1" si="1406"/>
        <v>3</v>
      </c>
      <c r="U2619">
        <f t="shared" ca="1" si="1407"/>
        <v>17</v>
      </c>
      <c r="V2619">
        <f t="shared" ca="1" si="1408"/>
        <v>9</v>
      </c>
      <c r="X2619">
        <f t="shared" si="1410"/>
        <v>2619</v>
      </c>
      <c r="Y2619">
        <f t="shared" si="1411"/>
        <v>2452</v>
      </c>
      <c r="Z2619">
        <f t="shared" si="1412"/>
        <v>2453</v>
      </c>
      <c r="AA2619">
        <f t="shared" si="1409"/>
        <v>2951</v>
      </c>
      <c r="AB2619">
        <f t="shared" si="1392"/>
        <v>500</v>
      </c>
      <c r="AM2619" t="str">
        <f t="shared" si="1393"/>
        <v>201903LP</v>
      </c>
      <c r="AN2619">
        <f t="shared" ca="1" si="1417"/>
        <v>10.000285714285717</v>
      </c>
      <c r="AO2619">
        <f t="shared" ca="1" si="1418"/>
        <v>8</v>
      </c>
      <c r="AP2619">
        <f t="shared" ca="1" si="1394"/>
        <v>3</v>
      </c>
      <c r="AQ2619">
        <f t="shared" ca="1" si="1395"/>
        <v>17</v>
      </c>
      <c r="AR2619">
        <f t="shared" ca="1" si="1396"/>
        <v>9</v>
      </c>
      <c r="AS2619">
        <f ca="1">P2619/J2619</f>
        <v>-6.6670052920802927E-2</v>
      </c>
    </row>
    <row r="2620" spans="1:45" x14ac:dyDescent="0.4">
      <c r="A2620">
        <f t="shared" si="1391"/>
        <v>201903</v>
      </c>
      <c r="B2620" t="s">
        <v>615</v>
      </c>
      <c r="C2620" t="s">
        <v>647</v>
      </c>
      <c r="D2620" t="str">
        <f t="shared" ca="1" si="1416"/>
        <v>I117</v>
      </c>
      <c r="E2620">
        <f t="shared" ca="1" si="1397"/>
        <v>13</v>
      </c>
      <c r="F2620">
        <f t="shared" ca="1" si="1398"/>
        <v>11</v>
      </c>
      <c r="G2620" t="str">
        <f t="shared" ca="1" si="1413"/>
        <v>S11</v>
      </c>
      <c r="H2620" t="str">
        <f t="shared" ca="1" si="1414"/>
        <v>S116</v>
      </c>
      <c r="I2620">
        <f ca="1">VLOOKUP(D2620,PRC!$A$2:$B$21,2,0)*E2620</f>
        <v>32500000</v>
      </c>
      <c r="J2620">
        <f t="shared" ca="1" si="1399"/>
        <v>27624996</v>
      </c>
      <c r="K2620">
        <f ca="1">VLOOKUP(D2620,PRC!$A$1:$C$21,3,0)*E2620</f>
        <v>14950000</v>
      </c>
      <c r="L2620">
        <f t="shared" ca="1" si="1400"/>
        <v>1950000</v>
      </c>
      <c r="M2620">
        <f t="shared" ca="1" si="1401"/>
        <v>650000</v>
      </c>
      <c r="N2620">
        <f t="shared" ca="1" si="1402"/>
        <v>5200000</v>
      </c>
      <c r="O2620">
        <f t="shared" ca="1" si="1403"/>
        <v>2925000</v>
      </c>
      <c r="P2620">
        <f t="shared" ca="1" si="1415"/>
        <v>1949996</v>
      </c>
      <c r="Q2620">
        <f ca="1">IF(P2620&gt;0,1,0)</f>
        <v>1</v>
      </c>
      <c r="R2620">
        <f t="shared" ca="1" si="1404"/>
        <v>15</v>
      </c>
      <c r="S2620">
        <f t="shared" ca="1" si="1405"/>
        <v>6</v>
      </c>
      <c r="T2620">
        <f t="shared" ca="1" si="1406"/>
        <v>2</v>
      </c>
      <c r="U2620">
        <f t="shared" ca="1" si="1407"/>
        <v>16</v>
      </c>
      <c r="V2620">
        <f t="shared" ca="1" si="1408"/>
        <v>9</v>
      </c>
      <c r="X2620">
        <f t="shared" si="1410"/>
        <v>2620</v>
      </c>
      <c r="Y2620">
        <f t="shared" si="1411"/>
        <v>2452</v>
      </c>
      <c r="Z2620">
        <f t="shared" si="1412"/>
        <v>2453</v>
      </c>
      <c r="AA2620">
        <f t="shared" si="1409"/>
        <v>2951</v>
      </c>
      <c r="AB2620">
        <f t="shared" si="1392"/>
        <v>500</v>
      </c>
      <c r="AM2620" t="str">
        <f t="shared" si="1393"/>
        <v>201903LP</v>
      </c>
      <c r="AN2620">
        <f t="shared" ca="1" si="1417"/>
        <v>15.000012307692312</v>
      </c>
      <c r="AO2620">
        <f t="shared" ca="1" si="1418"/>
        <v>6</v>
      </c>
      <c r="AP2620">
        <f t="shared" ca="1" si="1394"/>
        <v>2</v>
      </c>
      <c r="AQ2620">
        <f t="shared" ca="1" si="1395"/>
        <v>16</v>
      </c>
      <c r="AR2620">
        <f t="shared" ca="1" si="1396"/>
        <v>9</v>
      </c>
      <c r="AS2620">
        <f ca="1">P2620/J2620</f>
        <v>7.0588100718639024E-2</v>
      </c>
    </row>
    <row r="2621" spans="1:45" x14ac:dyDescent="0.4">
      <c r="A2621">
        <f t="shared" si="1391"/>
        <v>201903</v>
      </c>
      <c r="B2621" t="s">
        <v>616</v>
      </c>
      <c r="C2621" t="s">
        <v>647</v>
      </c>
      <c r="D2621" t="str">
        <f t="shared" ca="1" si="1416"/>
        <v>I118</v>
      </c>
      <c r="E2621">
        <f t="shared" ca="1" si="1397"/>
        <v>14</v>
      </c>
      <c r="F2621">
        <f t="shared" ca="1" si="1398"/>
        <v>11</v>
      </c>
      <c r="G2621" t="str">
        <f t="shared" ca="1" si="1413"/>
        <v>S10</v>
      </c>
      <c r="H2621" t="str">
        <f t="shared" ca="1" si="1414"/>
        <v>S102</v>
      </c>
      <c r="I2621">
        <f ca="1">VLOOKUP(D2621,PRC!$A$2:$B$21,2,0)*E2621</f>
        <v>7420000</v>
      </c>
      <c r="J2621">
        <f t="shared" ca="1" si="1399"/>
        <v>6381196</v>
      </c>
      <c r="K2621">
        <f ca="1">VLOOKUP(D2621,PRC!$A$1:$C$21,3,0)*E2621</f>
        <v>3116400</v>
      </c>
      <c r="L2621">
        <f t="shared" ca="1" si="1400"/>
        <v>742000</v>
      </c>
      <c r="M2621">
        <f t="shared" ca="1" si="1401"/>
        <v>74000</v>
      </c>
      <c r="N2621">
        <f t="shared" ca="1" si="1402"/>
        <v>816000</v>
      </c>
      <c r="O2621">
        <f t="shared" ca="1" si="1403"/>
        <v>742000</v>
      </c>
      <c r="P2621">
        <f t="shared" ca="1" si="1415"/>
        <v>890796</v>
      </c>
      <c r="Q2621">
        <f ca="1">IF(P2621&gt;0,1,0)</f>
        <v>1</v>
      </c>
      <c r="R2621">
        <f t="shared" ca="1" si="1404"/>
        <v>14</v>
      </c>
      <c r="S2621">
        <f t="shared" ca="1" si="1405"/>
        <v>10</v>
      </c>
      <c r="T2621">
        <f t="shared" ca="1" si="1406"/>
        <v>1</v>
      </c>
      <c r="U2621">
        <f t="shared" ca="1" si="1407"/>
        <v>11</v>
      </c>
      <c r="V2621">
        <f t="shared" ca="1" si="1408"/>
        <v>10</v>
      </c>
      <c r="X2621">
        <f t="shared" si="1410"/>
        <v>2621</v>
      </c>
      <c r="Y2621">
        <f t="shared" si="1411"/>
        <v>2452</v>
      </c>
      <c r="Z2621">
        <f t="shared" si="1412"/>
        <v>2453</v>
      </c>
      <c r="AA2621">
        <f t="shared" si="1409"/>
        <v>2951</v>
      </c>
      <c r="AB2621">
        <f t="shared" si="1392"/>
        <v>500</v>
      </c>
      <c r="AM2621" t="str">
        <f t="shared" si="1393"/>
        <v>201903LP</v>
      </c>
      <c r="AN2621">
        <f t="shared" ca="1" si="1417"/>
        <v>14.000053908355792</v>
      </c>
      <c r="AO2621">
        <f t="shared" ca="1" si="1418"/>
        <v>10</v>
      </c>
      <c r="AP2621">
        <f t="shared" ca="1" si="1394"/>
        <v>0.99730458221024254</v>
      </c>
      <c r="AQ2621">
        <f t="shared" ca="1" si="1395"/>
        <v>10.997304582210242</v>
      </c>
      <c r="AR2621">
        <f t="shared" ca="1" si="1396"/>
        <v>10</v>
      </c>
      <c r="AS2621">
        <f ca="1">P2621/J2621</f>
        <v>0.1395970285194186</v>
      </c>
    </row>
    <row r="2622" spans="1:45" x14ac:dyDescent="0.4">
      <c r="A2622">
        <f t="shared" si="1391"/>
        <v>201903</v>
      </c>
      <c r="B2622" t="s">
        <v>617</v>
      </c>
      <c r="C2622" t="s">
        <v>647</v>
      </c>
      <c r="D2622" t="str">
        <f t="shared" ca="1" si="1416"/>
        <v>I105</v>
      </c>
      <c r="E2622">
        <f t="shared" ca="1" si="1397"/>
        <v>8</v>
      </c>
      <c r="F2622">
        <f t="shared" ca="1" si="1398"/>
        <v>15</v>
      </c>
      <c r="G2622" t="str">
        <f t="shared" ca="1" si="1413"/>
        <v>S11</v>
      </c>
      <c r="H2622" t="str">
        <f t="shared" ca="1" si="1414"/>
        <v>S115</v>
      </c>
      <c r="I2622">
        <f ca="1">VLOOKUP(D2622,PRC!$A$2:$B$21,2,0)*E2622</f>
        <v>800000</v>
      </c>
      <c r="J2622">
        <f t="shared" ca="1" si="1399"/>
        <v>719996</v>
      </c>
      <c r="K2622">
        <f ca="1">VLOOKUP(D2622,PRC!$A$1:$C$21,3,0)*E2622</f>
        <v>472000</v>
      </c>
      <c r="L2622">
        <f t="shared" ca="1" si="1400"/>
        <v>40000</v>
      </c>
      <c r="M2622">
        <f t="shared" ca="1" si="1401"/>
        <v>24000</v>
      </c>
      <c r="N2622">
        <f t="shared" ca="1" si="1402"/>
        <v>104000</v>
      </c>
      <c r="O2622">
        <f t="shared" ca="1" si="1403"/>
        <v>48000</v>
      </c>
      <c r="P2622">
        <f t="shared" ca="1" si="1415"/>
        <v>31996</v>
      </c>
      <c r="Q2622">
        <f ca="1">IF(P2622&gt;0,1,0)</f>
        <v>1</v>
      </c>
      <c r="R2622">
        <f t="shared" ca="1" si="1404"/>
        <v>10</v>
      </c>
      <c r="S2622">
        <f t="shared" ca="1" si="1405"/>
        <v>5</v>
      </c>
      <c r="T2622">
        <f t="shared" ca="1" si="1406"/>
        <v>3</v>
      </c>
      <c r="U2622">
        <f t="shared" ca="1" si="1407"/>
        <v>13</v>
      </c>
      <c r="V2622">
        <f t="shared" ca="1" si="1408"/>
        <v>6</v>
      </c>
      <c r="X2622">
        <f t="shared" si="1410"/>
        <v>2622</v>
      </c>
      <c r="Y2622">
        <f t="shared" si="1411"/>
        <v>2452</v>
      </c>
      <c r="Z2622">
        <f t="shared" si="1412"/>
        <v>2453</v>
      </c>
      <c r="AA2622">
        <f t="shared" si="1409"/>
        <v>2951</v>
      </c>
      <c r="AB2622">
        <f t="shared" si="1392"/>
        <v>500</v>
      </c>
      <c r="AM2622" t="str">
        <f t="shared" si="1393"/>
        <v>201903LP</v>
      </c>
      <c r="AN2622">
        <f t="shared" ca="1" si="1417"/>
        <v>10.000500000000001</v>
      </c>
      <c r="AO2622">
        <f t="shared" ca="1" si="1418"/>
        <v>5</v>
      </c>
      <c r="AP2622">
        <f t="shared" ca="1" si="1394"/>
        <v>3</v>
      </c>
      <c r="AQ2622">
        <f t="shared" ca="1" si="1395"/>
        <v>13</v>
      </c>
      <c r="AR2622">
        <f t="shared" ca="1" si="1396"/>
        <v>6</v>
      </c>
      <c r="AS2622">
        <f ca="1">P2622/J2622</f>
        <v>4.4439135772976514E-2</v>
      </c>
    </row>
    <row r="2623" spans="1:45" x14ac:dyDescent="0.4">
      <c r="A2623">
        <f t="shared" si="1391"/>
        <v>201903</v>
      </c>
      <c r="B2623" t="s">
        <v>618</v>
      </c>
      <c r="C2623" t="s">
        <v>647</v>
      </c>
      <c r="D2623" t="str">
        <f t="shared" ca="1" si="1416"/>
        <v>I106</v>
      </c>
      <c r="E2623">
        <f t="shared" ca="1" si="1397"/>
        <v>13</v>
      </c>
      <c r="F2623">
        <f t="shared" ca="1" si="1398"/>
        <v>13</v>
      </c>
      <c r="G2623" t="str">
        <f t="shared" ca="1" si="1413"/>
        <v>S11</v>
      </c>
      <c r="H2623" t="str">
        <f t="shared" ca="1" si="1414"/>
        <v>S119</v>
      </c>
      <c r="I2623">
        <f ca="1">VLOOKUP(D2623,PRC!$A$2:$B$21,2,0)*E2623</f>
        <v>260000</v>
      </c>
      <c r="J2623">
        <f t="shared" ca="1" si="1399"/>
        <v>231396</v>
      </c>
      <c r="K2623">
        <f ca="1">VLOOKUP(D2623,PRC!$A$1:$C$21,3,0)*E2623</f>
        <v>137800</v>
      </c>
      <c r="L2623">
        <f t="shared" ca="1" si="1400"/>
        <v>18000</v>
      </c>
      <c r="M2623">
        <f t="shared" ca="1" si="1401"/>
        <v>5000</v>
      </c>
      <c r="N2623">
        <f t="shared" ca="1" si="1402"/>
        <v>42000</v>
      </c>
      <c r="O2623">
        <f t="shared" ca="1" si="1403"/>
        <v>16000</v>
      </c>
      <c r="P2623">
        <f t="shared" ca="1" si="1415"/>
        <v>12596</v>
      </c>
      <c r="Q2623">
        <f ca="1">IF(P2623&gt;0,1,0)</f>
        <v>1</v>
      </c>
      <c r="R2623">
        <f t="shared" ca="1" si="1404"/>
        <v>11</v>
      </c>
      <c r="S2623">
        <f t="shared" ca="1" si="1405"/>
        <v>7</v>
      </c>
      <c r="T2623">
        <f t="shared" ca="1" si="1406"/>
        <v>2</v>
      </c>
      <c r="U2623">
        <f t="shared" ca="1" si="1407"/>
        <v>16</v>
      </c>
      <c r="V2623">
        <f t="shared" ca="1" si="1408"/>
        <v>6</v>
      </c>
      <c r="X2623">
        <f t="shared" si="1410"/>
        <v>2623</v>
      </c>
      <c r="Y2623">
        <f t="shared" si="1411"/>
        <v>2452</v>
      </c>
      <c r="Z2623">
        <f t="shared" si="1412"/>
        <v>2453</v>
      </c>
      <c r="AA2623">
        <f t="shared" si="1409"/>
        <v>2951</v>
      </c>
      <c r="AB2623">
        <f t="shared" si="1392"/>
        <v>500</v>
      </c>
      <c r="AM2623" t="str">
        <f t="shared" si="1393"/>
        <v>201903LP</v>
      </c>
      <c r="AN2623">
        <f t="shared" ca="1" si="1417"/>
        <v>11.001538461538463</v>
      </c>
      <c r="AO2623">
        <f t="shared" ca="1" si="1418"/>
        <v>6.9230769230769234</v>
      </c>
      <c r="AP2623">
        <f t="shared" ca="1" si="1394"/>
        <v>1.9230769230769231</v>
      </c>
      <c r="AQ2623">
        <f t="shared" ca="1" si="1395"/>
        <v>16.153846153846153</v>
      </c>
      <c r="AR2623">
        <f t="shared" ca="1" si="1396"/>
        <v>6.1538461538461542</v>
      </c>
      <c r="AS2623">
        <f ca="1">P2623/J2623</f>
        <v>5.4434821690954038E-2</v>
      </c>
    </row>
    <row r="2624" spans="1:45" x14ac:dyDescent="0.4">
      <c r="A2624">
        <f t="shared" si="1391"/>
        <v>201903</v>
      </c>
      <c r="B2624" t="s">
        <v>619</v>
      </c>
      <c r="C2624" t="s">
        <v>647</v>
      </c>
      <c r="D2624" t="str">
        <f t="shared" ca="1" si="1416"/>
        <v>I112</v>
      </c>
      <c r="E2624">
        <f t="shared" ca="1" si="1397"/>
        <v>9</v>
      </c>
      <c r="F2624">
        <f t="shared" ca="1" si="1398"/>
        <v>14</v>
      </c>
      <c r="G2624" t="str">
        <f t="shared" ca="1" si="1413"/>
        <v>S11</v>
      </c>
      <c r="H2624" t="str">
        <f t="shared" ca="1" si="1414"/>
        <v>S117</v>
      </c>
      <c r="I2624">
        <f ca="1">VLOOKUP(D2624,PRC!$A$2:$B$21,2,0)*E2624</f>
        <v>585000</v>
      </c>
      <c r="J2624">
        <f t="shared" ca="1" si="1399"/>
        <v>497246</v>
      </c>
      <c r="K2624">
        <f ca="1">VLOOKUP(D2624,PRC!$A$1:$C$21,3,0)*E2624</f>
        <v>292500</v>
      </c>
      <c r="L2624">
        <f t="shared" ca="1" si="1400"/>
        <v>47000</v>
      </c>
      <c r="M2624">
        <f t="shared" ca="1" si="1401"/>
        <v>18000</v>
      </c>
      <c r="N2624">
        <f t="shared" ca="1" si="1402"/>
        <v>70000</v>
      </c>
      <c r="O2624">
        <f t="shared" ca="1" si="1403"/>
        <v>41000</v>
      </c>
      <c r="P2624">
        <f t="shared" ca="1" si="1415"/>
        <v>28746</v>
      </c>
      <c r="Q2624">
        <f ca="1">IF(P2624&gt;0,1,0)</f>
        <v>1</v>
      </c>
      <c r="R2624">
        <f t="shared" ca="1" si="1404"/>
        <v>15</v>
      </c>
      <c r="S2624">
        <f t="shared" ca="1" si="1405"/>
        <v>8</v>
      </c>
      <c r="T2624">
        <f t="shared" ca="1" si="1406"/>
        <v>3</v>
      </c>
      <c r="U2624">
        <f t="shared" ca="1" si="1407"/>
        <v>12</v>
      </c>
      <c r="V2624">
        <f t="shared" ca="1" si="1408"/>
        <v>7</v>
      </c>
      <c r="X2624">
        <f t="shared" si="1410"/>
        <v>2624</v>
      </c>
      <c r="Y2624">
        <f t="shared" si="1411"/>
        <v>2452</v>
      </c>
      <c r="Z2624">
        <f t="shared" si="1412"/>
        <v>2453</v>
      </c>
      <c r="AA2624">
        <f t="shared" si="1409"/>
        <v>2951</v>
      </c>
      <c r="AB2624">
        <f t="shared" si="1392"/>
        <v>500</v>
      </c>
      <c r="AM2624" t="str">
        <f t="shared" si="1393"/>
        <v>201903LP</v>
      </c>
      <c r="AN2624">
        <f t="shared" ca="1" si="1417"/>
        <v>15.000683760683764</v>
      </c>
      <c r="AO2624">
        <f t="shared" ca="1" si="1418"/>
        <v>8.0341880341880341</v>
      </c>
      <c r="AP2624">
        <f t="shared" ca="1" si="1394"/>
        <v>3.0769230769230771</v>
      </c>
      <c r="AQ2624">
        <f t="shared" ca="1" si="1395"/>
        <v>11.965811965811966</v>
      </c>
      <c r="AR2624">
        <f t="shared" ca="1" si="1396"/>
        <v>7.0085470085470085</v>
      </c>
      <c r="AS2624">
        <f ca="1">P2624/J2624</f>
        <v>5.7810419792215524E-2</v>
      </c>
    </row>
    <row r="2625" spans="1:45" x14ac:dyDescent="0.4">
      <c r="A2625">
        <f t="shared" si="1391"/>
        <v>201903</v>
      </c>
      <c r="B2625" t="s">
        <v>620</v>
      </c>
      <c r="C2625" t="s">
        <v>647</v>
      </c>
      <c r="D2625" t="str">
        <f t="shared" ca="1" si="1416"/>
        <v>I111</v>
      </c>
      <c r="E2625">
        <f t="shared" ca="1" si="1397"/>
        <v>8</v>
      </c>
      <c r="F2625">
        <f t="shared" ca="1" si="1398"/>
        <v>10</v>
      </c>
      <c r="G2625" t="str">
        <f t="shared" ca="1" si="1413"/>
        <v>S12</v>
      </c>
      <c r="H2625" t="str">
        <f t="shared" ca="1" si="1414"/>
        <v>S120</v>
      </c>
      <c r="I2625">
        <f ca="1">VLOOKUP(D2625,PRC!$A$2:$B$21,2,0)*E2625</f>
        <v>1200000</v>
      </c>
      <c r="J2625">
        <f t="shared" ca="1" si="1399"/>
        <v>1055996</v>
      </c>
      <c r="K2625">
        <f ca="1">VLOOKUP(D2625,PRC!$A$1:$C$21,3,0)*E2625</f>
        <v>636000</v>
      </c>
      <c r="L2625">
        <f t="shared" ca="1" si="1400"/>
        <v>120000</v>
      </c>
      <c r="M2625">
        <f t="shared" ca="1" si="1401"/>
        <v>24000</v>
      </c>
      <c r="N2625">
        <f t="shared" ca="1" si="1402"/>
        <v>156000</v>
      </c>
      <c r="O2625">
        <f t="shared" ca="1" si="1403"/>
        <v>120000</v>
      </c>
      <c r="P2625">
        <f t="shared" ca="1" si="1415"/>
        <v>-4</v>
      </c>
      <c r="Q2625">
        <f ca="1">IF(P2625&gt;0,1,0)</f>
        <v>0</v>
      </c>
      <c r="R2625">
        <f t="shared" ca="1" si="1404"/>
        <v>12</v>
      </c>
      <c r="S2625">
        <f t="shared" ca="1" si="1405"/>
        <v>10</v>
      </c>
      <c r="T2625">
        <f t="shared" ca="1" si="1406"/>
        <v>2</v>
      </c>
      <c r="U2625">
        <f t="shared" ca="1" si="1407"/>
        <v>13</v>
      </c>
      <c r="V2625">
        <f t="shared" ca="1" si="1408"/>
        <v>10</v>
      </c>
      <c r="X2625">
        <f t="shared" si="1410"/>
        <v>2625</v>
      </c>
      <c r="Y2625">
        <f t="shared" si="1411"/>
        <v>2452</v>
      </c>
      <c r="Z2625">
        <f t="shared" si="1412"/>
        <v>2453</v>
      </c>
      <c r="AA2625">
        <f t="shared" si="1409"/>
        <v>2951</v>
      </c>
      <c r="AB2625">
        <f t="shared" si="1392"/>
        <v>500</v>
      </c>
      <c r="AM2625" t="str">
        <f t="shared" si="1393"/>
        <v>201903LP</v>
      </c>
      <c r="AN2625">
        <f t="shared" ca="1" si="1417"/>
        <v>12.000333333333336</v>
      </c>
      <c r="AO2625">
        <f t="shared" ca="1" si="1418"/>
        <v>10</v>
      </c>
      <c r="AP2625">
        <f t="shared" ca="1" si="1394"/>
        <v>2</v>
      </c>
      <c r="AQ2625">
        <f t="shared" ca="1" si="1395"/>
        <v>13</v>
      </c>
      <c r="AR2625">
        <f t="shared" ca="1" si="1396"/>
        <v>10</v>
      </c>
      <c r="AS2625">
        <f ca="1">P2625/J2625</f>
        <v>-3.7878931359588485E-6</v>
      </c>
    </row>
    <row r="2626" spans="1:45" x14ac:dyDescent="0.4">
      <c r="A2626">
        <f t="shared" si="1391"/>
        <v>201903</v>
      </c>
      <c r="B2626" t="s">
        <v>621</v>
      </c>
      <c r="C2626" t="s">
        <v>647</v>
      </c>
      <c r="D2626" t="str">
        <f t="shared" ca="1" si="1416"/>
        <v>I104</v>
      </c>
      <c r="E2626">
        <f t="shared" ca="1" si="1397"/>
        <v>13</v>
      </c>
      <c r="F2626">
        <f t="shared" ca="1" si="1398"/>
        <v>11</v>
      </c>
      <c r="G2626" t="str">
        <f t="shared" ca="1" si="1413"/>
        <v>S11</v>
      </c>
      <c r="H2626" t="str">
        <f t="shared" ca="1" si="1414"/>
        <v>S118</v>
      </c>
      <c r="I2626">
        <f ca="1">VLOOKUP(D2626,PRC!$A$2:$B$21,2,0)*E2626</f>
        <v>910000</v>
      </c>
      <c r="J2626">
        <f t="shared" ca="1" si="1399"/>
        <v>773496</v>
      </c>
      <c r="K2626">
        <f ca="1">VLOOKUP(D2626,PRC!$A$1:$C$21,3,0)*E2626</f>
        <v>382200</v>
      </c>
      <c r="L2626">
        <f t="shared" ca="1" si="1400"/>
        <v>91000</v>
      </c>
      <c r="M2626">
        <f t="shared" ca="1" si="1401"/>
        <v>9000</v>
      </c>
      <c r="N2626">
        <f t="shared" ca="1" si="1402"/>
        <v>137000</v>
      </c>
      <c r="O2626">
        <f t="shared" ca="1" si="1403"/>
        <v>46000</v>
      </c>
      <c r="P2626">
        <f t="shared" ca="1" si="1415"/>
        <v>108296</v>
      </c>
      <c r="Q2626">
        <f ca="1">IF(P2626&gt;0,1,0)</f>
        <v>1</v>
      </c>
      <c r="R2626">
        <f t="shared" ca="1" si="1404"/>
        <v>15</v>
      </c>
      <c r="S2626">
        <f t="shared" ca="1" si="1405"/>
        <v>10</v>
      </c>
      <c r="T2626">
        <f t="shared" ca="1" si="1406"/>
        <v>1</v>
      </c>
      <c r="U2626">
        <f t="shared" ca="1" si="1407"/>
        <v>15</v>
      </c>
      <c r="V2626">
        <f t="shared" ca="1" si="1408"/>
        <v>5</v>
      </c>
      <c r="X2626">
        <f t="shared" si="1410"/>
        <v>2626</v>
      </c>
      <c r="Y2626">
        <f t="shared" si="1411"/>
        <v>2452</v>
      </c>
      <c r="Z2626">
        <f t="shared" si="1412"/>
        <v>2453</v>
      </c>
      <c r="AA2626">
        <f t="shared" si="1409"/>
        <v>2951</v>
      </c>
      <c r="AB2626">
        <f t="shared" si="1392"/>
        <v>500</v>
      </c>
      <c r="AM2626" t="str">
        <f t="shared" si="1393"/>
        <v>201903LP</v>
      </c>
      <c r="AN2626">
        <f t="shared" ca="1" si="1417"/>
        <v>15.00043956043956</v>
      </c>
      <c r="AO2626">
        <f t="shared" ca="1" si="1418"/>
        <v>10</v>
      </c>
      <c r="AP2626">
        <f t="shared" ca="1" si="1394"/>
        <v>0.98901098901098894</v>
      </c>
      <c r="AQ2626">
        <f t="shared" ca="1" si="1395"/>
        <v>15.054945054945055</v>
      </c>
      <c r="AR2626">
        <f t="shared" ca="1" si="1396"/>
        <v>5.0549450549450547</v>
      </c>
      <c r="AS2626">
        <f ca="1">P2626/J2626</f>
        <v>0.14000848097469154</v>
      </c>
    </row>
    <row r="2627" spans="1:45" x14ac:dyDescent="0.4">
      <c r="A2627">
        <f t="shared" ref="A2627:A2690" si="1419">IF(BA2627="",A2626,BA2627)</f>
        <v>201903</v>
      </c>
      <c r="B2627" t="s">
        <v>622</v>
      </c>
      <c r="C2627" t="s">
        <v>647</v>
      </c>
      <c r="D2627" t="str">
        <f t="shared" ca="1" si="1416"/>
        <v>I102</v>
      </c>
      <c r="E2627">
        <f t="shared" ca="1" si="1397"/>
        <v>12</v>
      </c>
      <c r="F2627">
        <f t="shared" ca="1" si="1398"/>
        <v>13</v>
      </c>
      <c r="G2627" t="str">
        <f t="shared" ca="1" si="1413"/>
        <v>S10</v>
      </c>
      <c r="H2627" t="str">
        <f t="shared" ca="1" si="1414"/>
        <v>S105</v>
      </c>
      <c r="I2627">
        <f ca="1">VLOOKUP(D2627,PRC!$A$2:$B$21,2,0)*E2627</f>
        <v>480000</v>
      </c>
      <c r="J2627">
        <f t="shared" ca="1" si="1399"/>
        <v>417596</v>
      </c>
      <c r="K2627">
        <f ca="1">VLOOKUP(D2627,PRC!$A$1:$C$21,3,0)*E2627</f>
        <v>225600</v>
      </c>
      <c r="L2627">
        <f t="shared" ca="1" si="1400"/>
        <v>43000</v>
      </c>
      <c r="M2627">
        <f t="shared" ca="1" si="1401"/>
        <v>14000</v>
      </c>
      <c r="N2627">
        <f t="shared" ca="1" si="1402"/>
        <v>72000</v>
      </c>
      <c r="O2627">
        <f t="shared" ca="1" si="1403"/>
        <v>29000</v>
      </c>
      <c r="P2627">
        <f t="shared" ca="1" si="1415"/>
        <v>33996</v>
      </c>
      <c r="Q2627">
        <f ca="1">IF(P2627&gt;0,1,0)</f>
        <v>1</v>
      </c>
      <c r="R2627">
        <f t="shared" ca="1" si="1404"/>
        <v>13</v>
      </c>
      <c r="S2627">
        <f t="shared" ca="1" si="1405"/>
        <v>9</v>
      </c>
      <c r="T2627">
        <f t="shared" ca="1" si="1406"/>
        <v>3</v>
      </c>
      <c r="U2627">
        <f t="shared" ca="1" si="1407"/>
        <v>15</v>
      </c>
      <c r="V2627">
        <f t="shared" ca="1" si="1408"/>
        <v>6</v>
      </c>
      <c r="X2627">
        <f t="shared" si="1410"/>
        <v>2627</v>
      </c>
      <c r="Y2627">
        <f t="shared" si="1411"/>
        <v>2452</v>
      </c>
      <c r="Z2627">
        <f t="shared" si="1412"/>
        <v>2453</v>
      </c>
      <c r="AA2627">
        <f t="shared" si="1409"/>
        <v>2951</v>
      </c>
      <c r="AB2627">
        <f t="shared" ref="AB2627:AB2690" si="1420">COUNTIF(AM$2:AM$100100,AM2627)</f>
        <v>500</v>
      </c>
      <c r="AM2627" t="str">
        <f t="shared" ref="AM2627:AM2690" si="1421">A2627&amp;C2627</f>
        <v>201903LP</v>
      </c>
      <c r="AN2627">
        <f t="shared" ca="1" si="1417"/>
        <v>13.000833333333329</v>
      </c>
      <c r="AO2627">
        <f t="shared" ca="1" si="1418"/>
        <v>8.9583333333333339</v>
      </c>
      <c r="AP2627">
        <f t="shared" ca="1" si="1394"/>
        <v>2.9166666666666665</v>
      </c>
      <c r="AQ2627">
        <f t="shared" ca="1" si="1395"/>
        <v>15</v>
      </c>
      <c r="AR2627">
        <f t="shared" ca="1" si="1396"/>
        <v>6.041666666666667</v>
      </c>
      <c r="AS2627">
        <f ca="1">P2627/J2627</f>
        <v>8.1408825755035968E-2</v>
      </c>
    </row>
    <row r="2628" spans="1:45" x14ac:dyDescent="0.4">
      <c r="A2628">
        <f t="shared" si="1419"/>
        <v>201903</v>
      </c>
      <c r="B2628" t="s">
        <v>623</v>
      </c>
      <c r="C2628" t="s">
        <v>647</v>
      </c>
      <c r="D2628" t="str">
        <f t="shared" ca="1" si="1416"/>
        <v>I105</v>
      </c>
      <c r="E2628">
        <f t="shared" ca="1" si="1397"/>
        <v>12</v>
      </c>
      <c r="F2628">
        <f t="shared" ca="1" si="1398"/>
        <v>10</v>
      </c>
      <c r="G2628" t="str">
        <f t="shared" ca="1" si="1413"/>
        <v>S11</v>
      </c>
      <c r="H2628" t="str">
        <f t="shared" ca="1" si="1414"/>
        <v>S111</v>
      </c>
      <c r="I2628">
        <f ca="1">VLOOKUP(D2628,PRC!$A$2:$B$21,2,0)*E2628</f>
        <v>1200000</v>
      </c>
      <c r="J2628">
        <f t="shared" ca="1" si="1399"/>
        <v>1079996</v>
      </c>
      <c r="K2628">
        <f ca="1">VLOOKUP(D2628,PRC!$A$1:$C$21,3,0)*E2628</f>
        <v>708000</v>
      </c>
      <c r="L2628">
        <f t="shared" ca="1" si="1400"/>
        <v>96000</v>
      </c>
      <c r="M2628">
        <f t="shared" ca="1" si="1401"/>
        <v>36000</v>
      </c>
      <c r="N2628">
        <f t="shared" ca="1" si="1402"/>
        <v>204000</v>
      </c>
      <c r="O2628">
        <f t="shared" ca="1" si="1403"/>
        <v>60000</v>
      </c>
      <c r="P2628">
        <f t="shared" ca="1" si="1415"/>
        <v>-24004</v>
      </c>
      <c r="Q2628">
        <f ca="1">IF(P2628&gt;0,1,0)</f>
        <v>0</v>
      </c>
      <c r="R2628">
        <f t="shared" ca="1" si="1404"/>
        <v>10</v>
      </c>
      <c r="S2628">
        <f t="shared" ca="1" si="1405"/>
        <v>8</v>
      </c>
      <c r="T2628">
        <f t="shared" ca="1" si="1406"/>
        <v>3</v>
      </c>
      <c r="U2628">
        <f t="shared" ca="1" si="1407"/>
        <v>17</v>
      </c>
      <c r="V2628">
        <f t="shared" ca="1" si="1408"/>
        <v>5</v>
      </c>
      <c r="X2628">
        <f t="shared" si="1410"/>
        <v>2628</v>
      </c>
      <c r="Y2628">
        <f t="shared" si="1411"/>
        <v>2452</v>
      </c>
      <c r="Z2628">
        <f t="shared" si="1412"/>
        <v>2453</v>
      </c>
      <c r="AA2628">
        <f t="shared" si="1409"/>
        <v>2951</v>
      </c>
      <c r="AB2628">
        <f t="shared" si="1420"/>
        <v>500</v>
      </c>
      <c r="AM2628" t="str">
        <f t="shared" si="1421"/>
        <v>201903LP</v>
      </c>
      <c r="AN2628">
        <f t="shared" ca="1" si="1417"/>
        <v>10.000333333333334</v>
      </c>
      <c r="AO2628">
        <f t="shared" ca="1" si="1418"/>
        <v>8</v>
      </c>
      <c r="AP2628">
        <f t="shared" ca="1" si="1394"/>
        <v>3</v>
      </c>
      <c r="AQ2628">
        <f t="shared" ca="1" si="1395"/>
        <v>17</v>
      </c>
      <c r="AR2628">
        <f t="shared" ca="1" si="1396"/>
        <v>5</v>
      </c>
      <c r="AS2628">
        <f ca="1">P2628/J2628</f>
        <v>-2.222600824447498E-2</v>
      </c>
    </row>
    <row r="2629" spans="1:45" x14ac:dyDescent="0.4">
      <c r="A2629">
        <f t="shared" si="1419"/>
        <v>201903</v>
      </c>
      <c r="B2629" t="s">
        <v>624</v>
      </c>
      <c r="C2629" t="s">
        <v>647</v>
      </c>
      <c r="D2629" t="str">
        <f t="shared" ca="1" si="1416"/>
        <v>I110</v>
      </c>
      <c r="E2629">
        <f t="shared" ca="1" si="1397"/>
        <v>8</v>
      </c>
      <c r="F2629">
        <f t="shared" ca="1" si="1398"/>
        <v>13</v>
      </c>
      <c r="G2629" t="str">
        <f t="shared" ca="1" si="1413"/>
        <v>S10</v>
      </c>
      <c r="H2629" t="str">
        <f t="shared" ca="1" si="1414"/>
        <v>S106</v>
      </c>
      <c r="I2629">
        <f ca="1">VLOOKUP(D2629,PRC!$A$2:$B$21,2,0)*E2629</f>
        <v>2400000</v>
      </c>
      <c r="J2629">
        <f t="shared" ca="1" si="1399"/>
        <v>2111996</v>
      </c>
      <c r="K2629">
        <f ca="1">VLOOKUP(D2629,PRC!$A$1:$C$21,3,0)*E2629</f>
        <v>1104000</v>
      </c>
      <c r="L2629">
        <f t="shared" ca="1" si="1400"/>
        <v>144000</v>
      </c>
      <c r="M2629">
        <f t="shared" ca="1" si="1401"/>
        <v>24000</v>
      </c>
      <c r="N2629">
        <f t="shared" ca="1" si="1402"/>
        <v>456000</v>
      </c>
      <c r="O2629">
        <f t="shared" ca="1" si="1403"/>
        <v>120000</v>
      </c>
      <c r="P2629">
        <f t="shared" ca="1" si="1415"/>
        <v>263996</v>
      </c>
      <c r="Q2629">
        <f ca="1">IF(P2629&gt;0,1,0)</f>
        <v>1</v>
      </c>
      <c r="R2629">
        <f t="shared" ca="1" si="1404"/>
        <v>12</v>
      </c>
      <c r="S2629">
        <f t="shared" ca="1" si="1405"/>
        <v>6</v>
      </c>
      <c r="T2629">
        <f t="shared" ca="1" si="1406"/>
        <v>1</v>
      </c>
      <c r="U2629">
        <f t="shared" ca="1" si="1407"/>
        <v>19</v>
      </c>
      <c r="V2629">
        <f t="shared" ca="1" si="1408"/>
        <v>5</v>
      </c>
      <c r="X2629">
        <f t="shared" si="1410"/>
        <v>2629</v>
      </c>
      <c r="Y2629">
        <f t="shared" si="1411"/>
        <v>2452</v>
      </c>
      <c r="Z2629">
        <f t="shared" si="1412"/>
        <v>2453</v>
      </c>
      <c r="AA2629">
        <f t="shared" si="1409"/>
        <v>2951</v>
      </c>
      <c r="AB2629">
        <f t="shared" si="1420"/>
        <v>500</v>
      </c>
      <c r="AM2629" t="str">
        <f t="shared" si="1421"/>
        <v>201903LP</v>
      </c>
      <c r="AN2629">
        <f t="shared" ca="1" si="1417"/>
        <v>12.000166666666667</v>
      </c>
      <c r="AO2629">
        <f t="shared" ca="1" si="1418"/>
        <v>6</v>
      </c>
      <c r="AP2629">
        <f t="shared" ca="1" si="1394"/>
        <v>1</v>
      </c>
      <c r="AQ2629">
        <f t="shared" ca="1" si="1395"/>
        <v>19</v>
      </c>
      <c r="AR2629">
        <f t="shared" ca="1" si="1396"/>
        <v>5</v>
      </c>
      <c r="AS2629">
        <f ca="1">P2629/J2629</f>
        <v>0.12499834279989167</v>
      </c>
    </row>
    <row r="2630" spans="1:45" x14ac:dyDescent="0.4">
      <c r="A2630">
        <f t="shared" si="1419"/>
        <v>201903</v>
      </c>
      <c r="B2630" t="s">
        <v>625</v>
      </c>
      <c r="C2630" t="s">
        <v>647</v>
      </c>
      <c r="D2630" t="str">
        <f t="shared" ca="1" si="1416"/>
        <v>I113</v>
      </c>
      <c r="E2630">
        <f t="shared" ca="1" si="1397"/>
        <v>10</v>
      </c>
      <c r="F2630">
        <f t="shared" ca="1" si="1398"/>
        <v>14</v>
      </c>
      <c r="G2630" t="str">
        <f t="shared" ca="1" si="1413"/>
        <v>S10</v>
      </c>
      <c r="H2630" t="str">
        <f t="shared" ca="1" si="1414"/>
        <v>S107</v>
      </c>
      <c r="I2630">
        <f ca="1">VLOOKUP(D2630,PRC!$A$2:$B$21,2,0)*E2630</f>
        <v>6700000</v>
      </c>
      <c r="J2630">
        <f t="shared" ca="1" si="1399"/>
        <v>5828996</v>
      </c>
      <c r="K2630">
        <f ca="1">VLOOKUP(D2630,PRC!$A$1:$C$21,3,0)*E2630</f>
        <v>3015000</v>
      </c>
      <c r="L2630">
        <f t="shared" ca="1" si="1400"/>
        <v>603000</v>
      </c>
      <c r="M2630">
        <f t="shared" ca="1" si="1401"/>
        <v>67000</v>
      </c>
      <c r="N2630">
        <f t="shared" ca="1" si="1402"/>
        <v>670000</v>
      </c>
      <c r="O2630">
        <f t="shared" ca="1" si="1403"/>
        <v>670000</v>
      </c>
      <c r="P2630">
        <f t="shared" ca="1" si="1415"/>
        <v>803996</v>
      </c>
      <c r="Q2630">
        <f ca="1">IF(P2630&gt;0,1,0)</f>
        <v>1</v>
      </c>
      <c r="R2630">
        <f t="shared" ca="1" si="1404"/>
        <v>13</v>
      </c>
      <c r="S2630">
        <f t="shared" ca="1" si="1405"/>
        <v>9</v>
      </c>
      <c r="T2630">
        <f t="shared" ca="1" si="1406"/>
        <v>1</v>
      </c>
      <c r="U2630">
        <f t="shared" ca="1" si="1407"/>
        <v>10</v>
      </c>
      <c r="V2630">
        <f t="shared" ca="1" si="1408"/>
        <v>10</v>
      </c>
      <c r="X2630">
        <f t="shared" si="1410"/>
        <v>2630</v>
      </c>
      <c r="Y2630">
        <f t="shared" si="1411"/>
        <v>2452</v>
      </c>
      <c r="Z2630">
        <f t="shared" si="1412"/>
        <v>2453</v>
      </c>
      <c r="AA2630">
        <f t="shared" si="1409"/>
        <v>2951</v>
      </c>
      <c r="AB2630">
        <f t="shared" si="1420"/>
        <v>500</v>
      </c>
      <c r="AM2630" t="str">
        <f t="shared" si="1421"/>
        <v>201903LP</v>
      </c>
      <c r="AN2630">
        <f t="shared" ca="1" si="1417"/>
        <v>13.000059701492539</v>
      </c>
      <c r="AO2630">
        <f t="shared" ca="1" si="1418"/>
        <v>9</v>
      </c>
      <c r="AP2630">
        <f t="shared" ca="1" si="1394"/>
        <v>1</v>
      </c>
      <c r="AQ2630">
        <f t="shared" ca="1" si="1395"/>
        <v>10</v>
      </c>
      <c r="AR2630">
        <f t="shared" ca="1" si="1396"/>
        <v>10</v>
      </c>
      <c r="AS2630">
        <f ca="1">P2630/J2630</f>
        <v>0.13793044290989392</v>
      </c>
    </row>
    <row r="2631" spans="1:45" x14ac:dyDescent="0.4">
      <c r="A2631">
        <f t="shared" si="1419"/>
        <v>201903</v>
      </c>
      <c r="B2631" t="s">
        <v>626</v>
      </c>
      <c r="C2631" t="s">
        <v>647</v>
      </c>
      <c r="D2631" t="str">
        <f t="shared" ca="1" si="1416"/>
        <v>I120</v>
      </c>
      <c r="E2631">
        <f t="shared" ca="1" si="1397"/>
        <v>10</v>
      </c>
      <c r="F2631">
        <f t="shared" ca="1" si="1398"/>
        <v>10</v>
      </c>
      <c r="G2631" t="str">
        <f t="shared" ca="1" si="1413"/>
        <v>S11</v>
      </c>
      <c r="H2631" t="str">
        <f t="shared" ca="1" si="1414"/>
        <v>S111</v>
      </c>
      <c r="I2631">
        <f ca="1">VLOOKUP(D2631,PRC!$A$2:$B$21,2,0)*E2631</f>
        <v>43000000</v>
      </c>
      <c r="J2631">
        <f t="shared" ca="1" si="1399"/>
        <v>38269996</v>
      </c>
      <c r="K2631">
        <f ca="1">VLOOKUP(D2631,PRC!$A$1:$C$21,3,0)*E2631</f>
        <v>19350000</v>
      </c>
      <c r="L2631">
        <f t="shared" ca="1" si="1400"/>
        <v>3870000</v>
      </c>
      <c r="M2631">
        <f t="shared" ca="1" si="1401"/>
        <v>430000</v>
      </c>
      <c r="N2631">
        <f t="shared" ca="1" si="1402"/>
        <v>8170000</v>
      </c>
      <c r="O2631">
        <f t="shared" ca="1" si="1403"/>
        <v>2580000</v>
      </c>
      <c r="P2631">
        <f t="shared" ca="1" si="1415"/>
        <v>3869996</v>
      </c>
      <c r="Q2631">
        <f ca="1">IF(P2631&gt;0,1,0)</f>
        <v>1</v>
      </c>
      <c r="R2631">
        <f t="shared" ca="1" si="1404"/>
        <v>11</v>
      </c>
      <c r="S2631">
        <f t="shared" ca="1" si="1405"/>
        <v>9</v>
      </c>
      <c r="T2631">
        <f t="shared" ca="1" si="1406"/>
        <v>1</v>
      </c>
      <c r="U2631">
        <f t="shared" ca="1" si="1407"/>
        <v>19</v>
      </c>
      <c r="V2631">
        <f t="shared" ca="1" si="1408"/>
        <v>6</v>
      </c>
      <c r="X2631">
        <f t="shared" si="1410"/>
        <v>2631</v>
      </c>
      <c r="Y2631">
        <f t="shared" si="1411"/>
        <v>2452</v>
      </c>
      <c r="Z2631">
        <f t="shared" si="1412"/>
        <v>2453</v>
      </c>
      <c r="AA2631">
        <f t="shared" si="1409"/>
        <v>2951</v>
      </c>
      <c r="AB2631">
        <f t="shared" si="1420"/>
        <v>500</v>
      </c>
      <c r="AM2631" t="str">
        <f t="shared" si="1421"/>
        <v>201903LP</v>
      </c>
      <c r="AN2631">
        <f t="shared" ca="1" si="1417"/>
        <v>11.000009302325587</v>
      </c>
      <c r="AO2631">
        <f t="shared" ca="1" si="1418"/>
        <v>9</v>
      </c>
      <c r="AP2631">
        <f t="shared" ca="1" si="1394"/>
        <v>1</v>
      </c>
      <c r="AQ2631">
        <f t="shared" ca="1" si="1395"/>
        <v>19</v>
      </c>
      <c r="AR2631">
        <f t="shared" ca="1" si="1396"/>
        <v>6</v>
      </c>
      <c r="AS2631">
        <f ca="1">P2631/J2631</f>
        <v>0.10112350155458601</v>
      </c>
    </row>
    <row r="2632" spans="1:45" x14ac:dyDescent="0.4">
      <c r="A2632">
        <f t="shared" si="1419"/>
        <v>201903</v>
      </c>
      <c r="B2632" t="s">
        <v>627</v>
      </c>
      <c r="C2632" t="s">
        <v>647</v>
      </c>
      <c r="D2632" t="str">
        <f t="shared" ca="1" si="1416"/>
        <v>I102</v>
      </c>
      <c r="E2632">
        <f t="shared" ca="1" si="1397"/>
        <v>14</v>
      </c>
      <c r="F2632">
        <f t="shared" ca="1" si="1398"/>
        <v>15</v>
      </c>
      <c r="G2632" t="str">
        <f t="shared" ca="1" si="1413"/>
        <v>S10</v>
      </c>
      <c r="H2632" t="str">
        <f t="shared" ca="1" si="1414"/>
        <v>S101</v>
      </c>
      <c r="I2632">
        <f ca="1">VLOOKUP(D2632,PRC!$A$2:$B$21,2,0)*E2632</f>
        <v>560000</v>
      </c>
      <c r="J2632">
        <f t="shared" ca="1" si="1399"/>
        <v>487196</v>
      </c>
      <c r="K2632">
        <f ca="1">VLOOKUP(D2632,PRC!$A$1:$C$21,3,0)*E2632</f>
        <v>263200</v>
      </c>
      <c r="L2632">
        <f t="shared" ca="1" si="1400"/>
        <v>45000</v>
      </c>
      <c r="M2632">
        <f t="shared" ca="1" si="1401"/>
        <v>11000</v>
      </c>
      <c r="N2632">
        <f t="shared" ca="1" si="1402"/>
        <v>112000</v>
      </c>
      <c r="O2632">
        <f t="shared" ca="1" si="1403"/>
        <v>34000</v>
      </c>
      <c r="P2632">
        <f t="shared" ca="1" si="1415"/>
        <v>21996</v>
      </c>
      <c r="Q2632">
        <f ca="1">IF(P2632&gt;0,1,0)</f>
        <v>1</v>
      </c>
      <c r="R2632">
        <f t="shared" ca="1" si="1404"/>
        <v>13</v>
      </c>
      <c r="S2632">
        <f t="shared" ca="1" si="1405"/>
        <v>8</v>
      </c>
      <c r="T2632">
        <f t="shared" ca="1" si="1406"/>
        <v>2</v>
      </c>
      <c r="U2632">
        <f t="shared" ca="1" si="1407"/>
        <v>20</v>
      </c>
      <c r="V2632">
        <f t="shared" ca="1" si="1408"/>
        <v>6</v>
      </c>
      <c r="X2632">
        <f t="shared" si="1410"/>
        <v>2632</v>
      </c>
      <c r="Y2632">
        <f t="shared" si="1411"/>
        <v>2452</v>
      </c>
      <c r="Z2632">
        <f t="shared" si="1412"/>
        <v>2453</v>
      </c>
      <c r="AA2632">
        <f t="shared" si="1409"/>
        <v>2951</v>
      </c>
      <c r="AB2632">
        <f t="shared" si="1420"/>
        <v>500</v>
      </c>
      <c r="AM2632" t="str">
        <f t="shared" si="1421"/>
        <v>201903LP</v>
      </c>
      <c r="AN2632">
        <f t="shared" ca="1" si="1417"/>
        <v>13.000714285714288</v>
      </c>
      <c r="AO2632">
        <f t="shared" ca="1" si="1418"/>
        <v>8.0357142857142865</v>
      </c>
      <c r="AP2632">
        <f t="shared" ref="AP2632:AP2695" ca="1" si="1422">M2632/$I2632*100</f>
        <v>1.9642857142857142</v>
      </c>
      <c r="AQ2632">
        <f t="shared" ref="AQ2632:AQ2695" ca="1" si="1423">N2632/$I2632*100</f>
        <v>20</v>
      </c>
      <c r="AR2632">
        <f t="shared" ref="AR2632:AR2695" ca="1" si="1424">O2632/$I2632*100</f>
        <v>6.0714285714285712</v>
      </c>
      <c r="AS2632">
        <f ca="1">P2632/J2632</f>
        <v>4.5148153925730093E-2</v>
      </c>
    </row>
    <row r="2633" spans="1:45" x14ac:dyDescent="0.4">
      <c r="A2633">
        <f t="shared" si="1419"/>
        <v>201903</v>
      </c>
      <c r="B2633" t="s">
        <v>628</v>
      </c>
      <c r="C2633" t="s">
        <v>647</v>
      </c>
      <c r="D2633" t="str">
        <f t="shared" ca="1" si="1416"/>
        <v>I113</v>
      </c>
      <c r="E2633">
        <f t="shared" ca="1" si="1397"/>
        <v>8</v>
      </c>
      <c r="F2633">
        <f t="shared" ca="1" si="1398"/>
        <v>13</v>
      </c>
      <c r="G2633" t="str">
        <f t="shared" ca="1" si="1413"/>
        <v>S10</v>
      </c>
      <c r="H2633" t="str">
        <f t="shared" ca="1" si="1414"/>
        <v>S108</v>
      </c>
      <c r="I2633">
        <f ca="1">VLOOKUP(D2633,PRC!$A$2:$B$21,2,0)*E2633</f>
        <v>5360000</v>
      </c>
      <c r="J2633">
        <f t="shared" ca="1" si="1399"/>
        <v>4770396</v>
      </c>
      <c r="K2633">
        <f ca="1">VLOOKUP(D2633,PRC!$A$1:$C$21,3,0)*E2633</f>
        <v>2412000</v>
      </c>
      <c r="L2633">
        <f t="shared" ca="1" si="1400"/>
        <v>375000</v>
      </c>
      <c r="M2633">
        <f t="shared" ca="1" si="1401"/>
        <v>54000</v>
      </c>
      <c r="N2633">
        <f t="shared" ca="1" si="1402"/>
        <v>750000</v>
      </c>
      <c r="O2633">
        <f t="shared" ca="1" si="1403"/>
        <v>482000</v>
      </c>
      <c r="P2633">
        <f t="shared" ca="1" si="1415"/>
        <v>697396</v>
      </c>
      <c r="Q2633">
        <f ca="1">IF(P2633&gt;0,1,0)</f>
        <v>1</v>
      </c>
      <c r="R2633">
        <f t="shared" ca="1" si="1404"/>
        <v>11</v>
      </c>
      <c r="S2633">
        <f t="shared" ca="1" si="1405"/>
        <v>7</v>
      </c>
      <c r="T2633">
        <f t="shared" ca="1" si="1406"/>
        <v>1</v>
      </c>
      <c r="U2633">
        <f t="shared" ca="1" si="1407"/>
        <v>14</v>
      </c>
      <c r="V2633">
        <f t="shared" ca="1" si="1408"/>
        <v>9</v>
      </c>
      <c r="X2633">
        <f t="shared" si="1410"/>
        <v>2633</v>
      </c>
      <c r="Y2633">
        <f t="shared" si="1411"/>
        <v>2452</v>
      </c>
      <c r="Z2633">
        <f t="shared" si="1412"/>
        <v>2453</v>
      </c>
      <c r="AA2633">
        <f t="shared" si="1409"/>
        <v>2951</v>
      </c>
      <c r="AB2633">
        <f t="shared" si="1420"/>
        <v>500</v>
      </c>
      <c r="AM2633" t="str">
        <f t="shared" si="1421"/>
        <v>201903LP</v>
      </c>
      <c r="AN2633">
        <f t="shared" ca="1" si="1417"/>
        <v>11.000074626865675</v>
      </c>
      <c r="AO2633">
        <f t="shared" ca="1" si="1418"/>
        <v>6.996268656716417</v>
      </c>
      <c r="AP2633">
        <f t="shared" ca="1" si="1422"/>
        <v>1.0074626865671641</v>
      </c>
      <c r="AQ2633">
        <f t="shared" ca="1" si="1423"/>
        <v>13.992537313432834</v>
      </c>
      <c r="AR2633">
        <f t="shared" ca="1" si="1424"/>
        <v>8.9925373134328357</v>
      </c>
      <c r="AS2633">
        <f ca="1">P2633/J2633</f>
        <v>0.14619247542552022</v>
      </c>
    </row>
    <row r="2634" spans="1:45" x14ac:dyDescent="0.4">
      <c r="A2634">
        <f t="shared" si="1419"/>
        <v>201903</v>
      </c>
      <c r="B2634" t="s">
        <v>629</v>
      </c>
      <c r="C2634" t="s">
        <v>647</v>
      </c>
      <c r="D2634" t="str">
        <f t="shared" ca="1" si="1416"/>
        <v>I111</v>
      </c>
      <c r="E2634">
        <f t="shared" ca="1" si="1397"/>
        <v>12</v>
      </c>
      <c r="F2634">
        <f t="shared" ca="1" si="1398"/>
        <v>14</v>
      </c>
      <c r="G2634" t="str">
        <f t="shared" ca="1" si="1413"/>
        <v>S11</v>
      </c>
      <c r="H2634" t="str">
        <f t="shared" ca="1" si="1414"/>
        <v>S110</v>
      </c>
      <c r="I2634">
        <f ca="1">VLOOKUP(D2634,PRC!$A$2:$B$21,2,0)*E2634</f>
        <v>1800000</v>
      </c>
      <c r="J2634">
        <f t="shared" ca="1" si="1399"/>
        <v>1601996</v>
      </c>
      <c r="K2634">
        <f ca="1">VLOOKUP(D2634,PRC!$A$1:$C$21,3,0)*E2634</f>
        <v>954000</v>
      </c>
      <c r="L2634">
        <f t="shared" ca="1" si="1400"/>
        <v>108000</v>
      </c>
      <c r="M2634">
        <f t="shared" ca="1" si="1401"/>
        <v>36000</v>
      </c>
      <c r="N2634">
        <f t="shared" ca="1" si="1402"/>
        <v>288000</v>
      </c>
      <c r="O2634">
        <f t="shared" ca="1" si="1403"/>
        <v>90000</v>
      </c>
      <c r="P2634">
        <f t="shared" ca="1" si="1415"/>
        <v>125996</v>
      </c>
      <c r="Q2634">
        <f ca="1">IF(P2634&gt;0,1,0)</f>
        <v>1</v>
      </c>
      <c r="R2634">
        <f t="shared" ca="1" si="1404"/>
        <v>11</v>
      </c>
      <c r="S2634">
        <f t="shared" ca="1" si="1405"/>
        <v>6</v>
      </c>
      <c r="T2634">
        <f t="shared" ca="1" si="1406"/>
        <v>2</v>
      </c>
      <c r="U2634">
        <f t="shared" ca="1" si="1407"/>
        <v>16</v>
      </c>
      <c r="V2634">
        <f t="shared" ca="1" si="1408"/>
        <v>5</v>
      </c>
      <c r="X2634">
        <f t="shared" si="1410"/>
        <v>2634</v>
      </c>
      <c r="Y2634">
        <f t="shared" si="1411"/>
        <v>2452</v>
      </c>
      <c r="Z2634">
        <f t="shared" si="1412"/>
        <v>2453</v>
      </c>
      <c r="AA2634">
        <f t="shared" si="1409"/>
        <v>2951</v>
      </c>
      <c r="AB2634">
        <f t="shared" si="1420"/>
        <v>500</v>
      </c>
      <c r="AM2634" t="str">
        <f t="shared" si="1421"/>
        <v>201903LP</v>
      </c>
      <c r="AN2634">
        <f t="shared" ca="1" si="1417"/>
        <v>11.000222222222222</v>
      </c>
      <c r="AO2634">
        <f t="shared" ca="1" si="1418"/>
        <v>6</v>
      </c>
      <c r="AP2634">
        <f t="shared" ca="1" si="1422"/>
        <v>2</v>
      </c>
      <c r="AQ2634">
        <f t="shared" ca="1" si="1423"/>
        <v>16</v>
      </c>
      <c r="AR2634">
        <f t="shared" ca="1" si="1424"/>
        <v>5</v>
      </c>
      <c r="AS2634">
        <f ca="1">P2634/J2634</f>
        <v>7.8649384892346796E-2</v>
      </c>
    </row>
    <row r="2635" spans="1:45" x14ac:dyDescent="0.4">
      <c r="A2635">
        <f t="shared" si="1419"/>
        <v>201903</v>
      </c>
      <c r="B2635" t="s">
        <v>630</v>
      </c>
      <c r="C2635" t="s">
        <v>647</v>
      </c>
      <c r="D2635" t="str">
        <f t="shared" ca="1" si="1416"/>
        <v>I120</v>
      </c>
      <c r="E2635">
        <f t="shared" ca="1" si="1397"/>
        <v>14</v>
      </c>
      <c r="F2635">
        <f t="shared" ca="1" si="1398"/>
        <v>15</v>
      </c>
      <c r="G2635" t="str">
        <f t="shared" ca="1" si="1413"/>
        <v>S11</v>
      </c>
      <c r="H2635" t="str">
        <f t="shared" ca="1" si="1414"/>
        <v>S111</v>
      </c>
      <c r="I2635">
        <f ca="1">VLOOKUP(D2635,PRC!$A$2:$B$21,2,0)*E2635</f>
        <v>60200000</v>
      </c>
      <c r="J2635">
        <f t="shared" ca="1" si="1399"/>
        <v>51169996</v>
      </c>
      <c r="K2635">
        <f ca="1">VLOOKUP(D2635,PRC!$A$1:$C$21,3,0)*E2635</f>
        <v>27090000</v>
      </c>
      <c r="L2635">
        <f t="shared" ca="1" si="1400"/>
        <v>4816000</v>
      </c>
      <c r="M2635">
        <f t="shared" ca="1" si="1401"/>
        <v>602000</v>
      </c>
      <c r="N2635">
        <f t="shared" ca="1" si="1402"/>
        <v>6622000</v>
      </c>
      <c r="O2635">
        <f t="shared" ca="1" si="1403"/>
        <v>6020000</v>
      </c>
      <c r="P2635">
        <f t="shared" ca="1" si="1415"/>
        <v>6019996</v>
      </c>
      <c r="Q2635">
        <f ca="1">IF(P2635&gt;0,1,0)</f>
        <v>1</v>
      </c>
      <c r="R2635">
        <f t="shared" ca="1" si="1404"/>
        <v>15</v>
      </c>
      <c r="S2635">
        <f t="shared" ca="1" si="1405"/>
        <v>8</v>
      </c>
      <c r="T2635">
        <f t="shared" ca="1" si="1406"/>
        <v>1</v>
      </c>
      <c r="U2635">
        <f t="shared" ca="1" si="1407"/>
        <v>11</v>
      </c>
      <c r="V2635">
        <f t="shared" ca="1" si="1408"/>
        <v>10</v>
      </c>
      <c r="X2635">
        <f t="shared" si="1410"/>
        <v>2635</v>
      </c>
      <c r="Y2635">
        <f t="shared" si="1411"/>
        <v>2452</v>
      </c>
      <c r="Z2635">
        <f t="shared" si="1412"/>
        <v>2453</v>
      </c>
      <c r="AA2635">
        <f t="shared" si="1409"/>
        <v>2951</v>
      </c>
      <c r="AB2635">
        <f t="shared" si="1420"/>
        <v>500</v>
      </c>
      <c r="AM2635" t="str">
        <f t="shared" si="1421"/>
        <v>201903LP</v>
      </c>
      <c r="AN2635">
        <f t="shared" ca="1" si="1417"/>
        <v>15.000006644518271</v>
      </c>
      <c r="AO2635">
        <f t="shared" ca="1" si="1418"/>
        <v>8</v>
      </c>
      <c r="AP2635">
        <f t="shared" ca="1" si="1422"/>
        <v>1</v>
      </c>
      <c r="AQ2635">
        <f t="shared" ca="1" si="1423"/>
        <v>11</v>
      </c>
      <c r="AR2635">
        <f t="shared" ca="1" si="1424"/>
        <v>10</v>
      </c>
      <c r="AS2635">
        <f ca="1">P2635/J2635</f>
        <v>0.1176469898492859</v>
      </c>
    </row>
    <row r="2636" spans="1:45" x14ac:dyDescent="0.4">
      <c r="A2636">
        <f t="shared" si="1419"/>
        <v>201903</v>
      </c>
      <c r="B2636" t="s">
        <v>631</v>
      </c>
      <c r="C2636" t="s">
        <v>647</v>
      </c>
      <c r="D2636" t="str">
        <f t="shared" ca="1" si="1416"/>
        <v>I103</v>
      </c>
      <c r="E2636">
        <f t="shared" ca="1" si="1397"/>
        <v>9</v>
      </c>
      <c r="F2636">
        <f t="shared" ca="1" si="1398"/>
        <v>11</v>
      </c>
      <c r="G2636" t="str">
        <f t="shared" ca="1" si="1413"/>
        <v>S11</v>
      </c>
      <c r="H2636" t="str">
        <f t="shared" ca="1" si="1414"/>
        <v>S118</v>
      </c>
      <c r="I2636">
        <f ca="1">VLOOKUP(D2636,PRC!$A$2:$B$21,2,0)*E2636</f>
        <v>450000</v>
      </c>
      <c r="J2636">
        <f t="shared" ca="1" si="1399"/>
        <v>404996</v>
      </c>
      <c r="K2636">
        <f ca="1">VLOOKUP(D2636,PRC!$A$1:$C$21,3,0)*E2636</f>
        <v>256500</v>
      </c>
      <c r="L2636">
        <f t="shared" ca="1" si="1400"/>
        <v>27000</v>
      </c>
      <c r="M2636">
        <f t="shared" ca="1" si="1401"/>
        <v>9000</v>
      </c>
      <c r="N2636">
        <f t="shared" ca="1" si="1402"/>
        <v>63000</v>
      </c>
      <c r="O2636">
        <f t="shared" ca="1" si="1403"/>
        <v>27000</v>
      </c>
      <c r="P2636">
        <f t="shared" ca="1" si="1415"/>
        <v>22496</v>
      </c>
      <c r="Q2636">
        <f ca="1">IF(P2636&gt;0,1,0)</f>
        <v>1</v>
      </c>
      <c r="R2636">
        <f t="shared" ca="1" si="1404"/>
        <v>10</v>
      </c>
      <c r="S2636">
        <f t="shared" ca="1" si="1405"/>
        <v>6</v>
      </c>
      <c r="T2636">
        <f t="shared" ca="1" si="1406"/>
        <v>2</v>
      </c>
      <c r="U2636">
        <f t="shared" ca="1" si="1407"/>
        <v>14</v>
      </c>
      <c r="V2636">
        <f t="shared" ca="1" si="1408"/>
        <v>6</v>
      </c>
      <c r="X2636">
        <f t="shared" si="1410"/>
        <v>2636</v>
      </c>
      <c r="Y2636">
        <f t="shared" si="1411"/>
        <v>2452</v>
      </c>
      <c r="Z2636">
        <f t="shared" si="1412"/>
        <v>2453</v>
      </c>
      <c r="AA2636">
        <f t="shared" si="1409"/>
        <v>2951</v>
      </c>
      <c r="AB2636">
        <f t="shared" si="1420"/>
        <v>500</v>
      </c>
      <c r="AM2636" t="str">
        <f t="shared" si="1421"/>
        <v>201903LP</v>
      </c>
      <c r="AN2636">
        <f t="shared" ca="1" si="1417"/>
        <v>10.000888888888893</v>
      </c>
      <c r="AO2636">
        <f t="shared" ca="1" si="1418"/>
        <v>6</v>
      </c>
      <c r="AP2636">
        <f t="shared" ca="1" si="1422"/>
        <v>2</v>
      </c>
      <c r="AQ2636">
        <f t="shared" ca="1" si="1423"/>
        <v>14.000000000000002</v>
      </c>
      <c r="AR2636">
        <f t="shared" ca="1" si="1424"/>
        <v>6</v>
      </c>
      <c r="AS2636">
        <f ca="1">P2636/J2636</f>
        <v>5.5546227617062884E-2</v>
      </c>
    </row>
    <row r="2637" spans="1:45" x14ac:dyDescent="0.4">
      <c r="A2637">
        <f t="shared" si="1419"/>
        <v>201903</v>
      </c>
      <c r="B2637" t="s">
        <v>632</v>
      </c>
      <c r="C2637" t="s">
        <v>647</v>
      </c>
      <c r="D2637" t="str">
        <f t="shared" ca="1" si="1416"/>
        <v>I118</v>
      </c>
      <c r="E2637">
        <f t="shared" ca="1" si="1397"/>
        <v>15</v>
      </c>
      <c r="F2637">
        <f t="shared" ca="1" si="1398"/>
        <v>13</v>
      </c>
      <c r="G2637" t="str">
        <f t="shared" ca="1" si="1413"/>
        <v>S11</v>
      </c>
      <c r="H2637" t="str">
        <f t="shared" ca="1" si="1414"/>
        <v>S117</v>
      </c>
      <c r="I2637">
        <f ca="1">VLOOKUP(D2637,PRC!$A$2:$B$21,2,0)*E2637</f>
        <v>7950000</v>
      </c>
      <c r="J2637">
        <f t="shared" ca="1" si="1399"/>
        <v>7075496</v>
      </c>
      <c r="K2637">
        <f ca="1">VLOOKUP(D2637,PRC!$A$1:$C$21,3,0)*E2637</f>
        <v>3339000</v>
      </c>
      <c r="L2637">
        <f t="shared" ca="1" si="1400"/>
        <v>795000</v>
      </c>
      <c r="M2637">
        <f t="shared" ca="1" si="1401"/>
        <v>159000</v>
      </c>
      <c r="N2637">
        <f t="shared" ca="1" si="1402"/>
        <v>1352000</v>
      </c>
      <c r="O2637">
        <f t="shared" ca="1" si="1403"/>
        <v>636000</v>
      </c>
      <c r="P2637">
        <f t="shared" ca="1" si="1415"/>
        <v>794496</v>
      </c>
      <c r="Q2637">
        <f ca="1">IF(P2637&gt;0,1,0)</f>
        <v>1</v>
      </c>
      <c r="R2637">
        <f t="shared" ca="1" si="1404"/>
        <v>11</v>
      </c>
      <c r="S2637">
        <f t="shared" ca="1" si="1405"/>
        <v>10</v>
      </c>
      <c r="T2637">
        <f t="shared" ca="1" si="1406"/>
        <v>2</v>
      </c>
      <c r="U2637">
        <f t="shared" ca="1" si="1407"/>
        <v>17</v>
      </c>
      <c r="V2637">
        <f t="shared" ca="1" si="1408"/>
        <v>8</v>
      </c>
      <c r="X2637">
        <f t="shared" si="1410"/>
        <v>2637</v>
      </c>
      <c r="Y2637">
        <f t="shared" si="1411"/>
        <v>2452</v>
      </c>
      <c r="Z2637">
        <f t="shared" si="1412"/>
        <v>2453</v>
      </c>
      <c r="AA2637">
        <f t="shared" si="1409"/>
        <v>2951</v>
      </c>
      <c r="AB2637">
        <f t="shared" si="1420"/>
        <v>500</v>
      </c>
      <c r="AM2637" t="str">
        <f t="shared" si="1421"/>
        <v>201903LP</v>
      </c>
      <c r="AN2637">
        <f t="shared" ca="1" si="1417"/>
        <v>11.000050314465405</v>
      </c>
      <c r="AO2637">
        <f t="shared" ca="1" si="1418"/>
        <v>10</v>
      </c>
      <c r="AP2637">
        <f t="shared" ca="1" si="1422"/>
        <v>2</v>
      </c>
      <c r="AQ2637">
        <f t="shared" ca="1" si="1423"/>
        <v>17.0062893081761</v>
      </c>
      <c r="AR2637">
        <f t="shared" ca="1" si="1424"/>
        <v>8</v>
      </c>
      <c r="AS2637">
        <f ca="1">P2637/J2637</f>
        <v>0.11228838232683616</v>
      </c>
    </row>
    <row r="2638" spans="1:45" x14ac:dyDescent="0.4">
      <c r="A2638">
        <f t="shared" si="1419"/>
        <v>201903</v>
      </c>
      <c r="B2638" t="s">
        <v>633</v>
      </c>
      <c r="C2638" t="s">
        <v>647</v>
      </c>
      <c r="D2638" t="str">
        <f t="shared" ca="1" si="1416"/>
        <v>I104</v>
      </c>
      <c r="E2638">
        <f t="shared" ca="1" si="1397"/>
        <v>14</v>
      </c>
      <c r="F2638">
        <f t="shared" ca="1" si="1398"/>
        <v>11</v>
      </c>
      <c r="G2638" t="str">
        <f t="shared" ca="1" si="1413"/>
        <v>S10</v>
      </c>
      <c r="H2638" t="str">
        <f t="shared" ca="1" si="1414"/>
        <v>S105</v>
      </c>
      <c r="I2638">
        <f ca="1">VLOOKUP(D2638,PRC!$A$2:$B$21,2,0)*E2638</f>
        <v>980000</v>
      </c>
      <c r="J2638">
        <f t="shared" ca="1" si="1399"/>
        <v>832996</v>
      </c>
      <c r="K2638">
        <f ca="1">VLOOKUP(D2638,PRC!$A$1:$C$21,3,0)*E2638</f>
        <v>411600</v>
      </c>
      <c r="L2638">
        <f t="shared" ca="1" si="1400"/>
        <v>49000</v>
      </c>
      <c r="M2638">
        <f t="shared" ca="1" si="1401"/>
        <v>29000</v>
      </c>
      <c r="N2638">
        <f t="shared" ca="1" si="1402"/>
        <v>137000</v>
      </c>
      <c r="O2638">
        <f t="shared" ca="1" si="1403"/>
        <v>78000</v>
      </c>
      <c r="P2638">
        <f t="shared" ca="1" si="1415"/>
        <v>128396</v>
      </c>
      <c r="Q2638">
        <f ca="1">IF(P2638&gt;0,1,0)</f>
        <v>1</v>
      </c>
      <c r="R2638">
        <f t="shared" ca="1" si="1404"/>
        <v>15</v>
      </c>
      <c r="S2638">
        <f t="shared" ca="1" si="1405"/>
        <v>5</v>
      </c>
      <c r="T2638">
        <f t="shared" ca="1" si="1406"/>
        <v>3</v>
      </c>
      <c r="U2638">
        <f t="shared" ca="1" si="1407"/>
        <v>14</v>
      </c>
      <c r="V2638">
        <f t="shared" ca="1" si="1408"/>
        <v>8</v>
      </c>
      <c r="X2638">
        <f t="shared" si="1410"/>
        <v>2638</v>
      </c>
      <c r="Y2638">
        <f t="shared" si="1411"/>
        <v>2452</v>
      </c>
      <c r="Z2638">
        <f t="shared" si="1412"/>
        <v>2453</v>
      </c>
      <c r="AA2638">
        <f t="shared" si="1409"/>
        <v>2951</v>
      </c>
      <c r="AB2638">
        <f t="shared" si="1420"/>
        <v>500</v>
      </c>
      <c r="AM2638" t="str">
        <f t="shared" si="1421"/>
        <v>201903LP</v>
      </c>
      <c r="AN2638">
        <f t="shared" ca="1" si="1417"/>
        <v>15.000408163265311</v>
      </c>
      <c r="AO2638">
        <f t="shared" ca="1" si="1418"/>
        <v>5</v>
      </c>
      <c r="AP2638">
        <f t="shared" ca="1" si="1422"/>
        <v>2.9591836734693877</v>
      </c>
      <c r="AQ2638">
        <f t="shared" ca="1" si="1423"/>
        <v>13.979591836734695</v>
      </c>
      <c r="AR2638">
        <f t="shared" ca="1" si="1424"/>
        <v>7.9591836734693873</v>
      </c>
      <c r="AS2638">
        <f ca="1">P2638/J2638</f>
        <v>0.15413759489841489</v>
      </c>
    </row>
    <row r="2639" spans="1:45" x14ac:dyDescent="0.4">
      <c r="A2639">
        <f t="shared" si="1419"/>
        <v>201903</v>
      </c>
      <c r="B2639" t="s">
        <v>634</v>
      </c>
      <c r="C2639" t="s">
        <v>647</v>
      </c>
      <c r="D2639" t="str">
        <f t="shared" ca="1" si="1416"/>
        <v>I105</v>
      </c>
      <c r="E2639">
        <f t="shared" ca="1" si="1397"/>
        <v>9</v>
      </c>
      <c r="F2639">
        <f t="shared" ca="1" si="1398"/>
        <v>11</v>
      </c>
      <c r="G2639" t="str">
        <f t="shared" ca="1" si="1413"/>
        <v>S10</v>
      </c>
      <c r="H2639" t="str">
        <f t="shared" ca="1" si="1414"/>
        <v>S102</v>
      </c>
      <c r="I2639">
        <f ca="1">VLOOKUP(D2639,PRC!$A$2:$B$21,2,0)*E2639</f>
        <v>900000</v>
      </c>
      <c r="J2639">
        <f t="shared" ca="1" si="1399"/>
        <v>773996</v>
      </c>
      <c r="K2639">
        <f ca="1">VLOOKUP(D2639,PRC!$A$1:$C$21,3,0)*E2639</f>
        <v>531000</v>
      </c>
      <c r="L2639">
        <f t="shared" ca="1" si="1400"/>
        <v>90000</v>
      </c>
      <c r="M2639">
        <f t="shared" ca="1" si="1401"/>
        <v>9000</v>
      </c>
      <c r="N2639">
        <f t="shared" ca="1" si="1402"/>
        <v>162000</v>
      </c>
      <c r="O2639">
        <f t="shared" ca="1" si="1403"/>
        <v>90000</v>
      </c>
      <c r="P2639">
        <f t="shared" ca="1" si="1415"/>
        <v>-108004</v>
      </c>
      <c r="Q2639">
        <f ca="1">IF(P2639&gt;0,1,0)</f>
        <v>0</v>
      </c>
      <c r="R2639">
        <f t="shared" ca="1" si="1404"/>
        <v>14</v>
      </c>
      <c r="S2639">
        <f t="shared" ca="1" si="1405"/>
        <v>10</v>
      </c>
      <c r="T2639">
        <f t="shared" ca="1" si="1406"/>
        <v>1</v>
      </c>
      <c r="U2639">
        <f t="shared" ca="1" si="1407"/>
        <v>18</v>
      </c>
      <c r="V2639">
        <f t="shared" ca="1" si="1408"/>
        <v>10</v>
      </c>
      <c r="X2639">
        <f t="shared" si="1410"/>
        <v>2639</v>
      </c>
      <c r="Y2639">
        <f t="shared" si="1411"/>
        <v>2452</v>
      </c>
      <c r="Z2639">
        <f t="shared" si="1412"/>
        <v>2453</v>
      </c>
      <c r="AA2639">
        <f t="shared" si="1409"/>
        <v>2951</v>
      </c>
      <c r="AB2639">
        <f t="shared" si="1420"/>
        <v>500</v>
      </c>
      <c r="AM2639" t="str">
        <f t="shared" si="1421"/>
        <v>201903LP</v>
      </c>
      <c r="AN2639">
        <f t="shared" ca="1" si="1417"/>
        <v>14.000444444444449</v>
      </c>
      <c r="AO2639">
        <f t="shared" ca="1" si="1418"/>
        <v>10</v>
      </c>
      <c r="AP2639">
        <f t="shared" ca="1" si="1422"/>
        <v>1</v>
      </c>
      <c r="AQ2639">
        <f t="shared" ca="1" si="1423"/>
        <v>18</v>
      </c>
      <c r="AR2639">
        <f t="shared" ca="1" si="1424"/>
        <v>10</v>
      </c>
      <c r="AS2639">
        <f ca="1">P2639/J2639</f>
        <v>-0.13954077282053137</v>
      </c>
    </row>
    <row r="2640" spans="1:45" x14ac:dyDescent="0.4">
      <c r="A2640">
        <f t="shared" si="1419"/>
        <v>201903</v>
      </c>
      <c r="B2640" t="s">
        <v>635</v>
      </c>
      <c r="C2640" t="s">
        <v>647</v>
      </c>
      <c r="D2640" t="str">
        <f t="shared" ca="1" si="1416"/>
        <v>I101</v>
      </c>
      <c r="E2640">
        <f t="shared" ca="1" si="1397"/>
        <v>15</v>
      </c>
      <c r="F2640">
        <f t="shared" ca="1" si="1398"/>
        <v>13</v>
      </c>
      <c r="G2640" t="str">
        <f t="shared" ca="1" si="1413"/>
        <v>S10</v>
      </c>
      <c r="H2640" t="str">
        <f t="shared" ca="1" si="1414"/>
        <v>S101</v>
      </c>
      <c r="I2640">
        <f ca="1">VLOOKUP(D2640,PRC!$A$2:$B$21,2,0)*E2640</f>
        <v>450000</v>
      </c>
      <c r="J2640">
        <f t="shared" ca="1" si="1399"/>
        <v>395996</v>
      </c>
      <c r="K2640">
        <f ca="1">VLOOKUP(D2640,PRC!$A$1:$C$21,3,0)*E2640</f>
        <v>234000</v>
      </c>
      <c r="L2640">
        <f t="shared" ca="1" si="1400"/>
        <v>45000</v>
      </c>
      <c r="M2640">
        <f t="shared" ca="1" si="1401"/>
        <v>9000</v>
      </c>
      <c r="N2640">
        <f t="shared" ca="1" si="1402"/>
        <v>72000</v>
      </c>
      <c r="O2640">
        <f t="shared" ca="1" si="1403"/>
        <v>36000</v>
      </c>
      <c r="P2640">
        <f t="shared" ca="1" si="1415"/>
        <v>-4</v>
      </c>
      <c r="Q2640">
        <f ca="1">IF(P2640&gt;0,1,0)</f>
        <v>0</v>
      </c>
      <c r="R2640">
        <f t="shared" ca="1" si="1404"/>
        <v>12</v>
      </c>
      <c r="S2640">
        <f t="shared" ca="1" si="1405"/>
        <v>10</v>
      </c>
      <c r="T2640">
        <f t="shared" ca="1" si="1406"/>
        <v>2</v>
      </c>
      <c r="U2640">
        <f t="shared" ca="1" si="1407"/>
        <v>16</v>
      </c>
      <c r="V2640">
        <f t="shared" ca="1" si="1408"/>
        <v>8</v>
      </c>
      <c r="X2640">
        <f t="shared" si="1410"/>
        <v>2640</v>
      </c>
      <c r="Y2640">
        <f t="shared" si="1411"/>
        <v>2452</v>
      </c>
      <c r="Z2640">
        <f t="shared" si="1412"/>
        <v>2453</v>
      </c>
      <c r="AA2640">
        <f t="shared" si="1409"/>
        <v>2951</v>
      </c>
      <c r="AB2640">
        <f t="shared" si="1420"/>
        <v>500</v>
      </c>
      <c r="AM2640" t="str">
        <f t="shared" si="1421"/>
        <v>201903LP</v>
      </c>
      <c r="AN2640">
        <f t="shared" ca="1" si="1417"/>
        <v>12.000888888888895</v>
      </c>
      <c r="AO2640">
        <f t="shared" ca="1" si="1418"/>
        <v>10</v>
      </c>
      <c r="AP2640">
        <f t="shared" ca="1" si="1422"/>
        <v>2</v>
      </c>
      <c r="AQ2640">
        <f t="shared" ca="1" si="1423"/>
        <v>16</v>
      </c>
      <c r="AR2640">
        <f t="shared" ca="1" si="1424"/>
        <v>8</v>
      </c>
      <c r="AS2640">
        <f ca="1">P2640/J2640</f>
        <v>-1.0101112132445782E-5</v>
      </c>
    </row>
    <row r="2641" spans="1:45" x14ac:dyDescent="0.4">
      <c r="A2641">
        <f t="shared" si="1419"/>
        <v>201903</v>
      </c>
      <c r="B2641" t="s">
        <v>636</v>
      </c>
      <c r="C2641" t="s">
        <v>647</v>
      </c>
      <c r="D2641" t="str">
        <f t="shared" ca="1" si="1416"/>
        <v>I112</v>
      </c>
      <c r="E2641">
        <f t="shared" ca="1" si="1397"/>
        <v>14</v>
      </c>
      <c r="F2641">
        <f t="shared" ca="1" si="1398"/>
        <v>11</v>
      </c>
      <c r="G2641" t="str">
        <f t="shared" ca="1" si="1413"/>
        <v>S10</v>
      </c>
      <c r="H2641" t="str">
        <f t="shared" ca="1" si="1414"/>
        <v>S106</v>
      </c>
      <c r="I2641">
        <f ca="1">VLOOKUP(D2641,PRC!$A$2:$B$21,2,0)*E2641</f>
        <v>910000</v>
      </c>
      <c r="J2641">
        <f t="shared" ca="1" si="1399"/>
        <v>809896</v>
      </c>
      <c r="K2641">
        <f ca="1">VLOOKUP(D2641,PRC!$A$1:$C$21,3,0)*E2641</f>
        <v>455000</v>
      </c>
      <c r="L2641">
        <f t="shared" ca="1" si="1400"/>
        <v>46000</v>
      </c>
      <c r="M2641">
        <f t="shared" ca="1" si="1401"/>
        <v>18000</v>
      </c>
      <c r="N2641">
        <f t="shared" ca="1" si="1402"/>
        <v>155000</v>
      </c>
      <c r="O2641">
        <f t="shared" ca="1" si="1403"/>
        <v>46000</v>
      </c>
      <c r="P2641">
        <f t="shared" ca="1" si="1415"/>
        <v>89896</v>
      </c>
      <c r="Q2641">
        <f ca="1">IF(P2641&gt;0,1,0)</f>
        <v>1</v>
      </c>
      <c r="R2641">
        <f t="shared" ca="1" si="1404"/>
        <v>11</v>
      </c>
      <c r="S2641">
        <f t="shared" ca="1" si="1405"/>
        <v>5</v>
      </c>
      <c r="T2641">
        <f t="shared" ca="1" si="1406"/>
        <v>2</v>
      </c>
      <c r="U2641">
        <f t="shared" ca="1" si="1407"/>
        <v>17</v>
      </c>
      <c r="V2641">
        <f t="shared" ca="1" si="1408"/>
        <v>5</v>
      </c>
      <c r="X2641">
        <f t="shared" si="1410"/>
        <v>2641</v>
      </c>
      <c r="Y2641">
        <f t="shared" si="1411"/>
        <v>2452</v>
      </c>
      <c r="Z2641">
        <f t="shared" si="1412"/>
        <v>2453</v>
      </c>
      <c r="AA2641">
        <f t="shared" si="1409"/>
        <v>2951</v>
      </c>
      <c r="AB2641">
        <f t="shared" si="1420"/>
        <v>500</v>
      </c>
      <c r="AM2641" t="str">
        <f t="shared" si="1421"/>
        <v>201903LP</v>
      </c>
      <c r="AN2641">
        <f t="shared" ca="1" si="1417"/>
        <v>11.000439560439556</v>
      </c>
      <c r="AO2641">
        <f t="shared" ca="1" si="1418"/>
        <v>5.0549450549450547</v>
      </c>
      <c r="AP2641">
        <f t="shared" ca="1" si="1422"/>
        <v>1.9780219780219779</v>
      </c>
      <c r="AQ2641">
        <f t="shared" ca="1" si="1423"/>
        <v>17.032967032967033</v>
      </c>
      <c r="AR2641">
        <f t="shared" ca="1" si="1424"/>
        <v>5.0549450549450547</v>
      </c>
      <c r="AS2641">
        <f ca="1">P2641/J2641</f>
        <v>0.11099696751187807</v>
      </c>
    </row>
    <row r="2642" spans="1:45" x14ac:dyDescent="0.4">
      <c r="A2642">
        <f t="shared" si="1419"/>
        <v>201903</v>
      </c>
      <c r="B2642" t="s">
        <v>637</v>
      </c>
      <c r="C2642" t="s">
        <v>647</v>
      </c>
      <c r="D2642" t="str">
        <f t="shared" ca="1" si="1416"/>
        <v>I120</v>
      </c>
      <c r="E2642">
        <f t="shared" ca="1" si="1397"/>
        <v>8</v>
      </c>
      <c r="F2642">
        <f t="shared" ca="1" si="1398"/>
        <v>15</v>
      </c>
      <c r="G2642" t="str">
        <f t="shared" ca="1" si="1413"/>
        <v>S11</v>
      </c>
      <c r="H2642" t="str">
        <f t="shared" ca="1" si="1414"/>
        <v>S115</v>
      </c>
      <c r="I2642">
        <f ca="1">VLOOKUP(D2642,PRC!$A$2:$B$21,2,0)*E2642</f>
        <v>34400000</v>
      </c>
      <c r="J2642">
        <f t="shared" ca="1" si="1399"/>
        <v>29239996</v>
      </c>
      <c r="K2642">
        <f ca="1">VLOOKUP(D2642,PRC!$A$1:$C$21,3,0)*E2642</f>
        <v>15480000</v>
      </c>
      <c r="L2642">
        <f t="shared" ca="1" si="1400"/>
        <v>3440000</v>
      </c>
      <c r="M2642">
        <f t="shared" ca="1" si="1401"/>
        <v>344000</v>
      </c>
      <c r="N2642">
        <f t="shared" ca="1" si="1402"/>
        <v>4472000</v>
      </c>
      <c r="O2642">
        <f t="shared" ca="1" si="1403"/>
        <v>3440000</v>
      </c>
      <c r="P2642">
        <f t="shared" ca="1" si="1415"/>
        <v>2063996</v>
      </c>
      <c r="Q2642">
        <f ca="1">IF(P2642&gt;0,1,0)</f>
        <v>1</v>
      </c>
      <c r="R2642">
        <f t="shared" ca="1" si="1404"/>
        <v>15</v>
      </c>
      <c r="S2642">
        <f t="shared" ca="1" si="1405"/>
        <v>10</v>
      </c>
      <c r="T2642">
        <f t="shared" ca="1" si="1406"/>
        <v>1</v>
      </c>
      <c r="U2642">
        <f t="shared" ca="1" si="1407"/>
        <v>13</v>
      </c>
      <c r="V2642">
        <f t="shared" ca="1" si="1408"/>
        <v>10</v>
      </c>
      <c r="X2642">
        <f t="shared" si="1410"/>
        <v>2642</v>
      </c>
      <c r="Y2642">
        <f t="shared" si="1411"/>
        <v>2452</v>
      </c>
      <c r="Z2642">
        <f t="shared" si="1412"/>
        <v>2453</v>
      </c>
      <c r="AA2642">
        <f t="shared" si="1409"/>
        <v>2951</v>
      </c>
      <c r="AB2642">
        <f t="shared" si="1420"/>
        <v>500</v>
      </c>
      <c r="AM2642" t="str">
        <f t="shared" si="1421"/>
        <v>201903LP</v>
      </c>
      <c r="AN2642">
        <f t="shared" ca="1" si="1417"/>
        <v>15.000011627906973</v>
      </c>
      <c r="AO2642">
        <f t="shared" ca="1" si="1418"/>
        <v>10</v>
      </c>
      <c r="AP2642">
        <f t="shared" ca="1" si="1422"/>
        <v>1</v>
      </c>
      <c r="AQ2642">
        <f t="shared" ca="1" si="1423"/>
        <v>13</v>
      </c>
      <c r="AR2642">
        <f t="shared" ca="1" si="1424"/>
        <v>10</v>
      </c>
      <c r="AS2642">
        <f ca="1">P2642/J2642</f>
        <v>7.0588108151587989E-2</v>
      </c>
    </row>
    <row r="2643" spans="1:45" x14ac:dyDescent="0.4">
      <c r="A2643">
        <f t="shared" si="1419"/>
        <v>201903</v>
      </c>
      <c r="B2643" t="s">
        <v>638</v>
      </c>
      <c r="C2643" t="s">
        <v>647</v>
      </c>
      <c r="D2643" t="str">
        <f t="shared" ca="1" si="1416"/>
        <v>I103</v>
      </c>
      <c r="E2643">
        <f t="shared" ref="E2643:E2706" ca="1" si="1425">RANDBETWEEN(INDIRECT("AD"&amp;Y2643),INDIRECT("AD"&amp;Z2643))</f>
        <v>10</v>
      </c>
      <c r="F2643">
        <f t="shared" ref="F2643:F2706" ca="1" si="1426">RANDBETWEEN(INDIRECT("AF"&amp;Y2643),INDIRECT("AF"&amp;Z2643))</f>
        <v>10</v>
      </c>
      <c r="G2643" t="str">
        <f t="shared" ca="1" si="1413"/>
        <v>S10</v>
      </c>
      <c r="H2643" t="str">
        <f t="shared" ca="1" si="1414"/>
        <v>S109</v>
      </c>
      <c r="I2643">
        <f ca="1">VLOOKUP(D2643,PRC!$A$2:$B$21,2,0)*E2643</f>
        <v>500000</v>
      </c>
      <c r="J2643">
        <f t="shared" ref="J2643:J2706" ca="1" si="1427">I2643*(1-R2643/100)-4</f>
        <v>429996</v>
      </c>
      <c r="K2643">
        <f ca="1">VLOOKUP(D2643,PRC!$A$1:$C$21,3,0)*E2643</f>
        <v>285000</v>
      </c>
      <c r="L2643">
        <f t="shared" ref="L2643:L2706" ca="1" si="1428">ROUND($I2643*S2643,-5)/100</f>
        <v>30000</v>
      </c>
      <c r="M2643">
        <f t="shared" ref="M2643:M2706" ca="1" si="1429">ROUND($I2643*T2643,-5)/100</f>
        <v>5000</v>
      </c>
      <c r="N2643">
        <f t="shared" ref="N2643:N2706" ca="1" si="1430">ROUND($I2643*U2643,-5)/100</f>
        <v>80000</v>
      </c>
      <c r="O2643">
        <f t="shared" ref="O2643:O2706" ca="1" si="1431">ROUND($I2643*V2643,-5)/100</f>
        <v>35000</v>
      </c>
      <c r="P2643">
        <f t="shared" ca="1" si="1415"/>
        <v>-5004</v>
      </c>
      <c r="Q2643">
        <f ca="1">IF(P2643&gt;0,1,0)</f>
        <v>0</v>
      </c>
      <c r="R2643">
        <f t="shared" ref="R2643:R2706" ca="1" si="1432">RANDBETWEEN(INDIRECT("AF"&amp;$Y2643),INDIRECT("AF"&amp;$Z2643))</f>
        <v>14</v>
      </c>
      <c r="S2643">
        <f t="shared" ref="S2643:S2706" ca="1" si="1433">RANDBETWEEN(INDIRECT("AG"&amp;$Y2643),INDIRECT("AG"&amp;$Z2643))</f>
        <v>6</v>
      </c>
      <c r="T2643">
        <f t="shared" ref="T2643:T2706" ca="1" si="1434">RANDBETWEEN(INDIRECT("AH"&amp;$Y2643),INDIRECT("AH"&amp;$Z2643))</f>
        <v>1</v>
      </c>
      <c r="U2643">
        <f t="shared" ref="U2643:U2706" ca="1" si="1435">RANDBETWEEN(INDIRECT("Ai"&amp;$Y2643),INDIRECT("Ai"&amp;$Z2643))</f>
        <v>16</v>
      </c>
      <c r="V2643">
        <f t="shared" ref="V2643:V2706" ca="1" si="1436">RANDBETWEEN(INDIRECT("Aj"&amp;$Y2643),INDIRECT("Aj"&amp;$Z2643))</f>
        <v>7</v>
      </c>
      <c r="X2643">
        <f t="shared" si="1410"/>
        <v>2643</v>
      </c>
      <c r="Y2643">
        <f t="shared" si="1411"/>
        <v>2452</v>
      </c>
      <c r="Z2643">
        <f t="shared" si="1412"/>
        <v>2453</v>
      </c>
      <c r="AA2643">
        <f t="shared" ref="AA2643:AA2706" si="1437">Y2643+AB2643-1</f>
        <v>2951</v>
      </c>
      <c r="AB2643">
        <f t="shared" si="1420"/>
        <v>500</v>
      </c>
      <c r="AM2643" t="str">
        <f t="shared" si="1421"/>
        <v>201903LP</v>
      </c>
      <c r="AN2643">
        <f t="shared" ca="1" si="1417"/>
        <v>14.000800000000002</v>
      </c>
      <c r="AO2643">
        <f t="shared" ca="1" si="1418"/>
        <v>6</v>
      </c>
      <c r="AP2643">
        <f t="shared" ca="1" si="1422"/>
        <v>1</v>
      </c>
      <c r="AQ2643">
        <f t="shared" ca="1" si="1423"/>
        <v>16</v>
      </c>
      <c r="AR2643">
        <f t="shared" ca="1" si="1424"/>
        <v>7.0000000000000009</v>
      </c>
      <c r="AS2643">
        <f ca="1">P2643/J2643</f>
        <v>-1.1637317556442385E-2</v>
      </c>
    </row>
    <row r="2644" spans="1:45" x14ac:dyDescent="0.4">
      <c r="A2644">
        <f t="shared" si="1419"/>
        <v>201903</v>
      </c>
      <c r="B2644" t="s">
        <v>639</v>
      </c>
      <c r="C2644" t="s">
        <v>647</v>
      </c>
      <c r="D2644" t="str">
        <f t="shared" ca="1" si="1416"/>
        <v>I108</v>
      </c>
      <c r="E2644">
        <f t="shared" ca="1" si="1425"/>
        <v>11</v>
      </c>
      <c r="F2644">
        <f t="shared" ca="1" si="1426"/>
        <v>11</v>
      </c>
      <c r="G2644" t="str">
        <f t="shared" ca="1" si="1413"/>
        <v>S11</v>
      </c>
      <c r="H2644" t="str">
        <f t="shared" ca="1" si="1414"/>
        <v>S111</v>
      </c>
      <c r="I2644">
        <f ca="1">VLOOKUP(D2644,PRC!$A$2:$B$21,2,0)*E2644</f>
        <v>440000</v>
      </c>
      <c r="J2644">
        <f t="shared" ca="1" si="1427"/>
        <v>395996</v>
      </c>
      <c r="K2644">
        <f ca="1">VLOOKUP(D2644,PRC!$A$1:$C$21,3,0)*E2644</f>
        <v>202400</v>
      </c>
      <c r="L2644">
        <f t="shared" ca="1" si="1428"/>
        <v>22000</v>
      </c>
      <c r="M2644">
        <f t="shared" ca="1" si="1429"/>
        <v>13000</v>
      </c>
      <c r="N2644">
        <f t="shared" ca="1" si="1430"/>
        <v>48000</v>
      </c>
      <c r="O2644">
        <f t="shared" ca="1" si="1431"/>
        <v>40000</v>
      </c>
      <c r="P2644">
        <f t="shared" ca="1" si="1415"/>
        <v>70596</v>
      </c>
      <c r="Q2644">
        <f ca="1">IF(P2644&gt;0,1,0)</f>
        <v>1</v>
      </c>
      <c r="R2644">
        <f t="shared" ca="1" si="1432"/>
        <v>10</v>
      </c>
      <c r="S2644">
        <f t="shared" ca="1" si="1433"/>
        <v>5</v>
      </c>
      <c r="T2644">
        <f t="shared" ca="1" si="1434"/>
        <v>3</v>
      </c>
      <c r="U2644">
        <f t="shared" ca="1" si="1435"/>
        <v>11</v>
      </c>
      <c r="V2644">
        <f t="shared" ca="1" si="1436"/>
        <v>9</v>
      </c>
      <c r="X2644">
        <f t="shared" ref="X2644:X2707" si="1438">X2643+1</f>
        <v>2644</v>
      </c>
      <c r="Y2644">
        <f t="shared" ref="Y2644:Y2707" si="1439">IF(C2644=C2643,Y2643,X2644)</f>
        <v>2452</v>
      </c>
      <c r="Z2644">
        <f t="shared" ref="Z2644:Z2707" si="1440">Y2644+1</f>
        <v>2453</v>
      </c>
      <c r="AA2644">
        <f t="shared" si="1437"/>
        <v>2951</v>
      </c>
      <c r="AB2644">
        <f t="shared" si="1420"/>
        <v>500</v>
      </c>
      <c r="AM2644" t="str">
        <f t="shared" si="1421"/>
        <v>201903LP</v>
      </c>
      <c r="AN2644">
        <f t="shared" ca="1" si="1417"/>
        <v>10.000909090909094</v>
      </c>
      <c r="AO2644">
        <f t="shared" ca="1" si="1418"/>
        <v>5</v>
      </c>
      <c r="AP2644">
        <f t="shared" ca="1" si="1422"/>
        <v>2.9545454545454546</v>
      </c>
      <c r="AQ2644">
        <f t="shared" ca="1" si="1423"/>
        <v>10.909090909090908</v>
      </c>
      <c r="AR2644">
        <f t="shared" ca="1" si="1424"/>
        <v>9.0909090909090917</v>
      </c>
      <c r="AS2644">
        <f ca="1">P2644/J2644</f>
        <v>0.17827452802553562</v>
      </c>
    </row>
    <row r="2645" spans="1:45" x14ac:dyDescent="0.4">
      <c r="A2645">
        <f t="shared" si="1419"/>
        <v>201903</v>
      </c>
      <c r="B2645" t="s">
        <v>640</v>
      </c>
      <c r="C2645" t="s">
        <v>647</v>
      </c>
      <c r="D2645" t="str">
        <f t="shared" ca="1" si="1416"/>
        <v>I117</v>
      </c>
      <c r="E2645">
        <f t="shared" ca="1" si="1425"/>
        <v>12</v>
      </c>
      <c r="F2645">
        <f t="shared" ca="1" si="1426"/>
        <v>13</v>
      </c>
      <c r="G2645" t="str">
        <f t="shared" ref="G2645:G2708" ca="1" si="1441">LEFT(H2645,3)</f>
        <v>S10</v>
      </c>
      <c r="H2645" t="str">
        <f t="shared" ref="H2645:H2708" ca="1" si="1442">"S"&amp;RANDBETWEEN(101,120)</f>
        <v>S105</v>
      </c>
      <c r="I2645">
        <f ca="1">VLOOKUP(D2645,PRC!$A$2:$B$21,2,0)*E2645</f>
        <v>30000000</v>
      </c>
      <c r="J2645">
        <f t="shared" ca="1" si="1427"/>
        <v>25799996</v>
      </c>
      <c r="K2645">
        <f ca="1">VLOOKUP(D2645,PRC!$A$1:$C$21,3,0)*E2645</f>
        <v>13800000</v>
      </c>
      <c r="L2645">
        <f t="shared" ca="1" si="1428"/>
        <v>3000000</v>
      </c>
      <c r="M2645">
        <f t="shared" ca="1" si="1429"/>
        <v>900000</v>
      </c>
      <c r="N2645">
        <f t="shared" ca="1" si="1430"/>
        <v>5400000</v>
      </c>
      <c r="O2645">
        <f t="shared" ca="1" si="1431"/>
        <v>2700000</v>
      </c>
      <c r="P2645">
        <f t="shared" ref="P2645:P2651" ca="1" si="1443">J2645-SUM(K2645:O2645)</f>
        <v>-4</v>
      </c>
      <c r="Q2645">
        <f ca="1">IF(P2645&gt;0,1,0)</f>
        <v>0</v>
      </c>
      <c r="R2645">
        <f t="shared" ca="1" si="1432"/>
        <v>14</v>
      </c>
      <c r="S2645">
        <f t="shared" ca="1" si="1433"/>
        <v>10</v>
      </c>
      <c r="T2645">
        <f t="shared" ca="1" si="1434"/>
        <v>3</v>
      </c>
      <c r="U2645">
        <f t="shared" ca="1" si="1435"/>
        <v>18</v>
      </c>
      <c r="V2645">
        <f t="shared" ca="1" si="1436"/>
        <v>9</v>
      </c>
      <c r="X2645">
        <f t="shared" si="1438"/>
        <v>2645</v>
      </c>
      <c r="Y2645">
        <f t="shared" si="1439"/>
        <v>2452</v>
      </c>
      <c r="Z2645">
        <f t="shared" si="1440"/>
        <v>2453</v>
      </c>
      <c r="AA2645">
        <f t="shared" si="1437"/>
        <v>2951</v>
      </c>
      <c r="AB2645">
        <f t="shared" si="1420"/>
        <v>500</v>
      </c>
      <c r="AM2645" t="str">
        <f t="shared" si="1421"/>
        <v>201903LP</v>
      </c>
      <c r="AN2645">
        <f t="shared" ca="1" si="1417"/>
        <v>14.000013333333339</v>
      </c>
      <c r="AO2645">
        <f t="shared" ca="1" si="1418"/>
        <v>10</v>
      </c>
      <c r="AP2645">
        <f t="shared" ca="1" si="1422"/>
        <v>3</v>
      </c>
      <c r="AQ2645">
        <f t="shared" ca="1" si="1423"/>
        <v>18</v>
      </c>
      <c r="AR2645">
        <f t="shared" ca="1" si="1424"/>
        <v>9</v>
      </c>
      <c r="AS2645">
        <f ca="1">P2645/J2645</f>
        <v>-1.5503878372694321E-7</v>
      </c>
    </row>
    <row r="2646" spans="1:45" x14ac:dyDescent="0.4">
      <c r="A2646">
        <f t="shared" si="1419"/>
        <v>201903</v>
      </c>
      <c r="B2646" t="s">
        <v>641</v>
      </c>
      <c r="C2646" t="s">
        <v>647</v>
      </c>
      <c r="D2646" t="str">
        <f t="shared" ref="D2646:D2709" ca="1" si="1444">"I"&amp;RANDBETWEEN(101,120)</f>
        <v>I119</v>
      </c>
      <c r="E2646">
        <f t="shared" ca="1" si="1425"/>
        <v>15</v>
      </c>
      <c r="F2646">
        <f t="shared" ca="1" si="1426"/>
        <v>15</v>
      </c>
      <c r="G2646" t="str">
        <f t="shared" ca="1" si="1441"/>
        <v>S11</v>
      </c>
      <c r="H2646" t="str">
        <f t="shared" ca="1" si="1442"/>
        <v>S114</v>
      </c>
      <c r="I2646">
        <f ca="1">VLOOKUP(D2646,PRC!$A$2:$B$21,2,0)*E2646</f>
        <v>1425000</v>
      </c>
      <c r="J2646">
        <f t="shared" ca="1" si="1427"/>
        <v>1211246</v>
      </c>
      <c r="K2646">
        <f ca="1">VLOOKUP(D2646,PRC!$A$1:$C$21,3,0)*E2646</f>
        <v>684000</v>
      </c>
      <c r="L2646">
        <f t="shared" ca="1" si="1428"/>
        <v>100000</v>
      </c>
      <c r="M2646">
        <f t="shared" ca="1" si="1429"/>
        <v>43000</v>
      </c>
      <c r="N2646">
        <f t="shared" ca="1" si="1430"/>
        <v>285000</v>
      </c>
      <c r="O2646">
        <f t="shared" ca="1" si="1431"/>
        <v>114000</v>
      </c>
      <c r="P2646">
        <f t="shared" ca="1" si="1443"/>
        <v>-14754</v>
      </c>
      <c r="Q2646">
        <f ca="1">IF(P2646&gt;0,1,0)</f>
        <v>0</v>
      </c>
      <c r="R2646">
        <f t="shared" ca="1" si="1432"/>
        <v>15</v>
      </c>
      <c r="S2646">
        <f t="shared" ca="1" si="1433"/>
        <v>7</v>
      </c>
      <c r="T2646">
        <f t="shared" ca="1" si="1434"/>
        <v>3</v>
      </c>
      <c r="U2646">
        <f t="shared" ca="1" si="1435"/>
        <v>20</v>
      </c>
      <c r="V2646">
        <f t="shared" ca="1" si="1436"/>
        <v>8</v>
      </c>
      <c r="X2646">
        <f t="shared" si="1438"/>
        <v>2646</v>
      </c>
      <c r="Y2646">
        <f t="shared" si="1439"/>
        <v>2452</v>
      </c>
      <c r="Z2646">
        <f t="shared" si="1440"/>
        <v>2453</v>
      </c>
      <c r="AA2646">
        <f t="shared" si="1437"/>
        <v>2951</v>
      </c>
      <c r="AB2646">
        <f t="shared" si="1420"/>
        <v>500</v>
      </c>
      <c r="AM2646" t="str">
        <f t="shared" si="1421"/>
        <v>201903LP</v>
      </c>
      <c r="AN2646">
        <f t="shared" ref="AN2646:AN2709" ca="1" si="1445">(1-J2646/I2646)*100</f>
        <v>15.000280701754388</v>
      </c>
      <c r="AO2646">
        <f t="shared" ref="AO2646:AO2709" ca="1" si="1446">L2646/$I2646*100</f>
        <v>7.0175438596491224</v>
      </c>
      <c r="AP2646">
        <f t="shared" ca="1" si="1422"/>
        <v>3.0175438596491229</v>
      </c>
      <c r="AQ2646">
        <f t="shared" ca="1" si="1423"/>
        <v>20</v>
      </c>
      <c r="AR2646">
        <f t="shared" ca="1" si="1424"/>
        <v>8</v>
      </c>
      <c r="AS2646">
        <f ca="1">P2646/J2646</f>
        <v>-1.2180845179261686E-2</v>
      </c>
    </row>
    <row r="2647" spans="1:45" x14ac:dyDescent="0.4">
      <c r="A2647">
        <f t="shared" si="1419"/>
        <v>201903</v>
      </c>
      <c r="B2647" t="s">
        <v>642</v>
      </c>
      <c r="C2647" t="s">
        <v>647</v>
      </c>
      <c r="D2647" t="str">
        <f t="shared" ca="1" si="1444"/>
        <v>I117</v>
      </c>
      <c r="E2647">
        <f t="shared" ca="1" si="1425"/>
        <v>15</v>
      </c>
      <c r="F2647">
        <f t="shared" ca="1" si="1426"/>
        <v>10</v>
      </c>
      <c r="G2647" t="str">
        <f t="shared" ca="1" si="1441"/>
        <v>S10</v>
      </c>
      <c r="H2647" t="str">
        <f t="shared" ca="1" si="1442"/>
        <v>S108</v>
      </c>
      <c r="I2647">
        <f ca="1">VLOOKUP(D2647,PRC!$A$2:$B$21,2,0)*E2647</f>
        <v>37500000</v>
      </c>
      <c r="J2647">
        <f t="shared" ca="1" si="1427"/>
        <v>32624996</v>
      </c>
      <c r="K2647">
        <f ca="1">VLOOKUP(D2647,PRC!$A$1:$C$21,3,0)*E2647</f>
        <v>17250000</v>
      </c>
      <c r="L2647">
        <f t="shared" ca="1" si="1428"/>
        <v>3000000</v>
      </c>
      <c r="M2647">
        <f t="shared" ca="1" si="1429"/>
        <v>1125000</v>
      </c>
      <c r="N2647">
        <f t="shared" ca="1" si="1430"/>
        <v>4125000</v>
      </c>
      <c r="O2647">
        <f t="shared" ca="1" si="1431"/>
        <v>1875000</v>
      </c>
      <c r="P2647">
        <f t="shared" ca="1" si="1443"/>
        <v>5249996</v>
      </c>
      <c r="Q2647">
        <f ca="1">IF(P2647&gt;0,1,0)</f>
        <v>1</v>
      </c>
      <c r="R2647">
        <f t="shared" ca="1" si="1432"/>
        <v>13</v>
      </c>
      <c r="S2647">
        <f t="shared" ca="1" si="1433"/>
        <v>8</v>
      </c>
      <c r="T2647">
        <f t="shared" ca="1" si="1434"/>
        <v>3</v>
      </c>
      <c r="U2647">
        <f t="shared" ca="1" si="1435"/>
        <v>11</v>
      </c>
      <c r="V2647">
        <f t="shared" ca="1" si="1436"/>
        <v>5</v>
      </c>
      <c r="X2647">
        <f t="shared" si="1438"/>
        <v>2647</v>
      </c>
      <c r="Y2647">
        <f t="shared" si="1439"/>
        <v>2452</v>
      </c>
      <c r="Z2647">
        <f t="shared" si="1440"/>
        <v>2453</v>
      </c>
      <c r="AA2647">
        <f t="shared" si="1437"/>
        <v>2951</v>
      </c>
      <c r="AB2647">
        <f t="shared" si="1420"/>
        <v>500</v>
      </c>
      <c r="AM2647" t="str">
        <f t="shared" si="1421"/>
        <v>201903LP</v>
      </c>
      <c r="AN2647">
        <f t="shared" ca="1" si="1445"/>
        <v>13.000010666666661</v>
      </c>
      <c r="AO2647">
        <f t="shared" ca="1" si="1446"/>
        <v>8</v>
      </c>
      <c r="AP2647">
        <f t="shared" ca="1" si="1422"/>
        <v>3</v>
      </c>
      <c r="AQ2647">
        <f t="shared" ca="1" si="1423"/>
        <v>11</v>
      </c>
      <c r="AR2647">
        <f t="shared" ca="1" si="1424"/>
        <v>5</v>
      </c>
      <c r="AS2647">
        <f ca="1">P2647/J2647</f>
        <v>0.16091943735410727</v>
      </c>
    </row>
    <row r="2648" spans="1:45" x14ac:dyDescent="0.4">
      <c r="A2648">
        <f t="shared" si="1419"/>
        <v>201903</v>
      </c>
      <c r="B2648" t="s">
        <v>643</v>
      </c>
      <c r="C2648" t="s">
        <v>647</v>
      </c>
      <c r="D2648" t="str">
        <f t="shared" ca="1" si="1444"/>
        <v>I115</v>
      </c>
      <c r="E2648">
        <f t="shared" ca="1" si="1425"/>
        <v>8</v>
      </c>
      <c r="F2648">
        <f t="shared" ca="1" si="1426"/>
        <v>11</v>
      </c>
      <c r="G2648" t="str">
        <f t="shared" ca="1" si="1441"/>
        <v>S10</v>
      </c>
      <c r="H2648" t="str">
        <f t="shared" ca="1" si="1442"/>
        <v>S108</v>
      </c>
      <c r="I2648">
        <f ca="1">VLOOKUP(D2648,PRC!$A$2:$B$21,2,0)*E2648</f>
        <v>40000</v>
      </c>
      <c r="J2648">
        <f t="shared" ca="1" si="1427"/>
        <v>33996</v>
      </c>
      <c r="K2648">
        <f ca="1">VLOOKUP(D2648,PRC!$A$1:$C$21,3,0)*E2648</f>
        <v>19200</v>
      </c>
      <c r="L2648">
        <f t="shared" ca="1" si="1428"/>
        <v>3000</v>
      </c>
      <c r="M2648">
        <f t="shared" ca="1" si="1429"/>
        <v>0</v>
      </c>
      <c r="N2648">
        <f t="shared" ca="1" si="1430"/>
        <v>7000</v>
      </c>
      <c r="O2648">
        <f t="shared" ca="1" si="1431"/>
        <v>2000</v>
      </c>
      <c r="P2648">
        <f t="shared" ca="1" si="1443"/>
        <v>2796</v>
      </c>
      <c r="Q2648">
        <f ca="1">IF(P2648&gt;0,1,0)</f>
        <v>1</v>
      </c>
      <c r="R2648">
        <f t="shared" ca="1" si="1432"/>
        <v>15</v>
      </c>
      <c r="S2648">
        <f t="shared" ca="1" si="1433"/>
        <v>7</v>
      </c>
      <c r="T2648">
        <f t="shared" ca="1" si="1434"/>
        <v>1</v>
      </c>
      <c r="U2648">
        <f t="shared" ca="1" si="1435"/>
        <v>18</v>
      </c>
      <c r="V2648">
        <f t="shared" ca="1" si="1436"/>
        <v>5</v>
      </c>
      <c r="X2648">
        <f t="shared" si="1438"/>
        <v>2648</v>
      </c>
      <c r="Y2648">
        <f t="shared" si="1439"/>
        <v>2452</v>
      </c>
      <c r="Z2648">
        <f t="shared" si="1440"/>
        <v>2453</v>
      </c>
      <c r="AA2648">
        <f t="shared" si="1437"/>
        <v>2951</v>
      </c>
      <c r="AB2648">
        <f t="shared" si="1420"/>
        <v>500</v>
      </c>
      <c r="AM2648" t="str">
        <f t="shared" si="1421"/>
        <v>201903LP</v>
      </c>
      <c r="AN2648">
        <f t="shared" ca="1" si="1445"/>
        <v>15.010000000000002</v>
      </c>
      <c r="AO2648">
        <f t="shared" ca="1" si="1446"/>
        <v>7.5</v>
      </c>
      <c r="AP2648">
        <f t="shared" ca="1" si="1422"/>
        <v>0</v>
      </c>
      <c r="AQ2648">
        <f t="shared" ca="1" si="1423"/>
        <v>17.5</v>
      </c>
      <c r="AR2648">
        <f t="shared" ca="1" si="1424"/>
        <v>5</v>
      </c>
      <c r="AS2648">
        <f ca="1">P2648/J2648</f>
        <v>8.2244969996470171E-2</v>
      </c>
    </row>
    <row r="2649" spans="1:45" x14ac:dyDescent="0.4">
      <c r="A2649">
        <f t="shared" si="1419"/>
        <v>201903</v>
      </c>
      <c r="B2649" t="s">
        <v>644</v>
      </c>
      <c r="C2649" t="s">
        <v>647</v>
      </c>
      <c r="D2649" t="str">
        <f t="shared" ca="1" si="1444"/>
        <v>I115</v>
      </c>
      <c r="E2649">
        <f t="shared" ca="1" si="1425"/>
        <v>9</v>
      </c>
      <c r="F2649">
        <f t="shared" ca="1" si="1426"/>
        <v>14</v>
      </c>
      <c r="G2649" t="str">
        <f t="shared" ca="1" si="1441"/>
        <v>S11</v>
      </c>
      <c r="H2649" t="str">
        <f t="shared" ca="1" si="1442"/>
        <v>S119</v>
      </c>
      <c r="I2649">
        <f ca="1">VLOOKUP(D2649,PRC!$A$2:$B$21,2,0)*E2649</f>
        <v>45000</v>
      </c>
      <c r="J2649">
        <f t="shared" ca="1" si="1427"/>
        <v>38246</v>
      </c>
      <c r="K2649">
        <f ca="1">VLOOKUP(D2649,PRC!$A$1:$C$21,3,0)*E2649</f>
        <v>21600</v>
      </c>
      <c r="L2649">
        <f t="shared" ca="1" si="1428"/>
        <v>5000</v>
      </c>
      <c r="M2649">
        <f t="shared" ca="1" si="1429"/>
        <v>0</v>
      </c>
      <c r="N2649">
        <f t="shared" ca="1" si="1430"/>
        <v>7000</v>
      </c>
      <c r="O2649">
        <f t="shared" ca="1" si="1431"/>
        <v>3000</v>
      </c>
      <c r="P2649">
        <f t="shared" ca="1" si="1443"/>
        <v>1646</v>
      </c>
      <c r="Q2649">
        <f ca="1">IF(P2649&gt;0,1,0)</f>
        <v>1</v>
      </c>
      <c r="R2649">
        <f t="shared" ca="1" si="1432"/>
        <v>15</v>
      </c>
      <c r="S2649">
        <f t="shared" ca="1" si="1433"/>
        <v>10</v>
      </c>
      <c r="T2649">
        <f t="shared" ca="1" si="1434"/>
        <v>1</v>
      </c>
      <c r="U2649">
        <f t="shared" ca="1" si="1435"/>
        <v>15</v>
      </c>
      <c r="V2649">
        <f t="shared" ca="1" si="1436"/>
        <v>6</v>
      </c>
      <c r="X2649">
        <f t="shared" si="1438"/>
        <v>2649</v>
      </c>
      <c r="Y2649">
        <f t="shared" si="1439"/>
        <v>2452</v>
      </c>
      <c r="Z2649">
        <f t="shared" si="1440"/>
        <v>2453</v>
      </c>
      <c r="AA2649">
        <f t="shared" si="1437"/>
        <v>2951</v>
      </c>
      <c r="AB2649">
        <f t="shared" si="1420"/>
        <v>500</v>
      </c>
      <c r="AM2649" t="str">
        <f t="shared" si="1421"/>
        <v>201903LP</v>
      </c>
      <c r="AN2649">
        <f t="shared" ca="1" si="1445"/>
        <v>15.008888888888894</v>
      </c>
      <c r="AO2649">
        <f t="shared" ca="1" si="1446"/>
        <v>11.111111111111111</v>
      </c>
      <c r="AP2649">
        <f t="shared" ca="1" si="1422"/>
        <v>0</v>
      </c>
      <c r="AQ2649">
        <f t="shared" ca="1" si="1423"/>
        <v>15.555555555555555</v>
      </c>
      <c r="AR2649">
        <f t="shared" ca="1" si="1424"/>
        <v>6.666666666666667</v>
      </c>
      <c r="AS2649">
        <f ca="1">P2649/J2649</f>
        <v>4.3037180358730324E-2</v>
      </c>
    </row>
    <row r="2650" spans="1:45" x14ac:dyDescent="0.4">
      <c r="A2650">
        <f t="shared" si="1419"/>
        <v>201903</v>
      </c>
      <c r="B2650" t="s">
        <v>645</v>
      </c>
      <c r="C2650" t="s">
        <v>647</v>
      </c>
      <c r="D2650" t="str">
        <f t="shared" ca="1" si="1444"/>
        <v>I111</v>
      </c>
      <c r="E2650">
        <f t="shared" ca="1" si="1425"/>
        <v>8</v>
      </c>
      <c r="F2650">
        <f t="shared" ca="1" si="1426"/>
        <v>12</v>
      </c>
      <c r="G2650" t="str">
        <f t="shared" ca="1" si="1441"/>
        <v>S10</v>
      </c>
      <c r="H2650" t="str">
        <f t="shared" ca="1" si="1442"/>
        <v>S105</v>
      </c>
      <c r="I2650">
        <f ca="1">VLOOKUP(D2650,PRC!$A$2:$B$21,2,0)*E2650</f>
        <v>1200000</v>
      </c>
      <c r="J2650">
        <f t="shared" ca="1" si="1427"/>
        <v>1031996</v>
      </c>
      <c r="K2650">
        <f ca="1">VLOOKUP(D2650,PRC!$A$1:$C$21,3,0)*E2650</f>
        <v>636000</v>
      </c>
      <c r="L2650">
        <f t="shared" ca="1" si="1428"/>
        <v>84000</v>
      </c>
      <c r="M2650">
        <f t="shared" ca="1" si="1429"/>
        <v>24000</v>
      </c>
      <c r="N2650">
        <f t="shared" ca="1" si="1430"/>
        <v>192000</v>
      </c>
      <c r="O2650">
        <f t="shared" ca="1" si="1431"/>
        <v>120000</v>
      </c>
      <c r="P2650">
        <f t="shared" ca="1" si="1443"/>
        <v>-24004</v>
      </c>
      <c r="Q2650">
        <f ca="1">IF(P2650&gt;0,1,0)</f>
        <v>0</v>
      </c>
      <c r="R2650">
        <f t="shared" ca="1" si="1432"/>
        <v>14</v>
      </c>
      <c r="S2650">
        <f t="shared" ca="1" si="1433"/>
        <v>7</v>
      </c>
      <c r="T2650">
        <f t="shared" ca="1" si="1434"/>
        <v>2</v>
      </c>
      <c r="U2650">
        <f t="shared" ca="1" si="1435"/>
        <v>16</v>
      </c>
      <c r="V2650">
        <f t="shared" ca="1" si="1436"/>
        <v>10</v>
      </c>
      <c r="X2650">
        <f t="shared" si="1438"/>
        <v>2650</v>
      </c>
      <c r="Y2650">
        <f t="shared" si="1439"/>
        <v>2452</v>
      </c>
      <c r="Z2650">
        <f t="shared" si="1440"/>
        <v>2453</v>
      </c>
      <c r="AA2650">
        <f t="shared" si="1437"/>
        <v>2951</v>
      </c>
      <c r="AB2650">
        <f t="shared" si="1420"/>
        <v>500</v>
      </c>
      <c r="AM2650" t="str">
        <f t="shared" si="1421"/>
        <v>201903LP</v>
      </c>
      <c r="AN2650">
        <f t="shared" ca="1" si="1445"/>
        <v>14.000333333333337</v>
      </c>
      <c r="AO2650">
        <f t="shared" ca="1" si="1446"/>
        <v>7.0000000000000009</v>
      </c>
      <c r="AP2650">
        <f t="shared" ca="1" si="1422"/>
        <v>2</v>
      </c>
      <c r="AQ2650">
        <f t="shared" ca="1" si="1423"/>
        <v>16</v>
      </c>
      <c r="AR2650">
        <f t="shared" ca="1" si="1424"/>
        <v>10</v>
      </c>
      <c r="AS2650">
        <f ca="1">P2650/J2650</f>
        <v>-2.3259780076666965E-2</v>
      </c>
    </row>
    <row r="2651" spans="1:45" x14ac:dyDescent="0.4">
      <c r="A2651">
        <f t="shared" si="1419"/>
        <v>201903</v>
      </c>
      <c r="B2651" t="s">
        <v>646</v>
      </c>
      <c r="C2651" t="s">
        <v>647</v>
      </c>
      <c r="D2651" t="str">
        <f t="shared" ca="1" si="1444"/>
        <v>I120</v>
      </c>
      <c r="E2651">
        <f t="shared" ca="1" si="1425"/>
        <v>12</v>
      </c>
      <c r="F2651">
        <f t="shared" ca="1" si="1426"/>
        <v>11</v>
      </c>
      <c r="G2651" t="str">
        <f t="shared" ca="1" si="1441"/>
        <v>S10</v>
      </c>
      <c r="H2651" t="str">
        <f t="shared" ca="1" si="1442"/>
        <v>S106</v>
      </c>
      <c r="I2651">
        <f ca="1">VLOOKUP(D2651,PRC!$A$2:$B$21,2,0)*E2651</f>
        <v>51600000</v>
      </c>
      <c r="J2651">
        <f t="shared" ca="1" si="1427"/>
        <v>44375996</v>
      </c>
      <c r="K2651">
        <f ca="1">VLOOKUP(D2651,PRC!$A$1:$C$21,3,0)*E2651</f>
        <v>23220000</v>
      </c>
      <c r="L2651">
        <f t="shared" ca="1" si="1428"/>
        <v>5160000</v>
      </c>
      <c r="M2651">
        <f t="shared" ca="1" si="1429"/>
        <v>1032000</v>
      </c>
      <c r="N2651">
        <f t="shared" ca="1" si="1430"/>
        <v>6708000</v>
      </c>
      <c r="O2651">
        <f t="shared" ca="1" si="1431"/>
        <v>2580000</v>
      </c>
      <c r="P2651">
        <f t="shared" ca="1" si="1443"/>
        <v>5675996</v>
      </c>
      <c r="Q2651">
        <f ca="1">IF(P2651&gt;0,1,0)</f>
        <v>1</v>
      </c>
      <c r="R2651">
        <f t="shared" ca="1" si="1432"/>
        <v>14</v>
      </c>
      <c r="S2651">
        <f t="shared" ca="1" si="1433"/>
        <v>10</v>
      </c>
      <c r="T2651">
        <f t="shared" ca="1" si="1434"/>
        <v>2</v>
      </c>
      <c r="U2651">
        <f t="shared" ca="1" si="1435"/>
        <v>13</v>
      </c>
      <c r="V2651">
        <f t="shared" ca="1" si="1436"/>
        <v>5</v>
      </c>
      <c r="X2651">
        <f t="shared" si="1438"/>
        <v>2651</v>
      </c>
      <c r="Y2651">
        <f t="shared" si="1439"/>
        <v>2452</v>
      </c>
      <c r="Z2651">
        <f t="shared" si="1440"/>
        <v>2453</v>
      </c>
      <c r="AA2651">
        <f t="shared" si="1437"/>
        <v>2951</v>
      </c>
      <c r="AB2651">
        <f t="shared" si="1420"/>
        <v>500</v>
      </c>
      <c r="AM2651" t="str">
        <f t="shared" si="1421"/>
        <v>201903LP</v>
      </c>
      <c r="AN2651">
        <f t="shared" ca="1" si="1445"/>
        <v>14.000007751937982</v>
      </c>
      <c r="AO2651">
        <f t="shared" ca="1" si="1446"/>
        <v>10</v>
      </c>
      <c r="AP2651">
        <f t="shared" ca="1" si="1422"/>
        <v>2</v>
      </c>
      <c r="AQ2651">
        <f t="shared" ca="1" si="1423"/>
        <v>13</v>
      </c>
      <c r="AR2651">
        <f t="shared" ca="1" si="1424"/>
        <v>5</v>
      </c>
      <c r="AS2651">
        <f ca="1">P2651/J2651</f>
        <v>0.12790689813474834</v>
      </c>
    </row>
    <row r="2652" spans="1:45" x14ac:dyDescent="0.4">
      <c r="A2652">
        <f t="shared" si="1419"/>
        <v>201903</v>
      </c>
      <c r="B2652" t="s">
        <v>728</v>
      </c>
      <c r="C2652" t="s">
        <v>647</v>
      </c>
      <c r="D2652" t="str">
        <f t="shared" ca="1" si="1444"/>
        <v>I110</v>
      </c>
      <c r="E2652">
        <f t="shared" ca="1" si="1425"/>
        <v>10</v>
      </c>
      <c r="F2652">
        <f t="shared" ca="1" si="1426"/>
        <v>15</v>
      </c>
      <c r="G2652" t="str">
        <f t="shared" ca="1" si="1441"/>
        <v>S10</v>
      </c>
      <c r="H2652" t="str">
        <f t="shared" ca="1" si="1442"/>
        <v>S108</v>
      </c>
      <c r="I2652">
        <f ca="1">VLOOKUP(D2652,PRC!$A$2:$B$21,2,0)*E2652</f>
        <v>3000000</v>
      </c>
      <c r="J2652">
        <f t="shared" ca="1" si="1427"/>
        <v>2669996</v>
      </c>
      <c r="K2652">
        <f ca="1">VLOOKUP(D2652,PRC!$A$1:$C$21,3,0)*E2652</f>
        <v>1380000</v>
      </c>
      <c r="L2652">
        <f t="shared" ca="1" si="1428"/>
        <v>240000</v>
      </c>
      <c r="M2652">
        <f t="shared" ca="1" si="1429"/>
        <v>30000</v>
      </c>
      <c r="N2652">
        <f t="shared" ca="1" si="1430"/>
        <v>540000</v>
      </c>
      <c r="O2652">
        <f t="shared" ca="1" si="1431"/>
        <v>150000</v>
      </c>
      <c r="P2652">
        <f t="shared" ref="P2652:P2715" ca="1" si="1447">J2652-SUM(K2652:O2652)</f>
        <v>329996</v>
      </c>
      <c r="Q2652">
        <f ca="1">IF(P2652&gt;0,1,0)</f>
        <v>1</v>
      </c>
      <c r="R2652">
        <f t="shared" ca="1" si="1432"/>
        <v>11</v>
      </c>
      <c r="S2652">
        <f t="shared" ca="1" si="1433"/>
        <v>8</v>
      </c>
      <c r="T2652">
        <f t="shared" ca="1" si="1434"/>
        <v>1</v>
      </c>
      <c r="U2652">
        <f t="shared" ca="1" si="1435"/>
        <v>18</v>
      </c>
      <c r="V2652">
        <f t="shared" ca="1" si="1436"/>
        <v>5</v>
      </c>
      <c r="X2652">
        <f t="shared" si="1438"/>
        <v>2652</v>
      </c>
      <c r="Y2652">
        <f t="shared" si="1439"/>
        <v>2452</v>
      </c>
      <c r="Z2652">
        <f t="shared" si="1440"/>
        <v>2453</v>
      </c>
      <c r="AA2652">
        <f t="shared" si="1437"/>
        <v>2951</v>
      </c>
      <c r="AB2652">
        <f t="shared" si="1420"/>
        <v>500</v>
      </c>
      <c r="AM2652" t="str">
        <f t="shared" si="1421"/>
        <v>201903LP</v>
      </c>
      <c r="AN2652">
        <f t="shared" ca="1" si="1445"/>
        <v>11.000133333333329</v>
      </c>
      <c r="AO2652">
        <f t="shared" ca="1" si="1446"/>
        <v>8</v>
      </c>
      <c r="AP2652">
        <f t="shared" ca="1" si="1422"/>
        <v>1</v>
      </c>
      <c r="AQ2652">
        <f t="shared" ca="1" si="1423"/>
        <v>18</v>
      </c>
      <c r="AR2652">
        <f t="shared" ca="1" si="1424"/>
        <v>5</v>
      </c>
      <c r="AS2652">
        <f ca="1">P2652/J2652</f>
        <v>0.12359419265047589</v>
      </c>
    </row>
    <row r="2653" spans="1:45" x14ac:dyDescent="0.4">
      <c r="A2653">
        <f t="shared" si="1419"/>
        <v>201903</v>
      </c>
      <c r="B2653" t="s">
        <v>729</v>
      </c>
      <c r="C2653" t="s">
        <v>647</v>
      </c>
      <c r="D2653" t="str">
        <f t="shared" ca="1" si="1444"/>
        <v>I114</v>
      </c>
      <c r="E2653">
        <f t="shared" ca="1" si="1425"/>
        <v>13</v>
      </c>
      <c r="F2653">
        <f t="shared" ca="1" si="1426"/>
        <v>15</v>
      </c>
      <c r="G2653" t="str">
        <f t="shared" ca="1" si="1441"/>
        <v>S10</v>
      </c>
      <c r="H2653" t="str">
        <f t="shared" ca="1" si="1442"/>
        <v>S105</v>
      </c>
      <c r="I2653">
        <f ca="1">VLOOKUP(D2653,PRC!$A$2:$B$21,2,0)*E2653</f>
        <v>3120000</v>
      </c>
      <c r="J2653">
        <f t="shared" ca="1" si="1427"/>
        <v>2714396</v>
      </c>
      <c r="K2653">
        <f ca="1">VLOOKUP(D2653,PRC!$A$1:$C$21,3,0)*E2653</f>
        <v>1809600</v>
      </c>
      <c r="L2653">
        <f t="shared" ca="1" si="1428"/>
        <v>312000</v>
      </c>
      <c r="M2653">
        <f t="shared" ca="1" si="1429"/>
        <v>94000</v>
      </c>
      <c r="N2653">
        <f t="shared" ca="1" si="1430"/>
        <v>468000</v>
      </c>
      <c r="O2653">
        <f t="shared" ca="1" si="1431"/>
        <v>187000</v>
      </c>
      <c r="P2653">
        <f t="shared" ca="1" si="1447"/>
        <v>-156204</v>
      </c>
      <c r="Q2653">
        <f ca="1">IF(P2653&gt;0,1,0)</f>
        <v>0</v>
      </c>
      <c r="R2653">
        <f t="shared" ca="1" si="1432"/>
        <v>13</v>
      </c>
      <c r="S2653">
        <f t="shared" ca="1" si="1433"/>
        <v>10</v>
      </c>
      <c r="T2653">
        <f t="shared" ca="1" si="1434"/>
        <v>3</v>
      </c>
      <c r="U2653">
        <f t="shared" ca="1" si="1435"/>
        <v>15</v>
      </c>
      <c r="V2653">
        <f t="shared" ca="1" si="1436"/>
        <v>6</v>
      </c>
      <c r="X2653">
        <f t="shared" si="1438"/>
        <v>2653</v>
      </c>
      <c r="Y2653">
        <f t="shared" si="1439"/>
        <v>2452</v>
      </c>
      <c r="Z2653">
        <f t="shared" si="1440"/>
        <v>2453</v>
      </c>
      <c r="AA2653">
        <f t="shared" si="1437"/>
        <v>2951</v>
      </c>
      <c r="AB2653">
        <f t="shared" si="1420"/>
        <v>500</v>
      </c>
      <c r="AM2653" t="str">
        <f t="shared" si="1421"/>
        <v>201903LP</v>
      </c>
      <c r="AN2653">
        <f t="shared" ca="1" si="1445"/>
        <v>13.000128205128203</v>
      </c>
      <c r="AO2653">
        <f t="shared" ca="1" si="1446"/>
        <v>10</v>
      </c>
      <c r="AP2653">
        <f t="shared" ca="1" si="1422"/>
        <v>3.0128205128205128</v>
      </c>
      <c r="AQ2653">
        <f t="shared" ca="1" si="1423"/>
        <v>15</v>
      </c>
      <c r="AR2653">
        <f t="shared" ca="1" si="1424"/>
        <v>5.9935897435897436</v>
      </c>
      <c r="AS2653">
        <f ca="1">P2653/J2653</f>
        <v>-5.7546503899946803E-2</v>
      </c>
    </row>
    <row r="2654" spans="1:45" x14ac:dyDescent="0.4">
      <c r="A2654">
        <f t="shared" si="1419"/>
        <v>201903</v>
      </c>
      <c r="B2654" t="s">
        <v>730</v>
      </c>
      <c r="C2654" t="s">
        <v>647</v>
      </c>
      <c r="D2654" t="str">
        <f t="shared" ca="1" si="1444"/>
        <v>I108</v>
      </c>
      <c r="E2654">
        <f t="shared" ca="1" si="1425"/>
        <v>13</v>
      </c>
      <c r="F2654">
        <f t="shared" ca="1" si="1426"/>
        <v>13</v>
      </c>
      <c r="G2654" t="str">
        <f t="shared" ca="1" si="1441"/>
        <v>S10</v>
      </c>
      <c r="H2654" t="str">
        <f t="shared" ca="1" si="1442"/>
        <v>S105</v>
      </c>
      <c r="I2654">
        <f ca="1">VLOOKUP(D2654,PRC!$A$2:$B$21,2,0)*E2654</f>
        <v>520000</v>
      </c>
      <c r="J2654">
        <f t="shared" ca="1" si="1427"/>
        <v>447196</v>
      </c>
      <c r="K2654">
        <f ca="1">VLOOKUP(D2654,PRC!$A$1:$C$21,3,0)*E2654</f>
        <v>239200</v>
      </c>
      <c r="L2654">
        <f t="shared" ca="1" si="1428"/>
        <v>52000</v>
      </c>
      <c r="M2654">
        <f t="shared" ca="1" si="1429"/>
        <v>5000</v>
      </c>
      <c r="N2654">
        <f t="shared" ca="1" si="1430"/>
        <v>73000</v>
      </c>
      <c r="O2654">
        <f t="shared" ca="1" si="1431"/>
        <v>47000</v>
      </c>
      <c r="P2654">
        <f t="shared" ca="1" si="1447"/>
        <v>30996</v>
      </c>
      <c r="Q2654">
        <f ca="1">IF(P2654&gt;0,1,0)</f>
        <v>1</v>
      </c>
      <c r="R2654">
        <f t="shared" ca="1" si="1432"/>
        <v>14</v>
      </c>
      <c r="S2654">
        <f t="shared" ca="1" si="1433"/>
        <v>10</v>
      </c>
      <c r="T2654">
        <f t="shared" ca="1" si="1434"/>
        <v>1</v>
      </c>
      <c r="U2654">
        <f t="shared" ca="1" si="1435"/>
        <v>14</v>
      </c>
      <c r="V2654">
        <f t="shared" ca="1" si="1436"/>
        <v>9</v>
      </c>
      <c r="X2654">
        <f t="shared" si="1438"/>
        <v>2654</v>
      </c>
      <c r="Y2654">
        <f t="shared" si="1439"/>
        <v>2452</v>
      </c>
      <c r="Z2654">
        <f t="shared" si="1440"/>
        <v>2453</v>
      </c>
      <c r="AA2654">
        <f t="shared" si="1437"/>
        <v>2951</v>
      </c>
      <c r="AB2654">
        <f t="shared" si="1420"/>
        <v>500</v>
      </c>
      <c r="AM2654" t="str">
        <f t="shared" si="1421"/>
        <v>201903LP</v>
      </c>
      <c r="AN2654">
        <f t="shared" ca="1" si="1445"/>
        <v>14.000769230769228</v>
      </c>
      <c r="AO2654">
        <f t="shared" ca="1" si="1446"/>
        <v>10</v>
      </c>
      <c r="AP2654">
        <f t="shared" ca="1" si="1422"/>
        <v>0.96153846153846156</v>
      </c>
      <c r="AQ2654">
        <f t="shared" ca="1" si="1423"/>
        <v>14.038461538461538</v>
      </c>
      <c r="AR2654">
        <f t="shared" ca="1" si="1424"/>
        <v>9.0384615384615383</v>
      </c>
      <c r="AS2654">
        <f ca="1">P2654/J2654</f>
        <v>6.9311890088462336E-2</v>
      </c>
    </row>
    <row r="2655" spans="1:45" x14ac:dyDescent="0.4">
      <c r="A2655">
        <f t="shared" si="1419"/>
        <v>201903</v>
      </c>
      <c r="B2655" t="s">
        <v>731</v>
      </c>
      <c r="C2655" t="s">
        <v>647</v>
      </c>
      <c r="D2655" t="str">
        <f t="shared" ca="1" si="1444"/>
        <v>I119</v>
      </c>
      <c r="E2655">
        <f t="shared" ca="1" si="1425"/>
        <v>10</v>
      </c>
      <c r="F2655">
        <f t="shared" ca="1" si="1426"/>
        <v>10</v>
      </c>
      <c r="G2655" t="str">
        <f t="shared" ca="1" si="1441"/>
        <v>S11</v>
      </c>
      <c r="H2655" t="str">
        <f t="shared" ca="1" si="1442"/>
        <v>S111</v>
      </c>
      <c r="I2655">
        <f ca="1">VLOOKUP(D2655,PRC!$A$2:$B$21,2,0)*E2655</f>
        <v>950000</v>
      </c>
      <c r="J2655">
        <f t="shared" ca="1" si="1427"/>
        <v>845496</v>
      </c>
      <c r="K2655">
        <f ca="1">VLOOKUP(D2655,PRC!$A$1:$C$21,3,0)*E2655</f>
        <v>456000</v>
      </c>
      <c r="L2655">
        <f t="shared" ca="1" si="1428"/>
        <v>48000</v>
      </c>
      <c r="M2655">
        <f t="shared" ca="1" si="1429"/>
        <v>29000</v>
      </c>
      <c r="N2655">
        <f t="shared" ca="1" si="1430"/>
        <v>190000</v>
      </c>
      <c r="O2655">
        <f t="shared" ca="1" si="1431"/>
        <v>48000</v>
      </c>
      <c r="P2655">
        <f t="shared" ca="1" si="1447"/>
        <v>74496</v>
      </c>
      <c r="Q2655">
        <f ca="1">IF(P2655&gt;0,1,0)</f>
        <v>1</v>
      </c>
      <c r="R2655">
        <f t="shared" ca="1" si="1432"/>
        <v>11</v>
      </c>
      <c r="S2655">
        <f t="shared" ca="1" si="1433"/>
        <v>5</v>
      </c>
      <c r="T2655">
        <f t="shared" ca="1" si="1434"/>
        <v>3</v>
      </c>
      <c r="U2655">
        <f t="shared" ca="1" si="1435"/>
        <v>20</v>
      </c>
      <c r="V2655">
        <f t="shared" ca="1" si="1436"/>
        <v>5</v>
      </c>
      <c r="X2655">
        <f t="shared" si="1438"/>
        <v>2655</v>
      </c>
      <c r="Y2655">
        <f t="shared" si="1439"/>
        <v>2452</v>
      </c>
      <c r="Z2655">
        <f t="shared" si="1440"/>
        <v>2453</v>
      </c>
      <c r="AA2655">
        <f t="shared" si="1437"/>
        <v>2951</v>
      </c>
      <c r="AB2655">
        <f t="shared" si="1420"/>
        <v>500</v>
      </c>
      <c r="AM2655" t="str">
        <f t="shared" si="1421"/>
        <v>201903LP</v>
      </c>
      <c r="AN2655">
        <f t="shared" ca="1" si="1445"/>
        <v>11.000421052631582</v>
      </c>
      <c r="AO2655">
        <f t="shared" ca="1" si="1446"/>
        <v>5.0526315789473681</v>
      </c>
      <c r="AP2655">
        <f t="shared" ca="1" si="1422"/>
        <v>3.0526315789473681</v>
      </c>
      <c r="AQ2655">
        <f t="shared" ca="1" si="1423"/>
        <v>20</v>
      </c>
      <c r="AR2655">
        <f t="shared" ca="1" si="1424"/>
        <v>5.0526315789473681</v>
      </c>
      <c r="AS2655">
        <f ca="1">P2655/J2655</f>
        <v>8.810922819268216E-2</v>
      </c>
    </row>
    <row r="2656" spans="1:45" x14ac:dyDescent="0.4">
      <c r="A2656">
        <f t="shared" si="1419"/>
        <v>201903</v>
      </c>
      <c r="B2656" t="s">
        <v>732</v>
      </c>
      <c r="C2656" t="s">
        <v>647</v>
      </c>
      <c r="D2656" t="str">
        <f t="shared" ca="1" si="1444"/>
        <v>I104</v>
      </c>
      <c r="E2656">
        <f t="shared" ca="1" si="1425"/>
        <v>10</v>
      </c>
      <c r="F2656">
        <f t="shared" ca="1" si="1426"/>
        <v>10</v>
      </c>
      <c r="G2656" t="str">
        <f t="shared" ca="1" si="1441"/>
        <v>S10</v>
      </c>
      <c r="H2656" t="str">
        <f t="shared" ca="1" si="1442"/>
        <v>S103</v>
      </c>
      <c r="I2656">
        <f ca="1">VLOOKUP(D2656,PRC!$A$2:$B$21,2,0)*E2656</f>
        <v>700000</v>
      </c>
      <c r="J2656">
        <f t="shared" ca="1" si="1427"/>
        <v>615996</v>
      </c>
      <c r="K2656">
        <f ca="1">VLOOKUP(D2656,PRC!$A$1:$C$21,3,0)*E2656</f>
        <v>294000</v>
      </c>
      <c r="L2656">
        <f t="shared" ca="1" si="1428"/>
        <v>35000</v>
      </c>
      <c r="M2656">
        <f t="shared" ca="1" si="1429"/>
        <v>14000</v>
      </c>
      <c r="N2656">
        <f t="shared" ca="1" si="1430"/>
        <v>140000</v>
      </c>
      <c r="O2656">
        <f t="shared" ca="1" si="1431"/>
        <v>35000</v>
      </c>
      <c r="P2656">
        <f t="shared" ca="1" si="1447"/>
        <v>97996</v>
      </c>
      <c r="Q2656">
        <f ca="1">IF(P2656&gt;0,1,0)</f>
        <v>1</v>
      </c>
      <c r="R2656">
        <f t="shared" ca="1" si="1432"/>
        <v>12</v>
      </c>
      <c r="S2656">
        <f t="shared" ca="1" si="1433"/>
        <v>5</v>
      </c>
      <c r="T2656">
        <f t="shared" ca="1" si="1434"/>
        <v>2</v>
      </c>
      <c r="U2656">
        <f t="shared" ca="1" si="1435"/>
        <v>20</v>
      </c>
      <c r="V2656">
        <f t="shared" ca="1" si="1436"/>
        <v>5</v>
      </c>
      <c r="X2656">
        <f t="shared" si="1438"/>
        <v>2656</v>
      </c>
      <c r="Y2656">
        <f t="shared" si="1439"/>
        <v>2452</v>
      </c>
      <c r="Z2656">
        <f t="shared" si="1440"/>
        <v>2453</v>
      </c>
      <c r="AA2656">
        <f t="shared" si="1437"/>
        <v>2951</v>
      </c>
      <c r="AB2656">
        <f t="shared" si="1420"/>
        <v>500</v>
      </c>
      <c r="AM2656" t="str">
        <f t="shared" si="1421"/>
        <v>201903LP</v>
      </c>
      <c r="AN2656">
        <f t="shared" ca="1" si="1445"/>
        <v>12.000571428571426</v>
      </c>
      <c r="AO2656">
        <f t="shared" ca="1" si="1446"/>
        <v>5</v>
      </c>
      <c r="AP2656">
        <f t="shared" ca="1" si="1422"/>
        <v>2</v>
      </c>
      <c r="AQ2656">
        <f t="shared" ca="1" si="1423"/>
        <v>20</v>
      </c>
      <c r="AR2656">
        <f t="shared" ca="1" si="1424"/>
        <v>5</v>
      </c>
      <c r="AS2656">
        <f ca="1">P2656/J2656</f>
        <v>0.15908544860680915</v>
      </c>
    </row>
    <row r="2657" spans="1:45" x14ac:dyDescent="0.4">
      <c r="A2657">
        <f t="shared" si="1419"/>
        <v>201903</v>
      </c>
      <c r="B2657" t="s">
        <v>733</v>
      </c>
      <c r="C2657" t="s">
        <v>647</v>
      </c>
      <c r="D2657" t="str">
        <f t="shared" ca="1" si="1444"/>
        <v>I119</v>
      </c>
      <c r="E2657">
        <f t="shared" ca="1" si="1425"/>
        <v>15</v>
      </c>
      <c r="F2657">
        <f t="shared" ca="1" si="1426"/>
        <v>11</v>
      </c>
      <c r="G2657" t="str">
        <f t="shared" ca="1" si="1441"/>
        <v>S10</v>
      </c>
      <c r="H2657" t="str">
        <f t="shared" ca="1" si="1442"/>
        <v>S104</v>
      </c>
      <c r="I2657">
        <f ca="1">VLOOKUP(D2657,PRC!$A$2:$B$21,2,0)*E2657</f>
        <v>1425000</v>
      </c>
      <c r="J2657">
        <f t="shared" ca="1" si="1427"/>
        <v>1239746</v>
      </c>
      <c r="K2657">
        <f ca="1">VLOOKUP(D2657,PRC!$A$1:$C$21,3,0)*E2657</f>
        <v>684000</v>
      </c>
      <c r="L2657">
        <f t="shared" ca="1" si="1428"/>
        <v>143000</v>
      </c>
      <c r="M2657">
        <f t="shared" ca="1" si="1429"/>
        <v>43000</v>
      </c>
      <c r="N2657">
        <f t="shared" ca="1" si="1430"/>
        <v>185000</v>
      </c>
      <c r="O2657">
        <f t="shared" ca="1" si="1431"/>
        <v>71000</v>
      </c>
      <c r="P2657">
        <f t="shared" ca="1" si="1447"/>
        <v>113746</v>
      </c>
      <c r="Q2657">
        <f ca="1">IF(P2657&gt;0,1,0)</f>
        <v>1</v>
      </c>
      <c r="R2657">
        <f t="shared" ca="1" si="1432"/>
        <v>13</v>
      </c>
      <c r="S2657">
        <f t="shared" ca="1" si="1433"/>
        <v>10</v>
      </c>
      <c r="T2657">
        <f t="shared" ca="1" si="1434"/>
        <v>3</v>
      </c>
      <c r="U2657">
        <f t="shared" ca="1" si="1435"/>
        <v>13</v>
      </c>
      <c r="V2657">
        <f t="shared" ca="1" si="1436"/>
        <v>5</v>
      </c>
      <c r="X2657">
        <f t="shared" si="1438"/>
        <v>2657</v>
      </c>
      <c r="Y2657">
        <f t="shared" si="1439"/>
        <v>2452</v>
      </c>
      <c r="Z2657">
        <f t="shared" si="1440"/>
        <v>2453</v>
      </c>
      <c r="AA2657">
        <f t="shared" si="1437"/>
        <v>2951</v>
      </c>
      <c r="AB2657">
        <f t="shared" si="1420"/>
        <v>500</v>
      </c>
      <c r="AM2657" t="str">
        <f t="shared" si="1421"/>
        <v>201903LP</v>
      </c>
      <c r="AN2657">
        <f t="shared" ca="1" si="1445"/>
        <v>13.000280701754384</v>
      </c>
      <c r="AO2657">
        <f t="shared" ca="1" si="1446"/>
        <v>10.035087719298245</v>
      </c>
      <c r="AP2657">
        <f t="shared" ca="1" si="1422"/>
        <v>3.0175438596491229</v>
      </c>
      <c r="AQ2657">
        <f t="shared" ca="1" si="1423"/>
        <v>12.982456140350877</v>
      </c>
      <c r="AR2657">
        <f t="shared" ca="1" si="1424"/>
        <v>4.9824561403508767</v>
      </c>
      <c r="AS2657">
        <f ca="1">P2657/J2657</f>
        <v>9.1749438997988292E-2</v>
      </c>
    </row>
    <row r="2658" spans="1:45" x14ac:dyDescent="0.4">
      <c r="A2658">
        <f t="shared" si="1419"/>
        <v>201903</v>
      </c>
      <c r="B2658" t="s">
        <v>734</v>
      </c>
      <c r="C2658" t="s">
        <v>647</v>
      </c>
      <c r="D2658" t="str">
        <f t="shared" ca="1" si="1444"/>
        <v>I106</v>
      </c>
      <c r="E2658">
        <f t="shared" ca="1" si="1425"/>
        <v>8</v>
      </c>
      <c r="F2658">
        <f t="shared" ca="1" si="1426"/>
        <v>15</v>
      </c>
      <c r="G2658" t="str">
        <f t="shared" ca="1" si="1441"/>
        <v>S10</v>
      </c>
      <c r="H2658" t="str">
        <f t="shared" ca="1" si="1442"/>
        <v>S102</v>
      </c>
      <c r="I2658">
        <f ca="1">VLOOKUP(D2658,PRC!$A$2:$B$21,2,0)*E2658</f>
        <v>160000</v>
      </c>
      <c r="J2658">
        <f t="shared" ca="1" si="1427"/>
        <v>137596</v>
      </c>
      <c r="K2658">
        <f ca="1">VLOOKUP(D2658,PRC!$A$1:$C$21,3,0)*E2658</f>
        <v>84800</v>
      </c>
      <c r="L2658">
        <f t="shared" ca="1" si="1428"/>
        <v>8000</v>
      </c>
      <c r="M2658">
        <f t="shared" ca="1" si="1429"/>
        <v>5000</v>
      </c>
      <c r="N2658">
        <f t="shared" ca="1" si="1430"/>
        <v>18000</v>
      </c>
      <c r="O2658">
        <f t="shared" ca="1" si="1431"/>
        <v>11000</v>
      </c>
      <c r="P2658">
        <f t="shared" ca="1" si="1447"/>
        <v>10796</v>
      </c>
      <c r="Q2658">
        <f ca="1">IF(P2658&gt;0,1,0)</f>
        <v>1</v>
      </c>
      <c r="R2658">
        <f t="shared" ca="1" si="1432"/>
        <v>14</v>
      </c>
      <c r="S2658">
        <f t="shared" ca="1" si="1433"/>
        <v>5</v>
      </c>
      <c r="T2658">
        <f t="shared" ca="1" si="1434"/>
        <v>3</v>
      </c>
      <c r="U2658">
        <f t="shared" ca="1" si="1435"/>
        <v>11</v>
      </c>
      <c r="V2658">
        <f t="shared" ca="1" si="1436"/>
        <v>7</v>
      </c>
      <c r="X2658">
        <f t="shared" si="1438"/>
        <v>2658</v>
      </c>
      <c r="Y2658">
        <f t="shared" si="1439"/>
        <v>2452</v>
      </c>
      <c r="Z2658">
        <f t="shared" si="1440"/>
        <v>2453</v>
      </c>
      <c r="AA2658">
        <f t="shared" si="1437"/>
        <v>2951</v>
      </c>
      <c r="AB2658">
        <f t="shared" si="1420"/>
        <v>500</v>
      </c>
      <c r="AM2658" t="str">
        <f t="shared" si="1421"/>
        <v>201903LP</v>
      </c>
      <c r="AN2658">
        <f t="shared" ca="1" si="1445"/>
        <v>14.002499999999996</v>
      </c>
      <c r="AO2658">
        <f t="shared" ca="1" si="1446"/>
        <v>5</v>
      </c>
      <c r="AP2658">
        <f t="shared" ca="1" si="1422"/>
        <v>3.125</v>
      </c>
      <c r="AQ2658">
        <f t="shared" ca="1" si="1423"/>
        <v>11.25</v>
      </c>
      <c r="AR2658">
        <f t="shared" ca="1" si="1424"/>
        <v>6.8750000000000009</v>
      </c>
      <c r="AS2658">
        <f ca="1">P2658/J2658</f>
        <v>7.8461583185557723E-2</v>
      </c>
    </row>
    <row r="2659" spans="1:45" x14ac:dyDescent="0.4">
      <c r="A2659">
        <f t="shared" si="1419"/>
        <v>201903</v>
      </c>
      <c r="B2659" t="s">
        <v>735</v>
      </c>
      <c r="C2659" t="s">
        <v>647</v>
      </c>
      <c r="D2659" t="str">
        <f t="shared" ca="1" si="1444"/>
        <v>I112</v>
      </c>
      <c r="E2659">
        <f t="shared" ca="1" si="1425"/>
        <v>12</v>
      </c>
      <c r="F2659">
        <f t="shared" ca="1" si="1426"/>
        <v>10</v>
      </c>
      <c r="G2659" t="str">
        <f t="shared" ca="1" si="1441"/>
        <v>S11</v>
      </c>
      <c r="H2659" t="str">
        <f t="shared" ca="1" si="1442"/>
        <v>S119</v>
      </c>
      <c r="I2659">
        <f ca="1">VLOOKUP(D2659,PRC!$A$2:$B$21,2,0)*E2659</f>
        <v>780000</v>
      </c>
      <c r="J2659">
        <f t="shared" ca="1" si="1427"/>
        <v>670796</v>
      </c>
      <c r="K2659">
        <f ca="1">VLOOKUP(D2659,PRC!$A$1:$C$21,3,0)*E2659</f>
        <v>390000</v>
      </c>
      <c r="L2659">
        <f t="shared" ca="1" si="1428"/>
        <v>70000</v>
      </c>
      <c r="M2659">
        <f t="shared" ca="1" si="1429"/>
        <v>23000</v>
      </c>
      <c r="N2659">
        <f t="shared" ca="1" si="1430"/>
        <v>101000</v>
      </c>
      <c r="O2659">
        <f t="shared" ca="1" si="1431"/>
        <v>39000</v>
      </c>
      <c r="P2659">
        <f t="shared" ca="1" si="1447"/>
        <v>47796</v>
      </c>
      <c r="Q2659">
        <f ca="1">IF(P2659&gt;0,1,0)</f>
        <v>1</v>
      </c>
      <c r="R2659">
        <f t="shared" ca="1" si="1432"/>
        <v>14</v>
      </c>
      <c r="S2659">
        <f t="shared" ca="1" si="1433"/>
        <v>9</v>
      </c>
      <c r="T2659">
        <f t="shared" ca="1" si="1434"/>
        <v>3</v>
      </c>
      <c r="U2659">
        <f t="shared" ca="1" si="1435"/>
        <v>13</v>
      </c>
      <c r="V2659">
        <f t="shared" ca="1" si="1436"/>
        <v>5</v>
      </c>
      <c r="X2659">
        <f t="shared" si="1438"/>
        <v>2659</v>
      </c>
      <c r="Y2659">
        <f t="shared" si="1439"/>
        <v>2452</v>
      </c>
      <c r="Z2659">
        <f t="shared" si="1440"/>
        <v>2453</v>
      </c>
      <c r="AA2659">
        <f t="shared" si="1437"/>
        <v>2951</v>
      </c>
      <c r="AB2659">
        <f t="shared" si="1420"/>
        <v>500</v>
      </c>
      <c r="AM2659" t="str">
        <f t="shared" si="1421"/>
        <v>201903LP</v>
      </c>
      <c r="AN2659">
        <f t="shared" ca="1" si="1445"/>
        <v>14.000512820512823</v>
      </c>
      <c r="AO2659">
        <f t="shared" ca="1" si="1446"/>
        <v>8.9743589743589745</v>
      </c>
      <c r="AP2659">
        <f t="shared" ca="1" si="1422"/>
        <v>2.9487179487179485</v>
      </c>
      <c r="AQ2659">
        <f t="shared" ca="1" si="1423"/>
        <v>12.948717948717951</v>
      </c>
      <c r="AR2659">
        <f t="shared" ca="1" si="1424"/>
        <v>5</v>
      </c>
      <c r="AS2659">
        <f ca="1">P2659/J2659</f>
        <v>7.1252661017656635E-2</v>
      </c>
    </row>
    <row r="2660" spans="1:45" x14ac:dyDescent="0.4">
      <c r="A2660">
        <f t="shared" si="1419"/>
        <v>201903</v>
      </c>
      <c r="B2660" t="s">
        <v>736</v>
      </c>
      <c r="C2660" t="s">
        <v>647</v>
      </c>
      <c r="D2660" t="str">
        <f t="shared" ca="1" si="1444"/>
        <v>I109</v>
      </c>
      <c r="E2660">
        <f t="shared" ca="1" si="1425"/>
        <v>8</v>
      </c>
      <c r="F2660">
        <f t="shared" ca="1" si="1426"/>
        <v>14</v>
      </c>
      <c r="G2660" t="str">
        <f t="shared" ca="1" si="1441"/>
        <v>S10</v>
      </c>
      <c r="H2660" t="str">
        <f t="shared" ca="1" si="1442"/>
        <v>S102</v>
      </c>
      <c r="I2660">
        <f ca="1">VLOOKUP(D2660,PRC!$A$2:$B$21,2,0)*E2660</f>
        <v>4000000</v>
      </c>
      <c r="J2660">
        <f t="shared" ca="1" si="1427"/>
        <v>3399996</v>
      </c>
      <c r="K2660">
        <f ca="1">VLOOKUP(D2660,PRC!$A$1:$C$21,3,0)*E2660</f>
        <v>1600000</v>
      </c>
      <c r="L2660">
        <f t="shared" ca="1" si="1428"/>
        <v>200000</v>
      </c>
      <c r="M2660">
        <f t="shared" ca="1" si="1429"/>
        <v>80000</v>
      </c>
      <c r="N2660">
        <f t="shared" ca="1" si="1430"/>
        <v>560000</v>
      </c>
      <c r="O2660">
        <f t="shared" ca="1" si="1431"/>
        <v>280000</v>
      </c>
      <c r="P2660">
        <f t="shared" ca="1" si="1447"/>
        <v>679996</v>
      </c>
      <c r="Q2660">
        <f ca="1">IF(P2660&gt;0,1,0)</f>
        <v>1</v>
      </c>
      <c r="R2660">
        <f t="shared" ca="1" si="1432"/>
        <v>15</v>
      </c>
      <c r="S2660">
        <f t="shared" ca="1" si="1433"/>
        <v>5</v>
      </c>
      <c r="T2660">
        <f t="shared" ca="1" si="1434"/>
        <v>2</v>
      </c>
      <c r="U2660">
        <f t="shared" ca="1" si="1435"/>
        <v>14</v>
      </c>
      <c r="V2660">
        <f t="shared" ca="1" si="1436"/>
        <v>7</v>
      </c>
      <c r="X2660">
        <f t="shared" si="1438"/>
        <v>2660</v>
      </c>
      <c r="Y2660">
        <f t="shared" si="1439"/>
        <v>2452</v>
      </c>
      <c r="Z2660">
        <f t="shared" si="1440"/>
        <v>2453</v>
      </c>
      <c r="AA2660">
        <f t="shared" si="1437"/>
        <v>2951</v>
      </c>
      <c r="AB2660">
        <f t="shared" si="1420"/>
        <v>500</v>
      </c>
      <c r="AM2660" t="str">
        <f t="shared" si="1421"/>
        <v>201903LP</v>
      </c>
      <c r="AN2660">
        <f t="shared" ca="1" si="1445"/>
        <v>15.000100000000005</v>
      </c>
      <c r="AO2660">
        <f t="shared" ca="1" si="1446"/>
        <v>5</v>
      </c>
      <c r="AP2660">
        <f t="shared" ca="1" si="1422"/>
        <v>2</v>
      </c>
      <c r="AQ2660">
        <f t="shared" ca="1" si="1423"/>
        <v>14.000000000000002</v>
      </c>
      <c r="AR2660">
        <f t="shared" ca="1" si="1424"/>
        <v>7.0000000000000009</v>
      </c>
      <c r="AS2660">
        <f ca="1">P2660/J2660</f>
        <v>0.19999905882242214</v>
      </c>
    </row>
    <row r="2661" spans="1:45" x14ac:dyDescent="0.4">
      <c r="A2661">
        <f t="shared" si="1419"/>
        <v>201903</v>
      </c>
      <c r="B2661" t="s">
        <v>737</v>
      </c>
      <c r="C2661" t="s">
        <v>647</v>
      </c>
      <c r="D2661" t="str">
        <f t="shared" ca="1" si="1444"/>
        <v>I105</v>
      </c>
      <c r="E2661">
        <f t="shared" ca="1" si="1425"/>
        <v>13</v>
      </c>
      <c r="F2661">
        <f t="shared" ca="1" si="1426"/>
        <v>12</v>
      </c>
      <c r="G2661" t="str">
        <f t="shared" ca="1" si="1441"/>
        <v>S10</v>
      </c>
      <c r="H2661" t="str">
        <f t="shared" ca="1" si="1442"/>
        <v>S108</v>
      </c>
      <c r="I2661">
        <f ca="1">VLOOKUP(D2661,PRC!$A$2:$B$21,2,0)*E2661</f>
        <v>1300000</v>
      </c>
      <c r="J2661">
        <f t="shared" ca="1" si="1427"/>
        <v>1143996</v>
      </c>
      <c r="K2661">
        <f ca="1">VLOOKUP(D2661,PRC!$A$1:$C$21,3,0)*E2661</f>
        <v>767000</v>
      </c>
      <c r="L2661">
        <f t="shared" ca="1" si="1428"/>
        <v>130000</v>
      </c>
      <c r="M2661">
        <f t="shared" ca="1" si="1429"/>
        <v>39000</v>
      </c>
      <c r="N2661">
        <f t="shared" ca="1" si="1430"/>
        <v>169000</v>
      </c>
      <c r="O2661">
        <f t="shared" ca="1" si="1431"/>
        <v>78000</v>
      </c>
      <c r="P2661">
        <f t="shared" ca="1" si="1447"/>
        <v>-39004</v>
      </c>
      <c r="Q2661">
        <f ca="1">IF(P2661&gt;0,1,0)</f>
        <v>0</v>
      </c>
      <c r="R2661">
        <f t="shared" ca="1" si="1432"/>
        <v>12</v>
      </c>
      <c r="S2661">
        <f t="shared" ca="1" si="1433"/>
        <v>10</v>
      </c>
      <c r="T2661">
        <f t="shared" ca="1" si="1434"/>
        <v>3</v>
      </c>
      <c r="U2661">
        <f t="shared" ca="1" si="1435"/>
        <v>13</v>
      </c>
      <c r="V2661">
        <f t="shared" ca="1" si="1436"/>
        <v>6</v>
      </c>
      <c r="X2661">
        <f t="shared" si="1438"/>
        <v>2661</v>
      </c>
      <c r="Y2661">
        <f t="shared" si="1439"/>
        <v>2452</v>
      </c>
      <c r="Z2661">
        <f t="shared" si="1440"/>
        <v>2453</v>
      </c>
      <c r="AA2661">
        <f t="shared" si="1437"/>
        <v>2951</v>
      </c>
      <c r="AB2661">
        <f t="shared" si="1420"/>
        <v>500</v>
      </c>
      <c r="AM2661" t="str">
        <f t="shared" si="1421"/>
        <v>201903LP</v>
      </c>
      <c r="AN2661">
        <f t="shared" ca="1" si="1445"/>
        <v>12.000307692307688</v>
      </c>
      <c r="AO2661">
        <f t="shared" ca="1" si="1446"/>
        <v>10</v>
      </c>
      <c r="AP2661">
        <f t="shared" ca="1" si="1422"/>
        <v>3</v>
      </c>
      <c r="AQ2661">
        <f t="shared" ca="1" si="1423"/>
        <v>13</v>
      </c>
      <c r="AR2661">
        <f t="shared" ca="1" si="1424"/>
        <v>6</v>
      </c>
      <c r="AS2661">
        <f ca="1">P2661/J2661</f>
        <v>-3.4094524806030792E-2</v>
      </c>
    </row>
    <row r="2662" spans="1:45" x14ac:dyDescent="0.4">
      <c r="A2662">
        <f t="shared" si="1419"/>
        <v>201903</v>
      </c>
      <c r="B2662" t="s">
        <v>738</v>
      </c>
      <c r="C2662" t="s">
        <v>647</v>
      </c>
      <c r="D2662" t="str">
        <f t="shared" ca="1" si="1444"/>
        <v>I112</v>
      </c>
      <c r="E2662">
        <f t="shared" ca="1" si="1425"/>
        <v>11</v>
      </c>
      <c r="F2662">
        <f t="shared" ca="1" si="1426"/>
        <v>10</v>
      </c>
      <c r="G2662" t="str">
        <f t="shared" ca="1" si="1441"/>
        <v>S11</v>
      </c>
      <c r="H2662" t="str">
        <f t="shared" ca="1" si="1442"/>
        <v>S114</v>
      </c>
      <c r="I2662">
        <f ca="1">VLOOKUP(D2662,PRC!$A$2:$B$21,2,0)*E2662</f>
        <v>715000</v>
      </c>
      <c r="J2662">
        <f t="shared" ca="1" si="1427"/>
        <v>629196</v>
      </c>
      <c r="K2662">
        <f ca="1">VLOOKUP(D2662,PRC!$A$1:$C$21,3,0)*E2662</f>
        <v>357500</v>
      </c>
      <c r="L2662">
        <f t="shared" ca="1" si="1428"/>
        <v>50000</v>
      </c>
      <c r="M2662">
        <f t="shared" ca="1" si="1429"/>
        <v>14000</v>
      </c>
      <c r="N2662">
        <f t="shared" ca="1" si="1430"/>
        <v>100000</v>
      </c>
      <c r="O2662">
        <f t="shared" ca="1" si="1431"/>
        <v>57000</v>
      </c>
      <c r="P2662">
        <f t="shared" ca="1" si="1447"/>
        <v>50696</v>
      </c>
      <c r="Q2662">
        <f ca="1">IF(P2662&gt;0,1,0)</f>
        <v>1</v>
      </c>
      <c r="R2662">
        <f t="shared" ca="1" si="1432"/>
        <v>12</v>
      </c>
      <c r="S2662">
        <f t="shared" ca="1" si="1433"/>
        <v>7</v>
      </c>
      <c r="T2662">
        <f t="shared" ca="1" si="1434"/>
        <v>2</v>
      </c>
      <c r="U2662">
        <f t="shared" ca="1" si="1435"/>
        <v>14</v>
      </c>
      <c r="V2662">
        <f t="shared" ca="1" si="1436"/>
        <v>8</v>
      </c>
      <c r="X2662">
        <f t="shared" si="1438"/>
        <v>2662</v>
      </c>
      <c r="Y2662">
        <f t="shared" si="1439"/>
        <v>2452</v>
      </c>
      <c r="Z2662">
        <f t="shared" si="1440"/>
        <v>2453</v>
      </c>
      <c r="AA2662">
        <f t="shared" si="1437"/>
        <v>2951</v>
      </c>
      <c r="AB2662">
        <f t="shared" si="1420"/>
        <v>500</v>
      </c>
      <c r="AM2662" t="str">
        <f t="shared" si="1421"/>
        <v>201903LP</v>
      </c>
      <c r="AN2662">
        <f t="shared" ca="1" si="1445"/>
        <v>12.000559440559444</v>
      </c>
      <c r="AO2662">
        <f t="shared" ca="1" si="1446"/>
        <v>6.9930069930069934</v>
      </c>
      <c r="AP2662">
        <f t="shared" ca="1" si="1422"/>
        <v>1.9580419580419581</v>
      </c>
      <c r="AQ2662">
        <f t="shared" ca="1" si="1423"/>
        <v>13.986013986013987</v>
      </c>
      <c r="AR2662">
        <f t="shared" ca="1" si="1424"/>
        <v>7.9720279720279716</v>
      </c>
      <c r="AS2662">
        <f ca="1">P2662/J2662</f>
        <v>8.0572667340542539E-2</v>
      </c>
    </row>
    <row r="2663" spans="1:45" x14ac:dyDescent="0.4">
      <c r="A2663">
        <f t="shared" si="1419"/>
        <v>201903</v>
      </c>
      <c r="B2663" t="s">
        <v>739</v>
      </c>
      <c r="C2663" t="s">
        <v>647</v>
      </c>
      <c r="D2663" t="str">
        <f t="shared" ca="1" si="1444"/>
        <v>I112</v>
      </c>
      <c r="E2663">
        <f t="shared" ca="1" si="1425"/>
        <v>15</v>
      </c>
      <c r="F2663">
        <f t="shared" ca="1" si="1426"/>
        <v>13</v>
      </c>
      <c r="G2663" t="str">
        <f t="shared" ca="1" si="1441"/>
        <v>S10</v>
      </c>
      <c r="H2663" t="str">
        <f t="shared" ca="1" si="1442"/>
        <v>S104</v>
      </c>
      <c r="I2663">
        <f ca="1">VLOOKUP(D2663,PRC!$A$2:$B$21,2,0)*E2663</f>
        <v>975000</v>
      </c>
      <c r="J2663">
        <f t="shared" ca="1" si="1427"/>
        <v>867746</v>
      </c>
      <c r="K2663">
        <f ca="1">VLOOKUP(D2663,PRC!$A$1:$C$21,3,0)*E2663</f>
        <v>487500</v>
      </c>
      <c r="L2663">
        <f t="shared" ca="1" si="1428"/>
        <v>49000</v>
      </c>
      <c r="M2663">
        <f t="shared" ca="1" si="1429"/>
        <v>20000</v>
      </c>
      <c r="N2663">
        <f t="shared" ca="1" si="1430"/>
        <v>107000</v>
      </c>
      <c r="O2663">
        <f t="shared" ca="1" si="1431"/>
        <v>68000</v>
      </c>
      <c r="P2663">
        <f t="shared" ca="1" si="1447"/>
        <v>136246</v>
      </c>
      <c r="Q2663">
        <f ca="1">IF(P2663&gt;0,1,0)</f>
        <v>1</v>
      </c>
      <c r="R2663">
        <f t="shared" ca="1" si="1432"/>
        <v>11</v>
      </c>
      <c r="S2663">
        <f t="shared" ca="1" si="1433"/>
        <v>5</v>
      </c>
      <c r="T2663">
        <f t="shared" ca="1" si="1434"/>
        <v>2</v>
      </c>
      <c r="U2663">
        <f t="shared" ca="1" si="1435"/>
        <v>11</v>
      </c>
      <c r="V2663">
        <f t="shared" ca="1" si="1436"/>
        <v>7</v>
      </c>
      <c r="X2663">
        <f t="shared" si="1438"/>
        <v>2663</v>
      </c>
      <c r="Y2663">
        <f t="shared" si="1439"/>
        <v>2452</v>
      </c>
      <c r="Z2663">
        <f t="shared" si="1440"/>
        <v>2453</v>
      </c>
      <c r="AA2663">
        <f t="shared" si="1437"/>
        <v>2951</v>
      </c>
      <c r="AB2663">
        <f t="shared" si="1420"/>
        <v>500</v>
      </c>
      <c r="AM2663" t="str">
        <f t="shared" si="1421"/>
        <v>201903LP</v>
      </c>
      <c r="AN2663">
        <f t="shared" ca="1" si="1445"/>
        <v>11.000410256410253</v>
      </c>
      <c r="AO2663">
        <f t="shared" ca="1" si="1446"/>
        <v>5.0256410256410255</v>
      </c>
      <c r="AP2663">
        <f t="shared" ca="1" si="1422"/>
        <v>2.0512820512820511</v>
      </c>
      <c r="AQ2663">
        <f t="shared" ca="1" si="1423"/>
        <v>10.974358974358974</v>
      </c>
      <c r="AR2663">
        <f t="shared" ca="1" si="1424"/>
        <v>6.9743589743589745</v>
      </c>
      <c r="AS2663">
        <f ca="1">P2663/J2663</f>
        <v>0.15701138351545268</v>
      </c>
    </row>
    <row r="2664" spans="1:45" x14ac:dyDescent="0.4">
      <c r="A2664">
        <f t="shared" si="1419"/>
        <v>201903</v>
      </c>
      <c r="B2664" t="s">
        <v>740</v>
      </c>
      <c r="C2664" t="s">
        <v>647</v>
      </c>
      <c r="D2664" t="str">
        <f t="shared" ca="1" si="1444"/>
        <v>I116</v>
      </c>
      <c r="E2664">
        <f t="shared" ca="1" si="1425"/>
        <v>11</v>
      </c>
      <c r="F2664">
        <f t="shared" ca="1" si="1426"/>
        <v>12</v>
      </c>
      <c r="G2664" t="str">
        <f t="shared" ca="1" si="1441"/>
        <v>S11</v>
      </c>
      <c r="H2664" t="str">
        <f t="shared" ca="1" si="1442"/>
        <v>S112</v>
      </c>
      <c r="I2664">
        <f ca="1">VLOOKUP(D2664,PRC!$A$2:$B$21,2,0)*E2664</f>
        <v>16060000</v>
      </c>
      <c r="J2664">
        <f t="shared" ca="1" si="1427"/>
        <v>14453996</v>
      </c>
      <c r="K2664">
        <f ca="1">VLOOKUP(D2664,PRC!$A$1:$C$21,3,0)*E2664</f>
        <v>9636000</v>
      </c>
      <c r="L2664">
        <f t="shared" ca="1" si="1428"/>
        <v>1606000</v>
      </c>
      <c r="M2664">
        <f t="shared" ca="1" si="1429"/>
        <v>321000</v>
      </c>
      <c r="N2664">
        <f t="shared" ca="1" si="1430"/>
        <v>2570000</v>
      </c>
      <c r="O2664">
        <f t="shared" ca="1" si="1431"/>
        <v>1606000</v>
      </c>
      <c r="P2664">
        <f t="shared" ca="1" si="1447"/>
        <v>-1285004</v>
      </c>
      <c r="Q2664">
        <f ca="1">IF(P2664&gt;0,1,0)</f>
        <v>0</v>
      </c>
      <c r="R2664">
        <f t="shared" ca="1" si="1432"/>
        <v>10</v>
      </c>
      <c r="S2664">
        <f t="shared" ca="1" si="1433"/>
        <v>10</v>
      </c>
      <c r="T2664">
        <f t="shared" ca="1" si="1434"/>
        <v>2</v>
      </c>
      <c r="U2664">
        <f t="shared" ca="1" si="1435"/>
        <v>16</v>
      </c>
      <c r="V2664">
        <f t="shared" ca="1" si="1436"/>
        <v>10</v>
      </c>
      <c r="X2664">
        <f t="shared" si="1438"/>
        <v>2664</v>
      </c>
      <c r="Y2664">
        <f t="shared" si="1439"/>
        <v>2452</v>
      </c>
      <c r="Z2664">
        <f t="shared" si="1440"/>
        <v>2453</v>
      </c>
      <c r="AA2664">
        <f t="shared" si="1437"/>
        <v>2951</v>
      </c>
      <c r="AB2664">
        <f t="shared" si="1420"/>
        <v>500</v>
      </c>
      <c r="AM2664" t="str">
        <f t="shared" si="1421"/>
        <v>201903LP</v>
      </c>
      <c r="AN2664">
        <f t="shared" ca="1" si="1445"/>
        <v>10.000024906600247</v>
      </c>
      <c r="AO2664">
        <f t="shared" ca="1" si="1446"/>
        <v>10</v>
      </c>
      <c r="AP2664">
        <f t="shared" ca="1" si="1422"/>
        <v>1.9987546699875469</v>
      </c>
      <c r="AQ2664">
        <f t="shared" ca="1" si="1423"/>
        <v>16.002490660024907</v>
      </c>
      <c r="AR2664">
        <f t="shared" ca="1" si="1424"/>
        <v>10</v>
      </c>
      <c r="AS2664">
        <f ca="1">P2664/J2664</f>
        <v>-8.8903027232054024E-2</v>
      </c>
    </row>
    <row r="2665" spans="1:45" x14ac:dyDescent="0.4">
      <c r="A2665">
        <f t="shared" si="1419"/>
        <v>201903</v>
      </c>
      <c r="B2665" t="s">
        <v>741</v>
      </c>
      <c r="C2665" t="s">
        <v>647</v>
      </c>
      <c r="D2665" t="str">
        <f t="shared" ca="1" si="1444"/>
        <v>I120</v>
      </c>
      <c r="E2665">
        <f t="shared" ca="1" si="1425"/>
        <v>12</v>
      </c>
      <c r="F2665">
        <f t="shared" ca="1" si="1426"/>
        <v>13</v>
      </c>
      <c r="G2665" t="str">
        <f t="shared" ca="1" si="1441"/>
        <v>S11</v>
      </c>
      <c r="H2665" t="str">
        <f t="shared" ca="1" si="1442"/>
        <v>S111</v>
      </c>
      <c r="I2665">
        <f ca="1">VLOOKUP(D2665,PRC!$A$2:$B$21,2,0)*E2665</f>
        <v>51600000</v>
      </c>
      <c r="J2665">
        <f t="shared" ca="1" si="1427"/>
        <v>44375996</v>
      </c>
      <c r="K2665">
        <f ca="1">VLOOKUP(D2665,PRC!$A$1:$C$21,3,0)*E2665</f>
        <v>23220000</v>
      </c>
      <c r="L2665">
        <f t="shared" ca="1" si="1428"/>
        <v>2580000</v>
      </c>
      <c r="M2665">
        <f t="shared" ca="1" si="1429"/>
        <v>516000</v>
      </c>
      <c r="N2665">
        <f t="shared" ca="1" si="1430"/>
        <v>8256000</v>
      </c>
      <c r="O2665">
        <f t="shared" ca="1" si="1431"/>
        <v>5160000</v>
      </c>
      <c r="P2665">
        <f t="shared" ca="1" si="1447"/>
        <v>4643996</v>
      </c>
      <c r="Q2665">
        <f ca="1">IF(P2665&gt;0,1,0)</f>
        <v>1</v>
      </c>
      <c r="R2665">
        <f t="shared" ca="1" si="1432"/>
        <v>14</v>
      </c>
      <c r="S2665">
        <f t="shared" ca="1" si="1433"/>
        <v>5</v>
      </c>
      <c r="T2665">
        <f t="shared" ca="1" si="1434"/>
        <v>1</v>
      </c>
      <c r="U2665">
        <f t="shared" ca="1" si="1435"/>
        <v>16</v>
      </c>
      <c r="V2665">
        <f t="shared" ca="1" si="1436"/>
        <v>10</v>
      </c>
      <c r="X2665">
        <f t="shared" si="1438"/>
        <v>2665</v>
      </c>
      <c r="Y2665">
        <f t="shared" si="1439"/>
        <v>2452</v>
      </c>
      <c r="Z2665">
        <f t="shared" si="1440"/>
        <v>2453</v>
      </c>
      <c r="AA2665">
        <f t="shared" si="1437"/>
        <v>2951</v>
      </c>
      <c r="AB2665">
        <f t="shared" si="1420"/>
        <v>500</v>
      </c>
      <c r="AM2665" t="str">
        <f t="shared" si="1421"/>
        <v>201903LP</v>
      </c>
      <c r="AN2665">
        <f t="shared" ca="1" si="1445"/>
        <v>14.000007751937982</v>
      </c>
      <c r="AO2665">
        <f t="shared" ca="1" si="1446"/>
        <v>5</v>
      </c>
      <c r="AP2665">
        <f t="shared" ca="1" si="1422"/>
        <v>1</v>
      </c>
      <c r="AQ2665">
        <f t="shared" ca="1" si="1423"/>
        <v>16</v>
      </c>
      <c r="AR2665">
        <f t="shared" ca="1" si="1424"/>
        <v>10</v>
      </c>
      <c r="AS2665">
        <f ca="1">P2665/J2665</f>
        <v>0.1046510820850083</v>
      </c>
    </row>
    <row r="2666" spans="1:45" x14ac:dyDescent="0.4">
      <c r="A2666">
        <f t="shared" si="1419"/>
        <v>201903</v>
      </c>
      <c r="B2666" t="s">
        <v>742</v>
      </c>
      <c r="C2666" t="s">
        <v>647</v>
      </c>
      <c r="D2666" t="str">
        <f t="shared" ca="1" si="1444"/>
        <v>I107</v>
      </c>
      <c r="E2666">
        <f t="shared" ca="1" si="1425"/>
        <v>11</v>
      </c>
      <c r="F2666">
        <f t="shared" ca="1" si="1426"/>
        <v>13</v>
      </c>
      <c r="G2666" t="str">
        <f t="shared" ca="1" si="1441"/>
        <v>S11</v>
      </c>
      <c r="H2666" t="str">
        <f t="shared" ca="1" si="1442"/>
        <v>S113</v>
      </c>
      <c r="I2666">
        <f ca="1">VLOOKUP(D2666,PRC!$A$2:$B$21,2,0)*E2666</f>
        <v>1650000</v>
      </c>
      <c r="J2666">
        <f t="shared" ca="1" si="1427"/>
        <v>1484996</v>
      </c>
      <c r="K2666">
        <f ca="1">VLOOKUP(D2666,PRC!$A$1:$C$21,3,0)*E2666</f>
        <v>940500</v>
      </c>
      <c r="L2666">
        <f t="shared" ca="1" si="1428"/>
        <v>132000</v>
      </c>
      <c r="M2666">
        <f t="shared" ca="1" si="1429"/>
        <v>50000</v>
      </c>
      <c r="N2666">
        <f t="shared" ca="1" si="1430"/>
        <v>182000</v>
      </c>
      <c r="O2666">
        <f t="shared" ca="1" si="1431"/>
        <v>165000</v>
      </c>
      <c r="P2666">
        <f t="shared" ca="1" si="1447"/>
        <v>15496</v>
      </c>
      <c r="Q2666">
        <f ca="1">IF(P2666&gt;0,1,0)</f>
        <v>1</v>
      </c>
      <c r="R2666">
        <f t="shared" ca="1" si="1432"/>
        <v>10</v>
      </c>
      <c r="S2666">
        <f t="shared" ca="1" si="1433"/>
        <v>8</v>
      </c>
      <c r="T2666">
        <f t="shared" ca="1" si="1434"/>
        <v>3</v>
      </c>
      <c r="U2666">
        <f t="shared" ca="1" si="1435"/>
        <v>11</v>
      </c>
      <c r="V2666">
        <f t="shared" ca="1" si="1436"/>
        <v>10</v>
      </c>
      <c r="X2666">
        <f t="shared" si="1438"/>
        <v>2666</v>
      </c>
      <c r="Y2666">
        <f t="shared" si="1439"/>
        <v>2452</v>
      </c>
      <c r="Z2666">
        <f t="shared" si="1440"/>
        <v>2453</v>
      </c>
      <c r="AA2666">
        <f t="shared" si="1437"/>
        <v>2951</v>
      </c>
      <c r="AB2666">
        <f t="shared" si="1420"/>
        <v>500</v>
      </c>
      <c r="AM2666" t="str">
        <f t="shared" si="1421"/>
        <v>201903LP</v>
      </c>
      <c r="AN2666">
        <f t="shared" ca="1" si="1445"/>
        <v>10.000242424242423</v>
      </c>
      <c r="AO2666">
        <f t="shared" ca="1" si="1446"/>
        <v>8</v>
      </c>
      <c r="AP2666">
        <f t="shared" ca="1" si="1422"/>
        <v>3.0303030303030303</v>
      </c>
      <c r="AQ2666">
        <f t="shared" ca="1" si="1423"/>
        <v>11.030303030303031</v>
      </c>
      <c r="AR2666">
        <f t="shared" ca="1" si="1424"/>
        <v>10</v>
      </c>
      <c r="AS2666">
        <f ca="1">P2666/J2666</f>
        <v>1.0435044942882001E-2</v>
      </c>
    </row>
    <row r="2667" spans="1:45" x14ac:dyDescent="0.4">
      <c r="A2667">
        <f t="shared" si="1419"/>
        <v>201903</v>
      </c>
      <c r="B2667" t="s">
        <v>743</v>
      </c>
      <c r="C2667" t="s">
        <v>647</v>
      </c>
      <c r="D2667" t="str">
        <f t="shared" ca="1" si="1444"/>
        <v>I113</v>
      </c>
      <c r="E2667">
        <f t="shared" ca="1" si="1425"/>
        <v>8</v>
      </c>
      <c r="F2667">
        <f t="shared" ca="1" si="1426"/>
        <v>11</v>
      </c>
      <c r="G2667" t="str">
        <f t="shared" ca="1" si="1441"/>
        <v>S11</v>
      </c>
      <c r="H2667" t="str">
        <f t="shared" ca="1" si="1442"/>
        <v>S119</v>
      </c>
      <c r="I2667">
        <f ca="1">VLOOKUP(D2667,PRC!$A$2:$B$21,2,0)*E2667</f>
        <v>5360000</v>
      </c>
      <c r="J2667">
        <f t="shared" ca="1" si="1427"/>
        <v>4609596</v>
      </c>
      <c r="K2667">
        <f ca="1">VLOOKUP(D2667,PRC!$A$1:$C$21,3,0)*E2667</f>
        <v>2412000</v>
      </c>
      <c r="L2667">
        <f t="shared" ca="1" si="1428"/>
        <v>268000</v>
      </c>
      <c r="M2667">
        <f t="shared" ca="1" si="1429"/>
        <v>161000</v>
      </c>
      <c r="N2667">
        <f t="shared" ca="1" si="1430"/>
        <v>804000</v>
      </c>
      <c r="O2667">
        <f t="shared" ca="1" si="1431"/>
        <v>375000</v>
      </c>
      <c r="P2667">
        <f t="shared" ca="1" si="1447"/>
        <v>589596</v>
      </c>
      <c r="Q2667">
        <f ca="1">IF(P2667&gt;0,1,0)</f>
        <v>1</v>
      </c>
      <c r="R2667">
        <f t="shared" ca="1" si="1432"/>
        <v>14</v>
      </c>
      <c r="S2667">
        <f t="shared" ca="1" si="1433"/>
        <v>5</v>
      </c>
      <c r="T2667">
        <f t="shared" ca="1" si="1434"/>
        <v>3</v>
      </c>
      <c r="U2667">
        <f t="shared" ca="1" si="1435"/>
        <v>15</v>
      </c>
      <c r="V2667">
        <f t="shared" ca="1" si="1436"/>
        <v>7</v>
      </c>
      <c r="X2667">
        <f t="shared" si="1438"/>
        <v>2667</v>
      </c>
      <c r="Y2667">
        <f t="shared" si="1439"/>
        <v>2452</v>
      </c>
      <c r="Z2667">
        <f t="shared" si="1440"/>
        <v>2453</v>
      </c>
      <c r="AA2667">
        <f t="shared" si="1437"/>
        <v>2951</v>
      </c>
      <c r="AB2667">
        <f t="shared" si="1420"/>
        <v>500</v>
      </c>
      <c r="AM2667" t="str">
        <f t="shared" si="1421"/>
        <v>201903LP</v>
      </c>
      <c r="AN2667">
        <f t="shared" ca="1" si="1445"/>
        <v>14.000074626865667</v>
      </c>
      <c r="AO2667">
        <f t="shared" ca="1" si="1446"/>
        <v>5</v>
      </c>
      <c r="AP2667">
        <f t="shared" ca="1" si="1422"/>
        <v>3.0037313432835822</v>
      </c>
      <c r="AQ2667">
        <f t="shared" ca="1" si="1423"/>
        <v>15</v>
      </c>
      <c r="AR2667">
        <f t="shared" ca="1" si="1424"/>
        <v>6.996268656716417</v>
      </c>
      <c r="AS2667">
        <f ca="1">P2667/J2667</f>
        <v>0.1279062199811003</v>
      </c>
    </row>
    <row r="2668" spans="1:45" x14ac:dyDescent="0.4">
      <c r="A2668">
        <f t="shared" si="1419"/>
        <v>201903</v>
      </c>
      <c r="B2668" t="s">
        <v>744</v>
      </c>
      <c r="C2668" t="s">
        <v>647</v>
      </c>
      <c r="D2668" t="str">
        <f t="shared" ca="1" si="1444"/>
        <v>I108</v>
      </c>
      <c r="E2668">
        <f t="shared" ca="1" si="1425"/>
        <v>12</v>
      </c>
      <c r="F2668">
        <f t="shared" ca="1" si="1426"/>
        <v>12</v>
      </c>
      <c r="G2668" t="str">
        <f t="shared" ca="1" si="1441"/>
        <v>S11</v>
      </c>
      <c r="H2668" t="str">
        <f t="shared" ca="1" si="1442"/>
        <v>S114</v>
      </c>
      <c r="I2668">
        <f ca="1">VLOOKUP(D2668,PRC!$A$2:$B$21,2,0)*E2668</f>
        <v>480000</v>
      </c>
      <c r="J2668">
        <f t="shared" ca="1" si="1427"/>
        <v>431996</v>
      </c>
      <c r="K2668">
        <f ca="1">VLOOKUP(D2668,PRC!$A$1:$C$21,3,0)*E2668</f>
        <v>220800</v>
      </c>
      <c r="L2668">
        <f t="shared" ca="1" si="1428"/>
        <v>48000</v>
      </c>
      <c r="M2668">
        <f t="shared" ca="1" si="1429"/>
        <v>5000</v>
      </c>
      <c r="N2668">
        <f t="shared" ca="1" si="1430"/>
        <v>77000</v>
      </c>
      <c r="O2668">
        <f t="shared" ca="1" si="1431"/>
        <v>43000</v>
      </c>
      <c r="P2668">
        <f t="shared" ca="1" si="1447"/>
        <v>38196</v>
      </c>
      <c r="Q2668">
        <f ca="1">IF(P2668&gt;0,1,0)</f>
        <v>1</v>
      </c>
      <c r="R2668">
        <f t="shared" ca="1" si="1432"/>
        <v>10</v>
      </c>
      <c r="S2668">
        <f t="shared" ca="1" si="1433"/>
        <v>10</v>
      </c>
      <c r="T2668">
        <f t="shared" ca="1" si="1434"/>
        <v>1</v>
      </c>
      <c r="U2668">
        <f t="shared" ca="1" si="1435"/>
        <v>16</v>
      </c>
      <c r="V2668">
        <f t="shared" ca="1" si="1436"/>
        <v>9</v>
      </c>
      <c r="X2668">
        <f t="shared" si="1438"/>
        <v>2668</v>
      </c>
      <c r="Y2668">
        <f t="shared" si="1439"/>
        <v>2452</v>
      </c>
      <c r="Z2668">
        <f t="shared" si="1440"/>
        <v>2453</v>
      </c>
      <c r="AA2668">
        <f t="shared" si="1437"/>
        <v>2951</v>
      </c>
      <c r="AB2668">
        <f t="shared" si="1420"/>
        <v>500</v>
      </c>
      <c r="AM2668" t="str">
        <f t="shared" si="1421"/>
        <v>201903LP</v>
      </c>
      <c r="AN2668">
        <f t="shared" ca="1" si="1445"/>
        <v>10.000833333333336</v>
      </c>
      <c r="AO2668">
        <f t="shared" ca="1" si="1446"/>
        <v>10</v>
      </c>
      <c r="AP2668">
        <f t="shared" ca="1" si="1422"/>
        <v>1.0416666666666665</v>
      </c>
      <c r="AQ2668">
        <f t="shared" ca="1" si="1423"/>
        <v>16.041666666666668</v>
      </c>
      <c r="AR2668">
        <f t="shared" ca="1" si="1424"/>
        <v>8.9583333333333339</v>
      </c>
      <c r="AS2668">
        <f ca="1">P2668/J2668</f>
        <v>8.8417485347086544E-2</v>
      </c>
    </row>
    <row r="2669" spans="1:45" x14ac:dyDescent="0.4">
      <c r="A2669">
        <f t="shared" si="1419"/>
        <v>201903</v>
      </c>
      <c r="B2669" t="s">
        <v>745</v>
      </c>
      <c r="C2669" t="s">
        <v>647</v>
      </c>
      <c r="D2669" t="str">
        <f t="shared" ca="1" si="1444"/>
        <v>I120</v>
      </c>
      <c r="E2669">
        <f t="shared" ca="1" si="1425"/>
        <v>13</v>
      </c>
      <c r="F2669">
        <f t="shared" ca="1" si="1426"/>
        <v>10</v>
      </c>
      <c r="G2669" t="str">
        <f t="shared" ca="1" si="1441"/>
        <v>S11</v>
      </c>
      <c r="H2669" t="str">
        <f t="shared" ca="1" si="1442"/>
        <v>S118</v>
      </c>
      <c r="I2669">
        <f ca="1">VLOOKUP(D2669,PRC!$A$2:$B$21,2,0)*E2669</f>
        <v>55900000</v>
      </c>
      <c r="J2669">
        <f t="shared" ca="1" si="1427"/>
        <v>48073996</v>
      </c>
      <c r="K2669">
        <f ca="1">VLOOKUP(D2669,PRC!$A$1:$C$21,3,0)*E2669</f>
        <v>25155000</v>
      </c>
      <c r="L2669">
        <f t="shared" ca="1" si="1428"/>
        <v>5590000</v>
      </c>
      <c r="M2669">
        <f t="shared" ca="1" si="1429"/>
        <v>559000</v>
      </c>
      <c r="N2669">
        <f t="shared" ca="1" si="1430"/>
        <v>8944000</v>
      </c>
      <c r="O2669">
        <f t="shared" ca="1" si="1431"/>
        <v>3354000</v>
      </c>
      <c r="P2669">
        <f t="shared" ca="1" si="1447"/>
        <v>4471996</v>
      </c>
      <c r="Q2669">
        <f ca="1">IF(P2669&gt;0,1,0)</f>
        <v>1</v>
      </c>
      <c r="R2669">
        <f t="shared" ca="1" si="1432"/>
        <v>14</v>
      </c>
      <c r="S2669">
        <f t="shared" ca="1" si="1433"/>
        <v>10</v>
      </c>
      <c r="T2669">
        <f t="shared" ca="1" si="1434"/>
        <v>1</v>
      </c>
      <c r="U2669">
        <f t="shared" ca="1" si="1435"/>
        <v>16</v>
      </c>
      <c r="V2669">
        <f t="shared" ca="1" si="1436"/>
        <v>6</v>
      </c>
      <c r="X2669">
        <f t="shared" si="1438"/>
        <v>2669</v>
      </c>
      <c r="Y2669">
        <f t="shared" si="1439"/>
        <v>2452</v>
      </c>
      <c r="Z2669">
        <f t="shared" si="1440"/>
        <v>2453</v>
      </c>
      <c r="AA2669">
        <f t="shared" si="1437"/>
        <v>2951</v>
      </c>
      <c r="AB2669">
        <f t="shared" si="1420"/>
        <v>500</v>
      </c>
      <c r="AM2669" t="str">
        <f t="shared" si="1421"/>
        <v>201903LP</v>
      </c>
      <c r="AN2669">
        <f t="shared" ca="1" si="1445"/>
        <v>14.000007155635064</v>
      </c>
      <c r="AO2669">
        <f t="shared" ca="1" si="1446"/>
        <v>10</v>
      </c>
      <c r="AP2669">
        <f t="shared" ca="1" si="1422"/>
        <v>1</v>
      </c>
      <c r="AQ2669">
        <f t="shared" ca="1" si="1423"/>
        <v>16</v>
      </c>
      <c r="AR2669">
        <f t="shared" ca="1" si="1424"/>
        <v>6</v>
      </c>
      <c r="AS2669">
        <f ca="1">P2669/J2669</f>
        <v>9.3023180348893814E-2</v>
      </c>
    </row>
    <row r="2670" spans="1:45" x14ac:dyDescent="0.4">
      <c r="A2670">
        <f t="shared" si="1419"/>
        <v>201903</v>
      </c>
      <c r="B2670" t="s">
        <v>746</v>
      </c>
      <c r="C2670" t="s">
        <v>647</v>
      </c>
      <c r="D2670" t="str">
        <f t="shared" ca="1" si="1444"/>
        <v>I119</v>
      </c>
      <c r="E2670">
        <f t="shared" ca="1" si="1425"/>
        <v>8</v>
      </c>
      <c r="F2670">
        <f t="shared" ca="1" si="1426"/>
        <v>10</v>
      </c>
      <c r="G2670" t="str">
        <f t="shared" ca="1" si="1441"/>
        <v>S10</v>
      </c>
      <c r="H2670" t="str">
        <f t="shared" ca="1" si="1442"/>
        <v>S102</v>
      </c>
      <c r="I2670">
        <f ca="1">VLOOKUP(D2670,PRC!$A$2:$B$21,2,0)*E2670</f>
        <v>760000</v>
      </c>
      <c r="J2670">
        <f t="shared" ca="1" si="1427"/>
        <v>661196</v>
      </c>
      <c r="K2670">
        <f ca="1">VLOOKUP(D2670,PRC!$A$1:$C$21,3,0)*E2670</f>
        <v>364800</v>
      </c>
      <c r="L2670">
        <f t="shared" ca="1" si="1428"/>
        <v>38000</v>
      </c>
      <c r="M2670">
        <f t="shared" ca="1" si="1429"/>
        <v>23000</v>
      </c>
      <c r="N2670">
        <f t="shared" ca="1" si="1430"/>
        <v>84000</v>
      </c>
      <c r="O2670">
        <f t="shared" ca="1" si="1431"/>
        <v>61000</v>
      </c>
      <c r="P2670">
        <f t="shared" ca="1" si="1447"/>
        <v>90396</v>
      </c>
      <c r="Q2670">
        <f ca="1">IF(P2670&gt;0,1,0)</f>
        <v>1</v>
      </c>
      <c r="R2670">
        <f t="shared" ca="1" si="1432"/>
        <v>13</v>
      </c>
      <c r="S2670">
        <f t="shared" ca="1" si="1433"/>
        <v>5</v>
      </c>
      <c r="T2670">
        <f t="shared" ca="1" si="1434"/>
        <v>3</v>
      </c>
      <c r="U2670">
        <f t="shared" ca="1" si="1435"/>
        <v>11</v>
      </c>
      <c r="V2670">
        <f t="shared" ca="1" si="1436"/>
        <v>8</v>
      </c>
      <c r="X2670">
        <f t="shared" si="1438"/>
        <v>2670</v>
      </c>
      <c r="Y2670">
        <f t="shared" si="1439"/>
        <v>2452</v>
      </c>
      <c r="Z2670">
        <f t="shared" si="1440"/>
        <v>2453</v>
      </c>
      <c r="AA2670">
        <f t="shared" si="1437"/>
        <v>2951</v>
      </c>
      <c r="AB2670">
        <f t="shared" si="1420"/>
        <v>500</v>
      </c>
      <c r="AM2670" t="str">
        <f t="shared" si="1421"/>
        <v>201903LP</v>
      </c>
      <c r="AN2670">
        <f t="shared" ca="1" si="1445"/>
        <v>13.000526315789473</v>
      </c>
      <c r="AO2670">
        <f t="shared" ca="1" si="1446"/>
        <v>5</v>
      </c>
      <c r="AP2670">
        <f t="shared" ca="1" si="1422"/>
        <v>3.0263157894736841</v>
      </c>
      <c r="AQ2670">
        <f t="shared" ca="1" si="1423"/>
        <v>11.052631578947368</v>
      </c>
      <c r="AR2670">
        <f t="shared" ca="1" si="1424"/>
        <v>8.026315789473685</v>
      </c>
      <c r="AS2670">
        <f ca="1">P2670/J2670</f>
        <v>0.13671589059824923</v>
      </c>
    </row>
    <row r="2671" spans="1:45" x14ac:dyDescent="0.4">
      <c r="A2671">
        <f t="shared" si="1419"/>
        <v>201903</v>
      </c>
      <c r="B2671" t="s">
        <v>747</v>
      </c>
      <c r="C2671" t="s">
        <v>647</v>
      </c>
      <c r="D2671" t="str">
        <f t="shared" ca="1" si="1444"/>
        <v>I102</v>
      </c>
      <c r="E2671">
        <f t="shared" ca="1" si="1425"/>
        <v>12</v>
      </c>
      <c r="F2671">
        <f t="shared" ca="1" si="1426"/>
        <v>13</v>
      </c>
      <c r="G2671" t="str">
        <f t="shared" ca="1" si="1441"/>
        <v>S11</v>
      </c>
      <c r="H2671" t="str">
        <f t="shared" ca="1" si="1442"/>
        <v>S112</v>
      </c>
      <c r="I2671">
        <f ca="1">VLOOKUP(D2671,PRC!$A$2:$B$21,2,0)*E2671</f>
        <v>480000</v>
      </c>
      <c r="J2671">
        <f t="shared" ca="1" si="1427"/>
        <v>422396</v>
      </c>
      <c r="K2671">
        <f ca="1">VLOOKUP(D2671,PRC!$A$1:$C$21,3,0)*E2671</f>
        <v>225600</v>
      </c>
      <c r="L2671">
        <f t="shared" ca="1" si="1428"/>
        <v>29000</v>
      </c>
      <c r="M2671">
        <f t="shared" ca="1" si="1429"/>
        <v>10000</v>
      </c>
      <c r="N2671">
        <f t="shared" ca="1" si="1430"/>
        <v>82000</v>
      </c>
      <c r="O2671">
        <f t="shared" ca="1" si="1431"/>
        <v>34000</v>
      </c>
      <c r="P2671">
        <f t="shared" ca="1" si="1447"/>
        <v>41796</v>
      </c>
      <c r="Q2671">
        <f ca="1">IF(P2671&gt;0,1,0)</f>
        <v>1</v>
      </c>
      <c r="R2671">
        <f t="shared" ca="1" si="1432"/>
        <v>12</v>
      </c>
      <c r="S2671">
        <f t="shared" ca="1" si="1433"/>
        <v>6</v>
      </c>
      <c r="T2671">
        <f t="shared" ca="1" si="1434"/>
        <v>2</v>
      </c>
      <c r="U2671">
        <f t="shared" ca="1" si="1435"/>
        <v>17</v>
      </c>
      <c r="V2671">
        <f t="shared" ca="1" si="1436"/>
        <v>7</v>
      </c>
      <c r="X2671">
        <f t="shared" si="1438"/>
        <v>2671</v>
      </c>
      <c r="Y2671">
        <f t="shared" si="1439"/>
        <v>2452</v>
      </c>
      <c r="Z2671">
        <f t="shared" si="1440"/>
        <v>2453</v>
      </c>
      <c r="AA2671">
        <f t="shared" si="1437"/>
        <v>2951</v>
      </c>
      <c r="AB2671">
        <f t="shared" si="1420"/>
        <v>500</v>
      </c>
      <c r="AM2671" t="str">
        <f t="shared" si="1421"/>
        <v>201903LP</v>
      </c>
      <c r="AN2671">
        <f t="shared" ca="1" si="1445"/>
        <v>12.000833333333338</v>
      </c>
      <c r="AO2671">
        <f t="shared" ca="1" si="1446"/>
        <v>6.041666666666667</v>
      </c>
      <c r="AP2671">
        <f t="shared" ca="1" si="1422"/>
        <v>2.083333333333333</v>
      </c>
      <c r="AQ2671">
        <f t="shared" ca="1" si="1423"/>
        <v>17.083333333333332</v>
      </c>
      <c r="AR2671">
        <f t="shared" ca="1" si="1424"/>
        <v>7.083333333333333</v>
      </c>
      <c r="AS2671">
        <f ca="1">P2671/J2671</f>
        <v>9.8949800660991113E-2</v>
      </c>
    </row>
    <row r="2672" spans="1:45" x14ac:dyDescent="0.4">
      <c r="A2672">
        <f t="shared" si="1419"/>
        <v>201903</v>
      </c>
      <c r="B2672" t="s">
        <v>748</v>
      </c>
      <c r="C2672" t="s">
        <v>647</v>
      </c>
      <c r="D2672" t="str">
        <f t="shared" ca="1" si="1444"/>
        <v>I102</v>
      </c>
      <c r="E2672">
        <f t="shared" ca="1" si="1425"/>
        <v>15</v>
      </c>
      <c r="F2672">
        <f t="shared" ca="1" si="1426"/>
        <v>10</v>
      </c>
      <c r="G2672" t="str">
        <f t="shared" ca="1" si="1441"/>
        <v>S10</v>
      </c>
      <c r="H2672" t="str">
        <f t="shared" ca="1" si="1442"/>
        <v>S105</v>
      </c>
      <c r="I2672">
        <f ca="1">VLOOKUP(D2672,PRC!$A$2:$B$21,2,0)*E2672</f>
        <v>600000</v>
      </c>
      <c r="J2672">
        <f t="shared" ca="1" si="1427"/>
        <v>533996</v>
      </c>
      <c r="K2672">
        <f ca="1">VLOOKUP(D2672,PRC!$A$1:$C$21,3,0)*E2672</f>
        <v>282000</v>
      </c>
      <c r="L2672">
        <f t="shared" ca="1" si="1428"/>
        <v>42000</v>
      </c>
      <c r="M2672">
        <f t="shared" ca="1" si="1429"/>
        <v>12000</v>
      </c>
      <c r="N2672">
        <f t="shared" ca="1" si="1430"/>
        <v>66000</v>
      </c>
      <c r="O2672">
        <f t="shared" ca="1" si="1431"/>
        <v>54000</v>
      </c>
      <c r="P2672">
        <f t="shared" ca="1" si="1447"/>
        <v>77996</v>
      </c>
      <c r="Q2672">
        <f ca="1">IF(P2672&gt;0,1,0)</f>
        <v>1</v>
      </c>
      <c r="R2672">
        <f t="shared" ca="1" si="1432"/>
        <v>11</v>
      </c>
      <c r="S2672">
        <f t="shared" ca="1" si="1433"/>
        <v>7</v>
      </c>
      <c r="T2672">
        <f t="shared" ca="1" si="1434"/>
        <v>2</v>
      </c>
      <c r="U2672">
        <f t="shared" ca="1" si="1435"/>
        <v>11</v>
      </c>
      <c r="V2672">
        <f t="shared" ca="1" si="1436"/>
        <v>9</v>
      </c>
      <c r="X2672">
        <f t="shared" si="1438"/>
        <v>2672</v>
      </c>
      <c r="Y2672">
        <f t="shared" si="1439"/>
        <v>2452</v>
      </c>
      <c r="Z2672">
        <f t="shared" si="1440"/>
        <v>2453</v>
      </c>
      <c r="AA2672">
        <f t="shared" si="1437"/>
        <v>2951</v>
      </c>
      <c r="AB2672">
        <f t="shared" si="1420"/>
        <v>500</v>
      </c>
      <c r="AM2672" t="str">
        <f t="shared" si="1421"/>
        <v>201903LP</v>
      </c>
      <c r="AN2672">
        <f t="shared" ca="1" si="1445"/>
        <v>11.000666666666669</v>
      </c>
      <c r="AO2672">
        <f t="shared" ca="1" si="1446"/>
        <v>7.0000000000000009</v>
      </c>
      <c r="AP2672">
        <f t="shared" ca="1" si="1422"/>
        <v>2</v>
      </c>
      <c r="AQ2672">
        <f t="shared" ca="1" si="1423"/>
        <v>11</v>
      </c>
      <c r="AR2672">
        <f t="shared" ca="1" si="1424"/>
        <v>9</v>
      </c>
      <c r="AS2672">
        <f ca="1">P2672/J2672</f>
        <v>0.14606101918366429</v>
      </c>
    </row>
    <row r="2673" spans="1:45" x14ac:dyDescent="0.4">
      <c r="A2673">
        <f t="shared" si="1419"/>
        <v>201903</v>
      </c>
      <c r="B2673" t="s">
        <v>749</v>
      </c>
      <c r="C2673" t="s">
        <v>647</v>
      </c>
      <c r="D2673" t="str">
        <f t="shared" ca="1" si="1444"/>
        <v>I107</v>
      </c>
      <c r="E2673">
        <f t="shared" ca="1" si="1425"/>
        <v>12</v>
      </c>
      <c r="F2673">
        <f t="shared" ca="1" si="1426"/>
        <v>14</v>
      </c>
      <c r="G2673" t="str">
        <f t="shared" ca="1" si="1441"/>
        <v>S10</v>
      </c>
      <c r="H2673" t="str">
        <f t="shared" ca="1" si="1442"/>
        <v>S101</v>
      </c>
      <c r="I2673">
        <f ca="1">VLOOKUP(D2673,PRC!$A$2:$B$21,2,0)*E2673</f>
        <v>1800000</v>
      </c>
      <c r="J2673">
        <f t="shared" ca="1" si="1427"/>
        <v>1619996</v>
      </c>
      <c r="K2673">
        <f ca="1">VLOOKUP(D2673,PRC!$A$1:$C$21,3,0)*E2673</f>
        <v>1026000</v>
      </c>
      <c r="L2673">
        <f t="shared" ca="1" si="1428"/>
        <v>144000</v>
      </c>
      <c r="M2673">
        <f t="shared" ca="1" si="1429"/>
        <v>36000</v>
      </c>
      <c r="N2673">
        <f t="shared" ca="1" si="1430"/>
        <v>324000</v>
      </c>
      <c r="O2673">
        <f t="shared" ca="1" si="1431"/>
        <v>126000</v>
      </c>
      <c r="P2673">
        <f t="shared" ca="1" si="1447"/>
        <v>-36004</v>
      </c>
      <c r="Q2673">
        <f ca="1">IF(P2673&gt;0,1,0)</f>
        <v>0</v>
      </c>
      <c r="R2673">
        <f t="shared" ca="1" si="1432"/>
        <v>10</v>
      </c>
      <c r="S2673">
        <f t="shared" ca="1" si="1433"/>
        <v>8</v>
      </c>
      <c r="T2673">
        <f t="shared" ca="1" si="1434"/>
        <v>2</v>
      </c>
      <c r="U2673">
        <f t="shared" ca="1" si="1435"/>
        <v>18</v>
      </c>
      <c r="V2673">
        <f t="shared" ca="1" si="1436"/>
        <v>7</v>
      </c>
      <c r="X2673">
        <f t="shared" si="1438"/>
        <v>2673</v>
      </c>
      <c r="Y2673">
        <f t="shared" si="1439"/>
        <v>2452</v>
      </c>
      <c r="Z2673">
        <f t="shared" si="1440"/>
        <v>2453</v>
      </c>
      <c r="AA2673">
        <f t="shared" si="1437"/>
        <v>2951</v>
      </c>
      <c r="AB2673">
        <f t="shared" si="1420"/>
        <v>500</v>
      </c>
      <c r="AM2673" t="str">
        <f t="shared" si="1421"/>
        <v>201903LP</v>
      </c>
      <c r="AN2673">
        <f t="shared" ca="1" si="1445"/>
        <v>10.000222222222222</v>
      </c>
      <c r="AO2673">
        <f t="shared" ca="1" si="1446"/>
        <v>8</v>
      </c>
      <c r="AP2673">
        <f t="shared" ca="1" si="1422"/>
        <v>2</v>
      </c>
      <c r="AQ2673">
        <f t="shared" ca="1" si="1423"/>
        <v>18</v>
      </c>
      <c r="AR2673">
        <f t="shared" ca="1" si="1424"/>
        <v>7.0000000000000009</v>
      </c>
      <c r="AS2673">
        <f ca="1">P2673/J2673</f>
        <v>-2.2224746233941318E-2</v>
      </c>
    </row>
    <row r="2674" spans="1:45" x14ac:dyDescent="0.4">
      <c r="A2674">
        <f t="shared" si="1419"/>
        <v>201903</v>
      </c>
      <c r="B2674" t="s">
        <v>750</v>
      </c>
      <c r="C2674" t="s">
        <v>647</v>
      </c>
      <c r="D2674" t="str">
        <f t="shared" ca="1" si="1444"/>
        <v>I118</v>
      </c>
      <c r="E2674">
        <f t="shared" ca="1" si="1425"/>
        <v>12</v>
      </c>
      <c r="F2674">
        <f t="shared" ca="1" si="1426"/>
        <v>10</v>
      </c>
      <c r="G2674" t="str">
        <f t="shared" ca="1" si="1441"/>
        <v>S11</v>
      </c>
      <c r="H2674" t="str">
        <f t="shared" ca="1" si="1442"/>
        <v>S116</v>
      </c>
      <c r="I2674">
        <f ca="1">VLOOKUP(D2674,PRC!$A$2:$B$21,2,0)*E2674</f>
        <v>6360000</v>
      </c>
      <c r="J2674">
        <f t="shared" ca="1" si="1427"/>
        <v>5596796</v>
      </c>
      <c r="K2674">
        <f ca="1">VLOOKUP(D2674,PRC!$A$1:$C$21,3,0)*E2674</f>
        <v>2671200</v>
      </c>
      <c r="L2674">
        <f t="shared" ca="1" si="1428"/>
        <v>318000</v>
      </c>
      <c r="M2674">
        <f t="shared" ca="1" si="1429"/>
        <v>64000</v>
      </c>
      <c r="N2674">
        <f t="shared" ca="1" si="1430"/>
        <v>700000</v>
      </c>
      <c r="O2674">
        <f t="shared" ca="1" si="1431"/>
        <v>382000</v>
      </c>
      <c r="P2674">
        <f t="shared" ca="1" si="1447"/>
        <v>1461596</v>
      </c>
      <c r="Q2674">
        <f ca="1">IF(P2674&gt;0,1,0)</f>
        <v>1</v>
      </c>
      <c r="R2674">
        <f t="shared" ca="1" si="1432"/>
        <v>12</v>
      </c>
      <c r="S2674">
        <f t="shared" ca="1" si="1433"/>
        <v>5</v>
      </c>
      <c r="T2674">
        <f t="shared" ca="1" si="1434"/>
        <v>1</v>
      </c>
      <c r="U2674">
        <f t="shared" ca="1" si="1435"/>
        <v>11</v>
      </c>
      <c r="V2674">
        <f t="shared" ca="1" si="1436"/>
        <v>6</v>
      </c>
      <c r="X2674">
        <f t="shared" si="1438"/>
        <v>2674</v>
      </c>
      <c r="Y2674">
        <f t="shared" si="1439"/>
        <v>2452</v>
      </c>
      <c r="Z2674">
        <f t="shared" si="1440"/>
        <v>2453</v>
      </c>
      <c r="AA2674">
        <f t="shared" si="1437"/>
        <v>2951</v>
      </c>
      <c r="AB2674">
        <f t="shared" si="1420"/>
        <v>500</v>
      </c>
      <c r="AM2674" t="str">
        <f t="shared" si="1421"/>
        <v>201903LP</v>
      </c>
      <c r="AN2674">
        <f t="shared" ca="1" si="1445"/>
        <v>12.000062893081765</v>
      </c>
      <c r="AO2674">
        <f t="shared" ca="1" si="1446"/>
        <v>5</v>
      </c>
      <c r="AP2674">
        <f t="shared" ca="1" si="1422"/>
        <v>1.0062893081761006</v>
      </c>
      <c r="AQ2674">
        <f t="shared" ca="1" si="1423"/>
        <v>11.0062893081761</v>
      </c>
      <c r="AR2674">
        <f t="shared" ca="1" si="1424"/>
        <v>6.0062893081761004</v>
      </c>
      <c r="AS2674">
        <f ca="1">P2674/J2674</f>
        <v>0.26114870007768731</v>
      </c>
    </row>
    <row r="2675" spans="1:45" x14ac:dyDescent="0.4">
      <c r="A2675">
        <f t="shared" si="1419"/>
        <v>201903</v>
      </c>
      <c r="B2675" t="s">
        <v>751</v>
      </c>
      <c r="C2675" t="s">
        <v>647</v>
      </c>
      <c r="D2675" t="str">
        <f t="shared" ca="1" si="1444"/>
        <v>I108</v>
      </c>
      <c r="E2675">
        <f t="shared" ca="1" si="1425"/>
        <v>8</v>
      </c>
      <c r="F2675">
        <f t="shared" ca="1" si="1426"/>
        <v>11</v>
      </c>
      <c r="G2675" t="str">
        <f t="shared" ca="1" si="1441"/>
        <v>S10</v>
      </c>
      <c r="H2675" t="str">
        <f t="shared" ca="1" si="1442"/>
        <v>S101</v>
      </c>
      <c r="I2675">
        <f ca="1">VLOOKUP(D2675,PRC!$A$2:$B$21,2,0)*E2675</f>
        <v>320000</v>
      </c>
      <c r="J2675">
        <f t="shared" ca="1" si="1427"/>
        <v>284796</v>
      </c>
      <c r="K2675">
        <f ca="1">VLOOKUP(D2675,PRC!$A$1:$C$21,3,0)*E2675</f>
        <v>147200</v>
      </c>
      <c r="L2675">
        <f t="shared" ca="1" si="1428"/>
        <v>19000</v>
      </c>
      <c r="M2675">
        <f t="shared" ca="1" si="1429"/>
        <v>3000</v>
      </c>
      <c r="N2675">
        <f t="shared" ca="1" si="1430"/>
        <v>45000</v>
      </c>
      <c r="O2675">
        <f t="shared" ca="1" si="1431"/>
        <v>19000</v>
      </c>
      <c r="P2675">
        <f t="shared" ca="1" si="1447"/>
        <v>51596</v>
      </c>
      <c r="Q2675">
        <f ca="1">IF(P2675&gt;0,1,0)</f>
        <v>1</v>
      </c>
      <c r="R2675">
        <f t="shared" ca="1" si="1432"/>
        <v>11</v>
      </c>
      <c r="S2675">
        <f t="shared" ca="1" si="1433"/>
        <v>6</v>
      </c>
      <c r="T2675">
        <f t="shared" ca="1" si="1434"/>
        <v>1</v>
      </c>
      <c r="U2675">
        <f t="shared" ca="1" si="1435"/>
        <v>14</v>
      </c>
      <c r="V2675">
        <f t="shared" ca="1" si="1436"/>
        <v>6</v>
      </c>
      <c r="X2675">
        <f t="shared" si="1438"/>
        <v>2675</v>
      </c>
      <c r="Y2675">
        <f t="shared" si="1439"/>
        <v>2452</v>
      </c>
      <c r="Z2675">
        <f t="shared" si="1440"/>
        <v>2453</v>
      </c>
      <c r="AA2675">
        <f t="shared" si="1437"/>
        <v>2951</v>
      </c>
      <c r="AB2675">
        <f t="shared" si="1420"/>
        <v>500</v>
      </c>
      <c r="AM2675" t="str">
        <f t="shared" si="1421"/>
        <v>201903LP</v>
      </c>
      <c r="AN2675">
        <f t="shared" ca="1" si="1445"/>
        <v>11.001249999999995</v>
      </c>
      <c r="AO2675">
        <f t="shared" ca="1" si="1446"/>
        <v>5.9375</v>
      </c>
      <c r="AP2675">
        <f t="shared" ca="1" si="1422"/>
        <v>0.9375</v>
      </c>
      <c r="AQ2675">
        <f t="shared" ca="1" si="1423"/>
        <v>14.0625</v>
      </c>
      <c r="AR2675">
        <f t="shared" ca="1" si="1424"/>
        <v>5.9375</v>
      </c>
      <c r="AS2675">
        <f ca="1">P2675/J2675</f>
        <v>0.18116827483532072</v>
      </c>
    </row>
    <row r="2676" spans="1:45" x14ac:dyDescent="0.4">
      <c r="A2676">
        <f t="shared" si="1419"/>
        <v>201903</v>
      </c>
      <c r="B2676" t="s">
        <v>752</v>
      </c>
      <c r="C2676" t="s">
        <v>647</v>
      </c>
      <c r="D2676" t="str">
        <f t="shared" ca="1" si="1444"/>
        <v>I115</v>
      </c>
      <c r="E2676">
        <f t="shared" ca="1" si="1425"/>
        <v>11</v>
      </c>
      <c r="F2676">
        <f t="shared" ca="1" si="1426"/>
        <v>12</v>
      </c>
      <c r="G2676" t="str">
        <f t="shared" ca="1" si="1441"/>
        <v>S10</v>
      </c>
      <c r="H2676" t="str">
        <f t="shared" ca="1" si="1442"/>
        <v>S107</v>
      </c>
      <c r="I2676">
        <f ca="1">VLOOKUP(D2676,PRC!$A$2:$B$21,2,0)*E2676</f>
        <v>55000</v>
      </c>
      <c r="J2676">
        <f t="shared" ca="1" si="1427"/>
        <v>48946</v>
      </c>
      <c r="K2676">
        <f ca="1">VLOOKUP(D2676,PRC!$A$1:$C$21,3,0)*E2676</f>
        <v>26400</v>
      </c>
      <c r="L2676">
        <f t="shared" ca="1" si="1428"/>
        <v>6000</v>
      </c>
      <c r="M2676">
        <f t="shared" ca="1" si="1429"/>
        <v>2000</v>
      </c>
      <c r="N2676">
        <f t="shared" ca="1" si="1430"/>
        <v>9000</v>
      </c>
      <c r="O2676">
        <f t="shared" ca="1" si="1431"/>
        <v>5000</v>
      </c>
      <c r="P2676">
        <f t="shared" ca="1" si="1447"/>
        <v>546</v>
      </c>
      <c r="Q2676">
        <f ca="1">IF(P2676&gt;0,1,0)</f>
        <v>1</v>
      </c>
      <c r="R2676">
        <f t="shared" ca="1" si="1432"/>
        <v>11</v>
      </c>
      <c r="S2676">
        <f t="shared" ca="1" si="1433"/>
        <v>10</v>
      </c>
      <c r="T2676">
        <f t="shared" ca="1" si="1434"/>
        <v>3</v>
      </c>
      <c r="U2676">
        <f t="shared" ca="1" si="1435"/>
        <v>17</v>
      </c>
      <c r="V2676">
        <f t="shared" ca="1" si="1436"/>
        <v>9</v>
      </c>
      <c r="X2676">
        <f t="shared" si="1438"/>
        <v>2676</v>
      </c>
      <c r="Y2676">
        <f t="shared" si="1439"/>
        <v>2452</v>
      </c>
      <c r="Z2676">
        <f t="shared" si="1440"/>
        <v>2453</v>
      </c>
      <c r="AA2676">
        <f t="shared" si="1437"/>
        <v>2951</v>
      </c>
      <c r="AB2676">
        <f t="shared" si="1420"/>
        <v>500</v>
      </c>
      <c r="AM2676" t="str">
        <f t="shared" si="1421"/>
        <v>201903LP</v>
      </c>
      <c r="AN2676">
        <f t="shared" ca="1" si="1445"/>
        <v>11.007272727272731</v>
      </c>
      <c r="AO2676">
        <f t="shared" ca="1" si="1446"/>
        <v>10.909090909090908</v>
      </c>
      <c r="AP2676">
        <f t="shared" ca="1" si="1422"/>
        <v>3.6363636363636362</v>
      </c>
      <c r="AQ2676">
        <f t="shared" ca="1" si="1423"/>
        <v>16.363636363636363</v>
      </c>
      <c r="AR2676">
        <f t="shared" ca="1" si="1424"/>
        <v>9.0909090909090917</v>
      </c>
      <c r="AS2676">
        <f ca="1">P2676/J2676</f>
        <v>1.1155150574102072E-2</v>
      </c>
    </row>
    <row r="2677" spans="1:45" x14ac:dyDescent="0.4">
      <c r="A2677">
        <f t="shared" si="1419"/>
        <v>201903</v>
      </c>
      <c r="B2677" t="s">
        <v>753</v>
      </c>
      <c r="C2677" t="s">
        <v>647</v>
      </c>
      <c r="D2677" t="str">
        <f t="shared" ca="1" si="1444"/>
        <v>I106</v>
      </c>
      <c r="E2677">
        <f t="shared" ca="1" si="1425"/>
        <v>12</v>
      </c>
      <c r="F2677">
        <f t="shared" ca="1" si="1426"/>
        <v>11</v>
      </c>
      <c r="G2677" t="str">
        <f t="shared" ca="1" si="1441"/>
        <v>S11</v>
      </c>
      <c r="H2677" t="str">
        <f t="shared" ca="1" si="1442"/>
        <v>S118</v>
      </c>
      <c r="I2677">
        <f ca="1">VLOOKUP(D2677,PRC!$A$2:$B$21,2,0)*E2677</f>
        <v>240000</v>
      </c>
      <c r="J2677">
        <f t="shared" ca="1" si="1427"/>
        <v>203996</v>
      </c>
      <c r="K2677">
        <f ca="1">VLOOKUP(D2677,PRC!$A$1:$C$21,3,0)*E2677</f>
        <v>127200</v>
      </c>
      <c r="L2677">
        <f t="shared" ca="1" si="1428"/>
        <v>14000</v>
      </c>
      <c r="M2677">
        <f t="shared" ca="1" si="1429"/>
        <v>7000</v>
      </c>
      <c r="N2677">
        <f t="shared" ca="1" si="1430"/>
        <v>36000</v>
      </c>
      <c r="O2677">
        <f t="shared" ca="1" si="1431"/>
        <v>14000</v>
      </c>
      <c r="P2677">
        <f t="shared" ca="1" si="1447"/>
        <v>5796</v>
      </c>
      <c r="Q2677">
        <f ca="1">IF(P2677&gt;0,1,0)</f>
        <v>1</v>
      </c>
      <c r="R2677">
        <f t="shared" ca="1" si="1432"/>
        <v>15</v>
      </c>
      <c r="S2677">
        <f t="shared" ca="1" si="1433"/>
        <v>6</v>
      </c>
      <c r="T2677">
        <f t="shared" ca="1" si="1434"/>
        <v>3</v>
      </c>
      <c r="U2677">
        <f t="shared" ca="1" si="1435"/>
        <v>15</v>
      </c>
      <c r="V2677">
        <f t="shared" ca="1" si="1436"/>
        <v>6</v>
      </c>
      <c r="X2677">
        <f t="shared" si="1438"/>
        <v>2677</v>
      </c>
      <c r="Y2677">
        <f t="shared" si="1439"/>
        <v>2452</v>
      </c>
      <c r="Z2677">
        <f t="shared" si="1440"/>
        <v>2453</v>
      </c>
      <c r="AA2677">
        <f t="shared" si="1437"/>
        <v>2951</v>
      </c>
      <c r="AB2677">
        <f t="shared" si="1420"/>
        <v>500</v>
      </c>
      <c r="AM2677" t="str">
        <f t="shared" si="1421"/>
        <v>201903LP</v>
      </c>
      <c r="AN2677">
        <f t="shared" ca="1" si="1445"/>
        <v>15.001666666666669</v>
      </c>
      <c r="AO2677">
        <f t="shared" ca="1" si="1446"/>
        <v>5.833333333333333</v>
      </c>
      <c r="AP2677">
        <f t="shared" ca="1" si="1422"/>
        <v>2.9166666666666665</v>
      </c>
      <c r="AQ2677">
        <f t="shared" ca="1" si="1423"/>
        <v>15</v>
      </c>
      <c r="AR2677">
        <f t="shared" ca="1" si="1424"/>
        <v>5.833333333333333</v>
      </c>
      <c r="AS2677">
        <f ca="1">P2677/J2677</f>
        <v>2.8412321810231574E-2</v>
      </c>
    </row>
    <row r="2678" spans="1:45" x14ac:dyDescent="0.4">
      <c r="A2678">
        <f t="shared" si="1419"/>
        <v>201903</v>
      </c>
      <c r="B2678" t="s">
        <v>754</v>
      </c>
      <c r="C2678" t="s">
        <v>647</v>
      </c>
      <c r="D2678" t="str">
        <f t="shared" ca="1" si="1444"/>
        <v>I118</v>
      </c>
      <c r="E2678">
        <f t="shared" ca="1" si="1425"/>
        <v>11</v>
      </c>
      <c r="F2678">
        <f t="shared" ca="1" si="1426"/>
        <v>15</v>
      </c>
      <c r="G2678" t="str">
        <f t="shared" ca="1" si="1441"/>
        <v>S11</v>
      </c>
      <c r="H2678" t="str">
        <f t="shared" ca="1" si="1442"/>
        <v>S119</v>
      </c>
      <c r="I2678">
        <f ca="1">VLOOKUP(D2678,PRC!$A$2:$B$21,2,0)*E2678</f>
        <v>5830000</v>
      </c>
      <c r="J2678">
        <f t="shared" ca="1" si="1427"/>
        <v>5013796</v>
      </c>
      <c r="K2678">
        <f ca="1">VLOOKUP(D2678,PRC!$A$1:$C$21,3,0)*E2678</f>
        <v>2448600</v>
      </c>
      <c r="L2678">
        <f t="shared" ca="1" si="1428"/>
        <v>292000</v>
      </c>
      <c r="M2678">
        <f t="shared" ca="1" si="1429"/>
        <v>175000</v>
      </c>
      <c r="N2678">
        <f t="shared" ca="1" si="1430"/>
        <v>991000</v>
      </c>
      <c r="O2678">
        <f t="shared" ca="1" si="1431"/>
        <v>525000</v>
      </c>
      <c r="P2678">
        <f t="shared" ca="1" si="1447"/>
        <v>582196</v>
      </c>
      <c r="Q2678">
        <f ca="1">IF(P2678&gt;0,1,0)</f>
        <v>1</v>
      </c>
      <c r="R2678">
        <f t="shared" ca="1" si="1432"/>
        <v>14</v>
      </c>
      <c r="S2678">
        <f t="shared" ca="1" si="1433"/>
        <v>5</v>
      </c>
      <c r="T2678">
        <f t="shared" ca="1" si="1434"/>
        <v>3</v>
      </c>
      <c r="U2678">
        <f t="shared" ca="1" si="1435"/>
        <v>17</v>
      </c>
      <c r="V2678">
        <f t="shared" ca="1" si="1436"/>
        <v>9</v>
      </c>
      <c r="X2678">
        <f t="shared" si="1438"/>
        <v>2678</v>
      </c>
      <c r="Y2678">
        <f t="shared" si="1439"/>
        <v>2452</v>
      </c>
      <c r="Z2678">
        <f t="shared" si="1440"/>
        <v>2453</v>
      </c>
      <c r="AA2678">
        <f t="shared" si="1437"/>
        <v>2951</v>
      </c>
      <c r="AB2678">
        <f t="shared" si="1420"/>
        <v>500</v>
      </c>
      <c r="AM2678" t="str">
        <f t="shared" si="1421"/>
        <v>201903LP</v>
      </c>
      <c r="AN2678">
        <f t="shared" ca="1" si="1445"/>
        <v>14.000068610634653</v>
      </c>
      <c r="AO2678">
        <f t="shared" ca="1" si="1446"/>
        <v>5.0085763293310466</v>
      </c>
      <c r="AP2678">
        <f t="shared" ca="1" si="1422"/>
        <v>3.0017152658662094</v>
      </c>
      <c r="AQ2678">
        <f t="shared" ca="1" si="1423"/>
        <v>16.99828473413379</v>
      </c>
      <c r="AR2678">
        <f t="shared" ca="1" si="1424"/>
        <v>9.0051457975986278</v>
      </c>
      <c r="AS2678">
        <f ca="1">P2678/J2678</f>
        <v>0.11611880499326259</v>
      </c>
    </row>
    <row r="2679" spans="1:45" x14ac:dyDescent="0.4">
      <c r="A2679">
        <f t="shared" si="1419"/>
        <v>201903</v>
      </c>
      <c r="B2679" t="s">
        <v>755</v>
      </c>
      <c r="C2679" t="s">
        <v>647</v>
      </c>
      <c r="D2679" t="str">
        <f t="shared" ca="1" si="1444"/>
        <v>I106</v>
      </c>
      <c r="E2679">
        <f t="shared" ca="1" si="1425"/>
        <v>9</v>
      </c>
      <c r="F2679">
        <f t="shared" ca="1" si="1426"/>
        <v>13</v>
      </c>
      <c r="G2679" t="str">
        <f t="shared" ca="1" si="1441"/>
        <v>S10</v>
      </c>
      <c r="H2679" t="str">
        <f t="shared" ca="1" si="1442"/>
        <v>S109</v>
      </c>
      <c r="I2679">
        <f ca="1">VLOOKUP(D2679,PRC!$A$2:$B$21,2,0)*E2679</f>
        <v>180000</v>
      </c>
      <c r="J2679">
        <f t="shared" ca="1" si="1427"/>
        <v>158396</v>
      </c>
      <c r="K2679">
        <f ca="1">VLOOKUP(D2679,PRC!$A$1:$C$21,3,0)*E2679</f>
        <v>95400</v>
      </c>
      <c r="L2679">
        <f t="shared" ca="1" si="1428"/>
        <v>18000</v>
      </c>
      <c r="M2679">
        <f t="shared" ca="1" si="1429"/>
        <v>5000</v>
      </c>
      <c r="N2679">
        <f t="shared" ca="1" si="1430"/>
        <v>32000</v>
      </c>
      <c r="O2679">
        <f t="shared" ca="1" si="1431"/>
        <v>9000</v>
      </c>
      <c r="P2679">
        <f t="shared" ca="1" si="1447"/>
        <v>-1004</v>
      </c>
      <c r="Q2679">
        <f ca="1">IF(P2679&gt;0,1,0)</f>
        <v>0</v>
      </c>
      <c r="R2679">
        <f t="shared" ca="1" si="1432"/>
        <v>12</v>
      </c>
      <c r="S2679">
        <f t="shared" ca="1" si="1433"/>
        <v>10</v>
      </c>
      <c r="T2679">
        <f t="shared" ca="1" si="1434"/>
        <v>3</v>
      </c>
      <c r="U2679">
        <f t="shared" ca="1" si="1435"/>
        <v>18</v>
      </c>
      <c r="V2679">
        <f t="shared" ca="1" si="1436"/>
        <v>5</v>
      </c>
      <c r="X2679">
        <f t="shared" si="1438"/>
        <v>2679</v>
      </c>
      <c r="Y2679">
        <f t="shared" si="1439"/>
        <v>2452</v>
      </c>
      <c r="Z2679">
        <f t="shared" si="1440"/>
        <v>2453</v>
      </c>
      <c r="AA2679">
        <f t="shared" si="1437"/>
        <v>2951</v>
      </c>
      <c r="AB2679">
        <f t="shared" si="1420"/>
        <v>500</v>
      </c>
      <c r="AM2679" t="str">
        <f t="shared" si="1421"/>
        <v>201903LP</v>
      </c>
      <c r="AN2679">
        <f t="shared" ca="1" si="1445"/>
        <v>12.002222222222226</v>
      </c>
      <c r="AO2679">
        <f t="shared" ca="1" si="1446"/>
        <v>10</v>
      </c>
      <c r="AP2679">
        <f t="shared" ca="1" si="1422"/>
        <v>2.7777777777777777</v>
      </c>
      <c r="AQ2679">
        <f t="shared" ca="1" si="1423"/>
        <v>17.777777777777779</v>
      </c>
      <c r="AR2679">
        <f t="shared" ca="1" si="1424"/>
        <v>5</v>
      </c>
      <c r="AS2679">
        <f ca="1">P2679/J2679</f>
        <v>-6.3385439026238033E-3</v>
      </c>
    </row>
    <row r="2680" spans="1:45" x14ac:dyDescent="0.4">
      <c r="A2680">
        <f t="shared" si="1419"/>
        <v>201903</v>
      </c>
      <c r="B2680" t="s">
        <v>756</v>
      </c>
      <c r="C2680" t="s">
        <v>647</v>
      </c>
      <c r="D2680" t="str">
        <f t="shared" ca="1" si="1444"/>
        <v>I110</v>
      </c>
      <c r="E2680">
        <f t="shared" ca="1" si="1425"/>
        <v>14</v>
      </c>
      <c r="F2680">
        <f t="shared" ca="1" si="1426"/>
        <v>12</v>
      </c>
      <c r="G2680" t="str">
        <f t="shared" ca="1" si="1441"/>
        <v>S11</v>
      </c>
      <c r="H2680" t="str">
        <f t="shared" ca="1" si="1442"/>
        <v>S116</v>
      </c>
      <c r="I2680">
        <f ca="1">VLOOKUP(D2680,PRC!$A$2:$B$21,2,0)*E2680</f>
        <v>4200000</v>
      </c>
      <c r="J2680">
        <f t="shared" ca="1" si="1427"/>
        <v>3611996</v>
      </c>
      <c r="K2680">
        <f ca="1">VLOOKUP(D2680,PRC!$A$1:$C$21,3,0)*E2680</f>
        <v>1932000</v>
      </c>
      <c r="L2680">
        <f t="shared" ca="1" si="1428"/>
        <v>210000</v>
      </c>
      <c r="M2680">
        <f t="shared" ca="1" si="1429"/>
        <v>42000</v>
      </c>
      <c r="N2680">
        <f t="shared" ca="1" si="1430"/>
        <v>672000</v>
      </c>
      <c r="O2680">
        <f t="shared" ca="1" si="1431"/>
        <v>252000</v>
      </c>
      <c r="P2680">
        <f t="shared" ca="1" si="1447"/>
        <v>503996</v>
      </c>
      <c r="Q2680">
        <f ca="1">IF(P2680&gt;0,1,0)</f>
        <v>1</v>
      </c>
      <c r="R2680">
        <f t="shared" ca="1" si="1432"/>
        <v>14</v>
      </c>
      <c r="S2680">
        <f t="shared" ca="1" si="1433"/>
        <v>5</v>
      </c>
      <c r="T2680">
        <f t="shared" ca="1" si="1434"/>
        <v>1</v>
      </c>
      <c r="U2680">
        <f t="shared" ca="1" si="1435"/>
        <v>16</v>
      </c>
      <c r="V2680">
        <f t="shared" ca="1" si="1436"/>
        <v>6</v>
      </c>
      <c r="X2680">
        <f t="shared" si="1438"/>
        <v>2680</v>
      </c>
      <c r="Y2680">
        <f t="shared" si="1439"/>
        <v>2452</v>
      </c>
      <c r="Z2680">
        <f t="shared" si="1440"/>
        <v>2453</v>
      </c>
      <c r="AA2680">
        <f t="shared" si="1437"/>
        <v>2951</v>
      </c>
      <c r="AB2680">
        <f t="shared" si="1420"/>
        <v>500</v>
      </c>
      <c r="AM2680" t="str">
        <f t="shared" si="1421"/>
        <v>201903LP</v>
      </c>
      <c r="AN2680">
        <f t="shared" ca="1" si="1445"/>
        <v>14.000095238095234</v>
      </c>
      <c r="AO2680">
        <f t="shared" ca="1" si="1446"/>
        <v>5</v>
      </c>
      <c r="AP2680">
        <f t="shared" ca="1" si="1422"/>
        <v>1</v>
      </c>
      <c r="AQ2680">
        <f t="shared" ca="1" si="1423"/>
        <v>16</v>
      </c>
      <c r="AR2680">
        <f t="shared" ca="1" si="1424"/>
        <v>6</v>
      </c>
      <c r="AS2680">
        <f ca="1">P2680/J2680</f>
        <v>0.13953393082384366</v>
      </c>
    </row>
    <row r="2681" spans="1:45" x14ac:dyDescent="0.4">
      <c r="A2681">
        <f t="shared" si="1419"/>
        <v>201903</v>
      </c>
      <c r="B2681" t="s">
        <v>757</v>
      </c>
      <c r="C2681" t="s">
        <v>647</v>
      </c>
      <c r="D2681" t="str">
        <f t="shared" ca="1" si="1444"/>
        <v>I109</v>
      </c>
      <c r="E2681">
        <f t="shared" ca="1" si="1425"/>
        <v>8</v>
      </c>
      <c r="F2681">
        <f t="shared" ca="1" si="1426"/>
        <v>11</v>
      </c>
      <c r="G2681" t="str">
        <f t="shared" ca="1" si="1441"/>
        <v>S11</v>
      </c>
      <c r="H2681" t="str">
        <f t="shared" ca="1" si="1442"/>
        <v>S116</v>
      </c>
      <c r="I2681">
        <f ca="1">VLOOKUP(D2681,PRC!$A$2:$B$21,2,0)*E2681</f>
        <v>4000000</v>
      </c>
      <c r="J2681">
        <f t="shared" ca="1" si="1427"/>
        <v>3599996</v>
      </c>
      <c r="K2681">
        <f ca="1">VLOOKUP(D2681,PRC!$A$1:$C$21,3,0)*E2681</f>
        <v>1600000</v>
      </c>
      <c r="L2681">
        <f t="shared" ca="1" si="1428"/>
        <v>400000</v>
      </c>
      <c r="M2681">
        <f t="shared" ca="1" si="1429"/>
        <v>40000</v>
      </c>
      <c r="N2681">
        <f t="shared" ca="1" si="1430"/>
        <v>640000</v>
      </c>
      <c r="O2681">
        <f t="shared" ca="1" si="1431"/>
        <v>240000</v>
      </c>
      <c r="P2681">
        <f t="shared" ca="1" si="1447"/>
        <v>679996</v>
      </c>
      <c r="Q2681">
        <f ca="1">IF(P2681&gt;0,1,0)</f>
        <v>1</v>
      </c>
      <c r="R2681">
        <f t="shared" ca="1" si="1432"/>
        <v>10</v>
      </c>
      <c r="S2681">
        <f t="shared" ca="1" si="1433"/>
        <v>10</v>
      </c>
      <c r="T2681">
        <f t="shared" ca="1" si="1434"/>
        <v>1</v>
      </c>
      <c r="U2681">
        <f t="shared" ca="1" si="1435"/>
        <v>16</v>
      </c>
      <c r="V2681">
        <f t="shared" ca="1" si="1436"/>
        <v>6</v>
      </c>
      <c r="X2681">
        <f t="shared" si="1438"/>
        <v>2681</v>
      </c>
      <c r="Y2681">
        <f t="shared" si="1439"/>
        <v>2452</v>
      </c>
      <c r="Z2681">
        <f t="shared" si="1440"/>
        <v>2453</v>
      </c>
      <c r="AA2681">
        <f t="shared" si="1437"/>
        <v>2951</v>
      </c>
      <c r="AB2681">
        <f t="shared" si="1420"/>
        <v>500</v>
      </c>
      <c r="AM2681" t="str">
        <f t="shared" si="1421"/>
        <v>201903LP</v>
      </c>
      <c r="AN2681">
        <f t="shared" ca="1" si="1445"/>
        <v>10.0001</v>
      </c>
      <c r="AO2681">
        <f t="shared" ca="1" si="1446"/>
        <v>10</v>
      </c>
      <c r="AP2681">
        <f t="shared" ca="1" si="1422"/>
        <v>1</v>
      </c>
      <c r="AQ2681">
        <f t="shared" ca="1" si="1423"/>
        <v>16</v>
      </c>
      <c r="AR2681">
        <f t="shared" ca="1" si="1424"/>
        <v>6</v>
      </c>
      <c r="AS2681">
        <f ca="1">P2681/J2681</f>
        <v>0.18888798765331963</v>
      </c>
    </row>
    <row r="2682" spans="1:45" x14ac:dyDescent="0.4">
      <c r="A2682">
        <f t="shared" si="1419"/>
        <v>201903</v>
      </c>
      <c r="B2682" t="s">
        <v>758</v>
      </c>
      <c r="C2682" t="s">
        <v>647</v>
      </c>
      <c r="D2682" t="str">
        <f t="shared" ca="1" si="1444"/>
        <v>I111</v>
      </c>
      <c r="E2682">
        <f t="shared" ca="1" si="1425"/>
        <v>10</v>
      </c>
      <c r="F2682">
        <f t="shared" ca="1" si="1426"/>
        <v>10</v>
      </c>
      <c r="G2682" t="str">
        <f t="shared" ca="1" si="1441"/>
        <v>S11</v>
      </c>
      <c r="H2682" t="str">
        <f t="shared" ca="1" si="1442"/>
        <v>S118</v>
      </c>
      <c r="I2682">
        <f ca="1">VLOOKUP(D2682,PRC!$A$2:$B$21,2,0)*E2682</f>
        <v>1500000</v>
      </c>
      <c r="J2682">
        <f t="shared" ca="1" si="1427"/>
        <v>1289996</v>
      </c>
      <c r="K2682">
        <f ca="1">VLOOKUP(D2682,PRC!$A$1:$C$21,3,0)*E2682</f>
        <v>795000</v>
      </c>
      <c r="L2682">
        <f t="shared" ca="1" si="1428"/>
        <v>135000</v>
      </c>
      <c r="M2682">
        <f t="shared" ca="1" si="1429"/>
        <v>30000</v>
      </c>
      <c r="N2682">
        <f t="shared" ca="1" si="1430"/>
        <v>165000</v>
      </c>
      <c r="O2682">
        <f t="shared" ca="1" si="1431"/>
        <v>120000</v>
      </c>
      <c r="P2682">
        <f t="shared" ca="1" si="1447"/>
        <v>44996</v>
      </c>
      <c r="Q2682">
        <f ca="1">IF(P2682&gt;0,1,0)</f>
        <v>1</v>
      </c>
      <c r="R2682">
        <f t="shared" ca="1" si="1432"/>
        <v>14</v>
      </c>
      <c r="S2682">
        <f t="shared" ca="1" si="1433"/>
        <v>9</v>
      </c>
      <c r="T2682">
        <f t="shared" ca="1" si="1434"/>
        <v>2</v>
      </c>
      <c r="U2682">
        <f t="shared" ca="1" si="1435"/>
        <v>11</v>
      </c>
      <c r="V2682">
        <f t="shared" ca="1" si="1436"/>
        <v>8</v>
      </c>
      <c r="X2682">
        <f t="shared" si="1438"/>
        <v>2682</v>
      </c>
      <c r="Y2682">
        <f t="shared" si="1439"/>
        <v>2452</v>
      </c>
      <c r="Z2682">
        <f t="shared" si="1440"/>
        <v>2453</v>
      </c>
      <c r="AA2682">
        <f t="shared" si="1437"/>
        <v>2951</v>
      </c>
      <c r="AB2682">
        <f t="shared" si="1420"/>
        <v>500</v>
      </c>
      <c r="AM2682" t="str">
        <f t="shared" si="1421"/>
        <v>201903LP</v>
      </c>
      <c r="AN2682">
        <f t="shared" ca="1" si="1445"/>
        <v>14.000266666666672</v>
      </c>
      <c r="AO2682">
        <f t="shared" ca="1" si="1446"/>
        <v>9</v>
      </c>
      <c r="AP2682">
        <f t="shared" ca="1" si="1422"/>
        <v>2</v>
      </c>
      <c r="AQ2682">
        <f t="shared" ca="1" si="1423"/>
        <v>11</v>
      </c>
      <c r="AR2682">
        <f t="shared" ca="1" si="1424"/>
        <v>8</v>
      </c>
      <c r="AS2682">
        <f ca="1">P2682/J2682</f>
        <v>3.4880728312335851E-2</v>
      </c>
    </row>
    <row r="2683" spans="1:45" x14ac:dyDescent="0.4">
      <c r="A2683">
        <f t="shared" si="1419"/>
        <v>201903</v>
      </c>
      <c r="B2683" t="s">
        <v>759</v>
      </c>
      <c r="C2683" t="s">
        <v>647</v>
      </c>
      <c r="D2683" t="str">
        <f t="shared" ca="1" si="1444"/>
        <v>I101</v>
      </c>
      <c r="E2683">
        <f t="shared" ca="1" si="1425"/>
        <v>12</v>
      </c>
      <c r="F2683">
        <f t="shared" ca="1" si="1426"/>
        <v>12</v>
      </c>
      <c r="G2683" t="str">
        <f t="shared" ca="1" si="1441"/>
        <v>S10</v>
      </c>
      <c r="H2683" t="str">
        <f t="shared" ca="1" si="1442"/>
        <v>S104</v>
      </c>
      <c r="I2683">
        <f ca="1">VLOOKUP(D2683,PRC!$A$2:$B$21,2,0)*E2683</f>
        <v>360000</v>
      </c>
      <c r="J2683">
        <f t="shared" ca="1" si="1427"/>
        <v>313196</v>
      </c>
      <c r="K2683">
        <f ca="1">VLOOKUP(D2683,PRC!$A$1:$C$21,3,0)*E2683</f>
        <v>187200</v>
      </c>
      <c r="L2683">
        <f t="shared" ca="1" si="1428"/>
        <v>29000</v>
      </c>
      <c r="M2683">
        <f t="shared" ca="1" si="1429"/>
        <v>11000</v>
      </c>
      <c r="N2683">
        <f t="shared" ca="1" si="1430"/>
        <v>58000</v>
      </c>
      <c r="O2683">
        <f t="shared" ca="1" si="1431"/>
        <v>22000</v>
      </c>
      <c r="P2683">
        <f t="shared" ca="1" si="1447"/>
        <v>5996</v>
      </c>
      <c r="Q2683">
        <f ca="1">IF(P2683&gt;0,1,0)</f>
        <v>1</v>
      </c>
      <c r="R2683">
        <f t="shared" ca="1" si="1432"/>
        <v>13</v>
      </c>
      <c r="S2683">
        <f t="shared" ca="1" si="1433"/>
        <v>8</v>
      </c>
      <c r="T2683">
        <f t="shared" ca="1" si="1434"/>
        <v>3</v>
      </c>
      <c r="U2683">
        <f t="shared" ca="1" si="1435"/>
        <v>16</v>
      </c>
      <c r="V2683">
        <f t="shared" ca="1" si="1436"/>
        <v>6</v>
      </c>
      <c r="X2683">
        <f t="shared" si="1438"/>
        <v>2683</v>
      </c>
      <c r="Y2683">
        <f t="shared" si="1439"/>
        <v>2452</v>
      </c>
      <c r="Z2683">
        <f t="shared" si="1440"/>
        <v>2453</v>
      </c>
      <c r="AA2683">
        <f t="shared" si="1437"/>
        <v>2951</v>
      </c>
      <c r="AB2683">
        <f t="shared" si="1420"/>
        <v>500</v>
      </c>
      <c r="AM2683" t="str">
        <f t="shared" si="1421"/>
        <v>201903LP</v>
      </c>
      <c r="AN2683">
        <f t="shared" ca="1" si="1445"/>
        <v>13.001111111111108</v>
      </c>
      <c r="AO2683">
        <f t="shared" ca="1" si="1446"/>
        <v>8.0555555555555554</v>
      </c>
      <c r="AP2683">
        <f t="shared" ca="1" si="1422"/>
        <v>3.0555555555555554</v>
      </c>
      <c r="AQ2683">
        <f t="shared" ca="1" si="1423"/>
        <v>16.111111111111111</v>
      </c>
      <c r="AR2683">
        <f t="shared" ca="1" si="1424"/>
        <v>6.1111111111111107</v>
      </c>
      <c r="AS2683">
        <f ca="1">P2683/J2683</f>
        <v>1.914456123322137E-2</v>
      </c>
    </row>
    <row r="2684" spans="1:45" x14ac:dyDescent="0.4">
      <c r="A2684">
        <f t="shared" si="1419"/>
        <v>201903</v>
      </c>
      <c r="B2684" t="s">
        <v>760</v>
      </c>
      <c r="C2684" t="s">
        <v>647</v>
      </c>
      <c r="D2684" t="str">
        <f t="shared" ca="1" si="1444"/>
        <v>I101</v>
      </c>
      <c r="E2684">
        <f t="shared" ca="1" si="1425"/>
        <v>14</v>
      </c>
      <c r="F2684">
        <f t="shared" ca="1" si="1426"/>
        <v>14</v>
      </c>
      <c r="G2684" t="str">
        <f t="shared" ca="1" si="1441"/>
        <v>S11</v>
      </c>
      <c r="H2684" t="str">
        <f t="shared" ca="1" si="1442"/>
        <v>S119</v>
      </c>
      <c r="I2684">
        <f ca="1">VLOOKUP(D2684,PRC!$A$2:$B$21,2,0)*E2684</f>
        <v>420000</v>
      </c>
      <c r="J2684">
        <f t="shared" ca="1" si="1427"/>
        <v>373796</v>
      </c>
      <c r="K2684">
        <f ca="1">VLOOKUP(D2684,PRC!$A$1:$C$21,3,0)*E2684</f>
        <v>218400</v>
      </c>
      <c r="L2684">
        <f t="shared" ca="1" si="1428"/>
        <v>29000</v>
      </c>
      <c r="M2684">
        <f t="shared" ca="1" si="1429"/>
        <v>13000</v>
      </c>
      <c r="N2684">
        <f t="shared" ca="1" si="1430"/>
        <v>71000</v>
      </c>
      <c r="O2684">
        <f t="shared" ca="1" si="1431"/>
        <v>29000</v>
      </c>
      <c r="P2684">
        <f t="shared" ca="1" si="1447"/>
        <v>13396</v>
      </c>
      <c r="Q2684">
        <f ca="1">IF(P2684&gt;0,1,0)</f>
        <v>1</v>
      </c>
      <c r="R2684">
        <f t="shared" ca="1" si="1432"/>
        <v>11</v>
      </c>
      <c r="S2684">
        <f t="shared" ca="1" si="1433"/>
        <v>7</v>
      </c>
      <c r="T2684">
        <f t="shared" ca="1" si="1434"/>
        <v>3</v>
      </c>
      <c r="U2684">
        <f t="shared" ca="1" si="1435"/>
        <v>17</v>
      </c>
      <c r="V2684">
        <f t="shared" ca="1" si="1436"/>
        <v>7</v>
      </c>
      <c r="X2684">
        <f t="shared" si="1438"/>
        <v>2684</v>
      </c>
      <c r="Y2684">
        <f t="shared" si="1439"/>
        <v>2452</v>
      </c>
      <c r="Z2684">
        <f t="shared" si="1440"/>
        <v>2453</v>
      </c>
      <c r="AA2684">
        <f t="shared" si="1437"/>
        <v>2951</v>
      </c>
      <c r="AB2684">
        <f t="shared" si="1420"/>
        <v>500</v>
      </c>
      <c r="AM2684" t="str">
        <f t="shared" si="1421"/>
        <v>201903LP</v>
      </c>
      <c r="AN2684">
        <f t="shared" ca="1" si="1445"/>
        <v>11.000952380952377</v>
      </c>
      <c r="AO2684">
        <f t="shared" ca="1" si="1446"/>
        <v>6.9047619047619051</v>
      </c>
      <c r="AP2684">
        <f t="shared" ca="1" si="1422"/>
        <v>3.0952380952380953</v>
      </c>
      <c r="AQ2684">
        <f t="shared" ca="1" si="1423"/>
        <v>16.904761904761905</v>
      </c>
      <c r="AR2684">
        <f t="shared" ca="1" si="1424"/>
        <v>6.9047619047619051</v>
      </c>
      <c r="AS2684">
        <f ca="1">P2684/J2684</f>
        <v>3.5837729670729492E-2</v>
      </c>
    </row>
    <row r="2685" spans="1:45" x14ac:dyDescent="0.4">
      <c r="A2685">
        <f t="shared" si="1419"/>
        <v>201903</v>
      </c>
      <c r="B2685" t="s">
        <v>761</v>
      </c>
      <c r="C2685" t="s">
        <v>647</v>
      </c>
      <c r="D2685" t="str">
        <f t="shared" ca="1" si="1444"/>
        <v>I108</v>
      </c>
      <c r="E2685">
        <f t="shared" ca="1" si="1425"/>
        <v>9</v>
      </c>
      <c r="F2685">
        <f t="shared" ca="1" si="1426"/>
        <v>12</v>
      </c>
      <c r="G2685" t="str">
        <f t="shared" ca="1" si="1441"/>
        <v>S10</v>
      </c>
      <c r="H2685" t="str">
        <f t="shared" ca="1" si="1442"/>
        <v>S101</v>
      </c>
      <c r="I2685">
        <f ca="1">VLOOKUP(D2685,PRC!$A$2:$B$21,2,0)*E2685</f>
        <v>360000</v>
      </c>
      <c r="J2685">
        <f t="shared" ca="1" si="1427"/>
        <v>316796</v>
      </c>
      <c r="K2685">
        <f ca="1">VLOOKUP(D2685,PRC!$A$1:$C$21,3,0)*E2685</f>
        <v>165600</v>
      </c>
      <c r="L2685">
        <f t="shared" ca="1" si="1428"/>
        <v>32000</v>
      </c>
      <c r="M2685">
        <f t="shared" ca="1" si="1429"/>
        <v>7000</v>
      </c>
      <c r="N2685">
        <f t="shared" ca="1" si="1430"/>
        <v>72000</v>
      </c>
      <c r="O2685">
        <f t="shared" ca="1" si="1431"/>
        <v>25000</v>
      </c>
      <c r="P2685">
        <f t="shared" ca="1" si="1447"/>
        <v>15196</v>
      </c>
      <c r="Q2685">
        <f ca="1">IF(P2685&gt;0,1,0)</f>
        <v>1</v>
      </c>
      <c r="R2685">
        <f t="shared" ca="1" si="1432"/>
        <v>12</v>
      </c>
      <c r="S2685">
        <f t="shared" ca="1" si="1433"/>
        <v>9</v>
      </c>
      <c r="T2685">
        <f t="shared" ca="1" si="1434"/>
        <v>2</v>
      </c>
      <c r="U2685">
        <f t="shared" ca="1" si="1435"/>
        <v>20</v>
      </c>
      <c r="V2685">
        <f t="shared" ca="1" si="1436"/>
        <v>7</v>
      </c>
      <c r="X2685">
        <f t="shared" si="1438"/>
        <v>2685</v>
      </c>
      <c r="Y2685">
        <f t="shared" si="1439"/>
        <v>2452</v>
      </c>
      <c r="Z2685">
        <f t="shared" si="1440"/>
        <v>2453</v>
      </c>
      <c r="AA2685">
        <f t="shared" si="1437"/>
        <v>2951</v>
      </c>
      <c r="AB2685">
        <f t="shared" si="1420"/>
        <v>500</v>
      </c>
      <c r="AM2685" t="str">
        <f t="shared" si="1421"/>
        <v>201903LP</v>
      </c>
      <c r="AN2685">
        <f t="shared" ca="1" si="1445"/>
        <v>12.001111111111108</v>
      </c>
      <c r="AO2685">
        <f t="shared" ca="1" si="1446"/>
        <v>8.8888888888888893</v>
      </c>
      <c r="AP2685">
        <f t="shared" ca="1" si="1422"/>
        <v>1.9444444444444444</v>
      </c>
      <c r="AQ2685">
        <f t="shared" ca="1" si="1423"/>
        <v>20</v>
      </c>
      <c r="AR2685">
        <f t="shared" ca="1" si="1424"/>
        <v>6.9444444444444446</v>
      </c>
      <c r="AS2685">
        <f ca="1">P2685/J2685</f>
        <v>4.7967777370926404E-2</v>
      </c>
    </row>
    <row r="2686" spans="1:45" x14ac:dyDescent="0.4">
      <c r="A2686">
        <f t="shared" si="1419"/>
        <v>201903</v>
      </c>
      <c r="B2686" t="s">
        <v>762</v>
      </c>
      <c r="C2686" t="s">
        <v>647</v>
      </c>
      <c r="D2686" t="str">
        <f t="shared" ca="1" si="1444"/>
        <v>I107</v>
      </c>
      <c r="E2686">
        <f t="shared" ca="1" si="1425"/>
        <v>14</v>
      </c>
      <c r="F2686">
        <f t="shared" ca="1" si="1426"/>
        <v>15</v>
      </c>
      <c r="G2686" t="str">
        <f t="shared" ca="1" si="1441"/>
        <v>S11</v>
      </c>
      <c r="H2686" t="str">
        <f t="shared" ca="1" si="1442"/>
        <v>S117</v>
      </c>
      <c r="I2686">
        <f ca="1">VLOOKUP(D2686,PRC!$A$2:$B$21,2,0)*E2686</f>
        <v>2100000</v>
      </c>
      <c r="J2686">
        <f t="shared" ca="1" si="1427"/>
        <v>1826996</v>
      </c>
      <c r="K2686">
        <f ca="1">VLOOKUP(D2686,PRC!$A$1:$C$21,3,0)*E2686</f>
        <v>1197000</v>
      </c>
      <c r="L2686">
        <f t="shared" ca="1" si="1428"/>
        <v>147000</v>
      </c>
      <c r="M2686">
        <f t="shared" ca="1" si="1429"/>
        <v>42000</v>
      </c>
      <c r="N2686">
        <f t="shared" ca="1" si="1430"/>
        <v>315000</v>
      </c>
      <c r="O2686">
        <f t="shared" ca="1" si="1431"/>
        <v>189000</v>
      </c>
      <c r="P2686">
        <f t="shared" ca="1" si="1447"/>
        <v>-63004</v>
      </c>
      <c r="Q2686">
        <f ca="1">IF(P2686&gt;0,1,0)</f>
        <v>0</v>
      </c>
      <c r="R2686">
        <f t="shared" ca="1" si="1432"/>
        <v>13</v>
      </c>
      <c r="S2686">
        <f t="shared" ca="1" si="1433"/>
        <v>7</v>
      </c>
      <c r="T2686">
        <f t="shared" ca="1" si="1434"/>
        <v>2</v>
      </c>
      <c r="U2686">
        <f t="shared" ca="1" si="1435"/>
        <v>15</v>
      </c>
      <c r="V2686">
        <f t="shared" ca="1" si="1436"/>
        <v>9</v>
      </c>
      <c r="X2686">
        <f t="shared" si="1438"/>
        <v>2686</v>
      </c>
      <c r="Y2686">
        <f t="shared" si="1439"/>
        <v>2452</v>
      </c>
      <c r="Z2686">
        <f t="shared" si="1440"/>
        <v>2453</v>
      </c>
      <c r="AA2686">
        <f t="shared" si="1437"/>
        <v>2951</v>
      </c>
      <c r="AB2686">
        <f t="shared" si="1420"/>
        <v>500</v>
      </c>
      <c r="AM2686" t="str">
        <f t="shared" si="1421"/>
        <v>201903LP</v>
      </c>
      <c r="AN2686">
        <f t="shared" ca="1" si="1445"/>
        <v>13.000190476190475</v>
      </c>
      <c r="AO2686">
        <f t="shared" ca="1" si="1446"/>
        <v>7.0000000000000009</v>
      </c>
      <c r="AP2686">
        <f t="shared" ca="1" si="1422"/>
        <v>2</v>
      </c>
      <c r="AQ2686">
        <f t="shared" ca="1" si="1423"/>
        <v>15</v>
      </c>
      <c r="AR2686">
        <f t="shared" ca="1" si="1424"/>
        <v>9</v>
      </c>
      <c r="AS2686">
        <f ca="1">P2686/J2686</f>
        <v>-3.448502350306186E-2</v>
      </c>
    </row>
    <row r="2687" spans="1:45" x14ac:dyDescent="0.4">
      <c r="A2687">
        <f t="shared" si="1419"/>
        <v>201903</v>
      </c>
      <c r="B2687" t="s">
        <v>763</v>
      </c>
      <c r="C2687" t="s">
        <v>647</v>
      </c>
      <c r="D2687" t="str">
        <f t="shared" ca="1" si="1444"/>
        <v>I104</v>
      </c>
      <c r="E2687">
        <f t="shared" ca="1" si="1425"/>
        <v>9</v>
      </c>
      <c r="F2687">
        <f t="shared" ca="1" si="1426"/>
        <v>12</v>
      </c>
      <c r="G2687" t="str">
        <f t="shared" ca="1" si="1441"/>
        <v>S10</v>
      </c>
      <c r="H2687" t="str">
        <f t="shared" ca="1" si="1442"/>
        <v>S108</v>
      </c>
      <c r="I2687">
        <f ca="1">VLOOKUP(D2687,PRC!$A$2:$B$21,2,0)*E2687</f>
        <v>630000</v>
      </c>
      <c r="J2687">
        <f t="shared" ca="1" si="1427"/>
        <v>566996</v>
      </c>
      <c r="K2687">
        <f ca="1">VLOOKUP(D2687,PRC!$A$1:$C$21,3,0)*E2687</f>
        <v>264600</v>
      </c>
      <c r="L2687">
        <f t="shared" ca="1" si="1428"/>
        <v>63000</v>
      </c>
      <c r="M2687">
        <f t="shared" ca="1" si="1429"/>
        <v>6000</v>
      </c>
      <c r="N2687">
        <f t="shared" ca="1" si="1430"/>
        <v>88000</v>
      </c>
      <c r="O2687">
        <f t="shared" ca="1" si="1431"/>
        <v>32000</v>
      </c>
      <c r="P2687">
        <f t="shared" ca="1" si="1447"/>
        <v>113396</v>
      </c>
      <c r="Q2687">
        <f ca="1">IF(P2687&gt;0,1,0)</f>
        <v>1</v>
      </c>
      <c r="R2687">
        <f t="shared" ca="1" si="1432"/>
        <v>10</v>
      </c>
      <c r="S2687">
        <f t="shared" ca="1" si="1433"/>
        <v>10</v>
      </c>
      <c r="T2687">
        <f t="shared" ca="1" si="1434"/>
        <v>1</v>
      </c>
      <c r="U2687">
        <f t="shared" ca="1" si="1435"/>
        <v>14</v>
      </c>
      <c r="V2687">
        <f t="shared" ca="1" si="1436"/>
        <v>5</v>
      </c>
      <c r="X2687">
        <f t="shared" si="1438"/>
        <v>2687</v>
      </c>
      <c r="Y2687">
        <f t="shared" si="1439"/>
        <v>2452</v>
      </c>
      <c r="Z2687">
        <f t="shared" si="1440"/>
        <v>2453</v>
      </c>
      <c r="AA2687">
        <f t="shared" si="1437"/>
        <v>2951</v>
      </c>
      <c r="AB2687">
        <f t="shared" si="1420"/>
        <v>500</v>
      </c>
      <c r="AM2687" t="str">
        <f t="shared" si="1421"/>
        <v>201903LP</v>
      </c>
      <c r="AN2687">
        <f t="shared" ca="1" si="1445"/>
        <v>10.000634920634921</v>
      </c>
      <c r="AO2687">
        <f t="shared" ca="1" si="1446"/>
        <v>10</v>
      </c>
      <c r="AP2687">
        <f t="shared" ca="1" si="1422"/>
        <v>0.95238095238095244</v>
      </c>
      <c r="AQ2687">
        <f t="shared" ca="1" si="1423"/>
        <v>13.968253968253968</v>
      </c>
      <c r="AR2687">
        <f t="shared" ca="1" si="1424"/>
        <v>5.0793650793650791</v>
      </c>
      <c r="AS2687">
        <f ca="1">P2687/J2687</f>
        <v>0.1999943562212079</v>
      </c>
    </row>
    <row r="2688" spans="1:45" x14ac:dyDescent="0.4">
      <c r="A2688">
        <f t="shared" si="1419"/>
        <v>201903</v>
      </c>
      <c r="B2688" t="s">
        <v>764</v>
      </c>
      <c r="C2688" t="s">
        <v>647</v>
      </c>
      <c r="D2688" t="str">
        <f t="shared" ca="1" si="1444"/>
        <v>I114</v>
      </c>
      <c r="E2688">
        <f t="shared" ca="1" si="1425"/>
        <v>9</v>
      </c>
      <c r="F2688">
        <f t="shared" ca="1" si="1426"/>
        <v>15</v>
      </c>
      <c r="G2688" t="str">
        <f t="shared" ca="1" si="1441"/>
        <v>S11</v>
      </c>
      <c r="H2688" t="str">
        <f t="shared" ca="1" si="1442"/>
        <v>S111</v>
      </c>
      <c r="I2688">
        <f ca="1">VLOOKUP(D2688,PRC!$A$2:$B$21,2,0)*E2688</f>
        <v>2160000</v>
      </c>
      <c r="J2688">
        <f t="shared" ca="1" si="1427"/>
        <v>1900796</v>
      </c>
      <c r="K2688">
        <f ca="1">VLOOKUP(D2688,PRC!$A$1:$C$21,3,0)*E2688</f>
        <v>1252800</v>
      </c>
      <c r="L2688">
        <f t="shared" ca="1" si="1428"/>
        <v>216000</v>
      </c>
      <c r="M2688">
        <f t="shared" ca="1" si="1429"/>
        <v>65000</v>
      </c>
      <c r="N2688">
        <f t="shared" ca="1" si="1430"/>
        <v>324000</v>
      </c>
      <c r="O2688">
        <f t="shared" ca="1" si="1431"/>
        <v>108000</v>
      </c>
      <c r="P2688">
        <f t="shared" ca="1" si="1447"/>
        <v>-65004</v>
      </c>
      <c r="Q2688">
        <f ca="1">IF(P2688&gt;0,1,0)</f>
        <v>0</v>
      </c>
      <c r="R2688">
        <f t="shared" ca="1" si="1432"/>
        <v>12</v>
      </c>
      <c r="S2688">
        <f t="shared" ca="1" si="1433"/>
        <v>10</v>
      </c>
      <c r="T2688">
        <f t="shared" ca="1" si="1434"/>
        <v>3</v>
      </c>
      <c r="U2688">
        <f t="shared" ca="1" si="1435"/>
        <v>15</v>
      </c>
      <c r="V2688">
        <f t="shared" ca="1" si="1436"/>
        <v>5</v>
      </c>
      <c r="X2688">
        <f t="shared" si="1438"/>
        <v>2688</v>
      </c>
      <c r="Y2688">
        <f t="shared" si="1439"/>
        <v>2452</v>
      </c>
      <c r="Z2688">
        <f t="shared" si="1440"/>
        <v>2453</v>
      </c>
      <c r="AA2688">
        <f t="shared" si="1437"/>
        <v>2951</v>
      </c>
      <c r="AB2688">
        <f t="shared" si="1420"/>
        <v>500</v>
      </c>
      <c r="AM2688" t="str">
        <f t="shared" si="1421"/>
        <v>201903LP</v>
      </c>
      <c r="AN2688">
        <f t="shared" ca="1" si="1445"/>
        <v>12.000185185185186</v>
      </c>
      <c r="AO2688">
        <f t="shared" ca="1" si="1446"/>
        <v>10</v>
      </c>
      <c r="AP2688">
        <f t="shared" ca="1" si="1422"/>
        <v>3.0092592592592591</v>
      </c>
      <c r="AQ2688">
        <f t="shared" ca="1" si="1423"/>
        <v>15</v>
      </c>
      <c r="AR2688">
        <f t="shared" ca="1" si="1424"/>
        <v>5</v>
      </c>
      <c r="AS2688">
        <f ca="1">P2688/J2688</f>
        <v>-3.4198304289360881E-2</v>
      </c>
    </row>
    <row r="2689" spans="1:45" x14ac:dyDescent="0.4">
      <c r="A2689">
        <f t="shared" si="1419"/>
        <v>201903</v>
      </c>
      <c r="B2689" t="s">
        <v>765</v>
      </c>
      <c r="C2689" t="s">
        <v>647</v>
      </c>
      <c r="D2689" t="str">
        <f t="shared" ca="1" si="1444"/>
        <v>I104</v>
      </c>
      <c r="E2689">
        <f t="shared" ca="1" si="1425"/>
        <v>9</v>
      </c>
      <c r="F2689">
        <f t="shared" ca="1" si="1426"/>
        <v>13</v>
      </c>
      <c r="G2689" t="str">
        <f t="shared" ca="1" si="1441"/>
        <v>S11</v>
      </c>
      <c r="H2689" t="str">
        <f t="shared" ca="1" si="1442"/>
        <v>S116</v>
      </c>
      <c r="I2689">
        <f ca="1">VLOOKUP(D2689,PRC!$A$2:$B$21,2,0)*E2689</f>
        <v>630000</v>
      </c>
      <c r="J2689">
        <f t="shared" ca="1" si="1427"/>
        <v>566996</v>
      </c>
      <c r="K2689">
        <f ca="1">VLOOKUP(D2689,PRC!$A$1:$C$21,3,0)*E2689</f>
        <v>264600</v>
      </c>
      <c r="L2689">
        <f t="shared" ca="1" si="1428"/>
        <v>50000</v>
      </c>
      <c r="M2689">
        <f t="shared" ca="1" si="1429"/>
        <v>6000</v>
      </c>
      <c r="N2689">
        <f t="shared" ca="1" si="1430"/>
        <v>88000</v>
      </c>
      <c r="O2689">
        <f t="shared" ca="1" si="1431"/>
        <v>44000</v>
      </c>
      <c r="P2689">
        <f t="shared" ca="1" si="1447"/>
        <v>114396</v>
      </c>
      <c r="Q2689">
        <f ca="1">IF(P2689&gt;0,1,0)</f>
        <v>1</v>
      </c>
      <c r="R2689">
        <f t="shared" ca="1" si="1432"/>
        <v>10</v>
      </c>
      <c r="S2689">
        <f t="shared" ca="1" si="1433"/>
        <v>8</v>
      </c>
      <c r="T2689">
        <f t="shared" ca="1" si="1434"/>
        <v>1</v>
      </c>
      <c r="U2689">
        <f t="shared" ca="1" si="1435"/>
        <v>14</v>
      </c>
      <c r="V2689">
        <f t="shared" ca="1" si="1436"/>
        <v>7</v>
      </c>
      <c r="X2689">
        <f t="shared" si="1438"/>
        <v>2689</v>
      </c>
      <c r="Y2689">
        <f t="shared" si="1439"/>
        <v>2452</v>
      </c>
      <c r="Z2689">
        <f t="shared" si="1440"/>
        <v>2453</v>
      </c>
      <c r="AA2689">
        <f t="shared" si="1437"/>
        <v>2951</v>
      </c>
      <c r="AB2689">
        <f t="shared" si="1420"/>
        <v>500</v>
      </c>
      <c r="AM2689" t="str">
        <f t="shared" si="1421"/>
        <v>201903LP</v>
      </c>
      <c r="AN2689">
        <f t="shared" ca="1" si="1445"/>
        <v>10.000634920634921</v>
      </c>
      <c r="AO2689">
        <f t="shared" ca="1" si="1446"/>
        <v>7.9365079365079358</v>
      </c>
      <c r="AP2689">
        <f t="shared" ca="1" si="1422"/>
        <v>0.95238095238095244</v>
      </c>
      <c r="AQ2689">
        <f t="shared" ca="1" si="1423"/>
        <v>13.968253968253968</v>
      </c>
      <c r="AR2689">
        <f t="shared" ca="1" si="1424"/>
        <v>6.9841269841269842</v>
      </c>
      <c r="AS2689">
        <f ca="1">P2689/J2689</f>
        <v>0.2017580370937361</v>
      </c>
    </row>
    <row r="2690" spans="1:45" x14ac:dyDescent="0.4">
      <c r="A2690">
        <f t="shared" si="1419"/>
        <v>201903</v>
      </c>
      <c r="B2690" t="s">
        <v>766</v>
      </c>
      <c r="C2690" t="s">
        <v>647</v>
      </c>
      <c r="D2690" t="str">
        <f t="shared" ca="1" si="1444"/>
        <v>I114</v>
      </c>
      <c r="E2690">
        <f t="shared" ca="1" si="1425"/>
        <v>11</v>
      </c>
      <c r="F2690">
        <f t="shared" ca="1" si="1426"/>
        <v>15</v>
      </c>
      <c r="G2690" t="str">
        <f t="shared" ca="1" si="1441"/>
        <v>S10</v>
      </c>
      <c r="H2690" t="str">
        <f t="shared" ca="1" si="1442"/>
        <v>S104</v>
      </c>
      <c r="I2690">
        <f ca="1">VLOOKUP(D2690,PRC!$A$2:$B$21,2,0)*E2690</f>
        <v>2640000</v>
      </c>
      <c r="J2690">
        <f t="shared" ca="1" si="1427"/>
        <v>2243996</v>
      </c>
      <c r="K2690">
        <f ca="1">VLOOKUP(D2690,PRC!$A$1:$C$21,3,0)*E2690</f>
        <v>1531200</v>
      </c>
      <c r="L2690">
        <f t="shared" ca="1" si="1428"/>
        <v>132000</v>
      </c>
      <c r="M2690">
        <f t="shared" ca="1" si="1429"/>
        <v>26000</v>
      </c>
      <c r="N2690">
        <f t="shared" ca="1" si="1430"/>
        <v>370000</v>
      </c>
      <c r="O2690">
        <f t="shared" ca="1" si="1431"/>
        <v>264000</v>
      </c>
      <c r="P2690">
        <f t="shared" ca="1" si="1447"/>
        <v>-79204</v>
      </c>
      <c r="Q2690">
        <f ca="1">IF(P2690&gt;0,1,0)</f>
        <v>0</v>
      </c>
      <c r="R2690">
        <f t="shared" ca="1" si="1432"/>
        <v>15</v>
      </c>
      <c r="S2690">
        <f t="shared" ca="1" si="1433"/>
        <v>5</v>
      </c>
      <c r="T2690">
        <f t="shared" ca="1" si="1434"/>
        <v>1</v>
      </c>
      <c r="U2690">
        <f t="shared" ca="1" si="1435"/>
        <v>14</v>
      </c>
      <c r="V2690">
        <f t="shared" ca="1" si="1436"/>
        <v>10</v>
      </c>
      <c r="X2690">
        <f t="shared" si="1438"/>
        <v>2690</v>
      </c>
      <c r="Y2690">
        <f t="shared" si="1439"/>
        <v>2452</v>
      </c>
      <c r="Z2690">
        <f t="shared" si="1440"/>
        <v>2453</v>
      </c>
      <c r="AA2690">
        <f t="shared" si="1437"/>
        <v>2951</v>
      </c>
      <c r="AB2690">
        <f t="shared" si="1420"/>
        <v>500</v>
      </c>
      <c r="AM2690" t="str">
        <f t="shared" si="1421"/>
        <v>201903LP</v>
      </c>
      <c r="AN2690">
        <f t="shared" ca="1" si="1445"/>
        <v>15.000151515151517</v>
      </c>
      <c r="AO2690">
        <f t="shared" ca="1" si="1446"/>
        <v>5</v>
      </c>
      <c r="AP2690">
        <f t="shared" ca="1" si="1422"/>
        <v>0.98484848484848475</v>
      </c>
      <c r="AQ2690">
        <f t="shared" ca="1" si="1423"/>
        <v>14.015151515151514</v>
      </c>
      <c r="AR2690">
        <f t="shared" ca="1" si="1424"/>
        <v>10</v>
      </c>
      <c r="AS2690">
        <f ca="1">P2690/J2690</f>
        <v>-3.529596309440837E-2</v>
      </c>
    </row>
    <row r="2691" spans="1:45" x14ac:dyDescent="0.4">
      <c r="A2691">
        <f t="shared" ref="A2691:A2754" si="1448">IF(BA2691="",A2690,BA2691)</f>
        <v>201903</v>
      </c>
      <c r="B2691" t="s">
        <v>767</v>
      </c>
      <c r="C2691" t="s">
        <v>647</v>
      </c>
      <c r="D2691" t="str">
        <f t="shared" ca="1" si="1444"/>
        <v>I110</v>
      </c>
      <c r="E2691">
        <f t="shared" ca="1" si="1425"/>
        <v>15</v>
      </c>
      <c r="F2691">
        <f t="shared" ca="1" si="1426"/>
        <v>11</v>
      </c>
      <c r="G2691" t="str">
        <f t="shared" ca="1" si="1441"/>
        <v>S11</v>
      </c>
      <c r="H2691" t="str">
        <f t="shared" ca="1" si="1442"/>
        <v>S112</v>
      </c>
      <c r="I2691">
        <f ca="1">VLOOKUP(D2691,PRC!$A$2:$B$21,2,0)*E2691</f>
        <v>4500000</v>
      </c>
      <c r="J2691">
        <f t="shared" ca="1" si="1427"/>
        <v>3824996</v>
      </c>
      <c r="K2691">
        <f ca="1">VLOOKUP(D2691,PRC!$A$1:$C$21,3,0)*E2691</f>
        <v>2070000</v>
      </c>
      <c r="L2691">
        <f t="shared" ca="1" si="1428"/>
        <v>360000</v>
      </c>
      <c r="M2691">
        <f t="shared" ca="1" si="1429"/>
        <v>135000</v>
      </c>
      <c r="N2691">
        <f t="shared" ca="1" si="1430"/>
        <v>450000</v>
      </c>
      <c r="O2691">
        <f t="shared" ca="1" si="1431"/>
        <v>405000</v>
      </c>
      <c r="P2691">
        <f t="shared" ca="1" si="1447"/>
        <v>404996</v>
      </c>
      <c r="Q2691">
        <f ca="1">IF(P2691&gt;0,1,0)</f>
        <v>1</v>
      </c>
      <c r="R2691">
        <f t="shared" ca="1" si="1432"/>
        <v>15</v>
      </c>
      <c r="S2691">
        <f t="shared" ca="1" si="1433"/>
        <v>8</v>
      </c>
      <c r="T2691">
        <f t="shared" ca="1" si="1434"/>
        <v>3</v>
      </c>
      <c r="U2691">
        <f t="shared" ca="1" si="1435"/>
        <v>10</v>
      </c>
      <c r="V2691">
        <f t="shared" ca="1" si="1436"/>
        <v>9</v>
      </c>
      <c r="X2691">
        <f t="shared" si="1438"/>
        <v>2691</v>
      </c>
      <c r="Y2691">
        <f t="shared" si="1439"/>
        <v>2452</v>
      </c>
      <c r="Z2691">
        <f t="shared" si="1440"/>
        <v>2453</v>
      </c>
      <c r="AA2691">
        <f t="shared" si="1437"/>
        <v>2951</v>
      </c>
      <c r="AB2691">
        <f t="shared" ref="AB2691:AB2754" si="1449">COUNTIF(AM$2:AM$100100,AM2691)</f>
        <v>500</v>
      </c>
      <c r="AM2691" t="str">
        <f t="shared" ref="AM2691:AM2754" si="1450">A2691&amp;C2691</f>
        <v>201903LP</v>
      </c>
      <c r="AN2691">
        <f t="shared" ca="1" si="1445"/>
        <v>15.000088888888886</v>
      </c>
      <c r="AO2691">
        <f t="shared" ca="1" si="1446"/>
        <v>8</v>
      </c>
      <c r="AP2691">
        <f t="shared" ca="1" si="1422"/>
        <v>3</v>
      </c>
      <c r="AQ2691">
        <f t="shared" ca="1" si="1423"/>
        <v>10</v>
      </c>
      <c r="AR2691">
        <f t="shared" ca="1" si="1424"/>
        <v>9</v>
      </c>
      <c r="AS2691">
        <f ca="1">P2691/J2691</f>
        <v>0.10588141791520828</v>
      </c>
    </row>
    <row r="2692" spans="1:45" x14ac:dyDescent="0.4">
      <c r="A2692">
        <f t="shared" si="1448"/>
        <v>201903</v>
      </c>
      <c r="B2692" t="s">
        <v>768</v>
      </c>
      <c r="C2692" t="s">
        <v>647</v>
      </c>
      <c r="D2692" t="str">
        <f t="shared" ca="1" si="1444"/>
        <v>I115</v>
      </c>
      <c r="E2692">
        <f t="shared" ca="1" si="1425"/>
        <v>8</v>
      </c>
      <c r="F2692">
        <f t="shared" ca="1" si="1426"/>
        <v>13</v>
      </c>
      <c r="G2692" t="str">
        <f t="shared" ca="1" si="1441"/>
        <v>S11</v>
      </c>
      <c r="H2692" t="str">
        <f t="shared" ca="1" si="1442"/>
        <v>S111</v>
      </c>
      <c r="I2692">
        <f ca="1">VLOOKUP(D2692,PRC!$A$2:$B$21,2,0)*E2692</f>
        <v>40000</v>
      </c>
      <c r="J2692">
        <f t="shared" ca="1" si="1427"/>
        <v>35196</v>
      </c>
      <c r="K2692">
        <f ca="1">VLOOKUP(D2692,PRC!$A$1:$C$21,3,0)*E2692</f>
        <v>19200</v>
      </c>
      <c r="L2692">
        <f t="shared" ca="1" si="1428"/>
        <v>4000</v>
      </c>
      <c r="M2692">
        <f t="shared" ca="1" si="1429"/>
        <v>1000</v>
      </c>
      <c r="N2692">
        <f t="shared" ca="1" si="1430"/>
        <v>8000</v>
      </c>
      <c r="O2692">
        <f t="shared" ca="1" si="1431"/>
        <v>2000</v>
      </c>
      <c r="P2692">
        <f t="shared" ca="1" si="1447"/>
        <v>996</v>
      </c>
      <c r="Q2692">
        <f ca="1">IF(P2692&gt;0,1,0)</f>
        <v>1</v>
      </c>
      <c r="R2692">
        <f t="shared" ca="1" si="1432"/>
        <v>12</v>
      </c>
      <c r="S2692">
        <f t="shared" ca="1" si="1433"/>
        <v>9</v>
      </c>
      <c r="T2692">
        <f t="shared" ca="1" si="1434"/>
        <v>3</v>
      </c>
      <c r="U2692">
        <f t="shared" ca="1" si="1435"/>
        <v>19</v>
      </c>
      <c r="V2692">
        <f t="shared" ca="1" si="1436"/>
        <v>6</v>
      </c>
      <c r="X2692">
        <f t="shared" si="1438"/>
        <v>2692</v>
      </c>
      <c r="Y2692">
        <f t="shared" si="1439"/>
        <v>2452</v>
      </c>
      <c r="Z2692">
        <f t="shared" si="1440"/>
        <v>2453</v>
      </c>
      <c r="AA2692">
        <f t="shared" si="1437"/>
        <v>2951</v>
      </c>
      <c r="AB2692">
        <f t="shared" si="1449"/>
        <v>500</v>
      </c>
      <c r="AM2692" t="str">
        <f t="shared" si="1450"/>
        <v>201903LP</v>
      </c>
      <c r="AN2692">
        <f t="shared" ca="1" si="1445"/>
        <v>12.009999999999998</v>
      </c>
      <c r="AO2692">
        <f t="shared" ca="1" si="1446"/>
        <v>10</v>
      </c>
      <c r="AP2692">
        <f t="shared" ca="1" si="1422"/>
        <v>2.5</v>
      </c>
      <c r="AQ2692">
        <f t="shared" ca="1" si="1423"/>
        <v>20</v>
      </c>
      <c r="AR2692">
        <f t="shared" ca="1" si="1424"/>
        <v>5</v>
      </c>
      <c r="AS2692">
        <f ca="1">P2692/J2692</f>
        <v>2.8298670303443574E-2</v>
      </c>
    </row>
    <row r="2693" spans="1:45" x14ac:dyDescent="0.4">
      <c r="A2693">
        <f t="shared" si="1448"/>
        <v>201903</v>
      </c>
      <c r="B2693" t="s">
        <v>769</v>
      </c>
      <c r="C2693" t="s">
        <v>647</v>
      </c>
      <c r="D2693" t="str">
        <f t="shared" ca="1" si="1444"/>
        <v>I107</v>
      </c>
      <c r="E2693">
        <f t="shared" ca="1" si="1425"/>
        <v>10</v>
      </c>
      <c r="F2693">
        <f t="shared" ca="1" si="1426"/>
        <v>13</v>
      </c>
      <c r="G2693" t="str">
        <f t="shared" ca="1" si="1441"/>
        <v>S11</v>
      </c>
      <c r="H2693" t="str">
        <f t="shared" ca="1" si="1442"/>
        <v>S113</v>
      </c>
      <c r="I2693">
        <f ca="1">VLOOKUP(D2693,PRC!$A$2:$B$21,2,0)*E2693</f>
        <v>1500000</v>
      </c>
      <c r="J2693">
        <f t="shared" ca="1" si="1427"/>
        <v>1304996</v>
      </c>
      <c r="K2693">
        <f ca="1">VLOOKUP(D2693,PRC!$A$1:$C$21,3,0)*E2693</f>
        <v>855000</v>
      </c>
      <c r="L2693">
        <f t="shared" ca="1" si="1428"/>
        <v>90000</v>
      </c>
      <c r="M2693">
        <f t="shared" ca="1" si="1429"/>
        <v>45000</v>
      </c>
      <c r="N2693">
        <f t="shared" ca="1" si="1430"/>
        <v>165000</v>
      </c>
      <c r="O2693">
        <f t="shared" ca="1" si="1431"/>
        <v>150000</v>
      </c>
      <c r="P2693">
        <f t="shared" ca="1" si="1447"/>
        <v>-4</v>
      </c>
      <c r="Q2693">
        <f ca="1">IF(P2693&gt;0,1,0)</f>
        <v>0</v>
      </c>
      <c r="R2693">
        <f t="shared" ca="1" si="1432"/>
        <v>13</v>
      </c>
      <c r="S2693">
        <f t="shared" ca="1" si="1433"/>
        <v>6</v>
      </c>
      <c r="T2693">
        <f t="shared" ca="1" si="1434"/>
        <v>3</v>
      </c>
      <c r="U2693">
        <f t="shared" ca="1" si="1435"/>
        <v>11</v>
      </c>
      <c r="V2693">
        <f t="shared" ca="1" si="1436"/>
        <v>10</v>
      </c>
      <c r="X2693">
        <f t="shared" si="1438"/>
        <v>2693</v>
      </c>
      <c r="Y2693">
        <f t="shared" si="1439"/>
        <v>2452</v>
      </c>
      <c r="Z2693">
        <f t="shared" si="1440"/>
        <v>2453</v>
      </c>
      <c r="AA2693">
        <f t="shared" si="1437"/>
        <v>2951</v>
      </c>
      <c r="AB2693">
        <f t="shared" si="1449"/>
        <v>500</v>
      </c>
      <c r="AM2693" t="str">
        <f t="shared" si="1450"/>
        <v>201903LP</v>
      </c>
      <c r="AN2693">
        <f t="shared" ca="1" si="1445"/>
        <v>13.000266666666672</v>
      </c>
      <c r="AO2693">
        <f t="shared" ca="1" si="1446"/>
        <v>6</v>
      </c>
      <c r="AP2693">
        <f t="shared" ca="1" si="1422"/>
        <v>3</v>
      </c>
      <c r="AQ2693">
        <f t="shared" ca="1" si="1423"/>
        <v>11</v>
      </c>
      <c r="AR2693">
        <f t="shared" ca="1" si="1424"/>
        <v>10</v>
      </c>
      <c r="AS2693">
        <f ca="1">P2693/J2693</f>
        <v>-3.0651434946927041E-6</v>
      </c>
    </row>
    <row r="2694" spans="1:45" x14ac:dyDescent="0.4">
      <c r="A2694">
        <f t="shared" si="1448"/>
        <v>201903</v>
      </c>
      <c r="B2694" t="s">
        <v>770</v>
      </c>
      <c r="C2694" t="s">
        <v>647</v>
      </c>
      <c r="D2694" t="str">
        <f t="shared" ca="1" si="1444"/>
        <v>I112</v>
      </c>
      <c r="E2694">
        <f t="shared" ca="1" si="1425"/>
        <v>8</v>
      </c>
      <c r="F2694">
        <f t="shared" ca="1" si="1426"/>
        <v>15</v>
      </c>
      <c r="G2694" t="str">
        <f t="shared" ca="1" si="1441"/>
        <v>S10</v>
      </c>
      <c r="H2694" t="str">
        <f t="shared" ca="1" si="1442"/>
        <v>S102</v>
      </c>
      <c r="I2694">
        <f ca="1">VLOOKUP(D2694,PRC!$A$2:$B$21,2,0)*E2694</f>
        <v>520000</v>
      </c>
      <c r="J2694">
        <f t="shared" ca="1" si="1427"/>
        <v>462796</v>
      </c>
      <c r="K2694">
        <f ca="1">VLOOKUP(D2694,PRC!$A$1:$C$21,3,0)*E2694</f>
        <v>260000</v>
      </c>
      <c r="L2694">
        <f t="shared" ca="1" si="1428"/>
        <v>36000</v>
      </c>
      <c r="M2694">
        <f t="shared" ca="1" si="1429"/>
        <v>16000</v>
      </c>
      <c r="N2694">
        <f t="shared" ca="1" si="1430"/>
        <v>57000</v>
      </c>
      <c r="O2694">
        <f t="shared" ca="1" si="1431"/>
        <v>52000</v>
      </c>
      <c r="P2694">
        <f t="shared" ca="1" si="1447"/>
        <v>41796</v>
      </c>
      <c r="Q2694">
        <f ca="1">IF(P2694&gt;0,1,0)</f>
        <v>1</v>
      </c>
      <c r="R2694">
        <f t="shared" ca="1" si="1432"/>
        <v>11</v>
      </c>
      <c r="S2694">
        <f t="shared" ca="1" si="1433"/>
        <v>7</v>
      </c>
      <c r="T2694">
        <f t="shared" ca="1" si="1434"/>
        <v>3</v>
      </c>
      <c r="U2694">
        <f t="shared" ca="1" si="1435"/>
        <v>11</v>
      </c>
      <c r="V2694">
        <f t="shared" ca="1" si="1436"/>
        <v>10</v>
      </c>
      <c r="X2694">
        <f t="shared" si="1438"/>
        <v>2694</v>
      </c>
      <c r="Y2694">
        <f t="shared" si="1439"/>
        <v>2452</v>
      </c>
      <c r="Z2694">
        <f t="shared" si="1440"/>
        <v>2453</v>
      </c>
      <c r="AA2694">
        <f t="shared" si="1437"/>
        <v>2951</v>
      </c>
      <c r="AB2694">
        <f t="shared" si="1449"/>
        <v>500</v>
      </c>
      <c r="AM2694" t="str">
        <f t="shared" si="1450"/>
        <v>201903LP</v>
      </c>
      <c r="AN2694">
        <f t="shared" ca="1" si="1445"/>
        <v>11.000769230769237</v>
      </c>
      <c r="AO2694">
        <f t="shared" ca="1" si="1446"/>
        <v>6.9230769230769234</v>
      </c>
      <c r="AP2694">
        <f t="shared" ca="1" si="1422"/>
        <v>3.0769230769230771</v>
      </c>
      <c r="AQ2694">
        <f t="shared" ca="1" si="1423"/>
        <v>10.961538461538462</v>
      </c>
      <c r="AR2694">
        <f t="shared" ca="1" si="1424"/>
        <v>10</v>
      </c>
      <c r="AS2694">
        <f ca="1">P2694/J2694</f>
        <v>9.0311930094469264E-2</v>
      </c>
    </row>
    <row r="2695" spans="1:45" x14ac:dyDescent="0.4">
      <c r="A2695">
        <f t="shared" si="1448"/>
        <v>201903</v>
      </c>
      <c r="B2695" t="s">
        <v>771</v>
      </c>
      <c r="C2695" t="s">
        <v>647</v>
      </c>
      <c r="D2695" t="str">
        <f t="shared" ca="1" si="1444"/>
        <v>I101</v>
      </c>
      <c r="E2695">
        <f t="shared" ca="1" si="1425"/>
        <v>12</v>
      </c>
      <c r="F2695">
        <f t="shared" ca="1" si="1426"/>
        <v>14</v>
      </c>
      <c r="G2695" t="str">
        <f t="shared" ca="1" si="1441"/>
        <v>S10</v>
      </c>
      <c r="H2695" t="str">
        <f t="shared" ca="1" si="1442"/>
        <v>S106</v>
      </c>
      <c r="I2695">
        <f ca="1">VLOOKUP(D2695,PRC!$A$2:$B$21,2,0)*E2695</f>
        <v>360000</v>
      </c>
      <c r="J2695">
        <f t="shared" ca="1" si="1427"/>
        <v>323996</v>
      </c>
      <c r="K2695">
        <f ca="1">VLOOKUP(D2695,PRC!$A$1:$C$21,3,0)*E2695</f>
        <v>187200</v>
      </c>
      <c r="L2695">
        <f t="shared" ca="1" si="1428"/>
        <v>36000</v>
      </c>
      <c r="M2695">
        <f t="shared" ca="1" si="1429"/>
        <v>11000</v>
      </c>
      <c r="N2695">
        <f t="shared" ca="1" si="1430"/>
        <v>47000</v>
      </c>
      <c r="O2695">
        <f t="shared" ca="1" si="1431"/>
        <v>22000</v>
      </c>
      <c r="P2695">
        <f t="shared" ca="1" si="1447"/>
        <v>20796</v>
      </c>
      <c r="Q2695">
        <f ca="1">IF(P2695&gt;0,1,0)</f>
        <v>1</v>
      </c>
      <c r="R2695">
        <f t="shared" ca="1" si="1432"/>
        <v>10</v>
      </c>
      <c r="S2695">
        <f t="shared" ca="1" si="1433"/>
        <v>10</v>
      </c>
      <c r="T2695">
        <f t="shared" ca="1" si="1434"/>
        <v>3</v>
      </c>
      <c r="U2695">
        <f t="shared" ca="1" si="1435"/>
        <v>13</v>
      </c>
      <c r="V2695">
        <f t="shared" ca="1" si="1436"/>
        <v>6</v>
      </c>
      <c r="X2695">
        <f t="shared" si="1438"/>
        <v>2695</v>
      </c>
      <c r="Y2695">
        <f t="shared" si="1439"/>
        <v>2452</v>
      </c>
      <c r="Z2695">
        <f t="shared" si="1440"/>
        <v>2453</v>
      </c>
      <c r="AA2695">
        <f t="shared" si="1437"/>
        <v>2951</v>
      </c>
      <c r="AB2695">
        <f t="shared" si="1449"/>
        <v>500</v>
      </c>
      <c r="AM2695" t="str">
        <f t="shared" si="1450"/>
        <v>201903LP</v>
      </c>
      <c r="AN2695">
        <f t="shared" ca="1" si="1445"/>
        <v>10.001111111111117</v>
      </c>
      <c r="AO2695">
        <f t="shared" ca="1" si="1446"/>
        <v>10</v>
      </c>
      <c r="AP2695">
        <f t="shared" ca="1" si="1422"/>
        <v>3.0555555555555554</v>
      </c>
      <c r="AQ2695">
        <f t="shared" ca="1" si="1423"/>
        <v>13.055555555555557</v>
      </c>
      <c r="AR2695">
        <f t="shared" ca="1" si="1424"/>
        <v>6.1111111111111107</v>
      </c>
      <c r="AS2695">
        <f ca="1">P2695/J2695</f>
        <v>6.4185977604661784E-2</v>
      </c>
    </row>
    <row r="2696" spans="1:45" x14ac:dyDescent="0.4">
      <c r="A2696">
        <f t="shared" si="1448"/>
        <v>201903</v>
      </c>
      <c r="B2696" t="s">
        <v>772</v>
      </c>
      <c r="C2696" t="s">
        <v>647</v>
      </c>
      <c r="D2696" t="str">
        <f t="shared" ca="1" si="1444"/>
        <v>I107</v>
      </c>
      <c r="E2696">
        <f t="shared" ca="1" si="1425"/>
        <v>15</v>
      </c>
      <c r="F2696">
        <f t="shared" ca="1" si="1426"/>
        <v>15</v>
      </c>
      <c r="G2696" t="str">
        <f t="shared" ca="1" si="1441"/>
        <v>S11</v>
      </c>
      <c r="H2696" t="str">
        <f t="shared" ca="1" si="1442"/>
        <v>S112</v>
      </c>
      <c r="I2696">
        <f ca="1">VLOOKUP(D2696,PRC!$A$2:$B$21,2,0)*E2696</f>
        <v>2250000</v>
      </c>
      <c r="J2696">
        <f t="shared" ca="1" si="1427"/>
        <v>1912496</v>
      </c>
      <c r="K2696">
        <f ca="1">VLOOKUP(D2696,PRC!$A$1:$C$21,3,0)*E2696</f>
        <v>1282500</v>
      </c>
      <c r="L2696">
        <f t="shared" ca="1" si="1428"/>
        <v>158000</v>
      </c>
      <c r="M2696">
        <f t="shared" ca="1" si="1429"/>
        <v>68000</v>
      </c>
      <c r="N2696">
        <f t="shared" ca="1" si="1430"/>
        <v>405000</v>
      </c>
      <c r="O2696">
        <f t="shared" ca="1" si="1431"/>
        <v>158000</v>
      </c>
      <c r="P2696">
        <f t="shared" ca="1" si="1447"/>
        <v>-159004</v>
      </c>
      <c r="Q2696">
        <f ca="1">IF(P2696&gt;0,1,0)</f>
        <v>0</v>
      </c>
      <c r="R2696">
        <f t="shared" ca="1" si="1432"/>
        <v>15</v>
      </c>
      <c r="S2696">
        <f t="shared" ca="1" si="1433"/>
        <v>7</v>
      </c>
      <c r="T2696">
        <f t="shared" ca="1" si="1434"/>
        <v>3</v>
      </c>
      <c r="U2696">
        <f t="shared" ca="1" si="1435"/>
        <v>18</v>
      </c>
      <c r="V2696">
        <f t="shared" ca="1" si="1436"/>
        <v>7</v>
      </c>
      <c r="X2696">
        <f t="shared" si="1438"/>
        <v>2696</v>
      </c>
      <c r="Y2696">
        <f t="shared" si="1439"/>
        <v>2452</v>
      </c>
      <c r="Z2696">
        <f t="shared" si="1440"/>
        <v>2453</v>
      </c>
      <c r="AA2696">
        <f t="shared" si="1437"/>
        <v>2951</v>
      </c>
      <c r="AB2696">
        <f t="shared" si="1449"/>
        <v>500</v>
      </c>
      <c r="AM2696" t="str">
        <f t="shared" si="1450"/>
        <v>201903LP</v>
      </c>
      <c r="AN2696">
        <f t="shared" ca="1" si="1445"/>
        <v>15.000177777777779</v>
      </c>
      <c r="AO2696">
        <f t="shared" ca="1" si="1446"/>
        <v>7.022222222222223</v>
      </c>
      <c r="AP2696">
        <f t="shared" ref="AP2696:AP2759" ca="1" si="1451">M2696/$I2696*100</f>
        <v>3.0222222222222221</v>
      </c>
      <c r="AQ2696">
        <f t="shared" ref="AQ2696:AQ2759" ca="1" si="1452">N2696/$I2696*100</f>
        <v>18</v>
      </c>
      <c r="AR2696">
        <f t="shared" ref="AR2696:AR2759" ca="1" si="1453">O2696/$I2696*100</f>
        <v>7.022222222222223</v>
      </c>
      <c r="AS2696">
        <f ca="1">P2696/J2696</f>
        <v>-8.3139520291807142E-2</v>
      </c>
    </row>
    <row r="2697" spans="1:45" x14ac:dyDescent="0.4">
      <c r="A2697">
        <f t="shared" si="1448"/>
        <v>201903</v>
      </c>
      <c r="B2697" t="s">
        <v>773</v>
      </c>
      <c r="C2697" t="s">
        <v>647</v>
      </c>
      <c r="D2697" t="str">
        <f t="shared" ca="1" si="1444"/>
        <v>I107</v>
      </c>
      <c r="E2697">
        <f t="shared" ca="1" si="1425"/>
        <v>14</v>
      </c>
      <c r="F2697">
        <f t="shared" ca="1" si="1426"/>
        <v>13</v>
      </c>
      <c r="G2697" t="str">
        <f t="shared" ca="1" si="1441"/>
        <v>S11</v>
      </c>
      <c r="H2697" t="str">
        <f t="shared" ca="1" si="1442"/>
        <v>S115</v>
      </c>
      <c r="I2697">
        <f ca="1">VLOOKUP(D2697,PRC!$A$2:$B$21,2,0)*E2697</f>
        <v>2100000</v>
      </c>
      <c r="J2697">
        <f t="shared" ca="1" si="1427"/>
        <v>1889996</v>
      </c>
      <c r="K2697">
        <f ca="1">VLOOKUP(D2697,PRC!$A$1:$C$21,3,0)*E2697</f>
        <v>1197000</v>
      </c>
      <c r="L2697">
        <f t="shared" ca="1" si="1428"/>
        <v>189000</v>
      </c>
      <c r="M2697">
        <f t="shared" ca="1" si="1429"/>
        <v>21000</v>
      </c>
      <c r="N2697">
        <f t="shared" ca="1" si="1430"/>
        <v>294000</v>
      </c>
      <c r="O2697">
        <f t="shared" ca="1" si="1431"/>
        <v>147000</v>
      </c>
      <c r="P2697">
        <f t="shared" ca="1" si="1447"/>
        <v>41996</v>
      </c>
      <c r="Q2697">
        <f ca="1">IF(P2697&gt;0,1,0)</f>
        <v>1</v>
      </c>
      <c r="R2697">
        <f t="shared" ca="1" si="1432"/>
        <v>10</v>
      </c>
      <c r="S2697">
        <f t="shared" ca="1" si="1433"/>
        <v>9</v>
      </c>
      <c r="T2697">
        <f t="shared" ca="1" si="1434"/>
        <v>1</v>
      </c>
      <c r="U2697">
        <f t="shared" ca="1" si="1435"/>
        <v>14</v>
      </c>
      <c r="V2697">
        <f t="shared" ca="1" si="1436"/>
        <v>7</v>
      </c>
      <c r="X2697">
        <f t="shared" si="1438"/>
        <v>2697</v>
      </c>
      <c r="Y2697">
        <f t="shared" si="1439"/>
        <v>2452</v>
      </c>
      <c r="Z2697">
        <f t="shared" si="1440"/>
        <v>2453</v>
      </c>
      <c r="AA2697">
        <f t="shared" si="1437"/>
        <v>2951</v>
      </c>
      <c r="AB2697">
        <f t="shared" si="1449"/>
        <v>500</v>
      </c>
      <c r="AM2697" t="str">
        <f t="shared" si="1450"/>
        <v>201903LP</v>
      </c>
      <c r="AN2697">
        <f t="shared" ca="1" si="1445"/>
        <v>10.000190476190474</v>
      </c>
      <c r="AO2697">
        <f t="shared" ca="1" si="1446"/>
        <v>9</v>
      </c>
      <c r="AP2697">
        <f t="shared" ca="1" si="1451"/>
        <v>1</v>
      </c>
      <c r="AQ2697">
        <f t="shared" ca="1" si="1452"/>
        <v>14.000000000000002</v>
      </c>
      <c r="AR2697">
        <f t="shared" ca="1" si="1453"/>
        <v>7.0000000000000009</v>
      </c>
      <c r="AS2697">
        <f ca="1">P2697/J2697</f>
        <v>2.2220152846884333E-2</v>
      </c>
    </row>
    <row r="2698" spans="1:45" x14ac:dyDescent="0.4">
      <c r="A2698">
        <f t="shared" si="1448"/>
        <v>201903</v>
      </c>
      <c r="B2698" t="s">
        <v>774</v>
      </c>
      <c r="C2698" t="s">
        <v>647</v>
      </c>
      <c r="D2698" t="str">
        <f t="shared" ca="1" si="1444"/>
        <v>I114</v>
      </c>
      <c r="E2698">
        <f t="shared" ca="1" si="1425"/>
        <v>15</v>
      </c>
      <c r="F2698">
        <f t="shared" ca="1" si="1426"/>
        <v>11</v>
      </c>
      <c r="G2698" t="str">
        <f t="shared" ca="1" si="1441"/>
        <v>S11</v>
      </c>
      <c r="H2698" t="str">
        <f t="shared" ca="1" si="1442"/>
        <v>S113</v>
      </c>
      <c r="I2698">
        <f ca="1">VLOOKUP(D2698,PRC!$A$2:$B$21,2,0)*E2698</f>
        <v>3600000</v>
      </c>
      <c r="J2698">
        <f t="shared" ca="1" si="1427"/>
        <v>3167996</v>
      </c>
      <c r="K2698">
        <f ca="1">VLOOKUP(D2698,PRC!$A$1:$C$21,3,0)*E2698</f>
        <v>2088000</v>
      </c>
      <c r="L2698">
        <f t="shared" ca="1" si="1428"/>
        <v>216000</v>
      </c>
      <c r="M2698">
        <f t="shared" ca="1" si="1429"/>
        <v>108000</v>
      </c>
      <c r="N2698">
        <f t="shared" ca="1" si="1430"/>
        <v>540000</v>
      </c>
      <c r="O2698">
        <f t="shared" ca="1" si="1431"/>
        <v>252000</v>
      </c>
      <c r="P2698">
        <f t="shared" ca="1" si="1447"/>
        <v>-36004</v>
      </c>
      <c r="Q2698">
        <f ca="1">IF(P2698&gt;0,1,0)</f>
        <v>0</v>
      </c>
      <c r="R2698">
        <f t="shared" ca="1" si="1432"/>
        <v>12</v>
      </c>
      <c r="S2698">
        <f t="shared" ca="1" si="1433"/>
        <v>6</v>
      </c>
      <c r="T2698">
        <f t="shared" ca="1" si="1434"/>
        <v>3</v>
      </c>
      <c r="U2698">
        <f t="shared" ca="1" si="1435"/>
        <v>15</v>
      </c>
      <c r="V2698">
        <f t="shared" ca="1" si="1436"/>
        <v>7</v>
      </c>
      <c r="X2698">
        <f t="shared" si="1438"/>
        <v>2698</v>
      </c>
      <c r="Y2698">
        <f t="shared" si="1439"/>
        <v>2452</v>
      </c>
      <c r="Z2698">
        <f t="shared" si="1440"/>
        <v>2453</v>
      </c>
      <c r="AA2698">
        <f t="shared" si="1437"/>
        <v>2951</v>
      </c>
      <c r="AB2698">
        <f t="shared" si="1449"/>
        <v>500</v>
      </c>
      <c r="AM2698" t="str">
        <f t="shared" si="1450"/>
        <v>201903LP</v>
      </c>
      <c r="AN2698">
        <f t="shared" ca="1" si="1445"/>
        <v>12.000111111111112</v>
      </c>
      <c r="AO2698">
        <f t="shared" ca="1" si="1446"/>
        <v>6</v>
      </c>
      <c r="AP2698">
        <f t="shared" ca="1" si="1451"/>
        <v>3</v>
      </c>
      <c r="AQ2698">
        <f t="shared" ca="1" si="1452"/>
        <v>15</v>
      </c>
      <c r="AR2698">
        <f t="shared" ca="1" si="1453"/>
        <v>7.0000000000000009</v>
      </c>
      <c r="AS2698">
        <f ca="1">P2698/J2698</f>
        <v>-1.1364913339537045E-2</v>
      </c>
    </row>
    <row r="2699" spans="1:45" x14ac:dyDescent="0.4">
      <c r="A2699">
        <f t="shared" si="1448"/>
        <v>201903</v>
      </c>
      <c r="B2699" t="s">
        <v>775</v>
      </c>
      <c r="C2699" t="s">
        <v>647</v>
      </c>
      <c r="D2699" t="str">
        <f t="shared" ca="1" si="1444"/>
        <v>I117</v>
      </c>
      <c r="E2699">
        <f t="shared" ca="1" si="1425"/>
        <v>15</v>
      </c>
      <c r="F2699">
        <f t="shared" ca="1" si="1426"/>
        <v>13</v>
      </c>
      <c r="G2699" t="str">
        <f t="shared" ca="1" si="1441"/>
        <v>S11</v>
      </c>
      <c r="H2699" t="str">
        <f t="shared" ca="1" si="1442"/>
        <v>S115</v>
      </c>
      <c r="I2699">
        <f ca="1">VLOOKUP(D2699,PRC!$A$2:$B$21,2,0)*E2699</f>
        <v>37500000</v>
      </c>
      <c r="J2699">
        <f t="shared" ca="1" si="1427"/>
        <v>31874996</v>
      </c>
      <c r="K2699">
        <f ca="1">VLOOKUP(D2699,PRC!$A$1:$C$21,3,0)*E2699</f>
        <v>17250000</v>
      </c>
      <c r="L2699">
        <f t="shared" ca="1" si="1428"/>
        <v>1875000</v>
      </c>
      <c r="M2699">
        <f t="shared" ca="1" si="1429"/>
        <v>375000</v>
      </c>
      <c r="N2699">
        <f t="shared" ca="1" si="1430"/>
        <v>6375000</v>
      </c>
      <c r="O2699">
        <f t="shared" ca="1" si="1431"/>
        <v>3375000</v>
      </c>
      <c r="P2699">
        <f t="shared" ca="1" si="1447"/>
        <v>2624996</v>
      </c>
      <c r="Q2699">
        <f ca="1">IF(P2699&gt;0,1,0)</f>
        <v>1</v>
      </c>
      <c r="R2699">
        <f t="shared" ca="1" si="1432"/>
        <v>15</v>
      </c>
      <c r="S2699">
        <f t="shared" ca="1" si="1433"/>
        <v>5</v>
      </c>
      <c r="T2699">
        <f t="shared" ca="1" si="1434"/>
        <v>1</v>
      </c>
      <c r="U2699">
        <f t="shared" ca="1" si="1435"/>
        <v>17</v>
      </c>
      <c r="V2699">
        <f t="shared" ca="1" si="1436"/>
        <v>9</v>
      </c>
      <c r="X2699">
        <f t="shared" si="1438"/>
        <v>2699</v>
      </c>
      <c r="Y2699">
        <f t="shared" si="1439"/>
        <v>2452</v>
      </c>
      <c r="Z2699">
        <f t="shared" si="1440"/>
        <v>2453</v>
      </c>
      <c r="AA2699">
        <f t="shared" si="1437"/>
        <v>2951</v>
      </c>
      <c r="AB2699">
        <f t="shared" si="1449"/>
        <v>500</v>
      </c>
      <c r="AM2699" t="str">
        <f t="shared" si="1450"/>
        <v>201903LP</v>
      </c>
      <c r="AN2699">
        <f t="shared" ca="1" si="1445"/>
        <v>15.000010666666663</v>
      </c>
      <c r="AO2699">
        <f t="shared" ca="1" si="1446"/>
        <v>5</v>
      </c>
      <c r="AP2699">
        <f t="shared" ca="1" si="1451"/>
        <v>1</v>
      </c>
      <c r="AQ2699">
        <f t="shared" ca="1" si="1452"/>
        <v>17</v>
      </c>
      <c r="AR2699">
        <f t="shared" ca="1" si="1453"/>
        <v>9</v>
      </c>
      <c r="AS2699">
        <f ca="1">P2699/J2699</f>
        <v>8.2352826020746797E-2</v>
      </c>
    </row>
    <row r="2700" spans="1:45" x14ac:dyDescent="0.4">
      <c r="A2700">
        <f t="shared" si="1448"/>
        <v>201903</v>
      </c>
      <c r="B2700" t="s">
        <v>776</v>
      </c>
      <c r="C2700" t="s">
        <v>647</v>
      </c>
      <c r="D2700" t="str">
        <f t="shared" ca="1" si="1444"/>
        <v>I118</v>
      </c>
      <c r="E2700">
        <f t="shared" ca="1" si="1425"/>
        <v>11</v>
      </c>
      <c r="F2700">
        <f t="shared" ca="1" si="1426"/>
        <v>12</v>
      </c>
      <c r="G2700" t="str">
        <f t="shared" ca="1" si="1441"/>
        <v>S11</v>
      </c>
      <c r="H2700" t="str">
        <f t="shared" ca="1" si="1442"/>
        <v>S117</v>
      </c>
      <c r="I2700">
        <f ca="1">VLOOKUP(D2700,PRC!$A$2:$B$21,2,0)*E2700</f>
        <v>5830000</v>
      </c>
      <c r="J2700">
        <f t="shared" ca="1" si="1427"/>
        <v>5188696</v>
      </c>
      <c r="K2700">
        <f ca="1">VLOOKUP(D2700,PRC!$A$1:$C$21,3,0)*E2700</f>
        <v>2448600</v>
      </c>
      <c r="L2700">
        <f t="shared" ca="1" si="1428"/>
        <v>350000</v>
      </c>
      <c r="M2700">
        <f t="shared" ca="1" si="1429"/>
        <v>58000</v>
      </c>
      <c r="N2700">
        <f t="shared" ca="1" si="1430"/>
        <v>933000</v>
      </c>
      <c r="O2700">
        <f t="shared" ca="1" si="1431"/>
        <v>466000</v>
      </c>
      <c r="P2700">
        <f t="shared" ca="1" si="1447"/>
        <v>933096</v>
      </c>
      <c r="Q2700">
        <f ca="1">IF(P2700&gt;0,1,0)</f>
        <v>1</v>
      </c>
      <c r="R2700">
        <f t="shared" ca="1" si="1432"/>
        <v>11</v>
      </c>
      <c r="S2700">
        <f t="shared" ca="1" si="1433"/>
        <v>6</v>
      </c>
      <c r="T2700">
        <f t="shared" ca="1" si="1434"/>
        <v>1</v>
      </c>
      <c r="U2700">
        <f t="shared" ca="1" si="1435"/>
        <v>16</v>
      </c>
      <c r="V2700">
        <f t="shared" ca="1" si="1436"/>
        <v>8</v>
      </c>
      <c r="X2700">
        <f t="shared" si="1438"/>
        <v>2700</v>
      </c>
      <c r="Y2700">
        <f t="shared" si="1439"/>
        <v>2452</v>
      </c>
      <c r="Z2700">
        <f t="shared" si="1440"/>
        <v>2453</v>
      </c>
      <c r="AA2700">
        <f t="shared" si="1437"/>
        <v>2951</v>
      </c>
      <c r="AB2700">
        <f t="shared" si="1449"/>
        <v>500</v>
      </c>
      <c r="AM2700" t="str">
        <f t="shared" si="1450"/>
        <v>201903LP</v>
      </c>
      <c r="AN2700">
        <f t="shared" ca="1" si="1445"/>
        <v>11.000068610634649</v>
      </c>
      <c r="AO2700">
        <f t="shared" ca="1" si="1446"/>
        <v>6.0034305317324188</v>
      </c>
      <c r="AP2700">
        <f t="shared" ca="1" si="1451"/>
        <v>0.99485420240137223</v>
      </c>
      <c r="AQ2700">
        <f t="shared" ca="1" si="1452"/>
        <v>16.00343053173242</v>
      </c>
      <c r="AR2700">
        <f t="shared" ca="1" si="1453"/>
        <v>7.9931389365351633</v>
      </c>
      <c r="AS2700">
        <f ca="1">P2700/J2700</f>
        <v>0.17983246657734428</v>
      </c>
    </row>
    <row r="2701" spans="1:45" x14ac:dyDescent="0.4">
      <c r="A2701">
        <f t="shared" si="1448"/>
        <v>201903</v>
      </c>
      <c r="B2701" t="s">
        <v>777</v>
      </c>
      <c r="C2701" t="s">
        <v>647</v>
      </c>
      <c r="D2701" t="str">
        <f t="shared" ca="1" si="1444"/>
        <v>I106</v>
      </c>
      <c r="E2701">
        <f t="shared" ca="1" si="1425"/>
        <v>14</v>
      </c>
      <c r="F2701">
        <f t="shared" ca="1" si="1426"/>
        <v>14</v>
      </c>
      <c r="G2701" t="str">
        <f t="shared" ca="1" si="1441"/>
        <v>S10</v>
      </c>
      <c r="H2701" t="str">
        <f t="shared" ca="1" si="1442"/>
        <v>S103</v>
      </c>
      <c r="I2701">
        <f ca="1">VLOOKUP(D2701,PRC!$A$2:$B$21,2,0)*E2701</f>
        <v>280000</v>
      </c>
      <c r="J2701">
        <f t="shared" ca="1" si="1427"/>
        <v>249196</v>
      </c>
      <c r="K2701">
        <f ca="1">VLOOKUP(D2701,PRC!$A$1:$C$21,3,0)*E2701</f>
        <v>148400</v>
      </c>
      <c r="L2701">
        <f t="shared" ca="1" si="1428"/>
        <v>22000</v>
      </c>
      <c r="M2701">
        <f t="shared" ca="1" si="1429"/>
        <v>6000</v>
      </c>
      <c r="N2701">
        <f t="shared" ca="1" si="1430"/>
        <v>36000</v>
      </c>
      <c r="O2701">
        <f t="shared" ca="1" si="1431"/>
        <v>28000</v>
      </c>
      <c r="P2701">
        <f t="shared" ca="1" si="1447"/>
        <v>8796</v>
      </c>
      <c r="Q2701">
        <f ca="1">IF(P2701&gt;0,1,0)</f>
        <v>1</v>
      </c>
      <c r="R2701">
        <f t="shared" ca="1" si="1432"/>
        <v>11</v>
      </c>
      <c r="S2701">
        <f t="shared" ca="1" si="1433"/>
        <v>8</v>
      </c>
      <c r="T2701">
        <f t="shared" ca="1" si="1434"/>
        <v>2</v>
      </c>
      <c r="U2701">
        <f t="shared" ca="1" si="1435"/>
        <v>13</v>
      </c>
      <c r="V2701">
        <f t="shared" ca="1" si="1436"/>
        <v>10</v>
      </c>
      <c r="X2701">
        <f t="shared" si="1438"/>
        <v>2701</v>
      </c>
      <c r="Y2701">
        <f t="shared" si="1439"/>
        <v>2452</v>
      </c>
      <c r="Z2701">
        <f t="shared" si="1440"/>
        <v>2453</v>
      </c>
      <c r="AA2701">
        <f t="shared" si="1437"/>
        <v>2951</v>
      </c>
      <c r="AB2701">
        <f t="shared" si="1449"/>
        <v>500</v>
      </c>
      <c r="AM2701" t="str">
        <f t="shared" si="1450"/>
        <v>201903LP</v>
      </c>
      <c r="AN2701">
        <f t="shared" ca="1" si="1445"/>
        <v>11.001428571428573</v>
      </c>
      <c r="AO2701">
        <f t="shared" ca="1" si="1446"/>
        <v>7.8571428571428568</v>
      </c>
      <c r="AP2701">
        <f t="shared" ca="1" si="1451"/>
        <v>2.1428571428571428</v>
      </c>
      <c r="AQ2701">
        <f t="shared" ca="1" si="1452"/>
        <v>12.857142857142856</v>
      </c>
      <c r="AR2701">
        <f t="shared" ca="1" si="1453"/>
        <v>10</v>
      </c>
      <c r="AS2701">
        <f ca="1">P2701/J2701</f>
        <v>3.5297516814074059E-2</v>
      </c>
    </row>
    <row r="2702" spans="1:45" x14ac:dyDescent="0.4">
      <c r="A2702">
        <f t="shared" si="1448"/>
        <v>201903</v>
      </c>
      <c r="B2702" t="s">
        <v>778</v>
      </c>
      <c r="C2702" t="s">
        <v>647</v>
      </c>
      <c r="D2702" t="str">
        <f t="shared" ca="1" si="1444"/>
        <v>I114</v>
      </c>
      <c r="E2702">
        <f t="shared" ca="1" si="1425"/>
        <v>11</v>
      </c>
      <c r="F2702">
        <f t="shared" ca="1" si="1426"/>
        <v>15</v>
      </c>
      <c r="G2702" t="str">
        <f t="shared" ca="1" si="1441"/>
        <v>S12</v>
      </c>
      <c r="H2702" t="str">
        <f t="shared" ca="1" si="1442"/>
        <v>S120</v>
      </c>
      <c r="I2702">
        <f ca="1">VLOOKUP(D2702,PRC!$A$2:$B$21,2,0)*E2702</f>
        <v>2640000</v>
      </c>
      <c r="J2702">
        <f t="shared" ca="1" si="1427"/>
        <v>2375996</v>
      </c>
      <c r="K2702">
        <f ca="1">VLOOKUP(D2702,PRC!$A$1:$C$21,3,0)*E2702</f>
        <v>1531200</v>
      </c>
      <c r="L2702">
        <f t="shared" ca="1" si="1428"/>
        <v>238000</v>
      </c>
      <c r="M2702">
        <f t="shared" ca="1" si="1429"/>
        <v>26000</v>
      </c>
      <c r="N2702">
        <f t="shared" ca="1" si="1430"/>
        <v>528000</v>
      </c>
      <c r="O2702">
        <f t="shared" ca="1" si="1431"/>
        <v>185000</v>
      </c>
      <c r="P2702">
        <f t="shared" ca="1" si="1447"/>
        <v>-132204</v>
      </c>
      <c r="Q2702">
        <f ca="1">IF(P2702&gt;0,1,0)</f>
        <v>0</v>
      </c>
      <c r="R2702">
        <f t="shared" ca="1" si="1432"/>
        <v>10</v>
      </c>
      <c r="S2702">
        <f t="shared" ca="1" si="1433"/>
        <v>9</v>
      </c>
      <c r="T2702">
        <f t="shared" ca="1" si="1434"/>
        <v>1</v>
      </c>
      <c r="U2702">
        <f t="shared" ca="1" si="1435"/>
        <v>20</v>
      </c>
      <c r="V2702">
        <f t="shared" ca="1" si="1436"/>
        <v>7</v>
      </c>
      <c r="X2702">
        <f t="shared" si="1438"/>
        <v>2702</v>
      </c>
      <c r="Y2702">
        <f t="shared" si="1439"/>
        <v>2452</v>
      </c>
      <c r="Z2702">
        <f t="shared" si="1440"/>
        <v>2453</v>
      </c>
      <c r="AA2702">
        <f t="shared" si="1437"/>
        <v>2951</v>
      </c>
      <c r="AB2702">
        <f t="shared" si="1449"/>
        <v>500</v>
      </c>
      <c r="AM2702" t="str">
        <f t="shared" si="1450"/>
        <v>201903LP</v>
      </c>
      <c r="AN2702">
        <f t="shared" ca="1" si="1445"/>
        <v>10.000151515151511</v>
      </c>
      <c r="AO2702">
        <f t="shared" ca="1" si="1446"/>
        <v>9.0151515151515156</v>
      </c>
      <c r="AP2702">
        <f t="shared" ca="1" si="1451"/>
        <v>0.98484848484848475</v>
      </c>
      <c r="AQ2702">
        <f t="shared" ca="1" si="1452"/>
        <v>20</v>
      </c>
      <c r="AR2702">
        <f t="shared" ca="1" si="1453"/>
        <v>7.0075757575757569</v>
      </c>
      <c r="AS2702">
        <f ca="1">P2702/J2702</f>
        <v>-5.5641507813986218E-2</v>
      </c>
    </row>
    <row r="2703" spans="1:45" x14ac:dyDescent="0.4">
      <c r="A2703">
        <f t="shared" si="1448"/>
        <v>201903</v>
      </c>
      <c r="B2703" t="s">
        <v>779</v>
      </c>
      <c r="C2703" t="s">
        <v>647</v>
      </c>
      <c r="D2703" t="str">
        <f t="shared" ca="1" si="1444"/>
        <v>I101</v>
      </c>
      <c r="E2703">
        <f t="shared" ca="1" si="1425"/>
        <v>10</v>
      </c>
      <c r="F2703">
        <f t="shared" ca="1" si="1426"/>
        <v>11</v>
      </c>
      <c r="G2703" t="str">
        <f t="shared" ca="1" si="1441"/>
        <v>S11</v>
      </c>
      <c r="H2703" t="str">
        <f t="shared" ca="1" si="1442"/>
        <v>S113</v>
      </c>
      <c r="I2703">
        <f ca="1">VLOOKUP(D2703,PRC!$A$2:$B$21,2,0)*E2703</f>
        <v>300000</v>
      </c>
      <c r="J2703">
        <f t="shared" ca="1" si="1427"/>
        <v>263996</v>
      </c>
      <c r="K2703">
        <f ca="1">VLOOKUP(D2703,PRC!$A$1:$C$21,3,0)*E2703</f>
        <v>156000</v>
      </c>
      <c r="L2703">
        <f t="shared" ca="1" si="1428"/>
        <v>15000</v>
      </c>
      <c r="M2703">
        <f t="shared" ca="1" si="1429"/>
        <v>3000</v>
      </c>
      <c r="N2703">
        <f t="shared" ca="1" si="1430"/>
        <v>54000</v>
      </c>
      <c r="O2703">
        <f t="shared" ca="1" si="1431"/>
        <v>18000</v>
      </c>
      <c r="P2703">
        <f t="shared" ca="1" si="1447"/>
        <v>17996</v>
      </c>
      <c r="Q2703">
        <f ca="1">IF(P2703&gt;0,1,0)</f>
        <v>1</v>
      </c>
      <c r="R2703">
        <f t="shared" ca="1" si="1432"/>
        <v>12</v>
      </c>
      <c r="S2703">
        <f t="shared" ca="1" si="1433"/>
        <v>5</v>
      </c>
      <c r="T2703">
        <f t="shared" ca="1" si="1434"/>
        <v>1</v>
      </c>
      <c r="U2703">
        <f t="shared" ca="1" si="1435"/>
        <v>18</v>
      </c>
      <c r="V2703">
        <f t="shared" ca="1" si="1436"/>
        <v>6</v>
      </c>
      <c r="X2703">
        <f t="shared" si="1438"/>
        <v>2703</v>
      </c>
      <c r="Y2703">
        <f t="shared" si="1439"/>
        <v>2452</v>
      </c>
      <c r="Z2703">
        <f t="shared" si="1440"/>
        <v>2453</v>
      </c>
      <c r="AA2703">
        <f t="shared" si="1437"/>
        <v>2951</v>
      </c>
      <c r="AB2703">
        <f t="shared" si="1449"/>
        <v>500</v>
      </c>
      <c r="AM2703" t="str">
        <f t="shared" si="1450"/>
        <v>201903LP</v>
      </c>
      <c r="AN2703">
        <f t="shared" ca="1" si="1445"/>
        <v>12.001333333333331</v>
      </c>
      <c r="AO2703">
        <f t="shared" ca="1" si="1446"/>
        <v>5</v>
      </c>
      <c r="AP2703">
        <f t="shared" ca="1" si="1451"/>
        <v>1</v>
      </c>
      <c r="AQ2703">
        <f t="shared" ca="1" si="1452"/>
        <v>18</v>
      </c>
      <c r="AR2703">
        <f t="shared" ca="1" si="1453"/>
        <v>6</v>
      </c>
      <c r="AS2703">
        <f ca="1">P2703/J2703</f>
        <v>6.8167699510598645E-2</v>
      </c>
    </row>
    <row r="2704" spans="1:45" x14ac:dyDescent="0.4">
      <c r="A2704">
        <f t="shared" si="1448"/>
        <v>201903</v>
      </c>
      <c r="B2704" t="s">
        <v>780</v>
      </c>
      <c r="C2704" t="s">
        <v>647</v>
      </c>
      <c r="D2704" t="str">
        <f t="shared" ca="1" si="1444"/>
        <v>I101</v>
      </c>
      <c r="E2704">
        <f t="shared" ca="1" si="1425"/>
        <v>13</v>
      </c>
      <c r="F2704">
        <f t="shared" ca="1" si="1426"/>
        <v>12</v>
      </c>
      <c r="G2704" t="str">
        <f t="shared" ca="1" si="1441"/>
        <v>S11</v>
      </c>
      <c r="H2704" t="str">
        <f t="shared" ca="1" si="1442"/>
        <v>S114</v>
      </c>
      <c r="I2704">
        <f ca="1">VLOOKUP(D2704,PRC!$A$2:$B$21,2,0)*E2704</f>
        <v>390000</v>
      </c>
      <c r="J2704">
        <f t="shared" ca="1" si="1427"/>
        <v>350996</v>
      </c>
      <c r="K2704">
        <f ca="1">VLOOKUP(D2704,PRC!$A$1:$C$21,3,0)*E2704</f>
        <v>202800</v>
      </c>
      <c r="L2704">
        <f t="shared" ca="1" si="1428"/>
        <v>35000</v>
      </c>
      <c r="M2704">
        <f t="shared" ca="1" si="1429"/>
        <v>4000</v>
      </c>
      <c r="N2704">
        <f t="shared" ca="1" si="1430"/>
        <v>70000</v>
      </c>
      <c r="O2704">
        <f t="shared" ca="1" si="1431"/>
        <v>31000</v>
      </c>
      <c r="P2704">
        <f t="shared" ca="1" si="1447"/>
        <v>8196</v>
      </c>
      <c r="Q2704">
        <f ca="1">IF(P2704&gt;0,1,0)</f>
        <v>1</v>
      </c>
      <c r="R2704">
        <f t="shared" ca="1" si="1432"/>
        <v>10</v>
      </c>
      <c r="S2704">
        <f t="shared" ca="1" si="1433"/>
        <v>9</v>
      </c>
      <c r="T2704">
        <f t="shared" ca="1" si="1434"/>
        <v>1</v>
      </c>
      <c r="U2704">
        <f t="shared" ca="1" si="1435"/>
        <v>18</v>
      </c>
      <c r="V2704">
        <f t="shared" ca="1" si="1436"/>
        <v>8</v>
      </c>
      <c r="X2704">
        <f t="shared" si="1438"/>
        <v>2704</v>
      </c>
      <c r="Y2704">
        <f t="shared" si="1439"/>
        <v>2452</v>
      </c>
      <c r="Z2704">
        <f t="shared" si="1440"/>
        <v>2453</v>
      </c>
      <c r="AA2704">
        <f t="shared" si="1437"/>
        <v>2951</v>
      </c>
      <c r="AB2704">
        <f t="shared" si="1449"/>
        <v>500</v>
      </c>
      <c r="AM2704" t="str">
        <f t="shared" si="1450"/>
        <v>201903LP</v>
      </c>
      <c r="AN2704">
        <f t="shared" ca="1" si="1445"/>
        <v>10.00102564102564</v>
      </c>
      <c r="AO2704">
        <f t="shared" ca="1" si="1446"/>
        <v>8.9743589743589745</v>
      </c>
      <c r="AP2704">
        <f t="shared" ca="1" si="1451"/>
        <v>1.0256410256410255</v>
      </c>
      <c r="AQ2704">
        <f t="shared" ca="1" si="1452"/>
        <v>17.948717948717949</v>
      </c>
      <c r="AR2704">
        <f t="shared" ca="1" si="1453"/>
        <v>7.948717948717948</v>
      </c>
      <c r="AS2704">
        <f ca="1">P2704/J2704</f>
        <v>2.3350693455196071E-2</v>
      </c>
    </row>
    <row r="2705" spans="1:45" x14ac:dyDescent="0.4">
      <c r="A2705">
        <f t="shared" si="1448"/>
        <v>201903</v>
      </c>
      <c r="B2705" t="s">
        <v>781</v>
      </c>
      <c r="C2705" t="s">
        <v>647</v>
      </c>
      <c r="D2705" t="str">
        <f t="shared" ca="1" si="1444"/>
        <v>I112</v>
      </c>
      <c r="E2705">
        <f t="shared" ca="1" si="1425"/>
        <v>12</v>
      </c>
      <c r="F2705">
        <f t="shared" ca="1" si="1426"/>
        <v>14</v>
      </c>
      <c r="G2705" t="str">
        <f t="shared" ca="1" si="1441"/>
        <v>S10</v>
      </c>
      <c r="H2705" t="str">
        <f t="shared" ca="1" si="1442"/>
        <v>S108</v>
      </c>
      <c r="I2705">
        <f ca="1">VLOOKUP(D2705,PRC!$A$2:$B$21,2,0)*E2705</f>
        <v>780000</v>
      </c>
      <c r="J2705">
        <f t="shared" ca="1" si="1427"/>
        <v>686396</v>
      </c>
      <c r="K2705">
        <f ca="1">VLOOKUP(D2705,PRC!$A$1:$C$21,3,0)*E2705</f>
        <v>390000</v>
      </c>
      <c r="L2705">
        <f t="shared" ca="1" si="1428"/>
        <v>39000</v>
      </c>
      <c r="M2705">
        <f t="shared" ca="1" si="1429"/>
        <v>8000</v>
      </c>
      <c r="N2705">
        <f t="shared" ca="1" si="1430"/>
        <v>117000</v>
      </c>
      <c r="O2705">
        <f t="shared" ca="1" si="1431"/>
        <v>62000</v>
      </c>
      <c r="P2705">
        <f t="shared" ca="1" si="1447"/>
        <v>70396</v>
      </c>
      <c r="Q2705">
        <f ca="1">IF(P2705&gt;0,1,0)</f>
        <v>1</v>
      </c>
      <c r="R2705">
        <f t="shared" ca="1" si="1432"/>
        <v>12</v>
      </c>
      <c r="S2705">
        <f t="shared" ca="1" si="1433"/>
        <v>5</v>
      </c>
      <c r="T2705">
        <f t="shared" ca="1" si="1434"/>
        <v>1</v>
      </c>
      <c r="U2705">
        <f t="shared" ca="1" si="1435"/>
        <v>15</v>
      </c>
      <c r="V2705">
        <f t="shared" ca="1" si="1436"/>
        <v>8</v>
      </c>
      <c r="X2705">
        <f t="shared" si="1438"/>
        <v>2705</v>
      </c>
      <c r="Y2705">
        <f t="shared" si="1439"/>
        <v>2452</v>
      </c>
      <c r="Z2705">
        <f t="shared" si="1440"/>
        <v>2453</v>
      </c>
      <c r="AA2705">
        <f t="shared" si="1437"/>
        <v>2951</v>
      </c>
      <c r="AB2705">
        <f t="shared" si="1449"/>
        <v>500</v>
      </c>
      <c r="AM2705" t="str">
        <f t="shared" si="1450"/>
        <v>201903LP</v>
      </c>
      <c r="AN2705">
        <f t="shared" ca="1" si="1445"/>
        <v>12.000512820512821</v>
      </c>
      <c r="AO2705">
        <f t="shared" ca="1" si="1446"/>
        <v>5</v>
      </c>
      <c r="AP2705">
        <f t="shared" ca="1" si="1451"/>
        <v>1.0256410256410255</v>
      </c>
      <c r="AQ2705">
        <f t="shared" ca="1" si="1452"/>
        <v>15</v>
      </c>
      <c r="AR2705">
        <f t="shared" ca="1" si="1453"/>
        <v>7.948717948717948</v>
      </c>
      <c r="AS2705">
        <f ca="1">P2705/J2705</f>
        <v>0.10255887272070351</v>
      </c>
    </row>
    <row r="2706" spans="1:45" x14ac:dyDescent="0.4">
      <c r="A2706">
        <f t="shared" si="1448"/>
        <v>201903</v>
      </c>
      <c r="B2706" t="s">
        <v>782</v>
      </c>
      <c r="C2706" t="s">
        <v>647</v>
      </c>
      <c r="D2706" t="str">
        <f t="shared" ca="1" si="1444"/>
        <v>I120</v>
      </c>
      <c r="E2706">
        <f t="shared" ca="1" si="1425"/>
        <v>15</v>
      </c>
      <c r="F2706">
        <f t="shared" ca="1" si="1426"/>
        <v>10</v>
      </c>
      <c r="G2706" t="str">
        <f t="shared" ca="1" si="1441"/>
        <v>S10</v>
      </c>
      <c r="H2706" t="str">
        <f t="shared" ca="1" si="1442"/>
        <v>S103</v>
      </c>
      <c r="I2706">
        <f ca="1">VLOOKUP(D2706,PRC!$A$2:$B$21,2,0)*E2706</f>
        <v>64500000</v>
      </c>
      <c r="J2706">
        <f t="shared" ca="1" si="1427"/>
        <v>57404996</v>
      </c>
      <c r="K2706">
        <f ca="1">VLOOKUP(D2706,PRC!$A$1:$C$21,3,0)*E2706</f>
        <v>29025000</v>
      </c>
      <c r="L2706">
        <f t="shared" ca="1" si="1428"/>
        <v>5805000</v>
      </c>
      <c r="M2706">
        <f t="shared" ca="1" si="1429"/>
        <v>1290000</v>
      </c>
      <c r="N2706">
        <f t="shared" ca="1" si="1430"/>
        <v>9675000</v>
      </c>
      <c r="O2706">
        <f t="shared" ca="1" si="1431"/>
        <v>4515000</v>
      </c>
      <c r="P2706">
        <f t="shared" ca="1" si="1447"/>
        <v>7094996</v>
      </c>
      <c r="Q2706">
        <f ca="1">IF(P2706&gt;0,1,0)</f>
        <v>1</v>
      </c>
      <c r="R2706">
        <f t="shared" ca="1" si="1432"/>
        <v>11</v>
      </c>
      <c r="S2706">
        <f t="shared" ca="1" si="1433"/>
        <v>9</v>
      </c>
      <c r="T2706">
        <f t="shared" ca="1" si="1434"/>
        <v>2</v>
      </c>
      <c r="U2706">
        <f t="shared" ca="1" si="1435"/>
        <v>15</v>
      </c>
      <c r="V2706">
        <f t="shared" ca="1" si="1436"/>
        <v>7</v>
      </c>
      <c r="X2706">
        <f t="shared" si="1438"/>
        <v>2706</v>
      </c>
      <c r="Y2706">
        <f t="shared" si="1439"/>
        <v>2452</v>
      </c>
      <c r="Z2706">
        <f t="shared" si="1440"/>
        <v>2453</v>
      </c>
      <c r="AA2706">
        <f t="shared" si="1437"/>
        <v>2951</v>
      </c>
      <c r="AB2706">
        <f t="shared" si="1449"/>
        <v>500</v>
      </c>
      <c r="AM2706" t="str">
        <f t="shared" si="1450"/>
        <v>201903LP</v>
      </c>
      <c r="AN2706">
        <f t="shared" ca="1" si="1445"/>
        <v>11.000006201550383</v>
      </c>
      <c r="AO2706">
        <f t="shared" ca="1" si="1446"/>
        <v>9</v>
      </c>
      <c r="AP2706">
        <f t="shared" ca="1" si="1451"/>
        <v>2</v>
      </c>
      <c r="AQ2706">
        <f t="shared" ca="1" si="1452"/>
        <v>15</v>
      </c>
      <c r="AR2706">
        <f t="shared" ca="1" si="1453"/>
        <v>7.0000000000000009</v>
      </c>
      <c r="AS2706">
        <f ca="1">P2706/J2706</f>
        <v>0.12359544454980886</v>
      </c>
    </row>
    <row r="2707" spans="1:45" x14ac:dyDescent="0.4">
      <c r="A2707">
        <f t="shared" si="1448"/>
        <v>201903</v>
      </c>
      <c r="B2707" t="s">
        <v>783</v>
      </c>
      <c r="C2707" t="s">
        <v>647</v>
      </c>
      <c r="D2707" t="str">
        <f t="shared" ca="1" si="1444"/>
        <v>I107</v>
      </c>
      <c r="E2707">
        <f t="shared" ref="E2707:E2770" ca="1" si="1454">RANDBETWEEN(INDIRECT("AD"&amp;Y2707),INDIRECT("AD"&amp;Z2707))</f>
        <v>11</v>
      </c>
      <c r="F2707">
        <f t="shared" ref="F2707:F2770" ca="1" si="1455">RANDBETWEEN(INDIRECT("AF"&amp;Y2707),INDIRECT("AF"&amp;Z2707))</f>
        <v>12</v>
      </c>
      <c r="G2707" t="str">
        <f t="shared" ca="1" si="1441"/>
        <v>S10</v>
      </c>
      <c r="H2707" t="str">
        <f t="shared" ca="1" si="1442"/>
        <v>S101</v>
      </c>
      <c r="I2707">
        <f ca="1">VLOOKUP(D2707,PRC!$A$2:$B$21,2,0)*E2707</f>
        <v>1650000</v>
      </c>
      <c r="J2707">
        <f t="shared" ref="J2707:J2770" ca="1" si="1456">I2707*(1-R2707/100)-4</f>
        <v>1451996</v>
      </c>
      <c r="K2707">
        <f ca="1">VLOOKUP(D2707,PRC!$A$1:$C$21,3,0)*E2707</f>
        <v>940500</v>
      </c>
      <c r="L2707">
        <f t="shared" ref="L2707:L2770" ca="1" si="1457">ROUND($I2707*S2707,-5)/100</f>
        <v>116000</v>
      </c>
      <c r="M2707">
        <f t="shared" ref="M2707:M2770" ca="1" si="1458">ROUND($I2707*T2707,-5)/100</f>
        <v>50000</v>
      </c>
      <c r="N2707">
        <f t="shared" ref="N2707:N2770" ca="1" si="1459">ROUND($I2707*U2707,-5)/100</f>
        <v>281000</v>
      </c>
      <c r="O2707">
        <f t="shared" ref="O2707:O2770" ca="1" si="1460">ROUND($I2707*V2707,-5)/100</f>
        <v>149000</v>
      </c>
      <c r="P2707">
        <f t="shared" ca="1" si="1447"/>
        <v>-84504</v>
      </c>
      <c r="Q2707">
        <f ca="1">IF(P2707&gt;0,1,0)</f>
        <v>0</v>
      </c>
      <c r="R2707">
        <f t="shared" ref="R2707:R2770" ca="1" si="1461">RANDBETWEEN(INDIRECT("AF"&amp;$Y2707),INDIRECT("AF"&amp;$Z2707))</f>
        <v>12</v>
      </c>
      <c r="S2707">
        <f t="shared" ref="S2707:S2770" ca="1" si="1462">RANDBETWEEN(INDIRECT("AG"&amp;$Y2707),INDIRECT("AG"&amp;$Z2707))</f>
        <v>7</v>
      </c>
      <c r="T2707">
        <f t="shared" ref="T2707:T2770" ca="1" si="1463">RANDBETWEEN(INDIRECT("AH"&amp;$Y2707),INDIRECT("AH"&amp;$Z2707))</f>
        <v>3</v>
      </c>
      <c r="U2707">
        <f t="shared" ref="U2707:U2770" ca="1" si="1464">RANDBETWEEN(INDIRECT("Ai"&amp;$Y2707),INDIRECT("Ai"&amp;$Z2707))</f>
        <v>17</v>
      </c>
      <c r="V2707">
        <f t="shared" ref="V2707:V2770" ca="1" si="1465">RANDBETWEEN(INDIRECT("Aj"&amp;$Y2707),INDIRECT("Aj"&amp;$Z2707))</f>
        <v>9</v>
      </c>
      <c r="X2707">
        <f t="shared" si="1438"/>
        <v>2707</v>
      </c>
      <c r="Y2707">
        <f t="shared" si="1439"/>
        <v>2452</v>
      </c>
      <c r="Z2707">
        <f t="shared" si="1440"/>
        <v>2453</v>
      </c>
      <c r="AA2707">
        <f t="shared" ref="AA2707:AA2770" si="1466">Y2707+AB2707-1</f>
        <v>2951</v>
      </c>
      <c r="AB2707">
        <f t="shared" si="1449"/>
        <v>500</v>
      </c>
      <c r="AM2707" t="str">
        <f t="shared" si="1450"/>
        <v>201903LP</v>
      </c>
      <c r="AN2707">
        <f t="shared" ca="1" si="1445"/>
        <v>12.000242424242424</v>
      </c>
      <c r="AO2707">
        <f t="shared" ca="1" si="1446"/>
        <v>7.0303030303030294</v>
      </c>
      <c r="AP2707">
        <f t="shared" ca="1" si="1451"/>
        <v>3.0303030303030303</v>
      </c>
      <c r="AQ2707">
        <f t="shared" ca="1" si="1452"/>
        <v>17.030303030303028</v>
      </c>
      <c r="AR2707">
        <f t="shared" ca="1" si="1453"/>
        <v>9.0303030303030294</v>
      </c>
      <c r="AS2707">
        <f ca="1">P2707/J2707</f>
        <v>-5.8198507433904777E-2</v>
      </c>
    </row>
    <row r="2708" spans="1:45" x14ac:dyDescent="0.4">
      <c r="A2708">
        <f t="shared" si="1448"/>
        <v>201903</v>
      </c>
      <c r="B2708" t="s">
        <v>784</v>
      </c>
      <c r="C2708" t="s">
        <v>647</v>
      </c>
      <c r="D2708" t="str">
        <f t="shared" ca="1" si="1444"/>
        <v>I108</v>
      </c>
      <c r="E2708">
        <f t="shared" ca="1" si="1454"/>
        <v>13</v>
      </c>
      <c r="F2708">
        <f t="shared" ca="1" si="1455"/>
        <v>14</v>
      </c>
      <c r="G2708" t="str">
        <f t="shared" ca="1" si="1441"/>
        <v>S10</v>
      </c>
      <c r="H2708" t="str">
        <f t="shared" ca="1" si="1442"/>
        <v>S101</v>
      </c>
      <c r="I2708">
        <f ca="1">VLOOKUP(D2708,PRC!$A$2:$B$21,2,0)*E2708</f>
        <v>520000</v>
      </c>
      <c r="J2708">
        <f t="shared" ca="1" si="1456"/>
        <v>447196</v>
      </c>
      <c r="K2708">
        <f ca="1">VLOOKUP(D2708,PRC!$A$1:$C$21,3,0)*E2708</f>
        <v>239200</v>
      </c>
      <c r="L2708">
        <f t="shared" ca="1" si="1457"/>
        <v>47000</v>
      </c>
      <c r="M2708">
        <f t="shared" ca="1" si="1458"/>
        <v>5000</v>
      </c>
      <c r="N2708">
        <f t="shared" ca="1" si="1459"/>
        <v>99000</v>
      </c>
      <c r="O2708">
        <f t="shared" ca="1" si="1460"/>
        <v>26000</v>
      </c>
      <c r="P2708">
        <f t="shared" ca="1" si="1447"/>
        <v>30996</v>
      </c>
      <c r="Q2708">
        <f ca="1">IF(P2708&gt;0,1,0)</f>
        <v>1</v>
      </c>
      <c r="R2708">
        <f t="shared" ca="1" si="1461"/>
        <v>14</v>
      </c>
      <c r="S2708">
        <f t="shared" ca="1" si="1462"/>
        <v>9</v>
      </c>
      <c r="T2708">
        <f t="shared" ca="1" si="1463"/>
        <v>1</v>
      </c>
      <c r="U2708">
        <f t="shared" ca="1" si="1464"/>
        <v>19</v>
      </c>
      <c r="V2708">
        <f t="shared" ca="1" si="1465"/>
        <v>5</v>
      </c>
      <c r="X2708">
        <f t="shared" ref="X2708:X2771" si="1467">X2707+1</f>
        <v>2708</v>
      </c>
      <c r="Y2708">
        <f t="shared" ref="Y2708:Y2771" si="1468">IF(C2708=C2707,Y2707,X2708)</f>
        <v>2452</v>
      </c>
      <c r="Z2708">
        <f t="shared" ref="Z2708:Z2771" si="1469">Y2708+1</f>
        <v>2453</v>
      </c>
      <c r="AA2708">
        <f t="shared" si="1466"/>
        <v>2951</v>
      </c>
      <c r="AB2708">
        <f t="shared" si="1449"/>
        <v>500</v>
      </c>
      <c r="AM2708" t="str">
        <f t="shared" si="1450"/>
        <v>201903LP</v>
      </c>
      <c r="AN2708">
        <f t="shared" ca="1" si="1445"/>
        <v>14.000769230769228</v>
      </c>
      <c r="AO2708">
        <f t="shared" ca="1" si="1446"/>
        <v>9.0384615384615383</v>
      </c>
      <c r="AP2708">
        <f t="shared" ca="1" si="1451"/>
        <v>0.96153846153846156</v>
      </c>
      <c r="AQ2708">
        <f t="shared" ca="1" si="1452"/>
        <v>19.038461538461537</v>
      </c>
      <c r="AR2708">
        <f t="shared" ca="1" si="1453"/>
        <v>5</v>
      </c>
      <c r="AS2708">
        <f ca="1">P2708/J2708</f>
        <v>6.9311890088462336E-2</v>
      </c>
    </row>
    <row r="2709" spans="1:45" x14ac:dyDescent="0.4">
      <c r="A2709">
        <f t="shared" si="1448"/>
        <v>201903</v>
      </c>
      <c r="B2709" t="s">
        <v>785</v>
      </c>
      <c r="C2709" t="s">
        <v>647</v>
      </c>
      <c r="D2709" t="str">
        <f t="shared" ca="1" si="1444"/>
        <v>I119</v>
      </c>
      <c r="E2709">
        <f t="shared" ca="1" si="1454"/>
        <v>8</v>
      </c>
      <c r="F2709">
        <f t="shared" ca="1" si="1455"/>
        <v>14</v>
      </c>
      <c r="G2709" t="str">
        <f t="shared" ref="G2709:G2772" ca="1" si="1470">LEFT(H2709,3)</f>
        <v>S11</v>
      </c>
      <c r="H2709" t="str">
        <f t="shared" ref="H2709:H2772" ca="1" si="1471">"S"&amp;RANDBETWEEN(101,120)</f>
        <v>S114</v>
      </c>
      <c r="I2709">
        <f ca="1">VLOOKUP(D2709,PRC!$A$2:$B$21,2,0)*E2709</f>
        <v>760000</v>
      </c>
      <c r="J2709">
        <f t="shared" ca="1" si="1456"/>
        <v>661196</v>
      </c>
      <c r="K2709">
        <f ca="1">VLOOKUP(D2709,PRC!$A$1:$C$21,3,0)*E2709</f>
        <v>364800</v>
      </c>
      <c r="L2709">
        <f t="shared" ca="1" si="1457"/>
        <v>38000</v>
      </c>
      <c r="M2709">
        <f t="shared" ca="1" si="1458"/>
        <v>8000</v>
      </c>
      <c r="N2709">
        <f t="shared" ca="1" si="1459"/>
        <v>84000</v>
      </c>
      <c r="O2709">
        <f t="shared" ca="1" si="1460"/>
        <v>76000</v>
      </c>
      <c r="P2709">
        <f t="shared" ca="1" si="1447"/>
        <v>90396</v>
      </c>
      <c r="Q2709">
        <f ca="1">IF(P2709&gt;0,1,0)</f>
        <v>1</v>
      </c>
      <c r="R2709">
        <f t="shared" ca="1" si="1461"/>
        <v>13</v>
      </c>
      <c r="S2709">
        <f t="shared" ca="1" si="1462"/>
        <v>5</v>
      </c>
      <c r="T2709">
        <f t="shared" ca="1" si="1463"/>
        <v>1</v>
      </c>
      <c r="U2709">
        <f t="shared" ca="1" si="1464"/>
        <v>11</v>
      </c>
      <c r="V2709">
        <f t="shared" ca="1" si="1465"/>
        <v>10</v>
      </c>
      <c r="X2709">
        <f t="shared" si="1467"/>
        <v>2709</v>
      </c>
      <c r="Y2709">
        <f t="shared" si="1468"/>
        <v>2452</v>
      </c>
      <c r="Z2709">
        <f t="shared" si="1469"/>
        <v>2453</v>
      </c>
      <c r="AA2709">
        <f t="shared" si="1466"/>
        <v>2951</v>
      </c>
      <c r="AB2709">
        <f t="shared" si="1449"/>
        <v>500</v>
      </c>
      <c r="AM2709" t="str">
        <f t="shared" si="1450"/>
        <v>201903LP</v>
      </c>
      <c r="AN2709">
        <f t="shared" ca="1" si="1445"/>
        <v>13.000526315789473</v>
      </c>
      <c r="AO2709">
        <f t="shared" ca="1" si="1446"/>
        <v>5</v>
      </c>
      <c r="AP2709">
        <f t="shared" ca="1" si="1451"/>
        <v>1.0526315789473684</v>
      </c>
      <c r="AQ2709">
        <f t="shared" ca="1" si="1452"/>
        <v>11.052631578947368</v>
      </c>
      <c r="AR2709">
        <f t="shared" ca="1" si="1453"/>
        <v>10</v>
      </c>
      <c r="AS2709">
        <f ca="1">P2709/J2709</f>
        <v>0.13671589059824923</v>
      </c>
    </row>
    <row r="2710" spans="1:45" x14ac:dyDescent="0.4">
      <c r="A2710">
        <f t="shared" si="1448"/>
        <v>201903</v>
      </c>
      <c r="B2710" t="s">
        <v>786</v>
      </c>
      <c r="C2710" t="s">
        <v>647</v>
      </c>
      <c r="D2710" t="str">
        <f t="shared" ref="D2710:D2773" ca="1" si="1472">"I"&amp;RANDBETWEEN(101,120)</f>
        <v>I103</v>
      </c>
      <c r="E2710">
        <f t="shared" ca="1" si="1454"/>
        <v>8</v>
      </c>
      <c r="F2710">
        <f t="shared" ca="1" si="1455"/>
        <v>12</v>
      </c>
      <c r="G2710" t="str">
        <f t="shared" ca="1" si="1470"/>
        <v>S11</v>
      </c>
      <c r="H2710" t="str">
        <f t="shared" ca="1" si="1471"/>
        <v>S111</v>
      </c>
      <c r="I2710">
        <f ca="1">VLOOKUP(D2710,PRC!$A$2:$B$21,2,0)*E2710</f>
        <v>400000</v>
      </c>
      <c r="J2710">
        <f t="shared" ca="1" si="1456"/>
        <v>355996</v>
      </c>
      <c r="K2710">
        <f ca="1">VLOOKUP(D2710,PRC!$A$1:$C$21,3,0)*E2710</f>
        <v>228000</v>
      </c>
      <c r="L2710">
        <f t="shared" ca="1" si="1457"/>
        <v>36000</v>
      </c>
      <c r="M2710">
        <f t="shared" ca="1" si="1458"/>
        <v>12000</v>
      </c>
      <c r="N2710">
        <f t="shared" ca="1" si="1459"/>
        <v>52000</v>
      </c>
      <c r="O2710">
        <f t="shared" ca="1" si="1460"/>
        <v>36000</v>
      </c>
      <c r="P2710">
        <f t="shared" ca="1" si="1447"/>
        <v>-8004</v>
      </c>
      <c r="Q2710">
        <f ca="1">IF(P2710&gt;0,1,0)</f>
        <v>0</v>
      </c>
      <c r="R2710">
        <f t="shared" ca="1" si="1461"/>
        <v>11</v>
      </c>
      <c r="S2710">
        <f t="shared" ca="1" si="1462"/>
        <v>9</v>
      </c>
      <c r="T2710">
        <f t="shared" ca="1" si="1463"/>
        <v>3</v>
      </c>
      <c r="U2710">
        <f t="shared" ca="1" si="1464"/>
        <v>13</v>
      </c>
      <c r="V2710">
        <f t="shared" ca="1" si="1465"/>
        <v>9</v>
      </c>
      <c r="X2710">
        <f t="shared" si="1467"/>
        <v>2710</v>
      </c>
      <c r="Y2710">
        <f t="shared" si="1468"/>
        <v>2452</v>
      </c>
      <c r="Z2710">
        <f t="shared" si="1469"/>
        <v>2453</v>
      </c>
      <c r="AA2710">
        <f t="shared" si="1466"/>
        <v>2951</v>
      </c>
      <c r="AB2710">
        <f t="shared" si="1449"/>
        <v>500</v>
      </c>
      <c r="AM2710" t="str">
        <f t="shared" si="1450"/>
        <v>201903LP</v>
      </c>
      <c r="AN2710">
        <f t="shared" ref="AN2710:AN2773" ca="1" si="1473">(1-J2710/I2710)*100</f>
        <v>11.001000000000005</v>
      </c>
      <c r="AO2710">
        <f t="shared" ref="AO2710:AO2773" ca="1" si="1474">L2710/$I2710*100</f>
        <v>9</v>
      </c>
      <c r="AP2710">
        <f t="shared" ca="1" si="1451"/>
        <v>3</v>
      </c>
      <c r="AQ2710">
        <f t="shared" ca="1" si="1452"/>
        <v>13</v>
      </c>
      <c r="AR2710">
        <f t="shared" ca="1" si="1453"/>
        <v>9</v>
      </c>
      <c r="AS2710">
        <f ca="1">P2710/J2710</f>
        <v>-2.2483398689872921E-2</v>
      </c>
    </row>
    <row r="2711" spans="1:45" x14ac:dyDescent="0.4">
      <c r="A2711">
        <f t="shared" si="1448"/>
        <v>201903</v>
      </c>
      <c r="B2711" t="s">
        <v>787</v>
      </c>
      <c r="C2711" t="s">
        <v>647</v>
      </c>
      <c r="D2711" t="str">
        <f t="shared" ca="1" si="1472"/>
        <v>I110</v>
      </c>
      <c r="E2711">
        <f t="shared" ca="1" si="1454"/>
        <v>13</v>
      </c>
      <c r="F2711">
        <f t="shared" ca="1" si="1455"/>
        <v>13</v>
      </c>
      <c r="G2711" t="str">
        <f t="shared" ca="1" si="1470"/>
        <v>S10</v>
      </c>
      <c r="H2711" t="str">
        <f t="shared" ca="1" si="1471"/>
        <v>S103</v>
      </c>
      <c r="I2711">
        <f ca="1">VLOOKUP(D2711,PRC!$A$2:$B$21,2,0)*E2711</f>
        <v>3900000</v>
      </c>
      <c r="J2711">
        <f t="shared" ca="1" si="1456"/>
        <v>3353996</v>
      </c>
      <c r="K2711">
        <f ca="1">VLOOKUP(D2711,PRC!$A$1:$C$21,3,0)*E2711</f>
        <v>1794000</v>
      </c>
      <c r="L2711">
        <f t="shared" ca="1" si="1457"/>
        <v>234000</v>
      </c>
      <c r="M2711">
        <f t="shared" ca="1" si="1458"/>
        <v>117000</v>
      </c>
      <c r="N2711">
        <f t="shared" ca="1" si="1459"/>
        <v>468000</v>
      </c>
      <c r="O2711">
        <f t="shared" ca="1" si="1460"/>
        <v>234000</v>
      </c>
      <c r="P2711">
        <f t="shared" ca="1" si="1447"/>
        <v>506996</v>
      </c>
      <c r="Q2711">
        <f ca="1">IF(P2711&gt;0,1,0)</f>
        <v>1</v>
      </c>
      <c r="R2711">
        <f t="shared" ca="1" si="1461"/>
        <v>14</v>
      </c>
      <c r="S2711">
        <f t="shared" ca="1" si="1462"/>
        <v>6</v>
      </c>
      <c r="T2711">
        <f t="shared" ca="1" si="1463"/>
        <v>3</v>
      </c>
      <c r="U2711">
        <f t="shared" ca="1" si="1464"/>
        <v>12</v>
      </c>
      <c r="V2711">
        <f t="shared" ca="1" si="1465"/>
        <v>6</v>
      </c>
      <c r="X2711">
        <f t="shared" si="1467"/>
        <v>2711</v>
      </c>
      <c r="Y2711">
        <f t="shared" si="1468"/>
        <v>2452</v>
      </c>
      <c r="Z2711">
        <f t="shared" si="1469"/>
        <v>2453</v>
      </c>
      <c r="AA2711">
        <f t="shared" si="1466"/>
        <v>2951</v>
      </c>
      <c r="AB2711">
        <f t="shared" si="1449"/>
        <v>500</v>
      </c>
      <c r="AM2711" t="str">
        <f t="shared" si="1450"/>
        <v>201903LP</v>
      </c>
      <c r="AN2711">
        <f t="shared" ca="1" si="1473"/>
        <v>14.000102564102567</v>
      </c>
      <c r="AO2711">
        <f t="shared" ca="1" si="1474"/>
        <v>6</v>
      </c>
      <c r="AP2711">
        <f t="shared" ca="1" si="1451"/>
        <v>3</v>
      </c>
      <c r="AQ2711">
        <f t="shared" ca="1" si="1452"/>
        <v>12</v>
      </c>
      <c r="AR2711">
        <f t="shared" ca="1" si="1453"/>
        <v>6</v>
      </c>
      <c r="AS2711">
        <f ca="1">P2711/J2711</f>
        <v>0.1511617783682509</v>
      </c>
    </row>
    <row r="2712" spans="1:45" x14ac:dyDescent="0.4">
      <c r="A2712">
        <f t="shared" si="1448"/>
        <v>201903</v>
      </c>
      <c r="B2712" t="s">
        <v>788</v>
      </c>
      <c r="C2712" t="s">
        <v>647</v>
      </c>
      <c r="D2712" t="str">
        <f t="shared" ca="1" si="1472"/>
        <v>I118</v>
      </c>
      <c r="E2712">
        <f t="shared" ca="1" si="1454"/>
        <v>14</v>
      </c>
      <c r="F2712">
        <f t="shared" ca="1" si="1455"/>
        <v>15</v>
      </c>
      <c r="G2712" t="str">
        <f t="shared" ca="1" si="1470"/>
        <v>S11</v>
      </c>
      <c r="H2712" t="str">
        <f t="shared" ca="1" si="1471"/>
        <v>S116</v>
      </c>
      <c r="I2712">
        <f ca="1">VLOOKUP(D2712,PRC!$A$2:$B$21,2,0)*E2712</f>
        <v>7420000</v>
      </c>
      <c r="J2712">
        <f t="shared" ca="1" si="1456"/>
        <v>6306996</v>
      </c>
      <c r="K2712">
        <f ca="1">VLOOKUP(D2712,PRC!$A$1:$C$21,3,0)*E2712</f>
        <v>3116400</v>
      </c>
      <c r="L2712">
        <f t="shared" ca="1" si="1457"/>
        <v>519000</v>
      </c>
      <c r="M2712">
        <f t="shared" ca="1" si="1458"/>
        <v>74000</v>
      </c>
      <c r="N2712">
        <f t="shared" ca="1" si="1459"/>
        <v>1261000</v>
      </c>
      <c r="O2712">
        <f t="shared" ca="1" si="1460"/>
        <v>668000</v>
      </c>
      <c r="P2712">
        <f t="shared" ca="1" si="1447"/>
        <v>668596</v>
      </c>
      <c r="Q2712">
        <f ca="1">IF(P2712&gt;0,1,0)</f>
        <v>1</v>
      </c>
      <c r="R2712">
        <f t="shared" ca="1" si="1461"/>
        <v>15</v>
      </c>
      <c r="S2712">
        <f t="shared" ca="1" si="1462"/>
        <v>7</v>
      </c>
      <c r="T2712">
        <f t="shared" ca="1" si="1463"/>
        <v>1</v>
      </c>
      <c r="U2712">
        <f t="shared" ca="1" si="1464"/>
        <v>17</v>
      </c>
      <c r="V2712">
        <f t="shared" ca="1" si="1465"/>
        <v>9</v>
      </c>
      <c r="X2712">
        <f t="shared" si="1467"/>
        <v>2712</v>
      </c>
      <c r="Y2712">
        <f t="shared" si="1468"/>
        <v>2452</v>
      </c>
      <c r="Z2712">
        <f t="shared" si="1469"/>
        <v>2453</v>
      </c>
      <c r="AA2712">
        <f t="shared" si="1466"/>
        <v>2951</v>
      </c>
      <c r="AB2712">
        <f t="shared" si="1449"/>
        <v>500</v>
      </c>
      <c r="AM2712" t="str">
        <f t="shared" si="1450"/>
        <v>201903LP</v>
      </c>
      <c r="AN2712">
        <f t="shared" ca="1" si="1473"/>
        <v>15.000053908355792</v>
      </c>
      <c r="AO2712">
        <f t="shared" ca="1" si="1474"/>
        <v>6.9946091644204857</v>
      </c>
      <c r="AP2712">
        <f t="shared" ca="1" si="1451"/>
        <v>0.99730458221024254</v>
      </c>
      <c r="AQ2712">
        <f t="shared" ca="1" si="1452"/>
        <v>16.994609164420485</v>
      </c>
      <c r="AR2712">
        <f t="shared" ca="1" si="1453"/>
        <v>9.0026954177897576</v>
      </c>
      <c r="AS2712">
        <f ca="1">P2712/J2712</f>
        <v>0.10600862914769567</v>
      </c>
    </row>
    <row r="2713" spans="1:45" x14ac:dyDescent="0.4">
      <c r="A2713">
        <f t="shared" si="1448"/>
        <v>201903</v>
      </c>
      <c r="B2713" t="s">
        <v>789</v>
      </c>
      <c r="C2713" t="s">
        <v>647</v>
      </c>
      <c r="D2713" t="str">
        <f t="shared" ca="1" si="1472"/>
        <v>I117</v>
      </c>
      <c r="E2713">
        <f t="shared" ca="1" si="1454"/>
        <v>15</v>
      </c>
      <c r="F2713">
        <f t="shared" ca="1" si="1455"/>
        <v>14</v>
      </c>
      <c r="G2713" t="str">
        <f t="shared" ca="1" si="1470"/>
        <v>S11</v>
      </c>
      <c r="H2713" t="str">
        <f t="shared" ca="1" si="1471"/>
        <v>S116</v>
      </c>
      <c r="I2713">
        <f ca="1">VLOOKUP(D2713,PRC!$A$2:$B$21,2,0)*E2713</f>
        <v>37500000</v>
      </c>
      <c r="J2713">
        <f t="shared" ca="1" si="1456"/>
        <v>31874996</v>
      </c>
      <c r="K2713">
        <f ca="1">VLOOKUP(D2713,PRC!$A$1:$C$21,3,0)*E2713</f>
        <v>17250000</v>
      </c>
      <c r="L2713">
        <f t="shared" ca="1" si="1457"/>
        <v>1875000</v>
      </c>
      <c r="M2713">
        <f t="shared" ca="1" si="1458"/>
        <v>750000</v>
      </c>
      <c r="N2713">
        <f t="shared" ca="1" si="1459"/>
        <v>6375000</v>
      </c>
      <c r="O2713">
        <f t="shared" ca="1" si="1460"/>
        <v>1875000</v>
      </c>
      <c r="P2713">
        <f t="shared" ca="1" si="1447"/>
        <v>3749996</v>
      </c>
      <c r="Q2713">
        <f ca="1">IF(P2713&gt;0,1,0)</f>
        <v>1</v>
      </c>
      <c r="R2713">
        <f t="shared" ca="1" si="1461"/>
        <v>15</v>
      </c>
      <c r="S2713">
        <f t="shared" ca="1" si="1462"/>
        <v>5</v>
      </c>
      <c r="T2713">
        <f t="shared" ca="1" si="1463"/>
        <v>2</v>
      </c>
      <c r="U2713">
        <f t="shared" ca="1" si="1464"/>
        <v>17</v>
      </c>
      <c r="V2713">
        <f t="shared" ca="1" si="1465"/>
        <v>5</v>
      </c>
      <c r="X2713">
        <f t="shared" si="1467"/>
        <v>2713</v>
      </c>
      <c r="Y2713">
        <f t="shared" si="1468"/>
        <v>2452</v>
      </c>
      <c r="Z2713">
        <f t="shared" si="1469"/>
        <v>2453</v>
      </c>
      <c r="AA2713">
        <f t="shared" si="1466"/>
        <v>2951</v>
      </c>
      <c r="AB2713">
        <f t="shared" si="1449"/>
        <v>500</v>
      </c>
      <c r="AM2713" t="str">
        <f t="shared" si="1450"/>
        <v>201903LP</v>
      </c>
      <c r="AN2713">
        <f t="shared" ca="1" si="1473"/>
        <v>15.000010666666663</v>
      </c>
      <c r="AO2713">
        <f t="shared" ca="1" si="1474"/>
        <v>5</v>
      </c>
      <c r="AP2713">
        <f t="shared" ca="1" si="1451"/>
        <v>2</v>
      </c>
      <c r="AQ2713">
        <f t="shared" ca="1" si="1452"/>
        <v>17</v>
      </c>
      <c r="AR2713">
        <f t="shared" ca="1" si="1453"/>
        <v>5</v>
      </c>
      <c r="AS2713">
        <f ca="1">P2713/J2713</f>
        <v>0.11764694809687191</v>
      </c>
    </row>
    <row r="2714" spans="1:45" x14ac:dyDescent="0.4">
      <c r="A2714">
        <f t="shared" si="1448"/>
        <v>201903</v>
      </c>
      <c r="B2714" t="s">
        <v>790</v>
      </c>
      <c r="C2714" t="s">
        <v>647</v>
      </c>
      <c r="D2714" t="str">
        <f t="shared" ca="1" si="1472"/>
        <v>I109</v>
      </c>
      <c r="E2714">
        <f t="shared" ca="1" si="1454"/>
        <v>8</v>
      </c>
      <c r="F2714">
        <f t="shared" ca="1" si="1455"/>
        <v>10</v>
      </c>
      <c r="G2714" t="str">
        <f t="shared" ca="1" si="1470"/>
        <v>S10</v>
      </c>
      <c r="H2714" t="str">
        <f t="shared" ca="1" si="1471"/>
        <v>S107</v>
      </c>
      <c r="I2714">
        <f ca="1">VLOOKUP(D2714,PRC!$A$2:$B$21,2,0)*E2714</f>
        <v>4000000</v>
      </c>
      <c r="J2714">
        <f t="shared" ca="1" si="1456"/>
        <v>3599996</v>
      </c>
      <c r="K2714">
        <f ca="1">VLOOKUP(D2714,PRC!$A$1:$C$21,3,0)*E2714</f>
        <v>1600000</v>
      </c>
      <c r="L2714">
        <f t="shared" ca="1" si="1457"/>
        <v>240000</v>
      </c>
      <c r="M2714">
        <f t="shared" ca="1" si="1458"/>
        <v>120000</v>
      </c>
      <c r="N2714">
        <f t="shared" ca="1" si="1459"/>
        <v>440000</v>
      </c>
      <c r="O2714">
        <f t="shared" ca="1" si="1460"/>
        <v>200000</v>
      </c>
      <c r="P2714">
        <f t="shared" ca="1" si="1447"/>
        <v>999996</v>
      </c>
      <c r="Q2714">
        <f ca="1">IF(P2714&gt;0,1,0)</f>
        <v>1</v>
      </c>
      <c r="R2714">
        <f t="shared" ca="1" si="1461"/>
        <v>10</v>
      </c>
      <c r="S2714">
        <f t="shared" ca="1" si="1462"/>
        <v>6</v>
      </c>
      <c r="T2714">
        <f t="shared" ca="1" si="1463"/>
        <v>3</v>
      </c>
      <c r="U2714">
        <f t="shared" ca="1" si="1464"/>
        <v>11</v>
      </c>
      <c r="V2714">
        <f t="shared" ca="1" si="1465"/>
        <v>5</v>
      </c>
      <c r="X2714">
        <f t="shared" si="1467"/>
        <v>2714</v>
      </c>
      <c r="Y2714">
        <f t="shared" si="1468"/>
        <v>2452</v>
      </c>
      <c r="Z2714">
        <f t="shared" si="1469"/>
        <v>2453</v>
      </c>
      <c r="AA2714">
        <f t="shared" si="1466"/>
        <v>2951</v>
      </c>
      <c r="AB2714">
        <f t="shared" si="1449"/>
        <v>500</v>
      </c>
      <c r="AM2714" t="str">
        <f t="shared" si="1450"/>
        <v>201903LP</v>
      </c>
      <c r="AN2714">
        <f t="shared" ca="1" si="1473"/>
        <v>10.0001</v>
      </c>
      <c r="AO2714">
        <f t="shared" ca="1" si="1474"/>
        <v>6</v>
      </c>
      <c r="AP2714">
        <f t="shared" ca="1" si="1451"/>
        <v>3</v>
      </c>
      <c r="AQ2714">
        <f t="shared" ca="1" si="1452"/>
        <v>11</v>
      </c>
      <c r="AR2714">
        <f t="shared" ca="1" si="1453"/>
        <v>5</v>
      </c>
      <c r="AS2714">
        <f ca="1">P2714/J2714</f>
        <v>0.27777697530775036</v>
      </c>
    </row>
    <row r="2715" spans="1:45" x14ac:dyDescent="0.4">
      <c r="A2715">
        <f t="shared" si="1448"/>
        <v>201903</v>
      </c>
      <c r="B2715" t="s">
        <v>791</v>
      </c>
      <c r="C2715" t="s">
        <v>647</v>
      </c>
      <c r="D2715" t="str">
        <f t="shared" ca="1" si="1472"/>
        <v>I117</v>
      </c>
      <c r="E2715">
        <f t="shared" ca="1" si="1454"/>
        <v>12</v>
      </c>
      <c r="F2715">
        <f t="shared" ca="1" si="1455"/>
        <v>10</v>
      </c>
      <c r="G2715" t="str">
        <f t="shared" ca="1" si="1470"/>
        <v>S10</v>
      </c>
      <c r="H2715" t="str">
        <f t="shared" ca="1" si="1471"/>
        <v>S101</v>
      </c>
      <c r="I2715">
        <f ca="1">VLOOKUP(D2715,PRC!$A$2:$B$21,2,0)*E2715</f>
        <v>30000000</v>
      </c>
      <c r="J2715">
        <f t="shared" ca="1" si="1456"/>
        <v>25799996</v>
      </c>
      <c r="K2715">
        <f ca="1">VLOOKUP(D2715,PRC!$A$1:$C$21,3,0)*E2715</f>
        <v>13800000</v>
      </c>
      <c r="L2715">
        <f t="shared" ca="1" si="1457"/>
        <v>1500000</v>
      </c>
      <c r="M2715">
        <f t="shared" ca="1" si="1458"/>
        <v>600000</v>
      </c>
      <c r="N2715">
        <f t="shared" ca="1" si="1459"/>
        <v>5700000</v>
      </c>
      <c r="O2715">
        <f t="shared" ca="1" si="1460"/>
        <v>2400000</v>
      </c>
      <c r="P2715">
        <f t="shared" ca="1" si="1447"/>
        <v>1799996</v>
      </c>
      <c r="Q2715">
        <f ca="1">IF(P2715&gt;0,1,0)</f>
        <v>1</v>
      </c>
      <c r="R2715">
        <f t="shared" ca="1" si="1461"/>
        <v>14</v>
      </c>
      <c r="S2715">
        <f t="shared" ca="1" si="1462"/>
        <v>5</v>
      </c>
      <c r="T2715">
        <f t="shared" ca="1" si="1463"/>
        <v>2</v>
      </c>
      <c r="U2715">
        <f t="shared" ca="1" si="1464"/>
        <v>19</v>
      </c>
      <c r="V2715">
        <f t="shared" ca="1" si="1465"/>
        <v>8</v>
      </c>
      <c r="X2715">
        <f t="shared" si="1467"/>
        <v>2715</v>
      </c>
      <c r="Y2715">
        <f t="shared" si="1468"/>
        <v>2452</v>
      </c>
      <c r="Z2715">
        <f t="shared" si="1469"/>
        <v>2453</v>
      </c>
      <c r="AA2715">
        <f t="shared" si="1466"/>
        <v>2951</v>
      </c>
      <c r="AB2715">
        <f t="shared" si="1449"/>
        <v>500</v>
      </c>
      <c r="AM2715" t="str">
        <f t="shared" si="1450"/>
        <v>201903LP</v>
      </c>
      <c r="AN2715">
        <f t="shared" ca="1" si="1473"/>
        <v>14.000013333333339</v>
      </c>
      <c r="AO2715">
        <f t="shared" ca="1" si="1474"/>
        <v>5</v>
      </c>
      <c r="AP2715">
        <f t="shared" ca="1" si="1451"/>
        <v>2</v>
      </c>
      <c r="AQ2715">
        <f t="shared" ca="1" si="1452"/>
        <v>19</v>
      </c>
      <c r="AR2715">
        <f t="shared" ca="1" si="1453"/>
        <v>8</v>
      </c>
      <c r="AS2715">
        <f ca="1">P2715/J2715</f>
        <v>6.976729763834072E-2</v>
      </c>
    </row>
    <row r="2716" spans="1:45" x14ac:dyDescent="0.4">
      <c r="A2716">
        <f t="shared" si="1448"/>
        <v>201903</v>
      </c>
      <c r="B2716" t="s">
        <v>792</v>
      </c>
      <c r="C2716" t="s">
        <v>647</v>
      </c>
      <c r="D2716" t="str">
        <f t="shared" ca="1" si="1472"/>
        <v>I105</v>
      </c>
      <c r="E2716">
        <f t="shared" ca="1" si="1454"/>
        <v>12</v>
      </c>
      <c r="F2716">
        <f t="shared" ca="1" si="1455"/>
        <v>12</v>
      </c>
      <c r="G2716" t="str">
        <f t="shared" ca="1" si="1470"/>
        <v>S10</v>
      </c>
      <c r="H2716" t="str">
        <f t="shared" ca="1" si="1471"/>
        <v>S101</v>
      </c>
      <c r="I2716">
        <f ca="1">VLOOKUP(D2716,PRC!$A$2:$B$21,2,0)*E2716</f>
        <v>1200000</v>
      </c>
      <c r="J2716">
        <f t="shared" ca="1" si="1456"/>
        <v>1067996</v>
      </c>
      <c r="K2716">
        <f ca="1">VLOOKUP(D2716,PRC!$A$1:$C$21,3,0)*E2716</f>
        <v>708000</v>
      </c>
      <c r="L2716">
        <f t="shared" ca="1" si="1457"/>
        <v>60000</v>
      </c>
      <c r="M2716">
        <f t="shared" ca="1" si="1458"/>
        <v>12000</v>
      </c>
      <c r="N2716">
        <f t="shared" ca="1" si="1459"/>
        <v>204000</v>
      </c>
      <c r="O2716">
        <f t="shared" ca="1" si="1460"/>
        <v>108000</v>
      </c>
      <c r="P2716">
        <f t="shared" ref="P2716:P2779" ca="1" si="1475">J2716-SUM(K2716:O2716)</f>
        <v>-24004</v>
      </c>
      <c r="Q2716">
        <f ca="1">IF(P2716&gt;0,1,0)</f>
        <v>0</v>
      </c>
      <c r="R2716">
        <f t="shared" ca="1" si="1461"/>
        <v>11</v>
      </c>
      <c r="S2716">
        <f t="shared" ca="1" si="1462"/>
        <v>5</v>
      </c>
      <c r="T2716">
        <f t="shared" ca="1" si="1463"/>
        <v>1</v>
      </c>
      <c r="U2716">
        <f t="shared" ca="1" si="1464"/>
        <v>17</v>
      </c>
      <c r="V2716">
        <f t="shared" ca="1" si="1465"/>
        <v>9</v>
      </c>
      <c r="X2716">
        <f t="shared" si="1467"/>
        <v>2716</v>
      </c>
      <c r="Y2716">
        <f t="shared" si="1468"/>
        <v>2452</v>
      </c>
      <c r="Z2716">
        <f t="shared" si="1469"/>
        <v>2453</v>
      </c>
      <c r="AA2716">
        <f t="shared" si="1466"/>
        <v>2951</v>
      </c>
      <c r="AB2716">
        <f t="shared" si="1449"/>
        <v>500</v>
      </c>
      <c r="AM2716" t="str">
        <f t="shared" si="1450"/>
        <v>201903LP</v>
      </c>
      <c r="AN2716">
        <f t="shared" ca="1" si="1473"/>
        <v>11.000333333333334</v>
      </c>
      <c r="AO2716">
        <f t="shared" ca="1" si="1474"/>
        <v>5</v>
      </c>
      <c r="AP2716">
        <f t="shared" ca="1" si="1451"/>
        <v>1</v>
      </c>
      <c r="AQ2716">
        <f t="shared" ca="1" si="1452"/>
        <v>17</v>
      </c>
      <c r="AR2716">
        <f t="shared" ca="1" si="1453"/>
        <v>9</v>
      </c>
      <c r="AS2716">
        <f ca="1">P2716/J2716</f>
        <v>-2.2475739609511648E-2</v>
      </c>
    </row>
    <row r="2717" spans="1:45" x14ac:dyDescent="0.4">
      <c r="A2717">
        <f t="shared" si="1448"/>
        <v>201903</v>
      </c>
      <c r="B2717" t="s">
        <v>793</v>
      </c>
      <c r="C2717" t="s">
        <v>647</v>
      </c>
      <c r="D2717" t="str">
        <f t="shared" ca="1" si="1472"/>
        <v>I116</v>
      </c>
      <c r="E2717">
        <f t="shared" ca="1" si="1454"/>
        <v>15</v>
      </c>
      <c r="F2717">
        <f t="shared" ca="1" si="1455"/>
        <v>11</v>
      </c>
      <c r="G2717" t="str">
        <f t="shared" ca="1" si="1470"/>
        <v>S11</v>
      </c>
      <c r="H2717" t="str">
        <f t="shared" ca="1" si="1471"/>
        <v>S110</v>
      </c>
      <c r="I2717">
        <f ca="1">VLOOKUP(D2717,PRC!$A$2:$B$21,2,0)*E2717</f>
        <v>21900000</v>
      </c>
      <c r="J2717">
        <f t="shared" ca="1" si="1456"/>
        <v>19271996</v>
      </c>
      <c r="K2717">
        <f ca="1">VLOOKUP(D2717,PRC!$A$1:$C$21,3,0)*E2717</f>
        <v>13140000</v>
      </c>
      <c r="L2717">
        <f t="shared" ca="1" si="1457"/>
        <v>2190000</v>
      </c>
      <c r="M2717">
        <f t="shared" ca="1" si="1458"/>
        <v>438000</v>
      </c>
      <c r="N2717">
        <f t="shared" ca="1" si="1459"/>
        <v>2847000</v>
      </c>
      <c r="O2717">
        <f t="shared" ca="1" si="1460"/>
        <v>1752000</v>
      </c>
      <c r="P2717">
        <f t="shared" ca="1" si="1475"/>
        <v>-1095004</v>
      </c>
      <c r="Q2717">
        <f ca="1">IF(P2717&gt;0,1,0)</f>
        <v>0</v>
      </c>
      <c r="R2717">
        <f t="shared" ca="1" si="1461"/>
        <v>12</v>
      </c>
      <c r="S2717">
        <f t="shared" ca="1" si="1462"/>
        <v>10</v>
      </c>
      <c r="T2717">
        <f t="shared" ca="1" si="1463"/>
        <v>2</v>
      </c>
      <c r="U2717">
        <f t="shared" ca="1" si="1464"/>
        <v>13</v>
      </c>
      <c r="V2717">
        <f t="shared" ca="1" si="1465"/>
        <v>8</v>
      </c>
      <c r="X2717">
        <f t="shared" si="1467"/>
        <v>2717</v>
      </c>
      <c r="Y2717">
        <f t="shared" si="1468"/>
        <v>2452</v>
      </c>
      <c r="Z2717">
        <f t="shared" si="1469"/>
        <v>2453</v>
      </c>
      <c r="AA2717">
        <f t="shared" si="1466"/>
        <v>2951</v>
      </c>
      <c r="AB2717">
        <f t="shared" si="1449"/>
        <v>500</v>
      </c>
      <c r="AM2717" t="str">
        <f t="shared" si="1450"/>
        <v>201903LP</v>
      </c>
      <c r="AN2717">
        <f t="shared" ca="1" si="1473"/>
        <v>12.000018264840184</v>
      </c>
      <c r="AO2717">
        <f t="shared" ca="1" si="1474"/>
        <v>10</v>
      </c>
      <c r="AP2717">
        <f t="shared" ca="1" si="1451"/>
        <v>2</v>
      </c>
      <c r="AQ2717">
        <f t="shared" ca="1" si="1452"/>
        <v>13</v>
      </c>
      <c r="AR2717">
        <f t="shared" ca="1" si="1453"/>
        <v>8</v>
      </c>
      <c r="AS2717">
        <f ca="1">P2717/J2717</f>
        <v>-5.6818401166127262E-2</v>
      </c>
    </row>
    <row r="2718" spans="1:45" x14ac:dyDescent="0.4">
      <c r="A2718">
        <f t="shared" si="1448"/>
        <v>201903</v>
      </c>
      <c r="B2718" t="s">
        <v>794</v>
      </c>
      <c r="C2718" t="s">
        <v>647</v>
      </c>
      <c r="D2718" t="str">
        <f t="shared" ca="1" si="1472"/>
        <v>I108</v>
      </c>
      <c r="E2718">
        <f t="shared" ca="1" si="1454"/>
        <v>9</v>
      </c>
      <c r="F2718">
        <f t="shared" ca="1" si="1455"/>
        <v>13</v>
      </c>
      <c r="G2718" t="str">
        <f t="shared" ca="1" si="1470"/>
        <v>S11</v>
      </c>
      <c r="H2718" t="str">
        <f t="shared" ca="1" si="1471"/>
        <v>S118</v>
      </c>
      <c r="I2718">
        <f ca="1">VLOOKUP(D2718,PRC!$A$2:$B$21,2,0)*E2718</f>
        <v>360000</v>
      </c>
      <c r="J2718">
        <f t="shared" ca="1" si="1456"/>
        <v>309596</v>
      </c>
      <c r="K2718">
        <f ca="1">VLOOKUP(D2718,PRC!$A$1:$C$21,3,0)*E2718</f>
        <v>165600</v>
      </c>
      <c r="L2718">
        <f t="shared" ca="1" si="1457"/>
        <v>22000</v>
      </c>
      <c r="M2718">
        <f t="shared" ca="1" si="1458"/>
        <v>11000</v>
      </c>
      <c r="N2718">
        <f t="shared" ca="1" si="1459"/>
        <v>54000</v>
      </c>
      <c r="O2718">
        <f t="shared" ca="1" si="1460"/>
        <v>36000</v>
      </c>
      <c r="P2718">
        <f t="shared" ca="1" si="1475"/>
        <v>20996</v>
      </c>
      <c r="Q2718">
        <f ca="1">IF(P2718&gt;0,1,0)</f>
        <v>1</v>
      </c>
      <c r="R2718">
        <f t="shared" ca="1" si="1461"/>
        <v>14</v>
      </c>
      <c r="S2718">
        <f t="shared" ca="1" si="1462"/>
        <v>6</v>
      </c>
      <c r="T2718">
        <f t="shared" ca="1" si="1463"/>
        <v>3</v>
      </c>
      <c r="U2718">
        <f t="shared" ca="1" si="1464"/>
        <v>15</v>
      </c>
      <c r="V2718">
        <f t="shared" ca="1" si="1465"/>
        <v>10</v>
      </c>
      <c r="X2718">
        <f t="shared" si="1467"/>
        <v>2718</v>
      </c>
      <c r="Y2718">
        <f t="shared" si="1468"/>
        <v>2452</v>
      </c>
      <c r="Z2718">
        <f t="shared" si="1469"/>
        <v>2453</v>
      </c>
      <c r="AA2718">
        <f t="shared" si="1466"/>
        <v>2951</v>
      </c>
      <c r="AB2718">
        <f t="shared" si="1449"/>
        <v>500</v>
      </c>
      <c r="AM2718" t="str">
        <f t="shared" si="1450"/>
        <v>201903LP</v>
      </c>
      <c r="AN2718">
        <f t="shared" ca="1" si="1473"/>
        <v>14.001111111111108</v>
      </c>
      <c r="AO2718">
        <f t="shared" ca="1" si="1474"/>
        <v>6.1111111111111107</v>
      </c>
      <c r="AP2718">
        <f t="shared" ca="1" si="1451"/>
        <v>3.0555555555555554</v>
      </c>
      <c r="AQ2718">
        <f t="shared" ca="1" si="1452"/>
        <v>15</v>
      </c>
      <c r="AR2718">
        <f t="shared" ca="1" si="1453"/>
        <v>10</v>
      </c>
      <c r="AS2718">
        <f ca="1">P2718/J2718</f>
        <v>6.7817413661675222E-2</v>
      </c>
    </row>
    <row r="2719" spans="1:45" x14ac:dyDescent="0.4">
      <c r="A2719">
        <f t="shared" si="1448"/>
        <v>201903</v>
      </c>
      <c r="B2719" t="s">
        <v>795</v>
      </c>
      <c r="C2719" t="s">
        <v>647</v>
      </c>
      <c r="D2719" t="str">
        <f t="shared" ca="1" si="1472"/>
        <v>I112</v>
      </c>
      <c r="E2719">
        <f t="shared" ca="1" si="1454"/>
        <v>9</v>
      </c>
      <c r="F2719">
        <f t="shared" ca="1" si="1455"/>
        <v>11</v>
      </c>
      <c r="G2719" t="str">
        <f t="shared" ca="1" si="1470"/>
        <v>S11</v>
      </c>
      <c r="H2719" t="str">
        <f t="shared" ca="1" si="1471"/>
        <v>S110</v>
      </c>
      <c r="I2719">
        <f ca="1">VLOOKUP(D2719,PRC!$A$2:$B$21,2,0)*E2719</f>
        <v>585000</v>
      </c>
      <c r="J2719">
        <f t="shared" ca="1" si="1456"/>
        <v>526496</v>
      </c>
      <c r="K2719">
        <f ca="1">VLOOKUP(D2719,PRC!$A$1:$C$21,3,0)*E2719</f>
        <v>292500</v>
      </c>
      <c r="L2719">
        <f t="shared" ca="1" si="1457"/>
        <v>29000</v>
      </c>
      <c r="M2719">
        <f t="shared" ca="1" si="1458"/>
        <v>18000</v>
      </c>
      <c r="N2719">
        <f t="shared" ca="1" si="1459"/>
        <v>64000</v>
      </c>
      <c r="O2719">
        <f t="shared" ca="1" si="1460"/>
        <v>29000</v>
      </c>
      <c r="P2719">
        <f t="shared" ca="1" si="1475"/>
        <v>93996</v>
      </c>
      <c r="Q2719">
        <f ca="1">IF(P2719&gt;0,1,0)</f>
        <v>1</v>
      </c>
      <c r="R2719">
        <f t="shared" ca="1" si="1461"/>
        <v>10</v>
      </c>
      <c r="S2719">
        <f t="shared" ca="1" si="1462"/>
        <v>5</v>
      </c>
      <c r="T2719">
        <f t="shared" ca="1" si="1463"/>
        <v>3</v>
      </c>
      <c r="U2719">
        <f t="shared" ca="1" si="1464"/>
        <v>11</v>
      </c>
      <c r="V2719">
        <f t="shared" ca="1" si="1465"/>
        <v>5</v>
      </c>
      <c r="X2719">
        <f t="shared" si="1467"/>
        <v>2719</v>
      </c>
      <c r="Y2719">
        <f t="shared" si="1468"/>
        <v>2452</v>
      </c>
      <c r="Z2719">
        <f t="shared" si="1469"/>
        <v>2453</v>
      </c>
      <c r="AA2719">
        <f t="shared" si="1466"/>
        <v>2951</v>
      </c>
      <c r="AB2719">
        <f t="shared" si="1449"/>
        <v>500</v>
      </c>
      <c r="AM2719" t="str">
        <f t="shared" si="1450"/>
        <v>201903LP</v>
      </c>
      <c r="AN2719">
        <f t="shared" ca="1" si="1473"/>
        <v>10.00068376068376</v>
      </c>
      <c r="AO2719">
        <f t="shared" ca="1" si="1474"/>
        <v>4.9572649572649574</v>
      </c>
      <c r="AP2719">
        <f t="shared" ca="1" si="1451"/>
        <v>3.0769230769230771</v>
      </c>
      <c r="AQ2719">
        <f t="shared" ca="1" si="1452"/>
        <v>10.94017094017094</v>
      </c>
      <c r="AR2719">
        <f t="shared" ca="1" si="1453"/>
        <v>4.9572649572649574</v>
      </c>
      <c r="AS2719">
        <f ca="1">P2719/J2719</f>
        <v>0.17853127089284629</v>
      </c>
    </row>
    <row r="2720" spans="1:45" x14ac:dyDescent="0.4">
      <c r="A2720">
        <f t="shared" si="1448"/>
        <v>201903</v>
      </c>
      <c r="B2720" t="s">
        <v>796</v>
      </c>
      <c r="C2720" t="s">
        <v>647</v>
      </c>
      <c r="D2720" t="str">
        <f t="shared" ca="1" si="1472"/>
        <v>I112</v>
      </c>
      <c r="E2720">
        <f t="shared" ca="1" si="1454"/>
        <v>14</v>
      </c>
      <c r="F2720">
        <f t="shared" ca="1" si="1455"/>
        <v>10</v>
      </c>
      <c r="G2720" t="str">
        <f t="shared" ca="1" si="1470"/>
        <v>S11</v>
      </c>
      <c r="H2720" t="str">
        <f t="shared" ca="1" si="1471"/>
        <v>S111</v>
      </c>
      <c r="I2720">
        <f ca="1">VLOOKUP(D2720,PRC!$A$2:$B$21,2,0)*E2720</f>
        <v>910000</v>
      </c>
      <c r="J2720">
        <f t="shared" ca="1" si="1456"/>
        <v>818996</v>
      </c>
      <c r="K2720">
        <f ca="1">VLOOKUP(D2720,PRC!$A$1:$C$21,3,0)*E2720</f>
        <v>455000</v>
      </c>
      <c r="L2720">
        <f t="shared" ca="1" si="1457"/>
        <v>82000</v>
      </c>
      <c r="M2720">
        <f t="shared" ca="1" si="1458"/>
        <v>18000</v>
      </c>
      <c r="N2720">
        <f t="shared" ca="1" si="1459"/>
        <v>137000</v>
      </c>
      <c r="O2720">
        <f t="shared" ca="1" si="1460"/>
        <v>46000</v>
      </c>
      <c r="P2720">
        <f t="shared" ca="1" si="1475"/>
        <v>80996</v>
      </c>
      <c r="Q2720">
        <f ca="1">IF(P2720&gt;0,1,0)</f>
        <v>1</v>
      </c>
      <c r="R2720">
        <f t="shared" ca="1" si="1461"/>
        <v>10</v>
      </c>
      <c r="S2720">
        <f t="shared" ca="1" si="1462"/>
        <v>9</v>
      </c>
      <c r="T2720">
        <f t="shared" ca="1" si="1463"/>
        <v>2</v>
      </c>
      <c r="U2720">
        <f t="shared" ca="1" si="1464"/>
        <v>15</v>
      </c>
      <c r="V2720">
        <f t="shared" ca="1" si="1465"/>
        <v>5</v>
      </c>
      <c r="X2720">
        <f t="shared" si="1467"/>
        <v>2720</v>
      </c>
      <c r="Y2720">
        <f t="shared" si="1468"/>
        <v>2452</v>
      </c>
      <c r="Z2720">
        <f t="shared" si="1469"/>
        <v>2453</v>
      </c>
      <c r="AA2720">
        <f t="shared" si="1466"/>
        <v>2951</v>
      </c>
      <c r="AB2720">
        <f t="shared" si="1449"/>
        <v>500</v>
      </c>
      <c r="AM2720" t="str">
        <f t="shared" si="1450"/>
        <v>201903LP</v>
      </c>
      <c r="AN2720">
        <f t="shared" ca="1" si="1473"/>
        <v>10.000439560439556</v>
      </c>
      <c r="AO2720">
        <f t="shared" ca="1" si="1474"/>
        <v>9.0109890109890109</v>
      </c>
      <c r="AP2720">
        <f t="shared" ca="1" si="1451"/>
        <v>1.9780219780219779</v>
      </c>
      <c r="AQ2720">
        <f t="shared" ca="1" si="1452"/>
        <v>15.054945054945055</v>
      </c>
      <c r="AR2720">
        <f t="shared" ca="1" si="1453"/>
        <v>5.0549450549450547</v>
      </c>
      <c r="AS2720">
        <f ca="1">P2720/J2720</f>
        <v>9.8896697908170489E-2</v>
      </c>
    </row>
    <row r="2721" spans="1:45" x14ac:dyDescent="0.4">
      <c r="A2721">
        <f t="shared" si="1448"/>
        <v>201903</v>
      </c>
      <c r="B2721" t="s">
        <v>797</v>
      </c>
      <c r="C2721" t="s">
        <v>647</v>
      </c>
      <c r="D2721" t="str">
        <f t="shared" ca="1" si="1472"/>
        <v>I117</v>
      </c>
      <c r="E2721">
        <f t="shared" ca="1" si="1454"/>
        <v>12</v>
      </c>
      <c r="F2721">
        <f t="shared" ca="1" si="1455"/>
        <v>11</v>
      </c>
      <c r="G2721" t="str">
        <f t="shared" ca="1" si="1470"/>
        <v>S10</v>
      </c>
      <c r="H2721" t="str">
        <f t="shared" ca="1" si="1471"/>
        <v>S109</v>
      </c>
      <c r="I2721">
        <f ca="1">VLOOKUP(D2721,PRC!$A$2:$B$21,2,0)*E2721</f>
        <v>30000000</v>
      </c>
      <c r="J2721">
        <f t="shared" ca="1" si="1456"/>
        <v>25799996</v>
      </c>
      <c r="K2721">
        <f ca="1">VLOOKUP(D2721,PRC!$A$1:$C$21,3,0)*E2721</f>
        <v>13800000</v>
      </c>
      <c r="L2721">
        <f t="shared" ca="1" si="1457"/>
        <v>2100000</v>
      </c>
      <c r="M2721">
        <f t="shared" ca="1" si="1458"/>
        <v>900000</v>
      </c>
      <c r="N2721">
        <f t="shared" ca="1" si="1459"/>
        <v>3900000</v>
      </c>
      <c r="O2721">
        <f t="shared" ca="1" si="1460"/>
        <v>1500000</v>
      </c>
      <c r="P2721">
        <f t="shared" ca="1" si="1475"/>
        <v>3599996</v>
      </c>
      <c r="Q2721">
        <f ca="1">IF(P2721&gt;0,1,0)</f>
        <v>1</v>
      </c>
      <c r="R2721">
        <f t="shared" ca="1" si="1461"/>
        <v>14</v>
      </c>
      <c r="S2721">
        <f t="shared" ca="1" si="1462"/>
        <v>7</v>
      </c>
      <c r="T2721">
        <f t="shared" ca="1" si="1463"/>
        <v>3</v>
      </c>
      <c r="U2721">
        <f t="shared" ca="1" si="1464"/>
        <v>13</v>
      </c>
      <c r="V2721">
        <f t="shared" ca="1" si="1465"/>
        <v>5</v>
      </c>
      <c r="X2721">
        <f t="shared" si="1467"/>
        <v>2721</v>
      </c>
      <c r="Y2721">
        <f t="shared" si="1468"/>
        <v>2452</v>
      </c>
      <c r="Z2721">
        <f t="shared" si="1469"/>
        <v>2453</v>
      </c>
      <c r="AA2721">
        <f t="shared" si="1466"/>
        <v>2951</v>
      </c>
      <c r="AB2721">
        <f t="shared" si="1449"/>
        <v>500</v>
      </c>
      <c r="AM2721" t="str">
        <f t="shared" si="1450"/>
        <v>201903LP</v>
      </c>
      <c r="AN2721">
        <f t="shared" ca="1" si="1473"/>
        <v>14.000013333333339</v>
      </c>
      <c r="AO2721">
        <f t="shared" ca="1" si="1474"/>
        <v>7.0000000000000009</v>
      </c>
      <c r="AP2721">
        <f t="shared" ca="1" si="1451"/>
        <v>3</v>
      </c>
      <c r="AQ2721">
        <f t="shared" ca="1" si="1452"/>
        <v>13</v>
      </c>
      <c r="AR2721">
        <f t="shared" ca="1" si="1453"/>
        <v>5</v>
      </c>
      <c r="AS2721">
        <f ca="1">P2721/J2721</f>
        <v>0.13953475031546517</v>
      </c>
    </row>
    <row r="2722" spans="1:45" x14ac:dyDescent="0.4">
      <c r="A2722">
        <f t="shared" si="1448"/>
        <v>201903</v>
      </c>
      <c r="B2722" t="s">
        <v>798</v>
      </c>
      <c r="C2722" t="s">
        <v>647</v>
      </c>
      <c r="D2722" t="str">
        <f t="shared" ca="1" si="1472"/>
        <v>I116</v>
      </c>
      <c r="E2722">
        <f t="shared" ca="1" si="1454"/>
        <v>15</v>
      </c>
      <c r="F2722">
        <f t="shared" ca="1" si="1455"/>
        <v>15</v>
      </c>
      <c r="G2722" t="str">
        <f t="shared" ca="1" si="1470"/>
        <v>S10</v>
      </c>
      <c r="H2722" t="str">
        <f t="shared" ca="1" si="1471"/>
        <v>S102</v>
      </c>
      <c r="I2722">
        <f ca="1">VLOOKUP(D2722,PRC!$A$2:$B$21,2,0)*E2722</f>
        <v>21900000</v>
      </c>
      <c r="J2722">
        <f t="shared" ca="1" si="1456"/>
        <v>18833996</v>
      </c>
      <c r="K2722">
        <f ca="1">VLOOKUP(D2722,PRC!$A$1:$C$21,3,0)*E2722</f>
        <v>13140000</v>
      </c>
      <c r="L2722">
        <f t="shared" ca="1" si="1457"/>
        <v>1752000</v>
      </c>
      <c r="M2722">
        <f t="shared" ca="1" si="1458"/>
        <v>438000</v>
      </c>
      <c r="N2722">
        <f t="shared" ca="1" si="1459"/>
        <v>3066000</v>
      </c>
      <c r="O2722">
        <f t="shared" ca="1" si="1460"/>
        <v>1314000</v>
      </c>
      <c r="P2722">
        <f t="shared" ca="1" si="1475"/>
        <v>-876004</v>
      </c>
      <c r="Q2722">
        <f ca="1">IF(P2722&gt;0,1,0)</f>
        <v>0</v>
      </c>
      <c r="R2722">
        <f t="shared" ca="1" si="1461"/>
        <v>14</v>
      </c>
      <c r="S2722">
        <f t="shared" ca="1" si="1462"/>
        <v>8</v>
      </c>
      <c r="T2722">
        <f t="shared" ca="1" si="1463"/>
        <v>2</v>
      </c>
      <c r="U2722">
        <f t="shared" ca="1" si="1464"/>
        <v>14</v>
      </c>
      <c r="V2722">
        <f t="shared" ca="1" si="1465"/>
        <v>6</v>
      </c>
      <c r="X2722">
        <f t="shared" si="1467"/>
        <v>2722</v>
      </c>
      <c r="Y2722">
        <f t="shared" si="1468"/>
        <v>2452</v>
      </c>
      <c r="Z2722">
        <f t="shared" si="1469"/>
        <v>2453</v>
      </c>
      <c r="AA2722">
        <f t="shared" si="1466"/>
        <v>2951</v>
      </c>
      <c r="AB2722">
        <f t="shared" si="1449"/>
        <v>500</v>
      </c>
      <c r="AM2722" t="str">
        <f t="shared" si="1450"/>
        <v>201903LP</v>
      </c>
      <c r="AN2722">
        <f t="shared" ca="1" si="1473"/>
        <v>14.000018264840186</v>
      </c>
      <c r="AO2722">
        <f t="shared" ca="1" si="1474"/>
        <v>8</v>
      </c>
      <c r="AP2722">
        <f t="shared" ca="1" si="1451"/>
        <v>2</v>
      </c>
      <c r="AQ2722">
        <f t="shared" ca="1" si="1452"/>
        <v>14.000000000000002</v>
      </c>
      <c r="AR2722">
        <f t="shared" ca="1" si="1453"/>
        <v>6</v>
      </c>
      <c r="AS2722">
        <f ca="1">P2722/J2722</f>
        <v>-4.6511850167112706E-2</v>
      </c>
    </row>
    <row r="2723" spans="1:45" x14ac:dyDescent="0.4">
      <c r="A2723">
        <f t="shared" si="1448"/>
        <v>201903</v>
      </c>
      <c r="B2723" t="s">
        <v>799</v>
      </c>
      <c r="C2723" t="s">
        <v>647</v>
      </c>
      <c r="D2723" t="str">
        <f t="shared" ca="1" si="1472"/>
        <v>I112</v>
      </c>
      <c r="E2723">
        <f t="shared" ca="1" si="1454"/>
        <v>8</v>
      </c>
      <c r="F2723">
        <f t="shared" ca="1" si="1455"/>
        <v>11</v>
      </c>
      <c r="G2723" t="str">
        <f t="shared" ca="1" si="1470"/>
        <v>S11</v>
      </c>
      <c r="H2723" t="str">
        <f t="shared" ca="1" si="1471"/>
        <v>S111</v>
      </c>
      <c r="I2723">
        <f ca="1">VLOOKUP(D2723,PRC!$A$2:$B$21,2,0)*E2723</f>
        <v>520000</v>
      </c>
      <c r="J2723">
        <f t="shared" ca="1" si="1456"/>
        <v>452396</v>
      </c>
      <c r="K2723">
        <f ca="1">VLOOKUP(D2723,PRC!$A$1:$C$21,3,0)*E2723</f>
        <v>260000</v>
      </c>
      <c r="L2723">
        <f t="shared" ca="1" si="1457"/>
        <v>31000</v>
      </c>
      <c r="M2723">
        <f t="shared" ca="1" si="1458"/>
        <v>16000</v>
      </c>
      <c r="N2723">
        <f t="shared" ca="1" si="1459"/>
        <v>52000</v>
      </c>
      <c r="O2723">
        <f t="shared" ca="1" si="1460"/>
        <v>52000</v>
      </c>
      <c r="P2723">
        <f t="shared" ca="1" si="1475"/>
        <v>41396</v>
      </c>
      <c r="Q2723">
        <f ca="1">IF(P2723&gt;0,1,0)</f>
        <v>1</v>
      </c>
      <c r="R2723">
        <f t="shared" ca="1" si="1461"/>
        <v>13</v>
      </c>
      <c r="S2723">
        <f t="shared" ca="1" si="1462"/>
        <v>6</v>
      </c>
      <c r="T2723">
        <f t="shared" ca="1" si="1463"/>
        <v>3</v>
      </c>
      <c r="U2723">
        <f t="shared" ca="1" si="1464"/>
        <v>10</v>
      </c>
      <c r="V2723">
        <f t="shared" ca="1" si="1465"/>
        <v>10</v>
      </c>
      <c r="X2723">
        <f t="shared" si="1467"/>
        <v>2723</v>
      </c>
      <c r="Y2723">
        <f t="shared" si="1468"/>
        <v>2452</v>
      </c>
      <c r="Z2723">
        <f t="shared" si="1469"/>
        <v>2453</v>
      </c>
      <c r="AA2723">
        <f t="shared" si="1466"/>
        <v>2951</v>
      </c>
      <c r="AB2723">
        <f t="shared" si="1449"/>
        <v>500</v>
      </c>
      <c r="AM2723" t="str">
        <f t="shared" si="1450"/>
        <v>201903LP</v>
      </c>
      <c r="AN2723">
        <f t="shared" ca="1" si="1473"/>
        <v>13.000769230769226</v>
      </c>
      <c r="AO2723">
        <f t="shared" ca="1" si="1474"/>
        <v>5.9615384615384617</v>
      </c>
      <c r="AP2723">
        <f t="shared" ca="1" si="1451"/>
        <v>3.0769230769230771</v>
      </c>
      <c r="AQ2723">
        <f t="shared" ca="1" si="1452"/>
        <v>10</v>
      </c>
      <c r="AR2723">
        <f t="shared" ca="1" si="1453"/>
        <v>10</v>
      </c>
      <c r="AS2723">
        <f ca="1">P2723/J2723</f>
        <v>9.1503903659625643E-2</v>
      </c>
    </row>
    <row r="2724" spans="1:45" x14ac:dyDescent="0.4">
      <c r="A2724">
        <f t="shared" si="1448"/>
        <v>201903</v>
      </c>
      <c r="B2724" t="s">
        <v>800</v>
      </c>
      <c r="C2724" t="s">
        <v>647</v>
      </c>
      <c r="D2724" t="str">
        <f t="shared" ca="1" si="1472"/>
        <v>I115</v>
      </c>
      <c r="E2724">
        <f t="shared" ca="1" si="1454"/>
        <v>15</v>
      </c>
      <c r="F2724">
        <f t="shared" ca="1" si="1455"/>
        <v>13</v>
      </c>
      <c r="G2724" t="str">
        <f t="shared" ca="1" si="1470"/>
        <v>S10</v>
      </c>
      <c r="H2724" t="str">
        <f t="shared" ca="1" si="1471"/>
        <v>S106</v>
      </c>
      <c r="I2724">
        <f ca="1">VLOOKUP(D2724,PRC!$A$2:$B$21,2,0)*E2724</f>
        <v>75000</v>
      </c>
      <c r="J2724">
        <f t="shared" ca="1" si="1456"/>
        <v>64496</v>
      </c>
      <c r="K2724">
        <f ca="1">VLOOKUP(D2724,PRC!$A$1:$C$21,3,0)*E2724</f>
        <v>36000</v>
      </c>
      <c r="L2724">
        <f t="shared" ca="1" si="1457"/>
        <v>8000</v>
      </c>
      <c r="M2724">
        <f t="shared" ca="1" si="1458"/>
        <v>1000</v>
      </c>
      <c r="N2724">
        <f t="shared" ca="1" si="1459"/>
        <v>11000</v>
      </c>
      <c r="O2724">
        <f t="shared" ca="1" si="1460"/>
        <v>5000</v>
      </c>
      <c r="P2724">
        <f t="shared" ca="1" si="1475"/>
        <v>3496</v>
      </c>
      <c r="Q2724">
        <f ca="1">IF(P2724&gt;0,1,0)</f>
        <v>1</v>
      </c>
      <c r="R2724">
        <f t="shared" ca="1" si="1461"/>
        <v>14</v>
      </c>
      <c r="S2724">
        <f t="shared" ca="1" si="1462"/>
        <v>10</v>
      </c>
      <c r="T2724">
        <f t="shared" ca="1" si="1463"/>
        <v>1</v>
      </c>
      <c r="U2724">
        <f t="shared" ca="1" si="1464"/>
        <v>15</v>
      </c>
      <c r="V2724">
        <f t="shared" ca="1" si="1465"/>
        <v>7</v>
      </c>
      <c r="X2724">
        <f t="shared" si="1467"/>
        <v>2724</v>
      </c>
      <c r="Y2724">
        <f t="shared" si="1468"/>
        <v>2452</v>
      </c>
      <c r="Z2724">
        <f t="shared" si="1469"/>
        <v>2453</v>
      </c>
      <c r="AA2724">
        <f t="shared" si="1466"/>
        <v>2951</v>
      </c>
      <c r="AB2724">
        <f t="shared" si="1449"/>
        <v>500</v>
      </c>
      <c r="AM2724" t="str">
        <f t="shared" si="1450"/>
        <v>201903LP</v>
      </c>
      <c r="AN2724">
        <f t="shared" ca="1" si="1473"/>
        <v>14.005333333333336</v>
      </c>
      <c r="AO2724">
        <f t="shared" ca="1" si="1474"/>
        <v>10.666666666666668</v>
      </c>
      <c r="AP2724">
        <f t="shared" ca="1" si="1451"/>
        <v>1.3333333333333335</v>
      </c>
      <c r="AQ2724">
        <f t="shared" ca="1" si="1452"/>
        <v>14.666666666666666</v>
      </c>
      <c r="AR2724">
        <f t="shared" ca="1" si="1453"/>
        <v>6.666666666666667</v>
      </c>
      <c r="AS2724">
        <f ca="1">P2724/J2724</f>
        <v>5.4204911932522949E-2</v>
      </c>
    </row>
    <row r="2725" spans="1:45" x14ac:dyDescent="0.4">
      <c r="A2725">
        <f t="shared" si="1448"/>
        <v>201903</v>
      </c>
      <c r="B2725" t="s">
        <v>801</v>
      </c>
      <c r="C2725" t="s">
        <v>647</v>
      </c>
      <c r="D2725" t="str">
        <f t="shared" ca="1" si="1472"/>
        <v>I117</v>
      </c>
      <c r="E2725">
        <f t="shared" ca="1" si="1454"/>
        <v>10</v>
      </c>
      <c r="F2725">
        <f t="shared" ca="1" si="1455"/>
        <v>10</v>
      </c>
      <c r="G2725" t="str">
        <f t="shared" ca="1" si="1470"/>
        <v>S11</v>
      </c>
      <c r="H2725" t="str">
        <f t="shared" ca="1" si="1471"/>
        <v>S111</v>
      </c>
      <c r="I2725">
        <f ca="1">VLOOKUP(D2725,PRC!$A$2:$B$21,2,0)*E2725</f>
        <v>25000000</v>
      </c>
      <c r="J2725">
        <f t="shared" ca="1" si="1456"/>
        <v>22249996</v>
      </c>
      <c r="K2725">
        <f ca="1">VLOOKUP(D2725,PRC!$A$1:$C$21,3,0)*E2725</f>
        <v>11500000</v>
      </c>
      <c r="L2725">
        <f t="shared" ca="1" si="1457"/>
        <v>2250000</v>
      </c>
      <c r="M2725">
        <f t="shared" ca="1" si="1458"/>
        <v>250000</v>
      </c>
      <c r="N2725">
        <f t="shared" ca="1" si="1459"/>
        <v>5000000</v>
      </c>
      <c r="O2725">
        <f t="shared" ca="1" si="1460"/>
        <v>2500000</v>
      </c>
      <c r="P2725">
        <f t="shared" ca="1" si="1475"/>
        <v>749996</v>
      </c>
      <c r="Q2725">
        <f ca="1">IF(P2725&gt;0,1,0)</f>
        <v>1</v>
      </c>
      <c r="R2725">
        <f t="shared" ca="1" si="1461"/>
        <v>11</v>
      </c>
      <c r="S2725">
        <f t="shared" ca="1" si="1462"/>
        <v>9</v>
      </c>
      <c r="T2725">
        <f t="shared" ca="1" si="1463"/>
        <v>1</v>
      </c>
      <c r="U2725">
        <f t="shared" ca="1" si="1464"/>
        <v>20</v>
      </c>
      <c r="V2725">
        <f t="shared" ca="1" si="1465"/>
        <v>10</v>
      </c>
      <c r="X2725">
        <f t="shared" si="1467"/>
        <v>2725</v>
      </c>
      <c r="Y2725">
        <f t="shared" si="1468"/>
        <v>2452</v>
      </c>
      <c r="Z2725">
        <f t="shared" si="1469"/>
        <v>2453</v>
      </c>
      <c r="AA2725">
        <f t="shared" si="1466"/>
        <v>2951</v>
      </c>
      <c r="AB2725">
        <f t="shared" si="1449"/>
        <v>500</v>
      </c>
      <c r="AM2725" t="str">
        <f t="shared" si="1450"/>
        <v>201903LP</v>
      </c>
      <c r="AN2725">
        <f t="shared" ca="1" si="1473"/>
        <v>11.000016000000002</v>
      </c>
      <c r="AO2725">
        <f t="shared" ca="1" si="1474"/>
        <v>9</v>
      </c>
      <c r="AP2725">
        <f t="shared" ca="1" si="1451"/>
        <v>1</v>
      </c>
      <c r="AQ2725">
        <f t="shared" ca="1" si="1452"/>
        <v>20</v>
      </c>
      <c r="AR2725">
        <f t="shared" ca="1" si="1453"/>
        <v>10</v>
      </c>
      <c r="AS2725">
        <f ca="1">P2725/J2725</f>
        <v>3.370769145306813E-2</v>
      </c>
    </row>
    <row r="2726" spans="1:45" x14ac:dyDescent="0.4">
      <c r="A2726">
        <f t="shared" si="1448"/>
        <v>201903</v>
      </c>
      <c r="B2726" t="s">
        <v>802</v>
      </c>
      <c r="C2726" t="s">
        <v>647</v>
      </c>
      <c r="D2726" t="str">
        <f t="shared" ca="1" si="1472"/>
        <v>I107</v>
      </c>
      <c r="E2726">
        <f t="shared" ca="1" si="1454"/>
        <v>15</v>
      </c>
      <c r="F2726">
        <f t="shared" ca="1" si="1455"/>
        <v>15</v>
      </c>
      <c r="G2726" t="str">
        <f t="shared" ca="1" si="1470"/>
        <v>S10</v>
      </c>
      <c r="H2726" t="str">
        <f t="shared" ca="1" si="1471"/>
        <v>S103</v>
      </c>
      <c r="I2726">
        <f ca="1">VLOOKUP(D2726,PRC!$A$2:$B$21,2,0)*E2726</f>
        <v>2250000</v>
      </c>
      <c r="J2726">
        <f t="shared" ca="1" si="1456"/>
        <v>1979996</v>
      </c>
      <c r="K2726">
        <f ca="1">VLOOKUP(D2726,PRC!$A$1:$C$21,3,0)*E2726</f>
        <v>1282500</v>
      </c>
      <c r="L2726">
        <f t="shared" ca="1" si="1457"/>
        <v>135000</v>
      </c>
      <c r="M2726">
        <f t="shared" ca="1" si="1458"/>
        <v>68000</v>
      </c>
      <c r="N2726">
        <f t="shared" ca="1" si="1459"/>
        <v>270000</v>
      </c>
      <c r="O2726">
        <f t="shared" ca="1" si="1460"/>
        <v>135000</v>
      </c>
      <c r="P2726">
        <f t="shared" ca="1" si="1475"/>
        <v>89496</v>
      </c>
      <c r="Q2726">
        <f ca="1">IF(P2726&gt;0,1,0)</f>
        <v>1</v>
      </c>
      <c r="R2726">
        <f t="shared" ca="1" si="1461"/>
        <v>12</v>
      </c>
      <c r="S2726">
        <f t="shared" ca="1" si="1462"/>
        <v>6</v>
      </c>
      <c r="T2726">
        <f t="shared" ca="1" si="1463"/>
        <v>3</v>
      </c>
      <c r="U2726">
        <f t="shared" ca="1" si="1464"/>
        <v>12</v>
      </c>
      <c r="V2726">
        <f t="shared" ca="1" si="1465"/>
        <v>6</v>
      </c>
      <c r="X2726">
        <f t="shared" si="1467"/>
        <v>2726</v>
      </c>
      <c r="Y2726">
        <f t="shared" si="1468"/>
        <v>2452</v>
      </c>
      <c r="Z2726">
        <f t="shared" si="1469"/>
        <v>2453</v>
      </c>
      <c r="AA2726">
        <f t="shared" si="1466"/>
        <v>2951</v>
      </c>
      <c r="AB2726">
        <f t="shared" si="1449"/>
        <v>500</v>
      </c>
      <c r="AM2726" t="str">
        <f t="shared" si="1450"/>
        <v>201903LP</v>
      </c>
      <c r="AN2726">
        <f t="shared" ca="1" si="1473"/>
        <v>12.000177777777775</v>
      </c>
      <c r="AO2726">
        <f t="shared" ca="1" si="1474"/>
        <v>6</v>
      </c>
      <c r="AP2726">
        <f t="shared" ca="1" si="1451"/>
        <v>3.0222222222222221</v>
      </c>
      <c r="AQ2726">
        <f t="shared" ca="1" si="1452"/>
        <v>12</v>
      </c>
      <c r="AR2726">
        <f t="shared" ca="1" si="1453"/>
        <v>6</v>
      </c>
      <c r="AS2726">
        <f ca="1">P2726/J2726</f>
        <v>4.5200091313315788E-2</v>
      </c>
    </row>
    <row r="2727" spans="1:45" x14ac:dyDescent="0.4">
      <c r="A2727">
        <f t="shared" si="1448"/>
        <v>201903</v>
      </c>
      <c r="B2727" t="s">
        <v>803</v>
      </c>
      <c r="C2727" t="s">
        <v>647</v>
      </c>
      <c r="D2727" t="str">
        <f t="shared" ca="1" si="1472"/>
        <v>I111</v>
      </c>
      <c r="E2727">
        <f t="shared" ca="1" si="1454"/>
        <v>11</v>
      </c>
      <c r="F2727">
        <f t="shared" ca="1" si="1455"/>
        <v>14</v>
      </c>
      <c r="G2727" t="str">
        <f t="shared" ca="1" si="1470"/>
        <v>S11</v>
      </c>
      <c r="H2727" t="str">
        <f t="shared" ca="1" si="1471"/>
        <v>S119</v>
      </c>
      <c r="I2727">
        <f ca="1">VLOOKUP(D2727,PRC!$A$2:$B$21,2,0)*E2727</f>
        <v>1650000</v>
      </c>
      <c r="J2727">
        <f t="shared" ca="1" si="1456"/>
        <v>1402496</v>
      </c>
      <c r="K2727">
        <f ca="1">VLOOKUP(D2727,PRC!$A$1:$C$21,3,0)*E2727</f>
        <v>874500</v>
      </c>
      <c r="L2727">
        <f t="shared" ca="1" si="1457"/>
        <v>116000</v>
      </c>
      <c r="M2727">
        <f t="shared" ca="1" si="1458"/>
        <v>50000</v>
      </c>
      <c r="N2727">
        <f t="shared" ca="1" si="1459"/>
        <v>330000</v>
      </c>
      <c r="O2727">
        <f t="shared" ca="1" si="1460"/>
        <v>116000</v>
      </c>
      <c r="P2727">
        <f t="shared" ca="1" si="1475"/>
        <v>-84004</v>
      </c>
      <c r="Q2727">
        <f ca="1">IF(P2727&gt;0,1,0)</f>
        <v>0</v>
      </c>
      <c r="R2727">
        <f t="shared" ca="1" si="1461"/>
        <v>15</v>
      </c>
      <c r="S2727">
        <f t="shared" ca="1" si="1462"/>
        <v>7</v>
      </c>
      <c r="T2727">
        <f t="shared" ca="1" si="1463"/>
        <v>3</v>
      </c>
      <c r="U2727">
        <f t="shared" ca="1" si="1464"/>
        <v>20</v>
      </c>
      <c r="V2727">
        <f t="shared" ca="1" si="1465"/>
        <v>7</v>
      </c>
      <c r="X2727">
        <f t="shared" si="1467"/>
        <v>2727</v>
      </c>
      <c r="Y2727">
        <f t="shared" si="1468"/>
        <v>2452</v>
      </c>
      <c r="Z2727">
        <f t="shared" si="1469"/>
        <v>2453</v>
      </c>
      <c r="AA2727">
        <f t="shared" si="1466"/>
        <v>2951</v>
      </c>
      <c r="AB2727">
        <f t="shared" si="1449"/>
        <v>500</v>
      </c>
      <c r="AM2727" t="str">
        <f t="shared" si="1450"/>
        <v>201903LP</v>
      </c>
      <c r="AN2727">
        <f t="shared" ca="1" si="1473"/>
        <v>15.000242424242426</v>
      </c>
      <c r="AO2727">
        <f t="shared" ca="1" si="1474"/>
        <v>7.0303030303030294</v>
      </c>
      <c r="AP2727">
        <f t="shared" ca="1" si="1451"/>
        <v>3.0303030303030303</v>
      </c>
      <c r="AQ2727">
        <f t="shared" ca="1" si="1452"/>
        <v>20</v>
      </c>
      <c r="AR2727">
        <f t="shared" ca="1" si="1453"/>
        <v>7.0303030303030294</v>
      </c>
      <c r="AS2727">
        <f ca="1">P2727/J2727</f>
        <v>-5.9896071004837091E-2</v>
      </c>
    </row>
    <row r="2728" spans="1:45" x14ac:dyDescent="0.4">
      <c r="A2728">
        <f t="shared" si="1448"/>
        <v>201903</v>
      </c>
      <c r="B2728" t="s">
        <v>804</v>
      </c>
      <c r="C2728" t="s">
        <v>647</v>
      </c>
      <c r="D2728" t="str">
        <f t="shared" ca="1" si="1472"/>
        <v>I120</v>
      </c>
      <c r="E2728">
        <f t="shared" ca="1" si="1454"/>
        <v>13</v>
      </c>
      <c r="F2728">
        <f t="shared" ca="1" si="1455"/>
        <v>12</v>
      </c>
      <c r="G2728" t="str">
        <f t="shared" ca="1" si="1470"/>
        <v>S10</v>
      </c>
      <c r="H2728" t="str">
        <f t="shared" ca="1" si="1471"/>
        <v>S101</v>
      </c>
      <c r="I2728">
        <f ca="1">VLOOKUP(D2728,PRC!$A$2:$B$21,2,0)*E2728</f>
        <v>55900000</v>
      </c>
      <c r="J2728">
        <f t="shared" ca="1" si="1456"/>
        <v>49750996</v>
      </c>
      <c r="K2728">
        <f ca="1">VLOOKUP(D2728,PRC!$A$1:$C$21,3,0)*E2728</f>
        <v>25155000</v>
      </c>
      <c r="L2728">
        <f t="shared" ca="1" si="1457"/>
        <v>4472000</v>
      </c>
      <c r="M2728">
        <f t="shared" ca="1" si="1458"/>
        <v>559000</v>
      </c>
      <c r="N2728">
        <f t="shared" ca="1" si="1459"/>
        <v>7826000</v>
      </c>
      <c r="O2728">
        <f t="shared" ca="1" si="1460"/>
        <v>2795000</v>
      </c>
      <c r="P2728">
        <f t="shared" ca="1" si="1475"/>
        <v>8943996</v>
      </c>
      <c r="Q2728">
        <f ca="1">IF(P2728&gt;0,1,0)</f>
        <v>1</v>
      </c>
      <c r="R2728">
        <f t="shared" ca="1" si="1461"/>
        <v>11</v>
      </c>
      <c r="S2728">
        <f t="shared" ca="1" si="1462"/>
        <v>8</v>
      </c>
      <c r="T2728">
        <f t="shared" ca="1" si="1463"/>
        <v>1</v>
      </c>
      <c r="U2728">
        <f t="shared" ca="1" si="1464"/>
        <v>14</v>
      </c>
      <c r="V2728">
        <f t="shared" ca="1" si="1465"/>
        <v>5</v>
      </c>
      <c r="X2728">
        <f t="shared" si="1467"/>
        <v>2728</v>
      </c>
      <c r="Y2728">
        <f t="shared" si="1468"/>
        <v>2452</v>
      </c>
      <c r="Z2728">
        <f t="shared" si="1469"/>
        <v>2453</v>
      </c>
      <c r="AA2728">
        <f t="shared" si="1466"/>
        <v>2951</v>
      </c>
      <c r="AB2728">
        <f t="shared" si="1449"/>
        <v>500</v>
      </c>
      <c r="AM2728" t="str">
        <f t="shared" si="1450"/>
        <v>201903LP</v>
      </c>
      <c r="AN2728">
        <f t="shared" ca="1" si="1473"/>
        <v>11.00000715563506</v>
      </c>
      <c r="AO2728">
        <f t="shared" ca="1" si="1474"/>
        <v>8</v>
      </c>
      <c r="AP2728">
        <f t="shared" ca="1" si="1451"/>
        <v>1</v>
      </c>
      <c r="AQ2728">
        <f t="shared" ca="1" si="1452"/>
        <v>14.000000000000002</v>
      </c>
      <c r="AR2728">
        <f t="shared" ca="1" si="1453"/>
        <v>5</v>
      </c>
      <c r="AS2728">
        <f ca="1">P2728/J2728</f>
        <v>0.17977521495248056</v>
      </c>
    </row>
    <row r="2729" spans="1:45" x14ac:dyDescent="0.4">
      <c r="A2729">
        <f t="shared" si="1448"/>
        <v>201903</v>
      </c>
      <c r="B2729" t="s">
        <v>805</v>
      </c>
      <c r="C2729" t="s">
        <v>647</v>
      </c>
      <c r="D2729" t="str">
        <f t="shared" ca="1" si="1472"/>
        <v>I106</v>
      </c>
      <c r="E2729">
        <f t="shared" ca="1" si="1454"/>
        <v>9</v>
      </c>
      <c r="F2729">
        <f t="shared" ca="1" si="1455"/>
        <v>14</v>
      </c>
      <c r="G2729" t="str">
        <f t="shared" ca="1" si="1470"/>
        <v>S10</v>
      </c>
      <c r="H2729" t="str">
        <f t="shared" ca="1" si="1471"/>
        <v>S101</v>
      </c>
      <c r="I2729">
        <f ca="1">VLOOKUP(D2729,PRC!$A$2:$B$21,2,0)*E2729</f>
        <v>180000</v>
      </c>
      <c r="J2729">
        <f t="shared" ca="1" si="1456"/>
        <v>161996</v>
      </c>
      <c r="K2729">
        <f ca="1">VLOOKUP(D2729,PRC!$A$1:$C$21,3,0)*E2729</f>
        <v>95400</v>
      </c>
      <c r="L2729">
        <f t="shared" ca="1" si="1457"/>
        <v>16000</v>
      </c>
      <c r="M2729">
        <f t="shared" ca="1" si="1458"/>
        <v>5000</v>
      </c>
      <c r="N2729">
        <f t="shared" ca="1" si="1459"/>
        <v>23000</v>
      </c>
      <c r="O2729">
        <f t="shared" ca="1" si="1460"/>
        <v>16000</v>
      </c>
      <c r="P2729">
        <f t="shared" ca="1" si="1475"/>
        <v>6596</v>
      </c>
      <c r="Q2729">
        <f ca="1">IF(P2729&gt;0,1,0)</f>
        <v>1</v>
      </c>
      <c r="R2729">
        <f t="shared" ca="1" si="1461"/>
        <v>10</v>
      </c>
      <c r="S2729">
        <f t="shared" ca="1" si="1462"/>
        <v>9</v>
      </c>
      <c r="T2729">
        <f t="shared" ca="1" si="1463"/>
        <v>3</v>
      </c>
      <c r="U2729">
        <f t="shared" ca="1" si="1464"/>
        <v>13</v>
      </c>
      <c r="V2729">
        <f t="shared" ca="1" si="1465"/>
        <v>9</v>
      </c>
      <c r="X2729">
        <f t="shared" si="1467"/>
        <v>2729</v>
      </c>
      <c r="Y2729">
        <f t="shared" si="1468"/>
        <v>2452</v>
      </c>
      <c r="Z2729">
        <f t="shared" si="1469"/>
        <v>2453</v>
      </c>
      <c r="AA2729">
        <f t="shared" si="1466"/>
        <v>2951</v>
      </c>
      <c r="AB2729">
        <f t="shared" si="1449"/>
        <v>500</v>
      </c>
      <c r="AM2729" t="str">
        <f t="shared" si="1450"/>
        <v>201903LP</v>
      </c>
      <c r="AN2729">
        <f t="shared" ca="1" si="1473"/>
        <v>10.002222222222223</v>
      </c>
      <c r="AO2729">
        <f t="shared" ca="1" si="1474"/>
        <v>8.8888888888888893</v>
      </c>
      <c r="AP2729">
        <f t="shared" ca="1" si="1451"/>
        <v>2.7777777777777777</v>
      </c>
      <c r="AQ2729">
        <f t="shared" ca="1" si="1452"/>
        <v>12.777777777777777</v>
      </c>
      <c r="AR2729">
        <f t="shared" ca="1" si="1453"/>
        <v>8.8888888888888893</v>
      </c>
      <c r="AS2729">
        <f ca="1">P2729/J2729</f>
        <v>4.0717054742092397E-2</v>
      </c>
    </row>
    <row r="2730" spans="1:45" x14ac:dyDescent="0.4">
      <c r="A2730">
        <f t="shared" si="1448"/>
        <v>201903</v>
      </c>
      <c r="B2730" t="s">
        <v>806</v>
      </c>
      <c r="C2730" t="s">
        <v>647</v>
      </c>
      <c r="D2730" t="str">
        <f t="shared" ca="1" si="1472"/>
        <v>I109</v>
      </c>
      <c r="E2730">
        <f t="shared" ca="1" si="1454"/>
        <v>11</v>
      </c>
      <c r="F2730">
        <f t="shared" ca="1" si="1455"/>
        <v>14</v>
      </c>
      <c r="G2730" t="str">
        <f t="shared" ca="1" si="1470"/>
        <v>S11</v>
      </c>
      <c r="H2730" t="str">
        <f t="shared" ca="1" si="1471"/>
        <v>S112</v>
      </c>
      <c r="I2730">
        <f ca="1">VLOOKUP(D2730,PRC!$A$2:$B$21,2,0)*E2730</f>
        <v>5500000</v>
      </c>
      <c r="J2730">
        <f t="shared" ca="1" si="1456"/>
        <v>4949996</v>
      </c>
      <c r="K2730">
        <f ca="1">VLOOKUP(D2730,PRC!$A$1:$C$21,3,0)*E2730</f>
        <v>2200000</v>
      </c>
      <c r="L2730">
        <f t="shared" ca="1" si="1457"/>
        <v>440000</v>
      </c>
      <c r="M2730">
        <f t="shared" ca="1" si="1458"/>
        <v>165000</v>
      </c>
      <c r="N2730">
        <f t="shared" ca="1" si="1459"/>
        <v>880000</v>
      </c>
      <c r="O2730">
        <f t="shared" ca="1" si="1460"/>
        <v>550000</v>
      </c>
      <c r="P2730">
        <f t="shared" ca="1" si="1475"/>
        <v>714996</v>
      </c>
      <c r="Q2730">
        <f ca="1">IF(P2730&gt;0,1,0)</f>
        <v>1</v>
      </c>
      <c r="R2730">
        <f t="shared" ca="1" si="1461"/>
        <v>10</v>
      </c>
      <c r="S2730">
        <f t="shared" ca="1" si="1462"/>
        <v>8</v>
      </c>
      <c r="T2730">
        <f t="shared" ca="1" si="1463"/>
        <v>3</v>
      </c>
      <c r="U2730">
        <f t="shared" ca="1" si="1464"/>
        <v>16</v>
      </c>
      <c r="V2730">
        <f t="shared" ca="1" si="1465"/>
        <v>10</v>
      </c>
      <c r="X2730">
        <f t="shared" si="1467"/>
        <v>2730</v>
      </c>
      <c r="Y2730">
        <f t="shared" si="1468"/>
        <v>2452</v>
      </c>
      <c r="Z2730">
        <f t="shared" si="1469"/>
        <v>2453</v>
      </c>
      <c r="AA2730">
        <f t="shared" si="1466"/>
        <v>2951</v>
      </c>
      <c r="AB2730">
        <f t="shared" si="1449"/>
        <v>500</v>
      </c>
      <c r="AM2730" t="str">
        <f t="shared" si="1450"/>
        <v>201903LP</v>
      </c>
      <c r="AN2730">
        <f t="shared" ca="1" si="1473"/>
        <v>10.000072727272723</v>
      </c>
      <c r="AO2730">
        <f t="shared" ca="1" si="1474"/>
        <v>8</v>
      </c>
      <c r="AP2730">
        <f t="shared" ca="1" si="1451"/>
        <v>3</v>
      </c>
      <c r="AQ2730">
        <f t="shared" ca="1" si="1452"/>
        <v>16</v>
      </c>
      <c r="AR2730">
        <f t="shared" ca="1" si="1453"/>
        <v>10</v>
      </c>
      <c r="AS2730">
        <f ca="1">P2730/J2730</f>
        <v>0.14444375308586108</v>
      </c>
    </row>
    <row r="2731" spans="1:45" x14ac:dyDescent="0.4">
      <c r="A2731">
        <f t="shared" si="1448"/>
        <v>201903</v>
      </c>
      <c r="B2731" t="s">
        <v>807</v>
      </c>
      <c r="C2731" t="s">
        <v>647</v>
      </c>
      <c r="D2731" t="str">
        <f t="shared" ca="1" si="1472"/>
        <v>I104</v>
      </c>
      <c r="E2731">
        <f t="shared" ca="1" si="1454"/>
        <v>15</v>
      </c>
      <c r="F2731">
        <f t="shared" ca="1" si="1455"/>
        <v>11</v>
      </c>
      <c r="G2731" t="str">
        <f t="shared" ca="1" si="1470"/>
        <v>S11</v>
      </c>
      <c r="H2731" t="str">
        <f t="shared" ca="1" si="1471"/>
        <v>S116</v>
      </c>
      <c r="I2731">
        <f ca="1">VLOOKUP(D2731,PRC!$A$2:$B$21,2,0)*E2731</f>
        <v>1050000</v>
      </c>
      <c r="J2731">
        <f t="shared" ca="1" si="1456"/>
        <v>934496</v>
      </c>
      <c r="K2731">
        <f ca="1">VLOOKUP(D2731,PRC!$A$1:$C$21,3,0)*E2731</f>
        <v>441000</v>
      </c>
      <c r="L2731">
        <f t="shared" ca="1" si="1457"/>
        <v>53000</v>
      </c>
      <c r="M2731">
        <f t="shared" ca="1" si="1458"/>
        <v>21000</v>
      </c>
      <c r="N2731">
        <f t="shared" ca="1" si="1459"/>
        <v>116000</v>
      </c>
      <c r="O2731">
        <f t="shared" ca="1" si="1460"/>
        <v>95000</v>
      </c>
      <c r="P2731">
        <f t="shared" ca="1" si="1475"/>
        <v>208496</v>
      </c>
      <c r="Q2731">
        <f ca="1">IF(P2731&gt;0,1,0)</f>
        <v>1</v>
      </c>
      <c r="R2731">
        <f t="shared" ca="1" si="1461"/>
        <v>11</v>
      </c>
      <c r="S2731">
        <f t="shared" ca="1" si="1462"/>
        <v>5</v>
      </c>
      <c r="T2731">
        <f t="shared" ca="1" si="1463"/>
        <v>2</v>
      </c>
      <c r="U2731">
        <f t="shared" ca="1" si="1464"/>
        <v>11</v>
      </c>
      <c r="V2731">
        <f t="shared" ca="1" si="1465"/>
        <v>9</v>
      </c>
      <c r="X2731">
        <f t="shared" si="1467"/>
        <v>2731</v>
      </c>
      <c r="Y2731">
        <f t="shared" si="1468"/>
        <v>2452</v>
      </c>
      <c r="Z2731">
        <f t="shared" si="1469"/>
        <v>2453</v>
      </c>
      <c r="AA2731">
        <f t="shared" si="1466"/>
        <v>2951</v>
      </c>
      <c r="AB2731">
        <f t="shared" si="1449"/>
        <v>500</v>
      </c>
      <c r="AM2731" t="str">
        <f t="shared" si="1450"/>
        <v>201903LP</v>
      </c>
      <c r="AN2731">
        <f t="shared" ca="1" si="1473"/>
        <v>11.000380952380951</v>
      </c>
      <c r="AO2731">
        <f t="shared" ca="1" si="1474"/>
        <v>5.0476190476190474</v>
      </c>
      <c r="AP2731">
        <f t="shared" ca="1" si="1451"/>
        <v>2</v>
      </c>
      <c r="AQ2731">
        <f t="shared" ca="1" si="1452"/>
        <v>11.047619047619047</v>
      </c>
      <c r="AR2731">
        <f t="shared" ca="1" si="1453"/>
        <v>9.0476190476190474</v>
      </c>
      <c r="AS2731">
        <f ca="1">P2731/J2731</f>
        <v>0.22311063931787831</v>
      </c>
    </row>
    <row r="2732" spans="1:45" x14ac:dyDescent="0.4">
      <c r="A2732">
        <f t="shared" si="1448"/>
        <v>201903</v>
      </c>
      <c r="B2732" t="s">
        <v>808</v>
      </c>
      <c r="C2732" t="s">
        <v>647</v>
      </c>
      <c r="D2732" t="str">
        <f t="shared" ca="1" si="1472"/>
        <v>I111</v>
      </c>
      <c r="E2732">
        <f t="shared" ca="1" si="1454"/>
        <v>11</v>
      </c>
      <c r="F2732">
        <f t="shared" ca="1" si="1455"/>
        <v>15</v>
      </c>
      <c r="G2732" t="str">
        <f t="shared" ca="1" si="1470"/>
        <v>S10</v>
      </c>
      <c r="H2732" t="str">
        <f t="shared" ca="1" si="1471"/>
        <v>S109</v>
      </c>
      <c r="I2732">
        <f ca="1">VLOOKUP(D2732,PRC!$A$2:$B$21,2,0)*E2732</f>
        <v>1650000</v>
      </c>
      <c r="J2732">
        <f t="shared" ca="1" si="1456"/>
        <v>1484996</v>
      </c>
      <c r="K2732">
        <f ca="1">VLOOKUP(D2732,PRC!$A$1:$C$21,3,0)*E2732</f>
        <v>874500</v>
      </c>
      <c r="L2732">
        <f t="shared" ca="1" si="1457"/>
        <v>165000</v>
      </c>
      <c r="M2732">
        <f t="shared" ca="1" si="1458"/>
        <v>17000</v>
      </c>
      <c r="N2732">
        <f t="shared" ca="1" si="1459"/>
        <v>297000</v>
      </c>
      <c r="O2732">
        <f t="shared" ca="1" si="1460"/>
        <v>149000</v>
      </c>
      <c r="P2732">
        <f t="shared" ca="1" si="1475"/>
        <v>-17504</v>
      </c>
      <c r="Q2732">
        <f ca="1">IF(P2732&gt;0,1,0)</f>
        <v>0</v>
      </c>
      <c r="R2732">
        <f t="shared" ca="1" si="1461"/>
        <v>10</v>
      </c>
      <c r="S2732">
        <f t="shared" ca="1" si="1462"/>
        <v>10</v>
      </c>
      <c r="T2732">
        <f t="shared" ca="1" si="1463"/>
        <v>1</v>
      </c>
      <c r="U2732">
        <f t="shared" ca="1" si="1464"/>
        <v>18</v>
      </c>
      <c r="V2732">
        <f t="shared" ca="1" si="1465"/>
        <v>9</v>
      </c>
      <c r="X2732">
        <f t="shared" si="1467"/>
        <v>2732</v>
      </c>
      <c r="Y2732">
        <f t="shared" si="1468"/>
        <v>2452</v>
      </c>
      <c r="Z2732">
        <f t="shared" si="1469"/>
        <v>2453</v>
      </c>
      <c r="AA2732">
        <f t="shared" si="1466"/>
        <v>2951</v>
      </c>
      <c r="AB2732">
        <f t="shared" si="1449"/>
        <v>500</v>
      </c>
      <c r="AM2732" t="str">
        <f t="shared" si="1450"/>
        <v>201903LP</v>
      </c>
      <c r="AN2732">
        <f t="shared" ca="1" si="1473"/>
        <v>10.000242424242423</v>
      </c>
      <c r="AO2732">
        <f t="shared" ca="1" si="1474"/>
        <v>10</v>
      </c>
      <c r="AP2732">
        <f t="shared" ca="1" si="1451"/>
        <v>1.0303030303030303</v>
      </c>
      <c r="AQ2732">
        <f t="shared" ca="1" si="1452"/>
        <v>18</v>
      </c>
      <c r="AR2732">
        <f t="shared" ca="1" si="1453"/>
        <v>9.0303030303030294</v>
      </c>
      <c r="AS2732">
        <f ca="1">P2732/J2732</f>
        <v>-1.1787237137339091E-2</v>
      </c>
    </row>
    <row r="2733" spans="1:45" x14ac:dyDescent="0.4">
      <c r="A2733">
        <f t="shared" si="1448"/>
        <v>201903</v>
      </c>
      <c r="B2733" t="s">
        <v>809</v>
      </c>
      <c r="C2733" t="s">
        <v>647</v>
      </c>
      <c r="D2733" t="str">
        <f t="shared" ca="1" si="1472"/>
        <v>I103</v>
      </c>
      <c r="E2733">
        <f t="shared" ca="1" si="1454"/>
        <v>14</v>
      </c>
      <c r="F2733">
        <f t="shared" ca="1" si="1455"/>
        <v>10</v>
      </c>
      <c r="G2733" t="str">
        <f t="shared" ca="1" si="1470"/>
        <v>S12</v>
      </c>
      <c r="H2733" t="str">
        <f t="shared" ca="1" si="1471"/>
        <v>S120</v>
      </c>
      <c r="I2733">
        <f ca="1">VLOOKUP(D2733,PRC!$A$2:$B$21,2,0)*E2733</f>
        <v>700000</v>
      </c>
      <c r="J2733">
        <f t="shared" ca="1" si="1456"/>
        <v>622996</v>
      </c>
      <c r="K2733">
        <f ca="1">VLOOKUP(D2733,PRC!$A$1:$C$21,3,0)*E2733</f>
        <v>399000</v>
      </c>
      <c r="L2733">
        <f t="shared" ca="1" si="1457"/>
        <v>49000</v>
      </c>
      <c r="M2733">
        <f t="shared" ca="1" si="1458"/>
        <v>21000</v>
      </c>
      <c r="N2733">
        <f t="shared" ca="1" si="1459"/>
        <v>98000</v>
      </c>
      <c r="O2733">
        <f t="shared" ca="1" si="1460"/>
        <v>56000</v>
      </c>
      <c r="P2733">
        <f t="shared" ca="1" si="1475"/>
        <v>-4</v>
      </c>
      <c r="Q2733">
        <f ca="1">IF(P2733&gt;0,1,0)</f>
        <v>0</v>
      </c>
      <c r="R2733">
        <f t="shared" ca="1" si="1461"/>
        <v>11</v>
      </c>
      <c r="S2733">
        <f t="shared" ca="1" si="1462"/>
        <v>7</v>
      </c>
      <c r="T2733">
        <f t="shared" ca="1" si="1463"/>
        <v>3</v>
      </c>
      <c r="U2733">
        <f t="shared" ca="1" si="1464"/>
        <v>14</v>
      </c>
      <c r="V2733">
        <f t="shared" ca="1" si="1465"/>
        <v>8</v>
      </c>
      <c r="X2733">
        <f t="shared" si="1467"/>
        <v>2733</v>
      </c>
      <c r="Y2733">
        <f t="shared" si="1468"/>
        <v>2452</v>
      </c>
      <c r="Z2733">
        <f t="shared" si="1469"/>
        <v>2453</v>
      </c>
      <c r="AA2733">
        <f t="shared" si="1466"/>
        <v>2951</v>
      </c>
      <c r="AB2733">
        <f t="shared" si="1449"/>
        <v>500</v>
      </c>
      <c r="AM2733" t="str">
        <f t="shared" si="1450"/>
        <v>201903LP</v>
      </c>
      <c r="AN2733">
        <f t="shared" ca="1" si="1473"/>
        <v>11.000571428571426</v>
      </c>
      <c r="AO2733">
        <f t="shared" ca="1" si="1474"/>
        <v>7.0000000000000009</v>
      </c>
      <c r="AP2733">
        <f t="shared" ca="1" si="1451"/>
        <v>3</v>
      </c>
      <c r="AQ2733">
        <f t="shared" ca="1" si="1452"/>
        <v>14.000000000000002</v>
      </c>
      <c r="AR2733">
        <f t="shared" ca="1" si="1453"/>
        <v>8</v>
      </c>
      <c r="AS2733">
        <f ca="1">P2733/J2733</f>
        <v>-6.4205869700608034E-6</v>
      </c>
    </row>
    <row r="2734" spans="1:45" x14ac:dyDescent="0.4">
      <c r="A2734">
        <f t="shared" si="1448"/>
        <v>201903</v>
      </c>
      <c r="B2734" t="s">
        <v>810</v>
      </c>
      <c r="C2734" t="s">
        <v>647</v>
      </c>
      <c r="D2734" t="str">
        <f t="shared" ca="1" si="1472"/>
        <v>I120</v>
      </c>
      <c r="E2734">
        <f t="shared" ca="1" si="1454"/>
        <v>13</v>
      </c>
      <c r="F2734">
        <f t="shared" ca="1" si="1455"/>
        <v>13</v>
      </c>
      <c r="G2734" t="str">
        <f t="shared" ca="1" si="1470"/>
        <v>S10</v>
      </c>
      <c r="H2734" t="str">
        <f t="shared" ca="1" si="1471"/>
        <v>S106</v>
      </c>
      <c r="I2734">
        <f ca="1">VLOOKUP(D2734,PRC!$A$2:$B$21,2,0)*E2734</f>
        <v>55900000</v>
      </c>
      <c r="J2734">
        <f t="shared" ca="1" si="1456"/>
        <v>48632996</v>
      </c>
      <c r="K2734">
        <f ca="1">VLOOKUP(D2734,PRC!$A$1:$C$21,3,0)*E2734</f>
        <v>25155000</v>
      </c>
      <c r="L2734">
        <f t="shared" ca="1" si="1457"/>
        <v>3354000</v>
      </c>
      <c r="M2734">
        <f t="shared" ca="1" si="1458"/>
        <v>1677000</v>
      </c>
      <c r="N2734">
        <f t="shared" ca="1" si="1459"/>
        <v>9503000</v>
      </c>
      <c r="O2734">
        <f t="shared" ca="1" si="1460"/>
        <v>4472000</v>
      </c>
      <c r="P2734">
        <f t="shared" ca="1" si="1475"/>
        <v>4471996</v>
      </c>
      <c r="Q2734">
        <f ca="1">IF(P2734&gt;0,1,0)</f>
        <v>1</v>
      </c>
      <c r="R2734">
        <f t="shared" ca="1" si="1461"/>
        <v>13</v>
      </c>
      <c r="S2734">
        <f t="shared" ca="1" si="1462"/>
        <v>6</v>
      </c>
      <c r="T2734">
        <f t="shared" ca="1" si="1463"/>
        <v>3</v>
      </c>
      <c r="U2734">
        <f t="shared" ca="1" si="1464"/>
        <v>17</v>
      </c>
      <c r="V2734">
        <f t="shared" ca="1" si="1465"/>
        <v>8</v>
      </c>
      <c r="X2734">
        <f t="shared" si="1467"/>
        <v>2734</v>
      </c>
      <c r="Y2734">
        <f t="shared" si="1468"/>
        <v>2452</v>
      </c>
      <c r="Z2734">
        <f t="shared" si="1469"/>
        <v>2453</v>
      </c>
      <c r="AA2734">
        <f t="shared" si="1466"/>
        <v>2951</v>
      </c>
      <c r="AB2734">
        <f t="shared" si="1449"/>
        <v>500</v>
      </c>
      <c r="AM2734" t="str">
        <f t="shared" si="1450"/>
        <v>201903LP</v>
      </c>
      <c r="AN2734">
        <f t="shared" ca="1" si="1473"/>
        <v>13.000007155635062</v>
      </c>
      <c r="AO2734">
        <f t="shared" ca="1" si="1474"/>
        <v>6</v>
      </c>
      <c r="AP2734">
        <f t="shared" ca="1" si="1451"/>
        <v>3</v>
      </c>
      <c r="AQ2734">
        <f t="shared" ca="1" si="1452"/>
        <v>17</v>
      </c>
      <c r="AR2734">
        <f t="shared" ca="1" si="1453"/>
        <v>8</v>
      </c>
      <c r="AS2734">
        <f ca="1">P2734/J2734</f>
        <v>9.1953948302917629E-2</v>
      </c>
    </row>
    <row r="2735" spans="1:45" x14ac:dyDescent="0.4">
      <c r="A2735">
        <f t="shared" si="1448"/>
        <v>201903</v>
      </c>
      <c r="B2735" t="s">
        <v>811</v>
      </c>
      <c r="C2735" t="s">
        <v>647</v>
      </c>
      <c r="D2735" t="str">
        <f t="shared" ca="1" si="1472"/>
        <v>I115</v>
      </c>
      <c r="E2735">
        <f t="shared" ca="1" si="1454"/>
        <v>8</v>
      </c>
      <c r="F2735">
        <f t="shared" ca="1" si="1455"/>
        <v>10</v>
      </c>
      <c r="G2735" t="str">
        <f t="shared" ca="1" si="1470"/>
        <v>S11</v>
      </c>
      <c r="H2735" t="str">
        <f t="shared" ca="1" si="1471"/>
        <v>S114</v>
      </c>
      <c r="I2735">
        <f ca="1">VLOOKUP(D2735,PRC!$A$2:$B$21,2,0)*E2735</f>
        <v>40000</v>
      </c>
      <c r="J2735">
        <f t="shared" ca="1" si="1456"/>
        <v>33996</v>
      </c>
      <c r="K2735">
        <f ca="1">VLOOKUP(D2735,PRC!$A$1:$C$21,3,0)*E2735</f>
        <v>19200</v>
      </c>
      <c r="L2735">
        <f t="shared" ca="1" si="1457"/>
        <v>2000</v>
      </c>
      <c r="M2735">
        <f t="shared" ca="1" si="1458"/>
        <v>0</v>
      </c>
      <c r="N2735">
        <f t="shared" ca="1" si="1459"/>
        <v>7000</v>
      </c>
      <c r="O2735">
        <f t="shared" ca="1" si="1460"/>
        <v>2000</v>
      </c>
      <c r="P2735">
        <f t="shared" ca="1" si="1475"/>
        <v>3796</v>
      </c>
      <c r="Q2735">
        <f ca="1">IF(P2735&gt;0,1,0)</f>
        <v>1</v>
      </c>
      <c r="R2735">
        <f t="shared" ca="1" si="1461"/>
        <v>15</v>
      </c>
      <c r="S2735">
        <f t="shared" ca="1" si="1462"/>
        <v>5</v>
      </c>
      <c r="T2735">
        <f t="shared" ca="1" si="1463"/>
        <v>1</v>
      </c>
      <c r="U2735">
        <f t="shared" ca="1" si="1464"/>
        <v>17</v>
      </c>
      <c r="V2735">
        <f t="shared" ca="1" si="1465"/>
        <v>5</v>
      </c>
      <c r="X2735">
        <f t="shared" si="1467"/>
        <v>2735</v>
      </c>
      <c r="Y2735">
        <f t="shared" si="1468"/>
        <v>2452</v>
      </c>
      <c r="Z2735">
        <f t="shared" si="1469"/>
        <v>2453</v>
      </c>
      <c r="AA2735">
        <f t="shared" si="1466"/>
        <v>2951</v>
      </c>
      <c r="AB2735">
        <f t="shared" si="1449"/>
        <v>500</v>
      </c>
      <c r="AM2735" t="str">
        <f t="shared" si="1450"/>
        <v>201903LP</v>
      </c>
      <c r="AN2735">
        <f t="shared" ca="1" si="1473"/>
        <v>15.010000000000002</v>
      </c>
      <c r="AO2735">
        <f t="shared" ca="1" si="1474"/>
        <v>5</v>
      </c>
      <c r="AP2735">
        <f t="shared" ca="1" si="1451"/>
        <v>0</v>
      </c>
      <c r="AQ2735">
        <f t="shared" ca="1" si="1452"/>
        <v>17.5</v>
      </c>
      <c r="AR2735">
        <f t="shared" ca="1" si="1453"/>
        <v>5</v>
      </c>
      <c r="AS2735">
        <f ca="1">P2735/J2735</f>
        <v>0.11166019531709613</v>
      </c>
    </row>
    <row r="2736" spans="1:45" x14ac:dyDescent="0.4">
      <c r="A2736">
        <f t="shared" si="1448"/>
        <v>201903</v>
      </c>
      <c r="B2736" t="s">
        <v>812</v>
      </c>
      <c r="C2736" t="s">
        <v>647</v>
      </c>
      <c r="D2736" t="str">
        <f t="shared" ca="1" si="1472"/>
        <v>I105</v>
      </c>
      <c r="E2736">
        <f t="shared" ca="1" si="1454"/>
        <v>9</v>
      </c>
      <c r="F2736">
        <f t="shared" ca="1" si="1455"/>
        <v>14</v>
      </c>
      <c r="G2736" t="str">
        <f t="shared" ca="1" si="1470"/>
        <v>S11</v>
      </c>
      <c r="H2736" t="str">
        <f t="shared" ca="1" si="1471"/>
        <v>S117</v>
      </c>
      <c r="I2736">
        <f ca="1">VLOOKUP(D2736,PRC!$A$2:$B$21,2,0)*E2736</f>
        <v>900000</v>
      </c>
      <c r="J2736">
        <f t="shared" ca="1" si="1456"/>
        <v>791996</v>
      </c>
      <c r="K2736">
        <f ca="1">VLOOKUP(D2736,PRC!$A$1:$C$21,3,0)*E2736</f>
        <v>531000</v>
      </c>
      <c r="L2736">
        <f t="shared" ca="1" si="1457"/>
        <v>81000</v>
      </c>
      <c r="M2736">
        <f t="shared" ca="1" si="1458"/>
        <v>9000</v>
      </c>
      <c r="N2736">
        <f t="shared" ca="1" si="1459"/>
        <v>162000</v>
      </c>
      <c r="O2736">
        <f t="shared" ca="1" si="1460"/>
        <v>54000</v>
      </c>
      <c r="P2736">
        <f t="shared" ca="1" si="1475"/>
        <v>-45004</v>
      </c>
      <c r="Q2736">
        <f ca="1">IF(P2736&gt;0,1,0)</f>
        <v>0</v>
      </c>
      <c r="R2736">
        <f t="shared" ca="1" si="1461"/>
        <v>12</v>
      </c>
      <c r="S2736">
        <f t="shared" ca="1" si="1462"/>
        <v>9</v>
      </c>
      <c r="T2736">
        <f t="shared" ca="1" si="1463"/>
        <v>1</v>
      </c>
      <c r="U2736">
        <f t="shared" ca="1" si="1464"/>
        <v>18</v>
      </c>
      <c r="V2736">
        <f t="shared" ca="1" si="1465"/>
        <v>6</v>
      </c>
      <c r="X2736">
        <f t="shared" si="1467"/>
        <v>2736</v>
      </c>
      <c r="Y2736">
        <f t="shared" si="1468"/>
        <v>2452</v>
      </c>
      <c r="Z2736">
        <f t="shared" si="1469"/>
        <v>2453</v>
      </c>
      <c r="AA2736">
        <f t="shared" si="1466"/>
        <v>2951</v>
      </c>
      <c r="AB2736">
        <f t="shared" si="1449"/>
        <v>500</v>
      </c>
      <c r="AM2736" t="str">
        <f t="shared" si="1450"/>
        <v>201903LP</v>
      </c>
      <c r="AN2736">
        <f t="shared" ca="1" si="1473"/>
        <v>12.000444444444447</v>
      </c>
      <c r="AO2736">
        <f t="shared" ca="1" si="1474"/>
        <v>9</v>
      </c>
      <c r="AP2736">
        <f t="shared" ca="1" si="1451"/>
        <v>1</v>
      </c>
      <c r="AQ2736">
        <f t="shared" ca="1" si="1452"/>
        <v>18</v>
      </c>
      <c r="AR2736">
        <f t="shared" ca="1" si="1453"/>
        <v>6</v>
      </c>
      <c r="AS2736">
        <f ca="1">P2736/J2736</f>
        <v>-5.6823519310703591E-2</v>
      </c>
    </row>
    <row r="2737" spans="1:45" x14ac:dyDescent="0.4">
      <c r="A2737">
        <f t="shared" si="1448"/>
        <v>201903</v>
      </c>
      <c r="B2737" t="s">
        <v>813</v>
      </c>
      <c r="C2737" t="s">
        <v>647</v>
      </c>
      <c r="D2737" t="str">
        <f t="shared" ca="1" si="1472"/>
        <v>I112</v>
      </c>
      <c r="E2737">
        <f t="shared" ca="1" si="1454"/>
        <v>13</v>
      </c>
      <c r="F2737">
        <f t="shared" ca="1" si="1455"/>
        <v>11</v>
      </c>
      <c r="G2737" t="str">
        <f t="shared" ca="1" si="1470"/>
        <v>S11</v>
      </c>
      <c r="H2737" t="str">
        <f t="shared" ca="1" si="1471"/>
        <v>S111</v>
      </c>
      <c r="I2737">
        <f ca="1">VLOOKUP(D2737,PRC!$A$2:$B$21,2,0)*E2737</f>
        <v>845000</v>
      </c>
      <c r="J2737">
        <f t="shared" ca="1" si="1456"/>
        <v>760496</v>
      </c>
      <c r="K2737">
        <f ca="1">VLOOKUP(D2737,PRC!$A$1:$C$21,3,0)*E2737</f>
        <v>422500</v>
      </c>
      <c r="L2737">
        <f t="shared" ca="1" si="1457"/>
        <v>68000</v>
      </c>
      <c r="M2737">
        <f t="shared" ca="1" si="1458"/>
        <v>8000</v>
      </c>
      <c r="N2737">
        <f t="shared" ca="1" si="1459"/>
        <v>127000</v>
      </c>
      <c r="O2737">
        <f t="shared" ca="1" si="1460"/>
        <v>85000</v>
      </c>
      <c r="P2737">
        <f t="shared" ca="1" si="1475"/>
        <v>49996</v>
      </c>
      <c r="Q2737">
        <f ca="1">IF(P2737&gt;0,1,0)</f>
        <v>1</v>
      </c>
      <c r="R2737">
        <f t="shared" ca="1" si="1461"/>
        <v>10</v>
      </c>
      <c r="S2737">
        <f t="shared" ca="1" si="1462"/>
        <v>8</v>
      </c>
      <c r="T2737">
        <f t="shared" ca="1" si="1463"/>
        <v>1</v>
      </c>
      <c r="U2737">
        <f t="shared" ca="1" si="1464"/>
        <v>15</v>
      </c>
      <c r="V2737">
        <f t="shared" ca="1" si="1465"/>
        <v>10</v>
      </c>
      <c r="X2737">
        <f t="shared" si="1467"/>
        <v>2737</v>
      </c>
      <c r="Y2737">
        <f t="shared" si="1468"/>
        <v>2452</v>
      </c>
      <c r="Z2737">
        <f t="shared" si="1469"/>
        <v>2453</v>
      </c>
      <c r="AA2737">
        <f t="shared" si="1466"/>
        <v>2951</v>
      </c>
      <c r="AB2737">
        <f t="shared" si="1449"/>
        <v>500</v>
      </c>
      <c r="AM2737" t="str">
        <f t="shared" si="1450"/>
        <v>201903LP</v>
      </c>
      <c r="AN2737">
        <f t="shared" ca="1" si="1473"/>
        <v>10.000473372781061</v>
      </c>
      <c r="AO2737">
        <f t="shared" ca="1" si="1474"/>
        <v>8.0473372781065091</v>
      </c>
      <c r="AP2737">
        <f t="shared" ca="1" si="1451"/>
        <v>0.94674556213017758</v>
      </c>
      <c r="AQ2737">
        <f t="shared" ca="1" si="1452"/>
        <v>15.029585798816569</v>
      </c>
      <c r="AR2737">
        <f t="shared" ca="1" si="1453"/>
        <v>10.059171597633137</v>
      </c>
      <c r="AS2737">
        <f ca="1">P2737/J2737</f>
        <v>6.5741305674191577E-2</v>
      </c>
    </row>
    <row r="2738" spans="1:45" x14ac:dyDescent="0.4">
      <c r="A2738">
        <f t="shared" si="1448"/>
        <v>201903</v>
      </c>
      <c r="B2738" t="s">
        <v>814</v>
      </c>
      <c r="C2738" t="s">
        <v>647</v>
      </c>
      <c r="D2738" t="str">
        <f t="shared" ca="1" si="1472"/>
        <v>I108</v>
      </c>
      <c r="E2738">
        <f t="shared" ca="1" si="1454"/>
        <v>10</v>
      </c>
      <c r="F2738">
        <f t="shared" ca="1" si="1455"/>
        <v>10</v>
      </c>
      <c r="G2738" t="str">
        <f t="shared" ca="1" si="1470"/>
        <v>S10</v>
      </c>
      <c r="H2738" t="str">
        <f t="shared" ca="1" si="1471"/>
        <v>S109</v>
      </c>
      <c r="I2738">
        <f ca="1">VLOOKUP(D2738,PRC!$A$2:$B$21,2,0)*E2738</f>
        <v>400000</v>
      </c>
      <c r="J2738">
        <f t="shared" ca="1" si="1456"/>
        <v>339996</v>
      </c>
      <c r="K2738">
        <f ca="1">VLOOKUP(D2738,PRC!$A$1:$C$21,3,0)*E2738</f>
        <v>184000</v>
      </c>
      <c r="L2738">
        <f t="shared" ca="1" si="1457"/>
        <v>32000</v>
      </c>
      <c r="M2738">
        <f t="shared" ca="1" si="1458"/>
        <v>4000</v>
      </c>
      <c r="N2738">
        <f t="shared" ca="1" si="1459"/>
        <v>64000</v>
      </c>
      <c r="O2738">
        <f t="shared" ca="1" si="1460"/>
        <v>24000</v>
      </c>
      <c r="P2738">
        <f t="shared" ca="1" si="1475"/>
        <v>31996</v>
      </c>
      <c r="Q2738">
        <f ca="1">IF(P2738&gt;0,1,0)</f>
        <v>1</v>
      </c>
      <c r="R2738">
        <f t="shared" ca="1" si="1461"/>
        <v>15</v>
      </c>
      <c r="S2738">
        <f t="shared" ca="1" si="1462"/>
        <v>8</v>
      </c>
      <c r="T2738">
        <f t="shared" ca="1" si="1463"/>
        <v>1</v>
      </c>
      <c r="U2738">
        <f t="shared" ca="1" si="1464"/>
        <v>16</v>
      </c>
      <c r="V2738">
        <f t="shared" ca="1" si="1465"/>
        <v>6</v>
      </c>
      <c r="X2738">
        <f t="shared" si="1467"/>
        <v>2738</v>
      </c>
      <c r="Y2738">
        <f t="shared" si="1468"/>
        <v>2452</v>
      </c>
      <c r="Z2738">
        <f t="shared" si="1469"/>
        <v>2453</v>
      </c>
      <c r="AA2738">
        <f t="shared" si="1466"/>
        <v>2951</v>
      </c>
      <c r="AB2738">
        <f t="shared" si="1449"/>
        <v>500</v>
      </c>
      <c r="AM2738" t="str">
        <f t="shared" si="1450"/>
        <v>201903LP</v>
      </c>
      <c r="AN2738">
        <f t="shared" ca="1" si="1473"/>
        <v>15.000999999999998</v>
      </c>
      <c r="AO2738">
        <f t="shared" ca="1" si="1474"/>
        <v>8</v>
      </c>
      <c r="AP2738">
        <f t="shared" ca="1" si="1451"/>
        <v>1</v>
      </c>
      <c r="AQ2738">
        <f t="shared" ca="1" si="1452"/>
        <v>16</v>
      </c>
      <c r="AR2738">
        <f t="shared" ca="1" si="1453"/>
        <v>6</v>
      </c>
      <c r="AS2738">
        <f ca="1">P2738/J2738</f>
        <v>9.4106989493994042E-2</v>
      </c>
    </row>
    <row r="2739" spans="1:45" x14ac:dyDescent="0.4">
      <c r="A2739">
        <f t="shared" si="1448"/>
        <v>201903</v>
      </c>
      <c r="B2739" t="s">
        <v>815</v>
      </c>
      <c r="C2739" t="s">
        <v>647</v>
      </c>
      <c r="D2739" t="str">
        <f t="shared" ca="1" si="1472"/>
        <v>I118</v>
      </c>
      <c r="E2739">
        <f t="shared" ca="1" si="1454"/>
        <v>8</v>
      </c>
      <c r="F2739">
        <f t="shared" ca="1" si="1455"/>
        <v>12</v>
      </c>
      <c r="G2739" t="str">
        <f t="shared" ca="1" si="1470"/>
        <v>S10</v>
      </c>
      <c r="H2739" t="str">
        <f t="shared" ca="1" si="1471"/>
        <v>S102</v>
      </c>
      <c r="I2739">
        <f ca="1">VLOOKUP(D2739,PRC!$A$2:$B$21,2,0)*E2739</f>
        <v>4240000</v>
      </c>
      <c r="J2739">
        <f t="shared" ca="1" si="1456"/>
        <v>3688796</v>
      </c>
      <c r="K2739">
        <f ca="1">VLOOKUP(D2739,PRC!$A$1:$C$21,3,0)*E2739</f>
        <v>1780800</v>
      </c>
      <c r="L2739">
        <f t="shared" ca="1" si="1457"/>
        <v>254000</v>
      </c>
      <c r="M2739">
        <f t="shared" ca="1" si="1458"/>
        <v>85000</v>
      </c>
      <c r="N2739">
        <f t="shared" ca="1" si="1459"/>
        <v>466000</v>
      </c>
      <c r="O2739">
        <f t="shared" ca="1" si="1460"/>
        <v>339000</v>
      </c>
      <c r="P2739">
        <f t="shared" ca="1" si="1475"/>
        <v>763996</v>
      </c>
      <c r="Q2739">
        <f ca="1">IF(P2739&gt;0,1,0)</f>
        <v>1</v>
      </c>
      <c r="R2739">
        <f t="shared" ca="1" si="1461"/>
        <v>13</v>
      </c>
      <c r="S2739">
        <f t="shared" ca="1" si="1462"/>
        <v>6</v>
      </c>
      <c r="T2739">
        <f t="shared" ca="1" si="1463"/>
        <v>2</v>
      </c>
      <c r="U2739">
        <f t="shared" ca="1" si="1464"/>
        <v>11</v>
      </c>
      <c r="V2739">
        <f t="shared" ca="1" si="1465"/>
        <v>8</v>
      </c>
      <c r="X2739">
        <f t="shared" si="1467"/>
        <v>2739</v>
      </c>
      <c r="Y2739">
        <f t="shared" si="1468"/>
        <v>2452</v>
      </c>
      <c r="Z2739">
        <f t="shared" si="1469"/>
        <v>2453</v>
      </c>
      <c r="AA2739">
        <f t="shared" si="1466"/>
        <v>2951</v>
      </c>
      <c r="AB2739">
        <f t="shared" si="1449"/>
        <v>500</v>
      </c>
      <c r="AM2739" t="str">
        <f t="shared" si="1450"/>
        <v>201903LP</v>
      </c>
      <c r="AN2739">
        <f t="shared" ca="1" si="1473"/>
        <v>13.000094339622636</v>
      </c>
      <c r="AO2739">
        <f t="shared" ca="1" si="1474"/>
        <v>5.9905660377358494</v>
      </c>
      <c r="AP2739">
        <f t="shared" ca="1" si="1451"/>
        <v>2.0047169811320753</v>
      </c>
      <c r="AQ2739">
        <f t="shared" ca="1" si="1452"/>
        <v>10.990566037735849</v>
      </c>
      <c r="AR2739">
        <f t="shared" ca="1" si="1453"/>
        <v>7.9952830188679238</v>
      </c>
      <c r="AS2739">
        <f ca="1">P2739/J2739</f>
        <v>0.20711256464168795</v>
      </c>
    </row>
    <row r="2740" spans="1:45" x14ac:dyDescent="0.4">
      <c r="A2740">
        <f t="shared" si="1448"/>
        <v>201903</v>
      </c>
      <c r="B2740" t="s">
        <v>816</v>
      </c>
      <c r="C2740" t="s">
        <v>647</v>
      </c>
      <c r="D2740" t="str">
        <f t="shared" ca="1" si="1472"/>
        <v>I118</v>
      </c>
      <c r="E2740">
        <f t="shared" ca="1" si="1454"/>
        <v>9</v>
      </c>
      <c r="F2740">
        <f t="shared" ca="1" si="1455"/>
        <v>14</v>
      </c>
      <c r="G2740" t="str">
        <f t="shared" ca="1" si="1470"/>
        <v>S11</v>
      </c>
      <c r="H2740" t="str">
        <f t="shared" ca="1" si="1471"/>
        <v>S113</v>
      </c>
      <c r="I2740">
        <f ca="1">VLOOKUP(D2740,PRC!$A$2:$B$21,2,0)*E2740</f>
        <v>4770000</v>
      </c>
      <c r="J2740">
        <f t="shared" ca="1" si="1456"/>
        <v>4292996</v>
      </c>
      <c r="K2740">
        <f ca="1">VLOOKUP(D2740,PRC!$A$1:$C$21,3,0)*E2740</f>
        <v>2003400</v>
      </c>
      <c r="L2740">
        <f t="shared" ca="1" si="1457"/>
        <v>334000</v>
      </c>
      <c r="M2740">
        <f t="shared" ca="1" si="1458"/>
        <v>143000</v>
      </c>
      <c r="N2740">
        <f t="shared" ca="1" si="1459"/>
        <v>763000</v>
      </c>
      <c r="O2740">
        <f t="shared" ca="1" si="1460"/>
        <v>382000</v>
      </c>
      <c r="P2740">
        <f t="shared" ca="1" si="1475"/>
        <v>667596</v>
      </c>
      <c r="Q2740">
        <f ca="1">IF(P2740&gt;0,1,0)</f>
        <v>1</v>
      </c>
      <c r="R2740">
        <f t="shared" ca="1" si="1461"/>
        <v>10</v>
      </c>
      <c r="S2740">
        <f t="shared" ca="1" si="1462"/>
        <v>7</v>
      </c>
      <c r="T2740">
        <f t="shared" ca="1" si="1463"/>
        <v>3</v>
      </c>
      <c r="U2740">
        <f t="shared" ca="1" si="1464"/>
        <v>16</v>
      </c>
      <c r="V2740">
        <f t="shared" ca="1" si="1465"/>
        <v>8</v>
      </c>
      <c r="X2740">
        <f t="shared" si="1467"/>
        <v>2740</v>
      </c>
      <c r="Y2740">
        <f t="shared" si="1468"/>
        <v>2452</v>
      </c>
      <c r="Z2740">
        <f t="shared" si="1469"/>
        <v>2453</v>
      </c>
      <c r="AA2740">
        <f t="shared" si="1466"/>
        <v>2951</v>
      </c>
      <c r="AB2740">
        <f t="shared" si="1449"/>
        <v>500</v>
      </c>
      <c r="AM2740" t="str">
        <f t="shared" si="1450"/>
        <v>201903LP</v>
      </c>
      <c r="AN2740">
        <f t="shared" ca="1" si="1473"/>
        <v>10.000083857442343</v>
      </c>
      <c r="AO2740">
        <f t="shared" ca="1" si="1474"/>
        <v>7.0020964360586992</v>
      </c>
      <c r="AP2740">
        <f t="shared" ca="1" si="1451"/>
        <v>2.9979035639412999</v>
      </c>
      <c r="AQ2740">
        <f t="shared" ca="1" si="1452"/>
        <v>15.9958071278826</v>
      </c>
      <c r="AR2740">
        <f t="shared" ca="1" si="1453"/>
        <v>8.0083857442348005</v>
      </c>
      <c r="AS2740">
        <f ca="1">P2740/J2740</f>
        <v>0.15550818123287327</v>
      </c>
    </row>
    <row r="2741" spans="1:45" x14ac:dyDescent="0.4">
      <c r="A2741">
        <f t="shared" si="1448"/>
        <v>201903</v>
      </c>
      <c r="B2741" t="s">
        <v>817</v>
      </c>
      <c r="C2741" t="s">
        <v>647</v>
      </c>
      <c r="D2741" t="str">
        <f t="shared" ca="1" si="1472"/>
        <v>I117</v>
      </c>
      <c r="E2741">
        <f t="shared" ca="1" si="1454"/>
        <v>15</v>
      </c>
      <c r="F2741">
        <f t="shared" ca="1" si="1455"/>
        <v>10</v>
      </c>
      <c r="G2741" t="str">
        <f t="shared" ca="1" si="1470"/>
        <v>S11</v>
      </c>
      <c r="H2741" t="str">
        <f t="shared" ca="1" si="1471"/>
        <v>S119</v>
      </c>
      <c r="I2741">
        <f ca="1">VLOOKUP(D2741,PRC!$A$2:$B$21,2,0)*E2741</f>
        <v>37500000</v>
      </c>
      <c r="J2741">
        <f t="shared" ca="1" si="1456"/>
        <v>33749996</v>
      </c>
      <c r="K2741">
        <f ca="1">VLOOKUP(D2741,PRC!$A$1:$C$21,3,0)*E2741</f>
        <v>17250000</v>
      </c>
      <c r="L2741">
        <f t="shared" ca="1" si="1457"/>
        <v>2250000</v>
      </c>
      <c r="M2741">
        <f t="shared" ca="1" si="1458"/>
        <v>750000</v>
      </c>
      <c r="N2741">
        <f t="shared" ca="1" si="1459"/>
        <v>7125000</v>
      </c>
      <c r="O2741">
        <f t="shared" ca="1" si="1460"/>
        <v>2250000</v>
      </c>
      <c r="P2741">
        <f t="shared" ca="1" si="1475"/>
        <v>4124996</v>
      </c>
      <c r="Q2741">
        <f ca="1">IF(P2741&gt;0,1,0)</f>
        <v>1</v>
      </c>
      <c r="R2741">
        <f t="shared" ca="1" si="1461"/>
        <v>10</v>
      </c>
      <c r="S2741">
        <f t="shared" ca="1" si="1462"/>
        <v>6</v>
      </c>
      <c r="T2741">
        <f t="shared" ca="1" si="1463"/>
        <v>2</v>
      </c>
      <c r="U2741">
        <f t="shared" ca="1" si="1464"/>
        <v>19</v>
      </c>
      <c r="V2741">
        <f t="shared" ca="1" si="1465"/>
        <v>6</v>
      </c>
      <c r="X2741">
        <f t="shared" si="1467"/>
        <v>2741</v>
      </c>
      <c r="Y2741">
        <f t="shared" si="1468"/>
        <v>2452</v>
      </c>
      <c r="Z2741">
        <f t="shared" si="1469"/>
        <v>2453</v>
      </c>
      <c r="AA2741">
        <f t="shared" si="1466"/>
        <v>2951</v>
      </c>
      <c r="AB2741">
        <f t="shared" si="1449"/>
        <v>500</v>
      </c>
      <c r="AM2741" t="str">
        <f t="shared" si="1450"/>
        <v>201903LP</v>
      </c>
      <c r="AN2741">
        <f t="shared" ca="1" si="1473"/>
        <v>10.00001066666667</v>
      </c>
      <c r="AO2741">
        <f t="shared" ca="1" si="1474"/>
        <v>6</v>
      </c>
      <c r="AP2741">
        <f t="shared" ca="1" si="1451"/>
        <v>2</v>
      </c>
      <c r="AQ2741">
        <f t="shared" ca="1" si="1452"/>
        <v>19</v>
      </c>
      <c r="AR2741">
        <f t="shared" ca="1" si="1453"/>
        <v>6</v>
      </c>
      <c r="AS2741">
        <f ca="1">P2741/J2741</f>
        <v>0.12222211818928808</v>
      </c>
    </row>
    <row r="2742" spans="1:45" x14ac:dyDescent="0.4">
      <c r="A2742">
        <f t="shared" si="1448"/>
        <v>201903</v>
      </c>
      <c r="B2742" t="s">
        <v>818</v>
      </c>
      <c r="C2742" t="s">
        <v>647</v>
      </c>
      <c r="D2742" t="str">
        <f t="shared" ca="1" si="1472"/>
        <v>I111</v>
      </c>
      <c r="E2742">
        <f t="shared" ca="1" si="1454"/>
        <v>9</v>
      </c>
      <c r="F2742">
        <f t="shared" ca="1" si="1455"/>
        <v>10</v>
      </c>
      <c r="G2742" t="str">
        <f t="shared" ca="1" si="1470"/>
        <v>S11</v>
      </c>
      <c r="H2742" t="str">
        <f t="shared" ca="1" si="1471"/>
        <v>S116</v>
      </c>
      <c r="I2742">
        <f ca="1">VLOOKUP(D2742,PRC!$A$2:$B$21,2,0)*E2742</f>
        <v>1350000</v>
      </c>
      <c r="J2742">
        <f t="shared" ca="1" si="1456"/>
        <v>1201496</v>
      </c>
      <c r="K2742">
        <f ca="1">VLOOKUP(D2742,PRC!$A$1:$C$21,3,0)*E2742</f>
        <v>715500</v>
      </c>
      <c r="L2742">
        <f t="shared" ca="1" si="1457"/>
        <v>95000</v>
      </c>
      <c r="M2742">
        <f t="shared" ca="1" si="1458"/>
        <v>14000</v>
      </c>
      <c r="N2742">
        <f t="shared" ca="1" si="1459"/>
        <v>135000</v>
      </c>
      <c r="O2742">
        <f t="shared" ca="1" si="1460"/>
        <v>81000</v>
      </c>
      <c r="P2742">
        <f t="shared" ca="1" si="1475"/>
        <v>160996</v>
      </c>
      <c r="Q2742">
        <f ca="1">IF(P2742&gt;0,1,0)</f>
        <v>1</v>
      </c>
      <c r="R2742">
        <f t="shared" ca="1" si="1461"/>
        <v>11</v>
      </c>
      <c r="S2742">
        <f t="shared" ca="1" si="1462"/>
        <v>7</v>
      </c>
      <c r="T2742">
        <f t="shared" ca="1" si="1463"/>
        <v>1</v>
      </c>
      <c r="U2742">
        <f t="shared" ca="1" si="1464"/>
        <v>10</v>
      </c>
      <c r="V2742">
        <f t="shared" ca="1" si="1465"/>
        <v>6</v>
      </c>
      <c r="X2742">
        <f t="shared" si="1467"/>
        <v>2742</v>
      </c>
      <c r="Y2742">
        <f t="shared" si="1468"/>
        <v>2452</v>
      </c>
      <c r="Z2742">
        <f t="shared" si="1469"/>
        <v>2453</v>
      </c>
      <c r="AA2742">
        <f t="shared" si="1466"/>
        <v>2951</v>
      </c>
      <c r="AB2742">
        <f t="shared" si="1449"/>
        <v>500</v>
      </c>
      <c r="AM2742" t="str">
        <f t="shared" si="1450"/>
        <v>201903LP</v>
      </c>
      <c r="AN2742">
        <f t="shared" ca="1" si="1473"/>
        <v>11.000296296296296</v>
      </c>
      <c r="AO2742">
        <f t="shared" ca="1" si="1474"/>
        <v>7.0370370370370372</v>
      </c>
      <c r="AP2742">
        <f t="shared" ca="1" si="1451"/>
        <v>1.037037037037037</v>
      </c>
      <c r="AQ2742">
        <f t="shared" ca="1" si="1452"/>
        <v>10</v>
      </c>
      <c r="AR2742">
        <f t="shared" ca="1" si="1453"/>
        <v>6</v>
      </c>
      <c r="AS2742">
        <f ca="1">P2742/J2742</f>
        <v>0.13399628463182567</v>
      </c>
    </row>
    <row r="2743" spans="1:45" x14ac:dyDescent="0.4">
      <c r="A2743">
        <f t="shared" si="1448"/>
        <v>201903</v>
      </c>
      <c r="B2743" t="s">
        <v>819</v>
      </c>
      <c r="C2743" t="s">
        <v>647</v>
      </c>
      <c r="D2743" t="str">
        <f t="shared" ca="1" si="1472"/>
        <v>I114</v>
      </c>
      <c r="E2743">
        <f t="shared" ca="1" si="1454"/>
        <v>11</v>
      </c>
      <c r="F2743">
        <f t="shared" ca="1" si="1455"/>
        <v>15</v>
      </c>
      <c r="G2743" t="str">
        <f t="shared" ca="1" si="1470"/>
        <v>S11</v>
      </c>
      <c r="H2743" t="str">
        <f t="shared" ca="1" si="1471"/>
        <v>S110</v>
      </c>
      <c r="I2743">
        <f ca="1">VLOOKUP(D2743,PRC!$A$2:$B$21,2,0)*E2743</f>
        <v>2640000</v>
      </c>
      <c r="J2743">
        <f t="shared" ca="1" si="1456"/>
        <v>2323196</v>
      </c>
      <c r="K2743">
        <f ca="1">VLOOKUP(D2743,PRC!$A$1:$C$21,3,0)*E2743</f>
        <v>1531200</v>
      </c>
      <c r="L2743">
        <f t="shared" ca="1" si="1457"/>
        <v>132000</v>
      </c>
      <c r="M2743">
        <f t="shared" ca="1" si="1458"/>
        <v>26000</v>
      </c>
      <c r="N2743">
        <f t="shared" ca="1" si="1459"/>
        <v>422000</v>
      </c>
      <c r="O2743">
        <f t="shared" ca="1" si="1460"/>
        <v>185000</v>
      </c>
      <c r="P2743">
        <f t="shared" ca="1" si="1475"/>
        <v>26996</v>
      </c>
      <c r="Q2743">
        <f ca="1">IF(P2743&gt;0,1,0)</f>
        <v>1</v>
      </c>
      <c r="R2743">
        <f t="shared" ca="1" si="1461"/>
        <v>12</v>
      </c>
      <c r="S2743">
        <f t="shared" ca="1" si="1462"/>
        <v>5</v>
      </c>
      <c r="T2743">
        <f t="shared" ca="1" si="1463"/>
        <v>1</v>
      </c>
      <c r="U2743">
        <f t="shared" ca="1" si="1464"/>
        <v>16</v>
      </c>
      <c r="V2743">
        <f t="shared" ca="1" si="1465"/>
        <v>7</v>
      </c>
      <c r="X2743">
        <f t="shared" si="1467"/>
        <v>2743</v>
      </c>
      <c r="Y2743">
        <f t="shared" si="1468"/>
        <v>2452</v>
      </c>
      <c r="Z2743">
        <f t="shared" si="1469"/>
        <v>2453</v>
      </c>
      <c r="AA2743">
        <f t="shared" si="1466"/>
        <v>2951</v>
      </c>
      <c r="AB2743">
        <f t="shared" si="1449"/>
        <v>500</v>
      </c>
      <c r="AM2743" t="str">
        <f t="shared" si="1450"/>
        <v>201903LP</v>
      </c>
      <c r="AN2743">
        <f t="shared" ca="1" si="1473"/>
        <v>12.000151515151513</v>
      </c>
      <c r="AO2743">
        <f t="shared" ca="1" si="1474"/>
        <v>5</v>
      </c>
      <c r="AP2743">
        <f t="shared" ca="1" si="1451"/>
        <v>0.98484848484848475</v>
      </c>
      <c r="AQ2743">
        <f t="shared" ca="1" si="1452"/>
        <v>15.984848484848484</v>
      </c>
      <c r="AR2743">
        <f t="shared" ca="1" si="1453"/>
        <v>7.0075757575757569</v>
      </c>
      <c r="AS2743">
        <f ca="1">P2743/J2743</f>
        <v>1.1620199070590686E-2</v>
      </c>
    </row>
    <row r="2744" spans="1:45" x14ac:dyDescent="0.4">
      <c r="A2744">
        <f t="shared" si="1448"/>
        <v>201903</v>
      </c>
      <c r="B2744" t="s">
        <v>820</v>
      </c>
      <c r="C2744" t="s">
        <v>647</v>
      </c>
      <c r="D2744" t="str">
        <f t="shared" ca="1" si="1472"/>
        <v>I113</v>
      </c>
      <c r="E2744">
        <f t="shared" ca="1" si="1454"/>
        <v>13</v>
      </c>
      <c r="F2744">
        <f t="shared" ca="1" si="1455"/>
        <v>15</v>
      </c>
      <c r="G2744" t="str">
        <f t="shared" ca="1" si="1470"/>
        <v>S11</v>
      </c>
      <c r="H2744" t="str">
        <f t="shared" ca="1" si="1471"/>
        <v>S113</v>
      </c>
      <c r="I2744">
        <f ca="1">VLOOKUP(D2744,PRC!$A$2:$B$21,2,0)*E2744</f>
        <v>8710000</v>
      </c>
      <c r="J2744">
        <f t="shared" ca="1" si="1456"/>
        <v>7664796</v>
      </c>
      <c r="K2744">
        <f ca="1">VLOOKUP(D2744,PRC!$A$1:$C$21,3,0)*E2744</f>
        <v>3919500</v>
      </c>
      <c r="L2744">
        <f t="shared" ca="1" si="1457"/>
        <v>784000</v>
      </c>
      <c r="M2744">
        <f t="shared" ca="1" si="1458"/>
        <v>261000</v>
      </c>
      <c r="N2744">
        <f t="shared" ca="1" si="1459"/>
        <v>1568000</v>
      </c>
      <c r="O2744">
        <f t="shared" ca="1" si="1460"/>
        <v>871000</v>
      </c>
      <c r="P2744">
        <f t="shared" ca="1" si="1475"/>
        <v>261296</v>
      </c>
      <c r="Q2744">
        <f ca="1">IF(P2744&gt;0,1,0)</f>
        <v>1</v>
      </c>
      <c r="R2744">
        <f t="shared" ca="1" si="1461"/>
        <v>12</v>
      </c>
      <c r="S2744">
        <f t="shared" ca="1" si="1462"/>
        <v>9</v>
      </c>
      <c r="T2744">
        <f t="shared" ca="1" si="1463"/>
        <v>3</v>
      </c>
      <c r="U2744">
        <f t="shared" ca="1" si="1464"/>
        <v>18</v>
      </c>
      <c r="V2744">
        <f t="shared" ca="1" si="1465"/>
        <v>10</v>
      </c>
      <c r="X2744">
        <f t="shared" si="1467"/>
        <v>2744</v>
      </c>
      <c r="Y2744">
        <f t="shared" si="1468"/>
        <v>2452</v>
      </c>
      <c r="Z2744">
        <f t="shared" si="1469"/>
        <v>2453</v>
      </c>
      <c r="AA2744">
        <f t="shared" si="1466"/>
        <v>2951</v>
      </c>
      <c r="AB2744">
        <f t="shared" si="1449"/>
        <v>500</v>
      </c>
      <c r="AM2744" t="str">
        <f t="shared" si="1450"/>
        <v>201903LP</v>
      </c>
      <c r="AN2744">
        <f t="shared" ca="1" si="1473"/>
        <v>12.000045924225034</v>
      </c>
      <c r="AO2744">
        <f t="shared" ca="1" si="1474"/>
        <v>9.0011481056257168</v>
      </c>
      <c r="AP2744">
        <f t="shared" ca="1" si="1451"/>
        <v>2.996555683122847</v>
      </c>
      <c r="AQ2744">
        <f t="shared" ca="1" si="1452"/>
        <v>18.002296211251434</v>
      </c>
      <c r="AR2744">
        <f t="shared" ca="1" si="1453"/>
        <v>10</v>
      </c>
      <c r="AS2744">
        <f ca="1">P2744/J2744</f>
        <v>3.4090405015345486E-2</v>
      </c>
    </row>
    <row r="2745" spans="1:45" x14ac:dyDescent="0.4">
      <c r="A2745">
        <f t="shared" si="1448"/>
        <v>201903</v>
      </c>
      <c r="B2745" t="s">
        <v>821</v>
      </c>
      <c r="C2745" t="s">
        <v>647</v>
      </c>
      <c r="D2745" t="str">
        <f t="shared" ca="1" si="1472"/>
        <v>I105</v>
      </c>
      <c r="E2745">
        <f t="shared" ca="1" si="1454"/>
        <v>14</v>
      </c>
      <c r="F2745">
        <f t="shared" ca="1" si="1455"/>
        <v>10</v>
      </c>
      <c r="G2745" t="str">
        <f t="shared" ca="1" si="1470"/>
        <v>S11</v>
      </c>
      <c r="H2745" t="str">
        <f t="shared" ca="1" si="1471"/>
        <v>S119</v>
      </c>
      <c r="I2745">
        <f ca="1">VLOOKUP(D2745,PRC!$A$2:$B$21,2,0)*E2745</f>
        <v>1400000</v>
      </c>
      <c r="J2745">
        <f t="shared" ca="1" si="1456"/>
        <v>1245996</v>
      </c>
      <c r="K2745">
        <f ca="1">VLOOKUP(D2745,PRC!$A$1:$C$21,3,0)*E2745</f>
        <v>826000</v>
      </c>
      <c r="L2745">
        <f t="shared" ca="1" si="1457"/>
        <v>140000</v>
      </c>
      <c r="M2745">
        <f t="shared" ca="1" si="1458"/>
        <v>42000</v>
      </c>
      <c r="N2745">
        <f t="shared" ca="1" si="1459"/>
        <v>154000</v>
      </c>
      <c r="O2745">
        <f t="shared" ca="1" si="1460"/>
        <v>112000</v>
      </c>
      <c r="P2745">
        <f t="shared" ca="1" si="1475"/>
        <v>-28004</v>
      </c>
      <c r="Q2745">
        <f ca="1">IF(P2745&gt;0,1,0)</f>
        <v>0</v>
      </c>
      <c r="R2745">
        <f t="shared" ca="1" si="1461"/>
        <v>11</v>
      </c>
      <c r="S2745">
        <f t="shared" ca="1" si="1462"/>
        <v>10</v>
      </c>
      <c r="T2745">
        <f t="shared" ca="1" si="1463"/>
        <v>3</v>
      </c>
      <c r="U2745">
        <f t="shared" ca="1" si="1464"/>
        <v>11</v>
      </c>
      <c r="V2745">
        <f t="shared" ca="1" si="1465"/>
        <v>8</v>
      </c>
      <c r="X2745">
        <f t="shared" si="1467"/>
        <v>2745</v>
      </c>
      <c r="Y2745">
        <f t="shared" si="1468"/>
        <v>2452</v>
      </c>
      <c r="Z2745">
        <f t="shared" si="1469"/>
        <v>2453</v>
      </c>
      <c r="AA2745">
        <f t="shared" si="1466"/>
        <v>2951</v>
      </c>
      <c r="AB2745">
        <f t="shared" si="1449"/>
        <v>500</v>
      </c>
      <c r="AM2745" t="str">
        <f t="shared" si="1450"/>
        <v>201903LP</v>
      </c>
      <c r="AN2745">
        <f t="shared" ca="1" si="1473"/>
        <v>11.000285714285718</v>
      </c>
      <c r="AO2745">
        <f t="shared" ca="1" si="1474"/>
        <v>10</v>
      </c>
      <c r="AP2745">
        <f t="shared" ca="1" si="1451"/>
        <v>3</v>
      </c>
      <c r="AQ2745">
        <f t="shared" ca="1" si="1452"/>
        <v>11</v>
      </c>
      <c r="AR2745">
        <f t="shared" ca="1" si="1453"/>
        <v>8</v>
      </c>
      <c r="AS2745">
        <f ca="1">P2745/J2745</f>
        <v>-2.2475192536733666E-2</v>
      </c>
    </row>
    <row r="2746" spans="1:45" x14ac:dyDescent="0.4">
      <c r="A2746">
        <f t="shared" si="1448"/>
        <v>201903</v>
      </c>
      <c r="B2746" t="s">
        <v>822</v>
      </c>
      <c r="C2746" t="s">
        <v>647</v>
      </c>
      <c r="D2746" t="str">
        <f t="shared" ca="1" si="1472"/>
        <v>I113</v>
      </c>
      <c r="E2746">
        <f t="shared" ca="1" si="1454"/>
        <v>9</v>
      </c>
      <c r="F2746">
        <f t="shared" ca="1" si="1455"/>
        <v>14</v>
      </c>
      <c r="G2746" t="str">
        <f t="shared" ca="1" si="1470"/>
        <v>S10</v>
      </c>
      <c r="H2746" t="str">
        <f t="shared" ca="1" si="1471"/>
        <v>S103</v>
      </c>
      <c r="I2746">
        <f ca="1">VLOOKUP(D2746,PRC!$A$2:$B$21,2,0)*E2746</f>
        <v>6030000</v>
      </c>
      <c r="J2746">
        <f t="shared" ca="1" si="1456"/>
        <v>5185796</v>
      </c>
      <c r="K2746">
        <f ca="1">VLOOKUP(D2746,PRC!$A$1:$C$21,3,0)*E2746</f>
        <v>2713500</v>
      </c>
      <c r="L2746">
        <f t="shared" ca="1" si="1457"/>
        <v>362000</v>
      </c>
      <c r="M2746">
        <f t="shared" ca="1" si="1458"/>
        <v>60000</v>
      </c>
      <c r="N2746">
        <f t="shared" ca="1" si="1459"/>
        <v>724000</v>
      </c>
      <c r="O2746">
        <f t="shared" ca="1" si="1460"/>
        <v>543000</v>
      </c>
      <c r="P2746">
        <f t="shared" ca="1" si="1475"/>
        <v>783296</v>
      </c>
      <c r="Q2746">
        <f ca="1">IF(P2746&gt;0,1,0)</f>
        <v>1</v>
      </c>
      <c r="R2746">
        <f t="shared" ca="1" si="1461"/>
        <v>14</v>
      </c>
      <c r="S2746">
        <f t="shared" ca="1" si="1462"/>
        <v>6</v>
      </c>
      <c r="T2746">
        <f t="shared" ca="1" si="1463"/>
        <v>1</v>
      </c>
      <c r="U2746">
        <f t="shared" ca="1" si="1464"/>
        <v>12</v>
      </c>
      <c r="V2746">
        <f t="shared" ca="1" si="1465"/>
        <v>9</v>
      </c>
      <c r="X2746">
        <f t="shared" si="1467"/>
        <v>2746</v>
      </c>
      <c r="Y2746">
        <f t="shared" si="1468"/>
        <v>2452</v>
      </c>
      <c r="Z2746">
        <f t="shared" si="1469"/>
        <v>2453</v>
      </c>
      <c r="AA2746">
        <f t="shared" si="1466"/>
        <v>2951</v>
      </c>
      <c r="AB2746">
        <f t="shared" si="1449"/>
        <v>500</v>
      </c>
      <c r="AM2746" t="str">
        <f t="shared" si="1450"/>
        <v>201903LP</v>
      </c>
      <c r="AN2746">
        <f t="shared" ca="1" si="1473"/>
        <v>14.000066334991711</v>
      </c>
      <c r="AO2746">
        <f t="shared" ca="1" si="1474"/>
        <v>6.0033167495854061</v>
      </c>
      <c r="AP2746">
        <f t="shared" ca="1" si="1451"/>
        <v>0.99502487562189057</v>
      </c>
      <c r="AQ2746">
        <f t="shared" ca="1" si="1452"/>
        <v>12.006633499170812</v>
      </c>
      <c r="AR2746">
        <f t="shared" ca="1" si="1453"/>
        <v>9.0049751243781095</v>
      </c>
      <c r="AS2746">
        <f ca="1">P2746/J2746</f>
        <v>0.15104643530135006</v>
      </c>
    </row>
    <row r="2747" spans="1:45" x14ac:dyDescent="0.4">
      <c r="A2747">
        <f t="shared" si="1448"/>
        <v>201903</v>
      </c>
      <c r="B2747" t="s">
        <v>823</v>
      </c>
      <c r="C2747" t="s">
        <v>647</v>
      </c>
      <c r="D2747" t="str">
        <f t="shared" ca="1" si="1472"/>
        <v>I108</v>
      </c>
      <c r="E2747">
        <f t="shared" ca="1" si="1454"/>
        <v>9</v>
      </c>
      <c r="F2747">
        <f t="shared" ca="1" si="1455"/>
        <v>15</v>
      </c>
      <c r="G2747" t="str">
        <f t="shared" ca="1" si="1470"/>
        <v>S11</v>
      </c>
      <c r="H2747" t="str">
        <f t="shared" ca="1" si="1471"/>
        <v>S119</v>
      </c>
      <c r="I2747">
        <f ca="1">VLOOKUP(D2747,PRC!$A$2:$B$21,2,0)*E2747</f>
        <v>360000</v>
      </c>
      <c r="J2747">
        <f t="shared" ca="1" si="1456"/>
        <v>309596</v>
      </c>
      <c r="K2747">
        <f ca="1">VLOOKUP(D2747,PRC!$A$1:$C$21,3,0)*E2747</f>
        <v>165600</v>
      </c>
      <c r="L2747">
        <f t="shared" ca="1" si="1457"/>
        <v>36000</v>
      </c>
      <c r="M2747">
        <f t="shared" ca="1" si="1458"/>
        <v>11000</v>
      </c>
      <c r="N2747">
        <f t="shared" ca="1" si="1459"/>
        <v>72000</v>
      </c>
      <c r="O2747">
        <f t="shared" ca="1" si="1460"/>
        <v>18000</v>
      </c>
      <c r="P2747">
        <f t="shared" ca="1" si="1475"/>
        <v>6996</v>
      </c>
      <c r="Q2747">
        <f ca="1">IF(P2747&gt;0,1,0)</f>
        <v>1</v>
      </c>
      <c r="R2747">
        <f t="shared" ca="1" si="1461"/>
        <v>14</v>
      </c>
      <c r="S2747">
        <f t="shared" ca="1" si="1462"/>
        <v>10</v>
      </c>
      <c r="T2747">
        <f t="shared" ca="1" si="1463"/>
        <v>3</v>
      </c>
      <c r="U2747">
        <f t="shared" ca="1" si="1464"/>
        <v>20</v>
      </c>
      <c r="V2747">
        <f t="shared" ca="1" si="1465"/>
        <v>5</v>
      </c>
      <c r="X2747">
        <f t="shared" si="1467"/>
        <v>2747</v>
      </c>
      <c r="Y2747">
        <f t="shared" si="1468"/>
        <v>2452</v>
      </c>
      <c r="Z2747">
        <f t="shared" si="1469"/>
        <v>2453</v>
      </c>
      <c r="AA2747">
        <f t="shared" si="1466"/>
        <v>2951</v>
      </c>
      <c r="AB2747">
        <f t="shared" si="1449"/>
        <v>500</v>
      </c>
      <c r="AM2747" t="str">
        <f t="shared" si="1450"/>
        <v>201903LP</v>
      </c>
      <c r="AN2747">
        <f t="shared" ca="1" si="1473"/>
        <v>14.001111111111108</v>
      </c>
      <c r="AO2747">
        <f t="shared" ca="1" si="1474"/>
        <v>10</v>
      </c>
      <c r="AP2747">
        <f t="shared" ca="1" si="1451"/>
        <v>3.0555555555555554</v>
      </c>
      <c r="AQ2747">
        <f t="shared" ca="1" si="1452"/>
        <v>20</v>
      </c>
      <c r="AR2747">
        <f t="shared" ca="1" si="1453"/>
        <v>5</v>
      </c>
      <c r="AS2747">
        <f ca="1">P2747/J2747</f>
        <v>2.2597191178180598E-2</v>
      </c>
    </row>
    <row r="2748" spans="1:45" x14ac:dyDescent="0.4">
      <c r="A2748">
        <f t="shared" si="1448"/>
        <v>201903</v>
      </c>
      <c r="B2748" t="s">
        <v>824</v>
      </c>
      <c r="C2748" t="s">
        <v>647</v>
      </c>
      <c r="D2748" t="str">
        <f t="shared" ca="1" si="1472"/>
        <v>I107</v>
      </c>
      <c r="E2748">
        <f t="shared" ca="1" si="1454"/>
        <v>13</v>
      </c>
      <c r="F2748">
        <f t="shared" ca="1" si="1455"/>
        <v>11</v>
      </c>
      <c r="G2748" t="str">
        <f t="shared" ca="1" si="1470"/>
        <v>S12</v>
      </c>
      <c r="H2748" t="str">
        <f t="shared" ca="1" si="1471"/>
        <v>S120</v>
      </c>
      <c r="I2748">
        <f ca="1">VLOOKUP(D2748,PRC!$A$2:$B$21,2,0)*E2748</f>
        <v>1950000</v>
      </c>
      <c r="J2748">
        <f t="shared" ca="1" si="1456"/>
        <v>1715996</v>
      </c>
      <c r="K2748">
        <f ca="1">VLOOKUP(D2748,PRC!$A$1:$C$21,3,0)*E2748</f>
        <v>1111500</v>
      </c>
      <c r="L2748">
        <f t="shared" ca="1" si="1457"/>
        <v>98000</v>
      </c>
      <c r="M2748">
        <f t="shared" ca="1" si="1458"/>
        <v>20000</v>
      </c>
      <c r="N2748">
        <f t="shared" ca="1" si="1459"/>
        <v>332000</v>
      </c>
      <c r="O2748">
        <f t="shared" ca="1" si="1460"/>
        <v>176000</v>
      </c>
      <c r="P2748">
        <f t="shared" ca="1" si="1475"/>
        <v>-21504</v>
      </c>
      <c r="Q2748">
        <f ca="1">IF(P2748&gt;0,1,0)</f>
        <v>0</v>
      </c>
      <c r="R2748">
        <f t="shared" ca="1" si="1461"/>
        <v>12</v>
      </c>
      <c r="S2748">
        <f t="shared" ca="1" si="1462"/>
        <v>5</v>
      </c>
      <c r="T2748">
        <f t="shared" ca="1" si="1463"/>
        <v>1</v>
      </c>
      <c r="U2748">
        <f t="shared" ca="1" si="1464"/>
        <v>17</v>
      </c>
      <c r="V2748">
        <f t="shared" ca="1" si="1465"/>
        <v>9</v>
      </c>
      <c r="X2748">
        <f t="shared" si="1467"/>
        <v>2748</v>
      </c>
      <c r="Y2748">
        <f t="shared" si="1468"/>
        <v>2452</v>
      </c>
      <c r="Z2748">
        <f t="shared" si="1469"/>
        <v>2453</v>
      </c>
      <c r="AA2748">
        <f t="shared" si="1466"/>
        <v>2951</v>
      </c>
      <c r="AB2748">
        <f t="shared" si="1449"/>
        <v>500</v>
      </c>
      <c r="AM2748" t="str">
        <f t="shared" si="1450"/>
        <v>201903LP</v>
      </c>
      <c r="AN2748">
        <f t="shared" ca="1" si="1473"/>
        <v>12.000205128205133</v>
      </c>
      <c r="AO2748">
        <f t="shared" ca="1" si="1474"/>
        <v>5.0256410256410255</v>
      </c>
      <c r="AP2748">
        <f t="shared" ca="1" si="1451"/>
        <v>1.0256410256410255</v>
      </c>
      <c r="AQ2748">
        <f t="shared" ca="1" si="1452"/>
        <v>17.025641025641026</v>
      </c>
      <c r="AR2748">
        <f t="shared" ca="1" si="1453"/>
        <v>9.0256410256410255</v>
      </c>
      <c r="AS2748">
        <f ca="1">P2748/J2748</f>
        <v>-1.253149774241898E-2</v>
      </c>
    </row>
    <row r="2749" spans="1:45" x14ac:dyDescent="0.4">
      <c r="A2749">
        <f t="shared" si="1448"/>
        <v>201903</v>
      </c>
      <c r="B2749" t="s">
        <v>825</v>
      </c>
      <c r="C2749" t="s">
        <v>647</v>
      </c>
      <c r="D2749" t="str">
        <f t="shared" ca="1" si="1472"/>
        <v>I120</v>
      </c>
      <c r="E2749">
        <f t="shared" ca="1" si="1454"/>
        <v>14</v>
      </c>
      <c r="F2749">
        <f t="shared" ca="1" si="1455"/>
        <v>13</v>
      </c>
      <c r="G2749" t="str">
        <f t="shared" ca="1" si="1470"/>
        <v>S12</v>
      </c>
      <c r="H2749" t="str">
        <f t="shared" ca="1" si="1471"/>
        <v>S120</v>
      </c>
      <c r="I2749">
        <f ca="1">VLOOKUP(D2749,PRC!$A$2:$B$21,2,0)*E2749</f>
        <v>60200000</v>
      </c>
      <c r="J2749">
        <f t="shared" ca="1" si="1456"/>
        <v>51771996</v>
      </c>
      <c r="K2749">
        <f ca="1">VLOOKUP(D2749,PRC!$A$1:$C$21,3,0)*E2749</f>
        <v>27090000</v>
      </c>
      <c r="L2749">
        <f t="shared" ca="1" si="1457"/>
        <v>4816000</v>
      </c>
      <c r="M2749">
        <f t="shared" ca="1" si="1458"/>
        <v>1806000</v>
      </c>
      <c r="N2749">
        <f t="shared" ca="1" si="1459"/>
        <v>11438000</v>
      </c>
      <c r="O2749">
        <f t="shared" ca="1" si="1460"/>
        <v>5418000</v>
      </c>
      <c r="P2749">
        <f t="shared" ca="1" si="1475"/>
        <v>1203996</v>
      </c>
      <c r="Q2749">
        <f ca="1">IF(P2749&gt;0,1,0)</f>
        <v>1</v>
      </c>
      <c r="R2749">
        <f t="shared" ca="1" si="1461"/>
        <v>14</v>
      </c>
      <c r="S2749">
        <f t="shared" ca="1" si="1462"/>
        <v>8</v>
      </c>
      <c r="T2749">
        <f t="shared" ca="1" si="1463"/>
        <v>3</v>
      </c>
      <c r="U2749">
        <f t="shared" ca="1" si="1464"/>
        <v>19</v>
      </c>
      <c r="V2749">
        <f t="shared" ca="1" si="1465"/>
        <v>9</v>
      </c>
      <c r="X2749">
        <f t="shared" si="1467"/>
        <v>2749</v>
      </c>
      <c r="Y2749">
        <f t="shared" si="1468"/>
        <v>2452</v>
      </c>
      <c r="Z2749">
        <f t="shared" si="1469"/>
        <v>2453</v>
      </c>
      <c r="AA2749">
        <f t="shared" si="1466"/>
        <v>2951</v>
      </c>
      <c r="AB2749">
        <f t="shared" si="1449"/>
        <v>500</v>
      </c>
      <c r="AM2749" t="str">
        <f t="shared" si="1450"/>
        <v>201903LP</v>
      </c>
      <c r="AN2749">
        <f t="shared" ca="1" si="1473"/>
        <v>14.000006644518271</v>
      </c>
      <c r="AO2749">
        <f t="shared" ca="1" si="1474"/>
        <v>8</v>
      </c>
      <c r="AP2749">
        <f t="shared" ca="1" si="1451"/>
        <v>3</v>
      </c>
      <c r="AQ2749">
        <f t="shared" ca="1" si="1452"/>
        <v>19</v>
      </c>
      <c r="AR2749">
        <f t="shared" ca="1" si="1453"/>
        <v>9</v>
      </c>
      <c r="AS2749">
        <f ca="1">P2749/J2749</f>
        <v>2.3255738488429149E-2</v>
      </c>
    </row>
    <row r="2750" spans="1:45" x14ac:dyDescent="0.4">
      <c r="A2750">
        <f t="shared" si="1448"/>
        <v>201903</v>
      </c>
      <c r="B2750" t="s">
        <v>826</v>
      </c>
      <c r="C2750" t="s">
        <v>647</v>
      </c>
      <c r="D2750" t="str">
        <f t="shared" ca="1" si="1472"/>
        <v>I112</v>
      </c>
      <c r="E2750">
        <f t="shared" ca="1" si="1454"/>
        <v>11</v>
      </c>
      <c r="F2750">
        <f t="shared" ca="1" si="1455"/>
        <v>14</v>
      </c>
      <c r="G2750" t="str">
        <f t="shared" ca="1" si="1470"/>
        <v>S10</v>
      </c>
      <c r="H2750" t="str">
        <f t="shared" ca="1" si="1471"/>
        <v>S105</v>
      </c>
      <c r="I2750">
        <f ca="1">VLOOKUP(D2750,PRC!$A$2:$B$21,2,0)*E2750</f>
        <v>715000</v>
      </c>
      <c r="J2750">
        <f t="shared" ca="1" si="1456"/>
        <v>636346</v>
      </c>
      <c r="K2750">
        <f ca="1">VLOOKUP(D2750,PRC!$A$1:$C$21,3,0)*E2750</f>
        <v>357500</v>
      </c>
      <c r="L2750">
        <f t="shared" ca="1" si="1457"/>
        <v>57000</v>
      </c>
      <c r="M2750">
        <f t="shared" ca="1" si="1458"/>
        <v>7000</v>
      </c>
      <c r="N2750">
        <f t="shared" ca="1" si="1459"/>
        <v>129000</v>
      </c>
      <c r="O2750">
        <f t="shared" ca="1" si="1460"/>
        <v>50000</v>
      </c>
      <c r="P2750">
        <f t="shared" ca="1" si="1475"/>
        <v>35846</v>
      </c>
      <c r="Q2750">
        <f ca="1">IF(P2750&gt;0,1,0)</f>
        <v>1</v>
      </c>
      <c r="R2750">
        <f t="shared" ca="1" si="1461"/>
        <v>11</v>
      </c>
      <c r="S2750">
        <f t="shared" ca="1" si="1462"/>
        <v>8</v>
      </c>
      <c r="T2750">
        <f t="shared" ca="1" si="1463"/>
        <v>1</v>
      </c>
      <c r="U2750">
        <f t="shared" ca="1" si="1464"/>
        <v>18</v>
      </c>
      <c r="V2750">
        <f t="shared" ca="1" si="1465"/>
        <v>7</v>
      </c>
      <c r="X2750">
        <f t="shared" si="1467"/>
        <v>2750</v>
      </c>
      <c r="Y2750">
        <f t="shared" si="1468"/>
        <v>2452</v>
      </c>
      <c r="Z2750">
        <f t="shared" si="1469"/>
        <v>2453</v>
      </c>
      <c r="AA2750">
        <f t="shared" si="1466"/>
        <v>2951</v>
      </c>
      <c r="AB2750">
        <f t="shared" si="1449"/>
        <v>500</v>
      </c>
      <c r="AM2750" t="str">
        <f t="shared" si="1450"/>
        <v>201903LP</v>
      </c>
      <c r="AN2750">
        <f t="shared" ca="1" si="1473"/>
        <v>11.000559440559442</v>
      </c>
      <c r="AO2750">
        <f t="shared" ca="1" si="1474"/>
        <v>7.9720279720279716</v>
      </c>
      <c r="AP2750">
        <f t="shared" ca="1" si="1451"/>
        <v>0.97902097902097907</v>
      </c>
      <c r="AQ2750">
        <f t="shared" ca="1" si="1452"/>
        <v>18.041958041958043</v>
      </c>
      <c r="AR2750">
        <f t="shared" ca="1" si="1453"/>
        <v>6.9930069930069934</v>
      </c>
      <c r="AS2750">
        <f ca="1">P2750/J2750</f>
        <v>5.6330989744572922E-2</v>
      </c>
    </row>
    <row r="2751" spans="1:45" x14ac:dyDescent="0.4">
      <c r="A2751">
        <f t="shared" si="1448"/>
        <v>201903</v>
      </c>
      <c r="B2751" t="s">
        <v>827</v>
      </c>
      <c r="C2751" t="s">
        <v>647</v>
      </c>
      <c r="D2751" t="str">
        <f t="shared" ca="1" si="1472"/>
        <v>I104</v>
      </c>
      <c r="E2751">
        <f t="shared" ca="1" si="1454"/>
        <v>13</v>
      </c>
      <c r="F2751">
        <f t="shared" ca="1" si="1455"/>
        <v>12</v>
      </c>
      <c r="G2751" t="str">
        <f t="shared" ca="1" si="1470"/>
        <v>S10</v>
      </c>
      <c r="H2751" t="str">
        <f t="shared" ca="1" si="1471"/>
        <v>S108</v>
      </c>
      <c r="I2751">
        <f ca="1">VLOOKUP(D2751,PRC!$A$2:$B$21,2,0)*E2751</f>
        <v>910000</v>
      </c>
      <c r="J2751">
        <f t="shared" ca="1" si="1456"/>
        <v>800796</v>
      </c>
      <c r="K2751">
        <f ca="1">VLOOKUP(D2751,PRC!$A$1:$C$21,3,0)*E2751</f>
        <v>382200</v>
      </c>
      <c r="L2751">
        <f t="shared" ca="1" si="1457"/>
        <v>64000</v>
      </c>
      <c r="M2751">
        <f t="shared" ca="1" si="1458"/>
        <v>9000</v>
      </c>
      <c r="N2751">
        <f t="shared" ca="1" si="1459"/>
        <v>118000</v>
      </c>
      <c r="O2751">
        <f t="shared" ca="1" si="1460"/>
        <v>46000</v>
      </c>
      <c r="P2751">
        <f t="shared" ca="1" si="1475"/>
        <v>181596</v>
      </c>
      <c r="Q2751">
        <f ca="1">IF(P2751&gt;0,1,0)</f>
        <v>1</v>
      </c>
      <c r="R2751">
        <f t="shared" ca="1" si="1461"/>
        <v>12</v>
      </c>
      <c r="S2751">
        <f t="shared" ca="1" si="1462"/>
        <v>7</v>
      </c>
      <c r="T2751">
        <f t="shared" ca="1" si="1463"/>
        <v>1</v>
      </c>
      <c r="U2751">
        <f t="shared" ca="1" si="1464"/>
        <v>13</v>
      </c>
      <c r="V2751">
        <f t="shared" ca="1" si="1465"/>
        <v>5</v>
      </c>
      <c r="X2751">
        <f t="shared" si="1467"/>
        <v>2751</v>
      </c>
      <c r="Y2751">
        <f t="shared" si="1468"/>
        <v>2452</v>
      </c>
      <c r="Z2751">
        <f t="shared" si="1469"/>
        <v>2453</v>
      </c>
      <c r="AA2751">
        <f t="shared" si="1466"/>
        <v>2951</v>
      </c>
      <c r="AB2751">
        <f t="shared" si="1449"/>
        <v>500</v>
      </c>
      <c r="AM2751" t="str">
        <f t="shared" si="1450"/>
        <v>201903LP</v>
      </c>
      <c r="AN2751">
        <f t="shared" ca="1" si="1473"/>
        <v>12.000439560439558</v>
      </c>
      <c r="AO2751">
        <f t="shared" ca="1" si="1474"/>
        <v>7.0329670329670328</v>
      </c>
      <c r="AP2751">
        <f t="shared" ca="1" si="1451"/>
        <v>0.98901098901098894</v>
      </c>
      <c r="AQ2751">
        <f t="shared" ca="1" si="1452"/>
        <v>12.967032967032969</v>
      </c>
      <c r="AR2751">
        <f t="shared" ca="1" si="1453"/>
        <v>5.0549450549450547</v>
      </c>
      <c r="AS2751">
        <f ca="1">P2751/J2751</f>
        <v>0.22676936448234006</v>
      </c>
    </row>
    <row r="2752" spans="1:45" x14ac:dyDescent="0.4">
      <c r="A2752">
        <f t="shared" si="1448"/>
        <v>201903</v>
      </c>
      <c r="B2752" t="s">
        <v>828</v>
      </c>
      <c r="C2752" t="s">
        <v>647</v>
      </c>
      <c r="D2752" t="str">
        <f t="shared" ca="1" si="1472"/>
        <v>I114</v>
      </c>
      <c r="E2752">
        <f t="shared" ca="1" si="1454"/>
        <v>15</v>
      </c>
      <c r="F2752">
        <f t="shared" ca="1" si="1455"/>
        <v>14</v>
      </c>
      <c r="G2752" t="str">
        <f t="shared" ca="1" si="1470"/>
        <v>S11</v>
      </c>
      <c r="H2752" t="str">
        <f t="shared" ca="1" si="1471"/>
        <v>S112</v>
      </c>
      <c r="I2752">
        <f ca="1">VLOOKUP(D2752,PRC!$A$2:$B$21,2,0)*E2752</f>
        <v>3600000</v>
      </c>
      <c r="J2752">
        <f t="shared" ca="1" si="1456"/>
        <v>3167996</v>
      </c>
      <c r="K2752">
        <f ca="1">VLOOKUP(D2752,PRC!$A$1:$C$21,3,0)*E2752</f>
        <v>2088000</v>
      </c>
      <c r="L2752">
        <f t="shared" ca="1" si="1457"/>
        <v>216000</v>
      </c>
      <c r="M2752">
        <f t="shared" ca="1" si="1458"/>
        <v>108000</v>
      </c>
      <c r="N2752">
        <f t="shared" ca="1" si="1459"/>
        <v>468000</v>
      </c>
      <c r="O2752">
        <f t="shared" ca="1" si="1460"/>
        <v>324000</v>
      </c>
      <c r="P2752">
        <f t="shared" ca="1" si="1475"/>
        <v>-36004</v>
      </c>
      <c r="Q2752">
        <f ca="1">IF(P2752&gt;0,1,0)</f>
        <v>0</v>
      </c>
      <c r="R2752">
        <f t="shared" ca="1" si="1461"/>
        <v>12</v>
      </c>
      <c r="S2752">
        <f t="shared" ca="1" si="1462"/>
        <v>6</v>
      </c>
      <c r="T2752">
        <f t="shared" ca="1" si="1463"/>
        <v>3</v>
      </c>
      <c r="U2752">
        <f t="shared" ca="1" si="1464"/>
        <v>13</v>
      </c>
      <c r="V2752">
        <f t="shared" ca="1" si="1465"/>
        <v>9</v>
      </c>
      <c r="X2752">
        <f t="shared" si="1467"/>
        <v>2752</v>
      </c>
      <c r="Y2752">
        <f t="shared" si="1468"/>
        <v>2452</v>
      </c>
      <c r="Z2752">
        <f t="shared" si="1469"/>
        <v>2453</v>
      </c>
      <c r="AA2752">
        <f t="shared" si="1466"/>
        <v>2951</v>
      </c>
      <c r="AB2752">
        <f t="shared" si="1449"/>
        <v>500</v>
      </c>
      <c r="AM2752" t="str">
        <f t="shared" si="1450"/>
        <v>201903LP</v>
      </c>
      <c r="AN2752">
        <f t="shared" ca="1" si="1473"/>
        <v>12.000111111111112</v>
      </c>
      <c r="AO2752">
        <f t="shared" ca="1" si="1474"/>
        <v>6</v>
      </c>
      <c r="AP2752">
        <f t="shared" ca="1" si="1451"/>
        <v>3</v>
      </c>
      <c r="AQ2752">
        <f t="shared" ca="1" si="1452"/>
        <v>13</v>
      </c>
      <c r="AR2752">
        <f t="shared" ca="1" si="1453"/>
        <v>9</v>
      </c>
      <c r="AS2752">
        <f ca="1">P2752/J2752</f>
        <v>-1.1364913339537045E-2</v>
      </c>
    </row>
    <row r="2753" spans="1:45" x14ac:dyDescent="0.4">
      <c r="A2753">
        <f t="shared" si="1448"/>
        <v>201903</v>
      </c>
      <c r="B2753" t="s">
        <v>829</v>
      </c>
      <c r="C2753" t="s">
        <v>647</v>
      </c>
      <c r="D2753" t="str">
        <f t="shared" ca="1" si="1472"/>
        <v>I107</v>
      </c>
      <c r="E2753">
        <f t="shared" ca="1" si="1454"/>
        <v>14</v>
      </c>
      <c r="F2753">
        <f t="shared" ca="1" si="1455"/>
        <v>13</v>
      </c>
      <c r="G2753" t="str">
        <f t="shared" ca="1" si="1470"/>
        <v>S10</v>
      </c>
      <c r="H2753" t="str">
        <f t="shared" ca="1" si="1471"/>
        <v>S106</v>
      </c>
      <c r="I2753">
        <f ca="1">VLOOKUP(D2753,PRC!$A$2:$B$21,2,0)*E2753</f>
        <v>2100000</v>
      </c>
      <c r="J2753">
        <f t="shared" ca="1" si="1456"/>
        <v>1784996</v>
      </c>
      <c r="K2753">
        <f ca="1">VLOOKUP(D2753,PRC!$A$1:$C$21,3,0)*E2753</f>
        <v>1197000</v>
      </c>
      <c r="L2753">
        <f t="shared" ca="1" si="1457"/>
        <v>147000</v>
      </c>
      <c r="M2753">
        <f t="shared" ca="1" si="1458"/>
        <v>42000</v>
      </c>
      <c r="N2753">
        <f t="shared" ca="1" si="1459"/>
        <v>231000</v>
      </c>
      <c r="O2753">
        <f t="shared" ca="1" si="1460"/>
        <v>189000</v>
      </c>
      <c r="P2753">
        <f t="shared" ca="1" si="1475"/>
        <v>-21004</v>
      </c>
      <c r="Q2753">
        <f ca="1">IF(P2753&gt;0,1,0)</f>
        <v>0</v>
      </c>
      <c r="R2753">
        <f t="shared" ca="1" si="1461"/>
        <v>15</v>
      </c>
      <c r="S2753">
        <f t="shared" ca="1" si="1462"/>
        <v>7</v>
      </c>
      <c r="T2753">
        <f t="shared" ca="1" si="1463"/>
        <v>2</v>
      </c>
      <c r="U2753">
        <f t="shared" ca="1" si="1464"/>
        <v>11</v>
      </c>
      <c r="V2753">
        <f t="shared" ca="1" si="1465"/>
        <v>9</v>
      </c>
      <c r="X2753">
        <f t="shared" si="1467"/>
        <v>2753</v>
      </c>
      <c r="Y2753">
        <f t="shared" si="1468"/>
        <v>2452</v>
      </c>
      <c r="Z2753">
        <f t="shared" si="1469"/>
        <v>2453</v>
      </c>
      <c r="AA2753">
        <f t="shared" si="1466"/>
        <v>2951</v>
      </c>
      <c r="AB2753">
        <f t="shared" si="1449"/>
        <v>500</v>
      </c>
      <c r="AM2753" t="str">
        <f t="shared" si="1450"/>
        <v>201903LP</v>
      </c>
      <c r="AN2753">
        <f t="shared" ca="1" si="1473"/>
        <v>15.000190476190479</v>
      </c>
      <c r="AO2753">
        <f t="shared" ca="1" si="1474"/>
        <v>7.0000000000000009</v>
      </c>
      <c r="AP2753">
        <f t="shared" ca="1" si="1451"/>
        <v>2</v>
      </c>
      <c r="AQ2753">
        <f t="shared" ca="1" si="1452"/>
        <v>11</v>
      </c>
      <c r="AR2753">
        <f t="shared" ca="1" si="1453"/>
        <v>9</v>
      </c>
      <c r="AS2753">
        <f ca="1">P2753/J2753</f>
        <v>-1.1766973147278762E-2</v>
      </c>
    </row>
    <row r="2754" spans="1:45" x14ac:dyDescent="0.4">
      <c r="A2754">
        <f t="shared" si="1448"/>
        <v>201903</v>
      </c>
      <c r="B2754" t="s">
        <v>830</v>
      </c>
      <c r="C2754" t="s">
        <v>647</v>
      </c>
      <c r="D2754" t="str">
        <f t="shared" ca="1" si="1472"/>
        <v>I114</v>
      </c>
      <c r="E2754">
        <f t="shared" ca="1" si="1454"/>
        <v>13</v>
      </c>
      <c r="F2754">
        <f t="shared" ca="1" si="1455"/>
        <v>12</v>
      </c>
      <c r="G2754" t="str">
        <f t="shared" ca="1" si="1470"/>
        <v>S11</v>
      </c>
      <c r="H2754" t="str">
        <f t="shared" ca="1" si="1471"/>
        <v>S112</v>
      </c>
      <c r="I2754">
        <f ca="1">VLOOKUP(D2754,PRC!$A$2:$B$21,2,0)*E2754</f>
        <v>3120000</v>
      </c>
      <c r="J2754">
        <f t="shared" ca="1" si="1456"/>
        <v>2807996</v>
      </c>
      <c r="K2754">
        <f ca="1">VLOOKUP(D2754,PRC!$A$1:$C$21,3,0)*E2754</f>
        <v>1809600</v>
      </c>
      <c r="L2754">
        <f t="shared" ca="1" si="1457"/>
        <v>187000</v>
      </c>
      <c r="M2754">
        <f t="shared" ca="1" si="1458"/>
        <v>94000</v>
      </c>
      <c r="N2754">
        <f t="shared" ca="1" si="1459"/>
        <v>406000</v>
      </c>
      <c r="O2754">
        <f t="shared" ca="1" si="1460"/>
        <v>156000</v>
      </c>
      <c r="P2754">
        <f t="shared" ca="1" si="1475"/>
        <v>155396</v>
      </c>
      <c r="Q2754">
        <f ca="1">IF(P2754&gt;0,1,0)</f>
        <v>1</v>
      </c>
      <c r="R2754">
        <f t="shared" ca="1" si="1461"/>
        <v>10</v>
      </c>
      <c r="S2754">
        <f t="shared" ca="1" si="1462"/>
        <v>6</v>
      </c>
      <c r="T2754">
        <f t="shared" ca="1" si="1463"/>
        <v>3</v>
      </c>
      <c r="U2754">
        <f t="shared" ca="1" si="1464"/>
        <v>13</v>
      </c>
      <c r="V2754">
        <f t="shared" ca="1" si="1465"/>
        <v>5</v>
      </c>
      <c r="X2754">
        <f t="shared" si="1467"/>
        <v>2754</v>
      </c>
      <c r="Y2754">
        <f t="shared" si="1468"/>
        <v>2452</v>
      </c>
      <c r="Z2754">
        <f t="shared" si="1469"/>
        <v>2453</v>
      </c>
      <c r="AA2754">
        <f t="shared" si="1466"/>
        <v>2951</v>
      </c>
      <c r="AB2754">
        <f t="shared" si="1449"/>
        <v>500</v>
      </c>
      <c r="AM2754" t="str">
        <f t="shared" si="1450"/>
        <v>201903LP</v>
      </c>
      <c r="AN2754">
        <f t="shared" ca="1" si="1473"/>
        <v>10.000128205128201</v>
      </c>
      <c r="AO2754">
        <f t="shared" ca="1" si="1474"/>
        <v>5.9935897435897436</v>
      </c>
      <c r="AP2754">
        <f t="shared" ca="1" si="1451"/>
        <v>3.0128205128205128</v>
      </c>
      <c r="AQ2754">
        <f t="shared" ca="1" si="1452"/>
        <v>13.012820512820515</v>
      </c>
      <c r="AR2754">
        <f t="shared" ca="1" si="1453"/>
        <v>5</v>
      </c>
      <c r="AS2754">
        <f ca="1">P2754/J2754</f>
        <v>5.5340534673126315E-2</v>
      </c>
    </row>
    <row r="2755" spans="1:45" x14ac:dyDescent="0.4">
      <c r="A2755">
        <f t="shared" ref="A2755:A2818" si="1476">IF(BA2755="",A2754,BA2755)</f>
        <v>201903</v>
      </c>
      <c r="B2755" t="s">
        <v>831</v>
      </c>
      <c r="C2755" t="s">
        <v>647</v>
      </c>
      <c r="D2755" t="str">
        <f t="shared" ca="1" si="1472"/>
        <v>I117</v>
      </c>
      <c r="E2755">
        <f t="shared" ca="1" si="1454"/>
        <v>9</v>
      </c>
      <c r="F2755">
        <f t="shared" ca="1" si="1455"/>
        <v>12</v>
      </c>
      <c r="G2755" t="str">
        <f t="shared" ca="1" si="1470"/>
        <v>S10</v>
      </c>
      <c r="H2755" t="str">
        <f t="shared" ca="1" si="1471"/>
        <v>S105</v>
      </c>
      <c r="I2755">
        <f ca="1">VLOOKUP(D2755,PRC!$A$2:$B$21,2,0)*E2755</f>
        <v>22500000</v>
      </c>
      <c r="J2755">
        <f t="shared" ca="1" si="1456"/>
        <v>19799996</v>
      </c>
      <c r="K2755">
        <f ca="1">VLOOKUP(D2755,PRC!$A$1:$C$21,3,0)*E2755</f>
        <v>10350000</v>
      </c>
      <c r="L2755">
        <f t="shared" ca="1" si="1457"/>
        <v>2250000</v>
      </c>
      <c r="M2755">
        <f t="shared" ca="1" si="1458"/>
        <v>450000</v>
      </c>
      <c r="N2755">
        <f t="shared" ca="1" si="1459"/>
        <v>4050000</v>
      </c>
      <c r="O2755">
        <f t="shared" ca="1" si="1460"/>
        <v>2025000</v>
      </c>
      <c r="P2755">
        <f t="shared" ca="1" si="1475"/>
        <v>674996</v>
      </c>
      <c r="Q2755">
        <f ca="1">IF(P2755&gt;0,1,0)</f>
        <v>1</v>
      </c>
      <c r="R2755">
        <f t="shared" ca="1" si="1461"/>
        <v>12</v>
      </c>
      <c r="S2755">
        <f t="shared" ca="1" si="1462"/>
        <v>10</v>
      </c>
      <c r="T2755">
        <f t="shared" ca="1" si="1463"/>
        <v>2</v>
      </c>
      <c r="U2755">
        <f t="shared" ca="1" si="1464"/>
        <v>18</v>
      </c>
      <c r="V2755">
        <f t="shared" ca="1" si="1465"/>
        <v>9</v>
      </c>
      <c r="X2755">
        <f t="shared" si="1467"/>
        <v>2755</v>
      </c>
      <c r="Y2755">
        <f t="shared" si="1468"/>
        <v>2452</v>
      </c>
      <c r="Z2755">
        <f t="shared" si="1469"/>
        <v>2453</v>
      </c>
      <c r="AA2755">
        <f t="shared" si="1466"/>
        <v>2951</v>
      </c>
      <c r="AB2755">
        <f t="shared" ref="AB2755:AB2818" si="1477">COUNTIF(AM$2:AM$100100,AM2755)</f>
        <v>500</v>
      </c>
      <c r="AM2755" t="str">
        <f t="shared" ref="AM2755:AM2818" si="1478">A2755&amp;C2755</f>
        <v>201903LP</v>
      </c>
      <c r="AN2755">
        <f t="shared" ca="1" si="1473"/>
        <v>12.000017777777783</v>
      </c>
      <c r="AO2755">
        <f t="shared" ca="1" si="1474"/>
        <v>10</v>
      </c>
      <c r="AP2755">
        <f t="shared" ca="1" si="1451"/>
        <v>2</v>
      </c>
      <c r="AQ2755">
        <f t="shared" ca="1" si="1452"/>
        <v>18</v>
      </c>
      <c r="AR2755">
        <f t="shared" ca="1" si="1453"/>
        <v>9</v>
      </c>
      <c r="AS2755">
        <f ca="1">P2755/J2755</f>
        <v>3.4090713957719988E-2</v>
      </c>
    </row>
    <row r="2756" spans="1:45" x14ac:dyDescent="0.4">
      <c r="A2756">
        <f t="shared" si="1476"/>
        <v>201903</v>
      </c>
      <c r="B2756" t="s">
        <v>832</v>
      </c>
      <c r="C2756" t="s">
        <v>647</v>
      </c>
      <c r="D2756" t="str">
        <f t="shared" ca="1" si="1472"/>
        <v>I120</v>
      </c>
      <c r="E2756">
        <f t="shared" ca="1" si="1454"/>
        <v>15</v>
      </c>
      <c r="F2756">
        <f t="shared" ca="1" si="1455"/>
        <v>13</v>
      </c>
      <c r="G2756" t="str">
        <f t="shared" ca="1" si="1470"/>
        <v>S11</v>
      </c>
      <c r="H2756" t="str">
        <f t="shared" ca="1" si="1471"/>
        <v>S111</v>
      </c>
      <c r="I2756">
        <f ca="1">VLOOKUP(D2756,PRC!$A$2:$B$21,2,0)*E2756</f>
        <v>64500000</v>
      </c>
      <c r="J2756">
        <f t="shared" ca="1" si="1456"/>
        <v>56114996</v>
      </c>
      <c r="K2756">
        <f ca="1">VLOOKUP(D2756,PRC!$A$1:$C$21,3,0)*E2756</f>
        <v>29025000</v>
      </c>
      <c r="L2756">
        <f t="shared" ca="1" si="1457"/>
        <v>4515000</v>
      </c>
      <c r="M2756">
        <f t="shared" ca="1" si="1458"/>
        <v>1290000</v>
      </c>
      <c r="N2756">
        <f t="shared" ca="1" si="1459"/>
        <v>10320000</v>
      </c>
      <c r="O2756">
        <f t="shared" ca="1" si="1460"/>
        <v>3870000</v>
      </c>
      <c r="P2756">
        <f t="shared" ca="1" si="1475"/>
        <v>7094996</v>
      </c>
      <c r="Q2756">
        <f ca="1">IF(P2756&gt;0,1,0)</f>
        <v>1</v>
      </c>
      <c r="R2756">
        <f t="shared" ca="1" si="1461"/>
        <v>13</v>
      </c>
      <c r="S2756">
        <f t="shared" ca="1" si="1462"/>
        <v>7</v>
      </c>
      <c r="T2756">
        <f t="shared" ca="1" si="1463"/>
        <v>2</v>
      </c>
      <c r="U2756">
        <f t="shared" ca="1" si="1464"/>
        <v>16</v>
      </c>
      <c r="V2756">
        <f t="shared" ca="1" si="1465"/>
        <v>6</v>
      </c>
      <c r="X2756">
        <f t="shared" si="1467"/>
        <v>2756</v>
      </c>
      <c r="Y2756">
        <f t="shared" si="1468"/>
        <v>2452</v>
      </c>
      <c r="Z2756">
        <f t="shared" si="1469"/>
        <v>2453</v>
      </c>
      <c r="AA2756">
        <f t="shared" si="1466"/>
        <v>2951</v>
      </c>
      <c r="AB2756">
        <f t="shared" si="1477"/>
        <v>500</v>
      </c>
      <c r="AM2756" t="str">
        <f t="shared" si="1478"/>
        <v>201903LP</v>
      </c>
      <c r="AN2756">
        <f t="shared" ca="1" si="1473"/>
        <v>13.000006201550384</v>
      </c>
      <c r="AO2756">
        <f t="shared" ca="1" si="1474"/>
        <v>7.0000000000000009</v>
      </c>
      <c r="AP2756">
        <f t="shared" ca="1" si="1451"/>
        <v>2</v>
      </c>
      <c r="AQ2756">
        <f t="shared" ca="1" si="1452"/>
        <v>16</v>
      </c>
      <c r="AR2756">
        <f t="shared" ca="1" si="1453"/>
        <v>6</v>
      </c>
      <c r="AS2756">
        <f ca="1">P2756/J2756</f>
        <v>0.12643671933969308</v>
      </c>
    </row>
    <row r="2757" spans="1:45" x14ac:dyDescent="0.4">
      <c r="A2757">
        <f t="shared" si="1476"/>
        <v>201903</v>
      </c>
      <c r="B2757" t="s">
        <v>833</v>
      </c>
      <c r="C2757" t="s">
        <v>647</v>
      </c>
      <c r="D2757" t="str">
        <f t="shared" ca="1" si="1472"/>
        <v>I114</v>
      </c>
      <c r="E2757">
        <f t="shared" ca="1" si="1454"/>
        <v>13</v>
      </c>
      <c r="F2757">
        <f t="shared" ca="1" si="1455"/>
        <v>12</v>
      </c>
      <c r="G2757" t="str">
        <f t="shared" ca="1" si="1470"/>
        <v>S12</v>
      </c>
      <c r="H2757" t="str">
        <f t="shared" ca="1" si="1471"/>
        <v>S120</v>
      </c>
      <c r="I2757">
        <f ca="1">VLOOKUP(D2757,PRC!$A$2:$B$21,2,0)*E2757</f>
        <v>3120000</v>
      </c>
      <c r="J2757">
        <f t="shared" ca="1" si="1456"/>
        <v>2776796</v>
      </c>
      <c r="K2757">
        <f ca="1">VLOOKUP(D2757,PRC!$A$1:$C$21,3,0)*E2757</f>
        <v>1809600</v>
      </c>
      <c r="L2757">
        <f t="shared" ca="1" si="1457"/>
        <v>281000</v>
      </c>
      <c r="M2757">
        <f t="shared" ca="1" si="1458"/>
        <v>31000</v>
      </c>
      <c r="N2757">
        <f t="shared" ca="1" si="1459"/>
        <v>624000</v>
      </c>
      <c r="O2757">
        <f t="shared" ca="1" si="1460"/>
        <v>281000</v>
      </c>
      <c r="P2757">
        <f t="shared" ca="1" si="1475"/>
        <v>-249804</v>
      </c>
      <c r="Q2757">
        <f ca="1">IF(P2757&gt;0,1,0)</f>
        <v>0</v>
      </c>
      <c r="R2757">
        <f t="shared" ca="1" si="1461"/>
        <v>11</v>
      </c>
      <c r="S2757">
        <f t="shared" ca="1" si="1462"/>
        <v>9</v>
      </c>
      <c r="T2757">
        <f t="shared" ca="1" si="1463"/>
        <v>1</v>
      </c>
      <c r="U2757">
        <f t="shared" ca="1" si="1464"/>
        <v>20</v>
      </c>
      <c r="V2757">
        <f t="shared" ca="1" si="1465"/>
        <v>9</v>
      </c>
      <c r="X2757">
        <f t="shared" si="1467"/>
        <v>2757</v>
      </c>
      <c r="Y2757">
        <f t="shared" si="1468"/>
        <v>2452</v>
      </c>
      <c r="Z2757">
        <f t="shared" si="1469"/>
        <v>2453</v>
      </c>
      <c r="AA2757">
        <f t="shared" si="1466"/>
        <v>2951</v>
      </c>
      <c r="AB2757">
        <f t="shared" si="1477"/>
        <v>500</v>
      </c>
      <c r="AM2757" t="str">
        <f t="shared" si="1478"/>
        <v>201903LP</v>
      </c>
      <c r="AN2757">
        <f t="shared" ca="1" si="1473"/>
        <v>11.000128205128201</v>
      </c>
      <c r="AO2757">
        <f t="shared" ca="1" si="1474"/>
        <v>9.0064102564102555</v>
      </c>
      <c r="AP2757">
        <f t="shared" ca="1" si="1451"/>
        <v>0.9935897435897435</v>
      </c>
      <c r="AQ2757">
        <f t="shared" ca="1" si="1452"/>
        <v>20</v>
      </c>
      <c r="AR2757">
        <f t="shared" ca="1" si="1453"/>
        <v>9.0064102564102555</v>
      </c>
      <c r="AS2757">
        <f ca="1">P2757/J2757</f>
        <v>-8.9961235899216216E-2</v>
      </c>
    </row>
    <row r="2758" spans="1:45" x14ac:dyDescent="0.4">
      <c r="A2758">
        <f t="shared" si="1476"/>
        <v>201903</v>
      </c>
      <c r="B2758" t="s">
        <v>834</v>
      </c>
      <c r="C2758" t="s">
        <v>647</v>
      </c>
      <c r="D2758" t="str">
        <f t="shared" ca="1" si="1472"/>
        <v>I107</v>
      </c>
      <c r="E2758">
        <f t="shared" ca="1" si="1454"/>
        <v>12</v>
      </c>
      <c r="F2758">
        <f t="shared" ca="1" si="1455"/>
        <v>13</v>
      </c>
      <c r="G2758" t="str">
        <f t="shared" ca="1" si="1470"/>
        <v>S11</v>
      </c>
      <c r="H2758" t="str">
        <f t="shared" ca="1" si="1471"/>
        <v>S110</v>
      </c>
      <c r="I2758">
        <f ca="1">VLOOKUP(D2758,PRC!$A$2:$B$21,2,0)*E2758</f>
        <v>1800000</v>
      </c>
      <c r="J2758">
        <f t="shared" ca="1" si="1456"/>
        <v>1601996</v>
      </c>
      <c r="K2758">
        <f ca="1">VLOOKUP(D2758,PRC!$A$1:$C$21,3,0)*E2758</f>
        <v>1026000</v>
      </c>
      <c r="L2758">
        <f t="shared" ca="1" si="1457"/>
        <v>162000</v>
      </c>
      <c r="M2758">
        <f t="shared" ca="1" si="1458"/>
        <v>36000</v>
      </c>
      <c r="N2758">
        <f t="shared" ca="1" si="1459"/>
        <v>216000</v>
      </c>
      <c r="O2758">
        <f t="shared" ca="1" si="1460"/>
        <v>162000</v>
      </c>
      <c r="P2758">
        <f t="shared" ca="1" si="1475"/>
        <v>-4</v>
      </c>
      <c r="Q2758">
        <f ca="1">IF(P2758&gt;0,1,0)</f>
        <v>0</v>
      </c>
      <c r="R2758">
        <f t="shared" ca="1" si="1461"/>
        <v>11</v>
      </c>
      <c r="S2758">
        <f t="shared" ca="1" si="1462"/>
        <v>9</v>
      </c>
      <c r="T2758">
        <f t="shared" ca="1" si="1463"/>
        <v>2</v>
      </c>
      <c r="U2758">
        <f t="shared" ca="1" si="1464"/>
        <v>12</v>
      </c>
      <c r="V2758">
        <f t="shared" ca="1" si="1465"/>
        <v>9</v>
      </c>
      <c r="X2758">
        <f t="shared" si="1467"/>
        <v>2758</v>
      </c>
      <c r="Y2758">
        <f t="shared" si="1468"/>
        <v>2452</v>
      </c>
      <c r="Z2758">
        <f t="shared" si="1469"/>
        <v>2453</v>
      </c>
      <c r="AA2758">
        <f t="shared" si="1466"/>
        <v>2951</v>
      </c>
      <c r="AB2758">
        <f t="shared" si="1477"/>
        <v>500</v>
      </c>
      <c r="AM2758" t="str">
        <f t="shared" si="1478"/>
        <v>201903LP</v>
      </c>
      <c r="AN2758">
        <f t="shared" ca="1" si="1473"/>
        <v>11.000222222222222</v>
      </c>
      <c r="AO2758">
        <f t="shared" ca="1" si="1474"/>
        <v>9</v>
      </c>
      <c r="AP2758">
        <f t="shared" ca="1" si="1451"/>
        <v>2</v>
      </c>
      <c r="AQ2758">
        <f t="shared" ca="1" si="1452"/>
        <v>12</v>
      </c>
      <c r="AR2758">
        <f t="shared" ca="1" si="1453"/>
        <v>9</v>
      </c>
      <c r="AS2758">
        <f ca="1">P2758/J2758</f>
        <v>-2.4968851357930983E-6</v>
      </c>
    </row>
    <row r="2759" spans="1:45" x14ac:dyDescent="0.4">
      <c r="A2759">
        <f t="shared" si="1476"/>
        <v>201903</v>
      </c>
      <c r="B2759" t="s">
        <v>835</v>
      </c>
      <c r="C2759" t="s">
        <v>647</v>
      </c>
      <c r="D2759" t="str">
        <f t="shared" ca="1" si="1472"/>
        <v>I106</v>
      </c>
      <c r="E2759">
        <f t="shared" ca="1" si="1454"/>
        <v>8</v>
      </c>
      <c r="F2759">
        <f t="shared" ca="1" si="1455"/>
        <v>10</v>
      </c>
      <c r="G2759" t="str">
        <f t="shared" ca="1" si="1470"/>
        <v>S11</v>
      </c>
      <c r="H2759" t="str">
        <f t="shared" ca="1" si="1471"/>
        <v>S114</v>
      </c>
      <c r="I2759">
        <f ca="1">VLOOKUP(D2759,PRC!$A$2:$B$21,2,0)*E2759</f>
        <v>160000</v>
      </c>
      <c r="J2759">
        <f t="shared" ca="1" si="1456"/>
        <v>137596</v>
      </c>
      <c r="K2759">
        <f ca="1">VLOOKUP(D2759,PRC!$A$1:$C$21,3,0)*E2759</f>
        <v>84800</v>
      </c>
      <c r="L2759">
        <f t="shared" ca="1" si="1457"/>
        <v>14000</v>
      </c>
      <c r="M2759">
        <f t="shared" ca="1" si="1458"/>
        <v>3000</v>
      </c>
      <c r="N2759">
        <f t="shared" ca="1" si="1459"/>
        <v>22000</v>
      </c>
      <c r="O2759">
        <f t="shared" ca="1" si="1460"/>
        <v>10000</v>
      </c>
      <c r="P2759">
        <f t="shared" ca="1" si="1475"/>
        <v>3796</v>
      </c>
      <c r="Q2759">
        <f ca="1">IF(P2759&gt;0,1,0)</f>
        <v>1</v>
      </c>
      <c r="R2759">
        <f t="shared" ca="1" si="1461"/>
        <v>14</v>
      </c>
      <c r="S2759">
        <f t="shared" ca="1" si="1462"/>
        <v>9</v>
      </c>
      <c r="T2759">
        <f t="shared" ca="1" si="1463"/>
        <v>2</v>
      </c>
      <c r="U2759">
        <f t="shared" ca="1" si="1464"/>
        <v>14</v>
      </c>
      <c r="V2759">
        <f t="shared" ca="1" si="1465"/>
        <v>6</v>
      </c>
      <c r="X2759">
        <f t="shared" si="1467"/>
        <v>2759</v>
      </c>
      <c r="Y2759">
        <f t="shared" si="1468"/>
        <v>2452</v>
      </c>
      <c r="Z2759">
        <f t="shared" si="1469"/>
        <v>2453</v>
      </c>
      <c r="AA2759">
        <f t="shared" si="1466"/>
        <v>2951</v>
      </c>
      <c r="AB2759">
        <f t="shared" si="1477"/>
        <v>500</v>
      </c>
      <c r="AM2759" t="str">
        <f t="shared" si="1478"/>
        <v>201903LP</v>
      </c>
      <c r="AN2759">
        <f t="shared" ca="1" si="1473"/>
        <v>14.002499999999996</v>
      </c>
      <c r="AO2759">
        <f t="shared" ca="1" si="1474"/>
        <v>8.75</v>
      </c>
      <c r="AP2759">
        <f t="shared" ca="1" si="1451"/>
        <v>1.875</v>
      </c>
      <c r="AQ2759">
        <f t="shared" ca="1" si="1452"/>
        <v>13.750000000000002</v>
      </c>
      <c r="AR2759">
        <f t="shared" ca="1" si="1453"/>
        <v>6.25</v>
      </c>
      <c r="AS2759">
        <f ca="1">P2759/J2759</f>
        <v>2.7588011279397657E-2</v>
      </c>
    </row>
    <row r="2760" spans="1:45" x14ac:dyDescent="0.4">
      <c r="A2760">
        <f t="shared" si="1476"/>
        <v>201903</v>
      </c>
      <c r="B2760" t="s">
        <v>836</v>
      </c>
      <c r="C2760" t="s">
        <v>647</v>
      </c>
      <c r="D2760" t="str">
        <f t="shared" ca="1" si="1472"/>
        <v>I106</v>
      </c>
      <c r="E2760">
        <f t="shared" ca="1" si="1454"/>
        <v>11</v>
      </c>
      <c r="F2760">
        <f t="shared" ca="1" si="1455"/>
        <v>13</v>
      </c>
      <c r="G2760" t="str">
        <f t="shared" ca="1" si="1470"/>
        <v>S11</v>
      </c>
      <c r="H2760" t="str">
        <f t="shared" ca="1" si="1471"/>
        <v>S115</v>
      </c>
      <c r="I2760">
        <f ca="1">VLOOKUP(D2760,PRC!$A$2:$B$21,2,0)*E2760</f>
        <v>220000</v>
      </c>
      <c r="J2760">
        <f t="shared" ca="1" si="1456"/>
        <v>186996</v>
      </c>
      <c r="K2760">
        <f ca="1">VLOOKUP(D2760,PRC!$A$1:$C$21,3,0)*E2760</f>
        <v>116600</v>
      </c>
      <c r="L2760">
        <f t="shared" ca="1" si="1457"/>
        <v>20000</v>
      </c>
      <c r="M2760">
        <f t="shared" ca="1" si="1458"/>
        <v>4000</v>
      </c>
      <c r="N2760">
        <f t="shared" ca="1" si="1459"/>
        <v>29000</v>
      </c>
      <c r="O2760">
        <f t="shared" ca="1" si="1460"/>
        <v>13000</v>
      </c>
      <c r="P2760">
        <f t="shared" ca="1" si="1475"/>
        <v>4396</v>
      </c>
      <c r="Q2760">
        <f ca="1">IF(P2760&gt;0,1,0)</f>
        <v>1</v>
      </c>
      <c r="R2760">
        <f t="shared" ca="1" si="1461"/>
        <v>15</v>
      </c>
      <c r="S2760">
        <f t="shared" ca="1" si="1462"/>
        <v>9</v>
      </c>
      <c r="T2760">
        <f t="shared" ca="1" si="1463"/>
        <v>2</v>
      </c>
      <c r="U2760">
        <f t="shared" ca="1" si="1464"/>
        <v>13</v>
      </c>
      <c r="V2760">
        <f t="shared" ca="1" si="1465"/>
        <v>6</v>
      </c>
      <c r="X2760">
        <f t="shared" si="1467"/>
        <v>2760</v>
      </c>
      <c r="Y2760">
        <f t="shared" si="1468"/>
        <v>2452</v>
      </c>
      <c r="Z2760">
        <f t="shared" si="1469"/>
        <v>2453</v>
      </c>
      <c r="AA2760">
        <f t="shared" si="1466"/>
        <v>2951</v>
      </c>
      <c r="AB2760">
        <f t="shared" si="1477"/>
        <v>500</v>
      </c>
      <c r="AM2760" t="str">
        <f t="shared" si="1478"/>
        <v>201903LP</v>
      </c>
      <c r="AN2760">
        <f t="shared" ca="1" si="1473"/>
        <v>15.001818181818184</v>
      </c>
      <c r="AO2760">
        <f t="shared" ca="1" si="1474"/>
        <v>9.0909090909090917</v>
      </c>
      <c r="AP2760">
        <f t="shared" ref="AP2760:AP2823" ca="1" si="1479">M2760/$I2760*100</f>
        <v>1.8181818181818181</v>
      </c>
      <c r="AQ2760">
        <f t="shared" ref="AQ2760:AQ2823" ca="1" si="1480">N2760/$I2760*100</f>
        <v>13.18181818181818</v>
      </c>
      <c r="AR2760">
        <f t="shared" ref="AR2760:AR2823" ca="1" si="1481">O2760/$I2760*100</f>
        <v>5.9090909090909092</v>
      </c>
      <c r="AS2760">
        <f ca="1">P2760/J2760</f>
        <v>2.3508524246507945E-2</v>
      </c>
    </row>
    <row r="2761" spans="1:45" x14ac:dyDescent="0.4">
      <c r="A2761">
        <f t="shared" si="1476"/>
        <v>201903</v>
      </c>
      <c r="B2761" t="s">
        <v>837</v>
      </c>
      <c r="C2761" t="s">
        <v>647</v>
      </c>
      <c r="D2761" t="str">
        <f t="shared" ca="1" si="1472"/>
        <v>I111</v>
      </c>
      <c r="E2761">
        <f t="shared" ca="1" si="1454"/>
        <v>8</v>
      </c>
      <c r="F2761">
        <f t="shared" ca="1" si="1455"/>
        <v>13</v>
      </c>
      <c r="G2761" t="str">
        <f t="shared" ca="1" si="1470"/>
        <v>S11</v>
      </c>
      <c r="H2761" t="str">
        <f t="shared" ca="1" si="1471"/>
        <v>S115</v>
      </c>
      <c r="I2761">
        <f ca="1">VLOOKUP(D2761,PRC!$A$2:$B$21,2,0)*E2761</f>
        <v>1200000</v>
      </c>
      <c r="J2761">
        <f t="shared" ca="1" si="1456"/>
        <v>1067996</v>
      </c>
      <c r="K2761">
        <f ca="1">VLOOKUP(D2761,PRC!$A$1:$C$21,3,0)*E2761</f>
        <v>636000</v>
      </c>
      <c r="L2761">
        <f t="shared" ca="1" si="1457"/>
        <v>72000</v>
      </c>
      <c r="M2761">
        <f t="shared" ca="1" si="1458"/>
        <v>12000</v>
      </c>
      <c r="N2761">
        <f t="shared" ca="1" si="1459"/>
        <v>216000</v>
      </c>
      <c r="O2761">
        <f t="shared" ca="1" si="1460"/>
        <v>84000</v>
      </c>
      <c r="P2761">
        <f t="shared" ca="1" si="1475"/>
        <v>47996</v>
      </c>
      <c r="Q2761">
        <f ca="1">IF(P2761&gt;0,1,0)</f>
        <v>1</v>
      </c>
      <c r="R2761">
        <f t="shared" ca="1" si="1461"/>
        <v>11</v>
      </c>
      <c r="S2761">
        <f t="shared" ca="1" si="1462"/>
        <v>6</v>
      </c>
      <c r="T2761">
        <f t="shared" ca="1" si="1463"/>
        <v>1</v>
      </c>
      <c r="U2761">
        <f t="shared" ca="1" si="1464"/>
        <v>18</v>
      </c>
      <c r="V2761">
        <f t="shared" ca="1" si="1465"/>
        <v>7</v>
      </c>
      <c r="X2761">
        <f t="shared" si="1467"/>
        <v>2761</v>
      </c>
      <c r="Y2761">
        <f t="shared" si="1468"/>
        <v>2452</v>
      </c>
      <c r="Z2761">
        <f t="shared" si="1469"/>
        <v>2453</v>
      </c>
      <c r="AA2761">
        <f t="shared" si="1466"/>
        <v>2951</v>
      </c>
      <c r="AB2761">
        <f t="shared" si="1477"/>
        <v>500</v>
      </c>
      <c r="AM2761" t="str">
        <f t="shared" si="1478"/>
        <v>201903LP</v>
      </c>
      <c r="AN2761">
        <f t="shared" ca="1" si="1473"/>
        <v>11.000333333333334</v>
      </c>
      <c r="AO2761">
        <f t="shared" ca="1" si="1474"/>
        <v>6</v>
      </c>
      <c r="AP2761">
        <f t="shared" ca="1" si="1479"/>
        <v>1</v>
      </c>
      <c r="AQ2761">
        <f t="shared" ca="1" si="1480"/>
        <v>18</v>
      </c>
      <c r="AR2761">
        <f t="shared" ca="1" si="1481"/>
        <v>7.0000000000000009</v>
      </c>
      <c r="AS2761">
        <f ca="1">P2761/J2761</f>
        <v>4.4940243221884724E-2</v>
      </c>
    </row>
    <row r="2762" spans="1:45" x14ac:dyDescent="0.4">
      <c r="A2762">
        <f t="shared" si="1476"/>
        <v>201903</v>
      </c>
      <c r="B2762" t="s">
        <v>838</v>
      </c>
      <c r="C2762" t="s">
        <v>647</v>
      </c>
      <c r="D2762" t="str">
        <f t="shared" ca="1" si="1472"/>
        <v>I103</v>
      </c>
      <c r="E2762">
        <f t="shared" ca="1" si="1454"/>
        <v>9</v>
      </c>
      <c r="F2762">
        <f t="shared" ca="1" si="1455"/>
        <v>12</v>
      </c>
      <c r="G2762" t="str">
        <f t="shared" ca="1" si="1470"/>
        <v>S10</v>
      </c>
      <c r="H2762" t="str">
        <f t="shared" ca="1" si="1471"/>
        <v>S109</v>
      </c>
      <c r="I2762">
        <f ca="1">VLOOKUP(D2762,PRC!$A$2:$B$21,2,0)*E2762</f>
        <v>450000</v>
      </c>
      <c r="J2762">
        <f t="shared" ca="1" si="1456"/>
        <v>391496</v>
      </c>
      <c r="K2762">
        <f ca="1">VLOOKUP(D2762,PRC!$A$1:$C$21,3,0)*E2762</f>
        <v>256500</v>
      </c>
      <c r="L2762">
        <f t="shared" ca="1" si="1457"/>
        <v>45000</v>
      </c>
      <c r="M2762">
        <f t="shared" ca="1" si="1458"/>
        <v>9000</v>
      </c>
      <c r="N2762">
        <f t="shared" ca="1" si="1459"/>
        <v>54000</v>
      </c>
      <c r="O2762">
        <f t="shared" ca="1" si="1460"/>
        <v>32000</v>
      </c>
      <c r="P2762">
        <f t="shared" ca="1" si="1475"/>
        <v>-5004</v>
      </c>
      <c r="Q2762">
        <f ca="1">IF(P2762&gt;0,1,0)</f>
        <v>0</v>
      </c>
      <c r="R2762">
        <f t="shared" ca="1" si="1461"/>
        <v>13</v>
      </c>
      <c r="S2762">
        <f t="shared" ca="1" si="1462"/>
        <v>10</v>
      </c>
      <c r="T2762">
        <f t="shared" ca="1" si="1463"/>
        <v>2</v>
      </c>
      <c r="U2762">
        <f t="shared" ca="1" si="1464"/>
        <v>12</v>
      </c>
      <c r="V2762">
        <f t="shared" ca="1" si="1465"/>
        <v>7</v>
      </c>
      <c r="X2762">
        <f t="shared" si="1467"/>
        <v>2762</v>
      </c>
      <c r="Y2762">
        <f t="shared" si="1468"/>
        <v>2452</v>
      </c>
      <c r="Z2762">
        <f t="shared" si="1469"/>
        <v>2453</v>
      </c>
      <c r="AA2762">
        <f t="shared" si="1466"/>
        <v>2951</v>
      </c>
      <c r="AB2762">
        <f t="shared" si="1477"/>
        <v>500</v>
      </c>
      <c r="AM2762" t="str">
        <f t="shared" si="1478"/>
        <v>201903LP</v>
      </c>
      <c r="AN2762">
        <f t="shared" ca="1" si="1473"/>
        <v>13.000888888888884</v>
      </c>
      <c r="AO2762">
        <f t="shared" ca="1" si="1474"/>
        <v>10</v>
      </c>
      <c r="AP2762">
        <f t="shared" ca="1" si="1479"/>
        <v>2</v>
      </c>
      <c r="AQ2762">
        <f t="shared" ca="1" si="1480"/>
        <v>12</v>
      </c>
      <c r="AR2762">
        <f t="shared" ca="1" si="1481"/>
        <v>7.1111111111111107</v>
      </c>
      <c r="AS2762">
        <f ca="1">P2762/J2762</f>
        <v>-1.2781739787890553E-2</v>
      </c>
    </row>
    <row r="2763" spans="1:45" x14ac:dyDescent="0.4">
      <c r="A2763">
        <f t="shared" si="1476"/>
        <v>201903</v>
      </c>
      <c r="B2763" t="s">
        <v>839</v>
      </c>
      <c r="C2763" t="s">
        <v>647</v>
      </c>
      <c r="D2763" t="str">
        <f t="shared" ca="1" si="1472"/>
        <v>I114</v>
      </c>
      <c r="E2763">
        <f t="shared" ca="1" si="1454"/>
        <v>11</v>
      </c>
      <c r="F2763">
        <f t="shared" ca="1" si="1455"/>
        <v>10</v>
      </c>
      <c r="G2763" t="str">
        <f t="shared" ca="1" si="1470"/>
        <v>S10</v>
      </c>
      <c r="H2763" t="str">
        <f t="shared" ca="1" si="1471"/>
        <v>S106</v>
      </c>
      <c r="I2763">
        <f ca="1">VLOOKUP(D2763,PRC!$A$2:$B$21,2,0)*E2763</f>
        <v>2640000</v>
      </c>
      <c r="J2763">
        <f t="shared" ca="1" si="1456"/>
        <v>2296796</v>
      </c>
      <c r="K2763">
        <f ca="1">VLOOKUP(D2763,PRC!$A$1:$C$21,3,0)*E2763</f>
        <v>1531200</v>
      </c>
      <c r="L2763">
        <f t="shared" ca="1" si="1457"/>
        <v>185000</v>
      </c>
      <c r="M2763">
        <f t="shared" ca="1" si="1458"/>
        <v>26000</v>
      </c>
      <c r="N2763">
        <f t="shared" ca="1" si="1459"/>
        <v>449000</v>
      </c>
      <c r="O2763">
        <f t="shared" ca="1" si="1460"/>
        <v>158000</v>
      </c>
      <c r="P2763">
        <f t="shared" ca="1" si="1475"/>
        <v>-52404</v>
      </c>
      <c r="Q2763">
        <f ca="1">IF(P2763&gt;0,1,0)</f>
        <v>0</v>
      </c>
      <c r="R2763">
        <f t="shared" ca="1" si="1461"/>
        <v>13</v>
      </c>
      <c r="S2763">
        <f t="shared" ca="1" si="1462"/>
        <v>7</v>
      </c>
      <c r="T2763">
        <f t="shared" ca="1" si="1463"/>
        <v>1</v>
      </c>
      <c r="U2763">
        <f t="shared" ca="1" si="1464"/>
        <v>17</v>
      </c>
      <c r="V2763">
        <f t="shared" ca="1" si="1465"/>
        <v>6</v>
      </c>
      <c r="X2763">
        <f t="shared" si="1467"/>
        <v>2763</v>
      </c>
      <c r="Y2763">
        <f t="shared" si="1468"/>
        <v>2452</v>
      </c>
      <c r="Z2763">
        <f t="shared" si="1469"/>
        <v>2453</v>
      </c>
      <c r="AA2763">
        <f t="shared" si="1466"/>
        <v>2951</v>
      </c>
      <c r="AB2763">
        <f t="shared" si="1477"/>
        <v>500</v>
      </c>
      <c r="AM2763" t="str">
        <f t="shared" si="1478"/>
        <v>201903LP</v>
      </c>
      <c r="AN2763">
        <f t="shared" ca="1" si="1473"/>
        <v>13.000151515151515</v>
      </c>
      <c r="AO2763">
        <f t="shared" ca="1" si="1474"/>
        <v>7.0075757575757569</v>
      </c>
      <c r="AP2763">
        <f t="shared" ca="1" si="1479"/>
        <v>0.98484848484848475</v>
      </c>
      <c r="AQ2763">
        <f t="shared" ca="1" si="1480"/>
        <v>17.007575757575758</v>
      </c>
      <c r="AR2763">
        <f t="shared" ca="1" si="1481"/>
        <v>5.9848484848484844</v>
      </c>
      <c r="AS2763">
        <f ca="1">P2763/J2763</f>
        <v>-2.2816131689536206E-2</v>
      </c>
    </row>
    <row r="2764" spans="1:45" x14ac:dyDescent="0.4">
      <c r="A2764">
        <f t="shared" si="1476"/>
        <v>201903</v>
      </c>
      <c r="B2764" t="s">
        <v>840</v>
      </c>
      <c r="C2764" t="s">
        <v>647</v>
      </c>
      <c r="D2764" t="str">
        <f t="shared" ca="1" si="1472"/>
        <v>I102</v>
      </c>
      <c r="E2764">
        <f t="shared" ca="1" si="1454"/>
        <v>13</v>
      </c>
      <c r="F2764">
        <f t="shared" ca="1" si="1455"/>
        <v>14</v>
      </c>
      <c r="G2764" t="str">
        <f t="shared" ca="1" si="1470"/>
        <v>S11</v>
      </c>
      <c r="H2764" t="str">
        <f t="shared" ca="1" si="1471"/>
        <v>S116</v>
      </c>
      <c r="I2764">
        <f ca="1">VLOOKUP(D2764,PRC!$A$2:$B$21,2,0)*E2764</f>
        <v>520000</v>
      </c>
      <c r="J2764">
        <f t="shared" ca="1" si="1456"/>
        <v>462796</v>
      </c>
      <c r="K2764">
        <f ca="1">VLOOKUP(D2764,PRC!$A$1:$C$21,3,0)*E2764</f>
        <v>244400</v>
      </c>
      <c r="L2764">
        <f t="shared" ca="1" si="1457"/>
        <v>26000</v>
      </c>
      <c r="M2764">
        <f t="shared" ca="1" si="1458"/>
        <v>16000</v>
      </c>
      <c r="N2764">
        <f t="shared" ca="1" si="1459"/>
        <v>99000</v>
      </c>
      <c r="O2764">
        <f t="shared" ca="1" si="1460"/>
        <v>52000</v>
      </c>
      <c r="P2764">
        <f t="shared" ca="1" si="1475"/>
        <v>25396</v>
      </c>
      <c r="Q2764">
        <f ca="1">IF(P2764&gt;0,1,0)</f>
        <v>1</v>
      </c>
      <c r="R2764">
        <f t="shared" ca="1" si="1461"/>
        <v>11</v>
      </c>
      <c r="S2764">
        <f t="shared" ca="1" si="1462"/>
        <v>5</v>
      </c>
      <c r="T2764">
        <f t="shared" ca="1" si="1463"/>
        <v>3</v>
      </c>
      <c r="U2764">
        <f t="shared" ca="1" si="1464"/>
        <v>19</v>
      </c>
      <c r="V2764">
        <f t="shared" ca="1" si="1465"/>
        <v>10</v>
      </c>
      <c r="X2764">
        <f t="shared" si="1467"/>
        <v>2764</v>
      </c>
      <c r="Y2764">
        <f t="shared" si="1468"/>
        <v>2452</v>
      </c>
      <c r="Z2764">
        <f t="shared" si="1469"/>
        <v>2453</v>
      </c>
      <c r="AA2764">
        <f t="shared" si="1466"/>
        <v>2951</v>
      </c>
      <c r="AB2764">
        <f t="shared" si="1477"/>
        <v>500</v>
      </c>
      <c r="AM2764" t="str">
        <f t="shared" si="1478"/>
        <v>201903LP</v>
      </c>
      <c r="AN2764">
        <f t="shared" ca="1" si="1473"/>
        <v>11.000769230769237</v>
      </c>
      <c r="AO2764">
        <f t="shared" ca="1" si="1474"/>
        <v>5</v>
      </c>
      <c r="AP2764">
        <f t="shared" ca="1" si="1479"/>
        <v>3.0769230769230771</v>
      </c>
      <c r="AQ2764">
        <f t="shared" ca="1" si="1480"/>
        <v>19.038461538461537</v>
      </c>
      <c r="AR2764">
        <f t="shared" ca="1" si="1481"/>
        <v>10</v>
      </c>
      <c r="AS2764">
        <f ca="1">P2764/J2764</f>
        <v>5.487515017415881E-2</v>
      </c>
    </row>
    <row r="2765" spans="1:45" x14ac:dyDescent="0.4">
      <c r="A2765">
        <f t="shared" si="1476"/>
        <v>201903</v>
      </c>
      <c r="B2765" t="s">
        <v>841</v>
      </c>
      <c r="C2765" t="s">
        <v>647</v>
      </c>
      <c r="D2765" t="str">
        <f t="shared" ca="1" si="1472"/>
        <v>I114</v>
      </c>
      <c r="E2765">
        <f t="shared" ca="1" si="1454"/>
        <v>12</v>
      </c>
      <c r="F2765">
        <f t="shared" ca="1" si="1455"/>
        <v>12</v>
      </c>
      <c r="G2765" t="str">
        <f t="shared" ca="1" si="1470"/>
        <v>S11</v>
      </c>
      <c r="H2765" t="str">
        <f t="shared" ca="1" si="1471"/>
        <v>S113</v>
      </c>
      <c r="I2765">
        <f ca="1">VLOOKUP(D2765,PRC!$A$2:$B$21,2,0)*E2765</f>
        <v>2880000</v>
      </c>
      <c r="J2765">
        <f t="shared" ca="1" si="1456"/>
        <v>2591996</v>
      </c>
      <c r="K2765">
        <f ca="1">VLOOKUP(D2765,PRC!$A$1:$C$21,3,0)*E2765</f>
        <v>1670400</v>
      </c>
      <c r="L2765">
        <f t="shared" ca="1" si="1457"/>
        <v>202000</v>
      </c>
      <c r="M2765">
        <f t="shared" ca="1" si="1458"/>
        <v>29000</v>
      </c>
      <c r="N2765">
        <f t="shared" ca="1" si="1459"/>
        <v>576000</v>
      </c>
      <c r="O2765">
        <f t="shared" ca="1" si="1460"/>
        <v>144000</v>
      </c>
      <c r="P2765">
        <f t="shared" ca="1" si="1475"/>
        <v>-29404</v>
      </c>
      <c r="Q2765">
        <f ca="1">IF(P2765&gt;0,1,0)</f>
        <v>0</v>
      </c>
      <c r="R2765">
        <f t="shared" ca="1" si="1461"/>
        <v>10</v>
      </c>
      <c r="S2765">
        <f t="shared" ca="1" si="1462"/>
        <v>7</v>
      </c>
      <c r="T2765">
        <f t="shared" ca="1" si="1463"/>
        <v>1</v>
      </c>
      <c r="U2765">
        <f t="shared" ca="1" si="1464"/>
        <v>20</v>
      </c>
      <c r="V2765">
        <f t="shared" ca="1" si="1465"/>
        <v>5</v>
      </c>
      <c r="X2765">
        <f t="shared" si="1467"/>
        <v>2765</v>
      </c>
      <c r="Y2765">
        <f t="shared" si="1468"/>
        <v>2452</v>
      </c>
      <c r="Z2765">
        <f t="shared" si="1469"/>
        <v>2453</v>
      </c>
      <c r="AA2765">
        <f t="shared" si="1466"/>
        <v>2951</v>
      </c>
      <c r="AB2765">
        <f t="shared" si="1477"/>
        <v>500</v>
      </c>
      <c r="AM2765" t="str">
        <f t="shared" si="1478"/>
        <v>201903LP</v>
      </c>
      <c r="AN2765">
        <f t="shared" ca="1" si="1473"/>
        <v>10.000138888888888</v>
      </c>
      <c r="AO2765">
        <f t="shared" ca="1" si="1474"/>
        <v>7.0138888888888893</v>
      </c>
      <c r="AP2765">
        <f t="shared" ca="1" si="1479"/>
        <v>1.0069444444444444</v>
      </c>
      <c r="AQ2765">
        <f t="shared" ca="1" si="1480"/>
        <v>20</v>
      </c>
      <c r="AR2765">
        <f t="shared" ca="1" si="1481"/>
        <v>5</v>
      </c>
      <c r="AS2765">
        <f ca="1">P2765/J2765</f>
        <v>-1.1344153308878563E-2</v>
      </c>
    </row>
    <row r="2766" spans="1:45" x14ac:dyDescent="0.4">
      <c r="A2766">
        <f t="shared" si="1476"/>
        <v>201903</v>
      </c>
      <c r="B2766" t="s">
        <v>842</v>
      </c>
      <c r="C2766" t="s">
        <v>647</v>
      </c>
      <c r="D2766" t="str">
        <f t="shared" ca="1" si="1472"/>
        <v>I103</v>
      </c>
      <c r="E2766">
        <f t="shared" ca="1" si="1454"/>
        <v>12</v>
      </c>
      <c r="F2766">
        <f t="shared" ca="1" si="1455"/>
        <v>10</v>
      </c>
      <c r="G2766" t="str">
        <f t="shared" ca="1" si="1470"/>
        <v>S11</v>
      </c>
      <c r="H2766" t="str">
        <f t="shared" ca="1" si="1471"/>
        <v>S113</v>
      </c>
      <c r="I2766">
        <f ca="1">VLOOKUP(D2766,PRC!$A$2:$B$21,2,0)*E2766</f>
        <v>600000</v>
      </c>
      <c r="J2766">
        <f t="shared" ca="1" si="1456"/>
        <v>533996</v>
      </c>
      <c r="K2766">
        <f ca="1">VLOOKUP(D2766,PRC!$A$1:$C$21,3,0)*E2766</f>
        <v>342000</v>
      </c>
      <c r="L2766">
        <f t="shared" ca="1" si="1457"/>
        <v>54000</v>
      </c>
      <c r="M2766">
        <f t="shared" ca="1" si="1458"/>
        <v>12000</v>
      </c>
      <c r="N2766">
        <f t="shared" ca="1" si="1459"/>
        <v>78000</v>
      </c>
      <c r="O2766">
        <f t="shared" ca="1" si="1460"/>
        <v>36000</v>
      </c>
      <c r="P2766">
        <f t="shared" ca="1" si="1475"/>
        <v>11996</v>
      </c>
      <c r="Q2766">
        <f ca="1">IF(P2766&gt;0,1,0)</f>
        <v>1</v>
      </c>
      <c r="R2766">
        <f t="shared" ca="1" si="1461"/>
        <v>11</v>
      </c>
      <c r="S2766">
        <f t="shared" ca="1" si="1462"/>
        <v>9</v>
      </c>
      <c r="T2766">
        <f t="shared" ca="1" si="1463"/>
        <v>2</v>
      </c>
      <c r="U2766">
        <f t="shared" ca="1" si="1464"/>
        <v>13</v>
      </c>
      <c r="V2766">
        <f t="shared" ca="1" si="1465"/>
        <v>6</v>
      </c>
      <c r="X2766">
        <f t="shared" si="1467"/>
        <v>2766</v>
      </c>
      <c r="Y2766">
        <f t="shared" si="1468"/>
        <v>2452</v>
      </c>
      <c r="Z2766">
        <f t="shared" si="1469"/>
        <v>2453</v>
      </c>
      <c r="AA2766">
        <f t="shared" si="1466"/>
        <v>2951</v>
      </c>
      <c r="AB2766">
        <f t="shared" si="1477"/>
        <v>500</v>
      </c>
      <c r="AM2766" t="str">
        <f t="shared" si="1478"/>
        <v>201903LP</v>
      </c>
      <c r="AN2766">
        <f t="shared" ca="1" si="1473"/>
        <v>11.000666666666669</v>
      </c>
      <c r="AO2766">
        <f t="shared" ca="1" si="1474"/>
        <v>9</v>
      </c>
      <c r="AP2766">
        <f t="shared" ca="1" si="1479"/>
        <v>2</v>
      </c>
      <c r="AQ2766">
        <f t="shared" ca="1" si="1480"/>
        <v>13</v>
      </c>
      <c r="AR2766">
        <f t="shared" ca="1" si="1481"/>
        <v>6</v>
      </c>
      <c r="AS2766">
        <f ca="1">P2766/J2766</f>
        <v>2.246458774972097E-2</v>
      </c>
    </row>
    <row r="2767" spans="1:45" x14ac:dyDescent="0.4">
      <c r="A2767">
        <f t="shared" si="1476"/>
        <v>201903</v>
      </c>
      <c r="B2767" t="s">
        <v>843</v>
      </c>
      <c r="C2767" t="s">
        <v>647</v>
      </c>
      <c r="D2767" t="str">
        <f t="shared" ca="1" si="1472"/>
        <v>I112</v>
      </c>
      <c r="E2767">
        <f t="shared" ca="1" si="1454"/>
        <v>9</v>
      </c>
      <c r="F2767">
        <f t="shared" ca="1" si="1455"/>
        <v>14</v>
      </c>
      <c r="G2767" t="str">
        <f t="shared" ca="1" si="1470"/>
        <v>S11</v>
      </c>
      <c r="H2767" t="str">
        <f t="shared" ca="1" si="1471"/>
        <v>S111</v>
      </c>
      <c r="I2767">
        <f ca="1">VLOOKUP(D2767,PRC!$A$2:$B$21,2,0)*E2767</f>
        <v>585000</v>
      </c>
      <c r="J2767">
        <f t="shared" ca="1" si="1456"/>
        <v>526496</v>
      </c>
      <c r="K2767">
        <f ca="1">VLOOKUP(D2767,PRC!$A$1:$C$21,3,0)*E2767</f>
        <v>292500</v>
      </c>
      <c r="L2767">
        <f t="shared" ca="1" si="1457"/>
        <v>35000</v>
      </c>
      <c r="M2767">
        <f t="shared" ca="1" si="1458"/>
        <v>12000</v>
      </c>
      <c r="N2767">
        <f t="shared" ca="1" si="1459"/>
        <v>117000</v>
      </c>
      <c r="O2767">
        <f t="shared" ca="1" si="1460"/>
        <v>47000</v>
      </c>
      <c r="P2767">
        <f t="shared" ca="1" si="1475"/>
        <v>22996</v>
      </c>
      <c r="Q2767">
        <f ca="1">IF(P2767&gt;0,1,0)</f>
        <v>1</v>
      </c>
      <c r="R2767">
        <f t="shared" ca="1" si="1461"/>
        <v>10</v>
      </c>
      <c r="S2767">
        <f t="shared" ca="1" si="1462"/>
        <v>6</v>
      </c>
      <c r="T2767">
        <f t="shared" ca="1" si="1463"/>
        <v>2</v>
      </c>
      <c r="U2767">
        <f t="shared" ca="1" si="1464"/>
        <v>20</v>
      </c>
      <c r="V2767">
        <f t="shared" ca="1" si="1465"/>
        <v>8</v>
      </c>
      <c r="X2767">
        <f t="shared" si="1467"/>
        <v>2767</v>
      </c>
      <c r="Y2767">
        <f t="shared" si="1468"/>
        <v>2452</v>
      </c>
      <c r="Z2767">
        <f t="shared" si="1469"/>
        <v>2453</v>
      </c>
      <c r="AA2767">
        <f t="shared" si="1466"/>
        <v>2951</v>
      </c>
      <c r="AB2767">
        <f t="shared" si="1477"/>
        <v>500</v>
      </c>
      <c r="AM2767" t="str">
        <f t="shared" si="1478"/>
        <v>201903LP</v>
      </c>
      <c r="AN2767">
        <f t="shared" ca="1" si="1473"/>
        <v>10.00068376068376</v>
      </c>
      <c r="AO2767">
        <f t="shared" ca="1" si="1474"/>
        <v>5.982905982905983</v>
      </c>
      <c r="AP2767">
        <f t="shared" ca="1" si="1479"/>
        <v>2.0512820512820511</v>
      </c>
      <c r="AQ2767">
        <f t="shared" ca="1" si="1480"/>
        <v>20</v>
      </c>
      <c r="AR2767">
        <f t="shared" ca="1" si="1481"/>
        <v>8.0341880341880341</v>
      </c>
      <c r="AS2767">
        <f ca="1">P2767/J2767</f>
        <v>4.3677444842885799E-2</v>
      </c>
    </row>
    <row r="2768" spans="1:45" x14ac:dyDescent="0.4">
      <c r="A2768">
        <f t="shared" si="1476"/>
        <v>201903</v>
      </c>
      <c r="B2768" t="s">
        <v>844</v>
      </c>
      <c r="C2768" t="s">
        <v>647</v>
      </c>
      <c r="D2768" t="str">
        <f t="shared" ca="1" si="1472"/>
        <v>I106</v>
      </c>
      <c r="E2768">
        <f t="shared" ca="1" si="1454"/>
        <v>12</v>
      </c>
      <c r="F2768">
        <f t="shared" ca="1" si="1455"/>
        <v>12</v>
      </c>
      <c r="G2768" t="str">
        <f t="shared" ca="1" si="1470"/>
        <v>S10</v>
      </c>
      <c r="H2768" t="str">
        <f t="shared" ca="1" si="1471"/>
        <v>S103</v>
      </c>
      <c r="I2768">
        <f ca="1">VLOOKUP(D2768,PRC!$A$2:$B$21,2,0)*E2768</f>
        <v>240000</v>
      </c>
      <c r="J2768">
        <f t="shared" ca="1" si="1456"/>
        <v>203996</v>
      </c>
      <c r="K2768">
        <f ca="1">VLOOKUP(D2768,PRC!$A$1:$C$21,3,0)*E2768</f>
        <v>127200</v>
      </c>
      <c r="L2768">
        <f t="shared" ca="1" si="1457"/>
        <v>19000</v>
      </c>
      <c r="M2768">
        <f t="shared" ca="1" si="1458"/>
        <v>5000</v>
      </c>
      <c r="N2768">
        <f t="shared" ca="1" si="1459"/>
        <v>41000</v>
      </c>
      <c r="O2768">
        <f t="shared" ca="1" si="1460"/>
        <v>19000</v>
      </c>
      <c r="P2768">
        <f t="shared" ca="1" si="1475"/>
        <v>-7204</v>
      </c>
      <c r="Q2768">
        <f ca="1">IF(P2768&gt;0,1,0)</f>
        <v>0</v>
      </c>
      <c r="R2768">
        <f t="shared" ca="1" si="1461"/>
        <v>15</v>
      </c>
      <c r="S2768">
        <f t="shared" ca="1" si="1462"/>
        <v>8</v>
      </c>
      <c r="T2768">
        <f t="shared" ca="1" si="1463"/>
        <v>2</v>
      </c>
      <c r="U2768">
        <f t="shared" ca="1" si="1464"/>
        <v>17</v>
      </c>
      <c r="V2768">
        <f t="shared" ca="1" si="1465"/>
        <v>8</v>
      </c>
      <c r="X2768">
        <f t="shared" si="1467"/>
        <v>2768</v>
      </c>
      <c r="Y2768">
        <f t="shared" si="1468"/>
        <v>2452</v>
      </c>
      <c r="Z2768">
        <f t="shared" si="1469"/>
        <v>2453</v>
      </c>
      <c r="AA2768">
        <f t="shared" si="1466"/>
        <v>2951</v>
      </c>
      <c r="AB2768">
        <f t="shared" si="1477"/>
        <v>500</v>
      </c>
      <c r="AM2768" t="str">
        <f t="shared" si="1478"/>
        <v>201903LP</v>
      </c>
      <c r="AN2768">
        <f t="shared" ca="1" si="1473"/>
        <v>15.001666666666669</v>
      </c>
      <c r="AO2768">
        <f t="shared" ca="1" si="1474"/>
        <v>7.9166666666666661</v>
      </c>
      <c r="AP2768">
        <f t="shared" ca="1" si="1479"/>
        <v>2.083333333333333</v>
      </c>
      <c r="AQ2768">
        <f t="shared" ca="1" si="1480"/>
        <v>17.083333333333332</v>
      </c>
      <c r="AR2768">
        <f t="shared" ca="1" si="1481"/>
        <v>7.9166666666666661</v>
      </c>
      <c r="AS2768">
        <f ca="1">P2768/J2768</f>
        <v>-3.531441792976333E-2</v>
      </c>
    </row>
    <row r="2769" spans="1:45" x14ac:dyDescent="0.4">
      <c r="A2769">
        <f t="shared" si="1476"/>
        <v>201903</v>
      </c>
      <c r="B2769" t="s">
        <v>845</v>
      </c>
      <c r="C2769" t="s">
        <v>647</v>
      </c>
      <c r="D2769" t="str">
        <f t="shared" ca="1" si="1472"/>
        <v>I104</v>
      </c>
      <c r="E2769">
        <f t="shared" ca="1" si="1454"/>
        <v>8</v>
      </c>
      <c r="F2769">
        <f t="shared" ca="1" si="1455"/>
        <v>10</v>
      </c>
      <c r="G2769" t="str">
        <f t="shared" ca="1" si="1470"/>
        <v>S10</v>
      </c>
      <c r="H2769" t="str">
        <f t="shared" ca="1" si="1471"/>
        <v>S104</v>
      </c>
      <c r="I2769">
        <f ca="1">VLOOKUP(D2769,PRC!$A$2:$B$21,2,0)*E2769</f>
        <v>560000</v>
      </c>
      <c r="J2769">
        <f t="shared" ca="1" si="1456"/>
        <v>481596</v>
      </c>
      <c r="K2769">
        <f ca="1">VLOOKUP(D2769,PRC!$A$1:$C$21,3,0)*E2769</f>
        <v>235200</v>
      </c>
      <c r="L2769">
        <f t="shared" ca="1" si="1457"/>
        <v>39000</v>
      </c>
      <c r="M2769">
        <f t="shared" ca="1" si="1458"/>
        <v>17000</v>
      </c>
      <c r="N2769">
        <f t="shared" ca="1" si="1459"/>
        <v>78000</v>
      </c>
      <c r="O2769">
        <f t="shared" ca="1" si="1460"/>
        <v>34000</v>
      </c>
      <c r="P2769">
        <f t="shared" ca="1" si="1475"/>
        <v>78396</v>
      </c>
      <c r="Q2769">
        <f ca="1">IF(P2769&gt;0,1,0)</f>
        <v>1</v>
      </c>
      <c r="R2769">
        <f t="shared" ca="1" si="1461"/>
        <v>14</v>
      </c>
      <c r="S2769">
        <f t="shared" ca="1" si="1462"/>
        <v>7</v>
      </c>
      <c r="T2769">
        <f t="shared" ca="1" si="1463"/>
        <v>3</v>
      </c>
      <c r="U2769">
        <f t="shared" ca="1" si="1464"/>
        <v>14</v>
      </c>
      <c r="V2769">
        <f t="shared" ca="1" si="1465"/>
        <v>6</v>
      </c>
      <c r="X2769">
        <f t="shared" si="1467"/>
        <v>2769</v>
      </c>
      <c r="Y2769">
        <f t="shared" si="1468"/>
        <v>2452</v>
      </c>
      <c r="Z2769">
        <f t="shared" si="1469"/>
        <v>2453</v>
      </c>
      <c r="AA2769">
        <f t="shared" si="1466"/>
        <v>2951</v>
      </c>
      <c r="AB2769">
        <f t="shared" si="1477"/>
        <v>500</v>
      </c>
      <c r="AM2769" t="str">
        <f t="shared" si="1478"/>
        <v>201903LP</v>
      </c>
      <c r="AN2769">
        <f t="shared" ca="1" si="1473"/>
        <v>14.000714285714288</v>
      </c>
      <c r="AO2769">
        <f t="shared" ca="1" si="1474"/>
        <v>6.9642857142857144</v>
      </c>
      <c r="AP2769">
        <f t="shared" ca="1" si="1479"/>
        <v>3.0357142857142856</v>
      </c>
      <c r="AQ2769">
        <f t="shared" ca="1" si="1480"/>
        <v>13.928571428571429</v>
      </c>
      <c r="AR2769">
        <f t="shared" ca="1" si="1481"/>
        <v>6.0714285714285712</v>
      </c>
      <c r="AS2769">
        <f ca="1">P2769/J2769</f>
        <v>0.16278374405103033</v>
      </c>
    </row>
    <row r="2770" spans="1:45" x14ac:dyDescent="0.4">
      <c r="A2770">
        <f t="shared" si="1476"/>
        <v>201903</v>
      </c>
      <c r="B2770" t="s">
        <v>846</v>
      </c>
      <c r="C2770" t="s">
        <v>647</v>
      </c>
      <c r="D2770" t="str">
        <f t="shared" ca="1" si="1472"/>
        <v>I112</v>
      </c>
      <c r="E2770">
        <f t="shared" ca="1" si="1454"/>
        <v>8</v>
      </c>
      <c r="F2770">
        <f t="shared" ca="1" si="1455"/>
        <v>14</v>
      </c>
      <c r="G2770" t="str">
        <f t="shared" ca="1" si="1470"/>
        <v>S11</v>
      </c>
      <c r="H2770" t="str">
        <f t="shared" ca="1" si="1471"/>
        <v>S110</v>
      </c>
      <c r="I2770">
        <f ca="1">VLOOKUP(D2770,PRC!$A$2:$B$21,2,0)*E2770</f>
        <v>520000</v>
      </c>
      <c r="J2770">
        <f t="shared" ca="1" si="1456"/>
        <v>467996</v>
      </c>
      <c r="K2770">
        <f ca="1">VLOOKUP(D2770,PRC!$A$1:$C$21,3,0)*E2770</f>
        <v>260000</v>
      </c>
      <c r="L2770">
        <f t="shared" ca="1" si="1457"/>
        <v>36000</v>
      </c>
      <c r="M2770">
        <f t="shared" ca="1" si="1458"/>
        <v>16000</v>
      </c>
      <c r="N2770">
        <f t="shared" ca="1" si="1459"/>
        <v>88000</v>
      </c>
      <c r="O2770">
        <f t="shared" ca="1" si="1460"/>
        <v>26000</v>
      </c>
      <c r="P2770">
        <f t="shared" ca="1" si="1475"/>
        <v>41996</v>
      </c>
      <c r="Q2770">
        <f ca="1">IF(P2770&gt;0,1,0)</f>
        <v>1</v>
      </c>
      <c r="R2770">
        <f t="shared" ca="1" si="1461"/>
        <v>10</v>
      </c>
      <c r="S2770">
        <f t="shared" ca="1" si="1462"/>
        <v>7</v>
      </c>
      <c r="T2770">
        <f t="shared" ca="1" si="1463"/>
        <v>3</v>
      </c>
      <c r="U2770">
        <f t="shared" ca="1" si="1464"/>
        <v>17</v>
      </c>
      <c r="V2770">
        <f t="shared" ca="1" si="1465"/>
        <v>5</v>
      </c>
      <c r="X2770">
        <f t="shared" si="1467"/>
        <v>2770</v>
      </c>
      <c r="Y2770">
        <f t="shared" si="1468"/>
        <v>2452</v>
      </c>
      <c r="Z2770">
        <f t="shared" si="1469"/>
        <v>2453</v>
      </c>
      <c r="AA2770">
        <f t="shared" si="1466"/>
        <v>2951</v>
      </c>
      <c r="AB2770">
        <f t="shared" si="1477"/>
        <v>500</v>
      </c>
      <c r="AM2770" t="str">
        <f t="shared" si="1478"/>
        <v>201903LP</v>
      </c>
      <c r="AN2770">
        <f t="shared" ca="1" si="1473"/>
        <v>10.000769230769235</v>
      </c>
      <c r="AO2770">
        <f t="shared" ca="1" si="1474"/>
        <v>6.9230769230769234</v>
      </c>
      <c r="AP2770">
        <f t="shared" ca="1" si="1479"/>
        <v>3.0769230769230771</v>
      </c>
      <c r="AQ2770">
        <f t="shared" ca="1" si="1480"/>
        <v>16.923076923076923</v>
      </c>
      <c r="AR2770">
        <f t="shared" ca="1" si="1481"/>
        <v>5</v>
      </c>
      <c r="AS2770">
        <f ca="1">P2770/J2770</f>
        <v>8.9735809707775283E-2</v>
      </c>
    </row>
    <row r="2771" spans="1:45" x14ac:dyDescent="0.4">
      <c r="A2771">
        <f t="shared" si="1476"/>
        <v>201903</v>
      </c>
      <c r="B2771" t="s">
        <v>847</v>
      </c>
      <c r="C2771" t="s">
        <v>647</v>
      </c>
      <c r="D2771" t="str">
        <f t="shared" ca="1" si="1472"/>
        <v>I112</v>
      </c>
      <c r="E2771">
        <f t="shared" ref="E2771:E2834" ca="1" si="1482">RANDBETWEEN(INDIRECT("AD"&amp;Y2771),INDIRECT("AD"&amp;Z2771))</f>
        <v>9</v>
      </c>
      <c r="F2771">
        <f t="shared" ref="F2771:F2834" ca="1" si="1483">RANDBETWEEN(INDIRECT("AF"&amp;Y2771),INDIRECT("AF"&amp;Z2771))</f>
        <v>12</v>
      </c>
      <c r="G2771" t="str">
        <f t="shared" ca="1" si="1470"/>
        <v>S10</v>
      </c>
      <c r="H2771" t="str">
        <f t="shared" ca="1" si="1471"/>
        <v>S107</v>
      </c>
      <c r="I2771">
        <f ca="1">VLOOKUP(D2771,PRC!$A$2:$B$21,2,0)*E2771</f>
        <v>585000</v>
      </c>
      <c r="J2771">
        <f t="shared" ref="J2771:J2834" ca="1" si="1484">I2771*(1-R2771/100)-4</f>
        <v>514796</v>
      </c>
      <c r="K2771">
        <f ca="1">VLOOKUP(D2771,PRC!$A$1:$C$21,3,0)*E2771</f>
        <v>292500</v>
      </c>
      <c r="L2771">
        <f t="shared" ref="L2771:L2834" ca="1" si="1485">ROUND($I2771*S2771,-5)/100</f>
        <v>53000</v>
      </c>
      <c r="M2771">
        <f t="shared" ref="M2771:M2834" ca="1" si="1486">ROUND($I2771*T2771,-5)/100</f>
        <v>18000</v>
      </c>
      <c r="N2771">
        <f t="shared" ref="N2771:N2834" ca="1" si="1487">ROUND($I2771*U2771,-5)/100</f>
        <v>111000</v>
      </c>
      <c r="O2771">
        <f t="shared" ref="O2771:O2834" ca="1" si="1488">ROUND($I2771*V2771,-5)/100</f>
        <v>47000</v>
      </c>
      <c r="P2771">
        <f t="shared" ca="1" si="1475"/>
        <v>-6704</v>
      </c>
      <c r="Q2771">
        <f ca="1">IF(P2771&gt;0,1,0)</f>
        <v>0</v>
      </c>
      <c r="R2771">
        <f t="shared" ref="R2771:R2834" ca="1" si="1489">RANDBETWEEN(INDIRECT("AF"&amp;$Y2771),INDIRECT("AF"&amp;$Z2771))</f>
        <v>12</v>
      </c>
      <c r="S2771">
        <f t="shared" ref="S2771:S2834" ca="1" si="1490">RANDBETWEEN(INDIRECT("AG"&amp;$Y2771),INDIRECT("AG"&amp;$Z2771))</f>
        <v>9</v>
      </c>
      <c r="T2771">
        <f t="shared" ref="T2771:T2834" ca="1" si="1491">RANDBETWEEN(INDIRECT("AH"&amp;$Y2771),INDIRECT("AH"&amp;$Z2771))</f>
        <v>3</v>
      </c>
      <c r="U2771">
        <f t="shared" ref="U2771:U2834" ca="1" si="1492">RANDBETWEEN(INDIRECT("Ai"&amp;$Y2771),INDIRECT("Ai"&amp;$Z2771))</f>
        <v>19</v>
      </c>
      <c r="V2771">
        <f t="shared" ref="V2771:V2834" ca="1" si="1493">RANDBETWEEN(INDIRECT("Aj"&amp;$Y2771),INDIRECT("Aj"&amp;$Z2771))</f>
        <v>8</v>
      </c>
      <c r="X2771">
        <f t="shared" si="1467"/>
        <v>2771</v>
      </c>
      <c r="Y2771">
        <f t="shared" si="1468"/>
        <v>2452</v>
      </c>
      <c r="Z2771">
        <f t="shared" si="1469"/>
        <v>2453</v>
      </c>
      <c r="AA2771">
        <f t="shared" ref="AA2771:AA2834" si="1494">Y2771+AB2771-1</f>
        <v>2951</v>
      </c>
      <c r="AB2771">
        <f t="shared" si="1477"/>
        <v>500</v>
      </c>
      <c r="AM2771" t="str">
        <f t="shared" si="1478"/>
        <v>201903LP</v>
      </c>
      <c r="AN2771">
        <f t="shared" ca="1" si="1473"/>
        <v>12.000683760683762</v>
      </c>
      <c r="AO2771">
        <f t="shared" ca="1" si="1474"/>
        <v>9.0598290598290596</v>
      </c>
      <c r="AP2771">
        <f t="shared" ca="1" si="1479"/>
        <v>3.0769230769230771</v>
      </c>
      <c r="AQ2771">
        <f t="shared" ca="1" si="1480"/>
        <v>18.974358974358974</v>
      </c>
      <c r="AR2771">
        <f t="shared" ca="1" si="1481"/>
        <v>8.0341880341880341</v>
      </c>
      <c r="AS2771">
        <f ca="1">P2771/J2771</f>
        <v>-1.3022634208502009E-2</v>
      </c>
    </row>
    <row r="2772" spans="1:45" x14ac:dyDescent="0.4">
      <c r="A2772">
        <f t="shared" si="1476"/>
        <v>201903</v>
      </c>
      <c r="B2772" t="s">
        <v>848</v>
      </c>
      <c r="C2772" t="s">
        <v>647</v>
      </c>
      <c r="D2772" t="str">
        <f t="shared" ca="1" si="1472"/>
        <v>I118</v>
      </c>
      <c r="E2772">
        <f t="shared" ca="1" si="1482"/>
        <v>8</v>
      </c>
      <c r="F2772">
        <f t="shared" ca="1" si="1483"/>
        <v>12</v>
      </c>
      <c r="G2772" t="str">
        <f t="shared" ca="1" si="1470"/>
        <v>S11</v>
      </c>
      <c r="H2772" t="str">
        <f t="shared" ca="1" si="1471"/>
        <v>S118</v>
      </c>
      <c r="I2772">
        <f ca="1">VLOOKUP(D2772,PRC!$A$2:$B$21,2,0)*E2772</f>
        <v>4240000</v>
      </c>
      <c r="J2772">
        <f t="shared" ca="1" si="1484"/>
        <v>3603996</v>
      </c>
      <c r="K2772">
        <f ca="1">VLOOKUP(D2772,PRC!$A$1:$C$21,3,0)*E2772</f>
        <v>1780800</v>
      </c>
      <c r="L2772">
        <f t="shared" ca="1" si="1485"/>
        <v>339000</v>
      </c>
      <c r="M2772">
        <f t="shared" ca="1" si="1486"/>
        <v>85000</v>
      </c>
      <c r="N2772">
        <f t="shared" ca="1" si="1487"/>
        <v>848000</v>
      </c>
      <c r="O2772">
        <f t="shared" ca="1" si="1488"/>
        <v>339000</v>
      </c>
      <c r="P2772">
        <f t="shared" ca="1" si="1475"/>
        <v>212196</v>
      </c>
      <c r="Q2772">
        <f ca="1">IF(P2772&gt;0,1,0)</f>
        <v>1</v>
      </c>
      <c r="R2772">
        <f t="shared" ca="1" si="1489"/>
        <v>15</v>
      </c>
      <c r="S2772">
        <f t="shared" ca="1" si="1490"/>
        <v>8</v>
      </c>
      <c r="T2772">
        <f t="shared" ca="1" si="1491"/>
        <v>2</v>
      </c>
      <c r="U2772">
        <f t="shared" ca="1" si="1492"/>
        <v>20</v>
      </c>
      <c r="V2772">
        <f t="shared" ca="1" si="1493"/>
        <v>8</v>
      </c>
      <c r="X2772">
        <f t="shared" ref="X2772:X2835" si="1495">X2771+1</f>
        <v>2772</v>
      </c>
      <c r="Y2772">
        <f t="shared" ref="Y2772:Y2835" si="1496">IF(C2772=C2771,Y2771,X2772)</f>
        <v>2452</v>
      </c>
      <c r="Z2772">
        <f t="shared" ref="Z2772:Z2835" si="1497">Y2772+1</f>
        <v>2453</v>
      </c>
      <c r="AA2772">
        <f t="shared" si="1494"/>
        <v>2951</v>
      </c>
      <c r="AB2772">
        <f t="shared" si="1477"/>
        <v>500</v>
      </c>
      <c r="AM2772" t="str">
        <f t="shared" si="1478"/>
        <v>201903LP</v>
      </c>
      <c r="AN2772">
        <f t="shared" ca="1" si="1473"/>
        <v>15.000094339622638</v>
      </c>
      <c r="AO2772">
        <f t="shared" ca="1" si="1474"/>
        <v>7.9952830188679238</v>
      </c>
      <c r="AP2772">
        <f t="shared" ca="1" si="1479"/>
        <v>2.0047169811320753</v>
      </c>
      <c r="AQ2772">
        <f t="shared" ca="1" si="1480"/>
        <v>20</v>
      </c>
      <c r="AR2772">
        <f t="shared" ca="1" si="1481"/>
        <v>7.9952830188679238</v>
      </c>
      <c r="AS2772">
        <f ca="1">P2772/J2772</f>
        <v>5.8877978776890987E-2</v>
      </c>
    </row>
    <row r="2773" spans="1:45" x14ac:dyDescent="0.4">
      <c r="A2773">
        <f t="shared" si="1476"/>
        <v>201903</v>
      </c>
      <c r="B2773" t="s">
        <v>849</v>
      </c>
      <c r="C2773" t="s">
        <v>647</v>
      </c>
      <c r="D2773" t="str">
        <f t="shared" ca="1" si="1472"/>
        <v>I116</v>
      </c>
      <c r="E2773">
        <f t="shared" ca="1" si="1482"/>
        <v>12</v>
      </c>
      <c r="F2773">
        <f t="shared" ca="1" si="1483"/>
        <v>15</v>
      </c>
      <c r="G2773" t="str">
        <f t="shared" ref="G2773:G2836" ca="1" si="1498">LEFT(H2773,3)</f>
        <v>S11</v>
      </c>
      <c r="H2773" t="str">
        <f t="shared" ref="H2773:H2836" ca="1" si="1499">"S"&amp;RANDBETWEEN(101,120)</f>
        <v>S112</v>
      </c>
      <c r="I2773">
        <f ca="1">VLOOKUP(D2773,PRC!$A$2:$B$21,2,0)*E2773</f>
        <v>17520000</v>
      </c>
      <c r="J2773">
        <f t="shared" ca="1" si="1484"/>
        <v>14891996</v>
      </c>
      <c r="K2773">
        <f ca="1">VLOOKUP(D2773,PRC!$A$1:$C$21,3,0)*E2773</f>
        <v>10512000</v>
      </c>
      <c r="L2773">
        <f t="shared" ca="1" si="1485"/>
        <v>1226000</v>
      </c>
      <c r="M2773">
        <f t="shared" ca="1" si="1486"/>
        <v>526000</v>
      </c>
      <c r="N2773">
        <f t="shared" ca="1" si="1487"/>
        <v>1752000</v>
      </c>
      <c r="O2773">
        <f t="shared" ca="1" si="1488"/>
        <v>1226000</v>
      </c>
      <c r="P2773">
        <f t="shared" ca="1" si="1475"/>
        <v>-350004</v>
      </c>
      <c r="Q2773">
        <f ca="1">IF(P2773&gt;0,1,0)</f>
        <v>0</v>
      </c>
      <c r="R2773">
        <f t="shared" ca="1" si="1489"/>
        <v>15</v>
      </c>
      <c r="S2773">
        <f t="shared" ca="1" si="1490"/>
        <v>7</v>
      </c>
      <c r="T2773">
        <f t="shared" ca="1" si="1491"/>
        <v>3</v>
      </c>
      <c r="U2773">
        <f t="shared" ca="1" si="1492"/>
        <v>10</v>
      </c>
      <c r="V2773">
        <f t="shared" ca="1" si="1493"/>
        <v>7</v>
      </c>
      <c r="X2773">
        <f t="shared" si="1495"/>
        <v>2773</v>
      </c>
      <c r="Y2773">
        <f t="shared" si="1496"/>
        <v>2452</v>
      </c>
      <c r="Z2773">
        <f t="shared" si="1497"/>
        <v>2453</v>
      </c>
      <c r="AA2773">
        <f t="shared" si="1494"/>
        <v>2951</v>
      </c>
      <c r="AB2773">
        <f t="shared" si="1477"/>
        <v>500</v>
      </c>
      <c r="AM2773" t="str">
        <f t="shared" si="1478"/>
        <v>201903LP</v>
      </c>
      <c r="AN2773">
        <f t="shared" ca="1" si="1473"/>
        <v>15.000022831050231</v>
      </c>
      <c r="AO2773">
        <f t="shared" ca="1" si="1474"/>
        <v>6.9977168949771684</v>
      </c>
      <c r="AP2773">
        <f t="shared" ca="1" si="1479"/>
        <v>3.0022831050228311</v>
      </c>
      <c r="AQ2773">
        <f t="shared" ca="1" si="1480"/>
        <v>10</v>
      </c>
      <c r="AR2773">
        <f t="shared" ca="1" si="1481"/>
        <v>6.9977168949771684</v>
      </c>
      <c r="AS2773">
        <f ca="1">P2773/J2773</f>
        <v>-2.3502826619077793E-2</v>
      </c>
    </row>
    <row r="2774" spans="1:45" x14ac:dyDescent="0.4">
      <c r="A2774">
        <f t="shared" si="1476"/>
        <v>201903</v>
      </c>
      <c r="B2774" t="s">
        <v>850</v>
      </c>
      <c r="C2774" t="s">
        <v>647</v>
      </c>
      <c r="D2774" t="str">
        <f t="shared" ref="D2774:D2837" ca="1" si="1500">"I"&amp;RANDBETWEEN(101,120)</f>
        <v>I107</v>
      </c>
      <c r="E2774">
        <f t="shared" ca="1" si="1482"/>
        <v>14</v>
      </c>
      <c r="F2774">
        <f t="shared" ca="1" si="1483"/>
        <v>15</v>
      </c>
      <c r="G2774" t="str">
        <f t="shared" ca="1" si="1498"/>
        <v>S10</v>
      </c>
      <c r="H2774" t="str">
        <f t="shared" ca="1" si="1499"/>
        <v>S103</v>
      </c>
      <c r="I2774">
        <f ca="1">VLOOKUP(D2774,PRC!$A$2:$B$21,2,0)*E2774</f>
        <v>2100000</v>
      </c>
      <c r="J2774">
        <f t="shared" ca="1" si="1484"/>
        <v>1889996</v>
      </c>
      <c r="K2774">
        <f ca="1">VLOOKUP(D2774,PRC!$A$1:$C$21,3,0)*E2774</f>
        <v>1197000</v>
      </c>
      <c r="L2774">
        <f t="shared" ca="1" si="1485"/>
        <v>105000</v>
      </c>
      <c r="M2774">
        <f t="shared" ca="1" si="1486"/>
        <v>63000</v>
      </c>
      <c r="N2774">
        <f t="shared" ca="1" si="1487"/>
        <v>399000</v>
      </c>
      <c r="O2774">
        <f t="shared" ca="1" si="1488"/>
        <v>126000</v>
      </c>
      <c r="P2774">
        <f t="shared" ca="1" si="1475"/>
        <v>-4</v>
      </c>
      <c r="Q2774">
        <f ca="1">IF(P2774&gt;0,1,0)</f>
        <v>0</v>
      </c>
      <c r="R2774">
        <f t="shared" ca="1" si="1489"/>
        <v>10</v>
      </c>
      <c r="S2774">
        <f t="shared" ca="1" si="1490"/>
        <v>5</v>
      </c>
      <c r="T2774">
        <f t="shared" ca="1" si="1491"/>
        <v>3</v>
      </c>
      <c r="U2774">
        <f t="shared" ca="1" si="1492"/>
        <v>19</v>
      </c>
      <c r="V2774">
        <f t="shared" ca="1" si="1493"/>
        <v>6</v>
      </c>
      <c r="X2774">
        <f t="shared" si="1495"/>
        <v>2774</v>
      </c>
      <c r="Y2774">
        <f t="shared" si="1496"/>
        <v>2452</v>
      </c>
      <c r="Z2774">
        <f t="shared" si="1497"/>
        <v>2453</v>
      </c>
      <c r="AA2774">
        <f t="shared" si="1494"/>
        <v>2951</v>
      </c>
      <c r="AB2774">
        <f t="shared" si="1477"/>
        <v>500</v>
      </c>
      <c r="AM2774" t="str">
        <f t="shared" si="1478"/>
        <v>201903LP</v>
      </c>
      <c r="AN2774">
        <f t="shared" ref="AN2774:AN2837" ca="1" si="1501">(1-J2774/I2774)*100</f>
        <v>10.000190476190474</v>
      </c>
      <c r="AO2774">
        <f t="shared" ref="AO2774:AO2837" ca="1" si="1502">L2774/$I2774*100</f>
        <v>5</v>
      </c>
      <c r="AP2774">
        <f t="shared" ca="1" si="1479"/>
        <v>3</v>
      </c>
      <c r="AQ2774">
        <f t="shared" ca="1" si="1480"/>
        <v>19</v>
      </c>
      <c r="AR2774">
        <f t="shared" ca="1" si="1481"/>
        <v>6</v>
      </c>
      <c r="AS2774">
        <f ca="1">P2774/J2774</f>
        <v>-2.1164065955695145E-6</v>
      </c>
    </row>
    <row r="2775" spans="1:45" x14ac:dyDescent="0.4">
      <c r="A2775">
        <f t="shared" si="1476"/>
        <v>201903</v>
      </c>
      <c r="B2775" t="s">
        <v>851</v>
      </c>
      <c r="C2775" t="s">
        <v>647</v>
      </c>
      <c r="D2775" t="str">
        <f t="shared" ca="1" si="1500"/>
        <v>I105</v>
      </c>
      <c r="E2775">
        <f t="shared" ca="1" si="1482"/>
        <v>9</v>
      </c>
      <c r="F2775">
        <f t="shared" ca="1" si="1483"/>
        <v>14</v>
      </c>
      <c r="G2775" t="str">
        <f t="shared" ca="1" si="1498"/>
        <v>S10</v>
      </c>
      <c r="H2775" t="str">
        <f t="shared" ca="1" si="1499"/>
        <v>S104</v>
      </c>
      <c r="I2775">
        <f ca="1">VLOOKUP(D2775,PRC!$A$2:$B$21,2,0)*E2775</f>
        <v>900000</v>
      </c>
      <c r="J2775">
        <f t="shared" ca="1" si="1484"/>
        <v>764996</v>
      </c>
      <c r="K2775">
        <f ca="1">VLOOKUP(D2775,PRC!$A$1:$C$21,3,0)*E2775</f>
        <v>531000</v>
      </c>
      <c r="L2775">
        <f t="shared" ca="1" si="1485"/>
        <v>72000</v>
      </c>
      <c r="M2775">
        <f t="shared" ca="1" si="1486"/>
        <v>27000</v>
      </c>
      <c r="N2775">
        <f t="shared" ca="1" si="1487"/>
        <v>117000</v>
      </c>
      <c r="O2775">
        <f t="shared" ca="1" si="1488"/>
        <v>90000</v>
      </c>
      <c r="P2775">
        <f t="shared" ca="1" si="1475"/>
        <v>-72004</v>
      </c>
      <c r="Q2775">
        <f ca="1">IF(P2775&gt;0,1,0)</f>
        <v>0</v>
      </c>
      <c r="R2775">
        <f t="shared" ca="1" si="1489"/>
        <v>15</v>
      </c>
      <c r="S2775">
        <f t="shared" ca="1" si="1490"/>
        <v>8</v>
      </c>
      <c r="T2775">
        <f t="shared" ca="1" si="1491"/>
        <v>3</v>
      </c>
      <c r="U2775">
        <f t="shared" ca="1" si="1492"/>
        <v>13</v>
      </c>
      <c r="V2775">
        <f t="shared" ca="1" si="1493"/>
        <v>10</v>
      </c>
      <c r="X2775">
        <f t="shared" si="1495"/>
        <v>2775</v>
      </c>
      <c r="Y2775">
        <f t="shared" si="1496"/>
        <v>2452</v>
      </c>
      <c r="Z2775">
        <f t="shared" si="1497"/>
        <v>2453</v>
      </c>
      <c r="AA2775">
        <f t="shared" si="1494"/>
        <v>2951</v>
      </c>
      <c r="AB2775">
        <f t="shared" si="1477"/>
        <v>500</v>
      </c>
      <c r="AM2775" t="str">
        <f t="shared" si="1478"/>
        <v>201903LP</v>
      </c>
      <c r="AN2775">
        <f t="shared" ca="1" si="1501"/>
        <v>15.000444444444449</v>
      </c>
      <c r="AO2775">
        <f t="shared" ca="1" si="1502"/>
        <v>8</v>
      </c>
      <c r="AP2775">
        <f t="shared" ca="1" si="1479"/>
        <v>3</v>
      </c>
      <c r="AQ2775">
        <f t="shared" ca="1" si="1480"/>
        <v>13</v>
      </c>
      <c r="AR2775">
        <f t="shared" ca="1" si="1481"/>
        <v>10</v>
      </c>
      <c r="AS2775">
        <f ca="1">P2775/J2775</f>
        <v>-9.4123367965322696E-2</v>
      </c>
    </row>
    <row r="2776" spans="1:45" x14ac:dyDescent="0.4">
      <c r="A2776">
        <f t="shared" si="1476"/>
        <v>201903</v>
      </c>
      <c r="B2776" t="s">
        <v>852</v>
      </c>
      <c r="C2776" t="s">
        <v>647</v>
      </c>
      <c r="D2776" t="str">
        <f t="shared" ca="1" si="1500"/>
        <v>I116</v>
      </c>
      <c r="E2776">
        <f t="shared" ca="1" si="1482"/>
        <v>9</v>
      </c>
      <c r="F2776">
        <f t="shared" ca="1" si="1483"/>
        <v>12</v>
      </c>
      <c r="G2776" t="str">
        <f t="shared" ca="1" si="1498"/>
        <v>S10</v>
      </c>
      <c r="H2776" t="str">
        <f t="shared" ca="1" si="1499"/>
        <v>S109</v>
      </c>
      <c r="I2776">
        <f ca="1">VLOOKUP(D2776,PRC!$A$2:$B$21,2,0)*E2776</f>
        <v>13140000</v>
      </c>
      <c r="J2776">
        <f t="shared" ca="1" si="1484"/>
        <v>11300396</v>
      </c>
      <c r="K2776">
        <f ca="1">VLOOKUP(D2776,PRC!$A$1:$C$21,3,0)*E2776</f>
        <v>7884000</v>
      </c>
      <c r="L2776">
        <f t="shared" ca="1" si="1485"/>
        <v>1183000</v>
      </c>
      <c r="M2776">
        <f t="shared" ca="1" si="1486"/>
        <v>394000</v>
      </c>
      <c r="N2776">
        <f t="shared" ca="1" si="1487"/>
        <v>1577000</v>
      </c>
      <c r="O2776">
        <f t="shared" ca="1" si="1488"/>
        <v>1183000</v>
      </c>
      <c r="P2776">
        <f t="shared" ca="1" si="1475"/>
        <v>-920604</v>
      </c>
      <c r="Q2776">
        <f ca="1">IF(P2776&gt;0,1,0)</f>
        <v>0</v>
      </c>
      <c r="R2776">
        <f t="shared" ca="1" si="1489"/>
        <v>14</v>
      </c>
      <c r="S2776">
        <f t="shared" ca="1" si="1490"/>
        <v>9</v>
      </c>
      <c r="T2776">
        <f t="shared" ca="1" si="1491"/>
        <v>3</v>
      </c>
      <c r="U2776">
        <f t="shared" ca="1" si="1492"/>
        <v>12</v>
      </c>
      <c r="V2776">
        <f t="shared" ca="1" si="1493"/>
        <v>9</v>
      </c>
      <c r="X2776">
        <f t="shared" si="1495"/>
        <v>2776</v>
      </c>
      <c r="Y2776">
        <f t="shared" si="1496"/>
        <v>2452</v>
      </c>
      <c r="Z2776">
        <f t="shared" si="1497"/>
        <v>2453</v>
      </c>
      <c r="AA2776">
        <f t="shared" si="1494"/>
        <v>2951</v>
      </c>
      <c r="AB2776">
        <f t="shared" si="1477"/>
        <v>500</v>
      </c>
      <c r="AM2776" t="str">
        <f t="shared" si="1478"/>
        <v>201903LP</v>
      </c>
      <c r="AN2776">
        <f t="shared" ca="1" si="1501"/>
        <v>14.000030441400302</v>
      </c>
      <c r="AO2776">
        <f t="shared" ca="1" si="1502"/>
        <v>9.0030441400304415</v>
      </c>
      <c r="AP2776">
        <f t="shared" ca="1" si="1479"/>
        <v>2.9984779299847792</v>
      </c>
      <c r="AQ2776">
        <f t="shared" ca="1" si="1480"/>
        <v>12.00152207001522</v>
      </c>
      <c r="AR2776">
        <f t="shared" ca="1" si="1481"/>
        <v>9.0030441400304415</v>
      </c>
      <c r="AS2776">
        <f ca="1">P2776/J2776</f>
        <v>-8.1466525597864006E-2</v>
      </c>
    </row>
    <row r="2777" spans="1:45" x14ac:dyDescent="0.4">
      <c r="A2777">
        <f t="shared" si="1476"/>
        <v>201903</v>
      </c>
      <c r="B2777" t="s">
        <v>853</v>
      </c>
      <c r="C2777" t="s">
        <v>647</v>
      </c>
      <c r="D2777" t="str">
        <f t="shared" ca="1" si="1500"/>
        <v>I112</v>
      </c>
      <c r="E2777">
        <f t="shared" ca="1" si="1482"/>
        <v>10</v>
      </c>
      <c r="F2777">
        <f t="shared" ca="1" si="1483"/>
        <v>15</v>
      </c>
      <c r="G2777" t="str">
        <f t="shared" ca="1" si="1498"/>
        <v>S10</v>
      </c>
      <c r="H2777" t="str">
        <f t="shared" ca="1" si="1499"/>
        <v>S105</v>
      </c>
      <c r="I2777">
        <f ca="1">VLOOKUP(D2777,PRC!$A$2:$B$21,2,0)*E2777</f>
        <v>650000</v>
      </c>
      <c r="J2777">
        <f t="shared" ca="1" si="1484"/>
        <v>584996</v>
      </c>
      <c r="K2777">
        <f ca="1">VLOOKUP(D2777,PRC!$A$1:$C$21,3,0)*E2777</f>
        <v>325000</v>
      </c>
      <c r="L2777">
        <f t="shared" ca="1" si="1485"/>
        <v>33000</v>
      </c>
      <c r="M2777">
        <f t="shared" ca="1" si="1486"/>
        <v>7000</v>
      </c>
      <c r="N2777">
        <f t="shared" ca="1" si="1487"/>
        <v>117000</v>
      </c>
      <c r="O2777">
        <f t="shared" ca="1" si="1488"/>
        <v>33000</v>
      </c>
      <c r="P2777">
        <f t="shared" ca="1" si="1475"/>
        <v>69996</v>
      </c>
      <c r="Q2777">
        <f ca="1">IF(P2777&gt;0,1,0)</f>
        <v>1</v>
      </c>
      <c r="R2777">
        <f t="shared" ca="1" si="1489"/>
        <v>10</v>
      </c>
      <c r="S2777">
        <f t="shared" ca="1" si="1490"/>
        <v>5</v>
      </c>
      <c r="T2777">
        <f t="shared" ca="1" si="1491"/>
        <v>1</v>
      </c>
      <c r="U2777">
        <f t="shared" ca="1" si="1492"/>
        <v>18</v>
      </c>
      <c r="V2777">
        <f t="shared" ca="1" si="1493"/>
        <v>5</v>
      </c>
      <c r="X2777">
        <f t="shared" si="1495"/>
        <v>2777</v>
      </c>
      <c r="Y2777">
        <f t="shared" si="1496"/>
        <v>2452</v>
      </c>
      <c r="Z2777">
        <f t="shared" si="1497"/>
        <v>2453</v>
      </c>
      <c r="AA2777">
        <f t="shared" si="1494"/>
        <v>2951</v>
      </c>
      <c r="AB2777">
        <f t="shared" si="1477"/>
        <v>500</v>
      </c>
      <c r="AM2777" t="str">
        <f t="shared" si="1478"/>
        <v>201903LP</v>
      </c>
      <c r="AN2777">
        <f t="shared" ca="1" si="1501"/>
        <v>10.000615384615386</v>
      </c>
      <c r="AO2777">
        <f t="shared" ca="1" si="1502"/>
        <v>5.0769230769230766</v>
      </c>
      <c r="AP2777">
        <f t="shared" ca="1" si="1479"/>
        <v>1.0769230769230769</v>
      </c>
      <c r="AQ2777">
        <f t="shared" ca="1" si="1480"/>
        <v>18</v>
      </c>
      <c r="AR2777">
        <f t="shared" ca="1" si="1481"/>
        <v>5.0769230769230766</v>
      </c>
      <c r="AS2777">
        <f ca="1">P2777/J2777</f>
        <v>0.11965210018530041</v>
      </c>
    </row>
    <row r="2778" spans="1:45" x14ac:dyDescent="0.4">
      <c r="A2778">
        <f t="shared" si="1476"/>
        <v>201903</v>
      </c>
      <c r="B2778" t="s">
        <v>854</v>
      </c>
      <c r="C2778" t="s">
        <v>647</v>
      </c>
      <c r="D2778" t="str">
        <f t="shared" ca="1" si="1500"/>
        <v>I105</v>
      </c>
      <c r="E2778">
        <f t="shared" ca="1" si="1482"/>
        <v>11</v>
      </c>
      <c r="F2778">
        <f t="shared" ca="1" si="1483"/>
        <v>15</v>
      </c>
      <c r="G2778" t="str">
        <f t="shared" ca="1" si="1498"/>
        <v>S10</v>
      </c>
      <c r="H2778" t="str">
        <f t="shared" ca="1" si="1499"/>
        <v>S104</v>
      </c>
      <c r="I2778">
        <f ca="1">VLOOKUP(D2778,PRC!$A$2:$B$21,2,0)*E2778</f>
        <v>1100000</v>
      </c>
      <c r="J2778">
        <f t="shared" ca="1" si="1484"/>
        <v>989996</v>
      </c>
      <c r="K2778">
        <f ca="1">VLOOKUP(D2778,PRC!$A$1:$C$21,3,0)*E2778</f>
        <v>649000</v>
      </c>
      <c r="L2778">
        <f t="shared" ca="1" si="1485"/>
        <v>110000</v>
      </c>
      <c r="M2778">
        <f t="shared" ca="1" si="1486"/>
        <v>33000</v>
      </c>
      <c r="N2778">
        <f t="shared" ca="1" si="1487"/>
        <v>143000</v>
      </c>
      <c r="O2778">
        <f t="shared" ca="1" si="1488"/>
        <v>99000</v>
      </c>
      <c r="P2778">
        <f t="shared" ca="1" si="1475"/>
        <v>-44004</v>
      </c>
      <c r="Q2778">
        <f ca="1">IF(P2778&gt;0,1,0)</f>
        <v>0</v>
      </c>
      <c r="R2778">
        <f t="shared" ca="1" si="1489"/>
        <v>10</v>
      </c>
      <c r="S2778">
        <f t="shared" ca="1" si="1490"/>
        <v>10</v>
      </c>
      <c r="T2778">
        <f t="shared" ca="1" si="1491"/>
        <v>3</v>
      </c>
      <c r="U2778">
        <f t="shared" ca="1" si="1492"/>
        <v>13</v>
      </c>
      <c r="V2778">
        <f t="shared" ca="1" si="1493"/>
        <v>9</v>
      </c>
      <c r="X2778">
        <f t="shared" si="1495"/>
        <v>2778</v>
      </c>
      <c r="Y2778">
        <f t="shared" si="1496"/>
        <v>2452</v>
      </c>
      <c r="Z2778">
        <f t="shared" si="1497"/>
        <v>2453</v>
      </c>
      <c r="AA2778">
        <f t="shared" si="1494"/>
        <v>2951</v>
      </c>
      <c r="AB2778">
        <f t="shared" si="1477"/>
        <v>500</v>
      </c>
      <c r="AM2778" t="str">
        <f t="shared" si="1478"/>
        <v>201903LP</v>
      </c>
      <c r="AN2778">
        <f t="shared" ca="1" si="1501"/>
        <v>10.000363636363641</v>
      </c>
      <c r="AO2778">
        <f t="shared" ca="1" si="1502"/>
        <v>10</v>
      </c>
      <c r="AP2778">
        <f t="shared" ca="1" si="1479"/>
        <v>3</v>
      </c>
      <c r="AQ2778">
        <f t="shared" ca="1" si="1480"/>
        <v>13</v>
      </c>
      <c r="AR2778">
        <f t="shared" ca="1" si="1481"/>
        <v>9</v>
      </c>
      <c r="AS2778">
        <f ca="1">P2778/J2778</f>
        <v>-4.4448664439048241E-2</v>
      </c>
    </row>
    <row r="2779" spans="1:45" x14ac:dyDescent="0.4">
      <c r="A2779">
        <f t="shared" si="1476"/>
        <v>201903</v>
      </c>
      <c r="B2779" t="s">
        <v>855</v>
      </c>
      <c r="C2779" t="s">
        <v>647</v>
      </c>
      <c r="D2779" t="str">
        <f t="shared" ca="1" si="1500"/>
        <v>I116</v>
      </c>
      <c r="E2779">
        <f t="shared" ca="1" si="1482"/>
        <v>12</v>
      </c>
      <c r="F2779">
        <f t="shared" ca="1" si="1483"/>
        <v>10</v>
      </c>
      <c r="G2779" t="str">
        <f t="shared" ca="1" si="1498"/>
        <v>S11</v>
      </c>
      <c r="H2779" t="str">
        <f t="shared" ca="1" si="1499"/>
        <v>S118</v>
      </c>
      <c r="I2779">
        <f ca="1">VLOOKUP(D2779,PRC!$A$2:$B$21,2,0)*E2779</f>
        <v>17520000</v>
      </c>
      <c r="J2779">
        <f t="shared" ca="1" si="1484"/>
        <v>15067196</v>
      </c>
      <c r="K2779">
        <f ca="1">VLOOKUP(D2779,PRC!$A$1:$C$21,3,0)*E2779</f>
        <v>10512000</v>
      </c>
      <c r="L2779">
        <f t="shared" ca="1" si="1485"/>
        <v>1226000</v>
      </c>
      <c r="M2779">
        <f t="shared" ca="1" si="1486"/>
        <v>526000</v>
      </c>
      <c r="N2779">
        <f t="shared" ca="1" si="1487"/>
        <v>1927000</v>
      </c>
      <c r="O2779">
        <f t="shared" ca="1" si="1488"/>
        <v>1577000</v>
      </c>
      <c r="P2779">
        <f t="shared" ca="1" si="1475"/>
        <v>-700804</v>
      </c>
      <c r="Q2779">
        <f ca="1">IF(P2779&gt;0,1,0)</f>
        <v>0</v>
      </c>
      <c r="R2779">
        <f t="shared" ca="1" si="1489"/>
        <v>14</v>
      </c>
      <c r="S2779">
        <f t="shared" ca="1" si="1490"/>
        <v>7</v>
      </c>
      <c r="T2779">
        <f t="shared" ca="1" si="1491"/>
        <v>3</v>
      </c>
      <c r="U2779">
        <f t="shared" ca="1" si="1492"/>
        <v>11</v>
      </c>
      <c r="V2779">
        <f t="shared" ca="1" si="1493"/>
        <v>9</v>
      </c>
      <c r="X2779">
        <f t="shared" si="1495"/>
        <v>2779</v>
      </c>
      <c r="Y2779">
        <f t="shared" si="1496"/>
        <v>2452</v>
      </c>
      <c r="Z2779">
        <f t="shared" si="1497"/>
        <v>2453</v>
      </c>
      <c r="AA2779">
        <f t="shared" si="1494"/>
        <v>2951</v>
      </c>
      <c r="AB2779">
        <f t="shared" si="1477"/>
        <v>500</v>
      </c>
      <c r="AM2779" t="str">
        <f t="shared" si="1478"/>
        <v>201903LP</v>
      </c>
      <c r="AN2779">
        <f t="shared" ca="1" si="1501"/>
        <v>14.000022831050229</v>
      </c>
      <c r="AO2779">
        <f t="shared" ca="1" si="1502"/>
        <v>6.9977168949771684</v>
      </c>
      <c r="AP2779">
        <f t="shared" ca="1" si="1479"/>
        <v>3.0022831050228311</v>
      </c>
      <c r="AQ2779">
        <f t="shared" ca="1" si="1480"/>
        <v>10.998858447488583</v>
      </c>
      <c r="AR2779">
        <f t="shared" ca="1" si="1481"/>
        <v>9.0011415525114167</v>
      </c>
      <c r="AS2779">
        <f ca="1">P2779/J2779</f>
        <v>-4.6511905732161449E-2</v>
      </c>
    </row>
    <row r="2780" spans="1:45" x14ac:dyDescent="0.4">
      <c r="A2780">
        <f t="shared" si="1476"/>
        <v>201903</v>
      </c>
      <c r="B2780" t="s">
        <v>856</v>
      </c>
      <c r="C2780" t="s">
        <v>647</v>
      </c>
      <c r="D2780" t="str">
        <f t="shared" ca="1" si="1500"/>
        <v>I104</v>
      </c>
      <c r="E2780">
        <f t="shared" ca="1" si="1482"/>
        <v>15</v>
      </c>
      <c r="F2780">
        <f t="shared" ca="1" si="1483"/>
        <v>10</v>
      </c>
      <c r="G2780" t="str">
        <f t="shared" ca="1" si="1498"/>
        <v>S11</v>
      </c>
      <c r="H2780" t="str">
        <f t="shared" ca="1" si="1499"/>
        <v>S119</v>
      </c>
      <c r="I2780">
        <f ca="1">VLOOKUP(D2780,PRC!$A$2:$B$21,2,0)*E2780</f>
        <v>1050000</v>
      </c>
      <c r="J2780">
        <f t="shared" ca="1" si="1484"/>
        <v>913496</v>
      </c>
      <c r="K2780">
        <f ca="1">VLOOKUP(D2780,PRC!$A$1:$C$21,3,0)*E2780</f>
        <v>441000</v>
      </c>
      <c r="L2780">
        <f t="shared" ca="1" si="1485"/>
        <v>63000</v>
      </c>
      <c r="M2780">
        <f t="shared" ca="1" si="1486"/>
        <v>11000</v>
      </c>
      <c r="N2780">
        <f t="shared" ca="1" si="1487"/>
        <v>116000</v>
      </c>
      <c r="O2780">
        <f t="shared" ca="1" si="1488"/>
        <v>95000</v>
      </c>
      <c r="P2780">
        <f t="shared" ref="P2780:P2843" ca="1" si="1503">J2780-SUM(K2780:O2780)</f>
        <v>187496</v>
      </c>
      <c r="Q2780">
        <f ca="1">IF(P2780&gt;0,1,0)</f>
        <v>1</v>
      </c>
      <c r="R2780">
        <f t="shared" ca="1" si="1489"/>
        <v>13</v>
      </c>
      <c r="S2780">
        <f t="shared" ca="1" si="1490"/>
        <v>6</v>
      </c>
      <c r="T2780">
        <f t="shared" ca="1" si="1491"/>
        <v>1</v>
      </c>
      <c r="U2780">
        <f t="shared" ca="1" si="1492"/>
        <v>11</v>
      </c>
      <c r="V2780">
        <f t="shared" ca="1" si="1493"/>
        <v>9</v>
      </c>
      <c r="X2780">
        <f t="shared" si="1495"/>
        <v>2780</v>
      </c>
      <c r="Y2780">
        <f t="shared" si="1496"/>
        <v>2452</v>
      </c>
      <c r="Z2780">
        <f t="shared" si="1497"/>
        <v>2453</v>
      </c>
      <c r="AA2780">
        <f t="shared" si="1494"/>
        <v>2951</v>
      </c>
      <c r="AB2780">
        <f t="shared" si="1477"/>
        <v>500</v>
      </c>
      <c r="AM2780" t="str">
        <f t="shared" si="1478"/>
        <v>201903LP</v>
      </c>
      <c r="AN2780">
        <f t="shared" ca="1" si="1501"/>
        <v>13.000380952380953</v>
      </c>
      <c r="AO2780">
        <f t="shared" ca="1" si="1502"/>
        <v>6</v>
      </c>
      <c r="AP2780">
        <f t="shared" ca="1" si="1479"/>
        <v>1.0476190476190477</v>
      </c>
      <c r="AQ2780">
        <f t="shared" ca="1" si="1480"/>
        <v>11.047619047619047</v>
      </c>
      <c r="AR2780">
        <f t="shared" ca="1" si="1481"/>
        <v>9.0476190476190474</v>
      </c>
      <c r="AS2780">
        <f ca="1">P2780/J2780</f>
        <v>0.20525103558198393</v>
      </c>
    </row>
    <row r="2781" spans="1:45" x14ac:dyDescent="0.4">
      <c r="A2781">
        <f t="shared" si="1476"/>
        <v>201903</v>
      </c>
      <c r="B2781" t="s">
        <v>857</v>
      </c>
      <c r="C2781" t="s">
        <v>647</v>
      </c>
      <c r="D2781" t="str">
        <f t="shared" ca="1" si="1500"/>
        <v>I103</v>
      </c>
      <c r="E2781">
        <f t="shared" ca="1" si="1482"/>
        <v>10</v>
      </c>
      <c r="F2781">
        <f t="shared" ca="1" si="1483"/>
        <v>15</v>
      </c>
      <c r="G2781" t="str">
        <f t="shared" ca="1" si="1498"/>
        <v>S12</v>
      </c>
      <c r="H2781" t="str">
        <f t="shared" ca="1" si="1499"/>
        <v>S120</v>
      </c>
      <c r="I2781">
        <f ca="1">VLOOKUP(D2781,PRC!$A$2:$B$21,2,0)*E2781</f>
        <v>500000</v>
      </c>
      <c r="J2781">
        <f t="shared" ca="1" si="1484"/>
        <v>434996</v>
      </c>
      <c r="K2781">
        <f ca="1">VLOOKUP(D2781,PRC!$A$1:$C$21,3,0)*E2781</f>
        <v>285000</v>
      </c>
      <c r="L2781">
        <f t="shared" ca="1" si="1485"/>
        <v>30000</v>
      </c>
      <c r="M2781">
        <f t="shared" ca="1" si="1486"/>
        <v>10000</v>
      </c>
      <c r="N2781">
        <f t="shared" ca="1" si="1487"/>
        <v>50000</v>
      </c>
      <c r="O2781">
        <f t="shared" ca="1" si="1488"/>
        <v>45000</v>
      </c>
      <c r="P2781">
        <f t="shared" ca="1" si="1503"/>
        <v>14996</v>
      </c>
      <c r="Q2781">
        <f ca="1">IF(P2781&gt;0,1,0)</f>
        <v>1</v>
      </c>
      <c r="R2781">
        <f t="shared" ca="1" si="1489"/>
        <v>13</v>
      </c>
      <c r="S2781">
        <f t="shared" ca="1" si="1490"/>
        <v>6</v>
      </c>
      <c r="T2781">
        <f t="shared" ca="1" si="1491"/>
        <v>2</v>
      </c>
      <c r="U2781">
        <f t="shared" ca="1" si="1492"/>
        <v>10</v>
      </c>
      <c r="V2781">
        <f t="shared" ca="1" si="1493"/>
        <v>9</v>
      </c>
      <c r="X2781">
        <f t="shared" si="1495"/>
        <v>2781</v>
      </c>
      <c r="Y2781">
        <f t="shared" si="1496"/>
        <v>2452</v>
      </c>
      <c r="Z2781">
        <f t="shared" si="1497"/>
        <v>2453</v>
      </c>
      <c r="AA2781">
        <f t="shared" si="1494"/>
        <v>2951</v>
      </c>
      <c r="AB2781">
        <f t="shared" si="1477"/>
        <v>500</v>
      </c>
      <c r="AM2781" t="str">
        <f t="shared" si="1478"/>
        <v>201903LP</v>
      </c>
      <c r="AN2781">
        <f t="shared" ca="1" si="1501"/>
        <v>13.000800000000002</v>
      </c>
      <c r="AO2781">
        <f t="shared" ca="1" si="1502"/>
        <v>6</v>
      </c>
      <c r="AP2781">
        <f t="shared" ca="1" si="1479"/>
        <v>2</v>
      </c>
      <c r="AQ2781">
        <f t="shared" ca="1" si="1480"/>
        <v>10</v>
      </c>
      <c r="AR2781">
        <f t="shared" ca="1" si="1481"/>
        <v>9</v>
      </c>
      <c r="AS2781">
        <f ca="1">P2781/J2781</f>
        <v>3.4473880219588228E-2</v>
      </c>
    </row>
    <row r="2782" spans="1:45" x14ac:dyDescent="0.4">
      <c r="A2782">
        <f t="shared" si="1476"/>
        <v>201903</v>
      </c>
      <c r="B2782" t="s">
        <v>858</v>
      </c>
      <c r="C2782" t="s">
        <v>647</v>
      </c>
      <c r="D2782" t="str">
        <f t="shared" ca="1" si="1500"/>
        <v>I106</v>
      </c>
      <c r="E2782">
        <f t="shared" ca="1" si="1482"/>
        <v>8</v>
      </c>
      <c r="F2782">
        <f t="shared" ca="1" si="1483"/>
        <v>14</v>
      </c>
      <c r="G2782" t="str">
        <f t="shared" ca="1" si="1498"/>
        <v>S10</v>
      </c>
      <c r="H2782" t="str">
        <f t="shared" ca="1" si="1499"/>
        <v>S105</v>
      </c>
      <c r="I2782">
        <f ca="1">VLOOKUP(D2782,PRC!$A$2:$B$21,2,0)*E2782</f>
        <v>160000</v>
      </c>
      <c r="J2782">
        <f t="shared" ca="1" si="1484"/>
        <v>139196</v>
      </c>
      <c r="K2782">
        <f ca="1">VLOOKUP(D2782,PRC!$A$1:$C$21,3,0)*E2782</f>
        <v>84800</v>
      </c>
      <c r="L2782">
        <f t="shared" ca="1" si="1485"/>
        <v>11000</v>
      </c>
      <c r="M2782">
        <f t="shared" ca="1" si="1486"/>
        <v>5000</v>
      </c>
      <c r="N2782">
        <f t="shared" ca="1" si="1487"/>
        <v>32000</v>
      </c>
      <c r="O2782">
        <f t="shared" ca="1" si="1488"/>
        <v>11000</v>
      </c>
      <c r="P2782">
        <f t="shared" ca="1" si="1503"/>
        <v>-4604</v>
      </c>
      <c r="Q2782">
        <f ca="1">IF(P2782&gt;0,1,0)</f>
        <v>0</v>
      </c>
      <c r="R2782">
        <f t="shared" ca="1" si="1489"/>
        <v>13</v>
      </c>
      <c r="S2782">
        <f t="shared" ca="1" si="1490"/>
        <v>7</v>
      </c>
      <c r="T2782">
        <f t="shared" ca="1" si="1491"/>
        <v>3</v>
      </c>
      <c r="U2782">
        <f t="shared" ca="1" si="1492"/>
        <v>20</v>
      </c>
      <c r="V2782">
        <f t="shared" ca="1" si="1493"/>
        <v>7</v>
      </c>
      <c r="X2782">
        <f t="shared" si="1495"/>
        <v>2782</v>
      </c>
      <c r="Y2782">
        <f t="shared" si="1496"/>
        <v>2452</v>
      </c>
      <c r="Z2782">
        <f t="shared" si="1497"/>
        <v>2453</v>
      </c>
      <c r="AA2782">
        <f t="shared" si="1494"/>
        <v>2951</v>
      </c>
      <c r="AB2782">
        <f t="shared" si="1477"/>
        <v>500</v>
      </c>
      <c r="AM2782" t="str">
        <f t="shared" si="1478"/>
        <v>201903LP</v>
      </c>
      <c r="AN2782">
        <f t="shared" ca="1" si="1501"/>
        <v>13.002499999999994</v>
      </c>
      <c r="AO2782">
        <f t="shared" ca="1" si="1502"/>
        <v>6.8750000000000009</v>
      </c>
      <c r="AP2782">
        <f t="shared" ca="1" si="1479"/>
        <v>3.125</v>
      </c>
      <c r="AQ2782">
        <f t="shared" ca="1" si="1480"/>
        <v>20</v>
      </c>
      <c r="AR2782">
        <f t="shared" ca="1" si="1481"/>
        <v>6.8750000000000009</v>
      </c>
      <c r="AS2782">
        <f ca="1">P2782/J2782</f>
        <v>-3.3075663093767062E-2</v>
      </c>
    </row>
    <row r="2783" spans="1:45" x14ac:dyDescent="0.4">
      <c r="A2783">
        <f t="shared" si="1476"/>
        <v>201903</v>
      </c>
      <c r="B2783" t="s">
        <v>859</v>
      </c>
      <c r="C2783" t="s">
        <v>647</v>
      </c>
      <c r="D2783" t="str">
        <f t="shared" ca="1" si="1500"/>
        <v>I117</v>
      </c>
      <c r="E2783">
        <f t="shared" ca="1" si="1482"/>
        <v>15</v>
      </c>
      <c r="F2783">
        <f t="shared" ca="1" si="1483"/>
        <v>10</v>
      </c>
      <c r="G2783" t="str">
        <f t="shared" ca="1" si="1498"/>
        <v>S11</v>
      </c>
      <c r="H2783" t="str">
        <f t="shared" ca="1" si="1499"/>
        <v>S114</v>
      </c>
      <c r="I2783">
        <f ca="1">VLOOKUP(D2783,PRC!$A$2:$B$21,2,0)*E2783</f>
        <v>37500000</v>
      </c>
      <c r="J2783">
        <f t="shared" ca="1" si="1484"/>
        <v>31874996</v>
      </c>
      <c r="K2783">
        <f ca="1">VLOOKUP(D2783,PRC!$A$1:$C$21,3,0)*E2783</f>
        <v>17250000</v>
      </c>
      <c r="L2783">
        <f t="shared" ca="1" si="1485"/>
        <v>3375000</v>
      </c>
      <c r="M2783">
        <f t="shared" ca="1" si="1486"/>
        <v>375000</v>
      </c>
      <c r="N2783">
        <f t="shared" ca="1" si="1487"/>
        <v>7125000</v>
      </c>
      <c r="O2783">
        <f t="shared" ca="1" si="1488"/>
        <v>3000000</v>
      </c>
      <c r="P2783">
        <f t="shared" ca="1" si="1503"/>
        <v>749996</v>
      </c>
      <c r="Q2783">
        <f ca="1">IF(P2783&gt;0,1,0)</f>
        <v>1</v>
      </c>
      <c r="R2783">
        <f t="shared" ca="1" si="1489"/>
        <v>15</v>
      </c>
      <c r="S2783">
        <f t="shared" ca="1" si="1490"/>
        <v>9</v>
      </c>
      <c r="T2783">
        <f t="shared" ca="1" si="1491"/>
        <v>1</v>
      </c>
      <c r="U2783">
        <f t="shared" ca="1" si="1492"/>
        <v>19</v>
      </c>
      <c r="V2783">
        <f t="shared" ca="1" si="1493"/>
        <v>8</v>
      </c>
      <c r="X2783">
        <f t="shared" si="1495"/>
        <v>2783</v>
      </c>
      <c r="Y2783">
        <f t="shared" si="1496"/>
        <v>2452</v>
      </c>
      <c r="Z2783">
        <f t="shared" si="1497"/>
        <v>2453</v>
      </c>
      <c r="AA2783">
        <f t="shared" si="1494"/>
        <v>2951</v>
      </c>
      <c r="AB2783">
        <f t="shared" si="1477"/>
        <v>500</v>
      </c>
      <c r="AM2783" t="str">
        <f t="shared" si="1478"/>
        <v>201903LP</v>
      </c>
      <c r="AN2783">
        <f t="shared" ca="1" si="1501"/>
        <v>15.000010666666663</v>
      </c>
      <c r="AO2783">
        <f t="shared" ca="1" si="1502"/>
        <v>9</v>
      </c>
      <c r="AP2783">
        <f t="shared" ca="1" si="1479"/>
        <v>1</v>
      </c>
      <c r="AQ2783">
        <f t="shared" ca="1" si="1480"/>
        <v>19</v>
      </c>
      <c r="AR2783">
        <f t="shared" ca="1" si="1481"/>
        <v>8</v>
      </c>
      <c r="AS2783">
        <f ca="1">P2783/J2783</f>
        <v>2.3529289227204923E-2</v>
      </c>
    </row>
    <row r="2784" spans="1:45" x14ac:dyDescent="0.4">
      <c r="A2784">
        <f t="shared" si="1476"/>
        <v>201903</v>
      </c>
      <c r="B2784" t="s">
        <v>860</v>
      </c>
      <c r="C2784" t="s">
        <v>647</v>
      </c>
      <c r="D2784" t="str">
        <f t="shared" ca="1" si="1500"/>
        <v>I103</v>
      </c>
      <c r="E2784">
        <f t="shared" ca="1" si="1482"/>
        <v>11</v>
      </c>
      <c r="F2784">
        <f t="shared" ca="1" si="1483"/>
        <v>13</v>
      </c>
      <c r="G2784" t="str">
        <f t="shared" ca="1" si="1498"/>
        <v>S11</v>
      </c>
      <c r="H2784" t="str">
        <f t="shared" ca="1" si="1499"/>
        <v>S112</v>
      </c>
      <c r="I2784">
        <f ca="1">VLOOKUP(D2784,PRC!$A$2:$B$21,2,0)*E2784</f>
        <v>550000</v>
      </c>
      <c r="J2784">
        <f t="shared" ca="1" si="1484"/>
        <v>483996</v>
      </c>
      <c r="K2784">
        <f ca="1">VLOOKUP(D2784,PRC!$A$1:$C$21,3,0)*E2784</f>
        <v>313500</v>
      </c>
      <c r="L2784">
        <f t="shared" ca="1" si="1485"/>
        <v>50000</v>
      </c>
      <c r="M2784">
        <f t="shared" ca="1" si="1486"/>
        <v>17000</v>
      </c>
      <c r="N2784">
        <f t="shared" ca="1" si="1487"/>
        <v>105000</v>
      </c>
      <c r="O2784">
        <f t="shared" ca="1" si="1488"/>
        <v>55000</v>
      </c>
      <c r="P2784">
        <f t="shared" ca="1" si="1503"/>
        <v>-56504</v>
      </c>
      <c r="Q2784">
        <f ca="1">IF(P2784&gt;0,1,0)</f>
        <v>0</v>
      </c>
      <c r="R2784">
        <f t="shared" ca="1" si="1489"/>
        <v>12</v>
      </c>
      <c r="S2784">
        <f t="shared" ca="1" si="1490"/>
        <v>9</v>
      </c>
      <c r="T2784">
        <f t="shared" ca="1" si="1491"/>
        <v>3</v>
      </c>
      <c r="U2784">
        <f t="shared" ca="1" si="1492"/>
        <v>19</v>
      </c>
      <c r="V2784">
        <f t="shared" ca="1" si="1493"/>
        <v>10</v>
      </c>
      <c r="X2784">
        <f t="shared" si="1495"/>
        <v>2784</v>
      </c>
      <c r="Y2784">
        <f t="shared" si="1496"/>
        <v>2452</v>
      </c>
      <c r="Z2784">
        <f t="shared" si="1497"/>
        <v>2453</v>
      </c>
      <c r="AA2784">
        <f t="shared" si="1494"/>
        <v>2951</v>
      </c>
      <c r="AB2784">
        <f t="shared" si="1477"/>
        <v>500</v>
      </c>
      <c r="AM2784" t="str">
        <f t="shared" si="1478"/>
        <v>201903LP</v>
      </c>
      <c r="AN2784">
        <f t="shared" ca="1" si="1501"/>
        <v>12.000727272727275</v>
      </c>
      <c r="AO2784">
        <f t="shared" ca="1" si="1502"/>
        <v>9.0909090909090917</v>
      </c>
      <c r="AP2784">
        <f t="shared" ca="1" si="1479"/>
        <v>3.0909090909090908</v>
      </c>
      <c r="AQ2784">
        <f t="shared" ca="1" si="1480"/>
        <v>19.090909090909093</v>
      </c>
      <c r="AR2784">
        <f t="shared" ca="1" si="1481"/>
        <v>10</v>
      </c>
      <c r="AS2784">
        <f ca="1">P2784/J2784</f>
        <v>-0.11674476648567343</v>
      </c>
    </row>
    <row r="2785" spans="1:45" x14ac:dyDescent="0.4">
      <c r="A2785">
        <f t="shared" si="1476"/>
        <v>201903</v>
      </c>
      <c r="B2785" t="s">
        <v>861</v>
      </c>
      <c r="C2785" t="s">
        <v>647</v>
      </c>
      <c r="D2785" t="str">
        <f t="shared" ca="1" si="1500"/>
        <v>I102</v>
      </c>
      <c r="E2785">
        <f t="shared" ca="1" si="1482"/>
        <v>13</v>
      </c>
      <c r="F2785">
        <f t="shared" ca="1" si="1483"/>
        <v>14</v>
      </c>
      <c r="G2785" t="str">
        <f t="shared" ca="1" si="1498"/>
        <v>S11</v>
      </c>
      <c r="H2785" t="str">
        <f t="shared" ca="1" si="1499"/>
        <v>S112</v>
      </c>
      <c r="I2785">
        <f ca="1">VLOOKUP(D2785,PRC!$A$2:$B$21,2,0)*E2785</f>
        <v>520000</v>
      </c>
      <c r="J2785">
        <f t="shared" ca="1" si="1484"/>
        <v>447196</v>
      </c>
      <c r="K2785">
        <f ca="1">VLOOKUP(D2785,PRC!$A$1:$C$21,3,0)*E2785</f>
        <v>244400</v>
      </c>
      <c r="L2785">
        <f t="shared" ca="1" si="1485"/>
        <v>26000</v>
      </c>
      <c r="M2785">
        <f t="shared" ca="1" si="1486"/>
        <v>16000</v>
      </c>
      <c r="N2785">
        <f t="shared" ca="1" si="1487"/>
        <v>73000</v>
      </c>
      <c r="O2785">
        <f t="shared" ca="1" si="1488"/>
        <v>36000</v>
      </c>
      <c r="P2785">
        <f t="shared" ca="1" si="1503"/>
        <v>51796</v>
      </c>
      <c r="Q2785">
        <f ca="1">IF(P2785&gt;0,1,0)</f>
        <v>1</v>
      </c>
      <c r="R2785">
        <f t="shared" ca="1" si="1489"/>
        <v>14</v>
      </c>
      <c r="S2785">
        <f t="shared" ca="1" si="1490"/>
        <v>5</v>
      </c>
      <c r="T2785">
        <f t="shared" ca="1" si="1491"/>
        <v>3</v>
      </c>
      <c r="U2785">
        <f t="shared" ca="1" si="1492"/>
        <v>14</v>
      </c>
      <c r="V2785">
        <f t="shared" ca="1" si="1493"/>
        <v>7</v>
      </c>
      <c r="X2785">
        <f t="shared" si="1495"/>
        <v>2785</v>
      </c>
      <c r="Y2785">
        <f t="shared" si="1496"/>
        <v>2452</v>
      </c>
      <c r="Z2785">
        <f t="shared" si="1497"/>
        <v>2453</v>
      </c>
      <c r="AA2785">
        <f t="shared" si="1494"/>
        <v>2951</v>
      </c>
      <c r="AB2785">
        <f t="shared" si="1477"/>
        <v>500</v>
      </c>
      <c r="AM2785" t="str">
        <f t="shared" si="1478"/>
        <v>201903LP</v>
      </c>
      <c r="AN2785">
        <f t="shared" ca="1" si="1501"/>
        <v>14.000769230769228</v>
      </c>
      <c r="AO2785">
        <f t="shared" ca="1" si="1502"/>
        <v>5</v>
      </c>
      <c r="AP2785">
        <f t="shared" ca="1" si="1479"/>
        <v>3.0769230769230771</v>
      </c>
      <c r="AQ2785">
        <f t="shared" ca="1" si="1480"/>
        <v>14.038461538461538</v>
      </c>
      <c r="AR2785">
        <f t="shared" ca="1" si="1481"/>
        <v>6.9230769230769234</v>
      </c>
      <c r="AS2785">
        <f ca="1">P2785/J2785</f>
        <v>0.11582393402445461</v>
      </c>
    </row>
    <row r="2786" spans="1:45" x14ac:dyDescent="0.4">
      <c r="A2786">
        <f t="shared" si="1476"/>
        <v>201903</v>
      </c>
      <c r="B2786" t="s">
        <v>862</v>
      </c>
      <c r="C2786" t="s">
        <v>647</v>
      </c>
      <c r="D2786" t="str">
        <f t="shared" ca="1" si="1500"/>
        <v>I117</v>
      </c>
      <c r="E2786">
        <f t="shared" ca="1" si="1482"/>
        <v>15</v>
      </c>
      <c r="F2786">
        <f t="shared" ca="1" si="1483"/>
        <v>14</v>
      </c>
      <c r="G2786" t="str">
        <f t="shared" ca="1" si="1498"/>
        <v>S11</v>
      </c>
      <c r="H2786" t="str">
        <f t="shared" ca="1" si="1499"/>
        <v>S113</v>
      </c>
      <c r="I2786">
        <f ca="1">VLOOKUP(D2786,PRC!$A$2:$B$21,2,0)*E2786</f>
        <v>37500000</v>
      </c>
      <c r="J2786">
        <f t="shared" ca="1" si="1484"/>
        <v>32999996</v>
      </c>
      <c r="K2786">
        <f ca="1">VLOOKUP(D2786,PRC!$A$1:$C$21,3,0)*E2786</f>
        <v>17250000</v>
      </c>
      <c r="L2786">
        <f t="shared" ca="1" si="1485"/>
        <v>2250000</v>
      </c>
      <c r="M2786">
        <f t="shared" ca="1" si="1486"/>
        <v>750000</v>
      </c>
      <c r="N2786">
        <f t="shared" ca="1" si="1487"/>
        <v>6000000</v>
      </c>
      <c r="O2786">
        <f t="shared" ca="1" si="1488"/>
        <v>3375000</v>
      </c>
      <c r="P2786">
        <f t="shared" ca="1" si="1503"/>
        <v>3374996</v>
      </c>
      <c r="Q2786">
        <f ca="1">IF(P2786&gt;0,1,0)</f>
        <v>1</v>
      </c>
      <c r="R2786">
        <f t="shared" ca="1" si="1489"/>
        <v>12</v>
      </c>
      <c r="S2786">
        <f t="shared" ca="1" si="1490"/>
        <v>6</v>
      </c>
      <c r="T2786">
        <f t="shared" ca="1" si="1491"/>
        <v>2</v>
      </c>
      <c r="U2786">
        <f t="shared" ca="1" si="1492"/>
        <v>16</v>
      </c>
      <c r="V2786">
        <f t="shared" ca="1" si="1493"/>
        <v>9</v>
      </c>
      <c r="X2786">
        <f t="shared" si="1495"/>
        <v>2786</v>
      </c>
      <c r="Y2786">
        <f t="shared" si="1496"/>
        <v>2452</v>
      </c>
      <c r="Z2786">
        <f t="shared" si="1497"/>
        <v>2453</v>
      </c>
      <c r="AA2786">
        <f t="shared" si="1494"/>
        <v>2951</v>
      </c>
      <c r="AB2786">
        <f t="shared" si="1477"/>
        <v>500</v>
      </c>
      <c r="AM2786" t="str">
        <f t="shared" si="1478"/>
        <v>201903LP</v>
      </c>
      <c r="AN2786">
        <f t="shared" ca="1" si="1501"/>
        <v>12.000010666666672</v>
      </c>
      <c r="AO2786">
        <f t="shared" ca="1" si="1502"/>
        <v>6</v>
      </c>
      <c r="AP2786">
        <f t="shared" ca="1" si="1479"/>
        <v>2</v>
      </c>
      <c r="AQ2786">
        <f t="shared" ca="1" si="1480"/>
        <v>16</v>
      </c>
      <c r="AR2786">
        <f t="shared" ca="1" si="1481"/>
        <v>9</v>
      </c>
      <c r="AS2786">
        <f ca="1">P2786/J2786</f>
        <v>0.10227261845728708</v>
      </c>
    </row>
    <row r="2787" spans="1:45" x14ac:dyDescent="0.4">
      <c r="A2787">
        <f t="shared" si="1476"/>
        <v>201903</v>
      </c>
      <c r="B2787" t="s">
        <v>863</v>
      </c>
      <c r="C2787" t="s">
        <v>647</v>
      </c>
      <c r="D2787" t="str">
        <f t="shared" ca="1" si="1500"/>
        <v>I104</v>
      </c>
      <c r="E2787">
        <f t="shared" ca="1" si="1482"/>
        <v>10</v>
      </c>
      <c r="F2787">
        <f t="shared" ca="1" si="1483"/>
        <v>12</v>
      </c>
      <c r="G2787" t="str">
        <f t="shared" ca="1" si="1498"/>
        <v>S10</v>
      </c>
      <c r="H2787" t="str">
        <f t="shared" ca="1" si="1499"/>
        <v>S104</v>
      </c>
      <c r="I2787">
        <f ca="1">VLOOKUP(D2787,PRC!$A$2:$B$21,2,0)*E2787</f>
        <v>700000</v>
      </c>
      <c r="J2787">
        <f t="shared" ca="1" si="1484"/>
        <v>629996</v>
      </c>
      <c r="K2787">
        <f ca="1">VLOOKUP(D2787,PRC!$A$1:$C$21,3,0)*E2787</f>
        <v>294000</v>
      </c>
      <c r="L2787">
        <f t="shared" ca="1" si="1485"/>
        <v>42000</v>
      </c>
      <c r="M2787">
        <f t="shared" ca="1" si="1486"/>
        <v>7000</v>
      </c>
      <c r="N2787">
        <f t="shared" ca="1" si="1487"/>
        <v>70000</v>
      </c>
      <c r="O2787">
        <f t="shared" ca="1" si="1488"/>
        <v>63000</v>
      </c>
      <c r="P2787">
        <f t="shared" ca="1" si="1503"/>
        <v>153996</v>
      </c>
      <c r="Q2787">
        <f ca="1">IF(P2787&gt;0,1,0)</f>
        <v>1</v>
      </c>
      <c r="R2787">
        <f t="shared" ca="1" si="1489"/>
        <v>10</v>
      </c>
      <c r="S2787">
        <f t="shared" ca="1" si="1490"/>
        <v>6</v>
      </c>
      <c r="T2787">
        <f t="shared" ca="1" si="1491"/>
        <v>1</v>
      </c>
      <c r="U2787">
        <f t="shared" ca="1" si="1492"/>
        <v>10</v>
      </c>
      <c r="V2787">
        <f t="shared" ca="1" si="1493"/>
        <v>9</v>
      </c>
      <c r="X2787">
        <f t="shared" si="1495"/>
        <v>2787</v>
      </c>
      <c r="Y2787">
        <f t="shared" si="1496"/>
        <v>2452</v>
      </c>
      <c r="Z2787">
        <f t="shared" si="1497"/>
        <v>2453</v>
      </c>
      <c r="AA2787">
        <f t="shared" si="1494"/>
        <v>2951</v>
      </c>
      <c r="AB2787">
        <f t="shared" si="1477"/>
        <v>500</v>
      </c>
      <c r="AM2787" t="str">
        <f t="shared" si="1478"/>
        <v>201903LP</v>
      </c>
      <c r="AN2787">
        <f t="shared" ca="1" si="1501"/>
        <v>10.000571428571426</v>
      </c>
      <c r="AO2787">
        <f t="shared" ca="1" si="1502"/>
        <v>6</v>
      </c>
      <c r="AP2787">
        <f t="shared" ca="1" si="1479"/>
        <v>1</v>
      </c>
      <c r="AQ2787">
        <f t="shared" ca="1" si="1480"/>
        <v>10</v>
      </c>
      <c r="AR2787">
        <f t="shared" ca="1" si="1481"/>
        <v>9</v>
      </c>
      <c r="AS2787">
        <f ca="1">P2787/J2787</f>
        <v>0.24443964723585546</v>
      </c>
    </row>
    <row r="2788" spans="1:45" x14ac:dyDescent="0.4">
      <c r="A2788">
        <f t="shared" si="1476"/>
        <v>201903</v>
      </c>
      <c r="B2788" t="s">
        <v>864</v>
      </c>
      <c r="C2788" t="s">
        <v>647</v>
      </c>
      <c r="D2788" t="str">
        <f t="shared" ca="1" si="1500"/>
        <v>I108</v>
      </c>
      <c r="E2788">
        <f t="shared" ca="1" si="1482"/>
        <v>13</v>
      </c>
      <c r="F2788">
        <f t="shared" ca="1" si="1483"/>
        <v>10</v>
      </c>
      <c r="G2788" t="str">
        <f t="shared" ca="1" si="1498"/>
        <v>S12</v>
      </c>
      <c r="H2788" t="str">
        <f t="shared" ca="1" si="1499"/>
        <v>S120</v>
      </c>
      <c r="I2788">
        <f ca="1">VLOOKUP(D2788,PRC!$A$2:$B$21,2,0)*E2788</f>
        <v>520000</v>
      </c>
      <c r="J2788">
        <f t="shared" ca="1" si="1484"/>
        <v>441996</v>
      </c>
      <c r="K2788">
        <f ca="1">VLOOKUP(D2788,PRC!$A$1:$C$21,3,0)*E2788</f>
        <v>239200</v>
      </c>
      <c r="L2788">
        <f t="shared" ca="1" si="1485"/>
        <v>42000</v>
      </c>
      <c r="M2788">
        <f t="shared" ca="1" si="1486"/>
        <v>5000</v>
      </c>
      <c r="N2788">
        <f t="shared" ca="1" si="1487"/>
        <v>104000</v>
      </c>
      <c r="O2788">
        <f t="shared" ca="1" si="1488"/>
        <v>31000</v>
      </c>
      <c r="P2788">
        <f t="shared" ca="1" si="1503"/>
        <v>20796</v>
      </c>
      <c r="Q2788">
        <f ca="1">IF(P2788&gt;0,1,0)</f>
        <v>1</v>
      </c>
      <c r="R2788">
        <f t="shared" ca="1" si="1489"/>
        <v>15</v>
      </c>
      <c r="S2788">
        <f t="shared" ca="1" si="1490"/>
        <v>8</v>
      </c>
      <c r="T2788">
        <f t="shared" ca="1" si="1491"/>
        <v>1</v>
      </c>
      <c r="U2788">
        <f t="shared" ca="1" si="1492"/>
        <v>20</v>
      </c>
      <c r="V2788">
        <f t="shared" ca="1" si="1493"/>
        <v>6</v>
      </c>
      <c r="X2788">
        <f t="shared" si="1495"/>
        <v>2788</v>
      </c>
      <c r="Y2788">
        <f t="shared" si="1496"/>
        <v>2452</v>
      </c>
      <c r="Z2788">
        <f t="shared" si="1497"/>
        <v>2453</v>
      </c>
      <c r="AA2788">
        <f t="shared" si="1494"/>
        <v>2951</v>
      </c>
      <c r="AB2788">
        <f t="shared" si="1477"/>
        <v>500</v>
      </c>
      <c r="AM2788" t="str">
        <f t="shared" si="1478"/>
        <v>201903LP</v>
      </c>
      <c r="AN2788">
        <f t="shared" ca="1" si="1501"/>
        <v>15.00076923076923</v>
      </c>
      <c r="AO2788">
        <f t="shared" ca="1" si="1502"/>
        <v>8.0769230769230766</v>
      </c>
      <c r="AP2788">
        <f t="shared" ca="1" si="1479"/>
        <v>0.96153846153846156</v>
      </c>
      <c r="AQ2788">
        <f t="shared" ca="1" si="1480"/>
        <v>20</v>
      </c>
      <c r="AR2788">
        <f t="shared" ca="1" si="1481"/>
        <v>5.9615384615384617</v>
      </c>
      <c r="AS2788">
        <f ca="1">P2788/J2788</f>
        <v>4.705019954931719E-2</v>
      </c>
    </row>
    <row r="2789" spans="1:45" x14ac:dyDescent="0.4">
      <c r="A2789">
        <f t="shared" si="1476"/>
        <v>201903</v>
      </c>
      <c r="B2789" t="s">
        <v>865</v>
      </c>
      <c r="C2789" t="s">
        <v>647</v>
      </c>
      <c r="D2789" t="str">
        <f t="shared" ca="1" si="1500"/>
        <v>I116</v>
      </c>
      <c r="E2789">
        <f t="shared" ca="1" si="1482"/>
        <v>10</v>
      </c>
      <c r="F2789">
        <f t="shared" ca="1" si="1483"/>
        <v>10</v>
      </c>
      <c r="G2789" t="str">
        <f t="shared" ca="1" si="1498"/>
        <v>S11</v>
      </c>
      <c r="H2789" t="str">
        <f t="shared" ca="1" si="1499"/>
        <v>S115</v>
      </c>
      <c r="I2789">
        <f ca="1">VLOOKUP(D2789,PRC!$A$2:$B$21,2,0)*E2789</f>
        <v>14600000</v>
      </c>
      <c r="J2789">
        <f t="shared" ca="1" si="1484"/>
        <v>12847996</v>
      </c>
      <c r="K2789">
        <f ca="1">VLOOKUP(D2789,PRC!$A$1:$C$21,3,0)*E2789</f>
        <v>8760000</v>
      </c>
      <c r="L2789">
        <f t="shared" ca="1" si="1485"/>
        <v>730000</v>
      </c>
      <c r="M2789">
        <f t="shared" ca="1" si="1486"/>
        <v>292000</v>
      </c>
      <c r="N2789">
        <f t="shared" ca="1" si="1487"/>
        <v>2920000</v>
      </c>
      <c r="O2789">
        <f t="shared" ca="1" si="1488"/>
        <v>1460000</v>
      </c>
      <c r="P2789">
        <f t="shared" ca="1" si="1503"/>
        <v>-1314004</v>
      </c>
      <c r="Q2789">
        <f ca="1">IF(P2789&gt;0,1,0)</f>
        <v>0</v>
      </c>
      <c r="R2789">
        <f t="shared" ca="1" si="1489"/>
        <v>12</v>
      </c>
      <c r="S2789">
        <f t="shared" ca="1" si="1490"/>
        <v>5</v>
      </c>
      <c r="T2789">
        <f t="shared" ca="1" si="1491"/>
        <v>2</v>
      </c>
      <c r="U2789">
        <f t="shared" ca="1" si="1492"/>
        <v>20</v>
      </c>
      <c r="V2789">
        <f t="shared" ca="1" si="1493"/>
        <v>10</v>
      </c>
      <c r="X2789">
        <f t="shared" si="1495"/>
        <v>2789</v>
      </c>
      <c r="Y2789">
        <f t="shared" si="1496"/>
        <v>2452</v>
      </c>
      <c r="Z2789">
        <f t="shared" si="1497"/>
        <v>2453</v>
      </c>
      <c r="AA2789">
        <f t="shared" si="1494"/>
        <v>2951</v>
      </c>
      <c r="AB2789">
        <f t="shared" si="1477"/>
        <v>500</v>
      </c>
      <c r="AM2789" t="str">
        <f t="shared" si="1478"/>
        <v>201903LP</v>
      </c>
      <c r="AN2789">
        <f t="shared" ca="1" si="1501"/>
        <v>12.000027397260272</v>
      </c>
      <c r="AO2789">
        <f t="shared" ca="1" si="1502"/>
        <v>5</v>
      </c>
      <c r="AP2789">
        <f t="shared" ca="1" si="1479"/>
        <v>2</v>
      </c>
      <c r="AQ2789">
        <f t="shared" ca="1" si="1480"/>
        <v>20</v>
      </c>
      <c r="AR2789">
        <f t="shared" ca="1" si="1481"/>
        <v>10</v>
      </c>
      <c r="AS2789">
        <f ca="1">P2789/J2789</f>
        <v>-0.10227307044616141</v>
      </c>
    </row>
    <row r="2790" spans="1:45" x14ac:dyDescent="0.4">
      <c r="A2790">
        <f t="shared" si="1476"/>
        <v>201903</v>
      </c>
      <c r="B2790" t="s">
        <v>866</v>
      </c>
      <c r="C2790" t="s">
        <v>647</v>
      </c>
      <c r="D2790" t="str">
        <f t="shared" ca="1" si="1500"/>
        <v>I118</v>
      </c>
      <c r="E2790">
        <f t="shared" ca="1" si="1482"/>
        <v>8</v>
      </c>
      <c r="F2790">
        <f t="shared" ca="1" si="1483"/>
        <v>12</v>
      </c>
      <c r="G2790" t="str">
        <f t="shared" ca="1" si="1498"/>
        <v>S10</v>
      </c>
      <c r="H2790" t="str">
        <f t="shared" ca="1" si="1499"/>
        <v>S104</v>
      </c>
      <c r="I2790">
        <f ca="1">VLOOKUP(D2790,PRC!$A$2:$B$21,2,0)*E2790</f>
        <v>4240000</v>
      </c>
      <c r="J2790">
        <f t="shared" ca="1" si="1484"/>
        <v>3815996</v>
      </c>
      <c r="K2790">
        <f ca="1">VLOOKUP(D2790,PRC!$A$1:$C$21,3,0)*E2790</f>
        <v>1780800</v>
      </c>
      <c r="L2790">
        <f t="shared" ca="1" si="1485"/>
        <v>297000</v>
      </c>
      <c r="M2790">
        <f t="shared" ca="1" si="1486"/>
        <v>42000</v>
      </c>
      <c r="N2790">
        <f t="shared" ca="1" si="1487"/>
        <v>806000</v>
      </c>
      <c r="O2790">
        <f t="shared" ca="1" si="1488"/>
        <v>382000</v>
      </c>
      <c r="P2790">
        <f t="shared" ca="1" si="1503"/>
        <v>508196</v>
      </c>
      <c r="Q2790">
        <f ca="1">IF(P2790&gt;0,1,0)</f>
        <v>1</v>
      </c>
      <c r="R2790">
        <f t="shared" ca="1" si="1489"/>
        <v>10</v>
      </c>
      <c r="S2790">
        <f t="shared" ca="1" si="1490"/>
        <v>7</v>
      </c>
      <c r="T2790">
        <f t="shared" ca="1" si="1491"/>
        <v>1</v>
      </c>
      <c r="U2790">
        <f t="shared" ca="1" si="1492"/>
        <v>19</v>
      </c>
      <c r="V2790">
        <f t="shared" ca="1" si="1493"/>
        <v>9</v>
      </c>
      <c r="X2790">
        <f t="shared" si="1495"/>
        <v>2790</v>
      </c>
      <c r="Y2790">
        <f t="shared" si="1496"/>
        <v>2452</v>
      </c>
      <c r="Z2790">
        <f t="shared" si="1497"/>
        <v>2453</v>
      </c>
      <c r="AA2790">
        <f t="shared" si="1494"/>
        <v>2951</v>
      </c>
      <c r="AB2790">
        <f t="shared" si="1477"/>
        <v>500</v>
      </c>
      <c r="AM2790" t="str">
        <f t="shared" si="1478"/>
        <v>201903LP</v>
      </c>
      <c r="AN2790">
        <f t="shared" ca="1" si="1501"/>
        <v>10.000094339622645</v>
      </c>
      <c r="AO2790">
        <f t="shared" ca="1" si="1502"/>
        <v>7.0047169811320753</v>
      </c>
      <c r="AP2790">
        <f t="shared" ca="1" si="1479"/>
        <v>0.99056603773584906</v>
      </c>
      <c r="AQ2790">
        <f t="shared" ca="1" si="1480"/>
        <v>19.009433962264151</v>
      </c>
      <c r="AR2790">
        <f t="shared" ca="1" si="1481"/>
        <v>9.0094339622641506</v>
      </c>
      <c r="AS2790">
        <f ca="1">P2790/J2790</f>
        <v>0.1331751920075388</v>
      </c>
    </row>
    <row r="2791" spans="1:45" x14ac:dyDescent="0.4">
      <c r="A2791">
        <f t="shared" si="1476"/>
        <v>201903</v>
      </c>
      <c r="B2791" t="s">
        <v>867</v>
      </c>
      <c r="C2791" t="s">
        <v>647</v>
      </c>
      <c r="D2791" t="str">
        <f t="shared" ca="1" si="1500"/>
        <v>I105</v>
      </c>
      <c r="E2791">
        <f t="shared" ca="1" si="1482"/>
        <v>13</v>
      </c>
      <c r="F2791">
        <f t="shared" ca="1" si="1483"/>
        <v>12</v>
      </c>
      <c r="G2791" t="str">
        <f t="shared" ca="1" si="1498"/>
        <v>S12</v>
      </c>
      <c r="H2791" t="str">
        <f t="shared" ca="1" si="1499"/>
        <v>S120</v>
      </c>
      <c r="I2791">
        <f ca="1">VLOOKUP(D2791,PRC!$A$2:$B$21,2,0)*E2791</f>
        <v>1300000</v>
      </c>
      <c r="J2791">
        <f t="shared" ca="1" si="1484"/>
        <v>1117996</v>
      </c>
      <c r="K2791">
        <f ca="1">VLOOKUP(D2791,PRC!$A$1:$C$21,3,0)*E2791</f>
        <v>767000</v>
      </c>
      <c r="L2791">
        <f t="shared" ca="1" si="1485"/>
        <v>91000</v>
      </c>
      <c r="M2791">
        <f t="shared" ca="1" si="1486"/>
        <v>26000</v>
      </c>
      <c r="N2791">
        <f t="shared" ca="1" si="1487"/>
        <v>247000</v>
      </c>
      <c r="O2791">
        <f t="shared" ca="1" si="1488"/>
        <v>117000</v>
      </c>
      <c r="P2791">
        <f t="shared" ca="1" si="1503"/>
        <v>-130004</v>
      </c>
      <c r="Q2791">
        <f ca="1">IF(P2791&gt;0,1,0)</f>
        <v>0</v>
      </c>
      <c r="R2791">
        <f t="shared" ca="1" si="1489"/>
        <v>14</v>
      </c>
      <c r="S2791">
        <f t="shared" ca="1" si="1490"/>
        <v>7</v>
      </c>
      <c r="T2791">
        <f t="shared" ca="1" si="1491"/>
        <v>2</v>
      </c>
      <c r="U2791">
        <f t="shared" ca="1" si="1492"/>
        <v>19</v>
      </c>
      <c r="V2791">
        <f t="shared" ca="1" si="1493"/>
        <v>9</v>
      </c>
      <c r="X2791">
        <f t="shared" si="1495"/>
        <v>2791</v>
      </c>
      <c r="Y2791">
        <f t="shared" si="1496"/>
        <v>2452</v>
      </c>
      <c r="Z2791">
        <f t="shared" si="1497"/>
        <v>2453</v>
      </c>
      <c r="AA2791">
        <f t="shared" si="1494"/>
        <v>2951</v>
      </c>
      <c r="AB2791">
        <f t="shared" si="1477"/>
        <v>500</v>
      </c>
      <c r="AM2791" t="str">
        <f t="shared" si="1478"/>
        <v>201903LP</v>
      </c>
      <c r="AN2791">
        <f t="shared" ca="1" si="1501"/>
        <v>14.00030769230769</v>
      </c>
      <c r="AO2791">
        <f t="shared" ca="1" si="1502"/>
        <v>7.0000000000000009</v>
      </c>
      <c r="AP2791">
        <f t="shared" ca="1" si="1479"/>
        <v>2</v>
      </c>
      <c r="AQ2791">
        <f t="shared" ca="1" si="1480"/>
        <v>19</v>
      </c>
      <c r="AR2791">
        <f t="shared" ca="1" si="1481"/>
        <v>9</v>
      </c>
      <c r="AS2791">
        <f ca="1">P2791/J2791</f>
        <v>-0.1162830636245568</v>
      </c>
    </row>
    <row r="2792" spans="1:45" x14ac:dyDescent="0.4">
      <c r="A2792">
        <f t="shared" si="1476"/>
        <v>201903</v>
      </c>
      <c r="B2792" t="s">
        <v>868</v>
      </c>
      <c r="C2792" t="s">
        <v>647</v>
      </c>
      <c r="D2792" t="str">
        <f t="shared" ca="1" si="1500"/>
        <v>I102</v>
      </c>
      <c r="E2792">
        <f t="shared" ca="1" si="1482"/>
        <v>13</v>
      </c>
      <c r="F2792">
        <f t="shared" ca="1" si="1483"/>
        <v>15</v>
      </c>
      <c r="G2792" t="str">
        <f t="shared" ca="1" si="1498"/>
        <v>S10</v>
      </c>
      <c r="H2792" t="str">
        <f t="shared" ca="1" si="1499"/>
        <v>S102</v>
      </c>
      <c r="I2792">
        <f ca="1">VLOOKUP(D2792,PRC!$A$2:$B$21,2,0)*E2792</f>
        <v>520000</v>
      </c>
      <c r="J2792">
        <f t="shared" ca="1" si="1484"/>
        <v>447196</v>
      </c>
      <c r="K2792">
        <f ca="1">VLOOKUP(D2792,PRC!$A$1:$C$21,3,0)*E2792</f>
        <v>244400</v>
      </c>
      <c r="L2792">
        <f t="shared" ca="1" si="1485"/>
        <v>31000</v>
      </c>
      <c r="M2792">
        <f t="shared" ca="1" si="1486"/>
        <v>16000</v>
      </c>
      <c r="N2792">
        <f t="shared" ca="1" si="1487"/>
        <v>57000</v>
      </c>
      <c r="O2792">
        <f t="shared" ca="1" si="1488"/>
        <v>36000</v>
      </c>
      <c r="P2792">
        <f t="shared" ca="1" si="1503"/>
        <v>62796</v>
      </c>
      <c r="Q2792">
        <f ca="1">IF(P2792&gt;0,1,0)</f>
        <v>1</v>
      </c>
      <c r="R2792">
        <f t="shared" ca="1" si="1489"/>
        <v>14</v>
      </c>
      <c r="S2792">
        <f t="shared" ca="1" si="1490"/>
        <v>6</v>
      </c>
      <c r="T2792">
        <f t="shared" ca="1" si="1491"/>
        <v>3</v>
      </c>
      <c r="U2792">
        <f t="shared" ca="1" si="1492"/>
        <v>11</v>
      </c>
      <c r="V2792">
        <f t="shared" ca="1" si="1493"/>
        <v>7</v>
      </c>
      <c r="X2792">
        <f t="shared" si="1495"/>
        <v>2792</v>
      </c>
      <c r="Y2792">
        <f t="shared" si="1496"/>
        <v>2452</v>
      </c>
      <c r="Z2792">
        <f t="shared" si="1497"/>
        <v>2453</v>
      </c>
      <c r="AA2792">
        <f t="shared" si="1494"/>
        <v>2951</v>
      </c>
      <c r="AB2792">
        <f t="shared" si="1477"/>
        <v>500</v>
      </c>
      <c r="AM2792" t="str">
        <f t="shared" si="1478"/>
        <v>201903LP</v>
      </c>
      <c r="AN2792">
        <f t="shared" ca="1" si="1501"/>
        <v>14.000769230769228</v>
      </c>
      <c r="AO2792">
        <f t="shared" ca="1" si="1502"/>
        <v>5.9615384615384617</v>
      </c>
      <c r="AP2792">
        <f t="shared" ca="1" si="1479"/>
        <v>3.0769230769230771</v>
      </c>
      <c r="AQ2792">
        <f t="shared" ca="1" si="1480"/>
        <v>10.961538461538462</v>
      </c>
      <c r="AR2792">
        <f t="shared" ca="1" si="1481"/>
        <v>6.9230769230769234</v>
      </c>
      <c r="AS2792">
        <f ca="1">P2792/J2792</f>
        <v>0.14042164956752745</v>
      </c>
    </row>
    <row r="2793" spans="1:45" x14ac:dyDescent="0.4">
      <c r="A2793">
        <f t="shared" si="1476"/>
        <v>201903</v>
      </c>
      <c r="B2793" t="s">
        <v>869</v>
      </c>
      <c r="C2793" t="s">
        <v>647</v>
      </c>
      <c r="D2793" t="str">
        <f t="shared" ca="1" si="1500"/>
        <v>I120</v>
      </c>
      <c r="E2793">
        <f t="shared" ca="1" si="1482"/>
        <v>14</v>
      </c>
      <c r="F2793">
        <f t="shared" ca="1" si="1483"/>
        <v>10</v>
      </c>
      <c r="G2793" t="str">
        <f t="shared" ca="1" si="1498"/>
        <v>S11</v>
      </c>
      <c r="H2793" t="str">
        <f t="shared" ca="1" si="1499"/>
        <v>S113</v>
      </c>
      <c r="I2793">
        <f ca="1">VLOOKUP(D2793,PRC!$A$2:$B$21,2,0)*E2793</f>
        <v>60200000</v>
      </c>
      <c r="J2793">
        <f t="shared" ca="1" si="1484"/>
        <v>54179996</v>
      </c>
      <c r="K2793">
        <f ca="1">VLOOKUP(D2793,PRC!$A$1:$C$21,3,0)*E2793</f>
        <v>27090000</v>
      </c>
      <c r="L2793">
        <f t="shared" ca="1" si="1485"/>
        <v>4816000</v>
      </c>
      <c r="M2793">
        <f t="shared" ca="1" si="1486"/>
        <v>1806000</v>
      </c>
      <c r="N2793">
        <f t="shared" ca="1" si="1487"/>
        <v>9632000</v>
      </c>
      <c r="O2793">
        <f t="shared" ca="1" si="1488"/>
        <v>6020000</v>
      </c>
      <c r="P2793">
        <f t="shared" ca="1" si="1503"/>
        <v>4815996</v>
      </c>
      <c r="Q2793">
        <f ca="1">IF(P2793&gt;0,1,0)</f>
        <v>1</v>
      </c>
      <c r="R2793">
        <f t="shared" ca="1" si="1489"/>
        <v>10</v>
      </c>
      <c r="S2793">
        <f t="shared" ca="1" si="1490"/>
        <v>8</v>
      </c>
      <c r="T2793">
        <f t="shared" ca="1" si="1491"/>
        <v>3</v>
      </c>
      <c r="U2793">
        <f t="shared" ca="1" si="1492"/>
        <v>16</v>
      </c>
      <c r="V2793">
        <f t="shared" ca="1" si="1493"/>
        <v>10</v>
      </c>
      <c r="X2793">
        <f t="shared" si="1495"/>
        <v>2793</v>
      </c>
      <c r="Y2793">
        <f t="shared" si="1496"/>
        <v>2452</v>
      </c>
      <c r="Z2793">
        <f t="shared" si="1497"/>
        <v>2453</v>
      </c>
      <c r="AA2793">
        <f t="shared" si="1494"/>
        <v>2951</v>
      </c>
      <c r="AB2793">
        <f t="shared" si="1477"/>
        <v>500</v>
      </c>
      <c r="AM2793" t="str">
        <f t="shared" si="1478"/>
        <v>201903LP</v>
      </c>
      <c r="AN2793">
        <f t="shared" ca="1" si="1501"/>
        <v>10.000006644518278</v>
      </c>
      <c r="AO2793">
        <f t="shared" ca="1" si="1502"/>
        <v>8</v>
      </c>
      <c r="AP2793">
        <f t="shared" ca="1" si="1479"/>
        <v>3</v>
      </c>
      <c r="AQ2793">
        <f t="shared" ca="1" si="1480"/>
        <v>16</v>
      </c>
      <c r="AR2793">
        <f t="shared" ca="1" si="1481"/>
        <v>10</v>
      </c>
      <c r="AS2793">
        <f ca="1">P2793/J2793</f>
        <v>8.8888821623390304E-2</v>
      </c>
    </row>
    <row r="2794" spans="1:45" x14ac:dyDescent="0.4">
      <c r="A2794">
        <f t="shared" si="1476"/>
        <v>201903</v>
      </c>
      <c r="B2794" t="s">
        <v>870</v>
      </c>
      <c r="C2794" t="s">
        <v>647</v>
      </c>
      <c r="D2794" t="str">
        <f t="shared" ca="1" si="1500"/>
        <v>I107</v>
      </c>
      <c r="E2794">
        <f t="shared" ca="1" si="1482"/>
        <v>11</v>
      </c>
      <c r="F2794">
        <f t="shared" ca="1" si="1483"/>
        <v>10</v>
      </c>
      <c r="G2794" t="str">
        <f t="shared" ca="1" si="1498"/>
        <v>S11</v>
      </c>
      <c r="H2794" t="str">
        <f t="shared" ca="1" si="1499"/>
        <v>S111</v>
      </c>
      <c r="I2794">
        <f ca="1">VLOOKUP(D2794,PRC!$A$2:$B$21,2,0)*E2794</f>
        <v>1650000</v>
      </c>
      <c r="J2794">
        <f t="shared" ca="1" si="1484"/>
        <v>1435496</v>
      </c>
      <c r="K2794">
        <f ca="1">VLOOKUP(D2794,PRC!$A$1:$C$21,3,0)*E2794</f>
        <v>940500</v>
      </c>
      <c r="L2794">
        <f t="shared" ca="1" si="1485"/>
        <v>99000</v>
      </c>
      <c r="M2794">
        <f t="shared" ca="1" si="1486"/>
        <v>17000</v>
      </c>
      <c r="N2794">
        <f t="shared" ca="1" si="1487"/>
        <v>231000</v>
      </c>
      <c r="O2794">
        <f t="shared" ca="1" si="1488"/>
        <v>83000</v>
      </c>
      <c r="P2794">
        <f t="shared" ca="1" si="1503"/>
        <v>64996</v>
      </c>
      <c r="Q2794">
        <f ca="1">IF(P2794&gt;0,1,0)</f>
        <v>1</v>
      </c>
      <c r="R2794">
        <f t="shared" ca="1" si="1489"/>
        <v>13</v>
      </c>
      <c r="S2794">
        <f t="shared" ca="1" si="1490"/>
        <v>6</v>
      </c>
      <c r="T2794">
        <f t="shared" ca="1" si="1491"/>
        <v>1</v>
      </c>
      <c r="U2794">
        <f t="shared" ca="1" si="1492"/>
        <v>14</v>
      </c>
      <c r="V2794">
        <f t="shared" ca="1" si="1493"/>
        <v>5</v>
      </c>
      <c r="X2794">
        <f t="shared" si="1495"/>
        <v>2794</v>
      </c>
      <c r="Y2794">
        <f t="shared" si="1496"/>
        <v>2452</v>
      </c>
      <c r="Z2794">
        <f t="shared" si="1497"/>
        <v>2453</v>
      </c>
      <c r="AA2794">
        <f t="shared" si="1494"/>
        <v>2951</v>
      </c>
      <c r="AB2794">
        <f t="shared" si="1477"/>
        <v>500</v>
      </c>
      <c r="AM2794" t="str">
        <f t="shared" si="1478"/>
        <v>201903LP</v>
      </c>
      <c r="AN2794">
        <f t="shared" ca="1" si="1501"/>
        <v>13.000242424242426</v>
      </c>
      <c r="AO2794">
        <f t="shared" ca="1" si="1502"/>
        <v>6</v>
      </c>
      <c r="AP2794">
        <f t="shared" ca="1" si="1479"/>
        <v>1.0303030303030303</v>
      </c>
      <c r="AQ2794">
        <f t="shared" ca="1" si="1480"/>
        <v>14.000000000000002</v>
      </c>
      <c r="AR2794">
        <f t="shared" ca="1" si="1481"/>
        <v>5.0303030303030303</v>
      </c>
      <c r="AS2794">
        <f ca="1">P2794/J2794</f>
        <v>4.5277729788170781E-2</v>
      </c>
    </row>
    <row r="2795" spans="1:45" x14ac:dyDescent="0.4">
      <c r="A2795">
        <f t="shared" si="1476"/>
        <v>201903</v>
      </c>
      <c r="B2795" t="s">
        <v>871</v>
      </c>
      <c r="C2795" t="s">
        <v>647</v>
      </c>
      <c r="D2795" t="str">
        <f t="shared" ca="1" si="1500"/>
        <v>I111</v>
      </c>
      <c r="E2795">
        <f t="shared" ca="1" si="1482"/>
        <v>14</v>
      </c>
      <c r="F2795">
        <f t="shared" ca="1" si="1483"/>
        <v>10</v>
      </c>
      <c r="G2795" t="str">
        <f t="shared" ca="1" si="1498"/>
        <v>S11</v>
      </c>
      <c r="H2795" t="str">
        <f t="shared" ca="1" si="1499"/>
        <v>S111</v>
      </c>
      <c r="I2795">
        <f ca="1">VLOOKUP(D2795,PRC!$A$2:$B$21,2,0)*E2795</f>
        <v>2100000</v>
      </c>
      <c r="J2795">
        <f t="shared" ca="1" si="1484"/>
        <v>1784996</v>
      </c>
      <c r="K2795">
        <f ca="1">VLOOKUP(D2795,PRC!$A$1:$C$21,3,0)*E2795</f>
        <v>1113000</v>
      </c>
      <c r="L2795">
        <f t="shared" ca="1" si="1485"/>
        <v>168000</v>
      </c>
      <c r="M2795">
        <f t="shared" ca="1" si="1486"/>
        <v>21000</v>
      </c>
      <c r="N2795">
        <f t="shared" ca="1" si="1487"/>
        <v>252000</v>
      </c>
      <c r="O2795">
        <f t="shared" ca="1" si="1488"/>
        <v>210000</v>
      </c>
      <c r="P2795">
        <f t="shared" ca="1" si="1503"/>
        <v>20996</v>
      </c>
      <c r="Q2795">
        <f ca="1">IF(P2795&gt;0,1,0)</f>
        <v>1</v>
      </c>
      <c r="R2795">
        <f t="shared" ca="1" si="1489"/>
        <v>15</v>
      </c>
      <c r="S2795">
        <f t="shared" ca="1" si="1490"/>
        <v>8</v>
      </c>
      <c r="T2795">
        <f t="shared" ca="1" si="1491"/>
        <v>1</v>
      </c>
      <c r="U2795">
        <f t="shared" ca="1" si="1492"/>
        <v>12</v>
      </c>
      <c r="V2795">
        <f t="shared" ca="1" si="1493"/>
        <v>10</v>
      </c>
      <c r="X2795">
        <f t="shared" si="1495"/>
        <v>2795</v>
      </c>
      <c r="Y2795">
        <f t="shared" si="1496"/>
        <v>2452</v>
      </c>
      <c r="Z2795">
        <f t="shared" si="1497"/>
        <v>2453</v>
      </c>
      <c r="AA2795">
        <f t="shared" si="1494"/>
        <v>2951</v>
      </c>
      <c r="AB2795">
        <f t="shared" si="1477"/>
        <v>500</v>
      </c>
      <c r="AM2795" t="str">
        <f t="shared" si="1478"/>
        <v>201903LP</v>
      </c>
      <c r="AN2795">
        <f t="shared" ca="1" si="1501"/>
        <v>15.000190476190479</v>
      </c>
      <c r="AO2795">
        <f t="shared" ca="1" si="1502"/>
        <v>8</v>
      </c>
      <c r="AP2795">
        <f t="shared" ca="1" si="1479"/>
        <v>1</v>
      </c>
      <c r="AQ2795">
        <f t="shared" ca="1" si="1480"/>
        <v>12</v>
      </c>
      <c r="AR2795">
        <f t="shared" ca="1" si="1481"/>
        <v>10</v>
      </c>
      <c r="AS2795">
        <f ca="1">P2795/J2795</f>
        <v>1.1762491344518419E-2</v>
      </c>
    </row>
    <row r="2796" spans="1:45" x14ac:dyDescent="0.4">
      <c r="A2796">
        <f t="shared" si="1476"/>
        <v>201903</v>
      </c>
      <c r="B2796" t="s">
        <v>872</v>
      </c>
      <c r="C2796" t="s">
        <v>647</v>
      </c>
      <c r="D2796" t="str">
        <f t="shared" ca="1" si="1500"/>
        <v>I103</v>
      </c>
      <c r="E2796">
        <f t="shared" ca="1" si="1482"/>
        <v>10</v>
      </c>
      <c r="F2796">
        <f t="shared" ca="1" si="1483"/>
        <v>11</v>
      </c>
      <c r="G2796" t="str">
        <f t="shared" ca="1" si="1498"/>
        <v>S10</v>
      </c>
      <c r="H2796" t="str">
        <f t="shared" ca="1" si="1499"/>
        <v>S105</v>
      </c>
      <c r="I2796">
        <f ca="1">VLOOKUP(D2796,PRC!$A$2:$B$21,2,0)*E2796</f>
        <v>500000</v>
      </c>
      <c r="J2796">
        <f t="shared" ca="1" si="1484"/>
        <v>449996</v>
      </c>
      <c r="K2796">
        <f ca="1">VLOOKUP(D2796,PRC!$A$1:$C$21,3,0)*E2796</f>
        <v>285000</v>
      </c>
      <c r="L2796">
        <f t="shared" ca="1" si="1485"/>
        <v>40000</v>
      </c>
      <c r="M2796">
        <f t="shared" ca="1" si="1486"/>
        <v>10000</v>
      </c>
      <c r="N2796">
        <f t="shared" ca="1" si="1487"/>
        <v>90000</v>
      </c>
      <c r="O2796">
        <f t="shared" ca="1" si="1488"/>
        <v>35000</v>
      </c>
      <c r="P2796">
        <f t="shared" ca="1" si="1503"/>
        <v>-10004</v>
      </c>
      <c r="Q2796">
        <f ca="1">IF(P2796&gt;0,1,0)</f>
        <v>0</v>
      </c>
      <c r="R2796">
        <f t="shared" ca="1" si="1489"/>
        <v>10</v>
      </c>
      <c r="S2796">
        <f t="shared" ca="1" si="1490"/>
        <v>8</v>
      </c>
      <c r="T2796">
        <f t="shared" ca="1" si="1491"/>
        <v>2</v>
      </c>
      <c r="U2796">
        <f t="shared" ca="1" si="1492"/>
        <v>18</v>
      </c>
      <c r="V2796">
        <f t="shared" ca="1" si="1493"/>
        <v>7</v>
      </c>
      <c r="X2796">
        <f t="shared" si="1495"/>
        <v>2796</v>
      </c>
      <c r="Y2796">
        <f t="shared" si="1496"/>
        <v>2452</v>
      </c>
      <c r="Z2796">
        <f t="shared" si="1497"/>
        <v>2453</v>
      </c>
      <c r="AA2796">
        <f t="shared" si="1494"/>
        <v>2951</v>
      </c>
      <c r="AB2796">
        <f t="shared" si="1477"/>
        <v>500</v>
      </c>
      <c r="AM2796" t="str">
        <f t="shared" si="1478"/>
        <v>201903LP</v>
      </c>
      <c r="AN2796">
        <f t="shared" ca="1" si="1501"/>
        <v>10.000799999999998</v>
      </c>
      <c r="AO2796">
        <f t="shared" ca="1" si="1502"/>
        <v>8</v>
      </c>
      <c r="AP2796">
        <f t="shared" ca="1" si="1479"/>
        <v>2</v>
      </c>
      <c r="AQ2796">
        <f t="shared" ca="1" si="1480"/>
        <v>18</v>
      </c>
      <c r="AR2796">
        <f t="shared" ca="1" si="1481"/>
        <v>7.0000000000000009</v>
      </c>
      <c r="AS2796">
        <f ca="1">P2796/J2796</f>
        <v>-2.2231308722744203E-2</v>
      </c>
    </row>
    <row r="2797" spans="1:45" x14ac:dyDescent="0.4">
      <c r="A2797">
        <f t="shared" si="1476"/>
        <v>201903</v>
      </c>
      <c r="B2797" t="s">
        <v>873</v>
      </c>
      <c r="C2797" t="s">
        <v>647</v>
      </c>
      <c r="D2797" t="str">
        <f t="shared" ca="1" si="1500"/>
        <v>I109</v>
      </c>
      <c r="E2797">
        <f t="shared" ca="1" si="1482"/>
        <v>8</v>
      </c>
      <c r="F2797">
        <f t="shared" ca="1" si="1483"/>
        <v>13</v>
      </c>
      <c r="G2797" t="str">
        <f t="shared" ca="1" si="1498"/>
        <v>S11</v>
      </c>
      <c r="H2797" t="str">
        <f t="shared" ca="1" si="1499"/>
        <v>S115</v>
      </c>
      <c r="I2797">
        <f ca="1">VLOOKUP(D2797,PRC!$A$2:$B$21,2,0)*E2797</f>
        <v>4000000</v>
      </c>
      <c r="J2797">
        <f t="shared" ca="1" si="1484"/>
        <v>3519996</v>
      </c>
      <c r="K2797">
        <f ca="1">VLOOKUP(D2797,PRC!$A$1:$C$21,3,0)*E2797</f>
        <v>1600000</v>
      </c>
      <c r="L2797">
        <f t="shared" ca="1" si="1485"/>
        <v>200000</v>
      </c>
      <c r="M2797">
        <f t="shared" ca="1" si="1486"/>
        <v>40000</v>
      </c>
      <c r="N2797">
        <f t="shared" ca="1" si="1487"/>
        <v>760000</v>
      </c>
      <c r="O2797">
        <f t="shared" ca="1" si="1488"/>
        <v>320000</v>
      </c>
      <c r="P2797">
        <f t="shared" ca="1" si="1503"/>
        <v>599996</v>
      </c>
      <c r="Q2797">
        <f ca="1">IF(P2797&gt;0,1,0)</f>
        <v>1</v>
      </c>
      <c r="R2797">
        <f t="shared" ca="1" si="1489"/>
        <v>12</v>
      </c>
      <c r="S2797">
        <f t="shared" ca="1" si="1490"/>
        <v>5</v>
      </c>
      <c r="T2797">
        <f t="shared" ca="1" si="1491"/>
        <v>1</v>
      </c>
      <c r="U2797">
        <f t="shared" ca="1" si="1492"/>
        <v>19</v>
      </c>
      <c r="V2797">
        <f t="shared" ca="1" si="1493"/>
        <v>8</v>
      </c>
      <c r="X2797">
        <f t="shared" si="1495"/>
        <v>2797</v>
      </c>
      <c r="Y2797">
        <f t="shared" si="1496"/>
        <v>2452</v>
      </c>
      <c r="Z2797">
        <f t="shared" si="1497"/>
        <v>2453</v>
      </c>
      <c r="AA2797">
        <f t="shared" si="1494"/>
        <v>2951</v>
      </c>
      <c r="AB2797">
        <f t="shared" si="1477"/>
        <v>500</v>
      </c>
      <c r="AM2797" t="str">
        <f t="shared" si="1478"/>
        <v>201903LP</v>
      </c>
      <c r="AN2797">
        <f t="shared" ca="1" si="1501"/>
        <v>12.000100000000003</v>
      </c>
      <c r="AO2797">
        <f t="shared" ca="1" si="1502"/>
        <v>5</v>
      </c>
      <c r="AP2797">
        <f t="shared" ca="1" si="1479"/>
        <v>1</v>
      </c>
      <c r="AQ2797">
        <f t="shared" ca="1" si="1480"/>
        <v>19</v>
      </c>
      <c r="AR2797">
        <f t="shared" ca="1" si="1481"/>
        <v>8</v>
      </c>
      <c r="AS2797">
        <f ca="1">P2797/J2797</f>
        <v>0.170453602788185</v>
      </c>
    </row>
    <row r="2798" spans="1:45" x14ac:dyDescent="0.4">
      <c r="A2798">
        <f t="shared" si="1476"/>
        <v>201903</v>
      </c>
      <c r="B2798" t="s">
        <v>874</v>
      </c>
      <c r="C2798" t="s">
        <v>647</v>
      </c>
      <c r="D2798" t="str">
        <f t="shared" ca="1" si="1500"/>
        <v>I107</v>
      </c>
      <c r="E2798">
        <f t="shared" ca="1" si="1482"/>
        <v>13</v>
      </c>
      <c r="F2798">
        <f t="shared" ca="1" si="1483"/>
        <v>12</v>
      </c>
      <c r="G2798" t="str">
        <f t="shared" ca="1" si="1498"/>
        <v>S11</v>
      </c>
      <c r="H2798" t="str">
        <f t="shared" ca="1" si="1499"/>
        <v>S113</v>
      </c>
      <c r="I2798">
        <f ca="1">VLOOKUP(D2798,PRC!$A$2:$B$21,2,0)*E2798</f>
        <v>1950000</v>
      </c>
      <c r="J2798">
        <f t="shared" ca="1" si="1484"/>
        <v>1657496</v>
      </c>
      <c r="K2798">
        <f ca="1">VLOOKUP(D2798,PRC!$A$1:$C$21,3,0)*E2798</f>
        <v>1111500</v>
      </c>
      <c r="L2798">
        <f t="shared" ca="1" si="1485"/>
        <v>98000</v>
      </c>
      <c r="M2798">
        <f t="shared" ca="1" si="1486"/>
        <v>59000</v>
      </c>
      <c r="N2798">
        <f t="shared" ca="1" si="1487"/>
        <v>312000</v>
      </c>
      <c r="O2798">
        <f t="shared" ca="1" si="1488"/>
        <v>117000</v>
      </c>
      <c r="P2798">
        <f t="shared" ca="1" si="1503"/>
        <v>-40004</v>
      </c>
      <c r="Q2798">
        <f ca="1">IF(P2798&gt;0,1,0)</f>
        <v>0</v>
      </c>
      <c r="R2798">
        <f t="shared" ca="1" si="1489"/>
        <v>15</v>
      </c>
      <c r="S2798">
        <f t="shared" ca="1" si="1490"/>
        <v>5</v>
      </c>
      <c r="T2798">
        <f t="shared" ca="1" si="1491"/>
        <v>3</v>
      </c>
      <c r="U2798">
        <f t="shared" ca="1" si="1492"/>
        <v>16</v>
      </c>
      <c r="V2798">
        <f t="shared" ca="1" si="1493"/>
        <v>6</v>
      </c>
      <c r="X2798">
        <f t="shared" si="1495"/>
        <v>2798</v>
      </c>
      <c r="Y2798">
        <f t="shared" si="1496"/>
        <v>2452</v>
      </c>
      <c r="Z2798">
        <f t="shared" si="1497"/>
        <v>2453</v>
      </c>
      <c r="AA2798">
        <f t="shared" si="1494"/>
        <v>2951</v>
      </c>
      <c r="AB2798">
        <f t="shared" si="1477"/>
        <v>500</v>
      </c>
      <c r="AM2798" t="str">
        <f t="shared" si="1478"/>
        <v>201903LP</v>
      </c>
      <c r="AN2798">
        <f t="shared" ca="1" si="1501"/>
        <v>15.000205128205124</v>
      </c>
      <c r="AO2798">
        <f t="shared" ca="1" si="1502"/>
        <v>5.0256410256410255</v>
      </c>
      <c r="AP2798">
        <f t="shared" ca="1" si="1479"/>
        <v>3.0256410256410255</v>
      </c>
      <c r="AQ2798">
        <f t="shared" ca="1" si="1480"/>
        <v>16</v>
      </c>
      <c r="AR2798">
        <f t="shared" ca="1" si="1481"/>
        <v>6</v>
      </c>
      <c r="AS2798">
        <f ca="1">P2798/J2798</f>
        <v>-2.4135201532914711E-2</v>
      </c>
    </row>
    <row r="2799" spans="1:45" x14ac:dyDescent="0.4">
      <c r="A2799">
        <f t="shared" si="1476"/>
        <v>201903</v>
      </c>
      <c r="B2799" t="s">
        <v>875</v>
      </c>
      <c r="C2799" t="s">
        <v>647</v>
      </c>
      <c r="D2799" t="str">
        <f t="shared" ca="1" si="1500"/>
        <v>I113</v>
      </c>
      <c r="E2799">
        <f t="shared" ca="1" si="1482"/>
        <v>9</v>
      </c>
      <c r="F2799">
        <f t="shared" ca="1" si="1483"/>
        <v>13</v>
      </c>
      <c r="G2799" t="str">
        <f t="shared" ca="1" si="1498"/>
        <v>S11</v>
      </c>
      <c r="H2799" t="str">
        <f t="shared" ca="1" si="1499"/>
        <v>S119</v>
      </c>
      <c r="I2799">
        <f ca="1">VLOOKUP(D2799,PRC!$A$2:$B$21,2,0)*E2799</f>
        <v>6030000</v>
      </c>
      <c r="J2799">
        <f t="shared" ca="1" si="1484"/>
        <v>5125496</v>
      </c>
      <c r="K2799">
        <f ca="1">VLOOKUP(D2799,PRC!$A$1:$C$21,3,0)*E2799</f>
        <v>2713500</v>
      </c>
      <c r="L2799">
        <f t="shared" ca="1" si="1485"/>
        <v>302000</v>
      </c>
      <c r="M2799">
        <f t="shared" ca="1" si="1486"/>
        <v>181000</v>
      </c>
      <c r="N2799">
        <f t="shared" ca="1" si="1487"/>
        <v>1085000</v>
      </c>
      <c r="O2799">
        <f t="shared" ca="1" si="1488"/>
        <v>482000</v>
      </c>
      <c r="P2799">
        <f t="shared" ca="1" si="1503"/>
        <v>361996</v>
      </c>
      <c r="Q2799">
        <f ca="1">IF(P2799&gt;0,1,0)</f>
        <v>1</v>
      </c>
      <c r="R2799">
        <f t="shared" ca="1" si="1489"/>
        <v>15</v>
      </c>
      <c r="S2799">
        <f t="shared" ca="1" si="1490"/>
        <v>5</v>
      </c>
      <c r="T2799">
        <f t="shared" ca="1" si="1491"/>
        <v>3</v>
      </c>
      <c r="U2799">
        <f t="shared" ca="1" si="1492"/>
        <v>18</v>
      </c>
      <c r="V2799">
        <f t="shared" ca="1" si="1493"/>
        <v>8</v>
      </c>
      <c r="X2799">
        <f t="shared" si="1495"/>
        <v>2799</v>
      </c>
      <c r="Y2799">
        <f t="shared" si="1496"/>
        <v>2452</v>
      </c>
      <c r="Z2799">
        <f t="shared" si="1497"/>
        <v>2453</v>
      </c>
      <c r="AA2799">
        <f t="shared" si="1494"/>
        <v>2951</v>
      </c>
      <c r="AB2799">
        <f t="shared" si="1477"/>
        <v>500</v>
      </c>
      <c r="AM2799" t="str">
        <f t="shared" si="1478"/>
        <v>201903LP</v>
      </c>
      <c r="AN2799">
        <f t="shared" ca="1" si="1501"/>
        <v>15.000066334991713</v>
      </c>
      <c r="AO2799">
        <f t="shared" ca="1" si="1502"/>
        <v>5.0082918739635156</v>
      </c>
      <c r="AP2799">
        <f t="shared" ca="1" si="1479"/>
        <v>3.001658374792703</v>
      </c>
      <c r="AQ2799">
        <f t="shared" ca="1" si="1480"/>
        <v>17.99336650082919</v>
      </c>
      <c r="AR2799">
        <f t="shared" ca="1" si="1481"/>
        <v>7.993366500829187</v>
      </c>
      <c r="AS2799">
        <f ca="1">P2799/J2799</f>
        <v>7.0626530583576694E-2</v>
      </c>
    </row>
    <row r="2800" spans="1:45" x14ac:dyDescent="0.4">
      <c r="A2800">
        <f t="shared" si="1476"/>
        <v>201903</v>
      </c>
      <c r="B2800" t="s">
        <v>876</v>
      </c>
      <c r="C2800" t="s">
        <v>647</v>
      </c>
      <c r="D2800" t="str">
        <f t="shared" ca="1" si="1500"/>
        <v>I111</v>
      </c>
      <c r="E2800">
        <f t="shared" ca="1" si="1482"/>
        <v>15</v>
      </c>
      <c r="F2800">
        <f t="shared" ca="1" si="1483"/>
        <v>11</v>
      </c>
      <c r="G2800" t="str">
        <f t="shared" ca="1" si="1498"/>
        <v>S10</v>
      </c>
      <c r="H2800" t="str">
        <f t="shared" ca="1" si="1499"/>
        <v>S108</v>
      </c>
      <c r="I2800">
        <f ca="1">VLOOKUP(D2800,PRC!$A$2:$B$21,2,0)*E2800</f>
        <v>2250000</v>
      </c>
      <c r="J2800">
        <f t="shared" ca="1" si="1484"/>
        <v>1979996</v>
      </c>
      <c r="K2800">
        <f ca="1">VLOOKUP(D2800,PRC!$A$1:$C$21,3,0)*E2800</f>
        <v>1192500</v>
      </c>
      <c r="L2800">
        <f t="shared" ca="1" si="1485"/>
        <v>158000</v>
      </c>
      <c r="M2800">
        <f t="shared" ca="1" si="1486"/>
        <v>45000</v>
      </c>
      <c r="N2800">
        <f t="shared" ca="1" si="1487"/>
        <v>225000</v>
      </c>
      <c r="O2800">
        <f t="shared" ca="1" si="1488"/>
        <v>203000</v>
      </c>
      <c r="P2800">
        <f t="shared" ca="1" si="1503"/>
        <v>156496</v>
      </c>
      <c r="Q2800">
        <f ca="1">IF(P2800&gt;0,1,0)</f>
        <v>1</v>
      </c>
      <c r="R2800">
        <f t="shared" ca="1" si="1489"/>
        <v>12</v>
      </c>
      <c r="S2800">
        <f t="shared" ca="1" si="1490"/>
        <v>7</v>
      </c>
      <c r="T2800">
        <f t="shared" ca="1" si="1491"/>
        <v>2</v>
      </c>
      <c r="U2800">
        <f t="shared" ca="1" si="1492"/>
        <v>10</v>
      </c>
      <c r="V2800">
        <f t="shared" ca="1" si="1493"/>
        <v>9</v>
      </c>
      <c r="X2800">
        <f t="shared" si="1495"/>
        <v>2800</v>
      </c>
      <c r="Y2800">
        <f t="shared" si="1496"/>
        <v>2452</v>
      </c>
      <c r="Z2800">
        <f t="shared" si="1497"/>
        <v>2453</v>
      </c>
      <c r="AA2800">
        <f t="shared" si="1494"/>
        <v>2951</v>
      </c>
      <c r="AB2800">
        <f t="shared" si="1477"/>
        <v>500</v>
      </c>
      <c r="AM2800" t="str">
        <f t="shared" si="1478"/>
        <v>201903LP</v>
      </c>
      <c r="AN2800">
        <f t="shared" ca="1" si="1501"/>
        <v>12.000177777777775</v>
      </c>
      <c r="AO2800">
        <f t="shared" ca="1" si="1502"/>
        <v>7.022222222222223</v>
      </c>
      <c r="AP2800">
        <f t="shared" ca="1" si="1479"/>
        <v>2</v>
      </c>
      <c r="AQ2800">
        <f t="shared" ca="1" si="1480"/>
        <v>10</v>
      </c>
      <c r="AR2800">
        <f t="shared" ca="1" si="1481"/>
        <v>9.0222222222222221</v>
      </c>
      <c r="AS2800">
        <f ca="1">P2800/J2800</f>
        <v>7.9038543512209111E-2</v>
      </c>
    </row>
    <row r="2801" spans="1:45" x14ac:dyDescent="0.4">
      <c r="A2801">
        <f t="shared" si="1476"/>
        <v>201903</v>
      </c>
      <c r="B2801" t="s">
        <v>877</v>
      </c>
      <c r="C2801" t="s">
        <v>647</v>
      </c>
      <c r="D2801" t="str">
        <f t="shared" ca="1" si="1500"/>
        <v>I117</v>
      </c>
      <c r="E2801">
        <f t="shared" ca="1" si="1482"/>
        <v>14</v>
      </c>
      <c r="F2801">
        <f t="shared" ca="1" si="1483"/>
        <v>13</v>
      </c>
      <c r="G2801" t="str">
        <f t="shared" ca="1" si="1498"/>
        <v>S11</v>
      </c>
      <c r="H2801" t="str">
        <f t="shared" ca="1" si="1499"/>
        <v>S119</v>
      </c>
      <c r="I2801">
        <f ca="1">VLOOKUP(D2801,PRC!$A$2:$B$21,2,0)*E2801</f>
        <v>35000000</v>
      </c>
      <c r="J2801">
        <f t="shared" ca="1" si="1484"/>
        <v>31499996</v>
      </c>
      <c r="K2801">
        <f ca="1">VLOOKUP(D2801,PRC!$A$1:$C$21,3,0)*E2801</f>
        <v>16100000</v>
      </c>
      <c r="L2801">
        <f t="shared" ca="1" si="1485"/>
        <v>1750000</v>
      </c>
      <c r="M2801">
        <f t="shared" ca="1" si="1486"/>
        <v>700000</v>
      </c>
      <c r="N2801">
        <f t="shared" ca="1" si="1487"/>
        <v>4900000</v>
      </c>
      <c r="O2801">
        <f t="shared" ca="1" si="1488"/>
        <v>2800000</v>
      </c>
      <c r="P2801">
        <f t="shared" ca="1" si="1503"/>
        <v>5249996</v>
      </c>
      <c r="Q2801">
        <f ca="1">IF(P2801&gt;0,1,0)</f>
        <v>1</v>
      </c>
      <c r="R2801">
        <f t="shared" ca="1" si="1489"/>
        <v>10</v>
      </c>
      <c r="S2801">
        <f t="shared" ca="1" si="1490"/>
        <v>5</v>
      </c>
      <c r="T2801">
        <f t="shared" ca="1" si="1491"/>
        <v>2</v>
      </c>
      <c r="U2801">
        <f t="shared" ca="1" si="1492"/>
        <v>14</v>
      </c>
      <c r="V2801">
        <f t="shared" ca="1" si="1493"/>
        <v>8</v>
      </c>
      <c r="X2801">
        <f t="shared" si="1495"/>
        <v>2801</v>
      </c>
      <c r="Y2801">
        <f t="shared" si="1496"/>
        <v>2452</v>
      </c>
      <c r="Z2801">
        <f t="shared" si="1497"/>
        <v>2453</v>
      </c>
      <c r="AA2801">
        <f t="shared" si="1494"/>
        <v>2951</v>
      </c>
      <c r="AB2801">
        <f t="shared" si="1477"/>
        <v>500</v>
      </c>
      <c r="AM2801" t="str">
        <f t="shared" si="1478"/>
        <v>201903LP</v>
      </c>
      <c r="AN2801">
        <f t="shared" ca="1" si="1501"/>
        <v>10.000011428571431</v>
      </c>
      <c r="AO2801">
        <f t="shared" ca="1" si="1502"/>
        <v>5</v>
      </c>
      <c r="AP2801">
        <f t="shared" ca="1" si="1479"/>
        <v>2</v>
      </c>
      <c r="AQ2801">
        <f t="shared" ca="1" si="1480"/>
        <v>14.000000000000002</v>
      </c>
      <c r="AR2801">
        <f t="shared" ca="1" si="1481"/>
        <v>8</v>
      </c>
      <c r="AS2801">
        <f ca="1">P2801/J2801</f>
        <v>0.16666656084654741</v>
      </c>
    </row>
    <row r="2802" spans="1:45" x14ac:dyDescent="0.4">
      <c r="A2802">
        <f t="shared" si="1476"/>
        <v>201903</v>
      </c>
      <c r="B2802" t="s">
        <v>878</v>
      </c>
      <c r="C2802" t="s">
        <v>647</v>
      </c>
      <c r="D2802" t="str">
        <f t="shared" ca="1" si="1500"/>
        <v>I109</v>
      </c>
      <c r="E2802">
        <f t="shared" ca="1" si="1482"/>
        <v>11</v>
      </c>
      <c r="F2802">
        <f t="shared" ca="1" si="1483"/>
        <v>15</v>
      </c>
      <c r="G2802" t="str">
        <f t="shared" ca="1" si="1498"/>
        <v>S10</v>
      </c>
      <c r="H2802" t="str">
        <f t="shared" ca="1" si="1499"/>
        <v>S109</v>
      </c>
      <c r="I2802">
        <f ca="1">VLOOKUP(D2802,PRC!$A$2:$B$21,2,0)*E2802</f>
        <v>5500000</v>
      </c>
      <c r="J2802">
        <f t="shared" ca="1" si="1484"/>
        <v>4894996</v>
      </c>
      <c r="K2802">
        <f ca="1">VLOOKUP(D2802,PRC!$A$1:$C$21,3,0)*E2802</f>
        <v>2200000</v>
      </c>
      <c r="L2802">
        <f t="shared" ca="1" si="1485"/>
        <v>385000</v>
      </c>
      <c r="M2802">
        <f t="shared" ca="1" si="1486"/>
        <v>165000</v>
      </c>
      <c r="N2802">
        <f t="shared" ca="1" si="1487"/>
        <v>1045000</v>
      </c>
      <c r="O2802">
        <f t="shared" ca="1" si="1488"/>
        <v>330000</v>
      </c>
      <c r="P2802">
        <f t="shared" ca="1" si="1503"/>
        <v>769996</v>
      </c>
      <c r="Q2802">
        <f ca="1">IF(P2802&gt;0,1,0)</f>
        <v>1</v>
      </c>
      <c r="R2802">
        <f t="shared" ca="1" si="1489"/>
        <v>11</v>
      </c>
      <c r="S2802">
        <f t="shared" ca="1" si="1490"/>
        <v>7</v>
      </c>
      <c r="T2802">
        <f t="shared" ca="1" si="1491"/>
        <v>3</v>
      </c>
      <c r="U2802">
        <f t="shared" ca="1" si="1492"/>
        <v>19</v>
      </c>
      <c r="V2802">
        <f t="shared" ca="1" si="1493"/>
        <v>6</v>
      </c>
      <c r="X2802">
        <f t="shared" si="1495"/>
        <v>2802</v>
      </c>
      <c r="Y2802">
        <f t="shared" si="1496"/>
        <v>2452</v>
      </c>
      <c r="Z2802">
        <f t="shared" si="1497"/>
        <v>2453</v>
      </c>
      <c r="AA2802">
        <f t="shared" si="1494"/>
        <v>2951</v>
      </c>
      <c r="AB2802">
        <f t="shared" si="1477"/>
        <v>500</v>
      </c>
      <c r="AM2802" t="str">
        <f t="shared" si="1478"/>
        <v>201903LP</v>
      </c>
      <c r="AN2802">
        <f t="shared" ca="1" si="1501"/>
        <v>11.000072727272725</v>
      </c>
      <c r="AO2802">
        <f t="shared" ca="1" si="1502"/>
        <v>7.0000000000000009</v>
      </c>
      <c r="AP2802">
        <f t="shared" ca="1" si="1479"/>
        <v>3</v>
      </c>
      <c r="AQ2802">
        <f t="shared" ca="1" si="1480"/>
        <v>19</v>
      </c>
      <c r="AR2802">
        <f t="shared" ca="1" si="1481"/>
        <v>6</v>
      </c>
      <c r="AS2802">
        <f ca="1">P2802/J2802</f>
        <v>0.15730268216766674</v>
      </c>
    </row>
    <row r="2803" spans="1:45" x14ac:dyDescent="0.4">
      <c r="A2803">
        <f t="shared" si="1476"/>
        <v>201903</v>
      </c>
      <c r="B2803" t="s">
        <v>879</v>
      </c>
      <c r="C2803" t="s">
        <v>647</v>
      </c>
      <c r="D2803" t="str">
        <f t="shared" ca="1" si="1500"/>
        <v>I108</v>
      </c>
      <c r="E2803">
        <f t="shared" ca="1" si="1482"/>
        <v>13</v>
      </c>
      <c r="F2803">
        <f t="shared" ca="1" si="1483"/>
        <v>14</v>
      </c>
      <c r="G2803" t="str">
        <f t="shared" ca="1" si="1498"/>
        <v>S10</v>
      </c>
      <c r="H2803" t="str">
        <f t="shared" ca="1" si="1499"/>
        <v>S108</v>
      </c>
      <c r="I2803">
        <f ca="1">VLOOKUP(D2803,PRC!$A$2:$B$21,2,0)*E2803</f>
        <v>520000</v>
      </c>
      <c r="J2803">
        <f t="shared" ca="1" si="1484"/>
        <v>467996</v>
      </c>
      <c r="K2803">
        <f ca="1">VLOOKUP(D2803,PRC!$A$1:$C$21,3,0)*E2803</f>
        <v>239200</v>
      </c>
      <c r="L2803">
        <f t="shared" ca="1" si="1485"/>
        <v>36000</v>
      </c>
      <c r="M2803">
        <f t="shared" ca="1" si="1486"/>
        <v>5000</v>
      </c>
      <c r="N2803">
        <f t="shared" ca="1" si="1487"/>
        <v>104000</v>
      </c>
      <c r="O2803">
        <f t="shared" ca="1" si="1488"/>
        <v>52000</v>
      </c>
      <c r="P2803">
        <f t="shared" ca="1" si="1503"/>
        <v>31796</v>
      </c>
      <c r="Q2803">
        <f ca="1">IF(P2803&gt;0,1,0)</f>
        <v>1</v>
      </c>
      <c r="R2803">
        <f t="shared" ca="1" si="1489"/>
        <v>10</v>
      </c>
      <c r="S2803">
        <f t="shared" ca="1" si="1490"/>
        <v>7</v>
      </c>
      <c r="T2803">
        <f t="shared" ca="1" si="1491"/>
        <v>1</v>
      </c>
      <c r="U2803">
        <f t="shared" ca="1" si="1492"/>
        <v>20</v>
      </c>
      <c r="V2803">
        <f t="shared" ca="1" si="1493"/>
        <v>10</v>
      </c>
      <c r="X2803">
        <f t="shared" si="1495"/>
        <v>2803</v>
      </c>
      <c r="Y2803">
        <f t="shared" si="1496"/>
        <v>2452</v>
      </c>
      <c r="Z2803">
        <f t="shared" si="1497"/>
        <v>2453</v>
      </c>
      <c r="AA2803">
        <f t="shared" si="1494"/>
        <v>2951</v>
      </c>
      <c r="AB2803">
        <f t="shared" si="1477"/>
        <v>500</v>
      </c>
      <c r="AM2803" t="str">
        <f t="shared" si="1478"/>
        <v>201903LP</v>
      </c>
      <c r="AN2803">
        <f t="shared" ca="1" si="1501"/>
        <v>10.000769230769235</v>
      </c>
      <c r="AO2803">
        <f t="shared" ca="1" si="1502"/>
        <v>6.9230769230769234</v>
      </c>
      <c r="AP2803">
        <f t="shared" ca="1" si="1479"/>
        <v>0.96153846153846156</v>
      </c>
      <c r="AQ2803">
        <f t="shared" ca="1" si="1480"/>
        <v>20</v>
      </c>
      <c r="AR2803">
        <f t="shared" ca="1" si="1481"/>
        <v>10</v>
      </c>
      <c r="AS2803">
        <f ca="1">P2803/J2803</f>
        <v>6.7940751630355817E-2</v>
      </c>
    </row>
    <row r="2804" spans="1:45" x14ac:dyDescent="0.4">
      <c r="A2804">
        <f t="shared" si="1476"/>
        <v>201903</v>
      </c>
      <c r="B2804" t="s">
        <v>880</v>
      </c>
      <c r="C2804" t="s">
        <v>647</v>
      </c>
      <c r="D2804" t="str">
        <f t="shared" ca="1" si="1500"/>
        <v>I104</v>
      </c>
      <c r="E2804">
        <f t="shared" ca="1" si="1482"/>
        <v>15</v>
      </c>
      <c r="F2804">
        <f t="shared" ca="1" si="1483"/>
        <v>15</v>
      </c>
      <c r="G2804" t="str">
        <f t="shared" ca="1" si="1498"/>
        <v>S10</v>
      </c>
      <c r="H2804" t="str">
        <f t="shared" ca="1" si="1499"/>
        <v>S106</v>
      </c>
      <c r="I2804">
        <f ca="1">VLOOKUP(D2804,PRC!$A$2:$B$21,2,0)*E2804</f>
        <v>1050000</v>
      </c>
      <c r="J2804">
        <f t="shared" ca="1" si="1484"/>
        <v>892496</v>
      </c>
      <c r="K2804">
        <f ca="1">VLOOKUP(D2804,PRC!$A$1:$C$21,3,0)*E2804</f>
        <v>441000</v>
      </c>
      <c r="L2804">
        <f t="shared" ca="1" si="1485"/>
        <v>105000</v>
      </c>
      <c r="M2804">
        <f t="shared" ca="1" si="1486"/>
        <v>21000</v>
      </c>
      <c r="N2804">
        <f t="shared" ca="1" si="1487"/>
        <v>158000</v>
      </c>
      <c r="O2804">
        <f t="shared" ca="1" si="1488"/>
        <v>95000</v>
      </c>
      <c r="P2804">
        <f t="shared" ca="1" si="1503"/>
        <v>72496</v>
      </c>
      <c r="Q2804">
        <f ca="1">IF(P2804&gt;0,1,0)</f>
        <v>1</v>
      </c>
      <c r="R2804">
        <f t="shared" ca="1" si="1489"/>
        <v>15</v>
      </c>
      <c r="S2804">
        <f t="shared" ca="1" si="1490"/>
        <v>10</v>
      </c>
      <c r="T2804">
        <f t="shared" ca="1" si="1491"/>
        <v>2</v>
      </c>
      <c r="U2804">
        <f t="shared" ca="1" si="1492"/>
        <v>15</v>
      </c>
      <c r="V2804">
        <f t="shared" ca="1" si="1493"/>
        <v>9</v>
      </c>
      <c r="X2804">
        <f t="shared" si="1495"/>
        <v>2804</v>
      </c>
      <c r="Y2804">
        <f t="shared" si="1496"/>
        <v>2452</v>
      </c>
      <c r="Z2804">
        <f t="shared" si="1497"/>
        <v>2453</v>
      </c>
      <c r="AA2804">
        <f t="shared" si="1494"/>
        <v>2951</v>
      </c>
      <c r="AB2804">
        <f t="shared" si="1477"/>
        <v>500</v>
      </c>
      <c r="AM2804" t="str">
        <f t="shared" si="1478"/>
        <v>201903LP</v>
      </c>
      <c r="AN2804">
        <f t="shared" ca="1" si="1501"/>
        <v>15.000380952380954</v>
      </c>
      <c r="AO2804">
        <f t="shared" ca="1" si="1502"/>
        <v>10</v>
      </c>
      <c r="AP2804">
        <f t="shared" ca="1" si="1479"/>
        <v>2</v>
      </c>
      <c r="AQ2804">
        <f t="shared" ca="1" si="1480"/>
        <v>15.047619047619049</v>
      </c>
      <c r="AR2804">
        <f t="shared" ca="1" si="1481"/>
        <v>9.0476190476190474</v>
      </c>
      <c r="AS2804">
        <f ca="1">P2804/J2804</f>
        <v>8.1228375253222421E-2</v>
      </c>
    </row>
    <row r="2805" spans="1:45" x14ac:dyDescent="0.4">
      <c r="A2805">
        <f t="shared" si="1476"/>
        <v>201903</v>
      </c>
      <c r="B2805" t="s">
        <v>881</v>
      </c>
      <c r="C2805" t="s">
        <v>647</v>
      </c>
      <c r="D2805" t="str">
        <f t="shared" ca="1" si="1500"/>
        <v>I102</v>
      </c>
      <c r="E2805">
        <f t="shared" ca="1" si="1482"/>
        <v>11</v>
      </c>
      <c r="F2805">
        <f t="shared" ca="1" si="1483"/>
        <v>13</v>
      </c>
      <c r="G2805" t="str">
        <f t="shared" ca="1" si="1498"/>
        <v>S11</v>
      </c>
      <c r="H2805" t="str">
        <f t="shared" ca="1" si="1499"/>
        <v>S118</v>
      </c>
      <c r="I2805">
        <f ca="1">VLOOKUP(D2805,PRC!$A$2:$B$21,2,0)*E2805</f>
        <v>440000</v>
      </c>
      <c r="J2805">
        <f t="shared" ca="1" si="1484"/>
        <v>378396</v>
      </c>
      <c r="K2805">
        <f ca="1">VLOOKUP(D2805,PRC!$A$1:$C$21,3,0)*E2805</f>
        <v>206800</v>
      </c>
      <c r="L2805">
        <f t="shared" ca="1" si="1485"/>
        <v>26000</v>
      </c>
      <c r="M2805">
        <f t="shared" ca="1" si="1486"/>
        <v>13000</v>
      </c>
      <c r="N2805">
        <f t="shared" ca="1" si="1487"/>
        <v>66000</v>
      </c>
      <c r="O2805">
        <f t="shared" ca="1" si="1488"/>
        <v>22000</v>
      </c>
      <c r="P2805">
        <f t="shared" ca="1" si="1503"/>
        <v>44596</v>
      </c>
      <c r="Q2805">
        <f ca="1">IF(P2805&gt;0,1,0)</f>
        <v>1</v>
      </c>
      <c r="R2805">
        <f t="shared" ca="1" si="1489"/>
        <v>14</v>
      </c>
      <c r="S2805">
        <f t="shared" ca="1" si="1490"/>
        <v>6</v>
      </c>
      <c r="T2805">
        <f t="shared" ca="1" si="1491"/>
        <v>3</v>
      </c>
      <c r="U2805">
        <f t="shared" ca="1" si="1492"/>
        <v>15</v>
      </c>
      <c r="V2805">
        <f t="shared" ca="1" si="1493"/>
        <v>5</v>
      </c>
      <c r="X2805">
        <f t="shared" si="1495"/>
        <v>2805</v>
      </c>
      <c r="Y2805">
        <f t="shared" si="1496"/>
        <v>2452</v>
      </c>
      <c r="Z2805">
        <f t="shared" si="1497"/>
        <v>2453</v>
      </c>
      <c r="AA2805">
        <f t="shared" si="1494"/>
        <v>2951</v>
      </c>
      <c r="AB2805">
        <f t="shared" si="1477"/>
        <v>500</v>
      </c>
      <c r="AM2805" t="str">
        <f t="shared" si="1478"/>
        <v>201903LP</v>
      </c>
      <c r="AN2805">
        <f t="shared" ca="1" si="1501"/>
        <v>14.000909090909087</v>
      </c>
      <c r="AO2805">
        <f t="shared" ca="1" si="1502"/>
        <v>5.9090909090909092</v>
      </c>
      <c r="AP2805">
        <f t="shared" ca="1" si="1479"/>
        <v>2.9545454545454546</v>
      </c>
      <c r="AQ2805">
        <f t="shared" ca="1" si="1480"/>
        <v>15</v>
      </c>
      <c r="AR2805">
        <f t="shared" ca="1" si="1481"/>
        <v>5</v>
      </c>
      <c r="AS2805">
        <f ca="1">P2805/J2805</f>
        <v>0.11785536844998362</v>
      </c>
    </row>
    <row r="2806" spans="1:45" x14ac:dyDescent="0.4">
      <c r="A2806">
        <f t="shared" si="1476"/>
        <v>201903</v>
      </c>
      <c r="B2806" t="s">
        <v>882</v>
      </c>
      <c r="C2806" t="s">
        <v>647</v>
      </c>
      <c r="D2806" t="str">
        <f t="shared" ca="1" si="1500"/>
        <v>I101</v>
      </c>
      <c r="E2806">
        <f t="shared" ca="1" si="1482"/>
        <v>10</v>
      </c>
      <c r="F2806">
        <f t="shared" ca="1" si="1483"/>
        <v>12</v>
      </c>
      <c r="G2806" t="str">
        <f t="shared" ca="1" si="1498"/>
        <v>S10</v>
      </c>
      <c r="H2806" t="str">
        <f t="shared" ca="1" si="1499"/>
        <v>S104</v>
      </c>
      <c r="I2806">
        <f ca="1">VLOOKUP(D2806,PRC!$A$2:$B$21,2,0)*E2806</f>
        <v>300000</v>
      </c>
      <c r="J2806">
        <f t="shared" ca="1" si="1484"/>
        <v>263996</v>
      </c>
      <c r="K2806">
        <f ca="1">VLOOKUP(D2806,PRC!$A$1:$C$21,3,0)*E2806</f>
        <v>156000</v>
      </c>
      <c r="L2806">
        <f t="shared" ca="1" si="1485"/>
        <v>15000</v>
      </c>
      <c r="M2806">
        <f t="shared" ca="1" si="1486"/>
        <v>6000</v>
      </c>
      <c r="N2806">
        <f t="shared" ca="1" si="1487"/>
        <v>60000</v>
      </c>
      <c r="O2806">
        <f t="shared" ca="1" si="1488"/>
        <v>30000</v>
      </c>
      <c r="P2806">
        <f t="shared" ca="1" si="1503"/>
        <v>-3004</v>
      </c>
      <c r="Q2806">
        <f ca="1">IF(P2806&gt;0,1,0)</f>
        <v>0</v>
      </c>
      <c r="R2806">
        <f t="shared" ca="1" si="1489"/>
        <v>12</v>
      </c>
      <c r="S2806">
        <f t="shared" ca="1" si="1490"/>
        <v>5</v>
      </c>
      <c r="T2806">
        <f t="shared" ca="1" si="1491"/>
        <v>2</v>
      </c>
      <c r="U2806">
        <f t="shared" ca="1" si="1492"/>
        <v>20</v>
      </c>
      <c r="V2806">
        <f t="shared" ca="1" si="1493"/>
        <v>10</v>
      </c>
      <c r="X2806">
        <f t="shared" si="1495"/>
        <v>2806</v>
      </c>
      <c r="Y2806">
        <f t="shared" si="1496"/>
        <v>2452</v>
      </c>
      <c r="Z2806">
        <f t="shared" si="1497"/>
        <v>2453</v>
      </c>
      <c r="AA2806">
        <f t="shared" si="1494"/>
        <v>2951</v>
      </c>
      <c r="AB2806">
        <f t="shared" si="1477"/>
        <v>500</v>
      </c>
      <c r="AM2806" t="str">
        <f t="shared" si="1478"/>
        <v>201903LP</v>
      </c>
      <c r="AN2806">
        <f t="shared" ca="1" si="1501"/>
        <v>12.001333333333331</v>
      </c>
      <c r="AO2806">
        <f t="shared" ca="1" si="1502"/>
        <v>5</v>
      </c>
      <c r="AP2806">
        <f t="shared" ca="1" si="1479"/>
        <v>2</v>
      </c>
      <c r="AQ2806">
        <f t="shared" ca="1" si="1480"/>
        <v>20</v>
      </c>
      <c r="AR2806">
        <f t="shared" ca="1" si="1481"/>
        <v>10</v>
      </c>
      <c r="AS2806">
        <f ca="1">P2806/J2806</f>
        <v>-1.1378960287277079E-2</v>
      </c>
    </row>
    <row r="2807" spans="1:45" x14ac:dyDescent="0.4">
      <c r="A2807">
        <f t="shared" si="1476"/>
        <v>201903</v>
      </c>
      <c r="B2807" t="s">
        <v>883</v>
      </c>
      <c r="C2807" t="s">
        <v>647</v>
      </c>
      <c r="D2807" t="str">
        <f t="shared" ca="1" si="1500"/>
        <v>I102</v>
      </c>
      <c r="E2807">
        <f t="shared" ca="1" si="1482"/>
        <v>13</v>
      </c>
      <c r="F2807">
        <f t="shared" ca="1" si="1483"/>
        <v>15</v>
      </c>
      <c r="G2807" t="str">
        <f t="shared" ca="1" si="1498"/>
        <v>S11</v>
      </c>
      <c r="H2807" t="str">
        <f t="shared" ca="1" si="1499"/>
        <v>S115</v>
      </c>
      <c r="I2807">
        <f ca="1">VLOOKUP(D2807,PRC!$A$2:$B$21,2,0)*E2807</f>
        <v>520000</v>
      </c>
      <c r="J2807">
        <f t="shared" ca="1" si="1484"/>
        <v>462796</v>
      </c>
      <c r="K2807">
        <f ca="1">VLOOKUP(D2807,PRC!$A$1:$C$21,3,0)*E2807</f>
        <v>244400</v>
      </c>
      <c r="L2807">
        <f t="shared" ca="1" si="1485"/>
        <v>26000</v>
      </c>
      <c r="M2807">
        <f t="shared" ca="1" si="1486"/>
        <v>16000</v>
      </c>
      <c r="N2807">
        <f t="shared" ca="1" si="1487"/>
        <v>83000</v>
      </c>
      <c r="O2807">
        <f t="shared" ca="1" si="1488"/>
        <v>47000</v>
      </c>
      <c r="P2807">
        <f t="shared" ca="1" si="1503"/>
        <v>46396</v>
      </c>
      <c r="Q2807">
        <f ca="1">IF(P2807&gt;0,1,0)</f>
        <v>1</v>
      </c>
      <c r="R2807">
        <f t="shared" ca="1" si="1489"/>
        <v>11</v>
      </c>
      <c r="S2807">
        <f t="shared" ca="1" si="1490"/>
        <v>5</v>
      </c>
      <c r="T2807">
        <f t="shared" ca="1" si="1491"/>
        <v>3</v>
      </c>
      <c r="U2807">
        <f t="shared" ca="1" si="1492"/>
        <v>16</v>
      </c>
      <c r="V2807">
        <f t="shared" ca="1" si="1493"/>
        <v>9</v>
      </c>
      <c r="X2807">
        <f t="shared" si="1495"/>
        <v>2807</v>
      </c>
      <c r="Y2807">
        <f t="shared" si="1496"/>
        <v>2452</v>
      </c>
      <c r="Z2807">
        <f t="shared" si="1497"/>
        <v>2453</v>
      </c>
      <c r="AA2807">
        <f t="shared" si="1494"/>
        <v>2951</v>
      </c>
      <c r="AB2807">
        <f t="shared" si="1477"/>
        <v>500</v>
      </c>
      <c r="AM2807" t="str">
        <f t="shared" si="1478"/>
        <v>201903LP</v>
      </c>
      <c r="AN2807">
        <f t="shared" ca="1" si="1501"/>
        <v>11.000769230769237</v>
      </c>
      <c r="AO2807">
        <f t="shared" ca="1" si="1502"/>
        <v>5</v>
      </c>
      <c r="AP2807">
        <f t="shared" ca="1" si="1479"/>
        <v>3.0769230769230771</v>
      </c>
      <c r="AQ2807">
        <f t="shared" ca="1" si="1480"/>
        <v>15.96153846153846</v>
      </c>
      <c r="AR2807">
        <f t="shared" ca="1" si="1481"/>
        <v>9.0384615384615383</v>
      </c>
      <c r="AS2807">
        <f ca="1">P2807/J2807</f>
        <v>0.10025151470626367</v>
      </c>
    </row>
    <row r="2808" spans="1:45" x14ac:dyDescent="0.4">
      <c r="A2808">
        <f t="shared" si="1476"/>
        <v>201903</v>
      </c>
      <c r="B2808" t="s">
        <v>884</v>
      </c>
      <c r="C2808" t="s">
        <v>647</v>
      </c>
      <c r="D2808" t="str">
        <f t="shared" ca="1" si="1500"/>
        <v>I116</v>
      </c>
      <c r="E2808">
        <f t="shared" ca="1" si="1482"/>
        <v>11</v>
      </c>
      <c r="F2808">
        <f t="shared" ca="1" si="1483"/>
        <v>14</v>
      </c>
      <c r="G2808" t="str">
        <f t="shared" ca="1" si="1498"/>
        <v>S11</v>
      </c>
      <c r="H2808" t="str">
        <f t="shared" ca="1" si="1499"/>
        <v>S111</v>
      </c>
      <c r="I2808">
        <f ca="1">VLOOKUP(D2808,PRC!$A$2:$B$21,2,0)*E2808</f>
        <v>16060000</v>
      </c>
      <c r="J2808">
        <f t="shared" ca="1" si="1484"/>
        <v>14453996</v>
      </c>
      <c r="K2808">
        <f ca="1">VLOOKUP(D2808,PRC!$A$1:$C$21,3,0)*E2808</f>
        <v>9636000</v>
      </c>
      <c r="L2808">
        <f t="shared" ca="1" si="1485"/>
        <v>1124000</v>
      </c>
      <c r="M2808">
        <f t="shared" ca="1" si="1486"/>
        <v>161000</v>
      </c>
      <c r="N2808">
        <f t="shared" ca="1" si="1487"/>
        <v>1927000</v>
      </c>
      <c r="O2808">
        <f t="shared" ca="1" si="1488"/>
        <v>1606000</v>
      </c>
      <c r="P2808">
        <f t="shared" ca="1" si="1503"/>
        <v>-4</v>
      </c>
      <c r="Q2808">
        <f ca="1">IF(P2808&gt;0,1,0)</f>
        <v>0</v>
      </c>
      <c r="R2808">
        <f t="shared" ca="1" si="1489"/>
        <v>10</v>
      </c>
      <c r="S2808">
        <f t="shared" ca="1" si="1490"/>
        <v>7</v>
      </c>
      <c r="T2808">
        <f t="shared" ca="1" si="1491"/>
        <v>1</v>
      </c>
      <c r="U2808">
        <f t="shared" ca="1" si="1492"/>
        <v>12</v>
      </c>
      <c r="V2808">
        <f t="shared" ca="1" si="1493"/>
        <v>10</v>
      </c>
      <c r="X2808">
        <f t="shared" si="1495"/>
        <v>2808</v>
      </c>
      <c r="Y2808">
        <f t="shared" si="1496"/>
        <v>2452</v>
      </c>
      <c r="Z2808">
        <f t="shared" si="1497"/>
        <v>2453</v>
      </c>
      <c r="AA2808">
        <f t="shared" si="1494"/>
        <v>2951</v>
      </c>
      <c r="AB2808">
        <f t="shared" si="1477"/>
        <v>500</v>
      </c>
      <c r="AM2808" t="str">
        <f t="shared" si="1478"/>
        <v>201903LP</v>
      </c>
      <c r="AN2808">
        <f t="shared" ca="1" si="1501"/>
        <v>10.000024906600247</v>
      </c>
      <c r="AO2808">
        <f t="shared" ca="1" si="1502"/>
        <v>6.9987546699875463</v>
      </c>
      <c r="AP2808">
        <f t="shared" ca="1" si="1479"/>
        <v>1.0024906600249066</v>
      </c>
      <c r="AQ2808">
        <f t="shared" ca="1" si="1480"/>
        <v>11.998754669987546</v>
      </c>
      <c r="AR2808">
        <f t="shared" ca="1" si="1481"/>
        <v>10</v>
      </c>
      <c r="AS2808">
        <f ca="1">P2808/J2808</f>
        <v>-2.7674007935245035E-7</v>
      </c>
    </row>
    <row r="2809" spans="1:45" x14ac:dyDescent="0.4">
      <c r="A2809">
        <f t="shared" si="1476"/>
        <v>201903</v>
      </c>
      <c r="B2809" t="s">
        <v>885</v>
      </c>
      <c r="C2809" t="s">
        <v>647</v>
      </c>
      <c r="D2809" t="str">
        <f t="shared" ca="1" si="1500"/>
        <v>I116</v>
      </c>
      <c r="E2809">
        <f t="shared" ca="1" si="1482"/>
        <v>13</v>
      </c>
      <c r="F2809">
        <f t="shared" ca="1" si="1483"/>
        <v>12</v>
      </c>
      <c r="G2809" t="str">
        <f t="shared" ca="1" si="1498"/>
        <v>S10</v>
      </c>
      <c r="H2809" t="str">
        <f t="shared" ca="1" si="1499"/>
        <v>S103</v>
      </c>
      <c r="I2809">
        <f ca="1">VLOOKUP(D2809,PRC!$A$2:$B$21,2,0)*E2809</f>
        <v>18980000</v>
      </c>
      <c r="J2809">
        <f t="shared" ca="1" si="1484"/>
        <v>16132996</v>
      </c>
      <c r="K2809">
        <f ca="1">VLOOKUP(D2809,PRC!$A$1:$C$21,3,0)*E2809</f>
        <v>11388000</v>
      </c>
      <c r="L2809">
        <f t="shared" ca="1" si="1485"/>
        <v>1708000</v>
      </c>
      <c r="M2809">
        <f t="shared" ca="1" si="1486"/>
        <v>569000</v>
      </c>
      <c r="N2809">
        <f t="shared" ca="1" si="1487"/>
        <v>2278000</v>
      </c>
      <c r="O2809">
        <f t="shared" ca="1" si="1488"/>
        <v>1708000</v>
      </c>
      <c r="P2809">
        <f t="shared" ca="1" si="1503"/>
        <v>-1518004</v>
      </c>
      <c r="Q2809">
        <f ca="1">IF(P2809&gt;0,1,0)</f>
        <v>0</v>
      </c>
      <c r="R2809">
        <f t="shared" ca="1" si="1489"/>
        <v>15</v>
      </c>
      <c r="S2809">
        <f t="shared" ca="1" si="1490"/>
        <v>9</v>
      </c>
      <c r="T2809">
        <f t="shared" ca="1" si="1491"/>
        <v>3</v>
      </c>
      <c r="U2809">
        <f t="shared" ca="1" si="1492"/>
        <v>12</v>
      </c>
      <c r="V2809">
        <f t="shared" ca="1" si="1493"/>
        <v>9</v>
      </c>
      <c r="X2809">
        <f t="shared" si="1495"/>
        <v>2809</v>
      </c>
      <c r="Y2809">
        <f t="shared" si="1496"/>
        <v>2452</v>
      </c>
      <c r="Z2809">
        <f t="shared" si="1497"/>
        <v>2453</v>
      </c>
      <c r="AA2809">
        <f t="shared" si="1494"/>
        <v>2951</v>
      </c>
      <c r="AB2809">
        <f t="shared" si="1477"/>
        <v>500</v>
      </c>
      <c r="AM2809" t="str">
        <f t="shared" si="1478"/>
        <v>201903LP</v>
      </c>
      <c r="AN2809">
        <f t="shared" ca="1" si="1501"/>
        <v>15.000021074815596</v>
      </c>
      <c r="AO2809">
        <f t="shared" ca="1" si="1502"/>
        <v>8.9989462592202329</v>
      </c>
      <c r="AP2809">
        <f t="shared" ca="1" si="1479"/>
        <v>2.9978925184404637</v>
      </c>
      <c r="AQ2809">
        <f t="shared" ca="1" si="1480"/>
        <v>12.002107481559536</v>
      </c>
      <c r="AR2809">
        <f t="shared" ca="1" si="1481"/>
        <v>8.9989462592202329</v>
      </c>
      <c r="AS2809">
        <f ca="1">P2809/J2809</f>
        <v>-9.4093124426485944E-2</v>
      </c>
    </row>
    <row r="2810" spans="1:45" x14ac:dyDescent="0.4">
      <c r="A2810">
        <f t="shared" si="1476"/>
        <v>201903</v>
      </c>
      <c r="B2810" t="s">
        <v>886</v>
      </c>
      <c r="C2810" t="s">
        <v>647</v>
      </c>
      <c r="D2810" t="str">
        <f t="shared" ca="1" si="1500"/>
        <v>I106</v>
      </c>
      <c r="E2810">
        <f t="shared" ca="1" si="1482"/>
        <v>8</v>
      </c>
      <c r="F2810">
        <f t="shared" ca="1" si="1483"/>
        <v>12</v>
      </c>
      <c r="G2810" t="str">
        <f t="shared" ca="1" si="1498"/>
        <v>S11</v>
      </c>
      <c r="H2810" t="str">
        <f t="shared" ca="1" si="1499"/>
        <v>S114</v>
      </c>
      <c r="I2810">
        <f ca="1">VLOOKUP(D2810,PRC!$A$2:$B$21,2,0)*E2810</f>
        <v>160000</v>
      </c>
      <c r="J2810">
        <f t="shared" ca="1" si="1484"/>
        <v>135996</v>
      </c>
      <c r="K2810">
        <f ca="1">VLOOKUP(D2810,PRC!$A$1:$C$21,3,0)*E2810</f>
        <v>84800</v>
      </c>
      <c r="L2810">
        <f t="shared" ca="1" si="1485"/>
        <v>8000</v>
      </c>
      <c r="M2810">
        <f t="shared" ca="1" si="1486"/>
        <v>3000</v>
      </c>
      <c r="N2810">
        <f t="shared" ca="1" si="1487"/>
        <v>21000</v>
      </c>
      <c r="O2810">
        <f t="shared" ca="1" si="1488"/>
        <v>16000</v>
      </c>
      <c r="P2810">
        <f t="shared" ca="1" si="1503"/>
        <v>3196</v>
      </c>
      <c r="Q2810">
        <f ca="1">IF(P2810&gt;0,1,0)</f>
        <v>1</v>
      </c>
      <c r="R2810">
        <f t="shared" ca="1" si="1489"/>
        <v>15</v>
      </c>
      <c r="S2810">
        <f t="shared" ca="1" si="1490"/>
        <v>5</v>
      </c>
      <c r="T2810">
        <f t="shared" ca="1" si="1491"/>
        <v>2</v>
      </c>
      <c r="U2810">
        <f t="shared" ca="1" si="1492"/>
        <v>13</v>
      </c>
      <c r="V2810">
        <f t="shared" ca="1" si="1493"/>
        <v>10</v>
      </c>
      <c r="X2810">
        <f t="shared" si="1495"/>
        <v>2810</v>
      </c>
      <c r="Y2810">
        <f t="shared" si="1496"/>
        <v>2452</v>
      </c>
      <c r="Z2810">
        <f t="shared" si="1497"/>
        <v>2453</v>
      </c>
      <c r="AA2810">
        <f t="shared" si="1494"/>
        <v>2951</v>
      </c>
      <c r="AB2810">
        <f t="shared" si="1477"/>
        <v>500</v>
      </c>
      <c r="AM2810" t="str">
        <f t="shared" si="1478"/>
        <v>201903LP</v>
      </c>
      <c r="AN2810">
        <f t="shared" ca="1" si="1501"/>
        <v>15.002499999999996</v>
      </c>
      <c r="AO2810">
        <f t="shared" ca="1" si="1502"/>
        <v>5</v>
      </c>
      <c r="AP2810">
        <f t="shared" ca="1" si="1479"/>
        <v>1.875</v>
      </c>
      <c r="AQ2810">
        <f t="shared" ca="1" si="1480"/>
        <v>13.125</v>
      </c>
      <c r="AR2810">
        <f t="shared" ca="1" si="1481"/>
        <v>10</v>
      </c>
      <c r="AS2810">
        <f ca="1">P2810/J2810</f>
        <v>2.3500691196799907E-2</v>
      </c>
    </row>
    <row r="2811" spans="1:45" x14ac:dyDescent="0.4">
      <c r="A2811">
        <f t="shared" si="1476"/>
        <v>201903</v>
      </c>
      <c r="B2811" t="s">
        <v>887</v>
      </c>
      <c r="C2811" t="s">
        <v>647</v>
      </c>
      <c r="D2811" t="str">
        <f t="shared" ca="1" si="1500"/>
        <v>I113</v>
      </c>
      <c r="E2811">
        <f t="shared" ca="1" si="1482"/>
        <v>9</v>
      </c>
      <c r="F2811">
        <f t="shared" ca="1" si="1483"/>
        <v>12</v>
      </c>
      <c r="G2811" t="str">
        <f t="shared" ca="1" si="1498"/>
        <v>S11</v>
      </c>
      <c r="H2811" t="str">
        <f t="shared" ca="1" si="1499"/>
        <v>S112</v>
      </c>
      <c r="I2811">
        <f ca="1">VLOOKUP(D2811,PRC!$A$2:$B$21,2,0)*E2811</f>
        <v>6030000</v>
      </c>
      <c r="J2811">
        <f t="shared" ca="1" si="1484"/>
        <v>5185796</v>
      </c>
      <c r="K2811">
        <f ca="1">VLOOKUP(D2811,PRC!$A$1:$C$21,3,0)*E2811</f>
        <v>2713500</v>
      </c>
      <c r="L2811">
        <f t="shared" ca="1" si="1485"/>
        <v>422000</v>
      </c>
      <c r="M2811">
        <f t="shared" ca="1" si="1486"/>
        <v>121000</v>
      </c>
      <c r="N2811">
        <f t="shared" ca="1" si="1487"/>
        <v>724000</v>
      </c>
      <c r="O2811">
        <f t="shared" ca="1" si="1488"/>
        <v>422000</v>
      </c>
      <c r="P2811">
        <f t="shared" ca="1" si="1503"/>
        <v>783296</v>
      </c>
      <c r="Q2811">
        <f ca="1">IF(P2811&gt;0,1,0)</f>
        <v>1</v>
      </c>
      <c r="R2811">
        <f t="shared" ca="1" si="1489"/>
        <v>14</v>
      </c>
      <c r="S2811">
        <f t="shared" ca="1" si="1490"/>
        <v>7</v>
      </c>
      <c r="T2811">
        <f t="shared" ca="1" si="1491"/>
        <v>2</v>
      </c>
      <c r="U2811">
        <f t="shared" ca="1" si="1492"/>
        <v>12</v>
      </c>
      <c r="V2811">
        <f t="shared" ca="1" si="1493"/>
        <v>7</v>
      </c>
      <c r="X2811">
        <f t="shared" si="1495"/>
        <v>2811</v>
      </c>
      <c r="Y2811">
        <f t="shared" si="1496"/>
        <v>2452</v>
      </c>
      <c r="Z2811">
        <f t="shared" si="1497"/>
        <v>2453</v>
      </c>
      <c r="AA2811">
        <f t="shared" si="1494"/>
        <v>2951</v>
      </c>
      <c r="AB2811">
        <f t="shared" si="1477"/>
        <v>500</v>
      </c>
      <c r="AM2811" t="str">
        <f t="shared" si="1478"/>
        <v>201903LP</v>
      </c>
      <c r="AN2811">
        <f t="shared" ca="1" si="1501"/>
        <v>14.000066334991711</v>
      </c>
      <c r="AO2811">
        <f t="shared" ca="1" si="1502"/>
        <v>6.9983416252072965</v>
      </c>
      <c r="AP2811">
        <f t="shared" ca="1" si="1479"/>
        <v>2.0066334991708126</v>
      </c>
      <c r="AQ2811">
        <f t="shared" ca="1" si="1480"/>
        <v>12.006633499170812</v>
      </c>
      <c r="AR2811">
        <f t="shared" ca="1" si="1481"/>
        <v>6.9983416252072965</v>
      </c>
      <c r="AS2811">
        <f ca="1">P2811/J2811</f>
        <v>0.15104643530135006</v>
      </c>
    </row>
    <row r="2812" spans="1:45" x14ac:dyDescent="0.4">
      <c r="A2812">
        <f t="shared" si="1476"/>
        <v>201903</v>
      </c>
      <c r="B2812" t="s">
        <v>888</v>
      </c>
      <c r="C2812" t="s">
        <v>647</v>
      </c>
      <c r="D2812" t="str">
        <f t="shared" ca="1" si="1500"/>
        <v>I113</v>
      </c>
      <c r="E2812">
        <f t="shared" ca="1" si="1482"/>
        <v>10</v>
      </c>
      <c r="F2812">
        <f t="shared" ca="1" si="1483"/>
        <v>12</v>
      </c>
      <c r="G2812" t="str">
        <f t="shared" ca="1" si="1498"/>
        <v>S10</v>
      </c>
      <c r="H2812" t="str">
        <f t="shared" ca="1" si="1499"/>
        <v>S104</v>
      </c>
      <c r="I2812">
        <f ca="1">VLOOKUP(D2812,PRC!$A$2:$B$21,2,0)*E2812</f>
        <v>6700000</v>
      </c>
      <c r="J2812">
        <f t="shared" ca="1" si="1484"/>
        <v>5962996</v>
      </c>
      <c r="K2812">
        <f ca="1">VLOOKUP(D2812,PRC!$A$1:$C$21,3,0)*E2812</f>
        <v>3015000</v>
      </c>
      <c r="L2812">
        <f t="shared" ca="1" si="1485"/>
        <v>469000</v>
      </c>
      <c r="M2812">
        <f t="shared" ca="1" si="1486"/>
        <v>134000</v>
      </c>
      <c r="N2812">
        <f t="shared" ca="1" si="1487"/>
        <v>804000</v>
      </c>
      <c r="O2812">
        <f t="shared" ca="1" si="1488"/>
        <v>335000</v>
      </c>
      <c r="P2812">
        <f t="shared" ca="1" si="1503"/>
        <v>1205996</v>
      </c>
      <c r="Q2812">
        <f ca="1">IF(P2812&gt;0,1,0)</f>
        <v>1</v>
      </c>
      <c r="R2812">
        <f t="shared" ca="1" si="1489"/>
        <v>11</v>
      </c>
      <c r="S2812">
        <f t="shared" ca="1" si="1490"/>
        <v>7</v>
      </c>
      <c r="T2812">
        <f t="shared" ca="1" si="1491"/>
        <v>2</v>
      </c>
      <c r="U2812">
        <f t="shared" ca="1" si="1492"/>
        <v>12</v>
      </c>
      <c r="V2812">
        <f t="shared" ca="1" si="1493"/>
        <v>5</v>
      </c>
      <c r="X2812">
        <f t="shared" si="1495"/>
        <v>2812</v>
      </c>
      <c r="Y2812">
        <f t="shared" si="1496"/>
        <v>2452</v>
      </c>
      <c r="Z2812">
        <f t="shared" si="1497"/>
        <v>2453</v>
      </c>
      <c r="AA2812">
        <f t="shared" si="1494"/>
        <v>2951</v>
      </c>
      <c r="AB2812">
        <f t="shared" si="1477"/>
        <v>500</v>
      </c>
      <c r="AM2812" t="str">
        <f t="shared" si="1478"/>
        <v>201903LP</v>
      </c>
      <c r="AN2812">
        <f t="shared" ca="1" si="1501"/>
        <v>11.000059701492537</v>
      </c>
      <c r="AO2812">
        <f t="shared" ca="1" si="1502"/>
        <v>7.0000000000000009</v>
      </c>
      <c r="AP2812">
        <f t="shared" ca="1" si="1479"/>
        <v>2</v>
      </c>
      <c r="AQ2812">
        <f t="shared" ca="1" si="1480"/>
        <v>12</v>
      </c>
      <c r="AR2812">
        <f t="shared" ca="1" si="1481"/>
        <v>5</v>
      </c>
      <c r="AS2812">
        <f ca="1">P2812/J2812</f>
        <v>0.20224665587567056</v>
      </c>
    </row>
    <row r="2813" spans="1:45" x14ac:dyDescent="0.4">
      <c r="A2813">
        <f t="shared" si="1476"/>
        <v>201903</v>
      </c>
      <c r="B2813" t="s">
        <v>889</v>
      </c>
      <c r="C2813" t="s">
        <v>647</v>
      </c>
      <c r="D2813" t="str">
        <f t="shared" ca="1" si="1500"/>
        <v>I119</v>
      </c>
      <c r="E2813">
        <f t="shared" ca="1" si="1482"/>
        <v>10</v>
      </c>
      <c r="F2813">
        <f t="shared" ca="1" si="1483"/>
        <v>15</v>
      </c>
      <c r="G2813" t="str">
        <f t="shared" ca="1" si="1498"/>
        <v>S10</v>
      </c>
      <c r="H2813" t="str">
        <f t="shared" ca="1" si="1499"/>
        <v>S109</v>
      </c>
      <c r="I2813">
        <f ca="1">VLOOKUP(D2813,PRC!$A$2:$B$21,2,0)*E2813</f>
        <v>950000</v>
      </c>
      <c r="J2813">
        <f t="shared" ca="1" si="1484"/>
        <v>835996</v>
      </c>
      <c r="K2813">
        <f ca="1">VLOOKUP(D2813,PRC!$A$1:$C$21,3,0)*E2813</f>
        <v>456000</v>
      </c>
      <c r="L2813">
        <f t="shared" ca="1" si="1485"/>
        <v>57000</v>
      </c>
      <c r="M2813">
        <f t="shared" ca="1" si="1486"/>
        <v>10000</v>
      </c>
      <c r="N2813">
        <f t="shared" ca="1" si="1487"/>
        <v>181000</v>
      </c>
      <c r="O2813">
        <f t="shared" ca="1" si="1488"/>
        <v>76000</v>
      </c>
      <c r="P2813">
        <f t="shared" ca="1" si="1503"/>
        <v>55996</v>
      </c>
      <c r="Q2813">
        <f ca="1">IF(P2813&gt;0,1,0)</f>
        <v>1</v>
      </c>
      <c r="R2813">
        <f t="shared" ca="1" si="1489"/>
        <v>12</v>
      </c>
      <c r="S2813">
        <f t="shared" ca="1" si="1490"/>
        <v>6</v>
      </c>
      <c r="T2813">
        <f t="shared" ca="1" si="1491"/>
        <v>1</v>
      </c>
      <c r="U2813">
        <f t="shared" ca="1" si="1492"/>
        <v>19</v>
      </c>
      <c r="V2813">
        <f t="shared" ca="1" si="1493"/>
        <v>8</v>
      </c>
      <c r="X2813">
        <f t="shared" si="1495"/>
        <v>2813</v>
      </c>
      <c r="Y2813">
        <f t="shared" si="1496"/>
        <v>2452</v>
      </c>
      <c r="Z2813">
        <f t="shared" si="1497"/>
        <v>2453</v>
      </c>
      <c r="AA2813">
        <f t="shared" si="1494"/>
        <v>2951</v>
      </c>
      <c r="AB2813">
        <f t="shared" si="1477"/>
        <v>500</v>
      </c>
      <c r="AM2813" t="str">
        <f t="shared" si="1478"/>
        <v>201903LP</v>
      </c>
      <c r="AN2813">
        <f t="shared" ca="1" si="1501"/>
        <v>12.000421052631582</v>
      </c>
      <c r="AO2813">
        <f t="shared" ca="1" si="1502"/>
        <v>6</v>
      </c>
      <c r="AP2813">
        <f t="shared" ca="1" si="1479"/>
        <v>1.0526315789473684</v>
      </c>
      <c r="AQ2813">
        <f t="shared" ca="1" si="1480"/>
        <v>19.05263157894737</v>
      </c>
      <c r="AR2813">
        <f t="shared" ca="1" si="1481"/>
        <v>8</v>
      </c>
      <c r="AS2813">
        <f ca="1">P2813/J2813</f>
        <v>6.6981181728142242E-2</v>
      </c>
    </row>
    <row r="2814" spans="1:45" x14ac:dyDescent="0.4">
      <c r="A2814">
        <f t="shared" si="1476"/>
        <v>201903</v>
      </c>
      <c r="B2814" t="s">
        <v>890</v>
      </c>
      <c r="C2814" t="s">
        <v>647</v>
      </c>
      <c r="D2814" t="str">
        <f t="shared" ca="1" si="1500"/>
        <v>I108</v>
      </c>
      <c r="E2814">
        <f t="shared" ca="1" si="1482"/>
        <v>14</v>
      </c>
      <c r="F2814">
        <f t="shared" ca="1" si="1483"/>
        <v>14</v>
      </c>
      <c r="G2814" t="str">
        <f t="shared" ca="1" si="1498"/>
        <v>S11</v>
      </c>
      <c r="H2814" t="str">
        <f t="shared" ca="1" si="1499"/>
        <v>S114</v>
      </c>
      <c r="I2814">
        <f ca="1">VLOOKUP(D2814,PRC!$A$2:$B$21,2,0)*E2814</f>
        <v>560000</v>
      </c>
      <c r="J2814">
        <f t="shared" ca="1" si="1484"/>
        <v>487196</v>
      </c>
      <c r="K2814">
        <f ca="1">VLOOKUP(D2814,PRC!$A$1:$C$21,3,0)*E2814</f>
        <v>257600</v>
      </c>
      <c r="L2814">
        <f t="shared" ca="1" si="1485"/>
        <v>28000</v>
      </c>
      <c r="M2814">
        <f t="shared" ca="1" si="1486"/>
        <v>6000</v>
      </c>
      <c r="N2814">
        <f t="shared" ca="1" si="1487"/>
        <v>90000</v>
      </c>
      <c r="O2814">
        <f t="shared" ca="1" si="1488"/>
        <v>39000</v>
      </c>
      <c r="P2814">
        <f t="shared" ca="1" si="1503"/>
        <v>66596</v>
      </c>
      <c r="Q2814">
        <f ca="1">IF(P2814&gt;0,1,0)</f>
        <v>1</v>
      </c>
      <c r="R2814">
        <f t="shared" ca="1" si="1489"/>
        <v>13</v>
      </c>
      <c r="S2814">
        <f t="shared" ca="1" si="1490"/>
        <v>5</v>
      </c>
      <c r="T2814">
        <f t="shared" ca="1" si="1491"/>
        <v>1</v>
      </c>
      <c r="U2814">
        <f t="shared" ca="1" si="1492"/>
        <v>16</v>
      </c>
      <c r="V2814">
        <f t="shared" ca="1" si="1493"/>
        <v>7</v>
      </c>
      <c r="X2814">
        <f t="shared" si="1495"/>
        <v>2814</v>
      </c>
      <c r="Y2814">
        <f t="shared" si="1496"/>
        <v>2452</v>
      </c>
      <c r="Z2814">
        <f t="shared" si="1497"/>
        <v>2453</v>
      </c>
      <c r="AA2814">
        <f t="shared" si="1494"/>
        <v>2951</v>
      </c>
      <c r="AB2814">
        <f t="shared" si="1477"/>
        <v>500</v>
      </c>
      <c r="AM2814" t="str">
        <f t="shared" si="1478"/>
        <v>201903LP</v>
      </c>
      <c r="AN2814">
        <f t="shared" ca="1" si="1501"/>
        <v>13.000714285714288</v>
      </c>
      <c r="AO2814">
        <f t="shared" ca="1" si="1502"/>
        <v>5</v>
      </c>
      <c r="AP2814">
        <f t="shared" ca="1" si="1479"/>
        <v>1.0714285714285714</v>
      </c>
      <c r="AQ2814">
        <f t="shared" ca="1" si="1480"/>
        <v>16.071428571428573</v>
      </c>
      <c r="AR2814">
        <f t="shared" ca="1" si="1481"/>
        <v>6.9642857142857144</v>
      </c>
      <c r="AS2814">
        <f ca="1">P2814/J2814</f>
        <v>0.13669241947799243</v>
      </c>
    </row>
    <row r="2815" spans="1:45" x14ac:dyDescent="0.4">
      <c r="A2815">
        <f t="shared" si="1476"/>
        <v>201903</v>
      </c>
      <c r="B2815" t="s">
        <v>891</v>
      </c>
      <c r="C2815" t="s">
        <v>647</v>
      </c>
      <c r="D2815" t="str">
        <f t="shared" ca="1" si="1500"/>
        <v>I105</v>
      </c>
      <c r="E2815">
        <f t="shared" ca="1" si="1482"/>
        <v>11</v>
      </c>
      <c r="F2815">
        <f t="shared" ca="1" si="1483"/>
        <v>12</v>
      </c>
      <c r="G2815" t="str">
        <f t="shared" ca="1" si="1498"/>
        <v>S10</v>
      </c>
      <c r="H2815" t="str">
        <f t="shared" ca="1" si="1499"/>
        <v>S105</v>
      </c>
      <c r="I2815">
        <f ca="1">VLOOKUP(D2815,PRC!$A$2:$B$21,2,0)*E2815</f>
        <v>1100000</v>
      </c>
      <c r="J2815">
        <f t="shared" ca="1" si="1484"/>
        <v>934996</v>
      </c>
      <c r="K2815">
        <f ca="1">VLOOKUP(D2815,PRC!$A$1:$C$21,3,0)*E2815</f>
        <v>649000</v>
      </c>
      <c r="L2815">
        <f t="shared" ca="1" si="1485"/>
        <v>55000</v>
      </c>
      <c r="M2815">
        <f t="shared" ca="1" si="1486"/>
        <v>33000</v>
      </c>
      <c r="N2815">
        <f t="shared" ca="1" si="1487"/>
        <v>110000</v>
      </c>
      <c r="O2815">
        <f t="shared" ca="1" si="1488"/>
        <v>66000</v>
      </c>
      <c r="P2815">
        <f t="shared" ca="1" si="1503"/>
        <v>21996</v>
      </c>
      <c r="Q2815">
        <f ca="1">IF(P2815&gt;0,1,0)</f>
        <v>1</v>
      </c>
      <c r="R2815">
        <f t="shared" ca="1" si="1489"/>
        <v>15</v>
      </c>
      <c r="S2815">
        <f t="shared" ca="1" si="1490"/>
        <v>5</v>
      </c>
      <c r="T2815">
        <f t="shared" ca="1" si="1491"/>
        <v>3</v>
      </c>
      <c r="U2815">
        <f t="shared" ca="1" si="1492"/>
        <v>10</v>
      </c>
      <c r="V2815">
        <f t="shared" ca="1" si="1493"/>
        <v>6</v>
      </c>
      <c r="X2815">
        <f t="shared" si="1495"/>
        <v>2815</v>
      </c>
      <c r="Y2815">
        <f t="shared" si="1496"/>
        <v>2452</v>
      </c>
      <c r="Z2815">
        <f t="shared" si="1497"/>
        <v>2453</v>
      </c>
      <c r="AA2815">
        <f t="shared" si="1494"/>
        <v>2951</v>
      </c>
      <c r="AB2815">
        <f t="shared" si="1477"/>
        <v>500</v>
      </c>
      <c r="AM2815" t="str">
        <f t="shared" si="1478"/>
        <v>201903LP</v>
      </c>
      <c r="AN2815">
        <f t="shared" ca="1" si="1501"/>
        <v>15.000363636363634</v>
      </c>
      <c r="AO2815">
        <f t="shared" ca="1" si="1502"/>
        <v>5</v>
      </c>
      <c r="AP2815">
        <f t="shared" ca="1" si="1479"/>
        <v>3</v>
      </c>
      <c r="AQ2815">
        <f t="shared" ca="1" si="1480"/>
        <v>10</v>
      </c>
      <c r="AR2815">
        <f t="shared" ca="1" si="1481"/>
        <v>6</v>
      </c>
      <c r="AS2815">
        <f ca="1">P2815/J2815</f>
        <v>2.3525234332553293E-2</v>
      </c>
    </row>
    <row r="2816" spans="1:45" x14ac:dyDescent="0.4">
      <c r="A2816">
        <f t="shared" si="1476"/>
        <v>201903</v>
      </c>
      <c r="B2816" t="s">
        <v>892</v>
      </c>
      <c r="C2816" t="s">
        <v>647</v>
      </c>
      <c r="D2816" t="str">
        <f t="shared" ca="1" si="1500"/>
        <v>I103</v>
      </c>
      <c r="E2816">
        <f t="shared" ca="1" si="1482"/>
        <v>9</v>
      </c>
      <c r="F2816">
        <f t="shared" ca="1" si="1483"/>
        <v>14</v>
      </c>
      <c r="G2816" t="str">
        <f t="shared" ca="1" si="1498"/>
        <v>S10</v>
      </c>
      <c r="H2816" t="str">
        <f t="shared" ca="1" si="1499"/>
        <v>S106</v>
      </c>
      <c r="I2816">
        <f ca="1">VLOOKUP(D2816,PRC!$A$2:$B$21,2,0)*E2816</f>
        <v>450000</v>
      </c>
      <c r="J2816">
        <f t="shared" ca="1" si="1484"/>
        <v>404996</v>
      </c>
      <c r="K2816">
        <f ca="1">VLOOKUP(D2816,PRC!$A$1:$C$21,3,0)*E2816</f>
        <v>256500</v>
      </c>
      <c r="L2816">
        <f t="shared" ca="1" si="1485"/>
        <v>32000</v>
      </c>
      <c r="M2816">
        <f t="shared" ca="1" si="1486"/>
        <v>14000</v>
      </c>
      <c r="N2816">
        <f t="shared" ca="1" si="1487"/>
        <v>86000</v>
      </c>
      <c r="O2816">
        <f t="shared" ca="1" si="1488"/>
        <v>41000</v>
      </c>
      <c r="P2816">
        <f t="shared" ca="1" si="1503"/>
        <v>-24504</v>
      </c>
      <c r="Q2816">
        <f ca="1">IF(P2816&gt;0,1,0)</f>
        <v>0</v>
      </c>
      <c r="R2816">
        <f t="shared" ca="1" si="1489"/>
        <v>10</v>
      </c>
      <c r="S2816">
        <f t="shared" ca="1" si="1490"/>
        <v>7</v>
      </c>
      <c r="T2816">
        <f t="shared" ca="1" si="1491"/>
        <v>3</v>
      </c>
      <c r="U2816">
        <f t="shared" ca="1" si="1492"/>
        <v>19</v>
      </c>
      <c r="V2816">
        <f t="shared" ca="1" si="1493"/>
        <v>9</v>
      </c>
      <c r="X2816">
        <f t="shared" si="1495"/>
        <v>2816</v>
      </c>
      <c r="Y2816">
        <f t="shared" si="1496"/>
        <v>2452</v>
      </c>
      <c r="Z2816">
        <f t="shared" si="1497"/>
        <v>2453</v>
      </c>
      <c r="AA2816">
        <f t="shared" si="1494"/>
        <v>2951</v>
      </c>
      <c r="AB2816">
        <f t="shared" si="1477"/>
        <v>500</v>
      </c>
      <c r="AM2816" t="str">
        <f t="shared" si="1478"/>
        <v>201903LP</v>
      </c>
      <c r="AN2816">
        <f t="shared" ca="1" si="1501"/>
        <v>10.000888888888893</v>
      </c>
      <c r="AO2816">
        <f t="shared" ca="1" si="1502"/>
        <v>7.1111111111111107</v>
      </c>
      <c r="AP2816">
        <f t="shared" ca="1" si="1479"/>
        <v>3.1111111111111112</v>
      </c>
      <c r="AQ2816">
        <f t="shared" ca="1" si="1480"/>
        <v>19.111111111111111</v>
      </c>
      <c r="AR2816">
        <f t="shared" ca="1" si="1481"/>
        <v>9.1111111111111107</v>
      </c>
      <c r="AS2816">
        <f ca="1">P2816/J2816</f>
        <v>-6.050430127704965E-2</v>
      </c>
    </row>
    <row r="2817" spans="1:45" x14ac:dyDescent="0.4">
      <c r="A2817">
        <f t="shared" si="1476"/>
        <v>201903</v>
      </c>
      <c r="B2817" t="s">
        <v>893</v>
      </c>
      <c r="C2817" t="s">
        <v>647</v>
      </c>
      <c r="D2817" t="str">
        <f t="shared" ca="1" si="1500"/>
        <v>I114</v>
      </c>
      <c r="E2817">
        <f t="shared" ca="1" si="1482"/>
        <v>10</v>
      </c>
      <c r="F2817">
        <f t="shared" ca="1" si="1483"/>
        <v>11</v>
      </c>
      <c r="G2817" t="str">
        <f t="shared" ca="1" si="1498"/>
        <v>S10</v>
      </c>
      <c r="H2817" t="str">
        <f t="shared" ca="1" si="1499"/>
        <v>S107</v>
      </c>
      <c r="I2817">
        <f ca="1">VLOOKUP(D2817,PRC!$A$2:$B$21,2,0)*E2817</f>
        <v>2400000</v>
      </c>
      <c r="J2817">
        <f t="shared" ca="1" si="1484"/>
        <v>2111996</v>
      </c>
      <c r="K2817">
        <f ca="1">VLOOKUP(D2817,PRC!$A$1:$C$21,3,0)*E2817</f>
        <v>1392000</v>
      </c>
      <c r="L2817">
        <f t="shared" ca="1" si="1485"/>
        <v>144000</v>
      </c>
      <c r="M2817">
        <f t="shared" ca="1" si="1486"/>
        <v>24000</v>
      </c>
      <c r="N2817">
        <f t="shared" ca="1" si="1487"/>
        <v>432000</v>
      </c>
      <c r="O2817">
        <f t="shared" ca="1" si="1488"/>
        <v>240000</v>
      </c>
      <c r="P2817">
        <f t="shared" ca="1" si="1503"/>
        <v>-120004</v>
      </c>
      <c r="Q2817">
        <f ca="1">IF(P2817&gt;0,1,0)</f>
        <v>0</v>
      </c>
      <c r="R2817">
        <f t="shared" ca="1" si="1489"/>
        <v>12</v>
      </c>
      <c r="S2817">
        <f t="shared" ca="1" si="1490"/>
        <v>6</v>
      </c>
      <c r="T2817">
        <f t="shared" ca="1" si="1491"/>
        <v>1</v>
      </c>
      <c r="U2817">
        <f t="shared" ca="1" si="1492"/>
        <v>18</v>
      </c>
      <c r="V2817">
        <f t="shared" ca="1" si="1493"/>
        <v>10</v>
      </c>
      <c r="X2817">
        <f t="shared" si="1495"/>
        <v>2817</v>
      </c>
      <c r="Y2817">
        <f t="shared" si="1496"/>
        <v>2452</v>
      </c>
      <c r="Z2817">
        <f t="shared" si="1497"/>
        <v>2453</v>
      </c>
      <c r="AA2817">
        <f t="shared" si="1494"/>
        <v>2951</v>
      </c>
      <c r="AB2817">
        <f t="shared" si="1477"/>
        <v>500</v>
      </c>
      <c r="AM2817" t="str">
        <f t="shared" si="1478"/>
        <v>201903LP</v>
      </c>
      <c r="AN2817">
        <f t="shared" ca="1" si="1501"/>
        <v>12.000166666666667</v>
      </c>
      <c r="AO2817">
        <f t="shared" ca="1" si="1502"/>
        <v>6</v>
      </c>
      <c r="AP2817">
        <f t="shared" ca="1" si="1479"/>
        <v>1</v>
      </c>
      <c r="AQ2817">
        <f t="shared" ca="1" si="1480"/>
        <v>18</v>
      </c>
      <c r="AR2817">
        <f t="shared" ca="1" si="1481"/>
        <v>10</v>
      </c>
      <c r="AS2817">
        <f ca="1">P2817/J2817</f>
        <v>-5.6820183371559418E-2</v>
      </c>
    </row>
    <row r="2818" spans="1:45" x14ac:dyDescent="0.4">
      <c r="A2818">
        <f t="shared" si="1476"/>
        <v>201903</v>
      </c>
      <c r="B2818" t="s">
        <v>894</v>
      </c>
      <c r="C2818" t="s">
        <v>647</v>
      </c>
      <c r="D2818" t="str">
        <f t="shared" ca="1" si="1500"/>
        <v>I106</v>
      </c>
      <c r="E2818">
        <f t="shared" ca="1" si="1482"/>
        <v>15</v>
      </c>
      <c r="F2818">
        <f t="shared" ca="1" si="1483"/>
        <v>15</v>
      </c>
      <c r="G2818" t="str">
        <f t="shared" ca="1" si="1498"/>
        <v>S10</v>
      </c>
      <c r="H2818" t="str">
        <f t="shared" ca="1" si="1499"/>
        <v>S108</v>
      </c>
      <c r="I2818">
        <f ca="1">VLOOKUP(D2818,PRC!$A$2:$B$21,2,0)*E2818</f>
        <v>300000</v>
      </c>
      <c r="J2818">
        <f t="shared" ca="1" si="1484"/>
        <v>269996</v>
      </c>
      <c r="K2818">
        <f ca="1">VLOOKUP(D2818,PRC!$A$1:$C$21,3,0)*E2818</f>
        <v>159000</v>
      </c>
      <c r="L2818">
        <f t="shared" ca="1" si="1485"/>
        <v>24000</v>
      </c>
      <c r="M2818">
        <f t="shared" ca="1" si="1486"/>
        <v>9000</v>
      </c>
      <c r="N2818">
        <f t="shared" ca="1" si="1487"/>
        <v>30000</v>
      </c>
      <c r="O2818">
        <f t="shared" ca="1" si="1488"/>
        <v>15000</v>
      </c>
      <c r="P2818">
        <f t="shared" ca="1" si="1503"/>
        <v>32996</v>
      </c>
      <c r="Q2818">
        <f ca="1">IF(P2818&gt;0,1,0)</f>
        <v>1</v>
      </c>
      <c r="R2818">
        <f t="shared" ca="1" si="1489"/>
        <v>10</v>
      </c>
      <c r="S2818">
        <f t="shared" ca="1" si="1490"/>
        <v>8</v>
      </c>
      <c r="T2818">
        <f t="shared" ca="1" si="1491"/>
        <v>3</v>
      </c>
      <c r="U2818">
        <f t="shared" ca="1" si="1492"/>
        <v>10</v>
      </c>
      <c r="V2818">
        <f t="shared" ca="1" si="1493"/>
        <v>5</v>
      </c>
      <c r="X2818">
        <f t="shared" si="1495"/>
        <v>2818</v>
      </c>
      <c r="Y2818">
        <f t="shared" si="1496"/>
        <v>2452</v>
      </c>
      <c r="Z2818">
        <f t="shared" si="1497"/>
        <v>2453</v>
      </c>
      <c r="AA2818">
        <f t="shared" si="1494"/>
        <v>2951</v>
      </c>
      <c r="AB2818">
        <f t="shared" si="1477"/>
        <v>500</v>
      </c>
      <c r="AM2818" t="str">
        <f t="shared" si="1478"/>
        <v>201903LP</v>
      </c>
      <c r="AN2818">
        <f t="shared" ca="1" si="1501"/>
        <v>10.001333333333328</v>
      </c>
      <c r="AO2818">
        <f t="shared" ca="1" si="1502"/>
        <v>8</v>
      </c>
      <c r="AP2818">
        <f t="shared" ca="1" si="1479"/>
        <v>3</v>
      </c>
      <c r="AQ2818">
        <f t="shared" ca="1" si="1480"/>
        <v>10</v>
      </c>
      <c r="AR2818">
        <f t="shared" ca="1" si="1481"/>
        <v>5</v>
      </c>
      <c r="AS2818">
        <f ca="1">P2818/J2818</f>
        <v>0.12220921791433947</v>
      </c>
    </row>
    <row r="2819" spans="1:45" x14ac:dyDescent="0.4">
      <c r="A2819">
        <f t="shared" ref="A2819:A2882" si="1504">IF(BA2819="",A2818,BA2819)</f>
        <v>201903</v>
      </c>
      <c r="B2819" t="s">
        <v>895</v>
      </c>
      <c r="C2819" t="s">
        <v>647</v>
      </c>
      <c r="D2819" t="str">
        <f t="shared" ca="1" si="1500"/>
        <v>I119</v>
      </c>
      <c r="E2819">
        <f t="shared" ca="1" si="1482"/>
        <v>8</v>
      </c>
      <c r="F2819">
        <f t="shared" ca="1" si="1483"/>
        <v>10</v>
      </c>
      <c r="G2819" t="str">
        <f t="shared" ca="1" si="1498"/>
        <v>S12</v>
      </c>
      <c r="H2819" t="str">
        <f t="shared" ca="1" si="1499"/>
        <v>S120</v>
      </c>
      <c r="I2819">
        <f ca="1">VLOOKUP(D2819,PRC!$A$2:$B$21,2,0)*E2819</f>
        <v>760000</v>
      </c>
      <c r="J2819">
        <f t="shared" ca="1" si="1484"/>
        <v>645996</v>
      </c>
      <c r="K2819">
        <f ca="1">VLOOKUP(D2819,PRC!$A$1:$C$21,3,0)*E2819</f>
        <v>364800</v>
      </c>
      <c r="L2819">
        <f t="shared" ca="1" si="1485"/>
        <v>46000</v>
      </c>
      <c r="M2819">
        <f t="shared" ca="1" si="1486"/>
        <v>8000</v>
      </c>
      <c r="N2819">
        <f t="shared" ca="1" si="1487"/>
        <v>76000</v>
      </c>
      <c r="O2819">
        <f t="shared" ca="1" si="1488"/>
        <v>61000</v>
      </c>
      <c r="P2819">
        <f t="shared" ca="1" si="1503"/>
        <v>90196</v>
      </c>
      <c r="Q2819">
        <f ca="1">IF(P2819&gt;0,1,0)</f>
        <v>1</v>
      </c>
      <c r="R2819">
        <f t="shared" ca="1" si="1489"/>
        <v>15</v>
      </c>
      <c r="S2819">
        <f t="shared" ca="1" si="1490"/>
        <v>6</v>
      </c>
      <c r="T2819">
        <f t="shared" ca="1" si="1491"/>
        <v>1</v>
      </c>
      <c r="U2819">
        <f t="shared" ca="1" si="1492"/>
        <v>10</v>
      </c>
      <c r="V2819">
        <f t="shared" ca="1" si="1493"/>
        <v>8</v>
      </c>
      <c r="X2819">
        <f t="shared" si="1495"/>
        <v>2819</v>
      </c>
      <c r="Y2819">
        <f t="shared" si="1496"/>
        <v>2452</v>
      </c>
      <c r="Z2819">
        <f t="shared" si="1497"/>
        <v>2453</v>
      </c>
      <c r="AA2819">
        <f t="shared" si="1494"/>
        <v>2951</v>
      </c>
      <c r="AB2819">
        <f t="shared" ref="AB2819:AB2882" si="1505">COUNTIF(AM$2:AM$100100,AM2819)</f>
        <v>500</v>
      </c>
      <c r="AM2819" t="str">
        <f t="shared" ref="AM2819:AM2882" si="1506">A2819&amp;C2819</f>
        <v>201903LP</v>
      </c>
      <c r="AN2819">
        <f t="shared" ca="1" si="1501"/>
        <v>15.000526315789475</v>
      </c>
      <c r="AO2819">
        <f t="shared" ca="1" si="1502"/>
        <v>6.0526315789473681</v>
      </c>
      <c r="AP2819">
        <f t="shared" ca="1" si="1479"/>
        <v>1.0526315789473684</v>
      </c>
      <c r="AQ2819">
        <f t="shared" ca="1" si="1480"/>
        <v>10</v>
      </c>
      <c r="AR2819">
        <f t="shared" ca="1" si="1481"/>
        <v>8.026315789473685</v>
      </c>
      <c r="AS2819">
        <f ca="1">P2819/J2819</f>
        <v>0.13962315556133476</v>
      </c>
    </row>
    <row r="2820" spans="1:45" x14ac:dyDescent="0.4">
      <c r="A2820">
        <f t="shared" si="1504"/>
        <v>201903</v>
      </c>
      <c r="B2820" t="s">
        <v>896</v>
      </c>
      <c r="C2820" t="s">
        <v>647</v>
      </c>
      <c r="D2820" t="str">
        <f t="shared" ca="1" si="1500"/>
        <v>I115</v>
      </c>
      <c r="E2820">
        <f t="shared" ca="1" si="1482"/>
        <v>8</v>
      </c>
      <c r="F2820">
        <f t="shared" ca="1" si="1483"/>
        <v>15</v>
      </c>
      <c r="G2820" t="str">
        <f t="shared" ca="1" si="1498"/>
        <v>S11</v>
      </c>
      <c r="H2820" t="str">
        <f t="shared" ca="1" si="1499"/>
        <v>S110</v>
      </c>
      <c r="I2820">
        <f ca="1">VLOOKUP(D2820,PRC!$A$2:$B$21,2,0)*E2820</f>
        <v>40000</v>
      </c>
      <c r="J2820">
        <f t="shared" ca="1" si="1484"/>
        <v>35996</v>
      </c>
      <c r="K2820">
        <f ca="1">VLOOKUP(D2820,PRC!$A$1:$C$21,3,0)*E2820</f>
        <v>19200</v>
      </c>
      <c r="L2820">
        <f t="shared" ca="1" si="1485"/>
        <v>3000</v>
      </c>
      <c r="M2820">
        <f t="shared" ca="1" si="1486"/>
        <v>1000</v>
      </c>
      <c r="N2820">
        <f t="shared" ca="1" si="1487"/>
        <v>6000</v>
      </c>
      <c r="O2820">
        <f t="shared" ca="1" si="1488"/>
        <v>2000</v>
      </c>
      <c r="P2820">
        <f t="shared" ca="1" si="1503"/>
        <v>4796</v>
      </c>
      <c r="Q2820">
        <f ca="1">IF(P2820&gt;0,1,0)</f>
        <v>1</v>
      </c>
      <c r="R2820">
        <f t="shared" ca="1" si="1489"/>
        <v>10</v>
      </c>
      <c r="S2820">
        <f t="shared" ca="1" si="1490"/>
        <v>7</v>
      </c>
      <c r="T2820">
        <f t="shared" ca="1" si="1491"/>
        <v>3</v>
      </c>
      <c r="U2820">
        <f t="shared" ca="1" si="1492"/>
        <v>16</v>
      </c>
      <c r="V2820">
        <f t="shared" ca="1" si="1493"/>
        <v>5</v>
      </c>
      <c r="X2820">
        <f t="shared" si="1495"/>
        <v>2820</v>
      </c>
      <c r="Y2820">
        <f t="shared" si="1496"/>
        <v>2452</v>
      </c>
      <c r="Z2820">
        <f t="shared" si="1497"/>
        <v>2453</v>
      </c>
      <c r="AA2820">
        <f t="shared" si="1494"/>
        <v>2951</v>
      </c>
      <c r="AB2820">
        <f t="shared" si="1505"/>
        <v>500</v>
      </c>
      <c r="AM2820" t="str">
        <f t="shared" si="1506"/>
        <v>201903LP</v>
      </c>
      <c r="AN2820">
        <f t="shared" ca="1" si="1501"/>
        <v>10.009999999999996</v>
      </c>
      <c r="AO2820">
        <f t="shared" ca="1" si="1502"/>
        <v>7.5</v>
      </c>
      <c r="AP2820">
        <f t="shared" ca="1" si="1479"/>
        <v>2.5</v>
      </c>
      <c r="AQ2820">
        <f t="shared" ca="1" si="1480"/>
        <v>15</v>
      </c>
      <c r="AR2820">
        <f t="shared" ca="1" si="1481"/>
        <v>5</v>
      </c>
      <c r="AS2820">
        <f ca="1">P2820/J2820</f>
        <v>0.13323702633625958</v>
      </c>
    </row>
    <row r="2821" spans="1:45" x14ac:dyDescent="0.4">
      <c r="A2821">
        <f t="shared" si="1504"/>
        <v>201903</v>
      </c>
      <c r="B2821" t="s">
        <v>897</v>
      </c>
      <c r="C2821" t="s">
        <v>647</v>
      </c>
      <c r="D2821" t="str">
        <f t="shared" ca="1" si="1500"/>
        <v>I116</v>
      </c>
      <c r="E2821">
        <f t="shared" ca="1" si="1482"/>
        <v>10</v>
      </c>
      <c r="F2821">
        <f t="shared" ca="1" si="1483"/>
        <v>10</v>
      </c>
      <c r="G2821" t="str">
        <f t="shared" ca="1" si="1498"/>
        <v>S11</v>
      </c>
      <c r="H2821" t="str">
        <f t="shared" ca="1" si="1499"/>
        <v>S119</v>
      </c>
      <c r="I2821">
        <f ca="1">VLOOKUP(D2821,PRC!$A$2:$B$21,2,0)*E2821</f>
        <v>14600000</v>
      </c>
      <c r="J2821">
        <f t="shared" ca="1" si="1484"/>
        <v>12993996</v>
      </c>
      <c r="K2821">
        <f ca="1">VLOOKUP(D2821,PRC!$A$1:$C$21,3,0)*E2821</f>
        <v>8760000</v>
      </c>
      <c r="L2821">
        <f t="shared" ca="1" si="1485"/>
        <v>1022000</v>
      </c>
      <c r="M2821">
        <f t="shared" ca="1" si="1486"/>
        <v>146000</v>
      </c>
      <c r="N2821">
        <f t="shared" ca="1" si="1487"/>
        <v>2190000</v>
      </c>
      <c r="O2821">
        <f t="shared" ca="1" si="1488"/>
        <v>1460000</v>
      </c>
      <c r="P2821">
        <f t="shared" ca="1" si="1503"/>
        <v>-584004</v>
      </c>
      <c r="Q2821">
        <f ca="1">IF(P2821&gt;0,1,0)</f>
        <v>0</v>
      </c>
      <c r="R2821">
        <f t="shared" ca="1" si="1489"/>
        <v>11</v>
      </c>
      <c r="S2821">
        <f t="shared" ca="1" si="1490"/>
        <v>7</v>
      </c>
      <c r="T2821">
        <f t="shared" ca="1" si="1491"/>
        <v>1</v>
      </c>
      <c r="U2821">
        <f t="shared" ca="1" si="1492"/>
        <v>15</v>
      </c>
      <c r="V2821">
        <f t="shared" ca="1" si="1493"/>
        <v>10</v>
      </c>
      <c r="X2821">
        <f t="shared" si="1495"/>
        <v>2821</v>
      </c>
      <c r="Y2821">
        <f t="shared" si="1496"/>
        <v>2452</v>
      </c>
      <c r="Z2821">
        <f t="shared" si="1497"/>
        <v>2453</v>
      </c>
      <c r="AA2821">
        <f t="shared" si="1494"/>
        <v>2951</v>
      </c>
      <c r="AB2821">
        <f t="shared" si="1505"/>
        <v>500</v>
      </c>
      <c r="AM2821" t="str">
        <f t="shared" si="1506"/>
        <v>201903LP</v>
      </c>
      <c r="AN2821">
        <f t="shared" ca="1" si="1501"/>
        <v>11.00002739726027</v>
      </c>
      <c r="AO2821">
        <f t="shared" ca="1" si="1502"/>
        <v>7.0000000000000009</v>
      </c>
      <c r="AP2821">
        <f t="shared" ca="1" si="1479"/>
        <v>1</v>
      </c>
      <c r="AQ2821">
        <f t="shared" ca="1" si="1480"/>
        <v>15</v>
      </c>
      <c r="AR2821">
        <f t="shared" ca="1" si="1481"/>
        <v>10</v>
      </c>
      <c r="AS2821">
        <f ca="1">P2821/J2821</f>
        <v>-4.4944141894456488E-2</v>
      </c>
    </row>
    <row r="2822" spans="1:45" x14ac:dyDescent="0.4">
      <c r="A2822">
        <f t="shared" si="1504"/>
        <v>201903</v>
      </c>
      <c r="B2822" t="s">
        <v>898</v>
      </c>
      <c r="C2822" t="s">
        <v>647</v>
      </c>
      <c r="D2822" t="str">
        <f t="shared" ca="1" si="1500"/>
        <v>I113</v>
      </c>
      <c r="E2822">
        <f t="shared" ca="1" si="1482"/>
        <v>10</v>
      </c>
      <c r="F2822">
        <f t="shared" ca="1" si="1483"/>
        <v>10</v>
      </c>
      <c r="G2822" t="str">
        <f t="shared" ca="1" si="1498"/>
        <v>S10</v>
      </c>
      <c r="H2822" t="str">
        <f t="shared" ca="1" si="1499"/>
        <v>S103</v>
      </c>
      <c r="I2822">
        <f ca="1">VLOOKUP(D2822,PRC!$A$2:$B$21,2,0)*E2822</f>
        <v>6700000</v>
      </c>
      <c r="J2822">
        <f t="shared" ca="1" si="1484"/>
        <v>5895996</v>
      </c>
      <c r="K2822">
        <f ca="1">VLOOKUP(D2822,PRC!$A$1:$C$21,3,0)*E2822</f>
        <v>3015000</v>
      </c>
      <c r="L2822">
        <f t="shared" ca="1" si="1485"/>
        <v>603000</v>
      </c>
      <c r="M2822">
        <f t="shared" ca="1" si="1486"/>
        <v>67000</v>
      </c>
      <c r="N2822">
        <f t="shared" ca="1" si="1487"/>
        <v>1005000</v>
      </c>
      <c r="O2822">
        <f t="shared" ca="1" si="1488"/>
        <v>335000</v>
      </c>
      <c r="P2822">
        <f t="shared" ca="1" si="1503"/>
        <v>870996</v>
      </c>
      <c r="Q2822">
        <f ca="1">IF(P2822&gt;0,1,0)</f>
        <v>1</v>
      </c>
      <c r="R2822">
        <f t="shared" ca="1" si="1489"/>
        <v>12</v>
      </c>
      <c r="S2822">
        <f t="shared" ca="1" si="1490"/>
        <v>9</v>
      </c>
      <c r="T2822">
        <f t="shared" ca="1" si="1491"/>
        <v>1</v>
      </c>
      <c r="U2822">
        <f t="shared" ca="1" si="1492"/>
        <v>15</v>
      </c>
      <c r="V2822">
        <f t="shared" ca="1" si="1493"/>
        <v>5</v>
      </c>
      <c r="X2822">
        <f t="shared" si="1495"/>
        <v>2822</v>
      </c>
      <c r="Y2822">
        <f t="shared" si="1496"/>
        <v>2452</v>
      </c>
      <c r="Z2822">
        <f t="shared" si="1497"/>
        <v>2453</v>
      </c>
      <c r="AA2822">
        <f t="shared" si="1494"/>
        <v>2951</v>
      </c>
      <c r="AB2822">
        <f t="shared" si="1505"/>
        <v>500</v>
      </c>
      <c r="AM2822" t="str">
        <f t="shared" si="1506"/>
        <v>201903LP</v>
      </c>
      <c r="AN2822">
        <f t="shared" ca="1" si="1501"/>
        <v>12.000059701492539</v>
      </c>
      <c r="AO2822">
        <f t="shared" ca="1" si="1502"/>
        <v>9</v>
      </c>
      <c r="AP2822">
        <f t="shared" ca="1" si="1479"/>
        <v>1</v>
      </c>
      <c r="AQ2822">
        <f t="shared" ca="1" si="1480"/>
        <v>15</v>
      </c>
      <c r="AR2822">
        <f t="shared" ca="1" si="1481"/>
        <v>5</v>
      </c>
      <c r="AS2822">
        <f ca="1">P2822/J2822</f>
        <v>0.14772669452285925</v>
      </c>
    </row>
    <row r="2823" spans="1:45" x14ac:dyDescent="0.4">
      <c r="A2823">
        <f t="shared" si="1504"/>
        <v>201903</v>
      </c>
      <c r="B2823" t="s">
        <v>899</v>
      </c>
      <c r="C2823" t="s">
        <v>647</v>
      </c>
      <c r="D2823" t="str">
        <f t="shared" ca="1" si="1500"/>
        <v>I104</v>
      </c>
      <c r="E2823">
        <f t="shared" ca="1" si="1482"/>
        <v>9</v>
      </c>
      <c r="F2823">
        <f t="shared" ca="1" si="1483"/>
        <v>12</v>
      </c>
      <c r="G2823" t="str">
        <f t="shared" ca="1" si="1498"/>
        <v>S10</v>
      </c>
      <c r="H2823" t="str">
        <f t="shared" ca="1" si="1499"/>
        <v>S102</v>
      </c>
      <c r="I2823">
        <f ca="1">VLOOKUP(D2823,PRC!$A$2:$B$21,2,0)*E2823</f>
        <v>630000</v>
      </c>
      <c r="J2823">
        <f t="shared" ca="1" si="1484"/>
        <v>566996</v>
      </c>
      <c r="K2823">
        <f ca="1">VLOOKUP(D2823,PRC!$A$1:$C$21,3,0)*E2823</f>
        <v>264600</v>
      </c>
      <c r="L2823">
        <f t="shared" ca="1" si="1485"/>
        <v>50000</v>
      </c>
      <c r="M2823">
        <f t="shared" ca="1" si="1486"/>
        <v>19000</v>
      </c>
      <c r="N2823">
        <f t="shared" ca="1" si="1487"/>
        <v>101000</v>
      </c>
      <c r="O2823">
        <f t="shared" ca="1" si="1488"/>
        <v>38000</v>
      </c>
      <c r="P2823">
        <f t="shared" ca="1" si="1503"/>
        <v>94396</v>
      </c>
      <c r="Q2823">
        <f ca="1">IF(P2823&gt;0,1,0)</f>
        <v>1</v>
      </c>
      <c r="R2823">
        <f t="shared" ca="1" si="1489"/>
        <v>10</v>
      </c>
      <c r="S2823">
        <f t="shared" ca="1" si="1490"/>
        <v>8</v>
      </c>
      <c r="T2823">
        <f t="shared" ca="1" si="1491"/>
        <v>3</v>
      </c>
      <c r="U2823">
        <f t="shared" ca="1" si="1492"/>
        <v>16</v>
      </c>
      <c r="V2823">
        <f t="shared" ca="1" si="1493"/>
        <v>6</v>
      </c>
      <c r="X2823">
        <f t="shared" si="1495"/>
        <v>2823</v>
      </c>
      <c r="Y2823">
        <f t="shared" si="1496"/>
        <v>2452</v>
      </c>
      <c r="Z2823">
        <f t="shared" si="1497"/>
        <v>2453</v>
      </c>
      <c r="AA2823">
        <f t="shared" si="1494"/>
        <v>2951</v>
      </c>
      <c r="AB2823">
        <f t="shared" si="1505"/>
        <v>500</v>
      </c>
      <c r="AM2823" t="str">
        <f t="shared" si="1506"/>
        <v>201903LP</v>
      </c>
      <c r="AN2823">
        <f t="shared" ca="1" si="1501"/>
        <v>10.000634920634921</v>
      </c>
      <c r="AO2823">
        <f t="shared" ca="1" si="1502"/>
        <v>7.9365079365079358</v>
      </c>
      <c r="AP2823">
        <f t="shared" ca="1" si="1479"/>
        <v>3.0158730158730158</v>
      </c>
      <c r="AQ2823">
        <f t="shared" ca="1" si="1480"/>
        <v>16.031746031746032</v>
      </c>
      <c r="AR2823">
        <f t="shared" ca="1" si="1481"/>
        <v>6.0317460317460316</v>
      </c>
      <c r="AS2823">
        <f ca="1">P2823/J2823</f>
        <v>0.16648441964317209</v>
      </c>
    </row>
    <row r="2824" spans="1:45" x14ac:dyDescent="0.4">
      <c r="A2824">
        <f t="shared" si="1504"/>
        <v>201903</v>
      </c>
      <c r="B2824" t="s">
        <v>900</v>
      </c>
      <c r="C2824" t="s">
        <v>647</v>
      </c>
      <c r="D2824" t="str">
        <f t="shared" ca="1" si="1500"/>
        <v>I120</v>
      </c>
      <c r="E2824">
        <f t="shared" ca="1" si="1482"/>
        <v>8</v>
      </c>
      <c r="F2824">
        <f t="shared" ca="1" si="1483"/>
        <v>15</v>
      </c>
      <c r="G2824" t="str">
        <f t="shared" ca="1" si="1498"/>
        <v>S10</v>
      </c>
      <c r="H2824" t="str">
        <f t="shared" ca="1" si="1499"/>
        <v>S102</v>
      </c>
      <c r="I2824">
        <f ca="1">VLOOKUP(D2824,PRC!$A$2:$B$21,2,0)*E2824</f>
        <v>34400000</v>
      </c>
      <c r="J2824">
        <f t="shared" ca="1" si="1484"/>
        <v>29583996</v>
      </c>
      <c r="K2824">
        <f ca="1">VLOOKUP(D2824,PRC!$A$1:$C$21,3,0)*E2824</f>
        <v>15480000</v>
      </c>
      <c r="L2824">
        <f t="shared" ca="1" si="1485"/>
        <v>2752000</v>
      </c>
      <c r="M2824">
        <f t="shared" ca="1" si="1486"/>
        <v>688000</v>
      </c>
      <c r="N2824">
        <f t="shared" ca="1" si="1487"/>
        <v>3440000</v>
      </c>
      <c r="O2824">
        <f t="shared" ca="1" si="1488"/>
        <v>3096000</v>
      </c>
      <c r="P2824">
        <f t="shared" ca="1" si="1503"/>
        <v>4127996</v>
      </c>
      <c r="Q2824">
        <f ca="1">IF(P2824&gt;0,1,0)</f>
        <v>1</v>
      </c>
      <c r="R2824">
        <f t="shared" ca="1" si="1489"/>
        <v>14</v>
      </c>
      <c r="S2824">
        <f t="shared" ca="1" si="1490"/>
        <v>8</v>
      </c>
      <c r="T2824">
        <f t="shared" ca="1" si="1491"/>
        <v>2</v>
      </c>
      <c r="U2824">
        <f t="shared" ca="1" si="1492"/>
        <v>10</v>
      </c>
      <c r="V2824">
        <f t="shared" ca="1" si="1493"/>
        <v>9</v>
      </c>
      <c r="X2824">
        <f t="shared" si="1495"/>
        <v>2824</v>
      </c>
      <c r="Y2824">
        <f t="shared" si="1496"/>
        <v>2452</v>
      </c>
      <c r="Z2824">
        <f t="shared" si="1497"/>
        <v>2453</v>
      </c>
      <c r="AA2824">
        <f t="shared" si="1494"/>
        <v>2951</v>
      </c>
      <c r="AB2824">
        <f t="shared" si="1505"/>
        <v>500</v>
      </c>
      <c r="AM2824" t="str">
        <f t="shared" si="1506"/>
        <v>201903LP</v>
      </c>
      <c r="AN2824">
        <f t="shared" ca="1" si="1501"/>
        <v>14.000011627906972</v>
      </c>
      <c r="AO2824">
        <f t="shared" ca="1" si="1502"/>
        <v>8</v>
      </c>
      <c r="AP2824">
        <f t="shared" ref="AP2824:AP2887" ca="1" si="1507">M2824/$I2824*100</f>
        <v>2</v>
      </c>
      <c r="AQ2824">
        <f t="shared" ref="AQ2824:AQ2887" ca="1" si="1508">N2824/$I2824*100</f>
        <v>10</v>
      </c>
      <c r="AR2824">
        <f t="shared" ref="AR2824:AR2887" ca="1" si="1509">O2824/$I2824*100</f>
        <v>9</v>
      </c>
      <c r="AS2824">
        <f ca="1">P2824/J2824</f>
        <v>0.1395347673789572</v>
      </c>
    </row>
    <row r="2825" spans="1:45" x14ac:dyDescent="0.4">
      <c r="A2825">
        <f t="shared" si="1504"/>
        <v>201903</v>
      </c>
      <c r="B2825" t="s">
        <v>901</v>
      </c>
      <c r="C2825" t="s">
        <v>647</v>
      </c>
      <c r="D2825" t="str">
        <f t="shared" ca="1" si="1500"/>
        <v>I105</v>
      </c>
      <c r="E2825">
        <f t="shared" ca="1" si="1482"/>
        <v>10</v>
      </c>
      <c r="F2825">
        <f t="shared" ca="1" si="1483"/>
        <v>12</v>
      </c>
      <c r="G2825" t="str">
        <f t="shared" ca="1" si="1498"/>
        <v>S10</v>
      </c>
      <c r="H2825" t="str">
        <f t="shared" ca="1" si="1499"/>
        <v>S104</v>
      </c>
      <c r="I2825">
        <f ca="1">VLOOKUP(D2825,PRC!$A$2:$B$21,2,0)*E2825</f>
        <v>1000000</v>
      </c>
      <c r="J2825">
        <f t="shared" ca="1" si="1484"/>
        <v>849996</v>
      </c>
      <c r="K2825">
        <f ca="1">VLOOKUP(D2825,PRC!$A$1:$C$21,3,0)*E2825</f>
        <v>590000</v>
      </c>
      <c r="L2825">
        <f t="shared" ca="1" si="1485"/>
        <v>60000</v>
      </c>
      <c r="M2825">
        <f t="shared" ca="1" si="1486"/>
        <v>30000</v>
      </c>
      <c r="N2825">
        <f t="shared" ca="1" si="1487"/>
        <v>110000</v>
      </c>
      <c r="O2825">
        <f t="shared" ca="1" si="1488"/>
        <v>70000</v>
      </c>
      <c r="P2825">
        <f t="shared" ca="1" si="1503"/>
        <v>-10004</v>
      </c>
      <c r="Q2825">
        <f ca="1">IF(P2825&gt;0,1,0)</f>
        <v>0</v>
      </c>
      <c r="R2825">
        <f t="shared" ca="1" si="1489"/>
        <v>15</v>
      </c>
      <c r="S2825">
        <f t="shared" ca="1" si="1490"/>
        <v>6</v>
      </c>
      <c r="T2825">
        <f t="shared" ca="1" si="1491"/>
        <v>3</v>
      </c>
      <c r="U2825">
        <f t="shared" ca="1" si="1492"/>
        <v>11</v>
      </c>
      <c r="V2825">
        <f t="shared" ca="1" si="1493"/>
        <v>7</v>
      </c>
      <c r="X2825">
        <f t="shared" si="1495"/>
        <v>2825</v>
      </c>
      <c r="Y2825">
        <f t="shared" si="1496"/>
        <v>2452</v>
      </c>
      <c r="Z2825">
        <f t="shared" si="1497"/>
        <v>2453</v>
      </c>
      <c r="AA2825">
        <f t="shared" si="1494"/>
        <v>2951</v>
      </c>
      <c r="AB2825">
        <f t="shared" si="1505"/>
        <v>500</v>
      </c>
      <c r="AM2825" t="str">
        <f t="shared" si="1506"/>
        <v>201903LP</v>
      </c>
      <c r="AN2825">
        <f t="shared" ca="1" si="1501"/>
        <v>15.000400000000003</v>
      </c>
      <c r="AO2825">
        <f t="shared" ca="1" si="1502"/>
        <v>6</v>
      </c>
      <c r="AP2825">
        <f t="shared" ca="1" si="1507"/>
        <v>3</v>
      </c>
      <c r="AQ2825">
        <f t="shared" ca="1" si="1508"/>
        <v>11</v>
      </c>
      <c r="AR2825">
        <f t="shared" ca="1" si="1509"/>
        <v>7.0000000000000009</v>
      </c>
      <c r="AS2825">
        <f ca="1">P2825/J2825</f>
        <v>-1.1769467150433649E-2</v>
      </c>
    </row>
    <row r="2826" spans="1:45" x14ac:dyDescent="0.4">
      <c r="A2826">
        <f t="shared" si="1504"/>
        <v>201903</v>
      </c>
      <c r="B2826" t="s">
        <v>902</v>
      </c>
      <c r="C2826" t="s">
        <v>647</v>
      </c>
      <c r="D2826" t="str">
        <f t="shared" ca="1" si="1500"/>
        <v>I112</v>
      </c>
      <c r="E2826">
        <f t="shared" ca="1" si="1482"/>
        <v>10</v>
      </c>
      <c r="F2826">
        <f t="shared" ca="1" si="1483"/>
        <v>12</v>
      </c>
      <c r="G2826" t="str">
        <f t="shared" ca="1" si="1498"/>
        <v>S10</v>
      </c>
      <c r="H2826" t="str">
        <f t="shared" ca="1" si="1499"/>
        <v>S103</v>
      </c>
      <c r="I2826">
        <f ca="1">VLOOKUP(D2826,PRC!$A$2:$B$21,2,0)*E2826</f>
        <v>650000</v>
      </c>
      <c r="J2826">
        <f t="shared" ca="1" si="1484"/>
        <v>584996</v>
      </c>
      <c r="K2826">
        <f ca="1">VLOOKUP(D2826,PRC!$A$1:$C$21,3,0)*E2826</f>
        <v>325000</v>
      </c>
      <c r="L2826">
        <f t="shared" ca="1" si="1485"/>
        <v>65000</v>
      </c>
      <c r="M2826">
        <f t="shared" ca="1" si="1486"/>
        <v>7000</v>
      </c>
      <c r="N2826">
        <f t="shared" ca="1" si="1487"/>
        <v>117000</v>
      </c>
      <c r="O2826">
        <f t="shared" ca="1" si="1488"/>
        <v>46000</v>
      </c>
      <c r="P2826">
        <f t="shared" ca="1" si="1503"/>
        <v>24996</v>
      </c>
      <c r="Q2826">
        <f ca="1">IF(P2826&gt;0,1,0)</f>
        <v>1</v>
      </c>
      <c r="R2826">
        <f t="shared" ca="1" si="1489"/>
        <v>10</v>
      </c>
      <c r="S2826">
        <f t="shared" ca="1" si="1490"/>
        <v>10</v>
      </c>
      <c r="T2826">
        <f t="shared" ca="1" si="1491"/>
        <v>1</v>
      </c>
      <c r="U2826">
        <f t="shared" ca="1" si="1492"/>
        <v>18</v>
      </c>
      <c r="V2826">
        <f t="shared" ca="1" si="1493"/>
        <v>7</v>
      </c>
      <c r="X2826">
        <f t="shared" si="1495"/>
        <v>2826</v>
      </c>
      <c r="Y2826">
        <f t="shared" si="1496"/>
        <v>2452</v>
      </c>
      <c r="Z2826">
        <f t="shared" si="1497"/>
        <v>2453</v>
      </c>
      <c r="AA2826">
        <f t="shared" si="1494"/>
        <v>2951</v>
      </c>
      <c r="AB2826">
        <f t="shared" si="1505"/>
        <v>500</v>
      </c>
      <c r="AM2826" t="str">
        <f t="shared" si="1506"/>
        <v>201903LP</v>
      </c>
      <c r="AN2826">
        <f t="shared" ca="1" si="1501"/>
        <v>10.000615384615386</v>
      </c>
      <c r="AO2826">
        <f t="shared" ca="1" si="1502"/>
        <v>10</v>
      </c>
      <c r="AP2826">
        <f t="shared" ca="1" si="1507"/>
        <v>1.0769230769230769</v>
      </c>
      <c r="AQ2826">
        <f t="shared" ca="1" si="1508"/>
        <v>18</v>
      </c>
      <c r="AR2826">
        <f t="shared" ca="1" si="1509"/>
        <v>7.0769230769230766</v>
      </c>
      <c r="AS2826">
        <f ca="1">P2826/J2826</f>
        <v>4.2728497288870348E-2</v>
      </c>
    </row>
    <row r="2827" spans="1:45" x14ac:dyDescent="0.4">
      <c r="A2827">
        <f t="shared" si="1504"/>
        <v>201903</v>
      </c>
      <c r="B2827" t="s">
        <v>903</v>
      </c>
      <c r="C2827" t="s">
        <v>647</v>
      </c>
      <c r="D2827" t="str">
        <f t="shared" ca="1" si="1500"/>
        <v>I110</v>
      </c>
      <c r="E2827">
        <f t="shared" ca="1" si="1482"/>
        <v>8</v>
      </c>
      <c r="F2827">
        <f t="shared" ca="1" si="1483"/>
        <v>11</v>
      </c>
      <c r="G2827" t="str">
        <f t="shared" ca="1" si="1498"/>
        <v>S11</v>
      </c>
      <c r="H2827" t="str">
        <f t="shared" ca="1" si="1499"/>
        <v>S117</v>
      </c>
      <c r="I2827">
        <f ca="1">VLOOKUP(D2827,PRC!$A$2:$B$21,2,0)*E2827</f>
        <v>2400000</v>
      </c>
      <c r="J2827">
        <f t="shared" ca="1" si="1484"/>
        <v>2111996</v>
      </c>
      <c r="K2827">
        <f ca="1">VLOOKUP(D2827,PRC!$A$1:$C$21,3,0)*E2827</f>
        <v>1104000</v>
      </c>
      <c r="L2827">
        <f t="shared" ca="1" si="1485"/>
        <v>240000</v>
      </c>
      <c r="M2827">
        <f t="shared" ca="1" si="1486"/>
        <v>72000</v>
      </c>
      <c r="N2827">
        <f t="shared" ca="1" si="1487"/>
        <v>480000</v>
      </c>
      <c r="O2827">
        <f t="shared" ca="1" si="1488"/>
        <v>168000</v>
      </c>
      <c r="P2827">
        <f t="shared" ca="1" si="1503"/>
        <v>47996</v>
      </c>
      <c r="Q2827">
        <f ca="1">IF(P2827&gt;0,1,0)</f>
        <v>1</v>
      </c>
      <c r="R2827">
        <f t="shared" ca="1" si="1489"/>
        <v>12</v>
      </c>
      <c r="S2827">
        <f t="shared" ca="1" si="1490"/>
        <v>10</v>
      </c>
      <c r="T2827">
        <f t="shared" ca="1" si="1491"/>
        <v>3</v>
      </c>
      <c r="U2827">
        <f t="shared" ca="1" si="1492"/>
        <v>20</v>
      </c>
      <c r="V2827">
        <f t="shared" ca="1" si="1493"/>
        <v>7</v>
      </c>
      <c r="X2827">
        <f t="shared" si="1495"/>
        <v>2827</v>
      </c>
      <c r="Y2827">
        <f t="shared" si="1496"/>
        <v>2452</v>
      </c>
      <c r="Z2827">
        <f t="shared" si="1497"/>
        <v>2453</v>
      </c>
      <c r="AA2827">
        <f t="shared" si="1494"/>
        <v>2951</v>
      </c>
      <c r="AB2827">
        <f t="shared" si="1505"/>
        <v>500</v>
      </c>
      <c r="AM2827" t="str">
        <f t="shared" si="1506"/>
        <v>201903LP</v>
      </c>
      <c r="AN2827">
        <f t="shared" ca="1" si="1501"/>
        <v>12.000166666666667</v>
      </c>
      <c r="AO2827">
        <f t="shared" ca="1" si="1502"/>
        <v>10</v>
      </c>
      <c r="AP2827">
        <f t="shared" ca="1" si="1507"/>
        <v>3</v>
      </c>
      <c r="AQ2827">
        <f t="shared" ca="1" si="1508"/>
        <v>20</v>
      </c>
      <c r="AR2827">
        <f t="shared" ca="1" si="1509"/>
        <v>7.0000000000000009</v>
      </c>
      <c r="AS2827">
        <f ca="1">P2827/J2827</f>
        <v>2.2725421828450432E-2</v>
      </c>
    </row>
    <row r="2828" spans="1:45" x14ac:dyDescent="0.4">
      <c r="A2828">
        <f t="shared" si="1504"/>
        <v>201903</v>
      </c>
      <c r="B2828" t="s">
        <v>904</v>
      </c>
      <c r="C2828" t="s">
        <v>647</v>
      </c>
      <c r="D2828" t="str">
        <f t="shared" ca="1" si="1500"/>
        <v>I108</v>
      </c>
      <c r="E2828">
        <f t="shared" ca="1" si="1482"/>
        <v>9</v>
      </c>
      <c r="F2828">
        <f t="shared" ca="1" si="1483"/>
        <v>14</v>
      </c>
      <c r="G2828" t="str">
        <f t="shared" ca="1" si="1498"/>
        <v>S11</v>
      </c>
      <c r="H2828" t="str">
        <f t="shared" ca="1" si="1499"/>
        <v>S119</v>
      </c>
      <c r="I2828">
        <f ca="1">VLOOKUP(D2828,PRC!$A$2:$B$21,2,0)*E2828</f>
        <v>360000</v>
      </c>
      <c r="J2828">
        <f t="shared" ca="1" si="1484"/>
        <v>323996</v>
      </c>
      <c r="K2828">
        <f ca="1">VLOOKUP(D2828,PRC!$A$1:$C$21,3,0)*E2828</f>
        <v>165600</v>
      </c>
      <c r="L2828">
        <f t="shared" ca="1" si="1485"/>
        <v>25000</v>
      </c>
      <c r="M2828">
        <f t="shared" ca="1" si="1486"/>
        <v>4000</v>
      </c>
      <c r="N2828">
        <f t="shared" ca="1" si="1487"/>
        <v>65000</v>
      </c>
      <c r="O2828">
        <f t="shared" ca="1" si="1488"/>
        <v>32000</v>
      </c>
      <c r="P2828">
        <f t="shared" ca="1" si="1503"/>
        <v>32396</v>
      </c>
      <c r="Q2828">
        <f ca="1">IF(P2828&gt;0,1,0)</f>
        <v>1</v>
      </c>
      <c r="R2828">
        <f t="shared" ca="1" si="1489"/>
        <v>10</v>
      </c>
      <c r="S2828">
        <f t="shared" ca="1" si="1490"/>
        <v>7</v>
      </c>
      <c r="T2828">
        <f t="shared" ca="1" si="1491"/>
        <v>1</v>
      </c>
      <c r="U2828">
        <f t="shared" ca="1" si="1492"/>
        <v>18</v>
      </c>
      <c r="V2828">
        <f t="shared" ca="1" si="1493"/>
        <v>9</v>
      </c>
      <c r="X2828">
        <f t="shared" si="1495"/>
        <v>2828</v>
      </c>
      <c r="Y2828">
        <f t="shared" si="1496"/>
        <v>2452</v>
      </c>
      <c r="Z2828">
        <f t="shared" si="1497"/>
        <v>2453</v>
      </c>
      <c r="AA2828">
        <f t="shared" si="1494"/>
        <v>2951</v>
      </c>
      <c r="AB2828">
        <f t="shared" si="1505"/>
        <v>500</v>
      </c>
      <c r="AM2828" t="str">
        <f t="shared" si="1506"/>
        <v>201903LP</v>
      </c>
      <c r="AN2828">
        <f t="shared" ca="1" si="1501"/>
        <v>10.001111111111117</v>
      </c>
      <c r="AO2828">
        <f t="shared" ca="1" si="1502"/>
        <v>6.9444444444444446</v>
      </c>
      <c r="AP2828">
        <f t="shared" ca="1" si="1507"/>
        <v>1.1111111111111112</v>
      </c>
      <c r="AQ2828">
        <f t="shared" ca="1" si="1508"/>
        <v>18.055555555555554</v>
      </c>
      <c r="AR2828">
        <f t="shared" ca="1" si="1509"/>
        <v>8.8888888888888893</v>
      </c>
      <c r="AS2828">
        <f ca="1">P2828/J2828</f>
        <v>9.9988888751712982E-2</v>
      </c>
    </row>
    <row r="2829" spans="1:45" x14ac:dyDescent="0.4">
      <c r="A2829">
        <f t="shared" si="1504"/>
        <v>201903</v>
      </c>
      <c r="B2829" t="s">
        <v>905</v>
      </c>
      <c r="C2829" t="s">
        <v>647</v>
      </c>
      <c r="D2829" t="str">
        <f t="shared" ca="1" si="1500"/>
        <v>I120</v>
      </c>
      <c r="E2829">
        <f t="shared" ca="1" si="1482"/>
        <v>12</v>
      </c>
      <c r="F2829">
        <f t="shared" ca="1" si="1483"/>
        <v>13</v>
      </c>
      <c r="G2829" t="str">
        <f t="shared" ca="1" si="1498"/>
        <v>S10</v>
      </c>
      <c r="H2829" t="str">
        <f t="shared" ca="1" si="1499"/>
        <v>S103</v>
      </c>
      <c r="I2829">
        <f ca="1">VLOOKUP(D2829,PRC!$A$2:$B$21,2,0)*E2829</f>
        <v>51600000</v>
      </c>
      <c r="J2829">
        <f t="shared" ca="1" si="1484"/>
        <v>45407996</v>
      </c>
      <c r="K2829">
        <f ca="1">VLOOKUP(D2829,PRC!$A$1:$C$21,3,0)*E2829</f>
        <v>23220000</v>
      </c>
      <c r="L2829">
        <f t="shared" ca="1" si="1485"/>
        <v>4128000</v>
      </c>
      <c r="M2829">
        <f t="shared" ca="1" si="1486"/>
        <v>1548000</v>
      </c>
      <c r="N2829">
        <f t="shared" ca="1" si="1487"/>
        <v>9804000</v>
      </c>
      <c r="O2829">
        <f t="shared" ca="1" si="1488"/>
        <v>3612000</v>
      </c>
      <c r="P2829">
        <f t="shared" ca="1" si="1503"/>
        <v>3095996</v>
      </c>
      <c r="Q2829">
        <f ca="1">IF(P2829&gt;0,1,0)</f>
        <v>1</v>
      </c>
      <c r="R2829">
        <f t="shared" ca="1" si="1489"/>
        <v>12</v>
      </c>
      <c r="S2829">
        <f t="shared" ca="1" si="1490"/>
        <v>8</v>
      </c>
      <c r="T2829">
        <f t="shared" ca="1" si="1491"/>
        <v>3</v>
      </c>
      <c r="U2829">
        <f t="shared" ca="1" si="1492"/>
        <v>19</v>
      </c>
      <c r="V2829">
        <f t="shared" ca="1" si="1493"/>
        <v>7</v>
      </c>
      <c r="X2829">
        <f t="shared" si="1495"/>
        <v>2829</v>
      </c>
      <c r="Y2829">
        <f t="shared" si="1496"/>
        <v>2452</v>
      </c>
      <c r="Z2829">
        <f t="shared" si="1497"/>
        <v>2453</v>
      </c>
      <c r="AA2829">
        <f t="shared" si="1494"/>
        <v>2951</v>
      </c>
      <c r="AB2829">
        <f t="shared" si="1505"/>
        <v>500</v>
      </c>
      <c r="AM2829" t="str">
        <f t="shared" si="1506"/>
        <v>201903LP</v>
      </c>
      <c r="AN2829">
        <f t="shared" ca="1" si="1501"/>
        <v>12.00000775193798</v>
      </c>
      <c r="AO2829">
        <f t="shared" ca="1" si="1502"/>
        <v>8</v>
      </c>
      <c r="AP2829">
        <f t="shared" ca="1" si="1507"/>
        <v>3</v>
      </c>
      <c r="AQ2829">
        <f t="shared" ca="1" si="1508"/>
        <v>19</v>
      </c>
      <c r="AR2829">
        <f t="shared" ca="1" si="1509"/>
        <v>7.0000000000000009</v>
      </c>
      <c r="AS2829">
        <f ca="1">P2829/J2829</f>
        <v>6.8181736097756879E-2</v>
      </c>
    </row>
    <row r="2830" spans="1:45" x14ac:dyDescent="0.4">
      <c r="A2830">
        <f t="shared" si="1504"/>
        <v>201903</v>
      </c>
      <c r="B2830" t="s">
        <v>906</v>
      </c>
      <c r="C2830" t="s">
        <v>647</v>
      </c>
      <c r="D2830" t="str">
        <f t="shared" ca="1" si="1500"/>
        <v>I117</v>
      </c>
      <c r="E2830">
        <f t="shared" ca="1" si="1482"/>
        <v>10</v>
      </c>
      <c r="F2830">
        <f t="shared" ca="1" si="1483"/>
        <v>12</v>
      </c>
      <c r="G2830" t="str">
        <f t="shared" ca="1" si="1498"/>
        <v>S11</v>
      </c>
      <c r="H2830" t="str">
        <f t="shared" ca="1" si="1499"/>
        <v>S115</v>
      </c>
      <c r="I2830">
        <f ca="1">VLOOKUP(D2830,PRC!$A$2:$B$21,2,0)*E2830</f>
        <v>25000000</v>
      </c>
      <c r="J2830">
        <f t="shared" ca="1" si="1484"/>
        <v>22499996</v>
      </c>
      <c r="K2830">
        <f ca="1">VLOOKUP(D2830,PRC!$A$1:$C$21,3,0)*E2830</f>
        <v>11500000</v>
      </c>
      <c r="L2830">
        <f t="shared" ca="1" si="1485"/>
        <v>1250000</v>
      </c>
      <c r="M2830">
        <f t="shared" ca="1" si="1486"/>
        <v>500000</v>
      </c>
      <c r="N2830">
        <f t="shared" ca="1" si="1487"/>
        <v>3500000</v>
      </c>
      <c r="O2830">
        <f t="shared" ca="1" si="1488"/>
        <v>2250000</v>
      </c>
      <c r="P2830">
        <f t="shared" ca="1" si="1503"/>
        <v>3499996</v>
      </c>
      <c r="Q2830">
        <f ca="1">IF(P2830&gt;0,1,0)</f>
        <v>1</v>
      </c>
      <c r="R2830">
        <f t="shared" ca="1" si="1489"/>
        <v>10</v>
      </c>
      <c r="S2830">
        <f t="shared" ca="1" si="1490"/>
        <v>5</v>
      </c>
      <c r="T2830">
        <f t="shared" ca="1" si="1491"/>
        <v>2</v>
      </c>
      <c r="U2830">
        <f t="shared" ca="1" si="1492"/>
        <v>14</v>
      </c>
      <c r="V2830">
        <f t="shared" ca="1" si="1493"/>
        <v>9</v>
      </c>
      <c r="X2830">
        <f t="shared" si="1495"/>
        <v>2830</v>
      </c>
      <c r="Y2830">
        <f t="shared" si="1496"/>
        <v>2452</v>
      </c>
      <c r="Z2830">
        <f t="shared" si="1497"/>
        <v>2453</v>
      </c>
      <c r="AA2830">
        <f t="shared" si="1494"/>
        <v>2951</v>
      </c>
      <c r="AB2830">
        <f t="shared" si="1505"/>
        <v>500</v>
      </c>
      <c r="AM2830" t="str">
        <f t="shared" si="1506"/>
        <v>201903LP</v>
      </c>
      <c r="AN2830">
        <f t="shared" ca="1" si="1501"/>
        <v>10.000016</v>
      </c>
      <c r="AO2830">
        <f t="shared" ca="1" si="1502"/>
        <v>5</v>
      </c>
      <c r="AP2830">
        <f t="shared" ca="1" si="1507"/>
        <v>2</v>
      </c>
      <c r="AQ2830">
        <f t="shared" ca="1" si="1508"/>
        <v>14.000000000000002</v>
      </c>
      <c r="AR2830">
        <f t="shared" ca="1" si="1509"/>
        <v>9</v>
      </c>
      <c r="AS2830">
        <f ca="1">P2830/J2830</f>
        <v>0.15555540543207208</v>
      </c>
    </row>
    <row r="2831" spans="1:45" x14ac:dyDescent="0.4">
      <c r="A2831">
        <f t="shared" si="1504"/>
        <v>201903</v>
      </c>
      <c r="B2831" t="s">
        <v>907</v>
      </c>
      <c r="C2831" t="s">
        <v>647</v>
      </c>
      <c r="D2831" t="str">
        <f t="shared" ca="1" si="1500"/>
        <v>I113</v>
      </c>
      <c r="E2831">
        <f t="shared" ca="1" si="1482"/>
        <v>15</v>
      </c>
      <c r="F2831">
        <f t="shared" ca="1" si="1483"/>
        <v>12</v>
      </c>
      <c r="G2831" t="str">
        <f t="shared" ca="1" si="1498"/>
        <v>S10</v>
      </c>
      <c r="H2831" t="str">
        <f t="shared" ca="1" si="1499"/>
        <v>S104</v>
      </c>
      <c r="I2831">
        <f ca="1">VLOOKUP(D2831,PRC!$A$2:$B$21,2,0)*E2831</f>
        <v>10050000</v>
      </c>
      <c r="J2831">
        <f t="shared" ca="1" si="1484"/>
        <v>8944496</v>
      </c>
      <c r="K2831">
        <f ca="1">VLOOKUP(D2831,PRC!$A$1:$C$21,3,0)*E2831</f>
        <v>4522500</v>
      </c>
      <c r="L2831">
        <f t="shared" ca="1" si="1485"/>
        <v>503000</v>
      </c>
      <c r="M2831">
        <f t="shared" ca="1" si="1486"/>
        <v>201000</v>
      </c>
      <c r="N2831">
        <f t="shared" ca="1" si="1487"/>
        <v>2010000</v>
      </c>
      <c r="O2831">
        <f t="shared" ca="1" si="1488"/>
        <v>905000</v>
      </c>
      <c r="P2831">
        <f t="shared" ca="1" si="1503"/>
        <v>802996</v>
      </c>
      <c r="Q2831">
        <f ca="1">IF(P2831&gt;0,1,0)</f>
        <v>1</v>
      </c>
      <c r="R2831">
        <f t="shared" ca="1" si="1489"/>
        <v>11</v>
      </c>
      <c r="S2831">
        <f t="shared" ca="1" si="1490"/>
        <v>5</v>
      </c>
      <c r="T2831">
        <f t="shared" ca="1" si="1491"/>
        <v>2</v>
      </c>
      <c r="U2831">
        <f t="shared" ca="1" si="1492"/>
        <v>20</v>
      </c>
      <c r="V2831">
        <f t="shared" ca="1" si="1493"/>
        <v>9</v>
      </c>
      <c r="X2831">
        <f t="shared" si="1495"/>
        <v>2831</v>
      </c>
      <c r="Y2831">
        <f t="shared" si="1496"/>
        <v>2452</v>
      </c>
      <c r="Z2831">
        <f t="shared" si="1497"/>
        <v>2453</v>
      </c>
      <c r="AA2831">
        <f t="shared" si="1494"/>
        <v>2951</v>
      </c>
      <c r="AB2831">
        <f t="shared" si="1505"/>
        <v>500</v>
      </c>
      <c r="AM2831" t="str">
        <f t="shared" si="1506"/>
        <v>201903LP</v>
      </c>
      <c r="AN2831">
        <f t="shared" ca="1" si="1501"/>
        <v>11.000039800995021</v>
      </c>
      <c r="AO2831">
        <f t="shared" ca="1" si="1502"/>
        <v>5.0049751243781095</v>
      </c>
      <c r="AP2831">
        <f t="shared" ca="1" si="1507"/>
        <v>2</v>
      </c>
      <c r="AQ2831">
        <f t="shared" ca="1" si="1508"/>
        <v>20</v>
      </c>
      <c r="AR2831">
        <f t="shared" ca="1" si="1509"/>
        <v>9.0049751243781095</v>
      </c>
      <c r="AS2831">
        <f ca="1">P2831/J2831</f>
        <v>8.9775432847194525E-2</v>
      </c>
    </row>
    <row r="2832" spans="1:45" x14ac:dyDescent="0.4">
      <c r="A2832">
        <f t="shared" si="1504"/>
        <v>201903</v>
      </c>
      <c r="B2832" t="s">
        <v>908</v>
      </c>
      <c r="C2832" t="s">
        <v>647</v>
      </c>
      <c r="D2832" t="str">
        <f t="shared" ca="1" si="1500"/>
        <v>I117</v>
      </c>
      <c r="E2832">
        <f t="shared" ca="1" si="1482"/>
        <v>11</v>
      </c>
      <c r="F2832">
        <f t="shared" ca="1" si="1483"/>
        <v>13</v>
      </c>
      <c r="G2832" t="str">
        <f t="shared" ca="1" si="1498"/>
        <v>S10</v>
      </c>
      <c r="H2832" t="str">
        <f t="shared" ca="1" si="1499"/>
        <v>S101</v>
      </c>
      <c r="I2832">
        <f ca="1">VLOOKUP(D2832,PRC!$A$2:$B$21,2,0)*E2832</f>
        <v>27500000</v>
      </c>
      <c r="J2832">
        <f t="shared" ca="1" si="1484"/>
        <v>23924996</v>
      </c>
      <c r="K2832">
        <f ca="1">VLOOKUP(D2832,PRC!$A$1:$C$21,3,0)*E2832</f>
        <v>12650000</v>
      </c>
      <c r="L2832">
        <f t="shared" ca="1" si="1485"/>
        <v>1925000</v>
      </c>
      <c r="M2832">
        <f t="shared" ca="1" si="1486"/>
        <v>275000</v>
      </c>
      <c r="N2832">
        <f t="shared" ca="1" si="1487"/>
        <v>3850000</v>
      </c>
      <c r="O2832">
        <f t="shared" ca="1" si="1488"/>
        <v>1650000</v>
      </c>
      <c r="P2832">
        <f t="shared" ca="1" si="1503"/>
        <v>3574996</v>
      </c>
      <c r="Q2832">
        <f ca="1">IF(P2832&gt;0,1,0)</f>
        <v>1</v>
      </c>
      <c r="R2832">
        <f t="shared" ca="1" si="1489"/>
        <v>13</v>
      </c>
      <c r="S2832">
        <f t="shared" ca="1" si="1490"/>
        <v>7</v>
      </c>
      <c r="T2832">
        <f t="shared" ca="1" si="1491"/>
        <v>1</v>
      </c>
      <c r="U2832">
        <f t="shared" ca="1" si="1492"/>
        <v>14</v>
      </c>
      <c r="V2832">
        <f t="shared" ca="1" si="1493"/>
        <v>6</v>
      </c>
      <c r="X2832">
        <f t="shared" si="1495"/>
        <v>2832</v>
      </c>
      <c r="Y2832">
        <f t="shared" si="1496"/>
        <v>2452</v>
      </c>
      <c r="Z2832">
        <f t="shared" si="1497"/>
        <v>2453</v>
      </c>
      <c r="AA2832">
        <f t="shared" si="1494"/>
        <v>2951</v>
      </c>
      <c r="AB2832">
        <f t="shared" si="1505"/>
        <v>500</v>
      </c>
      <c r="AM2832" t="str">
        <f t="shared" si="1506"/>
        <v>201903LP</v>
      </c>
      <c r="AN2832">
        <f t="shared" ca="1" si="1501"/>
        <v>13.00001454545454</v>
      </c>
      <c r="AO2832">
        <f t="shared" ca="1" si="1502"/>
        <v>7.0000000000000009</v>
      </c>
      <c r="AP2832">
        <f t="shared" ca="1" si="1507"/>
        <v>1</v>
      </c>
      <c r="AQ2832">
        <f t="shared" ca="1" si="1508"/>
        <v>14.000000000000002</v>
      </c>
      <c r="AR2832">
        <f t="shared" ca="1" si="1509"/>
        <v>6</v>
      </c>
      <c r="AS2832">
        <f ca="1">P2832/J2832</f>
        <v>0.14942514514944955</v>
      </c>
    </row>
    <row r="2833" spans="1:45" x14ac:dyDescent="0.4">
      <c r="A2833">
        <f t="shared" si="1504"/>
        <v>201903</v>
      </c>
      <c r="B2833" t="s">
        <v>909</v>
      </c>
      <c r="C2833" t="s">
        <v>647</v>
      </c>
      <c r="D2833" t="str">
        <f t="shared" ca="1" si="1500"/>
        <v>I116</v>
      </c>
      <c r="E2833">
        <f t="shared" ca="1" si="1482"/>
        <v>12</v>
      </c>
      <c r="F2833">
        <f t="shared" ca="1" si="1483"/>
        <v>13</v>
      </c>
      <c r="G2833" t="str">
        <f t="shared" ca="1" si="1498"/>
        <v>S11</v>
      </c>
      <c r="H2833" t="str">
        <f t="shared" ca="1" si="1499"/>
        <v>S116</v>
      </c>
      <c r="I2833">
        <f ca="1">VLOOKUP(D2833,PRC!$A$2:$B$21,2,0)*E2833</f>
        <v>17520000</v>
      </c>
      <c r="J2833">
        <f t="shared" ca="1" si="1484"/>
        <v>15592796</v>
      </c>
      <c r="K2833">
        <f ca="1">VLOOKUP(D2833,PRC!$A$1:$C$21,3,0)*E2833</f>
        <v>10512000</v>
      </c>
      <c r="L2833">
        <f t="shared" ca="1" si="1485"/>
        <v>1752000</v>
      </c>
      <c r="M2833">
        <f t="shared" ca="1" si="1486"/>
        <v>350000</v>
      </c>
      <c r="N2833">
        <f t="shared" ca="1" si="1487"/>
        <v>1752000</v>
      </c>
      <c r="O2833">
        <f t="shared" ca="1" si="1488"/>
        <v>876000</v>
      </c>
      <c r="P2833">
        <f t="shared" ca="1" si="1503"/>
        <v>350796</v>
      </c>
      <c r="Q2833">
        <f ca="1">IF(P2833&gt;0,1,0)</f>
        <v>1</v>
      </c>
      <c r="R2833">
        <f t="shared" ca="1" si="1489"/>
        <v>11</v>
      </c>
      <c r="S2833">
        <f t="shared" ca="1" si="1490"/>
        <v>10</v>
      </c>
      <c r="T2833">
        <f t="shared" ca="1" si="1491"/>
        <v>2</v>
      </c>
      <c r="U2833">
        <f t="shared" ca="1" si="1492"/>
        <v>10</v>
      </c>
      <c r="V2833">
        <f t="shared" ca="1" si="1493"/>
        <v>5</v>
      </c>
      <c r="X2833">
        <f t="shared" si="1495"/>
        <v>2833</v>
      </c>
      <c r="Y2833">
        <f t="shared" si="1496"/>
        <v>2452</v>
      </c>
      <c r="Z2833">
        <f t="shared" si="1497"/>
        <v>2453</v>
      </c>
      <c r="AA2833">
        <f t="shared" si="1494"/>
        <v>2951</v>
      </c>
      <c r="AB2833">
        <f t="shared" si="1505"/>
        <v>500</v>
      </c>
      <c r="AM2833" t="str">
        <f t="shared" si="1506"/>
        <v>201903LP</v>
      </c>
      <c r="AN2833">
        <f t="shared" ca="1" si="1501"/>
        <v>11.000022831050227</v>
      </c>
      <c r="AO2833">
        <f t="shared" ca="1" si="1502"/>
        <v>10</v>
      </c>
      <c r="AP2833">
        <f t="shared" ca="1" si="1507"/>
        <v>1.9977168949771689</v>
      </c>
      <c r="AQ2833">
        <f t="shared" ca="1" si="1508"/>
        <v>10</v>
      </c>
      <c r="AR2833">
        <f t="shared" ca="1" si="1509"/>
        <v>5</v>
      </c>
      <c r="AS2833">
        <f ca="1">P2833/J2833</f>
        <v>2.2497312220335595E-2</v>
      </c>
    </row>
    <row r="2834" spans="1:45" x14ac:dyDescent="0.4">
      <c r="A2834">
        <f t="shared" si="1504"/>
        <v>201903</v>
      </c>
      <c r="B2834" t="s">
        <v>910</v>
      </c>
      <c r="C2834" t="s">
        <v>647</v>
      </c>
      <c r="D2834" t="str">
        <f t="shared" ca="1" si="1500"/>
        <v>I109</v>
      </c>
      <c r="E2834">
        <f t="shared" ca="1" si="1482"/>
        <v>13</v>
      </c>
      <c r="F2834">
        <f t="shared" ca="1" si="1483"/>
        <v>11</v>
      </c>
      <c r="G2834" t="str">
        <f t="shared" ca="1" si="1498"/>
        <v>S10</v>
      </c>
      <c r="H2834" t="str">
        <f t="shared" ca="1" si="1499"/>
        <v>S109</v>
      </c>
      <c r="I2834">
        <f ca="1">VLOOKUP(D2834,PRC!$A$2:$B$21,2,0)*E2834</f>
        <v>6500000</v>
      </c>
      <c r="J2834">
        <f t="shared" ca="1" si="1484"/>
        <v>5589996</v>
      </c>
      <c r="K2834">
        <f ca="1">VLOOKUP(D2834,PRC!$A$1:$C$21,3,0)*E2834</f>
        <v>2600000</v>
      </c>
      <c r="L2834">
        <f t="shared" ca="1" si="1485"/>
        <v>585000</v>
      </c>
      <c r="M2834">
        <f t="shared" ca="1" si="1486"/>
        <v>195000</v>
      </c>
      <c r="N2834">
        <f t="shared" ca="1" si="1487"/>
        <v>1170000</v>
      </c>
      <c r="O2834">
        <f t="shared" ca="1" si="1488"/>
        <v>585000</v>
      </c>
      <c r="P2834">
        <f t="shared" ca="1" si="1503"/>
        <v>454996</v>
      </c>
      <c r="Q2834">
        <f ca="1">IF(P2834&gt;0,1,0)</f>
        <v>1</v>
      </c>
      <c r="R2834">
        <f t="shared" ca="1" si="1489"/>
        <v>14</v>
      </c>
      <c r="S2834">
        <f t="shared" ca="1" si="1490"/>
        <v>9</v>
      </c>
      <c r="T2834">
        <f t="shared" ca="1" si="1491"/>
        <v>3</v>
      </c>
      <c r="U2834">
        <f t="shared" ca="1" si="1492"/>
        <v>18</v>
      </c>
      <c r="V2834">
        <f t="shared" ca="1" si="1493"/>
        <v>9</v>
      </c>
      <c r="X2834">
        <f t="shared" si="1495"/>
        <v>2834</v>
      </c>
      <c r="Y2834">
        <f t="shared" si="1496"/>
        <v>2452</v>
      </c>
      <c r="Z2834">
        <f t="shared" si="1497"/>
        <v>2453</v>
      </c>
      <c r="AA2834">
        <f t="shared" si="1494"/>
        <v>2951</v>
      </c>
      <c r="AB2834">
        <f t="shared" si="1505"/>
        <v>500</v>
      </c>
      <c r="AM2834" t="str">
        <f t="shared" si="1506"/>
        <v>201903LP</v>
      </c>
      <c r="AN2834">
        <f t="shared" ca="1" si="1501"/>
        <v>14.000061538461539</v>
      </c>
      <c r="AO2834">
        <f t="shared" ca="1" si="1502"/>
        <v>9</v>
      </c>
      <c r="AP2834">
        <f t="shared" ca="1" si="1507"/>
        <v>3</v>
      </c>
      <c r="AQ2834">
        <f t="shared" ca="1" si="1508"/>
        <v>18</v>
      </c>
      <c r="AR2834">
        <f t="shared" ca="1" si="1509"/>
        <v>9</v>
      </c>
      <c r="AS2834">
        <f ca="1">P2834/J2834</f>
        <v>8.1394691516773893E-2</v>
      </c>
    </row>
    <row r="2835" spans="1:45" x14ac:dyDescent="0.4">
      <c r="A2835">
        <f t="shared" si="1504"/>
        <v>201903</v>
      </c>
      <c r="B2835" t="s">
        <v>911</v>
      </c>
      <c r="C2835" t="s">
        <v>647</v>
      </c>
      <c r="D2835" t="str">
        <f t="shared" ca="1" si="1500"/>
        <v>I115</v>
      </c>
      <c r="E2835">
        <f t="shared" ref="E2835:E2898" ca="1" si="1510">RANDBETWEEN(INDIRECT("AD"&amp;Y2835),INDIRECT("AD"&amp;Z2835))</f>
        <v>10</v>
      </c>
      <c r="F2835">
        <f t="shared" ref="F2835:F2898" ca="1" si="1511">RANDBETWEEN(INDIRECT("AF"&amp;Y2835),INDIRECT("AF"&amp;Z2835))</f>
        <v>15</v>
      </c>
      <c r="G2835" t="str">
        <f t="shared" ca="1" si="1498"/>
        <v>S10</v>
      </c>
      <c r="H2835" t="str">
        <f t="shared" ca="1" si="1499"/>
        <v>S105</v>
      </c>
      <c r="I2835">
        <f ca="1">VLOOKUP(D2835,PRC!$A$2:$B$21,2,0)*E2835</f>
        <v>50000</v>
      </c>
      <c r="J2835">
        <f t="shared" ref="J2835:J2898" ca="1" si="1512">I2835*(1-R2835/100)-4</f>
        <v>43496</v>
      </c>
      <c r="K2835">
        <f ca="1">VLOOKUP(D2835,PRC!$A$1:$C$21,3,0)*E2835</f>
        <v>24000</v>
      </c>
      <c r="L2835">
        <f t="shared" ref="L2835:L2898" ca="1" si="1513">ROUND($I2835*S2835,-5)/100</f>
        <v>4000</v>
      </c>
      <c r="M2835">
        <f t="shared" ref="M2835:M2898" ca="1" si="1514">ROUND($I2835*T2835,-5)/100</f>
        <v>1000</v>
      </c>
      <c r="N2835">
        <f t="shared" ref="N2835:N2898" ca="1" si="1515">ROUND($I2835*U2835,-5)/100</f>
        <v>6000</v>
      </c>
      <c r="O2835">
        <f t="shared" ref="O2835:O2898" ca="1" si="1516">ROUND($I2835*V2835,-5)/100</f>
        <v>5000</v>
      </c>
      <c r="P2835">
        <f t="shared" ca="1" si="1503"/>
        <v>3496</v>
      </c>
      <c r="Q2835">
        <f ca="1">IF(P2835&gt;0,1,0)</f>
        <v>1</v>
      </c>
      <c r="R2835">
        <f t="shared" ref="R2835:R2898" ca="1" si="1517">RANDBETWEEN(INDIRECT("AF"&amp;$Y2835),INDIRECT("AF"&amp;$Z2835))</f>
        <v>13</v>
      </c>
      <c r="S2835">
        <f t="shared" ref="S2835:S2898" ca="1" si="1518">RANDBETWEEN(INDIRECT("AG"&amp;$Y2835),INDIRECT("AG"&amp;$Z2835))</f>
        <v>7</v>
      </c>
      <c r="T2835">
        <f t="shared" ref="T2835:T2898" ca="1" si="1519">RANDBETWEEN(INDIRECT("AH"&amp;$Y2835),INDIRECT("AH"&amp;$Z2835))</f>
        <v>2</v>
      </c>
      <c r="U2835">
        <f t="shared" ref="U2835:U2898" ca="1" si="1520">RANDBETWEEN(INDIRECT("Ai"&amp;$Y2835),INDIRECT("Ai"&amp;$Z2835))</f>
        <v>12</v>
      </c>
      <c r="V2835">
        <f t="shared" ref="V2835:V2898" ca="1" si="1521">RANDBETWEEN(INDIRECT("Aj"&amp;$Y2835),INDIRECT("Aj"&amp;$Z2835))</f>
        <v>10</v>
      </c>
      <c r="X2835">
        <f t="shared" si="1495"/>
        <v>2835</v>
      </c>
      <c r="Y2835">
        <f t="shared" si="1496"/>
        <v>2452</v>
      </c>
      <c r="Z2835">
        <f t="shared" si="1497"/>
        <v>2453</v>
      </c>
      <c r="AA2835">
        <f t="shared" ref="AA2835:AA2898" si="1522">Y2835+AB2835-1</f>
        <v>2951</v>
      </c>
      <c r="AB2835">
        <f t="shared" si="1505"/>
        <v>500</v>
      </c>
      <c r="AM2835" t="str">
        <f t="shared" si="1506"/>
        <v>201903LP</v>
      </c>
      <c r="AN2835">
        <f t="shared" ca="1" si="1501"/>
        <v>13.007999999999997</v>
      </c>
      <c r="AO2835">
        <f t="shared" ca="1" si="1502"/>
        <v>8</v>
      </c>
      <c r="AP2835">
        <f t="shared" ca="1" si="1507"/>
        <v>2</v>
      </c>
      <c r="AQ2835">
        <f t="shared" ca="1" si="1508"/>
        <v>12</v>
      </c>
      <c r="AR2835">
        <f t="shared" ca="1" si="1509"/>
        <v>10</v>
      </c>
      <c r="AS2835">
        <f ca="1">P2835/J2835</f>
        <v>8.0375206915578437E-2</v>
      </c>
    </row>
    <row r="2836" spans="1:45" x14ac:dyDescent="0.4">
      <c r="A2836">
        <f t="shared" si="1504"/>
        <v>201903</v>
      </c>
      <c r="B2836" t="s">
        <v>912</v>
      </c>
      <c r="C2836" t="s">
        <v>647</v>
      </c>
      <c r="D2836" t="str">
        <f t="shared" ca="1" si="1500"/>
        <v>I118</v>
      </c>
      <c r="E2836">
        <f t="shared" ca="1" si="1510"/>
        <v>12</v>
      </c>
      <c r="F2836">
        <f t="shared" ca="1" si="1511"/>
        <v>14</v>
      </c>
      <c r="G2836" t="str">
        <f t="shared" ca="1" si="1498"/>
        <v>S11</v>
      </c>
      <c r="H2836" t="str">
        <f t="shared" ca="1" si="1499"/>
        <v>S115</v>
      </c>
      <c r="I2836">
        <f ca="1">VLOOKUP(D2836,PRC!$A$2:$B$21,2,0)*E2836</f>
        <v>6360000</v>
      </c>
      <c r="J2836">
        <f t="shared" ca="1" si="1512"/>
        <v>5533196</v>
      </c>
      <c r="K2836">
        <f ca="1">VLOOKUP(D2836,PRC!$A$1:$C$21,3,0)*E2836</f>
        <v>2671200</v>
      </c>
      <c r="L2836">
        <f t="shared" ca="1" si="1513"/>
        <v>509000</v>
      </c>
      <c r="M2836">
        <f t="shared" ca="1" si="1514"/>
        <v>127000</v>
      </c>
      <c r="N2836">
        <f t="shared" ca="1" si="1515"/>
        <v>1272000</v>
      </c>
      <c r="O2836">
        <f t="shared" ca="1" si="1516"/>
        <v>445000</v>
      </c>
      <c r="P2836">
        <f t="shared" ca="1" si="1503"/>
        <v>508996</v>
      </c>
      <c r="Q2836">
        <f ca="1">IF(P2836&gt;0,1,0)</f>
        <v>1</v>
      </c>
      <c r="R2836">
        <f t="shared" ca="1" si="1517"/>
        <v>13</v>
      </c>
      <c r="S2836">
        <f t="shared" ca="1" si="1518"/>
        <v>8</v>
      </c>
      <c r="T2836">
        <f t="shared" ca="1" si="1519"/>
        <v>2</v>
      </c>
      <c r="U2836">
        <f t="shared" ca="1" si="1520"/>
        <v>20</v>
      </c>
      <c r="V2836">
        <f t="shared" ca="1" si="1521"/>
        <v>7</v>
      </c>
      <c r="X2836">
        <f t="shared" ref="X2836:X2899" si="1523">X2835+1</f>
        <v>2836</v>
      </c>
      <c r="Y2836">
        <f t="shared" ref="Y2836:Y2899" si="1524">IF(C2836=C2835,Y2835,X2836)</f>
        <v>2452</v>
      </c>
      <c r="Z2836">
        <f t="shared" ref="Z2836:Z2899" si="1525">Y2836+1</f>
        <v>2453</v>
      </c>
      <c r="AA2836">
        <f t="shared" si="1522"/>
        <v>2951</v>
      </c>
      <c r="AB2836">
        <f t="shared" si="1505"/>
        <v>500</v>
      </c>
      <c r="AM2836" t="str">
        <f t="shared" si="1506"/>
        <v>201903LP</v>
      </c>
      <c r="AN2836">
        <f t="shared" ca="1" si="1501"/>
        <v>13.000062893081765</v>
      </c>
      <c r="AO2836">
        <f t="shared" ca="1" si="1502"/>
        <v>8.0031446540880502</v>
      </c>
      <c r="AP2836">
        <f t="shared" ca="1" si="1507"/>
        <v>1.9968553459119496</v>
      </c>
      <c r="AQ2836">
        <f t="shared" ca="1" si="1508"/>
        <v>20</v>
      </c>
      <c r="AR2836">
        <f t="shared" ca="1" si="1509"/>
        <v>6.9968553459119498</v>
      </c>
      <c r="AS2836">
        <f ca="1">P2836/J2836</f>
        <v>9.1989512028852763E-2</v>
      </c>
    </row>
    <row r="2837" spans="1:45" x14ac:dyDescent="0.4">
      <c r="A2837">
        <f t="shared" si="1504"/>
        <v>201903</v>
      </c>
      <c r="B2837" t="s">
        <v>913</v>
      </c>
      <c r="C2837" t="s">
        <v>647</v>
      </c>
      <c r="D2837" t="str">
        <f t="shared" ca="1" si="1500"/>
        <v>I101</v>
      </c>
      <c r="E2837">
        <f t="shared" ca="1" si="1510"/>
        <v>9</v>
      </c>
      <c r="F2837">
        <f t="shared" ca="1" si="1511"/>
        <v>15</v>
      </c>
      <c r="G2837" t="str">
        <f t="shared" ref="G2837:G2900" ca="1" si="1526">LEFT(H2837,3)</f>
        <v>S10</v>
      </c>
      <c r="H2837" t="str">
        <f t="shared" ref="H2837:H2900" ca="1" si="1527">"S"&amp;RANDBETWEEN(101,120)</f>
        <v>S103</v>
      </c>
      <c r="I2837">
        <f ca="1">VLOOKUP(D2837,PRC!$A$2:$B$21,2,0)*E2837</f>
        <v>270000</v>
      </c>
      <c r="J2837">
        <f t="shared" ca="1" si="1512"/>
        <v>242996</v>
      </c>
      <c r="K2837">
        <f ca="1">VLOOKUP(D2837,PRC!$A$1:$C$21,3,0)*E2837</f>
        <v>140400</v>
      </c>
      <c r="L2837">
        <f t="shared" ca="1" si="1513"/>
        <v>24000</v>
      </c>
      <c r="M2837">
        <f t="shared" ca="1" si="1514"/>
        <v>5000</v>
      </c>
      <c r="N2837">
        <f t="shared" ca="1" si="1515"/>
        <v>54000</v>
      </c>
      <c r="O2837">
        <f t="shared" ca="1" si="1516"/>
        <v>22000</v>
      </c>
      <c r="P2837">
        <f t="shared" ca="1" si="1503"/>
        <v>-2404</v>
      </c>
      <c r="Q2837">
        <f ca="1">IF(P2837&gt;0,1,0)</f>
        <v>0</v>
      </c>
      <c r="R2837">
        <f t="shared" ca="1" si="1517"/>
        <v>10</v>
      </c>
      <c r="S2837">
        <f t="shared" ca="1" si="1518"/>
        <v>9</v>
      </c>
      <c r="T2837">
        <f t="shared" ca="1" si="1519"/>
        <v>2</v>
      </c>
      <c r="U2837">
        <f t="shared" ca="1" si="1520"/>
        <v>20</v>
      </c>
      <c r="V2837">
        <f t="shared" ca="1" si="1521"/>
        <v>8</v>
      </c>
      <c r="X2837">
        <f t="shared" si="1523"/>
        <v>2837</v>
      </c>
      <c r="Y2837">
        <f t="shared" si="1524"/>
        <v>2452</v>
      </c>
      <c r="Z2837">
        <f t="shared" si="1525"/>
        <v>2453</v>
      </c>
      <c r="AA2837">
        <f t="shared" si="1522"/>
        <v>2951</v>
      </c>
      <c r="AB2837">
        <f t="shared" si="1505"/>
        <v>500</v>
      </c>
      <c r="AM2837" t="str">
        <f t="shared" si="1506"/>
        <v>201903LP</v>
      </c>
      <c r="AN2837">
        <f t="shared" ca="1" si="1501"/>
        <v>10.001481481481477</v>
      </c>
      <c r="AO2837">
        <f t="shared" ca="1" si="1502"/>
        <v>8.8888888888888893</v>
      </c>
      <c r="AP2837">
        <f t="shared" ca="1" si="1507"/>
        <v>1.8518518518518516</v>
      </c>
      <c r="AQ2837">
        <f t="shared" ca="1" si="1508"/>
        <v>20</v>
      </c>
      <c r="AR2837">
        <f t="shared" ca="1" si="1509"/>
        <v>8.1481481481481488</v>
      </c>
      <c r="AS2837">
        <f ca="1">P2837/J2837</f>
        <v>-9.8931669657113704E-3</v>
      </c>
    </row>
    <row r="2838" spans="1:45" x14ac:dyDescent="0.4">
      <c r="A2838">
        <f t="shared" si="1504"/>
        <v>201903</v>
      </c>
      <c r="B2838" t="s">
        <v>914</v>
      </c>
      <c r="C2838" t="s">
        <v>647</v>
      </c>
      <c r="D2838" t="str">
        <f t="shared" ref="D2838:D2901" ca="1" si="1528">"I"&amp;RANDBETWEEN(101,120)</f>
        <v>I104</v>
      </c>
      <c r="E2838">
        <f t="shared" ca="1" si="1510"/>
        <v>14</v>
      </c>
      <c r="F2838">
        <f t="shared" ca="1" si="1511"/>
        <v>11</v>
      </c>
      <c r="G2838" t="str">
        <f t="shared" ca="1" si="1526"/>
        <v>S11</v>
      </c>
      <c r="H2838" t="str">
        <f t="shared" ca="1" si="1527"/>
        <v>S119</v>
      </c>
      <c r="I2838">
        <f ca="1">VLOOKUP(D2838,PRC!$A$2:$B$21,2,0)*E2838</f>
        <v>980000</v>
      </c>
      <c r="J2838">
        <f t="shared" ca="1" si="1512"/>
        <v>832996</v>
      </c>
      <c r="K2838">
        <f ca="1">VLOOKUP(D2838,PRC!$A$1:$C$21,3,0)*E2838</f>
        <v>411600</v>
      </c>
      <c r="L2838">
        <f t="shared" ca="1" si="1513"/>
        <v>49000</v>
      </c>
      <c r="M2838">
        <f t="shared" ca="1" si="1514"/>
        <v>29000</v>
      </c>
      <c r="N2838">
        <f t="shared" ca="1" si="1515"/>
        <v>127000</v>
      </c>
      <c r="O2838">
        <f t="shared" ca="1" si="1516"/>
        <v>88000</v>
      </c>
      <c r="P2838">
        <f t="shared" ca="1" si="1503"/>
        <v>128396</v>
      </c>
      <c r="Q2838">
        <f ca="1">IF(P2838&gt;0,1,0)</f>
        <v>1</v>
      </c>
      <c r="R2838">
        <f t="shared" ca="1" si="1517"/>
        <v>15</v>
      </c>
      <c r="S2838">
        <f t="shared" ca="1" si="1518"/>
        <v>5</v>
      </c>
      <c r="T2838">
        <f t="shared" ca="1" si="1519"/>
        <v>3</v>
      </c>
      <c r="U2838">
        <f t="shared" ca="1" si="1520"/>
        <v>13</v>
      </c>
      <c r="V2838">
        <f t="shared" ca="1" si="1521"/>
        <v>9</v>
      </c>
      <c r="X2838">
        <f t="shared" si="1523"/>
        <v>2838</v>
      </c>
      <c r="Y2838">
        <f t="shared" si="1524"/>
        <v>2452</v>
      </c>
      <c r="Z2838">
        <f t="shared" si="1525"/>
        <v>2453</v>
      </c>
      <c r="AA2838">
        <f t="shared" si="1522"/>
        <v>2951</v>
      </c>
      <c r="AB2838">
        <f t="shared" si="1505"/>
        <v>500</v>
      </c>
      <c r="AM2838" t="str">
        <f t="shared" si="1506"/>
        <v>201903LP</v>
      </c>
      <c r="AN2838">
        <f t="shared" ref="AN2838:AN2901" ca="1" si="1529">(1-J2838/I2838)*100</f>
        <v>15.000408163265311</v>
      </c>
      <c r="AO2838">
        <f t="shared" ref="AO2838:AO2901" ca="1" si="1530">L2838/$I2838*100</f>
        <v>5</v>
      </c>
      <c r="AP2838">
        <f t="shared" ca="1" si="1507"/>
        <v>2.9591836734693877</v>
      </c>
      <c r="AQ2838">
        <f t="shared" ca="1" si="1508"/>
        <v>12.959183673469388</v>
      </c>
      <c r="AR2838">
        <f t="shared" ca="1" si="1509"/>
        <v>8.9795918367346932</v>
      </c>
      <c r="AS2838">
        <f ca="1">P2838/J2838</f>
        <v>0.15413759489841489</v>
      </c>
    </row>
    <row r="2839" spans="1:45" x14ac:dyDescent="0.4">
      <c r="A2839">
        <f t="shared" si="1504"/>
        <v>201903</v>
      </c>
      <c r="B2839" t="s">
        <v>915</v>
      </c>
      <c r="C2839" t="s">
        <v>647</v>
      </c>
      <c r="D2839" t="str">
        <f t="shared" ca="1" si="1528"/>
        <v>I110</v>
      </c>
      <c r="E2839">
        <f t="shared" ca="1" si="1510"/>
        <v>15</v>
      </c>
      <c r="F2839">
        <f t="shared" ca="1" si="1511"/>
        <v>14</v>
      </c>
      <c r="G2839" t="str">
        <f t="shared" ca="1" si="1526"/>
        <v>S11</v>
      </c>
      <c r="H2839" t="str">
        <f t="shared" ca="1" si="1527"/>
        <v>S110</v>
      </c>
      <c r="I2839">
        <f ca="1">VLOOKUP(D2839,PRC!$A$2:$B$21,2,0)*E2839</f>
        <v>4500000</v>
      </c>
      <c r="J2839">
        <f t="shared" ca="1" si="1512"/>
        <v>3824996</v>
      </c>
      <c r="K2839">
        <f ca="1">VLOOKUP(D2839,PRC!$A$1:$C$21,3,0)*E2839</f>
        <v>2070000</v>
      </c>
      <c r="L2839">
        <f t="shared" ca="1" si="1513"/>
        <v>405000</v>
      </c>
      <c r="M2839">
        <f t="shared" ca="1" si="1514"/>
        <v>90000</v>
      </c>
      <c r="N2839">
        <f t="shared" ca="1" si="1515"/>
        <v>450000</v>
      </c>
      <c r="O2839">
        <f t="shared" ca="1" si="1516"/>
        <v>405000</v>
      </c>
      <c r="P2839">
        <f t="shared" ca="1" si="1503"/>
        <v>404996</v>
      </c>
      <c r="Q2839">
        <f ca="1">IF(P2839&gt;0,1,0)</f>
        <v>1</v>
      </c>
      <c r="R2839">
        <f t="shared" ca="1" si="1517"/>
        <v>15</v>
      </c>
      <c r="S2839">
        <f t="shared" ca="1" si="1518"/>
        <v>9</v>
      </c>
      <c r="T2839">
        <f t="shared" ca="1" si="1519"/>
        <v>2</v>
      </c>
      <c r="U2839">
        <f t="shared" ca="1" si="1520"/>
        <v>10</v>
      </c>
      <c r="V2839">
        <f t="shared" ca="1" si="1521"/>
        <v>9</v>
      </c>
      <c r="X2839">
        <f t="shared" si="1523"/>
        <v>2839</v>
      </c>
      <c r="Y2839">
        <f t="shared" si="1524"/>
        <v>2452</v>
      </c>
      <c r="Z2839">
        <f t="shared" si="1525"/>
        <v>2453</v>
      </c>
      <c r="AA2839">
        <f t="shared" si="1522"/>
        <v>2951</v>
      </c>
      <c r="AB2839">
        <f t="shared" si="1505"/>
        <v>500</v>
      </c>
      <c r="AM2839" t="str">
        <f t="shared" si="1506"/>
        <v>201903LP</v>
      </c>
      <c r="AN2839">
        <f t="shared" ca="1" si="1529"/>
        <v>15.000088888888886</v>
      </c>
      <c r="AO2839">
        <f t="shared" ca="1" si="1530"/>
        <v>9</v>
      </c>
      <c r="AP2839">
        <f t="shared" ca="1" si="1507"/>
        <v>2</v>
      </c>
      <c r="AQ2839">
        <f t="shared" ca="1" si="1508"/>
        <v>10</v>
      </c>
      <c r="AR2839">
        <f t="shared" ca="1" si="1509"/>
        <v>9</v>
      </c>
      <c r="AS2839">
        <f ca="1">P2839/J2839</f>
        <v>0.10588141791520828</v>
      </c>
    </row>
    <row r="2840" spans="1:45" x14ac:dyDescent="0.4">
      <c r="A2840">
        <f t="shared" si="1504"/>
        <v>201903</v>
      </c>
      <c r="B2840" t="s">
        <v>916</v>
      </c>
      <c r="C2840" t="s">
        <v>647</v>
      </c>
      <c r="D2840" t="str">
        <f t="shared" ca="1" si="1528"/>
        <v>I116</v>
      </c>
      <c r="E2840">
        <f t="shared" ca="1" si="1510"/>
        <v>14</v>
      </c>
      <c r="F2840">
        <f t="shared" ca="1" si="1511"/>
        <v>10</v>
      </c>
      <c r="G2840" t="str">
        <f t="shared" ca="1" si="1526"/>
        <v>S11</v>
      </c>
      <c r="H2840" t="str">
        <f t="shared" ca="1" si="1527"/>
        <v>S113</v>
      </c>
      <c r="I2840">
        <f ca="1">VLOOKUP(D2840,PRC!$A$2:$B$21,2,0)*E2840</f>
        <v>20440000</v>
      </c>
      <c r="J2840">
        <f t="shared" ca="1" si="1512"/>
        <v>17782796</v>
      </c>
      <c r="K2840">
        <f ca="1">VLOOKUP(D2840,PRC!$A$1:$C$21,3,0)*E2840</f>
        <v>12264000</v>
      </c>
      <c r="L2840">
        <f t="shared" ca="1" si="1513"/>
        <v>1431000</v>
      </c>
      <c r="M2840">
        <f t="shared" ca="1" si="1514"/>
        <v>204000</v>
      </c>
      <c r="N2840">
        <f t="shared" ca="1" si="1515"/>
        <v>4088000</v>
      </c>
      <c r="O2840">
        <f t="shared" ca="1" si="1516"/>
        <v>2044000</v>
      </c>
      <c r="P2840">
        <f t="shared" ca="1" si="1503"/>
        <v>-2248204</v>
      </c>
      <c r="Q2840">
        <f ca="1">IF(P2840&gt;0,1,0)</f>
        <v>0</v>
      </c>
      <c r="R2840">
        <f t="shared" ca="1" si="1517"/>
        <v>13</v>
      </c>
      <c r="S2840">
        <f t="shared" ca="1" si="1518"/>
        <v>7</v>
      </c>
      <c r="T2840">
        <f t="shared" ca="1" si="1519"/>
        <v>1</v>
      </c>
      <c r="U2840">
        <f t="shared" ca="1" si="1520"/>
        <v>20</v>
      </c>
      <c r="V2840">
        <f t="shared" ca="1" si="1521"/>
        <v>10</v>
      </c>
      <c r="X2840">
        <f t="shared" si="1523"/>
        <v>2840</v>
      </c>
      <c r="Y2840">
        <f t="shared" si="1524"/>
        <v>2452</v>
      </c>
      <c r="Z2840">
        <f t="shared" si="1525"/>
        <v>2453</v>
      </c>
      <c r="AA2840">
        <f t="shared" si="1522"/>
        <v>2951</v>
      </c>
      <c r="AB2840">
        <f t="shared" si="1505"/>
        <v>500</v>
      </c>
      <c r="AM2840" t="str">
        <f t="shared" si="1506"/>
        <v>201903LP</v>
      </c>
      <c r="AN2840">
        <f t="shared" ca="1" si="1529"/>
        <v>13.000019569471622</v>
      </c>
      <c r="AO2840">
        <f t="shared" ca="1" si="1530"/>
        <v>7.0009784735812142</v>
      </c>
      <c r="AP2840">
        <f t="shared" ca="1" si="1507"/>
        <v>0.99804305283757344</v>
      </c>
      <c r="AQ2840">
        <f t="shared" ca="1" si="1508"/>
        <v>20</v>
      </c>
      <c r="AR2840">
        <f t="shared" ca="1" si="1509"/>
        <v>10</v>
      </c>
      <c r="AS2840">
        <f ca="1">P2840/J2840</f>
        <v>-0.12642578816064695</v>
      </c>
    </row>
    <row r="2841" spans="1:45" x14ac:dyDescent="0.4">
      <c r="A2841">
        <f t="shared" si="1504"/>
        <v>201903</v>
      </c>
      <c r="B2841" t="s">
        <v>917</v>
      </c>
      <c r="C2841" t="s">
        <v>647</v>
      </c>
      <c r="D2841" t="str">
        <f t="shared" ca="1" si="1528"/>
        <v>I117</v>
      </c>
      <c r="E2841">
        <f t="shared" ca="1" si="1510"/>
        <v>9</v>
      </c>
      <c r="F2841">
        <f t="shared" ca="1" si="1511"/>
        <v>15</v>
      </c>
      <c r="G2841" t="str">
        <f t="shared" ca="1" si="1526"/>
        <v>S11</v>
      </c>
      <c r="H2841" t="str">
        <f t="shared" ca="1" si="1527"/>
        <v>S111</v>
      </c>
      <c r="I2841">
        <f ca="1">VLOOKUP(D2841,PRC!$A$2:$B$21,2,0)*E2841</f>
        <v>22500000</v>
      </c>
      <c r="J2841">
        <f t="shared" ca="1" si="1512"/>
        <v>19349996</v>
      </c>
      <c r="K2841">
        <f ca="1">VLOOKUP(D2841,PRC!$A$1:$C$21,3,0)*E2841</f>
        <v>10350000</v>
      </c>
      <c r="L2841">
        <f t="shared" ca="1" si="1513"/>
        <v>1125000</v>
      </c>
      <c r="M2841">
        <f t="shared" ca="1" si="1514"/>
        <v>450000</v>
      </c>
      <c r="N2841">
        <f t="shared" ca="1" si="1515"/>
        <v>3375000</v>
      </c>
      <c r="O2841">
        <f t="shared" ca="1" si="1516"/>
        <v>1350000</v>
      </c>
      <c r="P2841">
        <f t="shared" ca="1" si="1503"/>
        <v>2699996</v>
      </c>
      <c r="Q2841">
        <f ca="1">IF(P2841&gt;0,1,0)</f>
        <v>1</v>
      </c>
      <c r="R2841">
        <f t="shared" ca="1" si="1517"/>
        <v>14</v>
      </c>
      <c r="S2841">
        <f t="shared" ca="1" si="1518"/>
        <v>5</v>
      </c>
      <c r="T2841">
        <f t="shared" ca="1" si="1519"/>
        <v>2</v>
      </c>
      <c r="U2841">
        <f t="shared" ca="1" si="1520"/>
        <v>15</v>
      </c>
      <c r="V2841">
        <f t="shared" ca="1" si="1521"/>
        <v>6</v>
      </c>
      <c r="X2841">
        <f t="shared" si="1523"/>
        <v>2841</v>
      </c>
      <c r="Y2841">
        <f t="shared" si="1524"/>
        <v>2452</v>
      </c>
      <c r="Z2841">
        <f t="shared" si="1525"/>
        <v>2453</v>
      </c>
      <c r="AA2841">
        <f t="shared" si="1522"/>
        <v>2951</v>
      </c>
      <c r="AB2841">
        <f t="shared" si="1505"/>
        <v>500</v>
      </c>
      <c r="AM2841" t="str">
        <f t="shared" si="1506"/>
        <v>201903LP</v>
      </c>
      <c r="AN2841">
        <f t="shared" ca="1" si="1529"/>
        <v>14.000017777777774</v>
      </c>
      <c r="AO2841">
        <f t="shared" ca="1" si="1530"/>
        <v>5</v>
      </c>
      <c r="AP2841">
        <f t="shared" ca="1" si="1507"/>
        <v>2</v>
      </c>
      <c r="AQ2841">
        <f t="shared" ca="1" si="1508"/>
        <v>15</v>
      </c>
      <c r="AR2841">
        <f t="shared" ca="1" si="1509"/>
        <v>6</v>
      </c>
      <c r="AS2841">
        <f ca="1">P2841/J2841</f>
        <v>0.13953470584696762</v>
      </c>
    </row>
    <row r="2842" spans="1:45" x14ac:dyDescent="0.4">
      <c r="A2842">
        <f t="shared" si="1504"/>
        <v>201903</v>
      </c>
      <c r="B2842" t="s">
        <v>918</v>
      </c>
      <c r="C2842" t="s">
        <v>647</v>
      </c>
      <c r="D2842" t="str">
        <f t="shared" ca="1" si="1528"/>
        <v>I118</v>
      </c>
      <c r="E2842">
        <f t="shared" ca="1" si="1510"/>
        <v>8</v>
      </c>
      <c r="F2842">
        <f t="shared" ca="1" si="1511"/>
        <v>14</v>
      </c>
      <c r="G2842" t="str">
        <f t="shared" ca="1" si="1526"/>
        <v>S10</v>
      </c>
      <c r="H2842" t="str">
        <f t="shared" ca="1" si="1527"/>
        <v>S102</v>
      </c>
      <c r="I2842">
        <f ca="1">VLOOKUP(D2842,PRC!$A$2:$B$21,2,0)*E2842</f>
        <v>4240000</v>
      </c>
      <c r="J2842">
        <f t="shared" ca="1" si="1512"/>
        <v>3815996</v>
      </c>
      <c r="K2842">
        <f ca="1">VLOOKUP(D2842,PRC!$A$1:$C$21,3,0)*E2842</f>
        <v>1780800</v>
      </c>
      <c r="L2842">
        <f t="shared" ca="1" si="1513"/>
        <v>382000</v>
      </c>
      <c r="M2842">
        <f t="shared" ca="1" si="1514"/>
        <v>85000</v>
      </c>
      <c r="N2842">
        <f t="shared" ca="1" si="1515"/>
        <v>763000</v>
      </c>
      <c r="O2842">
        <f t="shared" ca="1" si="1516"/>
        <v>254000</v>
      </c>
      <c r="P2842">
        <f t="shared" ca="1" si="1503"/>
        <v>551196</v>
      </c>
      <c r="Q2842">
        <f ca="1">IF(P2842&gt;0,1,0)</f>
        <v>1</v>
      </c>
      <c r="R2842">
        <f t="shared" ca="1" si="1517"/>
        <v>10</v>
      </c>
      <c r="S2842">
        <f t="shared" ca="1" si="1518"/>
        <v>9</v>
      </c>
      <c r="T2842">
        <f t="shared" ca="1" si="1519"/>
        <v>2</v>
      </c>
      <c r="U2842">
        <f t="shared" ca="1" si="1520"/>
        <v>18</v>
      </c>
      <c r="V2842">
        <f t="shared" ca="1" si="1521"/>
        <v>6</v>
      </c>
      <c r="X2842">
        <f t="shared" si="1523"/>
        <v>2842</v>
      </c>
      <c r="Y2842">
        <f t="shared" si="1524"/>
        <v>2452</v>
      </c>
      <c r="Z2842">
        <f t="shared" si="1525"/>
        <v>2453</v>
      </c>
      <c r="AA2842">
        <f t="shared" si="1522"/>
        <v>2951</v>
      </c>
      <c r="AB2842">
        <f t="shared" si="1505"/>
        <v>500</v>
      </c>
      <c r="AM2842" t="str">
        <f t="shared" si="1506"/>
        <v>201903LP</v>
      </c>
      <c r="AN2842">
        <f t="shared" ca="1" si="1529"/>
        <v>10.000094339622645</v>
      </c>
      <c r="AO2842">
        <f t="shared" ca="1" si="1530"/>
        <v>9.0094339622641506</v>
      </c>
      <c r="AP2842">
        <f t="shared" ca="1" si="1507"/>
        <v>2.0047169811320753</v>
      </c>
      <c r="AQ2842">
        <f t="shared" ca="1" si="1508"/>
        <v>17.995283018867923</v>
      </c>
      <c r="AR2842">
        <f t="shared" ca="1" si="1509"/>
        <v>5.9905660377358494</v>
      </c>
      <c r="AS2842">
        <f ca="1">P2842/J2842</f>
        <v>0.14444354763474596</v>
      </c>
    </row>
    <row r="2843" spans="1:45" x14ac:dyDescent="0.4">
      <c r="A2843">
        <f t="shared" si="1504"/>
        <v>201903</v>
      </c>
      <c r="B2843" t="s">
        <v>919</v>
      </c>
      <c r="C2843" t="s">
        <v>647</v>
      </c>
      <c r="D2843" t="str">
        <f t="shared" ca="1" si="1528"/>
        <v>I117</v>
      </c>
      <c r="E2843">
        <f t="shared" ca="1" si="1510"/>
        <v>15</v>
      </c>
      <c r="F2843">
        <f t="shared" ca="1" si="1511"/>
        <v>13</v>
      </c>
      <c r="G2843" t="str">
        <f t="shared" ca="1" si="1526"/>
        <v>S11</v>
      </c>
      <c r="H2843" t="str">
        <f t="shared" ca="1" si="1527"/>
        <v>S112</v>
      </c>
      <c r="I2843">
        <f ca="1">VLOOKUP(D2843,PRC!$A$2:$B$21,2,0)*E2843</f>
        <v>37500000</v>
      </c>
      <c r="J2843">
        <f t="shared" ca="1" si="1512"/>
        <v>32999996</v>
      </c>
      <c r="K2843">
        <f ca="1">VLOOKUP(D2843,PRC!$A$1:$C$21,3,0)*E2843</f>
        <v>17250000</v>
      </c>
      <c r="L2843">
        <f t="shared" ca="1" si="1513"/>
        <v>3375000</v>
      </c>
      <c r="M2843">
        <f t="shared" ca="1" si="1514"/>
        <v>375000</v>
      </c>
      <c r="N2843">
        <f t="shared" ca="1" si="1515"/>
        <v>4500000</v>
      </c>
      <c r="O2843">
        <f t="shared" ca="1" si="1516"/>
        <v>3000000</v>
      </c>
      <c r="P2843">
        <f t="shared" ca="1" si="1503"/>
        <v>4499996</v>
      </c>
      <c r="Q2843">
        <f ca="1">IF(P2843&gt;0,1,0)</f>
        <v>1</v>
      </c>
      <c r="R2843">
        <f t="shared" ca="1" si="1517"/>
        <v>12</v>
      </c>
      <c r="S2843">
        <f t="shared" ca="1" si="1518"/>
        <v>9</v>
      </c>
      <c r="T2843">
        <f t="shared" ca="1" si="1519"/>
        <v>1</v>
      </c>
      <c r="U2843">
        <f t="shared" ca="1" si="1520"/>
        <v>12</v>
      </c>
      <c r="V2843">
        <f t="shared" ca="1" si="1521"/>
        <v>8</v>
      </c>
      <c r="X2843">
        <f t="shared" si="1523"/>
        <v>2843</v>
      </c>
      <c r="Y2843">
        <f t="shared" si="1524"/>
        <v>2452</v>
      </c>
      <c r="Z2843">
        <f t="shared" si="1525"/>
        <v>2453</v>
      </c>
      <c r="AA2843">
        <f t="shared" si="1522"/>
        <v>2951</v>
      </c>
      <c r="AB2843">
        <f t="shared" si="1505"/>
        <v>500</v>
      </c>
      <c r="AM2843" t="str">
        <f t="shared" si="1506"/>
        <v>201903LP</v>
      </c>
      <c r="AN2843">
        <f t="shared" ca="1" si="1529"/>
        <v>12.000010666666672</v>
      </c>
      <c r="AO2843">
        <f t="shared" ca="1" si="1530"/>
        <v>9</v>
      </c>
      <c r="AP2843">
        <f t="shared" ca="1" si="1507"/>
        <v>1</v>
      </c>
      <c r="AQ2843">
        <f t="shared" ca="1" si="1508"/>
        <v>12</v>
      </c>
      <c r="AR2843">
        <f t="shared" ca="1" si="1509"/>
        <v>8</v>
      </c>
      <c r="AS2843">
        <f ca="1">P2843/J2843</f>
        <v>0.13636353168042809</v>
      </c>
    </row>
    <row r="2844" spans="1:45" x14ac:dyDescent="0.4">
      <c r="A2844">
        <f t="shared" si="1504"/>
        <v>201903</v>
      </c>
      <c r="B2844" t="s">
        <v>920</v>
      </c>
      <c r="C2844" t="s">
        <v>647</v>
      </c>
      <c r="D2844" t="str">
        <f t="shared" ca="1" si="1528"/>
        <v>I117</v>
      </c>
      <c r="E2844">
        <f t="shared" ca="1" si="1510"/>
        <v>12</v>
      </c>
      <c r="F2844">
        <f t="shared" ca="1" si="1511"/>
        <v>10</v>
      </c>
      <c r="G2844" t="str">
        <f t="shared" ca="1" si="1526"/>
        <v>S10</v>
      </c>
      <c r="H2844" t="str">
        <f t="shared" ca="1" si="1527"/>
        <v>S105</v>
      </c>
      <c r="I2844">
        <f ca="1">VLOOKUP(D2844,PRC!$A$2:$B$21,2,0)*E2844</f>
        <v>30000000</v>
      </c>
      <c r="J2844">
        <f t="shared" ca="1" si="1512"/>
        <v>25799996</v>
      </c>
      <c r="K2844">
        <f ca="1">VLOOKUP(D2844,PRC!$A$1:$C$21,3,0)*E2844</f>
        <v>13800000</v>
      </c>
      <c r="L2844">
        <f t="shared" ca="1" si="1513"/>
        <v>2700000</v>
      </c>
      <c r="M2844">
        <f t="shared" ca="1" si="1514"/>
        <v>300000</v>
      </c>
      <c r="N2844">
        <f t="shared" ca="1" si="1515"/>
        <v>4800000</v>
      </c>
      <c r="O2844">
        <f t="shared" ca="1" si="1516"/>
        <v>1800000</v>
      </c>
      <c r="P2844">
        <f t="shared" ref="P2844:P2907" ca="1" si="1531">J2844-SUM(K2844:O2844)</f>
        <v>2399996</v>
      </c>
      <c r="Q2844">
        <f ca="1">IF(P2844&gt;0,1,0)</f>
        <v>1</v>
      </c>
      <c r="R2844">
        <f t="shared" ca="1" si="1517"/>
        <v>14</v>
      </c>
      <c r="S2844">
        <f t="shared" ca="1" si="1518"/>
        <v>9</v>
      </c>
      <c r="T2844">
        <f t="shared" ca="1" si="1519"/>
        <v>1</v>
      </c>
      <c r="U2844">
        <f t="shared" ca="1" si="1520"/>
        <v>16</v>
      </c>
      <c r="V2844">
        <f t="shared" ca="1" si="1521"/>
        <v>6</v>
      </c>
      <c r="X2844">
        <f t="shared" si="1523"/>
        <v>2844</v>
      </c>
      <c r="Y2844">
        <f t="shared" si="1524"/>
        <v>2452</v>
      </c>
      <c r="Z2844">
        <f t="shared" si="1525"/>
        <v>2453</v>
      </c>
      <c r="AA2844">
        <f t="shared" si="1522"/>
        <v>2951</v>
      </c>
      <c r="AB2844">
        <f t="shared" si="1505"/>
        <v>500</v>
      </c>
      <c r="AM2844" t="str">
        <f t="shared" si="1506"/>
        <v>201903LP</v>
      </c>
      <c r="AN2844">
        <f t="shared" ca="1" si="1529"/>
        <v>14.000013333333339</v>
      </c>
      <c r="AO2844">
        <f t="shared" ca="1" si="1530"/>
        <v>9</v>
      </c>
      <c r="AP2844">
        <f t="shared" ca="1" si="1507"/>
        <v>1</v>
      </c>
      <c r="AQ2844">
        <f t="shared" ca="1" si="1508"/>
        <v>16</v>
      </c>
      <c r="AR2844">
        <f t="shared" ca="1" si="1509"/>
        <v>6</v>
      </c>
      <c r="AS2844">
        <f ca="1">P2844/J2844</f>
        <v>9.3023115197382197E-2</v>
      </c>
    </row>
    <row r="2845" spans="1:45" x14ac:dyDescent="0.4">
      <c r="A2845">
        <f t="shared" si="1504"/>
        <v>201903</v>
      </c>
      <c r="B2845" t="s">
        <v>921</v>
      </c>
      <c r="C2845" t="s">
        <v>647</v>
      </c>
      <c r="D2845" t="str">
        <f t="shared" ca="1" si="1528"/>
        <v>I116</v>
      </c>
      <c r="E2845">
        <f t="shared" ca="1" si="1510"/>
        <v>12</v>
      </c>
      <c r="F2845">
        <f t="shared" ca="1" si="1511"/>
        <v>14</v>
      </c>
      <c r="G2845" t="str">
        <f t="shared" ca="1" si="1526"/>
        <v>S11</v>
      </c>
      <c r="H2845" t="str">
        <f t="shared" ca="1" si="1527"/>
        <v>S111</v>
      </c>
      <c r="I2845">
        <f ca="1">VLOOKUP(D2845,PRC!$A$2:$B$21,2,0)*E2845</f>
        <v>17520000</v>
      </c>
      <c r="J2845">
        <f t="shared" ca="1" si="1512"/>
        <v>15067196</v>
      </c>
      <c r="K2845">
        <f ca="1">VLOOKUP(D2845,PRC!$A$1:$C$21,3,0)*E2845</f>
        <v>10512000</v>
      </c>
      <c r="L2845">
        <f t="shared" ca="1" si="1513"/>
        <v>1051000</v>
      </c>
      <c r="M2845">
        <f t="shared" ca="1" si="1514"/>
        <v>526000</v>
      </c>
      <c r="N2845">
        <f t="shared" ca="1" si="1515"/>
        <v>2628000</v>
      </c>
      <c r="O2845">
        <f t="shared" ca="1" si="1516"/>
        <v>1402000</v>
      </c>
      <c r="P2845">
        <f t="shared" ca="1" si="1531"/>
        <v>-1051804</v>
      </c>
      <c r="Q2845">
        <f ca="1">IF(P2845&gt;0,1,0)</f>
        <v>0</v>
      </c>
      <c r="R2845">
        <f t="shared" ca="1" si="1517"/>
        <v>14</v>
      </c>
      <c r="S2845">
        <f t="shared" ca="1" si="1518"/>
        <v>6</v>
      </c>
      <c r="T2845">
        <f t="shared" ca="1" si="1519"/>
        <v>3</v>
      </c>
      <c r="U2845">
        <f t="shared" ca="1" si="1520"/>
        <v>15</v>
      </c>
      <c r="V2845">
        <f t="shared" ca="1" si="1521"/>
        <v>8</v>
      </c>
      <c r="X2845">
        <f t="shared" si="1523"/>
        <v>2845</v>
      </c>
      <c r="Y2845">
        <f t="shared" si="1524"/>
        <v>2452</v>
      </c>
      <c r="Z2845">
        <f t="shared" si="1525"/>
        <v>2453</v>
      </c>
      <c r="AA2845">
        <f t="shared" si="1522"/>
        <v>2951</v>
      </c>
      <c r="AB2845">
        <f t="shared" si="1505"/>
        <v>500</v>
      </c>
      <c r="AM2845" t="str">
        <f t="shared" si="1506"/>
        <v>201903LP</v>
      </c>
      <c r="AN2845">
        <f t="shared" ca="1" si="1529"/>
        <v>14.000022831050229</v>
      </c>
      <c r="AO2845">
        <f t="shared" ca="1" si="1530"/>
        <v>5.9988584474885842</v>
      </c>
      <c r="AP2845">
        <f t="shared" ca="1" si="1507"/>
        <v>3.0022831050228311</v>
      </c>
      <c r="AQ2845">
        <f t="shared" ca="1" si="1508"/>
        <v>15</v>
      </c>
      <c r="AR2845">
        <f t="shared" ca="1" si="1509"/>
        <v>8.0022831050228316</v>
      </c>
      <c r="AS2845">
        <f ca="1">P2845/J2845</f>
        <v>-6.9807547469349973E-2</v>
      </c>
    </row>
    <row r="2846" spans="1:45" x14ac:dyDescent="0.4">
      <c r="A2846">
        <f t="shared" si="1504"/>
        <v>201903</v>
      </c>
      <c r="B2846" t="s">
        <v>922</v>
      </c>
      <c r="C2846" t="s">
        <v>647</v>
      </c>
      <c r="D2846" t="str">
        <f t="shared" ca="1" si="1528"/>
        <v>I111</v>
      </c>
      <c r="E2846">
        <f t="shared" ca="1" si="1510"/>
        <v>15</v>
      </c>
      <c r="F2846">
        <f t="shared" ca="1" si="1511"/>
        <v>14</v>
      </c>
      <c r="G2846" t="str">
        <f t="shared" ca="1" si="1526"/>
        <v>S11</v>
      </c>
      <c r="H2846" t="str">
        <f t="shared" ca="1" si="1527"/>
        <v>S115</v>
      </c>
      <c r="I2846">
        <f ca="1">VLOOKUP(D2846,PRC!$A$2:$B$21,2,0)*E2846</f>
        <v>2250000</v>
      </c>
      <c r="J2846">
        <f t="shared" ca="1" si="1512"/>
        <v>2024996</v>
      </c>
      <c r="K2846">
        <f ca="1">VLOOKUP(D2846,PRC!$A$1:$C$21,3,0)*E2846</f>
        <v>1192500</v>
      </c>
      <c r="L2846">
        <f t="shared" ca="1" si="1513"/>
        <v>180000</v>
      </c>
      <c r="M2846">
        <f t="shared" ca="1" si="1514"/>
        <v>68000</v>
      </c>
      <c r="N2846">
        <f t="shared" ca="1" si="1515"/>
        <v>383000</v>
      </c>
      <c r="O2846">
        <f t="shared" ca="1" si="1516"/>
        <v>203000</v>
      </c>
      <c r="P2846">
        <f t="shared" ca="1" si="1531"/>
        <v>-1504</v>
      </c>
      <c r="Q2846">
        <f ca="1">IF(P2846&gt;0,1,0)</f>
        <v>0</v>
      </c>
      <c r="R2846">
        <f t="shared" ca="1" si="1517"/>
        <v>10</v>
      </c>
      <c r="S2846">
        <f t="shared" ca="1" si="1518"/>
        <v>8</v>
      </c>
      <c r="T2846">
        <f t="shared" ca="1" si="1519"/>
        <v>3</v>
      </c>
      <c r="U2846">
        <f t="shared" ca="1" si="1520"/>
        <v>17</v>
      </c>
      <c r="V2846">
        <f t="shared" ca="1" si="1521"/>
        <v>9</v>
      </c>
      <c r="X2846">
        <f t="shared" si="1523"/>
        <v>2846</v>
      </c>
      <c r="Y2846">
        <f t="shared" si="1524"/>
        <v>2452</v>
      </c>
      <c r="Z2846">
        <f t="shared" si="1525"/>
        <v>2453</v>
      </c>
      <c r="AA2846">
        <f t="shared" si="1522"/>
        <v>2951</v>
      </c>
      <c r="AB2846">
        <f t="shared" si="1505"/>
        <v>500</v>
      </c>
      <c r="AM2846" t="str">
        <f t="shared" si="1506"/>
        <v>201903LP</v>
      </c>
      <c r="AN2846">
        <f t="shared" ca="1" si="1529"/>
        <v>10.000177777777775</v>
      </c>
      <c r="AO2846">
        <f t="shared" ca="1" si="1530"/>
        <v>8</v>
      </c>
      <c r="AP2846">
        <f t="shared" ca="1" si="1507"/>
        <v>3.0222222222222221</v>
      </c>
      <c r="AQ2846">
        <f t="shared" ca="1" si="1508"/>
        <v>17.022222222222222</v>
      </c>
      <c r="AR2846">
        <f t="shared" ca="1" si="1509"/>
        <v>9.0222222222222221</v>
      </c>
      <c r="AS2846">
        <f ca="1">P2846/J2846</f>
        <v>-7.4271751647904491E-4</v>
      </c>
    </row>
    <row r="2847" spans="1:45" x14ac:dyDescent="0.4">
      <c r="A2847">
        <f t="shared" si="1504"/>
        <v>201903</v>
      </c>
      <c r="B2847" t="s">
        <v>923</v>
      </c>
      <c r="C2847" t="s">
        <v>647</v>
      </c>
      <c r="D2847" t="str">
        <f t="shared" ca="1" si="1528"/>
        <v>I116</v>
      </c>
      <c r="E2847">
        <f t="shared" ca="1" si="1510"/>
        <v>13</v>
      </c>
      <c r="F2847">
        <f t="shared" ca="1" si="1511"/>
        <v>14</v>
      </c>
      <c r="G2847" t="str">
        <f t="shared" ca="1" si="1526"/>
        <v>S11</v>
      </c>
      <c r="H2847" t="str">
        <f t="shared" ca="1" si="1527"/>
        <v>S111</v>
      </c>
      <c r="I2847">
        <f ca="1">VLOOKUP(D2847,PRC!$A$2:$B$21,2,0)*E2847</f>
        <v>18980000</v>
      </c>
      <c r="J2847">
        <f t="shared" ca="1" si="1512"/>
        <v>16132996</v>
      </c>
      <c r="K2847">
        <f ca="1">VLOOKUP(D2847,PRC!$A$1:$C$21,3,0)*E2847</f>
        <v>11388000</v>
      </c>
      <c r="L2847">
        <f t="shared" ca="1" si="1513"/>
        <v>1329000</v>
      </c>
      <c r="M2847">
        <f t="shared" ca="1" si="1514"/>
        <v>569000</v>
      </c>
      <c r="N2847">
        <f t="shared" ca="1" si="1515"/>
        <v>2657000</v>
      </c>
      <c r="O2847">
        <f t="shared" ca="1" si="1516"/>
        <v>1329000</v>
      </c>
      <c r="P2847">
        <f t="shared" ca="1" si="1531"/>
        <v>-1139004</v>
      </c>
      <c r="Q2847">
        <f ca="1">IF(P2847&gt;0,1,0)</f>
        <v>0</v>
      </c>
      <c r="R2847">
        <f t="shared" ca="1" si="1517"/>
        <v>15</v>
      </c>
      <c r="S2847">
        <f t="shared" ca="1" si="1518"/>
        <v>7</v>
      </c>
      <c r="T2847">
        <f t="shared" ca="1" si="1519"/>
        <v>3</v>
      </c>
      <c r="U2847">
        <f t="shared" ca="1" si="1520"/>
        <v>14</v>
      </c>
      <c r="V2847">
        <f t="shared" ca="1" si="1521"/>
        <v>7</v>
      </c>
      <c r="X2847">
        <f t="shared" si="1523"/>
        <v>2847</v>
      </c>
      <c r="Y2847">
        <f t="shared" si="1524"/>
        <v>2452</v>
      </c>
      <c r="Z2847">
        <f t="shared" si="1525"/>
        <v>2453</v>
      </c>
      <c r="AA2847">
        <f t="shared" si="1522"/>
        <v>2951</v>
      </c>
      <c r="AB2847">
        <f t="shared" si="1505"/>
        <v>500</v>
      </c>
      <c r="AM2847" t="str">
        <f t="shared" si="1506"/>
        <v>201903LP</v>
      </c>
      <c r="AN2847">
        <f t="shared" ca="1" si="1529"/>
        <v>15.000021074815596</v>
      </c>
      <c r="AO2847">
        <f t="shared" ca="1" si="1530"/>
        <v>7.0021074815595359</v>
      </c>
      <c r="AP2847">
        <f t="shared" ca="1" si="1507"/>
        <v>2.9978925184404637</v>
      </c>
      <c r="AQ2847">
        <f t="shared" ca="1" si="1508"/>
        <v>13.998946259220233</v>
      </c>
      <c r="AR2847">
        <f t="shared" ca="1" si="1509"/>
        <v>7.0021074815595359</v>
      </c>
      <c r="AS2847">
        <f ca="1">P2847/J2847</f>
        <v>-7.0600897688191333E-2</v>
      </c>
    </row>
    <row r="2848" spans="1:45" x14ac:dyDescent="0.4">
      <c r="A2848">
        <f t="shared" si="1504"/>
        <v>201903</v>
      </c>
      <c r="B2848" t="s">
        <v>924</v>
      </c>
      <c r="C2848" t="s">
        <v>647</v>
      </c>
      <c r="D2848" t="str">
        <f t="shared" ca="1" si="1528"/>
        <v>I107</v>
      </c>
      <c r="E2848">
        <f t="shared" ca="1" si="1510"/>
        <v>13</v>
      </c>
      <c r="F2848">
        <f t="shared" ca="1" si="1511"/>
        <v>10</v>
      </c>
      <c r="G2848" t="str">
        <f t="shared" ca="1" si="1526"/>
        <v>S10</v>
      </c>
      <c r="H2848" t="str">
        <f t="shared" ca="1" si="1527"/>
        <v>S101</v>
      </c>
      <c r="I2848">
        <f ca="1">VLOOKUP(D2848,PRC!$A$2:$B$21,2,0)*E2848</f>
        <v>1950000</v>
      </c>
      <c r="J2848">
        <f t="shared" ca="1" si="1512"/>
        <v>1735496</v>
      </c>
      <c r="K2848">
        <f ca="1">VLOOKUP(D2848,PRC!$A$1:$C$21,3,0)*E2848</f>
        <v>1111500</v>
      </c>
      <c r="L2848">
        <f t="shared" ca="1" si="1513"/>
        <v>98000</v>
      </c>
      <c r="M2848">
        <f t="shared" ca="1" si="1514"/>
        <v>59000</v>
      </c>
      <c r="N2848">
        <f t="shared" ca="1" si="1515"/>
        <v>390000</v>
      </c>
      <c r="O2848">
        <f t="shared" ca="1" si="1516"/>
        <v>195000</v>
      </c>
      <c r="P2848">
        <f t="shared" ca="1" si="1531"/>
        <v>-118004</v>
      </c>
      <c r="Q2848">
        <f ca="1">IF(P2848&gt;0,1,0)</f>
        <v>0</v>
      </c>
      <c r="R2848">
        <f t="shared" ca="1" si="1517"/>
        <v>11</v>
      </c>
      <c r="S2848">
        <f t="shared" ca="1" si="1518"/>
        <v>5</v>
      </c>
      <c r="T2848">
        <f t="shared" ca="1" si="1519"/>
        <v>3</v>
      </c>
      <c r="U2848">
        <f t="shared" ca="1" si="1520"/>
        <v>20</v>
      </c>
      <c r="V2848">
        <f t="shared" ca="1" si="1521"/>
        <v>10</v>
      </c>
      <c r="X2848">
        <f t="shared" si="1523"/>
        <v>2848</v>
      </c>
      <c r="Y2848">
        <f t="shared" si="1524"/>
        <v>2452</v>
      </c>
      <c r="Z2848">
        <f t="shared" si="1525"/>
        <v>2453</v>
      </c>
      <c r="AA2848">
        <f t="shared" si="1522"/>
        <v>2951</v>
      </c>
      <c r="AB2848">
        <f t="shared" si="1505"/>
        <v>500</v>
      </c>
      <c r="AM2848" t="str">
        <f t="shared" si="1506"/>
        <v>201903LP</v>
      </c>
      <c r="AN2848">
        <f t="shared" ca="1" si="1529"/>
        <v>11.000205128205131</v>
      </c>
      <c r="AO2848">
        <f t="shared" ca="1" si="1530"/>
        <v>5.0256410256410255</v>
      </c>
      <c r="AP2848">
        <f t="shared" ca="1" si="1507"/>
        <v>3.0256410256410255</v>
      </c>
      <c r="AQ2848">
        <f t="shared" ca="1" si="1508"/>
        <v>20</v>
      </c>
      <c r="AR2848">
        <f t="shared" ca="1" si="1509"/>
        <v>10</v>
      </c>
      <c r="AS2848">
        <f ca="1">P2848/J2848</f>
        <v>-6.7994394686014828E-2</v>
      </c>
    </row>
    <row r="2849" spans="1:45" x14ac:dyDescent="0.4">
      <c r="A2849">
        <f t="shared" si="1504"/>
        <v>201903</v>
      </c>
      <c r="B2849" t="s">
        <v>925</v>
      </c>
      <c r="C2849" t="s">
        <v>647</v>
      </c>
      <c r="D2849" t="str">
        <f t="shared" ca="1" si="1528"/>
        <v>I105</v>
      </c>
      <c r="E2849">
        <f t="shared" ca="1" si="1510"/>
        <v>13</v>
      </c>
      <c r="F2849">
        <f t="shared" ca="1" si="1511"/>
        <v>12</v>
      </c>
      <c r="G2849" t="str">
        <f t="shared" ca="1" si="1526"/>
        <v>S11</v>
      </c>
      <c r="H2849" t="str">
        <f t="shared" ca="1" si="1527"/>
        <v>S112</v>
      </c>
      <c r="I2849">
        <f ca="1">VLOOKUP(D2849,PRC!$A$2:$B$21,2,0)*E2849</f>
        <v>1300000</v>
      </c>
      <c r="J2849">
        <f t="shared" ca="1" si="1512"/>
        <v>1130996</v>
      </c>
      <c r="K2849">
        <f ca="1">VLOOKUP(D2849,PRC!$A$1:$C$21,3,0)*E2849</f>
        <v>767000</v>
      </c>
      <c r="L2849">
        <f t="shared" ca="1" si="1513"/>
        <v>91000</v>
      </c>
      <c r="M2849">
        <f t="shared" ca="1" si="1514"/>
        <v>26000</v>
      </c>
      <c r="N2849">
        <f t="shared" ca="1" si="1515"/>
        <v>143000</v>
      </c>
      <c r="O2849">
        <f t="shared" ca="1" si="1516"/>
        <v>78000</v>
      </c>
      <c r="P2849">
        <f t="shared" ca="1" si="1531"/>
        <v>25996</v>
      </c>
      <c r="Q2849">
        <f ca="1">IF(P2849&gt;0,1,0)</f>
        <v>1</v>
      </c>
      <c r="R2849">
        <f t="shared" ca="1" si="1517"/>
        <v>13</v>
      </c>
      <c r="S2849">
        <f t="shared" ca="1" si="1518"/>
        <v>7</v>
      </c>
      <c r="T2849">
        <f t="shared" ca="1" si="1519"/>
        <v>2</v>
      </c>
      <c r="U2849">
        <f t="shared" ca="1" si="1520"/>
        <v>11</v>
      </c>
      <c r="V2849">
        <f t="shared" ca="1" si="1521"/>
        <v>6</v>
      </c>
      <c r="X2849">
        <f t="shared" si="1523"/>
        <v>2849</v>
      </c>
      <c r="Y2849">
        <f t="shared" si="1524"/>
        <v>2452</v>
      </c>
      <c r="Z2849">
        <f t="shared" si="1525"/>
        <v>2453</v>
      </c>
      <c r="AA2849">
        <f t="shared" si="1522"/>
        <v>2951</v>
      </c>
      <c r="AB2849">
        <f t="shared" si="1505"/>
        <v>500</v>
      </c>
      <c r="AM2849" t="str">
        <f t="shared" si="1506"/>
        <v>201903LP</v>
      </c>
      <c r="AN2849">
        <f t="shared" ca="1" si="1529"/>
        <v>13.00030769230769</v>
      </c>
      <c r="AO2849">
        <f t="shared" ca="1" si="1530"/>
        <v>7.0000000000000009</v>
      </c>
      <c r="AP2849">
        <f t="shared" ca="1" si="1507"/>
        <v>2</v>
      </c>
      <c r="AQ2849">
        <f t="shared" ca="1" si="1508"/>
        <v>11</v>
      </c>
      <c r="AR2849">
        <f t="shared" ca="1" si="1509"/>
        <v>6</v>
      </c>
      <c r="AS2849">
        <f ca="1">P2849/J2849</f>
        <v>2.2985050345005642E-2</v>
      </c>
    </row>
    <row r="2850" spans="1:45" x14ac:dyDescent="0.4">
      <c r="A2850">
        <f t="shared" si="1504"/>
        <v>201903</v>
      </c>
      <c r="B2850" t="s">
        <v>926</v>
      </c>
      <c r="C2850" t="s">
        <v>647</v>
      </c>
      <c r="D2850" t="str">
        <f t="shared" ca="1" si="1528"/>
        <v>I116</v>
      </c>
      <c r="E2850">
        <f t="shared" ca="1" si="1510"/>
        <v>9</v>
      </c>
      <c r="F2850">
        <f t="shared" ca="1" si="1511"/>
        <v>14</v>
      </c>
      <c r="G2850" t="str">
        <f t="shared" ca="1" si="1526"/>
        <v>S10</v>
      </c>
      <c r="H2850" t="str">
        <f t="shared" ca="1" si="1527"/>
        <v>S108</v>
      </c>
      <c r="I2850">
        <f ca="1">VLOOKUP(D2850,PRC!$A$2:$B$21,2,0)*E2850</f>
        <v>13140000</v>
      </c>
      <c r="J2850">
        <f t="shared" ca="1" si="1512"/>
        <v>11300396</v>
      </c>
      <c r="K2850">
        <f ca="1">VLOOKUP(D2850,PRC!$A$1:$C$21,3,0)*E2850</f>
        <v>7884000</v>
      </c>
      <c r="L2850">
        <f t="shared" ca="1" si="1513"/>
        <v>1314000</v>
      </c>
      <c r="M2850">
        <f t="shared" ca="1" si="1514"/>
        <v>131000</v>
      </c>
      <c r="N2850">
        <f t="shared" ca="1" si="1515"/>
        <v>1971000</v>
      </c>
      <c r="O2850">
        <f t="shared" ca="1" si="1516"/>
        <v>1314000</v>
      </c>
      <c r="P2850">
        <f t="shared" ca="1" si="1531"/>
        <v>-1313604</v>
      </c>
      <c r="Q2850">
        <f ca="1">IF(P2850&gt;0,1,0)</f>
        <v>0</v>
      </c>
      <c r="R2850">
        <f t="shared" ca="1" si="1517"/>
        <v>14</v>
      </c>
      <c r="S2850">
        <f t="shared" ca="1" si="1518"/>
        <v>10</v>
      </c>
      <c r="T2850">
        <f t="shared" ca="1" si="1519"/>
        <v>1</v>
      </c>
      <c r="U2850">
        <f t="shared" ca="1" si="1520"/>
        <v>15</v>
      </c>
      <c r="V2850">
        <f t="shared" ca="1" si="1521"/>
        <v>10</v>
      </c>
      <c r="X2850">
        <f t="shared" si="1523"/>
        <v>2850</v>
      </c>
      <c r="Y2850">
        <f t="shared" si="1524"/>
        <v>2452</v>
      </c>
      <c r="Z2850">
        <f t="shared" si="1525"/>
        <v>2453</v>
      </c>
      <c r="AA2850">
        <f t="shared" si="1522"/>
        <v>2951</v>
      </c>
      <c r="AB2850">
        <f t="shared" si="1505"/>
        <v>500</v>
      </c>
      <c r="AM2850" t="str">
        <f t="shared" si="1506"/>
        <v>201903LP</v>
      </c>
      <c r="AN2850">
        <f t="shared" ca="1" si="1529"/>
        <v>14.000030441400302</v>
      </c>
      <c r="AO2850">
        <f t="shared" ca="1" si="1530"/>
        <v>10</v>
      </c>
      <c r="AP2850">
        <f t="shared" ca="1" si="1507"/>
        <v>0.9969558599695586</v>
      </c>
      <c r="AQ2850">
        <f t="shared" ca="1" si="1508"/>
        <v>15</v>
      </c>
      <c r="AR2850">
        <f t="shared" ca="1" si="1509"/>
        <v>10</v>
      </c>
      <c r="AS2850">
        <f ca="1">P2850/J2850</f>
        <v>-0.11624406790700079</v>
      </c>
    </row>
    <row r="2851" spans="1:45" x14ac:dyDescent="0.4">
      <c r="A2851">
        <f t="shared" si="1504"/>
        <v>201903</v>
      </c>
      <c r="B2851" t="s">
        <v>927</v>
      </c>
      <c r="C2851" t="s">
        <v>647</v>
      </c>
      <c r="D2851" t="str">
        <f t="shared" ca="1" si="1528"/>
        <v>I115</v>
      </c>
      <c r="E2851">
        <f t="shared" ca="1" si="1510"/>
        <v>10</v>
      </c>
      <c r="F2851">
        <f t="shared" ca="1" si="1511"/>
        <v>13</v>
      </c>
      <c r="G2851" t="str">
        <f t="shared" ca="1" si="1526"/>
        <v>S10</v>
      </c>
      <c r="H2851" t="str">
        <f t="shared" ca="1" si="1527"/>
        <v>S106</v>
      </c>
      <c r="I2851">
        <f ca="1">VLOOKUP(D2851,PRC!$A$2:$B$21,2,0)*E2851</f>
        <v>50000</v>
      </c>
      <c r="J2851">
        <f t="shared" ca="1" si="1512"/>
        <v>44996</v>
      </c>
      <c r="K2851">
        <f ca="1">VLOOKUP(D2851,PRC!$A$1:$C$21,3,0)*E2851</f>
        <v>24000</v>
      </c>
      <c r="L2851">
        <f t="shared" ca="1" si="1513"/>
        <v>5000</v>
      </c>
      <c r="M2851">
        <f t="shared" ca="1" si="1514"/>
        <v>1000</v>
      </c>
      <c r="N2851">
        <f t="shared" ca="1" si="1515"/>
        <v>8000</v>
      </c>
      <c r="O2851">
        <f t="shared" ca="1" si="1516"/>
        <v>5000</v>
      </c>
      <c r="P2851">
        <f t="shared" ca="1" si="1531"/>
        <v>1996</v>
      </c>
      <c r="Q2851">
        <f ca="1">IF(P2851&gt;0,1,0)</f>
        <v>1</v>
      </c>
      <c r="R2851">
        <f t="shared" ca="1" si="1517"/>
        <v>10</v>
      </c>
      <c r="S2851">
        <f t="shared" ca="1" si="1518"/>
        <v>10</v>
      </c>
      <c r="T2851">
        <f t="shared" ca="1" si="1519"/>
        <v>1</v>
      </c>
      <c r="U2851">
        <f t="shared" ca="1" si="1520"/>
        <v>15</v>
      </c>
      <c r="V2851">
        <f t="shared" ca="1" si="1521"/>
        <v>10</v>
      </c>
      <c r="X2851">
        <f t="shared" si="1523"/>
        <v>2851</v>
      </c>
      <c r="Y2851">
        <f t="shared" si="1524"/>
        <v>2452</v>
      </c>
      <c r="Z2851">
        <f t="shared" si="1525"/>
        <v>2453</v>
      </c>
      <c r="AA2851">
        <f t="shared" si="1522"/>
        <v>2951</v>
      </c>
      <c r="AB2851">
        <f t="shared" si="1505"/>
        <v>500</v>
      </c>
      <c r="AM2851" t="str">
        <f t="shared" si="1506"/>
        <v>201903LP</v>
      </c>
      <c r="AN2851">
        <f t="shared" ca="1" si="1529"/>
        <v>10.007999999999996</v>
      </c>
      <c r="AO2851">
        <f t="shared" ca="1" si="1530"/>
        <v>10</v>
      </c>
      <c r="AP2851">
        <f t="shared" ca="1" si="1507"/>
        <v>2</v>
      </c>
      <c r="AQ2851">
        <f t="shared" ca="1" si="1508"/>
        <v>16</v>
      </c>
      <c r="AR2851">
        <f t="shared" ca="1" si="1509"/>
        <v>10</v>
      </c>
      <c r="AS2851">
        <f ca="1">P2851/J2851</f>
        <v>4.4359498622099744E-2</v>
      </c>
    </row>
    <row r="2852" spans="1:45" x14ac:dyDescent="0.4">
      <c r="A2852">
        <f t="shared" si="1504"/>
        <v>201903</v>
      </c>
      <c r="B2852" t="s">
        <v>928</v>
      </c>
      <c r="C2852" t="s">
        <v>647</v>
      </c>
      <c r="D2852" t="str">
        <f t="shared" ca="1" si="1528"/>
        <v>I105</v>
      </c>
      <c r="E2852">
        <f t="shared" ca="1" si="1510"/>
        <v>14</v>
      </c>
      <c r="F2852">
        <f t="shared" ca="1" si="1511"/>
        <v>10</v>
      </c>
      <c r="G2852" t="str">
        <f t="shared" ca="1" si="1526"/>
        <v>S10</v>
      </c>
      <c r="H2852" t="str">
        <f t="shared" ca="1" si="1527"/>
        <v>S109</v>
      </c>
      <c r="I2852">
        <f ca="1">VLOOKUP(D2852,PRC!$A$2:$B$21,2,0)*E2852</f>
        <v>1400000</v>
      </c>
      <c r="J2852">
        <f t="shared" ca="1" si="1512"/>
        <v>1189996</v>
      </c>
      <c r="K2852">
        <f ca="1">VLOOKUP(D2852,PRC!$A$1:$C$21,3,0)*E2852</f>
        <v>826000</v>
      </c>
      <c r="L2852">
        <f t="shared" ca="1" si="1513"/>
        <v>126000</v>
      </c>
      <c r="M2852">
        <f t="shared" ca="1" si="1514"/>
        <v>28000</v>
      </c>
      <c r="N2852">
        <f t="shared" ca="1" si="1515"/>
        <v>196000</v>
      </c>
      <c r="O2852">
        <f t="shared" ca="1" si="1516"/>
        <v>84000</v>
      </c>
      <c r="P2852">
        <f t="shared" ca="1" si="1531"/>
        <v>-70004</v>
      </c>
      <c r="Q2852">
        <f ca="1">IF(P2852&gt;0,1,0)</f>
        <v>0</v>
      </c>
      <c r="R2852">
        <f t="shared" ca="1" si="1517"/>
        <v>15</v>
      </c>
      <c r="S2852">
        <f t="shared" ca="1" si="1518"/>
        <v>9</v>
      </c>
      <c r="T2852">
        <f t="shared" ca="1" si="1519"/>
        <v>2</v>
      </c>
      <c r="U2852">
        <f t="shared" ca="1" si="1520"/>
        <v>14</v>
      </c>
      <c r="V2852">
        <f t="shared" ca="1" si="1521"/>
        <v>6</v>
      </c>
      <c r="X2852">
        <f t="shared" si="1523"/>
        <v>2852</v>
      </c>
      <c r="Y2852">
        <f t="shared" si="1524"/>
        <v>2452</v>
      </c>
      <c r="Z2852">
        <f t="shared" si="1525"/>
        <v>2453</v>
      </c>
      <c r="AA2852">
        <f t="shared" si="1522"/>
        <v>2951</v>
      </c>
      <c r="AB2852">
        <f t="shared" si="1505"/>
        <v>500</v>
      </c>
      <c r="AM2852" t="str">
        <f t="shared" si="1506"/>
        <v>201903LP</v>
      </c>
      <c r="AN2852">
        <f t="shared" ca="1" si="1529"/>
        <v>15.00028571428571</v>
      </c>
      <c r="AO2852">
        <f t="shared" ca="1" si="1530"/>
        <v>9</v>
      </c>
      <c r="AP2852">
        <f t="shared" ca="1" si="1507"/>
        <v>2</v>
      </c>
      <c r="AQ2852">
        <f t="shared" ca="1" si="1508"/>
        <v>14.000000000000002</v>
      </c>
      <c r="AR2852">
        <f t="shared" ca="1" si="1509"/>
        <v>6</v>
      </c>
      <c r="AS2852">
        <f ca="1">P2852/J2852</f>
        <v>-5.8827088494415106E-2</v>
      </c>
    </row>
    <row r="2853" spans="1:45" x14ac:dyDescent="0.4">
      <c r="A2853">
        <f t="shared" si="1504"/>
        <v>201903</v>
      </c>
      <c r="B2853" t="s">
        <v>929</v>
      </c>
      <c r="C2853" t="s">
        <v>647</v>
      </c>
      <c r="D2853" t="str">
        <f t="shared" ca="1" si="1528"/>
        <v>I105</v>
      </c>
      <c r="E2853">
        <f t="shared" ca="1" si="1510"/>
        <v>14</v>
      </c>
      <c r="F2853">
        <f t="shared" ca="1" si="1511"/>
        <v>13</v>
      </c>
      <c r="G2853" t="str">
        <f t="shared" ca="1" si="1526"/>
        <v>S11</v>
      </c>
      <c r="H2853" t="str">
        <f t="shared" ca="1" si="1527"/>
        <v>S111</v>
      </c>
      <c r="I2853">
        <f ca="1">VLOOKUP(D2853,PRC!$A$2:$B$21,2,0)*E2853</f>
        <v>1400000</v>
      </c>
      <c r="J2853">
        <f t="shared" ca="1" si="1512"/>
        <v>1203996</v>
      </c>
      <c r="K2853">
        <f ca="1">VLOOKUP(D2853,PRC!$A$1:$C$21,3,0)*E2853</f>
        <v>826000</v>
      </c>
      <c r="L2853">
        <f t="shared" ca="1" si="1513"/>
        <v>126000</v>
      </c>
      <c r="M2853">
        <f t="shared" ca="1" si="1514"/>
        <v>14000</v>
      </c>
      <c r="N2853">
        <f t="shared" ca="1" si="1515"/>
        <v>266000</v>
      </c>
      <c r="O2853">
        <f t="shared" ca="1" si="1516"/>
        <v>70000</v>
      </c>
      <c r="P2853">
        <f t="shared" ca="1" si="1531"/>
        <v>-98004</v>
      </c>
      <c r="Q2853">
        <f ca="1">IF(P2853&gt;0,1,0)</f>
        <v>0</v>
      </c>
      <c r="R2853">
        <f t="shared" ca="1" si="1517"/>
        <v>14</v>
      </c>
      <c r="S2853">
        <f t="shared" ca="1" si="1518"/>
        <v>9</v>
      </c>
      <c r="T2853">
        <f t="shared" ca="1" si="1519"/>
        <v>1</v>
      </c>
      <c r="U2853">
        <f t="shared" ca="1" si="1520"/>
        <v>19</v>
      </c>
      <c r="V2853">
        <f t="shared" ca="1" si="1521"/>
        <v>5</v>
      </c>
      <c r="X2853">
        <f t="shared" si="1523"/>
        <v>2853</v>
      </c>
      <c r="Y2853">
        <f t="shared" si="1524"/>
        <v>2452</v>
      </c>
      <c r="Z2853">
        <f t="shared" si="1525"/>
        <v>2453</v>
      </c>
      <c r="AA2853">
        <f t="shared" si="1522"/>
        <v>2951</v>
      </c>
      <c r="AB2853">
        <f t="shared" si="1505"/>
        <v>500</v>
      </c>
      <c r="AM2853" t="str">
        <f t="shared" si="1506"/>
        <v>201903LP</v>
      </c>
      <c r="AN2853">
        <f t="shared" ca="1" si="1529"/>
        <v>14.00028571428571</v>
      </c>
      <c r="AO2853">
        <f t="shared" ca="1" si="1530"/>
        <v>9</v>
      </c>
      <c r="AP2853">
        <f t="shared" ca="1" si="1507"/>
        <v>1</v>
      </c>
      <c r="AQ2853">
        <f t="shared" ca="1" si="1508"/>
        <v>19</v>
      </c>
      <c r="AR2853">
        <f t="shared" ca="1" si="1509"/>
        <v>5</v>
      </c>
      <c r="AS2853">
        <f ca="1">P2853/J2853</f>
        <v>-8.1398941524722671E-2</v>
      </c>
    </row>
    <row r="2854" spans="1:45" x14ac:dyDescent="0.4">
      <c r="A2854">
        <f t="shared" si="1504"/>
        <v>201903</v>
      </c>
      <c r="B2854" t="s">
        <v>930</v>
      </c>
      <c r="C2854" t="s">
        <v>647</v>
      </c>
      <c r="D2854" t="str">
        <f t="shared" ca="1" si="1528"/>
        <v>I107</v>
      </c>
      <c r="E2854">
        <f t="shared" ca="1" si="1510"/>
        <v>14</v>
      </c>
      <c r="F2854">
        <f t="shared" ca="1" si="1511"/>
        <v>12</v>
      </c>
      <c r="G2854" t="str">
        <f t="shared" ca="1" si="1526"/>
        <v>S10</v>
      </c>
      <c r="H2854" t="str">
        <f t="shared" ca="1" si="1527"/>
        <v>S108</v>
      </c>
      <c r="I2854">
        <f ca="1">VLOOKUP(D2854,PRC!$A$2:$B$21,2,0)*E2854</f>
        <v>2100000</v>
      </c>
      <c r="J2854">
        <f t="shared" ca="1" si="1512"/>
        <v>1847996</v>
      </c>
      <c r="K2854">
        <f ca="1">VLOOKUP(D2854,PRC!$A$1:$C$21,3,0)*E2854</f>
        <v>1197000</v>
      </c>
      <c r="L2854">
        <f t="shared" ca="1" si="1513"/>
        <v>210000</v>
      </c>
      <c r="M2854">
        <f t="shared" ca="1" si="1514"/>
        <v>21000</v>
      </c>
      <c r="N2854">
        <f t="shared" ca="1" si="1515"/>
        <v>378000</v>
      </c>
      <c r="O2854">
        <f t="shared" ca="1" si="1516"/>
        <v>189000</v>
      </c>
      <c r="P2854">
        <f t="shared" ca="1" si="1531"/>
        <v>-147004</v>
      </c>
      <c r="Q2854">
        <f ca="1">IF(P2854&gt;0,1,0)</f>
        <v>0</v>
      </c>
      <c r="R2854">
        <f t="shared" ca="1" si="1517"/>
        <v>12</v>
      </c>
      <c r="S2854">
        <f t="shared" ca="1" si="1518"/>
        <v>10</v>
      </c>
      <c r="T2854">
        <f t="shared" ca="1" si="1519"/>
        <v>1</v>
      </c>
      <c r="U2854">
        <f t="shared" ca="1" si="1520"/>
        <v>18</v>
      </c>
      <c r="V2854">
        <f t="shared" ca="1" si="1521"/>
        <v>9</v>
      </c>
      <c r="X2854">
        <f t="shared" si="1523"/>
        <v>2854</v>
      </c>
      <c r="Y2854">
        <f t="shared" si="1524"/>
        <v>2452</v>
      </c>
      <c r="Z2854">
        <f t="shared" si="1525"/>
        <v>2453</v>
      </c>
      <c r="AA2854">
        <f t="shared" si="1522"/>
        <v>2951</v>
      </c>
      <c r="AB2854">
        <f t="shared" si="1505"/>
        <v>500</v>
      </c>
      <c r="AM2854" t="str">
        <f t="shared" si="1506"/>
        <v>201903LP</v>
      </c>
      <c r="AN2854">
        <f t="shared" ca="1" si="1529"/>
        <v>12.000190476190475</v>
      </c>
      <c r="AO2854">
        <f t="shared" ca="1" si="1530"/>
        <v>10</v>
      </c>
      <c r="AP2854">
        <f t="shared" ca="1" si="1507"/>
        <v>1</v>
      </c>
      <c r="AQ2854">
        <f t="shared" ca="1" si="1508"/>
        <v>18</v>
      </c>
      <c r="AR2854">
        <f t="shared" ca="1" si="1509"/>
        <v>9</v>
      </c>
      <c r="AS2854">
        <f ca="1">P2854/J2854</f>
        <v>-7.9547791228985337E-2</v>
      </c>
    </row>
    <row r="2855" spans="1:45" x14ac:dyDescent="0.4">
      <c r="A2855">
        <f t="shared" si="1504"/>
        <v>201903</v>
      </c>
      <c r="B2855" t="s">
        <v>931</v>
      </c>
      <c r="C2855" t="s">
        <v>647</v>
      </c>
      <c r="D2855" t="str">
        <f t="shared" ca="1" si="1528"/>
        <v>I109</v>
      </c>
      <c r="E2855">
        <f t="shared" ca="1" si="1510"/>
        <v>8</v>
      </c>
      <c r="F2855">
        <f t="shared" ca="1" si="1511"/>
        <v>12</v>
      </c>
      <c r="G2855" t="str">
        <f t="shared" ca="1" si="1526"/>
        <v>S10</v>
      </c>
      <c r="H2855" t="str">
        <f t="shared" ca="1" si="1527"/>
        <v>S109</v>
      </c>
      <c r="I2855">
        <f ca="1">VLOOKUP(D2855,PRC!$A$2:$B$21,2,0)*E2855</f>
        <v>4000000</v>
      </c>
      <c r="J2855">
        <f t="shared" ca="1" si="1512"/>
        <v>3399996</v>
      </c>
      <c r="K2855">
        <f ca="1">VLOOKUP(D2855,PRC!$A$1:$C$21,3,0)*E2855</f>
        <v>1600000</v>
      </c>
      <c r="L2855">
        <f t="shared" ca="1" si="1513"/>
        <v>320000</v>
      </c>
      <c r="M2855">
        <f t="shared" ca="1" si="1514"/>
        <v>120000</v>
      </c>
      <c r="N2855">
        <f t="shared" ca="1" si="1515"/>
        <v>720000</v>
      </c>
      <c r="O2855">
        <f t="shared" ca="1" si="1516"/>
        <v>400000</v>
      </c>
      <c r="P2855">
        <f t="shared" ca="1" si="1531"/>
        <v>239996</v>
      </c>
      <c r="Q2855">
        <f ca="1">IF(P2855&gt;0,1,0)</f>
        <v>1</v>
      </c>
      <c r="R2855">
        <f t="shared" ca="1" si="1517"/>
        <v>15</v>
      </c>
      <c r="S2855">
        <f t="shared" ca="1" si="1518"/>
        <v>8</v>
      </c>
      <c r="T2855">
        <f t="shared" ca="1" si="1519"/>
        <v>3</v>
      </c>
      <c r="U2855">
        <f t="shared" ca="1" si="1520"/>
        <v>18</v>
      </c>
      <c r="V2855">
        <f t="shared" ca="1" si="1521"/>
        <v>10</v>
      </c>
      <c r="X2855">
        <f t="shared" si="1523"/>
        <v>2855</v>
      </c>
      <c r="Y2855">
        <f t="shared" si="1524"/>
        <v>2452</v>
      </c>
      <c r="Z2855">
        <f t="shared" si="1525"/>
        <v>2453</v>
      </c>
      <c r="AA2855">
        <f t="shared" si="1522"/>
        <v>2951</v>
      </c>
      <c r="AB2855">
        <f t="shared" si="1505"/>
        <v>500</v>
      </c>
      <c r="AM2855" t="str">
        <f t="shared" si="1506"/>
        <v>201903LP</v>
      </c>
      <c r="AN2855">
        <f t="shared" ca="1" si="1529"/>
        <v>15.000100000000005</v>
      </c>
      <c r="AO2855">
        <f t="shared" ca="1" si="1530"/>
        <v>8</v>
      </c>
      <c r="AP2855">
        <f t="shared" ca="1" si="1507"/>
        <v>3</v>
      </c>
      <c r="AQ2855">
        <f t="shared" ca="1" si="1508"/>
        <v>18</v>
      </c>
      <c r="AR2855">
        <f t="shared" ca="1" si="1509"/>
        <v>10</v>
      </c>
      <c r="AS2855">
        <f ca="1">P2855/J2855</f>
        <v>7.0587141867225728E-2</v>
      </c>
    </row>
    <row r="2856" spans="1:45" x14ac:dyDescent="0.4">
      <c r="A2856">
        <f t="shared" si="1504"/>
        <v>201903</v>
      </c>
      <c r="B2856" t="s">
        <v>932</v>
      </c>
      <c r="C2856" t="s">
        <v>647</v>
      </c>
      <c r="D2856" t="str">
        <f t="shared" ca="1" si="1528"/>
        <v>I108</v>
      </c>
      <c r="E2856">
        <f t="shared" ca="1" si="1510"/>
        <v>12</v>
      </c>
      <c r="F2856">
        <f t="shared" ca="1" si="1511"/>
        <v>14</v>
      </c>
      <c r="G2856" t="str">
        <f t="shared" ca="1" si="1526"/>
        <v>S11</v>
      </c>
      <c r="H2856" t="str">
        <f t="shared" ca="1" si="1527"/>
        <v>S110</v>
      </c>
      <c r="I2856">
        <f ca="1">VLOOKUP(D2856,PRC!$A$2:$B$21,2,0)*E2856</f>
        <v>480000</v>
      </c>
      <c r="J2856">
        <f t="shared" ca="1" si="1512"/>
        <v>422396</v>
      </c>
      <c r="K2856">
        <f ca="1">VLOOKUP(D2856,PRC!$A$1:$C$21,3,0)*E2856</f>
        <v>220800</v>
      </c>
      <c r="L2856">
        <f t="shared" ca="1" si="1513"/>
        <v>38000</v>
      </c>
      <c r="M2856">
        <f t="shared" ca="1" si="1514"/>
        <v>5000</v>
      </c>
      <c r="N2856">
        <f t="shared" ca="1" si="1515"/>
        <v>62000</v>
      </c>
      <c r="O2856">
        <f t="shared" ca="1" si="1516"/>
        <v>48000</v>
      </c>
      <c r="P2856">
        <f t="shared" ca="1" si="1531"/>
        <v>48596</v>
      </c>
      <c r="Q2856">
        <f ca="1">IF(P2856&gt;0,1,0)</f>
        <v>1</v>
      </c>
      <c r="R2856">
        <f t="shared" ca="1" si="1517"/>
        <v>12</v>
      </c>
      <c r="S2856">
        <f t="shared" ca="1" si="1518"/>
        <v>8</v>
      </c>
      <c r="T2856">
        <f t="shared" ca="1" si="1519"/>
        <v>1</v>
      </c>
      <c r="U2856">
        <f t="shared" ca="1" si="1520"/>
        <v>13</v>
      </c>
      <c r="V2856">
        <f t="shared" ca="1" si="1521"/>
        <v>10</v>
      </c>
      <c r="X2856">
        <f t="shared" si="1523"/>
        <v>2856</v>
      </c>
      <c r="Y2856">
        <f t="shared" si="1524"/>
        <v>2452</v>
      </c>
      <c r="Z2856">
        <f t="shared" si="1525"/>
        <v>2453</v>
      </c>
      <c r="AA2856">
        <f t="shared" si="1522"/>
        <v>2951</v>
      </c>
      <c r="AB2856">
        <f t="shared" si="1505"/>
        <v>500</v>
      </c>
      <c r="AM2856" t="str">
        <f t="shared" si="1506"/>
        <v>201903LP</v>
      </c>
      <c r="AN2856">
        <f t="shared" ca="1" si="1529"/>
        <v>12.000833333333338</v>
      </c>
      <c r="AO2856">
        <f t="shared" ca="1" si="1530"/>
        <v>7.9166666666666661</v>
      </c>
      <c r="AP2856">
        <f t="shared" ca="1" si="1507"/>
        <v>1.0416666666666665</v>
      </c>
      <c r="AQ2856">
        <f t="shared" ca="1" si="1508"/>
        <v>12.916666666666668</v>
      </c>
      <c r="AR2856">
        <f t="shared" ca="1" si="1509"/>
        <v>10</v>
      </c>
      <c r="AS2856">
        <f ca="1">P2856/J2856</f>
        <v>0.1150484379586928</v>
      </c>
    </row>
    <row r="2857" spans="1:45" x14ac:dyDescent="0.4">
      <c r="A2857">
        <f t="shared" si="1504"/>
        <v>201903</v>
      </c>
      <c r="B2857" t="s">
        <v>933</v>
      </c>
      <c r="C2857" t="s">
        <v>647</v>
      </c>
      <c r="D2857" t="str">
        <f t="shared" ca="1" si="1528"/>
        <v>I117</v>
      </c>
      <c r="E2857">
        <f t="shared" ca="1" si="1510"/>
        <v>8</v>
      </c>
      <c r="F2857">
        <f t="shared" ca="1" si="1511"/>
        <v>13</v>
      </c>
      <c r="G2857" t="str">
        <f t="shared" ca="1" si="1526"/>
        <v>S10</v>
      </c>
      <c r="H2857" t="str">
        <f t="shared" ca="1" si="1527"/>
        <v>S106</v>
      </c>
      <c r="I2857">
        <f ca="1">VLOOKUP(D2857,PRC!$A$2:$B$21,2,0)*E2857</f>
        <v>20000000</v>
      </c>
      <c r="J2857">
        <f t="shared" ca="1" si="1512"/>
        <v>17799996</v>
      </c>
      <c r="K2857">
        <f ca="1">VLOOKUP(D2857,PRC!$A$1:$C$21,3,0)*E2857</f>
        <v>9200000</v>
      </c>
      <c r="L2857">
        <f t="shared" ca="1" si="1513"/>
        <v>1800000</v>
      </c>
      <c r="M2857">
        <f t="shared" ca="1" si="1514"/>
        <v>200000</v>
      </c>
      <c r="N2857">
        <f t="shared" ca="1" si="1515"/>
        <v>2400000</v>
      </c>
      <c r="O2857">
        <f t="shared" ca="1" si="1516"/>
        <v>1200000</v>
      </c>
      <c r="P2857">
        <f t="shared" ca="1" si="1531"/>
        <v>2999996</v>
      </c>
      <c r="Q2857">
        <f ca="1">IF(P2857&gt;0,1,0)</f>
        <v>1</v>
      </c>
      <c r="R2857">
        <f t="shared" ca="1" si="1517"/>
        <v>11</v>
      </c>
      <c r="S2857">
        <f t="shared" ca="1" si="1518"/>
        <v>9</v>
      </c>
      <c r="T2857">
        <f t="shared" ca="1" si="1519"/>
        <v>1</v>
      </c>
      <c r="U2857">
        <f t="shared" ca="1" si="1520"/>
        <v>12</v>
      </c>
      <c r="V2857">
        <f t="shared" ca="1" si="1521"/>
        <v>6</v>
      </c>
      <c r="X2857">
        <f t="shared" si="1523"/>
        <v>2857</v>
      </c>
      <c r="Y2857">
        <f t="shared" si="1524"/>
        <v>2452</v>
      </c>
      <c r="Z2857">
        <f t="shared" si="1525"/>
        <v>2453</v>
      </c>
      <c r="AA2857">
        <f t="shared" si="1522"/>
        <v>2951</v>
      </c>
      <c r="AB2857">
        <f t="shared" si="1505"/>
        <v>500</v>
      </c>
      <c r="AM2857" t="str">
        <f t="shared" si="1506"/>
        <v>201903LP</v>
      </c>
      <c r="AN2857">
        <f t="shared" ca="1" si="1529"/>
        <v>11.000019999999999</v>
      </c>
      <c r="AO2857">
        <f t="shared" ca="1" si="1530"/>
        <v>9</v>
      </c>
      <c r="AP2857">
        <f t="shared" ca="1" si="1507"/>
        <v>1</v>
      </c>
      <c r="AQ2857">
        <f t="shared" ca="1" si="1508"/>
        <v>12</v>
      </c>
      <c r="AR2857">
        <f t="shared" ca="1" si="1509"/>
        <v>6</v>
      </c>
      <c r="AS2857">
        <f ca="1">P2857/J2857</f>
        <v>0.16853913899755932</v>
      </c>
    </row>
    <row r="2858" spans="1:45" x14ac:dyDescent="0.4">
      <c r="A2858">
        <f t="shared" si="1504"/>
        <v>201903</v>
      </c>
      <c r="B2858" t="s">
        <v>934</v>
      </c>
      <c r="C2858" t="s">
        <v>647</v>
      </c>
      <c r="D2858" t="str">
        <f t="shared" ca="1" si="1528"/>
        <v>I106</v>
      </c>
      <c r="E2858">
        <f t="shared" ca="1" si="1510"/>
        <v>8</v>
      </c>
      <c r="F2858">
        <f t="shared" ca="1" si="1511"/>
        <v>14</v>
      </c>
      <c r="G2858" t="str">
        <f t="shared" ca="1" si="1526"/>
        <v>S11</v>
      </c>
      <c r="H2858" t="str">
        <f t="shared" ca="1" si="1527"/>
        <v>S116</v>
      </c>
      <c r="I2858">
        <f ca="1">VLOOKUP(D2858,PRC!$A$2:$B$21,2,0)*E2858</f>
        <v>160000</v>
      </c>
      <c r="J2858">
        <f t="shared" ca="1" si="1512"/>
        <v>142396</v>
      </c>
      <c r="K2858">
        <f ca="1">VLOOKUP(D2858,PRC!$A$1:$C$21,3,0)*E2858</f>
        <v>84800</v>
      </c>
      <c r="L2858">
        <f t="shared" ca="1" si="1513"/>
        <v>10000</v>
      </c>
      <c r="M2858">
        <f t="shared" ca="1" si="1514"/>
        <v>5000</v>
      </c>
      <c r="N2858">
        <f t="shared" ca="1" si="1515"/>
        <v>29000</v>
      </c>
      <c r="O2858">
        <f t="shared" ca="1" si="1516"/>
        <v>10000</v>
      </c>
      <c r="P2858">
        <f t="shared" ca="1" si="1531"/>
        <v>3596</v>
      </c>
      <c r="Q2858">
        <f ca="1">IF(P2858&gt;0,1,0)</f>
        <v>1</v>
      </c>
      <c r="R2858">
        <f t="shared" ca="1" si="1517"/>
        <v>11</v>
      </c>
      <c r="S2858">
        <f t="shared" ca="1" si="1518"/>
        <v>6</v>
      </c>
      <c r="T2858">
        <f t="shared" ca="1" si="1519"/>
        <v>3</v>
      </c>
      <c r="U2858">
        <f t="shared" ca="1" si="1520"/>
        <v>18</v>
      </c>
      <c r="V2858">
        <f t="shared" ca="1" si="1521"/>
        <v>6</v>
      </c>
      <c r="X2858">
        <f t="shared" si="1523"/>
        <v>2858</v>
      </c>
      <c r="Y2858">
        <f t="shared" si="1524"/>
        <v>2452</v>
      </c>
      <c r="Z2858">
        <f t="shared" si="1525"/>
        <v>2453</v>
      </c>
      <c r="AA2858">
        <f t="shared" si="1522"/>
        <v>2951</v>
      </c>
      <c r="AB2858">
        <f t="shared" si="1505"/>
        <v>500</v>
      </c>
      <c r="AM2858" t="str">
        <f t="shared" si="1506"/>
        <v>201903LP</v>
      </c>
      <c r="AN2858">
        <f t="shared" ca="1" si="1529"/>
        <v>11.002500000000005</v>
      </c>
      <c r="AO2858">
        <f t="shared" ca="1" si="1530"/>
        <v>6.25</v>
      </c>
      <c r="AP2858">
        <f t="shared" ca="1" si="1507"/>
        <v>3.125</v>
      </c>
      <c r="AQ2858">
        <f t="shared" ca="1" si="1508"/>
        <v>18.125</v>
      </c>
      <c r="AR2858">
        <f t="shared" ca="1" si="1509"/>
        <v>6.25</v>
      </c>
      <c r="AS2858">
        <f ca="1">P2858/J2858</f>
        <v>2.5253518357257226E-2</v>
      </c>
    </row>
    <row r="2859" spans="1:45" x14ac:dyDescent="0.4">
      <c r="A2859">
        <f t="shared" si="1504"/>
        <v>201903</v>
      </c>
      <c r="B2859" t="s">
        <v>935</v>
      </c>
      <c r="C2859" t="s">
        <v>647</v>
      </c>
      <c r="D2859" t="str">
        <f t="shared" ca="1" si="1528"/>
        <v>I111</v>
      </c>
      <c r="E2859">
        <f t="shared" ca="1" si="1510"/>
        <v>11</v>
      </c>
      <c r="F2859">
        <f t="shared" ca="1" si="1511"/>
        <v>14</v>
      </c>
      <c r="G2859" t="str">
        <f t="shared" ca="1" si="1526"/>
        <v>S10</v>
      </c>
      <c r="H2859" t="str">
        <f t="shared" ca="1" si="1527"/>
        <v>S102</v>
      </c>
      <c r="I2859">
        <f ca="1">VLOOKUP(D2859,PRC!$A$2:$B$21,2,0)*E2859</f>
        <v>1650000</v>
      </c>
      <c r="J2859">
        <f t="shared" ca="1" si="1512"/>
        <v>1484996</v>
      </c>
      <c r="K2859">
        <f ca="1">VLOOKUP(D2859,PRC!$A$1:$C$21,3,0)*E2859</f>
        <v>874500</v>
      </c>
      <c r="L2859">
        <f t="shared" ca="1" si="1513"/>
        <v>83000</v>
      </c>
      <c r="M2859">
        <f t="shared" ca="1" si="1514"/>
        <v>33000</v>
      </c>
      <c r="N2859">
        <f t="shared" ca="1" si="1515"/>
        <v>314000</v>
      </c>
      <c r="O2859">
        <f t="shared" ca="1" si="1516"/>
        <v>132000</v>
      </c>
      <c r="P2859">
        <f t="shared" ca="1" si="1531"/>
        <v>48496</v>
      </c>
      <c r="Q2859">
        <f ca="1">IF(P2859&gt;0,1,0)</f>
        <v>1</v>
      </c>
      <c r="R2859">
        <f t="shared" ca="1" si="1517"/>
        <v>10</v>
      </c>
      <c r="S2859">
        <f t="shared" ca="1" si="1518"/>
        <v>5</v>
      </c>
      <c r="T2859">
        <f t="shared" ca="1" si="1519"/>
        <v>2</v>
      </c>
      <c r="U2859">
        <f t="shared" ca="1" si="1520"/>
        <v>19</v>
      </c>
      <c r="V2859">
        <f t="shared" ca="1" si="1521"/>
        <v>8</v>
      </c>
      <c r="X2859">
        <f t="shared" si="1523"/>
        <v>2859</v>
      </c>
      <c r="Y2859">
        <f t="shared" si="1524"/>
        <v>2452</v>
      </c>
      <c r="Z2859">
        <f t="shared" si="1525"/>
        <v>2453</v>
      </c>
      <c r="AA2859">
        <f t="shared" si="1522"/>
        <v>2951</v>
      </c>
      <c r="AB2859">
        <f t="shared" si="1505"/>
        <v>500</v>
      </c>
      <c r="AM2859" t="str">
        <f t="shared" si="1506"/>
        <v>201903LP</v>
      </c>
      <c r="AN2859">
        <f t="shared" ca="1" si="1529"/>
        <v>10.000242424242423</v>
      </c>
      <c r="AO2859">
        <f t="shared" ca="1" si="1530"/>
        <v>5.0303030303030303</v>
      </c>
      <c r="AP2859">
        <f t="shared" ca="1" si="1507"/>
        <v>2</v>
      </c>
      <c r="AQ2859">
        <f t="shared" ca="1" si="1508"/>
        <v>19.030303030303031</v>
      </c>
      <c r="AR2859">
        <f t="shared" ca="1" si="1509"/>
        <v>8</v>
      </c>
      <c r="AS2859">
        <f ca="1">P2859/J2859</f>
        <v>3.2657327023103096E-2</v>
      </c>
    </row>
    <row r="2860" spans="1:45" x14ac:dyDescent="0.4">
      <c r="A2860">
        <f t="shared" si="1504"/>
        <v>201903</v>
      </c>
      <c r="B2860" t="s">
        <v>936</v>
      </c>
      <c r="C2860" t="s">
        <v>647</v>
      </c>
      <c r="D2860" t="str">
        <f t="shared" ca="1" si="1528"/>
        <v>I118</v>
      </c>
      <c r="E2860">
        <f t="shared" ca="1" si="1510"/>
        <v>15</v>
      </c>
      <c r="F2860">
        <f t="shared" ca="1" si="1511"/>
        <v>10</v>
      </c>
      <c r="G2860" t="str">
        <f t="shared" ca="1" si="1526"/>
        <v>S10</v>
      </c>
      <c r="H2860" t="str">
        <f t="shared" ca="1" si="1527"/>
        <v>S108</v>
      </c>
      <c r="I2860">
        <f ca="1">VLOOKUP(D2860,PRC!$A$2:$B$21,2,0)*E2860</f>
        <v>7950000</v>
      </c>
      <c r="J2860">
        <f t="shared" ca="1" si="1512"/>
        <v>6836996</v>
      </c>
      <c r="K2860">
        <f ca="1">VLOOKUP(D2860,PRC!$A$1:$C$21,3,0)*E2860</f>
        <v>3339000</v>
      </c>
      <c r="L2860">
        <f t="shared" ca="1" si="1513"/>
        <v>795000</v>
      </c>
      <c r="M2860">
        <f t="shared" ca="1" si="1514"/>
        <v>239000</v>
      </c>
      <c r="N2860">
        <f t="shared" ca="1" si="1515"/>
        <v>1272000</v>
      </c>
      <c r="O2860">
        <f t="shared" ca="1" si="1516"/>
        <v>398000</v>
      </c>
      <c r="P2860">
        <f t="shared" ca="1" si="1531"/>
        <v>793996</v>
      </c>
      <c r="Q2860">
        <f ca="1">IF(P2860&gt;0,1,0)</f>
        <v>1</v>
      </c>
      <c r="R2860">
        <f t="shared" ca="1" si="1517"/>
        <v>14</v>
      </c>
      <c r="S2860">
        <f t="shared" ca="1" si="1518"/>
        <v>10</v>
      </c>
      <c r="T2860">
        <f t="shared" ca="1" si="1519"/>
        <v>3</v>
      </c>
      <c r="U2860">
        <f t="shared" ca="1" si="1520"/>
        <v>16</v>
      </c>
      <c r="V2860">
        <f t="shared" ca="1" si="1521"/>
        <v>5</v>
      </c>
      <c r="X2860">
        <f t="shared" si="1523"/>
        <v>2860</v>
      </c>
      <c r="Y2860">
        <f t="shared" si="1524"/>
        <v>2452</v>
      </c>
      <c r="Z2860">
        <f t="shared" si="1525"/>
        <v>2453</v>
      </c>
      <c r="AA2860">
        <f t="shared" si="1522"/>
        <v>2951</v>
      </c>
      <c r="AB2860">
        <f t="shared" si="1505"/>
        <v>500</v>
      </c>
      <c r="AM2860" t="str">
        <f t="shared" si="1506"/>
        <v>201903LP</v>
      </c>
      <c r="AN2860">
        <f t="shared" ca="1" si="1529"/>
        <v>14.000050314465406</v>
      </c>
      <c r="AO2860">
        <f t="shared" ca="1" si="1530"/>
        <v>10</v>
      </c>
      <c r="AP2860">
        <f t="shared" ca="1" si="1507"/>
        <v>3.0062893081761008</v>
      </c>
      <c r="AQ2860">
        <f t="shared" ca="1" si="1508"/>
        <v>16</v>
      </c>
      <c r="AR2860">
        <f t="shared" ca="1" si="1509"/>
        <v>5.0062893081761004</v>
      </c>
      <c r="AS2860">
        <f ca="1">P2860/J2860</f>
        <v>0.1161322896780984</v>
      </c>
    </row>
    <row r="2861" spans="1:45" x14ac:dyDescent="0.4">
      <c r="A2861">
        <f t="shared" si="1504"/>
        <v>201903</v>
      </c>
      <c r="B2861" t="s">
        <v>937</v>
      </c>
      <c r="C2861" t="s">
        <v>647</v>
      </c>
      <c r="D2861" t="str">
        <f t="shared" ca="1" si="1528"/>
        <v>I112</v>
      </c>
      <c r="E2861">
        <f t="shared" ca="1" si="1510"/>
        <v>15</v>
      </c>
      <c r="F2861">
        <f t="shared" ca="1" si="1511"/>
        <v>11</v>
      </c>
      <c r="G2861" t="str">
        <f t="shared" ca="1" si="1526"/>
        <v>S10</v>
      </c>
      <c r="H2861" t="str">
        <f t="shared" ca="1" si="1527"/>
        <v>S104</v>
      </c>
      <c r="I2861">
        <f ca="1">VLOOKUP(D2861,PRC!$A$2:$B$21,2,0)*E2861</f>
        <v>975000</v>
      </c>
      <c r="J2861">
        <f t="shared" ca="1" si="1512"/>
        <v>828746</v>
      </c>
      <c r="K2861">
        <f ca="1">VLOOKUP(D2861,PRC!$A$1:$C$21,3,0)*E2861</f>
        <v>487500</v>
      </c>
      <c r="L2861">
        <f t="shared" ca="1" si="1513"/>
        <v>78000</v>
      </c>
      <c r="M2861">
        <f t="shared" ca="1" si="1514"/>
        <v>20000</v>
      </c>
      <c r="N2861">
        <f t="shared" ca="1" si="1515"/>
        <v>156000</v>
      </c>
      <c r="O2861">
        <f t="shared" ca="1" si="1516"/>
        <v>88000</v>
      </c>
      <c r="P2861">
        <f t="shared" ca="1" si="1531"/>
        <v>-754</v>
      </c>
      <c r="Q2861">
        <f ca="1">IF(P2861&gt;0,1,0)</f>
        <v>0</v>
      </c>
      <c r="R2861">
        <f t="shared" ca="1" si="1517"/>
        <v>15</v>
      </c>
      <c r="S2861">
        <f t="shared" ca="1" si="1518"/>
        <v>8</v>
      </c>
      <c r="T2861">
        <f t="shared" ca="1" si="1519"/>
        <v>2</v>
      </c>
      <c r="U2861">
        <f t="shared" ca="1" si="1520"/>
        <v>16</v>
      </c>
      <c r="V2861">
        <f t="shared" ca="1" si="1521"/>
        <v>9</v>
      </c>
      <c r="X2861">
        <f t="shared" si="1523"/>
        <v>2861</v>
      </c>
      <c r="Y2861">
        <f t="shared" si="1524"/>
        <v>2452</v>
      </c>
      <c r="Z2861">
        <f t="shared" si="1525"/>
        <v>2453</v>
      </c>
      <c r="AA2861">
        <f t="shared" si="1522"/>
        <v>2951</v>
      </c>
      <c r="AB2861">
        <f t="shared" si="1505"/>
        <v>500</v>
      </c>
      <c r="AM2861" t="str">
        <f t="shared" si="1506"/>
        <v>201903LP</v>
      </c>
      <c r="AN2861">
        <f t="shared" ca="1" si="1529"/>
        <v>15.000410256410257</v>
      </c>
      <c r="AO2861">
        <f t="shared" ca="1" si="1530"/>
        <v>8</v>
      </c>
      <c r="AP2861">
        <f t="shared" ca="1" si="1507"/>
        <v>2.0512820512820511</v>
      </c>
      <c r="AQ2861">
        <f t="shared" ca="1" si="1508"/>
        <v>16</v>
      </c>
      <c r="AR2861">
        <f t="shared" ca="1" si="1509"/>
        <v>9.0256410256410255</v>
      </c>
      <c r="AS2861">
        <f ca="1">P2861/J2861</f>
        <v>-9.0980831280030314E-4</v>
      </c>
    </row>
    <row r="2862" spans="1:45" x14ac:dyDescent="0.4">
      <c r="A2862">
        <f t="shared" si="1504"/>
        <v>201903</v>
      </c>
      <c r="B2862" t="s">
        <v>938</v>
      </c>
      <c r="C2862" t="s">
        <v>647</v>
      </c>
      <c r="D2862" t="str">
        <f t="shared" ca="1" si="1528"/>
        <v>I114</v>
      </c>
      <c r="E2862">
        <f t="shared" ca="1" si="1510"/>
        <v>10</v>
      </c>
      <c r="F2862">
        <f t="shared" ca="1" si="1511"/>
        <v>15</v>
      </c>
      <c r="G2862" t="str">
        <f t="shared" ca="1" si="1526"/>
        <v>S10</v>
      </c>
      <c r="H2862" t="str">
        <f t="shared" ca="1" si="1527"/>
        <v>S109</v>
      </c>
      <c r="I2862">
        <f ca="1">VLOOKUP(D2862,PRC!$A$2:$B$21,2,0)*E2862</f>
        <v>2400000</v>
      </c>
      <c r="J2862">
        <f t="shared" ca="1" si="1512"/>
        <v>2063996</v>
      </c>
      <c r="K2862">
        <f ca="1">VLOOKUP(D2862,PRC!$A$1:$C$21,3,0)*E2862</f>
        <v>1392000</v>
      </c>
      <c r="L2862">
        <f t="shared" ca="1" si="1513"/>
        <v>240000</v>
      </c>
      <c r="M2862">
        <f t="shared" ca="1" si="1514"/>
        <v>72000</v>
      </c>
      <c r="N2862">
        <f t="shared" ca="1" si="1515"/>
        <v>456000</v>
      </c>
      <c r="O2862">
        <f t="shared" ca="1" si="1516"/>
        <v>168000</v>
      </c>
      <c r="P2862">
        <f t="shared" ca="1" si="1531"/>
        <v>-264004</v>
      </c>
      <c r="Q2862">
        <f ca="1">IF(P2862&gt;0,1,0)</f>
        <v>0</v>
      </c>
      <c r="R2862">
        <f t="shared" ca="1" si="1517"/>
        <v>14</v>
      </c>
      <c r="S2862">
        <f t="shared" ca="1" si="1518"/>
        <v>10</v>
      </c>
      <c r="T2862">
        <f t="shared" ca="1" si="1519"/>
        <v>3</v>
      </c>
      <c r="U2862">
        <f t="shared" ca="1" si="1520"/>
        <v>19</v>
      </c>
      <c r="V2862">
        <f t="shared" ca="1" si="1521"/>
        <v>7</v>
      </c>
      <c r="X2862">
        <f t="shared" si="1523"/>
        <v>2862</v>
      </c>
      <c r="Y2862">
        <f t="shared" si="1524"/>
        <v>2452</v>
      </c>
      <c r="Z2862">
        <f t="shared" si="1525"/>
        <v>2453</v>
      </c>
      <c r="AA2862">
        <f t="shared" si="1522"/>
        <v>2951</v>
      </c>
      <c r="AB2862">
        <f t="shared" si="1505"/>
        <v>500</v>
      </c>
      <c r="AM2862" t="str">
        <f t="shared" si="1506"/>
        <v>201903LP</v>
      </c>
      <c r="AN2862">
        <f t="shared" ca="1" si="1529"/>
        <v>14.000166666666669</v>
      </c>
      <c r="AO2862">
        <f t="shared" ca="1" si="1530"/>
        <v>10</v>
      </c>
      <c r="AP2862">
        <f t="shared" ca="1" si="1507"/>
        <v>3</v>
      </c>
      <c r="AQ2862">
        <f t="shared" ca="1" si="1508"/>
        <v>19</v>
      </c>
      <c r="AR2862">
        <f t="shared" ca="1" si="1509"/>
        <v>7.0000000000000009</v>
      </c>
      <c r="AS2862">
        <f ca="1">P2862/J2862</f>
        <v>-0.12790916261465624</v>
      </c>
    </row>
    <row r="2863" spans="1:45" x14ac:dyDescent="0.4">
      <c r="A2863">
        <f t="shared" si="1504"/>
        <v>201903</v>
      </c>
      <c r="B2863" t="s">
        <v>939</v>
      </c>
      <c r="C2863" t="s">
        <v>647</v>
      </c>
      <c r="D2863" t="str">
        <f t="shared" ca="1" si="1528"/>
        <v>I111</v>
      </c>
      <c r="E2863">
        <f t="shared" ca="1" si="1510"/>
        <v>9</v>
      </c>
      <c r="F2863">
        <f t="shared" ca="1" si="1511"/>
        <v>13</v>
      </c>
      <c r="G2863" t="str">
        <f t="shared" ca="1" si="1526"/>
        <v>S11</v>
      </c>
      <c r="H2863" t="str">
        <f t="shared" ca="1" si="1527"/>
        <v>S118</v>
      </c>
      <c r="I2863">
        <f ca="1">VLOOKUP(D2863,PRC!$A$2:$B$21,2,0)*E2863</f>
        <v>1350000</v>
      </c>
      <c r="J2863">
        <f t="shared" ca="1" si="1512"/>
        <v>1201496</v>
      </c>
      <c r="K2863">
        <f ca="1">VLOOKUP(D2863,PRC!$A$1:$C$21,3,0)*E2863</f>
        <v>715500</v>
      </c>
      <c r="L2863">
        <f t="shared" ca="1" si="1513"/>
        <v>135000</v>
      </c>
      <c r="M2863">
        <f t="shared" ca="1" si="1514"/>
        <v>27000</v>
      </c>
      <c r="N2863">
        <f t="shared" ca="1" si="1515"/>
        <v>230000</v>
      </c>
      <c r="O2863">
        <f t="shared" ca="1" si="1516"/>
        <v>95000</v>
      </c>
      <c r="P2863">
        <f t="shared" ca="1" si="1531"/>
        <v>-1004</v>
      </c>
      <c r="Q2863">
        <f ca="1">IF(P2863&gt;0,1,0)</f>
        <v>0</v>
      </c>
      <c r="R2863">
        <f t="shared" ca="1" si="1517"/>
        <v>11</v>
      </c>
      <c r="S2863">
        <f t="shared" ca="1" si="1518"/>
        <v>10</v>
      </c>
      <c r="T2863">
        <f t="shared" ca="1" si="1519"/>
        <v>2</v>
      </c>
      <c r="U2863">
        <f t="shared" ca="1" si="1520"/>
        <v>17</v>
      </c>
      <c r="V2863">
        <f t="shared" ca="1" si="1521"/>
        <v>7</v>
      </c>
      <c r="X2863">
        <f t="shared" si="1523"/>
        <v>2863</v>
      </c>
      <c r="Y2863">
        <f t="shared" si="1524"/>
        <v>2452</v>
      </c>
      <c r="Z2863">
        <f t="shared" si="1525"/>
        <v>2453</v>
      </c>
      <c r="AA2863">
        <f t="shared" si="1522"/>
        <v>2951</v>
      </c>
      <c r="AB2863">
        <f t="shared" si="1505"/>
        <v>500</v>
      </c>
      <c r="AM2863" t="str">
        <f t="shared" si="1506"/>
        <v>201903LP</v>
      </c>
      <c r="AN2863">
        <f t="shared" ca="1" si="1529"/>
        <v>11.000296296296296</v>
      </c>
      <c r="AO2863">
        <f t="shared" ca="1" si="1530"/>
        <v>10</v>
      </c>
      <c r="AP2863">
        <f t="shared" ca="1" si="1507"/>
        <v>2</v>
      </c>
      <c r="AQ2863">
        <f t="shared" ca="1" si="1508"/>
        <v>17.037037037037038</v>
      </c>
      <c r="AR2863">
        <f t="shared" ca="1" si="1509"/>
        <v>7.0370370370370372</v>
      </c>
      <c r="AS2863">
        <f ca="1">P2863/J2863</f>
        <v>-8.3562492093190493E-4</v>
      </c>
    </row>
    <row r="2864" spans="1:45" x14ac:dyDescent="0.4">
      <c r="A2864">
        <f t="shared" si="1504"/>
        <v>201903</v>
      </c>
      <c r="B2864" t="s">
        <v>940</v>
      </c>
      <c r="C2864" t="s">
        <v>647</v>
      </c>
      <c r="D2864" t="str">
        <f t="shared" ca="1" si="1528"/>
        <v>I107</v>
      </c>
      <c r="E2864">
        <f t="shared" ca="1" si="1510"/>
        <v>14</v>
      </c>
      <c r="F2864">
        <f t="shared" ca="1" si="1511"/>
        <v>15</v>
      </c>
      <c r="G2864" t="str">
        <f t="shared" ca="1" si="1526"/>
        <v>S11</v>
      </c>
      <c r="H2864" t="str">
        <f t="shared" ca="1" si="1527"/>
        <v>S119</v>
      </c>
      <c r="I2864">
        <f ca="1">VLOOKUP(D2864,PRC!$A$2:$B$21,2,0)*E2864</f>
        <v>2100000</v>
      </c>
      <c r="J2864">
        <f t="shared" ca="1" si="1512"/>
        <v>1868996</v>
      </c>
      <c r="K2864">
        <f ca="1">VLOOKUP(D2864,PRC!$A$1:$C$21,3,0)*E2864</f>
        <v>1197000</v>
      </c>
      <c r="L2864">
        <f t="shared" ca="1" si="1513"/>
        <v>105000</v>
      </c>
      <c r="M2864">
        <f t="shared" ca="1" si="1514"/>
        <v>21000</v>
      </c>
      <c r="N2864">
        <f t="shared" ca="1" si="1515"/>
        <v>273000</v>
      </c>
      <c r="O2864">
        <f t="shared" ca="1" si="1516"/>
        <v>105000</v>
      </c>
      <c r="P2864">
        <f t="shared" ca="1" si="1531"/>
        <v>167996</v>
      </c>
      <c r="Q2864">
        <f ca="1">IF(P2864&gt;0,1,0)</f>
        <v>1</v>
      </c>
      <c r="R2864">
        <f t="shared" ca="1" si="1517"/>
        <v>11</v>
      </c>
      <c r="S2864">
        <f t="shared" ca="1" si="1518"/>
        <v>5</v>
      </c>
      <c r="T2864">
        <f t="shared" ca="1" si="1519"/>
        <v>1</v>
      </c>
      <c r="U2864">
        <f t="shared" ca="1" si="1520"/>
        <v>13</v>
      </c>
      <c r="V2864">
        <f t="shared" ca="1" si="1521"/>
        <v>5</v>
      </c>
      <c r="X2864">
        <f t="shared" si="1523"/>
        <v>2864</v>
      </c>
      <c r="Y2864">
        <f t="shared" si="1524"/>
        <v>2452</v>
      </c>
      <c r="Z2864">
        <f t="shared" si="1525"/>
        <v>2453</v>
      </c>
      <c r="AA2864">
        <f t="shared" si="1522"/>
        <v>2951</v>
      </c>
      <c r="AB2864">
        <f t="shared" si="1505"/>
        <v>500</v>
      </c>
      <c r="AM2864" t="str">
        <f t="shared" si="1506"/>
        <v>201903LP</v>
      </c>
      <c r="AN2864">
        <f t="shared" ca="1" si="1529"/>
        <v>11.000190476190475</v>
      </c>
      <c r="AO2864">
        <f t="shared" ca="1" si="1530"/>
        <v>5</v>
      </c>
      <c r="AP2864">
        <f t="shared" ca="1" si="1507"/>
        <v>1</v>
      </c>
      <c r="AQ2864">
        <f t="shared" ca="1" si="1508"/>
        <v>13</v>
      </c>
      <c r="AR2864">
        <f t="shared" ca="1" si="1509"/>
        <v>5</v>
      </c>
      <c r="AS2864">
        <f ca="1">P2864/J2864</f>
        <v>8.9885692639256581E-2</v>
      </c>
    </row>
    <row r="2865" spans="1:45" x14ac:dyDescent="0.4">
      <c r="A2865">
        <f t="shared" si="1504"/>
        <v>201903</v>
      </c>
      <c r="B2865" t="s">
        <v>941</v>
      </c>
      <c r="C2865" t="s">
        <v>647</v>
      </c>
      <c r="D2865" t="str">
        <f t="shared" ca="1" si="1528"/>
        <v>I115</v>
      </c>
      <c r="E2865">
        <f t="shared" ca="1" si="1510"/>
        <v>15</v>
      </c>
      <c r="F2865">
        <f t="shared" ca="1" si="1511"/>
        <v>13</v>
      </c>
      <c r="G2865" t="str">
        <f t="shared" ca="1" si="1526"/>
        <v>S12</v>
      </c>
      <c r="H2865" t="str">
        <f t="shared" ca="1" si="1527"/>
        <v>S120</v>
      </c>
      <c r="I2865">
        <f ca="1">VLOOKUP(D2865,PRC!$A$2:$B$21,2,0)*E2865</f>
        <v>75000</v>
      </c>
      <c r="J2865">
        <f t="shared" ca="1" si="1512"/>
        <v>65996</v>
      </c>
      <c r="K2865">
        <f ca="1">VLOOKUP(D2865,PRC!$A$1:$C$21,3,0)*E2865</f>
        <v>36000</v>
      </c>
      <c r="L2865">
        <f t="shared" ca="1" si="1513"/>
        <v>5000</v>
      </c>
      <c r="M2865">
        <f t="shared" ca="1" si="1514"/>
        <v>2000</v>
      </c>
      <c r="N2865">
        <f t="shared" ca="1" si="1515"/>
        <v>11000</v>
      </c>
      <c r="O2865">
        <f t="shared" ca="1" si="1516"/>
        <v>5000</v>
      </c>
      <c r="P2865">
        <f t="shared" ca="1" si="1531"/>
        <v>6996</v>
      </c>
      <c r="Q2865">
        <f ca="1">IF(P2865&gt;0,1,0)</f>
        <v>1</v>
      </c>
      <c r="R2865">
        <f t="shared" ca="1" si="1517"/>
        <v>12</v>
      </c>
      <c r="S2865">
        <f t="shared" ca="1" si="1518"/>
        <v>6</v>
      </c>
      <c r="T2865">
        <f t="shared" ca="1" si="1519"/>
        <v>3</v>
      </c>
      <c r="U2865">
        <f t="shared" ca="1" si="1520"/>
        <v>14</v>
      </c>
      <c r="V2865">
        <f t="shared" ca="1" si="1521"/>
        <v>6</v>
      </c>
      <c r="X2865">
        <f t="shared" si="1523"/>
        <v>2865</v>
      </c>
      <c r="Y2865">
        <f t="shared" si="1524"/>
        <v>2452</v>
      </c>
      <c r="Z2865">
        <f t="shared" si="1525"/>
        <v>2453</v>
      </c>
      <c r="AA2865">
        <f t="shared" si="1522"/>
        <v>2951</v>
      </c>
      <c r="AB2865">
        <f t="shared" si="1505"/>
        <v>500</v>
      </c>
      <c r="AM2865" t="str">
        <f t="shared" si="1506"/>
        <v>201903LP</v>
      </c>
      <c r="AN2865">
        <f t="shared" ca="1" si="1529"/>
        <v>12.005333333333335</v>
      </c>
      <c r="AO2865">
        <f t="shared" ca="1" si="1530"/>
        <v>6.666666666666667</v>
      </c>
      <c r="AP2865">
        <f t="shared" ca="1" si="1507"/>
        <v>2.666666666666667</v>
      </c>
      <c r="AQ2865">
        <f t="shared" ca="1" si="1508"/>
        <v>14.666666666666666</v>
      </c>
      <c r="AR2865">
        <f t="shared" ca="1" si="1509"/>
        <v>6.666666666666667</v>
      </c>
      <c r="AS2865">
        <f ca="1">P2865/J2865</f>
        <v>0.10600642463179587</v>
      </c>
    </row>
    <row r="2866" spans="1:45" x14ac:dyDescent="0.4">
      <c r="A2866">
        <f t="shared" si="1504"/>
        <v>201903</v>
      </c>
      <c r="B2866" t="s">
        <v>942</v>
      </c>
      <c r="C2866" t="s">
        <v>647</v>
      </c>
      <c r="D2866" t="str">
        <f t="shared" ca="1" si="1528"/>
        <v>I116</v>
      </c>
      <c r="E2866">
        <f t="shared" ca="1" si="1510"/>
        <v>13</v>
      </c>
      <c r="F2866">
        <f t="shared" ca="1" si="1511"/>
        <v>13</v>
      </c>
      <c r="G2866" t="str">
        <f t="shared" ca="1" si="1526"/>
        <v>S11</v>
      </c>
      <c r="H2866" t="str">
        <f t="shared" ca="1" si="1527"/>
        <v>S118</v>
      </c>
      <c r="I2866">
        <f ca="1">VLOOKUP(D2866,PRC!$A$2:$B$21,2,0)*E2866</f>
        <v>18980000</v>
      </c>
      <c r="J2866">
        <f t="shared" ca="1" si="1512"/>
        <v>16132996</v>
      </c>
      <c r="K2866">
        <f ca="1">VLOOKUP(D2866,PRC!$A$1:$C$21,3,0)*E2866</f>
        <v>11388000</v>
      </c>
      <c r="L2866">
        <f t="shared" ca="1" si="1513"/>
        <v>1708000</v>
      </c>
      <c r="M2866">
        <f t="shared" ca="1" si="1514"/>
        <v>380000</v>
      </c>
      <c r="N2866">
        <f t="shared" ca="1" si="1515"/>
        <v>2278000</v>
      </c>
      <c r="O2866">
        <f t="shared" ca="1" si="1516"/>
        <v>1708000</v>
      </c>
      <c r="P2866">
        <f t="shared" ca="1" si="1531"/>
        <v>-1329004</v>
      </c>
      <c r="Q2866">
        <f ca="1">IF(P2866&gt;0,1,0)</f>
        <v>0</v>
      </c>
      <c r="R2866">
        <f t="shared" ca="1" si="1517"/>
        <v>15</v>
      </c>
      <c r="S2866">
        <f t="shared" ca="1" si="1518"/>
        <v>9</v>
      </c>
      <c r="T2866">
        <f t="shared" ca="1" si="1519"/>
        <v>2</v>
      </c>
      <c r="U2866">
        <f t="shared" ca="1" si="1520"/>
        <v>12</v>
      </c>
      <c r="V2866">
        <f t="shared" ca="1" si="1521"/>
        <v>9</v>
      </c>
      <c r="X2866">
        <f t="shared" si="1523"/>
        <v>2866</v>
      </c>
      <c r="Y2866">
        <f t="shared" si="1524"/>
        <v>2452</v>
      </c>
      <c r="Z2866">
        <f t="shared" si="1525"/>
        <v>2453</v>
      </c>
      <c r="AA2866">
        <f t="shared" si="1522"/>
        <v>2951</v>
      </c>
      <c r="AB2866">
        <f t="shared" si="1505"/>
        <v>500</v>
      </c>
      <c r="AM2866" t="str">
        <f t="shared" si="1506"/>
        <v>201903LP</v>
      </c>
      <c r="AN2866">
        <f t="shared" ca="1" si="1529"/>
        <v>15.000021074815596</v>
      </c>
      <c r="AO2866">
        <f t="shared" ca="1" si="1530"/>
        <v>8.9989462592202329</v>
      </c>
      <c r="AP2866">
        <f t="shared" ca="1" si="1507"/>
        <v>2.0021074815595363</v>
      </c>
      <c r="AQ2866">
        <f t="shared" ca="1" si="1508"/>
        <v>12.002107481559536</v>
      </c>
      <c r="AR2866">
        <f t="shared" ca="1" si="1509"/>
        <v>8.9989462592202329</v>
      </c>
      <c r="AS2866">
        <f ca="1">P2866/J2866</f>
        <v>-8.2378003440898392E-2</v>
      </c>
    </row>
    <row r="2867" spans="1:45" x14ac:dyDescent="0.4">
      <c r="A2867">
        <f t="shared" si="1504"/>
        <v>201903</v>
      </c>
      <c r="B2867" t="s">
        <v>943</v>
      </c>
      <c r="C2867" t="s">
        <v>647</v>
      </c>
      <c r="D2867" t="str">
        <f t="shared" ca="1" si="1528"/>
        <v>I113</v>
      </c>
      <c r="E2867">
        <f t="shared" ca="1" si="1510"/>
        <v>10</v>
      </c>
      <c r="F2867">
        <f t="shared" ca="1" si="1511"/>
        <v>14</v>
      </c>
      <c r="G2867" t="str">
        <f t="shared" ca="1" si="1526"/>
        <v>S11</v>
      </c>
      <c r="H2867" t="str">
        <f t="shared" ca="1" si="1527"/>
        <v>S115</v>
      </c>
      <c r="I2867">
        <f ca="1">VLOOKUP(D2867,PRC!$A$2:$B$21,2,0)*E2867</f>
        <v>6700000</v>
      </c>
      <c r="J2867">
        <f t="shared" ca="1" si="1512"/>
        <v>6029996</v>
      </c>
      <c r="K2867">
        <f ca="1">VLOOKUP(D2867,PRC!$A$1:$C$21,3,0)*E2867</f>
        <v>3015000</v>
      </c>
      <c r="L2867">
        <f t="shared" ca="1" si="1513"/>
        <v>536000</v>
      </c>
      <c r="M2867">
        <f t="shared" ca="1" si="1514"/>
        <v>67000</v>
      </c>
      <c r="N2867">
        <f t="shared" ca="1" si="1515"/>
        <v>1139000</v>
      </c>
      <c r="O2867">
        <f t="shared" ca="1" si="1516"/>
        <v>402000</v>
      </c>
      <c r="P2867">
        <f t="shared" ca="1" si="1531"/>
        <v>870996</v>
      </c>
      <c r="Q2867">
        <f ca="1">IF(P2867&gt;0,1,0)</f>
        <v>1</v>
      </c>
      <c r="R2867">
        <f t="shared" ca="1" si="1517"/>
        <v>10</v>
      </c>
      <c r="S2867">
        <f t="shared" ca="1" si="1518"/>
        <v>8</v>
      </c>
      <c r="T2867">
        <f t="shared" ca="1" si="1519"/>
        <v>1</v>
      </c>
      <c r="U2867">
        <f t="shared" ca="1" si="1520"/>
        <v>17</v>
      </c>
      <c r="V2867">
        <f t="shared" ca="1" si="1521"/>
        <v>6</v>
      </c>
      <c r="X2867">
        <f t="shared" si="1523"/>
        <v>2867</v>
      </c>
      <c r="Y2867">
        <f t="shared" si="1524"/>
        <v>2452</v>
      </c>
      <c r="Z2867">
        <f t="shared" si="1525"/>
        <v>2453</v>
      </c>
      <c r="AA2867">
        <f t="shared" si="1522"/>
        <v>2951</v>
      </c>
      <c r="AB2867">
        <f t="shared" si="1505"/>
        <v>500</v>
      </c>
      <c r="AM2867" t="str">
        <f t="shared" si="1506"/>
        <v>201903LP</v>
      </c>
      <c r="AN2867">
        <f t="shared" ca="1" si="1529"/>
        <v>10.000059701492535</v>
      </c>
      <c r="AO2867">
        <f t="shared" ca="1" si="1530"/>
        <v>8</v>
      </c>
      <c r="AP2867">
        <f t="shared" ca="1" si="1507"/>
        <v>1</v>
      </c>
      <c r="AQ2867">
        <f t="shared" ca="1" si="1508"/>
        <v>17</v>
      </c>
      <c r="AR2867">
        <f t="shared" ca="1" si="1509"/>
        <v>6</v>
      </c>
      <c r="AS2867">
        <f ca="1">P2867/J2867</f>
        <v>0.14444387691136112</v>
      </c>
    </row>
    <row r="2868" spans="1:45" x14ac:dyDescent="0.4">
      <c r="A2868">
        <f t="shared" si="1504"/>
        <v>201903</v>
      </c>
      <c r="B2868" t="s">
        <v>944</v>
      </c>
      <c r="C2868" t="s">
        <v>647</v>
      </c>
      <c r="D2868" t="str">
        <f t="shared" ca="1" si="1528"/>
        <v>I104</v>
      </c>
      <c r="E2868">
        <f t="shared" ca="1" si="1510"/>
        <v>13</v>
      </c>
      <c r="F2868">
        <f t="shared" ca="1" si="1511"/>
        <v>13</v>
      </c>
      <c r="G2868" t="str">
        <f t="shared" ca="1" si="1526"/>
        <v>S12</v>
      </c>
      <c r="H2868" t="str">
        <f t="shared" ca="1" si="1527"/>
        <v>S120</v>
      </c>
      <c r="I2868">
        <f ca="1">VLOOKUP(D2868,PRC!$A$2:$B$21,2,0)*E2868</f>
        <v>910000</v>
      </c>
      <c r="J2868">
        <f t="shared" ca="1" si="1512"/>
        <v>818996</v>
      </c>
      <c r="K2868">
        <f ca="1">VLOOKUP(D2868,PRC!$A$1:$C$21,3,0)*E2868</f>
        <v>382200</v>
      </c>
      <c r="L2868">
        <f t="shared" ca="1" si="1513"/>
        <v>73000</v>
      </c>
      <c r="M2868">
        <f t="shared" ca="1" si="1514"/>
        <v>18000</v>
      </c>
      <c r="N2868">
        <f t="shared" ca="1" si="1515"/>
        <v>173000</v>
      </c>
      <c r="O2868">
        <f t="shared" ca="1" si="1516"/>
        <v>55000</v>
      </c>
      <c r="P2868">
        <f t="shared" ca="1" si="1531"/>
        <v>117796</v>
      </c>
      <c r="Q2868">
        <f ca="1">IF(P2868&gt;0,1,0)</f>
        <v>1</v>
      </c>
      <c r="R2868">
        <f t="shared" ca="1" si="1517"/>
        <v>10</v>
      </c>
      <c r="S2868">
        <f t="shared" ca="1" si="1518"/>
        <v>8</v>
      </c>
      <c r="T2868">
        <f t="shared" ca="1" si="1519"/>
        <v>2</v>
      </c>
      <c r="U2868">
        <f t="shared" ca="1" si="1520"/>
        <v>19</v>
      </c>
      <c r="V2868">
        <f t="shared" ca="1" si="1521"/>
        <v>6</v>
      </c>
      <c r="X2868">
        <f t="shared" si="1523"/>
        <v>2868</v>
      </c>
      <c r="Y2868">
        <f t="shared" si="1524"/>
        <v>2452</v>
      </c>
      <c r="Z2868">
        <f t="shared" si="1525"/>
        <v>2453</v>
      </c>
      <c r="AA2868">
        <f t="shared" si="1522"/>
        <v>2951</v>
      </c>
      <c r="AB2868">
        <f t="shared" si="1505"/>
        <v>500</v>
      </c>
      <c r="AM2868" t="str">
        <f t="shared" si="1506"/>
        <v>201903LP</v>
      </c>
      <c r="AN2868">
        <f t="shared" ca="1" si="1529"/>
        <v>10.000439560439556</v>
      </c>
      <c r="AO2868">
        <f t="shared" ca="1" si="1530"/>
        <v>8.0219780219780219</v>
      </c>
      <c r="AP2868">
        <f t="shared" ca="1" si="1507"/>
        <v>1.9780219780219779</v>
      </c>
      <c r="AQ2868">
        <f t="shared" ca="1" si="1508"/>
        <v>19.010989010989011</v>
      </c>
      <c r="AR2868">
        <f t="shared" ca="1" si="1509"/>
        <v>6.0439560439560438</v>
      </c>
      <c r="AS2868">
        <f ca="1">P2868/J2868</f>
        <v>0.14382976229432134</v>
      </c>
    </row>
    <row r="2869" spans="1:45" x14ac:dyDescent="0.4">
      <c r="A2869">
        <f t="shared" si="1504"/>
        <v>201903</v>
      </c>
      <c r="B2869" t="s">
        <v>945</v>
      </c>
      <c r="C2869" t="s">
        <v>647</v>
      </c>
      <c r="D2869" t="str">
        <f t="shared" ca="1" si="1528"/>
        <v>I101</v>
      </c>
      <c r="E2869">
        <f t="shared" ca="1" si="1510"/>
        <v>10</v>
      </c>
      <c r="F2869">
        <f t="shared" ca="1" si="1511"/>
        <v>10</v>
      </c>
      <c r="G2869" t="str">
        <f t="shared" ca="1" si="1526"/>
        <v>S11</v>
      </c>
      <c r="H2869" t="str">
        <f t="shared" ca="1" si="1527"/>
        <v>S119</v>
      </c>
      <c r="I2869">
        <f ca="1">VLOOKUP(D2869,PRC!$A$2:$B$21,2,0)*E2869</f>
        <v>300000</v>
      </c>
      <c r="J2869">
        <f t="shared" ca="1" si="1512"/>
        <v>269996</v>
      </c>
      <c r="K2869">
        <f ca="1">VLOOKUP(D2869,PRC!$A$1:$C$21,3,0)*E2869</f>
        <v>156000</v>
      </c>
      <c r="L2869">
        <f t="shared" ca="1" si="1513"/>
        <v>21000</v>
      </c>
      <c r="M2869">
        <f t="shared" ca="1" si="1514"/>
        <v>9000</v>
      </c>
      <c r="N2869">
        <f t="shared" ca="1" si="1515"/>
        <v>57000</v>
      </c>
      <c r="O2869">
        <f t="shared" ca="1" si="1516"/>
        <v>21000</v>
      </c>
      <c r="P2869">
        <f t="shared" ca="1" si="1531"/>
        <v>5996</v>
      </c>
      <c r="Q2869">
        <f ca="1">IF(P2869&gt;0,1,0)</f>
        <v>1</v>
      </c>
      <c r="R2869">
        <f t="shared" ca="1" si="1517"/>
        <v>10</v>
      </c>
      <c r="S2869">
        <f t="shared" ca="1" si="1518"/>
        <v>7</v>
      </c>
      <c r="T2869">
        <f t="shared" ca="1" si="1519"/>
        <v>3</v>
      </c>
      <c r="U2869">
        <f t="shared" ca="1" si="1520"/>
        <v>19</v>
      </c>
      <c r="V2869">
        <f t="shared" ca="1" si="1521"/>
        <v>7</v>
      </c>
      <c r="X2869">
        <f t="shared" si="1523"/>
        <v>2869</v>
      </c>
      <c r="Y2869">
        <f t="shared" si="1524"/>
        <v>2452</v>
      </c>
      <c r="Z2869">
        <f t="shared" si="1525"/>
        <v>2453</v>
      </c>
      <c r="AA2869">
        <f t="shared" si="1522"/>
        <v>2951</v>
      </c>
      <c r="AB2869">
        <f t="shared" si="1505"/>
        <v>500</v>
      </c>
      <c r="AM2869" t="str">
        <f t="shared" si="1506"/>
        <v>201903LP</v>
      </c>
      <c r="AN2869">
        <f t="shared" ca="1" si="1529"/>
        <v>10.001333333333328</v>
      </c>
      <c r="AO2869">
        <f t="shared" ca="1" si="1530"/>
        <v>7.0000000000000009</v>
      </c>
      <c r="AP2869">
        <f t="shared" ca="1" si="1507"/>
        <v>3</v>
      </c>
      <c r="AQ2869">
        <f t="shared" ca="1" si="1508"/>
        <v>19</v>
      </c>
      <c r="AR2869">
        <f t="shared" ca="1" si="1509"/>
        <v>7.0000000000000009</v>
      </c>
      <c r="AS2869">
        <f ca="1">P2869/J2869</f>
        <v>2.2207736410909791E-2</v>
      </c>
    </row>
    <row r="2870" spans="1:45" x14ac:dyDescent="0.4">
      <c r="A2870">
        <f t="shared" si="1504"/>
        <v>201903</v>
      </c>
      <c r="B2870" t="s">
        <v>946</v>
      </c>
      <c r="C2870" t="s">
        <v>647</v>
      </c>
      <c r="D2870" t="str">
        <f t="shared" ca="1" si="1528"/>
        <v>I104</v>
      </c>
      <c r="E2870">
        <f t="shared" ca="1" si="1510"/>
        <v>10</v>
      </c>
      <c r="F2870">
        <f t="shared" ca="1" si="1511"/>
        <v>14</v>
      </c>
      <c r="G2870" t="str">
        <f t="shared" ca="1" si="1526"/>
        <v>S11</v>
      </c>
      <c r="H2870" t="str">
        <f t="shared" ca="1" si="1527"/>
        <v>S113</v>
      </c>
      <c r="I2870">
        <f ca="1">VLOOKUP(D2870,PRC!$A$2:$B$21,2,0)*E2870</f>
        <v>700000</v>
      </c>
      <c r="J2870">
        <f t="shared" ca="1" si="1512"/>
        <v>601996</v>
      </c>
      <c r="K2870">
        <f ca="1">VLOOKUP(D2870,PRC!$A$1:$C$21,3,0)*E2870</f>
        <v>294000</v>
      </c>
      <c r="L2870">
        <f t="shared" ca="1" si="1513"/>
        <v>49000</v>
      </c>
      <c r="M2870">
        <f t="shared" ca="1" si="1514"/>
        <v>14000</v>
      </c>
      <c r="N2870">
        <f t="shared" ca="1" si="1515"/>
        <v>112000</v>
      </c>
      <c r="O2870">
        <f t="shared" ca="1" si="1516"/>
        <v>70000</v>
      </c>
      <c r="P2870">
        <f t="shared" ca="1" si="1531"/>
        <v>62996</v>
      </c>
      <c r="Q2870">
        <f ca="1">IF(P2870&gt;0,1,0)</f>
        <v>1</v>
      </c>
      <c r="R2870">
        <f t="shared" ca="1" si="1517"/>
        <v>14</v>
      </c>
      <c r="S2870">
        <f t="shared" ca="1" si="1518"/>
        <v>7</v>
      </c>
      <c r="T2870">
        <f t="shared" ca="1" si="1519"/>
        <v>2</v>
      </c>
      <c r="U2870">
        <f t="shared" ca="1" si="1520"/>
        <v>16</v>
      </c>
      <c r="V2870">
        <f t="shared" ca="1" si="1521"/>
        <v>10</v>
      </c>
      <c r="X2870">
        <f t="shared" si="1523"/>
        <v>2870</v>
      </c>
      <c r="Y2870">
        <f t="shared" si="1524"/>
        <v>2452</v>
      </c>
      <c r="Z2870">
        <f t="shared" si="1525"/>
        <v>2453</v>
      </c>
      <c r="AA2870">
        <f t="shared" si="1522"/>
        <v>2951</v>
      </c>
      <c r="AB2870">
        <f t="shared" si="1505"/>
        <v>500</v>
      </c>
      <c r="AM2870" t="str">
        <f t="shared" si="1506"/>
        <v>201903LP</v>
      </c>
      <c r="AN2870">
        <f t="shared" ca="1" si="1529"/>
        <v>14.00057142857143</v>
      </c>
      <c r="AO2870">
        <f t="shared" ca="1" si="1530"/>
        <v>7.0000000000000009</v>
      </c>
      <c r="AP2870">
        <f t="shared" ca="1" si="1507"/>
        <v>2</v>
      </c>
      <c r="AQ2870">
        <f t="shared" ca="1" si="1508"/>
        <v>16</v>
      </c>
      <c r="AR2870">
        <f t="shared" ca="1" si="1509"/>
        <v>10</v>
      </c>
      <c r="AS2870">
        <f ca="1">P2870/J2870</f>
        <v>0.10464521358945907</v>
      </c>
    </row>
    <row r="2871" spans="1:45" x14ac:dyDescent="0.4">
      <c r="A2871">
        <f t="shared" si="1504"/>
        <v>201903</v>
      </c>
      <c r="B2871" t="s">
        <v>947</v>
      </c>
      <c r="C2871" t="s">
        <v>647</v>
      </c>
      <c r="D2871" t="str">
        <f t="shared" ca="1" si="1528"/>
        <v>I114</v>
      </c>
      <c r="E2871">
        <f t="shared" ca="1" si="1510"/>
        <v>13</v>
      </c>
      <c r="F2871">
        <f t="shared" ca="1" si="1511"/>
        <v>15</v>
      </c>
      <c r="G2871" t="str">
        <f t="shared" ca="1" si="1526"/>
        <v>S11</v>
      </c>
      <c r="H2871" t="str">
        <f t="shared" ca="1" si="1527"/>
        <v>S119</v>
      </c>
      <c r="I2871">
        <f ca="1">VLOOKUP(D2871,PRC!$A$2:$B$21,2,0)*E2871</f>
        <v>3120000</v>
      </c>
      <c r="J2871">
        <f t="shared" ca="1" si="1512"/>
        <v>2776796</v>
      </c>
      <c r="K2871">
        <f ca="1">VLOOKUP(D2871,PRC!$A$1:$C$21,3,0)*E2871</f>
        <v>1809600</v>
      </c>
      <c r="L2871">
        <f t="shared" ca="1" si="1513"/>
        <v>312000</v>
      </c>
      <c r="M2871">
        <f t="shared" ca="1" si="1514"/>
        <v>62000</v>
      </c>
      <c r="N2871">
        <f t="shared" ca="1" si="1515"/>
        <v>374000</v>
      </c>
      <c r="O2871">
        <f t="shared" ca="1" si="1516"/>
        <v>250000</v>
      </c>
      <c r="P2871">
        <f t="shared" ca="1" si="1531"/>
        <v>-30804</v>
      </c>
      <c r="Q2871">
        <f ca="1">IF(P2871&gt;0,1,0)</f>
        <v>0</v>
      </c>
      <c r="R2871">
        <f t="shared" ca="1" si="1517"/>
        <v>11</v>
      </c>
      <c r="S2871">
        <f t="shared" ca="1" si="1518"/>
        <v>10</v>
      </c>
      <c r="T2871">
        <f t="shared" ca="1" si="1519"/>
        <v>2</v>
      </c>
      <c r="U2871">
        <f t="shared" ca="1" si="1520"/>
        <v>12</v>
      </c>
      <c r="V2871">
        <f t="shared" ca="1" si="1521"/>
        <v>8</v>
      </c>
      <c r="X2871">
        <f t="shared" si="1523"/>
        <v>2871</v>
      </c>
      <c r="Y2871">
        <f t="shared" si="1524"/>
        <v>2452</v>
      </c>
      <c r="Z2871">
        <f t="shared" si="1525"/>
        <v>2453</v>
      </c>
      <c r="AA2871">
        <f t="shared" si="1522"/>
        <v>2951</v>
      </c>
      <c r="AB2871">
        <f t="shared" si="1505"/>
        <v>500</v>
      </c>
      <c r="AM2871" t="str">
        <f t="shared" si="1506"/>
        <v>201903LP</v>
      </c>
      <c r="AN2871">
        <f t="shared" ca="1" si="1529"/>
        <v>11.000128205128201</v>
      </c>
      <c r="AO2871">
        <f t="shared" ca="1" si="1530"/>
        <v>10</v>
      </c>
      <c r="AP2871">
        <f t="shared" ca="1" si="1507"/>
        <v>1.987179487179487</v>
      </c>
      <c r="AQ2871">
        <f t="shared" ca="1" si="1508"/>
        <v>11.987179487179487</v>
      </c>
      <c r="AR2871">
        <f t="shared" ca="1" si="1509"/>
        <v>8.0128205128205128</v>
      </c>
      <c r="AS2871">
        <f ca="1">P2871/J2871</f>
        <v>-1.1093360837454391E-2</v>
      </c>
    </row>
    <row r="2872" spans="1:45" x14ac:dyDescent="0.4">
      <c r="A2872">
        <f t="shared" si="1504"/>
        <v>201903</v>
      </c>
      <c r="B2872" t="s">
        <v>948</v>
      </c>
      <c r="C2872" t="s">
        <v>647</v>
      </c>
      <c r="D2872" t="str">
        <f t="shared" ca="1" si="1528"/>
        <v>I112</v>
      </c>
      <c r="E2872">
        <f t="shared" ca="1" si="1510"/>
        <v>8</v>
      </c>
      <c r="F2872">
        <f t="shared" ca="1" si="1511"/>
        <v>10</v>
      </c>
      <c r="G2872" t="str">
        <f t="shared" ca="1" si="1526"/>
        <v>S10</v>
      </c>
      <c r="H2872" t="str">
        <f t="shared" ca="1" si="1527"/>
        <v>S108</v>
      </c>
      <c r="I2872">
        <f ca="1">VLOOKUP(D2872,PRC!$A$2:$B$21,2,0)*E2872</f>
        <v>520000</v>
      </c>
      <c r="J2872">
        <f t="shared" ca="1" si="1512"/>
        <v>462796</v>
      </c>
      <c r="K2872">
        <f ca="1">VLOOKUP(D2872,PRC!$A$1:$C$21,3,0)*E2872</f>
        <v>260000</v>
      </c>
      <c r="L2872">
        <f t="shared" ca="1" si="1513"/>
        <v>31000</v>
      </c>
      <c r="M2872">
        <f t="shared" ca="1" si="1514"/>
        <v>10000</v>
      </c>
      <c r="N2872">
        <f t="shared" ca="1" si="1515"/>
        <v>52000</v>
      </c>
      <c r="O2872">
        <f t="shared" ca="1" si="1516"/>
        <v>47000</v>
      </c>
      <c r="P2872">
        <f t="shared" ca="1" si="1531"/>
        <v>62796</v>
      </c>
      <c r="Q2872">
        <f ca="1">IF(P2872&gt;0,1,0)</f>
        <v>1</v>
      </c>
      <c r="R2872">
        <f t="shared" ca="1" si="1517"/>
        <v>11</v>
      </c>
      <c r="S2872">
        <f t="shared" ca="1" si="1518"/>
        <v>6</v>
      </c>
      <c r="T2872">
        <f t="shared" ca="1" si="1519"/>
        <v>2</v>
      </c>
      <c r="U2872">
        <f t="shared" ca="1" si="1520"/>
        <v>10</v>
      </c>
      <c r="V2872">
        <f t="shared" ca="1" si="1521"/>
        <v>9</v>
      </c>
      <c r="X2872">
        <f t="shared" si="1523"/>
        <v>2872</v>
      </c>
      <c r="Y2872">
        <f t="shared" si="1524"/>
        <v>2452</v>
      </c>
      <c r="Z2872">
        <f t="shared" si="1525"/>
        <v>2453</v>
      </c>
      <c r="AA2872">
        <f t="shared" si="1522"/>
        <v>2951</v>
      </c>
      <c r="AB2872">
        <f t="shared" si="1505"/>
        <v>500</v>
      </c>
      <c r="AM2872" t="str">
        <f t="shared" si="1506"/>
        <v>201903LP</v>
      </c>
      <c r="AN2872">
        <f t="shared" ca="1" si="1529"/>
        <v>11.000769230769237</v>
      </c>
      <c r="AO2872">
        <f t="shared" ca="1" si="1530"/>
        <v>5.9615384615384617</v>
      </c>
      <c r="AP2872">
        <f t="shared" ca="1" si="1507"/>
        <v>1.9230769230769231</v>
      </c>
      <c r="AQ2872">
        <f t="shared" ca="1" si="1508"/>
        <v>10</v>
      </c>
      <c r="AR2872">
        <f t="shared" ca="1" si="1509"/>
        <v>9.0384615384615383</v>
      </c>
      <c r="AS2872">
        <f ca="1">P2872/J2872</f>
        <v>0.13568829462657414</v>
      </c>
    </row>
    <row r="2873" spans="1:45" x14ac:dyDescent="0.4">
      <c r="A2873">
        <f t="shared" si="1504"/>
        <v>201903</v>
      </c>
      <c r="B2873" t="s">
        <v>949</v>
      </c>
      <c r="C2873" t="s">
        <v>647</v>
      </c>
      <c r="D2873" t="str">
        <f t="shared" ca="1" si="1528"/>
        <v>I117</v>
      </c>
      <c r="E2873">
        <f t="shared" ca="1" si="1510"/>
        <v>10</v>
      </c>
      <c r="F2873">
        <f t="shared" ca="1" si="1511"/>
        <v>12</v>
      </c>
      <c r="G2873" t="str">
        <f t="shared" ca="1" si="1526"/>
        <v>S11</v>
      </c>
      <c r="H2873" t="str">
        <f t="shared" ca="1" si="1527"/>
        <v>S116</v>
      </c>
      <c r="I2873">
        <f ca="1">VLOOKUP(D2873,PRC!$A$2:$B$21,2,0)*E2873</f>
        <v>25000000</v>
      </c>
      <c r="J2873">
        <f t="shared" ca="1" si="1512"/>
        <v>21499996</v>
      </c>
      <c r="K2873">
        <f ca="1">VLOOKUP(D2873,PRC!$A$1:$C$21,3,0)*E2873</f>
        <v>11500000</v>
      </c>
      <c r="L2873">
        <f t="shared" ca="1" si="1513"/>
        <v>1500000</v>
      </c>
      <c r="M2873">
        <f t="shared" ca="1" si="1514"/>
        <v>250000</v>
      </c>
      <c r="N2873">
        <f t="shared" ca="1" si="1515"/>
        <v>3250000</v>
      </c>
      <c r="O2873">
        <f t="shared" ca="1" si="1516"/>
        <v>2500000</v>
      </c>
      <c r="P2873">
        <f t="shared" ca="1" si="1531"/>
        <v>2499996</v>
      </c>
      <c r="Q2873">
        <f ca="1">IF(P2873&gt;0,1,0)</f>
        <v>1</v>
      </c>
      <c r="R2873">
        <f t="shared" ca="1" si="1517"/>
        <v>14</v>
      </c>
      <c r="S2873">
        <f t="shared" ca="1" si="1518"/>
        <v>6</v>
      </c>
      <c r="T2873">
        <f t="shared" ca="1" si="1519"/>
        <v>1</v>
      </c>
      <c r="U2873">
        <f t="shared" ca="1" si="1520"/>
        <v>13</v>
      </c>
      <c r="V2873">
        <f t="shared" ca="1" si="1521"/>
        <v>10</v>
      </c>
      <c r="X2873">
        <f t="shared" si="1523"/>
        <v>2873</v>
      </c>
      <c r="Y2873">
        <f t="shared" si="1524"/>
        <v>2452</v>
      </c>
      <c r="Z2873">
        <f t="shared" si="1525"/>
        <v>2453</v>
      </c>
      <c r="AA2873">
        <f t="shared" si="1522"/>
        <v>2951</v>
      </c>
      <c r="AB2873">
        <f t="shared" si="1505"/>
        <v>500</v>
      </c>
      <c r="AM2873" t="str">
        <f t="shared" si="1506"/>
        <v>201903LP</v>
      </c>
      <c r="AN2873">
        <f t="shared" ca="1" si="1529"/>
        <v>14.000016000000004</v>
      </c>
      <c r="AO2873">
        <f t="shared" ca="1" si="1530"/>
        <v>6</v>
      </c>
      <c r="AP2873">
        <f t="shared" ca="1" si="1507"/>
        <v>1</v>
      </c>
      <c r="AQ2873">
        <f t="shared" ca="1" si="1508"/>
        <v>13</v>
      </c>
      <c r="AR2873">
        <f t="shared" ca="1" si="1509"/>
        <v>10</v>
      </c>
      <c r="AS2873">
        <f ca="1">P2873/J2873</f>
        <v>0.11627890535421495</v>
      </c>
    </row>
    <row r="2874" spans="1:45" x14ac:dyDescent="0.4">
      <c r="A2874">
        <f t="shared" si="1504"/>
        <v>201903</v>
      </c>
      <c r="B2874" t="s">
        <v>950</v>
      </c>
      <c r="C2874" t="s">
        <v>647</v>
      </c>
      <c r="D2874" t="str">
        <f t="shared" ca="1" si="1528"/>
        <v>I115</v>
      </c>
      <c r="E2874">
        <f t="shared" ca="1" si="1510"/>
        <v>14</v>
      </c>
      <c r="F2874">
        <f t="shared" ca="1" si="1511"/>
        <v>13</v>
      </c>
      <c r="G2874" t="str">
        <f t="shared" ca="1" si="1526"/>
        <v>S10</v>
      </c>
      <c r="H2874" t="str">
        <f t="shared" ca="1" si="1527"/>
        <v>S103</v>
      </c>
      <c r="I2874">
        <f ca="1">VLOOKUP(D2874,PRC!$A$2:$B$21,2,0)*E2874</f>
        <v>70000</v>
      </c>
      <c r="J2874">
        <f t="shared" ca="1" si="1512"/>
        <v>59496</v>
      </c>
      <c r="K2874">
        <f ca="1">VLOOKUP(D2874,PRC!$A$1:$C$21,3,0)*E2874</f>
        <v>33600</v>
      </c>
      <c r="L2874">
        <f t="shared" ca="1" si="1513"/>
        <v>6000</v>
      </c>
      <c r="M2874">
        <f t="shared" ca="1" si="1514"/>
        <v>1000</v>
      </c>
      <c r="N2874">
        <f t="shared" ca="1" si="1515"/>
        <v>8000</v>
      </c>
      <c r="O2874">
        <f t="shared" ca="1" si="1516"/>
        <v>7000</v>
      </c>
      <c r="P2874">
        <f t="shared" ca="1" si="1531"/>
        <v>3896</v>
      </c>
      <c r="Q2874">
        <f ca="1">IF(P2874&gt;0,1,0)</f>
        <v>1</v>
      </c>
      <c r="R2874">
        <f t="shared" ca="1" si="1517"/>
        <v>15</v>
      </c>
      <c r="S2874">
        <f t="shared" ca="1" si="1518"/>
        <v>9</v>
      </c>
      <c r="T2874">
        <f t="shared" ca="1" si="1519"/>
        <v>1</v>
      </c>
      <c r="U2874">
        <f t="shared" ca="1" si="1520"/>
        <v>11</v>
      </c>
      <c r="V2874">
        <f t="shared" ca="1" si="1521"/>
        <v>10</v>
      </c>
      <c r="X2874">
        <f t="shared" si="1523"/>
        <v>2874</v>
      </c>
      <c r="Y2874">
        <f t="shared" si="1524"/>
        <v>2452</v>
      </c>
      <c r="Z2874">
        <f t="shared" si="1525"/>
        <v>2453</v>
      </c>
      <c r="AA2874">
        <f t="shared" si="1522"/>
        <v>2951</v>
      </c>
      <c r="AB2874">
        <f t="shared" si="1505"/>
        <v>500</v>
      </c>
      <c r="AM2874" t="str">
        <f t="shared" si="1506"/>
        <v>201903LP</v>
      </c>
      <c r="AN2874">
        <f t="shared" ca="1" si="1529"/>
        <v>15.005714285714289</v>
      </c>
      <c r="AO2874">
        <f t="shared" ca="1" si="1530"/>
        <v>8.5714285714285712</v>
      </c>
      <c r="AP2874">
        <f t="shared" ca="1" si="1507"/>
        <v>1.4285714285714286</v>
      </c>
      <c r="AQ2874">
        <f t="shared" ca="1" si="1508"/>
        <v>11.428571428571429</v>
      </c>
      <c r="AR2874">
        <f t="shared" ca="1" si="1509"/>
        <v>10</v>
      </c>
      <c r="AS2874">
        <f ca="1">P2874/J2874</f>
        <v>6.5483393841602802E-2</v>
      </c>
    </row>
    <row r="2875" spans="1:45" x14ac:dyDescent="0.4">
      <c r="A2875">
        <f t="shared" si="1504"/>
        <v>201903</v>
      </c>
      <c r="B2875" t="s">
        <v>951</v>
      </c>
      <c r="C2875" t="s">
        <v>647</v>
      </c>
      <c r="D2875" t="str">
        <f t="shared" ca="1" si="1528"/>
        <v>I110</v>
      </c>
      <c r="E2875">
        <f t="shared" ca="1" si="1510"/>
        <v>10</v>
      </c>
      <c r="F2875">
        <f t="shared" ca="1" si="1511"/>
        <v>13</v>
      </c>
      <c r="G2875" t="str">
        <f t="shared" ca="1" si="1526"/>
        <v>S11</v>
      </c>
      <c r="H2875" t="str">
        <f t="shared" ca="1" si="1527"/>
        <v>S118</v>
      </c>
      <c r="I2875">
        <f ca="1">VLOOKUP(D2875,PRC!$A$2:$B$21,2,0)*E2875</f>
        <v>3000000</v>
      </c>
      <c r="J2875">
        <f t="shared" ca="1" si="1512"/>
        <v>2669996</v>
      </c>
      <c r="K2875">
        <f ca="1">VLOOKUP(D2875,PRC!$A$1:$C$21,3,0)*E2875</f>
        <v>1380000</v>
      </c>
      <c r="L2875">
        <f t="shared" ca="1" si="1513"/>
        <v>270000</v>
      </c>
      <c r="M2875">
        <f t="shared" ca="1" si="1514"/>
        <v>30000</v>
      </c>
      <c r="N2875">
        <f t="shared" ca="1" si="1515"/>
        <v>420000</v>
      </c>
      <c r="O2875">
        <f t="shared" ca="1" si="1516"/>
        <v>180000</v>
      </c>
      <c r="P2875">
        <f t="shared" ca="1" si="1531"/>
        <v>389996</v>
      </c>
      <c r="Q2875">
        <f ca="1">IF(P2875&gt;0,1,0)</f>
        <v>1</v>
      </c>
      <c r="R2875">
        <f t="shared" ca="1" si="1517"/>
        <v>11</v>
      </c>
      <c r="S2875">
        <f t="shared" ca="1" si="1518"/>
        <v>9</v>
      </c>
      <c r="T2875">
        <f t="shared" ca="1" si="1519"/>
        <v>1</v>
      </c>
      <c r="U2875">
        <f t="shared" ca="1" si="1520"/>
        <v>14</v>
      </c>
      <c r="V2875">
        <f t="shared" ca="1" si="1521"/>
        <v>6</v>
      </c>
      <c r="X2875">
        <f t="shared" si="1523"/>
        <v>2875</v>
      </c>
      <c r="Y2875">
        <f t="shared" si="1524"/>
        <v>2452</v>
      </c>
      <c r="Z2875">
        <f t="shared" si="1525"/>
        <v>2453</v>
      </c>
      <c r="AA2875">
        <f t="shared" si="1522"/>
        <v>2951</v>
      </c>
      <c r="AB2875">
        <f t="shared" si="1505"/>
        <v>500</v>
      </c>
      <c r="AM2875" t="str">
        <f t="shared" si="1506"/>
        <v>201903LP</v>
      </c>
      <c r="AN2875">
        <f t="shared" ca="1" si="1529"/>
        <v>11.000133333333329</v>
      </c>
      <c r="AO2875">
        <f t="shared" ca="1" si="1530"/>
        <v>9</v>
      </c>
      <c r="AP2875">
        <f t="shared" ca="1" si="1507"/>
        <v>1</v>
      </c>
      <c r="AQ2875">
        <f t="shared" ca="1" si="1508"/>
        <v>14.000000000000002</v>
      </c>
      <c r="AR2875">
        <f t="shared" ca="1" si="1509"/>
        <v>6</v>
      </c>
      <c r="AS2875">
        <f ca="1">P2875/J2875</f>
        <v>0.14606613642866881</v>
      </c>
    </row>
    <row r="2876" spans="1:45" x14ac:dyDescent="0.4">
      <c r="A2876">
        <f t="shared" si="1504"/>
        <v>201903</v>
      </c>
      <c r="B2876" t="s">
        <v>952</v>
      </c>
      <c r="C2876" t="s">
        <v>647</v>
      </c>
      <c r="D2876" t="str">
        <f t="shared" ca="1" si="1528"/>
        <v>I103</v>
      </c>
      <c r="E2876">
        <f t="shared" ca="1" si="1510"/>
        <v>13</v>
      </c>
      <c r="F2876">
        <f t="shared" ca="1" si="1511"/>
        <v>15</v>
      </c>
      <c r="G2876" t="str">
        <f t="shared" ca="1" si="1526"/>
        <v>S11</v>
      </c>
      <c r="H2876" t="str">
        <f t="shared" ca="1" si="1527"/>
        <v>S114</v>
      </c>
      <c r="I2876">
        <f ca="1">VLOOKUP(D2876,PRC!$A$2:$B$21,2,0)*E2876</f>
        <v>650000</v>
      </c>
      <c r="J2876">
        <f t="shared" ca="1" si="1512"/>
        <v>552496</v>
      </c>
      <c r="K2876">
        <f ca="1">VLOOKUP(D2876,PRC!$A$1:$C$21,3,0)*E2876</f>
        <v>370500</v>
      </c>
      <c r="L2876">
        <f t="shared" ca="1" si="1513"/>
        <v>59000</v>
      </c>
      <c r="M2876">
        <f t="shared" ca="1" si="1514"/>
        <v>13000</v>
      </c>
      <c r="N2876">
        <f t="shared" ca="1" si="1515"/>
        <v>124000</v>
      </c>
      <c r="O2876">
        <f t="shared" ca="1" si="1516"/>
        <v>46000</v>
      </c>
      <c r="P2876">
        <f t="shared" ca="1" si="1531"/>
        <v>-60004</v>
      </c>
      <c r="Q2876">
        <f ca="1">IF(P2876&gt;0,1,0)</f>
        <v>0</v>
      </c>
      <c r="R2876">
        <f t="shared" ca="1" si="1517"/>
        <v>15</v>
      </c>
      <c r="S2876">
        <f t="shared" ca="1" si="1518"/>
        <v>9</v>
      </c>
      <c r="T2876">
        <f t="shared" ca="1" si="1519"/>
        <v>2</v>
      </c>
      <c r="U2876">
        <f t="shared" ca="1" si="1520"/>
        <v>19</v>
      </c>
      <c r="V2876">
        <f t="shared" ca="1" si="1521"/>
        <v>7</v>
      </c>
      <c r="X2876">
        <f t="shared" si="1523"/>
        <v>2876</v>
      </c>
      <c r="Y2876">
        <f t="shared" si="1524"/>
        <v>2452</v>
      </c>
      <c r="Z2876">
        <f t="shared" si="1525"/>
        <v>2453</v>
      </c>
      <c r="AA2876">
        <f t="shared" si="1522"/>
        <v>2951</v>
      </c>
      <c r="AB2876">
        <f t="shared" si="1505"/>
        <v>500</v>
      </c>
      <c r="AM2876" t="str">
        <f t="shared" si="1506"/>
        <v>201903LP</v>
      </c>
      <c r="AN2876">
        <f t="shared" ca="1" si="1529"/>
        <v>15.00061538461539</v>
      </c>
      <c r="AO2876">
        <f t="shared" ca="1" si="1530"/>
        <v>9.0769230769230766</v>
      </c>
      <c r="AP2876">
        <f t="shared" ca="1" si="1507"/>
        <v>2</v>
      </c>
      <c r="AQ2876">
        <f t="shared" ca="1" si="1508"/>
        <v>19.076923076923077</v>
      </c>
      <c r="AR2876">
        <f t="shared" ca="1" si="1509"/>
        <v>7.0769230769230766</v>
      </c>
      <c r="AS2876">
        <f ca="1">P2876/J2876</f>
        <v>-0.10860531116967363</v>
      </c>
    </row>
    <row r="2877" spans="1:45" x14ac:dyDescent="0.4">
      <c r="A2877">
        <f t="shared" si="1504"/>
        <v>201903</v>
      </c>
      <c r="B2877" t="s">
        <v>953</v>
      </c>
      <c r="C2877" t="s">
        <v>647</v>
      </c>
      <c r="D2877" t="str">
        <f t="shared" ca="1" si="1528"/>
        <v>I101</v>
      </c>
      <c r="E2877">
        <f t="shared" ca="1" si="1510"/>
        <v>14</v>
      </c>
      <c r="F2877">
        <f t="shared" ca="1" si="1511"/>
        <v>15</v>
      </c>
      <c r="G2877" t="str">
        <f t="shared" ca="1" si="1526"/>
        <v>S10</v>
      </c>
      <c r="H2877" t="str">
        <f t="shared" ca="1" si="1527"/>
        <v>S107</v>
      </c>
      <c r="I2877">
        <f ca="1">VLOOKUP(D2877,PRC!$A$2:$B$21,2,0)*E2877</f>
        <v>420000</v>
      </c>
      <c r="J2877">
        <f t="shared" ca="1" si="1512"/>
        <v>365396</v>
      </c>
      <c r="K2877">
        <f ca="1">VLOOKUP(D2877,PRC!$A$1:$C$21,3,0)*E2877</f>
        <v>218400</v>
      </c>
      <c r="L2877">
        <f t="shared" ca="1" si="1513"/>
        <v>34000</v>
      </c>
      <c r="M2877">
        <f t="shared" ca="1" si="1514"/>
        <v>13000</v>
      </c>
      <c r="N2877">
        <f t="shared" ca="1" si="1515"/>
        <v>76000</v>
      </c>
      <c r="O2877">
        <f t="shared" ca="1" si="1516"/>
        <v>29000</v>
      </c>
      <c r="P2877">
        <f t="shared" ca="1" si="1531"/>
        <v>-5004</v>
      </c>
      <c r="Q2877">
        <f ca="1">IF(P2877&gt;0,1,0)</f>
        <v>0</v>
      </c>
      <c r="R2877">
        <f t="shared" ca="1" si="1517"/>
        <v>13</v>
      </c>
      <c r="S2877">
        <f t="shared" ca="1" si="1518"/>
        <v>8</v>
      </c>
      <c r="T2877">
        <f t="shared" ca="1" si="1519"/>
        <v>3</v>
      </c>
      <c r="U2877">
        <f t="shared" ca="1" si="1520"/>
        <v>18</v>
      </c>
      <c r="V2877">
        <f t="shared" ca="1" si="1521"/>
        <v>7</v>
      </c>
      <c r="X2877">
        <f t="shared" si="1523"/>
        <v>2877</v>
      </c>
      <c r="Y2877">
        <f t="shared" si="1524"/>
        <v>2452</v>
      </c>
      <c r="Z2877">
        <f t="shared" si="1525"/>
        <v>2453</v>
      </c>
      <c r="AA2877">
        <f t="shared" si="1522"/>
        <v>2951</v>
      </c>
      <c r="AB2877">
        <f t="shared" si="1505"/>
        <v>500</v>
      </c>
      <c r="AM2877" t="str">
        <f t="shared" si="1506"/>
        <v>201903LP</v>
      </c>
      <c r="AN2877">
        <f t="shared" ca="1" si="1529"/>
        <v>13.000952380952381</v>
      </c>
      <c r="AO2877">
        <f t="shared" ca="1" si="1530"/>
        <v>8.0952380952380949</v>
      </c>
      <c r="AP2877">
        <f t="shared" ca="1" si="1507"/>
        <v>3.0952380952380953</v>
      </c>
      <c r="AQ2877">
        <f t="shared" ca="1" si="1508"/>
        <v>18.095238095238095</v>
      </c>
      <c r="AR2877">
        <f t="shared" ca="1" si="1509"/>
        <v>6.9047619047619051</v>
      </c>
      <c r="AS2877">
        <f ca="1">P2877/J2877</f>
        <v>-1.3694731195743796E-2</v>
      </c>
    </row>
    <row r="2878" spans="1:45" x14ac:dyDescent="0.4">
      <c r="A2878">
        <f t="shared" si="1504"/>
        <v>201903</v>
      </c>
      <c r="B2878" t="s">
        <v>954</v>
      </c>
      <c r="C2878" t="s">
        <v>647</v>
      </c>
      <c r="D2878" t="str">
        <f t="shared" ca="1" si="1528"/>
        <v>I118</v>
      </c>
      <c r="E2878">
        <f t="shared" ca="1" si="1510"/>
        <v>13</v>
      </c>
      <c r="F2878">
        <f t="shared" ca="1" si="1511"/>
        <v>14</v>
      </c>
      <c r="G2878" t="str">
        <f t="shared" ca="1" si="1526"/>
        <v>S11</v>
      </c>
      <c r="H2878" t="str">
        <f t="shared" ca="1" si="1527"/>
        <v>S112</v>
      </c>
      <c r="I2878">
        <f ca="1">VLOOKUP(D2878,PRC!$A$2:$B$21,2,0)*E2878</f>
        <v>6890000</v>
      </c>
      <c r="J2878">
        <f t="shared" ca="1" si="1512"/>
        <v>5856496</v>
      </c>
      <c r="K2878">
        <f ca="1">VLOOKUP(D2878,PRC!$A$1:$C$21,3,0)*E2878</f>
        <v>2893800</v>
      </c>
      <c r="L2878">
        <f t="shared" ca="1" si="1513"/>
        <v>551000</v>
      </c>
      <c r="M2878">
        <f t="shared" ca="1" si="1514"/>
        <v>69000</v>
      </c>
      <c r="N2878">
        <f t="shared" ca="1" si="1515"/>
        <v>1171000</v>
      </c>
      <c r="O2878">
        <f t="shared" ca="1" si="1516"/>
        <v>620000</v>
      </c>
      <c r="P2878">
        <f t="shared" ca="1" si="1531"/>
        <v>551696</v>
      </c>
      <c r="Q2878">
        <f ca="1">IF(P2878&gt;0,1,0)</f>
        <v>1</v>
      </c>
      <c r="R2878">
        <f t="shared" ca="1" si="1517"/>
        <v>15</v>
      </c>
      <c r="S2878">
        <f t="shared" ca="1" si="1518"/>
        <v>8</v>
      </c>
      <c r="T2878">
        <f t="shared" ca="1" si="1519"/>
        <v>1</v>
      </c>
      <c r="U2878">
        <f t="shared" ca="1" si="1520"/>
        <v>17</v>
      </c>
      <c r="V2878">
        <f t="shared" ca="1" si="1521"/>
        <v>9</v>
      </c>
      <c r="X2878">
        <f t="shared" si="1523"/>
        <v>2878</v>
      </c>
      <c r="Y2878">
        <f t="shared" si="1524"/>
        <v>2452</v>
      </c>
      <c r="Z2878">
        <f t="shared" si="1525"/>
        <v>2453</v>
      </c>
      <c r="AA2878">
        <f t="shared" si="1522"/>
        <v>2951</v>
      </c>
      <c r="AB2878">
        <f t="shared" si="1505"/>
        <v>500</v>
      </c>
      <c r="AM2878" t="str">
        <f t="shared" si="1506"/>
        <v>201903LP</v>
      </c>
      <c r="AN2878">
        <f t="shared" ca="1" si="1529"/>
        <v>15.000058055152399</v>
      </c>
      <c r="AO2878">
        <f t="shared" ca="1" si="1530"/>
        <v>7.9970972423802618</v>
      </c>
      <c r="AP2878">
        <f t="shared" ca="1" si="1507"/>
        <v>1.0014513788098693</v>
      </c>
      <c r="AQ2878">
        <f t="shared" ca="1" si="1508"/>
        <v>16.995645863570392</v>
      </c>
      <c r="AR2878">
        <f t="shared" ca="1" si="1509"/>
        <v>8.99854862119013</v>
      </c>
      <c r="AS2878">
        <f ca="1">P2878/J2878</f>
        <v>9.4202403621551176E-2</v>
      </c>
    </row>
    <row r="2879" spans="1:45" x14ac:dyDescent="0.4">
      <c r="A2879">
        <f t="shared" si="1504"/>
        <v>201903</v>
      </c>
      <c r="B2879" t="s">
        <v>955</v>
      </c>
      <c r="C2879" t="s">
        <v>647</v>
      </c>
      <c r="D2879" t="str">
        <f t="shared" ca="1" si="1528"/>
        <v>I118</v>
      </c>
      <c r="E2879">
        <f t="shared" ca="1" si="1510"/>
        <v>13</v>
      </c>
      <c r="F2879">
        <f t="shared" ca="1" si="1511"/>
        <v>11</v>
      </c>
      <c r="G2879" t="str">
        <f t="shared" ca="1" si="1526"/>
        <v>S12</v>
      </c>
      <c r="H2879" t="str">
        <f t="shared" ca="1" si="1527"/>
        <v>S120</v>
      </c>
      <c r="I2879">
        <f ca="1">VLOOKUP(D2879,PRC!$A$2:$B$21,2,0)*E2879</f>
        <v>6890000</v>
      </c>
      <c r="J2879">
        <f t="shared" ca="1" si="1512"/>
        <v>5856496</v>
      </c>
      <c r="K2879">
        <f ca="1">VLOOKUP(D2879,PRC!$A$1:$C$21,3,0)*E2879</f>
        <v>2893800</v>
      </c>
      <c r="L2879">
        <f t="shared" ca="1" si="1513"/>
        <v>413000</v>
      </c>
      <c r="M2879">
        <f t="shared" ca="1" si="1514"/>
        <v>69000</v>
      </c>
      <c r="N2879">
        <f t="shared" ca="1" si="1515"/>
        <v>965000</v>
      </c>
      <c r="O2879">
        <f t="shared" ca="1" si="1516"/>
        <v>551000</v>
      </c>
      <c r="P2879">
        <f t="shared" ca="1" si="1531"/>
        <v>964696</v>
      </c>
      <c r="Q2879">
        <f ca="1">IF(P2879&gt;0,1,0)</f>
        <v>1</v>
      </c>
      <c r="R2879">
        <f t="shared" ca="1" si="1517"/>
        <v>15</v>
      </c>
      <c r="S2879">
        <f t="shared" ca="1" si="1518"/>
        <v>6</v>
      </c>
      <c r="T2879">
        <f t="shared" ca="1" si="1519"/>
        <v>1</v>
      </c>
      <c r="U2879">
        <f t="shared" ca="1" si="1520"/>
        <v>14</v>
      </c>
      <c r="V2879">
        <f t="shared" ca="1" si="1521"/>
        <v>8</v>
      </c>
      <c r="X2879">
        <f t="shared" si="1523"/>
        <v>2879</v>
      </c>
      <c r="Y2879">
        <f t="shared" si="1524"/>
        <v>2452</v>
      </c>
      <c r="Z2879">
        <f t="shared" si="1525"/>
        <v>2453</v>
      </c>
      <c r="AA2879">
        <f t="shared" si="1522"/>
        <v>2951</v>
      </c>
      <c r="AB2879">
        <f t="shared" si="1505"/>
        <v>500</v>
      </c>
      <c r="AM2879" t="str">
        <f t="shared" si="1506"/>
        <v>201903LP</v>
      </c>
      <c r="AN2879">
        <f t="shared" ca="1" si="1529"/>
        <v>15.000058055152399</v>
      </c>
      <c r="AO2879">
        <f t="shared" ca="1" si="1530"/>
        <v>5.9941944847605226</v>
      </c>
      <c r="AP2879">
        <f t="shared" ca="1" si="1507"/>
        <v>1.0014513788098693</v>
      </c>
      <c r="AQ2879">
        <f t="shared" ca="1" si="1508"/>
        <v>14.005805515239478</v>
      </c>
      <c r="AR2879">
        <f t="shared" ca="1" si="1509"/>
        <v>7.9970972423802618</v>
      </c>
      <c r="AS2879">
        <f ca="1">P2879/J2879</f>
        <v>0.16472238690165586</v>
      </c>
    </row>
    <row r="2880" spans="1:45" x14ac:dyDescent="0.4">
      <c r="A2880">
        <f t="shared" si="1504"/>
        <v>201903</v>
      </c>
      <c r="B2880" t="s">
        <v>956</v>
      </c>
      <c r="C2880" t="s">
        <v>647</v>
      </c>
      <c r="D2880" t="str">
        <f t="shared" ca="1" si="1528"/>
        <v>I103</v>
      </c>
      <c r="E2880">
        <f t="shared" ca="1" si="1510"/>
        <v>10</v>
      </c>
      <c r="F2880">
        <f t="shared" ca="1" si="1511"/>
        <v>15</v>
      </c>
      <c r="G2880" t="str">
        <f t="shared" ca="1" si="1526"/>
        <v>S11</v>
      </c>
      <c r="H2880" t="str">
        <f t="shared" ca="1" si="1527"/>
        <v>S113</v>
      </c>
      <c r="I2880">
        <f ca="1">VLOOKUP(D2880,PRC!$A$2:$B$21,2,0)*E2880</f>
        <v>500000</v>
      </c>
      <c r="J2880">
        <f t="shared" ca="1" si="1512"/>
        <v>424996</v>
      </c>
      <c r="K2880">
        <f ca="1">VLOOKUP(D2880,PRC!$A$1:$C$21,3,0)*E2880</f>
        <v>285000</v>
      </c>
      <c r="L2880">
        <f t="shared" ca="1" si="1513"/>
        <v>25000</v>
      </c>
      <c r="M2880">
        <f t="shared" ca="1" si="1514"/>
        <v>10000</v>
      </c>
      <c r="N2880">
        <f t="shared" ca="1" si="1515"/>
        <v>70000</v>
      </c>
      <c r="O2880">
        <f t="shared" ca="1" si="1516"/>
        <v>40000</v>
      </c>
      <c r="P2880">
        <f t="shared" ca="1" si="1531"/>
        <v>-5004</v>
      </c>
      <c r="Q2880">
        <f ca="1">IF(P2880&gt;0,1,0)</f>
        <v>0</v>
      </c>
      <c r="R2880">
        <f t="shared" ca="1" si="1517"/>
        <v>15</v>
      </c>
      <c r="S2880">
        <f t="shared" ca="1" si="1518"/>
        <v>5</v>
      </c>
      <c r="T2880">
        <f t="shared" ca="1" si="1519"/>
        <v>2</v>
      </c>
      <c r="U2880">
        <f t="shared" ca="1" si="1520"/>
        <v>14</v>
      </c>
      <c r="V2880">
        <f t="shared" ca="1" si="1521"/>
        <v>8</v>
      </c>
      <c r="X2880">
        <f t="shared" si="1523"/>
        <v>2880</v>
      </c>
      <c r="Y2880">
        <f t="shared" si="1524"/>
        <v>2452</v>
      </c>
      <c r="Z2880">
        <f t="shared" si="1525"/>
        <v>2453</v>
      </c>
      <c r="AA2880">
        <f t="shared" si="1522"/>
        <v>2951</v>
      </c>
      <c r="AB2880">
        <f t="shared" si="1505"/>
        <v>500</v>
      </c>
      <c r="AM2880" t="str">
        <f t="shared" si="1506"/>
        <v>201903LP</v>
      </c>
      <c r="AN2880">
        <f t="shared" ca="1" si="1529"/>
        <v>15.000800000000003</v>
      </c>
      <c r="AO2880">
        <f t="shared" ca="1" si="1530"/>
        <v>5</v>
      </c>
      <c r="AP2880">
        <f t="shared" ca="1" si="1507"/>
        <v>2</v>
      </c>
      <c r="AQ2880">
        <f t="shared" ca="1" si="1508"/>
        <v>14.000000000000002</v>
      </c>
      <c r="AR2880">
        <f t="shared" ca="1" si="1509"/>
        <v>8</v>
      </c>
      <c r="AS2880">
        <f ca="1">P2880/J2880</f>
        <v>-1.1774228463326713E-2</v>
      </c>
    </row>
    <row r="2881" spans="1:45" x14ac:dyDescent="0.4">
      <c r="A2881">
        <f t="shared" si="1504"/>
        <v>201903</v>
      </c>
      <c r="B2881" t="s">
        <v>957</v>
      </c>
      <c r="C2881" t="s">
        <v>647</v>
      </c>
      <c r="D2881" t="str">
        <f t="shared" ca="1" si="1528"/>
        <v>I118</v>
      </c>
      <c r="E2881">
        <f t="shared" ca="1" si="1510"/>
        <v>10</v>
      </c>
      <c r="F2881">
        <f t="shared" ca="1" si="1511"/>
        <v>13</v>
      </c>
      <c r="G2881" t="str">
        <f t="shared" ca="1" si="1526"/>
        <v>S10</v>
      </c>
      <c r="H2881" t="str">
        <f t="shared" ca="1" si="1527"/>
        <v>S105</v>
      </c>
      <c r="I2881">
        <f ca="1">VLOOKUP(D2881,PRC!$A$2:$B$21,2,0)*E2881</f>
        <v>5300000</v>
      </c>
      <c r="J2881">
        <f t="shared" ca="1" si="1512"/>
        <v>4769996</v>
      </c>
      <c r="K2881">
        <f ca="1">VLOOKUP(D2881,PRC!$A$1:$C$21,3,0)*E2881</f>
        <v>2226000</v>
      </c>
      <c r="L2881">
        <f t="shared" ca="1" si="1513"/>
        <v>477000</v>
      </c>
      <c r="M2881">
        <f t="shared" ca="1" si="1514"/>
        <v>53000</v>
      </c>
      <c r="N2881">
        <f t="shared" ca="1" si="1515"/>
        <v>583000</v>
      </c>
      <c r="O2881">
        <f t="shared" ca="1" si="1516"/>
        <v>371000</v>
      </c>
      <c r="P2881">
        <f t="shared" ca="1" si="1531"/>
        <v>1059996</v>
      </c>
      <c r="Q2881">
        <f ca="1">IF(P2881&gt;0,1,0)</f>
        <v>1</v>
      </c>
      <c r="R2881">
        <f t="shared" ca="1" si="1517"/>
        <v>10</v>
      </c>
      <c r="S2881">
        <f t="shared" ca="1" si="1518"/>
        <v>9</v>
      </c>
      <c r="T2881">
        <f t="shared" ca="1" si="1519"/>
        <v>1</v>
      </c>
      <c r="U2881">
        <f t="shared" ca="1" si="1520"/>
        <v>11</v>
      </c>
      <c r="V2881">
        <f t="shared" ca="1" si="1521"/>
        <v>7</v>
      </c>
      <c r="X2881">
        <f t="shared" si="1523"/>
        <v>2881</v>
      </c>
      <c r="Y2881">
        <f t="shared" si="1524"/>
        <v>2452</v>
      </c>
      <c r="Z2881">
        <f t="shared" si="1525"/>
        <v>2453</v>
      </c>
      <c r="AA2881">
        <f t="shared" si="1522"/>
        <v>2951</v>
      </c>
      <c r="AB2881">
        <f t="shared" si="1505"/>
        <v>500</v>
      </c>
      <c r="AM2881" t="str">
        <f t="shared" si="1506"/>
        <v>201903LP</v>
      </c>
      <c r="AN2881">
        <f t="shared" ca="1" si="1529"/>
        <v>10.000075471698111</v>
      </c>
      <c r="AO2881">
        <f t="shared" ca="1" si="1530"/>
        <v>9</v>
      </c>
      <c r="AP2881">
        <f t="shared" ca="1" si="1507"/>
        <v>1</v>
      </c>
      <c r="AQ2881">
        <f t="shared" ca="1" si="1508"/>
        <v>11</v>
      </c>
      <c r="AR2881">
        <f t="shared" ca="1" si="1509"/>
        <v>7.0000000000000009</v>
      </c>
      <c r="AS2881">
        <f ca="1">P2881/J2881</f>
        <v>0.2222215699971237</v>
      </c>
    </row>
    <row r="2882" spans="1:45" x14ac:dyDescent="0.4">
      <c r="A2882">
        <f t="shared" si="1504"/>
        <v>201903</v>
      </c>
      <c r="B2882" t="s">
        <v>958</v>
      </c>
      <c r="C2882" t="s">
        <v>647</v>
      </c>
      <c r="D2882" t="str">
        <f t="shared" ca="1" si="1528"/>
        <v>I105</v>
      </c>
      <c r="E2882">
        <f t="shared" ca="1" si="1510"/>
        <v>11</v>
      </c>
      <c r="F2882">
        <f t="shared" ca="1" si="1511"/>
        <v>15</v>
      </c>
      <c r="G2882" t="str">
        <f t="shared" ca="1" si="1526"/>
        <v>S11</v>
      </c>
      <c r="H2882" t="str">
        <f t="shared" ca="1" si="1527"/>
        <v>S111</v>
      </c>
      <c r="I2882">
        <f ca="1">VLOOKUP(D2882,PRC!$A$2:$B$21,2,0)*E2882</f>
        <v>1100000</v>
      </c>
      <c r="J2882">
        <f t="shared" ca="1" si="1512"/>
        <v>956996</v>
      </c>
      <c r="K2882">
        <f ca="1">VLOOKUP(D2882,PRC!$A$1:$C$21,3,0)*E2882</f>
        <v>649000</v>
      </c>
      <c r="L2882">
        <f t="shared" ca="1" si="1513"/>
        <v>99000</v>
      </c>
      <c r="M2882">
        <f t="shared" ca="1" si="1514"/>
        <v>11000</v>
      </c>
      <c r="N2882">
        <f t="shared" ca="1" si="1515"/>
        <v>209000</v>
      </c>
      <c r="O2882">
        <f t="shared" ca="1" si="1516"/>
        <v>88000</v>
      </c>
      <c r="P2882">
        <f t="shared" ca="1" si="1531"/>
        <v>-99004</v>
      </c>
      <c r="Q2882">
        <f ca="1">IF(P2882&gt;0,1,0)</f>
        <v>0</v>
      </c>
      <c r="R2882">
        <f t="shared" ca="1" si="1517"/>
        <v>13</v>
      </c>
      <c r="S2882">
        <f t="shared" ca="1" si="1518"/>
        <v>9</v>
      </c>
      <c r="T2882">
        <f t="shared" ca="1" si="1519"/>
        <v>1</v>
      </c>
      <c r="U2882">
        <f t="shared" ca="1" si="1520"/>
        <v>19</v>
      </c>
      <c r="V2882">
        <f t="shared" ca="1" si="1521"/>
        <v>8</v>
      </c>
      <c r="X2882">
        <f t="shared" si="1523"/>
        <v>2882</v>
      </c>
      <c r="Y2882">
        <f t="shared" si="1524"/>
        <v>2452</v>
      </c>
      <c r="Z2882">
        <f t="shared" si="1525"/>
        <v>2453</v>
      </c>
      <c r="AA2882">
        <f t="shared" si="1522"/>
        <v>2951</v>
      </c>
      <c r="AB2882">
        <f t="shared" si="1505"/>
        <v>500</v>
      </c>
      <c r="AM2882" t="str">
        <f t="shared" si="1506"/>
        <v>201903LP</v>
      </c>
      <c r="AN2882">
        <f t="shared" ca="1" si="1529"/>
        <v>13.000363636363632</v>
      </c>
      <c r="AO2882">
        <f t="shared" ca="1" si="1530"/>
        <v>9</v>
      </c>
      <c r="AP2882">
        <f t="shared" ca="1" si="1507"/>
        <v>1</v>
      </c>
      <c r="AQ2882">
        <f t="shared" ca="1" si="1508"/>
        <v>19</v>
      </c>
      <c r="AR2882">
        <f t="shared" ca="1" si="1509"/>
        <v>8</v>
      </c>
      <c r="AS2882">
        <f ca="1">P2882/J2882</f>
        <v>-0.10345288799535213</v>
      </c>
    </row>
    <row r="2883" spans="1:45" x14ac:dyDescent="0.4">
      <c r="A2883">
        <f t="shared" ref="A2883:A2946" si="1532">IF(BA2883="",A2882,BA2883)</f>
        <v>201903</v>
      </c>
      <c r="B2883" t="s">
        <v>959</v>
      </c>
      <c r="C2883" t="s">
        <v>647</v>
      </c>
      <c r="D2883" t="str">
        <f t="shared" ca="1" si="1528"/>
        <v>I111</v>
      </c>
      <c r="E2883">
        <f t="shared" ca="1" si="1510"/>
        <v>15</v>
      </c>
      <c r="F2883">
        <f t="shared" ca="1" si="1511"/>
        <v>15</v>
      </c>
      <c r="G2883" t="str">
        <f t="shared" ca="1" si="1526"/>
        <v>S10</v>
      </c>
      <c r="H2883" t="str">
        <f t="shared" ca="1" si="1527"/>
        <v>S104</v>
      </c>
      <c r="I2883">
        <f ca="1">VLOOKUP(D2883,PRC!$A$2:$B$21,2,0)*E2883</f>
        <v>2250000</v>
      </c>
      <c r="J2883">
        <f t="shared" ca="1" si="1512"/>
        <v>1957496</v>
      </c>
      <c r="K2883">
        <f ca="1">VLOOKUP(D2883,PRC!$A$1:$C$21,3,0)*E2883</f>
        <v>1192500</v>
      </c>
      <c r="L2883">
        <f t="shared" ca="1" si="1513"/>
        <v>225000</v>
      </c>
      <c r="M2883">
        <f t="shared" ca="1" si="1514"/>
        <v>45000</v>
      </c>
      <c r="N2883">
        <f t="shared" ca="1" si="1515"/>
        <v>248000</v>
      </c>
      <c r="O2883">
        <f t="shared" ca="1" si="1516"/>
        <v>113000</v>
      </c>
      <c r="P2883">
        <f t="shared" ca="1" si="1531"/>
        <v>133996</v>
      </c>
      <c r="Q2883">
        <f ca="1">IF(P2883&gt;0,1,0)</f>
        <v>1</v>
      </c>
      <c r="R2883">
        <f t="shared" ca="1" si="1517"/>
        <v>13</v>
      </c>
      <c r="S2883">
        <f t="shared" ca="1" si="1518"/>
        <v>10</v>
      </c>
      <c r="T2883">
        <f t="shared" ca="1" si="1519"/>
        <v>2</v>
      </c>
      <c r="U2883">
        <f t="shared" ca="1" si="1520"/>
        <v>11</v>
      </c>
      <c r="V2883">
        <f t="shared" ca="1" si="1521"/>
        <v>5</v>
      </c>
      <c r="X2883">
        <f t="shared" si="1523"/>
        <v>2883</v>
      </c>
      <c r="Y2883">
        <f t="shared" si="1524"/>
        <v>2452</v>
      </c>
      <c r="Z2883">
        <f t="shared" si="1525"/>
        <v>2453</v>
      </c>
      <c r="AA2883">
        <f t="shared" si="1522"/>
        <v>2951</v>
      </c>
      <c r="AB2883">
        <f t="shared" ref="AB2883:AB2946" si="1533">COUNTIF(AM$2:AM$100100,AM2883)</f>
        <v>500</v>
      </c>
      <c r="AM2883" t="str">
        <f t="shared" ref="AM2883:AM2946" si="1534">A2883&amp;C2883</f>
        <v>201903LP</v>
      </c>
      <c r="AN2883">
        <f t="shared" ca="1" si="1529"/>
        <v>13.000177777777777</v>
      </c>
      <c r="AO2883">
        <f t="shared" ca="1" si="1530"/>
        <v>10</v>
      </c>
      <c r="AP2883">
        <f t="shared" ca="1" si="1507"/>
        <v>2</v>
      </c>
      <c r="AQ2883">
        <f t="shared" ca="1" si="1508"/>
        <v>11.022222222222222</v>
      </c>
      <c r="AR2883">
        <f t="shared" ca="1" si="1509"/>
        <v>5.0222222222222221</v>
      </c>
      <c r="AS2883">
        <f ca="1">P2883/J2883</f>
        <v>6.8452758013298629E-2</v>
      </c>
    </row>
    <row r="2884" spans="1:45" x14ac:dyDescent="0.4">
      <c r="A2884">
        <f t="shared" si="1532"/>
        <v>201903</v>
      </c>
      <c r="B2884" t="s">
        <v>960</v>
      </c>
      <c r="C2884" t="s">
        <v>647</v>
      </c>
      <c r="D2884" t="str">
        <f t="shared" ca="1" si="1528"/>
        <v>I120</v>
      </c>
      <c r="E2884">
        <f t="shared" ca="1" si="1510"/>
        <v>13</v>
      </c>
      <c r="F2884">
        <f t="shared" ca="1" si="1511"/>
        <v>14</v>
      </c>
      <c r="G2884" t="str">
        <f t="shared" ca="1" si="1526"/>
        <v>S11</v>
      </c>
      <c r="H2884" t="str">
        <f t="shared" ca="1" si="1527"/>
        <v>S119</v>
      </c>
      <c r="I2884">
        <f ca="1">VLOOKUP(D2884,PRC!$A$2:$B$21,2,0)*E2884</f>
        <v>55900000</v>
      </c>
      <c r="J2884">
        <f t="shared" ca="1" si="1512"/>
        <v>47514996</v>
      </c>
      <c r="K2884">
        <f ca="1">VLOOKUP(D2884,PRC!$A$1:$C$21,3,0)*E2884</f>
        <v>25155000</v>
      </c>
      <c r="L2884">
        <f t="shared" ca="1" si="1513"/>
        <v>5590000</v>
      </c>
      <c r="M2884">
        <f t="shared" ca="1" si="1514"/>
        <v>1118000</v>
      </c>
      <c r="N2884">
        <f t="shared" ca="1" si="1515"/>
        <v>10062000</v>
      </c>
      <c r="O2884">
        <f t="shared" ca="1" si="1516"/>
        <v>3913000</v>
      </c>
      <c r="P2884">
        <f t="shared" ca="1" si="1531"/>
        <v>1676996</v>
      </c>
      <c r="Q2884">
        <f ca="1">IF(P2884&gt;0,1,0)</f>
        <v>1</v>
      </c>
      <c r="R2884">
        <f t="shared" ca="1" si="1517"/>
        <v>15</v>
      </c>
      <c r="S2884">
        <f t="shared" ca="1" si="1518"/>
        <v>10</v>
      </c>
      <c r="T2884">
        <f t="shared" ca="1" si="1519"/>
        <v>2</v>
      </c>
      <c r="U2884">
        <f t="shared" ca="1" si="1520"/>
        <v>18</v>
      </c>
      <c r="V2884">
        <f t="shared" ca="1" si="1521"/>
        <v>7</v>
      </c>
      <c r="X2884">
        <f t="shared" si="1523"/>
        <v>2884</v>
      </c>
      <c r="Y2884">
        <f t="shared" si="1524"/>
        <v>2452</v>
      </c>
      <c r="Z2884">
        <f t="shared" si="1525"/>
        <v>2453</v>
      </c>
      <c r="AA2884">
        <f t="shared" si="1522"/>
        <v>2951</v>
      </c>
      <c r="AB2884">
        <f t="shared" si="1533"/>
        <v>500</v>
      </c>
      <c r="AM2884" t="str">
        <f t="shared" si="1534"/>
        <v>201903LP</v>
      </c>
      <c r="AN2884">
        <f t="shared" ca="1" si="1529"/>
        <v>15.000007155635064</v>
      </c>
      <c r="AO2884">
        <f t="shared" ca="1" si="1530"/>
        <v>10</v>
      </c>
      <c r="AP2884">
        <f t="shared" ca="1" si="1507"/>
        <v>2</v>
      </c>
      <c r="AQ2884">
        <f t="shared" ca="1" si="1508"/>
        <v>18</v>
      </c>
      <c r="AR2884">
        <f t="shared" ca="1" si="1509"/>
        <v>7.0000000000000009</v>
      </c>
      <c r="AS2884">
        <f ca="1">P2884/J2884</f>
        <v>3.5294036434308021E-2</v>
      </c>
    </row>
    <row r="2885" spans="1:45" x14ac:dyDescent="0.4">
      <c r="A2885">
        <f t="shared" si="1532"/>
        <v>201903</v>
      </c>
      <c r="B2885" t="s">
        <v>961</v>
      </c>
      <c r="C2885" t="s">
        <v>647</v>
      </c>
      <c r="D2885" t="str">
        <f t="shared" ca="1" si="1528"/>
        <v>I119</v>
      </c>
      <c r="E2885">
        <f t="shared" ca="1" si="1510"/>
        <v>12</v>
      </c>
      <c r="F2885">
        <f t="shared" ca="1" si="1511"/>
        <v>12</v>
      </c>
      <c r="G2885" t="str">
        <f t="shared" ca="1" si="1526"/>
        <v>S10</v>
      </c>
      <c r="H2885" t="str">
        <f t="shared" ca="1" si="1527"/>
        <v>S107</v>
      </c>
      <c r="I2885">
        <f ca="1">VLOOKUP(D2885,PRC!$A$2:$B$21,2,0)*E2885</f>
        <v>1140000</v>
      </c>
      <c r="J2885">
        <f t="shared" ca="1" si="1512"/>
        <v>1014596</v>
      </c>
      <c r="K2885">
        <f ca="1">VLOOKUP(D2885,PRC!$A$1:$C$21,3,0)*E2885</f>
        <v>547200</v>
      </c>
      <c r="L2885">
        <f t="shared" ca="1" si="1513"/>
        <v>114000</v>
      </c>
      <c r="M2885">
        <f t="shared" ca="1" si="1514"/>
        <v>23000</v>
      </c>
      <c r="N2885">
        <f t="shared" ca="1" si="1515"/>
        <v>228000</v>
      </c>
      <c r="O2885">
        <f t="shared" ca="1" si="1516"/>
        <v>91000</v>
      </c>
      <c r="P2885">
        <f t="shared" ca="1" si="1531"/>
        <v>11396</v>
      </c>
      <c r="Q2885">
        <f ca="1">IF(P2885&gt;0,1,0)</f>
        <v>1</v>
      </c>
      <c r="R2885">
        <f t="shared" ca="1" si="1517"/>
        <v>11</v>
      </c>
      <c r="S2885">
        <f t="shared" ca="1" si="1518"/>
        <v>10</v>
      </c>
      <c r="T2885">
        <f t="shared" ca="1" si="1519"/>
        <v>2</v>
      </c>
      <c r="U2885">
        <f t="shared" ca="1" si="1520"/>
        <v>20</v>
      </c>
      <c r="V2885">
        <f t="shared" ca="1" si="1521"/>
        <v>8</v>
      </c>
      <c r="X2885">
        <f t="shared" si="1523"/>
        <v>2885</v>
      </c>
      <c r="Y2885">
        <f t="shared" si="1524"/>
        <v>2452</v>
      </c>
      <c r="Z2885">
        <f t="shared" si="1525"/>
        <v>2453</v>
      </c>
      <c r="AA2885">
        <f t="shared" si="1522"/>
        <v>2951</v>
      </c>
      <c r="AB2885">
        <f t="shared" si="1533"/>
        <v>500</v>
      </c>
      <c r="AM2885" t="str">
        <f t="shared" si="1534"/>
        <v>201903LP</v>
      </c>
      <c r="AN2885">
        <f t="shared" ca="1" si="1529"/>
        <v>11.000350877192977</v>
      </c>
      <c r="AO2885">
        <f t="shared" ca="1" si="1530"/>
        <v>10</v>
      </c>
      <c r="AP2885">
        <f t="shared" ca="1" si="1507"/>
        <v>2.0175438596491229</v>
      </c>
      <c r="AQ2885">
        <f t="shared" ca="1" si="1508"/>
        <v>20</v>
      </c>
      <c r="AR2885">
        <f t="shared" ca="1" si="1509"/>
        <v>7.9824561403508767</v>
      </c>
      <c r="AS2885">
        <f ca="1">P2885/J2885</f>
        <v>1.1232056897523744E-2</v>
      </c>
    </row>
    <row r="2886" spans="1:45" x14ac:dyDescent="0.4">
      <c r="A2886">
        <f t="shared" si="1532"/>
        <v>201903</v>
      </c>
      <c r="B2886" t="s">
        <v>962</v>
      </c>
      <c r="C2886" t="s">
        <v>647</v>
      </c>
      <c r="D2886" t="str">
        <f t="shared" ca="1" si="1528"/>
        <v>I113</v>
      </c>
      <c r="E2886">
        <f t="shared" ca="1" si="1510"/>
        <v>14</v>
      </c>
      <c r="F2886">
        <f t="shared" ca="1" si="1511"/>
        <v>15</v>
      </c>
      <c r="G2886" t="str">
        <f t="shared" ca="1" si="1526"/>
        <v>S10</v>
      </c>
      <c r="H2886" t="str">
        <f t="shared" ca="1" si="1527"/>
        <v>S102</v>
      </c>
      <c r="I2886">
        <f ca="1">VLOOKUP(D2886,PRC!$A$2:$B$21,2,0)*E2886</f>
        <v>9380000</v>
      </c>
      <c r="J2886">
        <f t="shared" ca="1" si="1512"/>
        <v>8348196</v>
      </c>
      <c r="K2886">
        <f ca="1">VLOOKUP(D2886,PRC!$A$1:$C$21,3,0)*E2886</f>
        <v>4221000</v>
      </c>
      <c r="L2886">
        <f t="shared" ca="1" si="1513"/>
        <v>657000</v>
      </c>
      <c r="M2886">
        <f t="shared" ca="1" si="1514"/>
        <v>94000</v>
      </c>
      <c r="N2886">
        <f t="shared" ca="1" si="1515"/>
        <v>938000</v>
      </c>
      <c r="O2886">
        <f t="shared" ca="1" si="1516"/>
        <v>844000</v>
      </c>
      <c r="P2886">
        <f t="shared" ca="1" si="1531"/>
        <v>1594196</v>
      </c>
      <c r="Q2886">
        <f ca="1">IF(P2886&gt;0,1,0)</f>
        <v>1</v>
      </c>
      <c r="R2886">
        <f t="shared" ca="1" si="1517"/>
        <v>11</v>
      </c>
      <c r="S2886">
        <f t="shared" ca="1" si="1518"/>
        <v>7</v>
      </c>
      <c r="T2886">
        <f t="shared" ca="1" si="1519"/>
        <v>1</v>
      </c>
      <c r="U2886">
        <f t="shared" ca="1" si="1520"/>
        <v>10</v>
      </c>
      <c r="V2886">
        <f t="shared" ca="1" si="1521"/>
        <v>9</v>
      </c>
      <c r="X2886">
        <f t="shared" si="1523"/>
        <v>2886</v>
      </c>
      <c r="Y2886">
        <f t="shared" si="1524"/>
        <v>2452</v>
      </c>
      <c r="Z2886">
        <f t="shared" si="1525"/>
        <v>2453</v>
      </c>
      <c r="AA2886">
        <f t="shared" si="1522"/>
        <v>2951</v>
      </c>
      <c r="AB2886">
        <f t="shared" si="1533"/>
        <v>500</v>
      </c>
      <c r="AM2886" t="str">
        <f t="shared" si="1534"/>
        <v>201903LP</v>
      </c>
      <c r="AN2886">
        <f t="shared" ca="1" si="1529"/>
        <v>11.000042643923235</v>
      </c>
      <c r="AO2886">
        <f t="shared" ca="1" si="1530"/>
        <v>7.0042643923240941</v>
      </c>
      <c r="AP2886">
        <f t="shared" ca="1" si="1507"/>
        <v>1.0021321961620469</v>
      </c>
      <c r="AQ2886">
        <f t="shared" ca="1" si="1508"/>
        <v>10</v>
      </c>
      <c r="AR2886">
        <f t="shared" ca="1" si="1509"/>
        <v>8.997867803837952</v>
      </c>
      <c r="AS2886">
        <f ca="1">P2886/J2886</f>
        <v>0.19096293378832985</v>
      </c>
    </row>
    <row r="2887" spans="1:45" x14ac:dyDescent="0.4">
      <c r="A2887">
        <f t="shared" si="1532"/>
        <v>201903</v>
      </c>
      <c r="B2887" t="s">
        <v>963</v>
      </c>
      <c r="C2887" t="s">
        <v>647</v>
      </c>
      <c r="D2887" t="str">
        <f t="shared" ca="1" si="1528"/>
        <v>I118</v>
      </c>
      <c r="E2887">
        <f t="shared" ca="1" si="1510"/>
        <v>15</v>
      </c>
      <c r="F2887">
        <f t="shared" ca="1" si="1511"/>
        <v>13</v>
      </c>
      <c r="G2887" t="str">
        <f t="shared" ca="1" si="1526"/>
        <v>S12</v>
      </c>
      <c r="H2887" t="str">
        <f t="shared" ca="1" si="1527"/>
        <v>S120</v>
      </c>
      <c r="I2887">
        <f ca="1">VLOOKUP(D2887,PRC!$A$2:$B$21,2,0)*E2887</f>
        <v>7950000</v>
      </c>
      <c r="J2887">
        <f t="shared" ca="1" si="1512"/>
        <v>6757496</v>
      </c>
      <c r="K2887">
        <f ca="1">VLOOKUP(D2887,PRC!$A$1:$C$21,3,0)*E2887</f>
        <v>3339000</v>
      </c>
      <c r="L2887">
        <f t="shared" ca="1" si="1513"/>
        <v>477000</v>
      </c>
      <c r="M2887">
        <f t="shared" ca="1" si="1514"/>
        <v>80000</v>
      </c>
      <c r="N2887">
        <f t="shared" ca="1" si="1515"/>
        <v>1511000</v>
      </c>
      <c r="O2887">
        <f t="shared" ca="1" si="1516"/>
        <v>557000</v>
      </c>
      <c r="P2887">
        <f t="shared" ca="1" si="1531"/>
        <v>793496</v>
      </c>
      <c r="Q2887">
        <f ca="1">IF(P2887&gt;0,1,0)</f>
        <v>1</v>
      </c>
      <c r="R2887">
        <f t="shared" ca="1" si="1517"/>
        <v>15</v>
      </c>
      <c r="S2887">
        <f t="shared" ca="1" si="1518"/>
        <v>6</v>
      </c>
      <c r="T2887">
        <f t="shared" ca="1" si="1519"/>
        <v>1</v>
      </c>
      <c r="U2887">
        <f t="shared" ca="1" si="1520"/>
        <v>19</v>
      </c>
      <c r="V2887">
        <f t="shared" ca="1" si="1521"/>
        <v>7</v>
      </c>
      <c r="X2887">
        <f t="shared" si="1523"/>
        <v>2887</v>
      </c>
      <c r="Y2887">
        <f t="shared" si="1524"/>
        <v>2452</v>
      </c>
      <c r="Z2887">
        <f t="shared" si="1525"/>
        <v>2453</v>
      </c>
      <c r="AA2887">
        <f t="shared" si="1522"/>
        <v>2951</v>
      </c>
      <c r="AB2887">
        <f t="shared" si="1533"/>
        <v>500</v>
      </c>
      <c r="AM2887" t="str">
        <f t="shared" si="1534"/>
        <v>201903LP</v>
      </c>
      <c r="AN2887">
        <f t="shared" ca="1" si="1529"/>
        <v>15.000050314465408</v>
      </c>
      <c r="AO2887">
        <f t="shared" ca="1" si="1530"/>
        <v>6</v>
      </c>
      <c r="AP2887">
        <f t="shared" ca="1" si="1507"/>
        <v>1.0062893081761006</v>
      </c>
      <c r="AQ2887">
        <f t="shared" ca="1" si="1508"/>
        <v>19.0062893081761</v>
      </c>
      <c r="AR2887">
        <f t="shared" ca="1" si="1509"/>
        <v>7.0062893081761004</v>
      </c>
      <c r="AS2887">
        <f ca="1">P2887/J2887</f>
        <v>0.11742456081365051</v>
      </c>
    </row>
    <row r="2888" spans="1:45" x14ac:dyDescent="0.4">
      <c r="A2888">
        <f t="shared" si="1532"/>
        <v>201903</v>
      </c>
      <c r="B2888" t="s">
        <v>964</v>
      </c>
      <c r="C2888" t="s">
        <v>647</v>
      </c>
      <c r="D2888" t="str">
        <f t="shared" ca="1" si="1528"/>
        <v>I109</v>
      </c>
      <c r="E2888">
        <f t="shared" ca="1" si="1510"/>
        <v>9</v>
      </c>
      <c r="F2888">
        <f t="shared" ca="1" si="1511"/>
        <v>12</v>
      </c>
      <c r="G2888" t="str">
        <f t="shared" ca="1" si="1526"/>
        <v>S10</v>
      </c>
      <c r="H2888" t="str">
        <f t="shared" ca="1" si="1527"/>
        <v>S108</v>
      </c>
      <c r="I2888">
        <f ca="1">VLOOKUP(D2888,PRC!$A$2:$B$21,2,0)*E2888</f>
        <v>4500000</v>
      </c>
      <c r="J2888">
        <f t="shared" ca="1" si="1512"/>
        <v>4004996</v>
      </c>
      <c r="K2888">
        <f ca="1">VLOOKUP(D2888,PRC!$A$1:$C$21,3,0)*E2888</f>
        <v>1800000</v>
      </c>
      <c r="L2888">
        <f t="shared" ca="1" si="1513"/>
        <v>315000</v>
      </c>
      <c r="M2888">
        <f t="shared" ca="1" si="1514"/>
        <v>45000</v>
      </c>
      <c r="N2888">
        <f t="shared" ca="1" si="1515"/>
        <v>540000</v>
      </c>
      <c r="O2888">
        <f t="shared" ca="1" si="1516"/>
        <v>225000</v>
      </c>
      <c r="P2888">
        <f t="shared" ca="1" si="1531"/>
        <v>1079996</v>
      </c>
      <c r="Q2888">
        <f ca="1">IF(P2888&gt;0,1,0)</f>
        <v>1</v>
      </c>
      <c r="R2888">
        <f t="shared" ca="1" si="1517"/>
        <v>11</v>
      </c>
      <c r="S2888">
        <f t="shared" ca="1" si="1518"/>
        <v>7</v>
      </c>
      <c r="T2888">
        <f t="shared" ca="1" si="1519"/>
        <v>1</v>
      </c>
      <c r="U2888">
        <f t="shared" ca="1" si="1520"/>
        <v>12</v>
      </c>
      <c r="V2888">
        <f t="shared" ca="1" si="1521"/>
        <v>5</v>
      </c>
      <c r="X2888">
        <f t="shared" si="1523"/>
        <v>2888</v>
      </c>
      <c r="Y2888">
        <f t="shared" si="1524"/>
        <v>2452</v>
      </c>
      <c r="Z2888">
        <f t="shared" si="1525"/>
        <v>2453</v>
      </c>
      <c r="AA2888">
        <f t="shared" si="1522"/>
        <v>2951</v>
      </c>
      <c r="AB2888">
        <f t="shared" si="1533"/>
        <v>500</v>
      </c>
      <c r="AM2888" t="str">
        <f t="shared" si="1534"/>
        <v>201903LP</v>
      </c>
      <c r="AN2888">
        <f t="shared" ca="1" si="1529"/>
        <v>11.000088888888893</v>
      </c>
      <c r="AO2888">
        <f t="shared" ca="1" si="1530"/>
        <v>7.0000000000000009</v>
      </c>
      <c r="AP2888">
        <f t="shared" ref="AP2888:AP2951" ca="1" si="1535">M2888/$I2888*100</f>
        <v>1</v>
      </c>
      <c r="AQ2888">
        <f t="shared" ref="AQ2888:AQ2951" ca="1" si="1536">N2888/$I2888*100</f>
        <v>12</v>
      </c>
      <c r="AR2888">
        <f t="shared" ref="AR2888:AR2951" ca="1" si="1537">O2888/$I2888*100</f>
        <v>5</v>
      </c>
      <c r="AS2888">
        <f ca="1">P2888/J2888</f>
        <v>0.26966219192228907</v>
      </c>
    </row>
    <row r="2889" spans="1:45" x14ac:dyDescent="0.4">
      <c r="A2889">
        <f t="shared" si="1532"/>
        <v>201903</v>
      </c>
      <c r="B2889" t="s">
        <v>965</v>
      </c>
      <c r="C2889" t="s">
        <v>647</v>
      </c>
      <c r="D2889" t="str">
        <f t="shared" ca="1" si="1528"/>
        <v>I114</v>
      </c>
      <c r="E2889">
        <f t="shared" ca="1" si="1510"/>
        <v>15</v>
      </c>
      <c r="F2889">
        <f t="shared" ca="1" si="1511"/>
        <v>14</v>
      </c>
      <c r="G2889" t="str">
        <f t="shared" ca="1" si="1526"/>
        <v>S11</v>
      </c>
      <c r="H2889" t="str">
        <f t="shared" ca="1" si="1527"/>
        <v>S117</v>
      </c>
      <c r="I2889">
        <f ca="1">VLOOKUP(D2889,PRC!$A$2:$B$21,2,0)*E2889</f>
        <v>3600000</v>
      </c>
      <c r="J2889">
        <f t="shared" ca="1" si="1512"/>
        <v>3131996</v>
      </c>
      <c r="K2889">
        <f ca="1">VLOOKUP(D2889,PRC!$A$1:$C$21,3,0)*E2889</f>
        <v>2088000</v>
      </c>
      <c r="L2889">
        <f t="shared" ca="1" si="1513"/>
        <v>216000</v>
      </c>
      <c r="M2889">
        <f t="shared" ca="1" si="1514"/>
        <v>36000</v>
      </c>
      <c r="N2889">
        <f t="shared" ca="1" si="1515"/>
        <v>684000</v>
      </c>
      <c r="O2889">
        <f t="shared" ca="1" si="1516"/>
        <v>360000</v>
      </c>
      <c r="P2889">
        <f t="shared" ca="1" si="1531"/>
        <v>-252004</v>
      </c>
      <c r="Q2889">
        <f ca="1">IF(P2889&gt;0,1,0)</f>
        <v>0</v>
      </c>
      <c r="R2889">
        <f t="shared" ca="1" si="1517"/>
        <v>13</v>
      </c>
      <c r="S2889">
        <f t="shared" ca="1" si="1518"/>
        <v>6</v>
      </c>
      <c r="T2889">
        <f t="shared" ca="1" si="1519"/>
        <v>1</v>
      </c>
      <c r="U2889">
        <f t="shared" ca="1" si="1520"/>
        <v>19</v>
      </c>
      <c r="V2889">
        <f t="shared" ca="1" si="1521"/>
        <v>10</v>
      </c>
      <c r="X2889">
        <f t="shared" si="1523"/>
        <v>2889</v>
      </c>
      <c r="Y2889">
        <f t="shared" si="1524"/>
        <v>2452</v>
      </c>
      <c r="Z2889">
        <f t="shared" si="1525"/>
        <v>2453</v>
      </c>
      <c r="AA2889">
        <f t="shared" si="1522"/>
        <v>2951</v>
      </c>
      <c r="AB2889">
        <f t="shared" si="1533"/>
        <v>500</v>
      </c>
      <c r="AM2889" t="str">
        <f t="shared" si="1534"/>
        <v>201903LP</v>
      </c>
      <c r="AN2889">
        <f t="shared" ca="1" si="1529"/>
        <v>13.000111111111112</v>
      </c>
      <c r="AO2889">
        <f t="shared" ca="1" si="1530"/>
        <v>6</v>
      </c>
      <c r="AP2889">
        <f t="shared" ca="1" si="1535"/>
        <v>1</v>
      </c>
      <c r="AQ2889">
        <f t="shared" ca="1" si="1536"/>
        <v>19</v>
      </c>
      <c r="AR2889">
        <f t="shared" ca="1" si="1537"/>
        <v>10</v>
      </c>
      <c r="AS2889">
        <f ca="1">P2889/J2889</f>
        <v>-8.0461150014240118E-2</v>
      </c>
    </row>
    <row r="2890" spans="1:45" x14ac:dyDescent="0.4">
      <c r="A2890">
        <f t="shared" si="1532"/>
        <v>201903</v>
      </c>
      <c r="B2890" t="s">
        <v>966</v>
      </c>
      <c r="C2890" t="s">
        <v>647</v>
      </c>
      <c r="D2890" t="str">
        <f t="shared" ca="1" si="1528"/>
        <v>I104</v>
      </c>
      <c r="E2890">
        <f t="shared" ca="1" si="1510"/>
        <v>14</v>
      </c>
      <c r="F2890">
        <f t="shared" ca="1" si="1511"/>
        <v>11</v>
      </c>
      <c r="G2890" t="str">
        <f t="shared" ca="1" si="1526"/>
        <v>S10</v>
      </c>
      <c r="H2890" t="str">
        <f t="shared" ca="1" si="1527"/>
        <v>S103</v>
      </c>
      <c r="I2890">
        <f ca="1">VLOOKUP(D2890,PRC!$A$2:$B$21,2,0)*E2890</f>
        <v>980000</v>
      </c>
      <c r="J2890">
        <f t="shared" ca="1" si="1512"/>
        <v>872196</v>
      </c>
      <c r="K2890">
        <f ca="1">VLOOKUP(D2890,PRC!$A$1:$C$21,3,0)*E2890</f>
        <v>411600</v>
      </c>
      <c r="L2890">
        <f t="shared" ca="1" si="1513"/>
        <v>78000</v>
      </c>
      <c r="M2890">
        <f t="shared" ca="1" si="1514"/>
        <v>20000</v>
      </c>
      <c r="N2890">
        <f t="shared" ca="1" si="1515"/>
        <v>196000</v>
      </c>
      <c r="O2890">
        <f t="shared" ca="1" si="1516"/>
        <v>49000</v>
      </c>
      <c r="P2890">
        <f t="shared" ca="1" si="1531"/>
        <v>117596</v>
      </c>
      <c r="Q2890">
        <f ca="1">IF(P2890&gt;0,1,0)</f>
        <v>1</v>
      </c>
      <c r="R2890">
        <f t="shared" ca="1" si="1517"/>
        <v>11</v>
      </c>
      <c r="S2890">
        <f t="shared" ca="1" si="1518"/>
        <v>8</v>
      </c>
      <c r="T2890">
        <f t="shared" ca="1" si="1519"/>
        <v>2</v>
      </c>
      <c r="U2890">
        <f t="shared" ca="1" si="1520"/>
        <v>20</v>
      </c>
      <c r="V2890">
        <f t="shared" ca="1" si="1521"/>
        <v>5</v>
      </c>
      <c r="X2890">
        <f t="shared" si="1523"/>
        <v>2890</v>
      </c>
      <c r="Y2890">
        <f t="shared" si="1524"/>
        <v>2452</v>
      </c>
      <c r="Z2890">
        <f t="shared" si="1525"/>
        <v>2453</v>
      </c>
      <c r="AA2890">
        <f t="shared" si="1522"/>
        <v>2951</v>
      </c>
      <c r="AB2890">
        <f t="shared" si="1533"/>
        <v>500</v>
      </c>
      <c r="AM2890" t="str">
        <f t="shared" si="1534"/>
        <v>201903LP</v>
      </c>
      <c r="AN2890">
        <f t="shared" ca="1" si="1529"/>
        <v>11.000408163265307</v>
      </c>
      <c r="AO2890">
        <f t="shared" ca="1" si="1530"/>
        <v>7.9591836734693873</v>
      </c>
      <c r="AP2890">
        <f t="shared" ca="1" si="1535"/>
        <v>2.0408163265306123</v>
      </c>
      <c r="AQ2890">
        <f t="shared" ca="1" si="1536"/>
        <v>20</v>
      </c>
      <c r="AR2890">
        <f t="shared" ca="1" si="1537"/>
        <v>5</v>
      </c>
      <c r="AS2890">
        <f ca="1">P2890/J2890</f>
        <v>0.13482749290297136</v>
      </c>
    </row>
    <row r="2891" spans="1:45" x14ac:dyDescent="0.4">
      <c r="A2891">
        <f t="shared" si="1532"/>
        <v>201903</v>
      </c>
      <c r="B2891" t="s">
        <v>967</v>
      </c>
      <c r="C2891" t="s">
        <v>647</v>
      </c>
      <c r="D2891" t="str">
        <f t="shared" ca="1" si="1528"/>
        <v>I118</v>
      </c>
      <c r="E2891">
        <f t="shared" ca="1" si="1510"/>
        <v>14</v>
      </c>
      <c r="F2891">
        <f t="shared" ca="1" si="1511"/>
        <v>11</v>
      </c>
      <c r="G2891" t="str">
        <f t="shared" ca="1" si="1526"/>
        <v>S11</v>
      </c>
      <c r="H2891" t="str">
        <f t="shared" ca="1" si="1527"/>
        <v>S118</v>
      </c>
      <c r="I2891">
        <f ca="1">VLOOKUP(D2891,PRC!$A$2:$B$21,2,0)*E2891</f>
        <v>7420000</v>
      </c>
      <c r="J2891">
        <f t="shared" ca="1" si="1512"/>
        <v>6603796</v>
      </c>
      <c r="K2891">
        <f ca="1">VLOOKUP(D2891,PRC!$A$1:$C$21,3,0)*E2891</f>
        <v>3116400</v>
      </c>
      <c r="L2891">
        <f t="shared" ca="1" si="1513"/>
        <v>742000</v>
      </c>
      <c r="M2891">
        <f t="shared" ca="1" si="1514"/>
        <v>74000</v>
      </c>
      <c r="N2891">
        <f t="shared" ca="1" si="1515"/>
        <v>1187000</v>
      </c>
      <c r="O2891">
        <f t="shared" ca="1" si="1516"/>
        <v>594000</v>
      </c>
      <c r="P2891">
        <f t="shared" ca="1" si="1531"/>
        <v>890396</v>
      </c>
      <c r="Q2891">
        <f ca="1">IF(P2891&gt;0,1,0)</f>
        <v>1</v>
      </c>
      <c r="R2891">
        <f t="shared" ca="1" si="1517"/>
        <v>11</v>
      </c>
      <c r="S2891">
        <f t="shared" ca="1" si="1518"/>
        <v>10</v>
      </c>
      <c r="T2891">
        <f t="shared" ca="1" si="1519"/>
        <v>1</v>
      </c>
      <c r="U2891">
        <f t="shared" ca="1" si="1520"/>
        <v>16</v>
      </c>
      <c r="V2891">
        <f t="shared" ca="1" si="1521"/>
        <v>8</v>
      </c>
      <c r="X2891">
        <f t="shared" si="1523"/>
        <v>2891</v>
      </c>
      <c r="Y2891">
        <f t="shared" si="1524"/>
        <v>2452</v>
      </c>
      <c r="Z2891">
        <f t="shared" si="1525"/>
        <v>2453</v>
      </c>
      <c r="AA2891">
        <f t="shared" si="1522"/>
        <v>2951</v>
      </c>
      <c r="AB2891">
        <f t="shared" si="1533"/>
        <v>500</v>
      </c>
      <c r="AM2891" t="str">
        <f t="shared" si="1534"/>
        <v>201903LP</v>
      </c>
      <c r="AN2891">
        <f t="shared" ca="1" si="1529"/>
        <v>11.000053908355801</v>
      </c>
      <c r="AO2891">
        <f t="shared" ca="1" si="1530"/>
        <v>10</v>
      </c>
      <c r="AP2891">
        <f t="shared" ca="1" si="1535"/>
        <v>0.99730458221024254</v>
      </c>
      <c r="AQ2891">
        <f t="shared" ca="1" si="1536"/>
        <v>15.997304582210242</v>
      </c>
      <c r="AR2891">
        <f t="shared" ca="1" si="1537"/>
        <v>8.0053908355795151</v>
      </c>
      <c r="AS2891">
        <f ca="1">P2891/J2891</f>
        <v>0.13483093663099224</v>
      </c>
    </row>
    <row r="2892" spans="1:45" x14ac:dyDescent="0.4">
      <c r="A2892">
        <f t="shared" si="1532"/>
        <v>201903</v>
      </c>
      <c r="B2892" t="s">
        <v>968</v>
      </c>
      <c r="C2892" t="s">
        <v>647</v>
      </c>
      <c r="D2892" t="str">
        <f t="shared" ca="1" si="1528"/>
        <v>I105</v>
      </c>
      <c r="E2892">
        <f t="shared" ca="1" si="1510"/>
        <v>10</v>
      </c>
      <c r="F2892">
        <f t="shared" ca="1" si="1511"/>
        <v>13</v>
      </c>
      <c r="G2892" t="str">
        <f t="shared" ca="1" si="1526"/>
        <v>S11</v>
      </c>
      <c r="H2892" t="str">
        <f t="shared" ca="1" si="1527"/>
        <v>S112</v>
      </c>
      <c r="I2892">
        <f ca="1">VLOOKUP(D2892,PRC!$A$2:$B$21,2,0)*E2892</f>
        <v>1000000</v>
      </c>
      <c r="J2892">
        <f t="shared" ca="1" si="1512"/>
        <v>899996</v>
      </c>
      <c r="K2892">
        <f ca="1">VLOOKUP(D2892,PRC!$A$1:$C$21,3,0)*E2892</f>
        <v>590000</v>
      </c>
      <c r="L2892">
        <f t="shared" ca="1" si="1513"/>
        <v>50000</v>
      </c>
      <c r="M2892">
        <f t="shared" ca="1" si="1514"/>
        <v>30000</v>
      </c>
      <c r="N2892">
        <f t="shared" ca="1" si="1515"/>
        <v>110000</v>
      </c>
      <c r="O2892">
        <f t="shared" ca="1" si="1516"/>
        <v>80000</v>
      </c>
      <c r="P2892">
        <f t="shared" ca="1" si="1531"/>
        <v>39996</v>
      </c>
      <c r="Q2892">
        <f ca="1">IF(P2892&gt;0,1,0)</f>
        <v>1</v>
      </c>
      <c r="R2892">
        <f t="shared" ca="1" si="1517"/>
        <v>10</v>
      </c>
      <c r="S2892">
        <f t="shared" ca="1" si="1518"/>
        <v>5</v>
      </c>
      <c r="T2892">
        <f t="shared" ca="1" si="1519"/>
        <v>3</v>
      </c>
      <c r="U2892">
        <f t="shared" ca="1" si="1520"/>
        <v>11</v>
      </c>
      <c r="V2892">
        <f t="shared" ca="1" si="1521"/>
        <v>8</v>
      </c>
      <c r="X2892">
        <f t="shared" si="1523"/>
        <v>2892</v>
      </c>
      <c r="Y2892">
        <f t="shared" si="1524"/>
        <v>2452</v>
      </c>
      <c r="Z2892">
        <f t="shared" si="1525"/>
        <v>2453</v>
      </c>
      <c r="AA2892">
        <f t="shared" si="1522"/>
        <v>2951</v>
      </c>
      <c r="AB2892">
        <f t="shared" si="1533"/>
        <v>500</v>
      </c>
      <c r="AM2892" t="str">
        <f t="shared" si="1534"/>
        <v>201903LP</v>
      </c>
      <c r="AN2892">
        <f t="shared" ca="1" si="1529"/>
        <v>10.000399999999999</v>
      </c>
      <c r="AO2892">
        <f t="shared" ca="1" si="1530"/>
        <v>5</v>
      </c>
      <c r="AP2892">
        <f t="shared" ca="1" si="1535"/>
        <v>3</v>
      </c>
      <c r="AQ2892">
        <f t="shared" ca="1" si="1536"/>
        <v>11</v>
      </c>
      <c r="AR2892">
        <f t="shared" ca="1" si="1537"/>
        <v>8</v>
      </c>
      <c r="AS2892">
        <f ca="1">P2892/J2892</f>
        <v>4.4440197511988945E-2</v>
      </c>
    </row>
    <row r="2893" spans="1:45" x14ac:dyDescent="0.4">
      <c r="A2893">
        <f t="shared" si="1532"/>
        <v>201903</v>
      </c>
      <c r="B2893" t="s">
        <v>969</v>
      </c>
      <c r="C2893" t="s">
        <v>647</v>
      </c>
      <c r="D2893" t="str">
        <f t="shared" ca="1" si="1528"/>
        <v>I119</v>
      </c>
      <c r="E2893">
        <f t="shared" ca="1" si="1510"/>
        <v>14</v>
      </c>
      <c r="F2893">
        <f t="shared" ca="1" si="1511"/>
        <v>10</v>
      </c>
      <c r="G2893" t="str">
        <f t="shared" ca="1" si="1526"/>
        <v>S11</v>
      </c>
      <c r="H2893" t="str">
        <f t="shared" ca="1" si="1527"/>
        <v>S115</v>
      </c>
      <c r="I2893">
        <f ca="1">VLOOKUP(D2893,PRC!$A$2:$B$21,2,0)*E2893</f>
        <v>1330000</v>
      </c>
      <c r="J2893">
        <f t="shared" ca="1" si="1512"/>
        <v>1183696</v>
      </c>
      <c r="K2893">
        <f ca="1">VLOOKUP(D2893,PRC!$A$1:$C$21,3,0)*E2893</f>
        <v>638400</v>
      </c>
      <c r="L2893">
        <f t="shared" ca="1" si="1513"/>
        <v>93000</v>
      </c>
      <c r="M2893">
        <f t="shared" ca="1" si="1514"/>
        <v>40000</v>
      </c>
      <c r="N2893">
        <f t="shared" ca="1" si="1515"/>
        <v>213000</v>
      </c>
      <c r="O2893">
        <f t="shared" ca="1" si="1516"/>
        <v>106000</v>
      </c>
      <c r="P2893">
        <f t="shared" ca="1" si="1531"/>
        <v>93296</v>
      </c>
      <c r="Q2893">
        <f ca="1">IF(P2893&gt;0,1,0)</f>
        <v>1</v>
      </c>
      <c r="R2893">
        <f t="shared" ca="1" si="1517"/>
        <v>11</v>
      </c>
      <c r="S2893">
        <f t="shared" ca="1" si="1518"/>
        <v>7</v>
      </c>
      <c r="T2893">
        <f t="shared" ca="1" si="1519"/>
        <v>3</v>
      </c>
      <c r="U2893">
        <f t="shared" ca="1" si="1520"/>
        <v>16</v>
      </c>
      <c r="V2893">
        <f t="shared" ca="1" si="1521"/>
        <v>8</v>
      </c>
      <c r="X2893">
        <f t="shared" si="1523"/>
        <v>2893</v>
      </c>
      <c r="Y2893">
        <f t="shared" si="1524"/>
        <v>2452</v>
      </c>
      <c r="Z2893">
        <f t="shared" si="1525"/>
        <v>2453</v>
      </c>
      <c r="AA2893">
        <f t="shared" si="1522"/>
        <v>2951</v>
      </c>
      <c r="AB2893">
        <f t="shared" si="1533"/>
        <v>500</v>
      </c>
      <c r="AM2893" t="str">
        <f t="shared" si="1534"/>
        <v>201903LP</v>
      </c>
      <c r="AN2893">
        <f t="shared" ca="1" si="1529"/>
        <v>11.000300751879699</v>
      </c>
      <c r="AO2893">
        <f t="shared" ca="1" si="1530"/>
        <v>6.9924812030075181</v>
      </c>
      <c r="AP2893">
        <f t="shared" ca="1" si="1535"/>
        <v>3.007518796992481</v>
      </c>
      <c r="AQ2893">
        <f t="shared" ca="1" si="1536"/>
        <v>16.015037593984964</v>
      </c>
      <c r="AR2893">
        <f t="shared" ca="1" si="1537"/>
        <v>7.9699248120300759</v>
      </c>
      <c r="AS2893">
        <f ca="1">P2893/J2893</f>
        <v>7.8817534231762215E-2</v>
      </c>
    </row>
    <row r="2894" spans="1:45" x14ac:dyDescent="0.4">
      <c r="A2894">
        <f t="shared" si="1532"/>
        <v>201903</v>
      </c>
      <c r="B2894" t="s">
        <v>970</v>
      </c>
      <c r="C2894" t="s">
        <v>647</v>
      </c>
      <c r="D2894" t="str">
        <f t="shared" ca="1" si="1528"/>
        <v>I114</v>
      </c>
      <c r="E2894">
        <f t="shared" ca="1" si="1510"/>
        <v>9</v>
      </c>
      <c r="F2894">
        <f t="shared" ca="1" si="1511"/>
        <v>14</v>
      </c>
      <c r="G2894" t="str">
        <f t="shared" ca="1" si="1526"/>
        <v>S10</v>
      </c>
      <c r="H2894" t="str">
        <f t="shared" ca="1" si="1527"/>
        <v>S103</v>
      </c>
      <c r="I2894">
        <f ca="1">VLOOKUP(D2894,PRC!$A$2:$B$21,2,0)*E2894</f>
        <v>2160000</v>
      </c>
      <c r="J2894">
        <f t="shared" ca="1" si="1512"/>
        <v>1835996</v>
      </c>
      <c r="K2894">
        <f ca="1">VLOOKUP(D2894,PRC!$A$1:$C$21,3,0)*E2894</f>
        <v>1252800</v>
      </c>
      <c r="L2894">
        <f t="shared" ca="1" si="1513"/>
        <v>216000</v>
      </c>
      <c r="M2894">
        <f t="shared" ca="1" si="1514"/>
        <v>65000</v>
      </c>
      <c r="N2894">
        <f t="shared" ca="1" si="1515"/>
        <v>324000</v>
      </c>
      <c r="O2894">
        <f t="shared" ca="1" si="1516"/>
        <v>130000</v>
      </c>
      <c r="P2894">
        <f t="shared" ca="1" si="1531"/>
        <v>-151804</v>
      </c>
      <c r="Q2894">
        <f ca="1">IF(P2894&gt;0,1,0)</f>
        <v>0</v>
      </c>
      <c r="R2894">
        <f t="shared" ca="1" si="1517"/>
        <v>15</v>
      </c>
      <c r="S2894">
        <f t="shared" ca="1" si="1518"/>
        <v>10</v>
      </c>
      <c r="T2894">
        <f t="shared" ca="1" si="1519"/>
        <v>3</v>
      </c>
      <c r="U2894">
        <f t="shared" ca="1" si="1520"/>
        <v>15</v>
      </c>
      <c r="V2894">
        <f t="shared" ca="1" si="1521"/>
        <v>6</v>
      </c>
      <c r="X2894">
        <f t="shared" si="1523"/>
        <v>2894</v>
      </c>
      <c r="Y2894">
        <f t="shared" si="1524"/>
        <v>2452</v>
      </c>
      <c r="Z2894">
        <f t="shared" si="1525"/>
        <v>2453</v>
      </c>
      <c r="AA2894">
        <f t="shared" si="1522"/>
        <v>2951</v>
      </c>
      <c r="AB2894">
        <f t="shared" si="1533"/>
        <v>500</v>
      </c>
      <c r="AM2894" t="str">
        <f t="shared" si="1534"/>
        <v>201903LP</v>
      </c>
      <c r="AN2894">
        <f t="shared" ca="1" si="1529"/>
        <v>15.000185185185188</v>
      </c>
      <c r="AO2894">
        <f t="shared" ca="1" si="1530"/>
        <v>10</v>
      </c>
      <c r="AP2894">
        <f t="shared" ca="1" si="1535"/>
        <v>3.0092592592592591</v>
      </c>
      <c r="AQ2894">
        <f t="shared" ca="1" si="1536"/>
        <v>15</v>
      </c>
      <c r="AR2894">
        <f t="shared" ca="1" si="1537"/>
        <v>6.0185185185185182</v>
      </c>
      <c r="AS2894">
        <f ca="1">P2894/J2894</f>
        <v>-8.2682097346617314E-2</v>
      </c>
    </row>
    <row r="2895" spans="1:45" x14ac:dyDescent="0.4">
      <c r="A2895">
        <f t="shared" si="1532"/>
        <v>201903</v>
      </c>
      <c r="B2895" t="s">
        <v>971</v>
      </c>
      <c r="C2895" t="s">
        <v>647</v>
      </c>
      <c r="D2895" t="str">
        <f t="shared" ca="1" si="1528"/>
        <v>I118</v>
      </c>
      <c r="E2895">
        <f t="shared" ca="1" si="1510"/>
        <v>11</v>
      </c>
      <c r="F2895">
        <f t="shared" ca="1" si="1511"/>
        <v>12</v>
      </c>
      <c r="G2895" t="str">
        <f t="shared" ca="1" si="1526"/>
        <v>S10</v>
      </c>
      <c r="H2895" t="str">
        <f t="shared" ca="1" si="1527"/>
        <v>S103</v>
      </c>
      <c r="I2895">
        <f ca="1">VLOOKUP(D2895,PRC!$A$2:$B$21,2,0)*E2895</f>
        <v>5830000</v>
      </c>
      <c r="J2895">
        <f t="shared" ca="1" si="1512"/>
        <v>5013796</v>
      </c>
      <c r="K2895">
        <f ca="1">VLOOKUP(D2895,PRC!$A$1:$C$21,3,0)*E2895</f>
        <v>2448600</v>
      </c>
      <c r="L2895">
        <f t="shared" ca="1" si="1513"/>
        <v>583000</v>
      </c>
      <c r="M2895">
        <f t="shared" ca="1" si="1514"/>
        <v>117000</v>
      </c>
      <c r="N2895">
        <f t="shared" ca="1" si="1515"/>
        <v>933000</v>
      </c>
      <c r="O2895">
        <f t="shared" ca="1" si="1516"/>
        <v>408000</v>
      </c>
      <c r="P2895">
        <f t="shared" ca="1" si="1531"/>
        <v>524196</v>
      </c>
      <c r="Q2895">
        <f ca="1">IF(P2895&gt;0,1,0)</f>
        <v>1</v>
      </c>
      <c r="R2895">
        <f t="shared" ca="1" si="1517"/>
        <v>14</v>
      </c>
      <c r="S2895">
        <f t="shared" ca="1" si="1518"/>
        <v>10</v>
      </c>
      <c r="T2895">
        <f t="shared" ca="1" si="1519"/>
        <v>2</v>
      </c>
      <c r="U2895">
        <f t="shared" ca="1" si="1520"/>
        <v>16</v>
      </c>
      <c r="V2895">
        <f t="shared" ca="1" si="1521"/>
        <v>7</v>
      </c>
      <c r="X2895">
        <f t="shared" si="1523"/>
        <v>2895</v>
      </c>
      <c r="Y2895">
        <f t="shared" si="1524"/>
        <v>2452</v>
      </c>
      <c r="Z2895">
        <f t="shared" si="1525"/>
        <v>2453</v>
      </c>
      <c r="AA2895">
        <f t="shared" si="1522"/>
        <v>2951</v>
      </c>
      <c r="AB2895">
        <f t="shared" si="1533"/>
        <v>500</v>
      </c>
      <c r="AM2895" t="str">
        <f t="shared" si="1534"/>
        <v>201903LP</v>
      </c>
      <c r="AN2895">
        <f t="shared" ca="1" si="1529"/>
        <v>14.000068610634653</v>
      </c>
      <c r="AO2895">
        <f t="shared" ca="1" si="1530"/>
        <v>10</v>
      </c>
      <c r="AP2895">
        <f t="shared" ca="1" si="1535"/>
        <v>2.0068610634648367</v>
      </c>
      <c r="AQ2895">
        <f t="shared" ca="1" si="1536"/>
        <v>16.00343053173242</v>
      </c>
      <c r="AR2895">
        <f t="shared" ca="1" si="1537"/>
        <v>6.9982847341337902</v>
      </c>
      <c r="AS2895">
        <f ca="1">P2895/J2895</f>
        <v>0.10455072364332334</v>
      </c>
    </row>
    <row r="2896" spans="1:45" x14ac:dyDescent="0.4">
      <c r="A2896">
        <f t="shared" si="1532"/>
        <v>201903</v>
      </c>
      <c r="B2896" t="s">
        <v>972</v>
      </c>
      <c r="C2896" t="s">
        <v>647</v>
      </c>
      <c r="D2896" t="str">
        <f t="shared" ca="1" si="1528"/>
        <v>I105</v>
      </c>
      <c r="E2896">
        <f t="shared" ca="1" si="1510"/>
        <v>15</v>
      </c>
      <c r="F2896">
        <f t="shared" ca="1" si="1511"/>
        <v>13</v>
      </c>
      <c r="G2896" t="str">
        <f t="shared" ca="1" si="1526"/>
        <v>S10</v>
      </c>
      <c r="H2896" t="str">
        <f t="shared" ca="1" si="1527"/>
        <v>S109</v>
      </c>
      <c r="I2896">
        <f ca="1">VLOOKUP(D2896,PRC!$A$2:$B$21,2,0)*E2896</f>
        <v>1500000</v>
      </c>
      <c r="J2896">
        <f t="shared" ca="1" si="1512"/>
        <v>1304996</v>
      </c>
      <c r="K2896">
        <f ca="1">VLOOKUP(D2896,PRC!$A$1:$C$21,3,0)*E2896</f>
        <v>885000</v>
      </c>
      <c r="L2896">
        <f t="shared" ca="1" si="1513"/>
        <v>150000</v>
      </c>
      <c r="M2896">
        <f t="shared" ca="1" si="1514"/>
        <v>15000</v>
      </c>
      <c r="N2896">
        <f t="shared" ca="1" si="1515"/>
        <v>165000</v>
      </c>
      <c r="O2896">
        <f t="shared" ca="1" si="1516"/>
        <v>135000</v>
      </c>
      <c r="P2896">
        <f t="shared" ca="1" si="1531"/>
        <v>-45004</v>
      </c>
      <c r="Q2896">
        <f ca="1">IF(P2896&gt;0,1,0)</f>
        <v>0</v>
      </c>
      <c r="R2896">
        <f t="shared" ca="1" si="1517"/>
        <v>13</v>
      </c>
      <c r="S2896">
        <f t="shared" ca="1" si="1518"/>
        <v>10</v>
      </c>
      <c r="T2896">
        <f t="shared" ca="1" si="1519"/>
        <v>1</v>
      </c>
      <c r="U2896">
        <f t="shared" ca="1" si="1520"/>
        <v>11</v>
      </c>
      <c r="V2896">
        <f t="shared" ca="1" si="1521"/>
        <v>9</v>
      </c>
      <c r="X2896">
        <f t="shared" si="1523"/>
        <v>2896</v>
      </c>
      <c r="Y2896">
        <f t="shared" si="1524"/>
        <v>2452</v>
      </c>
      <c r="Z2896">
        <f t="shared" si="1525"/>
        <v>2453</v>
      </c>
      <c r="AA2896">
        <f t="shared" si="1522"/>
        <v>2951</v>
      </c>
      <c r="AB2896">
        <f t="shared" si="1533"/>
        <v>500</v>
      </c>
      <c r="AM2896" t="str">
        <f t="shared" si="1534"/>
        <v>201903LP</v>
      </c>
      <c r="AN2896">
        <f t="shared" ca="1" si="1529"/>
        <v>13.000266666666672</v>
      </c>
      <c r="AO2896">
        <f t="shared" ca="1" si="1530"/>
        <v>10</v>
      </c>
      <c r="AP2896">
        <f t="shared" ca="1" si="1535"/>
        <v>1</v>
      </c>
      <c r="AQ2896">
        <f t="shared" ca="1" si="1536"/>
        <v>11</v>
      </c>
      <c r="AR2896">
        <f t="shared" ca="1" si="1537"/>
        <v>9</v>
      </c>
      <c r="AS2896">
        <f ca="1">P2896/J2896</f>
        <v>-3.4485929458787611E-2</v>
      </c>
    </row>
    <row r="2897" spans="1:45" x14ac:dyDescent="0.4">
      <c r="A2897">
        <f t="shared" si="1532"/>
        <v>201903</v>
      </c>
      <c r="B2897" t="s">
        <v>973</v>
      </c>
      <c r="C2897" t="s">
        <v>647</v>
      </c>
      <c r="D2897" t="str">
        <f t="shared" ca="1" si="1528"/>
        <v>I113</v>
      </c>
      <c r="E2897">
        <f t="shared" ca="1" si="1510"/>
        <v>10</v>
      </c>
      <c r="F2897">
        <f t="shared" ca="1" si="1511"/>
        <v>14</v>
      </c>
      <c r="G2897" t="str">
        <f t="shared" ca="1" si="1526"/>
        <v>S10</v>
      </c>
      <c r="H2897" t="str">
        <f t="shared" ca="1" si="1527"/>
        <v>S109</v>
      </c>
      <c r="I2897">
        <f ca="1">VLOOKUP(D2897,PRC!$A$2:$B$21,2,0)*E2897</f>
        <v>6700000</v>
      </c>
      <c r="J2897">
        <f t="shared" ca="1" si="1512"/>
        <v>5761996</v>
      </c>
      <c r="K2897">
        <f ca="1">VLOOKUP(D2897,PRC!$A$1:$C$21,3,0)*E2897</f>
        <v>3015000</v>
      </c>
      <c r="L2897">
        <f t="shared" ca="1" si="1513"/>
        <v>670000</v>
      </c>
      <c r="M2897">
        <f t="shared" ca="1" si="1514"/>
        <v>134000</v>
      </c>
      <c r="N2897">
        <f t="shared" ca="1" si="1515"/>
        <v>938000</v>
      </c>
      <c r="O2897">
        <f t="shared" ca="1" si="1516"/>
        <v>469000</v>
      </c>
      <c r="P2897">
        <f t="shared" ca="1" si="1531"/>
        <v>535996</v>
      </c>
      <c r="Q2897">
        <f ca="1">IF(P2897&gt;0,1,0)</f>
        <v>1</v>
      </c>
      <c r="R2897">
        <f t="shared" ca="1" si="1517"/>
        <v>14</v>
      </c>
      <c r="S2897">
        <f t="shared" ca="1" si="1518"/>
        <v>10</v>
      </c>
      <c r="T2897">
        <f t="shared" ca="1" si="1519"/>
        <v>2</v>
      </c>
      <c r="U2897">
        <f t="shared" ca="1" si="1520"/>
        <v>14</v>
      </c>
      <c r="V2897">
        <f t="shared" ca="1" si="1521"/>
        <v>7</v>
      </c>
      <c r="X2897">
        <f t="shared" si="1523"/>
        <v>2897</v>
      </c>
      <c r="Y2897">
        <f t="shared" si="1524"/>
        <v>2452</v>
      </c>
      <c r="Z2897">
        <f t="shared" si="1525"/>
        <v>2453</v>
      </c>
      <c r="AA2897">
        <f t="shared" si="1522"/>
        <v>2951</v>
      </c>
      <c r="AB2897">
        <f t="shared" si="1533"/>
        <v>500</v>
      </c>
      <c r="AM2897" t="str">
        <f t="shared" si="1534"/>
        <v>201903LP</v>
      </c>
      <c r="AN2897">
        <f t="shared" ca="1" si="1529"/>
        <v>14.000059701492539</v>
      </c>
      <c r="AO2897">
        <f t="shared" ca="1" si="1530"/>
        <v>10</v>
      </c>
      <c r="AP2897">
        <f t="shared" ca="1" si="1535"/>
        <v>2</v>
      </c>
      <c r="AQ2897">
        <f t="shared" ca="1" si="1536"/>
        <v>14.000000000000002</v>
      </c>
      <c r="AR2897">
        <f t="shared" ca="1" si="1537"/>
        <v>7.0000000000000009</v>
      </c>
      <c r="AS2897">
        <f ca="1">P2897/J2897</f>
        <v>9.3022626187175411E-2</v>
      </c>
    </row>
    <row r="2898" spans="1:45" x14ac:dyDescent="0.4">
      <c r="A2898">
        <f t="shared" si="1532"/>
        <v>201903</v>
      </c>
      <c r="B2898" t="s">
        <v>974</v>
      </c>
      <c r="C2898" t="s">
        <v>647</v>
      </c>
      <c r="D2898" t="str">
        <f t="shared" ca="1" si="1528"/>
        <v>I102</v>
      </c>
      <c r="E2898">
        <f t="shared" ca="1" si="1510"/>
        <v>14</v>
      </c>
      <c r="F2898">
        <f t="shared" ca="1" si="1511"/>
        <v>15</v>
      </c>
      <c r="G2898" t="str">
        <f t="shared" ca="1" si="1526"/>
        <v>S11</v>
      </c>
      <c r="H2898" t="str">
        <f t="shared" ca="1" si="1527"/>
        <v>S114</v>
      </c>
      <c r="I2898">
        <f ca="1">VLOOKUP(D2898,PRC!$A$2:$B$21,2,0)*E2898</f>
        <v>560000</v>
      </c>
      <c r="J2898">
        <f t="shared" ca="1" si="1512"/>
        <v>498396</v>
      </c>
      <c r="K2898">
        <f ca="1">VLOOKUP(D2898,PRC!$A$1:$C$21,3,0)*E2898</f>
        <v>263200</v>
      </c>
      <c r="L2898">
        <f t="shared" ca="1" si="1513"/>
        <v>39000</v>
      </c>
      <c r="M2898">
        <f t="shared" ca="1" si="1514"/>
        <v>11000</v>
      </c>
      <c r="N2898">
        <f t="shared" ca="1" si="1515"/>
        <v>73000</v>
      </c>
      <c r="O2898">
        <f t="shared" ca="1" si="1516"/>
        <v>45000</v>
      </c>
      <c r="P2898">
        <f t="shared" ca="1" si="1531"/>
        <v>67196</v>
      </c>
      <c r="Q2898">
        <f ca="1">IF(P2898&gt;0,1,0)</f>
        <v>1</v>
      </c>
      <c r="R2898">
        <f t="shared" ca="1" si="1517"/>
        <v>11</v>
      </c>
      <c r="S2898">
        <f t="shared" ca="1" si="1518"/>
        <v>7</v>
      </c>
      <c r="T2898">
        <f t="shared" ca="1" si="1519"/>
        <v>2</v>
      </c>
      <c r="U2898">
        <f t="shared" ca="1" si="1520"/>
        <v>13</v>
      </c>
      <c r="V2898">
        <f t="shared" ca="1" si="1521"/>
        <v>8</v>
      </c>
      <c r="X2898">
        <f t="shared" si="1523"/>
        <v>2898</v>
      </c>
      <c r="Y2898">
        <f t="shared" si="1524"/>
        <v>2452</v>
      </c>
      <c r="Z2898">
        <f t="shared" si="1525"/>
        <v>2453</v>
      </c>
      <c r="AA2898">
        <f t="shared" si="1522"/>
        <v>2951</v>
      </c>
      <c r="AB2898">
        <f t="shared" si="1533"/>
        <v>500</v>
      </c>
      <c r="AM2898" t="str">
        <f t="shared" si="1534"/>
        <v>201903LP</v>
      </c>
      <c r="AN2898">
        <f t="shared" ca="1" si="1529"/>
        <v>11.000714285714286</v>
      </c>
      <c r="AO2898">
        <f t="shared" ca="1" si="1530"/>
        <v>6.9642857142857144</v>
      </c>
      <c r="AP2898">
        <f t="shared" ca="1" si="1535"/>
        <v>1.9642857142857142</v>
      </c>
      <c r="AQ2898">
        <f t="shared" ca="1" si="1536"/>
        <v>13.035714285714286</v>
      </c>
      <c r="AR2898">
        <f t="shared" ca="1" si="1537"/>
        <v>8.0357142857142865</v>
      </c>
      <c r="AS2898">
        <f ca="1">P2898/J2898</f>
        <v>0.13482451705069864</v>
      </c>
    </row>
    <row r="2899" spans="1:45" x14ac:dyDescent="0.4">
      <c r="A2899">
        <f t="shared" si="1532"/>
        <v>201903</v>
      </c>
      <c r="B2899" t="s">
        <v>975</v>
      </c>
      <c r="C2899" t="s">
        <v>647</v>
      </c>
      <c r="D2899" t="str">
        <f t="shared" ca="1" si="1528"/>
        <v>I120</v>
      </c>
      <c r="E2899">
        <f t="shared" ref="E2899:E2962" ca="1" si="1538">RANDBETWEEN(INDIRECT("AD"&amp;Y2899),INDIRECT("AD"&amp;Z2899))</f>
        <v>15</v>
      </c>
      <c r="F2899">
        <f t="shared" ref="F2899:F2962" ca="1" si="1539">RANDBETWEEN(INDIRECT("AF"&amp;Y2899),INDIRECT("AF"&amp;Z2899))</f>
        <v>15</v>
      </c>
      <c r="G2899" t="str">
        <f t="shared" ca="1" si="1526"/>
        <v>S11</v>
      </c>
      <c r="H2899" t="str">
        <f t="shared" ca="1" si="1527"/>
        <v>S115</v>
      </c>
      <c r="I2899">
        <f ca="1">VLOOKUP(D2899,PRC!$A$2:$B$21,2,0)*E2899</f>
        <v>64500000</v>
      </c>
      <c r="J2899">
        <f t="shared" ref="J2899:J2962" ca="1" si="1540">I2899*(1-R2899/100)-4</f>
        <v>56114996</v>
      </c>
      <c r="K2899">
        <f ca="1">VLOOKUP(D2899,PRC!$A$1:$C$21,3,0)*E2899</f>
        <v>29025000</v>
      </c>
      <c r="L2899">
        <f t="shared" ref="L2899:L2962" ca="1" si="1541">ROUND($I2899*S2899,-5)/100</f>
        <v>4515000</v>
      </c>
      <c r="M2899">
        <f t="shared" ref="M2899:M2962" ca="1" si="1542">ROUND($I2899*T2899,-5)/100</f>
        <v>1290000</v>
      </c>
      <c r="N2899">
        <f t="shared" ref="N2899:N2962" ca="1" si="1543">ROUND($I2899*U2899,-5)/100</f>
        <v>10965000</v>
      </c>
      <c r="O2899">
        <f t="shared" ref="O2899:O2962" ca="1" si="1544">ROUND($I2899*V2899,-5)/100</f>
        <v>3870000</v>
      </c>
      <c r="P2899">
        <f t="shared" ca="1" si="1531"/>
        <v>6449996</v>
      </c>
      <c r="Q2899">
        <f ca="1">IF(P2899&gt;0,1,0)</f>
        <v>1</v>
      </c>
      <c r="R2899">
        <f t="shared" ref="R2899:R2962" ca="1" si="1545">RANDBETWEEN(INDIRECT("AF"&amp;$Y2899),INDIRECT("AF"&amp;$Z2899))</f>
        <v>13</v>
      </c>
      <c r="S2899">
        <f t="shared" ref="S2899:S2962" ca="1" si="1546">RANDBETWEEN(INDIRECT("AG"&amp;$Y2899),INDIRECT("AG"&amp;$Z2899))</f>
        <v>7</v>
      </c>
      <c r="T2899">
        <f t="shared" ref="T2899:T2962" ca="1" si="1547">RANDBETWEEN(INDIRECT("AH"&amp;$Y2899),INDIRECT("AH"&amp;$Z2899))</f>
        <v>2</v>
      </c>
      <c r="U2899">
        <f t="shared" ref="U2899:U2962" ca="1" si="1548">RANDBETWEEN(INDIRECT("Ai"&amp;$Y2899),INDIRECT("Ai"&amp;$Z2899))</f>
        <v>17</v>
      </c>
      <c r="V2899">
        <f t="shared" ref="V2899:V2962" ca="1" si="1549">RANDBETWEEN(INDIRECT("Aj"&amp;$Y2899),INDIRECT("Aj"&amp;$Z2899))</f>
        <v>6</v>
      </c>
      <c r="X2899">
        <f t="shared" si="1523"/>
        <v>2899</v>
      </c>
      <c r="Y2899">
        <f t="shared" si="1524"/>
        <v>2452</v>
      </c>
      <c r="Z2899">
        <f t="shared" si="1525"/>
        <v>2453</v>
      </c>
      <c r="AA2899">
        <f t="shared" ref="AA2899:AA2962" si="1550">Y2899+AB2899-1</f>
        <v>2951</v>
      </c>
      <c r="AB2899">
        <f t="shared" si="1533"/>
        <v>500</v>
      </c>
      <c r="AM2899" t="str">
        <f t="shared" si="1534"/>
        <v>201903LP</v>
      </c>
      <c r="AN2899">
        <f t="shared" ca="1" si="1529"/>
        <v>13.000006201550384</v>
      </c>
      <c r="AO2899">
        <f t="shared" ca="1" si="1530"/>
        <v>7.0000000000000009</v>
      </c>
      <c r="AP2899">
        <f t="shared" ca="1" si="1535"/>
        <v>2</v>
      </c>
      <c r="AQ2899">
        <f t="shared" ca="1" si="1536"/>
        <v>17</v>
      </c>
      <c r="AR2899">
        <f t="shared" ca="1" si="1537"/>
        <v>6</v>
      </c>
      <c r="AS2899">
        <f ca="1">P2899/J2899</f>
        <v>0.11494246564679431</v>
      </c>
    </row>
    <row r="2900" spans="1:45" x14ac:dyDescent="0.4">
      <c r="A2900">
        <f t="shared" si="1532"/>
        <v>201903</v>
      </c>
      <c r="B2900" t="s">
        <v>976</v>
      </c>
      <c r="C2900" t="s">
        <v>647</v>
      </c>
      <c r="D2900" t="str">
        <f t="shared" ca="1" si="1528"/>
        <v>I111</v>
      </c>
      <c r="E2900">
        <f t="shared" ca="1" si="1538"/>
        <v>15</v>
      </c>
      <c r="F2900">
        <f t="shared" ca="1" si="1539"/>
        <v>10</v>
      </c>
      <c r="G2900" t="str">
        <f t="shared" ca="1" si="1526"/>
        <v>S11</v>
      </c>
      <c r="H2900" t="str">
        <f t="shared" ca="1" si="1527"/>
        <v>S110</v>
      </c>
      <c r="I2900">
        <f ca="1">VLOOKUP(D2900,PRC!$A$2:$B$21,2,0)*E2900</f>
        <v>2250000</v>
      </c>
      <c r="J2900">
        <f t="shared" ca="1" si="1540"/>
        <v>1979996</v>
      </c>
      <c r="K2900">
        <f ca="1">VLOOKUP(D2900,PRC!$A$1:$C$21,3,0)*E2900</f>
        <v>1192500</v>
      </c>
      <c r="L2900">
        <f t="shared" ca="1" si="1541"/>
        <v>225000</v>
      </c>
      <c r="M2900">
        <f t="shared" ca="1" si="1542"/>
        <v>23000</v>
      </c>
      <c r="N2900">
        <f t="shared" ca="1" si="1543"/>
        <v>338000</v>
      </c>
      <c r="O2900">
        <f t="shared" ca="1" si="1544"/>
        <v>225000</v>
      </c>
      <c r="P2900">
        <f t="shared" ca="1" si="1531"/>
        <v>-23504</v>
      </c>
      <c r="Q2900">
        <f ca="1">IF(P2900&gt;0,1,0)</f>
        <v>0</v>
      </c>
      <c r="R2900">
        <f t="shared" ca="1" si="1545"/>
        <v>12</v>
      </c>
      <c r="S2900">
        <f t="shared" ca="1" si="1546"/>
        <v>10</v>
      </c>
      <c r="T2900">
        <f t="shared" ca="1" si="1547"/>
        <v>1</v>
      </c>
      <c r="U2900">
        <f t="shared" ca="1" si="1548"/>
        <v>15</v>
      </c>
      <c r="V2900">
        <f t="shared" ca="1" si="1549"/>
        <v>10</v>
      </c>
      <c r="X2900">
        <f t="shared" ref="X2900:X2963" si="1551">X2899+1</f>
        <v>2900</v>
      </c>
      <c r="Y2900">
        <f t="shared" ref="Y2900:Y2963" si="1552">IF(C2900=C2899,Y2899,X2900)</f>
        <v>2452</v>
      </c>
      <c r="Z2900">
        <f t="shared" ref="Z2900:Z2963" si="1553">Y2900+1</f>
        <v>2453</v>
      </c>
      <c r="AA2900">
        <f t="shared" si="1550"/>
        <v>2951</v>
      </c>
      <c r="AB2900">
        <f t="shared" si="1533"/>
        <v>500</v>
      </c>
      <c r="AM2900" t="str">
        <f t="shared" si="1534"/>
        <v>201903LP</v>
      </c>
      <c r="AN2900">
        <f t="shared" ca="1" si="1529"/>
        <v>12.000177777777775</v>
      </c>
      <c r="AO2900">
        <f t="shared" ca="1" si="1530"/>
        <v>10</v>
      </c>
      <c r="AP2900">
        <f t="shared" ca="1" si="1535"/>
        <v>1.0222222222222224</v>
      </c>
      <c r="AQ2900">
        <f t="shared" ca="1" si="1536"/>
        <v>15.022222222222222</v>
      </c>
      <c r="AR2900">
        <f t="shared" ca="1" si="1537"/>
        <v>10</v>
      </c>
      <c r="AS2900">
        <f ca="1">P2900/J2900</f>
        <v>-1.1870731051981923E-2</v>
      </c>
    </row>
    <row r="2901" spans="1:45" x14ac:dyDescent="0.4">
      <c r="A2901">
        <f t="shared" si="1532"/>
        <v>201903</v>
      </c>
      <c r="B2901" t="s">
        <v>977</v>
      </c>
      <c r="C2901" t="s">
        <v>647</v>
      </c>
      <c r="D2901" t="str">
        <f t="shared" ca="1" si="1528"/>
        <v>I110</v>
      </c>
      <c r="E2901">
        <f t="shared" ca="1" si="1538"/>
        <v>10</v>
      </c>
      <c r="F2901">
        <f t="shared" ca="1" si="1539"/>
        <v>13</v>
      </c>
      <c r="G2901" t="str">
        <f t="shared" ref="G2901:G2951" ca="1" si="1554">LEFT(H2901,3)</f>
        <v>S11</v>
      </c>
      <c r="H2901" t="str">
        <f t="shared" ref="H2901:H2951" ca="1" si="1555">"S"&amp;RANDBETWEEN(101,120)</f>
        <v>S110</v>
      </c>
      <c r="I2901">
        <f ca="1">VLOOKUP(D2901,PRC!$A$2:$B$21,2,0)*E2901</f>
        <v>3000000</v>
      </c>
      <c r="J2901">
        <f t="shared" ca="1" si="1540"/>
        <v>2669996</v>
      </c>
      <c r="K2901">
        <f ca="1">VLOOKUP(D2901,PRC!$A$1:$C$21,3,0)*E2901</f>
        <v>1380000</v>
      </c>
      <c r="L2901">
        <f t="shared" ca="1" si="1541"/>
        <v>270000</v>
      </c>
      <c r="M2901">
        <f t="shared" ca="1" si="1542"/>
        <v>90000</v>
      </c>
      <c r="N2901">
        <f t="shared" ca="1" si="1543"/>
        <v>330000</v>
      </c>
      <c r="O2901">
        <f t="shared" ca="1" si="1544"/>
        <v>210000</v>
      </c>
      <c r="P2901">
        <f t="shared" ca="1" si="1531"/>
        <v>389996</v>
      </c>
      <c r="Q2901">
        <f ca="1">IF(P2901&gt;0,1,0)</f>
        <v>1</v>
      </c>
      <c r="R2901">
        <f t="shared" ca="1" si="1545"/>
        <v>11</v>
      </c>
      <c r="S2901">
        <f t="shared" ca="1" si="1546"/>
        <v>9</v>
      </c>
      <c r="T2901">
        <f t="shared" ca="1" si="1547"/>
        <v>3</v>
      </c>
      <c r="U2901">
        <f t="shared" ca="1" si="1548"/>
        <v>11</v>
      </c>
      <c r="V2901">
        <f t="shared" ca="1" si="1549"/>
        <v>7</v>
      </c>
      <c r="X2901">
        <f t="shared" si="1551"/>
        <v>2901</v>
      </c>
      <c r="Y2901">
        <f t="shared" si="1552"/>
        <v>2452</v>
      </c>
      <c r="Z2901">
        <f t="shared" si="1553"/>
        <v>2453</v>
      </c>
      <c r="AA2901">
        <f t="shared" si="1550"/>
        <v>2951</v>
      </c>
      <c r="AB2901">
        <f t="shared" si="1533"/>
        <v>500</v>
      </c>
      <c r="AM2901" t="str">
        <f t="shared" si="1534"/>
        <v>201903LP</v>
      </c>
      <c r="AN2901">
        <f t="shared" ca="1" si="1529"/>
        <v>11.000133333333329</v>
      </c>
      <c r="AO2901">
        <f t="shared" ca="1" si="1530"/>
        <v>9</v>
      </c>
      <c r="AP2901">
        <f t="shared" ca="1" si="1535"/>
        <v>3</v>
      </c>
      <c r="AQ2901">
        <f t="shared" ca="1" si="1536"/>
        <v>11</v>
      </c>
      <c r="AR2901">
        <f t="shared" ca="1" si="1537"/>
        <v>7.0000000000000009</v>
      </c>
      <c r="AS2901">
        <f ca="1">P2901/J2901</f>
        <v>0.14606613642866881</v>
      </c>
    </row>
    <row r="2902" spans="1:45" x14ac:dyDescent="0.4">
      <c r="A2902">
        <f t="shared" si="1532"/>
        <v>201903</v>
      </c>
      <c r="B2902" t="s">
        <v>978</v>
      </c>
      <c r="C2902" t="s">
        <v>647</v>
      </c>
      <c r="D2902" t="str">
        <f t="shared" ref="D2902:D2951" ca="1" si="1556">"I"&amp;RANDBETWEEN(101,120)</f>
        <v>I107</v>
      </c>
      <c r="E2902">
        <f t="shared" ca="1" si="1538"/>
        <v>11</v>
      </c>
      <c r="F2902">
        <f t="shared" ca="1" si="1539"/>
        <v>15</v>
      </c>
      <c r="G2902" t="str">
        <f t="shared" ca="1" si="1554"/>
        <v>S10</v>
      </c>
      <c r="H2902" t="str">
        <f t="shared" ca="1" si="1555"/>
        <v>S102</v>
      </c>
      <c r="I2902">
        <f ca="1">VLOOKUP(D2902,PRC!$A$2:$B$21,2,0)*E2902</f>
        <v>1650000</v>
      </c>
      <c r="J2902">
        <f t="shared" ca="1" si="1540"/>
        <v>1402496</v>
      </c>
      <c r="K2902">
        <f ca="1">VLOOKUP(D2902,PRC!$A$1:$C$21,3,0)*E2902</f>
        <v>940500</v>
      </c>
      <c r="L2902">
        <f t="shared" ca="1" si="1541"/>
        <v>83000</v>
      </c>
      <c r="M2902">
        <f t="shared" ca="1" si="1542"/>
        <v>50000</v>
      </c>
      <c r="N2902">
        <f t="shared" ca="1" si="1543"/>
        <v>248000</v>
      </c>
      <c r="O2902">
        <f t="shared" ca="1" si="1544"/>
        <v>83000</v>
      </c>
      <c r="P2902">
        <f t="shared" ca="1" si="1531"/>
        <v>-2004</v>
      </c>
      <c r="Q2902">
        <f ca="1">IF(P2902&gt;0,1,0)</f>
        <v>0</v>
      </c>
      <c r="R2902">
        <f t="shared" ca="1" si="1545"/>
        <v>15</v>
      </c>
      <c r="S2902">
        <f t="shared" ca="1" si="1546"/>
        <v>5</v>
      </c>
      <c r="T2902">
        <f t="shared" ca="1" si="1547"/>
        <v>3</v>
      </c>
      <c r="U2902">
        <f t="shared" ca="1" si="1548"/>
        <v>15</v>
      </c>
      <c r="V2902">
        <f t="shared" ca="1" si="1549"/>
        <v>5</v>
      </c>
      <c r="X2902">
        <f t="shared" si="1551"/>
        <v>2902</v>
      </c>
      <c r="Y2902">
        <f t="shared" si="1552"/>
        <v>2452</v>
      </c>
      <c r="Z2902">
        <f t="shared" si="1553"/>
        <v>2453</v>
      </c>
      <c r="AA2902">
        <f t="shared" si="1550"/>
        <v>2951</v>
      </c>
      <c r="AB2902">
        <f t="shared" si="1533"/>
        <v>500</v>
      </c>
      <c r="AM2902" t="str">
        <f t="shared" si="1534"/>
        <v>201903LP</v>
      </c>
      <c r="AN2902">
        <f t="shared" ref="AN2902:AN2965" ca="1" si="1557">(1-J2902/I2902)*100</f>
        <v>15.000242424242426</v>
      </c>
      <c r="AO2902">
        <f t="shared" ref="AO2902:AO2965" ca="1" si="1558">L2902/$I2902*100</f>
        <v>5.0303030303030303</v>
      </c>
      <c r="AP2902">
        <f t="shared" ca="1" si="1535"/>
        <v>3.0303030303030303</v>
      </c>
      <c r="AQ2902">
        <f t="shared" ca="1" si="1536"/>
        <v>15.030303030303029</v>
      </c>
      <c r="AR2902">
        <f t="shared" ca="1" si="1537"/>
        <v>5.0303030303030303</v>
      </c>
      <c r="AS2902">
        <f ca="1">P2902/J2902</f>
        <v>-1.4288810805877521E-3</v>
      </c>
    </row>
    <row r="2903" spans="1:45" x14ac:dyDescent="0.4">
      <c r="A2903">
        <f t="shared" si="1532"/>
        <v>201903</v>
      </c>
      <c r="B2903" t="s">
        <v>979</v>
      </c>
      <c r="C2903" t="s">
        <v>647</v>
      </c>
      <c r="D2903" t="str">
        <f t="shared" ca="1" si="1556"/>
        <v>I109</v>
      </c>
      <c r="E2903">
        <f t="shared" ca="1" si="1538"/>
        <v>12</v>
      </c>
      <c r="F2903">
        <f t="shared" ca="1" si="1539"/>
        <v>15</v>
      </c>
      <c r="G2903" t="str">
        <f t="shared" ca="1" si="1554"/>
        <v>S10</v>
      </c>
      <c r="H2903" t="str">
        <f t="shared" ca="1" si="1555"/>
        <v>S104</v>
      </c>
      <c r="I2903">
        <f ca="1">VLOOKUP(D2903,PRC!$A$2:$B$21,2,0)*E2903</f>
        <v>6000000</v>
      </c>
      <c r="J2903">
        <f t="shared" ca="1" si="1540"/>
        <v>5279996</v>
      </c>
      <c r="K2903">
        <f ca="1">VLOOKUP(D2903,PRC!$A$1:$C$21,3,0)*E2903</f>
        <v>2400000</v>
      </c>
      <c r="L2903">
        <f t="shared" ca="1" si="1541"/>
        <v>540000</v>
      </c>
      <c r="M2903">
        <f t="shared" ca="1" si="1542"/>
        <v>60000</v>
      </c>
      <c r="N2903">
        <f t="shared" ca="1" si="1543"/>
        <v>1200000</v>
      </c>
      <c r="O2903">
        <f t="shared" ca="1" si="1544"/>
        <v>420000</v>
      </c>
      <c r="P2903">
        <f t="shared" ca="1" si="1531"/>
        <v>659996</v>
      </c>
      <c r="Q2903">
        <f ca="1">IF(P2903&gt;0,1,0)</f>
        <v>1</v>
      </c>
      <c r="R2903">
        <f t="shared" ca="1" si="1545"/>
        <v>12</v>
      </c>
      <c r="S2903">
        <f t="shared" ca="1" si="1546"/>
        <v>9</v>
      </c>
      <c r="T2903">
        <f t="shared" ca="1" si="1547"/>
        <v>1</v>
      </c>
      <c r="U2903">
        <f t="shared" ca="1" si="1548"/>
        <v>20</v>
      </c>
      <c r="V2903">
        <f t="shared" ca="1" si="1549"/>
        <v>7</v>
      </c>
      <c r="X2903">
        <f t="shared" si="1551"/>
        <v>2903</v>
      </c>
      <c r="Y2903">
        <f t="shared" si="1552"/>
        <v>2452</v>
      </c>
      <c r="Z2903">
        <f t="shared" si="1553"/>
        <v>2453</v>
      </c>
      <c r="AA2903">
        <f t="shared" si="1550"/>
        <v>2951</v>
      </c>
      <c r="AB2903">
        <f t="shared" si="1533"/>
        <v>500</v>
      </c>
      <c r="AM2903" t="str">
        <f t="shared" si="1534"/>
        <v>201903LP</v>
      </c>
      <c r="AN2903">
        <f t="shared" ca="1" si="1557"/>
        <v>12.000066666666665</v>
      </c>
      <c r="AO2903">
        <f t="shared" ca="1" si="1558"/>
        <v>9</v>
      </c>
      <c r="AP2903">
        <f t="shared" ca="1" si="1535"/>
        <v>1</v>
      </c>
      <c r="AQ2903">
        <f t="shared" ca="1" si="1536"/>
        <v>20</v>
      </c>
      <c r="AR2903">
        <f t="shared" ca="1" si="1537"/>
        <v>7.0000000000000009</v>
      </c>
      <c r="AS2903">
        <f ca="1">P2903/J2903</f>
        <v>0.12499933712070994</v>
      </c>
    </row>
    <row r="2904" spans="1:45" x14ac:dyDescent="0.4">
      <c r="A2904">
        <f t="shared" si="1532"/>
        <v>201903</v>
      </c>
      <c r="B2904" t="s">
        <v>980</v>
      </c>
      <c r="C2904" t="s">
        <v>647</v>
      </c>
      <c r="D2904" t="str">
        <f t="shared" ca="1" si="1556"/>
        <v>I111</v>
      </c>
      <c r="E2904">
        <f t="shared" ca="1" si="1538"/>
        <v>11</v>
      </c>
      <c r="F2904">
        <f t="shared" ca="1" si="1539"/>
        <v>11</v>
      </c>
      <c r="G2904" t="str">
        <f t="shared" ca="1" si="1554"/>
        <v>S10</v>
      </c>
      <c r="H2904" t="str">
        <f t="shared" ca="1" si="1555"/>
        <v>S101</v>
      </c>
      <c r="I2904">
        <f ca="1">VLOOKUP(D2904,PRC!$A$2:$B$21,2,0)*E2904</f>
        <v>1650000</v>
      </c>
      <c r="J2904">
        <f t="shared" ca="1" si="1540"/>
        <v>1468496</v>
      </c>
      <c r="K2904">
        <f ca="1">VLOOKUP(D2904,PRC!$A$1:$C$21,3,0)*E2904</f>
        <v>874500</v>
      </c>
      <c r="L2904">
        <f t="shared" ca="1" si="1541"/>
        <v>116000</v>
      </c>
      <c r="M2904">
        <f t="shared" ca="1" si="1542"/>
        <v>33000</v>
      </c>
      <c r="N2904">
        <f t="shared" ca="1" si="1543"/>
        <v>215000</v>
      </c>
      <c r="O2904">
        <f t="shared" ca="1" si="1544"/>
        <v>165000</v>
      </c>
      <c r="P2904">
        <f t="shared" ca="1" si="1531"/>
        <v>64996</v>
      </c>
      <c r="Q2904">
        <f ca="1">IF(P2904&gt;0,1,0)</f>
        <v>1</v>
      </c>
      <c r="R2904">
        <f t="shared" ca="1" si="1545"/>
        <v>11</v>
      </c>
      <c r="S2904">
        <f t="shared" ca="1" si="1546"/>
        <v>7</v>
      </c>
      <c r="T2904">
        <f t="shared" ca="1" si="1547"/>
        <v>2</v>
      </c>
      <c r="U2904">
        <f t="shared" ca="1" si="1548"/>
        <v>13</v>
      </c>
      <c r="V2904">
        <f t="shared" ca="1" si="1549"/>
        <v>10</v>
      </c>
      <c r="X2904">
        <f t="shared" si="1551"/>
        <v>2904</v>
      </c>
      <c r="Y2904">
        <f t="shared" si="1552"/>
        <v>2452</v>
      </c>
      <c r="Z2904">
        <f t="shared" si="1553"/>
        <v>2453</v>
      </c>
      <c r="AA2904">
        <f t="shared" si="1550"/>
        <v>2951</v>
      </c>
      <c r="AB2904">
        <f t="shared" si="1533"/>
        <v>500</v>
      </c>
      <c r="AM2904" t="str">
        <f t="shared" si="1534"/>
        <v>201903LP</v>
      </c>
      <c r="AN2904">
        <f t="shared" ca="1" si="1557"/>
        <v>11.000242424242423</v>
      </c>
      <c r="AO2904">
        <f t="shared" ca="1" si="1558"/>
        <v>7.0303030303030294</v>
      </c>
      <c r="AP2904">
        <f t="shared" ca="1" si="1535"/>
        <v>2</v>
      </c>
      <c r="AQ2904">
        <f t="shared" ca="1" si="1536"/>
        <v>13.030303030303031</v>
      </c>
      <c r="AR2904">
        <f t="shared" ca="1" si="1537"/>
        <v>10</v>
      </c>
      <c r="AS2904">
        <f ca="1">P2904/J2904</f>
        <v>4.4260249942798618E-2</v>
      </c>
    </row>
    <row r="2905" spans="1:45" x14ac:dyDescent="0.4">
      <c r="A2905">
        <f t="shared" si="1532"/>
        <v>201903</v>
      </c>
      <c r="B2905" t="s">
        <v>981</v>
      </c>
      <c r="C2905" t="s">
        <v>647</v>
      </c>
      <c r="D2905" t="str">
        <f t="shared" ca="1" si="1556"/>
        <v>I103</v>
      </c>
      <c r="E2905">
        <f t="shared" ca="1" si="1538"/>
        <v>12</v>
      </c>
      <c r="F2905">
        <f t="shared" ca="1" si="1539"/>
        <v>14</v>
      </c>
      <c r="G2905" t="str">
        <f t="shared" ca="1" si="1554"/>
        <v>S11</v>
      </c>
      <c r="H2905" t="str">
        <f t="shared" ca="1" si="1555"/>
        <v>S110</v>
      </c>
      <c r="I2905">
        <f ca="1">VLOOKUP(D2905,PRC!$A$2:$B$21,2,0)*E2905</f>
        <v>600000</v>
      </c>
      <c r="J2905">
        <f t="shared" ca="1" si="1540"/>
        <v>515996</v>
      </c>
      <c r="K2905">
        <f ca="1">VLOOKUP(D2905,PRC!$A$1:$C$21,3,0)*E2905</f>
        <v>342000</v>
      </c>
      <c r="L2905">
        <f t="shared" ca="1" si="1541"/>
        <v>42000</v>
      </c>
      <c r="M2905">
        <f t="shared" ca="1" si="1542"/>
        <v>12000</v>
      </c>
      <c r="N2905">
        <f t="shared" ca="1" si="1543"/>
        <v>96000</v>
      </c>
      <c r="O2905">
        <f t="shared" ca="1" si="1544"/>
        <v>30000</v>
      </c>
      <c r="P2905">
        <f t="shared" ca="1" si="1531"/>
        <v>-6004</v>
      </c>
      <c r="Q2905">
        <f ca="1">IF(P2905&gt;0,1,0)</f>
        <v>0</v>
      </c>
      <c r="R2905">
        <f t="shared" ca="1" si="1545"/>
        <v>14</v>
      </c>
      <c r="S2905">
        <f t="shared" ca="1" si="1546"/>
        <v>7</v>
      </c>
      <c r="T2905">
        <f t="shared" ca="1" si="1547"/>
        <v>2</v>
      </c>
      <c r="U2905">
        <f t="shared" ca="1" si="1548"/>
        <v>16</v>
      </c>
      <c r="V2905">
        <f t="shared" ca="1" si="1549"/>
        <v>5</v>
      </c>
      <c r="X2905">
        <f t="shared" si="1551"/>
        <v>2905</v>
      </c>
      <c r="Y2905">
        <f t="shared" si="1552"/>
        <v>2452</v>
      </c>
      <c r="Z2905">
        <f t="shared" si="1553"/>
        <v>2453</v>
      </c>
      <c r="AA2905">
        <f t="shared" si="1550"/>
        <v>2951</v>
      </c>
      <c r="AB2905">
        <f t="shared" si="1533"/>
        <v>500</v>
      </c>
      <c r="AM2905" t="str">
        <f t="shared" si="1534"/>
        <v>201903LP</v>
      </c>
      <c r="AN2905">
        <f t="shared" ca="1" si="1557"/>
        <v>14.00066666666666</v>
      </c>
      <c r="AO2905">
        <f t="shared" ca="1" si="1558"/>
        <v>7.0000000000000009</v>
      </c>
      <c r="AP2905">
        <f t="shared" ca="1" si="1535"/>
        <v>2</v>
      </c>
      <c r="AQ2905">
        <f t="shared" ca="1" si="1536"/>
        <v>16</v>
      </c>
      <c r="AR2905">
        <f t="shared" ca="1" si="1537"/>
        <v>5</v>
      </c>
      <c r="AS2905">
        <f ca="1">P2905/J2905</f>
        <v>-1.163574911433422E-2</v>
      </c>
    </row>
    <row r="2906" spans="1:45" x14ac:dyDescent="0.4">
      <c r="A2906">
        <f t="shared" si="1532"/>
        <v>201903</v>
      </c>
      <c r="B2906" t="s">
        <v>982</v>
      </c>
      <c r="C2906" t="s">
        <v>647</v>
      </c>
      <c r="D2906" t="str">
        <f t="shared" ca="1" si="1556"/>
        <v>I103</v>
      </c>
      <c r="E2906">
        <f t="shared" ca="1" si="1538"/>
        <v>13</v>
      </c>
      <c r="F2906">
        <f t="shared" ca="1" si="1539"/>
        <v>14</v>
      </c>
      <c r="G2906" t="str">
        <f t="shared" ca="1" si="1554"/>
        <v>S11</v>
      </c>
      <c r="H2906" t="str">
        <f t="shared" ca="1" si="1555"/>
        <v>S116</v>
      </c>
      <c r="I2906">
        <f ca="1">VLOOKUP(D2906,PRC!$A$2:$B$21,2,0)*E2906</f>
        <v>650000</v>
      </c>
      <c r="J2906">
        <f t="shared" ca="1" si="1540"/>
        <v>578496</v>
      </c>
      <c r="K2906">
        <f ca="1">VLOOKUP(D2906,PRC!$A$1:$C$21,3,0)*E2906</f>
        <v>370500</v>
      </c>
      <c r="L2906">
        <f t="shared" ca="1" si="1541"/>
        <v>65000</v>
      </c>
      <c r="M2906">
        <f t="shared" ca="1" si="1542"/>
        <v>7000</v>
      </c>
      <c r="N2906">
        <f t="shared" ca="1" si="1543"/>
        <v>111000</v>
      </c>
      <c r="O2906">
        <f t="shared" ca="1" si="1544"/>
        <v>33000</v>
      </c>
      <c r="P2906">
        <f t="shared" ca="1" si="1531"/>
        <v>-8004</v>
      </c>
      <c r="Q2906">
        <f ca="1">IF(P2906&gt;0,1,0)</f>
        <v>0</v>
      </c>
      <c r="R2906">
        <f t="shared" ca="1" si="1545"/>
        <v>11</v>
      </c>
      <c r="S2906">
        <f t="shared" ca="1" si="1546"/>
        <v>10</v>
      </c>
      <c r="T2906">
        <f t="shared" ca="1" si="1547"/>
        <v>1</v>
      </c>
      <c r="U2906">
        <f t="shared" ca="1" si="1548"/>
        <v>17</v>
      </c>
      <c r="V2906">
        <f t="shared" ca="1" si="1549"/>
        <v>5</v>
      </c>
      <c r="X2906">
        <f t="shared" si="1551"/>
        <v>2906</v>
      </c>
      <c r="Y2906">
        <f t="shared" si="1552"/>
        <v>2452</v>
      </c>
      <c r="Z2906">
        <f t="shared" si="1553"/>
        <v>2453</v>
      </c>
      <c r="AA2906">
        <f t="shared" si="1550"/>
        <v>2951</v>
      </c>
      <c r="AB2906">
        <f t="shared" si="1533"/>
        <v>500</v>
      </c>
      <c r="AM2906" t="str">
        <f t="shared" si="1534"/>
        <v>201903LP</v>
      </c>
      <c r="AN2906">
        <f t="shared" ca="1" si="1557"/>
        <v>11.000615384615386</v>
      </c>
      <c r="AO2906">
        <f t="shared" ca="1" si="1558"/>
        <v>10</v>
      </c>
      <c r="AP2906">
        <f t="shared" ca="1" si="1535"/>
        <v>1.0769230769230769</v>
      </c>
      <c r="AQ2906">
        <f t="shared" ca="1" si="1536"/>
        <v>17.076923076923077</v>
      </c>
      <c r="AR2906">
        <f t="shared" ca="1" si="1537"/>
        <v>5.0769230769230766</v>
      </c>
      <c r="AS2906">
        <f ca="1">P2906/J2906</f>
        <v>-1.383587786259542E-2</v>
      </c>
    </row>
    <row r="2907" spans="1:45" x14ac:dyDescent="0.4">
      <c r="A2907">
        <f t="shared" si="1532"/>
        <v>201903</v>
      </c>
      <c r="B2907" t="s">
        <v>983</v>
      </c>
      <c r="C2907" t="s">
        <v>647</v>
      </c>
      <c r="D2907" t="str">
        <f t="shared" ca="1" si="1556"/>
        <v>I105</v>
      </c>
      <c r="E2907">
        <f t="shared" ca="1" si="1538"/>
        <v>13</v>
      </c>
      <c r="F2907">
        <f t="shared" ca="1" si="1539"/>
        <v>10</v>
      </c>
      <c r="G2907" t="str">
        <f t="shared" ca="1" si="1554"/>
        <v>S10</v>
      </c>
      <c r="H2907" t="str">
        <f t="shared" ca="1" si="1555"/>
        <v>S101</v>
      </c>
      <c r="I2907">
        <f ca="1">VLOOKUP(D2907,PRC!$A$2:$B$21,2,0)*E2907</f>
        <v>1300000</v>
      </c>
      <c r="J2907">
        <f t="shared" ca="1" si="1540"/>
        <v>1130996</v>
      </c>
      <c r="K2907">
        <f ca="1">VLOOKUP(D2907,PRC!$A$1:$C$21,3,0)*E2907</f>
        <v>767000</v>
      </c>
      <c r="L2907">
        <f t="shared" ca="1" si="1541"/>
        <v>91000</v>
      </c>
      <c r="M2907">
        <f t="shared" ca="1" si="1542"/>
        <v>26000</v>
      </c>
      <c r="N2907">
        <f t="shared" ca="1" si="1543"/>
        <v>130000</v>
      </c>
      <c r="O2907">
        <f t="shared" ca="1" si="1544"/>
        <v>78000</v>
      </c>
      <c r="P2907">
        <f t="shared" ca="1" si="1531"/>
        <v>38996</v>
      </c>
      <c r="Q2907">
        <f ca="1">IF(P2907&gt;0,1,0)</f>
        <v>1</v>
      </c>
      <c r="R2907">
        <f t="shared" ca="1" si="1545"/>
        <v>13</v>
      </c>
      <c r="S2907">
        <f t="shared" ca="1" si="1546"/>
        <v>7</v>
      </c>
      <c r="T2907">
        <f t="shared" ca="1" si="1547"/>
        <v>2</v>
      </c>
      <c r="U2907">
        <f t="shared" ca="1" si="1548"/>
        <v>10</v>
      </c>
      <c r="V2907">
        <f t="shared" ca="1" si="1549"/>
        <v>6</v>
      </c>
      <c r="X2907">
        <f t="shared" si="1551"/>
        <v>2907</v>
      </c>
      <c r="Y2907">
        <f t="shared" si="1552"/>
        <v>2452</v>
      </c>
      <c r="Z2907">
        <f t="shared" si="1553"/>
        <v>2453</v>
      </c>
      <c r="AA2907">
        <f t="shared" si="1550"/>
        <v>2951</v>
      </c>
      <c r="AB2907">
        <f t="shared" si="1533"/>
        <v>500</v>
      </c>
      <c r="AM2907" t="str">
        <f t="shared" si="1534"/>
        <v>201903LP</v>
      </c>
      <c r="AN2907">
        <f t="shared" ca="1" si="1557"/>
        <v>13.00030769230769</v>
      </c>
      <c r="AO2907">
        <f t="shared" ca="1" si="1558"/>
        <v>7.0000000000000009</v>
      </c>
      <c r="AP2907">
        <f t="shared" ca="1" si="1535"/>
        <v>2</v>
      </c>
      <c r="AQ2907">
        <f t="shared" ca="1" si="1536"/>
        <v>10</v>
      </c>
      <c r="AR2907">
        <f t="shared" ca="1" si="1537"/>
        <v>6</v>
      </c>
      <c r="AS2907">
        <f ca="1">P2907/J2907</f>
        <v>3.4479343870358517E-2</v>
      </c>
    </row>
    <row r="2908" spans="1:45" x14ac:dyDescent="0.4">
      <c r="A2908">
        <f t="shared" si="1532"/>
        <v>201903</v>
      </c>
      <c r="B2908" t="s">
        <v>984</v>
      </c>
      <c r="C2908" t="s">
        <v>647</v>
      </c>
      <c r="D2908" t="str">
        <f t="shared" ca="1" si="1556"/>
        <v>I112</v>
      </c>
      <c r="E2908">
        <f t="shared" ca="1" si="1538"/>
        <v>12</v>
      </c>
      <c r="F2908">
        <f t="shared" ca="1" si="1539"/>
        <v>10</v>
      </c>
      <c r="G2908" t="str">
        <f t="shared" ca="1" si="1554"/>
        <v>S11</v>
      </c>
      <c r="H2908" t="str">
        <f t="shared" ca="1" si="1555"/>
        <v>S116</v>
      </c>
      <c r="I2908">
        <f ca="1">VLOOKUP(D2908,PRC!$A$2:$B$21,2,0)*E2908</f>
        <v>780000</v>
      </c>
      <c r="J2908">
        <f t="shared" ca="1" si="1540"/>
        <v>670796</v>
      </c>
      <c r="K2908">
        <f ca="1">VLOOKUP(D2908,PRC!$A$1:$C$21,3,0)*E2908</f>
        <v>390000</v>
      </c>
      <c r="L2908">
        <f t="shared" ca="1" si="1541"/>
        <v>62000</v>
      </c>
      <c r="M2908">
        <f t="shared" ca="1" si="1542"/>
        <v>23000</v>
      </c>
      <c r="N2908">
        <f t="shared" ca="1" si="1543"/>
        <v>101000</v>
      </c>
      <c r="O2908">
        <f t="shared" ca="1" si="1544"/>
        <v>47000</v>
      </c>
      <c r="P2908">
        <f t="shared" ref="P2908:P2951" ca="1" si="1559">J2908-SUM(K2908:O2908)</f>
        <v>47796</v>
      </c>
      <c r="Q2908">
        <f ca="1">IF(P2908&gt;0,1,0)</f>
        <v>1</v>
      </c>
      <c r="R2908">
        <f t="shared" ca="1" si="1545"/>
        <v>14</v>
      </c>
      <c r="S2908">
        <f t="shared" ca="1" si="1546"/>
        <v>8</v>
      </c>
      <c r="T2908">
        <f t="shared" ca="1" si="1547"/>
        <v>3</v>
      </c>
      <c r="U2908">
        <f t="shared" ca="1" si="1548"/>
        <v>13</v>
      </c>
      <c r="V2908">
        <f t="shared" ca="1" si="1549"/>
        <v>6</v>
      </c>
      <c r="X2908">
        <f t="shared" si="1551"/>
        <v>2908</v>
      </c>
      <c r="Y2908">
        <f t="shared" si="1552"/>
        <v>2452</v>
      </c>
      <c r="Z2908">
        <f t="shared" si="1553"/>
        <v>2453</v>
      </c>
      <c r="AA2908">
        <f t="shared" si="1550"/>
        <v>2951</v>
      </c>
      <c r="AB2908">
        <f t="shared" si="1533"/>
        <v>500</v>
      </c>
      <c r="AM2908" t="str">
        <f t="shared" si="1534"/>
        <v>201903LP</v>
      </c>
      <c r="AN2908">
        <f t="shared" ca="1" si="1557"/>
        <v>14.000512820512823</v>
      </c>
      <c r="AO2908">
        <f t="shared" ca="1" si="1558"/>
        <v>7.948717948717948</v>
      </c>
      <c r="AP2908">
        <f t="shared" ca="1" si="1535"/>
        <v>2.9487179487179485</v>
      </c>
      <c r="AQ2908">
        <f t="shared" ca="1" si="1536"/>
        <v>12.948717948717951</v>
      </c>
      <c r="AR2908">
        <f t="shared" ca="1" si="1537"/>
        <v>6.0256410256410255</v>
      </c>
      <c r="AS2908">
        <f ca="1">P2908/J2908</f>
        <v>7.1252661017656635E-2</v>
      </c>
    </row>
    <row r="2909" spans="1:45" x14ac:dyDescent="0.4">
      <c r="A2909">
        <f t="shared" si="1532"/>
        <v>201903</v>
      </c>
      <c r="B2909" t="s">
        <v>985</v>
      </c>
      <c r="C2909" t="s">
        <v>647</v>
      </c>
      <c r="D2909" t="str">
        <f t="shared" ca="1" si="1556"/>
        <v>I120</v>
      </c>
      <c r="E2909">
        <f t="shared" ca="1" si="1538"/>
        <v>12</v>
      </c>
      <c r="F2909">
        <f t="shared" ca="1" si="1539"/>
        <v>14</v>
      </c>
      <c r="G2909" t="str">
        <f t="shared" ca="1" si="1554"/>
        <v>S10</v>
      </c>
      <c r="H2909" t="str">
        <f t="shared" ca="1" si="1555"/>
        <v>S109</v>
      </c>
      <c r="I2909">
        <f ca="1">VLOOKUP(D2909,PRC!$A$2:$B$21,2,0)*E2909</f>
        <v>51600000</v>
      </c>
      <c r="J2909">
        <f t="shared" ca="1" si="1540"/>
        <v>45407996</v>
      </c>
      <c r="K2909">
        <f ca="1">VLOOKUP(D2909,PRC!$A$1:$C$21,3,0)*E2909</f>
        <v>23220000</v>
      </c>
      <c r="L2909">
        <f t="shared" ca="1" si="1541"/>
        <v>3612000</v>
      </c>
      <c r="M2909">
        <f t="shared" ca="1" si="1542"/>
        <v>1032000</v>
      </c>
      <c r="N2909">
        <f t="shared" ca="1" si="1543"/>
        <v>7224000</v>
      </c>
      <c r="O2909">
        <f t="shared" ca="1" si="1544"/>
        <v>3096000</v>
      </c>
      <c r="P2909">
        <f t="shared" ca="1" si="1559"/>
        <v>7223996</v>
      </c>
      <c r="Q2909">
        <f ca="1">IF(P2909&gt;0,1,0)</f>
        <v>1</v>
      </c>
      <c r="R2909">
        <f t="shared" ca="1" si="1545"/>
        <v>12</v>
      </c>
      <c r="S2909">
        <f t="shared" ca="1" si="1546"/>
        <v>7</v>
      </c>
      <c r="T2909">
        <f t="shared" ca="1" si="1547"/>
        <v>2</v>
      </c>
      <c r="U2909">
        <f t="shared" ca="1" si="1548"/>
        <v>14</v>
      </c>
      <c r="V2909">
        <f t="shared" ca="1" si="1549"/>
        <v>6</v>
      </c>
      <c r="X2909">
        <f t="shared" si="1551"/>
        <v>2909</v>
      </c>
      <c r="Y2909">
        <f t="shared" si="1552"/>
        <v>2452</v>
      </c>
      <c r="Z2909">
        <f t="shared" si="1553"/>
        <v>2453</v>
      </c>
      <c r="AA2909">
        <f t="shared" si="1550"/>
        <v>2951</v>
      </c>
      <c r="AB2909">
        <f t="shared" si="1533"/>
        <v>500</v>
      </c>
      <c r="AM2909" t="str">
        <f t="shared" si="1534"/>
        <v>201903LP</v>
      </c>
      <c r="AN2909">
        <f t="shared" ca="1" si="1557"/>
        <v>12.00000775193798</v>
      </c>
      <c r="AO2909">
        <f t="shared" ca="1" si="1558"/>
        <v>7.0000000000000009</v>
      </c>
      <c r="AP2909">
        <f t="shared" ca="1" si="1535"/>
        <v>2</v>
      </c>
      <c r="AQ2909">
        <f t="shared" ca="1" si="1536"/>
        <v>14.000000000000002</v>
      </c>
      <c r="AR2909">
        <f t="shared" ca="1" si="1537"/>
        <v>6</v>
      </c>
      <c r="AS2909">
        <f ca="1">P2909/J2909</f>
        <v>0.15909083501504889</v>
      </c>
    </row>
    <row r="2910" spans="1:45" x14ac:dyDescent="0.4">
      <c r="A2910">
        <f t="shared" si="1532"/>
        <v>201903</v>
      </c>
      <c r="B2910" t="s">
        <v>986</v>
      </c>
      <c r="C2910" t="s">
        <v>647</v>
      </c>
      <c r="D2910" t="str">
        <f t="shared" ca="1" si="1556"/>
        <v>I102</v>
      </c>
      <c r="E2910">
        <f t="shared" ca="1" si="1538"/>
        <v>11</v>
      </c>
      <c r="F2910">
        <f t="shared" ca="1" si="1539"/>
        <v>11</v>
      </c>
      <c r="G2910" t="str">
        <f t="shared" ca="1" si="1554"/>
        <v>S11</v>
      </c>
      <c r="H2910" t="str">
        <f t="shared" ca="1" si="1555"/>
        <v>S117</v>
      </c>
      <c r="I2910">
        <f ca="1">VLOOKUP(D2910,PRC!$A$2:$B$21,2,0)*E2910</f>
        <v>440000</v>
      </c>
      <c r="J2910">
        <f t="shared" ca="1" si="1540"/>
        <v>391596</v>
      </c>
      <c r="K2910">
        <f ca="1">VLOOKUP(D2910,PRC!$A$1:$C$21,3,0)*E2910</f>
        <v>206800</v>
      </c>
      <c r="L2910">
        <f t="shared" ca="1" si="1541"/>
        <v>22000</v>
      </c>
      <c r="M2910">
        <f t="shared" ca="1" si="1542"/>
        <v>9000</v>
      </c>
      <c r="N2910">
        <f t="shared" ca="1" si="1543"/>
        <v>57000</v>
      </c>
      <c r="O2910">
        <f t="shared" ca="1" si="1544"/>
        <v>22000</v>
      </c>
      <c r="P2910">
        <f t="shared" ca="1" si="1559"/>
        <v>74796</v>
      </c>
      <c r="Q2910">
        <f ca="1">IF(P2910&gt;0,1,0)</f>
        <v>1</v>
      </c>
      <c r="R2910">
        <f t="shared" ca="1" si="1545"/>
        <v>11</v>
      </c>
      <c r="S2910">
        <f t="shared" ca="1" si="1546"/>
        <v>5</v>
      </c>
      <c r="T2910">
        <f t="shared" ca="1" si="1547"/>
        <v>2</v>
      </c>
      <c r="U2910">
        <f t="shared" ca="1" si="1548"/>
        <v>13</v>
      </c>
      <c r="V2910">
        <f t="shared" ca="1" si="1549"/>
        <v>5</v>
      </c>
      <c r="X2910">
        <f t="shared" si="1551"/>
        <v>2910</v>
      </c>
      <c r="Y2910">
        <f t="shared" si="1552"/>
        <v>2452</v>
      </c>
      <c r="Z2910">
        <f t="shared" si="1553"/>
        <v>2453</v>
      </c>
      <c r="AA2910">
        <f t="shared" si="1550"/>
        <v>2951</v>
      </c>
      <c r="AB2910">
        <f t="shared" si="1533"/>
        <v>500</v>
      </c>
      <c r="AM2910" t="str">
        <f t="shared" si="1534"/>
        <v>201903LP</v>
      </c>
      <c r="AN2910">
        <f t="shared" ca="1" si="1557"/>
        <v>11.000909090909094</v>
      </c>
      <c r="AO2910">
        <f t="shared" ca="1" si="1558"/>
        <v>5</v>
      </c>
      <c r="AP2910">
        <f t="shared" ca="1" si="1535"/>
        <v>2.0454545454545454</v>
      </c>
      <c r="AQ2910">
        <f t="shared" ca="1" si="1536"/>
        <v>12.954545454545455</v>
      </c>
      <c r="AR2910">
        <f t="shared" ca="1" si="1537"/>
        <v>5</v>
      </c>
      <c r="AS2910">
        <f ca="1">P2910/J2910</f>
        <v>0.19100297245119971</v>
      </c>
    </row>
    <row r="2911" spans="1:45" x14ac:dyDescent="0.4">
      <c r="A2911">
        <f t="shared" si="1532"/>
        <v>201903</v>
      </c>
      <c r="B2911" t="s">
        <v>987</v>
      </c>
      <c r="C2911" t="s">
        <v>647</v>
      </c>
      <c r="D2911" t="str">
        <f t="shared" ca="1" si="1556"/>
        <v>I106</v>
      </c>
      <c r="E2911">
        <f t="shared" ca="1" si="1538"/>
        <v>8</v>
      </c>
      <c r="F2911">
        <f t="shared" ca="1" si="1539"/>
        <v>10</v>
      </c>
      <c r="G2911" t="str">
        <f t="shared" ca="1" si="1554"/>
        <v>S11</v>
      </c>
      <c r="H2911" t="str">
        <f t="shared" ca="1" si="1555"/>
        <v>S117</v>
      </c>
      <c r="I2911">
        <f ca="1">VLOOKUP(D2911,PRC!$A$2:$B$21,2,0)*E2911</f>
        <v>160000</v>
      </c>
      <c r="J2911">
        <f t="shared" ca="1" si="1540"/>
        <v>140796</v>
      </c>
      <c r="K2911">
        <f ca="1">VLOOKUP(D2911,PRC!$A$1:$C$21,3,0)*E2911</f>
        <v>84800</v>
      </c>
      <c r="L2911">
        <f t="shared" ca="1" si="1541"/>
        <v>8000</v>
      </c>
      <c r="M2911">
        <f t="shared" ca="1" si="1542"/>
        <v>2000</v>
      </c>
      <c r="N2911">
        <f t="shared" ca="1" si="1543"/>
        <v>18000</v>
      </c>
      <c r="O2911">
        <f t="shared" ca="1" si="1544"/>
        <v>10000</v>
      </c>
      <c r="P2911">
        <f t="shared" ca="1" si="1559"/>
        <v>17996</v>
      </c>
      <c r="Q2911">
        <f ca="1">IF(P2911&gt;0,1,0)</f>
        <v>1</v>
      </c>
      <c r="R2911">
        <f t="shared" ca="1" si="1545"/>
        <v>12</v>
      </c>
      <c r="S2911">
        <f t="shared" ca="1" si="1546"/>
        <v>5</v>
      </c>
      <c r="T2911">
        <f t="shared" ca="1" si="1547"/>
        <v>1</v>
      </c>
      <c r="U2911">
        <f t="shared" ca="1" si="1548"/>
        <v>11</v>
      </c>
      <c r="V2911">
        <f t="shared" ca="1" si="1549"/>
        <v>6</v>
      </c>
      <c r="X2911">
        <f t="shared" si="1551"/>
        <v>2911</v>
      </c>
      <c r="Y2911">
        <f t="shared" si="1552"/>
        <v>2452</v>
      </c>
      <c r="Z2911">
        <f t="shared" si="1553"/>
        <v>2453</v>
      </c>
      <c r="AA2911">
        <f t="shared" si="1550"/>
        <v>2951</v>
      </c>
      <c r="AB2911">
        <f t="shared" si="1533"/>
        <v>500</v>
      </c>
      <c r="AM2911" t="str">
        <f t="shared" si="1534"/>
        <v>201903LP</v>
      </c>
      <c r="AN2911">
        <f t="shared" ca="1" si="1557"/>
        <v>12.002500000000005</v>
      </c>
      <c r="AO2911">
        <f t="shared" ca="1" si="1558"/>
        <v>5</v>
      </c>
      <c r="AP2911">
        <f t="shared" ca="1" si="1535"/>
        <v>1.25</v>
      </c>
      <c r="AQ2911">
        <f t="shared" ca="1" si="1536"/>
        <v>11.25</v>
      </c>
      <c r="AR2911">
        <f t="shared" ca="1" si="1537"/>
        <v>6.25</v>
      </c>
      <c r="AS2911">
        <f ca="1">P2911/J2911</f>
        <v>0.12781613114008922</v>
      </c>
    </row>
    <row r="2912" spans="1:45" x14ac:dyDescent="0.4">
      <c r="A2912">
        <f t="shared" si="1532"/>
        <v>201903</v>
      </c>
      <c r="B2912" t="s">
        <v>988</v>
      </c>
      <c r="C2912" t="s">
        <v>647</v>
      </c>
      <c r="D2912" t="str">
        <f t="shared" ca="1" si="1556"/>
        <v>I114</v>
      </c>
      <c r="E2912">
        <f t="shared" ca="1" si="1538"/>
        <v>10</v>
      </c>
      <c r="F2912">
        <f t="shared" ca="1" si="1539"/>
        <v>11</v>
      </c>
      <c r="G2912" t="str">
        <f t="shared" ca="1" si="1554"/>
        <v>S12</v>
      </c>
      <c r="H2912" t="str">
        <f t="shared" ca="1" si="1555"/>
        <v>S120</v>
      </c>
      <c r="I2912">
        <f ca="1">VLOOKUP(D2912,PRC!$A$2:$B$21,2,0)*E2912</f>
        <v>2400000</v>
      </c>
      <c r="J2912">
        <f t="shared" ca="1" si="1540"/>
        <v>2135996</v>
      </c>
      <c r="K2912">
        <f ca="1">VLOOKUP(D2912,PRC!$A$1:$C$21,3,0)*E2912</f>
        <v>1392000</v>
      </c>
      <c r="L2912">
        <f t="shared" ca="1" si="1541"/>
        <v>216000</v>
      </c>
      <c r="M2912">
        <f t="shared" ca="1" si="1542"/>
        <v>72000</v>
      </c>
      <c r="N2912">
        <f t="shared" ca="1" si="1543"/>
        <v>288000</v>
      </c>
      <c r="O2912">
        <f t="shared" ca="1" si="1544"/>
        <v>168000</v>
      </c>
      <c r="P2912">
        <f t="shared" ca="1" si="1559"/>
        <v>-4</v>
      </c>
      <c r="Q2912">
        <f ca="1">IF(P2912&gt;0,1,0)</f>
        <v>0</v>
      </c>
      <c r="R2912">
        <f t="shared" ca="1" si="1545"/>
        <v>11</v>
      </c>
      <c r="S2912">
        <f t="shared" ca="1" si="1546"/>
        <v>9</v>
      </c>
      <c r="T2912">
        <f t="shared" ca="1" si="1547"/>
        <v>3</v>
      </c>
      <c r="U2912">
        <f t="shared" ca="1" si="1548"/>
        <v>12</v>
      </c>
      <c r="V2912">
        <f t="shared" ca="1" si="1549"/>
        <v>7</v>
      </c>
      <c r="X2912">
        <f t="shared" si="1551"/>
        <v>2912</v>
      </c>
      <c r="Y2912">
        <f t="shared" si="1552"/>
        <v>2452</v>
      </c>
      <c r="Z2912">
        <f t="shared" si="1553"/>
        <v>2453</v>
      </c>
      <c r="AA2912">
        <f t="shared" si="1550"/>
        <v>2951</v>
      </c>
      <c r="AB2912">
        <f t="shared" si="1533"/>
        <v>500</v>
      </c>
      <c r="AM2912" t="str">
        <f t="shared" si="1534"/>
        <v>201903LP</v>
      </c>
      <c r="AN2912">
        <f t="shared" ca="1" si="1557"/>
        <v>11.000166666666667</v>
      </c>
      <c r="AO2912">
        <f t="shared" ca="1" si="1558"/>
        <v>9</v>
      </c>
      <c r="AP2912">
        <f t="shared" ca="1" si="1535"/>
        <v>3</v>
      </c>
      <c r="AQ2912">
        <f t="shared" ca="1" si="1536"/>
        <v>12</v>
      </c>
      <c r="AR2912">
        <f t="shared" ca="1" si="1537"/>
        <v>7.0000000000000009</v>
      </c>
      <c r="AS2912">
        <f ca="1">P2912/J2912</f>
        <v>-1.8726626828889192E-6</v>
      </c>
    </row>
    <row r="2913" spans="1:45" x14ac:dyDescent="0.4">
      <c r="A2913">
        <f t="shared" si="1532"/>
        <v>201903</v>
      </c>
      <c r="B2913" t="s">
        <v>989</v>
      </c>
      <c r="C2913" t="s">
        <v>647</v>
      </c>
      <c r="D2913" t="str">
        <f t="shared" ca="1" si="1556"/>
        <v>I118</v>
      </c>
      <c r="E2913">
        <f t="shared" ca="1" si="1538"/>
        <v>14</v>
      </c>
      <c r="F2913">
        <f t="shared" ca="1" si="1539"/>
        <v>10</v>
      </c>
      <c r="G2913" t="str">
        <f t="shared" ca="1" si="1554"/>
        <v>S10</v>
      </c>
      <c r="H2913" t="str">
        <f t="shared" ca="1" si="1555"/>
        <v>S105</v>
      </c>
      <c r="I2913">
        <f ca="1">VLOOKUP(D2913,PRC!$A$2:$B$21,2,0)*E2913</f>
        <v>7420000</v>
      </c>
      <c r="J2913">
        <f t="shared" ca="1" si="1540"/>
        <v>6455396</v>
      </c>
      <c r="K2913">
        <f ca="1">VLOOKUP(D2913,PRC!$A$1:$C$21,3,0)*E2913</f>
        <v>3116400</v>
      </c>
      <c r="L2913">
        <f t="shared" ca="1" si="1541"/>
        <v>594000</v>
      </c>
      <c r="M2913">
        <f t="shared" ca="1" si="1542"/>
        <v>223000</v>
      </c>
      <c r="N2913">
        <f t="shared" ca="1" si="1543"/>
        <v>742000</v>
      </c>
      <c r="O2913">
        <f t="shared" ca="1" si="1544"/>
        <v>668000</v>
      </c>
      <c r="P2913">
        <f t="shared" ca="1" si="1559"/>
        <v>1111996</v>
      </c>
      <c r="Q2913">
        <f ca="1">IF(P2913&gt;0,1,0)</f>
        <v>1</v>
      </c>
      <c r="R2913">
        <f t="shared" ca="1" si="1545"/>
        <v>13</v>
      </c>
      <c r="S2913">
        <f t="shared" ca="1" si="1546"/>
        <v>8</v>
      </c>
      <c r="T2913">
        <f t="shared" ca="1" si="1547"/>
        <v>3</v>
      </c>
      <c r="U2913">
        <f t="shared" ca="1" si="1548"/>
        <v>10</v>
      </c>
      <c r="V2913">
        <f t="shared" ca="1" si="1549"/>
        <v>9</v>
      </c>
      <c r="X2913">
        <f t="shared" si="1551"/>
        <v>2913</v>
      </c>
      <c r="Y2913">
        <f t="shared" si="1552"/>
        <v>2452</v>
      </c>
      <c r="Z2913">
        <f t="shared" si="1553"/>
        <v>2453</v>
      </c>
      <c r="AA2913">
        <f t="shared" si="1550"/>
        <v>2951</v>
      </c>
      <c r="AB2913">
        <f t="shared" si="1533"/>
        <v>500</v>
      </c>
      <c r="AM2913" t="str">
        <f t="shared" si="1534"/>
        <v>201903LP</v>
      </c>
      <c r="AN2913">
        <f t="shared" ca="1" si="1557"/>
        <v>13.000053908355792</v>
      </c>
      <c r="AO2913">
        <f t="shared" ca="1" si="1558"/>
        <v>8.0053908355795151</v>
      </c>
      <c r="AP2913">
        <f t="shared" ca="1" si="1535"/>
        <v>3.0053908355795147</v>
      </c>
      <c r="AQ2913">
        <f t="shared" ca="1" si="1536"/>
        <v>10</v>
      </c>
      <c r="AR2913">
        <f t="shared" ca="1" si="1537"/>
        <v>9.0026954177897576</v>
      </c>
      <c r="AS2913">
        <f ca="1">P2913/J2913</f>
        <v>0.17225837113633308</v>
      </c>
    </row>
    <row r="2914" spans="1:45" x14ac:dyDescent="0.4">
      <c r="A2914">
        <f t="shared" si="1532"/>
        <v>201903</v>
      </c>
      <c r="B2914" t="s">
        <v>990</v>
      </c>
      <c r="C2914" t="s">
        <v>647</v>
      </c>
      <c r="D2914" t="str">
        <f t="shared" ca="1" si="1556"/>
        <v>I103</v>
      </c>
      <c r="E2914">
        <f t="shared" ca="1" si="1538"/>
        <v>10</v>
      </c>
      <c r="F2914">
        <f t="shared" ca="1" si="1539"/>
        <v>14</v>
      </c>
      <c r="G2914" t="str">
        <f t="shared" ca="1" si="1554"/>
        <v>S11</v>
      </c>
      <c r="H2914" t="str">
        <f t="shared" ca="1" si="1555"/>
        <v>S117</v>
      </c>
      <c r="I2914">
        <f ca="1">VLOOKUP(D2914,PRC!$A$2:$B$21,2,0)*E2914</f>
        <v>500000</v>
      </c>
      <c r="J2914">
        <f t="shared" ca="1" si="1540"/>
        <v>429996</v>
      </c>
      <c r="K2914">
        <f ca="1">VLOOKUP(D2914,PRC!$A$1:$C$21,3,0)*E2914</f>
        <v>285000</v>
      </c>
      <c r="L2914">
        <f t="shared" ca="1" si="1541"/>
        <v>25000</v>
      </c>
      <c r="M2914">
        <f t="shared" ca="1" si="1542"/>
        <v>10000</v>
      </c>
      <c r="N2914">
        <f t="shared" ca="1" si="1543"/>
        <v>100000</v>
      </c>
      <c r="O2914">
        <f t="shared" ca="1" si="1544"/>
        <v>50000</v>
      </c>
      <c r="P2914">
        <f t="shared" ca="1" si="1559"/>
        <v>-40004</v>
      </c>
      <c r="Q2914">
        <f ca="1">IF(P2914&gt;0,1,0)</f>
        <v>0</v>
      </c>
      <c r="R2914">
        <f t="shared" ca="1" si="1545"/>
        <v>14</v>
      </c>
      <c r="S2914">
        <f t="shared" ca="1" si="1546"/>
        <v>5</v>
      </c>
      <c r="T2914">
        <f t="shared" ca="1" si="1547"/>
        <v>2</v>
      </c>
      <c r="U2914">
        <f t="shared" ca="1" si="1548"/>
        <v>20</v>
      </c>
      <c r="V2914">
        <f t="shared" ca="1" si="1549"/>
        <v>10</v>
      </c>
      <c r="X2914">
        <f t="shared" si="1551"/>
        <v>2914</v>
      </c>
      <c r="Y2914">
        <f t="shared" si="1552"/>
        <v>2452</v>
      </c>
      <c r="Z2914">
        <f t="shared" si="1553"/>
        <v>2453</v>
      </c>
      <c r="AA2914">
        <f t="shared" si="1550"/>
        <v>2951</v>
      </c>
      <c r="AB2914">
        <f t="shared" si="1533"/>
        <v>500</v>
      </c>
      <c r="AM2914" t="str">
        <f t="shared" si="1534"/>
        <v>201903LP</v>
      </c>
      <c r="AN2914">
        <f t="shared" ca="1" si="1557"/>
        <v>14.000800000000002</v>
      </c>
      <c r="AO2914">
        <f t="shared" ca="1" si="1558"/>
        <v>5</v>
      </c>
      <c r="AP2914">
        <f t="shared" ca="1" si="1535"/>
        <v>2</v>
      </c>
      <c r="AQ2914">
        <f t="shared" ca="1" si="1536"/>
        <v>20</v>
      </c>
      <c r="AR2914">
        <f t="shared" ca="1" si="1537"/>
        <v>10</v>
      </c>
      <c r="AS2914">
        <f ca="1">P2914/J2914</f>
        <v>-9.3033423566730847E-2</v>
      </c>
    </row>
    <row r="2915" spans="1:45" x14ac:dyDescent="0.4">
      <c r="A2915">
        <f t="shared" si="1532"/>
        <v>201903</v>
      </c>
      <c r="B2915" t="s">
        <v>991</v>
      </c>
      <c r="C2915" t="s">
        <v>647</v>
      </c>
      <c r="D2915" t="str">
        <f t="shared" ca="1" si="1556"/>
        <v>I119</v>
      </c>
      <c r="E2915">
        <f t="shared" ca="1" si="1538"/>
        <v>13</v>
      </c>
      <c r="F2915">
        <f t="shared" ca="1" si="1539"/>
        <v>14</v>
      </c>
      <c r="G2915" t="str">
        <f t="shared" ca="1" si="1554"/>
        <v>S10</v>
      </c>
      <c r="H2915" t="str">
        <f t="shared" ca="1" si="1555"/>
        <v>S103</v>
      </c>
      <c r="I2915">
        <f ca="1">VLOOKUP(D2915,PRC!$A$2:$B$21,2,0)*E2915</f>
        <v>1235000</v>
      </c>
      <c r="J2915">
        <f t="shared" ca="1" si="1540"/>
        <v>1086796</v>
      </c>
      <c r="K2915">
        <f ca="1">VLOOKUP(D2915,PRC!$A$1:$C$21,3,0)*E2915</f>
        <v>592800</v>
      </c>
      <c r="L2915">
        <f t="shared" ca="1" si="1541"/>
        <v>124000</v>
      </c>
      <c r="M2915">
        <f t="shared" ca="1" si="1542"/>
        <v>37000</v>
      </c>
      <c r="N2915">
        <f t="shared" ca="1" si="1543"/>
        <v>148000</v>
      </c>
      <c r="O2915">
        <f t="shared" ca="1" si="1544"/>
        <v>62000</v>
      </c>
      <c r="P2915">
        <f t="shared" ca="1" si="1559"/>
        <v>122996</v>
      </c>
      <c r="Q2915">
        <f ca="1">IF(P2915&gt;0,1,0)</f>
        <v>1</v>
      </c>
      <c r="R2915">
        <f t="shared" ca="1" si="1545"/>
        <v>12</v>
      </c>
      <c r="S2915">
        <f t="shared" ca="1" si="1546"/>
        <v>10</v>
      </c>
      <c r="T2915">
        <f t="shared" ca="1" si="1547"/>
        <v>3</v>
      </c>
      <c r="U2915">
        <f t="shared" ca="1" si="1548"/>
        <v>12</v>
      </c>
      <c r="V2915">
        <f t="shared" ca="1" si="1549"/>
        <v>5</v>
      </c>
      <c r="X2915">
        <f t="shared" si="1551"/>
        <v>2915</v>
      </c>
      <c r="Y2915">
        <f t="shared" si="1552"/>
        <v>2452</v>
      </c>
      <c r="Z2915">
        <f t="shared" si="1553"/>
        <v>2453</v>
      </c>
      <c r="AA2915">
        <f t="shared" si="1550"/>
        <v>2951</v>
      </c>
      <c r="AB2915">
        <f t="shared" si="1533"/>
        <v>500</v>
      </c>
      <c r="AM2915" t="str">
        <f t="shared" si="1534"/>
        <v>201903LP</v>
      </c>
      <c r="AN2915">
        <f t="shared" ca="1" si="1557"/>
        <v>12.000323886639674</v>
      </c>
      <c r="AO2915">
        <f t="shared" ca="1" si="1558"/>
        <v>10.040485829959515</v>
      </c>
      <c r="AP2915">
        <f t="shared" ca="1" si="1535"/>
        <v>2.9959514170040484</v>
      </c>
      <c r="AQ2915">
        <f t="shared" ca="1" si="1536"/>
        <v>11.983805668016194</v>
      </c>
      <c r="AR2915">
        <f t="shared" ca="1" si="1537"/>
        <v>5.0202429149797574</v>
      </c>
      <c r="AS2915">
        <f ca="1">P2915/J2915</f>
        <v>0.11317303339357156</v>
      </c>
    </row>
    <row r="2916" spans="1:45" x14ac:dyDescent="0.4">
      <c r="A2916">
        <f t="shared" si="1532"/>
        <v>201903</v>
      </c>
      <c r="B2916" t="s">
        <v>992</v>
      </c>
      <c r="C2916" t="s">
        <v>647</v>
      </c>
      <c r="D2916" t="str">
        <f t="shared" ca="1" si="1556"/>
        <v>I106</v>
      </c>
      <c r="E2916">
        <f t="shared" ca="1" si="1538"/>
        <v>10</v>
      </c>
      <c r="F2916">
        <f t="shared" ca="1" si="1539"/>
        <v>12</v>
      </c>
      <c r="G2916" t="str">
        <f t="shared" ca="1" si="1554"/>
        <v>S11</v>
      </c>
      <c r="H2916" t="str">
        <f t="shared" ca="1" si="1555"/>
        <v>S113</v>
      </c>
      <c r="I2916">
        <f ca="1">VLOOKUP(D2916,PRC!$A$2:$B$21,2,0)*E2916</f>
        <v>200000</v>
      </c>
      <c r="J2916">
        <f t="shared" ca="1" si="1540"/>
        <v>171996</v>
      </c>
      <c r="K2916">
        <f ca="1">VLOOKUP(D2916,PRC!$A$1:$C$21,3,0)*E2916</f>
        <v>106000</v>
      </c>
      <c r="L2916">
        <f t="shared" ca="1" si="1541"/>
        <v>14000</v>
      </c>
      <c r="M2916">
        <f t="shared" ca="1" si="1542"/>
        <v>2000</v>
      </c>
      <c r="N2916">
        <f t="shared" ca="1" si="1543"/>
        <v>20000</v>
      </c>
      <c r="O2916">
        <f t="shared" ca="1" si="1544"/>
        <v>10000</v>
      </c>
      <c r="P2916">
        <f t="shared" ca="1" si="1559"/>
        <v>19996</v>
      </c>
      <c r="Q2916">
        <f ca="1">IF(P2916&gt;0,1,0)</f>
        <v>1</v>
      </c>
      <c r="R2916">
        <f t="shared" ca="1" si="1545"/>
        <v>14</v>
      </c>
      <c r="S2916">
        <f t="shared" ca="1" si="1546"/>
        <v>7</v>
      </c>
      <c r="T2916">
        <f t="shared" ca="1" si="1547"/>
        <v>1</v>
      </c>
      <c r="U2916">
        <f t="shared" ca="1" si="1548"/>
        <v>10</v>
      </c>
      <c r="V2916">
        <f t="shared" ca="1" si="1549"/>
        <v>5</v>
      </c>
      <c r="X2916">
        <f t="shared" si="1551"/>
        <v>2916</v>
      </c>
      <c r="Y2916">
        <f t="shared" si="1552"/>
        <v>2452</v>
      </c>
      <c r="Z2916">
        <f t="shared" si="1553"/>
        <v>2453</v>
      </c>
      <c r="AA2916">
        <f t="shared" si="1550"/>
        <v>2951</v>
      </c>
      <c r="AB2916">
        <f t="shared" si="1533"/>
        <v>500</v>
      </c>
      <c r="AM2916" t="str">
        <f t="shared" si="1534"/>
        <v>201903LP</v>
      </c>
      <c r="AN2916">
        <f t="shared" ca="1" si="1557"/>
        <v>14.002000000000002</v>
      </c>
      <c r="AO2916">
        <f t="shared" ca="1" si="1558"/>
        <v>7.0000000000000009</v>
      </c>
      <c r="AP2916">
        <f t="shared" ca="1" si="1535"/>
        <v>1</v>
      </c>
      <c r="AQ2916">
        <f t="shared" ca="1" si="1536"/>
        <v>10</v>
      </c>
      <c r="AR2916">
        <f t="shared" ca="1" si="1537"/>
        <v>5</v>
      </c>
      <c r="AS2916">
        <f ca="1">P2916/J2916</f>
        <v>0.11625851763994512</v>
      </c>
    </row>
    <row r="2917" spans="1:45" x14ac:dyDescent="0.4">
      <c r="A2917">
        <f t="shared" si="1532"/>
        <v>201903</v>
      </c>
      <c r="B2917" t="s">
        <v>993</v>
      </c>
      <c r="C2917" t="s">
        <v>647</v>
      </c>
      <c r="D2917" t="str">
        <f t="shared" ca="1" si="1556"/>
        <v>I113</v>
      </c>
      <c r="E2917">
        <f t="shared" ca="1" si="1538"/>
        <v>10</v>
      </c>
      <c r="F2917">
        <f t="shared" ca="1" si="1539"/>
        <v>15</v>
      </c>
      <c r="G2917" t="str">
        <f t="shared" ca="1" si="1554"/>
        <v>S11</v>
      </c>
      <c r="H2917" t="str">
        <f t="shared" ca="1" si="1555"/>
        <v>S112</v>
      </c>
      <c r="I2917">
        <f ca="1">VLOOKUP(D2917,PRC!$A$2:$B$21,2,0)*E2917</f>
        <v>6700000</v>
      </c>
      <c r="J2917">
        <f t="shared" ca="1" si="1540"/>
        <v>5694996</v>
      </c>
      <c r="K2917">
        <f ca="1">VLOOKUP(D2917,PRC!$A$1:$C$21,3,0)*E2917</f>
        <v>3015000</v>
      </c>
      <c r="L2917">
        <f t="shared" ca="1" si="1541"/>
        <v>670000</v>
      </c>
      <c r="M2917">
        <f t="shared" ca="1" si="1542"/>
        <v>67000</v>
      </c>
      <c r="N2917">
        <f t="shared" ca="1" si="1543"/>
        <v>1273000</v>
      </c>
      <c r="O2917">
        <f t="shared" ca="1" si="1544"/>
        <v>469000</v>
      </c>
      <c r="P2917">
        <f t="shared" ca="1" si="1559"/>
        <v>200996</v>
      </c>
      <c r="Q2917">
        <f ca="1">IF(P2917&gt;0,1,0)</f>
        <v>1</v>
      </c>
      <c r="R2917">
        <f t="shared" ca="1" si="1545"/>
        <v>15</v>
      </c>
      <c r="S2917">
        <f t="shared" ca="1" si="1546"/>
        <v>10</v>
      </c>
      <c r="T2917">
        <f t="shared" ca="1" si="1547"/>
        <v>1</v>
      </c>
      <c r="U2917">
        <f t="shared" ca="1" si="1548"/>
        <v>19</v>
      </c>
      <c r="V2917">
        <f t="shared" ca="1" si="1549"/>
        <v>7</v>
      </c>
      <c r="X2917">
        <f t="shared" si="1551"/>
        <v>2917</v>
      </c>
      <c r="Y2917">
        <f t="shared" si="1552"/>
        <v>2452</v>
      </c>
      <c r="Z2917">
        <f t="shared" si="1553"/>
        <v>2453</v>
      </c>
      <c r="AA2917">
        <f t="shared" si="1550"/>
        <v>2951</v>
      </c>
      <c r="AB2917">
        <f t="shared" si="1533"/>
        <v>500</v>
      </c>
      <c r="AM2917" t="str">
        <f t="shared" si="1534"/>
        <v>201903LP</v>
      </c>
      <c r="AN2917">
        <f t="shared" ca="1" si="1557"/>
        <v>15.000059701492541</v>
      </c>
      <c r="AO2917">
        <f t="shared" ca="1" si="1558"/>
        <v>10</v>
      </c>
      <c r="AP2917">
        <f t="shared" ca="1" si="1535"/>
        <v>1</v>
      </c>
      <c r="AQ2917">
        <f t="shared" ca="1" si="1536"/>
        <v>19</v>
      </c>
      <c r="AR2917">
        <f t="shared" ca="1" si="1537"/>
        <v>7.0000000000000009</v>
      </c>
      <c r="AS2917">
        <f ca="1">P2917/J2917</f>
        <v>3.5293440065629546E-2</v>
      </c>
    </row>
    <row r="2918" spans="1:45" x14ac:dyDescent="0.4">
      <c r="A2918">
        <f t="shared" si="1532"/>
        <v>201903</v>
      </c>
      <c r="B2918" t="s">
        <v>994</v>
      </c>
      <c r="C2918" t="s">
        <v>647</v>
      </c>
      <c r="D2918" t="str">
        <f t="shared" ca="1" si="1556"/>
        <v>I110</v>
      </c>
      <c r="E2918">
        <f t="shared" ca="1" si="1538"/>
        <v>10</v>
      </c>
      <c r="F2918">
        <f t="shared" ca="1" si="1539"/>
        <v>12</v>
      </c>
      <c r="G2918" t="str">
        <f t="shared" ca="1" si="1554"/>
        <v>S11</v>
      </c>
      <c r="H2918" t="str">
        <f t="shared" ca="1" si="1555"/>
        <v>S118</v>
      </c>
      <c r="I2918">
        <f ca="1">VLOOKUP(D2918,PRC!$A$2:$B$21,2,0)*E2918</f>
        <v>3000000</v>
      </c>
      <c r="J2918">
        <f t="shared" ca="1" si="1540"/>
        <v>2549996</v>
      </c>
      <c r="K2918">
        <f ca="1">VLOOKUP(D2918,PRC!$A$1:$C$21,3,0)*E2918</f>
        <v>1380000</v>
      </c>
      <c r="L2918">
        <f t="shared" ca="1" si="1541"/>
        <v>240000</v>
      </c>
      <c r="M2918">
        <f t="shared" ca="1" si="1542"/>
        <v>90000</v>
      </c>
      <c r="N2918">
        <f t="shared" ca="1" si="1543"/>
        <v>600000</v>
      </c>
      <c r="O2918">
        <f t="shared" ca="1" si="1544"/>
        <v>180000</v>
      </c>
      <c r="P2918">
        <f t="shared" ca="1" si="1559"/>
        <v>59996</v>
      </c>
      <c r="Q2918">
        <f ca="1">IF(P2918&gt;0,1,0)</f>
        <v>1</v>
      </c>
      <c r="R2918">
        <f t="shared" ca="1" si="1545"/>
        <v>15</v>
      </c>
      <c r="S2918">
        <f t="shared" ca="1" si="1546"/>
        <v>8</v>
      </c>
      <c r="T2918">
        <f t="shared" ca="1" si="1547"/>
        <v>3</v>
      </c>
      <c r="U2918">
        <f t="shared" ca="1" si="1548"/>
        <v>20</v>
      </c>
      <c r="V2918">
        <f t="shared" ca="1" si="1549"/>
        <v>6</v>
      </c>
      <c r="X2918">
        <f t="shared" si="1551"/>
        <v>2918</v>
      </c>
      <c r="Y2918">
        <f t="shared" si="1552"/>
        <v>2452</v>
      </c>
      <c r="Z2918">
        <f t="shared" si="1553"/>
        <v>2453</v>
      </c>
      <c r="AA2918">
        <f t="shared" si="1550"/>
        <v>2951</v>
      </c>
      <c r="AB2918">
        <f t="shared" si="1533"/>
        <v>500</v>
      </c>
      <c r="AM2918" t="str">
        <f t="shared" si="1534"/>
        <v>201903LP</v>
      </c>
      <c r="AN2918">
        <f t="shared" ca="1" si="1557"/>
        <v>15.000133333333332</v>
      </c>
      <c r="AO2918">
        <f t="shared" ca="1" si="1558"/>
        <v>8</v>
      </c>
      <c r="AP2918">
        <f t="shared" ca="1" si="1535"/>
        <v>3</v>
      </c>
      <c r="AQ2918">
        <f t="shared" ca="1" si="1536"/>
        <v>20</v>
      </c>
      <c r="AR2918">
        <f t="shared" ca="1" si="1537"/>
        <v>6</v>
      </c>
      <c r="AS2918">
        <f ca="1">P2918/J2918</f>
        <v>2.3527880043733403E-2</v>
      </c>
    </row>
    <row r="2919" spans="1:45" x14ac:dyDescent="0.4">
      <c r="A2919">
        <f t="shared" si="1532"/>
        <v>201903</v>
      </c>
      <c r="B2919" t="s">
        <v>995</v>
      </c>
      <c r="C2919" t="s">
        <v>647</v>
      </c>
      <c r="D2919" t="str">
        <f t="shared" ca="1" si="1556"/>
        <v>I116</v>
      </c>
      <c r="E2919">
        <f t="shared" ca="1" si="1538"/>
        <v>12</v>
      </c>
      <c r="F2919">
        <f t="shared" ca="1" si="1539"/>
        <v>12</v>
      </c>
      <c r="G2919" t="str">
        <f t="shared" ca="1" si="1554"/>
        <v>S11</v>
      </c>
      <c r="H2919" t="str">
        <f t="shared" ca="1" si="1555"/>
        <v>S110</v>
      </c>
      <c r="I2919">
        <f ca="1">VLOOKUP(D2919,PRC!$A$2:$B$21,2,0)*E2919</f>
        <v>17520000</v>
      </c>
      <c r="J2919">
        <f t="shared" ca="1" si="1540"/>
        <v>15592796</v>
      </c>
      <c r="K2919">
        <f ca="1">VLOOKUP(D2919,PRC!$A$1:$C$21,3,0)*E2919</f>
        <v>10512000</v>
      </c>
      <c r="L2919">
        <f t="shared" ca="1" si="1541"/>
        <v>1402000</v>
      </c>
      <c r="M2919">
        <f t="shared" ca="1" si="1542"/>
        <v>175000</v>
      </c>
      <c r="N2919">
        <f t="shared" ca="1" si="1543"/>
        <v>3504000</v>
      </c>
      <c r="O2919">
        <f t="shared" ca="1" si="1544"/>
        <v>876000</v>
      </c>
      <c r="P2919">
        <f t="shared" ca="1" si="1559"/>
        <v>-876204</v>
      </c>
      <c r="Q2919">
        <f ca="1">IF(P2919&gt;0,1,0)</f>
        <v>0</v>
      </c>
      <c r="R2919">
        <f t="shared" ca="1" si="1545"/>
        <v>11</v>
      </c>
      <c r="S2919">
        <f t="shared" ca="1" si="1546"/>
        <v>8</v>
      </c>
      <c r="T2919">
        <f t="shared" ca="1" si="1547"/>
        <v>1</v>
      </c>
      <c r="U2919">
        <f t="shared" ca="1" si="1548"/>
        <v>20</v>
      </c>
      <c r="V2919">
        <f t="shared" ca="1" si="1549"/>
        <v>5</v>
      </c>
      <c r="X2919">
        <f t="shared" si="1551"/>
        <v>2919</v>
      </c>
      <c r="Y2919">
        <f t="shared" si="1552"/>
        <v>2452</v>
      </c>
      <c r="Z2919">
        <f t="shared" si="1553"/>
        <v>2453</v>
      </c>
      <c r="AA2919">
        <f t="shared" si="1550"/>
        <v>2951</v>
      </c>
      <c r="AB2919">
        <f t="shared" si="1533"/>
        <v>500</v>
      </c>
      <c r="AM2919" t="str">
        <f t="shared" si="1534"/>
        <v>201903LP</v>
      </c>
      <c r="AN2919">
        <f t="shared" ca="1" si="1557"/>
        <v>11.000022831050227</v>
      </c>
      <c r="AO2919">
        <f t="shared" ca="1" si="1558"/>
        <v>8.0022831050228316</v>
      </c>
      <c r="AP2919">
        <f t="shared" ca="1" si="1535"/>
        <v>0.99885844748858443</v>
      </c>
      <c r="AQ2919">
        <f t="shared" ca="1" si="1536"/>
        <v>20</v>
      </c>
      <c r="AR2919">
        <f t="shared" ca="1" si="1537"/>
        <v>5</v>
      </c>
      <c r="AS2919">
        <f ca="1">P2919/J2919</f>
        <v>-5.619287265734766E-2</v>
      </c>
    </row>
    <row r="2920" spans="1:45" x14ac:dyDescent="0.4">
      <c r="A2920">
        <f t="shared" si="1532"/>
        <v>201903</v>
      </c>
      <c r="B2920" t="s">
        <v>996</v>
      </c>
      <c r="C2920" t="s">
        <v>647</v>
      </c>
      <c r="D2920" t="str">
        <f t="shared" ca="1" si="1556"/>
        <v>I110</v>
      </c>
      <c r="E2920">
        <f t="shared" ca="1" si="1538"/>
        <v>13</v>
      </c>
      <c r="F2920">
        <f t="shared" ca="1" si="1539"/>
        <v>10</v>
      </c>
      <c r="G2920" t="str">
        <f t="shared" ca="1" si="1554"/>
        <v>S10</v>
      </c>
      <c r="H2920" t="str">
        <f t="shared" ca="1" si="1555"/>
        <v>S107</v>
      </c>
      <c r="I2920">
        <f ca="1">VLOOKUP(D2920,PRC!$A$2:$B$21,2,0)*E2920</f>
        <v>3900000</v>
      </c>
      <c r="J2920">
        <f t="shared" ca="1" si="1540"/>
        <v>3353996</v>
      </c>
      <c r="K2920">
        <f ca="1">VLOOKUP(D2920,PRC!$A$1:$C$21,3,0)*E2920</f>
        <v>1794000</v>
      </c>
      <c r="L2920">
        <f t="shared" ca="1" si="1541"/>
        <v>234000</v>
      </c>
      <c r="M2920">
        <f t="shared" ca="1" si="1542"/>
        <v>78000</v>
      </c>
      <c r="N2920">
        <f t="shared" ca="1" si="1543"/>
        <v>546000</v>
      </c>
      <c r="O2920">
        <f t="shared" ca="1" si="1544"/>
        <v>273000</v>
      </c>
      <c r="P2920">
        <f t="shared" ca="1" si="1559"/>
        <v>428996</v>
      </c>
      <c r="Q2920">
        <f ca="1">IF(P2920&gt;0,1,0)</f>
        <v>1</v>
      </c>
      <c r="R2920">
        <f t="shared" ca="1" si="1545"/>
        <v>14</v>
      </c>
      <c r="S2920">
        <f t="shared" ca="1" si="1546"/>
        <v>6</v>
      </c>
      <c r="T2920">
        <f t="shared" ca="1" si="1547"/>
        <v>2</v>
      </c>
      <c r="U2920">
        <f t="shared" ca="1" si="1548"/>
        <v>14</v>
      </c>
      <c r="V2920">
        <f t="shared" ca="1" si="1549"/>
        <v>7</v>
      </c>
      <c r="X2920">
        <f t="shared" si="1551"/>
        <v>2920</v>
      </c>
      <c r="Y2920">
        <f t="shared" si="1552"/>
        <v>2452</v>
      </c>
      <c r="Z2920">
        <f t="shared" si="1553"/>
        <v>2453</v>
      </c>
      <c r="AA2920">
        <f t="shared" si="1550"/>
        <v>2951</v>
      </c>
      <c r="AB2920">
        <f t="shared" si="1533"/>
        <v>500</v>
      </c>
      <c r="AM2920" t="str">
        <f t="shared" si="1534"/>
        <v>201903LP</v>
      </c>
      <c r="AN2920">
        <f t="shared" ca="1" si="1557"/>
        <v>14.000102564102567</v>
      </c>
      <c r="AO2920">
        <f t="shared" ca="1" si="1558"/>
        <v>6</v>
      </c>
      <c r="AP2920">
        <f t="shared" ca="1" si="1535"/>
        <v>2</v>
      </c>
      <c r="AQ2920">
        <f t="shared" ca="1" si="1536"/>
        <v>14.000000000000002</v>
      </c>
      <c r="AR2920">
        <f t="shared" ca="1" si="1537"/>
        <v>7.0000000000000009</v>
      </c>
      <c r="AS2920">
        <f ca="1">P2920/J2920</f>
        <v>0.12790593667970981</v>
      </c>
    </row>
    <row r="2921" spans="1:45" x14ac:dyDescent="0.4">
      <c r="A2921">
        <f t="shared" si="1532"/>
        <v>201903</v>
      </c>
      <c r="B2921" t="s">
        <v>997</v>
      </c>
      <c r="C2921" t="s">
        <v>647</v>
      </c>
      <c r="D2921" t="str">
        <f t="shared" ca="1" si="1556"/>
        <v>I102</v>
      </c>
      <c r="E2921">
        <f t="shared" ca="1" si="1538"/>
        <v>8</v>
      </c>
      <c r="F2921">
        <f t="shared" ca="1" si="1539"/>
        <v>12</v>
      </c>
      <c r="G2921" t="str">
        <f t="shared" ca="1" si="1554"/>
        <v>S11</v>
      </c>
      <c r="H2921" t="str">
        <f t="shared" ca="1" si="1555"/>
        <v>S112</v>
      </c>
      <c r="I2921">
        <f ca="1">VLOOKUP(D2921,PRC!$A$2:$B$21,2,0)*E2921</f>
        <v>320000</v>
      </c>
      <c r="J2921">
        <f t="shared" ca="1" si="1540"/>
        <v>278396</v>
      </c>
      <c r="K2921">
        <f ca="1">VLOOKUP(D2921,PRC!$A$1:$C$21,3,0)*E2921</f>
        <v>150400</v>
      </c>
      <c r="L2921">
        <f t="shared" ca="1" si="1541"/>
        <v>16000</v>
      </c>
      <c r="M2921">
        <f t="shared" ca="1" si="1542"/>
        <v>6000</v>
      </c>
      <c r="N2921">
        <f t="shared" ca="1" si="1543"/>
        <v>32000</v>
      </c>
      <c r="O2921">
        <f t="shared" ca="1" si="1544"/>
        <v>19000</v>
      </c>
      <c r="P2921">
        <f t="shared" ca="1" si="1559"/>
        <v>54996</v>
      </c>
      <c r="Q2921">
        <f ca="1">IF(P2921&gt;0,1,0)</f>
        <v>1</v>
      </c>
      <c r="R2921">
        <f t="shared" ca="1" si="1545"/>
        <v>13</v>
      </c>
      <c r="S2921">
        <f t="shared" ca="1" si="1546"/>
        <v>5</v>
      </c>
      <c r="T2921">
        <f t="shared" ca="1" si="1547"/>
        <v>2</v>
      </c>
      <c r="U2921">
        <f t="shared" ca="1" si="1548"/>
        <v>10</v>
      </c>
      <c r="V2921">
        <f t="shared" ca="1" si="1549"/>
        <v>6</v>
      </c>
      <c r="X2921">
        <f t="shared" si="1551"/>
        <v>2921</v>
      </c>
      <c r="Y2921">
        <f t="shared" si="1552"/>
        <v>2452</v>
      </c>
      <c r="Z2921">
        <f t="shared" si="1553"/>
        <v>2453</v>
      </c>
      <c r="AA2921">
        <f t="shared" si="1550"/>
        <v>2951</v>
      </c>
      <c r="AB2921">
        <f t="shared" si="1533"/>
        <v>500</v>
      </c>
      <c r="AM2921" t="str">
        <f t="shared" si="1534"/>
        <v>201903LP</v>
      </c>
      <c r="AN2921">
        <f t="shared" ca="1" si="1557"/>
        <v>13.001249999999997</v>
      </c>
      <c r="AO2921">
        <f t="shared" ca="1" si="1558"/>
        <v>5</v>
      </c>
      <c r="AP2921">
        <f t="shared" ca="1" si="1535"/>
        <v>1.875</v>
      </c>
      <c r="AQ2921">
        <f t="shared" ca="1" si="1536"/>
        <v>10</v>
      </c>
      <c r="AR2921">
        <f t="shared" ca="1" si="1537"/>
        <v>5.9375</v>
      </c>
      <c r="AS2921">
        <f ca="1">P2921/J2921</f>
        <v>0.19754594175203666</v>
      </c>
    </row>
    <row r="2922" spans="1:45" x14ac:dyDescent="0.4">
      <c r="A2922">
        <f t="shared" si="1532"/>
        <v>201903</v>
      </c>
      <c r="B2922" t="s">
        <v>998</v>
      </c>
      <c r="C2922" t="s">
        <v>647</v>
      </c>
      <c r="D2922" t="str">
        <f t="shared" ca="1" si="1556"/>
        <v>I111</v>
      </c>
      <c r="E2922">
        <f t="shared" ca="1" si="1538"/>
        <v>12</v>
      </c>
      <c r="F2922">
        <f t="shared" ca="1" si="1539"/>
        <v>12</v>
      </c>
      <c r="G2922" t="str">
        <f t="shared" ca="1" si="1554"/>
        <v>S11</v>
      </c>
      <c r="H2922" t="str">
        <f t="shared" ca="1" si="1555"/>
        <v>S118</v>
      </c>
      <c r="I2922">
        <f ca="1">VLOOKUP(D2922,PRC!$A$2:$B$21,2,0)*E2922</f>
        <v>1800000</v>
      </c>
      <c r="J2922">
        <f t="shared" ca="1" si="1540"/>
        <v>1601996</v>
      </c>
      <c r="K2922">
        <f ca="1">VLOOKUP(D2922,PRC!$A$1:$C$21,3,0)*E2922</f>
        <v>954000</v>
      </c>
      <c r="L2922">
        <f t="shared" ca="1" si="1541"/>
        <v>162000</v>
      </c>
      <c r="M2922">
        <f t="shared" ca="1" si="1542"/>
        <v>18000</v>
      </c>
      <c r="N2922">
        <f t="shared" ca="1" si="1543"/>
        <v>234000</v>
      </c>
      <c r="O2922">
        <f t="shared" ca="1" si="1544"/>
        <v>108000</v>
      </c>
      <c r="P2922">
        <f t="shared" ca="1" si="1559"/>
        <v>125996</v>
      </c>
      <c r="Q2922">
        <f ca="1">IF(P2922&gt;0,1,0)</f>
        <v>1</v>
      </c>
      <c r="R2922">
        <f t="shared" ca="1" si="1545"/>
        <v>11</v>
      </c>
      <c r="S2922">
        <f t="shared" ca="1" si="1546"/>
        <v>9</v>
      </c>
      <c r="T2922">
        <f t="shared" ca="1" si="1547"/>
        <v>1</v>
      </c>
      <c r="U2922">
        <f t="shared" ca="1" si="1548"/>
        <v>13</v>
      </c>
      <c r="V2922">
        <f t="shared" ca="1" si="1549"/>
        <v>6</v>
      </c>
      <c r="X2922">
        <f t="shared" si="1551"/>
        <v>2922</v>
      </c>
      <c r="Y2922">
        <f t="shared" si="1552"/>
        <v>2452</v>
      </c>
      <c r="Z2922">
        <f t="shared" si="1553"/>
        <v>2453</v>
      </c>
      <c r="AA2922">
        <f t="shared" si="1550"/>
        <v>2951</v>
      </c>
      <c r="AB2922">
        <f t="shared" si="1533"/>
        <v>500</v>
      </c>
      <c r="AM2922" t="str">
        <f t="shared" si="1534"/>
        <v>201903LP</v>
      </c>
      <c r="AN2922">
        <f t="shared" ca="1" si="1557"/>
        <v>11.000222222222222</v>
      </c>
      <c r="AO2922">
        <f t="shared" ca="1" si="1558"/>
        <v>9</v>
      </c>
      <c r="AP2922">
        <f t="shared" ca="1" si="1535"/>
        <v>1</v>
      </c>
      <c r="AQ2922">
        <f t="shared" ca="1" si="1536"/>
        <v>13</v>
      </c>
      <c r="AR2922">
        <f t="shared" ca="1" si="1537"/>
        <v>6</v>
      </c>
      <c r="AS2922">
        <f ca="1">P2922/J2922</f>
        <v>7.8649384892346796E-2</v>
      </c>
    </row>
    <row r="2923" spans="1:45" x14ac:dyDescent="0.4">
      <c r="A2923">
        <f t="shared" si="1532"/>
        <v>201903</v>
      </c>
      <c r="B2923" t="s">
        <v>999</v>
      </c>
      <c r="C2923" t="s">
        <v>647</v>
      </c>
      <c r="D2923" t="str">
        <f t="shared" ca="1" si="1556"/>
        <v>I119</v>
      </c>
      <c r="E2923">
        <f t="shared" ca="1" si="1538"/>
        <v>12</v>
      </c>
      <c r="F2923">
        <f t="shared" ca="1" si="1539"/>
        <v>10</v>
      </c>
      <c r="G2923" t="str">
        <f t="shared" ca="1" si="1554"/>
        <v>S12</v>
      </c>
      <c r="H2923" t="str">
        <f t="shared" ca="1" si="1555"/>
        <v>S120</v>
      </c>
      <c r="I2923">
        <f ca="1">VLOOKUP(D2923,PRC!$A$2:$B$21,2,0)*E2923</f>
        <v>1140000</v>
      </c>
      <c r="J2923">
        <f t="shared" ca="1" si="1540"/>
        <v>1014596</v>
      </c>
      <c r="K2923">
        <f ca="1">VLOOKUP(D2923,PRC!$A$1:$C$21,3,0)*E2923</f>
        <v>547200</v>
      </c>
      <c r="L2923">
        <f t="shared" ca="1" si="1541"/>
        <v>68000</v>
      </c>
      <c r="M2923">
        <f t="shared" ca="1" si="1542"/>
        <v>23000</v>
      </c>
      <c r="N2923">
        <f t="shared" ca="1" si="1543"/>
        <v>205000</v>
      </c>
      <c r="O2923">
        <f t="shared" ca="1" si="1544"/>
        <v>103000</v>
      </c>
      <c r="P2923">
        <f t="shared" ca="1" si="1559"/>
        <v>68396</v>
      </c>
      <c r="Q2923">
        <f ca="1">IF(P2923&gt;0,1,0)</f>
        <v>1</v>
      </c>
      <c r="R2923">
        <f t="shared" ca="1" si="1545"/>
        <v>11</v>
      </c>
      <c r="S2923">
        <f t="shared" ca="1" si="1546"/>
        <v>6</v>
      </c>
      <c r="T2923">
        <f t="shared" ca="1" si="1547"/>
        <v>2</v>
      </c>
      <c r="U2923">
        <f t="shared" ca="1" si="1548"/>
        <v>18</v>
      </c>
      <c r="V2923">
        <f t="shared" ca="1" si="1549"/>
        <v>9</v>
      </c>
      <c r="X2923">
        <f t="shared" si="1551"/>
        <v>2923</v>
      </c>
      <c r="Y2923">
        <f t="shared" si="1552"/>
        <v>2452</v>
      </c>
      <c r="Z2923">
        <f t="shared" si="1553"/>
        <v>2453</v>
      </c>
      <c r="AA2923">
        <f t="shared" si="1550"/>
        <v>2951</v>
      </c>
      <c r="AB2923">
        <f t="shared" si="1533"/>
        <v>500</v>
      </c>
      <c r="AM2923" t="str">
        <f t="shared" si="1534"/>
        <v>201903LP</v>
      </c>
      <c r="AN2923">
        <f t="shared" ca="1" si="1557"/>
        <v>11.000350877192977</v>
      </c>
      <c r="AO2923">
        <f t="shared" ca="1" si="1558"/>
        <v>5.9649122807017543</v>
      </c>
      <c r="AP2923">
        <f t="shared" ca="1" si="1535"/>
        <v>2.0175438596491229</v>
      </c>
      <c r="AQ2923">
        <f t="shared" ca="1" si="1536"/>
        <v>17.982456140350877</v>
      </c>
      <c r="AR2923">
        <f t="shared" ca="1" si="1537"/>
        <v>9.0350877192982466</v>
      </c>
      <c r="AS2923">
        <f ca="1">P2923/J2923</f>
        <v>6.7412053664709898E-2</v>
      </c>
    </row>
    <row r="2924" spans="1:45" x14ac:dyDescent="0.4">
      <c r="A2924">
        <f t="shared" si="1532"/>
        <v>201903</v>
      </c>
      <c r="B2924" t="s">
        <v>1000</v>
      </c>
      <c r="C2924" t="s">
        <v>647</v>
      </c>
      <c r="D2924" t="str">
        <f t="shared" ca="1" si="1556"/>
        <v>I109</v>
      </c>
      <c r="E2924">
        <f t="shared" ca="1" si="1538"/>
        <v>15</v>
      </c>
      <c r="F2924">
        <f t="shared" ca="1" si="1539"/>
        <v>12</v>
      </c>
      <c r="G2924" t="str">
        <f t="shared" ca="1" si="1554"/>
        <v>S10</v>
      </c>
      <c r="H2924" t="str">
        <f t="shared" ca="1" si="1555"/>
        <v>S102</v>
      </c>
      <c r="I2924">
        <f ca="1">VLOOKUP(D2924,PRC!$A$2:$B$21,2,0)*E2924</f>
        <v>7500000</v>
      </c>
      <c r="J2924">
        <f t="shared" ca="1" si="1540"/>
        <v>6599996</v>
      </c>
      <c r="K2924">
        <f ca="1">VLOOKUP(D2924,PRC!$A$1:$C$21,3,0)*E2924</f>
        <v>3000000</v>
      </c>
      <c r="L2924">
        <f t="shared" ca="1" si="1541"/>
        <v>750000</v>
      </c>
      <c r="M2924">
        <f t="shared" ca="1" si="1542"/>
        <v>75000</v>
      </c>
      <c r="N2924">
        <f t="shared" ca="1" si="1543"/>
        <v>1125000</v>
      </c>
      <c r="O2924">
        <f t="shared" ca="1" si="1544"/>
        <v>450000</v>
      </c>
      <c r="P2924">
        <f t="shared" ca="1" si="1559"/>
        <v>1199996</v>
      </c>
      <c r="Q2924">
        <f ca="1">IF(P2924&gt;0,1,0)</f>
        <v>1</v>
      </c>
      <c r="R2924">
        <f t="shared" ca="1" si="1545"/>
        <v>12</v>
      </c>
      <c r="S2924">
        <f t="shared" ca="1" si="1546"/>
        <v>10</v>
      </c>
      <c r="T2924">
        <f t="shared" ca="1" si="1547"/>
        <v>1</v>
      </c>
      <c r="U2924">
        <f t="shared" ca="1" si="1548"/>
        <v>15</v>
      </c>
      <c r="V2924">
        <f t="shared" ca="1" si="1549"/>
        <v>6</v>
      </c>
      <c r="X2924">
        <f t="shared" si="1551"/>
        <v>2924</v>
      </c>
      <c r="Y2924">
        <f t="shared" si="1552"/>
        <v>2452</v>
      </c>
      <c r="Z2924">
        <f t="shared" si="1553"/>
        <v>2453</v>
      </c>
      <c r="AA2924">
        <f t="shared" si="1550"/>
        <v>2951</v>
      </c>
      <c r="AB2924">
        <f t="shared" si="1533"/>
        <v>500</v>
      </c>
      <c r="AM2924" t="str">
        <f t="shared" si="1534"/>
        <v>201903LP</v>
      </c>
      <c r="AN2924">
        <f t="shared" ca="1" si="1557"/>
        <v>12.000053333333337</v>
      </c>
      <c r="AO2924">
        <f t="shared" ca="1" si="1558"/>
        <v>10</v>
      </c>
      <c r="AP2924">
        <f t="shared" ca="1" si="1535"/>
        <v>1</v>
      </c>
      <c r="AQ2924">
        <f t="shared" ca="1" si="1536"/>
        <v>15</v>
      </c>
      <c r="AR2924">
        <f t="shared" ca="1" si="1537"/>
        <v>6</v>
      </c>
      <c r="AS2924">
        <f ca="1">P2924/J2924</f>
        <v>0.18181768595011269</v>
      </c>
    </row>
    <row r="2925" spans="1:45" x14ac:dyDescent="0.4">
      <c r="A2925">
        <f t="shared" si="1532"/>
        <v>201903</v>
      </c>
      <c r="B2925" t="s">
        <v>1001</v>
      </c>
      <c r="C2925" t="s">
        <v>647</v>
      </c>
      <c r="D2925" t="str">
        <f t="shared" ca="1" si="1556"/>
        <v>I115</v>
      </c>
      <c r="E2925">
        <f t="shared" ca="1" si="1538"/>
        <v>14</v>
      </c>
      <c r="F2925">
        <f t="shared" ca="1" si="1539"/>
        <v>14</v>
      </c>
      <c r="G2925" t="str">
        <f t="shared" ca="1" si="1554"/>
        <v>S11</v>
      </c>
      <c r="H2925" t="str">
        <f t="shared" ca="1" si="1555"/>
        <v>S112</v>
      </c>
      <c r="I2925">
        <f ca="1">VLOOKUP(D2925,PRC!$A$2:$B$21,2,0)*E2925</f>
        <v>70000</v>
      </c>
      <c r="J2925">
        <f t="shared" ca="1" si="1540"/>
        <v>60196</v>
      </c>
      <c r="K2925">
        <f ca="1">VLOOKUP(D2925,PRC!$A$1:$C$21,3,0)*E2925</f>
        <v>33600</v>
      </c>
      <c r="L2925">
        <f t="shared" ca="1" si="1541"/>
        <v>4000</v>
      </c>
      <c r="M2925">
        <f t="shared" ca="1" si="1542"/>
        <v>1000</v>
      </c>
      <c r="N2925">
        <f t="shared" ca="1" si="1543"/>
        <v>10000</v>
      </c>
      <c r="O2925">
        <f t="shared" ca="1" si="1544"/>
        <v>6000</v>
      </c>
      <c r="P2925">
        <f t="shared" ca="1" si="1559"/>
        <v>5596</v>
      </c>
      <c r="Q2925">
        <f ca="1">IF(P2925&gt;0,1,0)</f>
        <v>1</v>
      </c>
      <c r="R2925">
        <f t="shared" ca="1" si="1545"/>
        <v>14</v>
      </c>
      <c r="S2925">
        <f t="shared" ca="1" si="1546"/>
        <v>5</v>
      </c>
      <c r="T2925">
        <f t="shared" ca="1" si="1547"/>
        <v>2</v>
      </c>
      <c r="U2925">
        <f t="shared" ca="1" si="1548"/>
        <v>14</v>
      </c>
      <c r="V2925">
        <f t="shared" ca="1" si="1549"/>
        <v>9</v>
      </c>
      <c r="X2925">
        <f t="shared" si="1551"/>
        <v>2925</v>
      </c>
      <c r="Y2925">
        <f t="shared" si="1552"/>
        <v>2452</v>
      </c>
      <c r="Z2925">
        <f t="shared" si="1553"/>
        <v>2453</v>
      </c>
      <c r="AA2925">
        <f t="shared" si="1550"/>
        <v>2951</v>
      </c>
      <c r="AB2925">
        <f t="shared" si="1533"/>
        <v>500</v>
      </c>
      <c r="AM2925" t="str">
        <f t="shared" si="1534"/>
        <v>201903LP</v>
      </c>
      <c r="AN2925">
        <f t="shared" ca="1" si="1557"/>
        <v>14.005714285714287</v>
      </c>
      <c r="AO2925">
        <f t="shared" ca="1" si="1558"/>
        <v>5.7142857142857144</v>
      </c>
      <c r="AP2925">
        <f t="shared" ca="1" si="1535"/>
        <v>1.4285714285714286</v>
      </c>
      <c r="AQ2925">
        <f t="shared" ca="1" si="1536"/>
        <v>14.285714285714285</v>
      </c>
      <c r="AR2925">
        <f t="shared" ca="1" si="1537"/>
        <v>8.5714285714285712</v>
      </c>
      <c r="AS2925">
        <f ca="1">P2925/J2925</f>
        <v>9.2962987573925182E-2</v>
      </c>
    </row>
    <row r="2926" spans="1:45" x14ac:dyDescent="0.4">
      <c r="A2926">
        <f t="shared" si="1532"/>
        <v>201903</v>
      </c>
      <c r="B2926" t="s">
        <v>1002</v>
      </c>
      <c r="C2926" t="s">
        <v>647</v>
      </c>
      <c r="D2926" t="str">
        <f t="shared" ca="1" si="1556"/>
        <v>I105</v>
      </c>
      <c r="E2926">
        <f t="shared" ca="1" si="1538"/>
        <v>9</v>
      </c>
      <c r="F2926">
        <f t="shared" ca="1" si="1539"/>
        <v>15</v>
      </c>
      <c r="G2926" t="str">
        <f t="shared" ca="1" si="1554"/>
        <v>S10</v>
      </c>
      <c r="H2926" t="str">
        <f t="shared" ca="1" si="1555"/>
        <v>S106</v>
      </c>
      <c r="I2926">
        <f ca="1">VLOOKUP(D2926,PRC!$A$2:$B$21,2,0)*E2926</f>
        <v>900000</v>
      </c>
      <c r="J2926">
        <f t="shared" ca="1" si="1540"/>
        <v>773996</v>
      </c>
      <c r="K2926">
        <f ca="1">VLOOKUP(D2926,PRC!$A$1:$C$21,3,0)*E2926</f>
        <v>531000</v>
      </c>
      <c r="L2926">
        <f t="shared" ca="1" si="1541"/>
        <v>81000</v>
      </c>
      <c r="M2926">
        <f t="shared" ca="1" si="1542"/>
        <v>18000</v>
      </c>
      <c r="N2926">
        <f t="shared" ca="1" si="1543"/>
        <v>135000</v>
      </c>
      <c r="O2926">
        <f t="shared" ca="1" si="1544"/>
        <v>81000</v>
      </c>
      <c r="P2926">
        <f t="shared" ca="1" si="1559"/>
        <v>-72004</v>
      </c>
      <c r="Q2926">
        <f ca="1">IF(P2926&gt;0,1,0)</f>
        <v>0</v>
      </c>
      <c r="R2926">
        <f t="shared" ca="1" si="1545"/>
        <v>14</v>
      </c>
      <c r="S2926">
        <f t="shared" ca="1" si="1546"/>
        <v>9</v>
      </c>
      <c r="T2926">
        <f t="shared" ca="1" si="1547"/>
        <v>2</v>
      </c>
      <c r="U2926">
        <f t="shared" ca="1" si="1548"/>
        <v>15</v>
      </c>
      <c r="V2926">
        <f t="shared" ca="1" si="1549"/>
        <v>9</v>
      </c>
      <c r="X2926">
        <f t="shared" si="1551"/>
        <v>2926</v>
      </c>
      <c r="Y2926">
        <f t="shared" si="1552"/>
        <v>2452</v>
      </c>
      <c r="Z2926">
        <f t="shared" si="1553"/>
        <v>2453</v>
      </c>
      <c r="AA2926">
        <f t="shared" si="1550"/>
        <v>2951</v>
      </c>
      <c r="AB2926">
        <f t="shared" si="1533"/>
        <v>500</v>
      </c>
      <c r="AM2926" t="str">
        <f t="shared" si="1534"/>
        <v>201903LP</v>
      </c>
      <c r="AN2926">
        <f t="shared" ca="1" si="1557"/>
        <v>14.000444444444449</v>
      </c>
      <c r="AO2926">
        <f t="shared" ca="1" si="1558"/>
        <v>9</v>
      </c>
      <c r="AP2926">
        <f t="shared" ca="1" si="1535"/>
        <v>2</v>
      </c>
      <c r="AQ2926">
        <f t="shared" ca="1" si="1536"/>
        <v>15</v>
      </c>
      <c r="AR2926">
        <f t="shared" ca="1" si="1537"/>
        <v>9</v>
      </c>
      <c r="AS2926">
        <f ca="1">P2926/J2926</f>
        <v>-9.3028904542142341E-2</v>
      </c>
    </row>
    <row r="2927" spans="1:45" x14ac:dyDescent="0.4">
      <c r="A2927">
        <f t="shared" si="1532"/>
        <v>201903</v>
      </c>
      <c r="B2927" t="s">
        <v>1003</v>
      </c>
      <c r="C2927" t="s">
        <v>647</v>
      </c>
      <c r="D2927" t="str">
        <f t="shared" ca="1" si="1556"/>
        <v>I113</v>
      </c>
      <c r="E2927">
        <f t="shared" ca="1" si="1538"/>
        <v>11</v>
      </c>
      <c r="F2927">
        <f t="shared" ca="1" si="1539"/>
        <v>10</v>
      </c>
      <c r="G2927" t="str">
        <f t="shared" ca="1" si="1554"/>
        <v>S11</v>
      </c>
      <c r="H2927" t="str">
        <f t="shared" ca="1" si="1555"/>
        <v>S113</v>
      </c>
      <c r="I2927">
        <f ca="1">VLOOKUP(D2927,PRC!$A$2:$B$21,2,0)*E2927</f>
        <v>7370000</v>
      </c>
      <c r="J2927">
        <f t="shared" ca="1" si="1540"/>
        <v>6632996</v>
      </c>
      <c r="K2927">
        <f ca="1">VLOOKUP(D2927,PRC!$A$1:$C$21,3,0)*E2927</f>
        <v>3316500</v>
      </c>
      <c r="L2927">
        <f t="shared" ca="1" si="1541"/>
        <v>442000</v>
      </c>
      <c r="M2927">
        <f t="shared" ca="1" si="1542"/>
        <v>74000</v>
      </c>
      <c r="N2927">
        <f t="shared" ca="1" si="1543"/>
        <v>811000</v>
      </c>
      <c r="O2927">
        <f t="shared" ca="1" si="1544"/>
        <v>663000</v>
      </c>
      <c r="P2927">
        <f t="shared" ca="1" si="1559"/>
        <v>1326496</v>
      </c>
      <c r="Q2927">
        <f ca="1">IF(P2927&gt;0,1,0)</f>
        <v>1</v>
      </c>
      <c r="R2927">
        <f t="shared" ca="1" si="1545"/>
        <v>10</v>
      </c>
      <c r="S2927">
        <f t="shared" ca="1" si="1546"/>
        <v>6</v>
      </c>
      <c r="T2927">
        <f t="shared" ca="1" si="1547"/>
        <v>1</v>
      </c>
      <c r="U2927">
        <f t="shared" ca="1" si="1548"/>
        <v>11</v>
      </c>
      <c r="V2927">
        <f t="shared" ca="1" si="1549"/>
        <v>9</v>
      </c>
      <c r="X2927">
        <f t="shared" si="1551"/>
        <v>2927</v>
      </c>
      <c r="Y2927">
        <f t="shared" si="1552"/>
        <v>2452</v>
      </c>
      <c r="Z2927">
        <f t="shared" si="1553"/>
        <v>2453</v>
      </c>
      <c r="AA2927">
        <f t="shared" si="1550"/>
        <v>2951</v>
      </c>
      <c r="AB2927">
        <f t="shared" si="1533"/>
        <v>500</v>
      </c>
      <c r="AM2927" t="str">
        <f t="shared" si="1534"/>
        <v>201903LP</v>
      </c>
      <c r="AN2927">
        <f t="shared" ca="1" si="1557"/>
        <v>10.000054274084125</v>
      </c>
      <c r="AO2927">
        <f t="shared" ca="1" si="1558"/>
        <v>5.9972862957937583</v>
      </c>
      <c r="AP2927">
        <f t="shared" ca="1" si="1535"/>
        <v>1.0040705563093621</v>
      </c>
      <c r="AQ2927">
        <f t="shared" ca="1" si="1536"/>
        <v>11.004070556309362</v>
      </c>
      <c r="AR2927">
        <f t="shared" ca="1" si="1537"/>
        <v>8.9959294436906383</v>
      </c>
      <c r="AS2927">
        <f ca="1">P2927/J2927</f>
        <v>0.19998444141983501</v>
      </c>
    </row>
    <row r="2928" spans="1:45" x14ac:dyDescent="0.4">
      <c r="A2928">
        <f t="shared" si="1532"/>
        <v>201903</v>
      </c>
      <c r="B2928" t="s">
        <v>1004</v>
      </c>
      <c r="C2928" t="s">
        <v>647</v>
      </c>
      <c r="D2928" t="str">
        <f t="shared" ca="1" si="1556"/>
        <v>I102</v>
      </c>
      <c r="E2928">
        <f t="shared" ca="1" si="1538"/>
        <v>8</v>
      </c>
      <c r="F2928">
        <f t="shared" ca="1" si="1539"/>
        <v>11</v>
      </c>
      <c r="G2928" t="str">
        <f t="shared" ca="1" si="1554"/>
        <v>S10</v>
      </c>
      <c r="H2928" t="str">
        <f t="shared" ca="1" si="1555"/>
        <v>S107</v>
      </c>
      <c r="I2928">
        <f ca="1">VLOOKUP(D2928,PRC!$A$2:$B$21,2,0)*E2928</f>
        <v>320000</v>
      </c>
      <c r="J2928">
        <f t="shared" ca="1" si="1540"/>
        <v>271996</v>
      </c>
      <c r="K2928">
        <f ca="1">VLOOKUP(D2928,PRC!$A$1:$C$21,3,0)*E2928</f>
        <v>150400</v>
      </c>
      <c r="L2928">
        <f t="shared" ca="1" si="1541"/>
        <v>16000</v>
      </c>
      <c r="M2928">
        <f t="shared" ca="1" si="1542"/>
        <v>10000</v>
      </c>
      <c r="N2928">
        <f t="shared" ca="1" si="1543"/>
        <v>61000</v>
      </c>
      <c r="O2928">
        <f t="shared" ca="1" si="1544"/>
        <v>19000</v>
      </c>
      <c r="P2928">
        <f t="shared" ca="1" si="1559"/>
        <v>15596</v>
      </c>
      <c r="Q2928">
        <f ca="1">IF(P2928&gt;0,1,0)</f>
        <v>1</v>
      </c>
      <c r="R2928">
        <f t="shared" ca="1" si="1545"/>
        <v>15</v>
      </c>
      <c r="S2928">
        <f t="shared" ca="1" si="1546"/>
        <v>5</v>
      </c>
      <c r="T2928">
        <f t="shared" ca="1" si="1547"/>
        <v>3</v>
      </c>
      <c r="U2928">
        <f t="shared" ca="1" si="1548"/>
        <v>19</v>
      </c>
      <c r="V2928">
        <f t="shared" ca="1" si="1549"/>
        <v>6</v>
      </c>
      <c r="X2928">
        <f t="shared" si="1551"/>
        <v>2928</v>
      </c>
      <c r="Y2928">
        <f t="shared" si="1552"/>
        <v>2452</v>
      </c>
      <c r="Z2928">
        <f t="shared" si="1553"/>
        <v>2453</v>
      </c>
      <c r="AA2928">
        <f t="shared" si="1550"/>
        <v>2951</v>
      </c>
      <c r="AB2928">
        <f t="shared" si="1533"/>
        <v>500</v>
      </c>
      <c r="AM2928" t="str">
        <f t="shared" si="1534"/>
        <v>201903LP</v>
      </c>
      <c r="AN2928">
        <f t="shared" ca="1" si="1557"/>
        <v>15.001249999999999</v>
      </c>
      <c r="AO2928">
        <f t="shared" ca="1" si="1558"/>
        <v>5</v>
      </c>
      <c r="AP2928">
        <f t="shared" ca="1" si="1535"/>
        <v>3.125</v>
      </c>
      <c r="AQ2928">
        <f t="shared" ca="1" si="1536"/>
        <v>19.0625</v>
      </c>
      <c r="AR2928">
        <f t="shared" ca="1" si="1537"/>
        <v>5.9375</v>
      </c>
      <c r="AS2928">
        <f ca="1">P2928/J2928</f>
        <v>5.733907851586053E-2</v>
      </c>
    </row>
    <row r="2929" spans="1:45" x14ac:dyDescent="0.4">
      <c r="A2929">
        <f t="shared" si="1532"/>
        <v>201903</v>
      </c>
      <c r="B2929" t="s">
        <v>1005</v>
      </c>
      <c r="C2929" t="s">
        <v>647</v>
      </c>
      <c r="D2929" t="str">
        <f t="shared" ca="1" si="1556"/>
        <v>I120</v>
      </c>
      <c r="E2929">
        <f t="shared" ca="1" si="1538"/>
        <v>8</v>
      </c>
      <c r="F2929">
        <f t="shared" ca="1" si="1539"/>
        <v>15</v>
      </c>
      <c r="G2929" t="str">
        <f t="shared" ca="1" si="1554"/>
        <v>S10</v>
      </c>
      <c r="H2929" t="str">
        <f t="shared" ca="1" si="1555"/>
        <v>S104</v>
      </c>
      <c r="I2929">
        <f ca="1">VLOOKUP(D2929,PRC!$A$2:$B$21,2,0)*E2929</f>
        <v>34400000</v>
      </c>
      <c r="J2929">
        <f t="shared" ca="1" si="1540"/>
        <v>30959996</v>
      </c>
      <c r="K2929">
        <f ca="1">VLOOKUP(D2929,PRC!$A$1:$C$21,3,0)*E2929</f>
        <v>15480000</v>
      </c>
      <c r="L2929">
        <f t="shared" ca="1" si="1541"/>
        <v>2064000</v>
      </c>
      <c r="M2929">
        <f t="shared" ca="1" si="1542"/>
        <v>1032000</v>
      </c>
      <c r="N2929">
        <f t="shared" ca="1" si="1543"/>
        <v>6880000</v>
      </c>
      <c r="O2929">
        <f t="shared" ca="1" si="1544"/>
        <v>2408000</v>
      </c>
      <c r="P2929">
        <f t="shared" ca="1" si="1559"/>
        <v>3095996</v>
      </c>
      <c r="Q2929">
        <f ca="1">IF(P2929&gt;0,1,0)</f>
        <v>1</v>
      </c>
      <c r="R2929">
        <f t="shared" ca="1" si="1545"/>
        <v>10</v>
      </c>
      <c r="S2929">
        <f t="shared" ca="1" si="1546"/>
        <v>6</v>
      </c>
      <c r="T2929">
        <f t="shared" ca="1" si="1547"/>
        <v>3</v>
      </c>
      <c r="U2929">
        <f t="shared" ca="1" si="1548"/>
        <v>20</v>
      </c>
      <c r="V2929">
        <f t="shared" ca="1" si="1549"/>
        <v>7</v>
      </c>
      <c r="X2929">
        <f t="shared" si="1551"/>
        <v>2929</v>
      </c>
      <c r="Y2929">
        <f t="shared" si="1552"/>
        <v>2452</v>
      </c>
      <c r="Z2929">
        <f t="shared" si="1553"/>
        <v>2453</v>
      </c>
      <c r="AA2929">
        <f t="shared" si="1550"/>
        <v>2951</v>
      </c>
      <c r="AB2929">
        <f t="shared" si="1533"/>
        <v>500</v>
      </c>
      <c r="AM2929" t="str">
        <f t="shared" si="1534"/>
        <v>201903LP</v>
      </c>
      <c r="AN2929">
        <f t="shared" ca="1" si="1557"/>
        <v>10.000011627906979</v>
      </c>
      <c r="AO2929">
        <f t="shared" ca="1" si="1558"/>
        <v>6</v>
      </c>
      <c r="AP2929">
        <f t="shared" ca="1" si="1535"/>
        <v>3</v>
      </c>
      <c r="AQ2929">
        <f t="shared" ca="1" si="1536"/>
        <v>20</v>
      </c>
      <c r="AR2929">
        <f t="shared" ca="1" si="1537"/>
        <v>7.0000000000000009</v>
      </c>
      <c r="AS2929">
        <f ca="1">P2929/J2929</f>
        <v>9.9999883720915214E-2</v>
      </c>
    </row>
    <row r="2930" spans="1:45" x14ac:dyDescent="0.4">
      <c r="A2930">
        <f t="shared" si="1532"/>
        <v>201903</v>
      </c>
      <c r="B2930" t="s">
        <v>1006</v>
      </c>
      <c r="C2930" t="s">
        <v>647</v>
      </c>
      <c r="D2930" t="str">
        <f t="shared" ca="1" si="1556"/>
        <v>I109</v>
      </c>
      <c r="E2930">
        <f t="shared" ca="1" si="1538"/>
        <v>12</v>
      </c>
      <c r="F2930">
        <f t="shared" ca="1" si="1539"/>
        <v>10</v>
      </c>
      <c r="G2930" t="str">
        <f t="shared" ca="1" si="1554"/>
        <v>S10</v>
      </c>
      <c r="H2930" t="str">
        <f t="shared" ca="1" si="1555"/>
        <v>S102</v>
      </c>
      <c r="I2930">
        <f ca="1">VLOOKUP(D2930,PRC!$A$2:$B$21,2,0)*E2930</f>
        <v>6000000</v>
      </c>
      <c r="J2930">
        <f t="shared" ca="1" si="1540"/>
        <v>5099996</v>
      </c>
      <c r="K2930">
        <f ca="1">VLOOKUP(D2930,PRC!$A$1:$C$21,3,0)*E2930</f>
        <v>2400000</v>
      </c>
      <c r="L2930">
        <f t="shared" ca="1" si="1541"/>
        <v>300000</v>
      </c>
      <c r="M2930">
        <f t="shared" ca="1" si="1542"/>
        <v>180000</v>
      </c>
      <c r="N2930">
        <f t="shared" ca="1" si="1543"/>
        <v>1140000</v>
      </c>
      <c r="O2930">
        <f t="shared" ca="1" si="1544"/>
        <v>300000</v>
      </c>
      <c r="P2930">
        <f t="shared" ca="1" si="1559"/>
        <v>779996</v>
      </c>
      <c r="Q2930">
        <f ca="1">IF(P2930&gt;0,1,0)</f>
        <v>1</v>
      </c>
      <c r="R2930">
        <f t="shared" ca="1" si="1545"/>
        <v>15</v>
      </c>
      <c r="S2930">
        <f t="shared" ca="1" si="1546"/>
        <v>5</v>
      </c>
      <c r="T2930">
        <f t="shared" ca="1" si="1547"/>
        <v>3</v>
      </c>
      <c r="U2930">
        <f t="shared" ca="1" si="1548"/>
        <v>19</v>
      </c>
      <c r="V2930">
        <f t="shared" ca="1" si="1549"/>
        <v>5</v>
      </c>
      <c r="X2930">
        <f t="shared" si="1551"/>
        <v>2930</v>
      </c>
      <c r="Y2930">
        <f t="shared" si="1552"/>
        <v>2452</v>
      </c>
      <c r="Z2930">
        <f t="shared" si="1553"/>
        <v>2453</v>
      </c>
      <c r="AA2930">
        <f t="shared" si="1550"/>
        <v>2951</v>
      </c>
      <c r="AB2930">
        <f t="shared" si="1533"/>
        <v>500</v>
      </c>
      <c r="AM2930" t="str">
        <f t="shared" si="1534"/>
        <v>201903LP</v>
      </c>
      <c r="AN2930">
        <f t="shared" ca="1" si="1557"/>
        <v>15.000066666666667</v>
      </c>
      <c r="AO2930">
        <f t="shared" ca="1" si="1558"/>
        <v>5</v>
      </c>
      <c r="AP2930">
        <f t="shared" ca="1" si="1535"/>
        <v>3</v>
      </c>
      <c r="AQ2930">
        <f t="shared" ca="1" si="1536"/>
        <v>19</v>
      </c>
      <c r="AR2930">
        <f t="shared" ca="1" si="1537"/>
        <v>5</v>
      </c>
      <c r="AS2930">
        <f ca="1">P2930/J2930</f>
        <v>0.15294051211020557</v>
      </c>
    </row>
    <row r="2931" spans="1:45" x14ac:dyDescent="0.4">
      <c r="A2931">
        <f t="shared" si="1532"/>
        <v>201903</v>
      </c>
      <c r="B2931" t="s">
        <v>1007</v>
      </c>
      <c r="C2931" t="s">
        <v>647</v>
      </c>
      <c r="D2931" t="str">
        <f t="shared" ca="1" si="1556"/>
        <v>I108</v>
      </c>
      <c r="E2931">
        <f t="shared" ca="1" si="1538"/>
        <v>11</v>
      </c>
      <c r="F2931">
        <f t="shared" ca="1" si="1539"/>
        <v>13</v>
      </c>
      <c r="G2931" t="str">
        <f t="shared" ca="1" si="1554"/>
        <v>S11</v>
      </c>
      <c r="H2931" t="str">
        <f t="shared" ca="1" si="1555"/>
        <v>S118</v>
      </c>
      <c r="I2931">
        <f ca="1">VLOOKUP(D2931,PRC!$A$2:$B$21,2,0)*E2931</f>
        <v>440000</v>
      </c>
      <c r="J2931">
        <f t="shared" ca="1" si="1540"/>
        <v>387196</v>
      </c>
      <c r="K2931">
        <f ca="1">VLOOKUP(D2931,PRC!$A$1:$C$21,3,0)*E2931</f>
        <v>202400</v>
      </c>
      <c r="L2931">
        <f t="shared" ca="1" si="1541"/>
        <v>40000</v>
      </c>
      <c r="M2931">
        <f t="shared" ca="1" si="1542"/>
        <v>13000</v>
      </c>
      <c r="N2931">
        <f t="shared" ca="1" si="1543"/>
        <v>57000</v>
      </c>
      <c r="O2931">
        <f t="shared" ca="1" si="1544"/>
        <v>31000</v>
      </c>
      <c r="P2931">
        <f t="shared" ca="1" si="1559"/>
        <v>43796</v>
      </c>
      <c r="Q2931">
        <f ca="1">IF(P2931&gt;0,1,0)</f>
        <v>1</v>
      </c>
      <c r="R2931">
        <f t="shared" ca="1" si="1545"/>
        <v>12</v>
      </c>
      <c r="S2931">
        <f t="shared" ca="1" si="1546"/>
        <v>9</v>
      </c>
      <c r="T2931">
        <f t="shared" ca="1" si="1547"/>
        <v>3</v>
      </c>
      <c r="U2931">
        <f t="shared" ca="1" si="1548"/>
        <v>13</v>
      </c>
      <c r="V2931">
        <f t="shared" ca="1" si="1549"/>
        <v>7</v>
      </c>
      <c r="X2931">
        <f t="shared" si="1551"/>
        <v>2931</v>
      </c>
      <c r="Y2931">
        <f t="shared" si="1552"/>
        <v>2452</v>
      </c>
      <c r="Z2931">
        <f t="shared" si="1553"/>
        <v>2453</v>
      </c>
      <c r="AA2931">
        <f t="shared" si="1550"/>
        <v>2951</v>
      </c>
      <c r="AB2931">
        <f t="shared" si="1533"/>
        <v>500</v>
      </c>
      <c r="AM2931" t="str">
        <f t="shared" si="1534"/>
        <v>201903LP</v>
      </c>
      <c r="AN2931">
        <f t="shared" ca="1" si="1557"/>
        <v>12.000909090909095</v>
      </c>
      <c r="AO2931">
        <f t="shared" ca="1" si="1558"/>
        <v>9.0909090909090917</v>
      </c>
      <c r="AP2931">
        <f t="shared" ca="1" si="1535"/>
        <v>2.9545454545454546</v>
      </c>
      <c r="AQ2931">
        <f t="shared" ca="1" si="1536"/>
        <v>12.954545454545455</v>
      </c>
      <c r="AR2931">
        <f t="shared" ca="1" si="1537"/>
        <v>7.045454545454545</v>
      </c>
      <c r="AS2931">
        <f ca="1">P2931/J2931</f>
        <v>0.11311067263091561</v>
      </c>
    </row>
    <row r="2932" spans="1:45" x14ac:dyDescent="0.4">
      <c r="A2932">
        <f t="shared" si="1532"/>
        <v>201903</v>
      </c>
      <c r="B2932" t="s">
        <v>1008</v>
      </c>
      <c r="C2932" t="s">
        <v>647</v>
      </c>
      <c r="D2932" t="str">
        <f t="shared" ca="1" si="1556"/>
        <v>I103</v>
      </c>
      <c r="E2932">
        <f t="shared" ca="1" si="1538"/>
        <v>8</v>
      </c>
      <c r="F2932">
        <f t="shared" ca="1" si="1539"/>
        <v>15</v>
      </c>
      <c r="G2932" t="str">
        <f t="shared" ca="1" si="1554"/>
        <v>S10</v>
      </c>
      <c r="H2932" t="str">
        <f t="shared" ca="1" si="1555"/>
        <v>S104</v>
      </c>
      <c r="I2932">
        <f ca="1">VLOOKUP(D2932,PRC!$A$2:$B$21,2,0)*E2932</f>
        <v>400000</v>
      </c>
      <c r="J2932">
        <f t="shared" ca="1" si="1540"/>
        <v>339996</v>
      </c>
      <c r="K2932">
        <f ca="1">VLOOKUP(D2932,PRC!$A$1:$C$21,3,0)*E2932</f>
        <v>228000</v>
      </c>
      <c r="L2932">
        <f t="shared" ca="1" si="1541"/>
        <v>28000</v>
      </c>
      <c r="M2932">
        <f t="shared" ca="1" si="1542"/>
        <v>12000</v>
      </c>
      <c r="N2932">
        <f t="shared" ca="1" si="1543"/>
        <v>68000</v>
      </c>
      <c r="O2932">
        <f t="shared" ca="1" si="1544"/>
        <v>24000</v>
      </c>
      <c r="P2932">
        <f t="shared" ca="1" si="1559"/>
        <v>-20004</v>
      </c>
      <c r="Q2932">
        <f ca="1">IF(P2932&gt;0,1,0)</f>
        <v>0</v>
      </c>
      <c r="R2932">
        <f t="shared" ca="1" si="1545"/>
        <v>15</v>
      </c>
      <c r="S2932">
        <f t="shared" ca="1" si="1546"/>
        <v>7</v>
      </c>
      <c r="T2932">
        <f t="shared" ca="1" si="1547"/>
        <v>3</v>
      </c>
      <c r="U2932">
        <f t="shared" ca="1" si="1548"/>
        <v>17</v>
      </c>
      <c r="V2932">
        <f t="shared" ca="1" si="1549"/>
        <v>6</v>
      </c>
      <c r="X2932">
        <f t="shared" si="1551"/>
        <v>2932</v>
      </c>
      <c r="Y2932">
        <f t="shared" si="1552"/>
        <v>2452</v>
      </c>
      <c r="Z2932">
        <f t="shared" si="1553"/>
        <v>2453</v>
      </c>
      <c r="AA2932">
        <f t="shared" si="1550"/>
        <v>2951</v>
      </c>
      <c r="AB2932">
        <f t="shared" si="1533"/>
        <v>500</v>
      </c>
      <c r="AM2932" t="str">
        <f t="shared" si="1534"/>
        <v>201903LP</v>
      </c>
      <c r="AN2932">
        <f t="shared" ca="1" si="1557"/>
        <v>15.000999999999998</v>
      </c>
      <c r="AO2932">
        <f t="shared" ca="1" si="1558"/>
        <v>7.0000000000000009</v>
      </c>
      <c r="AP2932">
        <f t="shared" ca="1" si="1535"/>
        <v>3</v>
      </c>
      <c r="AQ2932">
        <f t="shared" ca="1" si="1536"/>
        <v>17</v>
      </c>
      <c r="AR2932">
        <f t="shared" ca="1" si="1537"/>
        <v>6</v>
      </c>
      <c r="AS2932">
        <f ca="1">P2932/J2932</f>
        <v>-5.8835986305721247E-2</v>
      </c>
    </row>
    <row r="2933" spans="1:45" x14ac:dyDescent="0.4">
      <c r="A2933">
        <f t="shared" si="1532"/>
        <v>201903</v>
      </c>
      <c r="B2933" t="s">
        <v>1009</v>
      </c>
      <c r="C2933" t="s">
        <v>647</v>
      </c>
      <c r="D2933" t="str">
        <f t="shared" ca="1" si="1556"/>
        <v>I120</v>
      </c>
      <c r="E2933">
        <f t="shared" ca="1" si="1538"/>
        <v>11</v>
      </c>
      <c r="F2933">
        <f t="shared" ca="1" si="1539"/>
        <v>14</v>
      </c>
      <c r="G2933" t="str">
        <f t="shared" ca="1" si="1554"/>
        <v>S10</v>
      </c>
      <c r="H2933" t="str">
        <f t="shared" ca="1" si="1555"/>
        <v>S108</v>
      </c>
      <c r="I2933">
        <f ca="1">VLOOKUP(D2933,PRC!$A$2:$B$21,2,0)*E2933</f>
        <v>47300000</v>
      </c>
      <c r="J2933">
        <f t="shared" ca="1" si="1540"/>
        <v>41623996</v>
      </c>
      <c r="K2933">
        <f ca="1">VLOOKUP(D2933,PRC!$A$1:$C$21,3,0)*E2933</f>
        <v>21285000</v>
      </c>
      <c r="L2933">
        <f t="shared" ca="1" si="1541"/>
        <v>2365000</v>
      </c>
      <c r="M2933">
        <f t="shared" ca="1" si="1542"/>
        <v>473000</v>
      </c>
      <c r="N2933">
        <f t="shared" ca="1" si="1543"/>
        <v>4730000</v>
      </c>
      <c r="O2933">
        <f t="shared" ca="1" si="1544"/>
        <v>4257000</v>
      </c>
      <c r="P2933">
        <f t="shared" ca="1" si="1559"/>
        <v>8513996</v>
      </c>
      <c r="Q2933">
        <f ca="1">IF(P2933&gt;0,1,0)</f>
        <v>1</v>
      </c>
      <c r="R2933">
        <f t="shared" ca="1" si="1545"/>
        <v>12</v>
      </c>
      <c r="S2933">
        <f t="shared" ca="1" si="1546"/>
        <v>5</v>
      </c>
      <c r="T2933">
        <f t="shared" ca="1" si="1547"/>
        <v>1</v>
      </c>
      <c r="U2933">
        <f t="shared" ca="1" si="1548"/>
        <v>10</v>
      </c>
      <c r="V2933">
        <f t="shared" ca="1" si="1549"/>
        <v>9</v>
      </c>
      <c r="X2933">
        <f t="shared" si="1551"/>
        <v>2933</v>
      </c>
      <c r="Y2933">
        <f t="shared" si="1552"/>
        <v>2452</v>
      </c>
      <c r="Z2933">
        <f t="shared" si="1553"/>
        <v>2453</v>
      </c>
      <c r="AA2933">
        <f t="shared" si="1550"/>
        <v>2951</v>
      </c>
      <c r="AB2933">
        <f t="shared" si="1533"/>
        <v>500</v>
      </c>
      <c r="AM2933" t="str">
        <f t="shared" si="1534"/>
        <v>201903LP</v>
      </c>
      <c r="AN2933">
        <f t="shared" ca="1" si="1557"/>
        <v>12.000008456659616</v>
      </c>
      <c r="AO2933">
        <f t="shared" ca="1" si="1558"/>
        <v>5</v>
      </c>
      <c r="AP2933">
        <f t="shared" ca="1" si="1535"/>
        <v>1</v>
      </c>
      <c r="AQ2933">
        <f t="shared" ca="1" si="1536"/>
        <v>10</v>
      </c>
      <c r="AR2933">
        <f t="shared" ca="1" si="1537"/>
        <v>9</v>
      </c>
      <c r="AS2933">
        <f ca="1">P2933/J2933</f>
        <v>0.20454537810353432</v>
      </c>
    </row>
    <row r="2934" spans="1:45" x14ac:dyDescent="0.4">
      <c r="A2934">
        <f t="shared" si="1532"/>
        <v>201903</v>
      </c>
      <c r="B2934" t="s">
        <v>1010</v>
      </c>
      <c r="C2934" t="s">
        <v>647</v>
      </c>
      <c r="D2934" t="str">
        <f t="shared" ca="1" si="1556"/>
        <v>I109</v>
      </c>
      <c r="E2934">
        <f t="shared" ca="1" si="1538"/>
        <v>10</v>
      </c>
      <c r="F2934">
        <f t="shared" ca="1" si="1539"/>
        <v>15</v>
      </c>
      <c r="G2934" t="str">
        <f t="shared" ca="1" si="1554"/>
        <v>S10</v>
      </c>
      <c r="H2934" t="str">
        <f t="shared" ca="1" si="1555"/>
        <v>S103</v>
      </c>
      <c r="I2934">
        <f ca="1">VLOOKUP(D2934,PRC!$A$2:$B$21,2,0)*E2934</f>
        <v>5000000</v>
      </c>
      <c r="J2934">
        <f t="shared" ca="1" si="1540"/>
        <v>4499996</v>
      </c>
      <c r="K2934">
        <f ca="1">VLOOKUP(D2934,PRC!$A$1:$C$21,3,0)*E2934</f>
        <v>2000000</v>
      </c>
      <c r="L2934">
        <f t="shared" ca="1" si="1541"/>
        <v>400000</v>
      </c>
      <c r="M2934">
        <f t="shared" ca="1" si="1542"/>
        <v>150000</v>
      </c>
      <c r="N2934">
        <f t="shared" ca="1" si="1543"/>
        <v>900000</v>
      </c>
      <c r="O2934">
        <f t="shared" ca="1" si="1544"/>
        <v>500000</v>
      </c>
      <c r="P2934">
        <f t="shared" ca="1" si="1559"/>
        <v>549996</v>
      </c>
      <c r="Q2934">
        <f ca="1">IF(P2934&gt;0,1,0)</f>
        <v>1</v>
      </c>
      <c r="R2934">
        <f t="shared" ca="1" si="1545"/>
        <v>10</v>
      </c>
      <c r="S2934">
        <f t="shared" ca="1" si="1546"/>
        <v>8</v>
      </c>
      <c r="T2934">
        <f t="shared" ca="1" si="1547"/>
        <v>3</v>
      </c>
      <c r="U2934">
        <f t="shared" ca="1" si="1548"/>
        <v>18</v>
      </c>
      <c r="V2934">
        <f t="shared" ca="1" si="1549"/>
        <v>10</v>
      </c>
      <c r="X2934">
        <f t="shared" si="1551"/>
        <v>2934</v>
      </c>
      <c r="Y2934">
        <f t="shared" si="1552"/>
        <v>2452</v>
      </c>
      <c r="Z2934">
        <f t="shared" si="1553"/>
        <v>2453</v>
      </c>
      <c r="AA2934">
        <f t="shared" si="1550"/>
        <v>2951</v>
      </c>
      <c r="AB2934">
        <f t="shared" si="1533"/>
        <v>500</v>
      </c>
      <c r="AM2934" t="str">
        <f t="shared" si="1534"/>
        <v>201903LP</v>
      </c>
      <c r="AN2934">
        <f t="shared" ca="1" si="1557"/>
        <v>10.000080000000001</v>
      </c>
      <c r="AO2934">
        <f t="shared" ca="1" si="1558"/>
        <v>8</v>
      </c>
      <c r="AP2934">
        <f t="shared" ca="1" si="1535"/>
        <v>3</v>
      </c>
      <c r="AQ2934">
        <f t="shared" ca="1" si="1536"/>
        <v>18</v>
      </c>
      <c r="AR2934">
        <f t="shared" ca="1" si="1537"/>
        <v>10</v>
      </c>
      <c r="AS2934">
        <f ca="1">P2934/J2934</f>
        <v>0.12222144197461508</v>
      </c>
    </row>
    <row r="2935" spans="1:45" x14ac:dyDescent="0.4">
      <c r="A2935">
        <f t="shared" si="1532"/>
        <v>201903</v>
      </c>
      <c r="B2935" t="s">
        <v>1011</v>
      </c>
      <c r="C2935" t="s">
        <v>647</v>
      </c>
      <c r="D2935" t="str">
        <f t="shared" ca="1" si="1556"/>
        <v>I120</v>
      </c>
      <c r="E2935">
        <f t="shared" ca="1" si="1538"/>
        <v>8</v>
      </c>
      <c r="F2935">
        <f t="shared" ca="1" si="1539"/>
        <v>11</v>
      </c>
      <c r="G2935" t="str">
        <f t="shared" ca="1" si="1554"/>
        <v>S11</v>
      </c>
      <c r="H2935" t="str">
        <f t="shared" ca="1" si="1555"/>
        <v>S119</v>
      </c>
      <c r="I2935">
        <f ca="1">VLOOKUP(D2935,PRC!$A$2:$B$21,2,0)*E2935</f>
        <v>34400000</v>
      </c>
      <c r="J2935">
        <f t="shared" ca="1" si="1540"/>
        <v>29927996</v>
      </c>
      <c r="K2935">
        <f ca="1">VLOOKUP(D2935,PRC!$A$1:$C$21,3,0)*E2935</f>
        <v>15480000</v>
      </c>
      <c r="L2935">
        <f t="shared" ca="1" si="1541"/>
        <v>2408000</v>
      </c>
      <c r="M2935">
        <f t="shared" ca="1" si="1542"/>
        <v>688000</v>
      </c>
      <c r="N2935">
        <f t="shared" ca="1" si="1543"/>
        <v>5504000</v>
      </c>
      <c r="O2935">
        <f t="shared" ca="1" si="1544"/>
        <v>1720000</v>
      </c>
      <c r="P2935">
        <f t="shared" ca="1" si="1559"/>
        <v>4127996</v>
      </c>
      <c r="Q2935">
        <f ca="1">IF(P2935&gt;0,1,0)</f>
        <v>1</v>
      </c>
      <c r="R2935">
        <f t="shared" ca="1" si="1545"/>
        <v>13</v>
      </c>
      <c r="S2935">
        <f t="shared" ca="1" si="1546"/>
        <v>7</v>
      </c>
      <c r="T2935">
        <f t="shared" ca="1" si="1547"/>
        <v>2</v>
      </c>
      <c r="U2935">
        <f t="shared" ca="1" si="1548"/>
        <v>16</v>
      </c>
      <c r="V2935">
        <f t="shared" ca="1" si="1549"/>
        <v>5</v>
      </c>
      <c r="X2935">
        <f t="shared" si="1551"/>
        <v>2935</v>
      </c>
      <c r="Y2935">
        <f t="shared" si="1552"/>
        <v>2452</v>
      </c>
      <c r="Z2935">
        <f t="shared" si="1553"/>
        <v>2453</v>
      </c>
      <c r="AA2935">
        <f t="shared" si="1550"/>
        <v>2951</v>
      </c>
      <c r="AB2935">
        <f t="shared" si="1533"/>
        <v>500</v>
      </c>
      <c r="AM2935" t="str">
        <f t="shared" si="1534"/>
        <v>201903LP</v>
      </c>
      <c r="AN2935">
        <f t="shared" ca="1" si="1557"/>
        <v>13.000011627906982</v>
      </c>
      <c r="AO2935">
        <f t="shared" ca="1" si="1558"/>
        <v>7.0000000000000009</v>
      </c>
      <c r="AP2935">
        <f t="shared" ca="1" si="1535"/>
        <v>2</v>
      </c>
      <c r="AQ2935">
        <f t="shared" ca="1" si="1536"/>
        <v>16</v>
      </c>
      <c r="AR2935">
        <f t="shared" ca="1" si="1537"/>
        <v>5</v>
      </c>
      <c r="AS2935">
        <f ca="1">P2935/J2935</f>
        <v>0.13793091926368875</v>
      </c>
    </row>
    <row r="2936" spans="1:45" x14ac:dyDescent="0.4">
      <c r="A2936">
        <f t="shared" si="1532"/>
        <v>201903</v>
      </c>
      <c r="B2936" t="s">
        <v>1012</v>
      </c>
      <c r="C2936" t="s">
        <v>647</v>
      </c>
      <c r="D2936" t="str">
        <f t="shared" ca="1" si="1556"/>
        <v>I108</v>
      </c>
      <c r="E2936">
        <f t="shared" ca="1" si="1538"/>
        <v>13</v>
      </c>
      <c r="F2936">
        <f t="shared" ca="1" si="1539"/>
        <v>10</v>
      </c>
      <c r="G2936" t="str">
        <f t="shared" ca="1" si="1554"/>
        <v>S10</v>
      </c>
      <c r="H2936" t="str">
        <f t="shared" ca="1" si="1555"/>
        <v>S103</v>
      </c>
      <c r="I2936">
        <f ca="1">VLOOKUP(D2936,PRC!$A$2:$B$21,2,0)*E2936</f>
        <v>520000</v>
      </c>
      <c r="J2936">
        <f t="shared" ca="1" si="1540"/>
        <v>467996</v>
      </c>
      <c r="K2936">
        <f ca="1">VLOOKUP(D2936,PRC!$A$1:$C$21,3,0)*E2936</f>
        <v>239200</v>
      </c>
      <c r="L2936">
        <f t="shared" ca="1" si="1541"/>
        <v>42000</v>
      </c>
      <c r="M2936">
        <f t="shared" ca="1" si="1542"/>
        <v>5000</v>
      </c>
      <c r="N2936">
        <f t="shared" ca="1" si="1543"/>
        <v>52000</v>
      </c>
      <c r="O2936">
        <f t="shared" ca="1" si="1544"/>
        <v>36000</v>
      </c>
      <c r="P2936">
        <f t="shared" ca="1" si="1559"/>
        <v>93796</v>
      </c>
      <c r="Q2936">
        <f ca="1">IF(P2936&gt;0,1,0)</f>
        <v>1</v>
      </c>
      <c r="R2936">
        <f t="shared" ca="1" si="1545"/>
        <v>10</v>
      </c>
      <c r="S2936">
        <f t="shared" ca="1" si="1546"/>
        <v>8</v>
      </c>
      <c r="T2936">
        <f t="shared" ca="1" si="1547"/>
        <v>1</v>
      </c>
      <c r="U2936">
        <f t="shared" ca="1" si="1548"/>
        <v>10</v>
      </c>
      <c r="V2936">
        <f t="shared" ca="1" si="1549"/>
        <v>7</v>
      </c>
      <c r="X2936">
        <f t="shared" si="1551"/>
        <v>2936</v>
      </c>
      <c r="Y2936">
        <f t="shared" si="1552"/>
        <v>2452</v>
      </c>
      <c r="Z2936">
        <f t="shared" si="1553"/>
        <v>2453</v>
      </c>
      <c r="AA2936">
        <f t="shared" si="1550"/>
        <v>2951</v>
      </c>
      <c r="AB2936">
        <f t="shared" si="1533"/>
        <v>500</v>
      </c>
      <c r="AM2936" t="str">
        <f t="shared" si="1534"/>
        <v>201903LP</v>
      </c>
      <c r="AN2936">
        <f t="shared" ca="1" si="1557"/>
        <v>10.000769230769235</v>
      </c>
      <c r="AO2936">
        <f t="shared" ca="1" si="1558"/>
        <v>8.0769230769230766</v>
      </c>
      <c r="AP2936">
        <f t="shared" ca="1" si="1535"/>
        <v>0.96153846153846156</v>
      </c>
      <c r="AQ2936">
        <f t="shared" ca="1" si="1536"/>
        <v>10</v>
      </c>
      <c r="AR2936">
        <f t="shared" ca="1" si="1537"/>
        <v>6.9230769230769234</v>
      </c>
      <c r="AS2936">
        <f ca="1">P2936/J2936</f>
        <v>0.20042051641467021</v>
      </c>
    </row>
    <row r="2937" spans="1:45" x14ac:dyDescent="0.4">
      <c r="A2937">
        <f t="shared" si="1532"/>
        <v>201903</v>
      </c>
      <c r="B2937" t="s">
        <v>1013</v>
      </c>
      <c r="C2937" t="s">
        <v>647</v>
      </c>
      <c r="D2937" t="str">
        <f t="shared" ca="1" si="1556"/>
        <v>I106</v>
      </c>
      <c r="E2937">
        <f t="shared" ca="1" si="1538"/>
        <v>8</v>
      </c>
      <c r="F2937">
        <f t="shared" ca="1" si="1539"/>
        <v>14</v>
      </c>
      <c r="G2937" t="str">
        <f t="shared" ca="1" si="1554"/>
        <v>S10</v>
      </c>
      <c r="H2937" t="str">
        <f t="shared" ca="1" si="1555"/>
        <v>S109</v>
      </c>
      <c r="I2937">
        <f ca="1">VLOOKUP(D2937,PRC!$A$2:$B$21,2,0)*E2937</f>
        <v>160000</v>
      </c>
      <c r="J2937">
        <f t="shared" ca="1" si="1540"/>
        <v>142396</v>
      </c>
      <c r="K2937">
        <f ca="1">VLOOKUP(D2937,PRC!$A$1:$C$21,3,0)*E2937</f>
        <v>84800</v>
      </c>
      <c r="L2937">
        <f t="shared" ca="1" si="1541"/>
        <v>10000</v>
      </c>
      <c r="M2937">
        <f t="shared" ca="1" si="1542"/>
        <v>2000</v>
      </c>
      <c r="N2937">
        <f t="shared" ca="1" si="1543"/>
        <v>26000</v>
      </c>
      <c r="O2937">
        <f t="shared" ca="1" si="1544"/>
        <v>13000</v>
      </c>
      <c r="P2937">
        <f t="shared" ca="1" si="1559"/>
        <v>6596</v>
      </c>
      <c r="Q2937">
        <f ca="1">IF(P2937&gt;0,1,0)</f>
        <v>1</v>
      </c>
      <c r="R2937">
        <f t="shared" ca="1" si="1545"/>
        <v>11</v>
      </c>
      <c r="S2937">
        <f t="shared" ca="1" si="1546"/>
        <v>6</v>
      </c>
      <c r="T2937">
        <f t="shared" ca="1" si="1547"/>
        <v>1</v>
      </c>
      <c r="U2937">
        <f t="shared" ca="1" si="1548"/>
        <v>16</v>
      </c>
      <c r="V2937">
        <f t="shared" ca="1" si="1549"/>
        <v>8</v>
      </c>
      <c r="X2937">
        <f t="shared" si="1551"/>
        <v>2937</v>
      </c>
      <c r="Y2937">
        <f t="shared" si="1552"/>
        <v>2452</v>
      </c>
      <c r="Z2937">
        <f t="shared" si="1553"/>
        <v>2453</v>
      </c>
      <c r="AA2937">
        <f t="shared" si="1550"/>
        <v>2951</v>
      </c>
      <c r="AB2937">
        <f t="shared" si="1533"/>
        <v>500</v>
      </c>
      <c r="AM2937" t="str">
        <f t="shared" si="1534"/>
        <v>201903LP</v>
      </c>
      <c r="AN2937">
        <f t="shared" ca="1" si="1557"/>
        <v>11.002500000000005</v>
      </c>
      <c r="AO2937">
        <f t="shared" ca="1" si="1558"/>
        <v>6.25</v>
      </c>
      <c r="AP2937">
        <f t="shared" ca="1" si="1535"/>
        <v>1.25</v>
      </c>
      <c r="AQ2937">
        <f t="shared" ca="1" si="1536"/>
        <v>16.25</v>
      </c>
      <c r="AR2937">
        <f t="shared" ca="1" si="1537"/>
        <v>8.125</v>
      </c>
      <c r="AS2937">
        <f ca="1">P2937/J2937</f>
        <v>4.632152588555858E-2</v>
      </c>
    </row>
    <row r="2938" spans="1:45" x14ac:dyDescent="0.4">
      <c r="A2938">
        <f t="shared" si="1532"/>
        <v>201903</v>
      </c>
      <c r="B2938" t="s">
        <v>1014</v>
      </c>
      <c r="C2938" t="s">
        <v>647</v>
      </c>
      <c r="D2938" t="str">
        <f t="shared" ca="1" si="1556"/>
        <v>I120</v>
      </c>
      <c r="E2938">
        <f t="shared" ca="1" si="1538"/>
        <v>9</v>
      </c>
      <c r="F2938">
        <f t="shared" ca="1" si="1539"/>
        <v>14</v>
      </c>
      <c r="G2938" t="str">
        <f t="shared" ca="1" si="1554"/>
        <v>S10</v>
      </c>
      <c r="H2938" t="str">
        <f t="shared" ca="1" si="1555"/>
        <v>S102</v>
      </c>
      <c r="I2938">
        <f ca="1">VLOOKUP(D2938,PRC!$A$2:$B$21,2,0)*E2938</f>
        <v>38700000</v>
      </c>
      <c r="J2938">
        <f t="shared" ca="1" si="1540"/>
        <v>34442996</v>
      </c>
      <c r="K2938">
        <f ca="1">VLOOKUP(D2938,PRC!$A$1:$C$21,3,0)*E2938</f>
        <v>17415000</v>
      </c>
      <c r="L2938">
        <f t="shared" ca="1" si="1541"/>
        <v>3483000</v>
      </c>
      <c r="M2938">
        <f t="shared" ca="1" si="1542"/>
        <v>1161000</v>
      </c>
      <c r="N2938">
        <f t="shared" ca="1" si="1543"/>
        <v>4257000</v>
      </c>
      <c r="O2938">
        <f t="shared" ca="1" si="1544"/>
        <v>2709000</v>
      </c>
      <c r="P2938">
        <f t="shared" ca="1" si="1559"/>
        <v>5417996</v>
      </c>
      <c r="Q2938">
        <f ca="1">IF(P2938&gt;0,1,0)</f>
        <v>1</v>
      </c>
      <c r="R2938">
        <f t="shared" ca="1" si="1545"/>
        <v>11</v>
      </c>
      <c r="S2938">
        <f t="shared" ca="1" si="1546"/>
        <v>9</v>
      </c>
      <c r="T2938">
        <f t="shared" ca="1" si="1547"/>
        <v>3</v>
      </c>
      <c r="U2938">
        <f t="shared" ca="1" si="1548"/>
        <v>11</v>
      </c>
      <c r="V2938">
        <f t="shared" ca="1" si="1549"/>
        <v>7</v>
      </c>
      <c r="X2938">
        <f t="shared" si="1551"/>
        <v>2938</v>
      </c>
      <c r="Y2938">
        <f t="shared" si="1552"/>
        <v>2452</v>
      </c>
      <c r="Z2938">
        <f t="shared" si="1553"/>
        <v>2453</v>
      </c>
      <c r="AA2938">
        <f t="shared" si="1550"/>
        <v>2951</v>
      </c>
      <c r="AB2938">
        <f t="shared" si="1533"/>
        <v>500</v>
      </c>
      <c r="AM2938" t="str">
        <f t="shared" si="1534"/>
        <v>201903LP</v>
      </c>
      <c r="AN2938">
        <f t="shared" ca="1" si="1557"/>
        <v>11.00001033591731</v>
      </c>
      <c r="AO2938">
        <f t="shared" ca="1" si="1558"/>
        <v>9</v>
      </c>
      <c r="AP2938">
        <f t="shared" ca="1" si="1535"/>
        <v>3</v>
      </c>
      <c r="AQ2938">
        <f t="shared" ca="1" si="1536"/>
        <v>11</v>
      </c>
      <c r="AR2938">
        <f t="shared" ca="1" si="1537"/>
        <v>7.0000000000000009</v>
      </c>
      <c r="AS2938">
        <f ca="1">P2938/J2938</f>
        <v>0.15730327292085741</v>
      </c>
    </row>
    <row r="2939" spans="1:45" x14ac:dyDescent="0.4">
      <c r="A2939">
        <f t="shared" si="1532"/>
        <v>201903</v>
      </c>
      <c r="B2939" t="s">
        <v>1015</v>
      </c>
      <c r="C2939" t="s">
        <v>647</v>
      </c>
      <c r="D2939" t="str">
        <f t="shared" ca="1" si="1556"/>
        <v>I109</v>
      </c>
      <c r="E2939">
        <f t="shared" ca="1" si="1538"/>
        <v>9</v>
      </c>
      <c r="F2939">
        <f t="shared" ca="1" si="1539"/>
        <v>13</v>
      </c>
      <c r="G2939" t="str">
        <f t="shared" ca="1" si="1554"/>
        <v>S11</v>
      </c>
      <c r="H2939" t="str">
        <f t="shared" ca="1" si="1555"/>
        <v>S115</v>
      </c>
      <c r="I2939">
        <f ca="1">VLOOKUP(D2939,PRC!$A$2:$B$21,2,0)*E2939</f>
        <v>4500000</v>
      </c>
      <c r="J2939">
        <f t="shared" ca="1" si="1540"/>
        <v>3914996</v>
      </c>
      <c r="K2939">
        <f ca="1">VLOOKUP(D2939,PRC!$A$1:$C$21,3,0)*E2939</f>
        <v>1800000</v>
      </c>
      <c r="L2939">
        <f t="shared" ca="1" si="1541"/>
        <v>225000</v>
      </c>
      <c r="M2939">
        <f t="shared" ca="1" si="1542"/>
        <v>135000</v>
      </c>
      <c r="N2939">
        <f t="shared" ca="1" si="1543"/>
        <v>675000</v>
      </c>
      <c r="O2939">
        <f t="shared" ca="1" si="1544"/>
        <v>360000</v>
      </c>
      <c r="P2939">
        <f t="shared" ca="1" si="1559"/>
        <v>719996</v>
      </c>
      <c r="Q2939">
        <f ca="1">IF(P2939&gt;0,1,0)</f>
        <v>1</v>
      </c>
      <c r="R2939">
        <f t="shared" ca="1" si="1545"/>
        <v>13</v>
      </c>
      <c r="S2939">
        <f t="shared" ca="1" si="1546"/>
        <v>5</v>
      </c>
      <c r="T2939">
        <f t="shared" ca="1" si="1547"/>
        <v>3</v>
      </c>
      <c r="U2939">
        <f t="shared" ca="1" si="1548"/>
        <v>15</v>
      </c>
      <c r="V2939">
        <f t="shared" ca="1" si="1549"/>
        <v>8</v>
      </c>
      <c r="X2939">
        <f t="shared" si="1551"/>
        <v>2939</v>
      </c>
      <c r="Y2939">
        <f t="shared" si="1552"/>
        <v>2452</v>
      </c>
      <c r="Z2939">
        <f t="shared" si="1553"/>
        <v>2453</v>
      </c>
      <c r="AA2939">
        <f t="shared" si="1550"/>
        <v>2951</v>
      </c>
      <c r="AB2939">
        <f t="shared" si="1533"/>
        <v>500</v>
      </c>
      <c r="AM2939" t="str">
        <f t="shared" si="1534"/>
        <v>201903LP</v>
      </c>
      <c r="AN2939">
        <f t="shared" ca="1" si="1557"/>
        <v>13.000088888888895</v>
      </c>
      <c r="AO2939">
        <f t="shared" ca="1" si="1558"/>
        <v>5</v>
      </c>
      <c r="AP2939">
        <f t="shared" ca="1" si="1535"/>
        <v>3</v>
      </c>
      <c r="AQ2939">
        <f t="shared" ca="1" si="1536"/>
        <v>15</v>
      </c>
      <c r="AR2939">
        <f t="shared" ca="1" si="1537"/>
        <v>8</v>
      </c>
      <c r="AS2939">
        <f ca="1">P2939/J2939</f>
        <v>0.18390721216573402</v>
      </c>
    </row>
    <row r="2940" spans="1:45" x14ac:dyDescent="0.4">
      <c r="A2940">
        <f t="shared" si="1532"/>
        <v>201903</v>
      </c>
      <c r="B2940" t="s">
        <v>1016</v>
      </c>
      <c r="C2940" t="s">
        <v>647</v>
      </c>
      <c r="D2940" t="str">
        <f t="shared" ca="1" si="1556"/>
        <v>I115</v>
      </c>
      <c r="E2940">
        <f t="shared" ca="1" si="1538"/>
        <v>12</v>
      </c>
      <c r="F2940">
        <f t="shared" ca="1" si="1539"/>
        <v>10</v>
      </c>
      <c r="G2940" t="str">
        <f t="shared" ca="1" si="1554"/>
        <v>S10</v>
      </c>
      <c r="H2940" t="str">
        <f t="shared" ca="1" si="1555"/>
        <v>S104</v>
      </c>
      <c r="I2940">
        <f ca="1">VLOOKUP(D2940,PRC!$A$2:$B$21,2,0)*E2940</f>
        <v>60000</v>
      </c>
      <c r="J2940">
        <f t="shared" ca="1" si="1540"/>
        <v>53996</v>
      </c>
      <c r="K2940">
        <f ca="1">VLOOKUP(D2940,PRC!$A$1:$C$21,3,0)*E2940</f>
        <v>28800</v>
      </c>
      <c r="L2940">
        <f t="shared" ca="1" si="1541"/>
        <v>4000</v>
      </c>
      <c r="M2940">
        <f t="shared" ca="1" si="1542"/>
        <v>1000</v>
      </c>
      <c r="N2940">
        <f t="shared" ca="1" si="1543"/>
        <v>8000</v>
      </c>
      <c r="O2940">
        <f t="shared" ca="1" si="1544"/>
        <v>4000</v>
      </c>
      <c r="P2940">
        <f t="shared" ca="1" si="1559"/>
        <v>8196</v>
      </c>
      <c r="Q2940">
        <f ca="1">IF(P2940&gt;0,1,0)</f>
        <v>1</v>
      </c>
      <c r="R2940">
        <f t="shared" ca="1" si="1545"/>
        <v>10</v>
      </c>
      <c r="S2940">
        <f t="shared" ca="1" si="1546"/>
        <v>6</v>
      </c>
      <c r="T2940">
        <f t="shared" ca="1" si="1547"/>
        <v>2</v>
      </c>
      <c r="U2940">
        <f t="shared" ca="1" si="1548"/>
        <v>13</v>
      </c>
      <c r="V2940">
        <f t="shared" ca="1" si="1549"/>
        <v>7</v>
      </c>
      <c r="X2940">
        <f t="shared" si="1551"/>
        <v>2940</v>
      </c>
      <c r="Y2940">
        <f t="shared" si="1552"/>
        <v>2452</v>
      </c>
      <c r="Z2940">
        <f t="shared" si="1553"/>
        <v>2453</v>
      </c>
      <c r="AA2940">
        <f t="shared" si="1550"/>
        <v>2951</v>
      </c>
      <c r="AB2940">
        <f t="shared" si="1533"/>
        <v>500</v>
      </c>
      <c r="AM2940" t="str">
        <f t="shared" si="1534"/>
        <v>201903LP</v>
      </c>
      <c r="AN2940">
        <f t="shared" ca="1" si="1557"/>
        <v>10.006666666666664</v>
      </c>
      <c r="AO2940">
        <f t="shared" ca="1" si="1558"/>
        <v>6.666666666666667</v>
      </c>
      <c r="AP2940">
        <f t="shared" ca="1" si="1535"/>
        <v>1.6666666666666667</v>
      </c>
      <c r="AQ2940">
        <f t="shared" ca="1" si="1536"/>
        <v>13.333333333333334</v>
      </c>
      <c r="AR2940">
        <f t="shared" ca="1" si="1537"/>
        <v>6.666666666666667</v>
      </c>
      <c r="AS2940">
        <f ca="1">P2940/J2940</f>
        <v>0.15178902140899325</v>
      </c>
    </row>
    <row r="2941" spans="1:45" x14ac:dyDescent="0.4">
      <c r="A2941">
        <f t="shared" si="1532"/>
        <v>201903</v>
      </c>
      <c r="B2941" t="s">
        <v>1017</v>
      </c>
      <c r="C2941" t="s">
        <v>647</v>
      </c>
      <c r="D2941" t="str">
        <f t="shared" ca="1" si="1556"/>
        <v>I113</v>
      </c>
      <c r="E2941">
        <f t="shared" ca="1" si="1538"/>
        <v>10</v>
      </c>
      <c r="F2941">
        <f t="shared" ca="1" si="1539"/>
        <v>11</v>
      </c>
      <c r="G2941" t="str">
        <f t="shared" ca="1" si="1554"/>
        <v>S12</v>
      </c>
      <c r="H2941" t="str">
        <f t="shared" ca="1" si="1555"/>
        <v>S120</v>
      </c>
      <c r="I2941">
        <f ca="1">VLOOKUP(D2941,PRC!$A$2:$B$21,2,0)*E2941</f>
        <v>6700000</v>
      </c>
      <c r="J2941">
        <f t="shared" ca="1" si="1540"/>
        <v>5962996</v>
      </c>
      <c r="K2941">
        <f ca="1">VLOOKUP(D2941,PRC!$A$1:$C$21,3,0)*E2941</f>
        <v>3015000</v>
      </c>
      <c r="L2941">
        <f t="shared" ca="1" si="1541"/>
        <v>469000</v>
      </c>
      <c r="M2941">
        <f t="shared" ca="1" si="1542"/>
        <v>134000</v>
      </c>
      <c r="N2941">
        <f t="shared" ca="1" si="1543"/>
        <v>1273000</v>
      </c>
      <c r="O2941">
        <f t="shared" ca="1" si="1544"/>
        <v>469000</v>
      </c>
      <c r="P2941">
        <f t="shared" ca="1" si="1559"/>
        <v>602996</v>
      </c>
      <c r="Q2941">
        <f ca="1">IF(P2941&gt;0,1,0)</f>
        <v>1</v>
      </c>
      <c r="R2941">
        <f t="shared" ca="1" si="1545"/>
        <v>11</v>
      </c>
      <c r="S2941">
        <f t="shared" ca="1" si="1546"/>
        <v>7</v>
      </c>
      <c r="T2941">
        <f t="shared" ca="1" si="1547"/>
        <v>2</v>
      </c>
      <c r="U2941">
        <f t="shared" ca="1" si="1548"/>
        <v>19</v>
      </c>
      <c r="V2941">
        <f t="shared" ca="1" si="1549"/>
        <v>7</v>
      </c>
      <c r="X2941">
        <f t="shared" si="1551"/>
        <v>2941</v>
      </c>
      <c r="Y2941">
        <f t="shared" si="1552"/>
        <v>2452</v>
      </c>
      <c r="Z2941">
        <f t="shared" si="1553"/>
        <v>2453</v>
      </c>
      <c r="AA2941">
        <f t="shared" si="1550"/>
        <v>2951</v>
      </c>
      <c r="AB2941">
        <f t="shared" si="1533"/>
        <v>500</v>
      </c>
      <c r="AM2941" t="str">
        <f t="shared" si="1534"/>
        <v>201903LP</v>
      </c>
      <c r="AN2941">
        <f t="shared" ca="1" si="1557"/>
        <v>11.000059701492537</v>
      </c>
      <c r="AO2941">
        <f t="shared" ca="1" si="1558"/>
        <v>7.0000000000000009</v>
      </c>
      <c r="AP2941">
        <f t="shared" ca="1" si="1535"/>
        <v>2</v>
      </c>
      <c r="AQ2941">
        <f t="shared" ca="1" si="1536"/>
        <v>19</v>
      </c>
      <c r="AR2941">
        <f t="shared" ca="1" si="1537"/>
        <v>7.0000000000000009</v>
      </c>
      <c r="AS2941">
        <f ca="1">P2941/J2941</f>
        <v>0.10112299253596682</v>
      </c>
    </row>
    <row r="2942" spans="1:45" x14ac:dyDescent="0.4">
      <c r="A2942">
        <f t="shared" si="1532"/>
        <v>201903</v>
      </c>
      <c r="B2942" t="s">
        <v>1018</v>
      </c>
      <c r="C2942" t="s">
        <v>647</v>
      </c>
      <c r="D2942" t="str">
        <f t="shared" ca="1" si="1556"/>
        <v>I105</v>
      </c>
      <c r="E2942">
        <f t="shared" ca="1" si="1538"/>
        <v>13</v>
      </c>
      <c r="F2942">
        <f t="shared" ca="1" si="1539"/>
        <v>10</v>
      </c>
      <c r="G2942" t="str">
        <f t="shared" ca="1" si="1554"/>
        <v>S10</v>
      </c>
      <c r="H2942" t="str">
        <f t="shared" ca="1" si="1555"/>
        <v>S103</v>
      </c>
      <c r="I2942">
        <f ca="1">VLOOKUP(D2942,PRC!$A$2:$B$21,2,0)*E2942</f>
        <v>1300000</v>
      </c>
      <c r="J2942">
        <f t="shared" ca="1" si="1540"/>
        <v>1130996</v>
      </c>
      <c r="K2942">
        <f ca="1">VLOOKUP(D2942,PRC!$A$1:$C$21,3,0)*E2942</f>
        <v>767000</v>
      </c>
      <c r="L2942">
        <f t="shared" ca="1" si="1541"/>
        <v>117000</v>
      </c>
      <c r="M2942">
        <f t="shared" ca="1" si="1542"/>
        <v>26000</v>
      </c>
      <c r="N2942">
        <f t="shared" ca="1" si="1543"/>
        <v>130000</v>
      </c>
      <c r="O2942">
        <f t="shared" ca="1" si="1544"/>
        <v>65000</v>
      </c>
      <c r="P2942">
        <f t="shared" ca="1" si="1559"/>
        <v>25996</v>
      </c>
      <c r="Q2942">
        <f ca="1">IF(P2942&gt;0,1,0)</f>
        <v>1</v>
      </c>
      <c r="R2942">
        <f t="shared" ca="1" si="1545"/>
        <v>13</v>
      </c>
      <c r="S2942">
        <f t="shared" ca="1" si="1546"/>
        <v>9</v>
      </c>
      <c r="T2942">
        <f t="shared" ca="1" si="1547"/>
        <v>2</v>
      </c>
      <c r="U2942">
        <f t="shared" ca="1" si="1548"/>
        <v>10</v>
      </c>
      <c r="V2942">
        <f t="shared" ca="1" si="1549"/>
        <v>5</v>
      </c>
      <c r="X2942">
        <f t="shared" si="1551"/>
        <v>2942</v>
      </c>
      <c r="Y2942">
        <f t="shared" si="1552"/>
        <v>2452</v>
      </c>
      <c r="Z2942">
        <f t="shared" si="1553"/>
        <v>2453</v>
      </c>
      <c r="AA2942">
        <f t="shared" si="1550"/>
        <v>2951</v>
      </c>
      <c r="AB2942">
        <f t="shared" si="1533"/>
        <v>500</v>
      </c>
      <c r="AM2942" t="str">
        <f t="shared" si="1534"/>
        <v>201903LP</v>
      </c>
      <c r="AN2942">
        <f t="shared" ca="1" si="1557"/>
        <v>13.00030769230769</v>
      </c>
      <c r="AO2942">
        <f t="shared" ca="1" si="1558"/>
        <v>9</v>
      </c>
      <c r="AP2942">
        <f t="shared" ca="1" si="1535"/>
        <v>2</v>
      </c>
      <c r="AQ2942">
        <f t="shared" ca="1" si="1536"/>
        <v>10</v>
      </c>
      <c r="AR2942">
        <f t="shared" ca="1" si="1537"/>
        <v>5</v>
      </c>
      <c r="AS2942">
        <f ca="1">P2942/J2942</f>
        <v>2.2985050345005642E-2</v>
      </c>
    </row>
    <row r="2943" spans="1:45" x14ac:dyDescent="0.4">
      <c r="A2943">
        <f t="shared" si="1532"/>
        <v>201903</v>
      </c>
      <c r="B2943" t="s">
        <v>1019</v>
      </c>
      <c r="C2943" t="s">
        <v>647</v>
      </c>
      <c r="D2943" t="str">
        <f t="shared" ca="1" si="1556"/>
        <v>I118</v>
      </c>
      <c r="E2943">
        <f t="shared" ca="1" si="1538"/>
        <v>10</v>
      </c>
      <c r="F2943">
        <f t="shared" ca="1" si="1539"/>
        <v>14</v>
      </c>
      <c r="G2943" t="str">
        <f t="shared" ca="1" si="1554"/>
        <v>S12</v>
      </c>
      <c r="H2943" t="str">
        <f t="shared" ca="1" si="1555"/>
        <v>S120</v>
      </c>
      <c r="I2943">
        <f ca="1">VLOOKUP(D2943,PRC!$A$2:$B$21,2,0)*E2943</f>
        <v>5300000</v>
      </c>
      <c r="J2943">
        <f t="shared" ca="1" si="1540"/>
        <v>4769996</v>
      </c>
      <c r="K2943">
        <f ca="1">VLOOKUP(D2943,PRC!$A$1:$C$21,3,0)*E2943</f>
        <v>2226000</v>
      </c>
      <c r="L2943">
        <f t="shared" ca="1" si="1541"/>
        <v>424000</v>
      </c>
      <c r="M2943">
        <f t="shared" ca="1" si="1542"/>
        <v>53000</v>
      </c>
      <c r="N2943">
        <f t="shared" ca="1" si="1543"/>
        <v>954000</v>
      </c>
      <c r="O2943">
        <f t="shared" ca="1" si="1544"/>
        <v>318000</v>
      </c>
      <c r="P2943">
        <f t="shared" ca="1" si="1559"/>
        <v>794996</v>
      </c>
      <c r="Q2943">
        <f ca="1">IF(P2943&gt;0,1,0)</f>
        <v>1</v>
      </c>
      <c r="R2943">
        <f t="shared" ca="1" si="1545"/>
        <v>10</v>
      </c>
      <c r="S2943">
        <f t="shared" ca="1" si="1546"/>
        <v>8</v>
      </c>
      <c r="T2943">
        <f t="shared" ca="1" si="1547"/>
        <v>1</v>
      </c>
      <c r="U2943">
        <f t="shared" ca="1" si="1548"/>
        <v>18</v>
      </c>
      <c r="V2943">
        <f t="shared" ca="1" si="1549"/>
        <v>6</v>
      </c>
      <c r="X2943">
        <f t="shared" si="1551"/>
        <v>2943</v>
      </c>
      <c r="Y2943">
        <f t="shared" si="1552"/>
        <v>2452</v>
      </c>
      <c r="Z2943">
        <f t="shared" si="1553"/>
        <v>2453</v>
      </c>
      <c r="AA2943">
        <f t="shared" si="1550"/>
        <v>2951</v>
      </c>
      <c r="AB2943">
        <f t="shared" si="1533"/>
        <v>500</v>
      </c>
      <c r="AM2943" t="str">
        <f t="shared" si="1534"/>
        <v>201903LP</v>
      </c>
      <c r="AN2943">
        <f t="shared" ca="1" si="1557"/>
        <v>10.000075471698111</v>
      </c>
      <c r="AO2943">
        <f t="shared" ca="1" si="1558"/>
        <v>8</v>
      </c>
      <c r="AP2943">
        <f t="shared" ca="1" si="1535"/>
        <v>1</v>
      </c>
      <c r="AQ2943">
        <f t="shared" ca="1" si="1536"/>
        <v>18</v>
      </c>
      <c r="AR2943">
        <f t="shared" ca="1" si="1537"/>
        <v>6</v>
      </c>
      <c r="AS2943">
        <f ca="1">P2943/J2943</f>
        <v>0.1666659678540611</v>
      </c>
    </row>
    <row r="2944" spans="1:45" x14ac:dyDescent="0.4">
      <c r="A2944">
        <f t="shared" si="1532"/>
        <v>201903</v>
      </c>
      <c r="B2944" t="s">
        <v>1020</v>
      </c>
      <c r="C2944" t="s">
        <v>647</v>
      </c>
      <c r="D2944" t="str">
        <f t="shared" ca="1" si="1556"/>
        <v>I117</v>
      </c>
      <c r="E2944">
        <f t="shared" ca="1" si="1538"/>
        <v>8</v>
      </c>
      <c r="F2944">
        <f t="shared" ca="1" si="1539"/>
        <v>14</v>
      </c>
      <c r="G2944" t="str">
        <f t="shared" ca="1" si="1554"/>
        <v>S11</v>
      </c>
      <c r="H2944" t="str">
        <f t="shared" ca="1" si="1555"/>
        <v>S115</v>
      </c>
      <c r="I2944">
        <f ca="1">VLOOKUP(D2944,PRC!$A$2:$B$21,2,0)*E2944</f>
        <v>20000000</v>
      </c>
      <c r="J2944">
        <f t="shared" ca="1" si="1540"/>
        <v>17399996</v>
      </c>
      <c r="K2944">
        <f ca="1">VLOOKUP(D2944,PRC!$A$1:$C$21,3,0)*E2944</f>
        <v>9200000</v>
      </c>
      <c r="L2944">
        <f t="shared" ca="1" si="1541"/>
        <v>1200000</v>
      </c>
      <c r="M2944">
        <f t="shared" ca="1" si="1542"/>
        <v>200000</v>
      </c>
      <c r="N2944">
        <f t="shared" ca="1" si="1543"/>
        <v>2200000</v>
      </c>
      <c r="O2944">
        <f t="shared" ca="1" si="1544"/>
        <v>1000000</v>
      </c>
      <c r="P2944">
        <f t="shared" ca="1" si="1559"/>
        <v>3599996</v>
      </c>
      <c r="Q2944">
        <f ca="1">IF(P2944&gt;0,1,0)</f>
        <v>1</v>
      </c>
      <c r="R2944">
        <f t="shared" ca="1" si="1545"/>
        <v>13</v>
      </c>
      <c r="S2944">
        <f t="shared" ca="1" si="1546"/>
        <v>6</v>
      </c>
      <c r="T2944">
        <f t="shared" ca="1" si="1547"/>
        <v>1</v>
      </c>
      <c r="U2944">
        <f t="shared" ca="1" si="1548"/>
        <v>11</v>
      </c>
      <c r="V2944">
        <f t="shared" ca="1" si="1549"/>
        <v>5</v>
      </c>
      <c r="X2944">
        <f t="shared" si="1551"/>
        <v>2944</v>
      </c>
      <c r="Y2944">
        <f t="shared" si="1552"/>
        <v>2452</v>
      </c>
      <c r="Z2944">
        <f t="shared" si="1553"/>
        <v>2453</v>
      </c>
      <c r="AA2944">
        <f t="shared" si="1550"/>
        <v>2951</v>
      </c>
      <c r="AB2944">
        <f t="shared" si="1533"/>
        <v>500</v>
      </c>
      <c r="AM2944" t="str">
        <f t="shared" si="1534"/>
        <v>201903LP</v>
      </c>
      <c r="AN2944">
        <f t="shared" ca="1" si="1557"/>
        <v>13.000020000000001</v>
      </c>
      <c r="AO2944">
        <f t="shared" ca="1" si="1558"/>
        <v>6</v>
      </c>
      <c r="AP2944">
        <f t="shared" ca="1" si="1535"/>
        <v>1</v>
      </c>
      <c r="AQ2944">
        <f t="shared" ca="1" si="1536"/>
        <v>11</v>
      </c>
      <c r="AR2944">
        <f t="shared" ca="1" si="1537"/>
        <v>5</v>
      </c>
      <c r="AS2944">
        <f ca="1">P2944/J2944</f>
        <v>0.20689636940146422</v>
      </c>
    </row>
    <row r="2945" spans="1:51" x14ac:dyDescent="0.4">
      <c r="A2945">
        <f t="shared" si="1532"/>
        <v>201903</v>
      </c>
      <c r="B2945" t="s">
        <v>1021</v>
      </c>
      <c r="C2945" t="s">
        <v>647</v>
      </c>
      <c r="D2945" t="str">
        <f t="shared" ca="1" si="1556"/>
        <v>I111</v>
      </c>
      <c r="E2945">
        <f t="shared" ca="1" si="1538"/>
        <v>11</v>
      </c>
      <c r="F2945">
        <f t="shared" ca="1" si="1539"/>
        <v>13</v>
      </c>
      <c r="G2945" t="str">
        <f t="shared" ca="1" si="1554"/>
        <v>S10</v>
      </c>
      <c r="H2945" t="str">
        <f t="shared" ca="1" si="1555"/>
        <v>S108</v>
      </c>
      <c r="I2945">
        <f ca="1">VLOOKUP(D2945,PRC!$A$2:$B$21,2,0)*E2945</f>
        <v>1650000</v>
      </c>
      <c r="J2945">
        <f t="shared" ca="1" si="1540"/>
        <v>1402496</v>
      </c>
      <c r="K2945">
        <f ca="1">VLOOKUP(D2945,PRC!$A$1:$C$21,3,0)*E2945</f>
        <v>874500</v>
      </c>
      <c r="L2945">
        <f t="shared" ca="1" si="1541"/>
        <v>83000</v>
      </c>
      <c r="M2945">
        <f t="shared" ca="1" si="1542"/>
        <v>50000</v>
      </c>
      <c r="N2945">
        <f t="shared" ca="1" si="1543"/>
        <v>330000</v>
      </c>
      <c r="O2945">
        <f t="shared" ca="1" si="1544"/>
        <v>83000</v>
      </c>
      <c r="P2945">
        <f t="shared" ca="1" si="1559"/>
        <v>-18004</v>
      </c>
      <c r="Q2945">
        <f ca="1">IF(P2945&gt;0,1,0)</f>
        <v>0</v>
      </c>
      <c r="R2945">
        <f t="shared" ca="1" si="1545"/>
        <v>15</v>
      </c>
      <c r="S2945">
        <f t="shared" ca="1" si="1546"/>
        <v>5</v>
      </c>
      <c r="T2945">
        <f t="shared" ca="1" si="1547"/>
        <v>3</v>
      </c>
      <c r="U2945">
        <f t="shared" ca="1" si="1548"/>
        <v>20</v>
      </c>
      <c r="V2945">
        <f t="shared" ca="1" si="1549"/>
        <v>5</v>
      </c>
      <c r="X2945">
        <f t="shared" si="1551"/>
        <v>2945</v>
      </c>
      <c r="Y2945">
        <f t="shared" si="1552"/>
        <v>2452</v>
      </c>
      <c r="Z2945">
        <f t="shared" si="1553"/>
        <v>2453</v>
      </c>
      <c r="AA2945">
        <f t="shared" si="1550"/>
        <v>2951</v>
      </c>
      <c r="AB2945">
        <f t="shared" si="1533"/>
        <v>500</v>
      </c>
      <c r="AM2945" t="str">
        <f t="shared" si="1534"/>
        <v>201903LP</v>
      </c>
      <c r="AN2945">
        <f t="shared" ca="1" si="1557"/>
        <v>15.000242424242426</v>
      </c>
      <c r="AO2945">
        <f t="shared" ca="1" si="1558"/>
        <v>5.0303030303030303</v>
      </c>
      <c r="AP2945">
        <f t="shared" ca="1" si="1535"/>
        <v>3.0303030303030303</v>
      </c>
      <c r="AQ2945">
        <f t="shared" ca="1" si="1536"/>
        <v>20</v>
      </c>
      <c r="AR2945">
        <f t="shared" ca="1" si="1537"/>
        <v>5.0303030303030303</v>
      </c>
      <c r="AS2945">
        <f ca="1">P2945/J2945</f>
        <v>-1.2837113260929086E-2</v>
      </c>
    </row>
    <row r="2946" spans="1:51" x14ac:dyDescent="0.4">
      <c r="A2946">
        <f t="shared" si="1532"/>
        <v>201903</v>
      </c>
      <c r="B2946" t="s">
        <v>1022</v>
      </c>
      <c r="C2946" t="s">
        <v>647</v>
      </c>
      <c r="D2946" t="str">
        <f t="shared" ca="1" si="1556"/>
        <v>I117</v>
      </c>
      <c r="E2946">
        <f t="shared" ca="1" si="1538"/>
        <v>15</v>
      </c>
      <c r="F2946">
        <f t="shared" ca="1" si="1539"/>
        <v>12</v>
      </c>
      <c r="G2946" t="str">
        <f t="shared" ca="1" si="1554"/>
        <v>S11</v>
      </c>
      <c r="H2946" t="str">
        <f t="shared" ca="1" si="1555"/>
        <v>S117</v>
      </c>
      <c r="I2946">
        <f ca="1">VLOOKUP(D2946,PRC!$A$2:$B$21,2,0)*E2946</f>
        <v>37500000</v>
      </c>
      <c r="J2946">
        <f t="shared" ca="1" si="1540"/>
        <v>31874996</v>
      </c>
      <c r="K2946">
        <f ca="1">VLOOKUP(D2946,PRC!$A$1:$C$21,3,0)*E2946</f>
        <v>17250000</v>
      </c>
      <c r="L2946">
        <f t="shared" ca="1" si="1541"/>
        <v>1875000</v>
      </c>
      <c r="M2946">
        <f t="shared" ca="1" si="1542"/>
        <v>750000</v>
      </c>
      <c r="N2946">
        <f t="shared" ca="1" si="1543"/>
        <v>3750000</v>
      </c>
      <c r="O2946">
        <f t="shared" ca="1" si="1544"/>
        <v>1875000</v>
      </c>
      <c r="P2946">
        <f t="shared" ca="1" si="1559"/>
        <v>6374996</v>
      </c>
      <c r="Q2946">
        <f ca="1">IF(P2946&gt;0,1,0)</f>
        <v>1</v>
      </c>
      <c r="R2946">
        <f t="shared" ca="1" si="1545"/>
        <v>15</v>
      </c>
      <c r="S2946">
        <f t="shared" ca="1" si="1546"/>
        <v>5</v>
      </c>
      <c r="T2946">
        <f t="shared" ca="1" si="1547"/>
        <v>2</v>
      </c>
      <c r="U2946">
        <f t="shared" ca="1" si="1548"/>
        <v>10</v>
      </c>
      <c r="V2946">
        <f t="shared" ca="1" si="1549"/>
        <v>5</v>
      </c>
      <c r="X2946">
        <f t="shared" si="1551"/>
        <v>2946</v>
      </c>
      <c r="Y2946">
        <f t="shared" si="1552"/>
        <v>2452</v>
      </c>
      <c r="Z2946">
        <f t="shared" si="1553"/>
        <v>2453</v>
      </c>
      <c r="AA2946">
        <f t="shared" si="1550"/>
        <v>2951</v>
      </c>
      <c r="AB2946">
        <f t="shared" si="1533"/>
        <v>500</v>
      </c>
      <c r="AM2946" t="str">
        <f t="shared" si="1534"/>
        <v>201903LP</v>
      </c>
      <c r="AN2946">
        <f t="shared" ca="1" si="1557"/>
        <v>15.000010666666663</v>
      </c>
      <c r="AO2946">
        <f t="shared" ca="1" si="1558"/>
        <v>5</v>
      </c>
      <c r="AP2946">
        <f t="shared" ca="1" si="1535"/>
        <v>2</v>
      </c>
      <c r="AQ2946">
        <f t="shared" ca="1" si="1536"/>
        <v>10</v>
      </c>
      <c r="AR2946">
        <f t="shared" ca="1" si="1537"/>
        <v>5</v>
      </c>
      <c r="AS2946">
        <f ca="1">P2946/J2946</f>
        <v>0.19999989960783054</v>
      </c>
    </row>
    <row r="2947" spans="1:51" x14ac:dyDescent="0.4">
      <c r="A2947">
        <f t="shared" ref="A2947:A3010" si="1560">IF(BA2947="",A2946,BA2947)</f>
        <v>201903</v>
      </c>
      <c r="B2947" t="s">
        <v>1023</v>
      </c>
      <c r="C2947" t="s">
        <v>647</v>
      </c>
      <c r="D2947" t="str">
        <f t="shared" ca="1" si="1556"/>
        <v>I103</v>
      </c>
      <c r="E2947">
        <f t="shared" ca="1" si="1538"/>
        <v>12</v>
      </c>
      <c r="F2947">
        <f t="shared" ca="1" si="1539"/>
        <v>14</v>
      </c>
      <c r="G2947" t="str">
        <f t="shared" ca="1" si="1554"/>
        <v>S10</v>
      </c>
      <c r="H2947" t="str">
        <f t="shared" ca="1" si="1555"/>
        <v>S106</v>
      </c>
      <c r="I2947">
        <f ca="1">VLOOKUP(D2947,PRC!$A$2:$B$21,2,0)*E2947</f>
        <v>600000</v>
      </c>
      <c r="J2947">
        <f t="shared" ca="1" si="1540"/>
        <v>533996</v>
      </c>
      <c r="K2947">
        <f ca="1">VLOOKUP(D2947,PRC!$A$1:$C$21,3,0)*E2947</f>
        <v>342000</v>
      </c>
      <c r="L2947">
        <f t="shared" ca="1" si="1541"/>
        <v>30000</v>
      </c>
      <c r="M2947">
        <f t="shared" ca="1" si="1542"/>
        <v>18000</v>
      </c>
      <c r="N2947">
        <f t="shared" ca="1" si="1543"/>
        <v>66000</v>
      </c>
      <c r="O2947">
        <f t="shared" ca="1" si="1544"/>
        <v>42000</v>
      </c>
      <c r="P2947">
        <f t="shared" ca="1" si="1559"/>
        <v>35996</v>
      </c>
      <c r="Q2947">
        <f ca="1">IF(P2947&gt;0,1,0)</f>
        <v>1</v>
      </c>
      <c r="R2947">
        <f t="shared" ca="1" si="1545"/>
        <v>11</v>
      </c>
      <c r="S2947">
        <f t="shared" ca="1" si="1546"/>
        <v>5</v>
      </c>
      <c r="T2947">
        <f t="shared" ca="1" si="1547"/>
        <v>3</v>
      </c>
      <c r="U2947">
        <f t="shared" ca="1" si="1548"/>
        <v>11</v>
      </c>
      <c r="V2947">
        <f t="shared" ca="1" si="1549"/>
        <v>7</v>
      </c>
      <c r="X2947">
        <f t="shared" si="1551"/>
        <v>2947</v>
      </c>
      <c r="Y2947">
        <f t="shared" si="1552"/>
        <v>2452</v>
      </c>
      <c r="Z2947">
        <f t="shared" si="1553"/>
        <v>2453</v>
      </c>
      <c r="AA2947">
        <f t="shared" si="1550"/>
        <v>2951</v>
      </c>
      <c r="AB2947">
        <f t="shared" ref="AB2947:AB3010" si="1561">COUNTIF(AM$2:AM$100100,AM2947)</f>
        <v>500</v>
      </c>
      <c r="AM2947" t="str">
        <f t="shared" ref="AM2947:AM3010" si="1562">A2947&amp;C2947</f>
        <v>201903LP</v>
      </c>
      <c r="AN2947">
        <f t="shared" ca="1" si="1557"/>
        <v>11.000666666666669</v>
      </c>
      <c r="AO2947">
        <f t="shared" ca="1" si="1558"/>
        <v>5</v>
      </c>
      <c r="AP2947">
        <f t="shared" ca="1" si="1535"/>
        <v>3</v>
      </c>
      <c r="AQ2947">
        <f t="shared" ca="1" si="1536"/>
        <v>11</v>
      </c>
      <c r="AR2947">
        <f t="shared" ca="1" si="1537"/>
        <v>7.0000000000000009</v>
      </c>
      <c r="AS2947">
        <f ca="1">P2947/J2947</f>
        <v>6.7408744634791268E-2</v>
      </c>
    </row>
    <row r="2948" spans="1:51" x14ac:dyDescent="0.4">
      <c r="A2948">
        <f t="shared" si="1560"/>
        <v>201903</v>
      </c>
      <c r="B2948" t="s">
        <v>1024</v>
      </c>
      <c r="C2948" t="s">
        <v>647</v>
      </c>
      <c r="D2948" t="str">
        <f t="shared" ca="1" si="1556"/>
        <v>I117</v>
      </c>
      <c r="E2948">
        <f t="shared" ca="1" si="1538"/>
        <v>10</v>
      </c>
      <c r="F2948">
        <f t="shared" ca="1" si="1539"/>
        <v>11</v>
      </c>
      <c r="G2948" t="str">
        <f t="shared" ca="1" si="1554"/>
        <v>S11</v>
      </c>
      <c r="H2948" t="str">
        <f t="shared" ca="1" si="1555"/>
        <v>S111</v>
      </c>
      <c r="I2948">
        <f ca="1">VLOOKUP(D2948,PRC!$A$2:$B$21,2,0)*E2948</f>
        <v>25000000</v>
      </c>
      <c r="J2948">
        <f t="shared" ca="1" si="1540"/>
        <v>22499996</v>
      </c>
      <c r="K2948">
        <f ca="1">VLOOKUP(D2948,PRC!$A$1:$C$21,3,0)*E2948</f>
        <v>11500000</v>
      </c>
      <c r="L2948">
        <f t="shared" ca="1" si="1541"/>
        <v>2500000</v>
      </c>
      <c r="M2948">
        <f t="shared" ca="1" si="1542"/>
        <v>500000</v>
      </c>
      <c r="N2948">
        <f t="shared" ca="1" si="1543"/>
        <v>2750000</v>
      </c>
      <c r="O2948">
        <f t="shared" ca="1" si="1544"/>
        <v>1500000</v>
      </c>
      <c r="P2948">
        <f t="shared" ca="1" si="1559"/>
        <v>3749996</v>
      </c>
      <c r="Q2948">
        <f ca="1">IF(P2948&gt;0,1,0)</f>
        <v>1</v>
      </c>
      <c r="R2948">
        <f t="shared" ca="1" si="1545"/>
        <v>10</v>
      </c>
      <c r="S2948">
        <f t="shared" ca="1" si="1546"/>
        <v>10</v>
      </c>
      <c r="T2948">
        <f t="shared" ca="1" si="1547"/>
        <v>2</v>
      </c>
      <c r="U2948">
        <f t="shared" ca="1" si="1548"/>
        <v>11</v>
      </c>
      <c r="V2948">
        <f t="shared" ca="1" si="1549"/>
        <v>6</v>
      </c>
      <c r="X2948">
        <f t="shared" si="1551"/>
        <v>2948</v>
      </c>
      <c r="Y2948">
        <f t="shared" si="1552"/>
        <v>2452</v>
      </c>
      <c r="Z2948">
        <f t="shared" si="1553"/>
        <v>2453</v>
      </c>
      <c r="AA2948">
        <f t="shared" si="1550"/>
        <v>2951</v>
      </c>
      <c r="AB2948">
        <f t="shared" si="1561"/>
        <v>500</v>
      </c>
      <c r="AM2948" t="str">
        <f t="shared" si="1562"/>
        <v>201903LP</v>
      </c>
      <c r="AN2948">
        <f t="shared" ca="1" si="1557"/>
        <v>10.000016</v>
      </c>
      <c r="AO2948">
        <f t="shared" ca="1" si="1558"/>
        <v>10</v>
      </c>
      <c r="AP2948">
        <f t="shared" ca="1" si="1535"/>
        <v>2</v>
      </c>
      <c r="AQ2948">
        <f t="shared" ca="1" si="1536"/>
        <v>11</v>
      </c>
      <c r="AR2948">
        <f t="shared" ca="1" si="1537"/>
        <v>6</v>
      </c>
      <c r="AS2948">
        <f ca="1">P2948/J2948</f>
        <v>0.16666651851849218</v>
      </c>
    </row>
    <row r="2949" spans="1:51" x14ac:dyDescent="0.4">
      <c r="A2949">
        <f t="shared" si="1560"/>
        <v>201903</v>
      </c>
      <c r="B2949" t="s">
        <v>1025</v>
      </c>
      <c r="C2949" t="s">
        <v>647</v>
      </c>
      <c r="D2949" t="str">
        <f t="shared" ca="1" si="1556"/>
        <v>I120</v>
      </c>
      <c r="E2949">
        <f t="shared" ca="1" si="1538"/>
        <v>15</v>
      </c>
      <c r="F2949">
        <f t="shared" ca="1" si="1539"/>
        <v>12</v>
      </c>
      <c r="G2949" t="str">
        <f t="shared" ca="1" si="1554"/>
        <v>S11</v>
      </c>
      <c r="H2949" t="str">
        <f t="shared" ca="1" si="1555"/>
        <v>S115</v>
      </c>
      <c r="I2949">
        <f ca="1">VLOOKUP(D2949,PRC!$A$2:$B$21,2,0)*E2949</f>
        <v>64500000</v>
      </c>
      <c r="J2949">
        <f t="shared" ca="1" si="1540"/>
        <v>54824996</v>
      </c>
      <c r="K2949">
        <f ca="1">VLOOKUP(D2949,PRC!$A$1:$C$21,3,0)*E2949</f>
        <v>29025000</v>
      </c>
      <c r="L2949">
        <f t="shared" ca="1" si="1541"/>
        <v>3870000</v>
      </c>
      <c r="M2949">
        <f t="shared" ca="1" si="1542"/>
        <v>1290000</v>
      </c>
      <c r="N2949">
        <f t="shared" ca="1" si="1543"/>
        <v>6450000</v>
      </c>
      <c r="O2949">
        <f t="shared" ca="1" si="1544"/>
        <v>5805000</v>
      </c>
      <c r="P2949">
        <f t="shared" ca="1" si="1559"/>
        <v>8384996</v>
      </c>
      <c r="Q2949">
        <f ca="1">IF(P2949&gt;0,1,0)</f>
        <v>1</v>
      </c>
      <c r="R2949">
        <f t="shared" ca="1" si="1545"/>
        <v>15</v>
      </c>
      <c r="S2949">
        <f t="shared" ca="1" si="1546"/>
        <v>6</v>
      </c>
      <c r="T2949">
        <f t="shared" ca="1" si="1547"/>
        <v>2</v>
      </c>
      <c r="U2949">
        <f t="shared" ca="1" si="1548"/>
        <v>10</v>
      </c>
      <c r="V2949">
        <f t="shared" ca="1" si="1549"/>
        <v>9</v>
      </c>
      <c r="X2949">
        <f t="shared" si="1551"/>
        <v>2949</v>
      </c>
      <c r="Y2949">
        <f t="shared" si="1552"/>
        <v>2452</v>
      </c>
      <c r="Z2949">
        <f t="shared" si="1553"/>
        <v>2453</v>
      </c>
      <c r="AA2949">
        <f t="shared" si="1550"/>
        <v>2951</v>
      </c>
      <c r="AB2949">
        <f t="shared" si="1561"/>
        <v>500</v>
      </c>
      <c r="AM2949" t="str">
        <f t="shared" si="1562"/>
        <v>201903LP</v>
      </c>
      <c r="AN2949">
        <f t="shared" ca="1" si="1557"/>
        <v>15.000006201550386</v>
      </c>
      <c r="AO2949">
        <f t="shared" ca="1" si="1558"/>
        <v>6</v>
      </c>
      <c r="AP2949">
        <f t="shared" ca="1" si="1535"/>
        <v>2</v>
      </c>
      <c r="AQ2949">
        <f t="shared" ca="1" si="1536"/>
        <v>10</v>
      </c>
      <c r="AR2949">
        <f t="shared" ca="1" si="1537"/>
        <v>9</v>
      </c>
      <c r="AS2949">
        <f ca="1">P2949/J2949</f>
        <v>0.15294111466966637</v>
      </c>
    </row>
    <row r="2950" spans="1:51" x14ac:dyDescent="0.4">
      <c r="A2950">
        <f t="shared" si="1560"/>
        <v>201903</v>
      </c>
      <c r="B2950" t="s">
        <v>1026</v>
      </c>
      <c r="C2950" t="s">
        <v>647</v>
      </c>
      <c r="D2950" t="str">
        <f t="shared" ca="1" si="1556"/>
        <v>I102</v>
      </c>
      <c r="E2950">
        <f t="shared" ca="1" si="1538"/>
        <v>11</v>
      </c>
      <c r="F2950">
        <f t="shared" ca="1" si="1539"/>
        <v>14</v>
      </c>
      <c r="G2950" t="str">
        <f t="shared" ca="1" si="1554"/>
        <v>S11</v>
      </c>
      <c r="H2950" t="str">
        <f t="shared" ca="1" si="1555"/>
        <v>S119</v>
      </c>
      <c r="I2950">
        <f ca="1">VLOOKUP(D2950,PRC!$A$2:$B$21,2,0)*E2950</f>
        <v>440000</v>
      </c>
      <c r="J2950">
        <f t="shared" ca="1" si="1540"/>
        <v>387196</v>
      </c>
      <c r="K2950">
        <f ca="1">VLOOKUP(D2950,PRC!$A$1:$C$21,3,0)*E2950</f>
        <v>206800</v>
      </c>
      <c r="L2950">
        <f t="shared" ca="1" si="1541"/>
        <v>22000</v>
      </c>
      <c r="M2950">
        <f t="shared" ca="1" si="1542"/>
        <v>4000</v>
      </c>
      <c r="N2950">
        <f t="shared" ca="1" si="1543"/>
        <v>79000</v>
      </c>
      <c r="O2950">
        <f t="shared" ca="1" si="1544"/>
        <v>26000</v>
      </c>
      <c r="P2950">
        <f t="shared" ca="1" si="1559"/>
        <v>49396</v>
      </c>
      <c r="Q2950">
        <f ca="1">IF(P2950&gt;0,1,0)</f>
        <v>1</v>
      </c>
      <c r="R2950">
        <f t="shared" ca="1" si="1545"/>
        <v>12</v>
      </c>
      <c r="S2950">
        <f t="shared" ca="1" si="1546"/>
        <v>5</v>
      </c>
      <c r="T2950">
        <f t="shared" ca="1" si="1547"/>
        <v>1</v>
      </c>
      <c r="U2950">
        <f t="shared" ca="1" si="1548"/>
        <v>18</v>
      </c>
      <c r="V2950">
        <f t="shared" ca="1" si="1549"/>
        <v>6</v>
      </c>
      <c r="X2950">
        <f t="shared" si="1551"/>
        <v>2950</v>
      </c>
      <c r="Y2950">
        <f t="shared" si="1552"/>
        <v>2452</v>
      </c>
      <c r="Z2950">
        <f t="shared" si="1553"/>
        <v>2453</v>
      </c>
      <c r="AA2950">
        <f t="shared" si="1550"/>
        <v>2951</v>
      </c>
      <c r="AB2950">
        <f t="shared" si="1561"/>
        <v>500</v>
      </c>
      <c r="AM2950" t="str">
        <f t="shared" si="1562"/>
        <v>201903LP</v>
      </c>
      <c r="AN2950">
        <f t="shared" ca="1" si="1557"/>
        <v>12.000909090909095</v>
      </c>
      <c r="AO2950">
        <f t="shared" ca="1" si="1558"/>
        <v>5</v>
      </c>
      <c r="AP2950">
        <f t="shared" ca="1" si="1535"/>
        <v>0.90909090909090906</v>
      </c>
      <c r="AQ2950">
        <f t="shared" ca="1" si="1536"/>
        <v>17.954545454545453</v>
      </c>
      <c r="AR2950">
        <f t="shared" ca="1" si="1537"/>
        <v>5.9090909090909092</v>
      </c>
      <c r="AS2950">
        <f ca="1">P2950/J2950</f>
        <v>0.12757363195900784</v>
      </c>
    </row>
    <row r="2951" spans="1:51" x14ac:dyDescent="0.4">
      <c r="A2951">
        <f t="shared" si="1560"/>
        <v>201903</v>
      </c>
      <c r="B2951" t="s">
        <v>1027</v>
      </c>
      <c r="C2951" t="s">
        <v>647</v>
      </c>
      <c r="D2951" t="str">
        <f t="shared" ca="1" si="1556"/>
        <v>I116</v>
      </c>
      <c r="E2951">
        <f t="shared" ca="1" si="1538"/>
        <v>9</v>
      </c>
      <c r="F2951">
        <f t="shared" ca="1" si="1539"/>
        <v>14</v>
      </c>
      <c r="G2951" t="str">
        <f t="shared" ca="1" si="1554"/>
        <v>S10</v>
      </c>
      <c r="H2951" t="str">
        <f t="shared" ca="1" si="1555"/>
        <v>S101</v>
      </c>
      <c r="I2951">
        <f ca="1">VLOOKUP(D2951,PRC!$A$2:$B$21,2,0)*E2951</f>
        <v>13140000</v>
      </c>
      <c r="J2951">
        <f t="shared" ca="1" si="1540"/>
        <v>11694596</v>
      </c>
      <c r="K2951">
        <f ca="1">VLOOKUP(D2951,PRC!$A$1:$C$21,3,0)*E2951</f>
        <v>7884000</v>
      </c>
      <c r="L2951">
        <f t="shared" ca="1" si="1541"/>
        <v>657000</v>
      </c>
      <c r="M2951">
        <f t="shared" ca="1" si="1542"/>
        <v>394000</v>
      </c>
      <c r="N2951">
        <f t="shared" ca="1" si="1543"/>
        <v>2234000</v>
      </c>
      <c r="O2951">
        <f t="shared" ca="1" si="1544"/>
        <v>920000</v>
      </c>
      <c r="P2951">
        <f t="shared" ca="1" si="1559"/>
        <v>-394404</v>
      </c>
      <c r="Q2951">
        <f ca="1">IF(P2951&gt;0,1,0)</f>
        <v>0</v>
      </c>
      <c r="R2951">
        <f t="shared" ca="1" si="1545"/>
        <v>11</v>
      </c>
      <c r="S2951">
        <f t="shared" ca="1" si="1546"/>
        <v>5</v>
      </c>
      <c r="T2951">
        <f t="shared" ca="1" si="1547"/>
        <v>3</v>
      </c>
      <c r="U2951">
        <f t="shared" ca="1" si="1548"/>
        <v>17</v>
      </c>
      <c r="V2951">
        <f t="shared" ca="1" si="1549"/>
        <v>7</v>
      </c>
      <c r="X2951">
        <f t="shared" si="1551"/>
        <v>2951</v>
      </c>
      <c r="Y2951">
        <f t="shared" si="1552"/>
        <v>2452</v>
      </c>
      <c r="Z2951">
        <f t="shared" si="1553"/>
        <v>2453</v>
      </c>
      <c r="AA2951">
        <f t="shared" si="1550"/>
        <v>2951</v>
      </c>
      <c r="AB2951">
        <f t="shared" si="1561"/>
        <v>500</v>
      </c>
      <c r="AM2951" t="str">
        <f t="shared" si="1562"/>
        <v>201903LP</v>
      </c>
      <c r="AN2951">
        <f t="shared" ca="1" si="1557"/>
        <v>11.000030441400298</v>
      </c>
      <c r="AO2951">
        <f t="shared" ca="1" si="1558"/>
        <v>5</v>
      </c>
      <c r="AP2951">
        <f t="shared" ca="1" si="1535"/>
        <v>2.9984779299847792</v>
      </c>
      <c r="AQ2951">
        <f t="shared" ca="1" si="1536"/>
        <v>17.00152207001522</v>
      </c>
      <c r="AR2951">
        <f t="shared" ca="1" si="1537"/>
        <v>7.0015220700152199</v>
      </c>
      <c r="AS2951">
        <f ca="1">P2951/J2951</f>
        <v>-3.3725320652376531E-2</v>
      </c>
    </row>
    <row r="2952" spans="1:51" x14ac:dyDescent="0.4">
      <c r="A2952" s="1">
        <f t="shared" si="1560"/>
        <v>201903</v>
      </c>
      <c r="B2952" s="1" t="s">
        <v>1029</v>
      </c>
      <c r="C2952" s="1" t="s">
        <v>1036</v>
      </c>
      <c r="D2952" s="1" t="str">
        <f ca="1">"I"&amp;RANDBETWEEN(101,120)</f>
        <v>I103</v>
      </c>
      <c r="E2952" s="3">
        <f t="shared" ca="1" si="1538"/>
        <v>233</v>
      </c>
      <c r="F2952" s="3">
        <f t="shared" ca="1" si="1539"/>
        <v>2</v>
      </c>
      <c r="G2952" s="1" t="str">
        <f ca="1">LEFT(H2952,3)</f>
        <v>S10</v>
      </c>
      <c r="H2952" s="1" t="str">
        <f ca="1">"S"&amp;RANDBETWEEN(101,120)</f>
        <v>S107</v>
      </c>
      <c r="I2952" s="1">
        <f ca="1">VLOOKUP(D2952,PRC!$A$2:$B$21,2,0)*E2952</f>
        <v>11650000</v>
      </c>
      <c r="J2952" s="1">
        <f t="shared" ca="1" si="1540"/>
        <v>11649996</v>
      </c>
      <c r="K2952" s="1">
        <f ca="1">VLOOKUP(D2952,PRC!$A$1:$C$21,3,0)*E2952</f>
        <v>6640500</v>
      </c>
      <c r="L2952" s="1">
        <f t="shared" ca="1" si="1541"/>
        <v>233000</v>
      </c>
      <c r="M2952" s="1">
        <f t="shared" ca="1" si="1542"/>
        <v>233000</v>
      </c>
      <c r="N2952" s="1">
        <f t="shared" ca="1" si="1543"/>
        <v>233000</v>
      </c>
      <c r="O2952" s="1">
        <f t="shared" ca="1" si="1544"/>
        <v>583000</v>
      </c>
      <c r="P2952" s="1">
        <f ca="1">J2952-SUM(K2952:O2952)</f>
        <v>3727496</v>
      </c>
      <c r="Q2952">
        <f ca="1">IF(P2952&gt;0,1,0)</f>
        <v>1</v>
      </c>
      <c r="R2952" s="3">
        <f t="shared" ca="1" si="1545"/>
        <v>0</v>
      </c>
      <c r="S2952" s="3">
        <f t="shared" ca="1" si="1546"/>
        <v>2</v>
      </c>
      <c r="T2952" s="3">
        <f t="shared" ca="1" si="1547"/>
        <v>2</v>
      </c>
      <c r="U2952" s="3">
        <f t="shared" ca="1" si="1548"/>
        <v>2</v>
      </c>
      <c r="V2952" s="3">
        <f t="shared" ca="1" si="1549"/>
        <v>5</v>
      </c>
      <c r="W2952" t="str">
        <f>C2952&amp;A2952&amp;"EBIT"</f>
        <v>RQ201903EBIT</v>
      </c>
      <c r="X2952">
        <f t="shared" si="1551"/>
        <v>2952</v>
      </c>
      <c r="Y2952">
        <f t="shared" si="1552"/>
        <v>2952</v>
      </c>
      <c r="Z2952">
        <f t="shared" si="1553"/>
        <v>2953</v>
      </c>
      <c r="AA2952">
        <f t="shared" si="1550"/>
        <v>2956</v>
      </c>
      <c r="AB2952">
        <f t="shared" si="1561"/>
        <v>5</v>
      </c>
      <c r="AC2952" s="4" t="s">
        <v>1106</v>
      </c>
      <c r="AD2952">
        <f>VLOOKUP(C2952&amp;A2952&amp;AC2952,PRF_POL!$A$2:$J$97,5,0)</f>
        <v>150</v>
      </c>
      <c r="AE2952">
        <f>$AE$2</f>
        <v>40</v>
      </c>
      <c r="AF2952">
        <f>VLOOKUP($C2952&amp;$A2952&amp;$AC2952,PRF_POL!$A$2:$J$97,6,0)</f>
        <v>0</v>
      </c>
      <c r="AG2952">
        <f>VLOOKUP($C2952&amp;$A2952&amp;$AC2952,PRF_POL!$A$2:$J$97,7,0)</f>
        <v>0</v>
      </c>
      <c r="AH2952">
        <f>VLOOKUP($C2952&amp;$A2952&amp;$AC2952,PRF_POL!$A$2:$J$97,8,0)</f>
        <v>0</v>
      </c>
      <c r="AI2952">
        <f>VLOOKUP($C2952&amp;$A2952&amp;$AC2952,PRF_POL!$A$2:$J$97,9,0)</f>
        <v>0</v>
      </c>
      <c r="AJ2952">
        <f>VLOOKUP($C2952&amp;$A2952&amp;$AC2952,PRF_POL!$A$2:$J$97,10,0)</f>
        <v>3</v>
      </c>
      <c r="AK2952">
        <f>SUM(AE2952:AJ2952)</f>
        <v>43</v>
      </c>
      <c r="AL2952" s="3">
        <f ca="1">SUM(INDIRECT("P"&amp;Y2952):INDIRECT("P"&amp;AA2952))</f>
        <v>38857080</v>
      </c>
      <c r="AM2952" t="str">
        <f t="shared" si="1562"/>
        <v>201903RQ</v>
      </c>
      <c r="AN2952">
        <f t="shared" ca="1" si="1557"/>
        <v>3.4334763943100199E-5</v>
      </c>
      <c r="AO2952">
        <f t="shared" ca="1" si="1558"/>
        <v>2</v>
      </c>
      <c r="AP2952">
        <f t="shared" ref="AP2952:AP3015" ca="1" si="1563">M2952/$I2952*100</f>
        <v>2</v>
      </c>
      <c r="AQ2952">
        <f t="shared" ref="AQ2952:AQ3015" ca="1" si="1564">N2952/$I2952*100</f>
        <v>2</v>
      </c>
      <c r="AR2952">
        <f t="shared" ref="AR2952:AR3015" ca="1" si="1565">O2952/$I2952*100</f>
        <v>5.0042918454935625</v>
      </c>
      <c r="AS2952">
        <f ca="1">P2952/J2952</f>
        <v>0.31995684805385338</v>
      </c>
      <c r="AT2952">
        <f ca="1">MIN(INDIRECT("E"&amp;$Y2952):INDIRECT("E"&amp;$AA2952))</f>
        <v>194</v>
      </c>
      <c r="AU2952">
        <f ca="1">MIN(INDIRECT("AN"&amp;$Y2952):INDIRECT("AN"&amp;$AA2952))</f>
        <v>3.4334763943100199E-5</v>
      </c>
      <c r="AV2952">
        <f ca="1">MIN(INDIRECT("AO"&amp;$Y2952):INDIRECT("AO"&amp;$AA2952))</f>
        <v>1</v>
      </c>
      <c r="AW2952">
        <f ca="1">MIN(INDIRECT("AP"&amp;$Y2952):INDIRECT("AP"&amp;$AA2952))</f>
        <v>0</v>
      </c>
      <c r="AX2952">
        <f ca="1">MIN(INDIRECT("AQ"&amp;$Y2952):INDIRECT("AQ"&amp;$AA2952))</f>
        <v>0</v>
      </c>
      <c r="AY2952">
        <f ca="1">MIN(INDIRECT("AR"&amp;$Y2952):INDIRECT("AR"&amp;$AA2952))</f>
        <v>3</v>
      </c>
    </row>
    <row r="2953" spans="1:51" x14ac:dyDescent="0.4">
      <c r="A2953">
        <f t="shared" si="1560"/>
        <v>201903</v>
      </c>
      <c r="B2953" t="s">
        <v>1031</v>
      </c>
      <c r="C2953" t="s">
        <v>1036</v>
      </c>
      <c r="D2953" t="str">
        <f ca="1">"I"&amp;RANDBETWEEN(101,120)</f>
        <v>I111</v>
      </c>
      <c r="E2953">
        <f t="shared" ca="1" si="1538"/>
        <v>194</v>
      </c>
      <c r="F2953">
        <f t="shared" ca="1" si="1539"/>
        <v>0</v>
      </c>
      <c r="G2953" t="str">
        <f t="shared" ref="G2953:G2956" ca="1" si="1566">LEFT(H2953,3)</f>
        <v>S10</v>
      </c>
      <c r="H2953" t="str">
        <f t="shared" ref="H2953:H3001" ca="1" si="1567">"S"&amp;RANDBETWEEN(101,120)</f>
        <v>S104</v>
      </c>
      <c r="I2953">
        <f ca="1">VLOOKUP(D2953,PRC!$A$2:$B$21,2,0)*E2953</f>
        <v>29100000</v>
      </c>
      <c r="J2953">
        <f t="shared" ca="1" si="1540"/>
        <v>28517996</v>
      </c>
      <c r="K2953">
        <f ca="1">VLOOKUP(D2953,PRC!$A$1:$C$21,3,0)*E2953</f>
        <v>15423000</v>
      </c>
      <c r="L2953">
        <f t="shared" ca="1" si="1541"/>
        <v>582000</v>
      </c>
      <c r="M2953">
        <f t="shared" ca="1" si="1542"/>
        <v>0</v>
      </c>
      <c r="N2953">
        <f t="shared" ca="1" si="1543"/>
        <v>0</v>
      </c>
      <c r="O2953">
        <f t="shared" ca="1" si="1544"/>
        <v>873000</v>
      </c>
      <c r="P2953">
        <f t="shared" ref="P2953:P2956" ca="1" si="1568">J2953-SUM(K2953:O2953)</f>
        <v>11639996</v>
      </c>
      <c r="Q2953">
        <f ca="1">IF(P2953&gt;0,1,0)</f>
        <v>1</v>
      </c>
      <c r="R2953">
        <f t="shared" ca="1" si="1545"/>
        <v>2</v>
      </c>
      <c r="S2953">
        <f t="shared" ca="1" si="1546"/>
        <v>2</v>
      </c>
      <c r="T2953">
        <f t="shared" ca="1" si="1547"/>
        <v>0</v>
      </c>
      <c r="U2953">
        <f t="shared" ca="1" si="1548"/>
        <v>0</v>
      </c>
      <c r="V2953">
        <f t="shared" ca="1" si="1549"/>
        <v>3</v>
      </c>
      <c r="W2953" t="str">
        <f>C2953&amp;A2953&amp;"SALES"</f>
        <v>RQ201903SALES</v>
      </c>
      <c r="X2953">
        <f t="shared" si="1551"/>
        <v>2953</v>
      </c>
      <c r="Y2953">
        <f t="shared" si="1552"/>
        <v>2952</v>
      </c>
      <c r="Z2953">
        <f t="shared" si="1553"/>
        <v>2953</v>
      </c>
      <c r="AA2953">
        <f t="shared" si="1550"/>
        <v>2956</v>
      </c>
      <c r="AB2953">
        <f t="shared" si="1561"/>
        <v>5</v>
      </c>
      <c r="AC2953" s="4" t="s">
        <v>1107</v>
      </c>
      <c r="AD2953">
        <f>VLOOKUP(C2953&amp;A2953&amp;AC2953,PRF_POL!$A$2:$J$97,5,0)</f>
        <v>250</v>
      </c>
      <c r="AE2953">
        <f>$AE$3</f>
        <v>60</v>
      </c>
      <c r="AF2953">
        <f>VLOOKUP($C2953&amp;$A2953&amp;$AC2953,PRF_POL!$A$2:$J$97,6,0)</f>
        <v>2</v>
      </c>
      <c r="AG2953">
        <f>VLOOKUP($C2953&amp;$A2953&amp;$AC2953,PRF_POL!$A$2:$J$97,7,0)</f>
        <v>2</v>
      </c>
      <c r="AH2953">
        <f>VLOOKUP($C2953&amp;$A2953&amp;$AC2953,PRF_POL!$A$2:$J$97,8,0)</f>
        <v>2</v>
      </c>
      <c r="AI2953">
        <f>VLOOKUP($C2953&amp;$A2953&amp;$AC2953,PRF_POL!$A$2:$J$97,9,0)</f>
        <v>2</v>
      </c>
      <c r="AJ2953">
        <f>VLOOKUP($C2953&amp;$A2953&amp;$AC2953,PRF_POL!$A$2:$J$97,10,0)</f>
        <v>5</v>
      </c>
      <c r="AK2953">
        <f>SUM(AE2953:AJ2953)</f>
        <v>73</v>
      </c>
      <c r="AL2953" s="3">
        <f ca="1">SUM(INDIRECT("J"&amp;Y2952):INDIRECT("J"&amp;AA2952))</f>
        <v>103378280</v>
      </c>
      <c r="AM2953" t="str">
        <f t="shared" si="1562"/>
        <v>201903RQ</v>
      </c>
      <c r="AN2953">
        <f t="shared" ca="1" si="1557"/>
        <v>2.0000137457044653</v>
      </c>
      <c r="AO2953">
        <f t="shared" ca="1" si="1558"/>
        <v>2</v>
      </c>
      <c r="AP2953">
        <f t="shared" ca="1" si="1563"/>
        <v>0</v>
      </c>
      <c r="AQ2953">
        <f t="shared" ca="1" si="1564"/>
        <v>0</v>
      </c>
      <c r="AR2953">
        <f t="shared" ca="1" si="1565"/>
        <v>3</v>
      </c>
      <c r="AS2953">
        <f ca="1">P2953/J2953</f>
        <v>0.40816318229373483</v>
      </c>
      <c r="AT2953">
        <f ca="1">MAX(INDIRECT("E"&amp;$Y2952):INDIRECT("E"&amp;$AA2952))</f>
        <v>233</v>
      </c>
      <c r="AU2953">
        <f ca="1">MAX(INDIRECT("AN"&amp;$Y2952):INDIRECT("AN"&amp;$AA2952))</f>
        <v>2.0000660066006648</v>
      </c>
      <c r="AV2953">
        <f ca="1">MAX(INDIRECT("AO"&amp;$Y2952):INDIRECT("AO"&amp;$AA2952))</f>
        <v>2</v>
      </c>
      <c r="AW2953">
        <f ca="1">MAX(INDIRECT("AP"&amp;$Y2952):INDIRECT("AP"&amp;$AA2952))</f>
        <v>2</v>
      </c>
      <c r="AX2953">
        <f ca="1">MAX(INDIRECT("AQ"&amp;$Y2952):INDIRECT("AQ"&amp;$AA2952))</f>
        <v>2</v>
      </c>
      <c r="AY2953">
        <f ca="1">MAX(INDIRECT("AR"&amp;$Y2952):INDIRECT("AR"&amp;$AA2952))</f>
        <v>5.0042918454935625</v>
      </c>
    </row>
    <row r="2954" spans="1:51" x14ac:dyDescent="0.4">
      <c r="A2954">
        <f t="shared" si="1560"/>
        <v>201903</v>
      </c>
      <c r="B2954" t="s">
        <v>1032</v>
      </c>
      <c r="C2954" t="s">
        <v>1036</v>
      </c>
      <c r="D2954" t="str">
        <f t="shared" ref="D2954:D2956" ca="1" si="1569">"I"&amp;RANDBETWEEN(101,120)</f>
        <v>I111</v>
      </c>
      <c r="E2954">
        <f t="shared" ca="1" si="1538"/>
        <v>233</v>
      </c>
      <c r="F2954">
        <f t="shared" ca="1" si="1539"/>
        <v>0</v>
      </c>
      <c r="G2954" t="str">
        <f t="shared" ca="1" si="1566"/>
        <v>S10</v>
      </c>
      <c r="H2954" t="str">
        <f t="shared" ca="1" si="1567"/>
        <v>S105</v>
      </c>
      <c r="I2954">
        <f ca="1">VLOOKUP(D2954,PRC!$A$2:$B$21,2,0)*E2954</f>
        <v>34950000</v>
      </c>
      <c r="J2954">
        <f t="shared" ca="1" si="1540"/>
        <v>34600496</v>
      </c>
      <c r="K2954">
        <f ca="1">VLOOKUP(D2954,PRC!$A$1:$C$21,3,0)*E2954</f>
        <v>18523500</v>
      </c>
      <c r="L2954">
        <f t="shared" ca="1" si="1541"/>
        <v>699000</v>
      </c>
      <c r="M2954">
        <f t="shared" ca="1" si="1542"/>
        <v>699000</v>
      </c>
      <c r="N2954">
        <f t="shared" ca="1" si="1543"/>
        <v>0</v>
      </c>
      <c r="O2954">
        <f t="shared" ca="1" si="1544"/>
        <v>1049000</v>
      </c>
      <c r="P2954">
        <f t="shared" ca="1" si="1568"/>
        <v>13629996</v>
      </c>
      <c r="Q2954">
        <f ca="1">IF(P2954&gt;0,1,0)</f>
        <v>1</v>
      </c>
      <c r="R2954">
        <f t="shared" ca="1" si="1545"/>
        <v>1</v>
      </c>
      <c r="S2954">
        <f t="shared" ca="1" si="1546"/>
        <v>2</v>
      </c>
      <c r="T2954">
        <f t="shared" ca="1" si="1547"/>
        <v>2</v>
      </c>
      <c r="U2954">
        <f t="shared" ca="1" si="1548"/>
        <v>0</v>
      </c>
      <c r="V2954">
        <f t="shared" ca="1" si="1549"/>
        <v>3</v>
      </c>
      <c r="X2954">
        <f t="shared" si="1551"/>
        <v>2954</v>
      </c>
      <c r="Y2954">
        <f t="shared" si="1552"/>
        <v>2952</v>
      </c>
      <c r="Z2954">
        <f t="shared" si="1553"/>
        <v>2953</v>
      </c>
      <c r="AA2954">
        <f t="shared" si="1550"/>
        <v>2956</v>
      </c>
      <c r="AB2954">
        <f t="shared" si="1561"/>
        <v>5</v>
      </c>
      <c r="AK2954" s="3">
        <f ca="1">SUM(INDIRECT("Q"&amp;Y2952):INDIRECT("Q"&amp;AA2952))</f>
        <v>5</v>
      </c>
      <c r="AL2954">
        <f ca="1">AL2952/AL2953</f>
        <v>0.37587276553643573</v>
      </c>
      <c r="AM2954" t="str">
        <f t="shared" si="1562"/>
        <v>201903RQ</v>
      </c>
      <c r="AN2954">
        <f t="shared" ca="1" si="1557"/>
        <v>1.0000114449213116</v>
      </c>
      <c r="AO2954">
        <f t="shared" ca="1" si="1558"/>
        <v>2</v>
      </c>
      <c r="AP2954">
        <f t="shared" ca="1" si="1563"/>
        <v>2</v>
      </c>
      <c r="AQ2954">
        <f t="shared" ca="1" si="1564"/>
        <v>0</v>
      </c>
      <c r="AR2954">
        <f t="shared" ca="1" si="1565"/>
        <v>3.0014306151645207</v>
      </c>
      <c r="AS2954">
        <f ca="1">P2954/J2954</f>
        <v>0.39392487321569031</v>
      </c>
      <c r="AT2954" t="str">
        <f ca="1">IF(ABS(AT2952-AD2952)&lt;AD2952+(AD2953-AD2952)*5%,"ok","chk")</f>
        <v>ok</v>
      </c>
      <c r="AU2954" t="str">
        <f ca="1">IF(ABS(AU2952-AF2952)&lt;AF2952+(AF2953-AF2952)*5%,"ok","chk")</f>
        <v>ok</v>
      </c>
      <c r="AV2954" t="str">
        <f t="shared" ref="AV2954" ca="1" si="1570">IF(ABS(AV2952-AG2952)&lt;AG2952+(AG2953-AG2952)*5%,"ok","chk")</f>
        <v>chk</v>
      </c>
      <c r="AW2954" t="str">
        <f t="shared" ref="AW2954" ca="1" si="1571">IF(ABS(AW2952-AH2952)&lt;AH2952+(AH2953-AH2952)*5%,"ok","chk")</f>
        <v>ok</v>
      </c>
      <c r="AX2954" t="str">
        <f t="shared" ref="AX2954" ca="1" si="1572">IF(ABS(AX2952-AI2952)&lt;AI2952+(AI2953-AI2952)*5%,"ok","chk")</f>
        <v>ok</v>
      </c>
      <c r="AY2954" t="str">
        <f t="shared" ref="AY2954" ca="1" si="1573">IF(ABS(AY2952-AJ2952)&lt;AJ2952+(AJ2953-AJ2952)*5%,"ok","chk")</f>
        <v>ok</v>
      </c>
    </row>
    <row r="2955" spans="1:51" x14ac:dyDescent="0.4">
      <c r="A2955">
        <f t="shared" si="1560"/>
        <v>201903</v>
      </c>
      <c r="B2955" t="s">
        <v>1033</v>
      </c>
      <c r="C2955" t="s">
        <v>1036</v>
      </c>
      <c r="D2955" t="str">
        <f t="shared" ca="1" si="1569"/>
        <v>I101</v>
      </c>
      <c r="E2955">
        <f t="shared" ca="1" si="1538"/>
        <v>202</v>
      </c>
      <c r="F2955">
        <f t="shared" ca="1" si="1539"/>
        <v>2</v>
      </c>
      <c r="G2955" t="str">
        <f t="shared" ca="1" si="1566"/>
        <v>S11</v>
      </c>
      <c r="H2955" t="str">
        <f t="shared" ca="1" si="1567"/>
        <v>S114</v>
      </c>
      <c r="I2955">
        <f ca="1">VLOOKUP(D2955,PRC!$A$2:$B$21,2,0)*E2955</f>
        <v>6060000</v>
      </c>
      <c r="J2955">
        <f t="shared" ca="1" si="1540"/>
        <v>5938796</v>
      </c>
      <c r="K2955">
        <f ca="1">VLOOKUP(D2955,PRC!$A$1:$C$21,3,0)*E2955</f>
        <v>3151200</v>
      </c>
      <c r="L2955">
        <f t="shared" ca="1" si="1541"/>
        <v>61000</v>
      </c>
      <c r="M2955">
        <f t="shared" ca="1" si="1542"/>
        <v>121000</v>
      </c>
      <c r="N2955">
        <f t="shared" ca="1" si="1543"/>
        <v>61000</v>
      </c>
      <c r="O2955">
        <f t="shared" ca="1" si="1544"/>
        <v>242000</v>
      </c>
      <c r="P2955">
        <f t="shared" ca="1" si="1568"/>
        <v>2302596</v>
      </c>
      <c r="Q2955">
        <f ca="1">IF(P2955&gt;0,1,0)</f>
        <v>1</v>
      </c>
      <c r="R2955">
        <f t="shared" ca="1" si="1545"/>
        <v>2</v>
      </c>
      <c r="S2955">
        <f t="shared" ca="1" si="1546"/>
        <v>1</v>
      </c>
      <c r="T2955">
        <f t="shared" ca="1" si="1547"/>
        <v>2</v>
      </c>
      <c r="U2955">
        <f t="shared" ca="1" si="1548"/>
        <v>1</v>
      </c>
      <c r="V2955">
        <f t="shared" ca="1" si="1549"/>
        <v>4</v>
      </c>
      <c r="X2955">
        <f t="shared" si="1551"/>
        <v>2955</v>
      </c>
      <c r="Y2955">
        <f t="shared" si="1552"/>
        <v>2952</v>
      </c>
      <c r="Z2955">
        <f t="shared" si="1553"/>
        <v>2953</v>
      </c>
      <c r="AA2955">
        <f t="shared" si="1550"/>
        <v>2956</v>
      </c>
      <c r="AB2955">
        <f t="shared" si="1561"/>
        <v>5</v>
      </c>
      <c r="AK2955" s="2">
        <f ca="1">AK2954/AB2952</f>
        <v>1</v>
      </c>
      <c r="AM2955" t="str">
        <f t="shared" si="1562"/>
        <v>201903RQ</v>
      </c>
      <c r="AN2955">
        <f t="shared" ca="1" si="1557"/>
        <v>2.0000660066006648</v>
      </c>
      <c r="AO2955">
        <f t="shared" ca="1" si="1558"/>
        <v>1.0066006600660065</v>
      </c>
      <c r="AP2955">
        <f t="shared" ca="1" si="1563"/>
        <v>1.9966996699669968</v>
      </c>
      <c r="AQ2955">
        <f t="shared" ca="1" si="1564"/>
        <v>1.0066006600660065</v>
      </c>
      <c r="AR2955">
        <f t="shared" ca="1" si="1565"/>
        <v>3.9933993399339935</v>
      </c>
      <c r="AS2955">
        <f ca="1">P2955/J2955</f>
        <v>0.38772101281135096</v>
      </c>
      <c r="AT2955" t="str">
        <f ca="1">IF(ABS(AD2953-AT2953)&lt;AT2953+(AD2953-AD2952)*5%,"ok","chk")</f>
        <v>ok</v>
      </c>
      <c r="AU2955" t="str">
        <f ca="1">IF(ABS(AF2953-AU2953)&lt;AU2953+(AF2953-AF2952)*5%,"ok","chk")</f>
        <v>ok</v>
      </c>
      <c r="AV2955" t="str">
        <f t="shared" ref="AV2955" ca="1" si="1574">IF(ABS(AG2953-AV2953)&lt;AV2953+(AG2953-AG2952)*5%,"ok","chk")</f>
        <v>ok</v>
      </c>
      <c r="AW2955" t="str">
        <f t="shared" ref="AW2955" ca="1" si="1575">IF(ABS(AH2953-AW2953)&lt;AW2953+(AH2953-AH2952)*5%,"ok","chk")</f>
        <v>ok</v>
      </c>
      <c r="AX2955" t="str">
        <f t="shared" ref="AX2955" ca="1" si="1576">IF(ABS(AI2953-AX2953)&lt;AX2953+(AI2953-AI2952)*5%,"ok","chk")</f>
        <v>ok</v>
      </c>
      <c r="AY2955" t="str">
        <f t="shared" ref="AY2955" ca="1" si="1577">IF(ABS(AJ2953-AY2953)&lt;AY2953+(AJ2953-AJ2952)*5%,"ok","chk")</f>
        <v>ok</v>
      </c>
    </row>
    <row r="2956" spans="1:51" x14ac:dyDescent="0.4">
      <c r="A2956">
        <f t="shared" si="1560"/>
        <v>201903</v>
      </c>
      <c r="B2956" t="s">
        <v>1034</v>
      </c>
      <c r="C2956" t="s">
        <v>1036</v>
      </c>
      <c r="D2956" t="str">
        <f t="shared" ca="1" si="1569"/>
        <v>I105</v>
      </c>
      <c r="E2956">
        <f t="shared" ca="1" si="1538"/>
        <v>229</v>
      </c>
      <c r="F2956">
        <f t="shared" ca="1" si="1539"/>
        <v>0</v>
      </c>
      <c r="G2956" t="str">
        <f t="shared" ca="1" si="1566"/>
        <v>S11</v>
      </c>
      <c r="H2956" t="str">
        <f t="shared" ca="1" si="1567"/>
        <v>S110</v>
      </c>
      <c r="I2956">
        <f ca="1">VLOOKUP(D2956,PRC!$A$2:$B$21,2,0)*E2956</f>
        <v>22900000</v>
      </c>
      <c r="J2956">
        <f t="shared" ca="1" si="1540"/>
        <v>22670996</v>
      </c>
      <c r="K2956">
        <f ca="1">VLOOKUP(D2956,PRC!$A$1:$C$21,3,0)*E2956</f>
        <v>13511000</v>
      </c>
      <c r="L2956">
        <f t="shared" ca="1" si="1541"/>
        <v>229000</v>
      </c>
      <c r="M2956">
        <f t="shared" ca="1" si="1542"/>
        <v>0</v>
      </c>
      <c r="N2956">
        <f t="shared" ca="1" si="1543"/>
        <v>229000</v>
      </c>
      <c r="O2956">
        <f t="shared" ca="1" si="1544"/>
        <v>1145000</v>
      </c>
      <c r="P2956">
        <f t="shared" ca="1" si="1568"/>
        <v>7556996</v>
      </c>
      <c r="Q2956">
        <f ca="1">IF(P2956&gt;0,1,0)</f>
        <v>1</v>
      </c>
      <c r="R2956">
        <f t="shared" ca="1" si="1545"/>
        <v>1</v>
      </c>
      <c r="S2956">
        <f t="shared" ca="1" si="1546"/>
        <v>1</v>
      </c>
      <c r="T2956">
        <f t="shared" ca="1" si="1547"/>
        <v>0</v>
      </c>
      <c r="U2956">
        <f t="shared" ca="1" si="1548"/>
        <v>1</v>
      </c>
      <c r="V2956">
        <f t="shared" ca="1" si="1549"/>
        <v>5</v>
      </c>
      <c r="X2956">
        <f t="shared" si="1551"/>
        <v>2956</v>
      </c>
      <c r="Y2956">
        <f t="shared" si="1552"/>
        <v>2952</v>
      </c>
      <c r="Z2956">
        <f t="shared" si="1553"/>
        <v>2953</v>
      </c>
      <c r="AA2956">
        <f t="shared" si="1550"/>
        <v>2956</v>
      </c>
      <c r="AB2956">
        <f t="shared" si="1561"/>
        <v>5</v>
      </c>
      <c r="AM2956" t="str">
        <f t="shared" si="1562"/>
        <v>201903RQ</v>
      </c>
      <c r="AN2956">
        <f t="shared" ca="1" si="1557"/>
        <v>1.0000174672489037</v>
      </c>
      <c r="AO2956">
        <f t="shared" ca="1" si="1558"/>
        <v>1</v>
      </c>
      <c r="AP2956">
        <f t="shared" ca="1" si="1563"/>
        <v>0</v>
      </c>
      <c r="AQ2956">
        <f t="shared" ca="1" si="1564"/>
        <v>1</v>
      </c>
      <c r="AR2956">
        <f t="shared" ca="1" si="1565"/>
        <v>5</v>
      </c>
      <c r="AS2956">
        <f ca="1">P2956/J2956</f>
        <v>0.3333332157087408</v>
      </c>
    </row>
    <row r="2957" spans="1:51" x14ac:dyDescent="0.4">
      <c r="A2957" s="1">
        <f t="shared" si="1560"/>
        <v>201903</v>
      </c>
      <c r="B2957" s="1" t="s">
        <v>1038</v>
      </c>
      <c r="C2957" s="1" t="s">
        <v>1042</v>
      </c>
      <c r="D2957" s="1" t="str">
        <f ca="1">"I"&amp;RANDBETWEEN(101,120)</f>
        <v>I116</v>
      </c>
      <c r="E2957" s="3">
        <f t="shared" ca="1" si="1538"/>
        <v>20</v>
      </c>
      <c r="F2957" s="3">
        <f t="shared" ca="1" si="1539"/>
        <v>17</v>
      </c>
      <c r="G2957" s="1" t="str">
        <f ca="1">LEFT(H2957,3)</f>
        <v>S11</v>
      </c>
      <c r="H2957" s="1" t="str">
        <f ca="1">"S"&amp;RANDBETWEEN(101,120)</f>
        <v>S119</v>
      </c>
      <c r="I2957" s="1">
        <f ca="1">VLOOKUP(D2957,PRC!$A$2:$B$21,2,0)*E2957</f>
        <v>29200000</v>
      </c>
      <c r="J2957" s="1">
        <f t="shared" ca="1" si="1540"/>
        <v>25987996</v>
      </c>
      <c r="K2957" s="1">
        <f ca="1">VLOOKUP(D2957,PRC!$A$1:$C$21,3,0)*E2957</f>
        <v>17520000</v>
      </c>
      <c r="L2957" s="1">
        <f t="shared" ca="1" si="1541"/>
        <v>584000</v>
      </c>
      <c r="M2957" s="1">
        <f t="shared" ca="1" si="1542"/>
        <v>876000</v>
      </c>
      <c r="N2957" s="1">
        <f t="shared" ca="1" si="1543"/>
        <v>1460000</v>
      </c>
      <c r="O2957" s="1">
        <f t="shared" ca="1" si="1544"/>
        <v>3504000</v>
      </c>
      <c r="P2957" s="1">
        <f ca="1">J2957-SUM(K2957:O2957)</f>
        <v>2043996</v>
      </c>
      <c r="Q2957">
        <f ca="1">IF(P2957&gt;0,1,0)</f>
        <v>1</v>
      </c>
      <c r="R2957" s="3">
        <f t="shared" ca="1" si="1545"/>
        <v>11</v>
      </c>
      <c r="S2957" s="3">
        <f t="shared" ca="1" si="1546"/>
        <v>2</v>
      </c>
      <c r="T2957" s="3">
        <f t="shared" ca="1" si="1547"/>
        <v>3</v>
      </c>
      <c r="U2957" s="3">
        <f t="shared" ca="1" si="1548"/>
        <v>5</v>
      </c>
      <c r="V2957" s="3">
        <f t="shared" ca="1" si="1549"/>
        <v>12</v>
      </c>
      <c r="W2957" t="str">
        <f>C2957&amp;A2957&amp;"EBIT"</f>
        <v>AT201903EBIT</v>
      </c>
      <c r="X2957">
        <f t="shared" si="1551"/>
        <v>2957</v>
      </c>
      <c r="Y2957">
        <f t="shared" si="1552"/>
        <v>2957</v>
      </c>
      <c r="Z2957">
        <f t="shared" si="1553"/>
        <v>2958</v>
      </c>
      <c r="AA2957">
        <f t="shared" si="1550"/>
        <v>2976</v>
      </c>
      <c r="AB2957">
        <f t="shared" si="1561"/>
        <v>20</v>
      </c>
      <c r="AC2957" s="4" t="s">
        <v>1106</v>
      </c>
      <c r="AD2957">
        <f>VLOOKUP(C2957&amp;A2957&amp;AC2957,PRF_POL!$A$2:$J$97,5,0)</f>
        <v>18</v>
      </c>
      <c r="AE2957">
        <f>$AE$2</f>
        <v>40</v>
      </c>
      <c r="AF2957">
        <f>VLOOKUP($C2957&amp;$A2957&amp;$AC2957,PRF_POL!$A$2:$J$97,6,0)</f>
        <v>10</v>
      </c>
      <c r="AG2957">
        <f>VLOOKUP($C2957&amp;$A2957&amp;$AC2957,PRF_POL!$A$2:$J$97,7,0)</f>
        <v>1</v>
      </c>
      <c r="AH2957">
        <f>VLOOKUP($C2957&amp;$A2957&amp;$AC2957,PRF_POL!$A$2:$J$97,8,0)</f>
        <v>1</v>
      </c>
      <c r="AI2957">
        <f>VLOOKUP($C2957&amp;$A2957&amp;$AC2957,PRF_POL!$A$2:$J$97,9,0)</f>
        <v>1</v>
      </c>
      <c r="AJ2957">
        <f>VLOOKUP($C2957&amp;$A2957&amp;$AC2957,PRF_POL!$A$2:$J$97,10,0)</f>
        <v>10</v>
      </c>
      <c r="AK2957">
        <f>SUM(AE2957:AJ2957)</f>
        <v>63</v>
      </c>
      <c r="AL2957" s="3">
        <f ca="1">SUM(INDIRECT("P"&amp;Y2957):INDIRECT("P"&amp;AA2957))</f>
        <v>53421520</v>
      </c>
      <c r="AM2957" t="str">
        <f t="shared" si="1562"/>
        <v>201903AT</v>
      </c>
      <c r="AN2957">
        <f t="shared" ca="1" si="1557"/>
        <v>11.00001369863014</v>
      </c>
      <c r="AO2957">
        <f t="shared" ca="1" si="1558"/>
        <v>2</v>
      </c>
      <c r="AP2957">
        <f t="shared" ca="1" si="1563"/>
        <v>3</v>
      </c>
      <c r="AQ2957">
        <f t="shared" ca="1" si="1564"/>
        <v>5</v>
      </c>
      <c r="AR2957">
        <f t="shared" ca="1" si="1565"/>
        <v>12</v>
      </c>
      <c r="AS2957">
        <f ca="1">P2957/J2957</f>
        <v>7.8651543581890651E-2</v>
      </c>
      <c r="AT2957">
        <f ca="1">MIN(INDIRECT("E"&amp;$Y2957):INDIRECT("E"&amp;$AA2957))</f>
        <v>18</v>
      </c>
      <c r="AU2957">
        <f ca="1">MIN(INDIRECT("AN"&amp;$Y2957):INDIRECT("AN"&amp;$AA2957))</f>
        <v>10.000500000000001</v>
      </c>
      <c r="AV2957">
        <f ca="1">MIN(INDIRECT("AO"&amp;$Y2957):INDIRECT("AO"&amp;$AA2957))</f>
        <v>0.967741935483871</v>
      </c>
      <c r="AW2957">
        <f ca="1">MIN(INDIRECT("AP"&amp;$Y2957):INDIRECT("AP"&amp;$AA2957))</f>
        <v>0.9935897435897435</v>
      </c>
      <c r="AX2957">
        <f ca="1">MIN(INDIRECT("AQ"&amp;$Y2957):INDIRECT("AQ"&amp;$AA2957))</f>
        <v>0.967741935483871</v>
      </c>
      <c r="AY2957">
        <f ca="1">MIN(INDIRECT("AR"&amp;$Y2957):INDIRECT("AR"&amp;$AA2957))</f>
        <v>10</v>
      </c>
    </row>
    <row r="2958" spans="1:51" x14ac:dyDescent="0.4">
      <c r="A2958">
        <f t="shared" si="1560"/>
        <v>201903</v>
      </c>
      <c r="B2958" t="s">
        <v>1040</v>
      </c>
      <c r="C2958" t="s">
        <v>1042</v>
      </c>
      <c r="D2958" t="str">
        <f ca="1">"I"&amp;RANDBETWEEN(101,120)</f>
        <v>I108</v>
      </c>
      <c r="E2958">
        <f t="shared" ca="1" si="1538"/>
        <v>39</v>
      </c>
      <c r="F2958">
        <f t="shared" ca="1" si="1539"/>
        <v>10</v>
      </c>
      <c r="G2958" t="str">
        <f t="shared" ref="G2958:G2976" ca="1" si="1578">LEFT(H2958,3)</f>
        <v>S10</v>
      </c>
      <c r="H2958" t="str">
        <f t="shared" ca="1" si="1567"/>
        <v>S107</v>
      </c>
      <c r="I2958">
        <f ca="1">VLOOKUP(D2958,PRC!$A$2:$B$21,2,0)*E2958</f>
        <v>1560000</v>
      </c>
      <c r="J2958">
        <f t="shared" ca="1" si="1540"/>
        <v>1388396</v>
      </c>
      <c r="K2958">
        <f ca="1">VLOOKUP(D2958,PRC!$A$1:$C$21,3,0)*E2958</f>
        <v>717600</v>
      </c>
      <c r="L2958">
        <f t="shared" ca="1" si="1541"/>
        <v>47000</v>
      </c>
      <c r="M2958">
        <f t="shared" ca="1" si="1542"/>
        <v>47000</v>
      </c>
      <c r="N2958">
        <f t="shared" ca="1" si="1543"/>
        <v>31000</v>
      </c>
      <c r="O2958">
        <f t="shared" ca="1" si="1544"/>
        <v>187000</v>
      </c>
      <c r="P2958">
        <f t="shared" ref="P2958:P2976" ca="1" si="1579">J2958-SUM(K2958:O2958)</f>
        <v>358796</v>
      </c>
      <c r="Q2958">
        <f ca="1">IF(P2958&gt;0,1,0)</f>
        <v>1</v>
      </c>
      <c r="R2958">
        <f t="shared" ca="1" si="1545"/>
        <v>11</v>
      </c>
      <c r="S2958">
        <f t="shared" ca="1" si="1546"/>
        <v>3</v>
      </c>
      <c r="T2958">
        <f t="shared" ca="1" si="1547"/>
        <v>3</v>
      </c>
      <c r="U2958">
        <f t="shared" ca="1" si="1548"/>
        <v>2</v>
      </c>
      <c r="V2958">
        <f t="shared" ca="1" si="1549"/>
        <v>12</v>
      </c>
      <c r="W2958" t="str">
        <f>C2958&amp;A2958&amp;"SALES"</f>
        <v>AT201903SALES</v>
      </c>
      <c r="X2958">
        <f t="shared" si="1551"/>
        <v>2958</v>
      </c>
      <c r="Y2958">
        <f t="shared" si="1552"/>
        <v>2957</v>
      </c>
      <c r="Z2958">
        <f t="shared" si="1553"/>
        <v>2958</v>
      </c>
      <c r="AA2958">
        <f t="shared" si="1550"/>
        <v>2976</v>
      </c>
      <c r="AB2958">
        <f t="shared" si="1561"/>
        <v>20</v>
      </c>
      <c r="AC2958" s="4" t="s">
        <v>1107</v>
      </c>
      <c r="AD2958">
        <f>VLOOKUP(C2958&amp;A2958&amp;AC2958,PRF_POL!$A$2:$J$97,5,0)</f>
        <v>48</v>
      </c>
      <c r="AE2958">
        <f>$AE$3</f>
        <v>60</v>
      </c>
      <c r="AF2958">
        <f>VLOOKUP($C2958&amp;$A2958&amp;$AC2958,PRF_POL!$A$2:$J$97,6,0)</f>
        <v>20</v>
      </c>
      <c r="AG2958">
        <f>VLOOKUP($C2958&amp;$A2958&amp;$AC2958,PRF_POL!$A$2:$J$97,7,0)</f>
        <v>3</v>
      </c>
      <c r="AH2958">
        <f>VLOOKUP($C2958&amp;$A2958&amp;$AC2958,PRF_POL!$A$2:$J$97,8,0)</f>
        <v>3</v>
      </c>
      <c r="AI2958">
        <f>VLOOKUP($C2958&amp;$A2958&amp;$AC2958,PRF_POL!$A$2:$J$97,9,0)</f>
        <v>5</v>
      </c>
      <c r="AJ2958">
        <f>VLOOKUP($C2958&amp;$A2958&amp;$AC2958,PRF_POL!$A$2:$J$97,10,0)</f>
        <v>12</v>
      </c>
      <c r="AK2958">
        <f>SUM(AE2958:AJ2958)</f>
        <v>103</v>
      </c>
      <c r="AL2958" s="3">
        <f ca="1">SUM(INDIRECT("J"&amp;Y2957):INDIRECT("J"&amp;AA2957))</f>
        <v>270786520</v>
      </c>
      <c r="AM2958" t="str">
        <f t="shared" si="1562"/>
        <v>201903AT</v>
      </c>
      <c r="AN2958">
        <f t="shared" ca="1" si="1557"/>
        <v>11.000256410256416</v>
      </c>
      <c r="AO2958">
        <f t="shared" ca="1" si="1558"/>
        <v>3.0128205128205128</v>
      </c>
      <c r="AP2958">
        <f t="shared" ca="1" si="1563"/>
        <v>3.0128205128205128</v>
      </c>
      <c r="AQ2958">
        <f t="shared" ca="1" si="1564"/>
        <v>1.987179487179487</v>
      </c>
      <c r="AR2958">
        <f t="shared" ca="1" si="1565"/>
        <v>11.987179487179487</v>
      </c>
      <c r="AS2958">
        <f ca="1">P2958/J2958</f>
        <v>0.25842482980360071</v>
      </c>
      <c r="AT2958">
        <f ca="1">MAX(INDIRECT("E"&amp;$Y2957):INDIRECT("E"&amp;$AA2957))</f>
        <v>48</v>
      </c>
      <c r="AU2958">
        <f ca="1">MAX(INDIRECT("AN"&amp;$Y2957):INDIRECT("AN"&amp;$AA2957))</f>
        <v>20.004444444444445</v>
      </c>
      <c r="AV2958">
        <f ca="1">MAX(INDIRECT("AO"&amp;$Y2957):INDIRECT("AO"&amp;$AA2957))</f>
        <v>3.3333333333333335</v>
      </c>
      <c r="AW2958">
        <f ca="1">MAX(INDIRECT("AP"&amp;$Y2957):INDIRECT("AP"&amp;$AA2957))</f>
        <v>3.0476190476190474</v>
      </c>
      <c r="AX2958">
        <f ca="1">MAX(INDIRECT("AQ"&amp;$Y2957):INDIRECT("AQ"&amp;$AA2957))</f>
        <v>5</v>
      </c>
      <c r="AY2958">
        <f ca="1">MAX(INDIRECT("AR"&amp;$Y2957):INDIRECT("AR"&amp;$AA2957))</f>
        <v>12.017543859649123</v>
      </c>
    </row>
    <row r="2959" spans="1:51" x14ac:dyDescent="0.4">
      <c r="A2959">
        <f t="shared" si="1560"/>
        <v>201903</v>
      </c>
      <c r="B2959" t="s">
        <v>1043</v>
      </c>
      <c r="C2959" t="s">
        <v>1042</v>
      </c>
      <c r="D2959" t="str">
        <f t="shared" ref="D2959:D2976" ca="1" si="1580">"I"&amp;RANDBETWEEN(101,120)</f>
        <v>I116</v>
      </c>
      <c r="E2959">
        <f t="shared" ca="1" si="1538"/>
        <v>39</v>
      </c>
      <c r="F2959">
        <f t="shared" ca="1" si="1539"/>
        <v>16</v>
      </c>
      <c r="G2959" t="str">
        <f t="shared" ca="1" si="1578"/>
        <v>S10</v>
      </c>
      <c r="H2959" t="str">
        <f t="shared" ca="1" si="1567"/>
        <v>S108</v>
      </c>
      <c r="I2959">
        <f ca="1">VLOOKUP(D2959,PRC!$A$2:$B$21,2,0)*E2959</f>
        <v>56940000</v>
      </c>
      <c r="J2959">
        <f t="shared" ca="1" si="1540"/>
        <v>48968396</v>
      </c>
      <c r="K2959">
        <f ca="1">VLOOKUP(D2959,PRC!$A$1:$C$21,3,0)*E2959</f>
        <v>34164000</v>
      </c>
      <c r="L2959">
        <f t="shared" ca="1" si="1541"/>
        <v>1708000</v>
      </c>
      <c r="M2959">
        <f t="shared" ca="1" si="1542"/>
        <v>569000</v>
      </c>
      <c r="N2959">
        <f t="shared" ca="1" si="1543"/>
        <v>1708000</v>
      </c>
      <c r="O2959">
        <f t="shared" ca="1" si="1544"/>
        <v>6833000</v>
      </c>
      <c r="P2959">
        <f t="shared" ca="1" si="1579"/>
        <v>3986396</v>
      </c>
      <c r="Q2959">
        <f ca="1">IF(P2959&gt;0,1,0)</f>
        <v>1</v>
      </c>
      <c r="R2959">
        <f t="shared" ca="1" si="1545"/>
        <v>14</v>
      </c>
      <c r="S2959">
        <f t="shared" ca="1" si="1546"/>
        <v>3</v>
      </c>
      <c r="T2959">
        <f t="shared" ca="1" si="1547"/>
        <v>1</v>
      </c>
      <c r="U2959">
        <f t="shared" ca="1" si="1548"/>
        <v>3</v>
      </c>
      <c r="V2959">
        <f t="shared" ca="1" si="1549"/>
        <v>12</v>
      </c>
      <c r="X2959">
        <f t="shared" si="1551"/>
        <v>2959</v>
      </c>
      <c r="Y2959">
        <f t="shared" si="1552"/>
        <v>2957</v>
      </c>
      <c r="Z2959">
        <f t="shared" si="1553"/>
        <v>2958</v>
      </c>
      <c r="AA2959">
        <f t="shared" si="1550"/>
        <v>2976</v>
      </c>
      <c r="AB2959">
        <f t="shared" si="1561"/>
        <v>20</v>
      </c>
      <c r="AK2959" s="3">
        <f ca="1">SUM(INDIRECT("Q"&amp;Y2957):INDIRECT("Q"&amp;AA2957))</f>
        <v>20</v>
      </c>
      <c r="AL2959">
        <f ca="1">AL2957/AL2958</f>
        <v>0.19728278940916261</v>
      </c>
      <c r="AM2959" t="str">
        <f t="shared" si="1562"/>
        <v>201903AT</v>
      </c>
      <c r="AN2959">
        <f t="shared" ca="1" si="1557"/>
        <v>14.000007024938533</v>
      </c>
      <c r="AO2959">
        <f t="shared" ca="1" si="1558"/>
        <v>2.9996487530734104</v>
      </c>
      <c r="AP2959">
        <f t="shared" ca="1" si="1563"/>
        <v>0.99929750614682122</v>
      </c>
      <c r="AQ2959">
        <f t="shared" ca="1" si="1564"/>
        <v>2.9996487530734104</v>
      </c>
      <c r="AR2959">
        <f t="shared" ca="1" si="1565"/>
        <v>12.00035124692659</v>
      </c>
      <c r="AS2959">
        <f ca="1">P2959/J2959</f>
        <v>8.1407526601443098E-2</v>
      </c>
      <c r="AT2959" t="str">
        <f ca="1">IF(ABS(AT2957-AD2957)&lt;AD2957+(AD2958-AD2957)*5%,"ok","chk")</f>
        <v>ok</v>
      </c>
      <c r="AU2959" t="str">
        <f ca="1">IF(ABS(AU2957-AF2957)&lt;AF2957+(AF2958-AF2957)*5%,"ok","chk")</f>
        <v>ok</v>
      </c>
      <c r="AV2959" t="str">
        <f t="shared" ref="AV2959" ca="1" si="1581">IF(ABS(AV2957-AG2957)&lt;AG2957+(AG2958-AG2957)*5%,"ok","chk")</f>
        <v>ok</v>
      </c>
      <c r="AW2959" t="str">
        <f t="shared" ref="AW2959" ca="1" si="1582">IF(ABS(AW2957-AH2957)&lt;AH2957+(AH2958-AH2957)*5%,"ok","chk")</f>
        <v>ok</v>
      </c>
      <c r="AX2959" t="str">
        <f t="shared" ref="AX2959" ca="1" si="1583">IF(ABS(AX2957-AI2957)&lt;AI2957+(AI2958-AI2957)*5%,"ok","chk")</f>
        <v>ok</v>
      </c>
      <c r="AY2959" t="str">
        <f t="shared" ref="AY2959" ca="1" si="1584">IF(ABS(AY2957-AJ2957)&lt;AJ2957+(AJ2958-AJ2957)*5%,"ok","chk")</f>
        <v>ok</v>
      </c>
    </row>
    <row r="2960" spans="1:51" x14ac:dyDescent="0.4">
      <c r="A2960">
        <f t="shared" si="1560"/>
        <v>201903</v>
      </c>
      <c r="B2960" t="s">
        <v>1044</v>
      </c>
      <c r="C2960" t="s">
        <v>1042</v>
      </c>
      <c r="D2960" t="str">
        <f t="shared" ca="1" si="1580"/>
        <v>I112</v>
      </c>
      <c r="E2960">
        <f t="shared" ca="1" si="1538"/>
        <v>48</v>
      </c>
      <c r="F2960">
        <f t="shared" ca="1" si="1539"/>
        <v>14</v>
      </c>
      <c r="G2960" t="str">
        <f t="shared" ca="1" si="1578"/>
        <v>S11</v>
      </c>
      <c r="H2960" t="str">
        <f t="shared" ca="1" si="1567"/>
        <v>S118</v>
      </c>
      <c r="I2960">
        <f ca="1">VLOOKUP(D2960,PRC!$A$2:$B$21,2,0)*E2960</f>
        <v>3120000</v>
      </c>
      <c r="J2960">
        <f t="shared" ca="1" si="1540"/>
        <v>2620796</v>
      </c>
      <c r="K2960">
        <f ca="1">VLOOKUP(D2960,PRC!$A$1:$C$21,3,0)*E2960</f>
        <v>1560000</v>
      </c>
      <c r="L2960">
        <f t="shared" ca="1" si="1541"/>
        <v>62000</v>
      </c>
      <c r="M2960">
        <f t="shared" ca="1" si="1542"/>
        <v>31000</v>
      </c>
      <c r="N2960">
        <f t="shared" ca="1" si="1543"/>
        <v>125000</v>
      </c>
      <c r="O2960">
        <f t="shared" ca="1" si="1544"/>
        <v>312000</v>
      </c>
      <c r="P2960">
        <f t="shared" ca="1" si="1579"/>
        <v>530796</v>
      </c>
      <c r="Q2960">
        <f ca="1">IF(P2960&gt;0,1,0)</f>
        <v>1</v>
      </c>
      <c r="R2960">
        <f t="shared" ca="1" si="1545"/>
        <v>16</v>
      </c>
      <c r="S2960">
        <f t="shared" ca="1" si="1546"/>
        <v>2</v>
      </c>
      <c r="T2960">
        <f t="shared" ca="1" si="1547"/>
        <v>1</v>
      </c>
      <c r="U2960">
        <f t="shared" ca="1" si="1548"/>
        <v>4</v>
      </c>
      <c r="V2960">
        <f t="shared" ca="1" si="1549"/>
        <v>10</v>
      </c>
      <c r="X2960">
        <f t="shared" si="1551"/>
        <v>2960</v>
      </c>
      <c r="Y2960">
        <f t="shared" si="1552"/>
        <v>2957</v>
      </c>
      <c r="Z2960">
        <f t="shared" si="1553"/>
        <v>2958</v>
      </c>
      <c r="AA2960">
        <f t="shared" si="1550"/>
        <v>2976</v>
      </c>
      <c r="AB2960">
        <f t="shared" si="1561"/>
        <v>20</v>
      </c>
      <c r="AK2960" s="2">
        <f ca="1">AK2959/AB2957</f>
        <v>1</v>
      </c>
      <c r="AM2960" t="str">
        <f t="shared" si="1562"/>
        <v>201903AT</v>
      </c>
      <c r="AN2960">
        <f t="shared" ca="1" si="1557"/>
        <v>16.000128205128206</v>
      </c>
      <c r="AO2960">
        <f t="shared" ca="1" si="1558"/>
        <v>1.987179487179487</v>
      </c>
      <c r="AP2960">
        <f t="shared" ca="1" si="1563"/>
        <v>0.9935897435897435</v>
      </c>
      <c r="AQ2960">
        <f t="shared" ca="1" si="1564"/>
        <v>4.0064102564102564</v>
      </c>
      <c r="AR2960">
        <f t="shared" ca="1" si="1565"/>
        <v>10</v>
      </c>
      <c r="AS2960">
        <f ca="1">P2960/J2960</f>
        <v>0.20253236039737546</v>
      </c>
      <c r="AT2960" t="str">
        <f ca="1">IF(ABS(AD2958-AT2958)&lt;AT2958+(AD2958-AD2957)*5%,"ok","chk")</f>
        <v>ok</v>
      </c>
      <c r="AU2960" t="str">
        <f ca="1">IF(ABS(AF2958-AU2958)&lt;AU2958+(AF2958-AF2957)*5%,"ok","chk")</f>
        <v>ok</v>
      </c>
      <c r="AV2960" t="str">
        <f t="shared" ref="AV2960" ca="1" si="1585">IF(ABS(AG2958-AV2958)&lt;AV2958+(AG2958-AG2957)*5%,"ok","chk")</f>
        <v>ok</v>
      </c>
      <c r="AW2960" t="str">
        <f t="shared" ref="AW2960" ca="1" si="1586">IF(ABS(AH2958-AW2958)&lt;AW2958+(AH2958-AH2957)*5%,"ok","chk")</f>
        <v>ok</v>
      </c>
      <c r="AX2960" t="str">
        <f t="shared" ref="AX2960" ca="1" si="1587">IF(ABS(AI2958-AX2958)&lt;AX2958+(AI2958-AI2957)*5%,"ok","chk")</f>
        <v>ok</v>
      </c>
      <c r="AY2960" t="str">
        <f t="shared" ref="AY2960" ca="1" si="1588">IF(ABS(AJ2958-AY2958)&lt;AY2958+(AJ2958-AJ2957)*5%,"ok","chk")</f>
        <v>ok</v>
      </c>
    </row>
    <row r="2961" spans="1:45" x14ac:dyDescent="0.4">
      <c r="A2961">
        <f t="shared" si="1560"/>
        <v>201903</v>
      </c>
      <c r="B2961" t="s">
        <v>1045</v>
      </c>
      <c r="C2961" t="s">
        <v>1042</v>
      </c>
      <c r="D2961" t="str">
        <f t="shared" ca="1" si="1580"/>
        <v>I119</v>
      </c>
      <c r="E2961">
        <f t="shared" ca="1" si="1538"/>
        <v>24</v>
      </c>
      <c r="F2961">
        <f t="shared" ca="1" si="1539"/>
        <v>18</v>
      </c>
      <c r="G2961" t="str">
        <f t="shared" ca="1" si="1578"/>
        <v>S10</v>
      </c>
      <c r="H2961" t="str">
        <f t="shared" ca="1" si="1567"/>
        <v>S109</v>
      </c>
      <c r="I2961">
        <f ca="1">VLOOKUP(D2961,PRC!$A$2:$B$21,2,0)*E2961</f>
        <v>2280000</v>
      </c>
      <c r="J2961">
        <f t="shared" ca="1" si="1540"/>
        <v>1892396</v>
      </c>
      <c r="K2961">
        <f ca="1">VLOOKUP(D2961,PRC!$A$1:$C$21,3,0)*E2961</f>
        <v>1094400</v>
      </c>
      <c r="L2961">
        <f t="shared" ca="1" si="1541"/>
        <v>68000</v>
      </c>
      <c r="M2961">
        <f t="shared" ca="1" si="1542"/>
        <v>23000</v>
      </c>
      <c r="N2961">
        <f t="shared" ca="1" si="1543"/>
        <v>23000</v>
      </c>
      <c r="O2961">
        <f t="shared" ca="1" si="1544"/>
        <v>274000</v>
      </c>
      <c r="P2961">
        <f t="shared" ca="1" si="1579"/>
        <v>409996</v>
      </c>
      <c r="Q2961">
        <f ca="1">IF(P2961&gt;0,1,0)</f>
        <v>1</v>
      </c>
      <c r="R2961">
        <f t="shared" ca="1" si="1545"/>
        <v>17</v>
      </c>
      <c r="S2961">
        <f t="shared" ca="1" si="1546"/>
        <v>3</v>
      </c>
      <c r="T2961">
        <f t="shared" ca="1" si="1547"/>
        <v>1</v>
      </c>
      <c r="U2961">
        <f t="shared" ca="1" si="1548"/>
        <v>1</v>
      </c>
      <c r="V2961">
        <f t="shared" ca="1" si="1549"/>
        <v>12</v>
      </c>
      <c r="X2961">
        <f t="shared" si="1551"/>
        <v>2961</v>
      </c>
      <c r="Y2961">
        <f t="shared" si="1552"/>
        <v>2957</v>
      </c>
      <c r="Z2961">
        <f t="shared" si="1553"/>
        <v>2958</v>
      </c>
      <c r="AA2961">
        <f t="shared" si="1550"/>
        <v>2976</v>
      </c>
      <c r="AB2961">
        <f t="shared" si="1561"/>
        <v>20</v>
      </c>
      <c r="AM2961" t="str">
        <f t="shared" si="1562"/>
        <v>201903AT</v>
      </c>
      <c r="AN2961">
        <f t="shared" ca="1" si="1557"/>
        <v>17.000175438596486</v>
      </c>
      <c r="AO2961">
        <f t="shared" ca="1" si="1558"/>
        <v>2.9824561403508771</v>
      </c>
      <c r="AP2961">
        <f t="shared" ca="1" si="1563"/>
        <v>1.0087719298245614</v>
      </c>
      <c r="AQ2961">
        <f t="shared" ca="1" si="1564"/>
        <v>1.0087719298245614</v>
      </c>
      <c r="AR2961">
        <f t="shared" ca="1" si="1565"/>
        <v>12.017543859649123</v>
      </c>
      <c r="AS2961">
        <f ca="1">P2961/J2961</f>
        <v>0.21665444230488756</v>
      </c>
    </row>
    <row r="2962" spans="1:45" x14ac:dyDescent="0.4">
      <c r="A2962">
        <f t="shared" si="1560"/>
        <v>201903</v>
      </c>
      <c r="B2962" t="s">
        <v>1046</v>
      </c>
      <c r="C2962" t="s">
        <v>1042</v>
      </c>
      <c r="D2962" t="str">
        <f t="shared" ca="1" si="1580"/>
        <v>I105</v>
      </c>
      <c r="E2962">
        <f t="shared" ca="1" si="1538"/>
        <v>42</v>
      </c>
      <c r="F2962">
        <f t="shared" ca="1" si="1539"/>
        <v>19</v>
      </c>
      <c r="G2962" t="str">
        <f t="shared" ca="1" si="1578"/>
        <v>S10</v>
      </c>
      <c r="H2962" t="str">
        <f t="shared" ca="1" si="1567"/>
        <v>S104</v>
      </c>
      <c r="I2962">
        <f ca="1">VLOOKUP(D2962,PRC!$A$2:$B$21,2,0)*E2962</f>
        <v>4200000</v>
      </c>
      <c r="J2962">
        <f t="shared" ca="1" si="1540"/>
        <v>3359996</v>
      </c>
      <c r="K2962">
        <f ca="1">VLOOKUP(D2962,PRC!$A$1:$C$21,3,0)*E2962</f>
        <v>2478000</v>
      </c>
      <c r="L2962">
        <f t="shared" ca="1" si="1541"/>
        <v>84000</v>
      </c>
      <c r="M2962">
        <f t="shared" ca="1" si="1542"/>
        <v>42000</v>
      </c>
      <c r="N2962">
        <f t="shared" ca="1" si="1543"/>
        <v>42000</v>
      </c>
      <c r="O2962">
        <f t="shared" ca="1" si="1544"/>
        <v>462000</v>
      </c>
      <c r="P2962">
        <f t="shared" ca="1" si="1579"/>
        <v>251996</v>
      </c>
      <c r="Q2962">
        <f ca="1">IF(P2962&gt;0,1,0)</f>
        <v>1</v>
      </c>
      <c r="R2962">
        <f t="shared" ca="1" si="1545"/>
        <v>20</v>
      </c>
      <c r="S2962">
        <f t="shared" ca="1" si="1546"/>
        <v>2</v>
      </c>
      <c r="T2962">
        <f t="shared" ca="1" si="1547"/>
        <v>1</v>
      </c>
      <c r="U2962">
        <f t="shared" ca="1" si="1548"/>
        <v>1</v>
      </c>
      <c r="V2962">
        <f t="shared" ca="1" si="1549"/>
        <v>11</v>
      </c>
      <c r="X2962">
        <f t="shared" si="1551"/>
        <v>2962</v>
      </c>
      <c r="Y2962">
        <f t="shared" si="1552"/>
        <v>2957</v>
      </c>
      <c r="Z2962">
        <f t="shared" si="1553"/>
        <v>2958</v>
      </c>
      <c r="AA2962">
        <f t="shared" si="1550"/>
        <v>2976</v>
      </c>
      <c r="AB2962">
        <f t="shared" si="1561"/>
        <v>20</v>
      </c>
      <c r="AM2962" t="str">
        <f t="shared" si="1562"/>
        <v>201903AT</v>
      </c>
      <c r="AN2962">
        <f t="shared" ca="1" si="1557"/>
        <v>20.000095238095238</v>
      </c>
      <c r="AO2962">
        <f t="shared" ca="1" si="1558"/>
        <v>2</v>
      </c>
      <c r="AP2962">
        <f t="shared" ca="1" si="1563"/>
        <v>1</v>
      </c>
      <c r="AQ2962">
        <f t="shared" ca="1" si="1564"/>
        <v>1</v>
      </c>
      <c r="AR2962">
        <f t="shared" ca="1" si="1565"/>
        <v>11</v>
      </c>
      <c r="AS2962">
        <f ca="1">P2962/J2962</f>
        <v>7.4998898808212866E-2</v>
      </c>
    </row>
    <row r="2963" spans="1:45" x14ac:dyDescent="0.4">
      <c r="A2963">
        <f t="shared" si="1560"/>
        <v>201903</v>
      </c>
      <c r="B2963" t="s">
        <v>1047</v>
      </c>
      <c r="C2963" t="s">
        <v>1042</v>
      </c>
      <c r="D2963" t="str">
        <f t="shared" ca="1" si="1580"/>
        <v>I117</v>
      </c>
      <c r="E2963">
        <f t="shared" ref="E2963:E3001" ca="1" si="1589">RANDBETWEEN(INDIRECT("AD"&amp;Y2963),INDIRECT("AD"&amp;Z2963))</f>
        <v>29</v>
      </c>
      <c r="F2963">
        <f t="shared" ref="F2963:F3001" ca="1" si="1590">RANDBETWEEN(INDIRECT("AF"&amp;Y2963),INDIRECT("AF"&amp;Z2963))</f>
        <v>13</v>
      </c>
      <c r="G2963" t="str">
        <f t="shared" ca="1" si="1578"/>
        <v>S10</v>
      </c>
      <c r="H2963" t="str">
        <f t="shared" ca="1" si="1567"/>
        <v>S102</v>
      </c>
      <c r="I2963">
        <f ca="1">VLOOKUP(D2963,PRC!$A$2:$B$21,2,0)*E2963</f>
        <v>72500000</v>
      </c>
      <c r="J2963">
        <f t="shared" ref="J2963:J3001" ca="1" si="1591">I2963*(1-R2963/100)-4</f>
        <v>60899996</v>
      </c>
      <c r="K2963">
        <f ca="1">VLOOKUP(D2963,PRC!$A$1:$C$21,3,0)*E2963</f>
        <v>33350000</v>
      </c>
      <c r="L2963">
        <f t="shared" ref="L2963:L3001" ca="1" si="1592">ROUND($I2963*S2963,-5)/100</f>
        <v>725000</v>
      </c>
      <c r="M2963">
        <f t="shared" ref="M2963:M3001" ca="1" si="1593">ROUND($I2963*T2963,-5)/100</f>
        <v>725000</v>
      </c>
      <c r="N2963">
        <f t="shared" ref="N2963:N3001" ca="1" si="1594">ROUND($I2963*U2963,-5)/100</f>
        <v>2900000</v>
      </c>
      <c r="O2963">
        <f t="shared" ref="O2963:O3001" ca="1" si="1595">ROUND($I2963*V2963,-5)/100</f>
        <v>7250000</v>
      </c>
      <c r="P2963">
        <f t="shared" ca="1" si="1579"/>
        <v>15949996</v>
      </c>
      <c r="Q2963">
        <f ca="1">IF(P2963&gt;0,1,0)</f>
        <v>1</v>
      </c>
      <c r="R2963">
        <f t="shared" ref="R2963:R3001" ca="1" si="1596">RANDBETWEEN(INDIRECT("AF"&amp;$Y2963),INDIRECT("AF"&amp;$Z2963))</f>
        <v>16</v>
      </c>
      <c r="S2963">
        <f t="shared" ref="S2963:S3001" ca="1" si="1597">RANDBETWEEN(INDIRECT("AG"&amp;$Y2963),INDIRECT("AG"&amp;$Z2963))</f>
        <v>1</v>
      </c>
      <c r="T2963">
        <f t="shared" ref="T2963:T3001" ca="1" si="1598">RANDBETWEEN(INDIRECT("AH"&amp;$Y2963),INDIRECT("AH"&amp;$Z2963))</f>
        <v>1</v>
      </c>
      <c r="U2963">
        <f t="shared" ref="U2963:U3001" ca="1" si="1599">RANDBETWEEN(INDIRECT("Ai"&amp;$Y2963),INDIRECT("Ai"&amp;$Z2963))</f>
        <v>4</v>
      </c>
      <c r="V2963">
        <f t="shared" ref="V2963:V3001" ca="1" si="1600">RANDBETWEEN(INDIRECT("Aj"&amp;$Y2963),INDIRECT("Aj"&amp;$Z2963))</f>
        <v>10</v>
      </c>
      <c r="X2963">
        <f t="shared" si="1551"/>
        <v>2963</v>
      </c>
      <c r="Y2963">
        <f t="shared" si="1552"/>
        <v>2957</v>
      </c>
      <c r="Z2963">
        <f t="shared" si="1553"/>
        <v>2958</v>
      </c>
      <c r="AA2963">
        <f t="shared" ref="AA2963:AA3001" si="1601">Y2963+AB2963-1</f>
        <v>2976</v>
      </c>
      <c r="AB2963">
        <f t="shared" si="1561"/>
        <v>20</v>
      </c>
      <c r="AM2963" t="str">
        <f t="shared" si="1562"/>
        <v>201903AT</v>
      </c>
      <c r="AN2963">
        <f t="shared" ca="1" si="1557"/>
        <v>16.000005517241377</v>
      </c>
      <c r="AO2963">
        <f t="shared" ca="1" si="1558"/>
        <v>1</v>
      </c>
      <c r="AP2963">
        <f t="shared" ca="1" si="1563"/>
        <v>1</v>
      </c>
      <c r="AQ2963">
        <f t="shared" ca="1" si="1564"/>
        <v>4</v>
      </c>
      <c r="AR2963">
        <f t="shared" ca="1" si="1565"/>
        <v>10</v>
      </c>
      <c r="AS2963">
        <f ca="1">P2963/J2963</f>
        <v>0.26190471342559696</v>
      </c>
    </row>
    <row r="2964" spans="1:45" x14ac:dyDescent="0.4">
      <c r="A2964">
        <f t="shared" si="1560"/>
        <v>201903</v>
      </c>
      <c r="B2964" t="s">
        <v>1048</v>
      </c>
      <c r="C2964" t="s">
        <v>1042</v>
      </c>
      <c r="D2964" t="str">
        <f t="shared" ca="1" si="1580"/>
        <v>I102</v>
      </c>
      <c r="E2964">
        <f t="shared" ca="1" si="1589"/>
        <v>31</v>
      </c>
      <c r="F2964">
        <f t="shared" ca="1" si="1590"/>
        <v>12</v>
      </c>
      <c r="G2964" t="str">
        <f t="shared" ca="1" si="1578"/>
        <v>S11</v>
      </c>
      <c r="H2964" t="str">
        <f t="shared" ca="1" si="1567"/>
        <v>S113</v>
      </c>
      <c r="I2964">
        <f ca="1">VLOOKUP(D2964,PRC!$A$2:$B$21,2,0)*E2964</f>
        <v>1240000</v>
      </c>
      <c r="J2964">
        <f t="shared" ca="1" si="1591"/>
        <v>1029196</v>
      </c>
      <c r="K2964">
        <f ca="1">VLOOKUP(D2964,PRC!$A$1:$C$21,3,0)*E2964</f>
        <v>582800</v>
      </c>
      <c r="L2964">
        <f t="shared" ca="1" si="1592"/>
        <v>12000</v>
      </c>
      <c r="M2964">
        <f t="shared" ca="1" si="1593"/>
        <v>37000</v>
      </c>
      <c r="N2964">
        <f t="shared" ca="1" si="1594"/>
        <v>12000</v>
      </c>
      <c r="O2964">
        <f t="shared" ca="1" si="1595"/>
        <v>124000</v>
      </c>
      <c r="P2964">
        <f t="shared" ca="1" si="1579"/>
        <v>261396</v>
      </c>
      <c r="Q2964">
        <f ca="1">IF(P2964&gt;0,1,0)</f>
        <v>1</v>
      </c>
      <c r="R2964">
        <f t="shared" ca="1" si="1596"/>
        <v>17</v>
      </c>
      <c r="S2964">
        <f t="shared" ca="1" si="1597"/>
        <v>1</v>
      </c>
      <c r="T2964">
        <f t="shared" ca="1" si="1598"/>
        <v>3</v>
      </c>
      <c r="U2964">
        <f t="shared" ca="1" si="1599"/>
        <v>1</v>
      </c>
      <c r="V2964">
        <f t="shared" ca="1" si="1600"/>
        <v>10</v>
      </c>
      <c r="X2964">
        <f t="shared" ref="X2964:X3002" si="1602">X2963+1</f>
        <v>2964</v>
      </c>
      <c r="Y2964">
        <f t="shared" ref="Y2964:Y3002" si="1603">IF(C2964=C2963,Y2963,X2964)</f>
        <v>2957</v>
      </c>
      <c r="Z2964">
        <f t="shared" ref="Z2964:Z3001" si="1604">Y2964+1</f>
        <v>2958</v>
      </c>
      <c r="AA2964">
        <f t="shared" si="1601"/>
        <v>2976</v>
      </c>
      <c r="AB2964">
        <f t="shared" si="1561"/>
        <v>20</v>
      </c>
      <c r="AM2964" t="str">
        <f t="shared" si="1562"/>
        <v>201903AT</v>
      </c>
      <c r="AN2964">
        <f t="shared" ca="1" si="1557"/>
        <v>17.000322580645168</v>
      </c>
      <c r="AO2964">
        <f t="shared" ca="1" si="1558"/>
        <v>0.967741935483871</v>
      </c>
      <c r="AP2964">
        <f t="shared" ca="1" si="1563"/>
        <v>2.9838709677419355</v>
      </c>
      <c r="AQ2964">
        <f t="shared" ca="1" si="1564"/>
        <v>0.967741935483871</v>
      </c>
      <c r="AR2964">
        <f t="shared" ca="1" si="1565"/>
        <v>10</v>
      </c>
      <c r="AS2964">
        <f ca="1">P2964/J2964</f>
        <v>0.25398077722804985</v>
      </c>
    </row>
    <row r="2965" spans="1:45" x14ac:dyDescent="0.4">
      <c r="A2965">
        <f t="shared" si="1560"/>
        <v>201903</v>
      </c>
      <c r="B2965" t="s">
        <v>1049</v>
      </c>
      <c r="C2965" t="s">
        <v>1042</v>
      </c>
      <c r="D2965" t="str">
        <f t="shared" ca="1" si="1580"/>
        <v>I115</v>
      </c>
      <c r="E2965">
        <f t="shared" ca="1" si="1589"/>
        <v>18</v>
      </c>
      <c r="F2965">
        <f t="shared" ca="1" si="1590"/>
        <v>19</v>
      </c>
      <c r="G2965" t="str">
        <f t="shared" ca="1" si="1578"/>
        <v>S11</v>
      </c>
      <c r="H2965" t="str">
        <f t="shared" ca="1" si="1567"/>
        <v>S112</v>
      </c>
      <c r="I2965">
        <f ca="1">VLOOKUP(D2965,PRC!$A$2:$B$21,2,0)*E2965</f>
        <v>90000</v>
      </c>
      <c r="J2965">
        <f t="shared" ca="1" si="1591"/>
        <v>71996</v>
      </c>
      <c r="K2965">
        <f ca="1">VLOOKUP(D2965,PRC!$A$1:$C$21,3,0)*E2965</f>
        <v>43200</v>
      </c>
      <c r="L2965">
        <f t="shared" ca="1" si="1592"/>
        <v>3000</v>
      </c>
      <c r="M2965">
        <f t="shared" ca="1" si="1593"/>
        <v>2000</v>
      </c>
      <c r="N2965">
        <f t="shared" ca="1" si="1594"/>
        <v>2000</v>
      </c>
      <c r="O2965">
        <f t="shared" ca="1" si="1595"/>
        <v>10000</v>
      </c>
      <c r="P2965">
        <f t="shared" ca="1" si="1579"/>
        <v>11796</v>
      </c>
      <c r="Q2965">
        <f ca="1">IF(P2965&gt;0,1,0)</f>
        <v>1</v>
      </c>
      <c r="R2965">
        <f t="shared" ca="1" si="1596"/>
        <v>20</v>
      </c>
      <c r="S2965">
        <f t="shared" ca="1" si="1597"/>
        <v>3</v>
      </c>
      <c r="T2965">
        <f t="shared" ca="1" si="1598"/>
        <v>2</v>
      </c>
      <c r="U2965">
        <f t="shared" ca="1" si="1599"/>
        <v>2</v>
      </c>
      <c r="V2965">
        <f t="shared" ca="1" si="1600"/>
        <v>11</v>
      </c>
      <c r="X2965">
        <f t="shared" si="1602"/>
        <v>2965</v>
      </c>
      <c r="Y2965">
        <f t="shared" si="1603"/>
        <v>2957</v>
      </c>
      <c r="Z2965">
        <f t="shared" si="1604"/>
        <v>2958</v>
      </c>
      <c r="AA2965">
        <f t="shared" si="1601"/>
        <v>2976</v>
      </c>
      <c r="AB2965">
        <f t="shared" si="1561"/>
        <v>20</v>
      </c>
      <c r="AM2965" t="str">
        <f t="shared" si="1562"/>
        <v>201903AT</v>
      </c>
      <c r="AN2965">
        <f t="shared" ca="1" si="1557"/>
        <v>20.004444444444445</v>
      </c>
      <c r="AO2965">
        <f t="shared" ca="1" si="1558"/>
        <v>3.3333333333333335</v>
      </c>
      <c r="AP2965">
        <f t="shared" ca="1" si="1563"/>
        <v>2.2222222222222223</v>
      </c>
      <c r="AQ2965">
        <f t="shared" ca="1" si="1564"/>
        <v>2.2222222222222223</v>
      </c>
      <c r="AR2965">
        <f t="shared" ca="1" si="1565"/>
        <v>11.111111111111111</v>
      </c>
      <c r="AS2965">
        <f ca="1">P2965/J2965</f>
        <v>0.1638424356908717</v>
      </c>
    </row>
    <row r="2966" spans="1:45" x14ac:dyDescent="0.4">
      <c r="A2966">
        <f t="shared" si="1560"/>
        <v>201903</v>
      </c>
      <c r="B2966" t="s">
        <v>1050</v>
      </c>
      <c r="C2966" t="s">
        <v>1042</v>
      </c>
      <c r="D2966" t="str">
        <f t="shared" ca="1" si="1580"/>
        <v>I110</v>
      </c>
      <c r="E2966">
        <f t="shared" ca="1" si="1589"/>
        <v>31</v>
      </c>
      <c r="F2966">
        <f t="shared" ca="1" si="1590"/>
        <v>13</v>
      </c>
      <c r="G2966" t="str">
        <f t="shared" ca="1" si="1578"/>
        <v>S11</v>
      </c>
      <c r="H2966" t="str">
        <f t="shared" ca="1" si="1567"/>
        <v>S119</v>
      </c>
      <c r="I2966">
        <f ca="1">VLOOKUP(D2966,PRC!$A$2:$B$21,2,0)*E2966</f>
        <v>9300000</v>
      </c>
      <c r="J2966">
        <f t="shared" ca="1" si="1591"/>
        <v>7718996</v>
      </c>
      <c r="K2966">
        <f ca="1">VLOOKUP(D2966,PRC!$A$1:$C$21,3,0)*E2966</f>
        <v>4278000</v>
      </c>
      <c r="L2966">
        <f t="shared" ca="1" si="1592"/>
        <v>93000</v>
      </c>
      <c r="M2966">
        <f t="shared" ca="1" si="1593"/>
        <v>186000</v>
      </c>
      <c r="N2966">
        <f t="shared" ca="1" si="1594"/>
        <v>279000</v>
      </c>
      <c r="O2966">
        <f t="shared" ca="1" si="1595"/>
        <v>1116000</v>
      </c>
      <c r="P2966">
        <f t="shared" ca="1" si="1579"/>
        <v>1766996</v>
      </c>
      <c r="Q2966">
        <f ca="1">IF(P2966&gt;0,1,0)</f>
        <v>1</v>
      </c>
      <c r="R2966">
        <f t="shared" ca="1" si="1596"/>
        <v>17</v>
      </c>
      <c r="S2966">
        <f t="shared" ca="1" si="1597"/>
        <v>1</v>
      </c>
      <c r="T2966">
        <f t="shared" ca="1" si="1598"/>
        <v>2</v>
      </c>
      <c r="U2966">
        <f t="shared" ca="1" si="1599"/>
        <v>3</v>
      </c>
      <c r="V2966">
        <f t="shared" ca="1" si="1600"/>
        <v>12</v>
      </c>
      <c r="X2966">
        <f t="shared" si="1602"/>
        <v>2966</v>
      </c>
      <c r="Y2966">
        <f t="shared" si="1603"/>
        <v>2957</v>
      </c>
      <c r="Z2966">
        <f t="shared" si="1604"/>
        <v>2958</v>
      </c>
      <c r="AA2966">
        <f t="shared" si="1601"/>
        <v>2976</v>
      </c>
      <c r="AB2966">
        <f t="shared" si="1561"/>
        <v>20</v>
      </c>
      <c r="AM2966" t="str">
        <f t="shared" si="1562"/>
        <v>201903AT</v>
      </c>
      <c r="AN2966">
        <f t="shared" ref="AN2966:AN3001" ca="1" si="1605">(1-J2966/I2966)*100</f>
        <v>17.000043010752684</v>
      </c>
      <c r="AO2966">
        <f t="shared" ref="AO2966:AO3001" ca="1" si="1606">L2966/$I2966*100</f>
        <v>1</v>
      </c>
      <c r="AP2966">
        <f t="shared" ca="1" si="1563"/>
        <v>2</v>
      </c>
      <c r="AQ2966">
        <f t="shared" ca="1" si="1564"/>
        <v>3</v>
      </c>
      <c r="AR2966">
        <f t="shared" ca="1" si="1565"/>
        <v>12</v>
      </c>
      <c r="AS2966">
        <f ca="1">P2966/J2966</f>
        <v>0.22891526307307322</v>
      </c>
    </row>
    <row r="2967" spans="1:45" x14ac:dyDescent="0.4">
      <c r="A2967">
        <f t="shared" si="1560"/>
        <v>201903</v>
      </c>
      <c r="B2967" t="s">
        <v>1051</v>
      </c>
      <c r="C2967" t="s">
        <v>1042</v>
      </c>
      <c r="D2967" t="str">
        <f t="shared" ca="1" si="1580"/>
        <v>I117</v>
      </c>
      <c r="E2967">
        <f t="shared" ca="1" si="1589"/>
        <v>38</v>
      </c>
      <c r="F2967">
        <f t="shared" ca="1" si="1590"/>
        <v>18</v>
      </c>
      <c r="G2967" t="str">
        <f t="shared" ca="1" si="1578"/>
        <v>S11</v>
      </c>
      <c r="H2967" t="str">
        <f t="shared" ca="1" si="1567"/>
        <v>S114</v>
      </c>
      <c r="I2967">
        <f ca="1">VLOOKUP(D2967,PRC!$A$2:$B$21,2,0)*E2967</f>
        <v>95000000</v>
      </c>
      <c r="J2967">
        <f t="shared" ca="1" si="1591"/>
        <v>82649996</v>
      </c>
      <c r="K2967">
        <f ca="1">VLOOKUP(D2967,PRC!$A$1:$C$21,3,0)*E2967</f>
        <v>43700000</v>
      </c>
      <c r="L2967">
        <f t="shared" ca="1" si="1592"/>
        <v>2850000</v>
      </c>
      <c r="M2967">
        <f t="shared" ca="1" si="1593"/>
        <v>1900000</v>
      </c>
      <c r="N2967">
        <f t="shared" ca="1" si="1594"/>
        <v>1900000</v>
      </c>
      <c r="O2967">
        <f t="shared" ca="1" si="1595"/>
        <v>10450000</v>
      </c>
      <c r="P2967">
        <f t="shared" ca="1" si="1579"/>
        <v>21849996</v>
      </c>
      <c r="Q2967">
        <f ca="1">IF(P2967&gt;0,1,0)</f>
        <v>1</v>
      </c>
      <c r="R2967">
        <f t="shared" ca="1" si="1596"/>
        <v>13</v>
      </c>
      <c r="S2967">
        <f t="shared" ca="1" si="1597"/>
        <v>3</v>
      </c>
      <c r="T2967">
        <f t="shared" ca="1" si="1598"/>
        <v>2</v>
      </c>
      <c r="U2967">
        <f t="shared" ca="1" si="1599"/>
        <v>2</v>
      </c>
      <c r="V2967">
        <f t="shared" ca="1" si="1600"/>
        <v>11</v>
      </c>
      <c r="X2967">
        <f t="shared" si="1602"/>
        <v>2967</v>
      </c>
      <c r="Y2967">
        <f t="shared" si="1603"/>
        <v>2957</v>
      </c>
      <c r="Z2967">
        <f t="shared" si="1604"/>
        <v>2958</v>
      </c>
      <c r="AA2967">
        <f t="shared" si="1601"/>
        <v>2976</v>
      </c>
      <c r="AB2967">
        <f t="shared" si="1561"/>
        <v>20</v>
      </c>
      <c r="AM2967" t="str">
        <f t="shared" si="1562"/>
        <v>201903AT</v>
      </c>
      <c r="AN2967">
        <f t="shared" ca="1" si="1605"/>
        <v>13.000004210526317</v>
      </c>
      <c r="AO2967">
        <f t="shared" ca="1" si="1606"/>
        <v>3</v>
      </c>
      <c r="AP2967">
        <f t="shared" ca="1" si="1563"/>
        <v>2</v>
      </c>
      <c r="AQ2967">
        <f t="shared" ca="1" si="1564"/>
        <v>2</v>
      </c>
      <c r="AR2967">
        <f t="shared" ca="1" si="1565"/>
        <v>11</v>
      </c>
      <c r="AS2967">
        <f ca="1">P2967/J2967</f>
        <v>0.26436778048966875</v>
      </c>
    </row>
    <row r="2968" spans="1:45" x14ac:dyDescent="0.4">
      <c r="A2968">
        <f t="shared" si="1560"/>
        <v>201903</v>
      </c>
      <c r="B2968" t="s">
        <v>1052</v>
      </c>
      <c r="C2968" t="s">
        <v>1042</v>
      </c>
      <c r="D2968" t="str">
        <f t="shared" ca="1" si="1580"/>
        <v>I104</v>
      </c>
      <c r="E2968">
        <f t="shared" ca="1" si="1589"/>
        <v>33</v>
      </c>
      <c r="F2968">
        <f t="shared" ca="1" si="1590"/>
        <v>10</v>
      </c>
      <c r="G2968" t="str">
        <f t="shared" ca="1" si="1578"/>
        <v>S10</v>
      </c>
      <c r="H2968" t="str">
        <f t="shared" ca="1" si="1567"/>
        <v>S109</v>
      </c>
      <c r="I2968">
        <f ca="1">VLOOKUP(D2968,PRC!$A$2:$B$21,2,0)*E2968</f>
        <v>2310000</v>
      </c>
      <c r="J2968">
        <f t="shared" ca="1" si="1591"/>
        <v>2055896</v>
      </c>
      <c r="K2968">
        <f ca="1">VLOOKUP(D2968,PRC!$A$1:$C$21,3,0)*E2968</f>
        <v>970200</v>
      </c>
      <c r="L2968">
        <f t="shared" ca="1" si="1592"/>
        <v>69000</v>
      </c>
      <c r="M2968">
        <f t="shared" ca="1" si="1593"/>
        <v>46000</v>
      </c>
      <c r="N2968">
        <f t="shared" ca="1" si="1594"/>
        <v>92000</v>
      </c>
      <c r="O2968">
        <f t="shared" ca="1" si="1595"/>
        <v>277000</v>
      </c>
      <c r="P2968">
        <f t="shared" ca="1" si="1579"/>
        <v>601696</v>
      </c>
      <c r="Q2968">
        <f ca="1">IF(P2968&gt;0,1,0)</f>
        <v>1</v>
      </c>
      <c r="R2968">
        <f t="shared" ca="1" si="1596"/>
        <v>11</v>
      </c>
      <c r="S2968">
        <f t="shared" ca="1" si="1597"/>
        <v>3</v>
      </c>
      <c r="T2968">
        <f t="shared" ca="1" si="1598"/>
        <v>2</v>
      </c>
      <c r="U2968">
        <f t="shared" ca="1" si="1599"/>
        <v>4</v>
      </c>
      <c r="V2968">
        <f t="shared" ca="1" si="1600"/>
        <v>12</v>
      </c>
      <c r="X2968">
        <f t="shared" si="1602"/>
        <v>2968</v>
      </c>
      <c r="Y2968">
        <f t="shared" si="1603"/>
        <v>2957</v>
      </c>
      <c r="Z2968">
        <f t="shared" si="1604"/>
        <v>2958</v>
      </c>
      <c r="AA2968">
        <f t="shared" si="1601"/>
        <v>2976</v>
      </c>
      <c r="AB2968">
        <f t="shared" si="1561"/>
        <v>20</v>
      </c>
      <c r="AM2968" t="str">
        <f t="shared" si="1562"/>
        <v>201903AT</v>
      </c>
      <c r="AN2968">
        <f t="shared" ca="1" si="1605"/>
        <v>11.000173160173166</v>
      </c>
      <c r="AO2968">
        <f t="shared" ca="1" si="1606"/>
        <v>2.9870129870129869</v>
      </c>
      <c r="AP2968">
        <f t="shared" ca="1" si="1563"/>
        <v>1.9913419913419914</v>
      </c>
      <c r="AQ2968">
        <f t="shared" ca="1" si="1564"/>
        <v>3.9826839826839828</v>
      </c>
      <c r="AR2968">
        <f t="shared" ca="1" si="1565"/>
        <v>11.991341991341992</v>
      </c>
      <c r="AS2968">
        <f ca="1">P2968/J2968</f>
        <v>0.29266850074128264</v>
      </c>
    </row>
    <row r="2969" spans="1:45" x14ac:dyDescent="0.4">
      <c r="A2969">
        <f t="shared" si="1560"/>
        <v>201903</v>
      </c>
      <c r="B2969" t="s">
        <v>1053</v>
      </c>
      <c r="C2969" t="s">
        <v>1042</v>
      </c>
      <c r="D2969" t="str">
        <f t="shared" ca="1" si="1580"/>
        <v>I101</v>
      </c>
      <c r="E2969">
        <f t="shared" ca="1" si="1589"/>
        <v>35</v>
      </c>
      <c r="F2969">
        <f t="shared" ca="1" si="1590"/>
        <v>16</v>
      </c>
      <c r="G2969" t="str">
        <f t="shared" ca="1" si="1578"/>
        <v>S11</v>
      </c>
      <c r="H2969" t="str">
        <f t="shared" ca="1" si="1567"/>
        <v>S119</v>
      </c>
      <c r="I2969">
        <f ca="1">VLOOKUP(D2969,PRC!$A$2:$B$21,2,0)*E2969</f>
        <v>1050000</v>
      </c>
      <c r="J2969">
        <f t="shared" ca="1" si="1591"/>
        <v>934496</v>
      </c>
      <c r="K2969">
        <f ca="1">VLOOKUP(D2969,PRC!$A$1:$C$21,3,0)*E2969</f>
        <v>546000</v>
      </c>
      <c r="L2969">
        <f t="shared" ca="1" si="1592"/>
        <v>11000</v>
      </c>
      <c r="M2969">
        <f t="shared" ca="1" si="1593"/>
        <v>32000</v>
      </c>
      <c r="N2969">
        <f t="shared" ca="1" si="1594"/>
        <v>32000</v>
      </c>
      <c r="O2969">
        <f t="shared" ca="1" si="1595"/>
        <v>116000</v>
      </c>
      <c r="P2969">
        <f t="shared" ca="1" si="1579"/>
        <v>197496</v>
      </c>
      <c r="Q2969">
        <f ca="1">IF(P2969&gt;0,1,0)</f>
        <v>1</v>
      </c>
      <c r="R2969">
        <f t="shared" ca="1" si="1596"/>
        <v>11</v>
      </c>
      <c r="S2969">
        <f t="shared" ca="1" si="1597"/>
        <v>1</v>
      </c>
      <c r="T2969">
        <f t="shared" ca="1" si="1598"/>
        <v>3</v>
      </c>
      <c r="U2969">
        <f t="shared" ca="1" si="1599"/>
        <v>3</v>
      </c>
      <c r="V2969">
        <f t="shared" ca="1" si="1600"/>
        <v>11</v>
      </c>
      <c r="X2969">
        <f t="shared" si="1602"/>
        <v>2969</v>
      </c>
      <c r="Y2969">
        <f t="shared" si="1603"/>
        <v>2957</v>
      </c>
      <c r="Z2969">
        <f t="shared" si="1604"/>
        <v>2958</v>
      </c>
      <c r="AA2969">
        <f t="shared" si="1601"/>
        <v>2976</v>
      </c>
      <c r="AB2969">
        <f t="shared" si="1561"/>
        <v>20</v>
      </c>
      <c r="AM2969" t="str">
        <f t="shared" si="1562"/>
        <v>201903AT</v>
      </c>
      <c r="AN2969">
        <f t="shared" ca="1" si="1605"/>
        <v>11.000380952380951</v>
      </c>
      <c r="AO2969">
        <f t="shared" ca="1" si="1606"/>
        <v>1.0476190476190477</v>
      </c>
      <c r="AP2969">
        <f t="shared" ca="1" si="1563"/>
        <v>3.0476190476190474</v>
      </c>
      <c r="AQ2969">
        <f t="shared" ca="1" si="1564"/>
        <v>3.0476190476190474</v>
      </c>
      <c r="AR2969">
        <f t="shared" ca="1" si="1565"/>
        <v>11.047619047619047</v>
      </c>
      <c r="AS2969">
        <f ca="1">P2969/J2969</f>
        <v>0.21133958839845221</v>
      </c>
    </row>
    <row r="2970" spans="1:45" x14ac:dyDescent="0.4">
      <c r="A2970">
        <f t="shared" si="1560"/>
        <v>201903</v>
      </c>
      <c r="B2970" t="s">
        <v>1070</v>
      </c>
      <c r="C2970" t="s">
        <v>1042</v>
      </c>
      <c r="D2970" t="str">
        <f t="shared" ca="1" si="1580"/>
        <v>I106</v>
      </c>
      <c r="E2970">
        <f t="shared" ca="1" si="1589"/>
        <v>40</v>
      </c>
      <c r="F2970">
        <f t="shared" ca="1" si="1590"/>
        <v>19</v>
      </c>
      <c r="G2970" t="str">
        <f t="shared" ca="1" si="1578"/>
        <v>S10</v>
      </c>
      <c r="H2970" t="str">
        <f t="shared" ca="1" si="1567"/>
        <v>S104</v>
      </c>
      <c r="I2970">
        <f ca="1">VLOOKUP(D2970,PRC!$A$2:$B$21,2,0)*E2970</f>
        <v>800000</v>
      </c>
      <c r="J2970">
        <f t="shared" ca="1" si="1591"/>
        <v>719996</v>
      </c>
      <c r="K2970">
        <f ca="1">VLOOKUP(D2970,PRC!$A$1:$C$21,3,0)*E2970</f>
        <v>424000</v>
      </c>
      <c r="L2970">
        <f t="shared" ca="1" si="1592"/>
        <v>24000</v>
      </c>
      <c r="M2970">
        <f t="shared" ca="1" si="1593"/>
        <v>16000</v>
      </c>
      <c r="N2970">
        <f t="shared" ca="1" si="1594"/>
        <v>16000</v>
      </c>
      <c r="O2970">
        <f t="shared" ca="1" si="1595"/>
        <v>88000</v>
      </c>
      <c r="P2970">
        <f t="shared" ca="1" si="1579"/>
        <v>151996</v>
      </c>
      <c r="Q2970">
        <f ca="1">IF(P2970&gt;0,1,0)</f>
        <v>1</v>
      </c>
      <c r="R2970">
        <f t="shared" ca="1" si="1596"/>
        <v>10</v>
      </c>
      <c r="S2970">
        <f t="shared" ca="1" si="1597"/>
        <v>3</v>
      </c>
      <c r="T2970">
        <f t="shared" ca="1" si="1598"/>
        <v>2</v>
      </c>
      <c r="U2970">
        <f t="shared" ca="1" si="1599"/>
        <v>2</v>
      </c>
      <c r="V2970">
        <f t="shared" ca="1" si="1600"/>
        <v>11</v>
      </c>
      <c r="X2970">
        <f t="shared" si="1602"/>
        <v>2970</v>
      </c>
      <c r="Y2970">
        <f t="shared" si="1603"/>
        <v>2957</v>
      </c>
      <c r="Z2970">
        <f t="shared" si="1604"/>
        <v>2958</v>
      </c>
      <c r="AA2970">
        <f t="shared" si="1601"/>
        <v>2976</v>
      </c>
      <c r="AB2970">
        <f t="shared" si="1561"/>
        <v>20</v>
      </c>
      <c r="AM2970" t="str">
        <f t="shared" si="1562"/>
        <v>201903AT</v>
      </c>
      <c r="AN2970">
        <f t="shared" ca="1" si="1605"/>
        <v>10.000500000000001</v>
      </c>
      <c r="AO2970">
        <f t="shared" ca="1" si="1606"/>
        <v>3</v>
      </c>
      <c r="AP2970">
        <f t="shared" ca="1" si="1563"/>
        <v>2</v>
      </c>
      <c r="AQ2970">
        <f t="shared" ca="1" si="1564"/>
        <v>2</v>
      </c>
      <c r="AR2970">
        <f t="shared" ca="1" si="1565"/>
        <v>11</v>
      </c>
      <c r="AS2970">
        <f ca="1">P2970/J2970</f>
        <v>0.21110672837071318</v>
      </c>
    </row>
    <row r="2971" spans="1:45" x14ac:dyDescent="0.4">
      <c r="A2971">
        <f t="shared" si="1560"/>
        <v>201903</v>
      </c>
      <c r="B2971" t="s">
        <v>1071</v>
      </c>
      <c r="C2971" t="s">
        <v>1042</v>
      </c>
      <c r="D2971" t="str">
        <f t="shared" ca="1" si="1580"/>
        <v>I102</v>
      </c>
      <c r="E2971">
        <f t="shared" ca="1" si="1589"/>
        <v>21</v>
      </c>
      <c r="F2971">
        <f t="shared" ca="1" si="1590"/>
        <v>16</v>
      </c>
      <c r="G2971" t="str">
        <f t="shared" ca="1" si="1578"/>
        <v>S11</v>
      </c>
      <c r="H2971" t="str">
        <f t="shared" ca="1" si="1567"/>
        <v>S110</v>
      </c>
      <c r="I2971">
        <f ca="1">VLOOKUP(D2971,PRC!$A$2:$B$21,2,0)*E2971</f>
        <v>840000</v>
      </c>
      <c r="J2971">
        <f t="shared" ca="1" si="1591"/>
        <v>713996</v>
      </c>
      <c r="K2971">
        <f ca="1">VLOOKUP(D2971,PRC!$A$1:$C$21,3,0)*E2971</f>
        <v>394800</v>
      </c>
      <c r="L2971">
        <f t="shared" ca="1" si="1592"/>
        <v>17000</v>
      </c>
      <c r="M2971">
        <f t="shared" ca="1" si="1593"/>
        <v>17000</v>
      </c>
      <c r="N2971">
        <f t="shared" ca="1" si="1594"/>
        <v>42000</v>
      </c>
      <c r="O2971">
        <f t="shared" ca="1" si="1595"/>
        <v>84000</v>
      </c>
      <c r="P2971">
        <f t="shared" ca="1" si="1579"/>
        <v>159196</v>
      </c>
      <c r="Q2971">
        <f ca="1">IF(P2971&gt;0,1,0)</f>
        <v>1</v>
      </c>
      <c r="R2971">
        <f t="shared" ca="1" si="1596"/>
        <v>15</v>
      </c>
      <c r="S2971">
        <f t="shared" ca="1" si="1597"/>
        <v>2</v>
      </c>
      <c r="T2971">
        <f t="shared" ca="1" si="1598"/>
        <v>2</v>
      </c>
      <c r="U2971">
        <f t="shared" ca="1" si="1599"/>
        <v>5</v>
      </c>
      <c r="V2971">
        <f t="shared" ca="1" si="1600"/>
        <v>10</v>
      </c>
      <c r="X2971">
        <f t="shared" si="1602"/>
        <v>2971</v>
      </c>
      <c r="Y2971">
        <f t="shared" si="1603"/>
        <v>2957</v>
      </c>
      <c r="Z2971">
        <f t="shared" si="1604"/>
        <v>2958</v>
      </c>
      <c r="AA2971">
        <f t="shared" si="1601"/>
        <v>2976</v>
      </c>
      <c r="AB2971">
        <f t="shared" si="1561"/>
        <v>20</v>
      </c>
      <c r="AM2971" t="str">
        <f t="shared" si="1562"/>
        <v>201903AT</v>
      </c>
      <c r="AN2971">
        <f t="shared" ca="1" si="1605"/>
        <v>15.000476190476187</v>
      </c>
      <c r="AO2971">
        <f t="shared" ca="1" si="1606"/>
        <v>2.0238095238095237</v>
      </c>
      <c r="AP2971">
        <f t="shared" ca="1" si="1563"/>
        <v>2.0238095238095237</v>
      </c>
      <c r="AQ2971">
        <f t="shared" ca="1" si="1564"/>
        <v>5</v>
      </c>
      <c r="AR2971">
        <f t="shared" ca="1" si="1565"/>
        <v>10</v>
      </c>
      <c r="AS2971">
        <f ca="1">P2971/J2971</f>
        <v>0.22296483453688817</v>
      </c>
    </row>
    <row r="2972" spans="1:45" x14ac:dyDescent="0.4">
      <c r="A2972">
        <f t="shared" si="1560"/>
        <v>201903</v>
      </c>
      <c r="B2972" t="s">
        <v>1072</v>
      </c>
      <c r="C2972" t="s">
        <v>1042</v>
      </c>
      <c r="D2972" t="str">
        <f t="shared" ca="1" si="1580"/>
        <v>I105</v>
      </c>
      <c r="E2972">
        <f t="shared" ca="1" si="1589"/>
        <v>47</v>
      </c>
      <c r="F2972">
        <f t="shared" ca="1" si="1590"/>
        <v>20</v>
      </c>
      <c r="G2972" t="str">
        <f t="shared" ca="1" si="1578"/>
        <v>S10</v>
      </c>
      <c r="H2972" t="str">
        <f t="shared" ca="1" si="1567"/>
        <v>S105</v>
      </c>
      <c r="I2972">
        <f ca="1">VLOOKUP(D2972,PRC!$A$2:$B$21,2,0)*E2972</f>
        <v>4700000</v>
      </c>
      <c r="J2972">
        <f t="shared" ca="1" si="1591"/>
        <v>4135996</v>
      </c>
      <c r="K2972">
        <f ca="1">VLOOKUP(D2972,PRC!$A$1:$C$21,3,0)*E2972</f>
        <v>2773000</v>
      </c>
      <c r="L2972">
        <f t="shared" ca="1" si="1592"/>
        <v>94000</v>
      </c>
      <c r="M2972">
        <f t="shared" ca="1" si="1593"/>
        <v>47000</v>
      </c>
      <c r="N2972">
        <f t="shared" ca="1" si="1594"/>
        <v>188000</v>
      </c>
      <c r="O2972">
        <f t="shared" ca="1" si="1595"/>
        <v>517000</v>
      </c>
      <c r="P2972">
        <f t="shared" ca="1" si="1579"/>
        <v>516996</v>
      </c>
      <c r="Q2972">
        <f ca="1">IF(P2972&gt;0,1,0)</f>
        <v>1</v>
      </c>
      <c r="R2972">
        <f t="shared" ca="1" si="1596"/>
        <v>12</v>
      </c>
      <c r="S2972">
        <f t="shared" ca="1" si="1597"/>
        <v>2</v>
      </c>
      <c r="T2972">
        <f t="shared" ca="1" si="1598"/>
        <v>1</v>
      </c>
      <c r="U2972">
        <f t="shared" ca="1" si="1599"/>
        <v>4</v>
      </c>
      <c r="V2972">
        <f t="shared" ca="1" si="1600"/>
        <v>11</v>
      </c>
      <c r="X2972">
        <f t="shared" si="1602"/>
        <v>2972</v>
      </c>
      <c r="Y2972">
        <f t="shared" si="1603"/>
        <v>2957</v>
      </c>
      <c r="Z2972">
        <f t="shared" si="1604"/>
        <v>2958</v>
      </c>
      <c r="AA2972">
        <f t="shared" si="1601"/>
        <v>2976</v>
      </c>
      <c r="AB2972">
        <f t="shared" si="1561"/>
        <v>20</v>
      </c>
      <c r="AM2972" t="str">
        <f t="shared" si="1562"/>
        <v>201903AT</v>
      </c>
      <c r="AN2972">
        <f t="shared" ca="1" si="1605"/>
        <v>12.000085106382974</v>
      </c>
      <c r="AO2972">
        <f t="shared" ca="1" si="1606"/>
        <v>2</v>
      </c>
      <c r="AP2972">
        <f t="shared" ca="1" si="1563"/>
        <v>1</v>
      </c>
      <c r="AQ2972">
        <f t="shared" ca="1" si="1564"/>
        <v>4</v>
      </c>
      <c r="AR2972">
        <f t="shared" ca="1" si="1565"/>
        <v>11</v>
      </c>
      <c r="AS2972">
        <f ca="1">P2972/J2972</f>
        <v>0.12499915377094176</v>
      </c>
    </row>
    <row r="2973" spans="1:45" x14ac:dyDescent="0.4">
      <c r="A2973">
        <f t="shared" si="1560"/>
        <v>201903</v>
      </c>
      <c r="B2973" t="s">
        <v>1073</v>
      </c>
      <c r="C2973" t="s">
        <v>1042</v>
      </c>
      <c r="D2973" t="str">
        <f t="shared" ca="1" si="1580"/>
        <v>I105</v>
      </c>
      <c r="E2973">
        <f t="shared" ca="1" si="1589"/>
        <v>22</v>
      </c>
      <c r="F2973">
        <f t="shared" ca="1" si="1590"/>
        <v>11</v>
      </c>
      <c r="G2973" t="str">
        <f t="shared" ca="1" si="1578"/>
        <v>S10</v>
      </c>
      <c r="H2973" t="str">
        <f t="shared" ca="1" si="1567"/>
        <v>S101</v>
      </c>
      <c r="I2973">
        <f ca="1">VLOOKUP(D2973,PRC!$A$2:$B$21,2,0)*E2973</f>
        <v>2200000</v>
      </c>
      <c r="J2973">
        <f t="shared" ca="1" si="1591"/>
        <v>1803996.0000000002</v>
      </c>
      <c r="K2973">
        <f ca="1">VLOOKUP(D2973,PRC!$A$1:$C$21,3,0)*E2973</f>
        <v>1298000</v>
      </c>
      <c r="L2973">
        <f t="shared" ca="1" si="1592"/>
        <v>22000</v>
      </c>
      <c r="M2973">
        <f t="shared" ca="1" si="1593"/>
        <v>44000</v>
      </c>
      <c r="N2973">
        <f t="shared" ca="1" si="1594"/>
        <v>110000</v>
      </c>
      <c r="O2973">
        <f t="shared" ca="1" si="1595"/>
        <v>264000</v>
      </c>
      <c r="P2973">
        <f t="shared" ca="1" si="1579"/>
        <v>65996.000000000233</v>
      </c>
      <c r="Q2973">
        <f ca="1">IF(P2973&gt;0,1,0)</f>
        <v>1</v>
      </c>
      <c r="R2973">
        <f t="shared" ca="1" si="1596"/>
        <v>18</v>
      </c>
      <c r="S2973">
        <f t="shared" ca="1" si="1597"/>
        <v>1</v>
      </c>
      <c r="T2973">
        <f t="shared" ca="1" si="1598"/>
        <v>2</v>
      </c>
      <c r="U2973">
        <f t="shared" ca="1" si="1599"/>
        <v>5</v>
      </c>
      <c r="V2973">
        <f t="shared" ca="1" si="1600"/>
        <v>12</v>
      </c>
      <c r="X2973">
        <f t="shared" si="1602"/>
        <v>2973</v>
      </c>
      <c r="Y2973">
        <f t="shared" si="1603"/>
        <v>2957</v>
      </c>
      <c r="Z2973">
        <f t="shared" si="1604"/>
        <v>2958</v>
      </c>
      <c r="AA2973">
        <f t="shared" si="1601"/>
        <v>2976</v>
      </c>
      <c r="AB2973">
        <f t="shared" si="1561"/>
        <v>20</v>
      </c>
      <c r="AM2973" t="str">
        <f t="shared" si="1562"/>
        <v>201903AT</v>
      </c>
      <c r="AN2973">
        <f t="shared" ca="1" si="1605"/>
        <v>18.000181818181805</v>
      </c>
      <c r="AO2973">
        <f t="shared" ca="1" si="1606"/>
        <v>1</v>
      </c>
      <c r="AP2973">
        <f t="shared" ca="1" si="1563"/>
        <v>2</v>
      </c>
      <c r="AQ2973">
        <f t="shared" ca="1" si="1564"/>
        <v>5</v>
      </c>
      <c r="AR2973">
        <f t="shared" ca="1" si="1565"/>
        <v>12</v>
      </c>
      <c r="AS2973">
        <f ca="1">P2973/J2973</f>
        <v>3.6583229674567029E-2</v>
      </c>
    </row>
    <row r="2974" spans="1:45" x14ac:dyDescent="0.4">
      <c r="A2974">
        <f t="shared" si="1560"/>
        <v>201903</v>
      </c>
      <c r="B2974" t="s">
        <v>1074</v>
      </c>
      <c r="C2974" t="s">
        <v>1042</v>
      </c>
      <c r="D2974" t="str">
        <f t="shared" ca="1" si="1580"/>
        <v>I105</v>
      </c>
      <c r="E2974">
        <f t="shared" ca="1" si="1589"/>
        <v>37</v>
      </c>
      <c r="F2974">
        <f t="shared" ca="1" si="1590"/>
        <v>14</v>
      </c>
      <c r="G2974" t="str">
        <f t="shared" ca="1" si="1578"/>
        <v>S11</v>
      </c>
      <c r="H2974" t="str">
        <f t="shared" ca="1" si="1567"/>
        <v>S115</v>
      </c>
      <c r="I2974">
        <f ca="1">VLOOKUP(D2974,PRC!$A$2:$B$21,2,0)*E2974</f>
        <v>3700000</v>
      </c>
      <c r="J2974">
        <f t="shared" ca="1" si="1591"/>
        <v>3070996</v>
      </c>
      <c r="K2974">
        <f ca="1">VLOOKUP(D2974,PRC!$A$1:$C$21,3,0)*E2974</f>
        <v>2183000</v>
      </c>
      <c r="L2974">
        <f t="shared" ca="1" si="1592"/>
        <v>111000</v>
      </c>
      <c r="M2974">
        <f t="shared" ca="1" si="1593"/>
        <v>74000</v>
      </c>
      <c r="N2974">
        <f t="shared" ca="1" si="1594"/>
        <v>111000</v>
      </c>
      <c r="O2974">
        <f t="shared" ca="1" si="1595"/>
        <v>444000</v>
      </c>
      <c r="P2974">
        <f t="shared" ca="1" si="1579"/>
        <v>147996</v>
      </c>
      <c r="Q2974">
        <f ca="1">IF(P2974&gt;0,1,0)</f>
        <v>1</v>
      </c>
      <c r="R2974">
        <f t="shared" ca="1" si="1596"/>
        <v>17</v>
      </c>
      <c r="S2974">
        <f t="shared" ca="1" si="1597"/>
        <v>3</v>
      </c>
      <c r="T2974">
        <f t="shared" ca="1" si="1598"/>
        <v>2</v>
      </c>
      <c r="U2974">
        <f t="shared" ca="1" si="1599"/>
        <v>3</v>
      </c>
      <c r="V2974">
        <f t="shared" ca="1" si="1600"/>
        <v>12</v>
      </c>
      <c r="X2974">
        <f t="shared" si="1602"/>
        <v>2974</v>
      </c>
      <c r="Y2974">
        <f t="shared" si="1603"/>
        <v>2957</v>
      </c>
      <c r="Z2974">
        <f t="shared" si="1604"/>
        <v>2958</v>
      </c>
      <c r="AA2974">
        <f t="shared" si="1601"/>
        <v>2976</v>
      </c>
      <c r="AB2974">
        <f t="shared" si="1561"/>
        <v>20</v>
      </c>
      <c r="AM2974" t="str">
        <f t="shared" si="1562"/>
        <v>201903AT</v>
      </c>
      <c r="AN2974">
        <f t="shared" ca="1" si="1605"/>
        <v>17.000108108108101</v>
      </c>
      <c r="AO2974">
        <f t="shared" ca="1" si="1606"/>
        <v>3</v>
      </c>
      <c r="AP2974">
        <f t="shared" ca="1" si="1563"/>
        <v>2</v>
      </c>
      <c r="AQ2974">
        <f t="shared" ca="1" si="1564"/>
        <v>3</v>
      </c>
      <c r="AR2974">
        <f t="shared" ca="1" si="1565"/>
        <v>12</v>
      </c>
      <c r="AS2974">
        <f ca="1">P2974/J2974</f>
        <v>4.8191531346833405E-2</v>
      </c>
    </row>
    <row r="2975" spans="1:45" x14ac:dyDescent="0.4">
      <c r="A2975">
        <f t="shared" si="1560"/>
        <v>201903</v>
      </c>
      <c r="B2975" t="s">
        <v>1075</v>
      </c>
      <c r="C2975" t="s">
        <v>1042</v>
      </c>
      <c r="D2975" t="str">
        <f t="shared" ca="1" si="1580"/>
        <v>I107</v>
      </c>
      <c r="E2975">
        <f t="shared" ca="1" si="1589"/>
        <v>36</v>
      </c>
      <c r="F2975">
        <f t="shared" ca="1" si="1590"/>
        <v>19</v>
      </c>
      <c r="G2975" t="str">
        <f t="shared" ca="1" si="1578"/>
        <v>S11</v>
      </c>
      <c r="H2975" t="str">
        <f t="shared" ca="1" si="1567"/>
        <v>S118</v>
      </c>
      <c r="I2975">
        <f ca="1">VLOOKUP(D2975,PRC!$A$2:$B$21,2,0)*E2975</f>
        <v>5400000</v>
      </c>
      <c r="J2975">
        <f t="shared" ca="1" si="1591"/>
        <v>4481996</v>
      </c>
      <c r="K2975">
        <f ca="1">VLOOKUP(D2975,PRC!$A$1:$C$21,3,0)*E2975</f>
        <v>3078000</v>
      </c>
      <c r="L2975">
        <f t="shared" ca="1" si="1592"/>
        <v>162000</v>
      </c>
      <c r="M2975">
        <f t="shared" ca="1" si="1593"/>
        <v>108000</v>
      </c>
      <c r="N2975">
        <f t="shared" ca="1" si="1594"/>
        <v>54000</v>
      </c>
      <c r="O2975">
        <f t="shared" ca="1" si="1595"/>
        <v>540000</v>
      </c>
      <c r="P2975">
        <f t="shared" ca="1" si="1579"/>
        <v>539996</v>
      </c>
      <c r="Q2975">
        <f ca="1">IF(P2975&gt;0,1,0)</f>
        <v>1</v>
      </c>
      <c r="R2975">
        <f t="shared" ca="1" si="1596"/>
        <v>17</v>
      </c>
      <c r="S2975">
        <f t="shared" ca="1" si="1597"/>
        <v>3</v>
      </c>
      <c r="T2975">
        <f t="shared" ca="1" si="1598"/>
        <v>2</v>
      </c>
      <c r="U2975">
        <f t="shared" ca="1" si="1599"/>
        <v>1</v>
      </c>
      <c r="V2975">
        <f t="shared" ca="1" si="1600"/>
        <v>10</v>
      </c>
      <c r="X2975">
        <f t="shared" si="1602"/>
        <v>2975</v>
      </c>
      <c r="Y2975">
        <f t="shared" si="1603"/>
        <v>2957</v>
      </c>
      <c r="Z2975">
        <f t="shared" si="1604"/>
        <v>2958</v>
      </c>
      <c r="AA2975">
        <f t="shared" si="1601"/>
        <v>2976</v>
      </c>
      <c r="AB2975">
        <f t="shared" si="1561"/>
        <v>20</v>
      </c>
      <c r="AM2975" t="str">
        <f t="shared" si="1562"/>
        <v>201903AT</v>
      </c>
      <c r="AN2975">
        <f t="shared" ca="1" si="1605"/>
        <v>17.000074074074078</v>
      </c>
      <c r="AO2975">
        <f t="shared" ca="1" si="1606"/>
        <v>3</v>
      </c>
      <c r="AP2975">
        <f t="shared" ca="1" si="1563"/>
        <v>2</v>
      </c>
      <c r="AQ2975">
        <f t="shared" ca="1" si="1564"/>
        <v>1</v>
      </c>
      <c r="AR2975">
        <f t="shared" ca="1" si="1565"/>
        <v>10</v>
      </c>
      <c r="AS2975">
        <f ca="1">P2975/J2975</f>
        <v>0.1204811427765665</v>
      </c>
    </row>
    <row r="2976" spans="1:45" x14ac:dyDescent="0.4">
      <c r="A2976">
        <f t="shared" si="1560"/>
        <v>201903</v>
      </c>
      <c r="B2976" t="s">
        <v>1076</v>
      </c>
      <c r="C2976" t="s">
        <v>1042</v>
      </c>
      <c r="D2976" t="str">
        <f t="shared" ca="1" si="1580"/>
        <v>I113</v>
      </c>
      <c r="E2976">
        <f t="shared" ca="1" si="1589"/>
        <v>30</v>
      </c>
      <c r="F2976">
        <f t="shared" ca="1" si="1590"/>
        <v>18</v>
      </c>
      <c r="G2976" t="str">
        <f t="shared" ca="1" si="1578"/>
        <v>S10</v>
      </c>
      <c r="H2976" t="str">
        <f t="shared" ca="1" si="1567"/>
        <v>S102</v>
      </c>
      <c r="I2976">
        <f ca="1">VLOOKUP(D2976,PRC!$A$2:$B$21,2,0)*E2976</f>
        <v>20100000</v>
      </c>
      <c r="J2976">
        <f t="shared" ca="1" si="1591"/>
        <v>16280996.000000002</v>
      </c>
      <c r="K2976">
        <f ca="1">VLOOKUP(D2976,PRC!$A$1:$C$21,3,0)*E2976</f>
        <v>9045000</v>
      </c>
      <c r="L2976">
        <f t="shared" ca="1" si="1592"/>
        <v>603000</v>
      </c>
      <c r="M2976">
        <f t="shared" ca="1" si="1593"/>
        <v>603000</v>
      </c>
      <c r="N2976">
        <f t="shared" ca="1" si="1594"/>
        <v>402000</v>
      </c>
      <c r="O2976">
        <f t="shared" ca="1" si="1595"/>
        <v>2010000</v>
      </c>
      <c r="P2976">
        <f t="shared" ca="1" si="1579"/>
        <v>3617996.0000000019</v>
      </c>
      <c r="Q2976">
        <f ca="1">IF(P2976&gt;0,1,0)</f>
        <v>1</v>
      </c>
      <c r="R2976">
        <f t="shared" ca="1" si="1596"/>
        <v>19</v>
      </c>
      <c r="S2976">
        <f t="shared" ca="1" si="1597"/>
        <v>3</v>
      </c>
      <c r="T2976">
        <f t="shared" ca="1" si="1598"/>
        <v>3</v>
      </c>
      <c r="U2976">
        <f t="shared" ca="1" si="1599"/>
        <v>2</v>
      </c>
      <c r="V2976">
        <f t="shared" ca="1" si="1600"/>
        <v>10</v>
      </c>
      <c r="X2976">
        <f t="shared" si="1602"/>
        <v>2976</v>
      </c>
      <c r="Y2976">
        <f t="shared" si="1603"/>
        <v>2957</v>
      </c>
      <c r="Z2976">
        <f t="shared" si="1604"/>
        <v>2958</v>
      </c>
      <c r="AA2976">
        <f t="shared" si="1601"/>
        <v>2976</v>
      </c>
      <c r="AB2976">
        <f t="shared" si="1561"/>
        <v>20</v>
      </c>
      <c r="AM2976" t="str">
        <f t="shared" si="1562"/>
        <v>201903AT</v>
      </c>
      <c r="AN2976">
        <f t="shared" ca="1" si="1605"/>
        <v>19.000019900497499</v>
      </c>
      <c r="AO2976">
        <f t="shared" ca="1" si="1606"/>
        <v>3</v>
      </c>
      <c r="AP2976">
        <f t="shared" ca="1" si="1563"/>
        <v>3</v>
      </c>
      <c r="AQ2976">
        <f t="shared" ca="1" si="1564"/>
        <v>2</v>
      </c>
      <c r="AR2976">
        <f t="shared" ca="1" si="1565"/>
        <v>10</v>
      </c>
      <c r="AS2976">
        <f ca="1">P2976/J2976</f>
        <v>0.22222203113372188</v>
      </c>
    </row>
    <row r="2977" spans="1:51" x14ac:dyDescent="0.4">
      <c r="A2977" s="1">
        <f t="shared" si="1560"/>
        <v>201903</v>
      </c>
      <c r="B2977" s="1" t="s">
        <v>1078</v>
      </c>
      <c r="C2977" s="1" t="s">
        <v>1080</v>
      </c>
      <c r="D2977" s="1" t="str">
        <f ca="1">"I"&amp;RANDBETWEEN(101,120)</f>
        <v>I108</v>
      </c>
      <c r="E2977" s="3">
        <f t="shared" ca="1" si="1589"/>
        <v>67</v>
      </c>
      <c r="F2977" s="3">
        <f t="shared" ca="1" si="1590"/>
        <v>6</v>
      </c>
      <c r="G2977" s="1" t="str">
        <f ca="1">LEFT(H2977,3)</f>
        <v>S10</v>
      </c>
      <c r="H2977" s="1" t="str">
        <f ca="1">"S"&amp;RANDBETWEEN(101,120)</f>
        <v>S109</v>
      </c>
      <c r="I2977" s="1">
        <f ca="1">VLOOKUP(D2977,PRC!$A$2:$B$21,2,0)*E2977</f>
        <v>2680000</v>
      </c>
      <c r="J2977" s="1">
        <f t="shared" ca="1" si="1591"/>
        <v>2438796</v>
      </c>
      <c r="K2977" s="1">
        <f ca="1">VLOOKUP(D2977,PRC!$A$1:$C$21,3,0)*E2977</f>
        <v>1232800</v>
      </c>
      <c r="L2977" s="1">
        <f t="shared" ca="1" si="1592"/>
        <v>214000</v>
      </c>
      <c r="M2977" s="1">
        <f t="shared" ca="1" si="1593"/>
        <v>54000</v>
      </c>
      <c r="N2977" s="1">
        <f t="shared" ca="1" si="1594"/>
        <v>54000</v>
      </c>
      <c r="O2977" s="1">
        <f t="shared" ca="1" si="1595"/>
        <v>375000</v>
      </c>
      <c r="P2977" s="1">
        <f ca="1">J2977-SUM(K2977:O2977)</f>
        <v>508996</v>
      </c>
      <c r="Q2977">
        <f ca="1">IF(P2977&gt;0,1,0)</f>
        <v>1</v>
      </c>
      <c r="R2977" s="3">
        <f t="shared" ca="1" si="1596"/>
        <v>9</v>
      </c>
      <c r="S2977" s="3">
        <f t="shared" ca="1" si="1597"/>
        <v>8</v>
      </c>
      <c r="T2977" s="3">
        <f t="shared" ca="1" si="1598"/>
        <v>2</v>
      </c>
      <c r="U2977" s="3">
        <f t="shared" ca="1" si="1599"/>
        <v>2</v>
      </c>
      <c r="V2977" s="3">
        <f t="shared" ca="1" si="1600"/>
        <v>14</v>
      </c>
      <c r="W2977" t="str">
        <f>C2977&amp;A2977&amp;"EBIT"</f>
        <v>VN201903EBIT</v>
      </c>
      <c r="X2977">
        <f t="shared" si="1602"/>
        <v>2977</v>
      </c>
      <c r="Y2977">
        <f t="shared" si="1603"/>
        <v>2977</v>
      </c>
      <c r="Z2977">
        <f t="shared" si="1604"/>
        <v>2978</v>
      </c>
      <c r="AA2977">
        <f t="shared" si="1601"/>
        <v>2989</v>
      </c>
      <c r="AB2977">
        <f t="shared" si="1561"/>
        <v>13</v>
      </c>
      <c r="AC2977" s="4" t="s">
        <v>1106</v>
      </c>
      <c r="AD2977">
        <f>VLOOKUP(C2977&amp;A2977&amp;AC2977,PRF_POL!$A$2:$J$97,5,0)</f>
        <v>50</v>
      </c>
      <c r="AE2977">
        <f>$AE$2</f>
        <v>40</v>
      </c>
      <c r="AF2977">
        <f>VLOOKUP($C2977&amp;$A2977&amp;$AC2977,PRF_POL!$A$2:$J$97,6,0)</f>
        <v>0</v>
      </c>
      <c r="AG2977">
        <f>VLOOKUP($C2977&amp;$A2977&amp;$AC2977,PRF_POL!$A$2:$J$97,7,0)</f>
        <v>5</v>
      </c>
      <c r="AH2977">
        <f>VLOOKUP($C2977&amp;$A2977&amp;$AC2977,PRF_POL!$A$2:$J$97,8,0)</f>
        <v>1</v>
      </c>
      <c r="AI2977">
        <f>VLOOKUP($C2977&amp;$A2977&amp;$AC2977,PRF_POL!$A$2:$J$97,9,0)</f>
        <v>1</v>
      </c>
      <c r="AJ2977">
        <f>VLOOKUP($C2977&amp;$A2977&amp;$AC2977,PRF_POL!$A$2:$J$97,10,0)</f>
        <v>10</v>
      </c>
      <c r="AK2977">
        <f>SUM(AE2977:AJ2977)</f>
        <v>57</v>
      </c>
      <c r="AL2977" s="3">
        <f ca="1">SUM(INDIRECT("P"&amp;Y2977):INDIRECT("P"&amp;AA2977))</f>
        <v>87008198</v>
      </c>
      <c r="AM2977" t="str">
        <f t="shared" si="1562"/>
        <v>201903VN</v>
      </c>
      <c r="AN2977">
        <f t="shared" ca="1" si="1605"/>
        <v>9.0001492537313492</v>
      </c>
      <c r="AO2977">
        <f t="shared" ca="1" si="1606"/>
        <v>7.9850746268656723</v>
      </c>
      <c r="AP2977">
        <f t="shared" ca="1" si="1563"/>
        <v>2.0149253731343282</v>
      </c>
      <c r="AQ2977">
        <f t="shared" ca="1" si="1564"/>
        <v>2.0149253731343282</v>
      </c>
      <c r="AR2977">
        <f t="shared" ca="1" si="1565"/>
        <v>13.992537313432834</v>
      </c>
      <c r="AS2977">
        <f ca="1">P2977/J2977</f>
        <v>0.20870790340807513</v>
      </c>
      <c r="AT2977">
        <f ca="1">MIN(INDIRECT("E"&amp;$Y2977):INDIRECT("E"&amp;$AA2977))</f>
        <v>51</v>
      </c>
      <c r="AU2977">
        <f ca="1">MIN(INDIRECT("AN"&amp;$Y2977):INDIRECT("AN"&amp;$AA2977))</f>
        <v>2.0000130718954234</v>
      </c>
      <c r="AV2977">
        <f ca="1">MIN(INDIRECT("AO"&amp;$Y2977):INDIRECT("AO"&amp;$AA2977))</f>
        <v>5</v>
      </c>
      <c r="AW2977">
        <f ca="1">MIN(INDIRECT("AP"&amp;$Y2977):INDIRECT("AP"&amp;$AA2977))</f>
        <v>1</v>
      </c>
      <c r="AX2977">
        <f ca="1">MIN(INDIRECT("AQ"&amp;$Y2977):INDIRECT("AQ"&amp;$AA2977))</f>
        <v>2</v>
      </c>
      <c r="AY2977">
        <f ca="1">MIN(INDIRECT("AR"&amp;$Y2977):INDIRECT("AR"&amp;$AA2977))</f>
        <v>10</v>
      </c>
    </row>
    <row r="2978" spans="1:51" x14ac:dyDescent="0.4">
      <c r="A2978">
        <f t="shared" si="1560"/>
        <v>201903</v>
      </c>
      <c r="B2978" t="s">
        <v>1082</v>
      </c>
      <c r="C2978" t="s">
        <v>1080</v>
      </c>
      <c r="D2978" t="str">
        <f ca="1">"I"&amp;RANDBETWEEN(101,120)</f>
        <v>I115</v>
      </c>
      <c r="E2978">
        <f t="shared" ca="1" si="1589"/>
        <v>51</v>
      </c>
      <c r="F2978">
        <f t="shared" ca="1" si="1590"/>
        <v>8</v>
      </c>
      <c r="G2978" t="str">
        <f t="shared" ref="G2978:G2989" ca="1" si="1607">LEFT(H2978,3)</f>
        <v>S11</v>
      </c>
      <c r="H2978" t="str">
        <f t="shared" ca="1" si="1567"/>
        <v>S116</v>
      </c>
      <c r="I2978">
        <f ca="1">VLOOKUP(D2978,PRC!$A$2:$B$21,2,0)*E2978</f>
        <v>255000</v>
      </c>
      <c r="J2978">
        <f t="shared" ca="1" si="1591"/>
        <v>237145.99999999997</v>
      </c>
      <c r="K2978">
        <f ca="1">VLOOKUP(D2978,PRC!$A$1:$C$21,3,0)*E2978</f>
        <v>122400</v>
      </c>
      <c r="L2978">
        <f t="shared" ca="1" si="1592"/>
        <v>15000</v>
      </c>
      <c r="M2978">
        <f t="shared" ca="1" si="1593"/>
        <v>13000</v>
      </c>
      <c r="N2978">
        <f t="shared" ca="1" si="1594"/>
        <v>23000</v>
      </c>
      <c r="O2978">
        <f t="shared" ca="1" si="1595"/>
        <v>33000</v>
      </c>
      <c r="P2978">
        <f t="shared" ref="P2978:P2989" ca="1" si="1608">J2978-SUM(K2978:O2978)</f>
        <v>30745.999999999971</v>
      </c>
      <c r="Q2978">
        <f ca="1">IF(P2978&gt;0,1,0)</f>
        <v>1</v>
      </c>
      <c r="R2978">
        <f t="shared" ca="1" si="1596"/>
        <v>7</v>
      </c>
      <c r="S2978">
        <f t="shared" ca="1" si="1597"/>
        <v>6</v>
      </c>
      <c r="T2978">
        <f t="shared" ca="1" si="1598"/>
        <v>5</v>
      </c>
      <c r="U2978">
        <f t="shared" ca="1" si="1599"/>
        <v>9</v>
      </c>
      <c r="V2978">
        <f t="shared" ca="1" si="1600"/>
        <v>13</v>
      </c>
      <c r="W2978" t="str">
        <f>C2978&amp;A2978&amp;"SALES"</f>
        <v>VN201903SALES</v>
      </c>
      <c r="X2978">
        <f t="shared" si="1602"/>
        <v>2978</v>
      </c>
      <c r="Y2978">
        <f t="shared" si="1603"/>
        <v>2977</v>
      </c>
      <c r="Z2978">
        <f t="shared" si="1604"/>
        <v>2978</v>
      </c>
      <c r="AA2978">
        <f t="shared" si="1601"/>
        <v>2989</v>
      </c>
      <c r="AB2978">
        <f t="shared" si="1561"/>
        <v>13</v>
      </c>
      <c r="AC2978" s="4" t="s">
        <v>1107</v>
      </c>
      <c r="AD2978">
        <f>VLOOKUP(C2978&amp;A2978&amp;AC2978,PRF_POL!$A$2:$J$97,5,0)</f>
        <v>150</v>
      </c>
      <c r="AE2978">
        <f>$AE$3</f>
        <v>60</v>
      </c>
      <c r="AF2978">
        <f>VLOOKUP($C2978&amp;$A2978&amp;$AC2978,PRF_POL!$A$2:$J$97,6,0)</f>
        <v>20</v>
      </c>
      <c r="AG2978">
        <f>VLOOKUP($C2978&amp;$A2978&amp;$AC2978,PRF_POL!$A$2:$J$97,7,0)</f>
        <v>8</v>
      </c>
      <c r="AH2978">
        <f>VLOOKUP($C2978&amp;$A2978&amp;$AC2978,PRF_POL!$A$2:$J$97,8,0)</f>
        <v>10</v>
      </c>
      <c r="AI2978">
        <f>VLOOKUP($C2978&amp;$A2978&amp;$AC2978,PRF_POL!$A$2:$J$97,9,0)</f>
        <v>10</v>
      </c>
      <c r="AJ2978">
        <f>VLOOKUP($C2978&amp;$A2978&amp;$AC2978,PRF_POL!$A$2:$J$97,10,0)</f>
        <v>15</v>
      </c>
      <c r="AK2978">
        <f>SUM(AE2978:AJ2978)</f>
        <v>123</v>
      </c>
      <c r="AL2978" s="3">
        <f ca="1">SUM(INDIRECT("J"&amp;Y2977):INDIRECT("J"&amp;AA2977))</f>
        <v>718300598</v>
      </c>
      <c r="AM2978" t="str">
        <f t="shared" si="1562"/>
        <v>201903VN</v>
      </c>
      <c r="AN2978">
        <f t="shared" ca="1" si="1605"/>
        <v>7.0015686274509932</v>
      </c>
      <c r="AO2978">
        <f t="shared" ca="1" si="1606"/>
        <v>5.8823529411764701</v>
      </c>
      <c r="AP2978">
        <f t="shared" ca="1" si="1563"/>
        <v>5.0980392156862742</v>
      </c>
      <c r="AQ2978">
        <f t="shared" ca="1" si="1564"/>
        <v>9.0196078431372548</v>
      </c>
      <c r="AR2978">
        <f t="shared" ca="1" si="1565"/>
        <v>12.941176470588237</v>
      </c>
      <c r="AS2978">
        <f ca="1">P2978/J2978</f>
        <v>0.12965008897472433</v>
      </c>
      <c r="AT2978">
        <f ca="1">MAX(INDIRECT("E"&amp;$Y2977):INDIRECT("E"&amp;$AA2977))</f>
        <v>150</v>
      </c>
      <c r="AU2978">
        <f ca="1">MAX(INDIRECT("AN"&amp;$Y2977):INDIRECT("AN"&amp;$AA2977))</f>
        <v>20.000824742268041</v>
      </c>
      <c r="AV2978">
        <f ca="1">MAX(INDIRECT("AO"&amp;$Y2977):INDIRECT("AO"&amp;$AA2977))</f>
        <v>8</v>
      </c>
      <c r="AW2978">
        <f ca="1">MAX(INDIRECT("AP"&amp;$Y2977):INDIRECT("AP"&amp;$AA2977))</f>
        <v>10</v>
      </c>
      <c r="AX2978">
        <f ca="1">MAX(INDIRECT("AQ"&amp;$Y2977):INDIRECT("AQ"&amp;$AA2977))</f>
        <v>10</v>
      </c>
      <c r="AY2978">
        <f ca="1">MAX(INDIRECT("AR"&amp;$Y2977):INDIRECT("AR"&amp;$AA2977))</f>
        <v>13.99931693989071</v>
      </c>
    </row>
    <row r="2979" spans="1:51" x14ac:dyDescent="0.4">
      <c r="A2979">
        <f t="shared" si="1560"/>
        <v>201903</v>
      </c>
      <c r="B2979" t="s">
        <v>1083</v>
      </c>
      <c r="C2979" t="s">
        <v>1080</v>
      </c>
      <c r="D2979" t="str">
        <f t="shared" ref="D2979:D3001" ca="1" si="1609">"I"&amp;RANDBETWEEN(101,120)</f>
        <v>I103</v>
      </c>
      <c r="E2979">
        <f t="shared" ca="1" si="1589"/>
        <v>91</v>
      </c>
      <c r="F2979">
        <f t="shared" ca="1" si="1590"/>
        <v>1</v>
      </c>
      <c r="G2979" t="str">
        <f t="shared" ca="1" si="1607"/>
        <v>S11</v>
      </c>
      <c r="H2979" t="str">
        <f t="shared" ca="1" si="1567"/>
        <v>S112</v>
      </c>
      <c r="I2979">
        <f ca="1">VLOOKUP(D2979,PRC!$A$2:$B$21,2,0)*E2979</f>
        <v>4550000</v>
      </c>
      <c r="J2979">
        <f t="shared" ca="1" si="1591"/>
        <v>4413496</v>
      </c>
      <c r="K2979">
        <f ca="1">VLOOKUP(D2979,PRC!$A$1:$C$21,3,0)*E2979</f>
        <v>2593500</v>
      </c>
      <c r="L2979">
        <f t="shared" ca="1" si="1592"/>
        <v>228000</v>
      </c>
      <c r="M2979">
        <f t="shared" ca="1" si="1593"/>
        <v>137000</v>
      </c>
      <c r="N2979">
        <f t="shared" ca="1" si="1594"/>
        <v>91000</v>
      </c>
      <c r="O2979">
        <f t="shared" ca="1" si="1595"/>
        <v>546000</v>
      </c>
      <c r="P2979">
        <f t="shared" ca="1" si="1608"/>
        <v>817996</v>
      </c>
      <c r="Q2979">
        <f ca="1">IF(P2979&gt;0,1,0)</f>
        <v>1</v>
      </c>
      <c r="R2979">
        <f t="shared" ca="1" si="1596"/>
        <v>3</v>
      </c>
      <c r="S2979">
        <f t="shared" ca="1" si="1597"/>
        <v>5</v>
      </c>
      <c r="T2979">
        <f t="shared" ca="1" si="1598"/>
        <v>3</v>
      </c>
      <c r="U2979">
        <f t="shared" ca="1" si="1599"/>
        <v>2</v>
      </c>
      <c r="V2979">
        <f t="shared" ca="1" si="1600"/>
        <v>12</v>
      </c>
      <c r="X2979">
        <f t="shared" si="1602"/>
        <v>2979</v>
      </c>
      <c r="Y2979">
        <f t="shared" si="1603"/>
        <v>2977</v>
      </c>
      <c r="Z2979">
        <f t="shared" si="1604"/>
        <v>2978</v>
      </c>
      <c r="AA2979">
        <f t="shared" si="1601"/>
        <v>2989</v>
      </c>
      <c r="AB2979">
        <f t="shared" si="1561"/>
        <v>13</v>
      </c>
      <c r="AK2979" s="3">
        <f ca="1">SUM(INDIRECT("Q"&amp;Y2977):INDIRECT("Q"&amp;AA2977))</f>
        <v>13</v>
      </c>
      <c r="AL2979">
        <f ca="1">AL2977/AL2978</f>
        <v>0.12113062169551472</v>
      </c>
      <c r="AM2979" t="str">
        <f t="shared" si="1562"/>
        <v>201903VN</v>
      </c>
      <c r="AN2979">
        <f t="shared" ca="1" si="1605"/>
        <v>3.000087912087912</v>
      </c>
      <c r="AO2979">
        <f t="shared" ca="1" si="1606"/>
        <v>5.0109890109890109</v>
      </c>
      <c r="AP2979">
        <f t="shared" ca="1" si="1563"/>
        <v>3.0109890109890109</v>
      </c>
      <c r="AQ2979">
        <f t="shared" ca="1" si="1564"/>
        <v>2</v>
      </c>
      <c r="AR2979">
        <f t="shared" ca="1" si="1565"/>
        <v>12</v>
      </c>
      <c r="AS2979">
        <f ca="1">P2979/J2979</f>
        <v>0.18533969442818118</v>
      </c>
      <c r="AT2979" t="str">
        <f ca="1">IF(ABS(AT2977-AD2977)&lt;AD2977+(AD2978-AD2977)*5%,"ok","chk")</f>
        <v>ok</v>
      </c>
      <c r="AU2979" t="str">
        <f ca="1">IF(ABS(AU2977-AF2977)&lt;AF2977+(AF2978-AF2977)*5%,"ok","chk")</f>
        <v>chk</v>
      </c>
      <c r="AV2979" t="str">
        <f t="shared" ref="AV2979" ca="1" si="1610">IF(ABS(AV2977-AG2977)&lt;AG2977+(AG2978-AG2977)*5%,"ok","chk")</f>
        <v>ok</v>
      </c>
      <c r="AW2979" t="str">
        <f t="shared" ref="AW2979" ca="1" si="1611">IF(ABS(AW2977-AH2977)&lt;AH2977+(AH2978-AH2977)*5%,"ok","chk")</f>
        <v>ok</v>
      </c>
      <c r="AX2979" t="str">
        <f t="shared" ref="AX2979" ca="1" si="1612">IF(ABS(AX2977-AI2977)&lt;AI2977+(AI2978-AI2977)*5%,"ok","chk")</f>
        <v>ok</v>
      </c>
      <c r="AY2979" t="str">
        <f t="shared" ref="AY2979" ca="1" si="1613">IF(ABS(AY2977-AJ2977)&lt;AJ2977+(AJ2978-AJ2977)*5%,"ok","chk")</f>
        <v>ok</v>
      </c>
    </row>
    <row r="2980" spans="1:51" x14ac:dyDescent="0.4">
      <c r="A2980">
        <f t="shared" si="1560"/>
        <v>201903</v>
      </c>
      <c r="B2980" t="s">
        <v>1084</v>
      </c>
      <c r="C2980" t="s">
        <v>1080</v>
      </c>
      <c r="D2980" t="str">
        <f t="shared" ca="1" si="1609"/>
        <v>I115</v>
      </c>
      <c r="E2980">
        <f t="shared" ca="1" si="1589"/>
        <v>97</v>
      </c>
      <c r="F2980">
        <f t="shared" ca="1" si="1590"/>
        <v>0</v>
      </c>
      <c r="G2980" t="str">
        <f t="shared" ca="1" si="1607"/>
        <v>S11</v>
      </c>
      <c r="H2980" t="str">
        <f t="shared" ca="1" si="1567"/>
        <v>S119</v>
      </c>
      <c r="I2980">
        <f ca="1">VLOOKUP(D2980,PRC!$A$2:$B$21,2,0)*E2980</f>
        <v>485000</v>
      </c>
      <c r="J2980">
        <f t="shared" ca="1" si="1591"/>
        <v>387996</v>
      </c>
      <c r="K2980">
        <f ca="1">VLOOKUP(D2980,PRC!$A$1:$C$21,3,0)*E2980</f>
        <v>232800</v>
      </c>
      <c r="L2980">
        <f t="shared" ca="1" si="1592"/>
        <v>29000</v>
      </c>
      <c r="M2980">
        <f t="shared" ca="1" si="1593"/>
        <v>15000</v>
      </c>
      <c r="N2980">
        <f t="shared" ca="1" si="1594"/>
        <v>39000</v>
      </c>
      <c r="O2980">
        <f t="shared" ca="1" si="1595"/>
        <v>49000</v>
      </c>
      <c r="P2980">
        <f t="shared" ca="1" si="1608"/>
        <v>23196</v>
      </c>
      <c r="Q2980">
        <f ca="1">IF(P2980&gt;0,1,0)</f>
        <v>1</v>
      </c>
      <c r="R2980">
        <f t="shared" ca="1" si="1596"/>
        <v>20</v>
      </c>
      <c r="S2980">
        <f t="shared" ca="1" si="1597"/>
        <v>6</v>
      </c>
      <c r="T2980">
        <f t="shared" ca="1" si="1598"/>
        <v>3</v>
      </c>
      <c r="U2980">
        <f t="shared" ca="1" si="1599"/>
        <v>8</v>
      </c>
      <c r="V2980">
        <f t="shared" ca="1" si="1600"/>
        <v>10</v>
      </c>
      <c r="X2980">
        <f t="shared" si="1602"/>
        <v>2980</v>
      </c>
      <c r="Y2980">
        <f t="shared" si="1603"/>
        <v>2977</v>
      </c>
      <c r="Z2980">
        <f t="shared" si="1604"/>
        <v>2978</v>
      </c>
      <c r="AA2980">
        <f t="shared" si="1601"/>
        <v>2989</v>
      </c>
      <c r="AB2980">
        <f t="shared" si="1561"/>
        <v>13</v>
      </c>
      <c r="AK2980" s="2">
        <f ca="1">AK2979/AB2977</f>
        <v>1</v>
      </c>
      <c r="AM2980" t="str">
        <f t="shared" si="1562"/>
        <v>201903VN</v>
      </c>
      <c r="AN2980">
        <f t="shared" ca="1" si="1605"/>
        <v>20.000824742268041</v>
      </c>
      <c r="AO2980">
        <f t="shared" ca="1" si="1606"/>
        <v>5.9793814432989691</v>
      </c>
      <c r="AP2980">
        <f t="shared" ca="1" si="1563"/>
        <v>3.0927835051546393</v>
      </c>
      <c r="AQ2980">
        <f t="shared" ca="1" si="1564"/>
        <v>8.0412371134020617</v>
      </c>
      <c r="AR2980">
        <f t="shared" ca="1" si="1565"/>
        <v>10.103092783505154</v>
      </c>
      <c r="AS2980">
        <f ca="1">P2980/J2980</f>
        <v>5.9784121485788516E-2</v>
      </c>
      <c r="AT2980" t="str">
        <f ca="1">IF(ABS(AD2978-AT2978)&lt;AT2978+(AD2978-AD2977)*5%,"ok","chk")</f>
        <v>ok</v>
      </c>
      <c r="AU2980" t="str">
        <f ca="1">IF(ABS(AF2978-AU2978)&lt;AU2978+(AF2978-AF2977)*5%,"ok","chk")</f>
        <v>ok</v>
      </c>
      <c r="AV2980" t="str">
        <f t="shared" ref="AV2980" ca="1" si="1614">IF(ABS(AG2978-AV2978)&lt;AV2978+(AG2978-AG2977)*5%,"ok","chk")</f>
        <v>ok</v>
      </c>
      <c r="AW2980" t="str">
        <f t="shared" ref="AW2980" ca="1" si="1615">IF(ABS(AH2978-AW2978)&lt;AW2978+(AH2978-AH2977)*5%,"ok","chk")</f>
        <v>ok</v>
      </c>
      <c r="AX2980" t="str">
        <f t="shared" ref="AX2980" ca="1" si="1616">IF(ABS(AI2978-AX2978)&lt;AX2978+(AI2978-AI2977)*5%,"ok","chk")</f>
        <v>ok</v>
      </c>
      <c r="AY2980" t="str">
        <f t="shared" ref="AY2980" ca="1" si="1617">IF(ABS(AJ2978-AY2978)&lt;AY2978+(AJ2978-AJ2977)*5%,"ok","chk")</f>
        <v>ok</v>
      </c>
    </row>
    <row r="2981" spans="1:51" x14ac:dyDescent="0.4">
      <c r="A2981">
        <f t="shared" si="1560"/>
        <v>201903</v>
      </c>
      <c r="B2981" t="s">
        <v>1085</v>
      </c>
      <c r="C2981" t="s">
        <v>1080</v>
      </c>
      <c r="D2981" t="str">
        <f t="shared" ca="1" si="1609"/>
        <v>I110</v>
      </c>
      <c r="E2981">
        <f t="shared" ca="1" si="1589"/>
        <v>102</v>
      </c>
      <c r="F2981">
        <f t="shared" ca="1" si="1590"/>
        <v>14</v>
      </c>
      <c r="G2981" t="str">
        <f t="shared" ca="1" si="1607"/>
        <v>S10</v>
      </c>
      <c r="H2981" t="str">
        <f t="shared" ca="1" si="1567"/>
        <v>S108</v>
      </c>
      <c r="I2981">
        <f ca="1">VLOOKUP(D2981,PRC!$A$2:$B$21,2,0)*E2981</f>
        <v>30600000</v>
      </c>
      <c r="J2981">
        <f t="shared" ca="1" si="1591"/>
        <v>29987996</v>
      </c>
      <c r="K2981">
        <f ca="1">VLOOKUP(D2981,PRC!$A$1:$C$21,3,0)*E2981</f>
        <v>14076000</v>
      </c>
      <c r="L2981">
        <f t="shared" ca="1" si="1592"/>
        <v>2448000</v>
      </c>
      <c r="M2981">
        <f t="shared" ca="1" si="1593"/>
        <v>1836000</v>
      </c>
      <c r="N2981">
        <f t="shared" ca="1" si="1594"/>
        <v>1836000</v>
      </c>
      <c r="O2981">
        <f t="shared" ca="1" si="1595"/>
        <v>3672000</v>
      </c>
      <c r="P2981">
        <f t="shared" ca="1" si="1608"/>
        <v>6119996</v>
      </c>
      <c r="Q2981">
        <f ca="1">IF(P2981&gt;0,1,0)</f>
        <v>1</v>
      </c>
      <c r="R2981">
        <f t="shared" ca="1" si="1596"/>
        <v>2</v>
      </c>
      <c r="S2981">
        <f t="shared" ca="1" si="1597"/>
        <v>8</v>
      </c>
      <c r="T2981">
        <f t="shared" ca="1" si="1598"/>
        <v>6</v>
      </c>
      <c r="U2981">
        <f t="shared" ca="1" si="1599"/>
        <v>6</v>
      </c>
      <c r="V2981">
        <f t="shared" ca="1" si="1600"/>
        <v>12</v>
      </c>
      <c r="X2981">
        <f t="shared" si="1602"/>
        <v>2981</v>
      </c>
      <c r="Y2981">
        <f t="shared" si="1603"/>
        <v>2977</v>
      </c>
      <c r="Z2981">
        <f t="shared" si="1604"/>
        <v>2978</v>
      </c>
      <c r="AA2981">
        <f t="shared" si="1601"/>
        <v>2989</v>
      </c>
      <c r="AB2981">
        <f t="shared" si="1561"/>
        <v>13</v>
      </c>
      <c r="AM2981" t="str">
        <f t="shared" si="1562"/>
        <v>201903VN</v>
      </c>
      <c r="AN2981">
        <f t="shared" ca="1" si="1605"/>
        <v>2.0000130718954234</v>
      </c>
      <c r="AO2981">
        <f t="shared" ca="1" si="1606"/>
        <v>8</v>
      </c>
      <c r="AP2981">
        <f t="shared" ca="1" si="1563"/>
        <v>6</v>
      </c>
      <c r="AQ2981">
        <f t="shared" ca="1" si="1564"/>
        <v>6</v>
      </c>
      <c r="AR2981">
        <f t="shared" ca="1" si="1565"/>
        <v>12</v>
      </c>
      <c r="AS2981">
        <f ca="1">P2981/J2981</f>
        <v>0.20408152648813213</v>
      </c>
    </row>
    <row r="2982" spans="1:51" x14ac:dyDescent="0.4">
      <c r="A2982">
        <f t="shared" si="1560"/>
        <v>201903</v>
      </c>
      <c r="B2982" t="s">
        <v>1086</v>
      </c>
      <c r="C2982" t="s">
        <v>1080</v>
      </c>
      <c r="D2982" t="str">
        <f t="shared" ca="1" si="1609"/>
        <v>I102</v>
      </c>
      <c r="E2982">
        <f t="shared" ca="1" si="1589"/>
        <v>64</v>
      </c>
      <c r="F2982">
        <f t="shared" ca="1" si="1590"/>
        <v>9</v>
      </c>
      <c r="G2982" t="str">
        <f t="shared" ca="1" si="1607"/>
        <v>S10</v>
      </c>
      <c r="H2982" t="str">
        <f t="shared" ca="1" si="1567"/>
        <v>S108</v>
      </c>
      <c r="I2982">
        <f ca="1">VLOOKUP(D2982,PRC!$A$2:$B$21,2,0)*E2982</f>
        <v>2560000</v>
      </c>
      <c r="J2982">
        <f t="shared" ca="1" si="1591"/>
        <v>2278396</v>
      </c>
      <c r="K2982">
        <f ca="1">VLOOKUP(D2982,PRC!$A$1:$C$21,3,0)*E2982</f>
        <v>1203200</v>
      </c>
      <c r="L2982">
        <f t="shared" ca="1" si="1592"/>
        <v>154000</v>
      </c>
      <c r="M2982">
        <f t="shared" ca="1" si="1593"/>
        <v>256000</v>
      </c>
      <c r="N2982">
        <f t="shared" ca="1" si="1594"/>
        <v>102000</v>
      </c>
      <c r="O2982">
        <f t="shared" ca="1" si="1595"/>
        <v>358000</v>
      </c>
      <c r="P2982">
        <f t="shared" ca="1" si="1608"/>
        <v>205196</v>
      </c>
      <c r="Q2982">
        <f ca="1">IF(P2982&gt;0,1,0)</f>
        <v>1</v>
      </c>
      <c r="R2982">
        <f t="shared" ca="1" si="1596"/>
        <v>11</v>
      </c>
      <c r="S2982">
        <f t="shared" ca="1" si="1597"/>
        <v>6</v>
      </c>
      <c r="T2982">
        <f t="shared" ca="1" si="1598"/>
        <v>10</v>
      </c>
      <c r="U2982">
        <f t="shared" ca="1" si="1599"/>
        <v>4</v>
      </c>
      <c r="V2982">
        <f t="shared" ca="1" si="1600"/>
        <v>14</v>
      </c>
      <c r="X2982">
        <f t="shared" si="1602"/>
        <v>2982</v>
      </c>
      <c r="Y2982">
        <f t="shared" si="1603"/>
        <v>2977</v>
      </c>
      <c r="Z2982">
        <f t="shared" si="1604"/>
        <v>2978</v>
      </c>
      <c r="AA2982">
        <f t="shared" si="1601"/>
        <v>2989</v>
      </c>
      <c r="AB2982">
        <f t="shared" si="1561"/>
        <v>13</v>
      </c>
      <c r="AM2982" t="str">
        <f t="shared" si="1562"/>
        <v>201903VN</v>
      </c>
      <c r="AN2982">
        <f t="shared" ca="1" si="1605"/>
        <v>11.000156250000003</v>
      </c>
      <c r="AO2982">
        <f t="shared" ca="1" si="1606"/>
        <v>6.015625</v>
      </c>
      <c r="AP2982">
        <f t="shared" ca="1" si="1563"/>
        <v>10</v>
      </c>
      <c r="AQ2982">
        <f t="shared" ca="1" si="1564"/>
        <v>3.9843749999999996</v>
      </c>
      <c r="AR2982">
        <f t="shared" ca="1" si="1565"/>
        <v>13.984374999999998</v>
      </c>
      <c r="AS2982">
        <f ca="1">P2982/J2982</f>
        <v>9.0061604742985857E-2</v>
      </c>
    </row>
    <row r="2983" spans="1:51" x14ac:dyDescent="0.4">
      <c r="A2983">
        <f t="shared" si="1560"/>
        <v>201903</v>
      </c>
      <c r="B2983" t="s">
        <v>1087</v>
      </c>
      <c r="C2983" t="s">
        <v>1080</v>
      </c>
      <c r="D2983" t="str">
        <f t="shared" ca="1" si="1609"/>
        <v>I114</v>
      </c>
      <c r="E2983">
        <f t="shared" ca="1" si="1589"/>
        <v>122</v>
      </c>
      <c r="F2983">
        <f t="shared" ca="1" si="1590"/>
        <v>19</v>
      </c>
      <c r="G2983" t="str">
        <f t="shared" ca="1" si="1607"/>
        <v>S10</v>
      </c>
      <c r="H2983" t="str">
        <f t="shared" ca="1" si="1567"/>
        <v>S103</v>
      </c>
      <c r="I2983">
        <f ca="1">VLOOKUP(D2983,PRC!$A$2:$B$21,2,0)*E2983</f>
        <v>29280000</v>
      </c>
      <c r="J2983">
        <f t="shared" ca="1" si="1591"/>
        <v>26644796</v>
      </c>
      <c r="K2983">
        <f ca="1">VLOOKUP(D2983,PRC!$A$1:$C$21,3,0)*E2983</f>
        <v>16982400</v>
      </c>
      <c r="L2983">
        <f t="shared" ca="1" si="1592"/>
        <v>1757000</v>
      </c>
      <c r="M2983">
        <f t="shared" ca="1" si="1593"/>
        <v>293000</v>
      </c>
      <c r="N2983">
        <f t="shared" ca="1" si="1594"/>
        <v>2635000</v>
      </c>
      <c r="O2983">
        <f t="shared" ca="1" si="1595"/>
        <v>4099000</v>
      </c>
      <c r="P2983">
        <f t="shared" ca="1" si="1608"/>
        <v>878396</v>
      </c>
      <c r="Q2983">
        <f ca="1">IF(P2983&gt;0,1,0)</f>
        <v>1</v>
      </c>
      <c r="R2983">
        <f t="shared" ca="1" si="1596"/>
        <v>9</v>
      </c>
      <c r="S2983">
        <f t="shared" ca="1" si="1597"/>
        <v>6</v>
      </c>
      <c r="T2983">
        <f t="shared" ca="1" si="1598"/>
        <v>1</v>
      </c>
      <c r="U2983">
        <f t="shared" ca="1" si="1599"/>
        <v>9</v>
      </c>
      <c r="V2983">
        <f t="shared" ca="1" si="1600"/>
        <v>14</v>
      </c>
      <c r="X2983">
        <f t="shared" si="1602"/>
        <v>2983</v>
      </c>
      <c r="Y2983">
        <f t="shared" si="1603"/>
        <v>2977</v>
      </c>
      <c r="Z2983">
        <f t="shared" si="1604"/>
        <v>2978</v>
      </c>
      <c r="AA2983">
        <f t="shared" si="1601"/>
        <v>2989</v>
      </c>
      <c r="AB2983">
        <f t="shared" si="1561"/>
        <v>13</v>
      </c>
      <c r="AM2983" t="str">
        <f t="shared" si="1562"/>
        <v>201903VN</v>
      </c>
      <c r="AN2983">
        <f t="shared" ca="1" si="1605"/>
        <v>9.000013661202189</v>
      </c>
      <c r="AO2983">
        <f t="shared" ca="1" si="1606"/>
        <v>6.0006830601092895</v>
      </c>
      <c r="AP2983">
        <f t="shared" ca="1" si="1563"/>
        <v>1.0006830601092895</v>
      </c>
      <c r="AQ2983">
        <f t="shared" ca="1" si="1564"/>
        <v>8.9993169398907096</v>
      </c>
      <c r="AR2983">
        <f t="shared" ca="1" si="1565"/>
        <v>13.99931693989071</v>
      </c>
      <c r="AS2983">
        <f ca="1">P2983/J2983</f>
        <v>3.2966887793023446E-2</v>
      </c>
    </row>
    <row r="2984" spans="1:51" x14ac:dyDescent="0.4">
      <c r="A2984">
        <f t="shared" si="1560"/>
        <v>201903</v>
      </c>
      <c r="B2984" t="s">
        <v>1088</v>
      </c>
      <c r="C2984" t="s">
        <v>1080</v>
      </c>
      <c r="D2984" t="str">
        <f t="shared" ca="1" si="1609"/>
        <v>I104</v>
      </c>
      <c r="E2984">
        <f t="shared" ca="1" si="1589"/>
        <v>126</v>
      </c>
      <c r="F2984">
        <f t="shared" ca="1" si="1590"/>
        <v>2</v>
      </c>
      <c r="G2984" t="str">
        <f t="shared" ca="1" si="1607"/>
        <v>S11</v>
      </c>
      <c r="H2984" t="str">
        <f t="shared" ca="1" si="1567"/>
        <v>S114</v>
      </c>
      <c r="I2984">
        <f ca="1">VLOOKUP(D2984,PRC!$A$2:$B$21,2,0)*E2984</f>
        <v>8820000</v>
      </c>
      <c r="J2984">
        <f t="shared" ca="1" si="1591"/>
        <v>8555396</v>
      </c>
      <c r="K2984">
        <f ca="1">VLOOKUP(D2984,PRC!$A$1:$C$21,3,0)*E2984</f>
        <v>3704400</v>
      </c>
      <c r="L2984">
        <f t="shared" ca="1" si="1592"/>
        <v>441000</v>
      </c>
      <c r="M2984">
        <f t="shared" ca="1" si="1593"/>
        <v>882000</v>
      </c>
      <c r="N2984">
        <f t="shared" ca="1" si="1594"/>
        <v>265000</v>
      </c>
      <c r="O2984">
        <f t="shared" ca="1" si="1595"/>
        <v>1147000</v>
      </c>
      <c r="P2984">
        <f t="shared" ca="1" si="1608"/>
        <v>2115996</v>
      </c>
      <c r="Q2984">
        <f ca="1">IF(P2984&gt;0,1,0)</f>
        <v>1</v>
      </c>
      <c r="R2984">
        <f t="shared" ca="1" si="1596"/>
        <v>3</v>
      </c>
      <c r="S2984">
        <f t="shared" ca="1" si="1597"/>
        <v>5</v>
      </c>
      <c r="T2984">
        <f t="shared" ca="1" si="1598"/>
        <v>10</v>
      </c>
      <c r="U2984">
        <f t="shared" ca="1" si="1599"/>
        <v>3</v>
      </c>
      <c r="V2984">
        <f t="shared" ca="1" si="1600"/>
        <v>13</v>
      </c>
      <c r="X2984">
        <f t="shared" si="1602"/>
        <v>2984</v>
      </c>
      <c r="Y2984">
        <f t="shared" si="1603"/>
        <v>2977</v>
      </c>
      <c r="Z2984">
        <f t="shared" si="1604"/>
        <v>2978</v>
      </c>
      <c r="AA2984">
        <f t="shared" si="1601"/>
        <v>2989</v>
      </c>
      <c r="AB2984">
        <f t="shared" si="1561"/>
        <v>13</v>
      </c>
      <c r="AM2984" t="str">
        <f t="shared" si="1562"/>
        <v>201903VN</v>
      </c>
      <c r="AN2984">
        <f t="shared" ca="1" si="1605"/>
        <v>3.0000453514739234</v>
      </c>
      <c r="AO2984">
        <f t="shared" ca="1" si="1606"/>
        <v>5</v>
      </c>
      <c r="AP2984">
        <f t="shared" ca="1" si="1563"/>
        <v>10</v>
      </c>
      <c r="AQ2984">
        <f t="shared" ca="1" si="1564"/>
        <v>3.0045351473922901</v>
      </c>
      <c r="AR2984">
        <f t="shared" ca="1" si="1565"/>
        <v>13.004535147392291</v>
      </c>
      <c r="AS2984">
        <f ca="1">P2984/J2984</f>
        <v>0.24732882031410353</v>
      </c>
    </row>
    <row r="2985" spans="1:51" x14ac:dyDescent="0.4">
      <c r="A2985">
        <f t="shared" si="1560"/>
        <v>201903</v>
      </c>
      <c r="B2985" t="s">
        <v>1089</v>
      </c>
      <c r="C2985" t="s">
        <v>1080</v>
      </c>
      <c r="D2985" t="str">
        <f t="shared" ca="1" si="1609"/>
        <v>I120</v>
      </c>
      <c r="E2985">
        <f t="shared" ca="1" si="1589"/>
        <v>141</v>
      </c>
      <c r="F2985">
        <f t="shared" ca="1" si="1590"/>
        <v>6</v>
      </c>
      <c r="G2985" t="str">
        <f t="shared" ca="1" si="1607"/>
        <v>S11</v>
      </c>
      <c r="H2985" t="str">
        <f t="shared" ca="1" si="1567"/>
        <v>S112</v>
      </c>
      <c r="I2985">
        <f ca="1">VLOOKUP(D2985,PRC!$A$2:$B$21,2,0)*E2985</f>
        <v>606300000</v>
      </c>
      <c r="J2985">
        <f t="shared" ca="1" si="1591"/>
        <v>527480996</v>
      </c>
      <c r="K2985">
        <f ca="1">VLOOKUP(D2985,PRC!$A$1:$C$21,3,0)*E2985</f>
        <v>272835000</v>
      </c>
      <c r="L2985">
        <f t="shared" ca="1" si="1592"/>
        <v>42441000</v>
      </c>
      <c r="M2985">
        <f t="shared" ca="1" si="1593"/>
        <v>36378000</v>
      </c>
      <c r="N2985">
        <f t="shared" ca="1" si="1594"/>
        <v>60630000</v>
      </c>
      <c r="O2985">
        <f t="shared" ca="1" si="1595"/>
        <v>66693000</v>
      </c>
      <c r="P2985">
        <f t="shared" ca="1" si="1608"/>
        <v>48503996</v>
      </c>
      <c r="Q2985">
        <f ca="1">IF(P2985&gt;0,1,0)</f>
        <v>1</v>
      </c>
      <c r="R2985">
        <f t="shared" ca="1" si="1596"/>
        <v>13</v>
      </c>
      <c r="S2985">
        <f t="shared" ca="1" si="1597"/>
        <v>7</v>
      </c>
      <c r="T2985">
        <f t="shared" ca="1" si="1598"/>
        <v>6</v>
      </c>
      <c r="U2985">
        <f t="shared" ca="1" si="1599"/>
        <v>10</v>
      </c>
      <c r="V2985">
        <f t="shared" ca="1" si="1600"/>
        <v>11</v>
      </c>
      <c r="X2985">
        <f t="shared" si="1602"/>
        <v>2985</v>
      </c>
      <c r="Y2985">
        <f t="shared" si="1603"/>
        <v>2977</v>
      </c>
      <c r="Z2985">
        <f t="shared" si="1604"/>
        <v>2978</v>
      </c>
      <c r="AA2985">
        <f t="shared" si="1601"/>
        <v>2989</v>
      </c>
      <c r="AB2985">
        <f t="shared" si="1561"/>
        <v>13</v>
      </c>
      <c r="AM2985" t="str">
        <f t="shared" si="1562"/>
        <v>201903VN</v>
      </c>
      <c r="AN2985">
        <f t="shared" ca="1" si="1605"/>
        <v>13.000000659739408</v>
      </c>
      <c r="AO2985">
        <f t="shared" ca="1" si="1606"/>
        <v>7.0000000000000009</v>
      </c>
      <c r="AP2985">
        <f t="shared" ca="1" si="1563"/>
        <v>6</v>
      </c>
      <c r="AQ2985">
        <f t="shared" ca="1" si="1564"/>
        <v>10</v>
      </c>
      <c r="AR2985">
        <f t="shared" ca="1" si="1565"/>
        <v>11</v>
      </c>
      <c r="AS2985">
        <f ca="1">P2985/J2985</f>
        <v>9.1954016102600969E-2</v>
      </c>
    </row>
    <row r="2986" spans="1:51" x14ac:dyDescent="0.4">
      <c r="A2986">
        <f t="shared" si="1560"/>
        <v>201903</v>
      </c>
      <c r="B2986" t="s">
        <v>1090</v>
      </c>
      <c r="C2986" t="s">
        <v>1080</v>
      </c>
      <c r="D2986" t="str">
        <f t="shared" ca="1" si="1609"/>
        <v>I113</v>
      </c>
      <c r="E2986">
        <f t="shared" ca="1" si="1589"/>
        <v>150</v>
      </c>
      <c r="F2986">
        <f t="shared" ca="1" si="1590"/>
        <v>1</v>
      </c>
      <c r="G2986" t="str">
        <f t="shared" ca="1" si="1607"/>
        <v>S11</v>
      </c>
      <c r="H2986" t="str">
        <f t="shared" ca="1" si="1567"/>
        <v>S116</v>
      </c>
      <c r="I2986">
        <f ca="1">VLOOKUP(D2986,PRC!$A$2:$B$21,2,0)*E2986</f>
        <v>100500000</v>
      </c>
      <c r="J2986">
        <f t="shared" ca="1" si="1591"/>
        <v>94469996</v>
      </c>
      <c r="K2986">
        <f ca="1">VLOOKUP(D2986,PRC!$A$1:$C$21,3,0)*E2986</f>
        <v>45225000</v>
      </c>
      <c r="L2986">
        <f t="shared" ca="1" si="1592"/>
        <v>7035000</v>
      </c>
      <c r="M2986">
        <f t="shared" ca="1" si="1593"/>
        <v>1005000</v>
      </c>
      <c r="N2986">
        <f t="shared" ca="1" si="1594"/>
        <v>5025000</v>
      </c>
      <c r="O2986">
        <f t="shared" ca="1" si="1595"/>
        <v>11055000</v>
      </c>
      <c r="P2986">
        <f t="shared" ca="1" si="1608"/>
        <v>25124996</v>
      </c>
      <c r="Q2986">
        <f ca="1">IF(P2986&gt;0,1,0)</f>
        <v>1</v>
      </c>
      <c r="R2986">
        <f t="shared" ca="1" si="1596"/>
        <v>6</v>
      </c>
      <c r="S2986">
        <f t="shared" ca="1" si="1597"/>
        <v>7</v>
      </c>
      <c r="T2986">
        <f t="shared" ca="1" si="1598"/>
        <v>1</v>
      </c>
      <c r="U2986">
        <f t="shared" ca="1" si="1599"/>
        <v>5</v>
      </c>
      <c r="V2986">
        <f t="shared" ca="1" si="1600"/>
        <v>11</v>
      </c>
      <c r="X2986">
        <f t="shared" si="1602"/>
        <v>2986</v>
      </c>
      <c r="Y2986">
        <f t="shared" si="1603"/>
        <v>2977</v>
      </c>
      <c r="Z2986">
        <f t="shared" si="1604"/>
        <v>2978</v>
      </c>
      <c r="AA2986">
        <f t="shared" si="1601"/>
        <v>2989</v>
      </c>
      <c r="AB2986">
        <f t="shared" si="1561"/>
        <v>13</v>
      </c>
      <c r="AM2986" t="str">
        <f t="shared" si="1562"/>
        <v>201903VN</v>
      </c>
      <c r="AN2986">
        <f t="shared" ca="1" si="1605"/>
        <v>6.0000039800994998</v>
      </c>
      <c r="AO2986">
        <f t="shared" ca="1" si="1606"/>
        <v>7.0000000000000009</v>
      </c>
      <c r="AP2986">
        <f t="shared" ca="1" si="1563"/>
        <v>1</v>
      </c>
      <c r="AQ2986">
        <f t="shared" ca="1" si="1564"/>
        <v>5</v>
      </c>
      <c r="AR2986">
        <f t="shared" ca="1" si="1565"/>
        <v>11</v>
      </c>
      <c r="AS2986">
        <f ca="1">P2986/J2986</f>
        <v>0.26595741572805826</v>
      </c>
    </row>
    <row r="2987" spans="1:51" x14ac:dyDescent="0.4">
      <c r="A2987">
        <f t="shared" si="1560"/>
        <v>201903</v>
      </c>
      <c r="B2987" t="s">
        <v>1091</v>
      </c>
      <c r="C2987" t="s">
        <v>1080</v>
      </c>
      <c r="D2987" t="str">
        <f t="shared" ca="1" si="1609"/>
        <v>I107</v>
      </c>
      <c r="E2987">
        <f t="shared" ca="1" si="1589"/>
        <v>93</v>
      </c>
      <c r="F2987">
        <f t="shared" ca="1" si="1590"/>
        <v>5</v>
      </c>
      <c r="G2987" t="str">
        <f t="shared" ca="1" si="1607"/>
        <v>S11</v>
      </c>
      <c r="H2987" t="str">
        <f t="shared" ca="1" si="1567"/>
        <v>S114</v>
      </c>
      <c r="I2987">
        <f ca="1">VLOOKUP(D2987,PRC!$A$2:$B$21,2,0)*E2987</f>
        <v>13950000</v>
      </c>
      <c r="J2987">
        <f t="shared" ca="1" si="1591"/>
        <v>12973496</v>
      </c>
      <c r="K2987">
        <f ca="1">VLOOKUP(D2987,PRC!$A$1:$C$21,3,0)*E2987</f>
        <v>7951500</v>
      </c>
      <c r="L2987">
        <f t="shared" ca="1" si="1592"/>
        <v>837000</v>
      </c>
      <c r="M2987">
        <f t="shared" ca="1" si="1593"/>
        <v>977000</v>
      </c>
      <c r="N2987">
        <f t="shared" ca="1" si="1594"/>
        <v>419000</v>
      </c>
      <c r="O2987">
        <f t="shared" ca="1" si="1595"/>
        <v>1814000</v>
      </c>
      <c r="P2987">
        <f t="shared" ca="1" si="1608"/>
        <v>974996</v>
      </c>
      <c r="Q2987">
        <f ca="1">IF(P2987&gt;0,1,0)</f>
        <v>1</v>
      </c>
      <c r="R2987">
        <f t="shared" ca="1" si="1596"/>
        <v>7</v>
      </c>
      <c r="S2987">
        <f t="shared" ca="1" si="1597"/>
        <v>6</v>
      </c>
      <c r="T2987">
        <f t="shared" ca="1" si="1598"/>
        <v>7</v>
      </c>
      <c r="U2987">
        <f t="shared" ca="1" si="1599"/>
        <v>3</v>
      </c>
      <c r="V2987">
        <f t="shared" ca="1" si="1600"/>
        <v>13</v>
      </c>
      <c r="X2987">
        <f t="shared" si="1602"/>
        <v>2987</v>
      </c>
      <c r="Y2987">
        <f t="shared" si="1603"/>
        <v>2977</v>
      </c>
      <c r="Z2987">
        <f t="shared" si="1604"/>
        <v>2978</v>
      </c>
      <c r="AA2987">
        <f t="shared" si="1601"/>
        <v>2989</v>
      </c>
      <c r="AB2987">
        <f t="shared" si="1561"/>
        <v>13</v>
      </c>
      <c r="AM2987" t="str">
        <f t="shared" si="1562"/>
        <v>201903VN</v>
      </c>
      <c r="AN2987">
        <f t="shared" ca="1" si="1605"/>
        <v>7.0000286738351232</v>
      </c>
      <c r="AO2987">
        <f t="shared" ca="1" si="1606"/>
        <v>6</v>
      </c>
      <c r="AP2987">
        <f t="shared" ca="1" si="1563"/>
        <v>7.0035842293906816</v>
      </c>
      <c r="AQ2987">
        <f t="shared" ca="1" si="1564"/>
        <v>3.0035842293906807</v>
      </c>
      <c r="AR2987">
        <f t="shared" ca="1" si="1565"/>
        <v>13.003584229390681</v>
      </c>
      <c r="AS2987">
        <f ca="1">P2987/J2987</f>
        <v>7.5152911751774534E-2</v>
      </c>
    </row>
    <row r="2988" spans="1:51" x14ac:dyDescent="0.4">
      <c r="A2988">
        <f t="shared" si="1560"/>
        <v>201903</v>
      </c>
      <c r="B2988" t="s">
        <v>1092</v>
      </c>
      <c r="C2988" t="s">
        <v>1080</v>
      </c>
      <c r="D2988" t="str">
        <f t="shared" ca="1" si="1609"/>
        <v>I104</v>
      </c>
      <c r="E2988">
        <f t="shared" ca="1" si="1589"/>
        <v>52</v>
      </c>
      <c r="F2988">
        <f t="shared" ca="1" si="1590"/>
        <v>3</v>
      </c>
      <c r="G2988" t="str">
        <f t="shared" ca="1" si="1607"/>
        <v>S11</v>
      </c>
      <c r="H2988" t="str">
        <f t="shared" ca="1" si="1567"/>
        <v>S113</v>
      </c>
      <c r="I2988">
        <f ca="1">VLOOKUP(D2988,PRC!$A$2:$B$21,2,0)*E2988</f>
        <v>3640000</v>
      </c>
      <c r="J2988">
        <f t="shared" ca="1" si="1591"/>
        <v>2984796</v>
      </c>
      <c r="K2988">
        <f ca="1">VLOOKUP(D2988,PRC!$A$1:$C$21,3,0)*E2988</f>
        <v>1528800</v>
      </c>
      <c r="L2988">
        <f t="shared" ca="1" si="1592"/>
        <v>255000</v>
      </c>
      <c r="M2988">
        <f t="shared" ca="1" si="1593"/>
        <v>109000</v>
      </c>
      <c r="N2988">
        <f t="shared" ca="1" si="1594"/>
        <v>182000</v>
      </c>
      <c r="O2988">
        <f t="shared" ca="1" si="1595"/>
        <v>364000</v>
      </c>
      <c r="P2988">
        <f t="shared" ca="1" si="1608"/>
        <v>545996</v>
      </c>
      <c r="Q2988">
        <f ca="1">IF(P2988&gt;0,1,0)</f>
        <v>1</v>
      </c>
      <c r="R2988">
        <f t="shared" ca="1" si="1596"/>
        <v>18</v>
      </c>
      <c r="S2988">
        <f t="shared" ca="1" si="1597"/>
        <v>7</v>
      </c>
      <c r="T2988">
        <f t="shared" ca="1" si="1598"/>
        <v>3</v>
      </c>
      <c r="U2988">
        <f t="shared" ca="1" si="1599"/>
        <v>5</v>
      </c>
      <c r="V2988">
        <f t="shared" ca="1" si="1600"/>
        <v>10</v>
      </c>
      <c r="X2988">
        <f t="shared" si="1602"/>
        <v>2988</v>
      </c>
      <c r="Y2988">
        <f t="shared" si="1603"/>
        <v>2977</v>
      </c>
      <c r="Z2988">
        <f t="shared" si="1604"/>
        <v>2978</v>
      </c>
      <c r="AA2988">
        <f t="shared" si="1601"/>
        <v>2989</v>
      </c>
      <c r="AB2988">
        <f t="shared" si="1561"/>
        <v>13</v>
      </c>
      <c r="AM2988" t="str">
        <f t="shared" si="1562"/>
        <v>201903VN</v>
      </c>
      <c r="AN2988">
        <f t="shared" ca="1" si="1605"/>
        <v>18.000109890109893</v>
      </c>
      <c r="AO2988">
        <f t="shared" ca="1" si="1606"/>
        <v>7.0054945054945055</v>
      </c>
      <c r="AP2988">
        <f t="shared" ca="1" si="1563"/>
        <v>2.9945054945054945</v>
      </c>
      <c r="AQ2988">
        <f t="shared" ca="1" si="1564"/>
        <v>5</v>
      </c>
      <c r="AR2988">
        <f t="shared" ca="1" si="1565"/>
        <v>10</v>
      </c>
      <c r="AS2988">
        <f ca="1">P2988/J2988</f>
        <v>0.18292573428803843</v>
      </c>
    </row>
    <row r="2989" spans="1:51" x14ac:dyDescent="0.4">
      <c r="A2989">
        <f t="shared" si="1560"/>
        <v>201903</v>
      </c>
      <c r="B2989" t="s">
        <v>1093</v>
      </c>
      <c r="C2989" t="s">
        <v>1080</v>
      </c>
      <c r="D2989" t="str">
        <f t="shared" ca="1" si="1609"/>
        <v>I119</v>
      </c>
      <c r="E2989">
        <f t="shared" ca="1" si="1589"/>
        <v>61</v>
      </c>
      <c r="F2989">
        <f t="shared" ca="1" si="1590"/>
        <v>19</v>
      </c>
      <c r="G2989" t="str">
        <f t="shared" ca="1" si="1607"/>
        <v>S11</v>
      </c>
      <c r="H2989" t="str">
        <f t="shared" ca="1" si="1567"/>
        <v>S115</v>
      </c>
      <c r="I2989">
        <f ca="1">VLOOKUP(D2989,PRC!$A$2:$B$21,2,0)*E2989</f>
        <v>5795000</v>
      </c>
      <c r="J2989">
        <f t="shared" ca="1" si="1591"/>
        <v>5447296</v>
      </c>
      <c r="K2989">
        <f ca="1">VLOOKUP(D2989,PRC!$A$1:$C$21,3,0)*E2989</f>
        <v>2781600</v>
      </c>
      <c r="L2989">
        <f t="shared" ca="1" si="1592"/>
        <v>406000</v>
      </c>
      <c r="M2989">
        <f t="shared" ca="1" si="1593"/>
        <v>174000</v>
      </c>
      <c r="N2989">
        <f t="shared" ca="1" si="1594"/>
        <v>348000</v>
      </c>
      <c r="O2989">
        <f t="shared" ca="1" si="1595"/>
        <v>580000</v>
      </c>
      <c r="P2989">
        <f t="shared" ca="1" si="1608"/>
        <v>1157696</v>
      </c>
      <c r="Q2989">
        <f ca="1">IF(P2989&gt;0,1,0)</f>
        <v>1</v>
      </c>
      <c r="R2989">
        <f t="shared" ca="1" si="1596"/>
        <v>6</v>
      </c>
      <c r="S2989">
        <f t="shared" ca="1" si="1597"/>
        <v>7</v>
      </c>
      <c r="T2989">
        <f t="shared" ca="1" si="1598"/>
        <v>3</v>
      </c>
      <c r="U2989">
        <f t="shared" ca="1" si="1599"/>
        <v>6</v>
      </c>
      <c r="V2989">
        <f t="shared" ca="1" si="1600"/>
        <v>10</v>
      </c>
      <c r="X2989">
        <f t="shared" si="1602"/>
        <v>2989</v>
      </c>
      <c r="Y2989">
        <f t="shared" si="1603"/>
        <v>2977</v>
      </c>
      <c r="Z2989">
        <f t="shared" si="1604"/>
        <v>2978</v>
      </c>
      <c r="AA2989">
        <f t="shared" si="1601"/>
        <v>2989</v>
      </c>
      <c r="AB2989">
        <f t="shared" si="1561"/>
        <v>13</v>
      </c>
      <c r="AM2989" t="str">
        <f t="shared" si="1562"/>
        <v>201903VN</v>
      </c>
      <c r="AN2989">
        <f t="shared" ca="1" si="1605"/>
        <v>6.0000690250215705</v>
      </c>
      <c r="AO2989">
        <f t="shared" ca="1" si="1606"/>
        <v>7.0060396893874026</v>
      </c>
      <c r="AP2989">
        <f t="shared" ca="1" si="1563"/>
        <v>3.0025884383088868</v>
      </c>
      <c r="AQ2989">
        <f t="shared" ca="1" si="1564"/>
        <v>6.0051768766177736</v>
      </c>
      <c r="AR2989">
        <f t="shared" ca="1" si="1565"/>
        <v>10.008628127696289</v>
      </c>
      <c r="AS2989">
        <f ca="1">P2989/J2989</f>
        <v>0.21252672885776722</v>
      </c>
    </row>
    <row r="2990" spans="1:51" x14ac:dyDescent="0.4">
      <c r="A2990" s="1">
        <f t="shared" si="1560"/>
        <v>201903</v>
      </c>
      <c r="B2990" s="1" t="s">
        <v>1055</v>
      </c>
      <c r="C2990" s="1" t="s">
        <v>0</v>
      </c>
      <c r="D2990" s="1" t="str">
        <f ca="1">"I"&amp;RANDBETWEEN(101,120)</f>
        <v>I114</v>
      </c>
      <c r="E2990" s="3">
        <f t="shared" ca="1" si="1589"/>
        <v>221</v>
      </c>
      <c r="F2990" s="3">
        <f t="shared" ca="1" si="1590"/>
        <v>15</v>
      </c>
      <c r="G2990" s="1" t="str">
        <f ca="1">LEFT(H2990,3)</f>
        <v>S10</v>
      </c>
      <c r="H2990" s="1" t="str">
        <f ca="1">"S"&amp;RANDBETWEEN(101,120)</f>
        <v>S102</v>
      </c>
      <c r="I2990" s="1">
        <f ca="1">VLOOKUP(D2990,PRC!$A$2:$B$21,2,0)*E2990</f>
        <v>53040000</v>
      </c>
      <c r="J2990" s="1">
        <f t="shared" ca="1" si="1591"/>
        <v>48266396</v>
      </c>
      <c r="K2990" s="1">
        <f ca="1">VLOOKUP(D2990,PRC!$A$1:$C$21,3,0)*E2990</f>
        <v>30763200</v>
      </c>
      <c r="L2990" s="1">
        <f t="shared" ca="1" si="1592"/>
        <v>1061000</v>
      </c>
      <c r="M2990" s="1">
        <f t="shared" ca="1" si="1593"/>
        <v>1061000</v>
      </c>
      <c r="N2990" s="1">
        <f t="shared" ca="1" si="1594"/>
        <v>3182000</v>
      </c>
      <c r="O2990" s="1">
        <f t="shared" ca="1" si="1595"/>
        <v>9547000</v>
      </c>
      <c r="P2990" s="1">
        <f ca="1">J2990-SUM(K2990:O2990)</f>
        <v>2652196</v>
      </c>
      <c r="Q2990">
        <f ca="1">IF(P2990&gt;0,1,0)</f>
        <v>1</v>
      </c>
      <c r="R2990" s="3">
        <f t="shared" ca="1" si="1596"/>
        <v>9</v>
      </c>
      <c r="S2990" s="3">
        <f t="shared" ca="1" si="1597"/>
        <v>2</v>
      </c>
      <c r="T2990" s="3">
        <f t="shared" ca="1" si="1598"/>
        <v>2</v>
      </c>
      <c r="U2990" s="3">
        <f t="shared" ca="1" si="1599"/>
        <v>6</v>
      </c>
      <c r="V2990" s="3">
        <f t="shared" ca="1" si="1600"/>
        <v>18</v>
      </c>
      <c r="W2990" t="str">
        <f>C2990&amp;A2990&amp;"EBIT"</f>
        <v>YM201903EBIT</v>
      </c>
      <c r="X2990">
        <f t="shared" si="1602"/>
        <v>2990</v>
      </c>
      <c r="Y2990">
        <f t="shared" si="1603"/>
        <v>2990</v>
      </c>
      <c r="Z2990">
        <f t="shared" si="1604"/>
        <v>2991</v>
      </c>
      <c r="AA2990">
        <f t="shared" si="1601"/>
        <v>3001</v>
      </c>
      <c r="AB2990">
        <f t="shared" si="1561"/>
        <v>12</v>
      </c>
      <c r="AC2990" s="4" t="s">
        <v>1106</v>
      </c>
      <c r="AD2990">
        <f>VLOOKUP(C2990&amp;A2990&amp;AC2990,PRF_POL!$A$2:$J$97,5,0)</f>
        <v>50</v>
      </c>
      <c r="AE2990">
        <f>$AE$2</f>
        <v>40</v>
      </c>
      <c r="AF2990">
        <f>VLOOKUP($C2990&amp;$A2990&amp;$AC2990,PRF_POL!$A$2:$J$97,6,0)</f>
        <v>0</v>
      </c>
      <c r="AG2990">
        <f>VLOOKUP($C2990&amp;$A2990&amp;$AC2990,PRF_POL!$A$2:$J$97,7,0)</f>
        <v>1</v>
      </c>
      <c r="AH2990">
        <f>VLOOKUP($C2990&amp;$A2990&amp;$AC2990,PRF_POL!$A$2:$J$97,8,0)</f>
        <v>1</v>
      </c>
      <c r="AI2990">
        <f>VLOOKUP($C2990&amp;$A2990&amp;$AC2990,PRF_POL!$A$2:$J$97,9,0)</f>
        <v>5</v>
      </c>
      <c r="AJ2990">
        <f>VLOOKUP($C2990&amp;$A2990&amp;$AC2990,PRF_POL!$A$2:$J$97,10,0)</f>
        <v>10</v>
      </c>
      <c r="AK2990">
        <f>SUM(AE2990:AJ2990)</f>
        <v>57</v>
      </c>
      <c r="AL2990" s="3">
        <f ca="1">SUM(INDIRECT("P"&amp;Y2990):INDIRECT("P"&amp;AA2990))</f>
        <v>75985102</v>
      </c>
      <c r="AM2990" t="str">
        <f t="shared" si="1562"/>
        <v>201903YM</v>
      </c>
      <c r="AN2990">
        <f t="shared" ca="1" si="1605"/>
        <v>9.0000075414781282</v>
      </c>
      <c r="AO2990">
        <f t="shared" ca="1" si="1606"/>
        <v>2.0003770739064857</v>
      </c>
      <c r="AP2990">
        <f t="shared" ca="1" si="1563"/>
        <v>2.0003770739064857</v>
      </c>
      <c r="AQ2990">
        <f t="shared" ca="1" si="1564"/>
        <v>5.9992458521870287</v>
      </c>
      <c r="AR2990">
        <f t="shared" ca="1" si="1565"/>
        <v>17.999622926093515</v>
      </c>
      <c r="AS2990">
        <f ca="1">P2990/J2990</f>
        <v>5.4949120294790606E-2</v>
      </c>
      <c r="AT2990">
        <f ca="1">MIN(INDIRECT("E"&amp;$Y2990):INDIRECT("E"&amp;$AA2990))</f>
        <v>61</v>
      </c>
      <c r="AU2990">
        <f ca="1">MIN(INDIRECT("AN"&amp;$Y2990):INDIRECT("AN"&amp;$AA2990))</f>
        <v>1.3114754093823677E-5</v>
      </c>
      <c r="AV2990">
        <f ca="1">MIN(INDIRECT("AO"&amp;$Y2990):INDIRECT("AO"&amp;$AA2990))</f>
        <v>0.99337748344370869</v>
      </c>
      <c r="AW2990">
        <f ca="1">MIN(INDIRECT("AP"&amp;$Y2990):INDIRECT("AP"&amp;$AA2990))</f>
        <v>1</v>
      </c>
      <c r="AX2990">
        <f ca="1">MIN(INDIRECT("AQ"&amp;$Y2990):INDIRECT("AQ"&amp;$AA2990))</f>
        <v>5</v>
      </c>
      <c r="AY2990">
        <f ca="1">MIN(INDIRECT("AR"&amp;$Y2990):INDIRECT("AR"&amp;$AA2990))</f>
        <v>10</v>
      </c>
    </row>
    <row r="2991" spans="1:51" x14ac:dyDescent="0.4">
      <c r="A2991">
        <f t="shared" si="1560"/>
        <v>201903</v>
      </c>
      <c r="B2991" t="s">
        <v>1058</v>
      </c>
      <c r="C2991" t="s">
        <v>0</v>
      </c>
      <c r="D2991" t="str">
        <f ca="1">"I"&amp;RANDBETWEEN(101,120)</f>
        <v>I108</v>
      </c>
      <c r="E2991">
        <f t="shared" ca="1" si="1589"/>
        <v>186</v>
      </c>
      <c r="F2991">
        <f t="shared" ca="1" si="1590"/>
        <v>9</v>
      </c>
      <c r="G2991" t="str">
        <f t="shared" ref="G2991:G3001" ca="1" si="1618">LEFT(H2991,3)</f>
        <v>S11</v>
      </c>
      <c r="H2991" t="str">
        <f t="shared" ca="1" si="1567"/>
        <v>S114</v>
      </c>
      <c r="I2991">
        <f ca="1">VLOOKUP(D2991,PRC!$A$2:$B$21,2,0)*E2991</f>
        <v>7440000</v>
      </c>
      <c r="J2991">
        <f t="shared" ca="1" si="1591"/>
        <v>6547196</v>
      </c>
      <c r="K2991">
        <f ca="1">VLOOKUP(D2991,PRC!$A$1:$C$21,3,0)*E2991</f>
        <v>3422400</v>
      </c>
      <c r="L2991">
        <f t="shared" ca="1" si="1592"/>
        <v>372000</v>
      </c>
      <c r="M2991">
        <f t="shared" ca="1" si="1593"/>
        <v>223000</v>
      </c>
      <c r="N2991">
        <f t="shared" ca="1" si="1594"/>
        <v>372000</v>
      </c>
      <c r="O2991">
        <f t="shared" ca="1" si="1595"/>
        <v>1414000</v>
      </c>
      <c r="P2991">
        <f t="shared" ref="P2991:P3001" ca="1" si="1619">J2991-SUM(K2991:O2991)</f>
        <v>743796</v>
      </c>
      <c r="Q2991">
        <f ca="1">IF(P2991&gt;0,1,0)</f>
        <v>1</v>
      </c>
      <c r="R2991">
        <f t="shared" ca="1" si="1596"/>
        <v>12</v>
      </c>
      <c r="S2991">
        <f t="shared" ca="1" si="1597"/>
        <v>5</v>
      </c>
      <c r="T2991">
        <f t="shared" ca="1" si="1598"/>
        <v>3</v>
      </c>
      <c r="U2991">
        <f t="shared" ca="1" si="1599"/>
        <v>5</v>
      </c>
      <c r="V2991">
        <f t="shared" ca="1" si="1600"/>
        <v>19</v>
      </c>
      <c r="W2991" t="str">
        <f>C2991&amp;A2991&amp;"SALES"</f>
        <v>YM201903SALES</v>
      </c>
      <c r="X2991">
        <f t="shared" si="1602"/>
        <v>2991</v>
      </c>
      <c r="Y2991">
        <f t="shared" si="1603"/>
        <v>2990</v>
      </c>
      <c r="Z2991">
        <f t="shared" si="1604"/>
        <v>2991</v>
      </c>
      <c r="AA2991">
        <f t="shared" si="1601"/>
        <v>3001</v>
      </c>
      <c r="AB2991">
        <f t="shared" si="1561"/>
        <v>12</v>
      </c>
      <c r="AC2991" s="4" t="s">
        <v>1107</v>
      </c>
      <c r="AD2991">
        <f>VLOOKUP(C2991&amp;A2991&amp;AC2991,PRF_POL!$A$2:$J$97,5,0)</f>
        <v>240</v>
      </c>
      <c r="AE2991">
        <f>$AE$3</f>
        <v>60</v>
      </c>
      <c r="AF2991">
        <f>VLOOKUP($C2991&amp;$A2991&amp;$AC2991,PRF_POL!$A$2:$J$97,6,0)</f>
        <v>15</v>
      </c>
      <c r="AG2991">
        <f>VLOOKUP($C2991&amp;$A2991&amp;$AC2991,PRF_POL!$A$2:$J$97,7,0)</f>
        <v>5</v>
      </c>
      <c r="AH2991">
        <f>VLOOKUP($C2991&amp;$A2991&amp;$AC2991,PRF_POL!$A$2:$J$97,8,0)</f>
        <v>10</v>
      </c>
      <c r="AI2991">
        <f>VLOOKUP($C2991&amp;$A2991&amp;$AC2991,PRF_POL!$A$2:$J$97,9,0)</f>
        <v>10</v>
      </c>
      <c r="AJ2991">
        <f>VLOOKUP($C2991&amp;$A2991&amp;$AC2991,PRF_POL!$A$2:$J$97,10,0)</f>
        <v>20</v>
      </c>
      <c r="AK2991">
        <f>SUM(AE2991:AJ2991)</f>
        <v>120</v>
      </c>
      <c r="AL2991" s="3">
        <f ca="1">SUM(INDIRECT("J"&amp;Y2990):INDIRECT("J"&amp;AA2990))</f>
        <v>526199802</v>
      </c>
      <c r="AM2991" t="str">
        <f t="shared" si="1562"/>
        <v>201903YM</v>
      </c>
      <c r="AN2991">
        <f t="shared" ca="1" si="1605"/>
        <v>12.000053763440865</v>
      </c>
      <c r="AO2991">
        <f t="shared" ca="1" si="1606"/>
        <v>5</v>
      </c>
      <c r="AP2991">
        <f t="shared" ca="1" si="1563"/>
        <v>2.997311827956989</v>
      </c>
      <c r="AQ2991">
        <f t="shared" ca="1" si="1564"/>
        <v>5</v>
      </c>
      <c r="AR2991">
        <f t="shared" ca="1" si="1565"/>
        <v>19.005376344086024</v>
      </c>
      <c r="AS2991">
        <f ca="1">P2991/J2991</f>
        <v>0.1136052746855295</v>
      </c>
      <c r="AT2991">
        <f ca="1">MAX(INDIRECT("E"&amp;$Y2990):INDIRECT("E"&amp;$AA2990))</f>
        <v>221</v>
      </c>
      <c r="AU2991">
        <f ca="1">MAX(INDIRECT("AN"&amp;$Y2990):INDIRECT("AN"&amp;$AA2990))</f>
        <v>12.000080000000002</v>
      </c>
      <c r="AV2991">
        <f ca="1">MAX(INDIRECT("AO"&amp;$Y2990):INDIRECT("AO"&amp;$AA2990))</f>
        <v>5</v>
      </c>
      <c r="AW2991">
        <f ca="1">MAX(INDIRECT("AP"&amp;$Y2990):INDIRECT("AP"&amp;$AA2990))</f>
        <v>10</v>
      </c>
      <c r="AX2991">
        <f ca="1">MAX(INDIRECT("AQ"&amp;$Y2990):INDIRECT("AQ"&amp;$AA2990))</f>
        <v>10</v>
      </c>
      <c r="AY2991">
        <f ca="1">MAX(INDIRECT("AR"&amp;$Y2990):INDIRECT("AR"&amp;$AA2990))</f>
        <v>20</v>
      </c>
    </row>
    <row r="2992" spans="1:51" x14ac:dyDescent="0.4">
      <c r="A2992">
        <f t="shared" si="1560"/>
        <v>201903</v>
      </c>
      <c r="B2992" t="s">
        <v>1059</v>
      </c>
      <c r="C2992" t="s">
        <v>0</v>
      </c>
      <c r="D2992" t="str">
        <f t="shared" ca="1" si="1609"/>
        <v>I109</v>
      </c>
      <c r="E2992">
        <f t="shared" ca="1" si="1589"/>
        <v>202</v>
      </c>
      <c r="F2992">
        <f t="shared" ca="1" si="1590"/>
        <v>9</v>
      </c>
      <c r="G2992" t="str">
        <f t="shared" ca="1" si="1618"/>
        <v>S11</v>
      </c>
      <c r="H2992" t="str">
        <f t="shared" ca="1" si="1567"/>
        <v>S113</v>
      </c>
      <c r="I2992">
        <f ca="1">VLOOKUP(D2992,PRC!$A$2:$B$21,2,0)*E2992</f>
        <v>101000000</v>
      </c>
      <c r="J2992">
        <f t="shared" ca="1" si="1591"/>
        <v>96959996</v>
      </c>
      <c r="K2992">
        <f ca="1">VLOOKUP(D2992,PRC!$A$1:$C$21,3,0)*E2992</f>
        <v>40400000</v>
      </c>
      <c r="L2992">
        <f t="shared" ca="1" si="1592"/>
        <v>1010000</v>
      </c>
      <c r="M2992">
        <f t="shared" ca="1" si="1593"/>
        <v>3030000</v>
      </c>
      <c r="N2992">
        <f t="shared" ca="1" si="1594"/>
        <v>8080000</v>
      </c>
      <c r="O2992">
        <f t="shared" ca="1" si="1595"/>
        <v>13130000</v>
      </c>
      <c r="P2992">
        <f t="shared" ca="1" si="1619"/>
        <v>31309996</v>
      </c>
      <c r="Q2992">
        <f ca="1">IF(P2992&gt;0,1,0)</f>
        <v>1</v>
      </c>
      <c r="R2992">
        <f t="shared" ca="1" si="1596"/>
        <v>4</v>
      </c>
      <c r="S2992">
        <f t="shared" ca="1" si="1597"/>
        <v>1</v>
      </c>
      <c r="T2992">
        <f t="shared" ca="1" si="1598"/>
        <v>3</v>
      </c>
      <c r="U2992">
        <f t="shared" ca="1" si="1599"/>
        <v>8</v>
      </c>
      <c r="V2992">
        <f t="shared" ca="1" si="1600"/>
        <v>13</v>
      </c>
      <c r="X2992">
        <f t="shared" si="1602"/>
        <v>2992</v>
      </c>
      <c r="Y2992">
        <f t="shared" si="1603"/>
        <v>2990</v>
      </c>
      <c r="Z2992">
        <f t="shared" si="1604"/>
        <v>2991</v>
      </c>
      <c r="AA2992">
        <f t="shared" si="1601"/>
        <v>3001</v>
      </c>
      <c r="AB2992">
        <f t="shared" si="1561"/>
        <v>12</v>
      </c>
      <c r="AK2992" s="3">
        <f ca="1">SUM(INDIRECT("Q"&amp;Y2990):INDIRECT("Q"&amp;AA2990))</f>
        <v>11</v>
      </c>
      <c r="AL2992">
        <f ca="1">AL2990/AL2991</f>
        <v>0.14440351689832068</v>
      </c>
      <c r="AM2992" t="str">
        <f t="shared" si="1562"/>
        <v>201903YM</v>
      </c>
      <c r="AN2992">
        <f t="shared" ca="1" si="1605"/>
        <v>4.0000039603960369</v>
      </c>
      <c r="AO2992">
        <f t="shared" ca="1" si="1606"/>
        <v>1</v>
      </c>
      <c r="AP2992">
        <f t="shared" ca="1" si="1563"/>
        <v>3</v>
      </c>
      <c r="AQ2992">
        <f t="shared" ca="1" si="1564"/>
        <v>8</v>
      </c>
      <c r="AR2992">
        <f t="shared" ca="1" si="1565"/>
        <v>13</v>
      </c>
      <c r="AS2992">
        <f ca="1">P2992/J2992</f>
        <v>0.32291663873418475</v>
      </c>
      <c r="AT2992" t="str">
        <f ca="1">IF(ABS(AT2990-AD2990)&lt;AD2990+(AD2991-AD2990)*5%,"ok","chk")</f>
        <v>ok</v>
      </c>
      <c r="AU2992" t="str">
        <f ca="1">IF(ABS(AU2990-AF2990)&lt;AF2990+(AF2991-AF2990)*5%,"ok","chk")</f>
        <v>ok</v>
      </c>
      <c r="AV2992" t="str">
        <f t="shared" ref="AV2992" ca="1" si="1620">IF(ABS(AV2990-AG2990)&lt;AG2990+(AG2991-AG2990)*5%,"ok","chk")</f>
        <v>ok</v>
      </c>
      <c r="AW2992" t="str">
        <f t="shared" ref="AW2992" ca="1" si="1621">IF(ABS(AW2990-AH2990)&lt;AH2990+(AH2991-AH2990)*5%,"ok","chk")</f>
        <v>ok</v>
      </c>
      <c r="AX2992" t="str">
        <f t="shared" ref="AX2992" ca="1" si="1622">IF(ABS(AX2990-AI2990)&lt;AI2990+(AI2991-AI2990)*5%,"ok","chk")</f>
        <v>ok</v>
      </c>
      <c r="AY2992" t="str">
        <f t="shared" ref="AY2992" ca="1" si="1623">IF(ABS(AY2990-AJ2990)&lt;AJ2990+(AJ2991-AJ2990)*5%,"ok","chk")</f>
        <v>ok</v>
      </c>
    </row>
    <row r="2993" spans="1:53" x14ac:dyDescent="0.4">
      <c r="A2993">
        <f t="shared" si="1560"/>
        <v>201903</v>
      </c>
      <c r="B2993" t="s">
        <v>1060</v>
      </c>
      <c r="C2993" t="s">
        <v>0</v>
      </c>
      <c r="D2993" t="str">
        <f t="shared" ca="1" si="1609"/>
        <v>I108</v>
      </c>
      <c r="E2993">
        <f t="shared" ca="1" si="1589"/>
        <v>151</v>
      </c>
      <c r="F2993">
        <f t="shared" ca="1" si="1590"/>
        <v>3</v>
      </c>
      <c r="G2993" t="str">
        <f t="shared" ca="1" si="1618"/>
        <v>S11</v>
      </c>
      <c r="H2993" t="str">
        <f t="shared" ca="1" si="1567"/>
        <v>S116</v>
      </c>
      <c r="I2993">
        <f ca="1">VLOOKUP(D2993,PRC!$A$2:$B$21,2,0)*E2993</f>
        <v>6040000</v>
      </c>
      <c r="J2993">
        <f t="shared" ca="1" si="1591"/>
        <v>5315196</v>
      </c>
      <c r="K2993">
        <f ca="1">VLOOKUP(D2993,PRC!$A$1:$C$21,3,0)*E2993</f>
        <v>2778400</v>
      </c>
      <c r="L2993">
        <f t="shared" ca="1" si="1592"/>
        <v>60000</v>
      </c>
      <c r="M2993">
        <f t="shared" ca="1" si="1593"/>
        <v>544000</v>
      </c>
      <c r="N2993">
        <f t="shared" ca="1" si="1594"/>
        <v>362000</v>
      </c>
      <c r="O2993">
        <f t="shared" ca="1" si="1595"/>
        <v>1087000</v>
      </c>
      <c r="P2993">
        <f t="shared" ca="1" si="1619"/>
        <v>483796</v>
      </c>
      <c r="Q2993">
        <f ca="1">IF(P2993&gt;0,1,0)</f>
        <v>1</v>
      </c>
      <c r="R2993">
        <f t="shared" ca="1" si="1596"/>
        <v>12</v>
      </c>
      <c r="S2993">
        <f t="shared" ca="1" si="1597"/>
        <v>1</v>
      </c>
      <c r="T2993">
        <f t="shared" ca="1" si="1598"/>
        <v>9</v>
      </c>
      <c r="U2993">
        <f t="shared" ca="1" si="1599"/>
        <v>6</v>
      </c>
      <c r="V2993">
        <f t="shared" ca="1" si="1600"/>
        <v>18</v>
      </c>
      <c r="X2993">
        <f t="shared" si="1602"/>
        <v>2993</v>
      </c>
      <c r="Y2993">
        <f t="shared" si="1603"/>
        <v>2990</v>
      </c>
      <c r="Z2993">
        <f t="shared" si="1604"/>
        <v>2991</v>
      </c>
      <c r="AA2993">
        <f t="shared" si="1601"/>
        <v>3001</v>
      </c>
      <c r="AB2993">
        <f t="shared" si="1561"/>
        <v>12</v>
      </c>
      <c r="AK2993" s="2">
        <f ca="1">AK2992/AB2990</f>
        <v>0.91666666666666663</v>
      </c>
      <c r="AM2993" t="str">
        <f t="shared" si="1562"/>
        <v>201903YM</v>
      </c>
      <c r="AN2993">
        <f t="shared" ca="1" si="1605"/>
        <v>12.000066225165561</v>
      </c>
      <c r="AO2993">
        <f t="shared" ca="1" si="1606"/>
        <v>0.99337748344370869</v>
      </c>
      <c r="AP2993">
        <f t="shared" ca="1" si="1563"/>
        <v>9.0066225165562912</v>
      </c>
      <c r="AQ2993">
        <f t="shared" ca="1" si="1564"/>
        <v>5.9933774834437088</v>
      </c>
      <c r="AR2993">
        <f t="shared" ca="1" si="1565"/>
        <v>17.996688741721854</v>
      </c>
      <c r="AS2993">
        <f ca="1">P2993/J2993</f>
        <v>9.1021290654192247E-2</v>
      </c>
      <c r="AT2993" t="str">
        <f ca="1">IF(ABS(AD2991-AT2991)&lt;AT2991+(AD2991-AD2990)*5%,"ok","chk")</f>
        <v>ok</v>
      </c>
      <c r="AU2993" t="str">
        <f ca="1">IF(ABS(AF2991-AU2991)&lt;AU2991+(AF2991-AF2990)*5%,"ok","chk")</f>
        <v>ok</v>
      </c>
      <c r="AV2993" t="str">
        <f t="shared" ref="AV2993" ca="1" si="1624">IF(ABS(AG2991-AV2991)&lt;AV2991+(AG2991-AG2990)*5%,"ok","chk")</f>
        <v>ok</v>
      </c>
      <c r="AW2993" t="str">
        <f t="shared" ref="AW2993" ca="1" si="1625">IF(ABS(AH2991-AW2991)&lt;AW2991+(AH2991-AH2990)*5%,"ok","chk")</f>
        <v>ok</v>
      </c>
      <c r="AX2993" t="str">
        <f t="shared" ref="AX2993" ca="1" si="1626">IF(ABS(AI2991-AX2991)&lt;AX2991+(AI2991-AI2990)*5%,"ok","chk")</f>
        <v>ok</v>
      </c>
      <c r="AY2993" t="str">
        <f t="shared" ref="AY2993" ca="1" si="1627">IF(ABS(AJ2991-AY2991)&lt;AY2991+(AJ2991-AJ2990)*5%,"ok","chk")</f>
        <v>ok</v>
      </c>
    </row>
    <row r="2994" spans="1:53" x14ac:dyDescent="0.4">
      <c r="A2994">
        <f t="shared" si="1560"/>
        <v>201903</v>
      </c>
      <c r="B2994" t="s">
        <v>1061</v>
      </c>
      <c r="C2994" t="s">
        <v>0</v>
      </c>
      <c r="D2994" t="str">
        <f t="shared" ca="1" si="1609"/>
        <v>I103</v>
      </c>
      <c r="E2994">
        <f t="shared" ca="1" si="1589"/>
        <v>100</v>
      </c>
      <c r="F2994">
        <f t="shared" ca="1" si="1590"/>
        <v>8</v>
      </c>
      <c r="G2994" t="str">
        <f t="shared" ca="1" si="1618"/>
        <v>S10</v>
      </c>
      <c r="H2994" t="str">
        <f t="shared" ca="1" si="1567"/>
        <v>S101</v>
      </c>
      <c r="I2994">
        <f ca="1">VLOOKUP(D2994,PRC!$A$2:$B$21,2,0)*E2994</f>
        <v>5000000</v>
      </c>
      <c r="J2994">
        <f t="shared" ca="1" si="1591"/>
        <v>4399996</v>
      </c>
      <c r="K2994">
        <f ca="1">VLOOKUP(D2994,PRC!$A$1:$C$21,3,0)*E2994</f>
        <v>2850000</v>
      </c>
      <c r="L2994">
        <f t="shared" ca="1" si="1592"/>
        <v>50000</v>
      </c>
      <c r="M2994">
        <f t="shared" ca="1" si="1593"/>
        <v>450000</v>
      </c>
      <c r="N2994">
        <f t="shared" ca="1" si="1594"/>
        <v>500000</v>
      </c>
      <c r="O2994">
        <f t="shared" ca="1" si="1595"/>
        <v>1000000</v>
      </c>
      <c r="P2994">
        <f t="shared" ca="1" si="1619"/>
        <v>-450004</v>
      </c>
      <c r="Q2994">
        <f ca="1">IF(P2994&gt;0,1,0)</f>
        <v>0</v>
      </c>
      <c r="R2994">
        <f t="shared" ca="1" si="1596"/>
        <v>12</v>
      </c>
      <c r="S2994">
        <f t="shared" ca="1" si="1597"/>
        <v>1</v>
      </c>
      <c r="T2994">
        <f t="shared" ca="1" si="1598"/>
        <v>9</v>
      </c>
      <c r="U2994">
        <f t="shared" ca="1" si="1599"/>
        <v>10</v>
      </c>
      <c r="V2994">
        <f t="shared" ca="1" si="1600"/>
        <v>20</v>
      </c>
      <c r="X2994">
        <f t="shared" si="1602"/>
        <v>2994</v>
      </c>
      <c r="Y2994">
        <f t="shared" si="1603"/>
        <v>2990</v>
      </c>
      <c r="Z2994">
        <f t="shared" si="1604"/>
        <v>2991</v>
      </c>
      <c r="AA2994">
        <f t="shared" si="1601"/>
        <v>3001</v>
      </c>
      <c r="AB2994">
        <f t="shared" si="1561"/>
        <v>12</v>
      </c>
      <c r="AM2994" t="str">
        <f t="shared" si="1562"/>
        <v>201903YM</v>
      </c>
      <c r="AN2994">
        <f t="shared" ca="1" si="1605"/>
        <v>12.000080000000002</v>
      </c>
      <c r="AO2994">
        <f t="shared" ca="1" si="1606"/>
        <v>1</v>
      </c>
      <c r="AP2994">
        <f t="shared" ca="1" si="1563"/>
        <v>9</v>
      </c>
      <c r="AQ2994">
        <f t="shared" ca="1" si="1564"/>
        <v>10</v>
      </c>
      <c r="AR2994">
        <f t="shared" ca="1" si="1565"/>
        <v>20</v>
      </c>
      <c r="AS2994">
        <f ca="1">P2994/J2994</f>
        <v>-0.10227372933975394</v>
      </c>
    </row>
    <row r="2995" spans="1:53" x14ac:dyDescent="0.4">
      <c r="A2995">
        <f t="shared" si="1560"/>
        <v>201903</v>
      </c>
      <c r="B2995" t="s">
        <v>1062</v>
      </c>
      <c r="C2995" t="s">
        <v>0</v>
      </c>
      <c r="D2995" t="str">
        <f t="shared" ca="1" si="1609"/>
        <v>I110</v>
      </c>
      <c r="E2995">
        <f t="shared" ca="1" si="1589"/>
        <v>157</v>
      </c>
      <c r="F2995">
        <f t="shared" ca="1" si="1590"/>
        <v>13</v>
      </c>
      <c r="G2995" t="str">
        <f t="shared" ca="1" si="1618"/>
        <v>S10</v>
      </c>
      <c r="H2995" t="str">
        <f t="shared" ca="1" si="1567"/>
        <v>S101</v>
      </c>
      <c r="I2995">
        <f ca="1">VLOOKUP(D2995,PRC!$A$2:$B$21,2,0)*E2995</f>
        <v>47100000</v>
      </c>
      <c r="J2995">
        <f t="shared" ca="1" si="1591"/>
        <v>42389996</v>
      </c>
      <c r="K2995">
        <f ca="1">VLOOKUP(D2995,PRC!$A$1:$C$21,3,0)*E2995</f>
        <v>21666000</v>
      </c>
      <c r="L2995">
        <f t="shared" ca="1" si="1592"/>
        <v>942000</v>
      </c>
      <c r="M2995">
        <f t="shared" ca="1" si="1593"/>
        <v>471000</v>
      </c>
      <c r="N2995">
        <f t="shared" ca="1" si="1594"/>
        <v>4710000</v>
      </c>
      <c r="O2995">
        <f t="shared" ca="1" si="1595"/>
        <v>8949000</v>
      </c>
      <c r="P2995">
        <f t="shared" ca="1" si="1619"/>
        <v>5651996</v>
      </c>
      <c r="Q2995">
        <f ca="1">IF(P2995&gt;0,1,0)</f>
        <v>1</v>
      </c>
      <c r="R2995">
        <f t="shared" ca="1" si="1596"/>
        <v>10</v>
      </c>
      <c r="S2995">
        <f t="shared" ca="1" si="1597"/>
        <v>2</v>
      </c>
      <c r="T2995">
        <f t="shared" ca="1" si="1598"/>
        <v>1</v>
      </c>
      <c r="U2995">
        <f t="shared" ca="1" si="1599"/>
        <v>10</v>
      </c>
      <c r="V2995">
        <f t="shared" ca="1" si="1600"/>
        <v>19</v>
      </c>
      <c r="X2995">
        <f t="shared" si="1602"/>
        <v>2995</v>
      </c>
      <c r="Y2995">
        <f t="shared" si="1603"/>
        <v>2990</v>
      </c>
      <c r="Z2995">
        <f t="shared" si="1604"/>
        <v>2991</v>
      </c>
      <c r="AA2995">
        <f t="shared" si="1601"/>
        <v>3001</v>
      </c>
      <c r="AB2995">
        <f t="shared" si="1561"/>
        <v>12</v>
      </c>
      <c r="AM2995" t="str">
        <f t="shared" si="1562"/>
        <v>201903YM</v>
      </c>
      <c r="AN2995">
        <f t="shared" ca="1" si="1605"/>
        <v>10.000008492569002</v>
      </c>
      <c r="AO2995">
        <f t="shared" ca="1" si="1606"/>
        <v>2</v>
      </c>
      <c r="AP2995">
        <f t="shared" ca="1" si="1563"/>
        <v>1</v>
      </c>
      <c r="AQ2995">
        <f t="shared" ca="1" si="1564"/>
        <v>10</v>
      </c>
      <c r="AR2995">
        <f t="shared" ca="1" si="1565"/>
        <v>19</v>
      </c>
      <c r="AS2995">
        <f ca="1">P2995/J2995</f>
        <v>0.13333325155303152</v>
      </c>
    </row>
    <row r="2996" spans="1:53" x14ac:dyDescent="0.4">
      <c r="A2996">
        <f t="shared" si="1560"/>
        <v>201903</v>
      </c>
      <c r="B2996" t="s">
        <v>1063</v>
      </c>
      <c r="C2996" t="s">
        <v>0</v>
      </c>
      <c r="D2996" t="str">
        <f t="shared" ca="1" si="1609"/>
        <v>I119</v>
      </c>
      <c r="E2996">
        <f t="shared" ca="1" si="1589"/>
        <v>126</v>
      </c>
      <c r="F2996">
        <f t="shared" ca="1" si="1590"/>
        <v>15</v>
      </c>
      <c r="G2996" t="str">
        <f t="shared" ca="1" si="1618"/>
        <v>S10</v>
      </c>
      <c r="H2996" t="str">
        <f t="shared" ca="1" si="1567"/>
        <v>S103</v>
      </c>
      <c r="I2996">
        <f ca="1">VLOOKUP(D2996,PRC!$A$2:$B$21,2,0)*E2996</f>
        <v>11970000</v>
      </c>
      <c r="J2996">
        <f t="shared" ca="1" si="1591"/>
        <v>10772996</v>
      </c>
      <c r="K2996">
        <f ca="1">VLOOKUP(D2996,PRC!$A$1:$C$21,3,0)*E2996</f>
        <v>5745600</v>
      </c>
      <c r="L2996">
        <f t="shared" ca="1" si="1592"/>
        <v>479000</v>
      </c>
      <c r="M2996">
        <f t="shared" ca="1" si="1593"/>
        <v>120000</v>
      </c>
      <c r="N2996">
        <f t="shared" ca="1" si="1594"/>
        <v>1077000</v>
      </c>
      <c r="O2996">
        <f t="shared" ca="1" si="1595"/>
        <v>2394000</v>
      </c>
      <c r="P2996">
        <f t="shared" ca="1" si="1619"/>
        <v>957396</v>
      </c>
      <c r="Q2996">
        <f ca="1">IF(P2996&gt;0,1,0)</f>
        <v>1</v>
      </c>
      <c r="R2996">
        <f t="shared" ca="1" si="1596"/>
        <v>10</v>
      </c>
      <c r="S2996">
        <f t="shared" ca="1" si="1597"/>
        <v>4</v>
      </c>
      <c r="T2996">
        <f t="shared" ca="1" si="1598"/>
        <v>1</v>
      </c>
      <c r="U2996">
        <f t="shared" ca="1" si="1599"/>
        <v>9</v>
      </c>
      <c r="V2996">
        <f t="shared" ca="1" si="1600"/>
        <v>20</v>
      </c>
      <c r="X2996">
        <f t="shared" si="1602"/>
        <v>2996</v>
      </c>
      <c r="Y2996">
        <f t="shared" si="1603"/>
        <v>2990</v>
      </c>
      <c r="Z2996">
        <f t="shared" si="1604"/>
        <v>2991</v>
      </c>
      <c r="AA2996">
        <f t="shared" si="1601"/>
        <v>3001</v>
      </c>
      <c r="AB2996">
        <f t="shared" si="1561"/>
        <v>12</v>
      </c>
      <c r="AM2996" t="str">
        <f t="shared" si="1562"/>
        <v>201903YM</v>
      </c>
      <c r="AN2996">
        <f t="shared" ca="1" si="1605"/>
        <v>10.000033416875521</v>
      </c>
      <c r="AO2996">
        <f t="shared" ca="1" si="1606"/>
        <v>4.0016708437761066</v>
      </c>
      <c r="AP2996">
        <f t="shared" ca="1" si="1563"/>
        <v>1.0025062656641603</v>
      </c>
      <c r="AQ2996">
        <f t="shared" ca="1" si="1564"/>
        <v>8.9974937343358405</v>
      </c>
      <c r="AR2996">
        <f t="shared" ca="1" si="1565"/>
        <v>20</v>
      </c>
      <c r="AS2996">
        <f ca="1">P2996/J2996</f>
        <v>8.88699856567291E-2</v>
      </c>
    </row>
    <row r="2997" spans="1:53" x14ac:dyDescent="0.4">
      <c r="A2997">
        <f t="shared" si="1560"/>
        <v>201903</v>
      </c>
      <c r="B2997" t="s">
        <v>1064</v>
      </c>
      <c r="C2997" t="s">
        <v>0</v>
      </c>
      <c r="D2997" t="str">
        <f t="shared" ca="1" si="1609"/>
        <v>I109</v>
      </c>
      <c r="E2997">
        <f t="shared" ca="1" si="1589"/>
        <v>61</v>
      </c>
      <c r="F2997">
        <f t="shared" ca="1" si="1590"/>
        <v>4</v>
      </c>
      <c r="G2997" t="str">
        <f t="shared" ca="1" si="1618"/>
        <v>S10</v>
      </c>
      <c r="H2997" t="str">
        <f t="shared" ca="1" si="1567"/>
        <v>S106</v>
      </c>
      <c r="I2997">
        <f ca="1">VLOOKUP(D2997,PRC!$A$2:$B$21,2,0)*E2997</f>
        <v>30500000</v>
      </c>
      <c r="J2997">
        <f t="shared" ca="1" si="1591"/>
        <v>30499996</v>
      </c>
      <c r="K2997">
        <f ca="1">VLOOKUP(D2997,PRC!$A$1:$C$21,3,0)*E2997</f>
        <v>12200000</v>
      </c>
      <c r="L2997">
        <f t="shared" ca="1" si="1592"/>
        <v>610000</v>
      </c>
      <c r="M2997">
        <f t="shared" ca="1" si="1593"/>
        <v>610000</v>
      </c>
      <c r="N2997">
        <f t="shared" ca="1" si="1594"/>
        <v>2135000</v>
      </c>
      <c r="O2997">
        <f t="shared" ca="1" si="1595"/>
        <v>4270000</v>
      </c>
      <c r="P2997">
        <f t="shared" ca="1" si="1619"/>
        <v>10674996</v>
      </c>
      <c r="Q2997">
        <f ca="1">IF(P2997&gt;0,1,0)</f>
        <v>1</v>
      </c>
      <c r="R2997">
        <f t="shared" ca="1" si="1596"/>
        <v>0</v>
      </c>
      <c r="S2997">
        <f t="shared" ca="1" si="1597"/>
        <v>2</v>
      </c>
      <c r="T2997">
        <f t="shared" ca="1" si="1598"/>
        <v>2</v>
      </c>
      <c r="U2997">
        <f t="shared" ca="1" si="1599"/>
        <v>7</v>
      </c>
      <c r="V2997">
        <f t="shared" ca="1" si="1600"/>
        <v>14</v>
      </c>
      <c r="X2997">
        <f t="shared" si="1602"/>
        <v>2997</v>
      </c>
      <c r="Y2997">
        <f t="shared" si="1603"/>
        <v>2990</v>
      </c>
      <c r="Z2997">
        <f t="shared" si="1604"/>
        <v>2991</v>
      </c>
      <c r="AA2997">
        <f t="shared" si="1601"/>
        <v>3001</v>
      </c>
      <c r="AB2997">
        <f t="shared" si="1561"/>
        <v>12</v>
      </c>
      <c r="AM2997" t="str">
        <f t="shared" si="1562"/>
        <v>201903YM</v>
      </c>
      <c r="AN2997">
        <f t="shared" ca="1" si="1605"/>
        <v>1.3114754093823677E-5</v>
      </c>
      <c r="AO2997">
        <f t="shared" ca="1" si="1606"/>
        <v>2</v>
      </c>
      <c r="AP2997">
        <f t="shared" ca="1" si="1563"/>
        <v>2</v>
      </c>
      <c r="AQ2997">
        <f t="shared" ca="1" si="1564"/>
        <v>7.0000000000000009</v>
      </c>
      <c r="AR2997">
        <f t="shared" ca="1" si="1565"/>
        <v>14.000000000000002</v>
      </c>
      <c r="AS2997">
        <f ca="1">P2997/J2997</f>
        <v>0.3499999147540872</v>
      </c>
    </row>
    <row r="2998" spans="1:53" x14ac:dyDescent="0.4">
      <c r="A2998">
        <f t="shared" si="1560"/>
        <v>201903</v>
      </c>
      <c r="B2998" t="s">
        <v>1065</v>
      </c>
      <c r="C2998" t="s">
        <v>0</v>
      </c>
      <c r="D2998" t="str">
        <f t="shared" ca="1" si="1609"/>
        <v>I117</v>
      </c>
      <c r="E2998">
        <f t="shared" ca="1" si="1589"/>
        <v>66</v>
      </c>
      <c r="F2998">
        <f t="shared" ca="1" si="1590"/>
        <v>13</v>
      </c>
      <c r="G2998" t="str">
        <f t="shared" ca="1" si="1618"/>
        <v>S11</v>
      </c>
      <c r="H2998" t="str">
        <f t="shared" ca="1" si="1567"/>
        <v>S116</v>
      </c>
      <c r="I2998">
        <f ca="1">VLOOKUP(D2998,PRC!$A$2:$B$21,2,0)*E2998</f>
        <v>165000000</v>
      </c>
      <c r="J2998">
        <f t="shared" ca="1" si="1591"/>
        <v>148499996</v>
      </c>
      <c r="K2998">
        <f ca="1">VLOOKUP(D2998,PRC!$A$1:$C$21,3,0)*E2998</f>
        <v>75900000</v>
      </c>
      <c r="L2998">
        <f t="shared" ca="1" si="1592"/>
        <v>3300000</v>
      </c>
      <c r="M2998">
        <f t="shared" ca="1" si="1593"/>
        <v>13200000</v>
      </c>
      <c r="N2998">
        <f t="shared" ca="1" si="1594"/>
        <v>13200000</v>
      </c>
      <c r="O2998">
        <f t="shared" ca="1" si="1595"/>
        <v>29700000</v>
      </c>
      <c r="P2998">
        <f t="shared" ca="1" si="1619"/>
        <v>13199996</v>
      </c>
      <c r="Q2998">
        <f ca="1">IF(P2998&gt;0,1,0)</f>
        <v>1</v>
      </c>
      <c r="R2998">
        <f t="shared" ca="1" si="1596"/>
        <v>10</v>
      </c>
      <c r="S2998">
        <f t="shared" ca="1" si="1597"/>
        <v>2</v>
      </c>
      <c r="T2998">
        <f t="shared" ca="1" si="1598"/>
        <v>8</v>
      </c>
      <c r="U2998">
        <f t="shared" ca="1" si="1599"/>
        <v>8</v>
      </c>
      <c r="V2998">
        <f t="shared" ca="1" si="1600"/>
        <v>18</v>
      </c>
      <c r="X2998">
        <f t="shared" si="1602"/>
        <v>2998</v>
      </c>
      <c r="Y2998">
        <f t="shared" si="1603"/>
        <v>2990</v>
      </c>
      <c r="Z2998">
        <f t="shared" si="1604"/>
        <v>2991</v>
      </c>
      <c r="AA2998">
        <f t="shared" si="1601"/>
        <v>3001</v>
      </c>
      <c r="AB2998">
        <f t="shared" si="1561"/>
        <v>12</v>
      </c>
      <c r="AM2998" t="str">
        <f t="shared" si="1562"/>
        <v>201903YM</v>
      </c>
      <c r="AN2998">
        <f t="shared" ca="1" si="1605"/>
        <v>10.000002424242426</v>
      </c>
      <c r="AO2998">
        <f t="shared" ca="1" si="1606"/>
        <v>2</v>
      </c>
      <c r="AP2998">
        <f t="shared" ca="1" si="1563"/>
        <v>8</v>
      </c>
      <c r="AQ2998">
        <f t="shared" ca="1" si="1564"/>
        <v>8</v>
      </c>
      <c r="AR2998">
        <f t="shared" ca="1" si="1565"/>
        <v>18</v>
      </c>
      <c r="AS2998">
        <f ca="1">P2998/J2998</f>
        <v>8.8888864347174801E-2</v>
      </c>
    </row>
    <row r="2999" spans="1:53" x14ac:dyDescent="0.4">
      <c r="A2999">
        <f t="shared" si="1560"/>
        <v>201903</v>
      </c>
      <c r="B2999" t="s">
        <v>1066</v>
      </c>
      <c r="C2999" t="s">
        <v>0</v>
      </c>
      <c r="D2999" t="str">
        <f t="shared" ca="1" si="1609"/>
        <v>I112</v>
      </c>
      <c r="E2999">
        <f t="shared" ca="1" si="1589"/>
        <v>139</v>
      </c>
      <c r="F2999">
        <f t="shared" ca="1" si="1590"/>
        <v>10</v>
      </c>
      <c r="G2999" t="str">
        <f t="shared" ca="1" si="1618"/>
        <v>S11</v>
      </c>
      <c r="H2999" t="str">
        <f t="shared" ca="1" si="1567"/>
        <v>S111</v>
      </c>
      <c r="I2999">
        <f ca="1">VLOOKUP(D2999,PRC!$A$2:$B$21,2,0)*E2999</f>
        <v>9035000</v>
      </c>
      <c r="J2999">
        <f t="shared" ca="1" si="1591"/>
        <v>8221846</v>
      </c>
      <c r="K2999">
        <f ca="1">VLOOKUP(D2999,PRC!$A$1:$C$21,3,0)*E2999</f>
        <v>4517500</v>
      </c>
      <c r="L2999">
        <f t="shared" ca="1" si="1592"/>
        <v>361000</v>
      </c>
      <c r="M2999">
        <f t="shared" ca="1" si="1593"/>
        <v>813000</v>
      </c>
      <c r="N2999">
        <f t="shared" ca="1" si="1594"/>
        <v>813000</v>
      </c>
      <c r="O2999">
        <f t="shared" ca="1" si="1595"/>
        <v>1717000</v>
      </c>
      <c r="P2999">
        <f t="shared" ca="1" si="1619"/>
        <v>346</v>
      </c>
      <c r="Q2999">
        <f ca="1">IF(P2999&gt;0,1,0)</f>
        <v>1</v>
      </c>
      <c r="R2999">
        <f t="shared" ca="1" si="1596"/>
        <v>9</v>
      </c>
      <c r="S2999">
        <f t="shared" ca="1" si="1597"/>
        <v>4</v>
      </c>
      <c r="T2999">
        <f t="shared" ca="1" si="1598"/>
        <v>9</v>
      </c>
      <c r="U2999">
        <f t="shared" ca="1" si="1599"/>
        <v>9</v>
      </c>
      <c r="V2999">
        <f t="shared" ca="1" si="1600"/>
        <v>19</v>
      </c>
      <c r="X2999">
        <f t="shared" si="1602"/>
        <v>2999</v>
      </c>
      <c r="Y2999">
        <f t="shared" si="1603"/>
        <v>2990</v>
      </c>
      <c r="Z2999">
        <f t="shared" si="1604"/>
        <v>2991</v>
      </c>
      <c r="AA2999">
        <f t="shared" si="1601"/>
        <v>3001</v>
      </c>
      <c r="AB2999">
        <f t="shared" si="1561"/>
        <v>12</v>
      </c>
      <c r="AM2999" t="str">
        <f t="shared" si="1562"/>
        <v>201903YM</v>
      </c>
      <c r="AN2999">
        <f t="shared" ca="1" si="1605"/>
        <v>9.0000442722744882</v>
      </c>
      <c r="AO2999">
        <f t="shared" ca="1" si="1606"/>
        <v>3.9955727725511898</v>
      </c>
      <c r="AP2999">
        <f t="shared" ca="1" si="1563"/>
        <v>8.9983397897066961</v>
      </c>
      <c r="AQ2999">
        <f t="shared" ca="1" si="1564"/>
        <v>8.9983397897066961</v>
      </c>
      <c r="AR2999">
        <f t="shared" ca="1" si="1565"/>
        <v>19.00387382401771</v>
      </c>
      <c r="AS2999">
        <f ca="1">P2999/J2999</f>
        <v>4.2083006662980555E-5</v>
      </c>
    </row>
    <row r="3000" spans="1:53" x14ac:dyDescent="0.4">
      <c r="A3000">
        <f t="shared" si="1560"/>
        <v>201903</v>
      </c>
      <c r="B3000" t="s">
        <v>1067</v>
      </c>
      <c r="C3000" t="s">
        <v>0</v>
      </c>
      <c r="D3000" t="str">
        <f t="shared" ca="1" si="1609"/>
        <v>I114</v>
      </c>
      <c r="E3000">
        <f t="shared" ca="1" si="1589"/>
        <v>167</v>
      </c>
      <c r="F3000">
        <f t="shared" ca="1" si="1590"/>
        <v>1</v>
      </c>
      <c r="G3000" t="str">
        <f t="shared" ca="1" si="1618"/>
        <v>S10</v>
      </c>
      <c r="H3000" t="str">
        <f t="shared" ca="1" si="1567"/>
        <v>S105</v>
      </c>
      <c r="I3000">
        <f ca="1">VLOOKUP(D3000,PRC!$A$2:$B$21,2,0)*E3000</f>
        <v>40080000</v>
      </c>
      <c r="J3000">
        <f t="shared" ca="1" si="1591"/>
        <v>38476796</v>
      </c>
      <c r="K3000">
        <f ca="1">VLOOKUP(D3000,PRC!$A$1:$C$21,3,0)*E3000</f>
        <v>23246400</v>
      </c>
      <c r="L3000">
        <f t="shared" ca="1" si="1592"/>
        <v>1603000</v>
      </c>
      <c r="M3000">
        <f t="shared" ca="1" si="1593"/>
        <v>3607000</v>
      </c>
      <c r="N3000">
        <f t="shared" ca="1" si="1594"/>
        <v>2004000</v>
      </c>
      <c r="O3000">
        <f t="shared" ca="1" si="1595"/>
        <v>4008000</v>
      </c>
      <c r="P3000">
        <f t="shared" ca="1" si="1619"/>
        <v>4008396</v>
      </c>
      <c r="Q3000">
        <f ca="1">IF(P3000&gt;0,1,0)</f>
        <v>1</v>
      </c>
      <c r="R3000">
        <f t="shared" ca="1" si="1596"/>
        <v>4</v>
      </c>
      <c r="S3000">
        <f t="shared" ca="1" si="1597"/>
        <v>4</v>
      </c>
      <c r="T3000">
        <f t="shared" ca="1" si="1598"/>
        <v>9</v>
      </c>
      <c r="U3000">
        <f t="shared" ca="1" si="1599"/>
        <v>5</v>
      </c>
      <c r="V3000">
        <f t="shared" ca="1" si="1600"/>
        <v>10</v>
      </c>
      <c r="X3000">
        <f t="shared" si="1602"/>
        <v>3000</v>
      </c>
      <c r="Y3000">
        <f t="shared" si="1603"/>
        <v>2990</v>
      </c>
      <c r="Z3000">
        <f t="shared" si="1604"/>
        <v>2991</v>
      </c>
      <c r="AA3000">
        <f t="shared" si="1601"/>
        <v>3001</v>
      </c>
      <c r="AB3000">
        <f t="shared" si="1561"/>
        <v>12</v>
      </c>
      <c r="AM3000" t="str">
        <f t="shared" si="1562"/>
        <v>201903YM</v>
      </c>
      <c r="AN3000">
        <f t="shared" ca="1" si="1605"/>
        <v>4.0000099800399198</v>
      </c>
      <c r="AO3000">
        <f t="shared" ca="1" si="1606"/>
        <v>3.9995009980039922</v>
      </c>
      <c r="AP3000">
        <f t="shared" ca="1" si="1563"/>
        <v>8.9995009980039917</v>
      </c>
      <c r="AQ3000">
        <f t="shared" ca="1" si="1564"/>
        <v>5</v>
      </c>
      <c r="AR3000">
        <f t="shared" ca="1" si="1565"/>
        <v>10</v>
      </c>
      <c r="AS3000">
        <f ca="1">P3000/J3000</f>
        <v>0.10417696941294176</v>
      </c>
    </row>
    <row r="3001" spans="1:53" x14ac:dyDescent="0.4">
      <c r="A3001">
        <f t="shared" si="1560"/>
        <v>201903</v>
      </c>
      <c r="B3001" t="s">
        <v>1068</v>
      </c>
      <c r="C3001" t="s">
        <v>0</v>
      </c>
      <c r="D3001" t="str">
        <f t="shared" ca="1" si="1609"/>
        <v>I118</v>
      </c>
      <c r="E3001">
        <f t="shared" ca="1" si="1589"/>
        <v>182</v>
      </c>
      <c r="F3001">
        <f t="shared" ca="1" si="1590"/>
        <v>14</v>
      </c>
      <c r="G3001" t="str">
        <f t="shared" ca="1" si="1618"/>
        <v>S11</v>
      </c>
      <c r="H3001" t="str">
        <f t="shared" ca="1" si="1567"/>
        <v>S116</v>
      </c>
      <c r="I3001">
        <f ca="1">VLOOKUP(D3001,PRC!$A$2:$B$21,2,0)*E3001</f>
        <v>96460000</v>
      </c>
      <c r="J3001">
        <f t="shared" ca="1" si="1591"/>
        <v>85849396</v>
      </c>
      <c r="K3001">
        <f ca="1">VLOOKUP(D3001,PRC!$A$1:$C$21,3,0)*E3001</f>
        <v>40513200</v>
      </c>
      <c r="L3001">
        <f t="shared" ca="1" si="1592"/>
        <v>4823000</v>
      </c>
      <c r="M3001">
        <f t="shared" ca="1" si="1593"/>
        <v>9646000</v>
      </c>
      <c r="N3001">
        <f t="shared" ca="1" si="1594"/>
        <v>9646000</v>
      </c>
      <c r="O3001">
        <f t="shared" ca="1" si="1595"/>
        <v>14469000</v>
      </c>
      <c r="P3001">
        <f t="shared" ca="1" si="1619"/>
        <v>6752196</v>
      </c>
      <c r="Q3001">
        <f ca="1">IF(P3001&gt;0,1,0)</f>
        <v>1</v>
      </c>
      <c r="R3001">
        <f t="shared" ca="1" si="1596"/>
        <v>11</v>
      </c>
      <c r="S3001">
        <f t="shared" ca="1" si="1597"/>
        <v>5</v>
      </c>
      <c r="T3001">
        <f t="shared" ca="1" si="1598"/>
        <v>10</v>
      </c>
      <c r="U3001">
        <f t="shared" ca="1" si="1599"/>
        <v>10</v>
      </c>
      <c r="V3001">
        <f t="shared" ca="1" si="1600"/>
        <v>15</v>
      </c>
      <c r="X3001">
        <f t="shared" si="1602"/>
        <v>3001</v>
      </c>
      <c r="Y3001">
        <f t="shared" si="1603"/>
        <v>2990</v>
      </c>
      <c r="Z3001">
        <f t="shared" si="1604"/>
        <v>2991</v>
      </c>
      <c r="AA3001">
        <f t="shared" si="1601"/>
        <v>3001</v>
      </c>
      <c r="AB3001">
        <f t="shared" si="1561"/>
        <v>12</v>
      </c>
      <c r="AM3001" t="str">
        <f t="shared" si="1562"/>
        <v>201903YM</v>
      </c>
      <c r="AN3001">
        <f t="shared" ca="1" si="1605"/>
        <v>11.000004146796606</v>
      </c>
      <c r="AO3001">
        <f t="shared" ca="1" si="1606"/>
        <v>5</v>
      </c>
      <c r="AP3001">
        <f t="shared" ca="1" si="1563"/>
        <v>10</v>
      </c>
      <c r="AQ3001">
        <f t="shared" ca="1" si="1564"/>
        <v>10</v>
      </c>
      <c r="AR3001">
        <f t="shared" ca="1" si="1565"/>
        <v>15</v>
      </c>
      <c r="AS3001">
        <f ca="1">P3001/J3001</f>
        <v>7.8651642464671503E-2</v>
      </c>
    </row>
    <row r="3002" spans="1:53" x14ac:dyDescent="0.4">
      <c r="A3002" s="1">
        <f t="shared" si="1560"/>
        <v>201904</v>
      </c>
      <c r="B3002" s="1" t="s">
        <v>9</v>
      </c>
      <c r="C3002" s="1" t="s">
        <v>31</v>
      </c>
      <c r="D3002" s="1" t="str">
        <f ca="1">"I"&amp;RANDBETWEEN(101,120)</f>
        <v>I105</v>
      </c>
      <c r="E3002" s="3">
        <f ca="1">RANDBETWEEN(INDIRECT("AD"&amp;Y3002),INDIRECT("AD"&amp;Z3002))</f>
        <v>59</v>
      </c>
      <c r="F3002" s="3">
        <f ca="1">RANDBETWEEN(INDIRECT("AF"&amp;Y3002),INDIRECT("AF"&amp;Z3002))</f>
        <v>10</v>
      </c>
      <c r="G3002" s="1" t="str">
        <f ca="1">LEFT(H3002,3)</f>
        <v>S10</v>
      </c>
      <c r="H3002" s="1" t="str">
        <f ca="1">"S"&amp;RANDBETWEEN(101,120)</f>
        <v>S104</v>
      </c>
      <c r="I3002" s="1">
        <f ca="1">VLOOKUP(D3002,PRC!$A$2:$B$21,2,0)*E3002</f>
        <v>5900000</v>
      </c>
      <c r="J3002" s="1">
        <f ca="1">I3002*(1-R3002/100)-4</f>
        <v>5368996</v>
      </c>
      <c r="K3002" s="1">
        <f ca="1">VLOOKUP(D3002,PRC!$A$1:$C$21,3,0)*E3002</f>
        <v>3481000</v>
      </c>
      <c r="L3002" s="1">
        <f ca="1">ROUND($I3002*S3002,-5)/100</f>
        <v>590000</v>
      </c>
      <c r="M3002" s="1">
        <f ca="1">ROUND($I3002*T3002,-5)/100</f>
        <v>177000</v>
      </c>
      <c r="N3002" s="1">
        <f ca="1">ROUND($I3002*U3002,-5)/100</f>
        <v>295000</v>
      </c>
      <c r="O3002" s="1">
        <f ca="1">ROUND($I3002*V3002,-5)/100</f>
        <v>885000</v>
      </c>
      <c r="P3002" s="1">
        <f ca="1">J3002-SUM(K3002:O3002)</f>
        <v>-59004</v>
      </c>
      <c r="Q3002">
        <f ca="1">IF(P3002&gt;0,1,0)</f>
        <v>0</v>
      </c>
      <c r="R3002" s="3">
        <f ca="1">RANDBETWEEN(INDIRECT("AF"&amp;$Y3002),INDIRECT("AF"&amp;$Z3002))</f>
        <v>9</v>
      </c>
      <c r="S3002" s="3">
        <f ca="1">RANDBETWEEN(INDIRECT("AG"&amp;$Y3002),INDIRECT("AG"&amp;$Z3002))</f>
        <v>10</v>
      </c>
      <c r="T3002" s="3">
        <f ca="1">RANDBETWEEN(INDIRECT("AH"&amp;$Y3002),INDIRECT("AH"&amp;$Z3002))</f>
        <v>3</v>
      </c>
      <c r="U3002" s="3">
        <f ca="1">RANDBETWEEN(INDIRECT("Ai"&amp;$Y3002),INDIRECT("Ai"&amp;$Z3002))</f>
        <v>5</v>
      </c>
      <c r="V3002" s="3">
        <f ca="1">RANDBETWEEN(INDIRECT("Aj"&amp;$Y3002),INDIRECT("Aj"&amp;$Z3002))</f>
        <v>15</v>
      </c>
      <c r="W3002" t="str">
        <f>C3002&amp;A3002&amp;"EBIT"</f>
        <v>SS201904EBIT</v>
      </c>
      <c r="X3002">
        <f t="shared" si="1602"/>
        <v>3002</v>
      </c>
      <c r="Y3002">
        <f t="shared" si="1603"/>
        <v>3002</v>
      </c>
      <c r="Z3002">
        <f>Y3002+1</f>
        <v>3003</v>
      </c>
      <c r="AA3002">
        <f>Y3002+AB3002-1</f>
        <v>3101</v>
      </c>
      <c r="AB3002">
        <f t="shared" si="1561"/>
        <v>100</v>
      </c>
      <c r="AC3002" s="4" t="s">
        <v>1106</v>
      </c>
      <c r="AD3002">
        <f>VLOOKUP(C3002&amp;A3002&amp;AC3002,PRF_POL!$A$2:$J$97,5,0)</f>
        <v>20</v>
      </c>
      <c r="AE3002">
        <f>$AE$2</f>
        <v>40</v>
      </c>
      <c r="AF3002">
        <f>VLOOKUP($C3002&amp;$A3002&amp;$AC3002,PRF_POL!$A$2:$J$97,6,0)</f>
        <v>5</v>
      </c>
      <c r="AG3002">
        <f>VLOOKUP($C3002&amp;$A3002&amp;$AC3002,PRF_POL!$A$2:$J$97,7,0)</f>
        <v>8</v>
      </c>
      <c r="AH3002">
        <f>VLOOKUP($C3002&amp;$A3002&amp;$AC3002,PRF_POL!$A$2:$J$97,8,0)</f>
        <v>3</v>
      </c>
      <c r="AI3002">
        <f>VLOOKUP($C3002&amp;$A3002&amp;$AC3002,PRF_POL!$A$2:$J$97,9,0)</f>
        <v>3</v>
      </c>
      <c r="AJ3002">
        <f>VLOOKUP($C3002&amp;$A3002&amp;$AC3002,PRF_POL!$A$2:$J$97,10,0)</f>
        <v>10</v>
      </c>
      <c r="AK3002">
        <f>SUM(AE3002:AJ3002)</f>
        <v>69</v>
      </c>
      <c r="AL3002" s="3">
        <f ca="1">SUM(INDIRECT("P"&amp;Y3002):INDIRECT("P"&amp;AA3002))</f>
        <v>377955450</v>
      </c>
      <c r="AM3002" t="str">
        <f t="shared" si="1562"/>
        <v>201904SS</v>
      </c>
      <c r="AN3002">
        <f ca="1">(1-J3002/I3002)*100</f>
        <v>9.0000677966101676</v>
      </c>
      <c r="AO3002">
        <f ca="1">L3002/$I3002*100</f>
        <v>10</v>
      </c>
      <c r="AP3002">
        <f t="shared" ca="1" si="1563"/>
        <v>3</v>
      </c>
      <c r="AQ3002">
        <f t="shared" ca="1" si="1564"/>
        <v>5</v>
      </c>
      <c r="AR3002">
        <f t="shared" ca="1" si="1565"/>
        <v>15</v>
      </c>
      <c r="AS3002">
        <f ca="1">P3002/J3002</f>
        <v>-1.0989764194273938E-2</v>
      </c>
      <c r="AT3002">
        <f ca="1">MIN(INDIRECT("E"&amp;$Y3002):INDIRECT("E"&amp;$AA3002))</f>
        <v>21</v>
      </c>
      <c r="AU3002">
        <f ca="1">MIN(INDIRECT("AN"&amp;$Y3002):INDIRECT("AN"&amp;$AA3002))</f>
        <v>5.0000011775095725</v>
      </c>
      <c r="AV3002">
        <f ca="1">MIN(INDIRECT("AO"&amp;$Y3002):INDIRECT("AO"&amp;$AA3002))</f>
        <v>7.9787234042553195</v>
      </c>
      <c r="AW3002">
        <f ca="1">MIN(INDIRECT("AP"&amp;$Y3002):INDIRECT("AP"&amp;$AA3002))</f>
        <v>2.8571428571428572</v>
      </c>
      <c r="AX3002">
        <f ca="1">MIN(INDIRECT("AQ"&amp;$Y3002):INDIRECT("AQ"&amp;$AA3002))</f>
        <v>2.9333333333333331</v>
      </c>
      <c r="AY3002">
        <f ca="1">MIN(INDIRECT("AR"&amp;$Y3002):INDIRECT("AR"&amp;$AA3002))</f>
        <v>10</v>
      </c>
      <c r="BA3002">
        <v>201904</v>
      </c>
    </row>
    <row r="3003" spans="1:53" x14ac:dyDescent="0.4">
      <c r="A3003">
        <f t="shared" si="1560"/>
        <v>201904</v>
      </c>
      <c r="B3003" t="s">
        <v>12</v>
      </c>
      <c r="C3003" t="s">
        <v>31</v>
      </c>
      <c r="D3003" t="str">
        <f ca="1">"I"&amp;RANDBETWEEN(101,120)</f>
        <v>I102</v>
      </c>
      <c r="E3003">
        <f t="shared" ref="E3003:E3066" ca="1" si="1628">RANDBETWEEN(INDIRECT("AD"&amp;Y3003),INDIRECT("AD"&amp;Z3003))</f>
        <v>31</v>
      </c>
      <c r="F3003">
        <f t="shared" ref="F3003:F3066" ca="1" si="1629">RANDBETWEEN(INDIRECT("AF"&amp;Y3003),INDIRECT("AF"&amp;Z3003))</f>
        <v>14</v>
      </c>
      <c r="G3003" t="str">
        <f t="shared" ref="G3003:G3066" ca="1" si="1630">LEFT(H3003,3)</f>
        <v>S10</v>
      </c>
      <c r="H3003" t="str">
        <f t="shared" ref="H3003:H3066" ca="1" si="1631">"S"&amp;RANDBETWEEN(101,120)</f>
        <v>S106</v>
      </c>
      <c r="I3003">
        <f ca="1">VLOOKUP(D3003,PRC!$A$2:$B$21,2,0)*E3003</f>
        <v>1240000</v>
      </c>
      <c r="J3003">
        <f t="shared" ref="J3003:J3066" ca="1" si="1632">I3003*(1-R3003/100)-4</f>
        <v>1053996</v>
      </c>
      <c r="K3003">
        <f ca="1">VLOOKUP(D3003,PRC!$A$1:$C$21,3,0)*E3003</f>
        <v>582800</v>
      </c>
      <c r="L3003">
        <f t="shared" ref="L3003:L3066" ca="1" si="1633">ROUND($I3003*S3003,-5)/100</f>
        <v>99000</v>
      </c>
      <c r="M3003">
        <f t="shared" ref="M3003:M3066" ca="1" si="1634">ROUND($I3003*T3003,-5)/100</f>
        <v>50000</v>
      </c>
      <c r="N3003">
        <f t="shared" ref="N3003:N3066" ca="1" si="1635">ROUND($I3003*U3003,-5)/100</f>
        <v>50000</v>
      </c>
      <c r="O3003">
        <f t="shared" ref="O3003:O3066" ca="1" si="1636">ROUND($I3003*V3003,-5)/100</f>
        <v>124000</v>
      </c>
      <c r="P3003">
        <f t="shared" ref="P3003:P3021" ca="1" si="1637">J3003-SUM(K3003:O3003)</f>
        <v>148196</v>
      </c>
      <c r="Q3003">
        <f ca="1">IF(P3003&gt;0,1,0)</f>
        <v>1</v>
      </c>
      <c r="R3003">
        <f t="shared" ref="R3003:R3066" ca="1" si="1638">RANDBETWEEN(INDIRECT("AF"&amp;$Y3003),INDIRECT("AF"&amp;$Z3003))</f>
        <v>15</v>
      </c>
      <c r="S3003">
        <f t="shared" ref="S3003:S3066" ca="1" si="1639">RANDBETWEEN(INDIRECT("AG"&amp;$Y3003),INDIRECT("AG"&amp;$Z3003))</f>
        <v>8</v>
      </c>
      <c r="T3003">
        <f t="shared" ref="T3003:T3066" ca="1" si="1640">RANDBETWEEN(INDIRECT("AH"&amp;$Y3003),INDIRECT("AH"&amp;$Z3003))</f>
        <v>4</v>
      </c>
      <c r="U3003">
        <f t="shared" ref="U3003:U3066" ca="1" si="1641">RANDBETWEEN(INDIRECT("Ai"&amp;$Y3003),INDIRECT("Ai"&amp;$Z3003))</f>
        <v>4</v>
      </c>
      <c r="V3003">
        <f t="shared" ref="V3003:V3066" ca="1" si="1642">RANDBETWEEN(INDIRECT("Aj"&amp;$Y3003),INDIRECT("Aj"&amp;$Z3003))</f>
        <v>10</v>
      </c>
      <c r="W3003" t="str">
        <f>C3003&amp;A3003&amp;"SALES"</f>
        <v>SS201904SALES</v>
      </c>
      <c r="X3003">
        <f>X3002+1</f>
        <v>3003</v>
      </c>
      <c r="Y3003">
        <f>IF(C3003=C3002,Y3002,X3003)</f>
        <v>3002</v>
      </c>
      <c r="Z3003">
        <f>Y3003+1</f>
        <v>3003</v>
      </c>
      <c r="AA3003">
        <f t="shared" ref="AA3003:AA3066" si="1643">Y3003+AB3003-1</f>
        <v>3101</v>
      </c>
      <c r="AB3003">
        <f t="shared" si="1561"/>
        <v>100</v>
      </c>
      <c r="AC3003" s="4" t="s">
        <v>1107</v>
      </c>
      <c r="AD3003">
        <f>VLOOKUP(C3003&amp;A3003&amp;AC3003,PRF_POL!$A$2:$J$97,5,0)</f>
        <v>80</v>
      </c>
      <c r="AE3003">
        <f>$AE$3</f>
        <v>60</v>
      </c>
      <c r="AF3003">
        <f>VLOOKUP($C3003&amp;$A3003&amp;$AC3003,PRF_POL!$A$2:$J$97,6,0)</f>
        <v>15</v>
      </c>
      <c r="AG3003">
        <f>VLOOKUP($C3003&amp;$A3003&amp;$AC3003,PRF_POL!$A$2:$J$97,7,0)</f>
        <v>10</v>
      </c>
      <c r="AH3003">
        <f>VLOOKUP($C3003&amp;$A3003&amp;$AC3003,PRF_POL!$A$2:$J$97,8,0)</f>
        <v>5</v>
      </c>
      <c r="AI3003">
        <f>VLOOKUP($C3003&amp;$A3003&amp;$AC3003,PRF_POL!$A$2:$J$97,9,0)</f>
        <v>5</v>
      </c>
      <c r="AJ3003">
        <f>VLOOKUP($C3003&amp;$A3003&amp;$AC3003,PRF_POL!$A$2:$J$97,10,0)</f>
        <v>15</v>
      </c>
      <c r="AK3003">
        <f>SUM(AE3003:AJ3003)</f>
        <v>110</v>
      </c>
      <c r="AL3003" s="3">
        <f ca="1">SUM(INDIRECT("J"&amp;Y3002):INDIRECT("J"&amp;AA3002))</f>
        <v>2361139950</v>
      </c>
      <c r="AM3003" t="str">
        <f t="shared" si="1562"/>
        <v>201904SS</v>
      </c>
      <c r="AN3003">
        <f ca="1">(1-J3003/I3003)*100</f>
        <v>15.000322580645165</v>
      </c>
      <c r="AO3003">
        <f ca="1">L3003/$I3003*100</f>
        <v>7.9838709677419351</v>
      </c>
      <c r="AP3003">
        <f t="shared" ca="1" si="1563"/>
        <v>4.032258064516129</v>
      </c>
      <c r="AQ3003">
        <f t="shared" ca="1" si="1564"/>
        <v>4.032258064516129</v>
      </c>
      <c r="AR3003">
        <f t="shared" ca="1" si="1565"/>
        <v>10</v>
      </c>
      <c r="AS3003">
        <f ca="1">P3003/J3003</f>
        <v>0.14060394916109739</v>
      </c>
      <c r="AT3003">
        <f ca="1">MAX(INDIRECT("E"&amp;$Y3002):INDIRECT("E"&amp;$AA3002))</f>
        <v>79</v>
      </c>
      <c r="AU3003">
        <f ca="1">MAX(INDIRECT("AN"&amp;$Y3002):INDIRECT("AN"&amp;$AA3002))</f>
        <v>15.000322580645165</v>
      </c>
      <c r="AV3003">
        <f ca="1">MAX(INDIRECT("AO"&amp;$Y3002):INDIRECT("AO"&amp;$AA3002))</f>
        <v>10.27027027027027</v>
      </c>
      <c r="AW3003">
        <f ca="1">MAX(INDIRECT("AP"&amp;$Y3002):INDIRECT("AP"&amp;$AA3002))</f>
        <v>5.0169491525423728</v>
      </c>
      <c r="AX3003">
        <f ca="1">MAX(INDIRECT("AQ"&amp;$Y3002):INDIRECT("AQ"&amp;$AA3002))</f>
        <v>5.1724137931034484</v>
      </c>
      <c r="AY3003">
        <f ca="1">MAX(INDIRECT("AR"&amp;$Y3002):INDIRECT("AR"&amp;$AA3002))</f>
        <v>15.032679738562091</v>
      </c>
    </row>
    <row r="3004" spans="1:53" x14ac:dyDescent="0.4">
      <c r="A3004">
        <f t="shared" si="1560"/>
        <v>201904</v>
      </c>
      <c r="B3004" t="s">
        <v>13</v>
      </c>
      <c r="C3004" t="s">
        <v>31</v>
      </c>
      <c r="D3004" t="str">
        <f t="shared" ref="D3004:D3067" ca="1" si="1644">"I"&amp;RANDBETWEEN(101,120)</f>
        <v>I107</v>
      </c>
      <c r="E3004">
        <f t="shared" ca="1" si="1628"/>
        <v>72</v>
      </c>
      <c r="F3004">
        <f t="shared" ca="1" si="1629"/>
        <v>14</v>
      </c>
      <c r="G3004" t="str">
        <f t="shared" ca="1" si="1630"/>
        <v>S10</v>
      </c>
      <c r="H3004" t="str">
        <f t="shared" ca="1" si="1631"/>
        <v>S106</v>
      </c>
      <c r="I3004">
        <f ca="1">VLOOKUP(D3004,PRC!$A$2:$B$21,2,0)*E3004</f>
        <v>10800000</v>
      </c>
      <c r="J3004">
        <f t="shared" ca="1" si="1632"/>
        <v>9395996</v>
      </c>
      <c r="K3004">
        <f ca="1">VLOOKUP(D3004,PRC!$A$1:$C$21,3,0)*E3004</f>
        <v>6156000</v>
      </c>
      <c r="L3004">
        <f t="shared" ca="1" si="1633"/>
        <v>864000</v>
      </c>
      <c r="M3004">
        <f t="shared" ca="1" si="1634"/>
        <v>540000</v>
      </c>
      <c r="N3004">
        <f t="shared" ca="1" si="1635"/>
        <v>324000</v>
      </c>
      <c r="O3004">
        <f t="shared" ca="1" si="1636"/>
        <v>1512000</v>
      </c>
      <c r="P3004">
        <f t="shared" ca="1" si="1637"/>
        <v>-4</v>
      </c>
      <c r="Q3004">
        <f ca="1">IF(P3004&gt;0,1,0)</f>
        <v>0</v>
      </c>
      <c r="R3004">
        <f t="shared" ca="1" si="1638"/>
        <v>13</v>
      </c>
      <c r="S3004">
        <f t="shared" ca="1" si="1639"/>
        <v>8</v>
      </c>
      <c r="T3004">
        <f t="shared" ca="1" si="1640"/>
        <v>5</v>
      </c>
      <c r="U3004">
        <f t="shared" ca="1" si="1641"/>
        <v>3</v>
      </c>
      <c r="V3004">
        <f t="shared" ca="1" si="1642"/>
        <v>14</v>
      </c>
      <c r="X3004">
        <f t="shared" ref="X3004:X3067" si="1645">X3003+1</f>
        <v>3004</v>
      </c>
      <c r="Y3004">
        <f t="shared" ref="Y3004:Y3067" si="1646">IF(C3004=C3003,Y3003,X3004)</f>
        <v>3002</v>
      </c>
      <c r="Z3004">
        <f t="shared" ref="Z3004:Z3067" si="1647">Y3004+1</f>
        <v>3003</v>
      </c>
      <c r="AA3004">
        <f t="shared" si="1643"/>
        <v>3101</v>
      </c>
      <c r="AB3004">
        <f t="shared" si="1561"/>
        <v>100</v>
      </c>
      <c r="AC3004" s="4"/>
      <c r="AK3004" s="3">
        <f ca="1">SUM(INDIRECT("Q"&amp;Y3002):INDIRECT("Q"&amp;AA3002))</f>
        <v>93</v>
      </c>
      <c r="AL3004">
        <f ca="1">AL3002/AL3003</f>
        <v>0.16007329425771649</v>
      </c>
      <c r="AM3004" t="str">
        <f t="shared" si="1562"/>
        <v>201904SS</v>
      </c>
      <c r="AN3004">
        <f t="shared" ref="AN3004:AN3067" ca="1" si="1648">(1-J3004/I3004)*100</f>
        <v>13.000037037037037</v>
      </c>
      <c r="AO3004">
        <f t="shared" ref="AO3004:AO3067" ca="1" si="1649">L3004/$I3004*100</f>
        <v>8</v>
      </c>
      <c r="AP3004">
        <f t="shared" ca="1" si="1563"/>
        <v>5</v>
      </c>
      <c r="AQ3004">
        <f t="shared" ca="1" si="1564"/>
        <v>3</v>
      </c>
      <c r="AR3004">
        <f t="shared" ca="1" si="1565"/>
        <v>14.000000000000002</v>
      </c>
      <c r="AS3004">
        <f ca="1">P3004/J3004</f>
        <v>-4.2571325062292492E-7</v>
      </c>
      <c r="AT3004" t="str">
        <f ca="1">IF(ABS(AT3002-AD3002)&lt;AD3002+(AD3003-AD3002)*5%,"ok","chk")</f>
        <v>ok</v>
      </c>
      <c r="AU3004" t="str">
        <f ca="1">IF(ABS(AU3002-AF3002)&lt;AF3002+(AF3003-AF3002)*5%,"ok","chk")</f>
        <v>ok</v>
      </c>
      <c r="AV3004" t="str">
        <f t="shared" ref="AV3004" ca="1" si="1650">IF(ABS(AV3002-AG3002)&lt;AG3002+(AG3003-AG3002)*5%,"ok","chk")</f>
        <v>ok</v>
      </c>
      <c r="AW3004" t="str">
        <f t="shared" ref="AW3004" ca="1" si="1651">IF(ABS(AW3002-AH3002)&lt;AH3002+(AH3003-AH3002)*5%,"ok","chk")</f>
        <v>ok</v>
      </c>
      <c r="AX3004" t="str">
        <f t="shared" ref="AX3004" ca="1" si="1652">IF(ABS(AX3002-AI3002)&lt;AI3002+(AI3003-AI3002)*5%,"ok","chk")</f>
        <v>ok</v>
      </c>
      <c r="AY3004" t="str">
        <f t="shared" ref="AY3004" ca="1" si="1653">IF(ABS(AY3002-AJ3002)&lt;AJ3002+(AJ3003-AJ3002)*5%,"ok","chk")</f>
        <v>ok</v>
      </c>
    </row>
    <row r="3005" spans="1:53" x14ac:dyDescent="0.4">
      <c r="A3005">
        <f t="shared" si="1560"/>
        <v>201904</v>
      </c>
      <c r="B3005" t="s">
        <v>14</v>
      </c>
      <c r="C3005" t="s">
        <v>31</v>
      </c>
      <c r="D3005" t="str">
        <f t="shared" ca="1" si="1644"/>
        <v>I108</v>
      </c>
      <c r="E3005">
        <f t="shared" ca="1" si="1628"/>
        <v>73</v>
      </c>
      <c r="F3005">
        <f t="shared" ca="1" si="1629"/>
        <v>13</v>
      </c>
      <c r="G3005" t="str">
        <f t="shared" ca="1" si="1630"/>
        <v>S11</v>
      </c>
      <c r="H3005" t="str">
        <f t="shared" ca="1" si="1631"/>
        <v>S113</v>
      </c>
      <c r="I3005">
        <f ca="1">VLOOKUP(D3005,PRC!$A$2:$B$21,2,0)*E3005</f>
        <v>2920000</v>
      </c>
      <c r="J3005">
        <f t="shared" ca="1" si="1632"/>
        <v>2715596</v>
      </c>
      <c r="K3005">
        <f ca="1">VLOOKUP(D3005,PRC!$A$1:$C$21,3,0)*E3005</f>
        <v>1343200</v>
      </c>
      <c r="L3005">
        <f t="shared" ca="1" si="1633"/>
        <v>234000</v>
      </c>
      <c r="M3005">
        <f t="shared" ca="1" si="1634"/>
        <v>146000</v>
      </c>
      <c r="N3005">
        <f t="shared" ca="1" si="1635"/>
        <v>88000</v>
      </c>
      <c r="O3005">
        <f t="shared" ca="1" si="1636"/>
        <v>380000</v>
      </c>
      <c r="P3005">
        <f t="shared" ca="1" si="1637"/>
        <v>524396</v>
      </c>
      <c r="Q3005">
        <f ca="1">IF(P3005&gt;0,1,0)</f>
        <v>1</v>
      </c>
      <c r="R3005">
        <f t="shared" ca="1" si="1638"/>
        <v>7</v>
      </c>
      <c r="S3005">
        <f t="shared" ca="1" si="1639"/>
        <v>8</v>
      </c>
      <c r="T3005">
        <f t="shared" ca="1" si="1640"/>
        <v>5</v>
      </c>
      <c r="U3005">
        <f t="shared" ca="1" si="1641"/>
        <v>3</v>
      </c>
      <c r="V3005">
        <f t="shared" ca="1" si="1642"/>
        <v>13</v>
      </c>
      <c r="X3005">
        <f t="shared" si="1645"/>
        <v>3005</v>
      </c>
      <c r="Y3005">
        <f t="shared" si="1646"/>
        <v>3002</v>
      </c>
      <c r="Z3005">
        <f t="shared" si="1647"/>
        <v>3003</v>
      </c>
      <c r="AA3005">
        <f t="shared" si="1643"/>
        <v>3101</v>
      </c>
      <c r="AB3005">
        <f t="shared" si="1561"/>
        <v>100</v>
      </c>
      <c r="AK3005" s="2">
        <f ca="1">AK3004/AB3002</f>
        <v>0.93</v>
      </c>
      <c r="AM3005" t="str">
        <f t="shared" si="1562"/>
        <v>201904SS</v>
      </c>
      <c r="AN3005">
        <f t="shared" ca="1" si="1648"/>
        <v>7.0001369863013752</v>
      </c>
      <c r="AO3005">
        <f t="shared" ca="1" si="1649"/>
        <v>8.0136986301369859</v>
      </c>
      <c r="AP3005">
        <f t="shared" ca="1" si="1563"/>
        <v>5</v>
      </c>
      <c r="AQ3005">
        <f t="shared" ca="1" si="1564"/>
        <v>3.0136986301369864</v>
      </c>
      <c r="AR3005">
        <f t="shared" ca="1" si="1565"/>
        <v>13.013698630136986</v>
      </c>
      <c r="AS3005">
        <f ca="1">P3005/J3005</f>
        <v>0.1931053072695644</v>
      </c>
      <c r="AT3005" t="str">
        <f ca="1">IF(ABS(AD3003-AT3003)&lt;AT3003+(AD3003-AD3002)*5%,"ok","chk")</f>
        <v>ok</v>
      </c>
      <c r="AU3005" t="str">
        <f ca="1">IF(ABS(AF3003-AU3003)&lt;AU3003+(AF3003-AF3002)*5%,"ok","chk")</f>
        <v>ok</v>
      </c>
      <c r="AV3005" t="str">
        <f t="shared" ref="AV3005" ca="1" si="1654">IF(ABS(AG3003-AV3003)&lt;AV3003+(AG3003-AG3002)*5%,"ok","chk")</f>
        <v>ok</v>
      </c>
      <c r="AW3005" t="str">
        <f t="shared" ref="AW3005" ca="1" si="1655">IF(ABS(AH3003-AW3003)&lt;AW3003+(AH3003-AH3002)*5%,"ok","chk")</f>
        <v>ok</v>
      </c>
      <c r="AX3005" t="str">
        <f t="shared" ref="AX3005" ca="1" si="1656">IF(ABS(AI3003-AX3003)&lt;AX3003+(AI3003-AI3002)*5%,"ok","chk")</f>
        <v>ok</v>
      </c>
      <c r="AY3005" t="str">
        <f t="shared" ref="AY3005" ca="1" si="1657">IF(ABS(AJ3003-AY3003)&lt;AY3003+(AJ3003-AJ3002)*5%,"ok","chk")</f>
        <v>ok</v>
      </c>
    </row>
    <row r="3006" spans="1:53" x14ac:dyDescent="0.4">
      <c r="A3006">
        <f t="shared" si="1560"/>
        <v>201904</v>
      </c>
      <c r="B3006" t="s">
        <v>15</v>
      </c>
      <c r="C3006" t="s">
        <v>31</v>
      </c>
      <c r="D3006" t="str">
        <f t="shared" ca="1" si="1644"/>
        <v>I119</v>
      </c>
      <c r="E3006">
        <f t="shared" ca="1" si="1628"/>
        <v>50</v>
      </c>
      <c r="F3006">
        <f t="shared" ca="1" si="1629"/>
        <v>10</v>
      </c>
      <c r="G3006" t="str">
        <f t="shared" ca="1" si="1630"/>
        <v>S10</v>
      </c>
      <c r="H3006" t="str">
        <f t="shared" ca="1" si="1631"/>
        <v>S108</v>
      </c>
      <c r="I3006">
        <f ca="1">VLOOKUP(D3006,PRC!$A$2:$B$21,2,0)*E3006</f>
        <v>4750000</v>
      </c>
      <c r="J3006">
        <f t="shared" ca="1" si="1632"/>
        <v>4322496</v>
      </c>
      <c r="K3006">
        <f ca="1">VLOOKUP(D3006,PRC!$A$1:$C$21,3,0)*E3006</f>
        <v>2280000</v>
      </c>
      <c r="L3006">
        <f t="shared" ca="1" si="1633"/>
        <v>475000</v>
      </c>
      <c r="M3006">
        <f t="shared" ca="1" si="1634"/>
        <v>190000</v>
      </c>
      <c r="N3006">
        <f t="shared" ca="1" si="1635"/>
        <v>143000</v>
      </c>
      <c r="O3006">
        <f t="shared" ca="1" si="1636"/>
        <v>713000</v>
      </c>
      <c r="P3006">
        <f t="shared" ca="1" si="1637"/>
        <v>521496</v>
      </c>
      <c r="Q3006">
        <f ca="1">IF(P3006&gt;0,1,0)</f>
        <v>1</v>
      </c>
      <c r="R3006">
        <f t="shared" ca="1" si="1638"/>
        <v>9</v>
      </c>
      <c r="S3006">
        <f t="shared" ca="1" si="1639"/>
        <v>10</v>
      </c>
      <c r="T3006">
        <f t="shared" ca="1" si="1640"/>
        <v>4</v>
      </c>
      <c r="U3006">
        <f t="shared" ca="1" si="1641"/>
        <v>3</v>
      </c>
      <c r="V3006">
        <f t="shared" ca="1" si="1642"/>
        <v>15</v>
      </c>
      <c r="X3006">
        <f t="shared" si="1645"/>
        <v>3006</v>
      </c>
      <c r="Y3006">
        <f t="shared" si="1646"/>
        <v>3002</v>
      </c>
      <c r="Z3006">
        <f t="shared" si="1647"/>
        <v>3003</v>
      </c>
      <c r="AA3006">
        <f t="shared" si="1643"/>
        <v>3101</v>
      </c>
      <c r="AB3006">
        <f t="shared" si="1561"/>
        <v>100</v>
      </c>
      <c r="AM3006" t="str">
        <f t="shared" si="1562"/>
        <v>201904SS</v>
      </c>
      <c r="AN3006">
        <f t="shared" ca="1" si="1648"/>
        <v>9.0000842105263157</v>
      </c>
      <c r="AO3006">
        <f t="shared" ca="1" si="1649"/>
        <v>10</v>
      </c>
      <c r="AP3006">
        <f t="shared" ca="1" si="1563"/>
        <v>4</v>
      </c>
      <c r="AQ3006">
        <f t="shared" ca="1" si="1564"/>
        <v>3.0105263157894737</v>
      </c>
      <c r="AR3006">
        <f t="shared" ca="1" si="1565"/>
        <v>15.010526315789473</v>
      </c>
      <c r="AS3006">
        <f ca="1">P3006/J3006</f>
        <v>0.12064695953449119</v>
      </c>
    </row>
    <row r="3007" spans="1:53" x14ac:dyDescent="0.4">
      <c r="A3007">
        <f t="shared" si="1560"/>
        <v>201904</v>
      </c>
      <c r="B3007" t="s">
        <v>16</v>
      </c>
      <c r="C3007" t="s">
        <v>31</v>
      </c>
      <c r="D3007" t="str">
        <f t="shared" ca="1" si="1644"/>
        <v>I111</v>
      </c>
      <c r="E3007">
        <f t="shared" ca="1" si="1628"/>
        <v>55</v>
      </c>
      <c r="F3007">
        <f t="shared" ca="1" si="1629"/>
        <v>12</v>
      </c>
      <c r="G3007" t="str">
        <f t="shared" ca="1" si="1630"/>
        <v>S11</v>
      </c>
      <c r="H3007" t="str">
        <f t="shared" ca="1" si="1631"/>
        <v>S113</v>
      </c>
      <c r="I3007">
        <f ca="1">VLOOKUP(D3007,PRC!$A$2:$B$21,2,0)*E3007</f>
        <v>8250000</v>
      </c>
      <c r="J3007">
        <f t="shared" ca="1" si="1632"/>
        <v>7424996</v>
      </c>
      <c r="K3007">
        <f ca="1">VLOOKUP(D3007,PRC!$A$1:$C$21,3,0)*E3007</f>
        <v>4372500</v>
      </c>
      <c r="L3007">
        <f t="shared" ca="1" si="1633"/>
        <v>660000</v>
      </c>
      <c r="M3007">
        <f t="shared" ca="1" si="1634"/>
        <v>330000</v>
      </c>
      <c r="N3007">
        <f t="shared" ca="1" si="1635"/>
        <v>413000</v>
      </c>
      <c r="O3007">
        <f t="shared" ca="1" si="1636"/>
        <v>1238000</v>
      </c>
      <c r="P3007">
        <f t="shared" ca="1" si="1637"/>
        <v>411496</v>
      </c>
      <c r="Q3007">
        <f ca="1">IF(P3007&gt;0,1,0)</f>
        <v>1</v>
      </c>
      <c r="R3007">
        <f t="shared" ca="1" si="1638"/>
        <v>10</v>
      </c>
      <c r="S3007">
        <f t="shared" ca="1" si="1639"/>
        <v>8</v>
      </c>
      <c r="T3007">
        <f t="shared" ca="1" si="1640"/>
        <v>4</v>
      </c>
      <c r="U3007">
        <f t="shared" ca="1" si="1641"/>
        <v>5</v>
      </c>
      <c r="V3007">
        <f t="shared" ca="1" si="1642"/>
        <v>15</v>
      </c>
      <c r="X3007">
        <f t="shared" si="1645"/>
        <v>3007</v>
      </c>
      <c r="Y3007">
        <f t="shared" si="1646"/>
        <v>3002</v>
      </c>
      <c r="Z3007">
        <f t="shared" si="1647"/>
        <v>3003</v>
      </c>
      <c r="AA3007">
        <f t="shared" si="1643"/>
        <v>3101</v>
      </c>
      <c r="AB3007">
        <f t="shared" si="1561"/>
        <v>100</v>
      </c>
      <c r="AM3007" t="str">
        <f t="shared" si="1562"/>
        <v>201904SS</v>
      </c>
      <c r="AN3007">
        <f t="shared" ca="1" si="1648"/>
        <v>10.00004848484849</v>
      </c>
      <c r="AO3007">
        <f t="shared" ca="1" si="1649"/>
        <v>8</v>
      </c>
      <c r="AP3007">
        <f t="shared" ca="1" si="1563"/>
        <v>4</v>
      </c>
      <c r="AQ3007">
        <f t="shared" ca="1" si="1564"/>
        <v>5.0060606060606059</v>
      </c>
      <c r="AR3007">
        <f t="shared" ca="1" si="1565"/>
        <v>15.006060606060606</v>
      </c>
      <c r="AS3007">
        <f ca="1">P3007/J3007</f>
        <v>5.5420366556426424E-2</v>
      </c>
    </row>
    <row r="3008" spans="1:53" x14ac:dyDescent="0.4">
      <c r="A3008">
        <f t="shared" si="1560"/>
        <v>201904</v>
      </c>
      <c r="B3008" t="s">
        <v>17</v>
      </c>
      <c r="C3008" t="s">
        <v>31</v>
      </c>
      <c r="D3008" t="str">
        <f t="shared" ca="1" si="1644"/>
        <v>I107</v>
      </c>
      <c r="E3008">
        <f t="shared" ca="1" si="1628"/>
        <v>40</v>
      </c>
      <c r="F3008">
        <f t="shared" ca="1" si="1629"/>
        <v>12</v>
      </c>
      <c r="G3008" t="str">
        <f t="shared" ca="1" si="1630"/>
        <v>S10</v>
      </c>
      <c r="H3008" t="str">
        <f t="shared" ca="1" si="1631"/>
        <v>S104</v>
      </c>
      <c r="I3008">
        <f ca="1">VLOOKUP(D3008,PRC!$A$2:$B$21,2,0)*E3008</f>
        <v>6000000</v>
      </c>
      <c r="J3008">
        <f t="shared" ca="1" si="1632"/>
        <v>5099996</v>
      </c>
      <c r="K3008">
        <f ca="1">VLOOKUP(D3008,PRC!$A$1:$C$21,3,0)*E3008</f>
        <v>3420000</v>
      </c>
      <c r="L3008">
        <f t="shared" ca="1" si="1633"/>
        <v>480000</v>
      </c>
      <c r="M3008">
        <f t="shared" ca="1" si="1634"/>
        <v>240000</v>
      </c>
      <c r="N3008">
        <f t="shared" ca="1" si="1635"/>
        <v>300000</v>
      </c>
      <c r="O3008">
        <f t="shared" ca="1" si="1636"/>
        <v>720000</v>
      </c>
      <c r="P3008">
        <f t="shared" ca="1" si="1637"/>
        <v>-60004</v>
      </c>
      <c r="Q3008">
        <f ca="1">IF(P3008&gt;0,1,0)</f>
        <v>0</v>
      </c>
      <c r="R3008">
        <f t="shared" ca="1" si="1638"/>
        <v>15</v>
      </c>
      <c r="S3008">
        <f t="shared" ca="1" si="1639"/>
        <v>8</v>
      </c>
      <c r="T3008">
        <f t="shared" ca="1" si="1640"/>
        <v>4</v>
      </c>
      <c r="U3008">
        <f t="shared" ca="1" si="1641"/>
        <v>5</v>
      </c>
      <c r="V3008">
        <f t="shared" ca="1" si="1642"/>
        <v>12</v>
      </c>
      <c r="X3008">
        <f t="shared" si="1645"/>
        <v>3008</v>
      </c>
      <c r="Y3008">
        <f t="shared" si="1646"/>
        <v>3002</v>
      </c>
      <c r="Z3008">
        <f t="shared" si="1647"/>
        <v>3003</v>
      </c>
      <c r="AA3008">
        <f t="shared" si="1643"/>
        <v>3101</v>
      </c>
      <c r="AB3008">
        <f t="shared" si="1561"/>
        <v>100</v>
      </c>
      <c r="AM3008" t="str">
        <f t="shared" si="1562"/>
        <v>201904SS</v>
      </c>
      <c r="AN3008">
        <f t="shared" ca="1" si="1648"/>
        <v>15.000066666666667</v>
      </c>
      <c r="AO3008">
        <f t="shared" ca="1" si="1649"/>
        <v>8</v>
      </c>
      <c r="AP3008">
        <f t="shared" ca="1" si="1563"/>
        <v>4</v>
      </c>
      <c r="AQ3008">
        <f t="shared" ca="1" si="1564"/>
        <v>5</v>
      </c>
      <c r="AR3008">
        <f t="shared" ca="1" si="1565"/>
        <v>12</v>
      </c>
      <c r="AS3008">
        <f ca="1">P3008/J3008</f>
        <v>-1.1765499423921117E-2</v>
      </c>
    </row>
    <row r="3009" spans="1:45" x14ac:dyDescent="0.4">
      <c r="A3009">
        <f t="shared" si="1560"/>
        <v>201904</v>
      </c>
      <c r="B3009" t="s">
        <v>18</v>
      </c>
      <c r="C3009" t="s">
        <v>31</v>
      </c>
      <c r="D3009" t="str">
        <f t="shared" ca="1" si="1644"/>
        <v>I116</v>
      </c>
      <c r="E3009">
        <f t="shared" ca="1" si="1628"/>
        <v>23</v>
      </c>
      <c r="F3009">
        <f t="shared" ca="1" si="1629"/>
        <v>13</v>
      </c>
      <c r="G3009" t="str">
        <f t="shared" ca="1" si="1630"/>
        <v>S10</v>
      </c>
      <c r="H3009" t="str">
        <f t="shared" ca="1" si="1631"/>
        <v>S107</v>
      </c>
      <c r="I3009">
        <f ca="1">VLOOKUP(D3009,PRC!$A$2:$B$21,2,0)*E3009</f>
        <v>33580000</v>
      </c>
      <c r="J3009">
        <f t="shared" ca="1" si="1632"/>
        <v>29886196</v>
      </c>
      <c r="K3009">
        <f ca="1">VLOOKUP(D3009,PRC!$A$1:$C$21,3,0)*E3009</f>
        <v>20148000</v>
      </c>
      <c r="L3009">
        <f t="shared" ca="1" si="1633"/>
        <v>3358000</v>
      </c>
      <c r="M3009">
        <f t="shared" ca="1" si="1634"/>
        <v>1007000</v>
      </c>
      <c r="N3009">
        <f t="shared" ca="1" si="1635"/>
        <v>1343000</v>
      </c>
      <c r="O3009">
        <f t="shared" ca="1" si="1636"/>
        <v>3694000</v>
      </c>
      <c r="P3009">
        <f t="shared" ca="1" si="1637"/>
        <v>336196</v>
      </c>
      <c r="Q3009">
        <f ca="1">IF(P3009&gt;0,1,0)</f>
        <v>1</v>
      </c>
      <c r="R3009">
        <f t="shared" ca="1" si="1638"/>
        <v>11</v>
      </c>
      <c r="S3009">
        <f t="shared" ca="1" si="1639"/>
        <v>10</v>
      </c>
      <c r="T3009">
        <f t="shared" ca="1" si="1640"/>
        <v>3</v>
      </c>
      <c r="U3009">
        <f t="shared" ca="1" si="1641"/>
        <v>4</v>
      </c>
      <c r="V3009">
        <f t="shared" ca="1" si="1642"/>
        <v>11</v>
      </c>
      <c r="X3009">
        <f t="shared" si="1645"/>
        <v>3009</v>
      </c>
      <c r="Y3009">
        <f t="shared" si="1646"/>
        <v>3002</v>
      </c>
      <c r="Z3009">
        <f t="shared" si="1647"/>
        <v>3003</v>
      </c>
      <c r="AA3009">
        <f t="shared" si="1643"/>
        <v>3101</v>
      </c>
      <c r="AB3009">
        <f t="shared" si="1561"/>
        <v>100</v>
      </c>
      <c r="AM3009" t="str">
        <f t="shared" si="1562"/>
        <v>201904SS</v>
      </c>
      <c r="AN3009">
        <f t="shared" ca="1" si="1648"/>
        <v>11.000011911852292</v>
      </c>
      <c r="AO3009">
        <f t="shared" ca="1" si="1649"/>
        <v>10</v>
      </c>
      <c r="AP3009">
        <f t="shared" ca="1" si="1563"/>
        <v>2.9988088147706966</v>
      </c>
      <c r="AQ3009">
        <f t="shared" ca="1" si="1564"/>
        <v>3.9994044073853487</v>
      </c>
      <c r="AR3009">
        <f t="shared" ca="1" si="1565"/>
        <v>11.000595592614651</v>
      </c>
      <c r="AS3009">
        <f ca="1">P3009/J3009</f>
        <v>1.1249206824448316E-2</v>
      </c>
    </row>
    <row r="3010" spans="1:45" x14ac:dyDescent="0.4">
      <c r="A3010">
        <f t="shared" si="1560"/>
        <v>201904</v>
      </c>
      <c r="B3010" t="s">
        <v>19</v>
      </c>
      <c r="C3010" t="s">
        <v>31</v>
      </c>
      <c r="D3010" t="str">
        <f t="shared" ca="1" si="1644"/>
        <v>I109</v>
      </c>
      <c r="E3010">
        <f t="shared" ca="1" si="1628"/>
        <v>55</v>
      </c>
      <c r="F3010">
        <f t="shared" ca="1" si="1629"/>
        <v>12</v>
      </c>
      <c r="G3010" t="str">
        <f t="shared" ca="1" si="1630"/>
        <v>S11</v>
      </c>
      <c r="H3010" t="str">
        <f t="shared" ca="1" si="1631"/>
        <v>S119</v>
      </c>
      <c r="I3010">
        <f ca="1">VLOOKUP(D3010,PRC!$A$2:$B$21,2,0)*E3010</f>
        <v>27500000</v>
      </c>
      <c r="J3010">
        <f t="shared" ca="1" si="1632"/>
        <v>25574996</v>
      </c>
      <c r="K3010">
        <f ca="1">VLOOKUP(D3010,PRC!$A$1:$C$21,3,0)*E3010</f>
        <v>11000000</v>
      </c>
      <c r="L3010">
        <f t="shared" ca="1" si="1633"/>
        <v>2475000</v>
      </c>
      <c r="M3010">
        <f t="shared" ca="1" si="1634"/>
        <v>1100000</v>
      </c>
      <c r="N3010">
        <f t="shared" ca="1" si="1635"/>
        <v>1375000</v>
      </c>
      <c r="O3010">
        <f t="shared" ca="1" si="1636"/>
        <v>3575000</v>
      </c>
      <c r="P3010">
        <f t="shared" ca="1" si="1637"/>
        <v>6049996</v>
      </c>
      <c r="Q3010">
        <f ca="1">IF(P3010&gt;0,1,0)</f>
        <v>1</v>
      </c>
      <c r="R3010">
        <f t="shared" ca="1" si="1638"/>
        <v>7</v>
      </c>
      <c r="S3010">
        <f t="shared" ca="1" si="1639"/>
        <v>9</v>
      </c>
      <c r="T3010">
        <f t="shared" ca="1" si="1640"/>
        <v>4</v>
      </c>
      <c r="U3010">
        <f t="shared" ca="1" si="1641"/>
        <v>5</v>
      </c>
      <c r="V3010">
        <f t="shared" ca="1" si="1642"/>
        <v>13</v>
      </c>
      <c r="X3010">
        <f t="shared" si="1645"/>
        <v>3010</v>
      </c>
      <c r="Y3010">
        <f t="shared" si="1646"/>
        <v>3002</v>
      </c>
      <c r="Z3010">
        <f t="shared" si="1647"/>
        <v>3003</v>
      </c>
      <c r="AA3010">
        <f t="shared" si="1643"/>
        <v>3101</v>
      </c>
      <c r="AB3010">
        <f t="shared" si="1561"/>
        <v>100</v>
      </c>
      <c r="AM3010" t="str">
        <f t="shared" si="1562"/>
        <v>201904SS</v>
      </c>
      <c r="AN3010">
        <f t="shared" ca="1" si="1648"/>
        <v>7.0000145454545475</v>
      </c>
      <c r="AO3010">
        <f t="shared" ca="1" si="1649"/>
        <v>9</v>
      </c>
      <c r="AP3010">
        <f t="shared" ca="1" si="1563"/>
        <v>4</v>
      </c>
      <c r="AQ3010">
        <f t="shared" ca="1" si="1564"/>
        <v>5</v>
      </c>
      <c r="AR3010">
        <f t="shared" ca="1" si="1565"/>
        <v>13</v>
      </c>
      <c r="AS3010">
        <f ca="1">P3010/J3010</f>
        <v>0.23655902038068746</v>
      </c>
    </row>
    <row r="3011" spans="1:45" x14ac:dyDescent="0.4">
      <c r="A3011">
        <f t="shared" ref="A3011:A3074" si="1658">IF(BA3011="",A3010,BA3011)</f>
        <v>201904</v>
      </c>
      <c r="B3011" t="s">
        <v>20</v>
      </c>
      <c r="C3011" t="s">
        <v>31</v>
      </c>
      <c r="D3011" t="str">
        <f t="shared" ca="1" si="1644"/>
        <v>I112</v>
      </c>
      <c r="E3011">
        <f t="shared" ca="1" si="1628"/>
        <v>58</v>
      </c>
      <c r="F3011">
        <f t="shared" ca="1" si="1629"/>
        <v>5</v>
      </c>
      <c r="G3011" t="str">
        <f t="shared" ca="1" si="1630"/>
        <v>S11</v>
      </c>
      <c r="H3011" t="str">
        <f t="shared" ca="1" si="1631"/>
        <v>S115</v>
      </c>
      <c r="I3011">
        <f ca="1">VLOOKUP(D3011,PRC!$A$2:$B$21,2,0)*E3011</f>
        <v>3770000</v>
      </c>
      <c r="J3011">
        <f t="shared" ca="1" si="1632"/>
        <v>3355296</v>
      </c>
      <c r="K3011">
        <f ca="1">VLOOKUP(D3011,PRC!$A$1:$C$21,3,0)*E3011</f>
        <v>1885000</v>
      </c>
      <c r="L3011">
        <f t="shared" ca="1" si="1633"/>
        <v>339000</v>
      </c>
      <c r="M3011">
        <f t="shared" ca="1" si="1634"/>
        <v>151000</v>
      </c>
      <c r="N3011">
        <f t="shared" ca="1" si="1635"/>
        <v>151000</v>
      </c>
      <c r="O3011">
        <f t="shared" ca="1" si="1636"/>
        <v>452000</v>
      </c>
      <c r="P3011">
        <f t="shared" ca="1" si="1637"/>
        <v>377296</v>
      </c>
      <c r="Q3011">
        <f ca="1">IF(P3011&gt;0,1,0)</f>
        <v>1</v>
      </c>
      <c r="R3011">
        <f t="shared" ca="1" si="1638"/>
        <v>11</v>
      </c>
      <c r="S3011">
        <f t="shared" ca="1" si="1639"/>
        <v>9</v>
      </c>
      <c r="T3011">
        <f t="shared" ca="1" si="1640"/>
        <v>4</v>
      </c>
      <c r="U3011">
        <f t="shared" ca="1" si="1641"/>
        <v>4</v>
      </c>
      <c r="V3011">
        <f t="shared" ca="1" si="1642"/>
        <v>12</v>
      </c>
      <c r="X3011">
        <f t="shared" si="1645"/>
        <v>3011</v>
      </c>
      <c r="Y3011">
        <f t="shared" si="1646"/>
        <v>3002</v>
      </c>
      <c r="Z3011">
        <f t="shared" si="1647"/>
        <v>3003</v>
      </c>
      <c r="AA3011">
        <f t="shared" si="1643"/>
        <v>3101</v>
      </c>
      <c r="AB3011">
        <f t="shared" ref="AB3011:AB3074" si="1659">COUNTIF(AM$2:AM$100100,AM3011)</f>
        <v>100</v>
      </c>
      <c r="AM3011" t="str">
        <f t="shared" ref="AM3011:AM3074" si="1660">A3011&amp;C3011</f>
        <v>201904SS</v>
      </c>
      <c r="AN3011">
        <f t="shared" ca="1" si="1648"/>
        <v>11.000106100795758</v>
      </c>
      <c r="AO3011">
        <f t="shared" ca="1" si="1649"/>
        <v>8.9920424403183024</v>
      </c>
      <c r="AP3011">
        <f t="shared" ca="1" si="1563"/>
        <v>4.0053050397877987</v>
      </c>
      <c r="AQ3011">
        <f t="shared" ca="1" si="1564"/>
        <v>4.0053050397877987</v>
      </c>
      <c r="AR3011">
        <f t="shared" ca="1" si="1565"/>
        <v>11.989389920424404</v>
      </c>
      <c r="AS3011">
        <f ca="1">P3011/J3011</f>
        <v>0.11244790325503323</v>
      </c>
    </row>
    <row r="3012" spans="1:45" x14ac:dyDescent="0.4">
      <c r="A3012">
        <f t="shared" si="1658"/>
        <v>201904</v>
      </c>
      <c r="B3012" t="s">
        <v>21</v>
      </c>
      <c r="C3012" t="s">
        <v>31</v>
      </c>
      <c r="D3012" t="str">
        <f t="shared" ca="1" si="1644"/>
        <v>I110</v>
      </c>
      <c r="E3012">
        <f t="shared" ca="1" si="1628"/>
        <v>69</v>
      </c>
      <c r="F3012">
        <f t="shared" ca="1" si="1629"/>
        <v>8</v>
      </c>
      <c r="G3012" t="str">
        <f t="shared" ca="1" si="1630"/>
        <v>S11</v>
      </c>
      <c r="H3012" t="str">
        <f t="shared" ca="1" si="1631"/>
        <v>S116</v>
      </c>
      <c r="I3012">
        <f ca="1">VLOOKUP(D3012,PRC!$A$2:$B$21,2,0)*E3012</f>
        <v>20700000</v>
      </c>
      <c r="J3012">
        <f t="shared" ca="1" si="1632"/>
        <v>18836996</v>
      </c>
      <c r="K3012">
        <f ca="1">VLOOKUP(D3012,PRC!$A$1:$C$21,3,0)*E3012</f>
        <v>9522000</v>
      </c>
      <c r="L3012">
        <f t="shared" ca="1" si="1633"/>
        <v>2070000</v>
      </c>
      <c r="M3012">
        <f t="shared" ca="1" si="1634"/>
        <v>621000</v>
      </c>
      <c r="N3012">
        <f t="shared" ca="1" si="1635"/>
        <v>621000</v>
      </c>
      <c r="O3012">
        <f t="shared" ca="1" si="1636"/>
        <v>2070000</v>
      </c>
      <c r="P3012">
        <f t="shared" ca="1" si="1637"/>
        <v>3932996</v>
      </c>
      <c r="Q3012">
        <f ca="1">IF(P3012&gt;0,1,0)</f>
        <v>1</v>
      </c>
      <c r="R3012">
        <f t="shared" ca="1" si="1638"/>
        <v>9</v>
      </c>
      <c r="S3012">
        <f t="shared" ca="1" si="1639"/>
        <v>10</v>
      </c>
      <c r="T3012">
        <f t="shared" ca="1" si="1640"/>
        <v>3</v>
      </c>
      <c r="U3012">
        <f t="shared" ca="1" si="1641"/>
        <v>3</v>
      </c>
      <c r="V3012">
        <f t="shared" ca="1" si="1642"/>
        <v>10</v>
      </c>
      <c r="X3012">
        <f t="shared" si="1645"/>
        <v>3012</v>
      </c>
      <c r="Y3012">
        <f t="shared" si="1646"/>
        <v>3002</v>
      </c>
      <c r="Z3012">
        <f t="shared" si="1647"/>
        <v>3003</v>
      </c>
      <c r="AA3012">
        <f t="shared" si="1643"/>
        <v>3101</v>
      </c>
      <c r="AB3012">
        <f t="shared" si="1659"/>
        <v>100</v>
      </c>
      <c r="AM3012" t="str">
        <f t="shared" si="1660"/>
        <v>201904SS</v>
      </c>
      <c r="AN3012">
        <f t="shared" ca="1" si="1648"/>
        <v>9.0000193236714932</v>
      </c>
      <c r="AO3012">
        <f t="shared" ca="1" si="1649"/>
        <v>10</v>
      </c>
      <c r="AP3012">
        <f t="shared" ca="1" si="1563"/>
        <v>3</v>
      </c>
      <c r="AQ3012">
        <f t="shared" ca="1" si="1564"/>
        <v>3</v>
      </c>
      <c r="AR3012">
        <f t="shared" ca="1" si="1565"/>
        <v>10</v>
      </c>
      <c r="AS3012">
        <f ca="1">P3012/J3012</f>
        <v>0.20879104077953831</v>
      </c>
    </row>
    <row r="3013" spans="1:45" x14ac:dyDescent="0.4">
      <c r="A3013">
        <f t="shared" si="1658"/>
        <v>201904</v>
      </c>
      <c r="B3013" t="s">
        <v>22</v>
      </c>
      <c r="C3013" t="s">
        <v>31</v>
      </c>
      <c r="D3013" t="str">
        <f t="shared" ca="1" si="1644"/>
        <v>I115</v>
      </c>
      <c r="E3013">
        <f t="shared" ca="1" si="1628"/>
        <v>75</v>
      </c>
      <c r="F3013">
        <f t="shared" ca="1" si="1629"/>
        <v>15</v>
      </c>
      <c r="G3013" t="str">
        <f t="shared" ca="1" si="1630"/>
        <v>S11</v>
      </c>
      <c r="H3013" t="str">
        <f t="shared" ca="1" si="1631"/>
        <v>S117</v>
      </c>
      <c r="I3013">
        <f ca="1">VLOOKUP(D3013,PRC!$A$2:$B$21,2,0)*E3013</f>
        <v>375000</v>
      </c>
      <c r="J3013">
        <f t="shared" ca="1" si="1632"/>
        <v>326246</v>
      </c>
      <c r="K3013">
        <f ca="1">VLOOKUP(D3013,PRC!$A$1:$C$21,3,0)*E3013</f>
        <v>180000</v>
      </c>
      <c r="L3013">
        <f t="shared" ca="1" si="1633"/>
        <v>34000</v>
      </c>
      <c r="M3013">
        <f t="shared" ca="1" si="1634"/>
        <v>15000</v>
      </c>
      <c r="N3013">
        <f t="shared" ca="1" si="1635"/>
        <v>11000</v>
      </c>
      <c r="O3013">
        <f t="shared" ca="1" si="1636"/>
        <v>56000</v>
      </c>
      <c r="P3013">
        <f t="shared" ca="1" si="1637"/>
        <v>30246</v>
      </c>
      <c r="Q3013">
        <f ca="1">IF(P3013&gt;0,1,0)</f>
        <v>1</v>
      </c>
      <c r="R3013">
        <f t="shared" ca="1" si="1638"/>
        <v>13</v>
      </c>
      <c r="S3013">
        <f t="shared" ca="1" si="1639"/>
        <v>9</v>
      </c>
      <c r="T3013">
        <f t="shared" ca="1" si="1640"/>
        <v>4</v>
      </c>
      <c r="U3013">
        <f t="shared" ca="1" si="1641"/>
        <v>3</v>
      </c>
      <c r="V3013">
        <f t="shared" ca="1" si="1642"/>
        <v>15</v>
      </c>
      <c r="X3013">
        <f t="shared" si="1645"/>
        <v>3013</v>
      </c>
      <c r="Y3013">
        <f t="shared" si="1646"/>
        <v>3002</v>
      </c>
      <c r="Z3013">
        <f t="shared" si="1647"/>
        <v>3003</v>
      </c>
      <c r="AA3013">
        <f t="shared" si="1643"/>
        <v>3101</v>
      </c>
      <c r="AB3013">
        <f t="shared" si="1659"/>
        <v>100</v>
      </c>
      <c r="AM3013" t="str">
        <f t="shared" si="1660"/>
        <v>201904SS</v>
      </c>
      <c r="AN3013">
        <f t="shared" ca="1" si="1648"/>
        <v>13.001066666666672</v>
      </c>
      <c r="AO3013">
        <f t="shared" ca="1" si="1649"/>
        <v>9.0666666666666664</v>
      </c>
      <c r="AP3013">
        <f t="shared" ca="1" si="1563"/>
        <v>4</v>
      </c>
      <c r="AQ3013">
        <f t="shared" ca="1" si="1564"/>
        <v>2.9333333333333331</v>
      </c>
      <c r="AR3013">
        <f t="shared" ca="1" si="1565"/>
        <v>14.933333333333335</v>
      </c>
      <c r="AS3013">
        <f ca="1">P3013/J3013</f>
        <v>9.2709182641319735E-2</v>
      </c>
    </row>
    <row r="3014" spans="1:45" x14ac:dyDescent="0.4">
      <c r="A3014">
        <f t="shared" si="1658"/>
        <v>201904</v>
      </c>
      <c r="B3014" t="s">
        <v>23</v>
      </c>
      <c r="C3014" t="s">
        <v>31</v>
      </c>
      <c r="D3014" t="str">
        <f t="shared" ca="1" si="1644"/>
        <v>I105</v>
      </c>
      <c r="E3014">
        <f t="shared" ca="1" si="1628"/>
        <v>39</v>
      </c>
      <c r="F3014">
        <f t="shared" ca="1" si="1629"/>
        <v>5</v>
      </c>
      <c r="G3014" t="str">
        <f t="shared" ca="1" si="1630"/>
        <v>S12</v>
      </c>
      <c r="H3014" t="str">
        <f t="shared" ca="1" si="1631"/>
        <v>S120</v>
      </c>
      <c r="I3014">
        <f ca="1">VLOOKUP(D3014,PRC!$A$2:$B$21,2,0)*E3014</f>
        <v>3900000</v>
      </c>
      <c r="J3014">
        <f t="shared" ca="1" si="1632"/>
        <v>3665996</v>
      </c>
      <c r="K3014">
        <f ca="1">VLOOKUP(D3014,PRC!$A$1:$C$21,3,0)*E3014</f>
        <v>2301000</v>
      </c>
      <c r="L3014">
        <f t="shared" ca="1" si="1633"/>
        <v>390000</v>
      </c>
      <c r="M3014">
        <f t="shared" ca="1" si="1634"/>
        <v>117000</v>
      </c>
      <c r="N3014">
        <f t="shared" ca="1" si="1635"/>
        <v>117000</v>
      </c>
      <c r="O3014">
        <f t="shared" ca="1" si="1636"/>
        <v>390000</v>
      </c>
      <c r="P3014">
        <f t="shared" ca="1" si="1637"/>
        <v>350996</v>
      </c>
      <c r="Q3014">
        <f ca="1">IF(P3014&gt;0,1,0)</f>
        <v>1</v>
      </c>
      <c r="R3014">
        <f t="shared" ca="1" si="1638"/>
        <v>6</v>
      </c>
      <c r="S3014">
        <f t="shared" ca="1" si="1639"/>
        <v>10</v>
      </c>
      <c r="T3014">
        <f t="shared" ca="1" si="1640"/>
        <v>3</v>
      </c>
      <c r="U3014">
        <f t="shared" ca="1" si="1641"/>
        <v>3</v>
      </c>
      <c r="V3014">
        <f t="shared" ca="1" si="1642"/>
        <v>10</v>
      </c>
      <c r="X3014">
        <f t="shared" si="1645"/>
        <v>3014</v>
      </c>
      <c r="Y3014">
        <f t="shared" si="1646"/>
        <v>3002</v>
      </c>
      <c r="Z3014">
        <f t="shared" si="1647"/>
        <v>3003</v>
      </c>
      <c r="AA3014">
        <f t="shared" si="1643"/>
        <v>3101</v>
      </c>
      <c r="AB3014">
        <f t="shared" si="1659"/>
        <v>100</v>
      </c>
      <c r="AM3014" t="str">
        <f t="shared" si="1660"/>
        <v>201904SS</v>
      </c>
      <c r="AN3014">
        <f t="shared" ca="1" si="1648"/>
        <v>6.0001025641025603</v>
      </c>
      <c r="AO3014">
        <f t="shared" ca="1" si="1649"/>
        <v>10</v>
      </c>
      <c r="AP3014">
        <f t="shared" ca="1" si="1563"/>
        <v>3</v>
      </c>
      <c r="AQ3014">
        <f t="shared" ca="1" si="1564"/>
        <v>3</v>
      </c>
      <c r="AR3014">
        <f t="shared" ca="1" si="1565"/>
        <v>10</v>
      </c>
      <c r="AS3014">
        <f ca="1">P3014/J3014</f>
        <v>9.5743694210250099E-2</v>
      </c>
    </row>
    <row r="3015" spans="1:45" x14ac:dyDescent="0.4">
      <c r="A3015">
        <f t="shared" si="1658"/>
        <v>201904</v>
      </c>
      <c r="B3015" t="s">
        <v>24</v>
      </c>
      <c r="C3015" t="s">
        <v>31</v>
      </c>
      <c r="D3015" t="str">
        <f t="shared" ca="1" si="1644"/>
        <v>I109</v>
      </c>
      <c r="E3015">
        <f t="shared" ca="1" si="1628"/>
        <v>75</v>
      </c>
      <c r="F3015">
        <f t="shared" ca="1" si="1629"/>
        <v>12</v>
      </c>
      <c r="G3015" t="str">
        <f t="shared" ca="1" si="1630"/>
        <v>S11</v>
      </c>
      <c r="H3015" t="str">
        <f t="shared" ca="1" si="1631"/>
        <v>S114</v>
      </c>
      <c r="I3015">
        <f ca="1">VLOOKUP(D3015,PRC!$A$2:$B$21,2,0)*E3015</f>
        <v>37500000</v>
      </c>
      <c r="J3015">
        <f t="shared" ca="1" si="1632"/>
        <v>33374996</v>
      </c>
      <c r="K3015">
        <f ca="1">VLOOKUP(D3015,PRC!$A$1:$C$21,3,0)*E3015</f>
        <v>15000000</v>
      </c>
      <c r="L3015">
        <f t="shared" ca="1" si="1633"/>
        <v>3750000</v>
      </c>
      <c r="M3015">
        <f t="shared" ca="1" si="1634"/>
        <v>1875000</v>
      </c>
      <c r="N3015">
        <f t="shared" ca="1" si="1635"/>
        <v>1125000</v>
      </c>
      <c r="O3015">
        <f t="shared" ca="1" si="1636"/>
        <v>4125000</v>
      </c>
      <c r="P3015">
        <f t="shared" ca="1" si="1637"/>
        <v>7499996</v>
      </c>
      <c r="Q3015">
        <f ca="1">IF(P3015&gt;0,1,0)</f>
        <v>1</v>
      </c>
      <c r="R3015">
        <f t="shared" ca="1" si="1638"/>
        <v>11</v>
      </c>
      <c r="S3015">
        <f t="shared" ca="1" si="1639"/>
        <v>10</v>
      </c>
      <c r="T3015">
        <f t="shared" ca="1" si="1640"/>
        <v>5</v>
      </c>
      <c r="U3015">
        <f t="shared" ca="1" si="1641"/>
        <v>3</v>
      </c>
      <c r="V3015">
        <f t="shared" ca="1" si="1642"/>
        <v>11</v>
      </c>
      <c r="X3015">
        <f t="shared" si="1645"/>
        <v>3015</v>
      </c>
      <c r="Y3015">
        <f t="shared" si="1646"/>
        <v>3002</v>
      </c>
      <c r="Z3015">
        <f t="shared" si="1647"/>
        <v>3003</v>
      </c>
      <c r="AA3015">
        <f t="shared" si="1643"/>
        <v>3101</v>
      </c>
      <c r="AB3015">
        <f t="shared" si="1659"/>
        <v>100</v>
      </c>
      <c r="AM3015" t="str">
        <f t="shared" si="1660"/>
        <v>201904SS</v>
      </c>
      <c r="AN3015">
        <f t="shared" ca="1" si="1648"/>
        <v>11.000010666666672</v>
      </c>
      <c r="AO3015">
        <f t="shared" ca="1" si="1649"/>
        <v>10</v>
      </c>
      <c r="AP3015">
        <f t="shared" ca="1" si="1563"/>
        <v>5</v>
      </c>
      <c r="AQ3015">
        <f t="shared" ca="1" si="1564"/>
        <v>3</v>
      </c>
      <c r="AR3015">
        <f t="shared" ca="1" si="1565"/>
        <v>11</v>
      </c>
      <c r="AS3015">
        <f ca="1">P3015/J3015</f>
        <v>0.22471900820602345</v>
      </c>
    </row>
    <row r="3016" spans="1:45" x14ac:dyDescent="0.4">
      <c r="A3016">
        <f t="shared" si="1658"/>
        <v>201904</v>
      </c>
      <c r="B3016" t="s">
        <v>25</v>
      </c>
      <c r="C3016" t="s">
        <v>31</v>
      </c>
      <c r="D3016" t="str">
        <f t="shared" ca="1" si="1644"/>
        <v>I112</v>
      </c>
      <c r="E3016">
        <f t="shared" ca="1" si="1628"/>
        <v>55</v>
      </c>
      <c r="F3016">
        <f t="shared" ca="1" si="1629"/>
        <v>5</v>
      </c>
      <c r="G3016" t="str">
        <f t="shared" ca="1" si="1630"/>
        <v>S11</v>
      </c>
      <c r="H3016" t="str">
        <f t="shared" ca="1" si="1631"/>
        <v>S112</v>
      </c>
      <c r="I3016">
        <f ca="1">VLOOKUP(D3016,PRC!$A$2:$B$21,2,0)*E3016</f>
        <v>3575000</v>
      </c>
      <c r="J3016">
        <f t="shared" ca="1" si="1632"/>
        <v>3360496</v>
      </c>
      <c r="K3016">
        <f ca="1">VLOOKUP(D3016,PRC!$A$1:$C$21,3,0)*E3016</f>
        <v>1787500</v>
      </c>
      <c r="L3016">
        <f t="shared" ca="1" si="1633"/>
        <v>358000</v>
      </c>
      <c r="M3016">
        <f t="shared" ca="1" si="1634"/>
        <v>107000</v>
      </c>
      <c r="N3016">
        <f t="shared" ca="1" si="1635"/>
        <v>179000</v>
      </c>
      <c r="O3016">
        <f t="shared" ca="1" si="1636"/>
        <v>429000</v>
      </c>
      <c r="P3016">
        <f t="shared" ca="1" si="1637"/>
        <v>499996</v>
      </c>
      <c r="Q3016">
        <f ca="1">IF(P3016&gt;0,1,0)</f>
        <v>1</v>
      </c>
      <c r="R3016">
        <f t="shared" ca="1" si="1638"/>
        <v>6</v>
      </c>
      <c r="S3016">
        <f t="shared" ca="1" si="1639"/>
        <v>10</v>
      </c>
      <c r="T3016">
        <f t="shared" ca="1" si="1640"/>
        <v>3</v>
      </c>
      <c r="U3016">
        <f t="shared" ca="1" si="1641"/>
        <v>5</v>
      </c>
      <c r="V3016">
        <f t="shared" ca="1" si="1642"/>
        <v>12</v>
      </c>
      <c r="X3016">
        <f t="shared" si="1645"/>
        <v>3016</v>
      </c>
      <c r="Y3016">
        <f t="shared" si="1646"/>
        <v>3002</v>
      </c>
      <c r="Z3016">
        <f t="shared" si="1647"/>
        <v>3003</v>
      </c>
      <c r="AA3016">
        <f t="shared" si="1643"/>
        <v>3101</v>
      </c>
      <c r="AB3016">
        <f t="shared" si="1659"/>
        <v>100</v>
      </c>
      <c r="AM3016" t="str">
        <f t="shared" si="1660"/>
        <v>201904SS</v>
      </c>
      <c r="AN3016">
        <f t="shared" ca="1" si="1648"/>
        <v>6.000111888111892</v>
      </c>
      <c r="AO3016">
        <f t="shared" ca="1" si="1649"/>
        <v>10.013986013986013</v>
      </c>
      <c r="AP3016">
        <f t="shared" ref="AP3016:AP3079" ca="1" si="1661">M3016/$I3016*100</f>
        <v>2.9930069930069929</v>
      </c>
      <c r="AQ3016">
        <f t="shared" ref="AQ3016:AQ3079" ca="1" si="1662">N3016/$I3016*100</f>
        <v>5.0069930069930066</v>
      </c>
      <c r="AR3016">
        <f t="shared" ref="AR3016:AR3079" ca="1" si="1663">O3016/$I3016*100</f>
        <v>12</v>
      </c>
      <c r="AS3016">
        <f ca="1">P3016/J3016</f>
        <v>0.14878636963114969</v>
      </c>
    </row>
    <row r="3017" spans="1:45" x14ac:dyDescent="0.4">
      <c r="A3017">
        <f t="shared" si="1658"/>
        <v>201904</v>
      </c>
      <c r="B3017" t="s">
        <v>26</v>
      </c>
      <c r="C3017" t="s">
        <v>31</v>
      </c>
      <c r="D3017" t="str">
        <f t="shared" ca="1" si="1644"/>
        <v>I102</v>
      </c>
      <c r="E3017">
        <f t="shared" ca="1" si="1628"/>
        <v>44</v>
      </c>
      <c r="F3017">
        <f t="shared" ca="1" si="1629"/>
        <v>13</v>
      </c>
      <c r="G3017" t="str">
        <f t="shared" ca="1" si="1630"/>
        <v>S11</v>
      </c>
      <c r="H3017" t="str">
        <f t="shared" ca="1" si="1631"/>
        <v>S113</v>
      </c>
      <c r="I3017">
        <f ca="1">VLOOKUP(D3017,PRC!$A$2:$B$21,2,0)*E3017</f>
        <v>1760000</v>
      </c>
      <c r="J3017">
        <f t="shared" ca="1" si="1632"/>
        <v>1566396</v>
      </c>
      <c r="K3017">
        <f ca="1">VLOOKUP(D3017,PRC!$A$1:$C$21,3,0)*E3017</f>
        <v>827200</v>
      </c>
      <c r="L3017">
        <f t="shared" ca="1" si="1633"/>
        <v>176000</v>
      </c>
      <c r="M3017">
        <f t="shared" ca="1" si="1634"/>
        <v>70000</v>
      </c>
      <c r="N3017">
        <f t="shared" ca="1" si="1635"/>
        <v>70000</v>
      </c>
      <c r="O3017">
        <f t="shared" ca="1" si="1636"/>
        <v>229000</v>
      </c>
      <c r="P3017">
        <f t="shared" ca="1" si="1637"/>
        <v>194196</v>
      </c>
      <c r="Q3017">
        <f ca="1">IF(P3017&gt;0,1,0)</f>
        <v>1</v>
      </c>
      <c r="R3017">
        <f t="shared" ca="1" si="1638"/>
        <v>11</v>
      </c>
      <c r="S3017">
        <f t="shared" ca="1" si="1639"/>
        <v>10</v>
      </c>
      <c r="T3017">
        <f t="shared" ca="1" si="1640"/>
        <v>4</v>
      </c>
      <c r="U3017">
        <f t="shared" ca="1" si="1641"/>
        <v>4</v>
      </c>
      <c r="V3017">
        <f t="shared" ca="1" si="1642"/>
        <v>13</v>
      </c>
      <c r="X3017">
        <f t="shared" si="1645"/>
        <v>3017</v>
      </c>
      <c r="Y3017">
        <f t="shared" si="1646"/>
        <v>3002</v>
      </c>
      <c r="Z3017">
        <f t="shared" si="1647"/>
        <v>3003</v>
      </c>
      <c r="AA3017">
        <f t="shared" si="1643"/>
        <v>3101</v>
      </c>
      <c r="AB3017">
        <f t="shared" si="1659"/>
        <v>100</v>
      </c>
      <c r="AM3017" t="str">
        <f t="shared" si="1660"/>
        <v>201904SS</v>
      </c>
      <c r="AN3017">
        <f t="shared" ca="1" si="1648"/>
        <v>11.000227272727269</v>
      </c>
      <c r="AO3017">
        <f t="shared" ca="1" si="1649"/>
        <v>10</v>
      </c>
      <c r="AP3017">
        <f t="shared" ca="1" si="1661"/>
        <v>3.9772727272727271</v>
      </c>
      <c r="AQ3017">
        <f t="shared" ca="1" si="1662"/>
        <v>3.9772727272727271</v>
      </c>
      <c r="AR3017">
        <f t="shared" ca="1" si="1663"/>
        <v>13.011363636363637</v>
      </c>
      <c r="AS3017">
        <f ca="1">P3017/J3017</f>
        <v>0.12397631250335164</v>
      </c>
    </row>
    <row r="3018" spans="1:45" x14ac:dyDescent="0.4">
      <c r="A3018">
        <f t="shared" si="1658"/>
        <v>201904</v>
      </c>
      <c r="B3018" t="s">
        <v>27</v>
      </c>
      <c r="C3018" t="s">
        <v>31</v>
      </c>
      <c r="D3018" t="str">
        <f t="shared" ca="1" si="1644"/>
        <v>I108</v>
      </c>
      <c r="E3018">
        <f t="shared" ca="1" si="1628"/>
        <v>25</v>
      </c>
      <c r="F3018">
        <f t="shared" ca="1" si="1629"/>
        <v>13</v>
      </c>
      <c r="G3018" t="str">
        <f t="shared" ca="1" si="1630"/>
        <v>S11</v>
      </c>
      <c r="H3018" t="str">
        <f t="shared" ca="1" si="1631"/>
        <v>S110</v>
      </c>
      <c r="I3018">
        <f ca="1">VLOOKUP(D3018,PRC!$A$2:$B$21,2,0)*E3018</f>
        <v>1000000</v>
      </c>
      <c r="J3018">
        <f t="shared" ca="1" si="1632"/>
        <v>869996</v>
      </c>
      <c r="K3018">
        <f ca="1">VLOOKUP(D3018,PRC!$A$1:$C$21,3,0)*E3018</f>
        <v>460000</v>
      </c>
      <c r="L3018">
        <f t="shared" ca="1" si="1633"/>
        <v>80000</v>
      </c>
      <c r="M3018">
        <f t="shared" ca="1" si="1634"/>
        <v>30000</v>
      </c>
      <c r="N3018">
        <f t="shared" ca="1" si="1635"/>
        <v>50000</v>
      </c>
      <c r="O3018">
        <f t="shared" ca="1" si="1636"/>
        <v>100000</v>
      </c>
      <c r="P3018">
        <f t="shared" ca="1" si="1637"/>
        <v>149996</v>
      </c>
      <c r="Q3018">
        <f ca="1">IF(P3018&gt;0,1,0)</f>
        <v>1</v>
      </c>
      <c r="R3018">
        <f t="shared" ca="1" si="1638"/>
        <v>13</v>
      </c>
      <c r="S3018">
        <f t="shared" ca="1" si="1639"/>
        <v>8</v>
      </c>
      <c r="T3018">
        <f t="shared" ca="1" si="1640"/>
        <v>3</v>
      </c>
      <c r="U3018">
        <f t="shared" ca="1" si="1641"/>
        <v>5</v>
      </c>
      <c r="V3018">
        <f t="shared" ca="1" si="1642"/>
        <v>10</v>
      </c>
      <c r="X3018">
        <f t="shared" si="1645"/>
        <v>3018</v>
      </c>
      <c r="Y3018">
        <f t="shared" si="1646"/>
        <v>3002</v>
      </c>
      <c r="Z3018">
        <f t="shared" si="1647"/>
        <v>3003</v>
      </c>
      <c r="AA3018">
        <f t="shared" si="1643"/>
        <v>3101</v>
      </c>
      <c r="AB3018">
        <f t="shared" si="1659"/>
        <v>100</v>
      </c>
      <c r="AM3018" t="str">
        <f t="shared" si="1660"/>
        <v>201904SS</v>
      </c>
      <c r="AN3018">
        <f t="shared" ca="1" si="1648"/>
        <v>13.000400000000001</v>
      </c>
      <c r="AO3018">
        <f t="shared" ca="1" si="1649"/>
        <v>8</v>
      </c>
      <c r="AP3018">
        <f t="shared" ca="1" si="1661"/>
        <v>3</v>
      </c>
      <c r="AQ3018">
        <f t="shared" ca="1" si="1662"/>
        <v>5</v>
      </c>
      <c r="AR3018">
        <f t="shared" ca="1" si="1663"/>
        <v>10</v>
      </c>
      <c r="AS3018">
        <f ca="1">P3018/J3018</f>
        <v>0.17240998809189928</v>
      </c>
    </row>
    <row r="3019" spans="1:45" x14ac:dyDescent="0.4">
      <c r="A3019">
        <f t="shared" si="1658"/>
        <v>201904</v>
      </c>
      <c r="B3019" t="s">
        <v>28</v>
      </c>
      <c r="C3019" t="s">
        <v>31</v>
      </c>
      <c r="D3019" t="str">
        <f t="shared" ca="1" si="1644"/>
        <v>I120</v>
      </c>
      <c r="E3019">
        <f t="shared" ca="1" si="1628"/>
        <v>39</v>
      </c>
      <c r="F3019">
        <f t="shared" ca="1" si="1629"/>
        <v>9</v>
      </c>
      <c r="G3019" t="str">
        <f t="shared" ca="1" si="1630"/>
        <v>S11</v>
      </c>
      <c r="H3019" t="str">
        <f t="shared" ca="1" si="1631"/>
        <v>S115</v>
      </c>
      <c r="I3019">
        <f ca="1">VLOOKUP(D3019,PRC!$A$2:$B$21,2,0)*E3019</f>
        <v>167700000</v>
      </c>
      <c r="J3019">
        <f t="shared" ca="1" si="1632"/>
        <v>155960996</v>
      </c>
      <c r="K3019">
        <f ca="1">VLOOKUP(D3019,PRC!$A$1:$C$21,3,0)*E3019</f>
        <v>75465000</v>
      </c>
      <c r="L3019">
        <f t="shared" ca="1" si="1633"/>
        <v>16770000</v>
      </c>
      <c r="M3019">
        <f t="shared" ca="1" si="1634"/>
        <v>5031000</v>
      </c>
      <c r="N3019">
        <f t="shared" ca="1" si="1635"/>
        <v>6708000</v>
      </c>
      <c r="O3019">
        <f t="shared" ca="1" si="1636"/>
        <v>18447000</v>
      </c>
      <c r="P3019">
        <f t="shared" ca="1" si="1637"/>
        <v>33539996</v>
      </c>
      <c r="Q3019">
        <f ca="1">IF(P3019&gt;0,1,0)</f>
        <v>1</v>
      </c>
      <c r="R3019">
        <f t="shared" ca="1" si="1638"/>
        <v>7</v>
      </c>
      <c r="S3019">
        <f t="shared" ca="1" si="1639"/>
        <v>10</v>
      </c>
      <c r="T3019">
        <f t="shared" ca="1" si="1640"/>
        <v>3</v>
      </c>
      <c r="U3019">
        <f t="shared" ca="1" si="1641"/>
        <v>4</v>
      </c>
      <c r="V3019">
        <f t="shared" ca="1" si="1642"/>
        <v>11</v>
      </c>
      <c r="X3019">
        <f t="shared" si="1645"/>
        <v>3019</v>
      </c>
      <c r="Y3019">
        <f t="shared" si="1646"/>
        <v>3002</v>
      </c>
      <c r="Z3019">
        <f t="shared" si="1647"/>
        <v>3003</v>
      </c>
      <c r="AA3019">
        <f t="shared" si="1643"/>
        <v>3101</v>
      </c>
      <c r="AB3019">
        <f t="shared" si="1659"/>
        <v>100</v>
      </c>
      <c r="AM3019" t="str">
        <f t="shared" si="1660"/>
        <v>201904SS</v>
      </c>
      <c r="AN3019">
        <f t="shared" ca="1" si="1648"/>
        <v>7.0000023852116904</v>
      </c>
      <c r="AO3019">
        <f t="shared" ca="1" si="1649"/>
        <v>10</v>
      </c>
      <c r="AP3019">
        <f t="shared" ca="1" si="1661"/>
        <v>3</v>
      </c>
      <c r="AQ3019">
        <f t="shared" ca="1" si="1662"/>
        <v>4</v>
      </c>
      <c r="AR3019">
        <f t="shared" ca="1" si="1663"/>
        <v>11</v>
      </c>
      <c r="AS3019">
        <f ca="1">P3019/J3019</f>
        <v>0.21505374330900015</v>
      </c>
    </row>
    <row r="3020" spans="1:45" x14ac:dyDescent="0.4">
      <c r="A3020">
        <f t="shared" si="1658"/>
        <v>201904</v>
      </c>
      <c r="B3020" t="s">
        <v>29</v>
      </c>
      <c r="C3020" t="s">
        <v>31</v>
      </c>
      <c r="D3020" t="str">
        <f t="shared" ca="1" si="1644"/>
        <v>I117</v>
      </c>
      <c r="E3020">
        <f t="shared" ca="1" si="1628"/>
        <v>40</v>
      </c>
      <c r="F3020">
        <f t="shared" ca="1" si="1629"/>
        <v>7</v>
      </c>
      <c r="G3020" t="str">
        <f t="shared" ca="1" si="1630"/>
        <v>S12</v>
      </c>
      <c r="H3020" t="str">
        <f t="shared" ca="1" si="1631"/>
        <v>S120</v>
      </c>
      <c r="I3020">
        <f ca="1">VLOOKUP(D3020,PRC!$A$2:$B$21,2,0)*E3020</f>
        <v>100000000</v>
      </c>
      <c r="J3020">
        <f t="shared" ca="1" si="1632"/>
        <v>94999996</v>
      </c>
      <c r="K3020">
        <f ca="1">VLOOKUP(D3020,PRC!$A$1:$C$21,3,0)*E3020</f>
        <v>46000000</v>
      </c>
      <c r="L3020">
        <f t="shared" ca="1" si="1633"/>
        <v>10000000</v>
      </c>
      <c r="M3020">
        <f t="shared" ca="1" si="1634"/>
        <v>4000000</v>
      </c>
      <c r="N3020">
        <f t="shared" ca="1" si="1635"/>
        <v>3000000</v>
      </c>
      <c r="O3020">
        <f t="shared" ca="1" si="1636"/>
        <v>11000000</v>
      </c>
      <c r="P3020">
        <f t="shared" ca="1" si="1637"/>
        <v>20999996</v>
      </c>
      <c r="Q3020">
        <f ca="1">IF(P3020&gt;0,1,0)</f>
        <v>1</v>
      </c>
      <c r="R3020">
        <f t="shared" ca="1" si="1638"/>
        <v>5</v>
      </c>
      <c r="S3020">
        <f t="shared" ca="1" si="1639"/>
        <v>10</v>
      </c>
      <c r="T3020">
        <f t="shared" ca="1" si="1640"/>
        <v>4</v>
      </c>
      <c r="U3020">
        <f t="shared" ca="1" si="1641"/>
        <v>3</v>
      </c>
      <c r="V3020">
        <f t="shared" ca="1" si="1642"/>
        <v>11</v>
      </c>
      <c r="X3020">
        <f t="shared" si="1645"/>
        <v>3020</v>
      </c>
      <c r="Y3020">
        <f t="shared" si="1646"/>
        <v>3002</v>
      </c>
      <c r="Z3020">
        <f t="shared" si="1647"/>
        <v>3003</v>
      </c>
      <c r="AA3020">
        <f t="shared" si="1643"/>
        <v>3101</v>
      </c>
      <c r="AB3020">
        <f t="shared" si="1659"/>
        <v>100</v>
      </c>
      <c r="AM3020" t="str">
        <f t="shared" si="1660"/>
        <v>201904SS</v>
      </c>
      <c r="AN3020">
        <f t="shared" ca="1" si="1648"/>
        <v>5.0000040000000023</v>
      </c>
      <c r="AO3020">
        <f t="shared" ca="1" si="1649"/>
        <v>10</v>
      </c>
      <c r="AP3020">
        <f t="shared" ca="1" si="1661"/>
        <v>4</v>
      </c>
      <c r="AQ3020">
        <f t="shared" ca="1" si="1662"/>
        <v>3</v>
      </c>
      <c r="AR3020">
        <f t="shared" ca="1" si="1663"/>
        <v>11</v>
      </c>
      <c r="AS3020">
        <f ca="1">P3020/J3020</f>
        <v>0.22105259878116204</v>
      </c>
    </row>
    <row r="3021" spans="1:45" x14ac:dyDescent="0.4">
      <c r="A3021">
        <f t="shared" si="1658"/>
        <v>201904</v>
      </c>
      <c r="B3021" t="s">
        <v>30</v>
      </c>
      <c r="C3021" t="s">
        <v>31</v>
      </c>
      <c r="D3021" t="str">
        <f t="shared" ca="1" si="1644"/>
        <v>I104</v>
      </c>
      <c r="E3021">
        <f t="shared" ca="1" si="1628"/>
        <v>50</v>
      </c>
      <c r="F3021">
        <f t="shared" ca="1" si="1629"/>
        <v>7</v>
      </c>
      <c r="G3021" t="str">
        <f t="shared" ca="1" si="1630"/>
        <v>S11</v>
      </c>
      <c r="H3021" t="str">
        <f t="shared" ca="1" si="1631"/>
        <v>S113</v>
      </c>
      <c r="I3021">
        <f ca="1">VLOOKUP(D3021,PRC!$A$2:$B$21,2,0)*E3021</f>
        <v>3500000</v>
      </c>
      <c r="J3021">
        <f t="shared" ca="1" si="1632"/>
        <v>3289996</v>
      </c>
      <c r="K3021">
        <f ca="1">VLOOKUP(D3021,PRC!$A$1:$C$21,3,0)*E3021</f>
        <v>1470000</v>
      </c>
      <c r="L3021">
        <f t="shared" ca="1" si="1633"/>
        <v>350000</v>
      </c>
      <c r="M3021">
        <f t="shared" ca="1" si="1634"/>
        <v>105000</v>
      </c>
      <c r="N3021">
        <f t="shared" ca="1" si="1635"/>
        <v>105000</v>
      </c>
      <c r="O3021">
        <f t="shared" ca="1" si="1636"/>
        <v>385000</v>
      </c>
      <c r="P3021">
        <f t="shared" ca="1" si="1637"/>
        <v>874996</v>
      </c>
      <c r="Q3021">
        <f ca="1">IF(P3021&gt;0,1,0)</f>
        <v>1</v>
      </c>
      <c r="R3021">
        <f t="shared" ca="1" si="1638"/>
        <v>6</v>
      </c>
      <c r="S3021">
        <f t="shared" ca="1" si="1639"/>
        <v>10</v>
      </c>
      <c r="T3021">
        <f t="shared" ca="1" si="1640"/>
        <v>3</v>
      </c>
      <c r="U3021">
        <f t="shared" ca="1" si="1641"/>
        <v>3</v>
      </c>
      <c r="V3021">
        <f t="shared" ca="1" si="1642"/>
        <v>11</v>
      </c>
      <c r="X3021">
        <f t="shared" si="1645"/>
        <v>3021</v>
      </c>
      <c r="Y3021">
        <f t="shared" si="1646"/>
        <v>3002</v>
      </c>
      <c r="Z3021">
        <f t="shared" si="1647"/>
        <v>3003</v>
      </c>
      <c r="AA3021">
        <f t="shared" si="1643"/>
        <v>3101</v>
      </c>
      <c r="AB3021">
        <f t="shared" si="1659"/>
        <v>100</v>
      </c>
      <c r="AM3021" t="str">
        <f t="shared" si="1660"/>
        <v>201904SS</v>
      </c>
      <c r="AN3021">
        <f t="shared" ca="1" si="1648"/>
        <v>6.000114285714286</v>
      </c>
      <c r="AO3021">
        <f t="shared" ca="1" si="1649"/>
        <v>10</v>
      </c>
      <c r="AP3021">
        <f t="shared" ca="1" si="1661"/>
        <v>3</v>
      </c>
      <c r="AQ3021">
        <f t="shared" ca="1" si="1662"/>
        <v>3</v>
      </c>
      <c r="AR3021">
        <f t="shared" ca="1" si="1663"/>
        <v>11</v>
      </c>
      <c r="AS3021">
        <f ca="1">P3021/J3021</f>
        <v>0.26595655435447341</v>
      </c>
    </row>
    <row r="3022" spans="1:45" x14ac:dyDescent="0.4">
      <c r="A3022">
        <f t="shared" si="1658"/>
        <v>201904</v>
      </c>
      <c r="B3022" t="s">
        <v>76</v>
      </c>
      <c r="C3022" t="s">
        <v>31</v>
      </c>
      <c r="D3022" t="str">
        <f t="shared" ca="1" si="1644"/>
        <v>I113</v>
      </c>
      <c r="E3022">
        <f t="shared" ca="1" si="1628"/>
        <v>33</v>
      </c>
      <c r="F3022">
        <f t="shared" ca="1" si="1629"/>
        <v>7</v>
      </c>
      <c r="G3022" t="str">
        <f t="shared" ca="1" si="1630"/>
        <v>S11</v>
      </c>
      <c r="H3022" t="str">
        <f t="shared" ca="1" si="1631"/>
        <v>S115</v>
      </c>
      <c r="I3022">
        <f ca="1">VLOOKUP(D3022,PRC!$A$2:$B$21,2,0)*E3022</f>
        <v>22110000</v>
      </c>
      <c r="J3022">
        <f t="shared" ca="1" si="1632"/>
        <v>19235696</v>
      </c>
      <c r="K3022">
        <f ca="1">VLOOKUP(D3022,PRC!$A$1:$C$21,3,0)*E3022</f>
        <v>9949500</v>
      </c>
      <c r="L3022">
        <f t="shared" ca="1" si="1633"/>
        <v>2211000</v>
      </c>
      <c r="M3022">
        <f t="shared" ca="1" si="1634"/>
        <v>1106000</v>
      </c>
      <c r="N3022">
        <f t="shared" ca="1" si="1635"/>
        <v>884000</v>
      </c>
      <c r="O3022">
        <f t="shared" ca="1" si="1636"/>
        <v>3095000</v>
      </c>
      <c r="P3022">
        <f t="shared" ref="P3022:P3085" ca="1" si="1664">J3022-SUM(K3022:O3022)</f>
        <v>1990196</v>
      </c>
      <c r="Q3022">
        <f ca="1">IF(P3022&gt;0,1,0)</f>
        <v>1</v>
      </c>
      <c r="R3022">
        <f t="shared" ca="1" si="1638"/>
        <v>13</v>
      </c>
      <c r="S3022">
        <f t="shared" ca="1" si="1639"/>
        <v>10</v>
      </c>
      <c r="T3022">
        <f t="shared" ca="1" si="1640"/>
        <v>5</v>
      </c>
      <c r="U3022">
        <f t="shared" ca="1" si="1641"/>
        <v>4</v>
      </c>
      <c r="V3022">
        <f t="shared" ca="1" si="1642"/>
        <v>14</v>
      </c>
      <c r="X3022">
        <f t="shared" si="1645"/>
        <v>3022</v>
      </c>
      <c r="Y3022">
        <f t="shared" si="1646"/>
        <v>3002</v>
      </c>
      <c r="Z3022">
        <f t="shared" si="1647"/>
        <v>3003</v>
      </c>
      <c r="AA3022">
        <f t="shared" si="1643"/>
        <v>3101</v>
      </c>
      <c r="AB3022">
        <f t="shared" si="1659"/>
        <v>100</v>
      </c>
      <c r="AM3022" t="str">
        <f t="shared" si="1660"/>
        <v>201904SS</v>
      </c>
      <c r="AN3022">
        <f t="shared" ca="1" si="1648"/>
        <v>13.000018091361376</v>
      </c>
      <c r="AO3022">
        <f t="shared" ca="1" si="1649"/>
        <v>10</v>
      </c>
      <c r="AP3022">
        <f t="shared" ca="1" si="1661"/>
        <v>5.0022614201718678</v>
      </c>
      <c r="AQ3022">
        <f t="shared" ca="1" si="1662"/>
        <v>3.9981908638625061</v>
      </c>
      <c r="AR3022">
        <f t="shared" ca="1" si="1663"/>
        <v>13.998190863862506</v>
      </c>
      <c r="AS3022">
        <f ca="1">P3022/J3022</f>
        <v>0.10346368543150193</v>
      </c>
    </row>
    <row r="3023" spans="1:45" x14ac:dyDescent="0.4">
      <c r="A3023">
        <f t="shared" si="1658"/>
        <v>201904</v>
      </c>
      <c r="B3023" t="s">
        <v>77</v>
      </c>
      <c r="C3023" t="s">
        <v>31</v>
      </c>
      <c r="D3023" t="str">
        <f t="shared" ca="1" si="1644"/>
        <v>I107</v>
      </c>
      <c r="E3023">
        <f t="shared" ca="1" si="1628"/>
        <v>39</v>
      </c>
      <c r="F3023">
        <f t="shared" ca="1" si="1629"/>
        <v>13</v>
      </c>
      <c r="G3023" t="str">
        <f t="shared" ca="1" si="1630"/>
        <v>S10</v>
      </c>
      <c r="H3023" t="str">
        <f t="shared" ca="1" si="1631"/>
        <v>S101</v>
      </c>
      <c r="I3023">
        <f ca="1">VLOOKUP(D3023,PRC!$A$2:$B$21,2,0)*E3023</f>
        <v>5850000</v>
      </c>
      <c r="J3023">
        <f t="shared" ca="1" si="1632"/>
        <v>5089496</v>
      </c>
      <c r="K3023">
        <f ca="1">VLOOKUP(D3023,PRC!$A$1:$C$21,3,0)*E3023</f>
        <v>3334500</v>
      </c>
      <c r="L3023">
        <f t="shared" ca="1" si="1633"/>
        <v>585000</v>
      </c>
      <c r="M3023">
        <f t="shared" ca="1" si="1634"/>
        <v>234000</v>
      </c>
      <c r="N3023">
        <f t="shared" ca="1" si="1635"/>
        <v>176000</v>
      </c>
      <c r="O3023">
        <f t="shared" ca="1" si="1636"/>
        <v>585000</v>
      </c>
      <c r="P3023">
        <f t="shared" ca="1" si="1664"/>
        <v>174996</v>
      </c>
      <c r="Q3023">
        <f ca="1">IF(P3023&gt;0,1,0)</f>
        <v>1</v>
      </c>
      <c r="R3023">
        <f t="shared" ca="1" si="1638"/>
        <v>13</v>
      </c>
      <c r="S3023">
        <f t="shared" ca="1" si="1639"/>
        <v>10</v>
      </c>
      <c r="T3023">
        <f t="shared" ca="1" si="1640"/>
        <v>4</v>
      </c>
      <c r="U3023">
        <f t="shared" ca="1" si="1641"/>
        <v>3</v>
      </c>
      <c r="V3023">
        <f t="shared" ca="1" si="1642"/>
        <v>10</v>
      </c>
      <c r="X3023">
        <f t="shared" si="1645"/>
        <v>3023</v>
      </c>
      <c r="Y3023">
        <f t="shared" si="1646"/>
        <v>3002</v>
      </c>
      <c r="Z3023">
        <f t="shared" si="1647"/>
        <v>3003</v>
      </c>
      <c r="AA3023">
        <f t="shared" si="1643"/>
        <v>3101</v>
      </c>
      <c r="AB3023">
        <f t="shared" si="1659"/>
        <v>100</v>
      </c>
      <c r="AM3023" t="str">
        <f t="shared" si="1660"/>
        <v>201904SS</v>
      </c>
      <c r="AN3023">
        <f t="shared" ca="1" si="1648"/>
        <v>13.000068376068374</v>
      </c>
      <c r="AO3023">
        <f t="shared" ca="1" si="1649"/>
        <v>10</v>
      </c>
      <c r="AP3023">
        <f t="shared" ca="1" si="1661"/>
        <v>4</v>
      </c>
      <c r="AQ3023">
        <f t="shared" ca="1" si="1662"/>
        <v>3.0085470085470085</v>
      </c>
      <c r="AR3023">
        <f t="shared" ca="1" si="1663"/>
        <v>10</v>
      </c>
      <c r="AS3023">
        <f ca="1">P3023/J3023</f>
        <v>3.4383758234607119E-2</v>
      </c>
    </row>
    <row r="3024" spans="1:45" x14ac:dyDescent="0.4">
      <c r="A3024">
        <f t="shared" si="1658"/>
        <v>201904</v>
      </c>
      <c r="B3024" t="s">
        <v>78</v>
      </c>
      <c r="C3024" t="s">
        <v>31</v>
      </c>
      <c r="D3024" t="str">
        <f t="shared" ca="1" si="1644"/>
        <v>I117</v>
      </c>
      <c r="E3024">
        <f t="shared" ca="1" si="1628"/>
        <v>37</v>
      </c>
      <c r="F3024">
        <f t="shared" ca="1" si="1629"/>
        <v>5</v>
      </c>
      <c r="G3024" t="str">
        <f t="shared" ca="1" si="1630"/>
        <v>S11</v>
      </c>
      <c r="H3024" t="str">
        <f t="shared" ca="1" si="1631"/>
        <v>S115</v>
      </c>
      <c r="I3024">
        <f ca="1">VLOOKUP(D3024,PRC!$A$2:$B$21,2,0)*E3024</f>
        <v>92500000</v>
      </c>
      <c r="J3024">
        <f t="shared" ca="1" si="1632"/>
        <v>83249996</v>
      </c>
      <c r="K3024">
        <f ca="1">VLOOKUP(D3024,PRC!$A$1:$C$21,3,0)*E3024</f>
        <v>42550000</v>
      </c>
      <c r="L3024">
        <f t="shared" ca="1" si="1633"/>
        <v>7400000</v>
      </c>
      <c r="M3024">
        <f t="shared" ca="1" si="1634"/>
        <v>2775000</v>
      </c>
      <c r="N3024">
        <f t="shared" ca="1" si="1635"/>
        <v>3700000</v>
      </c>
      <c r="O3024">
        <f t="shared" ca="1" si="1636"/>
        <v>13875000</v>
      </c>
      <c r="P3024">
        <f t="shared" ca="1" si="1664"/>
        <v>12949996</v>
      </c>
      <c r="Q3024">
        <f ca="1">IF(P3024&gt;0,1,0)</f>
        <v>1</v>
      </c>
      <c r="R3024">
        <f t="shared" ca="1" si="1638"/>
        <v>10</v>
      </c>
      <c r="S3024">
        <f t="shared" ca="1" si="1639"/>
        <v>8</v>
      </c>
      <c r="T3024">
        <f t="shared" ca="1" si="1640"/>
        <v>3</v>
      </c>
      <c r="U3024">
        <f t="shared" ca="1" si="1641"/>
        <v>4</v>
      </c>
      <c r="V3024">
        <f t="shared" ca="1" si="1642"/>
        <v>15</v>
      </c>
      <c r="X3024">
        <f t="shared" si="1645"/>
        <v>3024</v>
      </c>
      <c r="Y3024">
        <f t="shared" si="1646"/>
        <v>3002</v>
      </c>
      <c r="Z3024">
        <f t="shared" si="1647"/>
        <v>3003</v>
      </c>
      <c r="AA3024">
        <f t="shared" si="1643"/>
        <v>3101</v>
      </c>
      <c r="AB3024">
        <f t="shared" si="1659"/>
        <v>100</v>
      </c>
      <c r="AM3024" t="str">
        <f t="shared" si="1660"/>
        <v>201904SS</v>
      </c>
      <c r="AN3024">
        <f t="shared" ca="1" si="1648"/>
        <v>10.00000432432433</v>
      </c>
      <c r="AO3024">
        <f t="shared" ca="1" si="1649"/>
        <v>8</v>
      </c>
      <c r="AP3024">
        <f t="shared" ca="1" si="1661"/>
        <v>3</v>
      </c>
      <c r="AQ3024">
        <f t="shared" ca="1" si="1662"/>
        <v>4</v>
      </c>
      <c r="AR3024">
        <f t="shared" ca="1" si="1663"/>
        <v>15</v>
      </c>
      <c r="AS3024">
        <f ca="1">P3024/J3024</f>
        <v>0.15555551498164635</v>
      </c>
    </row>
    <row r="3025" spans="1:45" x14ac:dyDescent="0.4">
      <c r="A3025">
        <f t="shared" si="1658"/>
        <v>201904</v>
      </c>
      <c r="B3025" t="s">
        <v>79</v>
      </c>
      <c r="C3025" t="s">
        <v>31</v>
      </c>
      <c r="D3025" t="str">
        <f t="shared" ca="1" si="1644"/>
        <v>I108</v>
      </c>
      <c r="E3025">
        <f t="shared" ca="1" si="1628"/>
        <v>34</v>
      </c>
      <c r="F3025">
        <f t="shared" ca="1" si="1629"/>
        <v>15</v>
      </c>
      <c r="G3025" t="str">
        <f t="shared" ca="1" si="1630"/>
        <v>S11</v>
      </c>
      <c r="H3025" t="str">
        <f t="shared" ca="1" si="1631"/>
        <v>S111</v>
      </c>
      <c r="I3025">
        <f ca="1">VLOOKUP(D3025,PRC!$A$2:$B$21,2,0)*E3025</f>
        <v>1360000</v>
      </c>
      <c r="J3025">
        <f t="shared" ca="1" si="1632"/>
        <v>1210396</v>
      </c>
      <c r="K3025">
        <f ca="1">VLOOKUP(D3025,PRC!$A$1:$C$21,3,0)*E3025</f>
        <v>625600</v>
      </c>
      <c r="L3025">
        <f t="shared" ca="1" si="1633"/>
        <v>136000</v>
      </c>
      <c r="M3025">
        <f t="shared" ca="1" si="1634"/>
        <v>54000</v>
      </c>
      <c r="N3025">
        <f t="shared" ca="1" si="1635"/>
        <v>54000</v>
      </c>
      <c r="O3025">
        <f t="shared" ca="1" si="1636"/>
        <v>150000</v>
      </c>
      <c r="P3025">
        <f t="shared" ca="1" si="1664"/>
        <v>190796</v>
      </c>
      <c r="Q3025">
        <f ca="1">IF(P3025&gt;0,1,0)</f>
        <v>1</v>
      </c>
      <c r="R3025">
        <f t="shared" ca="1" si="1638"/>
        <v>11</v>
      </c>
      <c r="S3025">
        <f t="shared" ca="1" si="1639"/>
        <v>10</v>
      </c>
      <c r="T3025">
        <f t="shared" ca="1" si="1640"/>
        <v>4</v>
      </c>
      <c r="U3025">
        <f t="shared" ca="1" si="1641"/>
        <v>4</v>
      </c>
      <c r="V3025">
        <f t="shared" ca="1" si="1642"/>
        <v>11</v>
      </c>
      <c r="X3025">
        <f t="shared" si="1645"/>
        <v>3025</v>
      </c>
      <c r="Y3025">
        <f t="shared" si="1646"/>
        <v>3002</v>
      </c>
      <c r="Z3025">
        <f t="shared" si="1647"/>
        <v>3003</v>
      </c>
      <c r="AA3025">
        <f t="shared" si="1643"/>
        <v>3101</v>
      </c>
      <c r="AB3025">
        <f t="shared" si="1659"/>
        <v>100</v>
      </c>
      <c r="AM3025" t="str">
        <f t="shared" si="1660"/>
        <v>201904SS</v>
      </c>
      <c r="AN3025">
        <f t="shared" ca="1" si="1648"/>
        <v>11.000294117647059</v>
      </c>
      <c r="AO3025">
        <f t="shared" ca="1" si="1649"/>
        <v>10</v>
      </c>
      <c r="AP3025">
        <f t="shared" ca="1" si="1661"/>
        <v>3.9705882352941173</v>
      </c>
      <c r="AQ3025">
        <f t="shared" ca="1" si="1662"/>
        <v>3.9705882352941173</v>
      </c>
      <c r="AR3025">
        <f t="shared" ca="1" si="1663"/>
        <v>11.029411764705882</v>
      </c>
      <c r="AS3025">
        <f ca="1">P3025/J3025</f>
        <v>0.15763105628240676</v>
      </c>
    </row>
    <row r="3026" spans="1:45" x14ac:dyDescent="0.4">
      <c r="A3026">
        <f t="shared" si="1658"/>
        <v>201904</v>
      </c>
      <c r="B3026" t="s">
        <v>80</v>
      </c>
      <c r="C3026" t="s">
        <v>31</v>
      </c>
      <c r="D3026" t="str">
        <f t="shared" ca="1" si="1644"/>
        <v>I114</v>
      </c>
      <c r="E3026">
        <f t="shared" ca="1" si="1628"/>
        <v>28</v>
      </c>
      <c r="F3026">
        <f t="shared" ca="1" si="1629"/>
        <v>11</v>
      </c>
      <c r="G3026" t="str">
        <f t="shared" ca="1" si="1630"/>
        <v>S10</v>
      </c>
      <c r="H3026" t="str">
        <f t="shared" ca="1" si="1631"/>
        <v>S101</v>
      </c>
      <c r="I3026">
        <f ca="1">VLOOKUP(D3026,PRC!$A$2:$B$21,2,0)*E3026</f>
        <v>6720000</v>
      </c>
      <c r="J3026">
        <f t="shared" ca="1" si="1632"/>
        <v>5980796</v>
      </c>
      <c r="K3026">
        <f ca="1">VLOOKUP(D3026,PRC!$A$1:$C$21,3,0)*E3026</f>
        <v>3897600</v>
      </c>
      <c r="L3026">
        <f t="shared" ca="1" si="1633"/>
        <v>672000</v>
      </c>
      <c r="M3026">
        <f t="shared" ca="1" si="1634"/>
        <v>269000</v>
      </c>
      <c r="N3026">
        <f t="shared" ca="1" si="1635"/>
        <v>202000</v>
      </c>
      <c r="O3026">
        <f t="shared" ca="1" si="1636"/>
        <v>1008000</v>
      </c>
      <c r="P3026">
        <f t="shared" ca="1" si="1664"/>
        <v>-67804</v>
      </c>
      <c r="Q3026">
        <f ca="1">IF(P3026&gt;0,1,0)</f>
        <v>0</v>
      </c>
      <c r="R3026">
        <f t="shared" ca="1" si="1638"/>
        <v>11</v>
      </c>
      <c r="S3026">
        <f t="shared" ca="1" si="1639"/>
        <v>10</v>
      </c>
      <c r="T3026">
        <f t="shared" ca="1" si="1640"/>
        <v>4</v>
      </c>
      <c r="U3026">
        <f t="shared" ca="1" si="1641"/>
        <v>3</v>
      </c>
      <c r="V3026">
        <f t="shared" ca="1" si="1642"/>
        <v>15</v>
      </c>
      <c r="X3026">
        <f t="shared" si="1645"/>
        <v>3026</v>
      </c>
      <c r="Y3026">
        <f t="shared" si="1646"/>
        <v>3002</v>
      </c>
      <c r="Z3026">
        <f t="shared" si="1647"/>
        <v>3003</v>
      </c>
      <c r="AA3026">
        <f t="shared" si="1643"/>
        <v>3101</v>
      </c>
      <c r="AB3026">
        <f t="shared" si="1659"/>
        <v>100</v>
      </c>
      <c r="AM3026" t="str">
        <f t="shared" si="1660"/>
        <v>201904SS</v>
      </c>
      <c r="AN3026">
        <f t="shared" ca="1" si="1648"/>
        <v>11.000059523809524</v>
      </c>
      <c r="AO3026">
        <f t="shared" ca="1" si="1649"/>
        <v>10</v>
      </c>
      <c r="AP3026">
        <f t="shared" ca="1" si="1661"/>
        <v>4.0029761904761898</v>
      </c>
      <c r="AQ3026">
        <f t="shared" ca="1" si="1662"/>
        <v>3.0059523809523809</v>
      </c>
      <c r="AR3026">
        <f t="shared" ca="1" si="1663"/>
        <v>15</v>
      </c>
      <c r="AS3026">
        <f ca="1">P3026/J3026</f>
        <v>-1.1336952472547132E-2</v>
      </c>
    </row>
    <row r="3027" spans="1:45" x14ac:dyDescent="0.4">
      <c r="A3027">
        <f t="shared" si="1658"/>
        <v>201904</v>
      </c>
      <c r="B3027" t="s">
        <v>81</v>
      </c>
      <c r="C3027" t="s">
        <v>31</v>
      </c>
      <c r="D3027" t="str">
        <f t="shared" ca="1" si="1644"/>
        <v>I115</v>
      </c>
      <c r="E3027">
        <f t="shared" ca="1" si="1628"/>
        <v>28</v>
      </c>
      <c r="F3027">
        <f t="shared" ca="1" si="1629"/>
        <v>11</v>
      </c>
      <c r="G3027" t="str">
        <f t="shared" ca="1" si="1630"/>
        <v>S12</v>
      </c>
      <c r="H3027" t="str">
        <f t="shared" ca="1" si="1631"/>
        <v>S120</v>
      </c>
      <c r="I3027">
        <f ca="1">VLOOKUP(D3027,PRC!$A$2:$B$21,2,0)*E3027</f>
        <v>140000</v>
      </c>
      <c r="J3027">
        <f t="shared" ca="1" si="1632"/>
        <v>127396</v>
      </c>
      <c r="K3027">
        <f ca="1">VLOOKUP(D3027,PRC!$A$1:$C$21,3,0)*E3027</f>
        <v>67200</v>
      </c>
      <c r="L3027">
        <f t="shared" ca="1" si="1633"/>
        <v>14000</v>
      </c>
      <c r="M3027">
        <f t="shared" ca="1" si="1634"/>
        <v>7000</v>
      </c>
      <c r="N3027">
        <f t="shared" ca="1" si="1635"/>
        <v>7000</v>
      </c>
      <c r="O3027">
        <f t="shared" ca="1" si="1636"/>
        <v>17000</v>
      </c>
      <c r="P3027">
        <f t="shared" ca="1" si="1664"/>
        <v>15196</v>
      </c>
      <c r="Q3027">
        <f ca="1">IF(P3027&gt;0,1,0)</f>
        <v>1</v>
      </c>
      <c r="R3027">
        <f t="shared" ca="1" si="1638"/>
        <v>9</v>
      </c>
      <c r="S3027">
        <f t="shared" ca="1" si="1639"/>
        <v>10</v>
      </c>
      <c r="T3027">
        <f t="shared" ca="1" si="1640"/>
        <v>5</v>
      </c>
      <c r="U3027">
        <f t="shared" ca="1" si="1641"/>
        <v>5</v>
      </c>
      <c r="V3027">
        <f t="shared" ca="1" si="1642"/>
        <v>12</v>
      </c>
      <c r="X3027">
        <f t="shared" si="1645"/>
        <v>3027</v>
      </c>
      <c r="Y3027">
        <f t="shared" si="1646"/>
        <v>3002</v>
      </c>
      <c r="Z3027">
        <f t="shared" si="1647"/>
        <v>3003</v>
      </c>
      <c r="AA3027">
        <f t="shared" si="1643"/>
        <v>3101</v>
      </c>
      <c r="AB3027">
        <f t="shared" si="1659"/>
        <v>100</v>
      </c>
      <c r="AM3027" t="str">
        <f t="shared" si="1660"/>
        <v>201904SS</v>
      </c>
      <c r="AN3027">
        <f t="shared" ca="1" si="1648"/>
        <v>9.0028571428571453</v>
      </c>
      <c r="AO3027">
        <f t="shared" ca="1" si="1649"/>
        <v>10</v>
      </c>
      <c r="AP3027">
        <f t="shared" ca="1" si="1661"/>
        <v>5</v>
      </c>
      <c r="AQ3027">
        <f t="shared" ca="1" si="1662"/>
        <v>5</v>
      </c>
      <c r="AR3027">
        <f t="shared" ca="1" si="1663"/>
        <v>12.142857142857142</v>
      </c>
      <c r="AS3027">
        <f ca="1">P3027/J3027</f>
        <v>0.11928161009764827</v>
      </c>
    </row>
    <row r="3028" spans="1:45" x14ac:dyDescent="0.4">
      <c r="A3028">
        <f t="shared" si="1658"/>
        <v>201904</v>
      </c>
      <c r="B3028" t="s">
        <v>82</v>
      </c>
      <c r="C3028" t="s">
        <v>31</v>
      </c>
      <c r="D3028" t="str">
        <f t="shared" ca="1" si="1644"/>
        <v>I119</v>
      </c>
      <c r="E3028">
        <f t="shared" ca="1" si="1628"/>
        <v>21</v>
      </c>
      <c r="F3028">
        <f t="shared" ca="1" si="1629"/>
        <v>6</v>
      </c>
      <c r="G3028" t="str">
        <f t="shared" ca="1" si="1630"/>
        <v>S10</v>
      </c>
      <c r="H3028" t="str">
        <f t="shared" ca="1" si="1631"/>
        <v>S104</v>
      </c>
      <c r="I3028">
        <f ca="1">VLOOKUP(D3028,PRC!$A$2:$B$21,2,0)*E3028</f>
        <v>1995000</v>
      </c>
      <c r="J3028">
        <f t="shared" ca="1" si="1632"/>
        <v>1735646</v>
      </c>
      <c r="K3028">
        <f ca="1">VLOOKUP(D3028,PRC!$A$1:$C$21,3,0)*E3028</f>
        <v>957600</v>
      </c>
      <c r="L3028">
        <f t="shared" ca="1" si="1633"/>
        <v>160000</v>
      </c>
      <c r="M3028">
        <f t="shared" ca="1" si="1634"/>
        <v>80000</v>
      </c>
      <c r="N3028">
        <f t="shared" ca="1" si="1635"/>
        <v>80000</v>
      </c>
      <c r="O3028">
        <f t="shared" ca="1" si="1636"/>
        <v>279000</v>
      </c>
      <c r="P3028">
        <f t="shared" ca="1" si="1664"/>
        <v>179046</v>
      </c>
      <c r="Q3028">
        <f ca="1">IF(P3028&gt;0,1,0)</f>
        <v>1</v>
      </c>
      <c r="R3028">
        <f t="shared" ca="1" si="1638"/>
        <v>13</v>
      </c>
      <c r="S3028">
        <f t="shared" ca="1" si="1639"/>
        <v>8</v>
      </c>
      <c r="T3028">
        <f t="shared" ca="1" si="1640"/>
        <v>4</v>
      </c>
      <c r="U3028">
        <f t="shared" ca="1" si="1641"/>
        <v>4</v>
      </c>
      <c r="V3028">
        <f t="shared" ca="1" si="1642"/>
        <v>14</v>
      </c>
      <c r="X3028">
        <f t="shared" si="1645"/>
        <v>3028</v>
      </c>
      <c r="Y3028">
        <f t="shared" si="1646"/>
        <v>3002</v>
      </c>
      <c r="Z3028">
        <f t="shared" si="1647"/>
        <v>3003</v>
      </c>
      <c r="AA3028">
        <f t="shared" si="1643"/>
        <v>3101</v>
      </c>
      <c r="AB3028">
        <f t="shared" si="1659"/>
        <v>100</v>
      </c>
      <c r="AM3028" t="str">
        <f t="shared" si="1660"/>
        <v>201904SS</v>
      </c>
      <c r="AN3028">
        <f t="shared" ca="1" si="1648"/>
        <v>13.000200501253135</v>
      </c>
      <c r="AO3028">
        <f t="shared" ca="1" si="1649"/>
        <v>8.0200501253132828</v>
      </c>
      <c r="AP3028">
        <f t="shared" ca="1" si="1661"/>
        <v>4.0100250626566414</v>
      </c>
      <c r="AQ3028">
        <f t="shared" ca="1" si="1662"/>
        <v>4.0100250626566414</v>
      </c>
      <c r="AR3028">
        <f t="shared" ca="1" si="1663"/>
        <v>13.984962406015036</v>
      </c>
      <c r="AS3028">
        <f ca="1">P3028/J3028</f>
        <v>0.10315813247632294</v>
      </c>
    </row>
    <row r="3029" spans="1:45" x14ac:dyDescent="0.4">
      <c r="A3029">
        <f t="shared" si="1658"/>
        <v>201904</v>
      </c>
      <c r="B3029" t="s">
        <v>83</v>
      </c>
      <c r="C3029" t="s">
        <v>31</v>
      </c>
      <c r="D3029" t="str">
        <f t="shared" ca="1" si="1644"/>
        <v>I119</v>
      </c>
      <c r="E3029">
        <f t="shared" ca="1" si="1628"/>
        <v>40</v>
      </c>
      <c r="F3029">
        <f t="shared" ca="1" si="1629"/>
        <v>15</v>
      </c>
      <c r="G3029" t="str">
        <f t="shared" ca="1" si="1630"/>
        <v>S11</v>
      </c>
      <c r="H3029" t="str">
        <f t="shared" ca="1" si="1631"/>
        <v>S110</v>
      </c>
      <c r="I3029">
        <f ca="1">VLOOKUP(D3029,PRC!$A$2:$B$21,2,0)*E3029</f>
        <v>3800000</v>
      </c>
      <c r="J3029">
        <f t="shared" ca="1" si="1632"/>
        <v>3571996</v>
      </c>
      <c r="K3029">
        <f ca="1">VLOOKUP(D3029,PRC!$A$1:$C$21,3,0)*E3029</f>
        <v>1824000</v>
      </c>
      <c r="L3029">
        <f t="shared" ca="1" si="1633"/>
        <v>380000</v>
      </c>
      <c r="M3029">
        <f t="shared" ca="1" si="1634"/>
        <v>190000</v>
      </c>
      <c r="N3029">
        <f t="shared" ca="1" si="1635"/>
        <v>114000</v>
      </c>
      <c r="O3029">
        <f t="shared" ca="1" si="1636"/>
        <v>570000</v>
      </c>
      <c r="P3029">
        <f t="shared" ca="1" si="1664"/>
        <v>493996</v>
      </c>
      <c r="Q3029">
        <f ca="1">IF(P3029&gt;0,1,0)</f>
        <v>1</v>
      </c>
      <c r="R3029">
        <f t="shared" ca="1" si="1638"/>
        <v>6</v>
      </c>
      <c r="S3029">
        <f t="shared" ca="1" si="1639"/>
        <v>10</v>
      </c>
      <c r="T3029">
        <f t="shared" ca="1" si="1640"/>
        <v>5</v>
      </c>
      <c r="U3029">
        <f t="shared" ca="1" si="1641"/>
        <v>3</v>
      </c>
      <c r="V3029">
        <f t="shared" ca="1" si="1642"/>
        <v>15</v>
      </c>
      <c r="X3029">
        <f t="shared" si="1645"/>
        <v>3029</v>
      </c>
      <c r="Y3029">
        <f t="shared" si="1646"/>
        <v>3002</v>
      </c>
      <c r="Z3029">
        <f t="shared" si="1647"/>
        <v>3003</v>
      </c>
      <c r="AA3029">
        <f t="shared" si="1643"/>
        <v>3101</v>
      </c>
      <c r="AB3029">
        <f t="shared" si="1659"/>
        <v>100</v>
      </c>
      <c r="AM3029" t="str">
        <f t="shared" si="1660"/>
        <v>201904SS</v>
      </c>
      <c r="AN3029">
        <f t="shared" ca="1" si="1648"/>
        <v>6.0001052631578951</v>
      </c>
      <c r="AO3029">
        <f t="shared" ca="1" si="1649"/>
        <v>10</v>
      </c>
      <c r="AP3029">
        <f t="shared" ca="1" si="1661"/>
        <v>5</v>
      </c>
      <c r="AQ3029">
        <f t="shared" ca="1" si="1662"/>
        <v>3</v>
      </c>
      <c r="AR3029">
        <f t="shared" ca="1" si="1663"/>
        <v>15</v>
      </c>
      <c r="AS3029">
        <f ca="1">P3029/J3029</f>
        <v>0.13829690738735428</v>
      </c>
    </row>
    <row r="3030" spans="1:45" x14ac:dyDescent="0.4">
      <c r="A3030">
        <f t="shared" si="1658"/>
        <v>201904</v>
      </c>
      <c r="B3030" t="s">
        <v>84</v>
      </c>
      <c r="C3030" t="s">
        <v>31</v>
      </c>
      <c r="D3030" t="str">
        <f t="shared" ca="1" si="1644"/>
        <v>I111</v>
      </c>
      <c r="E3030">
        <f t="shared" ca="1" si="1628"/>
        <v>61</v>
      </c>
      <c r="F3030">
        <f t="shared" ca="1" si="1629"/>
        <v>8</v>
      </c>
      <c r="G3030" t="str">
        <f t="shared" ca="1" si="1630"/>
        <v>S10</v>
      </c>
      <c r="H3030" t="str">
        <f t="shared" ca="1" si="1631"/>
        <v>S101</v>
      </c>
      <c r="I3030">
        <f ca="1">VLOOKUP(D3030,PRC!$A$2:$B$21,2,0)*E3030</f>
        <v>9150000</v>
      </c>
      <c r="J3030">
        <f t="shared" ca="1" si="1632"/>
        <v>8600996</v>
      </c>
      <c r="K3030">
        <f ca="1">VLOOKUP(D3030,PRC!$A$1:$C$21,3,0)*E3030</f>
        <v>4849500</v>
      </c>
      <c r="L3030">
        <f t="shared" ca="1" si="1633"/>
        <v>824000</v>
      </c>
      <c r="M3030">
        <f t="shared" ca="1" si="1634"/>
        <v>458000</v>
      </c>
      <c r="N3030">
        <f t="shared" ca="1" si="1635"/>
        <v>275000</v>
      </c>
      <c r="O3030">
        <f t="shared" ca="1" si="1636"/>
        <v>1190000</v>
      </c>
      <c r="P3030">
        <f t="shared" ca="1" si="1664"/>
        <v>1004496</v>
      </c>
      <c r="Q3030">
        <f ca="1">IF(P3030&gt;0,1,0)</f>
        <v>1</v>
      </c>
      <c r="R3030">
        <f t="shared" ca="1" si="1638"/>
        <v>6</v>
      </c>
      <c r="S3030">
        <f t="shared" ca="1" si="1639"/>
        <v>9</v>
      </c>
      <c r="T3030">
        <f t="shared" ca="1" si="1640"/>
        <v>5</v>
      </c>
      <c r="U3030">
        <f t="shared" ca="1" si="1641"/>
        <v>3</v>
      </c>
      <c r="V3030">
        <f t="shared" ca="1" si="1642"/>
        <v>13</v>
      </c>
      <c r="X3030">
        <f t="shared" si="1645"/>
        <v>3030</v>
      </c>
      <c r="Y3030">
        <f t="shared" si="1646"/>
        <v>3002</v>
      </c>
      <c r="Z3030">
        <f t="shared" si="1647"/>
        <v>3003</v>
      </c>
      <c r="AA3030">
        <f t="shared" si="1643"/>
        <v>3101</v>
      </c>
      <c r="AB3030">
        <f t="shared" si="1659"/>
        <v>100</v>
      </c>
      <c r="AM3030" t="str">
        <f t="shared" si="1660"/>
        <v>201904SS</v>
      </c>
      <c r="AN3030">
        <f t="shared" ca="1" si="1648"/>
        <v>6.0000437158469921</v>
      </c>
      <c r="AO3030">
        <f t="shared" ca="1" si="1649"/>
        <v>9.0054644808743181</v>
      </c>
      <c r="AP3030">
        <f t="shared" ca="1" si="1661"/>
        <v>5.0054644808743172</v>
      </c>
      <c r="AQ3030">
        <f t="shared" ca="1" si="1662"/>
        <v>3.0054644808743167</v>
      </c>
      <c r="AR3030">
        <f t="shared" ca="1" si="1663"/>
        <v>13.005464480874318</v>
      </c>
      <c r="AS3030">
        <f ca="1">P3030/J3030</f>
        <v>0.11678833474634798</v>
      </c>
    </row>
    <row r="3031" spans="1:45" x14ac:dyDescent="0.4">
      <c r="A3031">
        <f t="shared" si="1658"/>
        <v>201904</v>
      </c>
      <c r="B3031" t="s">
        <v>85</v>
      </c>
      <c r="C3031" t="s">
        <v>31</v>
      </c>
      <c r="D3031" t="str">
        <f t="shared" ca="1" si="1644"/>
        <v>I115</v>
      </c>
      <c r="E3031">
        <f t="shared" ca="1" si="1628"/>
        <v>58</v>
      </c>
      <c r="F3031">
        <f t="shared" ca="1" si="1629"/>
        <v>10</v>
      </c>
      <c r="G3031" t="str">
        <f t="shared" ca="1" si="1630"/>
        <v>S12</v>
      </c>
      <c r="H3031" t="str">
        <f t="shared" ca="1" si="1631"/>
        <v>S120</v>
      </c>
      <c r="I3031">
        <f ca="1">VLOOKUP(D3031,PRC!$A$2:$B$21,2,0)*E3031</f>
        <v>290000</v>
      </c>
      <c r="J3031">
        <f t="shared" ca="1" si="1632"/>
        <v>275496</v>
      </c>
      <c r="K3031">
        <f ca="1">VLOOKUP(D3031,PRC!$A$1:$C$21,3,0)*E3031</f>
        <v>139200</v>
      </c>
      <c r="L3031">
        <f t="shared" ca="1" si="1633"/>
        <v>29000</v>
      </c>
      <c r="M3031">
        <f t="shared" ca="1" si="1634"/>
        <v>9000</v>
      </c>
      <c r="N3031">
        <f t="shared" ca="1" si="1635"/>
        <v>15000</v>
      </c>
      <c r="O3031">
        <f t="shared" ca="1" si="1636"/>
        <v>29000</v>
      </c>
      <c r="P3031">
        <f t="shared" ca="1" si="1664"/>
        <v>54296</v>
      </c>
      <c r="Q3031">
        <f ca="1">IF(P3031&gt;0,1,0)</f>
        <v>1</v>
      </c>
      <c r="R3031">
        <f t="shared" ca="1" si="1638"/>
        <v>5</v>
      </c>
      <c r="S3031">
        <f t="shared" ca="1" si="1639"/>
        <v>10</v>
      </c>
      <c r="T3031">
        <f t="shared" ca="1" si="1640"/>
        <v>3</v>
      </c>
      <c r="U3031">
        <f t="shared" ca="1" si="1641"/>
        <v>5</v>
      </c>
      <c r="V3031">
        <f t="shared" ca="1" si="1642"/>
        <v>10</v>
      </c>
      <c r="X3031">
        <f t="shared" si="1645"/>
        <v>3031</v>
      </c>
      <c r="Y3031">
        <f t="shared" si="1646"/>
        <v>3002</v>
      </c>
      <c r="Z3031">
        <f t="shared" si="1647"/>
        <v>3003</v>
      </c>
      <c r="AA3031">
        <f t="shared" si="1643"/>
        <v>3101</v>
      </c>
      <c r="AB3031">
        <f t="shared" si="1659"/>
        <v>100</v>
      </c>
      <c r="AM3031" t="str">
        <f t="shared" si="1660"/>
        <v>201904SS</v>
      </c>
      <c r="AN3031">
        <f t="shared" ca="1" si="1648"/>
        <v>5.0013793103448219</v>
      </c>
      <c r="AO3031">
        <f t="shared" ca="1" si="1649"/>
        <v>10</v>
      </c>
      <c r="AP3031">
        <f t="shared" ca="1" si="1661"/>
        <v>3.103448275862069</v>
      </c>
      <c r="AQ3031">
        <f t="shared" ca="1" si="1662"/>
        <v>5.1724137931034484</v>
      </c>
      <c r="AR3031">
        <f t="shared" ca="1" si="1663"/>
        <v>10</v>
      </c>
      <c r="AS3031">
        <f ca="1">P3031/J3031</f>
        <v>0.1970845311728664</v>
      </c>
    </row>
    <row r="3032" spans="1:45" x14ac:dyDescent="0.4">
      <c r="A3032">
        <f t="shared" si="1658"/>
        <v>201904</v>
      </c>
      <c r="B3032" t="s">
        <v>86</v>
      </c>
      <c r="C3032" t="s">
        <v>31</v>
      </c>
      <c r="D3032" t="str">
        <f t="shared" ca="1" si="1644"/>
        <v>I113</v>
      </c>
      <c r="E3032">
        <f t="shared" ca="1" si="1628"/>
        <v>75</v>
      </c>
      <c r="F3032">
        <f t="shared" ca="1" si="1629"/>
        <v>8</v>
      </c>
      <c r="G3032" t="str">
        <f t="shared" ca="1" si="1630"/>
        <v>S11</v>
      </c>
      <c r="H3032" t="str">
        <f t="shared" ca="1" si="1631"/>
        <v>S118</v>
      </c>
      <c r="I3032">
        <f ca="1">VLOOKUP(D3032,PRC!$A$2:$B$21,2,0)*E3032</f>
        <v>50250000</v>
      </c>
      <c r="J3032">
        <f t="shared" ca="1" si="1632"/>
        <v>43214996</v>
      </c>
      <c r="K3032">
        <f ca="1">VLOOKUP(D3032,PRC!$A$1:$C$21,3,0)*E3032</f>
        <v>22612500</v>
      </c>
      <c r="L3032">
        <f t="shared" ca="1" si="1633"/>
        <v>5025000</v>
      </c>
      <c r="M3032">
        <f t="shared" ca="1" si="1634"/>
        <v>1508000</v>
      </c>
      <c r="N3032">
        <f t="shared" ca="1" si="1635"/>
        <v>2010000</v>
      </c>
      <c r="O3032">
        <f t="shared" ca="1" si="1636"/>
        <v>6533000</v>
      </c>
      <c r="P3032">
        <f t="shared" ca="1" si="1664"/>
        <v>5526496</v>
      </c>
      <c r="Q3032">
        <f ca="1">IF(P3032&gt;0,1,0)</f>
        <v>1</v>
      </c>
      <c r="R3032">
        <f t="shared" ca="1" si="1638"/>
        <v>14</v>
      </c>
      <c r="S3032">
        <f t="shared" ca="1" si="1639"/>
        <v>10</v>
      </c>
      <c r="T3032">
        <f t="shared" ca="1" si="1640"/>
        <v>3</v>
      </c>
      <c r="U3032">
        <f t="shared" ca="1" si="1641"/>
        <v>4</v>
      </c>
      <c r="V3032">
        <f t="shared" ca="1" si="1642"/>
        <v>13</v>
      </c>
      <c r="X3032">
        <f t="shared" si="1645"/>
        <v>3032</v>
      </c>
      <c r="Y3032">
        <f t="shared" si="1646"/>
        <v>3002</v>
      </c>
      <c r="Z3032">
        <f t="shared" si="1647"/>
        <v>3003</v>
      </c>
      <c r="AA3032">
        <f t="shared" si="1643"/>
        <v>3101</v>
      </c>
      <c r="AB3032">
        <f t="shared" si="1659"/>
        <v>100</v>
      </c>
      <c r="AM3032" t="str">
        <f t="shared" si="1660"/>
        <v>201904SS</v>
      </c>
      <c r="AN3032">
        <f t="shared" ca="1" si="1648"/>
        <v>14.000007960199001</v>
      </c>
      <c r="AO3032">
        <f t="shared" ca="1" si="1649"/>
        <v>10</v>
      </c>
      <c r="AP3032">
        <f t="shared" ca="1" si="1661"/>
        <v>3.0009950248756216</v>
      </c>
      <c r="AQ3032">
        <f t="shared" ca="1" si="1662"/>
        <v>4</v>
      </c>
      <c r="AR3032">
        <f t="shared" ca="1" si="1663"/>
        <v>13.000995024875623</v>
      </c>
      <c r="AS3032">
        <f ca="1">P3032/J3032</f>
        <v>0.1278837559073244</v>
      </c>
    </row>
    <row r="3033" spans="1:45" x14ac:dyDescent="0.4">
      <c r="A3033">
        <f t="shared" si="1658"/>
        <v>201904</v>
      </c>
      <c r="B3033" t="s">
        <v>87</v>
      </c>
      <c r="C3033" t="s">
        <v>31</v>
      </c>
      <c r="D3033" t="str">
        <f t="shared" ca="1" si="1644"/>
        <v>I102</v>
      </c>
      <c r="E3033">
        <f t="shared" ca="1" si="1628"/>
        <v>30</v>
      </c>
      <c r="F3033">
        <f t="shared" ca="1" si="1629"/>
        <v>10</v>
      </c>
      <c r="G3033" t="str">
        <f t="shared" ca="1" si="1630"/>
        <v>S11</v>
      </c>
      <c r="H3033" t="str">
        <f t="shared" ca="1" si="1631"/>
        <v>S117</v>
      </c>
      <c r="I3033">
        <f ca="1">VLOOKUP(D3033,PRC!$A$2:$B$21,2,0)*E3033</f>
        <v>1200000</v>
      </c>
      <c r="J3033">
        <f t="shared" ca="1" si="1632"/>
        <v>1115996</v>
      </c>
      <c r="K3033">
        <f ca="1">VLOOKUP(D3033,PRC!$A$1:$C$21,3,0)*E3033</f>
        <v>564000</v>
      </c>
      <c r="L3033">
        <f t="shared" ca="1" si="1633"/>
        <v>108000</v>
      </c>
      <c r="M3033">
        <f t="shared" ca="1" si="1634"/>
        <v>36000</v>
      </c>
      <c r="N3033">
        <f t="shared" ca="1" si="1635"/>
        <v>48000</v>
      </c>
      <c r="O3033">
        <f t="shared" ca="1" si="1636"/>
        <v>120000</v>
      </c>
      <c r="P3033">
        <f t="shared" ca="1" si="1664"/>
        <v>239996</v>
      </c>
      <c r="Q3033">
        <f ca="1">IF(P3033&gt;0,1,0)</f>
        <v>1</v>
      </c>
      <c r="R3033">
        <f t="shared" ca="1" si="1638"/>
        <v>7</v>
      </c>
      <c r="S3033">
        <f t="shared" ca="1" si="1639"/>
        <v>9</v>
      </c>
      <c r="T3033">
        <f t="shared" ca="1" si="1640"/>
        <v>3</v>
      </c>
      <c r="U3033">
        <f t="shared" ca="1" si="1641"/>
        <v>4</v>
      </c>
      <c r="V3033">
        <f t="shared" ca="1" si="1642"/>
        <v>10</v>
      </c>
      <c r="X3033">
        <f t="shared" si="1645"/>
        <v>3033</v>
      </c>
      <c r="Y3033">
        <f t="shared" si="1646"/>
        <v>3002</v>
      </c>
      <c r="Z3033">
        <f t="shared" si="1647"/>
        <v>3003</v>
      </c>
      <c r="AA3033">
        <f t="shared" si="1643"/>
        <v>3101</v>
      </c>
      <c r="AB3033">
        <f t="shared" si="1659"/>
        <v>100</v>
      </c>
      <c r="AM3033" t="str">
        <f t="shared" si="1660"/>
        <v>201904SS</v>
      </c>
      <c r="AN3033">
        <f t="shared" ca="1" si="1648"/>
        <v>7.0003333333333302</v>
      </c>
      <c r="AO3033">
        <f t="shared" ca="1" si="1649"/>
        <v>9</v>
      </c>
      <c r="AP3033">
        <f t="shared" ca="1" si="1661"/>
        <v>3</v>
      </c>
      <c r="AQ3033">
        <f t="shared" ca="1" si="1662"/>
        <v>4</v>
      </c>
      <c r="AR3033">
        <f t="shared" ca="1" si="1663"/>
        <v>10</v>
      </c>
      <c r="AS3033">
        <f ca="1">P3033/J3033</f>
        <v>0.21505095000340502</v>
      </c>
    </row>
    <row r="3034" spans="1:45" x14ac:dyDescent="0.4">
      <c r="A3034">
        <f t="shared" si="1658"/>
        <v>201904</v>
      </c>
      <c r="B3034" t="s">
        <v>88</v>
      </c>
      <c r="C3034" t="s">
        <v>31</v>
      </c>
      <c r="D3034" t="str">
        <f t="shared" ca="1" si="1644"/>
        <v>I101</v>
      </c>
      <c r="E3034">
        <f t="shared" ca="1" si="1628"/>
        <v>51</v>
      </c>
      <c r="F3034">
        <f t="shared" ca="1" si="1629"/>
        <v>7</v>
      </c>
      <c r="G3034" t="str">
        <f t="shared" ca="1" si="1630"/>
        <v>S10</v>
      </c>
      <c r="H3034" t="str">
        <f t="shared" ca="1" si="1631"/>
        <v>S103</v>
      </c>
      <c r="I3034">
        <f ca="1">VLOOKUP(D3034,PRC!$A$2:$B$21,2,0)*E3034</f>
        <v>1530000</v>
      </c>
      <c r="J3034">
        <f t="shared" ca="1" si="1632"/>
        <v>1300496</v>
      </c>
      <c r="K3034">
        <f ca="1">VLOOKUP(D3034,PRC!$A$1:$C$21,3,0)*E3034</f>
        <v>795600</v>
      </c>
      <c r="L3034">
        <f t="shared" ca="1" si="1633"/>
        <v>153000</v>
      </c>
      <c r="M3034">
        <f t="shared" ca="1" si="1634"/>
        <v>46000</v>
      </c>
      <c r="N3034">
        <f t="shared" ca="1" si="1635"/>
        <v>61000</v>
      </c>
      <c r="O3034">
        <f t="shared" ca="1" si="1636"/>
        <v>230000</v>
      </c>
      <c r="P3034">
        <f t="shared" ca="1" si="1664"/>
        <v>14896</v>
      </c>
      <c r="Q3034">
        <f ca="1">IF(P3034&gt;0,1,0)</f>
        <v>1</v>
      </c>
      <c r="R3034">
        <f t="shared" ca="1" si="1638"/>
        <v>15</v>
      </c>
      <c r="S3034">
        <f t="shared" ca="1" si="1639"/>
        <v>10</v>
      </c>
      <c r="T3034">
        <f t="shared" ca="1" si="1640"/>
        <v>3</v>
      </c>
      <c r="U3034">
        <f t="shared" ca="1" si="1641"/>
        <v>4</v>
      </c>
      <c r="V3034">
        <f t="shared" ca="1" si="1642"/>
        <v>15</v>
      </c>
      <c r="X3034">
        <f t="shared" si="1645"/>
        <v>3034</v>
      </c>
      <c r="Y3034">
        <f t="shared" si="1646"/>
        <v>3002</v>
      </c>
      <c r="Z3034">
        <f t="shared" si="1647"/>
        <v>3003</v>
      </c>
      <c r="AA3034">
        <f t="shared" si="1643"/>
        <v>3101</v>
      </c>
      <c r="AB3034">
        <f t="shared" si="1659"/>
        <v>100</v>
      </c>
      <c r="AM3034" t="str">
        <f t="shared" si="1660"/>
        <v>201904SS</v>
      </c>
      <c r="AN3034">
        <f t="shared" ca="1" si="1648"/>
        <v>15.000261437908502</v>
      </c>
      <c r="AO3034">
        <f t="shared" ca="1" si="1649"/>
        <v>10</v>
      </c>
      <c r="AP3034">
        <f t="shared" ca="1" si="1661"/>
        <v>3.0065359477124183</v>
      </c>
      <c r="AQ3034">
        <f t="shared" ca="1" si="1662"/>
        <v>3.986928104575163</v>
      </c>
      <c r="AR3034">
        <f t="shared" ca="1" si="1663"/>
        <v>15.032679738562091</v>
      </c>
      <c r="AS3034">
        <f ca="1">P3034/J3034</f>
        <v>1.1454091362064935E-2</v>
      </c>
    </row>
    <row r="3035" spans="1:45" x14ac:dyDescent="0.4">
      <c r="A3035">
        <f t="shared" si="1658"/>
        <v>201904</v>
      </c>
      <c r="B3035" t="s">
        <v>89</v>
      </c>
      <c r="C3035" t="s">
        <v>31</v>
      </c>
      <c r="D3035" t="str">
        <f t="shared" ca="1" si="1644"/>
        <v>I107</v>
      </c>
      <c r="E3035">
        <f t="shared" ca="1" si="1628"/>
        <v>71</v>
      </c>
      <c r="F3035">
        <f t="shared" ca="1" si="1629"/>
        <v>6</v>
      </c>
      <c r="G3035" t="str">
        <f t="shared" ca="1" si="1630"/>
        <v>S10</v>
      </c>
      <c r="H3035" t="str">
        <f t="shared" ca="1" si="1631"/>
        <v>S107</v>
      </c>
      <c r="I3035">
        <f ca="1">VLOOKUP(D3035,PRC!$A$2:$B$21,2,0)*E3035</f>
        <v>10650000</v>
      </c>
      <c r="J3035">
        <f t="shared" ca="1" si="1632"/>
        <v>10010996</v>
      </c>
      <c r="K3035">
        <f ca="1">VLOOKUP(D3035,PRC!$A$1:$C$21,3,0)*E3035</f>
        <v>6070500</v>
      </c>
      <c r="L3035">
        <f t="shared" ca="1" si="1633"/>
        <v>959000</v>
      </c>
      <c r="M3035">
        <f t="shared" ca="1" si="1634"/>
        <v>320000</v>
      </c>
      <c r="N3035">
        <f t="shared" ca="1" si="1635"/>
        <v>533000</v>
      </c>
      <c r="O3035">
        <f t="shared" ca="1" si="1636"/>
        <v>1385000</v>
      </c>
      <c r="P3035">
        <f t="shared" ca="1" si="1664"/>
        <v>743496</v>
      </c>
      <c r="Q3035">
        <f ca="1">IF(P3035&gt;0,1,0)</f>
        <v>1</v>
      </c>
      <c r="R3035">
        <f t="shared" ca="1" si="1638"/>
        <v>6</v>
      </c>
      <c r="S3035">
        <f t="shared" ca="1" si="1639"/>
        <v>9</v>
      </c>
      <c r="T3035">
        <f t="shared" ca="1" si="1640"/>
        <v>3</v>
      </c>
      <c r="U3035">
        <f t="shared" ca="1" si="1641"/>
        <v>5</v>
      </c>
      <c r="V3035">
        <f t="shared" ca="1" si="1642"/>
        <v>13</v>
      </c>
      <c r="X3035">
        <f t="shared" si="1645"/>
        <v>3035</v>
      </c>
      <c r="Y3035">
        <f t="shared" si="1646"/>
        <v>3002</v>
      </c>
      <c r="Z3035">
        <f t="shared" si="1647"/>
        <v>3003</v>
      </c>
      <c r="AA3035">
        <f t="shared" si="1643"/>
        <v>3101</v>
      </c>
      <c r="AB3035">
        <f t="shared" si="1659"/>
        <v>100</v>
      </c>
      <c r="AM3035" t="str">
        <f t="shared" si="1660"/>
        <v>201904SS</v>
      </c>
      <c r="AN3035">
        <f t="shared" ca="1" si="1648"/>
        <v>6.0000375586854453</v>
      </c>
      <c r="AO3035">
        <f t="shared" ca="1" si="1649"/>
        <v>9.0046948356807519</v>
      </c>
      <c r="AP3035">
        <f t="shared" ca="1" si="1661"/>
        <v>3.004694835680751</v>
      </c>
      <c r="AQ3035">
        <f t="shared" ca="1" si="1662"/>
        <v>5.0046948356807519</v>
      </c>
      <c r="AR3035">
        <f t="shared" ca="1" si="1663"/>
        <v>13.004694835680752</v>
      </c>
      <c r="AS3035">
        <f ca="1">P3035/J3035</f>
        <v>7.4267934978697422E-2</v>
      </c>
    </row>
    <row r="3036" spans="1:45" x14ac:dyDescent="0.4">
      <c r="A3036">
        <f t="shared" si="1658"/>
        <v>201904</v>
      </c>
      <c r="B3036" t="s">
        <v>90</v>
      </c>
      <c r="C3036" t="s">
        <v>31</v>
      </c>
      <c r="D3036" t="str">
        <f t="shared" ca="1" si="1644"/>
        <v>I110</v>
      </c>
      <c r="E3036">
        <f t="shared" ca="1" si="1628"/>
        <v>56</v>
      </c>
      <c r="F3036">
        <f t="shared" ca="1" si="1629"/>
        <v>11</v>
      </c>
      <c r="G3036" t="str">
        <f t="shared" ca="1" si="1630"/>
        <v>S11</v>
      </c>
      <c r="H3036" t="str">
        <f t="shared" ca="1" si="1631"/>
        <v>S114</v>
      </c>
      <c r="I3036">
        <f ca="1">VLOOKUP(D3036,PRC!$A$2:$B$21,2,0)*E3036</f>
        <v>16800000</v>
      </c>
      <c r="J3036">
        <f t="shared" ca="1" si="1632"/>
        <v>14951996</v>
      </c>
      <c r="K3036">
        <f ca="1">VLOOKUP(D3036,PRC!$A$1:$C$21,3,0)*E3036</f>
        <v>7728000</v>
      </c>
      <c r="L3036">
        <f t="shared" ca="1" si="1633"/>
        <v>1512000</v>
      </c>
      <c r="M3036">
        <f t="shared" ca="1" si="1634"/>
        <v>672000</v>
      </c>
      <c r="N3036">
        <f t="shared" ca="1" si="1635"/>
        <v>840000</v>
      </c>
      <c r="O3036">
        <f t="shared" ca="1" si="1636"/>
        <v>2184000</v>
      </c>
      <c r="P3036">
        <f t="shared" ca="1" si="1664"/>
        <v>2015996</v>
      </c>
      <c r="Q3036">
        <f ca="1">IF(P3036&gt;0,1,0)</f>
        <v>1</v>
      </c>
      <c r="R3036">
        <f t="shared" ca="1" si="1638"/>
        <v>11</v>
      </c>
      <c r="S3036">
        <f t="shared" ca="1" si="1639"/>
        <v>9</v>
      </c>
      <c r="T3036">
        <f t="shared" ca="1" si="1640"/>
        <v>4</v>
      </c>
      <c r="U3036">
        <f t="shared" ca="1" si="1641"/>
        <v>5</v>
      </c>
      <c r="V3036">
        <f t="shared" ca="1" si="1642"/>
        <v>13</v>
      </c>
      <c r="X3036">
        <f t="shared" si="1645"/>
        <v>3036</v>
      </c>
      <c r="Y3036">
        <f t="shared" si="1646"/>
        <v>3002</v>
      </c>
      <c r="Z3036">
        <f t="shared" si="1647"/>
        <v>3003</v>
      </c>
      <c r="AA3036">
        <f t="shared" si="1643"/>
        <v>3101</v>
      </c>
      <c r="AB3036">
        <f t="shared" si="1659"/>
        <v>100</v>
      </c>
      <c r="AM3036" t="str">
        <f t="shared" si="1660"/>
        <v>201904SS</v>
      </c>
      <c r="AN3036">
        <f t="shared" ca="1" si="1648"/>
        <v>11.000023809523807</v>
      </c>
      <c r="AO3036">
        <f t="shared" ca="1" si="1649"/>
        <v>9</v>
      </c>
      <c r="AP3036">
        <f t="shared" ca="1" si="1661"/>
        <v>4</v>
      </c>
      <c r="AQ3036">
        <f t="shared" ca="1" si="1662"/>
        <v>5</v>
      </c>
      <c r="AR3036">
        <f t="shared" ca="1" si="1663"/>
        <v>13</v>
      </c>
      <c r="AS3036">
        <f ca="1">P3036/J3036</f>
        <v>0.13483122922183768</v>
      </c>
    </row>
    <row r="3037" spans="1:45" x14ac:dyDescent="0.4">
      <c r="A3037">
        <f t="shared" si="1658"/>
        <v>201904</v>
      </c>
      <c r="B3037" t="s">
        <v>91</v>
      </c>
      <c r="C3037" t="s">
        <v>31</v>
      </c>
      <c r="D3037" t="str">
        <f t="shared" ca="1" si="1644"/>
        <v>I106</v>
      </c>
      <c r="E3037">
        <f t="shared" ca="1" si="1628"/>
        <v>31</v>
      </c>
      <c r="F3037">
        <f t="shared" ca="1" si="1629"/>
        <v>13</v>
      </c>
      <c r="G3037" t="str">
        <f t="shared" ca="1" si="1630"/>
        <v>S11</v>
      </c>
      <c r="H3037" t="str">
        <f t="shared" ca="1" si="1631"/>
        <v>S113</v>
      </c>
      <c r="I3037">
        <f ca="1">VLOOKUP(D3037,PRC!$A$2:$B$21,2,0)*E3037</f>
        <v>620000</v>
      </c>
      <c r="J3037">
        <f t="shared" ca="1" si="1632"/>
        <v>588996</v>
      </c>
      <c r="K3037">
        <f ca="1">VLOOKUP(D3037,PRC!$A$1:$C$21,3,0)*E3037</f>
        <v>328600</v>
      </c>
      <c r="L3037">
        <f t="shared" ca="1" si="1633"/>
        <v>62000</v>
      </c>
      <c r="M3037">
        <f t="shared" ca="1" si="1634"/>
        <v>31000</v>
      </c>
      <c r="N3037">
        <f t="shared" ca="1" si="1635"/>
        <v>31000</v>
      </c>
      <c r="O3037">
        <f t="shared" ca="1" si="1636"/>
        <v>62000</v>
      </c>
      <c r="P3037">
        <f t="shared" ca="1" si="1664"/>
        <v>74396</v>
      </c>
      <c r="Q3037">
        <f ca="1">IF(P3037&gt;0,1,0)</f>
        <v>1</v>
      </c>
      <c r="R3037">
        <f t="shared" ca="1" si="1638"/>
        <v>5</v>
      </c>
      <c r="S3037">
        <f t="shared" ca="1" si="1639"/>
        <v>10</v>
      </c>
      <c r="T3037">
        <f t="shared" ca="1" si="1640"/>
        <v>5</v>
      </c>
      <c r="U3037">
        <f t="shared" ca="1" si="1641"/>
        <v>5</v>
      </c>
      <c r="V3037">
        <f t="shared" ca="1" si="1642"/>
        <v>10</v>
      </c>
      <c r="X3037">
        <f t="shared" si="1645"/>
        <v>3037</v>
      </c>
      <c r="Y3037">
        <f t="shared" si="1646"/>
        <v>3002</v>
      </c>
      <c r="Z3037">
        <f t="shared" si="1647"/>
        <v>3003</v>
      </c>
      <c r="AA3037">
        <f t="shared" si="1643"/>
        <v>3101</v>
      </c>
      <c r="AB3037">
        <f t="shared" si="1659"/>
        <v>100</v>
      </c>
      <c r="AM3037" t="str">
        <f t="shared" si="1660"/>
        <v>201904SS</v>
      </c>
      <c r="AN3037">
        <f t="shared" ca="1" si="1648"/>
        <v>5.0006451612903184</v>
      </c>
      <c r="AO3037">
        <f t="shared" ca="1" si="1649"/>
        <v>10</v>
      </c>
      <c r="AP3037">
        <f t="shared" ca="1" si="1661"/>
        <v>5</v>
      </c>
      <c r="AQ3037">
        <f t="shared" ca="1" si="1662"/>
        <v>5</v>
      </c>
      <c r="AR3037">
        <f t="shared" ca="1" si="1663"/>
        <v>10</v>
      </c>
      <c r="AS3037">
        <f ca="1">P3037/J3037</f>
        <v>0.12630985609409912</v>
      </c>
    </row>
    <row r="3038" spans="1:45" x14ac:dyDescent="0.4">
      <c r="A3038">
        <f t="shared" si="1658"/>
        <v>201904</v>
      </c>
      <c r="B3038" t="s">
        <v>92</v>
      </c>
      <c r="C3038" t="s">
        <v>31</v>
      </c>
      <c r="D3038" t="str">
        <f t="shared" ca="1" si="1644"/>
        <v>I117</v>
      </c>
      <c r="E3038">
        <f t="shared" ca="1" si="1628"/>
        <v>75</v>
      </c>
      <c r="F3038">
        <f t="shared" ca="1" si="1629"/>
        <v>7</v>
      </c>
      <c r="G3038" t="str">
        <f t="shared" ca="1" si="1630"/>
        <v>S10</v>
      </c>
      <c r="H3038" t="str">
        <f t="shared" ca="1" si="1631"/>
        <v>S106</v>
      </c>
      <c r="I3038">
        <f ca="1">VLOOKUP(D3038,PRC!$A$2:$B$21,2,0)*E3038</f>
        <v>187500000</v>
      </c>
      <c r="J3038">
        <f t="shared" ca="1" si="1632"/>
        <v>170624996</v>
      </c>
      <c r="K3038">
        <f ca="1">VLOOKUP(D3038,PRC!$A$1:$C$21,3,0)*E3038</f>
        <v>86250000</v>
      </c>
      <c r="L3038">
        <f t="shared" ca="1" si="1633"/>
        <v>18750000</v>
      </c>
      <c r="M3038">
        <f t="shared" ca="1" si="1634"/>
        <v>5625000</v>
      </c>
      <c r="N3038">
        <f t="shared" ca="1" si="1635"/>
        <v>5625000</v>
      </c>
      <c r="O3038">
        <f t="shared" ca="1" si="1636"/>
        <v>24375000</v>
      </c>
      <c r="P3038">
        <f t="shared" ca="1" si="1664"/>
        <v>29999996</v>
      </c>
      <c r="Q3038">
        <f ca="1">IF(P3038&gt;0,1,0)</f>
        <v>1</v>
      </c>
      <c r="R3038">
        <f t="shared" ca="1" si="1638"/>
        <v>9</v>
      </c>
      <c r="S3038">
        <f t="shared" ca="1" si="1639"/>
        <v>10</v>
      </c>
      <c r="T3038">
        <f t="shared" ca="1" si="1640"/>
        <v>3</v>
      </c>
      <c r="U3038">
        <f t="shared" ca="1" si="1641"/>
        <v>3</v>
      </c>
      <c r="V3038">
        <f t="shared" ca="1" si="1642"/>
        <v>13</v>
      </c>
      <c r="X3038">
        <f t="shared" si="1645"/>
        <v>3038</v>
      </c>
      <c r="Y3038">
        <f t="shared" si="1646"/>
        <v>3002</v>
      </c>
      <c r="Z3038">
        <f t="shared" si="1647"/>
        <v>3003</v>
      </c>
      <c r="AA3038">
        <f t="shared" si="1643"/>
        <v>3101</v>
      </c>
      <c r="AB3038">
        <f t="shared" si="1659"/>
        <v>100</v>
      </c>
      <c r="AM3038" t="str">
        <f t="shared" si="1660"/>
        <v>201904SS</v>
      </c>
      <c r="AN3038">
        <f t="shared" ca="1" si="1648"/>
        <v>9.0000021333333287</v>
      </c>
      <c r="AO3038">
        <f t="shared" ca="1" si="1649"/>
        <v>10</v>
      </c>
      <c r="AP3038">
        <f t="shared" ca="1" si="1661"/>
        <v>3</v>
      </c>
      <c r="AQ3038">
        <f t="shared" ca="1" si="1662"/>
        <v>3</v>
      </c>
      <c r="AR3038">
        <f t="shared" ca="1" si="1663"/>
        <v>13</v>
      </c>
      <c r="AS3038">
        <f ca="1">P3038/J3038</f>
        <v>0.17582415650283736</v>
      </c>
    </row>
    <row r="3039" spans="1:45" x14ac:dyDescent="0.4">
      <c r="A3039">
        <f t="shared" si="1658"/>
        <v>201904</v>
      </c>
      <c r="B3039" t="s">
        <v>93</v>
      </c>
      <c r="C3039" t="s">
        <v>31</v>
      </c>
      <c r="D3039" t="str">
        <f t="shared" ca="1" si="1644"/>
        <v>I106</v>
      </c>
      <c r="E3039">
        <f t="shared" ca="1" si="1628"/>
        <v>53</v>
      </c>
      <c r="F3039">
        <f t="shared" ca="1" si="1629"/>
        <v>12</v>
      </c>
      <c r="G3039" t="str">
        <f t="shared" ca="1" si="1630"/>
        <v>S11</v>
      </c>
      <c r="H3039" t="str">
        <f t="shared" ca="1" si="1631"/>
        <v>S111</v>
      </c>
      <c r="I3039">
        <f ca="1">VLOOKUP(D3039,PRC!$A$2:$B$21,2,0)*E3039</f>
        <v>1060000</v>
      </c>
      <c r="J3039">
        <f t="shared" ca="1" si="1632"/>
        <v>985795.99999999988</v>
      </c>
      <c r="K3039">
        <f ca="1">VLOOKUP(D3039,PRC!$A$1:$C$21,3,0)*E3039</f>
        <v>561800</v>
      </c>
      <c r="L3039">
        <f t="shared" ca="1" si="1633"/>
        <v>85000</v>
      </c>
      <c r="M3039">
        <f t="shared" ca="1" si="1634"/>
        <v>32000</v>
      </c>
      <c r="N3039">
        <f t="shared" ca="1" si="1635"/>
        <v>42000</v>
      </c>
      <c r="O3039">
        <f t="shared" ca="1" si="1636"/>
        <v>138000</v>
      </c>
      <c r="P3039">
        <f t="shared" ca="1" si="1664"/>
        <v>126995.99999999988</v>
      </c>
      <c r="Q3039">
        <f ca="1">IF(P3039&gt;0,1,0)</f>
        <v>1</v>
      </c>
      <c r="R3039">
        <f t="shared" ca="1" si="1638"/>
        <v>7</v>
      </c>
      <c r="S3039">
        <f t="shared" ca="1" si="1639"/>
        <v>8</v>
      </c>
      <c r="T3039">
        <f t="shared" ca="1" si="1640"/>
        <v>3</v>
      </c>
      <c r="U3039">
        <f t="shared" ca="1" si="1641"/>
        <v>4</v>
      </c>
      <c r="V3039">
        <f t="shared" ca="1" si="1642"/>
        <v>13</v>
      </c>
      <c r="X3039">
        <f t="shared" si="1645"/>
        <v>3039</v>
      </c>
      <c r="Y3039">
        <f t="shared" si="1646"/>
        <v>3002</v>
      </c>
      <c r="Z3039">
        <f t="shared" si="1647"/>
        <v>3003</v>
      </c>
      <c r="AA3039">
        <f t="shared" si="1643"/>
        <v>3101</v>
      </c>
      <c r="AB3039">
        <f t="shared" si="1659"/>
        <v>100</v>
      </c>
      <c r="AM3039" t="str">
        <f t="shared" si="1660"/>
        <v>201904SS</v>
      </c>
      <c r="AN3039">
        <f t="shared" ca="1" si="1648"/>
        <v>7.0003773584905726</v>
      </c>
      <c r="AO3039">
        <f t="shared" ca="1" si="1649"/>
        <v>8.0188679245283012</v>
      </c>
      <c r="AP3039">
        <f t="shared" ca="1" si="1661"/>
        <v>3.0188679245283021</v>
      </c>
      <c r="AQ3039">
        <f t="shared" ca="1" si="1662"/>
        <v>3.9622641509433962</v>
      </c>
      <c r="AR3039">
        <f t="shared" ca="1" si="1663"/>
        <v>13.018867924528301</v>
      </c>
      <c r="AS3039">
        <f ca="1">P3039/J3039</f>
        <v>0.12882584226351079</v>
      </c>
    </row>
    <row r="3040" spans="1:45" x14ac:dyDescent="0.4">
      <c r="A3040">
        <f t="shared" si="1658"/>
        <v>201904</v>
      </c>
      <c r="B3040" t="s">
        <v>94</v>
      </c>
      <c r="C3040" t="s">
        <v>31</v>
      </c>
      <c r="D3040" t="str">
        <f t="shared" ca="1" si="1644"/>
        <v>I118</v>
      </c>
      <c r="E3040">
        <f t="shared" ca="1" si="1628"/>
        <v>79</v>
      </c>
      <c r="F3040">
        <f t="shared" ca="1" si="1629"/>
        <v>10</v>
      </c>
      <c r="G3040" t="str">
        <f t="shared" ca="1" si="1630"/>
        <v>S11</v>
      </c>
      <c r="H3040" t="str">
        <f t="shared" ca="1" si="1631"/>
        <v>S111</v>
      </c>
      <c r="I3040">
        <f ca="1">VLOOKUP(D3040,PRC!$A$2:$B$21,2,0)*E3040</f>
        <v>41870000</v>
      </c>
      <c r="J3040">
        <f t="shared" ca="1" si="1632"/>
        <v>39357796</v>
      </c>
      <c r="K3040">
        <f ca="1">VLOOKUP(D3040,PRC!$A$1:$C$21,3,0)*E3040</f>
        <v>17585400</v>
      </c>
      <c r="L3040">
        <f t="shared" ca="1" si="1633"/>
        <v>3350000</v>
      </c>
      <c r="M3040">
        <f t="shared" ca="1" si="1634"/>
        <v>1675000</v>
      </c>
      <c r="N3040">
        <f t="shared" ca="1" si="1635"/>
        <v>1256000</v>
      </c>
      <c r="O3040">
        <f t="shared" ca="1" si="1636"/>
        <v>6281000</v>
      </c>
      <c r="P3040">
        <f t="shared" ca="1" si="1664"/>
        <v>9210396</v>
      </c>
      <c r="Q3040">
        <f ca="1">IF(P3040&gt;0,1,0)</f>
        <v>1</v>
      </c>
      <c r="R3040">
        <f t="shared" ca="1" si="1638"/>
        <v>6</v>
      </c>
      <c r="S3040">
        <f t="shared" ca="1" si="1639"/>
        <v>8</v>
      </c>
      <c r="T3040">
        <f t="shared" ca="1" si="1640"/>
        <v>4</v>
      </c>
      <c r="U3040">
        <f t="shared" ca="1" si="1641"/>
        <v>3</v>
      </c>
      <c r="V3040">
        <f t="shared" ca="1" si="1642"/>
        <v>15</v>
      </c>
      <c r="X3040">
        <f t="shared" si="1645"/>
        <v>3040</v>
      </c>
      <c r="Y3040">
        <f t="shared" si="1646"/>
        <v>3002</v>
      </c>
      <c r="Z3040">
        <f t="shared" si="1647"/>
        <v>3003</v>
      </c>
      <c r="AA3040">
        <f t="shared" si="1643"/>
        <v>3101</v>
      </c>
      <c r="AB3040">
        <f t="shared" si="1659"/>
        <v>100</v>
      </c>
      <c r="AM3040" t="str">
        <f t="shared" si="1660"/>
        <v>201904SS</v>
      </c>
      <c r="AN3040">
        <f t="shared" ca="1" si="1648"/>
        <v>6.0000095533795044</v>
      </c>
      <c r="AO3040">
        <f t="shared" ca="1" si="1649"/>
        <v>8.0009553379508009</v>
      </c>
      <c r="AP3040">
        <f t="shared" ca="1" si="1661"/>
        <v>4.0004776689754005</v>
      </c>
      <c r="AQ3040">
        <f t="shared" ca="1" si="1662"/>
        <v>2.9997611655123002</v>
      </c>
      <c r="AR3040">
        <f t="shared" ca="1" si="1663"/>
        <v>15.001194172438501</v>
      </c>
      <c r="AS3040">
        <f ca="1">P3040/J3040</f>
        <v>0.23401706741912073</v>
      </c>
    </row>
    <row r="3041" spans="1:45" x14ac:dyDescent="0.4">
      <c r="A3041">
        <f t="shared" si="1658"/>
        <v>201904</v>
      </c>
      <c r="B3041" t="s">
        <v>95</v>
      </c>
      <c r="C3041" t="s">
        <v>31</v>
      </c>
      <c r="D3041" t="str">
        <f t="shared" ca="1" si="1644"/>
        <v>I115</v>
      </c>
      <c r="E3041">
        <f t="shared" ca="1" si="1628"/>
        <v>61</v>
      </c>
      <c r="F3041">
        <f t="shared" ca="1" si="1629"/>
        <v>11</v>
      </c>
      <c r="G3041" t="str">
        <f t="shared" ca="1" si="1630"/>
        <v>S11</v>
      </c>
      <c r="H3041" t="str">
        <f t="shared" ca="1" si="1631"/>
        <v>S117</v>
      </c>
      <c r="I3041">
        <f ca="1">VLOOKUP(D3041,PRC!$A$2:$B$21,2,0)*E3041</f>
        <v>305000</v>
      </c>
      <c r="J3041">
        <f t="shared" ca="1" si="1632"/>
        <v>262296</v>
      </c>
      <c r="K3041">
        <f ca="1">VLOOKUP(D3041,PRC!$A$1:$C$21,3,0)*E3041</f>
        <v>146400</v>
      </c>
      <c r="L3041">
        <f t="shared" ca="1" si="1633"/>
        <v>31000</v>
      </c>
      <c r="M3041">
        <f t="shared" ca="1" si="1634"/>
        <v>9000</v>
      </c>
      <c r="N3041">
        <f t="shared" ca="1" si="1635"/>
        <v>15000</v>
      </c>
      <c r="O3041">
        <f t="shared" ca="1" si="1636"/>
        <v>31000</v>
      </c>
      <c r="P3041">
        <f t="shared" ca="1" si="1664"/>
        <v>29896</v>
      </c>
      <c r="Q3041">
        <f ca="1">IF(P3041&gt;0,1,0)</f>
        <v>1</v>
      </c>
      <c r="R3041">
        <f t="shared" ca="1" si="1638"/>
        <v>14</v>
      </c>
      <c r="S3041">
        <f t="shared" ca="1" si="1639"/>
        <v>10</v>
      </c>
      <c r="T3041">
        <f t="shared" ca="1" si="1640"/>
        <v>3</v>
      </c>
      <c r="U3041">
        <f t="shared" ca="1" si="1641"/>
        <v>5</v>
      </c>
      <c r="V3041">
        <f t="shared" ca="1" si="1642"/>
        <v>10</v>
      </c>
      <c r="X3041">
        <f t="shared" si="1645"/>
        <v>3041</v>
      </c>
      <c r="Y3041">
        <f t="shared" si="1646"/>
        <v>3002</v>
      </c>
      <c r="Z3041">
        <f t="shared" si="1647"/>
        <v>3003</v>
      </c>
      <c r="AA3041">
        <f t="shared" si="1643"/>
        <v>3101</v>
      </c>
      <c r="AB3041">
        <f t="shared" si="1659"/>
        <v>100</v>
      </c>
      <c r="AM3041" t="str">
        <f t="shared" si="1660"/>
        <v>201904SS</v>
      </c>
      <c r="AN3041">
        <f t="shared" ca="1" si="1648"/>
        <v>14.001311475409839</v>
      </c>
      <c r="AO3041">
        <f t="shared" ca="1" si="1649"/>
        <v>10.163934426229508</v>
      </c>
      <c r="AP3041">
        <f t="shared" ca="1" si="1661"/>
        <v>2.9508196721311477</v>
      </c>
      <c r="AQ3041">
        <f t="shared" ca="1" si="1662"/>
        <v>4.918032786885246</v>
      </c>
      <c r="AR3041">
        <f t="shared" ca="1" si="1663"/>
        <v>10.163934426229508</v>
      </c>
      <c r="AS3041">
        <f ca="1">P3041/J3041</f>
        <v>0.11397810107664623</v>
      </c>
    </row>
    <row r="3042" spans="1:45" x14ac:dyDescent="0.4">
      <c r="A3042">
        <f t="shared" si="1658"/>
        <v>201904</v>
      </c>
      <c r="B3042" t="s">
        <v>96</v>
      </c>
      <c r="C3042" t="s">
        <v>31</v>
      </c>
      <c r="D3042" t="str">
        <f t="shared" ca="1" si="1644"/>
        <v>I112</v>
      </c>
      <c r="E3042">
        <f t="shared" ca="1" si="1628"/>
        <v>37</v>
      </c>
      <c r="F3042">
        <f t="shared" ca="1" si="1629"/>
        <v>7</v>
      </c>
      <c r="G3042" t="str">
        <f t="shared" ca="1" si="1630"/>
        <v>S11</v>
      </c>
      <c r="H3042" t="str">
        <f t="shared" ca="1" si="1631"/>
        <v>S111</v>
      </c>
      <c r="I3042">
        <f ca="1">VLOOKUP(D3042,PRC!$A$2:$B$21,2,0)*E3042</f>
        <v>2405000</v>
      </c>
      <c r="J3042">
        <f t="shared" ca="1" si="1632"/>
        <v>2164496</v>
      </c>
      <c r="K3042">
        <f ca="1">VLOOKUP(D3042,PRC!$A$1:$C$21,3,0)*E3042</f>
        <v>1202500</v>
      </c>
      <c r="L3042">
        <f t="shared" ca="1" si="1633"/>
        <v>216000</v>
      </c>
      <c r="M3042">
        <f t="shared" ca="1" si="1634"/>
        <v>96000</v>
      </c>
      <c r="N3042">
        <f t="shared" ca="1" si="1635"/>
        <v>96000</v>
      </c>
      <c r="O3042">
        <f t="shared" ca="1" si="1636"/>
        <v>337000</v>
      </c>
      <c r="P3042">
        <f t="shared" ca="1" si="1664"/>
        <v>216996</v>
      </c>
      <c r="Q3042">
        <f ca="1">IF(P3042&gt;0,1,0)</f>
        <v>1</v>
      </c>
      <c r="R3042">
        <f t="shared" ca="1" si="1638"/>
        <v>10</v>
      </c>
      <c r="S3042">
        <f t="shared" ca="1" si="1639"/>
        <v>9</v>
      </c>
      <c r="T3042">
        <f t="shared" ca="1" si="1640"/>
        <v>4</v>
      </c>
      <c r="U3042">
        <f t="shared" ca="1" si="1641"/>
        <v>4</v>
      </c>
      <c r="V3042">
        <f t="shared" ca="1" si="1642"/>
        <v>14</v>
      </c>
      <c r="X3042">
        <f t="shared" si="1645"/>
        <v>3042</v>
      </c>
      <c r="Y3042">
        <f t="shared" si="1646"/>
        <v>3002</v>
      </c>
      <c r="Z3042">
        <f t="shared" si="1647"/>
        <v>3003</v>
      </c>
      <c r="AA3042">
        <f t="shared" si="1643"/>
        <v>3101</v>
      </c>
      <c r="AB3042">
        <f t="shared" si="1659"/>
        <v>100</v>
      </c>
      <c r="AM3042" t="str">
        <f t="shared" si="1660"/>
        <v>201904SS</v>
      </c>
      <c r="AN3042">
        <f t="shared" ca="1" si="1648"/>
        <v>10.000166320166315</v>
      </c>
      <c r="AO3042">
        <f t="shared" ca="1" si="1649"/>
        <v>8.9812889812889818</v>
      </c>
      <c r="AP3042">
        <f t="shared" ca="1" si="1661"/>
        <v>3.9916839916839919</v>
      </c>
      <c r="AQ3042">
        <f t="shared" ca="1" si="1662"/>
        <v>3.9916839916839919</v>
      </c>
      <c r="AR3042">
        <f t="shared" ca="1" si="1663"/>
        <v>14.012474012474014</v>
      </c>
      <c r="AS3042">
        <f ca="1">P3042/J3042</f>
        <v>0.10025243751894206</v>
      </c>
    </row>
    <row r="3043" spans="1:45" x14ac:dyDescent="0.4">
      <c r="A3043">
        <f t="shared" si="1658"/>
        <v>201904</v>
      </c>
      <c r="B3043" t="s">
        <v>97</v>
      </c>
      <c r="C3043" t="s">
        <v>31</v>
      </c>
      <c r="D3043" t="str">
        <f t="shared" ca="1" si="1644"/>
        <v>I109</v>
      </c>
      <c r="E3043">
        <f t="shared" ca="1" si="1628"/>
        <v>49</v>
      </c>
      <c r="F3043">
        <f t="shared" ca="1" si="1629"/>
        <v>13</v>
      </c>
      <c r="G3043" t="str">
        <f t="shared" ca="1" si="1630"/>
        <v>S11</v>
      </c>
      <c r="H3043" t="str">
        <f t="shared" ca="1" si="1631"/>
        <v>S110</v>
      </c>
      <c r="I3043">
        <f ca="1">VLOOKUP(D3043,PRC!$A$2:$B$21,2,0)*E3043</f>
        <v>24500000</v>
      </c>
      <c r="J3043">
        <f t="shared" ca="1" si="1632"/>
        <v>23274996</v>
      </c>
      <c r="K3043">
        <f ca="1">VLOOKUP(D3043,PRC!$A$1:$C$21,3,0)*E3043</f>
        <v>9800000</v>
      </c>
      <c r="L3043">
        <f t="shared" ca="1" si="1633"/>
        <v>1960000</v>
      </c>
      <c r="M3043">
        <f t="shared" ca="1" si="1634"/>
        <v>735000</v>
      </c>
      <c r="N3043">
        <f t="shared" ca="1" si="1635"/>
        <v>1225000</v>
      </c>
      <c r="O3043">
        <f t="shared" ca="1" si="1636"/>
        <v>3430000</v>
      </c>
      <c r="P3043">
        <f t="shared" ca="1" si="1664"/>
        <v>6124996</v>
      </c>
      <c r="Q3043">
        <f ca="1">IF(P3043&gt;0,1,0)</f>
        <v>1</v>
      </c>
      <c r="R3043">
        <f t="shared" ca="1" si="1638"/>
        <v>5</v>
      </c>
      <c r="S3043">
        <f t="shared" ca="1" si="1639"/>
        <v>8</v>
      </c>
      <c r="T3043">
        <f t="shared" ca="1" si="1640"/>
        <v>3</v>
      </c>
      <c r="U3043">
        <f t="shared" ca="1" si="1641"/>
        <v>5</v>
      </c>
      <c r="V3043">
        <f t="shared" ca="1" si="1642"/>
        <v>14</v>
      </c>
      <c r="X3043">
        <f t="shared" si="1645"/>
        <v>3043</v>
      </c>
      <c r="Y3043">
        <f t="shared" si="1646"/>
        <v>3002</v>
      </c>
      <c r="Z3043">
        <f t="shared" si="1647"/>
        <v>3003</v>
      </c>
      <c r="AA3043">
        <f t="shared" si="1643"/>
        <v>3101</v>
      </c>
      <c r="AB3043">
        <f t="shared" si="1659"/>
        <v>100</v>
      </c>
      <c r="AM3043" t="str">
        <f t="shared" si="1660"/>
        <v>201904SS</v>
      </c>
      <c r="AN3043">
        <f t="shared" ca="1" si="1648"/>
        <v>5.0000163265306092</v>
      </c>
      <c r="AO3043">
        <f t="shared" ca="1" si="1649"/>
        <v>8</v>
      </c>
      <c r="AP3043">
        <f t="shared" ca="1" si="1661"/>
        <v>3</v>
      </c>
      <c r="AQ3043">
        <f t="shared" ca="1" si="1662"/>
        <v>5</v>
      </c>
      <c r="AR3043">
        <f t="shared" ca="1" si="1663"/>
        <v>14.000000000000002</v>
      </c>
      <c r="AS3043">
        <f ca="1">P3043/J3043</f>
        <v>0.26315776810444996</v>
      </c>
    </row>
    <row r="3044" spans="1:45" x14ac:dyDescent="0.4">
      <c r="A3044">
        <f t="shared" si="1658"/>
        <v>201904</v>
      </c>
      <c r="B3044" t="s">
        <v>98</v>
      </c>
      <c r="C3044" t="s">
        <v>31</v>
      </c>
      <c r="D3044" t="str">
        <f t="shared" ca="1" si="1644"/>
        <v>I113</v>
      </c>
      <c r="E3044">
        <f t="shared" ca="1" si="1628"/>
        <v>49</v>
      </c>
      <c r="F3044">
        <f t="shared" ca="1" si="1629"/>
        <v>6</v>
      </c>
      <c r="G3044" t="str">
        <f t="shared" ca="1" si="1630"/>
        <v>S11</v>
      </c>
      <c r="H3044" t="str">
        <f t="shared" ca="1" si="1631"/>
        <v>S113</v>
      </c>
      <c r="I3044">
        <f ca="1">VLOOKUP(D3044,PRC!$A$2:$B$21,2,0)*E3044</f>
        <v>32830000</v>
      </c>
      <c r="J3044">
        <f t="shared" ca="1" si="1632"/>
        <v>28890396</v>
      </c>
      <c r="K3044">
        <f ca="1">VLOOKUP(D3044,PRC!$A$1:$C$21,3,0)*E3044</f>
        <v>14773500</v>
      </c>
      <c r="L3044">
        <f t="shared" ca="1" si="1633"/>
        <v>3283000</v>
      </c>
      <c r="M3044">
        <f t="shared" ca="1" si="1634"/>
        <v>1313000</v>
      </c>
      <c r="N3044">
        <f t="shared" ca="1" si="1635"/>
        <v>1642000</v>
      </c>
      <c r="O3044">
        <f t="shared" ca="1" si="1636"/>
        <v>3940000</v>
      </c>
      <c r="P3044">
        <f t="shared" ca="1" si="1664"/>
        <v>3938896</v>
      </c>
      <c r="Q3044">
        <f ca="1">IF(P3044&gt;0,1,0)</f>
        <v>1</v>
      </c>
      <c r="R3044">
        <f t="shared" ca="1" si="1638"/>
        <v>12</v>
      </c>
      <c r="S3044">
        <f t="shared" ca="1" si="1639"/>
        <v>10</v>
      </c>
      <c r="T3044">
        <f t="shared" ca="1" si="1640"/>
        <v>4</v>
      </c>
      <c r="U3044">
        <f t="shared" ca="1" si="1641"/>
        <v>5</v>
      </c>
      <c r="V3044">
        <f t="shared" ca="1" si="1642"/>
        <v>12</v>
      </c>
      <c r="X3044">
        <f t="shared" si="1645"/>
        <v>3044</v>
      </c>
      <c r="Y3044">
        <f t="shared" si="1646"/>
        <v>3002</v>
      </c>
      <c r="Z3044">
        <f t="shared" si="1647"/>
        <v>3003</v>
      </c>
      <c r="AA3044">
        <f t="shared" si="1643"/>
        <v>3101</v>
      </c>
      <c r="AB3044">
        <f t="shared" si="1659"/>
        <v>100</v>
      </c>
      <c r="AM3044" t="str">
        <f t="shared" si="1660"/>
        <v>201904SS</v>
      </c>
      <c r="AN3044">
        <f t="shared" ca="1" si="1648"/>
        <v>12.00001218397807</v>
      </c>
      <c r="AO3044">
        <f t="shared" ca="1" si="1649"/>
        <v>10</v>
      </c>
      <c r="AP3044">
        <f t="shared" ca="1" si="1661"/>
        <v>3.9993908010965575</v>
      </c>
      <c r="AQ3044">
        <f t="shared" ca="1" si="1662"/>
        <v>5.0015229972586051</v>
      </c>
      <c r="AR3044">
        <f t="shared" ca="1" si="1663"/>
        <v>12.001218397806884</v>
      </c>
      <c r="AS3044">
        <f ca="1">P3044/J3044</f>
        <v>0.13633928728425876</v>
      </c>
    </row>
    <row r="3045" spans="1:45" x14ac:dyDescent="0.4">
      <c r="A3045">
        <f t="shared" si="1658"/>
        <v>201904</v>
      </c>
      <c r="B3045" t="s">
        <v>99</v>
      </c>
      <c r="C3045" t="s">
        <v>31</v>
      </c>
      <c r="D3045" t="str">
        <f t="shared" ca="1" si="1644"/>
        <v>I108</v>
      </c>
      <c r="E3045">
        <f t="shared" ca="1" si="1628"/>
        <v>44</v>
      </c>
      <c r="F3045">
        <f t="shared" ca="1" si="1629"/>
        <v>15</v>
      </c>
      <c r="G3045" t="str">
        <f t="shared" ca="1" si="1630"/>
        <v>S11</v>
      </c>
      <c r="H3045" t="str">
        <f t="shared" ca="1" si="1631"/>
        <v>S111</v>
      </c>
      <c r="I3045">
        <f ca="1">VLOOKUP(D3045,PRC!$A$2:$B$21,2,0)*E3045</f>
        <v>1760000</v>
      </c>
      <c r="J3045">
        <f t="shared" ca="1" si="1632"/>
        <v>1513596</v>
      </c>
      <c r="K3045">
        <f ca="1">VLOOKUP(D3045,PRC!$A$1:$C$21,3,0)*E3045</f>
        <v>809600</v>
      </c>
      <c r="L3045">
        <f t="shared" ca="1" si="1633"/>
        <v>141000</v>
      </c>
      <c r="M3045">
        <f t="shared" ca="1" si="1634"/>
        <v>88000</v>
      </c>
      <c r="N3045">
        <f t="shared" ca="1" si="1635"/>
        <v>53000</v>
      </c>
      <c r="O3045">
        <f t="shared" ca="1" si="1636"/>
        <v>194000</v>
      </c>
      <c r="P3045">
        <f t="shared" ca="1" si="1664"/>
        <v>227996</v>
      </c>
      <c r="Q3045">
        <f ca="1">IF(P3045&gt;0,1,0)</f>
        <v>1</v>
      </c>
      <c r="R3045">
        <f t="shared" ca="1" si="1638"/>
        <v>14</v>
      </c>
      <c r="S3045">
        <f t="shared" ca="1" si="1639"/>
        <v>8</v>
      </c>
      <c r="T3045">
        <f t="shared" ca="1" si="1640"/>
        <v>5</v>
      </c>
      <c r="U3045">
        <f t="shared" ca="1" si="1641"/>
        <v>3</v>
      </c>
      <c r="V3045">
        <f t="shared" ca="1" si="1642"/>
        <v>11</v>
      </c>
      <c r="X3045">
        <f t="shared" si="1645"/>
        <v>3045</v>
      </c>
      <c r="Y3045">
        <f t="shared" si="1646"/>
        <v>3002</v>
      </c>
      <c r="Z3045">
        <f t="shared" si="1647"/>
        <v>3003</v>
      </c>
      <c r="AA3045">
        <f t="shared" si="1643"/>
        <v>3101</v>
      </c>
      <c r="AB3045">
        <f t="shared" si="1659"/>
        <v>100</v>
      </c>
      <c r="AM3045" t="str">
        <f t="shared" si="1660"/>
        <v>201904SS</v>
      </c>
      <c r="AN3045">
        <f t="shared" ca="1" si="1648"/>
        <v>14.000227272727273</v>
      </c>
      <c r="AO3045">
        <f t="shared" ca="1" si="1649"/>
        <v>8.0113636363636367</v>
      </c>
      <c r="AP3045">
        <f t="shared" ca="1" si="1661"/>
        <v>5</v>
      </c>
      <c r="AQ3045">
        <f t="shared" ca="1" si="1662"/>
        <v>3.0113636363636362</v>
      </c>
      <c r="AR3045">
        <f t="shared" ca="1" si="1663"/>
        <v>11.022727272727273</v>
      </c>
      <c r="AS3045">
        <f ca="1">P3045/J3045</f>
        <v>0.15063200484145042</v>
      </c>
    </row>
    <row r="3046" spans="1:45" x14ac:dyDescent="0.4">
      <c r="A3046">
        <f t="shared" si="1658"/>
        <v>201904</v>
      </c>
      <c r="B3046" t="s">
        <v>100</v>
      </c>
      <c r="C3046" t="s">
        <v>31</v>
      </c>
      <c r="D3046" t="str">
        <f t="shared" ca="1" si="1644"/>
        <v>I110</v>
      </c>
      <c r="E3046">
        <f t="shared" ca="1" si="1628"/>
        <v>73</v>
      </c>
      <c r="F3046">
        <f t="shared" ca="1" si="1629"/>
        <v>8</v>
      </c>
      <c r="G3046" t="str">
        <f t="shared" ca="1" si="1630"/>
        <v>S11</v>
      </c>
      <c r="H3046" t="str">
        <f t="shared" ca="1" si="1631"/>
        <v>S115</v>
      </c>
      <c r="I3046">
        <f ca="1">VLOOKUP(D3046,PRC!$A$2:$B$21,2,0)*E3046</f>
        <v>21900000</v>
      </c>
      <c r="J3046">
        <f t="shared" ca="1" si="1632"/>
        <v>19271996</v>
      </c>
      <c r="K3046">
        <f ca="1">VLOOKUP(D3046,PRC!$A$1:$C$21,3,0)*E3046</f>
        <v>10074000</v>
      </c>
      <c r="L3046">
        <f t="shared" ca="1" si="1633"/>
        <v>1752000</v>
      </c>
      <c r="M3046">
        <f t="shared" ca="1" si="1634"/>
        <v>876000</v>
      </c>
      <c r="N3046">
        <f t="shared" ca="1" si="1635"/>
        <v>657000</v>
      </c>
      <c r="O3046">
        <f t="shared" ca="1" si="1636"/>
        <v>3285000</v>
      </c>
      <c r="P3046">
        <f t="shared" ca="1" si="1664"/>
        <v>2627996</v>
      </c>
      <c r="Q3046">
        <f ca="1">IF(P3046&gt;0,1,0)</f>
        <v>1</v>
      </c>
      <c r="R3046">
        <f t="shared" ca="1" si="1638"/>
        <v>12</v>
      </c>
      <c r="S3046">
        <f t="shared" ca="1" si="1639"/>
        <v>8</v>
      </c>
      <c r="T3046">
        <f t="shared" ca="1" si="1640"/>
        <v>4</v>
      </c>
      <c r="U3046">
        <f t="shared" ca="1" si="1641"/>
        <v>3</v>
      </c>
      <c r="V3046">
        <f t="shared" ca="1" si="1642"/>
        <v>15</v>
      </c>
      <c r="X3046">
        <f t="shared" si="1645"/>
        <v>3046</v>
      </c>
      <c r="Y3046">
        <f t="shared" si="1646"/>
        <v>3002</v>
      </c>
      <c r="Z3046">
        <f t="shared" si="1647"/>
        <v>3003</v>
      </c>
      <c r="AA3046">
        <f t="shared" si="1643"/>
        <v>3101</v>
      </c>
      <c r="AB3046">
        <f t="shared" si="1659"/>
        <v>100</v>
      </c>
      <c r="AM3046" t="str">
        <f t="shared" si="1660"/>
        <v>201904SS</v>
      </c>
      <c r="AN3046">
        <f t="shared" ca="1" si="1648"/>
        <v>12.000018264840184</v>
      </c>
      <c r="AO3046">
        <f t="shared" ca="1" si="1649"/>
        <v>8</v>
      </c>
      <c r="AP3046">
        <f t="shared" ca="1" si="1661"/>
        <v>4</v>
      </c>
      <c r="AQ3046">
        <f t="shared" ca="1" si="1662"/>
        <v>3</v>
      </c>
      <c r="AR3046">
        <f t="shared" ca="1" si="1663"/>
        <v>15</v>
      </c>
      <c r="AS3046">
        <f ca="1">P3046/J3046</f>
        <v>0.1363634571115519</v>
      </c>
    </row>
    <row r="3047" spans="1:45" x14ac:dyDescent="0.4">
      <c r="A3047">
        <f t="shared" si="1658"/>
        <v>201904</v>
      </c>
      <c r="B3047" t="s">
        <v>101</v>
      </c>
      <c r="C3047" t="s">
        <v>31</v>
      </c>
      <c r="D3047" t="str">
        <f t="shared" ca="1" si="1644"/>
        <v>I111</v>
      </c>
      <c r="E3047">
        <f t="shared" ca="1" si="1628"/>
        <v>46</v>
      </c>
      <c r="F3047">
        <f t="shared" ca="1" si="1629"/>
        <v>5</v>
      </c>
      <c r="G3047" t="str">
        <f t="shared" ca="1" si="1630"/>
        <v>S11</v>
      </c>
      <c r="H3047" t="str">
        <f t="shared" ca="1" si="1631"/>
        <v>S116</v>
      </c>
      <c r="I3047">
        <f ca="1">VLOOKUP(D3047,PRC!$A$2:$B$21,2,0)*E3047</f>
        <v>6900000</v>
      </c>
      <c r="J3047">
        <f t="shared" ca="1" si="1632"/>
        <v>6278996</v>
      </c>
      <c r="K3047">
        <f ca="1">VLOOKUP(D3047,PRC!$A$1:$C$21,3,0)*E3047</f>
        <v>3657000</v>
      </c>
      <c r="L3047">
        <f t="shared" ca="1" si="1633"/>
        <v>690000</v>
      </c>
      <c r="M3047">
        <f t="shared" ca="1" si="1634"/>
        <v>345000</v>
      </c>
      <c r="N3047">
        <f t="shared" ca="1" si="1635"/>
        <v>276000</v>
      </c>
      <c r="O3047">
        <f t="shared" ca="1" si="1636"/>
        <v>966000</v>
      </c>
      <c r="P3047">
        <f t="shared" ca="1" si="1664"/>
        <v>344996</v>
      </c>
      <c r="Q3047">
        <f ca="1">IF(P3047&gt;0,1,0)</f>
        <v>1</v>
      </c>
      <c r="R3047">
        <f t="shared" ca="1" si="1638"/>
        <v>9</v>
      </c>
      <c r="S3047">
        <f t="shared" ca="1" si="1639"/>
        <v>10</v>
      </c>
      <c r="T3047">
        <f t="shared" ca="1" si="1640"/>
        <v>5</v>
      </c>
      <c r="U3047">
        <f t="shared" ca="1" si="1641"/>
        <v>4</v>
      </c>
      <c r="V3047">
        <f t="shared" ca="1" si="1642"/>
        <v>14</v>
      </c>
      <c r="X3047">
        <f t="shared" si="1645"/>
        <v>3047</v>
      </c>
      <c r="Y3047">
        <f t="shared" si="1646"/>
        <v>3002</v>
      </c>
      <c r="Z3047">
        <f t="shared" si="1647"/>
        <v>3003</v>
      </c>
      <c r="AA3047">
        <f t="shared" si="1643"/>
        <v>3101</v>
      </c>
      <c r="AB3047">
        <f t="shared" si="1659"/>
        <v>100</v>
      </c>
      <c r="AM3047" t="str">
        <f t="shared" si="1660"/>
        <v>201904SS</v>
      </c>
      <c r="AN3047">
        <f t="shared" ca="1" si="1648"/>
        <v>9.0000579710144972</v>
      </c>
      <c r="AO3047">
        <f t="shared" ca="1" si="1649"/>
        <v>10</v>
      </c>
      <c r="AP3047">
        <f t="shared" ca="1" si="1661"/>
        <v>5</v>
      </c>
      <c r="AQ3047">
        <f t="shared" ca="1" si="1662"/>
        <v>4</v>
      </c>
      <c r="AR3047">
        <f t="shared" ca="1" si="1663"/>
        <v>14.000000000000002</v>
      </c>
      <c r="AS3047">
        <f ca="1">P3047/J3047</f>
        <v>5.4944452902980029E-2</v>
      </c>
    </row>
    <row r="3048" spans="1:45" x14ac:dyDescent="0.4">
      <c r="A3048">
        <f t="shared" si="1658"/>
        <v>201904</v>
      </c>
      <c r="B3048" t="s">
        <v>102</v>
      </c>
      <c r="C3048" t="s">
        <v>31</v>
      </c>
      <c r="D3048" t="str">
        <f t="shared" ca="1" si="1644"/>
        <v>I106</v>
      </c>
      <c r="E3048">
        <f t="shared" ca="1" si="1628"/>
        <v>63</v>
      </c>
      <c r="F3048">
        <f t="shared" ca="1" si="1629"/>
        <v>11</v>
      </c>
      <c r="G3048" t="str">
        <f t="shared" ca="1" si="1630"/>
        <v>S11</v>
      </c>
      <c r="H3048" t="str">
        <f t="shared" ca="1" si="1631"/>
        <v>S112</v>
      </c>
      <c r="I3048">
        <f ca="1">VLOOKUP(D3048,PRC!$A$2:$B$21,2,0)*E3048</f>
        <v>1260000</v>
      </c>
      <c r="J3048">
        <f t="shared" ca="1" si="1632"/>
        <v>1159196</v>
      </c>
      <c r="K3048">
        <f ca="1">VLOOKUP(D3048,PRC!$A$1:$C$21,3,0)*E3048</f>
        <v>667800</v>
      </c>
      <c r="L3048">
        <f t="shared" ca="1" si="1633"/>
        <v>101000</v>
      </c>
      <c r="M3048">
        <f t="shared" ca="1" si="1634"/>
        <v>38000</v>
      </c>
      <c r="N3048">
        <f t="shared" ca="1" si="1635"/>
        <v>50000</v>
      </c>
      <c r="O3048">
        <f t="shared" ca="1" si="1636"/>
        <v>151000</v>
      </c>
      <c r="P3048">
        <f t="shared" ca="1" si="1664"/>
        <v>151396</v>
      </c>
      <c r="Q3048">
        <f ca="1">IF(P3048&gt;0,1,0)</f>
        <v>1</v>
      </c>
      <c r="R3048">
        <f t="shared" ca="1" si="1638"/>
        <v>8</v>
      </c>
      <c r="S3048">
        <f t="shared" ca="1" si="1639"/>
        <v>8</v>
      </c>
      <c r="T3048">
        <f t="shared" ca="1" si="1640"/>
        <v>3</v>
      </c>
      <c r="U3048">
        <f t="shared" ca="1" si="1641"/>
        <v>4</v>
      </c>
      <c r="V3048">
        <f t="shared" ca="1" si="1642"/>
        <v>12</v>
      </c>
      <c r="X3048">
        <f t="shared" si="1645"/>
        <v>3048</v>
      </c>
      <c r="Y3048">
        <f t="shared" si="1646"/>
        <v>3002</v>
      </c>
      <c r="Z3048">
        <f t="shared" si="1647"/>
        <v>3003</v>
      </c>
      <c r="AA3048">
        <f t="shared" si="1643"/>
        <v>3101</v>
      </c>
      <c r="AB3048">
        <f t="shared" si="1659"/>
        <v>100</v>
      </c>
      <c r="AM3048" t="str">
        <f t="shared" si="1660"/>
        <v>201904SS</v>
      </c>
      <c r="AN3048">
        <f t="shared" ca="1" si="1648"/>
        <v>8.0003174603174632</v>
      </c>
      <c r="AO3048">
        <f t="shared" ca="1" si="1649"/>
        <v>8.0158730158730158</v>
      </c>
      <c r="AP3048">
        <f t="shared" ca="1" si="1661"/>
        <v>3.0158730158730158</v>
      </c>
      <c r="AQ3048">
        <f t="shared" ca="1" si="1662"/>
        <v>3.9682539682539679</v>
      </c>
      <c r="AR3048">
        <f t="shared" ca="1" si="1663"/>
        <v>11.984126984126984</v>
      </c>
      <c r="AS3048">
        <f ca="1">P3048/J3048</f>
        <v>0.13060431540481507</v>
      </c>
    </row>
    <row r="3049" spans="1:45" x14ac:dyDescent="0.4">
      <c r="A3049">
        <f t="shared" si="1658"/>
        <v>201904</v>
      </c>
      <c r="B3049" t="s">
        <v>103</v>
      </c>
      <c r="C3049" t="s">
        <v>31</v>
      </c>
      <c r="D3049" t="str">
        <f t="shared" ca="1" si="1644"/>
        <v>I108</v>
      </c>
      <c r="E3049">
        <f t="shared" ca="1" si="1628"/>
        <v>38</v>
      </c>
      <c r="F3049">
        <f t="shared" ca="1" si="1629"/>
        <v>8</v>
      </c>
      <c r="G3049" t="str">
        <f t="shared" ca="1" si="1630"/>
        <v>S11</v>
      </c>
      <c r="H3049" t="str">
        <f t="shared" ca="1" si="1631"/>
        <v>S117</v>
      </c>
      <c r="I3049">
        <f ca="1">VLOOKUP(D3049,PRC!$A$2:$B$21,2,0)*E3049</f>
        <v>1520000</v>
      </c>
      <c r="J3049">
        <f t="shared" ca="1" si="1632"/>
        <v>1307196</v>
      </c>
      <c r="K3049">
        <f ca="1">VLOOKUP(D3049,PRC!$A$1:$C$21,3,0)*E3049</f>
        <v>699200</v>
      </c>
      <c r="L3049">
        <f t="shared" ca="1" si="1633"/>
        <v>137000</v>
      </c>
      <c r="M3049">
        <f t="shared" ca="1" si="1634"/>
        <v>76000</v>
      </c>
      <c r="N3049">
        <f t="shared" ca="1" si="1635"/>
        <v>76000</v>
      </c>
      <c r="O3049">
        <f t="shared" ca="1" si="1636"/>
        <v>152000</v>
      </c>
      <c r="P3049">
        <f t="shared" ca="1" si="1664"/>
        <v>166996</v>
      </c>
      <c r="Q3049">
        <f ca="1">IF(P3049&gt;0,1,0)</f>
        <v>1</v>
      </c>
      <c r="R3049">
        <f t="shared" ca="1" si="1638"/>
        <v>14</v>
      </c>
      <c r="S3049">
        <f t="shared" ca="1" si="1639"/>
        <v>9</v>
      </c>
      <c r="T3049">
        <f t="shared" ca="1" si="1640"/>
        <v>5</v>
      </c>
      <c r="U3049">
        <f t="shared" ca="1" si="1641"/>
        <v>5</v>
      </c>
      <c r="V3049">
        <f t="shared" ca="1" si="1642"/>
        <v>10</v>
      </c>
      <c r="X3049">
        <f t="shared" si="1645"/>
        <v>3049</v>
      </c>
      <c r="Y3049">
        <f t="shared" si="1646"/>
        <v>3002</v>
      </c>
      <c r="Z3049">
        <f t="shared" si="1647"/>
        <v>3003</v>
      </c>
      <c r="AA3049">
        <f t="shared" si="1643"/>
        <v>3101</v>
      </c>
      <c r="AB3049">
        <f t="shared" si="1659"/>
        <v>100</v>
      </c>
      <c r="AM3049" t="str">
        <f t="shared" si="1660"/>
        <v>201904SS</v>
      </c>
      <c r="AN3049">
        <f t="shared" ca="1" si="1648"/>
        <v>14.000263157894732</v>
      </c>
      <c r="AO3049">
        <f t="shared" ca="1" si="1649"/>
        <v>9.0131578947368425</v>
      </c>
      <c r="AP3049">
        <f t="shared" ca="1" si="1661"/>
        <v>5</v>
      </c>
      <c r="AQ3049">
        <f t="shared" ca="1" si="1662"/>
        <v>5</v>
      </c>
      <c r="AR3049">
        <f t="shared" ca="1" si="1663"/>
        <v>10</v>
      </c>
      <c r="AS3049">
        <f ca="1">P3049/J3049</f>
        <v>0.12775130890853398</v>
      </c>
    </row>
    <row r="3050" spans="1:45" x14ac:dyDescent="0.4">
      <c r="A3050">
        <f t="shared" si="1658"/>
        <v>201904</v>
      </c>
      <c r="B3050" t="s">
        <v>104</v>
      </c>
      <c r="C3050" t="s">
        <v>31</v>
      </c>
      <c r="D3050" t="str">
        <f t="shared" ca="1" si="1644"/>
        <v>I119</v>
      </c>
      <c r="E3050">
        <f t="shared" ca="1" si="1628"/>
        <v>63</v>
      </c>
      <c r="F3050">
        <f t="shared" ca="1" si="1629"/>
        <v>12</v>
      </c>
      <c r="G3050" t="str">
        <f t="shared" ca="1" si="1630"/>
        <v>S11</v>
      </c>
      <c r="H3050" t="str">
        <f t="shared" ca="1" si="1631"/>
        <v>S116</v>
      </c>
      <c r="I3050">
        <f ca="1">VLOOKUP(D3050,PRC!$A$2:$B$21,2,0)*E3050</f>
        <v>5985000</v>
      </c>
      <c r="J3050">
        <f t="shared" ca="1" si="1632"/>
        <v>5386496</v>
      </c>
      <c r="K3050">
        <f ca="1">VLOOKUP(D3050,PRC!$A$1:$C$21,3,0)*E3050</f>
        <v>2872800</v>
      </c>
      <c r="L3050">
        <f t="shared" ca="1" si="1633"/>
        <v>599000</v>
      </c>
      <c r="M3050">
        <f t="shared" ca="1" si="1634"/>
        <v>299000</v>
      </c>
      <c r="N3050">
        <f t="shared" ca="1" si="1635"/>
        <v>180000</v>
      </c>
      <c r="O3050">
        <f t="shared" ca="1" si="1636"/>
        <v>658000</v>
      </c>
      <c r="P3050">
        <f t="shared" ca="1" si="1664"/>
        <v>777696</v>
      </c>
      <c r="Q3050">
        <f ca="1">IF(P3050&gt;0,1,0)</f>
        <v>1</v>
      </c>
      <c r="R3050">
        <f t="shared" ca="1" si="1638"/>
        <v>10</v>
      </c>
      <c r="S3050">
        <f t="shared" ca="1" si="1639"/>
        <v>10</v>
      </c>
      <c r="T3050">
        <f t="shared" ca="1" si="1640"/>
        <v>5</v>
      </c>
      <c r="U3050">
        <f t="shared" ca="1" si="1641"/>
        <v>3</v>
      </c>
      <c r="V3050">
        <f t="shared" ca="1" si="1642"/>
        <v>11</v>
      </c>
      <c r="X3050">
        <f t="shared" si="1645"/>
        <v>3050</v>
      </c>
      <c r="Y3050">
        <f t="shared" si="1646"/>
        <v>3002</v>
      </c>
      <c r="Z3050">
        <f t="shared" si="1647"/>
        <v>3003</v>
      </c>
      <c r="AA3050">
        <f t="shared" si="1643"/>
        <v>3101</v>
      </c>
      <c r="AB3050">
        <f t="shared" si="1659"/>
        <v>100</v>
      </c>
      <c r="AM3050" t="str">
        <f t="shared" si="1660"/>
        <v>201904SS</v>
      </c>
      <c r="AN3050">
        <f t="shared" ca="1" si="1648"/>
        <v>10.000066833751042</v>
      </c>
      <c r="AO3050">
        <f t="shared" ca="1" si="1649"/>
        <v>10.008354218880534</v>
      </c>
      <c r="AP3050">
        <f t="shared" ca="1" si="1661"/>
        <v>4.9958228905597331</v>
      </c>
      <c r="AQ3050">
        <f t="shared" ca="1" si="1662"/>
        <v>3.007518796992481</v>
      </c>
      <c r="AR3050">
        <f t="shared" ca="1" si="1663"/>
        <v>10.994152046783626</v>
      </c>
      <c r="AS3050">
        <f ca="1">P3050/J3050</f>
        <v>0.14437883180457203</v>
      </c>
    </row>
    <row r="3051" spans="1:45" x14ac:dyDescent="0.4">
      <c r="A3051">
        <f t="shared" si="1658"/>
        <v>201904</v>
      </c>
      <c r="B3051" t="s">
        <v>105</v>
      </c>
      <c r="C3051" t="s">
        <v>31</v>
      </c>
      <c r="D3051" t="str">
        <f t="shared" ca="1" si="1644"/>
        <v>I120</v>
      </c>
      <c r="E3051">
        <f t="shared" ca="1" si="1628"/>
        <v>43</v>
      </c>
      <c r="F3051">
        <f t="shared" ca="1" si="1629"/>
        <v>7</v>
      </c>
      <c r="G3051" t="str">
        <f t="shared" ca="1" si="1630"/>
        <v>S10</v>
      </c>
      <c r="H3051" t="str">
        <f t="shared" ca="1" si="1631"/>
        <v>S103</v>
      </c>
      <c r="I3051">
        <f ca="1">VLOOKUP(D3051,PRC!$A$2:$B$21,2,0)*E3051</f>
        <v>184900000</v>
      </c>
      <c r="J3051">
        <f t="shared" ca="1" si="1632"/>
        <v>168258996</v>
      </c>
      <c r="K3051">
        <f ca="1">VLOOKUP(D3051,PRC!$A$1:$C$21,3,0)*E3051</f>
        <v>83205000</v>
      </c>
      <c r="L3051">
        <f t="shared" ca="1" si="1633"/>
        <v>14792000</v>
      </c>
      <c r="M3051">
        <f t="shared" ca="1" si="1634"/>
        <v>9245000</v>
      </c>
      <c r="N3051">
        <f t="shared" ca="1" si="1635"/>
        <v>7396000</v>
      </c>
      <c r="O3051">
        <f t="shared" ca="1" si="1636"/>
        <v>20339000</v>
      </c>
      <c r="P3051">
        <f t="shared" ca="1" si="1664"/>
        <v>33281996</v>
      </c>
      <c r="Q3051">
        <f ca="1">IF(P3051&gt;0,1,0)</f>
        <v>1</v>
      </c>
      <c r="R3051">
        <f t="shared" ca="1" si="1638"/>
        <v>9</v>
      </c>
      <c r="S3051">
        <f t="shared" ca="1" si="1639"/>
        <v>8</v>
      </c>
      <c r="T3051">
        <f t="shared" ca="1" si="1640"/>
        <v>5</v>
      </c>
      <c r="U3051">
        <f t="shared" ca="1" si="1641"/>
        <v>4</v>
      </c>
      <c r="V3051">
        <f t="shared" ca="1" si="1642"/>
        <v>11</v>
      </c>
      <c r="X3051">
        <f t="shared" si="1645"/>
        <v>3051</v>
      </c>
      <c r="Y3051">
        <f t="shared" si="1646"/>
        <v>3002</v>
      </c>
      <c r="Z3051">
        <f t="shared" si="1647"/>
        <v>3003</v>
      </c>
      <c r="AA3051">
        <f t="shared" si="1643"/>
        <v>3101</v>
      </c>
      <c r="AB3051">
        <f t="shared" si="1659"/>
        <v>100</v>
      </c>
      <c r="AM3051" t="str">
        <f t="shared" si="1660"/>
        <v>201904SS</v>
      </c>
      <c r="AN3051">
        <f t="shared" ca="1" si="1648"/>
        <v>9.0000021633315335</v>
      </c>
      <c r="AO3051">
        <f t="shared" ca="1" si="1649"/>
        <v>8</v>
      </c>
      <c r="AP3051">
        <f t="shared" ca="1" si="1661"/>
        <v>5</v>
      </c>
      <c r="AQ3051">
        <f t="shared" ca="1" si="1662"/>
        <v>4</v>
      </c>
      <c r="AR3051">
        <f t="shared" ca="1" si="1663"/>
        <v>11</v>
      </c>
      <c r="AS3051">
        <f ca="1">P3051/J3051</f>
        <v>0.1978021787316501</v>
      </c>
    </row>
    <row r="3052" spans="1:45" x14ac:dyDescent="0.4">
      <c r="A3052">
        <f t="shared" si="1658"/>
        <v>201904</v>
      </c>
      <c r="B3052" t="s">
        <v>106</v>
      </c>
      <c r="C3052" t="s">
        <v>31</v>
      </c>
      <c r="D3052" t="str">
        <f t="shared" ca="1" si="1644"/>
        <v>I104</v>
      </c>
      <c r="E3052">
        <f t="shared" ca="1" si="1628"/>
        <v>55</v>
      </c>
      <c r="F3052">
        <f t="shared" ca="1" si="1629"/>
        <v>12</v>
      </c>
      <c r="G3052" t="str">
        <f t="shared" ca="1" si="1630"/>
        <v>S10</v>
      </c>
      <c r="H3052" t="str">
        <f t="shared" ca="1" si="1631"/>
        <v>S103</v>
      </c>
      <c r="I3052">
        <f ca="1">VLOOKUP(D3052,PRC!$A$2:$B$21,2,0)*E3052</f>
        <v>3850000</v>
      </c>
      <c r="J3052">
        <f t="shared" ca="1" si="1632"/>
        <v>3503496</v>
      </c>
      <c r="K3052">
        <f ca="1">VLOOKUP(D3052,PRC!$A$1:$C$21,3,0)*E3052</f>
        <v>1617000</v>
      </c>
      <c r="L3052">
        <f t="shared" ca="1" si="1633"/>
        <v>308000</v>
      </c>
      <c r="M3052">
        <f t="shared" ca="1" si="1634"/>
        <v>193000</v>
      </c>
      <c r="N3052">
        <f t="shared" ca="1" si="1635"/>
        <v>193000</v>
      </c>
      <c r="O3052">
        <f t="shared" ca="1" si="1636"/>
        <v>501000</v>
      </c>
      <c r="P3052">
        <f t="shared" ca="1" si="1664"/>
        <v>691496</v>
      </c>
      <c r="Q3052">
        <f ca="1">IF(P3052&gt;0,1,0)</f>
        <v>1</v>
      </c>
      <c r="R3052">
        <f t="shared" ca="1" si="1638"/>
        <v>9</v>
      </c>
      <c r="S3052">
        <f t="shared" ca="1" si="1639"/>
        <v>8</v>
      </c>
      <c r="T3052">
        <f t="shared" ca="1" si="1640"/>
        <v>5</v>
      </c>
      <c r="U3052">
        <f t="shared" ca="1" si="1641"/>
        <v>5</v>
      </c>
      <c r="V3052">
        <f t="shared" ca="1" si="1642"/>
        <v>13</v>
      </c>
      <c r="X3052">
        <f t="shared" si="1645"/>
        <v>3052</v>
      </c>
      <c r="Y3052">
        <f t="shared" si="1646"/>
        <v>3002</v>
      </c>
      <c r="Z3052">
        <f t="shared" si="1647"/>
        <v>3003</v>
      </c>
      <c r="AA3052">
        <f t="shared" si="1643"/>
        <v>3101</v>
      </c>
      <c r="AB3052">
        <f t="shared" si="1659"/>
        <v>100</v>
      </c>
      <c r="AM3052" t="str">
        <f t="shared" si="1660"/>
        <v>201904SS</v>
      </c>
      <c r="AN3052">
        <f t="shared" ca="1" si="1648"/>
        <v>9.0001038961038944</v>
      </c>
      <c r="AO3052">
        <f t="shared" ca="1" si="1649"/>
        <v>8</v>
      </c>
      <c r="AP3052">
        <f t="shared" ca="1" si="1661"/>
        <v>5.0129870129870131</v>
      </c>
      <c r="AQ3052">
        <f t="shared" ca="1" si="1662"/>
        <v>5.0129870129870131</v>
      </c>
      <c r="AR3052">
        <f t="shared" ca="1" si="1663"/>
        <v>13.012987012987013</v>
      </c>
      <c r="AS3052">
        <f ca="1">P3052/J3052</f>
        <v>0.19737313814544102</v>
      </c>
    </row>
    <row r="3053" spans="1:45" x14ac:dyDescent="0.4">
      <c r="A3053">
        <f t="shared" si="1658"/>
        <v>201904</v>
      </c>
      <c r="B3053" t="s">
        <v>107</v>
      </c>
      <c r="C3053" t="s">
        <v>31</v>
      </c>
      <c r="D3053" t="str">
        <f t="shared" ca="1" si="1644"/>
        <v>I119</v>
      </c>
      <c r="E3053">
        <f t="shared" ca="1" si="1628"/>
        <v>48</v>
      </c>
      <c r="F3053">
        <f t="shared" ca="1" si="1629"/>
        <v>6</v>
      </c>
      <c r="G3053" t="str">
        <f t="shared" ca="1" si="1630"/>
        <v>S11</v>
      </c>
      <c r="H3053" t="str">
        <f t="shared" ca="1" si="1631"/>
        <v>S117</v>
      </c>
      <c r="I3053">
        <f ca="1">VLOOKUP(D3053,PRC!$A$2:$B$21,2,0)*E3053</f>
        <v>4560000</v>
      </c>
      <c r="J3053">
        <f t="shared" ca="1" si="1632"/>
        <v>4103996</v>
      </c>
      <c r="K3053">
        <f ca="1">VLOOKUP(D3053,PRC!$A$1:$C$21,3,0)*E3053</f>
        <v>2188800</v>
      </c>
      <c r="L3053">
        <f t="shared" ca="1" si="1633"/>
        <v>410000</v>
      </c>
      <c r="M3053">
        <f t="shared" ca="1" si="1634"/>
        <v>182000</v>
      </c>
      <c r="N3053">
        <f t="shared" ca="1" si="1635"/>
        <v>228000</v>
      </c>
      <c r="O3053">
        <f t="shared" ca="1" si="1636"/>
        <v>502000</v>
      </c>
      <c r="P3053">
        <f t="shared" ca="1" si="1664"/>
        <v>593196</v>
      </c>
      <c r="Q3053">
        <f ca="1">IF(P3053&gt;0,1,0)</f>
        <v>1</v>
      </c>
      <c r="R3053">
        <f t="shared" ca="1" si="1638"/>
        <v>10</v>
      </c>
      <c r="S3053">
        <f t="shared" ca="1" si="1639"/>
        <v>9</v>
      </c>
      <c r="T3053">
        <f t="shared" ca="1" si="1640"/>
        <v>4</v>
      </c>
      <c r="U3053">
        <f t="shared" ca="1" si="1641"/>
        <v>5</v>
      </c>
      <c r="V3053">
        <f t="shared" ca="1" si="1642"/>
        <v>11</v>
      </c>
      <c r="X3053">
        <f t="shared" si="1645"/>
        <v>3053</v>
      </c>
      <c r="Y3053">
        <f t="shared" si="1646"/>
        <v>3002</v>
      </c>
      <c r="Z3053">
        <f t="shared" si="1647"/>
        <v>3003</v>
      </c>
      <c r="AA3053">
        <f t="shared" si="1643"/>
        <v>3101</v>
      </c>
      <c r="AB3053">
        <f t="shared" si="1659"/>
        <v>100</v>
      </c>
      <c r="AM3053" t="str">
        <f t="shared" si="1660"/>
        <v>201904SS</v>
      </c>
      <c r="AN3053">
        <f t="shared" ca="1" si="1648"/>
        <v>10.000087719298245</v>
      </c>
      <c r="AO3053">
        <f t="shared" ca="1" si="1649"/>
        <v>8.9912280701754383</v>
      </c>
      <c r="AP3053">
        <f t="shared" ca="1" si="1661"/>
        <v>3.9912280701754383</v>
      </c>
      <c r="AQ3053">
        <f t="shared" ca="1" si="1662"/>
        <v>5</v>
      </c>
      <c r="AR3053">
        <f t="shared" ca="1" si="1663"/>
        <v>11.008771929824562</v>
      </c>
      <c r="AS3053">
        <f ca="1">P3053/J3053</f>
        <v>0.14454107655075688</v>
      </c>
    </row>
    <row r="3054" spans="1:45" x14ac:dyDescent="0.4">
      <c r="A3054">
        <f t="shared" si="1658"/>
        <v>201904</v>
      </c>
      <c r="B3054" t="s">
        <v>108</v>
      </c>
      <c r="C3054" t="s">
        <v>31</v>
      </c>
      <c r="D3054" t="str">
        <f t="shared" ca="1" si="1644"/>
        <v>I107</v>
      </c>
      <c r="E3054">
        <f t="shared" ca="1" si="1628"/>
        <v>74</v>
      </c>
      <c r="F3054">
        <f t="shared" ca="1" si="1629"/>
        <v>10</v>
      </c>
      <c r="G3054" t="str">
        <f t="shared" ca="1" si="1630"/>
        <v>S11</v>
      </c>
      <c r="H3054" t="str">
        <f t="shared" ca="1" si="1631"/>
        <v>S112</v>
      </c>
      <c r="I3054">
        <f ca="1">VLOOKUP(D3054,PRC!$A$2:$B$21,2,0)*E3054</f>
        <v>11100000</v>
      </c>
      <c r="J3054">
        <f t="shared" ca="1" si="1632"/>
        <v>9545996</v>
      </c>
      <c r="K3054">
        <f ca="1">VLOOKUP(D3054,PRC!$A$1:$C$21,3,0)*E3054</f>
        <v>6327000</v>
      </c>
      <c r="L3054">
        <f t="shared" ca="1" si="1633"/>
        <v>888000</v>
      </c>
      <c r="M3054">
        <f t="shared" ca="1" si="1634"/>
        <v>333000</v>
      </c>
      <c r="N3054">
        <f t="shared" ca="1" si="1635"/>
        <v>333000</v>
      </c>
      <c r="O3054">
        <f t="shared" ca="1" si="1636"/>
        <v>1221000</v>
      </c>
      <c r="P3054">
        <f t="shared" ca="1" si="1664"/>
        <v>443996</v>
      </c>
      <c r="Q3054">
        <f ca="1">IF(P3054&gt;0,1,0)</f>
        <v>1</v>
      </c>
      <c r="R3054">
        <f t="shared" ca="1" si="1638"/>
        <v>14</v>
      </c>
      <c r="S3054">
        <f t="shared" ca="1" si="1639"/>
        <v>8</v>
      </c>
      <c r="T3054">
        <f t="shared" ca="1" si="1640"/>
        <v>3</v>
      </c>
      <c r="U3054">
        <f t="shared" ca="1" si="1641"/>
        <v>3</v>
      </c>
      <c r="V3054">
        <f t="shared" ca="1" si="1642"/>
        <v>11</v>
      </c>
      <c r="X3054">
        <f t="shared" si="1645"/>
        <v>3054</v>
      </c>
      <c r="Y3054">
        <f t="shared" si="1646"/>
        <v>3002</v>
      </c>
      <c r="Z3054">
        <f t="shared" si="1647"/>
        <v>3003</v>
      </c>
      <c r="AA3054">
        <f t="shared" si="1643"/>
        <v>3101</v>
      </c>
      <c r="AB3054">
        <f t="shared" si="1659"/>
        <v>100</v>
      </c>
      <c r="AM3054" t="str">
        <f t="shared" si="1660"/>
        <v>201904SS</v>
      </c>
      <c r="AN3054">
        <f t="shared" ca="1" si="1648"/>
        <v>14.000036036036034</v>
      </c>
      <c r="AO3054">
        <f t="shared" ca="1" si="1649"/>
        <v>8</v>
      </c>
      <c r="AP3054">
        <f t="shared" ca="1" si="1661"/>
        <v>3</v>
      </c>
      <c r="AQ3054">
        <f t="shared" ca="1" si="1662"/>
        <v>3</v>
      </c>
      <c r="AR3054">
        <f t="shared" ca="1" si="1663"/>
        <v>11</v>
      </c>
      <c r="AS3054">
        <f ca="1">P3054/J3054</f>
        <v>4.6511228372607738E-2</v>
      </c>
    </row>
    <row r="3055" spans="1:45" x14ac:dyDescent="0.4">
      <c r="A3055">
        <f t="shared" si="1658"/>
        <v>201904</v>
      </c>
      <c r="B3055" t="s">
        <v>109</v>
      </c>
      <c r="C3055" t="s">
        <v>31</v>
      </c>
      <c r="D3055" t="str">
        <f t="shared" ca="1" si="1644"/>
        <v>I115</v>
      </c>
      <c r="E3055">
        <f t="shared" ca="1" si="1628"/>
        <v>60</v>
      </c>
      <c r="F3055">
        <f t="shared" ca="1" si="1629"/>
        <v>11</v>
      </c>
      <c r="G3055" t="str">
        <f t="shared" ca="1" si="1630"/>
        <v>S11</v>
      </c>
      <c r="H3055" t="str">
        <f t="shared" ca="1" si="1631"/>
        <v>S110</v>
      </c>
      <c r="I3055">
        <f ca="1">VLOOKUP(D3055,PRC!$A$2:$B$21,2,0)*E3055</f>
        <v>300000</v>
      </c>
      <c r="J3055">
        <f t="shared" ca="1" si="1632"/>
        <v>275996</v>
      </c>
      <c r="K3055">
        <f ca="1">VLOOKUP(D3055,PRC!$A$1:$C$21,3,0)*E3055</f>
        <v>144000</v>
      </c>
      <c r="L3055">
        <f t="shared" ca="1" si="1633"/>
        <v>24000</v>
      </c>
      <c r="M3055">
        <f t="shared" ca="1" si="1634"/>
        <v>15000</v>
      </c>
      <c r="N3055">
        <f t="shared" ca="1" si="1635"/>
        <v>15000</v>
      </c>
      <c r="O3055">
        <f t="shared" ca="1" si="1636"/>
        <v>45000</v>
      </c>
      <c r="P3055">
        <f t="shared" ca="1" si="1664"/>
        <v>32996</v>
      </c>
      <c r="Q3055">
        <f ca="1">IF(P3055&gt;0,1,0)</f>
        <v>1</v>
      </c>
      <c r="R3055">
        <f t="shared" ca="1" si="1638"/>
        <v>8</v>
      </c>
      <c r="S3055">
        <f t="shared" ca="1" si="1639"/>
        <v>8</v>
      </c>
      <c r="T3055">
        <f t="shared" ca="1" si="1640"/>
        <v>5</v>
      </c>
      <c r="U3055">
        <f t="shared" ca="1" si="1641"/>
        <v>5</v>
      </c>
      <c r="V3055">
        <f t="shared" ca="1" si="1642"/>
        <v>15</v>
      </c>
      <c r="X3055">
        <f t="shared" si="1645"/>
        <v>3055</v>
      </c>
      <c r="Y3055">
        <f t="shared" si="1646"/>
        <v>3002</v>
      </c>
      <c r="Z3055">
        <f t="shared" si="1647"/>
        <v>3003</v>
      </c>
      <c r="AA3055">
        <f t="shared" si="1643"/>
        <v>3101</v>
      </c>
      <c r="AB3055">
        <f t="shared" si="1659"/>
        <v>100</v>
      </c>
      <c r="AM3055" t="str">
        <f t="shared" si="1660"/>
        <v>201904SS</v>
      </c>
      <c r="AN3055">
        <f t="shared" ca="1" si="1648"/>
        <v>8.0013333333333385</v>
      </c>
      <c r="AO3055">
        <f t="shared" ca="1" si="1649"/>
        <v>8</v>
      </c>
      <c r="AP3055">
        <f t="shared" ca="1" si="1661"/>
        <v>5</v>
      </c>
      <c r="AQ3055">
        <f t="shared" ca="1" si="1662"/>
        <v>5</v>
      </c>
      <c r="AR3055">
        <f t="shared" ca="1" si="1663"/>
        <v>15</v>
      </c>
      <c r="AS3055">
        <f ca="1">P3055/J3055</f>
        <v>0.1195524572819896</v>
      </c>
    </row>
    <row r="3056" spans="1:45" x14ac:dyDescent="0.4">
      <c r="A3056">
        <f t="shared" si="1658"/>
        <v>201904</v>
      </c>
      <c r="B3056" t="s">
        <v>110</v>
      </c>
      <c r="C3056" t="s">
        <v>31</v>
      </c>
      <c r="D3056" t="str">
        <f t="shared" ca="1" si="1644"/>
        <v>I112</v>
      </c>
      <c r="E3056">
        <f t="shared" ca="1" si="1628"/>
        <v>25</v>
      </c>
      <c r="F3056">
        <f t="shared" ca="1" si="1629"/>
        <v>14</v>
      </c>
      <c r="G3056" t="str">
        <f t="shared" ca="1" si="1630"/>
        <v>S10</v>
      </c>
      <c r="H3056" t="str">
        <f t="shared" ca="1" si="1631"/>
        <v>S101</v>
      </c>
      <c r="I3056">
        <f ca="1">VLOOKUP(D3056,PRC!$A$2:$B$21,2,0)*E3056</f>
        <v>1625000</v>
      </c>
      <c r="J3056">
        <f t="shared" ca="1" si="1632"/>
        <v>1543746</v>
      </c>
      <c r="K3056">
        <f ca="1">VLOOKUP(D3056,PRC!$A$1:$C$21,3,0)*E3056</f>
        <v>812500</v>
      </c>
      <c r="L3056">
        <f t="shared" ca="1" si="1633"/>
        <v>146000</v>
      </c>
      <c r="M3056">
        <f t="shared" ca="1" si="1634"/>
        <v>65000</v>
      </c>
      <c r="N3056">
        <f t="shared" ca="1" si="1635"/>
        <v>65000</v>
      </c>
      <c r="O3056">
        <f t="shared" ca="1" si="1636"/>
        <v>163000</v>
      </c>
      <c r="P3056">
        <f t="shared" ca="1" si="1664"/>
        <v>292246</v>
      </c>
      <c r="Q3056">
        <f ca="1">IF(P3056&gt;0,1,0)</f>
        <v>1</v>
      </c>
      <c r="R3056">
        <f t="shared" ca="1" si="1638"/>
        <v>5</v>
      </c>
      <c r="S3056">
        <f t="shared" ca="1" si="1639"/>
        <v>9</v>
      </c>
      <c r="T3056">
        <f t="shared" ca="1" si="1640"/>
        <v>4</v>
      </c>
      <c r="U3056">
        <f t="shared" ca="1" si="1641"/>
        <v>4</v>
      </c>
      <c r="V3056">
        <f t="shared" ca="1" si="1642"/>
        <v>10</v>
      </c>
      <c r="X3056">
        <f t="shared" si="1645"/>
        <v>3056</v>
      </c>
      <c r="Y3056">
        <f t="shared" si="1646"/>
        <v>3002</v>
      </c>
      <c r="Z3056">
        <f t="shared" si="1647"/>
        <v>3003</v>
      </c>
      <c r="AA3056">
        <f t="shared" si="1643"/>
        <v>3101</v>
      </c>
      <c r="AB3056">
        <f t="shared" si="1659"/>
        <v>100</v>
      </c>
      <c r="AM3056" t="str">
        <f t="shared" si="1660"/>
        <v>201904SS</v>
      </c>
      <c r="AN3056">
        <f t="shared" ca="1" si="1648"/>
        <v>5.0002461538461551</v>
      </c>
      <c r="AO3056">
        <f t="shared" ca="1" si="1649"/>
        <v>8.9846153846153847</v>
      </c>
      <c r="AP3056">
        <f t="shared" ca="1" si="1661"/>
        <v>4</v>
      </c>
      <c r="AQ3056">
        <f t="shared" ca="1" si="1662"/>
        <v>4</v>
      </c>
      <c r="AR3056">
        <f t="shared" ca="1" si="1663"/>
        <v>10.030769230769231</v>
      </c>
      <c r="AS3056">
        <f ca="1">P3056/J3056</f>
        <v>0.18930964031647693</v>
      </c>
    </row>
    <row r="3057" spans="1:45" x14ac:dyDescent="0.4">
      <c r="A3057">
        <f t="shared" si="1658"/>
        <v>201904</v>
      </c>
      <c r="B3057" t="s">
        <v>111</v>
      </c>
      <c r="C3057" t="s">
        <v>31</v>
      </c>
      <c r="D3057" t="str">
        <f t="shared" ca="1" si="1644"/>
        <v>I120</v>
      </c>
      <c r="E3057">
        <f t="shared" ca="1" si="1628"/>
        <v>79</v>
      </c>
      <c r="F3057">
        <f t="shared" ca="1" si="1629"/>
        <v>7</v>
      </c>
      <c r="G3057" t="str">
        <f t="shared" ca="1" si="1630"/>
        <v>S10</v>
      </c>
      <c r="H3057" t="str">
        <f t="shared" ca="1" si="1631"/>
        <v>S102</v>
      </c>
      <c r="I3057">
        <f ca="1">VLOOKUP(D3057,PRC!$A$2:$B$21,2,0)*E3057</f>
        <v>339700000</v>
      </c>
      <c r="J3057">
        <f t="shared" ca="1" si="1632"/>
        <v>322714996</v>
      </c>
      <c r="K3057">
        <f ca="1">VLOOKUP(D3057,PRC!$A$1:$C$21,3,0)*E3057</f>
        <v>152865000</v>
      </c>
      <c r="L3057">
        <f t="shared" ca="1" si="1633"/>
        <v>33970000</v>
      </c>
      <c r="M3057">
        <f t="shared" ca="1" si="1634"/>
        <v>13588000</v>
      </c>
      <c r="N3057">
        <f t="shared" ca="1" si="1635"/>
        <v>10191000</v>
      </c>
      <c r="O3057">
        <f t="shared" ca="1" si="1636"/>
        <v>37367000</v>
      </c>
      <c r="P3057">
        <f t="shared" ca="1" si="1664"/>
        <v>74733996</v>
      </c>
      <c r="Q3057">
        <f ca="1">IF(P3057&gt;0,1,0)</f>
        <v>1</v>
      </c>
      <c r="R3057">
        <f t="shared" ca="1" si="1638"/>
        <v>5</v>
      </c>
      <c r="S3057">
        <f t="shared" ca="1" si="1639"/>
        <v>10</v>
      </c>
      <c r="T3057">
        <f t="shared" ca="1" si="1640"/>
        <v>4</v>
      </c>
      <c r="U3057">
        <f t="shared" ca="1" si="1641"/>
        <v>3</v>
      </c>
      <c r="V3057">
        <f t="shared" ca="1" si="1642"/>
        <v>11</v>
      </c>
      <c r="X3057">
        <f t="shared" si="1645"/>
        <v>3057</v>
      </c>
      <c r="Y3057">
        <f t="shared" si="1646"/>
        <v>3002</v>
      </c>
      <c r="Z3057">
        <f t="shared" si="1647"/>
        <v>3003</v>
      </c>
      <c r="AA3057">
        <f t="shared" si="1643"/>
        <v>3101</v>
      </c>
      <c r="AB3057">
        <f t="shared" si="1659"/>
        <v>100</v>
      </c>
      <c r="AM3057" t="str">
        <f t="shared" si="1660"/>
        <v>201904SS</v>
      </c>
      <c r="AN3057">
        <f t="shared" ca="1" si="1648"/>
        <v>5.0000011775095725</v>
      </c>
      <c r="AO3057">
        <f t="shared" ca="1" si="1649"/>
        <v>10</v>
      </c>
      <c r="AP3057">
        <f t="shared" ca="1" si="1661"/>
        <v>4</v>
      </c>
      <c r="AQ3057">
        <f t="shared" ca="1" si="1662"/>
        <v>3</v>
      </c>
      <c r="AR3057">
        <f t="shared" ca="1" si="1663"/>
        <v>11</v>
      </c>
      <c r="AS3057">
        <f ca="1">P3057/J3057</f>
        <v>0.23157893784396683</v>
      </c>
    </row>
    <row r="3058" spans="1:45" x14ac:dyDescent="0.4">
      <c r="A3058">
        <f t="shared" si="1658"/>
        <v>201904</v>
      </c>
      <c r="B3058" t="s">
        <v>112</v>
      </c>
      <c r="C3058" t="s">
        <v>31</v>
      </c>
      <c r="D3058" t="str">
        <f t="shared" ca="1" si="1644"/>
        <v>I104</v>
      </c>
      <c r="E3058">
        <f t="shared" ca="1" si="1628"/>
        <v>36</v>
      </c>
      <c r="F3058">
        <f t="shared" ca="1" si="1629"/>
        <v>6</v>
      </c>
      <c r="G3058" t="str">
        <f t="shared" ca="1" si="1630"/>
        <v>S12</v>
      </c>
      <c r="H3058" t="str">
        <f t="shared" ca="1" si="1631"/>
        <v>S120</v>
      </c>
      <c r="I3058">
        <f ca="1">VLOOKUP(D3058,PRC!$A$2:$B$21,2,0)*E3058</f>
        <v>2520000</v>
      </c>
      <c r="J3058">
        <f t="shared" ca="1" si="1632"/>
        <v>2267996</v>
      </c>
      <c r="K3058">
        <f ca="1">VLOOKUP(D3058,PRC!$A$1:$C$21,3,0)*E3058</f>
        <v>1058400</v>
      </c>
      <c r="L3058">
        <f t="shared" ca="1" si="1633"/>
        <v>202000</v>
      </c>
      <c r="M3058">
        <f t="shared" ca="1" si="1634"/>
        <v>76000</v>
      </c>
      <c r="N3058">
        <f t="shared" ca="1" si="1635"/>
        <v>101000</v>
      </c>
      <c r="O3058">
        <f t="shared" ca="1" si="1636"/>
        <v>328000</v>
      </c>
      <c r="P3058">
        <f t="shared" ca="1" si="1664"/>
        <v>502596</v>
      </c>
      <c r="Q3058">
        <f ca="1">IF(P3058&gt;0,1,0)</f>
        <v>1</v>
      </c>
      <c r="R3058">
        <f t="shared" ca="1" si="1638"/>
        <v>10</v>
      </c>
      <c r="S3058">
        <f t="shared" ca="1" si="1639"/>
        <v>8</v>
      </c>
      <c r="T3058">
        <f t="shared" ca="1" si="1640"/>
        <v>3</v>
      </c>
      <c r="U3058">
        <f t="shared" ca="1" si="1641"/>
        <v>4</v>
      </c>
      <c r="V3058">
        <f t="shared" ca="1" si="1642"/>
        <v>13</v>
      </c>
      <c r="X3058">
        <f t="shared" si="1645"/>
        <v>3058</v>
      </c>
      <c r="Y3058">
        <f t="shared" si="1646"/>
        <v>3002</v>
      </c>
      <c r="Z3058">
        <f t="shared" si="1647"/>
        <v>3003</v>
      </c>
      <c r="AA3058">
        <f t="shared" si="1643"/>
        <v>3101</v>
      </c>
      <c r="AB3058">
        <f t="shared" si="1659"/>
        <v>100</v>
      </c>
      <c r="AM3058" t="str">
        <f t="shared" si="1660"/>
        <v>201904SS</v>
      </c>
      <c r="AN3058">
        <f t="shared" ca="1" si="1648"/>
        <v>10.000158730158725</v>
      </c>
      <c r="AO3058">
        <f t="shared" ca="1" si="1649"/>
        <v>8.0158730158730158</v>
      </c>
      <c r="AP3058">
        <f t="shared" ca="1" si="1661"/>
        <v>3.0158730158730158</v>
      </c>
      <c r="AQ3058">
        <f t="shared" ca="1" si="1662"/>
        <v>4.0079365079365079</v>
      </c>
      <c r="AR3058">
        <f t="shared" ca="1" si="1663"/>
        <v>13.015873015873018</v>
      </c>
      <c r="AS3058">
        <f ca="1">P3058/J3058</f>
        <v>0.22160356543838702</v>
      </c>
    </row>
    <row r="3059" spans="1:45" x14ac:dyDescent="0.4">
      <c r="A3059">
        <f t="shared" si="1658"/>
        <v>201904</v>
      </c>
      <c r="B3059" t="s">
        <v>113</v>
      </c>
      <c r="C3059" t="s">
        <v>31</v>
      </c>
      <c r="D3059" t="str">
        <f t="shared" ca="1" si="1644"/>
        <v>I116</v>
      </c>
      <c r="E3059">
        <f t="shared" ca="1" si="1628"/>
        <v>32</v>
      </c>
      <c r="F3059">
        <f t="shared" ca="1" si="1629"/>
        <v>15</v>
      </c>
      <c r="G3059" t="str">
        <f t="shared" ca="1" si="1630"/>
        <v>S10</v>
      </c>
      <c r="H3059" t="str">
        <f t="shared" ca="1" si="1631"/>
        <v>S108</v>
      </c>
      <c r="I3059">
        <f ca="1">VLOOKUP(D3059,PRC!$A$2:$B$21,2,0)*E3059</f>
        <v>46720000</v>
      </c>
      <c r="J3059">
        <f t="shared" ca="1" si="1632"/>
        <v>42047996</v>
      </c>
      <c r="K3059">
        <f ca="1">VLOOKUP(D3059,PRC!$A$1:$C$21,3,0)*E3059</f>
        <v>28032000</v>
      </c>
      <c r="L3059">
        <f t="shared" ca="1" si="1633"/>
        <v>4205000</v>
      </c>
      <c r="M3059">
        <f t="shared" ca="1" si="1634"/>
        <v>2336000</v>
      </c>
      <c r="N3059">
        <f t="shared" ca="1" si="1635"/>
        <v>1869000</v>
      </c>
      <c r="O3059">
        <f t="shared" ca="1" si="1636"/>
        <v>4672000</v>
      </c>
      <c r="P3059">
        <f t="shared" ca="1" si="1664"/>
        <v>933996</v>
      </c>
      <c r="Q3059">
        <f ca="1">IF(P3059&gt;0,1,0)</f>
        <v>1</v>
      </c>
      <c r="R3059">
        <f t="shared" ca="1" si="1638"/>
        <v>10</v>
      </c>
      <c r="S3059">
        <f t="shared" ca="1" si="1639"/>
        <v>9</v>
      </c>
      <c r="T3059">
        <f t="shared" ca="1" si="1640"/>
        <v>5</v>
      </c>
      <c r="U3059">
        <f t="shared" ca="1" si="1641"/>
        <v>4</v>
      </c>
      <c r="V3059">
        <f t="shared" ca="1" si="1642"/>
        <v>10</v>
      </c>
      <c r="X3059">
        <f t="shared" si="1645"/>
        <v>3059</v>
      </c>
      <c r="Y3059">
        <f t="shared" si="1646"/>
        <v>3002</v>
      </c>
      <c r="Z3059">
        <f t="shared" si="1647"/>
        <v>3003</v>
      </c>
      <c r="AA3059">
        <f t="shared" si="1643"/>
        <v>3101</v>
      </c>
      <c r="AB3059">
        <f t="shared" si="1659"/>
        <v>100</v>
      </c>
      <c r="AM3059" t="str">
        <f t="shared" si="1660"/>
        <v>201904SS</v>
      </c>
      <c r="AN3059">
        <f t="shared" ca="1" si="1648"/>
        <v>10.000008561643837</v>
      </c>
      <c r="AO3059">
        <f t="shared" ca="1" si="1649"/>
        <v>9.0004280821917799</v>
      </c>
      <c r="AP3059">
        <f t="shared" ca="1" si="1661"/>
        <v>5</v>
      </c>
      <c r="AQ3059">
        <f t="shared" ca="1" si="1662"/>
        <v>4.0004280821917808</v>
      </c>
      <c r="AR3059">
        <f t="shared" ca="1" si="1663"/>
        <v>10</v>
      </c>
      <c r="AS3059">
        <f ca="1">P3059/J3059</f>
        <v>2.2212616268323465E-2</v>
      </c>
    </row>
    <row r="3060" spans="1:45" x14ac:dyDescent="0.4">
      <c r="A3060">
        <f t="shared" si="1658"/>
        <v>201904</v>
      </c>
      <c r="B3060" t="s">
        <v>114</v>
      </c>
      <c r="C3060" t="s">
        <v>31</v>
      </c>
      <c r="D3060" t="str">
        <f t="shared" ca="1" si="1644"/>
        <v>I116</v>
      </c>
      <c r="E3060">
        <f t="shared" ca="1" si="1628"/>
        <v>21</v>
      </c>
      <c r="F3060">
        <f t="shared" ca="1" si="1629"/>
        <v>7</v>
      </c>
      <c r="G3060" t="str">
        <f t="shared" ca="1" si="1630"/>
        <v>S11</v>
      </c>
      <c r="H3060" t="str">
        <f t="shared" ca="1" si="1631"/>
        <v>S118</v>
      </c>
      <c r="I3060">
        <f ca="1">VLOOKUP(D3060,PRC!$A$2:$B$21,2,0)*E3060</f>
        <v>30660000</v>
      </c>
      <c r="J3060">
        <f t="shared" ca="1" si="1632"/>
        <v>26980796</v>
      </c>
      <c r="K3060">
        <f ca="1">VLOOKUP(D3060,PRC!$A$1:$C$21,3,0)*E3060</f>
        <v>18396000</v>
      </c>
      <c r="L3060">
        <f t="shared" ca="1" si="1633"/>
        <v>2759000</v>
      </c>
      <c r="M3060">
        <f t="shared" ca="1" si="1634"/>
        <v>1226000</v>
      </c>
      <c r="N3060">
        <f t="shared" ca="1" si="1635"/>
        <v>1533000</v>
      </c>
      <c r="O3060">
        <f t="shared" ca="1" si="1636"/>
        <v>3373000</v>
      </c>
      <c r="P3060">
        <f t="shared" ca="1" si="1664"/>
        <v>-306204</v>
      </c>
      <c r="Q3060">
        <f ca="1">IF(P3060&gt;0,1,0)</f>
        <v>0</v>
      </c>
      <c r="R3060">
        <f t="shared" ca="1" si="1638"/>
        <v>12</v>
      </c>
      <c r="S3060">
        <f t="shared" ca="1" si="1639"/>
        <v>9</v>
      </c>
      <c r="T3060">
        <f t="shared" ca="1" si="1640"/>
        <v>4</v>
      </c>
      <c r="U3060">
        <f t="shared" ca="1" si="1641"/>
        <v>5</v>
      </c>
      <c r="V3060">
        <f t="shared" ca="1" si="1642"/>
        <v>11</v>
      </c>
      <c r="X3060">
        <f t="shared" si="1645"/>
        <v>3060</v>
      </c>
      <c r="Y3060">
        <f t="shared" si="1646"/>
        <v>3002</v>
      </c>
      <c r="Z3060">
        <f t="shared" si="1647"/>
        <v>3003</v>
      </c>
      <c r="AA3060">
        <f t="shared" si="1643"/>
        <v>3101</v>
      </c>
      <c r="AB3060">
        <f t="shared" si="1659"/>
        <v>100</v>
      </c>
      <c r="AM3060" t="str">
        <f t="shared" si="1660"/>
        <v>201904SS</v>
      </c>
      <c r="AN3060">
        <f t="shared" ca="1" si="1648"/>
        <v>12.000013046314418</v>
      </c>
      <c r="AO3060">
        <f t="shared" ca="1" si="1649"/>
        <v>8.9986953685583817</v>
      </c>
      <c r="AP3060">
        <f t="shared" ca="1" si="1661"/>
        <v>3.9986953685583826</v>
      </c>
      <c r="AQ3060">
        <f t="shared" ca="1" si="1662"/>
        <v>5</v>
      </c>
      <c r="AR3060">
        <f t="shared" ca="1" si="1663"/>
        <v>11.001304631441618</v>
      </c>
      <c r="AS3060">
        <f ca="1">P3060/J3060</f>
        <v>-1.1348960942442173E-2</v>
      </c>
    </row>
    <row r="3061" spans="1:45" x14ac:dyDescent="0.4">
      <c r="A3061">
        <f t="shared" si="1658"/>
        <v>201904</v>
      </c>
      <c r="B3061" t="s">
        <v>115</v>
      </c>
      <c r="C3061" t="s">
        <v>31</v>
      </c>
      <c r="D3061" t="str">
        <f t="shared" ca="1" si="1644"/>
        <v>I105</v>
      </c>
      <c r="E3061">
        <f t="shared" ca="1" si="1628"/>
        <v>41</v>
      </c>
      <c r="F3061">
        <f t="shared" ca="1" si="1629"/>
        <v>15</v>
      </c>
      <c r="G3061" t="str">
        <f t="shared" ca="1" si="1630"/>
        <v>S11</v>
      </c>
      <c r="H3061" t="str">
        <f t="shared" ca="1" si="1631"/>
        <v>S111</v>
      </c>
      <c r="I3061">
        <f ca="1">VLOOKUP(D3061,PRC!$A$2:$B$21,2,0)*E3061</f>
        <v>4100000</v>
      </c>
      <c r="J3061">
        <f t="shared" ca="1" si="1632"/>
        <v>3525996</v>
      </c>
      <c r="K3061">
        <f ca="1">VLOOKUP(D3061,PRC!$A$1:$C$21,3,0)*E3061</f>
        <v>2419000</v>
      </c>
      <c r="L3061">
        <f t="shared" ca="1" si="1633"/>
        <v>328000</v>
      </c>
      <c r="M3061">
        <f t="shared" ca="1" si="1634"/>
        <v>123000</v>
      </c>
      <c r="N3061">
        <f t="shared" ca="1" si="1635"/>
        <v>164000</v>
      </c>
      <c r="O3061">
        <f t="shared" ca="1" si="1636"/>
        <v>574000</v>
      </c>
      <c r="P3061">
        <f t="shared" ca="1" si="1664"/>
        <v>-82004</v>
      </c>
      <c r="Q3061">
        <f ca="1">IF(P3061&gt;0,1,0)</f>
        <v>0</v>
      </c>
      <c r="R3061">
        <f t="shared" ca="1" si="1638"/>
        <v>14</v>
      </c>
      <c r="S3061">
        <f t="shared" ca="1" si="1639"/>
        <v>8</v>
      </c>
      <c r="T3061">
        <f t="shared" ca="1" si="1640"/>
        <v>3</v>
      </c>
      <c r="U3061">
        <f t="shared" ca="1" si="1641"/>
        <v>4</v>
      </c>
      <c r="V3061">
        <f t="shared" ca="1" si="1642"/>
        <v>14</v>
      </c>
      <c r="X3061">
        <f t="shared" si="1645"/>
        <v>3061</v>
      </c>
      <c r="Y3061">
        <f t="shared" si="1646"/>
        <v>3002</v>
      </c>
      <c r="Z3061">
        <f t="shared" si="1647"/>
        <v>3003</v>
      </c>
      <c r="AA3061">
        <f t="shared" si="1643"/>
        <v>3101</v>
      </c>
      <c r="AB3061">
        <f t="shared" si="1659"/>
        <v>100</v>
      </c>
      <c r="AM3061" t="str">
        <f t="shared" si="1660"/>
        <v>201904SS</v>
      </c>
      <c r="AN3061">
        <f t="shared" ca="1" si="1648"/>
        <v>14.000097560975611</v>
      </c>
      <c r="AO3061">
        <f t="shared" ca="1" si="1649"/>
        <v>8</v>
      </c>
      <c r="AP3061">
        <f t="shared" ca="1" si="1661"/>
        <v>3</v>
      </c>
      <c r="AQ3061">
        <f t="shared" ca="1" si="1662"/>
        <v>4</v>
      </c>
      <c r="AR3061">
        <f t="shared" ca="1" si="1663"/>
        <v>14.000000000000002</v>
      </c>
      <c r="AS3061">
        <f ca="1">P3061/J3061</f>
        <v>-2.325697476684602E-2</v>
      </c>
    </row>
    <row r="3062" spans="1:45" x14ac:dyDescent="0.4">
      <c r="A3062">
        <f t="shared" si="1658"/>
        <v>201904</v>
      </c>
      <c r="B3062" t="s">
        <v>116</v>
      </c>
      <c r="C3062" t="s">
        <v>31</v>
      </c>
      <c r="D3062" t="str">
        <f t="shared" ca="1" si="1644"/>
        <v>I114</v>
      </c>
      <c r="E3062">
        <f t="shared" ca="1" si="1628"/>
        <v>28</v>
      </c>
      <c r="F3062">
        <f t="shared" ca="1" si="1629"/>
        <v>14</v>
      </c>
      <c r="G3062" t="str">
        <f t="shared" ca="1" si="1630"/>
        <v>S11</v>
      </c>
      <c r="H3062" t="str">
        <f t="shared" ca="1" si="1631"/>
        <v>S115</v>
      </c>
      <c r="I3062">
        <f ca="1">VLOOKUP(D3062,PRC!$A$2:$B$21,2,0)*E3062</f>
        <v>6720000</v>
      </c>
      <c r="J3062">
        <f t="shared" ca="1" si="1632"/>
        <v>5913596</v>
      </c>
      <c r="K3062">
        <f ca="1">VLOOKUP(D3062,PRC!$A$1:$C$21,3,0)*E3062</f>
        <v>3897600</v>
      </c>
      <c r="L3062">
        <f t="shared" ca="1" si="1633"/>
        <v>672000</v>
      </c>
      <c r="M3062">
        <f t="shared" ca="1" si="1634"/>
        <v>269000</v>
      </c>
      <c r="N3062">
        <f t="shared" ca="1" si="1635"/>
        <v>202000</v>
      </c>
      <c r="O3062">
        <f t="shared" ca="1" si="1636"/>
        <v>739000</v>
      </c>
      <c r="P3062">
        <f t="shared" ca="1" si="1664"/>
        <v>133996</v>
      </c>
      <c r="Q3062">
        <f ca="1">IF(P3062&gt;0,1,0)</f>
        <v>1</v>
      </c>
      <c r="R3062">
        <f t="shared" ca="1" si="1638"/>
        <v>12</v>
      </c>
      <c r="S3062">
        <f t="shared" ca="1" si="1639"/>
        <v>10</v>
      </c>
      <c r="T3062">
        <f t="shared" ca="1" si="1640"/>
        <v>4</v>
      </c>
      <c r="U3062">
        <f t="shared" ca="1" si="1641"/>
        <v>3</v>
      </c>
      <c r="V3062">
        <f t="shared" ca="1" si="1642"/>
        <v>11</v>
      </c>
      <c r="X3062">
        <f t="shared" si="1645"/>
        <v>3062</v>
      </c>
      <c r="Y3062">
        <f t="shared" si="1646"/>
        <v>3002</v>
      </c>
      <c r="Z3062">
        <f t="shared" si="1647"/>
        <v>3003</v>
      </c>
      <c r="AA3062">
        <f t="shared" si="1643"/>
        <v>3101</v>
      </c>
      <c r="AB3062">
        <f t="shared" si="1659"/>
        <v>100</v>
      </c>
      <c r="AM3062" t="str">
        <f t="shared" si="1660"/>
        <v>201904SS</v>
      </c>
      <c r="AN3062">
        <f t="shared" ca="1" si="1648"/>
        <v>12.000059523809526</v>
      </c>
      <c r="AO3062">
        <f t="shared" ca="1" si="1649"/>
        <v>10</v>
      </c>
      <c r="AP3062">
        <f t="shared" ca="1" si="1661"/>
        <v>4.0029761904761898</v>
      </c>
      <c r="AQ3062">
        <f t="shared" ca="1" si="1662"/>
        <v>3.0059523809523809</v>
      </c>
      <c r="AR3062">
        <f t="shared" ca="1" si="1663"/>
        <v>10.99702380952381</v>
      </c>
      <c r="AS3062">
        <f ca="1">P3062/J3062</f>
        <v>2.2658970954390525E-2</v>
      </c>
    </row>
    <row r="3063" spans="1:45" x14ac:dyDescent="0.4">
      <c r="A3063">
        <f t="shared" si="1658"/>
        <v>201904</v>
      </c>
      <c r="B3063" t="s">
        <v>117</v>
      </c>
      <c r="C3063" t="s">
        <v>31</v>
      </c>
      <c r="D3063" t="str">
        <f t="shared" ca="1" si="1644"/>
        <v>I101</v>
      </c>
      <c r="E3063">
        <f t="shared" ca="1" si="1628"/>
        <v>26</v>
      </c>
      <c r="F3063">
        <f t="shared" ca="1" si="1629"/>
        <v>11</v>
      </c>
      <c r="G3063" t="str">
        <f t="shared" ca="1" si="1630"/>
        <v>S10</v>
      </c>
      <c r="H3063" t="str">
        <f t="shared" ca="1" si="1631"/>
        <v>S106</v>
      </c>
      <c r="I3063">
        <f ca="1">VLOOKUP(D3063,PRC!$A$2:$B$21,2,0)*E3063</f>
        <v>780000</v>
      </c>
      <c r="J3063">
        <f t="shared" ca="1" si="1632"/>
        <v>725396</v>
      </c>
      <c r="K3063">
        <f ca="1">VLOOKUP(D3063,PRC!$A$1:$C$21,3,0)*E3063</f>
        <v>405600</v>
      </c>
      <c r="L3063">
        <f t="shared" ca="1" si="1633"/>
        <v>70000</v>
      </c>
      <c r="M3063">
        <f t="shared" ca="1" si="1634"/>
        <v>39000</v>
      </c>
      <c r="N3063">
        <f t="shared" ca="1" si="1635"/>
        <v>23000</v>
      </c>
      <c r="O3063">
        <f t="shared" ca="1" si="1636"/>
        <v>109000</v>
      </c>
      <c r="P3063">
        <f t="shared" ca="1" si="1664"/>
        <v>78796</v>
      </c>
      <c r="Q3063">
        <f ca="1">IF(P3063&gt;0,1,0)</f>
        <v>1</v>
      </c>
      <c r="R3063">
        <f t="shared" ca="1" si="1638"/>
        <v>7</v>
      </c>
      <c r="S3063">
        <f t="shared" ca="1" si="1639"/>
        <v>9</v>
      </c>
      <c r="T3063">
        <f t="shared" ca="1" si="1640"/>
        <v>5</v>
      </c>
      <c r="U3063">
        <f t="shared" ca="1" si="1641"/>
        <v>3</v>
      </c>
      <c r="V3063">
        <f t="shared" ca="1" si="1642"/>
        <v>14</v>
      </c>
      <c r="X3063">
        <f t="shared" si="1645"/>
        <v>3063</v>
      </c>
      <c r="Y3063">
        <f t="shared" si="1646"/>
        <v>3002</v>
      </c>
      <c r="Z3063">
        <f t="shared" si="1647"/>
        <v>3003</v>
      </c>
      <c r="AA3063">
        <f t="shared" si="1643"/>
        <v>3101</v>
      </c>
      <c r="AB3063">
        <f t="shared" si="1659"/>
        <v>100</v>
      </c>
      <c r="AM3063" t="str">
        <f t="shared" si="1660"/>
        <v>201904SS</v>
      </c>
      <c r="AN3063">
        <f t="shared" ca="1" si="1648"/>
        <v>7.0005128205128164</v>
      </c>
      <c r="AO3063">
        <f t="shared" ca="1" si="1649"/>
        <v>8.9743589743589745</v>
      </c>
      <c r="AP3063">
        <f t="shared" ca="1" si="1661"/>
        <v>5</v>
      </c>
      <c r="AQ3063">
        <f t="shared" ca="1" si="1662"/>
        <v>2.9487179487179485</v>
      </c>
      <c r="AR3063">
        <f t="shared" ca="1" si="1663"/>
        <v>13.974358974358974</v>
      </c>
      <c r="AS3063">
        <f ca="1">P3063/J3063</f>
        <v>0.10862480631268989</v>
      </c>
    </row>
    <row r="3064" spans="1:45" x14ac:dyDescent="0.4">
      <c r="A3064">
        <f t="shared" si="1658"/>
        <v>201904</v>
      </c>
      <c r="B3064" t="s">
        <v>118</v>
      </c>
      <c r="C3064" t="s">
        <v>31</v>
      </c>
      <c r="D3064" t="str">
        <f t="shared" ca="1" si="1644"/>
        <v>I107</v>
      </c>
      <c r="E3064">
        <f t="shared" ca="1" si="1628"/>
        <v>23</v>
      </c>
      <c r="F3064">
        <f t="shared" ca="1" si="1629"/>
        <v>12</v>
      </c>
      <c r="G3064" t="str">
        <f t="shared" ca="1" si="1630"/>
        <v>S10</v>
      </c>
      <c r="H3064" t="str">
        <f t="shared" ca="1" si="1631"/>
        <v>S109</v>
      </c>
      <c r="I3064">
        <f ca="1">VLOOKUP(D3064,PRC!$A$2:$B$21,2,0)*E3064</f>
        <v>3450000</v>
      </c>
      <c r="J3064">
        <f t="shared" ca="1" si="1632"/>
        <v>3139496</v>
      </c>
      <c r="K3064">
        <f ca="1">VLOOKUP(D3064,PRC!$A$1:$C$21,3,0)*E3064</f>
        <v>1966500</v>
      </c>
      <c r="L3064">
        <f t="shared" ca="1" si="1633"/>
        <v>345000</v>
      </c>
      <c r="M3064">
        <f t="shared" ca="1" si="1634"/>
        <v>104000</v>
      </c>
      <c r="N3064">
        <f t="shared" ca="1" si="1635"/>
        <v>138000</v>
      </c>
      <c r="O3064">
        <f t="shared" ca="1" si="1636"/>
        <v>483000</v>
      </c>
      <c r="P3064">
        <f t="shared" ca="1" si="1664"/>
        <v>102996</v>
      </c>
      <c r="Q3064">
        <f ca="1">IF(P3064&gt;0,1,0)</f>
        <v>1</v>
      </c>
      <c r="R3064">
        <f t="shared" ca="1" si="1638"/>
        <v>9</v>
      </c>
      <c r="S3064">
        <f t="shared" ca="1" si="1639"/>
        <v>10</v>
      </c>
      <c r="T3064">
        <f t="shared" ca="1" si="1640"/>
        <v>3</v>
      </c>
      <c r="U3064">
        <f t="shared" ca="1" si="1641"/>
        <v>4</v>
      </c>
      <c r="V3064">
        <f t="shared" ca="1" si="1642"/>
        <v>14</v>
      </c>
      <c r="X3064">
        <f t="shared" si="1645"/>
        <v>3064</v>
      </c>
      <c r="Y3064">
        <f t="shared" si="1646"/>
        <v>3002</v>
      </c>
      <c r="Z3064">
        <f t="shared" si="1647"/>
        <v>3003</v>
      </c>
      <c r="AA3064">
        <f t="shared" si="1643"/>
        <v>3101</v>
      </c>
      <c r="AB3064">
        <f t="shared" si="1659"/>
        <v>100</v>
      </c>
      <c r="AM3064" t="str">
        <f t="shared" si="1660"/>
        <v>201904SS</v>
      </c>
      <c r="AN3064">
        <f t="shared" ca="1" si="1648"/>
        <v>9.0001159420289856</v>
      </c>
      <c r="AO3064">
        <f t="shared" ca="1" si="1649"/>
        <v>10</v>
      </c>
      <c r="AP3064">
        <f t="shared" ca="1" si="1661"/>
        <v>3.0144927536231885</v>
      </c>
      <c r="AQ3064">
        <f t="shared" ca="1" si="1662"/>
        <v>4</v>
      </c>
      <c r="AR3064">
        <f t="shared" ca="1" si="1663"/>
        <v>14.000000000000002</v>
      </c>
      <c r="AS3064">
        <f ca="1">P3064/J3064</f>
        <v>3.2806539648402161E-2</v>
      </c>
    </row>
    <row r="3065" spans="1:45" x14ac:dyDescent="0.4">
      <c r="A3065">
        <f t="shared" si="1658"/>
        <v>201904</v>
      </c>
      <c r="B3065" t="s">
        <v>119</v>
      </c>
      <c r="C3065" t="s">
        <v>31</v>
      </c>
      <c r="D3065" t="str">
        <f t="shared" ca="1" si="1644"/>
        <v>I115</v>
      </c>
      <c r="E3065">
        <f t="shared" ca="1" si="1628"/>
        <v>21</v>
      </c>
      <c r="F3065">
        <f t="shared" ca="1" si="1629"/>
        <v>11</v>
      </c>
      <c r="G3065" t="str">
        <f t="shared" ca="1" si="1630"/>
        <v>S11</v>
      </c>
      <c r="H3065" t="str">
        <f t="shared" ca="1" si="1631"/>
        <v>S113</v>
      </c>
      <c r="I3065">
        <f ca="1">VLOOKUP(D3065,PRC!$A$2:$B$21,2,0)*E3065</f>
        <v>105000</v>
      </c>
      <c r="J3065">
        <f t="shared" ca="1" si="1632"/>
        <v>95546</v>
      </c>
      <c r="K3065">
        <f ca="1">VLOOKUP(D3065,PRC!$A$1:$C$21,3,0)*E3065</f>
        <v>50400</v>
      </c>
      <c r="L3065">
        <f t="shared" ca="1" si="1633"/>
        <v>9000</v>
      </c>
      <c r="M3065">
        <f t="shared" ca="1" si="1634"/>
        <v>3000</v>
      </c>
      <c r="N3065">
        <f t="shared" ca="1" si="1635"/>
        <v>5000</v>
      </c>
      <c r="O3065">
        <f t="shared" ca="1" si="1636"/>
        <v>13000</v>
      </c>
      <c r="P3065">
        <f t="shared" ca="1" si="1664"/>
        <v>15146</v>
      </c>
      <c r="Q3065">
        <f ca="1">IF(P3065&gt;0,1,0)</f>
        <v>1</v>
      </c>
      <c r="R3065">
        <f t="shared" ca="1" si="1638"/>
        <v>9</v>
      </c>
      <c r="S3065">
        <f t="shared" ca="1" si="1639"/>
        <v>9</v>
      </c>
      <c r="T3065">
        <f t="shared" ca="1" si="1640"/>
        <v>3</v>
      </c>
      <c r="U3065">
        <f t="shared" ca="1" si="1641"/>
        <v>5</v>
      </c>
      <c r="V3065">
        <f t="shared" ca="1" si="1642"/>
        <v>12</v>
      </c>
      <c r="X3065">
        <f t="shared" si="1645"/>
        <v>3065</v>
      </c>
      <c r="Y3065">
        <f t="shared" si="1646"/>
        <v>3002</v>
      </c>
      <c r="Z3065">
        <f t="shared" si="1647"/>
        <v>3003</v>
      </c>
      <c r="AA3065">
        <f t="shared" si="1643"/>
        <v>3101</v>
      </c>
      <c r="AB3065">
        <f t="shared" si="1659"/>
        <v>100</v>
      </c>
      <c r="AM3065" t="str">
        <f t="shared" si="1660"/>
        <v>201904SS</v>
      </c>
      <c r="AN3065">
        <f t="shared" ca="1" si="1648"/>
        <v>9.0038095238095259</v>
      </c>
      <c r="AO3065">
        <f t="shared" ca="1" si="1649"/>
        <v>8.5714285714285712</v>
      </c>
      <c r="AP3065">
        <f t="shared" ca="1" si="1661"/>
        <v>2.8571428571428572</v>
      </c>
      <c r="AQ3065">
        <f t="shared" ca="1" si="1662"/>
        <v>4.7619047619047619</v>
      </c>
      <c r="AR3065">
        <f t="shared" ca="1" si="1663"/>
        <v>12.380952380952381</v>
      </c>
      <c r="AS3065">
        <f ca="1">P3065/J3065</f>
        <v>0.15852050321311201</v>
      </c>
    </row>
    <row r="3066" spans="1:45" x14ac:dyDescent="0.4">
      <c r="A3066">
        <f t="shared" si="1658"/>
        <v>201904</v>
      </c>
      <c r="B3066" t="s">
        <v>120</v>
      </c>
      <c r="C3066" t="s">
        <v>31</v>
      </c>
      <c r="D3066" t="str">
        <f t="shared" ca="1" si="1644"/>
        <v>I112</v>
      </c>
      <c r="E3066">
        <f t="shared" ca="1" si="1628"/>
        <v>76</v>
      </c>
      <c r="F3066">
        <f t="shared" ca="1" si="1629"/>
        <v>9</v>
      </c>
      <c r="G3066" t="str">
        <f t="shared" ca="1" si="1630"/>
        <v>S11</v>
      </c>
      <c r="H3066" t="str">
        <f t="shared" ca="1" si="1631"/>
        <v>S116</v>
      </c>
      <c r="I3066">
        <f ca="1">VLOOKUP(D3066,PRC!$A$2:$B$21,2,0)*E3066</f>
        <v>4940000</v>
      </c>
      <c r="J3066">
        <f t="shared" ca="1" si="1632"/>
        <v>4544796</v>
      </c>
      <c r="K3066">
        <f ca="1">VLOOKUP(D3066,PRC!$A$1:$C$21,3,0)*E3066</f>
        <v>2470000</v>
      </c>
      <c r="L3066">
        <f t="shared" ca="1" si="1633"/>
        <v>445000</v>
      </c>
      <c r="M3066">
        <f t="shared" ca="1" si="1634"/>
        <v>148000</v>
      </c>
      <c r="N3066">
        <f t="shared" ca="1" si="1635"/>
        <v>198000</v>
      </c>
      <c r="O3066">
        <f t="shared" ca="1" si="1636"/>
        <v>741000</v>
      </c>
      <c r="P3066">
        <f t="shared" ca="1" si="1664"/>
        <v>542796</v>
      </c>
      <c r="Q3066">
        <f ca="1">IF(P3066&gt;0,1,0)</f>
        <v>1</v>
      </c>
      <c r="R3066">
        <f t="shared" ca="1" si="1638"/>
        <v>8</v>
      </c>
      <c r="S3066">
        <f t="shared" ca="1" si="1639"/>
        <v>9</v>
      </c>
      <c r="T3066">
        <f t="shared" ca="1" si="1640"/>
        <v>3</v>
      </c>
      <c r="U3066">
        <f t="shared" ca="1" si="1641"/>
        <v>4</v>
      </c>
      <c r="V3066">
        <f t="shared" ca="1" si="1642"/>
        <v>15</v>
      </c>
      <c r="X3066">
        <f t="shared" si="1645"/>
        <v>3066</v>
      </c>
      <c r="Y3066">
        <f t="shared" si="1646"/>
        <v>3002</v>
      </c>
      <c r="Z3066">
        <f t="shared" si="1647"/>
        <v>3003</v>
      </c>
      <c r="AA3066">
        <f t="shared" si="1643"/>
        <v>3101</v>
      </c>
      <c r="AB3066">
        <f t="shared" si="1659"/>
        <v>100</v>
      </c>
      <c r="AM3066" t="str">
        <f t="shared" si="1660"/>
        <v>201904SS</v>
      </c>
      <c r="AN3066">
        <f t="shared" ca="1" si="1648"/>
        <v>8.0000809716599175</v>
      </c>
      <c r="AO3066">
        <f t="shared" ca="1" si="1649"/>
        <v>9.008097165991904</v>
      </c>
      <c r="AP3066">
        <f t="shared" ca="1" si="1661"/>
        <v>2.9959514170040484</v>
      </c>
      <c r="AQ3066">
        <f t="shared" ca="1" si="1662"/>
        <v>4.0080971659919031</v>
      </c>
      <c r="AR3066">
        <f t="shared" ca="1" si="1663"/>
        <v>15</v>
      </c>
      <c r="AS3066">
        <f ca="1">P3066/J3066</f>
        <v>0.11943242336949778</v>
      </c>
    </row>
    <row r="3067" spans="1:45" x14ac:dyDescent="0.4">
      <c r="A3067">
        <f t="shared" si="1658"/>
        <v>201904</v>
      </c>
      <c r="B3067" t="s">
        <v>121</v>
      </c>
      <c r="C3067" t="s">
        <v>31</v>
      </c>
      <c r="D3067" t="str">
        <f t="shared" ca="1" si="1644"/>
        <v>I119</v>
      </c>
      <c r="E3067">
        <f t="shared" ref="E3067:E3130" ca="1" si="1665">RANDBETWEEN(INDIRECT("AD"&amp;Y3067),INDIRECT("AD"&amp;Z3067))</f>
        <v>61</v>
      </c>
      <c r="F3067">
        <f t="shared" ref="F3067:F3130" ca="1" si="1666">RANDBETWEEN(INDIRECT("AF"&amp;Y3067),INDIRECT("AF"&amp;Z3067))</f>
        <v>14</v>
      </c>
      <c r="G3067" t="str">
        <f t="shared" ref="G3067:G3101" ca="1" si="1667">LEFT(H3067,3)</f>
        <v>S11</v>
      </c>
      <c r="H3067" t="str">
        <f t="shared" ref="H3067:H3101" ca="1" si="1668">"S"&amp;RANDBETWEEN(101,120)</f>
        <v>S110</v>
      </c>
      <c r="I3067">
        <f ca="1">VLOOKUP(D3067,PRC!$A$2:$B$21,2,0)*E3067</f>
        <v>5795000</v>
      </c>
      <c r="J3067">
        <f t="shared" ref="J3067:J3130" ca="1" si="1669">I3067*(1-R3067/100)-4</f>
        <v>5041646</v>
      </c>
      <c r="K3067">
        <f ca="1">VLOOKUP(D3067,PRC!$A$1:$C$21,3,0)*E3067</f>
        <v>2781600</v>
      </c>
      <c r="L3067">
        <f t="shared" ref="L3067:L3130" ca="1" si="1670">ROUND($I3067*S3067,-5)/100</f>
        <v>580000</v>
      </c>
      <c r="M3067">
        <f t="shared" ref="M3067:M3130" ca="1" si="1671">ROUND($I3067*T3067,-5)/100</f>
        <v>290000</v>
      </c>
      <c r="N3067">
        <f t="shared" ref="N3067:N3130" ca="1" si="1672">ROUND($I3067*U3067,-5)/100</f>
        <v>174000</v>
      </c>
      <c r="O3067">
        <f t="shared" ref="O3067:O3130" ca="1" si="1673">ROUND($I3067*V3067,-5)/100</f>
        <v>869000</v>
      </c>
      <c r="P3067">
        <f t="shared" ca="1" si="1664"/>
        <v>347046</v>
      </c>
      <c r="Q3067">
        <f ca="1">IF(P3067&gt;0,1,0)</f>
        <v>1</v>
      </c>
      <c r="R3067">
        <f t="shared" ref="R3067:R3130" ca="1" si="1674">RANDBETWEEN(INDIRECT("AF"&amp;$Y3067),INDIRECT("AF"&amp;$Z3067))</f>
        <v>13</v>
      </c>
      <c r="S3067">
        <f t="shared" ref="S3067:S3130" ca="1" si="1675">RANDBETWEEN(INDIRECT("AG"&amp;$Y3067),INDIRECT("AG"&amp;$Z3067))</f>
        <v>10</v>
      </c>
      <c r="T3067">
        <f t="shared" ref="T3067:T3130" ca="1" si="1676">RANDBETWEEN(INDIRECT("AH"&amp;$Y3067),INDIRECT("AH"&amp;$Z3067))</f>
        <v>5</v>
      </c>
      <c r="U3067">
        <f t="shared" ref="U3067:U3130" ca="1" si="1677">RANDBETWEEN(INDIRECT("Ai"&amp;$Y3067),INDIRECT("Ai"&amp;$Z3067))</f>
        <v>3</v>
      </c>
      <c r="V3067">
        <f t="shared" ref="V3067:V3130" ca="1" si="1678">RANDBETWEEN(INDIRECT("Aj"&amp;$Y3067),INDIRECT("Aj"&amp;$Z3067))</f>
        <v>15</v>
      </c>
      <c r="X3067">
        <f t="shared" si="1645"/>
        <v>3067</v>
      </c>
      <c r="Y3067">
        <f t="shared" si="1646"/>
        <v>3002</v>
      </c>
      <c r="Z3067">
        <f t="shared" si="1647"/>
        <v>3003</v>
      </c>
      <c r="AA3067">
        <f t="shared" ref="AA3067:AA3130" si="1679">Y3067+AB3067-1</f>
        <v>3101</v>
      </c>
      <c r="AB3067">
        <f t="shared" si="1659"/>
        <v>100</v>
      </c>
      <c r="AM3067" t="str">
        <f t="shared" si="1660"/>
        <v>201904SS</v>
      </c>
      <c r="AN3067">
        <f t="shared" ca="1" si="1648"/>
        <v>13.000069025021565</v>
      </c>
      <c r="AO3067">
        <f t="shared" ca="1" si="1649"/>
        <v>10.008628127696289</v>
      </c>
      <c r="AP3067">
        <f t="shared" ca="1" si="1661"/>
        <v>5.0043140638481445</v>
      </c>
      <c r="AQ3067">
        <f t="shared" ca="1" si="1662"/>
        <v>3.0025884383088868</v>
      </c>
      <c r="AR3067">
        <f t="shared" ca="1" si="1663"/>
        <v>14.995685936151856</v>
      </c>
      <c r="AS3067">
        <f ca="1">P3067/J3067</f>
        <v>6.8835852418039661E-2</v>
      </c>
    </row>
    <row r="3068" spans="1:45" x14ac:dyDescent="0.4">
      <c r="A3068">
        <f t="shared" si="1658"/>
        <v>201904</v>
      </c>
      <c r="B3068" t="s">
        <v>122</v>
      </c>
      <c r="C3068" t="s">
        <v>31</v>
      </c>
      <c r="D3068" t="str">
        <f t="shared" ref="D3068:D3101" ca="1" si="1680">"I"&amp;RANDBETWEEN(101,120)</f>
        <v>I104</v>
      </c>
      <c r="E3068">
        <f t="shared" ca="1" si="1665"/>
        <v>66</v>
      </c>
      <c r="F3068">
        <f t="shared" ca="1" si="1666"/>
        <v>8</v>
      </c>
      <c r="G3068" t="str">
        <f t="shared" ca="1" si="1667"/>
        <v>S10</v>
      </c>
      <c r="H3068" t="str">
        <f t="shared" ca="1" si="1668"/>
        <v>S105</v>
      </c>
      <c r="I3068">
        <f ca="1">VLOOKUP(D3068,PRC!$A$2:$B$21,2,0)*E3068</f>
        <v>4620000</v>
      </c>
      <c r="J3068">
        <f t="shared" ca="1" si="1669"/>
        <v>4204196</v>
      </c>
      <c r="K3068">
        <f ca="1">VLOOKUP(D3068,PRC!$A$1:$C$21,3,0)*E3068</f>
        <v>1940400</v>
      </c>
      <c r="L3068">
        <f t="shared" ca="1" si="1670"/>
        <v>462000</v>
      </c>
      <c r="M3068">
        <f t="shared" ca="1" si="1671"/>
        <v>231000</v>
      </c>
      <c r="N3068">
        <f t="shared" ca="1" si="1672"/>
        <v>139000</v>
      </c>
      <c r="O3068">
        <f t="shared" ca="1" si="1673"/>
        <v>647000</v>
      </c>
      <c r="P3068">
        <f t="shared" ca="1" si="1664"/>
        <v>784796</v>
      </c>
      <c r="Q3068">
        <f ca="1">IF(P3068&gt;0,1,0)</f>
        <v>1</v>
      </c>
      <c r="R3068">
        <f t="shared" ca="1" si="1674"/>
        <v>9</v>
      </c>
      <c r="S3068">
        <f t="shared" ca="1" si="1675"/>
        <v>10</v>
      </c>
      <c r="T3068">
        <f t="shared" ca="1" si="1676"/>
        <v>5</v>
      </c>
      <c r="U3068">
        <f t="shared" ca="1" si="1677"/>
        <v>3</v>
      </c>
      <c r="V3068">
        <f t="shared" ca="1" si="1678"/>
        <v>14</v>
      </c>
      <c r="X3068">
        <f t="shared" ref="X3068:X3131" si="1681">X3067+1</f>
        <v>3068</v>
      </c>
      <c r="Y3068">
        <f t="shared" ref="Y3068:Y3131" si="1682">IF(C3068=C3067,Y3067,X3068)</f>
        <v>3002</v>
      </c>
      <c r="Z3068">
        <f t="shared" ref="Z3068:Z3131" si="1683">Y3068+1</f>
        <v>3003</v>
      </c>
      <c r="AA3068">
        <f t="shared" si="1679"/>
        <v>3101</v>
      </c>
      <c r="AB3068">
        <f t="shared" si="1659"/>
        <v>100</v>
      </c>
      <c r="AM3068" t="str">
        <f t="shared" si="1660"/>
        <v>201904SS</v>
      </c>
      <c r="AN3068">
        <f t="shared" ref="AN3068:AN3101" ca="1" si="1684">(1-J3068/I3068)*100</f>
        <v>9.0000865800865739</v>
      </c>
      <c r="AO3068">
        <f t="shared" ref="AO3068:AO3101" ca="1" si="1685">L3068/$I3068*100</f>
        <v>10</v>
      </c>
      <c r="AP3068">
        <f t="shared" ca="1" si="1661"/>
        <v>5</v>
      </c>
      <c r="AQ3068">
        <f t="shared" ca="1" si="1662"/>
        <v>3.0086580086580086</v>
      </c>
      <c r="AR3068">
        <f t="shared" ca="1" si="1663"/>
        <v>14.004329004329005</v>
      </c>
      <c r="AS3068">
        <f ca="1">P3068/J3068</f>
        <v>0.18666969855829746</v>
      </c>
    </row>
    <row r="3069" spans="1:45" x14ac:dyDescent="0.4">
      <c r="A3069">
        <f t="shared" si="1658"/>
        <v>201904</v>
      </c>
      <c r="B3069" t="s">
        <v>123</v>
      </c>
      <c r="C3069" t="s">
        <v>31</v>
      </c>
      <c r="D3069" t="str">
        <f t="shared" ca="1" si="1680"/>
        <v>I101</v>
      </c>
      <c r="E3069">
        <f t="shared" ca="1" si="1665"/>
        <v>78</v>
      </c>
      <c r="F3069">
        <f t="shared" ca="1" si="1666"/>
        <v>12</v>
      </c>
      <c r="G3069" t="str">
        <f t="shared" ca="1" si="1667"/>
        <v>S10</v>
      </c>
      <c r="H3069" t="str">
        <f t="shared" ca="1" si="1668"/>
        <v>S102</v>
      </c>
      <c r="I3069">
        <f ca="1">VLOOKUP(D3069,PRC!$A$2:$B$21,2,0)*E3069</f>
        <v>2340000</v>
      </c>
      <c r="J3069">
        <f t="shared" ca="1" si="1669"/>
        <v>2129396</v>
      </c>
      <c r="K3069">
        <f ca="1">VLOOKUP(D3069,PRC!$A$1:$C$21,3,0)*E3069</f>
        <v>1216800</v>
      </c>
      <c r="L3069">
        <f t="shared" ca="1" si="1670"/>
        <v>211000</v>
      </c>
      <c r="M3069">
        <f t="shared" ca="1" si="1671"/>
        <v>117000</v>
      </c>
      <c r="N3069">
        <f t="shared" ca="1" si="1672"/>
        <v>117000</v>
      </c>
      <c r="O3069">
        <f t="shared" ca="1" si="1673"/>
        <v>234000</v>
      </c>
      <c r="P3069">
        <f t="shared" ca="1" si="1664"/>
        <v>233596</v>
      </c>
      <c r="Q3069">
        <f ca="1">IF(P3069&gt;0,1,0)</f>
        <v>1</v>
      </c>
      <c r="R3069">
        <f t="shared" ca="1" si="1674"/>
        <v>9</v>
      </c>
      <c r="S3069">
        <f t="shared" ca="1" si="1675"/>
        <v>9</v>
      </c>
      <c r="T3069">
        <f t="shared" ca="1" si="1676"/>
        <v>5</v>
      </c>
      <c r="U3069">
        <f t="shared" ca="1" si="1677"/>
        <v>5</v>
      </c>
      <c r="V3069">
        <f t="shared" ca="1" si="1678"/>
        <v>10</v>
      </c>
      <c r="X3069">
        <f t="shared" si="1681"/>
        <v>3069</v>
      </c>
      <c r="Y3069">
        <f t="shared" si="1682"/>
        <v>3002</v>
      </c>
      <c r="Z3069">
        <f t="shared" si="1683"/>
        <v>3003</v>
      </c>
      <c r="AA3069">
        <f t="shared" si="1679"/>
        <v>3101</v>
      </c>
      <c r="AB3069">
        <f t="shared" si="1659"/>
        <v>100</v>
      </c>
      <c r="AM3069" t="str">
        <f t="shared" si="1660"/>
        <v>201904SS</v>
      </c>
      <c r="AN3069">
        <f t="shared" ca="1" si="1684"/>
        <v>9.0001709401709373</v>
      </c>
      <c r="AO3069">
        <f t="shared" ca="1" si="1685"/>
        <v>9.017094017094017</v>
      </c>
      <c r="AP3069">
        <f t="shared" ca="1" si="1661"/>
        <v>5</v>
      </c>
      <c r="AQ3069">
        <f t="shared" ca="1" si="1662"/>
        <v>5</v>
      </c>
      <c r="AR3069">
        <f t="shared" ca="1" si="1663"/>
        <v>10</v>
      </c>
      <c r="AS3069">
        <f ca="1">P3069/J3069</f>
        <v>0.10970059115354777</v>
      </c>
    </row>
    <row r="3070" spans="1:45" x14ac:dyDescent="0.4">
      <c r="A3070">
        <f t="shared" si="1658"/>
        <v>201904</v>
      </c>
      <c r="B3070" t="s">
        <v>124</v>
      </c>
      <c r="C3070" t="s">
        <v>31</v>
      </c>
      <c r="D3070" t="str">
        <f t="shared" ca="1" si="1680"/>
        <v>I102</v>
      </c>
      <c r="E3070">
        <f t="shared" ca="1" si="1665"/>
        <v>21</v>
      </c>
      <c r="F3070">
        <f t="shared" ca="1" si="1666"/>
        <v>15</v>
      </c>
      <c r="G3070" t="str">
        <f t="shared" ca="1" si="1667"/>
        <v>S11</v>
      </c>
      <c r="H3070" t="str">
        <f t="shared" ca="1" si="1668"/>
        <v>S117</v>
      </c>
      <c r="I3070">
        <f ca="1">VLOOKUP(D3070,PRC!$A$2:$B$21,2,0)*E3070</f>
        <v>840000</v>
      </c>
      <c r="J3070">
        <f t="shared" ca="1" si="1669"/>
        <v>730796</v>
      </c>
      <c r="K3070">
        <f ca="1">VLOOKUP(D3070,PRC!$A$1:$C$21,3,0)*E3070</f>
        <v>394800</v>
      </c>
      <c r="L3070">
        <f t="shared" ca="1" si="1670"/>
        <v>76000</v>
      </c>
      <c r="M3070">
        <f t="shared" ca="1" si="1671"/>
        <v>34000</v>
      </c>
      <c r="N3070">
        <f t="shared" ca="1" si="1672"/>
        <v>25000</v>
      </c>
      <c r="O3070">
        <f t="shared" ca="1" si="1673"/>
        <v>101000</v>
      </c>
      <c r="P3070">
        <f t="shared" ca="1" si="1664"/>
        <v>99996</v>
      </c>
      <c r="Q3070">
        <f ca="1">IF(P3070&gt;0,1,0)</f>
        <v>1</v>
      </c>
      <c r="R3070">
        <f t="shared" ca="1" si="1674"/>
        <v>13</v>
      </c>
      <c r="S3070">
        <f t="shared" ca="1" si="1675"/>
        <v>9</v>
      </c>
      <c r="T3070">
        <f t="shared" ca="1" si="1676"/>
        <v>4</v>
      </c>
      <c r="U3070">
        <f t="shared" ca="1" si="1677"/>
        <v>3</v>
      </c>
      <c r="V3070">
        <f t="shared" ca="1" si="1678"/>
        <v>12</v>
      </c>
      <c r="X3070">
        <f t="shared" si="1681"/>
        <v>3070</v>
      </c>
      <c r="Y3070">
        <f t="shared" si="1682"/>
        <v>3002</v>
      </c>
      <c r="Z3070">
        <f t="shared" si="1683"/>
        <v>3003</v>
      </c>
      <c r="AA3070">
        <f t="shared" si="1679"/>
        <v>3101</v>
      </c>
      <c r="AB3070">
        <f t="shared" si="1659"/>
        <v>100</v>
      </c>
      <c r="AM3070" t="str">
        <f t="shared" si="1660"/>
        <v>201904SS</v>
      </c>
      <c r="AN3070">
        <f t="shared" ca="1" si="1684"/>
        <v>13.000476190476196</v>
      </c>
      <c r="AO3070">
        <f t="shared" ca="1" si="1685"/>
        <v>9.0476190476190474</v>
      </c>
      <c r="AP3070">
        <f t="shared" ca="1" si="1661"/>
        <v>4.0476190476190474</v>
      </c>
      <c r="AQ3070">
        <f t="shared" ca="1" si="1662"/>
        <v>2.9761904761904758</v>
      </c>
      <c r="AR3070">
        <f t="shared" ca="1" si="1663"/>
        <v>12.023809523809524</v>
      </c>
      <c r="AS3070">
        <f ca="1">P3070/J3070</f>
        <v>0.1368316192206854</v>
      </c>
    </row>
    <row r="3071" spans="1:45" x14ac:dyDescent="0.4">
      <c r="A3071">
        <f t="shared" si="1658"/>
        <v>201904</v>
      </c>
      <c r="B3071" t="s">
        <v>125</v>
      </c>
      <c r="C3071" t="s">
        <v>31</v>
      </c>
      <c r="D3071" t="str">
        <f t="shared" ca="1" si="1680"/>
        <v>I110</v>
      </c>
      <c r="E3071">
        <f t="shared" ca="1" si="1665"/>
        <v>49</v>
      </c>
      <c r="F3071">
        <f t="shared" ca="1" si="1666"/>
        <v>11</v>
      </c>
      <c r="G3071" t="str">
        <f t="shared" ca="1" si="1667"/>
        <v>S11</v>
      </c>
      <c r="H3071" t="str">
        <f t="shared" ca="1" si="1668"/>
        <v>S119</v>
      </c>
      <c r="I3071">
        <f ca="1">VLOOKUP(D3071,PRC!$A$2:$B$21,2,0)*E3071</f>
        <v>14700000</v>
      </c>
      <c r="J3071">
        <f t="shared" ca="1" si="1669"/>
        <v>13964996</v>
      </c>
      <c r="K3071">
        <f ca="1">VLOOKUP(D3071,PRC!$A$1:$C$21,3,0)*E3071</f>
        <v>6762000</v>
      </c>
      <c r="L3071">
        <f t="shared" ca="1" si="1670"/>
        <v>1323000</v>
      </c>
      <c r="M3071">
        <f t="shared" ca="1" si="1671"/>
        <v>441000</v>
      </c>
      <c r="N3071">
        <f t="shared" ca="1" si="1672"/>
        <v>735000</v>
      </c>
      <c r="O3071">
        <f t="shared" ca="1" si="1673"/>
        <v>2058000</v>
      </c>
      <c r="P3071">
        <f t="shared" ca="1" si="1664"/>
        <v>2645996</v>
      </c>
      <c r="Q3071">
        <f ca="1">IF(P3071&gt;0,1,0)</f>
        <v>1</v>
      </c>
      <c r="R3071">
        <f t="shared" ca="1" si="1674"/>
        <v>5</v>
      </c>
      <c r="S3071">
        <f t="shared" ca="1" si="1675"/>
        <v>9</v>
      </c>
      <c r="T3071">
        <f t="shared" ca="1" si="1676"/>
        <v>3</v>
      </c>
      <c r="U3071">
        <f t="shared" ca="1" si="1677"/>
        <v>5</v>
      </c>
      <c r="V3071">
        <f t="shared" ca="1" si="1678"/>
        <v>14</v>
      </c>
      <c r="X3071">
        <f t="shared" si="1681"/>
        <v>3071</v>
      </c>
      <c r="Y3071">
        <f t="shared" si="1682"/>
        <v>3002</v>
      </c>
      <c r="Z3071">
        <f t="shared" si="1683"/>
        <v>3003</v>
      </c>
      <c r="AA3071">
        <f t="shared" si="1679"/>
        <v>3101</v>
      </c>
      <c r="AB3071">
        <f t="shared" si="1659"/>
        <v>100</v>
      </c>
      <c r="AM3071" t="str">
        <f t="shared" si="1660"/>
        <v>201904SS</v>
      </c>
      <c r="AN3071">
        <f t="shared" ca="1" si="1684"/>
        <v>5.0000272108843502</v>
      </c>
      <c r="AO3071">
        <f t="shared" ca="1" si="1685"/>
        <v>9</v>
      </c>
      <c r="AP3071">
        <f t="shared" ca="1" si="1661"/>
        <v>3</v>
      </c>
      <c r="AQ3071">
        <f t="shared" ca="1" si="1662"/>
        <v>5</v>
      </c>
      <c r="AR3071">
        <f t="shared" ca="1" si="1663"/>
        <v>14.000000000000002</v>
      </c>
      <c r="AS3071">
        <f ca="1">P3071/J3071</f>
        <v>0.18947345205111407</v>
      </c>
    </row>
    <row r="3072" spans="1:45" x14ac:dyDescent="0.4">
      <c r="A3072">
        <f t="shared" si="1658"/>
        <v>201904</v>
      </c>
      <c r="B3072" t="s">
        <v>126</v>
      </c>
      <c r="C3072" t="s">
        <v>31</v>
      </c>
      <c r="D3072" t="str">
        <f t="shared" ca="1" si="1680"/>
        <v>I102</v>
      </c>
      <c r="E3072">
        <f t="shared" ca="1" si="1665"/>
        <v>72</v>
      </c>
      <c r="F3072">
        <f t="shared" ca="1" si="1666"/>
        <v>13</v>
      </c>
      <c r="G3072" t="str">
        <f t="shared" ca="1" si="1667"/>
        <v>S11</v>
      </c>
      <c r="H3072" t="str">
        <f t="shared" ca="1" si="1668"/>
        <v>S114</v>
      </c>
      <c r="I3072">
        <f ca="1">VLOOKUP(D3072,PRC!$A$2:$B$21,2,0)*E3072</f>
        <v>2880000</v>
      </c>
      <c r="J3072">
        <f t="shared" ca="1" si="1669"/>
        <v>2620796</v>
      </c>
      <c r="K3072">
        <f ca="1">VLOOKUP(D3072,PRC!$A$1:$C$21,3,0)*E3072</f>
        <v>1353600</v>
      </c>
      <c r="L3072">
        <f t="shared" ca="1" si="1670"/>
        <v>230000</v>
      </c>
      <c r="M3072">
        <f t="shared" ca="1" si="1671"/>
        <v>86000</v>
      </c>
      <c r="N3072">
        <f t="shared" ca="1" si="1672"/>
        <v>144000</v>
      </c>
      <c r="O3072">
        <f t="shared" ca="1" si="1673"/>
        <v>403000</v>
      </c>
      <c r="P3072">
        <f t="shared" ca="1" si="1664"/>
        <v>404196</v>
      </c>
      <c r="Q3072">
        <f ca="1">IF(P3072&gt;0,1,0)</f>
        <v>1</v>
      </c>
      <c r="R3072">
        <f t="shared" ca="1" si="1674"/>
        <v>9</v>
      </c>
      <c r="S3072">
        <f t="shared" ca="1" si="1675"/>
        <v>8</v>
      </c>
      <c r="T3072">
        <f t="shared" ca="1" si="1676"/>
        <v>3</v>
      </c>
      <c r="U3072">
        <f t="shared" ca="1" si="1677"/>
        <v>5</v>
      </c>
      <c r="V3072">
        <f t="shared" ca="1" si="1678"/>
        <v>14</v>
      </c>
      <c r="X3072">
        <f t="shared" si="1681"/>
        <v>3072</v>
      </c>
      <c r="Y3072">
        <f t="shared" si="1682"/>
        <v>3002</v>
      </c>
      <c r="Z3072">
        <f t="shared" si="1683"/>
        <v>3003</v>
      </c>
      <c r="AA3072">
        <f t="shared" si="1679"/>
        <v>3101</v>
      </c>
      <c r="AB3072">
        <f t="shared" si="1659"/>
        <v>100</v>
      </c>
      <c r="AM3072" t="str">
        <f t="shared" si="1660"/>
        <v>201904SS</v>
      </c>
      <c r="AN3072">
        <f t="shared" ca="1" si="1684"/>
        <v>9.0001388888888876</v>
      </c>
      <c r="AO3072">
        <f t="shared" ca="1" si="1685"/>
        <v>7.9861111111111107</v>
      </c>
      <c r="AP3072">
        <f t="shared" ca="1" si="1661"/>
        <v>2.9861111111111112</v>
      </c>
      <c r="AQ3072">
        <f t="shared" ca="1" si="1662"/>
        <v>5</v>
      </c>
      <c r="AR3072">
        <f t="shared" ca="1" si="1663"/>
        <v>13.993055555555555</v>
      </c>
      <c r="AS3072">
        <f ca="1">P3072/J3072</f>
        <v>0.15422642586450833</v>
      </c>
    </row>
    <row r="3073" spans="1:45" x14ac:dyDescent="0.4">
      <c r="A3073">
        <f t="shared" si="1658"/>
        <v>201904</v>
      </c>
      <c r="B3073" t="s">
        <v>127</v>
      </c>
      <c r="C3073" t="s">
        <v>31</v>
      </c>
      <c r="D3073" t="str">
        <f t="shared" ca="1" si="1680"/>
        <v>I103</v>
      </c>
      <c r="E3073">
        <f t="shared" ca="1" si="1665"/>
        <v>47</v>
      </c>
      <c r="F3073">
        <f t="shared" ca="1" si="1666"/>
        <v>11</v>
      </c>
      <c r="G3073" t="str">
        <f t="shared" ca="1" si="1667"/>
        <v>S12</v>
      </c>
      <c r="H3073" t="str">
        <f t="shared" ca="1" si="1668"/>
        <v>S120</v>
      </c>
      <c r="I3073">
        <f ca="1">VLOOKUP(D3073,PRC!$A$2:$B$21,2,0)*E3073</f>
        <v>2350000</v>
      </c>
      <c r="J3073">
        <f t="shared" ca="1" si="1669"/>
        <v>2044496</v>
      </c>
      <c r="K3073">
        <f ca="1">VLOOKUP(D3073,PRC!$A$1:$C$21,3,0)*E3073</f>
        <v>1339500</v>
      </c>
      <c r="L3073">
        <f t="shared" ca="1" si="1670"/>
        <v>188000</v>
      </c>
      <c r="M3073">
        <f t="shared" ca="1" si="1671"/>
        <v>71000</v>
      </c>
      <c r="N3073">
        <f t="shared" ca="1" si="1672"/>
        <v>71000</v>
      </c>
      <c r="O3073">
        <f t="shared" ca="1" si="1673"/>
        <v>259000</v>
      </c>
      <c r="P3073">
        <f t="shared" ca="1" si="1664"/>
        <v>115996</v>
      </c>
      <c r="Q3073">
        <f ca="1">IF(P3073&gt;0,1,0)</f>
        <v>1</v>
      </c>
      <c r="R3073">
        <f t="shared" ca="1" si="1674"/>
        <v>13</v>
      </c>
      <c r="S3073">
        <f t="shared" ca="1" si="1675"/>
        <v>8</v>
      </c>
      <c r="T3073">
        <f t="shared" ca="1" si="1676"/>
        <v>3</v>
      </c>
      <c r="U3073">
        <f t="shared" ca="1" si="1677"/>
        <v>3</v>
      </c>
      <c r="V3073">
        <f t="shared" ca="1" si="1678"/>
        <v>11</v>
      </c>
      <c r="X3073">
        <f t="shared" si="1681"/>
        <v>3073</v>
      </c>
      <c r="Y3073">
        <f t="shared" si="1682"/>
        <v>3002</v>
      </c>
      <c r="Z3073">
        <f t="shared" si="1683"/>
        <v>3003</v>
      </c>
      <c r="AA3073">
        <f t="shared" si="1679"/>
        <v>3101</v>
      </c>
      <c r="AB3073">
        <f t="shared" si="1659"/>
        <v>100</v>
      </c>
      <c r="AM3073" t="str">
        <f t="shared" si="1660"/>
        <v>201904SS</v>
      </c>
      <c r="AN3073">
        <f t="shared" ca="1" si="1684"/>
        <v>13.00017021276596</v>
      </c>
      <c r="AO3073">
        <f t="shared" ca="1" si="1685"/>
        <v>8</v>
      </c>
      <c r="AP3073">
        <f t="shared" ca="1" si="1661"/>
        <v>3.021276595744681</v>
      </c>
      <c r="AQ3073">
        <f t="shared" ca="1" si="1662"/>
        <v>3.021276595744681</v>
      </c>
      <c r="AR3073">
        <f t="shared" ca="1" si="1663"/>
        <v>11.021276595744681</v>
      </c>
      <c r="AS3073">
        <f ca="1">P3073/J3073</f>
        <v>5.6735743185606625E-2</v>
      </c>
    </row>
    <row r="3074" spans="1:45" x14ac:dyDescent="0.4">
      <c r="A3074">
        <f t="shared" si="1658"/>
        <v>201904</v>
      </c>
      <c r="B3074" t="s">
        <v>128</v>
      </c>
      <c r="C3074" t="s">
        <v>31</v>
      </c>
      <c r="D3074" t="str">
        <f t="shared" ca="1" si="1680"/>
        <v>I109</v>
      </c>
      <c r="E3074">
        <f t="shared" ca="1" si="1665"/>
        <v>76</v>
      </c>
      <c r="F3074">
        <f t="shared" ca="1" si="1666"/>
        <v>9</v>
      </c>
      <c r="G3074" t="str">
        <f t="shared" ca="1" si="1667"/>
        <v>S10</v>
      </c>
      <c r="H3074" t="str">
        <f t="shared" ca="1" si="1668"/>
        <v>S105</v>
      </c>
      <c r="I3074">
        <f ca="1">VLOOKUP(D3074,PRC!$A$2:$B$21,2,0)*E3074</f>
        <v>38000000</v>
      </c>
      <c r="J3074">
        <f t="shared" ca="1" si="1669"/>
        <v>34959996</v>
      </c>
      <c r="K3074">
        <f ca="1">VLOOKUP(D3074,PRC!$A$1:$C$21,3,0)*E3074</f>
        <v>15200000</v>
      </c>
      <c r="L3074">
        <f t="shared" ca="1" si="1670"/>
        <v>3040000</v>
      </c>
      <c r="M3074">
        <f t="shared" ca="1" si="1671"/>
        <v>1140000</v>
      </c>
      <c r="N3074">
        <f t="shared" ca="1" si="1672"/>
        <v>1140000</v>
      </c>
      <c r="O3074">
        <f t="shared" ca="1" si="1673"/>
        <v>4180000</v>
      </c>
      <c r="P3074">
        <f t="shared" ca="1" si="1664"/>
        <v>10259996</v>
      </c>
      <c r="Q3074">
        <f ca="1">IF(P3074&gt;0,1,0)</f>
        <v>1</v>
      </c>
      <c r="R3074">
        <f t="shared" ca="1" si="1674"/>
        <v>8</v>
      </c>
      <c r="S3074">
        <f t="shared" ca="1" si="1675"/>
        <v>8</v>
      </c>
      <c r="T3074">
        <f t="shared" ca="1" si="1676"/>
        <v>3</v>
      </c>
      <c r="U3074">
        <f t="shared" ca="1" si="1677"/>
        <v>3</v>
      </c>
      <c r="V3074">
        <f t="shared" ca="1" si="1678"/>
        <v>11</v>
      </c>
      <c r="X3074">
        <f t="shared" si="1681"/>
        <v>3074</v>
      </c>
      <c r="Y3074">
        <f t="shared" si="1682"/>
        <v>3002</v>
      </c>
      <c r="Z3074">
        <f t="shared" si="1683"/>
        <v>3003</v>
      </c>
      <c r="AA3074">
        <f t="shared" si="1679"/>
        <v>3101</v>
      </c>
      <c r="AB3074">
        <f t="shared" si="1659"/>
        <v>100</v>
      </c>
      <c r="AM3074" t="str">
        <f t="shared" si="1660"/>
        <v>201904SS</v>
      </c>
      <c r="AN3074">
        <f t="shared" ca="1" si="1684"/>
        <v>8.0000105263157923</v>
      </c>
      <c r="AO3074">
        <f t="shared" ca="1" si="1685"/>
        <v>8</v>
      </c>
      <c r="AP3074">
        <f t="shared" ca="1" si="1661"/>
        <v>3</v>
      </c>
      <c r="AQ3074">
        <f t="shared" ca="1" si="1662"/>
        <v>3</v>
      </c>
      <c r="AR3074">
        <f t="shared" ca="1" si="1663"/>
        <v>11</v>
      </c>
      <c r="AS3074">
        <f ca="1">P3074/J3074</f>
        <v>0.29347818003182841</v>
      </c>
    </row>
    <row r="3075" spans="1:45" x14ac:dyDescent="0.4">
      <c r="A3075">
        <f t="shared" ref="A3075:A3138" si="1686">IF(BA3075="",A3074,BA3075)</f>
        <v>201904</v>
      </c>
      <c r="B3075" t="s">
        <v>129</v>
      </c>
      <c r="C3075" t="s">
        <v>31</v>
      </c>
      <c r="D3075" t="str">
        <f t="shared" ca="1" si="1680"/>
        <v>I116</v>
      </c>
      <c r="E3075">
        <f t="shared" ca="1" si="1665"/>
        <v>66</v>
      </c>
      <c r="F3075">
        <f t="shared" ca="1" si="1666"/>
        <v>8</v>
      </c>
      <c r="G3075" t="str">
        <f t="shared" ca="1" si="1667"/>
        <v>S10</v>
      </c>
      <c r="H3075" t="str">
        <f t="shared" ca="1" si="1668"/>
        <v>S108</v>
      </c>
      <c r="I3075">
        <f ca="1">VLOOKUP(D3075,PRC!$A$2:$B$21,2,0)*E3075</f>
        <v>96360000</v>
      </c>
      <c r="J3075">
        <f t="shared" ca="1" si="1669"/>
        <v>91541996</v>
      </c>
      <c r="K3075">
        <f ca="1">VLOOKUP(D3075,PRC!$A$1:$C$21,3,0)*E3075</f>
        <v>57816000</v>
      </c>
      <c r="L3075">
        <f t="shared" ca="1" si="1670"/>
        <v>8672000</v>
      </c>
      <c r="M3075">
        <f t="shared" ca="1" si="1671"/>
        <v>4818000</v>
      </c>
      <c r="N3075">
        <f t="shared" ca="1" si="1672"/>
        <v>4818000</v>
      </c>
      <c r="O3075">
        <f t="shared" ca="1" si="1673"/>
        <v>12527000</v>
      </c>
      <c r="P3075">
        <f t="shared" ca="1" si="1664"/>
        <v>2890996</v>
      </c>
      <c r="Q3075">
        <f ca="1">IF(P3075&gt;0,1,0)</f>
        <v>1</v>
      </c>
      <c r="R3075">
        <f t="shared" ca="1" si="1674"/>
        <v>5</v>
      </c>
      <c r="S3075">
        <f t="shared" ca="1" si="1675"/>
        <v>9</v>
      </c>
      <c r="T3075">
        <f t="shared" ca="1" si="1676"/>
        <v>5</v>
      </c>
      <c r="U3075">
        <f t="shared" ca="1" si="1677"/>
        <v>5</v>
      </c>
      <c r="V3075">
        <f t="shared" ca="1" si="1678"/>
        <v>13</v>
      </c>
      <c r="X3075">
        <f t="shared" si="1681"/>
        <v>3075</v>
      </c>
      <c r="Y3075">
        <f t="shared" si="1682"/>
        <v>3002</v>
      </c>
      <c r="Z3075">
        <f t="shared" si="1683"/>
        <v>3003</v>
      </c>
      <c r="AA3075">
        <f t="shared" si="1679"/>
        <v>3101</v>
      </c>
      <c r="AB3075">
        <f t="shared" ref="AB3075:AB3138" si="1687">COUNTIF(AM$2:AM$100100,AM3075)</f>
        <v>100</v>
      </c>
      <c r="AM3075" t="str">
        <f t="shared" ref="AM3075:AM3138" si="1688">A3075&amp;C3075</f>
        <v>201904SS</v>
      </c>
      <c r="AN3075">
        <f t="shared" ca="1" si="1684"/>
        <v>5.0000041511000459</v>
      </c>
      <c r="AO3075">
        <f t="shared" ca="1" si="1685"/>
        <v>8.9995848899958482</v>
      </c>
      <c r="AP3075">
        <f t="shared" ca="1" si="1661"/>
        <v>5</v>
      </c>
      <c r="AQ3075">
        <f t="shared" ca="1" si="1662"/>
        <v>5</v>
      </c>
      <c r="AR3075">
        <f t="shared" ca="1" si="1663"/>
        <v>13.000207555002074</v>
      </c>
      <c r="AS3075">
        <f ca="1">P3075/J3075</f>
        <v>3.1581089842087344E-2</v>
      </c>
    </row>
    <row r="3076" spans="1:45" x14ac:dyDescent="0.4">
      <c r="A3076">
        <f t="shared" si="1686"/>
        <v>201904</v>
      </c>
      <c r="B3076" t="s">
        <v>130</v>
      </c>
      <c r="C3076" t="s">
        <v>31</v>
      </c>
      <c r="D3076" t="str">
        <f t="shared" ca="1" si="1680"/>
        <v>I115</v>
      </c>
      <c r="E3076">
        <f t="shared" ca="1" si="1665"/>
        <v>37</v>
      </c>
      <c r="F3076">
        <f t="shared" ca="1" si="1666"/>
        <v>10</v>
      </c>
      <c r="G3076" t="str">
        <f t="shared" ca="1" si="1667"/>
        <v>S11</v>
      </c>
      <c r="H3076" t="str">
        <f t="shared" ca="1" si="1668"/>
        <v>S115</v>
      </c>
      <c r="I3076">
        <f ca="1">VLOOKUP(D3076,PRC!$A$2:$B$21,2,0)*E3076</f>
        <v>185000</v>
      </c>
      <c r="J3076">
        <f t="shared" ca="1" si="1669"/>
        <v>173896</v>
      </c>
      <c r="K3076">
        <f ca="1">VLOOKUP(D3076,PRC!$A$1:$C$21,3,0)*E3076</f>
        <v>88800</v>
      </c>
      <c r="L3076">
        <f t="shared" ca="1" si="1670"/>
        <v>19000</v>
      </c>
      <c r="M3076">
        <f t="shared" ca="1" si="1671"/>
        <v>9000</v>
      </c>
      <c r="N3076">
        <f t="shared" ca="1" si="1672"/>
        <v>7000</v>
      </c>
      <c r="O3076">
        <f t="shared" ca="1" si="1673"/>
        <v>20000</v>
      </c>
      <c r="P3076">
        <f t="shared" ca="1" si="1664"/>
        <v>30096</v>
      </c>
      <c r="Q3076">
        <f ca="1">IF(P3076&gt;0,1,0)</f>
        <v>1</v>
      </c>
      <c r="R3076">
        <f t="shared" ca="1" si="1674"/>
        <v>6</v>
      </c>
      <c r="S3076">
        <f t="shared" ca="1" si="1675"/>
        <v>10</v>
      </c>
      <c r="T3076">
        <f t="shared" ca="1" si="1676"/>
        <v>5</v>
      </c>
      <c r="U3076">
        <f t="shared" ca="1" si="1677"/>
        <v>4</v>
      </c>
      <c r="V3076">
        <f t="shared" ca="1" si="1678"/>
        <v>11</v>
      </c>
      <c r="X3076">
        <f t="shared" si="1681"/>
        <v>3076</v>
      </c>
      <c r="Y3076">
        <f t="shared" si="1682"/>
        <v>3002</v>
      </c>
      <c r="Z3076">
        <f t="shared" si="1683"/>
        <v>3003</v>
      </c>
      <c r="AA3076">
        <f t="shared" si="1679"/>
        <v>3101</v>
      </c>
      <c r="AB3076">
        <f t="shared" si="1687"/>
        <v>100</v>
      </c>
      <c r="AM3076" t="str">
        <f t="shared" si="1688"/>
        <v>201904SS</v>
      </c>
      <c r="AN3076">
        <f t="shared" ca="1" si="1684"/>
        <v>6.0021621621621613</v>
      </c>
      <c r="AO3076">
        <f t="shared" ca="1" si="1685"/>
        <v>10.27027027027027</v>
      </c>
      <c r="AP3076">
        <f t="shared" ca="1" si="1661"/>
        <v>4.8648648648648649</v>
      </c>
      <c r="AQ3076">
        <f t="shared" ca="1" si="1662"/>
        <v>3.7837837837837842</v>
      </c>
      <c r="AR3076">
        <f t="shared" ca="1" si="1663"/>
        <v>10.810810810810811</v>
      </c>
      <c r="AS3076">
        <f ca="1">P3076/J3076</f>
        <v>0.17306896075815431</v>
      </c>
    </row>
    <row r="3077" spans="1:45" x14ac:dyDescent="0.4">
      <c r="A3077">
        <f t="shared" si="1686"/>
        <v>201904</v>
      </c>
      <c r="B3077" t="s">
        <v>131</v>
      </c>
      <c r="C3077" t="s">
        <v>31</v>
      </c>
      <c r="D3077" t="str">
        <f t="shared" ca="1" si="1680"/>
        <v>I114</v>
      </c>
      <c r="E3077">
        <f t="shared" ca="1" si="1665"/>
        <v>34</v>
      </c>
      <c r="F3077">
        <f t="shared" ca="1" si="1666"/>
        <v>6</v>
      </c>
      <c r="G3077" t="str">
        <f t="shared" ca="1" si="1667"/>
        <v>S11</v>
      </c>
      <c r="H3077" t="str">
        <f t="shared" ca="1" si="1668"/>
        <v>S115</v>
      </c>
      <c r="I3077">
        <f ca="1">VLOOKUP(D3077,PRC!$A$2:$B$21,2,0)*E3077</f>
        <v>8160000</v>
      </c>
      <c r="J3077">
        <f t="shared" ca="1" si="1669"/>
        <v>7588795.9999999991</v>
      </c>
      <c r="K3077">
        <f ca="1">VLOOKUP(D3077,PRC!$A$1:$C$21,3,0)*E3077</f>
        <v>4732800</v>
      </c>
      <c r="L3077">
        <f t="shared" ca="1" si="1670"/>
        <v>734000</v>
      </c>
      <c r="M3077">
        <f t="shared" ca="1" si="1671"/>
        <v>408000</v>
      </c>
      <c r="N3077">
        <f t="shared" ca="1" si="1672"/>
        <v>326000</v>
      </c>
      <c r="O3077">
        <f t="shared" ca="1" si="1673"/>
        <v>1224000</v>
      </c>
      <c r="P3077">
        <f t="shared" ca="1" si="1664"/>
        <v>163995.99999999907</v>
      </c>
      <c r="Q3077">
        <f ca="1">IF(P3077&gt;0,1,0)</f>
        <v>1</v>
      </c>
      <c r="R3077">
        <f t="shared" ca="1" si="1674"/>
        <v>7</v>
      </c>
      <c r="S3077">
        <f t="shared" ca="1" si="1675"/>
        <v>9</v>
      </c>
      <c r="T3077">
        <f t="shared" ca="1" si="1676"/>
        <v>5</v>
      </c>
      <c r="U3077">
        <f t="shared" ca="1" si="1677"/>
        <v>4</v>
      </c>
      <c r="V3077">
        <f t="shared" ca="1" si="1678"/>
        <v>15</v>
      </c>
      <c r="X3077">
        <f t="shared" si="1681"/>
        <v>3077</v>
      </c>
      <c r="Y3077">
        <f t="shared" si="1682"/>
        <v>3002</v>
      </c>
      <c r="Z3077">
        <f t="shared" si="1683"/>
        <v>3003</v>
      </c>
      <c r="AA3077">
        <f t="shared" si="1679"/>
        <v>3101</v>
      </c>
      <c r="AB3077">
        <f t="shared" si="1687"/>
        <v>100</v>
      </c>
      <c r="AM3077" t="str">
        <f t="shared" si="1688"/>
        <v>201904SS</v>
      </c>
      <c r="AN3077">
        <f t="shared" ca="1" si="1684"/>
        <v>7.0000490196078573</v>
      </c>
      <c r="AO3077">
        <f t="shared" ca="1" si="1685"/>
        <v>8.9950980392156854</v>
      </c>
      <c r="AP3077">
        <f t="shared" ca="1" si="1661"/>
        <v>5</v>
      </c>
      <c r="AQ3077">
        <f t="shared" ca="1" si="1662"/>
        <v>3.9950980392156858</v>
      </c>
      <c r="AR3077">
        <f t="shared" ca="1" si="1663"/>
        <v>15</v>
      </c>
      <c r="AS3077">
        <f ca="1">P3077/J3077</f>
        <v>2.1610279153636374E-2</v>
      </c>
    </row>
    <row r="3078" spans="1:45" x14ac:dyDescent="0.4">
      <c r="A3078">
        <f t="shared" si="1686"/>
        <v>201904</v>
      </c>
      <c r="B3078" t="s">
        <v>132</v>
      </c>
      <c r="C3078" t="s">
        <v>31</v>
      </c>
      <c r="D3078" t="str">
        <f t="shared" ca="1" si="1680"/>
        <v>I103</v>
      </c>
      <c r="E3078">
        <f t="shared" ca="1" si="1665"/>
        <v>59</v>
      </c>
      <c r="F3078">
        <f t="shared" ca="1" si="1666"/>
        <v>6</v>
      </c>
      <c r="G3078" t="str">
        <f t="shared" ca="1" si="1667"/>
        <v>S11</v>
      </c>
      <c r="H3078" t="str">
        <f t="shared" ca="1" si="1668"/>
        <v>S110</v>
      </c>
      <c r="I3078">
        <f ca="1">VLOOKUP(D3078,PRC!$A$2:$B$21,2,0)*E3078</f>
        <v>2950000</v>
      </c>
      <c r="J3078">
        <f t="shared" ca="1" si="1669"/>
        <v>2536996</v>
      </c>
      <c r="K3078">
        <f ca="1">VLOOKUP(D3078,PRC!$A$1:$C$21,3,0)*E3078</f>
        <v>1681500</v>
      </c>
      <c r="L3078">
        <f t="shared" ca="1" si="1670"/>
        <v>295000</v>
      </c>
      <c r="M3078">
        <f t="shared" ca="1" si="1671"/>
        <v>148000</v>
      </c>
      <c r="N3078">
        <f t="shared" ca="1" si="1672"/>
        <v>89000</v>
      </c>
      <c r="O3078">
        <f t="shared" ca="1" si="1673"/>
        <v>325000</v>
      </c>
      <c r="P3078">
        <f t="shared" ca="1" si="1664"/>
        <v>-1504</v>
      </c>
      <c r="Q3078">
        <f ca="1">IF(P3078&gt;0,1,0)</f>
        <v>0</v>
      </c>
      <c r="R3078">
        <f t="shared" ca="1" si="1674"/>
        <v>14</v>
      </c>
      <c r="S3078">
        <f t="shared" ca="1" si="1675"/>
        <v>10</v>
      </c>
      <c r="T3078">
        <f t="shared" ca="1" si="1676"/>
        <v>5</v>
      </c>
      <c r="U3078">
        <f t="shared" ca="1" si="1677"/>
        <v>3</v>
      </c>
      <c r="V3078">
        <f t="shared" ca="1" si="1678"/>
        <v>11</v>
      </c>
      <c r="X3078">
        <f t="shared" si="1681"/>
        <v>3078</v>
      </c>
      <c r="Y3078">
        <f t="shared" si="1682"/>
        <v>3002</v>
      </c>
      <c r="Z3078">
        <f t="shared" si="1683"/>
        <v>3003</v>
      </c>
      <c r="AA3078">
        <f t="shared" si="1679"/>
        <v>3101</v>
      </c>
      <c r="AB3078">
        <f t="shared" si="1687"/>
        <v>100</v>
      </c>
      <c r="AM3078" t="str">
        <f t="shared" si="1688"/>
        <v>201904SS</v>
      </c>
      <c r="AN3078">
        <f t="shared" ca="1" si="1684"/>
        <v>14.000135593220342</v>
      </c>
      <c r="AO3078">
        <f t="shared" ca="1" si="1685"/>
        <v>10</v>
      </c>
      <c r="AP3078">
        <f t="shared" ca="1" si="1661"/>
        <v>5.0169491525423728</v>
      </c>
      <c r="AQ3078">
        <f t="shared" ca="1" si="1662"/>
        <v>3.0169491525423728</v>
      </c>
      <c r="AR3078">
        <f t="shared" ca="1" si="1663"/>
        <v>11.016949152542372</v>
      </c>
      <c r="AS3078">
        <f ca="1">P3078/J3078</f>
        <v>-5.9282710733481647E-4</v>
      </c>
    </row>
    <row r="3079" spans="1:45" x14ac:dyDescent="0.4">
      <c r="A3079">
        <f t="shared" si="1686"/>
        <v>201904</v>
      </c>
      <c r="B3079" t="s">
        <v>133</v>
      </c>
      <c r="C3079" t="s">
        <v>31</v>
      </c>
      <c r="D3079" t="str">
        <f t="shared" ca="1" si="1680"/>
        <v>I108</v>
      </c>
      <c r="E3079">
        <f t="shared" ca="1" si="1665"/>
        <v>47</v>
      </c>
      <c r="F3079">
        <f t="shared" ca="1" si="1666"/>
        <v>5</v>
      </c>
      <c r="G3079" t="str">
        <f t="shared" ca="1" si="1667"/>
        <v>S10</v>
      </c>
      <c r="H3079" t="str">
        <f t="shared" ca="1" si="1668"/>
        <v>S102</v>
      </c>
      <c r="I3079">
        <f ca="1">VLOOKUP(D3079,PRC!$A$2:$B$21,2,0)*E3079</f>
        <v>1880000</v>
      </c>
      <c r="J3079">
        <f t="shared" ca="1" si="1669"/>
        <v>1710796</v>
      </c>
      <c r="K3079">
        <f ca="1">VLOOKUP(D3079,PRC!$A$1:$C$21,3,0)*E3079</f>
        <v>864800</v>
      </c>
      <c r="L3079">
        <f t="shared" ca="1" si="1670"/>
        <v>150000</v>
      </c>
      <c r="M3079">
        <f t="shared" ca="1" si="1671"/>
        <v>94000</v>
      </c>
      <c r="N3079">
        <f t="shared" ca="1" si="1672"/>
        <v>94000</v>
      </c>
      <c r="O3079">
        <f t="shared" ca="1" si="1673"/>
        <v>226000</v>
      </c>
      <c r="P3079">
        <f t="shared" ca="1" si="1664"/>
        <v>281996</v>
      </c>
      <c r="Q3079">
        <f ca="1">IF(P3079&gt;0,1,0)</f>
        <v>1</v>
      </c>
      <c r="R3079">
        <f t="shared" ca="1" si="1674"/>
        <v>9</v>
      </c>
      <c r="S3079">
        <f t="shared" ca="1" si="1675"/>
        <v>8</v>
      </c>
      <c r="T3079">
        <f t="shared" ca="1" si="1676"/>
        <v>5</v>
      </c>
      <c r="U3079">
        <f t="shared" ca="1" si="1677"/>
        <v>5</v>
      </c>
      <c r="V3079">
        <f t="shared" ca="1" si="1678"/>
        <v>12</v>
      </c>
      <c r="X3079">
        <f t="shared" si="1681"/>
        <v>3079</v>
      </c>
      <c r="Y3079">
        <f t="shared" si="1682"/>
        <v>3002</v>
      </c>
      <c r="Z3079">
        <f t="shared" si="1683"/>
        <v>3003</v>
      </c>
      <c r="AA3079">
        <f t="shared" si="1679"/>
        <v>3101</v>
      </c>
      <c r="AB3079">
        <f t="shared" si="1687"/>
        <v>100</v>
      </c>
      <c r="AM3079" t="str">
        <f t="shared" si="1688"/>
        <v>201904SS</v>
      </c>
      <c r="AN3079">
        <f t="shared" ca="1" si="1684"/>
        <v>9.0002127659574498</v>
      </c>
      <c r="AO3079">
        <f t="shared" ca="1" si="1685"/>
        <v>7.9787234042553195</v>
      </c>
      <c r="AP3079">
        <f t="shared" ca="1" si="1661"/>
        <v>5</v>
      </c>
      <c r="AQ3079">
        <f t="shared" ca="1" si="1662"/>
        <v>5</v>
      </c>
      <c r="AR3079">
        <f t="shared" ca="1" si="1663"/>
        <v>12.021276595744681</v>
      </c>
      <c r="AS3079">
        <f ca="1">P3079/J3079</f>
        <v>0.1648332121421841</v>
      </c>
    </row>
    <row r="3080" spans="1:45" x14ac:dyDescent="0.4">
      <c r="A3080">
        <f t="shared" si="1686"/>
        <v>201904</v>
      </c>
      <c r="B3080" t="s">
        <v>134</v>
      </c>
      <c r="C3080" t="s">
        <v>31</v>
      </c>
      <c r="D3080" t="str">
        <f t="shared" ca="1" si="1680"/>
        <v>I109</v>
      </c>
      <c r="E3080">
        <f t="shared" ca="1" si="1665"/>
        <v>56</v>
      </c>
      <c r="F3080">
        <f t="shared" ca="1" si="1666"/>
        <v>11</v>
      </c>
      <c r="G3080" t="str">
        <f t="shared" ca="1" si="1667"/>
        <v>S10</v>
      </c>
      <c r="H3080" t="str">
        <f t="shared" ca="1" si="1668"/>
        <v>S106</v>
      </c>
      <c r="I3080">
        <f ca="1">VLOOKUP(D3080,PRC!$A$2:$B$21,2,0)*E3080</f>
        <v>28000000</v>
      </c>
      <c r="J3080">
        <f t="shared" ca="1" si="1669"/>
        <v>26039996</v>
      </c>
      <c r="K3080">
        <f ca="1">VLOOKUP(D3080,PRC!$A$1:$C$21,3,0)*E3080</f>
        <v>11200000</v>
      </c>
      <c r="L3080">
        <f t="shared" ca="1" si="1670"/>
        <v>2240000</v>
      </c>
      <c r="M3080">
        <f t="shared" ca="1" si="1671"/>
        <v>840000</v>
      </c>
      <c r="N3080">
        <f t="shared" ca="1" si="1672"/>
        <v>840000</v>
      </c>
      <c r="O3080">
        <f t="shared" ca="1" si="1673"/>
        <v>3640000</v>
      </c>
      <c r="P3080">
        <f t="shared" ca="1" si="1664"/>
        <v>7279996</v>
      </c>
      <c r="Q3080">
        <f ca="1">IF(P3080&gt;0,1,0)</f>
        <v>1</v>
      </c>
      <c r="R3080">
        <f t="shared" ca="1" si="1674"/>
        <v>7</v>
      </c>
      <c r="S3080">
        <f t="shared" ca="1" si="1675"/>
        <v>8</v>
      </c>
      <c r="T3080">
        <f t="shared" ca="1" si="1676"/>
        <v>3</v>
      </c>
      <c r="U3080">
        <f t="shared" ca="1" si="1677"/>
        <v>3</v>
      </c>
      <c r="V3080">
        <f t="shared" ca="1" si="1678"/>
        <v>13</v>
      </c>
      <c r="X3080">
        <f t="shared" si="1681"/>
        <v>3080</v>
      </c>
      <c r="Y3080">
        <f t="shared" si="1682"/>
        <v>3002</v>
      </c>
      <c r="Z3080">
        <f t="shared" si="1683"/>
        <v>3003</v>
      </c>
      <c r="AA3080">
        <f t="shared" si="1679"/>
        <v>3101</v>
      </c>
      <c r="AB3080">
        <f t="shared" si="1687"/>
        <v>100</v>
      </c>
      <c r="AM3080" t="str">
        <f t="shared" si="1688"/>
        <v>201904SS</v>
      </c>
      <c r="AN3080">
        <f t="shared" ca="1" si="1684"/>
        <v>7.0000142857142844</v>
      </c>
      <c r="AO3080">
        <f t="shared" ca="1" si="1685"/>
        <v>8</v>
      </c>
      <c r="AP3080">
        <f t="shared" ref="AP3080:AP3143" ca="1" si="1689">M3080/$I3080*100</f>
        <v>3</v>
      </c>
      <c r="AQ3080">
        <f t="shared" ref="AQ3080:AQ3143" ca="1" si="1690">N3080/$I3080*100</f>
        <v>3</v>
      </c>
      <c r="AR3080">
        <f t="shared" ref="AR3080:AR3143" ca="1" si="1691">O3080/$I3080*100</f>
        <v>13</v>
      </c>
      <c r="AS3080">
        <f ca="1">P3080/J3080</f>
        <v>0.27956978180795422</v>
      </c>
    </row>
    <row r="3081" spans="1:45" x14ac:dyDescent="0.4">
      <c r="A3081">
        <f t="shared" si="1686"/>
        <v>201904</v>
      </c>
      <c r="B3081" t="s">
        <v>135</v>
      </c>
      <c r="C3081" t="s">
        <v>31</v>
      </c>
      <c r="D3081" t="str">
        <f t="shared" ca="1" si="1680"/>
        <v>I112</v>
      </c>
      <c r="E3081">
        <f t="shared" ca="1" si="1665"/>
        <v>21</v>
      </c>
      <c r="F3081">
        <f t="shared" ca="1" si="1666"/>
        <v>10</v>
      </c>
      <c r="G3081" t="str">
        <f t="shared" ca="1" si="1667"/>
        <v>S11</v>
      </c>
      <c r="H3081" t="str">
        <f t="shared" ca="1" si="1668"/>
        <v>S112</v>
      </c>
      <c r="I3081">
        <f ca="1">VLOOKUP(D3081,PRC!$A$2:$B$21,2,0)*E3081</f>
        <v>1365000</v>
      </c>
      <c r="J3081">
        <f t="shared" ca="1" si="1669"/>
        <v>1269446</v>
      </c>
      <c r="K3081">
        <f ca="1">VLOOKUP(D3081,PRC!$A$1:$C$21,3,0)*E3081</f>
        <v>682500</v>
      </c>
      <c r="L3081">
        <f t="shared" ca="1" si="1670"/>
        <v>109000</v>
      </c>
      <c r="M3081">
        <f t="shared" ca="1" si="1671"/>
        <v>68000</v>
      </c>
      <c r="N3081">
        <f t="shared" ca="1" si="1672"/>
        <v>55000</v>
      </c>
      <c r="O3081">
        <f t="shared" ca="1" si="1673"/>
        <v>150000</v>
      </c>
      <c r="P3081">
        <f t="shared" ca="1" si="1664"/>
        <v>204946</v>
      </c>
      <c r="Q3081">
        <f ca="1">IF(P3081&gt;0,1,0)</f>
        <v>1</v>
      </c>
      <c r="R3081">
        <f t="shared" ca="1" si="1674"/>
        <v>7</v>
      </c>
      <c r="S3081">
        <f t="shared" ca="1" si="1675"/>
        <v>8</v>
      </c>
      <c r="T3081">
        <f t="shared" ca="1" si="1676"/>
        <v>5</v>
      </c>
      <c r="U3081">
        <f t="shared" ca="1" si="1677"/>
        <v>4</v>
      </c>
      <c r="V3081">
        <f t="shared" ca="1" si="1678"/>
        <v>11</v>
      </c>
      <c r="X3081">
        <f t="shared" si="1681"/>
        <v>3081</v>
      </c>
      <c r="Y3081">
        <f t="shared" si="1682"/>
        <v>3002</v>
      </c>
      <c r="Z3081">
        <f t="shared" si="1683"/>
        <v>3003</v>
      </c>
      <c r="AA3081">
        <f t="shared" si="1679"/>
        <v>3101</v>
      </c>
      <c r="AB3081">
        <f t="shared" si="1687"/>
        <v>100</v>
      </c>
      <c r="AM3081" t="str">
        <f t="shared" si="1688"/>
        <v>201904SS</v>
      </c>
      <c r="AN3081">
        <f t="shared" ca="1" si="1684"/>
        <v>7.0002930402930374</v>
      </c>
      <c r="AO3081">
        <f t="shared" ca="1" si="1685"/>
        <v>7.9853479853479845</v>
      </c>
      <c r="AP3081">
        <f t="shared" ca="1" si="1689"/>
        <v>4.9816849816849818</v>
      </c>
      <c r="AQ3081">
        <f t="shared" ca="1" si="1690"/>
        <v>4.0293040293040292</v>
      </c>
      <c r="AR3081">
        <f t="shared" ca="1" si="1691"/>
        <v>10.989010989010989</v>
      </c>
      <c r="AS3081">
        <f ca="1">P3081/J3081</f>
        <v>0.16144522886361451</v>
      </c>
    </row>
    <row r="3082" spans="1:45" x14ac:dyDescent="0.4">
      <c r="A3082">
        <f t="shared" si="1686"/>
        <v>201904</v>
      </c>
      <c r="B3082" t="s">
        <v>136</v>
      </c>
      <c r="C3082" t="s">
        <v>31</v>
      </c>
      <c r="D3082" t="str">
        <f t="shared" ca="1" si="1680"/>
        <v>I106</v>
      </c>
      <c r="E3082">
        <f t="shared" ca="1" si="1665"/>
        <v>48</v>
      </c>
      <c r="F3082">
        <f t="shared" ca="1" si="1666"/>
        <v>12</v>
      </c>
      <c r="G3082" t="str">
        <f t="shared" ca="1" si="1667"/>
        <v>S11</v>
      </c>
      <c r="H3082" t="str">
        <f t="shared" ca="1" si="1668"/>
        <v>S111</v>
      </c>
      <c r="I3082">
        <f ca="1">VLOOKUP(D3082,PRC!$A$2:$B$21,2,0)*E3082</f>
        <v>960000</v>
      </c>
      <c r="J3082">
        <f t="shared" ca="1" si="1669"/>
        <v>844796</v>
      </c>
      <c r="K3082">
        <f ca="1">VLOOKUP(D3082,PRC!$A$1:$C$21,3,0)*E3082</f>
        <v>508800</v>
      </c>
      <c r="L3082">
        <f t="shared" ca="1" si="1670"/>
        <v>96000</v>
      </c>
      <c r="M3082">
        <f t="shared" ca="1" si="1671"/>
        <v>29000</v>
      </c>
      <c r="N3082">
        <f t="shared" ca="1" si="1672"/>
        <v>38000</v>
      </c>
      <c r="O3082">
        <f t="shared" ca="1" si="1673"/>
        <v>96000</v>
      </c>
      <c r="P3082">
        <f t="shared" ca="1" si="1664"/>
        <v>76996</v>
      </c>
      <c r="Q3082">
        <f ca="1">IF(P3082&gt;0,1,0)</f>
        <v>1</v>
      </c>
      <c r="R3082">
        <f t="shared" ca="1" si="1674"/>
        <v>12</v>
      </c>
      <c r="S3082">
        <f t="shared" ca="1" si="1675"/>
        <v>10</v>
      </c>
      <c r="T3082">
        <f t="shared" ca="1" si="1676"/>
        <v>3</v>
      </c>
      <c r="U3082">
        <f t="shared" ca="1" si="1677"/>
        <v>4</v>
      </c>
      <c r="V3082">
        <f t="shared" ca="1" si="1678"/>
        <v>10</v>
      </c>
      <c r="X3082">
        <f t="shared" si="1681"/>
        <v>3082</v>
      </c>
      <c r="Y3082">
        <f t="shared" si="1682"/>
        <v>3002</v>
      </c>
      <c r="Z3082">
        <f t="shared" si="1683"/>
        <v>3003</v>
      </c>
      <c r="AA3082">
        <f t="shared" si="1679"/>
        <v>3101</v>
      </c>
      <c r="AB3082">
        <f t="shared" si="1687"/>
        <v>100</v>
      </c>
      <c r="AM3082" t="str">
        <f t="shared" si="1688"/>
        <v>201904SS</v>
      </c>
      <c r="AN3082">
        <f t="shared" ca="1" si="1684"/>
        <v>12.00041666666667</v>
      </c>
      <c r="AO3082">
        <f t="shared" ca="1" si="1685"/>
        <v>10</v>
      </c>
      <c r="AP3082">
        <f t="shared" ca="1" si="1689"/>
        <v>3.0208333333333335</v>
      </c>
      <c r="AQ3082">
        <f t="shared" ca="1" si="1690"/>
        <v>3.958333333333333</v>
      </c>
      <c r="AR3082">
        <f t="shared" ca="1" si="1691"/>
        <v>10</v>
      </c>
      <c r="AS3082">
        <f ca="1">P3082/J3082</f>
        <v>9.1141530026183831E-2</v>
      </c>
    </row>
    <row r="3083" spans="1:45" x14ac:dyDescent="0.4">
      <c r="A3083">
        <f t="shared" si="1686"/>
        <v>201904</v>
      </c>
      <c r="B3083" t="s">
        <v>137</v>
      </c>
      <c r="C3083" t="s">
        <v>31</v>
      </c>
      <c r="D3083" t="str">
        <f t="shared" ca="1" si="1680"/>
        <v>I109</v>
      </c>
      <c r="E3083">
        <f t="shared" ca="1" si="1665"/>
        <v>49</v>
      </c>
      <c r="F3083">
        <f t="shared" ca="1" si="1666"/>
        <v>6</v>
      </c>
      <c r="G3083" t="str">
        <f t="shared" ca="1" si="1667"/>
        <v>S11</v>
      </c>
      <c r="H3083" t="str">
        <f t="shared" ca="1" si="1668"/>
        <v>S110</v>
      </c>
      <c r="I3083">
        <f ca="1">VLOOKUP(D3083,PRC!$A$2:$B$21,2,0)*E3083</f>
        <v>24500000</v>
      </c>
      <c r="J3083">
        <f t="shared" ca="1" si="1669"/>
        <v>22784996</v>
      </c>
      <c r="K3083">
        <f ca="1">VLOOKUP(D3083,PRC!$A$1:$C$21,3,0)*E3083</f>
        <v>9800000</v>
      </c>
      <c r="L3083">
        <f t="shared" ca="1" si="1670"/>
        <v>2205000</v>
      </c>
      <c r="M3083">
        <f t="shared" ca="1" si="1671"/>
        <v>1225000</v>
      </c>
      <c r="N3083">
        <f t="shared" ca="1" si="1672"/>
        <v>980000</v>
      </c>
      <c r="O3083">
        <f t="shared" ca="1" si="1673"/>
        <v>3185000</v>
      </c>
      <c r="P3083">
        <f t="shared" ca="1" si="1664"/>
        <v>5389996</v>
      </c>
      <c r="Q3083">
        <f ca="1">IF(P3083&gt;0,1,0)</f>
        <v>1</v>
      </c>
      <c r="R3083">
        <f t="shared" ca="1" si="1674"/>
        <v>7</v>
      </c>
      <c r="S3083">
        <f t="shared" ca="1" si="1675"/>
        <v>9</v>
      </c>
      <c r="T3083">
        <f t="shared" ca="1" si="1676"/>
        <v>5</v>
      </c>
      <c r="U3083">
        <f t="shared" ca="1" si="1677"/>
        <v>4</v>
      </c>
      <c r="V3083">
        <f t="shared" ca="1" si="1678"/>
        <v>13</v>
      </c>
      <c r="X3083">
        <f t="shared" si="1681"/>
        <v>3083</v>
      </c>
      <c r="Y3083">
        <f t="shared" si="1682"/>
        <v>3002</v>
      </c>
      <c r="Z3083">
        <f t="shared" si="1683"/>
        <v>3003</v>
      </c>
      <c r="AA3083">
        <f t="shared" si="1679"/>
        <v>3101</v>
      </c>
      <c r="AB3083">
        <f t="shared" si="1687"/>
        <v>100</v>
      </c>
      <c r="AM3083" t="str">
        <f t="shared" si="1688"/>
        <v>201904SS</v>
      </c>
      <c r="AN3083">
        <f t="shared" ca="1" si="1684"/>
        <v>7.000016326530611</v>
      </c>
      <c r="AO3083">
        <f t="shared" ca="1" si="1685"/>
        <v>9</v>
      </c>
      <c r="AP3083">
        <f t="shared" ca="1" si="1689"/>
        <v>5</v>
      </c>
      <c r="AQ3083">
        <f t="shared" ca="1" si="1690"/>
        <v>4</v>
      </c>
      <c r="AR3083">
        <f t="shared" ca="1" si="1691"/>
        <v>13</v>
      </c>
      <c r="AS3083">
        <f ca="1">P3083/J3083</f>
        <v>0.23655900575975525</v>
      </c>
    </row>
    <row r="3084" spans="1:45" x14ac:dyDescent="0.4">
      <c r="A3084">
        <f t="shared" si="1686"/>
        <v>201904</v>
      </c>
      <c r="B3084" t="s">
        <v>138</v>
      </c>
      <c r="C3084" t="s">
        <v>31</v>
      </c>
      <c r="D3084" t="str">
        <f t="shared" ca="1" si="1680"/>
        <v>I113</v>
      </c>
      <c r="E3084">
        <f t="shared" ca="1" si="1665"/>
        <v>65</v>
      </c>
      <c r="F3084">
        <f t="shared" ca="1" si="1666"/>
        <v>15</v>
      </c>
      <c r="G3084" t="str">
        <f t="shared" ca="1" si="1667"/>
        <v>S11</v>
      </c>
      <c r="H3084" t="str">
        <f t="shared" ca="1" si="1668"/>
        <v>S112</v>
      </c>
      <c r="I3084">
        <f ca="1">VLOOKUP(D3084,PRC!$A$2:$B$21,2,0)*E3084</f>
        <v>43550000</v>
      </c>
      <c r="J3084">
        <f t="shared" ca="1" si="1669"/>
        <v>37888496</v>
      </c>
      <c r="K3084">
        <f ca="1">VLOOKUP(D3084,PRC!$A$1:$C$21,3,0)*E3084</f>
        <v>19597500</v>
      </c>
      <c r="L3084">
        <f t="shared" ca="1" si="1670"/>
        <v>4355000</v>
      </c>
      <c r="M3084">
        <f t="shared" ca="1" si="1671"/>
        <v>1307000</v>
      </c>
      <c r="N3084">
        <f t="shared" ca="1" si="1672"/>
        <v>1742000</v>
      </c>
      <c r="O3084">
        <f t="shared" ca="1" si="1673"/>
        <v>5662000</v>
      </c>
      <c r="P3084">
        <f t="shared" ca="1" si="1664"/>
        <v>5224996</v>
      </c>
      <c r="Q3084">
        <f ca="1">IF(P3084&gt;0,1,0)</f>
        <v>1</v>
      </c>
      <c r="R3084">
        <f t="shared" ca="1" si="1674"/>
        <v>13</v>
      </c>
      <c r="S3084">
        <f t="shared" ca="1" si="1675"/>
        <v>10</v>
      </c>
      <c r="T3084">
        <f t="shared" ca="1" si="1676"/>
        <v>3</v>
      </c>
      <c r="U3084">
        <f t="shared" ca="1" si="1677"/>
        <v>4</v>
      </c>
      <c r="V3084">
        <f t="shared" ca="1" si="1678"/>
        <v>13</v>
      </c>
      <c r="X3084">
        <f t="shared" si="1681"/>
        <v>3084</v>
      </c>
      <c r="Y3084">
        <f t="shared" si="1682"/>
        <v>3002</v>
      </c>
      <c r="Z3084">
        <f t="shared" si="1683"/>
        <v>3003</v>
      </c>
      <c r="AA3084">
        <f t="shared" si="1679"/>
        <v>3101</v>
      </c>
      <c r="AB3084">
        <f t="shared" si="1687"/>
        <v>100</v>
      </c>
      <c r="AM3084" t="str">
        <f t="shared" si="1688"/>
        <v>201904SS</v>
      </c>
      <c r="AN3084">
        <f t="shared" ca="1" si="1684"/>
        <v>13.000009184845007</v>
      </c>
      <c r="AO3084">
        <f t="shared" ca="1" si="1685"/>
        <v>10</v>
      </c>
      <c r="AP3084">
        <f t="shared" ca="1" si="1689"/>
        <v>3.0011481056257177</v>
      </c>
      <c r="AQ3084">
        <f t="shared" ca="1" si="1690"/>
        <v>4</v>
      </c>
      <c r="AR3084">
        <f t="shared" ca="1" si="1691"/>
        <v>13.001148105625719</v>
      </c>
      <c r="AS3084">
        <f ca="1">P3084/J3084</f>
        <v>0.13790455023603998</v>
      </c>
    </row>
    <row r="3085" spans="1:45" x14ac:dyDescent="0.4">
      <c r="A3085">
        <f t="shared" si="1686"/>
        <v>201904</v>
      </c>
      <c r="B3085" t="s">
        <v>139</v>
      </c>
      <c r="C3085" t="s">
        <v>31</v>
      </c>
      <c r="D3085" t="str">
        <f t="shared" ca="1" si="1680"/>
        <v>I109</v>
      </c>
      <c r="E3085">
        <f t="shared" ca="1" si="1665"/>
        <v>64</v>
      </c>
      <c r="F3085">
        <f t="shared" ca="1" si="1666"/>
        <v>8</v>
      </c>
      <c r="G3085" t="str">
        <f t="shared" ca="1" si="1667"/>
        <v>S11</v>
      </c>
      <c r="H3085" t="str">
        <f t="shared" ca="1" si="1668"/>
        <v>S113</v>
      </c>
      <c r="I3085">
        <f ca="1">VLOOKUP(D3085,PRC!$A$2:$B$21,2,0)*E3085</f>
        <v>32000000</v>
      </c>
      <c r="J3085">
        <f t="shared" ca="1" si="1669"/>
        <v>29759995.999999996</v>
      </c>
      <c r="K3085">
        <f ca="1">VLOOKUP(D3085,PRC!$A$1:$C$21,3,0)*E3085</f>
        <v>12800000</v>
      </c>
      <c r="L3085">
        <f t="shared" ca="1" si="1670"/>
        <v>2880000</v>
      </c>
      <c r="M3085">
        <f t="shared" ca="1" si="1671"/>
        <v>1600000</v>
      </c>
      <c r="N3085">
        <f t="shared" ca="1" si="1672"/>
        <v>960000</v>
      </c>
      <c r="O3085">
        <f t="shared" ca="1" si="1673"/>
        <v>3520000</v>
      </c>
      <c r="P3085">
        <f t="shared" ca="1" si="1664"/>
        <v>7999995.9999999963</v>
      </c>
      <c r="Q3085">
        <f ca="1">IF(P3085&gt;0,1,0)</f>
        <v>1</v>
      </c>
      <c r="R3085">
        <f t="shared" ca="1" si="1674"/>
        <v>7</v>
      </c>
      <c r="S3085">
        <f t="shared" ca="1" si="1675"/>
        <v>9</v>
      </c>
      <c r="T3085">
        <f t="shared" ca="1" si="1676"/>
        <v>5</v>
      </c>
      <c r="U3085">
        <f t="shared" ca="1" si="1677"/>
        <v>3</v>
      </c>
      <c r="V3085">
        <f t="shared" ca="1" si="1678"/>
        <v>11</v>
      </c>
      <c r="X3085">
        <f t="shared" si="1681"/>
        <v>3085</v>
      </c>
      <c r="Y3085">
        <f t="shared" si="1682"/>
        <v>3002</v>
      </c>
      <c r="Z3085">
        <f t="shared" si="1683"/>
        <v>3003</v>
      </c>
      <c r="AA3085">
        <f t="shared" si="1679"/>
        <v>3101</v>
      </c>
      <c r="AB3085">
        <f t="shared" si="1687"/>
        <v>100</v>
      </c>
      <c r="AM3085" t="str">
        <f t="shared" si="1688"/>
        <v>201904SS</v>
      </c>
      <c r="AN3085">
        <f t="shared" ca="1" si="1684"/>
        <v>7.0000125000000075</v>
      </c>
      <c r="AO3085">
        <f t="shared" ca="1" si="1685"/>
        <v>9</v>
      </c>
      <c r="AP3085">
        <f t="shared" ca="1" si="1689"/>
        <v>5</v>
      </c>
      <c r="AQ3085">
        <f t="shared" ca="1" si="1690"/>
        <v>3</v>
      </c>
      <c r="AR3085">
        <f t="shared" ca="1" si="1691"/>
        <v>11</v>
      </c>
      <c r="AS3085">
        <f ca="1">P3085/J3085</f>
        <v>0.26881710602380449</v>
      </c>
    </row>
    <row r="3086" spans="1:45" x14ac:dyDescent="0.4">
      <c r="A3086">
        <f t="shared" si="1686"/>
        <v>201904</v>
      </c>
      <c r="B3086" t="s">
        <v>140</v>
      </c>
      <c r="C3086" t="s">
        <v>31</v>
      </c>
      <c r="D3086" t="str">
        <f t="shared" ca="1" si="1680"/>
        <v>I111</v>
      </c>
      <c r="E3086">
        <f t="shared" ca="1" si="1665"/>
        <v>61</v>
      </c>
      <c r="F3086">
        <f t="shared" ca="1" si="1666"/>
        <v>12</v>
      </c>
      <c r="G3086" t="str">
        <f t="shared" ca="1" si="1667"/>
        <v>S11</v>
      </c>
      <c r="H3086" t="str">
        <f t="shared" ca="1" si="1668"/>
        <v>S113</v>
      </c>
      <c r="I3086">
        <f ca="1">VLOOKUP(D3086,PRC!$A$2:$B$21,2,0)*E3086</f>
        <v>9150000</v>
      </c>
      <c r="J3086">
        <f t="shared" ca="1" si="1669"/>
        <v>8234996</v>
      </c>
      <c r="K3086">
        <f ca="1">VLOOKUP(D3086,PRC!$A$1:$C$21,3,0)*E3086</f>
        <v>4849500</v>
      </c>
      <c r="L3086">
        <f t="shared" ca="1" si="1670"/>
        <v>824000</v>
      </c>
      <c r="M3086">
        <f t="shared" ca="1" si="1671"/>
        <v>366000</v>
      </c>
      <c r="N3086">
        <f t="shared" ca="1" si="1672"/>
        <v>366000</v>
      </c>
      <c r="O3086">
        <f t="shared" ca="1" si="1673"/>
        <v>1373000</v>
      </c>
      <c r="P3086">
        <f t="shared" ref="P3086:P3101" ca="1" si="1692">J3086-SUM(K3086:O3086)</f>
        <v>456496</v>
      </c>
      <c r="Q3086">
        <f ca="1">IF(P3086&gt;0,1,0)</f>
        <v>1</v>
      </c>
      <c r="R3086">
        <f t="shared" ca="1" si="1674"/>
        <v>10</v>
      </c>
      <c r="S3086">
        <f t="shared" ca="1" si="1675"/>
        <v>9</v>
      </c>
      <c r="T3086">
        <f t="shared" ca="1" si="1676"/>
        <v>4</v>
      </c>
      <c r="U3086">
        <f t="shared" ca="1" si="1677"/>
        <v>4</v>
      </c>
      <c r="V3086">
        <f t="shared" ca="1" si="1678"/>
        <v>15</v>
      </c>
      <c r="X3086">
        <f t="shared" si="1681"/>
        <v>3086</v>
      </c>
      <c r="Y3086">
        <f t="shared" si="1682"/>
        <v>3002</v>
      </c>
      <c r="Z3086">
        <f t="shared" si="1683"/>
        <v>3003</v>
      </c>
      <c r="AA3086">
        <f t="shared" si="1679"/>
        <v>3101</v>
      </c>
      <c r="AB3086">
        <f t="shared" si="1687"/>
        <v>100</v>
      </c>
      <c r="AM3086" t="str">
        <f t="shared" si="1688"/>
        <v>201904SS</v>
      </c>
      <c r="AN3086">
        <f t="shared" ca="1" si="1684"/>
        <v>10.000043715846996</v>
      </c>
      <c r="AO3086">
        <f t="shared" ca="1" si="1685"/>
        <v>9.0054644808743181</v>
      </c>
      <c r="AP3086">
        <f t="shared" ca="1" si="1689"/>
        <v>4</v>
      </c>
      <c r="AQ3086">
        <f t="shared" ca="1" si="1690"/>
        <v>4</v>
      </c>
      <c r="AR3086">
        <f t="shared" ca="1" si="1691"/>
        <v>15.005464480874316</v>
      </c>
      <c r="AS3086">
        <f ca="1">P3086/J3086</f>
        <v>5.5433663841488207E-2</v>
      </c>
    </row>
    <row r="3087" spans="1:45" x14ac:dyDescent="0.4">
      <c r="A3087">
        <f t="shared" si="1686"/>
        <v>201904</v>
      </c>
      <c r="B3087" t="s">
        <v>141</v>
      </c>
      <c r="C3087" t="s">
        <v>31</v>
      </c>
      <c r="D3087" t="str">
        <f t="shared" ca="1" si="1680"/>
        <v>I118</v>
      </c>
      <c r="E3087">
        <f t="shared" ca="1" si="1665"/>
        <v>54</v>
      </c>
      <c r="F3087">
        <f t="shared" ca="1" si="1666"/>
        <v>11</v>
      </c>
      <c r="G3087" t="str">
        <f t="shared" ca="1" si="1667"/>
        <v>S11</v>
      </c>
      <c r="H3087" t="str">
        <f t="shared" ca="1" si="1668"/>
        <v>S117</v>
      </c>
      <c r="I3087">
        <f ca="1">VLOOKUP(D3087,PRC!$A$2:$B$21,2,0)*E3087</f>
        <v>28620000</v>
      </c>
      <c r="J3087">
        <f t="shared" ca="1" si="1669"/>
        <v>26616596</v>
      </c>
      <c r="K3087">
        <f ca="1">VLOOKUP(D3087,PRC!$A$1:$C$21,3,0)*E3087</f>
        <v>12020400</v>
      </c>
      <c r="L3087">
        <f t="shared" ca="1" si="1670"/>
        <v>2576000</v>
      </c>
      <c r="M3087">
        <f t="shared" ca="1" si="1671"/>
        <v>1431000</v>
      </c>
      <c r="N3087">
        <f t="shared" ca="1" si="1672"/>
        <v>859000</v>
      </c>
      <c r="O3087">
        <f t="shared" ca="1" si="1673"/>
        <v>4293000</v>
      </c>
      <c r="P3087">
        <f t="shared" ca="1" si="1692"/>
        <v>5437196</v>
      </c>
      <c r="Q3087">
        <f ca="1">IF(P3087&gt;0,1,0)</f>
        <v>1</v>
      </c>
      <c r="R3087">
        <f t="shared" ca="1" si="1674"/>
        <v>7</v>
      </c>
      <c r="S3087">
        <f t="shared" ca="1" si="1675"/>
        <v>9</v>
      </c>
      <c r="T3087">
        <f t="shared" ca="1" si="1676"/>
        <v>5</v>
      </c>
      <c r="U3087">
        <f t="shared" ca="1" si="1677"/>
        <v>3</v>
      </c>
      <c r="V3087">
        <f t="shared" ca="1" si="1678"/>
        <v>15</v>
      </c>
      <c r="X3087">
        <f t="shared" si="1681"/>
        <v>3087</v>
      </c>
      <c r="Y3087">
        <f t="shared" si="1682"/>
        <v>3002</v>
      </c>
      <c r="Z3087">
        <f t="shared" si="1683"/>
        <v>3003</v>
      </c>
      <c r="AA3087">
        <f t="shared" si="1679"/>
        <v>3101</v>
      </c>
      <c r="AB3087">
        <f t="shared" si="1687"/>
        <v>100</v>
      </c>
      <c r="AM3087" t="str">
        <f t="shared" si="1688"/>
        <v>201904SS</v>
      </c>
      <c r="AN3087">
        <f t="shared" ca="1" si="1684"/>
        <v>7.0000139762403935</v>
      </c>
      <c r="AO3087">
        <f t="shared" ca="1" si="1685"/>
        <v>9.0006988120195661</v>
      </c>
      <c r="AP3087">
        <f t="shared" ca="1" si="1689"/>
        <v>5</v>
      </c>
      <c r="AQ3087">
        <f t="shared" ca="1" si="1690"/>
        <v>3.0013976240391331</v>
      </c>
      <c r="AR3087">
        <f t="shared" ca="1" si="1691"/>
        <v>15</v>
      </c>
      <c r="AS3087">
        <f ca="1">P3087/J3087</f>
        <v>0.20427841336285077</v>
      </c>
    </row>
    <row r="3088" spans="1:45" x14ac:dyDescent="0.4">
      <c r="A3088">
        <f t="shared" si="1686"/>
        <v>201904</v>
      </c>
      <c r="B3088" t="s">
        <v>142</v>
      </c>
      <c r="C3088" t="s">
        <v>31</v>
      </c>
      <c r="D3088" t="str">
        <f t="shared" ca="1" si="1680"/>
        <v>I117</v>
      </c>
      <c r="E3088">
        <f t="shared" ca="1" si="1665"/>
        <v>44</v>
      </c>
      <c r="F3088">
        <f t="shared" ca="1" si="1666"/>
        <v>10</v>
      </c>
      <c r="G3088" t="str">
        <f t="shared" ca="1" si="1667"/>
        <v>S11</v>
      </c>
      <c r="H3088" t="str">
        <f t="shared" ca="1" si="1668"/>
        <v>S113</v>
      </c>
      <c r="I3088">
        <f ca="1">VLOOKUP(D3088,PRC!$A$2:$B$21,2,0)*E3088</f>
        <v>110000000</v>
      </c>
      <c r="J3088">
        <f t="shared" ca="1" si="1669"/>
        <v>93499996</v>
      </c>
      <c r="K3088">
        <f ca="1">VLOOKUP(D3088,PRC!$A$1:$C$21,3,0)*E3088</f>
        <v>50600000</v>
      </c>
      <c r="L3088">
        <f t="shared" ca="1" si="1670"/>
        <v>11000000</v>
      </c>
      <c r="M3088">
        <f t="shared" ca="1" si="1671"/>
        <v>3300000</v>
      </c>
      <c r="N3088">
        <f t="shared" ca="1" si="1672"/>
        <v>3300000</v>
      </c>
      <c r="O3088">
        <f t="shared" ca="1" si="1673"/>
        <v>11000000</v>
      </c>
      <c r="P3088">
        <f t="shared" ca="1" si="1692"/>
        <v>14299996</v>
      </c>
      <c r="Q3088">
        <f ca="1">IF(P3088&gt;0,1,0)</f>
        <v>1</v>
      </c>
      <c r="R3088">
        <f t="shared" ca="1" si="1674"/>
        <v>15</v>
      </c>
      <c r="S3088">
        <f t="shared" ca="1" si="1675"/>
        <v>10</v>
      </c>
      <c r="T3088">
        <f t="shared" ca="1" si="1676"/>
        <v>3</v>
      </c>
      <c r="U3088">
        <f t="shared" ca="1" si="1677"/>
        <v>3</v>
      </c>
      <c r="V3088">
        <f t="shared" ca="1" si="1678"/>
        <v>10</v>
      </c>
      <c r="X3088">
        <f t="shared" si="1681"/>
        <v>3088</v>
      </c>
      <c r="Y3088">
        <f t="shared" si="1682"/>
        <v>3002</v>
      </c>
      <c r="Z3088">
        <f t="shared" si="1683"/>
        <v>3003</v>
      </c>
      <c r="AA3088">
        <f t="shared" si="1679"/>
        <v>3101</v>
      </c>
      <c r="AB3088">
        <f t="shared" si="1687"/>
        <v>100</v>
      </c>
      <c r="AM3088" t="str">
        <f t="shared" si="1688"/>
        <v>201904SS</v>
      </c>
      <c r="AN3088">
        <f t="shared" ca="1" si="1684"/>
        <v>15.000003636363635</v>
      </c>
      <c r="AO3088">
        <f t="shared" ca="1" si="1685"/>
        <v>10</v>
      </c>
      <c r="AP3088">
        <f t="shared" ca="1" si="1689"/>
        <v>3</v>
      </c>
      <c r="AQ3088">
        <f t="shared" ca="1" si="1690"/>
        <v>3</v>
      </c>
      <c r="AR3088">
        <f t="shared" ca="1" si="1691"/>
        <v>10</v>
      </c>
      <c r="AS3088">
        <f ca="1">P3088/J3088</f>
        <v>0.15294114023277605</v>
      </c>
    </row>
    <row r="3089" spans="1:51" x14ac:dyDescent="0.4">
      <c r="A3089">
        <f t="shared" si="1686"/>
        <v>201904</v>
      </c>
      <c r="B3089" t="s">
        <v>143</v>
      </c>
      <c r="C3089" t="s">
        <v>31</v>
      </c>
      <c r="D3089" t="str">
        <f t="shared" ca="1" si="1680"/>
        <v>I106</v>
      </c>
      <c r="E3089">
        <f t="shared" ca="1" si="1665"/>
        <v>25</v>
      </c>
      <c r="F3089">
        <f t="shared" ca="1" si="1666"/>
        <v>5</v>
      </c>
      <c r="G3089" t="str">
        <f t="shared" ca="1" si="1667"/>
        <v>S10</v>
      </c>
      <c r="H3089" t="str">
        <f t="shared" ca="1" si="1668"/>
        <v>S109</v>
      </c>
      <c r="I3089">
        <f ca="1">VLOOKUP(D3089,PRC!$A$2:$B$21,2,0)*E3089</f>
        <v>500000</v>
      </c>
      <c r="J3089">
        <f t="shared" ca="1" si="1669"/>
        <v>439996</v>
      </c>
      <c r="K3089">
        <f ca="1">VLOOKUP(D3089,PRC!$A$1:$C$21,3,0)*E3089</f>
        <v>265000</v>
      </c>
      <c r="L3089">
        <f t="shared" ca="1" si="1670"/>
        <v>50000</v>
      </c>
      <c r="M3089">
        <f t="shared" ca="1" si="1671"/>
        <v>15000</v>
      </c>
      <c r="N3089">
        <f t="shared" ca="1" si="1672"/>
        <v>15000</v>
      </c>
      <c r="O3089">
        <f t="shared" ca="1" si="1673"/>
        <v>70000</v>
      </c>
      <c r="P3089">
        <f t="shared" ca="1" si="1692"/>
        <v>24996</v>
      </c>
      <c r="Q3089">
        <f ca="1">IF(P3089&gt;0,1,0)</f>
        <v>1</v>
      </c>
      <c r="R3089">
        <f t="shared" ca="1" si="1674"/>
        <v>12</v>
      </c>
      <c r="S3089">
        <f t="shared" ca="1" si="1675"/>
        <v>10</v>
      </c>
      <c r="T3089">
        <f t="shared" ca="1" si="1676"/>
        <v>3</v>
      </c>
      <c r="U3089">
        <f t="shared" ca="1" si="1677"/>
        <v>3</v>
      </c>
      <c r="V3089">
        <f t="shared" ca="1" si="1678"/>
        <v>14</v>
      </c>
      <c r="X3089">
        <f t="shared" si="1681"/>
        <v>3089</v>
      </c>
      <c r="Y3089">
        <f t="shared" si="1682"/>
        <v>3002</v>
      </c>
      <c r="Z3089">
        <f t="shared" si="1683"/>
        <v>3003</v>
      </c>
      <c r="AA3089">
        <f t="shared" si="1679"/>
        <v>3101</v>
      </c>
      <c r="AB3089">
        <f t="shared" si="1687"/>
        <v>100</v>
      </c>
      <c r="AM3089" t="str">
        <f t="shared" si="1688"/>
        <v>201904SS</v>
      </c>
      <c r="AN3089">
        <f t="shared" ca="1" si="1684"/>
        <v>12.0008</v>
      </c>
      <c r="AO3089">
        <f t="shared" ca="1" si="1685"/>
        <v>10</v>
      </c>
      <c r="AP3089">
        <f t="shared" ca="1" si="1689"/>
        <v>3</v>
      </c>
      <c r="AQ3089">
        <f t="shared" ca="1" si="1690"/>
        <v>3</v>
      </c>
      <c r="AR3089">
        <f t="shared" ca="1" si="1691"/>
        <v>14.000000000000002</v>
      </c>
      <c r="AS3089">
        <f ca="1">P3089/J3089</f>
        <v>5.6809607360066912E-2</v>
      </c>
    </row>
    <row r="3090" spans="1:51" x14ac:dyDescent="0.4">
      <c r="A3090">
        <f t="shared" si="1686"/>
        <v>201904</v>
      </c>
      <c r="B3090" t="s">
        <v>144</v>
      </c>
      <c r="C3090" t="s">
        <v>31</v>
      </c>
      <c r="D3090" t="str">
        <f t="shared" ca="1" si="1680"/>
        <v>I116</v>
      </c>
      <c r="E3090">
        <f t="shared" ca="1" si="1665"/>
        <v>35</v>
      </c>
      <c r="F3090">
        <f t="shared" ca="1" si="1666"/>
        <v>5</v>
      </c>
      <c r="G3090" t="str">
        <f t="shared" ca="1" si="1667"/>
        <v>S11</v>
      </c>
      <c r="H3090" t="str">
        <f t="shared" ca="1" si="1668"/>
        <v>S110</v>
      </c>
      <c r="I3090">
        <f ca="1">VLOOKUP(D3090,PRC!$A$2:$B$21,2,0)*E3090</f>
        <v>51100000</v>
      </c>
      <c r="J3090">
        <f t="shared" ca="1" si="1669"/>
        <v>46500996</v>
      </c>
      <c r="K3090">
        <f ca="1">VLOOKUP(D3090,PRC!$A$1:$C$21,3,0)*E3090</f>
        <v>30660000</v>
      </c>
      <c r="L3090">
        <f t="shared" ca="1" si="1670"/>
        <v>4599000</v>
      </c>
      <c r="M3090">
        <f t="shared" ca="1" si="1671"/>
        <v>1533000</v>
      </c>
      <c r="N3090">
        <f t="shared" ca="1" si="1672"/>
        <v>2555000</v>
      </c>
      <c r="O3090">
        <f t="shared" ca="1" si="1673"/>
        <v>6643000</v>
      </c>
      <c r="P3090">
        <f t="shared" ca="1" si="1692"/>
        <v>510996</v>
      </c>
      <c r="Q3090">
        <f ca="1">IF(P3090&gt;0,1,0)</f>
        <v>1</v>
      </c>
      <c r="R3090">
        <f t="shared" ca="1" si="1674"/>
        <v>9</v>
      </c>
      <c r="S3090">
        <f t="shared" ca="1" si="1675"/>
        <v>9</v>
      </c>
      <c r="T3090">
        <f t="shared" ca="1" si="1676"/>
        <v>3</v>
      </c>
      <c r="U3090">
        <f t="shared" ca="1" si="1677"/>
        <v>5</v>
      </c>
      <c r="V3090">
        <f t="shared" ca="1" si="1678"/>
        <v>13</v>
      </c>
      <c r="X3090">
        <f t="shared" si="1681"/>
        <v>3090</v>
      </c>
      <c r="Y3090">
        <f t="shared" si="1682"/>
        <v>3002</v>
      </c>
      <c r="Z3090">
        <f t="shared" si="1683"/>
        <v>3003</v>
      </c>
      <c r="AA3090">
        <f t="shared" si="1679"/>
        <v>3101</v>
      </c>
      <c r="AB3090">
        <f t="shared" si="1687"/>
        <v>100</v>
      </c>
      <c r="AM3090" t="str">
        <f t="shared" si="1688"/>
        <v>201904SS</v>
      </c>
      <c r="AN3090">
        <f t="shared" ca="1" si="1684"/>
        <v>9.0000078277886466</v>
      </c>
      <c r="AO3090">
        <f t="shared" ca="1" si="1685"/>
        <v>9</v>
      </c>
      <c r="AP3090">
        <f t="shared" ca="1" si="1689"/>
        <v>3</v>
      </c>
      <c r="AQ3090">
        <f t="shared" ca="1" si="1690"/>
        <v>5</v>
      </c>
      <c r="AR3090">
        <f t="shared" ca="1" si="1691"/>
        <v>13</v>
      </c>
      <c r="AS3090">
        <f ca="1">P3090/J3090</f>
        <v>1.0988925914619118E-2</v>
      </c>
    </row>
    <row r="3091" spans="1:51" x14ac:dyDescent="0.4">
      <c r="A3091">
        <f t="shared" si="1686"/>
        <v>201904</v>
      </c>
      <c r="B3091" t="s">
        <v>145</v>
      </c>
      <c r="C3091" t="s">
        <v>31</v>
      </c>
      <c r="D3091" t="str">
        <f t="shared" ca="1" si="1680"/>
        <v>I106</v>
      </c>
      <c r="E3091">
        <f t="shared" ca="1" si="1665"/>
        <v>36</v>
      </c>
      <c r="F3091">
        <f t="shared" ca="1" si="1666"/>
        <v>7</v>
      </c>
      <c r="G3091" t="str">
        <f t="shared" ca="1" si="1667"/>
        <v>S10</v>
      </c>
      <c r="H3091" t="str">
        <f t="shared" ca="1" si="1668"/>
        <v>S102</v>
      </c>
      <c r="I3091">
        <f ca="1">VLOOKUP(D3091,PRC!$A$2:$B$21,2,0)*E3091</f>
        <v>720000</v>
      </c>
      <c r="J3091">
        <f t="shared" ca="1" si="1669"/>
        <v>655196</v>
      </c>
      <c r="K3091">
        <f ca="1">VLOOKUP(D3091,PRC!$A$1:$C$21,3,0)*E3091</f>
        <v>381600</v>
      </c>
      <c r="L3091">
        <f t="shared" ca="1" si="1670"/>
        <v>72000</v>
      </c>
      <c r="M3091">
        <f t="shared" ca="1" si="1671"/>
        <v>36000</v>
      </c>
      <c r="N3091">
        <f t="shared" ca="1" si="1672"/>
        <v>36000</v>
      </c>
      <c r="O3091">
        <f t="shared" ca="1" si="1673"/>
        <v>108000</v>
      </c>
      <c r="P3091">
        <f t="shared" ca="1" si="1692"/>
        <v>21596</v>
      </c>
      <c r="Q3091">
        <f ca="1">IF(P3091&gt;0,1,0)</f>
        <v>1</v>
      </c>
      <c r="R3091">
        <f t="shared" ca="1" si="1674"/>
        <v>9</v>
      </c>
      <c r="S3091">
        <f t="shared" ca="1" si="1675"/>
        <v>10</v>
      </c>
      <c r="T3091">
        <f t="shared" ca="1" si="1676"/>
        <v>5</v>
      </c>
      <c r="U3091">
        <f t="shared" ca="1" si="1677"/>
        <v>5</v>
      </c>
      <c r="V3091">
        <f t="shared" ca="1" si="1678"/>
        <v>15</v>
      </c>
      <c r="X3091">
        <f t="shared" si="1681"/>
        <v>3091</v>
      </c>
      <c r="Y3091">
        <f t="shared" si="1682"/>
        <v>3002</v>
      </c>
      <c r="Z3091">
        <f t="shared" si="1683"/>
        <v>3003</v>
      </c>
      <c r="AA3091">
        <f t="shared" si="1679"/>
        <v>3101</v>
      </c>
      <c r="AB3091">
        <f t="shared" si="1687"/>
        <v>100</v>
      </c>
      <c r="AM3091" t="str">
        <f t="shared" si="1688"/>
        <v>201904SS</v>
      </c>
      <c r="AN3091">
        <f t="shared" ca="1" si="1684"/>
        <v>9.0005555555555556</v>
      </c>
      <c r="AO3091">
        <f t="shared" ca="1" si="1685"/>
        <v>10</v>
      </c>
      <c r="AP3091">
        <f t="shared" ca="1" si="1689"/>
        <v>5</v>
      </c>
      <c r="AQ3091">
        <f t="shared" ca="1" si="1690"/>
        <v>5</v>
      </c>
      <c r="AR3091">
        <f t="shared" ca="1" si="1691"/>
        <v>15</v>
      </c>
      <c r="AS3091">
        <f ca="1">P3091/J3091</f>
        <v>3.2961129188822887E-2</v>
      </c>
    </row>
    <row r="3092" spans="1:51" x14ac:dyDescent="0.4">
      <c r="A3092">
        <f t="shared" si="1686"/>
        <v>201904</v>
      </c>
      <c r="B3092" t="s">
        <v>146</v>
      </c>
      <c r="C3092" t="s">
        <v>31</v>
      </c>
      <c r="D3092" t="str">
        <f t="shared" ca="1" si="1680"/>
        <v>I101</v>
      </c>
      <c r="E3092">
        <f t="shared" ca="1" si="1665"/>
        <v>51</v>
      </c>
      <c r="F3092">
        <f t="shared" ca="1" si="1666"/>
        <v>7</v>
      </c>
      <c r="G3092" t="str">
        <f t="shared" ca="1" si="1667"/>
        <v>S11</v>
      </c>
      <c r="H3092" t="str">
        <f t="shared" ca="1" si="1668"/>
        <v>S117</v>
      </c>
      <c r="I3092">
        <f ca="1">VLOOKUP(D3092,PRC!$A$2:$B$21,2,0)*E3092</f>
        <v>1530000</v>
      </c>
      <c r="J3092">
        <f t="shared" ca="1" si="1669"/>
        <v>1376996</v>
      </c>
      <c r="K3092">
        <f ca="1">VLOOKUP(D3092,PRC!$A$1:$C$21,3,0)*E3092</f>
        <v>795600</v>
      </c>
      <c r="L3092">
        <f t="shared" ca="1" si="1670"/>
        <v>138000</v>
      </c>
      <c r="M3092">
        <f t="shared" ca="1" si="1671"/>
        <v>61000</v>
      </c>
      <c r="N3092">
        <f t="shared" ca="1" si="1672"/>
        <v>46000</v>
      </c>
      <c r="O3092">
        <f t="shared" ca="1" si="1673"/>
        <v>230000</v>
      </c>
      <c r="P3092">
        <f t="shared" ca="1" si="1692"/>
        <v>106396</v>
      </c>
      <c r="Q3092">
        <f ca="1">IF(P3092&gt;0,1,0)</f>
        <v>1</v>
      </c>
      <c r="R3092">
        <f t="shared" ca="1" si="1674"/>
        <v>10</v>
      </c>
      <c r="S3092">
        <f t="shared" ca="1" si="1675"/>
        <v>9</v>
      </c>
      <c r="T3092">
        <f t="shared" ca="1" si="1676"/>
        <v>4</v>
      </c>
      <c r="U3092">
        <f t="shared" ca="1" si="1677"/>
        <v>3</v>
      </c>
      <c r="V3092">
        <f t="shared" ca="1" si="1678"/>
        <v>15</v>
      </c>
      <c r="X3092">
        <f t="shared" si="1681"/>
        <v>3092</v>
      </c>
      <c r="Y3092">
        <f t="shared" si="1682"/>
        <v>3002</v>
      </c>
      <c r="Z3092">
        <f t="shared" si="1683"/>
        <v>3003</v>
      </c>
      <c r="AA3092">
        <f t="shared" si="1679"/>
        <v>3101</v>
      </c>
      <c r="AB3092">
        <f t="shared" si="1687"/>
        <v>100</v>
      </c>
      <c r="AM3092" t="str">
        <f t="shared" si="1688"/>
        <v>201904SS</v>
      </c>
      <c r="AN3092">
        <f t="shared" ca="1" si="1684"/>
        <v>10.000261437908497</v>
      </c>
      <c r="AO3092">
        <f t="shared" ca="1" si="1685"/>
        <v>9.0196078431372548</v>
      </c>
      <c r="AP3092">
        <f t="shared" ca="1" si="1689"/>
        <v>3.986928104575163</v>
      </c>
      <c r="AQ3092">
        <f t="shared" ca="1" si="1690"/>
        <v>3.0065359477124183</v>
      </c>
      <c r="AR3092">
        <f t="shared" ca="1" si="1691"/>
        <v>15.032679738562091</v>
      </c>
      <c r="AS3092">
        <f ca="1">P3092/J3092</f>
        <v>7.7266745872900139E-2</v>
      </c>
    </row>
    <row r="3093" spans="1:51" x14ac:dyDescent="0.4">
      <c r="A3093">
        <f t="shared" si="1686"/>
        <v>201904</v>
      </c>
      <c r="B3093" t="s">
        <v>147</v>
      </c>
      <c r="C3093" t="s">
        <v>31</v>
      </c>
      <c r="D3093" t="str">
        <f t="shared" ca="1" si="1680"/>
        <v>I103</v>
      </c>
      <c r="E3093">
        <f t="shared" ca="1" si="1665"/>
        <v>29</v>
      </c>
      <c r="F3093">
        <f t="shared" ca="1" si="1666"/>
        <v>5</v>
      </c>
      <c r="G3093" t="str">
        <f t="shared" ca="1" si="1667"/>
        <v>S10</v>
      </c>
      <c r="H3093" t="str">
        <f t="shared" ca="1" si="1668"/>
        <v>S108</v>
      </c>
      <c r="I3093">
        <f ca="1">VLOOKUP(D3093,PRC!$A$2:$B$21,2,0)*E3093</f>
        <v>1450000</v>
      </c>
      <c r="J3093">
        <f t="shared" ca="1" si="1669"/>
        <v>1275996</v>
      </c>
      <c r="K3093">
        <f ca="1">VLOOKUP(D3093,PRC!$A$1:$C$21,3,0)*E3093</f>
        <v>826500</v>
      </c>
      <c r="L3093">
        <f t="shared" ca="1" si="1670"/>
        <v>145000</v>
      </c>
      <c r="M3093">
        <f t="shared" ca="1" si="1671"/>
        <v>44000</v>
      </c>
      <c r="N3093">
        <f t="shared" ca="1" si="1672"/>
        <v>58000</v>
      </c>
      <c r="O3093">
        <f t="shared" ca="1" si="1673"/>
        <v>145000</v>
      </c>
      <c r="P3093">
        <f t="shared" ca="1" si="1692"/>
        <v>57496</v>
      </c>
      <c r="Q3093">
        <f ca="1">IF(P3093&gt;0,1,0)</f>
        <v>1</v>
      </c>
      <c r="R3093">
        <f t="shared" ca="1" si="1674"/>
        <v>12</v>
      </c>
      <c r="S3093">
        <f t="shared" ca="1" si="1675"/>
        <v>10</v>
      </c>
      <c r="T3093">
        <f t="shared" ca="1" si="1676"/>
        <v>3</v>
      </c>
      <c r="U3093">
        <f t="shared" ca="1" si="1677"/>
        <v>4</v>
      </c>
      <c r="V3093">
        <f t="shared" ca="1" si="1678"/>
        <v>10</v>
      </c>
      <c r="X3093">
        <f t="shared" si="1681"/>
        <v>3093</v>
      </c>
      <c r="Y3093">
        <f t="shared" si="1682"/>
        <v>3002</v>
      </c>
      <c r="Z3093">
        <f t="shared" si="1683"/>
        <v>3003</v>
      </c>
      <c r="AA3093">
        <f t="shared" si="1679"/>
        <v>3101</v>
      </c>
      <c r="AB3093">
        <f t="shared" si="1687"/>
        <v>100</v>
      </c>
      <c r="AM3093" t="str">
        <f t="shared" si="1688"/>
        <v>201904SS</v>
      </c>
      <c r="AN3093">
        <f t="shared" ca="1" si="1684"/>
        <v>12.000275862068966</v>
      </c>
      <c r="AO3093">
        <f t="shared" ca="1" si="1685"/>
        <v>10</v>
      </c>
      <c r="AP3093">
        <f t="shared" ca="1" si="1689"/>
        <v>3.0344827586206895</v>
      </c>
      <c r="AQ3093">
        <f t="shared" ca="1" si="1690"/>
        <v>4</v>
      </c>
      <c r="AR3093">
        <f t="shared" ca="1" si="1691"/>
        <v>10</v>
      </c>
      <c r="AS3093">
        <f ca="1">P3093/J3093</f>
        <v>4.5059702381512169E-2</v>
      </c>
    </row>
    <row r="3094" spans="1:51" x14ac:dyDescent="0.4">
      <c r="A3094">
        <f t="shared" si="1686"/>
        <v>201904</v>
      </c>
      <c r="B3094" t="s">
        <v>148</v>
      </c>
      <c r="C3094" t="s">
        <v>31</v>
      </c>
      <c r="D3094" t="str">
        <f t="shared" ca="1" si="1680"/>
        <v>I120</v>
      </c>
      <c r="E3094">
        <f t="shared" ca="1" si="1665"/>
        <v>47</v>
      </c>
      <c r="F3094">
        <f t="shared" ca="1" si="1666"/>
        <v>5</v>
      </c>
      <c r="G3094" t="str">
        <f t="shared" ca="1" si="1667"/>
        <v>S10</v>
      </c>
      <c r="H3094" t="str">
        <f t="shared" ca="1" si="1668"/>
        <v>S106</v>
      </c>
      <c r="I3094">
        <f ca="1">VLOOKUP(D3094,PRC!$A$2:$B$21,2,0)*E3094</f>
        <v>202100000</v>
      </c>
      <c r="J3094">
        <f t="shared" ca="1" si="1669"/>
        <v>173805996</v>
      </c>
      <c r="K3094">
        <f ca="1">VLOOKUP(D3094,PRC!$A$1:$C$21,3,0)*E3094</f>
        <v>90945000</v>
      </c>
      <c r="L3094">
        <f t="shared" ca="1" si="1670"/>
        <v>16168000</v>
      </c>
      <c r="M3094">
        <f t="shared" ca="1" si="1671"/>
        <v>10105000</v>
      </c>
      <c r="N3094">
        <f t="shared" ca="1" si="1672"/>
        <v>10105000</v>
      </c>
      <c r="O3094">
        <f t="shared" ca="1" si="1673"/>
        <v>30315000</v>
      </c>
      <c r="P3094">
        <f t="shared" ca="1" si="1692"/>
        <v>16167996</v>
      </c>
      <c r="Q3094">
        <f ca="1">IF(P3094&gt;0,1,0)</f>
        <v>1</v>
      </c>
      <c r="R3094">
        <f t="shared" ca="1" si="1674"/>
        <v>14</v>
      </c>
      <c r="S3094">
        <f t="shared" ca="1" si="1675"/>
        <v>8</v>
      </c>
      <c r="T3094">
        <f t="shared" ca="1" si="1676"/>
        <v>5</v>
      </c>
      <c r="U3094">
        <f t="shared" ca="1" si="1677"/>
        <v>5</v>
      </c>
      <c r="V3094">
        <f t="shared" ca="1" si="1678"/>
        <v>15</v>
      </c>
      <c r="X3094">
        <f t="shared" si="1681"/>
        <v>3094</v>
      </c>
      <c r="Y3094">
        <f t="shared" si="1682"/>
        <v>3002</v>
      </c>
      <c r="Z3094">
        <f t="shared" si="1683"/>
        <v>3003</v>
      </c>
      <c r="AA3094">
        <f t="shared" si="1679"/>
        <v>3101</v>
      </c>
      <c r="AB3094">
        <f t="shared" si="1687"/>
        <v>100</v>
      </c>
      <c r="AM3094" t="str">
        <f t="shared" si="1688"/>
        <v>201904SS</v>
      </c>
      <c r="AN3094">
        <f t="shared" ca="1" si="1684"/>
        <v>14.000001979218213</v>
      </c>
      <c r="AO3094">
        <f t="shared" ca="1" si="1685"/>
        <v>8</v>
      </c>
      <c r="AP3094">
        <f t="shared" ca="1" si="1689"/>
        <v>5</v>
      </c>
      <c r="AQ3094">
        <f t="shared" ca="1" si="1690"/>
        <v>5</v>
      </c>
      <c r="AR3094">
        <f t="shared" ca="1" si="1691"/>
        <v>15</v>
      </c>
      <c r="AS3094">
        <f ca="1">P3094/J3094</f>
        <v>9.3023234940640367E-2</v>
      </c>
    </row>
    <row r="3095" spans="1:51" x14ac:dyDescent="0.4">
      <c r="A3095">
        <f t="shared" si="1686"/>
        <v>201904</v>
      </c>
      <c r="B3095" t="s">
        <v>149</v>
      </c>
      <c r="C3095" t="s">
        <v>31</v>
      </c>
      <c r="D3095" t="str">
        <f t="shared" ca="1" si="1680"/>
        <v>I104</v>
      </c>
      <c r="E3095">
        <f t="shared" ca="1" si="1665"/>
        <v>34</v>
      </c>
      <c r="F3095">
        <f t="shared" ca="1" si="1666"/>
        <v>9</v>
      </c>
      <c r="G3095" t="str">
        <f t="shared" ca="1" si="1667"/>
        <v>S12</v>
      </c>
      <c r="H3095" t="str">
        <f t="shared" ca="1" si="1668"/>
        <v>S120</v>
      </c>
      <c r="I3095">
        <f ca="1">VLOOKUP(D3095,PRC!$A$2:$B$21,2,0)*E3095</f>
        <v>2380000</v>
      </c>
      <c r="J3095">
        <f t="shared" ca="1" si="1669"/>
        <v>2118196</v>
      </c>
      <c r="K3095">
        <f ca="1">VLOOKUP(D3095,PRC!$A$1:$C$21,3,0)*E3095</f>
        <v>999600</v>
      </c>
      <c r="L3095">
        <f t="shared" ca="1" si="1670"/>
        <v>190000</v>
      </c>
      <c r="M3095">
        <f t="shared" ca="1" si="1671"/>
        <v>71000</v>
      </c>
      <c r="N3095">
        <f t="shared" ca="1" si="1672"/>
        <v>71000</v>
      </c>
      <c r="O3095">
        <f t="shared" ca="1" si="1673"/>
        <v>357000</v>
      </c>
      <c r="P3095">
        <f t="shared" ca="1" si="1692"/>
        <v>429596</v>
      </c>
      <c r="Q3095">
        <f ca="1">IF(P3095&gt;0,1,0)</f>
        <v>1</v>
      </c>
      <c r="R3095">
        <f t="shared" ca="1" si="1674"/>
        <v>11</v>
      </c>
      <c r="S3095">
        <f t="shared" ca="1" si="1675"/>
        <v>8</v>
      </c>
      <c r="T3095">
        <f t="shared" ca="1" si="1676"/>
        <v>3</v>
      </c>
      <c r="U3095">
        <f t="shared" ca="1" si="1677"/>
        <v>3</v>
      </c>
      <c r="V3095">
        <f t="shared" ca="1" si="1678"/>
        <v>15</v>
      </c>
      <c r="X3095">
        <f t="shared" si="1681"/>
        <v>3095</v>
      </c>
      <c r="Y3095">
        <f t="shared" si="1682"/>
        <v>3002</v>
      </c>
      <c r="Z3095">
        <f t="shared" si="1683"/>
        <v>3003</v>
      </c>
      <c r="AA3095">
        <f t="shared" si="1679"/>
        <v>3101</v>
      </c>
      <c r="AB3095">
        <f t="shared" si="1687"/>
        <v>100</v>
      </c>
      <c r="AM3095" t="str">
        <f t="shared" si="1688"/>
        <v>201904SS</v>
      </c>
      <c r="AN3095">
        <f t="shared" ca="1" si="1684"/>
        <v>11.000168067226889</v>
      </c>
      <c r="AO3095">
        <f t="shared" ca="1" si="1685"/>
        <v>7.9831932773109235</v>
      </c>
      <c r="AP3095">
        <f t="shared" ca="1" si="1689"/>
        <v>2.9831932773109244</v>
      </c>
      <c r="AQ3095">
        <f t="shared" ca="1" si="1690"/>
        <v>2.9831932773109244</v>
      </c>
      <c r="AR3095">
        <f t="shared" ca="1" si="1691"/>
        <v>15</v>
      </c>
      <c r="AS3095">
        <f ca="1">P3095/J3095</f>
        <v>0.20281220434747305</v>
      </c>
    </row>
    <row r="3096" spans="1:51" x14ac:dyDescent="0.4">
      <c r="A3096">
        <f t="shared" si="1686"/>
        <v>201904</v>
      </c>
      <c r="B3096" t="s">
        <v>150</v>
      </c>
      <c r="C3096" t="s">
        <v>31</v>
      </c>
      <c r="D3096" t="str">
        <f t="shared" ca="1" si="1680"/>
        <v>I114</v>
      </c>
      <c r="E3096">
        <f t="shared" ca="1" si="1665"/>
        <v>79</v>
      </c>
      <c r="F3096">
        <f t="shared" ca="1" si="1666"/>
        <v>7</v>
      </c>
      <c r="G3096" t="str">
        <f t="shared" ca="1" si="1667"/>
        <v>S10</v>
      </c>
      <c r="H3096" t="str">
        <f t="shared" ca="1" si="1668"/>
        <v>S106</v>
      </c>
      <c r="I3096">
        <f ca="1">VLOOKUP(D3096,PRC!$A$2:$B$21,2,0)*E3096</f>
        <v>18960000</v>
      </c>
      <c r="J3096">
        <f t="shared" ca="1" si="1669"/>
        <v>18011996</v>
      </c>
      <c r="K3096">
        <f ca="1">VLOOKUP(D3096,PRC!$A$1:$C$21,3,0)*E3096</f>
        <v>10996800</v>
      </c>
      <c r="L3096">
        <f t="shared" ca="1" si="1670"/>
        <v>1706000</v>
      </c>
      <c r="M3096">
        <f t="shared" ca="1" si="1671"/>
        <v>758000</v>
      </c>
      <c r="N3096">
        <f t="shared" ca="1" si="1672"/>
        <v>758000</v>
      </c>
      <c r="O3096">
        <f t="shared" ca="1" si="1673"/>
        <v>2654000</v>
      </c>
      <c r="P3096">
        <f t="shared" ca="1" si="1692"/>
        <v>1139196</v>
      </c>
      <c r="Q3096">
        <f ca="1">IF(P3096&gt;0,1,0)</f>
        <v>1</v>
      </c>
      <c r="R3096">
        <f t="shared" ca="1" si="1674"/>
        <v>5</v>
      </c>
      <c r="S3096">
        <f t="shared" ca="1" si="1675"/>
        <v>9</v>
      </c>
      <c r="T3096">
        <f t="shared" ca="1" si="1676"/>
        <v>4</v>
      </c>
      <c r="U3096">
        <f t="shared" ca="1" si="1677"/>
        <v>4</v>
      </c>
      <c r="V3096">
        <f t="shared" ca="1" si="1678"/>
        <v>14</v>
      </c>
      <c r="X3096">
        <f t="shared" si="1681"/>
        <v>3096</v>
      </c>
      <c r="Y3096">
        <f t="shared" si="1682"/>
        <v>3002</v>
      </c>
      <c r="Z3096">
        <f t="shared" si="1683"/>
        <v>3003</v>
      </c>
      <c r="AA3096">
        <f t="shared" si="1679"/>
        <v>3101</v>
      </c>
      <c r="AB3096">
        <f t="shared" si="1687"/>
        <v>100</v>
      </c>
      <c r="AM3096" t="str">
        <f t="shared" si="1688"/>
        <v>201904SS</v>
      </c>
      <c r="AN3096">
        <f t="shared" ca="1" si="1684"/>
        <v>5.0000210970464138</v>
      </c>
      <c r="AO3096">
        <f t="shared" ca="1" si="1685"/>
        <v>8.9978902953586495</v>
      </c>
      <c r="AP3096">
        <f t="shared" ca="1" si="1689"/>
        <v>3.9978902953586499</v>
      </c>
      <c r="AQ3096">
        <f t="shared" ca="1" si="1690"/>
        <v>3.9978902953586499</v>
      </c>
      <c r="AR3096">
        <f t="shared" ca="1" si="1691"/>
        <v>13.997890295358651</v>
      </c>
      <c r="AS3096">
        <f ca="1">P3096/J3096</f>
        <v>6.3246516377196624E-2</v>
      </c>
    </row>
    <row r="3097" spans="1:51" x14ac:dyDescent="0.4">
      <c r="A3097">
        <f t="shared" si="1686"/>
        <v>201904</v>
      </c>
      <c r="B3097" t="s">
        <v>151</v>
      </c>
      <c r="C3097" t="s">
        <v>31</v>
      </c>
      <c r="D3097" t="str">
        <f t="shared" ca="1" si="1680"/>
        <v>I120</v>
      </c>
      <c r="E3097">
        <f t="shared" ca="1" si="1665"/>
        <v>46</v>
      </c>
      <c r="F3097">
        <f t="shared" ca="1" si="1666"/>
        <v>8</v>
      </c>
      <c r="G3097" t="str">
        <f t="shared" ca="1" si="1667"/>
        <v>S11</v>
      </c>
      <c r="H3097" t="str">
        <f t="shared" ca="1" si="1668"/>
        <v>S117</v>
      </c>
      <c r="I3097">
        <f ca="1">VLOOKUP(D3097,PRC!$A$2:$B$21,2,0)*E3097</f>
        <v>197800000</v>
      </c>
      <c r="J3097">
        <f t="shared" ca="1" si="1669"/>
        <v>172085996</v>
      </c>
      <c r="K3097">
        <f ca="1">VLOOKUP(D3097,PRC!$A$1:$C$21,3,0)*E3097</f>
        <v>89010000</v>
      </c>
      <c r="L3097">
        <f t="shared" ca="1" si="1670"/>
        <v>17802000</v>
      </c>
      <c r="M3097">
        <f t="shared" ca="1" si="1671"/>
        <v>7912000</v>
      </c>
      <c r="N3097">
        <f t="shared" ca="1" si="1672"/>
        <v>9890000</v>
      </c>
      <c r="O3097">
        <f t="shared" ca="1" si="1673"/>
        <v>21758000</v>
      </c>
      <c r="P3097">
        <f t="shared" ca="1" si="1692"/>
        <v>25713996</v>
      </c>
      <c r="Q3097">
        <f ca="1">IF(P3097&gt;0,1,0)</f>
        <v>1</v>
      </c>
      <c r="R3097">
        <f t="shared" ca="1" si="1674"/>
        <v>13</v>
      </c>
      <c r="S3097">
        <f t="shared" ca="1" si="1675"/>
        <v>9</v>
      </c>
      <c r="T3097">
        <f t="shared" ca="1" si="1676"/>
        <v>4</v>
      </c>
      <c r="U3097">
        <f t="shared" ca="1" si="1677"/>
        <v>5</v>
      </c>
      <c r="V3097">
        <f t="shared" ca="1" si="1678"/>
        <v>11</v>
      </c>
      <c r="X3097">
        <f t="shared" si="1681"/>
        <v>3097</v>
      </c>
      <c r="Y3097">
        <f t="shared" si="1682"/>
        <v>3002</v>
      </c>
      <c r="Z3097">
        <f t="shared" si="1683"/>
        <v>3003</v>
      </c>
      <c r="AA3097">
        <f t="shared" si="1679"/>
        <v>3101</v>
      </c>
      <c r="AB3097">
        <f t="shared" si="1687"/>
        <v>100</v>
      </c>
      <c r="AM3097" t="str">
        <f t="shared" si="1688"/>
        <v>201904SS</v>
      </c>
      <c r="AN3097">
        <f t="shared" ca="1" si="1684"/>
        <v>13.000002022244693</v>
      </c>
      <c r="AO3097">
        <f t="shared" ca="1" si="1685"/>
        <v>9</v>
      </c>
      <c r="AP3097">
        <f t="shared" ca="1" si="1689"/>
        <v>4</v>
      </c>
      <c r="AQ3097">
        <f t="shared" ca="1" si="1690"/>
        <v>5</v>
      </c>
      <c r="AR3097">
        <f t="shared" ca="1" si="1691"/>
        <v>11</v>
      </c>
      <c r="AS3097">
        <f ca="1">P3097/J3097</f>
        <v>0.14942526758539956</v>
      </c>
    </row>
    <row r="3098" spans="1:51" x14ac:dyDescent="0.4">
      <c r="A3098">
        <f t="shared" si="1686"/>
        <v>201904</v>
      </c>
      <c r="B3098" t="s">
        <v>152</v>
      </c>
      <c r="C3098" t="s">
        <v>31</v>
      </c>
      <c r="D3098" t="str">
        <f t="shared" ca="1" si="1680"/>
        <v>I106</v>
      </c>
      <c r="E3098">
        <f t="shared" ca="1" si="1665"/>
        <v>70</v>
      </c>
      <c r="F3098">
        <f t="shared" ca="1" si="1666"/>
        <v>13</v>
      </c>
      <c r="G3098" t="str">
        <f t="shared" ca="1" si="1667"/>
        <v>S11</v>
      </c>
      <c r="H3098" t="str">
        <f t="shared" ca="1" si="1668"/>
        <v>S110</v>
      </c>
      <c r="I3098">
        <f ca="1">VLOOKUP(D3098,PRC!$A$2:$B$21,2,0)*E3098</f>
        <v>1400000</v>
      </c>
      <c r="J3098">
        <f t="shared" ca="1" si="1669"/>
        <v>1287996</v>
      </c>
      <c r="K3098">
        <f ca="1">VLOOKUP(D3098,PRC!$A$1:$C$21,3,0)*E3098</f>
        <v>742000</v>
      </c>
      <c r="L3098">
        <f t="shared" ca="1" si="1670"/>
        <v>140000</v>
      </c>
      <c r="M3098">
        <f t="shared" ca="1" si="1671"/>
        <v>42000</v>
      </c>
      <c r="N3098">
        <f t="shared" ca="1" si="1672"/>
        <v>70000</v>
      </c>
      <c r="O3098">
        <f t="shared" ca="1" si="1673"/>
        <v>168000</v>
      </c>
      <c r="P3098">
        <f t="shared" ca="1" si="1692"/>
        <v>125996</v>
      </c>
      <c r="Q3098">
        <f ca="1">IF(P3098&gt;0,1,0)</f>
        <v>1</v>
      </c>
      <c r="R3098">
        <f t="shared" ca="1" si="1674"/>
        <v>8</v>
      </c>
      <c r="S3098">
        <f t="shared" ca="1" si="1675"/>
        <v>10</v>
      </c>
      <c r="T3098">
        <f t="shared" ca="1" si="1676"/>
        <v>3</v>
      </c>
      <c r="U3098">
        <f t="shared" ca="1" si="1677"/>
        <v>5</v>
      </c>
      <c r="V3098">
        <f t="shared" ca="1" si="1678"/>
        <v>12</v>
      </c>
      <c r="X3098">
        <f t="shared" si="1681"/>
        <v>3098</v>
      </c>
      <c r="Y3098">
        <f t="shared" si="1682"/>
        <v>3002</v>
      </c>
      <c r="Z3098">
        <f t="shared" si="1683"/>
        <v>3003</v>
      </c>
      <c r="AA3098">
        <f t="shared" si="1679"/>
        <v>3101</v>
      </c>
      <c r="AB3098">
        <f t="shared" si="1687"/>
        <v>100</v>
      </c>
      <c r="AM3098" t="str">
        <f t="shared" si="1688"/>
        <v>201904SS</v>
      </c>
      <c r="AN3098">
        <f t="shared" ca="1" si="1684"/>
        <v>8.0002857142857149</v>
      </c>
      <c r="AO3098">
        <f t="shared" ca="1" si="1685"/>
        <v>10</v>
      </c>
      <c r="AP3098">
        <f t="shared" ca="1" si="1689"/>
        <v>3</v>
      </c>
      <c r="AQ3098">
        <f t="shared" ca="1" si="1690"/>
        <v>5</v>
      </c>
      <c r="AR3098">
        <f t="shared" ca="1" si="1691"/>
        <v>12</v>
      </c>
      <c r="AS3098">
        <f ca="1">P3098/J3098</f>
        <v>9.7823285165481874E-2</v>
      </c>
    </row>
    <row r="3099" spans="1:51" x14ac:dyDescent="0.4">
      <c r="A3099">
        <f t="shared" si="1686"/>
        <v>201904</v>
      </c>
      <c r="B3099" t="s">
        <v>153</v>
      </c>
      <c r="C3099" t="s">
        <v>31</v>
      </c>
      <c r="D3099" t="str">
        <f t="shared" ca="1" si="1680"/>
        <v>I107</v>
      </c>
      <c r="E3099">
        <f t="shared" ca="1" si="1665"/>
        <v>78</v>
      </c>
      <c r="F3099">
        <f t="shared" ca="1" si="1666"/>
        <v>14</v>
      </c>
      <c r="G3099" t="str">
        <f t="shared" ca="1" si="1667"/>
        <v>S11</v>
      </c>
      <c r="H3099" t="str">
        <f t="shared" ca="1" si="1668"/>
        <v>S111</v>
      </c>
      <c r="I3099">
        <f ca="1">VLOOKUP(D3099,PRC!$A$2:$B$21,2,0)*E3099</f>
        <v>11700000</v>
      </c>
      <c r="J3099">
        <f t="shared" ca="1" si="1669"/>
        <v>10880996</v>
      </c>
      <c r="K3099">
        <f ca="1">VLOOKUP(D3099,PRC!$A$1:$C$21,3,0)*E3099</f>
        <v>6669000</v>
      </c>
      <c r="L3099">
        <f t="shared" ca="1" si="1670"/>
        <v>1053000</v>
      </c>
      <c r="M3099">
        <f t="shared" ca="1" si="1671"/>
        <v>585000</v>
      </c>
      <c r="N3099">
        <f t="shared" ca="1" si="1672"/>
        <v>468000</v>
      </c>
      <c r="O3099">
        <f t="shared" ca="1" si="1673"/>
        <v>1638000</v>
      </c>
      <c r="P3099">
        <f t="shared" ca="1" si="1692"/>
        <v>467996</v>
      </c>
      <c r="Q3099">
        <f ca="1">IF(P3099&gt;0,1,0)</f>
        <v>1</v>
      </c>
      <c r="R3099">
        <f t="shared" ca="1" si="1674"/>
        <v>7</v>
      </c>
      <c r="S3099">
        <f t="shared" ca="1" si="1675"/>
        <v>9</v>
      </c>
      <c r="T3099">
        <f t="shared" ca="1" si="1676"/>
        <v>5</v>
      </c>
      <c r="U3099">
        <f t="shared" ca="1" si="1677"/>
        <v>4</v>
      </c>
      <c r="V3099">
        <f t="shared" ca="1" si="1678"/>
        <v>14</v>
      </c>
      <c r="X3099">
        <f t="shared" si="1681"/>
        <v>3099</v>
      </c>
      <c r="Y3099">
        <f t="shared" si="1682"/>
        <v>3002</v>
      </c>
      <c r="Z3099">
        <f t="shared" si="1683"/>
        <v>3003</v>
      </c>
      <c r="AA3099">
        <f t="shared" si="1679"/>
        <v>3101</v>
      </c>
      <c r="AB3099">
        <f t="shared" si="1687"/>
        <v>100</v>
      </c>
      <c r="AM3099" t="str">
        <f t="shared" si="1688"/>
        <v>201904SS</v>
      </c>
      <c r="AN3099">
        <f t="shared" ca="1" si="1684"/>
        <v>7.0000341880341876</v>
      </c>
      <c r="AO3099">
        <f t="shared" ca="1" si="1685"/>
        <v>9</v>
      </c>
      <c r="AP3099">
        <f t="shared" ca="1" si="1689"/>
        <v>5</v>
      </c>
      <c r="AQ3099">
        <f t="shared" ca="1" si="1690"/>
        <v>4</v>
      </c>
      <c r="AR3099">
        <f t="shared" ca="1" si="1691"/>
        <v>14.000000000000002</v>
      </c>
      <c r="AS3099">
        <f ca="1">P3099/J3099</f>
        <v>4.3010400886095354E-2</v>
      </c>
    </row>
    <row r="3100" spans="1:51" x14ac:dyDescent="0.4">
      <c r="A3100">
        <f t="shared" si="1686"/>
        <v>201904</v>
      </c>
      <c r="B3100" t="s">
        <v>154</v>
      </c>
      <c r="C3100" t="s">
        <v>31</v>
      </c>
      <c r="D3100" t="str">
        <f t="shared" ca="1" si="1680"/>
        <v>I102</v>
      </c>
      <c r="E3100">
        <f t="shared" ca="1" si="1665"/>
        <v>48</v>
      </c>
      <c r="F3100">
        <f t="shared" ca="1" si="1666"/>
        <v>8</v>
      </c>
      <c r="G3100" t="str">
        <f t="shared" ca="1" si="1667"/>
        <v>S11</v>
      </c>
      <c r="H3100" t="str">
        <f t="shared" ca="1" si="1668"/>
        <v>S110</v>
      </c>
      <c r="I3100">
        <f ca="1">VLOOKUP(D3100,PRC!$A$2:$B$21,2,0)*E3100</f>
        <v>1920000</v>
      </c>
      <c r="J3100">
        <f t="shared" ca="1" si="1669"/>
        <v>1651196</v>
      </c>
      <c r="K3100">
        <f ca="1">VLOOKUP(D3100,PRC!$A$1:$C$21,3,0)*E3100</f>
        <v>902400</v>
      </c>
      <c r="L3100">
        <f t="shared" ca="1" si="1670"/>
        <v>192000</v>
      </c>
      <c r="M3100">
        <f t="shared" ca="1" si="1671"/>
        <v>77000</v>
      </c>
      <c r="N3100">
        <f t="shared" ca="1" si="1672"/>
        <v>96000</v>
      </c>
      <c r="O3100">
        <f t="shared" ca="1" si="1673"/>
        <v>288000</v>
      </c>
      <c r="P3100">
        <f t="shared" ca="1" si="1692"/>
        <v>95796</v>
      </c>
      <c r="Q3100">
        <f ca="1">IF(P3100&gt;0,1,0)</f>
        <v>1</v>
      </c>
      <c r="R3100">
        <f t="shared" ca="1" si="1674"/>
        <v>14</v>
      </c>
      <c r="S3100">
        <f t="shared" ca="1" si="1675"/>
        <v>10</v>
      </c>
      <c r="T3100">
        <f t="shared" ca="1" si="1676"/>
        <v>4</v>
      </c>
      <c r="U3100">
        <f t="shared" ca="1" si="1677"/>
        <v>5</v>
      </c>
      <c r="V3100">
        <f t="shared" ca="1" si="1678"/>
        <v>15</v>
      </c>
      <c r="X3100">
        <f t="shared" si="1681"/>
        <v>3100</v>
      </c>
      <c r="Y3100">
        <f t="shared" si="1682"/>
        <v>3002</v>
      </c>
      <c r="Z3100">
        <f t="shared" si="1683"/>
        <v>3003</v>
      </c>
      <c r="AA3100">
        <f t="shared" si="1679"/>
        <v>3101</v>
      </c>
      <c r="AB3100">
        <f t="shared" si="1687"/>
        <v>100</v>
      </c>
      <c r="AM3100" t="str">
        <f t="shared" si="1688"/>
        <v>201904SS</v>
      </c>
      <c r="AN3100">
        <f t="shared" ca="1" si="1684"/>
        <v>14.00020833333333</v>
      </c>
      <c r="AO3100">
        <f t="shared" ca="1" si="1685"/>
        <v>10</v>
      </c>
      <c r="AP3100">
        <f t="shared" ca="1" si="1689"/>
        <v>4.010416666666667</v>
      </c>
      <c r="AQ3100">
        <f t="shared" ca="1" si="1690"/>
        <v>5</v>
      </c>
      <c r="AR3100">
        <f t="shared" ca="1" si="1691"/>
        <v>15</v>
      </c>
      <c r="AS3100">
        <f ca="1">P3100/J3100</f>
        <v>5.8016128915040974E-2</v>
      </c>
    </row>
    <row r="3101" spans="1:51" x14ac:dyDescent="0.4">
      <c r="A3101">
        <f t="shared" si="1686"/>
        <v>201904</v>
      </c>
      <c r="B3101" t="s">
        <v>155</v>
      </c>
      <c r="C3101" t="s">
        <v>31</v>
      </c>
      <c r="D3101" t="str">
        <f t="shared" ca="1" si="1680"/>
        <v>I119</v>
      </c>
      <c r="E3101">
        <f t="shared" ca="1" si="1665"/>
        <v>53</v>
      </c>
      <c r="F3101">
        <f t="shared" ca="1" si="1666"/>
        <v>13</v>
      </c>
      <c r="G3101" t="str">
        <f t="shared" ca="1" si="1667"/>
        <v>S11</v>
      </c>
      <c r="H3101" t="str">
        <f t="shared" ca="1" si="1668"/>
        <v>S115</v>
      </c>
      <c r="I3101">
        <f ca="1">VLOOKUP(D3101,PRC!$A$2:$B$21,2,0)*E3101</f>
        <v>5035000</v>
      </c>
      <c r="J3101">
        <f t="shared" ca="1" si="1669"/>
        <v>4481146</v>
      </c>
      <c r="K3101">
        <f ca="1">VLOOKUP(D3101,PRC!$A$1:$C$21,3,0)*E3101</f>
        <v>2416800</v>
      </c>
      <c r="L3101">
        <f t="shared" ca="1" si="1670"/>
        <v>453000</v>
      </c>
      <c r="M3101">
        <f t="shared" ca="1" si="1671"/>
        <v>151000</v>
      </c>
      <c r="N3101">
        <f t="shared" ca="1" si="1672"/>
        <v>151000</v>
      </c>
      <c r="O3101">
        <f t="shared" ca="1" si="1673"/>
        <v>705000</v>
      </c>
      <c r="P3101">
        <f t="shared" ca="1" si="1692"/>
        <v>604346</v>
      </c>
      <c r="Q3101">
        <f ca="1">IF(P3101&gt;0,1,0)</f>
        <v>1</v>
      </c>
      <c r="R3101">
        <f t="shared" ca="1" si="1674"/>
        <v>11</v>
      </c>
      <c r="S3101">
        <f t="shared" ca="1" si="1675"/>
        <v>9</v>
      </c>
      <c r="T3101">
        <f t="shared" ca="1" si="1676"/>
        <v>3</v>
      </c>
      <c r="U3101">
        <f t="shared" ca="1" si="1677"/>
        <v>3</v>
      </c>
      <c r="V3101">
        <f t="shared" ca="1" si="1678"/>
        <v>14</v>
      </c>
      <c r="X3101">
        <f t="shared" si="1681"/>
        <v>3101</v>
      </c>
      <c r="Y3101">
        <f t="shared" si="1682"/>
        <v>3002</v>
      </c>
      <c r="Z3101">
        <f t="shared" si="1683"/>
        <v>3003</v>
      </c>
      <c r="AA3101">
        <f t="shared" si="1679"/>
        <v>3101</v>
      </c>
      <c r="AB3101">
        <f t="shared" si="1687"/>
        <v>100</v>
      </c>
      <c r="AM3101" t="str">
        <f t="shared" si="1688"/>
        <v>201904SS</v>
      </c>
      <c r="AN3101">
        <f t="shared" ca="1" si="1684"/>
        <v>11.000079443892751</v>
      </c>
      <c r="AO3101">
        <f t="shared" ca="1" si="1685"/>
        <v>8.9970208540218479</v>
      </c>
      <c r="AP3101">
        <f t="shared" ca="1" si="1689"/>
        <v>2.9990069513406157</v>
      </c>
      <c r="AQ3101">
        <f t="shared" ca="1" si="1690"/>
        <v>2.9990069513406157</v>
      </c>
      <c r="AR3101">
        <f t="shared" ca="1" si="1691"/>
        <v>14.001986097318769</v>
      </c>
      <c r="AS3101">
        <f ca="1">P3101/J3101</f>
        <v>0.13486416197999351</v>
      </c>
    </row>
    <row r="3102" spans="1:51" x14ac:dyDescent="0.4">
      <c r="A3102" s="1">
        <f t="shared" si="1686"/>
        <v>201904</v>
      </c>
      <c r="B3102" s="1" t="s">
        <v>206</v>
      </c>
      <c r="C3102" s="1" t="s">
        <v>75</v>
      </c>
      <c r="D3102" s="1" t="str">
        <f ca="1">"I"&amp;RANDBETWEEN(101,120)</f>
        <v>I114</v>
      </c>
      <c r="E3102" s="3">
        <f t="shared" ca="1" si="1665"/>
        <v>108</v>
      </c>
      <c r="F3102" s="3">
        <f t="shared" ca="1" si="1666"/>
        <v>18</v>
      </c>
      <c r="G3102" s="1" t="str">
        <f ca="1">LEFT(H3102,3)</f>
        <v>S10</v>
      </c>
      <c r="H3102" s="1" t="str">
        <f ca="1">"S"&amp;RANDBETWEEN(101,120)</f>
        <v>S105</v>
      </c>
      <c r="I3102" s="1">
        <f ca="1">VLOOKUP(D3102,PRC!$A$2:$B$21,2,0)*E3102</f>
        <v>25920000</v>
      </c>
      <c r="J3102" s="1">
        <f t="shared" ca="1" si="1669"/>
        <v>21254396</v>
      </c>
      <c r="K3102" s="1">
        <f ca="1">VLOOKUP(D3102,PRC!$A$1:$C$21,3,0)*E3102</f>
        <v>15033600</v>
      </c>
      <c r="L3102" s="1">
        <f t="shared" ca="1" si="1670"/>
        <v>1037000</v>
      </c>
      <c r="M3102" s="1">
        <f t="shared" ca="1" si="1671"/>
        <v>2333000</v>
      </c>
      <c r="N3102" s="1">
        <f t="shared" ca="1" si="1672"/>
        <v>2851000</v>
      </c>
      <c r="O3102" s="1">
        <f t="shared" ca="1" si="1673"/>
        <v>2592000</v>
      </c>
      <c r="P3102" s="1">
        <f ca="1">J3102-SUM(K3102:O3102)</f>
        <v>-2592204</v>
      </c>
      <c r="Q3102">
        <f ca="1">IF(P3102&gt;0,1,0)</f>
        <v>0</v>
      </c>
      <c r="R3102" s="3">
        <f t="shared" ca="1" si="1674"/>
        <v>18</v>
      </c>
      <c r="S3102" s="3">
        <f t="shared" ca="1" si="1675"/>
        <v>4</v>
      </c>
      <c r="T3102" s="3">
        <f t="shared" ca="1" si="1676"/>
        <v>9</v>
      </c>
      <c r="U3102" s="3">
        <f t="shared" ca="1" si="1677"/>
        <v>11</v>
      </c>
      <c r="V3102" s="3">
        <f t="shared" ca="1" si="1678"/>
        <v>10</v>
      </c>
      <c r="W3102" t="str">
        <f>C3102&amp;A3102&amp;"EBIT"</f>
        <v>HD201904EBIT</v>
      </c>
      <c r="X3102">
        <f t="shared" si="1681"/>
        <v>3102</v>
      </c>
      <c r="Y3102">
        <f t="shared" si="1682"/>
        <v>3102</v>
      </c>
      <c r="Z3102">
        <f t="shared" si="1683"/>
        <v>3103</v>
      </c>
      <c r="AA3102">
        <f t="shared" si="1679"/>
        <v>3251</v>
      </c>
      <c r="AB3102">
        <f t="shared" si="1687"/>
        <v>150</v>
      </c>
      <c r="AC3102" s="4" t="s">
        <v>1106</v>
      </c>
      <c r="AD3102">
        <f>VLOOKUP(C3102&amp;A3102&amp;AC3102,PRF_POL!$A$2:$J$97,5,0)</f>
        <v>80</v>
      </c>
      <c r="AE3102">
        <f>$AE$2</f>
        <v>40</v>
      </c>
      <c r="AF3102">
        <f>VLOOKUP($C3102&amp;$A3102&amp;$AC3102,PRF_POL!$A$2:$J$97,6,0)</f>
        <v>10</v>
      </c>
      <c r="AG3102">
        <f>VLOOKUP($C3102&amp;$A3102&amp;$AC3102,PRF_POL!$A$2:$J$97,7,0)</f>
        <v>3</v>
      </c>
      <c r="AH3102">
        <f>VLOOKUP($C3102&amp;$A3102&amp;$AC3102,PRF_POL!$A$2:$J$97,8,0)</f>
        <v>5</v>
      </c>
      <c r="AI3102">
        <f>VLOOKUP($C3102&amp;$A3102&amp;$AC3102,PRF_POL!$A$2:$J$97,9,0)</f>
        <v>10</v>
      </c>
      <c r="AJ3102">
        <f>VLOOKUP($C3102&amp;$A3102&amp;$AC3102,PRF_POL!$A$2:$J$97,10,0)</f>
        <v>5</v>
      </c>
      <c r="AK3102">
        <f>SUM(AE3102:AJ3102)</f>
        <v>73</v>
      </c>
      <c r="AL3102" s="3">
        <f ca="1">SUM(INDIRECT("P"&amp;Y3102):INDIRECT("P"&amp;AA3102))</f>
        <v>557599100</v>
      </c>
      <c r="AM3102" t="str">
        <f t="shared" si="1688"/>
        <v>201904HD</v>
      </c>
      <c r="AN3102">
        <f ca="1">(1-J3102/I3102)*100</f>
        <v>18.00001543209877</v>
      </c>
      <c r="AO3102">
        <f ca="1">L3102/$I3102*100</f>
        <v>4.0007716049382722</v>
      </c>
      <c r="AP3102">
        <f t="shared" ca="1" si="1689"/>
        <v>9.0007716049382722</v>
      </c>
      <c r="AQ3102">
        <f t="shared" ca="1" si="1690"/>
        <v>10.99922839506173</v>
      </c>
      <c r="AR3102">
        <f t="shared" ca="1" si="1691"/>
        <v>10</v>
      </c>
      <c r="AS3102">
        <f ca="1">P3102/J3102</f>
        <v>-0.12196084047742406</v>
      </c>
      <c r="AT3102">
        <f ca="1">MIN(INDIRECT("E"&amp;$Y3102):INDIRECT("E"&amp;$AA3102))</f>
        <v>82</v>
      </c>
      <c r="AU3102">
        <f ca="1">MIN(INDIRECT("AN"&amp;$Y3102):INDIRECT("AN"&amp;$AA3102))</f>
        <v>10.000000683994525</v>
      </c>
      <c r="AV3102">
        <f ca="1">MIN(INDIRECT("AO"&amp;$Y3102):INDIRECT("AO"&amp;$AA3102))</f>
        <v>2.9166666666666665</v>
      </c>
      <c r="AW3102">
        <f ca="1">MIN(INDIRECT("AP"&amp;$Y3102):INDIRECT("AP"&amp;$AA3102))</f>
        <v>4.9974450689831373</v>
      </c>
      <c r="AX3102">
        <f ca="1">MIN(INDIRECT("AQ"&amp;$Y3102):INDIRECT("AQ"&amp;$AA3102))</f>
        <v>10</v>
      </c>
      <c r="AY3102">
        <f ca="1">MIN(INDIRECT("AR"&amp;$Y3102):INDIRECT("AR"&amp;$AA3102))</f>
        <v>4.9974450689831373</v>
      </c>
    </row>
    <row r="3103" spans="1:51" x14ac:dyDescent="0.4">
      <c r="A3103">
        <f t="shared" si="1686"/>
        <v>201904</v>
      </c>
      <c r="B3103" t="s">
        <v>56</v>
      </c>
      <c r="C3103" t="s">
        <v>75</v>
      </c>
      <c r="D3103" t="str">
        <f ca="1">"I"&amp;RANDBETWEEN(101,120)</f>
        <v>I106</v>
      </c>
      <c r="E3103">
        <f t="shared" ca="1" si="1665"/>
        <v>116</v>
      </c>
      <c r="F3103">
        <f t="shared" ca="1" si="1666"/>
        <v>18</v>
      </c>
      <c r="G3103" t="str">
        <f t="shared" ref="G3103:G3166" ca="1" si="1693">LEFT(H3103,3)</f>
        <v>S11</v>
      </c>
      <c r="H3103" t="str">
        <f t="shared" ref="H3103:H3166" ca="1" si="1694">"S"&amp;RANDBETWEEN(101,120)</f>
        <v>S111</v>
      </c>
      <c r="I3103">
        <f ca="1">VLOOKUP(D3103,PRC!$A$2:$B$21,2,0)*E3103</f>
        <v>2320000</v>
      </c>
      <c r="J3103">
        <f t="shared" ca="1" si="1669"/>
        <v>2018396</v>
      </c>
      <c r="K3103">
        <f ca="1">VLOOKUP(D3103,PRC!$A$1:$C$21,3,0)*E3103</f>
        <v>1229600</v>
      </c>
      <c r="L3103">
        <f t="shared" ca="1" si="1670"/>
        <v>70000</v>
      </c>
      <c r="M3103">
        <f t="shared" ca="1" si="1671"/>
        <v>186000</v>
      </c>
      <c r="N3103">
        <f t="shared" ca="1" si="1672"/>
        <v>278000</v>
      </c>
      <c r="O3103">
        <f t="shared" ca="1" si="1673"/>
        <v>186000</v>
      </c>
      <c r="P3103">
        <f t="shared" ref="P3103:P3166" ca="1" si="1695">J3103-SUM(K3103:O3103)</f>
        <v>68796</v>
      </c>
      <c r="Q3103">
        <f ca="1">IF(P3103&gt;0,1,0)</f>
        <v>1</v>
      </c>
      <c r="R3103">
        <f t="shared" ca="1" si="1674"/>
        <v>13</v>
      </c>
      <c r="S3103">
        <f t="shared" ca="1" si="1675"/>
        <v>3</v>
      </c>
      <c r="T3103">
        <f t="shared" ca="1" si="1676"/>
        <v>8</v>
      </c>
      <c r="U3103">
        <f t="shared" ca="1" si="1677"/>
        <v>12</v>
      </c>
      <c r="V3103">
        <f t="shared" ca="1" si="1678"/>
        <v>8</v>
      </c>
      <c r="W3103" t="str">
        <f>C3103&amp;A3103&amp;"SALES"</f>
        <v>HD201904SALES</v>
      </c>
      <c r="X3103">
        <f t="shared" si="1681"/>
        <v>3103</v>
      </c>
      <c r="Y3103">
        <f t="shared" si="1682"/>
        <v>3102</v>
      </c>
      <c r="Z3103">
        <f t="shared" si="1683"/>
        <v>3103</v>
      </c>
      <c r="AA3103">
        <f t="shared" si="1679"/>
        <v>3251</v>
      </c>
      <c r="AB3103">
        <f t="shared" si="1687"/>
        <v>150</v>
      </c>
      <c r="AC3103" s="4" t="s">
        <v>1107</v>
      </c>
      <c r="AD3103">
        <f>VLOOKUP(C3103&amp;A3103&amp;AC3103,PRF_POL!$A$2:$J$97,5,0)</f>
        <v>150</v>
      </c>
      <c r="AE3103">
        <f>$AE$3</f>
        <v>60</v>
      </c>
      <c r="AF3103">
        <f>VLOOKUP($C3103&amp;$A3103&amp;$AC3103,PRF_POL!$A$2:$J$97,6,0)</f>
        <v>20</v>
      </c>
      <c r="AG3103">
        <f>VLOOKUP($C3103&amp;$A3103&amp;$AC3103,PRF_POL!$A$2:$J$97,7,0)</f>
        <v>5</v>
      </c>
      <c r="AH3103">
        <f>VLOOKUP($C3103&amp;$A3103&amp;$AC3103,PRF_POL!$A$2:$J$97,8,0)</f>
        <v>10</v>
      </c>
      <c r="AI3103">
        <f>VLOOKUP($C3103&amp;$A3103&amp;$AC3103,PRF_POL!$A$2:$J$97,9,0)</f>
        <v>15</v>
      </c>
      <c r="AJ3103">
        <f>VLOOKUP($C3103&amp;$A3103&amp;$AC3103,PRF_POL!$A$2:$J$97,10,0)</f>
        <v>10</v>
      </c>
      <c r="AK3103">
        <f>SUM(AE3103:AJ3103)</f>
        <v>120</v>
      </c>
      <c r="AL3103" s="3">
        <f ca="1">SUM(INDIRECT("J"&amp;Y3102):INDIRECT("J"&amp;AA3102))</f>
        <v>8319985900</v>
      </c>
      <c r="AM3103" t="str">
        <f t="shared" si="1688"/>
        <v>201904HD</v>
      </c>
      <c r="AN3103">
        <f ca="1">(1-J3103/I3103)*100</f>
        <v>13.000172413793099</v>
      </c>
      <c r="AO3103">
        <f ca="1">L3103/$I3103*100</f>
        <v>3.0172413793103448</v>
      </c>
      <c r="AP3103">
        <f t="shared" ca="1" si="1689"/>
        <v>8.0172413793103434</v>
      </c>
      <c r="AQ3103">
        <f t="shared" ca="1" si="1690"/>
        <v>11.982758620689655</v>
      </c>
      <c r="AR3103">
        <f t="shared" ca="1" si="1691"/>
        <v>8.0172413793103434</v>
      </c>
      <c r="AS3103">
        <f ca="1">P3103/J3103</f>
        <v>3.4084490853132886E-2</v>
      </c>
      <c r="AT3103">
        <f ca="1">MAX(INDIRECT("E"&amp;$Y3102):INDIRECT("E"&amp;$AA3102))</f>
        <v>150</v>
      </c>
      <c r="AU3103">
        <f ca="1">MAX(INDIRECT("AN"&amp;$Y3102):INDIRECT("AN"&amp;$AA3102))</f>
        <v>20.0009756097561</v>
      </c>
      <c r="AV3103">
        <f ca="1">MAX(INDIRECT("AO"&amp;$Y3102):INDIRECT("AO"&amp;$AA3102))</f>
        <v>5.0602409638554215</v>
      </c>
      <c r="AW3103">
        <f ca="1">MAX(INDIRECT("AP"&amp;$Y3102):INDIRECT("AP"&amp;$AA3102))</f>
        <v>10.105263157894736</v>
      </c>
      <c r="AX3103">
        <f ca="1">MAX(INDIRECT("AQ"&amp;$Y3102):INDIRECT("AQ"&amp;$AA3102))</f>
        <v>15.084745762711865</v>
      </c>
      <c r="AY3103">
        <f ca="1">MAX(INDIRECT("AR"&amp;$Y3102):INDIRECT("AR"&amp;$AA3102))</f>
        <v>10</v>
      </c>
    </row>
    <row r="3104" spans="1:51" x14ac:dyDescent="0.4">
      <c r="A3104">
        <f t="shared" si="1686"/>
        <v>201904</v>
      </c>
      <c r="B3104" t="s">
        <v>57</v>
      </c>
      <c r="C3104" t="s">
        <v>75</v>
      </c>
      <c r="D3104" t="str">
        <f t="shared" ref="D3104:D3167" ca="1" si="1696">"I"&amp;RANDBETWEEN(101,120)</f>
        <v>I115</v>
      </c>
      <c r="E3104">
        <f t="shared" ca="1" si="1665"/>
        <v>115</v>
      </c>
      <c r="F3104">
        <f t="shared" ca="1" si="1666"/>
        <v>17</v>
      </c>
      <c r="G3104" t="str">
        <f t="shared" ca="1" si="1693"/>
        <v>S12</v>
      </c>
      <c r="H3104" t="str">
        <f t="shared" ca="1" si="1694"/>
        <v>S120</v>
      </c>
      <c r="I3104">
        <f ca="1">VLOOKUP(D3104,PRC!$A$2:$B$21,2,0)*E3104</f>
        <v>575000</v>
      </c>
      <c r="J3104">
        <f t="shared" ca="1" si="1669"/>
        <v>517496</v>
      </c>
      <c r="K3104">
        <f ca="1">VLOOKUP(D3104,PRC!$A$1:$C$21,3,0)*E3104</f>
        <v>276000</v>
      </c>
      <c r="L3104">
        <f t="shared" ca="1" si="1670"/>
        <v>29000</v>
      </c>
      <c r="M3104">
        <f t="shared" ca="1" si="1671"/>
        <v>40000</v>
      </c>
      <c r="N3104">
        <f t="shared" ca="1" si="1672"/>
        <v>86000</v>
      </c>
      <c r="O3104">
        <f t="shared" ca="1" si="1673"/>
        <v>35000</v>
      </c>
      <c r="P3104">
        <f t="shared" ca="1" si="1695"/>
        <v>51496</v>
      </c>
      <c r="Q3104">
        <f ca="1">IF(P3104&gt;0,1,0)</f>
        <v>1</v>
      </c>
      <c r="R3104">
        <f t="shared" ca="1" si="1674"/>
        <v>10</v>
      </c>
      <c r="S3104">
        <f t="shared" ca="1" si="1675"/>
        <v>5</v>
      </c>
      <c r="T3104">
        <f t="shared" ca="1" si="1676"/>
        <v>7</v>
      </c>
      <c r="U3104">
        <f t="shared" ca="1" si="1677"/>
        <v>15</v>
      </c>
      <c r="V3104">
        <f t="shared" ca="1" si="1678"/>
        <v>6</v>
      </c>
      <c r="X3104">
        <f t="shared" si="1681"/>
        <v>3104</v>
      </c>
      <c r="Y3104">
        <f t="shared" si="1682"/>
        <v>3102</v>
      </c>
      <c r="Z3104">
        <f t="shared" si="1683"/>
        <v>3103</v>
      </c>
      <c r="AA3104">
        <f t="shared" si="1679"/>
        <v>3251</v>
      </c>
      <c r="AB3104">
        <f t="shared" si="1687"/>
        <v>150</v>
      </c>
      <c r="AK3104" s="3">
        <f ca="1">SUM(INDIRECT("Q"&amp;Y3102):INDIRECT("Q"&amp;AA3102))</f>
        <v>96</v>
      </c>
      <c r="AL3104">
        <f ca="1">AL3102/AL3103</f>
        <v>6.7019236174426691E-2</v>
      </c>
      <c r="AM3104" t="str">
        <f t="shared" si="1688"/>
        <v>201904HD</v>
      </c>
      <c r="AN3104">
        <f t="shared" ref="AN3104:AN3167" ca="1" si="1697">(1-J3104/I3104)*100</f>
        <v>10.000695652173908</v>
      </c>
      <c r="AO3104">
        <f t="shared" ref="AO3104:AO3167" ca="1" si="1698">L3104/$I3104*100</f>
        <v>5.0434782608695654</v>
      </c>
      <c r="AP3104">
        <f t="shared" ca="1" si="1689"/>
        <v>6.9565217391304346</v>
      </c>
      <c r="AQ3104">
        <f t="shared" ca="1" si="1690"/>
        <v>14.956521739130435</v>
      </c>
      <c r="AR3104">
        <f t="shared" ca="1" si="1691"/>
        <v>6.0869565217391308</v>
      </c>
      <c r="AS3104">
        <f ca="1">P3104/J3104</f>
        <v>9.9509947902978957E-2</v>
      </c>
      <c r="AT3104" t="str">
        <f ca="1">IF(ABS(AT3102-AD3102)&lt;AD3102+(AD3103-AD3102)*5%,"ok","chk")</f>
        <v>ok</v>
      </c>
      <c r="AU3104" t="str">
        <f ca="1">IF(ABS(AU3102-AF3102)&lt;AF3102+(AF3103-AF3102)*5%,"ok","chk")</f>
        <v>ok</v>
      </c>
      <c r="AV3104" t="str">
        <f t="shared" ref="AV3104" ca="1" si="1699">IF(ABS(AV3102-AG3102)&lt;AG3102+(AG3103-AG3102)*5%,"ok","chk")</f>
        <v>ok</v>
      </c>
      <c r="AW3104" t="str">
        <f t="shared" ref="AW3104" ca="1" si="1700">IF(ABS(AW3102-AH3102)&lt;AH3102+(AH3103-AH3102)*5%,"ok","chk")</f>
        <v>ok</v>
      </c>
      <c r="AX3104" t="str">
        <f t="shared" ref="AX3104" ca="1" si="1701">IF(ABS(AX3102-AI3102)&lt;AI3102+(AI3103-AI3102)*5%,"ok","chk")</f>
        <v>ok</v>
      </c>
      <c r="AY3104" t="str">
        <f t="shared" ref="AY3104" ca="1" si="1702">IF(ABS(AY3102-AJ3102)&lt;AJ3102+(AJ3103-AJ3102)*5%,"ok","chk")</f>
        <v>ok</v>
      </c>
    </row>
    <row r="3105" spans="1:51" x14ac:dyDescent="0.4">
      <c r="A3105">
        <f t="shared" si="1686"/>
        <v>201904</v>
      </c>
      <c r="B3105" t="s">
        <v>58</v>
      </c>
      <c r="C3105" t="s">
        <v>75</v>
      </c>
      <c r="D3105" t="str">
        <f t="shared" ca="1" si="1696"/>
        <v>I118</v>
      </c>
      <c r="E3105">
        <f t="shared" ca="1" si="1665"/>
        <v>126</v>
      </c>
      <c r="F3105">
        <f t="shared" ca="1" si="1666"/>
        <v>13</v>
      </c>
      <c r="G3105" t="str">
        <f t="shared" ca="1" si="1693"/>
        <v>S11</v>
      </c>
      <c r="H3105" t="str">
        <f t="shared" ca="1" si="1694"/>
        <v>S115</v>
      </c>
      <c r="I3105">
        <f ca="1">VLOOKUP(D3105,PRC!$A$2:$B$21,2,0)*E3105</f>
        <v>66780000</v>
      </c>
      <c r="J3105">
        <f t="shared" ca="1" si="1669"/>
        <v>58098596</v>
      </c>
      <c r="K3105">
        <f ca="1">VLOOKUP(D3105,PRC!$A$1:$C$21,3,0)*E3105</f>
        <v>28047600</v>
      </c>
      <c r="L3105">
        <f t="shared" ca="1" si="1670"/>
        <v>2003000</v>
      </c>
      <c r="M3105">
        <f t="shared" ca="1" si="1671"/>
        <v>4675000</v>
      </c>
      <c r="N3105">
        <f t="shared" ca="1" si="1672"/>
        <v>7346000</v>
      </c>
      <c r="O3105">
        <f t="shared" ca="1" si="1673"/>
        <v>3339000</v>
      </c>
      <c r="P3105">
        <f t="shared" ca="1" si="1695"/>
        <v>12687996</v>
      </c>
      <c r="Q3105">
        <f ca="1">IF(P3105&gt;0,1,0)</f>
        <v>1</v>
      </c>
      <c r="R3105">
        <f t="shared" ca="1" si="1674"/>
        <v>13</v>
      </c>
      <c r="S3105">
        <f t="shared" ca="1" si="1675"/>
        <v>3</v>
      </c>
      <c r="T3105">
        <f t="shared" ca="1" si="1676"/>
        <v>7</v>
      </c>
      <c r="U3105">
        <f t="shared" ca="1" si="1677"/>
        <v>11</v>
      </c>
      <c r="V3105">
        <f t="shared" ca="1" si="1678"/>
        <v>5</v>
      </c>
      <c r="X3105">
        <f t="shared" si="1681"/>
        <v>3105</v>
      </c>
      <c r="Y3105">
        <f t="shared" si="1682"/>
        <v>3102</v>
      </c>
      <c r="Z3105">
        <f t="shared" si="1683"/>
        <v>3103</v>
      </c>
      <c r="AA3105">
        <f t="shared" si="1679"/>
        <v>3251</v>
      </c>
      <c r="AB3105">
        <f t="shared" si="1687"/>
        <v>150</v>
      </c>
      <c r="AK3105" s="2">
        <f ca="1">AK3104/AB3102</f>
        <v>0.64</v>
      </c>
      <c r="AM3105" t="str">
        <f t="shared" si="1688"/>
        <v>201904HD</v>
      </c>
      <c r="AN3105">
        <f t="shared" ca="1" si="1697"/>
        <v>13.000005989817309</v>
      </c>
      <c r="AO3105">
        <f t="shared" ca="1" si="1698"/>
        <v>2.9994010182689426</v>
      </c>
      <c r="AP3105">
        <f t="shared" ca="1" si="1689"/>
        <v>7.0005989817310574</v>
      </c>
      <c r="AQ3105">
        <f t="shared" ca="1" si="1690"/>
        <v>11.000299490865528</v>
      </c>
      <c r="AR3105">
        <f t="shared" ca="1" si="1691"/>
        <v>5</v>
      </c>
      <c r="AS3105">
        <f ca="1">P3105/J3105</f>
        <v>0.21838730836111772</v>
      </c>
      <c r="AT3105" t="str">
        <f ca="1">IF(ABS(AD3103-AT3103)&lt;AT3103+(AD3103-AD3102)*5%,"ok","chk")</f>
        <v>ok</v>
      </c>
      <c r="AU3105" t="str">
        <f ca="1">IF(ABS(AF3103-AU3103)&lt;AU3103+(AF3103-AF3102)*5%,"ok","chk")</f>
        <v>ok</v>
      </c>
      <c r="AV3105" t="str">
        <f t="shared" ref="AV3105" ca="1" si="1703">IF(ABS(AG3103-AV3103)&lt;AV3103+(AG3103-AG3102)*5%,"ok","chk")</f>
        <v>ok</v>
      </c>
      <c r="AW3105" t="str">
        <f t="shared" ref="AW3105" ca="1" si="1704">IF(ABS(AH3103-AW3103)&lt;AW3103+(AH3103-AH3102)*5%,"ok","chk")</f>
        <v>ok</v>
      </c>
      <c r="AX3105" t="str">
        <f t="shared" ref="AX3105" ca="1" si="1705">IF(ABS(AI3103-AX3103)&lt;AX3103+(AI3103-AI3102)*5%,"ok","chk")</f>
        <v>ok</v>
      </c>
      <c r="AY3105" t="str">
        <f t="shared" ref="AY3105" ca="1" si="1706">IF(ABS(AJ3103-AY3103)&lt;AY3103+(AJ3103-AJ3102)*5%,"ok","chk")</f>
        <v>ok</v>
      </c>
    </row>
    <row r="3106" spans="1:51" x14ac:dyDescent="0.4">
      <c r="A3106">
        <f t="shared" si="1686"/>
        <v>201904</v>
      </c>
      <c r="B3106" t="s">
        <v>59</v>
      </c>
      <c r="C3106" t="s">
        <v>75</v>
      </c>
      <c r="D3106" t="str">
        <f t="shared" ca="1" si="1696"/>
        <v>I117</v>
      </c>
      <c r="E3106">
        <f t="shared" ca="1" si="1665"/>
        <v>105</v>
      </c>
      <c r="F3106">
        <f t="shared" ca="1" si="1666"/>
        <v>12</v>
      </c>
      <c r="G3106" t="str">
        <f t="shared" ca="1" si="1693"/>
        <v>S11</v>
      </c>
      <c r="H3106" t="str">
        <f t="shared" ca="1" si="1694"/>
        <v>S110</v>
      </c>
      <c r="I3106">
        <f ca="1">VLOOKUP(D3106,PRC!$A$2:$B$21,2,0)*E3106</f>
        <v>262500000</v>
      </c>
      <c r="J3106">
        <f t="shared" ca="1" si="1669"/>
        <v>233624996</v>
      </c>
      <c r="K3106">
        <f ca="1">VLOOKUP(D3106,PRC!$A$1:$C$21,3,0)*E3106</f>
        <v>120750000</v>
      </c>
      <c r="L3106">
        <f t="shared" ca="1" si="1670"/>
        <v>13125000</v>
      </c>
      <c r="M3106">
        <f t="shared" ca="1" si="1671"/>
        <v>26250000</v>
      </c>
      <c r="N3106">
        <f t="shared" ca="1" si="1672"/>
        <v>34125000</v>
      </c>
      <c r="O3106">
        <f t="shared" ca="1" si="1673"/>
        <v>15750000</v>
      </c>
      <c r="P3106">
        <f t="shared" ca="1" si="1695"/>
        <v>23624996</v>
      </c>
      <c r="Q3106">
        <f ca="1">IF(P3106&gt;0,1,0)</f>
        <v>1</v>
      </c>
      <c r="R3106">
        <f t="shared" ca="1" si="1674"/>
        <v>11</v>
      </c>
      <c r="S3106">
        <f t="shared" ca="1" si="1675"/>
        <v>5</v>
      </c>
      <c r="T3106">
        <f t="shared" ca="1" si="1676"/>
        <v>10</v>
      </c>
      <c r="U3106">
        <f t="shared" ca="1" si="1677"/>
        <v>13</v>
      </c>
      <c r="V3106">
        <f t="shared" ca="1" si="1678"/>
        <v>6</v>
      </c>
      <c r="X3106">
        <f t="shared" si="1681"/>
        <v>3106</v>
      </c>
      <c r="Y3106">
        <f t="shared" si="1682"/>
        <v>3102</v>
      </c>
      <c r="Z3106">
        <f t="shared" si="1683"/>
        <v>3103</v>
      </c>
      <c r="AA3106">
        <f t="shared" si="1679"/>
        <v>3251</v>
      </c>
      <c r="AB3106">
        <f t="shared" si="1687"/>
        <v>150</v>
      </c>
      <c r="AM3106" t="str">
        <f t="shared" si="1688"/>
        <v>201904HD</v>
      </c>
      <c r="AN3106">
        <f t="shared" ca="1" si="1697"/>
        <v>11.000001523809521</v>
      </c>
      <c r="AO3106">
        <f t="shared" ca="1" si="1698"/>
        <v>5</v>
      </c>
      <c r="AP3106">
        <f t="shared" ca="1" si="1689"/>
        <v>10</v>
      </c>
      <c r="AQ3106">
        <f t="shared" ca="1" si="1690"/>
        <v>13</v>
      </c>
      <c r="AR3106">
        <f t="shared" ca="1" si="1691"/>
        <v>6</v>
      </c>
      <c r="AS3106">
        <f ca="1">P3106/J3106</f>
        <v>0.10112358011554551</v>
      </c>
    </row>
    <row r="3107" spans="1:51" x14ac:dyDescent="0.4">
      <c r="A3107">
        <f t="shared" si="1686"/>
        <v>201904</v>
      </c>
      <c r="B3107" t="s">
        <v>60</v>
      </c>
      <c r="C3107" t="s">
        <v>75</v>
      </c>
      <c r="D3107" t="str">
        <f t="shared" ca="1" si="1696"/>
        <v>I108</v>
      </c>
      <c r="E3107">
        <f t="shared" ca="1" si="1665"/>
        <v>133</v>
      </c>
      <c r="F3107">
        <f t="shared" ca="1" si="1666"/>
        <v>14</v>
      </c>
      <c r="G3107" t="str">
        <f t="shared" ca="1" si="1693"/>
        <v>S10</v>
      </c>
      <c r="H3107" t="str">
        <f t="shared" ca="1" si="1694"/>
        <v>S107</v>
      </c>
      <c r="I3107">
        <f ca="1">VLOOKUP(D3107,PRC!$A$2:$B$21,2,0)*E3107</f>
        <v>5320000</v>
      </c>
      <c r="J3107">
        <f t="shared" ca="1" si="1669"/>
        <v>4681596</v>
      </c>
      <c r="K3107">
        <f ca="1">VLOOKUP(D3107,PRC!$A$1:$C$21,3,0)*E3107</f>
        <v>2447200</v>
      </c>
      <c r="L3107">
        <f t="shared" ca="1" si="1670"/>
        <v>266000</v>
      </c>
      <c r="M3107">
        <f t="shared" ca="1" si="1671"/>
        <v>532000</v>
      </c>
      <c r="N3107">
        <f t="shared" ca="1" si="1672"/>
        <v>638000</v>
      </c>
      <c r="O3107">
        <f t="shared" ca="1" si="1673"/>
        <v>266000</v>
      </c>
      <c r="P3107">
        <f t="shared" ca="1" si="1695"/>
        <v>532396</v>
      </c>
      <c r="Q3107">
        <f ca="1">IF(P3107&gt;0,1,0)</f>
        <v>1</v>
      </c>
      <c r="R3107">
        <f t="shared" ca="1" si="1674"/>
        <v>12</v>
      </c>
      <c r="S3107">
        <f t="shared" ca="1" si="1675"/>
        <v>5</v>
      </c>
      <c r="T3107">
        <f t="shared" ca="1" si="1676"/>
        <v>10</v>
      </c>
      <c r="U3107">
        <f t="shared" ca="1" si="1677"/>
        <v>12</v>
      </c>
      <c r="V3107">
        <f t="shared" ca="1" si="1678"/>
        <v>5</v>
      </c>
      <c r="X3107">
        <f t="shared" si="1681"/>
        <v>3107</v>
      </c>
      <c r="Y3107">
        <f t="shared" si="1682"/>
        <v>3102</v>
      </c>
      <c r="Z3107">
        <f t="shared" si="1683"/>
        <v>3103</v>
      </c>
      <c r="AA3107">
        <f t="shared" si="1679"/>
        <v>3251</v>
      </c>
      <c r="AB3107">
        <f t="shared" si="1687"/>
        <v>150</v>
      </c>
      <c r="AM3107" t="str">
        <f t="shared" si="1688"/>
        <v>201904HD</v>
      </c>
      <c r="AN3107">
        <f t="shared" ca="1" si="1697"/>
        <v>12.000075187969927</v>
      </c>
      <c r="AO3107">
        <f t="shared" ca="1" si="1698"/>
        <v>5</v>
      </c>
      <c r="AP3107">
        <f t="shared" ca="1" si="1689"/>
        <v>10</v>
      </c>
      <c r="AQ3107">
        <f t="shared" ca="1" si="1690"/>
        <v>11.992481203007518</v>
      </c>
      <c r="AR3107">
        <f t="shared" ca="1" si="1691"/>
        <v>5</v>
      </c>
      <c r="AS3107">
        <f ca="1">P3107/J3107</f>
        <v>0.11372104726678679</v>
      </c>
    </row>
    <row r="3108" spans="1:51" x14ac:dyDescent="0.4">
      <c r="A3108">
        <f t="shared" si="1686"/>
        <v>201904</v>
      </c>
      <c r="B3108" t="s">
        <v>61</v>
      </c>
      <c r="C3108" t="s">
        <v>75</v>
      </c>
      <c r="D3108" t="str">
        <f t="shared" ca="1" si="1696"/>
        <v>I120</v>
      </c>
      <c r="E3108">
        <f t="shared" ca="1" si="1665"/>
        <v>126</v>
      </c>
      <c r="F3108">
        <f t="shared" ca="1" si="1666"/>
        <v>15</v>
      </c>
      <c r="G3108" t="str">
        <f t="shared" ca="1" si="1693"/>
        <v>S10</v>
      </c>
      <c r="H3108" t="str">
        <f t="shared" ca="1" si="1694"/>
        <v>S106</v>
      </c>
      <c r="I3108">
        <f ca="1">VLOOKUP(D3108,PRC!$A$2:$B$21,2,0)*E3108</f>
        <v>541800000</v>
      </c>
      <c r="J3108">
        <f t="shared" ca="1" si="1669"/>
        <v>471365996</v>
      </c>
      <c r="K3108">
        <f ca="1">VLOOKUP(D3108,PRC!$A$1:$C$21,3,0)*E3108</f>
        <v>243810000</v>
      </c>
      <c r="L3108">
        <f t="shared" ca="1" si="1670"/>
        <v>16254000</v>
      </c>
      <c r="M3108">
        <f t="shared" ca="1" si="1671"/>
        <v>37926000</v>
      </c>
      <c r="N3108">
        <f t="shared" ca="1" si="1672"/>
        <v>81270000</v>
      </c>
      <c r="O3108">
        <f t="shared" ca="1" si="1673"/>
        <v>48762000</v>
      </c>
      <c r="P3108">
        <f t="shared" ca="1" si="1695"/>
        <v>43343996</v>
      </c>
      <c r="Q3108">
        <f ca="1">IF(P3108&gt;0,1,0)</f>
        <v>1</v>
      </c>
      <c r="R3108">
        <f t="shared" ca="1" si="1674"/>
        <v>13</v>
      </c>
      <c r="S3108">
        <f t="shared" ca="1" si="1675"/>
        <v>3</v>
      </c>
      <c r="T3108">
        <f t="shared" ca="1" si="1676"/>
        <v>7</v>
      </c>
      <c r="U3108">
        <f t="shared" ca="1" si="1677"/>
        <v>15</v>
      </c>
      <c r="V3108">
        <f t="shared" ca="1" si="1678"/>
        <v>9</v>
      </c>
      <c r="X3108">
        <f t="shared" si="1681"/>
        <v>3108</v>
      </c>
      <c r="Y3108">
        <f t="shared" si="1682"/>
        <v>3102</v>
      </c>
      <c r="Z3108">
        <f t="shared" si="1683"/>
        <v>3103</v>
      </c>
      <c r="AA3108">
        <f t="shared" si="1679"/>
        <v>3251</v>
      </c>
      <c r="AB3108">
        <f t="shared" si="1687"/>
        <v>150</v>
      </c>
      <c r="AM3108" t="str">
        <f t="shared" si="1688"/>
        <v>201904HD</v>
      </c>
      <c r="AN3108">
        <f t="shared" ca="1" si="1697"/>
        <v>13.000000738279805</v>
      </c>
      <c r="AO3108">
        <f t="shared" ca="1" si="1698"/>
        <v>3</v>
      </c>
      <c r="AP3108">
        <f t="shared" ca="1" si="1689"/>
        <v>7.0000000000000009</v>
      </c>
      <c r="AQ3108">
        <f t="shared" ca="1" si="1690"/>
        <v>15</v>
      </c>
      <c r="AR3108">
        <f t="shared" ca="1" si="1691"/>
        <v>9</v>
      </c>
      <c r="AS3108">
        <f ca="1">P3108/J3108</f>
        <v>9.1954015282850396E-2</v>
      </c>
    </row>
    <row r="3109" spans="1:51" x14ac:dyDescent="0.4">
      <c r="A3109">
        <f t="shared" si="1686"/>
        <v>201904</v>
      </c>
      <c r="B3109" t="s">
        <v>62</v>
      </c>
      <c r="C3109" t="s">
        <v>75</v>
      </c>
      <c r="D3109" t="str">
        <f t="shared" ca="1" si="1696"/>
        <v>I114</v>
      </c>
      <c r="E3109">
        <f t="shared" ca="1" si="1665"/>
        <v>127</v>
      </c>
      <c r="F3109">
        <f t="shared" ca="1" si="1666"/>
        <v>19</v>
      </c>
      <c r="G3109" t="str">
        <f t="shared" ca="1" si="1693"/>
        <v>S10</v>
      </c>
      <c r="H3109" t="str">
        <f t="shared" ca="1" si="1694"/>
        <v>S105</v>
      </c>
      <c r="I3109">
        <f ca="1">VLOOKUP(D3109,PRC!$A$2:$B$21,2,0)*E3109</f>
        <v>30480000</v>
      </c>
      <c r="J3109">
        <f t="shared" ca="1" si="1669"/>
        <v>25603196</v>
      </c>
      <c r="K3109">
        <f ca="1">VLOOKUP(D3109,PRC!$A$1:$C$21,3,0)*E3109</f>
        <v>17678400</v>
      </c>
      <c r="L3109">
        <f t="shared" ca="1" si="1670"/>
        <v>1219000</v>
      </c>
      <c r="M3109">
        <f t="shared" ca="1" si="1671"/>
        <v>3048000</v>
      </c>
      <c r="N3109">
        <f t="shared" ca="1" si="1672"/>
        <v>3962000</v>
      </c>
      <c r="O3109">
        <f t="shared" ca="1" si="1673"/>
        <v>2438000</v>
      </c>
      <c r="P3109">
        <f t="shared" ca="1" si="1695"/>
        <v>-2742204</v>
      </c>
      <c r="Q3109">
        <f ca="1">IF(P3109&gt;0,1,0)</f>
        <v>0</v>
      </c>
      <c r="R3109">
        <f t="shared" ca="1" si="1674"/>
        <v>16</v>
      </c>
      <c r="S3109">
        <f t="shared" ca="1" si="1675"/>
        <v>4</v>
      </c>
      <c r="T3109">
        <f t="shared" ca="1" si="1676"/>
        <v>10</v>
      </c>
      <c r="U3109">
        <f t="shared" ca="1" si="1677"/>
        <v>13</v>
      </c>
      <c r="V3109">
        <f t="shared" ca="1" si="1678"/>
        <v>8</v>
      </c>
      <c r="X3109">
        <f t="shared" si="1681"/>
        <v>3109</v>
      </c>
      <c r="Y3109">
        <f t="shared" si="1682"/>
        <v>3102</v>
      </c>
      <c r="Z3109">
        <f t="shared" si="1683"/>
        <v>3103</v>
      </c>
      <c r="AA3109">
        <f t="shared" si="1679"/>
        <v>3251</v>
      </c>
      <c r="AB3109">
        <f t="shared" si="1687"/>
        <v>150</v>
      </c>
      <c r="AM3109" t="str">
        <f t="shared" si="1688"/>
        <v>201904HD</v>
      </c>
      <c r="AN3109">
        <f t="shared" ca="1" si="1697"/>
        <v>16.000013123359579</v>
      </c>
      <c r="AO3109">
        <f t="shared" ca="1" si="1698"/>
        <v>3.9993438320209975</v>
      </c>
      <c r="AP3109">
        <f t="shared" ca="1" si="1689"/>
        <v>10</v>
      </c>
      <c r="AQ3109">
        <f t="shared" ca="1" si="1690"/>
        <v>12.998687664041993</v>
      </c>
      <c r="AR3109">
        <f t="shared" ca="1" si="1691"/>
        <v>7.998687664041995</v>
      </c>
      <c r="AS3109">
        <f ca="1">P3109/J3109</f>
        <v>-0.10710397248843465</v>
      </c>
    </row>
    <row r="3110" spans="1:51" x14ac:dyDescent="0.4">
      <c r="A3110">
        <f t="shared" si="1686"/>
        <v>201904</v>
      </c>
      <c r="B3110" t="s">
        <v>63</v>
      </c>
      <c r="C3110" t="s">
        <v>75</v>
      </c>
      <c r="D3110" t="str">
        <f t="shared" ca="1" si="1696"/>
        <v>I105</v>
      </c>
      <c r="E3110">
        <f t="shared" ca="1" si="1665"/>
        <v>92</v>
      </c>
      <c r="F3110">
        <f t="shared" ca="1" si="1666"/>
        <v>19</v>
      </c>
      <c r="G3110" t="str">
        <f t="shared" ca="1" si="1693"/>
        <v>S10</v>
      </c>
      <c r="H3110" t="str">
        <f t="shared" ca="1" si="1694"/>
        <v>S107</v>
      </c>
      <c r="I3110">
        <f ca="1">VLOOKUP(D3110,PRC!$A$2:$B$21,2,0)*E3110</f>
        <v>9200000</v>
      </c>
      <c r="J3110">
        <f t="shared" ca="1" si="1669"/>
        <v>7451996.0000000009</v>
      </c>
      <c r="K3110">
        <f ca="1">VLOOKUP(D3110,PRC!$A$1:$C$21,3,0)*E3110</f>
        <v>5428000</v>
      </c>
      <c r="L3110">
        <f t="shared" ca="1" si="1670"/>
        <v>368000</v>
      </c>
      <c r="M3110">
        <f t="shared" ca="1" si="1671"/>
        <v>736000</v>
      </c>
      <c r="N3110">
        <f t="shared" ca="1" si="1672"/>
        <v>920000</v>
      </c>
      <c r="O3110">
        <f t="shared" ca="1" si="1673"/>
        <v>736000</v>
      </c>
      <c r="P3110">
        <f t="shared" ca="1" si="1695"/>
        <v>-736003.99999999907</v>
      </c>
      <c r="Q3110">
        <f ca="1">IF(P3110&gt;0,1,0)</f>
        <v>0</v>
      </c>
      <c r="R3110">
        <f t="shared" ca="1" si="1674"/>
        <v>19</v>
      </c>
      <c r="S3110">
        <f t="shared" ca="1" si="1675"/>
        <v>4</v>
      </c>
      <c r="T3110">
        <f t="shared" ca="1" si="1676"/>
        <v>8</v>
      </c>
      <c r="U3110">
        <f t="shared" ca="1" si="1677"/>
        <v>10</v>
      </c>
      <c r="V3110">
        <f t="shared" ca="1" si="1678"/>
        <v>8</v>
      </c>
      <c r="X3110">
        <f t="shared" si="1681"/>
        <v>3110</v>
      </c>
      <c r="Y3110">
        <f t="shared" si="1682"/>
        <v>3102</v>
      </c>
      <c r="Z3110">
        <f t="shared" si="1683"/>
        <v>3103</v>
      </c>
      <c r="AA3110">
        <f t="shared" si="1679"/>
        <v>3251</v>
      </c>
      <c r="AB3110">
        <f t="shared" si="1687"/>
        <v>150</v>
      </c>
      <c r="AM3110" t="str">
        <f t="shared" si="1688"/>
        <v>201904HD</v>
      </c>
      <c r="AN3110">
        <f t="shared" ca="1" si="1697"/>
        <v>19.000043478260864</v>
      </c>
      <c r="AO3110">
        <f t="shared" ca="1" si="1698"/>
        <v>4</v>
      </c>
      <c r="AP3110">
        <f t="shared" ca="1" si="1689"/>
        <v>8</v>
      </c>
      <c r="AQ3110">
        <f t="shared" ca="1" si="1690"/>
        <v>10</v>
      </c>
      <c r="AR3110">
        <f t="shared" ca="1" si="1691"/>
        <v>8</v>
      </c>
      <c r="AS3110">
        <f ca="1">P3110/J3110</f>
        <v>-9.8766021881922503E-2</v>
      </c>
    </row>
    <row r="3111" spans="1:51" x14ac:dyDescent="0.4">
      <c r="A3111">
        <f t="shared" si="1686"/>
        <v>201904</v>
      </c>
      <c r="B3111" t="s">
        <v>64</v>
      </c>
      <c r="C3111" t="s">
        <v>75</v>
      </c>
      <c r="D3111" t="str">
        <f t="shared" ca="1" si="1696"/>
        <v>I108</v>
      </c>
      <c r="E3111">
        <f t="shared" ca="1" si="1665"/>
        <v>89</v>
      </c>
      <c r="F3111">
        <f t="shared" ca="1" si="1666"/>
        <v>15</v>
      </c>
      <c r="G3111" t="str">
        <f t="shared" ca="1" si="1693"/>
        <v>S11</v>
      </c>
      <c r="H3111" t="str">
        <f t="shared" ca="1" si="1694"/>
        <v>S112</v>
      </c>
      <c r="I3111">
        <f ca="1">VLOOKUP(D3111,PRC!$A$2:$B$21,2,0)*E3111</f>
        <v>3560000</v>
      </c>
      <c r="J3111">
        <f t="shared" ca="1" si="1669"/>
        <v>3061596</v>
      </c>
      <c r="K3111">
        <f ca="1">VLOOKUP(D3111,PRC!$A$1:$C$21,3,0)*E3111</f>
        <v>1637600</v>
      </c>
      <c r="L3111">
        <f t="shared" ca="1" si="1670"/>
        <v>107000</v>
      </c>
      <c r="M3111">
        <f t="shared" ca="1" si="1671"/>
        <v>285000</v>
      </c>
      <c r="N3111">
        <f t="shared" ca="1" si="1672"/>
        <v>427000</v>
      </c>
      <c r="O3111">
        <f t="shared" ca="1" si="1673"/>
        <v>320000</v>
      </c>
      <c r="P3111">
        <f t="shared" ca="1" si="1695"/>
        <v>284996</v>
      </c>
      <c r="Q3111">
        <f ca="1">IF(P3111&gt;0,1,0)</f>
        <v>1</v>
      </c>
      <c r="R3111">
        <f t="shared" ca="1" si="1674"/>
        <v>14</v>
      </c>
      <c r="S3111">
        <f t="shared" ca="1" si="1675"/>
        <v>3</v>
      </c>
      <c r="T3111">
        <f t="shared" ca="1" si="1676"/>
        <v>8</v>
      </c>
      <c r="U3111">
        <f t="shared" ca="1" si="1677"/>
        <v>12</v>
      </c>
      <c r="V3111">
        <f t="shared" ca="1" si="1678"/>
        <v>9</v>
      </c>
      <c r="X3111">
        <f t="shared" si="1681"/>
        <v>3111</v>
      </c>
      <c r="Y3111">
        <f t="shared" si="1682"/>
        <v>3102</v>
      </c>
      <c r="Z3111">
        <f t="shared" si="1683"/>
        <v>3103</v>
      </c>
      <c r="AA3111">
        <f t="shared" si="1679"/>
        <v>3251</v>
      </c>
      <c r="AB3111">
        <f t="shared" si="1687"/>
        <v>150</v>
      </c>
      <c r="AM3111" t="str">
        <f t="shared" si="1688"/>
        <v>201904HD</v>
      </c>
      <c r="AN3111">
        <f t="shared" ca="1" si="1697"/>
        <v>14.000112359550565</v>
      </c>
      <c r="AO3111">
        <f t="shared" ca="1" si="1698"/>
        <v>3.0056179775280896</v>
      </c>
      <c r="AP3111">
        <f t="shared" ca="1" si="1689"/>
        <v>8.0056179775280896</v>
      </c>
      <c r="AQ3111">
        <f t="shared" ca="1" si="1690"/>
        <v>11.99438202247191</v>
      </c>
      <c r="AR3111">
        <f t="shared" ca="1" si="1691"/>
        <v>8.9887640449438209</v>
      </c>
      <c r="AS3111">
        <f ca="1">P3111/J3111</f>
        <v>9.3087396246924803E-2</v>
      </c>
    </row>
    <row r="3112" spans="1:51" x14ac:dyDescent="0.4">
      <c r="A3112">
        <f t="shared" si="1686"/>
        <v>201904</v>
      </c>
      <c r="B3112" t="s">
        <v>65</v>
      </c>
      <c r="C3112" t="s">
        <v>75</v>
      </c>
      <c r="D3112" t="str">
        <f t="shared" ca="1" si="1696"/>
        <v>I114</v>
      </c>
      <c r="E3112">
        <f t="shared" ca="1" si="1665"/>
        <v>86</v>
      </c>
      <c r="F3112">
        <f t="shared" ca="1" si="1666"/>
        <v>20</v>
      </c>
      <c r="G3112" t="str">
        <f t="shared" ca="1" si="1693"/>
        <v>S10</v>
      </c>
      <c r="H3112" t="str">
        <f t="shared" ca="1" si="1694"/>
        <v>S101</v>
      </c>
      <c r="I3112">
        <f ca="1">VLOOKUP(D3112,PRC!$A$2:$B$21,2,0)*E3112</f>
        <v>20640000</v>
      </c>
      <c r="J3112">
        <f t="shared" ca="1" si="1669"/>
        <v>17543996</v>
      </c>
      <c r="K3112">
        <f ca="1">VLOOKUP(D3112,PRC!$A$1:$C$21,3,0)*E3112</f>
        <v>11971200</v>
      </c>
      <c r="L3112">
        <f t="shared" ca="1" si="1670"/>
        <v>826000</v>
      </c>
      <c r="M3112">
        <f t="shared" ca="1" si="1671"/>
        <v>1651000</v>
      </c>
      <c r="N3112">
        <f t="shared" ca="1" si="1672"/>
        <v>2477000</v>
      </c>
      <c r="O3112">
        <f t="shared" ca="1" si="1673"/>
        <v>1858000</v>
      </c>
      <c r="P3112">
        <f t="shared" ca="1" si="1695"/>
        <v>-1239204</v>
      </c>
      <c r="Q3112">
        <f ca="1">IF(P3112&gt;0,1,0)</f>
        <v>0</v>
      </c>
      <c r="R3112">
        <f t="shared" ca="1" si="1674"/>
        <v>15</v>
      </c>
      <c r="S3112">
        <f t="shared" ca="1" si="1675"/>
        <v>4</v>
      </c>
      <c r="T3112">
        <f t="shared" ca="1" si="1676"/>
        <v>8</v>
      </c>
      <c r="U3112">
        <f t="shared" ca="1" si="1677"/>
        <v>12</v>
      </c>
      <c r="V3112">
        <f t="shared" ca="1" si="1678"/>
        <v>9</v>
      </c>
      <c r="X3112">
        <f t="shared" si="1681"/>
        <v>3112</v>
      </c>
      <c r="Y3112">
        <f t="shared" si="1682"/>
        <v>3102</v>
      </c>
      <c r="Z3112">
        <f t="shared" si="1683"/>
        <v>3103</v>
      </c>
      <c r="AA3112">
        <f t="shared" si="1679"/>
        <v>3251</v>
      </c>
      <c r="AB3112">
        <f t="shared" si="1687"/>
        <v>150</v>
      </c>
      <c r="AM3112" t="str">
        <f t="shared" si="1688"/>
        <v>201904HD</v>
      </c>
      <c r="AN3112">
        <f t="shared" ca="1" si="1697"/>
        <v>15.000019379844964</v>
      </c>
      <c r="AO3112">
        <f t="shared" ca="1" si="1698"/>
        <v>4.0019379844961245</v>
      </c>
      <c r="AP3112">
        <f t="shared" ca="1" si="1689"/>
        <v>7.9990310077519373</v>
      </c>
      <c r="AQ3112">
        <f t="shared" ca="1" si="1690"/>
        <v>12.000968992248062</v>
      </c>
      <c r="AR3112">
        <f t="shared" ca="1" si="1691"/>
        <v>9.0019379844961236</v>
      </c>
      <c r="AS3112">
        <f ca="1">P3112/J3112</f>
        <v>-7.063407903193776E-2</v>
      </c>
    </row>
    <row r="3113" spans="1:51" x14ac:dyDescent="0.4">
      <c r="A3113">
        <f t="shared" si="1686"/>
        <v>201904</v>
      </c>
      <c r="B3113" t="s">
        <v>66</v>
      </c>
      <c r="C3113" t="s">
        <v>75</v>
      </c>
      <c r="D3113" t="str">
        <f t="shared" ca="1" si="1696"/>
        <v>I114</v>
      </c>
      <c r="E3113">
        <f t="shared" ca="1" si="1665"/>
        <v>140</v>
      </c>
      <c r="F3113">
        <f t="shared" ca="1" si="1666"/>
        <v>11</v>
      </c>
      <c r="G3113" t="str">
        <f t="shared" ca="1" si="1693"/>
        <v>S10</v>
      </c>
      <c r="H3113" t="str">
        <f t="shared" ca="1" si="1694"/>
        <v>S105</v>
      </c>
      <c r="I3113">
        <f ca="1">VLOOKUP(D3113,PRC!$A$2:$B$21,2,0)*E3113</f>
        <v>33600000</v>
      </c>
      <c r="J3113">
        <f t="shared" ca="1" si="1669"/>
        <v>29231996</v>
      </c>
      <c r="K3113">
        <f ca="1">VLOOKUP(D3113,PRC!$A$1:$C$21,3,0)*E3113</f>
        <v>19488000</v>
      </c>
      <c r="L3113">
        <f t="shared" ca="1" si="1670"/>
        <v>1344000</v>
      </c>
      <c r="M3113">
        <f t="shared" ca="1" si="1671"/>
        <v>3360000</v>
      </c>
      <c r="N3113">
        <f t="shared" ca="1" si="1672"/>
        <v>5040000</v>
      </c>
      <c r="O3113">
        <f t="shared" ca="1" si="1673"/>
        <v>2352000</v>
      </c>
      <c r="P3113">
        <f t="shared" ca="1" si="1695"/>
        <v>-2352004</v>
      </c>
      <c r="Q3113">
        <f ca="1">IF(P3113&gt;0,1,0)</f>
        <v>0</v>
      </c>
      <c r="R3113">
        <f t="shared" ca="1" si="1674"/>
        <v>13</v>
      </c>
      <c r="S3113">
        <f t="shared" ca="1" si="1675"/>
        <v>4</v>
      </c>
      <c r="T3113">
        <f t="shared" ca="1" si="1676"/>
        <v>10</v>
      </c>
      <c r="U3113">
        <f t="shared" ca="1" si="1677"/>
        <v>15</v>
      </c>
      <c r="V3113">
        <f t="shared" ca="1" si="1678"/>
        <v>7</v>
      </c>
      <c r="X3113">
        <f t="shared" si="1681"/>
        <v>3113</v>
      </c>
      <c r="Y3113">
        <f t="shared" si="1682"/>
        <v>3102</v>
      </c>
      <c r="Z3113">
        <f t="shared" si="1683"/>
        <v>3103</v>
      </c>
      <c r="AA3113">
        <f t="shared" si="1679"/>
        <v>3251</v>
      </c>
      <c r="AB3113">
        <f t="shared" si="1687"/>
        <v>150</v>
      </c>
      <c r="AM3113" t="str">
        <f t="shared" si="1688"/>
        <v>201904HD</v>
      </c>
      <c r="AN3113">
        <f t="shared" ca="1" si="1697"/>
        <v>13.00001190476191</v>
      </c>
      <c r="AO3113">
        <f t="shared" ca="1" si="1698"/>
        <v>4</v>
      </c>
      <c r="AP3113">
        <f t="shared" ca="1" si="1689"/>
        <v>10</v>
      </c>
      <c r="AQ3113">
        <f t="shared" ca="1" si="1690"/>
        <v>15</v>
      </c>
      <c r="AR3113">
        <f t="shared" ca="1" si="1691"/>
        <v>7.0000000000000009</v>
      </c>
      <c r="AS3113">
        <f ca="1">P3113/J3113</f>
        <v>-8.0459917961127253E-2</v>
      </c>
    </row>
    <row r="3114" spans="1:51" x14ac:dyDescent="0.4">
      <c r="A3114">
        <f t="shared" si="1686"/>
        <v>201904</v>
      </c>
      <c r="B3114" t="s">
        <v>67</v>
      </c>
      <c r="C3114" t="s">
        <v>75</v>
      </c>
      <c r="D3114" t="str">
        <f t="shared" ca="1" si="1696"/>
        <v>I103</v>
      </c>
      <c r="E3114">
        <f t="shared" ca="1" si="1665"/>
        <v>101</v>
      </c>
      <c r="F3114">
        <f t="shared" ca="1" si="1666"/>
        <v>14</v>
      </c>
      <c r="G3114" t="str">
        <f t="shared" ca="1" si="1693"/>
        <v>S11</v>
      </c>
      <c r="H3114" t="str">
        <f t="shared" ca="1" si="1694"/>
        <v>S110</v>
      </c>
      <c r="I3114">
        <f ca="1">VLOOKUP(D3114,PRC!$A$2:$B$21,2,0)*E3114</f>
        <v>5050000</v>
      </c>
      <c r="J3114">
        <f t="shared" ca="1" si="1669"/>
        <v>4292496</v>
      </c>
      <c r="K3114">
        <f ca="1">VLOOKUP(D3114,PRC!$A$1:$C$21,3,0)*E3114</f>
        <v>2878500</v>
      </c>
      <c r="L3114">
        <f t="shared" ca="1" si="1670"/>
        <v>202000</v>
      </c>
      <c r="M3114">
        <f t="shared" ca="1" si="1671"/>
        <v>354000</v>
      </c>
      <c r="N3114">
        <f t="shared" ca="1" si="1672"/>
        <v>606000</v>
      </c>
      <c r="O3114">
        <f t="shared" ca="1" si="1673"/>
        <v>404000</v>
      </c>
      <c r="P3114">
        <f t="shared" ca="1" si="1695"/>
        <v>-152004</v>
      </c>
      <c r="Q3114">
        <f ca="1">IF(P3114&gt;0,1,0)</f>
        <v>0</v>
      </c>
      <c r="R3114">
        <f t="shared" ca="1" si="1674"/>
        <v>15</v>
      </c>
      <c r="S3114">
        <f t="shared" ca="1" si="1675"/>
        <v>4</v>
      </c>
      <c r="T3114">
        <f t="shared" ca="1" si="1676"/>
        <v>7</v>
      </c>
      <c r="U3114">
        <f t="shared" ca="1" si="1677"/>
        <v>12</v>
      </c>
      <c r="V3114">
        <f t="shared" ca="1" si="1678"/>
        <v>8</v>
      </c>
      <c r="X3114">
        <f t="shared" si="1681"/>
        <v>3114</v>
      </c>
      <c r="Y3114">
        <f t="shared" si="1682"/>
        <v>3102</v>
      </c>
      <c r="Z3114">
        <f t="shared" si="1683"/>
        <v>3103</v>
      </c>
      <c r="AA3114">
        <f t="shared" si="1679"/>
        <v>3251</v>
      </c>
      <c r="AB3114">
        <f t="shared" si="1687"/>
        <v>150</v>
      </c>
      <c r="AM3114" t="str">
        <f t="shared" si="1688"/>
        <v>201904HD</v>
      </c>
      <c r="AN3114">
        <f t="shared" ca="1" si="1697"/>
        <v>15.000079207920791</v>
      </c>
      <c r="AO3114">
        <f t="shared" ca="1" si="1698"/>
        <v>4</v>
      </c>
      <c r="AP3114">
        <f t="shared" ca="1" si="1689"/>
        <v>7.0099009900990108</v>
      </c>
      <c r="AQ3114">
        <f t="shared" ca="1" si="1690"/>
        <v>12</v>
      </c>
      <c r="AR3114">
        <f t="shared" ca="1" si="1691"/>
        <v>8</v>
      </c>
      <c r="AS3114">
        <f ca="1">P3114/J3114</f>
        <v>-3.5411564739955492E-2</v>
      </c>
    </row>
    <row r="3115" spans="1:51" x14ac:dyDescent="0.4">
      <c r="A3115">
        <f t="shared" si="1686"/>
        <v>201904</v>
      </c>
      <c r="B3115" t="s">
        <v>68</v>
      </c>
      <c r="C3115" t="s">
        <v>75</v>
      </c>
      <c r="D3115" t="str">
        <f t="shared" ca="1" si="1696"/>
        <v>I111</v>
      </c>
      <c r="E3115">
        <f t="shared" ca="1" si="1665"/>
        <v>107</v>
      </c>
      <c r="F3115">
        <f t="shared" ca="1" si="1666"/>
        <v>15</v>
      </c>
      <c r="G3115" t="str">
        <f t="shared" ca="1" si="1693"/>
        <v>S10</v>
      </c>
      <c r="H3115" t="str">
        <f t="shared" ca="1" si="1694"/>
        <v>S101</v>
      </c>
      <c r="I3115">
        <f ca="1">VLOOKUP(D3115,PRC!$A$2:$B$21,2,0)*E3115</f>
        <v>16050000</v>
      </c>
      <c r="J3115">
        <f t="shared" ca="1" si="1669"/>
        <v>13963496</v>
      </c>
      <c r="K3115">
        <f ca="1">VLOOKUP(D3115,PRC!$A$1:$C$21,3,0)*E3115</f>
        <v>8506500</v>
      </c>
      <c r="L3115">
        <f t="shared" ca="1" si="1670"/>
        <v>482000</v>
      </c>
      <c r="M3115">
        <f t="shared" ca="1" si="1671"/>
        <v>963000</v>
      </c>
      <c r="N3115">
        <f t="shared" ca="1" si="1672"/>
        <v>1766000</v>
      </c>
      <c r="O3115">
        <f t="shared" ca="1" si="1673"/>
        <v>1605000</v>
      </c>
      <c r="P3115">
        <f t="shared" ca="1" si="1695"/>
        <v>640996</v>
      </c>
      <c r="Q3115">
        <f ca="1">IF(P3115&gt;0,1,0)</f>
        <v>1</v>
      </c>
      <c r="R3115">
        <f t="shared" ca="1" si="1674"/>
        <v>13</v>
      </c>
      <c r="S3115">
        <f t="shared" ca="1" si="1675"/>
        <v>3</v>
      </c>
      <c r="T3115">
        <f t="shared" ca="1" si="1676"/>
        <v>6</v>
      </c>
      <c r="U3115">
        <f t="shared" ca="1" si="1677"/>
        <v>11</v>
      </c>
      <c r="V3115">
        <f t="shared" ca="1" si="1678"/>
        <v>10</v>
      </c>
      <c r="X3115">
        <f t="shared" si="1681"/>
        <v>3115</v>
      </c>
      <c r="Y3115">
        <f t="shared" si="1682"/>
        <v>3102</v>
      </c>
      <c r="Z3115">
        <f t="shared" si="1683"/>
        <v>3103</v>
      </c>
      <c r="AA3115">
        <f t="shared" si="1679"/>
        <v>3251</v>
      </c>
      <c r="AB3115">
        <f t="shared" si="1687"/>
        <v>150</v>
      </c>
      <c r="AM3115" t="str">
        <f t="shared" si="1688"/>
        <v>201904HD</v>
      </c>
      <c r="AN3115">
        <f t="shared" ca="1" si="1697"/>
        <v>13.000024922118381</v>
      </c>
      <c r="AO3115">
        <f t="shared" ca="1" si="1698"/>
        <v>3.0031152647975077</v>
      </c>
      <c r="AP3115">
        <f t="shared" ca="1" si="1689"/>
        <v>6</v>
      </c>
      <c r="AQ3115">
        <f t="shared" ca="1" si="1690"/>
        <v>11.003115264797508</v>
      </c>
      <c r="AR3115">
        <f t="shared" ca="1" si="1691"/>
        <v>10</v>
      </c>
      <c r="AS3115">
        <f ca="1">P3115/J3115</f>
        <v>4.5905122900454155E-2</v>
      </c>
    </row>
    <row r="3116" spans="1:51" x14ac:dyDescent="0.4">
      <c r="A3116">
        <f t="shared" si="1686"/>
        <v>201904</v>
      </c>
      <c r="B3116" t="s">
        <v>69</v>
      </c>
      <c r="C3116" t="s">
        <v>75</v>
      </c>
      <c r="D3116" t="str">
        <f t="shared" ca="1" si="1696"/>
        <v>I109</v>
      </c>
      <c r="E3116">
        <f t="shared" ca="1" si="1665"/>
        <v>85</v>
      </c>
      <c r="F3116">
        <f t="shared" ca="1" si="1666"/>
        <v>14</v>
      </c>
      <c r="G3116" t="str">
        <f t="shared" ca="1" si="1693"/>
        <v>S10</v>
      </c>
      <c r="H3116" t="str">
        <f t="shared" ca="1" si="1694"/>
        <v>S108</v>
      </c>
      <c r="I3116">
        <f ca="1">VLOOKUP(D3116,PRC!$A$2:$B$21,2,0)*E3116</f>
        <v>42500000</v>
      </c>
      <c r="J3116">
        <f t="shared" ca="1" si="1669"/>
        <v>34849996</v>
      </c>
      <c r="K3116">
        <f ca="1">VLOOKUP(D3116,PRC!$A$1:$C$21,3,0)*E3116</f>
        <v>17000000</v>
      </c>
      <c r="L3116">
        <f t="shared" ca="1" si="1670"/>
        <v>1700000</v>
      </c>
      <c r="M3116">
        <f t="shared" ca="1" si="1671"/>
        <v>2975000</v>
      </c>
      <c r="N3116">
        <f t="shared" ca="1" si="1672"/>
        <v>5100000</v>
      </c>
      <c r="O3116">
        <f t="shared" ca="1" si="1673"/>
        <v>4250000</v>
      </c>
      <c r="P3116">
        <f t="shared" ca="1" si="1695"/>
        <v>3824996</v>
      </c>
      <c r="Q3116">
        <f ca="1">IF(P3116&gt;0,1,0)</f>
        <v>1</v>
      </c>
      <c r="R3116">
        <f t="shared" ca="1" si="1674"/>
        <v>18</v>
      </c>
      <c r="S3116">
        <f t="shared" ca="1" si="1675"/>
        <v>4</v>
      </c>
      <c r="T3116">
        <f t="shared" ca="1" si="1676"/>
        <v>7</v>
      </c>
      <c r="U3116">
        <f t="shared" ca="1" si="1677"/>
        <v>12</v>
      </c>
      <c r="V3116">
        <f t="shared" ca="1" si="1678"/>
        <v>10</v>
      </c>
      <c r="X3116">
        <f t="shared" si="1681"/>
        <v>3116</v>
      </c>
      <c r="Y3116">
        <f t="shared" si="1682"/>
        <v>3102</v>
      </c>
      <c r="Z3116">
        <f t="shared" si="1683"/>
        <v>3103</v>
      </c>
      <c r="AA3116">
        <f t="shared" si="1679"/>
        <v>3251</v>
      </c>
      <c r="AB3116">
        <f t="shared" si="1687"/>
        <v>150</v>
      </c>
      <c r="AM3116" t="str">
        <f t="shared" si="1688"/>
        <v>201904HD</v>
      </c>
      <c r="AN3116">
        <f t="shared" ca="1" si="1697"/>
        <v>18.000009411764704</v>
      </c>
      <c r="AO3116">
        <f t="shared" ca="1" si="1698"/>
        <v>4</v>
      </c>
      <c r="AP3116">
        <f t="shared" ca="1" si="1689"/>
        <v>7.0000000000000009</v>
      </c>
      <c r="AQ3116">
        <f t="shared" ca="1" si="1690"/>
        <v>12</v>
      </c>
      <c r="AR3116">
        <f t="shared" ca="1" si="1691"/>
        <v>10</v>
      </c>
      <c r="AS3116">
        <f ca="1">P3116/J3116</f>
        <v>0.109755995380889</v>
      </c>
    </row>
    <row r="3117" spans="1:51" x14ac:dyDescent="0.4">
      <c r="A3117">
        <f t="shared" si="1686"/>
        <v>201904</v>
      </c>
      <c r="B3117" t="s">
        <v>70</v>
      </c>
      <c r="C3117" t="s">
        <v>75</v>
      </c>
      <c r="D3117" t="str">
        <f t="shared" ca="1" si="1696"/>
        <v>I117</v>
      </c>
      <c r="E3117">
        <f t="shared" ca="1" si="1665"/>
        <v>129</v>
      </c>
      <c r="F3117">
        <f t="shared" ca="1" si="1666"/>
        <v>18</v>
      </c>
      <c r="G3117" t="str">
        <f t="shared" ca="1" si="1693"/>
        <v>S11</v>
      </c>
      <c r="H3117" t="str">
        <f t="shared" ca="1" si="1694"/>
        <v>S111</v>
      </c>
      <c r="I3117">
        <f ca="1">VLOOKUP(D3117,PRC!$A$2:$B$21,2,0)*E3117</f>
        <v>322500000</v>
      </c>
      <c r="J3117">
        <f t="shared" ca="1" si="1669"/>
        <v>290249996</v>
      </c>
      <c r="K3117">
        <f ca="1">VLOOKUP(D3117,PRC!$A$1:$C$21,3,0)*E3117</f>
        <v>148350000</v>
      </c>
      <c r="L3117">
        <f t="shared" ca="1" si="1670"/>
        <v>16125000</v>
      </c>
      <c r="M3117">
        <f t="shared" ca="1" si="1671"/>
        <v>29025000</v>
      </c>
      <c r="N3117">
        <f t="shared" ca="1" si="1672"/>
        <v>35475000</v>
      </c>
      <c r="O3117">
        <f t="shared" ca="1" si="1673"/>
        <v>29025000</v>
      </c>
      <c r="P3117">
        <f t="shared" ca="1" si="1695"/>
        <v>32249996</v>
      </c>
      <c r="Q3117">
        <f ca="1">IF(P3117&gt;0,1,0)</f>
        <v>1</v>
      </c>
      <c r="R3117">
        <f t="shared" ca="1" si="1674"/>
        <v>10</v>
      </c>
      <c r="S3117">
        <f t="shared" ca="1" si="1675"/>
        <v>5</v>
      </c>
      <c r="T3117">
        <f t="shared" ca="1" si="1676"/>
        <v>9</v>
      </c>
      <c r="U3117">
        <f t="shared" ca="1" si="1677"/>
        <v>11</v>
      </c>
      <c r="V3117">
        <f t="shared" ca="1" si="1678"/>
        <v>9</v>
      </c>
      <c r="X3117">
        <f t="shared" si="1681"/>
        <v>3117</v>
      </c>
      <c r="Y3117">
        <f t="shared" si="1682"/>
        <v>3102</v>
      </c>
      <c r="Z3117">
        <f t="shared" si="1683"/>
        <v>3103</v>
      </c>
      <c r="AA3117">
        <f t="shared" si="1679"/>
        <v>3251</v>
      </c>
      <c r="AB3117">
        <f t="shared" si="1687"/>
        <v>150</v>
      </c>
      <c r="AM3117" t="str">
        <f t="shared" si="1688"/>
        <v>201904HD</v>
      </c>
      <c r="AN3117">
        <f t="shared" ca="1" si="1697"/>
        <v>10.000001240310075</v>
      </c>
      <c r="AO3117">
        <f t="shared" ca="1" si="1698"/>
        <v>5</v>
      </c>
      <c r="AP3117">
        <f t="shared" ca="1" si="1689"/>
        <v>9</v>
      </c>
      <c r="AQ3117">
        <f t="shared" ca="1" si="1690"/>
        <v>11</v>
      </c>
      <c r="AR3117">
        <f t="shared" ca="1" si="1691"/>
        <v>9</v>
      </c>
      <c r="AS3117">
        <f ca="1">P3117/J3117</f>
        <v>0.11111109886113486</v>
      </c>
    </row>
    <row r="3118" spans="1:51" x14ac:dyDescent="0.4">
      <c r="A3118">
        <f t="shared" si="1686"/>
        <v>201904</v>
      </c>
      <c r="B3118" t="s">
        <v>71</v>
      </c>
      <c r="C3118" t="s">
        <v>75</v>
      </c>
      <c r="D3118" t="str">
        <f t="shared" ca="1" si="1696"/>
        <v>I117</v>
      </c>
      <c r="E3118">
        <f t="shared" ca="1" si="1665"/>
        <v>123</v>
      </c>
      <c r="F3118">
        <f t="shared" ca="1" si="1666"/>
        <v>17</v>
      </c>
      <c r="G3118" t="str">
        <f t="shared" ca="1" si="1693"/>
        <v>S11</v>
      </c>
      <c r="H3118" t="str">
        <f t="shared" ca="1" si="1694"/>
        <v>S114</v>
      </c>
      <c r="I3118">
        <f ca="1">VLOOKUP(D3118,PRC!$A$2:$B$21,2,0)*E3118</f>
        <v>307500000</v>
      </c>
      <c r="J3118">
        <f t="shared" ca="1" si="1669"/>
        <v>252149996.00000003</v>
      </c>
      <c r="K3118">
        <f ca="1">VLOOKUP(D3118,PRC!$A$1:$C$21,3,0)*E3118</f>
        <v>141450000</v>
      </c>
      <c r="L3118">
        <f t="shared" ca="1" si="1670"/>
        <v>15375000</v>
      </c>
      <c r="M3118">
        <f t="shared" ca="1" si="1671"/>
        <v>30750000</v>
      </c>
      <c r="N3118">
        <f t="shared" ca="1" si="1672"/>
        <v>33825000</v>
      </c>
      <c r="O3118">
        <f t="shared" ca="1" si="1673"/>
        <v>24600000</v>
      </c>
      <c r="P3118">
        <f t="shared" ca="1" si="1695"/>
        <v>6149996.0000000298</v>
      </c>
      <c r="Q3118">
        <f ca="1">IF(P3118&gt;0,1,0)</f>
        <v>1</v>
      </c>
      <c r="R3118">
        <f t="shared" ca="1" si="1674"/>
        <v>18</v>
      </c>
      <c r="S3118">
        <f t="shared" ca="1" si="1675"/>
        <v>5</v>
      </c>
      <c r="T3118">
        <f t="shared" ca="1" si="1676"/>
        <v>10</v>
      </c>
      <c r="U3118">
        <f t="shared" ca="1" si="1677"/>
        <v>11</v>
      </c>
      <c r="V3118">
        <f t="shared" ca="1" si="1678"/>
        <v>8</v>
      </c>
      <c r="X3118">
        <f t="shared" si="1681"/>
        <v>3118</v>
      </c>
      <c r="Y3118">
        <f t="shared" si="1682"/>
        <v>3102</v>
      </c>
      <c r="Z3118">
        <f t="shared" si="1683"/>
        <v>3103</v>
      </c>
      <c r="AA3118">
        <f t="shared" si="1679"/>
        <v>3251</v>
      </c>
      <c r="AB3118">
        <f t="shared" si="1687"/>
        <v>150</v>
      </c>
      <c r="AM3118" t="str">
        <f t="shared" si="1688"/>
        <v>201904HD</v>
      </c>
      <c r="AN3118">
        <f t="shared" ca="1" si="1697"/>
        <v>18.000001300812997</v>
      </c>
      <c r="AO3118">
        <f t="shared" ca="1" si="1698"/>
        <v>5</v>
      </c>
      <c r="AP3118">
        <f t="shared" ca="1" si="1689"/>
        <v>10</v>
      </c>
      <c r="AQ3118">
        <f t="shared" ca="1" si="1690"/>
        <v>11</v>
      </c>
      <c r="AR3118">
        <f t="shared" ca="1" si="1691"/>
        <v>8</v>
      </c>
      <c r="AS3118">
        <f ca="1">P3118/J3118</f>
        <v>2.4390228425782045E-2</v>
      </c>
    </row>
    <row r="3119" spans="1:51" x14ac:dyDescent="0.4">
      <c r="A3119">
        <f t="shared" si="1686"/>
        <v>201904</v>
      </c>
      <c r="B3119" t="s">
        <v>72</v>
      </c>
      <c r="C3119" t="s">
        <v>75</v>
      </c>
      <c r="D3119" t="str">
        <f t="shared" ca="1" si="1696"/>
        <v>I110</v>
      </c>
      <c r="E3119">
        <f t="shared" ca="1" si="1665"/>
        <v>140</v>
      </c>
      <c r="F3119">
        <f t="shared" ca="1" si="1666"/>
        <v>12</v>
      </c>
      <c r="G3119" t="str">
        <f t="shared" ca="1" si="1693"/>
        <v>S10</v>
      </c>
      <c r="H3119" t="str">
        <f t="shared" ca="1" si="1694"/>
        <v>S102</v>
      </c>
      <c r="I3119">
        <f ca="1">VLOOKUP(D3119,PRC!$A$2:$B$21,2,0)*E3119</f>
        <v>42000000</v>
      </c>
      <c r="J3119">
        <f t="shared" ca="1" si="1669"/>
        <v>35699996</v>
      </c>
      <c r="K3119">
        <f ca="1">VLOOKUP(D3119,PRC!$A$1:$C$21,3,0)*E3119</f>
        <v>19320000</v>
      </c>
      <c r="L3119">
        <f t="shared" ca="1" si="1670"/>
        <v>1260000</v>
      </c>
      <c r="M3119">
        <f t="shared" ca="1" si="1671"/>
        <v>3780000</v>
      </c>
      <c r="N3119">
        <f t="shared" ca="1" si="1672"/>
        <v>5460000</v>
      </c>
      <c r="O3119">
        <f t="shared" ca="1" si="1673"/>
        <v>3360000</v>
      </c>
      <c r="P3119">
        <f t="shared" ca="1" si="1695"/>
        <v>2519996</v>
      </c>
      <c r="Q3119">
        <f ca="1">IF(P3119&gt;0,1,0)</f>
        <v>1</v>
      </c>
      <c r="R3119">
        <f t="shared" ca="1" si="1674"/>
        <v>15</v>
      </c>
      <c r="S3119">
        <f t="shared" ca="1" si="1675"/>
        <v>3</v>
      </c>
      <c r="T3119">
        <f t="shared" ca="1" si="1676"/>
        <v>9</v>
      </c>
      <c r="U3119">
        <f t="shared" ca="1" si="1677"/>
        <v>13</v>
      </c>
      <c r="V3119">
        <f t="shared" ca="1" si="1678"/>
        <v>8</v>
      </c>
      <c r="X3119">
        <f t="shared" si="1681"/>
        <v>3119</v>
      </c>
      <c r="Y3119">
        <f t="shared" si="1682"/>
        <v>3102</v>
      </c>
      <c r="Z3119">
        <f t="shared" si="1683"/>
        <v>3103</v>
      </c>
      <c r="AA3119">
        <f t="shared" si="1679"/>
        <v>3251</v>
      </c>
      <c r="AB3119">
        <f t="shared" si="1687"/>
        <v>150</v>
      </c>
      <c r="AM3119" t="str">
        <f t="shared" si="1688"/>
        <v>201904HD</v>
      </c>
      <c r="AN3119">
        <f t="shared" ca="1" si="1697"/>
        <v>15.000009523809521</v>
      </c>
      <c r="AO3119">
        <f t="shared" ca="1" si="1698"/>
        <v>3</v>
      </c>
      <c r="AP3119">
        <f t="shared" ca="1" si="1689"/>
        <v>9</v>
      </c>
      <c r="AQ3119">
        <f t="shared" ca="1" si="1690"/>
        <v>13</v>
      </c>
      <c r="AR3119">
        <f t="shared" ca="1" si="1691"/>
        <v>8</v>
      </c>
      <c r="AS3119">
        <f ca="1">P3119/J3119</f>
        <v>7.0588131158334025E-2</v>
      </c>
    </row>
    <row r="3120" spans="1:51" x14ac:dyDescent="0.4">
      <c r="A3120">
        <f t="shared" si="1686"/>
        <v>201904</v>
      </c>
      <c r="B3120" t="s">
        <v>73</v>
      </c>
      <c r="C3120" t="s">
        <v>75</v>
      </c>
      <c r="D3120" t="str">
        <f t="shared" ca="1" si="1696"/>
        <v>I105</v>
      </c>
      <c r="E3120">
        <f t="shared" ca="1" si="1665"/>
        <v>102</v>
      </c>
      <c r="F3120">
        <f t="shared" ca="1" si="1666"/>
        <v>11</v>
      </c>
      <c r="G3120" t="str">
        <f t="shared" ca="1" si="1693"/>
        <v>S11</v>
      </c>
      <c r="H3120" t="str">
        <f t="shared" ca="1" si="1694"/>
        <v>S119</v>
      </c>
      <c r="I3120">
        <f ca="1">VLOOKUP(D3120,PRC!$A$2:$B$21,2,0)*E3120</f>
        <v>10200000</v>
      </c>
      <c r="J3120">
        <f t="shared" ca="1" si="1669"/>
        <v>9077996</v>
      </c>
      <c r="K3120">
        <f ca="1">VLOOKUP(D3120,PRC!$A$1:$C$21,3,0)*E3120</f>
        <v>6018000</v>
      </c>
      <c r="L3120">
        <f t="shared" ca="1" si="1670"/>
        <v>408000</v>
      </c>
      <c r="M3120">
        <f t="shared" ca="1" si="1671"/>
        <v>918000</v>
      </c>
      <c r="N3120">
        <f t="shared" ca="1" si="1672"/>
        <v>1530000</v>
      </c>
      <c r="O3120">
        <f t="shared" ca="1" si="1673"/>
        <v>612000</v>
      </c>
      <c r="P3120">
        <f t="shared" ca="1" si="1695"/>
        <v>-408004</v>
      </c>
      <c r="Q3120">
        <f ca="1">IF(P3120&gt;0,1,0)</f>
        <v>0</v>
      </c>
      <c r="R3120">
        <f t="shared" ca="1" si="1674"/>
        <v>11</v>
      </c>
      <c r="S3120">
        <f t="shared" ca="1" si="1675"/>
        <v>4</v>
      </c>
      <c r="T3120">
        <f t="shared" ca="1" si="1676"/>
        <v>9</v>
      </c>
      <c r="U3120">
        <f t="shared" ca="1" si="1677"/>
        <v>15</v>
      </c>
      <c r="V3120">
        <f t="shared" ca="1" si="1678"/>
        <v>6</v>
      </c>
      <c r="X3120">
        <f t="shared" si="1681"/>
        <v>3120</v>
      </c>
      <c r="Y3120">
        <f t="shared" si="1682"/>
        <v>3102</v>
      </c>
      <c r="Z3120">
        <f t="shared" si="1683"/>
        <v>3103</v>
      </c>
      <c r="AA3120">
        <f t="shared" si="1679"/>
        <v>3251</v>
      </c>
      <c r="AB3120">
        <f t="shared" si="1687"/>
        <v>150</v>
      </c>
      <c r="AM3120" t="str">
        <f t="shared" si="1688"/>
        <v>201904HD</v>
      </c>
      <c r="AN3120">
        <f t="shared" ca="1" si="1697"/>
        <v>11.000039215686275</v>
      </c>
      <c r="AO3120">
        <f t="shared" ca="1" si="1698"/>
        <v>4</v>
      </c>
      <c r="AP3120">
        <f t="shared" ca="1" si="1689"/>
        <v>9</v>
      </c>
      <c r="AQ3120">
        <f t="shared" ca="1" si="1690"/>
        <v>15</v>
      </c>
      <c r="AR3120">
        <f t="shared" ca="1" si="1691"/>
        <v>6</v>
      </c>
      <c r="AS3120">
        <f ca="1">P3120/J3120</f>
        <v>-4.4944280654012188E-2</v>
      </c>
    </row>
    <row r="3121" spans="1:45" x14ac:dyDescent="0.4">
      <c r="A3121">
        <f t="shared" si="1686"/>
        <v>201904</v>
      </c>
      <c r="B3121" t="s">
        <v>74</v>
      </c>
      <c r="C3121" t="s">
        <v>75</v>
      </c>
      <c r="D3121" t="str">
        <f t="shared" ca="1" si="1696"/>
        <v>I111</v>
      </c>
      <c r="E3121">
        <f t="shared" ca="1" si="1665"/>
        <v>148</v>
      </c>
      <c r="F3121">
        <f t="shared" ca="1" si="1666"/>
        <v>18</v>
      </c>
      <c r="G3121" t="str">
        <f t="shared" ca="1" si="1693"/>
        <v>S10</v>
      </c>
      <c r="H3121" t="str">
        <f t="shared" ca="1" si="1694"/>
        <v>S104</v>
      </c>
      <c r="I3121">
        <f ca="1">VLOOKUP(D3121,PRC!$A$2:$B$21,2,0)*E3121</f>
        <v>22200000</v>
      </c>
      <c r="J3121">
        <f t="shared" ca="1" si="1669"/>
        <v>18203996</v>
      </c>
      <c r="K3121">
        <f ca="1">VLOOKUP(D3121,PRC!$A$1:$C$21,3,0)*E3121</f>
        <v>11766000</v>
      </c>
      <c r="L3121">
        <f t="shared" ca="1" si="1670"/>
        <v>888000</v>
      </c>
      <c r="M3121">
        <f t="shared" ca="1" si="1671"/>
        <v>1110000</v>
      </c>
      <c r="N3121">
        <f t="shared" ca="1" si="1672"/>
        <v>3108000</v>
      </c>
      <c r="O3121">
        <f t="shared" ca="1" si="1673"/>
        <v>2220000</v>
      </c>
      <c r="P3121">
        <f t="shared" ca="1" si="1695"/>
        <v>-888004</v>
      </c>
      <c r="Q3121">
        <f ca="1">IF(P3121&gt;0,1,0)</f>
        <v>0</v>
      </c>
      <c r="R3121">
        <f t="shared" ca="1" si="1674"/>
        <v>18</v>
      </c>
      <c r="S3121">
        <f t="shared" ca="1" si="1675"/>
        <v>4</v>
      </c>
      <c r="T3121">
        <f t="shared" ca="1" si="1676"/>
        <v>5</v>
      </c>
      <c r="U3121">
        <f t="shared" ca="1" si="1677"/>
        <v>14</v>
      </c>
      <c r="V3121">
        <f t="shared" ca="1" si="1678"/>
        <v>10</v>
      </c>
      <c r="X3121">
        <f t="shared" si="1681"/>
        <v>3121</v>
      </c>
      <c r="Y3121">
        <f t="shared" si="1682"/>
        <v>3102</v>
      </c>
      <c r="Z3121">
        <f t="shared" si="1683"/>
        <v>3103</v>
      </c>
      <c r="AA3121">
        <f t="shared" si="1679"/>
        <v>3251</v>
      </c>
      <c r="AB3121">
        <f t="shared" si="1687"/>
        <v>150</v>
      </c>
      <c r="AM3121" t="str">
        <f t="shared" si="1688"/>
        <v>201904HD</v>
      </c>
      <c r="AN3121">
        <f t="shared" ca="1" si="1697"/>
        <v>18.000018018018014</v>
      </c>
      <c r="AO3121">
        <f t="shared" ca="1" si="1698"/>
        <v>4</v>
      </c>
      <c r="AP3121">
        <f t="shared" ca="1" si="1689"/>
        <v>5</v>
      </c>
      <c r="AQ3121">
        <f t="shared" ca="1" si="1690"/>
        <v>14.000000000000002</v>
      </c>
      <c r="AR3121">
        <f t="shared" ca="1" si="1691"/>
        <v>10</v>
      </c>
      <c r="AS3121">
        <f ca="1">P3121/J3121</f>
        <v>-4.878071825548632E-2</v>
      </c>
    </row>
    <row r="3122" spans="1:45" x14ac:dyDescent="0.4">
      <c r="A3122">
        <f t="shared" si="1686"/>
        <v>201904</v>
      </c>
      <c r="B3122" t="s">
        <v>207</v>
      </c>
      <c r="C3122" t="s">
        <v>75</v>
      </c>
      <c r="D3122" t="str">
        <f t="shared" ca="1" si="1696"/>
        <v>I114</v>
      </c>
      <c r="E3122">
        <f t="shared" ca="1" si="1665"/>
        <v>124</v>
      </c>
      <c r="F3122">
        <f t="shared" ca="1" si="1666"/>
        <v>13</v>
      </c>
      <c r="G3122" t="str">
        <f t="shared" ca="1" si="1693"/>
        <v>S11</v>
      </c>
      <c r="H3122" t="str">
        <f t="shared" ca="1" si="1694"/>
        <v>S113</v>
      </c>
      <c r="I3122">
        <f ca="1">VLOOKUP(D3122,PRC!$A$2:$B$21,2,0)*E3122</f>
        <v>29760000</v>
      </c>
      <c r="J3122">
        <f t="shared" ca="1" si="1669"/>
        <v>25295996</v>
      </c>
      <c r="K3122">
        <f ca="1">VLOOKUP(D3122,PRC!$A$1:$C$21,3,0)*E3122</f>
        <v>17260800</v>
      </c>
      <c r="L3122">
        <f t="shared" ca="1" si="1670"/>
        <v>1488000</v>
      </c>
      <c r="M3122">
        <f t="shared" ca="1" si="1671"/>
        <v>2976000</v>
      </c>
      <c r="N3122">
        <f t="shared" ca="1" si="1672"/>
        <v>3274000</v>
      </c>
      <c r="O3122">
        <f t="shared" ca="1" si="1673"/>
        <v>1786000</v>
      </c>
      <c r="P3122">
        <f t="shared" ca="1" si="1695"/>
        <v>-1488804</v>
      </c>
      <c r="Q3122">
        <f ca="1">IF(P3122&gt;0,1,0)</f>
        <v>0</v>
      </c>
      <c r="R3122">
        <f t="shared" ca="1" si="1674"/>
        <v>15</v>
      </c>
      <c r="S3122">
        <f t="shared" ca="1" si="1675"/>
        <v>5</v>
      </c>
      <c r="T3122">
        <f t="shared" ca="1" si="1676"/>
        <v>10</v>
      </c>
      <c r="U3122">
        <f t="shared" ca="1" si="1677"/>
        <v>11</v>
      </c>
      <c r="V3122">
        <f t="shared" ca="1" si="1678"/>
        <v>6</v>
      </c>
      <c r="X3122">
        <f t="shared" si="1681"/>
        <v>3122</v>
      </c>
      <c r="Y3122">
        <f t="shared" si="1682"/>
        <v>3102</v>
      </c>
      <c r="Z3122">
        <f t="shared" si="1683"/>
        <v>3103</v>
      </c>
      <c r="AA3122">
        <f t="shared" si="1679"/>
        <v>3251</v>
      </c>
      <c r="AB3122">
        <f t="shared" si="1687"/>
        <v>150</v>
      </c>
      <c r="AM3122" t="str">
        <f t="shared" si="1688"/>
        <v>201904HD</v>
      </c>
      <c r="AN3122">
        <f t="shared" ca="1" si="1697"/>
        <v>15.000013440860215</v>
      </c>
      <c r="AO3122">
        <f t="shared" ca="1" si="1698"/>
        <v>5</v>
      </c>
      <c r="AP3122">
        <f t="shared" ca="1" si="1689"/>
        <v>10</v>
      </c>
      <c r="AQ3122">
        <f t="shared" ca="1" si="1690"/>
        <v>11.001344086021506</v>
      </c>
      <c r="AR3122">
        <f t="shared" ca="1" si="1691"/>
        <v>6.001344086021505</v>
      </c>
      <c r="AS3122">
        <f ca="1">P3122/J3122</f>
        <v>-5.8855322399639851E-2</v>
      </c>
    </row>
    <row r="3123" spans="1:45" x14ac:dyDescent="0.4">
      <c r="A3123">
        <f t="shared" si="1686"/>
        <v>201904</v>
      </c>
      <c r="B3123" t="s">
        <v>208</v>
      </c>
      <c r="C3123" t="s">
        <v>75</v>
      </c>
      <c r="D3123" t="str">
        <f t="shared" ca="1" si="1696"/>
        <v>I113</v>
      </c>
      <c r="E3123">
        <f t="shared" ca="1" si="1665"/>
        <v>134</v>
      </c>
      <c r="F3123">
        <f t="shared" ca="1" si="1666"/>
        <v>15</v>
      </c>
      <c r="G3123" t="str">
        <f t="shared" ca="1" si="1693"/>
        <v>S11</v>
      </c>
      <c r="H3123" t="str">
        <f t="shared" ca="1" si="1694"/>
        <v>S115</v>
      </c>
      <c r="I3123">
        <f ca="1">VLOOKUP(D3123,PRC!$A$2:$B$21,2,0)*E3123</f>
        <v>89780000</v>
      </c>
      <c r="J3123">
        <f t="shared" ca="1" si="1669"/>
        <v>71823996</v>
      </c>
      <c r="K3123">
        <f ca="1">VLOOKUP(D3123,PRC!$A$1:$C$21,3,0)*E3123</f>
        <v>40401000</v>
      </c>
      <c r="L3123">
        <f t="shared" ca="1" si="1670"/>
        <v>2693000</v>
      </c>
      <c r="M3123">
        <f t="shared" ca="1" si="1671"/>
        <v>7182000</v>
      </c>
      <c r="N3123">
        <f t="shared" ca="1" si="1672"/>
        <v>9876000</v>
      </c>
      <c r="O3123">
        <f t="shared" ca="1" si="1673"/>
        <v>4489000</v>
      </c>
      <c r="P3123">
        <f t="shared" ca="1" si="1695"/>
        <v>7182996</v>
      </c>
      <c r="Q3123">
        <f ca="1">IF(P3123&gt;0,1,0)</f>
        <v>1</v>
      </c>
      <c r="R3123">
        <f t="shared" ca="1" si="1674"/>
        <v>20</v>
      </c>
      <c r="S3123">
        <f t="shared" ca="1" si="1675"/>
        <v>3</v>
      </c>
      <c r="T3123">
        <f t="shared" ca="1" si="1676"/>
        <v>8</v>
      </c>
      <c r="U3123">
        <f t="shared" ca="1" si="1677"/>
        <v>11</v>
      </c>
      <c r="V3123">
        <f t="shared" ca="1" si="1678"/>
        <v>5</v>
      </c>
      <c r="X3123">
        <f t="shared" si="1681"/>
        <v>3123</v>
      </c>
      <c r="Y3123">
        <f t="shared" si="1682"/>
        <v>3102</v>
      </c>
      <c r="Z3123">
        <f t="shared" si="1683"/>
        <v>3103</v>
      </c>
      <c r="AA3123">
        <f t="shared" si="1679"/>
        <v>3251</v>
      </c>
      <c r="AB3123">
        <f t="shared" si="1687"/>
        <v>150</v>
      </c>
      <c r="AM3123" t="str">
        <f t="shared" si="1688"/>
        <v>201904HD</v>
      </c>
      <c r="AN3123">
        <f t="shared" ca="1" si="1697"/>
        <v>20.000004455335262</v>
      </c>
      <c r="AO3123">
        <f t="shared" ca="1" si="1698"/>
        <v>2.9995544664736022</v>
      </c>
      <c r="AP3123">
        <f t="shared" ca="1" si="1689"/>
        <v>7.9995544664736018</v>
      </c>
      <c r="AQ3123">
        <f t="shared" ca="1" si="1690"/>
        <v>11.000222766763198</v>
      </c>
      <c r="AR3123">
        <f t="shared" ca="1" si="1691"/>
        <v>5</v>
      </c>
      <c r="AS3123">
        <f ca="1">P3123/J3123</f>
        <v>0.10000830363156069</v>
      </c>
    </row>
    <row r="3124" spans="1:45" x14ac:dyDescent="0.4">
      <c r="A3124">
        <f t="shared" si="1686"/>
        <v>201904</v>
      </c>
      <c r="B3124" t="s">
        <v>209</v>
      </c>
      <c r="C3124" t="s">
        <v>75</v>
      </c>
      <c r="D3124" t="str">
        <f t="shared" ca="1" si="1696"/>
        <v>I115</v>
      </c>
      <c r="E3124">
        <f t="shared" ca="1" si="1665"/>
        <v>95</v>
      </c>
      <c r="F3124">
        <f t="shared" ca="1" si="1666"/>
        <v>12</v>
      </c>
      <c r="G3124" t="str">
        <f t="shared" ca="1" si="1693"/>
        <v>S10</v>
      </c>
      <c r="H3124" t="str">
        <f t="shared" ca="1" si="1694"/>
        <v>S104</v>
      </c>
      <c r="I3124">
        <f ca="1">VLOOKUP(D3124,PRC!$A$2:$B$21,2,0)*E3124</f>
        <v>475000</v>
      </c>
      <c r="J3124">
        <f t="shared" ca="1" si="1669"/>
        <v>384746</v>
      </c>
      <c r="K3124">
        <f ca="1">VLOOKUP(D3124,PRC!$A$1:$C$21,3,0)*E3124</f>
        <v>228000</v>
      </c>
      <c r="L3124">
        <f t="shared" ca="1" si="1670"/>
        <v>24000</v>
      </c>
      <c r="M3124">
        <f t="shared" ca="1" si="1671"/>
        <v>48000</v>
      </c>
      <c r="N3124">
        <f t="shared" ca="1" si="1672"/>
        <v>71000</v>
      </c>
      <c r="O3124">
        <f t="shared" ca="1" si="1673"/>
        <v>33000</v>
      </c>
      <c r="P3124">
        <f t="shared" ca="1" si="1695"/>
        <v>-19254</v>
      </c>
      <c r="Q3124">
        <f ca="1">IF(P3124&gt;0,1,0)</f>
        <v>0</v>
      </c>
      <c r="R3124">
        <f t="shared" ca="1" si="1674"/>
        <v>19</v>
      </c>
      <c r="S3124">
        <f t="shared" ca="1" si="1675"/>
        <v>5</v>
      </c>
      <c r="T3124">
        <f t="shared" ca="1" si="1676"/>
        <v>10</v>
      </c>
      <c r="U3124">
        <f t="shared" ca="1" si="1677"/>
        <v>15</v>
      </c>
      <c r="V3124">
        <f t="shared" ca="1" si="1678"/>
        <v>7</v>
      </c>
      <c r="X3124">
        <f t="shared" si="1681"/>
        <v>3124</v>
      </c>
      <c r="Y3124">
        <f t="shared" si="1682"/>
        <v>3102</v>
      </c>
      <c r="Z3124">
        <f t="shared" si="1683"/>
        <v>3103</v>
      </c>
      <c r="AA3124">
        <f t="shared" si="1679"/>
        <v>3251</v>
      </c>
      <c r="AB3124">
        <f t="shared" si="1687"/>
        <v>150</v>
      </c>
      <c r="AM3124" t="str">
        <f t="shared" si="1688"/>
        <v>201904HD</v>
      </c>
      <c r="AN3124">
        <f t="shared" ca="1" si="1697"/>
        <v>19.00084210526316</v>
      </c>
      <c r="AO3124">
        <f t="shared" ca="1" si="1698"/>
        <v>5.0526315789473681</v>
      </c>
      <c r="AP3124">
        <f t="shared" ca="1" si="1689"/>
        <v>10.105263157894736</v>
      </c>
      <c r="AQ3124">
        <f t="shared" ca="1" si="1690"/>
        <v>14.947368421052632</v>
      </c>
      <c r="AR3124">
        <f t="shared" ca="1" si="1691"/>
        <v>6.947368421052631</v>
      </c>
      <c r="AS3124">
        <f ca="1">P3124/J3124</f>
        <v>-5.0043405259573848E-2</v>
      </c>
    </row>
    <row r="3125" spans="1:45" x14ac:dyDescent="0.4">
      <c r="A3125">
        <f t="shared" si="1686"/>
        <v>201904</v>
      </c>
      <c r="B3125" t="s">
        <v>210</v>
      </c>
      <c r="C3125" t="s">
        <v>75</v>
      </c>
      <c r="D3125" t="str">
        <f t="shared" ca="1" si="1696"/>
        <v>I113</v>
      </c>
      <c r="E3125">
        <f t="shared" ca="1" si="1665"/>
        <v>89</v>
      </c>
      <c r="F3125">
        <f t="shared" ca="1" si="1666"/>
        <v>17</v>
      </c>
      <c r="G3125" t="str">
        <f t="shared" ca="1" si="1693"/>
        <v>S11</v>
      </c>
      <c r="H3125" t="str">
        <f t="shared" ca="1" si="1694"/>
        <v>S111</v>
      </c>
      <c r="I3125">
        <f ca="1">VLOOKUP(D3125,PRC!$A$2:$B$21,2,0)*E3125</f>
        <v>59630000</v>
      </c>
      <c r="J3125">
        <f t="shared" ca="1" si="1669"/>
        <v>50089196</v>
      </c>
      <c r="K3125">
        <f ca="1">VLOOKUP(D3125,PRC!$A$1:$C$21,3,0)*E3125</f>
        <v>26833500</v>
      </c>
      <c r="L3125">
        <f t="shared" ca="1" si="1670"/>
        <v>2385000</v>
      </c>
      <c r="M3125">
        <f t="shared" ca="1" si="1671"/>
        <v>3578000</v>
      </c>
      <c r="N3125">
        <f t="shared" ca="1" si="1672"/>
        <v>8348000</v>
      </c>
      <c r="O3125">
        <f t="shared" ca="1" si="1673"/>
        <v>3578000</v>
      </c>
      <c r="P3125">
        <f t="shared" ca="1" si="1695"/>
        <v>5366696</v>
      </c>
      <c r="Q3125">
        <f ca="1">IF(P3125&gt;0,1,0)</f>
        <v>1</v>
      </c>
      <c r="R3125">
        <f t="shared" ca="1" si="1674"/>
        <v>16</v>
      </c>
      <c r="S3125">
        <f t="shared" ca="1" si="1675"/>
        <v>4</v>
      </c>
      <c r="T3125">
        <f t="shared" ca="1" si="1676"/>
        <v>6</v>
      </c>
      <c r="U3125">
        <f t="shared" ca="1" si="1677"/>
        <v>14</v>
      </c>
      <c r="V3125">
        <f t="shared" ca="1" si="1678"/>
        <v>6</v>
      </c>
      <c r="X3125">
        <f t="shared" si="1681"/>
        <v>3125</v>
      </c>
      <c r="Y3125">
        <f t="shared" si="1682"/>
        <v>3102</v>
      </c>
      <c r="Z3125">
        <f t="shared" si="1683"/>
        <v>3103</v>
      </c>
      <c r="AA3125">
        <f t="shared" si="1679"/>
        <v>3251</v>
      </c>
      <c r="AB3125">
        <f t="shared" si="1687"/>
        <v>150</v>
      </c>
      <c r="AM3125" t="str">
        <f t="shared" si="1688"/>
        <v>201904HD</v>
      </c>
      <c r="AN3125">
        <f t="shared" ca="1" si="1697"/>
        <v>16.000006708032867</v>
      </c>
      <c r="AO3125">
        <f t="shared" ca="1" si="1698"/>
        <v>3.9996645983565315</v>
      </c>
      <c r="AP3125">
        <f t="shared" ca="1" si="1689"/>
        <v>6.0003354016434685</v>
      </c>
      <c r="AQ3125">
        <f t="shared" ca="1" si="1690"/>
        <v>13.999664598356532</v>
      </c>
      <c r="AR3125">
        <f t="shared" ca="1" si="1691"/>
        <v>6.0003354016434685</v>
      </c>
      <c r="AS3125">
        <f ca="1">P3125/J3125</f>
        <v>0.10714278584148167</v>
      </c>
    </row>
    <row r="3126" spans="1:45" x14ac:dyDescent="0.4">
      <c r="A3126">
        <f t="shared" si="1686"/>
        <v>201904</v>
      </c>
      <c r="B3126" t="s">
        <v>211</v>
      </c>
      <c r="C3126" t="s">
        <v>75</v>
      </c>
      <c r="D3126" t="str">
        <f t="shared" ca="1" si="1696"/>
        <v>I115</v>
      </c>
      <c r="E3126">
        <f t="shared" ca="1" si="1665"/>
        <v>83</v>
      </c>
      <c r="F3126">
        <f t="shared" ca="1" si="1666"/>
        <v>15</v>
      </c>
      <c r="G3126" t="str">
        <f t="shared" ca="1" si="1693"/>
        <v>S11</v>
      </c>
      <c r="H3126" t="str">
        <f t="shared" ca="1" si="1694"/>
        <v>S110</v>
      </c>
      <c r="I3126">
        <f ca="1">VLOOKUP(D3126,PRC!$A$2:$B$21,2,0)*E3126</f>
        <v>415000</v>
      </c>
      <c r="J3126">
        <f t="shared" ca="1" si="1669"/>
        <v>344446</v>
      </c>
      <c r="K3126">
        <f ca="1">VLOOKUP(D3126,PRC!$A$1:$C$21,3,0)*E3126</f>
        <v>199200</v>
      </c>
      <c r="L3126">
        <f t="shared" ca="1" si="1670"/>
        <v>21000</v>
      </c>
      <c r="M3126">
        <f t="shared" ca="1" si="1671"/>
        <v>33000</v>
      </c>
      <c r="N3126">
        <f t="shared" ca="1" si="1672"/>
        <v>42000</v>
      </c>
      <c r="O3126">
        <f t="shared" ca="1" si="1673"/>
        <v>25000</v>
      </c>
      <c r="P3126">
        <f t="shared" ca="1" si="1695"/>
        <v>24246</v>
      </c>
      <c r="Q3126">
        <f ca="1">IF(P3126&gt;0,1,0)</f>
        <v>1</v>
      </c>
      <c r="R3126">
        <f t="shared" ca="1" si="1674"/>
        <v>17</v>
      </c>
      <c r="S3126">
        <f t="shared" ca="1" si="1675"/>
        <v>5</v>
      </c>
      <c r="T3126">
        <f t="shared" ca="1" si="1676"/>
        <v>8</v>
      </c>
      <c r="U3126">
        <f t="shared" ca="1" si="1677"/>
        <v>10</v>
      </c>
      <c r="V3126">
        <f t="shared" ca="1" si="1678"/>
        <v>6</v>
      </c>
      <c r="X3126">
        <f t="shared" si="1681"/>
        <v>3126</v>
      </c>
      <c r="Y3126">
        <f t="shared" si="1682"/>
        <v>3102</v>
      </c>
      <c r="Z3126">
        <f t="shared" si="1683"/>
        <v>3103</v>
      </c>
      <c r="AA3126">
        <f t="shared" si="1679"/>
        <v>3251</v>
      </c>
      <c r="AB3126">
        <f t="shared" si="1687"/>
        <v>150</v>
      </c>
      <c r="AM3126" t="str">
        <f t="shared" si="1688"/>
        <v>201904HD</v>
      </c>
      <c r="AN3126">
        <f t="shared" ca="1" si="1697"/>
        <v>17.000963855421691</v>
      </c>
      <c r="AO3126">
        <f t="shared" ca="1" si="1698"/>
        <v>5.0602409638554215</v>
      </c>
      <c r="AP3126">
        <f t="shared" ca="1" si="1689"/>
        <v>7.9518072289156621</v>
      </c>
      <c r="AQ3126">
        <f t="shared" ca="1" si="1690"/>
        <v>10.120481927710843</v>
      </c>
      <c r="AR3126">
        <f t="shared" ca="1" si="1691"/>
        <v>6.024096385542169</v>
      </c>
      <c r="AS3126">
        <f ca="1">P3126/J3126</f>
        <v>7.0391295007054808E-2</v>
      </c>
    </row>
    <row r="3127" spans="1:45" x14ac:dyDescent="0.4">
      <c r="A3127">
        <f t="shared" si="1686"/>
        <v>201904</v>
      </c>
      <c r="B3127" t="s">
        <v>212</v>
      </c>
      <c r="C3127" t="s">
        <v>75</v>
      </c>
      <c r="D3127" t="str">
        <f t="shared" ca="1" si="1696"/>
        <v>I113</v>
      </c>
      <c r="E3127">
        <f t="shared" ca="1" si="1665"/>
        <v>97</v>
      </c>
      <c r="F3127">
        <f t="shared" ca="1" si="1666"/>
        <v>11</v>
      </c>
      <c r="G3127" t="str">
        <f t="shared" ca="1" si="1693"/>
        <v>S10</v>
      </c>
      <c r="H3127" t="str">
        <f t="shared" ca="1" si="1694"/>
        <v>S105</v>
      </c>
      <c r="I3127">
        <f ca="1">VLOOKUP(D3127,PRC!$A$2:$B$21,2,0)*E3127</f>
        <v>64990000</v>
      </c>
      <c r="J3127">
        <f t="shared" ca="1" si="1669"/>
        <v>53941696</v>
      </c>
      <c r="K3127">
        <f ca="1">VLOOKUP(D3127,PRC!$A$1:$C$21,3,0)*E3127</f>
        <v>29245500</v>
      </c>
      <c r="L3127">
        <f t="shared" ca="1" si="1670"/>
        <v>1950000</v>
      </c>
      <c r="M3127">
        <f t="shared" ca="1" si="1671"/>
        <v>4549000</v>
      </c>
      <c r="N3127">
        <f t="shared" ca="1" si="1672"/>
        <v>9749000</v>
      </c>
      <c r="O3127">
        <f t="shared" ca="1" si="1673"/>
        <v>3899000</v>
      </c>
      <c r="P3127">
        <f t="shared" ca="1" si="1695"/>
        <v>4549196</v>
      </c>
      <c r="Q3127">
        <f ca="1">IF(P3127&gt;0,1,0)</f>
        <v>1</v>
      </c>
      <c r="R3127">
        <f t="shared" ca="1" si="1674"/>
        <v>17</v>
      </c>
      <c r="S3127">
        <f t="shared" ca="1" si="1675"/>
        <v>3</v>
      </c>
      <c r="T3127">
        <f t="shared" ca="1" si="1676"/>
        <v>7</v>
      </c>
      <c r="U3127">
        <f t="shared" ca="1" si="1677"/>
        <v>15</v>
      </c>
      <c r="V3127">
        <f t="shared" ca="1" si="1678"/>
        <v>6</v>
      </c>
      <c r="X3127">
        <f t="shared" si="1681"/>
        <v>3127</v>
      </c>
      <c r="Y3127">
        <f t="shared" si="1682"/>
        <v>3102</v>
      </c>
      <c r="Z3127">
        <f t="shared" si="1683"/>
        <v>3103</v>
      </c>
      <c r="AA3127">
        <f t="shared" si="1679"/>
        <v>3251</v>
      </c>
      <c r="AB3127">
        <f t="shared" si="1687"/>
        <v>150</v>
      </c>
      <c r="AM3127" t="str">
        <f t="shared" si="1688"/>
        <v>201904HD</v>
      </c>
      <c r="AN3127">
        <f t="shared" ca="1" si="1697"/>
        <v>17.000006154793045</v>
      </c>
      <c r="AO3127">
        <f t="shared" ca="1" si="1698"/>
        <v>3.0004616094783816</v>
      </c>
      <c r="AP3127">
        <f t="shared" ca="1" si="1689"/>
        <v>6.9995383905216189</v>
      </c>
      <c r="AQ3127">
        <f t="shared" ca="1" si="1690"/>
        <v>15.000769349130636</v>
      </c>
      <c r="AR3127">
        <f t="shared" ca="1" si="1691"/>
        <v>5.9993845206954912</v>
      </c>
      <c r="AS3127">
        <f ca="1">P3127/J3127</f>
        <v>8.433542764395098E-2</v>
      </c>
    </row>
    <row r="3128" spans="1:45" x14ac:dyDescent="0.4">
      <c r="A3128">
        <f t="shared" si="1686"/>
        <v>201904</v>
      </c>
      <c r="B3128" t="s">
        <v>213</v>
      </c>
      <c r="C3128" t="s">
        <v>75</v>
      </c>
      <c r="D3128" t="str">
        <f t="shared" ca="1" si="1696"/>
        <v>I107</v>
      </c>
      <c r="E3128">
        <f t="shared" ca="1" si="1665"/>
        <v>83</v>
      </c>
      <c r="F3128">
        <f t="shared" ca="1" si="1666"/>
        <v>12</v>
      </c>
      <c r="G3128" t="str">
        <f t="shared" ca="1" si="1693"/>
        <v>S11</v>
      </c>
      <c r="H3128" t="str">
        <f t="shared" ca="1" si="1694"/>
        <v>S119</v>
      </c>
      <c r="I3128">
        <f ca="1">VLOOKUP(D3128,PRC!$A$2:$B$21,2,0)*E3128</f>
        <v>12450000</v>
      </c>
      <c r="J3128">
        <f t="shared" ca="1" si="1669"/>
        <v>9959996</v>
      </c>
      <c r="K3128">
        <f ca="1">VLOOKUP(D3128,PRC!$A$1:$C$21,3,0)*E3128</f>
        <v>7096500</v>
      </c>
      <c r="L3128">
        <f t="shared" ca="1" si="1670"/>
        <v>374000</v>
      </c>
      <c r="M3128">
        <f t="shared" ca="1" si="1671"/>
        <v>996000</v>
      </c>
      <c r="N3128">
        <f t="shared" ca="1" si="1672"/>
        <v>1619000</v>
      </c>
      <c r="O3128">
        <f t="shared" ca="1" si="1673"/>
        <v>1245000</v>
      </c>
      <c r="P3128">
        <f t="shared" ca="1" si="1695"/>
        <v>-1370504</v>
      </c>
      <c r="Q3128">
        <f ca="1">IF(P3128&gt;0,1,0)</f>
        <v>0</v>
      </c>
      <c r="R3128">
        <f t="shared" ca="1" si="1674"/>
        <v>20</v>
      </c>
      <c r="S3128">
        <f t="shared" ca="1" si="1675"/>
        <v>3</v>
      </c>
      <c r="T3128">
        <f t="shared" ca="1" si="1676"/>
        <v>8</v>
      </c>
      <c r="U3128">
        <f t="shared" ca="1" si="1677"/>
        <v>13</v>
      </c>
      <c r="V3128">
        <f t="shared" ca="1" si="1678"/>
        <v>10</v>
      </c>
      <c r="X3128">
        <f t="shared" si="1681"/>
        <v>3128</v>
      </c>
      <c r="Y3128">
        <f t="shared" si="1682"/>
        <v>3102</v>
      </c>
      <c r="Z3128">
        <f t="shared" si="1683"/>
        <v>3103</v>
      </c>
      <c r="AA3128">
        <f t="shared" si="1679"/>
        <v>3251</v>
      </c>
      <c r="AB3128">
        <f t="shared" si="1687"/>
        <v>150</v>
      </c>
      <c r="AM3128" t="str">
        <f t="shared" si="1688"/>
        <v>201904HD</v>
      </c>
      <c r="AN3128">
        <f t="shared" ca="1" si="1697"/>
        <v>20.000032128514057</v>
      </c>
      <c r="AO3128">
        <f t="shared" ca="1" si="1698"/>
        <v>3.0040160642570282</v>
      </c>
      <c r="AP3128">
        <f t="shared" ca="1" si="1689"/>
        <v>8</v>
      </c>
      <c r="AQ3128">
        <f t="shared" ca="1" si="1690"/>
        <v>13.00401606425703</v>
      </c>
      <c r="AR3128">
        <f t="shared" ca="1" si="1691"/>
        <v>10</v>
      </c>
      <c r="AS3128">
        <f ca="1">P3128/J3128</f>
        <v>-0.13760085847424036</v>
      </c>
    </row>
    <row r="3129" spans="1:45" x14ac:dyDescent="0.4">
      <c r="A3129">
        <f t="shared" si="1686"/>
        <v>201904</v>
      </c>
      <c r="B3129" t="s">
        <v>214</v>
      </c>
      <c r="C3129" t="s">
        <v>75</v>
      </c>
      <c r="D3129" t="str">
        <f t="shared" ca="1" si="1696"/>
        <v>I101</v>
      </c>
      <c r="E3129">
        <f t="shared" ca="1" si="1665"/>
        <v>106</v>
      </c>
      <c r="F3129">
        <f t="shared" ca="1" si="1666"/>
        <v>18</v>
      </c>
      <c r="G3129" t="str">
        <f t="shared" ca="1" si="1693"/>
        <v>S11</v>
      </c>
      <c r="H3129" t="str">
        <f t="shared" ca="1" si="1694"/>
        <v>S119</v>
      </c>
      <c r="I3129">
        <f ca="1">VLOOKUP(D3129,PRC!$A$2:$B$21,2,0)*E3129</f>
        <v>3180000</v>
      </c>
      <c r="J3129">
        <f t="shared" ca="1" si="1669"/>
        <v>2575796</v>
      </c>
      <c r="K3129">
        <f ca="1">VLOOKUP(D3129,PRC!$A$1:$C$21,3,0)*E3129</f>
        <v>1653600</v>
      </c>
      <c r="L3129">
        <f t="shared" ca="1" si="1670"/>
        <v>95000</v>
      </c>
      <c r="M3129">
        <f t="shared" ca="1" si="1671"/>
        <v>223000</v>
      </c>
      <c r="N3129">
        <f t="shared" ca="1" si="1672"/>
        <v>382000</v>
      </c>
      <c r="O3129">
        <f t="shared" ca="1" si="1673"/>
        <v>318000</v>
      </c>
      <c r="P3129">
        <f t="shared" ca="1" si="1695"/>
        <v>-95804</v>
      </c>
      <c r="Q3129">
        <f ca="1">IF(P3129&gt;0,1,0)</f>
        <v>0</v>
      </c>
      <c r="R3129">
        <f t="shared" ca="1" si="1674"/>
        <v>19</v>
      </c>
      <c r="S3129">
        <f t="shared" ca="1" si="1675"/>
        <v>3</v>
      </c>
      <c r="T3129">
        <f t="shared" ca="1" si="1676"/>
        <v>7</v>
      </c>
      <c r="U3129">
        <f t="shared" ca="1" si="1677"/>
        <v>12</v>
      </c>
      <c r="V3129">
        <f t="shared" ca="1" si="1678"/>
        <v>10</v>
      </c>
      <c r="X3129">
        <f t="shared" si="1681"/>
        <v>3129</v>
      </c>
      <c r="Y3129">
        <f t="shared" si="1682"/>
        <v>3102</v>
      </c>
      <c r="Z3129">
        <f t="shared" si="1683"/>
        <v>3103</v>
      </c>
      <c r="AA3129">
        <f t="shared" si="1679"/>
        <v>3251</v>
      </c>
      <c r="AB3129">
        <f t="shared" si="1687"/>
        <v>150</v>
      </c>
      <c r="AM3129" t="str">
        <f t="shared" si="1688"/>
        <v>201904HD</v>
      </c>
      <c r="AN3129">
        <f t="shared" ca="1" si="1697"/>
        <v>19.000125786163522</v>
      </c>
      <c r="AO3129">
        <f t="shared" ca="1" si="1698"/>
        <v>2.9874213836477987</v>
      </c>
      <c r="AP3129">
        <f t="shared" ca="1" si="1689"/>
        <v>7.0125786163522008</v>
      </c>
      <c r="AQ3129">
        <f t="shared" ca="1" si="1690"/>
        <v>12.012578616352201</v>
      </c>
      <c r="AR3129">
        <f t="shared" ca="1" si="1691"/>
        <v>10</v>
      </c>
      <c r="AS3129">
        <f ca="1">P3129/J3129</f>
        <v>-3.7193939271588275E-2</v>
      </c>
    </row>
    <row r="3130" spans="1:45" x14ac:dyDescent="0.4">
      <c r="A3130">
        <f t="shared" si="1686"/>
        <v>201904</v>
      </c>
      <c r="B3130" t="s">
        <v>215</v>
      </c>
      <c r="C3130" t="s">
        <v>75</v>
      </c>
      <c r="D3130" t="str">
        <f t="shared" ca="1" si="1696"/>
        <v>I112</v>
      </c>
      <c r="E3130">
        <f t="shared" ca="1" si="1665"/>
        <v>146</v>
      </c>
      <c r="F3130">
        <f t="shared" ca="1" si="1666"/>
        <v>16</v>
      </c>
      <c r="G3130" t="str">
        <f t="shared" ca="1" si="1693"/>
        <v>S10</v>
      </c>
      <c r="H3130" t="str">
        <f t="shared" ca="1" si="1694"/>
        <v>S103</v>
      </c>
      <c r="I3130">
        <f ca="1">VLOOKUP(D3130,PRC!$A$2:$B$21,2,0)*E3130</f>
        <v>9490000</v>
      </c>
      <c r="J3130">
        <f t="shared" ca="1" si="1669"/>
        <v>8540996</v>
      </c>
      <c r="K3130">
        <f ca="1">VLOOKUP(D3130,PRC!$A$1:$C$21,3,0)*E3130</f>
        <v>4745000</v>
      </c>
      <c r="L3130">
        <f t="shared" ca="1" si="1670"/>
        <v>475000</v>
      </c>
      <c r="M3130">
        <f t="shared" ca="1" si="1671"/>
        <v>664000</v>
      </c>
      <c r="N3130">
        <f t="shared" ca="1" si="1672"/>
        <v>1329000</v>
      </c>
      <c r="O3130">
        <f t="shared" ca="1" si="1673"/>
        <v>854000</v>
      </c>
      <c r="P3130">
        <f t="shared" ca="1" si="1695"/>
        <v>473996</v>
      </c>
      <c r="Q3130">
        <f ca="1">IF(P3130&gt;0,1,0)</f>
        <v>1</v>
      </c>
      <c r="R3130">
        <f t="shared" ca="1" si="1674"/>
        <v>10</v>
      </c>
      <c r="S3130">
        <f t="shared" ca="1" si="1675"/>
        <v>5</v>
      </c>
      <c r="T3130">
        <f t="shared" ca="1" si="1676"/>
        <v>7</v>
      </c>
      <c r="U3130">
        <f t="shared" ca="1" si="1677"/>
        <v>14</v>
      </c>
      <c r="V3130">
        <f t="shared" ca="1" si="1678"/>
        <v>9</v>
      </c>
      <c r="X3130">
        <f t="shared" si="1681"/>
        <v>3130</v>
      </c>
      <c r="Y3130">
        <f t="shared" si="1682"/>
        <v>3102</v>
      </c>
      <c r="Z3130">
        <f t="shared" si="1683"/>
        <v>3103</v>
      </c>
      <c r="AA3130">
        <f t="shared" si="1679"/>
        <v>3251</v>
      </c>
      <c r="AB3130">
        <f t="shared" si="1687"/>
        <v>150</v>
      </c>
      <c r="AM3130" t="str">
        <f t="shared" si="1688"/>
        <v>201904HD</v>
      </c>
      <c r="AN3130">
        <f t="shared" ca="1" si="1697"/>
        <v>10.000042149631195</v>
      </c>
      <c r="AO3130">
        <f t="shared" ca="1" si="1698"/>
        <v>5.0052687038988406</v>
      </c>
      <c r="AP3130">
        <f t="shared" ca="1" si="1689"/>
        <v>6.9968387776606953</v>
      </c>
      <c r="AQ3130">
        <f t="shared" ca="1" si="1690"/>
        <v>14.004214963119072</v>
      </c>
      <c r="AR3130">
        <f t="shared" ca="1" si="1691"/>
        <v>8.9989462592202329</v>
      </c>
      <c r="AS3130">
        <f ca="1">P3130/J3130</f>
        <v>5.5496572062555705E-2</v>
      </c>
    </row>
    <row r="3131" spans="1:45" x14ac:dyDescent="0.4">
      <c r="A3131">
        <f t="shared" si="1686"/>
        <v>201904</v>
      </c>
      <c r="B3131" t="s">
        <v>216</v>
      </c>
      <c r="C3131" t="s">
        <v>75</v>
      </c>
      <c r="D3131" t="str">
        <f t="shared" ca="1" si="1696"/>
        <v>I102</v>
      </c>
      <c r="E3131">
        <f t="shared" ref="E3131:E3194" ca="1" si="1707">RANDBETWEEN(INDIRECT("AD"&amp;Y3131),INDIRECT("AD"&amp;Z3131))</f>
        <v>144</v>
      </c>
      <c r="F3131">
        <f t="shared" ref="F3131:F3194" ca="1" si="1708">RANDBETWEEN(INDIRECT("AF"&amp;Y3131),INDIRECT("AF"&amp;Z3131))</f>
        <v>14</v>
      </c>
      <c r="G3131" t="str">
        <f t="shared" ca="1" si="1693"/>
        <v>S11</v>
      </c>
      <c r="H3131" t="str">
        <f t="shared" ca="1" si="1694"/>
        <v>S118</v>
      </c>
      <c r="I3131">
        <f ca="1">VLOOKUP(D3131,PRC!$A$2:$B$21,2,0)*E3131</f>
        <v>5760000</v>
      </c>
      <c r="J3131">
        <f t="shared" ref="J3131:J3194" ca="1" si="1709">I3131*(1-R3131/100)-4</f>
        <v>4953596</v>
      </c>
      <c r="K3131">
        <f ca="1">VLOOKUP(D3131,PRC!$A$1:$C$21,3,0)*E3131</f>
        <v>2707200</v>
      </c>
      <c r="L3131">
        <f t="shared" ref="L3131:L3194" ca="1" si="1710">ROUND($I3131*S3131,-5)/100</f>
        <v>173000</v>
      </c>
      <c r="M3131">
        <f t="shared" ref="M3131:M3194" ca="1" si="1711">ROUND($I3131*T3131,-5)/100</f>
        <v>518000</v>
      </c>
      <c r="N3131">
        <f t="shared" ref="N3131:N3194" ca="1" si="1712">ROUND($I3131*U3131,-5)/100</f>
        <v>749000</v>
      </c>
      <c r="O3131">
        <f t="shared" ref="O3131:O3194" ca="1" si="1713">ROUND($I3131*V3131,-5)/100</f>
        <v>461000</v>
      </c>
      <c r="P3131">
        <f t="shared" ca="1" si="1695"/>
        <v>345396</v>
      </c>
      <c r="Q3131">
        <f ca="1">IF(P3131&gt;0,1,0)</f>
        <v>1</v>
      </c>
      <c r="R3131">
        <f t="shared" ref="R3131:R3194" ca="1" si="1714">RANDBETWEEN(INDIRECT("AF"&amp;$Y3131),INDIRECT("AF"&amp;$Z3131))</f>
        <v>14</v>
      </c>
      <c r="S3131">
        <f t="shared" ref="S3131:S3194" ca="1" si="1715">RANDBETWEEN(INDIRECT("AG"&amp;$Y3131),INDIRECT("AG"&amp;$Z3131))</f>
        <v>3</v>
      </c>
      <c r="T3131">
        <f t="shared" ref="T3131:T3194" ca="1" si="1716">RANDBETWEEN(INDIRECT("AH"&amp;$Y3131),INDIRECT("AH"&amp;$Z3131))</f>
        <v>9</v>
      </c>
      <c r="U3131">
        <f t="shared" ref="U3131:U3194" ca="1" si="1717">RANDBETWEEN(INDIRECT("Ai"&amp;$Y3131),INDIRECT("Ai"&amp;$Z3131))</f>
        <v>13</v>
      </c>
      <c r="V3131">
        <f t="shared" ref="V3131:V3194" ca="1" si="1718">RANDBETWEEN(INDIRECT("Aj"&amp;$Y3131),INDIRECT("Aj"&amp;$Z3131))</f>
        <v>8</v>
      </c>
      <c r="X3131">
        <f t="shared" si="1681"/>
        <v>3131</v>
      </c>
      <c r="Y3131">
        <f t="shared" si="1682"/>
        <v>3102</v>
      </c>
      <c r="Z3131">
        <f t="shared" si="1683"/>
        <v>3103</v>
      </c>
      <c r="AA3131">
        <f t="shared" ref="AA3131:AA3194" si="1719">Y3131+AB3131-1</f>
        <v>3251</v>
      </c>
      <c r="AB3131">
        <f t="shared" si="1687"/>
        <v>150</v>
      </c>
      <c r="AM3131" t="str">
        <f t="shared" si="1688"/>
        <v>201904HD</v>
      </c>
      <c r="AN3131">
        <f t="shared" ca="1" si="1697"/>
        <v>14.00006944444444</v>
      </c>
      <c r="AO3131">
        <f t="shared" ca="1" si="1698"/>
        <v>3.0034722222222223</v>
      </c>
      <c r="AP3131">
        <f t="shared" ca="1" si="1689"/>
        <v>8.9930555555555554</v>
      </c>
      <c r="AQ3131">
        <f t="shared" ca="1" si="1690"/>
        <v>13.003472222222223</v>
      </c>
      <c r="AR3131">
        <f t="shared" ca="1" si="1691"/>
        <v>8.0034722222222214</v>
      </c>
      <c r="AS3131">
        <f ca="1">P3131/J3131</f>
        <v>6.9726315993472218E-2</v>
      </c>
    </row>
    <row r="3132" spans="1:45" x14ac:dyDescent="0.4">
      <c r="A3132">
        <f t="shared" si="1686"/>
        <v>201904</v>
      </c>
      <c r="B3132" t="s">
        <v>217</v>
      </c>
      <c r="C3132" t="s">
        <v>75</v>
      </c>
      <c r="D3132" t="str">
        <f t="shared" ca="1" si="1696"/>
        <v>I119</v>
      </c>
      <c r="E3132">
        <f t="shared" ca="1" si="1707"/>
        <v>124</v>
      </c>
      <c r="F3132">
        <f t="shared" ca="1" si="1708"/>
        <v>11</v>
      </c>
      <c r="G3132" t="str">
        <f t="shared" ca="1" si="1693"/>
        <v>S11</v>
      </c>
      <c r="H3132" t="str">
        <f t="shared" ca="1" si="1694"/>
        <v>S115</v>
      </c>
      <c r="I3132">
        <f ca="1">VLOOKUP(D3132,PRC!$A$2:$B$21,2,0)*E3132</f>
        <v>11780000</v>
      </c>
      <c r="J3132">
        <f t="shared" ca="1" si="1709"/>
        <v>10012996</v>
      </c>
      <c r="K3132">
        <f ca="1">VLOOKUP(D3132,PRC!$A$1:$C$21,3,0)*E3132</f>
        <v>5654400</v>
      </c>
      <c r="L3132">
        <f t="shared" ca="1" si="1710"/>
        <v>353000</v>
      </c>
      <c r="M3132">
        <f t="shared" ca="1" si="1711"/>
        <v>707000</v>
      </c>
      <c r="N3132">
        <f t="shared" ca="1" si="1712"/>
        <v>1531000</v>
      </c>
      <c r="O3132">
        <f t="shared" ca="1" si="1713"/>
        <v>589000</v>
      </c>
      <c r="P3132">
        <f t="shared" ca="1" si="1695"/>
        <v>1178596</v>
      </c>
      <c r="Q3132">
        <f ca="1">IF(P3132&gt;0,1,0)</f>
        <v>1</v>
      </c>
      <c r="R3132">
        <f t="shared" ca="1" si="1714"/>
        <v>15</v>
      </c>
      <c r="S3132">
        <f t="shared" ca="1" si="1715"/>
        <v>3</v>
      </c>
      <c r="T3132">
        <f t="shared" ca="1" si="1716"/>
        <v>6</v>
      </c>
      <c r="U3132">
        <f t="shared" ca="1" si="1717"/>
        <v>13</v>
      </c>
      <c r="V3132">
        <f t="shared" ca="1" si="1718"/>
        <v>5</v>
      </c>
      <c r="X3132">
        <f t="shared" ref="X3132:X3195" si="1720">X3131+1</f>
        <v>3132</v>
      </c>
      <c r="Y3132">
        <f t="shared" ref="Y3132:Y3195" si="1721">IF(C3132=C3131,Y3131,X3132)</f>
        <v>3102</v>
      </c>
      <c r="Z3132">
        <f t="shared" ref="Z3132:Z3195" si="1722">Y3132+1</f>
        <v>3103</v>
      </c>
      <c r="AA3132">
        <f t="shared" si="1719"/>
        <v>3251</v>
      </c>
      <c r="AB3132">
        <f t="shared" si="1687"/>
        <v>150</v>
      </c>
      <c r="AM3132" t="str">
        <f t="shared" si="1688"/>
        <v>201904HD</v>
      </c>
      <c r="AN3132">
        <f t="shared" ca="1" si="1697"/>
        <v>15.000033955857383</v>
      </c>
      <c r="AO3132">
        <f t="shared" ca="1" si="1698"/>
        <v>2.9966044142614603</v>
      </c>
      <c r="AP3132">
        <f t="shared" ca="1" si="1689"/>
        <v>6.0016977928692699</v>
      </c>
      <c r="AQ3132">
        <f t="shared" ca="1" si="1690"/>
        <v>12.996604414261459</v>
      </c>
      <c r="AR3132">
        <f t="shared" ca="1" si="1691"/>
        <v>5</v>
      </c>
      <c r="AS3132">
        <f ca="1">P3132/J3132</f>
        <v>0.11770662846564604</v>
      </c>
    </row>
    <row r="3133" spans="1:45" x14ac:dyDescent="0.4">
      <c r="A3133">
        <f t="shared" si="1686"/>
        <v>201904</v>
      </c>
      <c r="B3133" t="s">
        <v>218</v>
      </c>
      <c r="C3133" t="s">
        <v>75</v>
      </c>
      <c r="D3133" t="str">
        <f t="shared" ca="1" si="1696"/>
        <v>I106</v>
      </c>
      <c r="E3133">
        <f t="shared" ca="1" si="1707"/>
        <v>84</v>
      </c>
      <c r="F3133">
        <f t="shared" ca="1" si="1708"/>
        <v>16</v>
      </c>
      <c r="G3133" t="str">
        <f t="shared" ca="1" si="1693"/>
        <v>S10</v>
      </c>
      <c r="H3133" t="str">
        <f t="shared" ca="1" si="1694"/>
        <v>S102</v>
      </c>
      <c r="I3133">
        <f ca="1">VLOOKUP(D3133,PRC!$A$2:$B$21,2,0)*E3133</f>
        <v>1680000</v>
      </c>
      <c r="J3133">
        <f t="shared" ca="1" si="1709"/>
        <v>1394396</v>
      </c>
      <c r="K3133">
        <f ca="1">VLOOKUP(D3133,PRC!$A$1:$C$21,3,0)*E3133</f>
        <v>890400</v>
      </c>
      <c r="L3133">
        <f t="shared" ca="1" si="1710"/>
        <v>67000</v>
      </c>
      <c r="M3133">
        <f t="shared" ca="1" si="1711"/>
        <v>101000</v>
      </c>
      <c r="N3133">
        <f t="shared" ca="1" si="1712"/>
        <v>252000</v>
      </c>
      <c r="O3133">
        <f t="shared" ca="1" si="1713"/>
        <v>118000</v>
      </c>
      <c r="P3133">
        <f t="shared" ca="1" si="1695"/>
        <v>-34004</v>
      </c>
      <c r="Q3133">
        <f ca="1">IF(P3133&gt;0,1,0)</f>
        <v>0</v>
      </c>
      <c r="R3133">
        <f t="shared" ca="1" si="1714"/>
        <v>17</v>
      </c>
      <c r="S3133">
        <f t="shared" ca="1" si="1715"/>
        <v>4</v>
      </c>
      <c r="T3133">
        <f t="shared" ca="1" si="1716"/>
        <v>6</v>
      </c>
      <c r="U3133">
        <f t="shared" ca="1" si="1717"/>
        <v>15</v>
      </c>
      <c r="V3133">
        <f t="shared" ca="1" si="1718"/>
        <v>7</v>
      </c>
      <c r="X3133">
        <f t="shared" si="1720"/>
        <v>3133</v>
      </c>
      <c r="Y3133">
        <f t="shared" si="1721"/>
        <v>3102</v>
      </c>
      <c r="Z3133">
        <f t="shared" si="1722"/>
        <v>3103</v>
      </c>
      <c r="AA3133">
        <f t="shared" si="1719"/>
        <v>3251</v>
      </c>
      <c r="AB3133">
        <f t="shared" si="1687"/>
        <v>150</v>
      </c>
      <c r="AM3133" t="str">
        <f t="shared" si="1688"/>
        <v>201904HD</v>
      </c>
      <c r="AN3133">
        <f t="shared" ca="1" si="1697"/>
        <v>17.000238095238096</v>
      </c>
      <c r="AO3133">
        <f t="shared" ca="1" si="1698"/>
        <v>3.9880952380952377</v>
      </c>
      <c r="AP3133">
        <f t="shared" ca="1" si="1689"/>
        <v>6.0119047619047619</v>
      </c>
      <c r="AQ3133">
        <f t="shared" ca="1" si="1690"/>
        <v>15</v>
      </c>
      <c r="AR3133">
        <f t="shared" ca="1" si="1691"/>
        <v>7.0238095238095237</v>
      </c>
      <c r="AS3133">
        <f ca="1">P3133/J3133</f>
        <v>-2.4386185846775234E-2</v>
      </c>
    </row>
    <row r="3134" spans="1:45" x14ac:dyDescent="0.4">
      <c r="A3134">
        <f t="shared" si="1686"/>
        <v>201904</v>
      </c>
      <c r="B3134" t="s">
        <v>219</v>
      </c>
      <c r="C3134" t="s">
        <v>75</v>
      </c>
      <c r="D3134" t="str">
        <f t="shared" ca="1" si="1696"/>
        <v>I115</v>
      </c>
      <c r="E3134">
        <f t="shared" ca="1" si="1707"/>
        <v>118</v>
      </c>
      <c r="F3134">
        <f t="shared" ca="1" si="1708"/>
        <v>16</v>
      </c>
      <c r="G3134" t="str">
        <f t="shared" ca="1" si="1693"/>
        <v>S11</v>
      </c>
      <c r="H3134" t="str">
        <f t="shared" ca="1" si="1694"/>
        <v>S117</v>
      </c>
      <c r="I3134">
        <f ca="1">VLOOKUP(D3134,PRC!$A$2:$B$21,2,0)*E3134</f>
        <v>590000</v>
      </c>
      <c r="J3134">
        <f t="shared" ca="1" si="1709"/>
        <v>519196</v>
      </c>
      <c r="K3134">
        <f ca="1">VLOOKUP(D3134,PRC!$A$1:$C$21,3,0)*E3134</f>
        <v>283200</v>
      </c>
      <c r="L3134">
        <f t="shared" ca="1" si="1710"/>
        <v>24000</v>
      </c>
      <c r="M3134">
        <f t="shared" ca="1" si="1711"/>
        <v>41000</v>
      </c>
      <c r="N3134">
        <f t="shared" ca="1" si="1712"/>
        <v>89000</v>
      </c>
      <c r="O3134">
        <f t="shared" ca="1" si="1713"/>
        <v>41000</v>
      </c>
      <c r="P3134">
        <f t="shared" ca="1" si="1695"/>
        <v>40996</v>
      </c>
      <c r="Q3134">
        <f ca="1">IF(P3134&gt;0,1,0)</f>
        <v>1</v>
      </c>
      <c r="R3134">
        <f t="shared" ca="1" si="1714"/>
        <v>12</v>
      </c>
      <c r="S3134">
        <f t="shared" ca="1" si="1715"/>
        <v>4</v>
      </c>
      <c r="T3134">
        <f t="shared" ca="1" si="1716"/>
        <v>7</v>
      </c>
      <c r="U3134">
        <f t="shared" ca="1" si="1717"/>
        <v>15</v>
      </c>
      <c r="V3134">
        <f t="shared" ca="1" si="1718"/>
        <v>7</v>
      </c>
      <c r="X3134">
        <f t="shared" si="1720"/>
        <v>3134</v>
      </c>
      <c r="Y3134">
        <f t="shared" si="1721"/>
        <v>3102</v>
      </c>
      <c r="Z3134">
        <f t="shared" si="1722"/>
        <v>3103</v>
      </c>
      <c r="AA3134">
        <f t="shared" si="1719"/>
        <v>3251</v>
      </c>
      <c r="AB3134">
        <f t="shared" si="1687"/>
        <v>150</v>
      </c>
      <c r="AM3134" t="str">
        <f t="shared" si="1688"/>
        <v>201904HD</v>
      </c>
      <c r="AN3134">
        <f t="shared" ca="1" si="1697"/>
        <v>12.000677966101691</v>
      </c>
      <c r="AO3134">
        <f t="shared" ca="1" si="1698"/>
        <v>4.0677966101694913</v>
      </c>
      <c r="AP3134">
        <f t="shared" ca="1" si="1689"/>
        <v>6.9491525423728815</v>
      </c>
      <c r="AQ3134">
        <f t="shared" ca="1" si="1690"/>
        <v>15.084745762711865</v>
      </c>
      <c r="AR3134">
        <f t="shared" ca="1" si="1691"/>
        <v>6.9491525423728815</v>
      </c>
      <c r="AS3134">
        <f ca="1">P3134/J3134</f>
        <v>7.8960546691422898E-2</v>
      </c>
    </row>
    <row r="3135" spans="1:45" x14ac:dyDescent="0.4">
      <c r="A3135">
        <f t="shared" si="1686"/>
        <v>201904</v>
      </c>
      <c r="B3135" t="s">
        <v>220</v>
      </c>
      <c r="C3135" t="s">
        <v>75</v>
      </c>
      <c r="D3135" t="str">
        <f t="shared" ca="1" si="1696"/>
        <v>I115</v>
      </c>
      <c r="E3135">
        <f t="shared" ca="1" si="1707"/>
        <v>130</v>
      </c>
      <c r="F3135">
        <f t="shared" ca="1" si="1708"/>
        <v>12</v>
      </c>
      <c r="G3135" t="str">
        <f t="shared" ca="1" si="1693"/>
        <v>S10</v>
      </c>
      <c r="H3135" t="str">
        <f t="shared" ca="1" si="1694"/>
        <v>S104</v>
      </c>
      <c r="I3135">
        <f ca="1">VLOOKUP(D3135,PRC!$A$2:$B$21,2,0)*E3135</f>
        <v>650000</v>
      </c>
      <c r="J3135">
        <f t="shared" ca="1" si="1709"/>
        <v>578496</v>
      </c>
      <c r="K3135">
        <f ca="1">VLOOKUP(D3135,PRC!$A$1:$C$21,3,0)*E3135</f>
        <v>312000</v>
      </c>
      <c r="L3135">
        <f t="shared" ca="1" si="1710"/>
        <v>26000</v>
      </c>
      <c r="M3135">
        <f t="shared" ca="1" si="1711"/>
        <v>39000</v>
      </c>
      <c r="N3135">
        <f t="shared" ca="1" si="1712"/>
        <v>72000</v>
      </c>
      <c r="O3135">
        <f t="shared" ca="1" si="1713"/>
        <v>46000</v>
      </c>
      <c r="P3135">
        <f t="shared" ca="1" si="1695"/>
        <v>83496</v>
      </c>
      <c r="Q3135">
        <f ca="1">IF(P3135&gt;0,1,0)</f>
        <v>1</v>
      </c>
      <c r="R3135">
        <f t="shared" ca="1" si="1714"/>
        <v>11</v>
      </c>
      <c r="S3135">
        <f t="shared" ca="1" si="1715"/>
        <v>4</v>
      </c>
      <c r="T3135">
        <f t="shared" ca="1" si="1716"/>
        <v>6</v>
      </c>
      <c r="U3135">
        <f t="shared" ca="1" si="1717"/>
        <v>11</v>
      </c>
      <c r="V3135">
        <f t="shared" ca="1" si="1718"/>
        <v>7</v>
      </c>
      <c r="X3135">
        <f t="shared" si="1720"/>
        <v>3135</v>
      </c>
      <c r="Y3135">
        <f t="shared" si="1721"/>
        <v>3102</v>
      </c>
      <c r="Z3135">
        <f t="shared" si="1722"/>
        <v>3103</v>
      </c>
      <c r="AA3135">
        <f t="shared" si="1719"/>
        <v>3251</v>
      </c>
      <c r="AB3135">
        <f t="shared" si="1687"/>
        <v>150</v>
      </c>
      <c r="AM3135" t="str">
        <f t="shared" si="1688"/>
        <v>201904HD</v>
      </c>
      <c r="AN3135">
        <f t="shared" ca="1" si="1697"/>
        <v>11.000615384615386</v>
      </c>
      <c r="AO3135">
        <f t="shared" ca="1" si="1698"/>
        <v>4</v>
      </c>
      <c r="AP3135">
        <f t="shared" ca="1" si="1689"/>
        <v>6</v>
      </c>
      <c r="AQ3135">
        <f t="shared" ca="1" si="1690"/>
        <v>11.076923076923077</v>
      </c>
      <c r="AR3135">
        <f t="shared" ca="1" si="1691"/>
        <v>7.0769230769230766</v>
      </c>
      <c r="AS3135">
        <f ca="1">P3135/J3135</f>
        <v>0.14433289080650513</v>
      </c>
    </row>
    <row r="3136" spans="1:45" x14ac:dyDescent="0.4">
      <c r="A3136">
        <f t="shared" si="1686"/>
        <v>201904</v>
      </c>
      <c r="B3136" t="s">
        <v>221</v>
      </c>
      <c r="C3136" t="s">
        <v>75</v>
      </c>
      <c r="D3136" t="str">
        <f t="shared" ca="1" si="1696"/>
        <v>I117</v>
      </c>
      <c r="E3136">
        <f t="shared" ca="1" si="1707"/>
        <v>123</v>
      </c>
      <c r="F3136">
        <f t="shared" ca="1" si="1708"/>
        <v>20</v>
      </c>
      <c r="G3136" t="str">
        <f t="shared" ca="1" si="1693"/>
        <v>S11</v>
      </c>
      <c r="H3136" t="str">
        <f t="shared" ca="1" si="1694"/>
        <v>S110</v>
      </c>
      <c r="I3136">
        <f ca="1">VLOOKUP(D3136,PRC!$A$2:$B$21,2,0)*E3136</f>
        <v>307500000</v>
      </c>
      <c r="J3136">
        <f t="shared" ca="1" si="1709"/>
        <v>264449996</v>
      </c>
      <c r="K3136">
        <f ca="1">VLOOKUP(D3136,PRC!$A$1:$C$21,3,0)*E3136</f>
        <v>141450000</v>
      </c>
      <c r="L3136">
        <f t="shared" ca="1" si="1710"/>
        <v>12300000</v>
      </c>
      <c r="M3136">
        <f t="shared" ca="1" si="1711"/>
        <v>24600000</v>
      </c>
      <c r="N3136">
        <f t="shared" ca="1" si="1712"/>
        <v>46125000</v>
      </c>
      <c r="O3136">
        <f t="shared" ca="1" si="1713"/>
        <v>27675000</v>
      </c>
      <c r="P3136">
        <f t="shared" ca="1" si="1695"/>
        <v>12299996</v>
      </c>
      <c r="Q3136">
        <f ca="1">IF(P3136&gt;0,1,0)</f>
        <v>1</v>
      </c>
      <c r="R3136">
        <f t="shared" ca="1" si="1714"/>
        <v>14</v>
      </c>
      <c r="S3136">
        <f t="shared" ca="1" si="1715"/>
        <v>4</v>
      </c>
      <c r="T3136">
        <f t="shared" ca="1" si="1716"/>
        <v>8</v>
      </c>
      <c r="U3136">
        <f t="shared" ca="1" si="1717"/>
        <v>15</v>
      </c>
      <c r="V3136">
        <f t="shared" ca="1" si="1718"/>
        <v>9</v>
      </c>
      <c r="X3136">
        <f t="shared" si="1720"/>
        <v>3136</v>
      </c>
      <c r="Y3136">
        <f t="shared" si="1721"/>
        <v>3102</v>
      </c>
      <c r="Z3136">
        <f t="shared" si="1722"/>
        <v>3103</v>
      </c>
      <c r="AA3136">
        <f t="shared" si="1719"/>
        <v>3251</v>
      </c>
      <c r="AB3136">
        <f t="shared" si="1687"/>
        <v>150</v>
      </c>
      <c r="AM3136" t="str">
        <f t="shared" si="1688"/>
        <v>201904HD</v>
      </c>
      <c r="AN3136">
        <f t="shared" ca="1" si="1697"/>
        <v>14.000001300813004</v>
      </c>
      <c r="AO3136">
        <f t="shared" ca="1" si="1698"/>
        <v>4</v>
      </c>
      <c r="AP3136">
        <f t="shared" ca="1" si="1689"/>
        <v>8</v>
      </c>
      <c r="AQ3136">
        <f t="shared" ca="1" si="1690"/>
        <v>15</v>
      </c>
      <c r="AR3136">
        <f t="shared" ca="1" si="1691"/>
        <v>9</v>
      </c>
      <c r="AS3136">
        <f ca="1">P3136/J3136</f>
        <v>4.6511613484766325E-2</v>
      </c>
    </row>
    <row r="3137" spans="1:45" x14ac:dyDescent="0.4">
      <c r="A3137">
        <f t="shared" si="1686"/>
        <v>201904</v>
      </c>
      <c r="B3137" t="s">
        <v>222</v>
      </c>
      <c r="C3137" t="s">
        <v>75</v>
      </c>
      <c r="D3137" t="str">
        <f t="shared" ca="1" si="1696"/>
        <v>I115</v>
      </c>
      <c r="E3137">
        <f t="shared" ca="1" si="1707"/>
        <v>106</v>
      </c>
      <c r="F3137">
        <f t="shared" ca="1" si="1708"/>
        <v>10</v>
      </c>
      <c r="G3137" t="str">
        <f t="shared" ca="1" si="1693"/>
        <v>S11</v>
      </c>
      <c r="H3137" t="str">
        <f t="shared" ca="1" si="1694"/>
        <v>S110</v>
      </c>
      <c r="I3137">
        <f ca="1">VLOOKUP(D3137,PRC!$A$2:$B$21,2,0)*E3137</f>
        <v>530000</v>
      </c>
      <c r="J3137">
        <f t="shared" ca="1" si="1709"/>
        <v>471696</v>
      </c>
      <c r="K3137">
        <f ca="1">VLOOKUP(D3137,PRC!$A$1:$C$21,3,0)*E3137</f>
        <v>254400</v>
      </c>
      <c r="L3137">
        <f t="shared" ca="1" si="1710"/>
        <v>21000</v>
      </c>
      <c r="M3137">
        <f t="shared" ca="1" si="1711"/>
        <v>48000</v>
      </c>
      <c r="N3137">
        <f t="shared" ca="1" si="1712"/>
        <v>53000</v>
      </c>
      <c r="O3137">
        <f t="shared" ca="1" si="1713"/>
        <v>48000</v>
      </c>
      <c r="P3137">
        <f t="shared" ca="1" si="1695"/>
        <v>47296</v>
      </c>
      <c r="Q3137">
        <f ca="1">IF(P3137&gt;0,1,0)</f>
        <v>1</v>
      </c>
      <c r="R3137">
        <f t="shared" ca="1" si="1714"/>
        <v>11</v>
      </c>
      <c r="S3137">
        <f t="shared" ca="1" si="1715"/>
        <v>4</v>
      </c>
      <c r="T3137">
        <f t="shared" ca="1" si="1716"/>
        <v>9</v>
      </c>
      <c r="U3137">
        <f t="shared" ca="1" si="1717"/>
        <v>10</v>
      </c>
      <c r="V3137">
        <f t="shared" ca="1" si="1718"/>
        <v>9</v>
      </c>
      <c r="X3137">
        <f t="shared" si="1720"/>
        <v>3137</v>
      </c>
      <c r="Y3137">
        <f t="shared" si="1721"/>
        <v>3102</v>
      </c>
      <c r="Z3137">
        <f t="shared" si="1722"/>
        <v>3103</v>
      </c>
      <c r="AA3137">
        <f t="shared" si="1719"/>
        <v>3251</v>
      </c>
      <c r="AB3137">
        <f t="shared" si="1687"/>
        <v>150</v>
      </c>
      <c r="AM3137" t="str">
        <f t="shared" si="1688"/>
        <v>201904HD</v>
      </c>
      <c r="AN3137">
        <f t="shared" ca="1" si="1697"/>
        <v>11.000754716981131</v>
      </c>
      <c r="AO3137">
        <f t="shared" ca="1" si="1698"/>
        <v>3.9622641509433962</v>
      </c>
      <c r="AP3137">
        <f t="shared" ca="1" si="1689"/>
        <v>9.0566037735849054</v>
      </c>
      <c r="AQ3137">
        <f t="shared" ca="1" si="1690"/>
        <v>10</v>
      </c>
      <c r="AR3137">
        <f t="shared" ca="1" si="1691"/>
        <v>9.0566037735849054</v>
      </c>
      <c r="AS3137">
        <f ca="1">P3137/J3137</f>
        <v>0.10026796920050202</v>
      </c>
    </row>
    <row r="3138" spans="1:45" x14ac:dyDescent="0.4">
      <c r="A3138">
        <f t="shared" si="1686"/>
        <v>201904</v>
      </c>
      <c r="B3138" t="s">
        <v>223</v>
      </c>
      <c r="C3138" t="s">
        <v>75</v>
      </c>
      <c r="D3138" t="str">
        <f t="shared" ca="1" si="1696"/>
        <v>I110</v>
      </c>
      <c r="E3138">
        <f t="shared" ca="1" si="1707"/>
        <v>94</v>
      </c>
      <c r="F3138">
        <f t="shared" ca="1" si="1708"/>
        <v>18</v>
      </c>
      <c r="G3138" t="str">
        <f t="shared" ca="1" si="1693"/>
        <v>S10</v>
      </c>
      <c r="H3138" t="str">
        <f t="shared" ca="1" si="1694"/>
        <v>S106</v>
      </c>
      <c r="I3138">
        <f ca="1">VLOOKUP(D3138,PRC!$A$2:$B$21,2,0)*E3138</f>
        <v>28200000</v>
      </c>
      <c r="J3138">
        <f t="shared" ca="1" si="1709"/>
        <v>24533996</v>
      </c>
      <c r="K3138">
        <f ca="1">VLOOKUP(D3138,PRC!$A$1:$C$21,3,0)*E3138</f>
        <v>12972000</v>
      </c>
      <c r="L3138">
        <f t="shared" ca="1" si="1710"/>
        <v>1410000</v>
      </c>
      <c r="M3138">
        <f t="shared" ca="1" si="1711"/>
        <v>2538000</v>
      </c>
      <c r="N3138">
        <f t="shared" ca="1" si="1712"/>
        <v>2820000</v>
      </c>
      <c r="O3138">
        <f t="shared" ca="1" si="1713"/>
        <v>1692000</v>
      </c>
      <c r="P3138">
        <f t="shared" ca="1" si="1695"/>
        <v>3101996</v>
      </c>
      <c r="Q3138">
        <f ca="1">IF(P3138&gt;0,1,0)</f>
        <v>1</v>
      </c>
      <c r="R3138">
        <f t="shared" ca="1" si="1714"/>
        <v>13</v>
      </c>
      <c r="S3138">
        <f t="shared" ca="1" si="1715"/>
        <v>5</v>
      </c>
      <c r="T3138">
        <f t="shared" ca="1" si="1716"/>
        <v>9</v>
      </c>
      <c r="U3138">
        <f t="shared" ca="1" si="1717"/>
        <v>10</v>
      </c>
      <c r="V3138">
        <f t="shared" ca="1" si="1718"/>
        <v>6</v>
      </c>
      <c r="X3138">
        <f t="shared" si="1720"/>
        <v>3138</v>
      </c>
      <c r="Y3138">
        <f t="shared" si="1721"/>
        <v>3102</v>
      </c>
      <c r="Z3138">
        <f t="shared" si="1722"/>
        <v>3103</v>
      </c>
      <c r="AA3138">
        <f t="shared" si="1719"/>
        <v>3251</v>
      </c>
      <c r="AB3138">
        <f t="shared" si="1687"/>
        <v>150</v>
      </c>
      <c r="AM3138" t="str">
        <f t="shared" si="1688"/>
        <v>201904HD</v>
      </c>
      <c r="AN3138">
        <f t="shared" ca="1" si="1697"/>
        <v>13.000014184397168</v>
      </c>
      <c r="AO3138">
        <f t="shared" ca="1" si="1698"/>
        <v>5</v>
      </c>
      <c r="AP3138">
        <f t="shared" ca="1" si="1689"/>
        <v>9</v>
      </c>
      <c r="AQ3138">
        <f t="shared" ca="1" si="1690"/>
        <v>10</v>
      </c>
      <c r="AR3138">
        <f t="shared" ca="1" si="1691"/>
        <v>6</v>
      </c>
      <c r="AS3138">
        <f ca="1">P3138/J3138</f>
        <v>0.12643663918425682</v>
      </c>
    </row>
    <row r="3139" spans="1:45" x14ac:dyDescent="0.4">
      <c r="A3139">
        <f t="shared" ref="A3139:A3202" si="1723">IF(BA3139="",A3138,BA3139)</f>
        <v>201904</v>
      </c>
      <c r="B3139" t="s">
        <v>224</v>
      </c>
      <c r="C3139" t="s">
        <v>75</v>
      </c>
      <c r="D3139" t="str">
        <f t="shared" ca="1" si="1696"/>
        <v>I110</v>
      </c>
      <c r="E3139">
        <f t="shared" ca="1" si="1707"/>
        <v>82</v>
      </c>
      <c r="F3139">
        <f t="shared" ca="1" si="1708"/>
        <v>10</v>
      </c>
      <c r="G3139" t="str">
        <f t="shared" ca="1" si="1693"/>
        <v>S10</v>
      </c>
      <c r="H3139" t="str">
        <f t="shared" ca="1" si="1694"/>
        <v>S103</v>
      </c>
      <c r="I3139">
        <f ca="1">VLOOKUP(D3139,PRC!$A$2:$B$21,2,0)*E3139</f>
        <v>24600000</v>
      </c>
      <c r="J3139">
        <f t="shared" ca="1" si="1709"/>
        <v>19925996</v>
      </c>
      <c r="K3139">
        <f ca="1">VLOOKUP(D3139,PRC!$A$1:$C$21,3,0)*E3139</f>
        <v>11316000</v>
      </c>
      <c r="L3139">
        <f t="shared" ca="1" si="1710"/>
        <v>738000</v>
      </c>
      <c r="M3139">
        <f t="shared" ca="1" si="1711"/>
        <v>1722000</v>
      </c>
      <c r="N3139">
        <f t="shared" ca="1" si="1712"/>
        <v>2706000</v>
      </c>
      <c r="O3139">
        <f t="shared" ca="1" si="1713"/>
        <v>1968000</v>
      </c>
      <c r="P3139">
        <f t="shared" ca="1" si="1695"/>
        <v>1475996</v>
      </c>
      <c r="Q3139">
        <f ca="1">IF(P3139&gt;0,1,0)</f>
        <v>1</v>
      </c>
      <c r="R3139">
        <f t="shared" ca="1" si="1714"/>
        <v>19</v>
      </c>
      <c r="S3139">
        <f t="shared" ca="1" si="1715"/>
        <v>3</v>
      </c>
      <c r="T3139">
        <f t="shared" ca="1" si="1716"/>
        <v>7</v>
      </c>
      <c r="U3139">
        <f t="shared" ca="1" si="1717"/>
        <v>11</v>
      </c>
      <c r="V3139">
        <f t="shared" ca="1" si="1718"/>
        <v>8</v>
      </c>
      <c r="X3139">
        <f t="shared" si="1720"/>
        <v>3139</v>
      </c>
      <c r="Y3139">
        <f t="shared" si="1721"/>
        <v>3102</v>
      </c>
      <c r="Z3139">
        <f t="shared" si="1722"/>
        <v>3103</v>
      </c>
      <c r="AA3139">
        <f t="shared" si="1719"/>
        <v>3251</v>
      </c>
      <c r="AB3139">
        <f t="shared" ref="AB3139:AB3202" si="1724">COUNTIF(AM$2:AM$100100,AM3139)</f>
        <v>150</v>
      </c>
      <c r="AM3139" t="str">
        <f t="shared" ref="AM3139:AM3202" si="1725">A3139&amp;C3139</f>
        <v>201904HD</v>
      </c>
      <c r="AN3139">
        <f t="shared" ca="1" si="1697"/>
        <v>19.000016260162599</v>
      </c>
      <c r="AO3139">
        <f t="shared" ca="1" si="1698"/>
        <v>3</v>
      </c>
      <c r="AP3139">
        <f t="shared" ca="1" si="1689"/>
        <v>7.0000000000000009</v>
      </c>
      <c r="AQ3139">
        <f t="shared" ca="1" si="1690"/>
        <v>11</v>
      </c>
      <c r="AR3139">
        <f t="shared" ca="1" si="1691"/>
        <v>8</v>
      </c>
      <c r="AS3139">
        <f ca="1">P3139/J3139</f>
        <v>7.407388820112179E-2</v>
      </c>
    </row>
    <row r="3140" spans="1:45" x14ac:dyDescent="0.4">
      <c r="A3140">
        <f t="shared" si="1723"/>
        <v>201904</v>
      </c>
      <c r="B3140" t="s">
        <v>225</v>
      </c>
      <c r="C3140" t="s">
        <v>75</v>
      </c>
      <c r="D3140" t="str">
        <f t="shared" ca="1" si="1696"/>
        <v>I103</v>
      </c>
      <c r="E3140">
        <f t="shared" ca="1" si="1707"/>
        <v>143</v>
      </c>
      <c r="F3140">
        <f t="shared" ca="1" si="1708"/>
        <v>10</v>
      </c>
      <c r="G3140" t="str">
        <f t="shared" ca="1" si="1693"/>
        <v>S10</v>
      </c>
      <c r="H3140" t="str">
        <f t="shared" ca="1" si="1694"/>
        <v>S107</v>
      </c>
      <c r="I3140">
        <f ca="1">VLOOKUP(D3140,PRC!$A$2:$B$21,2,0)*E3140</f>
        <v>7150000</v>
      </c>
      <c r="J3140">
        <f t="shared" ca="1" si="1709"/>
        <v>5719996</v>
      </c>
      <c r="K3140">
        <f ca="1">VLOOKUP(D3140,PRC!$A$1:$C$21,3,0)*E3140</f>
        <v>4075500</v>
      </c>
      <c r="L3140">
        <f t="shared" ca="1" si="1710"/>
        <v>286000</v>
      </c>
      <c r="M3140">
        <f t="shared" ca="1" si="1711"/>
        <v>572000</v>
      </c>
      <c r="N3140">
        <f t="shared" ca="1" si="1712"/>
        <v>1073000</v>
      </c>
      <c r="O3140">
        <f t="shared" ca="1" si="1713"/>
        <v>572000</v>
      </c>
      <c r="P3140">
        <f t="shared" ca="1" si="1695"/>
        <v>-858504</v>
      </c>
      <c r="Q3140">
        <f ca="1">IF(P3140&gt;0,1,0)</f>
        <v>0</v>
      </c>
      <c r="R3140">
        <f t="shared" ca="1" si="1714"/>
        <v>20</v>
      </c>
      <c r="S3140">
        <f t="shared" ca="1" si="1715"/>
        <v>4</v>
      </c>
      <c r="T3140">
        <f t="shared" ca="1" si="1716"/>
        <v>8</v>
      </c>
      <c r="U3140">
        <f t="shared" ca="1" si="1717"/>
        <v>15</v>
      </c>
      <c r="V3140">
        <f t="shared" ca="1" si="1718"/>
        <v>8</v>
      </c>
      <c r="X3140">
        <f t="shared" si="1720"/>
        <v>3140</v>
      </c>
      <c r="Y3140">
        <f t="shared" si="1721"/>
        <v>3102</v>
      </c>
      <c r="Z3140">
        <f t="shared" si="1722"/>
        <v>3103</v>
      </c>
      <c r="AA3140">
        <f t="shared" si="1719"/>
        <v>3251</v>
      </c>
      <c r="AB3140">
        <f t="shared" si="1724"/>
        <v>150</v>
      </c>
      <c r="AM3140" t="str">
        <f t="shared" si="1725"/>
        <v>201904HD</v>
      </c>
      <c r="AN3140">
        <f t="shared" ca="1" si="1697"/>
        <v>20.000055944055937</v>
      </c>
      <c r="AO3140">
        <f t="shared" ca="1" si="1698"/>
        <v>4</v>
      </c>
      <c r="AP3140">
        <f t="shared" ca="1" si="1689"/>
        <v>8</v>
      </c>
      <c r="AQ3140">
        <f t="shared" ca="1" si="1690"/>
        <v>15.006993006993008</v>
      </c>
      <c r="AR3140">
        <f t="shared" ca="1" si="1691"/>
        <v>8</v>
      </c>
      <c r="AS3140">
        <f ca="1">P3140/J3140</f>
        <v>-0.15008821684490689</v>
      </c>
    </row>
    <row r="3141" spans="1:45" x14ac:dyDescent="0.4">
      <c r="A3141">
        <f t="shared" si="1723"/>
        <v>201904</v>
      </c>
      <c r="B3141" t="s">
        <v>226</v>
      </c>
      <c r="C3141" t="s">
        <v>75</v>
      </c>
      <c r="D3141" t="str">
        <f t="shared" ca="1" si="1696"/>
        <v>I114</v>
      </c>
      <c r="E3141">
        <f t="shared" ca="1" si="1707"/>
        <v>131</v>
      </c>
      <c r="F3141">
        <f t="shared" ca="1" si="1708"/>
        <v>11</v>
      </c>
      <c r="G3141" t="str">
        <f t="shared" ca="1" si="1693"/>
        <v>S11</v>
      </c>
      <c r="H3141" t="str">
        <f t="shared" ca="1" si="1694"/>
        <v>S115</v>
      </c>
      <c r="I3141">
        <f ca="1">VLOOKUP(D3141,PRC!$A$2:$B$21,2,0)*E3141</f>
        <v>31440000</v>
      </c>
      <c r="J3141">
        <f t="shared" ca="1" si="1709"/>
        <v>26095196</v>
      </c>
      <c r="K3141">
        <f ca="1">VLOOKUP(D3141,PRC!$A$1:$C$21,3,0)*E3141</f>
        <v>18235200</v>
      </c>
      <c r="L3141">
        <f t="shared" ca="1" si="1710"/>
        <v>1258000</v>
      </c>
      <c r="M3141">
        <f t="shared" ca="1" si="1711"/>
        <v>1572000</v>
      </c>
      <c r="N3141">
        <f t="shared" ca="1" si="1712"/>
        <v>3458000</v>
      </c>
      <c r="O3141">
        <f t="shared" ca="1" si="1713"/>
        <v>1572000</v>
      </c>
      <c r="P3141">
        <f t="shared" ca="1" si="1695"/>
        <v>-4</v>
      </c>
      <c r="Q3141">
        <f ca="1">IF(P3141&gt;0,1,0)</f>
        <v>0</v>
      </c>
      <c r="R3141">
        <f t="shared" ca="1" si="1714"/>
        <v>17</v>
      </c>
      <c r="S3141">
        <f t="shared" ca="1" si="1715"/>
        <v>4</v>
      </c>
      <c r="T3141">
        <f t="shared" ca="1" si="1716"/>
        <v>5</v>
      </c>
      <c r="U3141">
        <f t="shared" ca="1" si="1717"/>
        <v>11</v>
      </c>
      <c r="V3141">
        <f t="shared" ca="1" si="1718"/>
        <v>5</v>
      </c>
      <c r="X3141">
        <f t="shared" si="1720"/>
        <v>3141</v>
      </c>
      <c r="Y3141">
        <f t="shared" si="1721"/>
        <v>3102</v>
      </c>
      <c r="Z3141">
        <f t="shared" si="1722"/>
        <v>3103</v>
      </c>
      <c r="AA3141">
        <f t="shared" si="1719"/>
        <v>3251</v>
      </c>
      <c r="AB3141">
        <f t="shared" si="1724"/>
        <v>150</v>
      </c>
      <c r="AM3141" t="str">
        <f t="shared" si="1725"/>
        <v>201904HD</v>
      </c>
      <c r="AN3141">
        <f t="shared" ca="1" si="1697"/>
        <v>17.000012722646307</v>
      </c>
      <c r="AO3141">
        <f t="shared" ca="1" si="1698"/>
        <v>4.0012722646310426</v>
      </c>
      <c r="AP3141">
        <f t="shared" ca="1" si="1689"/>
        <v>5</v>
      </c>
      <c r="AQ3141">
        <f t="shared" ca="1" si="1690"/>
        <v>10.998727735368957</v>
      </c>
      <c r="AR3141">
        <f t="shared" ca="1" si="1691"/>
        <v>5</v>
      </c>
      <c r="AS3141">
        <f ca="1">P3141/J3141</f>
        <v>-1.5328491880267924E-7</v>
      </c>
    </row>
    <row r="3142" spans="1:45" x14ac:dyDescent="0.4">
      <c r="A3142">
        <f t="shared" si="1723"/>
        <v>201904</v>
      </c>
      <c r="B3142" t="s">
        <v>227</v>
      </c>
      <c r="C3142" t="s">
        <v>75</v>
      </c>
      <c r="D3142" t="str">
        <f t="shared" ca="1" si="1696"/>
        <v>I114</v>
      </c>
      <c r="E3142">
        <f t="shared" ca="1" si="1707"/>
        <v>142</v>
      </c>
      <c r="F3142">
        <f t="shared" ca="1" si="1708"/>
        <v>15</v>
      </c>
      <c r="G3142" t="str">
        <f t="shared" ca="1" si="1693"/>
        <v>S11</v>
      </c>
      <c r="H3142" t="str">
        <f t="shared" ca="1" si="1694"/>
        <v>S113</v>
      </c>
      <c r="I3142">
        <f ca="1">VLOOKUP(D3142,PRC!$A$2:$B$21,2,0)*E3142</f>
        <v>34080000</v>
      </c>
      <c r="J3142">
        <f t="shared" ca="1" si="1709"/>
        <v>27604796</v>
      </c>
      <c r="K3142">
        <f ca="1">VLOOKUP(D3142,PRC!$A$1:$C$21,3,0)*E3142</f>
        <v>19766400</v>
      </c>
      <c r="L3142">
        <f t="shared" ca="1" si="1710"/>
        <v>1704000</v>
      </c>
      <c r="M3142">
        <f t="shared" ca="1" si="1711"/>
        <v>1704000</v>
      </c>
      <c r="N3142">
        <f t="shared" ca="1" si="1712"/>
        <v>5112000</v>
      </c>
      <c r="O3142">
        <f t="shared" ca="1" si="1713"/>
        <v>2045000</v>
      </c>
      <c r="P3142">
        <f t="shared" ca="1" si="1695"/>
        <v>-2726604</v>
      </c>
      <c r="Q3142">
        <f ca="1">IF(P3142&gt;0,1,0)</f>
        <v>0</v>
      </c>
      <c r="R3142">
        <f t="shared" ca="1" si="1714"/>
        <v>19</v>
      </c>
      <c r="S3142">
        <f t="shared" ca="1" si="1715"/>
        <v>5</v>
      </c>
      <c r="T3142">
        <f t="shared" ca="1" si="1716"/>
        <v>5</v>
      </c>
      <c r="U3142">
        <f t="shared" ca="1" si="1717"/>
        <v>15</v>
      </c>
      <c r="V3142">
        <f t="shared" ca="1" si="1718"/>
        <v>6</v>
      </c>
      <c r="X3142">
        <f t="shared" si="1720"/>
        <v>3142</v>
      </c>
      <c r="Y3142">
        <f t="shared" si="1721"/>
        <v>3102</v>
      </c>
      <c r="Z3142">
        <f t="shared" si="1722"/>
        <v>3103</v>
      </c>
      <c r="AA3142">
        <f t="shared" si="1719"/>
        <v>3251</v>
      </c>
      <c r="AB3142">
        <f t="shared" si="1724"/>
        <v>150</v>
      </c>
      <c r="AM3142" t="str">
        <f t="shared" si="1725"/>
        <v>201904HD</v>
      </c>
      <c r="AN3142">
        <f t="shared" ca="1" si="1697"/>
        <v>19.000011737089206</v>
      </c>
      <c r="AO3142">
        <f t="shared" ca="1" si="1698"/>
        <v>5</v>
      </c>
      <c r="AP3142">
        <f t="shared" ca="1" si="1689"/>
        <v>5</v>
      </c>
      <c r="AQ3142">
        <f t="shared" ca="1" si="1690"/>
        <v>15</v>
      </c>
      <c r="AR3142">
        <f t="shared" ca="1" si="1691"/>
        <v>6.000586854460094</v>
      </c>
      <c r="AS3142">
        <f ca="1">P3142/J3142</f>
        <v>-9.8772836430307251E-2</v>
      </c>
    </row>
    <row r="3143" spans="1:45" x14ac:dyDescent="0.4">
      <c r="A3143">
        <f t="shared" si="1723"/>
        <v>201904</v>
      </c>
      <c r="B3143" t="s">
        <v>228</v>
      </c>
      <c r="C3143" t="s">
        <v>75</v>
      </c>
      <c r="D3143" t="str">
        <f t="shared" ca="1" si="1696"/>
        <v>I117</v>
      </c>
      <c r="E3143">
        <f t="shared" ca="1" si="1707"/>
        <v>131</v>
      </c>
      <c r="F3143">
        <f t="shared" ca="1" si="1708"/>
        <v>12</v>
      </c>
      <c r="G3143" t="str">
        <f t="shared" ca="1" si="1693"/>
        <v>S10</v>
      </c>
      <c r="H3143" t="str">
        <f t="shared" ca="1" si="1694"/>
        <v>S105</v>
      </c>
      <c r="I3143">
        <f ca="1">VLOOKUP(D3143,PRC!$A$2:$B$21,2,0)*E3143</f>
        <v>327500000</v>
      </c>
      <c r="J3143">
        <f t="shared" ca="1" si="1709"/>
        <v>265274996.00000003</v>
      </c>
      <c r="K3143">
        <f ca="1">VLOOKUP(D3143,PRC!$A$1:$C$21,3,0)*E3143</f>
        <v>150650000</v>
      </c>
      <c r="L3143">
        <f t="shared" ca="1" si="1710"/>
        <v>9825000</v>
      </c>
      <c r="M3143">
        <f t="shared" ca="1" si="1711"/>
        <v>22925000</v>
      </c>
      <c r="N3143">
        <f t="shared" ca="1" si="1712"/>
        <v>42575000</v>
      </c>
      <c r="O3143">
        <f t="shared" ca="1" si="1713"/>
        <v>29475000</v>
      </c>
      <c r="P3143">
        <f t="shared" ca="1" si="1695"/>
        <v>9824996.0000000298</v>
      </c>
      <c r="Q3143">
        <f ca="1">IF(P3143&gt;0,1,0)</f>
        <v>1</v>
      </c>
      <c r="R3143">
        <f t="shared" ca="1" si="1714"/>
        <v>19</v>
      </c>
      <c r="S3143">
        <f t="shared" ca="1" si="1715"/>
        <v>3</v>
      </c>
      <c r="T3143">
        <f t="shared" ca="1" si="1716"/>
        <v>7</v>
      </c>
      <c r="U3143">
        <f t="shared" ca="1" si="1717"/>
        <v>13</v>
      </c>
      <c r="V3143">
        <f t="shared" ca="1" si="1718"/>
        <v>9</v>
      </c>
      <c r="X3143">
        <f t="shared" si="1720"/>
        <v>3143</v>
      </c>
      <c r="Y3143">
        <f t="shared" si="1721"/>
        <v>3102</v>
      </c>
      <c r="Z3143">
        <f t="shared" si="1722"/>
        <v>3103</v>
      </c>
      <c r="AA3143">
        <f t="shared" si="1719"/>
        <v>3251</v>
      </c>
      <c r="AB3143">
        <f t="shared" si="1724"/>
        <v>150</v>
      </c>
      <c r="AM3143" t="str">
        <f t="shared" si="1725"/>
        <v>201904HD</v>
      </c>
      <c r="AN3143">
        <f t="shared" ca="1" si="1697"/>
        <v>19.000001221374042</v>
      </c>
      <c r="AO3143">
        <f t="shared" ca="1" si="1698"/>
        <v>3</v>
      </c>
      <c r="AP3143">
        <f t="shared" ca="1" si="1689"/>
        <v>7.0000000000000009</v>
      </c>
      <c r="AQ3143">
        <f t="shared" ca="1" si="1690"/>
        <v>13</v>
      </c>
      <c r="AR3143">
        <f t="shared" ca="1" si="1691"/>
        <v>9</v>
      </c>
      <c r="AS3143">
        <f ca="1">P3143/J3143</f>
        <v>3.7037022516815073E-2</v>
      </c>
    </row>
    <row r="3144" spans="1:45" x14ac:dyDescent="0.4">
      <c r="A3144">
        <f t="shared" si="1723"/>
        <v>201904</v>
      </c>
      <c r="B3144" t="s">
        <v>229</v>
      </c>
      <c r="C3144" t="s">
        <v>75</v>
      </c>
      <c r="D3144" t="str">
        <f t="shared" ca="1" si="1696"/>
        <v>I106</v>
      </c>
      <c r="E3144">
        <f t="shared" ca="1" si="1707"/>
        <v>101</v>
      </c>
      <c r="F3144">
        <f t="shared" ca="1" si="1708"/>
        <v>12</v>
      </c>
      <c r="G3144" t="str">
        <f t="shared" ca="1" si="1693"/>
        <v>S11</v>
      </c>
      <c r="H3144" t="str">
        <f t="shared" ca="1" si="1694"/>
        <v>S118</v>
      </c>
      <c r="I3144">
        <f ca="1">VLOOKUP(D3144,PRC!$A$2:$B$21,2,0)*E3144</f>
        <v>2020000</v>
      </c>
      <c r="J3144">
        <f t="shared" ca="1" si="1709"/>
        <v>1716996</v>
      </c>
      <c r="K3144">
        <f ca="1">VLOOKUP(D3144,PRC!$A$1:$C$21,3,0)*E3144</f>
        <v>1070600</v>
      </c>
      <c r="L3144">
        <f t="shared" ca="1" si="1710"/>
        <v>101000</v>
      </c>
      <c r="M3144">
        <f t="shared" ca="1" si="1711"/>
        <v>162000</v>
      </c>
      <c r="N3144">
        <f t="shared" ca="1" si="1712"/>
        <v>263000</v>
      </c>
      <c r="O3144">
        <f t="shared" ca="1" si="1713"/>
        <v>162000</v>
      </c>
      <c r="P3144">
        <f t="shared" ca="1" si="1695"/>
        <v>-41604</v>
      </c>
      <c r="Q3144">
        <f ca="1">IF(P3144&gt;0,1,0)</f>
        <v>0</v>
      </c>
      <c r="R3144">
        <f t="shared" ca="1" si="1714"/>
        <v>15</v>
      </c>
      <c r="S3144">
        <f t="shared" ca="1" si="1715"/>
        <v>5</v>
      </c>
      <c r="T3144">
        <f t="shared" ca="1" si="1716"/>
        <v>8</v>
      </c>
      <c r="U3144">
        <f t="shared" ca="1" si="1717"/>
        <v>13</v>
      </c>
      <c r="V3144">
        <f t="shared" ca="1" si="1718"/>
        <v>8</v>
      </c>
      <c r="X3144">
        <f t="shared" si="1720"/>
        <v>3144</v>
      </c>
      <c r="Y3144">
        <f t="shared" si="1721"/>
        <v>3102</v>
      </c>
      <c r="Z3144">
        <f t="shared" si="1722"/>
        <v>3103</v>
      </c>
      <c r="AA3144">
        <f t="shared" si="1719"/>
        <v>3251</v>
      </c>
      <c r="AB3144">
        <f t="shared" si="1724"/>
        <v>150</v>
      </c>
      <c r="AM3144" t="str">
        <f t="shared" si="1725"/>
        <v>201904HD</v>
      </c>
      <c r="AN3144">
        <f t="shared" ca="1" si="1697"/>
        <v>15.00019801980198</v>
      </c>
      <c r="AO3144">
        <f t="shared" ca="1" si="1698"/>
        <v>5</v>
      </c>
      <c r="AP3144">
        <f t="shared" ref="AP3144:AP3207" ca="1" si="1726">M3144/$I3144*100</f>
        <v>8.0198019801980198</v>
      </c>
      <c r="AQ3144">
        <f t="shared" ref="AQ3144:AQ3207" ca="1" si="1727">N3144/$I3144*100</f>
        <v>13.01980198019802</v>
      </c>
      <c r="AR3144">
        <f t="shared" ref="AR3144:AR3207" ca="1" si="1728">O3144/$I3144*100</f>
        <v>8.0198019801980198</v>
      </c>
      <c r="AS3144">
        <f ca="1">P3144/J3144</f>
        <v>-2.4230691277090918E-2</v>
      </c>
    </row>
    <row r="3145" spans="1:45" x14ac:dyDescent="0.4">
      <c r="A3145">
        <f t="shared" si="1723"/>
        <v>201904</v>
      </c>
      <c r="B3145" t="s">
        <v>230</v>
      </c>
      <c r="C3145" t="s">
        <v>75</v>
      </c>
      <c r="D3145" t="str">
        <f t="shared" ca="1" si="1696"/>
        <v>I110</v>
      </c>
      <c r="E3145">
        <f t="shared" ca="1" si="1707"/>
        <v>106</v>
      </c>
      <c r="F3145">
        <f t="shared" ca="1" si="1708"/>
        <v>13</v>
      </c>
      <c r="G3145" t="str">
        <f t="shared" ca="1" si="1693"/>
        <v>S10</v>
      </c>
      <c r="H3145" t="str">
        <f t="shared" ca="1" si="1694"/>
        <v>S101</v>
      </c>
      <c r="I3145">
        <f ca="1">VLOOKUP(D3145,PRC!$A$2:$B$21,2,0)*E3145</f>
        <v>31800000</v>
      </c>
      <c r="J3145">
        <f t="shared" ca="1" si="1709"/>
        <v>27665996</v>
      </c>
      <c r="K3145">
        <f ca="1">VLOOKUP(D3145,PRC!$A$1:$C$21,3,0)*E3145</f>
        <v>14628000</v>
      </c>
      <c r="L3145">
        <f t="shared" ca="1" si="1710"/>
        <v>954000</v>
      </c>
      <c r="M3145">
        <f t="shared" ca="1" si="1711"/>
        <v>2544000</v>
      </c>
      <c r="N3145">
        <f t="shared" ca="1" si="1712"/>
        <v>3180000</v>
      </c>
      <c r="O3145">
        <f t="shared" ca="1" si="1713"/>
        <v>1908000</v>
      </c>
      <c r="P3145">
        <f t="shared" ca="1" si="1695"/>
        <v>4451996</v>
      </c>
      <c r="Q3145">
        <f ca="1">IF(P3145&gt;0,1,0)</f>
        <v>1</v>
      </c>
      <c r="R3145">
        <f t="shared" ca="1" si="1714"/>
        <v>13</v>
      </c>
      <c r="S3145">
        <f t="shared" ca="1" si="1715"/>
        <v>3</v>
      </c>
      <c r="T3145">
        <f t="shared" ca="1" si="1716"/>
        <v>8</v>
      </c>
      <c r="U3145">
        <f t="shared" ca="1" si="1717"/>
        <v>10</v>
      </c>
      <c r="V3145">
        <f t="shared" ca="1" si="1718"/>
        <v>6</v>
      </c>
      <c r="X3145">
        <f t="shared" si="1720"/>
        <v>3145</v>
      </c>
      <c r="Y3145">
        <f t="shared" si="1721"/>
        <v>3102</v>
      </c>
      <c r="Z3145">
        <f t="shared" si="1722"/>
        <v>3103</v>
      </c>
      <c r="AA3145">
        <f t="shared" si="1719"/>
        <v>3251</v>
      </c>
      <c r="AB3145">
        <f t="shared" si="1724"/>
        <v>150</v>
      </c>
      <c r="AM3145" t="str">
        <f t="shared" si="1725"/>
        <v>201904HD</v>
      </c>
      <c r="AN3145">
        <f t="shared" ca="1" si="1697"/>
        <v>13.000012578616349</v>
      </c>
      <c r="AO3145">
        <f t="shared" ca="1" si="1698"/>
        <v>3</v>
      </c>
      <c r="AP3145">
        <f t="shared" ca="1" si="1726"/>
        <v>8</v>
      </c>
      <c r="AQ3145">
        <f t="shared" ca="1" si="1727"/>
        <v>10</v>
      </c>
      <c r="AR3145">
        <f t="shared" ca="1" si="1728"/>
        <v>6</v>
      </c>
      <c r="AS3145">
        <f ca="1">P3145/J3145</f>
        <v>0.16091941891410669</v>
      </c>
    </row>
    <row r="3146" spans="1:45" x14ac:dyDescent="0.4">
      <c r="A3146">
        <f t="shared" si="1723"/>
        <v>201904</v>
      </c>
      <c r="B3146" t="s">
        <v>231</v>
      </c>
      <c r="C3146" t="s">
        <v>75</v>
      </c>
      <c r="D3146" t="str">
        <f t="shared" ca="1" si="1696"/>
        <v>I104</v>
      </c>
      <c r="E3146">
        <f t="shared" ca="1" si="1707"/>
        <v>87</v>
      </c>
      <c r="F3146">
        <f t="shared" ca="1" si="1708"/>
        <v>13</v>
      </c>
      <c r="G3146" t="str">
        <f t="shared" ca="1" si="1693"/>
        <v>S10</v>
      </c>
      <c r="H3146" t="str">
        <f t="shared" ca="1" si="1694"/>
        <v>S108</v>
      </c>
      <c r="I3146">
        <f ca="1">VLOOKUP(D3146,PRC!$A$2:$B$21,2,0)*E3146</f>
        <v>6090000</v>
      </c>
      <c r="J3146">
        <f t="shared" ca="1" si="1709"/>
        <v>5115596</v>
      </c>
      <c r="K3146">
        <f ca="1">VLOOKUP(D3146,PRC!$A$1:$C$21,3,0)*E3146</f>
        <v>2557800</v>
      </c>
      <c r="L3146">
        <f t="shared" ca="1" si="1710"/>
        <v>305000</v>
      </c>
      <c r="M3146">
        <f t="shared" ca="1" si="1711"/>
        <v>609000</v>
      </c>
      <c r="N3146">
        <f t="shared" ca="1" si="1712"/>
        <v>609000</v>
      </c>
      <c r="O3146">
        <f t="shared" ca="1" si="1713"/>
        <v>305000</v>
      </c>
      <c r="P3146">
        <f t="shared" ca="1" si="1695"/>
        <v>729796</v>
      </c>
      <c r="Q3146">
        <f ca="1">IF(P3146&gt;0,1,0)</f>
        <v>1</v>
      </c>
      <c r="R3146">
        <f t="shared" ca="1" si="1714"/>
        <v>16</v>
      </c>
      <c r="S3146">
        <f t="shared" ca="1" si="1715"/>
        <v>5</v>
      </c>
      <c r="T3146">
        <f t="shared" ca="1" si="1716"/>
        <v>10</v>
      </c>
      <c r="U3146">
        <f t="shared" ca="1" si="1717"/>
        <v>10</v>
      </c>
      <c r="V3146">
        <f t="shared" ca="1" si="1718"/>
        <v>5</v>
      </c>
      <c r="X3146">
        <f t="shared" si="1720"/>
        <v>3146</v>
      </c>
      <c r="Y3146">
        <f t="shared" si="1721"/>
        <v>3102</v>
      </c>
      <c r="Z3146">
        <f t="shared" si="1722"/>
        <v>3103</v>
      </c>
      <c r="AA3146">
        <f t="shared" si="1719"/>
        <v>3251</v>
      </c>
      <c r="AB3146">
        <f t="shared" si="1724"/>
        <v>150</v>
      </c>
      <c r="AM3146" t="str">
        <f t="shared" si="1725"/>
        <v>201904HD</v>
      </c>
      <c r="AN3146">
        <f t="shared" ca="1" si="1697"/>
        <v>16.000065681444998</v>
      </c>
      <c r="AO3146">
        <f t="shared" ca="1" si="1698"/>
        <v>5.0082101806239736</v>
      </c>
      <c r="AP3146">
        <f t="shared" ca="1" si="1726"/>
        <v>10</v>
      </c>
      <c r="AQ3146">
        <f t="shared" ca="1" si="1727"/>
        <v>10</v>
      </c>
      <c r="AR3146">
        <f t="shared" ca="1" si="1728"/>
        <v>5.0082101806239736</v>
      </c>
      <c r="AS3146">
        <f ca="1">P3146/J3146</f>
        <v>0.14266099199389476</v>
      </c>
    </row>
    <row r="3147" spans="1:45" x14ac:dyDescent="0.4">
      <c r="A3147">
        <f t="shared" si="1723"/>
        <v>201904</v>
      </c>
      <c r="B3147" t="s">
        <v>232</v>
      </c>
      <c r="C3147" t="s">
        <v>75</v>
      </c>
      <c r="D3147" t="str">
        <f t="shared" ca="1" si="1696"/>
        <v>I101</v>
      </c>
      <c r="E3147">
        <f t="shared" ca="1" si="1707"/>
        <v>103</v>
      </c>
      <c r="F3147">
        <f t="shared" ca="1" si="1708"/>
        <v>10</v>
      </c>
      <c r="G3147" t="str">
        <f t="shared" ca="1" si="1693"/>
        <v>S10</v>
      </c>
      <c r="H3147" t="str">
        <f t="shared" ca="1" si="1694"/>
        <v>S108</v>
      </c>
      <c r="I3147">
        <f ca="1">VLOOKUP(D3147,PRC!$A$2:$B$21,2,0)*E3147</f>
        <v>3090000</v>
      </c>
      <c r="J3147">
        <f t="shared" ca="1" si="1709"/>
        <v>2688296</v>
      </c>
      <c r="K3147">
        <f ca="1">VLOOKUP(D3147,PRC!$A$1:$C$21,3,0)*E3147</f>
        <v>1606800</v>
      </c>
      <c r="L3147">
        <f t="shared" ca="1" si="1710"/>
        <v>155000</v>
      </c>
      <c r="M3147">
        <f t="shared" ca="1" si="1711"/>
        <v>155000</v>
      </c>
      <c r="N3147">
        <f t="shared" ca="1" si="1712"/>
        <v>402000</v>
      </c>
      <c r="O3147">
        <f t="shared" ca="1" si="1713"/>
        <v>185000</v>
      </c>
      <c r="P3147">
        <f t="shared" ca="1" si="1695"/>
        <v>184496</v>
      </c>
      <c r="Q3147">
        <f ca="1">IF(P3147&gt;0,1,0)</f>
        <v>1</v>
      </c>
      <c r="R3147">
        <f t="shared" ca="1" si="1714"/>
        <v>13</v>
      </c>
      <c r="S3147">
        <f t="shared" ca="1" si="1715"/>
        <v>5</v>
      </c>
      <c r="T3147">
        <f t="shared" ca="1" si="1716"/>
        <v>5</v>
      </c>
      <c r="U3147">
        <f t="shared" ca="1" si="1717"/>
        <v>13</v>
      </c>
      <c r="V3147">
        <f t="shared" ca="1" si="1718"/>
        <v>6</v>
      </c>
      <c r="X3147">
        <f t="shared" si="1720"/>
        <v>3147</v>
      </c>
      <c r="Y3147">
        <f t="shared" si="1721"/>
        <v>3102</v>
      </c>
      <c r="Z3147">
        <f t="shared" si="1722"/>
        <v>3103</v>
      </c>
      <c r="AA3147">
        <f t="shared" si="1719"/>
        <v>3251</v>
      </c>
      <c r="AB3147">
        <f t="shared" si="1724"/>
        <v>150</v>
      </c>
      <c r="AM3147" t="str">
        <f t="shared" si="1725"/>
        <v>201904HD</v>
      </c>
      <c r="AN3147">
        <f t="shared" ca="1" si="1697"/>
        <v>13.000129449838182</v>
      </c>
      <c r="AO3147">
        <f t="shared" ca="1" si="1698"/>
        <v>5.0161812297734629</v>
      </c>
      <c r="AP3147">
        <f t="shared" ca="1" si="1726"/>
        <v>5.0161812297734629</v>
      </c>
      <c r="AQ3147">
        <f t="shared" ca="1" si="1727"/>
        <v>13.009708737864079</v>
      </c>
      <c r="AR3147">
        <f t="shared" ca="1" si="1728"/>
        <v>5.9870550161812295</v>
      </c>
      <c r="AS3147">
        <f ca="1">P3147/J3147</f>
        <v>6.8629347363534376E-2</v>
      </c>
    </row>
    <row r="3148" spans="1:45" x14ac:dyDescent="0.4">
      <c r="A3148">
        <f t="shared" si="1723"/>
        <v>201904</v>
      </c>
      <c r="B3148" t="s">
        <v>233</v>
      </c>
      <c r="C3148" t="s">
        <v>75</v>
      </c>
      <c r="D3148" t="str">
        <f t="shared" ca="1" si="1696"/>
        <v>I105</v>
      </c>
      <c r="E3148">
        <f t="shared" ca="1" si="1707"/>
        <v>145</v>
      </c>
      <c r="F3148">
        <f t="shared" ca="1" si="1708"/>
        <v>16</v>
      </c>
      <c r="G3148" t="str">
        <f t="shared" ca="1" si="1693"/>
        <v>S11</v>
      </c>
      <c r="H3148" t="str">
        <f t="shared" ca="1" si="1694"/>
        <v>S113</v>
      </c>
      <c r="I3148">
        <f ca="1">VLOOKUP(D3148,PRC!$A$2:$B$21,2,0)*E3148</f>
        <v>14500000</v>
      </c>
      <c r="J3148">
        <f t="shared" ca="1" si="1709"/>
        <v>13049996</v>
      </c>
      <c r="K3148">
        <f ca="1">VLOOKUP(D3148,PRC!$A$1:$C$21,3,0)*E3148</f>
        <v>8555000</v>
      </c>
      <c r="L3148">
        <f t="shared" ca="1" si="1710"/>
        <v>725000</v>
      </c>
      <c r="M3148">
        <f t="shared" ca="1" si="1711"/>
        <v>1305000</v>
      </c>
      <c r="N3148">
        <f t="shared" ca="1" si="1712"/>
        <v>1450000</v>
      </c>
      <c r="O3148">
        <f t="shared" ca="1" si="1713"/>
        <v>870000</v>
      </c>
      <c r="P3148">
        <f t="shared" ca="1" si="1695"/>
        <v>144996</v>
      </c>
      <c r="Q3148">
        <f ca="1">IF(P3148&gt;0,1,0)</f>
        <v>1</v>
      </c>
      <c r="R3148">
        <f t="shared" ca="1" si="1714"/>
        <v>10</v>
      </c>
      <c r="S3148">
        <f t="shared" ca="1" si="1715"/>
        <v>5</v>
      </c>
      <c r="T3148">
        <f t="shared" ca="1" si="1716"/>
        <v>9</v>
      </c>
      <c r="U3148">
        <f t="shared" ca="1" si="1717"/>
        <v>10</v>
      </c>
      <c r="V3148">
        <f t="shared" ca="1" si="1718"/>
        <v>6</v>
      </c>
      <c r="X3148">
        <f t="shared" si="1720"/>
        <v>3148</v>
      </c>
      <c r="Y3148">
        <f t="shared" si="1721"/>
        <v>3102</v>
      </c>
      <c r="Z3148">
        <f t="shared" si="1722"/>
        <v>3103</v>
      </c>
      <c r="AA3148">
        <f t="shared" si="1719"/>
        <v>3251</v>
      </c>
      <c r="AB3148">
        <f t="shared" si="1724"/>
        <v>150</v>
      </c>
      <c r="AM3148" t="str">
        <f t="shared" si="1725"/>
        <v>201904HD</v>
      </c>
      <c r="AN3148">
        <f t="shared" ca="1" si="1697"/>
        <v>10.000027586206894</v>
      </c>
      <c r="AO3148">
        <f t="shared" ca="1" si="1698"/>
        <v>5</v>
      </c>
      <c r="AP3148">
        <f t="shared" ca="1" si="1726"/>
        <v>9</v>
      </c>
      <c r="AQ3148">
        <f t="shared" ca="1" si="1727"/>
        <v>10</v>
      </c>
      <c r="AR3148">
        <f t="shared" ca="1" si="1728"/>
        <v>6</v>
      </c>
      <c r="AS3148">
        <f ca="1">P3148/J3148</f>
        <v>1.1110808003312798E-2</v>
      </c>
    </row>
    <row r="3149" spans="1:45" x14ac:dyDescent="0.4">
      <c r="A3149">
        <f t="shared" si="1723"/>
        <v>201904</v>
      </c>
      <c r="B3149" t="s">
        <v>234</v>
      </c>
      <c r="C3149" t="s">
        <v>75</v>
      </c>
      <c r="D3149" t="str">
        <f t="shared" ca="1" si="1696"/>
        <v>I111</v>
      </c>
      <c r="E3149">
        <f t="shared" ca="1" si="1707"/>
        <v>103</v>
      </c>
      <c r="F3149">
        <f t="shared" ca="1" si="1708"/>
        <v>20</v>
      </c>
      <c r="G3149" t="str">
        <f t="shared" ca="1" si="1693"/>
        <v>S11</v>
      </c>
      <c r="H3149" t="str">
        <f t="shared" ca="1" si="1694"/>
        <v>S113</v>
      </c>
      <c r="I3149">
        <f ca="1">VLOOKUP(D3149,PRC!$A$2:$B$21,2,0)*E3149</f>
        <v>15450000</v>
      </c>
      <c r="J3149">
        <f t="shared" ca="1" si="1709"/>
        <v>12668996.000000002</v>
      </c>
      <c r="K3149">
        <f ca="1">VLOOKUP(D3149,PRC!$A$1:$C$21,3,0)*E3149</f>
        <v>8188500</v>
      </c>
      <c r="L3149">
        <f t="shared" ca="1" si="1710"/>
        <v>773000</v>
      </c>
      <c r="M3149">
        <f t="shared" ca="1" si="1711"/>
        <v>1545000</v>
      </c>
      <c r="N3149">
        <f t="shared" ca="1" si="1712"/>
        <v>1854000</v>
      </c>
      <c r="O3149">
        <f t="shared" ca="1" si="1713"/>
        <v>1391000</v>
      </c>
      <c r="P3149">
        <f t="shared" ca="1" si="1695"/>
        <v>-1082503.9999999981</v>
      </c>
      <c r="Q3149">
        <f ca="1">IF(P3149&gt;0,1,0)</f>
        <v>0</v>
      </c>
      <c r="R3149">
        <f t="shared" ca="1" si="1714"/>
        <v>18</v>
      </c>
      <c r="S3149">
        <f t="shared" ca="1" si="1715"/>
        <v>5</v>
      </c>
      <c r="T3149">
        <f t="shared" ca="1" si="1716"/>
        <v>10</v>
      </c>
      <c r="U3149">
        <f t="shared" ca="1" si="1717"/>
        <v>12</v>
      </c>
      <c r="V3149">
        <f t="shared" ca="1" si="1718"/>
        <v>9</v>
      </c>
      <c r="X3149">
        <f t="shared" si="1720"/>
        <v>3149</v>
      </c>
      <c r="Y3149">
        <f t="shared" si="1721"/>
        <v>3102</v>
      </c>
      <c r="Z3149">
        <f t="shared" si="1722"/>
        <v>3103</v>
      </c>
      <c r="AA3149">
        <f t="shared" si="1719"/>
        <v>3251</v>
      </c>
      <c r="AB3149">
        <f t="shared" si="1724"/>
        <v>150</v>
      </c>
      <c r="AM3149" t="str">
        <f t="shared" si="1725"/>
        <v>201904HD</v>
      </c>
      <c r="AN3149">
        <f t="shared" ca="1" si="1697"/>
        <v>18.000025889967631</v>
      </c>
      <c r="AO3149">
        <f t="shared" ca="1" si="1698"/>
        <v>5.0032362459546924</v>
      </c>
      <c r="AP3149">
        <f t="shared" ca="1" si="1726"/>
        <v>10</v>
      </c>
      <c r="AQ3149">
        <f t="shared" ca="1" si="1727"/>
        <v>12</v>
      </c>
      <c r="AR3149">
        <f t="shared" ca="1" si="1728"/>
        <v>9.0032362459546924</v>
      </c>
      <c r="AS3149">
        <f ca="1">P3149/J3149</f>
        <v>-8.5445129195715119E-2</v>
      </c>
    </row>
    <row r="3150" spans="1:45" x14ac:dyDescent="0.4">
      <c r="A3150">
        <f t="shared" si="1723"/>
        <v>201904</v>
      </c>
      <c r="B3150" t="s">
        <v>235</v>
      </c>
      <c r="C3150" t="s">
        <v>75</v>
      </c>
      <c r="D3150" t="str">
        <f t="shared" ca="1" si="1696"/>
        <v>I113</v>
      </c>
      <c r="E3150">
        <f t="shared" ca="1" si="1707"/>
        <v>110</v>
      </c>
      <c r="F3150">
        <f t="shared" ca="1" si="1708"/>
        <v>16</v>
      </c>
      <c r="G3150" t="str">
        <f t="shared" ca="1" si="1693"/>
        <v>S10</v>
      </c>
      <c r="H3150" t="str">
        <f t="shared" ca="1" si="1694"/>
        <v>S102</v>
      </c>
      <c r="I3150">
        <f ca="1">VLOOKUP(D3150,PRC!$A$2:$B$21,2,0)*E3150</f>
        <v>73700000</v>
      </c>
      <c r="J3150">
        <f t="shared" ca="1" si="1709"/>
        <v>64118996</v>
      </c>
      <c r="K3150">
        <f ca="1">VLOOKUP(D3150,PRC!$A$1:$C$21,3,0)*E3150</f>
        <v>33165000</v>
      </c>
      <c r="L3150">
        <f t="shared" ca="1" si="1710"/>
        <v>2948000</v>
      </c>
      <c r="M3150">
        <f t="shared" ca="1" si="1711"/>
        <v>7370000</v>
      </c>
      <c r="N3150">
        <f t="shared" ca="1" si="1712"/>
        <v>9581000</v>
      </c>
      <c r="O3150">
        <f t="shared" ca="1" si="1713"/>
        <v>7370000</v>
      </c>
      <c r="P3150">
        <f t="shared" ca="1" si="1695"/>
        <v>3684996</v>
      </c>
      <c r="Q3150">
        <f ca="1">IF(P3150&gt;0,1,0)</f>
        <v>1</v>
      </c>
      <c r="R3150">
        <f t="shared" ca="1" si="1714"/>
        <v>13</v>
      </c>
      <c r="S3150">
        <f t="shared" ca="1" si="1715"/>
        <v>4</v>
      </c>
      <c r="T3150">
        <f t="shared" ca="1" si="1716"/>
        <v>10</v>
      </c>
      <c r="U3150">
        <f t="shared" ca="1" si="1717"/>
        <v>13</v>
      </c>
      <c r="V3150">
        <f t="shared" ca="1" si="1718"/>
        <v>10</v>
      </c>
      <c r="X3150">
        <f t="shared" si="1720"/>
        <v>3150</v>
      </c>
      <c r="Y3150">
        <f t="shared" si="1721"/>
        <v>3102</v>
      </c>
      <c r="Z3150">
        <f t="shared" si="1722"/>
        <v>3103</v>
      </c>
      <c r="AA3150">
        <f t="shared" si="1719"/>
        <v>3251</v>
      </c>
      <c r="AB3150">
        <f t="shared" si="1724"/>
        <v>150</v>
      </c>
      <c r="AM3150" t="str">
        <f t="shared" si="1725"/>
        <v>201904HD</v>
      </c>
      <c r="AN3150">
        <f t="shared" ca="1" si="1697"/>
        <v>13.000005427408412</v>
      </c>
      <c r="AO3150">
        <f t="shared" ca="1" si="1698"/>
        <v>4</v>
      </c>
      <c r="AP3150">
        <f t="shared" ca="1" si="1726"/>
        <v>10</v>
      </c>
      <c r="AQ3150">
        <f t="shared" ca="1" si="1727"/>
        <v>13</v>
      </c>
      <c r="AR3150">
        <f t="shared" ca="1" si="1728"/>
        <v>10</v>
      </c>
      <c r="AS3150">
        <f ca="1">P3150/J3150</f>
        <v>5.747120556909531E-2</v>
      </c>
    </row>
    <row r="3151" spans="1:45" x14ac:dyDescent="0.4">
      <c r="A3151">
        <f t="shared" si="1723"/>
        <v>201904</v>
      </c>
      <c r="B3151" t="s">
        <v>236</v>
      </c>
      <c r="C3151" t="s">
        <v>75</v>
      </c>
      <c r="D3151" t="str">
        <f t="shared" ca="1" si="1696"/>
        <v>I119</v>
      </c>
      <c r="E3151">
        <f t="shared" ca="1" si="1707"/>
        <v>130</v>
      </c>
      <c r="F3151">
        <f t="shared" ca="1" si="1708"/>
        <v>13</v>
      </c>
      <c r="G3151" t="str">
        <f t="shared" ca="1" si="1693"/>
        <v>S11</v>
      </c>
      <c r="H3151" t="str">
        <f t="shared" ca="1" si="1694"/>
        <v>S112</v>
      </c>
      <c r="I3151">
        <f ca="1">VLOOKUP(D3151,PRC!$A$2:$B$21,2,0)*E3151</f>
        <v>12350000</v>
      </c>
      <c r="J3151">
        <f t="shared" ca="1" si="1709"/>
        <v>10373996</v>
      </c>
      <c r="K3151">
        <f ca="1">VLOOKUP(D3151,PRC!$A$1:$C$21,3,0)*E3151</f>
        <v>5928000</v>
      </c>
      <c r="L3151">
        <f t="shared" ca="1" si="1710"/>
        <v>618000</v>
      </c>
      <c r="M3151">
        <f t="shared" ca="1" si="1711"/>
        <v>1235000</v>
      </c>
      <c r="N3151">
        <f t="shared" ca="1" si="1712"/>
        <v>1359000</v>
      </c>
      <c r="O3151">
        <f t="shared" ca="1" si="1713"/>
        <v>865000</v>
      </c>
      <c r="P3151">
        <f t="shared" ca="1" si="1695"/>
        <v>368996</v>
      </c>
      <c r="Q3151">
        <f ca="1">IF(P3151&gt;0,1,0)</f>
        <v>1</v>
      </c>
      <c r="R3151">
        <f t="shared" ca="1" si="1714"/>
        <v>16</v>
      </c>
      <c r="S3151">
        <f t="shared" ca="1" si="1715"/>
        <v>5</v>
      </c>
      <c r="T3151">
        <f t="shared" ca="1" si="1716"/>
        <v>10</v>
      </c>
      <c r="U3151">
        <f t="shared" ca="1" si="1717"/>
        <v>11</v>
      </c>
      <c r="V3151">
        <f t="shared" ca="1" si="1718"/>
        <v>7</v>
      </c>
      <c r="X3151">
        <f t="shared" si="1720"/>
        <v>3151</v>
      </c>
      <c r="Y3151">
        <f t="shared" si="1721"/>
        <v>3102</v>
      </c>
      <c r="Z3151">
        <f t="shared" si="1722"/>
        <v>3103</v>
      </c>
      <c r="AA3151">
        <f t="shared" si="1719"/>
        <v>3251</v>
      </c>
      <c r="AB3151">
        <f t="shared" si="1724"/>
        <v>150</v>
      </c>
      <c r="AM3151" t="str">
        <f t="shared" si="1725"/>
        <v>201904HD</v>
      </c>
      <c r="AN3151">
        <f t="shared" ca="1" si="1697"/>
        <v>16.000032388663964</v>
      </c>
      <c r="AO3151">
        <f t="shared" ca="1" si="1698"/>
        <v>5.0040485829959511</v>
      </c>
      <c r="AP3151">
        <f t="shared" ca="1" si="1726"/>
        <v>10</v>
      </c>
      <c r="AQ3151">
        <f t="shared" ca="1" si="1727"/>
        <v>11.004048582995951</v>
      </c>
      <c r="AR3151">
        <f t="shared" ca="1" si="1728"/>
        <v>7.004048582995952</v>
      </c>
      <c r="AS3151">
        <f ca="1">P3151/J3151</f>
        <v>3.5569321599892657E-2</v>
      </c>
    </row>
    <row r="3152" spans="1:45" x14ac:dyDescent="0.4">
      <c r="A3152">
        <f t="shared" si="1723"/>
        <v>201904</v>
      </c>
      <c r="B3152" t="s">
        <v>237</v>
      </c>
      <c r="C3152" t="s">
        <v>75</v>
      </c>
      <c r="D3152" t="str">
        <f t="shared" ca="1" si="1696"/>
        <v>I117</v>
      </c>
      <c r="E3152">
        <f t="shared" ca="1" si="1707"/>
        <v>90</v>
      </c>
      <c r="F3152">
        <f t="shared" ca="1" si="1708"/>
        <v>17</v>
      </c>
      <c r="G3152" t="str">
        <f t="shared" ca="1" si="1693"/>
        <v>S11</v>
      </c>
      <c r="H3152" t="str">
        <f t="shared" ca="1" si="1694"/>
        <v>S113</v>
      </c>
      <c r="I3152">
        <f ca="1">VLOOKUP(D3152,PRC!$A$2:$B$21,2,0)*E3152</f>
        <v>225000000</v>
      </c>
      <c r="J3152">
        <f t="shared" ca="1" si="1709"/>
        <v>193499996</v>
      </c>
      <c r="K3152">
        <f ca="1">VLOOKUP(D3152,PRC!$A$1:$C$21,3,0)*E3152</f>
        <v>103500000</v>
      </c>
      <c r="L3152">
        <f t="shared" ca="1" si="1710"/>
        <v>6750000</v>
      </c>
      <c r="M3152">
        <f t="shared" ca="1" si="1711"/>
        <v>22500000</v>
      </c>
      <c r="N3152">
        <f t="shared" ca="1" si="1712"/>
        <v>24750000</v>
      </c>
      <c r="O3152">
        <f t="shared" ca="1" si="1713"/>
        <v>15750000</v>
      </c>
      <c r="P3152">
        <f t="shared" ca="1" si="1695"/>
        <v>20249996</v>
      </c>
      <c r="Q3152">
        <f ca="1">IF(P3152&gt;0,1,0)</f>
        <v>1</v>
      </c>
      <c r="R3152">
        <f t="shared" ca="1" si="1714"/>
        <v>14</v>
      </c>
      <c r="S3152">
        <f t="shared" ca="1" si="1715"/>
        <v>3</v>
      </c>
      <c r="T3152">
        <f t="shared" ca="1" si="1716"/>
        <v>10</v>
      </c>
      <c r="U3152">
        <f t="shared" ca="1" si="1717"/>
        <v>11</v>
      </c>
      <c r="V3152">
        <f t="shared" ca="1" si="1718"/>
        <v>7</v>
      </c>
      <c r="X3152">
        <f t="shared" si="1720"/>
        <v>3152</v>
      </c>
      <c r="Y3152">
        <f t="shared" si="1721"/>
        <v>3102</v>
      </c>
      <c r="Z3152">
        <f t="shared" si="1722"/>
        <v>3103</v>
      </c>
      <c r="AA3152">
        <f t="shared" si="1719"/>
        <v>3251</v>
      </c>
      <c r="AB3152">
        <f t="shared" si="1724"/>
        <v>150</v>
      </c>
      <c r="AM3152" t="str">
        <f t="shared" si="1725"/>
        <v>201904HD</v>
      </c>
      <c r="AN3152">
        <f t="shared" ca="1" si="1697"/>
        <v>14.000001777777783</v>
      </c>
      <c r="AO3152">
        <f t="shared" ca="1" si="1698"/>
        <v>3</v>
      </c>
      <c r="AP3152">
        <f t="shared" ca="1" si="1726"/>
        <v>10</v>
      </c>
      <c r="AQ3152">
        <f t="shared" ca="1" si="1727"/>
        <v>11</v>
      </c>
      <c r="AR3152">
        <f t="shared" ca="1" si="1728"/>
        <v>7.0000000000000009</v>
      </c>
      <c r="AS3152">
        <f ca="1">P3152/J3152</f>
        <v>0.1046511442821942</v>
      </c>
    </row>
    <row r="3153" spans="1:45" x14ac:dyDescent="0.4">
      <c r="A3153">
        <f t="shared" si="1723"/>
        <v>201904</v>
      </c>
      <c r="B3153" t="s">
        <v>238</v>
      </c>
      <c r="C3153" t="s">
        <v>75</v>
      </c>
      <c r="D3153" t="str">
        <f t="shared" ca="1" si="1696"/>
        <v>I105</v>
      </c>
      <c r="E3153">
        <f t="shared" ca="1" si="1707"/>
        <v>114</v>
      </c>
      <c r="F3153">
        <f t="shared" ca="1" si="1708"/>
        <v>18</v>
      </c>
      <c r="G3153" t="str">
        <f t="shared" ca="1" si="1693"/>
        <v>S10</v>
      </c>
      <c r="H3153" t="str">
        <f t="shared" ca="1" si="1694"/>
        <v>S109</v>
      </c>
      <c r="I3153">
        <f ca="1">VLOOKUP(D3153,PRC!$A$2:$B$21,2,0)*E3153</f>
        <v>11400000</v>
      </c>
      <c r="J3153">
        <f t="shared" ca="1" si="1709"/>
        <v>10031996</v>
      </c>
      <c r="K3153">
        <f ca="1">VLOOKUP(D3153,PRC!$A$1:$C$21,3,0)*E3153</f>
        <v>6726000</v>
      </c>
      <c r="L3153">
        <f t="shared" ca="1" si="1710"/>
        <v>456000</v>
      </c>
      <c r="M3153">
        <f t="shared" ca="1" si="1711"/>
        <v>798000</v>
      </c>
      <c r="N3153">
        <f t="shared" ca="1" si="1712"/>
        <v>1596000</v>
      </c>
      <c r="O3153">
        <f t="shared" ca="1" si="1713"/>
        <v>1026000</v>
      </c>
      <c r="P3153">
        <f t="shared" ca="1" si="1695"/>
        <v>-570004</v>
      </c>
      <c r="Q3153">
        <f ca="1">IF(P3153&gt;0,1,0)</f>
        <v>0</v>
      </c>
      <c r="R3153">
        <f t="shared" ca="1" si="1714"/>
        <v>12</v>
      </c>
      <c r="S3153">
        <f t="shared" ca="1" si="1715"/>
        <v>4</v>
      </c>
      <c r="T3153">
        <f t="shared" ca="1" si="1716"/>
        <v>7</v>
      </c>
      <c r="U3153">
        <f t="shared" ca="1" si="1717"/>
        <v>14</v>
      </c>
      <c r="V3153">
        <f t="shared" ca="1" si="1718"/>
        <v>9</v>
      </c>
      <c r="X3153">
        <f t="shared" si="1720"/>
        <v>3153</v>
      </c>
      <c r="Y3153">
        <f t="shared" si="1721"/>
        <v>3102</v>
      </c>
      <c r="Z3153">
        <f t="shared" si="1722"/>
        <v>3103</v>
      </c>
      <c r="AA3153">
        <f t="shared" si="1719"/>
        <v>3251</v>
      </c>
      <c r="AB3153">
        <f t="shared" si="1724"/>
        <v>150</v>
      </c>
      <c r="AM3153" t="str">
        <f t="shared" si="1725"/>
        <v>201904HD</v>
      </c>
      <c r="AN3153">
        <f t="shared" ca="1" si="1697"/>
        <v>12.000035087719297</v>
      </c>
      <c r="AO3153">
        <f t="shared" ca="1" si="1698"/>
        <v>4</v>
      </c>
      <c r="AP3153">
        <f t="shared" ca="1" si="1726"/>
        <v>7.0000000000000009</v>
      </c>
      <c r="AQ3153">
        <f t="shared" ca="1" si="1727"/>
        <v>14.000000000000002</v>
      </c>
      <c r="AR3153">
        <f t="shared" ca="1" si="1728"/>
        <v>9</v>
      </c>
      <c r="AS3153">
        <f ca="1">P3153/J3153</f>
        <v>-5.6818603197210209E-2</v>
      </c>
    </row>
    <row r="3154" spans="1:45" x14ac:dyDescent="0.4">
      <c r="A3154">
        <f t="shared" si="1723"/>
        <v>201904</v>
      </c>
      <c r="B3154" t="s">
        <v>239</v>
      </c>
      <c r="C3154" t="s">
        <v>75</v>
      </c>
      <c r="D3154" t="str">
        <f t="shared" ca="1" si="1696"/>
        <v>I117</v>
      </c>
      <c r="E3154">
        <f t="shared" ca="1" si="1707"/>
        <v>126</v>
      </c>
      <c r="F3154">
        <f t="shared" ca="1" si="1708"/>
        <v>16</v>
      </c>
      <c r="G3154" t="str">
        <f t="shared" ca="1" si="1693"/>
        <v>S11</v>
      </c>
      <c r="H3154" t="str">
        <f t="shared" ca="1" si="1694"/>
        <v>S117</v>
      </c>
      <c r="I3154">
        <f ca="1">VLOOKUP(D3154,PRC!$A$2:$B$21,2,0)*E3154</f>
        <v>315000000</v>
      </c>
      <c r="J3154">
        <f t="shared" ca="1" si="1709"/>
        <v>251999996</v>
      </c>
      <c r="K3154">
        <f ca="1">VLOOKUP(D3154,PRC!$A$1:$C$21,3,0)*E3154</f>
        <v>144900000</v>
      </c>
      <c r="L3154">
        <f t="shared" ca="1" si="1710"/>
        <v>9450000</v>
      </c>
      <c r="M3154">
        <f t="shared" ca="1" si="1711"/>
        <v>18900000</v>
      </c>
      <c r="N3154">
        <f t="shared" ca="1" si="1712"/>
        <v>44100000</v>
      </c>
      <c r="O3154">
        <f t="shared" ca="1" si="1713"/>
        <v>18900000</v>
      </c>
      <c r="P3154">
        <f t="shared" ca="1" si="1695"/>
        <v>15749996</v>
      </c>
      <c r="Q3154">
        <f ca="1">IF(P3154&gt;0,1,0)</f>
        <v>1</v>
      </c>
      <c r="R3154">
        <f t="shared" ca="1" si="1714"/>
        <v>20</v>
      </c>
      <c r="S3154">
        <f t="shared" ca="1" si="1715"/>
        <v>3</v>
      </c>
      <c r="T3154">
        <f t="shared" ca="1" si="1716"/>
        <v>6</v>
      </c>
      <c r="U3154">
        <f t="shared" ca="1" si="1717"/>
        <v>14</v>
      </c>
      <c r="V3154">
        <f t="shared" ca="1" si="1718"/>
        <v>6</v>
      </c>
      <c r="X3154">
        <f t="shared" si="1720"/>
        <v>3154</v>
      </c>
      <c r="Y3154">
        <f t="shared" si="1721"/>
        <v>3102</v>
      </c>
      <c r="Z3154">
        <f t="shared" si="1722"/>
        <v>3103</v>
      </c>
      <c r="AA3154">
        <f t="shared" si="1719"/>
        <v>3251</v>
      </c>
      <c r="AB3154">
        <f t="shared" si="1724"/>
        <v>150</v>
      </c>
      <c r="AM3154" t="str">
        <f t="shared" si="1725"/>
        <v>201904HD</v>
      </c>
      <c r="AN3154">
        <f t="shared" ca="1" si="1697"/>
        <v>20.00000126984127</v>
      </c>
      <c r="AO3154">
        <f t="shared" ca="1" si="1698"/>
        <v>3</v>
      </c>
      <c r="AP3154">
        <f t="shared" ca="1" si="1726"/>
        <v>6</v>
      </c>
      <c r="AQ3154">
        <f t="shared" ca="1" si="1727"/>
        <v>14.000000000000002</v>
      </c>
      <c r="AR3154">
        <f t="shared" ca="1" si="1728"/>
        <v>6</v>
      </c>
      <c r="AS3154">
        <f ca="1">P3154/J3154</f>
        <v>6.2499985119047384E-2</v>
      </c>
    </row>
    <row r="3155" spans="1:45" x14ac:dyDescent="0.4">
      <c r="A3155">
        <f t="shared" si="1723"/>
        <v>201904</v>
      </c>
      <c r="B3155" t="s">
        <v>240</v>
      </c>
      <c r="C3155" t="s">
        <v>75</v>
      </c>
      <c r="D3155" t="str">
        <f t="shared" ca="1" si="1696"/>
        <v>I119</v>
      </c>
      <c r="E3155">
        <f t="shared" ca="1" si="1707"/>
        <v>103</v>
      </c>
      <c r="F3155">
        <f t="shared" ca="1" si="1708"/>
        <v>14</v>
      </c>
      <c r="G3155" t="str">
        <f t="shared" ca="1" si="1693"/>
        <v>S10</v>
      </c>
      <c r="H3155" t="str">
        <f t="shared" ca="1" si="1694"/>
        <v>S104</v>
      </c>
      <c r="I3155">
        <f ca="1">VLOOKUP(D3155,PRC!$A$2:$B$21,2,0)*E3155</f>
        <v>9785000</v>
      </c>
      <c r="J3155">
        <f t="shared" ca="1" si="1709"/>
        <v>8023696.0000000009</v>
      </c>
      <c r="K3155">
        <f ca="1">VLOOKUP(D3155,PRC!$A$1:$C$21,3,0)*E3155</f>
        <v>4696800</v>
      </c>
      <c r="L3155">
        <f t="shared" ca="1" si="1710"/>
        <v>391000</v>
      </c>
      <c r="M3155">
        <f t="shared" ca="1" si="1711"/>
        <v>489000</v>
      </c>
      <c r="N3155">
        <f t="shared" ca="1" si="1712"/>
        <v>1468000</v>
      </c>
      <c r="O3155">
        <f t="shared" ca="1" si="1713"/>
        <v>489000</v>
      </c>
      <c r="P3155">
        <f t="shared" ca="1" si="1695"/>
        <v>489896.00000000093</v>
      </c>
      <c r="Q3155">
        <f ca="1">IF(P3155&gt;0,1,0)</f>
        <v>1</v>
      </c>
      <c r="R3155">
        <f t="shared" ca="1" si="1714"/>
        <v>18</v>
      </c>
      <c r="S3155">
        <f t="shared" ca="1" si="1715"/>
        <v>4</v>
      </c>
      <c r="T3155">
        <f t="shared" ca="1" si="1716"/>
        <v>5</v>
      </c>
      <c r="U3155">
        <f t="shared" ca="1" si="1717"/>
        <v>15</v>
      </c>
      <c r="V3155">
        <f t="shared" ca="1" si="1718"/>
        <v>5</v>
      </c>
      <c r="X3155">
        <f t="shared" si="1720"/>
        <v>3155</v>
      </c>
      <c r="Y3155">
        <f t="shared" si="1721"/>
        <v>3102</v>
      </c>
      <c r="Z3155">
        <f t="shared" si="1722"/>
        <v>3103</v>
      </c>
      <c r="AA3155">
        <f t="shared" si="1719"/>
        <v>3251</v>
      </c>
      <c r="AB3155">
        <f t="shared" si="1724"/>
        <v>150</v>
      </c>
      <c r="AM3155" t="str">
        <f t="shared" si="1725"/>
        <v>201904HD</v>
      </c>
      <c r="AN3155">
        <f t="shared" ca="1" si="1697"/>
        <v>18.000040878896261</v>
      </c>
      <c r="AO3155">
        <f t="shared" ca="1" si="1698"/>
        <v>3.9959121103730197</v>
      </c>
      <c r="AP3155">
        <f t="shared" ca="1" si="1726"/>
        <v>4.9974450689831373</v>
      </c>
      <c r="AQ3155">
        <f t="shared" ca="1" si="1727"/>
        <v>15.002554931016862</v>
      </c>
      <c r="AR3155">
        <f t="shared" ca="1" si="1728"/>
        <v>4.9974450689831373</v>
      </c>
      <c r="AS3155">
        <f ca="1">P3155/J3155</f>
        <v>6.1056151678727716E-2</v>
      </c>
    </row>
    <row r="3156" spans="1:45" x14ac:dyDescent="0.4">
      <c r="A3156">
        <f t="shared" si="1723"/>
        <v>201904</v>
      </c>
      <c r="B3156" t="s">
        <v>241</v>
      </c>
      <c r="C3156" t="s">
        <v>75</v>
      </c>
      <c r="D3156" t="str">
        <f t="shared" ca="1" si="1696"/>
        <v>I105</v>
      </c>
      <c r="E3156">
        <f t="shared" ca="1" si="1707"/>
        <v>126</v>
      </c>
      <c r="F3156">
        <f t="shared" ca="1" si="1708"/>
        <v>11</v>
      </c>
      <c r="G3156" t="str">
        <f t="shared" ca="1" si="1693"/>
        <v>S11</v>
      </c>
      <c r="H3156" t="str">
        <f t="shared" ca="1" si="1694"/>
        <v>S110</v>
      </c>
      <c r="I3156">
        <f ca="1">VLOOKUP(D3156,PRC!$A$2:$B$21,2,0)*E3156</f>
        <v>12600000</v>
      </c>
      <c r="J3156">
        <f t="shared" ca="1" si="1709"/>
        <v>10205996</v>
      </c>
      <c r="K3156">
        <f ca="1">VLOOKUP(D3156,PRC!$A$1:$C$21,3,0)*E3156</f>
        <v>7434000</v>
      </c>
      <c r="L3156">
        <f t="shared" ca="1" si="1710"/>
        <v>504000</v>
      </c>
      <c r="M3156">
        <f t="shared" ca="1" si="1711"/>
        <v>756000</v>
      </c>
      <c r="N3156">
        <f t="shared" ca="1" si="1712"/>
        <v>1386000</v>
      </c>
      <c r="O3156">
        <f t="shared" ca="1" si="1713"/>
        <v>882000</v>
      </c>
      <c r="P3156">
        <f t="shared" ca="1" si="1695"/>
        <v>-756004</v>
      </c>
      <c r="Q3156">
        <f ca="1">IF(P3156&gt;0,1,0)</f>
        <v>0</v>
      </c>
      <c r="R3156">
        <f t="shared" ca="1" si="1714"/>
        <v>19</v>
      </c>
      <c r="S3156">
        <f t="shared" ca="1" si="1715"/>
        <v>4</v>
      </c>
      <c r="T3156">
        <f t="shared" ca="1" si="1716"/>
        <v>6</v>
      </c>
      <c r="U3156">
        <f t="shared" ca="1" si="1717"/>
        <v>11</v>
      </c>
      <c r="V3156">
        <f t="shared" ca="1" si="1718"/>
        <v>7</v>
      </c>
      <c r="X3156">
        <f t="shared" si="1720"/>
        <v>3156</v>
      </c>
      <c r="Y3156">
        <f t="shared" si="1721"/>
        <v>3102</v>
      </c>
      <c r="Z3156">
        <f t="shared" si="1722"/>
        <v>3103</v>
      </c>
      <c r="AA3156">
        <f t="shared" si="1719"/>
        <v>3251</v>
      </c>
      <c r="AB3156">
        <f t="shared" si="1724"/>
        <v>150</v>
      </c>
      <c r="AM3156" t="str">
        <f t="shared" si="1725"/>
        <v>201904HD</v>
      </c>
      <c r="AN3156">
        <f t="shared" ca="1" si="1697"/>
        <v>19.000031746031741</v>
      </c>
      <c r="AO3156">
        <f t="shared" ca="1" si="1698"/>
        <v>4</v>
      </c>
      <c r="AP3156">
        <f t="shared" ca="1" si="1726"/>
        <v>6</v>
      </c>
      <c r="AQ3156">
        <f t="shared" ca="1" si="1727"/>
        <v>11</v>
      </c>
      <c r="AR3156">
        <f t="shared" ca="1" si="1728"/>
        <v>7.0000000000000009</v>
      </c>
      <c r="AS3156">
        <f ca="1">P3156/J3156</f>
        <v>-7.4074495032136006E-2</v>
      </c>
    </row>
    <row r="3157" spans="1:45" x14ac:dyDescent="0.4">
      <c r="A3157">
        <f t="shared" si="1723"/>
        <v>201904</v>
      </c>
      <c r="B3157" t="s">
        <v>242</v>
      </c>
      <c r="C3157" t="s">
        <v>75</v>
      </c>
      <c r="D3157" t="str">
        <f t="shared" ca="1" si="1696"/>
        <v>I101</v>
      </c>
      <c r="E3157">
        <f t="shared" ca="1" si="1707"/>
        <v>133</v>
      </c>
      <c r="F3157">
        <f t="shared" ca="1" si="1708"/>
        <v>20</v>
      </c>
      <c r="G3157" t="str">
        <f t="shared" ca="1" si="1693"/>
        <v>S10</v>
      </c>
      <c r="H3157" t="str">
        <f t="shared" ca="1" si="1694"/>
        <v>S102</v>
      </c>
      <c r="I3157">
        <f ca="1">VLOOKUP(D3157,PRC!$A$2:$B$21,2,0)*E3157</f>
        <v>3990000</v>
      </c>
      <c r="J3157">
        <f t="shared" ca="1" si="1709"/>
        <v>3590996</v>
      </c>
      <c r="K3157">
        <f ca="1">VLOOKUP(D3157,PRC!$A$1:$C$21,3,0)*E3157</f>
        <v>2074800</v>
      </c>
      <c r="L3157">
        <f t="shared" ca="1" si="1710"/>
        <v>160000</v>
      </c>
      <c r="M3157">
        <f t="shared" ca="1" si="1711"/>
        <v>359000</v>
      </c>
      <c r="N3157">
        <f t="shared" ca="1" si="1712"/>
        <v>599000</v>
      </c>
      <c r="O3157">
        <f t="shared" ca="1" si="1713"/>
        <v>399000</v>
      </c>
      <c r="P3157">
        <f t="shared" ca="1" si="1695"/>
        <v>-804</v>
      </c>
      <c r="Q3157">
        <f ca="1">IF(P3157&gt;0,1,0)</f>
        <v>0</v>
      </c>
      <c r="R3157">
        <f t="shared" ca="1" si="1714"/>
        <v>10</v>
      </c>
      <c r="S3157">
        <f t="shared" ca="1" si="1715"/>
        <v>4</v>
      </c>
      <c r="T3157">
        <f t="shared" ca="1" si="1716"/>
        <v>9</v>
      </c>
      <c r="U3157">
        <f t="shared" ca="1" si="1717"/>
        <v>15</v>
      </c>
      <c r="V3157">
        <f t="shared" ca="1" si="1718"/>
        <v>10</v>
      </c>
      <c r="X3157">
        <f t="shared" si="1720"/>
        <v>3157</v>
      </c>
      <c r="Y3157">
        <f t="shared" si="1721"/>
        <v>3102</v>
      </c>
      <c r="Z3157">
        <f t="shared" si="1722"/>
        <v>3103</v>
      </c>
      <c r="AA3157">
        <f t="shared" si="1719"/>
        <v>3251</v>
      </c>
      <c r="AB3157">
        <f t="shared" si="1724"/>
        <v>150</v>
      </c>
      <c r="AM3157" t="str">
        <f t="shared" si="1725"/>
        <v>201904HD</v>
      </c>
      <c r="AN3157">
        <f t="shared" ca="1" si="1697"/>
        <v>10.000100250626565</v>
      </c>
      <c r="AO3157">
        <f t="shared" ca="1" si="1698"/>
        <v>4.0100250626566414</v>
      </c>
      <c r="AP3157">
        <f t="shared" ca="1" si="1726"/>
        <v>8.9974937343358405</v>
      </c>
      <c r="AQ3157">
        <f t="shared" ca="1" si="1727"/>
        <v>15.012531328320803</v>
      </c>
      <c r="AR3157">
        <f t="shared" ca="1" si="1728"/>
        <v>10</v>
      </c>
      <c r="AS3157">
        <f ca="1">P3157/J3157</f>
        <v>-2.2389331539216417E-4</v>
      </c>
    </row>
    <row r="3158" spans="1:45" x14ac:dyDescent="0.4">
      <c r="A3158">
        <f t="shared" si="1723"/>
        <v>201904</v>
      </c>
      <c r="B3158" t="s">
        <v>243</v>
      </c>
      <c r="C3158" t="s">
        <v>75</v>
      </c>
      <c r="D3158" t="str">
        <f t="shared" ca="1" si="1696"/>
        <v>I109</v>
      </c>
      <c r="E3158">
        <f t="shared" ca="1" si="1707"/>
        <v>89</v>
      </c>
      <c r="F3158">
        <f t="shared" ca="1" si="1708"/>
        <v>20</v>
      </c>
      <c r="G3158" t="str">
        <f t="shared" ca="1" si="1693"/>
        <v>S11</v>
      </c>
      <c r="H3158" t="str">
        <f t="shared" ca="1" si="1694"/>
        <v>S114</v>
      </c>
      <c r="I3158">
        <f ca="1">VLOOKUP(D3158,PRC!$A$2:$B$21,2,0)*E3158</f>
        <v>44500000</v>
      </c>
      <c r="J3158">
        <f t="shared" ca="1" si="1709"/>
        <v>36934996</v>
      </c>
      <c r="K3158">
        <f ca="1">VLOOKUP(D3158,PRC!$A$1:$C$21,3,0)*E3158</f>
        <v>17800000</v>
      </c>
      <c r="L3158">
        <f t="shared" ca="1" si="1710"/>
        <v>2225000</v>
      </c>
      <c r="M3158">
        <f t="shared" ca="1" si="1711"/>
        <v>2670000</v>
      </c>
      <c r="N3158">
        <f t="shared" ca="1" si="1712"/>
        <v>6675000</v>
      </c>
      <c r="O3158">
        <f t="shared" ca="1" si="1713"/>
        <v>4450000</v>
      </c>
      <c r="P3158">
        <f t="shared" ca="1" si="1695"/>
        <v>3114996</v>
      </c>
      <c r="Q3158">
        <f ca="1">IF(P3158&gt;0,1,0)</f>
        <v>1</v>
      </c>
      <c r="R3158">
        <f t="shared" ca="1" si="1714"/>
        <v>17</v>
      </c>
      <c r="S3158">
        <f t="shared" ca="1" si="1715"/>
        <v>5</v>
      </c>
      <c r="T3158">
        <f t="shared" ca="1" si="1716"/>
        <v>6</v>
      </c>
      <c r="U3158">
        <f t="shared" ca="1" si="1717"/>
        <v>15</v>
      </c>
      <c r="V3158">
        <f t="shared" ca="1" si="1718"/>
        <v>10</v>
      </c>
      <c r="X3158">
        <f t="shared" si="1720"/>
        <v>3158</v>
      </c>
      <c r="Y3158">
        <f t="shared" si="1721"/>
        <v>3102</v>
      </c>
      <c r="Z3158">
        <f t="shared" si="1722"/>
        <v>3103</v>
      </c>
      <c r="AA3158">
        <f t="shared" si="1719"/>
        <v>3251</v>
      </c>
      <c r="AB3158">
        <f t="shared" si="1724"/>
        <v>150</v>
      </c>
      <c r="AM3158" t="str">
        <f t="shared" si="1725"/>
        <v>201904HD</v>
      </c>
      <c r="AN3158">
        <f t="shared" ca="1" si="1697"/>
        <v>17.000008988764048</v>
      </c>
      <c r="AO3158">
        <f t="shared" ca="1" si="1698"/>
        <v>5</v>
      </c>
      <c r="AP3158">
        <f t="shared" ca="1" si="1726"/>
        <v>6</v>
      </c>
      <c r="AQ3158">
        <f t="shared" ca="1" si="1727"/>
        <v>15</v>
      </c>
      <c r="AR3158">
        <f t="shared" ca="1" si="1728"/>
        <v>10</v>
      </c>
      <c r="AS3158">
        <f ca="1">P3158/J3158</f>
        <v>8.4337250232814423E-2</v>
      </c>
    </row>
    <row r="3159" spans="1:45" x14ac:dyDescent="0.4">
      <c r="A3159">
        <f t="shared" si="1723"/>
        <v>201904</v>
      </c>
      <c r="B3159" t="s">
        <v>244</v>
      </c>
      <c r="C3159" t="s">
        <v>75</v>
      </c>
      <c r="D3159" t="str">
        <f t="shared" ca="1" si="1696"/>
        <v>I103</v>
      </c>
      <c r="E3159">
        <f t="shared" ca="1" si="1707"/>
        <v>105</v>
      </c>
      <c r="F3159">
        <f t="shared" ca="1" si="1708"/>
        <v>12</v>
      </c>
      <c r="G3159" t="str">
        <f t="shared" ca="1" si="1693"/>
        <v>S10</v>
      </c>
      <c r="H3159" t="str">
        <f t="shared" ca="1" si="1694"/>
        <v>S102</v>
      </c>
      <c r="I3159">
        <f ca="1">VLOOKUP(D3159,PRC!$A$2:$B$21,2,0)*E3159</f>
        <v>5250000</v>
      </c>
      <c r="J3159">
        <f t="shared" ca="1" si="1709"/>
        <v>4199996</v>
      </c>
      <c r="K3159">
        <f ca="1">VLOOKUP(D3159,PRC!$A$1:$C$21,3,0)*E3159</f>
        <v>2992500</v>
      </c>
      <c r="L3159">
        <f t="shared" ca="1" si="1710"/>
        <v>158000</v>
      </c>
      <c r="M3159">
        <f t="shared" ca="1" si="1711"/>
        <v>420000</v>
      </c>
      <c r="N3159">
        <f t="shared" ca="1" si="1712"/>
        <v>630000</v>
      </c>
      <c r="O3159">
        <f t="shared" ca="1" si="1713"/>
        <v>315000</v>
      </c>
      <c r="P3159">
        <f t="shared" ca="1" si="1695"/>
        <v>-315504</v>
      </c>
      <c r="Q3159">
        <f ca="1">IF(P3159&gt;0,1,0)</f>
        <v>0</v>
      </c>
      <c r="R3159">
        <f t="shared" ca="1" si="1714"/>
        <v>20</v>
      </c>
      <c r="S3159">
        <f t="shared" ca="1" si="1715"/>
        <v>3</v>
      </c>
      <c r="T3159">
        <f t="shared" ca="1" si="1716"/>
        <v>8</v>
      </c>
      <c r="U3159">
        <f t="shared" ca="1" si="1717"/>
        <v>12</v>
      </c>
      <c r="V3159">
        <f t="shared" ca="1" si="1718"/>
        <v>6</v>
      </c>
      <c r="X3159">
        <f t="shared" si="1720"/>
        <v>3159</v>
      </c>
      <c r="Y3159">
        <f t="shared" si="1721"/>
        <v>3102</v>
      </c>
      <c r="Z3159">
        <f t="shared" si="1722"/>
        <v>3103</v>
      </c>
      <c r="AA3159">
        <f t="shared" si="1719"/>
        <v>3251</v>
      </c>
      <c r="AB3159">
        <f t="shared" si="1724"/>
        <v>150</v>
      </c>
      <c r="AM3159" t="str">
        <f t="shared" si="1725"/>
        <v>201904HD</v>
      </c>
      <c r="AN3159">
        <f t="shared" ca="1" si="1697"/>
        <v>20.000076190476189</v>
      </c>
      <c r="AO3159">
        <f t="shared" ca="1" si="1698"/>
        <v>3.0095238095238095</v>
      </c>
      <c r="AP3159">
        <f t="shared" ca="1" si="1726"/>
        <v>8</v>
      </c>
      <c r="AQ3159">
        <f t="shared" ca="1" si="1727"/>
        <v>12</v>
      </c>
      <c r="AR3159">
        <f t="shared" ca="1" si="1728"/>
        <v>6</v>
      </c>
      <c r="AS3159">
        <f ca="1">P3159/J3159</f>
        <v>-7.5120071542925285E-2</v>
      </c>
    </row>
    <row r="3160" spans="1:45" x14ac:dyDescent="0.4">
      <c r="A3160">
        <f t="shared" si="1723"/>
        <v>201904</v>
      </c>
      <c r="B3160" t="s">
        <v>245</v>
      </c>
      <c r="C3160" t="s">
        <v>75</v>
      </c>
      <c r="D3160" t="str">
        <f t="shared" ca="1" si="1696"/>
        <v>I112</v>
      </c>
      <c r="E3160">
        <f t="shared" ca="1" si="1707"/>
        <v>114</v>
      </c>
      <c r="F3160">
        <f t="shared" ca="1" si="1708"/>
        <v>13</v>
      </c>
      <c r="G3160" t="str">
        <f t="shared" ca="1" si="1693"/>
        <v>S11</v>
      </c>
      <c r="H3160" t="str">
        <f t="shared" ca="1" si="1694"/>
        <v>S112</v>
      </c>
      <c r="I3160">
        <f ca="1">VLOOKUP(D3160,PRC!$A$2:$B$21,2,0)*E3160</f>
        <v>7410000</v>
      </c>
      <c r="J3160">
        <f t="shared" ca="1" si="1709"/>
        <v>6076196</v>
      </c>
      <c r="K3160">
        <f ca="1">VLOOKUP(D3160,PRC!$A$1:$C$21,3,0)*E3160</f>
        <v>3705000</v>
      </c>
      <c r="L3160">
        <f t="shared" ca="1" si="1710"/>
        <v>296000</v>
      </c>
      <c r="M3160">
        <f t="shared" ca="1" si="1711"/>
        <v>371000</v>
      </c>
      <c r="N3160">
        <f t="shared" ca="1" si="1712"/>
        <v>1037000</v>
      </c>
      <c r="O3160">
        <f t="shared" ca="1" si="1713"/>
        <v>741000</v>
      </c>
      <c r="P3160">
        <f t="shared" ca="1" si="1695"/>
        <v>-73804</v>
      </c>
      <c r="Q3160">
        <f ca="1">IF(P3160&gt;0,1,0)</f>
        <v>0</v>
      </c>
      <c r="R3160">
        <f t="shared" ca="1" si="1714"/>
        <v>18</v>
      </c>
      <c r="S3160">
        <f t="shared" ca="1" si="1715"/>
        <v>4</v>
      </c>
      <c r="T3160">
        <f t="shared" ca="1" si="1716"/>
        <v>5</v>
      </c>
      <c r="U3160">
        <f t="shared" ca="1" si="1717"/>
        <v>14</v>
      </c>
      <c r="V3160">
        <f t="shared" ca="1" si="1718"/>
        <v>10</v>
      </c>
      <c r="X3160">
        <f t="shared" si="1720"/>
        <v>3160</v>
      </c>
      <c r="Y3160">
        <f t="shared" si="1721"/>
        <v>3102</v>
      </c>
      <c r="Z3160">
        <f t="shared" si="1722"/>
        <v>3103</v>
      </c>
      <c r="AA3160">
        <f t="shared" si="1719"/>
        <v>3251</v>
      </c>
      <c r="AB3160">
        <f t="shared" si="1724"/>
        <v>150</v>
      </c>
      <c r="AM3160" t="str">
        <f t="shared" si="1725"/>
        <v>201904HD</v>
      </c>
      <c r="AN3160">
        <f t="shared" ca="1" si="1697"/>
        <v>18.00005398110661</v>
      </c>
      <c r="AO3160">
        <f t="shared" ca="1" si="1698"/>
        <v>3.9946018893387314</v>
      </c>
      <c r="AP3160">
        <f t="shared" ca="1" si="1726"/>
        <v>5.0067476383265852</v>
      </c>
      <c r="AQ3160">
        <f t="shared" ca="1" si="1727"/>
        <v>13.994601889338732</v>
      </c>
      <c r="AR3160">
        <f t="shared" ca="1" si="1728"/>
        <v>10</v>
      </c>
      <c r="AS3160">
        <f ca="1">P3160/J3160</f>
        <v>-1.2146415290092683E-2</v>
      </c>
    </row>
    <row r="3161" spans="1:45" x14ac:dyDescent="0.4">
      <c r="A3161">
        <f t="shared" si="1723"/>
        <v>201904</v>
      </c>
      <c r="B3161" t="s">
        <v>246</v>
      </c>
      <c r="C3161" t="s">
        <v>75</v>
      </c>
      <c r="D3161" t="str">
        <f t="shared" ca="1" si="1696"/>
        <v>I111</v>
      </c>
      <c r="E3161">
        <f t="shared" ca="1" si="1707"/>
        <v>88</v>
      </c>
      <c r="F3161">
        <f t="shared" ca="1" si="1708"/>
        <v>14</v>
      </c>
      <c r="G3161" t="str">
        <f t="shared" ca="1" si="1693"/>
        <v>S10</v>
      </c>
      <c r="H3161" t="str">
        <f t="shared" ca="1" si="1694"/>
        <v>S106</v>
      </c>
      <c r="I3161">
        <f ca="1">VLOOKUP(D3161,PRC!$A$2:$B$21,2,0)*E3161</f>
        <v>13200000</v>
      </c>
      <c r="J3161">
        <f t="shared" ca="1" si="1709"/>
        <v>11219996</v>
      </c>
      <c r="K3161">
        <f ca="1">VLOOKUP(D3161,PRC!$A$1:$C$21,3,0)*E3161</f>
        <v>6996000</v>
      </c>
      <c r="L3161">
        <f t="shared" ca="1" si="1710"/>
        <v>528000</v>
      </c>
      <c r="M3161">
        <f t="shared" ca="1" si="1711"/>
        <v>1320000</v>
      </c>
      <c r="N3161">
        <f t="shared" ca="1" si="1712"/>
        <v>1584000</v>
      </c>
      <c r="O3161">
        <f t="shared" ca="1" si="1713"/>
        <v>924000</v>
      </c>
      <c r="P3161">
        <f t="shared" ca="1" si="1695"/>
        <v>-132004</v>
      </c>
      <c r="Q3161">
        <f ca="1">IF(P3161&gt;0,1,0)</f>
        <v>0</v>
      </c>
      <c r="R3161">
        <f t="shared" ca="1" si="1714"/>
        <v>15</v>
      </c>
      <c r="S3161">
        <f t="shared" ca="1" si="1715"/>
        <v>4</v>
      </c>
      <c r="T3161">
        <f t="shared" ca="1" si="1716"/>
        <v>10</v>
      </c>
      <c r="U3161">
        <f t="shared" ca="1" si="1717"/>
        <v>12</v>
      </c>
      <c r="V3161">
        <f t="shared" ca="1" si="1718"/>
        <v>7</v>
      </c>
      <c r="X3161">
        <f t="shared" si="1720"/>
        <v>3161</v>
      </c>
      <c r="Y3161">
        <f t="shared" si="1721"/>
        <v>3102</v>
      </c>
      <c r="Z3161">
        <f t="shared" si="1722"/>
        <v>3103</v>
      </c>
      <c r="AA3161">
        <f t="shared" si="1719"/>
        <v>3251</v>
      </c>
      <c r="AB3161">
        <f t="shared" si="1724"/>
        <v>150</v>
      </c>
      <c r="AM3161" t="str">
        <f t="shared" si="1725"/>
        <v>201904HD</v>
      </c>
      <c r="AN3161">
        <f t="shared" ca="1" si="1697"/>
        <v>15.000030303030298</v>
      </c>
      <c r="AO3161">
        <f t="shared" ca="1" si="1698"/>
        <v>4</v>
      </c>
      <c r="AP3161">
        <f t="shared" ca="1" si="1726"/>
        <v>10</v>
      </c>
      <c r="AQ3161">
        <f t="shared" ca="1" si="1727"/>
        <v>12</v>
      </c>
      <c r="AR3161">
        <f t="shared" ca="1" si="1728"/>
        <v>7.0000000000000009</v>
      </c>
      <c r="AS3161">
        <f ca="1">P3161/J3161</f>
        <v>-1.1765066582911437E-2</v>
      </c>
    </row>
    <row r="3162" spans="1:45" x14ac:dyDescent="0.4">
      <c r="A3162">
        <f t="shared" si="1723"/>
        <v>201904</v>
      </c>
      <c r="B3162" t="s">
        <v>247</v>
      </c>
      <c r="C3162" t="s">
        <v>75</v>
      </c>
      <c r="D3162" t="str">
        <f t="shared" ca="1" si="1696"/>
        <v>I101</v>
      </c>
      <c r="E3162">
        <f t="shared" ca="1" si="1707"/>
        <v>142</v>
      </c>
      <c r="F3162">
        <f t="shared" ca="1" si="1708"/>
        <v>20</v>
      </c>
      <c r="G3162" t="str">
        <f t="shared" ca="1" si="1693"/>
        <v>S11</v>
      </c>
      <c r="H3162" t="str">
        <f t="shared" ca="1" si="1694"/>
        <v>S117</v>
      </c>
      <c r="I3162">
        <f ca="1">VLOOKUP(D3162,PRC!$A$2:$B$21,2,0)*E3162</f>
        <v>4260000</v>
      </c>
      <c r="J3162">
        <f t="shared" ca="1" si="1709"/>
        <v>3450596</v>
      </c>
      <c r="K3162">
        <f ca="1">VLOOKUP(D3162,PRC!$A$1:$C$21,3,0)*E3162</f>
        <v>2215200</v>
      </c>
      <c r="L3162">
        <f t="shared" ca="1" si="1710"/>
        <v>213000</v>
      </c>
      <c r="M3162">
        <f t="shared" ca="1" si="1711"/>
        <v>383000</v>
      </c>
      <c r="N3162">
        <f t="shared" ca="1" si="1712"/>
        <v>639000</v>
      </c>
      <c r="O3162">
        <f t="shared" ca="1" si="1713"/>
        <v>383000</v>
      </c>
      <c r="P3162">
        <f t="shared" ca="1" si="1695"/>
        <v>-382604</v>
      </c>
      <c r="Q3162">
        <f ca="1">IF(P3162&gt;0,1,0)</f>
        <v>0</v>
      </c>
      <c r="R3162">
        <f t="shared" ca="1" si="1714"/>
        <v>19</v>
      </c>
      <c r="S3162">
        <f t="shared" ca="1" si="1715"/>
        <v>5</v>
      </c>
      <c r="T3162">
        <f t="shared" ca="1" si="1716"/>
        <v>9</v>
      </c>
      <c r="U3162">
        <f t="shared" ca="1" si="1717"/>
        <v>15</v>
      </c>
      <c r="V3162">
        <f t="shared" ca="1" si="1718"/>
        <v>9</v>
      </c>
      <c r="X3162">
        <f t="shared" si="1720"/>
        <v>3162</v>
      </c>
      <c r="Y3162">
        <f t="shared" si="1721"/>
        <v>3102</v>
      </c>
      <c r="Z3162">
        <f t="shared" si="1722"/>
        <v>3103</v>
      </c>
      <c r="AA3162">
        <f t="shared" si="1719"/>
        <v>3251</v>
      </c>
      <c r="AB3162">
        <f t="shared" si="1724"/>
        <v>150</v>
      </c>
      <c r="AM3162" t="str">
        <f t="shared" si="1725"/>
        <v>201904HD</v>
      </c>
      <c r="AN3162">
        <f t="shared" ca="1" si="1697"/>
        <v>19.000093896713611</v>
      </c>
      <c r="AO3162">
        <f t="shared" ca="1" si="1698"/>
        <v>5</v>
      </c>
      <c r="AP3162">
        <f t="shared" ca="1" si="1726"/>
        <v>8.990610328638498</v>
      </c>
      <c r="AQ3162">
        <f t="shared" ca="1" si="1727"/>
        <v>15</v>
      </c>
      <c r="AR3162">
        <f t="shared" ca="1" si="1728"/>
        <v>8.990610328638498</v>
      </c>
      <c r="AS3162">
        <f ca="1">P3162/J3162</f>
        <v>-0.11088055512728816</v>
      </c>
    </row>
    <row r="3163" spans="1:45" x14ac:dyDescent="0.4">
      <c r="A3163">
        <f t="shared" si="1723"/>
        <v>201904</v>
      </c>
      <c r="B3163" t="s">
        <v>248</v>
      </c>
      <c r="C3163" t="s">
        <v>75</v>
      </c>
      <c r="D3163" t="str">
        <f t="shared" ca="1" si="1696"/>
        <v>I116</v>
      </c>
      <c r="E3163">
        <f t="shared" ca="1" si="1707"/>
        <v>96</v>
      </c>
      <c r="F3163">
        <f t="shared" ca="1" si="1708"/>
        <v>12</v>
      </c>
      <c r="G3163" t="str">
        <f t="shared" ca="1" si="1693"/>
        <v>S11</v>
      </c>
      <c r="H3163" t="str">
        <f t="shared" ca="1" si="1694"/>
        <v>S115</v>
      </c>
      <c r="I3163">
        <f ca="1">VLOOKUP(D3163,PRC!$A$2:$B$21,2,0)*E3163</f>
        <v>140160000</v>
      </c>
      <c r="J3163">
        <f t="shared" ca="1" si="1709"/>
        <v>120537596</v>
      </c>
      <c r="K3163">
        <f ca="1">VLOOKUP(D3163,PRC!$A$1:$C$21,3,0)*E3163</f>
        <v>84096000</v>
      </c>
      <c r="L3163">
        <f t="shared" ca="1" si="1710"/>
        <v>4205000</v>
      </c>
      <c r="M3163">
        <f t="shared" ca="1" si="1711"/>
        <v>11213000</v>
      </c>
      <c r="N3163">
        <f t="shared" ca="1" si="1712"/>
        <v>18221000</v>
      </c>
      <c r="O3163">
        <f t="shared" ca="1" si="1713"/>
        <v>8410000</v>
      </c>
      <c r="P3163">
        <f t="shared" ca="1" si="1695"/>
        <v>-5607404</v>
      </c>
      <c r="Q3163">
        <f ca="1">IF(P3163&gt;0,1,0)</f>
        <v>0</v>
      </c>
      <c r="R3163">
        <f t="shared" ca="1" si="1714"/>
        <v>14</v>
      </c>
      <c r="S3163">
        <f t="shared" ca="1" si="1715"/>
        <v>3</v>
      </c>
      <c r="T3163">
        <f t="shared" ca="1" si="1716"/>
        <v>8</v>
      </c>
      <c r="U3163">
        <f t="shared" ca="1" si="1717"/>
        <v>13</v>
      </c>
      <c r="V3163">
        <f t="shared" ca="1" si="1718"/>
        <v>6</v>
      </c>
      <c r="X3163">
        <f t="shared" si="1720"/>
        <v>3163</v>
      </c>
      <c r="Y3163">
        <f t="shared" si="1721"/>
        <v>3102</v>
      </c>
      <c r="Z3163">
        <f t="shared" si="1722"/>
        <v>3103</v>
      </c>
      <c r="AA3163">
        <f t="shared" si="1719"/>
        <v>3251</v>
      </c>
      <c r="AB3163">
        <f t="shared" si="1724"/>
        <v>150</v>
      </c>
      <c r="AM3163" t="str">
        <f t="shared" si="1725"/>
        <v>201904HD</v>
      </c>
      <c r="AN3163">
        <f t="shared" ca="1" si="1697"/>
        <v>14.000002853881277</v>
      </c>
      <c r="AO3163">
        <f t="shared" ca="1" si="1698"/>
        <v>3.0001426940639271</v>
      </c>
      <c r="AP3163">
        <f t="shared" ca="1" si="1726"/>
        <v>8.0001426940639284</v>
      </c>
      <c r="AQ3163">
        <f t="shared" ca="1" si="1727"/>
        <v>13.000142694063927</v>
      </c>
      <c r="AR3163">
        <f t="shared" ca="1" si="1728"/>
        <v>6.0002853881278542</v>
      </c>
      <c r="AS3163">
        <f ca="1">P3163/J3163</f>
        <v>-4.651995880189945E-2</v>
      </c>
    </row>
    <row r="3164" spans="1:45" x14ac:dyDescent="0.4">
      <c r="A3164">
        <f t="shared" si="1723"/>
        <v>201904</v>
      </c>
      <c r="B3164" t="s">
        <v>249</v>
      </c>
      <c r="C3164" t="s">
        <v>75</v>
      </c>
      <c r="D3164" t="str">
        <f t="shared" ca="1" si="1696"/>
        <v>I108</v>
      </c>
      <c r="E3164">
        <f t="shared" ca="1" si="1707"/>
        <v>90</v>
      </c>
      <c r="F3164">
        <f t="shared" ca="1" si="1708"/>
        <v>19</v>
      </c>
      <c r="G3164" t="str">
        <f t="shared" ca="1" si="1693"/>
        <v>S10</v>
      </c>
      <c r="H3164" t="str">
        <f t="shared" ca="1" si="1694"/>
        <v>S106</v>
      </c>
      <c r="I3164">
        <f ca="1">VLOOKUP(D3164,PRC!$A$2:$B$21,2,0)*E3164</f>
        <v>3600000</v>
      </c>
      <c r="J3164">
        <f t="shared" ca="1" si="1709"/>
        <v>2987996</v>
      </c>
      <c r="K3164">
        <f ca="1">VLOOKUP(D3164,PRC!$A$1:$C$21,3,0)*E3164</f>
        <v>1656000</v>
      </c>
      <c r="L3164">
        <f t="shared" ca="1" si="1710"/>
        <v>144000</v>
      </c>
      <c r="M3164">
        <f t="shared" ca="1" si="1711"/>
        <v>252000</v>
      </c>
      <c r="N3164">
        <f t="shared" ca="1" si="1712"/>
        <v>468000</v>
      </c>
      <c r="O3164">
        <f t="shared" ca="1" si="1713"/>
        <v>288000</v>
      </c>
      <c r="P3164">
        <f t="shared" ca="1" si="1695"/>
        <v>179996</v>
      </c>
      <c r="Q3164">
        <f ca="1">IF(P3164&gt;0,1,0)</f>
        <v>1</v>
      </c>
      <c r="R3164">
        <f t="shared" ca="1" si="1714"/>
        <v>17</v>
      </c>
      <c r="S3164">
        <f t="shared" ca="1" si="1715"/>
        <v>4</v>
      </c>
      <c r="T3164">
        <f t="shared" ca="1" si="1716"/>
        <v>7</v>
      </c>
      <c r="U3164">
        <f t="shared" ca="1" si="1717"/>
        <v>13</v>
      </c>
      <c r="V3164">
        <f t="shared" ca="1" si="1718"/>
        <v>8</v>
      </c>
      <c r="X3164">
        <f t="shared" si="1720"/>
        <v>3164</v>
      </c>
      <c r="Y3164">
        <f t="shared" si="1721"/>
        <v>3102</v>
      </c>
      <c r="Z3164">
        <f t="shared" si="1722"/>
        <v>3103</v>
      </c>
      <c r="AA3164">
        <f t="shared" si="1719"/>
        <v>3251</v>
      </c>
      <c r="AB3164">
        <f t="shared" si="1724"/>
        <v>150</v>
      </c>
      <c r="AM3164" t="str">
        <f t="shared" si="1725"/>
        <v>201904HD</v>
      </c>
      <c r="AN3164">
        <f t="shared" ca="1" si="1697"/>
        <v>17.000111111111117</v>
      </c>
      <c r="AO3164">
        <f t="shared" ca="1" si="1698"/>
        <v>4</v>
      </c>
      <c r="AP3164">
        <f t="shared" ca="1" si="1726"/>
        <v>7.0000000000000009</v>
      </c>
      <c r="AQ3164">
        <f t="shared" ca="1" si="1727"/>
        <v>13</v>
      </c>
      <c r="AR3164">
        <f t="shared" ca="1" si="1728"/>
        <v>8</v>
      </c>
      <c r="AS3164">
        <f ca="1">P3164/J3164</f>
        <v>6.0239705809512462E-2</v>
      </c>
    </row>
    <row r="3165" spans="1:45" x14ac:dyDescent="0.4">
      <c r="A3165">
        <f t="shared" si="1723"/>
        <v>201904</v>
      </c>
      <c r="B3165" t="s">
        <v>250</v>
      </c>
      <c r="C3165" t="s">
        <v>75</v>
      </c>
      <c r="D3165" t="str">
        <f t="shared" ca="1" si="1696"/>
        <v>I109</v>
      </c>
      <c r="E3165">
        <f t="shared" ca="1" si="1707"/>
        <v>113</v>
      </c>
      <c r="F3165">
        <f t="shared" ca="1" si="1708"/>
        <v>15</v>
      </c>
      <c r="G3165" t="str">
        <f t="shared" ca="1" si="1693"/>
        <v>S11</v>
      </c>
      <c r="H3165" t="str">
        <f t="shared" ca="1" si="1694"/>
        <v>S114</v>
      </c>
      <c r="I3165">
        <f ca="1">VLOOKUP(D3165,PRC!$A$2:$B$21,2,0)*E3165</f>
        <v>56500000</v>
      </c>
      <c r="J3165">
        <f t="shared" ca="1" si="1709"/>
        <v>46329996</v>
      </c>
      <c r="K3165">
        <f ca="1">VLOOKUP(D3165,PRC!$A$1:$C$21,3,0)*E3165</f>
        <v>22600000</v>
      </c>
      <c r="L3165">
        <f t="shared" ca="1" si="1710"/>
        <v>2260000</v>
      </c>
      <c r="M3165">
        <f t="shared" ca="1" si="1711"/>
        <v>3390000</v>
      </c>
      <c r="N3165">
        <f t="shared" ca="1" si="1712"/>
        <v>5650000</v>
      </c>
      <c r="O3165">
        <f t="shared" ca="1" si="1713"/>
        <v>4520000</v>
      </c>
      <c r="P3165">
        <f t="shared" ca="1" si="1695"/>
        <v>7909996</v>
      </c>
      <c r="Q3165">
        <f ca="1">IF(P3165&gt;0,1,0)</f>
        <v>1</v>
      </c>
      <c r="R3165">
        <f t="shared" ca="1" si="1714"/>
        <v>18</v>
      </c>
      <c r="S3165">
        <f t="shared" ca="1" si="1715"/>
        <v>4</v>
      </c>
      <c r="T3165">
        <f t="shared" ca="1" si="1716"/>
        <v>6</v>
      </c>
      <c r="U3165">
        <f t="shared" ca="1" si="1717"/>
        <v>10</v>
      </c>
      <c r="V3165">
        <f t="shared" ca="1" si="1718"/>
        <v>8</v>
      </c>
      <c r="X3165">
        <f t="shared" si="1720"/>
        <v>3165</v>
      </c>
      <c r="Y3165">
        <f t="shared" si="1721"/>
        <v>3102</v>
      </c>
      <c r="Z3165">
        <f t="shared" si="1722"/>
        <v>3103</v>
      </c>
      <c r="AA3165">
        <f t="shared" si="1719"/>
        <v>3251</v>
      </c>
      <c r="AB3165">
        <f t="shared" si="1724"/>
        <v>150</v>
      </c>
      <c r="AM3165" t="str">
        <f t="shared" si="1725"/>
        <v>201904HD</v>
      </c>
      <c r="AN3165">
        <f t="shared" ca="1" si="1697"/>
        <v>18.000007079646018</v>
      </c>
      <c r="AO3165">
        <f t="shared" ca="1" si="1698"/>
        <v>4</v>
      </c>
      <c r="AP3165">
        <f t="shared" ca="1" si="1726"/>
        <v>6</v>
      </c>
      <c r="AQ3165">
        <f t="shared" ca="1" si="1727"/>
        <v>10</v>
      </c>
      <c r="AR3165">
        <f t="shared" ca="1" si="1728"/>
        <v>8</v>
      </c>
      <c r="AS3165">
        <f ca="1">P3165/J3165</f>
        <v>0.17073163572040886</v>
      </c>
    </row>
    <row r="3166" spans="1:45" x14ac:dyDescent="0.4">
      <c r="A3166">
        <f t="shared" si="1723"/>
        <v>201904</v>
      </c>
      <c r="B3166" t="s">
        <v>251</v>
      </c>
      <c r="C3166" t="s">
        <v>75</v>
      </c>
      <c r="D3166" t="str">
        <f t="shared" ca="1" si="1696"/>
        <v>I101</v>
      </c>
      <c r="E3166">
        <f t="shared" ca="1" si="1707"/>
        <v>100</v>
      </c>
      <c r="F3166">
        <f t="shared" ca="1" si="1708"/>
        <v>14</v>
      </c>
      <c r="G3166" t="str">
        <f t="shared" ca="1" si="1693"/>
        <v>S10</v>
      </c>
      <c r="H3166" t="str">
        <f t="shared" ca="1" si="1694"/>
        <v>S103</v>
      </c>
      <c r="I3166">
        <f ca="1">VLOOKUP(D3166,PRC!$A$2:$B$21,2,0)*E3166</f>
        <v>3000000</v>
      </c>
      <c r="J3166">
        <f t="shared" ca="1" si="1709"/>
        <v>2609996</v>
      </c>
      <c r="K3166">
        <f ca="1">VLOOKUP(D3166,PRC!$A$1:$C$21,3,0)*E3166</f>
        <v>1560000</v>
      </c>
      <c r="L3166">
        <f t="shared" ca="1" si="1710"/>
        <v>120000</v>
      </c>
      <c r="M3166">
        <f t="shared" ca="1" si="1711"/>
        <v>270000</v>
      </c>
      <c r="N3166">
        <f t="shared" ca="1" si="1712"/>
        <v>450000</v>
      </c>
      <c r="O3166">
        <f t="shared" ca="1" si="1713"/>
        <v>210000</v>
      </c>
      <c r="P3166">
        <f t="shared" ca="1" si="1695"/>
        <v>-4</v>
      </c>
      <c r="Q3166">
        <f ca="1">IF(P3166&gt;0,1,0)</f>
        <v>0</v>
      </c>
      <c r="R3166">
        <f t="shared" ca="1" si="1714"/>
        <v>13</v>
      </c>
      <c r="S3166">
        <f t="shared" ca="1" si="1715"/>
        <v>4</v>
      </c>
      <c r="T3166">
        <f t="shared" ca="1" si="1716"/>
        <v>9</v>
      </c>
      <c r="U3166">
        <f t="shared" ca="1" si="1717"/>
        <v>15</v>
      </c>
      <c r="V3166">
        <f t="shared" ca="1" si="1718"/>
        <v>7</v>
      </c>
      <c r="X3166">
        <f t="shared" si="1720"/>
        <v>3166</v>
      </c>
      <c r="Y3166">
        <f t="shared" si="1721"/>
        <v>3102</v>
      </c>
      <c r="Z3166">
        <f t="shared" si="1722"/>
        <v>3103</v>
      </c>
      <c r="AA3166">
        <f t="shared" si="1719"/>
        <v>3251</v>
      </c>
      <c r="AB3166">
        <f t="shared" si="1724"/>
        <v>150</v>
      </c>
      <c r="AM3166" t="str">
        <f t="shared" si="1725"/>
        <v>201904HD</v>
      </c>
      <c r="AN3166">
        <f t="shared" ca="1" si="1697"/>
        <v>13.000133333333331</v>
      </c>
      <c r="AO3166">
        <f t="shared" ca="1" si="1698"/>
        <v>4</v>
      </c>
      <c r="AP3166">
        <f t="shared" ca="1" si="1726"/>
        <v>9</v>
      </c>
      <c r="AQ3166">
        <f t="shared" ca="1" si="1727"/>
        <v>15</v>
      </c>
      <c r="AR3166">
        <f t="shared" ca="1" si="1728"/>
        <v>7.0000000000000009</v>
      </c>
      <c r="AS3166">
        <f ca="1">P3166/J3166</f>
        <v>-1.5325693985737908E-6</v>
      </c>
    </row>
    <row r="3167" spans="1:45" x14ac:dyDescent="0.4">
      <c r="A3167">
        <f t="shared" si="1723"/>
        <v>201904</v>
      </c>
      <c r="B3167" t="s">
        <v>252</v>
      </c>
      <c r="C3167" t="s">
        <v>75</v>
      </c>
      <c r="D3167" t="str">
        <f t="shared" ca="1" si="1696"/>
        <v>I119</v>
      </c>
      <c r="E3167">
        <f t="shared" ca="1" si="1707"/>
        <v>144</v>
      </c>
      <c r="F3167">
        <f t="shared" ca="1" si="1708"/>
        <v>11</v>
      </c>
      <c r="G3167" t="str">
        <f t="shared" ref="G3167:G3230" ca="1" si="1729">LEFT(H3167,3)</f>
        <v>S11</v>
      </c>
      <c r="H3167" t="str">
        <f t="shared" ref="H3167:H3230" ca="1" si="1730">"S"&amp;RANDBETWEEN(101,120)</f>
        <v>S114</v>
      </c>
      <c r="I3167">
        <f ca="1">VLOOKUP(D3167,PRC!$A$2:$B$21,2,0)*E3167</f>
        <v>13680000</v>
      </c>
      <c r="J3167">
        <f t="shared" ca="1" si="1709"/>
        <v>11217596</v>
      </c>
      <c r="K3167">
        <f ca="1">VLOOKUP(D3167,PRC!$A$1:$C$21,3,0)*E3167</f>
        <v>6566400</v>
      </c>
      <c r="L3167">
        <f t="shared" ca="1" si="1710"/>
        <v>684000</v>
      </c>
      <c r="M3167">
        <f t="shared" ca="1" si="1711"/>
        <v>1368000</v>
      </c>
      <c r="N3167">
        <f t="shared" ca="1" si="1712"/>
        <v>1505000</v>
      </c>
      <c r="O3167">
        <f t="shared" ca="1" si="1713"/>
        <v>821000</v>
      </c>
      <c r="P3167">
        <f t="shared" ref="P3167:P3230" ca="1" si="1731">J3167-SUM(K3167:O3167)</f>
        <v>273196</v>
      </c>
      <c r="Q3167">
        <f ca="1">IF(P3167&gt;0,1,0)</f>
        <v>1</v>
      </c>
      <c r="R3167">
        <f t="shared" ca="1" si="1714"/>
        <v>18</v>
      </c>
      <c r="S3167">
        <f t="shared" ca="1" si="1715"/>
        <v>5</v>
      </c>
      <c r="T3167">
        <f t="shared" ca="1" si="1716"/>
        <v>10</v>
      </c>
      <c r="U3167">
        <f t="shared" ca="1" si="1717"/>
        <v>11</v>
      </c>
      <c r="V3167">
        <f t="shared" ca="1" si="1718"/>
        <v>6</v>
      </c>
      <c r="X3167">
        <f t="shared" si="1720"/>
        <v>3167</v>
      </c>
      <c r="Y3167">
        <f t="shared" si="1721"/>
        <v>3102</v>
      </c>
      <c r="Z3167">
        <f t="shared" si="1722"/>
        <v>3103</v>
      </c>
      <c r="AA3167">
        <f t="shared" si="1719"/>
        <v>3251</v>
      </c>
      <c r="AB3167">
        <f t="shared" si="1724"/>
        <v>150</v>
      </c>
      <c r="AM3167" t="str">
        <f t="shared" si="1725"/>
        <v>201904HD</v>
      </c>
      <c r="AN3167">
        <f t="shared" ca="1" si="1697"/>
        <v>18.000029239766079</v>
      </c>
      <c r="AO3167">
        <f t="shared" ca="1" si="1698"/>
        <v>5</v>
      </c>
      <c r="AP3167">
        <f t="shared" ca="1" si="1726"/>
        <v>10</v>
      </c>
      <c r="AQ3167">
        <f t="shared" ca="1" si="1727"/>
        <v>11.001461988304094</v>
      </c>
      <c r="AR3167">
        <f t="shared" ca="1" si="1728"/>
        <v>6.0014619883040936</v>
      </c>
      <c r="AS3167">
        <f ca="1">P3167/J3167</f>
        <v>2.435423775290178E-2</v>
      </c>
    </row>
    <row r="3168" spans="1:45" x14ac:dyDescent="0.4">
      <c r="A3168">
        <f t="shared" si="1723"/>
        <v>201904</v>
      </c>
      <c r="B3168" t="s">
        <v>253</v>
      </c>
      <c r="C3168" t="s">
        <v>75</v>
      </c>
      <c r="D3168" t="str">
        <f t="shared" ref="D3168:D3231" ca="1" si="1732">"I"&amp;RANDBETWEEN(101,120)</f>
        <v>I117</v>
      </c>
      <c r="E3168">
        <f t="shared" ca="1" si="1707"/>
        <v>101</v>
      </c>
      <c r="F3168">
        <f t="shared" ca="1" si="1708"/>
        <v>19</v>
      </c>
      <c r="G3168" t="str">
        <f t="shared" ca="1" si="1729"/>
        <v>S10</v>
      </c>
      <c r="H3168" t="str">
        <f t="shared" ca="1" si="1730"/>
        <v>S107</v>
      </c>
      <c r="I3168">
        <f ca="1">VLOOKUP(D3168,PRC!$A$2:$B$21,2,0)*E3168</f>
        <v>252500000</v>
      </c>
      <c r="J3168">
        <f t="shared" ca="1" si="1709"/>
        <v>217149996</v>
      </c>
      <c r="K3168">
        <f ca="1">VLOOKUP(D3168,PRC!$A$1:$C$21,3,0)*E3168</f>
        <v>116150000</v>
      </c>
      <c r="L3168">
        <f t="shared" ca="1" si="1710"/>
        <v>7575000</v>
      </c>
      <c r="M3168">
        <f t="shared" ca="1" si="1711"/>
        <v>17675000</v>
      </c>
      <c r="N3168">
        <f t="shared" ca="1" si="1712"/>
        <v>30300000</v>
      </c>
      <c r="O3168">
        <f t="shared" ca="1" si="1713"/>
        <v>25250000</v>
      </c>
      <c r="P3168">
        <f t="shared" ca="1" si="1731"/>
        <v>20199996</v>
      </c>
      <c r="Q3168">
        <f ca="1">IF(P3168&gt;0,1,0)</f>
        <v>1</v>
      </c>
      <c r="R3168">
        <f t="shared" ca="1" si="1714"/>
        <v>14</v>
      </c>
      <c r="S3168">
        <f t="shared" ca="1" si="1715"/>
        <v>3</v>
      </c>
      <c r="T3168">
        <f t="shared" ca="1" si="1716"/>
        <v>7</v>
      </c>
      <c r="U3168">
        <f t="shared" ca="1" si="1717"/>
        <v>12</v>
      </c>
      <c r="V3168">
        <f t="shared" ca="1" si="1718"/>
        <v>10</v>
      </c>
      <c r="X3168">
        <f t="shared" si="1720"/>
        <v>3168</v>
      </c>
      <c r="Y3168">
        <f t="shared" si="1721"/>
        <v>3102</v>
      </c>
      <c r="Z3168">
        <f t="shared" si="1722"/>
        <v>3103</v>
      </c>
      <c r="AA3168">
        <f t="shared" si="1719"/>
        <v>3251</v>
      </c>
      <c r="AB3168">
        <f t="shared" si="1724"/>
        <v>150</v>
      </c>
      <c r="AM3168" t="str">
        <f t="shared" si="1725"/>
        <v>201904HD</v>
      </c>
      <c r="AN3168">
        <f t="shared" ref="AN3168:AN3231" ca="1" si="1733">(1-J3168/I3168)*100</f>
        <v>14.000001584158417</v>
      </c>
      <c r="AO3168">
        <f t="shared" ref="AO3168:AO3231" ca="1" si="1734">L3168/$I3168*100</f>
        <v>3</v>
      </c>
      <c r="AP3168">
        <f t="shared" ca="1" si="1726"/>
        <v>7.0000000000000009</v>
      </c>
      <c r="AQ3168">
        <f t="shared" ca="1" si="1727"/>
        <v>12</v>
      </c>
      <c r="AR3168">
        <f t="shared" ca="1" si="1728"/>
        <v>10</v>
      </c>
      <c r="AS3168">
        <f ca="1">P3168/J3168</f>
        <v>9.3023239107036415E-2</v>
      </c>
    </row>
    <row r="3169" spans="1:45" x14ac:dyDescent="0.4">
      <c r="A3169">
        <f t="shared" si="1723"/>
        <v>201904</v>
      </c>
      <c r="B3169" t="s">
        <v>254</v>
      </c>
      <c r="C3169" t="s">
        <v>75</v>
      </c>
      <c r="D3169" t="str">
        <f t="shared" ca="1" si="1732"/>
        <v>I117</v>
      </c>
      <c r="E3169">
        <f t="shared" ca="1" si="1707"/>
        <v>144</v>
      </c>
      <c r="F3169">
        <f t="shared" ca="1" si="1708"/>
        <v>11</v>
      </c>
      <c r="G3169" t="str">
        <f t="shared" ca="1" si="1729"/>
        <v>S11</v>
      </c>
      <c r="H3169" t="str">
        <f t="shared" ca="1" si="1730"/>
        <v>S114</v>
      </c>
      <c r="I3169">
        <f ca="1">VLOOKUP(D3169,PRC!$A$2:$B$21,2,0)*E3169</f>
        <v>360000000</v>
      </c>
      <c r="J3169">
        <f t="shared" ca="1" si="1709"/>
        <v>302399996</v>
      </c>
      <c r="K3169">
        <f ca="1">VLOOKUP(D3169,PRC!$A$1:$C$21,3,0)*E3169</f>
        <v>165600000</v>
      </c>
      <c r="L3169">
        <f t="shared" ca="1" si="1710"/>
        <v>10800000</v>
      </c>
      <c r="M3169">
        <f t="shared" ca="1" si="1711"/>
        <v>21600000</v>
      </c>
      <c r="N3169">
        <f t="shared" ca="1" si="1712"/>
        <v>36000000</v>
      </c>
      <c r="O3169">
        <f t="shared" ca="1" si="1713"/>
        <v>32400000</v>
      </c>
      <c r="P3169">
        <f t="shared" ca="1" si="1731"/>
        <v>35999996</v>
      </c>
      <c r="Q3169">
        <f ca="1">IF(P3169&gt;0,1,0)</f>
        <v>1</v>
      </c>
      <c r="R3169">
        <f t="shared" ca="1" si="1714"/>
        <v>16</v>
      </c>
      <c r="S3169">
        <f t="shared" ca="1" si="1715"/>
        <v>3</v>
      </c>
      <c r="T3169">
        <f t="shared" ca="1" si="1716"/>
        <v>6</v>
      </c>
      <c r="U3169">
        <f t="shared" ca="1" si="1717"/>
        <v>10</v>
      </c>
      <c r="V3169">
        <f t="shared" ca="1" si="1718"/>
        <v>9</v>
      </c>
      <c r="X3169">
        <f t="shared" si="1720"/>
        <v>3169</v>
      </c>
      <c r="Y3169">
        <f t="shared" si="1721"/>
        <v>3102</v>
      </c>
      <c r="Z3169">
        <f t="shared" si="1722"/>
        <v>3103</v>
      </c>
      <c r="AA3169">
        <f t="shared" si="1719"/>
        <v>3251</v>
      </c>
      <c r="AB3169">
        <f t="shared" si="1724"/>
        <v>150</v>
      </c>
      <c r="AM3169" t="str">
        <f t="shared" si="1725"/>
        <v>201904HD</v>
      </c>
      <c r="AN3169">
        <f t="shared" ca="1" si="1733"/>
        <v>16.000001111111107</v>
      </c>
      <c r="AO3169">
        <f t="shared" ca="1" si="1734"/>
        <v>3</v>
      </c>
      <c r="AP3169">
        <f t="shared" ca="1" si="1726"/>
        <v>6</v>
      </c>
      <c r="AQ3169">
        <f t="shared" ca="1" si="1727"/>
        <v>10</v>
      </c>
      <c r="AR3169">
        <f t="shared" ca="1" si="1728"/>
        <v>9</v>
      </c>
      <c r="AS3169">
        <f ca="1">P3169/J3169</f>
        <v>0.11904760739480962</v>
      </c>
    </row>
    <row r="3170" spans="1:45" x14ac:dyDescent="0.4">
      <c r="A3170">
        <f t="shared" si="1723"/>
        <v>201904</v>
      </c>
      <c r="B3170" t="s">
        <v>255</v>
      </c>
      <c r="C3170" t="s">
        <v>75</v>
      </c>
      <c r="D3170" t="str">
        <f t="shared" ca="1" si="1732"/>
        <v>I116</v>
      </c>
      <c r="E3170">
        <f t="shared" ca="1" si="1707"/>
        <v>145</v>
      </c>
      <c r="F3170">
        <f t="shared" ca="1" si="1708"/>
        <v>18</v>
      </c>
      <c r="G3170" t="str">
        <f t="shared" ca="1" si="1729"/>
        <v>S10</v>
      </c>
      <c r="H3170" t="str">
        <f t="shared" ca="1" si="1730"/>
        <v>S104</v>
      </c>
      <c r="I3170">
        <f ca="1">VLOOKUP(D3170,PRC!$A$2:$B$21,2,0)*E3170</f>
        <v>211700000</v>
      </c>
      <c r="J3170">
        <f t="shared" ca="1" si="1709"/>
        <v>171476996</v>
      </c>
      <c r="K3170">
        <f ca="1">VLOOKUP(D3170,PRC!$A$1:$C$21,3,0)*E3170</f>
        <v>127020000</v>
      </c>
      <c r="L3170">
        <f t="shared" ca="1" si="1710"/>
        <v>10585000</v>
      </c>
      <c r="M3170">
        <f t="shared" ca="1" si="1711"/>
        <v>21170000</v>
      </c>
      <c r="N3170">
        <f t="shared" ca="1" si="1712"/>
        <v>27521000</v>
      </c>
      <c r="O3170">
        <f t="shared" ca="1" si="1713"/>
        <v>14819000</v>
      </c>
      <c r="P3170">
        <f t="shared" ca="1" si="1731"/>
        <v>-29638004</v>
      </c>
      <c r="Q3170">
        <f ca="1">IF(P3170&gt;0,1,0)</f>
        <v>0</v>
      </c>
      <c r="R3170">
        <f t="shared" ca="1" si="1714"/>
        <v>19</v>
      </c>
      <c r="S3170">
        <f t="shared" ca="1" si="1715"/>
        <v>5</v>
      </c>
      <c r="T3170">
        <f t="shared" ca="1" si="1716"/>
        <v>10</v>
      </c>
      <c r="U3170">
        <f t="shared" ca="1" si="1717"/>
        <v>13</v>
      </c>
      <c r="V3170">
        <f t="shared" ca="1" si="1718"/>
        <v>7</v>
      </c>
      <c r="X3170">
        <f t="shared" si="1720"/>
        <v>3170</v>
      </c>
      <c r="Y3170">
        <f t="shared" si="1721"/>
        <v>3102</v>
      </c>
      <c r="Z3170">
        <f t="shared" si="1722"/>
        <v>3103</v>
      </c>
      <c r="AA3170">
        <f t="shared" si="1719"/>
        <v>3251</v>
      </c>
      <c r="AB3170">
        <f t="shared" si="1724"/>
        <v>150</v>
      </c>
      <c r="AM3170" t="str">
        <f t="shared" si="1725"/>
        <v>201904HD</v>
      </c>
      <c r="AN3170">
        <f t="shared" ca="1" si="1733"/>
        <v>19.000001889466223</v>
      </c>
      <c r="AO3170">
        <f t="shared" ca="1" si="1734"/>
        <v>5</v>
      </c>
      <c r="AP3170">
        <f t="shared" ca="1" si="1726"/>
        <v>10</v>
      </c>
      <c r="AQ3170">
        <f t="shared" ca="1" si="1727"/>
        <v>13</v>
      </c>
      <c r="AR3170">
        <f t="shared" ca="1" si="1728"/>
        <v>7.0000000000000009</v>
      </c>
      <c r="AS3170">
        <f ca="1">P3170/J3170</f>
        <v>-0.1728395335313665</v>
      </c>
    </row>
    <row r="3171" spans="1:45" x14ac:dyDescent="0.4">
      <c r="A3171">
        <f t="shared" si="1723"/>
        <v>201904</v>
      </c>
      <c r="B3171" t="s">
        <v>256</v>
      </c>
      <c r="C3171" t="s">
        <v>75</v>
      </c>
      <c r="D3171" t="str">
        <f t="shared" ca="1" si="1732"/>
        <v>I104</v>
      </c>
      <c r="E3171">
        <f t="shared" ca="1" si="1707"/>
        <v>129</v>
      </c>
      <c r="F3171">
        <f t="shared" ca="1" si="1708"/>
        <v>13</v>
      </c>
      <c r="G3171" t="str">
        <f t="shared" ca="1" si="1729"/>
        <v>S10</v>
      </c>
      <c r="H3171" t="str">
        <f t="shared" ca="1" si="1730"/>
        <v>S104</v>
      </c>
      <c r="I3171">
        <f ca="1">VLOOKUP(D3171,PRC!$A$2:$B$21,2,0)*E3171</f>
        <v>9030000</v>
      </c>
      <c r="J3171">
        <f t="shared" ca="1" si="1709"/>
        <v>8036696</v>
      </c>
      <c r="K3171">
        <f ca="1">VLOOKUP(D3171,PRC!$A$1:$C$21,3,0)*E3171</f>
        <v>3792600</v>
      </c>
      <c r="L3171">
        <f t="shared" ca="1" si="1710"/>
        <v>271000</v>
      </c>
      <c r="M3171">
        <f t="shared" ca="1" si="1711"/>
        <v>452000</v>
      </c>
      <c r="N3171">
        <f t="shared" ca="1" si="1712"/>
        <v>903000</v>
      </c>
      <c r="O3171">
        <f t="shared" ca="1" si="1713"/>
        <v>632000</v>
      </c>
      <c r="P3171">
        <f t="shared" ca="1" si="1731"/>
        <v>1986096</v>
      </c>
      <c r="Q3171">
        <f ca="1">IF(P3171&gt;0,1,0)</f>
        <v>1</v>
      </c>
      <c r="R3171">
        <f t="shared" ca="1" si="1714"/>
        <v>11</v>
      </c>
      <c r="S3171">
        <f t="shared" ca="1" si="1715"/>
        <v>3</v>
      </c>
      <c r="T3171">
        <f t="shared" ca="1" si="1716"/>
        <v>5</v>
      </c>
      <c r="U3171">
        <f t="shared" ca="1" si="1717"/>
        <v>10</v>
      </c>
      <c r="V3171">
        <f t="shared" ca="1" si="1718"/>
        <v>7</v>
      </c>
      <c r="X3171">
        <f t="shared" si="1720"/>
        <v>3171</v>
      </c>
      <c r="Y3171">
        <f t="shared" si="1721"/>
        <v>3102</v>
      </c>
      <c r="Z3171">
        <f t="shared" si="1722"/>
        <v>3103</v>
      </c>
      <c r="AA3171">
        <f t="shared" si="1719"/>
        <v>3251</v>
      </c>
      <c r="AB3171">
        <f t="shared" si="1724"/>
        <v>150</v>
      </c>
      <c r="AM3171" t="str">
        <f t="shared" si="1725"/>
        <v>201904HD</v>
      </c>
      <c r="AN3171">
        <f t="shared" ca="1" si="1733"/>
        <v>11.000044296788481</v>
      </c>
      <c r="AO3171">
        <f t="shared" ca="1" si="1734"/>
        <v>3.0011074197120706</v>
      </c>
      <c r="AP3171">
        <f t="shared" ca="1" si="1726"/>
        <v>5.0055370985603549</v>
      </c>
      <c r="AQ3171">
        <f t="shared" ca="1" si="1727"/>
        <v>10</v>
      </c>
      <c r="AR3171">
        <f t="shared" ca="1" si="1728"/>
        <v>6.9988925802879285</v>
      </c>
      <c r="AS3171">
        <f ca="1">P3171/J3171</f>
        <v>0.24712842192861345</v>
      </c>
    </row>
    <row r="3172" spans="1:45" x14ac:dyDescent="0.4">
      <c r="A3172">
        <f t="shared" si="1723"/>
        <v>201904</v>
      </c>
      <c r="B3172" t="s">
        <v>257</v>
      </c>
      <c r="C3172" t="s">
        <v>75</v>
      </c>
      <c r="D3172" t="str">
        <f t="shared" ca="1" si="1732"/>
        <v>I117</v>
      </c>
      <c r="E3172">
        <f t="shared" ca="1" si="1707"/>
        <v>88</v>
      </c>
      <c r="F3172">
        <f t="shared" ca="1" si="1708"/>
        <v>10</v>
      </c>
      <c r="G3172" t="str">
        <f t="shared" ca="1" si="1729"/>
        <v>S11</v>
      </c>
      <c r="H3172" t="str">
        <f t="shared" ca="1" si="1730"/>
        <v>S118</v>
      </c>
      <c r="I3172">
        <f ca="1">VLOOKUP(D3172,PRC!$A$2:$B$21,2,0)*E3172</f>
        <v>220000000</v>
      </c>
      <c r="J3172">
        <f t="shared" ca="1" si="1709"/>
        <v>191399996</v>
      </c>
      <c r="K3172">
        <f ca="1">VLOOKUP(D3172,PRC!$A$1:$C$21,3,0)*E3172</f>
        <v>101200000</v>
      </c>
      <c r="L3172">
        <f t="shared" ca="1" si="1710"/>
        <v>11000000</v>
      </c>
      <c r="M3172">
        <f t="shared" ca="1" si="1711"/>
        <v>22000000</v>
      </c>
      <c r="N3172">
        <f t="shared" ca="1" si="1712"/>
        <v>30800000</v>
      </c>
      <c r="O3172">
        <f t="shared" ca="1" si="1713"/>
        <v>15400000</v>
      </c>
      <c r="P3172">
        <f t="shared" ca="1" si="1731"/>
        <v>10999996</v>
      </c>
      <c r="Q3172">
        <f ca="1">IF(P3172&gt;0,1,0)</f>
        <v>1</v>
      </c>
      <c r="R3172">
        <f t="shared" ca="1" si="1714"/>
        <v>13</v>
      </c>
      <c r="S3172">
        <f t="shared" ca="1" si="1715"/>
        <v>5</v>
      </c>
      <c r="T3172">
        <f t="shared" ca="1" si="1716"/>
        <v>10</v>
      </c>
      <c r="U3172">
        <f t="shared" ca="1" si="1717"/>
        <v>14</v>
      </c>
      <c r="V3172">
        <f t="shared" ca="1" si="1718"/>
        <v>7</v>
      </c>
      <c r="X3172">
        <f t="shared" si="1720"/>
        <v>3172</v>
      </c>
      <c r="Y3172">
        <f t="shared" si="1721"/>
        <v>3102</v>
      </c>
      <c r="Z3172">
        <f t="shared" si="1722"/>
        <v>3103</v>
      </c>
      <c r="AA3172">
        <f t="shared" si="1719"/>
        <v>3251</v>
      </c>
      <c r="AB3172">
        <f t="shared" si="1724"/>
        <v>150</v>
      </c>
      <c r="AM3172" t="str">
        <f t="shared" si="1725"/>
        <v>201904HD</v>
      </c>
      <c r="AN3172">
        <f t="shared" ca="1" si="1733"/>
        <v>13.000001818181817</v>
      </c>
      <c r="AO3172">
        <f t="shared" ca="1" si="1734"/>
        <v>5</v>
      </c>
      <c r="AP3172">
        <f t="shared" ca="1" si="1726"/>
        <v>10</v>
      </c>
      <c r="AQ3172">
        <f t="shared" ca="1" si="1727"/>
        <v>14.000000000000002</v>
      </c>
      <c r="AR3172">
        <f t="shared" ca="1" si="1728"/>
        <v>7.0000000000000009</v>
      </c>
      <c r="AS3172">
        <f ca="1">P3172/J3172</f>
        <v>5.7471244670245447E-2</v>
      </c>
    </row>
    <row r="3173" spans="1:45" x14ac:dyDescent="0.4">
      <c r="A3173">
        <f t="shared" si="1723"/>
        <v>201904</v>
      </c>
      <c r="B3173" t="s">
        <v>258</v>
      </c>
      <c r="C3173" t="s">
        <v>75</v>
      </c>
      <c r="D3173" t="str">
        <f t="shared" ca="1" si="1732"/>
        <v>I107</v>
      </c>
      <c r="E3173">
        <f t="shared" ca="1" si="1707"/>
        <v>121</v>
      </c>
      <c r="F3173">
        <f t="shared" ca="1" si="1708"/>
        <v>12</v>
      </c>
      <c r="G3173" t="str">
        <f t="shared" ca="1" si="1729"/>
        <v>S10</v>
      </c>
      <c r="H3173" t="str">
        <f t="shared" ca="1" si="1730"/>
        <v>S104</v>
      </c>
      <c r="I3173">
        <f ca="1">VLOOKUP(D3173,PRC!$A$2:$B$21,2,0)*E3173</f>
        <v>18150000</v>
      </c>
      <c r="J3173">
        <f t="shared" ca="1" si="1709"/>
        <v>16153496</v>
      </c>
      <c r="K3173">
        <f ca="1">VLOOKUP(D3173,PRC!$A$1:$C$21,3,0)*E3173</f>
        <v>10345500</v>
      </c>
      <c r="L3173">
        <f t="shared" ca="1" si="1710"/>
        <v>726000</v>
      </c>
      <c r="M3173">
        <f t="shared" ca="1" si="1711"/>
        <v>1815000</v>
      </c>
      <c r="N3173">
        <f t="shared" ca="1" si="1712"/>
        <v>2178000</v>
      </c>
      <c r="O3173">
        <f t="shared" ca="1" si="1713"/>
        <v>908000</v>
      </c>
      <c r="P3173">
        <f t="shared" ca="1" si="1731"/>
        <v>180996</v>
      </c>
      <c r="Q3173">
        <f ca="1">IF(P3173&gt;0,1,0)</f>
        <v>1</v>
      </c>
      <c r="R3173">
        <f t="shared" ca="1" si="1714"/>
        <v>11</v>
      </c>
      <c r="S3173">
        <f t="shared" ca="1" si="1715"/>
        <v>4</v>
      </c>
      <c r="T3173">
        <f t="shared" ca="1" si="1716"/>
        <v>10</v>
      </c>
      <c r="U3173">
        <f t="shared" ca="1" si="1717"/>
        <v>12</v>
      </c>
      <c r="V3173">
        <f t="shared" ca="1" si="1718"/>
        <v>5</v>
      </c>
      <c r="X3173">
        <f t="shared" si="1720"/>
        <v>3173</v>
      </c>
      <c r="Y3173">
        <f t="shared" si="1721"/>
        <v>3102</v>
      </c>
      <c r="Z3173">
        <f t="shared" si="1722"/>
        <v>3103</v>
      </c>
      <c r="AA3173">
        <f t="shared" si="1719"/>
        <v>3251</v>
      </c>
      <c r="AB3173">
        <f t="shared" si="1724"/>
        <v>150</v>
      </c>
      <c r="AM3173" t="str">
        <f t="shared" si="1725"/>
        <v>201904HD</v>
      </c>
      <c r="AN3173">
        <f t="shared" ca="1" si="1733"/>
        <v>11.000022038567492</v>
      </c>
      <c r="AO3173">
        <f t="shared" ca="1" si="1734"/>
        <v>4</v>
      </c>
      <c r="AP3173">
        <f t="shared" ca="1" si="1726"/>
        <v>10</v>
      </c>
      <c r="AQ3173">
        <f t="shared" ca="1" si="1727"/>
        <v>12</v>
      </c>
      <c r="AR3173">
        <f t="shared" ca="1" si="1728"/>
        <v>5.002754820936639</v>
      </c>
      <c r="AS3173">
        <f ca="1">P3173/J3173</f>
        <v>1.1204757162164772E-2</v>
      </c>
    </row>
    <row r="3174" spans="1:45" x14ac:dyDescent="0.4">
      <c r="A3174">
        <f t="shared" si="1723"/>
        <v>201904</v>
      </c>
      <c r="B3174" t="s">
        <v>259</v>
      </c>
      <c r="C3174" t="s">
        <v>75</v>
      </c>
      <c r="D3174" t="str">
        <f t="shared" ca="1" si="1732"/>
        <v>I113</v>
      </c>
      <c r="E3174">
        <f t="shared" ca="1" si="1707"/>
        <v>95</v>
      </c>
      <c r="F3174">
        <f t="shared" ca="1" si="1708"/>
        <v>15</v>
      </c>
      <c r="G3174" t="str">
        <f t="shared" ca="1" si="1729"/>
        <v>S11</v>
      </c>
      <c r="H3174" t="str">
        <f t="shared" ca="1" si="1730"/>
        <v>S118</v>
      </c>
      <c r="I3174">
        <f ca="1">VLOOKUP(D3174,PRC!$A$2:$B$21,2,0)*E3174</f>
        <v>63650000</v>
      </c>
      <c r="J3174">
        <f t="shared" ca="1" si="1709"/>
        <v>54738996</v>
      </c>
      <c r="K3174">
        <f ca="1">VLOOKUP(D3174,PRC!$A$1:$C$21,3,0)*E3174</f>
        <v>28642500</v>
      </c>
      <c r="L3174">
        <f t="shared" ca="1" si="1710"/>
        <v>2546000</v>
      </c>
      <c r="M3174">
        <f t="shared" ca="1" si="1711"/>
        <v>5092000</v>
      </c>
      <c r="N3174">
        <f t="shared" ca="1" si="1712"/>
        <v>7002000</v>
      </c>
      <c r="O3174">
        <f t="shared" ca="1" si="1713"/>
        <v>3183000</v>
      </c>
      <c r="P3174">
        <f t="shared" ca="1" si="1731"/>
        <v>8273496</v>
      </c>
      <c r="Q3174">
        <f ca="1">IF(P3174&gt;0,1,0)</f>
        <v>1</v>
      </c>
      <c r="R3174">
        <f t="shared" ca="1" si="1714"/>
        <v>14</v>
      </c>
      <c r="S3174">
        <f t="shared" ca="1" si="1715"/>
        <v>4</v>
      </c>
      <c r="T3174">
        <f t="shared" ca="1" si="1716"/>
        <v>8</v>
      </c>
      <c r="U3174">
        <f t="shared" ca="1" si="1717"/>
        <v>11</v>
      </c>
      <c r="V3174">
        <f t="shared" ca="1" si="1718"/>
        <v>5</v>
      </c>
      <c r="X3174">
        <f t="shared" si="1720"/>
        <v>3174</v>
      </c>
      <c r="Y3174">
        <f t="shared" si="1721"/>
        <v>3102</v>
      </c>
      <c r="Z3174">
        <f t="shared" si="1722"/>
        <v>3103</v>
      </c>
      <c r="AA3174">
        <f t="shared" si="1719"/>
        <v>3251</v>
      </c>
      <c r="AB3174">
        <f t="shared" si="1724"/>
        <v>150</v>
      </c>
      <c r="AM3174" t="str">
        <f t="shared" si="1725"/>
        <v>201904HD</v>
      </c>
      <c r="AN3174">
        <f t="shared" ca="1" si="1733"/>
        <v>14.00000628436764</v>
      </c>
      <c r="AO3174">
        <f t="shared" ca="1" si="1734"/>
        <v>4</v>
      </c>
      <c r="AP3174">
        <f t="shared" ca="1" si="1726"/>
        <v>8</v>
      </c>
      <c r="AQ3174">
        <f t="shared" ca="1" si="1727"/>
        <v>11.000785545954439</v>
      </c>
      <c r="AR3174">
        <f t="shared" ca="1" si="1728"/>
        <v>5.0007855459544386</v>
      </c>
      <c r="AS3174">
        <f ca="1">P3174/J3174</f>
        <v>0.15114446015780048</v>
      </c>
    </row>
    <row r="3175" spans="1:45" x14ac:dyDescent="0.4">
      <c r="A3175">
        <f t="shared" si="1723"/>
        <v>201904</v>
      </c>
      <c r="B3175" t="s">
        <v>260</v>
      </c>
      <c r="C3175" t="s">
        <v>75</v>
      </c>
      <c r="D3175" t="str">
        <f t="shared" ca="1" si="1732"/>
        <v>I103</v>
      </c>
      <c r="E3175">
        <f t="shared" ca="1" si="1707"/>
        <v>96</v>
      </c>
      <c r="F3175">
        <f t="shared" ca="1" si="1708"/>
        <v>15</v>
      </c>
      <c r="G3175" t="str">
        <f t="shared" ca="1" si="1729"/>
        <v>S11</v>
      </c>
      <c r="H3175" t="str">
        <f t="shared" ca="1" si="1730"/>
        <v>S115</v>
      </c>
      <c r="I3175">
        <f ca="1">VLOOKUP(D3175,PRC!$A$2:$B$21,2,0)*E3175</f>
        <v>4800000</v>
      </c>
      <c r="J3175">
        <f t="shared" ca="1" si="1709"/>
        <v>4175996</v>
      </c>
      <c r="K3175">
        <f ca="1">VLOOKUP(D3175,PRC!$A$1:$C$21,3,0)*E3175</f>
        <v>2736000</v>
      </c>
      <c r="L3175">
        <f t="shared" ca="1" si="1710"/>
        <v>144000</v>
      </c>
      <c r="M3175">
        <f t="shared" ca="1" si="1711"/>
        <v>336000</v>
      </c>
      <c r="N3175">
        <f t="shared" ca="1" si="1712"/>
        <v>672000</v>
      </c>
      <c r="O3175">
        <f t="shared" ca="1" si="1713"/>
        <v>288000</v>
      </c>
      <c r="P3175">
        <f t="shared" ca="1" si="1731"/>
        <v>-4</v>
      </c>
      <c r="Q3175">
        <f ca="1">IF(P3175&gt;0,1,0)</f>
        <v>0</v>
      </c>
      <c r="R3175">
        <f t="shared" ca="1" si="1714"/>
        <v>13</v>
      </c>
      <c r="S3175">
        <f t="shared" ca="1" si="1715"/>
        <v>3</v>
      </c>
      <c r="T3175">
        <f t="shared" ca="1" si="1716"/>
        <v>7</v>
      </c>
      <c r="U3175">
        <f t="shared" ca="1" si="1717"/>
        <v>14</v>
      </c>
      <c r="V3175">
        <f t="shared" ca="1" si="1718"/>
        <v>6</v>
      </c>
      <c r="X3175">
        <f t="shared" si="1720"/>
        <v>3175</v>
      </c>
      <c r="Y3175">
        <f t="shared" si="1721"/>
        <v>3102</v>
      </c>
      <c r="Z3175">
        <f t="shared" si="1722"/>
        <v>3103</v>
      </c>
      <c r="AA3175">
        <f t="shared" si="1719"/>
        <v>3251</v>
      </c>
      <c r="AB3175">
        <f t="shared" si="1724"/>
        <v>150</v>
      </c>
      <c r="AM3175" t="str">
        <f t="shared" si="1725"/>
        <v>201904HD</v>
      </c>
      <c r="AN3175">
        <f t="shared" ca="1" si="1733"/>
        <v>13.000083333333334</v>
      </c>
      <c r="AO3175">
        <f t="shared" ca="1" si="1734"/>
        <v>3</v>
      </c>
      <c r="AP3175">
        <f t="shared" ca="1" si="1726"/>
        <v>7.0000000000000009</v>
      </c>
      <c r="AQ3175">
        <f t="shared" ca="1" si="1727"/>
        <v>14.000000000000002</v>
      </c>
      <c r="AR3175">
        <f t="shared" ca="1" si="1728"/>
        <v>6</v>
      </c>
      <c r="AS3175">
        <f ca="1">P3175/J3175</f>
        <v>-9.5785532361621033E-7</v>
      </c>
    </row>
    <row r="3176" spans="1:45" x14ac:dyDescent="0.4">
      <c r="A3176">
        <f t="shared" si="1723"/>
        <v>201904</v>
      </c>
      <c r="B3176" t="s">
        <v>261</v>
      </c>
      <c r="C3176" t="s">
        <v>75</v>
      </c>
      <c r="D3176" t="str">
        <f t="shared" ca="1" si="1732"/>
        <v>I112</v>
      </c>
      <c r="E3176">
        <f t="shared" ca="1" si="1707"/>
        <v>126</v>
      </c>
      <c r="F3176">
        <f t="shared" ca="1" si="1708"/>
        <v>10</v>
      </c>
      <c r="G3176" t="str">
        <f t="shared" ca="1" si="1729"/>
        <v>S10</v>
      </c>
      <c r="H3176" t="str">
        <f t="shared" ca="1" si="1730"/>
        <v>S103</v>
      </c>
      <c r="I3176">
        <f ca="1">VLOOKUP(D3176,PRC!$A$2:$B$21,2,0)*E3176</f>
        <v>8190000</v>
      </c>
      <c r="J3176">
        <f t="shared" ca="1" si="1709"/>
        <v>6797696</v>
      </c>
      <c r="K3176">
        <f ca="1">VLOOKUP(D3176,PRC!$A$1:$C$21,3,0)*E3176</f>
        <v>4095000</v>
      </c>
      <c r="L3176">
        <f t="shared" ca="1" si="1710"/>
        <v>246000</v>
      </c>
      <c r="M3176">
        <f t="shared" ca="1" si="1711"/>
        <v>655000</v>
      </c>
      <c r="N3176">
        <f t="shared" ca="1" si="1712"/>
        <v>1229000</v>
      </c>
      <c r="O3176">
        <f t="shared" ca="1" si="1713"/>
        <v>737000</v>
      </c>
      <c r="P3176">
        <f t="shared" ca="1" si="1731"/>
        <v>-164304</v>
      </c>
      <c r="Q3176">
        <f ca="1">IF(P3176&gt;0,1,0)</f>
        <v>0</v>
      </c>
      <c r="R3176">
        <f t="shared" ca="1" si="1714"/>
        <v>17</v>
      </c>
      <c r="S3176">
        <f t="shared" ca="1" si="1715"/>
        <v>3</v>
      </c>
      <c r="T3176">
        <f t="shared" ca="1" si="1716"/>
        <v>8</v>
      </c>
      <c r="U3176">
        <f t="shared" ca="1" si="1717"/>
        <v>15</v>
      </c>
      <c r="V3176">
        <f t="shared" ca="1" si="1718"/>
        <v>9</v>
      </c>
      <c r="X3176">
        <f t="shared" si="1720"/>
        <v>3176</v>
      </c>
      <c r="Y3176">
        <f t="shared" si="1721"/>
        <v>3102</v>
      </c>
      <c r="Z3176">
        <f t="shared" si="1722"/>
        <v>3103</v>
      </c>
      <c r="AA3176">
        <f t="shared" si="1719"/>
        <v>3251</v>
      </c>
      <c r="AB3176">
        <f t="shared" si="1724"/>
        <v>150</v>
      </c>
      <c r="AM3176" t="str">
        <f t="shared" si="1725"/>
        <v>201904HD</v>
      </c>
      <c r="AN3176">
        <f t="shared" ca="1" si="1733"/>
        <v>17.000048840048841</v>
      </c>
      <c r="AO3176">
        <f t="shared" ca="1" si="1734"/>
        <v>3.0036630036630036</v>
      </c>
      <c r="AP3176">
        <f t="shared" ca="1" si="1726"/>
        <v>7.9975579975579967</v>
      </c>
      <c r="AQ3176">
        <f t="shared" ca="1" si="1727"/>
        <v>15.006105006105006</v>
      </c>
      <c r="AR3176">
        <f t="shared" ca="1" si="1728"/>
        <v>8.9987789987789988</v>
      </c>
      <c r="AS3176">
        <f ca="1">P3176/J3176</f>
        <v>-2.4170542489690625E-2</v>
      </c>
    </row>
    <row r="3177" spans="1:45" x14ac:dyDescent="0.4">
      <c r="A3177">
        <f t="shared" si="1723"/>
        <v>201904</v>
      </c>
      <c r="B3177" t="s">
        <v>262</v>
      </c>
      <c r="C3177" t="s">
        <v>75</v>
      </c>
      <c r="D3177" t="str">
        <f t="shared" ca="1" si="1732"/>
        <v>I117</v>
      </c>
      <c r="E3177">
        <f t="shared" ca="1" si="1707"/>
        <v>87</v>
      </c>
      <c r="F3177">
        <f t="shared" ca="1" si="1708"/>
        <v>12</v>
      </c>
      <c r="G3177" t="str">
        <f t="shared" ca="1" si="1729"/>
        <v>S10</v>
      </c>
      <c r="H3177" t="str">
        <f t="shared" ca="1" si="1730"/>
        <v>S105</v>
      </c>
      <c r="I3177">
        <f ca="1">VLOOKUP(D3177,PRC!$A$2:$B$21,2,0)*E3177</f>
        <v>217500000</v>
      </c>
      <c r="J3177">
        <f t="shared" ca="1" si="1709"/>
        <v>187049996</v>
      </c>
      <c r="K3177">
        <f ca="1">VLOOKUP(D3177,PRC!$A$1:$C$21,3,0)*E3177</f>
        <v>100050000</v>
      </c>
      <c r="L3177">
        <f t="shared" ca="1" si="1710"/>
        <v>8700000</v>
      </c>
      <c r="M3177">
        <f t="shared" ca="1" si="1711"/>
        <v>19575000</v>
      </c>
      <c r="N3177">
        <f t="shared" ca="1" si="1712"/>
        <v>32625000</v>
      </c>
      <c r="O3177">
        <f t="shared" ca="1" si="1713"/>
        <v>15225000</v>
      </c>
      <c r="P3177">
        <f t="shared" ca="1" si="1731"/>
        <v>10874996</v>
      </c>
      <c r="Q3177">
        <f ca="1">IF(P3177&gt;0,1,0)</f>
        <v>1</v>
      </c>
      <c r="R3177">
        <f t="shared" ca="1" si="1714"/>
        <v>14</v>
      </c>
      <c r="S3177">
        <f t="shared" ca="1" si="1715"/>
        <v>4</v>
      </c>
      <c r="T3177">
        <f t="shared" ca="1" si="1716"/>
        <v>9</v>
      </c>
      <c r="U3177">
        <f t="shared" ca="1" si="1717"/>
        <v>15</v>
      </c>
      <c r="V3177">
        <f t="shared" ca="1" si="1718"/>
        <v>7</v>
      </c>
      <c r="X3177">
        <f t="shared" si="1720"/>
        <v>3177</v>
      </c>
      <c r="Y3177">
        <f t="shared" si="1721"/>
        <v>3102</v>
      </c>
      <c r="Z3177">
        <f t="shared" si="1722"/>
        <v>3103</v>
      </c>
      <c r="AA3177">
        <f t="shared" si="1719"/>
        <v>3251</v>
      </c>
      <c r="AB3177">
        <f t="shared" si="1724"/>
        <v>150</v>
      </c>
      <c r="AM3177" t="str">
        <f t="shared" si="1725"/>
        <v>201904HD</v>
      </c>
      <c r="AN3177">
        <f t="shared" ca="1" si="1733"/>
        <v>14.000001839080456</v>
      </c>
      <c r="AO3177">
        <f t="shared" ca="1" si="1734"/>
        <v>4</v>
      </c>
      <c r="AP3177">
        <f t="shared" ca="1" si="1726"/>
        <v>9</v>
      </c>
      <c r="AQ3177">
        <f t="shared" ca="1" si="1727"/>
        <v>15</v>
      </c>
      <c r="AR3177">
        <f t="shared" ca="1" si="1728"/>
        <v>7.0000000000000009</v>
      </c>
      <c r="AS3177">
        <f ca="1">P3177/J3177</f>
        <v>5.8139514742357977E-2</v>
      </c>
    </row>
    <row r="3178" spans="1:45" x14ac:dyDescent="0.4">
      <c r="A3178">
        <f t="shared" si="1723"/>
        <v>201904</v>
      </c>
      <c r="B3178" t="s">
        <v>263</v>
      </c>
      <c r="C3178" t="s">
        <v>75</v>
      </c>
      <c r="D3178" t="str">
        <f t="shared" ca="1" si="1732"/>
        <v>I118</v>
      </c>
      <c r="E3178">
        <f t="shared" ca="1" si="1707"/>
        <v>94</v>
      </c>
      <c r="F3178">
        <f t="shared" ca="1" si="1708"/>
        <v>13</v>
      </c>
      <c r="G3178" t="str">
        <f t="shared" ca="1" si="1729"/>
        <v>S11</v>
      </c>
      <c r="H3178" t="str">
        <f t="shared" ca="1" si="1730"/>
        <v>S118</v>
      </c>
      <c r="I3178">
        <f ca="1">VLOOKUP(D3178,PRC!$A$2:$B$21,2,0)*E3178</f>
        <v>49820000</v>
      </c>
      <c r="J3178">
        <f t="shared" ca="1" si="1709"/>
        <v>42346996</v>
      </c>
      <c r="K3178">
        <f ca="1">VLOOKUP(D3178,PRC!$A$1:$C$21,3,0)*E3178</f>
        <v>20924400</v>
      </c>
      <c r="L3178">
        <f t="shared" ca="1" si="1710"/>
        <v>2491000</v>
      </c>
      <c r="M3178">
        <f t="shared" ca="1" si="1711"/>
        <v>2989000</v>
      </c>
      <c r="N3178">
        <f t="shared" ca="1" si="1712"/>
        <v>7473000</v>
      </c>
      <c r="O3178">
        <f t="shared" ca="1" si="1713"/>
        <v>2989000</v>
      </c>
      <c r="P3178">
        <f t="shared" ca="1" si="1731"/>
        <v>5480596</v>
      </c>
      <c r="Q3178">
        <f ca="1">IF(P3178&gt;0,1,0)</f>
        <v>1</v>
      </c>
      <c r="R3178">
        <f t="shared" ca="1" si="1714"/>
        <v>15</v>
      </c>
      <c r="S3178">
        <f t="shared" ca="1" si="1715"/>
        <v>5</v>
      </c>
      <c r="T3178">
        <f t="shared" ca="1" si="1716"/>
        <v>6</v>
      </c>
      <c r="U3178">
        <f t="shared" ca="1" si="1717"/>
        <v>15</v>
      </c>
      <c r="V3178">
        <f t="shared" ca="1" si="1718"/>
        <v>6</v>
      </c>
      <c r="X3178">
        <f t="shared" si="1720"/>
        <v>3178</v>
      </c>
      <c r="Y3178">
        <f t="shared" si="1721"/>
        <v>3102</v>
      </c>
      <c r="Z3178">
        <f t="shared" si="1722"/>
        <v>3103</v>
      </c>
      <c r="AA3178">
        <f t="shared" si="1719"/>
        <v>3251</v>
      </c>
      <c r="AB3178">
        <f t="shared" si="1724"/>
        <v>150</v>
      </c>
      <c r="AM3178" t="str">
        <f t="shared" si="1725"/>
        <v>201904HD</v>
      </c>
      <c r="AN3178">
        <f t="shared" ca="1" si="1733"/>
        <v>15.000008028904055</v>
      </c>
      <c r="AO3178">
        <f t="shared" ca="1" si="1734"/>
        <v>5</v>
      </c>
      <c r="AP3178">
        <f t="shared" ca="1" si="1726"/>
        <v>5.9995985547972701</v>
      </c>
      <c r="AQ3178">
        <f t="shared" ca="1" si="1727"/>
        <v>15</v>
      </c>
      <c r="AR3178">
        <f t="shared" ca="1" si="1728"/>
        <v>5.9995985547972701</v>
      </c>
      <c r="AS3178">
        <f ca="1">P3178/J3178</f>
        <v>0.12942112824248503</v>
      </c>
    </row>
    <row r="3179" spans="1:45" x14ac:dyDescent="0.4">
      <c r="A3179">
        <f t="shared" si="1723"/>
        <v>201904</v>
      </c>
      <c r="B3179" t="s">
        <v>264</v>
      </c>
      <c r="C3179" t="s">
        <v>75</v>
      </c>
      <c r="D3179" t="str">
        <f t="shared" ca="1" si="1732"/>
        <v>I117</v>
      </c>
      <c r="E3179">
        <f t="shared" ca="1" si="1707"/>
        <v>123</v>
      </c>
      <c r="F3179">
        <f t="shared" ca="1" si="1708"/>
        <v>14</v>
      </c>
      <c r="G3179" t="str">
        <f t="shared" ca="1" si="1729"/>
        <v>S10</v>
      </c>
      <c r="H3179" t="str">
        <f t="shared" ca="1" si="1730"/>
        <v>S104</v>
      </c>
      <c r="I3179">
        <f ca="1">VLOOKUP(D3179,PRC!$A$2:$B$21,2,0)*E3179</f>
        <v>307500000</v>
      </c>
      <c r="J3179">
        <f t="shared" ca="1" si="1709"/>
        <v>267524996</v>
      </c>
      <c r="K3179">
        <f ca="1">VLOOKUP(D3179,PRC!$A$1:$C$21,3,0)*E3179</f>
        <v>141450000</v>
      </c>
      <c r="L3179">
        <f t="shared" ca="1" si="1710"/>
        <v>9225000</v>
      </c>
      <c r="M3179">
        <f t="shared" ca="1" si="1711"/>
        <v>24600000</v>
      </c>
      <c r="N3179">
        <f t="shared" ca="1" si="1712"/>
        <v>46125000</v>
      </c>
      <c r="O3179">
        <f t="shared" ca="1" si="1713"/>
        <v>24600000</v>
      </c>
      <c r="P3179">
        <f t="shared" ca="1" si="1731"/>
        <v>21524996</v>
      </c>
      <c r="Q3179">
        <f ca="1">IF(P3179&gt;0,1,0)</f>
        <v>1</v>
      </c>
      <c r="R3179">
        <f t="shared" ca="1" si="1714"/>
        <v>13</v>
      </c>
      <c r="S3179">
        <f t="shared" ca="1" si="1715"/>
        <v>3</v>
      </c>
      <c r="T3179">
        <f t="shared" ca="1" si="1716"/>
        <v>8</v>
      </c>
      <c r="U3179">
        <f t="shared" ca="1" si="1717"/>
        <v>15</v>
      </c>
      <c r="V3179">
        <f t="shared" ca="1" si="1718"/>
        <v>8</v>
      </c>
      <c r="X3179">
        <f t="shared" si="1720"/>
        <v>3179</v>
      </c>
      <c r="Y3179">
        <f t="shared" si="1721"/>
        <v>3102</v>
      </c>
      <c r="Z3179">
        <f t="shared" si="1722"/>
        <v>3103</v>
      </c>
      <c r="AA3179">
        <f t="shared" si="1719"/>
        <v>3251</v>
      </c>
      <c r="AB3179">
        <f t="shared" si="1724"/>
        <v>150</v>
      </c>
      <c r="AM3179" t="str">
        <f t="shared" si="1725"/>
        <v>201904HD</v>
      </c>
      <c r="AN3179">
        <f t="shared" ca="1" si="1733"/>
        <v>13.000001300813013</v>
      </c>
      <c r="AO3179">
        <f t="shared" ca="1" si="1734"/>
        <v>3</v>
      </c>
      <c r="AP3179">
        <f t="shared" ca="1" si="1726"/>
        <v>8</v>
      </c>
      <c r="AQ3179">
        <f t="shared" ca="1" si="1727"/>
        <v>15</v>
      </c>
      <c r="AR3179">
        <f t="shared" ca="1" si="1728"/>
        <v>8</v>
      </c>
      <c r="AS3179">
        <f ca="1">P3179/J3179</f>
        <v>8.0459756366092983E-2</v>
      </c>
    </row>
    <row r="3180" spans="1:45" x14ac:dyDescent="0.4">
      <c r="A3180">
        <f t="shared" si="1723"/>
        <v>201904</v>
      </c>
      <c r="B3180" t="s">
        <v>265</v>
      </c>
      <c r="C3180" t="s">
        <v>75</v>
      </c>
      <c r="D3180" t="str">
        <f t="shared" ca="1" si="1732"/>
        <v>I104</v>
      </c>
      <c r="E3180">
        <f t="shared" ca="1" si="1707"/>
        <v>141</v>
      </c>
      <c r="F3180">
        <f t="shared" ca="1" si="1708"/>
        <v>15</v>
      </c>
      <c r="G3180" t="str">
        <f t="shared" ca="1" si="1729"/>
        <v>S11</v>
      </c>
      <c r="H3180" t="str">
        <f t="shared" ca="1" si="1730"/>
        <v>S119</v>
      </c>
      <c r="I3180">
        <f ca="1">VLOOKUP(D3180,PRC!$A$2:$B$21,2,0)*E3180</f>
        <v>9870000</v>
      </c>
      <c r="J3180">
        <f t="shared" ca="1" si="1709"/>
        <v>8192096</v>
      </c>
      <c r="K3180">
        <f ca="1">VLOOKUP(D3180,PRC!$A$1:$C$21,3,0)*E3180</f>
        <v>4145400</v>
      </c>
      <c r="L3180">
        <f t="shared" ca="1" si="1710"/>
        <v>296000</v>
      </c>
      <c r="M3180">
        <f t="shared" ca="1" si="1711"/>
        <v>987000</v>
      </c>
      <c r="N3180">
        <f t="shared" ca="1" si="1712"/>
        <v>1184000</v>
      </c>
      <c r="O3180">
        <f t="shared" ca="1" si="1713"/>
        <v>790000</v>
      </c>
      <c r="P3180">
        <f t="shared" ca="1" si="1731"/>
        <v>789696</v>
      </c>
      <c r="Q3180">
        <f ca="1">IF(P3180&gt;0,1,0)</f>
        <v>1</v>
      </c>
      <c r="R3180">
        <f t="shared" ca="1" si="1714"/>
        <v>17</v>
      </c>
      <c r="S3180">
        <f t="shared" ca="1" si="1715"/>
        <v>3</v>
      </c>
      <c r="T3180">
        <f t="shared" ca="1" si="1716"/>
        <v>10</v>
      </c>
      <c r="U3180">
        <f t="shared" ca="1" si="1717"/>
        <v>12</v>
      </c>
      <c r="V3180">
        <f t="shared" ca="1" si="1718"/>
        <v>8</v>
      </c>
      <c r="X3180">
        <f t="shared" si="1720"/>
        <v>3180</v>
      </c>
      <c r="Y3180">
        <f t="shared" si="1721"/>
        <v>3102</v>
      </c>
      <c r="Z3180">
        <f t="shared" si="1722"/>
        <v>3103</v>
      </c>
      <c r="AA3180">
        <f t="shared" si="1719"/>
        <v>3251</v>
      </c>
      <c r="AB3180">
        <f t="shared" si="1724"/>
        <v>150</v>
      </c>
      <c r="AM3180" t="str">
        <f t="shared" si="1725"/>
        <v>201904HD</v>
      </c>
      <c r="AN3180">
        <f t="shared" ca="1" si="1733"/>
        <v>17.000040526849038</v>
      </c>
      <c r="AO3180">
        <f t="shared" ca="1" si="1734"/>
        <v>2.9989868287740631</v>
      </c>
      <c r="AP3180">
        <f t="shared" ca="1" si="1726"/>
        <v>10</v>
      </c>
      <c r="AQ3180">
        <f t="shared" ca="1" si="1727"/>
        <v>11.995947315096252</v>
      </c>
      <c r="AR3180">
        <f t="shared" ca="1" si="1728"/>
        <v>8.0040526849037494</v>
      </c>
      <c r="AS3180">
        <f ca="1">P3180/J3180</f>
        <v>9.6397307844048707E-2</v>
      </c>
    </row>
    <row r="3181" spans="1:45" x14ac:dyDescent="0.4">
      <c r="A3181">
        <f t="shared" si="1723"/>
        <v>201904</v>
      </c>
      <c r="B3181" t="s">
        <v>266</v>
      </c>
      <c r="C3181" t="s">
        <v>75</v>
      </c>
      <c r="D3181" t="str">
        <f t="shared" ca="1" si="1732"/>
        <v>I109</v>
      </c>
      <c r="E3181">
        <f t="shared" ca="1" si="1707"/>
        <v>145</v>
      </c>
      <c r="F3181">
        <f t="shared" ca="1" si="1708"/>
        <v>11</v>
      </c>
      <c r="G3181" t="str">
        <f t="shared" ca="1" si="1729"/>
        <v>S10</v>
      </c>
      <c r="H3181" t="str">
        <f t="shared" ca="1" si="1730"/>
        <v>S106</v>
      </c>
      <c r="I3181">
        <f ca="1">VLOOKUP(D3181,PRC!$A$2:$B$21,2,0)*E3181</f>
        <v>72500000</v>
      </c>
      <c r="J3181">
        <f t="shared" ca="1" si="1709"/>
        <v>65249996</v>
      </c>
      <c r="K3181">
        <f ca="1">VLOOKUP(D3181,PRC!$A$1:$C$21,3,0)*E3181</f>
        <v>29000000</v>
      </c>
      <c r="L3181">
        <f t="shared" ca="1" si="1710"/>
        <v>2175000</v>
      </c>
      <c r="M3181">
        <f t="shared" ca="1" si="1711"/>
        <v>4350000</v>
      </c>
      <c r="N3181">
        <f t="shared" ca="1" si="1712"/>
        <v>9425000</v>
      </c>
      <c r="O3181">
        <f t="shared" ca="1" si="1713"/>
        <v>5075000</v>
      </c>
      <c r="P3181">
        <f t="shared" ca="1" si="1731"/>
        <v>15224996</v>
      </c>
      <c r="Q3181">
        <f ca="1">IF(P3181&gt;0,1,0)</f>
        <v>1</v>
      </c>
      <c r="R3181">
        <f t="shared" ca="1" si="1714"/>
        <v>10</v>
      </c>
      <c r="S3181">
        <f t="shared" ca="1" si="1715"/>
        <v>3</v>
      </c>
      <c r="T3181">
        <f t="shared" ca="1" si="1716"/>
        <v>6</v>
      </c>
      <c r="U3181">
        <f t="shared" ca="1" si="1717"/>
        <v>13</v>
      </c>
      <c r="V3181">
        <f t="shared" ca="1" si="1718"/>
        <v>7</v>
      </c>
      <c r="X3181">
        <f t="shared" si="1720"/>
        <v>3181</v>
      </c>
      <c r="Y3181">
        <f t="shared" si="1721"/>
        <v>3102</v>
      </c>
      <c r="Z3181">
        <f t="shared" si="1722"/>
        <v>3103</v>
      </c>
      <c r="AA3181">
        <f t="shared" si="1719"/>
        <v>3251</v>
      </c>
      <c r="AB3181">
        <f t="shared" si="1724"/>
        <v>150</v>
      </c>
      <c r="AM3181" t="str">
        <f t="shared" si="1725"/>
        <v>201904HD</v>
      </c>
      <c r="AN3181">
        <f t="shared" ca="1" si="1733"/>
        <v>10.000005517241384</v>
      </c>
      <c r="AO3181">
        <f t="shared" ca="1" si="1734"/>
        <v>3</v>
      </c>
      <c r="AP3181">
        <f t="shared" ca="1" si="1726"/>
        <v>6</v>
      </c>
      <c r="AQ3181">
        <f t="shared" ca="1" si="1727"/>
        <v>13</v>
      </c>
      <c r="AR3181">
        <f t="shared" ca="1" si="1728"/>
        <v>7.0000000000000009</v>
      </c>
      <c r="AS3181">
        <f ca="1">P3181/J3181</f>
        <v>0.23333328633460759</v>
      </c>
    </row>
    <row r="3182" spans="1:45" x14ac:dyDescent="0.4">
      <c r="A3182">
        <f t="shared" si="1723"/>
        <v>201904</v>
      </c>
      <c r="B3182" t="s">
        <v>267</v>
      </c>
      <c r="C3182" t="s">
        <v>75</v>
      </c>
      <c r="D3182" t="str">
        <f t="shared" ca="1" si="1732"/>
        <v>I105</v>
      </c>
      <c r="E3182">
        <f t="shared" ca="1" si="1707"/>
        <v>139</v>
      </c>
      <c r="F3182">
        <f t="shared" ca="1" si="1708"/>
        <v>20</v>
      </c>
      <c r="G3182" t="str">
        <f t="shared" ca="1" si="1729"/>
        <v>S10</v>
      </c>
      <c r="H3182" t="str">
        <f t="shared" ca="1" si="1730"/>
        <v>S109</v>
      </c>
      <c r="I3182">
        <f ca="1">VLOOKUP(D3182,PRC!$A$2:$B$21,2,0)*E3182</f>
        <v>13900000</v>
      </c>
      <c r="J3182">
        <f t="shared" ca="1" si="1709"/>
        <v>11953996</v>
      </c>
      <c r="K3182">
        <f ca="1">VLOOKUP(D3182,PRC!$A$1:$C$21,3,0)*E3182</f>
        <v>8201000</v>
      </c>
      <c r="L3182">
        <f t="shared" ca="1" si="1710"/>
        <v>556000</v>
      </c>
      <c r="M3182">
        <f t="shared" ca="1" si="1711"/>
        <v>1390000</v>
      </c>
      <c r="N3182">
        <f t="shared" ca="1" si="1712"/>
        <v>1668000</v>
      </c>
      <c r="O3182">
        <f t="shared" ca="1" si="1713"/>
        <v>834000</v>
      </c>
      <c r="P3182">
        <f t="shared" ca="1" si="1731"/>
        <v>-695004</v>
      </c>
      <c r="Q3182">
        <f ca="1">IF(P3182&gt;0,1,0)</f>
        <v>0</v>
      </c>
      <c r="R3182">
        <f t="shared" ca="1" si="1714"/>
        <v>14</v>
      </c>
      <c r="S3182">
        <f t="shared" ca="1" si="1715"/>
        <v>4</v>
      </c>
      <c r="T3182">
        <f t="shared" ca="1" si="1716"/>
        <v>10</v>
      </c>
      <c r="U3182">
        <f t="shared" ca="1" si="1717"/>
        <v>12</v>
      </c>
      <c r="V3182">
        <f t="shared" ca="1" si="1718"/>
        <v>6</v>
      </c>
      <c r="X3182">
        <f t="shared" si="1720"/>
        <v>3182</v>
      </c>
      <c r="Y3182">
        <f t="shared" si="1721"/>
        <v>3102</v>
      </c>
      <c r="Z3182">
        <f t="shared" si="1722"/>
        <v>3103</v>
      </c>
      <c r="AA3182">
        <f t="shared" si="1719"/>
        <v>3251</v>
      </c>
      <c r="AB3182">
        <f t="shared" si="1724"/>
        <v>150</v>
      </c>
      <c r="AM3182" t="str">
        <f t="shared" si="1725"/>
        <v>201904HD</v>
      </c>
      <c r="AN3182">
        <f t="shared" ca="1" si="1733"/>
        <v>14.000028776978413</v>
      </c>
      <c r="AO3182">
        <f t="shared" ca="1" si="1734"/>
        <v>4</v>
      </c>
      <c r="AP3182">
        <f t="shared" ca="1" si="1726"/>
        <v>10</v>
      </c>
      <c r="AQ3182">
        <f t="shared" ca="1" si="1727"/>
        <v>12</v>
      </c>
      <c r="AR3182">
        <f t="shared" ca="1" si="1728"/>
        <v>6</v>
      </c>
      <c r="AS3182">
        <f ca="1">P3182/J3182</f>
        <v>-5.8139888954287754E-2</v>
      </c>
    </row>
    <row r="3183" spans="1:45" x14ac:dyDescent="0.4">
      <c r="A3183">
        <f t="shared" si="1723"/>
        <v>201904</v>
      </c>
      <c r="B3183" t="s">
        <v>268</v>
      </c>
      <c r="C3183" t="s">
        <v>75</v>
      </c>
      <c r="D3183" t="str">
        <f t="shared" ca="1" si="1732"/>
        <v>I118</v>
      </c>
      <c r="E3183">
        <f t="shared" ca="1" si="1707"/>
        <v>120</v>
      </c>
      <c r="F3183">
        <f t="shared" ca="1" si="1708"/>
        <v>11</v>
      </c>
      <c r="G3183" t="str">
        <f t="shared" ca="1" si="1729"/>
        <v>S11</v>
      </c>
      <c r="H3183" t="str">
        <f t="shared" ca="1" si="1730"/>
        <v>S116</v>
      </c>
      <c r="I3183">
        <f ca="1">VLOOKUP(D3183,PRC!$A$2:$B$21,2,0)*E3183</f>
        <v>63600000</v>
      </c>
      <c r="J3183">
        <f t="shared" ca="1" si="1709"/>
        <v>55967996</v>
      </c>
      <c r="K3183">
        <f ca="1">VLOOKUP(D3183,PRC!$A$1:$C$21,3,0)*E3183</f>
        <v>26712000</v>
      </c>
      <c r="L3183">
        <f t="shared" ca="1" si="1710"/>
        <v>2544000</v>
      </c>
      <c r="M3183">
        <f t="shared" ca="1" si="1711"/>
        <v>5088000</v>
      </c>
      <c r="N3183">
        <f t="shared" ca="1" si="1712"/>
        <v>8904000</v>
      </c>
      <c r="O3183">
        <f t="shared" ca="1" si="1713"/>
        <v>6360000</v>
      </c>
      <c r="P3183">
        <f t="shared" ca="1" si="1731"/>
        <v>6359996</v>
      </c>
      <c r="Q3183">
        <f ca="1">IF(P3183&gt;0,1,0)</f>
        <v>1</v>
      </c>
      <c r="R3183">
        <f t="shared" ca="1" si="1714"/>
        <v>12</v>
      </c>
      <c r="S3183">
        <f t="shared" ca="1" si="1715"/>
        <v>4</v>
      </c>
      <c r="T3183">
        <f t="shared" ca="1" si="1716"/>
        <v>8</v>
      </c>
      <c r="U3183">
        <f t="shared" ca="1" si="1717"/>
        <v>14</v>
      </c>
      <c r="V3183">
        <f t="shared" ca="1" si="1718"/>
        <v>10</v>
      </c>
      <c r="X3183">
        <f t="shared" si="1720"/>
        <v>3183</v>
      </c>
      <c r="Y3183">
        <f t="shared" si="1721"/>
        <v>3102</v>
      </c>
      <c r="Z3183">
        <f t="shared" si="1722"/>
        <v>3103</v>
      </c>
      <c r="AA3183">
        <f t="shared" si="1719"/>
        <v>3251</v>
      </c>
      <c r="AB3183">
        <f t="shared" si="1724"/>
        <v>150</v>
      </c>
      <c r="AM3183" t="str">
        <f t="shared" si="1725"/>
        <v>201904HD</v>
      </c>
      <c r="AN3183">
        <f t="shared" ca="1" si="1733"/>
        <v>12.000006289308175</v>
      </c>
      <c r="AO3183">
        <f t="shared" ca="1" si="1734"/>
        <v>4</v>
      </c>
      <c r="AP3183">
        <f t="shared" ca="1" si="1726"/>
        <v>8</v>
      </c>
      <c r="AQ3183">
        <f t="shared" ca="1" si="1727"/>
        <v>14.000000000000002</v>
      </c>
      <c r="AR3183">
        <f t="shared" ca="1" si="1728"/>
        <v>10</v>
      </c>
      <c r="AS3183">
        <f ca="1">P3183/J3183</f>
        <v>0.11363630028847201</v>
      </c>
    </row>
    <row r="3184" spans="1:45" x14ac:dyDescent="0.4">
      <c r="A3184">
        <f t="shared" si="1723"/>
        <v>201904</v>
      </c>
      <c r="B3184" t="s">
        <v>269</v>
      </c>
      <c r="C3184" t="s">
        <v>75</v>
      </c>
      <c r="D3184" t="str">
        <f t="shared" ca="1" si="1732"/>
        <v>I102</v>
      </c>
      <c r="E3184">
        <f t="shared" ca="1" si="1707"/>
        <v>143</v>
      </c>
      <c r="F3184">
        <f t="shared" ca="1" si="1708"/>
        <v>17</v>
      </c>
      <c r="G3184" t="str">
        <f t="shared" ca="1" si="1729"/>
        <v>S11</v>
      </c>
      <c r="H3184" t="str">
        <f t="shared" ca="1" si="1730"/>
        <v>S118</v>
      </c>
      <c r="I3184">
        <f ca="1">VLOOKUP(D3184,PRC!$A$2:$B$21,2,0)*E3184</f>
        <v>5720000</v>
      </c>
      <c r="J3184">
        <f t="shared" ca="1" si="1709"/>
        <v>4633196</v>
      </c>
      <c r="K3184">
        <f ca="1">VLOOKUP(D3184,PRC!$A$1:$C$21,3,0)*E3184</f>
        <v>2688400</v>
      </c>
      <c r="L3184">
        <f t="shared" ca="1" si="1710"/>
        <v>172000</v>
      </c>
      <c r="M3184">
        <f t="shared" ca="1" si="1711"/>
        <v>343000</v>
      </c>
      <c r="N3184">
        <f t="shared" ca="1" si="1712"/>
        <v>858000</v>
      </c>
      <c r="O3184">
        <f t="shared" ca="1" si="1713"/>
        <v>572000</v>
      </c>
      <c r="P3184">
        <f t="shared" ca="1" si="1731"/>
        <v>-204</v>
      </c>
      <c r="Q3184">
        <f ca="1">IF(P3184&gt;0,1,0)</f>
        <v>0</v>
      </c>
      <c r="R3184">
        <f t="shared" ca="1" si="1714"/>
        <v>19</v>
      </c>
      <c r="S3184">
        <f t="shared" ca="1" si="1715"/>
        <v>3</v>
      </c>
      <c r="T3184">
        <f t="shared" ca="1" si="1716"/>
        <v>6</v>
      </c>
      <c r="U3184">
        <f t="shared" ca="1" si="1717"/>
        <v>15</v>
      </c>
      <c r="V3184">
        <f t="shared" ca="1" si="1718"/>
        <v>10</v>
      </c>
      <c r="X3184">
        <f t="shared" si="1720"/>
        <v>3184</v>
      </c>
      <c r="Y3184">
        <f t="shared" si="1721"/>
        <v>3102</v>
      </c>
      <c r="Z3184">
        <f t="shared" si="1722"/>
        <v>3103</v>
      </c>
      <c r="AA3184">
        <f t="shared" si="1719"/>
        <v>3251</v>
      </c>
      <c r="AB3184">
        <f t="shared" si="1724"/>
        <v>150</v>
      </c>
      <c r="AM3184" t="str">
        <f t="shared" si="1725"/>
        <v>201904HD</v>
      </c>
      <c r="AN3184">
        <f t="shared" ca="1" si="1733"/>
        <v>19.00006993006993</v>
      </c>
      <c r="AO3184">
        <f t="shared" ca="1" si="1734"/>
        <v>3.0069930069930071</v>
      </c>
      <c r="AP3184">
        <f t="shared" ca="1" si="1726"/>
        <v>5.9965034965034958</v>
      </c>
      <c r="AQ3184">
        <f t="shared" ca="1" si="1727"/>
        <v>15</v>
      </c>
      <c r="AR3184">
        <f t="shared" ca="1" si="1728"/>
        <v>10</v>
      </c>
      <c r="AS3184">
        <f ca="1">P3184/J3184</f>
        <v>-4.4030082042719539E-5</v>
      </c>
    </row>
    <row r="3185" spans="1:45" x14ac:dyDescent="0.4">
      <c r="A3185">
        <f t="shared" si="1723"/>
        <v>201904</v>
      </c>
      <c r="B3185" t="s">
        <v>270</v>
      </c>
      <c r="C3185" t="s">
        <v>75</v>
      </c>
      <c r="D3185" t="str">
        <f t="shared" ca="1" si="1732"/>
        <v>I114</v>
      </c>
      <c r="E3185">
        <f t="shared" ca="1" si="1707"/>
        <v>107</v>
      </c>
      <c r="F3185">
        <f t="shared" ca="1" si="1708"/>
        <v>18</v>
      </c>
      <c r="G3185" t="str">
        <f t="shared" ca="1" si="1729"/>
        <v>S11</v>
      </c>
      <c r="H3185" t="str">
        <f t="shared" ca="1" si="1730"/>
        <v>S118</v>
      </c>
      <c r="I3185">
        <f ca="1">VLOOKUP(D3185,PRC!$A$2:$B$21,2,0)*E3185</f>
        <v>25680000</v>
      </c>
      <c r="J3185">
        <f t="shared" ca="1" si="1709"/>
        <v>21057596</v>
      </c>
      <c r="K3185">
        <f ca="1">VLOOKUP(D3185,PRC!$A$1:$C$21,3,0)*E3185</f>
        <v>14894400</v>
      </c>
      <c r="L3185">
        <f t="shared" ca="1" si="1710"/>
        <v>1284000</v>
      </c>
      <c r="M3185">
        <f t="shared" ca="1" si="1711"/>
        <v>2568000</v>
      </c>
      <c r="N3185">
        <f t="shared" ca="1" si="1712"/>
        <v>2568000</v>
      </c>
      <c r="O3185">
        <f t="shared" ca="1" si="1713"/>
        <v>2311000</v>
      </c>
      <c r="P3185">
        <f t="shared" ca="1" si="1731"/>
        <v>-2567804</v>
      </c>
      <c r="Q3185">
        <f ca="1">IF(P3185&gt;0,1,0)</f>
        <v>0</v>
      </c>
      <c r="R3185">
        <f t="shared" ca="1" si="1714"/>
        <v>18</v>
      </c>
      <c r="S3185">
        <f t="shared" ca="1" si="1715"/>
        <v>5</v>
      </c>
      <c r="T3185">
        <f t="shared" ca="1" si="1716"/>
        <v>10</v>
      </c>
      <c r="U3185">
        <f t="shared" ca="1" si="1717"/>
        <v>10</v>
      </c>
      <c r="V3185">
        <f t="shared" ca="1" si="1718"/>
        <v>9</v>
      </c>
      <c r="X3185">
        <f t="shared" si="1720"/>
        <v>3185</v>
      </c>
      <c r="Y3185">
        <f t="shared" si="1721"/>
        <v>3102</v>
      </c>
      <c r="Z3185">
        <f t="shared" si="1722"/>
        <v>3103</v>
      </c>
      <c r="AA3185">
        <f t="shared" si="1719"/>
        <v>3251</v>
      </c>
      <c r="AB3185">
        <f t="shared" si="1724"/>
        <v>150</v>
      </c>
      <c r="AM3185" t="str">
        <f t="shared" si="1725"/>
        <v>201904HD</v>
      </c>
      <c r="AN3185">
        <f t="shared" ca="1" si="1733"/>
        <v>18.000015576323992</v>
      </c>
      <c r="AO3185">
        <f t="shared" ca="1" si="1734"/>
        <v>5</v>
      </c>
      <c r="AP3185">
        <f t="shared" ca="1" si="1726"/>
        <v>10</v>
      </c>
      <c r="AQ3185">
        <f t="shared" ca="1" si="1727"/>
        <v>10</v>
      </c>
      <c r="AR3185">
        <f t="shared" ca="1" si="1728"/>
        <v>8.9992211838006231</v>
      </c>
      <c r="AS3185">
        <f ca="1">P3185/J3185</f>
        <v>-0.12194193487233776</v>
      </c>
    </row>
    <row r="3186" spans="1:45" x14ac:dyDescent="0.4">
      <c r="A3186">
        <f t="shared" si="1723"/>
        <v>201904</v>
      </c>
      <c r="B3186" t="s">
        <v>271</v>
      </c>
      <c r="C3186" t="s">
        <v>75</v>
      </c>
      <c r="D3186" t="str">
        <f t="shared" ca="1" si="1732"/>
        <v>I101</v>
      </c>
      <c r="E3186">
        <f t="shared" ca="1" si="1707"/>
        <v>118</v>
      </c>
      <c r="F3186">
        <f t="shared" ca="1" si="1708"/>
        <v>10</v>
      </c>
      <c r="G3186" t="str">
        <f t="shared" ca="1" si="1729"/>
        <v>S11</v>
      </c>
      <c r="H3186" t="str">
        <f t="shared" ca="1" si="1730"/>
        <v>S116</v>
      </c>
      <c r="I3186">
        <f ca="1">VLOOKUP(D3186,PRC!$A$2:$B$21,2,0)*E3186</f>
        <v>3540000</v>
      </c>
      <c r="J3186">
        <f t="shared" ca="1" si="1709"/>
        <v>3079796</v>
      </c>
      <c r="K3186">
        <f ca="1">VLOOKUP(D3186,PRC!$A$1:$C$21,3,0)*E3186</f>
        <v>1840800</v>
      </c>
      <c r="L3186">
        <f t="shared" ca="1" si="1710"/>
        <v>177000</v>
      </c>
      <c r="M3186">
        <f t="shared" ca="1" si="1711"/>
        <v>212000</v>
      </c>
      <c r="N3186">
        <f t="shared" ca="1" si="1712"/>
        <v>425000</v>
      </c>
      <c r="O3186">
        <f t="shared" ca="1" si="1713"/>
        <v>212000</v>
      </c>
      <c r="P3186">
        <f t="shared" ca="1" si="1731"/>
        <v>212996</v>
      </c>
      <c r="Q3186">
        <f ca="1">IF(P3186&gt;0,1,0)</f>
        <v>1</v>
      </c>
      <c r="R3186">
        <f t="shared" ca="1" si="1714"/>
        <v>13</v>
      </c>
      <c r="S3186">
        <f t="shared" ca="1" si="1715"/>
        <v>5</v>
      </c>
      <c r="T3186">
        <f t="shared" ca="1" si="1716"/>
        <v>6</v>
      </c>
      <c r="U3186">
        <f t="shared" ca="1" si="1717"/>
        <v>12</v>
      </c>
      <c r="V3186">
        <f t="shared" ca="1" si="1718"/>
        <v>6</v>
      </c>
      <c r="X3186">
        <f t="shared" si="1720"/>
        <v>3186</v>
      </c>
      <c r="Y3186">
        <f t="shared" si="1721"/>
        <v>3102</v>
      </c>
      <c r="Z3186">
        <f t="shared" si="1722"/>
        <v>3103</v>
      </c>
      <c r="AA3186">
        <f t="shared" si="1719"/>
        <v>3251</v>
      </c>
      <c r="AB3186">
        <f t="shared" si="1724"/>
        <v>150</v>
      </c>
      <c r="AM3186" t="str">
        <f t="shared" si="1725"/>
        <v>201904HD</v>
      </c>
      <c r="AN3186">
        <f t="shared" ca="1" si="1733"/>
        <v>13.000112994350289</v>
      </c>
      <c r="AO3186">
        <f t="shared" ca="1" si="1734"/>
        <v>5</v>
      </c>
      <c r="AP3186">
        <f t="shared" ca="1" si="1726"/>
        <v>5.9887005649717517</v>
      </c>
      <c r="AQ3186">
        <f t="shared" ca="1" si="1727"/>
        <v>12.005649717514125</v>
      </c>
      <c r="AR3186">
        <f t="shared" ca="1" si="1728"/>
        <v>5.9887005649717517</v>
      </c>
      <c r="AS3186">
        <f ca="1">P3186/J3186</f>
        <v>6.9159126123938083E-2</v>
      </c>
    </row>
    <row r="3187" spans="1:45" x14ac:dyDescent="0.4">
      <c r="A3187">
        <f t="shared" si="1723"/>
        <v>201904</v>
      </c>
      <c r="B3187" t="s">
        <v>272</v>
      </c>
      <c r="C3187" t="s">
        <v>75</v>
      </c>
      <c r="D3187" t="str">
        <f t="shared" ca="1" si="1732"/>
        <v>I114</v>
      </c>
      <c r="E3187">
        <f t="shared" ca="1" si="1707"/>
        <v>121</v>
      </c>
      <c r="F3187">
        <f t="shared" ca="1" si="1708"/>
        <v>14</v>
      </c>
      <c r="G3187" t="str">
        <f t="shared" ca="1" si="1729"/>
        <v>S10</v>
      </c>
      <c r="H3187" t="str">
        <f t="shared" ca="1" si="1730"/>
        <v>S104</v>
      </c>
      <c r="I3187">
        <f ca="1">VLOOKUP(D3187,PRC!$A$2:$B$21,2,0)*E3187</f>
        <v>29040000</v>
      </c>
      <c r="J3187">
        <f t="shared" ca="1" si="1709"/>
        <v>23522396</v>
      </c>
      <c r="K3187">
        <f ca="1">VLOOKUP(D3187,PRC!$A$1:$C$21,3,0)*E3187</f>
        <v>16843200</v>
      </c>
      <c r="L3187">
        <f t="shared" ca="1" si="1710"/>
        <v>1452000</v>
      </c>
      <c r="M3187">
        <f t="shared" ca="1" si="1711"/>
        <v>2323000</v>
      </c>
      <c r="N3187">
        <f t="shared" ca="1" si="1712"/>
        <v>2904000</v>
      </c>
      <c r="O3187">
        <f t="shared" ca="1" si="1713"/>
        <v>2904000</v>
      </c>
      <c r="P3187">
        <f t="shared" ca="1" si="1731"/>
        <v>-2903804</v>
      </c>
      <c r="Q3187">
        <f ca="1">IF(P3187&gt;0,1,0)</f>
        <v>0</v>
      </c>
      <c r="R3187">
        <f t="shared" ca="1" si="1714"/>
        <v>19</v>
      </c>
      <c r="S3187">
        <f t="shared" ca="1" si="1715"/>
        <v>5</v>
      </c>
      <c r="T3187">
        <f t="shared" ca="1" si="1716"/>
        <v>8</v>
      </c>
      <c r="U3187">
        <f t="shared" ca="1" si="1717"/>
        <v>10</v>
      </c>
      <c r="V3187">
        <f t="shared" ca="1" si="1718"/>
        <v>10</v>
      </c>
      <c r="X3187">
        <f t="shared" si="1720"/>
        <v>3187</v>
      </c>
      <c r="Y3187">
        <f t="shared" si="1721"/>
        <v>3102</v>
      </c>
      <c r="Z3187">
        <f t="shared" si="1722"/>
        <v>3103</v>
      </c>
      <c r="AA3187">
        <f t="shared" si="1719"/>
        <v>3251</v>
      </c>
      <c r="AB3187">
        <f t="shared" si="1724"/>
        <v>150</v>
      </c>
      <c r="AM3187" t="str">
        <f t="shared" si="1725"/>
        <v>201904HD</v>
      </c>
      <c r="AN3187">
        <f t="shared" ca="1" si="1733"/>
        <v>19.000013774104684</v>
      </c>
      <c r="AO3187">
        <f t="shared" ca="1" si="1734"/>
        <v>5</v>
      </c>
      <c r="AP3187">
        <f t="shared" ca="1" si="1726"/>
        <v>7.9993112947658398</v>
      </c>
      <c r="AQ3187">
        <f t="shared" ca="1" si="1727"/>
        <v>10</v>
      </c>
      <c r="AR3187">
        <f t="shared" ca="1" si="1728"/>
        <v>10</v>
      </c>
      <c r="AS3187">
        <f ca="1">P3187/J3187</f>
        <v>-0.12344847863287396</v>
      </c>
    </row>
    <row r="3188" spans="1:45" x14ac:dyDescent="0.4">
      <c r="A3188">
        <f t="shared" si="1723"/>
        <v>201904</v>
      </c>
      <c r="B3188" t="s">
        <v>273</v>
      </c>
      <c r="C3188" t="s">
        <v>75</v>
      </c>
      <c r="D3188" t="str">
        <f t="shared" ca="1" si="1732"/>
        <v>I107</v>
      </c>
      <c r="E3188">
        <f t="shared" ca="1" si="1707"/>
        <v>147</v>
      </c>
      <c r="F3188">
        <f t="shared" ca="1" si="1708"/>
        <v>13</v>
      </c>
      <c r="G3188" t="str">
        <f t="shared" ca="1" si="1729"/>
        <v>S10</v>
      </c>
      <c r="H3188" t="str">
        <f t="shared" ca="1" si="1730"/>
        <v>S107</v>
      </c>
      <c r="I3188">
        <f ca="1">VLOOKUP(D3188,PRC!$A$2:$B$21,2,0)*E3188</f>
        <v>22050000</v>
      </c>
      <c r="J3188">
        <f t="shared" ca="1" si="1709"/>
        <v>19403996</v>
      </c>
      <c r="K3188">
        <f ca="1">VLOOKUP(D3188,PRC!$A$1:$C$21,3,0)*E3188</f>
        <v>12568500</v>
      </c>
      <c r="L3188">
        <f t="shared" ca="1" si="1710"/>
        <v>1103000</v>
      </c>
      <c r="M3188">
        <f t="shared" ca="1" si="1711"/>
        <v>2205000</v>
      </c>
      <c r="N3188">
        <f t="shared" ca="1" si="1712"/>
        <v>2426000</v>
      </c>
      <c r="O3188">
        <f t="shared" ca="1" si="1713"/>
        <v>2205000</v>
      </c>
      <c r="P3188">
        <f t="shared" ca="1" si="1731"/>
        <v>-1103504</v>
      </c>
      <c r="Q3188">
        <f ca="1">IF(P3188&gt;0,1,0)</f>
        <v>0</v>
      </c>
      <c r="R3188">
        <f t="shared" ca="1" si="1714"/>
        <v>12</v>
      </c>
      <c r="S3188">
        <f t="shared" ca="1" si="1715"/>
        <v>5</v>
      </c>
      <c r="T3188">
        <f t="shared" ca="1" si="1716"/>
        <v>10</v>
      </c>
      <c r="U3188">
        <f t="shared" ca="1" si="1717"/>
        <v>11</v>
      </c>
      <c r="V3188">
        <f t="shared" ca="1" si="1718"/>
        <v>10</v>
      </c>
      <c r="X3188">
        <f t="shared" si="1720"/>
        <v>3188</v>
      </c>
      <c r="Y3188">
        <f t="shared" si="1721"/>
        <v>3102</v>
      </c>
      <c r="Z3188">
        <f t="shared" si="1722"/>
        <v>3103</v>
      </c>
      <c r="AA3188">
        <f t="shared" si="1719"/>
        <v>3251</v>
      </c>
      <c r="AB3188">
        <f t="shared" si="1724"/>
        <v>150</v>
      </c>
      <c r="AM3188" t="str">
        <f t="shared" si="1725"/>
        <v>201904HD</v>
      </c>
      <c r="AN3188">
        <f t="shared" ca="1" si="1733"/>
        <v>12.000018140589575</v>
      </c>
      <c r="AO3188">
        <f t="shared" ca="1" si="1734"/>
        <v>5.0022675736961455</v>
      </c>
      <c r="AP3188">
        <f t="shared" ca="1" si="1726"/>
        <v>10</v>
      </c>
      <c r="AQ3188">
        <f t="shared" ca="1" si="1727"/>
        <v>11.002267573696145</v>
      </c>
      <c r="AR3188">
        <f t="shared" ca="1" si="1728"/>
        <v>10</v>
      </c>
      <c r="AS3188">
        <f ca="1">P3188/J3188</f>
        <v>-5.686993545040929E-2</v>
      </c>
    </row>
    <row r="3189" spans="1:45" x14ac:dyDescent="0.4">
      <c r="A3189">
        <f t="shared" si="1723"/>
        <v>201904</v>
      </c>
      <c r="B3189" t="s">
        <v>274</v>
      </c>
      <c r="C3189" t="s">
        <v>75</v>
      </c>
      <c r="D3189" t="str">
        <f t="shared" ca="1" si="1732"/>
        <v>I104</v>
      </c>
      <c r="E3189">
        <f t="shared" ca="1" si="1707"/>
        <v>99</v>
      </c>
      <c r="F3189">
        <f t="shared" ca="1" si="1708"/>
        <v>13</v>
      </c>
      <c r="G3189" t="str">
        <f t="shared" ca="1" si="1729"/>
        <v>S10</v>
      </c>
      <c r="H3189" t="str">
        <f t="shared" ca="1" si="1730"/>
        <v>S109</v>
      </c>
      <c r="I3189">
        <f ca="1">VLOOKUP(D3189,PRC!$A$2:$B$21,2,0)*E3189</f>
        <v>6930000</v>
      </c>
      <c r="J3189">
        <f t="shared" ca="1" si="1709"/>
        <v>6029096</v>
      </c>
      <c r="K3189">
        <f ca="1">VLOOKUP(D3189,PRC!$A$1:$C$21,3,0)*E3189</f>
        <v>2910600</v>
      </c>
      <c r="L3189">
        <f t="shared" ca="1" si="1710"/>
        <v>347000</v>
      </c>
      <c r="M3189">
        <f t="shared" ca="1" si="1711"/>
        <v>485000</v>
      </c>
      <c r="N3189">
        <f t="shared" ca="1" si="1712"/>
        <v>832000</v>
      </c>
      <c r="O3189">
        <f t="shared" ca="1" si="1713"/>
        <v>485000</v>
      </c>
      <c r="P3189">
        <f t="shared" ca="1" si="1731"/>
        <v>969496</v>
      </c>
      <c r="Q3189">
        <f ca="1">IF(P3189&gt;0,1,0)</f>
        <v>1</v>
      </c>
      <c r="R3189">
        <f t="shared" ca="1" si="1714"/>
        <v>13</v>
      </c>
      <c r="S3189">
        <f t="shared" ca="1" si="1715"/>
        <v>5</v>
      </c>
      <c r="T3189">
        <f t="shared" ca="1" si="1716"/>
        <v>7</v>
      </c>
      <c r="U3189">
        <f t="shared" ca="1" si="1717"/>
        <v>12</v>
      </c>
      <c r="V3189">
        <f t="shared" ca="1" si="1718"/>
        <v>7</v>
      </c>
      <c r="X3189">
        <f t="shared" si="1720"/>
        <v>3189</v>
      </c>
      <c r="Y3189">
        <f t="shared" si="1721"/>
        <v>3102</v>
      </c>
      <c r="Z3189">
        <f t="shared" si="1722"/>
        <v>3103</v>
      </c>
      <c r="AA3189">
        <f t="shared" si="1719"/>
        <v>3251</v>
      </c>
      <c r="AB3189">
        <f t="shared" si="1724"/>
        <v>150</v>
      </c>
      <c r="AM3189" t="str">
        <f t="shared" si="1725"/>
        <v>201904HD</v>
      </c>
      <c r="AN3189">
        <f t="shared" ca="1" si="1733"/>
        <v>13.000057720057722</v>
      </c>
      <c r="AO3189">
        <f t="shared" ca="1" si="1734"/>
        <v>5.0072150072150077</v>
      </c>
      <c r="AP3189">
        <f t="shared" ca="1" si="1726"/>
        <v>6.9985569985569986</v>
      </c>
      <c r="AQ3189">
        <f t="shared" ca="1" si="1727"/>
        <v>12.005772005772005</v>
      </c>
      <c r="AR3189">
        <f t="shared" ca="1" si="1728"/>
        <v>6.9985569985569986</v>
      </c>
      <c r="AS3189">
        <f ca="1">P3189/J3189</f>
        <v>0.16080287990106643</v>
      </c>
    </row>
    <row r="3190" spans="1:45" x14ac:dyDescent="0.4">
      <c r="A3190">
        <f t="shared" si="1723"/>
        <v>201904</v>
      </c>
      <c r="B3190" t="s">
        <v>275</v>
      </c>
      <c r="C3190" t="s">
        <v>75</v>
      </c>
      <c r="D3190" t="str">
        <f t="shared" ca="1" si="1732"/>
        <v>I111</v>
      </c>
      <c r="E3190">
        <f t="shared" ca="1" si="1707"/>
        <v>123</v>
      </c>
      <c r="F3190">
        <f t="shared" ca="1" si="1708"/>
        <v>17</v>
      </c>
      <c r="G3190" t="str">
        <f t="shared" ca="1" si="1729"/>
        <v>S11</v>
      </c>
      <c r="H3190" t="str">
        <f t="shared" ca="1" si="1730"/>
        <v>S116</v>
      </c>
      <c r="I3190">
        <f ca="1">VLOOKUP(D3190,PRC!$A$2:$B$21,2,0)*E3190</f>
        <v>18450000</v>
      </c>
      <c r="J3190">
        <f t="shared" ca="1" si="1709"/>
        <v>16051496</v>
      </c>
      <c r="K3190">
        <f ca="1">VLOOKUP(D3190,PRC!$A$1:$C$21,3,0)*E3190</f>
        <v>9778500</v>
      </c>
      <c r="L3190">
        <f t="shared" ca="1" si="1710"/>
        <v>738000</v>
      </c>
      <c r="M3190">
        <f t="shared" ca="1" si="1711"/>
        <v>1107000</v>
      </c>
      <c r="N3190">
        <f t="shared" ca="1" si="1712"/>
        <v>2768000</v>
      </c>
      <c r="O3190">
        <f t="shared" ca="1" si="1713"/>
        <v>1292000</v>
      </c>
      <c r="P3190">
        <f t="shared" ca="1" si="1731"/>
        <v>367996</v>
      </c>
      <c r="Q3190">
        <f ca="1">IF(P3190&gt;0,1,0)</f>
        <v>1</v>
      </c>
      <c r="R3190">
        <f t="shared" ca="1" si="1714"/>
        <v>13</v>
      </c>
      <c r="S3190">
        <f t="shared" ca="1" si="1715"/>
        <v>4</v>
      </c>
      <c r="T3190">
        <f t="shared" ca="1" si="1716"/>
        <v>6</v>
      </c>
      <c r="U3190">
        <f t="shared" ca="1" si="1717"/>
        <v>15</v>
      </c>
      <c r="V3190">
        <f t="shared" ca="1" si="1718"/>
        <v>7</v>
      </c>
      <c r="X3190">
        <f t="shared" si="1720"/>
        <v>3190</v>
      </c>
      <c r="Y3190">
        <f t="shared" si="1721"/>
        <v>3102</v>
      </c>
      <c r="Z3190">
        <f t="shared" si="1722"/>
        <v>3103</v>
      </c>
      <c r="AA3190">
        <f t="shared" si="1719"/>
        <v>3251</v>
      </c>
      <c r="AB3190">
        <f t="shared" si="1724"/>
        <v>150</v>
      </c>
      <c r="AM3190" t="str">
        <f t="shared" si="1725"/>
        <v>201904HD</v>
      </c>
      <c r="AN3190">
        <f t="shared" ca="1" si="1733"/>
        <v>13.0000216802168</v>
      </c>
      <c r="AO3190">
        <f t="shared" ca="1" si="1734"/>
        <v>4</v>
      </c>
      <c r="AP3190">
        <f t="shared" ca="1" si="1726"/>
        <v>6</v>
      </c>
      <c r="AQ3190">
        <f t="shared" ca="1" si="1727"/>
        <v>15.002710027100271</v>
      </c>
      <c r="AR3190">
        <f t="shared" ca="1" si="1728"/>
        <v>7.0027100271002718</v>
      </c>
      <c r="AS3190">
        <f ca="1">P3190/J3190</f>
        <v>2.2925962788764361E-2</v>
      </c>
    </row>
    <row r="3191" spans="1:45" x14ac:dyDescent="0.4">
      <c r="A3191">
        <f t="shared" si="1723"/>
        <v>201904</v>
      </c>
      <c r="B3191" t="s">
        <v>276</v>
      </c>
      <c r="C3191" t="s">
        <v>75</v>
      </c>
      <c r="D3191" t="str">
        <f t="shared" ca="1" si="1732"/>
        <v>I106</v>
      </c>
      <c r="E3191">
        <f t="shared" ca="1" si="1707"/>
        <v>135</v>
      </c>
      <c r="F3191">
        <f t="shared" ca="1" si="1708"/>
        <v>12</v>
      </c>
      <c r="G3191" t="str">
        <f t="shared" ca="1" si="1729"/>
        <v>S11</v>
      </c>
      <c r="H3191" t="str">
        <f t="shared" ca="1" si="1730"/>
        <v>S114</v>
      </c>
      <c r="I3191">
        <f ca="1">VLOOKUP(D3191,PRC!$A$2:$B$21,2,0)*E3191</f>
        <v>2700000</v>
      </c>
      <c r="J3191">
        <f t="shared" ca="1" si="1709"/>
        <v>2240996</v>
      </c>
      <c r="K3191">
        <f ca="1">VLOOKUP(D3191,PRC!$A$1:$C$21,3,0)*E3191</f>
        <v>1431000</v>
      </c>
      <c r="L3191">
        <f t="shared" ca="1" si="1710"/>
        <v>81000</v>
      </c>
      <c r="M3191">
        <f t="shared" ca="1" si="1711"/>
        <v>162000</v>
      </c>
      <c r="N3191">
        <f t="shared" ca="1" si="1712"/>
        <v>324000</v>
      </c>
      <c r="O3191">
        <f t="shared" ca="1" si="1713"/>
        <v>270000</v>
      </c>
      <c r="P3191">
        <f t="shared" ca="1" si="1731"/>
        <v>-27004</v>
      </c>
      <c r="Q3191">
        <f ca="1">IF(P3191&gt;0,1,0)</f>
        <v>0</v>
      </c>
      <c r="R3191">
        <f t="shared" ca="1" si="1714"/>
        <v>17</v>
      </c>
      <c r="S3191">
        <f t="shared" ca="1" si="1715"/>
        <v>3</v>
      </c>
      <c r="T3191">
        <f t="shared" ca="1" si="1716"/>
        <v>6</v>
      </c>
      <c r="U3191">
        <f t="shared" ca="1" si="1717"/>
        <v>12</v>
      </c>
      <c r="V3191">
        <f t="shared" ca="1" si="1718"/>
        <v>10</v>
      </c>
      <c r="X3191">
        <f t="shared" si="1720"/>
        <v>3191</v>
      </c>
      <c r="Y3191">
        <f t="shared" si="1721"/>
        <v>3102</v>
      </c>
      <c r="Z3191">
        <f t="shared" si="1722"/>
        <v>3103</v>
      </c>
      <c r="AA3191">
        <f t="shared" si="1719"/>
        <v>3251</v>
      </c>
      <c r="AB3191">
        <f t="shared" si="1724"/>
        <v>150</v>
      </c>
      <c r="AM3191" t="str">
        <f t="shared" si="1725"/>
        <v>201904HD</v>
      </c>
      <c r="AN3191">
        <f t="shared" ca="1" si="1733"/>
        <v>17.000148148148153</v>
      </c>
      <c r="AO3191">
        <f t="shared" ca="1" si="1734"/>
        <v>3</v>
      </c>
      <c r="AP3191">
        <f t="shared" ca="1" si="1726"/>
        <v>6</v>
      </c>
      <c r="AQ3191">
        <f t="shared" ca="1" si="1727"/>
        <v>12</v>
      </c>
      <c r="AR3191">
        <f t="shared" ca="1" si="1728"/>
        <v>10</v>
      </c>
      <c r="AS3191">
        <f ca="1">P3191/J3191</f>
        <v>-1.2049999196785715E-2</v>
      </c>
    </row>
    <row r="3192" spans="1:45" x14ac:dyDescent="0.4">
      <c r="A3192">
        <f t="shared" si="1723"/>
        <v>201904</v>
      </c>
      <c r="B3192" t="s">
        <v>277</v>
      </c>
      <c r="C3192" t="s">
        <v>75</v>
      </c>
      <c r="D3192" t="str">
        <f t="shared" ca="1" si="1732"/>
        <v>I104</v>
      </c>
      <c r="E3192">
        <f t="shared" ca="1" si="1707"/>
        <v>128</v>
      </c>
      <c r="F3192">
        <f t="shared" ca="1" si="1708"/>
        <v>14</v>
      </c>
      <c r="G3192" t="str">
        <f t="shared" ca="1" si="1729"/>
        <v>S11</v>
      </c>
      <c r="H3192" t="str">
        <f t="shared" ca="1" si="1730"/>
        <v>S118</v>
      </c>
      <c r="I3192">
        <f ca="1">VLOOKUP(D3192,PRC!$A$2:$B$21,2,0)*E3192</f>
        <v>8960000</v>
      </c>
      <c r="J3192">
        <f t="shared" ca="1" si="1709"/>
        <v>8063996</v>
      </c>
      <c r="K3192">
        <f ca="1">VLOOKUP(D3192,PRC!$A$1:$C$21,3,0)*E3192</f>
        <v>3763200</v>
      </c>
      <c r="L3192">
        <f t="shared" ca="1" si="1710"/>
        <v>358000</v>
      </c>
      <c r="M3192">
        <f t="shared" ca="1" si="1711"/>
        <v>896000</v>
      </c>
      <c r="N3192">
        <f t="shared" ca="1" si="1712"/>
        <v>986000</v>
      </c>
      <c r="O3192">
        <f t="shared" ca="1" si="1713"/>
        <v>717000</v>
      </c>
      <c r="P3192">
        <f t="shared" ca="1" si="1731"/>
        <v>1343796</v>
      </c>
      <c r="Q3192">
        <f ca="1">IF(P3192&gt;0,1,0)</f>
        <v>1</v>
      </c>
      <c r="R3192">
        <f t="shared" ca="1" si="1714"/>
        <v>10</v>
      </c>
      <c r="S3192">
        <f t="shared" ca="1" si="1715"/>
        <v>4</v>
      </c>
      <c r="T3192">
        <f t="shared" ca="1" si="1716"/>
        <v>10</v>
      </c>
      <c r="U3192">
        <f t="shared" ca="1" si="1717"/>
        <v>11</v>
      </c>
      <c r="V3192">
        <f t="shared" ca="1" si="1718"/>
        <v>8</v>
      </c>
      <c r="X3192">
        <f t="shared" si="1720"/>
        <v>3192</v>
      </c>
      <c r="Y3192">
        <f t="shared" si="1721"/>
        <v>3102</v>
      </c>
      <c r="Z3192">
        <f t="shared" si="1722"/>
        <v>3103</v>
      </c>
      <c r="AA3192">
        <f t="shared" si="1719"/>
        <v>3251</v>
      </c>
      <c r="AB3192">
        <f t="shared" si="1724"/>
        <v>150</v>
      </c>
      <c r="AM3192" t="str">
        <f t="shared" si="1725"/>
        <v>201904HD</v>
      </c>
      <c r="AN3192">
        <f t="shared" ca="1" si="1733"/>
        <v>10.000044642857143</v>
      </c>
      <c r="AO3192">
        <f t="shared" ca="1" si="1734"/>
        <v>3.995535714285714</v>
      </c>
      <c r="AP3192">
        <f t="shared" ca="1" si="1726"/>
        <v>10</v>
      </c>
      <c r="AQ3192">
        <f t="shared" ca="1" si="1727"/>
        <v>11.004464285714285</v>
      </c>
      <c r="AR3192">
        <f t="shared" ca="1" si="1728"/>
        <v>8.0022321428571423</v>
      </c>
      <c r="AS3192">
        <f ca="1">P3192/J3192</f>
        <v>0.16664145170706929</v>
      </c>
    </row>
    <row r="3193" spans="1:45" x14ac:dyDescent="0.4">
      <c r="A3193">
        <f t="shared" si="1723"/>
        <v>201904</v>
      </c>
      <c r="B3193" t="s">
        <v>278</v>
      </c>
      <c r="C3193" t="s">
        <v>75</v>
      </c>
      <c r="D3193" t="str">
        <f t="shared" ca="1" si="1732"/>
        <v>I113</v>
      </c>
      <c r="E3193">
        <f t="shared" ca="1" si="1707"/>
        <v>150</v>
      </c>
      <c r="F3193">
        <f t="shared" ca="1" si="1708"/>
        <v>19</v>
      </c>
      <c r="G3193" t="str">
        <f t="shared" ca="1" si="1729"/>
        <v>S11</v>
      </c>
      <c r="H3193" t="str">
        <f t="shared" ca="1" si="1730"/>
        <v>S111</v>
      </c>
      <c r="I3193">
        <f ca="1">VLOOKUP(D3193,PRC!$A$2:$B$21,2,0)*E3193</f>
        <v>100500000</v>
      </c>
      <c r="J3193">
        <f t="shared" ca="1" si="1709"/>
        <v>82409996</v>
      </c>
      <c r="K3193">
        <f ca="1">VLOOKUP(D3193,PRC!$A$1:$C$21,3,0)*E3193</f>
        <v>45225000</v>
      </c>
      <c r="L3193">
        <f t="shared" ca="1" si="1710"/>
        <v>5025000</v>
      </c>
      <c r="M3193">
        <f t="shared" ca="1" si="1711"/>
        <v>6030000</v>
      </c>
      <c r="N3193">
        <f t="shared" ca="1" si="1712"/>
        <v>10050000</v>
      </c>
      <c r="O3193">
        <f t="shared" ca="1" si="1713"/>
        <v>10050000</v>
      </c>
      <c r="P3193">
        <f t="shared" ca="1" si="1731"/>
        <v>6029996</v>
      </c>
      <c r="Q3193">
        <f ca="1">IF(P3193&gt;0,1,0)</f>
        <v>1</v>
      </c>
      <c r="R3193">
        <f t="shared" ca="1" si="1714"/>
        <v>18</v>
      </c>
      <c r="S3193">
        <f t="shared" ca="1" si="1715"/>
        <v>5</v>
      </c>
      <c r="T3193">
        <f t="shared" ca="1" si="1716"/>
        <v>6</v>
      </c>
      <c r="U3193">
        <f t="shared" ca="1" si="1717"/>
        <v>10</v>
      </c>
      <c r="V3193">
        <f t="shared" ca="1" si="1718"/>
        <v>10</v>
      </c>
      <c r="X3193">
        <f t="shared" si="1720"/>
        <v>3193</v>
      </c>
      <c r="Y3193">
        <f t="shared" si="1721"/>
        <v>3102</v>
      </c>
      <c r="Z3193">
        <f t="shared" si="1722"/>
        <v>3103</v>
      </c>
      <c r="AA3193">
        <f t="shared" si="1719"/>
        <v>3251</v>
      </c>
      <c r="AB3193">
        <f t="shared" si="1724"/>
        <v>150</v>
      </c>
      <c r="AM3193" t="str">
        <f t="shared" si="1725"/>
        <v>201904HD</v>
      </c>
      <c r="AN3193">
        <f t="shared" ca="1" si="1733"/>
        <v>18.0000039800995</v>
      </c>
      <c r="AO3193">
        <f t="shared" ca="1" si="1734"/>
        <v>5</v>
      </c>
      <c r="AP3193">
        <f t="shared" ca="1" si="1726"/>
        <v>6</v>
      </c>
      <c r="AQ3193">
        <f t="shared" ca="1" si="1727"/>
        <v>10</v>
      </c>
      <c r="AR3193">
        <f t="shared" ca="1" si="1728"/>
        <v>10</v>
      </c>
      <c r="AS3193">
        <f ca="1">P3193/J3193</f>
        <v>7.3170686721062334E-2</v>
      </c>
    </row>
    <row r="3194" spans="1:45" x14ac:dyDescent="0.4">
      <c r="A3194">
        <f t="shared" si="1723"/>
        <v>201904</v>
      </c>
      <c r="B3194" t="s">
        <v>279</v>
      </c>
      <c r="C3194" t="s">
        <v>75</v>
      </c>
      <c r="D3194" t="str">
        <f t="shared" ca="1" si="1732"/>
        <v>I102</v>
      </c>
      <c r="E3194">
        <f t="shared" ca="1" si="1707"/>
        <v>101</v>
      </c>
      <c r="F3194">
        <f t="shared" ca="1" si="1708"/>
        <v>16</v>
      </c>
      <c r="G3194" t="str">
        <f t="shared" ca="1" si="1729"/>
        <v>S11</v>
      </c>
      <c r="H3194" t="str">
        <f t="shared" ca="1" si="1730"/>
        <v>S115</v>
      </c>
      <c r="I3194">
        <f ca="1">VLOOKUP(D3194,PRC!$A$2:$B$21,2,0)*E3194</f>
        <v>4040000</v>
      </c>
      <c r="J3194">
        <f t="shared" ca="1" si="1709"/>
        <v>3231996</v>
      </c>
      <c r="K3194">
        <f ca="1">VLOOKUP(D3194,PRC!$A$1:$C$21,3,0)*E3194</f>
        <v>1898800</v>
      </c>
      <c r="L3194">
        <f t="shared" ca="1" si="1710"/>
        <v>202000</v>
      </c>
      <c r="M3194">
        <f t="shared" ca="1" si="1711"/>
        <v>404000</v>
      </c>
      <c r="N3194">
        <f t="shared" ca="1" si="1712"/>
        <v>485000</v>
      </c>
      <c r="O3194">
        <f t="shared" ca="1" si="1713"/>
        <v>323000</v>
      </c>
      <c r="P3194">
        <f t="shared" ca="1" si="1731"/>
        <v>-80804</v>
      </c>
      <c r="Q3194">
        <f ca="1">IF(P3194&gt;0,1,0)</f>
        <v>0</v>
      </c>
      <c r="R3194">
        <f t="shared" ca="1" si="1714"/>
        <v>20</v>
      </c>
      <c r="S3194">
        <f t="shared" ca="1" si="1715"/>
        <v>5</v>
      </c>
      <c r="T3194">
        <f t="shared" ca="1" si="1716"/>
        <v>10</v>
      </c>
      <c r="U3194">
        <f t="shared" ca="1" si="1717"/>
        <v>12</v>
      </c>
      <c r="V3194">
        <f t="shared" ca="1" si="1718"/>
        <v>8</v>
      </c>
      <c r="X3194">
        <f t="shared" si="1720"/>
        <v>3194</v>
      </c>
      <c r="Y3194">
        <f t="shared" si="1721"/>
        <v>3102</v>
      </c>
      <c r="Z3194">
        <f t="shared" si="1722"/>
        <v>3103</v>
      </c>
      <c r="AA3194">
        <f t="shared" si="1719"/>
        <v>3251</v>
      </c>
      <c r="AB3194">
        <f t="shared" si="1724"/>
        <v>150</v>
      </c>
      <c r="AM3194" t="str">
        <f t="shared" si="1725"/>
        <v>201904HD</v>
      </c>
      <c r="AN3194">
        <f t="shared" ca="1" si="1733"/>
        <v>20.000099009900985</v>
      </c>
      <c r="AO3194">
        <f t="shared" ca="1" si="1734"/>
        <v>5</v>
      </c>
      <c r="AP3194">
        <f t="shared" ca="1" si="1726"/>
        <v>10</v>
      </c>
      <c r="AQ3194">
        <f t="shared" ca="1" si="1727"/>
        <v>12.004950495049505</v>
      </c>
      <c r="AR3194">
        <f t="shared" ca="1" si="1728"/>
        <v>7.9950495049504955</v>
      </c>
      <c r="AS3194">
        <f ca="1">P3194/J3194</f>
        <v>-2.5001268565926445E-2</v>
      </c>
    </row>
    <row r="3195" spans="1:45" x14ac:dyDescent="0.4">
      <c r="A3195">
        <f t="shared" si="1723"/>
        <v>201904</v>
      </c>
      <c r="B3195" t="s">
        <v>280</v>
      </c>
      <c r="C3195" t="s">
        <v>75</v>
      </c>
      <c r="D3195" t="str">
        <f t="shared" ca="1" si="1732"/>
        <v>I111</v>
      </c>
      <c r="E3195">
        <f t="shared" ref="E3195:E3258" ca="1" si="1735">RANDBETWEEN(INDIRECT("AD"&amp;Y3195),INDIRECT("AD"&amp;Z3195))</f>
        <v>110</v>
      </c>
      <c r="F3195">
        <f t="shared" ref="F3195:F3258" ca="1" si="1736">RANDBETWEEN(INDIRECT("AF"&amp;Y3195),INDIRECT("AF"&amp;Z3195))</f>
        <v>17</v>
      </c>
      <c r="G3195" t="str">
        <f t="shared" ca="1" si="1729"/>
        <v>S11</v>
      </c>
      <c r="H3195" t="str">
        <f t="shared" ca="1" si="1730"/>
        <v>S117</v>
      </c>
      <c r="I3195">
        <f ca="1">VLOOKUP(D3195,PRC!$A$2:$B$21,2,0)*E3195</f>
        <v>16500000</v>
      </c>
      <c r="J3195">
        <f t="shared" ref="J3195:J3258" ca="1" si="1737">I3195*(1-R3195/100)-4</f>
        <v>14849996</v>
      </c>
      <c r="K3195">
        <f ca="1">VLOOKUP(D3195,PRC!$A$1:$C$21,3,0)*E3195</f>
        <v>8745000</v>
      </c>
      <c r="L3195">
        <f t="shared" ref="L3195:L3258" ca="1" si="1738">ROUND($I3195*S3195,-5)/100</f>
        <v>825000</v>
      </c>
      <c r="M3195">
        <f t="shared" ref="M3195:M3258" ca="1" si="1739">ROUND($I3195*T3195,-5)/100</f>
        <v>1650000</v>
      </c>
      <c r="N3195">
        <f t="shared" ref="N3195:N3258" ca="1" si="1740">ROUND($I3195*U3195,-5)/100</f>
        <v>2475000</v>
      </c>
      <c r="O3195">
        <f t="shared" ref="O3195:O3258" ca="1" si="1741">ROUND($I3195*V3195,-5)/100</f>
        <v>1155000</v>
      </c>
      <c r="P3195">
        <f t="shared" ca="1" si="1731"/>
        <v>-4</v>
      </c>
      <c r="Q3195">
        <f ca="1">IF(P3195&gt;0,1,0)</f>
        <v>0</v>
      </c>
      <c r="R3195">
        <f t="shared" ref="R3195:R3258" ca="1" si="1742">RANDBETWEEN(INDIRECT("AF"&amp;$Y3195),INDIRECT("AF"&amp;$Z3195))</f>
        <v>10</v>
      </c>
      <c r="S3195">
        <f t="shared" ref="S3195:S3258" ca="1" si="1743">RANDBETWEEN(INDIRECT("AG"&amp;$Y3195),INDIRECT("AG"&amp;$Z3195))</f>
        <v>5</v>
      </c>
      <c r="T3195">
        <f t="shared" ref="T3195:T3258" ca="1" si="1744">RANDBETWEEN(INDIRECT("AH"&amp;$Y3195),INDIRECT("AH"&amp;$Z3195))</f>
        <v>10</v>
      </c>
      <c r="U3195">
        <f t="shared" ref="U3195:U3258" ca="1" si="1745">RANDBETWEEN(INDIRECT("Ai"&amp;$Y3195),INDIRECT("Ai"&amp;$Z3195))</f>
        <v>15</v>
      </c>
      <c r="V3195">
        <f t="shared" ref="V3195:V3258" ca="1" si="1746">RANDBETWEEN(INDIRECT("Aj"&amp;$Y3195),INDIRECT("Aj"&amp;$Z3195))</f>
        <v>7</v>
      </c>
      <c r="X3195">
        <f t="shared" si="1720"/>
        <v>3195</v>
      </c>
      <c r="Y3195">
        <f t="shared" si="1721"/>
        <v>3102</v>
      </c>
      <c r="Z3195">
        <f t="shared" si="1722"/>
        <v>3103</v>
      </c>
      <c r="AA3195">
        <f t="shared" ref="AA3195:AA3258" si="1747">Y3195+AB3195-1</f>
        <v>3251</v>
      </c>
      <c r="AB3195">
        <f t="shared" si="1724"/>
        <v>150</v>
      </c>
      <c r="AM3195" t="str">
        <f t="shared" si="1725"/>
        <v>201904HD</v>
      </c>
      <c r="AN3195">
        <f t="shared" ca="1" si="1733"/>
        <v>10.000024242424244</v>
      </c>
      <c r="AO3195">
        <f t="shared" ca="1" si="1734"/>
        <v>5</v>
      </c>
      <c r="AP3195">
        <f t="shared" ca="1" si="1726"/>
        <v>10</v>
      </c>
      <c r="AQ3195">
        <f t="shared" ca="1" si="1727"/>
        <v>15</v>
      </c>
      <c r="AR3195">
        <f t="shared" ca="1" si="1728"/>
        <v>7.0000000000000009</v>
      </c>
      <c r="AS3195">
        <f ca="1">P3195/J3195</f>
        <v>-2.693603419152436E-7</v>
      </c>
    </row>
    <row r="3196" spans="1:45" x14ac:dyDescent="0.4">
      <c r="A3196">
        <f t="shared" si="1723"/>
        <v>201904</v>
      </c>
      <c r="B3196" t="s">
        <v>281</v>
      </c>
      <c r="C3196" t="s">
        <v>75</v>
      </c>
      <c r="D3196" t="str">
        <f t="shared" ca="1" si="1732"/>
        <v>I115</v>
      </c>
      <c r="E3196">
        <f t="shared" ca="1" si="1735"/>
        <v>144</v>
      </c>
      <c r="F3196">
        <f t="shared" ca="1" si="1736"/>
        <v>20</v>
      </c>
      <c r="G3196" t="str">
        <f t="shared" ca="1" si="1729"/>
        <v>S11</v>
      </c>
      <c r="H3196" t="str">
        <f t="shared" ca="1" si="1730"/>
        <v>S116</v>
      </c>
      <c r="I3196">
        <f ca="1">VLOOKUP(D3196,PRC!$A$2:$B$21,2,0)*E3196</f>
        <v>720000</v>
      </c>
      <c r="J3196">
        <f t="shared" ca="1" si="1737"/>
        <v>619196</v>
      </c>
      <c r="K3196">
        <f ca="1">VLOOKUP(D3196,PRC!$A$1:$C$21,3,0)*E3196</f>
        <v>345600</v>
      </c>
      <c r="L3196">
        <f t="shared" ca="1" si="1738"/>
        <v>36000</v>
      </c>
      <c r="M3196">
        <f t="shared" ca="1" si="1739"/>
        <v>72000</v>
      </c>
      <c r="N3196">
        <f t="shared" ca="1" si="1740"/>
        <v>94000</v>
      </c>
      <c r="O3196">
        <f t="shared" ca="1" si="1741"/>
        <v>58000</v>
      </c>
      <c r="P3196">
        <f t="shared" ca="1" si="1731"/>
        <v>13596</v>
      </c>
      <c r="Q3196">
        <f ca="1">IF(P3196&gt;0,1,0)</f>
        <v>1</v>
      </c>
      <c r="R3196">
        <f t="shared" ca="1" si="1742"/>
        <v>14</v>
      </c>
      <c r="S3196">
        <f t="shared" ca="1" si="1743"/>
        <v>5</v>
      </c>
      <c r="T3196">
        <f t="shared" ca="1" si="1744"/>
        <v>10</v>
      </c>
      <c r="U3196">
        <f t="shared" ca="1" si="1745"/>
        <v>13</v>
      </c>
      <c r="V3196">
        <f t="shared" ca="1" si="1746"/>
        <v>8</v>
      </c>
      <c r="X3196">
        <f t="shared" ref="X3196:X3259" si="1748">X3195+1</f>
        <v>3196</v>
      </c>
      <c r="Y3196">
        <f t="shared" ref="Y3196:Y3259" si="1749">IF(C3196=C3195,Y3195,X3196)</f>
        <v>3102</v>
      </c>
      <c r="Z3196">
        <f t="shared" ref="Z3196:Z3259" si="1750">Y3196+1</f>
        <v>3103</v>
      </c>
      <c r="AA3196">
        <f t="shared" si="1747"/>
        <v>3251</v>
      </c>
      <c r="AB3196">
        <f t="shared" si="1724"/>
        <v>150</v>
      </c>
      <c r="AM3196" t="str">
        <f t="shared" si="1725"/>
        <v>201904HD</v>
      </c>
      <c r="AN3196">
        <f t="shared" ca="1" si="1733"/>
        <v>14.000555555555561</v>
      </c>
      <c r="AO3196">
        <f t="shared" ca="1" si="1734"/>
        <v>5</v>
      </c>
      <c r="AP3196">
        <f t="shared" ca="1" si="1726"/>
        <v>10</v>
      </c>
      <c r="AQ3196">
        <f t="shared" ca="1" si="1727"/>
        <v>13.055555555555557</v>
      </c>
      <c r="AR3196">
        <f t="shared" ca="1" si="1728"/>
        <v>8.0555555555555554</v>
      </c>
      <c r="AS3196">
        <f ca="1">P3196/J3196</f>
        <v>2.1957506185440474E-2</v>
      </c>
    </row>
    <row r="3197" spans="1:45" x14ac:dyDescent="0.4">
      <c r="A3197">
        <f t="shared" si="1723"/>
        <v>201904</v>
      </c>
      <c r="B3197" t="s">
        <v>282</v>
      </c>
      <c r="C3197" t="s">
        <v>75</v>
      </c>
      <c r="D3197" t="str">
        <f t="shared" ca="1" si="1732"/>
        <v>I101</v>
      </c>
      <c r="E3197">
        <f t="shared" ca="1" si="1735"/>
        <v>147</v>
      </c>
      <c r="F3197">
        <f t="shared" ca="1" si="1736"/>
        <v>20</v>
      </c>
      <c r="G3197" t="str">
        <f t="shared" ca="1" si="1729"/>
        <v>S11</v>
      </c>
      <c r="H3197" t="str">
        <f t="shared" ca="1" si="1730"/>
        <v>S116</v>
      </c>
      <c r="I3197">
        <f ca="1">VLOOKUP(D3197,PRC!$A$2:$B$21,2,0)*E3197</f>
        <v>4410000</v>
      </c>
      <c r="J3197">
        <f t="shared" ca="1" si="1737"/>
        <v>3836696</v>
      </c>
      <c r="K3197">
        <f ca="1">VLOOKUP(D3197,PRC!$A$1:$C$21,3,0)*E3197</f>
        <v>2293200</v>
      </c>
      <c r="L3197">
        <f t="shared" ca="1" si="1738"/>
        <v>176000</v>
      </c>
      <c r="M3197">
        <f t="shared" ca="1" si="1739"/>
        <v>309000</v>
      </c>
      <c r="N3197">
        <f t="shared" ca="1" si="1740"/>
        <v>529000</v>
      </c>
      <c r="O3197">
        <f t="shared" ca="1" si="1741"/>
        <v>397000</v>
      </c>
      <c r="P3197">
        <f t="shared" ca="1" si="1731"/>
        <v>132496</v>
      </c>
      <c r="Q3197">
        <f ca="1">IF(P3197&gt;0,1,0)</f>
        <v>1</v>
      </c>
      <c r="R3197">
        <f t="shared" ca="1" si="1742"/>
        <v>13</v>
      </c>
      <c r="S3197">
        <f t="shared" ca="1" si="1743"/>
        <v>4</v>
      </c>
      <c r="T3197">
        <f t="shared" ca="1" si="1744"/>
        <v>7</v>
      </c>
      <c r="U3197">
        <f t="shared" ca="1" si="1745"/>
        <v>12</v>
      </c>
      <c r="V3197">
        <f t="shared" ca="1" si="1746"/>
        <v>9</v>
      </c>
      <c r="X3197">
        <f t="shared" si="1748"/>
        <v>3197</v>
      </c>
      <c r="Y3197">
        <f t="shared" si="1749"/>
        <v>3102</v>
      </c>
      <c r="Z3197">
        <f t="shared" si="1750"/>
        <v>3103</v>
      </c>
      <c r="AA3197">
        <f t="shared" si="1747"/>
        <v>3251</v>
      </c>
      <c r="AB3197">
        <f t="shared" si="1724"/>
        <v>150</v>
      </c>
      <c r="AM3197" t="str">
        <f t="shared" si="1725"/>
        <v>201904HD</v>
      </c>
      <c r="AN3197">
        <f t="shared" ca="1" si="1733"/>
        <v>13.000090702947842</v>
      </c>
      <c r="AO3197">
        <f t="shared" ca="1" si="1734"/>
        <v>3.9909297052154193</v>
      </c>
      <c r="AP3197">
        <f t="shared" ca="1" si="1726"/>
        <v>7.0068027210884356</v>
      </c>
      <c r="AQ3197">
        <f t="shared" ca="1" si="1727"/>
        <v>11.995464852607709</v>
      </c>
      <c r="AR3197">
        <f t="shared" ca="1" si="1728"/>
        <v>9.0022675736961446</v>
      </c>
      <c r="AS3197">
        <f ca="1">P3197/J3197</f>
        <v>3.4533880192749181E-2</v>
      </c>
    </row>
    <row r="3198" spans="1:45" x14ac:dyDescent="0.4">
      <c r="A3198">
        <f t="shared" si="1723"/>
        <v>201904</v>
      </c>
      <c r="B3198" t="s">
        <v>283</v>
      </c>
      <c r="C3198" t="s">
        <v>75</v>
      </c>
      <c r="D3198" t="str">
        <f t="shared" ca="1" si="1732"/>
        <v>I108</v>
      </c>
      <c r="E3198">
        <f t="shared" ca="1" si="1735"/>
        <v>100</v>
      </c>
      <c r="F3198">
        <f t="shared" ca="1" si="1736"/>
        <v>13</v>
      </c>
      <c r="G3198" t="str">
        <f t="shared" ca="1" si="1729"/>
        <v>S11</v>
      </c>
      <c r="H3198" t="str">
        <f t="shared" ca="1" si="1730"/>
        <v>S112</v>
      </c>
      <c r="I3198">
        <f ca="1">VLOOKUP(D3198,PRC!$A$2:$B$21,2,0)*E3198</f>
        <v>4000000</v>
      </c>
      <c r="J3198">
        <f t="shared" ca="1" si="1737"/>
        <v>3519996</v>
      </c>
      <c r="K3198">
        <f ca="1">VLOOKUP(D3198,PRC!$A$1:$C$21,3,0)*E3198</f>
        <v>1840000</v>
      </c>
      <c r="L3198">
        <f t="shared" ca="1" si="1738"/>
        <v>200000</v>
      </c>
      <c r="M3198">
        <f t="shared" ca="1" si="1739"/>
        <v>400000</v>
      </c>
      <c r="N3198">
        <f t="shared" ca="1" si="1740"/>
        <v>400000</v>
      </c>
      <c r="O3198">
        <f t="shared" ca="1" si="1741"/>
        <v>200000</v>
      </c>
      <c r="P3198">
        <f t="shared" ca="1" si="1731"/>
        <v>479996</v>
      </c>
      <c r="Q3198">
        <f ca="1">IF(P3198&gt;0,1,0)</f>
        <v>1</v>
      </c>
      <c r="R3198">
        <f t="shared" ca="1" si="1742"/>
        <v>12</v>
      </c>
      <c r="S3198">
        <f t="shared" ca="1" si="1743"/>
        <v>5</v>
      </c>
      <c r="T3198">
        <f t="shared" ca="1" si="1744"/>
        <v>10</v>
      </c>
      <c r="U3198">
        <f t="shared" ca="1" si="1745"/>
        <v>10</v>
      </c>
      <c r="V3198">
        <f t="shared" ca="1" si="1746"/>
        <v>5</v>
      </c>
      <c r="X3198">
        <f t="shared" si="1748"/>
        <v>3198</v>
      </c>
      <c r="Y3198">
        <f t="shared" si="1749"/>
        <v>3102</v>
      </c>
      <c r="Z3198">
        <f t="shared" si="1750"/>
        <v>3103</v>
      </c>
      <c r="AA3198">
        <f t="shared" si="1747"/>
        <v>3251</v>
      </c>
      <c r="AB3198">
        <f t="shared" si="1724"/>
        <v>150</v>
      </c>
      <c r="AM3198" t="str">
        <f t="shared" si="1725"/>
        <v>201904HD</v>
      </c>
      <c r="AN3198">
        <f t="shared" ca="1" si="1733"/>
        <v>12.000100000000003</v>
      </c>
      <c r="AO3198">
        <f t="shared" ca="1" si="1734"/>
        <v>5</v>
      </c>
      <c r="AP3198">
        <f t="shared" ca="1" si="1726"/>
        <v>10</v>
      </c>
      <c r="AQ3198">
        <f t="shared" ca="1" si="1727"/>
        <v>10</v>
      </c>
      <c r="AR3198">
        <f t="shared" ca="1" si="1728"/>
        <v>5</v>
      </c>
      <c r="AS3198">
        <f ca="1">P3198/J3198</f>
        <v>0.13636265495756245</v>
      </c>
    </row>
    <row r="3199" spans="1:45" x14ac:dyDescent="0.4">
      <c r="A3199">
        <f t="shared" si="1723"/>
        <v>201904</v>
      </c>
      <c r="B3199" t="s">
        <v>284</v>
      </c>
      <c r="C3199" t="s">
        <v>75</v>
      </c>
      <c r="D3199" t="str">
        <f t="shared" ca="1" si="1732"/>
        <v>I120</v>
      </c>
      <c r="E3199">
        <f t="shared" ca="1" si="1735"/>
        <v>136</v>
      </c>
      <c r="F3199">
        <f t="shared" ca="1" si="1736"/>
        <v>17</v>
      </c>
      <c r="G3199" t="str">
        <f t="shared" ca="1" si="1729"/>
        <v>S10</v>
      </c>
      <c r="H3199" t="str">
        <f t="shared" ca="1" si="1730"/>
        <v>S101</v>
      </c>
      <c r="I3199">
        <f ca="1">VLOOKUP(D3199,PRC!$A$2:$B$21,2,0)*E3199</f>
        <v>584800000</v>
      </c>
      <c r="J3199">
        <f t="shared" ca="1" si="1737"/>
        <v>526319996</v>
      </c>
      <c r="K3199">
        <f ca="1">VLOOKUP(D3199,PRC!$A$1:$C$21,3,0)*E3199</f>
        <v>263160000</v>
      </c>
      <c r="L3199">
        <f t="shared" ca="1" si="1738"/>
        <v>17544000</v>
      </c>
      <c r="M3199">
        <f t="shared" ca="1" si="1739"/>
        <v>35088000</v>
      </c>
      <c r="N3199">
        <f t="shared" ca="1" si="1740"/>
        <v>70176000</v>
      </c>
      <c r="O3199">
        <f t="shared" ca="1" si="1741"/>
        <v>58480000</v>
      </c>
      <c r="P3199">
        <f t="shared" ca="1" si="1731"/>
        <v>81871996</v>
      </c>
      <c r="Q3199">
        <f ca="1">IF(P3199&gt;0,1,0)</f>
        <v>1</v>
      </c>
      <c r="R3199">
        <f t="shared" ca="1" si="1742"/>
        <v>10</v>
      </c>
      <c r="S3199">
        <f t="shared" ca="1" si="1743"/>
        <v>3</v>
      </c>
      <c r="T3199">
        <f t="shared" ca="1" si="1744"/>
        <v>6</v>
      </c>
      <c r="U3199">
        <f t="shared" ca="1" si="1745"/>
        <v>12</v>
      </c>
      <c r="V3199">
        <f t="shared" ca="1" si="1746"/>
        <v>10</v>
      </c>
      <c r="X3199">
        <f t="shared" si="1748"/>
        <v>3199</v>
      </c>
      <c r="Y3199">
        <f t="shared" si="1749"/>
        <v>3102</v>
      </c>
      <c r="Z3199">
        <f t="shared" si="1750"/>
        <v>3103</v>
      </c>
      <c r="AA3199">
        <f t="shared" si="1747"/>
        <v>3251</v>
      </c>
      <c r="AB3199">
        <f t="shared" si="1724"/>
        <v>150</v>
      </c>
      <c r="AM3199" t="str">
        <f t="shared" si="1725"/>
        <v>201904HD</v>
      </c>
      <c r="AN3199">
        <f t="shared" ca="1" si="1733"/>
        <v>10.000000683994525</v>
      </c>
      <c r="AO3199">
        <f t="shared" ca="1" si="1734"/>
        <v>3</v>
      </c>
      <c r="AP3199">
        <f t="shared" ca="1" si="1726"/>
        <v>6</v>
      </c>
      <c r="AQ3199">
        <f t="shared" ca="1" si="1727"/>
        <v>12</v>
      </c>
      <c r="AR3199">
        <f t="shared" ca="1" si="1728"/>
        <v>10</v>
      </c>
      <c r="AS3199">
        <f ca="1">P3199/J3199</f>
        <v>0.15555554913782907</v>
      </c>
    </row>
    <row r="3200" spans="1:45" x14ac:dyDescent="0.4">
      <c r="A3200">
        <f t="shared" si="1723"/>
        <v>201904</v>
      </c>
      <c r="B3200" t="s">
        <v>285</v>
      </c>
      <c r="C3200" t="s">
        <v>75</v>
      </c>
      <c r="D3200" t="str">
        <f t="shared" ca="1" si="1732"/>
        <v>I102</v>
      </c>
      <c r="E3200">
        <f t="shared" ca="1" si="1735"/>
        <v>113</v>
      </c>
      <c r="F3200">
        <f t="shared" ca="1" si="1736"/>
        <v>19</v>
      </c>
      <c r="G3200" t="str">
        <f t="shared" ca="1" si="1729"/>
        <v>S11</v>
      </c>
      <c r="H3200" t="str">
        <f t="shared" ca="1" si="1730"/>
        <v>S115</v>
      </c>
      <c r="I3200">
        <f ca="1">VLOOKUP(D3200,PRC!$A$2:$B$21,2,0)*E3200</f>
        <v>4520000</v>
      </c>
      <c r="J3200">
        <f t="shared" ca="1" si="1737"/>
        <v>3932396</v>
      </c>
      <c r="K3200">
        <f ca="1">VLOOKUP(D3200,PRC!$A$1:$C$21,3,0)*E3200</f>
        <v>2124400</v>
      </c>
      <c r="L3200">
        <f t="shared" ca="1" si="1738"/>
        <v>181000</v>
      </c>
      <c r="M3200">
        <f t="shared" ca="1" si="1739"/>
        <v>226000</v>
      </c>
      <c r="N3200">
        <f t="shared" ca="1" si="1740"/>
        <v>678000</v>
      </c>
      <c r="O3200">
        <f t="shared" ca="1" si="1741"/>
        <v>316000</v>
      </c>
      <c r="P3200">
        <f t="shared" ca="1" si="1731"/>
        <v>406996</v>
      </c>
      <c r="Q3200">
        <f ca="1">IF(P3200&gt;0,1,0)</f>
        <v>1</v>
      </c>
      <c r="R3200">
        <f t="shared" ca="1" si="1742"/>
        <v>13</v>
      </c>
      <c r="S3200">
        <f t="shared" ca="1" si="1743"/>
        <v>4</v>
      </c>
      <c r="T3200">
        <f t="shared" ca="1" si="1744"/>
        <v>5</v>
      </c>
      <c r="U3200">
        <f t="shared" ca="1" si="1745"/>
        <v>15</v>
      </c>
      <c r="V3200">
        <f t="shared" ca="1" si="1746"/>
        <v>7</v>
      </c>
      <c r="X3200">
        <f t="shared" si="1748"/>
        <v>3200</v>
      </c>
      <c r="Y3200">
        <f t="shared" si="1749"/>
        <v>3102</v>
      </c>
      <c r="Z3200">
        <f t="shared" si="1750"/>
        <v>3103</v>
      </c>
      <c r="AA3200">
        <f t="shared" si="1747"/>
        <v>3251</v>
      </c>
      <c r="AB3200">
        <f t="shared" si="1724"/>
        <v>150</v>
      </c>
      <c r="AM3200" t="str">
        <f t="shared" si="1725"/>
        <v>201904HD</v>
      </c>
      <c r="AN3200">
        <f t="shared" ca="1" si="1733"/>
        <v>13.000088495575223</v>
      </c>
      <c r="AO3200">
        <f t="shared" ca="1" si="1734"/>
        <v>4.0044247787610621</v>
      </c>
      <c r="AP3200">
        <f t="shared" ca="1" si="1726"/>
        <v>5</v>
      </c>
      <c r="AQ3200">
        <f t="shared" ca="1" si="1727"/>
        <v>15</v>
      </c>
      <c r="AR3200">
        <f t="shared" ca="1" si="1728"/>
        <v>6.9911504424778768</v>
      </c>
      <c r="AS3200">
        <f ca="1">P3200/J3200</f>
        <v>0.10349822347495014</v>
      </c>
    </row>
    <row r="3201" spans="1:45" x14ac:dyDescent="0.4">
      <c r="A3201">
        <f t="shared" si="1723"/>
        <v>201904</v>
      </c>
      <c r="B3201" t="s">
        <v>286</v>
      </c>
      <c r="C3201" t="s">
        <v>75</v>
      </c>
      <c r="D3201" t="str">
        <f t="shared" ca="1" si="1732"/>
        <v>I111</v>
      </c>
      <c r="E3201">
        <f t="shared" ca="1" si="1735"/>
        <v>142</v>
      </c>
      <c r="F3201">
        <f t="shared" ca="1" si="1736"/>
        <v>11</v>
      </c>
      <c r="G3201" t="str">
        <f t="shared" ca="1" si="1729"/>
        <v>S11</v>
      </c>
      <c r="H3201" t="str">
        <f t="shared" ca="1" si="1730"/>
        <v>S115</v>
      </c>
      <c r="I3201">
        <f ca="1">VLOOKUP(D3201,PRC!$A$2:$B$21,2,0)*E3201</f>
        <v>21300000</v>
      </c>
      <c r="J3201">
        <f t="shared" ca="1" si="1737"/>
        <v>17252996</v>
      </c>
      <c r="K3201">
        <f ca="1">VLOOKUP(D3201,PRC!$A$1:$C$21,3,0)*E3201</f>
        <v>11289000</v>
      </c>
      <c r="L3201">
        <f t="shared" ca="1" si="1738"/>
        <v>852000</v>
      </c>
      <c r="M3201">
        <f t="shared" ca="1" si="1739"/>
        <v>1917000</v>
      </c>
      <c r="N3201">
        <f t="shared" ca="1" si="1740"/>
        <v>3195000</v>
      </c>
      <c r="O3201">
        <f t="shared" ca="1" si="1741"/>
        <v>2130000</v>
      </c>
      <c r="P3201">
        <f t="shared" ca="1" si="1731"/>
        <v>-2130004</v>
      </c>
      <c r="Q3201">
        <f ca="1">IF(P3201&gt;0,1,0)</f>
        <v>0</v>
      </c>
      <c r="R3201">
        <f t="shared" ca="1" si="1742"/>
        <v>19</v>
      </c>
      <c r="S3201">
        <f t="shared" ca="1" si="1743"/>
        <v>4</v>
      </c>
      <c r="T3201">
        <f t="shared" ca="1" si="1744"/>
        <v>9</v>
      </c>
      <c r="U3201">
        <f t="shared" ca="1" si="1745"/>
        <v>15</v>
      </c>
      <c r="V3201">
        <f t="shared" ca="1" si="1746"/>
        <v>10</v>
      </c>
      <c r="X3201">
        <f t="shared" si="1748"/>
        <v>3201</v>
      </c>
      <c r="Y3201">
        <f t="shared" si="1749"/>
        <v>3102</v>
      </c>
      <c r="Z3201">
        <f t="shared" si="1750"/>
        <v>3103</v>
      </c>
      <c r="AA3201">
        <f t="shared" si="1747"/>
        <v>3251</v>
      </c>
      <c r="AB3201">
        <f t="shared" si="1724"/>
        <v>150</v>
      </c>
      <c r="AM3201" t="str">
        <f t="shared" si="1725"/>
        <v>201904HD</v>
      </c>
      <c r="AN3201">
        <f t="shared" ca="1" si="1733"/>
        <v>19.000018779342721</v>
      </c>
      <c r="AO3201">
        <f t="shared" ca="1" si="1734"/>
        <v>4</v>
      </c>
      <c r="AP3201">
        <f t="shared" ca="1" si="1726"/>
        <v>9</v>
      </c>
      <c r="AQ3201">
        <f t="shared" ca="1" si="1727"/>
        <v>15</v>
      </c>
      <c r="AR3201">
        <f t="shared" ca="1" si="1728"/>
        <v>10</v>
      </c>
      <c r="AS3201">
        <f ca="1">P3201/J3201</f>
        <v>-0.12345705058993812</v>
      </c>
    </row>
    <row r="3202" spans="1:45" x14ac:dyDescent="0.4">
      <c r="A3202">
        <f t="shared" si="1723"/>
        <v>201904</v>
      </c>
      <c r="B3202" t="s">
        <v>156</v>
      </c>
      <c r="C3202" t="s">
        <v>75</v>
      </c>
      <c r="D3202" t="str">
        <f t="shared" ca="1" si="1732"/>
        <v>I113</v>
      </c>
      <c r="E3202">
        <f t="shared" ca="1" si="1735"/>
        <v>114</v>
      </c>
      <c r="F3202">
        <f t="shared" ca="1" si="1736"/>
        <v>18</v>
      </c>
      <c r="G3202" t="str">
        <f t="shared" ca="1" si="1729"/>
        <v>S11</v>
      </c>
      <c r="H3202" t="str">
        <f t="shared" ca="1" si="1730"/>
        <v>S111</v>
      </c>
      <c r="I3202">
        <f ca="1">VLOOKUP(D3202,PRC!$A$2:$B$21,2,0)*E3202</f>
        <v>76380000</v>
      </c>
      <c r="J3202">
        <f t="shared" ca="1" si="1737"/>
        <v>63395396</v>
      </c>
      <c r="K3202">
        <f ca="1">VLOOKUP(D3202,PRC!$A$1:$C$21,3,0)*E3202</f>
        <v>34371000</v>
      </c>
      <c r="L3202">
        <f t="shared" ca="1" si="1738"/>
        <v>3055000</v>
      </c>
      <c r="M3202">
        <f t="shared" ca="1" si="1739"/>
        <v>4583000</v>
      </c>
      <c r="N3202">
        <f t="shared" ca="1" si="1740"/>
        <v>9166000</v>
      </c>
      <c r="O3202">
        <f t="shared" ca="1" si="1741"/>
        <v>5347000</v>
      </c>
      <c r="P3202">
        <f t="shared" ca="1" si="1731"/>
        <v>6873396</v>
      </c>
      <c r="Q3202">
        <f ca="1">IF(P3202&gt;0,1,0)</f>
        <v>1</v>
      </c>
      <c r="R3202">
        <f t="shared" ca="1" si="1742"/>
        <v>17</v>
      </c>
      <c r="S3202">
        <f t="shared" ca="1" si="1743"/>
        <v>4</v>
      </c>
      <c r="T3202">
        <f t="shared" ca="1" si="1744"/>
        <v>6</v>
      </c>
      <c r="U3202">
        <f t="shared" ca="1" si="1745"/>
        <v>12</v>
      </c>
      <c r="V3202">
        <f t="shared" ca="1" si="1746"/>
        <v>7</v>
      </c>
      <c r="X3202">
        <f t="shared" si="1748"/>
        <v>3202</v>
      </c>
      <c r="Y3202">
        <f t="shared" si="1749"/>
        <v>3102</v>
      </c>
      <c r="Z3202">
        <f t="shared" si="1750"/>
        <v>3103</v>
      </c>
      <c r="AA3202">
        <f t="shared" si="1747"/>
        <v>3251</v>
      </c>
      <c r="AB3202">
        <f t="shared" si="1724"/>
        <v>150</v>
      </c>
      <c r="AM3202" t="str">
        <f t="shared" si="1725"/>
        <v>201904HD</v>
      </c>
      <c r="AN3202">
        <f t="shared" ca="1" si="1733"/>
        <v>17.000005236973024</v>
      </c>
      <c r="AO3202">
        <f t="shared" ca="1" si="1734"/>
        <v>3.9997381513485206</v>
      </c>
      <c r="AP3202">
        <f t="shared" ca="1" si="1726"/>
        <v>6.0002618486514798</v>
      </c>
      <c r="AQ3202">
        <f t="shared" ca="1" si="1727"/>
        <v>12.00052369730296</v>
      </c>
      <c r="AR3202">
        <f t="shared" ca="1" si="1728"/>
        <v>7.0005236973029588</v>
      </c>
      <c r="AS3202">
        <f ca="1">P3202/J3202</f>
        <v>0.10842105947252069</v>
      </c>
    </row>
    <row r="3203" spans="1:45" x14ac:dyDescent="0.4">
      <c r="A3203">
        <f t="shared" ref="A3203:A3266" si="1751">IF(BA3203="",A3202,BA3203)</f>
        <v>201904</v>
      </c>
      <c r="B3203" t="s">
        <v>157</v>
      </c>
      <c r="C3203" t="s">
        <v>75</v>
      </c>
      <c r="D3203" t="str">
        <f t="shared" ca="1" si="1732"/>
        <v>I110</v>
      </c>
      <c r="E3203">
        <f t="shared" ca="1" si="1735"/>
        <v>126</v>
      </c>
      <c r="F3203">
        <f t="shared" ca="1" si="1736"/>
        <v>14</v>
      </c>
      <c r="G3203" t="str">
        <f t="shared" ca="1" si="1729"/>
        <v>S10</v>
      </c>
      <c r="H3203" t="str">
        <f t="shared" ca="1" si="1730"/>
        <v>S103</v>
      </c>
      <c r="I3203">
        <f ca="1">VLOOKUP(D3203,PRC!$A$2:$B$21,2,0)*E3203</f>
        <v>37800000</v>
      </c>
      <c r="J3203">
        <f t="shared" ca="1" si="1737"/>
        <v>30995996.000000004</v>
      </c>
      <c r="K3203">
        <f ca="1">VLOOKUP(D3203,PRC!$A$1:$C$21,3,0)*E3203</f>
        <v>17388000</v>
      </c>
      <c r="L3203">
        <f t="shared" ca="1" si="1738"/>
        <v>1134000</v>
      </c>
      <c r="M3203">
        <f t="shared" ca="1" si="1739"/>
        <v>3780000</v>
      </c>
      <c r="N3203">
        <f t="shared" ca="1" si="1740"/>
        <v>5670000</v>
      </c>
      <c r="O3203">
        <f t="shared" ca="1" si="1741"/>
        <v>1890000</v>
      </c>
      <c r="P3203">
        <f t="shared" ca="1" si="1731"/>
        <v>1133996.0000000037</v>
      </c>
      <c r="Q3203">
        <f ca="1">IF(P3203&gt;0,1,0)</f>
        <v>1</v>
      </c>
      <c r="R3203">
        <f t="shared" ca="1" si="1742"/>
        <v>18</v>
      </c>
      <c r="S3203">
        <f t="shared" ca="1" si="1743"/>
        <v>3</v>
      </c>
      <c r="T3203">
        <f t="shared" ca="1" si="1744"/>
        <v>10</v>
      </c>
      <c r="U3203">
        <f t="shared" ca="1" si="1745"/>
        <v>15</v>
      </c>
      <c r="V3203">
        <f t="shared" ca="1" si="1746"/>
        <v>5</v>
      </c>
      <c r="X3203">
        <f t="shared" si="1748"/>
        <v>3203</v>
      </c>
      <c r="Y3203">
        <f t="shared" si="1749"/>
        <v>3102</v>
      </c>
      <c r="Z3203">
        <f t="shared" si="1750"/>
        <v>3103</v>
      </c>
      <c r="AA3203">
        <f t="shared" si="1747"/>
        <v>3251</v>
      </c>
      <c r="AB3203">
        <f t="shared" ref="AB3203:AB3266" si="1752">COUNTIF(AM$2:AM$100100,AM3203)</f>
        <v>150</v>
      </c>
      <c r="AM3203" t="str">
        <f t="shared" ref="AM3203:AM3266" si="1753">A3203&amp;C3203</f>
        <v>201904HD</v>
      </c>
      <c r="AN3203">
        <f t="shared" ca="1" si="1733"/>
        <v>18.000010582010574</v>
      </c>
      <c r="AO3203">
        <f t="shared" ca="1" si="1734"/>
        <v>3</v>
      </c>
      <c r="AP3203">
        <f t="shared" ca="1" si="1726"/>
        <v>10</v>
      </c>
      <c r="AQ3203">
        <f t="shared" ca="1" si="1727"/>
        <v>15</v>
      </c>
      <c r="AR3203">
        <f t="shared" ca="1" si="1728"/>
        <v>5</v>
      </c>
      <c r="AS3203">
        <f ca="1">P3203/J3203</f>
        <v>3.6585241526034637E-2</v>
      </c>
    </row>
    <row r="3204" spans="1:45" x14ac:dyDescent="0.4">
      <c r="A3204">
        <f t="shared" si="1751"/>
        <v>201904</v>
      </c>
      <c r="B3204" t="s">
        <v>158</v>
      </c>
      <c r="C3204" t="s">
        <v>75</v>
      </c>
      <c r="D3204" t="str">
        <f t="shared" ca="1" si="1732"/>
        <v>I111</v>
      </c>
      <c r="E3204">
        <f t="shared" ca="1" si="1735"/>
        <v>136</v>
      </c>
      <c r="F3204">
        <f t="shared" ca="1" si="1736"/>
        <v>18</v>
      </c>
      <c r="G3204" t="str">
        <f t="shared" ca="1" si="1729"/>
        <v>S11</v>
      </c>
      <c r="H3204" t="str">
        <f t="shared" ca="1" si="1730"/>
        <v>S119</v>
      </c>
      <c r="I3204">
        <f ca="1">VLOOKUP(D3204,PRC!$A$2:$B$21,2,0)*E3204</f>
        <v>20400000</v>
      </c>
      <c r="J3204">
        <f t="shared" ca="1" si="1737"/>
        <v>18155996</v>
      </c>
      <c r="K3204">
        <f ca="1">VLOOKUP(D3204,PRC!$A$1:$C$21,3,0)*E3204</f>
        <v>10812000</v>
      </c>
      <c r="L3204">
        <f t="shared" ca="1" si="1738"/>
        <v>1020000</v>
      </c>
      <c r="M3204">
        <f t="shared" ca="1" si="1739"/>
        <v>1836000</v>
      </c>
      <c r="N3204">
        <f t="shared" ca="1" si="1740"/>
        <v>2856000</v>
      </c>
      <c r="O3204">
        <f t="shared" ca="1" si="1741"/>
        <v>1632000</v>
      </c>
      <c r="P3204">
        <f t="shared" ca="1" si="1731"/>
        <v>-4</v>
      </c>
      <c r="Q3204">
        <f ca="1">IF(P3204&gt;0,1,0)</f>
        <v>0</v>
      </c>
      <c r="R3204">
        <f t="shared" ca="1" si="1742"/>
        <v>11</v>
      </c>
      <c r="S3204">
        <f t="shared" ca="1" si="1743"/>
        <v>5</v>
      </c>
      <c r="T3204">
        <f t="shared" ca="1" si="1744"/>
        <v>9</v>
      </c>
      <c r="U3204">
        <f t="shared" ca="1" si="1745"/>
        <v>14</v>
      </c>
      <c r="V3204">
        <f t="shared" ca="1" si="1746"/>
        <v>8</v>
      </c>
      <c r="X3204">
        <f t="shared" si="1748"/>
        <v>3204</v>
      </c>
      <c r="Y3204">
        <f t="shared" si="1749"/>
        <v>3102</v>
      </c>
      <c r="Z3204">
        <f t="shared" si="1750"/>
        <v>3103</v>
      </c>
      <c r="AA3204">
        <f t="shared" si="1747"/>
        <v>3251</v>
      </c>
      <c r="AB3204">
        <f t="shared" si="1752"/>
        <v>150</v>
      </c>
      <c r="AM3204" t="str">
        <f t="shared" si="1753"/>
        <v>201904HD</v>
      </c>
      <c r="AN3204">
        <f t="shared" ca="1" si="1733"/>
        <v>11.000019607843136</v>
      </c>
      <c r="AO3204">
        <f t="shared" ca="1" si="1734"/>
        <v>5</v>
      </c>
      <c r="AP3204">
        <f t="shared" ca="1" si="1726"/>
        <v>9</v>
      </c>
      <c r="AQ3204">
        <f t="shared" ca="1" si="1727"/>
        <v>14.000000000000002</v>
      </c>
      <c r="AR3204">
        <f t="shared" ca="1" si="1728"/>
        <v>8</v>
      </c>
      <c r="AS3204">
        <f ca="1">P3204/J3204</f>
        <v>-2.2031289277657916E-7</v>
      </c>
    </row>
    <row r="3205" spans="1:45" x14ac:dyDescent="0.4">
      <c r="A3205">
        <f t="shared" si="1751"/>
        <v>201904</v>
      </c>
      <c r="B3205" t="s">
        <v>159</v>
      </c>
      <c r="C3205" t="s">
        <v>75</v>
      </c>
      <c r="D3205" t="str">
        <f t="shared" ca="1" si="1732"/>
        <v>I106</v>
      </c>
      <c r="E3205">
        <f t="shared" ca="1" si="1735"/>
        <v>106</v>
      </c>
      <c r="F3205">
        <f t="shared" ca="1" si="1736"/>
        <v>20</v>
      </c>
      <c r="G3205" t="str">
        <f t="shared" ca="1" si="1729"/>
        <v>S11</v>
      </c>
      <c r="H3205" t="str">
        <f t="shared" ca="1" si="1730"/>
        <v>S110</v>
      </c>
      <c r="I3205">
        <f ca="1">VLOOKUP(D3205,PRC!$A$2:$B$21,2,0)*E3205</f>
        <v>2120000</v>
      </c>
      <c r="J3205">
        <f t="shared" ca="1" si="1737"/>
        <v>1844396</v>
      </c>
      <c r="K3205">
        <f ca="1">VLOOKUP(D3205,PRC!$A$1:$C$21,3,0)*E3205</f>
        <v>1123600</v>
      </c>
      <c r="L3205">
        <f t="shared" ca="1" si="1738"/>
        <v>106000</v>
      </c>
      <c r="M3205">
        <f t="shared" ca="1" si="1739"/>
        <v>127000</v>
      </c>
      <c r="N3205">
        <f t="shared" ca="1" si="1740"/>
        <v>297000</v>
      </c>
      <c r="O3205">
        <f t="shared" ca="1" si="1741"/>
        <v>106000</v>
      </c>
      <c r="P3205">
        <f t="shared" ca="1" si="1731"/>
        <v>84796</v>
      </c>
      <c r="Q3205">
        <f ca="1">IF(P3205&gt;0,1,0)</f>
        <v>1</v>
      </c>
      <c r="R3205">
        <f t="shared" ca="1" si="1742"/>
        <v>13</v>
      </c>
      <c r="S3205">
        <f t="shared" ca="1" si="1743"/>
        <v>5</v>
      </c>
      <c r="T3205">
        <f t="shared" ca="1" si="1744"/>
        <v>6</v>
      </c>
      <c r="U3205">
        <f t="shared" ca="1" si="1745"/>
        <v>14</v>
      </c>
      <c r="V3205">
        <f t="shared" ca="1" si="1746"/>
        <v>5</v>
      </c>
      <c r="X3205">
        <f t="shared" si="1748"/>
        <v>3205</v>
      </c>
      <c r="Y3205">
        <f t="shared" si="1749"/>
        <v>3102</v>
      </c>
      <c r="Z3205">
        <f t="shared" si="1750"/>
        <v>3103</v>
      </c>
      <c r="AA3205">
        <f t="shared" si="1747"/>
        <v>3251</v>
      </c>
      <c r="AB3205">
        <f t="shared" si="1752"/>
        <v>150</v>
      </c>
      <c r="AM3205" t="str">
        <f t="shared" si="1753"/>
        <v>201904HD</v>
      </c>
      <c r="AN3205">
        <f t="shared" ca="1" si="1733"/>
        <v>13.000188679245284</v>
      </c>
      <c r="AO3205">
        <f t="shared" ca="1" si="1734"/>
        <v>5</v>
      </c>
      <c r="AP3205">
        <f t="shared" ca="1" si="1726"/>
        <v>5.9905660377358494</v>
      </c>
      <c r="AQ3205">
        <f t="shared" ca="1" si="1727"/>
        <v>14.009433962264151</v>
      </c>
      <c r="AR3205">
        <f t="shared" ca="1" si="1728"/>
        <v>5</v>
      </c>
      <c r="AS3205">
        <f ca="1">P3205/J3205</f>
        <v>4.5974942474392703E-2</v>
      </c>
    </row>
    <row r="3206" spans="1:45" x14ac:dyDescent="0.4">
      <c r="A3206">
        <f t="shared" si="1751"/>
        <v>201904</v>
      </c>
      <c r="B3206" t="s">
        <v>160</v>
      </c>
      <c r="C3206" t="s">
        <v>75</v>
      </c>
      <c r="D3206" t="str">
        <f t="shared" ca="1" si="1732"/>
        <v>I101</v>
      </c>
      <c r="E3206">
        <f t="shared" ca="1" si="1735"/>
        <v>134</v>
      </c>
      <c r="F3206">
        <f t="shared" ca="1" si="1736"/>
        <v>12</v>
      </c>
      <c r="G3206" t="str">
        <f t="shared" ca="1" si="1729"/>
        <v>S11</v>
      </c>
      <c r="H3206" t="str">
        <f t="shared" ca="1" si="1730"/>
        <v>S112</v>
      </c>
      <c r="I3206">
        <f ca="1">VLOOKUP(D3206,PRC!$A$2:$B$21,2,0)*E3206</f>
        <v>4020000</v>
      </c>
      <c r="J3206">
        <f t="shared" ca="1" si="1737"/>
        <v>3617996</v>
      </c>
      <c r="K3206">
        <f ca="1">VLOOKUP(D3206,PRC!$A$1:$C$21,3,0)*E3206</f>
        <v>2090400</v>
      </c>
      <c r="L3206">
        <f t="shared" ca="1" si="1738"/>
        <v>201000</v>
      </c>
      <c r="M3206">
        <f t="shared" ca="1" si="1739"/>
        <v>402000</v>
      </c>
      <c r="N3206">
        <f t="shared" ca="1" si="1740"/>
        <v>442000</v>
      </c>
      <c r="O3206">
        <f t="shared" ca="1" si="1741"/>
        <v>201000</v>
      </c>
      <c r="P3206">
        <f t="shared" ca="1" si="1731"/>
        <v>281596</v>
      </c>
      <c r="Q3206">
        <f ca="1">IF(P3206&gt;0,1,0)</f>
        <v>1</v>
      </c>
      <c r="R3206">
        <f t="shared" ca="1" si="1742"/>
        <v>10</v>
      </c>
      <c r="S3206">
        <f t="shared" ca="1" si="1743"/>
        <v>5</v>
      </c>
      <c r="T3206">
        <f t="shared" ca="1" si="1744"/>
        <v>10</v>
      </c>
      <c r="U3206">
        <f t="shared" ca="1" si="1745"/>
        <v>11</v>
      </c>
      <c r="V3206">
        <f t="shared" ca="1" si="1746"/>
        <v>5</v>
      </c>
      <c r="X3206">
        <f t="shared" si="1748"/>
        <v>3206</v>
      </c>
      <c r="Y3206">
        <f t="shared" si="1749"/>
        <v>3102</v>
      </c>
      <c r="Z3206">
        <f t="shared" si="1750"/>
        <v>3103</v>
      </c>
      <c r="AA3206">
        <f t="shared" si="1747"/>
        <v>3251</v>
      </c>
      <c r="AB3206">
        <f t="shared" si="1752"/>
        <v>150</v>
      </c>
      <c r="AM3206" t="str">
        <f t="shared" si="1753"/>
        <v>201904HD</v>
      </c>
      <c r="AN3206">
        <f t="shared" ca="1" si="1733"/>
        <v>10.000099502487558</v>
      </c>
      <c r="AO3206">
        <f t="shared" ca="1" si="1734"/>
        <v>5</v>
      </c>
      <c r="AP3206">
        <f t="shared" ca="1" si="1726"/>
        <v>10</v>
      </c>
      <c r="AQ3206">
        <f t="shared" ca="1" si="1727"/>
        <v>10.99502487562189</v>
      </c>
      <c r="AR3206">
        <f t="shared" ca="1" si="1728"/>
        <v>5</v>
      </c>
      <c r="AS3206">
        <f ca="1">P3206/J3206</f>
        <v>7.7832037404132012E-2</v>
      </c>
    </row>
    <row r="3207" spans="1:45" x14ac:dyDescent="0.4">
      <c r="A3207">
        <f t="shared" si="1751"/>
        <v>201904</v>
      </c>
      <c r="B3207" t="s">
        <v>161</v>
      </c>
      <c r="C3207" t="s">
        <v>75</v>
      </c>
      <c r="D3207" t="str">
        <f t="shared" ca="1" si="1732"/>
        <v>I106</v>
      </c>
      <c r="E3207">
        <f t="shared" ca="1" si="1735"/>
        <v>119</v>
      </c>
      <c r="F3207">
        <f t="shared" ca="1" si="1736"/>
        <v>13</v>
      </c>
      <c r="G3207" t="str">
        <f t="shared" ca="1" si="1729"/>
        <v>S10</v>
      </c>
      <c r="H3207" t="str">
        <f t="shared" ca="1" si="1730"/>
        <v>S105</v>
      </c>
      <c r="I3207">
        <f ca="1">VLOOKUP(D3207,PRC!$A$2:$B$21,2,0)*E3207</f>
        <v>2380000</v>
      </c>
      <c r="J3207">
        <f t="shared" ca="1" si="1737"/>
        <v>2046796</v>
      </c>
      <c r="K3207">
        <f ca="1">VLOOKUP(D3207,PRC!$A$1:$C$21,3,0)*E3207</f>
        <v>1261400</v>
      </c>
      <c r="L3207">
        <f t="shared" ca="1" si="1738"/>
        <v>95000</v>
      </c>
      <c r="M3207">
        <f t="shared" ca="1" si="1739"/>
        <v>214000</v>
      </c>
      <c r="N3207">
        <f t="shared" ca="1" si="1740"/>
        <v>357000</v>
      </c>
      <c r="O3207">
        <f t="shared" ca="1" si="1741"/>
        <v>119000</v>
      </c>
      <c r="P3207">
        <f t="shared" ca="1" si="1731"/>
        <v>396</v>
      </c>
      <c r="Q3207">
        <f ca="1">IF(P3207&gt;0,1,0)</f>
        <v>1</v>
      </c>
      <c r="R3207">
        <f t="shared" ca="1" si="1742"/>
        <v>14</v>
      </c>
      <c r="S3207">
        <f t="shared" ca="1" si="1743"/>
        <v>4</v>
      </c>
      <c r="T3207">
        <f t="shared" ca="1" si="1744"/>
        <v>9</v>
      </c>
      <c r="U3207">
        <f t="shared" ca="1" si="1745"/>
        <v>15</v>
      </c>
      <c r="V3207">
        <f t="shared" ca="1" si="1746"/>
        <v>5</v>
      </c>
      <c r="X3207">
        <f t="shared" si="1748"/>
        <v>3207</v>
      </c>
      <c r="Y3207">
        <f t="shared" si="1749"/>
        <v>3102</v>
      </c>
      <c r="Z3207">
        <f t="shared" si="1750"/>
        <v>3103</v>
      </c>
      <c r="AA3207">
        <f t="shared" si="1747"/>
        <v>3251</v>
      </c>
      <c r="AB3207">
        <f t="shared" si="1752"/>
        <v>150</v>
      </c>
      <c r="AM3207" t="str">
        <f t="shared" si="1753"/>
        <v>201904HD</v>
      </c>
      <c r="AN3207">
        <f t="shared" ca="1" si="1733"/>
        <v>14.000168067226893</v>
      </c>
      <c r="AO3207">
        <f t="shared" ca="1" si="1734"/>
        <v>3.9915966386554618</v>
      </c>
      <c r="AP3207">
        <f t="shared" ca="1" si="1726"/>
        <v>8.9915966386554622</v>
      </c>
      <c r="AQ3207">
        <f t="shared" ca="1" si="1727"/>
        <v>15</v>
      </c>
      <c r="AR3207">
        <f t="shared" ca="1" si="1728"/>
        <v>5</v>
      </c>
      <c r="AS3207">
        <f ca="1">P3207/J3207</f>
        <v>1.9347311603110424E-4</v>
      </c>
    </row>
    <row r="3208" spans="1:45" x14ac:dyDescent="0.4">
      <c r="A3208">
        <f t="shared" si="1751"/>
        <v>201904</v>
      </c>
      <c r="B3208" t="s">
        <v>162</v>
      </c>
      <c r="C3208" t="s">
        <v>75</v>
      </c>
      <c r="D3208" t="str">
        <f t="shared" ca="1" si="1732"/>
        <v>I106</v>
      </c>
      <c r="E3208">
        <f t="shared" ca="1" si="1735"/>
        <v>111</v>
      </c>
      <c r="F3208">
        <f t="shared" ca="1" si="1736"/>
        <v>13</v>
      </c>
      <c r="G3208" t="str">
        <f t="shared" ca="1" si="1729"/>
        <v>S10</v>
      </c>
      <c r="H3208" t="str">
        <f t="shared" ca="1" si="1730"/>
        <v>S106</v>
      </c>
      <c r="I3208">
        <f ca="1">VLOOKUP(D3208,PRC!$A$2:$B$21,2,0)*E3208</f>
        <v>2220000</v>
      </c>
      <c r="J3208">
        <f t="shared" ca="1" si="1737"/>
        <v>1864796</v>
      </c>
      <c r="K3208">
        <f ca="1">VLOOKUP(D3208,PRC!$A$1:$C$21,3,0)*E3208</f>
        <v>1176600</v>
      </c>
      <c r="L3208">
        <f t="shared" ca="1" si="1738"/>
        <v>111000</v>
      </c>
      <c r="M3208">
        <f t="shared" ca="1" si="1739"/>
        <v>178000</v>
      </c>
      <c r="N3208">
        <f t="shared" ca="1" si="1740"/>
        <v>222000</v>
      </c>
      <c r="O3208">
        <f t="shared" ca="1" si="1741"/>
        <v>178000</v>
      </c>
      <c r="P3208">
        <f t="shared" ca="1" si="1731"/>
        <v>-804</v>
      </c>
      <c r="Q3208">
        <f ca="1">IF(P3208&gt;0,1,0)</f>
        <v>0</v>
      </c>
      <c r="R3208">
        <f t="shared" ca="1" si="1742"/>
        <v>16</v>
      </c>
      <c r="S3208">
        <f t="shared" ca="1" si="1743"/>
        <v>5</v>
      </c>
      <c r="T3208">
        <f t="shared" ca="1" si="1744"/>
        <v>8</v>
      </c>
      <c r="U3208">
        <f t="shared" ca="1" si="1745"/>
        <v>10</v>
      </c>
      <c r="V3208">
        <f t="shared" ca="1" si="1746"/>
        <v>8</v>
      </c>
      <c r="X3208">
        <f t="shared" si="1748"/>
        <v>3208</v>
      </c>
      <c r="Y3208">
        <f t="shared" si="1749"/>
        <v>3102</v>
      </c>
      <c r="Z3208">
        <f t="shared" si="1750"/>
        <v>3103</v>
      </c>
      <c r="AA3208">
        <f t="shared" si="1747"/>
        <v>3251</v>
      </c>
      <c r="AB3208">
        <f t="shared" si="1752"/>
        <v>150</v>
      </c>
      <c r="AM3208" t="str">
        <f t="shared" si="1753"/>
        <v>201904HD</v>
      </c>
      <c r="AN3208">
        <f t="shared" ca="1" si="1733"/>
        <v>16.00018018018018</v>
      </c>
      <c r="AO3208">
        <f t="shared" ca="1" si="1734"/>
        <v>5</v>
      </c>
      <c r="AP3208">
        <f t="shared" ref="AP3208:AP3271" ca="1" si="1754">M3208/$I3208*100</f>
        <v>8.0180180180180187</v>
      </c>
      <c r="AQ3208">
        <f t="shared" ref="AQ3208:AQ3271" ca="1" si="1755">N3208/$I3208*100</f>
        <v>10</v>
      </c>
      <c r="AR3208">
        <f t="shared" ref="AR3208:AR3271" ca="1" si="1756">O3208/$I3208*100</f>
        <v>8.0180180180180187</v>
      </c>
      <c r="AS3208">
        <f ca="1">P3208/J3208</f>
        <v>-4.3114635595528948E-4</v>
      </c>
    </row>
    <row r="3209" spans="1:45" x14ac:dyDescent="0.4">
      <c r="A3209">
        <f t="shared" si="1751"/>
        <v>201904</v>
      </c>
      <c r="B3209" t="s">
        <v>163</v>
      </c>
      <c r="C3209" t="s">
        <v>75</v>
      </c>
      <c r="D3209" t="str">
        <f t="shared" ca="1" si="1732"/>
        <v>I101</v>
      </c>
      <c r="E3209">
        <f t="shared" ca="1" si="1735"/>
        <v>116</v>
      </c>
      <c r="F3209">
        <f t="shared" ca="1" si="1736"/>
        <v>12</v>
      </c>
      <c r="G3209" t="str">
        <f t="shared" ca="1" si="1729"/>
        <v>S10</v>
      </c>
      <c r="H3209" t="str">
        <f t="shared" ca="1" si="1730"/>
        <v>S108</v>
      </c>
      <c r="I3209">
        <f ca="1">VLOOKUP(D3209,PRC!$A$2:$B$21,2,0)*E3209</f>
        <v>3480000</v>
      </c>
      <c r="J3209">
        <f t="shared" ca="1" si="1737"/>
        <v>3097196</v>
      </c>
      <c r="K3209">
        <f ca="1">VLOOKUP(D3209,PRC!$A$1:$C$21,3,0)*E3209</f>
        <v>1809600</v>
      </c>
      <c r="L3209">
        <f t="shared" ca="1" si="1738"/>
        <v>174000</v>
      </c>
      <c r="M3209">
        <f t="shared" ca="1" si="1739"/>
        <v>278000</v>
      </c>
      <c r="N3209">
        <f t="shared" ca="1" si="1740"/>
        <v>487000</v>
      </c>
      <c r="O3209">
        <f t="shared" ca="1" si="1741"/>
        <v>313000</v>
      </c>
      <c r="P3209">
        <f t="shared" ca="1" si="1731"/>
        <v>35596</v>
      </c>
      <c r="Q3209">
        <f ca="1">IF(P3209&gt;0,1,0)</f>
        <v>1</v>
      </c>
      <c r="R3209">
        <f t="shared" ca="1" si="1742"/>
        <v>11</v>
      </c>
      <c r="S3209">
        <f t="shared" ca="1" si="1743"/>
        <v>5</v>
      </c>
      <c r="T3209">
        <f t="shared" ca="1" si="1744"/>
        <v>8</v>
      </c>
      <c r="U3209">
        <f t="shared" ca="1" si="1745"/>
        <v>14</v>
      </c>
      <c r="V3209">
        <f t="shared" ca="1" si="1746"/>
        <v>9</v>
      </c>
      <c r="X3209">
        <f t="shared" si="1748"/>
        <v>3209</v>
      </c>
      <c r="Y3209">
        <f t="shared" si="1749"/>
        <v>3102</v>
      </c>
      <c r="Z3209">
        <f t="shared" si="1750"/>
        <v>3103</v>
      </c>
      <c r="AA3209">
        <f t="shared" si="1747"/>
        <v>3251</v>
      </c>
      <c r="AB3209">
        <f t="shared" si="1752"/>
        <v>150</v>
      </c>
      <c r="AM3209" t="str">
        <f t="shared" si="1753"/>
        <v>201904HD</v>
      </c>
      <c r="AN3209">
        <f t="shared" ca="1" si="1733"/>
        <v>11.000114942528738</v>
      </c>
      <c r="AO3209">
        <f t="shared" ca="1" si="1734"/>
        <v>5</v>
      </c>
      <c r="AP3209">
        <f t="shared" ca="1" si="1754"/>
        <v>7.9885057471264371</v>
      </c>
      <c r="AQ3209">
        <f t="shared" ca="1" si="1755"/>
        <v>13.994252873563218</v>
      </c>
      <c r="AR3209">
        <f t="shared" ca="1" si="1756"/>
        <v>8.9942528735632195</v>
      </c>
      <c r="AS3209">
        <f ca="1">P3209/J3209</f>
        <v>1.1492976227529676E-2</v>
      </c>
    </row>
    <row r="3210" spans="1:45" x14ac:dyDescent="0.4">
      <c r="A3210">
        <f t="shared" si="1751"/>
        <v>201904</v>
      </c>
      <c r="B3210" t="s">
        <v>164</v>
      </c>
      <c r="C3210" t="s">
        <v>75</v>
      </c>
      <c r="D3210" t="str">
        <f t="shared" ca="1" si="1732"/>
        <v>I115</v>
      </c>
      <c r="E3210">
        <f t="shared" ca="1" si="1735"/>
        <v>82</v>
      </c>
      <c r="F3210">
        <f t="shared" ca="1" si="1736"/>
        <v>14</v>
      </c>
      <c r="G3210" t="str">
        <f t="shared" ca="1" si="1729"/>
        <v>S10</v>
      </c>
      <c r="H3210" t="str">
        <f t="shared" ca="1" si="1730"/>
        <v>S106</v>
      </c>
      <c r="I3210">
        <f ca="1">VLOOKUP(D3210,PRC!$A$2:$B$21,2,0)*E3210</f>
        <v>410000</v>
      </c>
      <c r="J3210">
        <f t="shared" ca="1" si="1737"/>
        <v>327996</v>
      </c>
      <c r="K3210">
        <f ca="1">VLOOKUP(D3210,PRC!$A$1:$C$21,3,0)*E3210</f>
        <v>196800</v>
      </c>
      <c r="L3210">
        <f t="shared" ca="1" si="1738"/>
        <v>16000</v>
      </c>
      <c r="M3210">
        <f t="shared" ca="1" si="1739"/>
        <v>21000</v>
      </c>
      <c r="N3210">
        <f t="shared" ca="1" si="1740"/>
        <v>45000</v>
      </c>
      <c r="O3210">
        <f t="shared" ca="1" si="1741"/>
        <v>33000</v>
      </c>
      <c r="P3210">
        <f t="shared" ca="1" si="1731"/>
        <v>16196</v>
      </c>
      <c r="Q3210">
        <f ca="1">IF(P3210&gt;0,1,0)</f>
        <v>1</v>
      </c>
      <c r="R3210">
        <f t="shared" ca="1" si="1742"/>
        <v>20</v>
      </c>
      <c r="S3210">
        <f t="shared" ca="1" si="1743"/>
        <v>4</v>
      </c>
      <c r="T3210">
        <f t="shared" ca="1" si="1744"/>
        <v>5</v>
      </c>
      <c r="U3210">
        <f t="shared" ca="1" si="1745"/>
        <v>11</v>
      </c>
      <c r="V3210">
        <f t="shared" ca="1" si="1746"/>
        <v>8</v>
      </c>
      <c r="X3210">
        <f t="shared" si="1748"/>
        <v>3210</v>
      </c>
      <c r="Y3210">
        <f t="shared" si="1749"/>
        <v>3102</v>
      </c>
      <c r="Z3210">
        <f t="shared" si="1750"/>
        <v>3103</v>
      </c>
      <c r="AA3210">
        <f t="shared" si="1747"/>
        <v>3251</v>
      </c>
      <c r="AB3210">
        <f t="shared" si="1752"/>
        <v>150</v>
      </c>
      <c r="AM3210" t="str">
        <f t="shared" si="1753"/>
        <v>201904HD</v>
      </c>
      <c r="AN3210">
        <f t="shared" ca="1" si="1733"/>
        <v>20.0009756097561</v>
      </c>
      <c r="AO3210">
        <f t="shared" ca="1" si="1734"/>
        <v>3.9024390243902438</v>
      </c>
      <c r="AP3210">
        <f t="shared" ca="1" si="1754"/>
        <v>5.1219512195121952</v>
      </c>
      <c r="AQ3210">
        <f t="shared" ca="1" si="1755"/>
        <v>10.975609756097562</v>
      </c>
      <c r="AR3210">
        <f t="shared" ca="1" si="1756"/>
        <v>8.0487804878048781</v>
      </c>
      <c r="AS3210">
        <f ca="1">P3210/J3210</f>
        <v>4.9378650959158041E-2</v>
      </c>
    </row>
    <row r="3211" spans="1:45" x14ac:dyDescent="0.4">
      <c r="A3211">
        <f t="shared" si="1751"/>
        <v>201904</v>
      </c>
      <c r="B3211" t="s">
        <v>165</v>
      </c>
      <c r="C3211" t="s">
        <v>75</v>
      </c>
      <c r="D3211" t="str">
        <f t="shared" ca="1" si="1732"/>
        <v>I116</v>
      </c>
      <c r="E3211">
        <f t="shared" ca="1" si="1735"/>
        <v>145</v>
      </c>
      <c r="F3211">
        <f t="shared" ca="1" si="1736"/>
        <v>15</v>
      </c>
      <c r="G3211" t="str">
        <f t="shared" ca="1" si="1729"/>
        <v>S10</v>
      </c>
      <c r="H3211" t="str">
        <f t="shared" ca="1" si="1730"/>
        <v>S103</v>
      </c>
      <c r="I3211">
        <f ca="1">VLOOKUP(D3211,PRC!$A$2:$B$21,2,0)*E3211</f>
        <v>211700000</v>
      </c>
      <c r="J3211">
        <f t="shared" ca="1" si="1737"/>
        <v>169359996</v>
      </c>
      <c r="K3211">
        <f ca="1">VLOOKUP(D3211,PRC!$A$1:$C$21,3,0)*E3211</f>
        <v>127020000</v>
      </c>
      <c r="L3211">
        <f t="shared" ca="1" si="1738"/>
        <v>10585000</v>
      </c>
      <c r="M3211">
        <f t="shared" ca="1" si="1739"/>
        <v>14819000</v>
      </c>
      <c r="N3211">
        <f t="shared" ca="1" si="1740"/>
        <v>27521000</v>
      </c>
      <c r="O3211">
        <f t="shared" ca="1" si="1741"/>
        <v>16936000</v>
      </c>
      <c r="P3211">
        <f t="shared" ca="1" si="1731"/>
        <v>-27521004</v>
      </c>
      <c r="Q3211">
        <f ca="1">IF(P3211&gt;0,1,0)</f>
        <v>0</v>
      </c>
      <c r="R3211">
        <f t="shared" ca="1" si="1742"/>
        <v>20</v>
      </c>
      <c r="S3211">
        <f t="shared" ca="1" si="1743"/>
        <v>5</v>
      </c>
      <c r="T3211">
        <f t="shared" ca="1" si="1744"/>
        <v>7</v>
      </c>
      <c r="U3211">
        <f t="shared" ca="1" si="1745"/>
        <v>13</v>
      </c>
      <c r="V3211">
        <f t="shared" ca="1" si="1746"/>
        <v>8</v>
      </c>
      <c r="X3211">
        <f t="shared" si="1748"/>
        <v>3211</v>
      </c>
      <c r="Y3211">
        <f t="shared" si="1749"/>
        <v>3102</v>
      </c>
      <c r="Z3211">
        <f t="shared" si="1750"/>
        <v>3103</v>
      </c>
      <c r="AA3211">
        <f t="shared" si="1747"/>
        <v>3251</v>
      </c>
      <c r="AB3211">
        <f t="shared" si="1752"/>
        <v>150</v>
      </c>
      <c r="AM3211" t="str">
        <f t="shared" si="1753"/>
        <v>201904HD</v>
      </c>
      <c r="AN3211">
        <f t="shared" ca="1" si="1733"/>
        <v>20.000001889466223</v>
      </c>
      <c r="AO3211">
        <f t="shared" ca="1" si="1734"/>
        <v>5</v>
      </c>
      <c r="AP3211">
        <f t="shared" ca="1" si="1754"/>
        <v>7.0000000000000009</v>
      </c>
      <c r="AQ3211">
        <f t="shared" ca="1" si="1755"/>
        <v>13</v>
      </c>
      <c r="AR3211">
        <f t="shared" ca="1" si="1756"/>
        <v>8</v>
      </c>
      <c r="AS3211">
        <f ca="1">P3211/J3211</f>
        <v>-0.16250002745630673</v>
      </c>
    </row>
    <row r="3212" spans="1:45" x14ac:dyDescent="0.4">
      <c r="A3212">
        <f t="shared" si="1751"/>
        <v>201904</v>
      </c>
      <c r="B3212" t="s">
        <v>166</v>
      </c>
      <c r="C3212" t="s">
        <v>75</v>
      </c>
      <c r="D3212" t="str">
        <f t="shared" ca="1" si="1732"/>
        <v>I110</v>
      </c>
      <c r="E3212">
        <f t="shared" ca="1" si="1735"/>
        <v>86</v>
      </c>
      <c r="F3212">
        <f t="shared" ca="1" si="1736"/>
        <v>14</v>
      </c>
      <c r="G3212" t="str">
        <f t="shared" ca="1" si="1729"/>
        <v>S11</v>
      </c>
      <c r="H3212" t="str">
        <f t="shared" ca="1" si="1730"/>
        <v>S115</v>
      </c>
      <c r="I3212">
        <f ca="1">VLOOKUP(D3212,PRC!$A$2:$B$21,2,0)*E3212</f>
        <v>25800000</v>
      </c>
      <c r="J3212">
        <f t="shared" ca="1" si="1737"/>
        <v>20897996</v>
      </c>
      <c r="K3212">
        <f ca="1">VLOOKUP(D3212,PRC!$A$1:$C$21,3,0)*E3212</f>
        <v>11868000</v>
      </c>
      <c r="L3212">
        <f t="shared" ca="1" si="1738"/>
        <v>774000</v>
      </c>
      <c r="M3212">
        <f t="shared" ca="1" si="1739"/>
        <v>2322000</v>
      </c>
      <c r="N3212">
        <f t="shared" ca="1" si="1740"/>
        <v>3354000</v>
      </c>
      <c r="O3212">
        <f t="shared" ca="1" si="1741"/>
        <v>1548000</v>
      </c>
      <c r="P3212">
        <f t="shared" ca="1" si="1731"/>
        <v>1031996</v>
      </c>
      <c r="Q3212">
        <f ca="1">IF(P3212&gt;0,1,0)</f>
        <v>1</v>
      </c>
      <c r="R3212">
        <f t="shared" ca="1" si="1742"/>
        <v>19</v>
      </c>
      <c r="S3212">
        <f t="shared" ca="1" si="1743"/>
        <v>3</v>
      </c>
      <c r="T3212">
        <f t="shared" ca="1" si="1744"/>
        <v>9</v>
      </c>
      <c r="U3212">
        <f t="shared" ca="1" si="1745"/>
        <v>13</v>
      </c>
      <c r="V3212">
        <f t="shared" ca="1" si="1746"/>
        <v>6</v>
      </c>
      <c r="X3212">
        <f t="shared" si="1748"/>
        <v>3212</v>
      </c>
      <c r="Y3212">
        <f t="shared" si="1749"/>
        <v>3102</v>
      </c>
      <c r="Z3212">
        <f t="shared" si="1750"/>
        <v>3103</v>
      </c>
      <c r="AA3212">
        <f t="shared" si="1747"/>
        <v>3251</v>
      </c>
      <c r="AB3212">
        <f t="shared" si="1752"/>
        <v>150</v>
      </c>
      <c r="AM3212" t="str">
        <f t="shared" si="1753"/>
        <v>201904HD</v>
      </c>
      <c r="AN3212">
        <f t="shared" ca="1" si="1733"/>
        <v>19.000015503875968</v>
      </c>
      <c r="AO3212">
        <f t="shared" ca="1" si="1734"/>
        <v>3</v>
      </c>
      <c r="AP3212">
        <f t="shared" ca="1" si="1754"/>
        <v>9</v>
      </c>
      <c r="AQ3212">
        <f t="shared" ca="1" si="1755"/>
        <v>13</v>
      </c>
      <c r="AR3212">
        <f t="shared" ca="1" si="1756"/>
        <v>6</v>
      </c>
      <c r="AS3212">
        <f ca="1">P3212/J3212</f>
        <v>4.9382534095613759E-2</v>
      </c>
    </row>
    <row r="3213" spans="1:45" x14ac:dyDescent="0.4">
      <c r="A3213">
        <f t="shared" si="1751"/>
        <v>201904</v>
      </c>
      <c r="B3213" t="s">
        <v>167</v>
      </c>
      <c r="C3213" t="s">
        <v>75</v>
      </c>
      <c r="D3213" t="str">
        <f t="shared" ca="1" si="1732"/>
        <v>I113</v>
      </c>
      <c r="E3213">
        <f t="shared" ca="1" si="1735"/>
        <v>96</v>
      </c>
      <c r="F3213">
        <f t="shared" ca="1" si="1736"/>
        <v>15</v>
      </c>
      <c r="G3213" t="str">
        <f t="shared" ca="1" si="1729"/>
        <v>S10</v>
      </c>
      <c r="H3213" t="str">
        <f t="shared" ca="1" si="1730"/>
        <v>S104</v>
      </c>
      <c r="I3213">
        <f ca="1">VLOOKUP(D3213,PRC!$A$2:$B$21,2,0)*E3213</f>
        <v>64320000</v>
      </c>
      <c r="J3213">
        <f t="shared" ca="1" si="1737"/>
        <v>54028796</v>
      </c>
      <c r="K3213">
        <f ca="1">VLOOKUP(D3213,PRC!$A$1:$C$21,3,0)*E3213</f>
        <v>28944000</v>
      </c>
      <c r="L3213">
        <f t="shared" ca="1" si="1738"/>
        <v>2573000</v>
      </c>
      <c r="M3213">
        <f t="shared" ca="1" si="1739"/>
        <v>3216000</v>
      </c>
      <c r="N3213">
        <f t="shared" ca="1" si="1740"/>
        <v>7075000</v>
      </c>
      <c r="O3213">
        <f t="shared" ca="1" si="1741"/>
        <v>3216000</v>
      </c>
      <c r="P3213">
        <f t="shared" ca="1" si="1731"/>
        <v>9004796</v>
      </c>
      <c r="Q3213">
        <f ca="1">IF(P3213&gt;0,1,0)</f>
        <v>1</v>
      </c>
      <c r="R3213">
        <f t="shared" ca="1" si="1742"/>
        <v>16</v>
      </c>
      <c r="S3213">
        <f t="shared" ca="1" si="1743"/>
        <v>4</v>
      </c>
      <c r="T3213">
        <f t="shared" ca="1" si="1744"/>
        <v>5</v>
      </c>
      <c r="U3213">
        <f t="shared" ca="1" si="1745"/>
        <v>11</v>
      </c>
      <c r="V3213">
        <f t="shared" ca="1" si="1746"/>
        <v>5</v>
      </c>
      <c r="X3213">
        <f t="shared" si="1748"/>
        <v>3213</v>
      </c>
      <c r="Y3213">
        <f t="shared" si="1749"/>
        <v>3102</v>
      </c>
      <c r="Z3213">
        <f t="shared" si="1750"/>
        <v>3103</v>
      </c>
      <c r="AA3213">
        <f t="shared" si="1747"/>
        <v>3251</v>
      </c>
      <c r="AB3213">
        <f t="shared" si="1752"/>
        <v>150</v>
      </c>
      <c r="AM3213" t="str">
        <f t="shared" si="1753"/>
        <v>201904HD</v>
      </c>
      <c r="AN3213">
        <f t="shared" ca="1" si="1733"/>
        <v>16.000006218905472</v>
      </c>
      <c r="AO3213">
        <f t="shared" ca="1" si="1734"/>
        <v>4.0003109452736316</v>
      </c>
      <c r="AP3213">
        <f t="shared" ca="1" si="1754"/>
        <v>5</v>
      </c>
      <c r="AQ3213">
        <f t="shared" ca="1" si="1755"/>
        <v>10.999689054726367</v>
      </c>
      <c r="AR3213">
        <f t="shared" ca="1" si="1756"/>
        <v>5</v>
      </c>
      <c r="AS3213">
        <f ca="1">P3213/J3213</f>
        <v>0.16666660497117131</v>
      </c>
    </row>
    <row r="3214" spans="1:45" x14ac:dyDescent="0.4">
      <c r="A3214">
        <f t="shared" si="1751"/>
        <v>201904</v>
      </c>
      <c r="B3214" t="s">
        <v>168</v>
      </c>
      <c r="C3214" t="s">
        <v>75</v>
      </c>
      <c r="D3214" t="str">
        <f t="shared" ca="1" si="1732"/>
        <v>I115</v>
      </c>
      <c r="E3214">
        <f t="shared" ca="1" si="1735"/>
        <v>107</v>
      </c>
      <c r="F3214">
        <f t="shared" ca="1" si="1736"/>
        <v>16</v>
      </c>
      <c r="G3214" t="str">
        <f t="shared" ca="1" si="1729"/>
        <v>S10</v>
      </c>
      <c r="H3214" t="str">
        <f t="shared" ca="1" si="1730"/>
        <v>S108</v>
      </c>
      <c r="I3214">
        <f ca="1">VLOOKUP(D3214,PRC!$A$2:$B$21,2,0)*E3214</f>
        <v>535000</v>
      </c>
      <c r="J3214">
        <f t="shared" ca="1" si="1737"/>
        <v>460096</v>
      </c>
      <c r="K3214">
        <f ca="1">VLOOKUP(D3214,PRC!$A$1:$C$21,3,0)*E3214</f>
        <v>256800</v>
      </c>
      <c r="L3214">
        <f t="shared" ca="1" si="1738"/>
        <v>16000</v>
      </c>
      <c r="M3214">
        <f t="shared" ca="1" si="1739"/>
        <v>43000</v>
      </c>
      <c r="N3214">
        <f t="shared" ca="1" si="1740"/>
        <v>54000</v>
      </c>
      <c r="O3214">
        <f t="shared" ca="1" si="1741"/>
        <v>32000</v>
      </c>
      <c r="P3214">
        <f t="shared" ca="1" si="1731"/>
        <v>58296</v>
      </c>
      <c r="Q3214">
        <f ca="1">IF(P3214&gt;0,1,0)</f>
        <v>1</v>
      </c>
      <c r="R3214">
        <f t="shared" ca="1" si="1742"/>
        <v>14</v>
      </c>
      <c r="S3214">
        <f t="shared" ca="1" si="1743"/>
        <v>3</v>
      </c>
      <c r="T3214">
        <f t="shared" ca="1" si="1744"/>
        <v>8</v>
      </c>
      <c r="U3214">
        <f t="shared" ca="1" si="1745"/>
        <v>10</v>
      </c>
      <c r="V3214">
        <f t="shared" ca="1" si="1746"/>
        <v>6</v>
      </c>
      <c r="X3214">
        <f t="shared" si="1748"/>
        <v>3214</v>
      </c>
      <c r="Y3214">
        <f t="shared" si="1749"/>
        <v>3102</v>
      </c>
      <c r="Z3214">
        <f t="shared" si="1750"/>
        <v>3103</v>
      </c>
      <c r="AA3214">
        <f t="shared" si="1747"/>
        <v>3251</v>
      </c>
      <c r="AB3214">
        <f t="shared" si="1752"/>
        <v>150</v>
      </c>
      <c r="AM3214" t="str">
        <f t="shared" si="1753"/>
        <v>201904HD</v>
      </c>
      <c r="AN3214">
        <f t="shared" ca="1" si="1733"/>
        <v>14.000747663551405</v>
      </c>
      <c r="AO3214">
        <f t="shared" ca="1" si="1734"/>
        <v>2.990654205607477</v>
      </c>
      <c r="AP3214">
        <f t="shared" ca="1" si="1754"/>
        <v>8.0373831775700939</v>
      </c>
      <c r="AQ3214">
        <f t="shared" ca="1" si="1755"/>
        <v>10.093457943925234</v>
      </c>
      <c r="AR3214">
        <f t="shared" ca="1" si="1756"/>
        <v>5.9813084112149539</v>
      </c>
      <c r="AS3214">
        <f ca="1">P3214/J3214</f>
        <v>0.12670399221032133</v>
      </c>
    </row>
    <row r="3215" spans="1:45" x14ac:dyDescent="0.4">
      <c r="A3215">
        <f t="shared" si="1751"/>
        <v>201904</v>
      </c>
      <c r="B3215" t="s">
        <v>169</v>
      </c>
      <c r="C3215" t="s">
        <v>75</v>
      </c>
      <c r="D3215" t="str">
        <f t="shared" ca="1" si="1732"/>
        <v>I120</v>
      </c>
      <c r="E3215">
        <f t="shared" ca="1" si="1735"/>
        <v>96</v>
      </c>
      <c r="F3215">
        <f t="shared" ca="1" si="1736"/>
        <v>18</v>
      </c>
      <c r="G3215" t="str">
        <f t="shared" ca="1" si="1729"/>
        <v>S10</v>
      </c>
      <c r="H3215" t="str">
        <f t="shared" ca="1" si="1730"/>
        <v>S109</v>
      </c>
      <c r="I3215">
        <f ca="1">VLOOKUP(D3215,PRC!$A$2:$B$21,2,0)*E3215</f>
        <v>412800000</v>
      </c>
      <c r="J3215">
        <f t="shared" ca="1" si="1737"/>
        <v>338495996</v>
      </c>
      <c r="K3215">
        <f ca="1">VLOOKUP(D3215,PRC!$A$1:$C$21,3,0)*E3215</f>
        <v>185760000</v>
      </c>
      <c r="L3215">
        <f t="shared" ca="1" si="1738"/>
        <v>16512000</v>
      </c>
      <c r="M3215">
        <f t="shared" ca="1" si="1739"/>
        <v>41280000</v>
      </c>
      <c r="N3215">
        <f t="shared" ca="1" si="1740"/>
        <v>41280000</v>
      </c>
      <c r="O3215">
        <f t="shared" ca="1" si="1741"/>
        <v>33024000</v>
      </c>
      <c r="P3215">
        <f t="shared" ca="1" si="1731"/>
        <v>20639996</v>
      </c>
      <c r="Q3215">
        <f ca="1">IF(P3215&gt;0,1,0)</f>
        <v>1</v>
      </c>
      <c r="R3215">
        <f t="shared" ca="1" si="1742"/>
        <v>18</v>
      </c>
      <c r="S3215">
        <f t="shared" ca="1" si="1743"/>
        <v>4</v>
      </c>
      <c r="T3215">
        <f t="shared" ca="1" si="1744"/>
        <v>10</v>
      </c>
      <c r="U3215">
        <f t="shared" ca="1" si="1745"/>
        <v>10</v>
      </c>
      <c r="V3215">
        <f t="shared" ca="1" si="1746"/>
        <v>8</v>
      </c>
      <c r="X3215">
        <f t="shared" si="1748"/>
        <v>3215</v>
      </c>
      <c r="Y3215">
        <f t="shared" si="1749"/>
        <v>3102</v>
      </c>
      <c r="Z3215">
        <f t="shared" si="1750"/>
        <v>3103</v>
      </c>
      <c r="AA3215">
        <f t="shared" si="1747"/>
        <v>3251</v>
      </c>
      <c r="AB3215">
        <f t="shared" si="1752"/>
        <v>150</v>
      </c>
      <c r="AM3215" t="str">
        <f t="shared" si="1753"/>
        <v>201904HD</v>
      </c>
      <c r="AN3215">
        <f t="shared" ca="1" si="1733"/>
        <v>18.000000968992246</v>
      </c>
      <c r="AO3215">
        <f t="shared" ca="1" si="1734"/>
        <v>4</v>
      </c>
      <c r="AP3215">
        <f t="shared" ca="1" si="1754"/>
        <v>10</v>
      </c>
      <c r="AQ3215">
        <f t="shared" ca="1" si="1755"/>
        <v>10</v>
      </c>
      <c r="AR3215">
        <f t="shared" ca="1" si="1756"/>
        <v>8</v>
      </c>
      <c r="AS3215">
        <f ca="1">P3215/J3215</f>
        <v>6.0975598659666272E-2</v>
      </c>
    </row>
    <row r="3216" spans="1:45" x14ac:dyDescent="0.4">
      <c r="A3216">
        <f t="shared" si="1751"/>
        <v>201904</v>
      </c>
      <c r="B3216" t="s">
        <v>170</v>
      </c>
      <c r="C3216" t="s">
        <v>75</v>
      </c>
      <c r="D3216" t="str">
        <f t="shared" ca="1" si="1732"/>
        <v>I101</v>
      </c>
      <c r="E3216">
        <f t="shared" ca="1" si="1735"/>
        <v>100</v>
      </c>
      <c r="F3216">
        <f t="shared" ca="1" si="1736"/>
        <v>18</v>
      </c>
      <c r="G3216" t="str">
        <f t="shared" ca="1" si="1729"/>
        <v>S10</v>
      </c>
      <c r="H3216" t="str">
        <f t="shared" ca="1" si="1730"/>
        <v>S102</v>
      </c>
      <c r="I3216">
        <f ca="1">VLOOKUP(D3216,PRC!$A$2:$B$21,2,0)*E3216</f>
        <v>3000000</v>
      </c>
      <c r="J3216">
        <f t="shared" ca="1" si="1737"/>
        <v>2459996</v>
      </c>
      <c r="K3216">
        <f ca="1">VLOOKUP(D3216,PRC!$A$1:$C$21,3,0)*E3216</f>
        <v>1560000</v>
      </c>
      <c r="L3216">
        <f t="shared" ca="1" si="1738"/>
        <v>120000</v>
      </c>
      <c r="M3216">
        <f t="shared" ca="1" si="1739"/>
        <v>150000</v>
      </c>
      <c r="N3216">
        <f t="shared" ca="1" si="1740"/>
        <v>300000</v>
      </c>
      <c r="O3216">
        <f t="shared" ca="1" si="1741"/>
        <v>300000</v>
      </c>
      <c r="P3216">
        <f t="shared" ca="1" si="1731"/>
        <v>29996</v>
      </c>
      <c r="Q3216">
        <f ca="1">IF(P3216&gt;0,1,0)</f>
        <v>1</v>
      </c>
      <c r="R3216">
        <f t="shared" ca="1" si="1742"/>
        <v>18</v>
      </c>
      <c r="S3216">
        <f t="shared" ca="1" si="1743"/>
        <v>4</v>
      </c>
      <c r="T3216">
        <f t="shared" ca="1" si="1744"/>
        <v>5</v>
      </c>
      <c r="U3216">
        <f t="shared" ca="1" si="1745"/>
        <v>10</v>
      </c>
      <c r="V3216">
        <f t="shared" ca="1" si="1746"/>
        <v>10</v>
      </c>
      <c r="X3216">
        <f t="shared" si="1748"/>
        <v>3216</v>
      </c>
      <c r="Y3216">
        <f t="shared" si="1749"/>
        <v>3102</v>
      </c>
      <c r="Z3216">
        <f t="shared" si="1750"/>
        <v>3103</v>
      </c>
      <c r="AA3216">
        <f t="shared" si="1747"/>
        <v>3251</v>
      </c>
      <c r="AB3216">
        <f t="shared" si="1752"/>
        <v>150</v>
      </c>
      <c r="AM3216" t="str">
        <f t="shared" si="1753"/>
        <v>201904HD</v>
      </c>
      <c r="AN3216">
        <f t="shared" ca="1" si="1733"/>
        <v>18.000133333333334</v>
      </c>
      <c r="AO3216">
        <f t="shared" ca="1" si="1734"/>
        <v>4</v>
      </c>
      <c r="AP3216">
        <f t="shared" ca="1" si="1754"/>
        <v>5</v>
      </c>
      <c r="AQ3216">
        <f t="shared" ca="1" si="1755"/>
        <v>10</v>
      </c>
      <c r="AR3216">
        <f t="shared" ca="1" si="1756"/>
        <v>10</v>
      </c>
      <c r="AS3216">
        <f ca="1">P3216/J3216</f>
        <v>1.2193515761814247E-2</v>
      </c>
    </row>
    <row r="3217" spans="1:45" x14ac:dyDescent="0.4">
      <c r="A3217">
        <f t="shared" si="1751"/>
        <v>201904</v>
      </c>
      <c r="B3217" t="s">
        <v>171</v>
      </c>
      <c r="C3217" t="s">
        <v>75</v>
      </c>
      <c r="D3217" t="str">
        <f t="shared" ca="1" si="1732"/>
        <v>I104</v>
      </c>
      <c r="E3217">
        <f t="shared" ca="1" si="1735"/>
        <v>99</v>
      </c>
      <c r="F3217">
        <f t="shared" ca="1" si="1736"/>
        <v>10</v>
      </c>
      <c r="G3217" t="str">
        <f t="shared" ca="1" si="1729"/>
        <v>S11</v>
      </c>
      <c r="H3217" t="str">
        <f t="shared" ca="1" si="1730"/>
        <v>S117</v>
      </c>
      <c r="I3217">
        <f ca="1">VLOOKUP(D3217,PRC!$A$2:$B$21,2,0)*E3217</f>
        <v>6930000</v>
      </c>
      <c r="J3217">
        <f t="shared" ca="1" si="1737"/>
        <v>5959796</v>
      </c>
      <c r="K3217">
        <f ca="1">VLOOKUP(D3217,PRC!$A$1:$C$21,3,0)*E3217</f>
        <v>2910600</v>
      </c>
      <c r="L3217">
        <f t="shared" ca="1" si="1738"/>
        <v>277000</v>
      </c>
      <c r="M3217">
        <f t="shared" ca="1" si="1739"/>
        <v>693000</v>
      </c>
      <c r="N3217">
        <f t="shared" ca="1" si="1740"/>
        <v>762000</v>
      </c>
      <c r="O3217">
        <f t="shared" ca="1" si="1741"/>
        <v>485000</v>
      </c>
      <c r="P3217">
        <f t="shared" ca="1" si="1731"/>
        <v>832196</v>
      </c>
      <c r="Q3217">
        <f ca="1">IF(P3217&gt;0,1,0)</f>
        <v>1</v>
      </c>
      <c r="R3217">
        <f t="shared" ca="1" si="1742"/>
        <v>14</v>
      </c>
      <c r="S3217">
        <f t="shared" ca="1" si="1743"/>
        <v>4</v>
      </c>
      <c r="T3217">
        <f t="shared" ca="1" si="1744"/>
        <v>10</v>
      </c>
      <c r="U3217">
        <f t="shared" ca="1" si="1745"/>
        <v>11</v>
      </c>
      <c r="V3217">
        <f t="shared" ca="1" si="1746"/>
        <v>7</v>
      </c>
      <c r="X3217">
        <f t="shared" si="1748"/>
        <v>3217</v>
      </c>
      <c r="Y3217">
        <f t="shared" si="1749"/>
        <v>3102</v>
      </c>
      <c r="Z3217">
        <f t="shared" si="1750"/>
        <v>3103</v>
      </c>
      <c r="AA3217">
        <f t="shared" si="1747"/>
        <v>3251</v>
      </c>
      <c r="AB3217">
        <f t="shared" si="1752"/>
        <v>150</v>
      </c>
      <c r="AM3217" t="str">
        <f t="shared" si="1753"/>
        <v>201904HD</v>
      </c>
      <c r="AN3217">
        <f t="shared" ca="1" si="1733"/>
        <v>14.000057720057724</v>
      </c>
      <c r="AO3217">
        <f t="shared" ca="1" si="1734"/>
        <v>3.9971139971139968</v>
      </c>
      <c r="AP3217">
        <f t="shared" ca="1" si="1754"/>
        <v>10</v>
      </c>
      <c r="AQ3217">
        <f t="shared" ca="1" si="1755"/>
        <v>10.995670995670997</v>
      </c>
      <c r="AR3217">
        <f t="shared" ca="1" si="1756"/>
        <v>6.9985569985569986</v>
      </c>
      <c r="AS3217">
        <f ca="1">P3217/J3217</f>
        <v>0.13963498079464465</v>
      </c>
    </row>
    <row r="3218" spans="1:45" x14ac:dyDescent="0.4">
      <c r="A3218">
        <f t="shared" si="1751"/>
        <v>201904</v>
      </c>
      <c r="B3218" t="s">
        <v>172</v>
      </c>
      <c r="C3218" t="s">
        <v>75</v>
      </c>
      <c r="D3218" t="str">
        <f t="shared" ca="1" si="1732"/>
        <v>I116</v>
      </c>
      <c r="E3218">
        <f t="shared" ca="1" si="1735"/>
        <v>85</v>
      </c>
      <c r="F3218">
        <f t="shared" ca="1" si="1736"/>
        <v>12</v>
      </c>
      <c r="G3218" t="str">
        <f t="shared" ca="1" si="1729"/>
        <v>S11</v>
      </c>
      <c r="H3218" t="str">
        <f t="shared" ca="1" si="1730"/>
        <v>S114</v>
      </c>
      <c r="I3218">
        <f ca="1">VLOOKUP(D3218,PRC!$A$2:$B$21,2,0)*E3218</f>
        <v>124100000</v>
      </c>
      <c r="J3218">
        <f t="shared" ca="1" si="1737"/>
        <v>110448996</v>
      </c>
      <c r="K3218">
        <f ca="1">VLOOKUP(D3218,PRC!$A$1:$C$21,3,0)*E3218</f>
        <v>74460000</v>
      </c>
      <c r="L3218">
        <f t="shared" ca="1" si="1738"/>
        <v>6205000</v>
      </c>
      <c r="M3218">
        <f t="shared" ca="1" si="1739"/>
        <v>6205000</v>
      </c>
      <c r="N3218">
        <f t="shared" ca="1" si="1740"/>
        <v>18615000</v>
      </c>
      <c r="O3218">
        <f t="shared" ca="1" si="1741"/>
        <v>8687000</v>
      </c>
      <c r="P3218">
        <f t="shared" ca="1" si="1731"/>
        <v>-3723004</v>
      </c>
      <c r="Q3218">
        <f ca="1">IF(P3218&gt;0,1,0)</f>
        <v>0</v>
      </c>
      <c r="R3218">
        <f t="shared" ca="1" si="1742"/>
        <v>11</v>
      </c>
      <c r="S3218">
        <f t="shared" ca="1" si="1743"/>
        <v>5</v>
      </c>
      <c r="T3218">
        <f t="shared" ca="1" si="1744"/>
        <v>5</v>
      </c>
      <c r="U3218">
        <f t="shared" ca="1" si="1745"/>
        <v>15</v>
      </c>
      <c r="V3218">
        <f t="shared" ca="1" si="1746"/>
        <v>7</v>
      </c>
      <c r="X3218">
        <f t="shared" si="1748"/>
        <v>3218</v>
      </c>
      <c r="Y3218">
        <f t="shared" si="1749"/>
        <v>3102</v>
      </c>
      <c r="Z3218">
        <f t="shared" si="1750"/>
        <v>3103</v>
      </c>
      <c r="AA3218">
        <f t="shared" si="1747"/>
        <v>3251</v>
      </c>
      <c r="AB3218">
        <f t="shared" si="1752"/>
        <v>150</v>
      </c>
      <c r="AM3218" t="str">
        <f t="shared" si="1753"/>
        <v>201904HD</v>
      </c>
      <c r="AN3218">
        <f t="shared" ca="1" si="1733"/>
        <v>11.000003223207088</v>
      </c>
      <c r="AO3218">
        <f t="shared" ca="1" si="1734"/>
        <v>5</v>
      </c>
      <c r="AP3218">
        <f t="shared" ca="1" si="1754"/>
        <v>5</v>
      </c>
      <c r="AQ3218">
        <f t="shared" ca="1" si="1755"/>
        <v>15</v>
      </c>
      <c r="AR3218">
        <f t="shared" ca="1" si="1756"/>
        <v>7.0000000000000009</v>
      </c>
      <c r="AS3218">
        <f ca="1">P3218/J3218</f>
        <v>-3.3707902605108336E-2</v>
      </c>
    </row>
    <row r="3219" spans="1:45" x14ac:dyDescent="0.4">
      <c r="A3219">
        <f t="shared" si="1751"/>
        <v>201904</v>
      </c>
      <c r="B3219" t="s">
        <v>173</v>
      </c>
      <c r="C3219" t="s">
        <v>75</v>
      </c>
      <c r="D3219" t="str">
        <f t="shared" ca="1" si="1732"/>
        <v>I115</v>
      </c>
      <c r="E3219">
        <f t="shared" ca="1" si="1735"/>
        <v>139</v>
      </c>
      <c r="F3219">
        <f t="shared" ca="1" si="1736"/>
        <v>14</v>
      </c>
      <c r="G3219" t="str">
        <f t="shared" ca="1" si="1729"/>
        <v>S11</v>
      </c>
      <c r="H3219" t="str">
        <f t="shared" ca="1" si="1730"/>
        <v>S116</v>
      </c>
      <c r="I3219">
        <f ca="1">VLOOKUP(D3219,PRC!$A$2:$B$21,2,0)*E3219</f>
        <v>695000</v>
      </c>
      <c r="J3219">
        <f t="shared" ca="1" si="1737"/>
        <v>611596</v>
      </c>
      <c r="K3219">
        <f ca="1">VLOOKUP(D3219,PRC!$A$1:$C$21,3,0)*E3219</f>
        <v>333600</v>
      </c>
      <c r="L3219">
        <f t="shared" ca="1" si="1738"/>
        <v>28000</v>
      </c>
      <c r="M3219">
        <f t="shared" ca="1" si="1739"/>
        <v>63000</v>
      </c>
      <c r="N3219">
        <f t="shared" ca="1" si="1740"/>
        <v>70000</v>
      </c>
      <c r="O3219">
        <f t="shared" ca="1" si="1741"/>
        <v>49000</v>
      </c>
      <c r="P3219">
        <f t="shared" ca="1" si="1731"/>
        <v>67996</v>
      </c>
      <c r="Q3219">
        <f ca="1">IF(P3219&gt;0,1,0)</f>
        <v>1</v>
      </c>
      <c r="R3219">
        <f t="shared" ca="1" si="1742"/>
        <v>12</v>
      </c>
      <c r="S3219">
        <f t="shared" ca="1" si="1743"/>
        <v>4</v>
      </c>
      <c r="T3219">
        <f t="shared" ca="1" si="1744"/>
        <v>9</v>
      </c>
      <c r="U3219">
        <f t="shared" ca="1" si="1745"/>
        <v>10</v>
      </c>
      <c r="V3219">
        <f t="shared" ca="1" si="1746"/>
        <v>7</v>
      </c>
      <c r="X3219">
        <f t="shared" si="1748"/>
        <v>3219</v>
      </c>
      <c r="Y3219">
        <f t="shared" si="1749"/>
        <v>3102</v>
      </c>
      <c r="Z3219">
        <f t="shared" si="1750"/>
        <v>3103</v>
      </c>
      <c r="AA3219">
        <f t="shared" si="1747"/>
        <v>3251</v>
      </c>
      <c r="AB3219">
        <f t="shared" si="1752"/>
        <v>150</v>
      </c>
      <c r="AM3219" t="str">
        <f t="shared" si="1753"/>
        <v>201904HD</v>
      </c>
      <c r="AN3219">
        <f t="shared" ca="1" si="1733"/>
        <v>12.000575539568349</v>
      </c>
      <c r="AO3219">
        <f t="shared" ca="1" si="1734"/>
        <v>4.028776978417266</v>
      </c>
      <c r="AP3219">
        <f t="shared" ca="1" si="1754"/>
        <v>9.0647482014388494</v>
      </c>
      <c r="AQ3219">
        <f t="shared" ca="1" si="1755"/>
        <v>10.071942446043165</v>
      </c>
      <c r="AR3219">
        <f t="shared" ca="1" si="1756"/>
        <v>7.0503597122302155</v>
      </c>
      <c r="AS3219">
        <f ca="1">P3219/J3219</f>
        <v>0.11117796715478845</v>
      </c>
    </row>
    <row r="3220" spans="1:45" x14ac:dyDescent="0.4">
      <c r="A3220">
        <f t="shared" si="1751"/>
        <v>201904</v>
      </c>
      <c r="B3220" t="s">
        <v>174</v>
      </c>
      <c r="C3220" t="s">
        <v>75</v>
      </c>
      <c r="D3220" t="str">
        <f t="shared" ca="1" si="1732"/>
        <v>I114</v>
      </c>
      <c r="E3220">
        <f t="shared" ca="1" si="1735"/>
        <v>149</v>
      </c>
      <c r="F3220">
        <f t="shared" ca="1" si="1736"/>
        <v>13</v>
      </c>
      <c r="G3220" t="str">
        <f t="shared" ca="1" si="1729"/>
        <v>S11</v>
      </c>
      <c r="H3220" t="str">
        <f t="shared" ca="1" si="1730"/>
        <v>S119</v>
      </c>
      <c r="I3220">
        <f ca="1">VLOOKUP(D3220,PRC!$A$2:$B$21,2,0)*E3220</f>
        <v>35760000</v>
      </c>
      <c r="J3220">
        <f t="shared" ca="1" si="1737"/>
        <v>30038396</v>
      </c>
      <c r="K3220">
        <f ca="1">VLOOKUP(D3220,PRC!$A$1:$C$21,3,0)*E3220</f>
        <v>20740800</v>
      </c>
      <c r="L3220">
        <f t="shared" ca="1" si="1738"/>
        <v>1788000</v>
      </c>
      <c r="M3220">
        <f t="shared" ca="1" si="1739"/>
        <v>3576000</v>
      </c>
      <c r="N3220">
        <f t="shared" ca="1" si="1740"/>
        <v>3576000</v>
      </c>
      <c r="O3220">
        <f t="shared" ca="1" si="1741"/>
        <v>1788000</v>
      </c>
      <c r="P3220">
        <f t="shared" ca="1" si="1731"/>
        <v>-1430404</v>
      </c>
      <c r="Q3220">
        <f ca="1">IF(P3220&gt;0,1,0)</f>
        <v>0</v>
      </c>
      <c r="R3220">
        <f t="shared" ca="1" si="1742"/>
        <v>16</v>
      </c>
      <c r="S3220">
        <f t="shared" ca="1" si="1743"/>
        <v>5</v>
      </c>
      <c r="T3220">
        <f t="shared" ca="1" si="1744"/>
        <v>10</v>
      </c>
      <c r="U3220">
        <f t="shared" ca="1" si="1745"/>
        <v>10</v>
      </c>
      <c r="V3220">
        <f t="shared" ca="1" si="1746"/>
        <v>5</v>
      </c>
      <c r="X3220">
        <f t="shared" si="1748"/>
        <v>3220</v>
      </c>
      <c r="Y3220">
        <f t="shared" si="1749"/>
        <v>3102</v>
      </c>
      <c r="Z3220">
        <f t="shared" si="1750"/>
        <v>3103</v>
      </c>
      <c r="AA3220">
        <f t="shared" si="1747"/>
        <v>3251</v>
      </c>
      <c r="AB3220">
        <f t="shared" si="1752"/>
        <v>150</v>
      </c>
      <c r="AM3220" t="str">
        <f t="shared" si="1753"/>
        <v>201904HD</v>
      </c>
      <c r="AN3220">
        <f t="shared" ca="1" si="1733"/>
        <v>16.000011185682329</v>
      </c>
      <c r="AO3220">
        <f t="shared" ca="1" si="1734"/>
        <v>5</v>
      </c>
      <c r="AP3220">
        <f t="shared" ca="1" si="1754"/>
        <v>10</v>
      </c>
      <c r="AQ3220">
        <f t="shared" ca="1" si="1755"/>
        <v>10</v>
      </c>
      <c r="AR3220">
        <f t="shared" ca="1" si="1756"/>
        <v>5</v>
      </c>
      <c r="AS3220">
        <f ca="1">P3220/J3220</f>
        <v>-4.7619187123040793E-2</v>
      </c>
    </row>
    <row r="3221" spans="1:45" x14ac:dyDescent="0.4">
      <c r="A3221">
        <f t="shared" si="1751"/>
        <v>201904</v>
      </c>
      <c r="B3221" t="s">
        <v>175</v>
      </c>
      <c r="C3221" t="s">
        <v>75</v>
      </c>
      <c r="D3221" t="str">
        <f t="shared" ca="1" si="1732"/>
        <v>I109</v>
      </c>
      <c r="E3221">
        <f t="shared" ca="1" si="1735"/>
        <v>138</v>
      </c>
      <c r="F3221">
        <f t="shared" ca="1" si="1736"/>
        <v>18</v>
      </c>
      <c r="G3221" t="str">
        <f t="shared" ca="1" si="1729"/>
        <v>S11</v>
      </c>
      <c r="H3221" t="str">
        <f t="shared" ca="1" si="1730"/>
        <v>S118</v>
      </c>
      <c r="I3221">
        <f ca="1">VLOOKUP(D3221,PRC!$A$2:$B$21,2,0)*E3221</f>
        <v>69000000</v>
      </c>
      <c r="J3221">
        <f t="shared" ca="1" si="1737"/>
        <v>56579996.000000007</v>
      </c>
      <c r="K3221">
        <f ca="1">VLOOKUP(D3221,PRC!$A$1:$C$21,3,0)*E3221</f>
        <v>27600000</v>
      </c>
      <c r="L3221">
        <f t="shared" ca="1" si="1738"/>
        <v>2760000</v>
      </c>
      <c r="M3221">
        <f t="shared" ca="1" si="1739"/>
        <v>4830000</v>
      </c>
      <c r="N3221">
        <f t="shared" ca="1" si="1740"/>
        <v>8970000</v>
      </c>
      <c r="O3221">
        <f t="shared" ca="1" si="1741"/>
        <v>3450000</v>
      </c>
      <c r="P3221">
        <f t="shared" ca="1" si="1731"/>
        <v>8969996.0000000075</v>
      </c>
      <c r="Q3221">
        <f ca="1">IF(P3221&gt;0,1,0)</f>
        <v>1</v>
      </c>
      <c r="R3221">
        <f t="shared" ca="1" si="1742"/>
        <v>18</v>
      </c>
      <c r="S3221">
        <f t="shared" ca="1" si="1743"/>
        <v>4</v>
      </c>
      <c r="T3221">
        <f t="shared" ca="1" si="1744"/>
        <v>7</v>
      </c>
      <c r="U3221">
        <f t="shared" ca="1" si="1745"/>
        <v>13</v>
      </c>
      <c r="V3221">
        <f t="shared" ca="1" si="1746"/>
        <v>5</v>
      </c>
      <c r="X3221">
        <f t="shared" si="1748"/>
        <v>3221</v>
      </c>
      <c r="Y3221">
        <f t="shared" si="1749"/>
        <v>3102</v>
      </c>
      <c r="Z3221">
        <f t="shared" si="1750"/>
        <v>3103</v>
      </c>
      <c r="AA3221">
        <f t="shared" si="1747"/>
        <v>3251</v>
      </c>
      <c r="AB3221">
        <f t="shared" si="1752"/>
        <v>150</v>
      </c>
      <c r="AM3221" t="str">
        <f t="shared" si="1753"/>
        <v>201904HD</v>
      </c>
      <c r="AN3221">
        <f t="shared" ca="1" si="1733"/>
        <v>18.000005797101437</v>
      </c>
      <c r="AO3221">
        <f t="shared" ca="1" si="1734"/>
        <v>4</v>
      </c>
      <c r="AP3221">
        <f t="shared" ca="1" si="1754"/>
        <v>7.0000000000000009</v>
      </c>
      <c r="AQ3221">
        <f t="shared" ca="1" si="1755"/>
        <v>13</v>
      </c>
      <c r="AR3221">
        <f t="shared" ca="1" si="1756"/>
        <v>5</v>
      </c>
      <c r="AS3221">
        <f ca="1">P3221/J3221</f>
        <v>0.15853652587744979</v>
      </c>
    </row>
    <row r="3222" spans="1:45" x14ac:dyDescent="0.4">
      <c r="A3222">
        <f t="shared" si="1751"/>
        <v>201904</v>
      </c>
      <c r="B3222" t="s">
        <v>176</v>
      </c>
      <c r="C3222" t="s">
        <v>75</v>
      </c>
      <c r="D3222" t="str">
        <f t="shared" ca="1" si="1732"/>
        <v>I109</v>
      </c>
      <c r="E3222">
        <f t="shared" ca="1" si="1735"/>
        <v>125</v>
      </c>
      <c r="F3222">
        <f t="shared" ca="1" si="1736"/>
        <v>15</v>
      </c>
      <c r="G3222" t="str">
        <f t="shared" ca="1" si="1729"/>
        <v>S12</v>
      </c>
      <c r="H3222" t="str">
        <f t="shared" ca="1" si="1730"/>
        <v>S120</v>
      </c>
      <c r="I3222">
        <f ca="1">VLOOKUP(D3222,PRC!$A$2:$B$21,2,0)*E3222</f>
        <v>62500000</v>
      </c>
      <c r="J3222">
        <f t="shared" ca="1" si="1737"/>
        <v>50624996</v>
      </c>
      <c r="K3222">
        <f ca="1">VLOOKUP(D3222,PRC!$A$1:$C$21,3,0)*E3222</f>
        <v>25000000</v>
      </c>
      <c r="L3222">
        <f t="shared" ca="1" si="1738"/>
        <v>3125000</v>
      </c>
      <c r="M3222">
        <f t="shared" ca="1" si="1739"/>
        <v>5625000</v>
      </c>
      <c r="N3222">
        <f t="shared" ca="1" si="1740"/>
        <v>9375000</v>
      </c>
      <c r="O3222">
        <f t="shared" ca="1" si="1741"/>
        <v>3125000</v>
      </c>
      <c r="P3222">
        <f t="shared" ca="1" si="1731"/>
        <v>4374996</v>
      </c>
      <c r="Q3222">
        <f ca="1">IF(P3222&gt;0,1,0)</f>
        <v>1</v>
      </c>
      <c r="R3222">
        <f t="shared" ca="1" si="1742"/>
        <v>19</v>
      </c>
      <c r="S3222">
        <f t="shared" ca="1" si="1743"/>
        <v>5</v>
      </c>
      <c r="T3222">
        <f t="shared" ca="1" si="1744"/>
        <v>9</v>
      </c>
      <c r="U3222">
        <f t="shared" ca="1" si="1745"/>
        <v>15</v>
      </c>
      <c r="V3222">
        <f t="shared" ca="1" si="1746"/>
        <v>5</v>
      </c>
      <c r="X3222">
        <f t="shared" si="1748"/>
        <v>3222</v>
      </c>
      <c r="Y3222">
        <f t="shared" si="1749"/>
        <v>3102</v>
      </c>
      <c r="Z3222">
        <f t="shared" si="1750"/>
        <v>3103</v>
      </c>
      <c r="AA3222">
        <f t="shared" si="1747"/>
        <v>3251</v>
      </c>
      <c r="AB3222">
        <f t="shared" si="1752"/>
        <v>150</v>
      </c>
      <c r="AM3222" t="str">
        <f t="shared" si="1753"/>
        <v>201904HD</v>
      </c>
      <c r="AN3222">
        <f t="shared" ca="1" si="1733"/>
        <v>19.000006400000004</v>
      </c>
      <c r="AO3222">
        <f t="shared" ca="1" si="1734"/>
        <v>5</v>
      </c>
      <c r="AP3222">
        <f t="shared" ca="1" si="1754"/>
        <v>9</v>
      </c>
      <c r="AQ3222">
        <f t="shared" ca="1" si="1755"/>
        <v>15</v>
      </c>
      <c r="AR3222">
        <f t="shared" ca="1" si="1756"/>
        <v>5</v>
      </c>
      <c r="AS3222">
        <f ca="1">P3222/J3222</f>
        <v>8.6419680902295778E-2</v>
      </c>
    </row>
    <row r="3223" spans="1:45" x14ac:dyDescent="0.4">
      <c r="A3223">
        <f t="shared" si="1751"/>
        <v>201904</v>
      </c>
      <c r="B3223" t="s">
        <v>177</v>
      </c>
      <c r="C3223" t="s">
        <v>75</v>
      </c>
      <c r="D3223" t="str">
        <f t="shared" ca="1" si="1732"/>
        <v>I102</v>
      </c>
      <c r="E3223">
        <f t="shared" ca="1" si="1735"/>
        <v>133</v>
      </c>
      <c r="F3223">
        <f t="shared" ca="1" si="1736"/>
        <v>12</v>
      </c>
      <c r="G3223" t="str">
        <f t="shared" ca="1" si="1729"/>
        <v>S12</v>
      </c>
      <c r="H3223" t="str">
        <f t="shared" ca="1" si="1730"/>
        <v>S120</v>
      </c>
      <c r="I3223">
        <f ca="1">VLOOKUP(D3223,PRC!$A$2:$B$21,2,0)*E3223</f>
        <v>5320000</v>
      </c>
      <c r="J3223">
        <f t="shared" ca="1" si="1737"/>
        <v>4468796</v>
      </c>
      <c r="K3223">
        <f ca="1">VLOOKUP(D3223,PRC!$A$1:$C$21,3,0)*E3223</f>
        <v>2500400</v>
      </c>
      <c r="L3223">
        <f t="shared" ca="1" si="1738"/>
        <v>213000</v>
      </c>
      <c r="M3223">
        <f t="shared" ca="1" si="1739"/>
        <v>426000</v>
      </c>
      <c r="N3223">
        <f t="shared" ca="1" si="1740"/>
        <v>745000</v>
      </c>
      <c r="O3223">
        <f t="shared" ca="1" si="1741"/>
        <v>372000</v>
      </c>
      <c r="P3223">
        <f t="shared" ca="1" si="1731"/>
        <v>212396</v>
      </c>
      <c r="Q3223">
        <f ca="1">IF(P3223&gt;0,1,0)</f>
        <v>1</v>
      </c>
      <c r="R3223">
        <f t="shared" ca="1" si="1742"/>
        <v>16</v>
      </c>
      <c r="S3223">
        <f t="shared" ca="1" si="1743"/>
        <v>4</v>
      </c>
      <c r="T3223">
        <f t="shared" ca="1" si="1744"/>
        <v>8</v>
      </c>
      <c r="U3223">
        <f t="shared" ca="1" si="1745"/>
        <v>14</v>
      </c>
      <c r="V3223">
        <f t="shared" ca="1" si="1746"/>
        <v>7</v>
      </c>
      <c r="X3223">
        <f t="shared" si="1748"/>
        <v>3223</v>
      </c>
      <c r="Y3223">
        <f t="shared" si="1749"/>
        <v>3102</v>
      </c>
      <c r="Z3223">
        <f t="shared" si="1750"/>
        <v>3103</v>
      </c>
      <c r="AA3223">
        <f t="shared" si="1747"/>
        <v>3251</v>
      </c>
      <c r="AB3223">
        <f t="shared" si="1752"/>
        <v>150</v>
      </c>
      <c r="AM3223" t="str">
        <f t="shared" si="1753"/>
        <v>201904HD</v>
      </c>
      <c r="AN3223">
        <f t="shared" ca="1" si="1733"/>
        <v>16.000075187969919</v>
      </c>
      <c r="AO3223">
        <f t="shared" ca="1" si="1734"/>
        <v>4.003759398496241</v>
      </c>
      <c r="AP3223">
        <f t="shared" ca="1" si="1754"/>
        <v>8.0075187969924819</v>
      </c>
      <c r="AQ3223">
        <f t="shared" ca="1" si="1755"/>
        <v>14.003759398496241</v>
      </c>
      <c r="AR3223">
        <f t="shared" ca="1" si="1756"/>
        <v>6.9924812030075181</v>
      </c>
      <c r="AS3223">
        <f ca="1">P3223/J3223</f>
        <v>4.7528685578844952E-2</v>
      </c>
    </row>
    <row r="3224" spans="1:45" x14ac:dyDescent="0.4">
      <c r="A3224">
        <f t="shared" si="1751"/>
        <v>201904</v>
      </c>
      <c r="B3224" t="s">
        <v>178</v>
      </c>
      <c r="C3224" t="s">
        <v>75</v>
      </c>
      <c r="D3224" t="str">
        <f t="shared" ca="1" si="1732"/>
        <v>I105</v>
      </c>
      <c r="E3224">
        <f t="shared" ca="1" si="1735"/>
        <v>112</v>
      </c>
      <c r="F3224">
        <f t="shared" ca="1" si="1736"/>
        <v>11</v>
      </c>
      <c r="G3224" t="str">
        <f t="shared" ca="1" si="1729"/>
        <v>S10</v>
      </c>
      <c r="H3224" t="str">
        <f t="shared" ca="1" si="1730"/>
        <v>S104</v>
      </c>
      <c r="I3224">
        <f ca="1">VLOOKUP(D3224,PRC!$A$2:$B$21,2,0)*E3224</f>
        <v>11200000</v>
      </c>
      <c r="J3224">
        <f t="shared" ca="1" si="1737"/>
        <v>8959996</v>
      </c>
      <c r="K3224">
        <f ca="1">VLOOKUP(D3224,PRC!$A$1:$C$21,3,0)*E3224</f>
        <v>6608000</v>
      </c>
      <c r="L3224">
        <f t="shared" ca="1" si="1738"/>
        <v>448000</v>
      </c>
      <c r="M3224">
        <f t="shared" ca="1" si="1739"/>
        <v>1120000</v>
      </c>
      <c r="N3224">
        <f t="shared" ca="1" si="1740"/>
        <v>1120000</v>
      </c>
      <c r="O3224">
        <f t="shared" ca="1" si="1741"/>
        <v>672000</v>
      </c>
      <c r="P3224">
        <f t="shared" ca="1" si="1731"/>
        <v>-1008004</v>
      </c>
      <c r="Q3224">
        <f ca="1">IF(P3224&gt;0,1,0)</f>
        <v>0</v>
      </c>
      <c r="R3224">
        <f t="shared" ca="1" si="1742"/>
        <v>20</v>
      </c>
      <c r="S3224">
        <f t="shared" ca="1" si="1743"/>
        <v>4</v>
      </c>
      <c r="T3224">
        <f t="shared" ca="1" si="1744"/>
        <v>10</v>
      </c>
      <c r="U3224">
        <f t="shared" ca="1" si="1745"/>
        <v>10</v>
      </c>
      <c r="V3224">
        <f t="shared" ca="1" si="1746"/>
        <v>6</v>
      </c>
      <c r="X3224">
        <f t="shared" si="1748"/>
        <v>3224</v>
      </c>
      <c r="Y3224">
        <f t="shared" si="1749"/>
        <v>3102</v>
      </c>
      <c r="Z3224">
        <f t="shared" si="1750"/>
        <v>3103</v>
      </c>
      <c r="AA3224">
        <f t="shared" si="1747"/>
        <v>3251</v>
      </c>
      <c r="AB3224">
        <f t="shared" si="1752"/>
        <v>150</v>
      </c>
      <c r="AM3224" t="str">
        <f t="shared" si="1753"/>
        <v>201904HD</v>
      </c>
      <c r="AN3224">
        <f t="shared" ca="1" si="1733"/>
        <v>20.000035714285712</v>
      </c>
      <c r="AO3224">
        <f t="shared" ca="1" si="1734"/>
        <v>4</v>
      </c>
      <c r="AP3224">
        <f t="shared" ca="1" si="1754"/>
        <v>10</v>
      </c>
      <c r="AQ3224">
        <f t="shared" ca="1" si="1755"/>
        <v>10</v>
      </c>
      <c r="AR3224">
        <f t="shared" ca="1" si="1756"/>
        <v>6</v>
      </c>
      <c r="AS3224">
        <f ca="1">P3224/J3224</f>
        <v>-0.11250049665200744</v>
      </c>
    </row>
    <row r="3225" spans="1:45" x14ac:dyDescent="0.4">
      <c r="A3225">
        <f t="shared" si="1751"/>
        <v>201904</v>
      </c>
      <c r="B3225" t="s">
        <v>179</v>
      </c>
      <c r="C3225" t="s">
        <v>75</v>
      </c>
      <c r="D3225" t="str">
        <f t="shared" ca="1" si="1732"/>
        <v>I117</v>
      </c>
      <c r="E3225">
        <f t="shared" ca="1" si="1735"/>
        <v>150</v>
      </c>
      <c r="F3225">
        <f t="shared" ca="1" si="1736"/>
        <v>17</v>
      </c>
      <c r="G3225" t="str">
        <f t="shared" ca="1" si="1729"/>
        <v>S10</v>
      </c>
      <c r="H3225" t="str">
        <f t="shared" ca="1" si="1730"/>
        <v>S105</v>
      </c>
      <c r="I3225">
        <f ca="1">VLOOKUP(D3225,PRC!$A$2:$B$21,2,0)*E3225</f>
        <v>375000000</v>
      </c>
      <c r="J3225">
        <f t="shared" ca="1" si="1737"/>
        <v>322499996</v>
      </c>
      <c r="K3225">
        <f ca="1">VLOOKUP(D3225,PRC!$A$1:$C$21,3,0)*E3225</f>
        <v>172500000</v>
      </c>
      <c r="L3225">
        <f t="shared" ca="1" si="1738"/>
        <v>11250000</v>
      </c>
      <c r="M3225">
        <f t="shared" ca="1" si="1739"/>
        <v>26250000</v>
      </c>
      <c r="N3225">
        <f t="shared" ca="1" si="1740"/>
        <v>37500000</v>
      </c>
      <c r="O3225">
        <f t="shared" ca="1" si="1741"/>
        <v>30000000</v>
      </c>
      <c r="P3225">
        <f t="shared" ca="1" si="1731"/>
        <v>44999996</v>
      </c>
      <c r="Q3225">
        <f ca="1">IF(P3225&gt;0,1,0)</f>
        <v>1</v>
      </c>
      <c r="R3225">
        <f t="shared" ca="1" si="1742"/>
        <v>14</v>
      </c>
      <c r="S3225">
        <f t="shared" ca="1" si="1743"/>
        <v>3</v>
      </c>
      <c r="T3225">
        <f t="shared" ca="1" si="1744"/>
        <v>7</v>
      </c>
      <c r="U3225">
        <f t="shared" ca="1" si="1745"/>
        <v>10</v>
      </c>
      <c r="V3225">
        <f t="shared" ca="1" si="1746"/>
        <v>8</v>
      </c>
      <c r="X3225">
        <f t="shared" si="1748"/>
        <v>3225</v>
      </c>
      <c r="Y3225">
        <f t="shared" si="1749"/>
        <v>3102</v>
      </c>
      <c r="Z3225">
        <f t="shared" si="1750"/>
        <v>3103</v>
      </c>
      <c r="AA3225">
        <f t="shared" si="1747"/>
        <v>3251</v>
      </c>
      <c r="AB3225">
        <f t="shared" si="1752"/>
        <v>150</v>
      </c>
      <c r="AM3225" t="str">
        <f t="shared" si="1753"/>
        <v>201904HD</v>
      </c>
      <c r="AN3225">
        <f t="shared" ca="1" si="1733"/>
        <v>14.000001066666668</v>
      </c>
      <c r="AO3225">
        <f t="shared" ca="1" si="1734"/>
        <v>3</v>
      </c>
      <c r="AP3225">
        <f t="shared" ca="1" si="1754"/>
        <v>7.0000000000000009</v>
      </c>
      <c r="AQ3225">
        <f t="shared" ca="1" si="1755"/>
        <v>10</v>
      </c>
      <c r="AR3225">
        <f t="shared" ca="1" si="1756"/>
        <v>8</v>
      </c>
      <c r="AS3225">
        <f ca="1">P3225/J3225</f>
        <v>0.13953487304849455</v>
      </c>
    </row>
    <row r="3226" spans="1:45" x14ac:dyDescent="0.4">
      <c r="A3226">
        <f t="shared" si="1751"/>
        <v>201904</v>
      </c>
      <c r="B3226" t="s">
        <v>180</v>
      </c>
      <c r="C3226" t="s">
        <v>75</v>
      </c>
      <c r="D3226" t="str">
        <f t="shared" ca="1" si="1732"/>
        <v>I117</v>
      </c>
      <c r="E3226">
        <f t="shared" ca="1" si="1735"/>
        <v>123</v>
      </c>
      <c r="F3226">
        <f t="shared" ca="1" si="1736"/>
        <v>13</v>
      </c>
      <c r="G3226" t="str">
        <f t="shared" ca="1" si="1729"/>
        <v>S11</v>
      </c>
      <c r="H3226" t="str">
        <f t="shared" ca="1" si="1730"/>
        <v>S117</v>
      </c>
      <c r="I3226">
        <f ca="1">VLOOKUP(D3226,PRC!$A$2:$B$21,2,0)*E3226</f>
        <v>307500000</v>
      </c>
      <c r="J3226">
        <f t="shared" ca="1" si="1737"/>
        <v>273674996</v>
      </c>
      <c r="K3226">
        <f ca="1">VLOOKUP(D3226,PRC!$A$1:$C$21,3,0)*E3226</f>
        <v>141450000</v>
      </c>
      <c r="L3226">
        <f t="shared" ca="1" si="1738"/>
        <v>12300000</v>
      </c>
      <c r="M3226">
        <f t="shared" ca="1" si="1739"/>
        <v>27675000</v>
      </c>
      <c r="N3226">
        <f t="shared" ca="1" si="1740"/>
        <v>43050000</v>
      </c>
      <c r="O3226">
        <f t="shared" ca="1" si="1741"/>
        <v>21525000</v>
      </c>
      <c r="P3226">
        <f t="shared" ca="1" si="1731"/>
        <v>27674996</v>
      </c>
      <c r="Q3226">
        <f ca="1">IF(P3226&gt;0,1,0)</f>
        <v>1</v>
      </c>
      <c r="R3226">
        <f t="shared" ca="1" si="1742"/>
        <v>11</v>
      </c>
      <c r="S3226">
        <f t="shared" ca="1" si="1743"/>
        <v>4</v>
      </c>
      <c r="T3226">
        <f t="shared" ca="1" si="1744"/>
        <v>9</v>
      </c>
      <c r="U3226">
        <f t="shared" ca="1" si="1745"/>
        <v>14</v>
      </c>
      <c r="V3226">
        <f t="shared" ca="1" si="1746"/>
        <v>7</v>
      </c>
      <c r="X3226">
        <f t="shared" si="1748"/>
        <v>3226</v>
      </c>
      <c r="Y3226">
        <f t="shared" si="1749"/>
        <v>3102</v>
      </c>
      <c r="Z3226">
        <f t="shared" si="1750"/>
        <v>3103</v>
      </c>
      <c r="AA3226">
        <f t="shared" si="1747"/>
        <v>3251</v>
      </c>
      <c r="AB3226">
        <f t="shared" si="1752"/>
        <v>150</v>
      </c>
      <c r="AM3226" t="str">
        <f t="shared" si="1753"/>
        <v>201904HD</v>
      </c>
      <c r="AN3226">
        <f t="shared" ca="1" si="1733"/>
        <v>11.000001300813011</v>
      </c>
      <c r="AO3226">
        <f t="shared" ca="1" si="1734"/>
        <v>4</v>
      </c>
      <c r="AP3226">
        <f t="shared" ca="1" si="1754"/>
        <v>9</v>
      </c>
      <c r="AQ3226">
        <f t="shared" ca="1" si="1755"/>
        <v>14.000000000000002</v>
      </c>
      <c r="AR3226">
        <f t="shared" ca="1" si="1756"/>
        <v>7.0000000000000009</v>
      </c>
      <c r="AS3226">
        <f ca="1">P3226/J3226</f>
        <v>0.10112358236775128</v>
      </c>
    </row>
    <row r="3227" spans="1:45" x14ac:dyDescent="0.4">
      <c r="A3227">
        <f t="shared" si="1751"/>
        <v>201904</v>
      </c>
      <c r="B3227" t="s">
        <v>181</v>
      </c>
      <c r="C3227" t="s">
        <v>75</v>
      </c>
      <c r="D3227" t="str">
        <f t="shared" ca="1" si="1732"/>
        <v>I110</v>
      </c>
      <c r="E3227">
        <f t="shared" ca="1" si="1735"/>
        <v>113</v>
      </c>
      <c r="F3227">
        <f t="shared" ca="1" si="1736"/>
        <v>13</v>
      </c>
      <c r="G3227" t="str">
        <f t="shared" ca="1" si="1729"/>
        <v>S11</v>
      </c>
      <c r="H3227" t="str">
        <f t="shared" ca="1" si="1730"/>
        <v>S112</v>
      </c>
      <c r="I3227">
        <f ca="1">VLOOKUP(D3227,PRC!$A$2:$B$21,2,0)*E3227</f>
        <v>33900000</v>
      </c>
      <c r="J3227">
        <f t="shared" ca="1" si="1737"/>
        <v>30509996</v>
      </c>
      <c r="K3227">
        <f ca="1">VLOOKUP(D3227,PRC!$A$1:$C$21,3,0)*E3227</f>
        <v>15594000</v>
      </c>
      <c r="L3227">
        <f t="shared" ca="1" si="1738"/>
        <v>1017000</v>
      </c>
      <c r="M3227">
        <f t="shared" ca="1" si="1739"/>
        <v>2034000</v>
      </c>
      <c r="N3227">
        <f t="shared" ca="1" si="1740"/>
        <v>3390000</v>
      </c>
      <c r="O3227">
        <f t="shared" ca="1" si="1741"/>
        <v>2373000</v>
      </c>
      <c r="P3227">
        <f t="shared" ca="1" si="1731"/>
        <v>6101996</v>
      </c>
      <c r="Q3227">
        <f ca="1">IF(P3227&gt;0,1,0)</f>
        <v>1</v>
      </c>
      <c r="R3227">
        <f t="shared" ca="1" si="1742"/>
        <v>10</v>
      </c>
      <c r="S3227">
        <f t="shared" ca="1" si="1743"/>
        <v>3</v>
      </c>
      <c r="T3227">
        <f t="shared" ca="1" si="1744"/>
        <v>6</v>
      </c>
      <c r="U3227">
        <f t="shared" ca="1" si="1745"/>
        <v>10</v>
      </c>
      <c r="V3227">
        <f t="shared" ca="1" si="1746"/>
        <v>7</v>
      </c>
      <c r="X3227">
        <f t="shared" si="1748"/>
        <v>3227</v>
      </c>
      <c r="Y3227">
        <f t="shared" si="1749"/>
        <v>3102</v>
      </c>
      <c r="Z3227">
        <f t="shared" si="1750"/>
        <v>3103</v>
      </c>
      <c r="AA3227">
        <f t="shared" si="1747"/>
        <v>3251</v>
      </c>
      <c r="AB3227">
        <f t="shared" si="1752"/>
        <v>150</v>
      </c>
      <c r="AM3227" t="str">
        <f t="shared" si="1753"/>
        <v>201904HD</v>
      </c>
      <c r="AN3227">
        <f t="shared" ca="1" si="1733"/>
        <v>10.000011799410025</v>
      </c>
      <c r="AO3227">
        <f t="shared" ca="1" si="1734"/>
        <v>3</v>
      </c>
      <c r="AP3227">
        <f t="shared" ca="1" si="1754"/>
        <v>6</v>
      </c>
      <c r="AQ3227">
        <f t="shared" ca="1" si="1755"/>
        <v>10</v>
      </c>
      <c r="AR3227">
        <f t="shared" ca="1" si="1756"/>
        <v>7.0000000000000009</v>
      </c>
      <c r="AS3227">
        <f ca="1">P3227/J3227</f>
        <v>0.19999989511634153</v>
      </c>
    </row>
    <row r="3228" spans="1:45" x14ac:dyDescent="0.4">
      <c r="A3228">
        <f t="shared" si="1751"/>
        <v>201904</v>
      </c>
      <c r="B3228" t="s">
        <v>182</v>
      </c>
      <c r="C3228" t="s">
        <v>75</v>
      </c>
      <c r="D3228" t="str">
        <f t="shared" ca="1" si="1732"/>
        <v>I114</v>
      </c>
      <c r="E3228">
        <f t="shared" ca="1" si="1735"/>
        <v>137</v>
      </c>
      <c r="F3228">
        <f t="shared" ca="1" si="1736"/>
        <v>17</v>
      </c>
      <c r="G3228" t="str">
        <f t="shared" ca="1" si="1729"/>
        <v>S10</v>
      </c>
      <c r="H3228" t="str">
        <f t="shared" ca="1" si="1730"/>
        <v>S106</v>
      </c>
      <c r="I3228">
        <f ca="1">VLOOKUP(D3228,PRC!$A$2:$B$21,2,0)*E3228</f>
        <v>32880000</v>
      </c>
      <c r="J3228">
        <f t="shared" ca="1" si="1737"/>
        <v>27290396</v>
      </c>
      <c r="K3228">
        <f ca="1">VLOOKUP(D3228,PRC!$A$1:$C$21,3,0)*E3228</f>
        <v>19070400</v>
      </c>
      <c r="L3228">
        <f t="shared" ca="1" si="1738"/>
        <v>1644000</v>
      </c>
      <c r="M3228">
        <f t="shared" ca="1" si="1739"/>
        <v>2630000</v>
      </c>
      <c r="N3228">
        <f t="shared" ca="1" si="1740"/>
        <v>3946000</v>
      </c>
      <c r="O3228">
        <f t="shared" ca="1" si="1741"/>
        <v>3288000</v>
      </c>
      <c r="P3228">
        <f t="shared" ca="1" si="1731"/>
        <v>-3288004</v>
      </c>
      <c r="Q3228">
        <f ca="1">IF(P3228&gt;0,1,0)</f>
        <v>0</v>
      </c>
      <c r="R3228">
        <f t="shared" ca="1" si="1742"/>
        <v>17</v>
      </c>
      <c r="S3228">
        <f t="shared" ca="1" si="1743"/>
        <v>5</v>
      </c>
      <c r="T3228">
        <f t="shared" ca="1" si="1744"/>
        <v>8</v>
      </c>
      <c r="U3228">
        <f t="shared" ca="1" si="1745"/>
        <v>12</v>
      </c>
      <c r="V3228">
        <f t="shared" ca="1" si="1746"/>
        <v>10</v>
      </c>
      <c r="X3228">
        <f t="shared" si="1748"/>
        <v>3228</v>
      </c>
      <c r="Y3228">
        <f t="shared" si="1749"/>
        <v>3102</v>
      </c>
      <c r="Z3228">
        <f t="shared" si="1750"/>
        <v>3103</v>
      </c>
      <c r="AA3228">
        <f t="shared" si="1747"/>
        <v>3251</v>
      </c>
      <c r="AB3228">
        <f t="shared" si="1752"/>
        <v>150</v>
      </c>
      <c r="AM3228" t="str">
        <f t="shared" si="1753"/>
        <v>201904HD</v>
      </c>
      <c r="AN3228">
        <f t="shared" ca="1" si="1733"/>
        <v>17.000012165450119</v>
      </c>
      <c r="AO3228">
        <f t="shared" ca="1" si="1734"/>
        <v>5</v>
      </c>
      <c r="AP3228">
        <f t="shared" ca="1" si="1754"/>
        <v>7.9987834549878345</v>
      </c>
      <c r="AQ3228">
        <f t="shared" ca="1" si="1755"/>
        <v>12.001216545012165</v>
      </c>
      <c r="AR3228">
        <f t="shared" ca="1" si="1756"/>
        <v>10</v>
      </c>
      <c r="AS3228">
        <f ca="1">P3228/J3228</f>
        <v>-0.1204820919417952</v>
      </c>
    </row>
    <row r="3229" spans="1:45" x14ac:dyDescent="0.4">
      <c r="A3229">
        <f t="shared" si="1751"/>
        <v>201904</v>
      </c>
      <c r="B3229" t="s">
        <v>183</v>
      </c>
      <c r="C3229" t="s">
        <v>75</v>
      </c>
      <c r="D3229" t="str">
        <f t="shared" ca="1" si="1732"/>
        <v>I103</v>
      </c>
      <c r="E3229">
        <f t="shared" ca="1" si="1735"/>
        <v>98</v>
      </c>
      <c r="F3229">
        <f t="shared" ca="1" si="1736"/>
        <v>16</v>
      </c>
      <c r="G3229" t="str">
        <f t="shared" ca="1" si="1729"/>
        <v>S10</v>
      </c>
      <c r="H3229" t="str">
        <f t="shared" ca="1" si="1730"/>
        <v>S102</v>
      </c>
      <c r="I3229">
        <f ca="1">VLOOKUP(D3229,PRC!$A$2:$B$21,2,0)*E3229</f>
        <v>4900000</v>
      </c>
      <c r="J3229">
        <f t="shared" ca="1" si="1737"/>
        <v>4115996</v>
      </c>
      <c r="K3229">
        <f ca="1">VLOOKUP(D3229,PRC!$A$1:$C$21,3,0)*E3229</f>
        <v>2793000</v>
      </c>
      <c r="L3229">
        <f t="shared" ca="1" si="1738"/>
        <v>245000</v>
      </c>
      <c r="M3229">
        <f t="shared" ca="1" si="1739"/>
        <v>294000</v>
      </c>
      <c r="N3229">
        <f t="shared" ca="1" si="1740"/>
        <v>490000</v>
      </c>
      <c r="O3229">
        <f t="shared" ca="1" si="1741"/>
        <v>245000</v>
      </c>
      <c r="P3229">
        <f t="shared" ca="1" si="1731"/>
        <v>48996</v>
      </c>
      <c r="Q3229">
        <f ca="1">IF(P3229&gt;0,1,0)</f>
        <v>1</v>
      </c>
      <c r="R3229">
        <f t="shared" ca="1" si="1742"/>
        <v>16</v>
      </c>
      <c r="S3229">
        <f t="shared" ca="1" si="1743"/>
        <v>5</v>
      </c>
      <c r="T3229">
        <f t="shared" ca="1" si="1744"/>
        <v>6</v>
      </c>
      <c r="U3229">
        <f t="shared" ca="1" si="1745"/>
        <v>10</v>
      </c>
      <c r="V3229">
        <f t="shared" ca="1" si="1746"/>
        <v>5</v>
      </c>
      <c r="X3229">
        <f t="shared" si="1748"/>
        <v>3229</v>
      </c>
      <c r="Y3229">
        <f t="shared" si="1749"/>
        <v>3102</v>
      </c>
      <c r="Z3229">
        <f t="shared" si="1750"/>
        <v>3103</v>
      </c>
      <c r="AA3229">
        <f t="shared" si="1747"/>
        <v>3251</v>
      </c>
      <c r="AB3229">
        <f t="shared" si="1752"/>
        <v>150</v>
      </c>
      <c r="AM3229" t="str">
        <f t="shared" si="1753"/>
        <v>201904HD</v>
      </c>
      <c r="AN3229">
        <f t="shared" ca="1" si="1733"/>
        <v>16.000081632653064</v>
      </c>
      <c r="AO3229">
        <f t="shared" ca="1" si="1734"/>
        <v>5</v>
      </c>
      <c r="AP3229">
        <f t="shared" ca="1" si="1754"/>
        <v>6</v>
      </c>
      <c r="AQ3229">
        <f t="shared" ca="1" si="1755"/>
        <v>10</v>
      </c>
      <c r="AR3229">
        <f t="shared" ca="1" si="1756"/>
        <v>5</v>
      </c>
      <c r="AS3229">
        <f ca="1">P3229/J3229</f>
        <v>1.1903801655783922E-2</v>
      </c>
    </row>
    <row r="3230" spans="1:45" x14ac:dyDescent="0.4">
      <c r="A3230">
        <f t="shared" si="1751"/>
        <v>201904</v>
      </c>
      <c r="B3230" t="s">
        <v>184</v>
      </c>
      <c r="C3230" t="s">
        <v>75</v>
      </c>
      <c r="D3230" t="str">
        <f t="shared" ca="1" si="1732"/>
        <v>I109</v>
      </c>
      <c r="E3230">
        <f t="shared" ca="1" si="1735"/>
        <v>120</v>
      </c>
      <c r="F3230">
        <f t="shared" ca="1" si="1736"/>
        <v>12</v>
      </c>
      <c r="G3230" t="str">
        <f t="shared" ca="1" si="1729"/>
        <v>S11</v>
      </c>
      <c r="H3230" t="str">
        <f t="shared" ca="1" si="1730"/>
        <v>S113</v>
      </c>
      <c r="I3230">
        <f ca="1">VLOOKUP(D3230,PRC!$A$2:$B$21,2,0)*E3230</f>
        <v>60000000</v>
      </c>
      <c r="J3230">
        <f t="shared" ca="1" si="1737"/>
        <v>53999996</v>
      </c>
      <c r="K3230">
        <f ca="1">VLOOKUP(D3230,PRC!$A$1:$C$21,3,0)*E3230</f>
        <v>24000000</v>
      </c>
      <c r="L3230">
        <f t="shared" ca="1" si="1738"/>
        <v>3000000</v>
      </c>
      <c r="M3230">
        <f t="shared" ca="1" si="1739"/>
        <v>3000000</v>
      </c>
      <c r="N3230">
        <f t="shared" ca="1" si="1740"/>
        <v>8400000</v>
      </c>
      <c r="O3230">
        <f t="shared" ca="1" si="1741"/>
        <v>3600000</v>
      </c>
      <c r="P3230">
        <f t="shared" ca="1" si="1731"/>
        <v>11999996</v>
      </c>
      <c r="Q3230">
        <f ca="1">IF(P3230&gt;0,1,0)</f>
        <v>1</v>
      </c>
      <c r="R3230">
        <f t="shared" ca="1" si="1742"/>
        <v>10</v>
      </c>
      <c r="S3230">
        <f t="shared" ca="1" si="1743"/>
        <v>5</v>
      </c>
      <c r="T3230">
        <f t="shared" ca="1" si="1744"/>
        <v>5</v>
      </c>
      <c r="U3230">
        <f t="shared" ca="1" si="1745"/>
        <v>14</v>
      </c>
      <c r="V3230">
        <f t="shared" ca="1" si="1746"/>
        <v>6</v>
      </c>
      <c r="X3230">
        <f t="shared" si="1748"/>
        <v>3230</v>
      </c>
      <c r="Y3230">
        <f t="shared" si="1749"/>
        <v>3102</v>
      </c>
      <c r="Z3230">
        <f t="shared" si="1750"/>
        <v>3103</v>
      </c>
      <c r="AA3230">
        <f t="shared" si="1747"/>
        <v>3251</v>
      </c>
      <c r="AB3230">
        <f t="shared" si="1752"/>
        <v>150</v>
      </c>
      <c r="AM3230" t="str">
        <f t="shared" si="1753"/>
        <v>201904HD</v>
      </c>
      <c r="AN3230">
        <f t="shared" ca="1" si="1733"/>
        <v>10.000006666666671</v>
      </c>
      <c r="AO3230">
        <f t="shared" ca="1" si="1734"/>
        <v>5</v>
      </c>
      <c r="AP3230">
        <f t="shared" ca="1" si="1754"/>
        <v>5</v>
      </c>
      <c r="AQ3230">
        <f t="shared" ca="1" si="1755"/>
        <v>14.000000000000002</v>
      </c>
      <c r="AR3230">
        <f t="shared" ca="1" si="1756"/>
        <v>6</v>
      </c>
      <c r="AS3230">
        <f ca="1">P3230/J3230</f>
        <v>0.22222216460904923</v>
      </c>
    </row>
    <row r="3231" spans="1:45" x14ac:dyDescent="0.4">
      <c r="A3231">
        <f t="shared" si="1751"/>
        <v>201904</v>
      </c>
      <c r="B3231" t="s">
        <v>185</v>
      </c>
      <c r="C3231" t="s">
        <v>75</v>
      </c>
      <c r="D3231" t="str">
        <f t="shared" ca="1" si="1732"/>
        <v>I115</v>
      </c>
      <c r="E3231">
        <f t="shared" ca="1" si="1735"/>
        <v>96</v>
      </c>
      <c r="F3231">
        <f t="shared" ca="1" si="1736"/>
        <v>16</v>
      </c>
      <c r="G3231" t="str">
        <f t="shared" ref="G3231:G3251" ca="1" si="1757">LEFT(H3231,3)</f>
        <v>S11</v>
      </c>
      <c r="H3231" t="str">
        <f t="shared" ref="H3231:H3251" ca="1" si="1758">"S"&amp;RANDBETWEEN(101,120)</f>
        <v>S114</v>
      </c>
      <c r="I3231">
        <f ca="1">VLOOKUP(D3231,PRC!$A$2:$B$21,2,0)*E3231</f>
        <v>480000</v>
      </c>
      <c r="J3231">
        <f t="shared" ca="1" si="1737"/>
        <v>427196</v>
      </c>
      <c r="K3231">
        <f ca="1">VLOOKUP(D3231,PRC!$A$1:$C$21,3,0)*E3231</f>
        <v>230400</v>
      </c>
      <c r="L3231">
        <f t="shared" ca="1" si="1738"/>
        <v>14000</v>
      </c>
      <c r="M3231">
        <f t="shared" ca="1" si="1739"/>
        <v>48000</v>
      </c>
      <c r="N3231">
        <f t="shared" ca="1" si="1740"/>
        <v>62000</v>
      </c>
      <c r="O3231">
        <f t="shared" ca="1" si="1741"/>
        <v>29000</v>
      </c>
      <c r="P3231">
        <f t="shared" ref="P3231:P3280" ca="1" si="1759">J3231-SUM(K3231:O3231)</f>
        <v>43796</v>
      </c>
      <c r="Q3231">
        <f ca="1">IF(P3231&gt;0,1,0)</f>
        <v>1</v>
      </c>
      <c r="R3231">
        <f t="shared" ca="1" si="1742"/>
        <v>11</v>
      </c>
      <c r="S3231">
        <f t="shared" ca="1" si="1743"/>
        <v>3</v>
      </c>
      <c r="T3231">
        <f t="shared" ca="1" si="1744"/>
        <v>10</v>
      </c>
      <c r="U3231">
        <f t="shared" ca="1" si="1745"/>
        <v>13</v>
      </c>
      <c r="V3231">
        <f t="shared" ca="1" si="1746"/>
        <v>6</v>
      </c>
      <c r="X3231">
        <f t="shared" si="1748"/>
        <v>3231</v>
      </c>
      <c r="Y3231">
        <f t="shared" si="1749"/>
        <v>3102</v>
      </c>
      <c r="Z3231">
        <f t="shared" si="1750"/>
        <v>3103</v>
      </c>
      <c r="AA3231">
        <f t="shared" si="1747"/>
        <v>3251</v>
      </c>
      <c r="AB3231">
        <f t="shared" si="1752"/>
        <v>150</v>
      </c>
      <c r="AM3231" t="str">
        <f t="shared" si="1753"/>
        <v>201904HD</v>
      </c>
      <c r="AN3231">
        <f t="shared" ca="1" si="1733"/>
        <v>11.000833333333338</v>
      </c>
      <c r="AO3231">
        <f t="shared" ca="1" si="1734"/>
        <v>2.9166666666666665</v>
      </c>
      <c r="AP3231">
        <f t="shared" ca="1" si="1754"/>
        <v>10</v>
      </c>
      <c r="AQ3231">
        <f t="shared" ca="1" si="1755"/>
        <v>12.916666666666668</v>
      </c>
      <c r="AR3231">
        <f t="shared" ca="1" si="1756"/>
        <v>6.041666666666667</v>
      </c>
      <c r="AS3231">
        <f ca="1">P3231/J3231</f>
        <v>0.10251968651391867</v>
      </c>
    </row>
    <row r="3232" spans="1:45" x14ac:dyDescent="0.4">
      <c r="A3232">
        <f t="shared" si="1751"/>
        <v>201904</v>
      </c>
      <c r="B3232" t="s">
        <v>186</v>
      </c>
      <c r="C3232" t="s">
        <v>75</v>
      </c>
      <c r="D3232" t="str">
        <f t="shared" ref="D3232:D3251" ca="1" si="1760">"I"&amp;RANDBETWEEN(101,120)</f>
        <v>I105</v>
      </c>
      <c r="E3232">
        <f t="shared" ca="1" si="1735"/>
        <v>106</v>
      </c>
      <c r="F3232">
        <f t="shared" ca="1" si="1736"/>
        <v>10</v>
      </c>
      <c r="G3232" t="str">
        <f t="shared" ca="1" si="1757"/>
        <v>S12</v>
      </c>
      <c r="H3232" t="str">
        <f t="shared" ca="1" si="1758"/>
        <v>S120</v>
      </c>
      <c r="I3232">
        <f ca="1">VLOOKUP(D3232,PRC!$A$2:$B$21,2,0)*E3232</f>
        <v>10600000</v>
      </c>
      <c r="J3232">
        <f t="shared" ca="1" si="1737"/>
        <v>8691996</v>
      </c>
      <c r="K3232">
        <f ca="1">VLOOKUP(D3232,PRC!$A$1:$C$21,3,0)*E3232</f>
        <v>6254000</v>
      </c>
      <c r="L3232">
        <f t="shared" ca="1" si="1738"/>
        <v>530000</v>
      </c>
      <c r="M3232">
        <f t="shared" ca="1" si="1739"/>
        <v>848000</v>
      </c>
      <c r="N3232">
        <f t="shared" ca="1" si="1740"/>
        <v>1484000</v>
      </c>
      <c r="O3232">
        <f t="shared" ca="1" si="1741"/>
        <v>530000</v>
      </c>
      <c r="P3232">
        <f t="shared" ca="1" si="1759"/>
        <v>-954004</v>
      </c>
      <c r="Q3232">
        <f ca="1">IF(P3232&gt;0,1,0)</f>
        <v>0</v>
      </c>
      <c r="R3232">
        <f t="shared" ca="1" si="1742"/>
        <v>18</v>
      </c>
      <c r="S3232">
        <f t="shared" ca="1" si="1743"/>
        <v>5</v>
      </c>
      <c r="T3232">
        <f t="shared" ca="1" si="1744"/>
        <v>8</v>
      </c>
      <c r="U3232">
        <f t="shared" ca="1" si="1745"/>
        <v>14</v>
      </c>
      <c r="V3232">
        <f t="shared" ca="1" si="1746"/>
        <v>5</v>
      </c>
      <c r="X3232">
        <f t="shared" si="1748"/>
        <v>3232</v>
      </c>
      <c r="Y3232">
        <f t="shared" si="1749"/>
        <v>3102</v>
      </c>
      <c r="Z3232">
        <f t="shared" si="1750"/>
        <v>3103</v>
      </c>
      <c r="AA3232">
        <f t="shared" si="1747"/>
        <v>3251</v>
      </c>
      <c r="AB3232">
        <f t="shared" si="1752"/>
        <v>150</v>
      </c>
      <c r="AM3232" t="str">
        <f t="shared" si="1753"/>
        <v>201904HD</v>
      </c>
      <c r="AN3232">
        <f t="shared" ref="AN3232:AN3295" ca="1" si="1761">(1-J3232/I3232)*100</f>
        <v>18.000037735849062</v>
      </c>
      <c r="AO3232">
        <f t="shared" ref="AO3232:AO3295" ca="1" si="1762">L3232/$I3232*100</f>
        <v>5</v>
      </c>
      <c r="AP3232">
        <f t="shared" ca="1" si="1754"/>
        <v>8</v>
      </c>
      <c r="AQ3232">
        <f t="shared" ca="1" si="1755"/>
        <v>14.000000000000002</v>
      </c>
      <c r="AR3232">
        <f t="shared" ca="1" si="1756"/>
        <v>5</v>
      </c>
      <c r="AS3232">
        <f ca="1">P3232/J3232</f>
        <v>-0.10975660826351047</v>
      </c>
    </row>
    <row r="3233" spans="1:45" x14ac:dyDescent="0.4">
      <c r="A3233">
        <f t="shared" si="1751"/>
        <v>201904</v>
      </c>
      <c r="B3233" t="s">
        <v>187</v>
      </c>
      <c r="C3233" t="s">
        <v>75</v>
      </c>
      <c r="D3233" t="str">
        <f t="shared" ca="1" si="1760"/>
        <v>I110</v>
      </c>
      <c r="E3233">
        <f t="shared" ca="1" si="1735"/>
        <v>109</v>
      </c>
      <c r="F3233">
        <f t="shared" ca="1" si="1736"/>
        <v>16</v>
      </c>
      <c r="G3233" t="str">
        <f t="shared" ca="1" si="1757"/>
        <v>S11</v>
      </c>
      <c r="H3233" t="str">
        <f t="shared" ca="1" si="1758"/>
        <v>S110</v>
      </c>
      <c r="I3233">
        <f ca="1">VLOOKUP(D3233,PRC!$A$2:$B$21,2,0)*E3233</f>
        <v>32700000</v>
      </c>
      <c r="J3233">
        <f t="shared" ca="1" si="1737"/>
        <v>27140996</v>
      </c>
      <c r="K3233">
        <f ca="1">VLOOKUP(D3233,PRC!$A$1:$C$21,3,0)*E3233</f>
        <v>15042000</v>
      </c>
      <c r="L3233">
        <f t="shared" ca="1" si="1738"/>
        <v>1635000</v>
      </c>
      <c r="M3233">
        <f t="shared" ca="1" si="1739"/>
        <v>2943000</v>
      </c>
      <c r="N3233">
        <f t="shared" ca="1" si="1740"/>
        <v>3597000</v>
      </c>
      <c r="O3233">
        <f t="shared" ca="1" si="1741"/>
        <v>2289000</v>
      </c>
      <c r="P3233">
        <f t="shared" ca="1" si="1759"/>
        <v>1634996</v>
      </c>
      <c r="Q3233">
        <f ca="1">IF(P3233&gt;0,1,0)</f>
        <v>1</v>
      </c>
      <c r="R3233">
        <f t="shared" ca="1" si="1742"/>
        <v>17</v>
      </c>
      <c r="S3233">
        <f t="shared" ca="1" si="1743"/>
        <v>5</v>
      </c>
      <c r="T3233">
        <f t="shared" ca="1" si="1744"/>
        <v>9</v>
      </c>
      <c r="U3233">
        <f t="shared" ca="1" si="1745"/>
        <v>11</v>
      </c>
      <c r="V3233">
        <f t="shared" ca="1" si="1746"/>
        <v>7</v>
      </c>
      <c r="X3233">
        <f t="shared" si="1748"/>
        <v>3233</v>
      </c>
      <c r="Y3233">
        <f t="shared" si="1749"/>
        <v>3102</v>
      </c>
      <c r="Z3233">
        <f t="shared" si="1750"/>
        <v>3103</v>
      </c>
      <c r="AA3233">
        <f t="shared" si="1747"/>
        <v>3251</v>
      </c>
      <c r="AB3233">
        <f t="shared" si="1752"/>
        <v>150</v>
      </c>
      <c r="AM3233" t="str">
        <f t="shared" si="1753"/>
        <v>201904HD</v>
      </c>
      <c r="AN3233">
        <f t="shared" ca="1" si="1761"/>
        <v>17.000012232415905</v>
      </c>
      <c r="AO3233">
        <f t="shared" ca="1" si="1762"/>
        <v>5</v>
      </c>
      <c r="AP3233">
        <f t="shared" ca="1" si="1754"/>
        <v>9</v>
      </c>
      <c r="AQ3233">
        <f t="shared" ca="1" si="1755"/>
        <v>11</v>
      </c>
      <c r="AR3233">
        <f t="shared" ca="1" si="1756"/>
        <v>7.0000000000000009</v>
      </c>
      <c r="AS3233">
        <f ca="1">P3233/J3233</f>
        <v>6.0240825355119612E-2</v>
      </c>
    </row>
    <row r="3234" spans="1:45" x14ac:dyDescent="0.4">
      <c r="A3234">
        <f t="shared" si="1751"/>
        <v>201904</v>
      </c>
      <c r="B3234" t="s">
        <v>188</v>
      </c>
      <c r="C3234" t="s">
        <v>75</v>
      </c>
      <c r="D3234" t="str">
        <f t="shared" ca="1" si="1760"/>
        <v>I110</v>
      </c>
      <c r="E3234">
        <f t="shared" ca="1" si="1735"/>
        <v>100</v>
      </c>
      <c r="F3234">
        <f t="shared" ca="1" si="1736"/>
        <v>14</v>
      </c>
      <c r="G3234" t="str">
        <f t="shared" ca="1" si="1757"/>
        <v>S10</v>
      </c>
      <c r="H3234" t="str">
        <f t="shared" ca="1" si="1758"/>
        <v>S103</v>
      </c>
      <c r="I3234">
        <f ca="1">VLOOKUP(D3234,PRC!$A$2:$B$21,2,0)*E3234</f>
        <v>30000000</v>
      </c>
      <c r="J3234">
        <f t="shared" ca="1" si="1737"/>
        <v>26399996</v>
      </c>
      <c r="K3234">
        <f ca="1">VLOOKUP(D3234,PRC!$A$1:$C$21,3,0)*E3234</f>
        <v>13800000</v>
      </c>
      <c r="L3234">
        <f t="shared" ca="1" si="1738"/>
        <v>900000</v>
      </c>
      <c r="M3234">
        <f t="shared" ca="1" si="1739"/>
        <v>2400000</v>
      </c>
      <c r="N3234">
        <f t="shared" ca="1" si="1740"/>
        <v>4200000</v>
      </c>
      <c r="O3234">
        <f t="shared" ca="1" si="1741"/>
        <v>2700000</v>
      </c>
      <c r="P3234">
        <f t="shared" ca="1" si="1759"/>
        <v>2399996</v>
      </c>
      <c r="Q3234">
        <f ca="1">IF(P3234&gt;0,1,0)</f>
        <v>1</v>
      </c>
      <c r="R3234">
        <f t="shared" ca="1" si="1742"/>
        <v>12</v>
      </c>
      <c r="S3234">
        <f t="shared" ca="1" si="1743"/>
        <v>3</v>
      </c>
      <c r="T3234">
        <f t="shared" ca="1" si="1744"/>
        <v>8</v>
      </c>
      <c r="U3234">
        <f t="shared" ca="1" si="1745"/>
        <v>14</v>
      </c>
      <c r="V3234">
        <f t="shared" ca="1" si="1746"/>
        <v>9</v>
      </c>
      <c r="X3234">
        <f t="shared" si="1748"/>
        <v>3234</v>
      </c>
      <c r="Y3234">
        <f t="shared" si="1749"/>
        <v>3102</v>
      </c>
      <c r="Z3234">
        <f t="shared" si="1750"/>
        <v>3103</v>
      </c>
      <c r="AA3234">
        <f t="shared" si="1747"/>
        <v>3251</v>
      </c>
      <c r="AB3234">
        <f t="shared" si="1752"/>
        <v>150</v>
      </c>
      <c r="AM3234" t="str">
        <f t="shared" si="1753"/>
        <v>201904HD</v>
      </c>
      <c r="AN3234">
        <f t="shared" ca="1" si="1761"/>
        <v>12.000013333333337</v>
      </c>
      <c r="AO3234">
        <f t="shared" ca="1" si="1762"/>
        <v>3</v>
      </c>
      <c r="AP3234">
        <f t="shared" ca="1" si="1754"/>
        <v>8</v>
      </c>
      <c r="AQ3234">
        <f t="shared" ca="1" si="1755"/>
        <v>14.000000000000002</v>
      </c>
      <c r="AR3234">
        <f t="shared" ca="1" si="1756"/>
        <v>9</v>
      </c>
      <c r="AS3234">
        <f ca="1">P3234/J3234</f>
        <v>9.0908953168023207E-2</v>
      </c>
    </row>
    <row r="3235" spans="1:45" x14ac:dyDescent="0.4">
      <c r="A3235">
        <f t="shared" si="1751"/>
        <v>201904</v>
      </c>
      <c r="B3235" t="s">
        <v>189</v>
      </c>
      <c r="C3235" t="s">
        <v>75</v>
      </c>
      <c r="D3235" t="str">
        <f t="shared" ca="1" si="1760"/>
        <v>I102</v>
      </c>
      <c r="E3235">
        <f t="shared" ca="1" si="1735"/>
        <v>112</v>
      </c>
      <c r="F3235">
        <f t="shared" ca="1" si="1736"/>
        <v>15</v>
      </c>
      <c r="G3235" t="str">
        <f t="shared" ca="1" si="1757"/>
        <v>S10</v>
      </c>
      <c r="H3235" t="str">
        <f t="shared" ca="1" si="1758"/>
        <v>S106</v>
      </c>
      <c r="I3235">
        <f ca="1">VLOOKUP(D3235,PRC!$A$2:$B$21,2,0)*E3235</f>
        <v>4480000</v>
      </c>
      <c r="J3235">
        <f t="shared" ca="1" si="1737"/>
        <v>3807996</v>
      </c>
      <c r="K3235">
        <f ca="1">VLOOKUP(D3235,PRC!$A$1:$C$21,3,0)*E3235</f>
        <v>2105600</v>
      </c>
      <c r="L3235">
        <f t="shared" ca="1" si="1738"/>
        <v>179000</v>
      </c>
      <c r="M3235">
        <f t="shared" ca="1" si="1739"/>
        <v>269000</v>
      </c>
      <c r="N3235">
        <f t="shared" ca="1" si="1740"/>
        <v>538000</v>
      </c>
      <c r="O3235">
        <f t="shared" ca="1" si="1741"/>
        <v>448000</v>
      </c>
      <c r="P3235">
        <f t="shared" ca="1" si="1759"/>
        <v>268396</v>
      </c>
      <c r="Q3235">
        <f ca="1">IF(P3235&gt;0,1,0)</f>
        <v>1</v>
      </c>
      <c r="R3235">
        <f t="shared" ca="1" si="1742"/>
        <v>15</v>
      </c>
      <c r="S3235">
        <f t="shared" ca="1" si="1743"/>
        <v>4</v>
      </c>
      <c r="T3235">
        <f t="shared" ca="1" si="1744"/>
        <v>6</v>
      </c>
      <c r="U3235">
        <f t="shared" ca="1" si="1745"/>
        <v>12</v>
      </c>
      <c r="V3235">
        <f t="shared" ca="1" si="1746"/>
        <v>10</v>
      </c>
      <c r="X3235">
        <f t="shared" si="1748"/>
        <v>3235</v>
      </c>
      <c r="Y3235">
        <f t="shared" si="1749"/>
        <v>3102</v>
      </c>
      <c r="Z3235">
        <f t="shared" si="1750"/>
        <v>3103</v>
      </c>
      <c r="AA3235">
        <f t="shared" si="1747"/>
        <v>3251</v>
      </c>
      <c r="AB3235">
        <f t="shared" si="1752"/>
        <v>150</v>
      </c>
      <c r="AM3235" t="str">
        <f t="shared" si="1753"/>
        <v>201904HD</v>
      </c>
      <c r="AN3235">
        <f t="shared" ca="1" si="1761"/>
        <v>15.00008928571429</v>
      </c>
      <c r="AO3235">
        <f t="shared" ca="1" si="1762"/>
        <v>3.995535714285714</v>
      </c>
      <c r="AP3235">
        <f t="shared" ca="1" si="1754"/>
        <v>6.0044642857142856</v>
      </c>
      <c r="AQ3235">
        <f t="shared" ca="1" si="1755"/>
        <v>12.008928571428571</v>
      </c>
      <c r="AR3235">
        <f t="shared" ca="1" si="1756"/>
        <v>10</v>
      </c>
      <c r="AS3235">
        <f ca="1">P3235/J3235</f>
        <v>7.0482216893084967E-2</v>
      </c>
    </row>
    <row r="3236" spans="1:45" x14ac:dyDescent="0.4">
      <c r="A3236">
        <f t="shared" si="1751"/>
        <v>201904</v>
      </c>
      <c r="B3236" t="s">
        <v>190</v>
      </c>
      <c r="C3236" t="s">
        <v>75</v>
      </c>
      <c r="D3236" t="str">
        <f t="shared" ca="1" si="1760"/>
        <v>I107</v>
      </c>
      <c r="E3236">
        <f t="shared" ca="1" si="1735"/>
        <v>141</v>
      </c>
      <c r="F3236">
        <f t="shared" ca="1" si="1736"/>
        <v>20</v>
      </c>
      <c r="G3236" t="str">
        <f t="shared" ca="1" si="1757"/>
        <v>S11</v>
      </c>
      <c r="H3236" t="str">
        <f t="shared" ca="1" si="1758"/>
        <v>S117</v>
      </c>
      <c r="I3236">
        <f ca="1">VLOOKUP(D3236,PRC!$A$2:$B$21,2,0)*E3236</f>
        <v>21150000</v>
      </c>
      <c r="J3236">
        <f t="shared" ca="1" si="1737"/>
        <v>17342996</v>
      </c>
      <c r="K3236">
        <f ca="1">VLOOKUP(D3236,PRC!$A$1:$C$21,3,0)*E3236</f>
        <v>12055500</v>
      </c>
      <c r="L3236">
        <f t="shared" ca="1" si="1738"/>
        <v>846000</v>
      </c>
      <c r="M3236">
        <f t="shared" ca="1" si="1739"/>
        <v>1481000</v>
      </c>
      <c r="N3236">
        <f t="shared" ca="1" si="1740"/>
        <v>2538000</v>
      </c>
      <c r="O3236">
        <f t="shared" ca="1" si="1741"/>
        <v>1481000</v>
      </c>
      <c r="P3236">
        <f t="shared" ca="1" si="1759"/>
        <v>-1058504</v>
      </c>
      <c r="Q3236">
        <f ca="1">IF(P3236&gt;0,1,0)</f>
        <v>0</v>
      </c>
      <c r="R3236">
        <f t="shared" ca="1" si="1742"/>
        <v>18</v>
      </c>
      <c r="S3236">
        <f t="shared" ca="1" si="1743"/>
        <v>4</v>
      </c>
      <c r="T3236">
        <f t="shared" ca="1" si="1744"/>
        <v>7</v>
      </c>
      <c r="U3236">
        <f t="shared" ca="1" si="1745"/>
        <v>12</v>
      </c>
      <c r="V3236">
        <f t="shared" ca="1" si="1746"/>
        <v>7</v>
      </c>
      <c r="X3236">
        <f t="shared" si="1748"/>
        <v>3236</v>
      </c>
      <c r="Y3236">
        <f t="shared" si="1749"/>
        <v>3102</v>
      </c>
      <c r="Z3236">
        <f t="shared" si="1750"/>
        <v>3103</v>
      </c>
      <c r="AA3236">
        <f t="shared" si="1747"/>
        <v>3251</v>
      </c>
      <c r="AB3236">
        <f t="shared" si="1752"/>
        <v>150</v>
      </c>
      <c r="AM3236" t="str">
        <f t="shared" si="1753"/>
        <v>201904HD</v>
      </c>
      <c r="AN3236">
        <f t="shared" ca="1" si="1761"/>
        <v>18.000018912529548</v>
      </c>
      <c r="AO3236">
        <f t="shared" ca="1" si="1762"/>
        <v>4</v>
      </c>
      <c r="AP3236">
        <f t="shared" ca="1" si="1754"/>
        <v>7.0023640661938531</v>
      </c>
      <c r="AQ3236">
        <f t="shared" ca="1" si="1755"/>
        <v>12</v>
      </c>
      <c r="AR3236">
        <f t="shared" ca="1" si="1756"/>
        <v>7.0023640661938531</v>
      </c>
      <c r="AS3236">
        <f ca="1">P3236/J3236</f>
        <v>-6.1033514624578129E-2</v>
      </c>
    </row>
    <row r="3237" spans="1:45" x14ac:dyDescent="0.4">
      <c r="A3237">
        <f t="shared" si="1751"/>
        <v>201904</v>
      </c>
      <c r="B3237" t="s">
        <v>191</v>
      </c>
      <c r="C3237" t="s">
        <v>75</v>
      </c>
      <c r="D3237" t="str">
        <f t="shared" ca="1" si="1760"/>
        <v>I112</v>
      </c>
      <c r="E3237">
        <f t="shared" ca="1" si="1735"/>
        <v>107</v>
      </c>
      <c r="F3237">
        <f t="shared" ca="1" si="1736"/>
        <v>10</v>
      </c>
      <c r="G3237" t="str">
        <f t="shared" ca="1" si="1757"/>
        <v>S10</v>
      </c>
      <c r="H3237" t="str">
        <f t="shared" ca="1" si="1758"/>
        <v>S107</v>
      </c>
      <c r="I3237">
        <f ca="1">VLOOKUP(D3237,PRC!$A$2:$B$21,2,0)*E3237</f>
        <v>6955000</v>
      </c>
      <c r="J3237">
        <f t="shared" ca="1" si="1737"/>
        <v>6050846</v>
      </c>
      <c r="K3237">
        <f ca="1">VLOOKUP(D3237,PRC!$A$1:$C$21,3,0)*E3237</f>
        <v>3477500</v>
      </c>
      <c r="L3237">
        <f t="shared" ca="1" si="1738"/>
        <v>209000</v>
      </c>
      <c r="M3237">
        <f t="shared" ca="1" si="1739"/>
        <v>348000</v>
      </c>
      <c r="N3237">
        <f t="shared" ca="1" si="1740"/>
        <v>904000</v>
      </c>
      <c r="O3237">
        <f t="shared" ca="1" si="1741"/>
        <v>348000</v>
      </c>
      <c r="P3237">
        <f t="shared" ca="1" si="1759"/>
        <v>764346</v>
      </c>
      <c r="Q3237">
        <f ca="1">IF(P3237&gt;0,1,0)</f>
        <v>1</v>
      </c>
      <c r="R3237">
        <f t="shared" ca="1" si="1742"/>
        <v>13</v>
      </c>
      <c r="S3237">
        <f t="shared" ca="1" si="1743"/>
        <v>3</v>
      </c>
      <c r="T3237">
        <f t="shared" ca="1" si="1744"/>
        <v>5</v>
      </c>
      <c r="U3237">
        <f t="shared" ca="1" si="1745"/>
        <v>13</v>
      </c>
      <c r="V3237">
        <f t="shared" ca="1" si="1746"/>
        <v>5</v>
      </c>
      <c r="X3237">
        <f t="shared" si="1748"/>
        <v>3237</v>
      </c>
      <c r="Y3237">
        <f t="shared" si="1749"/>
        <v>3102</v>
      </c>
      <c r="Z3237">
        <f t="shared" si="1750"/>
        <v>3103</v>
      </c>
      <c r="AA3237">
        <f t="shared" si="1747"/>
        <v>3251</v>
      </c>
      <c r="AB3237">
        <f t="shared" si="1752"/>
        <v>150</v>
      </c>
      <c r="AM3237" t="str">
        <f t="shared" si="1753"/>
        <v>201904HD</v>
      </c>
      <c r="AN3237">
        <f t="shared" ca="1" si="1761"/>
        <v>13.000057512580875</v>
      </c>
      <c r="AO3237">
        <f t="shared" ca="1" si="1762"/>
        <v>3.0050323508267431</v>
      </c>
      <c r="AP3237">
        <f t="shared" ca="1" si="1754"/>
        <v>5.0035945363048162</v>
      </c>
      <c r="AQ3237">
        <f t="shared" ca="1" si="1755"/>
        <v>12.997843278217111</v>
      </c>
      <c r="AR3237">
        <f t="shared" ca="1" si="1756"/>
        <v>5.0035945363048162</v>
      </c>
      <c r="AS3237">
        <f ca="1">P3237/J3237</f>
        <v>0.12632051782511072</v>
      </c>
    </row>
    <row r="3238" spans="1:45" x14ac:dyDescent="0.4">
      <c r="A3238">
        <f t="shared" si="1751"/>
        <v>201904</v>
      </c>
      <c r="B3238" t="s">
        <v>192</v>
      </c>
      <c r="C3238" t="s">
        <v>75</v>
      </c>
      <c r="D3238" t="str">
        <f t="shared" ca="1" si="1760"/>
        <v>I101</v>
      </c>
      <c r="E3238">
        <f t="shared" ca="1" si="1735"/>
        <v>140</v>
      </c>
      <c r="F3238">
        <f t="shared" ca="1" si="1736"/>
        <v>17</v>
      </c>
      <c r="G3238" t="str">
        <f t="shared" ca="1" si="1757"/>
        <v>S12</v>
      </c>
      <c r="H3238" t="str">
        <f t="shared" ca="1" si="1758"/>
        <v>S120</v>
      </c>
      <c r="I3238">
        <f ca="1">VLOOKUP(D3238,PRC!$A$2:$B$21,2,0)*E3238</f>
        <v>4200000</v>
      </c>
      <c r="J3238">
        <f t="shared" ca="1" si="1737"/>
        <v>3737996</v>
      </c>
      <c r="K3238">
        <f ca="1">VLOOKUP(D3238,PRC!$A$1:$C$21,3,0)*E3238</f>
        <v>2184000</v>
      </c>
      <c r="L3238">
        <f t="shared" ca="1" si="1738"/>
        <v>168000</v>
      </c>
      <c r="M3238">
        <f t="shared" ca="1" si="1739"/>
        <v>420000</v>
      </c>
      <c r="N3238">
        <f t="shared" ca="1" si="1740"/>
        <v>504000</v>
      </c>
      <c r="O3238">
        <f t="shared" ca="1" si="1741"/>
        <v>420000</v>
      </c>
      <c r="P3238">
        <f t="shared" ca="1" si="1759"/>
        <v>41996</v>
      </c>
      <c r="Q3238">
        <f ca="1">IF(P3238&gt;0,1,0)</f>
        <v>1</v>
      </c>
      <c r="R3238">
        <f t="shared" ca="1" si="1742"/>
        <v>11</v>
      </c>
      <c r="S3238">
        <f t="shared" ca="1" si="1743"/>
        <v>4</v>
      </c>
      <c r="T3238">
        <f t="shared" ca="1" si="1744"/>
        <v>10</v>
      </c>
      <c r="U3238">
        <f t="shared" ca="1" si="1745"/>
        <v>12</v>
      </c>
      <c r="V3238">
        <f t="shared" ca="1" si="1746"/>
        <v>10</v>
      </c>
      <c r="X3238">
        <f t="shared" si="1748"/>
        <v>3238</v>
      </c>
      <c r="Y3238">
        <f t="shared" si="1749"/>
        <v>3102</v>
      </c>
      <c r="Z3238">
        <f t="shared" si="1750"/>
        <v>3103</v>
      </c>
      <c r="AA3238">
        <f t="shared" si="1747"/>
        <v>3251</v>
      </c>
      <c r="AB3238">
        <f t="shared" si="1752"/>
        <v>150</v>
      </c>
      <c r="AM3238" t="str">
        <f t="shared" si="1753"/>
        <v>201904HD</v>
      </c>
      <c r="AN3238">
        <f t="shared" ca="1" si="1761"/>
        <v>11.000095238095241</v>
      </c>
      <c r="AO3238">
        <f t="shared" ca="1" si="1762"/>
        <v>4</v>
      </c>
      <c r="AP3238">
        <f t="shared" ca="1" si="1754"/>
        <v>10</v>
      </c>
      <c r="AQ3238">
        <f t="shared" ca="1" si="1755"/>
        <v>12</v>
      </c>
      <c r="AR3238">
        <f t="shared" ca="1" si="1756"/>
        <v>10</v>
      </c>
      <c r="AS3238">
        <f ca="1">P3238/J3238</f>
        <v>1.1234896987583721E-2</v>
      </c>
    </row>
    <row r="3239" spans="1:45" x14ac:dyDescent="0.4">
      <c r="A3239">
        <f t="shared" si="1751"/>
        <v>201904</v>
      </c>
      <c r="B3239" t="s">
        <v>193</v>
      </c>
      <c r="C3239" t="s">
        <v>75</v>
      </c>
      <c r="D3239" t="str">
        <f t="shared" ca="1" si="1760"/>
        <v>I114</v>
      </c>
      <c r="E3239">
        <f t="shared" ca="1" si="1735"/>
        <v>150</v>
      </c>
      <c r="F3239">
        <f t="shared" ca="1" si="1736"/>
        <v>12</v>
      </c>
      <c r="G3239" t="str">
        <f t="shared" ca="1" si="1757"/>
        <v>S11</v>
      </c>
      <c r="H3239" t="str">
        <f t="shared" ca="1" si="1758"/>
        <v>S114</v>
      </c>
      <c r="I3239">
        <f ca="1">VLOOKUP(D3239,PRC!$A$2:$B$21,2,0)*E3239</f>
        <v>36000000</v>
      </c>
      <c r="J3239">
        <f t="shared" ca="1" si="1737"/>
        <v>29519996.000000004</v>
      </c>
      <c r="K3239">
        <f ca="1">VLOOKUP(D3239,PRC!$A$1:$C$21,3,0)*E3239</f>
        <v>20880000</v>
      </c>
      <c r="L3239">
        <f t="shared" ca="1" si="1738"/>
        <v>1440000</v>
      </c>
      <c r="M3239">
        <f t="shared" ca="1" si="1739"/>
        <v>2520000</v>
      </c>
      <c r="N3239">
        <f t="shared" ca="1" si="1740"/>
        <v>4320000</v>
      </c>
      <c r="O3239">
        <f t="shared" ca="1" si="1741"/>
        <v>3600000</v>
      </c>
      <c r="P3239">
        <f t="shared" ca="1" si="1759"/>
        <v>-3240003.9999999963</v>
      </c>
      <c r="Q3239">
        <f ca="1">IF(P3239&gt;0,1,0)</f>
        <v>0</v>
      </c>
      <c r="R3239">
        <f t="shared" ca="1" si="1742"/>
        <v>18</v>
      </c>
      <c r="S3239">
        <f t="shared" ca="1" si="1743"/>
        <v>4</v>
      </c>
      <c r="T3239">
        <f t="shared" ca="1" si="1744"/>
        <v>7</v>
      </c>
      <c r="U3239">
        <f t="shared" ca="1" si="1745"/>
        <v>12</v>
      </c>
      <c r="V3239">
        <f t="shared" ca="1" si="1746"/>
        <v>10</v>
      </c>
      <c r="X3239">
        <f t="shared" si="1748"/>
        <v>3239</v>
      </c>
      <c r="Y3239">
        <f t="shared" si="1749"/>
        <v>3102</v>
      </c>
      <c r="Z3239">
        <f t="shared" si="1750"/>
        <v>3103</v>
      </c>
      <c r="AA3239">
        <f t="shared" si="1747"/>
        <v>3251</v>
      </c>
      <c r="AB3239">
        <f t="shared" si="1752"/>
        <v>150</v>
      </c>
      <c r="AM3239" t="str">
        <f t="shared" si="1753"/>
        <v>201904HD</v>
      </c>
      <c r="AN3239">
        <f t="shared" ca="1" si="1761"/>
        <v>18.000011111111103</v>
      </c>
      <c r="AO3239">
        <f t="shared" ca="1" si="1762"/>
        <v>4</v>
      </c>
      <c r="AP3239">
        <f t="shared" ca="1" si="1754"/>
        <v>7.0000000000000009</v>
      </c>
      <c r="AQ3239">
        <f t="shared" ca="1" si="1755"/>
        <v>12</v>
      </c>
      <c r="AR3239">
        <f t="shared" ca="1" si="1756"/>
        <v>10</v>
      </c>
      <c r="AS3239">
        <f ca="1">P3239/J3239</f>
        <v>-0.1097562479344508</v>
      </c>
    </row>
    <row r="3240" spans="1:45" x14ac:dyDescent="0.4">
      <c r="A3240">
        <f t="shared" si="1751"/>
        <v>201904</v>
      </c>
      <c r="B3240" t="s">
        <v>194</v>
      </c>
      <c r="C3240" t="s">
        <v>75</v>
      </c>
      <c r="D3240" t="str">
        <f t="shared" ca="1" si="1760"/>
        <v>I118</v>
      </c>
      <c r="E3240">
        <f t="shared" ca="1" si="1735"/>
        <v>134</v>
      </c>
      <c r="F3240">
        <f t="shared" ca="1" si="1736"/>
        <v>20</v>
      </c>
      <c r="G3240" t="str">
        <f t="shared" ca="1" si="1757"/>
        <v>S12</v>
      </c>
      <c r="H3240" t="str">
        <f t="shared" ca="1" si="1758"/>
        <v>S120</v>
      </c>
      <c r="I3240">
        <f ca="1">VLOOKUP(D3240,PRC!$A$2:$B$21,2,0)*E3240</f>
        <v>71020000</v>
      </c>
      <c r="J3240">
        <f t="shared" ca="1" si="1737"/>
        <v>62497596</v>
      </c>
      <c r="K3240">
        <f ca="1">VLOOKUP(D3240,PRC!$A$1:$C$21,3,0)*E3240</f>
        <v>29828400</v>
      </c>
      <c r="L3240">
        <f t="shared" ca="1" si="1738"/>
        <v>3551000</v>
      </c>
      <c r="M3240">
        <f t="shared" ca="1" si="1739"/>
        <v>7102000</v>
      </c>
      <c r="N3240">
        <f t="shared" ca="1" si="1740"/>
        <v>9233000</v>
      </c>
      <c r="O3240">
        <f t="shared" ca="1" si="1741"/>
        <v>5682000</v>
      </c>
      <c r="P3240">
        <f t="shared" ca="1" si="1759"/>
        <v>7101196</v>
      </c>
      <c r="Q3240">
        <f ca="1">IF(P3240&gt;0,1,0)</f>
        <v>1</v>
      </c>
      <c r="R3240">
        <f t="shared" ca="1" si="1742"/>
        <v>12</v>
      </c>
      <c r="S3240">
        <f t="shared" ca="1" si="1743"/>
        <v>5</v>
      </c>
      <c r="T3240">
        <f t="shared" ca="1" si="1744"/>
        <v>10</v>
      </c>
      <c r="U3240">
        <f t="shared" ca="1" si="1745"/>
        <v>13</v>
      </c>
      <c r="V3240">
        <f t="shared" ca="1" si="1746"/>
        <v>8</v>
      </c>
      <c r="X3240">
        <f t="shared" si="1748"/>
        <v>3240</v>
      </c>
      <c r="Y3240">
        <f t="shared" si="1749"/>
        <v>3102</v>
      </c>
      <c r="Z3240">
        <f t="shared" si="1750"/>
        <v>3103</v>
      </c>
      <c r="AA3240">
        <f t="shared" si="1747"/>
        <v>3251</v>
      </c>
      <c r="AB3240">
        <f t="shared" si="1752"/>
        <v>150</v>
      </c>
      <c r="AM3240" t="str">
        <f t="shared" si="1753"/>
        <v>201904HD</v>
      </c>
      <c r="AN3240">
        <f t="shared" ca="1" si="1761"/>
        <v>12.000005632216283</v>
      </c>
      <c r="AO3240">
        <f t="shared" ca="1" si="1762"/>
        <v>5</v>
      </c>
      <c r="AP3240">
        <f t="shared" ca="1" si="1754"/>
        <v>10</v>
      </c>
      <c r="AQ3240">
        <f t="shared" ca="1" si="1755"/>
        <v>13.000563221627711</v>
      </c>
      <c r="AR3240">
        <f t="shared" ca="1" si="1756"/>
        <v>8.0005632216277096</v>
      </c>
      <c r="AS3240">
        <f ca="1">P3240/J3240</f>
        <v>0.11362350641455073</v>
      </c>
    </row>
    <row r="3241" spans="1:45" x14ac:dyDescent="0.4">
      <c r="A3241">
        <f t="shared" si="1751"/>
        <v>201904</v>
      </c>
      <c r="B3241" t="s">
        <v>195</v>
      </c>
      <c r="C3241" t="s">
        <v>75</v>
      </c>
      <c r="D3241" t="str">
        <f t="shared" ca="1" si="1760"/>
        <v>I102</v>
      </c>
      <c r="E3241">
        <f t="shared" ca="1" si="1735"/>
        <v>148</v>
      </c>
      <c r="F3241">
        <f t="shared" ca="1" si="1736"/>
        <v>20</v>
      </c>
      <c r="G3241" t="str">
        <f t="shared" ca="1" si="1757"/>
        <v>S11</v>
      </c>
      <c r="H3241" t="str">
        <f t="shared" ca="1" si="1758"/>
        <v>S118</v>
      </c>
      <c r="I3241">
        <f ca="1">VLOOKUP(D3241,PRC!$A$2:$B$21,2,0)*E3241</f>
        <v>5920000</v>
      </c>
      <c r="J3241">
        <f t="shared" ca="1" si="1737"/>
        <v>5268796</v>
      </c>
      <c r="K3241">
        <f ca="1">VLOOKUP(D3241,PRC!$A$1:$C$21,3,0)*E3241</f>
        <v>2782400</v>
      </c>
      <c r="L3241">
        <f t="shared" ca="1" si="1738"/>
        <v>237000</v>
      </c>
      <c r="M3241">
        <f t="shared" ca="1" si="1739"/>
        <v>474000</v>
      </c>
      <c r="N3241">
        <f t="shared" ca="1" si="1740"/>
        <v>710000</v>
      </c>
      <c r="O3241">
        <f t="shared" ca="1" si="1741"/>
        <v>533000</v>
      </c>
      <c r="P3241">
        <f t="shared" ca="1" si="1759"/>
        <v>532396</v>
      </c>
      <c r="Q3241">
        <f ca="1">IF(P3241&gt;0,1,0)</f>
        <v>1</v>
      </c>
      <c r="R3241">
        <f t="shared" ca="1" si="1742"/>
        <v>11</v>
      </c>
      <c r="S3241">
        <f t="shared" ca="1" si="1743"/>
        <v>4</v>
      </c>
      <c r="T3241">
        <f t="shared" ca="1" si="1744"/>
        <v>8</v>
      </c>
      <c r="U3241">
        <f t="shared" ca="1" si="1745"/>
        <v>12</v>
      </c>
      <c r="V3241">
        <f t="shared" ca="1" si="1746"/>
        <v>9</v>
      </c>
      <c r="X3241">
        <f t="shared" si="1748"/>
        <v>3241</v>
      </c>
      <c r="Y3241">
        <f t="shared" si="1749"/>
        <v>3102</v>
      </c>
      <c r="Z3241">
        <f t="shared" si="1750"/>
        <v>3103</v>
      </c>
      <c r="AA3241">
        <f t="shared" si="1747"/>
        <v>3251</v>
      </c>
      <c r="AB3241">
        <f t="shared" si="1752"/>
        <v>150</v>
      </c>
      <c r="AM3241" t="str">
        <f t="shared" si="1753"/>
        <v>201904HD</v>
      </c>
      <c r="AN3241">
        <f t="shared" ca="1" si="1761"/>
        <v>11.000067567567573</v>
      </c>
      <c r="AO3241">
        <f t="shared" ca="1" si="1762"/>
        <v>4.0033783783783781</v>
      </c>
      <c r="AP3241">
        <f t="shared" ca="1" si="1754"/>
        <v>8.0067567567567561</v>
      </c>
      <c r="AQ3241">
        <f t="shared" ca="1" si="1755"/>
        <v>11.993243243243242</v>
      </c>
      <c r="AR3241">
        <f t="shared" ca="1" si="1756"/>
        <v>9.0033783783783772</v>
      </c>
      <c r="AS3241">
        <f ca="1">P3241/J3241</f>
        <v>0.10104699441769999</v>
      </c>
    </row>
    <row r="3242" spans="1:45" x14ac:dyDescent="0.4">
      <c r="A3242">
        <f t="shared" si="1751"/>
        <v>201904</v>
      </c>
      <c r="B3242" t="s">
        <v>196</v>
      </c>
      <c r="C3242" t="s">
        <v>75</v>
      </c>
      <c r="D3242" t="str">
        <f t="shared" ca="1" si="1760"/>
        <v>I113</v>
      </c>
      <c r="E3242">
        <f t="shared" ca="1" si="1735"/>
        <v>143</v>
      </c>
      <c r="F3242">
        <f t="shared" ca="1" si="1736"/>
        <v>12</v>
      </c>
      <c r="G3242" t="str">
        <f t="shared" ca="1" si="1757"/>
        <v>S11</v>
      </c>
      <c r="H3242" t="str">
        <f t="shared" ca="1" si="1758"/>
        <v>S114</v>
      </c>
      <c r="I3242">
        <f ca="1">VLOOKUP(D3242,PRC!$A$2:$B$21,2,0)*E3242</f>
        <v>95810000</v>
      </c>
      <c r="J3242">
        <f t="shared" ca="1" si="1737"/>
        <v>83354696</v>
      </c>
      <c r="K3242">
        <f ca="1">VLOOKUP(D3242,PRC!$A$1:$C$21,3,0)*E3242</f>
        <v>43114500</v>
      </c>
      <c r="L3242">
        <f t="shared" ca="1" si="1738"/>
        <v>3832000</v>
      </c>
      <c r="M3242">
        <f t="shared" ca="1" si="1739"/>
        <v>7665000</v>
      </c>
      <c r="N3242">
        <f t="shared" ca="1" si="1740"/>
        <v>14372000</v>
      </c>
      <c r="O3242">
        <f t="shared" ca="1" si="1741"/>
        <v>7665000</v>
      </c>
      <c r="P3242">
        <f t="shared" ca="1" si="1759"/>
        <v>6706196</v>
      </c>
      <c r="Q3242">
        <f ca="1">IF(P3242&gt;0,1,0)</f>
        <v>1</v>
      </c>
      <c r="R3242">
        <f t="shared" ca="1" si="1742"/>
        <v>13</v>
      </c>
      <c r="S3242">
        <f t="shared" ca="1" si="1743"/>
        <v>4</v>
      </c>
      <c r="T3242">
        <f t="shared" ca="1" si="1744"/>
        <v>8</v>
      </c>
      <c r="U3242">
        <f t="shared" ca="1" si="1745"/>
        <v>15</v>
      </c>
      <c r="V3242">
        <f t="shared" ca="1" si="1746"/>
        <v>8</v>
      </c>
      <c r="X3242">
        <f t="shared" si="1748"/>
        <v>3242</v>
      </c>
      <c r="Y3242">
        <f t="shared" si="1749"/>
        <v>3102</v>
      </c>
      <c r="Z3242">
        <f t="shared" si="1750"/>
        <v>3103</v>
      </c>
      <c r="AA3242">
        <f t="shared" si="1747"/>
        <v>3251</v>
      </c>
      <c r="AB3242">
        <f t="shared" si="1752"/>
        <v>150</v>
      </c>
      <c r="AM3242" t="str">
        <f t="shared" si="1753"/>
        <v>201904HD</v>
      </c>
      <c r="AN3242">
        <f t="shared" ca="1" si="1761"/>
        <v>13.000004174929547</v>
      </c>
      <c r="AO3242">
        <f t="shared" ca="1" si="1762"/>
        <v>3.9995825070451936</v>
      </c>
      <c r="AP3242">
        <f t="shared" ca="1" si="1754"/>
        <v>8.0002087464774032</v>
      </c>
      <c r="AQ3242">
        <f t="shared" ca="1" si="1755"/>
        <v>15.000521866193509</v>
      </c>
      <c r="AR3242">
        <f t="shared" ca="1" si="1756"/>
        <v>8.0002087464774032</v>
      </c>
      <c r="AS3242">
        <f ca="1">P3242/J3242</f>
        <v>8.0453727526041241E-2</v>
      </c>
    </row>
    <row r="3243" spans="1:45" x14ac:dyDescent="0.4">
      <c r="A3243">
        <f t="shared" si="1751"/>
        <v>201904</v>
      </c>
      <c r="B3243" t="s">
        <v>197</v>
      </c>
      <c r="C3243" t="s">
        <v>75</v>
      </c>
      <c r="D3243" t="str">
        <f t="shared" ca="1" si="1760"/>
        <v>I114</v>
      </c>
      <c r="E3243">
        <f t="shared" ca="1" si="1735"/>
        <v>89</v>
      </c>
      <c r="F3243">
        <f t="shared" ca="1" si="1736"/>
        <v>17</v>
      </c>
      <c r="G3243" t="str">
        <f t="shared" ca="1" si="1757"/>
        <v>S11</v>
      </c>
      <c r="H3243" t="str">
        <f t="shared" ca="1" si="1758"/>
        <v>S113</v>
      </c>
      <c r="I3243">
        <f ca="1">VLOOKUP(D3243,PRC!$A$2:$B$21,2,0)*E3243</f>
        <v>21360000</v>
      </c>
      <c r="J3243">
        <f t="shared" ca="1" si="1737"/>
        <v>17301596</v>
      </c>
      <c r="K3243">
        <f ca="1">VLOOKUP(D3243,PRC!$A$1:$C$21,3,0)*E3243</f>
        <v>12388800</v>
      </c>
      <c r="L3243">
        <f t="shared" ca="1" si="1738"/>
        <v>1068000</v>
      </c>
      <c r="M3243">
        <f t="shared" ca="1" si="1739"/>
        <v>2136000</v>
      </c>
      <c r="N3243">
        <f t="shared" ca="1" si="1740"/>
        <v>2990000</v>
      </c>
      <c r="O3243">
        <f t="shared" ca="1" si="1741"/>
        <v>2136000</v>
      </c>
      <c r="P3243">
        <f t="shared" ca="1" si="1759"/>
        <v>-3417204</v>
      </c>
      <c r="Q3243">
        <f ca="1">IF(P3243&gt;0,1,0)</f>
        <v>0</v>
      </c>
      <c r="R3243">
        <f t="shared" ca="1" si="1742"/>
        <v>19</v>
      </c>
      <c r="S3243">
        <f t="shared" ca="1" si="1743"/>
        <v>5</v>
      </c>
      <c r="T3243">
        <f t="shared" ca="1" si="1744"/>
        <v>10</v>
      </c>
      <c r="U3243">
        <f t="shared" ca="1" si="1745"/>
        <v>14</v>
      </c>
      <c r="V3243">
        <f t="shared" ca="1" si="1746"/>
        <v>10</v>
      </c>
      <c r="X3243">
        <f t="shared" si="1748"/>
        <v>3243</v>
      </c>
      <c r="Y3243">
        <f t="shared" si="1749"/>
        <v>3102</v>
      </c>
      <c r="Z3243">
        <f t="shared" si="1750"/>
        <v>3103</v>
      </c>
      <c r="AA3243">
        <f t="shared" si="1747"/>
        <v>3251</v>
      </c>
      <c r="AB3243">
        <f t="shared" si="1752"/>
        <v>150</v>
      </c>
      <c r="AM3243" t="str">
        <f t="shared" si="1753"/>
        <v>201904HD</v>
      </c>
      <c r="AN3243">
        <f t="shared" ca="1" si="1761"/>
        <v>19.000018726591762</v>
      </c>
      <c r="AO3243">
        <f t="shared" ca="1" si="1762"/>
        <v>5</v>
      </c>
      <c r="AP3243">
        <f t="shared" ca="1" si="1754"/>
        <v>10</v>
      </c>
      <c r="AQ3243">
        <f t="shared" ca="1" si="1755"/>
        <v>13.99812734082397</v>
      </c>
      <c r="AR3243">
        <f t="shared" ca="1" si="1756"/>
        <v>10</v>
      </c>
      <c r="AS3243">
        <f ca="1">P3243/J3243</f>
        <v>-0.19750802180330648</v>
      </c>
    </row>
    <row r="3244" spans="1:45" x14ac:dyDescent="0.4">
      <c r="A3244">
        <f t="shared" si="1751"/>
        <v>201904</v>
      </c>
      <c r="B3244" t="s">
        <v>198</v>
      </c>
      <c r="C3244" t="s">
        <v>75</v>
      </c>
      <c r="D3244" t="str">
        <f t="shared" ca="1" si="1760"/>
        <v>I107</v>
      </c>
      <c r="E3244">
        <f t="shared" ca="1" si="1735"/>
        <v>114</v>
      </c>
      <c r="F3244">
        <f t="shared" ca="1" si="1736"/>
        <v>11</v>
      </c>
      <c r="G3244" t="str">
        <f t="shared" ca="1" si="1757"/>
        <v>S10</v>
      </c>
      <c r="H3244" t="str">
        <f t="shared" ca="1" si="1758"/>
        <v>S103</v>
      </c>
      <c r="I3244">
        <f ca="1">VLOOKUP(D3244,PRC!$A$2:$B$21,2,0)*E3244</f>
        <v>17100000</v>
      </c>
      <c r="J3244">
        <f t="shared" ca="1" si="1737"/>
        <v>14021996.000000002</v>
      </c>
      <c r="K3244">
        <f ca="1">VLOOKUP(D3244,PRC!$A$1:$C$21,3,0)*E3244</f>
        <v>9747000</v>
      </c>
      <c r="L3244">
        <f t="shared" ca="1" si="1738"/>
        <v>513000</v>
      </c>
      <c r="M3244">
        <f t="shared" ca="1" si="1739"/>
        <v>1710000</v>
      </c>
      <c r="N3244">
        <f t="shared" ca="1" si="1740"/>
        <v>2565000</v>
      </c>
      <c r="O3244">
        <f t="shared" ca="1" si="1741"/>
        <v>1539000</v>
      </c>
      <c r="P3244">
        <f t="shared" ca="1" si="1759"/>
        <v>-2052003.9999999981</v>
      </c>
      <c r="Q3244">
        <f ca="1">IF(P3244&gt;0,1,0)</f>
        <v>0</v>
      </c>
      <c r="R3244">
        <f t="shared" ca="1" si="1742"/>
        <v>18</v>
      </c>
      <c r="S3244">
        <f t="shared" ca="1" si="1743"/>
        <v>3</v>
      </c>
      <c r="T3244">
        <f t="shared" ca="1" si="1744"/>
        <v>10</v>
      </c>
      <c r="U3244">
        <f t="shared" ca="1" si="1745"/>
        <v>15</v>
      </c>
      <c r="V3244">
        <f t="shared" ca="1" si="1746"/>
        <v>9</v>
      </c>
      <c r="X3244">
        <f t="shared" si="1748"/>
        <v>3244</v>
      </c>
      <c r="Y3244">
        <f t="shared" si="1749"/>
        <v>3102</v>
      </c>
      <c r="Z3244">
        <f t="shared" si="1750"/>
        <v>3103</v>
      </c>
      <c r="AA3244">
        <f t="shared" si="1747"/>
        <v>3251</v>
      </c>
      <c r="AB3244">
        <f t="shared" si="1752"/>
        <v>150</v>
      </c>
      <c r="AM3244" t="str">
        <f t="shared" si="1753"/>
        <v>201904HD</v>
      </c>
      <c r="AN3244">
        <f t="shared" ca="1" si="1761"/>
        <v>18.00002339181286</v>
      </c>
      <c r="AO3244">
        <f t="shared" ca="1" si="1762"/>
        <v>3</v>
      </c>
      <c r="AP3244">
        <f t="shared" ca="1" si="1754"/>
        <v>10</v>
      </c>
      <c r="AQ3244">
        <f t="shared" ca="1" si="1755"/>
        <v>15</v>
      </c>
      <c r="AR3244">
        <f t="shared" ca="1" si="1756"/>
        <v>9</v>
      </c>
      <c r="AS3244">
        <f ca="1">P3244/J3244</f>
        <v>-0.14634179042698328</v>
      </c>
    </row>
    <row r="3245" spans="1:45" x14ac:dyDescent="0.4">
      <c r="A3245">
        <f t="shared" si="1751"/>
        <v>201904</v>
      </c>
      <c r="B3245" t="s">
        <v>199</v>
      </c>
      <c r="C3245" t="s">
        <v>75</v>
      </c>
      <c r="D3245" t="str">
        <f t="shared" ca="1" si="1760"/>
        <v>I113</v>
      </c>
      <c r="E3245">
        <f t="shared" ca="1" si="1735"/>
        <v>119</v>
      </c>
      <c r="F3245">
        <f t="shared" ca="1" si="1736"/>
        <v>18</v>
      </c>
      <c r="G3245" t="str">
        <f t="shared" ca="1" si="1757"/>
        <v>S10</v>
      </c>
      <c r="H3245" t="str">
        <f t="shared" ca="1" si="1758"/>
        <v>S109</v>
      </c>
      <c r="I3245">
        <f ca="1">VLOOKUP(D3245,PRC!$A$2:$B$21,2,0)*E3245</f>
        <v>79730000</v>
      </c>
      <c r="J3245">
        <f t="shared" ca="1" si="1737"/>
        <v>64581296.000000007</v>
      </c>
      <c r="K3245">
        <f ca="1">VLOOKUP(D3245,PRC!$A$1:$C$21,3,0)*E3245</f>
        <v>35878500</v>
      </c>
      <c r="L3245">
        <f t="shared" ca="1" si="1738"/>
        <v>3987000</v>
      </c>
      <c r="M3245">
        <f t="shared" ca="1" si="1739"/>
        <v>7176000</v>
      </c>
      <c r="N3245">
        <f t="shared" ca="1" si="1740"/>
        <v>11960000</v>
      </c>
      <c r="O3245">
        <f t="shared" ca="1" si="1741"/>
        <v>7973000</v>
      </c>
      <c r="P3245">
        <f t="shared" ca="1" si="1759"/>
        <v>-2393203.9999999925</v>
      </c>
      <c r="Q3245">
        <f ca="1">IF(P3245&gt;0,1,0)</f>
        <v>0</v>
      </c>
      <c r="R3245">
        <f t="shared" ca="1" si="1742"/>
        <v>19</v>
      </c>
      <c r="S3245">
        <f t="shared" ca="1" si="1743"/>
        <v>5</v>
      </c>
      <c r="T3245">
        <f t="shared" ca="1" si="1744"/>
        <v>9</v>
      </c>
      <c r="U3245">
        <f t="shared" ca="1" si="1745"/>
        <v>15</v>
      </c>
      <c r="V3245">
        <f t="shared" ca="1" si="1746"/>
        <v>10</v>
      </c>
      <c r="X3245">
        <f t="shared" si="1748"/>
        <v>3245</v>
      </c>
      <c r="Y3245">
        <f t="shared" si="1749"/>
        <v>3102</v>
      </c>
      <c r="Z3245">
        <f t="shared" si="1750"/>
        <v>3103</v>
      </c>
      <c r="AA3245">
        <f t="shared" si="1747"/>
        <v>3251</v>
      </c>
      <c r="AB3245">
        <f t="shared" si="1752"/>
        <v>150</v>
      </c>
      <c r="AM3245" t="str">
        <f t="shared" si="1753"/>
        <v>201904HD</v>
      </c>
      <c r="AN3245">
        <f t="shared" ca="1" si="1761"/>
        <v>19.000005016932143</v>
      </c>
      <c r="AO3245">
        <f t="shared" ca="1" si="1762"/>
        <v>5.000627116518249</v>
      </c>
      <c r="AP3245">
        <f t="shared" ca="1" si="1754"/>
        <v>9.0003762699109497</v>
      </c>
      <c r="AQ3245">
        <f t="shared" ca="1" si="1755"/>
        <v>15.000627116518251</v>
      </c>
      <c r="AR3245">
        <f t="shared" ca="1" si="1756"/>
        <v>10</v>
      </c>
      <c r="AS3245">
        <f ca="1">P3245/J3245</f>
        <v>-3.7057230935718485E-2</v>
      </c>
    </row>
    <row r="3246" spans="1:45" x14ac:dyDescent="0.4">
      <c r="A3246">
        <f t="shared" si="1751"/>
        <v>201904</v>
      </c>
      <c r="B3246" t="s">
        <v>200</v>
      </c>
      <c r="C3246" t="s">
        <v>75</v>
      </c>
      <c r="D3246" t="str">
        <f t="shared" ca="1" si="1760"/>
        <v>I119</v>
      </c>
      <c r="E3246">
        <f t="shared" ca="1" si="1735"/>
        <v>125</v>
      </c>
      <c r="F3246">
        <f t="shared" ca="1" si="1736"/>
        <v>15</v>
      </c>
      <c r="G3246" t="str">
        <f t="shared" ca="1" si="1757"/>
        <v>S11</v>
      </c>
      <c r="H3246" t="str">
        <f t="shared" ca="1" si="1758"/>
        <v>S112</v>
      </c>
      <c r="I3246">
        <f ca="1">VLOOKUP(D3246,PRC!$A$2:$B$21,2,0)*E3246</f>
        <v>11875000</v>
      </c>
      <c r="J3246">
        <f t="shared" ca="1" si="1737"/>
        <v>10331246</v>
      </c>
      <c r="K3246">
        <f ca="1">VLOOKUP(D3246,PRC!$A$1:$C$21,3,0)*E3246</f>
        <v>5700000</v>
      </c>
      <c r="L3246">
        <f t="shared" ca="1" si="1738"/>
        <v>594000</v>
      </c>
      <c r="M3246">
        <f t="shared" ca="1" si="1739"/>
        <v>831000</v>
      </c>
      <c r="N3246">
        <f t="shared" ca="1" si="1740"/>
        <v>1544000</v>
      </c>
      <c r="O3246">
        <f t="shared" ca="1" si="1741"/>
        <v>1069000</v>
      </c>
      <c r="P3246">
        <f t="shared" ca="1" si="1759"/>
        <v>593246</v>
      </c>
      <c r="Q3246">
        <f ca="1">IF(P3246&gt;0,1,0)</f>
        <v>1</v>
      </c>
      <c r="R3246">
        <f t="shared" ca="1" si="1742"/>
        <v>13</v>
      </c>
      <c r="S3246">
        <f t="shared" ca="1" si="1743"/>
        <v>5</v>
      </c>
      <c r="T3246">
        <f t="shared" ca="1" si="1744"/>
        <v>7</v>
      </c>
      <c r="U3246">
        <f t="shared" ca="1" si="1745"/>
        <v>13</v>
      </c>
      <c r="V3246">
        <f t="shared" ca="1" si="1746"/>
        <v>9</v>
      </c>
      <c r="X3246">
        <f t="shared" si="1748"/>
        <v>3246</v>
      </c>
      <c r="Y3246">
        <f t="shared" si="1749"/>
        <v>3102</v>
      </c>
      <c r="Z3246">
        <f t="shared" si="1750"/>
        <v>3103</v>
      </c>
      <c r="AA3246">
        <f t="shared" si="1747"/>
        <v>3251</v>
      </c>
      <c r="AB3246">
        <f t="shared" si="1752"/>
        <v>150</v>
      </c>
      <c r="AM3246" t="str">
        <f t="shared" si="1753"/>
        <v>201904HD</v>
      </c>
      <c r="AN3246">
        <f t="shared" ca="1" si="1761"/>
        <v>13.000033684210521</v>
      </c>
      <c r="AO3246">
        <f t="shared" ca="1" si="1762"/>
        <v>5.0021052631578948</v>
      </c>
      <c r="AP3246">
        <f t="shared" ca="1" si="1754"/>
        <v>6.9978947368421061</v>
      </c>
      <c r="AQ3246">
        <f t="shared" ca="1" si="1755"/>
        <v>13.002105263157896</v>
      </c>
      <c r="AR3246">
        <f t="shared" ca="1" si="1756"/>
        <v>9.0021052631578939</v>
      </c>
      <c r="AS3246">
        <f ca="1">P3246/J3246</f>
        <v>5.7422502571325862E-2</v>
      </c>
    </row>
    <row r="3247" spans="1:45" x14ac:dyDescent="0.4">
      <c r="A3247">
        <f t="shared" si="1751"/>
        <v>201904</v>
      </c>
      <c r="B3247" t="s">
        <v>201</v>
      </c>
      <c r="C3247" t="s">
        <v>75</v>
      </c>
      <c r="D3247" t="str">
        <f t="shared" ca="1" si="1760"/>
        <v>I112</v>
      </c>
      <c r="E3247">
        <f t="shared" ca="1" si="1735"/>
        <v>146</v>
      </c>
      <c r="F3247">
        <f t="shared" ca="1" si="1736"/>
        <v>11</v>
      </c>
      <c r="G3247" t="str">
        <f t="shared" ca="1" si="1757"/>
        <v>S11</v>
      </c>
      <c r="H3247" t="str">
        <f t="shared" ca="1" si="1758"/>
        <v>S119</v>
      </c>
      <c r="I3247">
        <f ca="1">VLOOKUP(D3247,PRC!$A$2:$B$21,2,0)*E3247</f>
        <v>9490000</v>
      </c>
      <c r="J3247">
        <f t="shared" ca="1" si="1737"/>
        <v>7781796.0000000009</v>
      </c>
      <c r="K3247">
        <f ca="1">VLOOKUP(D3247,PRC!$A$1:$C$21,3,0)*E3247</f>
        <v>4745000</v>
      </c>
      <c r="L3247">
        <f t="shared" ca="1" si="1738"/>
        <v>285000</v>
      </c>
      <c r="M3247">
        <f t="shared" ca="1" si="1739"/>
        <v>475000</v>
      </c>
      <c r="N3247">
        <f t="shared" ca="1" si="1740"/>
        <v>1234000</v>
      </c>
      <c r="O3247">
        <f t="shared" ca="1" si="1741"/>
        <v>664000</v>
      </c>
      <c r="P3247">
        <f t="shared" ca="1" si="1759"/>
        <v>378796.00000000093</v>
      </c>
      <c r="Q3247">
        <f ca="1">IF(P3247&gt;0,1,0)</f>
        <v>1</v>
      </c>
      <c r="R3247">
        <f t="shared" ca="1" si="1742"/>
        <v>18</v>
      </c>
      <c r="S3247">
        <f t="shared" ca="1" si="1743"/>
        <v>3</v>
      </c>
      <c r="T3247">
        <f t="shared" ca="1" si="1744"/>
        <v>5</v>
      </c>
      <c r="U3247">
        <f t="shared" ca="1" si="1745"/>
        <v>13</v>
      </c>
      <c r="V3247">
        <f t="shared" ca="1" si="1746"/>
        <v>7</v>
      </c>
      <c r="X3247">
        <f t="shared" si="1748"/>
        <v>3247</v>
      </c>
      <c r="Y3247">
        <f t="shared" si="1749"/>
        <v>3102</v>
      </c>
      <c r="Z3247">
        <f t="shared" si="1750"/>
        <v>3103</v>
      </c>
      <c r="AA3247">
        <f t="shared" si="1747"/>
        <v>3251</v>
      </c>
      <c r="AB3247">
        <f t="shared" si="1752"/>
        <v>150</v>
      </c>
      <c r="AM3247" t="str">
        <f t="shared" si="1753"/>
        <v>201904HD</v>
      </c>
      <c r="AN3247">
        <f t="shared" ca="1" si="1761"/>
        <v>18.000042149631177</v>
      </c>
      <c r="AO3247">
        <f t="shared" ca="1" si="1762"/>
        <v>3.0031612223393047</v>
      </c>
      <c r="AP3247">
        <f t="shared" ca="1" si="1754"/>
        <v>5.0052687038988406</v>
      </c>
      <c r="AQ3247">
        <f t="shared" ca="1" si="1755"/>
        <v>13.003161222339305</v>
      </c>
      <c r="AR3247">
        <f t="shared" ca="1" si="1756"/>
        <v>6.9968387776606953</v>
      </c>
      <c r="AS3247">
        <f ca="1">P3247/J3247</f>
        <v>4.8677194827518082E-2</v>
      </c>
    </row>
    <row r="3248" spans="1:45" x14ac:dyDescent="0.4">
      <c r="A3248">
        <f t="shared" si="1751"/>
        <v>201904</v>
      </c>
      <c r="B3248" t="s">
        <v>202</v>
      </c>
      <c r="C3248" t="s">
        <v>75</v>
      </c>
      <c r="D3248" t="str">
        <f t="shared" ca="1" si="1760"/>
        <v>I120</v>
      </c>
      <c r="E3248">
        <f t="shared" ca="1" si="1735"/>
        <v>150</v>
      </c>
      <c r="F3248">
        <f t="shared" ca="1" si="1736"/>
        <v>16</v>
      </c>
      <c r="G3248" t="str">
        <f t="shared" ca="1" si="1757"/>
        <v>S11</v>
      </c>
      <c r="H3248" t="str">
        <f t="shared" ca="1" si="1758"/>
        <v>S110</v>
      </c>
      <c r="I3248">
        <f ca="1">VLOOKUP(D3248,PRC!$A$2:$B$21,2,0)*E3248</f>
        <v>645000000</v>
      </c>
      <c r="J3248">
        <f t="shared" ca="1" si="1737"/>
        <v>561149996</v>
      </c>
      <c r="K3248">
        <f ca="1">VLOOKUP(D3248,PRC!$A$1:$C$21,3,0)*E3248</f>
        <v>290250000</v>
      </c>
      <c r="L3248">
        <f t="shared" ca="1" si="1738"/>
        <v>32250000</v>
      </c>
      <c r="M3248">
        <f t="shared" ca="1" si="1739"/>
        <v>51600000</v>
      </c>
      <c r="N3248">
        <f t="shared" ca="1" si="1740"/>
        <v>77400000</v>
      </c>
      <c r="O3248">
        <f t="shared" ca="1" si="1741"/>
        <v>58050000</v>
      </c>
      <c r="P3248">
        <f t="shared" ca="1" si="1759"/>
        <v>51599996</v>
      </c>
      <c r="Q3248">
        <f ca="1">IF(P3248&gt;0,1,0)</f>
        <v>1</v>
      </c>
      <c r="R3248">
        <f t="shared" ca="1" si="1742"/>
        <v>13</v>
      </c>
      <c r="S3248">
        <f t="shared" ca="1" si="1743"/>
        <v>5</v>
      </c>
      <c r="T3248">
        <f t="shared" ca="1" si="1744"/>
        <v>8</v>
      </c>
      <c r="U3248">
        <f t="shared" ca="1" si="1745"/>
        <v>12</v>
      </c>
      <c r="V3248">
        <f t="shared" ca="1" si="1746"/>
        <v>9</v>
      </c>
      <c r="X3248">
        <f t="shared" si="1748"/>
        <v>3248</v>
      </c>
      <c r="Y3248">
        <f t="shared" si="1749"/>
        <v>3102</v>
      </c>
      <c r="Z3248">
        <f t="shared" si="1750"/>
        <v>3103</v>
      </c>
      <c r="AA3248">
        <f t="shared" si="1747"/>
        <v>3251</v>
      </c>
      <c r="AB3248">
        <f t="shared" si="1752"/>
        <v>150</v>
      </c>
      <c r="AM3248" t="str">
        <f t="shared" si="1753"/>
        <v>201904HD</v>
      </c>
      <c r="AN3248">
        <f t="shared" ca="1" si="1761"/>
        <v>13.000000620155038</v>
      </c>
      <c r="AO3248">
        <f t="shared" ca="1" si="1762"/>
        <v>5</v>
      </c>
      <c r="AP3248">
        <f t="shared" ca="1" si="1754"/>
        <v>8</v>
      </c>
      <c r="AQ3248">
        <f t="shared" ca="1" si="1755"/>
        <v>12</v>
      </c>
      <c r="AR3248">
        <f t="shared" ca="1" si="1756"/>
        <v>9</v>
      </c>
      <c r="AS3248">
        <f ca="1">P3248/J3248</f>
        <v>9.1954016515755257E-2</v>
      </c>
    </row>
    <row r="3249" spans="1:51" x14ac:dyDescent="0.4">
      <c r="A3249">
        <f t="shared" si="1751"/>
        <v>201904</v>
      </c>
      <c r="B3249" t="s">
        <v>203</v>
      </c>
      <c r="C3249" t="s">
        <v>75</v>
      </c>
      <c r="D3249" t="str">
        <f t="shared" ca="1" si="1760"/>
        <v>I107</v>
      </c>
      <c r="E3249">
        <f t="shared" ca="1" si="1735"/>
        <v>88</v>
      </c>
      <c r="F3249">
        <f t="shared" ca="1" si="1736"/>
        <v>12</v>
      </c>
      <c r="G3249" t="str">
        <f t="shared" ca="1" si="1757"/>
        <v>S11</v>
      </c>
      <c r="H3249" t="str">
        <f t="shared" ca="1" si="1758"/>
        <v>S112</v>
      </c>
      <c r="I3249">
        <f ca="1">VLOOKUP(D3249,PRC!$A$2:$B$21,2,0)*E3249</f>
        <v>13200000</v>
      </c>
      <c r="J3249">
        <f t="shared" ca="1" si="1737"/>
        <v>11483996</v>
      </c>
      <c r="K3249">
        <f ca="1">VLOOKUP(D3249,PRC!$A$1:$C$21,3,0)*E3249</f>
        <v>7524000</v>
      </c>
      <c r="L3249">
        <f t="shared" ca="1" si="1738"/>
        <v>528000</v>
      </c>
      <c r="M3249">
        <f t="shared" ca="1" si="1739"/>
        <v>1188000</v>
      </c>
      <c r="N3249">
        <f t="shared" ca="1" si="1740"/>
        <v>1716000</v>
      </c>
      <c r="O3249">
        <f t="shared" ca="1" si="1741"/>
        <v>660000</v>
      </c>
      <c r="P3249">
        <f t="shared" ca="1" si="1759"/>
        <v>-132004</v>
      </c>
      <c r="Q3249">
        <f ca="1">IF(P3249&gt;0,1,0)</f>
        <v>0</v>
      </c>
      <c r="R3249">
        <f t="shared" ca="1" si="1742"/>
        <v>13</v>
      </c>
      <c r="S3249">
        <f t="shared" ca="1" si="1743"/>
        <v>4</v>
      </c>
      <c r="T3249">
        <f t="shared" ca="1" si="1744"/>
        <v>9</v>
      </c>
      <c r="U3249">
        <f t="shared" ca="1" si="1745"/>
        <v>13</v>
      </c>
      <c r="V3249">
        <f t="shared" ca="1" si="1746"/>
        <v>5</v>
      </c>
      <c r="X3249">
        <f t="shared" si="1748"/>
        <v>3249</v>
      </c>
      <c r="Y3249">
        <f t="shared" si="1749"/>
        <v>3102</v>
      </c>
      <c r="Z3249">
        <f t="shared" si="1750"/>
        <v>3103</v>
      </c>
      <c r="AA3249">
        <f t="shared" si="1747"/>
        <v>3251</v>
      </c>
      <c r="AB3249">
        <f t="shared" si="1752"/>
        <v>150</v>
      </c>
      <c r="AM3249" t="str">
        <f t="shared" si="1753"/>
        <v>201904HD</v>
      </c>
      <c r="AN3249">
        <f t="shared" ca="1" si="1761"/>
        <v>13.000030303030307</v>
      </c>
      <c r="AO3249">
        <f t="shared" ca="1" si="1762"/>
        <v>4</v>
      </c>
      <c r="AP3249">
        <f t="shared" ca="1" si="1754"/>
        <v>9</v>
      </c>
      <c r="AQ3249">
        <f t="shared" ca="1" si="1755"/>
        <v>13</v>
      </c>
      <c r="AR3249">
        <f t="shared" ca="1" si="1756"/>
        <v>5</v>
      </c>
      <c r="AS3249">
        <f ca="1">P3249/J3249</f>
        <v>-1.1494605187950258E-2</v>
      </c>
    </row>
    <row r="3250" spans="1:51" x14ac:dyDescent="0.4">
      <c r="A3250">
        <f t="shared" si="1751"/>
        <v>201904</v>
      </c>
      <c r="B3250" t="s">
        <v>204</v>
      </c>
      <c r="C3250" t="s">
        <v>75</v>
      </c>
      <c r="D3250" t="str">
        <f t="shared" ca="1" si="1760"/>
        <v>I114</v>
      </c>
      <c r="E3250">
        <f t="shared" ca="1" si="1735"/>
        <v>127</v>
      </c>
      <c r="F3250">
        <f t="shared" ca="1" si="1736"/>
        <v>12</v>
      </c>
      <c r="G3250" t="str">
        <f t="shared" ca="1" si="1757"/>
        <v>S10</v>
      </c>
      <c r="H3250" t="str">
        <f t="shared" ca="1" si="1758"/>
        <v>S105</v>
      </c>
      <c r="I3250">
        <f ca="1">VLOOKUP(D3250,PRC!$A$2:$B$21,2,0)*E3250</f>
        <v>30480000</v>
      </c>
      <c r="J3250">
        <f t="shared" ca="1" si="1737"/>
        <v>25603196</v>
      </c>
      <c r="K3250">
        <f ca="1">VLOOKUP(D3250,PRC!$A$1:$C$21,3,0)*E3250</f>
        <v>17678400</v>
      </c>
      <c r="L3250">
        <f t="shared" ca="1" si="1738"/>
        <v>1524000</v>
      </c>
      <c r="M3250">
        <f t="shared" ca="1" si="1739"/>
        <v>2134000</v>
      </c>
      <c r="N3250">
        <f t="shared" ca="1" si="1740"/>
        <v>3962000</v>
      </c>
      <c r="O3250">
        <f t="shared" ca="1" si="1741"/>
        <v>2438000</v>
      </c>
      <c r="P3250">
        <f t="shared" ca="1" si="1759"/>
        <v>-2133204</v>
      </c>
      <c r="Q3250">
        <f ca="1">IF(P3250&gt;0,1,0)</f>
        <v>0</v>
      </c>
      <c r="R3250">
        <f t="shared" ca="1" si="1742"/>
        <v>16</v>
      </c>
      <c r="S3250">
        <f t="shared" ca="1" si="1743"/>
        <v>5</v>
      </c>
      <c r="T3250">
        <f t="shared" ca="1" si="1744"/>
        <v>7</v>
      </c>
      <c r="U3250">
        <f t="shared" ca="1" si="1745"/>
        <v>13</v>
      </c>
      <c r="V3250">
        <f t="shared" ca="1" si="1746"/>
        <v>8</v>
      </c>
      <c r="X3250">
        <f t="shared" si="1748"/>
        <v>3250</v>
      </c>
      <c r="Y3250">
        <f t="shared" si="1749"/>
        <v>3102</v>
      </c>
      <c r="Z3250">
        <f t="shared" si="1750"/>
        <v>3103</v>
      </c>
      <c r="AA3250">
        <f t="shared" si="1747"/>
        <v>3251</v>
      </c>
      <c r="AB3250">
        <f t="shared" si="1752"/>
        <v>150</v>
      </c>
      <c r="AM3250" t="str">
        <f t="shared" si="1753"/>
        <v>201904HD</v>
      </c>
      <c r="AN3250">
        <f t="shared" ca="1" si="1761"/>
        <v>16.000013123359579</v>
      </c>
      <c r="AO3250">
        <f t="shared" ca="1" si="1762"/>
        <v>5</v>
      </c>
      <c r="AP3250">
        <f t="shared" ca="1" si="1754"/>
        <v>7.0013123359580058</v>
      </c>
      <c r="AQ3250">
        <f t="shared" ca="1" si="1755"/>
        <v>12.998687664041993</v>
      </c>
      <c r="AR3250">
        <f t="shared" ca="1" si="1756"/>
        <v>7.998687664041995</v>
      </c>
      <c r="AS3250">
        <f ca="1">P3250/J3250</f>
        <v>-8.3317879533476996E-2</v>
      </c>
    </row>
    <row r="3251" spans="1:51" x14ac:dyDescent="0.4">
      <c r="A3251">
        <f t="shared" si="1751"/>
        <v>201904</v>
      </c>
      <c r="B3251" t="s">
        <v>205</v>
      </c>
      <c r="C3251" t="s">
        <v>75</v>
      </c>
      <c r="D3251" t="str">
        <f t="shared" ca="1" si="1760"/>
        <v>I108</v>
      </c>
      <c r="E3251">
        <f t="shared" ca="1" si="1735"/>
        <v>126</v>
      </c>
      <c r="F3251">
        <f t="shared" ca="1" si="1736"/>
        <v>19</v>
      </c>
      <c r="G3251" t="str">
        <f t="shared" ca="1" si="1757"/>
        <v>S11</v>
      </c>
      <c r="H3251" t="str">
        <f t="shared" ca="1" si="1758"/>
        <v>S116</v>
      </c>
      <c r="I3251">
        <f ca="1">VLOOKUP(D3251,PRC!$A$2:$B$21,2,0)*E3251</f>
        <v>5040000</v>
      </c>
      <c r="J3251">
        <f t="shared" ca="1" si="1737"/>
        <v>4233596</v>
      </c>
      <c r="K3251">
        <f ca="1">VLOOKUP(D3251,PRC!$A$1:$C$21,3,0)*E3251</f>
        <v>2318400</v>
      </c>
      <c r="L3251">
        <f t="shared" ca="1" si="1738"/>
        <v>252000</v>
      </c>
      <c r="M3251">
        <f t="shared" ca="1" si="1739"/>
        <v>454000</v>
      </c>
      <c r="N3251">
        <f t="shared" ca="1" si="1740"/>
        <v>554000</v>
      </c>
      <c r="O3251">
        <f t="shared" ca="1" si="1741"/>
        <v>504000</v>
      </c>
      <c r="P3251">
        <f t="shared" ca="1" si="1759"/>
        <v>151196</v>
      </c>
      <c r="Q3251">
        <f ca="1">IF(P3251&gt;0,1,0)</f>
        <v>1</v>
      </c>
      <c r="R3251">
        <f t="shared" ca="1" si="1742"/>
        <v>16</v>
      </c>
      <c r="S3251">
        <f t="shared" ca="1" si="1743"/>
        <v>5</v>
      </c>
      <c r="T3251">
        <f t="shared" ca="1" si="1744"/>
        <v>9</v>
      </c>
      <c r="U3251">
        <f t="shared" ca="1" si="1745"/>
        <v>11</v>
      </c>
      <c r="V3251">
        <f t="shared" ca="1" si="1746"/>
        <v>10</v>
      </c>
      <c r="X3251">
        <f t="shared" si="1748"/>
        <v>3251</v>
      </c>
      <c r="Y3251">
        <f t="shared" si="1749"/>
        <v>3102</v>
      </c>
      <c r="Z3251">
        <f t="shared" si="1750"/>
        <v>3103</v>
      </c>
      <c r="AA3251">
        <f t="shared" si="1747"/>
        <v>3251</v>
      </c>
      <c r="AB3251">
        <f t="shared" si="1752"/>
        <v>150</v>
      </c>
      <c r="AM3251" t="str">
        <f t="shared" si="1753"/>
        <v>201904HD</v>
      </c>
      <c r="AN3251">
        <f t="shared" ca="1" si="1761"/>
        <v>16.000079365079365</v>
      </c>
      <c r="AO3251">
        <f t="shared" ca="1" si="1762"/>
        <v>5</v>
      </c>
      <c r="AP3251">
        <f t="shared" ca="1" si="1754"/>
        <v>9.0079365079365079</v>
      </c>
      <c r="AQ3251">
        <f t="shared" ca="1" si="1755"/>
        <v>10.992063492063492</v>
      </c>
      <c r="AR3251">
        <f t="shared" ca="1" si="1756"/>
        <v>10</v>
      </c>
      <c r="AS3251">
        <f ca="1">P3251/J3251</f>
        <v>3.5713374634707702E-2</v>
      </c>
    </row>
    <row r="3252" spans="1:51" x14ac:dyDescent="0.4">
      <c r="A3252" s="1">
        <f t="shared" si="1751"/>
        <v>201904</v>
      </c>
      <c r="B3252" s="1" t="s">
        <v>287</v>
      </c>
      <c r="C3252" s="1" t="s">
        <v>288</v>
      </c>
      <c r="D3252" s="1" t="str">
        <f ca="1">"I"&amp;RANDBETWEEN(101,120)</f>
        <v>I108</v>
      </c>
      <c r="E3252" s="3">
        <f t="shared" ca="1" si="1735"/>
        <v>44</v>
      </c>
      <c r="F3252" s="3">
        <f t="shared" ca="1" si="1736"/>
        <v>16</v>
      </c>
      <c r="G3252" s="1" t="str">
        <f ca="1">LEFT(H3252,3)</f>
        <v>S10</v>
      </c>
      <c r="H3252" s="1" t="str">
        <f ca="1">"S"&amp;RANDBETWEEN(101,120)</f>
        <v>S103</v>
      </c>
      <c r="I3252" s="1">
        <f ca="1">VLOOKUP(D3252,PRC!$A$2:$B$21,2,0)*E3252</f>
        <v>1760000</v>
      </c>
      <c r="J3252" s="1">
        <f t="shared" ca="1" si="1737"/>
        <v>1407996</v>
      </c>
      <c r="K3252" s="1">
        <f ca="1">VLOOKUP(D3252,PRC!$A$1:$C$21,3,0)*E3252</f>
        <v>809600</v>
      </c>
      <c r="L3252" s="1">
        <f t="shared" ca="1" si="1738"/>
        <v>53000</v>
      </c>
      <c r="M3252" s="1">
        <f t="shared" ca="1" si="1739"/>
        <v>123000</v>
      </c>
      <c r="N3252" s="1">
        <f t="shared" ca="1" si="1740"/>
        <v>70000</v>
      </c>
      <c r="O3252" s="1">
        <f t="shared" ca="1" si="1741"/>
        <v>70000</v>
      </c>
      <c r="P3252" s="1">
        <f ca="1">J3252-SUM(K3252:O3252)</f>
        <v>282396</v>
      </c>
      <c r="Q3252">
        <f ca="1">IF(P3252&gt;0,1,0)</f>
        <v>1</v>
      </c>
      <c r="R3252" s="3">
        <f t="shared" ca="1" si="1742"/>
        <v>20</v>
      </c>
      <c r="S3252" s="3">
        <f t="shared" ca="1" si="1743"/>
        <v>3</v>
      </c>
      <c r="T3252" s="3">
        <f t="shared" ca="1" si="1744"/>
        <v>7</v>
      </c>
      <c r="U3252" s="3">
        <f t="shared" ca="1" si="1745"/>
        <v>4</v>
      </c>
      <c r="V3252" s="3">
        <f t="shared" ca="1" si="1746"/>
        <v>4</v>
      </c>
      <c r="W3252" t="str">
        <f>C3252&amp;A3252&amp;"EBIT"</f>
        <v>KS201904EBIT</v>
      </c>
      <c r="X3252">
        <f t="shared" si="1748"/>
        <v>3252</v>
      </c>
      <c r="Y3252">
        <f t="shared" si="1749"/>
        <v>3252</v>
      </c>
      <c r="Z3252">
        <f t="shared" si="1750"/>
        <v>3253</v>
      </c>
      <c r="AA3252">
        <f t="shared" si="1747"/>
        <v>3451</v>
      </c>
      <c r="AB3252">
        <f t="shared" si="1752"/>
        <v>200</v>
      </c>
      <c r="AC3252" s="4" t="s">
        <v>1106</v>
      </c>
      <c r="AD3252">
        <f>VLOOKUP(C3252&amp;A3252&amp;AC3252,PRF_POL!$A$2:$J$97,5,0)</f>
        <v>20</v>
      </c>
      <c r="AE3252">
        <f>$AE$2</f>
        <v>40</v>
      </c>
      <c r="AF3252">
        <f>VLOOKUP($C3252&amp;$A3252&amp;$AC3252,PRF_POL!$A$2:$J$97,6,0)</f>
        <v>10</v>
      </c>
      <c r="AG3252">
        <f>VLOOKUP($C3252&amp;$A3252&amp;$AC3252,PRF_POL!$A$2:$J$97,7,0)</f>
        <v>1</v>
      </c>
      <c r="AH3252">
        <f>VLOOKUP($C3252&amp;$A3252&amp;$AC3252,PRF_POL!$A$2:$J$97,8,0)</f>
        <v>4</v>
      </c>
      <c r="AI3252">
        <f>VLOOKUP($C3252&amp;$A3252&amp;$AC3252,PRF_POL!$A$2:$J$97,9,0)</f>
        <v>3</v>
      </c>
      <c r="AJ3252">
        <f>VLOOKUP($C3252&amp;$A3252&amp;$AC3252,PRF_POL!$A$2:$J$97,10,0)</f>
        <v>3</v>
      </c>
      <c r="AK3252">
        <f>SUM(AE3252:AJ3252)</f>
        <v>61</v>
      </c>
      <c r="AL3252" s="3">
        <f ca="1">SUM(INDIRECT("P"&amp;Y3252):INDIRECT("P"&amp;AA3252))</f>
        <v>885373450</v>
      </c>
      <c r="AM3252" t="str">
        <f t="shared" si="1753"/>
        <v>201904KS</v>
      </c>
      <c r="AN3252">
        <f ca="1">(1-J3252/I3252)*100</f>
        <v>20.00022727272728</v>
      </c>
      <c r="AO3252">
        <f ca="1">L3252/$I3252*100</f>
        <v>3.0113636363636362</v>
      </c>
      <c r="AP3252">
        <f t="shared" ca="1" si="1754"/>
        <v>6.9886363636363633</v>
      </c>
      <c r="AQ3252">
        <f t="shared" ca="1" si="1755"/>
        <v>3.9772727272727271</v>
      </c>
      <c r="AR3252">
        <f t="shared" ca="1" si="1756"/>
        <v>3.9772727272727271</v>
      </c>
      <c r="AS3252">
        <f ca="1">P3252/J3252</f>
        <v>0.20056591069860993</v>
      </c>
      <c r="AT3252">
        <f ca="1">MIN(INDIRECT("E"&amp;$Y3252):INDIRECT("E"&amp;$AA3252))</f>
        <v>20</v>
      </c>
      <c r="AU3252">
        <f ca="1">MIN(INDIRECT("AN"&amp;$Y3252):INDIRECT("AN"&amp;$AA3252))</f>
        <v>10.000001937984493</v>
      </c>
      <c r="AV3252">
        <f ca="1">MIN(INDIRECT("AO"&amp;$Y3252):INDIRECT("AO"&amp;$AA3252))</f>
        <v>0.7142857142857143</v>
      </c>
      <c r="AW3252">
        <f ca="1">MIN(INDIRECT("AP"&amp;$Y3252):INDIRECT("AP"&amp;$AA3252))</f>
        <v>3.9130434782608701</v>
      </c>
      <c r="AX3252">
        <f ca="1">MIN(INDIRECT("AQ"&amp;$Y3252):INDIRECT("AQ"&amp;$AA3252))</f>
        <v>2.9761904761904758</v>
      </c>
      <c r="AY3252">
        <f ca="1">MIN(INDIRECT("AR"&amp;$Y3252):INDIRECT("AR"&amp;$AA3252))</f>
        <v>2.8571428571428572</v>
      </c>
    </row>
    <row r="3253" spans="1:51" x14ac:dyDescent="0.4">
      <c r="A3253">
        <f t="shared" si="1751"/>
        <v>201904</v>
      </c>
      <c r="B3253" t="s">
        <v>289</v>
      </c>
      <c r="C3253" t="s">
        <v>288</v>
      </c>
      <c r="D3253" t="str">
        <f ca="1">"I"&amp;RANDBETWEEN(101,120)</f>
        <v>I102</v>
      </c>
      <c r="E3253">
        <f t="shared" ca="1" si="1735"/>
        <v>24</v>
      </c>
      <c r="F3253">
        <f t="shared" ca="1" si="1736"/>
        <v>19</v>
      </c>
      <c r="G3253" t="str">
        <f t="shared" ref="G3253:G3316" ca="1" si="1763">LEFT(H3253,3)</f>
        <v>S11</v>
      </c>
      <c r="H3253" t="str">
        <f t="shared" ref="H3253:H3316" ca="1" si="1764">"S"&amp;RANDBETWEEN(101,120)</f>
        <v>S110</v>
      </c>
      <c r="I3253">
        <f ca="1">VLOOKUP(D3253,PRC!$A$2:$B$21,2,0)*E3253</f>
        <v>960000</v>
      </c>
      <c r="J3253">
        <f t="shared" ca="1" si="1737"/>
        <v>787196.00000000012</v>
      </c>
      <c r="K3253">
        <f ca="1">VLOOKUP(D3253,PRC!$A$1:$C$21,3,0)*E3253</f>
        <v>451200</v>
      </c>
      <c r="L3253">
        <f t="shared" ca="1" si="1738"/>
        <v>10000</v>
      </c>
      <c r="M3253">
        <f t="shared" ca="1" si="1739"/>
        <v>67000</v>
      </c>
      <c r="N3253">
        <f t="shared" ca="1" si="1740"/>
        <v>48000</v>
      </c>
      <c r="O3253">
        <f t="shared" ca="1" si="1741"/>
        <v>48000</v>
      </c>
      <c r="P3253">
        <f t="shared" ref="P3253:P3316" ca="1" si="1765">J3253-SUM(K3253:O3253)</f>
        <v>162996.00000000012</v>
      </c>
      <c r="Q3253">
        <f ca="1">IF(P3253&gt;0,1,0)</f>
        <v>1</v>
      </c>
      <c r="R3253">
        <f t="shared" ca="1" si="1742"/>
        <v>18</v>
      </c>
      <c r="S3253">
        <f t="shared" ca="1" si="1743"/>
        <v>1</v>
      </c>
      <c r="T3253">
        <f t="shared" ca="1" si="1744"/>
        <v>7</v>
      </c>
      <c r="U3253">
        <f t="shared" ca="1" si="1745"/>
        <v>5</v>
      </c>
      <c r="V3253">
        <f t="shared" ca="1" si="1746"/>
        <v>5</v>
      </c>
      <c r="W3253" t="str">
        <f>C3253&amp;A3253&amp;"SALES"</f>
        <v>KS201904SALES</v>
      </c>
      <c r="X3253">
        <f t="shared" si="1748"/>
        <v>3253</v>
      </c>
      <c r="Y3253">
        <f t="shared" si="1749"/>
        <v>3252</v>
      </c>
      <c r="Z3253">
        <f t="shared" si="1750"/>
        <v>3253</v>
      </c>
      <c r="AA3253">
        <f t="shared" si="1747"/>
        <v>3451</v>
      </c>
      <c r="AB3253">
        <f t="shared" si="1752"/>
        <v>200</v>
      </c>
      <c r="AC3253" s="4" t="s">
        <v>1107</v>
      </c>
      <c r="AD3253">
        <f>VLOOKUP(C3253&amp;A3253&amp;AC3253,PRF_POL!$A$2:$J$97,5,0)</f>
        <v>50</v>
      </c>
      <c r="AE3253">
        <f>$AE$3</f>
        <v>60</v>
      </c>
      <c r="AF3253">
        <f>VLOOKUP($C3253&amp;$A3253&amp;$AC3253,PRF_POL!$A$2:$J$97,6,0)</f>
        <v>20</v>
      </c>
      <c r="AG3253">
        <f>VLOOKUP($C3253&amp;$A3253&amp;$AC3253,PRF_POL!$A$2:$J$97,7,0)</f>
        <v>3</v>
      </c>
      <c r="AH3253">
        <f>VLOOKUP($C3253&amp;$A3253&amp;$AC3253,PRF_POL!$A$2:$J$97,8,0)</f>
        <v>7</v>
      </c>
      <c r="AI3253">
        <f>VLOOKUP($C3253&amp;$A3253&amp;$AC3253,PRF_POL!$A$2:$J$97,9,0)</f>
        <v>8</v>
      </c>
      <c r="AJ3253">
        <f>VLOOKUP($C3253&amp;$A3253&amp;$AC3253,PRF_POL!$A$2:$J$97,10,0)</f>
        <v>5</v>
      </c>
      <c r="AK3253">
        <f>SUM(AE3253:AJ3253)</f>
        <v>103</v>
      </c>
      <c r="AL3253" s="3">
        <f ca="1">SUM(INDIRECT("J"&amp;Y3252):INDIRECT("J"&amp;AA3252))</f>
        <v>3545366050</v>
      </c>
      <c r="AM3253" t="str">
        <f t="shared" si="1753"/>
        <v>201904KS</v>
      </c>
      <c r="AN3253">
        <f ca="1">(1-J3253/I3253)*100</f>
        <v>18.000416666666652</v>
      </c>
      <c r="AO3253">
        <f ca="1">L3253/$I3253*100</f>
        <v>1.0416666666666665</v>
      </c>
      <c r="AP3253">
        <f t="shared" ca="1" si="1754"/>
        <v>6.979166666666667</v>
      </c>
      <c r="AQ3253">
        <f t="shared" ca="1" si="1755"/>
        <v>5</v>
      </c>
      <c r="AR3253">
        <f t="shared" ca="1" si="1756"/>
        <v>5</v>
      </c>
      <c r="AS3253">
        <f ca="1">P3253/J3253</f>
        <v>0.20705897895822653</v>
      </c>
      <c r="AT3253">
        <f ca="1">MAX(INDIRECT("E"&amp;$Y3252):INDIRECT("E"&amp;$AA3252))</f>
        <v>50</v>
      </c>
      <c r="AU3253">
        <f ca="1">MAX(INDIRECT("AN"&amp;$Y3252):INDIRECT("AN"&amp;$AA3252))</f>
        <v>20.001999999999999</v>
      </c>
      <c r="AV3253">
        <f ca="1">MAX(INDIRECT("AO"&amp;$Y3252):INDIRECT("AO"&amp;$AA3252))</f>
        <v>3.1578947368421053</v>
      </c>
      <c r="AW3253">
        <f ca="1">MAX(INDIRECT("AP"&amp;$Y3252):INDIRECT("AP"&amp;$AA3252))</f>
        <v>7.1794871794871788</v>
      </c>
      <c r="AX3253">
        <f ca="1">MAX(INDIRECT("AQ"&amp;$Y3252):INDIRECT("AQ"&amp;$AA3252))</f>
        <v>8.2051282051282044</v>
      </c>
      <c r="AY3253">
        <f ca="1">MAX(INDIRECT("AR"&amp;$Y3252):INDIRECT("AR"&amp;$AA3252))</f>
        <v>5.1282051282051277</v>
      </c>
    </row>
    <row r="3254" spans="1:51" x14ac:dyDescent="0.4">
      <c r="A3254">
        <f t="shared" si="1751"/>
        <v>201904</v>
      </c>
      <c r="B3254" t="s">
        <v>290</v>
      </c>
      <c r="C3254" t="s">
        <v>288</v>
      </c>
      <c r="D3254" t="str">
        <f t="shared" ref="D3254:D3317" ca="1" si="1766">"I"&amp;RANDBETWEEN(101,120)</f>
        <v>I113</v>
      </c>
      <c r="E3254">
        <f t="shared" ca="1" si="1735"/>
        <v>28</v>
      </c>
      <c r="F3254">
        <f t="shared" ca="1" si="1736"/>
        <v>13</v>
      </c>
      <c r="G3254" t="str">
        <f t="shared" ca="1" si="1763"/>
        <v>S11</v>
      </c>
      <c r="H3254" t="str">
        <f t="shared" ca="1" si="1764"/>
        <v>S114</v>
      </c>
      <c r="I3254">
        <f ca="1">VLOOKUP(D3254,PRC!$A$2:$B$21,2,0)*E3254</f>
        <v>18760000</v>
      </c>
      <c r="J3254">
        <f t="shared" ca="1" si="1737"/>
        <v>15383196.000000002</v>
      </c>
      <c r="K3254">
        <f ca="1">VLOOKUP(D3254,PRC!$A$1:$C$21,3,0)*E3254</f>
        <v>8442000</v>
      </c>
      <c r="L3254">
        <f t="shared" ca="1" si="1738"/>
        <v>375000</v>
      </c>
      <c r="M3254">
        <f t="shared" ca="1" si="1739"/>
        <v>1126000</v>
      </c>
      <c r="N3254">
        <f t="shared" ca="1" si="1740"/>
        <v>1126000</v>
      </c>
      <c r="O3254">
        <f t="shared" ca="1" si="1741"/>
        <v>938000</v>
      </c>
      <c r="P3254">
        <f t="shared" ca="1" si="1765"/>
        <v>3376196.0000000019</v>
      </c>
      <c r="Q3254">
        <f ca="1">IF(P3254&gt;0,1,0)</f>
        <v>1</v>
      </c>
      <c r="R3254">
        <f t="shared" ca="1" si="1742"/>
        <v>18</v>
      </c>
      <c r="S3254">
        <f t="shared" ca="1" si="1743"/>
        <v>2</v>
      </c>
      <c r="T3254">
        <f t="shared" ca="1" si="1744"/>
        <v>6</v>
      </c>
      <c r="U3254">
        <f t="shared" ca="1" si="1745"/>
        <v>6</v>
      </c>
      <c r="V3254">
        <f t="shared" ca="1" si="1746"/>
        <v>5</v>
      </c>
      <c r="X3254">
        <f t="shared" si="1748"/>
        <v>3254</v>
      </c>
      <c r="Y3254">
        <f t="shared" si="1749"/>
        <v>3252</v>
      </c>
      <c r="Z3254">
        <f t="shared" si="1750"/>
        <v>3253</v>
      </c>
      <c r="AA3254">
        <f t="shared" si="1747"/>
        <v>3451</v>
      </c>
      <c r="AB3254">
        <f t="shared" si="1752"/>
        <v>200</v>
      </c>
      <c r="AK3254" s="3">
        <f ca="1">SUM(INDIRECT("Q"&amp;Y3252):INDIRECT("Q"&amp;AA3252))</f>
        <v>200</v>
      </c>
      <c r="AL3254">
        <f ca="1">AL3252/AL3253</f>
        <v>0.24972694991536912</v>
      </c>
      <c r="AM3254" t="str">
        <f t="shared" si="1753"/>
        <v>201904KS</v>
      </c>
      <c r="AN3254">
        <f t="shared" ref="AN3254:AN3317" ca="1" si="1767">(1-J3254/I3254)*100</f>
        <v>18.000021321961611</v>
      </c>
      <c r="AO3254">
        <f t="shared" ref="AO3254:AO3317" ca="1" si="1768">L3254/$I3254*100</f>
        <v>1.9989339019189767</v>
      </c>
      <c r="AP3254">
        <f t="shared" ca="1" si="1754"/>
        <v>6.0021321961620462</v>
      </c>
      <c r="AQ3254">
        <f t="shared" ca="1" si="1755"/>
        <v>6.0021321961620462</v>
      </c>
      <c r="AR3254">
        <f t="shared" ca="1" si="1756"/>
        <v>5</v>
      </c>
      <c r="AS3254">
        <f ca="1">P3254/J3254</f>
        <v>0.2194729885779263</v>
      </c>
      <c r="AT3254" t="str">
        <f ca="1">IF(ABS(AT3252-AD3252)&lt;AD3252+(AD3253-AD3252)*5%,"ok","chk")</f>
        <v>ok</v>
      </c>
      <c r="AU3254" t="str">
        <f ca="1">IF(ABS(AU3252-AF3252)&lt;AF3252+(AF3253-AF3252)*5%,"ok","chk")</f>
        <v>ok</v>
      </c>
      <c r="AV3254" t="str">
        <f t="shared" ref="AV3254" ca="1" si="1769">IF(ABS(AV3252-AG3252)&lt;AG3252+(AG3253-AG3252)*5%,"ok","chk")</f>
        <v>ok</v>
      </c>
      <c r="AW3254" t="str">
        <f t="shared" ref="AW3254" ca="1" si="1770">IF(ABS(AW3252-AH3252)&lt;AH3252+(AH3253-AH3252)*5%,"ok","chk")</f>
        <v>ok</v>
      </c>
      <c r="AX3254" t="str">
        <f t="shared" ref="AX3254" ca="1" si="1771">IF(ABS(AX3252-AI3252)&lt;AI3252+(AI3253-AI3252)*5%,"ok","chk")</f>
        <v>ok</v>
      </c>
      <c r="AY3254" t="str">
        <f t="shared" ref="AY3254" ca="1" si="1772">IF(ABS(AY3252-AJ3252)&lt;AJ3252+(AJ3253-AJ3252)*5%,"ok","chk")</f>
        <v>ok</v>
      </c>
    </row>
    <row r="3255" spans="1:51" x14ac:dyDescent="0.4">
      <c r="A3255">
        <f t="shared" si="1751"/>
        <v>201904</v>
      </c>
      <c r="B3255" t="s">
        <v>291</v>
      </c>
      <c r="C3255" t="s">
        <v>288</v>
      </c>
      <c r="D3255" t="str">
        <f t="shared" ca="1" si="1766"/>
        <v>I107</v>
      </c>
      <c r="E3255">
        <f t="shared" ca="1" si="1735"/>
        <v>30</v>
      </c>
      <c r="F3255">
        <f t="shared" ca="1" si="1736"/>
        <v>20</v>
      </c>
      <c r="G3255" t="str">
        <f t="shared" ca="1" si="1763"/>
        <v>S11</v>
      </c>
      <c r="H3255" t="str">
        <f t="shared" ca="1" si="1764"/>
        <v>S110</v>
      </c>
      <c r="I3255">
        <f ca="1">VLOOKUP(D3255,PRC!$A$2:$B$21,2,0)*E3255</f>
        <v>4500000</v>
      </c>
      <c r="J3255">
        <f t="shared" ca="1" si="1737"/>
        <v>3824996</v>
      </c>
      <c r="K3255">
        <f ca="1">VLOOKUP(D3255,PRC!$A$1:$C$21,3,0)*E3255</f>
        <v>2565000</v>
      </c>
      <c r="L3255">
        <f t="shared" ca="1" si="1738"/>
        <v>135000</v>
      </c>
      <c r="M3255">
        <f t="shared" ca="1" si="1739"/>
        <v>270000</v>
      </c>
      <c r="N3255">
        <f t="shared" ca="1" si="1740"/>
        <v>225000</v>
      </c>
      <c r="O3255">
        <f t="shared" ca="1" si="1741"/>
        <v>225000</v>
      </c>
      <c r="P3255">
        <f t="shared" ca="1" si="1765"/>
        <v>404996</v>
      </c>
      <c r="Q3255">
        <f ca="1">IF(P3255&gt;0,1,0)</f>
        <v>1</v>
      </c>
      <c r="R3255">
        <f t="shared" ca="1" si="1742"/>
        <v>15</v>
      </c>
      <c r="S3255">
        <f t="shared" ca="1" si="1743"/>
        <v>3</v>
      </c>
      <c r="T3255">
        <f t="shared" ca="1" si="1744"/>
        <v>6</v>
      </c>
      <c r="U3255">
        <f t="shared" ca="1" si="1745"/>
        <v>5</v>
      </c>
      <c r="V3255">
        <f t="shared" ca="1" si="1746"/>
        <v>5</v>
      </c>
      <c r="X3255">
        <f t="shared" si="1748"/>
        <v>3255</v>
      </c>
      <c r="Y3255">
        <f t="shared" si="1749"/>
        <v>3252</v>
      </c>
      <c r="Z3255">
        <f t="shared" si="1750"/>
        <v>3253</v>
      </c>
      <c r="AA3255">
        <f t="shared" si="1747"/>
        <v>3451</v>
      </c>
      <c r="AB3255">
        <f t="shared" si="1752"/>
        <v>200</v>
      </c>
      <c r="AK3255" s="2">
        <f ca="1">AK3254/AB3252</f>
        <v>1</v>
      </c>
      <c r="AM3255" t="str">
        <f t="shared" si="1753"/>
        <v>201904KS</v>
      </c>
      <c r="AN3255">
        <f t="shared" ca="1" si="1767"/>
        <v>15.000088888888886</v>
      </c>
      <c r="AO3255">
        <f t="shared" ca="1" si="1768"/>
        <v>3</v>
      </c>
      <c r="AP3255">
        <f t="shared" ca="1" si="1754"/>
        <v>6</v>
      </c>
      <c r="AQ3255">
        <f t="shared" ca="1" si="1755"/>
        <v>5</v>
      </c>
      <c r="AR3255">
        <f t="shared" ca="1" si="1756"/>
        <v>5</v>
      </c>
      <c r="AS3255">
        <f ca="1">P3255/J3255</f>
        <v>0.10588141791520828</v>
      </c>
      <c r="AT3255" t="str">
        <f ca="1">IF(ABS(AD3253-AT3253)&lt;AT3253+(AD3253-AD3252)*5%,"ok","chk")</f>
        <v>ok</v>
      </c>
      <c r="AU3255" t="str">
        <f ca="1">IF(ABS(AF3253-AU3253)&lt;AU3253+(AF3253-AF3252)*5%,"ok","chk")</f>
        <v>ok</v>
      </c>
      <c r="AV3255" t="str">
        <f t="shared" ref="AV3255" ca="1" si="1773">IF(ABS(AG3253-AV3253)&lt;AV3253+(AG3253-AG3252)*5%,"ok","chk")</f>
        <v>ok</v>
      </c>
      <c r="AW3255" t="str">
        <f t="shared" ref="AW3255" ca="1" si="1774">IF(ABS(AH3253-AW3253)&lt;AW3253+(AH3253-AH3252)*5%,"ok","chk")</f>
        <v>ok</v>
      </c>
      <c r="AX3255" t="str">
        <f t="shared" ref="AX3255" ca="1" si="1775">IF(ABS(AI3253-AX3253)&lt;AX3253+(AI3253-AI3252)*5%,"ok","chk")</f>
        <v>ok</v>
      </c>
      <c r="AY3255" t="str">
        <f t="shared" ref="AY3255" ca="1" si="1776">IF(ABS(AJ3253-AY3253)&lt;AY3253+(AJ3253-AJ3252)*5%,"ok","chk")</f>
        <v>ok</v>
      </c>
    </row>
    <row r="3256" spans="1:51" x14ac:dyDescent="0.4">
      <c r="A3256">
        <f t="shared" si="1751"/>
        <v>201904</v>
      </c>
      <c r="B3256" t="s">
        <v>292</v>
      </c>
      <c r="C3256" t="s">
        <v>288</v>
      </c>
      <c r="D3256" t="str">
        <f t="shared" ca="1" si="1766"/>
        <v>I101</v>
      </c>
      <c r="E3256">
        <f t="shared" ca="1" si="1735"/>
        <v>22</v>
      </c>
      <c r="F3256">
        <f t="shared" ca="1" si="1736"/>
        <v>19</v>
      </c>
      <c r="G3256" t="str">
        <f t="shared" ca="1" si="1763"/>
        <v>S11</v>
      </c>
      <c r="H3256" t="str">
        <f t="shared" ca="1" si="1764"/>
        <v>S115</v>
      </c>
      <c r="I3256">
        <f ca="1">VLOOKUP(D3256,PRC!$A$2:$B$21,2,0)*E3256</f>
        <v>660000</v>
      </c>
      <c r="J3256">
        <f t="shared" ca="1" si="1737"/>
        <v>567596</v>
      </c>
      <c r="K3256">
        <f ca="1">VLOOKUP(D3256,PRC!$A$1:$C$21,3,0)*E3256</f>
        <v>343200</v>
      </c>
      <c r="L3256">
        <f t="shared" ca="1" si="1738"/>
        <v>13000</v>
      </c>
      <c r="M3256">
        <f t="shared" ca="1" si="1739"/>
        <v>40000</v>
      </c>
      <c r="N3256">
        <f t="shared" ca="1" si="1740"/>
        <v>33000</v>
      </c>
      <c r="O3256">
        <f t="shared" ca="1" si="1741"/>
        <v>33000</v>
      </c>
      <c r="P3256">
        <f t="shared" ca="1" si="1765"/>
        <v>105396</v>
      </c>
      <c r="Q3256">
        <f ca="1">IF(P3256&gt;0,1,0)</f>
        <v>1</v>
      </c>
      <c r="R3256">
        <f t="shared" ca="1" si="1742"/>
        <v>14</v>
      </c>
      <c r="S3256">
        <f t="shared" ca="1" si="1743"/>
        <v>2</v>
      </c>
      <c r="T3256">
        <f t="shared" ca="1" si="1744"/>
        <v>6</v>
      </c>
      <c r="U3256">
        <f t="shared" ca="1" si="1745"/>
        <v>5</v>
      </c>
      <c r="V3256">
        <f t="shared" ca="1" si="1746"/>
        <v>5</v>
      </c>
      <c r="X3256">
        <f t="shared" si="1748"/>
        <v>3256</v>
      </c>
      <c r="Y3256">
        <f t="shared" si="1749"/>
        <v>3252</v>
      </c>
      <c r="Z3256">
        <f t="shared" si="1750"/>
        <v>3253</v>
      </c>
      <c r="AA3256">
        <f t="shared" si="1747"/>
        <v>3451</v>
      </c>
      <c r="AB3256">
        <f t="shared" si="1752"/>
        <v>200</v>
      </c>
      <c r="AM3256" t="str">
        <f t="shared" si="1753"/>
        <v>201904KS</v>
      </c>
      <c r="AN3256">
        <f t="shared" ca="1" si="1767"/>
        <v>14.000606060606058</v>
      </c>
      <c r="AO3256">
        <f t="shared" ca="1" si="1768"/>
        <v>1.9696969696969695</v>
      </c>
      <c r="AP3256">
        <f t="shared" ca="1" si="1754"/>
        <v>6.0606060606060606</v>
      </c>
      <c r="AQ3256">
        <f t="shared" ca="1" si="1755"/>
        <v>5</v>
      </c>
      <c r="AR3256">
        <f t="shared" ca="1" si="1756"/>
        <v>5</v>
      </c>
      <c r="AS3256">
        <f ca="1">P3256/J3256</f>
        <v>0.18568841218049459</v>
      </c>
    </row>
    <row r="3257" spans="1:51" x14ac:dyDescent="0.4">
      <c r="A3257">
        <f t="shared" si="1751"/>
        <v>201904</v>
      </c>
      <c r="B3257" t="s">
        <v>293</v>
      </c>
      <c r="C3257" t="s">
        <v>288</v>
      </c>
      <c r="D3257" t="str">
        <f t="shared" ca="1" si="1766"/>
        <v>I110</v>
      </c>
      <c r="E3257">
        <f t="shared" ca="1" si="1735"/>
        <v>22</v>
      </c>
      <c r="F3257">
        <f t="shared" ca="1" si="1736"/>
        <v>19</v>
      </c>
      <c r="G3257" t="str">
        <f t="shared" ca="1" si="1763"/>
        <v>S10</v>
      </c>
      <c r="H3257" t="str">
        <f t="shared" ca="1" si="1764"/>
        <v>S107</v>
      </c>
      <c r="I3257">
        <f ca="1">VLOOKUP(D3257,PRC!$A$2:$B$21,2,0)*E3257</f>
        <v>6600000</v>
      </c>
      <c r="J3257">
        <f t="shared" ca="1" si="1737"/>
        <v>5279996</v>
      </c>
      <c r="K3257">
        <f ca="1">VLOOKUP(D3257,PRC!$A$1:$C$21,3,0)*E3257</f>
        <v>3036000</v>
      </c>
      <c r="L3257">
        <f t="shared" ca="1" si="1738"/>
        <v>198000</v>
      </c>
      <c r="M3257">
        <f t="shared" ca="1" si="1739"/>
        <v>396000</v>
      </c>
      <c r="N3257">
        <f t="shared" ca="1" si="1740"/>
        <v>264000</v>
      </c>
      <c r="O3257">
        <f t="shared" ca="1" si="1741"/>
        <v>198000</v>
      </c>
      <c r="P3257">
        <f t="shared" ca="1" si="1765"/>
        <v>1187996</v>
      </c>
      <c r="Q3257">
        <f ca="1">IF(P3257&gt;0,1,0)</f>
        <v>1</v>
      </c>
      <c r="R3257">
        <f t="shared" ca="1" si="1742"/>
        <v>20</v>
      </c>
      <c r="S3257">
        <f t="shared" ca="1" si="1743"/>
        <v>3</v>
      </c>
      <c r="T3257">
        <f t="shared" ca="1" si="1744"/>
        <v>6</v>
      </c>
      <c r="U3257">
        <f t="shared" ca="1" si="1745"/>
        <v>4</v>
      </c>
      <c r="V3257">
        <f t="shared" ca="1" si="1746"/>
        <v>3</v>
      </c>
      <c r="X3257">
        <f t="shared" si="1748"/>
        <v>3257</v>
      </c>
      <c r="Y3257">
        <f t="shared" si="1749"/>
        <v>3252</v>
      </c>
      <c r="Z3257">
        <f t="shared" si="1750"/>
        <v>3253</v>
      </c>
      <c r="AA3257">
        <f t="shared" si="1747"/>
        <v>3451</v>
      </c>
      <c r="AB3257">
        <f t="shared" si="1752"/>
        <v>200</v>
      </c>
      <c r="AM3257" t="str">
        <f t="shared" si="1753"/>
        <v>201904KS</v>
      </c>
      <c r="AN3257">
        <f t="shared" ca="1" si="1767"/>
        <v>20.000060606060611</v>
      </c>
      <c r="AO3257">
        <f t="shared" ca="1" si="1768"/>
        <v>3</v>
      </c>
      <c r="AP3257">
        <f t="shared" ca="1" si="1754"/>
        <v>6</v>
      </c>
      <c r="AQ3257">
        <f t="shared" ca="1" si="1755"/>
        <v>4</v>
      </c>
      <c r="AR3257">
        <f t="shared" ca="1" si="1756"/>
        <v>3</v>
      </c>
      <c r="AS3257">
        <f ca="1">P3257/J3257</f>
        <v>0.2249994128783431</v>
      </c>
    </row>
    <row r="3258" spans="1:51" x14ac:dyDescent="0.4">
      <c r="A3258">
        <f t="shared" si="1751"/>
        <v>201904</v>
      </c>
      <c r="B3258" t="s">
        <v>294</v>
      </c>
      <c r="C3258" t="s">
        <v>288</v>
      </c>
      <c r="D3258" t="str">
        <f t="shared" ca="1" si="1766"/>
        <v>I119</v>
      </c>
      <c r="E3258">
        <f t="shared" ca="1" si="1735"/>
        <v>34</v>
      </c>
      <c r="F3258">
        <f t="shared" ca="1" si="1736"/>
        <v>16</v>
      </c>
      <c r="G3258" t="str">
        <f t="shared" ca="1" si="1763"/>
        <v>S11</v>
      </c>
      <c r="H3258" t="str">
        <f t="shared" ca="1" si="1764"/>
        <v>S115</v>
      </c>
      <c r="I3258">
        <f ca="1">VLOOKUP(D3258,PRC!$A$2:$B$21,2,0)*E3258</f>
        <v>3230000</v>
      </c>
      <c r="J3258">
        <f t="shared" ca="1" si="1737"/>
        <v>2583996</v>
      </c>
      <c r="K3258">
        <f ca="1">VLOOKUP(D3258,PRC!$A$1:$C$21,3,0)*E3258</f>
        <v>1550400</v>
      </c>
      <c r="L3258">
        <f t="shared" ca="1" si="1738"/>
        <v>97000</v>
      </c>
      <c r="M3258">
        <f t="shared" ca="1" si="1739"/>
        <v>162000</v>
      </c>
      <c r="N3258">
        <f t="shared" ca="1" si="1740"/>
        <v>129000</v>
      </c>
      <c r="O3258">
        <f t="shared" ca="1" si="1741"/>
        <v>162000</v>
      </c>
      <c r="P3258">
        <f t="shared" ca="1" si="1765"/>
        <v>483596</v>
      </c>
      <c r="Q3258">
        <f ca="1">IF(P3258&gt;0,1,0)</f>
        <v>1</v>
      </c>
      <c r="R3258">
        <f t="shared" ca="1" si="1742"/>
        <v>20</v>
      </c>
      <c r="S3258">
        <f t="shared" ca="1" si="1743"/>
        <v>3</v>
      </c>
      <c r="T3258">
        <f t="shared" ca="1" si="1744"/>
        <v>5</v>
      </c>
      <c r="U3258">
        <f t="shared" ca="1" si="1745"/>
        <v>4</v>
      </c>
      <c r="V3258">
        <f t="shared" ca="1" si="1746"/>
        <v>5</v>
      </c>
      <c r="X3258">
        <f t="shared" si="1748"/>
        <v>3258</v>
      </c>
      <c r="Y3258">
        <f t="shared" si="1749"/>
        <v>3252</v>
      </c>
      <c r="Z3258">
        <f t="shared" si="1750"/>
        <v>3253</v>
      </c>
      <c r="AA3258">
        <f t="shared" si="1747"/>
        <v>3451</v>
      </c>
      <c r="AB3258">
        <f t="shared" si="1752"/>
        <v>200</v>
      </c>
      <c r="AM3258" t="str">
        <f t="shared" si="1753"/>
        <v>201904KS</v>
      </c>
      <c r="AN3258">
        <f t="shared" ca="1" si="1767"/>
        <v>20.000123839009287</v>
      </c>
      <c r="AO3258">
        <f t="shared" ca="1" si="1768"/>
        <v>3.0030959752321982</v>
      </c>
      <c r="AP3258">
        <f t="shared" ca="1" si="1754"/>
        <v>5.0154798761609909</v>
      </c>
      <c r="AQ3258">
        <f t="shared" ca="1" si="1755"/>
        <v>3.9938080495356036</v>
      </c>
      <c r="AR3258">
        <f t="shared" ca="1" si="1756"/>
        <v>5.0154798761609909</v>
      </c>
      <c r="AS3258">
        <f ca="1">P3258/J3258</f>
        <v>0.18715044450533205</v>
      </c>
    </row>
    <row r="3259" spans="1:51" x14ac:dyDescent="0.4">
      <c r="A3259">
        <f t="shared" si="1751"/>
        <v>201904</v>
      </c>
      <c r="B3259" t="s">
        <v>295</v>
      </c>
      <c r="C3259" t="s">
        <v>288</v>
      </c>
      <c r="D3259" t="str">
        <f t="shared" ca="1" si="1766"/>
        <v>I104</v>
      </c>
      <c r="E3259">
        <f t="shared" ref="E3259:E3322" ca="1" si="1777">RANDBETWEEN(INDIRECT("AD"&amp;Y3259),INDIRECT("AD"&amp;Z3259))</f>
        <v>20</v>
      </c>
      <c r="F3259">
        <f t="shared" ref="F3259:F3322" ca="1" si="1778">RANDBETWEEN(INDIRECT("AF"&amp;Y3259),INDIRECT("AF"&amp;Z3259))</f>
        <v>11</v>
      </c>
      <c r="G3259" t="str">
        <f t="shared" ca="1" si="1763"/>
        <v>S10</v>
      </c>
      <c r="H3259" t="str">
        <f t="shared" ca="1" si="1764"/>
        <v>S102</v>
      </c>
      <c r="I3259">
        <f ca="1">VLOOKUP(D3259,PRC!$A$2:$B$21,2,0)*E3259</f>
        <v>1400000</v>
      </c>
      <c r="J3259">
        <f t="shared" ref="J3259:J3322" ca="1" si="1779">I3259*(1-R3259/100)-4</f>
        <v>1119996</v>
      </c>
      <c r="K3259">
        <f ca="1">VLOOKUP(D3259,PRC!$A$1:$C$21,3,0)*E3259</f>
        <v>588000</v>
      </c>
      <c r="L3259">
        <f t="shared" ref="L3259:L3322" ca="1" si="1780">ROUND($I3259*S3259,-5)/100</f>
        <v>42000</v>
      </c>
      <c r="M3259">
        <f t="shared" ref="M3259:M3322" ca="1" si="1781">ROUND($I3259*T3259,-5)/100</f>
        <v>84000</v>
      </c>
      <c r="N3259">
        <f t="shared" ref="N3259:N3322" ca="1" si="1782">ROUND($I3259*U3259,-5)/100</f>
        <v>112000</v>
      </c>
      <c r="O3259">
        <f t="shared" ref="O3259:O3322" ca="1" si="1783">ROUND($I3259*V3259,-5)/100</f>
        <v>56000</v>
      </c>
      <c r="P3259">
        <f t="shared" ca="1" si="1765"/>
        <v>237996</v>
      </c>
      <c r="Q3259">
        <f ca="1">IF(P3259&gt;0,1,0)</f>
        <v>1</v>
      </c>
      <c r="R3259">
        <f t="shared" ref="R3259:R3322" ca="1" si="1784">RANDBETWEEN(INDIRECT("AF"&amp;$Y3259),INDIRECT("AF"&amp;$Z3259))</f>
        <v>20</v>
      </c>
      <c r="S3259">
        <f t="shared" ref="S3259:S3322" ca="1" si="1785">RANDBETWEEN(INDIRECT("AG"&amp;$Y3259),INDIRECT("AG"&amp;$Z3259))</f>
        <v>3</v>
      </c>
      <c r="T3259">
        <f t="shared" ref="T3259:T3322" ca="1" si="1786">RANDBETWEEN(INDIRECT("AH"&amp;$Y3259),INDIRECT("AH"&amp;$Z3259))</f>
        <v>6</v>
      </c>
      <c r="U3259">
        <f t="shared" ref="U3259:U3322" ca="1" si="1787">RANDBETWEEN(INDIRECT("Ai"&amp;$Y3259),INDIRECT("Ai"&amp;$Z3259))</f>
        <v>8</v>
      </c>
      <c r="V3259">
        <f t="shared" ref="V3259:V3322" ca="1" si="1788">RANDBETWEEN(INDIRECT("Aj"&amp;$Y3259),INDIRECT("Aj"&amp;$Z3259))</f>
        <v>4</v>
      </c>
      <c r="X3259">
        <f t="shared" si="1748"/>
        <v>3259</v>
      </c>
      <c r="Y3259">
        <f t="shared" si="1749"/>
        <v>3252</v>
      </c>
      <c r="Z3259">
        <f t="shared" si="1750"/>
        <v>3253</v>
      </c>
      <c r="AA3259">
        <f t="shared" ref="AA3259:AA3322" si="1789">Y3259+AB3259-1</f>
        <v>3451</v>
      </c>
      <c r="AB3259">
        <f t="shared" si="1752"/>
        <v>200</v>
      </c>
      <c r="AM3259" t="str">
        <f t="shared" si="1753"/>
        <v>201904KS</v>
      </c>
      <c r="AN3259">
        <f t="shared" ca="1" si="1767"/>
        <v>20.000285714285717</v>
      </c>
      <c r="AO3259">
        <f t="shared" ca="1" si="1768"/>
        <v>3</v>
      </c>
      <c r="AP3259">
        <f t="shared" ca="1" si="1754"/>
        <v>6</v>
      </c>
      <c r="AQ3259">
        <f t="shared" ca="1" si="1755"/>
        <v>8</v>
      </c>
      <c r="AR3259">
        <f t="shared" ca="1" si="1756"/>
        <v>4</v>
      </c>
      <c r="AS3259">
        <f ca="1">P3259/J3259</f>
        <v>0.21249718748995533</v>
      </c>
    </row>
    <row r="3260" spans="1:51" x14ac:dyDescent="0.4">
      <c r="A3260">
        <f t="shared" si="1751"/>
        <v>201904</v>
      </c>
      <c r="B3260" t="s">
        <v>296</v>
      </c>
      <c r="C3260" t="s">
        <v>288</v>
      </c>
      <c r="D3260" t="str">
        <f t="shared" ca="1" si="1766"/>
        <v>I108</v>
      </c>
      <c r="E3260">
        <f t="shared" ca="1" si="1777"/>
        <v>49</v>
      </c>
      <c r="F3260">
        <f t="shared" ca="1" si="1778"/>
        <v>19</v>
      </c>
      <c r="G3260" t="str">
        <f t="shared" ca="1" si="1763"/>
        <v>S11</v>
      </c>
      <c r="H3260" t="str">
        <f t="shared" ca="1" si="1764"/>
        <v>S115</v>
      </c>
      <c r="I3260">
        <f ca="1">VLOOKUP(D3260,PRC!$A$2:$B$21,2,0)*E3260</f>
        <v>1960000</v>
      </c>
      <c r="J3260">
        <f t="shared" ca="1" si="1779"/>
        <v>1626796</v>
      </c>
      <c r="K3260">
        <f ca="1">VLOOKUP(D3260,PRC!$A$1:$C$21,3,0)*E3260</f>
        <v>901600</v>
      </c>
      <c r="L3260">
        <f t="shared" ca="1" si="1780"/>
        <v>20000</v>
      </c>
      <c r="M3260">
        <f t="shared" ca="1" si="1781"/>
        <v>118000</v>
      </c>
      <c r="N3260">
        <f t="shared" ca="1" si="1782"/>
        <v>98000</v>
      </c>
      <c r="O3260">
        <f t="shared" ca="1" si="1783"/>
        <v>98000</v>
      </c>
      <c r="P3260">
        <f t="shared" ca="1" si="1765"/>
        <v>391196</v>
      </c>
      <c r="Q3260">
        <f ca="1">IF(P3260&gt;0,1,0)</f>
        <v>1</v>
      </c>
      <c r="R3260">
        <f t="shared" ca="1" si="1784"/>
        <v>17</v>
      </c>
      <c r="S3260">
        <f t="shared" ca="1" si="1785"/>
        <v>1</v>
      </c>
      <c r="T3260">
        <f t="shared" ca="1" si="1786"/>
        <v>6</v>
      </c>
      <c r="U3260">
        <f t="shared" ca="1" si="1787"/>
        <v>5</v>
      </c>
      <c r="V3260">
        <f t="shared" ca="1" si="1788"/>
        <v>5</v>
      </c>
      <c r="X3260">
        <f t="shared" ref="X3260:X3323" si="1790">X3259+1</f>
        <v>3260</v>
      </c>
      <c r="Y3260">
        <f t="shared" ref="Y3260:Y3323" si="1791">IF(C3260=C3259,Y3259,X3260)</f>
        <v>3252</v>
      </c>
      <c r="Z3260">
        <f t="shared" ref="Z3260:Z3323" si="1792">Y3260+1</f>
        <v>3253</v>
      </c>
      <c r="AA3260">
        <f t="shared" si="1789"/>
        <v>3451</v>
      </c>
      <c r="AB3260">
        <f t="shared" si="1752"/>
        <v>200</v>
      </c>
      <c r="AM3260" t="str">
        <f t="shared" si="1753"/>
        <v>201904KS</v>
      </c>
      <c r="AN3260">
        <f t="shared" ca="1" si="1767"/>
        <v>17.000204081632653</v>
      </c>
      <c r="AO3260">
        <f t="shared" ca="1" si="1768"/>
        <v>1.0204081632653061</v>
      </c>
      <c r="AP3260">
        <f t="shared" ca="1" si="1754"/>
        <v>6.0204081632653059</v>
      </c>
      <c r="AQ3260">
        <f t="shared" ca="1" si="1755"/>
        <v>5</v>
      </c>
      <c r="AR3260">
        <f t="shared" ca="1" si="1756"/>
        <v>5</v>
      </c>
      <c r="AS3260">
        <f ca="1">P3260/J3260</f>
        <v>0.24047022490834746</v>
      </c>
    </row>
    <row r="3261" spans="1:51" x14ac:dyDescent="0.4">
      <c r="A3261">
        <f t="shared" si="1751"/>
        <v>201904</v>
      </c>
      <c r="B3261" t="s">
        <v>297</v>
      </c>
      <c r="C3261" t="s">
        <v>288</v>
      </c>
      <c r="D3261" t="str">
        <f t="shared" ca="1" si="1766"/>
        <v>I109</v>
      </c>
      <c r="E3261">
        <f t="shared" ca="1" si="1777"/>
        <v>40</v>
      </c>
      <c r="F3261">
        <f t="shared" ca="1" si="1778"/>
        <v>20</v>
      </c>
      <c r="G3261" t="str">
        <f t="shared" ca="1" si="1763"/>
        <v>S11</v>
      </c>
      <c r="H3261" t="str">
        <f t="shared" ca="1" si="1764"/>
        <v>S114</v>
      </c>
      <c r="I3261">
        <f ca="1">VLOOKUP(D3261,PRC!$A$2:$B$21,2,0)*E3261</f>
        <v>20000000</v>
      </c>
      <c r="J3261">
        <f t="shared" ca="1" si="1779"/>
        <v>16599996</v>
      </c>
      <c r="K3261">
        <f ca="1">VLOOKUP(D3261,PRC!$A$1:$C$21,3,0)*E3261</f>
        <v>8000000</v>
      </c>
      <c r="L3261">
        <f t="shared" ca="1" si="1780"/>
        <v>200000</v>
      </c>
      <c r="M3261">
        <f t="shared" ca="1" si="1781"/>
        <v>1400000</v>
      </c>
      <c r="N3261">
        <f t="shared" ca="1" si="1782"/>
        <v>1400000</v>
      </c>
      <c r="O3261">
        <f t="shared" ca="1" si="1783"/>
        <v>1000000</v>
      </c>
      <c r="P3261">
        <f t="shared" ca="1" si="1765"/>
        <v>4599996</v>
      </c>
      <c r="Q3261">
        <f ca="1">IF(P3261&gt;0,1,0)</f>
        <v>1</v>
      </c>
      <c r="R3261">
        <f t="shared" ca="1" si="1784"/>
        <v>17</v>
      </c>
      <c r="S3261">
        <f t="shared" ca="1" si="1785"/>
        <v>1</v>
      </c>
      <c r="T3261">
        <f t="shared" ca="1" si="1786"/>
        <v>7</v>
      </c>
      <c r="U3261">
        <f t="shared" ca="1" si="1787"/>
        <v>7</v>
      </c>
      <c r="V3261">
        <f t="shared" ca="1" si="1788"/>
        <v>5</v>
      </c>
      <c r="X3261">
        <f t="shared" si="1790"/>
        <v>3261</v>
      </c>
      <c r="Y3261">
        <f t="shared" si="1791"/>
        <v>3252</v>
      </c>
      <c r="Z3261">
        <f t="shared" si="1792"/>
        <v>3253</v>
      </c>
      <c r="AA3261">
        <f t="shared" si="1789"/>
        <v>3451</v>
      </c>
      <c r="AB3261">
        <f t="shared" si="1752"/>
        <v>200</v>
      </c>
      <c r="AM3261" t="str">
        <f t="shared" si="1753"/>
        <v>201904KS</v>
      </c>
      <c r="AN3261">
        <f t="shared" ca="1" si="1767"/>
        <v>17.000020000000006</v>
      </c>
      <c r="AO3261">
        <f t="shared" ca="1" si="1768"/>
        <v>1</v>
      </c>
      <c r="AP3261">
        <f t="shared" ca="1" si="1754"/>
        <v>7.0000000000000009</v>
      </c>
      <c r="AQ3261">
        <f t="shared" ca="1" si="1755"/>
        <v>7.0000000000000009</v>
      </c>
      <c r="AR3261">
        <f t="shared" ca="1" si="1756"/>
        <v>5</v>
      </c>
      <c r="AS3261">
        <f ca="1">P3261/J3261</f>
        <v>0.27710825954415891</v>
      </c>
    </row>
    <row r="3262" spans="1:51" x14ac:dyDescent="0.4">
      <c r="A3262">
        <f t="shared" si="1751"/>
        <v>201904</v>
      </c>
      <c r="B3262" t="s">
        <v>298</v>
      </c>
      <c r="C3262" t="s">
        <v>288</v>
      </c>
      <c r="D3262" t="str">
        <f t="shared" ca="1" si="1766"/>
        <v>I116</v>
      </c>
      <c r="E3262">
        <f t="shared" ca="1" si="1777"/>
        <v>32</v>
      </c>
      <c r="F3262">
        <f t="shared" ca="1" si="1778"/>
        <v>20</v>
      </c>
      <c r="G3262" t="str">
        <f t="shared" ca="1" si="1763"/>
        <v>S11</v>
      </c>
      <c r="H3262" t="str">
        <f t="shared" ca="1" si="1764"/>
        <v>S115</v>
      </c>
      <c r="I3262">
        <f ca="1">VLOOKUP(D3262,PRC!$A$2:$B$21,2,0)*E3262</f>
        <v>46720000</v>
      </c>
      <c r="J3262">
        <f t="shared" ca="1" si="1779"/>
        <v>39244796</v>
      </c>
      <c r="K3262">
        <f ca="1">VLOOKUP(D3262,PRC!$A$1:$C$21,3,0)*E3262</f>
        <v>28032000</v>
      </c>
      <c r="L3262">
        <f t="shared" ca="1" si="1780"/>
        <v>934000</v>
      </c>
      <c r="M3262">
        <f t="shared" ca="1" si="1781"/>
        <v>1869000</v>
      </c>
      <c r="N3262">
        <f t="shared" ca="1" si="1782"/>
        <v>2336000</v>
      </c>
      <c r="O3262">
        <f t="shared" ca="1" si="1783"/>
        <v>1869000</v>
      </c>
      <c r="P3262">
        <f t="shared" ca="1" si="1765"/>
        <v>4204796</v>
      </c>
      <c r="Q3262">
        <f ca="1">IF(P3262&gt;0,1,0)</f>
        <v>1</v>
      </c>
      <c r="R3262">
        <f t="shared" ca="1" si="1784"/>
        <v>16</v>
      </c>
      <c r="S3262">
        <f t="shared" ca="1" si="1785"/>
        <v>2</v>
      </c>
      <c r="T3262">
        <f t="shared" ca="1" si="1786"/>
        <v>4</v>
      </c>
      <c r="U3262">
        <f t="shared" ca="1" si="1787"/>
        <v>5</v>
      </c>
      <c r="V3262">
        <f t="shared" ca="1" si="1788"/>
        <v>4</v>
      </c>
      <c r="X3262">
        <f t="shared" si="1790"/>
        <v>3262</v>
      </c>
      <c r="Y3262">
        <f t="shared" si="1791"/>
        <v>3252</v>
      </c>
      <c r="Z3262">
        <f t="shared" si="1792"/>
        <v>3253</v>
      </c>
      <c r="AA3262">
        <f t="shared" si="1789"/>
        <v>3451</v>
      </c>
      <c r="AB3262">
        <f t="shared" si="1752"/>
        <v>200</v>
      </c>
      <c r="AM3262" t="str">
        <f t="shared" si="1753"/>
        <v>201904KS</v>
      </c>
      <c r="AN3262">
        <f t="shared" ca="1" si="1767"/>
        <v>16.000008561643831</v>
      </c>
      <c r="AO3262">
        <f t="shared" ca="1" si="1768"/>
        <v>1.9991438356164384</v>
      </c>
      <c r="AP3262">
        <f t="shared" ca="1" si="1754"/>
        <v>4.0004280821917808</v>
      </c>
      <c r="AQ3262">
        <f t="shared" ca="1" si="1755"/>
        <v>5</v>
      </c>
      <c r="AR3262">
        <f t="shared" ca="1" si="1756"/>
        <v>4.0004280821917808</v>
      </c>
      <c r="AS3262">
        <f ca="1">P3262/J3262</f>
        <v>0.10714276613898056</v>
      </c>
    </row>
    <row r="3263" spans="1:51" x14ac:dyDescent="0.4">
      <c r="A3263">
        <f t="shared" si="1751"/>
        <v>201904</v>
      </c>
      <c r="B3263" t="s">
        <v>299</v>
      </c>
      <c r="C3263" t="s">
        <v>288</v>
      </c>
      <c r="D3263" t="str">
        <f t="shared" ca="1" si="1766"/>
        <v>I105</v>
      </c>
      <c r="E3263">
        <f t="shared" ca="1" si="1777"/>
        <v>25</v>
      </c>
      <c r="F3263">
        <f t="shared" ca="1" si="1778"/>
        <v>12</v>
      </c>
      <c r="G3263" t="str">
        <f t="shared" ca="1" si="1763"/>
        <v>S10</v>
      </c>
      <c r="H3263" t="str">
        <f t="shared" ca="1" si="1764"/>
        <v>S107</v>
      </c>
      <c r="I3263">
        <f ca="1">VLOOKUP(D3263,PRC!$A$2:$B$21,2,0)*E3263</f>
        <v>2500000</v>
      </c>
      <c r="J3263">
        <f t="shared" ca="1" si="1779"/>
        <v>2074996</v>
      </c>
      <c r="K3263">
        <f ca="1">VLOOKUP(D3263,PRC!$A$1:$C$21,3,0)*E3263</f>
        <v>1475000</v>
      </c>
      <c r="L3263">
        <f t="shared" ca="1" si="1780"/>
        <v>75000</v>
      </c>
      <c r="M3263">
        <f t="shared" ca="1" si="1781"/>
        <v>175000</v>
      </c>
      <c r="N3263">
        <f t="shared" ca="1" si="1782"/>
        <v>125000</v>
      </c>
      <c r="O3263">
        <f t="shared" ca="1" si="1783"/>
        <v>75000</v>
      </c>
      <c r="P3263">
        <f t="shared" ca="1" si="1765"/>
        <v>149996</v>
      </c>
      <c r="Q3263">
        <f ca="1">IF(P3263&gt;0,1,0)</f>
        <v>1</v>
      </c>
      <c r="R3263">
        <f t="shared" ca="1" si="1784"/>
        <v>17</v>
      </c>
      <c r="S3263">
        <f t="shared" ca="1" si="1785"/>
        <v>3</v>
      </c>
      <c r="T3263">
        <f t="shared" ca="1" si="1786"/>
        <v>7</v>
      </c>
      <c r="U3263">
        <f t="shared" ca="1" si="1787"/>
        <v>5</v>
      </c>
      <c r="V3263">
        <f t="shared" ca="1" si="1788"/>
        <v>3</v>
      </c>
      <c r="X3263">
        <f t="shared" si="1790"/>
        <v>3263</v>
      </c>
      <c r="Y3263">
        <f t="shared" si="1791"/>
        <v>3252</v>
      </c>
      <c r="Z3263">
        <f t="shared" si="1792"/>
        <v>3253</v>
      </c>
      <c r="AA3263">
        <f t="shared" si="1789"/>
        <v>3451</v>
      </c>
      <c r="AB3263">
        <f t="shared" si="1752"/>
        <v>200</v>
      </c>
      <c r="AM3263" t="str">
        <f t="shared" si="1753"/>
        <v>201904KS</v>
      </c>
      <c r="AN3263">
        <f t="shared" ca="1" si="1767"/>
        <v>17.000159999999997</v>
      </c>
      <c r="AO3263">
        <f t="shared" ca="1" si="1768"/>
        <v>3</v>
      </c>
      <c r="AP3263">
        <f t="shared" ca="1" si="1754"/>
        <v>7.0000000000000009</v>
      </c>
      <c r="AQ3263">
        <f t="shared" ca="1" si="1755"/>
        <v>5</v>
      </c>
      <c r="AR3263">
        <f t="shared" ca="1" si="1756"/>
        <v>3</v>
      </c>
      <c r="AS3263">
        <f ca="1">P3263/J3263</f>
        <v>7.2287368264806293E-2</v>
      </c>
    </row>
    <row r="3264" spans="1:51" x14ac:dyDescent="0.4">
      <c r="A3264">
        <f t="shared" si="1751"/>
        <v>201904</v>
      </c>
      <c r="B3264" t="s">
        <v>300</v>
      </c>
      <c r="C3264" t="s">
        <v>288</v>
      </c>
      <c r="D3264" t="str">
        <f t="shared" ca="1" si="1766"/>
        <v>I113</v>
      </c>
      <c r="E3264">
        <f t="shared" ca="1" si="1777"/>
        <v>45</v>
      </c>
      <c r="F3264">
        <f t="shared" ca="1" si="1778"/>
        <v>12</v>
      </c>
      <c r="G3264" t="str">
        <f t="shared" ca="1" si="1763"/>
        <v>S11</v>
      </c>
      <c r="H3264" t="str">
        <f t="shared" ca="1" si="1764"/>
        <v>S115</v>
      </c>
      <c r="I3264">
        <f ca="1">VLOOKUP(D3264,PRC!$A$2:$B$21,2,0)*E3264</f>
        <v>30150000</v>
      </c>
      <c r="J3264">
        <f t="shared" ca="1" si="1779"/>
        <v>25325996</v>
      </c>
      <c r="K3264">
        <f ca="1">VLOOKUP(D3264,PRC!$A$1:$C$21,3,0)*E3264</f>
        <v>13567500</v>
      </c>
      <c r="L3264">
        <f t="shared" ca="1" si="1780"/>
        <v>302000</v>
      </c>
      <c r="M3264">
        <f t="shared" ca="1" si="1781"/>
        <v>1508000</v>
      </c>
      <c r="N3264">
        <f t="shared" ca="1" si="1782"/>
        <v>2412000</v>
      </c>
      <c r="O3264">
        <f t="shared" ca="1" si="1783"/>
        <v>905000</v>
      </c>
      <c r="P3264">
        <f t="shared" ca="1" si="1765"/>
        <v>6631496</v>
      </c>
      <c r="Q3264">
        <f ca="1">IF(P3264&gt;0,1,0)</f>
        <v>1</v>
      </c>
      <c r="R3264">
        <f t="shared" ca="1" si="1784"/>
        <v>16</v>
      </c>
      <c r="S3264">
        <f t="shared" ca="1" si="1785"/>
        <v>1</v>
      </c>
      <c r="T3264">
        <f t="shared" ca="1" si="1786"/>
        <v>5</v>
      </c>
      <c r="U3264">
        <f t="shared" ca="1" si="1787"/>
        <v>8</v>
      </c>
      <c r="V3264">
        <f t="shared" ca="1" si="1788"/>
        <v>3</v>
      </c>
      <c r="X3264">
        <f t="shared" si="1790"/>
        <v>3264</v>
      </c>
      <c r="Y3264">
        <f t="shared" si="1791"/>
        <v>3252</v>
      </c>
      <c r="Z3264">
        <f t="shared" si="1792"/>
        <v>3253</v>
      </c>
      <c r="AA3264">
        <f t="shared" si="1789"/>
        <v>3451</v>
      </c>
      <c r="AB3264">
        <f t="shared" si="1752"/>
        <v>200</v>
      </c>
      <c r="AM3264" t="str">
        <f t="shared" si="1753"/>
        <v>201904KS</v>
      </c>
      <c r="AN3264">
        <f t="shared" ca="1" si="1767"/>
        <v>16.000013266998337</v>
      </c>
      <c r="AO3264">
        <f t="shared" ca="1" si="1768"/>
        <v>1.0016583747927033</v>
      </c>
      <c r="AP3264">
        <f t="shared" ca="1" si="1754"/>
        <v>5.0016583747927026</v>
      </c>
      <c r="AQ3264">
        <f t="shared" ca="1" si="1755"/>
        <v>8</v>
      </c>
      <c r="AR3264">
        <f t="shared" ca="1" si="1756"/>
        <v>3.001658374792703</v>
      </c>
      <c r="AS3264">
        <f ca="1">P3264/J3264</f>
        <v>0.26184541764912228</v>
      </c>
    </row>
    <row r="3265" spans="1:45" x14ac:dyDescent="0.4">
      <c r="A3265">
        <f t="shared" si="1751"/>
        <v>201904</v>
      </c>
      <c r="B3265" t="s">
        <v>301</v>
      </c>
      <c r="C3265" t="s">
        <v>288</v>
      </c>
      <c r="D3265" t="str">
        <f t="shared" ca="1" si="1766"/>
        <v>I112</v>
      </c>
      <c r="E3265">
        <f t="shared" ca="1" si="1777"/>
        <v>37</v>
      </c>
      <c r="F3265">
        <f t="shared" ca="1" si="1778"/>
        <v>10</v>
      </c>
      <c r="G3265" t="str">
        <f t="shared" ca="1" si="1763"/>
        <v>S11</v>
      </c>
      <c r="H3265" t="str">
        <f t="shared" ca="1" si="1764"/>
        <v>S112</v>
      </c>
      <c r="I3265">
        <f ca="1">VLOOKUP(D3265,PRC!$A$2:$B$21,2,0)*E3265</f>
        <v>2405000</v>
      </c>
      <c r="J3265">
        <f t="shared" ca="1" si="1779"/>
        <v>2044246</v>
      </c>
      <c r="K3265">
        <f ca="1">VLOOKUP(D3265,PRC!$A$1:$C$21,3,0)*E3265</f>
        <v>1202500</v>
      </c>
      <c r="L3265">
        <f t="shared" ca="1" si="1780"/>
        <v>72000</v>
      </c>
      <c r="M3265">
        <f t="shared" ca="1" si="1781"/>
        <v>120000</v>
      </c>
      <c r="N3265">
        <f t="shared" ca="1" si="1782"/>
        <v>96000</v>
      </c>
      <c r="O3265">
        <f t="shared" ca="1" si="1783"/>
        <v>96000</v>
      </c>
      <c r="P3265">
        <f t="shared" ca="1" si="1765"/>
        <v>457746</v>
      </c>
      <c r="Q3265">
        <f ca="1">IF(P3265&gt;0,1,0)</f>
        <v>1</v>
      </c>
      <c r="R3265">
        <f t="shared" ca="1" si="1784"/>
        <v>15</v>
      </c>
      <c r="S3265">
        <f t="shared" ca="1" si="1785"/>
        <v>3</v>
      </c>
      <c r="T3265">
        <f t="shared" ca="1" si="1786"/>
        <v>5</v>
      </c>
      <c r="U3265">
        <f t="shared" ca="1" si="1787"/>
        <v>4</v>
      </c>
      <c r="V3265">
        <f t="shared" ca="1" si="1788"/>
        <v>4</v>
      </c>
      <c r="X3265">
        <f t="shared" si="1790"/>
        <v>3265</v>
      </c>
      <c r="Y3265">
        <f t="shared" si="1791"/>
        <v>3252</v>
      </c>
      <c r="Z3265">
        <f t="shared" si="1792"/>
        <v>3253</v>
      </c>
      <c r="AA3265">
        <f t="shared" si="1789"/>
        <v>3451</v>
      </c>
      <c r="AB3265">
        <f t="shared" si="1752"/>
        <v>200</v>
      </c>
      <c r="AM3265" t="str">
        <f t="shared" si="1753"/>
        <v>201904KS</v>
      </c>
      <c r="AN3265">
        <f t="shared" ca="1" si="1767"/>
        <v>15.000166320166318</v>
      </c>
      <c r="AO3265">
        <f t="shared" ca="1" si="1768"/>
        <v>2.9937629937629939</v>
      </c>
      <c r="AP3265">
        <f t="shared" ca="1" si="1754"/>
        <v>4.9896049896049899</v>
      </c>
      <c r="AQ3265">
        <f t="shared" ca="1" si="1755"/>
        <v>3.9916839916839919</v>
      </c>
      <c r="AR3265">
        <f t="shared" ca="1" si="1756"/>
        <v>3.9916839916839919</v>
      </c>
      <c r="AS3265">
        <f ca="1">P3265/J3265</f>
        <v>0.22391923476920098</v>
      </c>
    </row>
    <row r="3266" spans="1:45" x14ac:dyDescent="0.4">
      <c r="A3266">
        <f t="shared" si="1751"/>
        <v>201904</v>
      </c>
      <c r="B3266" t="s">
        <v>302</v>
      </c>
      <c r="C3266" t="s">
        <v>288</v>
      </c>
      <c r="D3266" t="str">
        <f t="shared" ca="1" si="1766"/>
        <v>I105</v>
      </c>
      <c r="E3266">
        <f t="shared" ca="1" si="1777"/>
        <v>23</v>
      </c>
      <c r="F3266">
        <f t="shared" ca="1" si="1778"/>
        <v>19</v>
      </c>
      <c r="G3266" t="str">
        <f t="shared" ca="1" si="1763"/>
        <v>S10</v>
      </c>
      <c r="H3266" t="str">
        <f t="shared" ca="1" si="1764"/>
        <v>S103</v>
      </c>
      <c r="I3266">
        <f ca="1">VLOOKUP(D3266,PRC!$A$2:$B$21,2,0)*E3266</f>
        <v>2300000</v>
      </c>
      <c r="J3266">
        <f t="shared" ca="1" si="1779"/>
        <v>1885996.0000000002</v>
      </c>
      <c r="K3266">
        <f ca="1">VLOOKUP(D3266,PRC!$A$1:$C$21,3,0)*E3266</f>
        <v>1357000</v>
      </c>
      <c r="L3266">
        <f t="shared" ca="1" si="1780"/>
        <v>69000</v>
      </c>
      <c r="M3266">
        <f t="shared" ca="1" si="1781"/>
        <v>92000</v>
      </c>
      <c r="N3266">
        <f t="shared" ca="1" si="1782"/>
        <v>138000</v>
      </c>
      <c r="O3266">
        <f t="shared" ca="1" si="1783"/>
        <v>92000</v>
      </c>
      <c r="P3266">
        <f t="shared" ca="1" si="1765"/>
        <v>137996.00000000023</v>
      </c>
      <c r="Q3266">
        <f ca="1">IF(P3266&gt;0,1,0)</f>
        <v>1</v>
      </c>
      <c r="R3266">
        <f t="shared" ca="1" si="1784"/>
        <v>18</v>
      </c>
      <c r="S3266">
        <f t="shared" ca="1" si="1785"/>
        <v>3</v>
      </c>
      <c r="T3266">
        <f t="shared" ca="1" si="1786"/>
        <v>4</v>
      </c>
      <c r="U3266">
        <f t="shared" ca="1" si="1787"/>
        <v>6</v>
      </c>
      <c r="V3266">
        <f t="shared" ca="1" si="1788"/>
        <v>4</v>
      </c>
      <c r="X3266">
        <f t="shared" si="1790"/>
        <v>3266</v>
      </c>
      <c r="Y3266">
        <f t="shared" si="1791"/>
        <v>3252</v>
      </c>
      <c r="Z3266">
        <f t="shared" si="1792"/>
        <v>3253</v>
      </c>
      <c r="AA3266">
        <f t="shared" si="1789"/>
        <v>3451</v>
      </c>
      <c r="AB3266">
        <f t="shared" si="1752"/>
        <v>200</v>
      </c>
      <c r="AM3266" t="str">
        <f t="shared" si="1753"/>
        <v>201904KS</v>
      </c>
      <c r="AN3266">
        <f t="shared" ca="1" si="1767"/>
        <v>18.000173913043472</v>
      </c>
      <c r="AO3266">
        <f t="shared" ca="1" si="1768"/>
        <v>3</v>
      </c>
      <c r="AP3266">
        <f t="shared" ca="1" si="1754"/>
        <v>4</v>
      </c>
      <c r="AQ3266">
        <f t="shared" ca="1" si="1755"/>
        <v>6</v>
      </c>
      <c r="AR3266">
        <f t="shared" ca="1" si="1756"/>
        <v>4</v>
      </c>
      <c r="AS3266">
        <f ca="1">P3266/J3266</f>
        <v>7.3168765999503824E-2</v>
      </c>
    </row>
    <row r="3267" spans="1:45" x14ac:dyDescent="0.4">
      <c r="A3267">
        <f t="shared" ref="A3267:A3330" si="1793">IF(BA3267="",A3266,BA3267)</f>
        <v>201904</v>
      </c>
      <c r="B3267" t="s">
        <v>303</v>
      </c>
      <c r="C3267" t="s">
        <v>288</v>
      </c>
      <c r="D3267" t="str">
        <f t="shared" ca="1" si="1766"/>
        <v>I110</v>
      </c>
      <c r="E3267">
        <f t="shared" ca="1" si="1777"/>
        <v>21</v>
      </c>
      <c r="F3267">
        <f t="shared" ca="1" si="1778"/>
        <v>14</v>
      </c>
      <c r="G3267" t="str">
        <f t="shared" ca="1" si="1763"/>
        <v>S10</v>
      </c>
      <c r="H3267" t="str">
        <f t="shared" ca="1" si="1764"/>
        <v>S105</v>
      </c>
      <c r="I3267">
        <f ca="1">VLOOKUP(D3267,PRC!$A$2:$B$21,2,0)*E3267</f>
        <v>6300000</v>
      </c>
      <c r="J3267">
        <f t="shared" ca="1" si="1779"/>
        <v>5417996</v>
      </c>
      <c r="K3267">
        <f ca="1">VLOOKUP(D3267,PRC!$A$1:$C$21,3,0)*E3267</f>
        <v>2898000</v>
      </c>
      <c r="L3267">
        <f t="shared" ca="1" si="1780"/>
        <v>63000</v>
      </c>
      <c r="M3267">
        <f t="shared" ca="1" si="1781"/>
        <v>315000</v>
      </c>
      <c r="N3267">
        <f t="shared" ca="1" si="1782"/>
        <v>441000</v>
      </c>
      <c r="O3267">
        <f t="shared" ca="1" si="1783"/>
        <v>315000</v>
      </c>
      <c r="P3267">
        <f t="shared" ca="1" si="1765"/>
        <v>1385996</v>
      </c>
      <c r="Q3267">
        <f ca="1">IF(P3267&gt;0,1,0)</f>
        <v>1</v>
      </c>
      <c r="R3267">
        <f t="shared" ca="1" si="1784"/>
        <v>14</v>
      </c>
      <c r="S3267">
        <f t="shared" ca="1" si="1785"/>
        <v>1</v>
      </c>
      <c r="T3267">
        <f t="shared" ca="1" si="1786"/>
        <v>5</v>
      </c>
      <c r="U3267">
        <f t="shared" ca="1" si="1787"/>
        <v>7</v>
      </c>
      <c r="V3267">
        <f t="shared" ca="1" si="1788"/>
        <v>5</v>
      </c>
      <c r="X3267">
        <f t="shared" si="1790"/>
        <v>3267</v>
      </c>
      <c r="Y3267">
        <f t="shared" si="1791"/>
        <v>3252</v>
      </c>
      <c r="Z3267">
        <f t="shared" si="1792"/>
        <v>3253</v>
      </c>
      <c r="AA3267">
        <f t="shared" si="1789"/>
        <v>3451</v>
      </c>
      <c r="AB3267">
        <f t="shared" ref="AB3267:AB3330" si="1794">COUNTIF(AM$2:AM$100100,AM3267)</f>
        <v>200</v>
      </c>
      <c r="AM3267" t="str">
        <f t="shared" ref="AM3267:AM3330" si="1795">A3267&amp;C3267</f>
        <v>201904KS</v>
      </c>
      <c r="AN3267">
        <f t="shared" ca="1" si="1767"/>
        <v>14.000063492063497</v>
      </c>
      <c r="AO3267">
        <f t="shared" ca="1" si="1768"/>
        <v>1</v>
      </c>
      <c r="AP3267">
        <f t="shared" ca="1" si="1754"/>
        <v>5</v>
      </c>
      <c r="AQ3267">
        <f t="shared" ca="1" si="1755"/>
        <v>7.0000000000000009</v>
      </c>
      <c r="AR3267">
        <f t="shared" ca="1" si="1756"/>
        <v>5</v>
      </c>
      <c r="AS3267">
        <f ca="1">P3267/J3267</f>
        <v>0.2558134040704349</v>
      </c>
    </row>
    <row r="3268" spans="1:45" x14ac:dyDescent="0.4">
      <c r="A3268">
        <f t="shared" si="1793"/>
        <v>201904</v>
      </c>
      <c r="B3268" t="s">
        <v>304</v>
      </c>
      <c r="C3268" t="s">
        <v>288</v>
      </c>
      <c r="D3268" t="str">
        <f t="shared" ca="1" si="1766"/>
        <v>I107</v>
      </c>
      <c r="E3268">
        <f t="shared" ca="1" si="1777"/>
        <v>32</v>
      </c>
      <c r="F3268">
        <f t="shared" ca="1" si="1778"/>
        <v>14</v>
      </c>
      <c r="G3268" t="str">
        <f t="shared" ca="1" si="1763"/>
        <v>S12</v>
      </c>
      <c r="H3268" t="str">
        <f t="shared" ca="1" si="1764"/>
        <v>S120</v>
      </c>
      <c r="I3268">
        <f ca="1">VLOOKUP(D3268,PRC!$A$2:$B$21,2,0)*E3268</f>
        <v>4800000</v>
      </c>
      <c r="J3268">
        <f t="shared" ca="1" si="1779"/>
        <v>4031996</v>
      </c>
      <c r="K3268">
        <f ca="1">VLOOKUP(D3268,PRC!$A$1:$C$21,3,0)*E3268</f>
        <v>2736000</v>
      </c>
      <c r="L3268">
        <f t="shared" ca="1" si="1780"/>
        <v>144000</v>
      </c>
      <c r="M3268">
        <f t="shared" ca="1" si="1781"/>
        <v>336000</v>
      </c>
      <c r="N3268">
        <f t="shared" ca="1" si="1782"/>
        <v>240000</v>
      </c>
      <c r="O3268">
        <f t="shared" ca="1" si="1783"/>
        <v>240000</v>
      </c>
      <c r="P3268">
        <f t="shared" ca="1" si="1765"/>
        <v>335996</v>
      </c>
      <c r="Q3268">
        <f ca="1">IF(P3268&gt;0,1,0)</f>
        <v>1</v>
      </c>
      <c r="R3268">
        <f t="shared" ca="1" si="1784"/>
        <v>16</v>
      </c>
      <c r="S3268">
        <f t="shared" ca="1" si="1785"/>
        <v>3</v>
      </c>
      <c r="T3268">
        <f t="shared" ca="1" si="1786"/>
        <v>7</v>
      </c>
      <c r="U3268">
        <f t="shared" ca="1" si="1787"/>
        <v>5</v>
      </c>
      <c r="V3268">
        <f t="shared" ca="1" si="1788"/>
        <v>5</v>
      </c>
      <c r="X3268">
        <f t="shared" si="1790"/>
        <v>3268</v>
      </c>
      <c r="Y3268">
        <f t="shared" si="1791"/>
        <v>3252</v>
      </c>
      <c r="Z3268">
        <f t="shared" si="1792"/>
        <v>3253</v>
      </c>
      <c r="AA3268">
        <f t="shared" si="1789"/>
        <v>3451</v>
      </c>
      <c r="AB3268">
        <f t="shared" si="1794"/>
        <v>200</v>
      </c>
      <c r="AM3268" t="str">
        <f t="shared" si="1795"/>
        <v>201904KS</v>
      </c>
      <c r="AN3268">
        <f t="shared" ca="1" si="1767"/>
        <v>16.000083333333336</v>
      </c>
      <c r="AO3268">
        <f t="shared" ca="1" si="1768"/>
        <v>3</v>
      </c>
      <c r="AP3268">
        <f t="shared" ca="1" si="1754"/>
        <v>7.0000000000000009</v>
      </c>
      <c r="AQ3268">
        <f t="shared" ca="1" si="1755"/>
        <v>5</v>
      </c>
      <c r="AR3268">
        <f t="shared" ca="1" si="1756"/>
        <v>5</v>
      </c>
      <c r="AS3268">
        <f ca="1">P3268/J3268</f>
        <v>8.3332423940896766E-2</v>
      </c>
    </row>
    <row r="3269" spans="1:45" x14ac:dyDescent="0.4">
      <c r="A3269">
        <f t="shared" si="1793"/>
        <v>201904</v>
      </c>
      <c r="B3269" t="s">
        <v>305</v>
      </c>
      <c r="C3269" t="s">
        <v>288</v>
      </c>
      <c r="D3269" t="str">
        <f t="shared" ca="1" si="1766"/>
        <v>I108</v>
      </c>
      <c r="E3269">
        <f t="shared" ca="1" si="1777"/>
        <v>46</v>
      </c>
      <c r="F3269">
        <f t="shared" ca="1" si="1778"/>
        <v>15</v>
      </c>
      <c r="G3269" t="str">
        <f t="shared" ca="1" si="1763"/>
        <v>S12</v>
      </c>
      <c r="H3269" t="str">
        <f t="shared" ca="1" si="1764"/>
        <v>S120</v>
      </c>
      <c r="I3269">
        <f ca="1">VLOOKUP(D3269,PRC!$A$2:$B$21,2,0)*E3269</f>
        <v>1840000</v>
      </c>
      <c r="J3269">
        <f t="shared" ca="1" si="1779"/>
        <v>1582396</v>
      </c>
      <c r="K3269">
        <f ca="1">VLOOKUP(D3269,PRC!$A$1:$C$21,3,0)*E3269</f>
        <v>846400</v>
      </c>
      <c r="L3269">
        <f t="shared" ca="1" si="1780"/>
        <v>18000</v>
      </c>
      <c r="M3269">
        <f t="shared" ca="1" si="1781"/>
        <v>92000</v>
      </c>
      <c r="N3269">
        <f t="shared" ca="1" si="1782"/>
        <v>92000</v>
      </c>
      <c r="O3269">
        <f t="shared" ca="1" si="1783"/>
        <v>92000</v>
      </c>
      <c r="P3269">
        <f t="shared" ca="1" si="1765"/>
        <v>441996</v>
      </c>
      <c r="Q3269">
        <f ca="1">IF(P3269&gt;0,1,0)</f>
        <v>1</v>
      </c>
      <c r="R3269">
        <f t="shared" ca="1" si="1784"/>
        <v>14</v>
      </c>
      <c r="S3269">
        <f t="shared" ca="1" si="1785"/>
        <v>1</v>
      </c>
      <c r="T3269">
        <f t="shared" ca="1" si="1786"/>
        <v>5</v>
      </c>
      <c r="U3269">
        <f t="shared" ca="1" si="1787"/>
        <v>5</v>
      </c>
      <c r="V3269">
        <f t="shared" ca="1" si="1788"/>
        <v>5</v>
      </c>
      <c r="X3269">
        <f t="shared" si="1790"/>
        <v>3269</v>
      </c>
      <c r="Y3269">
        <f t="shared" si="1791"/>
        <v>3252</v>
      </c>
      <c r="Z3269">
        <f t="shared" si="1792"/>
        <v>3253</v>
      </c>
      <c r="AA3269">
        <f t="shared" si="1789"/>
        <v>3451</v>
      </c>
      <c r="AB3269">
        <f t="shared" si="1794"/>
        <v>200</v>
      </c>
      <c r="AM3269" t="str">
        <f t="shared" si="1795"/>
        <v>201904KS</v>
      </c>
      <c r="AN3269">
        <f t="shared" ca="1" si="1767"/>
        <v>14.000217391304348</v>
      </c>
      <c r="AO3269">
        <f t="shared" ca="1" si="1768"/>
        <v>0.97826086956521752</v>
      </c>
      <c r="AP3269">
        <f t="shared" ca="1" si="1754"/>
        <v>5</v>
      </c>
      <c r="AQ3269">
        <f t="shared" ca="1" si="1755"/>
        <v>5</v>
      </c>
      <c r="AR3269">
        <f t="shared" ca="1" si="1756"/>
        <v>5</v>
      </c>
      <c r="AS3269">
        <f ca="1">P3269/J3269</f>
        <v>0.2793207262910169</v>
      </c>
    </row>
    <row r="3270" spans="1:45" x14ac:dyDescent="0.4">
      <c r="A3270">
        <f t="shared" si="1793"/>
        <v>201904</v>
      </c>
      <c r="B3270" t="s">
        <v>306</v>
      </c>
      <c r="C3270" t="s">
        <v>288</v>
      </c>
      <c r="D3270" t="str">
        <f t="shared" ca="1" si="1766"/>
        <v>I113</v>
      </c>
      <c r="E3270">
        <f t="shared" ca="1" si="1777"/>
        <v>47</v>
      </c>
      <c r="F3270">
        <f t="shared" ca="1" si="1778"/>
        <v>16</v>
      </c>
      <c r="G3270" t="str">
        <f t="shared" ca="1" si="1763"/>
        <v>S11</v>
      </c>
      <c r="H3270" t="str">
        <f t="shared" ca="1" si="1764"/>
        <v>S116</v>
      </c>
      <c r="I3270">
        <f ca="1">VLOOKUP(D3270,PRC!$A$2:$B$21,2,0)*E3270</f>
        <v>31490000</v>
      </c>
      <c r="J3270">
        <f t="shared" ca="1" si="1779"/>
        <v>28340996</v>
      </c>
      <c r="K3270">
        <f ca="1">VLOOKUP(D3270,PRC!$A$1:$C$21,3,0)*E3270</f>
        <v>14170500</v>
      </c>
      <c r="L3270">
        <f t="shared" ca="1" si="1780"/>
        <v>315000</v>
      </c>
      <c r="M3270">
        <f t="shared" ca="1" si="1781"/>
        <v>2204000</v>
      </c>
      <c r="N3270">
        <f t="shared" ca="1" si="1782"/>
        <v>1575000</v>
      </c>
      <c r="O3270">
        <f t="shared" ca="1" si="1783"/>
        <v>1260000</v>
      </c>
      <c r="P3270">
        <f t="shared" ca="1" si="1765"/>
        <v>8816496</v>
      </c>
      <c r="Q3270">
        <f ca="1">IF(P3270&gt;0,1,0)</f>
        <v>1</v>
      </c>
      <c r="R3270">
        <f t="shared" ca="1" si="1784"/>
        <v>10</v>
      </c>
      <c r="S3270">
        <f t="shared" ca="1" si="1785"/>
        <v>1</v>
      </c>
      <c r="T3270">
        <f t="shared" ca="1" si="1786"/>
        <v>7</v>
      </c>
      <c r="U3270">
        <f t="shared" ca="1" si="1787"/>
        <v>5</v>
      </c>
      <c r="V3270">
        <f t="shared" ca="1" si="1788"/>
        <v>4</v>
      </c>
      <c r="X3270">
        <f t="shared" si="1790"/>
        <v>3270</v>
      </c>
      <c r="Y3270">
        <f t="shared" si="1791"/>
        <v>3252</v>
      </c>
      <c r="Z3270">
        <f t="shared" si="1792"/>
        <v>3253</v>
      </c>
      <c r="AA3270">
        <f t="shared" si="1789"/>
        <v>3451</v>
      </c>
      <c r="AB3270">
        <f t="shared" si="1794"/>
        <v>200</v>
      </c>
      <c r="AM3270" t="str">
        <f t="shared" si="1795"/>
        <v>201904KS</v>
      </c>
      <c r="AN3270">
        <f t="shared" ca="1" si="1767"/>
        <v>10.000012702445215</v>
      </c>
      <c r="AO3270">
        <f t="shared" ca="1" si="1768"/>
        <v>1.0003175611305175</v>
      </c>
      <c r="AP3270">
        <f t="shared" ca="1" si="1754"/>
        <v>6.9990473166084479</v>
      </c>
      <c r="AQ3270">
        <f t="shared" ca="1" si="1755"/>
        <v>5.001587805652588</v>
      </c>
      <c r="AR3270">
        <f t="shared" ca="1" si="1756"/>
        <v>4.00127024452207</v>
      </c>
      <c r="AS3270">
        <f ca="1">P3270/J3270</f>
        <v>0.3110863146799781</v>
      </c>
    </row>
    <row r="3271" spans="1:45" x14ac:dyDescent="0.4">
      <c r="A3271">
        <f t="shared" si="1793"/>
        <v>201904</v>
      </c>
      <c r="B3271" t="s">
        <v>307</v>
      </c>
      <c r="C3271" t="s">
        <v>288</v>
      </c>
      <c r="D3271" t="str">
        <f t="shared" ca="1" si="1766"/>
        <v>I106</v>
      </c>
      <c r="E3271">
        <f t="shared" ca="1" si="1777"/>
        <v>24</v>
      </c>
      <c r="F3271">
        <f t="shared" ca="1" si="1778"/>
        <v>16</v>
      </c>
      <c r="G3271" t="str">
        <f t="shared" ca="1" si="1763"/>
        <v>S11</v>
      </c>
      <c r="H3271" t="str">
        <f t="shared" ca="1" si="1764"/>
        <v>S112</v>
      </c>
      <c r="I3271">
        <f ca="1">VLOOKUP(D3271,PRC!$A$2:$B$21,2,0)*E3271</f>
        <v>480000</v>
      </c>
      <c r="J3271">
        <f t="shared" ca="1" si="1779"/>
        <v>388796</v>
      </c>
      <c r="K3271">
        <f ca="1">VLOOKUP(D3271,PRC!$A$1:$C$21,3,0)*E3271</f>
        <v>254400</v>
      </c>
      <c r="L3271">
        <f t="shared" ca="1" si="1780"/>
        <v>14000</v>
      </c>
      <c r="M3271">
        <f t="shared" ca="1" si="1781"/>
        <v>24000</v>
      </c>
      <c r="N3271">
        <f t="shared" ca="1" si="1782"/>
        <v>24000</v>
      </c>
      <c r="O3271">
        <f t="shared" ca="1" si="1783"/>
        <v>19000</v>
      </c>
      <c r="P3271">
        <f t="shared" ca="1" si="1765"/>
        <v>53396</v>
      </c>
      <c r="Q3271">
        <f ca="1">IF(P3271&gt;0,1,0)</f>
        <v>1</v>
      </c>
      <c r="R3271">
        <f t="shared" ca="1" si="1784"/>
        <v>19</v>
      </c>
      <c r="S3271">
        <f t="shared" ca="1" si="1785"/>
        <v>3</v>
      </c>
      <c r="T3271">
        <f t="shared" ca="1" si="1786"/>
        <v>5</v>
      </c>
      <c r="U3271">
        <f t="shared" ca="1" si="1787"/>
        <v>5</v>
      </c>
      <c r="V3271">
        <f t="shared" ca="1" si="1788"/>
        <v>4</v>
      </c>
      <c r="X3271">
        <f t="shared" si="1790"/>
        <v>3271</v>
      </c>
      <c r="Y3271">
        <f t="shared" si="1791"/>
        <v>3252</v>
      </c>
      <c r="Z3271">
        <f t="shared" si="1792"/>
        <v>3253</v>
      </c>
      <c r="AA3271">
        <f t="shared" si="1789"/>
        <v>3451</v>
      </c>
      <c r="AB3271">
        <f t="shared" si="1794"/>
        <v>200</v>
      </c>
      <c r="AM3271" t="str">
        <f t="shared" si="1795"/>
        <v>201904KS</v>
      </c>
      <c r="AN3271">
        <f t="shared" ca="1" si="1767"/>
        <v>19.000833333333333</v>
      </c>
      <c r="AO3271">
        <f t="shared" ca="1" si="1768"/>
        <v>2.9166666666666665</v>
      </c>
      <c r="AP3271">
        <f t="shared" ca="1" si="1754"/>
        <v>5</v>
      </c>
      <c r="AQ3271">
        <f t="shared" ca="1" si="1755"/>
        <v>5</v>
      </c>
      <c r="AR3271">
        <f t="shared" ca="1" si="1756"/>
        <v>3.958333333333333</v>
      </c>
      <c r="AS3271">
        <f ca="1">P3271/J3271</f>
        <v>0.13733680387658309</v>
      </c>
    </row>
    <row r="3272" spans="1:45" x14ac:dyDescent="0.4">
      <c r="A3272">
        <f t="shared" si="1793"/>
        <v>201904</v>
      </c>
      <c r="B3272" t="s">
        <v>308</v>
      </c>
      <c r="C3272" t="s">
        <v>288</v>
      </c>
      <c r="D3272" t="str">
        <f t="shared" ca="1" si="1766"/>
        <v>I115</v>
      </c>
      <c r="E3272">
        <f t="shared" ca="1" si="1777"/>
        <v>49</v>
      </c>
      <c r="F3272">
        <f t="shared" ca="1" si="1778"/>
        <v>14</v>
      </c>
      <c r="G3272" t="str">
        <f t="shared" ca="1" si="1763"/>
        <v>S11</v>
      </c>
      <c r="H3272" t="str">
        <f t="shared" ca="1" si="1764"/>
        <v>S113</v>
      </c>
      <c r="I3272">
        <f ca="1">VLOOKUP(D3272,PRC!$A$2:$B$21,2,0)*E3272</f>
        <v>245000</v>
      </c>
      <c r="J3272">
        <f t="shared" ca="1" si="1779"/>
        <v>200896.00000000003</v>
      </c>
      <c r="K3272">
        <f ca="1">VLOOKUP(D3272,PRC!$A$1:$C$21,3,0)*E3272</f>
        <v>117600</v>
      </c>
      <c r="L3272">
        <f t="shared" ca="1" si="1780"/>
        <v>2000</v>
      </c>
      <c r="M3272">
        <f t="shared" ca="1" si="1781"/>
        <v>15000</v>
      </c>
      <c r="N3272">
        <f t="shared" ca="1" si="1782"/>
        <v>12000</v>
      </c>
      <c r="O3272">
        <f t="shared" ca="1" si="1783"/>
        <v>12000</v>
      </c>
      <c r="P3272">
        <f t="shared" ca="1" si="1765"/>
        <v>42296.000000000029</v>
      </c>
      <c r="Q3272">
        <f ca="1">IF(P3272&gt;0,1,0)</f>
        <v>1</v>
      </c>
      <c r="R3272">
        <f t="shared" ca="1" si="1784"/>
        <v>18</v>
      </c>
      <c r="S3272">
        <f t="shared" ca="1" si="1785"/>
        <v>1</v>
      </c>
      <c r="T3272">
        <f t="shared" ca="1" si="1786"/>
        <v>6</v>
      </c>
      <c r="U3272">
        <f t="shared" ca="1" si="1787"/>
        <v>5</v>
      </c>
      <c r="V3272">
        <f t="shared" ca="1" si="1788"/>
        <v>5</v>
      </c>
      <c r="X3272">
        <f t="shared" si="1790"/>
        <v>3272</v>
      </c>
      <c r="Y3272">
        <f t="shared" si="1791"/>
        <v>3252</v>
      </c>
      <c r="Z3272">
        <f t="shared" si="1792"/>
        <v>3253</v>
      </c>
      <c r="AA3272">
        <f t="shared" si="1789"/>
        <v>3451</v>
      </c>
      <c r="AB3272">
        <f t="shared" si="1794"/>
        <v>200</v>
      </c>
      <c r="AM3272" t="str">
        <f t="shared" si="1795"/>
        <v>201904KS</v>
      </c>
      <c r="AN3272">
        <f t="shared" ca="1" si="1767"/>
        <v>18.001632653061218</v>
      </c>
      <c r="AO3272">
        <f t="shared" ca="1" si="1768"/>
        <v>0.81632653061224492</v>
      </c>
      <c r="AP3272">
        <f t="shared" ref="AP3272:AP3335" ca="1" si="1796">M3272/$I3272*100</f>
        <v>6.1224489795918364</v>
      </c>
      <c r="AQ3272">
        <f t="shared" ref="AQ3272:AQ3335" ca="1" si="1797">N3272/$I3272*100</f>
        <v>4.8979591836734695</v>
      </c>
      <c r="AR3272">
        <f t="shared" ref="AR3272:AR3335" ca="1" si="1798">O3272/$I3272*100</f>
        <v>4.8979591836734695</v>
      </c>
      <c r="AS3272">
        <f ca="1">P3272/J3272</f>
        <v>0.21053679515769363</v>
      </c>
    </row>
    <row r="3273" spans="1:45" x14ac:dyDescent="0.4">
      <c r="A3273">
        <f t="shared" si="1793"/>
        <v>201904</v>
      </c>
      <c r="B3273" t="s">
        <v>309</v>
      </c>
      <c r="C3273" t="s">
        <v>288</v>
      </c>
      <c r="D3273" t="str">
        <f t="shared" ca="1" si="1766"/>
        <v>I119</v>
      </c>
      <c r="E3273">
        <f t="shared" ca="1" si="1777"/>
        <v>50</v>
      </c>
      <c r="F3273">
        <f t="shared" ca="1" si="1778"/>
        <v>17</v>
      </c>
      <c r="G3273" t="str">
        <f t="shared" ca="1" si="1763"/>
        <v>S11</v>
      </c>
      <c r="H3273" t="str">
        <f t="shared" ca="1" si="1764"/>
        <v>S111</v>
      </c>
      <c r="I3273">
        <f ca="1">VLOOKUP(D3273,PRC!$A$2:$B$21,2,0)*E3273</f>
        <v>4750000</v>
      </c>
      <c r="J3273">
        <f t="shared" ca="1" si="1779"/>
        <v>3989996</v>
      </c>
      <c r="K3273">
        <f ca="1">VLOOKUP(D3273,PRC!$A$1:$C$21,3,0)*E3273</f>
        <v>2280000</v>
      </c>
      <c r="L3273">
        <f t="shared" ca="1" si="1780"/>
        <v>95000</v>
      </c>
      <c r="M3273">
        <f t="shared" ca="1" si="1781"/>
        <v>333000</v>
      </c>
      <c r="N3273">
        <f t="shared" ca="1" si="1782"/>
        <v>238000</v>
      </c>
      <c r="O3273">
        <f t="shared" ca="1" si="1783"/>
        <v>143000</v>
      </c>
      <c r="P3273">
        <f t="shared" ca="1" si="1765"/>
        <v>900996</v>
      </c>
      <c r="Q3273">
        <f ca="1">IF(P3273&gt;0,1,0)</f>
        <v>1</v>
      </c>
      <c r="R3273">
        <f t="shared" ca="1" si="1784"/>
        <v>16</v>
      </c>
      <c r="S3273">
        <f t="shared" ca="1" si="1785"/>
        <v>2</v>
      </c>
      <c r="T3273">
        <f t="shared" ca="1" si="1786"/>
        <v>7</v>
      </c>
      <c r="U3273">
        <f t="shared" ca="1" si="1787"/>
        <v>5</v>
      </c>
      <c r="V3273">
        <f t="shared" ca="1" si="1788"/>
        <v>3</v>
      </c>
      <c r="X3273">
        <f t="shared" si="1790"/>
        <v>3273</v>
      </c>
      <c r="Y3273">
        <f t="shared" si="1791"/>
        <v>3252</v>
      </c>
      <c r="Z3273">
        <f t="shared" si="1792"/>
        <v>3253</v>
      </c>
      <c r="AA3273">
        <f t="shared" si="1789"/>
        <v>3451</v>
      </c>
      <c r="AB3273">
        <f t="shared" si="1794"/>
        <v>200</v>
      </c>
      <c r="AM3273" t="str">
        <f t="shared" si="1795"/>
        <v>201904KS</v>
      </c>
      <c r="AN3273">
        <f t="shared" ca="1" si="1767"/>
        <v>16.00008421052631</v>
      </c>
      <c r="AO3273">
        <f t="shared" ca="1" si="1768"/>
        <v>2</v>
      </c>
      <c r="AP3273">
        <f t="shared" ca="1" si="1796"/>
        <v>7.0105263157894742</v>
      </c>
      <c r="AQ3273">
        <f t="shared" ca="1" si="1797"/>
        <v>5.0105263157894733</v>
      </c>
      <c r="AR3273">
        <f t="shared" ca="1" si="1798"/>
        <v>3.0105263157894737</v>
      </c>
      <c r="AS3273">
        <f ca="1">P3273/J3273</f>
        <v>0.22581376021429594</v>
      </c>
    </row>
    <row r="3274" spans="1:45" x14ac:dyDescent="0.4">
      <c r="A3274">
        <f t="shared" si="1793"/>
        <v>201904</v>
      </c>
      <c r="B3274" t="s">
        <v>310</v>
      </c>
      <c r="C3274" t="s">
        <v>288</v>
      </c>
      <c r="D3274" t="str">
        <f t="shared" ca="1" si="1766"/>
        <v>I120</v>
      </c>
      <c r="E3274">
        <f t="shared" ca="1" si="1777"/>
        <v>21</v>
      </c>
      <c r="F3274">
        <f t="shared" ca="1" si="1778"/>
        <v>15</v>
      </c>
      <c r="G3274" t="str">
        <f t="shared" ca="1" si="1763"/>
        <v>S11</v>
      </c>
      <c r="H3274" t="str">
        <f t="shared" ca="1" si="1764"/>
        <v>S118</v>
      </c>
      <c r="I3274">
        <f ca="1">VLOOKUP(D3274,PRC!$A$2:$B$21,2,0)*E3274</f>
        <v>90300000</v>
      </c>
      <c r="J3274">
        <f t="shared" ca="1" si="1779"/>
        <v>81269996</v>
      </c>
      <c r="K3274">
        <f ca="1">VLOOKUP(D3274,PRC!$A$1:$C$21,3,0)*E3274</f>
        <v>40635000</v>
      </c>
      <c r="L3274">
        <f t="shared" ca="1" si="1780"/>
        <v>1806000</v>
      </c>
      <c r="M3274">
        <f t="shared" ca="1" si="1781"/>
        <v>4515000</v>
      </c>
      <c r="N3274">
        <f t="shared" ca="1" si="1782"/>
        <v>4515000</v>
      </c>
      <c r="O3274">
        <f t="shared" ca="1" si="1783"/>
        <v>4515000</v>
      </c>
      <c r="P3274">
        <f t="shared" ca="1" si="1765"/>
        <v>25283996</v>
      </c>
      <c r="Q3274">
        <f ca="1">IF(P3274&gt;0,1,0)</f>
        <v>1</v>
      </c>
      <c r="R3274">
        <f t="shared" ca="1" si="1784"/>
        <v>10</v>
      </c>
      <c r="S3274">
        <f t="shared" ca="1" si="1785"/>
        <v>2</v>
      </c>
      <c r="T3274">
        <f t="shared" ca="1" si="1786"/>
        <v>5</v>
      </c>
      <c r="U3274">
        <f t="shared" ca="1" si="1787"/>
        <v>5</v>
      </c>
      <c r="V3274">
        <f t="shared" ca="1" si="1788"/>
        <v>5</v>
      </c>
      <c r="X3274">
        <f t="shared" si="1790"/>
        <v>3274</v>
      </c>
      <c r="Y3274">
        <f t="shared" si="1791"/>
        <v>3252</v>
      </c>
      <c r="Z3274">
        <f t="shared" si="1792"/>
        <v>3253</v>
      </c>
      <c r="AA3274">
        <f t="shared" si="1789"/>
        <v>3451</v>
      </c>
      <c r="AB3274">
        <f t="shared" si="1794"/>
        <v>200</v>
      </c>
      <c r="AM3274" t="str">
        <f t="shared" si="1795"/>
        <v>201904KS</v>
      </c>
      <c r="AN3274">
        <f t="shared" ca="1" si="1767"/>
        <v>10.000004429678844</v>
      </c>
      <c r="AO3274">
        <f t="shared" ca="1" si="1768"/>
        <v>2</v>
      </c>
      <c r="AP3274">
        <f t="shared" ca="1" si="1796"/>
        <v>5</v>
      </c>
      <c r="AQ3274">
        <f t="shared" ca="1" si="1797"/>
        <v>5</v>
      </c>
      <c r="AR3274">
        <f t="shared" ca="1" si="1798"/>
        <v>5</v>
      </c>
      <c r="AS3274">
        <f ca="1">P3274/J3274</f>
        <v>0.31111107720492565</v>
      </c>
    </row>
    <row r="3275" spans="1:45" x14ac:dyDescent="0.4">
      <c r="A3275">
        <f t="shared" si="1793"/>
        <v>201904</v>
      </c>
      <c r="B3275" t="s">
        <v>311</v>
      </c>
      <c r="C3275" t="s">
        <v>288</v>
      </c>
      <c r="D3275" t="str">
        <f t="shared" ca="1" si="1766"/>
        <v>I103</v>
      </c>
      <c r="E3275">
        <f t="shared" ca="1" si="1777"/>
        <v>20</v>
      </c>
      <c r="F3275">
        <f t="shared" ca="1" si="1778"/>
        <v>12</v>
      </c>
      <c r="G3275" t="str">
        <f t="shared" ca="1" si="1763"/>
        <v>S11</v>
      </c>
      <c r="H3275" t="str">
        <f t="shared" ca="1" si="1764"/>
        <v>S112</v>
      </c>
      <c r="I3275">
        <f ca="1">VLOOKUP(D3275,PRC!$A$2:$B$21,2,0)*E3275</f>
        <v>1000000</v>
      </c>
      <c r="J3275">
        <f t="shared" ca="1" si="1779"/>
        <v>899996</v>
      </c>
      <c r="K3275">
        <f ca="1">VLOOKUP(D3275,PRC!$A$1:$C$21,3,0)*E3275</f>
        <v>570000</v>
      </c>
      <c r="L3275">
        <f t="shared" ca="1" si="1780"/>
        <v>30000</v>
      </c>
      <c r="M3275">
        <f t="shared" ca="1" si="1781"/>
        <v>40000</v>
      </c>
      <c r="N3275">
        <f t="shared" ca="1" si="1782"/>
        <v>50000</v>
      </c>
      <c r="O3275">
        <f t="shared" ca="1" si="1783"/>
        <v>30000</v>
      </c>
      <c r="P3275">
        <f t="shared" ca="1" si="1765"/>
        <v>179996</v>
      </c>
      <c r="Q3275">
        <f ca="1">IF(P3275&gt;0,1,0)</f>
        <v>1</v>
      </c>
      <c r="R3275">
        <f t="shared" ca="1" si="1784"/>
        <v>10</v>
      </c>
      <c r="S3275">
        <f t="shared" ca="1" si="1785"/>
        <v>3</v>
      </c>
      <c r="T3275">
        <f t="shared" ca="1" si="1786"/>
        <v>4</v>
      </c>
      <c r="U3275">
        <f t="shared" ca="1" si="1787"/>
        <v>5</v>
      </c>
      <c r="V3275">
        <f t="shared" ca="1" si="1788"/>
        <v>3</v>
      </c>
      <c r="X3275">
        <f t="shared" si="1790"/>
        <v>3275</v>
      </c>
      <c r="Y3275">
        <f t="shared" si="1791"/>
        <v>3252</v>
      </c>
      <c r="Z3275">
        <f t="shared" si="1792"/>
        <v>3253</v>
      </c>
      <c r="AA3275">
        <f t="shared" si="1789"/>
        <v>3451</v>
      </c>
      <c r="AB3275">
        <f t="shared" si="1794"/>
        <v>200</v>
      </c>
      <c r="AM3275" t="str">
        <f t="shared" si="1795"/>
        <v>201904KS</v>
      </c>
      <c r="AN3275">
        <f t="shared" ca="1" si="1767"/>
        <v>10.000399999999999</v>
      </c>
      <c r="AO3275">
        <f t="shared" ca="1" si="1768"/>
        <v>3</v>
      </c>
      <c r="AP3275">
        <f t="shared" ca="1" si="1796"/>
        <v>4</v>
      </c>
      <c r="AQ3275">
        <f t="shared" ca="1" si="1797"/>
        <v>5</v>
      </c>
      <c r="AR3275">
        <f t="shared" ca="1" si="1798"/>
        <v>3</v>
      </c>
      <c r="AS3275">
        <f ca="1">P3275/J3275</f>
        <v>0.1999964444286419</v>
      </c>
    </row>
    <row r="3276" spans="1:45" x14ac:dyDescent="0.4">
      <c r="A3276">
        <f t="shared" si="1793"/>
        <v>201904</v>
      </c>
      <c r="B3276" t="s">
        <v>312</v>
      </c>
      <c r="C3276" t="s">
        <v>288</v>
      </c>
      <c r="D3276" t="str">
        <f t="shared" ca="1" si="1766"/>
        <v>I104</v>
      </c>
      <c r="E3276">
        <f t="shared" ca="1" si="1777"/>
        <v>37</v>
      </c>
      <c r="F3276">
        <f t="shared" ca="1" si="1778"/>
        <v>20</v>
      </c>
      <c r="G3276" t="str">
        <f t="shared" ca="1" si="1763"/>
        <v>S11</v>
      </c>
      <c r="H3276" t="str">
        <f t="shared" ca="1" si="1764"/>
        <v>S115</v>
      </c>
      <c r="I3276">
        <f ca="1">VLOOKUP(D3276,PRC!$A$2:$B$21,2,0)*E3276</f>
        <v>2590000</v>
      </c>
      <c r="J3276">
        <f t="shared" ca="1" si="1779"/>
        <v>2149696</v>
      </c>
      <c r="K3276">
        <f ca="1">VLOOKUP(D3276,PRC!$A$1:$C$21,3,0)*E3276</f>
        <v>1087800</v>
      </c>
      <c r="L3276">
        <f t="shared" ca="1" si="1780"/>
        <v>78000</v>
      </c>
      <c r="M3276">
        <f t="shared" ca="1" si="1781"/>
        <v>155000</v>
      </c>
      <c r="N3276">
        <f t="shared" ca="1" si="1782"/>
        <v>181000</v>
      </c>
      <c r="O3276">
        <f t="shared" ca="1" si="1783"/>
        <v>104000</v>
      </c>
      <c r="P3276">
        <f t="shared" ca="1" si="1765"/>
        <v>543896</v>
      </c>
      <c r="Q3276">
        <f ca="1">IF(P3276&gt;0,1,0)</f>
        <v>1</v>
      </c>
      <c r="R3276">
        <f t="shared" ca="1" si="1784"/>
        <v>17</v>
      </c>
      <c r="S3276">
        <f t="shared" ca="1" si="1785"/>
        <v>3</v>
      </c>
      <c r="T3276">
        <f t="shared" ca="1" si="1786"/>
        <v>6</v>
      </c>
      <c r="U3276">
        <f t="shared" ca="1" si="1787"/>
        <v>7</v>
      </c>
      <c r="V3276">
        <f t="shared" ca="1" si="1788"/>
        <v>4</v>
      </c>
      <c r="X3276">
        <f t="shared" si="1790"/>
        <v>3276</v>
      </c>
      <c r="Y3276">
        <f t="shared" si="1791"/>
        <v>3252</v>
      </c>
      <c r="Z3276">
        <f t="shared" si="1792"/>
        <v>3253</v>
      </c>
      <c r="AA3276">
        <f t="shared" si="1789"/>
        <v>3451</v>
      </c>
      <c r="AB3276">
        <f t="shared" si="1794"/>
        <v>200</v>
      </c>
      <c r="AM3276" t="str">
        <f t="shared" si="1795"/>
        <v>201904KS</v>
      </c>
      <c r="AN3276">
        <f t="shared" ca="1" si="1767"/>
        <v>17.000154440154436</v>
      </c>
      <c r="AO3276">
        <f t="shared" ca="1" si="1768"/>
        <v>3.0115830115830118</v>
      </c>
      <c r="AP3276">
        <f t="shared" ca="1" si="1796"/>
        <v>5.9845559845559846</v>
      </c>
      <c r="AQ3276">
        <f t="shared" ca="1" si="1797"/>
        <v>6.9884169884169882</v>
      </c>
      <c r="AR3276">
        <f t="shared" ca="1" si="1798"/>
        <v>4.0154440154440154</v>
      </c>
      <c r="AS3276">
        <f ca="1">P3276/J3276</f>
        <v>0.25301065825121322</v>
      </c>
    </row>
    <row r="3277" spans="1:45" x14ac:dyDescent="0.4">
      <c r="A3277">
        <f t="shared" si="1793"/>
        <v>201904</v>
      </c>
      <c r="B3277" t="s">
        <v>313</v>
      </c>
      <c r="C3277" t="s">
        <v>288</v>
      </c>
      <c r="D3277" t="str">
        <f t="shared" ca="1" si="1766"/>
        <v>I102</v>
      </c>
      <c r="E3277">
        <f t="shared" ca="1" si="1777"/>
        <v>24</v>
      </c>
      <c r="F3277">
        <f t="shared" ca="1" si="1778"/>
        <v>11</v>
      </c>
      <c r="G3277" t="str">
        <f t="shared" ca="1" si="1763"/>
        <v>S11</v>
      </c>
      <c r="H3277" t="str">
        <f t="shared" ca="1" si="1764"/>
        <v>S113</v>
      </c>
      <c r="I3277">
        <f ca="1">VLOOKUP(D3277,PRC!$A$2:$B$21,2,0)*E3277</f>
        <v>960000</v>
      </c>
      <c r="J3277">
        <f t="shared" ca="1" si="1779"/>
        <v>844796</v>
      </c>
      <c r="K3277">
        <f ca="1">VLOOKUP(D3277,PRC!$A$1:$C$21,3,0)*E3277</f>
        <v>451200</v>
      </c>
      <c r="L3277">
        <f t="shared" ca="1" si="1780"/>
        <v>19000</v>
      </c>
      <c r="M3277">
        <f t="shared" ca="1" si="1781"/>
        <v>38000</v>
      </c>
      <c r="N3277">
        <f t="shared" ca="1" si="1782"/>
        <v>48000</v>
      </c>
      <c r="O3277">
        <f t="shared" ca="1" si="1783"/>
        <v>48000</v>
      </c>
      <c r="P3277">
        <f t="shared" ca="1" si="1765"/>
        <v>240596</v>
      </c>
      <c r="Q3277">
        <f ca="1">IF(P3277&gt;0,1,0)</f>
        <v>1</v>
      </c>
      <c r="R3277">
        <f t="shared" ca="1" si="1784"/>
        <v>12</v>
      </c>
      <c r="S3277">
        <f t="shared" ca="1" si="1785"/>
        <v>2</v>
      </c>
      <c r="T3277">
        <f t="shared" ca="1" si="1786"/>
        <v>4</v>
      </c>
      <c r="U3277">
        <f t="shared" ca="1" si="1787"/>
        <v>5</v>
      </c>
      <c r="V3277">
        <f t="shared" ca="1" si="1788"/>
        <v>5</v>
      </c>
      <c r="X3277">
        <f t="shared" si="1790"/>
        <v>3277</v>
      </c>
      <c r="Y3277">
        <f t="shared" si="1791"/>
        <v>3252</v>
      </c>
      <c r="Z3277">
        <f t="shared" si="1792"/>
        <v>3253</v>
      </c>
      <c r="AA3277">
        <f t="shared" si="1789"/>
        <v>3451</v>
      </c>
      <c r="AB3277">
        <f t="shared" si="1794"/>
        <v>200</v>
      </c>
      <c r="AM3277" t="str">
        <f t="shared" si="1795"/>
        <v>201904KS</v>
      </c>
      <c r="AN3277">
        <f t="shared" ca="1" si="1767"/>
        <v>12.00041666666667</v>
      </c>
      <c r="AO3277">
        <f t="shared" ca="1" si="1768"/>
        <v>1.9791666666666665</v>
      </c>
      <c r="AP3277">
        <f t="shared" ca="1" si="1796"/>
        <v>3.958333333333333</v>
      </c>
      <c r="AQ3277">
        <f t="shared" ca="1" si="1797"/>
        <v>5</v>
      </c>
      <c r="AR3277">
        <f t="shared" ca="1" si="1798"/>
        <v>5</v>
      </c>
      <c r="AS3277">
        <f ca="1">P3277/J3277</f>
        <v>0.28479774998934654</v>
      </c>
    </row>
    <row r="3278" spans="1:45" x14ac:dyDescent="0.4">
      <c r="A3278">
        <f t="shared" si="1793"/>
        <v>201904</v>
      </c>
      <c r="B3278" t="s">
        <v>314</v>
      </c>
      <c r="C3278" t="s">
        <v>288</v>
      </c>
      <c r="D3278" t="str">
        <f t="shared" ca="1" si="1766"/>
        <v>I117</v>
      </c>
      <c r="E3278">
        <f t="shared" ca="1" si="1777"/>
        <v>30</v>
      </c>
      <c r="F3278">
        <f t="shared" ca="1" si="1778"/>
        <v>20</v>
      </c>
      <c r="G3278" t="str">
        <f t="shared" ca="1" si="1763"/>
        <v>S11</v>
      </c>
      <c r="H3278" t="str">
        <f t="shared" ca="1" si="1764"/>
        <v>S114</v>
      </c>
      <c r="I3278">
        <f ca="1">VLOOKUP(D3278,PRC!$A$2:$B$21,2,0)*E3278</f>
        <v>75000000</v>
      </c>
      <c r="J3278">
        <f t="shared" ca="1" si="1779"/>
        <v>65249996</v>
      </c>
      <c r="K3278">
        <f ca="1">VLOOKUP(D3278,PRC!$A$1:$C$21,3,0)*E3278</f>
        <v>34500000</v>
      </c>
      <c r="L3278">
        <f t="shared" ca="1" si="1780"/>
        <v>1500000</v>
      </c>
      <c r="M3278">
        <f t="shared" ca="1" si="1781"/>
        <v>3750000</v>
      </c>
      <c r="N3278">
        <f t="shared" ca="1" si="1782"/>
        <v>4500000</v>
      </c>
      <c r="O3278">
        <f t="shared" ca="1" si="1783"/>
        <v>3000000</v>
      </c>
      <c r="P3278">
        <f t="shared" ca="1" si="1765"/>
        <v>17999996</v>
      </c>
      <c r="Q3278">
        <f ca="1">IF(P3278&gt;0,1,0)</f>
        <v>1</v>
      </c>
      <c r="R3278">
        <f t="shared" ca="1" si="1784"/>
        <v>13</v>
      </c>
      <c r="S3278">
        <f t="shared" ca="1" si="1785"/>
        <v>2</v>
      </c>
      <c r="T3278">
        <f t="shared" ca="1" si="1786"/>
        <v>5</v>
      </c>
      <c r="U3278">
        <f t="shared" ca="1" si="1787"/>
        <v>6</v>
      </c>
      <c r="V3278">
        <f t="shared" ca="1" si="1788"/>
        <v>4</v>
      </c>
      <c r="X3278">
        <f t="shared" si="1790"/>
        <v>3278</v>
      </c>
      <c r="Y3278">
        <f t="shared" si="1791"/>
        <v>3252</v>
      </c>
      <c r="Z3278">
        <f t="shared" si="1792"/>
        <v>3253</v>
      </c>
      <c r="AA3278">
        <f t="shared" si="1789"/>
        <v>3451</v>
      </c>
      <c r="AB3278">
        <f t="shared" si="1794"/>
        <v>200</v>
      </c>
      <c r="AM3278" t="str">
        <f t="shared" si="1795"/>
        <v>201904KS</v>
      </c>
      <c r="AN3278">
        <f t="shared" ca="1" si="1767"/>
        <v>13.000005333333331</v>
      </c>
      <c r="AO3278">
        <f t="shared" ca="1" si="1768"/>
        <v>2</v>
      </c>
      <c r="AP3278">
        <f t="shared" ca="1" si="1796"/>
        <v>5</v>
      </c>
      <c r="AQ3278">
        <f t="shared" ca="1" si="1797"/>
        <v>6</v>
      </c>
      <c r="AR3278">
        <f t="shared" ca="1" si="1798"/>
        <v>4</v>
      </c>
      <c r="AS3278">
        <f ca="1">P3278/J3278</f>
        <v>0.27586202457391723</v>
      </c>
    </row>
    <row r="3279" spans="1:45" x14ac:dyDescent="0.4">
      <c r="A3279">
        <f t="shared" si="1793"/>
        <v>201904</v>
      </c>
      <c r="B3279" t="s">
        <v>315</v>
      </c>
      <c r="C3279" t="s">
        <v>288</v>
      </c>
      <c r="D3279" t="str">
        <f t="shared" ca="1" si="1766"/>
        <v>I115</v>
      </c>
      <c r="E3279">
        <f t="shared" ca="1" si="1777"/>
        <v>40</v>
      </c>
      <c r="F3279">
        <f t="shared" ca="1" si="1778"/>
        <v>14</v>
      </c>
      <c r="G3279" t="str">
        <f t="shared" ca="1" si="1763"/>
        <v>S11</v>
      </c>
      <c r="H3279" t="str">
        <f t="shared" ca="1" si="1764"/>
        <v>S112</v>
      </c>
      <c r="I3279">
        <f ca="1">VLOOKUP(D3279,PRC!$A$2:$B$21,2,0)*E3279</f>
        <v>200000</v>
      </c>
      <c r="J3279">
        <f t="shared" ca="1" si="1779"/>
        <v>159996</v>
      </c>
      <c r="K3279">
        <f ca="1">VLOOKUP(D3279,PRC!$A$1:$C$21,3,0)*E3279</f>
        <v>96000</v>
      </c>
      <c r="L3279">
        <f t="shared" ca="1" si="1780"/>
        <v>4000</v>
      </c>
      <c r="M3279">
        <f t="shared" ca="1" si="1781"/>
        <v>14000</v>
      </c>
      <c r="N3279">
        <f t="shared" ca="1" si="1782"/>
        <v>14000</v>
      </c>
      <c r="O3279">
        <f t="shared" ca="1" si="1783"/>
        <v>8000</v>
      </c>
      <c r="P3279">
        <f t="shared" ca="1" si="1765"/>
        <v>23996</v>
      </c>
      <c r="Q3279">
        <f ca="1">IF(P3279&gt;0,1,0)</f>
        <v>1</v>
      </c>
      <c r="R3279">
        <f t="shared" ca="1" si="1784"/>
        <v>20</v>
      </c>
      <c r="S3279">
        <f t="shared" ca="1" si="1785"/>
        <v>2</v>
      </c>
      <c r="T3279">
        <f t="shared" ca="1" si="1786"/>
        <v>7</v>
      </c>
      <c r="U3279">
        <f t="shared" ca="1" si="1787"/>
        <v>7</v>
      </c>
      <c r="V3279">
        <f t="shared" ca="1" si="1788"/>
        <v>4</v>
      </c>
      <c r="X3279">
        <f t="shared" si="1790"/>
        <v>3279</v>
      </c>
      <c r="Y3279">
        <f t="shared" si="1791"/>
        <v>3252</v>
      </c>
      <c r="Z3279">
        <f t="shared" si="1792"/>
        <v>3253</v>
      </c>
      <c r="AA3279">
        <f t="shared" si="1789"/>
        <v>3451</v>
      </c>
      <c r="AB3279">
        <f t="shared" si="1794"/>
        <v>200</v>
      </c>
      <c r="AM3279" t="str">
        <f t="shared" si="1795"/>
        <v>201904KS</v>
      </c>
      <c r="AN3279">
        <f t="shared" ca="1" si="1767"/>
        <v>20.001999999999999</v>
      </c>
      <c r="AO3279">
        <f t="shared" ca="1" si="1768"/>
        <v>2</v>
      </c>
      <c r="AP3279">
        <f t="shared" ca="1" si="1796"/>
        <v>7.0000000000000009</v>
      </c>
      <c r="AQ3279">
        <f t="shared" ca="1" si="1797"/>
        <v>7.0000000000000009</v>
      </c>
      <c r="AR3279">
        <f t="shared" ca="1" si="1798"/>
        <v>4</v>
      </c>
      <c r="AS3279">
        <f ca="1">P3279/J3279</f>
        <v>0.14997874946873671</v>
      </c>
    </row>
    <row r="3280" spans="1:45" x14ac:dyDescent="0.4">
      <c r="A3280">
        <f t="shared" si="1793"/>
        <v>201904</v>
      </c>
      <c r="B3280" t="s">
        <v>316</v>
      </c>
      <c r="C3280" t="s">
        <v>288</v>
      </c>
      <c r="D3280" t="str">
        <f t="shared" ca="1" si="1766"/>
        <v>I104</v>
      </c>
      <c r="E3280">
        <f t="shared" ca="1" si="1777"/>
        <v>39</v>
      </c>
      <c r="F3280">
        <f t="shared" ca="1" si="1778"/>
        <v>13</v>
      </c>
      <c r="G3280" t="str">
        <f t="shared" ca="1" si="1763"/>
        <v>S10</v>
      </c>
      <c r="H3280" t="str">
        <f t="shared" ca="1" si="1764"/>
        <v>S108</v>
      </c>
      <c r="I3280">
        <f ca="1">VLOOKUP(D3280,PRC!$A$2:$B$21,2,0)*E3280</f>
        <v>2730000</v>
      </c>
      <c r="J3280">
        <f t="shared" ca="1" si="1779"/>
        <v>2456996</v>
      </c>
      <c r="K3280">
        <f ca="1">VLOOKUP(D3280,PRC!$A$1:$C$21,3,0)*E3280</f>
        <v>1146600</v>
      </c>
      <c r="L3280">
        <f t="shared" ca="1" si="1780"/>
        <v>27000</v>
      </c>
      <c r="M3280">
        <f t="shared" ca="1" si="1781"/>
        <v>191000</v>
      </c>
      <c r="N3280">
        <f t="shared" ca="1" si="1782"/>
        <v>191000</v>
      </c>
      <c r="O3280">
        <f t="shared" ca="1" si="1783"/>
        <v>137000</v>
      </c>
      <c r="P3280">
        <f t="shared" ca="1" si="1765"/>
        <v>764396</v>
      </c>
      <c r="Q3280">
        <f ca="1">IF(P3280&gt;0,1,0)</f>
        <v>1</v>
      </c>
      <c r="R3280">
        <f t="shared" ca="1" si="1784"/>
        <v>10</v>
      </c>
      <c r="S3280">
        <f t="shared" ca="1" si="1785"/>
        <v>1</v>
      </c>
      <c r="T3280">
        <f t="shared" ca="1" si="1786"/>
        <v>7</v>
      </c>
      <c r="U3280">
        <f t="shared" ca="1" si="1787"/>
        <v>7</v>
      </c>
      <c r="V3280">
        <f t="shared" ca="1" si="1788"/>
        <v>5</v>
      </c>
      <c r="X3280">
        <f t="shared" si="1790"/>
        <v>3280</v>
      </c>
      <c r="Y3280">
        <f t="shared" si="1791"/>
        <v>3252</v>
      </c>
      <c r="Z3280">
        <f t="shared" si="1792"/>
        <v>3253</v>
      </c>
      <c r="AA3280">
        <f t="shared" si="1789"/>
        <v>3451</v>
      </c>
      <c r="AB3280">
        <f t="shared" si="1794"/>
        <v>200</v>
      </c>
      <c r="AM3280" t="str">
        <f t="shared" si="1795"/>
        <v>201904KS</v>
      </c>
      <c r="AN3280">
        <f t="shared" ca="1" si="1767"/>
        <v>10.000146520146524</v>
      </c>
      <c r="AO3280">
        <f t="shared" ca="1" si="1768"/>
        <v>0.98901098901098894</v>
      </c>
      <c r="AP3280">
        <f t="shared" ca="1" si="1796"/>
        <v>6.9963369963369964</v>
      </c>
      <c r="AQ3280">
        <f t="shared" ca="1" si="1797"/>
        <v>6.9963369963369964</v>
      </c>
      <c r="AR3280">
        <f t="shared" ca="1" si="1798"/>
        <v>5.0183150183150182</v>
      </c>
      <c r="AS3280">
        <f ca="1">P3280/J3280</f>
        <v>0.31110998959705266</v>
      </c>
    </row>
    <row r="3281" spans="1:45" x14ac:dyDescent="0.4">
      <c r="A3281">
        <f t="shared" si="1793"/>
        <v>201904</v>
      </c>
      <c r="B3281" t="s">
        <v>317</v>
      </c>
      <c r="C3281" t="s">
        <v>288</v>
      </c>
      <c r="D3281" t="str">
        <f t="shared" ca="1" si="1766"/>
        <v>I117</v>
      </c>
      <c r="E3281">
        <f t="shared" ca="1" si="1777"/>
        <v>20</v>
      </c>
      <c r="F3281">
        <f t="shared" ca="1" si="1778"/>
        <v>10</v>
      </c>
      <c r="G3281" t="str">
        <f t="shared" ca="1" si="1763"/>
        <v>S12</v>
      </c>
      <c r="H3281" t="str">
        <f t="shared" ca="1" si="1764"/>
        <v>S120</v>
      </c>
      <c r="I3281">
        <f ca="1">VLOOKUP(D3281,PRC!$A$2:$B$21,2,0)*E3281</f>
        <v>50000000</v>
      </c>
      <c r="J3281">
        <f t="shared" ca="1" si="1779"/>
        <v>39999996</v>
      </c>
      <c r="K3281">
        <f ca="1">VLOOKUP(D3281,PRC!$A$1:$C$21,3,0)*E3281</f>
        <v>23000000</v>
      </c>
      <c r="L3281">
        <f t="shared" ca="1" si="1780"/>
        <v>1500000</v>
      </c>
      <c r="M3281">
        <f t="shared" ca="1" si="1781"/>
        <v>3000000</v>
      </c>
      <c r="N3281">
        <f t="shared" ca="1" si="1782"/>
        <v>2500000</v>
      </c>
      <c r="O3281">
        <f t="shared" ca="1" si="1783"/>
        <v>2500000</v>
      </c>
      <c r="P3281">
        <f t="shared" ca="1" si="1765"/>
        <v>7499996</v>
      </c>
      <c r="Q3281">
        <f ca="1">IF(P3281&gt;0,1,0)</f>
        <v>1</v>
      </c>
      <c r="R3281">
        <f t="shared" ca="1" si="1784"/>
        <v>20</v>
      </c>
      <c r="S3281">
        <f t="shared" ca="1" si="1785"/>
        <v>3</v>
      </c>
      <c r="T3281">
        <f t="shared" ca="1" si="1786"/>
        <v>6</v>
      </c>
      <c r="U3281">
        <f t="shared" ca="1" si="1787"/>
        <v>5</v>
      </c>
      <c r="V3281">
        <f t="shared" ca="1" si="1788"/>
        <v>5</v>
      </c>
      <c r="X3281">
        <f t="shared" si="1790"/>
        <v>3281</v>
      </c>
      <c r="Y3281">
        <f t="shared" si="1791"/>
        <v>3252</v>
      </c>
      <c r="Z3281">
        <f t="shared" si="1792"/>
        <v>3253</v>
      </c>
      <c r="AA3281">
        <f t="shared" si="1789"/>
        <v>3451</v>
      </c>
      <c r="AB3281">
        <f t="shared" si="1794"/>
        <v>200</v>
      </c>
      <c r="AM3281" t="str">
        <f t="shared" si="1795"/>
        <v>201904KS</v>
      </c>
      <c r="AN3281">
        <f t="shared" ca="1" si="1767"/>
        <v>20.000008000000001</v>
      </c>
      <c r="AO3281">
        <f t="shared" ca="1" si="1768"/>
        <v>3</v>
      </c>
      <c r="AP3281">
        <f t="shared" ca="1" si="1796"/>
        <v>6</v>
      </c>
      <c r="AQ3281">
        <f t="shared" ca="1" si="1797"/>
        <v>5</v>
      </c>
      <c r="AR3281">
        <f t="shared" ca="1" si="1798"/>
        <v>5</v>
      </c>
      <c r="AS3281">
        <f ca="1">P3281/J3281</f>
        <v>0.18749991874999186</v>
      </c>
    </row>
    <row r="3282" spans="1:45" x14ac:dyDescent="0.4">
      <c r="A3282">
        <f t="shared" si="1793"/>
        <v>201904</v>
      </c>
      <c r="B3282" t="s">
        <v>318</v>
      </c>
      <c r="C3282" t="s">
        <v>288</v>
      </c>
      <c r="D3282" t="str">
        <f t="shared" ca="1" si="1766"/>
        <v>I118</v>
      </c>
      <c r="E3282">
        <f t="shared" ca="1" si="1777"/>
        <v>37</v>
      </c>
      <c r="F3282">
        <f t="shared" ca="1" si="1778"/>
        <v>11</v>
      </c>
      <c r="G3282" t="str">
        <f t="shared" ca="1" si="1763"/>
        <v>S12</v>
      </c>
      <c r="H3282" t="str">
        <f t="shared" ca="1" si="1764"/>
        <v>S120</v>
      </c>
      <c r="I3282">
        <f ca="1">VLOOKUP(D3282,PRC!$A$2:$B$21,2,0)*E3282</f>
        <v>19610000</v>
      </c>
      <c r="J3282">
        <f t="shared" ca="1" si="1779"/>
        <v>15884096.000000002</v>
      </c>
      <c r="K3282">
        <f ca="1">VLOOKUP(D3282,PRC!$A$1:$C$21,3,0)*E3282</f>
        <v>8236200</v>
      </c>
      <c r="L3282">
        <f t="shared" ca="1" si="1780"/>
        <v>392000</v>
      </c>
      <c r="M3282">
        <f t="shared" ca="1" si="1781"/>
        <v>1373000</v>
      </c>
      <c r="N3282">
        <f t="shared" ca="1" si="1782"/>
        <v>784000</v>
      </c>
      <c r="O3282">
        <f t="shared" ca="1" si="1783"/>
        <v>588000</v>
      </c>
      <c r="P3282">
        <f t="shared" ca="1" si="1765"/>
        <v>4510896.0000000019</v>
      </c>
      <c r="Q3282">
        <f ca="1">IF(P3282&gt;0,1,0)</f>
        <v>1</v>
      </c>
      <c r="R3282">
        <f t="shared" ca="1" si="1784"/>
        <v>19</v>
      </c>
      <c r="S3282">
        <f t="shared" ca="1" si="1785"/>
        <v>2</v>
      </c>
      <c r="T3282">
        <f t="shared" ca="1" si="1786"/>
        <v>7</v>
      </c>
      <c r="U3282">
        <f t="shared" ca="1" si="1787"/>
        <v>4</v>
      </c>
      <c r="V3282">
        <f t="shared" ca="1" si="1788"/>
        <v>3</v>
      </c>
      <c r="X3282">
        <f t="shared" si="1790"/>
        <v>3282</v>
      </c>
      <c r="Y3282">
        <f t="shared" si="1791"/>
        <v>3252</v>
      </c>
      <c r="Z3282">
        <f t="shared" si="1792"/>
        <v>3253</v>
      </c>
      <c r="AA3282">
        <f t="shared" si="1789"/>
        <v>3451</v>
      </c>
      <c r="AB3282">
        <f t="shared" si="1794"/>
        <v>200</v>
      </c>
      <c r="AM3282" t="str">
        <f t="shared" si="1795"/>
        <v>201904KS</v>
      </c>
      <c r="AN3282">
        <f t="shared" ca="1" si="1767"/>
        <v>19.000020397756234</v>
      </c>
      <c r="AO3282">
        <f t="shared" ca="1" si="1768"/>
        <v>1.9989801121876594</v>
      </c>
      <c r="AP3282">
        <f t="shared" ca="1" si="1796"/>
        <v>7.0015298317185115</v>
      </c>
      <c r="AQ3282">
        <f t="shared" ca="1" si="1797"/>
        <v>3.9979602243753187</v>
      </c>
      <c r="AR3282">
        <f t="shared" ca="1" si="1798"/>
        <v>2.9984701682814889</v>
      </c>
      <c r="AS3282">
        <f ca="1">P3282/J3282</f>
        <v>0.28398821059756885</v>
      </c>
    </row>
    <row r="3283" spans="1:45" x14ac:dyDescent="0.4">
      <c r="A3283">
        <f t="shared" si="1793"/>
        <v>201904</v>
      </c>
      <c r="B3283" t="s">
        <v>319</v>
      </c>
      <c r="C3283" t="s">
        <v>288</v>
      </c>
      <c r="D3283" t="str">
        <f t="shared" ca="1" si="1766"/>
        <v>I104</v>
      </c>
      <c r="E3283">
        <f t="shared" ca="1" si="1777"/>
        <v>44</v>
      </c>
      <c r="F3283">
        <f t="shared" ca="1" si="1778"/>
        <v>19</v>
      </c>
      <c r="G3283" t="str">
        <f t="shared" ca="1" si="1763"/>
        <v>S11</v>
      </c>
      <c r="H3283" t="str">
        <f t="shared" ca="1" si="1764"/>
        <v>S119</v>
      </c>
      <c r="I3283">
        <f ca="1">VLOOKUP(D3283,PRC!$A$2:$B$21,2,0)*E3283</f>
        <v>3080000</v>
      </c>
      <c r="J3283">
        <f t="shared" ca="1" si="1779"/>
        <v>2648796</v>
      </c>
      <c r="K3283">
        <f ca="1">VLOOKUP(D3283,PRC!$A$1:$C$21,3,0)*E3283</f>
        <v>1293600</v>
      </c>
      <c r="L3283">
        <f t="shared" ca="1" si="1780"/>
        <v>31000</v>
      </c>
      <c r="M3283">
        <f t="shared" ca="1" si="1781"/>
        <v>123000</v>
      </c>
      <c r="N3283">
        <f t="shared" ca="1" si="1782"/>
        <v>246000</v>
      </c>
      <c r="O3283">
        <f t="shared" ca="1" si="1783"/>
        <v>123000</v>
      </c>
      <c r="P3283">
        <f t="shared" ca="1" si="1765"/>
        <v>832196</v>
      </c>
      <c r="Q3283">
        <f ca="1">IF(P3283&gt;0,1,0)</f>
        <v>1</v>
      </c>
      <c r="R3283">
        <f t="shared" ca="1" si="1784"/>
        <v>14</v>
      </c>
      <c r="S3283">
        <f t="shared" ca="1" si="1785"/>
        <v>1</v>
      </c>
      <c r="T3283">
        <f t="shared" ca="1" si="1786"/>
        <v>4</v>
      </c>
      <c r="U3283">
        <f t="shared" ca="1" si="1787"/>
        <v>8</v>
      </c>
      <c r="V3283">
        <f t="shared" ca="1" si="1788"/>
        <v>4</v>
      </c>
      <c r="X3283">
        <f t="shared" si="1790"/>
        <v>3283</v>
      </c>
      <c r="Y3283">
        <f t="shared" si="1791"/>
        <v>3252</v>
      </c>
      <c r="Z3283">
        <f t="shared" si="1792"/>
        <v>3253</v>
      </c>
      <c r="AA3283">
        <f t="shared" si="1789"/>
        <v>3451</v>
      </c>
      <c r="AB3283">
        <f t="shared" si="1794"/>
        <v>200</v>
      </c>
      <c r="AM3283" t="str">
        <f t="shared" si="1795"/>
        <v>201904KS</v>
      </c>
      <c r="AN3283">
        <f t="shared" ca="1" si="1767"/>
        <v>14.000129870129873</v>
      </c>
      <c r="AO3283">
        <f t="shared" ca="1" si="1768"/>
        <v>1.0064935064935066</v>
      </c>
      <c r="AP3283">
        <f t="shared" ca="1" si="1796"/>
        <v>3.9935064935064934</v>
      </c>
      <c r="AQ3283">
        <f t="shared" ca="1" si="1797"/>
        <v>7.9870129870129869</v>
      </c>
      <c r="AR3283">
        <f t="shared" ca="1" si="1798"/>
        <v>3.9935064935064934</v>
      </c>
      <c r="AS3283">
        <f ca="1">P3283/J3283</f>
        <v>0.31417897036993414</v>
      </c>
    </row>
    <row r="3284" spans="1:45" x14ac:dyDescent="0.4">
      <c r="A3284">
        <f t="shared" si="1793"/>
        <v>201904</v>
      </c>
      <c r="B3284" t="s">
        <v>320</v>
      </c>
      <c r="C3284" t="s">
        <v>288</v>
      </c>
      <c r="D3284" t="str">
        <f t="shared" ca="1" si="1766"/>
        <v>I109</v>
      </c>
      <c r="E3284">
        <f t="shared" ca="1" si="1777"/>
        <v>31</v>
      </c>
      <c r="F3284">
        <f t="shared" ca="1" si="1778"/>
        <v>14</v>
      </c>
      <c r="G3284" t="str">
        <f t="shared" ca="1" si="1763"/>
        <v>S10</v>
      </c>
      <c r="H3284" t="str">
        <f t="shared" ca="1" si="1764"/>
        <v>S102</v>
      </c>
      <c r="I3284">
        <f ca="1">VLOOKUP(D3284,PRC!$A$2:$B$21,2,0)*E3284</f>
        <v>15500000</v>
      </c>
      <c r="J3284">
        <f t="shared" ca="1" si="1779"/>
        <v>13484996</v>
      </c>
      <c r="K3284">
        <f ca="1">VLOOKUP(D3284,PRC!$A$1:$C$21,3,0)*E3284</f>
        <v>6200000</v>
      </c>
      <c r="L3284">
        <f t="shared" ca="1" si="1780"/>
        <v>155000</v>
      </c>
      <c r="M3284">
        <f t="shared" ca="1" si="1781"/>
        <v>1085000</v>
      </c>
      <c r="N3284">
        <f t="shared" ca="1" si="1782"/>
        <v>1240000</v>
      </c>
      <c r="O3284">
        <f t="shared" ca="1" si="1783"/>
        <v>775000</v>
      </c>
      <c r="P3284">
        <f t="shared" ca="1" si="1765"/>
        <v>4029996</v>
      </c>
      <c r="Q3284">
        <f ca="1">IF(P3284&gt;0,1,0)</f>
        <v>1</v>
      </c>
      <c r="R3284">
        <f t="shared" ca="1" si="1784"/>
        <v>13</v>
      </c>
      <c r="S3284">
        <f t="shared" ca="1" si="1785"/>
        <v>1</v>
      </c>
      <c r="T3284">
        <f t="shared" ca="1" si="1786"/>
        <v>7</v>
      </c>
      <c r="U3284">
        <f t="shared" ca="1" si="1787"/>
        <v>8</v>
      </c>
      <c r="V3284">
        <f t="shared" ca="1" si="1788"/>
        <v>5</v>
      </c>
      <c r="X3284">
        <f t="shared" si="1790"/>
        <v>3284</v>
      </c>
      <c r="Y3284">
        <f t="shared" si="1791"/>
        <v>3252</v>
      </c>
      <c r="Z3284">
        <f t="shared" si="1792"/>
        <v>3253</v>
      </c>
      <c r="AA3284">
        <f t="shared" si="1789"/>
        <v>3451</v>
      </c>
      <c r="AB3284">
        <f t="shared" si="1794"/>
        <v>200</v>
      </c>
      <c r="AM3284" t="str">
        <f t="shared" si="1795"/>
        <v>201904KS</v>
      </c>
      <c r="AN3284">
        <f t="shared" ca="1" si="1767"/>
        <v>13.00002580645161</v>
      </c>
      <c r="AO3284">
        <f t="shared" ca="1" si="1768"/>
        <v>1</v>
      </c>
      <c r="AP3284">
        <f t="shared" ca="1" si="1796"/>
        <v>7.0000000000000009</v>
      </c>
      <c r="AQ3284">
        <f t="shared" ca="1" si="1797"/>
        <v>8</v>
      </c>
      <c r="AR3284">
        <f t="shared" ca="1" si="1798"/>
        <v>5</v>
      </c>
      <c r="AS3284">
        <f ca="1">P3284/J3284</f>
        <v>0.29885036673351628</v>
      </c>
    </row>
    <row r="3285" spans="1:45" x14ac:dyDescent="0.4">
      <c r="A3285">
        <f t="shared" si="1793"/>
        <v>201904</v>
      </c>
      <c r="B3285" t="s">
        <v>321</v>
      </c>
      <c r="C3285" t="s">
        <v>288</v>
      </c>
      <c r="D3285" t="str">
        <f t="shared" ca="1" si="1766"/>
        <v>I119</v>
      </c>
      <c r="E3285">
        <f t="shared" ca="1" si="1777"/>
        <v>49</v>
      </c>
      <c r="F3285">
        <f t="shared" ca="1" si="1778"/>
        <v>13</v>
      </c>
      <c r="G3285" t="str">
        <f t="shared" ca="1" si="1763"/>
        <v>S11</v>
      </c>
      <c r="H3285" t="str">
        <f t="shared" ca="1" si="1764"/>
        <v>S115</v>
      </c>
      <c r="I3285">
        <f ca="1">VLOOKUP(D3285,PRC!$A$2:$B$21,2,0)*E3285</f>
        <v>4655000</v>
      </c>
      <c r="J3285">
        <f t="shared" ca="1" si="1779"/>
        <v>3723996</v>
      </c>
      <c r="K3285">
        <f ca="1">VLOOKUP(D3285,PRC!$A$1:$C$21,3,0)*E3285</f>
        <v>2234400</v>
      </c>
      <c r="L3285">
        <f t="shared" ca="1" si="1780"/>
        <v>93000</v>
      </c>
      <c r="M3285">
        <f t="shared" ca="1" si="1781"/>
        <v>279000</v>
      </c>
      <c r="N3285">
        <f t="shared" ca="1" si="1782"/>
        <v>140000</v>
      </c>
      <c r="O3285">
        <f t="shared" ca="1" si="1783"/>
        <v>233000</v>
      </c>
      <c r="P3285">
        <f t="shared" ca="1" si="1765"/>
        <v>744596</v>
      </c>
      <c r="Q3285">
        <f ca="1">IF(P3285&gt;0,1,0)</f>
        <v>1</v>
      </c>
      <c r="R3285">
        <f t="shared" ca="1" si="1784"/>
        <v>20</v>
      </c>
      <c r="S3285">
        <f t="shared" ca="1" si="1785"/>
        <v>2</v>
      </c>
      <c r="T3285">
        <f t="shared" ca="1" si="1786"/>
        <v>6</v>
      </c>
      <c r="U3285">
        <f t="shared" ca="1" si="1787"/>
        <v>3</v>
      </c>
      <c r="V3285">
        <f t="shared" ca="1" si="1788"/>
        <v>5</v>
      </c>
      <c r="X3285">
        <f t="shared" si="1790"/>
        <v>3285</v>
      </c>
      <c r="Y3285">
        <f t="shared" si="1791"/>
        <v>3252</v>
      </c>
      <c r="Z3285">
        <f t="shared" si="1792"/>
        <v>3253</v>
      </c>
      <c r="AA3285">
        <f t="shared" si="1789"/>
        <v>3451</v>
      </c>
      <c r="AB3285">
        <f t="shared" si="1794"/>
        <v>200</v>
      </c>
      <c r="AM3285" t="str">
        <f t="shared" si="1795"/>
        <v>201904KS</v>
      </c>
      <c r="AN3285">
        <f t="shared" ca="1" si="1767"/>
        <v>20.00008592910849</v>
      </c>
      <c r="AO3285">
        <f t="shared" ca="1" si="1768"/>
        <v>1.9978517722878626</v>
      </c>
      <c r="AP3285">
        <f t="shared" ca="1" si="1796"/>
        <v>5.9935553168635876</v>
      </c>
      <c r="AQ3285">
        <f t="shared" ca="1" si="1797"/>
        <v>3.007518796992481</v>
      </c>
      <c r="AR3285">
        <f t="shared" ca="1" si="1798"/>
        <v>5.0053705692803439</v>
      </c>
      <c r="AS3285">
        <f ca="1">P3285/J3285</f>
        <v>0.19994543495750264</v>
      </c>
    </row>
    <row r="3286" spans="1:45" x14ac:dyDescent="0.4">
      <c r="A3286">
        <f t="shared" si="1793"/>
        <v>201904</v>
      </c>
      <c r="B3286" t="s">
        <v>322</v>
      </c>
      <c r="C3286" t="s">
        <v>288</v>
      </c>
      <c r="D3286" t="str">
        <f t="shared" ca="1" si="1766"/>
        <v>I119</v>
      </c>
      <c r="E3286">
        <f t="shared" ca="1" si="1777"/>
        <v>30</v>
      </c>
      <c r="F3286">
        <f t="shared" ca="1" si="1778"/>
        <v>17</v>
      </c>
      <c r="G3286" t="str">
        <f t="shared" ca="1" si="1763"/>
        <v>S10</v>
      </c>
      <c r="H3286" t="str">
        <f t="shared" ca="1" si="1764"/>
        <v>S102</v>
      </c>
      <c r="I3286">
        <f ca="1">VLOOKUP(D3286,PRC!$A$2:$B$21,2,0)*E3286</f>
        <v>2850000</v>
      </c>
      <c r="J3286">
        <f t="shared" ca="1" si="1779"/>
        <v>2479496</v>
      </c>
      <c r="K3286">
        <f ca="1">VLOOKUP(D3286,PRC!$A$1:$C$21,3,0)*E3286</f>
        <v>1368000</v>
      </c>
      <c r="L3286">
        <f t="shared" ca="1" si="1780"/>
        <v>29000</v>
      </c>
      <c r="M3286">
        <f t="shared" ca="1" si="1781"/>
        <v>114000</v>
      </c>
      <c r="N3286">
        <f t="shared" ca="1" si="1782"/>
        <v>200000</v>
      </c>
      <c r="O3286">
        <f t="shared" ca="1" si="1783"/>
        <v>86000</v>
      </c>
      <c r="P3286">
        <f t="shared" ca="1" si="1765"/>
        <v>682496</v>
      </c>
      <c r="Q3286">
        <f ca="1">IF(P3286&gt;0,1,0)</f>
        <v>1</v>
      </c>
      <c r="R3286">
        <f t="shared" ca="1" si="1784"/>
        <v>13</v>
      </c>
      <c r="S3286">
        <f t="shared" ca="1" si="1785"/>
        <v>1</v>
      </c>
      <c r="T3286">
        <f t="shared" ca="1" si="1786"/>
        <v>4</v>
      </c>
      <c r="U3286">
        <f t="shared" ca="1" si="1787"/>
        <v>7</v>
      </c>
      <c r="V3286">
        <f t="shared" ca="1" si="1788"/>
        <v>3</v>
      </c>
      <c r="X3286">
        <f t="shared" si="1790"/>
        <v>3286</v>
      </c>
      <c r="Y3286">
        <f t="shared" si="1791"/>
        <v>3252</v>
      </c>
      <c r="Z3286">
        <f t="shared" si="1792"/>
        <v>3253</v>
      </c>
      <c r="AA3286">
        <f t="shared" si="1789"/>
        <v>3451</v>
      </c>
      <c r="AB3286">
        <f t="shared" si="1794"/>
        <v>200</v>
      </c>
      <c r="AM3286" t="str">
        <f t="shared" si="1795"/>
        <v>201904KS</v>
      </c>
      <c r="AN3286">
        <f t="shared" ca="1" si="1767"/>
        <v>13.000140350877199</v>
      </c>
      <c r="AO3286">
        <f t="shared" ca="1" si="1768"/>
        <v>1.0175438596491229</v>
      </c>
      <c r="AP3286">
        <f t="shared" ca="1" si="1796"/>
        <v>4</v>
      </c>
      <c r="AQ3286">
        <f t="shared" ca="1" si="1797"/>
        <v>7.0175438596491224</v>
      </c>
      <c r="AR3286">
        <f t="shared" ca="1" si="1798"/>
        <v>3.0175438596491229</v>
      </c>
      <c r="AS3286">
        <f ca="1">P3286/J3286</f>
        <v>0.27525593911020629</v>
      </c>
    </row>
    <row r="3287" spans="1:45" x14ac:dyDescent="0.4">
      <c r="A3287">
        <f t="shared" si="1793"/>
        <v>201904</v>
      </c>
      <c r="B3287" t="s">
        <v>323</v>
      </c>
      <c r="C3287" t="s">
        <v>288</v>
      </c>
      <c r="D3287" t="str">
        <f t="shared" ca="1" si="1766"/>
        <v>I109</v>
      </c>
      <c r="E3287">
        <f t="shared" ca="1" si="1777"/>
        <v>41</v>
      </c>
      <c r="F3287">
        <f t="shared" ca="1" si="1778"/>
        <v>14</v>
      </c>
      <c r="G3287" t="str">
        <f t="shared" ca="1" si="1763"/>
        <v>S10</v>
      </c>
      <c r="H3287" t="str">
        <f t="shared" ca="1" si="1764"/>
        <v>S102</v>
      </c>
      <c r="I3287">
        <f ca="1">VLOOKUP(D3287,PRC!$A$2:$B$21,2,0)*E3287</f>
        <v>20500000</v>
      </c>
      <c r="J3287">
        <f t="shared" ca="1" si="1779"/>
        <v>18449996</v>
      </c>
      <c r="K3287">
        <f ca="1">VLOOKUP(D3287,PRC!$A$1:$C$21,3,0)*E3287</f>
        <v>8200000</v>
      </c>
      <c r="L3287">
        <f t="shared" ca="1" si="1780"/>
        <v>615000</v>
      </c>
      <c r="M3287">
        <f t="shared" ca="1" si="1781"/>
        <v>1435000</v>
      </c>
      <c r="N3287">
        <f t="shared" ca="1" si="1782"/>
        <v>1025000</v>
      </c>
      <c r="O3287">
        <f t="shared" ca="1" si="1783"/>
        <v>820000</v>
      </c>
      <c r="P3287">
        <f t="shared" ca="1" si="1765"/>
        <v>6354996</v>
      </c>
      <c r="Q3287">
        <f ca="1">IF(P3287&gt;0,1,0)</f>
        <v>1</v>
      </c>
      <c r="R3287">
        <f t="shared" ca="1" si="1784"/>
        <v>10</v>
      </c>
      <c r="S3287">
        <f t="shared" ca="1" si="1785"/>
        <v>3</v>
      </c>
      <c r="T3287">
        <f t="shared" ca="1" si="1786"/>
        <v>7</v>
      </c>
      <c r="U3287">
        <f t="shared" ca="1" si="1787"/>
        <v>5</v>
      </c>
      <c r="V3287">
        <f t="shared" ca="1" si="1788"/>
        <v>4</v>
      </c>
      <c r="X3287">
        <f t="shared" si="1790"/>
        <v>3287</v>
      </c>
      <c r="Y3287">
        <f t="shared" si="1791"/>
        <v>3252</v>
      </c>
      <c r="Z3287">
        <f t="shared" si="1792"/>
        <v>3253</v>
      </c>
      <c r="AA3287">
        <f t="shared" si="1789"/>
        <v>3451</v>
      </c>
      <c r="AB3287">
        <f t="shared" si="1794"/>
        <v>200</v>
      </c>
      <c r="AM3287" t="str">
        <f t="shared" si="1795"/>
        <v>201904KS</v>
      </c>
      <c r="AN3287">
        <f t="shared" ca="1" si="1767"/>
        <v>10.000019512195124</v>
      </c>
      <c r="AO3287">
        <f t="shared" ca="1" si="1768"/>
        <v>3</v>
      </c>
      <c r="AP3287">
        <f t="shared" ca="1" si="1796"/>
        <v>7.0000000000000009</v>
      </c>
      <c r="AQ3287">
        <f t="shared" ca="1" si="1797"/>
        <v>5</v>
      </c>
      <c r="AR3287">
        <f t="shared" ca="1" si="1798"/>
        <v>4</v>
      </c>
      <c r="AS3287">
        <f ca="1">P3287/J3287</f>
        <v>0.34444430231854795</v>
      </c>
    </row>
    <row r="3288" spans="1:45" x14ac:dyDescent="0.4">
      <c r="A3288">
        <f t="shared" si="1793"/>
        <v>201904</v>
      </c>
      <c r="B3288" t="s">
        <v>324</v>
      </c>
      <c r="C3288" t="s">
        <v>288</v>
      </c>
      <c r="D3288" t="str">
        <f t="shared" ca="1" si="1766"/>
        <v>I104</v>
      </c>
      <c r="E3288">
        <f t="shared" ca="1" si="1777"/>
        <v>24</v>
      </c>
      <c r="F3288">
        <f t="shared" ca="1" si="1778"/>
        <v>15</v>
      </c>
      <c r="G3288" t="str">
        <f t="shared" ca="1" si="1763"/>
        <v>S11</v>
      </c>
      <c r="H3288" t="str">
        <f t="shared" ca="1" si="1764"/>
        <v>S110</v>
      </c>
      <c r="I3288">
        <f ca="1">VLOOKUP(D3288,PRC!$A$2:$B$21,2,0)*E3288</f>
        <v>1680000</v>
      </c>
      <c r="J3288">
        <f t="shared" ca="1" si="1779"/>
        <v>1478396</v>
      </c>
      <c r="K3288">
        <f ca="1">VLOOKUP(D3288,PRC!$A$1:$C$21,3,0)*E3288</f>
        <v>705600</v>
      </c>
      <c r="L3288">
        <f t="shared" ca="1" si="1780"/>
        <v>17000</v>
      </c>
      <c r="M3288">
        <f t="shared" ca="1" si="1781"/>
        <v>67000</v>
      </c>
      <c r="N3288">
        <f t="shared" ca="1" si="1782"/>
        <v>50000</v>
      </c>
      <c r="O3288">
        <f t="shared" ca="1" si="1783"/>
        <v>84000</v>
      </c>
      <c r="P3288">
        <f t="shared" ca="1" si="1765"/>
        <v>554796</v>
      </c>
      <c r="Q3288">
        <f ca="1">IF(P3288&gt;0,1,0)</f>
        <v>1</v>
      </c>
      <c r="R3288">
        <f t="shared" ca="1" si="1784"/>
        <v>12</v>
      </c>
      <c r="S3288">
        <f t="shared" ca="1" si="1785"/>
        <v>1</v>
      </c>
      <c r="T3288">
        <f t="shared" ca="1" si="1786"/>
        <v>4</v>
      </c>
      <c r="U3288">
        <f t="shared" ca="1" si="1787"/>
        <v>3</v>
      </c>
      <c r="V3288">
        <f t="shared" ca="1" si="1788"/>
        <v>5</v>
      </c>
      <c r="X3288">
        <f t="shared" si="1790"/>
        <v>3288</v>
      </c>
      <c r="Y3288">
        <f t="shared" si="1791"/>
        <v>3252</v>
      </c>
      <c r="Z3288">
        <f t="shared" si="1792"/>
        <v>3253</v>
      </c>
      <c r="AA3288">
        <f t="shared" si="1789"/>
        <v>3451</v>
      </c>
      <c r="AB3288">
        <f t="shared" si="1794"/>
        <v>200</v>
      </c>
      <c r="AM3288" t="str">
        <f t="shared" si="1795"/>
        <v>201904KS</v>
      </c>
      <c r="AN3288">
        <f t="shared" ca="1" si="1767"/>
        <v>12.000238095238092</v>
      </c>
      <c r="AO3288">
        <f t="shared" ca="1" si="1768"/>
        <v>1.0119047619047619</v>
      </c>
      <c r="AP3288">
        <f t="shared" ca="1" si="1796"/>
        <v>3.9880952380952377</v>
      </c>
      <c r="AQ3288">
        <f t="shared" ca="1" si="1797"/>
        <v>2.9761904761904758</v>
      </c>
      <c r="AR3288">
        <f t="shared" ca="1" si="1798"/>
        <v>5</v>
      </c>
      <c r="AS3288">
        <f ca="1">P3288/J3288</f>
        <v>0.37526887248071561</v>
      </c>
    </row>
    <row r="3289" spans="1:45" x14ac:dyDescent="0.4">
      <c r="A3289">
        <f t="shared" si="1793"/>
        <v>201904</v>
      </c>
      <c r="B3289" t="s">
        <v>325</v>
      </c>
      <c r="C3289" t="s">
        <v>288</v>
      </c>
      <c r="D3289" t="str">
        <f t="shared" ca="1" si="1766"/>
        <v>I104</v>
      </c>
      <c r="E3289">
        <f t="shared" ca="1" si="1777"/>
        <v>47</v>
      </c>
      <c r="F3289">
        <f t="shared" ca="1" si="1778"/>
        <v>13</v>
      </c>
      <c r="G3289" t="str">
        <f t="shared" ca="1" si="1763"/>
        <v>S11</v>
      </c>
      <c r="H3289" t="str">
        <f t="shared" ca="1" si="1764"/>
        <v>S116</v>
      </c>
      <c r="I3289">
        <f ca="1">VLOOKUP(D3289,PRC!$A$2:$B$21,2,0)*E3289</f>
        <v>3290000</v>
      </c>
      <c r="J3289">
        <f t="shared" ca="1" si="1779"/>
        <v>2730696</v>
      </c>
      <c r="K3289">
        <f ca="1">VLOOKUP(D3289,PRC!$A$1:$C$21,3,0)*E3289</f>
        <v>1381800</v>
      </c>
      <c r="L3289">
        <f t="shared" ca="1" si="1780"/>
        <v>66000</v>
      </c>
      <c r="M3289">
        <f t="shared" ca="1" si="1781"/>
        <v>165000</v>
      </c>
      <c r="N3289">
        <f t="shared" ca="1" si="1782"/>
        <v>99000</v>
      </c>
      <c r="O3289">
        <f t="shared" ca="1" si="1783"/>
        <v>165000</v>
      </c>
      <c r="P3289">
        <f t="shared" ca="1" si="1765"/>
        <v>853896</v>
      </c>
      <c r="Q3289">
        <f ca="1">IF(P3289&gt;0,1,0)</f>
        <v>1</v>
      </c>
      <c r="R3289">
        <f t="shared" ca="1" si="1784"/>
        <v>17</v>
      </c>
      <c r="S3289">
        <f t="shared" ca="1" si="1785"/>
        <v>2</v>
      </c>
      <c r="T3289">
        <f t="shared" ca="1" si="1786"/>
        <v>5</v>
      </c>
      <c r="U3289">
        <f t="shared" ca="1" si="1787"/>
        <v>3</v>
      </c>
      <c r="V3289">
        <f t="shared" ca="1" si="1788"/>
        <v>5</v>
      </c>
      <c r="X3289">
        <f t="shared" si="1790"/>
        <v>3289</v>
      </c>
      <c r="Y3289">
        <f t="shared" si="1791"/>
        <v>3252</v>
      </c>
      <c r="Z3289">
        <f t="shared" si="1792"/>
        <v>3253</v>
      </c>
      <c r="AA3289">
        <f t="shared" si="1789"/>
        <v>3451</v>
      </c>
      <c r="AB3289">
        <f t="shared" si="1794"/>
        <v>200</v>
      </c>
      <c r="AM3289" t="str">
        <f t="shared" si="1795"/>
        <v>201904KS</v>
      </c>
      <c r="AN3289">
        <f t="shared" ca="1" si="1767"/>
        <v>17.000121580547113</v>
      </c>
      <c r="AO3289">
        <f t="shared" ca="1" si="1768"/>
        <v>2.0060790273556233</v>
      </c>
      <c r="AP3289">
        <f t="shared" ca="1" si="1796"/>
        <v>5.0151975683890582</v>
      </c>
      <c r="AQ3289">
        <f t="shared" ca="1" si="1797"/>
        <v>3.0091185410334345</v>
      </c>
      <c r="AR3289">
        <f t="shared" ca="1" si="1798"/>
        <v>5.0151975683890582</v>
      </c>
      <c r="AS3289">
        <f ca="1">P3289/J3289</f>
        <v>0.31270269557651237</v>
      </c>
    </row>
    <row r="3290" spans="1:45" x14ac:dyDescent="0.4">
      <c r="A3290">
        <f t="shared" si="1793"/>
        <v>201904</v>
      </c>
      <c r="B3290" t="s">
        <v>326</v>
      </c>
      <c r="C3290" t="s">
        <v>288</v>
      </c>
      <c r="D3290" t="str">
        <f t="shared" ca="1" si="1766"/>
        <v>I111</v>
      </c>
      <c r="E3290">
        <f t="shared" ca="1" si="1777"/>
        <v>47</v>
      </c>
      <c r="F3290">
        <f t="shared" ca="1" si="1778"/>
        <v>19</v>
      </c>
      <c r="G3290" t="str">
        <f t="shared" ca="1" si="1763"/>
        <v>S11</v>
      </c>
      <c r="H3290" t="str">
        <f t="shared" ca="1" si="1764"/>
        <v>S114</v>
      </c>
      <c r="I3290">
        <f ca="1">VLOOKUP(D3290,PRC!$A$2:$B$21,2,0)*E3290</f>
        <v>7050000</v>
      </c>
      <c r="J3290">
        <f t="shared" ca="1" si="1779"/>
        <v>6203996</v>
      </c>
      <c r="K3290">
        <f ca="1">VLOOKUP(D3290,PRC!$A$1:$C$21,3,0)*E3290</f>
        <v>3736500</v>
      </c>
      <c r="L3290">
        <f t="shared" ca="1" si="1780"/>
        <v>71000</v>
      </c>
      <c r="M3290">
        <f t="shared" ca="1" si="1781"/>
        <v>282000</v>
      </c>
      <c r="N3290">
        <f t="shared" ca="1" si="1782"/>
        <v>423000</v>
      </c>
      <c r="O3290">
        <f t="shared" ca="1" si="1783"/>
        <v>282000</v>
      </c>
      <c r="P3290">
        <f t="shared" ca="1" si="1765"/>
        <v>1409496</v>
      </c>
      <c r="Q3290">
        <f ca="1">IF(P3290&gt;0,1,0)</f>
        <v>1</v>
      </c>
      <c r="R3290">
        <f t="shared" ca="1" si="1784"/>
        <v>12</v>
      </c>
      <c r="S3290">
        <f t="shared" ca="1" si="1785"/>
        <v>1</v>
      </c>
      <c r="T3290">
        <f t="shared" ca="1" si="1786"/>
        <v>4</v>
      </c>
      <c r="U3290">
        <f t="shared" ca="1" si="1787"/>
        <v>6</v>
      </c>
      <c r="V3290">
        <f t="shared" ca="1" si="1788"/>
        <v>4</v>
      </c>
      <c r="X3290">
        <f t="shared" si="1790"/>
        <v>3290</v>
      </c>
      <c r="Y3290">
        <f t="shared" si="1791"/>
        <v>3252</v>
      </c>
      <c r="Z3290">
        <f t="shared" si="1792"/>
        <v>3253</v>
      </c>
      <c r="AA3290">
        <f t="shared" si="1789"/>
        <v>3451</v>
      </c>
      <c r="AB3290">
        <f t="shared" si="1794"/>
        <v>200</v>
      </c>
      <c r="AM3290" t="str">
        <f t="shared" si="1795"/>
        <v>201904KS</v>
      </c>
      <c r="AN3290">
        <f t="shared" ca="1" si="1767"/>
        <v>12.000056737588649</v>
      </c>
      <c r="AO3290">
        <f t="shared" ca="1" si="1768"/>
        <v>1.0070921985815602</v>
      </c>
      <c r="AP3290">
        <f t="shared" ca="1" si="1796"/>
        <v>4</v>
      </c>
      <c r="AQ3290">
        <f t="shared" ca="1" si="1797"/>
        <v>6</v>
      </c>
      <c r="AR3290">
        <f t="shared" ca="1" si="1798"/>
        <v>4</v>
      </c>
      <c r="AS3290">
        <f ca="1">P3290/J3290</f>
        <v>0.22719163584244736</v>
      </c>
    </row>
    <row r="3291" spans="1:45" x14ac:dyDescent="0.4">
      <c r="A3291">
        <f t="shared" si="1793"/>
        <v>201904</v>
      </c>
      <c r="B3291" t="s">
        <v>327</v>
      </c>
      <c r="C3291" t="s">
        <v>288</v>
      </c>
      <c r="D3291" t="str">
        <f t="shared" ca="1" si="1766"/>
        <v>I113</v>
      </c>
      <c r="E3291">
        <f t="shared" ca="1" si="1777"/>
        <v>48</v>
      </c>
      <c r="F3291">
        <f t="shared" ca="1" si="1778"/>
        <v>10</v>
      </c>
      <c r="G3291" t="str">
        <f t="shared" ca="1" si="1763"/>
        <v>S11</v>
      </c>
      <c r="H3291" t="str">
        <f t="shared" ca="1" si="1764"/>
        <v>S116</v>
      </c>
      <c r="I3291">
        <f ca="1">VLOOKUP(D3291,PRC!$A$2:$B$21,2,0)*E3291</f>
        <v>32160000</v>
      </c>
      <c r="J3291">
        <f t="shared" ca="1" si="1779"/>
        <v>28300796</v>
      </c>
      <c r="K3291">
        <f ca="1">VLOOKUP(D3291,PRC!$A$1:$C$21,3,0)*E3291</f>
        <v>14472000</v>
      </c>
      <c r="L3291">
        <f t="shared" ca="1" si="1780"/>
        <v>322000</v>
      </c>
      <c r="M3291">
        <f t="shared" ca="1" si="1781"/>
        <v>1930000</v>
      </c>
      <c r="N3291">
        <f t="shared" ca="1" si="1782"/>
        <v>2573000</v>
      </c>
      <c r="O3291">
        <f t="shared" ca="1" si="1783"/>
        <v>1286000</v>
      </c>
      <c r="P3291">
        <f t="shared" ca="1" si="1765"/>
        <v>7717796</v>
      </c>
      <c r="Q3291">
        <f ca="1">IF(P3291&gt;0,1,0)</f>
        <v>1</v>
      </c>
      <c r="R3291">
        <f t="shared" ca="1" si="1784"/>
        <v>12</v>
      </c>
      <c r="S3291">
        <f t="shared" ca="1" si="1785"/>
        <v>1</v>
      </c>
      <c r="T3291">
        <f t="shared" ca="1" si="1786"/>
        <v>6</v>
      </c>
      <c r="U3291">
        <f t="shared" ca="1" si="1787"/>
        <v>8</v>
      </c>
      <c r="V3291">
        <f t="shared" ca="1" si="1788"/>
        <v>4</v>
      </c>
      <c r="X3291">
        <f t="shared" si="1790"/>
        <v>3291</v>
      </c>
      <c r="Y3291">
        <f t="shared" si="1791"/>
        <v>3252</v>
      </c>
      <c r="Z3291">
        <f t="shared" si="1792"/>
        <v>3253</v>
      </c>
      <c r="AA3291">
        <f t="shared" si="1789"/>
        <v>3451</v>
      </c>
      <c r="AB3291">
        <f t="shared" si="1794"/>
        <v>200</v>
      </c>
      <c r="AM3291" t="str">
        <f t="shared" si="1795"/>
        <v>201904KS</v>
      </c>
      <c r="AN3291">
        <f t="shared" ca="1" si="1767"/>
        <v>12.000012437810948</v>
      </c>
      <c r="AO3291">
        <f t="shared" ca="1" si="1768"/>
        <v>1.0012437810945274</v>
      </c>
      <c r="AP3291">
        <f t="shared" ca="1" si="1796"/>
        <v>6.0012437810945274</v>
      </c>
      <c r="AQ3291">
        <f t="shared" ca="1" si="1797"/>
        <v>8.0006218905472632</v>
      </c>
      <c r="AR3291">
        <f t="shared" ca="1" si="1798"/>
        <v>3.9987562189054726</v>
      </c>
      <c r="AS3291">
        <f ca="1">P3291/J3291</f>
        <v>0.27270596911832445</v>
      </c>
    </row>
    <row r="3292" spans="1:45" x14ac:dyDescent="0.4">
      <c r="A3292">
        <f t="shared" si="1793"/>
        <v>201904</v>
      </c>
      <c r="B3292" t="s">
        <v>328</v>
      </c>
      <c r="C3292" t="s">
        <v>288</v>
      </c>
      <c r="D3292" t="str">
        <f t="shared" ca="1" si="1766"/>
        <v>I111</v>
      </c>
      <c r="E3292">
        <f t="shared" ca="1" si="1777"/>
        <v>33</v>
      </c>
      <c r="F3292">
        <f t="shared" ca="1" si="1778"/>
        <v>16</v>
      </c>
      <c r="G3292" t="str">
        <f t="shared" ca="1" si="1763"/>
        <v>S11</v>
      </c>
      <c r="H3292" t="str">
        <f t="shared" ca="1" si="1764"/>
        <v>S116</v>
      </c>
      <c r="I3292">
        <f ca="1">VLOOKUP(D3292,PRC!$A$2:$B$21,2,0)*E3292</f>
        <v>4950000</v>
      </c>
      <c r="J3292">
        <f t="shared" ca="1" si="1779"/>
        <v>4256996</v>
      </c>
      <c r="K3292">
        <f ca="1">VLOOKUP(D3292,PRC!$A$1:$C$21,3,0)*E3292</f>
        <v>2623500</v>
      </c>
      <c r="L3292">
        <f t="shared" ca="1" si="1780"/>
        <v>50000</v>
      </c>
      <c r="M3292">
        <f t="shared" ca="1" si="1781"/>
        <v>198000</v>
      </c>
      <c r="N3292">
        <f t="shared" ca="1" si="1782"/>
        <v>347000</v>
      </c>
      <c r="O3292">
        <f t="shared" ca="1" si="1783"/>
        <v>149000</v>
      </c>
      <c r="P3292">
        <f t="shared" ca="1" si="1765"/>
        <v>889496</v>
      </c>
      <c r="Q3292">
        <f ca="1">IF(P3292&gt;0,1,0)</f>
        <v>1</v>
      </c>
      <c r="R3292">
        <f t="shared" ca="1" si="1784"/>
        <v>14</v>
      </c>
      <c r="S3292">
        <f t="shared" ca="1" si="1785"/>
        <v>1</v>
      </c>
      <c r="T3292">
        <f t="shared" ca="1" si="1786"/>
        <v>4</v>
      </c>
      <c r="U3292">
        <f t="shared" ca="1" si="1787"/>
        <v>7</v>
      </c>
      <c r="V3292">
        <f t="shared" ca="1" si="1788"/>
        <v>3</v>
      </c>
      <c r="X3292">
        <f t="shared" si="1790"/>
        <v>3292</v>
      </c>
      <c r="Y3292">
        <f t="shared" si="1791"/>
        <v>3252</v>
      </c>
      <c r="Z3292">
        <f t="shared" si="1792"/>
        <v>3253</v>
      </c>
      <c r="AA3292">
        <f t="shared" si="1789"/>
        <v>3451</v>
      </c>
      <c r="AB3292">
        <f t="shared" si="1794"/>
        <v>200</v>
      </c>
      <c r="AM3292" t="str">
        <f t="shared" si="1795"/>
        <v>201904KS</v>
      </c>
      <c r="AN3292">
        <f t="shared" ca="1" si="1767"/>
        <v>14.000080808080806</v>
      </c>
      <c r="AO3292">
        <f t="shared" ca="1" si="1768"/>
        <v>1.0101010101010102</v>
      </c>
      <c r="AP3292">
        <f t="shared" ca="1" si="1796"/>
        <v>4</v>
      </c>
      <c r="AQ3292">
        <f t="shared" ca="1" si="1797"/>
        <v>7.0101010101010095</v>
      </c>
      <c r="AR3292">
        <f t="shared" ca="1" si="1798"/>
        <v>3.0101010101010099</v>
      </c>
      <c r="AS3292">
        <f ca="1">P3292/J3292</f>
        <v>0.20894922146978762</v>
      </c>
    </row>
    <row r="3293" spans="1:45" x14ac:dyDescent="0.4">
      <c r="A3293">
        <f t="shared" si="1793"/>
        <v>201904</v>
      </c>
      <c r="B3293" t="s">
        <v>329</v>
      </c>
      <c r="C3293" t="s">
        <v>288</v>
      </c>
      <c r="D3293" t="str">
        <f t="shared" ca="1" si="1766"/>
        <v>I101</v>
      </c>
      <c r="E3293">
        <f t="shared" ca="1" si="1777"/>
        <v>40</v>
      </c>
      <c r="F3293">
        <f t="shared" ca="1" si="1778"/>
        <v>15</v>
      </c>
      <c r="G3293" t="str">
        <f t="shared" ca="1" si="1763"/>
        <v>S10</v>
      </c>
      <c r="H3293" t="str">
        <f t="shared" ca="1" si="1764"/>
        <v>S103</v>
      </c>
      <c r="I3293">
        <f ca="1">VLOOKUP(D3293,PRC!$A$2:$B$21,2,0)*E3293</f>
        <v>1200000</v>
      </c>
      <c r="J3293">
        <f t="shared" ca="1" si="1779"/>
        <v>959996</v>
      </c>
      <c r="K3293">
        <f ca="1">VLOOKUP(D3293,PRC!$A$1:$C$21,3,0)*E3293</f>
        <v>624000</v>
      </c>
      <c r="L3293">
        <f t="shared" ca="1" si="1780"/>
        <v>12000</v>
      </c>
      <c r="M3293">
        <f t="shared" ca="1" si="1781"/>
        <v>84000</v>
      </c>
      <c r="N3293">
        <f t="shared" ca="1" si="1782"/>
        <v>60000</v>
      </c>
      <c r="O3293">
        <f t="shared" ca="1" si="1783"/>
        <v>36000</v>
      </c>
      <c r="P3293">
        <f t="shared" ca="1" si="1765"/>
        <v>143996</v>
      </c>
      <c r="Q3293">
        <f ca="1">IF(P3293&gt;0,1,0)</f>
        <v>1</v>
      </c>
      <c r="R3293">
        <f t="shared" ca="1" si="1784"/>
        <v>20</v>
      </c>
      <c r="S3293">
        <f t="shared" ca="1" si="1785"/>
        <v>1</v>
      </c>
      <c r="T3293">
        <f t="shared" ca="1" si="1786"/>
        <v>7</v>
      </c>
      <c r="U3293">
        <f t="shared" ca="1" si="1787"/>
        <v>5</v>
      </c>
      <c r="V3293">
        <f t="shared" ca="1" si="1788"/>
        <v>3</v>
      </c>
      <c r="X3293">
        <f t="shared" si="1790"/>
        <v>3293</v>
      </c>
      <c r="Y3293">
        <f t="shared" si="1791"/>
        <v>3252</v>
      </c>
      <c r="Z3293">
        <f t="shared" si="1792"/>
        <v>3253</v>
      </c>
      <c r="AA3293">
        <f t="shared" si="1789"/>
        <v>3451</v>
      </c>
      <c r="AB3293">
        <f t="shared" si="1794"/>
        <v>200</v>
      </c>
      <c r="AM3293" t="str">
        <f t="shared" si="1795"/>
        <v>201904KS</v>
      </c>
      <c r="AN3293">
        <f t="shared" ca="1" si="1767"/>
        <v>20.00033333333333</v>
      </c>
      <c r="AO3293">
        <f t="shared" ca="1" si="1768"/>
        <v>1</v>
      </c>
      <c r="AP3293">
        <f t="shared" ca="1" si="1796"/>
        <v>7.0000000000000009</v>
      </c>
      <c r="AQ3293">
        <f t="shared" ca="1" si="1797"/>
        <v>5</v>
      </c>
      <c r="AR3293">
        <f t="shared" ca="1" si="1798"/>
        <v>3</v>
      </c>
      <c r="AS3293">
        <f ca="1">P3293/J3293</f>
        <v>0.14999645831857633</v>
      </c>
    </row>
    <row r="3294" spans="1:45" x14ac:dyDescent="0.4">
      <c r="A3294">
        <f t="shared" si="1793"/>
        <v>201904</v>
      </c>
      <c r="B3294" t="s">
        <v>330</v>
      </c>
      <c r="C3294" t="s">
        <v>288</v>
      </c>
      <c r="D3294" t="str">
        <f t="shared" ca="1" si="1766"/>
        <v>I110</v>
      </c>
      <c r="E3294">
        <f t="shared" ca="1" si="1777"/>
        <v>37</v>
      </c>
      <c r="F3294">
        <f t="shared" ca="1" si="1778"/>
        <v>18</v>
      </c>
      <c r="G3294" t="str">
        <f t="shared" ca="1" si="1763"/>
        <v>S11</v>
      </c>
      <c r="H3294" t="str">
        <f t="shared" ca="1" si="1764"/>
        <v>S118</v>
      </c>
      <c r="I3294">
        <f ca="1">VLOOKUP(D3294,PRC!$A$2:$B$21,2,0)*E3294</f>
        <v>11100000</v>
      </c>
      <c r="J3294">
        <f t="shared" ca="1" si="1779"/>
        <v>9101996</v>
      </c>
      <c r="K3294">
        <f ca="1">VLOOKUP(D3294,PRC!$A$1:$C$21,3,0)*E3294</f>
        <v>5106000</v>
      </c>
      <c r="L3294">
        <f t="shared" ca="1" si="1780"/>
        <v>111000</v>
      </c>
      <c r="M3294">
        <f t="shared" ca="1" si="1781"/>
        <v>444000</v>
      </c>
      <c r="N3294">
        <f t="shared" ca="1" si="1782"/>
        <v>555000</v>
      </c>
      <c r="O3294">
        <f t="shared" ca="1" si="1783"/>
        <v>444000</v>
      </c>
      <c r="P3294">
        <f t="shared" ca="1" si="1765"/>
        <v>2441996</v>
      </c>
      <c r="Q3294">
        <f ca="1">IF(P3294&gt;0,1,0)</f>
        <v>1</v>
      </c>
      <c r="R3294">
        <f t="shared" ca="1" si="1784"/>
        <v>18</v>
      </c>
      <c r="S3294">
        <f t="shared" ca="1" si="1785"/>
        <v>1</v>
      </c>
      <c r="T3294">
        <f t="shared" ca="1" si="1786"/>
        <v>4</v>
      </c>
      <c r="U3294">
        <f t="shared" ca="1" si="1787"/>
        <v>5</v>
      </c>
      <c r="V3294">
        <f t="shared" ca="1" si="1788"/>
        <v>4</v>
      </c>
      <c r="X3294">
        <f t="shared" si="1790"/>
        <v>3294</v>
      </c>
      <c r="Y3294">
        <f t="shared" si="1791"/>
        <v>3252</v>
      </c>
      <c r="Z3294">
        <f t="shared" si="1792"/>
        <v>3253</v>
      </c>
      <c r="AA3294">
        <f t="shared" si="1789"/>
        <v>3451</v>
      </c>
      <c r="AB3294">
        <f t="shared" si="1794"/>
        <v>200</v>
      </c>
      <c r="AM3294" t="str">
        <f t="shared" si="1795"/>
        <v>201904KS</v>
      </c>
      <c r="AN3294">
        <f t="shared" ca="1" si="1767"/>
        <v>18.000036036036036</v>
      </c>
      <c r="AO3294">
        <f t="shared" ca="1" si="1768"/>
        <v>1</v>
      </c>
      <c r="AP3294">
        <f t="shared" ca="1" si="1796"/>
        <v>4</v>
      </c>
      <c r="AQ3294">
        <f t="shared" ca="1" si="1797"/>
        <v>5</v>
      </c>
      <c r="AR3294">
        <f t="shared" ca="1" si="1798"/>
        <v>4</v>
      </c>
      <c r="AS3294">
        <f ca="1">P3294/J3294</f>
        <v>0.26829236136777035</v>
      </c>
    </row>
    <row r="3295" spans="1:45" x14ac:dyDescent="0.4">
      <c r="A3295">
        <f t="shared" si="1793"/>
        <v>201904</v>
      </c>
      <c r="B3295" t="s">
        <v>331</v>
      </c>
      <c r="C3295" t="s">
        <v>288</v>
      </c>
      <c r="D3295" t="str">
        <f t="shared" ca="1" si="1766"/>
        <v>I108</v>
      </c>
      <c r="E3295">
        <f t="shared" ca="1" si="1777"/>
        <v>34</v>
      </c>
      <c r="F3295">
        <f t="shared" ca="1" si="1778"/>
        <v>16</v>
      </c>
      <c r="G3295" t="str">
        <f t="shared" ca="1" si="1763"/>
        <v>S10</v>
      </c>
      <c r="H3295" t="str">
        <f t="shared" ca="1" si="1764"/>
        <v>S108</v>
      </c>
      <c r="I3295">
        <f ca="1">VLOOKUP(D3295,PRC!$A$2:$B$21,2,0)*E3295</f>
        <v>1360000</v>
      </c>
      <c r="J3295">
        <f t="shared" ca="1" si="1779"/>
        <v>1128796</v>
      </c>
      <c r="K3295">
        <f ca="1">VLOOKUP(D3295,PRC!$A$1:$C$21,3,0)*E3295</f>
        <v>625600</v>
      </c>
      <c r="L3295">
        <f t="shared" ca="1" si="1780"/>
        <v>41000</v>
      </c>
      <c r="M3295">
        <f t="shared" ca="1" si="1781"/>
        <v>54000</v>
      </c>
      <c r="N3295">
        <f t="shared" ca="1" si="1782"/>
        <v>95000</v>
      </c>
      <c r="O3295">
        <f t="shared" ca="1" si="1783"/>
        <v>41000</v>
      </c>
      <c r="P3295">
        <f t="shared" ca="1" si="1765"/>
        <v>272196</v>
      </c>
      <c r="Q3295">
        <f ca="1">IF(P3295&gt;0,1,0)</f>
        <v>1</v>
      </c>
      <c r="R3295">
        <f t="shared" ca="1" si="1784"/>
        <v>17</v>
      </c>
      <c r="S3295">
        <f t="shared" ca="1" si="1785"/>
        <v>3</v>
      </c>
      <c r="T3295">
        <f t="shared" ca="1" si="1786"/>
        <v>4</v>
      </c>
      <c r="U3295">
        <f t="shared" ca="1" si="1787"/>
        <v>7</v>
      </c>
      <c r="V3295">
        <f t="shared" ca="1" si="1788"/>
        <v>3</v>
      </c>
      <c r="X3295">
        <f t="shared" si="1790"/>
        <v>3295</v>
      </c>
      <c r="Y3295">
        <f t="shared" si="1791"/>
        <v>3252</v>
      </c>
      <c r="Z3295">
        <f t="shared" si="1792"/>
        <v>3253</v>
      </c>
      <c r="AA3295">
        <f t="shared" si="1789"/>
        <v>3451</v>
      </c>
      <c r="AB3295">
        <f t="shared" si="1794"/>
        <v>200</v>
      </c>
      <c r="AM3295" t="str">
        <f t="shared" si="1795"/>
        <v>201904KS</v>
      </c>
      <c r="AN3295">
        <f t="shared" ca="1" si="1767"/>
        <v>17.000294117647062</v>
      </c>
      <c r="AO3295">
        <f t="shared" ca="1" si="1768"/>
        <v>3.0147058823529411</v>
      </c>
      <c r="AP3295">
        <f t="shared" ca="1" si="1796"/>
        <v>3.9705882352941173</v>
      </c>
      <c r="AQ3295">
        <f t="shared" ca="1" si="1797"/>
        <v>6.9852941176470589</v>
      </c>
      <c r="AR3295">
        <f t="shared" ca="1" si="1798"/>
        <v>3.0147058823529411</v>
      </c>
      <c r="AS3295">
        <f ca="1">P3295/J3295</f>
        <v>0.24113834563552669</v>
      </c>
    </row>
    <row r="3296" spans="1:45" x14ac:dyDescent="0.4">
      <c r="A3296">
        <f t="shared" si="1793"/>
        <v>201904</v>
      </c>
      <c r="B3296" t="s">
        <v>332</v>
      </c>
      <c r="C3296" t="s">
        <v>288</v>
      </c>
      <c r="D3296" t="str">
        <f t="shared" ca="1" si="1766"/>
        <v>I113</v>
      </c>
      <c r="E3296">
        <f t="shared" ca="1" si="1777"/>
        <v>42</v>
      </c>
      <c r="F3296">
        <f t="shared" ca="1" si="1778"/>
        <v>15</v>
      </c>
      <c r="G3296" t="str">
        <f t="shared" ca="1" si="1763"/>
        <v>S10</v>
      </c>
      <c r="H3296" t="str">
        <f t="shared" ca="1" si="1764"/>
        <v>S104</v>
      </c>
      <c r="I3296">
        <f ca="1">VLOOKUP(D3296,PRC!$A$2:$B$21,2,0)*E3296</f>
        <v>28140000</v>
      </c>
      <c r="J3296">
        <f t="shared" ca="1" si="1779"/>
        <v>24481796</v>
      </c>
      <c r="K3296">
        <f ca="1">VLOOKUP(D3296,PRC!$A$1:$C$21,3,0)*E3296</f>
        <v>12663000</v>
      </c>
      <c r="L3296">
        <f t="shared" ca="1" si="1780"/>
        <v>844000</v>
      </c>
      <c r="M3296">
        <f t="shared" ca="1" si="1781"/>
        <v>1970000</v>
      </c>
      <c r="N3296">
        <f t="shared" ca="1" si="1782"/>
        <v>1126000</v>
      </c>
      <c r="O3296">
        <f t="shared" ca="1" si="1783"/>
        <v>1407000</v>
      </c>
      <c r="P3296">
        <f t="shared" ca="1" si="1765"/>
        <v>6471796</v>
      </c>
      <c r="Q3296">
        <f ca="1">IF(P3296&gt;0,1,0)</f>
        <v>1</v>
      </c>
      <c r="R3296">
        <f t="shared" ca="1" si="1784"/>
        <v>13</v>
      </c>
      <c r="S3296">
        <f t="shared" ca="1" si="1785"/>
        <v>3</v>
      </c>
      <c r="T3296">
        <f t="shared" ca="1" si="1786"/>
        <v>7</v>
      </c>
      <c r="U3296">
        <f t="shared" ca="1" si="1787"/>
        <v>4</v>
      </c>
      <c r="V3296">
        <f t="shared" ca="1" si="1788"/>
        <v>5</v>
      </c>
      <c r="X3296">
        <f t="shared" si="1790"/>
        <v>3296</v>
      </c>
      <c r="Y3296">
        <f t="shared" si="1791"/>
        <v>3252</v>
      </c>
      <c r="Z3296">
        <f t="shared" si="1792"/>
        <v>3253</v>
      </c>
      <c r="AA3296">
        <f t="shared" si="1789"/>
        <v>3451</v>
      </c>
      <c r="AB3296">
        <f t="shared" si="1794"/>
        <v>200</v>
      </c>
      <c r="AM3296" t="str">
        <f t="shared" si="1795"/>
        <v>201904KS</v>
      </c>
      <c r="AN3296">
        <f t="shared" ca="1" si="1767"/>
        <v>13.000014214641077</v>
      </c>
      <c r="AO3296">
        <f t="shared" ca="1" si="1768"/>
        <v>2.9992892679459842</v>
      </c>
      <c r="AP3296">
        <f t="shared" ca="1" si="1796"/>
        <v>7.0007107320540163</v>
      </c>
      <c r="AQ3296">
        <f t="shared" ca="1" si="1797"/>
        <v>4.0014214641080317</v>
      </c>
      <c r="AR3296">
        <f t="shared" ca="1" si="1798"/>
        <v>5</v>
      </c>
      <c r="AS3296">
        <f ca="1">P3296/J3296</f>
        <v>0.26435135722885689</v>
      </c>
    </row>
    <row r="3297" spans="1:45" x14ac:dyDescent="0.4">
      <c r="A3297">
        <f t="shared" si="1793"/>
        <v>201904</v>
      </c>
      <c r="B3297" t="s">
        <v>333</v>
      </c>
      <c r="C3297" t="s">
        <v>288</v>
      </c>
      <c r="D3297" t="str">
        <f t="shared" ca="1" si="1766"/>
        <v>I119</v>
      </c>
      <c r="E3297">
        <f t="shared" ca="1" si="1777"/>
        <v>32</v>
      </c>
      <c r="F3297">
        <f t="shared" ca="1" si="1778"/>
        <v>11</v>
      </c>
      <c r="G3297" t="str">
        <f t="shared" ca="1" si="1763"/>
        <v>S11</v>
      </c>
      <c r="H3297" t="str">
        <f t="shared" ca="1" si="1764"/>
        <v>S115</v>
      </c>
      <c r="I3297">
        <f ca="1">VLOOKUP(D3297,PRC!$A$2:$B$21,2,0)*E3297</f>
        <v>3040000</v>
      </c>
      <c r="J3297">
        <f t="shared" ca="1" si="1779"/>
        <v>2583996</v>
      </c>
      <c r="K3297">
        <f ca="1">VLOOKUP(D3297,PRC!$A$1:$C$21,3,0)*E3297</f>
        <v>1459200</v>
      </c>
      <c r="L3297">
        <f t="shared" ca="1" si="1780"/>
        <v>30000</v>
      </c>
      <c r="M3297">
        <f t="shared" ca="1" si="1781"/>
        <v>122000</v>
      </c>
      <c r="N3297">
        <f t="shared" ca="1" si="1782"/>
        <v>182000</v>
      </c>
      <c r="O3297">
        <f t="shared" ca="1" si="1783"/>
        <v>91000</v>
      </c>
      <c r="P3297">
        <f t="shared" ca="1" si="1765"/>
        <v>699796</v>
      </c>
      <c r="Q3297">
        <f ca="1">IF(P3297&gt;0,1,0)</f>
        <v>1</v>
      </c>
      <c r="R3297">
        <f t="shared" ca="1" si="1784"/>
        <v>15</v>
      </c>
      <c r="S3297">
        <f t="shared" ca="1" si="1785"/>
        <v>1</v>
      </c>
      <c r="T3297">
        <f t="shared" ca="1" si="1786"/>
        <v>4</v>
      </c>
      <c r="U3297">
        <f t="shared" ca="1" si="1787"/>
        <v>6</v>
      </c>
      <c r="V3297">
        <f t="shared" ca="1" si="1788"/>
        <v>3</v>
      </c>
      <c r="X3297">
        <f t="shared" si="1790"/>
        <v>3297</v>
      </c>
      <c r="Y3297">
        <f t="shared" si="1791"/>
        <v>3252</v>
      </c>
      <c r="Z3297">
        <f t="shared" si="1792"/>
        <v>3253</v>
      </c>
      <c r="AA3297">
        <f t="shared" si="1789"/>
        <v>3451</v>
      </c>
      <c r="AB3297">
        <f t="shared" si="1794"/>
        <v>200</v>
      </c>
      <c r="AM3297" t="str">
        <f t="shared" si="1795"/>
        <v>201904KS</v>
      </c>
      <c r="AN3297">
        <f t="shared" ca="1" si="1767"/>
        <v>15.000131578947373</v>
      </c>
      <c r="AO3297">
        <f t="shared" ca="1" si="1768"/>
        <v>0.98684210526315785</v>
      </c>
      <c r="AP3297">
        <f t="shared" ca="1" si="1796"/>
        <v>4.0131578947368425</v>
      </c>
      <c r="AQ3297">
        <f t="shared" ca="1" si="1797"/>
        <v>5.9868421052631575</v>
      </c>
      <c r="AR3297">
        <f t="shared" ca="1" si="1798"/>
        <v>2.9934210526315788</v>
      </c>
      <c r="AS3297">
        <f ca="1">P3297/J3297</f>
        <v>0.27081930467384624</v>
      </c>
    </row>
    <row r="3298" spans="1:45" x14ac:dyDescent="0.4">
      <c r="A3298">
        <f t="shared" si="1793"/>
        <v>201904</v>
      </c>
      <c r="B3298" t="s">
        <v>334</v>
      </c>
      <c r="C3298" t="s">
        <v>288</v>
      </c>
      <c r="D3298" t="str">
        <f t="shared" ca="1" si="1766"/>
        <v>I111</v>
      </c>
      <c r="E3298">
        <f t="shared" ca="1" si="1777"/>
        <v>35</v>
      </c>
      <c r="F3298">
        <f t="shared" ca="1" si="1778"/>
        <v>19</v>
      </c>
      <c r="G3298" t="str">
        <f t="shared" ca="1" si="1763"/>
        <v>S11</v>
      </c>
      <c r="H3298" t="str">
        <f t="shared" ca="1" si="1764"/>
        <v>S118</v>
      </c>
      <c r="I3298">
        <f ca="1">VLOOKUP(D3298,PRC!$A$2:$B$21,2,0)*E3298</f>
        <v>5250000</v>
      </c>
      <c r="J3298">
        <f t="shared" ca="1" si="1779"/>
        <v>4199996</v>
      </c>
      <c r="K3298">
        <f ca="1">VLOOKUP(D3298,PRC!$A$1:$C$21,3,0)*E3298</f>
        <v>2782500</v>
      </c>
      <c r="L3298">
        <f t="shared" ca="1" si="1780"/>
        <v>105000</v>
      </c>
      <c r="M3298">
        <f t="shared" ca="1" si="1781"/>
        <v>368000</v>
      </c>
      <c r="N3298">
        <f t="shared" ca="1" si="1782"/>
        <v>263000</v>
      </c>
      <c r="O3298">
        <f t="shared" ca="1" si="1783"/>
        <v>158000</v>
      </c>
      <c r="P3298">
        <f t="shared" ca="1" si="1765"/>
        <v>523496</v>
      </c>
      <c r="Q3298">
        <f ca="1">IF(P3298&gt;0,1,0)</f>
        <v>1</v>
      </c>
      <c r="R3298">
        <f t="shared" ca="1" si="1784"/>
        <v>20</v>
      </c>
      <c r="S3298">
        <f t="shared" ca="1" si="1785"/>
        <v>2</v>
      </c>
      <c r="T3298">
        <f t="shared" ca="1" si="1786"/>
        <v>7</v>
      </c>
      <c r="U3298">
        <f t="shared" ca="1" si="1787"/>
        <v>5</v>
      </c>
      <c r="V3298">
        <f t="shared" ca="1" si="1788"/>
        <v>3</v>
      </c>
      <c r="X3298">
        <f t="shared" si="1790"/>
        <v>3298</v>
      </c>
      <c r="Y3298">
        <f t="shared" si="1791"/>
        <v>3252</v>
      </c>
      <c r="Z3298">
        <f t="shared" si="1792"/>
        <v>3253</v>
      </c>
      <c r="AA3298">
        <f t="shared" si="1789"/>
        <v>3451</v>
      </c>
      <c r="AB3298">
        <f t="shared" si="1794"/>
        <v>200</v>
      </c>
      <c r="AM3298" t="str">
        <f t="shared" si="1795"/>
        <v>201904KS</v>
      </c>
      <c r="AN3298">
        <f t="shared" ca="1" si="1767"/>
        <v>20.000076190476189</v>
      </c>
      <c r="AO3298">
        <f t="shared" ca="1" si="1768"/>
        <v>2</v>
      </c>
      <c r="AP3298">
        <f t="shared" ca="1" si="1796"/>
        <v>7.0095238095238095</v>
      </c>
      <c r="AQ3298">
        <f t="shared" ca="1" si="1797"/>
        <v>5.0095238095238095</v>
      </c>
      <c r="AR3298">
        <f t="shared" ca="1" si="1798"/>
        <v>3.0095238095238095</v>
      </c>
      <c r="AS3298">
        <f ca="1">P3298/J3298</f>
        <v>0.12464202346859378</v>
      </c>
    </row>
    <row r="3299" spans="1:45" x14ac:dyDescent="0.4">
      <c r="A3299">
        <f t="shared" si="1793"/>
        <v>201904</v>
      </c>
      <c r="B3299" t="s">
        <v>335</v>
      </c>
      <c r="C3299" t="s">
        <v>288</v>
      </c>
      <c r="D3299" t="str">
        <f t="shared" ca="1" si="1766"/>
        <v>I102</v>
      </c>
      <c r="E3299">
        <f t="shared" ca="1" si="1777"/>
        <v>48</v>
      </c>
      <c r="F3299">
        <f t="shared" ca="1" si="1778"/>
        <v>12</v>
      </c>
      <c r="G3299" t="str">
        <f t="shared" ca="1" si="1763"/>
        <v>S10</v>
      </c>
      <c r="H3299" t="str">
        <f t="shared" ca="1" si="1764"/>
        <v>S109</v>
      </c>
      <c r="I3299">
        <f ca="1">VLOOKUP(D3299,PRC!$A$2:$B$21,2,0)*E3299</f>
        <v>1920000</v>
      </c>
      <c r="J3299">
        <f t="shared" ca="1" si="1779"/>
        <v>1593596</v>
      </c>
      <c r="K3299">
        <f ca="1">VLOOKUP(D3299,PRC!$A$1:$C$21,3,0)*E3299</f>
        <v>902400</v>
      </c>
      <c r="L3299">
        <f t="shared" ca="1" si="1780"/>
        <v>58000</v>
      </c>
      <c r="M3299">
        <f t="shared" ca="1" si="1781"/>
        <v>77000</v>
      </c>
      <c r="N3299">
        <f t="shared" ca="1" si="1782"/>
        <v>58000</v>
      </c>
      <c r="O3299">
        <f t="shared" ca="1" si="1783"/>
        <v>58000</v>
      </c>
      <c r="P3299">
        <f t="shared" ca="1" si="1765"/>
        <v>440196</v>
      </c>
      <c r="Q3299">
        <f ca="1">IF(P3299&gt;0,1,0)</f>
        <v>1</v>
      </c>
      <c r="R3299">
        <f t="shared" ca="1" si="1784"/>
        <v>17</v>
      </c>
      <c r="S3299">
        <f t="shared" ca="1" si="1785"/>
        <v>3</v>
      </c>
      <c r="T3299">
        <f t="shared" ca="1" si="1786"/>
        <v>4</v>
      </c>
      <c r="U3299">
        <f t="shared" ca="1" si="1787"/>
        <v>3</v>
      </c>
      <c r="V3299">
        <f t="shared" ca="1" si="1788"/>
        <v>3</v>
      </c>
      <c r="X3299">
        <f t="shared" si="1790"/>
        <v>3299</v>
      </c>
      <c r="Y3299">
        <f t="shared" si="1791"/>
        <v>3252</v>
      </c>
      <c r="Z3299">
        <f t="shared" si="1792"/>
        <v>3253</v>
      </c>
      <c r="AA3299">
        <f t="shared" si="1789"/>
        <v>3451</v>
      </c>
      <c r="AB3299">
        <f t="shared" si="1794"/>
        <v>200</v>
      </c>
      <c r="AM3299" t="str">
        <f t="shared" si="1795"/>
        <v>201904KS</v>
      </c>
      <c r="AN3299">
        <f t="shared" ca="1" si="1767"/>
        <v>17.000208333333333</v>
      </c>
      <c r="AO3299">
        <f t="shared" ca="1" si="1768"/>
        <v>3.0208333333333335</v>
      </c>
      <c r="AP3299">
        <f t="shared" ca="1" si="1796"/>
        <v>4.010416666666667</v>
      </c>
      <c r="AQ3299">
        <f t="shared" ca="1" si="1797"/>
        <v>3.0208333333333335</v>
      </c>
      <c r="AR3299">
        <f t="shared" ca="1" si="1798"/>
        <v>3.0208333333333335</v>
      </c>
      <c r="AS3299">
        <f ca="1">P3299/J3299</f>
        <v>0.2762281029821862</v>
      </c>
    </row>
    <row r="3300" spans="1:45" x14ac:dyDescent="0.4">
      <c r="A3300">
        <f t="shared" si="1793"/>
        <v>201904</v>
      </c>
      <c r="B3300" t="s">
        <v>336</v>
      </c>
      <c r="C3300" t="s">
        <v>288</v>
      </c>
      <c r="D3300" t="str">
        <f t="shared" ca="1" si="1766"/>
        <v>I113</v>
      </c>
      <c r="E3300">
        <f t="shared" ca="1" si="1777"/>
        <v>48</v>
      </c>
      <c r="F3300">
        <f t="shared" ca="1" si="1778"/>
        <v>19</v>
      </c>
      <c r="G3300" t="str">
        <f t="shared" ca="1" si="1763"/>
        <v>S10</v>
      </c>
      <c r="H3300" t="str">
        <f t="shared" ca="1" si="1764"/>
        <v>S103</v>
      </c>
      <c r="I3300">
        <f ca="1">VLOOKUP(D3300,PRC!$A$2:$B$21,2,0)*E3300</f>
        <v>32160000</v>
      </c>
      <c r="J3300">
        <f t="shared" ca="1" si="1779"/>
        <v>27979196</v>
      </c>
      <c r="K3300">
        <f ca="1">VLOOKUP(D3300,PRC!$A$1:$C$21,3,0)*E3300</f>
        <v>14472000</v>
      </c>
      <c r="L3300">
        <f t="shared" ca="1" si="1780"/>
        <v>965000</v>
      </c>
      <c r="M3300">
        <f t="shared" ca="1" si="1781"/>
        <v>1286000</v>
      </c>
      <c r="N3300">
        <f t="shared" ca="1" si="1782"/>
        <v>2251000</v>
      </c>
      <c r="O3300">
        <f t="shared" ca="1" si="1783"/>
        <v>1286000</v>
      </c>
      <c r="P3300">
        <f t="shared" ca="1" si="1765"/>
        <v>7719196</v>
      </c>
      <c r="Q3300">
        <f ca="1">IF(P3300&gt;0,1,0)</f>
        <v>1</v>
      </c>
      <c r="R3300">
        <f t="shared" ca="1" si="1784"/>
        <v>13</v>
      </c>
      <c r="S3300">
        <f t="shared" ca="1" si="1785"/>
        <v>3</v>
      </c>
      <c r="T3300">
        <f t="shared" ca="1" si="1786"/>
        <v>4</v>
      </c>
      <c r="U3300">
        <f t="shared" ca="1" si="1787"/>
        <v>7</v>
      </c>
      <c r="V3300">
        <f t="shared" ca="1" si="1788"/>
        <v>4</v>
      </c>
      <c r="X3300">
        <f t="shared" si="1790"/>
        <v>3300</v>
      </c>
      <c r="Y3300">
        <f t="shared" si="1791"/>
        <v>3252</v>
      </c>
      <c r="Z3300">
        <f t="shared" si="1792"/>
        <v>3253</v>
      </c>
      <c r="AA3300">
        <f t="shared" si="1789"/>
        <v>3451</v>
      </c>
      <c r="AB3300">
        <f t="shared" si="1794"/>
        <v>200</v>
      </c>
      <c r="AM3300" t="str">
        <f t="shared" si="1795"/>
        <v>201904KS</v>
      </c>
      <c r="AN3300">
        <f t="shared" ca="1" si="1767"/>
        <v>13.000012437810948</v>
      </c>
      <c r="AO3300">
        <f t="shared" ca="1" si="1768"/>
        <v>3.0006218905472637</v>
      </c>
      <c r="AP3300">
        <f t="shared" ca="1" si="1796"/>
        <v>3.9987562189054726</v>
      </c>
      <c r="AQ3300">
        <f t="shared" ca="1" si="1797"/>
        <v>6.9993781094527368</v>
      </c>
      <c r="AR3300">
        <f t="shared" ca="1" si="1798"/>
        <v>3.9987562189054726</v>
      </c>
      <c r="AS3300">
        <f ca="1">P3300/J3300</f>
        <v>0.27589055811324958</v>
      </c>
    </row>
    <row r="3301" spans="1:45" x14ac:dyDescent="0.4">
      <c r="A3301">
        <f t="shared" si="1793"/>
        <v>201904</v>
      </c>
      <c r="B3301" t="s">
        <v>337</v>
      </c>
      <c r="C3301" t="s">
        <v>288</v>
      </c>
      <c r="D3301" t="str">
        <f t="shared" ca="1" si="1766"/>
        <v>I104</v>
      </c>
      <c r="E3301">
        <f t="shared" ca="1" si="1777"/>
        <v>29</v>
      </c>
      <c r="F3301">
        <f t="shared" ca="1" si="1778"/>
        <v>20</v>
      </c>
      <c r="G3301" t="str">
        <f t="shared" ca="1" si="1763"/>
        <v>S11</v>
      </c>
      <c r="H3301" t="str">
        <f t="shared" ca="1" si="1764"/>
        <v>S110</v>
      </c>
      <c r="I3301">
        <f ca="1">VLOOKUP(D3301,PRC!$A$2:$B$21,2,0)*E3301</f>
        <v>2030000</v>
      </c>
      <c r="J3301">
        <f t="shared" ca="1" si="1779"/>
        <v>1684896</v>
      </c>
      <c r="K3301">
        <f ca="1">VLOOKUP(D3301,PRC!$A$1:$C$21,3,0)*E3301</f>
        <v>852600</v>
      </c>
      <c r="L3301">
        <f t="shared" ca="1" si="1780"/>
        <v>20000</v>
      </c>
      <c r="M3301">
        <f t="shared" ca="1" si="1781"/>
        <v>122000</v>
      </c>
      <c r="N3301">
        <f t="shared" ca="1" si="1782"/>
        <v>102000</v>
      </c>
      <c r="O3301">
        <f t="shared" ca="1" si="1783"/>
        <v>81000</v>
      </c>
      <c r="P3301">
        <f t="shared" ca="1" si="1765"/>
        <v>507296</v>
      </c>
      <c r="Q3301">
        <f ca="1">IF(P3301&gt;0,1,0)</f>
        <v>1</v>
      </c>
      <c r="R3301">
        <f t="shared" ca="1" si="1784"/>
        <v>17</v>
      </c>
      <c r="S3301">
        <f t="shared" ca="1" si="1785"/>
        <v>1</v>
      </c>
      <c r="T3301">
        <f t="shared" ca="1" si="1786"/>
        <v>6</v>
      </c>
      <c r="U3301">
        <f t="shared" ca="1" si="1787"/>
        <v>5</v>
      </c>
      <c r="V3301">
        <f t="shared" ca="1" si="1788"/>
        <v>4</v>
      </c>
      <c r="X3301">
        <f t="shared" si="1790"/>
        <v>3301</v>
      </c>
      <c r="Y3301">
        <f t="shared" si="1791"/>
        <v>3252</v>
      </c>
      <c r="Z3301">
        <f t="shared" si="1792"/>
        <v>3253</v>
      </c>
      <c r="AA3301">
        <f t="shared" si="1789"/>
        <v>3451</v>
      </c>
      <c r="AB3301">
        <f t="shared" si="1794"/>
        <v>200</v>
      </c>
      <c r="AM3301" t="str">
        <f t="shared" si="1795"/>
        <v>201904KS</v>
      </c>
      <c r="AN3301">
        <f t="shared" ca="1" si="1767"/>
        <v>17.000197044334975</v>
      </c>
      <c r="AO3301">
        <f t="shared" ca="1" si="1768"/>
        <v>0.98522167487684731</v>
      </c>
      <c r="AP3301">
        <f t="shared" ca="1" si="1796"/>
        <v>6.0098522167487687</v>
      </c>
      <c r="AQ3301">
        <f t="shared" ca="1" si="1797"/>
        <v>5.0246305418719208</v>
      </c>
      <c r="AR3301">
        <f t="shared" ca="1" si="1798"/>
        <v>3.9901477832512313</v>
      </c>
      <c r="AS3301">
        <f ca="1">P3301/J3301</f>
        <v>0.3010844586253395</v>
      </c>
    </row>
    <row r="3302" spans="1:45" x14ac:dyDescent="0.4">
      <c r="A3302">
        <f t="shared" si="1793"/>
        <v>201904</v>
      </c>
      <c r="B3302" t="s">
        <v>338</v>
      </c>
      <c r="C3302" t="s">
        <v>288</v>
      </c>
      <c r="D3302" t="str">
        <f t="shared" ca="1" si="1766"/>
        <v>I106</v>
      </c>
      <c r="E3302">
        <f t="shared" ca="1" si="1777"/>
        <v>28</v>
      </c>
      <c r="F3302">
        <f t="shared" ca="1" si="1778"/>
        <v>19</v>
      </c>
      <c r="G3302" t="str">
        <f t="shared" ca="1" si="1763"/>
        <v>S12</v>
      </c>
      <c r="H3302" t="str">
        <f t="shared" ca="1" si="1764"/>
        <v>S120</v>
      </c>
      <c r="I3302">
        <f ca="1">VLOOKUP(D3302,PRC!$A$2:$B$21,2,0)*E3302</f>
        <v>560000</v>
      </c>
      <c r="J3302">
        <f t="shared" ca="1" si="1779"/>
        <v>453596.00000000006</v>
      </c>
      <c r="K3302">
        <f ca="1">VLOOKUP(D3302,PRC!$A$1:$C$21,3,0)*E3302</f>
        <v>296800</v>
      </c>
      <c r="L3302">
        <f t="shared" ca="1" si="1780"/>
        <v>11000</v>
      </c>
      <c r="M3302">
        <f t="shared" ca="1" si="1781"/>
        <v>34000</v>
      </c>
      <c r="N3302">
        <f t="shared" ca="1" si="1782"/>
        <v>39000</v>
      </c>
      <c r="O3302">
        <f t="shared" ca="1" si="1783"/>
        <v>22000</v>
      </c>
      <c r="P3302">
        <f t="shared" ca="1" si="1765"/>
        <v>50796.000000000058</v>
      </c>
      <c r="Q3302">
        <f ca="1">IF(P3302&gt;0,1,0)</f>
        <v>1</v>
      </c>
      <c r="R3302">
        <f t="shared" ca="1" si="1784"/>
        <v>19</v>
      </c>
      <c r="S3302">
        <f t="shared" ca="1" si="1785"/>
        <v>2</v>
      </c>
      <c r="T3302">
        <f t="shared" ca="1" si="1786"/>
        <v>6</v>
      </c>
      <c r="U3302">
        <f t="shared" ca="1" si="1787"/>
        <v>7</v>
      </c>
      <c r="V3302">
        <f t="shared" ca="1" si="1788"/>
        <v>4</v>
      </c>
      <c r="X3302">
        <f t="shared" si="1790"/>
        <v>3302</v>
      </c>
      <c r="Y3302">
        <f t="shared" si="1791"/>
        <v>3252</v>
      </c>
      <c r="Z3302">
        <f t="shared" si="1792"/>
        <v>3253</v>
      </c>
      <c r="AA3302">
        <f t="shared" si="1789"/>
        <v>3451</v>
      </c>
      <c r="AB3302">
        <f t="shared" si="1794"/>
        <v>200</v>
      </c>
      <c r="AM3302" t="str">
        <f t="shared" si="1795"/>
        <v>201904KS</v>
      </c>
      <c r="AN3302">
        <f t="shared" ca="1" si="1767"/>
        <v>19.00071428571427</v>
      </c>
      <c r="AO3302">
        <f t="shared" ca="1" si="1768"/>
        <v>1.9642857142857142</v>
      </c>
      <c r="AP3302">
        <f t="shared" ca="1" si="1796"/>
        <v>6.0714285714285712</v>
      </c>
      <c r="AQ3302">
        <f t="shared" ca="1" si="1797"/>
        <v>6.9642857142857144</v>
      </c>
      <c r="AR3302">
        <f t="shared" ca="1" si="1798"/>
        <v>3.9285714285714284</v>
      </c>
      <c r="AS3302">
        <f ca="1">P3302/J3302</f>
        <v>0.11198511450718272</v>
      </c>
    </row>
    <row r="3303" spans="1:45" x14ac:dyDescent="0.4">
      <c r="A3303">
        <f t="shared" si="1793"/>
        <v>201904</v>
      </c>
      <c r="B3303" t="s">
        <v>339</v>
      </c>
      <c r="C3303" t="s">
        <v>288</v>
      </c>
      <c r="D3303" t="str">
        <f t="shared" ca="1" si="1766"/>
        <v>I117</v>
      </c>
      <c r="E3303">
        <f t="shared" ca="1" si="1777"/>
        <v>48</v>
      </c>
      <c r="F3303">
        <f t="shared" ca="1" si="1778"/>
        <v>16</v>
      </c>
      <c r="G3303" t="str">
        <f t="shared" ca="1" si="1763"/>
        <v>S11</v>
      </c>
      <c r="H3303" t="str">
        <f t="shared" ca="1" si="1764"/>
        <v>S119</v>
      </c>
      <c r="I3303">
        <f ca="1">VLOOKUP(D3303,PRC!$A$2:$B$21,2,0)*E3303</f>
        <v>120000000</v>
      </c>
      <c r="J3303">
        <f t="shared" ca="1" si="1779"/>
        <v>104399996</v>
      </c>
      <c r="K3303">
        <f ca="1">VLOOKUP(D3303,PRC!$A$1:$C$21,3,0)*E3303</f>
        <v>55200000</v>
      </c>
      <c r="L3303">
        <f t="shared" ca="1" si="1780"/>
        <v>1200000</v>
      </c>
      <c r="M3303">
        <f t="shared" ca="1" si="1781"/>
        <v>4800000</v>
      </c>
      <c r="N3303">
        <f t="shared" ca="1" si="1782"/>
        <v>8400000</v>
      </c>
      <c r="O3303">
        <f t="shared" ca="1" si="1783"/>
        <v>4800000</v>
      </c>
      <c r="P3303">
        <f t="shared" ca="1" si="1765"/>
        <v>29999996</v>
      </c>
      <c r="Q3303">
        <f ca="1">IF(P3303&gt;0,1,0)</f>
        <v>1</v>
      </c>
      <c r="R3303">
        <f t="shared" ca="1" si="1784"/>
        <v>13</v>
      </c>
      <c r="S3303">
        <f t="shared" ca="1" si="1785"/>
        <v>1</v>
      </c>
      <c r="T3303">
        <f t="shared" ca="1" si="1786"/>
        <v>4</v>
      </c>
      <c r="U3303">
        <f t="shared" ca="1" si="1787"/>
        <v>7</v>
      </c>
      <c r="V3303">
        <f t="shared" ca="1" si="1788"/>
        <v>4</v>
      </c>
      <c r="X3303">
        <f t="shared" si="1790"/>
        <v>3303</v>
      </c>
      <c r="Y3303">
        <f t="shared" si="1791"/>
        <v>3252</v>
      </c>
      <c r="Z3303">
        <f t="shared" si="1792"/>
        <v>3253</v>
      </c>
      <c r="AA3303">
        <f t="shared" si="1789"/>
        <v>3451</v>
      </c>
      <c r="AB3303">
        <f t="shared" si="1794"/>
        <v>200</v>
      </c>
      <c r="AM3303" t="str">
        <f t="shared" si="1795"/>
        <v>201904KS</v>
      </c>
      <c r="AN3303">
        <f t="shared" ca="1" si="1767"/>
        <v>13.000003333333332</v>
      </c>
      <c r="AO3303">
        <f t="shared" ca="1" si="1768"/>
        <v>1</v>
      </c>
      <c r="AP3303">
        <f t="shared" ca="1" si="1796"/>
        <v>4</v>
      </c>
      <c r="AQ3303">
        <f t="shared" ca="1" si="1797"/>
        <v>7.0000000000000009</v>
      </c>
      <c r="AR3303">
        <f t="shared" ca="1" si="1798"/>
        <v>4</v>
      </c>
      <c r="AS3303">
        <f ca="1">P3303/J3303</f>
        <v>0.28735629453472394</v>
      </c>
    </row>
    <row r="3304" spans="1:45" x14ac:dyDescent="0.4">
      <c r="A3304">
        <f t="shared" si="1793"/>
        <v>201904</v>
      </c>
      <c r="B3304" t="s">
        <v>340</v>
      </c>
      <c r="C3304" t="s">
        <v>288</v>
      </c>
      <c r="D3304" t="str">
        <f t="shared" ca="1" si="1766"/>
        <v>I108</v>
      </c>
      <c r="E3304">
        <f t="shared" ca="1" si="1777"/>
        <v>49</v>
      </c>
      <c r="F3304">
        <f t="shared" ca="1" si="1778"/>
        <v>19</v>
      </c>
      <c r="G3304" t="str">
        <f t="shared" ca="1" si="1763"/>
        <v>S11</v>
      </c>
      <c r="H3304" t="str">
        <f t="shared" ca="1" si="1764"/>
        <v>S110</v>
      </c>
      <c r="I3304">
        <f ca="1">VLOOKUP(D3304,PRC!$A$2:$B$21,2,0)*E3304</f>
        <v>1960000</v>
      </c>
      <c r="J3304">
        <f t="shared" ca="1" si="1779"/>
        <v>1567996</v>
      </c>
      <c r="K3304">
        <f ca="1">VLOOKUP(D3304,PRC!$A$1:$C$21,3,0)*E3304</f>
        <v>901600</v>
      </c>
      <c r="L3304">
        <f t="shared" ca="1" si="1780"/>
        <v>20000</v>
      </c>
      <c r="M3304">
        <f t="shared" ca="1" si="1781"/>
        <v>118000</v>
      </c>
      <c r="N3304">
        <f t="shared" ca="1" si="1782"/>
        <v>137000</v>
      </c>
      <c r="O3304">
        <f t="shared" ca="1" si="1783"/>
        <v>78000</v>
      </c>
      <c r="P3304">
        <f t="shared" ca="1" si="1765"/>
        <v>313396</v>
      </c>
      <c r="Q3304">
        <f ca="1">IF(P3304&gt;0,1,0)</f>
        <v>1</v>
      </c>
      <c r="R3304">
        <f t="shared" ca="1" si="1784"/>
        <v>20</v>
      </c>
      <c r="S3304">
        <f t="shared" ca="1" si="1785"/>
        <v>1</v>
      </c>
      <c r="T3304">
        <f t="shared" ca="1" si="1786"/>
        <v>6</v>
      </c>
      <c r="U3304">
        <f t="shared" ca="1" si="1787"/>
        <v>7</v>
      </c>
      <c r="V3304">
        <f t="shared" ca="1" si="1788"/>
        <v>4</v>
      </c>
      <c r="X3304">
        <f t="shared" si="1790"/>
        <v>3304</v>
      </c>
      <c r="Y3304">
        <f t="shared" si="1791"/>
        <v>3252</v>
      </c>
      <c r="Z3304">
        <f t="shared" si="1792"/>
        <v>3253</v>
      </c>
      <c r="AA3304">
        <f t="shared" si="1789"/>
        <v>3451</v>
      </c>
      <c r="AB3304">
        <f t="shared" si="1794"/>
        <v>200</v>
      </c>
      <c r="AM3304" t="str">
        <f t="shared" si="1795"/>
        <v>201904KS</v>
      </c>
      <c r="AN3304">
        <f t="shared" ca="1" si="1767"/>
        <v>20.000204081632656</v>
      </c>
      <c r="AO3304">
        <f t="shared" ca="1" si="1768"/>
        <v>1.0204081632653061</v>
      </c>
      <c r="AP3304">
        <f t="shared" ca="1" si="1796"/>
        <v>6.0204081632653059</v>
      </c>
      <c r="AQ3304">
        <f t="shared" ca="1" si="1797"/>
        <v>6.9897959183673475</v>
      </c>
      <c r="AR3304">
        <f t="shared" ca="1" si="1798"/>
        <v>3.9795918367346936</v>
      </c>
      <c r="AS3304">
        <f ca="1">P3304/J3304</f>
        <v>0.19987040783267304</v>
      </c>
    </row>
    <row r="3305" spans="1:45" x14ac:dyDescent="0.4">
      <c r="A3305">
        <f t="shared" si="1793"/>
        <v>201904</v>
      </c>
      <c r="B3305" t="s">
        <v>341</v>
      </c>
      <c r="C3305" t="s">
        <v>288</v>
      </c>
      <c r="D3305" t="str">
        <f t="shared" ca="1" si="1766"/>
        <v>I118</v>
      </c>
      <c r="E3305">
        <f t="shared" ca="1" si="1777"/>
        <v>31</v>
      </c>
      <c r="F3305">
        <f t="shared" ca="1" si="1778"/>
        <v>18</v>
      </c>
      <c r="G3305" t="str">
        <f t="shared" ca="1" si="1763"/>
        <v>S10</v>
      </c>
      <c r="H3305" t="str">
        <f t="shared" ca="1" si="1764"/>
        <v>S108</v>
      </c>
      <c r="I3305">
        <f ca="1">VLOOKUP(D3305,PRC!$A$2:$B$21,2,0)*E3305</f>
        <v>16430000</v>
      </c>
      <c r="J3305">
        <f t="shared" ca="1" si="1779"/>
        <v>13308296</v>
      </c>
      <c r="K3305">
        <f ca="1">VLOOKUP(D3305,PRC!$A$1:$C$21,3,0)*E3305</f>
        <v>6900600</v>
      </c>
      <c r="L3305">
        <f t="shared" ca="1" si="1780"/>
        <v>329000</v>
      </c>
      <c r="M3305">
        <f t="shared" ca="1" si="1781"/>
        <v>822000</v>
      </c>
      <c r="N3305">
        <f t="shared" ca="1" si="1782"/>
        <v>657000</v>
      </c>
      <c r="O3305">
        <f t="shared" ca="1" si="1783"/>
        <v>493000</v>
      </c>
      <c r="P3305">
        <f t="shared" ca="1" si="1765"/>
        <v>4106696</v>
      </c>
      <c r="Q3305">
        <f ca="1">IF(P3305&gt;0,1,0)</f>
        <v>1</v>
      </c>
      <c r="R3305">
        <f t="shared" ca="1" si="1784"/>
        <v>19</v>
      </c>
      <c r="S3305">
        <f t="shared" ca="1" si="1785"/>
        <v>2</v>
      </c>
      <c r="T3305">
        <f t="shared" ca="1" si="1786"/>
        <v>5</v>
      </c>
      <c r="U3305">
        <f t="shared" ca="1" si="1787"/>
        <v>4</v>
      </c>
      <c r="V3305">
        <f t="shared" ca="1" si="1788"/>
        <v>3</v>
      </c>
      <c r="X3305">
        <f t="shared" si="1790"/>
        <v>3305</v>
      </c>
      <c r="Y3305">
        <f t="shared" si="1791"/>
        <v>3252</v>
      </c>
      <c r="Z3305">
        <f t="shared" si="1792"/>
        <v>3253</v>
      </c>
      <c r="AA3305">
        <f t="shared" si="1789"/>
        <v>3451</v>
      </c>
      <c r="AB3305">
        <f t="shared" si="1794"/>
        <v>200</v>
      </c>
      <c r="AM3305" t="str">
        <f t="shared" si="1795"/>
        <v>201904KS</v>
      </c>
      <c r="AN3305">
        <f t="shared" ca="1" si="1767"/>
        <v>19.000024345709065</v>
      </c>
      <c r="AO3305">
        <f t="shared" ca="1" si="1768"/>
        <v>2.0024345709068778</v>
      </c>
      <c r="AP3305">
        <f t="shared" ca="1" si="1796"/>
        <v>5.0030432136335969</v>
      </c>
      <c r="AQ3305">
        <f t="shared" ca="1" si="1797"/>
        <v>3.9987827145465609</v>
      </c>
      <c r="AR3305">
        <f t="shared" ca="1" si="1798"/>
        <v>3.0006086427267196</v>
      </c>
      <c r="AS3305">
        <f ca="1">P3305/J3305</f>
        <v>0.30858165463106624</v>
      </c>
    </row>
    <row r="3306" spans="1:45" x14ac:dyDescent="0.4">
      <c r="A3306">
        <f t="shared" si="1793"/>
        <v>201904</v>
      </c>
      <c r="B3306" t="s">
        <v>342</v>
      </c>
      <c r="C3306" t="s">
        <v>288</v>
      </c>
      <c r="D3306" t="str">
        <f t="shared" ca="1" si="1766"/>
        <v>I109</v>
      </c>
      <c r="E3306">
        <f t="shared" ca="1" si="1777"/>
        <v>43</v>
      </c>
      <c r="F3306">
        <f t="shared" ca="1" si="1778"/>
        <v>10</v>
      </c>
      <c r="G3306" t="str">
        <f t="shared" ca="1" si="1763"/>
        <v>S10</v>
      </c>
      <c r="H3306" t="str">
        <f t="shared" ca="1" si="1764"/>
        <v>S107</v>
      </c>
      <c r="I3306">
        <f ca="1">VLOOKUP(D3306,PRC!$A$2:$B$21,2,0)*E3306</f>
        <v>21500000</v>
      </c>
      <c r="J3306">
        <f t="shared" ca="1" si="1779"/>
        <v>17844996</v>
      </c>
      <c r="K3306">
        <f ca="1">VLOOKUP(D3306,PRC!$A$1:$C$21,3,0)*E3306</f>
        <v>8600000</v>
      </c>
      <c r="L3306">
        <f t="shared" ca="1" si="1780"/>
        <v>645000</v>
      </c>
      <c r="M3306">
        <f t="shared" ca="1" si="1781"/>
        <v>1075000</v>
      </c>
      <c r="N3306">
        <f t="shared" ca="1" si="1782"/>
        <v>1075000</v>
      </c>
      <c r="O3306">
        <f t="shared" ca="1" si="1783"/>
        <v>860000</v>
      </c>
      <c r="P3306">
        <f t="shared" ca="1" si="1765"/>
        <v>5589996</v>
      </c>
      <c r="Q3306">
        <f ca="1">IF(P3306&gt;0,1,0)</f>
        <v>1</v>
      </c>
      <c r="R3306">
        <f t="shared" ca="1" si="1784"/>
        <v>17</v>
      </c>
      <c r="S3306">
        <f t="shared" ca="1" si="1785"/>
        <v>3</v>
      </c>
      <c r="T3306">
        <f t="shared" ca="1" si="1786"/>
        <v>5</v>
      </c>
      <c r="U3306">
        <f t="shared" ca="1" si="1787"/>
        <v>5</v>
      </c>
      <c r="V3306">
        <f t="shared" ca="1" si="1788"/>
        <v>4</v>
      </c>
      <c r="X3306">
        <f t="shared" si="1790"/>
        <v>3306</v>
      </c>
      <c r="Y3306">
        <f t="shared" si="1791"/>
        <v>3252</v>
      </c>
      <c r="Z3306">
        <f t="shared" si="1792"/>
        <v>3253</v>
      </c>
      <c r="AA3306">
        <f t="shared" si="1789"/>
        <v>3451</v>
      </c>
      <c r="AB3306">
        <f t="shared" si="1794"/>
        <v>200</v>
      </c>
      <c r="AM3306" t="str">
        <f t="shared" si="1795"/>
        <v>201904KS</v>
      </c>
      <c r="AN3306">
        <f t="shared" ca="1" si="1767"/>
        <v>17.000018604651167</v>
      </c>
      <c r="AO3306">
        <f t="shared" ca="1" si="1768"/>
        <v>3</v>
      </c>
      <c r="AP3306">
        <f t="shared" ca="1" si="1796"/>
        <v>5</v>
      </c>
      <c r="AQ3306">
        <f t="shared" ca="1" si="1797"/>
        <v>5</v>
      </c>
      <c r="AR3306">
        <f t="shared" ca="1" si="1798"/>
        <v>4</v>
      </c>
      <c r="AS3306">
        <f ca="1">P3306/J3306</f>
        <v>0.31325285811215647</v>
      </c>
    </row>
    <row r="3307" spans="1:45" x14ac:dyDescent="0.4">
      <c r="A3307">
        <f t="shared" si="1793"/>
        <v>201904</v>
      </c>
      <c r="B3307" t="s">
        <v>343</v>
      </c>
      <c r="C3307" t="s">
        <v>288</v>
      </c>
      <c r="D3307" t="str">
        <f t="shared" ca="1" si="1766"/>
        <v>I104</v>
      </c>
      <c r="E3307">
        <f t="shared" ca="1" si="1777"/>
        <v>48</v>
      </c>
      <c r="F3307">
        <f t="shared" ca="1" si="1778"/>
        <v>18</v>
      </c>
      <c r="G3307" t="str">
        <f t="shared" ca="1" si="1763"/>
        <v>S12</v>
      </c>
      <c r="H3307" t="str">
        <f t="shared" ca="1" si="1764"/>
        <v>S120</v>
      </c>
      <c r="I3307">
        <f ca="1">VLOOKUP(D3307,PRC!$A$2:$B$21,2,0)*E3307</f>
        <v>3360000</v>
      </c>
      <c r="J3307">
        <f t="shared" ca="1" si="1779"/>
        <v>2923196</v>
      </c>
      <c r="K3307">
        <f ca="1">VLOOKUP(D3307,PRC!$A$1:$C$21,3,0)*E3307</f>
        <v>1411200</v>
      </c>
      <c r="L3307">
        <f t="shared" ca="1" si="1780"/>
        <v>67000</v>
      </c>
      <c r="M3307">
        <f t="shared" ca="1" si="1781"/>
        <v>235000</v>
      </c>
      <c r="N3307">
        <f t="shared" ca="1" si="1782"/>
        <v>101000</v>
      </c>
      <c r="O3307">
        <f t="shared" ca="1" si="1783"/>
        <v>168000</v>
      </c>
      <c r="P3307">
        <f t="shared" ca="1" si="1765"/>
        <v>940996</v>
      </c>
      <c r="Q3307">
        <f ca="1">IF(P3307&gt;0,1,0)</f>
        <v>1</v>
      </c>
      <c r="R3307">
        <f t="shared" ca="1" si="1784"/>
        <v>13</v>
      </c>
      <c r="S3307">
        <f t="shared" ca="1" si="1785"/>
        <v>2</v>
      </c>
      <c r="T3307">
        <f t="shared" ca="1" si="1786"/>
        <v>7</v>
      </c>
      <c r="U3307">
        <f t="shared" ca="1" si="1787"/>
        <v>3</v>
      </c>
      <c r="V3307">
        <f t="shared" ca="1" si="1788"/>
        <v>5</v>
      </c>
      <c r="X3307">
        <f t="shared" si="1790"/>
        <v>3307</v>
      </c>
      <c r="Y3307">
        <f t="shared" si="1791"/>
        <v>3252</v>
      </c>
      <c r="Z3307">
        <f t="shared" si="1792"/>
        <v>3253</v>
      </c>
      <c r="AA3307">
        <f t="shared" si="1789"/>
        <v>3451</v>
      </c>
      <c r="AB3307">
        <f t="shared" si="1794"/>
        <v>200</v>
      </c>
      <c r="AM3307" t="str">
        <f t="shared" si="1795"/>
        <v>201904KS</v>
      </c>
      <c r="AN3307">
        <f t="shared" ca="1" si="1767"/>
        <v>13.000119047619052</v>
      </c>
      <c r="AO3307">
        <f t="shared" ca="1" si="1768"/>
        <v>1.9940476190476188</v>
      </c>
      <c r="AP3307">
        <f t="shared" ca="1" si="1796"/>
        <v>6.9940476190476195</v>
      </c>
      <c r="AQ3307">
        <f t="shared" ca="1" si="1797"/>
        <v>3.0059523809523809</v>
      </c>
      <c r="AR3307">
        <f t="shared" ca="1" si="1798"/>
        <v>5</v>
      </c>
      <c r="AS3307">
        <f ca="1">P3307/J3307</f>
        <v>0.32190657075338092</v>
      </c>
    </row>
    <row r="3308" spans="1:45" x14ac:dyDescent="0.4">
      <c r="A3308">
        <f t="shared" si="1793"/>
        <v>201904</v>
      </c>
      <c r="B3308" t="s">
        <v>344</v>
      </c>
      <c r="C3308" t="s">
        <v>288</v>
      </c>
      <c r="D3308" t="str">
        <f t="shared" ca="1" si="1766"/>
        <v>I109</v>
      </c>
      <c r="E3308">
        <f t="shared" ca="1" si="1777"/>
        <v>34</v>
      </c>
      <c r="F3308">
        <f t="shared" ca="1" si="1778"/>
        <v>11</v>
      </c>
      <c r="G3308" t="str">
        <f t="shared" ca="1" si="1763"/>
        <v>S12</v>
      </c>
      <c r="H3308" t="str">
        <f t="shared" ca="1" si="1764"/>
        <v>S120</v>
      </c>
      <c r="I3308">
        <f ca="1">VLOOKUP(D3308,PRC!$A$2:$B$21,2,0)*E3308</f>
        <v>17000000</v>
      </c>
      <c r="J3308">
        <f t="shared" ca="1" si="1779"/>
        <v>14109996</v>
      </c>
      <c r="K3308">
        <f ca="1">VLOOKUP(D3308,PRC!$A$1:$C$21,3,0)*E3308</f>
        <v>6800000</v>
      </c>
      <c r="L3308">
        <f t="shared" ca="1" si="1780"/>
        <v>340000</v>
      </c>
      <c r="M3308">
        <f t="shared" ca="1" si="1781"/>
        <v>680000</v>
      </c>
      <c r="N3308">
        <f t="shared" ca="1" si="1782"/>
        <v>1190000</v>
      </c>
      <c r="O3308">
        <f t="shared" ca="1" si="1783"/>
        <v>510000</v>
      </c>
      <c r="P3308">
        <f t="shared" ca="1" si="1765"/>
        <v>4589996</v>
      </c>
      <c r="Q3308">
        <f ca="1">IF(P3308&gt;0,1,0)</f>
        <v>1</v>
      </c>
      <c r="R3308">
        <f t="shared" ca="1" si="1784"/>
        <v>17</v>
      </c>
      <c r="S3308">
        <f t="shared" ca="1" si="1785"/>
        <v>2</v>
      </c>
      <c r="T3308">
        <f t="shared" ca="1" si="1786"/>
        <v>4</v>
      </c>
      <c r="U3308">
        <f t="shared" ca="1" si="1787"/>
        <v>7</v>
      </c>
      <c r="V3308">
        <f t="shared" ca="1" si="1788"/>
        <v>3</v>
      </c>
      <c r="X3308">
        <f t="shared" si="1790"/>
        <v>3308</v>
      </c>
      <c r="Y3308">
        <f t="shared" si="1791"/>
        <v>3252</v>
      </c>
      <c r="Z3308">
        <f t="shared" si="1792"/>
        <v>3253</v>
      </c>
      <c r="AA3308">
        <f t="shared" si="1789"/>
        <v>3451</v>
      </c>
      <c r="AB3308">
        <f t="shared" si="1794"/>
        <v>200</v>
      </c>
      <c r="AM3308" t="str">
        <f t="shared" si="1795"/>
        <v>201904KS</v>
      </c>
      <c r="AN3308">
        <f t="shared" ca="1" si="1767"/>
        <v>17.000023529411767</v>
      </c>
      <c r="AO3308">
        <f t="shared" ca="1" si="1768"/>
        <v>2</v>
      </c>
      <c r="AP3308">
        <f t="shared" ca="1" si="1796"/>
        <v>4</v>
      </c>
      <c r="AQ3308">
        <f t="shared" ca="1" si="1797"/>
        <v>7.0000000000000009</v>
      </c>
      <c r="AR3308">
        <f t="shared" ca="1" si="1798"/>
        <v>3</v>
      </c>
      <c r="AS3308">
        <f ca="1">P3308/J3308</f>
        <v>0.32530101355096058</v>
      </c>
    </row>
    <row r="3309" spans="1:45" x14ac:dyDescent="0.4">
      <c r="A3309">
        <f t="shared" si="1793"/>
        <v>201904</v>
      </c>
      <c r="B3309" t="s">
        <v>345</v>
      </c>
      <c r="C3309" t="s">
        <v>288</v>
      </c>
      <c r="D3309" t="str">
        <f t="shared" ca="1" si="1766"/>
        <v>I111</v>
      </c>
      <c r="E3309">
        <f t="shared" ca="1" si="1777"/>
        <v>32</v>
      </c>
      <c r="F3309">
        <f t="shared" ca="1" si="1778"/>
        <v>13</v>
      </c>
      <c r="G3309" t="str">
        <f t="shared" ca="1" si="1763"/>
        <v>S11</v>
      </c>
      <c r="H3309" t="str">
        <f t="shared" ca="1" si="1764"/>
        <v>S112</v>
      </c>
      <c r="I3309">
        <f ca="1">VLOOKUP(D3309,PRC!$A$2:$B$21,2,0)*E3309</f>
        <v>4800000</v>
      </c>
      <c r="J3309">
        <f t="shared" ca="1" si="1779"/>
        <v>3935996.0000000005</v>
      </c>
      <c r="K3309">
        <f ca="1">VLOOKUP(D3309,PRC!$A$1:$C$21,3,0)*E3309</f>
        <v>2544000</v>
      </c>
      <c r="L3309">
        <f t="shared" ca="1" si="1780"/>
        <v>144000</v>
      </c>
      <c r="M3309">
        <f t="shared" ca="1" si="1781"/>
        <v>240000</v>
      </c>
      <c r="N3309">
        <f t="shared" ca="1" si="1782"/>
        <v>336000</v>
      </c>
      <c r="O3309">
        <f t="shared" ca="1" si="1783"/>
        <v>192000</v>
      </c>
      <c r="P3309">
        <f t="shared" ca="1" si="1765"/>
        <v>479996.00000000047</v>
      </c>
      <c r="Q3309">
        <f ca="1">IF(P3309&gt;0,1,0)</f>
        <v>1</v>
      </c>
      <c r="R3309">
        <f t="shared" ca="1" si="1784"/>
        <v>18</v>
      </c>
      <c r="S3309">
        <f t="shared" ca="1" si="1785"/>
        <v>3</v>
      </c>
      <c r="T3309">
        <f t="shared" ca="1" si="1786"/>
        <v>5</v>
      </c>
      <c r="U3309">
        <f t="shared" ca="1" si="1787"/>
        <v>7</v>
      </c>
      <c r="V3309">
        <f t="shared" ca="1" si="1788"/>
        <v>4</v>
      </c>
      <c r="X3309">
        <f t="shared" si="1790"/>
        <v>3309</v>
      </c>
      <c r="Y3309">
        <f t="shared" si="1791"/>
        <v>3252</v>
      </c>
      <c r="Z3309">
        <f t="shared" si="1792"/>
        <v>3253</v>
      </c>
      <c r="AA3309">
        <f t="shared" si="1789"/>
        <v>3451</v>
      </c>
      <c r="AB3309">
        <f t="shared" si="1794"/>
        <v>200</v>
      </c>
      <c r="AM3309" t="str">
        <f t="shared" si="1795"/>
        <v>201904KS</v>
      </c>
      <c r="AN3309">
        <f t="shared" ca="1" si="1767"/>
        <v>18.000083333333329</v>
      </c>
      <c r="AO3309">
        <f t="shared" ca="1" si="1768"/>
        <v>3</v>
      </c>
      <c r="AP3309">
        <f t="shared" ca="1" si="1796"/>
        <v>5</v>
      </c>
      <c r="AQ3309">
        <f t="shared" ca="1" si="1797"/>
        <v>7.0000000000000009</v>
      </c>
      <c r="AR3309">
        <f t="shared" ca="1" si="1798"/>
        <v>4</v>
      </c>
      <c r="AS3309">
        <f ca="1">P3309/J3309</f>
        <v>0.12195032718529196</v>
      </c>
    </row>
    <row r="3310" spans="1:45" x14ac:dyDescent="0.4">
      <c r="A3310">
        <f t="shared" si="1793"/>
        <v>201904</v>
      </c>
      <c r="B3310" t="s">
        <v>346</v>
      </c>
      <c r="C3310" t="s">
        <v>288</v>
      </c>
      <c r="D3310" t="str">
        <f t="shared" ca="1" si="1766"/>
        <v>I117</v>
      </c>
      <c r="E3310">
        <f t="shared" ca="1" si="1777"/>
        <v>27</v>
      </c>
      <c r="F3310">
        <f t="shared" ca="1" si="1778"/>
        <v>10</v>
      </c>
      <c r="G3310" t="str">
        <f t="shared" ca="1" si="1763"/>
        <v>S10</v>
      </c>
      <c r="H3310" t="str">
        <f t="shared" ca="1" si="1764"/>
        <v>S109</v>
      </c>
      <c r="I3310">
        <f ca="1">VLOOKUP(D3310,PRC!$A$2:$B$21,2,0)*E3310</f>
        <v>67500000</v>
      </c>
      <c r="J3310">
        <f t="shared" ca="1" si="1779"/>
        <v>59399996</v>
      </c>
      <c r="K3310">
        <f ca="1">VLOOKUP(D3310,PRC!$A$1:$C$21,3,0)*E3310</f>
        <v>31050000</v>
      </c>
      <c r="L3310">
        <f t="shared" ca="1" si="1780"/>
        <v>675000</v>
      </c>
      <c r="M3310">
        <f t="shared" ca="1" si="1781"/>
        <v>2700000</v>
      </c>
      <c r="N3310">
        <f t="shared" ca="1" si="1782"/>
        <v>2700000</v>
      </c>
      <c r="O3310">
        <f t="shared" ca="1" si="1783"/>
        <v>3375000</v>
      </c>
      <c r="P3310">
        <f t="shared" ca="1" si="1765"/>
        <v>18899996</v>
      </c>
      <c r="Q3310">
        <f ca="1">IF(P3310&gt;0,1,0)</f>
        <v>1</v>
      </c>
      <c r="R3310">
        <f t="shared" ca="1" si="1784"/>
        <v>12</v>
      </c>
      <c r="S3310">
        <f t="shared" ca="1" si="1785"/>
        <v>1</v>
      </c>
      <c r="T3310">
        <f t="shared" ca="1" si="1786"/>
        <v>4</v>
      </c>
      <c r="U3310">
        <f t="shared" ca="1" si="1787"/>
        <v>4</v>
      </c>
      <c r="V3310">
        <f t="shared" ca="1" si="1788"/>
        <v>5</v>
      </c>
      <c r="X3310">
        <f t="shared" si="1790"/>
        <v>3310</v>
      </c>
      <c r="Y3310">
        <f t="shared" si="1791"/>
        <v>3252</v>
      </c>
      <c r="Z3310">
        <f t="shared" si="1792"/>
        <v>3253</v>
      </c>
      <c r="AA3310">
        <f t="shared" si="1789"/>
        <v>3451</v>
      </c>
      <c r="AB3310">
        <f t="shared" si="1794"/>
        <v>200</v>
      </c>
      <c r="AM3310" t="str">
        <f t="shared" si="1795"/>
        <v>201904KS</v>
      </c>
      <c r="AN3310">
        <f t="shared" ca="1" si="1767"/>
        <v>12.000005925925928</v>
      </c>
      <c r="AO3310">
        <f t="shared" ca="1" si="1768"/>
        <v>1</v>
      </c>
      <c r="AP3310">
        <f t="shared" ca="1" si="1796"/>
        <v>4</v>
      </c>
      <c r="AQ3310">
        <f t="shared" ca="1" si="1797"/>
        <v>4</v>
      </c>
      <c r="AR3310">
        <f t="shared" ca="1" si="1798"/>
        <v>5</v>
      </c>
      <c r="AS3310">
        <f ca="1">P3310/J3310</f>
        <v>0.31818177226813282</v>
      </c>
    </row>
    <row r="3311" spans="1:45" x14ac:dyDescent="0.4">
      <c r="A3311">
        <f t="shared" si="1793"/>
        <v>201904</v>
      </c>
      <c r="B3311" t="s">
        <v>347</v>
      </c>
      <c r="C3311" t="s">
        <v>288</v>
      </c>
      <c r="D3311" t="str">
        <f t="shared" ca="1" si="1766"/>
        <v>I114</v>
      </c>
      <c r="E3311">
        <f t="shared" ca="1" si="1777"/>
        <v>36</v>
      </c>
      <c r="F3311">
        <f t="shared" ca="1" si="1778"/>
        <v>14</v>
      </c>
      <c r="G3311" t="str">
        <f t="shared" ca="1" si="1763"/>
        <v>S10</v>
      </c>
      <c r="H3311" t="str">
        <f t="shared" ca="1" si="1764"/>
        <v>S105</v>
      </c>
      <c r="I3311">
        <f ca="1">VLOOKUP(D3311,PRC!$A$2:$B$21,2,0)*E3311</f>
        <v>8640000</v>
      </c>
      <c r="J3311">
        <f t="shared" ca="1" si="1779"/>
        <v>7603196</v>
      </c>
      <c r="K3311">
        <f ca="1">VLOOKUP(D3311,PRC!$A$1:$C$21,3,0)*E3311</f>
        <v>5011200</v>
      </c>
      <c r="L3311">
        <f t="shared" ca="1" si="1780"/>
        <v>173000</v>
      </c>
      <c r="M3311">
        <f t="shared" ca="1" si="1781"/>
        <v>432000</v>
      </c>
      <c r="N3311">
        <f t="shared" ca="1" si="1782"/>
        <v>259000</v>
      </c>
      <c r="O3311">
        <f t="shared" ca="1" si="1783"/>
        <v>259000</v>
      </c>
      <c r="P3311">
        <f t="shared" ca="1" si="1765"/>
        <v>1468996</v>
      </c>
      <c r="Q3311">
        <f ca="1">IF(P3311&gt;0,1,0)</f>
        <v>1</v>
      </c>
      <c r="R3311">
        <f t="shared" ca="1" si="1784"/>
        <v>12</v>
      </c>
      <c r="S3311">
        <f t="shared" ca="1" si="1785"/>
        <v>2</v>
      </c>
      <c r="T3311">
        <f t="shared" ca="1" si="1786"/>
        <v>5</v>
      </c>
      <c r="U3311">
        <f t="shared" ca="1" si="1787"/>
        <v>3</v>
      </c>
      <c r="V3311">
        <f t="shared" ca="1" si="1788"/>
        <v>3</v>
      </c>
      <c r="X3311">
        <f t="shared" si="1790"/>
        <v>3311</v>
      </c>
      <c r="Y3311">
        <f t="shared" si="1791"/>
        <v>3252</v>
      </c>
      <c r="Z3311">
        <f t="shared" si="1792"/>
        <v>3253</v>
      </c>
      <c r="AA3311">
        <f t="shared" si="1789"/>
        <v>3451</v>
      </c>
      <c r="AB3311">
        <f t="shared" si="1794"/>
        <v>200</v>
      </c>
      <c r="AM3311" t="str">
        <f t="shared" si="1795"/>
        <v>201904KS</v>
      </c>
      <c r="AN3311">
        <f t="shared" ca="1" si="1767"/>
        <v>12.000046296296297</v>
      </c>
      <c r="AO3311">
        <f t="shared" ca="1" si="1768"/>
        <v>2.0023148148148149</v>
      </c>
      <c r="AP3311">
        <f t="shared" ca="1" si="1796"/>
        <v>5</v>
      </c>
      <c r="AQ3311">
        <f t="shared" ca="1" si="1797"/>
        <v>2.9976851851851851</v>
      </c>
      <c r="AR3311">
        <f t="shared" ca="1" si="1798"/>
        <v>2.9976851851851851</v>
      </c>
      <c r="AS3311">
        <f ca="1">P3311/J3311</f>
        <v>0.19320769844681104</v>
      </c>
    </row>
    <row r="3312" spans="1:45" x14ac:dyDescent="0.4">
      <c r="A3312">
        <f t="shared" si="1793"/>
        <v>201904</v>
      </c>
      <c r="B3312" t="s">
        <v>348</v>
      </c>
      <c r="C3312" t="s">
        <v>288</v>
      </c>
      <c r="D3312" t="str">
        <f t="shared" ca="1" si="1766"/>
        <v>I116</v>
      </c>
      <c r="E3312">
        <f t="shared" ca="1" si="1777"/>
        <v>43</v>
      </c>
      <c r="F3312">
        <f t="shared" ca="1" si="1778"/>
        <v>14</v>
      </c>
      <c r="G3312" t="str">
        <f t="shared" ca="1" si="1763"/>
        <v>S12</v>
      </c>
      <c r="H3312" t="str">
        <f t="shared" ca="1" si="1764"/>
        <v>S120</v>
      </c>
      <c r="I3312">
        <f ca="1">VLOOKUP(D3312,PRC!$A$2:$B$21,2,0)*E3312</f>
        <v>62780000</v>
      </c>
      <c r="J3312">
        <f t="shared" ca="1" si="1779"/>
        <v>52107396</v>
      </c>
      <c r="K3312">
        <f ca="1">VLOOKUP(D3312,PRC!$A$1:$C$21,3,0)*E3312</f>
        <v>37668000</v>
      </c>
      <c r="L3312">
        <f t="shared" ca="1" si="1780"/>
        <v>1883000</v>
      </c>
      <c r="M3312">
        <f t="shared" ca="1" si="1781"/>
        <v>3767000</v>
      </c>
      <c r="N3312">
        <f t="shared" ca="1" si="1782"/>
        <v>3139000</v>
      </c>
      <c r="O3312">
        <f t="shared" ca="1" si="1783"/>
        <v>1883000</v>
      </c>
      <c r="P3312">
        <f t="shared" ca="1" si="1765"/>
        <v>3767396</v>
      </c>
      <c r="Q3312">
        <f ca="1">IF(P3312&gt;0,1,0)</f>
        <v>1</v>
      </c>
      <c r="R3312">
        <f t="shared" ca="1" si="1784"/>
        <v>17</v>
      </c>
      <c r="S3312">
        <f t="shared" ca="1" si="1785"/>
        <v>3</v>
      </c>
      <c r="T3312">
        <f t="shared" ca="1" si="1786"/>
        <v>6</v>
      </c>
      <c r="U3312">
        <f t="shared" ca="1" si="1787"/>
        <v>5</v>
      </c>
      <c r="V3312">
        <f t="shared" ca="1" si="1788"/>
        <v>3</v>
      </c>
      <c r="X3312">
        <f t="shared" si="1790"/>
        <v>3312</v>
      </c>
      <c r="Y3312">
        <f t="shared" si="1791"/>
        <v>3252</v>
      </c>
      <c r="Z3312">
        <f t="shared" si="1792"/>
        <v>3253</v>
      </c>
      <c r="AA3312">
        <f t="shared" si="1789"/>
        <v>3451</v>
      </c>
      <c r="AB3312">
        <f t="shared" si="1794"/>
        <v>200</v>
      </c>
      <c r="AM3312" t="str">
        <f t="shared" si="1795"/>
        <v>201904KS</v>
      </c>
      <c r="AN3312">
        <f t="shared" ca="1" si="1767"/>
        <v>17.000006371455878</v>
      </c>
      <c r="AO3312">
        <f t="shared" ca="1" si="1768"/>
        <v>2.999362854412233</v>
      </c>
      <c r="AP3312">
        <f t="shared" ca="1" si="1796"/>
        <v>6.0003185727938835</v>
      </c>
      <c r="AQ3312">
        <f t="shared" ca="1" si="1797"/>
        <v>5</v>
      </c>
      <c r="AR3312">
        <f t="shared" ca="1" si="1798"/>
        <v>2.999362854412233</v>
      </c>
      <c r="AS3312">
        <f ca="1">P3312/J3312</f>
        <v>7.2300600091395856E-2</v>
      </c>
    </row>
    <row r="3313" spans="1:45" x14ac:dyDescent="0.4">
      <c r="A3313">
        <f t="shared" si="1793"/>
        <v>201904</v>
      </c>
      <c r="B3313" t="s">
        <v>349</v>
      </c>
      <c r="C3313" t="s">
        <v>288</v>
      </c>
      <c r="D3313" t="str">
        <f t="shared" ca="1" si="1766"/>
        <v>I102</v>
      </c>
      <c r="E3313">
        <f t="shared" ca="1" si="1777"/>
        <v>45</v>
      </c>
      <c r="F3313">
        <f t="shared" ca="1" si="1778"/>
        <v>11</v>
      </c>
      <c r="G3313" t="str">
        <f t="shared" ca="1" si="1763"/>
        <v>S11</v>
      </c>
      <c r="H3313" t="str">
        <f t="shared" ca="1" si="1764"/>
        <v>S114</v>
      </c>
      <c r="I3313">
        <f ca="1">VLOOKUP(D3313,PRC!$A$2:$B$21,2,0)*E3313</f>
        <v>1800000</v>
      </c>
      <c r="J3313">
        <f t="shared" ca="1" si="1779"/>
        <v>1457996</v>
      </c>
      <c r="K3313">
        <f ca="1">VLOOKUP(D3313,PRC!$A$1:$C$21,3,0)*E3313</f>
        <v>846000</v>
      </c>
      <c r="L3313">
        <f t="shared" ca="1" si="1780"/>
        <v>18000</v>
      </c>
      <c r="M3313">
        <f t="shared" ca="1" si="1781"/>
        <v>108000</v>
      </c>
      <c r="N3313">
        <f t="shared" ca="1" si="1782"/>
        <v>144000</v>
      </c>
      <c r="O3313">
        <f t="shared" ca="1" si="1783"/>
        <v>90000</v>
      </c>
      <c r="P3313">
        <f t="shared" ca="1" si="1765"/>
        <v>251996</v>
      </c>
      <c r="Q3313">
        <f ca="1">IF(P3313&gt;0,1,0)</f>
        <v>1</v>
      </c>
      <c r="R3313">
        <f t="shared" ca="1" si="1784"/>
        <v>19</v>
      </c>
      <c r="S3313">
        <f t="shared" ca="1" si="1785"/>
        <v>1</v>
      </c>
      <c r="T3313">
        <f t="shared" ca="1" si="1786"/>
        <v>6</v>
      </c>
      <c r="U3313">
        <f t="shared" ca="1" si="1787"/>
        <v>8</v>
      </c>
      <c r="V3313">
        <f t="shared" ca="1" si="1788"/>
        <v>5</v>
      </c>
      <c r="X3313">
        <f t="shared" si="1790"/>
        <v>3313</v>
      </c>
      <c r="Y3313">
        <f t="shared" si="1791"/>
        <v>3252</v>
      </c>
      <c r="Z3313">
        <f t="shared" si="1792"/>
        <v>3253</v>
      </c>
      <c r="AA3313">
        <f t="shared" si="1789"/>
        <v>3451</v>
      </c>
      <c r="AB3313">
        <f t="shared" si="1794"/>
        <v>200</v>
      </c>
      <c r="AM3313" t="str">
        <f t="shared" si="1795"/>
        <v>201904KS</v>
      </c>
      <c r="AN3313">
        <f t="shared" ca="1" si="1767"/>
        <v>19.00022222222222</v>
      </c>
      <c r="AO3313">
        <f t="shared" ca="1" si="1768"/>
        <v>1</v>
      </c>
      <c r="AP3313">
        <f t="shared" ca="1" si="1796"/>
        <v>6</v>
      </c>
      <c r="AQ3313">
        <f t="shared" ca="1" si="1797"/>
        <v>8</v>
      </c>
      <c r="AR3313">
        <f t="shared" ca="1" si="1798"/>
        <v>5</v>
      </c>
      <c r="AS3313">
        <f ca="1">P3313/J3313</f>
        <v>0.17283723686484737</v>
      </c>
    </row>
    <row r="3314" spans="1:45" x14ac:dyDescent="0.4">
      <c r="A3314">
        <f t="shared" si="1793"/>
        <v>201904</v>
      </c>
      <c r="B3314" t="s">
        <v>350</v>
      </c>
      <c r="C3314" t="s">
        <v>288</v>
      </c>
      <c r="D3314" t="str">
        <f t="shared" ca="1" si="1766"/>
        <v>I103</v>
      </c>
      <c r="E3314">
        <f t="shared" ca="1" si="1777"/>
        <v>34</v>
      </c>
      <c r="F3314">
        <f t="shared" ca="1" si="1778"/>
        <v>17</v>
      </c>
      <c r="G3314" t="str">
        <f t="shared" ca="1" si="1763"/>
        <v>S12</v>
      </c>
      <c r="H3314" t="str">
        <f t="shared" ca="1" si="1764"/>
        <v>S120</v>
      </c>
      <c r="I3314">
        <f ca="1">VLOOKUP(D3314,PRC!$A$2:$B$21,2,0)*E3314</f>
        <v>1700000</v>
      </c>
      <c r="J3314">
        <f t="shared" ca="1" si="1779"/>
        <v>1410996</v>
      </c>
      <c r="K3314">
        <f ca="1">VLOOKUP(D3314,PRC!$A$1:$C$21,3,0)*E3314</f>
        <v>969000</v>
      </c>
      <c r="L3314">
        <f t="shared" ca="1" si="1780"/>
        <v>34000</v>
      </c>
      <c r="M3314">
        <f t="shared" ca="1" si="1781"/>
        <v>68000</v>
      </c>
      <c r="N3314">
        <f t="shared" ca="1" si="1782"/>
        <v>102000</v>
      </c>
      <c r="O3314">
        <f t="shared" ca="1" si="1783"/>
        <v>85000</v>
      </c>
      <c r="P3314">
        <f t="shared" ca="1" si="1765"/>
        <v>152996</v>
      </c>
      <c r="Q3314">
        <f ca="1">IF(P3314&gt;0,1,0)</f>
        <v>1</v>
      </c>
      <c r="R3314">
        <f t="shared" ca="1" si="1784"/>
        <v>17</v>
      </c>
      <c r="S3314">
        <f t="shared" ca="1" si="1785"/>
        <v>2</v>
      </c>
      <c r="T3314">
        <f t="shared" ca="1" si="1786"/>
        <v>4</v>
      </c>
      <c r="U3314">
        <f t="shared" ca="1" si="1787"/>
        <v>6</v>
      </c>
      <c r="V3314">
        <f t="shared" ca="1" si="1788"/>
        <v>5</v>
      </c>
      <c r="X3314">
        <f t="shared" si="1790"/>
        <v>3314</v>
      </c>
      <c r="Y3314">
        <f t="shared" si="1791"/>
        <v>3252</v>
      </c>
      <c r="Z3314">
        <f t="shared" si="1792"/>
        <v>3253</v>
      </c>
      <c r="AA3314">
        <f t="shared" si="1789"/>
        <v>3451</v>
      </c>
      <c r="AB3314">
        <f t="shared" si="1794"/>
        <v>200</v>
      </c>
      <c r="AM3314" t="str">
        <f t="shared" si="1795"/>
        <v>201904KS</v>
      </c>
      <c r="AN3314">
        <f t="shared" ca="1" si="1767"/>
        <v>17.000235294117651</v>
      </c>
      <c r="AO3314">
        <f t="shared" ca="1" si="1768"/>
        <v>2</v>
      </c>
      <c r="AP3314">
        <f t="shared" ca="1" si="1796"/>
        <v>4</v>
      </c>
      <c r="AQ3314">
        <f t="shared" ca="1" si="1797"/>
        <v>6</v>
      </c>
      <c r="AR3314">
        <f t="shared" ca="1" si="1798"/>
        <v>5</v>
      </c>
      <c r="AS3314">
        <f ca="1">P3314/J3314</f>
        <v>0.10843120745912817</v>
      </c>
    </row>
    <row r="3315" spans="1:45" x14ac:dyDescent="0.4">
      <c r="A3315">
        <f t="shared" si="1793"/>
        <v>201904</v>
      </c>
      <c r="B3315" t="s">
        <v>351</v>
      </c>
      <c r="C3315" t="s">
        <v>288</v>
      </c>
      <c r="D3315" t="str">
        <f t="shared" ca="1" si="1766"/>
        <v>I106</v>
      </c>
      <c r="E3315">
        <f t="shared" ca="1" si="1777"/>
        <v>39</v>
      </c>
      <c r="F3315">
        <f t="shared" ca="1" si="1778"/>
        <v>18</v>
      </c>
      <c r="G3315" t="str">
        <f t="shared" ca="1" si="1763"/>
        <v>S11</v>
      </c>
      <c r="H3315" t="str">
        <f t="shared" ca="1" si="1764"/>
        <v>S111</v>
      </c>
      <c r="I3315">
        <f ca="1">VLOOKUP(D3315,PRC!$A$2:$B$21,2,0)*E3315</f>
        <v>780000</v>
      </c>
      <c r="J3315">
        <f t="shared" ca="1" si="1779"/>
        <v>670796</v>
      </c>
      <c r="K3315">
        <f ca="1">VLOOKUP(D3315,PRC!$A$1:$C$21,3,0)*E3315</f>
        <v>413400</v>
      </c>
      <c r="L3315">
        <f t="shared" ca="1" si="1780"/>
        <v>16000</v>
      </c>
      <c r="M3315">
        <f t="shared" ca="1" si="1781"/>
        <v>55000</v>
      </c>
      <c r="N3315">
        <f t="shared" ca="1" si="1782"/>
        <v>62000</v>
      </c>
      <c r="O3315">
        <f t="shared" ca="1" si="1783"/>
        <v>31000</v>
      </c>
      <c r="P3315">
        <f t="shared" ca="1" si="1765"/>
        <v>93396</v>
      </c>
      <c r="Q3315">
        <f ca="1">IF(P3315&gt;0,1,0)</f>
        <v>1</v>
      </c>
      <c r="R3315">
        <f t="shared" ca="1" si="1784"/>
        <v>14</v>
      </c>
      <c r="S3315">
        <f t="shared" ca="1" si="1785"/>
        <v>2</v>
      </c>
      <c r="T3315">
        <f t="shared" ca="1" si="1786"/>
        <v>7</v>
      </c>
      <c r="U3315">
        <f t="shared" ca="1" si="1787"/>
        <v>8</v>
      </c>
      <c r="V3315">
        <f t="shared" ca="1" si="1788"/>
        <v>4</v>
      </c>
      <c r="X3315">
        <f t="shared" si="1790"/>
        <v>3315</v>
      </c>
      <c r="Y3315">
        <f t="shared" si="1791"/>
        <v>3252</v>
      </c>
      <c r="Z3315">
        <f t="shared" si="1792"/>
        <v>3253</v>
      </c>
      <c r="AA3315">
        <f t="shared" si="1789"/>
        <v>3451</v>
      </c>
      <c r="AB3315">
        <f t="shared" si="1794"/>
        <v>200</v>
      </c>
      <c r="AM3315" t="str">
        <f t="shared" si="1795"/>
        <v>201904KS</v>
      </c>
      <c r="AN3315">
        <f t="shared" ca="1" si="1767"/>
        <v>14.000512820512823</v>
      </c>
      <c r="AO3315">
        <f t="shared" ca="1" si="1768"/>
        <v>2.0512820512820511</v>
      </c>
      <c r="AP3315">
        <f t="shared" ca="1" si="1796"/>
        <v>7.0512820512820511</v>
      </c>
      <c r="AQ3315">
        <f t="shared" ca="1" si="1797"/>
        <v>7.948717948717948</v>
      </c>
      <c r="AR3315">
        <f t="shared" ca="1" si="1798"/>
        <v>3.974358974358974</v>
      </c>
      <c r="AS3315">
        <f ca="1">P3315/J3315</f>
        <v>0.13923159947286506</v>
      </c>
    </row>
    <row r="3316" spans="1:45" x14ac:dyDescent="0.4">
      <c r="A3316">
        <f t="shared" si="1793"/>
        <v>201904</v>
      </c>
      <c r="B3316" t="s">
        <v>352</v>
      </c>
      <c r="C3316" t="s">
        <v>288</v>
      </c>
      <c r="D3316" t="str">
        <f t="shared" ca="1" si="1766"/>
        <v>I115</v>
      </c>
      <c r="E3316">
        <f t="shared" ca="1" si="1777"/>
        <v>39</v>
      </c>
      <c r="F3316">
        <f t="shared" ca="1" si="1778"/>
        <v>16</v>
      </c>
      <c r="G3316" t="str">
        <f t="shared" ca="1" si="1763"/>
        <v>S11</v>
      </c>
      <c r="H3316" t="str">
        <f t="shared" ca="1" si="1764"/>
        <v>S111</v>
      </c>
      <c r="I3316">
        <f ca="1">VLOOKUP(D3316,PRC!$A$2:$B$21,2,0)*E3316</f>
        <v>195000</v>
      </c>
      <c r="J3316">
        <f t="shared" ca="1" si="1779"/>
        <v>175496</v>
      </c>
      <c r="K3316">
        <f ca="1">VLOOKUP(D3316,PRC!$A$1:$C$21,3,0)*E3316</f>
        <v>93600</v>
      </c>
      <c r="L3316">
        <f t="shared" ca="1" si="1780"/>
        <v>2000</v>
      </c>
      <c r="M3316">
        <f t="shared" ca="1" si="1781"/>
        <v>14000</v>
      </c>
      <c r="N3316">
        <f t="shared" ca="1" si="1782"/>
        <v>16000</v>
      </c>
      <c r="O3316">
        <f t="shared" ca="1" si="1783"/>
        <v>10000</v>
      </c>
      <c r="P3316">
        <f t="shared" ca="1" si="1765"/>
        <v>39896</v>
      </c>
      <c r="Q3316">
        <f ca="1">IF(P3316&gt;0,1,0)</f>
        <v>1</v>
      </c>
      <c r="R3316">
        <f t="shared" ca="1" si="1784"/>
        <v>10</v>
      </c>
      <c r="S3316">
        <f t="shared" ca="1" si="1785"/>
        <v>1</v>
      </c>
      <c r="T3316">
        <f t="shared" ca="1" si="1786"/>
        <v>7</v>
      </c>
      <c r="U3316">
        <f t="shared" ca="1" si="1787"/>
        <v>8</v>
      </c>
      <c r="V3316">
        <f t="shared" ca="1" si="1788"/>
        <v>5</v>
      </c>
      <c r="X3316">
        <f t="shared" si="1790"/>
        <v>3316</v>
      </c>
      <c r="Y3316">
        <f t="shared" si="1791"/>
        <v>3252</v>
      </c>
      <c r="Z3316">
        <f t="shared" si="1792"/>
        <v>3253</v>
      </c>
      <c r="AA3316">
        <f t="shared" si="1789"/>
        <v>3451</v>
      </c>
      <c r="AB3316">
        <f t="shared" si="1794"/>
        <v>200</v>
      </c>
      <c r="AM3316" t="str">
        <f t="shared" si="1795"/>
        <v>201904KS</v>
      </c>
      <c r="AN3316">
        <f t="shared" ca="1" si="1767"/>
        <v>10.002051282051283</v>
      </c>
      <c r="AO3316">
        <f t="shared" ca="1" si="1768"/>
        <v>1.0256410256410255</v>
      </c>
      <c r="AP3316">
        <f t="shared" ca="1" si="1796"/>
        <v>7.1794871794871788</v>
      </c>
      <c r="AQ3316">
        <f t="shared" ca="1" si="1797"/>
        <v>8.2051282051282044</v>
      </c>
      <c r="AR3316">
        <f t="shared" ca="1" si="1798"/>
        <v>5.1282051282051277</v>
      </c>
      <c r="AS3316">
        <f ca="1">P3316/J3316</f>
        <v>0.22733281670237498</v>
      </c>
    </row>
    <row r="3317" spans="1:45" x14ac:dyDescent="0.4">
      <c r="A3317">
        <f t="shared" si="1793"/>
        <v>201904</v>
      </c>
      <c r="B3317" t="s">
        <v>353</v>
      </c>
      <c r="C3317" t="s">
        <v>288</v>
      </c>
      <c r="D3317" t="str">
        <f t="shared" ca="1" si="1766"/>
        <v>I108</v>
      </c>
      <c r="E3317">
        <f t="shared" ca="1" si="1777"/>
        <v>21</v>
      </c>
      <c r="F3317">
        <f t="shared" ca="1" si="1778"/>
        <v>19</v>
      </c>
      <c r="G3317" t="str">
        <f t="shared" ref="G3317:G3380" ca="1" si="1799">LEFT(H3317,3)</f>
        <v>S10</v>
      </c>
      <c r="H3317" t="str">
        <f t="shared" ref="H3317:H3380" ca="1" si="1800">"S"&amp;RANDBETWEEN(101,120)</f>
        <v>S109</v>
      </c>
      <c r="I3317">
        <f ca="1">VLOOKUP(D3317,PRC!$A$2:$B$21,2,0)*E3317</f>
        <v>840000</v>
      </c>
      <c r="J3317">
        <f t="shared" ca="1" si="1779"/>
        <v>722396</v>
      </c>
      <c r="K3317">
        <f ca="1">VLOOKUP(D3317,PRC!$A$1:$C$21,3,0)*E3317</f>
        <v>386400</v>
      </c>
      <c r="L3317">
        <f t="shared" ca="1" si="1780"/>
        <v>8000</v>
      </c>
      <c r="M3317">
        <f t="shared" ca="1" si="1781"/>
        <v>59000</v>
      </c>
      <c r="N3317">
        <f t="shared" ca="1" si="1782"/>
        <v>50000</v>
      </c>
      <c r="O3317">
        <f t="shared" ca="1" si="1783"/>
        <v>34000</v>
      </c>
      <c r="P3317">
        <f t="shared" ref="P3317:P3380" ca="1" si="1801">J3317-SUM(K3317:O3317)</f>
        <v>184996</v>
      </c>
      <c r="Q3317">
        <f ca="1">IF(P3317&gt;0,1,0)</f>
        <v>1</v>
      </c>
      <c r="R3317">
        <f t="shared" ca="1" si="1784"/>
        <v>14</v>
      </c>
      <c r="S3317">
        <f t="shared" ca="1" si="1785"/>
        <v>1</v>
      </c>
      <c r="T3317">
        <f t="shared" ca="1" si="1786"/>
        <v>7</v>
      </c>
      <c r="U3317">
        <f t="shared" ca="1" si="1787"/>
        <v>6</v>
      </c>
      <c r="V3317">
        <f t="shared" ca="1" si="1788"/>
        <v>4</v>
      </c>
      <c r="X3317">
        <f t="shared" si="1790"/>
        <v>3317</v>
      </c>
      <c r="Y3317">
        <f t="shared" si="1791"/>
        <v>3252</v>
      </c>
      <c r="Z3317">
        <f t="shared" si="1792"/>
        <v>3253</v>
      </c>
      <c r="AA3317">
        <f t="shared" si="1789"/>
        <v>3451</v>
      </c>
      <c r="AB3317">
        <f t="shared" si="1794"/>
        <v>200</v>
      </c>
      <c r="AM3317" t="str">
        <f t="shared" si="1795"/>
        <v>201904KS</v>
      </c>
      <c r="AN3317">
        <f t="shared" ca="1" si="1767"/>
        <v>14.000476190476185</v>
      </c>
      <c r="AO3317">
        <f t="shared" ca="1" si="1768"/>
        <v>0.95238095238095244</v>
      </c>
      <c r="AP3317">
        <f t="shared" ca="1" si="1796"/>
        <v>7.0238095238095237</v>
      </c>
      <c r="AQ3317">
        <f t="shared" ca="1" si="1797"/>
        <v>5.9523809523809517</v>
      </c>
      <c r="AR3317">
        <f t="shared" ca="1" si="1798"/>
        <v>4.0476190476190474</v>
      </c>
      <c r="AS3317">
        <f ca="1">P3317/J3317</f>
        <v>0.25608668929506806</v>
      </c>
    </row>
    <row r="3318" spans="1:45" x14ac:dyDescent="0.4">
      <c r="A3318">
        <f t="shared" si="1793"/>
        <v>201904</v>
      </c>
      <c r="B3318" t="s">
        <v>354</v>
      </c>
      <c r="C3318" t="s">
        <v>288</v>
      </c>
      <c r="D3318" t="str">
        <f t="shared" ref="D3318:D3381" ca="1" si="1802">"I"&amp;RANDBETWEEN(101,120)</f>
        <v>I116</v>
      </c>
      <c r="E3318">
        <f t="shared" ca="1" si="1777"/>
        <v>21</v>
      </c>
      <c r="F3318">
        <f t="shared" ca="1" si="1778"/>
        <v>16</v>
      </c>
      <c r="G3318" t="str">
        <f t="shared" ca="1" si="1799"/>
        <v>S12</v>
      </c>
      <c r="H3318" t="str">
        <f t="shared" ca="1" si="1800"/>
        <v>S120</v>
      </c>
      <c r="I3318">
        <f ca="1">VLOOKUP(D3318,PRC!$A$2:$B$21,2,0)*E3318</f>
        <v>30660000</v>
      </c>
      <c r="J3318">
        <f t="shared" ca="1" si="1779"/>
        <v>25447796</v>
      </c>
      <c r="K3318">
        <f ca="1">VLOOKUP(D3318,PRC!$A$1:$C$21,3,0)*E3318</f>
        <v>18396000</v>
      </c>
      <c r="L3318">
        <f t="shared" ca="1" si="1780"/>
        <v>920000</v>
      </c>
      <c r="M3318">
        <f t="shared" ca="1" si="1781"/>
        <v>1226000</v>
      </c>
      <c r="N3318">
        <f t="shared" ca="1" si="1782"/>
        <v>920000</v>
      </c>
      <c r="O3318">
        <f t="shared" ca="1" si="1783"/>
        <v>1533000</v>
      </c>
      <c r="P3318">
        <f t="shared" ca="1" si="1801"/>
        <v>2452796</v>
      </c>
      <c r="Q3318">
        <f ca="1">IF(P3318&gt;0,1,0)</f>
        <v>1</v>
      </c>
      <c r="R3318">
        <f t="shared" ca="1" si="1784"/>
        <v>17</v>
      </c>
      <c r="S3318">
        <f t="shared" ca="1" si="1785"/>
        <v>3</v>
      </c>
      <c r="T3318">
        <f t="shared" ca="1" si="1786"/>
        <v>4</v>
      </c>
      <c r="U3318">
        <f t="shared" ca="1" si="1787"/>
        <v>3</v>
      </c>
      <c r="V3318">
        <f t="shared" ca="1" si="1788"/>
        <v>5</v>
      </c>
      <c r="X3318">
        <f t="shared" si="1790"/>
        <v>3318</v>
      </c>
      <c r="Y3318">
        <f t="shared" si="1791"/>
        <v>3252</v>
      </c>
      <c r="Z3318">
        <f t="shared" si="1792"/>
        <v>3253</v>
      </c>
      <c r="AA3318">
        <f t="shared" si="1789"/>
        <v>3451</v>
      </c>
      <c r="AB3318">
        <f t="shared" si="1794"/>
        <v>200</v>
      </c>
      <c r="AM3318" t="str">
        <f t="shared" si="1795"/>
        <v>201904KS</v>
      </c>
      <c r="AN3318">
        <f t="shared" ref="AN3318:AN3381" ca="1" si="1803">(1-J3318/I3318)*100</f>
        <v>17.000013046314422</v>
      </c>
      <c r="AO3318">
        <f t="shared" ref="AO3318:AO3381" ca="1" si="1804">L3318/$I3318*100</f>
        <v>3.0006523157208087</v>
      </c>
      <c r="AP3318">
        <f t="shared" ca="1" si="1796"/>
        <v>3.9986953685583826</v>
      </c>
      <c r="AQ3318">
        <f t="shared" ca="1" si="1797"/>
        <v>3.0006523157208087</v>
      </c>
      <c r="AR3318">
        <f t="shared" ca="1" si="1798"/>
        <v>5</v>
      </c>
      <c r="AS3318">
        <f ca="1">P3318/J3318</f>
        <v>9.6385400134455651E-2</v>
      </c>
    </row>
    <row r="3319" spans="1:45" x14ac:dyDescent="0.4">
      <c r="A3319">
        <f t="shared" si="1793"/>
        <v>201904</v>
      </c>
      <c r="B3319" t="s">
        <v>355</v>
      </c>
      <c r="C3319" t="s">
        <v>288</v>
      </c>
      <c r="D3319" t="str">
        <f t="shared" ca="1" si="1802"/>
        <v>I120</v>
      </c>
      <c r="E3319">
        <f t="shared" ca="1" si="1777"/>
        <v>46</v>
      </c>
      <c r="F3319">
        <f t="shared" ca="1" si="1778"/>
        <v>11</v>
      </c>
      <c r="G3319" t="str">
        <f t="shared" ca="1" si="1799"/>
        <v>S11</v>
      </c>
      <c r="H3319" t="str">
        <f t="shared" ca="1" si="1800"/>
        <v>S119</v>
      </c>
      <c r="I3319">
        <f ca="1">VLOOKUP(D3319,PRC!$A$2:$B$21,2,0)*E3319</f>
        <v>197800000</v>
      </c>
      <c r="J3319">
        <f t="shared" ca="1" si="1779"/>
        <v>164173996</v>
      </c>
      <c r="K3319">
        <f ca="1">VLOOKUP(D3319,PRC!$A$1:$C$21,3,0)*E3319</f>
        <v>89010000</v>
      </c>
      <c r="L3319">
        <f t="shared" ca="1" si="1780"/>
        <v>3956000</v>
      </c>
      <c r="M3319">
        <f t="shared" ca="1" si="1781"/>
        <v>9890000</v>
      </c>
      <c r="N3319">
        <f t="shared" ca="1" si="1782"/>
        <v>13846000</v>
      </c>
      <c r="O3319">
        <f t="shared" ca="1" si="1783"/>
        <v>7912000</v>
      </c>
      <c r="P3319">
        <f t="shared" ca="1" si="1801"/>
        <v>39559996</v>
      </c>
      <c r="Q3319">
        <f ca="1">IF(P3319&gt;0,1,0)</f>
        <v>1</v>
      </c>
      <c r="R3319">
        <f t="shared" ca="1" si="1784"/>
        <v>17</v>
      </c>
      <c r="S3319">
        <f t="shared" ca="1" si="1785"/>
        <v>2</v>
      </c>
      <c r="T3319">
        <f t="shared" ca="1" si="1786"/>
        <v>5</v>
      </c>
      <c r="U3319">
        <f t="shared" ca="1" si="1787"/>
        <v>7</v>
      </c>
      <c r="V3319">
        <f t="shared" ca="1" si="1788"/>
        <v>4</v>
      </c>
      <c r="X3319">
        <f t="shared" si="1790"/>
        <v>3319</v>
      </c>
      <c r="Y3319">
        <f t="shared" si="1791"/>
        <v>3252</v>
      </c>
      <c r="Z3319">
        <f t="shared" si="1792"/>
        <v>3253</v>
      </c>
      <c r="AA3319">
        <f t="shared" si="1789"/>
        <v>3451</v>
      </c>
      <c r="AB3319">
        <f t="shared" si="1794"/>
        <v>200</v>
      </c>
      <c r="AM3319" t="str">
        <f t="shared" si="1795"/>
        <v>201904KS</v>
      </c>
      <c r="AN3319">
        <f t="shared" ca="1" si="1803"/>
        <v>17.000002022244686</v>
      </c>
      <c r="AO3319">
        <f t="shared" ca="1" si="1804"/>
        <v>2</v>
      </c>
      <c r="AP3319">
        <f t="shared" ca="1" si="1796"/>
        <v>5</v>
      </c>
      <c r="AQ3319">
        <f t="shared" ca="1" si="1797"/>
        <v>7.0000000000000009</v>
      </c>
      <c r="AR3319">
        <f t="shared" ca="1" si="1798"/>
        <v>4</v>
      </c>
      <c r="AS3319">
        <f ca="1">P3319/J3319</f>
        <v>0.2409638369282307</v>
      </c>
    </row>
    <row r="3320" spans="1:45" x14ac:dyDescent="0.4">
      <c r="A3320">
        <f t="shared" si="1793"/>
        <v>201904</v>
      </c>
      <c r="B3320" t="s">
        <v>356</v>
      </c>
      <c r="C3320" t="s">
        <v>288</v>
      </c>
      <c r="D3320" t="str">
        <f t="shared" ca="1" si="1802"/>
        <v>I109</v>
      </c>
      <c r="E3320">
        <f t="shared" ca="1" si="1777"/>
        <v>23</v>
      </c>
      <c r="F3320">
        <f t="shared" ca="1" si="1778"/>
        <v>15</v>
      </c>
      <c r="G3320" t="str">
        <f t="shared" ca="1" si="1799"/>
        <v>S11</v>
      </c>
      <c r="H3320" t="str">
        <f t="shared" ca="1" si="1800"/>
        <v>S112</v>
      </c>
      <c r="I3320">
        <f ca="1">VLOOKUP(D3320,PRC!$A$2:$B$21,2,0)*E3320</f>
        <v>11500000</v>
      </c>
      <c r="J3320">
        <f t="shared" ca="1" si="1779"/>
        <v>10004996</v>
      </c>
      <c r="K3320">
        <f ca="1">VLOOKUP(D3320,PRC!$A$1:$C$21,3,0)*E3320</f>
        <v>4600000</v>
      </c>
      <c r="L3320">
        <f t="shared" ca="1" si="1780"/>
        <v>115000</v>
      </c>
      <c r="M3320">
        <f t="shared" ca="1" si="1781"/>
        <v>690000</v>
      </c>
      <c r="N3320">
        <f t="shared" ca="1" si="1782"/>
        <v>345000</v>
      </c>
      <c r="O3320">
        <f t="shared" ca="1" si="1783"/>
        <v>575000</v>
      </c>
      <c r="P3320">
        <f t="shared" ca="1" si="1801"/>
        <v>3679996</v>
      </c>
      <c r="Q3320">
        <f ca="1">IF(P3320&gt;0,1,0)</f>
        <v>1</v>
      </c>
      <c r="R3320">
        <f t="shared" ca="1" si="1784"/>
        <v>13</v>
      </c>
      <c r="S3320">
        <f t="shared" ca="1" si="1785"/>
        <v>1</v>
      </c>
      <c r="T3320">
        <f t="shared" ca="1" si="1786"/>
        <v>6</v>
      </c>
      <c r="U3320">
        <f t="shared" ca="1" si="1787"/>
        <v>3</v>
      </c>
      <c r="V3320">
        <f t="shared" ca="1" si="1788"/>
        <v>5</v>
      </c>
      <c r="X3320">
        <f t="shared" si="1790"/>
        <v>3320</v>
      </c>
      <c r="Y3320">
        <f t="shared" si="1791"/>
        <v>3252</v>
      </c>
      <c r="Z3320">
        <f t="shared" si="1792"/>
        <v>3253</v>
      </c>
      <c r="AA3320">
        <f t="shared" si="1789"/>
        <v>3451</v>
      </c>
      <c r="AB3320">
        <f t="shared" si="1794"/>
        <v>200</v>
      </c>
      <c r="AM3320" t="str">
        <f t="shared" si="1795"/>
        <v>201904KS</v>
      </c>
      <c r="AN3320">
        <f t="shared" ca="1" si="1803"/>
        <v>13.000034782608694</v>
      </c>
      <c r="AO3320">
        <f t="shared" ca="1" si="1804"/>
        <v>1</v>
      </c>
      <c r="AP3320">
        <f t="shared" ca="1" si="1796"/>
        <v>6</v>
      </c>
      <c r="AQ3320">
        <f t="shared" ca="1" si="1797"/>
        <v>3</v>
      </c>
      <c r="AR3320">
        <f t="shared" ca="1" si="1798"/>
        <v>5</v>
      </c>
      <c r="AS3320">
        <f ca="1">P3320/J3320</f>
        <v>0.36781583920673233</v>
      </c>
    </row>
    <row r="3321" spans="1:45" x14ac:dyDescent="0.4">
      <c r="A3321">
        <f t="shared" si="1793"/>
        <v>201904</v>
      </c>
      <c r="B3321" t="s">
        <v>357</v>
      </c>
      <c r="C3321" t="s">
        <v>288</v>
      </c>
      <c r="D3321" t="str">
        <f t="shared" ca="1" si="1802"/>
        <v>I115</v>
      </c>
      <c r="E3321">
        <f t="shared" ca="1" si="1777"/>
        <v>35</v>
      </c>
      <c r="F3321">
        <f t="shared" ca="1" si="1778"/>
        <v>15</v>
      </c>
      <c r="G3321" t="str">
        <f t="shared" ca="1" si="1799"/>
        <v>S10</v>
      </c>
      <c r="H3321" t="str">
        <f t="shared" ca="1" si="1800"/>
        <v>S101</v>
      </c>
      <c r="I3321">
        <f ca="1">VLOOKUP(D3321,PRC!$A$2:$B$21,2,0)*E3321</f>
        <v>175000</v>
      </c>
      <c r="J3321">
        <f t="shared" ca="1" si="1779"/>
        <v>153996</v>
      </c>
      <c r="K3321">
        <f ca="1">VLOOKUP(D3321,PRC!$A$1:$C$21,3,0)*E3321</f>
        <v>84000</v>
      </c>
      <c r="L3321">
        <f t="shared" ca="1" si="1780"/>
        <v>4000</v>
      </c>
      <c r="M3321">
        <f t="shared" ca="1" si="1781"/>
        <v>7000</v>
      </c>
      <c r="N3321">
        <f t="shared" ca="1" si="1782"/>
        <v>11000</v>
      </c>
      <c r="O3321">
        <f t="shared" ca="1" si="1783"/>
        <v>5000</v>
      </c>
      <c r="P3321">
        <f t="shared" ca="1" si="1801"/>
        <v>42996</v>
      </c>
      <c r="Q3321">
        <f ca="1">IF(P3321&gt;0,1,0)</f>
        <v>1</v>
      </c>
      <c r="R3321">
        <f t="shared" ca="1" si="1784"/>
        <v>12</v>
      </c>
      <c r="S3321">
        <f t="shared" ca="1" si="1785"/>
        <v>2</v>
      </c>
      <c r="T3321">
        <f t="shared" ca="1" si="1786"/>
        <v>4</v>
      </c>
      <c r="U3321">
        <f t="shared" ca="1" si="1787"/>
        <v>6</v>
      </c>
      <c r="V3321">
        <f t="shared" ca="1" si="1788"/>
        <v>3</v>
      </c>
      <c r="X3321">
        <f t="shared" si="1790"/>
        <v>3321</v>
      </c>
      <c r="Y3321">
        <f t="shared" si="1791"/>
        <v>3252</v>
      </c>
      <c r="Z3321">
        <f t="shared" si="1792"/>
        <v>3253</v>
      </c>
      <c r="AA3321">
        <f t="shared" si="1789"/>
        <v>3451</v>
      </c>
      <c r="AB3321">
        <f t="shared" si="1794"/>
        <v>200</v>
      </c>
      <c r="AM3321" t="str">
        <f t="shared" si="1795"/>
        <v>201904KS</v>
      </c>
      <c r="AN3321">
        <f t="shared" ca="1" si="1803"/>
        <v>12.00228571428571</v>
      </c>
      <c r="AO3321">
        <f t="shared" ca="1" si="1804"/>
        <v>2.2857142857142856</v>
      </c>
      <c r="AP3321">
        <f t="shared" ca="1" si="1796"/>
        <v>4</v>
      </c>
      <c r="AQ3321">
        <f t="shared" ca="1" si="1797"/>
        <v>6.2857142857142865</v>
      </c>
      <c r="AR3321">
        <f t="shared" ca="1" si="1798"/>
        <v>2.8571428571428572</v>
      </c>
      <c r="AS3321">
        <f ca="1">P3321/J3321</f>
        <v>0.27920205719629082</v>
      </c>
    </row>
    <row r="3322" spans="1:45" x14ac:dyDescent="0.4">
      <c r="A3322">
        <f t="shared" si="1793"/>
        <v>201904</v>
      </c>
      <c r="B3322" t="s">
        <v>358</v>
      </c>
      <c r="C3322" t="s">
        <v>288</v>
      </c>
      <c r="D3322" t="str">
        <f t="shared" ca="1" si="1802"/>
        <v>I105</v>
      </c>
      <c r="E3322">
        <f t="shared" ca="1" si="1777"/>
        <v>39</v>
      </c>
      <c r="F3322">
        <f t="shared" ca="1" si="1778"/>
        <v>10</v>
      </c>
      <c r="G3322" t="str">
        <f t="shared" ca="1" si="1799"/>
        <v>S11</v>
      </c>
      <c r="H3322" t="str">
        <f t="shared" ca="1" si="1800"/>
        <v>S116</v>
      </c>
      <c r="I3322">
        <f ca="1">VLOOKUP(D3322,PRC!$A$2:$B$21,2,0)*E3322</f>
        <v>3900000</v>
      </c>
      <c r="J3322">
        <f t="shared" ca="1" si="1779"/>
        <v>3392996</v>
      </c>
      <c r="K3322">
        <f ca="1">VLOOKUP(D3322,PRC!$A$1:$C$21,3,0)*E3322</f>
        <v>2301000</v>
      </c>
      <c r="L3322">
        <f t="shared" ca="1" si="1780"/>
        <v>39000</v>
      </c>
      <c r="M3322">
        <f t="shared" ca="1" si="1781"/>
        <v>273000</v>
      </c>
      <c r="N3322">
        <f t="shared" ca="1" si="1782"/>
        <v>234000</v>
      </c>
      <c r="O3322">
        <f t="shared" ca="1" si="1783"/>
        <v>195000</v>
      </c>
      <c r="P3322">
        <f t="shared" ca="1" si="1801"/>
        <v>350996</v>
      </c>
      <c r="Q3322">
        <f ca="1">IF(P3322&gt;0,1,0)</f>
        <v>1</v>
      </c>
      <c r="R3322">
        <f t="shared" ca="1" si="1784"/>
        <v>13</v>
      </c>
      <c r="S3322">
        <f t="shared" ca="1" si="1785"/>
        <v>1</v>
      </c>
      <c r="T3322">
        <f t="shared" ca="1" si="1786"/>
        <v>7</v>
      </c>
      <c r="U3322">
        <f t="shared" ca="1" si="1787"/>
        <v>6</v>
      </c>
      <c r="V3322">
        <f t="shared" ca="1" si="1788"/>
        <v>5</v>
      </c>
      <c r="X3322">
        <f t="shared" si="1790"/>
        <v>3322</v>
      </c>
      <c r="Y3322">
        <f t="shared" si="1791"/>
        <v>3252</v>
      </c>
      <c r="Z3322">
        <f t="shared" si="1792"/>
        <v>3253</v>
      </c>
      <c r="AA3322">
        <f t="shared" si="1789"/>
        <v>3451</v>
      </c>
      <c r="AB3322">
        <f t="shared" si="1794"/>
        <v>200</v>
      </c>
      <c r="AM3322" t="str">
        <f t="shared" si="1795"/>
        <v>201904KS</v>
      </c>
      <c r="AN3322">
        <f t="shared" ca="1" si="1803"/>
        <v>13.000102564102567</v>
      </c>
      <c r="AO3322">
        <f t="shared" ca="1" si="1804"/>
        <v>1</v>
      </c>
      <c r="AP3322">
        <f t="shared" ca="1" si="1796"/>
        <v>7.0000000000000009</v>
      </c>
      <c r="AQ3322">
        <f t="shared" ca="1" si="1797"/>
        <v>6</v>
      </c>
      <c r="AR3322">
        <f t="shared" ca="1" si="1798"/>
        <v>5</v>
      </c>
      <c r="AS3322">
        <f ca="1">P3322/J3322</f>
        <v>0.10344721891802997</v>
      </c>
    </row>
    <row r="3323" spans="1:45" x14ac:dyDescent="0.4">
      <c r="A3323">
        <f t="shared" si="1793"/>
        <v>201904</v>
      </c>
      <c r="B3323" t="s">
        <v>359</v>
      </c>
      <c r="C3323" t="s">
        <v>288</v>
      </c>
      <c r="D3323" t="str">
        <f t="shared" ca="1" si="1802"/>
        <v>I109</v>
      </c>
      <c r="E3323">
        <f t="shared" ref="E3323:E3386" ca="1" si="1805">RANDBETWEEN(INDIRECT("AD"&amp;Y3323),INDIRECT("AD"&amp;Z3323))</f>
        <v>48</v>
      </c>
      <c r="F3323">
        <f t="shared" ref="F3323:F3386" ca="1" si="1806">RANDBETWEEN(INDIRECT("AF"&amp;Y3323),INDIRECT("AF"&amp;Z3323))</f>
        <v>13</v>
      </c>
      <c r="G3323" t="str">
        <f t="shared" ca="1" si="1799"/>
        <v>S11</v>
      </c>
      <c r="H3323" t="str">
        <f t="shared" ca="1" si="1800"/>
        <v>S115</v>
      </c>
      <c r="I3323">
        <f ca="1">VLOOKUP(D3323,PRC!$A$2:$B$21,2,0)*E3323</f>
        <v>24000000</v>
      </c>
      <c r="J3323">
        <f t="shared" ref="J3323:J3386" ca="1" si="1807">I3323*(1-R3323/100)-4</f>
        <v>20639996</v>
      </c>
      <c r="K3323">
        <f ca="1">VLOOKUP(D3323,PRC!$A$1:$C$21,3,0)*E3323</f>
        <v>9600000</v>
      </c>
      <c r="L3323">
        <f t="shared" ref="L3323:L3386" ca="1" si="1808">ROUND($I3323*S3323,-5)/100</f>
        <v>480000</v>
      </c>
      <c r="M3323">
        <f t="shared" ref="M3323:M3386" ca="1" si="1809">ROUND($I3323*T3323,-5)/100</f>
        <v>1680000</v>
      </c>
      <c r="N3323">
        <f t="shared" ref="N3323:N3386" ca="1" si="1810">ROUND($I3323*U3323,-5)/100</f>
        <v>960000</v>
      </c>
      <c r="O3323">
        <f t="shared" ref="O3323:O3386" ca="1" si="1811">ROUND($I3323*V3323,-5)/100</f>
        <v>960000</v>
      </c>
      <c r="P3323">
        <f t="shared" ca="1" si="1801"/>
        <v>6959996</v>
      </c>
      <c r="Q3323">
        <f ca="1">IF(P3323&gt;0,1,0)</f>
        <v>1</v>
      </c>
      <c r="R3323">
        <f t="shared" ref="R3323:R3386" ca="1" si="1812">RANDBETWEEN(INDIRECT("AF"&amp;$Y3323),INDIRECT("AF"&amp;$Z3323))</f>
        <v>14</v>
      </c>
      <c r="S3323">
        <f t="shared" ref="S3323:S3386" ca="1" si="1813">RANDBETWEEN(INDIRECT("AG"&amp;$Y3323),INDIRECT("AG"&amp;$Z3323))</f>
        <v>2</v>
      </c>
      <c r="T3323">
        <f t="shared" ref="T3323:T3386" ca="1" si="1814">RANDBETWEEN(INDIRECT("AH"&amp;$Y3323),INDIRECT("AH"&amp;$Z3323))</f>
        <v>7</v>
      </c>
      <c r="U3323">
        <f t="shared" ref="U3323:U3386" ca="1" si="1815">RANDBETWEEN(INDIRECT("Ai"&amp;$Y3323),INDIRECT("Ai"&amp;$Z3323))</f>
        <v>4</v>
      </c>
      <c r="V3323">
        <f t="shared" ref="V3323:V3386" ca="1" si="1816">RANDBETWEEN(INDIRECT("Aj"&amp;$Y3323),INDIRECT("Aj"&amp;$Z3323))</f>
        <v>4</v>
      </c>
      <c r="X3323">
        <f t="shared" si="1790"/>
        <v>3323</v>
      </c>
      <c r="Y3323">
        <f t="shared" si="1791"/>
        <v>3252</v>
      </c>
      <c r="Z3323">
        <f t="shared" si="1792"/>
        <v>3253</v>
      </c>
      <c r="AA3323">
        <f t="shared" ref="AA3323:AA3386" si="1817">Y3323+AB3323-1</f>
        <v>3451</v>
      </c>
      <c r="AB3323">
        <f t="shared" si="1794"/>
        <v>200</v>
      </c>
      <c r="AM3323" t="str">
        <f t="shared" si="1795"/>
        <v>201904KS</v>
      </c>
      <c r="AN3323">
        <f t="shared" ca="1" si="1803"/>
        <v>14.000016666666671</v>
      </c>
      <c r="AO3323">
        <f t="shared" ca="1" si="1804"/>
        <v>2</v>
      </c>
      <c r="AP3323">
        <f t="shared" ca="1" si="1796"/>
        <v>7.0000000000000009</v>
      </c>
      <c r="AQ3323">
        <f t="shared" ca="1" si="1797"/>
        <v>4</v>
      </c>
      <c r="AR3323">
        <f t="shared" ca="1" si="1798"/>
        <v>4</v>
      </c>
      <c r="AS3323">
        <f ca="1">P3323/J3323</f>
        <v>0.33720917387774685</v>
      </c>
    </row>
    <row r="3324" spans="1:45" x14ac:dyDescent="0.4">
      <c r="A3324">
        <f t="shared" si="1793"/>
        <v>201904</v>
      </c>
      <c r="B3324" t="s">
        <v>360</v>
      </c>
      <c r="C3324" t="s">
        <v>288</v>
      </c>
      <c r="D3324" t="str">
        <f t="shared" ca="1" si="1802"/>
        <v>I112</v>
      </c>
      <c r="E3324">
        <f t="shared" ca="1" si="1805"/>
        <v>36</v>
      </c>
      <c r="F3324">
        <f t="shared" ca="1" si="1806"/>
        <v>14</v>
      </c>
      <c r="G3324" t="str">
        <f t="shared" ca="1" si="1799"/>
        <v>S11</v>
      </c>
      <c r="H3324" t="str">
        <f t="shared" ca="1" si="1800"/>
        <v>S112</v>
      </c>
      <c r="I3324">
        <f ca="1">VLOOKUP(D3324,PRC!$A$2:$B$21,2,0)*E3324</f>
        <v>2340000</v>
      </c>
      <c r="J3324">
        <f t="shared" ca="1" si="1807"/>
        <v>1871996</v>
      </c>
      <c r="K3324">
        <f ca="1">VLOOKUP(D3324,PRC!$A$1:$C$21,3,0)*E3324</f>
        <v>1170000</v>
      </c>
      <c r="L3324">
        <f t="shared" ca="1" si="1808"/>
        <v>47000</v>
      </c>
      <c r="M3324">
        <f t="shared" ca="1" si="1809"/>
        <v>117000</v>
      </c>
      <c r="N3324">
        <f t="shared" ca="1" si="1810"/>
        <v>70000</v>
      </c>
      <c r="O3324">
        <f t="shared" ca="1" si="1811"/>
        <v>117000</v>
      </c>
      <c r="P3324">
        <f t="shared" ca="1" si="1801"/>
        <v>350996</v>
      </c>
      <c r="Q3324">
        <f ca="1">IF(P3324&gt;0,1,0)</f>
        <v>1</v>
      </c>
      <c r="R3324">
        <f t="shared" ca="1" si="1812"/>
        <v>20</v>
      </c>
      <c r="S3324">
        <f t="shared" ca="1" si="1813"/>
        <v>2</v>
      </c>
      <c r="T3324">
        <f t="shared" ca="1" si="1814"/>
        <v>5</v>
      </c>
      <c r="U3324">
        <f t="shared" ca="1" si="1815"/>
        <v>3</v>
      </c>
      <c r="V3324">
        <f t="shared" ca="1" si="1816"/>
        <v>5</v>
      </c>
      <c r="X3324">
        <f t="shared" ref="X3324:X3387" si="1818">X3323+1</f>
        <v>3324</v>
      </c>
      <c r="Y3324">
        <f t="shared" ref="Y3324:Y3387" si="1819">IF(C3324=C3323,Y3323,X3324)</f>
        <v>3252</v>
      </c>
      <c r="Z3324">
        <f t="shared" ref="Z3324:Z3387" si="1820">Y3324+1</f>
        <v>3253</v>
      </c>
      <c r="AA3324">
        <f t="shared" si="1817"/>
        <v>3451</v>
      </c>
      <c r="AB3324">
        <f t="shared" si="1794"/>
        <v>200</v>
      </c>
      <c r="AM3324" t="str">
        <f t="shared" si="1795"/>
        <v>201904KS</v>
      </c>
      <c r="AN3324">
        <f t="shared" ca="1" si="1803"/>
        <v>20.000170940170936</v>
      </c>
      <c r="AO3324">
        <f t="shared" ca="1" si="1804"/>
        <v>2.0085470085470085</v>
      </c>
      <c r="AP3324">
        <f t="shared" ca="1" si="1796"/>
        <v>5</v>
      </c>
      <c r="AQ3324">
        <f t="shared" ca="1" si="1797"/>
        <v>2.9914529914529915</v>
      </c>
      <c r="AR3324">
        <f t="shared" ca="1" si="1798"/>
        <v>5</v>
      </c>
      <c r="AS3324">
        <f ca="1">P3324/J3324</f>
        <v>0.18749826388517923</v>
      </c>
    </row>
    <row r="3325" spans="1:45" x14ac:dyDescent="0.4">
      <c r="A3325">
        <f t="shared" si="1793"/>
        <v>201904</v>
      </c>
      <c r="B3325" t="s">
        <v>361</v>
      </c>
      <c r="C3325" t="s">
        <v>288</v>
      </c>
      <c r="D3325" t="str">
        <f t="shared" ca="1" si="1802"/>
        <v>I113</v>
      </c>
      <c r="E3325">
        <f t="shared" ca="1" si="1805"/>
        <v>20</v>
      </c>
      <c r="F3325">
        <f t="shared" ca="1" si="1806"/>
        <v>20</v>
      </c>
      <c r="G3325" t="str">
        <f t="shared" ca="1" si="1799"/>
        <v>S11</v>
      </c>
      <c r="H3325" t="str">
        <f t="shared" ca="1" si="1800"/>
        <v>S115</v>
      </c>
      <c r="I3325">
        <f ca="1">VLOOKUP(D3325,PRC!$A$2:$B$21,2,0)*E3325</f>
        <v>13400000</v>
      </c>
      <c r="J3325">
        <f t="shared" ca="1" si="1807"/>
        <v>12059996</v>
      </c>
      <c r="K3325">
        <f ca="1">VLOOKUP(D3325,PRC!$A$1:$C$21,3,0)*E3325</f>
        <v>6030000</v>
      </c>
      <c r="L3325">
        <f t="shared" ca="1" si="1808"/>
        <v>134000</v>
      </c>
      <c r="M3325">
        <f t="shared" ca="1" si="1809"/>
        <v>670000</v>
      </c>
      <c r="N3325">
        <f t="shared" ca="1" si="1810"/>
        <v>402000</v>
      </c>
      <c r="O3325">
        <f t="shared" ca="1" si="1811"/>
        <v>536000</v>
      </c>
      <c r="P3325">
        <f t="shared" ca="1" si="1801"/>
        <v>4287996</v>
      </c>
      <c r="Q3325">
        <f ca="1">IF(P3325&gt;0,1,0)</f>
        <v>1</v>
      </c>
      <c r="R3325">
        <f t="shared" ca="1" si="1812"/>
        <v>10</v>
      </c>
      <c r="S3325">
        <f t="shared" ca="1" si="1813"/>
        <v>1</v>
      </c>
      <c r="T3325">
        <f t="shared" ca="1" si="1814"/>
        <v>5</v>
      </c>
      <c r="U3325">
        <f t="shared" ca="1" si="1815"/>
        <v>3</v>
      </c>
      <c r="V3325">
        <f t="shared" ca="1" si="1816"/>
        <v>4</v>
      </c>
      <c r="X3325">
        <f t="shared" si="1818"/>
        <v>3325</v>
      </c>
      <c r="Y3325">
        <f t="shared" si="1819"/>
        <v>3252</v>
      </c>
      <c r="Z3325">
        <f t="shared" si="1820"/>
        <v>3253</v>
      </c>
      <c r="AA3325">
        <f t="shared" si="1817"/>
        <v>3451</v>
      </c>
      <c r="AB3325">
        <f t="shared" si="1794"/>
        <v>200</v>
      </c>
      <c r="AM3325" t="str">
        <f t="shared" si="1795"/>
        <v>201904KS</v>
      </c>
      <c r="AN3325">
        <f t="shared" ca="1" si="1803"/>
        <v>10.000029850746273</v>
      </c>
      <c r="AO3325">
        <f t="shared" ca="1" si="1804"/>
        <v>1</v>
      </c>
      <c r="AP3325">
        <f t="shared" ca="1" si="1796"/>
        <v>5</v>
      </c>
      <c r="AQ3325">
        <f t="shared" ca="1" si="1797"/>
        <v>3</v>
      </c>
      <c r="AR3325">
        <f t="shared" ca="1" si="1798"/>
        <v>4</v>
      </c>
      <c r="AS3325">
        <f ca="1">P3325/J3325</f>
        <v>0.35555534180940029</v>
      </c>
    </row>
    <row r="3326" spans="1:45" x14ac:dyDescent="0.4">
      <c r="A3326">
        <f t="shared" si="1793"/>
        <v>201904</v>
      </c>
      <c r="B3326" t="s">
        <v>362</v>
      </c>
      <c r="C3326" t="s">
        <v>288</v>
      </c>
      <c r="D3326" t="str">
        <f t="shared" ca="1" si="1802"/>
        <v>I119</v>
      </c>
      <c r="E3326">
        <f t="shared" ca="1" si="1805"/>
        <v>32</v>
      </c>
      <c r="F3326">
        <f t="shared" ca="1" si="1806"/>
        <v>12</v>
      </c>
      <c r="G3326" t="str">
        <f t="shared" ca="1" si="1799"/>
        <v>S11</v>
      </c>
      <c r="H3326" t="str">
        <f t="shared" ca="1" si="1800"/>
        <v>S117</v>
      </c>
      <c r="I3326">
        <f ca="1">VLOOKUP(D3326,PRC!$A$2:$B$21,2,0)*E3326</f>
        <v>3040000</v>
      </c>
      <c r="J3326">
        <f t="shared" ca="1" si="1807"/>
        <v>2675196</v>
      </c>
      <c r="K3326">
        <f ca="1">VLOOKUP(D3326,PRC!$A$1:$C$21,3,0)*E3326</f>
        <v>1459200</v>
      </c>
      <c r="L3326">
        <f t="shared" ca="1" si="1808"/>
        <v>30000</v>
      </c>
      <c r="M3326">
        <f t="shared" ca="1" si="1809"/>
        <v>213000</v>
      </c>
      <c r="N3326">
        <f t="shared" ca="1" si="1810"/>
        <v>213000</v>
      </c>
      <c r="O3326">
        <f t="shared" ca="1" si="1811"/>
        <v>91000</v>
      </c>
      <c r="P3326">
        <f t="shared" ca="1" si="1801"/>
        <v>668996</v>
      </c>
      <c r="Q3326">
        <f ca="1">IF(P3326&gt;0,1,0)</f>
        <v>1</v>
      </c>
      <c r="R3326">
        <f t="shared" ca="1" si="1812"/>
        <v>12</v>
      </c>
      <c r="S3326">
        <f t="shared" ca="1" si="1813"/>
        <v>1</v>
      </c>
      <c r="T3326">
        <f t="shared" ca="1" si="1814"/>
        <v>7</v>
      </c>
      <c r="U3326">
        <f t="shared" ca="1" si="1815"/>
        <v>7</v>
      </c>
      <c r="V3326">
        <f t="shared" ca="1" si="1816"/>
        <v>3</v>
      </c>
      <c r="X3326">
        <f t="shared" si="1818"/>
        <v>3326</v>
      </c>
      <c r="Y3326">
        <f t="shared" si="1819"/>
        <v>3252</v>
      </c>
      <c r="Z3326">
        <f t="shared" si="1820"/>
        <v>3253</v>
      </c>
      <c r="AA3326">
        <f t="shared" si="1817"/>
        <v>3451</v>
      </c>
      <c r="AB3326">
        <f t="shared" si="1794"/>
        <v>200</v>
      </c>
      <c r="AM3326" t="str">
        <f t="shared" si="1795"/>
        <v>201904KS</v>
      </c>
      <c r="AN3326">
        <f t="shared" ca="1" si="1803"/>
        <v>12.000131578947371</v>
      </c>
      <c r="AO3326">
        <f t="shared" ca="1" si="1804"/>
        <v>0.98684210526315785</v>
      </c>
      <c r="AP3326">
        <f t="shared" ca="1" si="1796"/>
        <v>7.0065789473684204</v>
      </c>
      <c r="AQ3326">
        <f t="shared" ca="1" si="1797"/>
        <v>7.0065789473684204</v>
      </c>
      <c r="AR3326">
        <f t="shared" ca="1" si="1798"/>
        <v>2.9934210526315788</v>
      </c>
      <c r="AS3326">
        <f ca="1">P3326/J3326</f>
        <v>0.25007363946417382</v>
      </c>
    </row>
    <row r="3327" spans="1:45" x14ac:dyDescent="0.4">
      <c r="A3327">
        <f t="shared" si="1793"/>
        <v>201904</v>
      </c>
      <c r="B3327" t="s">
        <v>363</v>
      </c>
      <c r="C3327" t="s">
        <v>288</v>
      </c>
      <c r="D3327" t="str">
        <f t="shared" ca="1" si="1802"/>
        <v>I102</v>
      </c>
      <c r="E3327">
        <f t="shared" ca="1" si="1805"/>
        <v>23</v>
      </c>
      <c r="F3327">
        <f t="shared" ca="1" si="1806"/>
        <v>11</v>
      </c>
      <c r="G3327" t="str">
        <f t="shared" ca="1" si="1799"/>
        <v>S11</v>
      </c>
      <c r="H3327" t="str">
        <f t="shared" ca="1" si="1800"/>
        <v>S118</v>
      </c>
      <c r="I3327">
        <f ca="1">VLOOKUP(D3327,PRC!$A$2:$B$21,2,0)*E3327</f>
        <v>920000</v>
      </c>
      <c r="J3327">
        <f t="shared" ca="1" si="1807"/>
        <v>800396</v>
      </c>
      <c r="K3327">
        <f ca="1">VLOOKUP(D3327,PRC!$A$1:$C$21,3,0)*E3327</f>
        <v>432400</v>
      </c>
      <c r="L3327">
        <f t="shared" ca="1" si="1808"/>
        <v>9000</v>
      </c>
      <c r="M3327">
        <f t="shared" ca="1" si="1809"/>
        <v>37000</v>
      </c>
      <c r="N3327">
        <f t="shared" ca="1" si="1810"/>
        <v>46000</v>
      </c>
      <c r="O3327">
        <f t="shared" ca="1" si="1811"/>
        <v>28000</v>
      </c>
      <c r="P3327">
        <f t="shared" ca="1" si="1801"/>
        <v>247996</v>
      </c>
      <c r="Q3327">
        <f ca="1">IF(P3327&gt;0,1,0)</f>
        <v>1</v>
      </c>
      <c r="R3327">
        <f t="shared" ca="1" si="1812"/>
        <v>13</v>
      </c>
      <c r="S3327">
        <f t="shared" ca="1" si="1813"/>
        <v>1</v>
      </c>
      <c r="T3327">
        <f t="shared" ca="1" si="1814"/>
        <v>4</v>
      </c>
      <c r="U3327">
        <f t="shared" ca="1" si="1815"/>
        <v>5</v>
      </c>
      <c r="V3327">
        <f t="shared" ca="1" si="1816"/>
        <v>3</v>
      </c>
      <c r="X3327">
        <f t="shared" si="1818"/>
        <v>3327</v>
      </c>
      <c r="Y3327">
        <f t="shared" si="1819"/>
        <v>3252</v>
      </c>
      <c r="Z3327">
        <f t="shared" si="1820"/>
        <v>3253</v>
      </c>
      <c r="AA3327">
        <f t="shared" si="1817"/>
        <v>3451</v>
      </c>
      <c r="AB3327">
        <f t="shared" si="1794"/>
        <v>200</v>
      </c>
      <c r="AM3327" t="str">
        <f t="shared" si="1795"/>
        <v>201904KS</v>
      </c>
      <c r="AN3327">
        <f t="shared" ca="1" si="1803"/>
        <v>13.000434782608695</v>
      </c>
      <c r="AO3327">
        <f t="shared" ca="1" si="1804"/>
        <v>0.97826086956521752</v>
      </c>
      <c r="AP3327">
        <f t="shared" ca="1" si="1796"/>
        <v>4.0217391304347823</v>
      </c>
      <c r="AQ3327">
        <f t="shared" ca="1" si="1797"/>
        <v>5</v>
      </c>
      <c r="AR3327">
        <f t="shared" ca="1" si="1798"/>
        <v>3.0434782608695654</v>
      </c>
      <c r="AS3327">
        <f ca="1">P3327/J3327</f>
        <v>0.30984162839394502</v>
      </c>
    </row>
    <row r="3328" spans="1:45" x14ac:dyDescent="0.4">
      <c r="A3328">
        <f t="shared" si="1793"/>
        <v>201904</v>
      </c>
      <c r="B3328" t="s">
        <v>364</v>
      </c>
      <c r="C3328" t="s">
        <v>288</v>
      </c>
      <c r="D3328" t="str">
        <f t="shared" ca="1" si="1802"/>
        <v>I110</v>
      </c>
      <c r="E3328">
        <f t="shared" ca="1" si="1805"/>
        <v>43</v>
      </c>
      <c r="F3328">
        <f t="shared" ca="1" si="1806"/>
        <v>12</v>
      </c>
      <c r="G3328" t="str">
        <f t="shared" ca="1" si="1799"/>
        <v>S11</v>
      </c>
      <c r="H3328" t="str">
        <f t="shared" ca="1" si="1800"/>
        <v>S119</v>
      </c>
      <c r="I3328">
        <f ca="1">VLOOKUP(D3328,PRC!$A$2:$B$21,2,0)*E3328</f>
        <v>12900000</v>
      </c>
      <c r="J3328">
        <f t="shared" ca="1" si="1807"/>
        <v>11093996</v>
      </c>
      <c r="K3328">
        <f ca="1">VLOOKUP(D3328,PRC!$A$1:$C$21,3,0)*E3328</f>
        <v>5934000</v>
      </c>
      <c r="L3328">
        <f t="shared" ca="1" si="1808"/>
        <v>129000</v>
      </c>
      <c r="M3328">
        <f t="shared" ca="1" si="1809"/>
        <v>903000</v>
      </c>
      <c r="N3328">
        <f t="shared" ca="1" si="1810"/>
        <v>645000</v>
      </c>
      <c r="O3328">
        <f t="shared" ca="1" si="1811"/>
        <v>387000</v>
      </c>
      <c r="P3328">
        <f t="shared" ca="1" si="1801"/>
        <v>3095996</v>
      </c>
      <c r="Q3328">
        <f ca="1">IF(P3328&gt;0,1,0)</f>
        <v>1</v>
      </c>
      <c r="R3328">
        <f t="shared" ca="1" si="1812"/>
        <v>14</v>
      </c>
      <c r="S3328">
        <f t="shared" ca="1" si="1813"/>
        <v>1</v>
      </c>
      <c r="T3328">
        <f t="shared" ca="1" si="1814"/>
        <v>7</v>
      </c>
      <c r="U3328">
        <f t="shared" ca="1" si="1815"/>
        <v>5</v>
      </c>
      <c r="V3328">
        <f t="shared" ca="1" si="1816"/>
        <v>3</v>
      </c>
      <c r="X3328">
        <f t="shared" si="1818"/>
        <v>3328</v>
      </c>
      <c r="Y3328">
        <f t="shared" si="1819"/>
        <v>3252</v>
      </c>
      <c r="Z3328">
        <f t="shared" si="1820"/>
        <v>3253</v>
      </c>
      <c r="AA3328">
        <f t="shared" si="1817"/>
        <v>3451</v>
      </c>
      <c r="AB3328">
        <f t="shared" si="1794"/>
        <v>200</v>
      </c>
      <c r="AM3328" t="str">
        <f t="shared" si="1795"/>
        <v>201904KS</v>
      </c>
      <c r="AN3328">
        <f t="shared" ca="1" si="1803"/>
        <v>14.000031007751934</v>
      </c>
      <c r="AO3328">
        <f t="shared" ca="1" si="1804"/>
        <v>1</v>
      </c>
      <c r="AP3328">
        <f t="shared" ca="1" si="1796"/>
        <v>7.0000000000000009</v>
      </c>
      <c r="AQ3328">
        <f t="shared" ca="1" si="1797"/>
        <v>5</v>
      </c>
      <c r="AR3328">
        <f t="shared" ca="1" si="1798"/>
        <v>3</v>
      </c>
      <c r="AS3328">
        <f ca="1">P3328/J3328</f>
        <v>0.27906950750658283</v>
      </c>
    </row>
    <row r="3329" spans="1:45" x14ac:dyDescent="0.4">
      <c r="A3329">
        <f t="shared" si="1793"/>
        <v>201904</v>
      </c>
      <c r="B3329" t="s">
        <v>365</v>
      </c>
      <c r="C3329" t="s">
        <v>288</v>
      </c>
      <c r="D3329" t="str">
        <f t="shared" ca="1" si="1802"/>
        <v>I109</v>
      </c>
      <c r="E3329">
        <f t="shared" ca="1" si="1805"/>
        <v>49</v>
      </c>
      <c r="F3329">
        <f t="shared" ca="1" si="1806"/>
        <v>17</v>
      </c>
      <c r="G3329" t="str">
        <f t="shared" ca="1" si="1799"/>
        <v>S10</v>
      </c>
      <c r="H3329" t="str">
        <f t="shared" ca="1" si="1800"/>
        <v>S107</v>
      </c>
      <c r="I3329">
        <f ca="1">VLOOKUP(D3329,PRC!$A$2:$B$21,2,0)*E3329</f>
        <v>24500000</v>
      </c>
      <c r="J3329">
        <f t="shared" ca="1" si="1807"/>
        <v>22049996</v>
      </c>
      <c r="K3329">
        <f ca="1">VLOOKUP(D3329,PRC!$A$1:$C$21,3,0)*E3329</f>
        <v>9800000</v>
      </c>
      <c r="L3329">
        <f t="shared" ca="1" si="1808"/>
        <v>735000</v>
      </c>
      <c r="M3329">
        <f t="shared" ca="1" si="1809"/>
        <v>980000</v>
      </c>
      <c r="N3329">
        <f t="shared" ca="1" si="1810"/>
        <v>1715000</v>
      </c>
      <c r="O3329">
        <f t="shared" ca="1" si="1811"/>
        <v>1225000</v>
      </c>
      <c r="P3329">
        <f t="shared" ca="1" si="1801"/>
        <v>7594996</v>
      </c>
      <c r="Q3329">
        <f ca="1">IF(P3329&gt;0,1,0)</f>
        <v>1</v>
      </c>
      <c r="R3329">
        <f t="shared" ca="1" si="1812"/>
        <v>10</v>
      </c>
      <c r="S3329">
        <f t="shared" ca="1" si="1813"/>
        <v>3</v>
      </c>
      <c r="T3329">
        <f t="shared" ca="1" si="1814"/>
        <v>4</v>
      </c>
      <c r="U3329">
        <f t="shared" ca="1" si="1815"/>
        <v>7</v>
      </c>
      <c r="V3329">
        <f t="shared" ca="1" si="1816"/>
        <v>5</v>
      </c>
      <c r="X3329">
        <f t="shared" si="1818"/>
        <v>3329</v>
      </c>
      <c r="Y3329">
        <f t="shared" si="1819"/>
        <v>3252</v>
      </c>
      <c r="Z3329">
        <f t="shared" si="1820"/>
        <v>3253</v>
      </c>
      <c r="AA3329">
        <f t="shared" si="1817"/>
        <v>3451</v>
      </c>
      <c r="AB3329">
        <f t="shared" si="1794"/>
        <v>200</v>
      </c>
      <c r="AM3329" t="str">
        <f t="shared" si="1795"/>
        <v>201904KS</v>
      </c>
      <c r="AN3329">
        <f t="shared" ca="1" si="1803"/>
        <v>10.000016326530615</v>
      </c>
      <c r="AO3329">
        <f t="shared" ca="1" si="1804"/>
        <v>3</v>
      </c>
      <c r="AP3329">
        <f t="shared" ca="1" si="1796"/>
        <v>4</v>
      </c>
      <c r="AQ3329">
        <f t="shared" ca="1" si="1797"/>
        <v>7.0000000000000009</v>
      </c>
      <c r="AR3329">
        <f t="shared" ca="1" si="1798"/>
        <v>5</v>
      </c>
      <c r="AS3329">
        <f ca="1">P3329/J3329</f>
        <v>0.34444432552278015</v>
      </c>
    </row>
    <row r="3330" spans="1:45" x14ac:dyDescent="0.4">
      <c r="A3330">
        <f t="shared" si="1793"/>
        <v>201904</v>
      </c>
      <c r="B3330" t="s">
        <v>366</v>
      </c>
      <c r="C3330" t="s">
        <v>288</v>
      </c>
      <c r="D3330" t="str">
        <f t="shared" ca="1" si="1802"/>
        <v>I112</v>
      </c>
      <c r="E3330">
        <f t="shared" ca="1" si="1805"/>
        <v>33</v>
      </c>
      <c r="F3330">
        <f t="shared" ca="1" si="1806"/>
        <v>13</v>
      </c>
      <c r="G3330" t="str">
        <f t="shared" ca="1" si="1799"/>
        <v>S10</v>
      </c>
      <c r="H3330" t="str">
        <f t="shared" ca="1" si="1800"/>
        <v>S101</v>
      </c>
      <c r="I3330">
        <f ca="1">VLOOKUP(D3330,PRC!$A$2:$B$21,2,0)*E3330</f>
        <v>2145000</v>
      </c>
      <c r="J3330">
        <f t="shared" ca="1" si="1807"/>
        <v>1801796</v>
      </c>
      <c r="K3330">
        <f ca="1">VLOOKUP(D3330,PRC!$A$1:$C$21,3,0)*E3330</f>
        <v>1072500</v>
      </c>
      <c r="L3330">
        <f t="shared" ca="1" si="1808"/>
        <v>21000</v>
      </c>
      <c r="M3330">
        <f t="shared" ca="1" si="1809"/>
        <v>107000</v>
      </c>
      <c r="N3330">
        <f t="shared" ca="1" si="1810"/>
        <v>129000</v>
      </c>
      <c r="O3330">
        <f t="shared" ca="1" si="1811"/>
        <v>86000</v>
      </c>
      <c r="P3330">
        <f t="shared" ca="1" si="1801"/>
        <v>386296</v>
      </c>
      <c r="Q3330">
        <f ca="1">IF(P3330&gt;0,1,0)</f>
        <v>1</v>
      </c>
      <c r="R3330">
        <f t="shared" ca="1" si="1812"/>
        <v>16</v>
      </c>
      <c r="S3330">
        <f t="shared" ca="1" si="1813"/>
        <v>1</v>
      </c>
      <c r="T3330">
        <f t="shared" ca="1" si="1814"/>
        <v>5</v>
      </c>
      <c r="U3330">
        <f t="shared" ca="1" si="1815"/>
        <v>6</v>
      </c>
      <c r="V3330">
        <f t="shared" ca="1" si="1816"/>
        <v>4</v>
      </c>
      <c r="X3330">
        <f t="shared" si="1818"/>
        <v>3330</v>
      </c>
      <c r="Y3330">
        <f t="shared" si="1819"/>
        <v>3252</v>
      </c>
      <c r="Z3330">
        <f t="shared" si="1820"/>
        <v>3253</v>
      </c>
      <c r="AA3330">
        <f t="shared" si="1817"/>
        <v>3451</v>
      </c>
      <c r="AB3330">
        <f t="shared" si="1794"/>
        <v>200</v>
      </c>
      <c r="AM3330" t="str">
        <f t="shared" si="1795"/>
        <v>201904KS</v>
      </c>
      <c r="AN3330">
        <f t="shared" ca="1" si="1803"/>
        <v>16.000186480186485</v>
      </c>
      <c r="AO3330">
        <f t="shared" ca="1" si="1804"/>
        <v>0.97902097902097907</v>
      </c>
      <c r="AP3330">
        <f t="shared" ca="1" si="1796"/>
        <v>4.9883449883449886</v>
      </c>
      <c r="AQ3330">
        <f t="shared" ca="1" si="1797"/>
        <v>6.0139860139860142</v>
      </c>
      <c r="AR3330">
        <f t="shared" ca="1" si="1798"/>
        <v>4.0093240093240095</v>
      </c>
      <c r="AS3330">
        <f ca="1">P3330/J3330</f>
        <v>0.21439497035180452</v>
      </c>
    </row>
    <row r="3331" spans="1:45" x14ac:dyDescent="0.4">
      <c r="A3331">
        <f t="shared" ref="A3331:A3394" si="1821">IF(BA3331="",A3330,BA3331)</f>
        <v>201904</v>
      </c>
      <c r="B3331" t="s">
        <v>367</v>
      </c>
      <c r="C3331" t="s">
        <v>288</v>
      </c>
      <c r="D3331" t="str">
        <f t="shared" ca="1" si="1802"/>
        <v>I113</v>
      </c>
      <c r="E3331">
        <f t="shared" ca="1" si="1805"/>
        <v>42</v>
      </c>
      <c r="F3331">
        <f t="shared" ca="1" si="1806"/>
        <v>18</v>
      </c>
      <c r="G3331" t="str">
        <f t="shared" ca="1" si="1799"/>
        <v>S10</v>
      </c>
      <c r="H3331" t="str">
        <f t="shared" ca="1" si="1800"/>
        <v>S108</v>
      </c>
      <c r="I3331">
        <f ca="1">VLOOKUP(D3331,PRC!$A$2:$B$21,2,0)*E3331</f>
        <v>28140000</v>
      </c>
      <c r="J3331">
        <f t="shared" ca="1" si="1807"/>
        <v>24481796</v>
      </c>
      <c r="K3331">
        <f ca="1">VLOOKUP(D3331,PRC!$A$1:$C$21,3,0)*E3331</f>
        <v>12663000</v>
      </c>
      <c r="L3331">
        <f t="shared" ca="1" si="1808"/>
        <v>844000</v>
      </c>
      <c r="M3331">
        <f t="shared" ca="1" si="1809"/>
        <v>1407000</v>
      </c>
      <c r="N3331">
        <f t="shared" ca="1" si="1810"/>
        <v>844000</v>
      </c>
      <c r="O3331">
        <f t="shared" ca="1" si="1811"/>
        <v>1407000</v>
      </c>
      <c r="P3331">
        <f t="shared" ca="1" si="1801"/>
        <v>7316796</v>
      </c>
      <c r="Q3331">
        <f ca="1">IF(P3331&gt;0,1,0)</f>
        <v>1</v>
      </c>
      <c r="R3331">
        <f t="shared" ca="1" si="1812"/>
        <v>13</v>
      </c>
      <c r="S3331">
        <f t="shared" ca="1" si="1813"/>
        <v>3</v>
      </c>
      <c r="T3331">
        <f t="shared" ca="1" si="1814"/>
        <v>5</v>
      </c>
      <c r="U3331">
        <f t="shared" ca="1" si="1815"/>
        <v>3</v>
      </c>
      <c r="V3331">
        <f t="shared" ca="1" si="1816"/>
        <v>5</v>
      </c>
      <c r="X3331">
        <f t="shared" si="1818"/>
        <v>3331</v>
      </c>
      <c r="Y3331">
        <f t="shared" si="1819"/>
        <v>3252</v>
      </c>
      <c r="Z3331">
        <f t="shared" si="1820"/>
        <v>3253</v>
      </c>
      <c r="AA3331">
        <f t="shared" si="1817"/>
        <v>3451</v>
      </c>
      <c r="AB3331">
        <f t="shared" ref="AB3331:AB3394" si="1822">COUNTIF(AM$2:AM$100100,AM3331)</f>
        <v>200</v>
      </c>
      <c r="AM3331" t="str">
        <f t="shared" ref="AM3331:AM3394" si="1823">A3331&amp;C3331</f>
        <v>201904KS</v>
      </c>
      <c r="AN3331">
        <f t="shared" ca="1" si="1803"/>
        <v>13.000014214641077</v>
      </c>
      <c r="AO3331">
        <f t="shared" ca="1" si="1804"/>
        <v>2.9992892679459842</v>
      </c>
      <c r="AP3331">
        <f t="shared" ca="1" si="1796"/>
        <v>5</v>
      </c>
      <c r="AQ3331">
        <f t="shared" ca="1" si="1797"/>
        <v>2.9992892679459842</v>
      </c>
      <c r="AR3331">
        <f t="shared" ca="1" si="1798"/>
        <v>5</v>
      </c>
      <c r="AS3331">
        <f ca="1">P3331/J3331</f>
        <v>0.29886679882472672</v>
      </c>
    </row>
    <row r="3332" spans="1:45" x14ac:dyDescent="0.4">
      <c r="A3332">
        <f t="shared" si="1821"/>
        <v>201904</v>
      </c>
      <c r="B3332" t="s">
        <v>368</v>
      </c>
      <c r="C3332" t="s">
        <v>288</v>
      </c>
      <c r="D3332" t="str">
        <f t="shared" ca="1" si="1802"/>
        <v>I104</v>
      </c>
      <c r="E3332">
        <f t="shared" ca="1" si="1805"/>
        <v>47</v>
      </c>
      <c r="F3332">
        <f t="shared" ca="1" si="1806"/>
        <v>13</v>
      </c>
      <c r="G3332" t="str">
        <f t="shared" ca="1" si="1799"/>
        <v>S11</v>
      </c>
      <c r="H3332" t="str">
        <f t="shared" ca="1" si="1800"/>
        <v>S111</v>
      </c>
      <c r="I3332">
        <f ca="1">VLOOKUP(D3332,PRC!$A$2:$B$21,2,0)*E3332</f>
        <v>3290000</v>
      </c>
      <c r="J3332">
        <f t="shared" ca="1" si="1807"/>
        <v>2862296</v>
      </c>
      <c r="K3332">
        <f ca="1">VLOOKUP(D3332,PRC!$A$1:$C$21,3,0)*E3332</f>
        <v>1381800</v>
      </c>
      <c r="L3332">
        <f t="shared" ca="1" si="1808"/>
        <v>33000</v>
      </c>
      <c r="M3332">
        <f t="shared" ca="1" si="1809"/>
        <v>197000</v>
      </c>
      <c r="N3332">
        <f t="shared" ca="1" si="1810"/>
        <v>230000</v>
      </c>
      <c r="O3332">
        <f t="shared" ca="1" si="1811"/>
        <v>99000</v>
      </c>
      <c r="P3332">
        <f t="shared" ca="1" si="1801"/>
        <v>921496</v>
      </c>
      <c r="Q3332">
        <f ca="1">IF(P3332&gt;0,1,0)</f>
        <v>1</v>
      </c>
      <c r="R3332">
        <f t="shared" ca="1" si="1812"/>
        <v>13</v>
      </c>
      <c r="S3332">
        <f t="shared" ca="1" si="1813"/>
        <v>1</v>
      </c>
      <c r="T3332">
        <f t="shared" ca="1" si="1814"/>
        <v>6</v>
      </c>
      <c r="U3332">
        <f t="shared" ca="1" si="1815"/>
        <v>7</v>
      </c>
      <c r="V3332">
        <f t="shared" ca="1" si="1816"/>
        <v>3</v>
      </c>
      <c r="X3332">
        <f t="shared" si="1818"/>
        <v>3332</v>
      </c>
      <c r="Y3332">
        <f t="shared" si="1819"/>
        <v>3252</v>
      </c>
      <c r="Z3332">
        <f t="shared" si="1820"/>
        <v>3253</v>
      </c>
      <c r="AA3332">
        <f t="shared" si="1817"/>
        <v>3451</v>
      </c>
      <c r="AB3332">
        <f t="shared" si="1822"/>
        <v>200</v>
      </c>
      <c r="AM3332" t="str">
        <f t="shared" si="1823"/>
        <v>201904KS</v>
      </c>
      <c r="AN3332">
        <f t="shared" ca="1" si="1803"/>
        <v>13.000121580547109</v>
      </c>
      <c r="AO3332">
        <f t="shared" ca="1" si="1804"/>
        <v>1.0030395136778116</v>
      </c>
      <c r="AP3332">
        <f t="shared" ca="1" si="1796"/>
        <v>5.9878419452887535</v>
      </c>
      <c r="AQ3332">
        <f t="shared" ca="1" si="1797"/>
        <v>6.9908814589665651</v>
      </c>
      <c r="AR3332">
        <f t="shared" ca="1" si="1798"/>
        <v>3.0091185410334345</v>
      </c>
      <c r="AS3332">
        <f ca="1">P3332/J3332</f>
        <v>0.32194294370673054</v>
      </c>
    </row>
    <row r="3333" spans="1:45" x14ac:dyDescent="0.4">
      <c r="A3333">
        <f t="shared" si="1821"/>
        <v>201904</v>
      </c>
      <c r="B3333" t="s">
        <v>369</v>
      </c>
      <c r="C3333" t="s">
        <v>288</v>
      </c>
      <c r="D3333" t="str">
        <f t="shared" ca="1" si="1802"/>
        <v>I120</v>
      </c>
      <c r="E3333">
        <f t="shared" ca="1" si="1805"/>
        <v>37</v>
      </c>
      <c r="F3333">
        <f t="shared" ca="1" si="1806"/>
        <v>20</v>
      </c>
      <c r="G3333" t="str">
        <f t="shared" ca="1" si="1799"/>
        <v>S10</v>
      </c>
      <c r="H3333" t="str">
        <f t="shared" ca="1" si="1800"/>
        <v>S105</v>
      </c>
      <c r="I3333">
        <f ca="1">VLOOKUP(D3333,PRC!$A$2:$B$21,2,0)*E3333</f>
        <v>159100000</v>
      </c>
      <c r="J3333">
        <f t="shared" ca="1" si="1807"/>
        <v>138416996</v>
      </c>
      <c r="K3333">
        <f ca="1">VLOOKUP(D3333,PRC!$A$1:$C$21,3,0)*E3333</f>
        <v>71595000</v>
      </c>
      <c r="L3333">
        <f t="shared" ca="1" si="1808"/>
        <v>1591000</v>
      </c>
      <c r="M3333">
        <f t="shared" ca="1" si="1809"/>
        <v>6364000</v>
      </c>
      <c r="N3333">
        <f t="shared" ca="1" si="1810"/>
        <v>11137000</v>
      </c>
      <c r="O3333">
        <f t="shared" ca="1" si="1811"/>
        <v>6364000</v>
      </c>
      <c r="P3333">
        <f t="shared" ca="1" si="1801"/>
        <v>41365996</v>
      </c>
      <c r="Q3333">
        <f ca="1">IF(P3333&gt;0,1,0)</f>
        <v>1</v>
      </c>
      <c r="R3333">
        <f t="shared" ca="1" si="1812"/>
        <v>13</v>
      </c>
      <c r="S3333">
        <f t="shared" ca="1" si="1813"/>
        <v>1</v>
      </c>
      <c r="T3333">
        <f t="shared" ca="1" si="1814"/>
        <v>4</v>
      </c>
      <c r="U3333">
        <f t="shared" ca="1" si="1815"/>
        <v>7</v>
      </c>
      <c r="V3333">
        <f t="shared" ca="1" si="1816"/>
        <v>4</v>
      </c>
      <c r="X3333">
        <f t="shared" si="1818"/>
        <v>3333</v>
      </c>
      <c r="Y3333">
        <f t="shared" si="1819"/>
        <v>3252</v>
      </c>
      <c r="Z3333">
        <f t="shared" si="1820"/>
        <v>3253</v>
      </c>
      <c r="AA3333">
        <f t="shared" si="1817"/>
        <v>3451</v>
      </c>
      <c r="AB3333">
        <f t="shared" si="1822"/>
        <v>200</v>
      </c>
      <c r="AM3333" t="str">
        <f t="shared" si="1823"/>
        <v>201904KS</v>
      </c>
      <c r="AN3333">
        <f t="shared" ca="1" si="1803"/>
        <v>13.00000251414205</v>
      </c>
      <c r="AO3333">
        <f t="shared" ca="1" si="1804"/>
        <v>1</v>
      </c>
      <c r="AP3333">
        <f t="shared" ca="1" si="1796"/>
        <v>4</v>
      </c>
      <c r="AQ3333">
        <f t="shared" ca="1" si="1797"/>
        <v>7.0000000000000009</v>
      </c>
      <c r="AR3333">
        <f t="shared" ca="1" si="1798"/>
        <v>4</v>
      </c>
      <c r="AS3333">
        <f ca="1">P3333/J3333</f>
        <v>0.29885055445069764</v>
      </c>
    </row>
    <row r="3334" spans="1:45" x14ac:dyDescent="0.4">
      <c r="A3334">
        <f t="shared" si="1821"/>
        <v>201904</v>
      </c>
      <c r="B3334" t="s">
        <v>370</v>
      </c>
      <c r="C3334" t="s">
        <v>288</v>
      </c>
      <c r="D3334" t="str">
        <f t="shared" ca="1" si="1802"/>
        <v>I107</v>
      </c>
      <c r="E3334">
        <f t="shared" ca="1" si="1805"/>
        <v>30</v>
      </c>
      <c r="F3334">
        <f t="shared" ca="1" si="1806"/>
        <v>16</v>
      </c>
      <c r="G3334" t="str">
        <f t="shared" ca="1" si="1799"/>
        <v>S10</v>
      </c>
      <c r="H3334" t="str">
        <f t="shared" ca="1" si="1800"/>
        <v>S106</v>
      </c>
      <c r="I3334">
        <f ca="1">VLOOKUP(D3334,PRC!$A$2:$B$21,2,0)*E3334</f>
        <v>4500000</v>
      </c>
      <c r="J3334">
        <f t="shared" ca="1" si="1807"/>
        <v>3599996</v>
      </c>
      <c r="K3334">
        <f ca="1">VLOOKUP(D3334,PRC!$A$1:$C$21,3,0)*E3334</f>
        <v>2565000</v>
      </c>
      <c r="L3334">
        <f t="shared" ca="1" si="1808"/>
        <v>135000</v>
      </c>
      <c r="M3334">
        <f t="shared" ca="1" si="1809"/>
        <v>270000</v>
      </c>
      <c r="N3334">
        <f t="shared" ca="1" si="1810"/>
        <v>225000</v>
      </c>
      <c r="O3334">
        <f t="shared" ca="1" si="1811"/>
        <v>180000</v>
      </c>
      <c r="P3334">
        <f t="shared" ca="1" si="1801"/>
        <v>224996</v>
      </c>
      <c r="Q3334">
        <f ca="1">IF(P3334&gt;0,1,0)</f>
        <v>1</v>
      </c>
      <c r="R3334">
        <f t="shared" ca="1" si="1812"/>
        <v>20</v>
      </c>
      <c r="S3334">
        <f t="shared" ca="1" si="1813"/>
        <v>3</v>
      </c>
      <c r="T3334">
        <f t="shared" ca="1" si="1814"/>
        <v>6</v>
      </c>
      <c r="U3334">
        <f t="shared" ca="1" si="1815"/>
        <v>5</v>
      </c>
      <c r="V3334">
        <f t="shared" ca="1" si="1816"/>
        <v>4</v>
      </c>
      <c r="X3334">
        <f t="shared" si="1818"/>
        <v>3334</v>
      </c>
      <c r="Y3334">
        <f t="shared" si="1819"/>
        <v>3252</v>
      </c>
      <c r="Z3334">
        <f t="shared" si="1820"/>
        <v>3253</v>
      </c>
      <c r="AA3334">
        <f t="shared" si="1817"/>
        <v>3451</v>
      </c>
      <c r="AB3334">
        <f t="shared" si="1822"/>
        <v>200</v>
      </c>
      <c r="AM3334" t="str">
        <f t="shared" si="1823"/>
        <v>201904KS</v>
      </c>
      <c r="AN3334">
        <f t="shared" ca="1" si="1803"/>
        <v>20.000088888888889</v>
      </c>
      <c r="AO3334">
        <f t="shared" ca="1" si="1804"/>
        <v>3</v>
      </c>
      <c r="AP3334">
        <f t="shared" ca="1" si="1796"/>
        <v>6</v>
      </c>
      <c r="AQ3334">
        <f t="shared" ca="1" si="1797"/>
        <v>5</v>
      </c>
      <c r="AR3334">
        <f t="shared" ca="1" si="1798"/>
        <v>4</v>
      </c>
      <c r="AS3334">
        <f ca="1">P3334/J3334</f>
        <v>6.2498958332175926E-2</v>
      </c>
    </row>
    <row r="3335" spans="1:45" x14ac:dyDescent="0.4">
      <c r="A3335">
        <f t="shared" si="1821"/>
        <v>201904</v>
      </c>
      <c r="B3335" t="s">
        <v>371</v>
      </c>
      <c r="C3335" t="s">
        <v>288</v>
      </c>
      <c r="D3335" t="str">
        <f t="shared" ca="1" si="1802"/>
        <v>I116</v>
      </c>
      <c r="E3335">
        <f t="shared" ca="1" si="1805"/>
        <v>48</v>
      </c>
      <c r="F3335">
        <f t="shared" ca="1" si="1806"/>
        <v>11</v>
      </c>
      <c r="G3335" t="str">
        <f t="shared" ca="1" si="1799"/>
        <v>S11</v>
      </c>
      <c r="H3335" t="str">
        <f t="shared" ca="1" si="1800"/>
        <v>S117</v>
      </c>
      <c r="I3335">
        <f ca="1">VLOOKUP(D3335,PRC!$A$2:$B$21,2,0)*E3335</f>
        <v>70080000</v>
      </c>
      <c r="J3335">
        <f t="shared" ca="1" si="1807"/>
        <v>59567996</v>
      </c>
      <c r="K3335">
        <f ca="1">VLOOKUP(D3335,PRC!$A$1:$C$21,3,0)*E3335</f>
        <v>42048000</v>
      </c>
      <c r="L3335">
        <f t="shared" ca="1" si="1808"/>
        <v>701000</v>
      </c>
      <c r="M3335">
        <f t="shared" ca="1" si="1809"/>
        <v>4205000</v>
      </c>
      <c r="N3335">
        <f t="shared" ca="1" si="1810"/>
        <v>5606000</v>
      </c>
      <c r="O3335">
        <f t="shared" ca="1" si="1811"/>
        <v>2803000</v>
      </c>
      <c r="P3335">
        <f t="shared" ca="1" si="1801"/>
        <v>4204996</v>
      </c>
      <c r="Q3335">
        <f ca="1">IF(P3335&gt;0,1,0)</f>
        <v>1</v>
      </c>
      <c r="R3335">
        <f t="shared" ca="1" si="1812"/>
        <v>15</v>
      </c>
      <c r="S3335">
        <f t="shared" ca="1" si="1813"/>
        <v>1</v>
      </c>
      <c r="T3335">
        <f t="shared" ca="1" si="1814"/>
        <v>6</v>
      </c>
      <c r="U3335">
        <f t="shared" ca="1" si="1815"/>
        <v>8</v>
      </c>
      <c r="V3335">
        <f t="shared" ca="1" si="1816"/>
        <v>4</v>
      </c>
      <c r="X3335">
        <f t="shared" si="1818"/>
        <v>3335</v>
      </c>
      <c r="Y3335">
        <f t="shared" si="1819"/>
        <v>3252</v>
      </c>
      <c r="Z3335">
        <f t="shared" si="1820"/>
        <v>3253</v>
      </c>
      <c r="AA3335">
        <f t="shared" si="1817"/>
        <v>3451</v>
      </c>
      <c r="AB3335">
        <f t="shared" si="1822"/>
        <v>200</v>
      </c>
      <c r="AM3335" t="str">
        <f t="shared" si="1823"/>
        <v>201904KS</v>
      </c>
      <c r="AN3335">
        <f t="shared" ca="1" si="1803"/>
        <v>15.000005707762554</v>
      </c>
      <c r="AO3335">
        <f t="shared" ca="1" si="1804"/>
        <v>1.0002853881278539</v>
      </c>
      <c r="AP3335">
        <f t="shared" ca="1" si="1796"/>
        <v>6.0002853881278542</v>
      </c>
      <c r="AQ3335">
        <f t="shared" ca="1" si="1797"/>
        <v>7.9994292237442917</v>
      </c>
      <c r="AR3335">
        <f t="shared" ca="1" si="1798"/>
        <v>3.9997146118721458</v>
      </c>
      <c r="AS3335">
        <f ca="1">P3335/J3335</f>
        <v>7.0591530391588123E-2</v>
      </c>
    </row>
    <row r="3336" spans="1:45" x14ac:dyDescent="0.4">
      <c r="A3336">
        <f t="shared" si="1821"/>
        <v>201904</v>
      </c>
      <c r="B3336" t="s">
        <v>372</v>
      </c>
      <c r="C3336" t="s">
        <v>288</v>
      </c>
      <c r="D3336" t="str">
        <f t="shared" ca="1" si="1802"/>
        <v>I102</v>
      </c>
      <c r="E3336">
        <f t="shared" ca="1" si="1805"/>
        <v>39</v>
      </c>
      <c r="F3336">
        <f t="shared" ca="1" si="1806"/>
        <v>10</v>
      </c>
      <c r="G3336" t="str">
        <f t="shared" ca="1" si="1799"/>
        <v>S11</v>
      </c>
      <c r="H3336" t="str">
        <f t="shared" ca="1" si="1800"/>
        <v>S112</v>
      </c>
      <c r="I3336">
        <f ca="1">VLOOKUP(D3336,PRC!$A$2:$B$21,2,0)*E3336</f>
        <v>1560000</v>
      </c>
      <c r="J3336">
        <f t="shared" ca="1" si="1807"/>
        <v>1325996</v>
      </c>
      <c r="K3336">
        <f ca="1">VLOOKUP(D3336,PRC!$A$1:$C$21,3,0)*E3336</f>
        <v>733200</v>
      </c>
      <c r="L3336">
        <f t="shared" ca="1" si="1808"/>
        <v>47000</v>
      </c>
      <c r="M3336">
        <f t="shared" ca="1" si="1809"/>
        <v>94000</v>
      </c>
      <c r="N3336">
        <f t="shared" ca="1" si="1810"/>
        <v>47000</v>
      </c>
      <c r="O3336">
        <f t="shared" ca="1" si="1811"/>
        <v>62000</v>
      </c>
      <c r="P3336">
        <f t="shared" ca="1" si="1801"/>
        <v>342796</v>
      </c>
      <c r="Q3336">
        <f ca="1">IF(P3336&gt;0,1,0)</f>
        <v>1</v>
      </c>
      <c r="R3336">
        <f t="shared" ca="1" si="1812"/>
        <v>15</v>
      </c>
      <c r="S3336">
        <f t="shared" ca="1" si="1813"/>
        <v>3</v>
      </c>
      <c r="T3336">
        <f t="shared" ca="1" si="1814"/>
        <v>6</v>
      </c>
      <c r="U3336">
        <f t="shared" ca="1" si="1815"/>
        <v>3</v>
      </c>
      <c r="V3336">
        <f t="shared" ca="1" si="1816"/>
        <v>4</v>
      </c>
      <c r="X3336">
        <f t="shared" si="1818"/>
        <v>3336</v>
      </c>
      <c r="Y3336">
        <f t="shared" si="1819"/>
        <v>3252</v>
      </c>
      <c r="Z3336">
        <f t="shared" si="1820"/>
        <v>3253</v>
      </c>
      <c r="AA3336">
        <f t="shared" si="1817"/>
        <v>3451</v>
      </c>
      <c r="AB3336">
        <f t="shared" si="1822"/>
        <v>200</v>
      </c>
      <c r="AM3336" t="str">
        <f t="shared" si="1823"/>
        <v>201904KS</v>
      </c>
      <c r="AN3336">
        <f t="shared" ca="1" si="1803"/>
        <v>15.000256410256407</v>
      </c>
      <c r="AO3336">
        <f t="shared" ca="1" si="1804"/>
        <v>3.0128205128205128</v>
      </c>
      <c r="AP3336">
        <f t="shared" ref="AP3336:AP3399" ca="1" si="1824">M3336/$I3336*100</f>
        <v>6.0256410256410255</v>
      </c>
      <c r="AQ3336">
        <f t="shared" ref="AQ3336:AQ3399" ca="1" si="1825">N3336/$I3336*100</f>
        <v>3.0128205128205128</v>
      </c>
      <c r="AR3336">
        <f t="shared" ref="AR3336:AR3399" ca="1" si="1826">O3336/$I3336*100</f>
        <v>3.974358974358974</v>
      </c>
      <c r="AS3336">
        <f ca="1">P3336/J3336</f>
        <v>0.25851963354338925</v>
      </c>
    </row>
    <row r="3337" spans="1:45" x14ac:dyDescent="0.4">
      <c r="A3337">
        <f t="shared" si="1821"/>
        <v>201904</v>
      </c>
      <c r="B3337" t="s">
        <v>373</v>
      </c>
      <c r="C3337" t="s">
        <v>288</v>
      </c>
      <c r="D3337" t="str">
        <f t="shared" ca="1" si="1802"/>
        <v>I114</v>
      </c>
      <c r="E3337">
        <f t="shared" ca="1" si="1805"/>
        <v>35</v>
      </c>
      <c r="F3337">
        <f t="shared" ca="1" si="1806"/>
        <v>14</v>
      </c>
      <c r="G3337" t="str">
        <f t="shared" ca="1" si="1799"/>
        <v>S10</v>
      </c>
      <c r="H3337" t="str">
        <f t="shared" ca="1" si="1800"/>
        <v>S101</v>
      </c>
      <c r="I3337">
        <f ca="1">VLOOKUP(D3337,PRC!$A$2:$B$21,2,0)*E3337</f>
        <v>8400000</v>
      </c>
      <c r="J3337">
        <f t="shared" ca="1" si="1807"/>
        <v>6971996</v>
      </c>
      <c r="K3337">
        <f ca="1">VLOOKUP(D3337,PRC!$A$1:$C$21,3,0)*E3337</f>
        <v>4872000</v>
      </c>
      <c r="L3337">
        <f t="shared" ca="1" si="1808"/>
        <v>84000</v>
      </c>
      <c r="M3337">
        <f t="shared" ca="1" si="1809"/>
        <v>420000</v>
      </c>
      <c r="N3337">
        <f t="shared" ca="1" si="1810"/>
        <v>420000</v>
      </c>
      <c r="O3337">
        <f t="shared" ca="1" si="1811"/>
        <v>336000</v>
      </c>
      <c r="P3337">
        <f t="shared" ca="1" si="1801"/>
        <v>839996</v>
      </c>
      <c r="Q3337">
        <f ca="1">IF(P3337&gt;0,1,0)</f>
        <v>1</v>
      </c>
      <c r="R3337">
        <f t="shared" ca="1" si="1812"/>
        <v>17</v>
      </c>
      <c r="S3337">
        <f t="shared" ca="1" si="1813"/>
        <v>1</v>
      </c>
      <c r="T3337">
        <f t="shared" ca="1" si="1814"/>
        <v>5</v>
      </c>
      <c r="U3337">
        <f t="shared" ca="1" si="1815"/>
        <v>5</v>
      </c>
      <c r="V3337">
        <f t="shared" ca="1" si="1816"/>
        <v>4</v>
      </c>
      <c r="X3337">
        <f t="shared" si="1818"/>
        <v>3337</v>
      </c>
      <c r="Y3337">
        <f t="shared" si="1819"/>
        <v>3252</v>
      </c>
      <c r="Z3337">
        <f t="shared" si="1820"/>
        <v>3253</v>
      </c>
      <c r="AA3337">
        <f t="shared" si="1817"/>
        <v>3451</v>
      </c>
      <c r="AB3337">
        <f t="shared" si="1822"/>
        <v>200</v>
      </c>
      <c r="AM3337" t="str">
        <f t="shared" si="1823"/>
        <v>201904KS</v>
      </c>
      <c r="AN3337">
        <f t="shared" ca="1" si="1803"/>
        <v>17.000047619047621</v>
      </c>
      <c r="AO3337">
        <f t="shared" ca="1" si="1804"/>
        <v>1</v>
      </c>
      <c r="AP3337">
        <f t="shared" ca="1" si="1824"/>
        <v>5</v>
      </c>
      <c r="AQ3337">
        <f t="shared" ca="1" si="1825"/>
        <v>5</v>
      </c>
      <c r="AR3337">
        <f t="shared" ca="1" si="1826"/>
        <v>4</v>
      </c>
      <c r="AS3337">
        <f ca="1">P3337/J3337</f>
        <v>0.12048142311039765</v>
      </c>
    </row>
    <row r="3338" spans="1:45" x14ac:dyDescent="0.4">
      <c r="A3338">
        <f t="shared" si="1821"/>
        <v>201904</v>
      </c>
      <c r="B3338" t="s">
        <v>374</v>
      </c>
      <c r="C3338" t="s">
        <v>288</v>
      </c>
      <c r="D3338" t="str">
        <f t="shared" ca="1" si="1802"/>
        <v>I112</v>
      </c>
      <c r="E3338">
        <f t="shared" ca="1" si="1805"/>
        <v>33</v>
      </c>
      <c r="F3338">
        <f t="shared" ca="1" si="1806"/>
        <v>18</v>
      </c>
      <c r="G3338" t="str">
        <f t="shared" ca="1" si="1799"/>
        <v>S10</v>
      </c>
      <c r="H3338" t="str">
        <f t="shared" ca="1" si="1800"/>
        <v>S108</v>
      </c>
      <c r="I3338">
        <f ca="1">VLOOKUP(D3338,PRC!$A$2:$B$21,2,0)*E3338</f>
        <v>2145000</v>
      </c>
      <c r="J3338">
        <f t="shared" ca="1" si="1807"/>
        <v>1737446</v>
      </c>
      <c r="K3338">
        <f ca="1">VLOOKUP(D3338,PRC!$A$1:$C$21,3,0)*E3338</f>
        <v>1072500</v>
      </c>
      <c r="L3338">
        <f t="shared" ca="1" si="1808"/>
        <v>64000</v>
      </c>
      <c r="M3338">
        <f t="shared" ca="1" si="1809"/>
        <v>107000</v>
      </c>
      <c r="N3338">
        <f t="shared" ca="1" si="1810"/>
        <v>172000</v>
      </c>
      <c r="O3338">
        <f t="shared" ca="1" si="1811"/>
        <v>64000</v>
      </c>
      <c r="P3338">
        <f t="shared" ca="1" si="1801"/>
        <v>257946</v>
      </c>
      <c r="Q3338">
        <f ca="1">IF(P3338&gt;0,1,0)</f>
        <v>1</v>
      </c>
      <c r="R3338">
        <f t="shared" ca="1" si="1812"/>
        <v>19</v>
      </c>
      <c r="S3338">
        <f t="shared" ca="1" si="1813"/>
        <v>3</v>
      </c>
      <c r="T3338">
        <f t="shared" ca="1" si="1814"/>
        <v>5</v>
      </c>
      <c r="U3338">
        <f t="shared" ca="1" si="1815"/>
        <v>8</v>
      </c>
      <c r="V3338">
        <f t="shared" ca="1" si="1816"/>
        <v>3</v>
      </c>
      <c r="X3338">
        <f t="shared" si="1818"/>
        <v>3338</v>
      </c>
      <c r="Y3338">
        <f t="shared" si="1819"/>
        <v>3252</v>
      </c>
      <c r="Z3338">
        <f t="shared" si="1820"/>
        <v>3253</v>
      </c>
      <c r="AA3338">
        <f t="shared" si="1817"/>
        <v>3451</v>
      </c>
      <c r="AB3338">
        <f t="shared" si="1822"/>
        <v>200</v>
      </c>
      <c r="AM3338" t="str">
        <f t="shared" si="1823"/>
        <v>201904KS</v>
      </c>
      <c r="AN3338">
        <f t="shared" ca="1" si="1803"/>
        <v>19.000186480186475</v>
      </c>
      <c r="AO3338">
        <f t="shared" ca="1" si="1804"/>
        <v>2.9836829836829839</v>
      </c>
      <c r="AP3338">
        <f t="shared" ca="1" si="1824"/>
        <v>4.9883449883449886</v>
      </c>
      <c r="AQ3338">
        <f t="shared" ca="1" si="1825"/>
        <v>8.0186480186480189</v>
      </c>
      <c r="AR3338">
        <f t="shared" ca="1" si="1826"/>
        <v>2.9836829836829839</v>
      </c>
      <c r="AS3338">
        <f ca="1">P3338/J3338</f>
        <v>0.1484627435903044</v>
      </c>
    </row>
    <row r="3339" spans="1:45" x14ac:dyDescent="0.4">
      <c r="A3339">
        <f t="shared" si="1821"/>
        <v>201904</v>
      </c>
      <c r="B3339" t="s">
        <v>375</v>
      </c>
      <c r="C3339" t="s">
        <v>288</v>
      </c>
      <c r="D3339" t="str">
        <f t="shared" ca="1" si="1802"/>
        <v>I116</v>
      </c>
      <c r="E3339">
        <f t="shared" ca="1" si="1805"/>
        <v>42</v>
      </c>
      <c r="F3339">
        <f t="shared" ca="1" si="1806"/>
        <v>12</v>
      </c>
      <c r="G3339" t="str">
        <f t="shared" ca="1" si="1799"/>
        <v>S10</v>
      </c>
      <c r="H3339" t="str">
        <f t="shared" ca="1" si="1800"/>
        <v>S101</v>
      </c>
      <c r="I3339">
        <f ca="1">VLOOKUP(D3339,PRC!$A$2:$B$21,2,0)*E3339</f>
        <v>61320000</v>
      </c>
      <c r="J3339">
        <f t="shared" ca="1" si="1807"/>
        <v>51508796</v>
      </c>
      <c r="K3339">
        <f ca="1">VLOOKUP(D3339,PRC!$A$1:$C$21,3,0)*E3339</f>
        <v>36792000</v>
      </c>
      <c r="L3339">
        <f t="shared" ca="1" si="1808"/>
        <v>1840000</v>
      </c>
      <c r="M3339">
        <f t="shared" ca="1" si="1809"/>
        <v>3679000</v>
      </c>
      <c r="N3339">
        <f t="shared" ca="1" si="1810"/>
        <v>1840000</v>
      </c>
      <c r="O3339">
        <f t="shared" ca="1" si="1811"/>
        <v>3066000</v>
      </c>
      <c r="P3339">
        <f t="shared" ca="1" si="1801"/>
        <v>4291796</v>
      </c>
      <c r="Q3339">
        <f ca="1">IF(P3339&gt;0,1,0)</f>
        <v>1</v>
      </c>
      <c r="R3339">
        <f t="shared" ca="1" si="1812"/>
        <v>16</v>
      </c>
      <c r="S3339">
        <f t="shared" ca="1" si="1813"/>
        <v>3</v>
      </c>
      <c r="T3339">
        <f t="shared" ca="1" si="1814"/>
        <v>6</v>
      </c>
      <c r="U3339">
        <f t="shared" ca="1" si="1815"/>
        <v>3</v>
      </c>
      <c r="V3339">
        <f t="shared" ca="1" si="1816"/>
        <v>5</v>
      </c>
      <c r="X3339">
        <f t="shared" si="1818"/>
        <v>3339</v>
      </c>
      <c r="Y3339">
        <f t="shared" si="1819"/>
        <v>3252</v>
      </c>
      <c r="Z3339">
        <f t="shared" si="1820"/>
        <v>3253</v>
      </c>
      <c r="AA3339">
        <f t="shared" si="1817"/>
        <v>3451</v>
      </c>
      <c r="AB3339">
        <f t="shared" si="1822"/>
        <v>200</v>
      </c>
      <c r="AM3339" t="str">
        <f t="shared" si="1823"/>
        <v>201904KS</v>
      </c>
      <c r="AN3339">
        <f t="shared" ca="1" si="1803"/>
        <v>16.000006523157207</v>
      </c>
      <c r="AO3339">
        <f t="shared" ca="1" si="1804"/>
        <v>3.0006523157208087</v>
      </c>
      <c r="AP3339">
        <f t="shared" ca="1" si="1824"/>
        <v>5.999673842139595</v>
      </c>
      <c r="AQ3339">
        <f t="shared" ca="1" si="1825"/>
        <v>3.0006523157208087</v>
      </c>
      <c r="AR3339">
        <f t="shared" ca="1" si="1826"/>
        <v>5</v>
      </c>
      <c r="AS3339">
        <f ca="1">P3339/J3339</f>
        <v>8.3321613652161466E-2</v>
      </c>
    </row>
    <row r="3340" spans="1:45" x14ac:dyDescent="0.4">
      <c r="A3340">
        <f t="shared" si="1821"/>
        <v>201904</v>
      </c>
      <c r="B3340" t="s">
        <v>376</v>
      </c>
      <c r="C3340" t="s">
        <v>288</v>
      </c>
      <c r="D3340" t="str">
        <f t="shared" ca="1" si="1802"/>
        <v>I113</v>
      </c>
      <c r="E3340">
        <f t="shared" ca="1" si="1805"/>
        <v>23</v>
      </c>
      <c r="F3340">
        <f t="shared" ca="1" si="1806"/>
        <v>19</v>
      </c>
      <c r="G3340" t="str">
        <f t="shared" ca="1" si="1799"/>
        <v>S10</v>
      </c>
      <c r="H3340" t="str">
        <f t="shared" ca="1" si="1800"/>
        <v>S106</v>
      </c>
      <c r="I3340">
        <f ca="1">VLOOKUP(D3340,PRC!$A$2:$B$21,2,0)*E3340</f>
        <v>15410000</v>
      </c>
      <c r="J3340">
        <f t="shared" ca="1" si="1807"/>
        <v>13868996</v>
      </c>
      <c r="K3340">
        <f ca="1">VLOOKUP(D3340,PRC!$A$1:$C$21,3,0)*E3340</f>
        <v>6934500</v>
      </c>
      <c r="L3340">
        <f t="shared" ca="1" si="1808"/>
        <v>462000</v>
      </c>
      <c r="M3340">
        <f t="shared" ca="1" si="1809"/>
        <v>616000</v>
      </c>
      <c r="N3340">
        <f t="shared" ca="1" si="1810"/>
        <v>462000</v>
      </c>
      <c r="O3340">
        <f t="shared" ca="1" si="1811"/>
        <v>771000</v>
      </c>
      <c r="P3340">
        <f t="shared" ca="1" si="1801"/>
        <v>4623496</v>
      </c>
      <c r="Q3340">
        <f ca="1">IF(P3340&gt;0,1,0)</f>
        <v>1</v>
      </c>
      <c r="R3340">
        <f t="shared" ca="1" si="1812"/>
        <v>10</v>
      </c>
      <c r="S3340">
        <f t="shared" ca="1" si="1813"/>
        <v>3</v>
      </c>
      <c r="T3340">
        <f t="shared" ca="1" si="1814"/>
        <v>4</v>
      </c>
      <c r="U3340">
        <f t="shared" ca="1" si="1815"/>
        <v>3</v>
      </c>
      <c r="V3340">
        <f t="shared" ca="1" si="1816"/>
        <v>5</v>
      </c>
      <c r="X3340">
        <f t="shared" si="1818"/>
        <v>3340</v>
      </c>
      <c r="Y3340">
        <f t="shared" si="1819"/>
        <v>3252</v>
      </c>
      <c r="Z3340">
        <f t="shared" si="1820"/>
        <v>3253</v>
      </c>
      <c r="AA3340">
        <f t="shared" si="1817"/>
        <v>3451</v>
      </c>
      <c r="AB3340">
        <f t="shared" si="1822"/>
        <v>200</v>
      </c>
      <c r="AM3340" t="str">
        <f t="shared" si="1823"/>
        <v>201904KS</v>
      </c>
      <c r="AN3340">
        <f t="shared" ca="1" si="1803"/>
        <v>10.000025957170667</v>
      </c>
      <c r="AO3340">
        <f t="shared" ca="1" si="1804"/>
        <v>2.9980532121998702</v>
      </c>
      <c r="AP3340">
        <f t="shared" ca="1" si="1824"/>
        <v>3.9974042829331604</v>
      </c>
      <c r="AQ3340">
        <f t="shared" ca="1" si="1825"/>
        <v>2.9980532121998702</v>
      </c>
      <c r="AR3340">
        <f t="shared" ca="1" si="1826"/>
        <v>5.0032446463335498</v>
      </c>
      <c r="AS3340">
        <f ca="1">P3340/J3340</f>
        <v>0.33336919269426568</v>
      </c>
    </row>
    <row r="3341" spans="1:45" x14ac:dyDescent="0.4">
      <c r="A3341">
        <f t="shared" si="1821"/>
        <v>201904</v>
      </c>
      <c r="B3341" t="s">
        <v>377</v>
      </c>
      <c r="C3341" t="s">
        <v>288</v>
      </c>
      <c r="D3341" t="str">
        <f t="shared" ca="1" si="1802"/>
        <v>I102</v>
      </c>
      <c r="E3341">
        <f t="shared" ca="1" si="1805"/>
        <v>25</v>
      </c>
      <c r="F3341">
        <f t="shared" ca="1" si="1806"/>
        <v>18</v>
      </c>
      <c r="G3341" t="str">
        <f t="shared" ca="1" si="1799"/>
        <v>S11</v>
      </c>
      <c r="H3341" t="str">
        <f t="shared" ca="1" si="1800"/>
        <v>S112</v>
      </c>
      <c r="I3341">
        <f ca="1">VLOOKUP(D3341,PRC!$A$2:$B$21,2,0)*E3341</f>
        <v>1000000</v>
      </c>
      <c r="J3341">
        <f t="shared" ca="1" si="1807"/>
        <v>799996</v>
      </c>
      <c r="K3341">
        <f ca="1">VLOOKUP(D3341,PRC!$A$1:$C$21,3,0)*E3341</f>
        <v>470000</v>
      </c>
      <c r="L3341">
        <f t="shared" ca="1" si="1808"/>
        <v>20000</v>
      </c>
      <c r="M3341">
        <f t="shared" ca="1" si="1809"/>
        <v>70000</v>
      </c>
      <c r="N3341">
        <f t="shared" ca="1" si="1810"/>
        <v>70000</v>
      </c>
      <c r="O3341">
        <f t="shared" ca="1" si="1811"/>
        <v>40000</v>
      </c>
      <c r="P3341">
        <f t="shared" ca="1" si="1801"/>
        <v>129996</v>
      </c>
      <c r="Q3341">
        <f ca="1">IF(P3341&gt;0,1,0)</f>
        <v>1</v>
      </c>
      <c r="R3341">
        <f t="shared" ca="1" si="1812"/>
        <v>20</v>
      </c>
      <c r="S3341">
        <f t="shared" ca="1" si="1813"/>
        <v>2</v>
      </c>
      <c r="T3341">
        <f t="shared" ca="1" si="1814"/>
        <v>7</v>
      </c>
      <c r="U3341">
        <f t="shared" ca="1" si="1815"/>
        <v>7</v>
      </c>
      <c r="V3341">
        <f t="shared" ca="1" si="1816"/>
        <v>4</v>
      </c>
      <c r="X3341">
        <f t="shared" si="1818"/>
        <v>3341</v>
      </c>
      <c r="Y3341">
        <f t="shared" si="1819"/>
        <v>3252</v>
      </c>
      <c r="Z3341">
        <f t="shared" si="1820"/>
        <v>3253</v>
      </c>
      <c r="AA3341">
        <f t="shared" si="1817"/>
        <v>3451</v>
      </c>
      <c r="AB3341">
        <f t="shared" si="1822"/>
        <v>200</v>
      </c>
      <c r="AM3341" t="str">
        <f t="shared" si="1823"/>
        <v>201904KS</v>
      </c>
      <c r="AN3341">
        <f t="shared" ca="1" si="1803"/>
        <v>20.000399999999996</v>
      </c>
      <c r="AO3341">
        <f t="shared" ca="1" si="1804"/>
        <v>2</v>
      </c>
      <c r="AP3341">
        <f t="shared" ca="1" si="1824"/>
        <v>7.0000000000000009</v>
      </c>
      <c r="AQ3341">
        <f t="shared" ca="1" si="1825"/>
        <v>7.0000000000000009</v>
      </c>
      <c r="AR3341">
        <f t="shared" ca="1" si="1826"/>
        <v>4</v>
      </c>
      <c r="AS3341">
        <f ca="1">P3341/J3341</f>
        <v>0.16249581247906239</v>
      </c>
    </row>
    <row r="3342" spans="1:45" x14ac:dyDescent="0.4">
      <c r="A3342">
        <f t="shared" si="1821"/>
        <v>201904</v>
      </c>
      <c r="B3342" t="s">
        <v>378</v>
      </c>
      <c r="C3342" t="s">
        <v>288</v>
      </c>
      <c r="D3342" t="str">
        <f t="shared" ca="1" si="1802"/>
        <v>I115</v>
      </c>
      <c r="E3342">
        <f t="shared" ca="1" si="1805"/>
        <v>28</v>
      </c>
      <c r="F3342">
        <f t="shared" ca="1" si="1806"/>
        <v>19</v>
      </c>
      <c r="G3342" t="str">
        <f t="shared" ca="1" si="1799"/>
        <v>S11</v>
      </c>
      <c r="H3342" t="str">
        <f t="shared" ca="1" si="1800"/>
        <v>S118</v>
      </c>
      <c r="I3342">
        <f ca="1">VLOOKUP(D3342,PRC!$A$2:$B$21,2,0)*E3342</f>
        <v>140000</v>
      </c>
      <c r="J3342">
        <f t="shared" ca="1" si="1807"/>
        <v>116196</v>
      </c>
      <c r="K3342">
        <f ca="1">VLOOKUP(D3342,PRC!$A$1:$C$21,3,0)*E3342</f>
        <v>67200</v>
      </c>
      <c r="L3342">
        <f t="shared" ca="1" si="1808"/>
        <v>1000</v>
      </c>
      <c r="M3342">
        <f t="shared" ca="1" si="1809"/>
        <v>10000</v>
      </c>
      <c r="N3342">
        <f t="shared" ca="1" si="1810"/>
        <v>11000</v>
      </c>
      <c r="O3342">
        <f t="shared" ca="1" si="1811"/>
        <v>4000</v>
      </c>
      <c r="P3342">
        <f t="shared" ca="1" si="1801"/>
        <v>22996</v>
      </c>
      <c r="Q3342">
        <f ca="1">IF(P3342&gt;0,1,0)</f>
        <v>1</v>
      </c>
      <c r="R3342">
        <f t="shared" ca="1" si="1812"/>
        <v>17</v>
      </c>
      <c r="S3342">
        <f t="shared" ca="1" si="1813"/>
        <v>1</v>
      </c>
      <c r="T3342">
        <f t="shared" ca="1" si="1814"/>
        <v>7</v>
      </c>
      <c r="U3342">
        <f t="shared" ca="1" si="1815"/>
        <v>8</v>
      </c>
      <c r="V3342">
        <f t="shared" ca="1" si="1816"/>
        <v>3</v>
      </c>
      <c r="X3342">
        <f t="shared" si="1818"/>
        <v>3342</v>
      </c>
      <c r="Y3342">
        <f t="shared" si="1819"/>
        <v>3252</v>
      </c>
      <c r="Z3342">
        <f t="shared" si="1820"/>
        <v>3253</v>
      </c>
      <c r="AA3342">
        <f t="shared" si="1817"/>
        <v>3451</v>
      </c>
      <c r="AB3342">
        <f t="shared" si="1822"/>
        <v>200</v>
      </c>
      <c r="AM3342" t="str">
        <f t="shared" si="1823"/>
        <v>201904KS</v>
      </c>
      <c r="AN3342">
        <f t="shared" ca="1" si="1803"/>
        <v>17.002857142857142</v>
      </c>
      <c r="AO3342">
        <f t="shared" ca="1" si="1804"/>
        <v>0.7142857142857143</v>
      </c>
      <c r="AP3342">
        <f t="shared" ca="1" si="1824"/>
        <v>7.1428571428571423</v>
      </c>
      <c r="AQ3342">
        <f t="shared" ca="1" si="1825"/>
        <v>7.8571428571428568</v>
      </c>
      <c r="AR3342">
        <f t="shared" ca="1" si="1826"/>
        <v>2.8571428571428572</v>
      </c>
      <c r="AS3342">
        <f ca="1">P3342/J3342</f>
        <v>0.19790698474990534</v>
      </c>
    </row>
    <row r="3343" spans="1:45" x14ac:dyDescent="0.4">
      <c r="A3343">
        <f t="shared" si="1821"/>
        <v>201904</v>
      </c>
      <c r="B3343" t="s">
        <v>379</v>
      </c>
      <c r="C3343" t="s">
        <v>288</v>
      </c>
      <c r="D3343" t="str">
        <f t="shared" ca="1" si="1802"/>
        <v>I102</v>
      </c>
      <c r="E3343">
        <f t="shared" ca="1" si="1805"/>
        <v>30</v>
      </c>
      <c r="F3343">
        <f t="shared" ca="1" si="1806"/>
        <v>16</v>
      </c>
      <c r="G3343" t="str">
        <f t="shared" ca="1" si="1799"/>
        <v>S10</v>
      </c>
      <c r="H3343" t="str">
        <f t="shared" ca="1" si="1800"/>
        <v>S107</v>
      </c>
      <c r="I3343">
        <f ca="1">VLOOKUP(D3343,PRC!$A$2:$B$21,2,0)*E3343</f>
        <v>1200000</v>
      </c>
      <c r="J3343">
        <f t="shared" ca="1" si="1807"/>
        <v>1067996</v>
      </c>
      <c r="K3343">
        <f ca="1">VLOOKUP(D3343,PRC!$A$1:$C$21,3,0)*E3343</f>
        <v>564000</v>
      </c>
      <c r="L3343">
        <f t="shared" ca="1" si="1808"/>
        <v>12000</v>
      </c>
      <c r="M3343">
        <f t="shared" ca="1" si="1809"/>
        <v>60000</v>
      </c>
      <c r="N3343">
        <f t="shared" ca="1" si="1810"/>
        <v>36000</v>
      </c>
      <c r="O3343">
        <f t="shared" ca="1" si="1811"/>
        <v>48000</v>
      </c>
      <c r="P3343">
        <f t="shared" ca="1" si="1801"/>
        <v>347996</v>
      </c>
      <c r="Q3343">
        <f ca="1">IF(P3343&gt;0,1,0)</f>
        <v>1</v>
      </c>
      <c r="R3343">
        <f t="shared" ca="1" si="1812"/>
        <v>11</v>
      </c>
      <c r="S3343">
        <f t="shared" ca="1" si="1813"/>
        <v>1</v>
      </c>
      <c r="T3343">
        <f t="shared" ca="1" si="1814"/>
        <v>5</v>
      </c>
      <c r="U3343">
        <f t="shared" ca="1" si="1815"/>
        <v>3</v>
      </c>
      <c r="V3343">
        <f t="shared" ca="1" si="1816"/>
        <v>4</v>
      </c>
      <c r="X3343">
        <f t="shared" si="1818"/>
        <v>3343</v>
      </c>
      <c r="Y3343">
        <f t="shared" si="1819"/>
        <v>3252</v>
      </c>
      <c r="Z3343">
        <f t="shared" si="1820"/>
        <v>3253</v>
      </c>
      <c r="AA3343">
        <f t="shared" si="1817"/>
        <v>3451</v>
      </c>
      <c r="AB3343">
        <f t="shared" si="1822"/>
        <v>200</v>
      </c>
      <c r="AM3343" t="str">
        <f t="shared" si="1823"/>
        <v>201904KS</v>
      </c>
      <c r="AN3343">
        <f t="shared" ca="1" si="1803"/>
        <v>11.000333333333334</v>
      </c>
      <c r="AO3343">
        <f t="shared" ca="1" si="1804"/>
        <v>1</v>
      </c>
      <c r="AP3343">
        <f t="shared" ca="1" si="1824"/>
        <v>5</v>
      </c>
      <c r="AQ3343">
        <f t="shared" ca="1" si="1825"/>
        <v>3</v>
      </c>
      <c r="AR3343">
        <f t="shared" ca="1" si="1826"/>
        <v>4</v>
      </c>
      <c r="AS3343">
        <f ca="1">P3343/J3343</f>
        <v>0.3258401716860363</v>
      </c>
    </row>
    <row r="3344" spans="1:45" x14ac:dyDescent="0.4">
      <c r="A3344">
        <f t="shared" si="1821"/>
        <v>201904</v>
      </c>
      <c r="B3344" t="s">
        <v>380</v>
      </c>
      <c r="C3344" t="s">
        <v>288</v>
      </c>
      <c r="D3344" t="str">
        <f t="shared" ca="1" si="1802"/>
        <v>I113</v>
      </c>
      <c r="E3344">
        <f t="shared" ca="1" si="1805"/>
        <v>32</v>
      </c>
      <c r="F3344">
        <f t="shared" ca="1" si="1806"/>
        <v>12</v>
      </c>
      <c r="G3344" t="str">
        <f t="shared" ca="1" si="1799"/>
        <v>S10</v>
      </c>
      <c r="H3344" t="str">
        <f t="shared" ca="1" si="1800"/>
        <v>S106</v>
      </c>
      <c r="I3344">
        <f ca="1">VLOOKUP(D3344,PRC!$A$2:$B$21,2,0)*E3344</f>
        <v>21440000</v>
      </c>
      <c r="J3344">
        <f t="shared" ca="1" si="1807"/>
        <v>18009596</v>
      </c>
      <c r="K3344">
        <f ca="1">VLOOKUP(D3344,PRC!$A$1:$C$21,3,0)*E3344</f>
        <v>9648000</v>
      </c>
      <c r="L3344">
        <f t="shared" ca="1" si="1808"/>
        <v>214000</v>
      </c>
      <c r="M3344">
        <f t="shared" ca="1" si="1809"/>
        <v>1286000</v>
      </c>
      <c r="N3344">
        <f t="shared" ca="1" si="1810"/>
        <v>1715000</v>
      </c>
      <c r="O3344">
        <f t="shared" ca="1" si="1811"/>
        <v>1072000</v>
      </c>
      <c r="P3344">
        <f t="shared" ca="1" si="1801"/>
        <v>4074596</v>
      </c>
      <c r="Q3344">
        <f ca="1">IF(P3344&gt;0,1,0)</f>
        <v>1</v>
      </c>
      <c r="R3344">
        <f t="shared" ca="1" si="1812"/>
        <v>16</v>
      </c>
      <c r="S3344">
        <f t="shared" ca="1" si="1813"/>
        <v>1</v>
      </c>
      <c r="T3344">
        <f t="shared" ca="1" si="1814"/>
        <v>6</v>
      </c>
      <c r="U3344">
        <f t="shared" ca="1" si="1815"/>
        <v>8</v>
      </c>
      <c r="V3344">
        <f t="shared" ca="1" si="1816"/>
        <v>5</v>
      </c>
      <c r="X3344">
        <f t="shared" si="1818"/>
        <v>3344</v>
      </c>
      <c r="Y3344">
        <f t="shared" si="1819"/>
        <v>3252</v>
      </c>
      <c r="Z3344">
        <f t="shared" si="1820"/>
        <v>3253</v>
      </c>
      <c r="AA3344">
        <f t="shared" si="1817"/>
        <v>3451</v>
      </c>
      <c r="AB3344">
        <f t="shared" si="1822"/>
        <v>200</v>
      </c>
      <c r="AM3344" t="str">
        <f t="shared" si="1823"/>
        <v>201904KS</v>
      </c>
      <c r="AN3344">
        <f t="shared" ca="1" si="1803"/>
        <v>16.000018656716421</v>
      </c>
      <c r="AO3344">
        <f t="shared" ca="1" si="1804"/>
        <v>0.99813432835820903</v>
      </c>
      <c r="AP3344">
        <f t="shared" ca="1" si="1824"/>
        <v>5.9981343283582085</v>
      </c>
      <c r="AQ3344">
        <f t="shared" ca="1" si="1825"/>
        <v>7.9990671641791051</v>
      </c>
      <c r="AR3344">
        <f t="shared" ca="1" si="1826"/>
        <v>5</v>
      </c>
      <c r="AS3344">
        <f ca="1">P3344/J3344</f>
        <v>0.22624583027848041</v>
      </c>
    </row>
    <row r="3345" spans="1:45" x14ac:dyDescent="0.4">
      <c r="A3345">
        <f t="shared" si="1821"/>
        <v>201904</v>
      </c>
      <c r="B3345" t="s">
        <v>381</v>
      </c>
      <c r="C3345" t="s">
        <v>288</v>
      </c>
      <c r="D3345" t="str">
        <f t="shared" ca="1" si="1802"/>
        <v>I103</v>
      </c>
      <c r="E3345">
        <f t="shared" ca="1" si="1805"/>
        <v>23</v>
      </c>
      <c r="F3345">
        <f t="shared" ca="1" si="1806"/>
        <v>14</v>
      </c>
      <c r="G3345" t="str">
        <f t="shared" ca="1" si="1799"/>
        <v>S10</v>
      </c>
      <c r="H3345" t="str">
        <f t="shared" ca="1" si="1800"/>
        <v>S108</v>
      </c>
      <c r="I3345">
        <f ca="1">VLOOKUP(D3345,PRC!$A$2:$B$21,2,0)*E3345</f>
        <v>1150000</v>
      </c>
      <c r="J3345">
        <f t="shared" ca="1" si="1807"/>
        <v>1000496</v>
      </c>
      <c r="K3345">
        <f ca="1">VLOOKUP(D3345,PRC!$A$1:$C$21,3,0)*E3345</f>
        <v>655500</v>
      </c>
      <c r="L3345">
        <f t="shared" ca="1" si="1808"/>
        <v>35000</v>
      </c>
      <c r="M3345">
        <f t="shared" ca="1" si="1809"/>
        <v>46000</v>
      </c>
      <c r="N3345">
        <f t="shared" ca="1" si="1810"/>
        <v>35000</v>
      </c>
      <c r="O3345">
        <f t="shared" ca="1" si="1811"/>
        <v>46000</v>
      </c>
      <c r="P3345">
        <f t="shared" ca="1" si="1801"/>
        <v>182996</v>
      </c>
      <c r="Q3345">
        <f ca="1">IF(P3345&gt;0,1,0)</f>
        <v>1</v>
      </c>
      <c r="R3345">
        <f t="shared" ca="1" si="1812"/>
        <v>13</v>
      </c>
      <c r="S3345">
        <f t="shared" ca="1" si="1813"/>
        <v>3</v>
      </c>
      <c r="T3345">
        <f t="shared" ca="1" si="1814"/>
        <v>4</v>
      </c>
      <c r="U3345">
        <f t="shared" ca="1" si="1815"/>
        <v>3</v>
      </c>
      <c r="V3345">
        <f t="shared" ca="1" si="1816"/>
        <v>4</v>
      </c>
      <c r="X3345">
        <f t="shared" si="1818"/>
        <v>3345</v>
      </c>
      <c r="Y3345">
        <f t="shared" si="1819"/>
        <v>3252</v>
      </c>
      <c r="Z3345">
        <f t="shared" si="1820"/>
        <v>3253</v>
      </c>
      <c r="AA3345">
        <f t="shared" si="1817"/>
        <v>3451</v>
      </c>
      <c r="AB3345">
        <f t="shared" si="1822"/>
        <v>200</v>
      </c>
      <c r="AM3345" t="str">
        <f t="shared" si="1823"/>
        <v>201904KS</v>
      </c>
      <c r="AN3345">
        <f t="shared" ca="1" si="1803"/>
        <v>13.000347826086955</v>
      </c>
      <c r="AO3345">
        <f t="shared" ca="1" si="1804"/>
        <v>3.0434782608695654</v>
      </c>
      <c r="AP3345">
        <f t="shared" ca="1" si="1824"/>
        <v>4</v>
      </c>
      <c r="AQ3345">
        <f t="shared" ca="1" si="1825"/>
        <v>3.0434782608695654</v>
      </c>
      <c r="AR3345">
        <f t="shared" ca="1" si="1826"/>
        <v>4</v>
      </c>
      <c r="AS3345">
        <f ca="1">P3345/J3345</f>
        <v>0.18290527898162512</v>
      </c>
    </row>
    <row r="3346" spans="1:45" x14ac:dyDescent="0.4">
      <c r="A3346">
        <f t="shared" si="1821"/>
        <v>201904</v>
      </c>
      <c r="B3346" t="s">
        <v>382</v>
      </c>
      <c r="C3346" t="s">
        <v>288</v>
      </c>
      <c r="D3346" t="str">
        <f t="shared" ca="1" si="1802"/>
        <v>I110</v>
      </c>
      <c r="E3346">
        <f t="shared" ca="1" si="1805"/>
        <v>35</v>
      </c>
      <c r="F3346">
        <f t="shared" ca="1" si="1806"/>
        <v>12</v>
      </c>
      <c r="G3346" t="str">
        <f t="shared" ca="1" si="1799"/>
        <v>S10</v>
      </c>
      <c r="H3346" t="str">
        <f t="shared" ca="1" si="1800"/>
        <v>S104</v>
      </c>
      <c r="I3346">
        <f ca="1">VLOOKUP(D3346,PRC!$A$2:$B$21,2,0)*E3346</f>
        <v>10500000</v>
      </c>
      <c r="J3346">
        <f t="shared" ca="1" si="1807"/>
        <v>8924996</v>
      </c>
      <c r="K3346">
        <f ca="1">VLOOKUP(D3346,PRC!$A$1:$C$21,3,0)*E3346</f>
        <v>4830000</v>
      </c>
      <c r="L3346">
        <f t="shared" ca="1" si="1808"/>
        <v>105000</v>
      </c>
      <c r="M3346">
        <f t="shared" ca="1" si="1809"/>
        <v>420000</v>
      </c>
      <c r="N3346">
        <f t="shared" ca="1" si="1810"/>
        <v>735000</v>
      </c>
      <c r="O3346">
        <f t="shared" ca="1" si="1811"/>
        <v>525000</v>
      </c>
      <c r="P3346">
        <f t="shared" ca="1" si="1801"/>
        <v>2309996</v>
      </c>
      <c r="Q3346">
        <f ca="1">IF(P3346&gt;0,1,0)</f>
        <v>1</v>
      </c>
      <c r="R3346">
        <f t="shared" ca="1" si="1812"/>
        <v>15</v>
      </c>
      <c r="S3346">
        <f t="shared" ca="1" si="1813"/>
        <v>1</v>
      </c>
      <c r="T3346">
        <f t="shared" ca="1" si="1814"/>
        <v>4</v>
      </c>
      <c r="U3346">
        <f t="shared" ca="1" si="1815"/>
        <v>7</v>
      </c>
      <c r="V3346">
        <f t="shared" ca="1" si="1816"/>
        <v>5</v>
      </c>
      <c r="X3346">
        <f t="shared" si="1818"/>
        <v>3346</v>
      </c>
      <c r="Y3346">
        <f t="shared" si="1819"/>
        <v>3252</v>
      </c>
      <c r="Z3346">
        <f t="shared" si="1820"/>
        <v>3253</v>
      </c>
      <c r="AA3346">
        <f t="shared" si="1817"/>
        <v>3451</v>
      </c>
      <c r="AB3346">
        <f t="shared" si="1822"/>
        <v>200</v>
      </c>
      <c r="AM3346" t="str">
        <f t="shared" si="1823"/>
        <v>201904KS</v>
      </c>
      <c r="AN3346">
        <f t="shared" ca="1" si="1803"/>
        <v>15.0000380952381</v>
      </c>
      <c r="AO3346">
        <f t="shared" ca="1" si="1804"/>
        <v>1</v>
      </c>
      <c r="AP3346">
        <f t="shared" ca="1" si="1824"/>
        <v>4</v>
      </c>
      <c r="AQ3346">
        <f t="shared" ca="1" si="1825"/>
        <v>7.0000000000000009</v>
      </c>
      <c r="AR3346">
        <f t="shared" ca="1" si="1826"/>
        <v>5</v>
      </c>
      <c r="AS3346">
        <f ca="1">P3346/J3346</f>
        <v>0.25882319723168501</v>
      </c>
    </row>
    <row r="3347" spans="1:45" x14ac:dyDescent="0.4">
      <c r="A3347">
        <f t="shared" si="1821"/>
        <v>201904</v>
      </c>
      <c r="B3347" t="s">
        <v>383</v>
      </c>
      <c r="C3347" t="s">
        <v>288</v>
      </c>
      <c r="D3347" t="str">
        <f t="shared" ca="1" si="1802"/>
        <v>I106</v>
      </c>
      <c r="E3347">
        <f t="shared" ca="1" si="1805"/>
        <v>24</v>
      </c>
      <c r="F3347">
        <f t="shared" ca="1" si="1806"/>
        <v>17</v>
      </c>
      <c r="G3347" t="str">
        <f t="shared" ca="1" si="1799"/>
        <v>S10</v>
      </c>
      <c r="H3347" t="str">
        <f t="shared" ca="1" si="1800"/>
        <v>S108</v>
      </c>
      <c r="I3347">
        <f ca="1">VLOOKUP(D3347,PRC!$A$2:$B$21,2,0)*E3347</f>
        <v>480000</v>
      </c>
      <c r="J3347">
        <f t="shared" ca="1" si="1807"/>
        <v>427196</v>
      </c>
      <c r="K3347">
        <f ca="1">VLOOKUP(D3347,PRC!$A$1:$C$21,3,0)*E3347</f>
        <v>254400</v>
      </c>
      <c r="L3347">
        <f t="shared" ca="1" si="1808"/>
        <v>5000</v>
      </c>
      <c r="M3347">
        <f t="shared" ca="1" si="1809"/>
        <v>24000</v>
      </c>
      <c r="N3347">
        <f t="shared" ca="1" si="1810"/>
        <v>34000</v>
      </c>
      <c r="O3347">
        <f t="shared" ca="1" si="1811"/>
        <v>14000</v>
      </c>
      <c r="P3347">
        <f t="shared" ca="1" si="1801"/>
        <v>95796</v>
      </c>
      <c r="Q3347">
        <f ca="1">IF(P3347&gt;0,1,0)</f>
        <v>1</v>
      </c>
      <c r="R3347">
        <f t="shared" ca="1" si="1812"/>
        <v>11</v>
      </c>
      <c r="S3347">
        <f t="shared" ca="1" si="1813"/>
        <v>1</v>
      </c>
      <c r="T3347">
        <f t="shared" ca="1" si="1814"/>
        <v>5</v>
      </c>
      <c r="U3347">
        <f t="shared" ca="1" si="1815"/>
        <v>7</v>
      </c>
      <c r="V3347">
        <f t="shared" ca="1" si="1816"/>
        <v>3</v>
      </c>
      <c r="X3347">
        <f t="shared" si="1818"/>
        <v>3347</v>
      </c>
      <c r="Y3347">
        <f t="shared" si="1819"/>
        <v>3252</v>
      </c>
      <c r="Z3347">
        <f t="shared" si="1820"/>
        <v>3253</v>
      </c>
      <c r="AA3347">
        <f t="shared" si="1817"/>
        <v>3451</v>
      </c>
      <c r="AB3347">
        <f t="shared" si="1822"/>
        <v>200</v>
      </c>
      <c r="AM3347" t="str">
        <f t="shared" si="1823"/>
        <v>201904KS</v>
      </c>
      <c r="AN3347">
        <f t="shared" ca="1" si="1803"/>
        <v>11.000833333333338</v>
      </c>
      <c r="AO3347">
        <f t="shared" ca="1" si="1804"/>
        <v>1.0416666666666665</v>
      </c>
      <c r="AP3347">
        <f t="shared" ca="1" si="1824"/>
        <v>5</v>
      </c>
      <c r="AQ3347">
        <f t="shared" ca="1" si="1825"/>
        <v>7.083333333333333</v>
      </c>
      <c r="AR3347">
        <f t="shared" ca="1" si="1826"/>
        <v>2.9166666666666665</v>
      </c>
      <c r="AS3347">
        <f ca="1">P3347/J3347</f>
        <v>0.22424367269356454</v>
      </c>
    </row>
    <row r="3348" spans="1:45" x14ac:dyDescent="0.4">
      <c r="A3348">
        <f t="shared" si="1821"/>
        <v>201904</v>
      </c>
      <c r="B3348" t="s">
        <v>384</v>
      </c>
      <c r="C3348" t="s">
        <v>288</v>
      </c>
      <c r="D3348" t="str">
        <f t="shared" ca="1" si="1802"/>
        <v>I120</v>
      </c>
      <c r="E3348">
        <f t="shared" ca="1" si="1805"/>
        <v>43</v>
      </c>
      <c r="F3348">
        <f t="shared" ca="1" si="1806"/>
        <v>13</v>
      </c>
      <c r="G3348" t="str">
        <f t="shared" ca="1" si="1799"/>
        <v>S11</v>
      </c>
      <c r="H3348" t="str">
        <f t="shared" ca="1" si="1800"/>
        <v>S115</v>
      </c>
      <c r="I3348">
        <f ca="1">VLOOKUP(D3348,PRC!$A$2:$B$21,2,0)*E3348</f>
        <v>184900000</v>
      </c>
      <c r="J3348">
        <f t="shared" ca="1" si="1807"/>
        <v>159013996</v>
      </c>
      <c r="K3348">
        <f ca="1">VLOOKUP(D3348,PRC!$A$1:$C$21,3,0)*E3348</f>
        <v>83205000</v>
      </c>
      <c r="L3348">
        <f t="shared" ca="1" si="1808"/>
        <v>5547000</v>
      </c>
      <c r="M3348">
        <f t="shared" ca="1" si="1809"/>
        <v>12943000</v>
      </c>
      <c r="N3348">
        <f t="shared" ca="1" si="1810"/>
        <v>14792000</v>
      </c>
      <c r="O3348">
        <f t="shared" ca="1" si="1811"/>
        <v>7396000</v>
      </c>
      <c r="P3348">
        <f t="shared" ca="1" si="1801"/>
        <v>35130996</v>
      </c>
      <c r="Q3348">
        <f ca="1">IF(P3348&gt;0,1,0)</f>
        <v>1</v>
      </c>
      <c r="R3348">
        <f t="shared" ca="1" si="1812"/>
        <v>14</v>
      </c>
      <c r="S3348">
        <f t="shared" ca="1" si="1813"/>
        <v>3</v>
      </c>
      <c r="T3348">
        <f t="shared" ca="1" si="1814"/>
        <v>7</v>
      </c>
      <c r="U3348">
        <f t="shared" ca="1" si="1815"/>
        <v>8</v>
      </c>
      <c r="V3348">
        <f t="shared" ca="1" si="1816"/>
        <v>4</v>
      </c>
      <c r="X3348">
        <f t="shared" si="1818"/>
        <v>3348</v>
      </c>
      <c r="Y3348">
        <f t="shared" si="1819"/>
        <v>3252</v>
      </c>
      <c r="Z3348">
        <f t="shared" si="1820"/>
        <v>3253</v>
      </c>
      <c r="AA3348">
        <f t="shared" si="1817"/>
        <v>3451</v>
      </c>
      <c r="AB3348">
        <f t="shared" si="1822"/>
        <v>200</v>
      </c>
      <c r="AM3348" t="str">
        <f t="shared" si="1823"/>
        <v>201904KS</v>
      </c>
      <c r="AN3348">
        <f t="shared" ca="1" si="1803"/>
        <v>14.000002163331526</v>
      </c>
      <c r="AO3348">
        <f t="shared" ca="1" si="1804"/>
        <v>3</v>
      </c>
      <c r="AP3348">
        <f t="shared" ca="1" si="1824"/>
        <v>7.0000000000000009</v>
      </c>
      <c r="AQ3348">
        <f t="shared" ca="1" si="1825"/>
        <v>8</v>
      </c>
      <c r="AR3348">
        <f t="shared" ca="1" si="1826"/>
        <v>4</v>
      </c>
      <c r="AS3348">
        <f ca="1">P3348/J3348</f>
        <v>0.22093021296062518</v>
      </c>
    </row>
    <row r="3349" spans="1:45" x14ac:dyDescent="0.4">
      <c r="A3349">
        <f t="shared" si="1821"/>
        <v>201904</v>
      </c>
      <c r="B3349" t="s">
        <v>385</v>
      </c>
      <c r="C3349" t="s">
        <v>288</v>
      </c>
      <c r="D3349" t="str">
        <f t="shared" ca="1" si="1802"/>
        <v>I112</v>
      </c>
      <c r="E3349">
        <f t="shared" ca="1" si="1805"/>
        <v>48</v>
      </c>
      <c r="F3349">
        <f t="shared" ca="1" si="1806"/>
        <v>20</v>
      </c>
      <c r="G3349" t="str">
        <f t="shared" ca="1" si="1799"/>
        <v>S10</v>
      </c>
      <c r="H3349" t="str">
        <f t="shared" ca="1" si="1800"/>
        <v>S102</v>
      </c>
      <c r="I3349">
        <f ca="1">VLOOKUP(D3349,PRC!$A$2:$B$21,2,0)*E3349</f>
        <v>3120000</v>
      </c>
      <c r="J3349">
        <f t="shared" ca="1" si="1807"/>
        <v>2589596</v>
      </c>
      <c r="K3349">
        <f ca="1">VLOOKUP(D3349,PRC!$A$1:$C$21,3,0)*E3349</f>
        <v>1560000</v>
      </c>
      <c r="L3349">
        <f t="shared" ca="1" si="1808"/>
        <v>62000</v>
      </c>
      <c r="M3349">
        <f t="shared" ca="1" si="1809"/>
        <v>218000</v>
      </c>
      <c r="N3349">
        <f t="shared" ca="1" si="1810"/>
        <v>187000</v>
      </c>
      <c r="O3349">
        <f t="shared" ca="1" si="1811"/>
        <v>156000</v>
      </c>
      <c r="P3349">
        <f t="shared" ca="1" si="1801"/>
        <v>406596</v>
      </c>
      <c r="Q3349">
        <f ca="1">IF(P3349&gt;0,1,0)</f>
        <v>1</v>
      </c>
      <c r="R3349">
        <f t="shared" ca="1" si="1812"/>
        <v>17</v>
      </c>
      <c r="S3349">
        <f t="shared" ca="1" si="1813"/>
        <v>2</v>
      </c>
      <c r="T3349">
        <f t="shared" ca="1" si="1814"/>
        <v>7</v>
      </c>
      <c r="U3349">
        <f t="shared" ca="1" si="1815"/>
        <v>6</v>
      </c>
      <c r="V3349">
        <f t="shared" ca="1" si="1816"/>
        <v>5</v>
      </c>
      <c r="X3349">
        <f t="shared" si="1818"/>
        <v>3349</v>
      </c>
      <c r="Y3349">
        <f t="shared" si="1819"/>
        <v>3252</v>
      </c>
      <c r="Z3349">
        <f t="shared" si="1820"/>
        <v>3253</v>
      </c>
      <c r="AA3349">
        <f t="shared" si="1817"/>
        <v>3451</v>
      </c>
      <c r="AB3349">
        <f t="shared" si="1822"/>
        <v>200</v>
      </c>
      <c r="AM3349" t="str">
        <f t="shared" si="1823"/>
        <v>201904KS</v>
      </c>
      <c r="AN3349">
        <f t="shared" ca="1" si="1803"/>
        <v>17.000128205128206</v>
      </c>
      <c r="AO3349">
        <f t="shared" ca="1" si="1804"/>
        <v>1.987179487179487</v>
      </c>
      <c r="AP3349">
        <f t="shared" ca="1" si="1824"/>
        <v>6.9871794871794872</v>
      </c>
      <c r="AQ3349">
        <f t="shared" ca="1" si="1825"/>
        <v>5.9935897435897436</v>
      </c>
      <c r="AR3349">
        <f t="shared" ca="1" si="1826"/>
        <v>5</v>
      </c>
      <c r="AS3349">
        <f ca="1">P3349/J3349</f>
        <v>0.15701136393476048</v>
      </c>
    </row>
    <row r="3350" spans="1:45" x14ac:dyDescent="0.4">
      <c r="A3350">
        <f t="shared" si="1821"/>
        <v>201904</v>
      </c>
      <c r="B3350" t="s">
        <v>386</v>
      </c>
      <c r="C3350" t="s">
        <v>288</v>
      </c>
      <c r="D3350" t="str">
        <f t="shared" ca="1" si="1802"/>
        <v>I103</v>
      </c>
      <c r="E3350">
        <f t="shared" ca="1" si="1805"/>
        <v>27</v>
      </c>
      <c r="F3350">
        <f t="shared" ca="1" si="1806"/>
        <v>15</v>
      </c>
      <c r="G3350" t="str">
        <f t="shared" ca="1" si="1799"/>
        <v>S10</v>
      </c>
      <c r="H3350" t="str">
        <f t="shared" ca="1" si="1800"/>
        <v>S104</v>
      </c>
      <c r="I3350">
        <f ca="1">VLOOKUP(D3350,PRC!$A$2:$B$21,2,0)*E3350</f>
        <v>1350000</v>
      </c>
      <c r="J3350">
        <f t="shared" ca="1" si="1807"/>
        <v>1187996</v>
      </c>
      <c r="K3350">
        <f ca="1">VLOOKUP(D3350,PRC!$A$1:$C$21,3,0)*E3350</f>
        <v>769500</v>
      </c>
      <c r="L3350">
        <f t="shared" ca="1" si="1808"/>
        <v>27000</v>
      </c>
      <c r="M3350">
        <f t="shared" ca="1" si="1809"/>
        <v>81000</v>
      </c>
      <c r="N3350">
        <f t="shared" ca="1" si="1810"/>
        <v>95000</v>
      </c>
      <c r="O3350">
        <f t="shared" ca="1" si="1811"/>
        <v>54000</v>
      </c>
      <c r="P3350">
        <f t="shared" ca="1" si="1801"/>
        <v>161496</v>
      </c>
      <c r="Q3350">
        <f ca="1">IF(P3350&gt;0,1,0)</f>
        <v>1</v>
      </c>
      <c r="R3350">
        <f t="shared" ca="1" si="1812"/>
        <v>12</v>
      </c>
      <c r="S3350">
        <f t="shared" ca="1" si="1813"/>
        <v>2</v>
      </c>
      <c r="T3350">
        <f t="shared" ca="1" si="1814"/>
        <v>6</v>
      </c>
      <c r="U3350">
        <f t="shared" ca="1" si="1815"/>
        <v>7</v>
      </c>
      <c r="V3350">
        <f t="shared" ca="1" si="1816"/>
        <v>4</v>
      </c>
      <c r="X3350">
        <f t="shared" si="1818"/>
        <v>3350</v>
      </c>
      <c r="Y3350">
        <f t="shared" si="1819"/>
        <v>3252</v>
      </c>
      <c r="Z3350">
        <f t="shared" si="1820"/>
        <v>3253</v>
      </c>
      <c r="AA3350">
        <f t="shared" si="1817"/>
        <v>3451</v>
      </c>
      <c r="AB3350">
        <f t="shared" si="1822"/>
        <v>200</v>
      </c>
      <c r="AM3350" t="str">
        <f t="shared" si="1823"/>
        <v>201904KS</v>
      </c>
      <c r="AN3350">
        <f t="shared" ca="1" si="1803"/>
        <v>12.000296296296298</v>
      </c>
      <c r="AO3350">
        <f t="shared" ca="1" si="1804"/>
        <v>2</v>
      </c>
      <c r="AP3350">
        <f t="shared" ca="1" si="1824"/>
        <v>6</v>
      </c>
      <c r="AQ3350">
        <f t="shared" ca="1" si="1825"/>
        <v>7.0370370370370372</v>
      </c>
      <c r="AR3350">
        <f t="shared" ca="1" si="1826"/>
        <v>4</v>
      </c>
      <c r="AS3350">
        <f ca="1">P3350/J3350</f>
        <v>0.13593985164933214</v>
      </c>
    </row>
    <row r="3351" spans="1:45" x14ac:dyDescent="0.4">
      <c r="A3351">
        <f t="shared" si="1821"/>
        <v>201904</v>
      </c>
      <c r="B3351" t="s">
        <v>387</v>
      </c>
      <c r="C3351" t="s">
        <v>288</v>
      </c>
      <c r="D3351" t="str">
        <f t="shared" ca="1" si="1802"/>
        <v>I120</v>
      </c>
      <c r="E3351">
        <f t="shared" ca="1" si="1805"/>
        <v>37</v>
      </c>
      <c r="F3351">
        <f t="shared" ca="1" si="1806"/>
        <v>13</v>
      </c>
      <c r="G3351" t="str">
        <f t="shared" ca="1" si="1799"/>
        <v>S11</v>
      </c>
      <c r="H3351" t="str">
        <f t="shared" ca="1" si="1800"/>
        <v>S113</v>
      </c>
      <c r="I3351">
        <f ca="1">VLOOKUP(D3351,PRC!$A$2:$B$21,2,0)*E3351</f>
        <v>159100000</v>
      </c>
      <c r="J3351">
        <f t="shared" ca="1" si="1807"/>
        <v>136825996</v>
      </c>
      <c r="K3351">
        <f ca="1">VLOOKUP(D3351,PRC!$A$1:$C$21,3,0)*E3351</f>
        <v>71595000</v>
      </c>
      <c r="L3351">
        <f t="shared" ca="1" si="1808"/>
        <v>4773000</v>
      </c>
      <c r="M3351">
        <f t="shared" ca="1" si="1809"/>
        <v>6364000</v>
      </c>
      <c r="N3351">
        <f t="shared" ca="1" si="1810"/>
        <v>6364000</v>
      </c>
      <c r="O3351">
        <f t="shared" ca="1" si="1811"/>
        <v>6364000</v>
      </c>
      <c r="P3351">
        <f t="shared" ca="1" si="1801"/>
        <v>41365996</v>
      </c>
      <c r="Q3351">
        <f ca="1">IF(P3351&gt;0,1,0)</f>
        <v>1</v>
      </c>
      <c r="R3351">
        <f t="shared" ca="1" si="1812"/>
        <v>14</v>
      </c>
      <c r="S3351">
        <f t="shared" ca="1" si="1813"/>
        <v>3</v>
      </c>
      <c r="T3351">
        <f t="shared" ca="1" si="1814"/>
        <v>4</v>
      </c>
      <c r="U3351">
        <f t="shared" ca="1" si="1815"/>
        <v>4</v>
      </c>
      <c r="V3351">
        <f t="shared" ca="1" si="1816"/>
        <v>4</v>
      </c>
      <c r="X3351">
        <f t="shared" si="1818"/>
        <v>3351</v>
      </c>
      <c r="Y3351">
        <f t="shared" si="1819"/>
        <v>3252</v>
      </c>
      <c r="Z3351">
        <f t="shared" si="1820"/>
        <v>3253</v>
      </c>
      <c r="AA3351">
        <f t="shared" si="1817"/>
        <v>3451</v>
      </c>
      <c r="AB3351">
        <f t="shared" si="1822"/>
        <v>200</v>
      </c>
      <c r="AM3351" t="str">
        <f t="shared" si="1823"/>
        <v>201904KS</v>
      </c>
      <c r="AN3351">
        <f t="shared" ca="1" si="1803"/>
        <v>14.000002514142052</v>
      </c>
      <c r="AO3351">
        <f t="shared" ca="1" si="1804"/>
        <v>3</v>
      </c>
      <c r="AP3351">
        <f t="shared" ca="1" si="1824"/>
        <v>4</v>
      </c>
      <c r="AQ3351">
        <f t="shared" ca="1" si="1825"/>
        <v>4</v>
      </c>
      <c r="AR3351">
        <f t="shared" ca="1" si="1826"/>
        <v>4</v>
      </c>
      <c r="AS3351">
        <f ca="1">P3351/J3351</f>
        <v>0.30232556099938784</v>
      </c>
    </row>
    <row r="3352" spans="1:45" x14ac:dyDescent="0.4">
      <c r="A3352">
        <f t="shared" si="1821"/>
        <v>201904</v>
      </c>
      <c r="B3352" t="s">
        <v>388</v>
      </c>
      <c r="C3352" t="s">
        <v>288</v>
      </c>
      <c r="D3352" t="str">
        <f t="shared" ca="1" si="1802"/>
        <v>I103</v>
      </c>
      <c r="E3352">
        <f t="shared" ca="1" si="1805"/>
        <v>30</v>
      </c>
      <c r="F3352">
        <f t="shared" ca="1" si="1806"/>
        <v>14</v>
      </c>
      <c r="G3352" t="str">
        <f t="shared" ca="1" si="1799"/>
        <v>S10</v>
      </c>
      <c r="H3352" t="str">
        <f t="shared" ca="1" si="1800"/>
        <v>S101</v>
      </c>
      <c r="I3352">
        <f ca="1">VLOOKUP(D3352,PRC!$A$2:$B$21,2,0)*E3352</f>
        <v>1500000</v>
      </c>
      <c r="J3352">
        <f t="shared" ca="1" si="1807"/>
        <v>1199996</v>
      </c>
      <c r="K3352">
        <f ca="1">VLOOKUP(D3352,PRC!$A$1:$C$21,3,0)*E3352</f>
        <v>855000</v>
      </c>
      <c r="L3352">
        <f t="shared" ca="1" si="1808"/>
        <v>30000</v>
      </c>
      <c r="M3352">
        <f t="shared" ca="1" si="1809"/>
        <v>105000</v>
      </c>
      <c r="N3352">
        <f t="shared" ca="1" si="1810"/>
        <v>75000</v>
      </c>
      <c r="O3352">
        <f t="shared" ca="1" si="1811"/>
        <v>75000</v>
      </c>
      <c r="P3352">
        <f t="shared" ca="1" si="1801"/>
        <v>59996</v>
      </c>
      <c r="Q3352">
        <f ca="1">IF(P3352&gt;0,1,0)</f>
        <v>1</v>
      </c>
      <c r="R3352">
        <f t="shared" ca="1" si="1812"/>
        <v>20</v>
      </c>
      <c r="S3352">
        <f t="shared" ca="1" si="1813"/>
        <v>2</v>
      </c>
      <c r="T3352">
        <f t="shared" ca="1" si="1814"/>
        <v>7</v>
      </c>
      <c r="U3352">
        <f t="shared" ca="1" si="1815"/>
        <v>5</v>
      </c>
      <c r="V3352">
        <f t="shared" ca="1" si="1816"/>
        <v>5</v>
      </c>
      <c r="X3352">
        <f t="shared" si="1818"/>
        <v>3352</v>
      </c>
      <c r="Y3352">
        <f t="shared" si="1819"/>
        <v>3252</v>
      </c>
      <c r="Z3352">
        <f t="shared" si="1820"/>
        <v>3253</v>
      </c>
      <c r="AA3352">
        <f t="shared" si="1817"/>
        <v>3451</v>
      </c>
      <c r="AB3352">
        <f t="shared" si="1822"/>
        <v>200</v>
      </c>
      <c r="AM3352" t="str">
        <f t="shared" si="1823"/>
        <v>201904KS</v>
      </c>
      <c r="AN3352">
        <f t="shared" ca="1" si="1803"/>
        <v>20.000266666666665</v>
      </c>
      <c r="AO3352">
        <f t="shared" ca="1" si="1804"/>
        <v>2</v>
      </c>
      <c r="AP3352">
        <f t="shared" ca="1" si="1824"/>
        <v>7.0000000000000009</v>
      </c>
      <c r="AQ3352">
        <f t="shared" ca="1" si="1825"/>
        <v>5</v>
      </c>
      <c r="AR3352">
        <f t="shared" ca="1" si="1826"/>
        <v>5</v>
      </c>
      <c r="AS3352">
        <f ca="1">P3352/J3352</f>
        <v>4.999683332277774E-2</v>
      </c>
    </row>
    <row r="3353" spans="1:45" x14ac:dyDescent="0.4">
      <c r="A3353">
        <f t="shared" si="1821"/>
        <v>201904</v>
      </c>
      <c r="B3353" t="s">
        <v>389</v>
      </c>
      <c r="C3353" t="s">
        <v>288</v>
      </c>
      <c r="D3353" t="str">
        <f t="shared" ca="1" si="1802"/>
        <v>I110</v>
      </c>
      <c r="E3353">
        <f t="shared" ca="1" si="1805"/>
        <v>48</v>
      </c>
      <c r="F3353">
        <f t="shared" ca="1" si="1806"/>
        <v>12</v>
      </c>
      <c r="G3353" t="str">
        <f t="shared" ca="1" si="1799"/>
        <v>S11</v>
      </c>
      <c r="H3353" t="str">
        <f t="shared" ca="1" si="1800"/>
        <v>S110</v>
      </c>
      <c r="I3353">
        <f ca="1">VLOOKUP(D3353,PRC!$A$2:$B$21,2,0)*E3353</f>
        <v>14400000</v>
      </c>
      <c r="J3353">
        <f t="shared" ca="1" si="1807"/>
        <v>11807996</v>
      </c>
      <c r="K3353">
        <f ca="1">VLOOKUP(D3353,PRC!$A$1:$C$21,3,0)*E3353</f>
        <v>6624000</v>
      </c>
      <c r="L3353">
        <f t="shared" ca="1" si="1808"/>
        <v>432000</v>
      </c>
      <c r="M3353">
        <f t="shared" ca="1" si="1809"/>
        <v>1008000</v>
      </c>
      <c r="N3353">
        <f t="shared" ca="1" si="1810"/>
        <v>576000</v>
      </c>
      <c r="O3353">
        <f t="shared" ca="1" si="1811"/>
        <v>720000</v>
      </c>
      <c r="P3353">
        <f t="shared" ca="1" si="1801"/>
        <v>2447996</v>
      </c>
      <c r="Q3353">
        <f ca="1">IF(P3353&gt;0,1,0)</f>
        <v>1</v>
      </c>
      <c r="R3353">
        <f t="shared" ca="1" si="1812"/>
        <v>18</v>
      </c>
      <c r="S3353">
        <f t="shared" ca="1" si="1813"/>
        <v>3</v>
      </c>
      <c r="T3353">
        <f t="shared" ca="1" si="1814"/>
        <v>7</v>
      </c>
      <c r="U3353">
        <f t="shared" ca="1" si="1815"/>
        <v>4</v>
      </c>
      <c r="V3353">
        <f t="shared" ca="1" si="1816"/>
        <v>5</v>
      </c>
      <c r="X3353">
        <f t="shared" si="1818"/>
        <v>3353</v>
      </c>
      <c r="Y3353">
        <f t="shared" si="1819"/>
        <v>3252</v>
      </c>
      <c r="Z3353">
        <f t="shared" si="1820"/>
        <v>3253</v>
      </c>
      <c r="AA3353">
        <f t="shared" si="1817"/>
        <v>3451</v>
      </c>
      <c r="AB3353">
        <f t="shared" si="1822"/>
        <v>200</v>
      </c>
      <c r="AM3353" t="str">
        <f t="shared" si="1823"/>
        <v>201904KS</v>
      </c>
      <c r="AN3353">
        <f t="shared" ca="1" si="1803"/>
        <v>18.000027777777781</v>
      </c>
      <c r="AO3353">
        <f t="shared" ca="1" si="1804"/>
        <v>3</v>
      </c>
      <c r="AP3353">
        <f t="shared" ca="1" si="1824"/>
        <v>7.0000000000000009</v>
      </c>
      <c r="AQ3353">
        <f t="shared" ca="1" si="1825"/>
        <v>4</v>
      </c>
      <c r="AR3353">
        <f t="shared" ca="1" si="1826"/>
        <v>5</v>
      </c>
      <c r="AS3353">
        <f ca="1">P3353/J3353</f>
        <v>0.20731680464661403</v>
      </c>
    </row>
    <row r="3354" spans="1:45" x14ac:dyDescent="0.4">
      <c r="A3354">
        <f t="shared" si="1821"/>
        <v>201904</v>
      </c>
      <c r="B3354" t="s">
        <v>390</v>
      </c>
      <c r="C3354" t="s">
        <v>288</v>
      </c>
      <c r="D3354" t="str">
        <f t="shared" ca="1" si="1802"/>
        <v>I103</v>
      </c>
      <c r="E3354">
        <f t="shared" ca="1" si="1805"/>
        <v>32</v>
      </c>
      <c r="F3354">
        <f t="shared" ca="1" si="1806"/>
        <v>16</v>
      </c>
      <c r="G3354" t="str">
        <f t="shared" ca="1" si="1799"/>
        <v>S10</v>
      </c>
      <c r="H3354" t="str">
        <f t="shared" ca="1" si="1800"/>
        <v>S109</v>
      </c>
      <c r="I3354">
        <f ca="1">VLOOKUP(D3354,PRC!$A$2:$B$21,2,0)*E3354</f>
        <v>1600000</v>
      </c>
      <c r="J3354">
        <f t="shared" ca="1" si="1807"/>
        <v>1391996</v>
      </c>
      <c r="K3354">
        <f ca="1">VLOOKUP(D3354,PRC!$A$1:$C$21,3,0)*E3354</f>
        <v>912000</v>
      </c>
      <c r="L3354">
        <f t="shared" ca="1" si="1808"/>
        <v>32000</v>
      </c>
      <c r="M3354">
        <f t="shared" ca="1" si="1809"/>
        <v>112000</v>
      </c>
      <c r="N3354">
        <f t="shared" ca="1" si="1810"/>
        <v>80000</v>
      </c>
      <c r="O3354">
        <f t="shared" ca="1" si="1811"/>
        <v>80000</v>
      </c>
      <c r="P3354">
        <f t="shared" ca="1" si="1801"/>
        <v>175996</v>
      </c>
      <c r="Q3354">
        <f ca="1">IF(P3354&gt;0,1,0)</f>
        <v>1</v>
      </c>
      <c r="R3354">
        <f t="shared" ca="1" si="1812"/>
        <v>13</v>
      </c>
      <c r="S3354">
        <f t="shared" ca="1" si="1813"/>
        <v>2</v>
      </c>
      <c r="T3354">
        <f t="shared" ca="1" si="1814"/>
        <v>7</v>
      </c>
      <c r="U3354">
        <f t="shared" ca="1" si="1815"/>
        <v>5</v>
      </c>
      <c r="V3354">
        <f t="shared" ca="1" si="1816"/>
        <v>5</v>
      </c>
      <c r="X3354">
        <f t="shared" si="1818"/>
        <v>3354</v>
      </c>
      <c r="Y3354">
        <f t="shared" si="1819"/>
        <v>3252</v>
      </c>
      <c r="Z3354">
        <f t="shared" si="1820"/>
        <v>3253</v>
      </c>
      <c r="AA3354">
        <f t="shared" si="1817"/>
        <v>3451</v>
      </c>
      <c r="AB3354">
        <f t="shared" si="1822"/>
        <v>200</v>
      </c>
      <c r="AM3354" t="str">
        <f t="shared" si="1823"/>
        <v>201904KS</v>
      </c>
      <c r="AN3354">
        <f t="shared" ca="1" si="1803"/>
        <v>13.000250000000001</v>
      </c>
      <c r="AO3354">
        <f t="shared" ca="1" si="1804"/>
        <v>2</v>
      </c>
      <c r="AP3354">
        <f t="shared" ca="1" si="1824"/>
        <v>7.0000000000000009</v>
      </c>
      <c r="AQ3354">
        <f t="shared" ca="1" si="1825"/>
        <v>5</v>
      </c>
      <c r="AR3354">
        <f t="shared" ca="1" si="1826"/>
        <v>5</v>
      </c>
      <c r="AS3354">
        <f ca="1">P3354/J3354</f>
        <v>0.12643427136284874</v>
      </c>
    </row>
    <row r="3355" spans="1:45" x14ac:dyDescent="0.4">
      <c r="A3355">
        <f t="shared" si="1821"/>
        <v>201904</v>
      </c>
      <c r="B3355" t="s">
        <v>391</v>
      </c>
      <c r="C3355" t="s">
        <v>288</v>
      </c>
      <c r="D3355" t="str">
        <f t="shared" ca="1" si="1802"/>
        <v>I104</v>
      </c>
      <c r="E3355">
        <f t="shared" ca="1" si="1805"/>
        <v>24</v>
      </c>
      <c r="F3355">
        <f t="shared" ca="1" si="1806"/>
        <v>19</v>
      </c>
      <c r="G3355" t="str">
        <f t="shared" ca="1" si="1799"/>
        <v>S10</v>
      </c>
      <c r="H3355" t="str">
        <f t="shared" ca="1" si="1800"/>
        <v>S106</v>
      </c>
      <c r="I3355">
        <f ca="1">VLOOKUP(D3355,PRC!$A$2:$B$21,2,0)*E3355</f>
        <v>1680000</v>
      </c>
      <c r="J3355">
        <f t="shared" ca="1" si="1807"/>
        <v>1461596</v>
      </c>
      <c r="K3355">
        <f ca="1">VLOOKUP(D3355,PRC!$A$1:$C$21,3,0)*E3355</f>
        <v>705600</v>
      </c>
      <c r="L3355">
        <f t="shared" ca="1" si="1808"/>
        <v>50000</v>
      </c>
      <c r="M3355">
        <f t="shared" ca="1" si="1809"/>
        <v>67000</v>
      </c>
      <c r="N3355">
        <f t="shared" ca="1" si="1810"/>
        <v>118000</v>
      </c>
      <c r="O3355">
        <f t="shared" ca="1" si="1811"/>
        <v>67000</v>
      </c>
      <c r="P3355">
        <f t="shared" ca="1" si="1801"/>
        <v>453996</v>
      </c>
      <c r="Q3355">
        <f ca="1">IF(P3355&gt;0,1,0)</f>
        <v>1</v>
      </c>
      <c r="R3355">
        <f t="shared" ca="1" si="1812"/>
        <v>13</v>
      </c>
      <c r="S3355">
        <f t="shared" ca="1" si="1813"/>
        <v>3</v>
      </c>
      <c r="T3355">
        <f t="shared" ca="1" si="1814"/>
        <v>4</v>
      </c>
      <c r="U3355">
        <f t="shared" ca="1" si="1815"/>
        <v>7</v>
      </c>
      <c r="V3355">
        <f t="shared" ca="1" si="1816"/>
        <v>4</v>
      </c>
      <c r="X3355">
        <f t="shared" si="1818"/>
        <v>3355</v>
      </c>
      <c r="Y3355">
        <f t="shared" si="1819"/>
        <v>3252</v>
      </c>
      <c r="Z3355">
        <f t="shared" si="1820"/>
        <v>3253</v>
      </c>
      <c r="AA3355">
        <f t="shared" si="1817"/>
        <v>3451</v>
      </c>
      <c r="AB3355">
        <f t="shared" si="1822"/>
        <v>200</v>
      </c>
      <c r="AM3355" t="str">
        <f t="shared" si="1823"/>
        <v>201904KS</v>
      </c>
      <c r="AN3355">
        <f t="shared" ca="1" si="1803"/>
        <v>13.000238095238092</v>
      </c>
      <c r="AO3355">
        <f t="shared" ca="1" si="1804"/>
        <v>2.9761904761904758</v>
      </c>
      <c r="AP3355">
        <f t="shared" ca="1" si="1824"/>
        <v>3.9880952380952377</v>
      </c>
      <c r="AQ3355">
        <f t="shared" ca="1" si="1825"/>
        <v>7.0238095238095237</v>
      </c>
      <c r="AR3355">
        <f t="shared" ca="1" si="1826"/>
        <v>3.9880952380952377</v>
      </c>
      <c r="AS3355">
        <f ca="1">P3355/J3355</f>
        <v>0.31061661361963222</v>
      </c>
    </row>
    <row r="3356" spans="1:45" x14ac:dyDescent="0.4">
      <c r="A3356">
        <f t="shared" si="1821"/>
        <v>201904</v>
      </c>
      <c r="B3356" t="s">
        <v>392</v>
      </c>
      <c r="C3356" t="s">
        <v>288</v>
      </c>
      <c r="D3356" t="str">
        <f t="shared" ca="1" si="1802"/>
        <v>I113</v>
      </c>
      <c r="E3356">
        <f t="shared" ca="1" si="1805"/>
        <v>30</v>
      </c>
      <c r="F3356">
        <f t="shared" ca="1" si="1806"/>
        <v>10</v>
      </c>
      <c r="G3356" t="str">
        <f t="shared" ca="1" si="1799"/>
        <v>S11</v>
      </c>
      <c r="H3356" t="str">
        <f t="shared" ca="1" si="1800"/>
        <v>S110</v>
      </c>
      <c r="I3356">
        <f ca="1">VLOOKUP(D3356,PRC!$A$2:$B$21,2,0)*E3356</f>
        <v>20100000</v>
      </c>
      <c r="J3356">
        <f t="shared" ca="1" si="1807"/>
        <v>17486996</v>
      </c>
      <c r="K3356">
        <f ca="1">VLOOKUP(D3356,PRC!$A$1:$C$21,3,0)*E3356</f>
        <v>9045000</v>
      </c>
      <c r="L3356">
        <f t="shared" ca="1" si="1808"/>
        <v>201000</v>
      </c>
      <c r="M3356">
        <f t="shared" ca="1" si="1809"/>
        <v>1005000</v>
      </c>
      <c r="N3356">
        <f t="shared" ca="1" si="1810"/>
        <v>603000</v>
      </c>
      <c r="O3356">
        <f t="shared" ca="1" si="1811"/>
        <v>1005000</v>
      </c>
      <c r="P3356">
        <f t="shared" ca="1" si="1801"/>
        <v>5627996</v>
      </c>
      <c r="Q3356">
        <f ca="1">IF(P3356&gt;0,1,0)</f>
        <v>1</v>
      </c>
      <c r="R3356">
        <f t="shared" ca="1" si="1812"/>
        <v>13</v>
      </c>
      <c r="S3356">
        <f t="shared" ca="1" si="1813"/>
        <v>1</v>
      </c>
      <c r="T3356">
        <f t="shared" ca="1" si="1814"/>
        <v>5</v>
      </c>
      <c r="U3356">
        <f t="shared" ca="1" si="1815"/>
        <v>3</v>
      </c>
      <c r="V3356">
        <f t="shared" ca="1" si="1816"/>
        <v>5</v>
      </c>
      <c r="X3356">
        <f t="shared" si="1818"/>
        <v>3356</v>
      </c>
      <c r="Y3356">
        <f t="shared" si="1819"/>
        <v>3252</v>
      </c>
      <c r="Z3356">
        <f t="shared" si="1820"/>
        <v>3253</v>
      </c>
      <c r="AA3356">
        <f t="shared" si="1817"/>
        <v>3451</v>
      </c>
      <c r="AB3356">
        <f t="shared" si="1822"/>
        <v>200</v>
      </c>
      <c r="AM3356" t="str">
        <f t="shared" si="1823"/>
        <v>201904KS</v>
      </c>
      <c r="AN3356">
        <f t="shared" ca="1" si="1803"/>
        <v>13.000019900497517</v>
      </c>
      <c r="AO3356">
        <f t="shared" ca="1" si="1804"/>
        <v>1</v>
      </c>
      <c r="AP3356">
        <f t="shared" ca="1" si="1824"/>
        <v>5</v>
      </c>
      <c r="AQ3356">
        <f t="shared" ca="1" si="1825"/>
        <v>3</v>
      </c>
      <c r="AR3356">
        <f t="shared" ca="1" si="1826"/>
        <v>5</v>
      </c>
      <c r="AS3356">
        <f ca="1">P3356/J3356</f>
        <v>0.32183892533628988</v>
      </c>
    </row>
    <row r="3357" spans="1:45" x14ac:dyDescent="0.4">
      <c r="A3357">
        <f t="shared" si="1821"/>
        <v>201904</v>
      </c>
      <c r="B3357" t="s">
        <v>393</v>
      </c>
      <c r="C3357" t="s">
        <v>288</v>
      </c>
      <c r="D3357" t="str">
        <f t="shared" ca="1" si="1802"/>
        <v>I103</v>
      </c>
      <c r="E3357">
        <f t="shared" ca="1" si="1805"/>
        <v>50</v>
      </c>
      <c r="F3357">
        <f t="shared" ca="1" si="1806"/>
        <v>14</v>
      </c>
      <c r="G3357" t="str">
        <f t="shared" ca="1" si="1799"/>
        <v>S11</v>
      </c>
      <c r="H3357" t="str">
        <f t="shared" ca="1" si="1800"/>
        <v>S110</v>
      </c>
      <c r="I3357">
        <f ca="1">VLOOKUP(D3357,PRC!$A$2:$B$21,2,0)*E3357</f>
        <v>2500000</v>
      </c>
      <c r="J3357">
        <f t="shared" ca="1" si="1807"/>
        <v>2049996.0000000002</v>
      </c>
      <c r="K3357">
        <f ca="1">VLOOKUP(D3357,PRC!$A$1:$C$21,3,0)*E3357</f>
        <v>1425000</v>
      </c>
      <c r="L3357">
        <f t="shared" ca="1" si="1808"/>
        <v>50000</v>
      </c>
      <c r="M3357">
        <f t="shared" ca="1" si="1809"/>
        <v>175000</v>
      </c>
      <c r="N3357">
        <f t="shared" ca="1" si="1810"/>
        <v>175000</v>
      </c>
      <c r="O3357">
        <f t="shared" ca="1" si="1811"/>
        <v>75000</v>
      </c>
      <c r="P3357">
        <f t="shared" ca="1" si="1801"/>
        <v>149996.00000000023</v>
      </c>
      <c r="Q3357">
        <f ca="1">IF(P3357&gt;0,1,0)</f>
        <v>1</v>
      </c>
      <c r="R3357">
        <f t="shared" ca="1" si="1812"/>
        <v>18</v>
      </c>
      <c r="S3357">
        <f t="shared" ca="1" si="1813"/>
        <v>2</v>
      </c>
      <c r="T3357">
        <f t="shared" ca="1" si="1814"/>
        <v>7</v>
      </c>
      <c r="U3357">
        <f t="shared" ca="1" si="1815"/>
        <v>7</v>
      </c>
      <c r="V3357">
        <f t="shared" ca="1" si="1816"/>
        <v>3</v>
      </c>
      <c r="X3357">
        <f t="shared" si="1818"/>
        <v>3357</v>
      </c>
      <c r="Y3357">
        <f t="shared" si="1819"/>
        <v>3252</v>
      </c>
      <c r="Z3357">
        <f t="shared" si="1820"/>
        <v>3253</v>
      </c>
      <c r="AA3357">
        <f t="shared" si="1817"/>
        <v>3451</v>
      </c>
      <c r="AB3357">
        <f t="shared" si="1822"/>
        <v>200</v>
      </c>
      <c r="AM3357" t="str">
        <f t="shared" si="1823"/>
        <v>201904KS</v>
      </c>
      <c r="AN3357">
        <f t="shared" ca="1" si="1803"/>
        <v>18.000159999999987</v>
      </c>
      <c r="AO3357">
        <f t="shared" ca="1" si="1804"/>
        <v>2</v>
      </c>
      <c r="AP3357">
        <f t="shared" ca="1" si="1824"/>
        <v>7.0000000000000009</v>
      </c>
      <c r="AQ3357">
        <f t="shared" ca="1" si="1825"/>
        <v>7.0000000000000009</v>
      </c>
      <c r="AR3357">
        <f t="shared" ca="1" si="1826"/>
        <v>3</v>
      </c>
      <c r="AS3357">
        <f ca="1">P3357/J3357</f>
        <v>7.3168923256435731E-2</v>
      </c>
    </row>
    <row r="3358" spans="1:45" x14ac:dyDescent="0.4">
      <c r="A3358">
        <f t="shared" si="1821"/>
        <v>201904</v>
      </c>
      <c r="B3358" t="s">
        <v>394</v>
      </c>
      <c r="C3358" t="s">
        <v>288</v>
      </c>
      <c r="D3358" t="str">
        <f t="shared" ca="1" si="1802"/>
        <v>I108</v>
      </c>
      <c r="E3358">
        <f t="shared" ca="1" si="1805"/>
        <v>43</v>
      </c>
      <c r="F3358">
        <f t="shared" ca="1" si="1806"/>
        <v>10</v>
      </c>
      <c r="G3358" t="str">
        <f t="shared" ca="1" si="1799"/>
        <v>S11</v>
      </c>
      <c r="H3358" t="str">
        <f t="shared" ca="1" si="1800"/>
        <v>S118</v>
      </c>
      <c r="I3358">
        <f ca="1">VLOOKUP(D3358,PRC!$A$2:$B$21,2,0)*E3358</f>
        <v>1720000</v>
      </c>
      <c r="J3358">
        <f t="shared" ca="1" si="1807"/>
        <v>1410396</v>
      </c>
      <c r="K3358">
        <f ca="1">VLOOKUP(D3358,PRC!$A$1:$C$21,3,0)*E3358</f>
        <v>791200</v>
      </c>
      <c r="L3358">
        <f t="shared" ca="1" si="1808"/>
        <v>34000</v>
      </c>
      <c r="M3358">
        <f t="shared" ca="1" si="1809"/>
        <v>120000</v>
      </c>
      <c r="N3358">
        <f t="shared" ca="1" si="1810"/>
        <v>52000</v>
      </c>
      <c r="O3358">
        <f t="shared" ca="1" si="1811"/>
        <v>86000</v>
      </c>
      <c r="P3358">
        <f t="shared" ca="1" si="1801"/>
        <v>327196</v>
      </c>
      <c r="Q3358">
        <f ca="1">IF(P3358&gt;0,1,0)</f>
        <v>1</v>
      </c>
      <c r="R3358">
        <f t="shared" ca="1" si="1812"/>
        <v>18</v>
      </c>
      <c r="S3358">
        <f t="shared" ca="1" si="1813"/>
        <v>2</v>
      </c>
      <c r="T3358">
        <f t="shared" ca="1" si="1814"/>
        <v>7</v>
      </c>
      <c r="U3358">
        <f t="shared" ca="1" si="1815"/>
        <v>3</v>
      </c>
      <c r="V3358">
        <f t="shared" ca="1" si="1816"/>
        <v>5</v>
      </c>
      <c r="X3358">
        <f t="shared" si="1818"/>
        <v>3358</v>
      </c>
      <c r="Y3358">
        <f t="shared" si="1819"/>
        <v>3252</v>
      </c>
      <c r="Z3358">
        <f t="shared" si="1820"/>
        <v>3253</v>
      </c>
      <c r="AA3358">
        <f t="shared" si="1817"/>
        <v>3451</v>
      </c>
      <c r="AB3358">
        <f t="shared" si="1822"/>
        <v>200</v>
      </c>
      <c r="AM3358" t="str">
        <f t="shared" si="1823"/>
        <v>201904KS</v>
      </c>
      <c r="AN3358">
        <f t="shared" ca="1" si="1803"/>
        <v>18.00023255813954</v>
      </c>
      <c r="AO3358">
        <f t="shared" ca="1" si="1804"/>
        <v>1.9767441860465116</v>
      </c>
      <c r="AP3358">
        <f t="shared" ca="1" si="1824"/>
        <v>6.9767441860465116</v>
      </c>
      <c r="AQ3358">
        <f t="shared" ca="1" si="1825"/>
        <v>3.0232558139534884</v>
      </c>
      <c r="AR3358">
        <f t="shared" ca="1" si="1826"/>
        <v>5</v>
      </c>
      <c r="AS3358">
        <f ca="1">P3358/J3358</f>
        <v>0.23198874642299042</v>
      </c>
    </row>
    <row r="3359" spans="1:45" x14ac:dyDescent="0.4">
      <c r="A3359">
        <f t="shared" si="1821"/>
        <v>201904</v>
      </c>
      <c r="B3359" t="s">
        <v>395</v>
      </c>
      <c r="C3359" t="s">
        <v>288</v>
      </c>
      <c r="D3359" t="str">
        <f t="shared" ca="1" si="1802"/>
        <v>I113</v>
      </c>
      <c r="E3359">
        <f t="shared" ca="1" si="1805"/>
        <v>45</v>
      </c>
      <c r="F3359">
        <f t="shared" ca="1" si="1806"/>
        <v>14</v>
      </c>
      <c r="G3359" t="str">
        <f t="shared" ca="1" si="1799"/>
        <v>S10</v>
      </c>
      <c r="H3359" t="str">
        <f t="shared" ca="1" si="1800"/>
        <v>S103</v>
      </c>
      <c r="I3359">
        <f ca="1">VLOOKUP(D3359,PRC!$A$2:$B$21,2,0)*E3359</f>
        <v>30150000</v>
      </c>
      <c r="J3359">
        <f t="shared" ca="1" si="1807"/>
        <v>24119996</v>
      </c>
      <c r="K3359">
        <f ca="1">VLOOKUP(D3359,PRC!$A$1:$C$21,3,0)*E3359</f>
        <v>13567500</v>
      </c>
      <c r="L3359">
        <f t="shared" ca="1" si="1808"/>
        <v>302000</v>
      </c>
      <c r="M3359">
        <f t="shared" ca="1" si="1809"/>
        <v>1206000</v>
      </c>
      <c r="N3359">
        <f t="shared" ca="1" si="1810"/>
        <v>1206000</v>
      </c>
      <c r="O3359">
        <f t="shared" ca="1" si="1811"/>
        <v>905000</v>
      </c>
      <c r="P3359">
        <f t="shared" ca="1" si="1801"/>
        <v>6933496</v>
      </c>
      <c r="Q3359">
        <f ca="1">IF(P3359&gt;0,1,0)</f>
        <v>1</v>
      </c>
      <c r="R3359">
        <f t="shared" ca="1" si="1812"/>
        <v>20</v>
      </c>
      <c r="S3359">
        <f t="shared" ca="1" si="1813"/>
        <v>1</v>
      </c>
      <c r="T3359">
        <f t="shared" ca="1" si="1814"/>
        <v>4</v>
      </c>
      <c r="U3359">
        <f t="shared" ca="1" si="1815"/>
        <v>4</v>
      </c>
      <c r="V3359">
        <f t="shared" ca="1" si="1816"/>
        <v>3</v>
      </c>
      <c r="X3359">
        <f t="shared" si="1818"/>
        <v>3359</v>
      </c>
      <c r="Y3359">
        <f t="shared" si="1819"/>
        <v>3252</v>
      </c>
      <c r="Z3359">
        <f t="shared" si="1820"/>
        <v>3253</v>
      </c>
      <c r="AA3359">
        <f t="shared" si="1817"/>
        <v>3451</v>
      </c>
      <c r="AB3359">
        <f t="shared" si="1822"/>
        <v>200</v>
      </c>
      <c r="AM3359" t="str">
        <f t="shared" si="1823"/>
        <v>201904KS</v>
      </c>
      <c r="AN3359">
        <f t="shared" ca="1" si="1803"/>
        <v>20.000013266998341</v>
      </c>
      <c r="AO3359">
        <f t="shared" ca="1" si="1804"/>
        <v>1.0016583747927033</v>
      </c>
      <c r="AP3359">
        <f t="shared" ca="1" si="1824"/>
        <v>4</v>
      </c>
      <c r="AQ3359">
        <f t="shared" ca="1" si="1825"/>
        <v>4</v>
      </c>
      <c r="AR3359">
        <f t="shared" ca="1" si="1826"/>
        <v>3.001658374792703</v>
      </c>
      <c r="AS3359">
        <f ca="1">P3359/J3359</f>
        <v>0.28745842246408332</v>
      </c>
    </row>
    <row r="3360" spans="1:45" x14ac:dyDescent="0.4">
      <c r="A3360">
        <f t="shared" si="1821"/>
        <v>201904</v>
      </c>
      <c r="B3360" t="s">
        <v>396</v>
      </c>
      <c r="C3360" t="s">
        <v>288</v>
      </c>
      <c r="D3360" t="str">
        <f t="shared" ca="1" si="1802"/>
        <v>I113</v>
      </c>
      <c r="E3360">
        <f t="shared" ca="1" si="1805"/>
        <v>31</v>
      </c>
      <c r="F3360">
        <f t="shared" ca="1" si="1806"/>
        <v>15</v>
      </c>
      <c r="G3360" t="str">
        <f t="shared" ca="1" si="1799"/>
        <v>S10</v>
      </c>
      <c r="H3360" t="str">
        <f t="shared" ca="1" si="1800"/>
        <v>S109</v>
      </c>
      <c r="I3360">
        <f ca="1">VLOOKUP(D3360,PRC!$A$2:$B$21,2,0)*E3360</f>
        <v>20770000</v>
      </c>
      <c r="J3360">
        <f t="shared" ca="1" si="1807"/>
        <v>17031396</v>
      </c>
      <c r="K3360">
        <f ca="1">VLOOKUP(D3360,PRC!$A$1:$C$21,3,0)*E3360</f>
        <v>9346500</v>
      </c>
      <c r="L3360">
        <f t="shared" ca="1" si="1808"/>
        <v>415000</v>
      </c>
      <c r="M3360">
        <f t="shared" ca="1" si="1809"/>
        <v>831000</v>
      </c>
      <c r="N3360">
        <f t="shared" ca="1" si="1810"/>
        <v>623000</v>
      </c>
      <c r="O3360">
        <f t="shared" ca="1" si="1811"/>
        <v>831000</v>
      </c>
      <c r="P3360">
        <f t="shared" ca="1" si="1801"/>
        <v>4984896</v>
      </c>
      <c r="Q3360">
        <f ca="1">IF(P3360&gt;0,1,0)</f>
        <v>1</v>
      </c>
      <c r="R3360">
        <f t="shared" ca="1" si="1812"/>
        <v>18</v>
      </c>
      <c r="S3360">
        <f t="shared" ca="1" si="1813"/>
        <v>2</v>
      </c>
      <c r="T3360">
        <f t="shared" ca="1" si="1814"/>
        <v>4</v>
      </c>
      <c r="U3360">
        <f t="shared" ca="1" si="1815"/>
        <v>3</v>
      </c>
      <c r="V3360">
        <f t="shared" ca="1" si="1816"/>
        <v>4</v>
      </c>
      <c r="X3360">
        <f t="shared" si="1818"/>
        <v>3360</v>
      </c>
      <c r="Y3360">
        <f t="shared" si="1819"/>
        <v>3252</v>
      </c>
      <c r="Z3360">
        <f t="shared" si="1820"/>
        <v>3253</v>
      </c>
      <c r="AA3360">
        <f t="shared" si="1817"/>
        <v>3451</v>
      </c>
      <c r="AB3360">
        <f t="shared" si="1822"/>
        <v>200</v>
      </c>
      <c r="AM3360" t="str">
        <f t="shared" si="1823"/>
        <v>201904KS</v>
      </c>
      <c r="AN3360">
        <f t="shared" ca="1" si="1803"/>
        <v>18.000019258545986</v>
      </c>
      <c r="AO3360">
        <f t="shared" ca="1" si="1804"/>
        <v>1.9980741454020221</v>
      </c>
      <c r="AP3360">
        <f t="shared" ca="1" si="1824"/>
        <v>4.0009629272989891</v>
      </c>
      <c r="AQ3360">
        <f t="shared" ca="1" si="1825"/>
        <v>2.9995185363505055</v>
      </c>
      <c r="AR3360">
        <f t="shared" ca="1" si="1826"/>
        <v>4.0009629272989891</v>
      </c>
      <c r="AS3360">
        <f ca="1">P3360/J3360</f>
        <v>0.29268863221781705</v>
      </c>
    </row>
    <row r="3361" spans="1:45" x14ac:dyDescent="0.4">
      <c r="A3361">
        <f t="shared" si="1821"/>
        <v>201904</v>
      </c>
      <c r="B3361" t="s">
        <v>397</v>
      </c>
      <c r="C3361" t="s">
        <v>288</v>
      </c>
      <c r="D3361" t="str">
        <f t="shared" ca="1" si="1802"/>
        <v>I102</v>
      </c>
      <c r="E3361">
        <f t="shared" ca="1" si="1805"/>
        <v>39</v>
      </c>
      <c r="F3361">
        <f t="shared" ca="1" si="1806"/>
        <v>15</v>
      </c>
      <c r="G3361" t="str">
        <f t="shared" ca="1" si="1799"/>
        <v>S11</v>
      </c>
      <c r="H3361" t="str">
        <f t="shared" ca="1" si="1800"/>
        <v>S110</v>
      </c>
      <c r="I3361">
        <f ca="1">VLOOKUP(D3361,PRC!$A$2:$B$21,2,0)*E3361</f>
        <v>1560000</v>
      </c>
      <c r="J3361">
        <f t="shared" ca="1" si="1807"/>
        <v>1247996</v>
      </c>
      <c r="K3361">
        <f ca="1">VLOOKUP(D3361,PRC!$A$1:$C$21,3,0)*E3361</f>
        <v>733200</v>
      </c>
      <c r="L3361">
        <f t="shared" ca="1" si="1808"/>
        <v>31000</v>
      </c>
      <c r="M3361">
        <f t="shared" ca="1" si="1809"/>
        <v>94000</v>
      </c>
      <c r="N3361">
        <f t="shared" ca="1" si="1810"/>
        <v>78000</v>
      </c>
      <c r="O3361">
        <f t="shared" ca="1" si="1811"/>
        <v>47000</v>
      </c>
      <c r="P3361">
        <f t="shared" ca="1" si="1801"/>
        <v>264796</v>
      </c>
      <c r="Q3361">
        <f ca="1">IF(P3361&gt;0,1,0)</f>
        <v>1</v>
      </c>
      <c r="R3361">
        <f t="shared" ca="1" si="1812"/>
        <v>20</v>
      </c>
      <c r="S3361">
        <f t="shared" ca="1" si="1813"/>
        <v>2</v>
      </c>
      <c r="T3361">
        <f t="shared" ca="1" si="1814"/>
        <v>6</v>
      </c>
      <c r="U3361">
        <f t="shared" ca="1" si="1815"/>
        <v>5</v>
      </c>
      <c r="V3361">
        <f t="shared" ca="1" si="1816"/>
        <v>3</v>
      </c>
      <c r="X3361">
        <f t="shared" si="1818"/>
        <v>3361</v>
      </c>
      <c r="Y3361">
        <f t="shared" si="1819"/>
        <v>3252</v>
      </c>
      <c r="Z3361">
        <f t="shared" si="1820"/>
        <v>3253</v>
      </c>
      <c r="AA3361">
        <f t="shared" si="1817"/>
        <v>3451</v>
      </c>
      <c r="AB3361">
        <f t="shared" si="1822"/>
        <v>200</v>
      </c>
      <c r="AM3361" t="str">
        <f t="shared" si="1823"/>
        <v>201904KS</v>
      </c>
      <c r="AN3361">
        <f t="shared" ca="1" si="1803"/>
        <v>20.000256410256412</v>
      </c>
      <c r="AO3361">
        <f t="shared" ca="1" si="1804"/>
        <v>1.987179487179487</v>
      </c>
      <c r="AP3361">
        <f t="shared" ca="1" si="1824"/>
        <v>6.0256410256410255</v>
      </c>
      <c r="AQ3361">
        <f t="shared" ca="1" si="1825"/>
        <v>5</v>
      </c>
      <c r="AR3361">
        <f t="shared" ca="1" si="1826"/>
        <v>3.0128205128205128</v>
      </c>
      <c r="AS3361">
        <f ca="1">P3361/J3361</f>
        <v>0.21217696210564777</v>
      </c>
    </row>
    <row r="3362" spans="1:45" x14ac:dyDescent="0.4">
      <c r="A3362">
        <f t="shared" si="1821"/>
        <v>201904</v>
      </c>
      <c r="B3362" t="s">
        <v>398</v>
      </c>
      <c r="C3362" t="s">
        <v>288</v>
      </c>
      <c r="D3362" t="str">
        <f t="shared" ca="1" si="1802"/>
        <v>I115</v>
      </c>
      <c r="E3362">
        <f t="shared" ca="1" si="1805"/>
        <v>38</v>
      </c>
      <c r="F3362">
        <f t="shared" ca="1" si="1806"/>
        <v>13</v>
      </c>
      <c r="G3362" t="str">
        <f t="shared" ca="1" si="1799"/>
        <v>S10</v>
      </c>
      <c r="H3362" t="str">
        <f t="shared" ca="1" si="1800"/>
        <v>S105</v>
      </c>
      <c r="I3362">
        <f ca="1">VLOOKUP(D3362,PRC!$A$2:$B$21,2,0)*E3362</f>
        <v>190000</v>
      </c>
      <c r="J3362">
        <f t="shared" ca="1" si="1807"/>
        <v>159596</v>
      </c>
      <c r="K3362">
        <f ca="1">VLOOKUP(D3362,PRC!$A$1:$C$21,3,0)*E3362</f>
        <v>91200</v>
      </c>
      <c r="L3362">
        <f t="shared" ca="1" si="1808"/>
        <v>6000</v>
      </c>
      <c r="M3362">
        <f t="shared" ca="1" si="1809"/>
        <v>8000</v>
      </c>
      <c r="N3362">
        <f t="shared" ca="1" si="1810"/>
        <v>8000</v>
      </c>
      <c r="O3362">
        <f t="shared" ca="1" si="1811"/>
        <v>6000</v>
      </c>
      <c r="P3362">
        <f t="shared" ca="1" si="1801"/>
        <v>40396</v>
      </c>
      <c r="Q3362">
        <f ca="1">IF(P3362&gt;0,1,0)</f>
        <v>1</v>
      </c>
      <c r="R3362">
        <f t="shared" ca="1" si="1812"/>
        <v>16</v>
      </c>
      <c r="S3362">
        <f t="shared" ca="1" si="1813"/>
        <v>3</v>
      </c>
      <c r="T3362">
        <f t="shared" ca="1" si="1814"/>
        <v>4</v>
      </c>
      <c r="U3362">
        <f t="shared" ca="1" si="1815"/>
        <v>4</v>
      </c>
      <c r="V3362">
        <f t="shared" ca="1" si="1816"/>
        <v>3</v>
      </c>
      <c r="X3362">
        <f t="shared" si="1818"/>
        <v>3362</v>
      </c>
      <c r="Y3362">
        <f t="shared" si="1819"/>
        <v>3252</v>
      </c>
      <c r="Z3362">
        <f t="shared" si="1820"/>
        <v>3253</v>
      </c>
      <c r="AA3362">
        <f t="shared" si="1817"/>
        <v>3451</v>
      </c>
      <c r="AB3362">
        <f t="shared" si="1822"/>
        <v>200</v>
      </c>
      <c r="AM3362" t="str">
        <f t="shared" si="1823"/>
        <v>201904KS</v>
      </c>
      <c r="AN3362">
        <f t="shared" ca="1" si="1803"/>
        <v>16.002105263157894</v>
      </c>
      <c r="AO3362">
        <f t="shared" ca="1" si="1804"/>
        <v>3.1578947368421053</v>
      </c>
      <c r="AP3362">
        <f t="shared" ca="1" si="1824"/>
        <v>4.2105263157894735</v>
      </c>
      <c r="AQ3362">
        <f t="shared" ca="1" si="1825"/>
        <v>4.2105263157894735</v>
      </c>
      <c r="AR3362">
        <f t="shared" ca="1" si="1826"/>
        <v>3.1578947368421053</v>
      </c>
      <c r="AS3362">
        <f ca="1">P3362/J3362</f>
        <v>0.25311411313566756</v>
      </c>
    </row>
    <row r="3363" spans="1:45" x14ac:dyDescent="0.4">
      <c r="A3363">
        <f t="shared" si="1821"/>
        <v>201904</v>
      </c>
      <c r="B3363" t="s">
        <v>399</v>
      </c>
      <c r="C3363" t="s">
        <v>288</v>
      </c>
      <c r="D3363" t="str">
        <f t="shared" ca="1" si="1802"/>
        <v>I102</v>
      </c>
      <c r="E3363">
        <f t="shared" ca="1" si="1805"/>
        <v>36</v>
      </c>
      <c r="F3363">
        <f t="shared" ca="1" si="1806"/>
        <v>19</v>
      </c>
      <c r="G3363" t="str">
        <f t="shared" ca="1" si="1799"/>
        <v>S10</v>
      </c>
      <c r="H3363" t="str">
        <f t="shared" ca="1" si="1800"/>
        <v>S108</v>
      </c>
      <c r="I3363">
        <f ca="1">VLOOKUP(D3363,PRC!$A$2:$B$21,2,0)*E3363</f>
        <v>1440000</v>
      </c>
      <c r="J3363">
        <f t="shared" ca="1" si="1807"/>
        <v>1267196</v>
      </c>
      <c r="K3363">
        <f ca="1">VLOOKUP(D3363,PRC!$A$1:$C$21,3,0)*E3363</f>
        <v>676800</v>
      </c>
      <c r="L3363">
        <f t="shared" ca="1" si="1808"/>
        <v>29000</v>
      </c>
      <c r="M3363">
        <f t="shared" ca="1" si="1809"/>
        <v>72000</v>
      </c>
      <c r="N3363">
        <f t="shared" ca="1" si="1810"/>
        <v>115000</v>
      </c>
      <c r="O3363">
        <f t="shared" ca="1" si="1811"/>
        <v>58000</v>
      </c>
      <c r="P3363">
        <f t="shared" ca="1" si="1801"/>
        <v>316396</v>
      </c>
      <c r="Q3363">
        <f ca="1">IF(P3363&gt;0,1,0)</f>
        <v>1</v>
      </c>
      <c r="R3363">
        <f t="shared" ca="1" si="1812"/>
        <v>12</v>
      </c>
      <c r="S3363">
        <f t="shared" ca="1" si="1813"/>
        <v>2</v>
      </c>
      <c r="T3363">
        <f t="shared" ca="1" si="1814"/>
        <v>5</v>
      </c>
      <c r="U3363">
        <f t="shared" ca="1" si="1815"/>
        <v>8</v>
      </c>
      <c r="V3363">
        <f t="shared" ca="1" si="1816"/>
        <v>4</v>
      </c>
      <c r="X3363">
        <f t="shared" si="1818"/>
        <v>3363</v>
      </c>
      <c r="Y3363">
        <f t="shared" si="1819"/>
        <v>3252</v>
      </c>
      <c r="Z3363">
        <f t="shared" si="1820"/>
        <v>3253</v>
      </c>
      <c r="AA3363">
        <f t="shared" si="1817"/>
        <v>3451</v>
      </c>
      <c r="AB3363">
        <f t="shared" si="1822"/>
        <v>200</v>
      </c>
      <c r="AM3363" t="str">
        <f t="shared" si="1823"/>
        <v>201904KS</v>
      </c>
      <c r="AN3363">
        <f t="shared" ca="1" si="1803"/>
        <v>12.000277777777779</v>
      </c>
      <c r="AO3363">
        <f t="shared" ca="1" si="1804"/>
        <v>2.0138888888888888</v>
      </c>
      <c r="AP3363">
        <f t="shared" ca="1" si="1824"/>
        <v>5</v>
      </c>
      <c r="AQ3363">
        <f t="shared" ca="1" si="1825"/>
        <v>7.9861111111111107</v>
      </c>
      <c r="AR3363">
        <f t="shared" ca="1" si="1826"/>
        <v>4.0277777777777777</v>
      </c>
      <c r="AS3363">
        <f ca="1">P3363/J3363</f>
        <v>0.24968197500623424</v>
      </c>
    </row>
    <row r="3364" spans="1:45" x14ac:dyDescent="0.4">
      <c r="A3364">
        <f t="shared" si="1821"/>
        <v>201904</v>
      </c>
      <c r="B3364" t="s">
        <v>400</v>
      </c>
      <c r="C3364" t="s">
        <v>288</v>
      </c>
      <c r="D3364" t="str">
        <f t="shared" ca="1" si="1802"/>
        <v>I113</v>
      </c>
      <c r="E3364">
        <f t="shared" ca="1" si="1805"/>
        <v>47</v>
      </c>
      <c r="F3364">
        <f t="shared" ca="1" si="1806"/>
        <v>13</v>
      </c>
      <c r="G3364" t="str">
        <f t="shared" ca="1" si="1799"/>
        <v>S10</v>
      </c>
      <c r="H3364" t="str">
        <f t="shared" ca="1" si="1800"/>
        <v>S104</v>
      </c>
      <c r="I3364">
        <f ca="1">VLOOKUP(D3364,PRC!$A$2:$B$21,2,0)*E3364</f>
        <v>31490000</v>
      </c>
      <c r="J3364">
        <f t="shared" ca="1" si="1807"/>
        <v>27396296</v>
      </c>
      <c r="K3364">
        <f ca="1">VLOOKUP(D3364,PRC!$A$1:$C$21,3,0)*E3364</f>
        <v>14170500</v>
      </c>
      <c r="L3364">
        <f t="shared" ca="1" si="1808"/>
        <v>315000</v>
      </c>
      <c r="M3364">
        <f t="shared" ca="1" si="1809"/>
        <v>1889000</v>
      </c>
      <c r="N3364">
        <f t="shared" ca="1" si="1810"/>
        <v>2204000</v>
      </c>
      <c r="O3364">
        <f t="shared" ca="1" si="1811"/>
        <v>945000</v>
      </c>
      <c r="P3364">
        <f t="shared" ca="1" si="1801"/>
        <v>7872796</v>
      </c>
      <c r="Q3364">
        <f ca="1">IF(P3364&gt;0,1,0)</f>
        <v>1</v>
      </c>
      <c r="R3364">
        <f t="shared" ca="1" si="1812"/>
        <v>13</v>
      </c>
      <c r="S3364">
        <f t="shared" ca="1" si="1813"/>
        <v>1</v>
      </c>
      <c r="T3364">
        <f t="shared" ca="1" si="1814"/>
        <v>6</v>
      </c>
      <c r="U3364">
        <f t="shared" ca="1" si="1815"/>
        <v>7</v>
      </c>
      <c r="V3364">
        <f t="shared" ca="1" si="1816"/>
        <v>3</v>
      </c>
      <c r="X3364">
        <f t="shared" si="1818"/>
        <v>3364</v>
      </c>
      <c r="Y3364">
        <f t="shared" si="1819"/>
        <v>3252</v>
      </c>
      <c r="Z3364">
        <f t="shared" si="1820"/>
        <v>3253</v>
      </c>
      <c r="AA3364">
        <f t="shared" si="1817"/>
        <v>3451</v>
      </c>
      <c r="AB3364">
        <f t="shared" si="1822"/>
        <v>200</v>
      </c>
      <c r="AM3364" t="str">
        <f t="shared" si="1823"/>
        <v>201904KS</v>
      </c>
      <c r="AN3364">
        <f t="shared" ca="1" si="1803"/>
        <v>13.000012702445218</v>
      </c>
      <c r="AO3364">
        <f t="shared" ca="1" si="1804"/>
        <v>1.0003175611305175</v>
      </c>
      <c r="AP3364">
        <f t="shared" ca="1" si="1824"/>
        <v>5.9987297554779291</v>
      </c>
      <c r="AQ3364">
        <f t="shared" ca="1" si="1825"/>
        <v>6.9990473166084479</v>
      </c>
      <c r="AR3364">
        <f t="shared" ca="1" si="1826"/>
        <v>3.000952683391553</v>
      </c>
      <c r="AS3364">
        <f ca="1">P3364/J3364</f>
        <v>0.28736716817485108</v>
      </c>
    </row>
    <row r="3365" spans="1:45" x14ac:dyDescent="0.4">
      <c r="A3365">
        <f t="shared" si="1821"/>
        <v>201904</v>
      </c>
      <c r="B3365" t="s">
        <v>401</v>
      </c>
      <c r="C3365" t="s">
        <v>288</v>
      </c>
      <c r="D3365" t="str">
        <f t="shared" ca="1" si="1802"/>
        <v>I103</v>
      </c>
      <c r="E3365">
        <f t="shared" ca="1" si="1805"/>
        <v>29</v>
      </c>
      <c r="F3365">
        <f t="shared" ca="1" si="1806"/>
        <v>17</v>
      </c>
      <c r="G3365" t="str">
        <f t="shared" ca="1" si="1799"/>
        <v>S12</v>
      </c>
      <c r="H3365" t="str">
        <f t="shared" ca="1" si="1800"/>
        <v>S120</v>
      </c>
      <c r="I3365">
        <f ca="1">VLOOKUP(D3365,PRC!$A$2:$B$21,2,0)*E3365</f>
        <v>1450000</v>
      </c>
      <c r="J3365">
        <f t="shared" ca="1" si="1807"/>
        <v>1246996</v>
      </c>
      <c r="K3365">
        <f ca="1">VLOOKUP(D3365,PRC!$A$1:$C$21,3,0)*E3365</f>
        <v>826500</v>
      </c>
      <c r="L3365">
        <f t="shared" ca="1" si="1808"/>
        <v>44000</v>
      </c>
      <c r="M3365">
        <f t="shared" ca="1" si="1809"/>
        <v>102000</v>
      </c>
      <c r="N3365">
        <f t="shared" ca="1" si="1810"/>
        <v>87000</v>
      </c>
      <c r="O3365">
        <f t="shared" ca="1" si="1811"/>
        <v>44000</v>
      </c>
      <c r="P3365">
        <f t="shared" ca="1" si="1801"/>
        <v>143496</v>
      </c>
      <c r="Q3365">
        <f ca="1">IF(P3365&gt;0,1,0)</f>
        <v>1</v>
      </c>
      <c r="R3365">
        <f t="shared" ca="1" si="1812"/>
        <v>14</v>
      </c>
      <c r="S3365">
        <f t="shared" ca="1" si="1813"/>
        <v>3</v>
      </c>
      <c r="T3365">
        <f t="shared" ca="1" si="1814"/>
        <v>7</v>
      </c>
      <c r="U3365">
        <f t="shared" ca="1" si="1815"/>
        <v>6</v>
      </c>
      <c r="V3365">
        <f t="shared" ca="1" si="1816"/>
        <v>3</v>
      </c>
      <c r="X3365">
        <f t="shared" si="1818"/>
        <v>3365</v>
      </c>
      <c r="Y3365">
        <f t="shared" si="1819"/>
        <v>3252</v>
      </c>
      <c r="Z3365">
        <f t="shared" si="1820"/>
        <v>3253</v>
      </c>
      <c r="AA3365">
        <f t="shared" si="1817"/>
        <v>3451</v>
      </c>
      <c r="AB3365">
        <f t="shared" si="1822"/>
        <v>200</v>
      </c>
      <c r="AM3365" t="str">
        <f t="shared" si="1823"/>
        <v>201904KS</v>
      </c>
      <c r="AN3365">
        <f t="shared" ca="1" si="1803"/>
        <v>14.000275862068968</v>
      </c>
      <c r="AO3365">
        <f t="shared" ca="1" si="1804"/>
        <v>3.0344827586206895</v>
      </c>
      <c r="AP3365">
        <f t="shared" ca="1" si="1824"/>
        <v>7.0344827586206904</v>
      </c>
      <c r="AQ3365">
        <f t="shared" ca="1" si="1825"/>
        <v>6</v>
      </c>
      <c r="AR3365">
        <f t="shared" ca="1" si="1826"/>
        <v>3.0344827586206895</v>
      </c>
      <c r="AS3365">
        <f ca="1">P3365/J3365</f>
        <v>0.11507334426092786</v>
      </c>
    </row>
    <row r="3366" spans="1:45" x14ac:dyDescent="0.4">
      <c r="A3366">
        <f t="shared" si="1821"/>
        <v>201904</v>
      </c>
      <c r="B3366" t="s">
        <v>402</v>
      </c>
      <c r="C3366" t="s">
        <v>288</v>
      </c>
      <c r="D3366" t="str">
        <f t="shared" ca="1" si="1802"/>
        <v>I109</v>
      </c>
      <c r="E3366">
        <f t="shared" ca="1" si="1805"/>
        <v>37</v>
      </c>
      <c r="F3366">
        <f t="shared" ca="1" si="1806"/>
        <v>11</v>
      </c>
      <c r="G3366" t="str">
        <f t="shared" ca="1" si="1799"/>
        <v>S10</v>
      </c>
      <c r="H3366" t="str">
        <f t="shared" ca="1" si="1800"/>
        <v>S109</v>
      </c>
      <c r="I3366">
        <f ca="1">VLOOKUP(D3366,PRC!$A$2:$B$21,2,0)*E3366</f>
        <v>18500000</v>
      </c>
      <c r="J3366">
        <f t="shared" ca="1" si="1807"/>
        <v>15539996</v>
      </c>
      <c r="K3366">
        <f ca="1">VLOOKUP(D3366,PRC!$A$1:$C$21,3,0)*E3366</f>
        <v>7400000</v>
      </c>
      <c r="L3366">
        <f t="shared" ca="1" si="1808"/>
        <v>370000</v>
      </c>
      <c r="M3366">
        <f t="shared" ca="1" si="1809"/>
        <v>740000</v>
      </c>
      <c r="N3366">
        <f t="shared" ca="1" si="1810"/>
        <v>555000</v>
      </c>
      <c r="O3366">
        <f t="shared" ca="1" si="1811"/>
        <v>555000</v>
      </c>
      <c r="P3366">
        <f t="shared" ca="1" si="1801"/>
        <v>5919996</v>
      </c>
      <c r="Q3366">
        <f ca="1">IF(P3366&gt;0,1,0)</f>
        <v>1</v>
      </c>
      <c r="R3366">
        <f t="shared" ca="1" si="1812"/>
        <v>16</v>
      </c>
      <c r="S3366">
        <f t="shared" ca="1" si="1813"/>
        <v>2</v>
      </c>
      <c r="T3366">
        <f t="shared" ca="1" si="1814"/>
        <v>4</v>
      </c>
      <c r="U3366">
        <f t="shared" ca="1" si="1815"/>
        <v>3</v>
      </c>
      <c r="V3366">
        <f t="shared" ca="1" si="1816"/>
        <v>3</v>
      </c>
      <c r="X3366">
        <f t="shared" si="1818"/>
        <v>3366</v>
      </c>
      <c r="Y3366">
        <f t="shared" si="1819"/>
        <v>3252</v>
      </c>
      <c r="Z3366">
        <f t="shared" si="1820"/>
        <v>3253</v>
      </c>
      <c r="AA3366">
        <f t="shared" si="1817"/>
        <v>3451</v>
      </c>
      <c r="AB3366">
        <f t="shared" si="1822"/>
        <v>200</v>
      </c>
      <c r="AM3366" t="str">
        <f t="shared" si="1823"/>
        <v>201904KS</v>
      </c>
      <c r="AN3366">
        <f t="shared" ca="1" si="1803"/>
        <v>16.00002162162162</v>
      </c>
      <c r="AO3366">
        <f t="shared" ca="1" si="1804"/>
        <v>2</v>
      </c>
      <c r="AP3366">
        <f t="shared" ca="1" si="1824"/>
        <v>4</v>
      </c>
      <c r="AQ3366">
        <f t="shared" ca="1" si="1825"/>
        <v>3</v>
      </c>
      <c r="AR3366">
        <f t="shared" ca="1" si="1826"/>
        <v>3</v>
      </c>
      <c r="AS3366">
        <f ca="1">P3366/J3366</f>
        <v>0.38095222160932346</v>
      </c>
    </row>
    <row r="3367" spans="1:45" x14ac:dyDescent="0.4">
      <c r="A3367">
        <f t="shared" si="1821"/>
        <v>201904</v>
      </c>
      <c r="B3367" t="s">
        <v>403</v>
      </c>
      <c r="C3367" t="s">
        <v>288</v>
      </c>
      <c r="D3367" t="str">
        <f t="shared" ca="1" si="1802"/>
        <v>I101</v>
      </c>
      <c r="E3367">
        <f t="shared" ca="1" si="1805"/>
        <v>38</v>
      </c>
      <c r="F3367">
        <f t="shared" ca="1" si="1806"/>
        <v>14</v>
      </c>
      <c r="G3367" t="str">
        <f t="shared" ca="1" si="1799"/>
        <v>S10</v>
      </c>
      <c r="H3367" t="str">
        <f t="shared" ca="1" si="1800"/>
        <v>S102</v>
      </c>
      <c r="I3367">
        <f ca="1">VLOOKUP(D3367,PRC!$A$2:$B$21,2,0)*E3367</f>
        <v>1140000</v>
      </c>
      <c r="J3367">
        <f t="shared" ca="1" si="1807"/>
        <v>1003196</v>
      </c>
      <c r="K3367">
        <f ca="1">VLOOKUP(D3367,PRC!$A$1:$C$21,3,0)*E3367</f>
        <v>592800</v>
      </c>
      <c r="L3367">
        <f t="shared" ca="1" si="1808"/>
        <v>11000</v>
      </c>
      <c r="M3367">
        <f t="shared" ca="1" si="1809"/>
        <v>68000</v>
      </c>
      <c r="N3367">
        <f t="shared" ca="1" si="1810"/>
        <v>34000</v>
      </c>
      <c r="O3367">
        <f t="shared" ca="1" si="1811"/>
        <v>46000</v>
      </c>
      <c r="P3367">
        <f t="shared" ca="1" si="1801"/>
        <v>251396</v>
      </c>
      <c r="Q3367">
        <f ca="1">IF(P3367&gt;0,1,0)</f>
        <v>1</v>
      </c>
      <c r="R3367">
        <f t="shared" ca="1" si="1812"/>
        <v>12</v>
      </c>
      <c r="S3367">
        <f t="shared" ca="1" si="1813"/>
        <v>1</v>
      </c>
      <c r="T3367">
        <f t="shared" ca="1" si="1814"/>
        <v>6</v>
      </c>
      <c r="U3367">
        <f t="shared" ca="1" si="1815"/>
        <v>3</v>
      </c>
      <c r="V3367">
        <f t="shared" ca="1" si="1816"/>
        <v>4</v>
      </c>
      <c r="X3367">
        <f t="shared" si="1818"/>
        <v>3367</v>
      </c>
      <c r="Y3367">
        <f t="shared" si="1819"/>
        <v>3252</v>
      </c>
      <c r="Z3367">
        <f t="shared" si="1820"/>
        <v>3253</v>
      </c>
      <c r="AA3367">
        <f t="shared" si="1817"/>
        <v>3451</v>
      </c>
      <c r="AB3367">
        <f t="shared" si="1822"/>
        <v>200</v>
      </c>
      <c r="AM3367" t="str">
        <f t="shared" si="1823"/>
        <v>201904KS</v>
      </c>
      <c r="AN3367">
        <f t="shared" ca="1" si="1803"/>
        <v>12.000350877192979</v>
      </c>
      <c r="AO3367">
        <f t="shared" ca="1" si="1804"/>
        <v>0.96491228070175439</v>
      </c>
      <c r="AP3367">
        <f t="shared" ca="1" si="1824"/>
        <v>5.9649122807017543</v>
      </c>
      <c r="AQ3367">
        <f t="shared" ca="1" si="1825"/>
        <v>2.9824561403508771</v>
      </c>
      <c r="AR3367">
        <f t="shared" ca="1" si="1826"/>
        <v>4.0350877192982457</v>
      </c>
      <c r="AS3367">
        <f ca="1">P3367/J3367</f>
        <v>0.2505950980665792</v>
      </c>
    </row>
    <row r="3368" spans="1:45" x14ac:dyDescent="0.4">
      <c r="A3368">
        <f t="shared" si="1821"/>
        <v>201904</v>
      </c>
      <c r="B3368" t="s">
        <v>404</v>
      </c>
      <c r="C3368" t="s">
        <v>288</v>
      </c>
      <c r="D3368" t="str">
        <f t="shared" ca="1" si="1802"/>
        <v>I109</v>
      </c>
      <c r="E3368">
        <f t="shared" ca="1" si="1805"/>
        <v>24</v>
      </c>
      <c r="F3368">
        <f t="shared" ca="1" si="1806"/>
        <v>11</v>
      </c>
      <c r="G3368" t="str">
        <f t="shared" ca="1" si="1799"/>
        <v>S11</v>
      </c>
      <c r="H3368" t="str">
        <f t="shared" ca="1" si="1800"/>
        <v>S110</v>
      </c>
      <c r="I3368">
        <f ca="1">VLOOKUP(D3368,PRC!$A$2:$B$21,2,0)*E3368</f>
        <v>12000000</v>
      </c>
      <c r="J3368">
        <f t="shared" ca="1" si="1807"/>
        <v>10439996</v>
      </c>
      <c r="K3368">
        <f ca="1">VLOOKUP(D3368,PRC!$A$1:$C$21,3,0)*E3368</f>
        <v>4800000</v>
      </c>
      <c r="L3368">
        <f t="shared" ca="1" si="1808"/>
        <v>240000</v>
      </c>
      <c r="M3368">
        <f t="shared" ca="1" si="1809"/>
        <v>720000</v>
      </c>
      <c r="N3368">
        <f t="shared" ca="1" si="1810"/>
        <v>480000</v>
      </c>
      <c r="O3368">
        <f t="shared" ca="1" si="1811"/>
        <v>360000</v>
      </c>
      <c r="P3368">
        <f t="shared" ca="1" si="1801"/>
        <v>3839996</v>
      </c>
      <c r="Q3368">
        <f ca="1">IF(P3368&gt;0,1,0)</f>
        <v>1</v>
      </c>
      <c r="R3368">
        <f t="shared" ca="1" si="1812"/>
        <v>13</v>
      </c>
      <c r="S3368">
        <f t="shared" ca="1" si="1813"/>
        <v>2</v>
      </c>
      <c r="T3368">
        <f t="shared" ca="1" si="1814"/>
        <v>6</v>
      </c>
      <c r="U3368">
        <f t="shared" ca="1" si="1815"/>
        <v>4</v>
      </c>
      <c r="V3368">
        <f t="shared" ca="1" si="1816"/>
        <v>3</v>
      </c>
      <c r="X3368">
        <f t="shared" si="1818"/>
        <v>3368</v>
      </c>
      <c r="Y3368">
        <f t="shared" si="1819"/>
        <v>3252</v>
      </c>
      <c r="Z3368">
        <f t="shared" si="1820"/>
        <v>3253</v>
      </c>
      <c r="AA3368">
        <f t="shared" si="1817"/>
        <v>3451</v>
      </c>
      <c r="AB3368">
        <f t="shared" si="1822"/>
        <v>200</v>
      </c>
      <c r="AM3368" t="str">
        <f t="shared" si="1823"/>
        <v>201904KS</v>
      </c>
      <c r="AN3368">
        <f t="shared" ca="1" si="1803"/>
        <v>13.000033333333338</v>
      </c>
      <c r="AO3368">
        <f t="shared" ca="1" si="1804"/>
        <v>2</v>
      </c>
      <c r="AP3368">
        <f t="shared" ca="1" si="1824"/>
        <v>6</v>
      </c>
      <c r="AQ3368">
        <f t="shared" ca="1" si="1825"/>
        <v>4</v>
      </c>
      <c r="AR3368">
        <f t="shared" ca="1" si="1826"/>
        <v>3</v>
      </c>
      <c r="AS3368">
        <f ca="1">P3368/J3368</f>
        <v>0.36781584973787346</v>
      </c>
    </row>
    <row r="3369" spans="1:45" x14ac:dyDescent="0.4">
      <c r="A3369">
        <f t="shared" si="1821"/>
        <v>201904</v>
      </c>
      <c r="B3369" t="s">
        <v>405</v>
      </c>
      <c r="C3369" t="s">
        <v>288</v>
      </c>
      <c r="D3369" t="str">
        <f t="shared" ca="1" si="1802"/>
        <v>I116</v>
      </c>
      <c r="E3369">
        <f t="shared" ca="1" si="1805"/>
        <v>39</v>
      </c>
      <c r="F3369">
        <f t="shared" ca="1" si="1806"/>
        <v>15</v>
      </c>
      <c r="G3369" t="str">
        <f t="shared" ca="1" si="1799"/>
        <v>S11</v>
      </c>
      <c r="H3369" t="str">
        <f t="shared" ca="1" si="1800"/>
        <v>S110</v>
      </c>
      <c r="I3369">
        <f ca="1">VLOOKUP(D3369,PRC!$A$2:$B$21,2,0)*E3369</f>
        <v>56940000</v>
      </c>
      <c r="J3369">
        <f t="shared" ca="1" si="1807"/>
        <v>50676596</v>
      </c>
      <c r="K3369">
        <f ca="1">VLOOKUP(D3369,PRC!$A$1:$C$21,3,0)*E3369</f>
        <v>34164000</v>
      </c>
      <c r="L3369">
        <f t="shared" ca="1" si="1808"/>
        <v>1139000</v>
      </c>
      <c r="M3369">
        <f t="shared" ca="1" si="1809"/>
        <v>3986000</v>
      </c>
      <c r="N3369">
        <f t="shared" ca="1" si="1810"/>
        <v>4555000</v>
      </c>
      <c r="O3369">
        <f t="shared" ca="1" si="1811"/>
        <v>2278000</v>
      </c>
      <c r="P3369">
        <f t="shared" ca="1" si="1801"/>
        <v>4554596</v>
      </c>
      <c r="Q3369">
        <f ca="1">IF(P3369&gt;0,1,0)</f>
        <v>1</v>
      </c>
      <c r="R3369">
        <f t="shared" ca="1" si="1812"/>
        <v>11</v>
      </c>
      <c r="S3369">
        <f t="shared" ca="1" si="1813"/>
        <v>2</v>
      </c>
      <c r="T3369">
        <f t="shared" ca="1" si="1814"/>
        <v>7</v>
      </c>
      <c r="U3369">
        <f t="shared" ca="1" si="1815"/>
        <v>8</v>
      </c>
      <c r="V3369">
        <f t="shared" ca="1" si="1816"/>
        <v>4</v>
      </c>
      <c r="X3369">
        <f t="shared" si="1818"/>
        <v>3369</v>
      </c>
      <c r="Y3369">
        <f t="shared" si="1819"/>
        <v>3252</v>
      </c>
      <c r="Z3369">
        <f t="shared" si="1820"/>
        <v>3253</v>
      </c>
      <c r="AA3369">
        <f t="shared" si="1817"/>
        <v>3451</v>
      </c>
      <c r="AB3369">
        <f t="shared" si="1822"/>
        <v>200</v>
      </c>
      <c r="AM3369" t="str">
        <f t="shared" si="1823"/>
        <v>201904KS</v>
      </c>
      <c r="AN3369">
        <f t="shared" ca="1" si="1803"/>
        <v>11.00000702493853</v>
      </c>
      <c r="AO3369">
        <f t="shared" ca="1" si="1804"/>
        <v>2.0003512469265896</v>
      </c>
      <c r="AP3369">
        <f t="shared" ca="1" si="1824"/>
        <v>7.0003512469265896</v>
      </c>
      <c r="AQ3369">
        <f t="shared" ca="1" si="1825"/>
        <v>7.9996487530734104</v>
      </c>
      <c r="AR3369">
        <f t="shared" ca="1" si="1826"/>
        <v>4.0007024938531792</v>
      </c>
      <c r="AS3369">
        <f ca="1">P3369/J3369</f>
        <v>8.9875728827563714E-2</v>
      </c>
    </row>
    <row r="3370" spans="1:45" x14ac:dyDescent="0.4">
      <c r="A3370">
        <f t="shared" si="1821"/>
        <v>201904</v>
      </c>
      <c r="B3370" t="s">
        <v>406</v>
      </c>
      <c r="C3370" t="s">
        <v>288</v>
      </c>
      <c r="D3370" t="str">
        <f t="shared" ca="1" si="1802"/>
        <v>I116</v>
      </c>
      <c r="E3370">
        <f t="shared" ca="1" si="1805"/>
        <v>31</v>
      </c>
      <c r="F3370">
        <f t="shared" ca="1" si="1806"/>
        <v>11</v>
      </c>
      <c r="G3370" t="str">
        <f t="shared" ca="1" si="1799"/>
        <v>S11</v>
      </c>
      <c r="H3370" t="str">
        <f t="shared" ca="1" si="1800"/>
        <v>S114</v>
      </c>
      <c r="I3370">
        <f ca="1">VLOOKUP(D3370,PRC!$A$2:$B$21,2,0)*E3370</f>
        <v>45260000</v>
      </c>
      <c r="J3370">
        <f t="shared" ca="1" si="1807"/>
        <v>40281396</v>
      </c>
      <c r="K3370">
        <f ca="1">VLOOKUP(D3370,PRC!$A$1:$C$21,3,0)*E3370</f>
        <v>27156000</v>
      </c>
      <c r="L3370">
        <f t="shared" ca="1" si="1808"/>
        <v>453000</v>
      </c>
      <c r="M3370">
        <f t="shared" ca="1" si="1809"/>
        <v>2716000</v>
      </c>
      <c r="N3370">
        <f t="shared" ca="1" si="1810"/>
        <v>3621000</v>
      </c>
      <c r="O3370">
        <f t="shared" ca="1" si="1811"/>
        <v>1358000</v>
      </c>
      <c r="P3370">
        <f t="shared" ca="1" si="1801"/>
        <v>4977396</v>
      </c>
      <c r="Q3370">
        <f ca="1">IF(P3370&gt;0,1,0)</f>
        <v>1</v>
      </c>
      <c r="R3370">
        <f t="shared" ca="1" si="1812"/>
        <v>11</v>
      </c>
      <c r="S3370">
        <f t="shared" ca="1" si="1813"/>
        <v>1</v>
      </c>
      <c r="T3370">
        <f t="shared" ca="1" si="1814"/>
        <v>6</v>
      </c>
      <c r="U3370">
        <f t="shared" ca="1" si="1815"/>
        <v>8</v>
      </c>
      <c r="V3370">
        <f t="shared" ca="1" si="1816"/>
        <v>3</v>
      </c>
      <c r="X3370">
        <f t="shared" si="1818"/>
        <v>3370</v>
      </c>
      <c r="Y3370">
        <f t="shared" si="1819"/>
        <v>3252</v>
      </c>
      <c r="Z3370">
        <f t="shared" si="1820"/>
        <v>3253</v>
      </c>
      <c r="AA3370">
        <f t="shared" si="1817"/>
        <v>3451</v>
      </c>
      <c r="AB3370">
        <f t="shared" si="1822"/>
        <v>200</v>
      </c>
      <c r="AM3370" t="str">
        <f t="shared" si="1823"/>
        <v>201904KS</v>
      </c>
      <c r="AN3370">
        <f t="shared" ca="1" si="1803"/>
        <v>11.000008837825892</v>
      </c>
      <c r="AO3370">
        <f t="shared" ca="1" si="1804"/>
        <v>1.000883782589483</v>
      </c>
      <c r="AP3370">
        <f t="shared" ca="1" si="1824"/>
        <v>6.000883782589483</v>
      </c>
      <c r="AQ3370">
        <f t="shared" ca="1" si="1825"/>
        <v>8.0004418912947415</v>
      </c>
      <c r="AR3370">
        <f t="shared" ca="1" si="1826"/>
        <v>3.0004418912947415</v>
      </c>
      <c r="AS3370">
        <f ca="1">P3370/J3370</f>
        <v>0.12356562816244004</v>
      </c>
    </row>
    <row r="3371" spans="1:45" x14ac:dyDescent="0.4">
      <c r="A3371">
        <f t="shared" si="1821"/>
        <v>201904</v>
      </c>
      <c r="B3371" t="s">
        <v>407</v>
      </c>
      <c r="C3371" t="s">
        <v>288</v>
      </c>
      <c r="D3371" t="str">
        <f t="shared" ca="1" si="1802"/>
        <v>I103</v>
      </c>
      <c r="E3371">
        <f t="shared" ca="1" si="1805"/>
        <v>24</v>
      </c>
      <c r="F3371">
        <f t="shared" ca="1" si="1806"/>
        <v>13</v>
      </c>
      <c r="G3371" t="str">
        <f t="shared" ca="1" si="1799"/>
        <v>S10</v>
      </c>
      <c r="H3371" t="str">
        <f t="shared" ca="1" si="1800"/>
        <v>S108</v>
      </c>
      <c r="I3371">
        <f ca="1">VLOOKUP(D3371,PRC!$A$2:$B$21,2,0)*E3371</f>
        <v>1200000</v>
      </c>
      <c r="J3371">
        <f t="shared" ca="1" si="1807"/>
        <v>1079996</v>
      </c>
      <c r="K3371">
        <f ca="1">VLOOKUP(D3371,PRC!$A$1:$C$21,3,0)*E3371</f>
        <v>684000</v>
      </c>
      <c r="L3371">
        <f t="shared" ca="1" si="1808"/>
        <v>12000</v>
      </c>
      <c r="M3371">
        <f t="shared" ca="1" si="1809"/>
        <v>48000</v>
      </c>
      <c r="N3371">
        <f t="shared" ca="1" si="1810"/>
        <v>48000</v>
      </c>
      <c r="O3371">
        <f t="shared" ca="1" si="1811"/>
        <v>36000</v>
      </c>
      <c r="P3371">
        <f t="shared" ca="1" si="1801"/>
        <v>251996</v>
      </c>
      <c r="Q3371">
        <f ca="1">IF(P3371&gt;0,1,0)</f>
        <v>1</v>
      </c>
      <c r="R3371">
        <f t="shared" ca="1" si="1812"/>
        <v>10</v>
      </c>
      <c r="S3371">
        <f t="shared" ca="1" si="1813"/>
        <v>1</v>
      </c>
      <c r="T3371">
        <f t="shared" ca="1" si="1814"/>
        <v>4</v>
      </c>
      <c r="U3371">
        <f t="shared" ca="1" si="1815"/>
        <v>4</v>
      </c>
      <c r="V3371">
        <f t="shared" ca="1" si="1816"/>
        <v>3</v>
      </c>
      <c r="X3371">
        <f t="shared" si="1818"/>
        <v>3371</v>
      </c>
      <c r="Y3371">
        <f t="shared" si="1819"/>
        <v>3252</v>
      </c>
      <c r="Z3371">
        <f t="shared" si="1820"/>
        <v>3253</v>
      </c>
      <c r="AA3371">
        <f t="shared" si="1817"/>
        <v>3451</v>
      </c>
      <c r="AB3371">
        <f t="shared" si="1822"/>
        <v>200</v>
      </c>
      <c r="AM3371" t="str">
        <f t="shared" si="1823"/>
        <v>201904KS</v>
      </c>
      <c r="AN3371">
        <f t="shared" ca="1" si="1803"/>
        <v>10.000333333333334</v>
      </c>
      <c r="AO3371">
        <f t="shared" ca="1" si="1804"/>
        <v>1</v>
      </c>
      <c r="AP3371">
        <f t="shared" ca="1" si="1824"/>
        <v>4</v>
      </c>
      <c r="AQ3371">
        <f t="shared" ca="1" si="1825"/>
        <v>4</v>
      </c>
      <c r="AR3371">
        <f t="shared" ca="1" si="1826"/>
        <v>3</v>
      </c>
      <c r="AS3371">
        <f ca="1">P3371/J3371</f>
        <v>0.23333049381664375</v>
      </c>
    </row>
    <row r="3372" spans="1:45" x14ac:dyDescent="0.4">
      <c r="A3372">
        <f t="shared" si="1821"/>
        <v>201904</v>
      </c>
      <c r="B3372" t="s">
        <v>408</v>
      </c>
      <c r="C3372" t="s">
        <v>288</v>
      </c>
      <c r="D3372" t="str">
        <f t="shared" ca="1" si="1802"/>
        <v>I120</v>
      </c>
      <c r="E3372">
        <f t="shared" ca="1" si="1805"/>
        <v>31</v>
      </c>
      <c r="F3372">
        <f t="shared" ca="1" si="1806"/>
        <v>20</v>
      </c>
      <c r="G3372" t="str">
        <f t="shared" ca="1" si="1799"/>
        <v>S11</v>
      </c>
      <c r="H3372" t="str">
        <f t="shared" ca="1" si="1800"/>
        <v>S115</v>
      </c>
      <c r="I3372">
        <f ca="1">VLOOKUP(D3372,PRC!$A$2:$B$21,2,0)*E3372</f>
        <v>133300000</v>
      </c>
      <c r="J3372">
        <f t="shared" ca="1" si="1807"/>
        <v>115970996</v>
      </c>
      <c r="K3372">
        <f ca="1">VLOOKUP(D3372,PRC!$A$1:$C$21,3,0)*E3372</f>
        <v>59985000</v>
      </c>
      <c r="L3372">
        <f t="shared" ca="1" si="1808"/>
        <v>3999000</v>
      </c>
      <c r="M3372">
        <f t="shared" ca="1" si="1809"/>
        <v>9331000</v>
      </c>
      <c r="N3372">
        <f t="shared" ca="1" si="1810"/>
        <v>10664000</v>
      </c>
      <c r="O3372">
        <f t="shared" ca="1" si="1811"/>
        <v>6665000</v>
      </c>
      <c r="P3372">
        <f t="shared" ca="1" si="1801"/>
        <v>25326996</v>
      </c>
      <c r="Q3372">
        <f ca="1">IF(P3372&gt;0,1,0)</f>
        <v>1</v>
      </c>
      <c r="R3372">
        <f t="shared" ca="1" si="1812"/>
        <v>13</v>
      </c>
      <c r="S3372">
        <f t="shared" ca="1" si="1813"/>
        <v>3</v>
      </c>
      <c r="T3372">
        <f t="shared" ca="1" si="1814"/>
        <v>7</v>
      </c>
      <c r="U3372">
        <f t="shared" ca="1" si="1815"/>
        <v>8</v>
      </c>
      <c r="V3372">
        <f t="shared" ca="1" si="1816"/>
        <v>5</v>
      </c>
      <c r="X3372">
        <f t="shared" si="1818"/>
        <v>3372</v>
      </c>
      <c r="Y3372">
        <f t="shared" si="1819"/>
        <v>3252</v>
      </c>
      <c r="Z3372">
        <f t="shared" si="1820"/>
        <v>3253</v>
      </c>
      <c r="AA3372">
        <f t="shared" si="1817"/>
        <v>3451</v>
      </c>
      <c r="AB3372">
        <f t="shared" si="1822"/>
        <v>200</v>
      </c>
      <c r="AM3372" t="str">
        <f t="shared" si="1823"/>
        <v>201904KS</v>
      </c>
      <c r="AN3372">
        <f t="shared" ca="1" si="1803"/>
        <v>13.000003000750182</v>
      </c>
      <c r="AO3372">
        <f t="shared" ca="1" si="1804"/>
        <v>3</v>
      </c>
      <c r="AP3372">
        <f t="shared" ca="1" si="1824"/>
        <v>7.0000000000000009</v>
      </c>
      <c r="AQ3372">
        <f t="shared" ca="1" si="1825"/>
        <v>8</v>
      </c>
      <c r="AR3372">
        <f t="shared" ca="1" si="1826"/>
        <v>5</v>
      </c>
      <c r="AS3372">
        <f ca="1">P3372/J3372</f>
        <v>0.21839077763891931</v>
      </c>
    </row>
    <row r="3373" spans="1:45" x14ac:dyDescent="0.4">
      <c r="A3373">
        <f t="shared" si="1821"/>
        <v>201904</v>
      </c>
      <c r="B3373" t="s">
        <v>409</v>
      </c>
      <c r="C3373" t="s">
        <v>288</v>
      </c>
      <c r="D3373" t="str">
        <f t="shared" ca="1" si="1802"/>
        <v>I118</v>
      </c>
      <c r="E3373">
        <f t="shared" ca="1" si="1805"/>
        <v>43</v>
      </c>
      <c r="F3373">
        <f t="shared" ca="1" si="1806"/>
        <v>14</v>
      </c>
      <c r="G3373" t="str">
        <f t="shared" ca="1" si="1799"/>
        <v>S10</v>
      </c>
      <c r="H3373" t="str">
        <f t="shared" ca="1" si="1800"/>
        <v>S109</v>
      </c>
      <c r="I3373">
        <f ca="1">VLOOKUP(D3373,PRC!$A$2:$B$21,2,0)*E3373</f>
        <v>22790000</v>
      </c>
      <c r="J3373">
        <f t="shared" ca="1" si="1807"/>
        <v>19371496</v>
      </c>
      <c r="K3373">
        <f ca="1">VLOOKUP(D3373,PRC!$A$1:$C$21,3,0)*E3373</f>
        <v>9571800</v>
      </c>
      <c r="L3373">
        <f t="shared" ca="1" si="1808"/>
        <v>684000</v>
      </c>
      <c r="M3373">
        <f t="shared" ca="1" si="1809"/>
        <v>1140000</v>
      </c>
      <c r="N3373">
        <f t="shared" ca="1" si="1810"/>
        <v>912000</v>
      </c>
      <c r="O3373">
        <f t="shared" ca="1" si="1811"/>
        <v>1140000</v>
      </c>
      <c r="P3373">
        <f t="shared" ca="1" si="1801"/>
        <v>5923696</v>
      </c>
      <c r="Q3373">
        <f ca="1">IF(P3373&gt;0,1,0)</f>
        <v>1</v>
      </c>
      <c r="R3373">
        <f t="shared" ca="1" si="1812"/>
        <v>15</v>
      </c>
      <c r="S3373">
        <f t="shared" ca="1" si="1813"/>
        <v>3</v>
      </c>
      <c r="T3373">
        <f t="shared" ca="1" si="1814"/>
        <v>5</v>
      </c>
      <c r="U3373">
        <f t="shared" ca="1" si="1815"/>
        <v>4</v>
      </c>
      <c r="V3373">
        <f t="shared" ca="1" si="1816"/>
        <v>5</v>
      </c>
      <c r="X3373">
        <f t="shared" si="1818"/>
        <v>3373</v>
      </c>
      <c r="Y3373">
        <f t="shared" si="1819"/>
        <v>3252</v>
      </c>
      <c r="Z3373">
        <f t="shared" si="1820"/>
        <v>3253</v>
      </c>
      <c r="AA3373">
        <f t="shared" si="1817"/>
        <v>3451</v>
      </c>
      <c r="AB3373">
        <f t="shared" si="1822"/>
        <v>200</v>
      </c>
      <c r="AM3373" t="str">
        <f t="shared" si="1823"/>
        <v>201904KS</v>
      </c>
      <c r="AN3373">
        <f t="shared" ca="1" si="1803"/>
        <v>15.000017551557699</v>
      </c>
      <c r="AO3373">
        <f t="shared" ca="1" si="1804"/>
        <v>3.001316366827556</v>
      </c>
      <c r="AP3373">
        <f t="shared" ca="1" si="1824"/>
        <v>5.0021939447125936</v>
      </c>
      <c r="AQ3373">
        <f t="shared" ca="1" si="1825"/>
        <v>4.0017551557700743</v>
      </c>
      <c r="AR3373">
        <f t="shared" ca="1" si="1826"/>
        <v>5.0021939447125936</v>
      </c>
      <c r="AS3373">
        <f ca="1">P3373/J3373</f>
        <v>0.30579445180692294</v>
      </c>
    </row>
    <row r="3374" spans="1:45" x14ac:dyDescent="0.4">
      <c r="A3374">
        <f t="shared" si="1821"/>
        <v>201904</v>
      </c>
      <c r="B3374" t="s">
        <v>410</v>
      </c>
      <c r="C3374" t="s">
        <v>288</v>
      </c>
      <c r="D3374" t="str">
        <f t="shared" ca="1" si="1802"/>
        <v>I110</v>
      </c>
      <c r="E3374">
        <f t="shared" ca="1" si="1805"/>
        <v>30</v>
      </c>
      <c r="F3374">
        <f t="shared" ca="1" si="1806"/>
        <v>12</v>
      </c>
      <c r="G3374" t="str">
        <f t="shared" ca="1" si="1799"/>
        <v>S11</v>
      </c>
      <c r="H3374" t="str">
        <f t="shared" ca="1" si="1800"/>
        <v>S112</v>
      </c>
      <c r="I3374">
        <f ca="1">VLOOKUP(D3374,PRC!$A$2:$B$21,2,0)*E3374</f>
        <v>9000000</v>
      </c>
      <c r="J3374">
        <f t="shared" ca="1" si="1807"/>
        <v>8099996</v>
      </c>
      <c r="K3374">
        <f ca="1">VLOOKUP(D3374,PRC!$A$1:$C$21,3,0)*E3374</f>
        <v>4140000</v>
      </c>
      <c r="L3374">
        <f t="shared" ca="1" si="1808"/>
        <v>180000</v>
      </c>
      <c r="M3374">
        <f t="shared" ca="1" si="1809"/>
        <v>630000</v>
      </c>
      <c r="N3374">
        <f t="shared" ca="1" si="1810"/>
        <v>270000</v>
      </c>
      <c r="O3374">
        <f t="shared" ca="1" si="1811"/>
        <v>270000</v>
      </c>
      <c r="P3374">
        <f t="shared" ca="1" si="1801"/>
        <v>2609996</v>
      </c>
      <c r="Q3374">
        <f ca="1">IF(P3374&gt;0,1,0)</f>
        <v>1</v>
      </c>
      <c r="R3374">
        <f t="shared" ca="1" si="1812"/>
        <v>10</v>
      </c>
      <c r="S3374">
        <f t="shared" ca="1" si="1813"/>
        <v>2</v>
      </c>
      <c r="T3374">
        <f t="shared" ca="1" si="1814"/>
        <v>7</v>
      </c>
      <c r="U3374">
        <f t="shared" ca="1" si="1815"/>
        <v>3</v>
      </c>
      <c r="V3374">
        <f t="shared" ca="1" si="1816"/>
        <v>3</v>
      </c>
      <c r="X3374">
        <f t="shared" si="1818"/>
        <v>3374</v>
      </c>
      <c r="Y3374">
        <f t="shared" si="1819"/>
        <v>3252</v>
      </c>
      <c r="Z3374">
        <f t="shared" si="1820"/>
        <v>3253</v>
      </c>
      <c r="AA3374">
        <f t="shared" si="1817"/>
        <v>3451</v>
      </c>
      <c r="AB3374">
        <f t="shared" si="1822"/>
        <v>200</v>
      </c>
      <c r="AM3374" t="str">
        <f t="shared" si="1823"/>
        <v>201904KS</v>
      </c>
      <c r="AN3374">
        <f t="shared" ca="1" si="1803"/>
        <v>10.000044444444445</v>
      </c>
      <c r="AO3374">
        <f t="shared" ca="1" si="1804"/>
        <v>2</v>
      </c>
      <c r="AP3374">
        <f t="shared" ca="1" si="1824"/>
        <v>7.0000000000000009</v>
      </c>
      <c r="AQ3374">
        <f t="shared" ca="1" si="1825"/>
        <v>3</v>
      </c>
      <c r="AR3374">
        <f t="shared" ca="1" si="1826"/>
        <v>3</v>
      </c>
      <c r="AS3374">
        <f ca="1">P3374/J3374</f>
        <v>0.3222218875169815</v>
      </c>
    </row>
    <row r="3375" spans="1:45" x14ac:dyDescent="0.4">
      <c r="A3375">
        <f t="shared" si="1821"/>
        <v>201904</v>
      </c>
      <c r="B3375" t="s">
        <v>411</v>
      </c>
      <c r="C3375" t="s">
        <v>288</v>
      </c>
      <c r="D3375" t="str">
        <f t="shared" ca="1" si="1802"/>
        <v>I104</v>
      </c>
      <c r="E3375">
        <f t="shared" ca="1" si="1805"/>
        <v>27</v>
      </c>
      <c r="F3375">
        <f t="shared" ca="1" si="1806"/>
        <v>20</v>
      </c>
      <c r="G3375" t="str">
        <f t="shared" ca="1" si="1799"/>
        <v>S11</v>
      </c>
      <c r="H3375" t="str">
        <f t="shared" ca="1" si="1800"/>
        <v>S115</v>
      </c>
      <c r="I3375">
        <f ca="1">VLOOKUP(D3375,PRC!$A$2:$B$21,2,0)*E3375</f>
        <v>1890000</v>
      </c>
      <c r="J3375">
        <f t="shared" ca="1" si="1807"/>
        <v>1568696</v>
      </c>
      <c r="K3375">
        <f ca="1">VLOOKUP(D3375,PRC!$A$1:$C$21,3,0)*E3375</f>
        <v>793800</v>
      </c>
      <c r="L3375">
        <f t="shared" ca="1" si="1808"/>
        <v>19000</v>
      </c>
      <c r="M3375">
        <f t="shared" ca="1" si="1809"/>
        <v>95000</v>
      </c>
      <c r="N3375">
        <f t="shared" ca="1" si="1810"/>
        <v>57000</v>
      </c>
      <c r="O3375">
        <f t="shared" ca="1" si="1811"/>
        <v>57000</v>
      </c>
      <c r="P3375">
        <f t="shared" ca="1" si="1801"/>
        <v>546896</v>
      </c>
      <c r="Q3375">
        <f ca="1">IF(P3375&gt;0,1,0)</f>
        <v>1</v>
      </c>
      <c r="R3375">
        <f t="shared" ca="1" si="1812"/>
        <v>17</v>
      </c>
      <c r="S3375">
        <f t="shared" ca="1" si="1813"/>
        <v>1</v>
      </c>
      <c r="T3375">
        <f t="shared" ca="1" si="1814"/>
        <v>5</v>
      </c>
      <c r="U3375">
        <f t="shared" ca="1" si="1815"/>
        <v>3</v>
      </c>
      <c r="V3375">
        <f t="shared" ca="1" si="1816"/>
        <v>3</v>
      </c>
      <c r="X3375">
        <f t="shared" si="1818"/>
        <v>3375</v>
      </c>
      <c r="Y3375">
        <f t="shared" si="1819"/>
        <v>3252</v>
      </c>
      <c r="Z3375">
        <f t="shared" si="1820"/>
        <v>3253</v>
      </c>
      <c r="AA3375">
        <f t="shared" si="1817"/>
        <v>3451</v>
      </c>
      <c r="AB3375">
        <f t="shared" si="1822"/>
        <v>200</v>
      </c>
      <c r="AM3375" t="str">
        <f t="shared" si="1823"/>
        <v>201904KS</v>
      </c>
      <c r="AN3375">
        <f t="shared" ca="1" si="1803"/>
        <v>17.000211640211639</v>
      </c>
      <c r="AO3375">
        <f t="shared" ca="1" si="1804"/>
        <v>1.0052910052910053</v>
      </c>
      <c r="AP3375">
        <f t="shared" ca="1" si="1824"/>
        <v>5.0264550264550261</v>
      </c>
      <c r="AQ3375">
        <f t="shared" ca="1" si="1825"/>
        <v>3.0158730158730158</v>
      </c>
      <c r="AR3375">
        <f t="shared" ca="1" si="1826"/>
        <v>3.0158730158730158</v>
      </c>
      <c r="AS3375">
        <f ca="1">P3375/J3375</f>
        <v>0.34863096482683709</v>
      </c>
    </row>
    <row r="3376" spans="1:45" x14ac:dyDescent="0.4">
      <c r="A3376">
        <f t="shared" si="1821"/>
        <v>201904</v>
      </c>
      <c r="B3376" t="s">
        <v>412</v>
      </c>
      <c r="C3376" t="s">
        <v>288</v>
      </c>
      <c r="D3376" t="str">
        <f t="shared" ca="1" si="1802"/>
        <v>I102</v>
      </c>
      <c r="E3376">
        <f t="shared" ca="1" si="1805"/>
        <v>35</v>
      </c>
      <c r="F3376">
        <f t="shared" ca="1" si="1806"/>
        <v>18</v>
      </c>
      <c r="G3376" t="str">
        <f t="shared" ca="1" si="1799"/>
        <v>S11</v>
      </c>
      <c r="H3376" t="str">
        <f t="shared" ca="1" si="1800"/>
        <v>S114</v>
      </c>
      <c r="I3376">
        <f ca="1">VLOOKUP(D3376,PRC!$A$2:$B$21,2,0)*E3376</f>
        <v>1400000</v>
      </c>
      <c r="J3376">
        <f t="shared" ca="1" si="1807"/>
        <v>1161996</v>
      </c>
      <c r="K3376">
        <f ca="1">VLOOKUP(D3376,PRC!$A$1:$C$21,3,0)*E3376</f>
        <v>658000</v>
      </c>
      <c r="L3376">
        <f t="shared" ca="1" si="1808"/>
        <v>42000</v>
      </c>
      <c r="M3376">
        <f t="shared" ca="1" si="1809"/>
        <v>98000</v>
      </c>
      <c r="N3376">
        <f t="shared" ca="1" si="1810"/>
        <v>112000</v>
      </c>
      <c r="O3376">
        <f t="shared" ca="1" si="1811"/>
        <v>70000</v>
      </c>
      <c r="P3376">
        <f t="shared" ca="1" si="1801"/>
        <v>181996</v>
      </c>
      <c r="Q3376">
        <f ca="1">IF(P3376&gt;0,1,0)</f>
        <v>1</v>
      </c>
      <c r="R3376">
        <f t="shared" ca="1" si="1812"/>
        <v>17</v>
      </c>
      <c r="S3376">
        <f t="shared" ca="1" si="1813"/>
        <v>3</v>
      </c>
      <c r="T3376">
        <f t="shared" ca="1" si="1814"/>
        <v>7</v>
      </c>
      <c r="U3376">
        <f t="shared" ca="1" si="1815"/>
        <v>8</v>
      </c>
      <c r="V3376">
        <f t="shared" ca="1" si="1816"/>
        <v>5</v>
      </c>
      <c r="X3376">
        <f t="shared" si="1818"/>
        <v>3376</v>
      </c>
      <c r="Y3376">
        <f t="shared" si="1819"/>
        <v>3252</v>
      </c>
      <c r="Z3376">
        <f t="shared" si="1820"/>
        <v>3253</v>
      </c>
      <c r="AA3376">
        <f t="shared" si="1817"/>
        <v>3451</v>
      </c>
      <c r="AB3376">
        <f t="shared" si="1822"/>
        <v>200</v>
      </c>
      <c r="AM3376" t="str">
        <f t="shared" si="1823"/>
        <v>201904KS</v>
      </c>
      <c r="AN3376">
        <f t="shared" ca="1" si="1803"/>
        <v>17.000285714285713</v>
      </c>
      <c r="AO3376">
        <f t="shared" ca="1" si="1804"/>
        <v>3</v>
      </c>
      <c r="AP3376">
        <f t="shared" ca="1" si="1824"/>
        <v>7.0000000000000009</v>
      </c>
      <c r="AQ3376">
        <f t="shared" ca="1" si="1825"/>
        <v>8</v>
      </c>
      <c r="AR3376">
        <f t="shared" ca="1" si="1826"/>
        <v>5</v>
      </c>
      <c r="AS3376">
        <f ca="1">P3376/J3376</f>
        <v>0.15662360283512164</v>
      </c>
    </row>
    <row r="3377" spans="1:45" x14ac:dyDescent="0.4">
      <c r="A3377">
        <f t="shared" si="1821"/>
        <v>201904</v>
      </c>
      <c r="B3377" t="s">
        <v>413</v>
      </c>
      <c r="C3377" t="s">
        <v>288</v>
      </c>
      <c r="D3377" t="str">
        <f t="shared" ca="1" si="1802"/>
        <v>I112</v>
      </c>
      <c r="E3377">
        <f t="shared" ca="1" si="1805"/>
        <v>40</v>
      </c>
      <c r="F3377">
        <f t="shared" ca="1" si="1806"/>
        <v>20</v>
      </c>
      <c r="G3377" t="str">
        <f t="shared" ca="1" si="1799"/>
        <v>S10</v>
      </c>
      <c r="H3377" t="str">
        <f t="shared" ca="1" si="1800"/>
        <v>S106</v>
      </c>
      <c r="I3377">
        <f ca="1">VLOOKUP(D3377,PRC!$A$2:$B$21,2,0)*E3377</f>
        <v>2600000</v>
      </c>
      <c r="J3377">
        <f t="shared" ca="1" si="1807"/>
        <v>2105996</v>
      </c>
      <c r="K3377">
        <f ca="1">VLOOKUP(D3377,PRC!$A$1:$C$21,3,0)*E3377</f>
        <v>1300000</v>
      </c>
      <c r="L3377">
        <f t="shared" ca="1" si="1808"/>
        <v>26000</v>
      </c>
      <c r="M3377">
        <f t="shared" ca="1" si="1809"/>
        <v>104000</v>
      </c>
      <c r="N3377">
        <f t="shared" ca="1" si="1810"/>
        <v>182000</v>
      </c>
      <c r="O3377">
        <f t="shared" ca="1" si="1811"/>
        <v>78000</v>
      </c>
      <c r="P3377">
        <f t="shared" ca="1" si="1801"/>
        <v>415996</v>
      </c>
      <c r="Q3377">
        <f ca="1">IF(P3377&gt;0,1,0)</f>
        <v>1</v>
      </c>
      <c r="R3377">
        <f t="shared" ca="1" si="1812"/>
        <v>19</v>
      </c>
      <c r="S3377">
        <f t="shared" ca="1" si="1813"/>
        <v>1</v>
      </c>
      <c r="T3377">
        <f t="shared" ca="1" si="1814"/>
        <v>4</v>
      </c>
      <c r="U3377">
        <f t="shared" ca="1" si="1815"/>
        <v>7</v>
      </c>
      <c r="V3377">
        <f t="shared" ca="1" si="1816"/>
        <v>3</v>
      </c>
      <c r="X3377">
        <f t="shared" si="1818"/>
        <v>3377</v>
      </c>
      <c r="Y3377">
        <f t="shared" si="1819"/>
        <v>3252</v>
      </c>
      <c r="Z3377">
        <f t="shared" si="1820"/>
        <v>3253</v>
      </c>
      <c r="AA3377">
        <f t="shared" si="1817"/>
        <v>3451</v>
      </c>
      <c r="AB3377">
        <f t="shared" si="1822"/>
        <v>200</v>
      </c>
      <c r="AM3377" t="str">
        <f t="shared" si="1823"/>
        <v>201904KS</v>
      </c>
      <c r="AN3377">
        <f t="shared" ca="1" si="1803"/>
        <v>19.000153846153843</v>
      </c>
      <c r="AO3377">
        <f t="shared" ca="1" si="1804"/>
        <v>1</v>
      </c>
      <c r="AP3377">
        <f t="shared" ca="1" si="1824"/>
        <v>4</v>
      </c>
      <c r="AQ3377">
        <f t="shared" ca="1" si="1825"/>
        <v>7.0000000000000009</v>
      </c>
      <c r="AR3377">
        <f t="shared" ca="1" si="1826"/>
        <v>3</v>
      </c>
      <c r="AS3377">
        <f ca="1">P3377/J3377</f>
        <v>0.19752934003673323</v>
      </c>
    </row>
    <row r="3378" spans="1:45" x14ac:dyDescent="0.4">
      <c r="A3378">
        <f t="shared" si="1821"/>
        <v>201904</v>
      </c>
      <c r="B3378" t="s">
        <v>414</v>
      </c>
      <c r="C3378" t="s">
        <v>288</v>
      </c>
      <c r="D3378" t="str">
        <f t="shared" ca="1" si="1802"/>
        <v>I107</v>
      </c>
      <c r="E3378">
        <f t="shared" ca="1" si="1805"/>
        <v>40</v>
      </c>
      <c r="F3378">
        <f t="shared" ca="1" si="1806"/>
        <v>10</v>
      </c>
      <c r="G3378" t="str">
        <f t="shared" ca="1" si="1799"/>
        <v>S10</v>
      </c>
      <c r="H3378" t="str">
        <f t="shared" ca="1" si="1800"/>
        <v>S102</v>
      </c>
      <c r="I3378">
        <f ca="1">VLOOKUP(D3378,PRC!$A$2:$B$21,2,0)*E3378</f>
        <v>6000000</v>
      </c>
      <c r="J3378">
        <f t="shared" ca="1" si="1807"/>
        <v>5039996</v>
      </c>
      <c r="K3378">
        <f ca="1">VLOOKUP(D3378,PRC!$A$1:$C$21,3,0)*E3378</f>
        <v>3420000</v>
      </c>
      <c r="L3378">
        <f t="shared" ca="1" si="1808"/>
        <v>180000</v>
      </c>
      <c r="M3378">
        <f t="shared" ca="1" si="1809"/>
        <v>300000</v>
      </c>
      <c r="N3378">
        <f t="shared" ca="1" si="1810"/>
        <v>480000</v>
      </c>
      <c r="O3378">
        <f t="shared" ca="1" si="1811"/>
        <v>180000</v>
      </c>
      <c r="P3378">
        <f t="shared" ca="1" si="1801"/>
        <v>479996</v>
      </c>
      <c r="Q3378">
        <f ca="1">IF(P3378&gt;0,1,0)</f>
        <v>1</v>
      </c>
      <c r="R3378">
        <f t="shared" ca="1" si="1812"/>
        <v>16</v>
      </c>
      <c r="S3378">
        <f t="shared" ca="1" si="1813"/>
        <v>3</v>
      </c>
      <c r="T3378">
        <f t="shared" ca="1" si="1814"/>
        <v>5</v>
      </c>
      <c r="U3378">
        <f t="shared" ca="1" si="1815"/>
        <v>8</v>
      </c>
      <c r="V3378">
        <f t="shared" ca="1" si="1816"/>
        <v>3</v>
      </c>
      <c r="X3378">
        <f t="shared" si="1818"/>
        <v>3378</v>
      </c>
      <c r="Y3378">
        <f t="shared" si="1819"/>
        <v>3252</v>
      </c>
      <c r="Z3378">
        <f t="shared" si="1820"/>
        <v>3253</v>
      </c>
      <c r="AA3378">
        <f t="shared" si="1817"/>
        <v>3451</v>
      </c>
      <c r="AB3378">
        <f t="shared" si="1822"/>
        <v>200</v>
      </c>
      <c r="AM3378" t="str">
        <f t="shared" si="1823"/>
        <v>201904KS</v>
      </c>
      <c r="AN3378">
        <f t="shared" ca="1" si="1803"/>
        <v>16.000066666666669</v>
      </c>
      <c r="AO3378">
        <f t="shared" ca="1" si="1804"/>
        <v>3</v>
      </c>
      <c r="AP3378">
        <f t="shared" ca="1" si="1824"/>
        <v>5</v>
      </c>
      <c r="AQ3378">
        <f t="shared" ca="1" si="1825"/>
        <v>8</v>
      </c>
      <c r="AR3378">
        <f t="shared" ca="1" si="1826"/>
        <v>3</v>
      </c>
      <c r="AS3378">
        <f ca="1">P3378/J3378</f>
        <v>9.5237377172521565E-2</v>
      </c>
    </row>
    <row r="3379" spans="1:45" x14ac:dyDescent="0.4">
      <c r="A3379">
        <f t="shared" si="1821"/>
        <v>201904</v>
      </c>
      <c r="B3379" t="s">
        <v>415</v>
      </c>
      <c r="C3379" t="s">
        <v>288</v>
      </c>
      <c r="D3379" t="str">
        <f t="shared" ca="1" si="1802"/>
        <v>I119</v>
      </c>
      <c r="E3379">
        <f t="shared" ca="1" si="1805"/>
        <v>24</v>
      </c>
      <c r="F3379">
        <f t="shared" ca="1" si="1806"/>
        <v>16</v>
      </c>
      <c r="G3379" t="str">
        <f t="shared" ca="1" si="1799"/>
        <v>S10</v>
      </c>
      <c r="H3379" t="str">
        <f t="shared" ca="1" si="1800"/>
        <v>S104</v>
      </c>
      <c r="I3379">
        <f ca="1">VLOOKUP(D3379,PRC!$A$2:$B$21,2,0)*E3379</f>
        <v>2280000</v>
      </c>
      <c r="J3379">
        <f t="shared" ca="1" si="1807"/>
        <v>2006396</v>
      </c>
      <c r="K3379">
        <f ca="1">VLOOKUP(D3379,PRC!$A$1:$C$21,3,0)*E3379</f>
        <v>1094400</v>
      </c>
      <c r="L3379">
        <f t="shared" ca="1" si="1808"/>
        <v>23000</v>
      </c>
      <c r="M3379">
        <f t="shared" ca="1" si="1809"/>
        <v>160000</v>
      </c>
      <c r="N3379">
        <f t="shared" ca="1" si="1810"/>
        <v>68000</v>
      </c>
      <c r="O3379">
        <f t="shared" ca="1" si="1811"/>
        <v>68000</v>
      </c>
      <c r="P3379">
        <f t="shared" ca="1" si="1801"/>
        <v>592996</v>
      </c>
      <c r="Q3379">
        <f ca="1">IF(P3379&gt;0,1,0)</f>
        <v>1</v>
      </c>
      <c r="R3379">
        <f t="shared" ca="1" si="1812"/>
        <v>12</v>
      </c>
      <c r="S3379">
        <f t="shared" ca="1" si="1813"/>
        <v>1</v>
      </c>
      <c r="T3379">
        <f t="shared" ca="1" si="1814"/>
        <v>7</v>
      </c>
      <c r="U3379">
        <f t="shared" ca="1" si="1815"/>
        <v>3</v>
      </c>
      <c r="V3379">
        <f t="shared" ca="1" si="1816"/>
        <v>3</v>
      </c>
      <c r="X3379">
        <f t="shared" si="1818"/>
        <v>3379</v>
      </c>
      <c r="Y3379">
        <f t="shared" si="1819"/>
        <v>3252</v>
      </c>
      <c r="Z3379">
        <f t="shared" si="1820"/>
        <v>3253</v>
      </c>
      <c r="AA3379">
        <f t="shared" si="1817"/>
        <v>3451</v>
      </c>
      <c r="AB3379">
        <f t="shared" si="1822"/>
        <v>200</v>
      </c>
      <c r="AM3379" t="str">
        <f t="shared" si="1823"/>
        <v>201904KS</v>
      </c>
      <c r="AN3379">
        <f t="shared" ca="1" si="1803"/>
        <v>12.000175438596495</v>
      </c>
      <c r="AO3379">
        <f t="shared" ca="1" si="1804"/>
        <v>1.0087719298245614</v>
      </c>
      <c r="AP3379">
        <f t="shared" ca="1" si="1824"/>
        <v>7.0175438596491224</v>
      </c>
      <c r="AQ3379">
        <f t="shared" ca="1" si="1825"/>
        <v>2.9824561403508771</v>
      </c>
      <c r="AR3379">
        <f t="shared" ca="1" si="1826"/>
        <v>2.9824561403508771</v>
      </c>
      <c r="AS3379">
        <f ca="1">P3379/J3379</f>
        <v>0.29555282207500416</v>
      </c>
    </row>
    <row r="3380" spans="1:45" x14ac:dyDescent="0.4">
      <c r="A3380">
        <f t="shared" si="1821"/>
        <v>201904</v>
      </c>
      <c r="B3380" t="s">
        <v>416</v>
      </c>
      <c r="C3380" t="s">
        <v>288</v>
      </c>
      <c r="D3380" t="str">
        <f t="shared" ca="1" si="1802"/>
        <v>I120</v>
      </c>
      <c r="E3380">
        <f t="shared" ca="1" si="1805"/>
        <v>39</v>
      </c>
      <c r="F3380">
        <f t="shared" ca="1" si="1806"/>
        <v>11</v>
      </c>
      <c r="G3380" t="str">
        <f t="shared" ca="1" si="1799"/>
        <v>S11</v>
      </c>
      <c r="H3380" t="str">
        <f t="shared" ca="1" si="1800"/>
        <v>S110</v>
      </c>
      <c r="I3380">
        <f ca="1">VLOOKUP(D3380,PRC!$A$2:$B$21,2,0)*E3380</f>
        <v>167700000</v>
      </c>
      <c r="J3380">
        <f t="shared" ca="1" si="1807"/>
        <v>144221996</v>
      </c>
      <c r="K3380">
        <f ca="1">VLOOKUP(D3380,PRC!$A$1:$C$21,3,0)*E3380</f>
        <v>75465000</v>
      </c>
      <c r="L3380">
        <f t="shared" ca="1" si="1808"/>
        <v>5031000</v>
      </c>
      <c r="M3380">
        <f t="shared" ca="1" si="1809"/>
        <v>10062000</v>
      </c>
      <c r="N3380">
        <f t="shared" ca="1" si="1810"/>
        <v>13416000</v>
      </c>
      <c r="O3380">
        <f t="shared" ca="1" si="1811"/>
        <v>8385000</v>
      </c>
      <c r="P3380">
        <f t="shared" ca="1" si="1801"/>
        <v>31862996</v>
      </c>
      <c r="Q3380">
        <f ca="1">IF(P3380&gt;0,1,0)</f>
        <v>1</v>
      </c>
      <c r="R3380">
        <f t="shared" ca="1" si="1812"/>
        <v>14</v>
      </c>
      <c r="S3380">
        <f t="shared" ca="1" si="1813"/>
        <v>3</v>
      </c>
      <c r="T3380">
        <f t="shared" ca="1" si="1814"/>
        <v>6</v>
      </c>
      <c r="U3380">
        <f t="shared" ca="1" si="1815"/>
        <v>8</v>
      </c>
      <c r="V3380">
        <f t="shared" ca="1" si="1816"/>
        <v>5</v>
      </c>
      <c r="X3380">
        <f t="shared" si="1818"/>
        <v>3380</v>
      </c>
      <c r="Y3380">
        <f t="shared" si="1819"/>
        <v>3252</v>
      </c>
      <c r="Z3380">
        <f t="shared" si="1820"/>
        <v>3253</v>
      </c>
      <c r="AA3380">
        <f t="shared" si="1817"/>
        <v>3451</v>
      </c>
      <c r="AB3380">
        <f t="shared" si="1822"/>
        <v>200</v>
      </c>
      <c r="AM3380" t="str">
        <f t="shared" si="1823"/>
        <v>201904KS</v>
      </c>
      <c r="AN3380">
        <f t="shared" ca="1" si="1803"/>
        <v>14.000002385211685</v>
      </c>
      <c r="AO3380">
        <f t="shared" ca="1" si="1804"/>
        <v>3</v>
      </c>
      <c r="AP3380">
        <f t="shared" ca="1" si="1824"/>
        <v>6</v>
      </c>
      <c r="AQ3380">
        <f t="shared" ca="1" si="1825"/>
        <v>8</v>
      </c>
      <c r="AR3380">
        <f t="shared" ca="1" si="1826"/>
        <v>5</v>
      </c>
      <c r="AS3380">
        <f ca="1">P3380/J3380</f>
        <v>0.22093021095062365</v>
      </c>
    </row>
    <row r="3381" spans="1:45" x14ac:dyDescent="0.4">
      <c r="A3381">
        <f t="shared" si="1821"/>
        <v>201904</v>
      </c>
      <c r="B3381" t="s">
        <v>417</v>
      </c>
      <c r="C3381" t="s">
        <v>288</v>
      </c>
      <c r="D3381" t="str">
        <f t="shared" ca="1" si="1802"/>
        <v>I113</v>
      </c>
      <c r="E3381">
        <f t="shared" ca="1" si="1805"/>
        <v>22</v>
      </c>
      <c r="F3381">
        <f t="shared" ca="1" si="1806"/>
        <v>18</v>
      </c>
      <c r="G3381" t="str">
        <f t="shared" ref="G3381:G3444" ca="1" si="1827">LEFT(H3381,3)</f>
        <v>S11</v>
      </c>
      <c r="H3381" t="str">
        <f t="shared" ref="H3381:H3444" ca="1" si="1828">"S"&amp;RANDBETWEEN(101,120)</f>
        <v>S117</v>
      </c>
      <c r="I3381">
        <f ca="1">VLOOKUP(D3381,PRC!$A$2:$B$21,2,0)*E3381</f>
        <v>14740000</v>
      </c>
      <c r="J3381">
        <f t="shared" ca="1" si="1807"/>
        <v>11791996</v>
      </c>
      <c r="K3381">
        <f ca="1">VLOOKUP(D3381,PRC!$A$1:$C$21,3,0)*E3381</f>
        <v>6633000</v>
      </c>
      <c r="L3381">
        <f t="shared" ca="1" si="1808"/>
        <v>147000</v>
      </c>
      <c r="M3381">
        <f t="shared" ca="1" si="1809"/>
        <v>1032000</v>
      </c>
      <c r="N3381">
        <f t="shared" ca="1" si="1810"/>
        <v>737000</v>
      </c>
      <c r="O3381">
        <f t="shared" ca="1" si="1811"/>
        <v>737000</v>
      </c>
      <c r="P3381">
        <f t="shared" ref="P3381:P3401" ca="1" si="1829">J3381-SUM(K3381:O3381)</f>
        <v>2505996</v>
      </c>
      <c r="Q3381">
        <f ca="1">IF(P3381&gt;0,1,0)</f>
        <v>1</v>
      </c>
      <c r="R3381">
        <f t="shared" ca="1" si="1812"/>
        <v>20</v>
      </c>
      <c r="S3381">
        <f t="shared" ca="1" si="1813"/>
        <v>1</v>
      </c>
      <c r="T3381">
        <f t="shared" ca="1" si="1814"/>
        <v>7</v>
      </c>
      <c r="U3381">
        <f t="shared" ca="1" si="1815"/>
        <v>5</v>
      </c>
      <c r="V3381">
        <f t="shared" ca="1" si="1816"/>
        <v>5</v>
      </c>
      <c r="X3381">
        <f t="shared" si="1818"/>
        <v>3381</v>
      </c>
      <c r="Y3381">
        <f t="shared" si="1819"/>
        <v>3252</v>
      </c>
      <c r="Z3381">
        <f t="shared" si="1820"/>
        <v>3253</v>
      </c>
      <c r="AA3381">
        <f t="shared" si="1817"/>
        <v>3451</v>
      </c>
      <c r="AB3381">
        <f t="shared" si="1822"/>
        <v>200</v>
      </c>
      <c r="AM3381" t="str">
        <f t="shared" si="1823"/>
        <v>201904KS</v>
      </c>
      <c r="AN3381">
        <f t="shared" ca="1" si="1803"/>
        <v>20.000027137042064</v>
      </c>
      <c r="AO3381">
        <f t="shared" ca="1" si="1804"/>
        <v>0.99728629579375838</v>
      </c>
      <c r="AP3381">
        <f t="shared" ca="1" si="1824"/>
        <v>7.00135685210312</v>
      </c>
      <c r="AQ3381">
        <f t="shared" ca="1" si="1825"/>
        <v>5</v>
      </c>
      <c r="AR3381">
        <f t="shared" ca="1" si="1826"/>
        <v>5</v>
      </c>
      <c r="AS3381">
        <f ca="1">P3381/J3381</f>
        <v>0.21251669352669386</v>
      </c>
    </row>
    <row r="3382" spans="1:45" x14ac:dyDescent="0.4">
      <c r="A3382">
        <f t="shared" si="1821"/>
        <v>201904</v>
      </c>
      <c r="B3382" t="s">
        <v>418</v>
      </c>
      <c r="C3382" t="s">
        <v>288</v>
      </c>
      <c r="D3382" t="str">
        <f t="shared" ref="D3382:D3445" ca="1" si="1830">"I"&amp;RANDBETWEEN(101,120)</f>
        <v>I101</v>
      </c>
      <c r="E3382">
        <f t="shared" ca="1" si="1805"/>
        <v>26</v>
      </c>
      <c r="F3382">
        <f t="shared" ca="1" si="1806"/>
        <v>16</v>
      </c>
      <c r="G3382" t="str">
        <f t="shared" ca="1" si="1827"/>
        <v>S11</v>
      </c>
      <c r="H3382" t="str">
        <f t="shared" ca="1" si="1828"/>
        <v>S118</v>
      </c>
      <c r="I3382">
        <f ca="1">VLOOKUP(D3382,PRC!$A$2:$B$21,2,0)*E3382</f>
        <v>780000</v>
      </c>
      <c r="J3382">
        <f t="shared" ca="1" si="1807"/>
        <v>655196</v>
      </c>
      <c r="K3382">
        <f ca="1">VLOOKUP(D3382,PRC!$A$1:$C$21,3,0)*E3382</f>
        <v>405600</v>
      </c>
      <c r="L3382">
        <f t="shared" ca="1" si="1808"/>
        <v>8000</v>
      </c>
      <c r="M3382">
        <f t="shared" ca="1" si="1809"/>
        <v>55000</v>
      </c>
      <c r="N3382">
        <f t="shared" ca="1" si="1810"/>
        <v>62000</v>
      </c>
      <c r="O3382">
        <f t="shared" ca="1" si="1811"/>
        <v>31000</v>
      </c>
      <c r="P3382">
        <f t="shared" ca="1" si="1829"/>
        <v>93596</v>
      </c>
      <c r="Q3382">
        <f ca="1">IF(P3382&gt;0,1,0)</f>
        <v>1</v>
      </c>
      <c r="R3382">
        <f t="shared" ca="1" si="1812"/>
        <v>16</v>
      </c>
      <c r="S3382">
        <f t="shared" ca="1" si="1813"/>
        <v>1</v>
      </c>
      <c r="T3382">
        <f t="shared" ca="1" si="1814"/>
        <v>7</v>
      </c>
      <c r="U3382">
        <f t="shared" ca="1" si="1815"/>
        <v>8</v>
      </c>
      <c r="V3382">
        <f t="shared" ca="1" si="1816"/>
        <v>4</v>
      </c>
      <c r="X3382">
        <f t="shared" si="1818"/>
        <v>3382</v>
      </c>
      <c r="Y3382">
        <f t="shared" si="1819"/>
        <v>3252</v>
      </c>
      <c r="Z3382">
        <f t="shared" si="1820"/>
        <v>3253</v>
      </c>
      <c r="AA3382">
        <f t="shared" si="1817"/>
        <v>3451</v>
      </c>
      <c r="AB3382">
        <f t="shared" si="1822"/>
        <v>200</v>
      </c>
      <c r="AM3382" t="str">
        <f t="shared" si="1823"/>
        <v>201904KS</v>
      </c>
      <c r="AN3382">
        <f t="shared" ref="AN3382:AN3445" ca="1" si="1831">(1-J3382/I3382)*100</f>
        <v>16.000512820512824</v>
      </c>
      <c r="AO3382">
        <f t="shared" ref="AO3382:AO3445" ca="1" si="1832">L3382/$I3382*100</f>
        <v>1.0256410256410255</v>
      </c>
      <c r="AP3382">
        <f t="shared" ca="1" si="1824"/>
        <v>7.0512820512820511</v>
      </c>
      <c r="AQ3382">
        <f t="shared" ca="1" si="1825"/>
        <v>7.948717948717948</v>
      </c>
      <c r="AR3382">
        <f t="shared" ca="1" si="1826"/>
        <v>3.974358974358974</v>
      </c>
      <c r="AS3382">
        <f ca="1">P3382/J3382</f>
        <v>0.14285190996282029</v>
      </c>
    </row>
    <row r="3383" spans="1:45" x14ac:dyDescent="0.4">
      <c r="A3383">
        <f t="shared" si="1821"/>
        <v>201904</v>
      </c>
      <c r="B3383" t="s">
        <v>419</v>
      </c>
      <c r="C3383" t="s">
        <v>288</v>
      </c>
      <c r="D3383" t="str">
        <f t="shared" ca="1" si="1830"/>
        <v>I119</v>
      </c>
      <c r="E3383">
        <f t="shared" ca="1" si="1805"/>
        <v>31</v>
      </c>
      <c r="F3383">
        <f t="shared" ca="1" si="1806"/>
        <v>18</v>
      </c>
      <c r="G3383" t="str">
        <f t="shared" ca="1" si="1827"/>
        <v>S10</v>
      </c>
      <c r="H3383" t="str">
        <f t="shared" ca="1" si="1828"/>
        <v>S103</v>
      </c>
      <c r="I3383">
        <f ca="1">VLOOKUP(D3383,PRC!$A$2:$B$21,2,0)*E3383</f>
        <v>2945000</v>
      </c>
      <c r="J3383">
        <f t="shared" ca="1" si="1807"/>
        <v>2414896</v>
      </c>
      <c r="K3383">
        <f ca="1">VLOOKUP(D3383,PRC!$A$1:$C$21,3,0)*E3383</f>
        <v>1413600</v>
      </c>
      <c r="L3383">
        <f t="shared" ca="1" si="1808"/>
        <v>59000</v>
      </c>
      <c r="M3383">
        <f t="shared" ca="1" si="1809"/>
        <v>147000</v>
      </c>
      <c r="N3383">
        <f t="shared" ca="1" si="1810"/>
        <v>118000</v>
      </c>
      <c r="O3383">
        <f t="shared" ca="1" si="1811"/>
        <v>88000</v>
      </c>
      <c r="P3383">
        <f t="shared" ca="1" si="1829"/>
        <v>589296</v>
      </c>
      <c r="Q3383">
        <f ca="1">IF(P3383&gt;0,1,0)</f>
        <v>1</v>
      </c>
      <c r="R3383">
        <f t="shared" ca="1" si="1812"/>
        <v>18</v>
      </c>
      <c r="S3383">
        <f t="shared" ca="1" si="1813"/>
        <v>2</v>
      </c>
      <c r="T3383">
        <f t="shared" ca="1" si="1814"/>
        <v>5</v>
      </c>
      <c r="U3383">
        <f t="shared" ca="1" si="1815"/>
        <v>4</v>
      </c>
      <c r="V3383">
        <f t="shared" ca="1" si="1816"/>
        <v>3</v>
      </c>
      <c r="X3383">
        <f t="shared" si="1818"/>
        <v>3383</v>
      </c>
      <c r="Y3383">
        <f t="shared" si="1819"/>
        <v>3252</v>
      </c>
      <c r="Z3383">
        <f t="shared" si="1820"/>
        <v>3253</v>
      </c>
      <c r="AA3383">
        <f t="shared" si="1817"/>
        <v>3451</v>
      </c>
      <c r="AB3383">
        <f t="shared" si="1822"/>
        <v>200</v>
      </c>
      <c r="AM3383" t="str">
        <f t="shared" si="1823"/>
        <v>201904KS</v>
      </c>
      <c r="AN3383">
        <f t="shared" ca="1" si="1831"/>
        <v>18.000135823429542</v>
      </c>
      <c r="AO3383">
        <f t="shared" ca="1" si="1832"/>
        <v>2.0033955857385397</v>
      </c>
      <c r="AP3383">
        <f t="shared" ca="1" si="1824"/>
        <v>4.9915110356536498</v>
      </c>
      <c r="AQ3383">
        <f t="shared" ca="1" si="1825"/>
        <v>4.0067911714770794</v>
      </c>
      <c r="AR3383">
        <f t="shared" ca="1" si="1826"/>
        <v>2.9881154499151101</v>
      </c>
      <c r="AS3383">
        <f ca="1">P3383/J3383</f>
        <v>0.2440254155872551</v>
      </c>
    </row>
    <row r="3384" spans="1:45" x14ac:dyDescent="0.4">
      <c r="A3384">
        <f t="shared" si="1821"/>
        <v>201904</v>
      </c>
      <c r="B3384" t="s">
        <v>420</v>
      </c>
      <c r="C3384" t="s">
        <v>288</v>
      </c>
      <c r="D3384" t="str">
        <f t="shared" ca="1" si="1830"/>
        <v>I109</v>
      </c>
      <c r="E3384">
        <f t="shared" ca="1" si="1805"/>
        <v>33</v>
      </c>
      <c r="F3384">
        <f t="shared" ca="1" si="1806"/>
        <v>12</v>
      </c>
      <c r="G3384" t="str">
        <f t="shared" ca="1" si="1827"/>
        <v>S11</v>
      </c>
      <c r="H3384" t="str">
        <f t="shared" ca="1" si="1828"/>
        <v>S110</v>
      </c>
      <c r="I3384">
        <f ca="1">VLOOKUP(D3384,PRC!$A$2:$B$21,2,0)*E3384</f>
        <v>16500000</v>
      </c>
      <c r="J3384">
        <f t="shared" ca="1" si="1807"/>
        <v>13199996</v>
      </c>
      <c r="K3384">
        <f ca="1">VLOOKUP(D3384,PRC!$A$1:$C$21,3,0)*E3384</f>
        <v>6600000</v>
      </c>
      <c r="L3384">
        <f t="shared" ca="1" si="1808"/>
        <v>495000</v>
      </c>
      <c r="M3384">
        <f t="shared" ca="1" si="1809"/>
        <v>990000</v>
      </c>
      <c r="N3384">
        <f t="shared" ca="1" si="1810"/>
        <v>1320000</v>
      </c>
      <c r="O3384">
        <f t="shared" ca="1" si="1811"/>
        <v>660000</v>
      </c>
      <c r="P3384">
        <f t="shared" ca="1" si="1829"/>
        <v>3134996</v>
      </c>
      <c r="Q3384">
        <f ca="1">IF(P3384&gt;0,1,0)</f>
        <v>1</v>
      </c>
      <c r="R3384">
        <f t="shared" ca="1" si="1812"/>
        <v>20</v>
      </c>
      <c r="S3384">
        <f t="shared" ca="1" si="1813"/>
        <v>3</v>
      </c>
      <c r="T3384">
        <f t="shared" ca="1" si="1814"/>
        <v>6</v>
      </c>
      <c r="U3384">
        <f t="shared" ca="1" si="1815"/>
        <v>8</v>
      </c>
      <c r="V3384">
        <f t="shared" ca="1" si="1816"/>
        <v>4</v>
      </c>
      <c r="X3384">
        <f t="shared" si="1818"/>
        <v>3384</v>
      </c>
      <c r="Y3384">
        <f t="shared" si="1819"/>
        <v>3252</v>
      </c>
      <c r="Z3384">
        <f t="shared" si="1820"/>
        <v>3253</v>
      </c>
      <c r="AA3384">
        <f t="shared" si="1817"/>
        <v>3451</v>
      </c>
      <c r="AB3384">
        <f t="shared" si="1822"/>
        <v>200</v>
      </c>
      <c r="AM3384" t="str">
        <f t="shared" si="1823"/>
        <v>201904KS</v>
      </c>
      <c r="AN3384">
        <f t="shared" ca="1" si="1831"/>
        <v>20.000024242424242</v>
      </c>
      <c r="AO3384">
        <f t="shared" ca="1" si="1832"/>
        <v>3</v>
      </c>
      <c r="AP3384">
        <f t="shared" ca="1" si="1824"/>
        <v>6</v>
      </c>
      <c r="AQ3384">
        <f t="shared" ca="1" si="1825"/>
        <v>8</v>
      </c>
      <c r="AR3384">
        <f t="shared" ca="1" si="1826"/>
        <v>4</v>
      </c>
      <c r="AS3384">
        <f ca="1">P3384/J3384</f>
        <v>0.23749976893932392</v>
      </c>
    </row>
    <row r="3385" spans="1:45" x14ac:dyDescent="0.4">
      <c r="A3385">
        <f t="shared" si="1821"/>
        <v>201904</v>
      </c>
      <c r="B3385" t="s">
        <v>421</v>
      </c>
      <c r="C3385" t="s">
        <v>288</v>
      </c>
      <c r="D3385" t="str">
        <f t="shared" ca="1" si="1830"/>
        <v>I110</v>
      </c>
      <c r="E3385">
        <f t="shared" ca="1" si="1805"/>
        <v>25</v>
      </c>
      <c r="F3385">
        <f t="shared" ca="1" si="1806"/>
        <v>11</v>
      </c>
      <c r="G3385" t="str">
        <f t="shared" ca="1" si="1827"/>
        <v>S11</v>
      </c>
      <c r="H3385" t="str">
        <f t="shared" ca="1" si="1828"/>
        <v>S113</v>
      </c>
      <c r="I3385">
        <f ca="1">VLOOKUP(D3385,PRC!$A$2:$B$21,2,0)*E3385</f>
        <v>7500000</v>
      </c>
      <c r="J3385">
        <f t="shared" ca="1" si="1807"/>
        <v>5999996</v>
      </c>
      <c r="K3385">
        <f ca="1">VLOOKUP(D3385,PRC!$A$1:$C$21,3,0)*E3385</f>
        <v>3450000</v>
      </c>
      <c r="L3385">
        <f t="shared" ca="1" si="1808"/>
        <v>150000</v>
      </c>
      <c r="M3385">
        <f t="shared" ca="1" si="1809"/>
        <v>450000</v>
      </c>
      <c r="N3385">
        <f t="shared" ca="1" si="1810"/>
        <v>450000</v>
      </c>
      <c r="O3385">
        <f t="shared" ca="1" si="1811"/>
        <v>225000</v>
      </c>
      <c r="P3385">
        <f t="shared" ca="1" si="1829"/>
        <v>1274996</v>
      </c>
      <c r="Q3385">
        <f ca="1">IF(P3385&gt;0,1,0)</f>
        <v>1</v>
      </c>
      <c r="R3385">
        <f t="shared" ca="1" si="1812"/>
        <v>20</v>
      </c>
      <c r="S3385">
        <f t="shared" ca="1" si="1813"/>
        <v>2</v>
      </c>
      <c r="T3385">
        <f t="shared" ca="1" si="1814"/>
        <v>6</v>
      </c>
      <c r="U3385">
        <f t="shared" ca="1" si="1815"/>
        <v>6</v>
      </c>
      <c r="V3385">
        <f t="shared" ca="1" si="1816"/>
        <v>3</v>
      </c>
      <c r="X3385">
        <f t="shared" si="1818"/>
        <v>3385</v>
      </c>
      <c r="Y3385">
        <f t="shared" si="1819"/>
        <v>3252</v>
      </c>
      <c r="Z3385">
        <f t="shared" si="1820"/>
        <v>3253</v>
      </c>
      <c r="AA3385">
        <f t="shared" si="1817"/>
        <v>3451</v>
      </c>
      <c r="AB3385">
        <f t="shared" si="1822"/>
        <v>200</v>
      </c>
      <c r="AM3385" t="str">
        <f t="shared" si="1823"/>
        <v>201904KS</v>
      </c>
      <c r="AN3385">
        <f t="shared" ca="1" si="1831"/>
        <v>20.000053333333334</v>
      </c>
      <c r="AO3385">
        <f t="shared" ca="1" si="1832"/>
        <v>2</v>
      </c>
      <c r="AP3385">
        <f t="shared" ca="1" si="1824"/>
        <v>6</v>
      </c>
      <c r="AQ3385">
        <f t="shared" ca="1" si="1825"/>
        <v>6</v>
      </c>
      <c r="AR3385">
        <f t="shared" ca="1" si="1826"/>
        <v>3</v>
      </c>
      <c r="AS3385">
        <f ca="1">P3385/J3385</f>
        <v>0.21249947499965</v>
      </c>
    </row>
    <row r="3386" spans="1:45" x14ac:dyDescent="0.4">
      <c r="A3386">
        <f t="shared" si="1821"/>
        <v>201904</v>
      </c>
      <c r="B3386" t="s">
        <v>422</v>
      </c>
      <c r="C3386" t="s">
        <v>288</v>
      </c>
      <c r="D3386" t="str">
        <f t="shared" ca="1" si="1830"/>
        <v>I107</v>
      </c>
      <c r="E3386">
        <f t="shared" ca="1" si="1805"/>
        <v>26</v>
      </c>
      <c r="F3386">
        <f t="shared" ca="1" si="1806"/>
        <v>13</v>
      </c>
      <c r="G3386" t="str">
        <f t="shared" ca="1" si="1827"/>
        <v>S11</v>
      </c>
      <c r="H3386" t="str">
        <f t="shared" ca="1" si="1828"/>
        <v>S114</v>
      </c>
      <c r="I3386">
        <f ca="1">VLOOKUP(D3386,PRC!$A$2:$B$21,2,0)*E3386</f>
        <v>3900000</v>
      </c>
      <c r="J3386">
        <f t="shared" ca="1" si="1807"/>
        <v>3470996</v>
      </c>
      <c r="K3386">
        <f ca="1">VLOOKUP(D3386,PRC!$A$1:$C$21,3,0)*E3386</f>
        <v>2223000</v>
      </c>
      <c r="L3386">
        <f t="shared" ca="1" si="1808"/>
        <v>117000</v>
      </c>
      <c r="M3386">
        <f t="shared" ca="1" si="1809"/>
        <v>234000</v>
      </c>
      <c r="N3386">
        <f t="shared" ca="1" si="1810"/>
        <v>117000</v>
      </c>
      <c r="O3386">
        <f t="shared" ca="1" si="1811"/>
        <v>156000</v>
      </c>
      <c r="P3386">
        <f t="shared" ca="1" si="1829"/>
        <v>623996</v>
      </c>
      <c r="Q3386">
        <f ca="1">IF(P3386&gt;0,1,0)</f>
        <v>1</v>
      </c>
      <c r="R3386">
        <f t="shared" ca="1" si="1812"/>
        <v>11</v>
      </c>
      <c r="S3386">
        <f t="shared" ca="1" si="1813"/>
        <v>3</v>
      </c>
      <c r="T3386">
        <f t="shared" ca="1" si="1814"/>
        <v>6</v>
      </c>
      <c r="U3386">
        <f t="shared" ca="1" si="1815"/>
        <v>3</v>
      </c>
      <c r="V3386">
        <f t="shared" ca="1" si="1816"/>
        <v>4</v>
      </c>
      <c r="X3386">
        <f t="shared" si="1818"/>
        <v>3386</v>
      </c>
      <c r="Y3386">
        <f t="shared" si="1819"/>
        <v>3252</v>
      </c>
      <c r="Z3386">
        <f t="shared" si="1820"/>
        <v>3253</v>
      </c>
      <c r="AA3386">
        <f t="shared" si="1817"/>
        <v>3451</v>
      </c>
      <c r="AB3386">
        <f t="shared" si="1822"/>
        <v>200</v>
      </c>
      <c r="AM3386" t="str">
        <f t="shared" si="1823"/>
        <v>201904KS</v>
      </c>
      <c r="AN3386">
        <f t="shared" ca="1" si="1831"/>
        <v>11.000102564102566</v>
      </c>
      <c r="AO3386">
        <f t="shared" ca="1" si="1832"/>
        <v>3</v>
      </c>
      <c r="AP3386">
        <f t="shared" ca="1" si="1824"/>
        <v>6</v>
      </c>
      <c r="AQ3386">
        <f t="shared" ca="1" si="1825"/>
        <v>3</v>
      </c>
      <c r="AR3386">
        <f t="shared" ca="1" si="1826"/>
        <v>4</v>
      </c>
      <c r="AS3386">
        <f ca="1">P3386/J3386</f>
        <v>0.17977433566618919</v>
      </c>
    </row>
    <row r="3387" spans="1:45" x14ac:dyDescent="0.4">
      <c r="A3387">
        <f t="shared" si="1821"/>
        <v>201904</v>
      </c>
      <c r="B3387" t="s">
        <v>423</v>
      </c>
      <c r="C3387" t="s">
        <v>288</v>
      </c>
      <c r="D3387" t="str">
        <f t="shared" ca="1" si="1830"/>
        <v>I119</v>
      </c>
      <c r="E3387">
        <f t="shared" ref="E3387:E3450" ca="1" si="1833">RANDBETWEEN(INDIRECT("AD"&amp;Y3387),INDIRECT("AD"&amp;Z3387))</f>
        <v>40</v>
      </c>
      <c r="F3387">
        <f t="shared" ref="F3387:F3450" ca="1" si="1834">RANDBETWEEN(INDIRECT("AF"&amp;Y3387),INDIRECT("AF"&amp;Z3387))</f>
        <v>18</v>
      </c>
      <c r="G3387" t="str">
        <f t="shared" ca="1" si="1827"/>
        <v>S10</v>
      </c>
      <c r="H3387" t="str">
        <f t="shared" ca="1" si="1828"/>
        <v>S109</v>
      </c>
      <c r="I3387">
        <f ca="1">VLOOKUP(D3387,PRC!$A$2:$B$21,2,0)*E3387</f>
        <v>3800000</v>
      </c>
      <c r="J3387">
        <f t="shared" ref="J3387:J3450" ca="1" si="1835">I3387*(1-R3387/100)-4</f>
        <v>3153996</v>
      </c>
      <c r="K3387">
        <f ca="1">VLOOKUP(D3387,PRC!$A$1:$C$21,3,0)*E3387</f>
        <v>1824000</v>
      </c>
      <c r="L3387">
        <f t="shared" ref="L3387:L3450" ca="1" si="1836">ROUND($I3387*S3387,-5)/100</f>
        <v>38000</v>
      </c>
      <c r="M3387">
        <f t="shared" ref="M3387:M3450" ca="1" si="1837">ROUND($I3387*T3387,-5)/100</f>
        <v>190000</v>
      </c>
      <c r="N3387">
        <f t="shared" ref="N3387:N3450" ca="1" si="1838">ROUND($I3387*U3387,-5)/100</f>
        <v>266000</v>
      </c>
      <c r="O3387">
        <f t="shared" ref="O3387:O3450" ca="1" si="1839">ROUND($I3387*V3387,-5)/100</f>
        <v>190000</v>
      </c>
      <c r="P3387">
        <f t="shared" ca="1" si="1829"/>
        <v>645996</v>
      </c>
      <c r="Q3387">
        <f ca="1">IF(P3387&gt;0,1,0)</f>
        <v>1</v>
      </c>
      <c r="R3387">
        <f t="shared" ref="R3387:R3450" ca="1" si="1840">RANDBETWEEN(INDIRECT("AF"&amp;$Y3387),INDIRECT("AF"&amp;$Z3387))</f>
        <v>17</v>
      </c>
      <c r="S3387">
        <f t="shared" ref="S3387:S3450" ca="1" si="1841">RANDBETWEEN(INDIRECT("AG"&amp;$Y3387),INDIRECT("AG"&amp;$Z3387))</f>
        <v>1</v>
      </c>
      <c r="T3387">
        <f t="shared" ref="T3387:T3450" ca="1" si="1842">RANDBETWEEN(INDIRECT("AH"&amp;$Y3387),INDIRECT("AH"&amp;$Z3387))</f>
        <v>5</v>
      </c>
      <c r="U3387">
        <f t="shared" ref="U3387:U3450" ca="1" si="1843">RANDBETWEEN(INDIRECT("Ai"&amp;$Y3387),INDIRECT("Ai"&amp;$Z3387))</f>
        <v>7</v>
      </c>
      <c r="V3387">
        <f t="shared" ref="V3387:V3450" ca="1" si="1844">RANDBETWEEN(INDIRECT("Aj"&amp;$Y3387),INDIRECT("Aj"&amp;$Z3387))</f>
        <v>5</v>
      </c>
      <c r="X3387">
        <f t="shared" si="1818"/>
        <v>3387</v>
      </c>
      <c r="Y3387">
        <f t="shared" si="1819"/>
        <v>3252</v>
      </c>
      <c r="Z3387">
        <f t="shared" si="1820"/>
        <v>3253</v>
      </c>
      <c r="AA3387">
        <f t="shared" ref="AA3387:AA3450" si="1845">Y3387+AB3387-1</f>
        <v>3451</v>
      </c>
      <c r="AB3387">
        <f t="shared" si="1822"/>
        <v>200</v>
      </c>
      <c r="AM3387" t="str">
        <f t="shared" si="1823"/>
        <v>201904KS</v>
      </c>
      <c r="AN3387">
        <f t="shared" ca="1" si="1831"/>
        <v>17.000105263157895</v>
      </c>
      <c r="AO3387">
        <f t="shared" ca="1" si="1832"/>
        <v>1</v>
      </c>
      <c r="AP3387">
        <f t="shared" ca="1" si="1824"/>
        <v>5</v>
      </c>
      <c r="AQ3387">
        <f t="shared" ca="1" si="1825"/>
        <v>7.0000000000000009</v>
      </c>
      <c r="AR3387">
        <f t="shared" ca="1" si="1826"/>
        <v>5</v>
      </c>
      <c r="AS3387">
        <f ca="1">P3387/J3387</f>
        <v>0.2048182686344561</v>
      </c>
    </row>
    <row r="3388" spans="1:45" x14ac:dyDescent="0.4">
      <c r="A3388">
        <f t="shared" si="1821"/>
        <v>201904</v>
      </c>
      <c r="B3388" t="s">
        <v>424</v>
      </c>
      <c r="C3388" t="s">
        <v>288</v>
      </c>
      <c r="D3388" t="str">
        <f t="shared" ca="1" si="1830"/>
        <v>I108</v>
      </c>
      <c r="E3388">
        <f t="shared" ca="1" si="1833"/>
        <v>30</v>
      </c>
      <c r="F3388">
        <f t="shared" ca="1" si="1834"/>
        <v>10</v>
      </c>
      <c r="G3388" t="str">
        <f t="shared" ca="1" si="1827"/>
        <v>S11</v>
      </c>
      <c r="H3388" t="str">
        <f t="shared" ca="1" si="1828"/>
        <v>S114</v>
      </c>
      <c r="I3388">
        <f ca="1">VLOOKUP(D3388,PRC!$A$2:$B$21,2,0)*E3388</f>
        <v>1200000</v>
      </c>
      <c r="J3388">
        <f t="shared" ca="1" si="1835"/>
        <v>1079996</v>
      </c>
      <c r="K3388">
        <f ca="1">VLOOKUP(D3388,PRC!$A$1:$C$21,3,0)*E3388</f>
        <v>552000</v>
      </c>
      <c r="L3388">
        <f t="shared" ca="1" si="1836"/>
        <v>12000</v>
      </c>
      <c r="M3388">
        <f t="shared" ca="1" si="1837"/>
        <v>72000</v>
      </c>
      <c r="N3388">
        <f t="shared" ca="1" si="1838"/>
        <v>84000</v>
      </c>
      <c r="O3388">
        <f t="shared" ca="1" si="1839"/>
        <v>60000</v>
      </c>
      <c r="P3388">
        <f t="shared" ca="1" si="1829"/>
        <v>299996</v>
      </c>
      <c r="Q3388">
        <f ca="1">IF(P3388&gt;0,1,0)</f>
        <v>1</v>
      </c>
      <c r="R3388">
        <f t="shared" ca="1" si="1840"/>
        <v>10</v>
      </c>
      <c r="S3388">
        <f t="shared" ca="1" si="1841"/>
        <v>1</v>
      </c>
      <c r="T3388">
        <f t="shared" ca="1" si="1842"/>
        <v>6</v>
      </c>
      <c r="U3388">
        <f t="shared" ca="1" si="1843"/>
        <v>7</v>
      </c>
      <c r="V3388">
        <f t="shared" ca="1" si="1844"/>
        <v>5</v>
      </c>
      <c r="X3388">
        <f t="shared" ref="X3388:X3451" si="1846">X3387+1</f>
        <v>3388</v>
      </c>
      <c r="Y3388">
        <f t="shared" ref="Y3388:Y3451" si="1847">IF(C3388=C3387,Y3387,X3388)</f>
        <v>3252</v>
      </c>
      <c r="Z3388">
        <f t="shared" ref="Z3388:Z3451" si="1848">Y3388+1</f>
        <v>3253</v>
      </c>
      <c r="AA3388">
        <f t="shared" si="1845"/>
        <v>3451</v>
      </c>
      <c r="AB3388">
        <f t="shared" si="1822"/>
        <v>200</v>
      </c>
      <c r="AM3388" t="str">
        <f t="shared" si="1823"/>
        <v>201904KS</v>
      </c>
      <c r="AN3388">
        <f t="shared" ca="1" si="1831"/>
        <v>10.000333333333334</v>
      </c>
      <c r="AO3388">
        <f t="shared" ca="1" si="1832"/>
        <v>1</v>
      </c>
      <c r="AP3388">
        <f t="shared" ca="1" si="1824"/>
        <v>6</v>
      </c>
      <c r="AQ3388">
        <f t="shared" ca="1" si="1825"/>
        <v>7.0000000000000009</v>
      </c>
      <c r="AR3388">
        <f t="shared" ca="1" si="1826"/>
        <v>5</v>
      </c>
      <c r="AS3388">
        <f ca="1">P3388/J3388</f>
        <v>0.27777510287075136</v>
      </c>
    </row>
    <row r="3389" spans="1:45" x14ac:dyDescent="0.4">
      <c r="A3389">
        <f t="shared" si="1821"/>
        <v>201904</v>
      </c>
      <c r="B3389" t="s">
        <v>425</v>
      </c>
      <c r="C3389" t="s">
        <v>288</v>
      </c>
      <c r="D3389" t="str">
        <f t="shared" ca="1" si="1830"/>
        <v>I102</v>
      </c>
      <c r="E3389">
        <f t="shared" ca="1" si="1833"/>
        <v>30</v>
      </c>
      <c r="F3389">
        <f t="shared" ca="1" si="1834"/>
        <v>11</v>
      </c>
      <c r="G3389" t="str">
        <f t="shared" ca="1" si="1827"/>
        <v>S11</v>
      </c>
      <c r="H3389" t="str">
        <f t="shared" ca="1" si="1828"/>
        <v>S118</v>
      </c>
      <c r="I3389">
        <f ca="1">VLOOKUP(D3389,PRC!$A$2:$B$21,2,0)*E3389</f>
        <v>1200000</v>
      </c>
      <c r="J3389">
        <f t="shared" ca="1" si="1835"/>
        <v>1031996</v>
      </c>
      <c r="K3389">
        <f ca="1">VLOOKUP(D3389,PRC!$A$1:$C$21,3,0)*E3389</f>
        <v>564000</v>
      </c>
      <c r="L3389">
        <f t="shared" ca="1" si="1836"/>
        <v>12000</v>
      </c>
      <c r="M3389">
        <f t="shared" ca="1" si="1837"/>
        <v>48000</v>
      </c>
      <c r="N3389">
        <f t="shared" ca="1" si="1838"/>
        <v>60000</v>
      </c>
      <c r="O3389">
        <f t="shared" ca="1" si="1839"/>
        <v>60000</v>
      </c>
      <c r="P3389">
        <f t="shared" ca="1" si="1829"/>
        <v>287996</v>
      </c>
      <c r="Q3389">
        <f ca="1">IF(P3389&gt;0,1,0)</f>
        <v>1</v>
      </c>
      <c r="R3389">
        <f t="shared" ca="1" si="1840"/>
        <v>14</v>
      </c>
      <c r="S3389">
        <f t="shared" ca="1" si="1841"/>
        <v>1</v>
      </c>
      <c r="T3389">
        <f t="shared" ca="1" si="1842"/>
        <v>4</v>
      </c>
      <c r="U3389">
        <f t="shared" ca="1" si="1843"/>
        <v>5</v>
      </c>
      <c r="V3389">
        <f t="shared" ca="1" si="1844"/>
        <v>5</v>
      </c>
      <c r="X3389">
        <f t="shared" si="1846"/>
        <v>3389</v>
      </c>
      <c r="Y3389">
        <f t="shared" si="1847"/>
        <v>3252</v>
      </c>
      <c r="Z3389">
        <f t="shared" si="1848"/>
        <v>3253</v>
      </c>
      <c r="AA3389">
        <f t="shared" si="1845"/>
        <v>3451</v>
      </c>
      <c r="AB3389">
        <f t="shared" si="1822"/>
        <v>200</v>
      </c>
      <c r="AM3389" t="str">
        <f t="shared" si="1823"/>
        <v>201904KS</v>
      </c>
      <c r="AN3389">
        <f t="shared" ca="1" si="1831"/>
        <v>14.000333333333337</v>
      </c>
      <c r="AO3389">
        <f t="shared" ca="1" si="1832"/>
        <v>1</v>
      </c>
      <c r="AP3389">
        <f t="shared" ca="1" si="1824"/>
        <v>4</v>
      </c>
      <c r="AQ3389">
        <f t="shared" ca="1" si="1825"/>
        <v>5</v>
      </c>
      <c r="AR3389">
        <f t="shared" ca="1" si="1826"/>
        <v>5</v>
      </c>
      <c r="AS3389">
        <f ca="1">P3389/J3389</f>
        <v>0.27906697312780282</v>
      </c>
    </row>
    <row r="3390" spans="1:45" x14ac:dyDescent="0.4">
      <c r="A3390">
        <f t="shared" si="1821"/>
        <v>201904</v>
      </c>
      <c r="B3390" t="s">
        <v>426</v>
      </c>
      <c r="C3390" t="s">
        <v>288</v>
      </c>
      <c r="D3390" t="str">
        <f t="shared" ca="1" si="1830"/>
        <v>I104</v>
      </c>
      <c r="E3390">
        <f t="shared" ca="1" si="1833"/>
        <v>20</v>
      </c>
      <c r="F3390">
        <f t="shared" ca="1" si="1834"/>
        <v>12</v>
      </c>
      <c r="G3390" t="str">
        <f t="shared" ca="1" si="1827"/>
        <v>S12</v>
      </c>
      <c r="H3390" t="str">
        <f t="shared" ca="1" si="1828"/>
        <v>S120</v>
      </c>
      <c r="I3390">
        <f ca="1">VLOOKUP(D3390,PRC!$A$2:$B$21,2,0)*E3390</f>
        <v>1400000</v>
      </c>
      <c r="J3390">
        <f t="shared" ca="1" si="1835"/>
        <v>1203996</v>
      </c>
      <c r="K3390">
        <f ca="1">VLOOKUP(D3390,PRC!$A$1:$C$21,3,0)*E3390</f>
        <v>588000</v>
      </c>
      <c r="L3390">
        <f t="shared" ca="1" si="1836"/>
        <v>14000</v>
      </c>
      <c r="M3390">
        <f t="shared" ca="1" si="1837"/>
        <v>84000</v>
      </c>
      <c r="N3390">
        <f t="shared" ca="1" si="1838"/>
        <v>84000</v>
      </c>
      <c r="O3390">
        <f t="shared" ca="1" si="1839"/>
        <v>42000</v>
      </c>
      <c r="P3390">
        <f t="shared" ca="1" si="1829"/>
        <v>391996</v>
      </c>
      <c r="Q3390">
        <f ca="1">IF(P3390&gt;0,1,0)</f>
        <v>1</v>
      </c>
      <c r="R3390">
        <f t="shared" ca="1" si="1840"/>
        <v>14</v>
      </c>
      <c r="S3390">
        <f t="shared" ca="1" si="1841"/>
        <v>1</v>
      </c>
      <c r="T3390">
        <f t="shared" ca="1" si="1842"/>
        <v>6</v>
      </c>
      <c r="U3390">
        <f t="shared" ca="1" si="1843"/>
        <v>6</v>
      </c>
      <c r="V3390">
        <f t="shared" ca="1" si="1844"/>
        <v>3</v>
      </c>
      <c r="X3390">
        <f t="shared" si="1846"/>
        <v>3390</v>
      </c>
      <c r="Y3390">
        <f t="shared" si="1847"/>
        <v>3252</v>
      </c>
      <c r="Z3390">
        <f t="shared" si="1848"/>
        <v>3253</v>
      </c>
      <c r="AA3390">
        <f t="shared" si="1845"/>
        <v>3451</v>
      </c>
      <c r="AB3390">
        <f t="shared" si="1822"/>
        <v>200</v>
      </c>
      <c r="AM3390" t="str">
        <f t="shared" si="1823"/>
        <v>201904KS</v>
      </c>
      <c r="AN3390">
        <f t="shared" ca="1" si="1831"/>
        <v>14.00028571428571</v>
      </c>
      <c r="AO3390">
        <f t="shared" ca="1" si="1832"/>
        <v>1</v>
      </c>
      <c r="AP3390">
        <f t="shared" ca="1" si="1824"/>
        <v>6</v>
      </c>
      <c r="AQ3390">
        <f t="shared" ca="1" si="1825"/>
        <v>6</v>
      </c>
      <c r="AR3390">
        <f t="shared" ca="1" si="1826"/>
        <v>3</v>
      </c>
      <c r="AS3390">
        <f ca="1">P3390/J3390</f>
        <v>0.3255791547480224</v>
      </c>
    </row>
    <row r="3391" spans="1:45" x14ac:dyDescent="0.4">
      <c r="A3391">
        <f t="shared" si="1821"/>
        <v>201904</v>
      </c>
      <c r="B3391" t="s">
        <v>427</v>
      </c>
      <c r="C3391" t="s">
        <v>288</v>
      </c>
      <c r="D3391" t="str">
        <f t="shared" ca="1" si="1830"/>
        <v>I120</v>
      </c>
      <c r="E3391">
        <f t="shared" ca="1" si="1833"/>
        <v>44</v>
      </c>
      <c r="F3391">
        <f t="shared" ca="1" si="1834"/>
        <v>16</v>
      </c>
      <c r="G3391" t="str">
        <f t="shared" ca="1" si="1827"/>
        <v>S11</v>
      </c>
      <c r="H3391" t="str">
        <f t="shared" ca="1" si="1828"/>
        <v>S113</v>
      </c>
      <c r="I3391">
        <f ca="1">VLOOKUP(D3391,PRC!$A$2:$B$21,2,0)*E3391</f>
        <v>189200000</v>
      </c>
      <c r="J3391">
        <f t="shared" ca="1" si="1835"/>
        <v>166495996</v>
      </c>
      <c r="K3391">
        <f ca="1">VLOOKUP(D3391,PRC!$A$1:$C$21,3,0)*E3391</f>
        <v>85140000</v>
      </c>
      <c r="L3391">
        <f t="shared" ca="1" si="1836"/>
        <v>3784000</v>
      </c>
      <c r="M3391">
        <f t="shared" ca="1" si="1837"/>
        <v>13244000</v>
      </c>
      <c r="N3391">
        <f t="shared" ca="1" si="1838"/>
        <v>7568000</v>
      </c>
      <c r="O3391">
        <f t="shared" ca="1" si="1839"/>
        <v>5676000</v>
      </c>
      <c r="P3391">
        <f t="shared" ca="1" si="1829"/>
        <v>51083996</v>
      </c>
      <c r="Q3391">
        <f ca="1">IF(P3391&gt;0,1,0)</f>
        <v>1</v>
      </c>
      <c r="R3391">
        <f t="shared" ca="1" si="1840"/>
        <v>12</v>
      </c>
      <c r="S3391">
        <f t="shared" ca="1" si="1841"/>
        <v>2</v>
      </c>
      <c r="T3391">
        <f t="shared" ca="1" si="1842"/>
        <v>7</v>
      </c>
      <c r="U3391">
        <f t="shared" ca="1" si="1843"/>
        <v>4</v>
      </c>
      <c r="V3391">
        <f t="shared" ca="1" si="1844"/>
        <v>3</v>
      </c>
      <c r="X3391">
        <f t="shared" si="1846"/>
        <v>3391</v>
      </c>
      <c r="Y3391">
        <f t="shared" si="1847"/>
        <v>3252</v>
      </c>
      <c r="Z3391">
        <f t="shared" si="1848"/>
        <v>3253</v>
      </c>
      <c r="AA3391">
        <f t="shared" si="1845"/>
        <v>3451</v>
      </c>
      <c r="AB3391">
        <f t="shared" si="1822"/>
        <v>200</v>
      </c>
      <c r="AM3391" t="str">
        <f t="shared" si="1823"/>
        <v>201904KS</v>
      </c>
      <c r="AN3391">
        <f t="shared" ca="1" si="1831"/>
        <v>12.000002114164909</v>
      </c>
      <c r="AO3391">
        <f t="shared" ca="1" si="1832"/>
        <v>2</v>
      </c>
      <c r="AP3391">
        <f t="shared" ca="1" si="1824"/>
        <v>7.0000000000000009</v>
      </c>
      <c r="AQ3391">
        <f t="shared" ca="1" si="1825"/>
        <v>4</v>
      </c>
      <c r="AR3391">
        <f t="shared" ca="1" si="1826"/>
        <v>3</v>
      </c>
      <c r="AS3391">
        <f ca="1">P3391/J3391</f>
        <v>0.30681816516476468</v>
      </c>
    </row>
    <row r="3392" spans="1:45" x14ac:dyDescent="0.4">
      <c r="A3392">
        <f t="shared" si="1821"/>
        <v>201904</v>
      </c>
      <c r="B3392" t="s">
        <v>428</v>
      </c>
      <c r="C3392" t="s">
        <v>288</v>
      </c>
      <c r="D3392" t="str">
        <f t="shared" ca="1" si="1830"/>
        <v>I102</v>
      </c>
      <c r="E3392">
        <f t="shared" ca="1" si="1833"/>
        <v>48</v>
      </c>
      <c r="F3392">
        <f t="shared" ca="1" si="1834"/>
        <v>16</v>
      </c>
      <c r="G3392" t="str">
        <f t="shared" ca="1" si="1827"/>
        <v>S10</v>
      </c>
      <c r="H3392" t="str">
        <f t="shared" ca="1" si="1828"/>
        <v>S104</v>
      </c>
      <c r="I3392">
        <f ca="1">VLOOKUP(D3392,PRC!$A$2:$B$21,2,0)*E3392</f>
        <v>1920000</v>
      </c>
      <c r="J3392">
        <f t="shared" ca="1" si="1835"/>
        <v>1574396.0000000002</v>
      </c>
      <c r="K3392">
        <f ca="1">VLOOKUP(D3392,PRC!$A$1:$C$21,3,0)*E3392</f>
        <v>902400</v>
      </c>
      <c r="L3392">
        <f t="shared" ca="1" si="1836"/>
        <v>38000</v>
      </c>
      <c r="M3392">
        <f t="shared" ca="1" si="1837"/>
        <v>115000</v>
      </c>
      <c r="N3392">
        <f t="shared" ca="1" si="1838"/>
        <v>134000</v>
      </c>
      <c r="O3392">
        <f t="shared" ca="1" si="1839"/>
        <v>77000</v>
      </c>
      <c r="P3392">
        <f t="shared" ca="1" si="1829"/>
        <v>307996.00000000023</v>
      </c>
      <c r="Q3392">
        <f ca="1">IF(P3392&gt;0,1,0)</f>
        <v>1</v>
      </c>
      <c r="R3392">
        <f t="shared" ca="1" si="1840"/>
        <v>18</v>
      </c>
      <c r="S3392">
        <f t="shared" ca="1" si="1841"/>
        <v>2</v>
      </c>
      <c r="T3392">
        <f t="shared" ca="1" si="1842"/>
        <v>6</v>
      </c>
      <c r="U3392">
        <f t="shared" ca="1" si="1843"/>
        <v>7</v>
      </c>
      <c r="V3392">
        <f t="shared" ca="1" si="1844"/>
        <v>4</v>
      </c>
      <c r="X3392">
        <f t="shared" si="1846"/>
        <v>3392</v>
      </c>
      <c r="Y3392">
        <f t="shared" si="1847"/>
        <v>3252</v>
      </c>
      <c r="Z3392">
        <f t="shared" si="1848"/>
        <v>3253</v>
      </c>
      <c r="AA3392">
        <f t="shared" si="1845"/>
        <v>3451</v>
      </c>
      <c r="AB3392">
        <f t="shared" si="1822"/>
        <v>200</v>
      </c>
      <c r="AM3392" t="str">
        <f t="shared" si="1823"/>
        <v>201904KS</v>
      </c>
      <c r="AN3392">
        <f t="shared" ca="1" si="1831"/>
        <v>18.000208333333322</v>
      </c>
      <c r="AO3392">
        <f t="shared" ca="1" si="1832"/>
        <v>1.9791666666666665</v>
      </c>
      <c r="AP3392">
        <f t="shared" ca="1" si="1824"/>
        <v>5.9895833333333339</v>
      </c>
      <c r="AQ3392">
        <f t="shared" ca="1" si="1825"/>
        <v>6.979166666666667</v>
      </c>
      <c r="AR3392">
        <f t="shared" ca="1" si="1826"/>
        <v>4.010416666666667</v>
      </c>
      <c r="AS3392">
        <f ca="1">P3392/J3392</f>
        <v>0.19562803767286005</v>
      </c>
    </row>
    <row r="3393" spans="1:45" x14ac:dyDescent="0.4">
      <c r="A3393">
        <f t="shared" si="1821"/>
        <v>201904</v>
      </c>
      <c r="B3393" t="s">
        <v>429</v>
      </c>
      <c r="C3393" t="s">
        <v>288</v>
      </c>
      <c r="D3393" t="str">
        <f t="shared" ca="1" si="1830"/>
        <v>I108</v>
      </c>
      <c r="E3393">
        <f t="shared" ca="1" si="1833"/>
        <v>44</v>
      </c>
      <c r="F3393">
        <f t="shared" ca="1" si="1834"/>
        <v>20</v>
      </c>
      <c r="G3393" t="str">
        <f t="shared" ca="1" si="1827"/>
        <v>S10</v>
      </c>
      <c r="H3393" t="str">
        <f t="shared" ca="1" si="1828"/>
        <v>S105</v>
      </c>
      <c r="I3393">
        <f ca="1">VLOOKUP(D3393,PRC!$A$2:$B$21,2,0)*E3393</f>
        <v>1760000</v>
      </c>
      <c r="J3393">
        <f t="shared" ca="1" si="1835"/>
        <v>1513596</v>
      </c>
      <c r="K3393">
        <f ca="1">VLOOKUP(D3393,PRC!$A$1:$C$21,3,0)*E3393</f>
        <v>809600</v>
      </c>
      <c r="L3393">
        <f t="shared" ca="1" si="1836"/>
        <v>18000</v>
      </c>
      <c r="M3393">
        <f t="shared" ca="1" si="1837"/>
        <v>123000</v>
      </c>
      <c r="N3393">
        <f t="shared" ca="1" si="1838"/>
        <v>88000</v>
      </c>
      <c r="O3393">
        <f t="shared" ca="1" si="1839"/>
        <v>70000</v>
      </c>
      <c r="P3393">
        <f t="shared" ca="1" si="1829"/>
        <v>404996</v>
      </c>
      <c r="Q3393">
        <f ca="1">IF(P3393&gt;0,1,0)</f>
        <v>1</v>
      </c>
      <c r="R3393">
        <f t="shared" ca="1" si="1840"/>
        <v>14</v>
      </c>
      <c r="S3393">
        <f t="shared" ca="1" si="1841"/>
        <v>1</v>
      </c>
      <c r="T3393">
        <f t="shared" ca="1" si="1842"/>
        <v>7</v>
      </c>
      <c r="U3393">
        <f t="shared" ca="1" si="1843"/>
        <v>5</v>
      </c>
      <c r="V3393">
        <f t="shared" ca="1" si="1844"/>
        <v>4</v>
      </c>
      <c r="X3393">
        <f t="shared" si="1846"/>
        <v>3393</v>
      </c>
      <c r="Y3393">
        <f t="shared" si="1847"/>
        <v>3252</v>
      </c>
      <c r="Z3393">
        <f t="shared" si="1848"/>
        <v>3253</v>
      </c>
      <c r="AA3393">
        <f t="shared" si="1845"/>
        <v>3451</v>
      </c>
      <c r="AB3393">
        <f t="shared" si="1822"/>
        <v>200</v>
      </c>
      <c r="AM3393" t="str">
        <f t="shared" si="1823"/>
        <v>201904KS</v>
      </c>
      <c r="AN3393">
        <f t="shared" ca="1" si="1831"/>
        <v>14.000227272727273</v>
      </c>
      <c r="AO3393">
        <f t="shared" ca="1" si="1832"/>
        <v>1.0227272727272727</v>
      </c>
      <c r="AP3393">
        <f t="shared" ca="1" si="1824"/>
        <v>6.9886363636363633</v>
      </c>
      <c r="AQ3393">
        <f t="shared" ca="1" si="1825"/>
        <v>5</v>
      </c>
      <c r="AR3393">
        <f t="shared" ca="1" si="1826"/>
        <v>3.9772727272727271</v>
      </c>
      <c r="AS3393">
        <f ca="1">P3393/J3393</f>
        <v>0.26757206017986307</v>
      </c>
    </row>
    <row r="3394" spans="1:45" x14ac:dyDescent="0.4">
      <c r="A3394">
        <f t="shared" si="1821"/>
        <v>201904</v>
      </c>
      <c r="B3394" t="s">
        <v>430</v>
      </c>
      <c r="C3394" t="s">
        <v>288</v>
      </c>
      <c r="D3394" t="str">
        <f t="shared" ca="1" si="1830"/>
        <v>I103</v>
      </c>
      <c r="E3394">
        <f t="shared" ca="1" si="1833"/>
        <v>22</v>
      </c>
      <c r="F3394">
        <f t="shared" ca="1" si="1834"/>
        <v>14</v>
      </c>
      <c r="G3394" t="str">
        <f t="shared" ca="1" si="1827"/>
        <v>S10</v>
      </c>
      <c r="H3394" t="str">
        <f t="shared" ca="1" si="1828"/>
        <v>S104</v>
      </c>
      <c r="I3394">
        <f ca="1">VLOOKUP(D3394,PRC!$A$2:$B$21,2,0)*E3394</f>
        <v>1100000</v>
      </c>
      <c r="J3394">
        <f t="shared" ca="1" si="1835"/>
        <v>945996</v>
      </c>
      <c r="K3394">
        <f ca="1">VLOOKUP(D3394,PRC!$A$1:$C$21,3,0)*E3394</f>
        <v>627000</v>
      </c>
      <c r="L3394">
        <f t="shared" ca="1" si="1836"/>
        <v>11000</v>
      </c>
      <c r="M3394">
        <f t="shared" ca="1" si="1837"/>
        <v>44000</v>
      </c>
      <c r="N3394">
        <f t="shared" ca="1" si="1838"/>
        <v>44000</v>
      </c>
      <c r="O3394">
        <f t="shared" ca="1" si="1839"/>
        <v>55000</v>
      </c>
      <c r="P3394">
        <f t="shared" ca="1" si="1829"/>
        <v>164996</v>
      </c>
      <c r="Q3394">
        <f ca="1">IF(P3394&gt;0,1,0)</f>
        <v>1</v>
      </c>
      <c r="R3394">
        <f t="shared" ca="1" si="1840"/>
        <v>14</v>
      </c>
      <c r="S3394">
        <f t="shared" ca="1" si="1841"/>
        <v>1</v>
      </c>
      <c r="T3394">
        <f t="shared" ca="1" si="1842"/>
        <v>4</v>
      </c>
      <c r="U3394">
        <f t="shared" ca="1" si="1843"/>
        <v>4</v>
      </c>
      <c r="V3394">
        <f t="shared" ca="1" si="1844"/>
        <v>5</v>
      </c>
      <c r="X3394">
        <f t="shared" si="1846"/>
        <v>3394</v>
      </c>
      <c r="Y3394">
        <f t="shared" si="1847"/>
        <v>3252</v>
      </c>
      <c r="Z3394">
        <f t="shared" si="1848"/>
        <v>3253</v>
      </c>
      <c r="AA3394">
        <f t="shared" si="1845"/>
        <v>3451</v>
      </c>
      <c r="AB3394">
        <f t="shared" si="1822"/>
        <v>200</v>
      </c>
      <c r="AM3394" t="str">
        <f t="shared" si="1823"/>
        <v>201904KS</v>
      </c>
      <c r="AN3394">
        <f t="shared" ca="1" si="1831"/>
        <v>14.000363636363634</v>
      </c>
      <c r="AO3394">
        <f t="shared" ca="1" si="1832"/>
        <v>1</v>
      </c>
      <c r="AP3394">
        <f t="shared" ca="1" si="1824"/>
        <v>4</v>
      </c>
      <c r="AQ3394">
        <f t="shared" ca="1" si="1825"/>
        <v>4</v>
      </c>
      <c r="AR3394">
        <f t="shared" ca="1" si="1826"/>
        <v>5</v>
      </c>
      <c r="AS3394">
        <f ca="1">P3394/J3394</f>
        <v>0.17441511380597804</v>
      </c>
    </row>
    <row r="3395" spans="1:45" x14ac:dyDescent="0.4">
      <c r="A3395">
        <f t="shared" ref="A3395:A3458" si="1849">IF(BA3395="",A3394,BA3395)</f>
        <v>201904</v>
      </c>
      <c r="B3395" t="s">
        <v>431</v>
      </c>
      <c r="C3395" t="s">
        <v>288</v>
      </c>
      <c r="D3395" t="str">
        <f t="shared" ca="1" si="1830"/>
        <v>I107</v>
      </c>
      <c r="E3395">
        <f t="shared" ca="1" si="1833"/>
        <v>26</v>
      </c>
      <c r="F3395">
        <f t="shared" ca="1" si="1834"/>
        <v>18</v>
      </c>
      <c r="G3395" t="str">
        <f t="shared" ca="1" si="1827"/>
        <v>S11</v>
      </c>
      <c r="H3395" t="str">
        <f t="shared" ca="1" si="1828"/>
        <v>S117</v>
      </c>
      <c r="I3395">
        <f ca="1">VLOOKUP(D3395,PRC!$A$2:$B$21,2,0)*E3395</f>
        <v>3900000</v>
      </c>
      <c r="J3395">
        <f t="shared" ca="1" si="1835"/>
        <v>3509996</v>
      </c>
      <c r="K3395">
        <f ca="1">VLOOKUP(D3395,PRC!$A$1:$C$21,3,0)*E3395</f>
        <v>2223000</v>
      </c>
      <c r="L3395">
        <f t="shared" ca="1" si="1836"/>
        <v>39000</v>
      </c>
      <c r="M3395">
        <f t="shared" ca="1" si="1837"/>
        <v>156000</v>
      </c>
      <c r="N3395">
        <f t="shared" ca="1" si="1838"/>
        <v>312000</v>
      </c>
      <c r="O3395">
        <f t="shared" ca="1" si="1839"/>
        <v>156000</v>
      </c>
      <c r="P3395">
        <f t="shared" ca="1" si="1829"/>
        <v>623996</v>
      </c>
      <c r="Q3395">
        <f ca="1">IF(P3395&gt;0,1,0)</f>
        <v>1</v>
      </c>
      <c r="R3395">
        <f t="shared" ca="1" si="1840"/>
        <v>10</v>
      </c>
      <c r="S3395">
        <f t="shared" ca="1" si="1841"/>
        <v>1</v>
      </c>
      <c r="T3395">
        <f t="shared" ca="1" si="1842"/>
        <v>4</v>
      </c>
      <c r="U3395">
        <f t="shared" ca="1" si="1843"/>
        <v>8</v>
      </c>
      <c r="V3395">
        <f t="shared" ca="1" si="1844"/>
        <v>4</v>
      </c>
      <c r="X3395">
        <f t="shared" si="1846"/>
        <v>3395</v>
      </c>
      <c r="Y3395">
        <f t="shared" si="1847"/>
        <v>3252</v>
      </c>
      <c r="Z3395">
        <f t="shared" si="1848"/>
        <v>3253</v>
      </c>
      <c r="AA3395">
        <f t="shared" si="1845"/>
        <v>3451</v>
      </c>
      <c r="AB3395">
        <f t="shared" ref="AB3395:AB3458" si="1850">COUNTIF(AM$2:AM$100100,AM3395)</f>
        <v>200</v>
      </c>
      <c r="AM3395" t="str">
        <f t="shared" ref="AM3395:AM3458" si="1851">A3395&amp;C3395</f>
        <v>201904KS</v>
      </c>
      <c r="AN3395">
        <f t="shared" ca="1" si="1831"/>
        <v>10.000102564102564</v>
      </c>
      <c r="AO3395">
        <f t="shared" ca="1" si="1832"/>
        <v>1</v>
      </c>
      <c r="AP3395">
        <f t="shared" ca="1" si="1824"/>
        <v>4</v>
      </c>
      <c r="AQ3395">
        <f t="shared" ca="1" si="1825"/>
        <v>8</v>
      </c>
      <c r="AR3395">
        <f t="shared" ca="1" si="1826"/>
        <v>4</v>
      </c>
      <c r="AS3395">
        <f ca="1">P3395/J3395</f>
        <v>0.17777684077132852</v>
      </c>
    </row>
    <row r="3396" spans="1:45" x14ac:dyDescent="0.4">
      <c r="A3396">
        <f t="shared" si="1849"/>
        <v>201904</v>
      </c>
      <c r="B3396" t="s">
        <v>432</v>
      </c>
      <c r="C3396" t="s">
        <v>288</v>
      </c>
      <c r="D3396" t="str">
        <f t="shared" ca="1" si="1830"/>
        <v>I107</v>
      </c>
      <c r="E3396">
        <f t="shared" ca="1" si="1833"/>
        <v>26</v>
      </c>
      <c r="F3396">
        <f t="shared" ca="1" si="1834"/>
        <v>18</v>
      </c>
      <c r="G3396" t="str">
        <f t="shared" ca="1" si="1827"/>
        <v>S11</v>
      </c>
      <c r="H3396" t="str">
        <f t="shared" ca="1" si="1828"/>
        <v>S112</v>
      </c>
      <c r="I3396">
        <f ca="1">VLOOKUP(D3396,PRC!$A$2:$B$21,2,0)*E3396</f>
        <v>3900000</v>
      </c>
      <c r="J3396">
        <f t="shared" ca="1" si="1835"/>
        <v>3509996</v>
      </c>
      <c r="K3396">
        <f ca="1">VLOOKUP(D3396,PRC!$A$1:$C$21,3,0)*E3396</f>
        <v>2223000</v>
      </c>
      <c r="L3396">
        <f t="shared" ca="1" si="1836"/>
        <v>117000</v>
      </c>
      <c r="M3396">
        <f t="shared" ca="1" si="1837"/>
        <v>234000</v>
      </c>
      <c r="N3396">
        <f t="shared" ca="1" si="1838"/>
        <v>195000</v>
      </c>
      <c r="O3396">
        <f t="shared" ca="1" si="1839"/>
        <v>195000</v>
      </c>
      <c r="P3396">
        <f t="shared" ca="1" si="1829"/>
        <v>545996</v>
      </c>
      <c r="Q3396">
        <f ca="1">IF(P3396&gt;0,1,0)</f>
        <v>1</v>
      </c>
      <c r="R3396">
        <f t="shared" ca="1" si="1840"/>
        <v>10</v>
      </c>
      <c r="S3396">
        <f t="shared" ca="1" si="1841"/>
        <v>3</v>
      </c>
      <c r="T3396">
        <f t="shared" ca="1" si="1842"/>
        <v>6</v>
      </c>
      <c r="U3396">
        <f t="shared" ca="1" si="1843"/>
        <v>5</v>
      </c>
      <c r="V3396">
        <f t="shared" ca="1" si="1844"/>
        <v>5</v>
      </c>
      <c r="X3396">
        <f t="shared" si="1846"/>
        <v>3396</v>
      </c>
      <c r="Y3396">
        <f t="shared" si="1847"/>
        <v>3252</v>
      </c>
      <c r="Z3396">
        <f t="shared" si="1848"/>
        <v>3253</v>
      </c>
      <c r="AA3396">
        <f t="shared" si="1845"/>
        <v>3451</v>
      </c>
      <c r="AB3396">
        <f t="shared" si="1850"/>
        <v>200</v>
      </c>
      <c r="AM3396" t="str">
        <f t="shared" si="1851"/>
        <v>201904KS</v>
      </c>
      <c r="AN3396">
        <f t="shared" ca="1" si="1831"/>
        <v>10.000102564102564</v>
      </c>
      <c r="AO3396">
        <f t="shared" ca="1" si="1832"/>
        <v>3</v>
      </c>
      <c r="AP3396">
        <f t="shared" ca="1" si="1824"/>
        <v>6</v>
      </c>
      <c r="AQ3396">
        <f t="shared" ca="1" si="1825"/>
        <v>5</v>
      </c>
      <c r="AR3396">
        <f t="shared" ca="1" si="1826"/>
        <v>5</v>
      </c>
      <c r="AS3396">
        <f ca="1">P3396/J3396</f>
        <v>0.15555459322460766</v>
      </c>
    </row>
    <row r="3397" spans="1:45" x14ac:dyDescent="0.4">
      <c r="A3397">
        <f t="shared" si="1849"/>
        <v>201904</v>
      </c>
      <c r="B3397" t="s">
        <v>433</v>
      </c>
      <c r="C3397" t="s">
        <v>288</v>
      </c>
      <c r="D3397" t="str">
        <f t="shared" ca="1" si="1830"/>
        <v>I119</v>
      </c>
      <c r="E3397">
        <f t="shared" ca="1" si="1833"/>
        <v>37</v>
      </c>
      <c r="F3397">
        <f t="shared" ca="1" si="1834"/>
        <v>14</v>
      </c>
      <c r="G3397" t="str">
        <f t="shared" ca="1" si="1827"/>
        <v>S10</v>
      </c>
      <c r="H3397" t="str">
        <f t="shared" ca="1" si="1828"/>
        <v>S102</v>
      </c>
      <c r="I3397">
        <f ca="1">VLOOKUP(D3397,PRC!$A$2:$B$21,2,0)*E3397</f>
        <v>3515000</v>
      </c>
      <c r="J3397">
        <f t="shared" ca="1" si="1835"/>
        <v>2847146</v>
      </c>
      <c r="K3397">
        <f ca="1">VLOOKUP(D3397,PRC!$A$1:$C$21,3,0)*E3397</f>
        <v>1687200</v>
      </c>
      <c r="L3397">
        <f t="shared" ca="1" si="1836"/>
        <v>105000</v>
      </c>
      <c r="M3397">
        <f t="shared" ca="1" si="1837"/>
        <v>141000</v>
      </c>
      <c r="N3397">
        <f t="shared" ca="1" si="1838"/>
        <v>246000</v>
      </c>
      <c r="O3397">
        <f t="shared" ca="1" si="1839"/>
        <v>105000</v>
      </c>
      <c r="P3397">
        <f t="shared" ca="1" si="1829"/>
        <v>562946</v>
      </c>
      <c r="Q3397">
        <f ca="1">IF(P3397&gt;0,1,0)</f>
        <v>1</v>
      </c>
      <c r="R3397">
        <f t="shared" ca="1" si="1840"/>
        <v>19</v>
      </c>
      <c r="S3397">
        <f t="shared" ca="1" si="1841"/>
        <v>3</v>
      </c>
      <c r="T3397">
        <f t="shared" ca="1" si="1842"/>
        <v>4</v>
      </c>
      <c r="U3397">
        <f t="shared" ca="1" si="1843"/>
        <v>7</v>
      </c>
      <c r="V3397">
        <f t="shared" ca="1" si="1844"/>
        <v>3</v>
      </c>
      <c r="X3397">
        <f t="shared" si="1846"/>
        <v>3397</v>
      </c>
      <c r="Y3397">
        <f t="shared" si="1847"/>
        <v>3252</v>
      </c>
      <c r="Z3397">
        <f t="shared" si="1848"/>
        <v>3253</v>
      </c>
      <c r="AA3397">
        <f t="shared" si="1845"/>
        <v>3451</v>
      </c>
      <c r="AB3397">
        <f t="shared" si="1850"/>
        <v>200</v>
      </c>
      <c r="AM3397" t="str">
        <f t="shared" si="1851"/>
        <v>201904KS</v>
      </c>
      <c r="AN3397">
        <f t="shared" ca="1" si="1831"/>
        <v>19.000113798008535</v>
      </c>
      <c r="AO3397">
        <f t="shared" ca="1" si="1832"/>
        <v>2.9871977240398291</v>
      </c>
      <c r="AP3397">
        <f t="shared" ca="1" si="1824"/>
        <v>4.0113798008534856</v>
      </c>
      <c r="AQ3397">
        <f t="shared" ca="1" si="1825"/>
        <v>6.9985775248933138</v>
      </c>
      <c r="AR3397">
        <f t="shared" ca="1" si="1826"/>
        <v>2.9871977240398291</v>
      </c>
      <c r="AS3397">
        <f ca="1">P3397/J3397</f>
        <v>0.19772291269924339</v>
      </c>
    </row>
    <row r="3398" spans="1:45" x14ac:dyDescent="0.4">
      <c r="A3398">
        <f t="shared" si="1849"/>
        <v>201904</v>
      </c>
      <c r="B3398" t="s">
        <v>434</v>
      </c>
      <c r="C3398" t="s">
        <v>288</v>
      </c>
      <c r="D3398" t="str">
        <f t="shared" ca="1" si="1830"/>
        <v>I115</v>
      </c>
      <c r="E3398">
        <f t="shared" ca="1" si="1833"/>
        <v>50</v>
      </c>
      <c r="F3398">
        <f t="shared" ca="1" si="1834"/>
        <v>19</v>
      </c>
      <c r="G3398" t="str">
        <f t="shared" ca="1" si="1827"/>
        <v>S11</v>
      </c>
      <c r="H3398" t="str">
        <f t="shared" ca="1" si="1828"/>
        <v>S116</v>
      </c>
      <c r="I3398">
        <f ca="1">VLOOKUP(D3398,PRC!$A$2:$B$21,2,0)*E3398</f>
        <v>250000</v>
      </c>
      <c r="J3398">
        <f t="shared" ca="1" si="1835"/>
        <v>217496</v>
      </c>
      <c r="K3398">
        <f ca="1">VLOOKUP(D3398,PRC!$A$1:$C$21,3,0)*E3398</f>
        <v>120000</v>
      </c>
      <c r="L3398">
        <f t="shared" ca="1" si="1836"/>
        <v>3000</v>
      </c>
      <c r="M3398">
        <f t="shared" ca="1" si="1837"/>
        <v>15000</v>
      </c>
      <c r="N3398">
        <f t="shared" ca="1" si="1838"/>
        <v>10000</v>
      </c>
      <c r="O3398">
        <f t="shared" ca="1" si="1839"/>
        <v>8000</v>
      </c>
      <c r="P3398">
        <f t="shared" ca="1" si="1829"/>
        <v>61496</v>
      </c>
      <c r="Q3398">
        <f ca="1">IF(P3398&gt;0,1,0)</f>
        <v>1</v>
      </c>
      <c r="R3398">
        <f t="shared" ca="1" si="1840"/>
        <v>13</v>
      </c>
      <c r="S3398">
        <f t="shared" ca="1" si="1841"/>
        <v>1</v>
      </c>
      <c r="T3398">
        <f t="shared" ca="1" si="1842"/>
        <v>6</v>
      </c>
      <c r="U3398">
        <f t="shared" ca="1" si="1843"/>
        <v>4</v>
      </c>
      <c r="V3398">
        <f t="shared" ca="1" si="1844"/>
        <v>3</v>
      </c>
      <c r="X3398">
        <f t="shared" si="1846"/>
        <v>3398</v>
      </c>
      <c r="Y3398">
        <f t="shared" si="1847"/>
        <v>3252</v>
      </c>
      <c r="Z3398">
        <f t="shared" si="1848"/>
        <v>3253</v>
      </c>
      <c r="AA3398">
        <f t="shared" si="1845"/>
        <v>3451</v>
      </c>
      <c r="AB3398">
        <f t="shared" si="1850"/>
        <v>200</v>
      </c>
      <c r="AM3398" t="str">
        <f t="shared" si="1851"/>
        <v>201904KS</v>
      </c>
      <c r="AN3398">
        <f t="shared" ca="1" si="1831"/>
        <v>13.001600000000002</v>
      </c>
      <c r="AO3398">
        <f t="shared" ca="1" si="1832"/>
        <v>1.2</v>
      </c>
      <c r="AP3398">
        <f t="shared" ca="1" si="1824"/>
        <v>6</v>
      </c>
      <c r="AQ3398">
        <f t="shared" ca="1" si="1825"/>
        <v>4</v>
      </c>
      <c r="AR3398">
        <f t="shared" ca="1" si="1826"/>
        <v>3.2</v>
      </c>
      <c r="AS3398">
        <f ca="1">P3398/J3398</f>
        <v>0.28274542980100781</v>
      </c>
    </row>
    <row r="3399" spans="1:45" x14ac:dyDescent="0.4">
      <c r="A3399">
        <f t="shared" si="1849"/>
        <v>201904</v>
      </c>
      <c r="B3399" t="s">
        <v>435</v>
      </c>
      <c r="C3399" t="s">
        <v>288</v>
      </c>
      <c r="D3399" t="str">
        <f t="shared" ca="1" si="1830"/>
        <v>I114</v>
      </c>
      <c r="E3399">
        <f t="shared" ca="1" si="1833"/>
        <v>29</v>
      </c>
      <c r="F3399">
        <f t="shared" ca="1" si="1834"/>
        <v>12</v>
      </c>
      <c r="G3399" t="str">
        <f t="shared" ca="1" si="1827"/>
        <v>S10</v>
      </c>
      <c r="H3399" t="str">
        <f t="shared" ca="1" si="1828"/>
        <v>S103</v>
      </c>
      <c r="I3399">
        <f ca="1">VLOOKUP(D3399,PRC!$A$2:$B$21,2,0)*E3399</f>
        <v>6960000</v>
      </c>
      <c r="J3399">
        <f t="shared" ca="1" si="1835"/>
        <v>5707196</v>
      </c>
      <c r="K3399">
        <f ca="1">VLOOKUP(D3399,PRC!$A$1:$C$21,3,0)*E3399</f>
        <v>4036800</v>
      </c>
      <c r="L3399">
        <f t="shared" ca="1" si="1836"/>
        <v>70000</v>
      </c>
      <c r="M3399">
        <f t="shared" ca="1" si="1837"/>
        <v>348000</v>
      </c>
      <c r="N3399">
        <f t="shared" ca="1" si="1838"/>
        <v>348000</v>
      </c>
      <c r="O3399">
        <f t="shared" ca="1" si="1839"/>
        <v>209000</v>
      </c>
      <c r="P3399">
        <f t="shared" ca="1" si="1829"/>
        <v>695396</v>
      </c>
      <c r="Q3399">
        <f ca="1">IF(P3399&gt;0,1,0)</f>
        <v>1</v>
      </c>
      <c r="R3399">
        <f t="shared" ca="1" si="1840"/>
        <v>18</v>
      </c>
      <c r="S3399">
        <f t="shared" ca="1" si="1841"/>
        <v>1</v>
      </c>
      <c r="T3399">
        <f t="shared" ca="1" si="1842"/>
        <v>5</v>
      </c>
      <c r="U3399">
        <f t="shared" ca="1" si="1843"/>
        <v>5</v>
      </c>
      <c r="V3399">
        <f t="shared" ca="1" si="1844"/>
        <v>3</v>
      </c>
      <c r="X3399">
        <f t="shared" si="1846"/>
        <v>3399</v>
      </c>
      <c r="Y3399">
        <f t="shared" si="1847"/>
        <v>3252</v>
      </c>
      <c r="Z3399">
        <f t="shared" si="1848"/>
        <v>3253</v>
      </c>
      <c r="AA3399">
        <f t="shared" si="1845"/>
        <v>3451</v>
      </c>
      <c r="AB3399">
        <f t="shared" si="1850"/>
        <v>200</v>
      </c>
      <c r="AM3399" t="str">
        <f t="shared" si="1851"/>
        <v>201904KS</v>
      </c>
      <c r="AN3399">
        <f t="shared" ca="1" si="1831"/>
        <v>18.000057471264363</v>
      </c>
      <c r="AO3399">
        <f t="shared" ca="1" si="1832"/>
        <v>1.0057471264367817</v>
      </c>
      <c r="AP3399">
        <f t="shared" ca="1" si="1824"/>
        <v>5</v>
      </c>
      <c r="AQ3399">
        <f t="shared" ca="1" si="1825"/>
        <v>5</v>
      </c>
      <c r="AR3399">
        <f t="shared" ca="1" si="1826"/>
        <v>3.0028735632183907</v>
      </c>
      <c r="AS3399">
        <f ca="1">P3399/J3399</f>
        <v>0.12184547367919378</v>
      </c>
    </row>
    <row r="3400" spans="1:45" x14ac:dyDescent="0.4">
      <c r="A3400">
        <f t="shared" si="1849"/>
        <v>201904</v>
      </c>
      <c r="B3400" t="s">
        <v>436</v>
      </c>
      <c r="C3400" t="s">
        <v>288</v>
      </c>
      <c r="D3400" t="str">
        <f t="shared" ca="1" si="1830"/>
        <v>I113</v>
      </c>
      <c r="E3400">
        <f t="shared" ca="1" si="1833"/>
        <v>38</v>
      </c>
      <c r="F3400">
        <f t="shared" ca="1" si="1834"/>
        <v>15</v>
      </c>
      <c r="G3400" t="str">
        <f t="shared" ca="1" si="1827"/>
        <v>S11</v>
      </c>
      <c r="H3400" t="str">
        <f t="shared" ca="1" si="1828"/>
        <v>S114</v>
      </c>
      <c r="I3400">
        <f ca="1">VLOOKUP(D3400,PRC!$A$2:$B$21,2,0)*E3400</f>
        <v>25460000</v>
      </c>
      <c r="J3400">
        <f t="shared" ca="1" si="1835"/>
        <v>21386396</v>
      </c>
      <c r="K3400">
        <f ca="1">VLOOKUP(D3400,PRC!$A$1:$C$21,3,0)*E3400</f>
        <v>11457000</v>
      </c>
      <c r="L3400">
        <f t="shared" ca="1" si="1836"/>
        <v>255000</v>
      </c>
      <c r="M3400">
        <f t="shared" ca="1" si="1837"/>
        <v>1018000</v>
      </c>
      <c r="N3400">
        <f t="shared" ca="1" si="1838"/>
        <v>2037000</v>
      </c>
      <c r="O3400">
        <f t="shared" ca="1" si="1839"/>
        <v>764000</v>
      </c>
      <c r="P3400">
        <f t="shared" ca="1" si="1829"/>
        <v>5855396</v>
      </c>
      <c r="Q3400">
        <f ca="1">IF(P3400&gt;0,1,0)</f>
        <v>1</v>
      </c>
      <c r="R3400">
        <f t="shared" ca="1" si="1840"/>
        <v>16</v>
      </c>
      <c r="S3400">
        <f t="shared" ca="1" si="1841"/>
        <v>1</v>
      </c>
      <c r="T3400">
        <f t="shared" ca="1" si="1842"/>
        <v>4</v>
      </c>
      <c r="U3400">
        <f t="shared" ca="1" si="1843"/>
        <v>8</v>
      </c>
      <c r="V3400">
        <f t="shared" ca="1" si="1844"/>
        <v>3</v>
      </c>
      <c r="X3400">
        <f t="shared" si="1846"/>
        <v>3400</v>
      </c>
      <c r="Y3400">
        <f t="shared" si="1847"/>
        <v>3252</v>
      </c>
      <c r="Z3400">
        <f t="shared" si="1848"/>
        <v>3253</v>
      </c>
      <c r="AA3400">
        <f t="shared" si="1845"/>
        <v>3451</v>
      </c>
      <c r="AB3400">
        <f t="shared" si="1850"/>
        <v>200</v>
      </c>
      <c r="AM3400" t="str">
        <f t="shared" si="1851"/>
        <v>201904KS</v>
      </c>
      <c r="AN3400">
        <f t="shared" ca="1" si="1831"/>
        <v>16.00001571091909</v>
      </c>
      <c r="AO3400">
        <f t="shared" ca="1" si="1832"/>
        <v>1.0015710919088767</v>
      </c>
      <c r="AP3400">
        <f t="shared" ref="AP3400:AP3463" ca="1" si="1852">M3400/$I3400*100</f>
        <v>3.9984289080911237</v>
      </c>
      <c r="AQ3400">
        <f t="shared" ref="AQ3400:AQ3463" ca="1" si="1853">N3400/$I3400*100</f>
        <v>8.0007855459544377</v>
      </c>
      <c r="AR3400">
        <f t="shared" ref="AR3400:AR3463" ca="1" si="1854">O3400/$I3400*100</f>
        <v>3.0007855459544381</v>
      </c>
      <c r="AS3400">
        <f ca="1">P3400/J3400</f>
        <v>0.27379068450803962</v>
      </c>
    </row>
    <row r="3401" spans="1:45" x14ac:dyDescent="0.4">
      <c r="A3401">
        <f t="shared" si="1849"/>
        <v>201904</v>
      </c>
      <c r="B3401" t="s">
        <v>437</v>
      </c>
      <c r="C3401" t="s">
        <v>288</v>
      </c>
      <c r="D3401" t="str">
        <f t="shared" ca="1" si="1830"/>
        <v>I114</v>
      </c>
      <c r="E3401">
        <f t="shared" ca="1" si="1833"/>
        <v>39</v>
      </c>
      <c r="F3401">
        <f t="shared" ca="1" si="1834"/>
        <v>12</v>
      </c>
      <c r="G3401" t="str">
        <f t="shared" ca="1" si="1827"/>
        <v>S12</v>
      </c>
      <c r="H3401" t="str">
        <f t="shared" ca="1" si="1828"/>
        <v>S120</v>
      </c>
      <c r="I3401">
        <f ca="1">VLOOKUP(D3401,PRC!$A$2:$B$21,2,0)*E3401</f>
        <v>9360000</v>
      </c>
      <c r="J3401">
        <f t="shared" ca="1" si="1835"/>
        <v>8143196</v>
      </c>
      <c r="K3401">
        <f ca="1">VLOOKUP(D3401,PRC!$A$1:$C$21,3,0)*E3401</f>
        <v>5428800</v>
      </c>
      <c r="L3401">
        <f t="shared" ca="1" si="1836"/>
        <v>187000</v>
      </c>
      <c r="M3401">
        <f t="shared" ca="1" si="1837"/>
        <v>562000</v>
      </c>
      <c r="N3401">
        <f t="shared" ca="1" si="1838"/>
        <v>468000</v>
      </c>
      <c r="O3401">
        <f t="shared" ca="1" si="1839"/>
        <v>281000</v>
      </c>
      <c r="P3401">
        <f t="shared" ca="1" si="1829"/>
        <v>1216396</v>
      </c>
      <c r="Q3401">
        <f ca="1">IF(P3401&gt;0,1,0)</f>
        <v>1</v>
      </c>
      <c r="R3401">
        <f t="shared" ca="1" si="1840"/>
        <v>13</v>
      </c>
      <c r="S3401">
        <f t="shared" ca="1" si="1841"/>
        <v>2</v>
      </c>
      <c r="T3401">
        <f t="shared" ca="1" si="1842"/>
        <v>6</v>
      </c>
      <c r="U3401">
        <f t="shared" ca="1" si="1843"/>
        <v>5</v>
      </c>
      <c r="V3401">
        <f t="shared" ca="1" si="1844"/>
        <v>3</v>
      </c>
      <c r="X3401">
        <f t="shared" si="1846"/>
        <v>3401</v>
      </c>
      <c r="Y3401">
        <f t="shared" si="1847"/>
        <v>3252</v>
      </c>
      <c r="Z3401">
        <f t="shared" si="1848"/>
        <v>3253</v>
      </c>
      <c r="AA3401">
        <f t="shared" si="1845"/>
        <v>3451</v>
      </c>
      <c r="AB3401">
        <f t="shared" si="1850"/>
        <v>200</v>
      </c>
      <c r="AM3401" t="str">
        <f t="shared" si="1851"/>
        <v>201904KS</v>
      </c>
      <c r="AN3401">
        <f t="shared" ca="1" si="1831"/>
        <v>13.000042735042738</v>
      </c>
      <c r="AO3401">
        <f t="shared" ca="1" si="1832"/>
        <v>1.9978632478632476</v>
      </c>
      <c r="AP3401">
        <f t="shared" ca="1" si="1852"/>
        <v>6.0042735042735043</v>
      </c>
      <c r="AQ3401">
        <f t="shared" ca="1" si="1853"/>
        <v>5</v>
      </c>
      <c r="AR3401">
        <f t="shared" ca="1" si="1854"/>
        <v>3.0021367521367521</v>
      </c>
      <c r="AS3401">
        <f ca="1">P3401/J3401</f>
        <v>0.14937574878462953</v>
      </c>
    </row>
    <row r="3402" spans="1:45" x14ac:dyDescent="0.4">
      <c r="A3402">
        <f t="shared" si="1849"/>
        <v>201904</v>
      </c>
      <c r="B3402" t="s">
        <v>678</v>
      </c>
      <c r="C3402" t="s">
        <v>288</v>
      </c>
      <c r="D3402" t="str">
        <f t="shared" ca="1" si="1830"/>
        <v>I111</v>
      </c>
      <c r="E3402">
        <f t="shared" ca="1" si="1833"/>
        <v>27</v>
      </c>
      <c r="F3402">
        <f t="shared" ca="1" si="1834"/>
        <v>13</v>
      </c>
      <c r="G3402" t="str">
        <f t="shared" ca="1" si="1827"/>
        <v>S11</v>
      </c>
      <c r="H3402" t="str">
        <f t="shared" ca="1" si="1828"/>
        <v>S110</v>
      </c>
      <c r="I3402">
        <f ca="1">VLOOKUP(D3402,PRC!$A$2:$B$21,2,0)*E3402</f>
        <v>4050000</v>
      </c>
      <c r="J3402">
        <f t="shared" ca="1" si="1835"/>
        <v>3280496</v>
      </c>
      <c r="K3402">
        <f ca="1">VLOOKUP(D3402,PRC!$A$1:$C$21,3,0)*E3402</f>
        <v>2146500</v>
      </c>
      <c r="L3402">
        <f t="shared" ca="1" si="1836"/>
        <v>122000</v>
      </c>
      <c r="M3402">
        <f t="shared" ca="1" si="1837"/>
        <v>284000</v>
      </c>
      <c r="N3402">
        <f t="shared" ca="1" si="1838"/>
        <v>203000</v>
      </c>
      <c r="O3402">
        <f t="shared" ca="1" si="1839"/>
        <v>122000</v>
      </c>
      <c r="P3402">
        <f t="shared" ref="P3402:P3451" ca="1" si="1855">J3402-SUM(K3402:O3402)</f>
        <v>402996</v>
      </c>
      <c r="Q3402">
        <f ca="1">IF(P3402&gt;0,1,0)</f>
        <v>1</v>
      </c>
      <c r="R3402">
        <f t="shared" ca="1" si="1840"/>
        <v>19</v>
      </c>
      <c r="S3402">
        <f t="shared" ca="1" si="1841"/>
        <v>3</v>
      </c>
      <c r="T3402">
        <f t="shared" ca="1" si="1842"/>
        <v>7</v>
      </c>
      <c r="U3402">
        <f t="shared" ca="1" si="1843"/>
        <v>5</v>
      </c>
      <c r="V3402">
        <f t="shared" ca="1" si="1844"/>
        <v>3</v>
      </c>
      <c r="X3402">
        <f t="shared" si="1846"/>
        <v>3402</v>
      </c>
      <c r="Y3402">
        <f t="shared" si="1847"/>
        <v>3252</v>
      </c>
      <c r="Z3402">
        <f t="shared" si="1848"/>
        <v>3253</v>
      </c>
      <c r="AA3402">
        <f t="shared" si="1845"/>
        <v>3451</v>
      </c>
      <c r="AB3402">
        <f t="shared" si="1850"/>
        <v>200</v>
      </c>
      <c r="AM3402" t="str">
        <f t="shared" si="1851"/>
        <v>201904KS</v>
      </c>
      <c r="AN3402">
        <f t="shared" ca="1" si="1831"/>
        <v>19.000098765432092</v>
      </c>
      <c r="AO3402">
        <f t="shared" ca="1" si="1832"/>
        <v>3.0123456790123457</v>
      </c>
      <c r="AP3402">
        <f t="shared" ca="1" si="1852"/>
        <v>7.0123456790123457</v>
      </c>
      <c r="AQ3402">
        <f t="shared" ca="1" si="1853"/>
        <v>5.0123456790123457</v>
      </c>
      <c r="AR3402">
        <f t="shared" ca="1" si="1854"/>
        <v>3.0123456790123457</v>
      </c>
      <c r="AS3402">
        <f ca="1">P3402/J3402</f>
        <v>0.12284605742546249</v>
      </c>
    </row>
    <row r="3403" spans="1:45" x14ac:dyDescent="0.4">
      <c r="A3403">
        <f t="shared" si="1849"/>
        <v>201904</v>
      </c>
      <c r="B3403" t="s">
        <v>679</v>
      </c>
      <c r="C3403" t="s">
        <v>288</v>
      </c>
      <c r="D3403" t="str">
        <f t="shared" ca="1" si="1830"/>
        <v>I110</v>
      </c>
      <c r="E3403">
        <f t="shared" ca="1" si="1833"/>
        <v>42</v>
      </c>
      <c r="F3403">
        <f t="shared" ca="1" si="1834"/>
        <v>18</v>
      </c>
      <c r="G3403" t="str">
        <f t="shared" ca="1" si="1827"/>
        <v>S11</v>
      </c>
      <c r="H3403" t="str">
        <f t="shared" ca="1" si="1828"/>
        <v>S115</v>
      </c>
      <c r="I3403">
        <f ca="1">VLOOKUP(D3403,PRC!$A$2:$B$21,2,0)*E3403</f>
        <v>12600000</v>
      </c>
      <c r="J3403">
        <f t="shared" ca="1" si="1835"/>
        <v>10583996</v>
      </c>
      <c r="K3403">
        <f ca="1">VLOOKUP(D3403,PRC!$A$1:$C$21,3,0)*E3403</f>
        <v>5796000</v>
      </c>
      <c r="L3403">
        <f t="shared" ca="1" si="1836"/>
        <v>126000</v>
      </c>
      <c r="M3403">
        <f t="shared" ca="1" si="1837"/>
        <v>756000</v>
      </c>
      <c r="N3403">
        <f t="shared" ca="1" si="1838"/>
        <v>378000</v>
      </c>
      <c r="O3403">
        <f t="shared" ca="1" si="1839"/>
        <v>378000</v>
      </c>
      <c r="P3403">
        <f t="shared" ca="1" si="1855"/>
        <v>3149996</v>
      </c>
      <c r="Q3403">
        <f ca="1">IF(P3403&gt;0,1,0)</f>
        <v>1</v>
      </c>
      <c r="R3403">
        <f t="shared" ca="1" si="1840"/>
        <v>16</v>
      </c>
      <c r="S3403">
        <f t="shared" ca="1" si="1841"/>
        <v>1</v>
      </c>
      <c r="T3403">
        <f t="shared" ca="1" si="1842"/>
        <v>6</v>
      </c>
      <c r="U3403">
        <f t="shared" ca="1" si="1843"/>
        <v>3</v>
      </c>
      <c r="V3403">
        <f t="shared" ca="1" si="1844"/>
        <v>3</v>
      </c>
      <c r="X3403">
        <f t="shared" si="1846"/>
        <v>3403</v>
      </c>
      <c r="Y3403">
        <f t="shared" si="1847"/>
        <v>3252</v>
      </c>
      <c r="Z3403">
        <f t="shared" si="1848"/>
        <v>3253</v>
      </c>
      <c r="AA3403">
        <f t="shared" si="1845"/>
        <v>3451</v>
      </c>
      <c r="AB3403">
        <f t="shared" si="1850"/>
        <v>200</v>
      </c>
      <c r="AM3403" t="str">
        <f t="shared" si="1851"/>
        <v>201904KS</v>
      </c>
      <c r="AN3403">
        <f t="shared" ca="1" si="1831"/>
        <v>16.000031746031752</v>
      </c>
      <c r="AO3403">
        <f t="shared" ca="1" si="1832"/>
        <v>1</v>
      </c>
      <c r="AP3403">
        <f t="shared" ca="1" si="1852"/>
        <v>6</v>
      </c>
      <c r="AQ3403">
        <f t="shared" ca="1" si="1853"/>
        <v>3</v>
      </c>
      <c r="AR3403">
        <f t="shared" ca="1" si="1854"/>
        <v>3</v>
      </c>
      <c r="AS3403">
        <f ca="1">P3403/J3403</f>
        <v>0.2976187821688519</v>
      </c>
    </row>
    <row r="3404" spans="1:45" x14ac:dyDescent="0.4">
      <c r="A3404">
        <f t="shared" si="1849"/>
        <v>201904</v>
      </c>
      <c r="B3404" t="s">
        <v>680</v>
      </c>
      <c r="C3404" t="s">
        <v>288</v>
      </c>
      <c r="D3404" t="str">
        <f t="shared" ca="1" si="1830"/>
        <v>I101</v>
      </c>
      <c r="E3404">
        <f t="shared" ca="1" si="1833"/>
        <v>37</v>
      </c>
      <c r="F3404">
        <f t="shared" ca="1" si="1834"/>
        <v>13</v>
      </c>
      <c r="G3404" t="str">
        <f t="shared" ca="1" si="1827"/>
        <v>S12</v>
      </c>
      <c r="H3404" t="str">
        <f t="shared" ca="1" si="1828"/>
        <v>S120</v>
      </c>
      <c r="I3404">
        <f ca="1">VLOOKUP(D3404,PRC!$A$2:$B$21,2,0)*E3404</f>
        <v>1110000</v>
      </c>
      <c r="J3404">
        <f t="shared" ca="1" si="1835"/>
        <v>932396</v>
      </c>
      <c r="K3404">
        <f ca="1">VLOOKUP(D3404,PRC!$A$1:$C$21,3,0)*E3404</f>
        <v>577200</v>
      </c>
      <c r="L3404">
        <f t="shared" ca="1" si="1836"/>
        <v>33000</v>
      </c>
      <c r="M3404">
        <f t="shared" ca="1" si="1837"/>
        <v>56000</v>
      </c>
      <c r="N3404">
        <f t="shared" ca="1" si="1838"/>
        <v>56000</v>
      </c>
      <c r="O3404">
        <f t="shared" ca="1" si="1839"/>
        <v>56000</v>
      </c>
      <c r="P3404">
        <f t="shared" ca="1" si="1855"/>
        <v>154196</v>
      </c>
      <c r="Q3404">
        <f ca="1">IF(P3404&gt;0,1,0)</f>
        <v>1</v>
      </c>
      <c r="R3404">
        <f t="shared" ca="1" si="1840"/>
        <v>16</v>
      </c>
      <c r="S3404">
        <f t="shared" ca="1" si="1841"/>
        <v>3</v>
      </c>
      <c r="T3404">
        <f t="shared" ca="1" si="1842"/>
        <v>5</v>
      </c>
      <c r="U3404">
        <f t="shared" ca="1" si="1843"/>
        <v>5</v>
      </c>
      <c r="V3404">
        <f t="shared" ca="1" si="1844"/>
        <v>5</v>
      </c>
      <c r="X3404">
        <f t="shared" si="1846"/>
        <v>3404</v>
      </c>
      <c r="Y3404">
        <f t="shared" si="1847"/>
        <v>3252</v>
      </c>
      <c r="Z3404">
        <f t="shared" si="1848"/>
        <v>3253</v>
      </c>
      <c r="AA3404">
        <f t="shared" si="1845"/>
        <v>3451</v>
      </c>
      <c r="AB3404">
        <f t="shared" si="1850"/>
        <v>200</v>
      </c>
      <c r="AM3404" t="str">
        <f t="shared" si="1851"/>
        <v>201904KS</v>
      </c>
      <c r="AN3404">
        <f t="shared" ca="1" si="1831"/>
        <v>16.000360360360354</v>
      </c>
      <c r="AO3404">
        <f t="shared" ca="1" si="1832"/>
        <v>2.9729729729729732</v>
      </c>
      <c r="AP3404">
        <f t="shared" ca="1" si="1852"/>
        <v>5.045045045045045</v>
      </c>
      <c r="AQ3404">
        <f t="shared" ca="1" si="1853"/>
        <v>5.045045045045045</v>
      </c>
      <c r="AR3404">
        <f t="shared" ca="1" si="1854"/>
        <v>5.045045045045045</v>
      </c>
      <c r="AS3404">
        <f ca="1">P3404/J3404</f>
        <v>0.16537608483948879</v>
      </c>
    </row>
    <row r="3405" spans="1:45" x14ac:dyDescent="0.4">
      <c r="A3405">
        <f t="shared" si="1849"/>
        <v>201904</v>
      </c>
      <c r="B3405" t="s">
        <v>681</v>
      </c>
      <c r="C3405" t="s">
        <v>288</v>
      </c>
      <c r="D3405" t="str">
        <f t="shared" ca="1" si="1830"/>
        <v>I105</v>
      </c>
      <c r="E3405">
        <f t="shared" ca="1" si="1833"/>
        <v>47</v>
      </c>
      <c r="F3405">
        <f t="shared" ca="1" si="1834"/>
        <v>12</v>
      </c>
      <c r="G3405" t="str">
        <f t="shared" ca="1" si="1827"/>
        <v>S10</v>
      </c>
      <c r="H3405" t="str">
        <f t="shared" ca="1" si="1828"/>
        <v>S105</v>
      </c>
      <c r="I3405">
        <f ca="1">VLOOKUP(D3405,PRC!$A$2:$B$21,2,0)*E3405</f>
        <v>4700000</v>
      </c>
      <c r="J3405">
        <f t="shared" ca="1" si="1835"/>
        <v>3994996</v>
      </c>
      <c r="K3405">
        <f ca="1">VLOOKUP(D3405,PRC!$A$1:$C$21,3,0)*E3405</f>
        <v>2773000</v>
      </c>
      <c r="L3405">
        <f t="shared" ca="1" si="1836"/>
        <v>47000</v>
      </c>
      <c r="M3405">
        <f t="shared" ca="1" si="1837"/>
        <v>235000</v>
      </c>
      <c r="N3405">
        <f t="shared" ca="1" si="1838"/>
        <v>282000</v>
      </c>
      <c r="O3405">
        <f t="shared" ca="1" si="1839"/>
        <v>188000</v>
      </c>
      <c r="P3405">
        <f t="shared" ca="1" si="1855"/>
        <v>469996</v>
      </c>
      <c r="Q3405">
        <f ca="1">IF(P3405&gt;0,1,0)</f>
        <v>1</v>
      </c>
      <c r="R3405">
        <f t="shared" ca="1" si="1840"/>
        <v>15</v>
      </c>
      <c r="S3405">
        <f t="shared" ca="1" si="1841"/>
        <v>1</v>
      </c>
      <c r="T3405">
        <f t="shared" ca="1" si="1842"/>
        <v>5</v>
      </c>
      <c r="U3405">
        <f t="shared" ca="1" si="1843"/>
        <v>6</v>
      </c>
      <c r="V3405">
        <f t="shared" ca="1" si="1844"/>
        <v>4</v>
      </c>
      <c r="X3405">
        <f t="shared" si="1846"/>
        <v>3405</v>
      </c>
      <c r="Y3405">
        <f t="shared" si="1847"/>
        <v>3252</v>
      </c>
      <c r="Z3405">
        <f t="shared" si="1848"/>
        <v>3253</v>
      </c>
      <c r="AA3405">
        <f t="shared" si="1845"/>
        <v>3451</v>
      </c>
      <c r="AB3405">
        <f t="shared" si="1850"/>
        <v>200</v>
      </c>
      <c r="AM3405" t="str">
        <f t="shared" si="1851"/>
        <v>201904KS</v>
      </c>
      <c r="AN3405">
        <f t="shared" ca="1" si="1831"/>
        <v>15.000085106382976</v>
      </c>
      <c r="AO3405">
        <f t="shared" ca="1" si="1832"/>
        <v>1</v>
      </c>
      <c r="AP3405">
        <f t="shared" ca="1" si="1852"/>
        <v>5</v>
      </c>
      <c r="AQ3405">
        <f t="shared" ca="1" si="1853"/>
        <v>6</v>
      </c>
      <c r="AR3405">
        <f t="shared" ca="1" si="1854"/>
        <v>4</v>
      </c>
      <c r="AS3405">
        <f ca="1">P3405/J3405</f>
        <v>0.11764617536538209</v>
      </c>
    </row>
    <row r="3406" spans="1:45" x14ac:dyDescent="0.4">
      <c r="A3406">
        <f t="shared" si="1849"/>
        <v>201904</v>
      </c>
      <c r="B3406" t="s">
        <v>682</v>
      </c>
      <c r="C3406" t="s">
        <v>288</v>
      </c>
      <c r="D3406" t="str">
        <f t="shared" ca="1" si="1830"/>
        <v>I111</v>
      </c>
      <c r="E3406">
        <f t="shared" ca="1" si="1833"/>
        <v>48</v>
      </c>
      <c r="F3406">
        <f t="shared" ca="1" si="1834"/>
        <v>20</v>
      </c>
      <c r="G3406" t="str">
        <f t="shared" ca="1" si="1827"/>
        <v>S11</v>
      </c>
      <c r="H3406" t="str">
        <f t="shared" ca="1" si="1828"/>
        <v>S112</v>
      </c>
      <c r="I3406">
        <f ca="1">VLOOKUP(D3406,PRC!$A$2:$B$21,2,0)*E3406</f>
        <v>7200000</v>
      </c>
      <c r="J3406">
        <f t="shared" ca="1" si="1835"/>
        <v>5903996</v>
      </c>
      <c r="K3406">
        <f ca="1">VLOOKUP(D3406,PRC!$A$1:$C$21,3,0)*E3406</f>
        <v>3816000</v>
      </c>
      <c r="L3406">
        <f t="shared" ca="1" si="1836"/>
        <v>216000</v>
      </c>
      <c r="M3406">
        <f t="shared" ca="1" si="1837"/>
        <v>432000</v>
      </c>
      <c r="N3406">
        <f t="shared" ca="1" si="1838"/>
        <v>432000</v>
      </c>
      <c r="O3406">
        <f t="shared" ca="1" si="1839"/>
        <v>216000</v>
      </c>
      <c r="P3406">
        <f t="shared" ca="1" si="1855"/>
        <v>791996</v>
      </c>
      <c r="Q3406">
        <f ca="1">IF(P3406&gt;0,1,0)</f>
        <v>1</v>
      </c>
      <c r="R3406">
        <f t="shared" ca="1" si="1840"/>
        <v>18</v>
      </c>
      <c r="S3406">
        <f t="shared" ca="1" si="1841"/>
        <v>3</v>
      </c>
      <c r="T3406">
        <f t="shared" ca="1" si="1842"/>
        <v>6</v>
      </c>
      <c r="U3406">
        <f t="shared" ca="1" si="1843"/>
        <v>6</v>
      </c>
      <c r="V3406">
        <f t="shared" ca="1" si="1844"/>
        <v>3</v>
      </c>
      <c r="X3406">
        <f t="shared" si="1846"/>
        <v>3406</v>
      </c>
      <c r="Y3406">
        <f t="shared" si="1847"/>
        <v>3252</v>
      </c>
      <c r="Z3406">
        <f t="shared" si="1848"/>
        <v>3253</v>
      </c>
      <c r="AA3406">
        <f t="shared" si="1845"/>
        <v>3451</v>
      </c>
      <c r="AB3406">
        <f t="shared" si="1850"/>
        <v>200</v>
      </c>
      <c r="AM3406" t="str">
        <f t="shared" si="1851"/>
        <v>201904KS</v>
      </c>
      <c r="AN3406">
        <f t="shared" ca="1" si="1831"/>
        <v>18.000055555555562</v>
      </c>
      <c r="AO3406">
        <f t="shared" ca="1" si="1832"/>
        <v>3</v>
      </c>
      <c r="AP3406">
        <f t="shared" ca="1" si="1852"/>
        <v>6</v>
      </c>
      <c r="AQ3406">
        <f t="shared" ca="1" si="1853"/>
        <v>6</v>
      </c>
      <c r="AR3406">
        <f t="shared" ca="1" si="1854"/>
        <v>3</v>
      </c>
      <c r="AS3406">
        <f ca="1">P3406/J3406</f>
        <v>0.13414575484129732</v>
      </c>
    </row>
    <row r="3407" spans="1:45" x14ac:dyDescent="0.4">
      <c r="A3407">
        <f t="shared" si="1849"/>
        <v>201904</v>
      </c>
      <c r="B3407" t="s">
        <v>683</v>
      </c>
      <c r="C3407" t="s">
        <v>288</v>
      </c>
      <c r="D3407" t="str">
        <f t="shared" ca="1" si="1830"/>
        <v>I115</v>
      </c>
      <c r="E3407">
        <f t="shared" ca="1" si="1833"/>
        <v>46</v>
      </c>
      <c r="F3407">
        <f t="shared" ca="1" si="1834"/>
        <v>19</v>
      </c>
      <c r="G3407" t="str">
        <f t="shared" ca="1" si="1827"/>
        <v>S11</v>
      </c>
      <c r="H3407" t="str">
        <f t="shared" ca="1" si="1828"/>
        <v>S118</v>
      </c>
      <c r="I3407">
        <f ca="1">VLOOKUP(D3407,PRC!$A$2:$B$21,2,0)*E3407</f>
        <v>230000</v>
      </c>
      <c r="J3407">
        <f t="shared" ca="1" si="1835"/>
        <v>204696</v>
      </c>
      <c r="K3407">
        <f ca="1">VLOOKUP(D3407,PRC!$A$1:$C$21,3,0)*E3407</f>
        <v>110400</v>
      </c>
      <c r="L3407">
        <f t="shared" ca="1" si="1836"/>
        <v>5000</v>
      </c>
      <c r="M3407">
        <f t="shared" ca="1" si="1837"/>
        <v>9000</v>
      </c>
      <c r="N3407">
        <f t="shared" ca="1" si="1838"/>
        <v>12000</v>
      </c>
      <c r="O3407">
        <f t="shared" ca="1" si="1839"/>
        <v>9000</v>
      </c>
      <c r="P3407">
        <f t="shared" ca="1" si="1855"/>
        <v>59296</v>
      </c>
      <c r="Q3407">
        <f ca="1">IF(P3407&gt;0,1,0)</f>
        <v>1</v>
      </c>
      <c r="R3407">
        <f t="shared" ca="1" si="1840"/>
        <v>11</v>
      </c>
      <c r="S3407">
        <f t="shared" ca="1" si="1841"/>
        <v>2</v>
      </c>
      <c r="T3407">
        <f t="shared" ca="1" si="1842"/>
        <v>4</v>
      </c>
      <c r="U3407">
        <f t="shared" ca="1" si="1843"/>
        <v>5</v>
      </c>
      <c r="V3407">
        <f t="shared" ca="1" si="1844"/>
        <v>4</v>
      </c>
      <c r="X3407">
        <f t="shared" si="1846"/>
        <v>3407</v>
      </c>
      <c r="Y3407">
        <f t="shared" si="1847"/>
        <v>3252</v>
      </c>
      <c r="Z3407">
        <f t="shared" si="1848"/>
        <v>3253</v>
      </c>
      <c r="AA3407">
        <f t="shared" si="1845"/>
        <v>3451</v>
      </c>
      <c r="AB3407">
        <f t="shared" si="1850"/>
        <v>200</v>
      </c>
      <c r="AM3407" t="str">
        <f t="shared" si="1851"/>
        <v>201904KS</v>
      </c>
      <c r="AN3407">
        <f t="shared" ca="1" si="1831"/>
        <v>11.001739130434785</v>
      </c>
      <c r="AO3407">
        <f t="shared" ca="1" si="1832"/>
        <v>2.1739130434782608</v>
      </c>
      <c r="AP3407">
        <f t="shared" ca="1" si="1852"/>
        <v>3.9130434782608701</v>
      </c>
      <c r="AQ3407">
        <f t="shared" ca="1" si="1853"/>
        <v>5.2173913043478262</v>
      </c>
      <c r="AR3407">
        <f t="shared" ca="1" si="1854"/>
        <v>3.9130434782608701</v>
      </c>
      <c r="AS3407">
        <f ca="1">P3407/J3407</f>
        <v>0.28967835228827138</v>
      </c>
    </row>
    <row r="3408" spans="1:45" x14ac:dyDescent="0.4">
      <c r="A3408">
        <f t="shared" si="1849"/>
        <v>201904</v>
      </c>
      <c r="B3408" t="s">
        <v>684</v>
      </c>
      <c r="C3408" t="s">
        <v>288</v>
      </c>
      <c r="D3408" t="str">
        <f t="shared" ca="1" si="1830"/>
        <v>I105</v>
      </c>
      <c r="E3408">
        <f t="shared" ca="1" si="1833"/>
        <v>25</v>
      </c>
      <c r="F3408">
        <f t="shared" ca="1" si="1834"/>
        <v>13</v>
      </c>
      <c r="G3408" t="str">
        <f t="shared" ca="1" si="1827"/>
        <v>S11</v>
      </c>
      <c r="H3408" t="str">
        <f t="shared" ca="1" si="1828"/>
        <v>S111</v>
      </c>
      <c r="I3408">
        <f ca="1">VLOOKUP(D3408,PRC!$A$2:$B$21,2,0)*E3408</f>
        <v>2500000</v>
      </c>
      <c r="J3408">
        <f t="shared" ca="1" si="1835"/>
        <v>2024996.0000000002</v>
      </c>
      <c r="K3408">
        <f ca="1">VLOOKUP(D3408,PRC!$A$1:$C$21,3,0)*E3408</f>
        <v>1475000</v>
      </c>
      <c r="L3408">
        <f t="shared" ca="1" si="1836"/>
        <v>50000</v>
      </c>
      <c r="M3408">
        <f t="shared" ca="1" si="1837"/>
        <v>150000</v>
      </c>
      <c r="N3408">
        <f t="shared" ca="1" si="1838"/>
        <v>175000</v>
      </c>
      <c r="O3408">
        <f t="shared" ca="1" si="1839"/>
        <v>100000</v>
      </c>
      <c r="P3408">
        <f t="shared" ca="1" si="1855"/>
        <v>74996.000000000233</v>
      </c>
      <c r="Q3408">
        <f ca="1">IF(P3408&gt;0,1,0)</f>
        <v>1</v>
      </c>
      <c r="R3408">
        <f t="shared" ca="1" si="1840"/>
        <v>19</v>
      </c>
      <c r="S3408">
        <f t="shared" ca="1" si="1841"/>
        <v>2</v>
      </c>
      <c r="T3408">
        <f t="shared" ca="1" si="1842"/>
        <v>6</v>
      </c>
      <c r="U3408">
        <f t="shared" ca="1" si="1843"/>
        <v>7</v>
      </c>
      <c r="V3408">
        <f t="shared" ca="1" si="1844"/>
        <v>4</v>
      </c>
      <c r="X3408">
        <f t="shared" si="1846"/>
        <v>3408</v>
      </c>
      <c r="Y3408">
        <f t="shared" si="1847"/>
        <v>3252</v>
      </c>
      <c r="Z3408">
        <f t="shared" si="1848"/>
        <v>3253</v>
      </c>
      <c r="AA3408">
        <f t="shared" si="1845"/>
        <v>3451</v>
      </c>
      <c r="AB3408">
        <f t="shared" si="1850"/>
        <v>200</v>
      </c>
      <c r="AM3408" t="str">
        <f t="shared" si="1851"/>
        <v>201904KS</v>
      </c>
      <c r="AN3408">
        <f t="shared" ca="1" si="1831"/>
        <v>19.000159999999987</v>
      </c>
      <c r="AO3408">
        <f t="shared" ca="1" si="1832"/>
        <v>2</v>
      </c>
      <c r="AP3408">
        <f t="shared" ca="1" si="1852"/>
        <v>6</v>
      </c>
      <c r="AQ3408">
        <f t="shared" ca="1" si="1853"/>
        <v>7.0000000000000009</v>
      </c>
      <c r="AR3408">
        <f t="shared" ca="1" si="1854"/>
        <v>4</v>
      </c>
      <c r="AS3408">
        <f ca="1">P3408/J3408</f>
        <v>3.7035134884217169E-2</v>
      </c>
    </row>
    <row r="3409" spans="1:45" x14ac:dyDescent="0.4">
      <c r="A3409">
        <f t="shared" si="1849"/>
        <v>201904</v>
      </c>
      <c r="B3409" t="s">
        <v>685</v>
      </c>
      <c r="C3409" t="s">
        <v>288</v>
      </c>
      <c r="D3409" t="str">
        <f t="shared" ca="1" si="1830"/>
        <v>I113</v>
      </c>
      <c r="E3409">
        <f t="shared" ca="1" si="1833"/>
        <v>23</v>
      </c>
      <c r="F3409">
        <f t="shared" ca="1" si="1834"/>
        <v>20</v>
      </c>
      <c r="G3409" t="str">
        <f t="shared" ca="1" si="1827"/>
        <v>S10</v>
      </c>
      <c r="H3409" t="str">
        <f t="shared" ca="1" si="1828"/>
        <v>S101</v>
      </c>
      <c r="I3409">
        <f ca="1">VLOOKUP(D3409,PRC!$A$2:$B$21,2,0)*E3409</f>
        <v>15410000</v>
      </c>
      <c r="J3409">
        <f t="shared" ca="1" si="1835"/>
        <v>12944396</v>
      </c>
      <c r="K3409">
        <f ca="1">VLOOKUP(D3409,PRC!$A$1:$C$21,3,0)*E3409</f>
        <v>6934500</v>
      </c>
      <c r="L3409">
        <f t="shared" ca="1" si="1836"/>
        <v>308000</v>
      </c>
      <c r="M3409">
        <f t="shared" ca="1" si="1837"/>
        <v>771000</v>
      </c>
      <c r="N3409">
        <f t="shared" ca="1" si="1838"/>
        <v>1079000</v>
      </c>
      <c r="O3409">
        <f t="shared" ca="1" si="1839"/>
        <v>616000</v>
      </c>
      <c r="P3409">
        <f t="shared" ca="1" si="1855"/>
        <v>3235896</v>
      </c>
      <c r="Q3409">
        <f ca="1">IF(P3409&gt;0,1,0)</f>
        <v>1</v>
      </c>
      <c r="R3409">
        <f t="shared" ca="1" si="1840"/>
        <v>16</v>
      </c>
      <c r="S3409">
        <f t="shared" ca="1" si="1841"/>
        <v>2</v>
      </c>
      <c r="T3409">
        <f t="shared" ca="1" si="1842"/>
        <v>5</v>
      </c>
      <c r="U3409">
        <f t="shared" ca="1" si="1843"/>
        <v>7</v>
      </c>
      <c r="V3409">
        <f t="shared" ca="1" si="1844"/>
        <v>4</v>
      </c>
      <c r="X3409">
        <f t="shared" si="1846"/>
        <v>3409</v>
      </c>
      <c r="Y3409">
        <f t="shared" si="1847"/>
        <v>3252</v>
      </c>
      <c r="Z3409">
        <f t="shared" si="1848"/>
        <v>3253</v>
      </c>
      <c r="AA3409">
        <f t="shared" si="1845"/>
        <v>3451</v>
      </c>
      <c r="AB3409">
        <f t="shared" si="1850"/>
        <v>200</v>
      </c>
      <c r="AM3409" t="str">
        <f t="shared" si="1851"/>
        <v>201904KS</v>
      </c>
      <c r="AN3409">
        <f t="shared" ca="1" si="1831"/>
        <v>16.000025957170671</v>
      </c>
      <c r="AO3409">
        <f t="shared" ca="1" si="1832"/>
        <v>1.9987021414665802</v>
      </c>
      <c r="AP3409">
        <f t="shared" ca="1" si="1852"/>
        <v>5.0032446463335498</v>
      </c>
      <c r="AQ3409">
        <f t="shared" ca="1" si="1853"/>
        <v>7.0019467878001302</v>
      </c>
      <c r="AR3409">
        <f t="shared" ca="1" si="1854"/>
        <v>3.9974042829331604</v>
      </c>
      <c r="AS3409">
        <f ca="1">P3409/J3409</f>
        <v>0.24998431753787509</v>
      </c>
    </row>
    <row r="3410" spans="1:45" x14ac:dyDescent="0.4">
      <c r="A3410">
        <f t="shared" si="1849"/>
        <v>201904</v>
      </c>
      <c r="B3410" t="s">
        <v>686</v>
      </c>
      <c r="C3410" t="s">
        <v>288</v>
      </c>
      <c r="D3410" t="str">
        <f t="shared" ca="1" si="1830"/>
        <v>I106</v>
      </c>
      <c r="E3410">
        <f t="shared" ca="1" si="1833"/>
        <v>36</v>
      </c>
      <c r="F3410">
        <f t="shared" ca="1" si="1834"/>
        <v>17</v>
      </c>
      <c r="G3410" t="str">
        <f t="shared" ca="1" si="1827"/>
        <v>S11</v>
      </c>
      <c r="H3410" t="str">
        <f t="shared" ca="1" si="1828"/>
        <v>S110</v>
      </c>
      <c r="I3410">
        <f ca="1">VLOOKUP(D3410,PRC!$A$2:$B$21,2,0)*E3410</f>
        <v>720000</v>
      </c>
      <c r="J3410">
        <f t="shared" ca="1" si="1835"/>
        <v>611996</v>
      </c>
      <c r="K3410">
        <f ca="1">VLOOKUP(D3410,PRC!$A$1:$C$21,3,0)*E3410</f>
        <v>381600</v>
      </c>
      <c r="L3410">
        <f t="shared" ca="1" si="1836"/>
        <v>14000</v>
      </c>
      <c r="M3410">
        <f t="shared" ca="1" si="1837"/>
        <v>29000</v>
      </c>
      <c r="N3410">
        <f t="shared" ca="1" si="1838"/>
        <v>22000</v>
      </c>
      <c r="O3410">
        <f t="shared" ca="1" si="1839"/>
        <v>29000</v>
      </c>
      <c r="P3410">
        <f t="shared" ca="1" si="1855"/>
        <v>136396</v>
      </c>
      <c r="Q3410">
        <f ca="1">IF(P3410&gt;0,1,0)</f>
        <v>1</v>
      </c>
      <c r="R3410">
        <f t="shared" ca="1" si="1840"/>
        <v>15</v>
      </c>
      <c r="S3410">
        <f t="shared" ca="1" si="1841"/>
        <v>2</v>
      </c>
      <c r="T3410">
        <f t="shared" ca="1" si="1842"/>
        <v>4</v>
      </c>
      <c r="U3410">
        <f t="shared" ca="1" si="1843"/>
        <v>3</v>
      </c>
      <c r="V3410">
        <f t="shared" ca="1" si="1844"/>
        <v>4</v>
      </c>
      <c r="X3410">
        <f t="shared" si="1846"/>
        <v>3410</v>
      </c>
      <c r="Y3410">
        <f t="shared" si="1847"/>
        <v>3252</v>
      </c>
      <c r="Z3410">
        <f t="shared" si="1848"/>
        <v>3253</v>
      </c>
      <c r="AA3410">
        <f t="shared" si="1845"/>
        <v>3451</v>
      </c>
      <c r="AB3410">
        <f t="shared" si="1850"/>
        <v>200</v>
      </c>
      <c r="AM3410" t="str">
        <f t="shared" si="1851"/>
        <v>201904KS</v>
      </c>
      <c r="AN3410">
        <f t="shared" ca="1" si="1831"/>
        <v>15.00055555555555</v>
      </c>
      <c r="AO3410">
        <f t="shared" ca="1" si="1832"/>
        <v>1.9444444444444444</v>
      </c>
      <c r="AP3410">
        <f t="shared" ca="1" si="1852"/>
        <v>4.0277777777777777</v>
      </c>
      <c r="AQ3410">
        <f t="shared" ca="1" si="1853"/>
        <v>3.0555555555555554</v>
      </c>
      <c r="AR3410">
        <f t="shared" ca="1" si="1854"/>
        <v>4.0277777777777777</v>
      </c>
      <c r="AS3410">
        <f ca="1">P3410/J3410</f>
        <v>0.22287073771723998</v>
      </c>
    </row>
    <row r="3411" spans="1:45" x14ac:dyDescent="0.4">
      <c r="A3411">
        <f t="shared" si="1849"/>
        <v>201904</v>
      </c>
      <c r="B3411" t="s">
        <v>687</v>
      </c>
      <c r="C3411" t="s">
        <v>288</v>
      </c>
      <c r="D3411" t="str">
        <f t="shared" ca="1" si="1830"/>
        <v>I106</v>
      </c>
      <c r="E3411">
        <f t="shared" ca="1" si="1833"/>
        <v>24</v>
      </c>
      <c r="F3411">
        <f t="shared" ca="1" si="1834"/>
        <v>18</v>
      </c>
      <c r="G3411" t="str">
        <f t="shared" ca="1" si="1827"/>
        <v>S11</v>
      </c>
      <c r="H3411" t="str">
        <f t="shared" ca="1" si="1828"/>
        <v>S117</v>
      </c>
      <c r="I3411">
        <f ca="1">VLOOKUP(D3411,PRC!$A$2:$B$21,2,0)*E3411</f>
        <v>480000</v>
      </c>
      <c r="J3411">
        <f t="shared" ca="1" si="1835"/>
        <v>388796</v>
      </c>
      <c r="K3411">
        <f ca="1">VLOOKUP(D3411,PRC!$A$1:$C$21,3,0)*E3411</f>
        <v>254400</v>
      </c>
      <c r="L3411">
        <f t="shared" ca="1" si="1836"/>
        <v>5000</v>
      </c>
      <c r="M3411">
        <f t="shared" ca="1" si="1837"/>
        <v>29000</v>
      </c>
      <c r="N3411">
        <f t="shared" ca="1" si="1838"/>
        <v>34000</v>
      </c>
      <c r="O3411">
        <f t="shared" ca="1" si="1839"/>
        <v>19000</v>
      </c>
      <c r="P3411">
        <f t="shared" ca="1" si="1855"/>
        <v>47396</v>
      </c>
      <c r="Q3411">
        <f ca="1">IF(P3411&gt;0,1,0)</f>
        <v>1</v>
      </c>
      <c r="R3411">
        <f t="shared" ca="1" si="1840"/>
        <v>19</v>
      </c>
      <c r="S3411">
        <f t="shared" ca="1" si="1841"/>
        <v>1</v>
      </c>
      <c r="T3411">
        <f t="shared" ca="1" si="1842"/>
        <v>6</v>
      </c>
      <c r="U3411">
        <f t="shared" ca="1" si="1843"/>
        <v>7</v>
      </c>
      <c r="V3411">
        <f t="shared" ca="1" si="1844"/>
        <v>4</v>
      </c>
      <c r="X3411">
        <f t="shared" si="1846"/>
        <v>3411</v>
      </c>
      <c r="Y3411">
        <f t="shared" si="1847"/>
        <v>3252</v>
      </c>
      <c r="Z3411">
        <f t="shared" si="1848"/>
        <v>3253</v>
      </c>
      <c r="AA3411">
        <f t="shared" si="1845"/>
        <v>3451</v>
      </c>
      <c r="AB3411">
        <f t="shared" si="1850"/>
        <v>200</v>
      </c>
      <c r="AM3411" t="str">
        <f t="shared" si="1851"/>
        <v>201904KS</v>
      </c>
      <c r="AN3411">
        <f t="shared" ca="1" si="1831"/>
        <v>19.000833333333333</v>
      </c>
      <c r="AO3411">
        <f t="shared" ca="1" si="1832"/>
        <v>1.0416666666666665</v>
      </c>
      <c r="AP3411">
        <f t="shared" ca="1" si="1852"/>
        <v>6.041666666666667</v>
      </c>
      <c r="AQ3411">
        <f t="shared" ca="1" si="1853"/>
        <v>7.083333333333333</v>
      </c>
      <c r="AR3411">
        <f t="shared" ca="1" si="1854"/>
        <v>3.958333333333333</v>
      </c>
      <c r="AS3411">
        <f ca="1">P3411/J3411</f>
        <v>0.12190454634306937</v>
      </c>
    </row>
    <row r="3412" spans="1:45" x14ac:dyDescent="0.4">
      <c r="A3412">
        <f t="shared" si="1849"/>
        <v>201904</v>
      </c>
      <c r="B3412" t="s">
        <v>688</v>
      </c>
      <c r="C3412" t="s">
        <v>288</v>
      </c>
      <c r="D3412" t="str">
        <f t="shared" ca="1" si="1830"/>
        <v>I107</v>
      </c>
      <c r="E3412">
        <f t="shared" ca="1" si="1833"/>
        <v>24</v>
      </c>
      <c r="F3412">
        <f t="shared" ca="1" si="1834"/>
        <v>15</v>
      </c>
      <c r="G3412" t="str">
        <f t="shared" ca="1" si="1827"/>
        <v>S10</v>
      </c>
      <c r="H3412" t="str">
        <f t="shared" ca="1" si="1828"/>
        <v>S103</v>
      </c>
      <c r="I3412">
        <f ca="1">VLOOKUP(D3412,PRC!$A$2:$B$21,2,0)*E3412</f>
        <v>3600000</v>
      </c>
      <c r="J3412">
        <f t="shared" ca="1" si="1835"/>
        <v>3167996</v>
      </c>
      <c r="K3412">
        <f ca="1">VLOOKUP(D3412,PRC!$A$1:$C$21,3,0)*E3412</f>
        <v>2052000</v>
      </c>
      <c r="L3412">
        <f t="shared" ca="1" si="1836"/>
        <v>36000</v>
      </c>
      <c r="M3412">
        <f t="shared" ca="1" si="1837"/>
        <v>180000</v>
      </c>
      <c r="N3412">
        <f t="shared" ca="1" si="1838"/>
        <v>108000</v>
      </c>
      <c r="O3412">
        <f t="shared" ca="1" si="1839"/>
        <v>144000</v>
      </c>
      <c r="P3412">
        <f t="shared" ca="1" si="1855"/>
        <v>647996</v>
      </c>
      <c r="Q3412">
        <f ca="1">IF(P3412&gt;0,1,0)</f>
        <v>1</v>
      </c>
      <c r="R3412">
        <f t="shared" ca="1" si="1840"/>
        <v>12</v>
      </c>
      <c r="S3412">
        <f t="shared" ca="1" si="1841"/>
        <v>1</v>
      </c>
      <c r="T3412">
        <f t="shared" ca="1" si="1842"/>
        <v>5</v>
      </c>
      <c r="U3412">
        <f t="shared" ca="1" si="1843"/>
        <v>3</v>
      </c>
      <c r="V3412">
        <f t="shared" ca="1" si="1844"/>
        <v>4</v>
      </c>
      <c r="X3412">
        <f t="shared" si="1846"/>
        <v>3412</v>
      </c>
      <c r="Y3412">
        <f t="shared" si="1847"/>
        <v>3252</v>
      </c>
      <c r="Z3412">
        <f t="shared" si="1848"/>
        <v>3253</v>
      </c>
      <c r="AA3412">
        <f t="shared" si="1845"/>
        <v>3451</v>
      </c>
      <c r="AB3412">
        <f t="shared" si="1850"/>
        <v>200</v>
      </c>
      <c r="AM3412" t="str">
        <f t="shared" si="1851"/>
        <v>201904KS</v>
      </c>
      <c r="AN3412">
        <f t="shared" ca="1" si="1831"/>
        <v>12.000111111111112</v>
      </c>
      <c r="AO3412">
        <f t="shared" ca="1" si="1832"/>
        <v>1</v>
      </c>
      <c r="AP3412">
        <f t="shared" ca="1" si="1852"/>
        <v>5</v>
      </c>
      <c r="AQ3412">
        <f t="shared" ca="1" si="1853"/>
        <v>3</v>
      </c>
      <c r="AR3412">
        <f t="shared" ca="1" si="1854"/>
        <v>4</v>
      </c>
      <c r="AS3412">
        <f ca="1">P3412/J3412</f>
        <v>0.20454445018238659</v>
      </c>
    </row>
    <row r="3413" spans="1:45" x14ac:dyDescent="0.4">
      <c r="A3413">
        <f t="shared" si="1849"/>
        <v>201904</v>
      </c>
      <c r="B3413" t="s">
        <v>689</v>
      </c>
      <c r="C3413" t="s">
        <v>288</v>
      </c>
      <c r="D3413" t="str">
        <f t="shared" ca="1" si="1830"/>
        <v>I117</v>
      </c>
      <c r="E3413">
        <f t="shared" ca="1" si="1833"/>
        <v>44</v>
      </c>
      <c r="F3413">
        <f t="shared" ca="1" si="1834"/>
        <v>19</v>
      </c>
      <c r="G3413" t="str">
        <f t="shared" ca="1" si="1827"/>
        <v>S11</v>
      </c>
      <c r="H3413" t="str">
        <f t="shared" ca="1" si="1828"/>
        <v>S114</v>
      </c>
      <c r="I3413">
        <f ca="1">VLOOKUP(D3413,PRC!$A$2:$B$21,2,0)*E3413</f>
        <v>110000000</v>
      </c>
      <c r="J3413">
        <f t="shared" ca="1" si="1835"/>
        <v>93499996</v>
      </c>
      <c r="K3413">
        <f ca="1">VLOOKUP(D3413,PRC!$A$1:$C$21,3,0)*E3413</f>
        <v>50600000</v>
      </c>
      <c r="L3413">
        <f t="shared" ca="1" si="1836"/>
        <v>1100000</v>
      </c>
      <c r="M3413">
        <f t="shared" ca="1" si="1837"/>
        <v>5500000</v>
      </c>
      <c r="N3413">
        <f t="shared" ca="1" si="1838"/>
        <v>6600000</v>
      </c>
      <c r="O3413">
        <f t="shared" ca="1" si="1839"/>
        <v>5500000</v>
      </c>
      <c r="P3413">
        <f t="shared" ca="1" si="1855"/>
        <v>24199996</v>
      </c>
      <c r="Q3413">
        <f ca="1">IF(P3413&gt;0,1,0)</f>
        <v>1</v>
      </c>
      <c r="R3413">
        <f t="shared" ca="1" si="1840"/>
        <v>15</v>
      </c>
      <c r="S3413">
        <f t="shared" ca="1" si="1841"/>
        <v>1</v>
      </c>
      <c r="T3413">
        <f t="shared" ca="1" si="1842"/>
        <v>5</v>
      </c>
      <c r="U3413">
        <f t="shared" ca="1" si="1843"/>
        <v>6</v>
      </c>
      <c r="V3413">
        <f t="shared" ca="1" si="1844"/>
        <v>5</v>
      </c>
      <c r="X3413">
        <f t="shared" si="1846"/>
        <v>3413</v>
      </c>
      <c r="Y3413">
        <f t="shared" si="1847"/>
        <v>3252</v>
      </c>
      <c r="Z3413">
        <f t="shared" si="1848"/>
        <v>3253</v>
      </c>
      <c r="AA3413">
        <f t="shared" si="1845"/>
        <v>3451</v>
      </c>
      <c r="AB3413">
        <f t="shared" si="1850"/>
        <v>200</v>
      </c>
      <c r="AM3413" t="str">
        <f t="shared" si="1851"/>
        <v>201904KS</v>
      </c>
      <c r="AN3413">
        <f t="shared" ca="1" si="1831"/>
        <v>15.000003636363635</v>
      </c>
      <c r="AO3413">
        <f t="shared" ca="1" si="1832"/>
        <v>1</v>
      </c>
      <c r="AP3413">
        <f t="shared" ca="1" si="1852"/>
        <v>5</v>
      </c>
      <c r="AQ3413">
        <f t="shared" ca="1" si="1853"/>
        <v>6</v>
      </c>
      <c r="AR3413">
        <f t="shared" ca="1" si="1854"/>
        <v>5</v>
      </c>
      <c r="AS3413">
        <f ca="1">P3413/J3413</f>
        <v>0.25882349770367907</v>
      </c>
    </row>
    <row r="3414" spans="1:45" x14ac:dyDescent="0.4">
      <c r="A3414">
        <f t="shared" si="1849"/>
        <v>201904</v>
      </c>
      <c r="B3414" t="s">
        <v>690</v>
      </c>
      <c r="C3414" t="s">
        <v>288</v>
      </c>
      <c r="D3414" t="str">
        <f t="shared" ca="1" si="1830"/>
        <v>I101</v>
      </c>
      <c r="E3414">
        <f t="shared" ca="1" si="1833"/>
        <v>34</v>
      </c>
      <c r="F3414">
        <f t="shared" ca="1" si="1834"/>
        <v>12</v>
      </c>
      <c r="G3414" t="str">
        <f t="shared" ca="1" si="1827"/>
        <v>S11</v>
      </c>
      <c r="H3414" t="str">
        <f t="shared" ca="1" si="1828"/>
        <v>S110</v>
      </c>
      <c r="I3414">
        <f ca="1">VLOOKUP(D3414,PRC!$A$2:$B$21,2,0)*E3414</f>
        <v>1020000</v>
      </c>
      <c r="J3414">
        <f t="shared" ca="1" si="1835"/>
        <v>856796</v>
      </c>
      <c r="K3414">
        <f ca="1">VLOOKUP(D3414,PRC!$A$1:$C$21,3,0)*E3414</f>
        <v>530400</v>
      </c>
      <c r="L3414">
        <f t="shared" ca="1" si="1836"/>
        <v>20000</v>
      </c>
      <c r="M3414">
        <f t="shared" ca="1" si="1837"/>
        <v>51000</v>
      </c>
      <c r="N3414">
        <f t="shared" ca="1" si="1838"/>
        <v>71000</v>
      </c>
      <c r="O3414">
        <f t="shared" ca="1" si="1839"/>
        <v>31000</v>
      </c>
      <c r="P3414">
        <f t="shared" ca="1" si="1855"/>
        <v>153396</v>
      </c>
      <c r="Q3414">
        <f ca="1">IF(P3414&gt;0,1,0)</f>
        <v>1</v>
      </c>
      <c r="R3414">
        <f t="shared" ca="1" si="1840"/>
        <v>16</v>
      </c>
      <c r="S3414">
        <f t="shared" ca="1" si="1841"/>
        <v>2</v>
      </c>
      <c r="T3414">
        <f t="shared" ca="1" si="1842"/>
        <v>5</v>
      </c>
      <c r="U3414">
        <f t="shared" ca="1" si="1843"/>
        <v>7</v>
      </c>
      <c r="V3414">
        <f t="shared" ca="1" si="1844"/>
        <v>3</v>
      </c>
      <c r="X3414">
        <f t="shared" si="1846"/>
        <v>3414</v>
      </c>
      <c r="Y3414">
        <f t="shared" si="1847"/>
        <v>3252</v>
      </c>
      <c r="Z3414">
        <f t="shared" si="1848"/>
        <v>3253</v>
      </c>
      <c r="AA3414">
        <f t="shared" si="1845"/>
        <v>3451</v>
      </c>
      <c r="AB3414">
        <f t="shared" si="1850"/>
        <v>200</v>
      </c>
      <c r="AM3414" t="str">
        <f t="shared" si="1851"/>
        <v>201904KS</v>
      </c>
      <c r="AN3414">
        <f t="shared" ca="1" si="1831"/>
        <v>16.000392156862741</v>
      </c>
      <c r="AO3414">
        <f t="shared" ca="1" si="1832"/>
        <v>1.9607843137254901</v>
      </c>
      <c r="AP3414">
        <f t="shared" ca="1" si="1852"/>
        <v>5</v>
      </c>
      <c r="AQ3414">
        <f t="shared" ca="1" si="1853"/>
        <v>6.9607843137254903</v>
      </c>
      <c r="AR3414">
        <f t="shared" ca="1" si="1854"/>
        <v>3.0392156862745097</v>
      </c>
      <c r="AS3414">
        <f ca="1">P3414/J3414</f>
        <v>0.17903444927380613</v>
      </c>
    </row>
    <row r="3415" spans="1:45" x14ac:dyDescent="0.4">
      <c r="A3415">
        <f t="shared" si="1849"/>
        <v>201904</v>
      </c>
      <c r="B3415" t="s">
        <v>691</v>
      </c>
      <c r="C3415" t="s">
        <v>288</v>
      </c>
      <c r="D3415" t="str">
        <f t="shared" ca="1" si="1830"/>
        <v>I110</v>
      </c>
      <c r="E3415">
        <f t="shared" ca="1" si="1833"/>
        <v>47</v>
      </c>
      <c r="F3415">
        <f t="shared" ca="1" si="1834"/>
        <v>15</v>
      </c>
      <c r="G3415" t="str">
        <f t="shared" ca="1" si="1827"/>
        <v>S10</v>
      </c>
      <c r="H3415" t="str">
        <f t="shared" ca="1" si="1828"/>
        <v>S105</v>
      </c>
      <c r="I3415">
        <f ca="1">VLOOKUP(D3415,PRC!$A$2:$B$21,2,0)*E3415</f>
        <v>14100000</v>
      </c>
      <c r="J3415">
        <f t="shared" ca="1" si="1835"/>
        <v>11420996</v>
      </c>
      <c r="K3415">
        <f ca="1">VLOOKUP(D3415,PRC!$A$1:$C$21,3,0)*E3415</f>
        <v>6486000</v>
      </c>
      <c r="L3415">
        <f t="shared" ca="1" si="1836"/>
        <v>423000</v>
      </c>
      <c r="M3415">
        <f t="shared" ca="1" si="1837"/>
        <v>846000</v>
      </c>
      <c r="N3415">
        <f t="shared" ca="1" si="1838"/>
        <v>705000</v>
      </c>
      <c r="O3415">
        <f t="shared" ca="1" si="1839"/>
        <v>564000</v>
      </c>
      <c r="P3415">
        <f t="shared" ca="1" si="1855"/>
        <v>2396996</v>
      </c>
      <c r="Q3415">
        <f ca="1">IF(P3415&gt;0,1,0)</f>
        <v>1</v>
      </c>
      <c r="R3415">
        <f t="shared" ca="1" si="1840"/>
        <v>19</v>
      </c>
      <c r="S3415">
        <f t="shared" ca="1" si="1841"/>
        <v>3</v>
      </c>
      <c r="T3415">
        <f t="shared" ca="1" si="1842"/>
        <v>6</v>
      </c>
      <c r="U3415">
        <f t="shared" ca="1" si="1843"/>
        <v>5</v>
      </c>
      <c r="V3415">
        <f t="shared" ca="1" si="1844"/>
        <v>4</v>
      </c>
      <c r="X3415">
        <f t="shared" si="1846"/>
        <v>3415</v>
      </c>
      <c r="Y3415">
        <f t="shared" si="1847"/>
        <v>3252</v>
      </c>
      <c r="Z3415">
        <f t="shared" si="1848"/>
        <v>3253</v>
      </c>
      <c r="AA3415">
        <f t="shared" si="1845"/>
        <v>3451</v>
      </c>
      <c r="AB3415">
        <f t="shared" si="1850"/>
        <v>200</v>
      </c>
      <c r="AM3415" t="str">
        <f t="shared" si="1851"/>
        <v>201904KS</v>
      </c>
      <c r="AN3415">
        <f t="shared" ca="1" si="1831"/>
        <v>19.000028368794332</v>
      </c>
      <c r="AO3415">
        <f t="shared" ca="1" si="1832"/>
        <v>3</v>
      </c>
      <c r="AP3415">
        <f t="shared" ca="1" si="1852"/>
        <v>6</v>
      </c>
      <c r="AQ3415">
        <f t="shared" ca="1" si="1853"/>
        <v>5</v>
      </c>
      <c r="AR3415">
        <f t="shared" ca="1" si="1854"/>
        <v>4</v>
      </c>
      <c r="AS3415">
        <f ca="1">P3415/J3415</f>
        <v>0.20987626648323843</v>
      </c>
    </row>
    <row r="3416" spans="1:45" x14ac:dyDescent="0.4">
      <c r="A3416">
        <f t="shared" si="1849"/>
        <v>201904</v>
      </c>
      <c r="B3416" t="s">
        <v>692</v>
      </c>
      <c r="C3416" t="s">
        <v>288</v>
      </c>
      <c r="D3416" t="str">
        <f t="shared" ca="1" si="1830"/>
        <v>I113</v>
      </c>
      <c r="E3416">
        <f t="shared" ca="1" si="1833"/>
        <v>37</v>
      </c>
      <c r="F3416">
        <f t="shared" ca="1" si="1834"/>
        <v>14</v>
      </c>
      <c r="G3416" t="str">
        <f t="shared" ca="1" si="1827"/>
        <v>S11</v>
      </c>
      <c r="H3416" t="str">
        <f t="shared" ca="1" si="1828"/>
        <v>S115</v>
      </c>
      <c r="I3416">
        <f ca="1">VLOOKUP(D3416,PRC!$A$2:$B$21,2,0)*E3416</f>
        <v>24790000</v>
      </c>
      <c r="J3416">
        <f t="shared" ca="1" si="1835"/>
        <v>20575696</v>
      </c>
      <c r="K3416">
        <f ca="1">VLOOKUP(D3416,PRC!$A$1:$C$21,3,0)*E3416</f>
        <v>11155500</v>
      </c>
      <c r="L3416">
        <f t="shared" ca="1" si="1836"/>
        <v>744000</v>
      </c>
      <c r="M3416">
        <f t="shared" ca="1" si="1837"/>
        <v>992000</v>
      </c>
      <c r="N3416">
        <f t="shared" ca="1" si="1838"/>
        <v>1983000</v>
      </c>
      <c r="O3416">
        <f t="shared" ca="1" si="1839"/>
        <v>1240000</v>
      </c>
      <c r="P3416">
        <f t="shared" ca="1" si="1855"/>
        <v>4461196</v>
      </c>
      <c r="Q3416">
        <f ca="1">IF(P3416&gt;0,1,0)</f>
        <v>1</v>
      </c>
      <c r="R3416">
        <f t="shared" ca="1" si="1840"/>
        <v>17</v>
      </c>
      <c r="S3416">
        <f t="shared" ca="1" si="1841"/>
        <v>3</v>
      </c>
      <c r="T3416">
        <f t="shared" ca="1" si="1842"/>
        <v>4</v>
      </c>
      <c r="U3416">
        <f t="shared" ca="1" si="1843"/>
        <v>8</v>
      </c>
      <c r="V3416">
        <f t="shared" ca="1" si="1844"/>
        <v>5</v>
      </c>
      <c r="X3416">
        <f t="shared" si="1846"/>
        <v>3416</v>
      </c>
      <c r="Y3416">
        <f t="shared" si="1847"/>
        <v>3252</v>
      </c>
      <c r="Z3416">
        <f t="shared" si="1848"/>
        <v>3253</v>
      </c>
      <c r="AA3416">
        <f t="shared" si="1845"/>
        <v>3451</v>
      </c>
      <c r="AB3416">
        <f t="shared" si="1850"/>
        <v>200</v>
      </c>
      <c r="AM3416" t="str">
        <f t="shared" si="1851"/>
        <v>201904KS</v>
      </c>
      <c r="AN3416">
        <f t="shared" ca="1" si="1831"/>
        <v>17.00001613553852</v>
      </c>
      <c r="AO3416">
        <f t="shared" ca="1" si="1832"/>
        <v>3.0012101653892698</v>
      </c>
      <c r="AP3416">
        <f t="shared" ca="1" si="1852"/>
        <v>4.0016135538523594</v>
      </c>
      <c r="AQ3416">
        <f t="shared" ca="1" si="1853"/>
        <v>7.999193223073819</v>
      </c>
      <c r="AR3416">
        <f t="shared" ca="1" si="1854"/>
        <v>5.0020169423154499</v>
      </c>
      <c r="AS3416">
        <f ca="1">P3416/J3416</f>
        <v>0.21681871660623292</v>
      </c>
    </row>
    <row r="3417" spans="1:45" x14ac:dyDescent="0.4">
      <c r="A3417">
        <f t="shared" si="1849"/>
        <v>201904</v>
      </c>
      <c r="B3417" t="s">
        <v>693</v>
      </c>
      <c r="C3417" t="s">
        <v>288</v>
      </c>
      <c r="D3417" t="str">
        <f t="shared" ca="1" si="1830"/>
        <v>I120</v>
      </c>
      <c r="E3417">
        <f t="shared" ca="1" si="1833"/>
        <v>23</v>
      </c>
      <c r="F3417">
        <f t="shared" ca="1" si="1834"/>
        <v>13</v>
      </c>
      <c r="G3417" t="str">
        <f t="shared" ca="1" si="1827"/>
        <v>S10</v>
      </c>
      <c r="H3417" t="str">
        <f t="shared" ca="1" si="1828"/>
        <v>S104</v>
      </c>
      <c r="I3417">
        <f ca="1">VLOOKUP(D3417,PRC!$A$2:$B$21,2,0)*E3417</f>
        <v>98900000</v>
      </c>
      <c r="J3417">
        <f t="shared" ca="1" si="1835"/>
        <v>86042996</v>
      </c>
      <c r="K3417">
        <f ca="1">VLOOKUP(D3417,PRC!$A$1:$C$21,3,0)*E3417</f>
        <v>44505000</v>
      </c>
      <c r="L3417">
        <f t="shared" ca="1" si="1836"/>
        <v>2967000</v>
      </c>
      <c r="M3417">
        <f t="shared" ca="1" si="1837"/>
        <v>3956000</v>
      </c>
      <c r="N3417">
        <f t="shared" ca="1" si="1838"/>
        <v>4945000</v>
      </c>
      <c r="O3417">
        <f t="shared" ca="1" si="1839"/>
        <v>3956000</v>
      </c>
      <c r="P3417">
        <f t="shared" ca="1" si="1855"/>
        <v>25713996</v>
      </c>
      <c r="Q3417">
        <f ca="1">IF(P3417&gt;0,1,0)</f>
        <v>1</v>
      </c>
      <c r="R3417">
        <f t="shared" ca="1" si="1840"/>
        <v>13</v>
      </c>
      <c r="S3417">
        <f t="shared" ca="1" si="1841"/>
        <v>3</v>
      </c>
      <c r="T3417">
        <f t="shared" ca="1" si="1842"/>
        <v>4</v>
      </c>
      <c r="U3417">
        <f t="shared" ca="1" si="1843"/>
        <v>5</v>
      </c>
      <c r="V3417">
        <f t="shared" ca="1" si="1844"/>
        <v>4</v>
      </c>
      <c r="X3417">
        <f t="shared" si="1846"/>
        <v>3417</v>
      </c>
      <c r="Y3417">
        <f t="shared" si="1847"/>
        <v>3252</v>
      </c>
      <c r="Z3417">
        <f t="shared" si="1848"/>
        <v>3253</v>
      </c>
      <c r="AA3417">
        <f t="shared" si="1845"/>
        <v>3451</v>
      </c>
      <c r="AB3417">
        <f t="shared" si="1850"/>
        <v>200</v>
      </c>
      <c r="AM3417" t="str">
        <f t="shared" si="1851"/>
        <v>201904KS</v>
      </c>
      <c r="AN3417">
        <f t="shared" ca="1" si="1831"/>
        <v>13.000004044489389</v>
      </c>
      <c r="AO3417">
        <f t="shared" ca="1" si="1832"/>
        <v>3</v>
      </c>
      <c r="AP3417">
        <f t="shared" ca="1" si="1852"/>
        <v>4</v>
      </c>
      <c r="AQ3417">
        <f t="shared" ca="1" si="1853"/>
        <v>5</v>
      </c>
      <c r="AR3417">
        <f t="shared" ca="1" si="1854"/>
        <v>4</v>
      </c>
      <c r="AS3417">
        <f ca="1">P3417/J3417</f>
        <v>0.29885054211733864</v>
      </c>
    </row>
    <row r="3418" spans="1:45" x14ac:dyDescent="0.4">
      <c r="A3418">
        <f t="shared" si="1849"/>
        <v>201904</v>
      </c>
      <c r="B3418" t="s">
        <v>694</v>
      </c>
      <c r="C3418" t="s">
        <v>288</v>
      </c>
      <c r="D3418" t="str">
        <f t="shared" ca="1" si="1830"/>
        <v>I102</v>
      </c>
      <c r="E3418">
        <f t="shared" ca="1" si="1833"/>
        <v>50</v>
      </c>
      <c r="F3418">
        <f t="shared" ca="1" si="1834"/>
        <v>11</v>
      </c>
      <c r="G3418" t="str">
        <f t="shared" ca="1" si="1827"/>
        <v>S11</v>
      </c>
      <c r="H3418" t="str">
        <f t="shared" ca="1" si="1828"/>
        <v>S117</v>
      </c>
      <c r="I3418">
        <f ca="1">VLOOKUP(D3418,PRC!$A$2:$B$21,2,0)*E3418</f>
        <v>2000000</v>
      </c>
      <c r="J3418">
        <f t="shared" ca="1" si="1835"/>
        <v>1739996</v>
      </c>
      <c r="K3418">
        <f ca="1">VLOOKUP(D3418,PRC!$A$1:$C$21,3,0)*E3418</f>
        <v>940000</v>
      </c>
      <c r="L3418">
        <f t="shared" ca="1" si="1836"/>
        <v>20000</v>
      </c>
      <c r="M3418">
        <f t="shared" ca="1" si="1837"/>
        <v>100000</v>
      </c>
      <c r="N3418">
        <f t="shared" ca="1" si="1838"/>
        <v>60000</v>
      </c>
      <c r="O3418">
        <f t="shared" ca="1" si="1839"/>
        <v>60000</v>
      </c>
      <c r="P3418">
        <f t="shared" ca="1" si="1855"/>
        <v>559996</v>
      </c>
      <c r="Q3418">
        <f ca="1">IF(P3418&gt;0,1,0)</f>
        <v>1</v>
      </c>
      <c r="R3418">
        <f t="shared" ca="1" si="1840"/>
        <v>13</v>
      </c>
      <c r="S3418">
        <f t="shared" ca="1" si="1841"/>
        <v>1</v>
      </c>
      <c r="T3418">
        <f t="shared" ca="1" si="1842"/>
        <v>5</v>
      </c>
      <c r="U3418">
        <f t="shared" ca="1" si="1843"/>
        <v>3</v>
      </c>
      <c r="V3418">
        <f t="shared" ca="1" si="1844"/>
        <v>3</v>
      </c>
      <c r="X3418">
        <f t="shared" si="1846"/>
        <v>3418</v>
      </c>
      <c r="Y3418">
        <f t="shared" si="1847"/>
        <v>3252</v>
      </c>
      <c r="Z3418">
        <f t="shared" si="1848"/>
        <v>3253</v>
      </c>
      <c r="AA3418">
        <f t="shared" si="1845"/>
        <v>3451</v>
      </c>
      <c r="AB3418">
        <f t="shared" si="1850"/>
        <v>200</v>
      </c>
      <c r="AM3418" t="str">
        <f t="shared" si="1851"/>
        <v>201904KS</v>
      </c>
      <c r="AN3418">
        <f t="shared" ca="1" si="1831"/>
        <v>13.000199999999996</v>
      </c>
      <c r="AO3418">
        <f t="shared" ca="1" si="1832"/>
        <v>1</v>
      </c>
      <c r="AP3418">
        <f t="shared" ca="1" si="1852"/>
        <v>5</v>
      </c>
      <c r="AQ3418">
        <f t="shared" ca="1" si="1853"/>
        <v>3</v>
      </c>
      <c r="AR3418">
        <f t="shared" ca="1" si="1854"/>
        <v>3</v>
      </c>
      <c r="AS3418">
        <f ca="1">P3418/J3418</f>
        <v>0.3218375214655666</v>
      </c>
    </row>
    <row r="3419" spans="1:45" x14ac:dyDescent="0.4">
      <c r="A3419">
        <f t="shared" si="1849"/>
        <v>201904</v>
      </c>
      <c r="B3419" t="s">
        <v>695</v>
      </c>
      <c r="C3419" t="s">
        <v>288</v>
      </c>
      <c r="D3419" t="str">
        <f t="shared" ca="1" si="1830"/>
        <v>I103</v>
      </c>
      <c r="E3419">
        <f t="shared" ca="1" si="1833"/>
        <v>31</v>
      </c>
      <c r="F3419">
        <f t="shared" ca="1" si="1834"/>
        <v>17</v>
      </c>
      <c r="G3419" t="str">
        <f t="shared" ca="1" si="1827"/>
        <v>S10</v>
      </c>
      <c r="H3419" t="str">
        <f t="shared" ca="1" si="1828"/>
        <v>S109</v>
      </c>
      <c r="I3419">
        <f ca="1">VLOOKUP(D3419,PRC!$A$2:$B$21,2,0)*E3419</f>
        <v>1550000</v>
      </c>
      <c r="J3419">
        <f t="shared" ca="1" si="1835"/>
        <v>1317496</v>
      </c>
      <c r="K3419">
        <f ca="1">VLOOKUP(D3419,PRC!$A$1:$C$21,3,0)*E3419</f>
        <v>883500</v>
      </c>
      <c r="L3419">
        <f t="shared" ca="1" si="1836"/>
        <v>47000</v>
      </c>
      <c r="M3419">
        <f t="shared" ca="1" si="1837"/>
        <v>62000</v>
      </c>
      <c r="N3419">
        <f t="shared" ca="1" si="1838"/>
        <v>78000</v>
      </c>
      <c r="O3419">
        <f t="shared" ca="1" si="1839"/>
        <v>78000</v>
      </c>
      <c r="P3419">
        <f t="shared" ca="1" si="1855"/>
        <v>168996</v>
      </c>
      <c r="Q3419">
        <f ca="1">IF(P3419&gt;0,1,0)</f>
        <v>1</v>
      </c>
      <c r="R3419">
        <f t="shared" ca="1" si="1840"/>
        <v>15</v>
      </c>
      <c r="S3419">
        <f t="shared" ca="1" si="1841"/>
        <v>3</v>
      </c>
      <c r="T3419">
        <f t="shared" ca="1" si="1842"/>
        <v>4</v>
      </c>
      <c r="U3419">
        <f t="shared" ca="1" si="1843"/>
        <v>5</v>
      </c>
      <c r="V3419">
        <f t="shared" ca="1" si="1844"/>
        <v>5</v>
      </c>
      <c r="X3419">
        <f t="shared" si="1846"/>
        <v>3419</v>
      </c>
      <c r="Y3419">
        <f t="shared" si="1847"/>
        <v>3252</v>
      </c>
      <c r="Z3419">
        <f t="shared" si="1848"/>
        <v>3253</v>
      </c>
      <c r="AA3419">
        <f t="shared" si="1845"/>
        <v>3451</v>
      </c>
      <c r="AB3419">
        <f t="shared" si="1850"/>
        <v>200</v>
      </c>
      <c r="AM3419" t="str">
        <f t="shared" si="1851"/>
        <v>201904KS</v>
      </c>
      <c r="AN3419">
        <f t="shared" ca="1" si="1831"/>
        <v>15.000258064516125</v>
      </c>
      <c r="AO3419">
        <f t="shared" ca="1" si="1832"/>
        <v>3.032258064516129</v>
      </c>
      <c r="AP3419">
        <f t="shared" ca="1" si="1852"/>
        <v>4</v>
      </c>
      <c r="AQ3419">
        <f t="shared" ca="1" si="1853"/>
        <v>5.032258064516129</v>
      </c>
      <c r="AR3419">
        <f t="shared" ca="1" si="1854"/>
        <v>5.032258064516129</v>
      </c>
      <c r="AS3419">
        <f ca="1">P3419/J3419</f>
        <v>0.12827059816500391</v>
      </c>
    </row>
    <row r="3420" spans="1:45" x14ac:dyDescent="0.4">
      <c r="A3420">
        <f t="shared" si="1849"/>
        <v>201904</v>
      </c>
      <c r="B3420" t="s">
        <v>696</v>
      </c>
      <c r="C3420" t="s">
        <v>288</v>
      </c>
      <c r="D3420" t="str">
        <f t="shared" ca="1" si="1830"/>
        <v>I103</v>
      </c>
      <c r="E3420">
        <f t="shared" ca="1" si="1833"/>
        <v>42</v>
      </c>
      <c r="F3420">
        <f t="shared" ca="1" si="1834"/>
        <v>10</v>
      </c>
      <c r="G3420" t="str">
        <f t="shared" ca="1" si="1827"/>
        <v>S10</v>
      </c>
      <c r="H3420" t="str">
        <f t="shared" ca="1" si="1828"/>
        <v>S108</v>
      </c>
      <c r="I3420">
        <f ca="1">VLOOKUP(D3420,PRC!$A$2:$B$21,2,0)*E3420</f>
        <v>2100000</v>
      </c>
      <c r="J3420">
        <f t="shared" ca="1" si="1835"/>
        <v>1805996</v>
      </c>
      <c r="K3420">
        <f ca="1">VLOOKUP(D3420,PRC!$A$1:$C$21,3,0)*E3420</f>
        <v>1197000</v>
      </c>
      <c r="L3420">
        <f t="shared" ca="1" si="1836"/>
        <v>63000</v>
      </c>
      <c r="M3420">
        <f t="shared" ca="1" si="1837"/>
        <v>105000</v>
      </c>
      <c r="N3420">
        <f t="shared" ca="1" si="1838"/>
        <v>84000</v>
      </c>
      <c r="O3420">
        <f t="shared" ca="1" si="1839"/>
        <v>105000</v>
      </c>
      <c r="P3420">
        <f t="shared" ca="1" si="1855"/>
        <v>251996</v>
      </c>
      <c r="Q3420">
        <f ca="1">IF(P3420&gt;0,1,0)</f>
        <v>1</v>
      </c>
      <c r="R3420">
        <f t="shared" ca="1" si="1840"/>
        <v>14</v>
      </c>
      <c r="S3420">
        <f t="shared" ca="1" si="1841"/>
        <v>3</v>
      </c>
      <c r="T3420">
        <f t="shared" ca="1" si="1842"/>
        <v>5</v>
      </c>
      <c r="U3420">
        <f t="shared" ca="1" si="1843"/>
        <v>4</v>
      </c>
      <c r="V3420">
        <f t="shared" ca="1" si="1844"/>
        <v>5</v>
      </c>
      <c r="X3420">
        <f t="shared" si="1846"/>
        <v>3420</v>
      </c>
      <c r="Y3420">
        <f t="shared" si="1847"/>
        <v>3252</v>
      </c>
      <c r="Z3420">
        <f t="shared" si="1848"/>
        <v>3253</v>
      </c>
      <c r="AA3420">
        <f t="shared" si="1845"/>
        <v>3451</v>
      </c>
      <c r="AB3420">
        <f t="shared" si="1850"/>
        <v>200</v>
      </c>
      <c r="AM3420" t="str">
        <f t="shared" si="1851"/>
        <v>201904KS</v>
      </c>
      <c r="AN3420">
        <f t="shared" ca="1" si="1831"/>
        <v>14.000190476190477</v>
      </c>
      <c r="AO3420">
        <f t="shared" ca="1" si="1832"/>
        <v>3</v>
      </c>
      <c r="AP3420">
        <f t="shared" ca="1" si="1852"/>
        <v>5</v>
      </c>
      <c r="AQ3420">
        <f t="shared" ca="1" si="1853"/>
        <v>4</v>
      </c>
      <c r="AR3420">
        <f t="shared" ca="1" si="1854"/>
        <v>5</v>
      </c>
      <c r="AS3420">
        <f ca="1">P3420/J3420</f>
        <v>0.13953297792464656</v>
      </c>
    </row>
    <row r="3421" spans="1:45" x14ac:dyDescent="0.4">
      <c r="A3421">
        <f t="shared" si="1849"/>
        <v>201904</v>
      </c>
      <c r="B3421" t="s">
        <v>697</v>
      </c>
      <c r="C3421" t="s">
        <v>288</v>
      </c>
      <c r="D3421" t="str">
        <f t="shared" ca="1" si="1830"/>
        <v>I109</v>
      </c>
      <c r="E3421">
        <f t="shared" ca="1" si="1833"/>
        <v>42</v>
      </c>
      <c r="F3421">
        <f t="shared" ca="1" si="1834"/>
        <v>20</v>
      </c>
      <c r="G3421" t="str">
        <f t="shared" ca="1" si="1827"/>
        <v>S11</v>
      </c>
      <c r="H3421" t="str">
        <f t="shared" ca="1" si="1828"/>
        <v>S119</v>
      </c>
      <c r="I3421">
        <f ca="1">VLOOKUP(D3421,PRC!$A$2:$B$21,2,0)*E3421</f>
        <v>21000000</v>
      </c>
      <c r="J3421">
        <f t="shared" ca="1" si="1835"/>
        <v>18899996</v>
      </c>
      <c r="K3421">
        <f ca="1">VLOOKUP(D3421,PRC!$A$1:$C$21,3,0)*E3421</f>
        <v>8400000</v>
      </c>
      <c r="L3421">
        <f t="shared" ca="1" si="1836"/>
        <v>630000</v>
      </c>
      <c r="M3421">
        <f t="shared" ca="1" si="1837"/>
        <v>1050000</v>
      </c>
      <c r="N3421">
        <f t="shared" ca="1" si="1838"/>
        <v>1680000</v>
      </c>
      <c r="O3421">
        <f t="shared" ca="1" si="1839"/>
        <v>840000</v>
      </c>
      <c r="P3421">
        <f t="shared" ca="1" si="1855"/>
        <v>6299996</v>
      </c>
      <c r="Q3421">
        <f ca="1">IF(P3421&gt;0,1,0)</f>
        <v>1</v>
      </c>
      <c r="R3421">
        <f t="shared" ca="1" si="1840"/>
        <v>10</v>
      </c>
      <c r="S3421">
        <f t="shared" ca="1" si="1841"/>
        <v>3</v>
      </c>
      <c r="T3421">
        <f t="shared" ca="1" si="1842"/>
        <v>5</v>
      </c>
      <c r="U3421">
        <f t="shared" ca="1" si="1843"/>
        <v>8</v>
      </c>
      <c r="V3421">
        <f t="shared" ca="1" si="1844"/>
        <v>4</v>
      </c>
      <c r="X3421">
        <f t="shared" si="1846"/>
        <v>3421</v>
      </c>
      <c r="Y3421">
        <f t="shared" si="1847"/>
        <v>3252</v>
      </c>
      <c r="Z3421">
        <f t="shared" si="1848"/>
        <v>3253</v>
      </c>
      <c r="AA3421">
        <f t="shared" si="1845"/>
        <v>3451</v>
      </c>
      <c r="AB3421">
        <f t="shared" si="1850"/>
        <v>200</v>
      </c>
      <c r="AM3421" t="str">
        <f t="shared" si="1851"/>
        <v>201904KS</v>
      </c>
      <c r="AN3421">
        <f t="shared" ca="1" si="1831"/>
        <v>10.000019047619046</v>
      </c>
      <c r="AO3421">
        <f t="shared" ca="1" si="1832"/>
        <v>3</v>
      </c>
      <c r="AP3421">
        <f t="shared" ca="1" si="1852"/>
        <v>5</v>
      </c>
      <c r="AQ3421">
        <f t="shared" ca="1" si="1853"/>
        <v>8</v>
      </c>
      <c r="AR3421">
        <f t="shared" ca="1" si="1854"/>
        <v>4</v>
      </c>
      <c r="AS3421">
        <f ca="1">P3421/J3421</f>
        <v>0.33333319223982905</v>
      </c>
    </row>
    <row r="3422" spans="1:45" x14ac:dyDescent="0.4">
      <c r="A3422">
        <f t="shared" si="1849"/>
        <v>201904</v>
      </c>
      <c r="B3422" t="s">
        <v>698</v>
      </c>
      <c r="C3422" t="s">
        <v>288</v>
      </c>
      <c r="D3422" t="str">
        <f t="shared" ca="1" si="1830"/>
        <v>I108</v>
      </c>
      <c r="E3422">
        <f t="shared" ca="1" si="1833"/>
        <v>30</v>
      </c>
      <c r="F3422">
        <f t="shared" ca="1" si="1834"/>
        <v>15</v>
      </c>
      <c r="G3422" t="str">
        <f t="shared" ca="1" si="1827"/>
        <v>S10</v>
      </c>
      <c r="H3422" t="str">
        <f t="shared" ca="1" si="1828"/>
        <v>S101</v>
      </c>
      <c r="I3422">
        <f ca="1">VLOOKUP(D3422,PRC!$A$2:$B$21,2,0)*E3422</f>
        <v>1200000</v>
      </c>
      <c r="J3422">
        <f t="shared" ca="1" si="1835"/>
        <v>1007996</v>
      </c>
      <c r="K3422">
        <f ca="1">VLOOKUP(D3422,PRC!$A$1:$C$21,3,0)*E3422</f>
        <v>552000</v>
      </c>
      <c r="L3422">
        <f t="shared" ca="1" si="1836"/>
        <v>36000</v>
      </c>
      <c r="M3422">
        <f t="shared" ca="1" si="1837"/>
        <v>84000</v>
      </c>
      <c r="N3422">
        <f t="shared" ca="1" si="1838"/>
        <v>72000</v>
      </c>
      <c r="O3422">
        <f t="shared" ca="1" si="1839"/>
        <v>48000</v>
      </c>
      <c r="P3422">
        <f t="shared" ca="1" si="1855"/>
        <v>215996</v>
      </c>
      <c r="Q3422">
        <f ca="1">IF(P3422&gt;0,1,0)</f>
        <v>1</v>
      </c>
      <c r="R3422">
        <f t="shared" ca="1" si="1840"/>
        <v>16</v>
      </c>
      <c r="S3422">
        <f t="shared" ca="1" si="1841"/>
        <v>3</v>
      </c>
      <c r="T3422">
        <f t="shared" ca="1" si="1842"/>
        <v>7</v>
      </c>
      <c r="U3422">
        <f t="shared" ca="1" si="1843"/>
        <v>6</v>
      </c>
      <c r="V3422">
        <f t="shared" ca="1" si="1844"/>
        <v>4</v>
      </c>
      <c r="X3422">
        <f t="shared" si="1846"/>
        <v>3422</v>
      </c>
      <c r="Y3422">
        <f t="shared" si="1847"/>
        <v>3252</v>
      </c>
      <c r="Z3422">
        <f t="shared" si="1848"/>
        <v>3253</v>
      </c>
      <c r="AA3422">
        <f t="shared" si="1845"/>
        <v>3451</v>
      </c>
      <c r="AB3422">
        <f t="shared" si="1850"/>
        <v>200</v>
      </c>
      <c r="AM3422" t="str">
        <f t="shared" si="1851"/>
        <v>201904KS</v>
      </c>
      <c r="AN3422">
        <f t="shared" ca="1" si="1831"/>
        <v>16.000333333333337</v>
      </c>
      <c r="AO3422">
        <f t="shared" ca="1" si="1832"/>
        <v>3</v>
      </c>
      <c r="AP3422">
        <f t="shared" ca="1" si="1852"/>
        <v>7.0000000000000009</v>
      </c>
      <c r="AQ3422">
        <f t="shared" ca="1" si="1853"/>
        <v>6</v>
      </c>
      <c r="AR3422">
        <f t="shared" ca="1" si="1854"/>
        <v>4</v>
      </c>
      <c r="AS3422">
        <f ca="1">P3422/J3422</f>
        <v>0.21428259635950936</v>
      </c>
    </row>
    <row r="3423" spans="1:45" x14ac:dyDescent="0.4">
      <c r="A3423">
        <f t="shared" si="1849"/>
        <v>201904</v>
      </c>
      <c r="B3423" t="s">
        <v>699</v>
      </c>
      <c r="C3423" t="s">
        <v>288</v>
      </c>
      <c r="D3423" t="str">
        <f t="shared" ca="1" si="1830"/>
        <v>I112</v>
      </c>
      <c r="E3423">
        <f t="shared" ca="1" si="1833"/>
        <v>25</v>
      </c>
      <c r="F3423">
        <f t="shared" ca="1" si="1834"/>
        <v>15</v>
      </c>
      <c r="G3423" t="str">
        <f t="shared" ca="1" si="1827"/>
        <v>S11</v>
      </c>
      <c r="H3423" t="str">
        <f t="shared" ca="1" si="1828"/>
        <v>S119</v>
      </c>
      <c r="I3423">
        <f ca="1">VLOOKUP(D3423,PRC!$A$2:$B$21,2,0)*E3423</f>
        <v>1625000</v>
      </c>
      <c r="J3423">
        <f t="shared" ca="1" si="1835"/>
        <v>1429996</v>
      </c>
      <c r="K3423">
        <f ca="1">VLOOKUP(D3423,PRC!$A$1:$C$21,3,0)*E3423</f>
        <v>812500</v>
      </c>
      <c r="L3423">
        <f t="shared" ca="1" si="1836"/>
        <v>33000</v>
      </c>
      <c r="M3423">
        <f t="shared" ca="1" si="1837"/>
        <v>65000</v>
      </c>
      <c r="N3423">
        <f t="shared" ca="1" si="1838"/>
        <v>98000</v>
      </c>
      <c r="O3423">
        <f t="shared" ca="1" si="1839"/>
        <v>65000</v>
      </c>
      <c r="P3423">
        <f t="shared" ca="1" si="1855"/>
        <v>356496</v>
      </c>
      <c r="Q3423">
        <f ca="1">IF(P3423&gt;0,1,0)</f>
        <v>1</v>
      </c>
      <c r="R3423">
        <f t="shared" ca="1" si="1840"/>
        <v>12</v>
      </c>
      <c r="S3423">
        <f t="shared" ca="1" si="1841"/>
        <v>2</v>
      </c>
      <c r="T3423">
        <f t="shared" ca="1" si="1842"/>
        <v>4</v>
      </c>
      <c r="U3423">
        <f t="shared" ca="1" si="1843"/>
        <v>6</v>
      </c>
      <c r="V3423">
        <f t="shared" ca="1" si="1844"/>
        <v>4</v>
      </c>
      <c r="X3423">
        <f t="shared" si="1846"/>
        <v>3423</v>
      </c>
      <c r="Y3423">
        <f t="shared" si="1847"/>
        <v>3252</v>
      </c>
      <c r="Z3423">
        <f t="shared" si="1848"/>
        <v>3253</v>
      </c>
      <c r="AA3423">
        <f t="shared" si="1845"/>
        <v>3451</v>
      </c>
      <c r="AB3423">
        <f t="shared" si="1850"/>
        <v>200</v>
      </c>
      <c r="AM3423" t="str">
        <f t="shared" si="1851"/>
        <v>201904KS</v>
      </c>
      <c r="AN3423">
        <f t="shared" ca="1" si="1831"/>
        <v>12.000246153846151</v>
      </c>
      <c r="AO3423">
        <f t="shared" ca="1" si="1832"/>
        <v>2.0307692307692307</v>
      </c>
      <c r="AP3423">
        <f t="shared" ca="1" si="1852"/>
        <v>4</v>
      </c>
      <c r="AQ3423">
        <f t="shared" ca="1" si="1853"/>
        <v>6.0307692307692307</v>
      </c>
      <c r="AR3423">
        <f t="shared" ca="1" si="1854"/>
        <v>4</v>
      </c>
      <c r="AS3423">
        <f ca="1">P3423/J3423</f>
        <v>0.24929859943664179</v>
      </c>
    </row>
    <row r="3424" spans="1:45" x14ac:dyDescent="0.4">
      <c r="A3424">
        <f t="shared" si="1849"/>
        <v>201904</v>
      </c>
      <c r="B3424" t="s">
        <v>700</v>
      </c>
      <c r="C3424" t="s">
        <v>288</v>
      </c>
      <c r="D3424" t="str">
        <f t="shared" ca="1" si="1830"/>
        <v>I113</v>
      </c>
      <c r="E3424">
        <f t="shared" ca="1" si="1833"/>
        <v>38</v>
      </c>
      <c r="F3424">
        <f t="shared" ca="1" si="1834"/>
        <v>14</v>
      </c>
      <c r="G3424" t="str">
        <f t="shared" ca="1" si="1827"/>
        <v>S11</v>
      </c>
      <c r="H3424" t="str">
        <f t="shared" ca="1" si="1828"/>
        <v>S119</v>
      </c>
      <c r="I3424">
        <f ca="1">VLOOKUP(D3424,PRC!$A$2:$B$21,2,0)*E3424</f>
        <v>25460000</v>
      </c>
      <c r="J3424">
        <f t="shared" ca="1" si="1835"/>
        <v>20622596</v>
      </c>
      <c r="K3424">
        <f ca="1">VLOOKUP(D3424,PRC!$A$1:$C$21,3,0)*E3424</f>
        <v>11457000</v>
      </c>
      <c r="L3424">
        <f t="shared" ca="1" si="1836"/>
        <v>255000</v>
      </c>
      <c r="M3424">
        <f t="shared" ca="1" si="1837"/>
        <v>1018000</v>
      </c>
      <c r="N3424">
        <f t="shared" ca="1" si="1838"/>
        <v>764000</v>
      </c>
      <c r="O3424">
        <f t="shared" ca="1" si="1839"/>
        <v>1273000</v>
      </c>
      <c r="P3424">
        <f t="shared" ca="1" si="1855"/>
        <v>5855596</v>
      </c>
      <c r="Q3424">
        <f ca="1">IF(P3424&gt;0,1,0)</f>
        <v>1</v>
      </c>
      <c r="R3424">
        <f t="shared" ca="1" si="1840"/>
        <v>19</v>
      </c>
      <c r="S3424">
        <f t="shared" ca="1" si="1841"/>
        <v>1</v>
      </c>
      <c r="T3424">
        <f t="shared" ca="1" si="1842"/>
        <v>4</v>
      </c>
      <c r="U3424">
        <f t="shared" ca="1" si="1843"/>
        <v>3</v>
      </c>
      <c r="V3424">
        <f t="shared" ca="1" si="1844"/>
        <v>5</v>
      </c>
      <c r="X3424">
        <f t="shared" si="1846"/>
        <v>3424</v>
      </c>
      <c r="Y3424">
        <f t="shared" si="1847"/>
        <v>3252</v>
      </c>
      <c r="Z3424">
        <f t="shared" si="1848"/>
        <v>3253</v>
      </c>
      <c r="AA3424">
        <f t="shared" si="1845"/>
        <v>3451</v>
      </c>
      <c r="AB3424">
        <f t="shared" si="1850"/>
        <v>200</v>
      </c>
      <c r="AM3424" t="str">
        <f t="shared" si="1851"/>
        <v>201904KS</v>
      </c>
      <c r="AN3424">
        <f t="shared" ca="1" si="1831"/>
        <v>19.000015710919094</v>
      </c>
      <c r="AO3424">
        <f t="shared" ca="1" si="1832"/>
        <v>1.0015710919088767</v>
      </c>
      <c r="AP3424">
        <f t="shared" ca="1" si="1852"/>
        <v>3.9984289080911237</v>
      </c>
      <c r="AQ3424">
        <f t="shared" ca="1" si="1853"/>
        <v>3.0007855459544381</v>
      </c>
      <c r="AR3424">
        <f t="shared" ca="1" si="1854"/>
        <v>5</v>
      </c>
      <c r="AS3424">
        <f ca="1">P3424/J3424</f>
        <v>0.28394078029749503</v>
      </c>
    </row>
    <row r="3425" spans="1:45" x14ac:dyDescent="0.4">
      <c r="A3425">
        <f t="shared" si="1849"/>
        <v>201904</v>
      </c>
      <c r="B3425" t="s">
        <v>701</v>
      </c>
      <c r="C3425" t="s">
        <v>288</v>
      </c>
      <c r="D3425" t="str">
        <f t="shared" ca="1" si="1830"/>
        <v>I116</v>
      </c>
      <c r="E3425">
        <f t="shared" ca="1" si="1833"/>
        <v>49</v>
      </c>
      <c r="F3425">
        <f t="shared" ca="1" si="1834"/>
        <v>20</v>
      </c>
      <c r="G3425" t="str">
        <f t="shared" ca="1" si="1827"/>
        <v>S10</v>
      </c>
      <c r="H3425" t="str">
        <f t="shared" ca="1" si="1828"/>
        <v>S109</v>
      </c>
      <c r="I3425">
        <f ca="1">VLOOKUP(D3425,PRC!$A$2:$B$21,2,0)*E3425</f>
        <v>71540000</v>
      </c>
      <c r="J3425">
        <f t="shared" ca="1" si="1835"/>
        <v>60808996</v>
      </c>
      <c r="K3425">
        <f ca="1">VLOOKUP(D3425,PRC!$A$1:$C$21,3,0)*E3425</f>
        <v>42924000</v>
      </c>
      <c r="L3425">
        <f t="shared" ca="1" si="1836"/>
        <v>1431000</v>
      </c>
      <c r="M3425">
        <f t="shared" ca="1" si="1837"/>
        <v>5008000</v>
      </c>
      <c r="N3425">
        <f t="shared" ca="1" si="1838"/>
        <v>3577000</v>
      </c>
      <c r="O3425">
        <f t="shared" ca="1" si="1839"/>
        <v>2146000</v>
      </c>
      <c r="P3425">
        <f t="shared" ca="1" si="1855"/>
        <v>5722996</v>
      </c>
      <c r="Q3425">
        <f ca="1">IF(P3425&gt;0,1,0)</f>
        <v>1</v>
      </c>
      <c r="R3425">
        <f t="shared" ca="1" si="1840"/>
        <v>15</v>
      </c>
      <c r="S3425">
        <f t="shared" ca="1" si="1841"/>
        <v>2</v>
      </c>
      <c r="T3425">
        <f t="shared" ca="1" si="1842"/>
        <v>7</v>
      </c>
      <c r="U3425">
        <f t="shared" ca="1" si="1843"/>
        <v>5</v>
      </c>
      <c r="V3425">
        <f t="shared" ca="1" si="1844"/>
        <v>3</v>
      </c>
      <c r="X3425">
        <f t="shared" si="1846"/>
        <v>3425</v>
      </c>
      <c r="Y3425">
        <f t="shared" si="1847"/>
        <v>3252</v>
      </c>
      <c r="Z3425">
        <f t="shared" si="1848"/>
        <v>3253</v>
      </c>
      <c r="AA3425">
        <f t="shared" si="1845"/>
        <v>3451</v>
      </c>
      <c r="AB3425">
        <f t="shared" si="1850"/>
        <v>200</v>
      </c>
      <c r="AM3425" t="str">
        <f t="shared" si="1851"/>
        <v>201904KS</v>
      </c>
      <c r="AN3425">
        <f t="shared" ca="1" si="1831"/>
        <v>15.00000559127761</v>
      </c>
      <c r="AO3425">
        <f t="shared" ca="1" si="1832"/>
        <v>2.0002795638803463</v>
      </c>
      <c r="AP3425">
        <f t="shared" ca="1" si="1852"/>
        <v>7.0002795638803459</v>
      </c>
      <c r="AQ3425">
        <f t="shared" ca="1" si="1853"/>
        <v>5</v>
      </c>
      <c r="AR3425">
        <f t="shared" ca="1" si="1854"/>
        <v>2.9997204361196532</v>
      </c>
      <c r="AS3425">
        <f ca="1">P3425/J3425</f>
        <v>9.4114298483073136E-2</v>
      </c>
    </row>
    <row r="3426" spans="1:45" x14ac:dyDescent="0.4">
      <c r="A3426">
        <f t="shared" si="1849"/>
        <v>201904</v>
      </c>
      <c r="B3426" t="s">
        <v>702</v>
      </c>
      <c r="C3426" t="s">
        <v>288</v>
      </c>
      <c r="D3426" t="str">
        <f t="shared" ca="1" si="1830"/>
        <v>I118</v>
      </c>
      <c r="E3426">
        <f t="shared" ca="1" si="1833"/>
        <v>24</v>
      </c>
      <c r="F3426">
        <f t="shared" ca="1" si="1834"/>
        <v>12</v>
      </c>
      <c r="G3426" t="str">
        <f t="shared" ca="1" si="1827"/>
        <v>S10</v>
      </c>
      <c r="H3426" t="str">
        <f t="shared" ca="1" si="1828"/>
        <v>S105</v>
      </c>
      <c r="I3426">
        <f ca="1">VLOOKUP(D3426,PRC!$A$2:$B$21,2,0)*E3426</f>
        <v>12720000</v>
      </c>
      <c r="J3426">
        <f t="shared" ca="1" si="1835"/>
        <v>11066396</v>
      </c>
      <c r="K3426">
        <f ca="1">VLOOKUP(D3426,PRC!$A$1:$C$21,3,0)*E3426</f>
        <v>5342400</v>
      </c>
      <c r="L3426">
        <f t="shared" ca="1" si="1836"/>
        <v>382000</v>
      </c>
      <c r="M3426">
        <f t="shared" ca="1" si="1837"/>
        <v>890000</v>
      </c>
      <c r="N3426">
        <f t="shared" ca="1" si="1838"/>
        <v>509000</v>
      </c>
      <c r="O3426">
        <f t="shared" ca="1" si="1839"/>
        <v>509000</v>
      </c>
      <c r="P3426">
        <f t="shared" ca="1" si="1855"/>
        <v>3433996</v>
      </c>
      <c r="Q3426">
        <f ca="1">IF(P3426&gt;0,1,0)</f>
        <v>1</v>
      </c>
      <c r="R3426">
        <f t="shared" ca="1" si="1840"/>
        <v>13</v>
      </c>
      <c r="S3426">
        <f t="shared" ca="1" si="1841"/>
        <v>3</v>
      </c>
      <c r="T3426">
        <f t="shared" ca="1" si="1842"/>
        <v>7</v>
      </c>
      <c r="U3426">
        <f t="shared" ca="1" si="1843"/>
        <v>4</v>
      </c>
      <c r="V3426">
        <f t="shared" ca="1" si="1844"/>
        <v>4</v>
      </c>
      <c r="X3426">
        <f t="shared" si="1846"/>
        <v>3426</v>
      </c>
      <c r="Y3426">
        <f t="shared" si="1847"/>
        <v>3252</v>
      </c>
      <c r="Z3426">
        <f t="shared" si="1848"/>
        <v>3253</v>
      </c>
      <c r="AA3426">
        <f t="shared" si="1845"/>
        <v>3451</v>
      </c>
      <c r="AB3426">
        <f t="shared" si="1850"/>
        <v>200</v>
      </c>
      <c r="AM3426" t="str">
        <f t="shared" si="1851"/>
        <v>201904KS</v>
      </c>
      <c r="AN3426">
        <f t="shared" ca="1" si="1831"/>
        <v>13.000031446540882</v>
      </c>
      <c r="AO3426">
        <f t="shared" ca="1" si="1832"/>
        <v>3.0031446540880502</v>
      </c>
      <c r="AP3426">
        <f t="shared" ca="1" si="1852"/>
        <v>6.9968553459119498</v>
      </c>
      <c r="AQ3426">
        <f t="shared" ca="1" si="1853"/>
        <v>4.0015723270440251</v>
      </c>
      <c r="AR3426">
        <f t="shared" ca="1" si="1854"/>
        <v>4.0015723270440251</v>
      </c>
      <c r="AS3426">
        <f ca="1">P3426/J3426</f>
        <v>0.31030843284480331</v>
      </c>
    </row>
    <row r="3427" spans="1:45" x14ac:dyDescent="0.4">
      <c r="A3427">
        <f t="shared" si="1849"/>
        <v>201904</v>
      </c>
      <c r="B3427" t="s">
        <v>703</v>
      </c>
      <c r="C3427" t="s">
        <v>288</v>
      </c>
      <c r="D3427" t="str">
        <f t="shared" ca="1" si="1830"/>
        <v>I117</v>
      </c>
      <c r="E3427">
        <f t="shared" ca="1" si="1833"/>
        <v>35</v>
      </c>
      <c r="F3427">
        <f t="shared" ca="1" si="1834"/>
        <v>17</v>
      </c>
      <c r="G3427" t="str">
        <f t="shared" ca="1" si="1827"/>
        <v>S11</v>
      </c>
      <c r="H3427" t="str">
        <f t="shared" ca="1" si="1828"/>
        <v>S114</v>
      </c>
      <c r="I3427">
        <f ca="1">VLOOKUP(D3427,PRC!$A$2:$B$21,2,0)*E3427</f>
        <v>87500000</v>
      </c>
      <c r="J3427">
        <f t="shared" ca="1" si="1835"/>
        <v>77874996</v>
      </c>
      <c r="K3427">
        <f ca="1">VLOOKUP(D3427,PRC!$A$1:$C$21,3,0)*E3427</f>
        <v>40250000</v>
      </c>
      <c r="L3427">
        <f t="shared" ca="1" si="1836"/>
        <v>1750000</v>
      </c>
      <c r="M3427">
        <f t="shared" ca="1" si="1837"/>
        <v>6125000</v>
      </c>
      <c r="N3427">
        <f t="shared" ca="1" si="1838"/>
        <v>4375000</v>
      </c>
      <c r="O3427">
        <f t="shared" ca="1" si="1839"/>
        <v>3500000</v>
      </c>
      <c r="P3427">
        <f t="shared" ca="1" si="1855"/>
        <v>21874996</v>
      </c>
      <c r="Q3427">
        <f ca="1">IF(P3427&gt;0,1,0)</f>
        <v>1</v>
      </c>
      <c r="R3427">
        <f t="shared" ca="1" si="1840"/>
        <v>11</v>
      </c>
      <c r="S3427">
        <f t="shared" ca="1" si="1841"/>
        <v>2</v>
      </c>
      <c r="T3427">
        <f t="shared" ca="1" si="1842"/>
        <v>7</v>
      </c>
      <c r="U3427">
        <f t="shared" ca="1" si="1843"/>
        <v>5</v>
      </c>
      <c r="V3427">
        <f t="shared" ca="1" si="1844"/>
        <v>4</v>
      </c>
      <c r="X3427">
        <f t="shared" si="1846"/>
        <v>3427</v>
      </c>
      <c r="Y3427">
        <f t="shared" si="1847"/>
        <v>3252</v>
      </c>
      <c r="Z3427">
        <f t="shared" si="1848"/>
        <v>3253</v>
      </c>
      <c r="AA3427">
        <f t="shared" si="1845"/>
        <v>3451</v>
      </c>
      <c r="AB3427">
        <f t="shared" si="1850"/>
        <v>200</v>
      </c>
      <c r="AM3427" t="str">
        <f t="shared" si="1851"/>
        <v>201904KS</v>
      </c>
      <c r="AN3427">
        <f t="shared" ca="1" si="1831"/>
        <v>11.000004571428567</v>
      </c>
      <c r="AO3427">
        <f t="shared" ca="1" si="1832"/>
        <v>2</v>
      </c>
      <c r="AP3427">
        <f t="shared" ca="1" si="1852"/>
        <v>7.0000000000000009</v>
      </c>
      <c r="AQ3427">
        <f t="shared" ca="1" si="1853"/>
        <v>5</v>
      </c>
      <c r="AR3427">
        <f t="shared" ca="1" si="1854"/>
        <v>4</v>
      </c>
      <c r="AS3427">
        <f ca="1">P3427/J3427</f>
        <v>0.28089883946831923</v>
      </c>
    </row>
    <row r="3428" spans="1:45" x14ac:dyDescent="0.4">
      <c r="A3428">
        <f t="shared" si="1849"/>
        <v>201904</v>
      </c>
      <c r="B3428" t="s">
        <v>704</v>
      </c>
      <c r="C3428" t="s">
        <v>288</v>
      </c>
      <c r="D3428" t="str">
        <f t="shared" ca="1" si="1830"/>
        <v>I119</v>
      </c>
      <c r="E3428">
        <f t="shared" ca="1" si="1833"/>
        <v>29</v>
      </c>
      <c r="F3428">
        <f t="shared" ca="1" si="1834"/>
        <v>14</v>
      </c>
      <c r="G3428" t="str">
        <f t="shared" ca="1" si="1827"/>
        <v>S10</v>
      </c>
      <c r="H3428" t="str">
        <f t="shared" ca="1" si="1828"/>
        <v>S107</v>
      </c>
      <c r="I3428">
        <f ca="1">VLOOKUP(D3428,PRC!$A$2:$B$21,2,0)*E3428</f>
        <v>2755000</v>
      </c>
      <c r="J3428">
        <f t="shared" ca="1" si="1835"/>
        <v>2203996</v>
      </c>
      <c r="K3428">
        <f ca="1">VLOOKUP(D3428,PRC!$A$1:$C$21,3,0)*E3428</f>
        <v>1322400</v>
      </c>
      <c r="L3428">
        <f t="shared" ca="1" si="1836"/>
        <v>83000</v>
      </c>
      <c r="M3428">
        <f t="shared" ca="1" si="1837"/>
        <v>110000</v>
      </c>
      <c r="N3428">
        <f t="shared" ca="1" si="1838"/>
        <v>138000</v>
      </c>
      <c r="O3428">
        <f t="shared" ca="1" si="1839"/>
        <v>83000</v>
      </c>
      <c r="P3428">
        <f t="shared" ca="1" si="1855"/>
        <v>467596</v>
      </c>
      <c r="Q3428">
        <f ca="1">IF(P3428&gt;0,1,0)</f>
        <v>1</v>
      </c>
      <c r="R3428">
        <f t="shared" ca="1" si="1840"/>
        <v>20</v>
      </c>
      <c r="S3428">
        <f t="shared" ca="1" si="1841"/>
        <v>3</v>
      </c>
      <c r="T3428">
        <f t="shared" ca="1" si="1842"/>
        <v>4</v>
      </c>
      <c r="U3428">
        <f t="shared" ca="1" si="1843"/>
        <v>5</v>
      </c>
      <c r="V3428">
        <f t="shared" ca="1" si="1844"/>
        <v>3</v>
      </c>
      <c r="X3428">
        <f t="shared" si="1846"/>
        <v>3428</v>
      </c>
      <c r="Y3428">
        <f t="shared" si="1847"/>
        <v>3252</v>
      </c>
      <c r="Z3428">
        <f t="shared" si="1848"/>
        <v>3253</v>
      </c>
      <c r="AA3428">
        <f t="shared" si="1845"/>
        <v>3451</v>
      </c>
      <c r="AB3428">
        <f t="shared" si="1850"/>
        <v>200</v>
      </c>
      <c r="AM3428" t="str">
        <f t="shared" si="1851"/>
        <v>201904KS</v>
      </c>
      <c r="AN3428">
        <f t="shared" ca="1" si="1831"/>
        <v>20.000145190562613</v>
      </c>
      <c r="AO3428">
        <f t="shared" ca="1" si="1832"/>
        <v>3.0127041742286749</v>
      </c>
      <c r="AP3428">
        <f t="shared" ca="1" si="1852"/>
        <v>3.9927404718693285</v>
      </c>
      <c r="AQ3428">
        <f t="shared" ca="1" si="1853"/>
        <v>5.0090744101633398</v>
      </c>
      <c r="AR3428">
        <f t="shared" ca="1" si="1854"/>
        <v>3.0127041742286749</v>
      </c>
      <c r="AS3428">
        <f ca="1">P3428/J3428</f>
        <v>0.21215827977909216</v>
      </c>
    </row>
    <row r="3429" spans="1:45" x14ac:dyDescent="0.4">
      <c r="A3429">
        <f t="shared" si="1849"/>
        <v>201904</v>
      </c>
      <c r="B3429" t="s">
        <v>705</v>
      </c>
      <c r="C3429" t="s">
        <v>288</v>
      </c>
      <c r="D3429" t="str">
        <f t="shared" ca="1" si="1830"/>
        <v>I111</v>
      </c>
      <c r="E3429">
        <f t="shared" ca="1" si="1833"/>
        <v>37</v>
      </c>
      <c r="F3429">
        <f t="shared" ca="1" si="1834"/>
        <v>17</v>
      </c>
      <c r="G3429" t="str">
        <f t="shared" ca="1" si="1827"/>
        <v>S11</v>
      </c>
      <c r="H3429" t="str">
        <f t="shared" ca="1" si="1828"/>
        <v>S110</v>
      </c>
      <c r="I3429">
        <f ca="1">VLOOKUP(D3429,PRC!$A$2:$B$21,2,0)*E3429</f>
        <v>5550000</v>
      </c>
      <c r="J3429">
        <f t="shared" ca="1" si="1835"/>
        <v>4717496</v>
      </c>
      <c r="K3429">
        <f ca="1">VLOOKUP(D3429,PRC!$A$1:$C$21,3,0)*E3429</f>
        <v>2941500</v>
      </c>
      <c r="L3429">
        <f t="shared" ca="1" si="1836"/>
        <v>111000</v>
      </c>
      <c r="M3429">
        <f t="shared" ca="1" si="1837"/>
        <v>278000</v>
      </c>
      <c r="N3429">
        <f t="shared" ca="1" si="1838"/>
        <v>278000</v>
      </c>
      <c r="O3429">
        <f t="shared" ca="1" si="1839"/>
        <v>278000</v>
      </c>
      <c r="P3429">
        <f t="shared" ca="1" si="1855"/>
        <v>830996</v>
      </c>
      <c r="Q3429">
        <f ca="1">IF(P3429&gt;0,1,0)</f>
        <v>1</v>
      </c>
      <c r="R3429">
        <f t="shared" ca="1" si="1840"/>
        <v>15</v>
      </c>
      <c r="S3429">
        <f t="shared" ca="1" si="1841"/>
        <v>2</v>
      </c>
      <c r="T3429">
        <f t="shared" ca="1" si="1842"/>
        <v>5</v>
      </c>
      <c r="U3429">
        <f t="shared" ca="1" si="1843"/>
        <v>5</v>
      </c>
      <c r="V3429">
        <f t="shared" ca="1" si="1844"/>
        <v>5</v>
      </c>
      <c r="X3429">
        <f t="shared" si="1846"/>
        <v>3429</v>
      </c>
      <c r="Y3429">
        <f t="shared" si="1847"/>
        <v>3252</v>
      </c>
      <c r="Z3429">
        <f t="shared" si="1848"/>
        <v>3253</v>
      </c>
      <c r="AA3429">
        <f t="shared" si="1845"/>
        <v>3451</v>
      </c>
      <c r="AB3429">
        <f t="shared" si="1850"/>
        <v>200</v>
      </c>
      <c r="AM3429" t="str">
        <f t="shared" si="1851"/>
        <v>201904KS</v>
      </c>
      <c r="AN3429">
        <f t="shared" ca="1" si="1831"/>
        <v>15.000072072072069</v>
      </c>
      <c r="AO3429">
        <f t="shared" ca="1" si="1832"/>
        <v>2</v>
      </c>
      <c r="AP3429">
        <f t="shared" ca="1" si="1852"/>
        <v>5.0090090090090094</v>
      </c>
      <c r="AQ3429">
        <f t="shared" ca="1" si="1853"/>
        <v>5.0090090090090094</v>
      </c>
      <c r="AR3429">
        <f t="shared" ca="1" si="1854"/>
        <v>5.0090090090090094</v>
      </c>
      <c r="AS3429">
        <f ca="1">P3429/J3429</f>
        <v>0.17615192466511895</v>
      </c>
    </row>
    <row r="3430" spans="1:45" x14ac:dyDescent="0.4">
      <c r="A3430">
        <f t="shared" si="1849"/>
        <v>201904</v>
      </c>
      <c r="B3430" t="s">
        <v>706</v>
      </c>
      <c r="C3430" t="s">
        <v>288</v>
      </c>
      <c r="D3430" t="str">
        <f t="shared" ca="1" si="1830"/>
        <v>I119</v>
      </c>
      <c r="E3430">
        <f t="shared" ca="1" si="1833"/>
        <v>50</v>
      </c>
      <c r="F3430">
        <f t="shared" ca="1" si="1834"/>
        <v>19</v>
      </c>
      <c r="G3430" t="str">
        <f t="shared" ca="1" si="1827"/>
        <v>S11</v>
      </c>
      <c r="H3430" t="str">
        <f t="shared" ca="1" si="1828"/>
        <v>S114</v>
      </c>
      <c r="I3430">
        <f ca="1">VLOOKUP(D3430,PRC!$A$2:$B$21,2,0)*E3430</f>
        <v>4750000</v>
      </c>
      <c r="J3430">
        <f t="shared" ca="1" si="1835"/>
        <v>4037496</v>
      </c>
      <c r="K3430">
        <f ca="1">VLOOKUP(D3430,PRC!$A$1:$C$21,3,0)*E3430</f>
        <v>2280000</v>
      </c>
      <c r="L3430">
        <f t="shared" ca="1" si="1836"/>
        <v>143000</v>
      </c>
      <c r="M3430">
        <f t="shared" ca="1" si="1837"/>
        <v>190000</v>
      </c>
      <c r="N3430">
        <f t="shared" ca="1" si="1838"/>
        <v>238000</v>
      </c>
      <c r="O3430">
        <f t="shared" ca="1" si="1839"/>
        <v>190000</v>
      </c>
      <c r="P3430">
        <f t="shared" ca="1" si="1855"/>
        <v>996496</v>
      </c>
      <c r="Q3430">
        <f ca="1">IF(P3430&gt;0,1,0)</f>
        <v>1</v>
      </c>
      <c r="R3430">
        <f t="shared" ca="1" si="1840"/>
        <v>15</v>
      </c>
      <c r="S3430">
        <f t="shared" ca="1" si="1841"/>
        <v>3</v>
      </c>
      <c r="T3430">
        <f t="shared" ca="1" si="1842"/>
        <v>4</v>
      </c>
      <c r="U3430">
        <f t="shared" ca="1" si="1843"/>
        <v>5</v>
      </c>
      <c r="V3430">
        <f t="shared" ca="1" si="1844"/>
        <v>4</v>
      </c>
      <c r="X3430">
        <f t="shared" si="1846"/>
        <v>3430</v>
      </c>
      <c r="Y3430">
        <f t="shared" si="1847"/>
        <v>3252</v>
      </c>
      <c r="Z3430">
        <f t="shared" si="1848"/>
        <v>3253</v>
      </c>
      <c r="AA3430">
        <f t="shared" si="1845"/>
        <v>3451</v>
      </c>
      <c r="AB3430">
        <f t="shared" si="1850"/>
        <v>200</v>
      </c>
      <c r="AM3430" t="str">
        <f t="shared" si="1851"/>
        <v>201904KS</v>
      </c>
      <c r="AN3430">
        <f t="shared" ca="1" si="1831"/>
        <v>15.000084210526321</v>
      </c>
      <c r="AO3430">
        <f t="shared" ca="1" si="1832"/>
        <v>3.0105263157894737</v>
      </c>
      <c r="AP3430">
        <f t="shared" ca="1" si="1852"/>
        <v>4</v>
      </c>
      <c r="AQ3430">
        <f t="shared" ca="1" si="1853"/>
        <v>5.0105263157894733</v>
      </c>
      <c r="AR3430">
        <f t="shared" ca="1" si="1854"/>
        <v>4</v>
      </c>
      <c r="AS3430">
        <f ca="1">P3430/J3430</f>
        <v>0.24681039931680426</v>
      </c>
    </row>
    <row r="3431" spans="1:45" x14ac:dyDescent="0.4">
      <c r="A3431">
        <f t="shared" si="1849"/>
        <v>201904</v>
      </c>
      <c r="B3431" t="s">
        <v>707</v>
      </c>
      <c r="C3431" t="s">
        <v>288</v>
      </c>
      <c r="D3431" t="str">
        <f t="shared" ca="1" si="1830"/>
        <v>I105</v>
      </c>
      <c r="E3431">
        <f t="shared" ca="1" si="1833"/>
        <v>24</v>
      </c>
      <c r="F3431">
        <f t="shared" ca="1" si="1834"/>
        <v>19</v>
      </c>
      <c r="G3431" t="str">
        <f t="shared" ca="1" si="1827"/>
        <v>S11</v>
      </c>
      <c r="H3431" t="str">
        <f t="shared" ca="1" si="1828"/>
        <v>S119</v>
      </c>
      <c r="I3431">
        <f ca="1">VLOOKUP(D3431,PRC!$A$2:$B$21,2,0)*E3431</f>
        <v>2400000</v>
      </c>
      <c r="J3431">
        <f t="shared" ca="1" si="1835"/>
        <v>1967996.0000000002</v>
      </c>
      <c r="K3431">
        <f ca="1">VLOOKUP(D3431,PRC!$A$1:$C$21,3,0)*E3431</f>
        <v>1416000</v>
      </c>
      <c r="L3431">
        <f t="shared" ca="1" si="1836"/>
        <v>24000</v>
      </c>
      <c r="M3431">
        <f t="shared" ca="1" si="1837"/>
        <v>144000</v>
      </c>
      <c r="N3431">
        <f t="shared" ca="1" si="1838"/>
        <v>96000</v>
      </c>
      <c r="O3431">
        <f t="shared" ca="1" si="1839"/>
        <v>96000</v>
      </c>
      <c r="P3431">
        <f t="shared" ca="1" si="1855"/>
        <v>191996.00000000023</v>
      </c>
      <c r="Q3431">
        <f ca="1">IF(P3431&gt;0,1,0)</f>
        <v>1</v>
      </c>
      <c r="R3431">
        <f t="shared" ca="1" si="1840"/>
        <v>18</v>
      </c>
      <c r="S3431">
        <f t="shared" ca="1" si="1841"/>
        <v>1</v>
      </c>
      <c r="T3431">
        <f t="shared" ca="1" si="1842"/>
        <v>6</v>
      </c>
      <c r="U3431">
        <f t="shared" ca="1" si="1843"/>
        <v>4</v>
      </c>
      <c r="V3431">
        <f t="shared" ca="1" si="1844"/>
        <v>4</v>
      </c>
      <c r="X3431">
        <f t="shared" si="1846"/>
        <v>3431</v>
      </c>
      <c r="Y3431">
        <f t="shared" si="1847"/>
        <v>3252</v>
      </c>
      <c r="Z3431">
        <f t="shared" si="1848"/>
        <v>3253</v>
      </c>
      <c r="AA3431">
        <f t="shared" si="1845"/>
        <v>3451</v>
      </c>
      <c r="AB3431">
        <f t="shared" si="1850"/>
        <v>200</v>
      </c>
      <c r="AM3431" t="str">
        <f t="shared" si="1851"/>
        <v>201904KS</v>
      </c>
      <c r="AN3431">
        <f t="shared" ca="1" si="1831"/>
        <v>18.000166666666662</v>
      </c>
      <c r="AO3431">
        <f t="shared" ca="1" si="1832"/>
        <v>1</v>
      </c>
      <c r="AP3431">
        <f t="shared" ca="1" si="1852"/>
        <v>6</v>
      </c>
      <c r="AQ3431">
        <f t="shared" ca="1" si="1853"/>
        <v>4</v>
      </c>
      <c r="AR3431">
        <f t="shared" ca="1" si="1854"/>
        <v>4</v>
      </c>
      <c r="AS3431">
        <f ca="1">P3431/J3431</f>
        <v>9.7559141380368766E-2</v>
      </c>
    </row>
    <row r="3432" spans="1:45" x14ac:dyDescent="0.4">
      <c r="A3432">
        <f t="shared" si="1849"/>
        <v>201904</v>
      </c>
      <c r="B3432" t="s">
        <v>708</v>
      </c>
      <c r="C3432" t="s">
        <v>288</v>
      </c>
      <c r="D3432" t="str">
        <f t="shared" ca="1" si="1830"/>
        <v>I109</v>
      </c>
      <c r="E3432">
        <f t="shared" ca="1" si="1833"/>
        <v>32</v>
      </c>
      <c r="F3432">
        <f t="shared" ca="1" si="1834"/>
        <v>11</v>
      </c>
      <c r="G3432" t="str">
        <f t="shared" ca="1" si="1827"/>
        <v>S11</v>
      </c>
      <c r="H3432" t="str">
        <f t="shared" ca="1" si="1828"/>
        <v>S113</v>
      </c>
      <c r="I3432">
        <f ca="1">VLOOKUP(D3432,PRC!$A$2:$B$21,2,0)*E3432</f>
        <v>16000000</v>
      </c>
      <c r="J3432">
        <f t="shared" ca="1" si="1835"/>
        <v>12799996</v>
      </c>
      <c r="K3432">
        <f ca="1">VLOOKUP(D3432,PRC!$A$1:$C$21,3,0)*E3432</f>
        <v>6400000</v>
      </c>
      <c r="L3432">
        <f t="shared" ca="1" si="1836"/>
        <v>320000</v>
      </c>
      <c r="M3432">
        <f t="shared" ca="1" si="1837"/>
        <v>1120000</v>
      </c>
      <c r="N3432">
        <f t="shared" ca="1" si="1838"/>
        <v>960000</v>
      </c>
      <c r="O3432">
        <f t="shared" ca="1" si="1839"/>
        <v>480000</v>
      </c>
      <c r="P3432">
        <f t="shared" ca="1" si="1855"/>
        <v>3519996</v>
      </c>
      <c r="Q3432">
        <f ca="1">IF(P3432&gt;0,1,0)</f>
        <v>1</v>
      </c>
      <c r="R3432">
        <f t="shared" ca="1" si="1840"/>
        <v>20</v>
      </c>
      <c r="S3432">
        <f t="shared" ca="1" si="1841"/>
        <v>2</v>
      </c>
      <c r="T3432">
        <f t="shared" ca="1" si="1842"/>
        <v>7</v>
      </c>
      <c r="U3432">
        <f t="shared" ca="1" si="1843"/>
        <v>6</v>
      </c>
      <c r="V3432">
        <f t="shared" ca="1" si="1844"/>
        <v>3</v>
      </c>
      <c r="X3432">
        <f t="shared" si="1846"/>
        <v>3432</v>
      </c>
      <c r="Y3432">
        <f t="shared" si="1847"/>
        <v>3252</v>
      </c>
      <c r="Z3432">
        <f t="shared" si="1848"/>
        <v>3253</v>
      </c>
      <c r="AA3432">
        <f t="shared" si="1845"/>
        <v>3451</v>
      </c>
      <c r="AB3432">
        <f t="shared" si="1850"/>
        <v>200</v>
      </c>
      <c r="AM3432" t="str">
        <f t="shared" si="1851"/>
        <v>201904KS</v>
      </c>
      <c r="AN3432">
        <f t="shared" ca="1" si="1831"/>
        <v>20.000025000000001</v>
      </c>
      <c r="AO3432">
        <f t="shared" ca="1" si="1832"/>
        <v>2</v>
      </c>
      <c r="AP3432">
        <f t="shared" ca="1" si="1852"/>
        <v>7.0000000000000009</v>
      </c>
      <c r="AQ3432">
        <f t="shared" ca="1" si="1853"/>
        <v>6</v>
      </c>
      <c r="AR3432">
        <f t="shared" ca="1" si="1854"/>
        <v>3</v>
      </c>
      <c r="AS3432">
        <f ca="1">P3432/J3432</f>
        <v>0.27499977343742921</v>
      </c>
    </row>
    <row r="3433" spans="1:45" x14ac:dyDescent="0.4">
      <c r="A3433">
        <f t="shared" si="1849"/>
        <v>201904</v>
      </c>
      <c r="B3433" t="s">
        <v>709</v>
      </c>
      <c r="C3433" t="s">
        <v>288</v>
      </c>
      <c r="D3433" t="str">
        <f t="shared" ca="1" si="1830"/>
        <v>I111</v>
      </c>
      <c r="E3433">
        <f t="shared" ca="1" si="1833"/>
        <v>31</v>
      </c>
      <c r="F3433">
        <f t="shared" ca="1" si="1834"/>
        <v>19</v>
      </c>
      <c r="G3433" t="str">
        <f t="shared" ca="1" si="1827"/>
        <v>S11</v>
      </c>
      <c r="H3433" t="str">
        <f t="shared" ca="1" si="1828"/>
        <v>S116</v>
      </c>
      <c r="I3433">
        <f ca="1">VLOOKUP(D3433,PRC!$A$2:$B$21,2,0)*E3433</f>
        <v>4650000</v>
      </c>
      <c r="J3433">
        <f t="shared" ca="1" si="1835"/>
        <v>4091996</v>
      </c>
      <c r="K3433">
        <f ca="1">VLOOKUP(D3433,PRC!$A$1:$C$21,3,0)*E3433</f>
        <v>2464500</v>
      </c>
      <c r="L3433">
        <f t="shared" ca="1" si="1836"/>
        <v>47000</v>
      </c>
      <c r="M3433">
        <f t="shared" ca="1" si="1837"/>
        <v>233000</v>
      </c>
      <c r="N3433">
        <f t="shared" ca="1" si="1838"/>
        <v>279000</v>
      </c>
      <c r="O3433">
        <f t="shared" ca="1" si="1839"/>
        <v>233000</v>
      </c>
      <c r="P3433">
        <f t="shared" ca="1" si="1855"/>
        <v>835496</v>
      </c>
      <c r="Q3433">
        <f ca="1">IF(P3433&gt;0,1,0)</f>
        <v>1</v>
      </c>
      <c r="R3433">
        <f t="shared" ca="1" si="1840"/>
        <v>12</v>
      </c>
      <c r="S3433">
        <f t="shared" ca="1" si="1841"/>
        <v>1</v>
      </c>
      <c r="T3433">
        <f t="shared" ca="1" si="1842"/>
        <v>5</v>
      </c>
      <c r="U3433">
        <f t="shared" ca="1" si="1843"/>
        <v>6</v>
      </c>
      <c r="V3433">
        <f t="shared" ca="1" si="1844"/>
        <v>5</v>
      </c>
      <c r="X3433">
        <f t="shared" si="1846"/>
        <v>3433</v>
      </c>
      <c r="Y3433">
        <f t="shared" si="1847"/>
        <v>3252</v>
      </c>
      <c r="Z3433">
        <f t="shared" si="1848"/>
        <v>3253</v>
      </c>
      <c r="AA3433">
        <f t="shared" si="1845"/>
        <v>3451</v>
      </c>
      <c r="AB3433">
        <f t="shared" si="1850"/>
        <v>200</v>
      </c>
      <c r="AM3433" t="str">
        <f t="shared" si="1851"/>
        <v>201904KS</v>
      </c>
      <c r="AN3433">
        <f t="shared" ca="1" si="1831"/>
        <v>12.000086021505375</v>
      </c>
      <c r="AO3433">
        <f t="shared" ca="1" si="1832"/>
        <v>1.010752688172043</v>
      </c>
      <c r="AP3433">
        <f t="shared" ca="1" si="1852"/>
        <v>5.010752688172043</v>
      </c>
      <c r="AQ3433">
        <f t="shared" ca="1" si="1853"/>
        <v>6</v>
      </c>
      <c r="AR3433">
        <f t="shared" ca="1" si="1854"/>
        <v>5.010752688172043</v>
      </c>
      <c r="AS3433">
        <f ca="1">P3433/J3433</f>
        <v>0.20417810770098505</v>
      </c>
    </row>
    <row r="3434" spans="1:45" x14ac:dyDescent="0.4">
      <c r="A3434">
        <f t="shared" si="1849"/>
        <v>201904</v>
      </c>
      <c r="B3434" t="s">
        <v>710</v>
      </c>
      <c r="C3434" t="s">
        <v>288</v>
      </c>
      <c r="D3434" t="str">
        <f t="shared" ca="1" si="1830"/>
        <v>I114</v>
      </c>
      <c r="E3434">
        <f t="shared" ca="1" si="1833"/>
        <v>48</v>
      </c>
      <c r="F3434">
        <f t="shared" ca="1" si="1834"/>
        <v>18</v>
      </c>
      <c r="G3434" t="str">
        <f t="shared" ca="1" si="1827"/>
        <v>S10</v>
      </c>
      <c r="H3434" t="str">
        <f t="shared" ca="1" si="1828"/>
        <v>S104</v>
      </c>
      <c r="I3434">
        <f ca="1">VLOOKUP(D3434,PRC!$A$2:$B$21,2,0)*E3434</f>
        <v>11520000</v>
      </c>
      <c r="J3434">
        <f t="shared" ca="1" si="1835"/>
        <v>10137596</v>
      </c>
      <c r="K3434">
        <f ca="1">VLOOKUP(D3434,PRC!$A$1:$C$21,3,0)*E3434</f>
        <v>6681600</v>
      </c>
      <c r="L3434">
        <f t="shared" ca="1" si="1836"/>
        <v>346000</v>
      </c>
      <c r="M3434">
        <f t="shared" ca="1" si="1837"/>
        <v>806000</v>
      </c>
      <c r="N3434">
        <f t="shared" ca="1" si="1838"/>
        <v>346000</v>
      </c>
      <c r="O3434">
        <f t="shared" ca="1" si="1839"/>
        <v>576000</v>
      </c>
      <c r="P3434">
        <f t="shared" ca="1" si="1855"/>
        <v>1381996</v>
      </c>
      <c r="Q3434">
        <f ca="1">IF(P3434&gt;0,1,0)</f>
        <v>1</v>
      </c>
      <c r="R3434">
        <f t="shared" ca="1" si="1840"/>
        <v>12</v>
      </c>
      <c r="S3434">
        <f t="shared" ca="1" si="1841"/>
        <v>3</v>
      </c>
      <c r="T3434">
        <f t="shared" ca="1" si="1842"/>
        <v>7</v>
      </c>
      <c r="U3434">
        <f t="shared" ca="1" si="1843"/>
        <v>3</v>
      </c>
      <c r="V3434">
        <f t="shared" ca="1" si="1844"/>
        <v>5</v>
      </c>
      <c r="X3434">
        <f t="shared" si="1846"/>
        <v>3434</v>
      </c>
      <c r="Y3434">
        <f t="shared" si="1847"/>
        <v>3252</v>
      </c>
      <c r="Z3434">
        <f t="shared" si="1848"/>
        <v>3253</v>
      </c>
      <c r="AA3434">
        <f t="shared" si="1845"/>
        <v>3451</v>
      </c>
      <c r="AB3434">
        <f t="shared" si="1850"/>
        <v>200</v>
      </c>
      <c r="AM3434" t="str">
        <f t="shared" si="1851"/>
        <v>201904KS</v>
      </c>
      <c r="AN3434">
        <f t="shared" ca="1" si="1831"/>
        <v>12.000034722222219</v>
      </c>
      <c r="AO3434">
        <f t="shared" ca="1" si="1832"/>
        <v>3.0034722222222223</v>
      </c>
      <c r="AP3434">
        <f t="shared" ca="1" si="1852"/>
        <v>6.9965277777777777</v>
      </c>
      <c r="AQ3434">
        <f t="shared" ca="1" si="1853"/>
        <v>3.0034722222222223</v>
      </c>
      <c r="AR3434">
        <f t="shared" ca="1" si="1854"/>
        <v>5</v>
      </c>
      <c r="AS3434">
        <f ca="1">P3434/J3434</f>
        <v>0.13632383851161559</v>
      </c>
    </row>
    <row r="3435" spans="1:45" x14ac:dyDescent="0.4">
      <c r="A3435">
        <f t="shared" si="1849"/>
        <v>201904</v>
      </c>
      <c r="B3435" t="s">
        <v>711</v>
      </c>
      <c r="C3435" t="s">
        <v>288</v>
      </c>
      <c r="D3435" t="str">
        <f t="shared" ca="1" si="1830"/>
        <v>I106</v>
      </c>
      <c r="E3435">
        <f t="shared" ca="1" si="1833"/>
        <v>26</v>
      </c>
      <c r="F3435">
        <f t="shared" ca="1" si="1834"/>
        <v>13</v>
      </c>
      <c r="G3435" t="str">
        <f t="shared" ca="1" si="1827"/>
        <v>S11</v>
      </c>
      <c r="H3435" t="str">
        <f t="shared" ca="1" si="1828"/>
        <v>S115</v>
      </c>
      <c r="I3435">
        <f ca="1">VLOOKUP(D3435,PRC!$A$2:$B$21,2,0)*E3435</f>
        <v>520000</v>
      </c>
      <c r="J3435">
        <f t="shared" ca="1" si="1835"/>
        <v>457596</v>
      </c>
      <c r="K3435">
        <f ca="1">VLOOKUP(D3435,PRC!$A$1:$C$21,3,0)*E3435</f>
        <v>275600</v>
      </c>
      <c r="L3435">
        <f t="shared" ca="1" si="1836"/>
        <v>10000</v>
      </c>
      <c r="M3435">
        <f t="shared" ca="1" si="1837"/>
        <v>26000</v>
      </c>
      <c r="N3435">
        <f t="shared" ca="1" si="1838"/>
        <v>21000</v>
      </c>
      <c r="O3435">
        <f t="shared" ca="1" si="1839"/>
        <v>26000</v>
      </c>
      <c r="P3435">
        <f t="shared" ca="1" si="1855"/>
        <v>98996</v>
      </c>
      <c r="Q3435">
        <f ca="1">IF(P3435&gt;0,1,0)</f>
        <v>1</v>
      </c>
      <c r="R3435">
        <f t="shared" ca="1" si="1840"/>
        <v>12</v>
      </c>
      <c r="S3435">
        <f t="shared" ca="1" si="1841"/>
        <v>2</v>
      </c>
      <c r="T3435">
        <f t="shared" ca="1" si="1842"/>
        <v>5</v>
      </c>
      <c r="U3435">
        <f t="shared" ca="1" si="1843"/>
        <v>4</v>
      </c>
      <c r="V3435">
        <f t="shared" ca="1" si="1844"/>
        <v>5</v>
      </c>
      <c r="X3435">
        <f t="shared" si="1846"/>
        <v>3435</v>
      </c>
      <c r="Y3435">
        <f t="shared" si="1847"/>
        <v>3252</v>
      </c>
      <c r="Z3435">
        <f t="shared" si="1848"/>
        <v>3253</v>
      </c>
      <c r="AA3435">
        <f t="shared" si="1845"/>
        <v>3451</v>
      </c>
      <c r="AB3435">
        <f t="shared" si="1850"/>
        <v>200</v>
      </c>
      <c r="AM3435" t="str">
        <f t="shared" si="1851"/>
        <v>201904KS</v>
      </c>
      <c r="AN3435">
        <f t="shared" ca="1" si="1831"/>
        <v>12.000769230769226</v>
      </c>
      <c r="AO3435">
        <f t="shared" ca="1" si="1832"/>
        <v>1.9230769230769231</v>
      </c>
      <c r="AP3435">
        <f t="shared" ca="1" si="1852"/>
        <v>5</v>
      </c>
      <c r="AQ3435">
        <f t="shared" ca="1" si="1853"/>
        <v>4.0384615384615383</v>
      </c>
      <c r="AR3435">
        <f t="shared" ca="1" si="1854"/>
        <v>5</v>
      </c>
      <c r="AS3435">
        <f ca="1">P3435/J3435</f>
        <v>0.21633930366524182</v>
      </c>
    </row>
    <row r="3436" spans="1:45" x14ac:dyDescent="0.4">
      <c r="A3436">
        <f t="shared" si="1849"/>
        <v>201904</v>
      </c>
      <c r="B3436" t="s">
        <v>712</v>
      </c>
      <c r="C3436" t="s">
        <v>288</v>
      </c>
      <c r="D3436" t="str">
        <f t="shared" ca="1" si="1830"/>
        <v>I120</v>
      </c>
      <c r="E3436">
        <f t="shared" ca="1" si="1833"/>
        <v>48</v>
      </c>
      <c r="F3436">
        <f t="shared" ca="1" si="1834"/>
        <v>10</v>
      </c>
      <c r="G3436" t="str">
        <f t="shared" ca="1" si="1827"/>
        <v>S11</v>
      </c>
      <c r="H3436" t="str">
        <f t="shared" ca="1" si="1828"/>
        <v>S111</v>
      </c>
      <c r="I3436">
        <f ca="1">VLOOKUP(D3436,PRC!$A$2:$B$21,2,0)*E3436</f>
        <v>206400000</v>
      </c>
      <c r="J3436">
        <f t="shared" ca="1" si="1835"/>
        <v>185759996</v>
      </c>
      <c r="K3436">
        <f ca="1">VLOOKUP(D3436,PRC!$A$1:$C$21,3,0)*E3436</f>
        <v>92880000</v>
      </c>
      <c r="L3436">
        <f t="shared" ca="1" si="1836"/>
        <v>6192000</v>
      </c>
      <c r="M3436">
        <f t="shared" ca="1" si="1837"/>
        <v>12384000</v>
      </c>
      <c r="N3436">
        <f t="shared" ca="1" si="1838"/>
        <v>6192000</v>
      </c>
      <c r="O3436">
        <f t="shared" ca="1" si="1839"/>
        <v>8256000</v>
      </c>
      <c r="P3436">
        <f t="shared" ca="1" si="1855"/>
        <v>59855996</v>
      </c>
      <c r="Q3436">
        <f ca="1">IF(P3436&gt;0,1,0)</f>
        <v>1</v>
      </c>
      <c r="R3436">
        <f t="shared" ca="1" si="1840"/>
        <v>10</v>
      </c>
      <c r="S3436">
        <f t="shared" ca="1" si="1841"/>
        <v>3</v>
      </c>
      <c r="T3436">
        <f t="shared" ca="1" si="1842"/>
        <v>6</v>
      </c>
      <c r="U3436">
        <f t="shared" ca="1" si="1843"/>
        <v>3</v>
      </c>
      <c r="V3436">
        <f t="shared" ca="1" si="1844"/>
        <v>4</v>
      </c>
      <c r="X3436">
        <f t="shared" si="1846"/>
        <v>3436</v>
      </c>
      <c r="Y3436">
        <f t="shared" si="1847"/>
        <v>3252</v>
      </c>
      <c r="Z3436">
        <f t="shared" si="1848"/>
        <v>3253</v>
      </c>
      <c r="AA3436">
        <f t="shared" si="1845"/>
        <v>3451</v>
      </c>
      <c r="AB3436">
        <f t="shared" si="1850"/>
        <v>200</v>
      </c>
      <c r="AM3436" t="str">
        <f t="shared" si="1851"/>
        <v>201904KS</v>
      </c>
      <c r="AN3436">
        <f t="shared" ca="1" si="1831"/>
        <v>10.000001937984493</v>
      </c>
      <c r="AO3436">
        <f t="shared" ca="1" si="1832"/>
        <v>3</v>
      </c>
      <c r="AP3436">
        <f t="shared" ca="1" si="1852"/>
        <v>6</v>
      </c>
      <c r="AQ3436">
        <f t="shared" ca="1" si="1853"/>
        <v>3</v>
      </c>
      <c r="AR3436">
        <f t="shared" ca="1" si="1854"/>
        <v>4</v>
      </c>
      <c r="AS3436">
        <f ca="1">P3436/J3436</f>
        <v>0.32222220762752385</v>
      </c>
    </row>
    <row r="3437" spans="1:45" x14ac:dyDescent="0.4">
      <c r="A3437">
        <f t="shared" si="1849"/>
        <v>201904</v>
      </c>
      <c r="B3437" t="s">
        <v>713</v>
      </c>
      <c r="C3437" t="s">
        <v>288</v>
      </c>
      <c r="D3437" t="str">
        <f t="shared" ca="1" si="1830"/>
        <v>I114</v>
      </c>
      <c r="E3437">
        <f t="shared" ca="1" si="1833"/>
        <v>20</v>
      </c>
      <c r="F3437">
        <f t="shared" ca="1" si="1834"/>
        <v>16</v>
      </c>
      <c r="G3437" t="str">
        <f t="shared" ca="1" si="1827"/>
        <v>S11</v>
      </c>
      <c r="H3437" t="str">
        <f t="shared" ca="1" si="1828"/>
        <v>S110</v>
      </c>
      <c r="I3437">
        <f ca="1">VLOOKUP(D3437,PRC!$A$2:$B$21,2,0)*E3437</f>
        <v>4800000</v>
      </c>
      <c r="J3437">
        <f t="shared" ca="1" si="1835"/>
        <v>3887996.0000000005</v>
      </c>
      <c r="K3437">
        <f ca="1">VLOOKUP(D3437,PRC!$A$1:$C$21,3,0)*E3437</f>
        <v>2784000</v>
      </c>
      <c r="L3437">
        <f t="shared" ca="1" si="1836"/>
        <v>144000</v>
      </c>
      <c r="M3437">
        <f t="shared" ca="1" si="1837"/>
        <v>288000</v>
      </c>
      <c r="N3437">
        <f t="shared" ca="1" si="1838"/>
        <v>240000</v>
      </c>
      <c r="O3437">
        <f t="shared" ca="1" si="1839"/>
        <v>192000</v>
      </c>
      <c r="P3437">
        <f t="shared" ca="1" si="1855"/>
        <v>239996.00000000047</v>
      </c>
      <c r="Q3437">
        <f ca="1">IF(P3437&gt;0,1,0)</f>
        <v>1</v>
      </c>
      <c r="R3437">
        <f t="shared" ca="1" si="1840"/>
        <v>19</v>
      </c>
      <c r="S3437">
        <f t="shared" ca="1" si="1841"/>
        <v>3</v>
      </c>
      <c r="T3437">
        <f t="shared" ca="1" si="1842"/>
        <v>6</v>
      </c>
      <c r="U3437">
        <f t="shared" ca="1" si="1843"/>
        <v>5</v>
      </c>
      <c r="V3437">
        <f t="shared" ca="1" si="1844"/>
        <v>4</v>
      </c>
      <c r="X3437">
        <f t="shared" si="1846"/>
        <v>3437</v>
      </c>
      <c r="Y3437">
        <f t="shared" si="1847"/>
        <v>3252</v>
      </c>
      <c r="Z3437">
        <f t="shared" si="1848"/>
        <v>3253</v>
      </c>
      <c r="AA3437">
        <f t="shared" si="1845"/>
        <v>3451</v>
      </c>
      <c r="AB3437">
        <f t="shared" si="1850"/>
        <v>200</v>
      </c>
      <c r="AM3437" t="str">
        <f t="shared" si="1851"/>
        <v>201904KS</v>
      </c>
      <c r="AN3437">
        <f t="shared" ca="1" si="1831"/>
        <v>19.000083333333329</v>
      </c>
      <c r="AO3437">
        <f t="shared" ca="1" si="1832"/>
        <v>3</v>
      </c>
      <c r="AP3437">
        <f t="shared" ca="1" si="1852"/>
        <v>6</v>
      </c>
      <c r="AQ3437">
        <f t="shared" ca="1" si="1853"/>
        <v>5</v>
      </c>
      <c r="AR3437">
        <f t="shared" ca="1" si="1854"/>
        <v>4</v>
      </c>
      <c r="AS3437">
        <f ca="1">P3437/J3437</f>
        <v>6.1727429760730319E-2</v>
      </c>
    </row>
    <row r="3438" spans="1:45" x14ac:dyDescent="0.4">
      <c r="A3438">
        <f t="shared" si="1849"/>
        <v>201904</v>
      </c>
      <c r="B3438" t="s">
        <v>714</v>
      </c>
      <c r="C3438" t="s">
        <v>288</v>
      </c>
      <c r="D3438" t="str">
        <f t="shared" ca="1" si="1830"/>
        <v>I113</v>
      </c>
      <c r="E3438">
        <f t="shared" ca="1" si="1833"/>
        <v>35</v>
      </c>
      <c r="F3438">
        <f t="shared" ca="1" si="1834"/>
        <v>16</v>
      </c>
      <c r="G3438" t="str">
        <f t="shared" ca="1" si="1827"/>
        <v>S11</v>
      </c>
      <c r="H3438" t="str">
        <f t="shared" ca="1" si="1828"/>
        <v>S113</v>
      </c>
      <c r="I3438">
        <f ca="1">VLOOKUP(D3438,PRC!$A$2:$B$21,2,0)*E3438</f>
        <v>23450000</v>
      </c>
      <c r="J3438">
        <f t="shared" ca="1" si="1835"/>
        <v>19932496</v>
      </c>
      <c r="K3438">
        <f ca="1">VLOOKUP(D3438,PRC!$A$1:$C$21,3,0)*E3438</f>
        <v>10552500</v>
      </c>
      <c r="L3438">
        <f t="shared" ca="1" si="1836"/>
        <v>235000</v>
      </c>
      <c r="M3438">
        <f t="shared" ca="1" si="1837"/>
        <v>1173000</v>
      </c>
      <c r="N3438">
        <f t="shared" ca="1" si="1838"/>
        <v>1173000</v>
      </c>
      <c r="O3438">
        <f t="shared" ca="1" si="1839"/>
        <v>938000</v>
      </c>
      <c r="P3438">
        <f t="shared" ca="1" si="1855"/>
        <v>5860996</v>
      </c>
      <c r="Q3438">
        <f ca="1">IF(P3438&gt;0,1,0)</f>
        <v>1</v>
      </c>
      <c r="R3438">
        <f t="shared" ca="1" si="1840"/>
        <v>15</v>
      </c>
      <c r="S3438">
        <f t="shared" ca="1" si="1841"/>
        <v>1</v>
      </c>
      <c r="T3438">
        <f t="shared" ca="1" si="1842"/>
        <v>5</v>
      </c>
      <c r="U3438">
        <f t="shared" ca="1" si="1843"/>
        <v>5</v>
      </c>
      <c r="V3438">
        <f t="shared" ca="1" si="1844"/>
        <v>4</v>
      </c>
      <c r="X3438">
        <f t="shared" si="1846"/>
        <v>3438</v>
      </c>
      <c r="Y3438">
        <f t="shared" si="1847"/>
        <v>3252</v>
      </c>
      <c r="Z3438">
        <f t="shared" si="1848"/>
        <v>3253</v>
      </c>
      <c r="AA3438">
        <f t="shared" si="1845"/>
        <v>3451</v>
      </c>
      <c r="AB3438">
        <f t="shared" si="1850"/>
        <v>200</v>
      </c>
      <c r="AM3438" t="str">
        <f t="shared" si="1851"/>
        <v>201904KS</v>
      </c>
      <c r="AN3438">
        <f t="shared" ca="1" si="1831"/>
        <v>15.000017057569293</v>
      </c>
      <c r="AO3438">
        <f t="shared" ca="1" si="1832"/>
        <v>1.0021321961620469</v>
      </c>
      <c r="AP3438">
        <f t="shared" ca="1" si="1852"/>
        <v>5.0021321961620471</v>
      </c>
      <c r="AQ3438">
        <f t="shared" ca="1" si="1853"/>
        <v>5.0021321961620471</v>
      </c>
      <c r="AR3438">
        <f t="shared" ca="1" si="1854"/>
        <v>4</v>
      </c>
      <c r="AS3438">
        <f ca="1">P3438/J3438</f>
        <v>0.29404225140694873</v>
      </c>
    </row>
    <row r="3439" spans="1:45" x14ac:dyDescent="0.4">
      <c r="A3439">
        <f t="shared" si="1849"/>
        <v>201904</v>
      </c>
      <c r="B3439" t="s">
        <v>715</v>
      </c>
      <c r="C3439" t="s">
        <v>288</v>
      </c>
      <c r="D3439" t="str">
        <f t="shared" ca="1" si="1830"/>
        <v>I108</v>
      </c>
      <c r="E3439">
        <f t="shared" ca="1" si="1833"/>
        <v>50</v>
      </c>
      <c r="F3439">
        <f t="shared" ca="1" si="1834"/>
        <v>18</v>
      </c>
      <c r="G3439" t="str">
        <f t="shared" ca="1" si="1827"/>
        <v>S12</v>
      </c>
      <c r="H3439" t="str">
        <f t="shared" ca="1" si="1828"/>
        <v>S120</v>
      </c>
      <c r="I3439">
        <f ca="1">VLOOKUP(D3439,PRC!$A$2:$B$21,2,0)*E3439</f>
        <v>2000000</v>
      </c>
      <c r="J3439">
        <f t="shared" ca="1" si="1835"/>
        <v>1679996</v>
      </c>
      <c r="K3439">
        <f ca="1">VLOOKUP(D3439,PRC!$A$1:$C$21,3,0)*E3439</f>
        <v>920000</v>
      </c>
      <c r="L3439">
        <f t="shared" ca="1" si="1836"/>
        <v>20000</v>
      </c>
      <c r="M3439">
        <f t="shared" ca="1" si="1837"/>
        <v>100000</v>
      </c>
      <c r="N3439">
        <f t="shared" ca="1" si="1838"/>
        <v>160000</v>
      </c>
      <c r="O3439">
        <f t="shared" ca="1" si="1839"/>
        <v>60000</v>
      </c>
      <c r="P3439">
        <f t="shared" ca="1" si="1855"/>
        <v>419996</v>
      </c>
      <c r="Q3439">
        <f ca="1">IF(P3439&gt;0,1,0)</f>
        <v>1</v>
      </c>
      <c r="R3439">
        <f t="shared" ca="1" si="1840"/>
        <v>16</v>
      </c>
      <c r="S3439">
        <f t="shared" ca="1" si="1841"/>
        <v>1</v>
      </c>
      <c r="T3439">
        <f t="shared" ca="1" si="1842"/>
        <v>5</v>
      </c>
      <c r="U3439">
        <f t="shared" ca="1" si="1843"/>
        <v>8</v>
      </c>
      <c r="V3439">
        <f t="shared" ca="1" si="1844"/>
        <v>3</v>
      </c>
      <c r="X3439">
        <f t="shared" si="1846"/>
        <v>3439</v>
      </c>
      <c r="Y3439">
        <f t="shared" si="1847"/>
        <v>3252</v>
      </c>
      <c r="Z3439">
        <f t="shared" si="1848"/>
        <v>3253</v>
      </c>
      <c r="AA3439">
        <f t="shared" si="1845"/>
        <v>3451</v>
      </c>
      <c r="AB3439">
        <f t="shared" si="1850"/>
        <v>200</v>
      </c>
      <c r="AM3439" t="str">
        <f t="shared" si="1851"/>
        <v>201904KS</v>
      </c>
      <c r="AN3439">
        <f t="shared" ca="1" si="1831"/>
        <v>16.0002</v>
      </c>
      <c r="AO3439">
        <f t="shared" ca="1" si="1832"/>
        <v>1</v>
      </c>
      <c r="AP3439">
        <f t="shared" ca="1" si="1852"/>
        <v>5</v>
      </c>
      <c r="AQ3439">
        <f t="shared" ca="1" si="1853"/>
        <v>8</v>
      </c>
      <c r="AR3439">
        <f t="shared" ca="1" si="1854"/>
        <v>3</v>
      </c>
      <c r="AS3439">
        <f ca="1">P3439/J3439</f>
        <v>0.24999821428146257</v>
      </c>
    </row>
    <row r="3440" spans="1:45" x14ac:dyDescent="0.4">
      <c r="A3440">
        <f t="shared" si="1849"/>
        <v>201904</v>
      </c>
      <c r="B3440" t="s">
        <v>716</v>
      </c>
      <c r="C3440" t="s">
        <v>288</v>
      </c>
      <c r="D3440" t="str">
        <f t="shared" ca="1" si="1830"/>
        <v>I107</v>
      </c>
      <c r="E3440">
        <f t="shared" ca="1" si="1833"/>
        <v>40</v>
      </c>
      <c r="F3440">
        <f t="shared" ca="1" si="1834"/>
        <v>15</v>
      </c>
      <c r="G3440" t="str">
        <f t="shared" ca="1" si="1827"/>
        <v>S10</v>
      </c>
      <c r="H3440" t="str">
        <f t="shared" ca="1" si="1828"/>
        <v>S107</v>
      </c>
      <c r="I3440">
        <f ca="1">VLOOKUP(D3440,PRC!$A$2:$B$21,2,0)*E3440</f>
        <v>6000000</v>
      </c>
      <c r="J3440">
        <f t="shared" ca="1" si="1835"/>
        <v>5039996</v>
      </c>
      <c r="K3440">
        <f ca="1">VLOOKUP(D3440,PRC!$A$1:$C$21,3,0)*E3440</f>
        <v>3420000</v>
      </c>
      <c r="L3440">
        <f t="shared" ca="1" si="1836"/>
        <v>60000</v>
      </c>
      <c r="M3440">
        <f t="shared" ca="1" si="1837"/>
        <v>240000</v>
      </c>
      <c r="N3440">
        <f t="shared" ca="1" si="1838"/>
        <v>420000</v>
      </c>
      <c r="O3440">
        <f t="shared" ca="1" si="1839"/>
        <v>300000</v>
      </c>
      <c r="P3440">
        <f t="shared" ca="1" si="1855"/>
        <v>599996</v>
      </c>
      <c r="Q3440">
        <f ca="1">IF(P3440&gt;0,1,0)</f>
        <v>1</v>
      </c>
      <c r="R3440">
        <f t="shared" ca="1" si="1840"/>
        <v>16</v>
      </c>
      <c r="S3440">
        <f t="shared" ca="1" si="1841"/>
        <v>1</v>
      </c>
      <c r="T3440">
        <f t="shared" ca="1" si="1842"/>
        <v>4</v>
      </c>
      <c r="U3440">
        <f t="shared" ca="1" si="1843"/>
        <v>7</v>
      </c>
      <c r="V3440">
        <f t="shared" ca="1" si="1844"/>
        <v>5</v>
      </c>
      <c r="X3440">
        <f t="shared" si="1846"/>
        <v>3440</v>
      </c>
      <c r="Y3440">
        <f t="shared" si="1847"/>
        <v>3252</v>
      </c>
      <c r="Z3440">
        <f t="shared" si="1848"/>
        <v>3253</v>
      </c>
      <c r="AA3440">
        <f t="shared" si="1845"/>
        <v>3451</v>
      </c>
      <c r="AB3440">
        <f t="shared" si="1850"/>
        <v>200</v>
      </c>
      <c r="AM3440" t="str">
        <f t="shared" si="1851"/>
        <v>201904KS</v>
      </c>
      <c r="AN3440">
        <f t="shared" ca="1" si="1831"/>
        <v>16.000066666666669</v>
      </c>
      <c r="AO3440">
        <f t="shared" ca="1" si="1832"/>
        <v>1</v>
      </c>
      <c r="AP3440">
        <f t="shared" ca="1" si="1852"/>
        <v>4</v>
      </c>
      <c r="AQ3440">
        <f t="shared" ca="1" si="1853"/>
        <v>7.0000000000000009</v>
      </c>
      <c r="AR3440">
        <f t="shared" ca="1" si="1854"/>
        <v>5</v>
      </c>
      <c r="AS3440">
        <f ca="1">P3440/J3440</f>
        <v>0.11904691987850784</v>
      </c>
    </row>
    <row r="3441" spans="1:51" x14ac:dyDescent="0.4">
      <c r="A3441">
        <f t="shared" si="1849"/>
        <v>201904</v>
      </c>
      <c r="B3441" t="s">
        <v>717</v>
      </c>
      <c r="C3441" t="s">
        <v>288</v>
      </c>
      <c r="D3441" t="str">
        <f t="shared" ca="1" si="1830"/>
        <v>I105</v>
      </c>
      <c r="E3441">
        <f t="shared" ca="1" si="1833"/>
        <v>47</v>
      </c>
      <c r="F3441">
        <f t="shared" ca="1" si="1834"/>
        <v>19</v>
      </c>
      <c r="G3441" t="str">
        <f t="shared" ca="1" si="1827"/>
        <v>S10</v>
      </c>
      <c r="H3441" t="str">
        <f t="shared" ca="1" si="1828"/>
        <v>S102</v>
      </c>
      <c r="I3441">
        <f ca="1">VLOOKUP(D3441,PRC!$A$2:$B$21,2,0)*E3441</f>
        <v>4700000</v>
      </c>
      <c r="J3441">
        <f t="shared" ca="1" si="1835"/>
        <v>3947996</v>
      </c>
      <c r="K3441">
        <f ca="1">VLOOKUP(D3441,PRC!$A$1:$C$21,3,0)*E3441</f>
        <v>2773000</v>
      </c>
      <c r="L3441">
        <f t="shared" ca="1" si="1836"/>
        <v>47000</v>
      </c>
      <c r="M3441">
        <f t="shared" ca="1" si="1837"/>
        <v>329000</v>
      </c>
      <c r="N3441">
        <f t="shared" ca="1" si="1838"/>
        <v>376000</v>
      </c>
      <c r="O3441">
        <f t="shared" ca="1" si="1839"/>
        <v>188000</v>
      </c>
      <c r="P3441">
        <f t="shared" ca="1" si="1855"/>
        <v>234996</v>
      </c>
      <c r="Q3441">
        <f ca="1">IF(P3441&gt;0,1,0)</f>
        <v>1</v>
      </c>
      <c r="R3441">
        <f t="shared" ca="1" si="1840"/>
        <v>16</v>
      </c>
      <c r="S3441">
        <f t="shared" ca="1" si="1841"/>
        <v>1</v>
      </c>
      <c r="T3441">
        <f t="shared" ca="1" si="1842"/>
        <v>7</v>
      </c>
      <c r="U3441">
        <f t="shared" ca="1" si="1843"/>
        <v>8</v>
      </c>
      <c r="V3441">
        <f t="shared" ca="1" si="1844"/>
        <v>4</v>
      </c>
      <c r="X3441">
        <f t="shared" si="1846"/>
        <v>3441</v>
      </c>
      <c r="Y3441">
        <f t="shared" si="1847"/>
        <v>3252</v>
      </c>
      <c r="Z3441">
        <f t="shared" si="1848"/>
        <v>3253</v>
      </c>
      <c r="AA3441">
        <f t="shared" si="1845"/>
        <v>3451</v>
      </c>
      <c r="AB3441">
        <f t="shared" si="1850"/>
        <v>200</v>
      </c>
      <c r="AM3441" t="str">
        <f t="shared" si="1851"/>
        <v>201904KS</v>
      </c>
      <c r="AN3441">
        <f t="shared" ca="1" si="1831"/>
        <v>16.000085106382976</v>
      </c>
      <c r="AO3441">
        <f t="shared" ca="1" si="1832"/>
        <v>1</v>
      </c>
      <c r="AP3441">
        <f t="shared" ca="1" si="1852"/>
        <v>7.0000000000000009</v>
      </c>
      <c r="AQ3441">
        <f t="shared" ca="1" si="1853"/>
        <v>8</v>
      </c>
      <c r="AR3441">
        <f t="shared" ca="1" si="1854"/>
        <v>4</v>
      </c>
      <c r="AS3441">
        <f ca="1">P3441/J3441</f>
        <v>5.9522856659429239E-2</v>
      </c>
    </row>
    <row r="3442" spans="1:51" x14ac:dyDescent="0.4">
      <c r="A3442">
        <f t="shared" si="1849"/>
        <v>201904</v>
      </c>
      <c r="B3442" t="s">
        <v>718</v>
      </c>
      <c r="C3442" t="s">
        <v>288</v>
      </c>
      <c r="D3442" t="str">
        <f t="shared" ca="1" si="1830"/>
        <v>I109</v>
      </c>
      <c r="E3442">
        <f t="shared" ca="1" si="1833"/>
        <v>48</v>
      </c>
      <c r="F3442">
        <f t="shared" ca="1" si="1834"/>
        <v>10</v>
      </c>
      <c r="G3442" t="str">
        <f t="shared" ca="1" si="1827"/>
        <v>S10</v>
      </c>
      <c r="H3442" t="str">
        <f t="shared" ca="1" si="1828"/>
        <v>S105</v>
      </c>
      <c r="I3442">
        <f ca="1">VLOOKUP(D3442,PRC!$A$2:$B$21,2,0)*E3442</f>
        <v>24000000</v>
      </c>
      <c r="J3442">
        <f t="shared" ca="1" si="1835"/>
        <v>19439996</v>
      </c>
      <c r="K3442">
        <f ca="1">VLOOKUP(D3442,PRC!$A$1:$C$21,3,0)*E3442</f>
        <v>9600000</v>
      </c>
      <c r="L3442">
        <f t="shared" ca="1" si="1836"/>
        <v>240000</v>
      </c>
      <c r="M3442">
        <f t="shared" ca="1" si="1837"/>
        <v>1680000</v>
      </c>
      <c r="N3442">
        <f t="shared" ca="1" si="1838"/>
        <v>960000</v>
      </c>
      <c r="O3442">
        <f t="shared" ca="1" si="1839"/>
        <v>720000</v>
      </c>
      <c r="P3442">
        <f t="shared" ca="1" si="1855"/>
        <v>6239996</v>
      </c>
      <c r="Q3442">
        <f ca="1">IF(P3442&gt;0,1,0)</f>
        <v>1</v>
      </c>
      <c r="R3442">
        <f t="shared" ca="1" si="1840"/>
        <v>19</v>
      </c>
      <c r="S3442">
        <f t="shared" ca="1" si="1841"/>
        <v>1</v>
      </c>
      <c r="T3442">
        <f t="shared" ca="1" si="1842"/>
        <v>7</v>
      </c>
      <c r="U3442">
        <f t="shared" ca="1" si="1843"/>
        <v>4</v>
      </c>
      <c r="V3442">
        <f t="shared" ca="1" si="1844"/>
        <v>3</v>
      </c>
      <c r="X3442">
        <f t="shared" si="1846"/>
        <v>3442</v>
      </c>
      <c r="Y3442">
        <f t="shared" si="1847"/>
        <v>3252</v>
      </c>
      <c r="Z3442">
        <f t="shared" si="1848"/>
        <v>3253</v>
      </c>
      <c r="AA3442">
        <f t="shared" si="1845"/>
        <v>3451</v>
      </c>
      <c r="AB3442">
        <f t="shared" si="1850"/>
        <v>200</v>
      </c>
      <c r="AM3442" t="str">
        <f t="shared" si="1851"/>
        <v>201904KS</v>
      </c>
      <c r="AN3442">
        <f t="shared" ca="1" si="1831"/>
        <v>19.000016666666664</v>
      </c>
      <c r="AO3442">
        <f t="shared" ca="1" si="1832"/>
        <v>1</v>
      </c>
      <c r="AP3442">
        <f t="shared" ca="1" si="1852"/>
        <v>7.0000000000000009</v>
      </c>
      <c r="AQ3442">
        <f t="shared" ca="1" si="1853"/>
        <v>4</v>
      </c>
      <c r="AR3442">
        <f t="shared" ca="1" si="1854"/>
        <v>3</v>
      </c>
      <c r="AS3442">
        <f ca="1">P3442/J3442</f>
        <v>0.3209875146064845</v>
      </c>
    </row>
    <row r="3443" spans="1:51" x14ac:dyDescent="0.4">
      <c r="A3443">
        <f t="shared" si="1849"/>
        <v>201904</v>
      </c>
      <c r="B3443" t="s">
        <v>719</v>
      </c>
      <c r="C3443" t="s">
        <v>288</v>
      </c>
      <c r="D3443" t="str">
        <f t="shared" ca="1" si="1830"/>
        <v>I117</v>
      </c>
      <c r="E3443">
        <f t="shared" ca="1" si="1833"/>
        <v>36</v>
      </c>
      <c r="F3443">
        <f t="shared" ca="1" si="1834"/>
        <v>10</v>
      </c>
      <c r="G3443" t="str">
        <f t="shared" ca="1" si="1827"/>
        <v>S10</v>
      </c>
      <c r="H3443" t="str">
        <f t="shared" ca="1" si="1828"/>
        <v>S104</v>
      </c>
      <c r="I3443">
        <f ca="1">VLOOKUP(D3443,PRC!$A$2:$B$21,2,0)*E3443</f>
        <v>90000000</v>
      </c>
      <c r="J3443">
        <f t="shared" ca="1" si="1835"/>
        <v>78299996</v>
      </c>
      <c r="K3443">
        <f ca="1">VLOOKUP(D3443,PRC!$A$1:$C$21,3,0)*E3443</f>
        <v>41400000</v>
      </c>
      <c r="L3443">
        <f t="shared" ca="1" si="1836"/>
        <v>2700000</v>
      </c>
      <c r="M3443">
        <f t="shared" ca="1" si="1837"/>
        <v>3600000</v>
      </c>
      <c r="N3443">
        <f t="shared" ca="1" si="1838"/>
        <v>4500000</v>
      </c>
      <c r="O3443">
        <f t="shared" ca="1" si="1839"/>
        <v>3600000</v>
      </c>
      <c r="P3443">
        <f t="shared" ca="1" si="1855"/>
        <v>22499996</v>
      </c>
      <c r="Q3443">
        <f ca="1">IF(P3443&gt;0,1,0)</f>
        <v>1</v>
      </c>
      <c r="R3443">
        <f t="shared" ca="1" si="1840"/>
        <v>13</v>
      </c>
      <c r="S3443">
        <f t="shared" ca="1" si="1841"/>
        <v>3</v>
      </c>
      <c r="T3443">
        <f t="shared" ca="1" si="1842"/>
        <v>4</v>
      </c>
      <c r="U3443">
        <f t="shared" ca="1" si="1843"/>
        <v>5</v>
      </c>
      <c r="V3443">
        <f t="shared" ca="1" si="1844"/>
        <v>4</v>
      </c>
      <c r="X3443">
        <f t="shared" si="1846"/>
        <v>3443</v>
      </c>
      <c r="Y3443">
        <f t="shared" si="1847"/>
        <v>3252</v>
      </c>
      <c r="Z3443">
        <f t="shared" si="1848"/>
        <v>3253</v>
      </c>
      <c r="AA3443">
        <f t="shared" si="1845"/>
        <v>3451</v>
      </c>
      <c r="AB3443">
        <f t="shared" si="1850"/>
        <v>200</v>
      </c>
      <c r="AM3443" t="str">
        <f t="shared" si="1851"/>
        <v>201904KS</v>
      </c>
      <c r="AN3443">
        <f t="shared" ca="1" si="1831"/>
        <v>13.000004444444446</v>
      </c>
      <c r="AO3443">
        <f t="shared" ca="1" si="1832"/>
        <v>3</v>
      </c>
      <c r="AP3443">
        <f t="shared" ca="1" si="1852"/>
        <v>4</v>
      </c>
      <c r="AQ3443">
        <f t="shared" ca="1" si="1853"/>
        <v>5</v>
      </c>
      <c r="AR3443">
        <f t="shared" ca="1" si="1854"/>
        <v>4</v>
      </c>
      <c r="AS3443">
        <f ca="1">P3443/J3443</f>
        <v>0.2873562854332713</v>
      </c>
    </row>
    <row r="3444" spans="1:51" x14ac:dyDescent="0.4">
      <c r="A3444">
        <f t="shared" si="1849"/>
        <v>201904</v>
      </c>
      <c r="B3444" t="s">
        <v>720</v>
      </c>
      <c r="C3444" t="s">
        <v>288</v>
      </c>
      <c r="D3444" t="str">
        <f t="shared" ca="1" si="1830"/>
        <v>I118</v>
      </c>
      <c r="E3444">
        <f t="shared" ca="1" si="1833"/>
        <v>25</v>
      </c>
      <c r="F3444">
        <f t="shared" ca="1" si="1834"/>
        <v>14</v>
      </c>
      <c r="G3444" t="str">
        <f t="shared" ca="1" si="1827"/>
        <v>S11</v>
      </c>
      <c r="H3444" t="str">
        <f t="shared" ca="1" si="1828"/>
        <v>S116</v>
      </c>
      <c r="I3444">
        <f ca="1">VLOOKUP(D3444,PRC!$A$2:$B$21,2,0)*E3444</f>
        <v>13250000</v>
      </c>
      <c r="J3444">
        <f t="shared" ca="1" si="1835"/>
        <v>10599996</v>
      </c>
      <c r="K3444">
        <f ca="1">VLOOKUP(D3444,PRC!$A$1:$C$21,3,0)*E3444</f>
        <v>5565000</v>
      </c>
      <c r="L3444">
        <f t="shared" ca="1" si="1836"/>
        <v>398000</v>
      </c>
      <c r="M3444">
        <f t="shared" ca="1" si="1837"/>
        <v>530000</v>
      </c>
      <c r="N3444">
        <f t="shared" ca="1" si="1838"/>
        <v>530000</v>
      </c>
      <c r="O3444">
        <f t="shared" ca="1" si="1839"/>
        <v>530000</v>
      </c>
      <c r="P3444">
        <f t="shared" ca="1" si="1855"/>
        <v>3046996</v>
      </c>
      <c r="Q3444">
        <f ca="1">IF(P3444&gt;0,1,0)</f>
        <v>1</v>
      </c>
      <c r="R3444">
        <f t="shared" ca="1" si="1840"/>
        <v>20</v>
      </c>
      <c r="S3444">
        <f t="shared" ca="1" si="1841"/>
        <v>3</v>
      </c>
      <c r="T3444">
        <f t="shared" ca="1" si="1842"/>
        <v>4</v>
      </c>
      <c r="U3444">
        <f t="shared" ca="1" si="1843"/>
        <v>4</v>
      </c>
      <c r="V3444">
        <f t="shared" ca="1" si="1844"/>
        <v>4</v>
      </c>
      <c r="X3444">
        <f t="shared" si="1846"/>
        <v>3444</v>
      </c>
      <c r="Y3444">
        <f t="shared" si="1847"/>
        <v>3252</v>
      </c>
      <c r="Z3444">
        <f t="shared" si="1848"/>
        <v>3253</v>
      </c>
      <c r="AA3444">
        <f t="shared" si="1845"/>
        <v>3451</v>
      </c>
      <c r="AB3444">
        <f t="shared" si="1850"/>
        <v>200</v>
      </c>
      <c r="AM3444" t="str">
        <f t="shared" si="1851"/>
        <v>201904KS</v>
      </c>
      <c r="AN3444">
        <f t="shared" ca="1" si="1831"/>
        <v>20.00003018867924</v>
      </c>
      <c r="AO3444">
        <f t="shared" ca="1" si="1832"/>
        <v>3.0037735849056602</v>
      </c>
      <c r="AP3444">
        <f t="shared" ca="1" si="1852"/>
        <v>4</v>
      </c>
      <c r="AQ3444">
        <f t="shared" ca="1" si="1853"/>
        <v>4</v>
      </c>
      <c r="AR3444">
        <f t="shared" ca="1" si="1854"/>
        <v>4</v>
      </c>
      <c r="AS3444">
        <f ca="1">P3444/J3444</f>
        <v>0.28745256130285335</v>
      </c>
    </row>
    <row r="3445" spans="1:51" x14ac:dyDescent="0.4">
      <c r="A3445">
        <f t="shared" si="1849"/>
        <v>201904</v>
      </c>
      <c r="B3445" t="s">
        <v>721</v>
      </c>
      <c r="C3445" t="s">
        <v>288</v>
      </c>
      <c r="D3445" t="str">
        <f t="shared" ca="1" si="1830"/>
        <v>I109</v>
      </c>
      <c r="E3445">
        <f t="shared" ca="1" si="1833"/>
        <v>49</v>
      </c>
      <c r="F3445">
        <f t="shared" ca="1" si="1834"/>
        <v>20</v>
      </c>
      <c r="G3445" t="str">
        <f t="shared" ref="G3445:G3451" ca="1" si="1856">LEFT(H3445,3)</f>
        <v>S10</v>
      </c>
      <c r="H3445" t="str">
        <f t="shared" ref="H3445:H3451" ca="1" si="1857">"S"&amp;RANDBETWEEN(101,120)</f>
        <v>S108</v>
      </c>
      <c r="I3445">
        <f ca="1">VLOOKUP(D3445,PRC!$A$2:$B$21,2,0)*E3445</f>
        <v>24500000</v>
      </c>
      <c r="J3445">
        <f t="shared" ca="1" si="1835"/>
        <v>21804996</v>
      </c>
      <c r="K3445">
        <f ca="1">VLOOKUP(D3445,PRC!$A$1:$C$21,3,0)*E3445</f>
        <v>9800000</v>
      </c>
      <c r="L3445">
        <f t="shared" ca="1" si="1836"/>
        <v>735000</v>
      </c>
      <c r="M3445">
        <f t="shared" ca="1" si="1837"/>
        <v>1225000</v>
      </c>
      <c r="N3445">
        <f t="shared" ca="1" si="1838"/>
        <v>735000</v>
      </c>
      <c r="O3445">
        <f t="shared" ca="1" si="1839"/>
        <v>1225000</v>
      </c>
      <c r="P3445">
        <f t="shared" ca="1" si="1855"/>
        <v>8084996</v>
      </c>
      <c r="Q3445">
        <f ca="1">IF(P3445&gt;0,1,0)</f>
        <v>1</v>
      </c>
      <c r="R3445">
        <f t="shared" ca="1" si="1840"/>
        <v>11</v>
      </c>
      <c r="S3445">
        <f t="shared" ca="1" si="1841"/>
        <v>3</v>
      </c>
      <c r="T3445">
        <f t="shared" ca="1" si="1842"/>
        <v>5</v>
      </c>
      <c r="U3445">
        <f t="shared" ca="1" si="1843"/>
        <v>3</v>
      </c>
      <c r="V3445">
        <f t="shared" ca="1" si="1844"/>
        <v>5</v>
      </c>
      <c r="X3445">
        <f t="shared" si="1846"/>
        <v>3445</v>
      </c>
      <c r="Y3445">
        <f t="shared" si="1847"/>
        <v>3252</v>
      </c>
      <c r="Z3445">
        <f t="shared" si="1848"/>
        <v>3253</v>
      </c>
      <c r="AA3445">
        <f t="shared" si="1845"/>
        <v>3451</v>
      </c>
      <c r="AB3445">
        <f t="shared" si="1850"/>
        <v>200</v>
      </c>
      <c r="AM3445" t="str">
        <f t="shared" si="1851"/>
        <v>201904KS</v>
      </c>
      <c r="AN3445">
        <f t="shared" ca="1" si="1831"/>
        <v>11.000016326530615</v>
      </c>
      <c r="AO3445">
        <f t="shared" ca="1" si="1832"/>
        <v>3</v>
      </c>
      <c r="AP3445">
        <f t="shared" ca="1" si="1852"/>
        <v>5</v>
      </c>
      <c r="AQ3445">
        <f t="shared" ca="1" si="1853"/>
        <v>3</v>
      </c>
      <c r="AR3445">
        <f t="shared" ca="1" si="1854"/>
        <v>5</v>
      </c>
      <c r="AS3445">
        <f ca="1">P3445/J3445</f>
        <v>0.37078640142836988</v>
      </c>
    </row>
    <row r="3446" spans="1:51" x14ac:dyDescent="0.4">
      <c r="A3446">
        <f t="shared" si="1849"/>
        <v>201904</v>
      </c>
      <c r="B3446" t="s">
        <v>722</v>
      </c>
      <c r="C3446" t="s">
        <v>288</v>
      </c>
      <c r="D3446" t="str">
        <f t="shared" ref="D3446:D3451" ca="1" si="1858">"I"&amp;RANDBETWEEN(101,120)</f>
        <v>I103</v>
      </c>
      <c r="E3446">
        <f t="shared" ca="1" si="1833"/>
        <v>47</v>
      </c>
      <c r="F3446">
        <f t="shared" ca="1" si="1834"/>
        <v>13</v>
      </c>
      <c r="G3446" t="str">
        <f t="shared" ca="1" si="1856"/>
        <v>S10</v>
      </c>
      <c r="H3446" t="str">
        <f t="shared" ca="1" si="1857"/>
        <v>S102</v>
      </c>
      <c r="I3446">
        <f ca="1">VLOOKUP(D3446,PRC!$A$2:$B$21,2,0)*E3446</f>
        <v>2350000</v>
      </c>
      <c r="J3446">
        <f t="shared" ca="1" si="1835"/>
        <v>2114996</v>
      </c>
      <c r="K3446">
        <f ca="1">VLOOKUP(D3446,PRC!$A$1:$C$21,3,0)*E3446</f>
        <v>1339500</v>
      </c>
      <c r="L3446">
        <f t="shared" ca="1" si="1836"/>
        <v>24000</v>
      </c>
      <c r="M3446">
        <f t="shared" ca="1" si="1837"/>
        <v>118000</v>
      </c>
      <c r="N3446">
        <f t="shared" ca="1" si="1838"/>
        <v>188000</v>
      </c>
      <c r="O3446">
        <f t="shared" ca="1" si="1839"/>
        <v>94000</v>
      </c>
      <c r="P3446">
        <f t="shared" ca="1" si="1855"/>
        <v>351496</v>
      </c>
      <c r="Q3446">
        <f ca="1">IF(P3446&gt;0,1,0)</f>
        <v>1</v>
      </c>
      <c r="R3446">
        <f t="shared" ca="1" si="1840"/>
        <v>10</v>
      </c>
      <c r="S3446">
        <f t="shared" ca="1" si="1841"/>
        <v>1</v>
      </c>
      <c r="T3446">
        <f t="shared" ca="1" si="1842"/>
        <v>5</v>
      </c>
      <c r="U3446">
        <f t="shared" ca="1" si="1843"/>
        <v>8</v>
      </c>
      <c r="V3446">
        <f t="shared" ca="1" si="1844"/>
        <v>4</v>
      </c>
      <c r="X3446">
        <f t="shared" si="1846"/>
        <v>3446</v>
      </c>
      <c r="Y3446">
        <f t="shared" si="1847"/>
        <v>3252</v>
      </c>
      <c r="Z3446">
        <f t="shared" si="1848"/>
        <v>3253</v>
      </c>
      <c r="AA3446">
        <f t="shared" si="1845"/>
        <v>3451</v>
      </c>
      <c r="AB3446">
        <f t="shared" si="1850"/>
        <v>200</v>
      </c>
      <c r="AM3446" t="str">
        <f t="shared" si="1851"/>
        <v>201904KS</v>
      </c>
      <c r="AN3446">
        <f t="shared" ref="AN3446:AN3509" ca="1" si="1859">(1-J3446/I3446)*100</f>
        <v>10.000170212765958</v>
      </c>
      <c r="AO3446">
        <f t="shared" ref="AO3446:AO3509" ca="1" si="1860">L3446/$I3446*100</f>
        <v>1.0212765957446808</v>
      </c>
      <c r="AP3446">
        <f t="shared" ca="1" si="1852"/>
        <v>5.0212765957446805</v>
      </c>
      <c r="AQ3446">
        <f t="shared" ca="1" si="1853"/>
        <v>8</v>
      </c>
      <c r="AR3446">
        <f t="shared" ca="1" si="1854"/>
        <v>4</v>
      </c>
      <c r="AS3446">
        <f ca="1">P3446/J3446</f>
        <v>0.16619227648657492</v>
      </c>
    </row>
    <row r="3447" spans="1:51" x14ac:dyDescent="0.4">
      <c r="A3447">
        <f t="shared" si="1849"/>
        <v>201904</v>
      </c>
      <c r="B3447" t="s">
        <v>723</v>
      </c>
      <c r="C3447" t="s">
        <v>288</v>
      </c>
      <c r="D3447" t="str">
        <f t="shared" ca="1" si="1858"/>
        <v>I103</v>
      </c>
      <c r="E3447">
        <f t="shared" ca="1" si="1833"/>
        <v>42</v>
      </c>
      <c r="F3447">
        <f t="shared" ca="1" si="1834"/>
        <v>16</v>
      </c>
      <c r="G3447" t="str">
        <f t="shared" ca="1" si="1856"/>
        <v>S10</v>
      </c>
      <c r="H3447" t="str">
        <f t="shared" ca="1" si="1857"/>
        <v>S103</v>
      </c>
      <c r="I3447">
        <f ca="1">VLOOKUP(D3447,PRC!$A$2:$B$21,2,0)*E3447</f>
        <v>2100000</v>
      </c>
      <c r="J3447">
        <f t="shared" ca="1" si="1835"/>
        <v>1889996</v>
      </c>
      <c r="K3447">
        <f ca="1">VLOOKUP(D3447,PRC!$A$1:$C$21,3,0)*E3447</f>
        <v>1197000</v>
      </c>
      <c r="L3447">
        <f t="shared" ca="1" si="1836"/>
        <v>21000</v>
      </c>
      <c r="M3447">
        <f t="shared" ca="1" si="1837"/>
        <v>84000</v>
      </c>
      <c r="N3447">
        <f t="shared" ca="1" si="1838"/>
        <v>147000</v>
      </c>
      <c r="O3447">
        <f t="shared" ca="1" si="1839"/>
        <v>105000</v>
      </c>
      <c r="P3447">
        <f t="shared" ca="1" si="1855"/>
        <v>335996</v>
      </c>
      <c r="Q3447">
        <f ca="1">IF(P3447&gt;0,1,0)</f>
        <v>1</v>
      </c>
      <c r="R3447">
        <f t="shared" ca="1" si="1840"/>
        <v>10</v>
      </c>
      <c r="S3447">
        <f t="shared" ca="1" si="1841"/>
        <v>1</v>
      </c>
      <c r="T3447">
        <f t="shared" ca="1" si="1842"/>
        <v>4</v>
      </c>
      <c r="U3447">
        <f t="shared" ca="1" si="1843"/>
        <v>7</v>
      </c>
      <c r="V3447">
        <f t="shared" ca="1" si="1844"/>
        <v>5</v>
      </c>
      <c r="X3447">
        <f t="shared" si="1846"/>
        <v>3447</v>
      </c>
      <c r="Y3447">
        <f t="shared" si="1847"/>
        <v>3252</v>
      </c>
      <c r="Z3447">
        <f t="shared" si="1848"/>
        <v>3253</v>
      </c>
      <c r="AA3447">
        <f t="shared" si="1845"/>
        <v>3451</v>
      </c>
      <c r="AB3447">
        <f t="shared" si="1850"/>
        <v>200</v>
      </c>
      <c r="AM3447" t="str">
        <f t="shared" si="1851"/>
        <v>201904KS</v>
      </c>
      <c r="AN3447">
        <f t="shared" ca="1" si="1859"/>
        <v>10.000190476190474</v>
      </c>
      <c r="AO3447">
        <f t="shared" ca="1" si="1860"/>
        <v>1</v>
      </c>
      <c r="AP3447">
        <f t="shared" ca="1" si="1852"/>
        <v>4</v>
      </c>
      <c r="AQ3447">
        <f t="shared" ca="1" si="1853"/>
        <v>7.0000000000000009</v>
      </c>
      <c r="AR3447">
        <f t="shared" ca="1" si="1854"/>
        <v>5</v>
      </c>
      <c r="AS3447">
        <f ca="1">P3447/J3447</f>
        <v>0.17777603762124364</v>
      </c>
    </row>
    <row r="3448" spans="1:51" x14ac:dyDescent="0.4">
      <c r="A3448">
        <f t="shared" si="1849"/>
        <v>201904</v>
      </c>
      <c r="B3448" t="s">
        <v>724</v>
      </c>
      <c r="C3448" t="s">
        <v>288</v>
      </c>
      <c r="D3448" t="str">
        <f t="shared" ca="1" si="1858"/>
        <v>I105</v>
      </c>
      <c r="E3448">
        <f t="shared" ca="1" si="1833"/>
        <v>39</v>
      </c>
      <c r="F3448">
        <f t="shared" ca="1" si="1834"/>
        <v>10</v>
      </c>
      <c r="G3448" t="str">
        <f t="shared" ca="1" si="1856"/>
        <v>S10</v>
      </c>
      <c r="H3448" t="str">
        <f t="shared" ca="1" si="1857"/>
        <v>S103</v>
      </c>
      <c r="I3448">
        <f ca="1">VLOOKUP(D3448,PRC!$A$2:$B$21,2,0)*E3448</f>
        <v>3900000</v>
      </c>
      <c r="J3448">
        <f t="shared" ca="1" si="1835"/>
        <v>3431996</v>
      </c>
      <c r="K3448">
        <f ca="1">VLOOKUP(D3448,PRC!$A$1:$C$21,3,0)*E3448</f>
        <v>2301000</v>
      </c>
      <c r="L3448">
        <f t="shared" ca="1" si="1836"/>
        <v>39000</v>
      </c>
      <c r="M3448">
        <f t="shared" ca="1" si="1837"/>
        <v>195000</v>
      </c>
      <c r="N3448">
        <f t="shared" ca="1" si="1838"/>
        <v>312000</v>
      </c>
      <c r="O3448">
        <f t="shared" ca="1" si="1839"/>
        <v>156000</v>
      </c>
      <c r="P3448">
        <f t="shared" ca="1" si="1855"/>
        <v>428996</v>
      </c>
      <c r="Q3448">
        <f ca="1">IF(P3448&gt;0,1,0)</f>
        <v>1</v>
      </c>
      <c r="R3448">
        <f t="shared" ca="1" si="1840"/>
        <v>12</v>
      </c>
      <c r="S3448">
        <f t="shared" ca="1" si="1841"/>
        <v>1</v>
      </c>
      <c r="T3448">
        <f t="shared" ca="1" si="1842"/>
        <v>5</v>
      </c>
      <c r="U3448">
        <f t="shared" ca="1" si="1843"/>
        <v>8</v>
      </c>
      <c r="V3448">
        <f t="shared" ca="1" si="1844"/>
        <v>4</v>
      </c>
      <c r="X3448">
        <f t="shared" si="1846"/>
        <v>3448</v>
      </c>
      <c r="Y3448">
        <f t="shared" si="1847"/>
        <v>3252</v>
      </c>
      <c r="Z3448">
        <f t="shared" si="1848"/>
        <v>3253</v>
      </c>
      <c r="AA3448">
        <f t="shared" si="1845"/>
        <v>3451</v>
      </c>
      <c r="AB3448">
        <f t="shared" si="1850"/>
        <v>200</v>
      </c>
      <c r="AM3448" t="str">
        <f t="shared" si="1851"/>
        <v>201904KS</v>
      </c>
      <c r="AN3448">
        <f t="shared" ca="1" si="1859"/>
        <v>12.000102564102566</v>
      </c>
      <c r="AO3448">
        <f t="shared" ca="1" si="1860"/>
        <v>1</v>
      </c>
      <c r="AP3448">
        <f t="shared" ca="1" si="1852"/>
        <v>5</v>
      </c>
      <c r="AQ3448">
        <f t="shared" ca="1" si="1853"/>
        <v>8</v>
      </c>
      <c r="AR3448">
        <f t="shared" ca="1" si="1854"/>
        <v>4</v>
      </c>
      <c r="AS3448">
        <f ca="1">P3448/J3448</f>
        <v>0.1249989801852916</v>
      </c>
    </row>
    <row r="3449" spans="1:51" x14ac:dyDescent="0.4">
      <c r="A3449">
        <f t="shared" si="1849"/>
        <v>201904</v>
      </c>
      <c r="B3449" t="s">
        <v>725</v>
      </c>
      <c r="C3449" t="s">
        <v>288</v>
      </c>
      <c r="D3449" t="str">
        <f t="shared" ca="1" si="1858"/>
        <v>I118</v>
      </c>
      <c r="E3449">
        <f t="shared" ca="1" si="1833"/>
        <v>49</v>
      </c>
      <c r="F3449">
        <f t="shared" ca="1" si="1834"/>
        <v>10</v>
      </c>
      <c r="G3449" t="str">
        <f t="shared" ca="1" si="1856"/>
        <v>S11</v>
      </c>
      <c r="H3449" t="str">
        <f t="shared" ca="1" si="1857"/>
        <v>S114</v>
      </c>
      <c r="I3449">
        <f ca="1">VLOOKUP(D3449,PRC!$A$2:$B$21,2,0)*E3449</f>
        <v>25970000</v>
      </c>
      <c r="J3449">
        <f t="shared" ca="1" si="1835"/>
        <v>21295396</v>
      </c>
      <c r="K3449">
        <f ca="1">VLOOKUP(D3449,PRC!$A$1:$C$21,3,0)*E3449</f>
        <v>10907400</v>
      </c>
      <c r="L3449">
        <f t="shared" ca="1" si="1836"/>
        <v>260000</v>
      </c>
      <c r="M3449">
        <f t="shared" ca="1" si="1837"/>
        <v>1299000</v>
      </c>
      <c r="N3449">
        <f t="shared" ca="1" si="1838"/>
        <v>1558000</v>
      </c>
      <c r="O3449">
        <f t="shared" ca="1" si="1839"/>
        <v>779000</v>
      </c>
      <c r="P3449">
        <f t="shared" ca="1" si="1855"/>
        <v>6491996</v>
      </c>
      <c r="Q3449">
        <f ca="1">IF(P3449&gt;0,1,0)</f>
        <v>1</v>
      </c>
      <c r="R3449">
        <f t="shared" ca="1" si="1840"/>
        <v>18</v>
      </c>
      <c r="S3449">
        <f t="shared" ca="1" si="1841"/>
        <v>1</v>
      </c>
      <c r="T3449">
        <f t="shared" ca="1" si="1842"/>
        <v>5</v>
      </c>
      <c r="U3449">
        <f t="shared" ca="1" si="1843"/>
        <v>6</v>
      </c>
      <c r="V3449">
        <f t="shared" ca="1" si="1844"/>
        <v>3</v>
      </c>
      <c r="X3449">
        <f t="shared" si="1846"/>
        <v>3449</v>
      </c>
      <c r="Y3449">
        <f t="shared" si="1847"/>
        <v>3252</v>
      </c>
      <c r="Z3449">
        <f t="shared" si="1848"/>
        <v>3253</v>
      </c>
      <c r="AA3449">
        <f t="shared" si="1845"/>
        <v>3451</v>
      </c>
      <c r="AB3449">
        <f t="shared" si="1850"/>
        <v>200</v>
      </c>
      <c r="AM3449" t="str">
        <f t="shared" si="1851"/>
        <v>201904KS</v>
      </c>
      <c r="AN3449">
        <f t="shared" ca="1" si="1859"/>
        <v>18.000015402387369</v>
      </c>
      <c r="AO3449">
        <f t="shared" ca="1" si="1860"/>
        <v>1.0011551790527531</v>
      </c>
      <c r="AP3449">
        <f t="shared" ca="1" si="1852"/>
        <v>5.0019252984212548</v>
      </c>
      <c r="AQ3449">
        <f t="shared" ca="1" si="1853"/>
        <v>5.9992298806314981</v>
      </c>
      <c r="AR3449">
        <f t="shared" ca="1" si="1854"/>
        <v>2.999614940315749</v>
      </c>
      <c r="AS3449">
        <f ca="1">P3449/J3449</f>
        <v>0.30485443895948211</v>
      </c>
    </row>
    <row r="3450" spans="1:51" x14ac:dyDescent="0.4">
      <c r="A3450">
        <f t="shared" si="1849"/>
        <v>201904</v>
      </c>
      <c r="B3450" t="s">
        <v>726</v>
      </c>
      <c r="C3450" t="s">
        <v>288</v>
      </c>
      <c r="D3450" t="str">
        <f t="shared" ca="1" si="1858"/>
        <v>I117</v>
      </c>
      <c r="E3450">
        <f t="shared" ca="1" si="1833"/>
        <v>44</v>
      </c>
      <c r="F3450">
        <f t="shared" ca="1" si="1834"/>
        <v>14</v>
      </c>
      <c r="G3450" t="str">
        <f t="shared" ca="1" si="1856"/>
        <v>S11</v>
      </c>
      <c r="H3450" t="str">
        <f t="shared" ca="1" si="1857"/>
        <v>S111</v>
      </c>
      <c r="I3450">
        <f ca="1">VLOOKUP(D3450,PRC!$A$2:$B$21,2,0)*E3450</f>
        <v>110000000</v>
      </c>
      <c r="J3450">
        <f t="shared" ca="1" si="1835"/>
        <v>90199996</v>
      </c>
      <c r="K3450">
        <f ca="1">VLOOKUP(D3450,PRC!$A$1:$C$21,3,0)*E3450</f>
        <v>50600000</v>
      </c>
      <c r="L3450">
        <f t="shared" ca="1" si="1836"/>
        <v>3300000</v>
      </c>
      <c r="M3450">
        <f t="shared" ca="1" si="1837"/>
        <v>7700000</v>
      </c>
      <c r="N3450">
        <f t="shared" ca="1" si="1838"/>
        <v>4400000</v>
      </c>
      <c r="O3450">
        <f t="shared" ca="1" si="1839"/>
        <v>5500000</v>
      </c>
      <c r="P3450">
        <f t="shared" ca="1" si="1855"/>
        <v>18699996</v>
      </c>
      <c r="Q3450">
        <f ca="1">IF(P3450&gt;0,1,0)</f>
        <v>1</v>
      </c>
      <c r="R3450">
        <f t="shared" ca="1" si="1840"/>
        <v>18</v>
      </c>
      <c r="S3450">
        <f t="shared" ca="1" si="1841"/>
        <v>3</v>
      </c>
      <c r="T3450">
        <f t="shared" ca="1" si="1842"/>
        <v>7</v>
      </c>
      <c r="U3450">
        <f t="shared" ca="1" si="1843"/>
        <v>4</v>
      </c>
      <c r="V3450">
        <f t="shared" ca="1" si="1844"/>
        <v>5</v>
      </c>
      <c r="X3450">
        <f t="shared" si="1846"/>
        <v>3450</v>
      </c>
      <c r="Y3450">
        <f t="shared" si="1847"/>
        <v>3252</v>
      </c>
      <c r="Z3450">
        <f t="shared" si="1848"/>
        <v>3253</v>
      </c>
      <c r="AA3450">
        <f t="shared" si="1845"/>
        <v>3451</v>
      </c>
      <c r="AB3450">
        <f t="shared" si="1850"/>
        <v>200</v>
      </c>
      <c r="AM3450" t="str">
        <f t="shared" si="1851"/>
        <v>201904KS</v>
      </c>
      <c r="AN3450">
        <f t="shared" ca="1" si="1859"/>
        <v>18.000003636363637</v>
      </c>
      <c r="AO3450">
        <f t="shared" ca="1" si="1860"/>
        <v>3</v>
      </c>
      <c r="AP3450">
        <f t="shared" ca="1" si="1852"/>
        <v>7.0000000000000009</v>
      </c>
      <c r="AQ3450">
        <f t="shared" ca="1" si="1853"/>
        <v>4</v>
      </c>
      <c r="AR3450">
        <f t="shared" ca="1" si="1854"/>
        <v>5</v>
      </c>
      <c r="AS3450">
        <f ca="1">P3450/J3450</f>
        <v>0.20731703801849394</v>
      </c>
    </row>
    <row r="3451" spans="1:51" x14ac:dyDescent="0.4">
      <c r="A3451">
        <f t="shared" si="1849"/>
        <v>201904</v>
      </c>
      <c r="B3451" t="s">
        <v>727</v>
      </c>
      <c r="C3451" t="s">
        <v>288</v>
      </c>
      <c r="D3451" t="str">
        <f t="shared" ca="1" si="1858"/>
        <v>I117</v>
      </c>
      <c r="E3451">
        <f t="shared" ref="E3451:E3514" ca="1" si="1861">RANDBETWEEN(INDIRECT("AD"&amp;Y3451),INDIRECT("AD"&amp;Z3451))</f>
        <v>34</v>
      </c>
      <c r="F3451">
        <f t="shared" ref="F3451:F3514" ca="1" si="1862">RANDBETWEEN(INDIRECT("AF"&amp;Y3451),INDIRECT("AF"&amp;Z3451))</f>
        <v>12</v>
      </c>
      <c r="G3451" t="str">
        <f t="shared" ca="1" si="1856"/>
        <v>S11</v>
      </c>
      <c r="H3451" t="str">
        <f t="shared" ca="1" si="1857"/>
        <v>S110</v>
      </c>
      <c r="I3451">
        <f ca="1">VLOOKUP(D3451,PRC!$A$2:$B$21,2,0)*E3451</f>
        <v>85000000</v>
      </c>
      <c r="J3451">
        <f t="shared" ref="J3451:J3514" ca="1" si="1863">I3451*(1-R3451/100)-4</f>
        <v>72249996</v>
      </c>
      <c r="K3451">
        <f ca="1">VLOOKUP(D3451,PRC!$A$1:$C$21,3,0)*E3451</f>
        <v>39100000</v>
      </c>
      <c r="L3451">
        <f t="shared" ref="L3451:L3514" ca="1" si="1864">ROUND($I3451*S3451,-5)/100</f>
        <v>1700000</v>
      </c>
      <c r="M3451">
        <f t="shared" ref="M3451:M3514" ca="1" si="1865">ROUND($I3451*T3451,-5)/100</f>
        <v>4250000</v>
      </c>
      <c r="N3451">
        <f t="shared" ref="N3451:N3514" ca="1" si="1866">ROUND($I3451*U3451,-5)/100</f>
        <v>3400000</v>
      </c>
      <c r="O3451">
        <f t="shared" ref="O3451:O3514" ca="1" si="1867">ROUND($I3451*V3451,-5)/100</f>
        <v>4250000</v>
      </c>
      <c r="P3451">
        <f t="shared" ca="1" si="1855"/>
        <v>19549996</v>
      </c>
      <c r="Q3451">
        <f ca="1">IF(P3451&gt;0,1,0)</f>
        <v>1</v>
      </c>
      <c r="R3451">
        <f t="shared" ref="R3451:R3514" ca="1" si="1868">RANDBETWEEN(INDIRECT("AF"&amp;$Y3451),INDIRECT("AF"&amp;$Z3451))</f>
        <v>15</v>
      </c>
      <c r="S3451">
        <f t="shared" ref="S3451:S3514" ca="1" si="1869">RANDBETWEEN(INDIRECT("AG"&amp;$Y3451),INDIRECT("AG"&amp;$Z3451))</f>
        <v>2</v>
      </c>
      <c r="T3451">
        <f t="shared" ref="T3451:T3514" ca="1" si="1870">RANDBETWEEN(INDIRECT("AH"&amp;$Y3451),INDIRECT("AH"&amp;$Z3451))</f>
        <v>5</v>
      </c>
      <c r="U3451">
        <f t="shared" ref="U3451:U3514" ca="1" si="1871">RANDBETWEEN(INDIRECT("Ai"&amp;$Y3451),INDIRECT("Ai"&amp;$Z3451))</f>
        <v>4</v>
      </c>
      <c r="V3451">
        <f t="shared" ref="V3451:V3514" ca="1" si="1872">RANDBETWEEN(INDIRECT("Aj"&amp;$Y3451),INDIRECT("Aj"&amp;$Z3451))</f>
        <v>5</v>
      </c>
      <c r="X3451">
        <f t="shared" si="1846"/>
        <v>3451</v>
      </c>
      <c r="Y3451">
        <f t="shared" si="1847"/>
        <v>3252</v>
      </c>
      <c r="Z3451">
        <f t="shared" si="1848"/>
        <v>3253</v>
      </c>
      <c r="AA3451">
        <f t="shared" ref="AA3451:AA3514" si="1873">Y3451+AB3451-1</f>
        <v>3451</v>
      </c>
      <c r="AB3451">
        <f t="shared" si="1850"/>
        <v>200</v>
      </c>
      <c r="AM3451" t="str">
        <f t="shared" si="1851"/>
        <v>201904KS</v>
      </c>
      <c r="AN3451">
        <f t="shared" ca="1" si="1859"/>
        <v>15.000004705882352</v>
      </c>
      <c r="AO3451">
        <f t="shared" ca="1" si="1860"/>
        <v>2</v>
      </c>
      <c r="AP3451">
        <f t="shared" ca="1" si="1852"/>
        <v>5</v>
      </c>
      <c r="AQ3451">
        <f t="shared" ca="1" si="1853"/>
        <v>4</v>
      </c>
      <c r="AR3451">
        <f t="shared" ca="1" si="1854"/>
        <v>5</v>
      </c>
      <c r="AS3451">
        <f ca="1">P3451/J3451</f>
        <v>0.27058819491145714</v>
      </c>
    </row>
    <row r="3452" spans="1:51" x14ac:dyDescent="0.4">
      <c r="A3452" s="1">
        <f t="shared" si="1849"/>
        <v>201904</v>
      </c>
      <c r="B3452" s="1" t="s">
        <v>447</v>
      </c>
      <c r="C3452" s="1" t="s">
        <v>647</v>
      </c>
      <c r="D3452" s="1" t="str">
        <f ca="1">"I"&amp;RANDBETWEEN(101,120)</f>
        <v>I112</v>
      </c>
      <c r="E3452" s="3">
        <f t="shared" ca="1" si="1861"/>
        <v>11</v>
      </c>
      <c r="F3452" s="3">
        <f t="shared" ca="1" si="1862"/>
        <v>8</v>
      </c>
      <c r="G3452" s="1" t="str">
        <f ca="1">LEFT(H3452,3)</f>
        <v>S10</v>
      </c>
      <c r="H3452" s="1" t="str">
        <f ca="1">"S"&amp;RANDBETWEEN(101,120)</f>
        <v>S108</v>
      </c>
      <c r="I3452" s="1">
        <f ca="1">VLOOKUP(D3452,PRC!$A$2:$B$21,2,0)*E3452</f>
        <v>715000</v>
      </c>
      <c r="J3452" s="1">
        <f t="shared" ca="1" si="1863"/>
        <v>679246</v>
      </c>
      <c r="K3452" s="1">
        <f ca="1">VLOOKUP(D3452,PRC!$A$1:$C$21,3,0)*E3452</f>
        <v>357500</v>
      </c>
      <c r="L3452" s="1">
        <f t="shared" ca="1" si="1864"/>
        <v>50000</v>
      </c>
      <c r="M3452" s="1">
        <f t="shared" ca="1" si="1865"/>
        <v>7000</v>
      </c>
      <c r="N3452" s="1">
        <f t="shared" ca="1" si="1866"/>
        <v>150000</v>
      </c>
      <c r="O3452" s="1">
        <f t="shared" ca="1" si="1867"/>
        <v>72000</v>
      </c>
      <c r="P3452" s="1">
        <f ca="1">J3452-SUM(K3452:O3452)</f>
        <v>42746</v>
      </c>
      <c r="Q3452">
        <f ca="1">IF(P3452&gt;0,1,0)</f>
        <v>1</v>
      </c>
      <c r="R3452" s="3">
        <f t="shared" ca="1" si="1868"/>
        <v>5</v>
      </c>
      <c r="S3452" s="3">
        <f t="shared" ca="1" si="1869"/>
        <v>7</v>
      </c>
      <c r="T3452" s="3">
        <f t="shared" ca="1" si="1870"/>
        <v>1</v>
      </c>
      <c r="U3452" s="3">
        <f t="shared" ca="1" si="1871"/>
        <v>21</v>
      </c>
      <c r="V3452" s="3">
        <f t="shared" ca="1" si="1872"/>
        <v>10</v>
      </c>
      <c r="W3452" t="str">
        <f>C3452&amp;A3452&amp;"EBIT"</f>
        <v>LP201904EBIT</v>
      </c>
      <c r="X3452">
        <f t="shared" ref="X3452:X3515" si="1874">X3451+1</f>
        <v>3452</v>
      </c>
      <c r="Y3452">
        <f t="shared" ref="Y3452:Y3515" si="1875">IF(C3452=C3451,Y3451,X3452)</f>
        <v>3452</v>
      </c>
      <c r="Z3452">
        <f t="shared" ref="Z3452:Z3515" si="1876">Y3452+1</f>
        <v>3453</v>
      </c>
      <c r="AA3452">
        <f t="shared" si="1873"/>
        <v>3951</v>
      </c>
      <c r="AB3452">
        <f t="shared" si="1850"/>
        <v>500</v>
      </c>
      <c r="AC3452" s="4" t="s">
        <v>1106</v>
      </c>
      <c r="AD3452">
        <f>VLOOKUP(C3452&amp;A3452&amp;AC3452,PRF_POL!$A$2:$J$97,5,0)</f>
        <v>10</v>
      </c>
      <c r="AE3452">
        <f>$AE$2</f>
        <v>40</v>
      </c>
      <c r="AF3452">
        <f>VLOOKUP($C3452&amp;$A3452&amp;$AC3452,PRF_POL!$A$2:$J$97,6,0)</f>
        <v>5</v>
      </c>
      <c r="AG3452">
        <f>VLOOKUP($C3452&amp;$A3452&amp;$AC3452,PRF_POL!$A$2:$J$97,7,0)</f>
        <v>5</v>
      </c>
      <c r="AH3452">
        <f>VLOOKUP($C3452&amp;$A3452&amp;$AC3452,PRF_POL!$A$2:$J$97,8,0)</f>
        <v>1</v>
      </c>
      <c r="AI3452">
        <f>VLOOKUP($C3452&amp;$A3452&amp;$AC3452,PRF_POL!$A$2:$J$97,9,0)</f>
        <v>15</v>
      </c>
      <c r="AJ3452">
        <f>VLOOKUP($C3452&amp;$A3452&amp;$AC3452,PRF_POL!$A$2:$J$97,10,0)</f>
        <v>5</v>
      </c>
      <c r="AK3452">
        <f>SUM(AE3452:AJ3452)</f>
        <v>71</v>
      </c>
      <c r="AL3452" s="3">
        <f ca="1">SUM(INDIRECT("P"&amp;Y3452):INDIRECT("P"&amp;AA3452))</f>
        <v>412588000</v>
      </c>
      <c r="AM3452" t="str">
        <f t="shared" si="1851"/>
        <v>201904LP</v>
      </c>
      <c r="AN3452">
        <f ca="1">(1-J3452/I3452)*100</f>
        <v>5.0005594405594378</v>
      </c>
      <c r="AO3452">
        <f ca="1">L3452/$I3452*100</f>
        <v>6.9930069930069934</v>
      </c>
      <c r="AP3452">
        <f t="shared" ca="1" si="1852"/>
        <v>0.97902097902097907</v>
      </c>
      <c r="AQ3452">
        <f t="shared" ca="1" si="1853"/>
        <v>20.97902097902098</v>
      </c>
      <c r="AR3452">
        <f t="shared" ca="1" si="1854"/>
        <v>10.06993006993007</v>
      </c>
      <c r="AS3452">
        <f ca="1">P3452/J3452</f>
        <v>6.2931544683369506E-2</v>
      </c>
      <c r="AT3452">
        <f ca="1">MIN(INDIRECT("E"&amp;$Y3452):INDIRECT("E"&amp;$AA3452))</f>
        <v>10</v>
      </c>
      <c r="AU3452">
        <f ca="1">MIN(INDIRECT("AN"&amp;$Y3452):INDIRECT("AN"&amp;$AA3452))</f>
        <v>5.0000051679586548</v>
      </c>
      <c r="AV3452">
        <f ca="1">MIN(INDIRECT("AO"&amp;$Y3452):INDIRECT("AO"&amp;$AA3452))</f>
        <v>4.9773755656108598</v>
      </c>
      <c r="AW3452">
        <f ca="1">MIN(INDIRECT("AP"&amp;$Y3452):INDIRECT("AP"&amp;$AA3452))</f>
        <v>0.83333333333333337</v>
      </c>
      <c r="AX3452">
        <f ca="1">MIN(INDIRECT("AQ"&amp;$Y3452):INDIRECT("AQ"&amp;$AA3452))</f>
        <v>15</v>
      </c>
      <c r="AY3452">
        <f ca="1">MIN(INDIRECT("AR"&amp;$Y3452):INDIRECT("AR"&amp;$AA3452))</f>
        <v>4.6153846153846159</v>
      </c>
    </row>
    <row r="3453" spans="1:51" x14ac:dyDescent="0.4">
      <c r="A3453">
        <f t="shared" si="1849"/>
        <v>201904</v>
      </c>
      <c r="B3453" t="s">
        <v>448</v>
      </c>
      <c r="C3453" t="s">
        <v>647</v>
      </c>
      <c r="D3453" t="str">
        <f ca="1">"I"&amp;RANDBETWEEN(101,120)</f>
        <v>I104</v>
      </c>
      <c r="E3453">
        <f t="shared" ca="1" si="1861"/>
        <v>11</v>
      </c>
      <c r="F3453">
        <f t="shared" ca="1" si="1862"/>
        <v>7</v>
      </c>
      <c r="G3453" t="str">
        <f t="shared" ref="G3453:G3516" ca="1" si="1877">LEFT(H3453,3)</f>
        <v>S10</v>
      </c>
      <c r="H3453" t="str">
        <f t="shared" ref="H3453:H3516" ca="1" si="1878">"S"&amp;RANDBETWEEN(101,120)</f>
        <v>S104</v>
      </c>
      <c r="I3453">
        <f ca="1">VLOOKUP(D3453,PRC!$A$2:$B$21,2,0)*E3453</f>
        <v>770000</v>
      </c>
      <c r="J3453">
        <f t="shared" ca="1" si="1863"/>
        <v>716096</v>
      </c>
      <c r="K3453">
        <f ca="1">VLOOKUP(D3453,PRC!$A$1:$C$21,3,0)*E3453</f>
        <v>323400</v>
      </c>
      <c r="L3453">
        <f t="shared" ca="1" si="1864"/>
        <v>77000</v>
      </c>
      <c r="M3453">
        <f t="shared" ca="1" si="1865"/>
        <v>15000</v>
      </c>
      <c r="N3453">
        <f t="shared" ca="1" si="1866"/>
        <v>177000</v>
      </c>
      <c r="O3453">
        <f t="shared" ca="1" si="1867"/>
        <v>62000</v>
      </c>
      <c r="P3453">
        <f t="shared" ref="P3453:P3516" ca="1" si="1879">J3453-SUM(K3453:O3453)</f>
        <v>61696</v>
      </c>
      <c r="Q3453">
        <f ca="1">IF(P3453&gt;0,1,0)</f>
        <v>1</v>
      </c>
      <c r="R3453">
        <f t="shared" ca="1" si="1868"/>
        <v>7</v>
      </c>
      <c r="S3453">
        <f t="shared" ca="1" si="1869"/>
        <v>10</v>
      </c>
      <c r="T3453">
        <f t="shared" ca="1" si="1870"/>
        <v>2</v>
      </c>
      <c r="U3453">
        <f t="shared" ca="1" si="1871"/>
        <v>23</v>
      </c>
      <c r="V3453">
        <f t="shared" ca="1" si="1872"/>
        <v>8</v>
      </c>
      <c r="W3453" t="str">
        <f>C3453&amp;A3453&amp;"SALES"</f>
        <v>LP201904SALES</v>
      </c>
      <c r="X3453">
        <f t="shared" si="1874"/>
        <v>3453</v>
      </c>
      <c r="Y3453">
        <f t="shared" si="1875"/>
        <v>3452</v>
      </c>
      <c r="Z3453">
        <f t="shared" si="1876"/>
        <v>3453</v>
      </c>
      <c r="AA3453">
        <f t="shared" si="1873"/>
        <v>3951</v>
      </c>
      <c r="AB3453">
        <f t="shared" si="1850"/>
        <v>500</v>
      </c>
      <c r="AC3453" s="4" t="s">
        <v>1107</v>
      </c>
      <c r="AD3453">
        <f>VLOOKUP(C3453&amp;A3453&amp;AC3453,PRF_POL!$A$2:$J$97,5,0)</f>
        <v>20</v>
      </c>
      <c r="AE3453">
        <f>$AE$3</f>
        <v>60</v>
      </c>
      <c r="AF3453">
        <f>VLOOKUP($C3453&amp;$A3453&amp;$AC3453,PRF_POL!$A$2:$J$97,6,0)</f>
        <v>10</v>
      </c>
      <c r="AG3453">
        <f>VLOOKUP($C3453&amp;$A3453&amp;$AC3453,PRF_POL!$A$2:$J$97,7,0)</f>
        <v>10</v>
      </c>
      <c r="AH3453">
        <f>VLOOKUP($C3453&amp;$A3453&amp;$AC3453,PRF_POL!$A$2:$J$97,8,0)</f>
        <v>3</v>
      </c>
      <c r="AI3453">
        <f>VLOOKUP($C3453&amp;$A3453&amp;$AC3453,PRF_POL!$A$2:$J$97,9,0)</f>
        <v>25</v>
      </c>
      <c r="AJ3453">
        <f>VLOOKUP($C3453&amp;$A3453&amp;$AC3453,PRF_POL!$A$2:$J$97,10,0)</f>
        <v>10</v>
      </c>
      <c r="AK3453">
        <f>SUM(AE3453:AJ3453)</f>
        <v>118</v>
      </c>
      <c r="AL3453" s="3">
        <f ca="1">SUM(INDIRECT("J"&amp;Y3452):INDIRECT("J"&amp;AA3452))</f>
        <v>4622405800</v>
      </c>
      <c r="AM3453" t="str">
        <f t="shared" si="1851"/>
        <v>201904LP</v>
      </c>
      <c r="AN3453">
        <f ca="1">(1-J3453/I3453)*100</f>
        <v>7.0005194805194844</v>
      </c>
      <c r="AO3453">
        <f ca="1">L3453/$I3453*100</f>
        <v>10</v>
      </c>
      <c r="AP3453">
        <f t="shared" ca="1" si="1852"/>
        <v>1.948051948051948</v>
      </c>
      <c r="AQ3453">
        <f t="shared" ca="1" si="1853"/>
        <v>22.987012987012985</v>
      </c>
      <c r="AR3453">
        <f t="shared" ca="1" si="1854"/>
        <v>8.0519480519480524</v>
      </c>
      <c r="AS3453">
        <f ca="1">P3453/J3453</f>
        <v>8.6156046116721785E-2</v>
      </c>
      <c r="AT3453">
        <f ca="1">MAX(INDIRECT("E"&amp;$Y3452):INDIRECT("E"&amp;$AA3452))</f>
        <v>20</v>
      </c>
      <c r="AU3453">
        <f ca="1">MAX(INDIRECT("AN"&amp;$Y3452):INDIRECT("AN"&amp;$AA3452))</f>
        <v>10.007272727272731</v>
      </c>
      <c r="AV3453">
        <f ca="1">MAX(INDIRECT("AO"&amp;$Y3452):INDIRECT("AO"&amp;$AA3452))</f>
        <v>10.04524886877828</v>
      </c>
      <c r="AW3453">
        <f ca="1">MAX(INDIRECT("AP"&amp;$Y3452):INDIRECT("AP"&amp;$AA3452))</f>
        <v>3.6363636363636362</v>
      </c>
      <c r="AX3453">
        <f ca="1">MAX(INDIRECT("AQ"&amp;$Y3452):INDIRECT("AQ"&amp;$AA3452))</f>
        <v>25.111111111111111</v>
      </c>
      <c r="AY3453">
        <f ca="1">MAX(INDIRECT("AR"&amp;$Y3452):INDIRECT("AR"&amp;$AA3452))</f>
        <v>10.76923076923077</v>
      </c>
    </row>
    <row r="3454" spans="1:51" x14ac:dyDescent="0.4">
      <c r="A3454">
        <f t="shared" si="1849"/>
        <v>201904</v>
      </c>
      <c r="B3454" t="s">
        <v>449</v>
      </c>
      <c r="C3454" t="s">
        <v>647</v>
      </c>
      <c r="D3454" t="str">
        <f t="shared" ref="D3454:D3517" ca="1" si="1880">"I"&amp;RANDBETWEEN(101,120)</f>
        <v>I111</v>
      </c>
      <c r="E3454">
        <f t="shared" ca="1" si="1861"/>
        <v>15</v>
      </c>
      <c r="F3454">
        <f t="shared" ca="1" si="1862"/>
        <v>9</v>
      </c>
      <c r="G3454" t="str">
        <f t="shared" ca="1" si="1877"/>
        <v>S10</v>
      </c>
      <c r="H3454" t="str">
        <f t="shared" ca="1" si="1878"/>
        <v>S109</v>
      </c>
      <c r="I3454">
        <f ca="1">VLOOKUP(D3454,PRC!$A$2:$B$21,2,0)*E3454</f>
        <v>2250000</v>
      </c>
      <c r="J3454">
        <f t="shared" ca="1" si="1863"/>
        <v>2114996</v>
      </c>
      <c r="K3454">
        <f ca="1">VLOOKUP(D3454,PRC!$A$1:$C$21,3,0)*E3454</f>
        <v>1192500</v>
      </c>
      <c r="L3454">
        <f t="shared" ca="1" si="1864"/>
        <v>135000</v>
      </c>
      <c r="M3454">
        <f t="shared" ca="1" si="1865"/>
        <v>23000</v>
      </c>
      <c r="N3454">
        <f t="shared" ca="1" si="1866"/>
        <v>473000</v>
      </c>
      <c r="O3454">
        <f t="shared" ca="1" si="1867"/>
        <v>113000</v>
      </c>
      <c r="P3454">
        <f t="shared" ca="1" si="1879"/>
        <v>178496</v>
      </c>
      <c r="Q3454">
        <f ca="1">IF(P3454&gt;0,1,0)</f>
        <v>1</v>
      </c>
      <c r="R3454">
        <f t="shared" ca="1" si="1868"/>
        <v>6</v>
      </c>
      <c r="S3454">
        <f t="shared" ca="1" si="1869"/>
        <v>6</v>
      </c>
      <c r="T3454">
        <f t="shared" ca="1" si="1870"/>
        <v>1</v>
      </c>
      <c r="U3454">
        <f t="shared" ca="1" si="1871"/>
        <v>21</v>
      </c>
      <c r="V3454">
        <f t="shared" ca="1" si="1872"/>
        <v>5</v>
      </c>
      <c r="X3454">
        <f t="shared" si="1874"/>
        <v>3454</v>
      </c>
      <c r="Y3454">
        <f t="shared" si="1875"/>
        <v>3452</v>
      </c>
      <c r="Z3454">
        <f t="shared" si="1876"/>
        <v>3453</v>
      </c>
      <c r="AA3454">
        <f t="shared" si="1873"/>
        <v>3951</v>
      </c>
      <c r="AB3454">
        <f t="shared" si="1850"/>
        <v>500</v>
      </c>
      <c r="AK3454" s="3">
        <f ca="1">SUM(INDIRECT("Q"&amp;Y3452):INDIRECT("Q"&amp;AA3452))</f>
        <v>379</v>
      </c>
      <c r="AL3454">
        <f ca="1">AL3452/AL3453</f>
        <v>8.9258281910255477E-2</v>
      </c>
      <c r="AM3454" t="str">
        <f t="shared" si="1851"/>
        <v>201904LP</v>
      </c>
      <c r="AN3454">
        <f t="shared" ref="AN3454:AN3517" ca="1" si="1881">(1-J3454/I3454)*100</f>
        <v>6.0001777777777825</v>
      </c>
      <c r="AO3454">
        <f t="shared" ref="AO3454:AO3517" ca="1" si="1882">L3454/$I3454*100</f>
        <v>6</v>
      </c>
      <c r="AP3454">
        <f t="shared" ca="1" si="1852"/>
        <v>1.0222222222222224</v>
      </c>
      <c r="AQ3454">
        <f t="shared" ca="1" si="1853"/>
        <v>21.022222222222222</v>
      </c>
      <c r="AR3454">
        <f t="shared" ca="1" si="1854"/>
        <v>5.0222222222222221</v>
      </c>
      <c r="AS3454">
        <f ca="1">P3454/J3454</f>
        <v>8.4395431480721483E-2</v>
      </c>
      <c r="AT3454" t="str">
        <f ca="1">IF(ABS(AT3452-AD3452)&lt;AD3452+(AD3453-AD3452)*5%,"ok","chk")</f>
        <v>ok</v>
      </c>
      <c r="AU3454" t="str">
        <f ca="1">IF(ABS(AU3452-AF3452)&lt;AF3452+(AF3453-AF3452)*5%,"ok","chk")</f>
        <v>ok</v>
      </c>
      <c r="AV3454" t="str">
        <f t="shared" ref="AV3454" ca="1" si="1883">IF(ABS(AV3452-AG3452)&lt;AG3452+(AG3453-AG3452)*5%,"ok","chk")</f>
        <v>ok</v>
      </c>
      <c r="AW3454" t="str">
        <f t="shared" ref="AW3454" ca="1" si="1884">IF(ABS(AW3452-AH3452)&lt;AH3452+(AH3453-AH3452)*5%,"ok","chk")</f>
        <v>ok</v>
      </c>
      <c r="AX3454" t="str">
        <f t="shared" ref="AX3454" ca="1" si="1885">IF(ABS(AX3452-AI3452)&lt;AI3452+(AI3453-AI3452)*5%,"ok","chk")</f>
        <v>ok</v>
      </c>
      <c r="AY3454" t="str">
        <f t="shared" ref="AY3454" ca="1" si="1886">IF(ABS(AY3452-AJ3452)&lt;AJ3452+(AJ3453-AJ3452)*5%,"ok","chk")</f>
        <v>ok</v>
      </c>
    </row>
    <row r="3455" spans="1:51" x14ac:dyDescent="0.4">
      <c r="A3455">
        <f t="shared" si="1849"/>
        <v>201904</v>
      </c>
      <c r="B3455" t="s">
        <v>450</v>
      </c>
      <c r="C3455" t="s">
        <v>647</v>
      </c>
      <c r="D3455" t="str">
        <f t="shared" ca="1" si="1880"/>
        <v>I112</v>
      </c>
      <c r="E3455">
        <f t="shared" ca="1" si="1861"/>
        <v>15</v>
      </c>
      <c r="F3455">
        <f t="shared" ca="1" si="1862"/>
        <v>10</v>
      </c>
      <c r="G3455" t="str">
        <f t="shared" ca="1" si="1877"/>
        <v>S11</v>
      </c>
      <c r="H3455" t="str">
        <f t="shared" ca="1" si="1878"/>
        <v>S116</v>
      </c>
      <c r="I3455">
        <f ca="1">VLOOKUP(D3455,PRC!$A$2:$B$21,2,0)*E3455</f>
        <v>975000</v>
      </c>
      <c r="J3455">
        <f t="shared" ca="1" si="1863"/>
        <v>877496</v>
      </c>
      <c r="K3455">
        <f ca="1">VLOOKUP(D3455,PRC!$A$1:$C$21,3,0)*E3455</f>
        <v>487500</v>
      </c>
      <c r="L3455">
        <f t="shared" ca="1" si="1864"/>
        <v>88000</v>
      </c>
      <c r="M3455">
        <f t="shared" ca="1" si="1865"/>
        <v>10000</v>
      </c>
      <c r="N3455">
        <f t="shared" ca="1" si="1866"/>
        <v>166000</v>
      </c>
      <c r="O3455">
        <f t="shared" ca="1" si="1867"/>
        <v>49000</v>
      </c>
      <c r="P3455">
        <f t="shared" ca="1" si="1879"/>
        <v>76996</v>
      </c>
      <c r="Q3455">
        <f ca="1">IF(P3455&gt;0,1,0)</f>
        <v>1</v>
      </c>
      <c r="R3455">
        <f t="shared" ca="1" si="1868"/>
        <v>10</v>
      </c>
      <c r="S3455">
        <f t="shared" ca="1" si="1869"/>
        <v>9</v>
      </c>
      <c r="T3455">
        <f t="shared" ca="1" si="1870"/>
        <v>1</v>
      </c>
      <c r="U3455">
        <f t="shared" ca="1" si="1871"/>
        <v>17</v>
      </c>
      <c r="V3455">
        <f t="shared" ca="1" si="1872"/>
        <v>5</v>
      </c>
      <c r="X3455">
        <f t="shared" si="1874"/>
        <v>3455</v>
      </c>
      <c r="Y3455">
        <f t="shared" si="1875"/>
        <v>3452</v>
      </c>
      <c r="Z3455">
        <f t="shared" si="1876"/>
        <v>3453</v>
      </c>
      <c r="AA3455">
        <f t="shared" si="1873"/>
        <v>3951</v>
      </c>
      <c r="AB3455">
        <f t="shared" si="1850"/>
        <v>500</v>
      </c>
      <c r="AK3455" s="2">
        <f ca="1">AK3454/AB3452</f>
        <v>0.75800000000000001</v>
      </c>
      <c r="AM3455" t="str">
        <f t="shared" si="1851"/>
        <v>201904LP</v>
      </c>
      <c r="AN3455">
        <f t="shared" ca="1" si="1881"/>
        <v>10.000410256410252</v>
      </c>
      <c r="AO3455">
        <f t="shared" ca="1" si="1882"/>
        <v>9.0256410256410255</v>
      </c>
      <c r="AP3455">
        <f t="shared" ca="1" si="1852"/>
        <v>1.0256410256410255</v>
      </c>
      <c r="AQ3455">
        <f t="shared" ca="1" si="1853"/>
        <v>17.025641025641026</v>
      </c>
      <c r="AR3455">
        <f t="shared" ca="1" si="1854"/>
        <v>5.0256410256410255</v>
      </c>
      <c r="AS3455">
        <f ca="1">P3455/J3455</f>
        <v>8.774512932252683E-2</v>
      </c>
      <c r="AT3455" t="str">
        <f ca="1">IF(ABS(AD3453-AT3453)&lt;AT3453+(AD3453-AD3452)*5%,"ok","chk")</f>
        <v>ok</v>
      </c>
      <c r="AU3455" t="str">
        <f ca="1">IF(ABS(AF3453-AU3453)&lt;AU3453+(AF3453-AF3452)*5%,"ok","chk")</f>
        <v>ok</v>
      </c>
      <c r="AV3455" t="str">
        <f t="shared" ref="AV3455" ca="1" si="1887">IF(ABS(AG3453-AV3453)&lt;AV3453+(AG3453-AG3452)*5%,"ok","chk")</f>
        <v>ok</v>
      </c>
      <c r="AW3455" t="str">
        <f t="shared" ref="AW3455" ca="1" si="1888">IF(ABS(AH3453-AW3453)&lt;AW3453+(AH3453-AH3452)*5%,"ok","chk")</f>
        <v>ok</v>
      </c>
      <c r="AX3455" t="str">
        <f t="shared" ref="AX3455" ca="1" si="1889">IF(ABS(AI3453-AX3453)&lt;AX3453+(AI3453-AI3452)*5%,"ok","chk")</f>
        <v>ok</v>
      </c>
      <c r="AY3455" t="str">
        <f t="shared" ref="AY3455" ca="1" si="1890">IF(ABS(AJ3453-AY3453)&lt;AY3453+(AJ3453-AJ3452)*5%,"ok","chk")</f>
        <v>ok</v>
      </c>
    </row>
    <row r="3456" spans="1:51" x14ac:dyDescent="0.4">
      <c r="A3456">
        <f t="shared" si="1849"/>
        <v>201904</v>
      </c>
      <c r="B3456" t="s">
        <v>451</v>
      </c>
      <c r="C3456" t="s">
        <v>647</v>
      </c>
      <c r="D3456" t="str">
        <f t="shared" ca="1" si="1880"/>
        <v>I102</v>
      </c>
      <c r="E3456">
        <f t="shared" ca="1" si="1861"/>
        <v>16</v>
      </c>
      <c r="F3456">
        <f t="shared" ca="1" si="1862"/>
        <v>6</v>
      </c>
      <c r="G3456" t="str">
        <f t="shared" ca="1" si="1877"/>
        <v>S11</v>
      </c>
      <c r="H3456" t="str">
        <f t="shared" ca="1" si="1878"/>
        <v>S115</v>
      </c>
      <c r="I3456">
        <f ca="1">VLOOKUP(D3456,PRC!$A$2:$B$21,2,0)*E3456</f>
        <v>640000</v>
      </c>
      <c r="J3456">
        <f t="shared" ca="1" si="1863"/>
        <v>595196</v>
      </c>
      <c r="K3456">
        <f ca="1">VLOOKUP(D3456,PRC!$A$1:$C$21,3,0)*E3456</f>
        <v>300800</v>
      </c>
      <c r="L3456">
        <f t="shared" ca="1" si="1864"/>
        <v>38000</v>
      </c>
      <c r="M3456">
        <f t="shared" ca="1" si="1865"/>
        <v>13000</v>
      </c>
      <c r="N3456">
        <f t="shared" ca="1" si="1866"/>
        <v>154000</v>
      </c>
      <c r="O3456">
        <f t="shared" ca="1" si="1867"/>
        <v>64000</v>
      </c>
      <c r="P3456">
        <f t="shared" ca="1" si="1879"/>
        <v>25396</v>
      </c>
      <c r="Q3456">
        <f ca="1">IF(P3456&gt;0,1,0)</f>
        <v>1</v>
      </c>
      <c r="R3456">
        <f t="shared" ca="1" si="1868"/>
        <v>7</v>
      </c>
      <c r="S3456">
        <f t="shared" ca="1" si="1869"/>
        <v>6</v>
      </c>
      <c r="T3456">
        <f t="shared" ca="1" si="1870"/>
        <v>2</v>
      </c>
      <c r="U3456">
        <f t="shared" ca="1" si="1871"/>
        <v>24</v>
      </c>
      <c r="V3456">
        <f t="shared" ca="1" si="1872"/>
        <v>10</v>
      </c>
      <c r="X3456">
        <f t="shared" si="1874"/>
        <v>3456</v>
      </c>
      <c r="Y3456">
        <f t="shared" si="1875"/>
        <v>3452</v>
      </c>
      <c r="Z3456">
        <f t="shared" si="1876"/>
        <v>3453</v>
      </c>
      <c r="AA3456">
        <f t="shared" si="1873"/>
        <v>3951</v>
      </c>
      <c r="AB3456">
        <f t="shared" si="1850"/>
        <v>500</v>
      </c>
      <c r="AM3456" t="str">
        <f t="shared" si="1851"/>
        <v>201904LP</v>
      </c>
      <c r="AN3456">
        <f t="shared" ca="1" si="1881"/>
        <v>7.0006250000000048</v>
      </c>
      <c r="AO3456">
        <f t="shared" ca="1" si="1882"/>
        <v>5.9375</v>
      </c>
      <c r="AP3456">
        <f t="shared" ca="1" si="1852"/>
        <v>2.03125</v>
      </c>
      <c r="AQ3456">
        <f t="shared" ca="1" si="1853"/>
        <v>24.0625</v>
      </c>
      <c r="AR3456">
        <f t="shared" ca="1" si="1854"/>
        <v>10</v>
      </c>
      <c r="AS3456">
        <f ca="1">P3456/J3456</f>
        <v>4.2668297501999339E-2</v>
      </c>
    </row>
    <row r="3457" spans="1:45" x14ac:dyDescent="0.4">
      <c r="A3457">
        <f t="shared" si="1849"/>
        <v>201904</v>
      </c>
      <c r="B3457" t="s">
        <v>452</v>
      </c>
      <c r="C3457" t="s">
        <v>647</v>
      </c>
      <c r="D3457" t="str">
        <f t="shared" ca="1" si="1880"/>
        <v>I105</v>
      </c>
      <c r="E3457">
        <f t="shared" ca="1" si="1861"/>
        <v>15</v>
      </c>
      <c r="F3457">
        <f t="shared" ca="1" si="1862"/>
        <v>5</v>
      </c>
      <c r="G3457" t="str">
        <f t="shared" ca="1" si="1877"/>
        <v>S11</v>
      </c>
      <c r="H3457" t="str">
        <f t="shared" ca="1" si="1878"/>
        <v>S112</v>
      </c>
      <c r="I3457">
        <f ca="1">VLOOKUP(D3457,PRC!$A$2:$B$21,2,0)*E3457</f>
        <v>1500000</v>
      </c>
      <c r="J3457">
        <f t="shared" ca="1" si="1863"/>
        <v>1394996</v>
      </c>
      <c r="K3457">
        <f ca="1">VLOOKUP(D3457,PRC!$A$1:$C$21,3,0)*E3457</f>
        <v>885000</v>
      </c>
      <c r="L3457">
        <f t="shared" ca="1" si="1864"/>
        <v>120000</v>
      </c>
      <c r="M3457">
        <f t="shared" ca="1" si="1865"/>
        <v>45000</v>
      </c>
      <c r="N3457">
        <f t="shared" ca="1" si="1866"/>
        <v>315000</v>
      </c>
      <c r="O3457">
        <f t="shared" ca="1" si="1867"/>
        <v>135000</v>
      </c>
      <c r="P3457">
        <f t="shared" ca="1" si="1879"/>
        <v>-105004</v>
      </c>
      <c r="Q3457">
        <f ca="1">IF(P3457&gt;0,1,0)</f>
        <v>0</v>
      </c>
      <c r="R3457">
        <f t="shared" ca="1" si="1868"/>
        <v>7</v>
      </c>
      <c r="S3457">
        <f t="shared" ca="1" si="1869"/>
        <v>8</v>
      </c>
      <c r="T3457">
        <f t="shared" ca="1" si="1870"/>
        <v>3</v>
      </c>
      <c r="U3457">
        <f t="shared" ca="1" si="1871"/>
        <v>21</v>
      </c>
      <c r="V3457">
        <f t="shared" ca="1" si="1872"/>
        <v>9</v>
      </c>
      <c r="X3457">
        <f t="shared" si="1874"/>
        <v>3457</v>
      </c>
      <c r="Y3457">
        <f t="shared" si="1875"/>
        <v>3452</v>
      </c>
      <c r="Z3457">
        <f t="shared" si="1876"/>
        <v>3453</v>
      </c>
      <c r="AA3457">
        <f t="shared" si="1873"/>
        <v>3951</v>
      </c>
      <c r="AB3457">
        <f t="shared" si="1850"/>
        <v>500</v>
      </c>
      <c r="AM3457" t="str">
        <f t="shared" si="1851"/>
        <v>201904LP</v>
      </c>
      <c r="AN3457">
        <f t="shared" ca="1" si="1881"/>
        <v>7.0002666666666657</v>
      </c>
      <c r="AO3457">
        <f t="shared" ca="1" si="1882"/>
        <v>8</v>
      </c>
      <c r="AP3457">
        <f t="shared" ca="1" si="1852"/>
        <v>3</v>
      </c>
      <c r="AQ3457">
        <f t="shared" ca="1" si="1853"/>
        <v>21</v>
      </c>
      <c r="AR3457">
        <f t="shared" ca="1" si="1854"/>
        <v>9</v>
      </c>
      <c r="AS3457">
        <f ca="1">P3457/J3457</f>
        <v>-7.5271900421219839E-2</v>
      </c>
    </row>
    <row r="3458" spans="1:45" x14ac:dyDescent="0.4">
      <c r="A3458">
        <f t="shared" si="1849"/>
        <v>201904</v>
      </c>
      <c r="B3458" t="s">
        <v>453</v>
      </c>
      <c r="C3458" t="s">
        <v>647</v>
      </c>
      <c r="D3458" t="str">
        <f t="shared" ca="1" si="1880"/>
        <v>I113</v>
      </c>
      <c r="E3458">
        <f t="shared" ca="1" si="1861"/>
        <v>19</v>
      </c>
      <c r="F3458">
        <f t="shared" ca="1" si="1862"/>
        <v>5</v>
      </c>
      <c r="G3458" t="str">
        <f t="shared" ca="1" si="1877"/>
        <v>S10</v>
      </c>
      <c r="H3458" t="str">
        <f t="shared" ca="1" si="1878"/>
        <v>S107</v>
      </c>
      <c r="I3458">
        <f ca="1">VLOOKUP(D3458,PRC!$A$2:$B$21,2,0)*E3458</f>
        <v>12730000</v>
      </c>
      <c r="J3458">
        <f t="shared" ca="1" si="1863"/>
        <v>11711596</v>
      </c>
      <c r="K3458">
        <f ca="1">VLOOKUP(D3458,PRC!$A$1:$C$21,3,0)*E3458</f>
        <v>5728500</v>
      </c>
      <c r="L3458">
        <f t="shared" ca="1" si="1864"/>
        <v>891000</v>
      </c>
      <c r="M3458">
        <f t="shared" ca="1" si="1865"/>
        <v>255000</v>
      </c>
      <c r="N3458">
        <f t="shared" ca="1" si="1866"/>
        <v>2037000</v>
      </c>
      <c r="O3458">
        <f t="shared" ca="1" si="1867"/>
        <v>891000</v>
      </c>
      <c r="P3458">
        <f t="shared" ca="1" si="1879"/>
        <v>1909096</v>
      </c>
      <c r="Q3458">
        <f ca="1">IF(P3458&gt;0,1,0)</f>
        <v>1</v>
      </c>
      <c r="R3458">
        <f t="shared" ca="1" si="1868"/>
        <v>8</v>
      </c>
      <c r="S3458">
        <f t="shared" ca="1" si="1869"/>
        <v>7</v>
      </c>
      <c r="T3458">
        <f t="shared" ca="1" si="1870"/>
        <v>2</v>
      </c>
      <c r="U3458">
        <f t="shared" ca="1" si="1871"/>
        <v>16</v>
      </c>
      <c r="V3458">
        <f t="shared" ca="1" si="1872"/>
        <v>7</v>
      </c>
      <c r="X3458">
        <f t="shared" si="1874"/>
        <v>3458</v>
      </c>
      <c r="Y3458">
        <f t="shared" si="1875"/>
        <v>3452</v>
      </c>
      <c r="Z3458">
        <f t="shared" si="1876"/>
        <v>3453</v>
      </c>
      <c r="AA3458">
        <f t="shared" si="1873"/>
        <v>3951</v>
      </c>
      <c r="AB3458">
        <f t="shared" si="1850"/>
        <v>500</v>
      </c>
      <c r="AM3458" t="str">
        <f t="shared" si="1851"/>
        <v>201904LP</v>
      </c>
      <c r="AN3458">
        <f t="shared" ca="1" si="1881"/>
        <v>8.0000314218381838</v>
      </c>
      <c r="AO3458">
        <f t="shared" ca="1" si="1882"/>
        <v>6.9992144540455614</v>
      </c>
      <c r="AP3458">
        <f t="shared" ca="1" si="1852"/>
        <v>2.0031421838177534</v>
      </c>
      <c r="AQ3458">
        <f t="shared" ca="1" si="1853"/>
        <v>16.001571091908875</v>
      </c>
      <c r="AR3458">
        <f t="shared" ca="1" si="1854"/>
        <v>6.9992144540455614</v>
      </c>
      <c r="AS3458">
        <f ca="1">P3458/J3458</f>
        <v>0.16300903822160531</v>
      </c>
    </row>
    <row r="3459" spans="1:45" x14ac:dyDescent="0.4">
      <c r="A3459">
        <f t="shared" ref="A3459:A3522" si="1891">IF(BA3459="",A3458,BA3459)</f>
        <v>201904</v>
      </c>
      <c r="B3459" t="s">
        <v>454</v>
      </c>
      <c r="C3459" t="s">
        <v>647</v>
      </c>
      <c r="D3459" t="str">
        <f t="shared" ca="1" si="1880"/>
        <v>I117</v>
      </c>
      <c r="E3459">
        <f t="shared" ca="1" si="1861"/>
        <v>16</v>
      </c>
      <c r="F3459">
        <f t="shared" ca="1" si="1862"/>
        <v>7</v>
      </c>
      <c r="G3459" t="str">
        <f t="shared" ca="1" si="1877"/>
        <v>S11</v>
      </c>
      <c r="H3459" t="str">
        <f t="shared" ca="1" si="1878"/>
        <v>S114</v>
      </c>
      <c r="I3459">
        <f ca="1">VLOOKUP(D3459,PRC!$A$2:$B$21,2,0)*E3459</f>
        <v>40000000</v>
      </c>
      <c r="J3459">
        <f t="shared" ca="1" si="1863"/>
        <v>35999996</v>
      </c>
      <c r="K3459">
        <f ca="1">VLOOKUP(D3459,PRC!$A$1:$C$21,3,0)*E3459</f>
        <v>18400000</v>
      </c>
      <c r="L3459">
        <f t="shared" ca="1" si="1864"/>
        <v>3600000</v>
      </c>
      <c r="M3459">
        <f t="shared" ca="1" si="1865"/>
        <v>400000</v>
      </c>
      <c r="N3459">
        <f t="shared" ca="1" si="1866"/>
        <v>9600000</v>
      </c>
      <c r="O3459">
        <f t="shared" ca="1" si="1867"/>
        <v>3600000</v>
      </c>
      <c r="P3459">
        <f t="shared" ca="1" si="1879"/>
        <v>399996</v>
      </c>
      <c r="Q3459">
        <f ca="1">IF(P3459&gt;0,1,0)</f>
        <v>1</v>
      </c>
      <c r="R3459">
        <f t="shared" ca="1" si="1868"/>
        <v>10</v>
      </c>
      <c r="S3459">
        <f t="shared" ca="1" si="1869"/>
        <v>9</v>
      </c>
      <c r="T3459">
        <f t="shared" ca="1" si="1870"/>
        <v>1</v>
      </c>
      <c r="U3459">
        <f t="shared" ca="1" si="1871"/>
        <v>24</v>
      </c>
      <c r="V3459">
        <f t="shared" ca="1" si="1872"/>
        <v>9</v>
      </c>
      <c r="X3459">
        <f t="shared" si="1874"/>
        <v>3459</v>
      </c>
      <c r="Y3459">
        <f t="shared" si="1875"/>
        <v>3452</v>
      </c>
      <c r="Z3459">
        <f t="shared" si="1876"/>
        <v>3453</v>
      </c>
      <c r="AA3459">
        <f t="shared" si="1873"/>
        <v>3951</v>
      </c>
      <c r="AB3459">
        <f t="shared" ref="AB3459:AB3522" si="1892">COUNTIF(AM$2:AM$100100,AM3459)</f>
        <v>500</v>
      </c>
      <c r="AM3459" t="str">
        <f t="shared" ref="AM3459:AM3522" si="1893">A3459&amp;C3459</f>
        <v>201904LP</v>
      </c>
      <c r="AN3459">
        <f t="shared" ca="1" si="1881"/>
        <v>10.000010000000003</v>
      </c>
      <c r="AO3459">
        <f t="shared" ca="1" si="1882"/>
        <v>9</v>
      </c>
      <c r="AP3459">
        <f t="shared" ca="1" si="1852"/>
        <v>1</v>
      </c>
      <c r="AQ3459">
        <f t="shared" ca="1" si="1853"/>
        <v>24</v>
      </c>
      <c r="AR3459">
        <f t="shared" ca="1" si="1854"/>
        <v>9</v>
      </c>
      <c r="AS3459">
        <f ca="1">P3459/J3459</f>
        <v>1.1111001234555693E-2</v>
      </c>
    </row>
    <row r="3460" spans="1:45" x14ac:dyDescent="0.4">
      <c r="A3460">
        <f t="shared" si="1891"/>
        <v>201904</v>
      </c>
      <c r="B3460" t="s">
        <v>455</v>
      </c>
      <c r="C3460" t="s">
        <v>647</v>
      </c>
      <c r="D3460" t="str">
        <f t="shared" ca="1" si="1880"/>
        <v>I118</v>
      </c>
      <c r="E3460">
        <f t="shared" ca="1" si="1861"/>
        <v>11</v>
      </c>
      <c r="F3460">
        <f t="shared" ca="1" si="1862"/>
        <v>8</v>
      </c>
      <c r="G3460" t="str">
        <f t="shared" ca="1" si="1877"/>
        <v>S11</v>
      </c>
      <c r="H3460" t="str">
        <f t="shared" ca="1" si="1878"/>
        <v>S112</v>
      </c>
      <c r="I3460">
        <f ca="1">VLOOKUP(D3460,PRC!$A$2:$B$21,2,0)*E3460</f>
        <v>5830000</v>
      </c>
      <c r="J3460">
        <f t="shared" ca="1" si="1863"/>
        <v>5305296</v>
      </c>
      <c r="K3460">
        <f ca="1">VLOOKUP(D3460,PRC!$A$1:$C$21,3,0)*E3460</f>
        <v>2448600</v>
      </c>
      <c r="L3460">
        <f t="shared" ca="1" si="1864"/>
        <v>350000</v>
      </c>
      <c r="M3460">
        <f t="shared" ca="1" si="1865"/>
        <v>175000</v>
      </c>
      <c r="N3460">
        <f t="shared" ca="1" si="1866"/>
        <v>933000</v>
      </c>
      <c r="O3460">
        <f t="shared" ca="1" si="1867"/>
        <v>525000</v>
      </c>
      <c r="P3460">
        <f t="shared" ca="1" si="1879"/>
        <v>873696</v>
      </c>
      <c r="Q3460">
        <f ca="1">IF(P3460&gt;0,1,0)</f>
        <v>1</v>
      </c>
      <c r="R3460">
        <f t="shared" ca="1" si="1868"/>
        <v>9</v>
      </c>
      <c r="S3460">
        <f t="shared" ca="1" si="1869"/>
        <v>6</v>
      </c>
      <c r="T3460">
        <f t="shared" ca="1" si="1870"/>
        <v>3</v>
      </c>
      <c r="U3460">
        <f t="shared" ca="1" si="1871"/>
        <v>16</v>
      </c>
      <c r="V3460">
        <f t="shared" ca="1" si="1872"/>
        <v>9</v>
      </c>
      <c r="X3460">
        <f t="shared" si="1874"/>
        <v>3460</v>
      </c>
      <c r="Y3460">
        <f t="shared" si="1875"/>
        <v>3452</v>
      </c>
      <c r="Z3460">
        <f t="shared" si="1876"/>
        <v>3453</v>
      </c>
      <c r="AA3460">
        <f t="shared" si="1873"/>
        <v>3951</v>
      </c>
      <c r="AB3460">
        <f t="shared" si="1892"/>
        <v>500</v>
      </c>
      <c r="AM3460" t="str">
        <f t="shared" si="1893"/>
        <v>201904LP</v>
      </c>
      <c r="AN3460">
        <f t="shared" ca="1" si="1881"/>
        <v>9.0000686106346492</v>
      </c>
      <c r="AO3460">
        <f t="shared" ca="1" si="1882"/>
        <v>6.0034305317324188</v>
      </c>
      <c r="AP3460">
        <f t="shared" ca="1" si="1852"/>
        <v>3.0017152658662094</v>
      </c>
      <c r="AQ3460">
        <f t="shared" ca="1" si="1853"/>
        <v>16.00343053173242</v>
      </c>
      <c r="AR3460">
        <f t="shared" ca="1" si="1854"/>
        <v>9.0051457975986278</v>
      </c>
      <c r="AS3460">
        <f ca="1">P3460/J3460</f>
        <v>0.16468374243397541</v>
      </c>
    </row>
    <row r="3461" spans="1:45" x14ac:dyDescent="0.4">
      <c r="A3461">
        <f t="shared" si="1891"/>
        <v>201904</v>
      </c>
      <c r="B3461" t="s">
        <v>456</v>
      </c>
      <c r="C3461" t="s">
        <v>647</v>
      </c>
      <c r="D3461" t="str">
        <f t="shared" ca="1" si="1880"/>
        <v>I113</v>
      </c>
      <c r="E3461">
        <f t="shared" ca="1" si="1861"/>
        <v>20</v>
      </c>
      <c r="F3461">
        <f t="shared" ca="1" si="1862"/>
        <v>9</v>
      </c>
      <c r="G3461" t="str">
        <f t="shared" ca="1" si="1877"/>
        <v>S10</v>
      </c>
      <c r="H3461" t="str">
        <f t="shared" ca="1" si="1878"/>
        <v>S105</v>
      </c>
      <c r="I3461">
        <f ca="1">VLOOKUP(D3461,PRC!$A$2:$B$21,2,0)*E3461</f>
        <v>13400000</v>
      </c>
      <c r="J3461">
        <f t="shared" ca="1" si="1863"/>
        <v>12595996</v>
      </c>
      <c r="K3461">
        <f ca="1">VLOOKUP(D3461,PRC!$A$1:$C$21,3,0)*E3461</f>
        <v>6030000</v>
      </c>
      <c r="L3461">
        <f t="shared" ca="1" si="1864"/>
        <v>670000</v>
      </c>
      <c r="M3461">
        <f t="shared" ca="1" si="1865"/>
        <v>134000</v>
      </c>
      <c r="N3461">
        <f t="shared" ca="1" si="1866"/>
        <v>2144000</v>
      </c>
      <c r="O3461">
        <f t="shared" ca="1" si="1867"/>
        <v>938000</v>
      </c>
      <c r="P3461">
        <f t="shared" ca="1" si="1879"/>
        <v>2679996</v>
      </c>
      <c r="Q3461">
        <f ca="1">IF(P3461&gt;0,1,0)</f>
        <v>1</v>
      </c>
      <c r="R3461">
        <f t="shared" ca="1" si="1868"/>
        <v>6</v>
      </c>
      <c r="S3461">
        <f t="shared" ca="1" si="1869"/>
        <v>5</v>
      </c>
      <c r="T3461">
        <f t="shared" ca="1" si="1870"/>
        <v>1</v>
      </c>
      <c r="U3461">
        <f t="shared" ca="1" si="1871"/>
        <v>16</v>
      </c>
      <c r="V3461">
        <f t="shared" ca="1" si="1872"/>
        <v>7</v>
      </c>
      <c r="X3461">
        <f t="shared" si="1874"/>
        <v>3461</v>
      </c>
      <c r="Y3461">
        <f t="shared" si="1875"/>
        <v>3452</v>
      </c>
      <c r="Z3461">
        <f t="shared" si="1876"/>
        <v>3453</v>
      </c>
      <c r="AA3461">
        <f t="shared" si="1873"/>
        <v>3951</v>
      </c>
      <c r="AB3461">
        <f t="shared" si="1892"/>
        <v>500</v>
      </c>
      <c r="AM3461" t="str">
        <f t="shared" si="1893"/>
        <v>201904LP</v>
      </c>
      <c r="AN3461">
        <f t="shared" ca="1" si="1881"/>
        <v>6.0000298507462695</v>
      </c>
      <c r="AO3461">
        <f t="shared" ca="1" si="1882"/>
        <v>5</v>
      </c>
      <c r="AP3461">
        <f t="shared" ca="1" si="1852"/>
        <v>1</v>
      </c>
      <c r="AQ3461">
        <f t="shared" ca="1" si="1853"/>
        <v>16</v>
      </c>
      <c r="AR3461">
        <f t="shared" ca="1" si="1854"/>
        <v>7.0000000000000009</v>
      </c>
      <c r="AS3461">
        <f ca="1">P3461/J3461</f>
        <v>0.2127657074517966</v>
      </c>
    </row>
    <row r="3462" spans="1:45" x14ac:dyDescent="0.4">
      <c r="A3462">
        <f t="shared" si="1891"/>
        <v>201904</v>
      </c>
      <c r="B3462" t="s">
        <v>457</v>
      </c>
      <c r="C3462" t="s">
        <v>647</v>
      </c>
      <c r="D3462" t="str">
        <f t="shared" ca="1" si="1880"/>
        <v>I116</v>
      </c>
      <c r="E3462">
        <f t="shared" ca="1" si="1861"/>
        <v>13</v>
      </c>
      <c r="F3462">
        <f t="shared" ca="1" si="1862"/>
        <v>8</v>
      </c>
      <c r="G3462" t="str">
        <f t="shared" ca="1" si="1877"/>
        <v>S10</v>
      </c>
      <c r="H3462" t="str">
        <f t="shared" ca="1" si="1878"/>
        <v>S102</v>
      </c>
      <c r="I3462">
        <f ca="1">VLOOKUP(D3462,PRC!$A$2:$B$21,2,0)*E3462</f>
        <v>18980000</v>
      </c>
      <c r="J3462">
        <f t="shared" ca="1" si="1863"/>
        <v>17461596</v>
      </c>
      <c r="K3462">
        <f ca="1">VLOOKUP(D3462,PRC!$A$1:$C$21,3,0)*E3462</f>
        <v>11388000</v>
      </c>
      <c r="L3462">
        <f t="shared" ca="1" si="1864"/>
        <v>1518000</v>
      </c>
      <c r="M3462">
        <f t="shared" ca="1" si="1865"/>
        <v>190000</v>
      </c>
      <c r="N3462">
        <f t="shared" ca="1" si="1866"/>
        <v>2847000</v>
      </c>
      <c r="O3462">
        <f t="shared" ca="1" si="1867"/>
        <v>949000</v>
      </c>
      <c r="P3462">
        <f t="shared" ca="1" si="1879"/>
        <v>569596</v>
      </c>
      <c r="Q3462">
        <f ca="1">IF(P3462&gt;0,1,0)</f>
        <v>1</v>
      </c>
      <c r="R3462">
        <f t="shared" ca="1" si="1868"/>
        <v>8</v>
      </c>
      <c r="S3462">
        <f t="shared" ca="1" si="1869"/>
        <v>8</v>
      </c>
      <c r="T3462">
        <f t="shared" ca="1" si="1870"/>
        <v>1</v>
      </c>
      <c r="U3462">
        <f t="shared" ca="1" si="1871"/>
        <v>15</v>
      </c>
      <c r="V3462">
        <f t="shared" ca="1" si="1872"/>
        <v>5</v>
      </c>
      <c r="X3462">
        <f t="shared" si="1874"/>
        <v>3462</v>
      </c>
      <c r="Y3462">
        <f t="shared" si="1875"/>
        <v>3452</v>
      </c>
      <c r="Z3462">
        <f t="shared" si="1876"/>
        <v>3453</v>
      </c>
      <c r="AA3462">
        <f t="shared" si="1873"/>
        <v>3951</v>
      </c>
      <c r="AB3462">
        <f t="shared" si="1892"/>
        <v>500</v>
      </c>
      <c r="AM3462" t="str">
        <f t="shared" si="1893"/>
        <v>201904LP</v>
      </c>
      <c r="AN3462">
        <f t="shared" ca="1" si="1881"/>
        <v>8.0000210748155993</v>
      </c>
      <c r="AO3462">
        <f t="shared" ca="1" si="1882"/>
        <v>7.9978925184404641</v>
      </c>
      <c r="AP3462">
        <f t="shared" ca="1" si="1852"/>
        <v>1.0010537407797682</v>
      </c>
      <c r="AQ3462">
        <f t="shared" ca="1" si="1853"/>
        <v>15</v>
      </c>
      <c r="AR3462">
        <f t="shared" ca="1" si="1854"/>
        <v>5</v>
      </c>
      <c r="AS3462">
        <f ca="1">P3462/J3462</f>
        <v>3.2619927754599293E-2</v>
      </c>
    </row>
    <row r="3463" spans="1:45" x14ac:dyDescent="0.4">
      <c r="A3463">
        <f t="shared" si="1891"/>
        <v>201904</v>
      </c>
      <c r="B3463" t="s">
        <v>458</v>
      </c>
      <c r="C3463" t="s">
        <v>647</v>
      </c>
      <c r="D3463" t="str">
        <f t="shared" ca="1" si="1880"/>
        <v>I116</v>
      </c>
      <c r="E3463">
        <f t="shared" ca="1" si="1861"/>
        <v>16</v>
      </c>
      <c r="F3463">
        <f t="shared" ca="1" si="1862"/>
        <v>7</v>
      </c>
      <c r="G3463" t="str">
        <f t="shared" ca="1" si="1877"/>
        <v>S10</v>
      </c>
      <c r="H3463" t="str">
        <f t="shared" ca="1" si="1878"/>
        <v>S104</v>
      </c>
      <c r="I3463">
        <f ca="1">VLOOKUP(D3463,PRC!$A$2:$B$21,2,0)*E3463</f>
        <v>23360000</v>
      </c>
      <c r="J3463">
        <f t="shared" ca="1" si="1863"/>
        <v>21257596</v>
      </c>
      <c r="K3463">
        <f ca="1">VLOOKUP(D3463,PRC!$A$1:$C$21,3,0)*E3463</f>
        <v>14016000</v>
      </c>
      <c r="L3463">
        <f t="shared" ca="1" si="1864"/>
        <v>2102000</v>
      </c>
      <c r="M3463">
        <f t="shared" ca="1" si="1865"/>
        <v>701000</v>
      </c>
      <c r="N3463">
        <f t="shared" ca="1" si="1866"/>
        <v>3504000</v>
      </c>
      <c r="O3463">
        <f t="shared" ca="1" si="1867"/>
        <v>1869000</v>
      </c>
      <c r="P3463">
        <f t="shared" ca="1" si="1879"/>
        <v>-934404</v>
      </c>
      <c r="Q3463">
        <f ca="1">IF(P3463&gt;0,1,0)</f>
        <v>0</v>
      </c>
      <c r="R3463">
        <f t="shared" ca="1" si="1868"/>
        <v>9</v>
      </c>
      <c r="S3463">
        <f t="shared" ca="1" si="1869"/>
        <v>9</v>
      </c>
      <c r="T3463">
        <f t="shared" ca="1" si="1870"/>
        <v>3</v>
      </c>
      <c r="U3463">
        <f t="shared" ca="1" si="1871"/>
        <v>15</v>
      </c>
      <c r="V3463">
        <f t="shared" ca="1" si="1872"/>
        <v>8</v>
      </c>
      <c r="X3463">
        <f t="shared" si="1874"/>
        <v>3463</v>
      </c>
      <c r="Y3463">
        <f t="shared" si="1875"/>
        <v>3452</v>
      </c>
      <c r="Z3463">
        <f t="shared" si="1876"/>
        <v>3453</v>
      </c>
      <c r="AA3463">
        <f t="shared" si="1873"/>
        <v>3951</v>
      </c>
      <c r="AB3463">
        <f t="shared" si="1892"/>
        <v>500</v>
      </c>
      <c r="AM3463" t="str">
        <f t="shared" si="1893"/>
        <v>201904LP</v>
      </c>
      <c r="AN3463">
        <f t="shared" ca="1" si="1881"/>
        <v>9.0000171232876731</v>
      </c>
      <c r="AO3463">
        <f t="shared" ca="1" si="1882"/>
        <v>8.9982876712328768</v>
      </c>
      <c r="AP3463">
        <f t="shared" ca="1" si="1852"/>
        <v>3.0008561643835616</v>
      </c>
      <c r="AQ3463">
        <f t="shared" ca="1" si="1853"/>
        <v>15</v>
      </c>
      <c r="AR3463">
        <f t="shared" ca="1" si="1854"/>
        <v>8.0008561643835616</v>
      </c>
      <c r="AS3463">
        <f ca="1">P3463/J3463</f>
        <v>-4.3956240395198028E-2</v>
      </c>
    </row>
    <row r="3464" spans="1:45" x14ac:dyDescent="0.4">
      <c r="A3464">
        <f t="shared" si="1891"/>
        <v>201904</v>
      </c>
      <c r="B3464" t="s">
        <v>459</v>
      </c>
      <c r="C3464" t="s">
        <v>647</v>
      </c>
      <c r="D3464" t="str">
        <f t="shared" ca="1" si="1880"/>
        <v>I107</v>
      </c>
      <c r="E3464">
        <f t="shared" ca="1" si="1861"/>
        <v>13</v>
      </c>
      <c r="F3464">
        <f t="shared" ca="1" si="1862"/>
        <v>7</v>
      </c>
      <c r="G3464" t="str">
        <f t="shared" ca="1" si="1877"/>
        <v>S12</v>
      </c>
      <c r="H3464" t="str">
        <f t="shared" ca="1" si="1878"/>
        <v>S120</v>
      </c>
      <c r="I3464">
        <f ca="1">VLOOKUP(D3464,PRC!$A$2:$B$21,2,0)*E3464</f>
        <v>1950000</v>
      </c>
      <c r="J3464">
        <f t="shared" ca="1" si="1863"/>
        <v>1832996</v>
      </c>
      <c r="K3464">
        <f ca="1">VLOOKUP(D3464,PRC!$A$1:$C$21,3,0)*E3464</f>
        <v>1111500</v>
      </c>
      <c r="L3464">
        <f t="shared" ca="1" si="1864"/>
        <v>137000</v>
      </c>
      <c r="M3464">
        <f t="shared" ca="1" si="1865"/>
        <v>20000</v>
      </c>
      <c r="N3464">
        <f t="shared" ca="1" si="1866"/>
        <v>390000</v>
      </c>
      <c r="O3464">
        <f t="shared" ca="1" si="1867"/>
        <v>156000</v>
      </c>
      <c r="P3464">
        <f t="shared" ca="1" si="1879"/>
        <v>18496</v>
      </c>
      <c r="Q3464">
        <f ca="1">IF(P3464&gt;0,1,0)</f>
        <v>1</v>
      </c>
      <c r="R3464">
        <f t="shared" ca="1" si="1868"/>
        <v>6</v>
      </c>
      <c r="S3464">
        <f t="shared" ca="1" si="1869"/>
        <v>7</v>
      </c>
      <c r="T3464">
        <f t="shared" ca="1" si="1870"/>
        <v>1</v>
      </c>
      <c r="U3464">
        <f t="shared" ca="1" si="1871"/>
        <v>20</v>
      </c>
      <c r="V3464">
        <f t="shared" ca="1" si="1872"/>
        <v>8</v>
      </c>
      <c r="X3464">
        <f t="shared" si="1874"/>
        <v>3464</v>
      </c>
      <c r="Y3464">
        <f t="shared" si="1875"/>
        <v>3452</v>
      </c>
      <c r="Z3464">
        <f t="shared" si="1876"/>
        <v>3453</v>
      </c>
      <c r="AA3464">
        <f t="shared" si="1873"/>
        <v>3951</v>
      </c>
      <c r="AB3464">
        <f t="shared" si="1892"/>
        <v>500</v>
      </c>
      <c r="AM3464" t="str">
        <f t="shared" si="1893"/>
        <v>201904LP</v>
      </c>
      <c r="AN3464">
        <f t="shared" ca="1" si="1881"/>
        <v>6.0002051282051276</v>
      </c>
      <c r="AO3464">
        <f t="shared" ca="1" si="1882"/>
        <v>7.0256410256410255</v>
      </c>
      <c r="AP3464">
        <f t="shared" ref="AP3464:AP3527" ca="1" si="1894">M3464/$I3464*100</f>
        <v>1.0256410256410255</v>
      </c>
      <c r="AQ3464">
        <f t="shared" ref="AQ3464:AQ3527" ca="1" si="1895">N3464/$I3464*100</f>
        <v>20</v>
      </c>
      <c r="AR3464">
        <f t="shared" ref="AR3464:AR3527" ca="1" si="1896">O3464/$I3464*100</f>
        <v>8</v>
      </c>
      <c r="AS3464">
        <f ca="1">P3464/J3464</f>
        <v>1.0090583940172265E-2</v>
      </c>
    </row>
    <row r="3465" spans="1:45" x14ac:dyDescent="0.4">
      <c r="A3465">
        <f t="shared" si="1891"/>
        <v>201904</v>
      </c>
      <c r="B3465" t="s">
        <v>460</v>
      </c>
      <c r="C3465" t="s">
        <v>647</v>
      </c>
      <c r="D3465" t="str">
        <f t="shared" ca="1" si="1880"/>
        <v>I108</v>
      </c>
      <c r="E3465">
        <f t="shared" ca="1" si="1861"/>
        <v>17</v>
      </c>
      <c r="F3465">
        <f t="shared" ca="1" si="1862"/>
        <v>9</v>
      </c>
      <c r="G3465" t="str">
        <f t="shared" ca="1" si="1877"/>
        <v>S10</v>
      </c>
      <c r="H3465" t="str">
        <f t="shared" ca="1" si="1878"/>
        <v>S105</v>
      </c>
      <c r="I3465">
        <f ca="1">VLOOKUP(D3465,PRC!$A$2:$B$21,2,0)*E3465</f>
        <v>680000</v>
      </c>
      <c r="J3465">
        <f t="shared" ca="1" si="1863"/>
        <v>639196</v>
      </c>
      <c r="K3465">
        <f ca="1">VLOOKUP(D3465,PRC!$A$1:$C$21,3,0)*E3465</f>
        <v>312800</v>
      </c>
      <c r="L3465">
        <f t="shared" ca="1" si="1864"/>
        <v>41000</v>
      </c>
      <c r="M3465">
        <f t="shared" ca="1" si="1865"/>
        <v>20000</v>
      </c>
      <c r="N3465">
        <f t="shared" ca="1" si="1866"/>
        <v>109000</v>
      </c>
      <c r="O3465">
        <f t="shared" ca="1" si="1867"/>
        <v>48000</v>
      </c>
      <c r="P3465">
        <f t="shared" ca="1" si="1879"/>
        <v>108396</v>
      </c>
      <c r="Q3465">
        <f ca="1">IF(P3465&gt;0,1,0)</f>
        <v>1</v>
      </c>
      <c r="R3465">
        <f t="shared" ca="1" si="1868"/>
        <v>6</v>
      </c>
      <c r="S3465">
        <f t="shared" ca="1" si="1869"/>
        <v>6</v>
      </c>
      <c r="T3465">
        <f t="shared" ca="1" si="1870"/>
        <v>3</v>
      </c>
      <c r="U3465">
        <f t="shared" ca="1" si="1871"/>
        <v>16</v>
      </c>
      <c r="V3465">
        <f t="shared" ca="1" si="1872"/>
        <v>7</v>
      </c>
      <c r="X3465">
        <f t="shared" si="1874"/>
        <v>3465</v>
      </c>
      <c r="Y3465">
        <f t="shared" si="1875"/>
        <v>3452</v>
      </c>
      <c r="Z3465">
        <f t="shared" si="1876"/>
        <v>3453</v>
      </c>
      <c r="AA3465">
        <f t="shared" si="1873"/>
        <v>3951</v>
      </c>
      <c r="AB3465">
        <f t="shared" si="1892"/>
        <v>500</v>
      </c>
      <c r="AM3465" t="str">
        <f t="shared" si="1893"/>
        <v>201904LP</v>
      </c>
      <c r="AN3465">
        <f t="shared" ca="1" si="1881"/>
        <v>6.0005882352941136</v>
      </c>
      <c r="AO3465">
        <f t="shared" ca="1" si="1882"/>
        <v>6.0294117647058822</v>
      </c>
      <c r="AP3465">
        <f t="shared" ca="1" si="1894"/>
        <v>2.9411764705882351</v>
      </c>
      <c r="AQ3465">
        <f t="shared" ca="1" si="1895"/>
        <v>16.029411764705884</v>
      </c>
      <c r="AR3465">
        <f t="shared" ca="1" si="1896"/>
        <v>7.0588235294117645</v>
      </c>
      <c r="AS3465">
        <f ca="1">P3465/J3465</f>
        <v>0.16958178712006958</v>
      </c>
    </row>
    <row r="3466" spans="1:45" x14ac:dyDescent="0.4">
      <c r="A3466">
        <f t="shared" si="1891"/>
        <v>201904</v>
      </c>
      <c r="B3466" t="s">
        <v>461</v>
      </c>
      <c r="C3466" t="s">
        <v>647</v>
      </c>
      <c r="D3466" t="str">
        <f t="shared" ca="1" si="1880"/>
        <v>I113</v>
      </c>
      <c r="E3466">
        <f t="shared" ca="1" si="1861"/>
        <v>13</v>
      </c>
      <c r="F3466">
        <f t="shared" ca="1" si="1862"/>
        <v>6</v>
      </c>
      <c r="G3466" t="str">
        <f t="shared" ca="1" si="1877"/>
        <v>S10</v>
      </c>
      <c r="H3466" t="str">
        <f t="shared" ca="1" si="1878"/>
        <v>S102</v>
      </c>
      <c r="I3466">
        <f ca="1">VLOOKUP(D3466,PRC!$A$2:$B$21,2,0)*E3466</f>
        <v>8710000</v>
      </c>
      <c r="J3466">
        <f t="shared" ca="1" si="1863"/>
        <v>7838996</v>
      </c>
      <c r="K3466">
        <f ca="1">VLOOKUP(D3466,PRC!$A$1:$C$21,3,0)*E3466</f>
        <v>3919500</v>
      </c>
      <c r="L3466">
        <f t="shared" ca="1" si="1864"/>
        <v>523000</v>
      </c>
      <c r="M3466">
        <f t="shared" ca="1" si="1865"/>
        <v>87000</v>
      </c>
      <c r="N3466">
        <f t="shared" ca="1" si="1866"/>
        <v>2090000</v>
      </c>
      <c r="O3466">
        <f t="shared" ca="1" si="1867"/>
        <v>610000</v>
      </c>
      <c r="P3466">
        <f t="shared" ca="1" si="1879"/>
        <v>609496</v>
      </c>
      <c r="Q3466">
        <f ca="1">IF(P3466&gt;0,1,0)</f>
        <v>1</v>
      </c>
      <c r="R3466">
        <f t="shared" ca="1" si="1868"/>
        <v>10</v>
      </c>
      <c r="S3466">
        <f t="shared" ca="1" si="1869"/>
        <v>6</v>
      </c>
      <c r="T3466">
        <f t="shared" ca="1" si="1870"/>
        <v>1</v>
      </c>
      <c r="U3466">
        <f t="shared" ca="1" si="1871"/>
        <v>24</v>
      </c>
      <c r="V3466">
        <f t="shared" ca="1" si="1872"/>
        <v>7</v>
      </c>
      <c r="X3466">
        <f t="shared" si="1874"/>
        <v>3466</v>
      </c>
      <c r="Y3466">
        <f t="shared" si="1875"/>
        <v>3452</v>
      </c>
      <c r="Z3466">
        <f t="shared" si="1876"/>
        <v>3453</v>
      </c>
      <c r="AA3466">
        <f t="shared" si="1873"/>
        <v>3951</v>
      </c>
      <c r="AB3466">
        <f t="shared" si="1892"/>
        <v>500</v>
      </c>
      <c r="AM3466" t="str">
        <f t="shared" si="1893"/>
        <v>201904LP</v>
      </c>
      <c r="AN3466">
        <f t="shared" ca="1" si="1881"/>
        <v>10.000045924225031</v>
      </c>
      <c r="AO3466">
        <f t="shared" ca="1" si="1882"/>
        <v>6.0045924225028706</v>
      </c>
      <c r="AP3466">
        <f t="shared" ca="1" si="1894"/>
        <v>0.99885189437428235</v>
      </c>
      <c r="AQ3466">
        <f t="shared" ca="1" si="1895"/>
        <v>23.995407577497129</v>
      </c>
      <c r="AR3466">
        <f t="shared" ca="1" si="1896"/>
        <v>7.003444316877153</v>
      </c>
      <c r="AS3466">
        <f ca="1">P3466/J3466</f>
        <v>7.7751793724604529E-2</v>
      </c>
    </row>
    <row r="3467" spans="1:45" x14ac:dyDescent="0.4">
      <c r="A3467">
        <f t="shared" si="1891"/>
        <v>201904</v>
      </c>
      <c r="B3467" t="s">
        <v>462</v>
      </c>
      <c r="C3467" t="s">
        <v>647</v>
      </c>
      <c r="D3467" t="str">
        <f t="shared" ca="1" si="1880"/>
        <v>I108</v>
      </c>
      <c r="E3467">
        <f t="shared" ca="1" si="1861"/>
        <v>10</v>
      </c>
      <c r="F3467">
        <f t="shared" ca="1" si="1862"/>
        <v>9</v>
      </c>
      <c r="G3467" t="str">
        <f t="shared" ca="1" si="1877"/>
        <v>S11</v>
      </c>
      <c r="H3467" t="str">
        <f t="shared" ca="1" si="1878"/>
        <v>S115</v>
      </c>
      <c r="I3467">
        <f ca="1">VLOOKUP(D3467,PRC!$A$2:$B$21,2,0)*E3467</f>
        <v>400000</v>
      </c>
      <c r="J3467">
        <f t="shared" ca="1" si="1863"/>
        <v>363996</v>
      </c>
      <c r="K3467">
        <f ca="1">VLOOKUP(D3467,PRC!$A$1:$C$21,3,0)*E3467</f>
        <v>184000</v>
      </c>
      <c r="L3467">
        <f t="shared" ca="1" si="1864"/>
        <v>40000</v>
      </c>
      <c r="M3467">
        <f t="shared" ca="1" si="1865"/>
        <v>12000</v>
      </c>
      <c r="N3467">
        <f t="shared" ca="1" si="1866"/>
        <v>60000</v>
      </c>
      <c r="O3467">
        <f t="shared" ca="1" si="1867"/>
        <v>36000</v>
      </c>
      <c r="P3467">
        <f t="shared" ca="1" si="1879"/>
        <v>31996</v>
      </c>
      <c r="Q3467">
        <f ca="1">IF(P3467&gt;0,1,0)</f>
        <v>1</v>
      </c>
      <c r="R3467">
        <f t="shared" ca="1" si="1868"/>
        <v>9</v>
      </c>
      <c r="S3467">
        <f t="shared" ca="1" si="1869"/>
        <v>10</v>
      </c>
      <c r="T3467">
        <f t="shared" ca="1" si="1870"/>
        <v>3</v>
      </c>
      <c r="U3467">
        <f t="shared" ca="1" si="1871"/>
        <v>15</v>
      </c>
      <c r="V3467">
        <f t="shared" ca="1" si="1872"/>
        <v>9</v>
      </c>
      <c r="X3467">
        <f t="shared" si="1874"/>
        <v>3467</v>
      </c>
      <c r="Y3467">
        <f t="shared" si="1875"/>
        <v>3452</v>
      </c>
      <c r="Z3467">
        <f t="shared" si="1876"/>
        <v>3453</v>
      </c>
      <c r="AA3467">
        <f t="shared" si="1873"/>
        <v>3951</v>
      </c>
      <c r="AB3467">
        <f t="shared" si="1892"/>
        <v>500</v>
      </c>
      <c r="AM3467" t="str">
        <f t="shared" si="1893"/>
        <v>201904LP</v>
      </c>
      <c r="AN3467">
        <f t="shared" ca="1" si="1881"/>
        <v>9.001000000000003</v>
      </c>
      <c r="AO3467">
        <f t="shared" ca="1" si="1882"/>
        <v>10</v>
      </c>
      <c r="AP3467">
        <f t="shared" ca="1" si="1894"/>
        <v>3</v>
      </c>
      <c r="AQ3467">
        <f t="shared" ca="1" si="1895"/>
        <v>15</v>
      </c>
      <c r="AR3467">
        <f t="shared" ca="1" si="1896"/>
        <v>9</v>
      </c>
      <c r="AS3467">
        <f ca="1">P3467/J3467</f>
        <v>8.790206485785558E-2</v>
      </c>
    </row>
    <row r="3468" spans="1:45" x14ac:dyDescent="0.4">
      <c r="A3468">
        <f t="shared" si="1891"/>
        <v>201904</v>
      </c>
      <c r="B3468" t="s">
        <v>463</v>
      </c>
      <c r="C3468" t="s">
        <v>647</v>
      </c>
      <c r="D3468" t="str">
        <f t="shared" ca="1" si="1880"/>
        <v>I103</v>
      </c>
      <c r="E3468">
        <f t="shared" ca="1" si="1861"/>
        <v>10</v>
      </c>
      <c r="F3468">
        <f t="shared" ca="1" si="1862"/>
        <v>9</v>
      </c>
      <c r="G3468" t="str">
        <f t="shared" ca="1" si="1877"/>
        <v>S11</v>
      </c>
      <c r="H3468" t="str">
        <f t="shared" ca="1" si="1878"/>
        <v>S116</v>
      </c>
      <c r="I3468">
        <f ca="1">VLOOKUP(D3468,PRC!$A$2:$B$21,2,0)*E3468</f>
        <v>500000</v>
      </c>
      <c r="J3468">
        <f t="shared" ca="1" si="1863"/>
        <v>464995.99999999994</v>
      </c>
      <c r="K3468">
        <f ca="1">VLOOKUP(D3468,PRC!$A$1:$C$21,3,0)*E3468</f>
        <v>285000</v>
      </c>
      <c r="L3468">
        <f t="shared" ca="1" si="1864"/>
        <v>40000</v>
      </c>
      <c r="M3468">
        <f t="shared" ca="1" si="1865"/>
        <v>5000</v>
      </c>
      <c r="N3468">
        <f t="shared" ca="1" si="1866"/>
        <v>110000</v>
      </c>
      <c r="O3468">
        <f t="shared" ca="1" si="1867"/>
        <v>40000</v>
      </c>
      <c r="P3468">
        <f t="shared" ca="1" si="1879"/>
        <v>-15004.000000000058</v>
      </c>
      <c r="Q3468">
        <f ca="1">IF(P3468&gt;0,1,0)</f>
        <v>0</v>
      </c>
      <c r="R3468">
        <f t="shared" ca="1" si="1868"/>
        <v>7</v>
      </c>
      <c r="S3468">
        <f t="shared" ca="1" si="1869"/>
        <v>8</v>
      </c>
      <c r="T3468">
        <f t="shared" ca="1" si="1870"/>
        <v>1</v>
      </c>
      <c r="U3468">
        <f t="shared" ca="1" si="1871"/>
        <v>22</v>
      </c>
      <c r="V3468">
        <f t="shared" ca="1" si="1872"/>
        <v>8</v>
      </c>
      <c r="X3468">
        <f t="shared" si="1874"/>
        <v>3468</v>
      </c>
      <c r="Y3468">
        <f t="shared" si="1875"/>
        <v>3452</v>
      </c>
      <c r="Z3468">
        <f t="shared" si="1876"/>
        <v>3453</v>
      </c>
      <c r="AA3468">
        <f t="shared" si="1873"/>
        <v>3951</v>
      </c>
      <c r="AB3468">
        <f t="shared" si="1892"/>
        <v>500</v>
      </c>
      <c r="AM3468" t="str">
        <f t="shared" si="1893"/>
        <v>201904LP</v>
      </c>
      <c r="AN3468">
        <f t="shared" ca="1" si="1881"/>
        <v>7.000800000000007</v>
      </c>
      <c r="AO3468">
        <f t="shared" ca="1" si="1882"/>
        <v>8</v>
      </c>
      <c r="AP3468">
        <f t="shared" ca="1" si="1894"/>
        <v>1</v>
      </c>
      <c r="AQ3468">
        <f t="shared" ca="1" si="1895"/>
        <v>22</v>
      </c>
      <c r="AR3468">
        <f t="shared" ca="1" si="1896"/>
        <v>8</v>
      </c>
      <c r="AS3468">
        <f ca="1">P3468/J3468</f>
        <v>-3.226694423177847E-2</v>
      </c>
    </row>
    <row r="3469" spans="1:45" x14ac:dyDescent="0.4">
      <c r="A3469">
        <f t="shared" si="1891"/>
        <v>201904</v>
      </c>
      <c r="B3469" t="s">
        <v>464</v>
      </c>
      <c r="C3469" t="s">
        <v>647</v>
      </c>
      <c r="D3469" t="str">
        <f t="shared" ca="1" si="1880"/>
        <v>I116</v>
      </c>
      <c r="E3469">
        <f t="shared" ca="1" si="1861"/>
        <v>18</v>
      </c>
      <c r="F3469">
        <f t="shared" ca="1" si="1862"/>
        <v>9</v>
      </c>
      <c r="G3469" t="str">
        <f t="shared" ca="1" si="1877"/>
        <v>S11</v>
      </c>
      <c r="H3469" t="str">
        <f t="shared" ca="1" si="1878"/>
        <v>S118</v>
      </c>
      <c r="I3469">
        <f ca="1">VLOOKUP(D3469,PRC!$A$2:$B$21,2,0)*E3469</f>
        <v>26280000</v>
      </c>
      <c r="J3469">
        <f t="shared" ca="1" si="1863"/>
        <v>23651996</v>
      </c>
      <c r="K3469">
        <f ca="1">VLOOKUP(D3469,PRC!$A$1:$C$21,3,0)*E3469</f>
        <v>15768000</v>
      </c>
      <c r="L3469">
        <f t="shared" ca="1" si="1864"/>
        <v>2365000</v>
      </c>
      <c r="M3469">
        <f t="shared" ca="1" si="1865"/>
        <v>788000</v>
      </c>
      <c r="N3469">
        <f t="shared" ca="1" si="1866"/>
        <v>3942000</v>
      </c>
      <c r="O3469">
        <f t="shared" ca="1" si="1867"/>
        <v>1314000</v>
      </c>
      <c r="P3469">
        <f t="shared" ca="1" si="1879"/>
        <v>-525004</v>
      </c>
      <c r="Q3469">
        <f ca="1">IF(P3469&gt;0,1,0)</f>
        <v>0</v>
      </c>
      <c r="R3469">
        <f t="shared" ca="1" si="1868"/>
        <v>10</v>
      </c>
      <c r="S3469">
        <f t="shared" ca="1" si="1869"/>
        <v>9</v>
      </c>
      <c r="T3469">
        <f t="shared" ca="1" si="1870"/>
        <v>3</v>
      </c>
      <c r="U3469">
        <f t="shared" ca="1" si="1871"/>
        <v>15</v>
      </c>
      <c r="V3469">
        <f t="shared" ca="1" si="1872"/>
        <v>5</v>
      </c>
      <c r="X3469">
        <f t="shared" si="1874"/>
        <v>3469</v>
      </c>
      <c r="Y3469">
        <f t="shared" si="1875"/>
        <v>3452</v>
      </c>
      <c r="Z3469">
        <f t="shared" si="1876"/>
        <v>3453</v>
      </c>
      <c r="AA3469">
        <f t="shared" si="1873"/>
        <v>3951</v>
      </c>
      <c r="AB3469">
        <f t="shared" si="1892"/>
        <v>500</v>
      </c>
      <c r="AM3469" t="str">
        <f t="shared" si="1893"/>
        <v>201904LP</v>
      </c>
      <c r="AN3469">
        <f t="shared" ca="1" si="1881"/>
        <v>10.000015220700153</v>
      </c>
      <c r="AO3469">
        <f t="shared" ca="1" si="1882"/>
        <v>8.9992389649923901</v>
      </c>
      <c r="AP3469">
        <f t="shared" ca="1" si="1894"/>
        <v>2.9984779299847792</v>
      </c>
      <c r="AQ3469">
        <f t="shared" ca="1" si="1895"/>
        <v>15</v>
      </c>
      <c r="AR3469">
        <f t="shared" ca="1" si="1896"/>
        <v>5</v>
      </c>
      <c r="AS3469">
        <f ca="1">P3469/J3469</f>
        <v>-2.2197027261462415E-2</v>
      </c>
    </row>
    <row r="3470" spans="1:45" x14ac:dyDescent="0.4">
      <c r="A3470">
        <f t="shared" si="1891"/>
        <v>201904</v>
      </c>
      <c r="B3470" t="s">
        <v>465</v>
      </c>
      <c r="C3470" t="s">
        <v>647</v>
      </c>
      <c r="D3470" t="str">
        <f t="shared" ca="1" si="1880"/>
        <v>I110</v>
      </c>
      <c r="E3470">
        <f t="shared" ca="1" si="1861"/>
        <v>18</v>
      </c>
      <c r="F3470">
        <f t="shared" ca="1" si="1862"/>
        <v>9</v>
      </c>
      <c r="G3470" t="str">
        <f t="shared" ca="1" si="1877"/>
        <v>S10</v>
      </c>
      <c r="H3470" t="str">
        <f t="shared" ca="1" si="1878"/>
        <v>S104</v>
      </c>
      <c r="I3470">
        <f ca="1">VLOOKUP(D3470,PRC!$A$2:$B$21,2,0)*E3470</f>
        <v>5400000</v>
      </c>
      <c r="J3470">
        <f t="shared" ca="1" si="1863"/>
        <v>4859996</v>
      </c>
      <c r="K3470">
        <f ca="1">VLOOKUP(D3470,PRC!$A$1:$C$21,3,0)*E3470</f>
        <v>2484000</v>
      </c>
      <c r="L3470">
        <f t="shared" ca="1" si="1864"/>
        <v>432000</v>
      </c>
      <c r="M3470">
        <f t="shared" ca="1" si="1865"/>
        <v>108000</v>
      </c>
      <c r="N3470">
        <f t="shared" ca="1" si="1866"/>
        <v>1296000</v>
      </c>
      <c r="O3470">
        <f t="shared" ca="1" si="1867"/>
        <v>270000</v>
      </c>
      <c r="P3470">
        <f t="shared" ca="1" si="1879"/>
        <v>269996</v>
      </c>
      <c r="Q3470">
        <f ca="1">IF(P3470&gt;0,1,0)</f>
        <v>1</v>
      </c>
      <c r="R3470">
        <f t="shared" ca="1" si="1868"/>
        <v>10</v>
      </c>
      <c r="S3470">
        <f t="shared" ca="1" si="1869"/>
        <v>8</v>
      </c>
      <c r="T3470">
        <f t="shared" ca="1" si="1870"/>
        <v>2</v>
      </c>
      <c r="U3470">
        <f t="shared" ca="1" si="1871"/>
        <v>24</v>
      </c>
      <c r="V3470">
        <f t="shared" ca="1" si="1872"/>
        <v>5</v>
      </c>
      <c r="X3470">
        <f t="shared" si="1874"/>
        <v>3470</v>
      </c>
      <c r="Y3470">
        <f t="shared" si="1875"/>
        <v>3452</v>
      </c>
      <c r="Z3470">
        <f t="shared" si="1876"/>
        <v>3453</v>
      </c>
      <c r="AA3470">
        <f t="shared" si="1873"/>
        <v>3951</v>
      </c>
      <c r="AB3470">
        <f t="shared" si="1892"/>
        <v>500</v>
      </c>
      <c r="AM3470" t="str">
        <f t="shared" si="1893"/>
        <v>201904LP</v>
      </c>
      <c r="AN3470">
        <f t="shared" ca="1" si="1881"/>
        <v>10.000074074074073</v>
      </c>
      <c r="AO3470">
        <f t="shared" ca="1" si="1882"/>
        <v>8</v>
      </c>
      <c r="AP3470">
        <f t="shared" ca="1" si="1894"/>
        <v>2</v>
      </c>
      <c r="AQ3470">
        <f t="shared" ca="1" si="1895"/>
        <v>24</v>
      </c>
      <c r="AR3470">
        <f t="shared" ca="1" si="1896"/>
        <v>5</v>
      </c>
      <c r="AS3470">
        <f ca="1">P3470/J3470</f>
        <v>5.5554778234385378E-2</v>
      </c>
    </row>
    <row r="3471" spans="1:45" x14ac:dyDescent="0.4">
      <c r="A3471">
        <f t="shared" si="1891"/>
        <v>201904</v>
      </c>
      <c r="B3471" t="s">
        <v>466</v>
      </c>
      <c r="C3471" t="s">
        <v>647</v>
      </c>
      <c r="D3471" t="str">
        <f t="shared" ca="1" si="1880"/>
        <v>I118</v>
      </c>
      <c r="E3471">
        <f t="shared" ca="1" si="1861"/>
        <v>17</v>
      </c>
      <c r="F3471">
        <f t="shared" ca="1" si="1862"/>
        <v>10</v>
      </c>
      <c r="G3471" t="str">
        <f t="shared" ca="1" si="1877"/>
        <v>S10</v>
      </c>
      <c r="H3471" t="str">
        <f t="shared" ca="1" si="1878"/>
        <v>S108</v>
      </c>
      <c r="I3471">
        <f ca="1">VLOOKUP(D3471,PRC!$A$2:$B$21,2,0)*E3471</f>
        <v>9010000</v>
      </c>
      <c r="J3471">
        <f t="shared" ca="1" si="1863"/>
        <v>8289196</v>
      </c>
      <c r="K3471">
        <f ca="1">VLOOKUP(D3471,PRC!$A$1:$C$21,3,0)*E3471</f>
        <v>3784200</v>
      </c>
      <c r="L3471">
        <f t="shared" ca="1" si="1864"/>
        <v>901000</v>
      </c>
      <c r="M3471">
        <f t="shared" ca="1" si="1865"/>
        <v>90000</v>
      </c>
      <c r="N3471">
        <f t="shared" ca="1" si="1866"/>
        <v>1532000</v>
      </c>
      <c r="O3471">
        <f t="shared" ca="1" si="1867"/>
        <v>541000</v>
      </c>
      <c r="P3471">
        <f t="shared" ca="1" si="1879"/>
        <v>1440996</v>
      </c>
      <c r="Q3471">
        <f ca="1">IF(P3471&gt;0,1,0)</f>
        <v>1</v>
      </c>
      <c r="R3471">
        <f t="shared" ca="1" si="1868"/>
        <v>8</v>
      </c>
      <c r="S3471">
        <f t="shared" ca="1" si="1869"/>
        <v>10</v>
      </c>
      <c r="T3471">
        <f t="shared" ca="1" si="1870"/>
        <v>1</v>
      </c>
      <c r="U3471">
        <f t="shared" ca="1" si="1871"/>
        <v>17</v>
      </c>
      <c r="V3471">
        <f t="shared" ca="1" si="1872"/>
        <v>6</v>
      </c>
      <c r="X3471">
        <f t="shared" si="1874"/>
        <v>3471</v>
      </c>
      <c r="Y3471">
        <f t="shared" si="1875"/>
        <v>3452</v>
      </c>
      <c r="Z3471">
        <f t="shared" si="1876"/>
        <v>3453</v>
      </c>
      <c r="AA3471">
        <f t="shared" si="1873"/>
        <v>3951</v>
      </c>
      <c r="AB3471">
        <f t="shared" si="1892"/>
        <v>500</v>
      </c>
      <c r="AM3471" t="str">
        <f t="shared" si="1893"/>
        <v>201904LP</v>
      </c>
      <c r="AN3471">
        <f t="shared" ca="1" si="1881"/>
        <v>8.0000443951165341</v>
      </c>
      <c r="AO3471">
        <f t="shared" ca="1" si="1882"/>
        <v>10</v>
      </c>
      <c r="AP3471">
        <f t="shared" ca="1" si="1894"/>
        <v>0.99889012208657058</v>
      </c>
      <c r="AQ3471">
        <f t="shared" ca="1" si="1895"/>
        <v>17.003329633740289</v>
      </c>
      <c r="AR3471">
        <f t="shared" ca="1" si="1896"/>
        <v>6.0044395116537181</v>
      </c>
      <c r="AS3471">
        <f ca="1">P3471/J3471</f>
        <v>0.17384026146806036</v>
      </c>
    </row>
    <row r="3472" spans="1:45" x14ac:dyDescent="0.4">
      <c r="A3472">
        <f t="shared" si="1891"/>
        <v>201904</v>
      </c>
      <c r="B3472" t="s">
        <v>467</v>
      </c>
      <c r="C3472" t="s">
        <v>647</v>
      </c>
      <c r="D3472" t="str">
        <f t="shared" ca="1" si="1880"/>
        <v>I110</v>
      </c>
      <c r="E3472">
        <f t="shared" ca="1" si="1861"/>
        <v>15</v>
      </c>
      <c r="F3472">
        <f t="shared" ca="1" si="1862"/>
        <v>6</v>
      </c>
      <c r="G3472" t="str">
        <f t="shared" ca="1" si="1877"/>
        <v>S11</v>
      </c>
      <c r="H3472" t="str">
        <f t="shared" ca="1" si="1878"/>
        <v>S111</v>
      </c>
      <c r="I3472">
        <f ca="1">VLOOKUP(D3472,PRC!$A$2:$B$21,2,0)*E3472</f>
        <v>4500000</v>
      </c>
      <c r="J3472">
        <f t="shared" ca="1" si="1863"/>
        <v>4184995.9999999995</v>
      </c>
      <c r="K3472">
        <f ca="1">VLOOKUP(D3472,PRC!$A$1:$C$21,3,0)*E3472</f>
        <v>2070000</v>
      </c>
      <c r="L3472">
        <f t="shared" ca="1" si="1864"/>
        <v>225000</v>
      </c>
      <c r="M3472">
        <f t="shared" ca="1" si="1865"/>
        <v>135000</v>
      </c>
      <c r="N3472">
        <f t="shared" ca="1" si="1866"/>
        <v>1080000</v>
      </c>
      <c r="O3472">
        <f t="shared" ca="1" si="1867"/>
        <v>225000</v>
      </c>
      <c r="P3472">
        <f t="shared" ca="1" si="1879"/>
        <v>449995.99999999953</v>
      </c>
      <c r="Q3472">
        <f ca="1">IF(P3472&gt;0,1,0)</f>
        <v>1</v>
      </c>
      <c r="R3472">
        <f t="shared" ca="1" si="1868"/>
        <v>7</v>
      </c>
      <c r="S3472">
        <f t="shared" ca="1" si="1869"/>
        <v>5</v>
      </c>
      <c r="T3472">
        <f t="shared" ca="1" si="1870"/>
        <v>3</v>
      </c>
      <c r="U3472">
        <f t="shared" ca="1" si="1871"/>
        <v>24</v>
      </c>
      <c r="V3472">
        <f t="shared" ca="1" si="1872"/>
        <v>5</v>
      </c>
      <c r="X3472">
        <f t="shared" si="1874"/>
        <v>3472</v>
      </c>
      <c r="Y3472">
        <f t="shared" si="1875"/>
        <v>3452</v>
      </c>
      <c r="Z3472">
        <f t="shared" si="1876"/>
        <v>3453</v>
      </c>
      <c r="AA3472">
        <f t="shared" si="1873"/>
        <v>3951</v>
      </c>
      <c r="AB3472">
        <f t="shared" si="1892"/>
        <v>500</v>
      </c>
      <c r="AM3472" t="str">
        <f t="shared" si="1893"/>
        <v>201904LP</v>
      </c>
      <c r="AN3472">
        <f t="shared" ca="1" si="1881"/>
        <v>7.0000888888889001</v>
      </c>
      <c r="AO3472">
        <f t="shared" ca="1" si="1882"/>
        <v>5</v>
      </c>
      <c r="AP3472">
        <f t="shared" ca="1" si="1894"/>
        <v>3</v>
      </c>
      <c r="AQ3472">
        <f t="shared" ca="1" si="1895"/>
        <v>24</v>
      </c>
      <c r="AR3472">
        <f t="shared" ca="1" si="1896"/>
        <v>5</v>
      </c>
      <c r="AS3472">
        <f ca="1">P3472/J3472</f>
        <v>0.10752602869871311</v>
      </c>
    </row>
    <row r="3473" spans="1:45" x14ac:dyDescent="0.4">
      <c r="A3473">
        <f t="shared" si="1891"/>
        <v>201904</v>
      </c>
      <c r="B3473" t="s">
        <v>468</v>
      </c>
      <c r="C3473" t="s">
        <v>647</v>
      </c>
      <c r="D3473" t="str">
        <f t="shared" ca="1" si="1880"/>
        <v>I117</v>
      </c>
      <c r="E3473">
        <f t="shared" ca="1" si="1861"/>
        <v>19</v>
      </c>
      <c r="F3473">
        <f t="shared" ca="1" si="1862"/>
        <v>8</v>
      </c>
      <c r="G3473" t="str">
        <f t="shared" ca="1" si="1877"/>
        <v>S10</v>
      </c>
      <c r="H3473" t="str">
        <f t="shared" ca="1" si="1878"/>
        <v>S102</v>
      </c>
      <c r="I3473">
        <f ca="1">VLOOKUP(D3473,PRC!$A$2:$B$21,2,0)*E3473</f>
        <v>47500000</v>
      </c>
      <c r="J3473">
        <f t="shared" ca="1" si="1863"/>
        <v>45124996</v>
      </c>
      <c r="K3473">
        <f ca="1">VLOOKUP(D3473,PRC!$A$1:$C$21,3,0)*E3473</f>
        <v>21850000</v>
      </c>
      <c r="L3473">
        <f t="shared" ca="1" si="1864"/>
        <v>2850000</v>
      </c>
      <c r="M3473">
        <f t="shared" ca="1" si="1865"/>
        <v>950000</v>
      </c>
      <c r="N3473">
        <f t="shared" ca="1" si="1866"/>
        <v>10450000</v>
      </c>
      <c r="O3473">
        <f t="shared" ca="1" si="1867"/>
        <v>2850000</v>
      </c>
      <c r="P3473">
        <f t="shared" ca="1" si="1879"/>
        <v>6174996</v>
      </c>
      <c r="Q3473">
        <f ca="1">IF(P3473&gt;0,1,0)</f>
        <v>1</v>
      </c>
      <c r="R3473">
        <f t="shared" ca="1" si="1868"/>
        <v>5</v>
      </c>
      <c r="S3473">
        <f t="shared" ca="1" si="1869"/>
        <v>6</v>
      </c>
      <c r="T3473">
        <f t="shared" ca="1" si="1870"/>
        <v>2</v>
      </c>
      <c r="U3473">
        <f t="shared" ca="1" si="1871"/>
        <v>22</v>
      </c>
      <c r="V3473">
        <f t="shared" ca="1" si="1872"/>
        <v>6</v>
      </c>
      <c r="X3473">
        <f t="shared" si="1874"/>
        <v>3473</v>
      </c>
      <c r="Y3473">
        <f t="shared" si="1875"/>
        <v>3452</v>
      </c>
      <c r="Z3473">
        <f t="shared" si="1876"/>
        <v>3453</v>
      </c>
      <c r="AA3473">
        <f t="shared" si="1873"/>
        <v>3951</v>
      </c>
      <c r="AB3473">
        <f t="shared" si="1892"/>
        <v>500</v>
      </c>
      <c r="AM3473" t="str">
        <f t="shared" si="1893"/>
        <v>201904LP</v>
      </c>
      <c r="AN3473">
        <f t="shared" ca="1" si="1881"/>
        <v>5.0000084210526268</v>
      </c>
      <c r="AO3473">
        <f t="shared" ca="1" si="1882"/>
        <v>6</v>
      </c>
      <c r="AP3473">
        <f t="shared" ca="1" si="1894"/>
        <v>2</v>
      </c>
      <c r="AQ3473">
        <f t="shared" ca="1" si="1895"/>
        <v>22</v>
      </c>
      <c r="AR3473">
        <f t="shared" ca="1" si="1896"/>
        <v>6</v>
      </c>
      <c r="AS3473">
        <f ca="1">P3473/J3473</f>
        <v>0.13684202875053994</v>
      </c>
    </row>
    <row r="3474" spans="1:45" x14ac:dyDescent="0.4">
      <c r="A3474">
        <f t="shared" si="1891"/>
        <v>201904</v>
      </c>
      <c r="B3474" t="s">
        <v>469</v>
      </c>
      <c r="C3474" t="s">
        <v>647</v>
      </c>
      <c r="D3474" t="str">
        <f t="shared" ca="1" si="1880"/>
        <v>I105</v>
      </c>
      <c r="E3474">
        <f t="shared" ca="1" si="1861"/>
        <v>13</v>
      </c>
      <c r="F3474">
        <f t="shared" ca="1" si="1862"/>
        <v>8</v>
      </c>
      <c r="G3474" t="str">
        <f t="shared" ca="1" si="1877"/>
        <v>S11</v>
      </c>
      <c r="H3474" t="str">
        <f t="shared" ca="1" si="1878"/>
        <v>S115</v>
      </c>
      <c r="I3474">
        <f ca="1">VLOOKUP(D3474,PRC!$A$2:$B$21,2,0)*E3474</f>
        <v>1300000</v>
      </c>
      <c r="J3474">
        <f t="shared" ca="1" si="1863"/>
        <v>1221996</v>
      </c>
      <c r="K3474">
        <f ca="1">VLOOKUP(D3474,PRC!$A$1:$C$21,3,0)*E3474</f>
        <v>767000</v>
      </c>
      <c r="L3474">
        <f t="shared" ca="1" si="1864"/>
        <v>117000</v>
      </c>
      <c r="M3474">
        <f t="shared" ca="1" si="1865"/>
        <v>26000</v>
      </c>
      <c r="N3474">
        <f t="shared" ca="1" si="1866"/>
        <v>299000</v>
      </c>
      <c r="O3474">
        <f t="shared" ca="1" si="1867"/>
        <v>65000</v>
      </c>
      <c r="P3474">
        <f t="shared" ca="1" si="1879"/>
        <v>-52004</v>
      </c>
      <c r="Q3474">
        <f ca="1">IF(P3474&gt;0,1,0)</f>
        <v>0</v>
      </c>
      <c r="R3474">
        <f t="shared" ca="1" si="1868"/>
        <v>6</v>
      </c>
      <c r="S3474">
        <f t="shared" ca="1" si="1869"/>
        <v>9</v>
      </c>
      <c r="T3474">
        <f t="shared" ca="1" si="1870"/>
        <v>2</v>
      </c>
      <c r="U3474">
        <f t="shared" ca="1" si="1871"/>
        <v>23</v>
      </c>
      <c r="V3474">
        <f t="shared" ca="1" si="1872"/>
        <v>5</v>
      </c>
      <c r="X3474">
        <f t="shared" si="1874"/>
        <v>3474</v>
      </c>
      <c r="Y3474">
        <f t="shared" si="1875"/>
        <v>3452</v>
      </c>
      <c r="Z3474">
        <f t="shared" si="1876"/>
        <v>3453</v>
      </c>
      <c r="AA3474">
        <f t="shared" si="1873"/>
        <v>3951</v>
      </c>
      <c r="AB3474">
        <f t="shared" si="1892"/>
        <v>500</v>
      </c>
      <c r="AM3474" t="str">
        <f t="shared" si="1893"/>
        <v>201904LP</v>
      </c>
      <c r="AN3474">
        <f t="shared" ca="1" si="1881"/>
        <v>6.0003076923076932</v>
      </c>
      <c r="AO3474">
        <f t="shared" ca="1" si="1882"/>
        <v>9</v>
      </c>
      <c r="AP3474">
        <f t="shared" ca="1" si="1894"/>
        <v>2</v>
      </c>
      <c r="AQ3474">
        <f t="shared" ca="1" si="1895"/>
        <v>23</v>
      </c>
      <c r="AR3474">
        <f t="shared" ca="1" si="1896"/>
        <v>5</v>
      </c>
      <c r="AS3474">
        <f ca="1">P3474/J3474</f>
        <v>-4.2556604113270419E-2</v>
      </c>
    </row>
    <row r="3475" spans="1:45" x14ac:dyDescent="0.4">
      <c r="A3475">
        <f t="shared" si="1891"/>
        <v>201904</v>
      </c>
      <c r="B3475" t="s">
        <v>470</v>
      </c>
      <c r="C3475" t="s">
        <v>647</v>
      </c>
      <c r="D3475" t="str">
        <f t="shared" ca="1" si="1880"/>
        <v>I111</v>
      </c>
      <c r="E3475">
        <f t="shared" ca="1" si="1861"/>
        <v>12</v>
      </c>
      <c r="F3475">
        <f t="shared" ca="1" si="1862"/>
        <v>7</v>
      </c>
      <c r="G3475" t="str">
        <f t="shared" ca="1" si="1877"/>
        <v>S10</v>
      </c>
      <c r="H3475" t="str">
        <f t="shared" ca="1" si="1878"/>
        <v>S104</v>
      </c>
      <c r="I3475">
        <f ca="1">VLOOKUP(D3475,PRC!$A$2:$B$21,2,0)*E3475</f>
        <v>1800000</v>
      </c>
      <c r="J3475">
        <f t="shared" ca="1" si="1863"/>
        <v>1673996</v>
      </c>
      <c r="K3475">
        <f ca="1">VLOOKUP(D3475,PRC!$A$1:$C$21,3,0)*E3475</f>
        <v>954000</v>
      </c>
      <c r="L3475">
        <f t="shared" ca="1" si="1864"/>
        <v>180000</v>
      </c>
      <c r="M3475">
        <f t="shared" ca="1" si="1865"/>
        <v>54000</v>
      </c>
      <c r="N3475">
        <f t="shared" ca="1" si="1866"/>
        <v>414000</v>
      </c>
      <c r="O3475">
        <f t="shared" ca="1" si="1867"/>
        <v>180000</v>
      </c>
      <c r="P3475">
        <f t="shared" ca="1" si="1879"/>
        <v>-108004</v>
      </c>
      <c r="Q3475">
        <f ca="1">IF(P3475&gt;0,1,0)</f>
        <v>0</v>
      </c>
      <c r="R3475">
        <f t="shared" ca="1" si="1868"/>
        <v>7</v>
      </c>
      <c r="S3475">
        <f t="shared" ca="1" si="1869"/>
        <v>10</v>
      </c>
      <c r="T3475">
        <f t="shared" ca="1" si="1870"/>
        <v>3</v>
      </c>
      <c r="U3475">
        <f t="shared" ca="1" si="1871"/>
        <v>23</v>
      </c>
      <c r="V3475">
        <f t="shared" ca="1" si="1872"/>
        <v>10</v>
      </c>
      <c r="X3475">
        <f t="shared" si="1874"/>
        <v>3475</v>
      </c>
      <c r="Y3475">
        <f t="shared" si="1875"/>
        <v>3452</v>
      </c>
      <c r="Z3475">
        <f t="shared" si="1876"/>
        <v>3453</v>
      </c>
      <c r="AA3475">
        <f t="shared" si="1873"/>
        <v>3951</v>
      </c>
      <c r="AB3475">
        <f t="shared" si="1892"/>
        <v>500</v>
      </c>
      <c r="AM3475" t="str">
        <f t="shared" si="1893"/>
        <v>201904LP</v>
      </c>
      <c r="AN3475">
        <f t="shared" ca="1" si="1881"/>
        <v>7.0002222222222183</v>
      </c>
      <c r="AO3475">
        <f t="shared" ca="1" si="1882"/>
        <v>10</v>
      </c>
      <c r="AP3475">
        <f t="shared" ca="1" si="1894"/>
        <v>3</v>
      </c>
      <c r="AQ3475">
        <f t="shared" ca="1" si="1895"/>
        <v>23</v>
      </c>
      <c r="AR3475">
        <f t="shared" ca="1" si="1896"/>
        <v>10</v>
      </c>
      <c r="AS3475">
        <f ca="1">P3475/J3475</f>
        <v>-6.4518672685000444E-2</v>
      </c>
    </row>
    <row r="3476" spans="1:45" x14ac:dyDescent="0.4">
      <c r="A3476">
        <f t="shared" si="1891"/>
        <v>201904</v>
      </c>
      <c r="B3476" t="s">
        <v>471</v>
      </c>
      <c r="C3476" t="s">
        <v>647</v>
      </c>
      <c r="D3476" t="str">
        <f t="shared" ca="1" si="1880"/>
        <v>I117</v>
      </c>
      <c r="E3476">
        <f t="shared" ca="1" si="1861"/>
        <v>11</v>
      </c>
      <c r="F3476">
        <f t="shared" ca="1" si="1862"/>
        <v>9</v>
      </c>
      <c r="G3476" t="str">
        <f t="shared" ca="1" si="1877"/>
        <v>S10</v>
      </c>
      <c r="H3476" t="str">
        <f t="shared" ca="1" si="1878"/>
        <v>S104</v>
      </c>
      <c r="I3476">
        <f ca="1">VLOOKUP(D3476,PRC!$A$2:$B$21,2,0)*E3476</f>
        <v>27500000</v>
      </c>
      <c r="J3476">
        <f t="shared" ca="1" si="1863"/>
        <v>25574996</v>
      </c>
      <c r="K3476">
        <f ca="1">VLOOKUP(D3476,PRC!$A$1:$C$21,3,0)*E3476</f>
        <v>12650000</v>
      </c>
      <c r="L3476">
        <f t="shared" ca="1" si="1864"/>
        <v>1375000</v>
      </c>
      <c r="M3476">
        <f t="shared" ca="1" si="1865"/>
        <v>550000</v>
      </c>
      <c r="N3476">
        <f t="shared" ca="1" si="1866"/>
        <v>5775000</v>
      </c>
      <c r="O3476">
        <f t="shared" ca="1" si="1867"/>
        <v>2200000</v>
      </c>
      <c r="P3476">
        <f t="shared" ca="1" si="1879"/>
        <v>3024996</v>
      </c>
      <c r="Q3476">
        <f ca="1">IF(P3476&gt;0,1,0)</f>
        <v>1</v>
      </c>
      <c r="R3476">
        <f t="shared" ca="1" si="1868"/>
        <v>7</v>
      </c>
      <c r="S3476">
        <f t="shared" ca="1" si="1869"/>
        <v>5</v>
      </c>
      <c r="T3476">
        <f t="shared" ca="1" si="1870"/>
        <v>2</v>
      </c>
      <c r="U3476">
        <f t="shared" ca="1" si="1871"/>
        <v>21</v>
      </c>
      <c r="V3476">
        <f t="shared" ca="1" si="1872"/>
        <v>8</v>
      </c>
      <c r="X3476">
        <f t="shared" si="1874"/>
        <v>3476</v>
      </c>
      <c r="Y3476">
        <f t="shared" si="1875"/>
        <v>3452</v>
      </c>
      <c r="Z3476">
        <f t="shared" si="1876"/>
        <v>3453</v>
      </c>
      <c r="AA3476">
        <f t="shared" si="1873"/>
        <v>3951</v>
      </c>
      <c r="AB3476">
        <f t="shared" si="1892"/>
        <v>500</v>
      </c>
      <c r="AM3476" t="str">
        <f t="shared" si="1893"/>
        <v>201904LP</v>
      </c>
      <c r="AN3476">
        <f t="shared" ca="1" si="1881"/>
        <v>7.0000145454545475</v>
      </c>
      <c r="AO3476">
        <f t="shared" ca="1" si="1882"/>
        <v>5</v>
      </c>
      <c r="AP3476">
        <f t="shared" ca="1" si="1894"/>
        <v>2</v>
      </c>
      <c r="AQ3476">
        <f t="shared" ca="1" si="1895"/>
        <v>21</v>
      </c>
      <c r="AR3476">
        <f t="shared" ca="1" si="1896"/>
        <v>8</v>
      </c>
      <c r="AS3476">
        <f ca="1">P3476/J3476</f>
        <v>0.11827943198896297</v>
      </c>
    </row>
    <row r="3477" spans="1:45" x14ac:dyDescent="0.4">
      <c r="A3477">
        <f t="shared" si="1891"/>
        <v>201904</v>
      </c>
      <c r="B3477" t="s">
        <v>472</v>
      </c>
      <c r="C3477" t="s">
        <v>647</v>
      </c>
      <c r="D3477" t="str">
        <f t="shared" ca="1" si="1880"/>
        <v>I105</v>
      </c>
      <c r="E3477">
        <f t="shared" ca="1" si="1861"/>
        <v>19</v>
      </c>
      <c r="F3477">
        <f t="shared" ca="1" si="1862"/>
        <v>5</v>
      </c>
      <c r="G3477" t="str">
        <f t="shared" ca="1" si="1877"/>
        <v>S10</v>
      </c>
      <c r="H3477" t="str">
        <f t="shared" ca="1" si="1878"/>
        <v>S102</v>
      </c>
      <c r="I3477">
        <f ca="1">VLOOKUP(D3477,PRC!$A$2:$B$21,2,0)*E3477</f>
        <v>1900000</v>
      </c>
      <c r="J3477">
        <f t="shared" ca="1" si="1863"/>
        <v>1804996</v>
      </c>
      <c r="K3477">
        <f ca="1">VLOOKUP(D3477,PRC!$A$1:$C$21,3,0)*E3477</f>
        <v>1121000</v>
      </c>
      <c r="L3477">
        <f t="shared" ca="1" si="1864"/>
        <v>152000</v>
      </c>
      <c r="M3477">
        <f t="shared" ca="1" si="1865"/>
        <v>19000</v>
      </c>
      <c r="N3477">
        <f t="shared" ca="1" si="1866"/>
        <v>361000</v>
      </c>
      <c r="O3477">
        <f t="shared" ca="1" si="1867"/>
        <v>190000</v>
      </c>
      <c r="P3477">
        <f t="shared" ca="1" si="1879"/>
        <v>-38004</v>
      </c>
      <c r="Q3477">
        <f ca="1">IF(P3477&gt;0,1,0)</f>
        <v>0</v>
      </c>
      <c r="R3477">
        <f t="shared" ca="1" si="1868"/>
        <v>5</v>
      </c>
      <c r="S3477">
        <f t="shared" ca="1" si="1869"/>
        <v>8</v>
      </c>
      <c r="T3477">
        <f t="shared" ca="1" si="1870"/>
        <v>1</v>
      </c>
      <c r="U3477">
        <f t="shared" ca="1" si="1871"/>
        <v>19</v>
      </c>
      <c r="V3477">
        <f t="shared" ca="1" si="1872"/>
        <v>10</v>
      </c>
      <c r="X3477">
        <f t="shared" si="1874"/>
        <v>3477</v>
      </c>
      <c r="Y3477">
        <f t="shared" si="1875"/>
        <v>3452</v>
      </c>
      <c r="Z3477">
        <f t="shared" si="1876"/>
        <v>3453</v>
      </c>
      <c r="AA3477">
        <f t="shared" si="1873"/>
        <v>3951</v>
      </c>
      <c r="AB3477">
        <f t="shared" si="1892"/>
        <v>500</v>
      </c>
      <c r="AM3477" t="str">
        <f t="shared" si="1893"/>
        <v>201904LP</v>
      </c>
      <c r="AN3477">
        <f t="shared" ca="1" si="1881"/>
        <v>5.0002105263157848</v>
      </c>
      <c r="AO3477">
        <f t="shared" ca="1" si="1882"/>
        <v>8</v>
      </c>
      <c r="AP3477">
        <f t="shared" ca="1" si="1894"/>
        <v>1</v>
      </c>
      <c r="AQ3477">
        <f t="shared" ca="1" si="1895"/>
        <v>19</v>
      </c>
      <c r="AR3477">
        <f t="shared" ca="1" si="1896"/>
        <v>10</v>
      </c>
      <c r="AS3477">
        <f ca="1">P3477/J3477</f>
        <v>-2.1054894304474912E-2</v>
      </c>
    </row>
    <row r="3478" spans="1:45" x14ac:dyDescent="0.4">
      <c r="A3478">
        <f t="shared" si="1891"/>
        <v>201904</v>
      </c>
      <c r="B3478" t="s">
        <v>473</v>
      </c>
      <c r="C3478" t="s">
        <v>647</v>
      </c>
      <c r="D3478" t="str">
        <f t="shared" ca="1" si="1880"/>
        <v>I102</v>
      </c>
      <c r="E3478">
        <f t="shared" ca="1" si="1861"/>
        <v>19</v>
      </c>
      <c r="F3478">
        <f t="shared" ca="1" si="1862"/>
        <v>10</v>
      </c>
      <c r="G3478" t="str">
        <f t="shared" ca="1" si="1877"/>
        <v>S10</v>
      </c>
      <c r="H3478" t="str">
        <f t="shared" ca="1" si="1878"/>
        <v>S103</v>
      </c>
      <c r="I3478">
        <f ca="1">VLOOKUP(D3478,PRC!$A$2:$B$21,2,0)*E3478</f>
        <v>760000</v>
      </c>
      <c r="J3478">
        <f t="shared" ca="1" si="1863"/>
        <v>706796</v>
      </c>
      <c r="K3478">
        <f ca="1">VLOOKUP(D3478,PRC!$A$1:$C$21,3,0)*E3478</f>
        <v>357200</v>
      </c>
      <c r="L3478">
        <f t="shared" ca="1" si="1864"/>
        <v>68000</v>
      </c>
      <c r="M3478">
        <f t="shared" ca="1" si="1865"/>
        <v>8000</v>
      </c>
      <c r="N3478">
        <f t="shared" ca="1" si="1866"/>
        <v>152000</v>
      </c>
      <c r="O3478">
        <f t="shared" ca="1" si="1867"/>
        <v>46000</v>
      </c>
      <c r="P3478">
        <f t="shared" ca="1" si="1879"/>
        <v>75596</v>
      </c>
      <c r="Q3478">
        <f ca="1">IF(P3478&gt;0,1,0)</f>
        <v>1</v>
      </c>
      <c r="R3478">
        <f t="shared" ca="1" si="1868"/>
        <v>7</v>
      </c>
      <c r="S3478">
        <f t="shared" ca="1" si="1869"/>
        <v>9</v>
      </c>
      <c r="T3478">
        <f t="shared" ca="1" si="1870"/>
        <v>1</v>
      </c>
      <c r="U3478">
        <f t="shared" ca="1" si="1871"/>
        <v>20</v>
      </c>
      <c r="V3478">
        <f t="shared" ca="1" si="1872"/>
        <v>6</v>
      </c>
      <c r="X3478">
        <f t="shared" si="1874"/>
        <v>3478</v>
      </c>
      <c r="Y3478">
        <f t="shared" si="1875"/>
        <v>3452</v>
      </c>
      <c r="Z3478">
        <f t="shared" si="1876"/>
        <v>3453</v>
      </c>
      <c r="AA3478">
        <f t="shared" si="1873"/>
        <v>3951</v>
      </c>
      <c r="AB3478">
        <f t="shared" si="1892"/>
        <v>500</v>
      </c>
      <c r="AM3478" t="str">
        <f t="shared" si="1893"/>
        <v>201904LP</v>
      </c>
      <c r="AN3478">
        <f t="shared" ca="1" si="1881"/>
        <v>7.0005263157894682</v>
      </c>
      <c r="AO3478">
        <f t="shared" ca="1" si="1882"/>
        <v>8.9473684210526319</v>
      </c>
      <c r="AP3478">
        <f t="shared" ca="1" si="1894"/>
        <v>1.0526315789473684</v>
      </c>
      <c r="AQ3478">
        <f t="shared" ca="1" si="1895"/>
        <v>20</v>
      </c>
      <c r="AR3478">
        <f t="shared" ca="1" si="1896"/>
        <v>6.0526315789473681</v>
      </c>
      <c r="AS3478">
        <f ca="1">P3478/J3478</f>
        <v>0.10695589675097199</v>
      </c>
    </row>
    <row r="3479" spans="1:45" x14ac:dyDescent="0.4">
      <c r="A3479">
        <f t="shared" si="1891"/>
        <v>201904</v>
      </c>
      <c r="B3479" t="s">
        <v>474</v>
      </c>
      <c r="C3479" t="s">
        <v>647</v>
      </c>
      <c r="D3479" t="str">
        <f t="shared" ca="1" si="1880"/>
        <v>I107</v>
      </c>
      <c r="E3479">
        <f t="shared" ca="1" si="1861"/>
        <v>10</v>
      </c>
      <c r="F3479">
        <f t="shared" ca="1" si="1862"/>
        <v>9</v>
      </c>
      <c r="G3479" t="str">
        <f t="shared" ca="1" si="1877"/>
        <v>S11</v>
      </c>
      <c r="H3479" t="str">
        <f t="shared" ca="1" si="1878"/>
        <v>S119</v>
      </c>
      <c r="I3479">
        <f ca="1">VLOOKUP(D3479,PRC!$A$2:$B$21,2,0)*E3479</f>
        <v>1500000</v>
      </c>
      <c r="J3479">
        <f t="shared" ca="1" si="1863"/>
        <v>1424996</v>
      </c>
      <c r="K3479">
        <f ca="1">VLOOKUP(D3479,PRC!$A$1:$C$21,3,0)*E3479</f>
        <v>855000</v>
      </c>
      <c r="L3479">
        <f t="shared" ca="1" si="1864"/>
        <v>105000</v>
      </c>
      <c r="M3479">
        <f t="shared" ca="1" si="1865"/>
        <v>30000</v>
      </c>
      <c r="N3479">
        <f t="shared" ca="1" si="1866"/>
        <v>240000</v>
      </c>
      <c r="O3479">
        <f t="shared" ca="1" si="1867"/>
        <v>75000</v>
      </c>
      <c r="P3479">
        <f t="shared" ca="1" si="1879"/>
        <v>119996</v>
      </c>
      <c r="Q3479">
        <f ca="1">IF(P3479&gt;0,1,0)</f>
        <v>1</v>
      </c>
      <c r="R3479">
        <f t="shared" ca="1" si="1868"/>
        <v>5</v>
      </c>
      <c r="S3479">
        <f t="shared" ca="1" si="1869"/>
        <v>7</v>
      </c>
      <c r="T3479">
        <f t="shared" ca="1" si="1870"/>
        <v>2</v>
      </c>
      <c r="U3479">
        <f t="shared" ca="1" si="1871"/>
        <v>16</v>
      </c>
      <c r="V3479">
        <f t="shared" ca="1" si="1872"/>
        <v>5</v>
      </c>
      <c r="X3479">
        <f t="shared" si="1874"/>
        <v>3479</v>
      </c>
      <c r="Y3479">
        <f t="shared" si="1875"/>
        <v>3452</v>
      </c>
      <c r="Z3479">
        <f t="shared" si="1876"/>
        <v>3453</v>
      </c>
      <c r="AA3479">
        <f t="shared" si="1873"/>
        <v>3951</v>
      </c>
      <c r="AB3479">
        <f t="shared" si="1892"/>
        <v>500</v>
      </c>
      <c r="AM3479" t="str">
        <f t="shared" si="1893"/>
        <v>201904LP</v>
      </c>
      <c r="AN3479">
        <f t="shared" ca="1" si="1881"/>
        <v>5.000266666666664</v>
      </c>
      <c r="AO3479">
        <f t="shared" ca="1" si="1882"/>
        <v>7.0000000000000009</v>
      </c>
      <c r="AP3479">
        <f t="shared" ca="1" si="1894"/>
        <v>2</v>
      </c>
      <c r="AQ3479">
        <f t="shared" ca="1" si="1895"/>
        <v>16</v>
      </c>
      <c r="AR3479">
        <f t="shared" ca="1" si="1896"/>
        <v>5</v>
      </c>
      <c r="AS3479">
        <f ca="1">P3479/J3479</f>
        <v>8.4207955671454518E-2</v>
      </c>
    </row>
    <row r="3480" spans="1:45" x14ac:dyDescent="0.4">
      <c r="A3480">
        <f t="shared" si="1891"/>
        <v>201904</v>
      </c>
      <c r="B3480" t="s">
        <v>475</v>
      </c>
      <c r="C3480" t="s">
        <v>647</v>
      </c>
      <c r="D3480" t="str">
        <f t="shared" ca="1" si="1880"/>
        <v>I119</v>
      </c>
      <c r="E3480">
        <f t="shared" ca="1" si="1861"/>
        <v>19</v>
      </c>
      <c r="F3480">
        <f t="shared" ca="1" si="1862"/>
        <v>7</v>
      </c>
      <c r="G3480" t="str">
        <f t="shared" ca="1" si="1877"/>
        <v>S11</v>
      </c>
      <c r="H3480" t="str">
        <f t="shared" ca="1" si="1878"/>
        <v>S116</v>
      </c>
      <c r="I3480">
        <f ca="1">VLOOKUP(D3480,PRC!$A$2:$B$21,2,0)*E3480</f>
        <v>1805000</v>
      </c>
      <c r="J3480">
        <f t="shared" ca="1" si="1863"/>
        <v>1696696</v>
      </c>
      <c r="K3480">
        <f ca="1">VLOOKUP(D3480,PRC!$A$1:$C$21,3,0)*E3480</f>
        <v>866400</v>
      </c>
      <c r="L3480">
        <f t="shared" ca="1" si="1864"/>
        <v>90000</v>
      </c>
      <c r="M3480">
        <f t="shared" ca="1" si="1865"/>
        <v>18000</v>
      </c>
      <c r="N3480">
        <f t="shared" ca="1" si="1866"/>
        <v>379000</v>
      </c>
      <c r="O3480">
        <f t="shared" ca="1" si="1867"/>
        <v>181000</v>
      </c>
      <c r="P3480">
        <f t="shared" ca="1" si="1879"/>
        <v>162296</v>
      </c>
      <c r="Q3480">
        <f ca="1">IF(P3480&gt;0,1,0)</f>
        <v>1</v>
      </c>
      <c r="R3480">
        <f t="shared" ca="1" si="1868"/>
        <v>6</v>
      </c>
      <c r="S3480">
        <f t="shared" ca="1" si="1869"/>
        <v>5</v>
      </c>
      <c r="T3480">
        <f t="shared" ca="1" si="1870"/>
        <v>1</v>
      </c>
      <c r="U3480">
        <f t="shared" ca="1" si="1871"/>
        <v>21</v>
      </c>
      <c r="V3480">
        <f t="shared" ca="1" si="1872"/>
        <v>10</v>
      </c>
      <c r="X3480">
        <f t="shared" si="1874"/>
        <v>3480</v>
      </c>
      <c r="Y3480">
        <f t="shared" si="1875"/>
        <v>3452</v>
      </c>
      <c r="Z3480">
        <f t="shared" si="1876"/>
        <v>3453</v>
      </c>
      <c r="AA3480">
        <f t="shared" si="1873"/>
        <v>3951</v>
      </c>
      <c r="AB3480">
        <f t="shared" si="1892"/>
        <v>500</v>
      </c>
      <c r="AM3480" t="str">
        <f t="shared" si="1893"/>
        <v>201904LP</v>
      </c>
      <c r="AN3480">
        <f t="shared" ca="1" si="1881"/>
        <v>6.0002216066482035</v>
      </c>
      <c r="AO3480">
        <f t="shared" ca="1" si="1882"/>
        <v>4.986149584487535</v>
      </c>
      <c r="AP3480">
        <f t="shared" ca="1" si="1894"/>
        <v>0.99722991689750684</v>
      </c>
      <c r="AQ3480">
        <f t="shared" ca="1" si="1895"/>
        <v>20.997229916897506</v>
      </c>
      <c r="AR3480">
        <f t="shared" ca="1" si="1896"/>
        <v>10.027700831024932</v>
      </c>
      <c r="AS3480">
        <f ca="1">P3480/J3480</f>
        <v>9.5654141932320233E-2</v>
      </c>
    </row>
    <row r="3481" spans="1:45" x14ac:dyDescent="0.4">
      <c r="A3481">
        <f t="shared" si="1891"/>
        <v>201904</v>
      </c>
      <c r="B3481" t="s">
        <v>476</v>
      </c>
      <c r="C3481" t="s">
        <v>647</v>
      </c>
      <c r="D3481" t="str">
        <f t="shared" ca="1" si="1880"/>
        <v>I105</v>
      </c>
      <c r="E3481">
        <f t="shared" ca="1" si="1861"/>
        <v>10</v>
      </c>
      <c r="F3481">
        <f t="shared" ca="1" si="1862"/>
        <v>10</v>
      </c>
      <c r="G3481" t="str">
        <f t="shared" ca="1" si="1877"/>
        <v>S12</v>
      </c>
      <c r="H3481" t="str">
        <f t="shared" ca="1" si="1878"/>
        <v>S120</v>
      </c>
      <c r="I3481">
        <f ca="1">VLOOKUP(D3481,PRC!$A$2:$B$21,2,0)*E3481</f>
        <v>1000000</v>
      </c>
      <c r="J3481">
        <f t="shared" ca="1" si="1863"/>
        <v>939996</v>
      </c>
      <c r="K3481">
        <f ca="1">VLOOKUP(D3481,PRC!$A$1:$C$21,3,0)*E3481</f>
        <v>590000</v>
      </c>
      <c r="L3481">
        <f t="shared" ca="1" si="1864"/>
        <v>90000</v>
      </c>
      <c r="M3481">
        <f t="shared" ca="1" si="1865"/>
        <v>10000</v>
      </c>
      <c r="N3481">
        <f t="shared" ca="1" si="1866"/>
        <v>240000</v>
      </c>
      <c r="O3481">
        <f t="shared" ca="1" si="1867"/>
        <v>60000</v>
      </c>
      <c r="P3481">
        <f t="shared" ca="1" si="1879"/>
        <v>-50004</v>
      </c>
      <c r="Q3481">
        <f ca="1">IF(P3481&gt;0,1,0)</f>
        <v>0</v>
      </c>
      <c r="R3481">
        <f t="shared" ca="1" si="1868"/>
        <v>6</v>
      </c>
      <c r="S3481">
        <f t="shared" ca="1" si="1869"/>
        <v>9</v>
      </c>
      <c r="T3481">
        <f t="shared" ca="1" si="1870"/>
        <v>1</v>
      </c>
      <c r="U3481">
        <f t="shared" ca="1" si="1871"/>
        <v>24</v>
      </c>
      <c r="V3481">
        <f t="shared" ca="1" si="1872"/>
        <v>6</v>
      </c>
      <c r="X3481">
        <f t="shared" si="1874"/>
        <v>3481</v>
      </c>
      <c r="Y3481">
        <f t="shared" si="1875"/>
        <v>3452</v>
      </c>
      <c r="Z3481">
        <f t="shared" si="1876"/>
        <v>3453</v>
      </c>
      <c r="AA3481">
        <f t="shared" si="1873"/>
        <v>3951</v>
      </c>
      <c r="AB3481">
        <f t="shared" si="1892"/>
        <v>500</v>
      </c>
      <c r="AM3481" t="str">
        <f t="shared" si="1893"/>
        <v>201904LP</v>
      </c>
      <c r="AN3481">
        <f t="shared" ca="1" si="1881"/>
        <v>6.0003999999999946</v>
      </c>
      <c r="AO3481">
        <f t="shared" ca="1" si="1882"/>
        <v>9</v>
      </c>
      <c r="AP3481">
        <f t="shared" ca="1" si="1894"/>
        <v>1</v>
      </c>
      <c r="AQ3481">
        <f t="shared" ca="1" si="1895"/>
        <v>24</v>
      </c>
      <c r="AR3481">
        <f t="shared" ca="1" si="1896"/>
        <v>6</v>
      </c>
      <c r="AS3481">
        <f ca="1">P3481/J3481</f>
        <v>-5.3195971046685303E-2</v>
      </c>
    </row>
    <row r="3482" spans="1:45" x14ac:dyDescent="0.4">
      <c r="A3482">
        <f t="shared" si="1891"/>
        <v>201904</v>
      </c>
      <c r="B3482" t="s">
        <v>477</v>
      </c>
      <c r="C3482" t="s">
        <v>647</v>
      </c>
      <c r="D3482" t="str">
        <f t="shared" ca="1" si="1880"/>
        <v>I110</v>
      </c>
      <c r="E3482">
        <f t="shared" ca="1" si="1861"/>
        <v>18</v>
      </c>
      <c r="F3482">
        <f t="shared" ca="1" si="1862"/>
        <v>7</v>
      </c>
      <c r="G3482" t="str">
        <f t="shared" ca="1" si="1877"/>
        <v>S10</v>
      </c>
      <c r="H3482" t="str">
        <f t="shared" ca="1" si="1878"/>
        <v>S101</v>
      </c>
      <c r="I3482">
        <f ca="1">VLOOKUP(D3482,PRC!$A$2:$B$21,2,0)*E3482</f>
        <v>5400000</v>
      </c>
      <c r="J3482">
        <f t="shared" ca="1" si="1863"/>
        <v>4967996</v>
      </c>
      <c r="K3482">
        <f ca="1">VLOOKUP(D3482,PRC!$A$1:$C$21,3,0)*E3482</f>
        <v>2484000</v>
      </c>
      <c r="L3482">
        <f t="shared" ca="1" si="1864"/>
        <v>540000</v>
      </c>
      <c r="M3482">
        <f t="shared" ca="1" si="1865"/>
        <v>54000</v>
      </c>
      <c r="N3482">
        <f t="shared" ca="1" si="1866"/>
        <v>810000</v>
      </c>
      <c r="O3482">
        <f t="shared" ca="1" si="1867"/>
        <v>432000</v>
      </c>
      <c r="P3482">
        <f t="shared" ca="1" si="1879"/>
        <v>647996</v>
      </c>
      <c r="Q3482">
        <f ca="1">IF(P3482&gt;0,1,0)</f>
        <v>1</v>
      </c>
      <c r="R3482">
        <f t="shared" ca="1" si="1868"/>
        <v>8</v>
      </c>
      <c r="S3482">
        <f t="shared" ca="1" si="1869"/>
        <v>10</v>
      </c>
      <c r="T3482">
        <f t="shared" ca="1" si="1870"/>
        <v>1</v>
      </c>
      <c r="U3482">
        <f t="shared" ca="1" si="1871"/>
        <v>15</v>
      </c>
      <c r="V3482">
        <f t="shared" ca="1" si="1872"/>
        <v>8</v>
      </c>
      <c r="X3482">
        <f t="shared" si="1874"/>
        <v>3482</v>
      </c>
      <c r="Y3482">
        <f t="shared" si="1875"/>
        <v>3452</v>
      </c>
      <c r="Z3482">
        <f t="shared" si="1876"/>
        <v>3453</v>
      </c>
      <c r="AA3482">
        <f t="shared" si="1873"/>
        <v>3951</v>
      </c>
      <c r="AB3482">
        <f t="shared" si="1892"/>
        <v>500</v>
      </c>
      <c r="AM3482" t="str">
        <f t="shared" si="1893"/>
        <v>201904LP</v>
      </c>
      <c r="AN3482">
        <f t="shared" ca="1" si="1881"/>
        <v>8.000074074074071</v>
      </c>
      <c r="AO3482">
        <f t="shared" ca="1" si="1882"/>
        <v>10</v>
      </c>
      <c r="AP3482">
        <f t="shared" ca="1" si="1894"/>
        <v>1</v>
      </c>
      <c r="AQ3482">
        <f t="shared" ca="1" si="1895"/>
        <v>15</v>
      </c>
      <c r="AR3482">
        <f t="shared" ca="1" si="1896"/>
        <v>8</v>
      </c>
      <c r="AS3482">
        <f ca="1">P3482/J3482</f>
        <v>0.13043408247510666</v>
      </c>
    </row>
    <row r="3483" spans="1:45" x14ac:dyDescent="0.4">
      <c r="A3483">
        <f t="shared" si="1891"/>
        <v>201904</v>
      </c>
      <c r="B3483" t="s">
        <v>478</v>
      </c>
      <c r="C3483" t="s">
        <v>647</v>
      </c>
      <c r="D3483" t="str">
        <f t="shared" ca="1" si="1880"/>
        <v>I119</v>
      </c>
      <c r="E3483">
        <f t="shared" ca="1" si="1861"/>
        <v>20</v>
      </c>
      <c r="F3483">
        <f t="shared" ca="1" si="1862"/>
        <v>10</v>
      </c>
      <c r="G3483" t="str">
        <f t="shared" ca="1" si="1877"/>
        <v>S11</v>
      </c>
      <c r="H3483" t="str">
        <f t="shared" ca="1" si="1878"/>
        <v>S114</v>
      </c>
      <c r="I3483">
        <f ca="1">VLOOKUP(D3483,PRC!$A$2:$B$21,2,0)*E3483</f>
        <v>1900000</v>
      </c>
      <c r="J3483">
        <f t="shared" ca="1" si="1863"/>
        <v>1785996</v>
      </c>
      <c r="K3483">
        <f ca="1">VLOOKUP(D3483,PRC!$A$1:$C$21,3,0)*E3483</f>
        <v>912000</v>
      </c>
      <c r="L3483">
        <f t="shared" ca="1" si="1864"/>
        <v>95000</v>
      </c>
      <c r="M3483">
        <f t="shared" ca="1" si="1865"/>
        <v>57000</v>
      </c>
      <c r="N3483">
        <f t="shared" ca="1" si="1866"/>
        <v>418000</v>
      </c>
      <c r="O3483">
        <f t="shared" ca="1" si="1867"/>
        <v>190000</v>
      </c>
      <c r="P3483">
        <f t="shared" ca="1" si="1879"/>
        <v>113996</v>
      </c>
      <c r="Q3483">
        <f ca="1">IF(P3483&gt;0,1,0)</f>
        <v>1</v>
      </c>
      <c r="R3483">
        <f t="shared" ca="1" si="1868"/>
        <v>6</v>
      </c>
      <c r="S3483">
        <f t="shared" ca="1" si="1869"/>
        <v>5</v>
      </c>
      <c r="T3483">
        <f t="shared" ca="1" si="1870"/>
        <v>3</v>
      </c>
      <c r="U3483">
        <f t="shared" ca="1" si="1871"/>
        <v>22</v>
      </c>
      <c r="V3483">
        <f t="shared" ca="1" si="1872"/>
        <v>10</v>
      </c>
      <c r="X3483">
        <f t="shared" si="1874"/>
        <v>3483</v>
      </c>
      <c r="Y3483">
        <f t="shared" si="1875"/>
        <v>3452</v>
      </c>
      <c r="Z3483">
        <f t="shared" si="1876"/>
        <v>3453</v>
      </c>
      <c r="AA3483">
        <f t="shared" si="1873"/>
        <v>3951</v>
      </c>
      <c r="AB3483">
        <f t="shared" si="1892"/>
        <v>500</v>
      </c>
      <c r="AM3483" t="str">
        <f t="shared" si="1893"/>
        <v>201904LP</v>
      </c>
      <c r="AN3483">
        <f t="shared" ca="1" si="1881"/>
        <v>6.0002105263157857</v>
      </c>
      <c r="AO3483">
        <f t="shared" ca="1" si="1882"/>
        <v>5</v>
      </c>
      <c r="AP3483">
        <f t="shared" ca="1" si="1894"/>
        <v>3</v>
      </c>
      <c r="AQ3483">
        <f t="shared" ca="1" si="1895"/>
        <v>22</v>
      </c>
      <c r="AR3483">
        <f t="shared" ca="1" si="1896"/>
        <v>10</v>
      </c>
      <c r="AS3483">
        <f ca="1">P3483/J3483</f>
        <v>6.3827690543539845E-2</v>
      </c>
    </row>
    <row r="3484" spans="1:45" x14ac:dyDescent="0.4">
      <c r="A3484">
        <f t="shared" si="1891"/>
        <v>201904</v>
      </c>
      <c r="B3484" t="s">
        <v>479</v>
      </c>
      <c r="C3484" t="s">
        <v>647</v>
      </c>
      <c r="D3484" t="str">
        <f t="shared" ca="1" si="1880"/>
        <v>I111</v>
      </c>
      <c r="E3484">
        <f t="shared" ca="1" si="1861"/>
        <v>11</v>
      </c>
      <c r="F3484">
        <f t="shared" ca="1" si="1862"/>
        <v>8</v>
      </c>
      <c r="G3484" t="str">
        <f t="shared" ca="1" si="1877"/>
        <v>S10</v>
      </c>
      <c r="H3484" t="str">
        <f t="shared" ca="1" si="1878"/>
        <v>S107</v>
      </c>
      <c r="I3484">
        <f ca="1">VLOOKUP(D3484,PRC!$A$2:$B$21,2,0)*E3484</f>
        <v>1650000</v>
      </c>
      <c r="J3484">
        <f t="shared" ca="1" si="1863"/>
        <v>1517996</v>
      </c>
      <c r="K3484">
        <f ca="1">VLOOKUP(D3484,PRC!$A$1:$C$21,3,0)*E3484</f>
        <v>874500</v>
      </c>
      <c r="L3484">
        <f t="shared" ca="1" si="1864"/>
        <v>165000</v>
      </c>
      <c r="M3484">
        <f t="shared" ca="1" si="1865"/>
        <v>50000</v>
      </c>
      <c r="N3484">
        <f t="shared" ca="1" si="1866"/>
        <v>380000</v>
      </c>
      <c r="O3484">
        <f t="shared" ca="1" si="1867"/>
        <v>132000</v>
      </c>
      <c r="P3484">
        <f t="shared" ca="1" si="1879"/>
        <v>-83504</v>
      </c>
      <c r="Q3484">
        <f ca="1">IF(P3484&gt;0,1,0)</f>
        <v>0</v>
      </c>
      <c r="R3484">
        <f t="shared" ca="1" si="1868"/>
        <v>8</v>
      </c>
      <c r="S3484">
        <f t="shared" ca="1" si="1869"/>
        <v>10</v>
      </c>
      <c r="T3484">
        <f t="shared" ca="1" si="1870"/>
        <v>3</v>
      </c>
      <c r="U3484">
        <f t="shared" ca="1" si="1871"/>
        <v>23</v>
      </c>
      <c r="V3484">
        <f t="shared" ca="1" si="1872"/>
        <v>8</v>
      </c>
      <c r="X3484">
        <f t="shared" si="1874"/>
        <v>3484</v>
      </c>
      <c r="Y3484">
        <f t="shared" si="1875"/>
        <v>3452</v>
      </c>
      <c r="Z3484">
        <f t="shared" si="1876"/>
        <v>3453</v>
      </c>
      <c r="AA3484">
        <f t="shared" si="1873"/>
        <v>3951</v>
      </c>
      <c r="AB3484">
        <f t="shared" si="1892"/>
        <v>500</v>
      </c>
      <c r="AM3484" t="str">
        <f t="shared" si="1893"/>
        <v>201904LP</v>
      </c>
      <c r="AN3484">
        <f t="shared" ca="1" si="1881"/>
        <v>8.0002424242424208</v>
      </c>
      <c r="AO3484">
        <f t="shared" ca="1" si="1882"/>
        <v>10</v>
      </c>
      <c r="AP3484">
        <f t="shared" ca="1" si="1894"/>
        <v>3.0303030303030303</v>
      </c>
      <c r="AQ3484">
        <f t="shared" ca="1" si="1895"/>
        <v>23.030303030303031</v>
      </c>
      <c r="AR3484">
        <f t="shared" ca="1" si="1896"/>
        <v>8</v>
      </c>
      <c r="AS3484">
        <f ca="1">P3484/J3484</f>
        <v>-5.5009367613616897E-2</v>
      </c>
    </row>
    <row r="3485" spans="1:45" x14ac:dyDescent="0.4">
      <c r="A3485">
        <f t="shared" si="1891"/>
        <v>201904</v>
      </c>
      <c r="B3485" t="s">
        <v>480</v>
      </c>
      <c r="C3485" t="s">
        <v>647</v>
      </c>
      <c r="D3485" t="str">
        <f t="shared" ca="1" si="1880"/>
        <v>I107</v>
      </c>
      <c r="E3485">
        <f t="shared" ca="1" si="1861"/>
        <v>14</v>
      </c>
      <c r="F3485">
        <f t="shared" ca="1" si="1862"/>
        <v>6</v>
      </c>
      <c r="G3485" t="str">
        <f t="shared" ca="1" si="1877"/>
        <v>S10</v>
      </c>
      <c r="H3485" t="str">
        <f t="shared" ca="1" si="1878"/>
        <v>S108</v>
      </c>
      <c r="I3485">
        <f ca="1">VLOOKUP(D3485,PRC!$A$2:$B$21,2,0)*E3485</f>
        <v>2100000</v>
      </c>
      <c r="J3485">
        <f t="shared" ca="1" si="1863"/>
        <v>1952995.9999999998</v>
      </c>
      <c r="K3485">
        <f ca="1">VLOOKUP(D3485,PRC!$A$1:$C$21,3,0)*E3485</f>
        <v>1197000</v>
      </c>
      <c r="L3485">
        <f t="shared" ca="1" si="1864"/>
        <v>189000</v>
      </c>
      <c r="M3485">
        <f t="shared" ca="1" si="1865"/>
        <v>21000</v>
      </c>
      <c r="N3485">
        <f t="shared" ca="1" si="1866"/>
        <v>420000</v>
      </c>
      <c r="O3485">
        <f t="shared" ca="1" si="1867"/>
        <v>105000</v>
      </c>
      <c r="P3485">
        <f t="shared" ca="1" si="1879"/>
        <v>20995.999999999767</v>
      </c>
      <c r="Q3485">
        <f ca="1">IF(P3485&gt;0,1,0)</f>
        <v>1</v>
      </c>
      <c r="R3485">
        <f t="shared" ca="1" si="1868"/>
        <v>7</v>
      </c>
      <c r="S3485">
        <f t="shared" ca="1" si="1869"/>
        <v>9</v>
      </c>
      <c r="T3485">
        <f t="shared" ca="1" si="1870"/>
        <v>1</v>
      </c>
      <c r="U3485">
        <f t="shared" ca="1" si="1871"/>
        <v>20</v>
      </c>
      <c r="V3485">
        <f t="shared" ca="1" si="1872"/>
        <v>5</v>
      </c>
      <c r="X3485">
        <f t="shared" si="1874"/>
        <v>3485</v>
      </c>
      <c r="Y3485">
        <f t="shared" si="1875"/>
        <v>3452</v>
      </c>
      <c r="Z3485">
        <f t="shared" si="1876"/>
        <v>3453</v>
      </c>
      <c r="AA3485">
        <f t="shared" si="1873"/>
        <v>3951</v>
      </c>
      <c r="AB3485">
        <f t="shared" si="1892"/>
        <v>500</v>
      </c>
      <c r="AM3485" t="str">
        <f t="shared" si="1893"/>
        <v>201904LP</v>
      </c>
      <c r="AN3485">
        <f t="shared" ca="1" si="1881"/>
        <v>7.0001904761904825</v>
      </c>
      <c r="AO3485">
        <f t="shared" ca="1" si="1882"/>
        <v>9</v>
      </c>
      <c r="AP3485">
        <f t="shared" ca="1" si="1894"/>
        <v>1</v>
      </c>
      <c r="AQ3485">
        <f t="shared" ca="1" si="1895"/>
        <v>20</v>
      </c>
      <c r="AR3485">
        <f t="shared" ca="1" si="1896"/>
        <v>5</v>
      </c>
      <c r="AS3485">
        <f ca="1">P3485/J3485</f>
        <v>1.0750662059727602E-2</v>
      </c>
    </row>
    <row r="3486" spans="1:45" x14ac:dyDescent="0.4">
      <c r="A3486">
        <f t="shared" si="1891"/>
        <v>201904</v>
      </c>
      <c r="B3486" t="s">
        <v>481</v>
      </c>
      <c r="C3486" t="s">
        <v>647</v>
      </c>
      <c r="D3486" t="str">
        <f t="shared" ca="1" si="1880"/>
        <v>I113</v>
      </c>
      <c r="E3486">
        <f t="shared" ca="1" si="1861"/>
        <v>11</v>
      </c>
      <c r="F3486">
        <f t="shared" ca="1" si="1862"/>
        <v>6</v>
      </c>
      <c r="G3486" t="str">
        <f t="shared" ca="1" si="1877"/>
        <v>S10</v>
      </c>
      <c r="H3486" t="str">
        <f t="shared" ca="1" si="1878"/>
        <v>S104</v>
      </c>
      <c r="I3486">
        <f ca="1">VLOOKUP(D3486,PRC!$A$2:$B$21,2,0)*E3486</f>
        <v>7370000</v>
      </c>
      <c r="J3486">
        <f t="shared" ca="1" si="1863"/>
        <v>6927796</v>
      </c>
      <c r="K3486">
        <f ca="1">VLOOKUP(D3486,PRC!$A$1:$C$21,3,0)*E3486</f>
        <v>3316500</v>
      </c>
      <c r="L3486">
        <f t="shared" ca="1" si="1864"/>
        <v>516000</v>
      </c>
      <c r="M3486">
        <f t="shared" ca="1" si="1865"/>
        <v>147000</v>
      </c>
      <c r="N3486">
        <f t="shared" ca="1" si="1866"/>
        <v>1769000</v>
      </c>
      <c r="O3486">
        <f t="shared" ca="1" si="1867"/>
        <v>663000</v>
      </c>
      <c r="P3486">
        <f t="shared" ca="1" si="1879"/>
        <v>516296</v>
      </c>
      <c r="Q3486">
        <f ca="1">IF(P3486&gt;0,1,0)</f>
        <v>1</v>
      </c>
      <c r="R3486">
        <f t="shared" ca="1" si="1868"/>
        <v>6</v>
      </c>
      <c r="S3486">
        <f t="shared" ca="1" si="1869"/>
        <v>7</v>
      </c>
      <c r="T3486">
        <f t="shared" ca="1" si="1870"/>
        <v>2</v>
      </c>
      <c r="U3486">
        <f t="shared" ca="1" si="1871"/>
        <v>24</v>
      </c>
      <c r="V3486">
        <f t="shared" ca="1" si="1872"/>
        <v>9</v>
      </c>
      <c r="X3486">
        <f t="shared" si="1874"/>
        <v>3486</v>
      </c>
      <c r="Y3486">
        <f t="shared" si="1875"/>
        <v>3452</v>
      </c>
      <c r="Z3486">
        <f t="shared" si="1876"/>
        <v>3453</v>
      </c>
      <c r="AA3486">
        <f t="shared" si="1873"/>
        <v>3951</v>
      </c>
      <c r="AB3486">
        <f t="shared" si="1892"/>
        <v>500</v>
      </c>
      <c r="AM3486" t="str">
        <f t="shared" si="1893"/>
        <v>201904LP</v>
      </c>
      <c r="AN3486">
        <f t="shared" ca="1" si="1881"/>
        <v>6.0000542740841212</v>
      </c>
      <c r="AO3486">
        <f t="shared" ca="1" si="1882"/>
        <v>7.00135685210312</v>
      </c>
      <c r="AP3486">
        <f t="shared" ca="1" si="1894"/>
        <v>1.9945725915875168</v>
      </c>
      <c r="AQ3486">
        <f t="shared" ca="1" si="1895"/>
        <v>24.00271370420624</v>
      </c>
      <c r="AR3486">
        <f t="shared" ca="1" si="1896"/>
        <v>8.9959294436906383</v>
      </c>
      <c r="AS3486">
        <f ca="1">P3486/J3486</f>
        <v>7.4525289139576276E-2</v>
      </c>
    </row>
    <row r="3487" spans="1:45" x14ac:dyDescent="0.4">
      <c r="A3487">
        <f t="shared" si="1891"/>
        <v>201904</v>
      </c>
      <c r="B3487" t="s">
        <v>482</v>
      </c>
      <c r="C3487" t="s">
        <v>647</v>
      </c>
      <c r="D3487" t="str">
        <f t="shared" ca="1" si="1880"/>
        <v>I118</v>
      </c>
      <c r="E3487">
        <f t="shared" ca="1" si="1861"/>
        <v>12</v>
      </c>
      <c r="F3487">
        <f t="shared" ca="1" si="1862"/>
        <v>9</v>
      </c>
      <c r="G3487" t="str">
        <f t="shared" ca="1" si="1877"/>
        <v>S10</v>
      </c>
      <c r="H3487" t="str">
        <f t="shared" ca="1" si="1878"/>
        <v>S109</v>
      </c>
      <c r="I3487">
        <f ca="1">VLOOKUP(D3487,PRC!$A$2:$B$21,2,0)*E3487</f>
        <v>6360000</v>
      </c>
      <c r="J3487">
        <f t="shared" ca="1" si="1863"/>
        <v>5978396</v>
      </c>
      <c r="K3487">
        <f ca="1">VLOOKUP(D3487,PRC!$A$1:$C$21,3,0)*E3487</f>
        <v>2671200</v>
      </c>
      <c r="L3487">
        <f t="shared" ca="1" si="1864"/>
        <v>572000</v>
      </c>
      <c r="M3487">
        <f t="shared" ca="1" si="1865"/>
        <v>191000</v>
      </c>
      <c r="N3487">
        <f t="shared" ca="1" si="1866"/>
        <v>1018000</v>
      </c>
      <c r="O3487">
        <f t="shared" ca="1" si="1867"/>
        <v>636000</v>
      </c>
      <c r="P3487">
        <f t="shared" ca="1" si="1879"/>
        <v>890196</v>
      </c>
      <c r="Q3487">
        <f ca="1">IF(P3487&gt;0,1,0)</f>
        <v>1</v>
      </c>
      <c r="R3487">
        <f t="shared" ca="1" si="1868"/>
        <v>6</v>
      </c>
      <c r="S3487">
        <f t="shared" ca="1" si="1869"/>
        <v>9</v>
      </c>
      <c r="T3487">
        <f t="shared" ca="1" si="1870"/>
        <v>3</v>
      </c>
      <c r="U3487">
        <f t="shared" ca="1" si="1871"/>
        <v>16</v>
      </c>
      <c r="V3487">
        <f t="shared" ca="1" si="1872"/>
        <v>10</v>
      </c>
      <c r="X3487">
        <f t="shared" si="1874"/>
        <v>3487</v>
      </c>
      <c r="Y3487">
        <f t="shared" si="1875"/>
        <v>3452</v>
      </c>
      <c r="Z3487">
        <f t="shared" si="1876"/>
        <v>3453</v>
      </c>
      <c r="AA3487">
        <f t="shared" si="1873"/>
        <v>3951</v>
      </c>
      <c r="AB3487">
        <f t="shared" si="1892"/>
        <v>500</v>
      </c>
      <c r="AM3487" t="str">
        <f t="shared" si="1893"/>
        <v>201904LP</v>
      </c>
      <c r="AN3487">
        <f t="shared" ca="1" si="1881"/>
        <v>6.0000628930817594</v>
      </c>
      <c r="AO3487">
        <f t="shared" ca="1" si="1882"/>
        <v>8.9937106918238996</v>
      </c>
      <c r="AP3487">
        <f t="shared" ca="1" si="1894"/>
        <v>3.0031446540880502</v>
      </c>
      <c r="AQ3487">
        <f t="shared" ca="1" si="1895"/>
        <v>16.0062893081761</v>
      </c>
      <c r="AR3487">
        <f t="shared" ca="1" si="1896"/>
        <v>10</v>
      </c>
      <c r="AS3487">
        <f ca="1">P3487/J3487</f>
        <v>0.14890214699728824</v>
      </c>
    </row>
    <row r="3488" spans="1:45" x14ac:dyDescent="0.4">
      <c r="A3488">
        <f t="shared" si="1891"/>
        <v>201904</v>
      </c>
      <c r="B3488" t="s">
        <v>483</v>
      </c>
      <c r="C3488" t="s">
        <v>647</v>
      </c>
      <c r="D3488" t="str">
        <f t="shared" ca="1" si="1880"/>
        <v>I108</v>
      </c>
      <c r="E3488">
        <f t="shared" ca="1" si="1861"/>
        <v>14</v>
      </c>
      <c r="F3488">
        <f t="shared" ca="1" si="1862"/>
        <v>5</v>
      </c>
      <c r="G3488" t="str">
        <f t="shared" ca="1" si="1877"/>
        <v>S11</v>
      </c>
      <c r="H3488" t="str">
        <f t="shared" ca="1" si="1878"/>
        <v>S117</v>
      </c>
      <c r="I3488">
        <f ca="1">VLOOKUP(D3488,PRC!$A$2:$B$21,2,0)*E3488</f>
        <v>560000</v>
      </c>
      <c r="J3488">
        <f t="shared" ca="1" si="1863"/>
        <v>526396</v>
      </c>
      <c r="K3488">
        <f ca="1">VLOOKUP(D3488,PRC!$A$1:$C$21,3,0)*E3488</f>
        <v>257600</v>
      </c>
      <c r="L3488">
        <f t="shared" ca="1" si="1864"/>
        <v>50000</v>
      </c>
      <c r="M3488">
        <f t="shared" ca="1" si="1865"/>
        <v>11000</v>
      </c>
      <c r="N3488">
        <f t="shared" ca="1" si="1866"/>
        <v>129000</v>
      </c>
      <c r="O3488">
        <f t="shared" ca="1" si="1867"/>
        <v>34000</v>
      </c>
      <c r="P3488">
        <f t="shared" ca="1" si="1879"/>
        <v>44796</v>
      </c>
      <c r="Q3488">
        <f ca="1">IF(P3488&gt;0,1,0)</f>
        <v>1</v>
      </c>
      <c r="R3488">
        <f t="shared" ca="1" si="1868"/>
        <v>6</v>
      </c>
      <c r="S3488">
        <f t="shared" ca="1" si="1869"/>
        <v>9</v>
      </c>
      <c r="T3488">
        <f t="shared" ca="1" si="1870"/>
        <v>2</v>
      </c>
      <c r="U3488">
        <f t="shared" ca="1" si="1871"/>
        <v>23</v>
      </c>
      <c r="V3488">
        <f t="shared" ca="1" si="1872"/>
        <v>6</v>
      </c>
      <c r="X3488">
        <f t="shared" si="1874"/>
        <v>3488</v>
      </c>
      <c r="Y3488">
        <f t="shared" si="1875"/>
        <v>3452</v>
      </c>
      <c r="Z3488">
        <f t="shared" si="1876"/>
        <v>3453</v>
      </c>
      <c r="AA3488">
        <f t="shared" si="1873"/>
        <v>3951</v>
      </c>
      <c r="AB3488">
        <f t="shared" si="1892"/>
        <v>500</v>
      </c>
      <c r="AM3488" t="str">
        <f t="shared" si="1893"/>
        <v>201904LP</v>
      </c>
      <c r="AN3488">
        <f t="shared" ca="1" si="1881"/>
        <v>6.000714285714281</v>
      </c>
      <c r="AO3488">
        <f t="shared" ca="1" si="1882"/>
        <v>8.9285714285714288</v>
      </c>
      <c r="AP3488">
        <f t="shared" ca="1" si="1894"/>
        <v>1.9642857142857142</v>
      </c>
      <c r="AQ3488">
        <f t="shared" ca="1" si="1895"/>
        <v>23.035714285714285</v>
      </c>
      <c r="AR3488">
        <f t="shared" ca="1" si="1896"/>
        <v>6.0714285714285712</v>
      </c>
      <c r="AS3488">
        <f ca="1">P3488/J3488</f>
        <v>8.509943084673896E-2</v>
      </c>
    </row>
    <row r="3489" spans="1:45" x14ac:dyDescent="0.4">
      <c r="A3489">
        <f t="shared" si="1891"/>
        <v>201904</v>
      </c>
      <c r="B3489" t="s">
        <v>484</v>
      </c>
      <c r="C3489" t="s">
        <v>647</v>
      </c>
      <c r="D3489" t="str">
        <f t="shared" ca="1" si="1880"/>
        <v>I114</v>
      </c>
      <c r="E3489">
        <f t="shared" ca="1" si="1861"/>
        <v>12</v>
      </c>
      <c r="F3489">
        <f t="shared" ca="1" si="1862"/>
        <v>8</v>
      </c>
      <c r="G3489" t="str">
        <f t="shared" ca="1" si="1877"/>
        <v>S10</v>
      </c>
      <c r="H3489" t="str">
        <f t="shared" ca="1" si="1878"/>
        <v>S102</v>
      </c>
      <c r="I3489">
        <f ca="1">VLOOKUP(D3489,PRC!$A$2:$B$21,2,0)*E3489</f>
        <v>2880000</v>
      </c>
      <c r="J3489">
        <f t="shared" ca="1" si="1863"/>
        <v>2649596</v>
      </c>
      <c r="K3489">
        <f ca="1">VLOOKUP(D3489,PRC!$A$1:$C$21,3,0)*E3489</f>
        <v>1670400</v>
      </c>
      <c r="L3489">
        <f t="shared" ca="1" si="1864"/>
        <v>259000</v>
      </c>
      <c r="M3489">
        <f t="shared" ca="1" si="1865"/>
        <v>58000</v>
      </c>
      <c r="N3489">
        <f t="shared" ca="1" si="1866"/>
        <v>547000</v>
      </c>
      <c r="O3489">
        <f t="shared" ca="1" si="1867"/>
        <v>230000</v>
      </c>
      <c r="P3489">
        <f t="shared" ca="1" si="1879"/>
        <v>-114804</v>
      </c>
      <c r="Q3489">
        <f ca="1">IF(P3489&gt;0,1,0)</f>
        <v>0</v>
      </c>
      <c r="R3489">
        <f t="shared" ca="1" si="1868"/>
        <v>8</v>
      </c>
      <c r="S3489">
        <f t="shared" ca="1" si="1869"/>
        <v>9</v>
      </c>
      <c r="T3489">
        <f t="shared" ca="1" si="1870"/>
        <v>2</v>
      </c>
      <c r="U3489">
        <f t="shared" ca="1" si="1871"/>
        <v>19</v>
      </c>
      <c r="V3489">
        <f t="shared" ca="1" si="1872"/>
        <v>8</v>
      </c>
      <c r="X3489">
        <f t="shared" si="1874"/>
        <v>3489</v>
      </c>
      <c r="Y3489">
        <f t="shared" si="1875"/>
        <v>3452</v>
      </c>
      <c r="Z3489">
        <f t="shared" si="1876"/>
        <v>3453</v>
      </c>
      <c r="AA3489">
        <f t="shared" si="1873"/>
        <v>3951</v>
      </c>
      <c r="AB3489">
        <f t="shared" si="1892"/>
        <v>500</v>
      </c>
      <c r="AM3489" t="str">
        <f t="shared" si="1893"/>
        <v>201904LP</v>
      </c>
      <c r="AN3489">
        <f t="shared" ca="1" si="1881"/>
        <v>8.0001388888888858</v>
      </c>
      <c r="AO3489">
        <f t="shared" ca="1" si="1882"/>
        <v>8.9930555555555554</v>
      </c>
      <c r="AP3489">
        <f t="shared" ca="1" si="1894"/>
        <v>2.0138888888888888</v>
      </c>
      <c r="AQ3489">
        <f t="shared" ca="1" si="1895"/>
        <v>18.993055555555554</v>
      </c>
      <c r="AR3489">
        <f t="shared" ca="1" si="1896"/>
        <v>7.9861111111111107</v>
      </c>
      <c r="AS3489">
        <f ca="1">P3489/J3489</f>
        <v>-4.3328869759767151E-2</v>
      </c>
    </row>
    <row r="3490" spans="1:45" x14ac:dyDescent="0.4">
      <c r="A3490">
        <f t="shared" si="1891"/>
        <v>201904</v>
      </c>
      <c r="B3490" t="s">
        <v>485</v>
      </c>
      <c r="C3490" t="s">
        <v>647</v>
      </c>
      <c r="D3490" t="str">
        <f t="shared" ca="1" si="1880"/>
        <v>I120</v>
      </c>
      <c r="E3490">
        <f t="shared" ca="1" si="1861"/>
        <v>10</v>
      </c>
      <c r="F3490">
        <f t="shared" ca="1" si="1862"/>
        <v>8</v>
      </c>
      <c r="G3490" t="str">
        <f t="shared" ca="1" si="1877"/>
        <v>S11</v>
      </c>
      <c r="H3490" t="str">
        <f t="shared" ca="1" si="1878"/>
        <v>S117</v>
      </c>
      <c r="I3490">
        <f ca="1">VLOOKUP(D3490,PRC!$A$2:$B$21,2,0)*E3490</f>
        <v>43000000</v>
      </c>
      <c r="J3490">
        <f t="shared" ca="1" si="1863"/>
        <v>40849996</v>
      </c>
      <c r="K3490">
        <f ca="1">VLOOKUP(D3490,PRC!$A$1:$C$21,3,0)*E3490</f>
        <v>19350000</v>
      </c>
      <c r="L3490">
        <f t="shared" ca="1" si="1864"/>
        <v>4300000</v>
      </c>
      <c r="M3490">
        <f t="shared" ca="1" si="1865"/>
        <v>860000</v>
      </c>
      <c r="N3490">
        <f t="shared" ca="1" si="1866"/>
        <v>6450000</v>
      </c>
      <c r="O3490">
        <f t="shared" ca="1" si="1867"/>
        <v>3440000</v>
      </c>
      <c r="P3490">
        <f t="shared" ca="1" si="1879"/>
        <v>6449996</v>
      </c>
      <c r="Q3490">
        <f ca="1">IF(P3490&gt;0,1,0)</f>
        <v>1</v>
      </c>
      <c r="R3490">
        <f t="shared" ca="1" si="1868"/>
        <v>5</v>
      </c>
      <c r="S3490">
        <f t="shared" ca="1" si="1869"/>
        <v>10</v>
      </c>
      <c r="T3490">
        <f t="shared" ca="1" si="1870"/>
        <v>2</v>
      </c>
      <c r="U3490">
        <f t="shared" ca="1" si="1871"/>
        <v>15</v>
      </c>
      <c r="V3490">
        <f t="shared" ca="1" si="1872"/>
        <v>8</v>
      </c>
      <c r="X3490">
        <f t="shared" si="1874"/>
        <v>3490</v>
      </c>
      <c r="Y3490">
        <f t="shared" si="1875"/>
        <v>3452</v>
      </c>
      <c r="Z3490">
        <f t="shared" si="1876"/>
        <v>3453</v>
      </c>
      <c r="AA3490">
        <f t="shared" si="1873"/>
        <v>3951</v>
      </c>
      <c r="AB3490">
        <f t="shared" si="1892"/>
        <v>500</v>
      </c>
      <c r="AM3490" t="str">
        <f t="shared" si="1893"/>
        <v>201904LP</v>
      </c>
      <c r="AN3490">
        <f t="shared" ca="1" si="1881"/>
        <v>5.0000093023255809</v>
      </c>
      <c r="AO3490">
        <f t="shared" ca="1" si="1882"/>
        <v>10</v>
      </c>
      <c r="AP3490">
        <f t="shared" ca="1" si="1894"/>
        <v>2</v>
      </c>
      <c r="AQ3490">
        <f t="shared" ca="1" si="1895"/>
        <v>15</v>
      </c>
      <c r="AR3490">
        <f t="shared" ca="1" si="1896"/>
        <v>8</v>
      </c>
      <c r="AS3490">
        <f ca="1">P3490/J3490</f>
        <v>0.15789465438380948</v>
      </c>
    </row>
    <row r="3491" spans="1:45" x14ac:dyDescent="0.4">
      <c r="A3491">
        <f t="shared" si="1891"/>
        <v>201904</v>
      </c>
      <c r="B3491" t="s">
        <v>486</v>
      </c>
      <c r="C3491" t="s">
        <v>647</v>
      </c>
      <c r="D3491" t="str">
        <f t="shared" ca="1" si="1880"/>
        <v>I104</v>
      </c>
      <c r="E3491">
        <f t="shared" ca="1" si="1861"/>
        <v>20</v>
      </c>
      <c r="F3491">
        <f t="shared" ca="1" si="1862"/>
        <v>7</v>
      </c>
      <c r="G3491" t="str">
        <f t="shared" ca="1" si="1877"/>
        <v>S11</v>
      </c>
      <c r="H3491" t="str">
        <f t="shared" ca="1" si="1878"/>
        <v>S113</v>
      </c>
      <c r="I3491">
        <f ca="1">VLOOKUP(D3491,PRC!$A$2:$B$21,2,0)*E3491</f>
        <v>1400000</v>
      </c>
      <c r="J3491">
        <f t="shared" ca="1" si="1863"/>
        <v>1287996</v>
      </c>
      <c r="K3491">
        <f ca="1">VLOOKUP(D3491,PRC!$A$1:$C$21,3,0)*E3491</f>
        <v>588000</v>
      </c>
      <c r="L3491">
        <f t="shared" ca="1" si="1864"/>
        <v>126000</v>
      </c>
      <c r="M3491">
        <f t="shared" ca="1" si="1865"/>
        <v>42000</v>
      </c>
      <c r="N3491">
        <f t="shared" ca="1" si="1866"/>
        <v>252000</v>
      </c>
      <c r="O3491">
        <f t="shared" ca="1" si="1867"/>
        <v>70000</v>
      </c>
      <c r="P3491">
        <f t="shared" ca="1" si="1879"/>
        <v>209996</v>
      </c>
      <c r="Q3491">
        <f ca="1">IF(P3491&gt;0,1,0)</f>
        <v>1</v>
      </c>
      <c r="R3491">
        <f t="shared" ca="1" si="1868"/>
        <v>8</v>
      </c>
      <c r="S3491">
        <f t="shared" ca="1" si="1869"/>
        <v>9</v>
      </c>
      <c r="T3491">
        <f t="shared" ca="1" si="1870"/>
        <v>3</v>
      </c>
      <c r="U3491">
        <f t="shared" ca="1" si="1871"/>
        <v>18</v>
      </c>
      <c r="V3491">
        <f t="shared" ca="1" si="1872"/>
        <v>5</v>
      </c>
      <c r="X3491">
        <f t="shared" si="1874"/>
        <v>3491</v>
      </c>
      <c r="Y3491">
        <f t="shared" si="1875"/>
        <v>3452</v>
      </c>
      <c r="Z3491">
        <f t="shared" si="1876"/>
        <v>3453</v>
      </c>
      <c r="AA3491">
        <f t="shared" si="1873"/>
        <v>3951</v>
      </c>
      <c r="AB3491">
        <f t="shared" si="1892"/>
        <v>500</v>
      </c>
      <c r="AM3491" t="str">
        <f t="shared" si="1893"/>
        <v>201904LP</v>
      </c>
      <c r="AN3491">
        <f t="shared" ca="1" si="1881"/>
        <v>8.0002857142857149</v>
      </c>
      <c r="AO3491">
        <f t="shared" ca="1" si="1882"/>
        <v>9</v>
      </c>
      <c r="AP3491">
        <f t="shared" ca="1" si="1894"/>
        <v>3</v>
      </c>
      <c r="AQ3491">
        <f t="shared" ca="1" si="1895"/>
        <v>18</v>
      </c>
      <c r="AR3491">
        <f t="shared" ca="1" si="1896"/>
        <v>5</v>
      </c>
      <c r="AS3491">
        <f ca="1">P3491/J3491</f>
        <v>0.16304087900894101</v>
      </c>
    </row>
    <row r="3492" spans="1:45" x14ac:dyDescent="0.4">
      <c r="A3492">
        <f t="shared" si="1891"/>
        <v>201904</v>
      </c>
      <c r="B3492" t="s">
        <v>487</v>
      </c>
      <c r="C3492" t="s">
        <v>647</v>
      </c>
      <c r="D3492" t="str">
        <f t="shared" ca="1" si="1880"/>
        <v>I101</v>
      </c>
      <c r="E3492">
        <f t="shared" ca="1" si="1861"/>
        <v>15</v>
      </c>
      <c r="F3492">
        <f t="shared" ca="1" si="1862"/>
        <v>7</v>
      </c>
      <c r="G3492" t="str">
        <f t="shared" ca="1" si="1877"/>
        <v>S10</v>
      </c>
      <c r="H3492" t="str">
        <f t="shared" ca="1" si="1878"/>
        <v>S105</v>
      </c>
      <c r="I3492">
        <f ca="1">VLOOKUP(D3492,PRC!$A$2:$B$21,2,0)*E3492</f>
        <v>450000</v>
      </c>
      <c r="J3492">
        <f t="shared" ca="1" si="1863"/>
        <v>409496</v>
      </c>
      <c r="K3492">
        <f ca="1">VLOOKUP(D3492,PRC!$A$1:$C$21,3,0)*E3492</f>
        <v>234000</v>
      </c>
      <c r="L3492">
        <f t="shared" ca="1" si="1864"/>
        <v>41000</v>
      </c>
      <c r="M3492">
        <f t="shared" ca="1" si="1865"/>
        <v>5000</v>
      </c>
      <c r="N3492">
        <f t="shared" ca="1" si="1866"/>
        <v>113000</v>
      </c>
      <c r="O3492">
        <f t="shared" ca="1" si="1867"/>
        <v>23000</v>
      </c>
      <c r="P3492">
        <f t="shared" ca="1" si="1879"/>
        <v>-6504</v>
      </c>
      <c r="Q3492">
        <f ca="1">IF(P3492&gt;0,1,0)</f>
        <v>0</v>
      </c>
      <c r="R3492">
        <f t="shared" ca="1" si="1868"/>
        <v>9</v>
      </c>
      <c r="S3492">
        <f t="shared" ca="1" si="1869"/>
        <v>9</v>
      </c>
      <c r="T3492">
        <f t="shared" ca="1" si="1870"/>
        <v>1</v>
      </c>
      <c r="U3492">
        <f t="shared" ca="1" si="1871"/>
        <v>25</v>
      </c>
      <c r="V3492">
        <f t="shared" ca="1" si="1872"/>
        <v>5</v>
      </c>
      <c r="X3492">
        <f t="shared" si="1874"/>
        <v>3492</v>
      </c>
      <c r="Y3492">
        <f t="shared" si="1875"/>
        <v>3452</v>
      </c>
      <c r="Z3492">
        <f t="shared" si="1876"/>
        <v>3453</v>
      </c>
      <c r="AA3492">
        <f t="shared" si="1873"/>
        <v>3951</v>
      </c>
      <c r="AB3492">
        <f t="shared" si="1892"/>
        <v>500</v>
      </c>
      <c r="AM3492" t="str">
        <f t="shared" si="1893"/>
        <v>201904LP</v>
      </c>
      <c r="AN3492">
        <f t="shared" ca="1" si="1881"/>
        <v>9.0008888888888912</v>
      </c>
      <c r="AO3492">
        <f t="shared" ca="1" si="1882"/>
        <v>9.1111111111111107</v>
      </c>
      <c r="AP3492">
        <f t="shared" ca="1" si="1894"/>
        <v>1.1111111111111112</v>
      </c>
      <c r="AQ3492">
        <f t="shared" ca="1" si="1895"/>
        <v>25.111111111111111</v>
      </c>
      <c r="AR3492">
        <f t="shared" ca="1" si="1896"/>
        <v>5.1111111111111116</v>
      </c>
      <c r="AS3492">
        <f ca="1">P3492/J3492</f>
        <v>-1.5882939027487449E-2</v>
      </c>
    </row>
    <row r="3493" spans="1:45" x14ac:dyDescent="0.4">
      <c r="A3493">
        <f t="shared" si="1891"/>
        <v>201904</v>
      </c>
      <c r="B3493" t="s">
        <v>488</v>
      </c>
      <c r="C3493" t="s">
        <v>647</v>
      </c>
      <c r="D3493" t="str">
        <f t="shared" ca="1" si="1880"/>
        <v>I104</v>
      </c>
      <c r="E3493">
        <f t="shared" ca="1" si="1861"/>
        <v>17</v>
      </c>
      <c r="F3493">
        <f t="shared" ca="1" si="1862"/>
        <v>9</v>
      </c>
      <c r="G3493" t="str">
        <f t="shared" ca="1" si="1877"/>
        <v>S11</v>
      </c>
      <c r="H3493" t="str">
        <f t="shared" ca="1" si="1878"/>
        <v>S113</v>
      </c>
      <c r="I3493">
        <f ca="1">VLOOKUP(D3493,PRC!$A$2:$B$21,2,0)*E3493</f>
        <v>1190000</v>
      </c>
      <c r="J3493">
        <f t="shared" ca="1" si="1863"/>
        <v>1130496</v>
      </c>
      <c r="K3493">
        <f ca="1">VLOOKUP(D3493,PRC!$A$1:$C$21,3,0)*E3493</f>
        <v>499800</v>
      </c>
      <c r="L3493">
        <f t="shared" ca="1" si="1864"/>
        <v>107000</v>
      </c>
      <c r="M3493">
        <f t="shared" ca="1" si="1865"/>
        <v>24000</v>
      </c>
      <c r="N3493">
        <f t="shared" ca="1" si="1866"/>
        <v>202000</v>
      </c>
      <c r="O3493">
        <f t="shared" ca="1" si="1867"/>
        <v>107000</v>
      </c>
      <c r="P3493">
        <f t="shared" ca="1" si="1879"/>
        <v>190696</v>
      </c>
      <c r="Q3493">
        <f ca="1">IF(P3493&gt;0,1,0)</f>
        <v>1</v>
      </c>
      <c r="R3493">
        <f t="shared" ca="1" si="1868"/>
        <v>5</v>
      </c>
      <c r="S3493">
        <f t="shared" ca="1" si="1869"/>
        <v>9</v>
      </c>
      <c r="T3493">
        <f t="shared" ca="1" si="1870"/>
        <v>2</v>
      </c>
      <c r="U3493">
        <f t="shared" ca="1" si="1871"/>
        <v>17</v>
      </c>
      <c r="V3493">
        <f t="shared" ca="1" si="1872"/>
        <v>9</v>
      </c>
      <c r="X3493">
        <f t="shared" si="1874"/>
        <v>3493</v>
      </c>
      <c r="Y3493">
        <f t="shared" si="1875"/>
        <v>3452</v>
      </c>
      <c r="Z3493">
        <f t="shared" si="1876"/>
        <v>3453</v>
      </c>
      <c r="AA3493">
        <f t="shared" si="1873"/>
        <v>3951</v>
      </c>
      <c r="AB3493">
        <f t="shared" si="1892"/>
        <v>500</v>
      </c>
      <c r="AM3493" t="str">
        <f t="shared" si="1893"/>
        <v>201904LP</v>
      </c>
      <c r="AN3493">
        <f t="shared" ca="1" si="1881"/>
        <v>5.0003361344537867</v>
      </c>
      <c r="AO3493">
        <f t="shared" ca="1" si="1882"/>
        <v>8.9915966386554622</v>
      </c>
      <c r="AP3493">
        <f t="shared" ca="1" si="1894"/>
        <v>2.0168067226890756</v>
      </c>
      <c r="AQ3493">
        <f t="shared" ca="1" si="1895"/>
        <v>16.974789915966387</v>
      </c>
      <c r="AR3493">
        <f t="shared" ca="1" si="1896"/>
        <v>8.9915966386554622</v>
      </c>
      <c r="AS3493">
        <f ca="1">P3493/J3493</f>
        <v>0.16868348052536231</v>
      </c>
    </row>
    <row r="3494" spans="1:45" x14ac:dyDescent="0.4">
      <c r="A3494">
        <f t="shared" si="1891"/>
        <v>201904</v>
      </c>
      <c r="B3494" t="s">
        <v>489</v>
      </c>
      <c r="C3494" t="s">
        <v>647</v>
      </c>
      <c r="D3494" t="str">
        <f t="shared" ca="1" si="1880"/>
        <v>I108</v>
      </c>
      <c r="E3494">
        <f t="shared" ca="1" si="1861"/>
        <v>12</v>
      </c>
      <c r="F3494">
        <f t="shared" ca="1" si="1862"/>
        <v>8</v>
      </c>
      <c r="G3494" t="str">
        <f t="shared" ca="1" si="1877"/>
        <v>S10</v>
      </c>
      <c r="H3494" t="str">
        <f t="shared" ca="1" si="1878"/>
        <v>S101</v>
      </c>
      <c r="I3494">
        <f ca="1">VLOOKUP(D3494,PRC!$A$2:$B$21,2,0)*E3494</f>
        <v>480000</v>
      </c>
      <c r="J3494">
        <f t="shared" ca="1" si="1863"/>
        <v>446395.99999999994</v>
      </c>
      <c r="K3494">
        <f ca="1">VLOOKUP(D3494,PRC!$A$1:$C$21,3,0)*E3494</f>
        <v>220800</v>
      </c>
      <c r="L3494">
        <f t="shared" ca="1" si="1864"/>
        <v>48000</v>
      </c>
      <c r="M3494">
        <f t="shared" ca="1" si="1865"/>
        <v>10000</v>
      </c>
      <c r="N3494">
        <f t="shared" ca="1" si="1866"/>
        <v>115000</v>
      </c>
      <c r="O3494">
        <f t="shared" ca="1" si="1867"/>
        <v>24000</v>
      </c>
      <c r="P3494">
        <f t="shared" ca="1" si="1879"/>
        <v>28595.999999999942</v>
      </c>
      <c r="Q3494">
        <f ca="1">IF(P3494&gt;0,1,0)</f>
        <v>1</v>
      </c>
      <c r="R3494">
        <f t="shared" ca="1" si="1868"/>
        <v>7</v>
      </c>
      <c r="S3494">
        <f t="shared" ca="1" si="1869"/>
        <v>10</v>
      </c>
      <c r="T3494">
        <f t="shared" ca="1" si="1870"/>
        <v>2</v>
      </c>
      <c r="U3494">
        <f t="shared" ca="1" si="1871"/>
        <v>24</v>
      </c>
      <c r="V3494">
        <f t="shared" ca="1" si="1872"/>
        <v>5</v>
      </c>
      <c r="X3494">
        <f t="shared" si="1874"/>
        <v>3494</v>
      </c>
      <c r="Y3494">
        <f t="shared" si="1875"/>
        <v>3452</v>
      </c>
      <c r="Z3494">
        <f t="shared" si="1876"/>
        <v>3453</v>
      </c>
      <c r="AA3494">
        <f t="shared" si="1873"/>
        <v>3951</v>
      </c>
      <c r="AB3494">
        <f t="shared" si="1892"/>
        <v>500</v>
      </c>
      <c r="AM3494" t="str">
        <f t="shared" si="1893"/>
        <v>201904LP</v>
      </c>
      <c r="AN3494">
        <f t="shared" ca="1" si="1881"/>
        <v>7.000833333333345</v>
      </c>
      <c r="AO3494">
        <f t="shared" ca="1" si="1882"/>
        <v>10</v>
      </c>
      <c r="AP3494">
        <f t="shared" ca="1" si="1894"/>
        <v>2.083333333333333</v>
      </c>
      <c r="AQ3494">
        <f t="shared" ca="1" si="1895"/>
        <v>23.958333333333336</v>
      </c>
      <c r="AR3494">
        <f t="shared" ca="1" si="1896"/>
        <v>5</v>
      </c>
      <c r="AS3494">
        <f ca="1">P3494/J3494</f>
        <v>6.4059713796718487E-2</v>
      </c>
    </row>
    <row r="3495" spans="1:45" x14ac:dyDescent="0.4">
      <c r="A3495">
        <f t="shared" si="1891"/>
        <v>201904</v>
      </c>
      <c r="B3495" t="s">
        <v>490</v>
      </c>
      <c r="C3495" t="s">
        <v>647</v>
      </c>
      <c r="D3495" t="str">
        <f t="shared" ca="1" si="1880"/>
        <v>I109</v>
      </c>
      <c r="E3495">
        <f t="shared" ca="1" si="1861"/>
        <v>10</v>
      </c>
      <c r="F3495">
        <f t="shared" ca="1" si="1862"/>
        <v>7</v>
      </c>
      <c r="G3495" t="str">
        <f t="shared" ca="1" si="1877"/>
        <v>S10</v>
      </c>
      <c r="H3495" t="str">
        <f t="shared" ca="1" si="1878"/>
        <v>S106</v>
      </c>
      <c r="I3495">
        <f ca="1">VLOOKUP(D3495,PRC!$A$2:$B$21,2,0)*E3495</f>
        <v>5000000</v>
      </c>
      <c r="J3495">
        <f t="shared" ca="1" si="1863"/>
        <v>4649996</v>
      </c>
      <c r="K3495">
        <f ca="1">VLOOKUP(D3495,PRC!$A$1:$C$21,3,0)*E3495</f>
        <v>2000000</v>
      </c>
      <c r="L3495">
        <f t="shared" ca="1" si="1864"/>
        <v>450000</v>
      </c>
      <c r="M3495">
        <f t="shared" ca="1" si="1865"/>
        <v>150000</v>
      </c>
      <c r="N3495">
        <f t="shared" ca="1" si="1866"/>
        <v>750000</v>
      </c>
      <c r="O3495">
        <f t="shared" ca="1" si="1867"/>
        <v>400000</v>
      </c>
      <c r="P3495">
        <f t="shared" ca="1" si="1879"/>
        <v>899996</v>
      </c>
      <c r="Q3495">
        <f ca="1">IF(P3495&gt;0,1,0)</f>
        <v>1</v>
      </c>
      <c r="R3495">
        <f t="shared" ca="1" si="1868"/>
        <v>7</v>
      </c>
      <c r="S3495">
        <f t="shared" ca="1" si="1869"/>
        <v>9</v>
      </c>
      <c r="T3495">
        <f t="shared" ca="1" si="1870"/>
        <v>3</v>
      </c>
      <c r="U3495">
        <f t="shared" ca="1" si="1871"/>
        <v>15</v>
      </c>
      <c r="V3495">
        <f t="shared" ca="1" si="1872"/>
        <v>8</v>
      </c>
      <c r="X3495">
        <f t="shared" si="1874"/>
        <v>3495</v>
      </c>
      <c r="Y3495">
        <f t="shared" si="1875"/>
        <v>3452</v>
      </c>
      <c r="Z3495">
        <f t="shared" si="1876"/>
        <v>3453</v>
      </c>
      <c r="AA3495">
        <f t="shared" si="1873"/>
        <v>3951</v>
      </c>
      <c r="AB3495">
        <f t="shared" si="1892"/>
        <v>500</v>
      </c>
      <c r="AM3495" t="str">
        <f t="shared" si="1893"/>
        <v>201904LP</v>
      </c>
      <c r="AN3495">
        <f t="shared" ca="1" si="1881"/>
        <v>7.000079999999997</v>
      </c>
      <c r="AO3495">
        <f t="shared" ca="1" si="1882"/>
        <v>9</v>
      </c>
      <c r="AP3495">
        <f t="shared" ca="1" si="1894"/>
        <v>3</v>
      </c>
      <c r="AQ3495">
        <f t="shared" ca="1" si="1895"/>
        <v>15</v>
      </c>
      <c r="AR3495">
        <f t="shared" ca="1" si="1896"/>
        <v>8</v>
      </c>
      <c r="AS3495">
        <f ca="1">P3495/J3495</f>
        <v>0.1935476933743599</v>
      </c>
    </row>
    <row r="3496" spans="1:45" x14ac:dyDescent="0.4">
      <c r="A3496">
        <f t="shared" si="1891"/>
        <v>201904</v>
      </c>
      <c r="B3496" t="s">
        <v>491</v>
      </c>
      <c r="C3496" t="s">
        <v>647</v>
      </c>
      <c r="D3496" t="str">
        <f t="shared" ca="1" si="1880"/>
        <v>I105</v>
      </c>
      <c r="E3496">
        <f t="shared" ca="1" si="1861"/>
        <v>14</v>
      </c>
      <c r="F3496">
        <f t="shared" ca="1" si="1862"/>
        <v>8</v>
      </c>
      <c r="G3496" t="str">
        <f t="shared" ca="1" si="1877"/>
        <v>S11</v>
      </c>
      <c r="H3496" t="str">
        <f t="shared" ca="1" si="1878"/>
        <v>S113</v>
      </c>
      <c r="I3496">
        <f ca="1">VLOOKUP(D3496,PRC!$A$2:$B$21,2,0)*E3496</f>
        <v>1400000</v>
      </c>
      <c r="J3496">
        <f t="shared" ca="1" si="1863"/>
        <v>1315996</v>
      </c>
      <c r="K3496">
        <f ca="1">VLOOKUP(D3496,PRC!$A$1:$C$21,3,0)*E3496</f>
        <v>826000</v>
      </c>
      <c r="L3496">
        <f t="shared" ca="1" si="1864"/>
        <v>112000</v>
      </c>
      <c r="M3496">
        <f t="shared" ca="1" si="1865"/>
        <v>14000</v>
      </c>
      <c r="N3496">
        <f t="shared" ca="1" si="1866"/>
        <v>280000</v>
      </c>
      <c r="O3496">
        <f t="shared" ca="1" si="1867"/>
        <v>126000</v>
      </c>
      <c r="P3496">
        <f t="shared" ca="1" si="1879"/>
        <v>-42004</v>
      </c>
      <c r="Q3496">
        <f ca="1">IF(P3496&gt;0,1,0)</f>
        <v>0</v>
      </c>
      <c r="R3496">
        <f t="shared" ca="1" si="1868"/>
        <v>6</v>
      </c>
      <c r="S3496">
        <f t="shared" ca="1" si="1869"/>
        <v>8</v>
      </c>
      <c r="T3496">
        <f t="shared" ca="1" si="1870"/>
        <v>1</v>
      </c>
      <c r="U3496">
        <f t="shared" ca="1" si="1871"/>
        <v>20</v>
      </c>
      <c r="V3496">
        <f t="shared" ca="1" si="1872"/>
        <v>9</v>
      </c>
      <c r="X3496">
        <f t="shared" si="1874"/>
        <v>3496</v>
      </c>
      <c r="Y3496">
        <f t="shared" si="1875"/>
        <v>3452</v>
      </c>
      <c r="Z3496">
        <f t="shared" si="1876"/>
        <v>3453</v>
      </c>
      <c r="AA3496">
        <f t="shared" si="1873"/>
        <v>3951</v>
      </c>
      <c r="AB3496">
        <f t="shared" si="1892"/>
        <v>500</v>
      </c>
      <c r="AM3496" t="str">
        <f t="shared" si="1893"/>
        <v>201904LP</v>
      </c>
      <c r="AN3496">
        <f t="shared" ca="1" si="1881"/>
        <v>6.0002857142857131</v>
      </c>
      <c r="AO3496">
        <f t="shared" ca="1" si="1882"/>
        <v>8</v>
      </c>
      <c r="AP3496">
        <f t="shared" ca="1" si="1894"/>
        <v>1</v>
      </c>
      <c r="AQ3496">
        <f t="shared" ca="1" si="1895"/>
        <v>20</v>
      </c>
      <c r="AR3496">
        <f t="shared" ca="1" si="1896"/>
        <v>9</v>
      </c>
      <c r="AS3496">
        <f ca="1">P3496/J3496</f>
        <v>-3.1918030145988284E-2</v>
      </c>
    </row>
    <row r="3497" spans="1:45" x14ac:dyDescent="0.4">
      <c r="A3497">
        <f t="shared" si="1891"/>
        <v>201904</v>
      </c>
      <c r="B3497" t="s">
        <v>492</v>
      </c>
      <c r="C3497" t="s">
        <v>647</v>
      </c>
      <c r="D3497" t="str">
        <f t="shared" ca="1" si="1880"/>
        <v>I107</v>
      </c>
      <c r="E3497">
        <f t="shared" ca="1" si="1861"/>
        <v>13</v>
      </c>
      <c r="F3497">
        <f t="shared" ca="1" si="1862"/>
        <v>5</v>
      </c>
      <c r="G3497" t="str">
        <f t="shared" ca="1" si="1877"/>
        <v>S11</v>
      </c>
      <c r="H3497" t="str">
        <f t="shared" ca="1" si="1878"/>
        <v>S113</v>
      </c>
      <c r="I3497">
        <f ca="1">VLOOKUP(D3497,PRC!$A$2:$B$21,2,0)*E3497</f>
        <v>1950000</v>
      </c>
      <c r="J3497">
        <f t="shared" ca="1" si="1863"/>
        <v>1832996</v>
      </c>
      <c r="K3497">
        <f ca="1">VLOOKUP(D3497,PRC!$A$1:$C$21,3,0)*E3497</f>
        <v>1111500</v>
      </c>
      <c r="L3497">
        <f t="shared" ca="1" si="1864"/>
        <v>176000</v>
      </c>
      <c r="M3497">
        <f t="shared" ca="1" si="1865"/>
        <v>20000</v>
      </c>
      <c r="N3497">
        <f t="shared" ca="1" si="1866"/>
        <v>332000</v>
      </c>
      <c r="O3497">
        <f t="shared" ca="1" si="1867"/>
        <v>117000</v>
      </c>
      <c r="P3497">
        <f t="shared" ca="1" si="1879"/>
        <v>76496</v>
      </c>
      <c r="Q3497">
        <f ca="1">IF(P3497&gt;0,1,0)</f>
        <v>1</v>
      </c>
      <c r="R3497">
        <f t="shared" ca="1" si="1868"/>
        <v>6</v>
      </c>
      <c r="S3497">
        <f t="shared" ca="1" si="1869"/>
        <v>9</v>
      </c>
      <c r="T3497">
        <f t="shared" ca="1" si="1870"/>
        <v>1</v>
      </c>
      <c r="U3497">
        <f t="shared" ca="1" si="1871"/>
        <v>17</v>
      </c>
      <c r="V3497">
        <f t="shared" ca="1" si="1872"/>
        <v>6</v>
      </c>
      <c r="X3497">
        <f t="shared" si="1874"/>
        <v>3497</v>
      </c>
      <c r="Y3497">
        <f t="shared" si="1875"/>
        <v>3452</v>
      </c>
      <c r="Z3497">
        <f t="shared" si="1876"/>
        <v>3453</v>
      </c>
      <c r="AA3497">
        <f t="shared" si="1873"/>
        <v>3951</v>
      </c>
      <c r="AB3497">
        <f t="shared" si="1892"/>
        <v>500</v>
      </c>
      <c r="AM3497" t="str">
        <f t="shared" si="1893"/>
        <v>201904LP</v>
      </c>
      <c r="AN3497">
        <f t="shared" ca="1" si="1881"/>
        <v>6.0002051282051276</v>
      </c>
      <c r="AO3497">
        <f t="shared" ca="1" si="1882"/>
        <v>9.0256410256410255</v>
      </c>
      <c r="AP3497">
        <f t="shared" ca="1" si="1894"/>
        <v>1.0256410256410255</v>
      </c>
      <c r="AQ3497">
        <f t="shared" ca="1" si="1895"/>
        <v>17.025641025641026</v>
      </c>
      <c r="AR3497">
        <f t="shared" ca="1" si="1896"/>
        <v>6</v>
      </c>
      <c r="AS3497">
        <f ca="1">P3497/J3497</f>
        <v>4.1732769738722836E-2</v>
      </c>
    </row>
    <row r="3498" spans="1:45" x14ac:dyDescent="0.4">
      <c r="A3498">
        <f t="shared" si="1891"/>
        <v>201904</v>
      </c>
      <c r="B3498" t="s">
        <v>493</v>
      </c>
      <c r="C3498" t="s">
        <v>647</v>
      </c>
      <c r="D3498" t="str">
        <f t="shared" ca="1" si="1880"/>
        <v>I105</v>
      </c>
      <c r="E3498">
        <f t="shared" ca="1" si="1861"/>
        <v>14</v>
      </c>
      <c r="F3498">
        <f t="shared" ca="1" si="1862"/>
        <v>6</v>
      </c>
      <c r="G3498" t="str">
        <f t="shared" ca="1" si="1877"/>
        <v>S11</v>
      </c>
      <c r="H3498" t="str">
        <f t="shared" ca="1" si="1878"/>
        <v>S112</v>
      </c>
      <c r="I3498">
        <f ca="1">VLOOKUP(D3498,PRC!$A$2:$B$21,2,0)*E3498</f>
        <v>1400000</v>
      </c>
      <c r="J3498">
        <f t="shared" ca="1" si="1863"/>
        <v>1273996</v>
      </c>
      <c r="K3498">
        <f ca="1">VLOOKUP(D3498,PRC!$A$1:$C$21,3,0)*E3498</f>
        <v>826000</v>
      </c>
      <c r="L3498">
        <f t="shared" ca="1" si="1864"/>
        <v>140000</v>
      </c>
      <c r="M3498">
        <f t="shared" ca="1" si="1865"/>
        <v>28000</v>
      </c>
      <c r="N3498">
        <f t="shared" ca="1" si="1866"/>
        <v>252000</v>
      </c>
      <c r="O3498">
        <f t="shared" ca="1" si="1867"/>
        <v>98000</v>
      </c>
      <c r="P3498">
        <f t="shared" ca="1" si="1879"/>
        <v>-70004</v>
      </c>
      <c r="Q3498">
        <f ca="1">IF(P3498&gt;0,1,0)</f>
        <v>0</v>
      </c>
      <c r="R3498">
        <f t="shared" ca="1" si="1868"/>
        <v>9</v>
      </c>
      <c r="S3498">
        <f t="shared" ca="1" si="1869"/>
        <v>10</v>
      </c>
      <c r="T3498">
        <f t="shared" ca="1" si="1870"/>
        <v>2</v>
      </c>
      <c r="U3498">
        <f t="shared" ca="1" si="1871"/>
        <v>18</v>
      </c>
      <c r="V3498">
        <f t="shared" ca="1" si="1872"/>
        <v>7</v>
      </c>
      <c r="X3498">
        <f t="shared" si="1874"/>
        <v>3498</v>
      </c>
      <c r="Y3498">
        <f t="shared" si="1875"/>
        <v>3452</v>
      </c>
      <c r="Z3498">
        <f t="shared" si="1876"/>
        <v>3453</v>
      </c>
      <c r="AA3498">
        <f t="shared" si="1873"/>
        <v>3951</v>
      </c>
      <c r="AB3498">
        <f t="shared" si="1892"/>
        <v>500</v>
      </c>
      <c r="AM3498" t="str">
        <f t="shared" si="1893"/>
        <v>201904LP</v>
      </c>
      <c r="AN3498">
        <f t="shared" ca="1" si="1881"/>
        <v>9.0002857142857167</v>
      </c>
      <c r="AO3498">
        <f t="shared" ca="1" si="1882"/>
        <v>10</v>
      </c>
      <c r="AP3498">
        <f t="shared" ca="1" si="1894"/>
        <v>2</v>
      </c>
      <c r="AQ3498">
        <f t="shared" ca="1" si="1895"/>
        <v>18</v>
      </c>
      <c r="AR3498">
        <f t="shared" ca="1" si="1896"/>
        <v>7.0000000000000009</v>
      </c>
      <c r="AS3498">
        <f ca="1">P3498/J3498</f>
        <v>-5.4948367184826326E-2</v>
      </c>
    </row>
    <row r="3499" spans="1:45" x14ac:dyDescent="0.4">
      <c r="A3499">
        <f t="shared" si="1891"/>
        <v>201904</v>
      </c>
      <c r="B3499" t="s">
        <v>494</v>
      </c>
      <c r="C3499" t="s">
        <v>647</v>
      </c>
      <c r="D3499" t="str">
        <f t="shared" ca="1" si="1880"/>
        <v>I113</v>
      </c>
      <c r="E3499">
        <f t="shared" ca="1" si="1861"/>
        <v>10</v>
      </c>
      <c r="F3499">
        <f t="shared" ca="1" si="1862"/>
        <v>9</v>
      </c>
      <c r="G3499" t="str">
        <f t="shared" ca="1" si="1877"/>
        <v>S10</v>
      </c>
      <c r="H3499" t="str">
        <f t="shared" ca="1" si="1878"/>
        <v>S102</v>
      </c>
      <c r="I3499">
        <f ca="1">VLOOKUP(D3499,PRC!$A$2:$B$21,2,0)*E3499</f>
        <v>6700000</v>
      </c>
      <c r="J3499">
        <f t="shared" ca="1" si="1863"/>
        <v>6230996</v>
      </c>
      <c r="K3499">
        <f ca="1">VLOOKUP(D3499,PRC!$A$1:$C$21,3,0)*E3499</f>
        <v>3015000</v>
      </c>
      <c r="L3499">
        <f t="shared" ca="1" si="1864"/>
        <v>469000</v>
      </c>
      <c r="M3499">
        <f t="shared" ca="1" si="1865"/>
        <v>134000</v>
      </c>
      <c r="N3499">
        <f t="shared" ca="1" si="1866"/>
        <v>1474000</v>
      </c>
      <c r="O3499">
        <f t="shared" ca="1" si="1867"/>
        <v>670000</v>
      </c>
      <c r="P3499">
        <f t="shared" ca="1" si="1879"/>
        <v>468996</v>
      </c>
      <c r="Q3499">
        <f ca="1">IF(P3499&gt;0,1,0)</f>
        <v>1</v>
      </c>
      <c r="R3499">
        <f t="shared" ca="1" si="1868"/>
        <v>7</v>
      </c>
      <c r="S3499">
        <f t="shared" ca="1" si="1869"/>
        <v>7</v>
      </c>
      <c r="T3499">
        <f t="shared" ca="1" si="1870"/>
        <v>2</v>
      </c>
      <c r="U3499">
        <f t="shared" ca="1" si="1871"/>
        <v>22</v>
      </c>
      <c r="V3499">
        <f t="shared" ca="1" si="1872"/>
        <v>10</v>
      </c>
      <c r="X3499">
        <f t="shared" si="1874"/>
        <v>3499</v>
      </c>
      <c r="Y3499">
        <f t="shared" si="1875"/>
        <v>3452</v>
      </c>
      <c r="Z3499">
        <f t="shared" si="1876"/>
        <v>3453</v>
      </c>
      <c r="AA3499">
        <f t="shared" si="1873"/>
        <v>3951</v>
      </c>
      <c r="AB3499">
        <f t="shared" si="1892"/>
        <v>500</v>
      </c>
      <c r="AM3499" t="str">
        <f t="shared" si="1893"/>
        <v>201904LP</v>
      </c>
      <c r="AN3499">
        <f t="shared" ca="1" si="1881"/>
        <v>7.0000597014925336</v>
      </c>
      <c r="AO3499">
        <f t="shared" ca="1" si="1882"/>
        <v>7.0000000000000009</v>
      </c>
      <c r="AP3499">
        <f t="shared" ca="1" si="1894"/>
        <v>2</v>
      </c>
      <c r="AQ3499">
        <f t="shared" ca="1" si="1895"/>
        <v>22</v>
      </c>
      <c r="AR3499">
        <f t="shared" ca="1" si="1896"/>
        <v>10</v>
      </c>
      <c r="AS3499">
        <f ca="1">P3499/J3499</f>
        <v>7.5268223571319903E-2</v>
      </c>
    </row>
    <row r="3500" spans="1:45" x14ac:dyDescent="0.4">
      <c r="A3500">
        <f t="shared" si="1891"/>
        <v>201904</v>
      </c>
      <c r="B3500" t="s">
        <v>495</v>
      </c>
      <c r="C3500" t="s">
        <v>647</v>
      </c>
      <c r="D3500" t="str">
        <f t="shared" ca="1" si="1880"/>
        <v>I101</v>
      </c>
      <c r="E3500">
        <f t="shared" ca="1" si="1861"/>
        <v>15</v>
      </c>
      <c r="F3500">
        <f t="shared" ca="1" si="1862"/>
        <v>5</v>
      </c>
      <c r="G3500" t="str">
        <f t="shared" ca="1" si="1877"/>
        <v>S10</v>
      </c>
      <c r="H3500" t="str">
        <f t="shared" ca="1" si="1878"/>
        <v>S105</v>
      </c>
      <c r="I3500">
        <f ca="1">VLOOKUP(D3500,PRC!$A$2:$B$21,2,0)*E3500</f>
        <v>450000</v>
      </c>
      <c r="J3500">
        <f t="shared" ca="1" si="1863"/>
        <v>413996</v>
      </c>
      <c r="K3500">
        <f ca="1">VLOOKUP(D3500,PRC!$A$1:$C$21,3,0)*E3500</f>
        <v>234000</v>
      </c>
      <c r="L3500">
        <f t="shared" ca="1" si="1864"/>
        <v>45000</v>
      </c>
      <c r="M3500">
        <f t="shared" ca="1" si="1865"/>
        <v>9000</v>
      </c>
      <c r="N3500">
        <f t="shared" ca="1" si="1866"/>
        <v>72000</v>
      </c>
      <c r="O3500">
        <f t="shared" ca="1" si="1867"/>
        <v>36000</v>
      </c>
      <c r="P3500">
        <f t="shared" ca="1" si="1879"/>
        <v>17996</v>
      </c>
      <c r="Q3500">
        <f ca="1">IF(P3500&gt;0,1,0)</f>
        <v>1</v>
      </c>
      <c r="R3500">
        <f t="shared" ca="1" si="1868"/>
        <v>8</v>
      </c>
      <c r="S3500">
        <f t="shared" ca="1" si="1869"/>
        <v>10</v>
      </c>
      <c r="T3500">
        <f t="shared" ca="1" si="1870"/>
        <v>2</v>
      </c>
      <c r="U3500">
        <f t="shared" ca="1" si="1871"/>
        <v>16</v>
      </c>
      <c r="V3500">
        <f t="shared" ca="1" si="1872"/>
        <v>8</v>
      </c>
      <c r="X3500">
        <f t="shared" si="1874"/>
        <v>3500</v>
      </c>
      <c r="Y3500">
        <f t="shared" si="1875"/>
        <v>3452</v>
      </c>
      <c r="Z3500">
        <f t="shared" si="1876"/>
        <v>3453</v>
      </c>
      <c r="AA3500">
        <f t="shared" si="1873"/>
        <v>3951</v>
      </c>
      <c r="AB3500">
        <f t="shared" si="1892"/>
        <v>500</v>
      </c>
      <c r="AM3500" t="str">
        <f t="shared" si="1893"/>
        <v>201904LP</v>
      </c>
      <c r="AN3500">
        <f t="shared" ca="1" si="1881"/>
        <v>8.0008888888888912</v>
      </c>
      <c r="AO3500">
        <f t="shared" ca="1" si="1882"/>
        <v>10</v>
      </c>
      <c r="AP3500">
        <f t="shared" ca="1" si="1894"/>
        <v>2</v>
      </c>
      <c r="AQ3500">
        <f t="shared" ca="1" si="1895"/>
        <v>16</v>
      </c>
      <c r="AR3500">
        <f t="shared" ca="1" si="1896"/>
        <v>8</v>
      </c>
      <c r="AS3500">
        <f ca="1">P3500/J3500</f>
        <v>4.3469019024338397E-2</v>
      </c>
    </row>
    <row r="3501" spans="1:45" x14ac:dyDescent="0.4">
      <c r="A3501">
        <f t="shared" si="1891"/>
        <v>201904</v>
      </c>
      <c r="B3501" t="s">
        <v>496</v>
      </c>
      <c r="C3501" t="s">
        <v>647</v>
      </c>
      <c r="D3501" t="str">
        <f t="shared" ca="1" si="1880"/>
        <v>I116</v>
      </c>
      <c r="E3501">
        <f t="shared" ca="1" si="1861"/>
        <v>19</v>
      </c>
      <c r="F3501">
        <f t="shared" ca="1" si="1862"/>
        <v>9</v>
      </c>
      <c r="G3501" t="str">
        <f t="shared" ca="1" si="1877"/>
        <v>S12</v>
      </c>
      <c r="H3501" t="str">
        <f t="shared" ca="1" si="1878"/>
        <v>S120</v>
      </c>
      <c r="I3501">
        <f ca="1">VLOOKUP(D3501,PRC!$A$2:$B$21,2,0)*E3501</f>
        <v>27740000</v>
      </c>
      <c r="J3501">
        <f t="shared" ca="1" si="1863"/>
        <v>25520796</v>
      </c>
      <c r="K3501">
        <f ca="1">VLOOKUP(D3501,PRC!$A$1:$C$21,3,0)*E3501</f>
        <v>16644000</v>
      </c>
      <c r="L3501">
        <f t="shared" ca="1" si="1864"/>
        <v>2497000</v>
      </c>
      <c r="M3501">
        <f t="shared" ca="1" si="1865"/>
        <v>555000</v>
      </c>
      <c r="N3501">
        <f t="shared" ca="1" si="1866"/>
        <v>5271000</v>
      </c>
      <c r="O3501">
        <f t="shared" ca="1" si="1867"/>
        <v>1664000</v>
      </c>
      <c r="P3501">
        <f t="shared" ca="1" si="1879"/>
        <v>-1110204</v>
      </c>
      <c r="Q3501">
        <f ca="1">IF(P3501&gt;0,1,0)</f>
        <v>0</v>
      </c>
      <c r="R3501">
        <f t="shared" ca="1" si="1868"/>
        <v>8</v>
      </c>
      <c r="S3501">
        <f t="shared" ca="1" si="1869"/>
        <v>9</v>
      </c>
      <c r="T3501">
        <f t="shared" ca="1" si="1870"/>
        <v>2</v>
      </c>
      <c r="U3501">
        <f t="shared" ca="1" si="1871"/>
        <v>19</v>
      </c>
      <c r="V3501">
        <f t="shared" ca="1" si="1872"/>
        <v>6</v>
      </c>
      <c r="X3501">
        <f t="shared" si="1874"/>
        <v>3501</v>
      </c>
      <c r="Y3501">
        <f t="shared" si="1875"/>
        <v>3452</v>
      </c>
      <c r="Z3501">
        <f t="shared" si="1876"/>
        <v>3453</v>
      </c>
      <c r="AA3501">
        <f t="shared" si="1873"/>
        <v>3951</v>
      </c>
      <c r="AB3501">
        <f t="shared" si="1892"/>
        <v>500</v>
      </c>
      <c r="AM3501" t="str">
        <f t="shared" si="1893"/>
        <v>201904LP</v>
      </c>
      <c r="AN3501">
        <f t="shared" ca="1" si="1881"/>
        <v>8.0000144196106682</v>
      </c>
      <c r="AO3501">
        <f t="shared" ca="1" si="1882"/>
        <v>9.0014419610670515</v>
      </c>
      <c r="AP3501">
        <f t="shared" ca="1" si="1894"/>
        <v>2.0007209805335253</v>
      </c>
      <c r="AQ3501">
        <f t="shared" ca="1" si="1895"/>
        <v>19.001441961067052</v>
      </c>
      <c r="AR3501">
        <f t="shared" ca="1" si="1896"/>
        <v>5.9985580389329485</v>
      </c>
      <c r="AS3501">
        <f ca="1">P3501/J3501</f>
        <v>-4.3501934657524007E-2</v>
      </c>
    </row>
    <row r="3502" spans="1:45" x14ac:dyDescent="0.4">
      <c r="A3502">
        <f t="shared" si="1891"/>
        <v>201904</v>
      </c>
      <c r="B3502" t="s">
        <v>497</v>
      </c>
      <c r="C3502" t="s">
        <v>647</v>
      </c>
      <c r="D3502" t="str">
        <f t="shared" ca="1" si="1880"/>
        <v>I117</v>
      </c>
      <c r="E3502">
        <f t="shared" ca="1" si="1861"/>
        <v>16</v>
      </c>
      <c r="F3502">
        <f t="shared" ca="1" si="1862"/>
        <v>8</v>
      </c>
      <c r="G3502" t="str">
        <f t="shared" ca="1" si="1877"/>
        <v>S11</v>
      </c>
      <c r="H3502" t="str">
        <f t="shared" ca="1" si="1878"/>
        <v>S115</v>
      </c>
      <c r="I3502">
        <f ca="1">VLOOKUP(D3502,PRC!$A$2:$B$21,2,0)*E3502</f>
        <v>40000000</v>
      </c>
      <c r="J3502">
        <f t="shared" ca="1" si="1863"/>
        <v>36399996</v>
      </c>
      <c r="K3502">
        <f ca="1">VLOOKUP(D3502,PRC!$A$1:$C$21,3,0)*E3502</f>
        <v>18400000</v>
      </c>
      <c r="L3502">
        <f t="shared" ca="1" si="1864"/>
        <v>2000000</v>
      </c>
      <c r="M3502">
        <f t="shared" ca="1" si="1865"/>
        <v>400000</v>
      </c>
      <c r="N3502">
        <f t="shared" ca="1" si="1866"/>
        <v>9200000</v>
      </c>
      <c r="O3502">
        <f t="shared" ca="1" si="1867"/>
        <v>2400000</v>
      </c>
      <c r="P3502">
        <f t="shared" ca="1" si="1879"/>
        <v>3999996</v>
      </c>
      <c r="Q3502">
        <f ca="1">IF(P3502&gt;0,1,0)</f>
        <v>1</v>
      </c>
      <c r="R3502">
        <f t="shared" ca="1" si="1868"/>
        <v>9</v>
      </c>
      <c r="S3502">
        <f t="shared" ca="1" si="1869"/>
        <v>5</v>
      </c>
      <c r="T3502">
        <f t="shared" ca="1" si="1870"/>
        <v>1</v>
      </c>
      <c r="U3502">
        <f t="shared" ca="1" si="1871"/>
        <v>23</v>
      </c>
      <c r="V3502">
        <f t="shared" ca="1" si="1872"/>
        <v>6</v>
      </c>
      <c r="X3502">
        <f t="shared" si="1874"/>
        <v>3502</v>
      </c>
      <c r="Y3502">
        <f t="shared" si="1875"/>
        <v>3452</v>
      </c>
      <c r="Z3502">
        <f t="shared" si="1876"/>
        <v>3453</v>
      </c>
      <c r="AA3502">
        <f t="shared" si="1873"/>
        <v>3951</v>
      </c>
      <c r="AB3502">
        <f t="shared" si="1892"/>
        <v>500</v>
      </c>
      <c r="AM3502" t="str">
        <f t="shared" si="1893"/>
        <v>201904LP</v>
      </c>
      <c r="AN3502">
        <f t="shared" ca="1" si="1881"/>
        <v>9.0000100000000032</v>
      </c>
      <c r="AO3502">
        <f t="shared" ca="1" si="1882"/>
        <v>5</v>
      </c>
      <c r="AP3502">
        <f t="shared" ca="1" si="1894"/>
        <v>1</v>
      </c>
      <c r="AQ3502">
        <f t="shared" ca="1" si="1895"/>
        <v>23</v>
      </c>
      <c r="AR3502">
        <f t="shared" ca="1" si="1896"/>
        <v>6</v>
      </c>
      <c r="AS3502">
        <f ca="1">P3502/J3502</f>
        <v>0.10989001207582551</v>
      </c>
    </row>
    <row r="3503" spans="1:45" x14ac:dyDescent="0.4">
      <c r="A3503">
        <f t="shared" si="1891"/>
        <v>201904</v>
      </c>
      <c r="B3503" t="s">
        <v>498</v>
      </c>
      <c r="C3503" t="s">
        <v>647</v>
      </c>
      <c r="D3503" t="str">
        <f t="shared" ca="1" si="1880"/>
        <v>I103</v>
      </c>
      <c r="E3503">
        <f t="shared" ca="1" si="1861"/>
        <v>12</v>
      </c>
      <c r="F3503">
        <f t="shared" ca="1" si="1862"/>
        <v>7</v>
      </c>
      <c r="G3503" t="str">
        <f t="shared" ca="1" si="1877"/>
        <v>S10</v>
      </c>
      <c r="H3503" t="str">
        <f t="shared" ca="1" si="1878"/>
        <v>S109</v>
      </c>
      <c r="I3503">
        <f ca="1">VLOOKUP(D3503,PRC!$A$2:$B$21,2,0)*E3503</f>
        <v>600000</v>
      </c>
      <c r="J3503">
        <f t="shared" ca="1" si="1863"/>
        <v>557996</v>
      </c>
      <c r="K3503">
        <f ca="1">VLOOKUP(D3503,PRC!$A$1:$C$21,3,0)*E3503</f>
        <v>342000</v>
      </c>
      <c r="L3503">
        <f t="shared" ca="1" si="1864"/>
        <v>36000</v>
      </c>
      <c r="M3503">
        <f t="shared" ca="1" si="1865"/>
        <v>18000</v>
      </c>
      <c r="N3503">
        <f t="shared" ca="1" si="1866"/>
        <v>150000</v>
      </c>
      <c r="O3503">
        <f t="shared" ca="1" si="1867"/>
        <v>60000</v>
      </c>
      <c r="P3503">
        <f t="shared" ca="1" si="1879"/>
        <v>-48004</v>
      </c>
      <c r="Q3503">
        <f ca="1">IF(P3503&gt;0,1,0)</f>
        <v>0</v>
      </c>
      <c r="R3503">
        <f t="shared" ca="1" si="1868"/>
        <v>7</v>
      </c>
      <c r="S3503">
        <f t="shared" ca="1" si="1869"/>
        <v>6</v>
      </c>
      <c r="T3503">
        <f t="shared" ca="1" si="1870"/>
        <v>3</v>
      </c>
      <c r="U3503">
        <f t="shared" ca="1" si="1871"/>
        <v>25</v>
      </c>
      <c r="V3503">
        <f t="shared" ca="1" si="1872"/>
        <v>10</v>
      </c>
      <c r="X3503">
        <f t="shared" si="1874"/>
        <v>3503</v>
      </c>
      <c r="Y3503">
        <f t="shared" si="1875"/>
        <v>3452</v>
      </c>
      <c r="Z3503">
        <f t="shared" si="1876"/>
        <v>3453</v>
      </c>
      <c r="AA3503">
        <f t="shared" si="1873"/>
        <v>3951</v>
      </c>
      <c r="AB3503">
        <f t="shared" si="1892"/>
        <v>500</v>
      </c>
      <c r="AM3503" t="str">
        <f t="shared" si="1893"/>
        <v>201904LP</v>
      </c>
      <c r="AN3503">
        <f t="shared" ca="1" si="1881"/>
        <v>7.0006666666666657</v>
      </c>
      <c r="AO3503">
        <f t="shared" ca="1" si="1882"/>
        <v>6</v>
      </c>
      <c r="AP3503">
        <f t="shared" ca="1" si="1894"/>
        <v>3</v>
      </c>
      <c r="AQ3503">
        <f t="shared" ca="1" si="1895"/>
        <v>25</v>
      </c>
      <c r="AR3503">
        <f t="shared" ca="1" si="1896"/>
        <v>10</v>
      </c>
      <c r="AS3503">
        <f ca="1">P3503/J3503</f>
        <v>-8.6029290532548625E-2</v>
      </c>
    </row>
    <row r="3504" spans="1:45" x14ac:dyDescent="0.4">
      <c r="A3504">
        <f t="shared" si="1891"/>
        <v>201904</v>
      </c>
      <c r="B3504" t="s">
        <v>499</v>
      </c>
      <c r="C3504" t="s">
        <v>647</v>
      </c>
      <c r="D3504" t="str">
        <f t="shared" ca="1" si="1880"/>
        <v>I104</v>
      </c>
      <c r="E3504">
        <f t="shared" ca="1" si="1861"/>
        <v>13</v>
      </c>
      <c r="F3504">
        <f t="shared" ca="1" si="1862"/>
        <v>10</v>
      </c>
      <c r="G3504" t="str">
        <f t="shared" ca="1" si="1877"/>
        <v>S10</v>
      </c>
      <c r="H3504" t="str">
        <f t="shared" ca="1" si="1878"/>
        <v>S107</v>
      </c>
      <c r="I3504">
        <f ca="1">VLOOKUP(D3504,PRC!$A$2:$B$21,2,0)*E3504</f>
        <v>910000</v>
      </c>
      <c r="J3504">
        <f t="shared" ca="1" si="1863"/>
        <v>837196</v>
      </c>
      <c r="K3504">
        <f ca="1">VLOOKUP(D3504,PRC!$A$1:$C$21,3,0)*E3504</f>
        <v>382200</v>
      </c>
      <c r="L3504">
        <f t="shared" ca="1" si="1864"/>
        <v>55000</v>
      </c>
      <c r="M3504">
        <f t="shared" ca="1" si="1865"/>
        <v>18000</v>
      </c>
      <c r="N3504">
        <f t="shared" ca="1" si="1866"/>
        <v>228000</v>
      </c>
      <c r="O3504">
        <f t="shared" ca="1" si="1867"/>
        <v>91000</v>
      </c>
      <c r="P3504">
        <f t="shared" ca="1" si="1879"/>
        <v>62996</v>
      </c>
      <c r="Q3504">
        <f ca="1">IF(P3504&gt;0,1,0)</f>
        <v>1</v>
      </c>
      <c r="R3504">
        <f t="shared" ca="1" si="1868"/>
        <v>8</v>
      </c>
      <c r="S3504">
        <f t="shared" ca="1" si="1869"/>
        <v>6</v>
      </c>
      <c r="T3504">
        <f t="shared" ca="1" si="1870"/>
        <v>2</v>
      </c>
      <c r="U3504">
        <f t="shared" ca="1" si="1871"/>
        <v>25</v>
      </c>
      <c r="V3504">
        <f t="shared" ca="1" si="1872"/>
        <v>10</v>
      </c>
      <c r="X3504">
        <f t="shared" si="1874"/>
        <v>3504</v>
      </c>
      <c r="Y3504">
        <f t="shared" si="1875"/>
        <v>3452</v>
      </c>
      <c r="Z3504">
        <f t="shared" si="1876"/>
        <v>3453</v>
      </c>
      <c r="AA3504">
        <f t="shared" si="1873"/>
        <v>3951</v>
      </c>
      <c r="AB3504">
        <f t="shared" si="1892"/>
        <v>500</v>
      </c>
      <c r="AM3504" t="str">
        <f t="shared" si="1893"/>
        <v>201904LP</v>
      </c>
      <c r="AN3504">
        <f t="shared" ca="1" si="1881"/>
        <v>8.0004395604395651</v>
      </c>
      <c r="AO3504">
        <f t="shared" ca="1" si="1882"/>
        <v>6.0439560439560438</v>
      </c>
      <c r="AP3504">
        <f t="shared" ca="1" si="1894"/>
        <v>1.9780219780219779</v>
      </c>
      <c r="AQ3504">
        <f t="shared" ca="1" si="1895"/>
        <v>25.054945054945055</v>
      </c>
      <c r="AR3504">
        <f t="shared" ca="1" si="1896"/>
        <v>10</v>
      </c>
      <c r="AS3504">
        <f ca="1">P3504/J3504</f>
        <v>7.5246417804193999E-2</v>
      </c>
    </row>
    <row r="3505" spans="1:45" x14ac:dyDescent="0.4">
      <c r="A3505">
        <f t="shared" si="1891"/>
        <v>201904</v>
      </c>
      <c r="B3505" t="s">
        <v>500</v>
      </c>
      <c r="C3505" t="s">
        <v>647</v>
      </c>
      <c r="D3505" t="str">
        <f t="shared" ca="1" si="1880"/>
        <v>I114</v>
      </c>
      <c r="E3505">
        <f t="shared" ca="1" si="1861"/>
        <v>13</v>
      </c>
      <c r="F3505">
        <f t="shared" ca="1" si="1862"/>
        <v>10</v>
      </c>
      <c r="G3505" t="str">
        <f t="shared" ca="1" si="1877"/>
        <v>S10</v>
      </c>
      <c r="H3505" t="str">
        <f t="shared" ca="1" si="1878"/>
        <v>S103</v>
      </c>
      <c r="I3505">
        <f ca="1">VLOOKUP(D3505,PRC!$A$2:$B$21,2,0)*E3505</f>
        <v>3120000</v>
      </c>
      <c r="J3505">
        <f t="shared" ca="1" si="1863"/>
        <v>2963996</v>
      </c>
      <c r="K3505">
        <f ca="1">VLOOKUP(D3505,PRC!$A$1:$C$21,3,0)*E3505</f>
        <v>1809600</v>
      </c>
      <c r="L3505">
        <f t="shared" ca="1" si="1864"/>
        <v>312000</v>
      </c>
      <c r="M3505">
        <f t="shared" ca="1" si="1865"/>
        <v>31000</v>
      </c>
      <c r="N3505">
        <f t="shared" ca="1" si="1866"/>
        <v>655000</v>
      </c>
      <c r="O3505">
        <f t="shared" ca="1" si="1867"/>
        <v>156000</v>
      </c>
      <c r="P3505">
        <f t="shared" ca="1" si="1879"/>
        <v>396</v>
      </c>
      <c r="Q3505">
        <f ca="1">IF(P3505&gt;0,1,0)</f>
        <v>1</v>
      </c>
      <c r="R3505">
        <f t="shared" ca="1" si="1868"/>
        <v>5</v>
      </c>
      <c r="S3505">
        <f t="shared" ca="1" si="1869"/>
        <v>10</v>
      </c>
      <c r="T3505">
        <f t="shared" ca="1" si="1870"/>
        <v>1</v>
      </c>
      <c r="U3505">
        <f t="shared" ca="1" si="1871"/>
        <v>21</v>
      </c>
      <c r="V3505">
        <f t="shared" ca="1" si="1872"/>
        <v>5</v>
      </c>
      <c r="X3505">
        <f t="shared" si="1874"/>
        <v>3505</v>
      </c>
      <c r="Y3505">
        <f t="shared" si="1875"/>
        <v>3452</v>
      </c>
      <c r="Z3505">
        <f t="shared" si="1876"/>
        <v>3453</v>
      </c>
      <c r="AA3505">
        <f t="shared" si="1873"/>
        <v>3951</v>
      </c>
      <c r="AB3505">
        <f t="shared" si="1892"/>
        <v>500</v>
      </c>
      <c r="AM3505" t="str">
        <f t="shared" si="1893"/>
        <v>201904LP</v>
      </c>
      <c r="AN3505">
        <f t="shared" ca="1" si="1881"/>
        <v>5.000128205128207</v>
      </c>
      <c r="AO3505">
        <f t="shared" ca="1" si="1882"/>
        <v>10</v>
      </c>
      <c r="AP3505">
        <f t="shared" ca="1" si="1894"/>
        <v>0.9935897435897435</v>
      </c>
      <c r="AQ3505">
        <f t="shared" ca="1" si="1895"/>
        <v>20.993589743589745</v>
      </c>
      <c r="AR3505">
        <f t="shared" ca="1" si="1896"/>
        <v>5</v>
      </c>
      <c r="AS3505">
        <f ca="1">P3505/J3505</f>
        <v>1.336034191679071E-4</v>
      </c>
    </row>
    <row r="3506" spans="1:45" x14ac:dyDescent="0.4">
      <c r="A3506">
        <f t="shared" si="1891"/>
        <v>201904</v>
      </c>
      <c r="B3506" t="s">
        <v>501</v>
      </c>
      <c r="C3506" t="s">
        <v>647</v>
      </c>
      <c r="D3506" t="str">
        <f t="shared" ca="1" si="1880"/>
        <v>I114</v>
      </c>
      <c r="E3506">
        <f t="shared" ca="1" si="1861"/>
        <v>16</v>
      </c>
      <c r="F3506">
        <f t="shared" ca="1" si="1862"/>
        <v>6</v>
      </c>
      <c r="G3506" t="str">
        <f t="shared" ca="1" si="1877"/>
        <v>S11</v>
      </c>
      <c r="H3506" t="str">
        <f t="shared" ca="1" si="1878"/>
        <v>S115</v>
      </c>
      <c r="I3506">
        <f ca="1">VLOOKUP(D3506,PRC!$A$2:$B$21,2,0)*E3506</f>
        <v>3840000</v>
      </c>
      <c r="J3506">
        <f t="shared" ca="1" si="1863"/>
        <v>3571195.9999999995</v>
      </c>
      <c r="K3506">
        <f ca="1">VLOOKUP(D3506,PRC!$A$1:$C$21,3,0)*E3506</f>
        <v>2227200</v>
      </c>
      <c r="L3506">
        <f t="shared" ca="1" si="1864"/>
        <v>346000</v>
      </c>
      <c r="M3506">
        <f t="shared" ca="1" si="1865"/>
        <v>115000</v>
      </c>
      <c r="N3506">
        <f t="shared" ca="1" si="1866"/>
        <v>883000</v>
      </c>
      <c r="O3506">
        <f t="shared" ca="1" si="1867"/>
        <v>346000</v>
      </c>
      <c r="P3506">
        <f t="shared" ca="1" si="1879"/>
        <v>-346004.00000000047</v>
      </c>
      <c r="Q3506">
        <f ca="1">IF(P3506&gt;0,1,0)</f>
        <v>0</v>
      </c>
      <c r="R3506">
        <f t="shared" ca="1" si="1868"/>
        <v>7</v>
      </c>
      <c r="S3506">
        <f t="shared" ca="1" si="1869"/>
        <v>9</v>
      </c>
      <c r="T3506">
        <f t="shared" ca="1" si="1870"/>
        <v>3</v>
      </c>
      <c r="U3506">
        <f t="shared" ca="1" si="1871"/>
        <v>23</v>
      </c>
      <c r="V3506">
        <f t="shared" ca="1" si="1872"/>
        <v>9</v>
      </c>
      <c r="X3506">
        <f t="shared" si="1874"/>
        <v>3506</v>
      </c>
      <c r="Y3506">
        <f t="shared" si="1875"/>
        <v>3452</v>
      </c>
      <c r="Z3506">
        <f t="shared" si="1876"/>
        <v>3453</v>
      </c>
      <c r="AA3506">
        <f t="shared" si="1873"/>
        <v>3951</v>
      </c>
      <c r="AB3506">
        <f t="shared" si="1892"/>
        <v>500</v>
      </c>
      <c r="AM3506" t="str">
        <f t="shared" si="1893"/>
        <v>201904LP</v>
      </c>
      <c r="AN3506">
        <f t="shared" ca="1" si="1881"/>
        <v>7.0001041666666763</v>
      </c>
      <c r="AO3506">
        <f t="shared" ca="1" si="1882"/>
        <v>9.0104166666666661</v>
      </c>
      <c r="AP3506">
        <f t="shared" ca="1" si="1894"/>
        <v>2.994791666666667</v>
      </c>
      <c r="AQ3506">
        <f t="shared" ca="1" si="1895"/>
        <v>22.994791666666668</v>
      </c>
      <c r="AR3506">
        <f t="shared" ca="1" si="1896"/>
        <v>9.0104166666666661</v>
      </c>
      <c r="AS3506">
        <f ca="1">P3506/J3506</f>
        <v>-9.6887429309396769E-2</v>
      </c>
    </row>
    <row r="3507" spans="1:45" x14ac:dyDescent="0.4">
      <c r="A3507">
        <f t="shared" si="1891"/>
        <v>201904</v>
      </c>
      <c r="B3507" t="s">
        <v>502</v>
      </c>
      <c r="C3507" t="s">
        <v>647</v>
      </c>
      <c r="D3507" t="str">
        <f t="shared" ca="1" si="1880"/>
        <v>I120</v>
      </c>
      <c r="E3507">
        <f t="shared" ca="1" si="1861"/>
        <v>12</v>
      </c>
      <c r="F3507">
        <f t="shared" ca="1" si="1862"/>
        <v>8</v>
      </c>
      <c r="G3507" t="str">
        <f t="shared" ca="1" si="1877"/>
        <v>S11</v>
      </c>
      <c r="H3507" t="str">
        <f t="shared" ca="1" si="1878"/>
        <v>S118</v>
      </c>
      <c r="I3507">
        <f ca="1">VLOOKUP(D3507,PRC!$A$2:$B$21,2,0)*E3507</f>
        <v>51600000</v>
      </c>
      <c r="J3507">
        <f t="shared" ca="1" si="1863"/>
        <v>48503996</v>
      </c>
      <c r="K3507">
        <f ca="1">VLOOKUP(D3507,PRC!$A$1:$C$21,3,0)*E3507</f>
        <v>23220000</v>
      </c>
      <c r="L3507">
        <f t="shared" ca="1" si="1864"/>
        <v>2580000</v>
      </c>
      <c r="M3507">
        <f t="shared" ca="1" si="1865"/>
        <v>516000</v>
      </c>
      <c r="N3507">
        <f t="shared" ca="1" si="1866"/>
        <v>10320000</v>
      </c>
      <c r="O3507">
        <f t="shared" ca="1" si="1867"/>
        <v>3612000</v>
      </c>
      <c r="P3507">
        <f t="shared" ca="1" si="1879"/>
        <v>8255996</v>
      </c>
      <c r="Q3507">
        <f ca="1">IF(P3507&gt;0,1,0)</f>
        <v>1</v>
      </c>
      <c r="R3507">
        <f t="shared" ca="1" si="1868"/>
        <v>6</v>
      </c>
      <c r="S3507">
        <f t="shared" ca="1" si="1869"/>
        <v>5</v>
      </c>
      <c r="T3507">
        <f t="shared" ca="1" si="1870"/>
        <v>1</v>
      </c>
      <c r="U3507">
        <f t="shared" ca="1" si="1871"/>
        <v>20</v>
      </c>
      <c r="V3507">
        <f t="shared" ca="1" si="1872"/>
        <v>7</v>
      </c>
      <c r="X3507">
        <f t="shared" si="1874"/>
        <v>3507</v>
      </c>
      <c r="Y3507">
        <f t="shared" si="1875"/>
        <v>3452</v>
      </c>
      <c r="Z3507">
        <f t="shared" si="1876"/>
        <v>3453</v>
      </c>
      <c r="AA3507">
        <f t="shared" si="1873"/>
        <v>3951</v>
      </c>
      <c r="AB3507">
        <f t="shared" si="1892"/>
        <v>500</v>
      </c>
      <c r="AM3507" t="str">
        <f t="shared" si="1893"/>
        <v>201904LP</v>
      </c>
      <c r="AN3507">
        <f t="shared" ca="1" si="1881"/>
        <v>6.0000077519379857</v>
      </c>
      <c r="AO3507">
        <f t="shared" ca="1" si="1882"/>
        <v>5</v>
      </c>
      <c r="AP3507">
        <f t="shared" ca="1" si="1894"/>
        <v>1</v>
      </c>
      <c r="AQ3507">
        <f t="shared" ca="1" si="1895"/>
        <v>20</v>
      </c>
      <c r="AR3507">
        <f t="shared" ca="1" si="1896"/>
        <v>7.0000000000000009</v>
      </c>
      <c r="AS3507">
        <f ca="1">P3507/J3507</f>
        <v>0.17021269752702436</v>
      </c>
    </row>
    <row r="3508" spans="1:45" x14ac:dyDescent="0.4">
      <c r="A3508">
        <f t="shared" si="1891"/>
        <v>201904</v>
      </c>
      <c r="B3508" t="s">
        <v>503</v>
      </c>
      <c r="C3508" t="s">
        <v>647</v>
      </c>
      <c r="D3508" t="str">
        <f t="shared" ca="1" si="1880"/>
        <v>I117</v>
      </c>
      <c r="E3508">
        <f t="shared" ca="1" si="1861"/>
        <v>11</v>
      </c>
      <c r="F3508">
        <f t="shared" ca="1" si="1862"/>
        <v>7</v>
      </c>
      <c r="G3508" t="str">
        <f t="shared" ca="1" si="1877"/>
        <v>S11</v>
      </c>
      <c r="H3508" t="str">
        <f t="shared" ca="1" si="1878"/>
        <v>S117</v>
      </c>
      <c r="I3508">
        <f ca="1">VLOOKUP(D3508,PRC!$A$2:$B$21,2,0)*E3508</f>
        <v>27500000</v>
      </c>
      <c r="J3508">
        <f t="shared" ca="1" si="1863"/>
        <v>26124996</v>
      </c>
      <c r="K3508">
        <f ca="1">VLOOKUP(D3508,PRC!$A$1:$C$21,3,0)*E3508</f>
        <v>12650000</v>
      </c>
      <c r="L3508">
        <f t="shared" ca="1" si="1864"/>
        <v>1925000</v>
      </c>
      <c r="M3508">
        <f t="shared" ca="1" si="1865"/>
        <v>550000</v>
      </c>
      <c r="N3508">
        <f t="shared" ca="1" si="1866"/>
        <v>6325000</v>
      </c>
      <c r="O3508">
        <f t="shared" ca="1" si="1867"/>
        <v>2200000</v>
      </c>
      <c r="P3508">
        <f t="shared" ca="1" si="1879"/>
        <v>2474996</v>
      </c>
      <c r="Q3508">
        <f ca="1">IF(P3508&gt;0,1,0)</f>
        <v>1</v>
      </c>
      <c r="R3508">
        <f t="shared" ca="1" si="1868"/>
        <v>5</v>
      </c>
      <c r="S3508">
        <f t="shared" ca="1" si="1869"/>
        <v>7</v>
      </c>
      <c r="T3508">
        <f t="shared" ca="1" si="1870"/>
        <v>2</v>
      </c>
      <c r="U3508">
        <f t="shared" ca="1" si="1871"/>
        <v>23</v>
      </c>
      <c r="V3508">
        <f t="shared" ca="1" si="1872"/>
        <v>8</v>
      </c>
      <c r="X3508">
        <f t="shared" si="1874"/>
        <v>3508</v>
      </c>
      <c r="Y3508">
        <f t="shared" si="1875"/>
        <v>3452</v>
      </c>
      <c r="Z3508">
        <f t="shared" si="1876"/>
        <v>3453</v>
      </c>
      <c r="AA3508">
        <f t="shared" si="1873"/>
        <v>3951</v>
      </c>
      <c r="AB3508">
        <f t="shared" si="1892"/>
        <v>500</v>
      </c>
      <c r="AM3508" t="str">
        <f t="shared" si="1893"/>
        <v>201904LP</v>
      </c>
      <c r="AN3508">
        <f t="shared" ca="1" si="1881"/>
        <v>5.0000145454545457</v>
      </c>
      <c r="AO3508">
        <f t="shared" ca="1" si="1882"/>
        <v>7.0000000000000009</v>
      </c>
      <c r="AP3508">
        <f t="shared" ca="1" si="1894"/>
        <v>2</v>
      </c>
      <c r="AQ3508">
        <f t="shared" ca="1" si="1895"/>
        <v>23</v>
      </c>
      <c r="AR3508">
        <f t="shared" ca="1" si="1896"/>
        <v>8</v>
      </c>
      <c r="AS3508">
        <f ca="1">P3508/J3508</f>
        <v>9.4736703500356512E-2</v>
      </c>
    </row>
    <row r="3509" spans="1:45" x14ac:dyDescent="0.4">
      <c r="A3509">
        <f t="shared" si="1891"/>
        <v>201904</v>
      </c>
      <c r="B3509" t="s">
        <v>504</v>
      </c>
      <c r="C3509" t="s">
        <v>647</v>
      </c>
      <c r="D3509" t="str">
        <f t="shared" ca="1" si="1880"/>
        <v>I115</v>
      </c>
      <c r="E3509">
        <f t="shared" ca="1" si="1861"/>
        <v>11</v>
      </c>
      <c r="F3509">
        <f t="shared" ca="1" si="1862"/>
        <v>5</v>
      </c>
      <c r="G3509" t="str">
        <f t="shared" ca="1" si="1877"/>
        <v>S10</v>
      </c>
      <c r="H3509" t="str">
        <f t="shared" ca="1" si="1878"/>
        <v>S109</v>
      </c>
      <c r="I3509">
        <f ca="1">VLOOKUP(D3509,PRC!$A$2:$B$21,2,0)*E3509</f>
        <v>55000</v>
      </c>
      <c r="J3509">
        <f t="shared" ca="1" si="1863"/>
        <v>51146</v>
      </c>
      <c r="K3509">
        <f ca="1">VLOOKUP(D3509,PRC!$A$1:$C$21,3,0)*E3509</f>
        <v>26400</v>
      </c>
      <c r="L3509">
        <f t="shared" ca="1" si="1864"/>
        <v>4000</v>
      </c>
      <c r="M3509">
        <f t="shared" ca="1" si="1865"/>
        <v>2000</v>
      </c>
      <c r="N3509">
        <f t="shared" ca="1" si="1866"/>
        <v>9000</v>
      </c>
      <c r="O3509">
        <f t="shared" ca="1" si="1867"/>
        <v>5000</v>
      </c>
      <c r="P3509">
        <f t="shared" ca="1" si="1879"/>
        <v>4746</v>
      </c>
      <c r="Q3509">
        <f ca="1">IF(P3509&gt;0,1,0)</f>
        <v>1</v>
      </c>
      <c r="R3509">
        <f t="shared" ca="1" si="1868"/>
        <v>7</v>
      </c>
      <c r="S3509">
        <f t="shared" ca="1" si="1869"/>
        <v>7</v>
      </c>
      <c r="T3509">
        <f t="shared" ca="1" si="1870"/>
        <v>3</v>
      </c>
      <c r="U3509">
        <f t="shared" ca="1" si="1871"/>
        <v>16</v>
      </c>
      <c r="V3509">
        <f t="shared" ca="1" si="1872"/>
        <v>9</v>
      </c>
      <c r="X3509">
        <f t="shared" si="1874"/>
        <v>3509</v>
      </c>
      <c r="Y3509">
        <f t="shared" si="1875"/>
        <v>3452</v>
      </c>
      <c r="Z3509">
        <f t="shared" si="1876"/>
        <v>3453</v>
      </c>
      <c r="AA3509">
        <f t="shared" si="1873"/>
        <v>3951</v>
      </c>
      <c r="AB3509">
        <f t="shared" si="1892"/>
        <v>500</v>
      </c>
      <c r="AM3509" t="str">
        <f t="shared" si="1893"/>
        <v>201904LP</v>
      </c>
      <c r="AN3509">
        <f t="shared" ca="1" si="1881"/>
        <v>7.0072727272727287</v>
      </c>
      <c r="AO3509">
        <f t="shared" ca="1" si="1882"/>
        <v>7.2727272727272725</v>
      </c>
      <c r="AP3509">
        <f t="shared" ca="1" si="1894"/>
        <v>3.6363636363636362</v>
      </c>
      <c r="AQ3509">
        <f t="shared" ca="1" si="1895"/>
        <v>16.363636363636363</v>
      </c>
      <c r="AR3509">
        <f t="shared" ca="1" si="1896"/>
        <v>9.0909090909090917</v>
      </c>
      <c r="AS3509">
        <f ca="1">P3509/J3509</f>
        <v>9.2793180307355408E-2</v>
      </c>
    </row>
    <row r="3510" spans="1:45" x14ac:dyDescent="0.4">
      <c r="A3510">
        <f t="shared" si="1891"/>
        <v>201904</v>
      </c>
      <c r="B3510" t="s">
        <v>505</v>
      </c>
      <c r="C3510" t="s">
        <v>647</v>
      </c>
      <c r="D3510" t="str">
        <f t="shared" ca="1" si="1880"/>
        <v>I107</v>
      </c>
      <c r="E3510">
        <f t="shared" ca="1" si="1861"/>
        <v>14</v>
      </c>
      <c r="F3510">
        <f t="shared" ca="1" si="1862"/>
        <v>8</v>
      </c>
      <c r="G3510" t="str">
        <f t="shared" ca="1" si="1877"/>
        <v>S10</v>
      </c>
      <c r="H3510" t="str">
        <f t="shared" ca="1" si="1878"/>
        <v>S103</v>
      </c>
      <c r="I3510">
        <f ca="1">VLOOKUP(D3510,PRC!$A$2:$B$21,2,0)*E3510</f>
        <v>2100000</v>
      </c>
      <c r="J3510">
        <f t="shared" ca="1" si="1863"/>
        <v>1889996</v>
      </c>
      <c r="K3510">
        <f ca="1">VLOOKUP(D3510,PRC!$A$1:$C$21,3,0)*E3510</f>
        <v>1197000</v>
      </c>
      <c r="L3510">
        <f t="shared" ca="1" si="1864"/>
        <v>210000</v>
      </c>
      <c r="M3510">
        <f t="shared" ca="1" si="1865"/>
        <v>42000</v>
      </c>
      <c r="N3510">
        <f t="shared" ca="1" si="1866"/>
        <v>336000</v>
      </c>
      <c r="O3510">
        <f t="shared" ca="1" si="1867"/>
        <v>105000</v>
      </c>
      <c r="P3510">
        <f t="shared" ca="1" si="1879"/>
        <v>-4</v>
      </c>
      <c r="Q3510">
        <f ca="1">IF(P3510&gt;0,1,0)</f>
        <v>0</v>
      </c>
      <c r="R3510">
        <f t="shared" ca="1" si="1868"/>
        <v>10</v>
      </c>
      <c r="S3510">
        <f t="shared" ca="1" si="1869"/>
        <v>10</v>
      </c>
      <c r="T3510">
        <f t="shared" ca="1" si="1870"/>
        <v>2</v>
      </c>
      <c r="U3510">
        <f t="shared" ca="1" si="1871"/>
        <v>16</v>
      </c>
      <c r="V3510">
        <f t="shared" ca="1" si="1872"/>
        <v>5</v>
      </c>
      <c r="X3510">
        <f t="shared" si="1874"/>
        <v>3510</v>
      </c>
      <c r="Y3510">
        <f t="shared" si="1875"/>
        <v>3452</v>
      </c>
      <c r="Z3510">
        <f t="shared" si="1876"/>
        <v>3453</v>
      </c>
      <c r="AA3510">
        <f t="shared" si="1873"/>
        <v>3951</v>
      </c>
      <c r="AB3510">
        <f t="shared" si="1892"/>
        <v>500</v>
      </c>
      <c r="AM3510" t="str">
        <f t="shared" si="1893"/>
        <v>201904LP</v>
      </c>
      <c r="AN3510">
        <f t="shared" ca="1" si="1881"/>
        <v>10.000190476190474</v>
      </c>
      <c r="AO3510">
        <f t="shared" ca="1" si="1882"/>
        <v>10</v>
      </c>
      <c r="AP3510">
        <f t="shared" ca="1" si="1894"/>
        <v>2</v>
      </c>
      <c r="AQ3510">
        <f t="shared" ca="1" si="1895"/>
        <v>16</v>
      </c>
      <c r="AR3510">
        <f t="shared" ca="1" si="1896"/>
        <v>5</v>
      </c>
      <c r="AS3510">
        <f ca="1">P3510/J3510</f>
        <v>-2.1164065955695145E-6</v>
      </c>
    </row>
    <row r="3511" spans="1:45" x14ac:dyDescent="0.4">
      <c r="A3511">
        <f t="shared" si="1891"/>
        <v>201904</v>
      </c>
      <c r="B3511" t="s">
        <v>506</v>
      </c>
      <c r="C3511" t="s">
        <v>647</v>
      </c>
      <c r="D3511" t="str">
        <f t="shared" ca="1" si="1880"/>
        <v>I105</v>
      </c>
      <c r="E3511">
        <f t="shared" ca="1" si="1861"/>
        <v>15</v>
      </c>
      <c r="F3511">
        <f t="shared" ca="1" si="1862"/>
        <v>8</v>
      </c>
      <c r="G3511" t="str">
        <f t="shared" ca="1" si="1877"/>
        <v>S10</v>
      </c>
      <c r="H3511" t="str">
        <f t="shared" ca="1" si="1878"/>
        <v>S103</v>
      </c>
      <c r="I3511">
        <f ca="1">VLOOKUP(D3511,PRC!$A$2:$B$21,2,0)*E3511</f>
        <v>1500000</v>
      </c>
      <c r="J3511">
        <f t="shared" ca="1" si="1863"/>
        <v>1394996</v>
      </c>
      <c r="K3511">
        <f ca="1">VLOOKUP(D3511,PRC!$A$1:$C$21,3,0)*E3511</f>
        <v>885000</v>
      </c>
      <c r="L3511">
        <f t="shared" ca="1" si="1864"/>
        <v>150000</v>
      </c>
      <c r="M3511">
        <f t="shared" ca="1" si="1865"/>
        <v>45000</v>
      </c>
      <c r="N3511">
        <f t="shared" ca="1" si="1866"/>
        <v>375000</v>
      </c>
      <c r="O3511">
        <f t="shared" ca="1" si="1867"/>
        <v>135000</v>
      </c>
      <c r="P3511">
        <f t="shared" ca="1" si="1879"/>
        <v>-195004</v>
      </c>
      <c r="Q3511">
        <f ca="1">IF(P3511&gt;0,1,0)</f>
        <v>0</v>
      </c>
      <c r="R3511">
        <f t="shared" ca="1" si="1868"/>
        <v>7</v>
      </c>
      <c r="S3511">
        <f t="shared" ca="1" si="1869"/>
        <v>10</v>
      </c>
      <c r="T3511">
        <f t="shared" ca="1" si="1870"/>
        <v>3</v>
      </c>
      <c r="U3511">
        <f t="shared" ca="1" si="1871"/>
        <v>25</v>
      </c>
      <c r="V3511">
        <f t="shared" ca="1" si="1872"/>
        <v>9</v>
      </c>
      <c r="X3511">
        <f t="shared" si="1874"/>
        <v>3511</v>
      </c>
      <c r="Y3511">
        <f t="shared" si="1875"/>
        <v>3452</v>
      </c>
      <c r="Z3511">
        <f t="shared" si="1876"/>
        <v>3453</v>
      </c>
      <c r="AA3511">
        <f t="shared" si="1873"/>
        <v>3951</v>
      </c>
      <c r="AB3511">
        <f t="shared" si="1892"/>
        <v>500</v>
      </c>
      <c r="AM3511" t="str">
        <f t="shared" si="1893"/>
        <v>201904LP</v>
      </c>
      <c r="AN3511">
        <f t="shared" ca="1" si="1881"/>
        <v>7.0002666666666657</v>
      </c>
      <c r="AO3511">
        <f t="shared" ca="1" si="1882"/>
        <v>10</v>
      </c>
      <c r="AP3511">
        <f t="shared" ca="1" si="1894"/>
        <v>3</v>
      </c>
      <c r="AQ3511">
        <f t="shared" ca="1" si="1895"/>
        <v>25</v>
      </c>
      <c r="AR3511">
        <f t="shared" ca="1" si="1896"/>
        <v>9</v>
      </c>
      <c r="AS3511">
        <f ca="1">P3511/J3511</f>
        <v>-0.13978821444649303</v>
      </c>
    </row>
    <row r="3512" spans="1:45" x14ac:dyDescent="0.4">
      <c r="A3512">
        <f t="shared" si="1891"/>
        <v>201904</v>
      </c>
      <c r="B3512" t="s">
        <v>507</v>
      </c>
      <c r="C3512" t="s">
        <v>647</v>
      </c>
      <c r="D3512" t="str">
        <f t="shared" ca="1" si="1880"/>
        <v>I107</v>
      </c>
      <c r="E3512">
        <f t="shared" ca="1" si="1861"/>
        <v>10</v>
      </c>
      <c r="F3512">
        <f t="shared" ca="1" si="1862"/>
        <v>5</v>
      </c>
      <c r="G3512" t="str">
        <f t="shared" ca="1" si="1877"/>
        <v>S10</v>
      </c>
      <c r="H3512" t="str">
        <f t="shared" ca="1" si="1878"/>
        <v>S105</v>
      </c>
      <c r="I3512">
        <f ca="1">VLOOKUP(D3512,PRC!$A$2:$B$21,2,0)*E3512</f>
        <v>1500000</v>
      </c>
      <c r="J3512">
        <f t="shared" ca="1" si="1863"/>
        <v>1394996</v>
      </c>
      <c r="K3512">
        <f ca="1">VLOOKUP(D3512,PRC!$A$1:$C$21,3,0)*E3512</f>
        <v>855000</v>
      </c>
      <c r="L3512">
        <f t="shared" ca="1" si="1864"/>
        <v>105000</v>
      </c>
      <c r="M3512">
        <f t="shared" ca="1" si="1865"/>
        <v>45000</v>
      </c>
      <c r="N3512">
        <f t="shared" ca="1" si="1866"/>
        <v>360000</v>
      </c>
      <c r="O3512">
        <f t="shared" ca="1" si="1867"/>
        <v>150000</v>
      </c>
      <c r="P3512">
        <f t="shared" ca="1" si="1879"/>
        <v>-120004</v>
      </c>
      <c r="Q3512">
        <f ca="1">IF(P3512&gt;0,1,0)</f>
        <v>0</v>
      </c>
      <c r="R3512">
        <f t="shared" ca="1" si="1868"/>
        <v>7</v>
      </c>
      <c r="S3512">
        <f t="shared" ca="1" si="1869"/>
        <v>7</v>
      </c>
      <c r="T3512">
        <f t="shared" ca="1" si="1870"/>
        <v>3</v>
      </c>
      <c r="U3512">
        <f t="shared" ca="1" si="1871"/>
        <v>24</v>
      </c>
      <c r="V3512">
        <f t="shared" ca="1" si="1872"/>
        <v>10</v>
      </c>
      <c r="X3512">
        <f t="shared" si="1874"/>
        <v>3512</v>
      </c>
      <c r="Y3512">
        <f t="shared" si="1875"/>
        <v>3452</v>
      </c>
      <c r="Z3512">
        <f t="shared" si="1876"/>
        <v>3453</v>
      </c>
      <c r="AA3512">
        <f t="shared" si="1873"/>
        <v>3951</v>
      </c>
      <c r="AB3512">
        <f t="shared" si="1892"/>
        <v>500</v>
      </c>
      <c r="AM3512" t="str">
        <f t="shared" si="1893"/>
        <v>201904LP</v>
      </c>
      <c r="AN3512">
        <f t="shared" ca="1" si="1881"/>
        <v>7.0002666666666657</v>
      </c>
      <c r="AO3512">
        <f t="shared" ca="1" si="1882"/>
        <v>7.0000000000000009</v>
      </c>
      <c r="AP3512">
        <f t="shared" ca="1" si="1894"/>
        <v>3</v>
      </c>
      <c r="AQ3512">
        <f t="shared" ca="1" si="1895"/>
        <v>24</v>
      </c>
      <c r="AR3512">
        <f t="shared" ca="1" si="1896"/>
        <v>10</v>
      </c>
      <c r="AS3512">
        <f ca="1">P3512/J3512</f>
        <v>-8.6024619425432047E-2</v>
      </c>
    </row>
    <row r="3513" spans="1:45" x14ac:dyDescent="0.4">
      <c r="A3513">
        <f t="shared" si="1891"/>
        <v>201904</v>
      </c>
      <c r="B3513" t="s">
        <v>508</v>
      </c>
      <c r="C3513" t="s">
        <v>647</v>
      </c>
      <c r="D3513" t="str">
        <f t="shared" ca="1" si="1880"/>
        <v>I118</v>
      </c>
      <c r="E3513">
        <f t="shared" ca="1" si="1861"/>
        <v>18</v>
      </c>
      <c r="F3513">
        <f t="shared" ca="1" si="1862"/>
        <v>10</v>
      </c>
      <c r="G3513" t="str">
        <f t="shared" ca="1" si="1877"/>
        <v>S11</v>
      </c>
      <c r="H3513" t="str">
        <f t="shared" ca="1" si="1878"/>
        <v>S115</v>
      </c>
      <c r="I3513">
        <f ca="1">VLOOKUP(D3513,PRC!$A$2:$B$21,2,0)*E3513</f>
        <v>9540000</v>
      </c>
      <c r="J3513">
        <f t="shared" ca="1" si="1863"/>
        <v>8681396</v>
      </c>
      <c r="K3513">
        <f ca="1">VLOOKUP(D3513,PRC!$A$1:$C$21,3,0)*E3513</f>
        <v>4006800</v>
      </c>
      <c r="L3513">
        <f t="shared" ca="1" si="1864"/>
        <v>954000</v>
      </c>
      <c r="M3513">
        <f t="shared" ca="1" si="1865"/>
        <v>95000</v>
      </c>
      <c r="N3513">
        <f t="shared" ca="1" si="1866"/>
        <v>1908000</v>
      </c>
      <c r="O3513">
        <f t="shared" ca="1" si="1867"/>
        <v>763000</v>
      </c>
      <c r="P3513">
        <f t="shared" ca="1" si="1879"/>
        <v>954596</v>
      </c>
      <c r="Q3513">
        <f ca="1">IF(P3513&gt;0,1,0)</f>
        <v>1</v>
      </c>
      <c r="R3513">
        <f t="shared" ca="1" si="1868"/>
        <v>9</v>
      </c>
      <c r="S3513">
        <f t="shared" ca="1" si="1869"/>
        <v>10</v>
      </c>
      <c r="T3513">
        <f t="shared" ca="1" si="1870"/>
        <v>1</v>
      </c>
      <c r="U3513">
        <f t="shared" ca="1" si="1871"/>
        <v>20</v>
      </c>
      <c r="V3513">
        <f t="shared" ca="1" si="1872"/>
        <v>8</v>
      </c>
      <c r="X3513">
        <f t="shared" si="1874"/>
        <v>3513</v>
      </c>
      <c r="Y3513">
        <f t="shared" si="1875"/>
        <v>3452</v>
      </c>
      <c r="Z3513">
        <f t="shared" si="1876"/>
        <v>3453</v>
      </c>
      <c r="AA3513">
        <f t="shared" si="1873"/>
        <v>3951</v>
      </c>
      <c r="AB3513">
        <f t="shared" si="1892"/>
        <v>500</v>
      </c>
      <c r="AM3513" t="str">
        <f t="shared" si="1893"/>
        <v>201904LP</v>
      </c>
      <c r="AN3513">
        <f t="shared" ca="1" si="1881"/>
        <v>9.0000419287211706</v>
      </c>
      <c r="AO3513">
        <f t="shared" ca="1" si="1882"/>
        <v>10</v>
      </c>
      <c r="AP3513">
        <f t="shared" ca="1" si="1894"/>
        <v>0.99580712788259962</v>
      </c>
      <c r="AQ3513">
        <f t="shared" ca="1" si="1895"/>
        <v>20</v>
      </c>
      <c r="AR3513">
        <f t="shared" ca="1" si="1896"/>
        <v>7.9979035639412999</v>
      </c>
      <c r="AS3513">
        <f ca="1">P3513/J3513</f>
        <v>0.10995881307568506</v>
      </c>
    </row>
    <row r="3514" spans="1:45" x14ac:dyDescent="0.4">
      <c r="A3514">
        <f t="shared" si="1891"/>
        <v>201904</v>
      </c>
      <c r="B3514" t="s">
        <v>509</v>
      </c>
      <c r="C3514" t="s">
        <v>647</v>
      </c>
      <c r="D3514" t="str">
        <f t="shared" ca="1" si="1880"/>
        <v>I115</v>
      </c>
      <c r="E3514">
        <f t="shared" ca="1" si="1861"/>
        <v>20</v>
      </c>
      <c r="F3514">
        <f t="shared" ca="1" si="1862"/>
        <v>5</v>
      </c>
      <c r="G3514" t="str">
        <f t="shared" ca="1" si="1877"/>
        <v>S11</v>
      </c>
      <c r="H3514" t="str">
        <f t="shared" ca="1" si="1878"/>
        <v>S118</v>
      </c>
      <c r="I3514">
        <f ca="1">VLOOKUP(D3514,PRC!$A$2:$B$21,2,0)*E3514</f>
        <v>100000</v>
      </c>
      <c r="J3514">
        <f t="shared" ca="1" si="1863"/>
        <v>89996</v>
      </c>
      <c r="K3514">
        <f ca="1">VLOOKUP(D3514,PRC!$A$1:$C$21,3,0)*E3514</f>
        <v>48000</v>
      </c>
      <c r="L3514">
        <f t="shared" ca="1" si="1864"/>
        <v>8000</v>
      </c>
      <c r="M3514">
        <f t="shared" ca="1" si="1865"/>
        <v>3000</v>
      </c>
      <c r="N3514">
        <f t="shared" ca="1" si="1866"/>
        <v>25000</v>
      </c>
      <c r="O3514">
        <f t="shared" ca="1" si="1867"/>
        <v>10000</v>
      </c>
      <c r="P3514">
        <f t="shared" ca="1" si="1879"/>
        <v>-4004</v>
      </c>
      <c r="Q3514">
        <f ca="1">IF(P3514&gt;0,1,0)</f>
        <v>0</v>
      </c>
      <c r="R3514">
        <f t="shared" ca="1" si="1868"/>
        <v>10</v>
      </c>
      <c r="S3514">
        <f t="shared" ca="1" si="1869"/>
        <v>8</v>
      </c>
      <c r="T3514">
        <f t="shared" ca="1" si="1870"/>
        <v>3</v>
      </c>
      <c r="U3514">
        <f t="shared" ca="1" si="1871"/>
        <v>25</v>
      </c>
      <c r="V3514">
        <f t="shared" ca="1" si="1872"/>
        <v>10</v>
      </c>
      <c r="X3514">
        <f t="shared" si="1874"/>
        <v>3514</v>
      </c>
      <c r="Y3514">
        <f t="shared" si="1875"/>
        <v>3452</v>
      </c>
      <c r="Z3514">
        <f t="shared" si="1876"/>
        <v>3453</v>
      </c>
      <c r="AA3514">
        <f t="shared" si="1873"/>
        <v>3951</v>
      </c>
      <c r="AB3514">
        <f t="shared" si="1892"/>
        <v>500</v>
      </c>
      <c r="AM3514" t="str">
        <f t="shared" si="1893"/>
        <v>201904LP</v>
      </c>
      <c r="AN3514">
        <f t="shared" ca="1" si="1881"/>
        <v>10.004000000000001</v>
      </c>
      <c r="AO3514">
        <f t="shared" ca="1" si="1882"/>
        <v>8</v>
      </c>
      <c r="AP3514">
        <f t="shared" ca="1" si="1894"/>
        <v>3</v>
      </c>
      <c r="AQ3514">
        <f t="shared" ca="1" si="1895"/>
        <v>25</v>
      </c>
      <c r="AR3514">
        <f t="shared" ca="1" si="1896"/>
        <v>10</v>
      </c>
      <c r="AS3514">
        <f ca="1">P3514/J3514</f>
        <v>-4.4490866260722697E-2</v>
      </c>
    </row>
    <row r="3515" spans="1:45" x14ac:dyDescent="0.4">
      <c r="A3515">
        <f t="shared" si="1891"/>
        <v>201904</v>
      </c>
      <c r="B3515" t="s">
        <v>510</v>
      </c>
      <c r="C3515" t="s">
        <v>647</v>
      </c>
      <c r="D3515" t="str">
        <f t="shared" ca="1" si="1880"/>
        <v>I109</v>
      </c>
      <c r="E3515">
        <f t="shared" ref="E3515:E3578" ca="1" si="1897">RANDBETWEEN(INDIRECT("AD"&amp;Y3515),INDIRECT("AD"&amp;Z3515))</f>
        <v>13</v>
      </c>
      <c r="F3515">
        <f t="shared" ref="F3515:F3578" ca="1" si="1898">RANDBETWEEN(INDIRECT("AF"&amp;Y3515),INDIRECT("AF"&amp;Z3515))</f>
        <v>10</v>
      </c>
      <c r="G3515" t="str">
        <f t="shared" ca="1" si="1877"/>
        <v>S11</v>
      </c>
      <c r="H3515" t="str">
        <f t="shared" ca="1" si="1878"/>
        <v>S119</v>
      </c>
      <c r="I3515">
        <f ca="1">VLOOKUP(D3515,PRC!$A$2:$B$21,2,0)*E3515</f>
        <v>6500000</v>
      </c>
      <c r="J3515">
        <f t="shared" ref="J3515:J3578" ca="1" si="1899">I3515*(1-R3515/100)-4</f>
        <v>5914996</v>
      </c>
      <c r="K3515">
        <f ca="1">VLOOKUP(D3515,PRC!$A$1:$C$21,3,0)*E3515</f>
        <v>2600000</v>
      </c>
      <c r="L3515">
        <f t="shared" ref="L3515:L3578" ca="1" si="1900">ROUND($I3515*S3515,-5)/100</f>
        <v>325000</v>
      </c>
      <c r="M3515">
        <f t="shared" ref="M3515:M3578" ca="1" si="1901">ROUND($I3515*T3515,-5)/100</f>
        <v>130000</v>
      </c>
      <c r="N3515">
        <f t="shared" ref="N3515:N3578" ca="1" si="1902">ROUND($I3515*U3515,-5)/100</f>
        <v>1430000</v>
      </c>
      <c r="O3515">
        <f t="shared" ref="O3515:O3578" ca="1" si="1903">ROUND($I3515*V3515,-5)/100</f>
        <v>325000</v>
      </c>
      <c r="P3515">
        <f t="shared" ca="1" si="1879"/>
        <v>1104996</v>
      </c>
      <c r="Q3515">
        <f ca="1">IF(P3515&gt;0,1,0)</f>
        <v>1</v>
      </c>
      <c r="R3515">
        <f t="shared" ref="R3515:R3578" ca="1" si="1904">RANDBETWEEN(INDIRECT("AF"&amp;$Y3515),INDIRECT("AF"&amp;$Z3515))</f>
        <v>9</v>
      </c>
      <c r="S3515">
        <f t="shared" ref="S3515:S3578" ca="1" si="1905">RANDBETWEEN(INDIRECT("AG"&amp;$Y3515),INDIRECT("AG"&amp;$Z3515))</f>
        <v>5</v>
      </c>
      <c r="T3515">
        <f t="shared" ref="T3515:T3578" ca="1" si="1906">RANDBETWEEN(INDIRECT("AH"&amp;$Y3515),INDIRECT("AH"&amp;$Z3515))</f>
        <v>2</v>
      </c>
      <c r="U3515">
        <f t="shared" ref="U3515:U3578" ca="1" si="1907">RANDBETWEEN(INDIRECT("Ai"&amp;$Y3515),INDIRECT("Ai"&amp;$Z3515))</f>
        <v>22</v>
      </c>
      <c r="V3515">
        <f t="shared" ref="V3515:V3578" ca="1" si="1908">RANDBETWEEN(INDIRECT("Aj"&amp;$Y3515),INDIRECT("Aj"&amp;$Z3515))</f>
        <v>5</v>
      </c>
      <c r="X3515">
        <f t="shared" si="1874"/>
        <v>3515</v>
      </c>
      <c r="Y3515">
        <f t="shared" si="1875"/>
        <v>3452</v>
      </c>
      <c r="Z3515">
        <f t="shared" si="1876"/>
        <v>3453</v>
      </c>
      <c r="AA3515">
        <f t="shared" ref="AA3515:AA3578" si="1909">Y3515+AB3515-1</f>
        <v>3951</v>
      </c>
      <c r="AB3515">
        <f t="shared" si="1892"/>
        <v>500</v>
      </c>
      <c r="AM3515" t="str">
        <f t="shared" si="1893"/>
        <v>201904LP</v>
      </c>
      <c r="AN3515">
        <f t="shared" ca="1" si="1881"/>
        <v>9.0000615384615337</v>
      </c>
      <c r="AO3515">
        <f t="shared" ca="1" si="1882"/>
        <v>5</v>
      </c>
      <c r="AP3515">
        <f t="shared" ca="1" si="1894"/>
        <v>2</v>
      </c>
      <c r="AQ3515">
        <f t="shared" ca="1" si="1895"/>
        <v>22</v>
      </c>
      <c r="AR3515">
        <f t="shared" ca="1" si="1896"/>
        <v>5</v>
      </c>
      <c r="AS3515">
        <f ca="1">P3515/J3515</f>
        <v>0.18681263689781025</v>
      </c>
    </row>
    <row r="3516" spans="1:45" x14ac:dyDescent="0.4">
      <c r="A3516">
        <f t="shared" si="1891"/>
        <v>201904</v>
      </c>
      <c r="B3516" t="s">
        <v>511</v>
      </c>
      <c r="C3516" t="s">
        <v>647</v>
      </c>
      <c r="D3516" t="str">
        <f t="shared" ca="1" si="1880"/>
        <v>I115</v>
      </c>
      <c r="E3516">
        <f t="shared" ca="1" si="1897"/>
        <v>14</v>
      </c>
      <c r="F3516">
        <f t="shared" ca="1" si="1898"/>
        <v>7</v>
      </c>
      <c r="G3516" t="str">
        <f t="shared" ca="1" si="1877"/>
        <v>S10</v>
      </c>
      <c r="H3516" t="str">
        <f t="shared" ca="1" si="1878"/>
        <v>S105</v>
      </c>
      <c r="I3516">
        <f ca="1">VLOOKUP(D3516,PRC!$A$2:$B$21,2,0)*E3516</f>
        <v>70000</v>
      </c>
      <c r="J3516">
        <f t="shared" ca="1" si="1899"/>
        <v>63696</v>
      </c>
      <c r="K3516">
        <f ca="1">VLOOKUP(D3516,PRC!$A$1:$C$21,3,0)*E3516</f>
        <v>33600</v>
      </c>
      <c r="L3516">
        <f t="shared" ca="1" si="1900"/>
        <v>4000</v>
      </c>
      <c r="M3516">
        <f t="shared" ca="1" si="1901"/>
        <v>1000</v>
      </c>
      <c r="N3516">
        <f t="shared" ca="1" si="1902"/>
        <v>11000</v>
      </c>
      <c r="O3516">
        <f t="shared" ca="1" si="1903"/>
        <v>4000</v>
      </c>
      <c r="P3516">
        <f t="shared" ca="1" si="1879"/>
        <v>10096</v>
      </c>
      <c r="Q3516">
        <f ca="1">IF(P3516&gt;0,1,0)</f>
        <v>1</v>
      </c>
      <c r="R3516">
        <f t="shared" ca="1" si="1904"/>
        <v>9</v>
      </c>
      <c r="S3516">
        <f t="shared" ca="1" si="1905"/>
        <v>6</v>
      </c>
      <c r="T3516">
        <f t="shared" ca="1" si="1906"/>
        <v>2</v>
      </c>
      <c r="U3516">
        <f t="shared" ca="1" si="1907"/>
        <v>15</v>
      </c>
      <c r="V3516">
        <f t="shared" ca="1" si="1908"/>
        <v>5</v>
      </c>
      <c r="X3516">
        <f t="shared" ref="X3516:X3579" si="1910">X3515+1</f>
        <v>3516</v>
      </c>
      <c r="Y3516">
        <f t="shared" ref="Y3516:Y3579" si="1911">IF(C3516=C3515,Y3515,X3516)</f>
        <v>3452</v>
      </c>
      <c r="Z3516">
        <f t="shared" ref="Z3516:Z3579" si="1912">Y3516+1</f>
        <v>3453</v>
      </c>
      <c r="AA3516">
        <f t="shared" si="1909"/>
        <v>3951</v>
      </c>
      <c r="AB3516">
        <f t="shared" si="1892"/>
        <v>500</v>
      </c>
      <c r="AM3516" t="str">
        <f t="shared" si="1893"/>
        <v>201904LP</v>
      </c>
      <c r="AN3516">
        <f t="shared" ca="1" si="1881"/>
        <v>9.0057142857142836</v>
      </c>
      <c r="AO3516">
        <f t="shared" ca="1" si="1882"/>
        <v>5.7142857142857144</v>
      </c>
      <c r="AP3516">
        <f t="shared" ca="1" si="1894"/>
        <v>1.4285714285714286</v>
      </c>
      <c r="AQ3516">
        <f t="shared" ca="1" si="1895"/>
        <v>15.714285714285714</v>
      </c>
      <c r="AR3516">
        <f t="shared" ca="1" si="1896"/>
        <v>5.7142857142857144</v>
      </c>
      <c r="AS3516">
        <f ca="1">P3516/J3516</f>
        <v>0.15850288872142679</v>
      </c>
    </row>
    <row r="3517" spans="1:45" x14ac:dyDescent="0.4">
      <c r="A3517">
        <f t="shared" si="1891"/>
        <v>201904</v>
      </c>
      <c r="B3517" t="s">
        <v>512</v>
      </c>
      <c r="C3517" t="s">
        <v>647</v>
      </c>
      <c r="D3517" t="str">
        <f t="shared" ca="1" si="1880"/>
        <v>I118</v>
      </c>
      <c r="E3517">
        <f t="shared" ca="1" si="1897"/>
        <v>20</v>
      </c>
      <c r="F3517">
        <f t="shared" ca="1" si="1898"/>
        <v>7</v>
      </c>
      <c r="G3517" t="str">
        <f t="shared" ref="G3517:G3580" ca="1" si="1913">LEFT(H3517,3)</f>
        <v>S11</v>
      </c>
      <c r="H3517" t="str">
        <f t="shared" ref="H3517:H3580" ca="1" si="1914">"S"&amp;RANDBETWEEN(101,120)</f>
        <v>S110</v>
      </c>
      <c r="I3517">
        <f ca="1">VLOOKUP(D3517,PRC!$A$2:$B$21,2,0)*E3517</f>
        <v>10600000</v>
      </c>
      <c r="J3517">
        <f t="shared" ca="1" si="1899"/>
        <v>10069996</v>
      </c>
      <c r="K3517">
        <f ca="1">VLOOKUP(D3517,PRC!$A$1:$C$21,3,0)*E3517</f>
        <v>4452000</v>
      </c>
      <c r="L3517">
        <f t="shared" ca="1" si="1900"/>
        <v>530000</v>
      </c>
      <c r="M3517">
        <f t="shared" ca="1" si="1901"/>
        <v>212000</v>
      </c>
      <c r="N3517">
        <f t="shared" ca="1" si="1902"/>
        <v>2014000</v>
      </c>
      <c r="O3517">
        <f t="shared" ca="1" si="1903"/>
        <v>1060000</v>
      </c>
      <c r="P3517">
        <f t="shared" ref="P3517:P3580" ca="1" si="1915">J3517-SUM(K3517:O3517)</f>
        <v>1801996</v>
      </c>
      <c r="Q3517">
        <f ca="1">IF(P3517&gt;0,1,0)</f>
        <v>1</v>
      </c>
      <c r="R3517">
        <f t="shared" ca="1" si="1904"/>
        <v>5</v>
      </c>
      <c r="S3517">
        <f t="shared" ca="1" si="1905"/>
        <v>5</v>
      </c>
      <c r="T3517">
        <f t="shared" ca="1" si="1906"/>
        <v>2</v>
      </c>
      <c r="U3517">
        <f t="shared" ca="1" si="1907"/>
        <v>19</v>
      </c>
      <c r="V3517">
        <f t="shared" ca="1" si="1908"/>
        <v>10</v>
      </c>
      <c r="X3517">
        <f t="shared" si="1910"/>
        <v>3517</v>
      </c>
      <c r="Y3517">
        <f t="shared" si="1911"/>
        <v>3452</v>
      </c>
      <c r="Z3517">
        <f t="shared" si="1912"/>
        <v>3453</v>
      </c>
      <c r="AA3517">
        <f t="shared" si="1909"/>
        <v>3951</v>
      </c>
      <c r="AB3517">
        <f t="shared" si="1892"/>
        <v>500</v>
      </c>
      <c r="AM3517" t="str">
        <f t="shared" si="1893"/>
        <v>201904LP</v>
      </c>
      <c r="AN3517">
        <f t="shared" ca="1" si="1881"/>
        <v>5.0000377358490606</v>
      </c>
      <c r="AO3517">
        <f t="shared" ca="1" si="1882"/>
        <v>5</v>
      </c>
      <c r="AP3517">
        <f t="shared" ca="1" si="1894"/>
        <v>2</v>
      </c>
      <c r="AQ3517">
        <f t="shared" ca="1" si="1895"/>
        <v>19</v>
      </c>
      <c r="AR3517">
        <f t="shared" ca="1" si="1896"/>
        <v>10</v>
      </c>
      <c r="AS3517">
        <f ca="1">P3517/J3517</f>
        <v>0.17894704228283706</v>
      </c>
    </row>
    <row r="3518" spans="1:45" x14ac:dyDescent="0.4">
      <c r="A3518">
        <f t="shared" si="1891"/>
        <v>201904</v>
      </c>
      <c r="B3518" t="s">
        <v>513</v>
      </c>
      <c r="C3518" t="s">
        <v>647</v>
      </c>
      <c r="D3518" t="str">
        <f t="shared" ref="D3518:D3581" ca="1" si="1916">"I"&amp;RANDBETWEEN(101,120)</f>
        <v>I110</v>
      </c>
      <c r="E3518">
        <f t="shared" ca="1" si="1897"/>
        <v>20</v>
      </c>
      <c r="F3518">
        <f t="shared" ca="1" si="1898"/>
        <v>5</v>
      </c>
      <c r="G3518" t="str">
        <f t="shared" ca="1" si="1913"/>
        <v>S11</v>
      </c>
      <c r="H3518" t="str">
        <f t="shared" ca="1" si="1914"/>
        <v>S113</v>
      </c>
      <c r="I3518">
        <f ca="1">VLOOKUP(D3518,PRC!$A$2:$B$21,2,0)*E3518</f>
        <v>6000000</v>
      </c>
      <c r="J3518">
        <f t="shared" ca="1" si="1899"/>
        <v>5399996</v>
      </c>
      <c r="K3518">
        <f ca="1">VLOOKUP(D3518,PRC!$A$1:$C$21,3,0)*E3518</f>
        <v>2760000</v>
      </c>
      <c r="L3518">
        <f t="shared" ca="1" si="1900"/>
        <v>540000</v>
      </c>
      <c r="M3518">
        <f t="shared" ca="1" si="1901"/>
        <v>180000</v>
      </c>
      <c r="N3518">
        <f t="shared" ca="1" si="1902"/>
        <v>900000</v>
      </c>
      <c r="O3518">
        <f t="shared" ca="1" si="1903"/>
        <v>300000</v>
      </c>
      <c r="P3518">
        <f t="shared" ca="1" si="1915"/>
        <v>719996</v>
      </c>
      <c r="Q3518">
        <f ca="1">IF(P3518&gt;0,1,0)</f>
        <v>1</v>
      </c>
      <c r="R3518">
        <f t="shared" ca="1" si="1904"/>
        <v>10</v>
      </c>
      <c r="S3518">
        <f t="shared" ca="1" si="1905"/>
        <v>9</v>
      </c>
      <c r="T3518">
        <f t="shared" ca="1" si="1906"/>
        <v>3</v>
      </c>
      <c r="U3518">
        <f t="shared" ca="1" si="1907"/>
        <v>15</v>
      </c>
      <c r="V3518">
        <f t="shared" ca="1" si="1908"/>
        <v>5</v>
      </c>
      <c r="X3518">
        <f t="shared" si="1910"/>
        <v>3518</v>
      </c>
      <c r="Y3518">
        <f t="shared" si="1911"/>
        <v>3452</v>
      </c>
      <c r="Z3518">
        <f t="shared" si="1912"/>
        <v>3453</v>
      </c>
      <c r="AA3518">
        <f t="shared" si="1909"/>
        <v>3951</v>
      </c>
      <c r="AB3518">
        <f t="shared" si="1892"/>
        <v>500</v>
      </c>
      <c r="AM3518" t="str">
        <f t="shared" si="1893"/>
        <v>201904LP</v>
      </c>
      <c r="AN3518">
        <f t="shared" ref="AN3518:AN3581" ca="1" si="1917">(1-J3518/I3518)*100</f>
        <v>10.000066666666662</v>
      </c>
      <c r="AO3518">
        <f t="shared" ref="AO3518:AO3581" ca="1" si="1918">L3518/$I3518*100</f>
        <v>9</v>
      </c>
      <c r="AP3518">
        <f t="shared" ca="1" si="1894"/>
        <v>3</v>
      </c>
      <c r="AQ3518">
        <f t="shared" ca="1" si="1895"/>
        <v>15</v>
      </c>
      <c r="AR3518">
        <f t="shared" ca="1" si="1896"/>
        <v>5</v>
      </c>
      <c r="AS3518">
        <f ca="1">P3518/J3518</f>
        <v>0.13333269135754916</v>
      </c>
    </row>
    <row r="3519" spans="1:45" x14ac:dyDescent="0.4">
      <c r="A3519">
        <f t="shared" si="1891"/>
        <v>201904</v>
      </c>
      <c r="B3519" t="s">
        <v>514</v>
      </c>
      <c r="C3519" t="s">
        <v>647</v>
      </c>
      <c r="D3519" t="str">
        <f t="shared" ca="1" si="1916"/>
        <v>I117</v>
      </c>
      <c r="E3519">
        <f t="shared" ca="1" si="1897"/>
        <v>19</v>
      </c>
      <c r="F3519">
        <f t="shared" ca="1" si="1898"/>
        <v>9</v>
      </c>
      <c r="G3519" t="str">
        <f t="shared" ca="1" si="1913"/>
        <v>S11</v>
      </c>
      <c r="H3519" t="str">
        <f t="shared" ca="1" si="1914"/>
        <v>S119</v>
      </c>
      <c r="I3519">
        <f ca="1">VLOOKUP(D3519,PRC!$A$2:$B$21,2,0)*E3519</f>
        <v>47500000</v>
      </c>
      <c r="J3519">
        <f t="shared" ca="1" si="1899"/>
        <v>43699996</v>
      </c>
      <c r="K3519">
        <f ca="1">VLOOKUP(D3519,PRC!$A$1:$C$21,3,0)*E3519</f>
        <v>21850000</v>
      </c>
      <c r="L3519">
        <f t="shared" ca="1" si="1900"/>
        <v>3800000</v>
      </c>
      <c r="M3519">
        <f t="shared" ca="1" si="1901"/>
        <v>1425000</v>
      </c>
      <c r="N3519">
        <f t="shared" ca="1" si="1902"/>
        <v>9975000</v>
      </c>
      <c r="O3519">
        <f t="shared" ca="1" si="1903"/>
        <v>4275000</v>
      </c>
      <c r="P3519">
        <f t="shared" ca="1" si="1915"/>
        <v>2374996</v>
      </c>
      <c r="Q3519">
        <f ca="1">IF(P3519&gt;0,1,0)</f>
        <v>1</v>
      </c>
      <c r="R3519">
        <f t="shared" ca="1" si="1904"/>
        <v>8</v>
      </c>
      <c r="S3519">
        <f t="shared" ca="1" si="1905"/>
        <v>8</v>
      </c>
      <c r="T3519">
        <f t="shared" ca="1" si="1906"/>
        <v>3</v>
      </c>
      <c r="U3519">
        <f t="shared" ca="1" si="1907"/>
        <v>21</v>
      </c>
      <c r="V3519">
        <f t="shared" ca="1" si="1908"/>
        <v>9</v>
      </c>
      <c r="X3519">
        <f t="shared" si="1910"/>
        <v>3519</v>
      </c>
      <c r="Y3519">
        <f t="shared" si="1911"/>
        <v>3452</v>
      </c>
      <c r="Z3519">
        <f t="shared" si="1912"/>
        <v>3453</v>
      </c>
      <c r="AA3519">
        <f t="shared" si="1909"/>
        <v>3951</v>
      </c>
      <c r="AB3519">
        <f t="shared" si="1892"/>
        <v>500</v>
      </c>
      <c r="AM3519" t="str">
        <f t="shared" si="1893"/>
        <v>201904LP</v>
      </c>
      <c r="AN3519">
        <f t="shared" ca="1" si="1917"/>
        <v>8.0000084210526285</v>
      </c>
      <c r="AO3519">
        <f t="shared" ca="1" si="1918"/>
        <v>8</v>
      </c>
      <c r="AP3519">
        <f t="shared" ca="1" si="1894"/>
        <v>3</v>
      </c>
      <c r="AQ3519">
        <f t="shared" ca="1" si="1895"/>
        <v>21</v>
      </c>
      <c r="AR3519">
        <f t="shared" ca="1" si="1896"/>
        <v>9</v>
      </c>
      <c r="AS3519">
        <f ca="1">P3519/J3519</f>
        <v>5.4347739528397214E-2</v>
      </c>
    </row>
    <row r="3520" spans="1:45" x14ac:dyDescent="0.4">
      <c r="A3520">
        <f t="shared" si="1891"/>
        <v>201904</v>
      </c>
      <c r="B3520" t="s">
        <v>515</v>
      </c>
      <c r="C3520" t="s">
        <v>647</v>
      </c>
      <c r="D3520" t="str">
        <f t="shared" ca="1" si="1916"/>
        <v>I114</v>
      </c>
      <c r="E3520">
        <f t="shared" ca="1" si="1897"/>
        <v>10</v>
      </c>
      <c r="F3520">
        <f t="shared" ca="1" si="1898"/>
        <v>6</v>
      </c>
      <c r="G3520" t="str">
        <f t="shared" ca="1" si="1913"/>
        <v>S10</v>
      </c>
      <c r="H3520" t="str">
        <f t="shared" ca="1" si="1914"/>
        <v>S105</v>
      </c>
      <c r="I3520">
        <f ca="1">VLOOKUP(D3520,PRC!$A$2:$B$21,2,0)*E3520</f>
        <v>2400000</v>
      </c>
      <c r="J3520">
        <f t="shared" ca="1" si="1899"/>
        <v>2207996</v>
      </c>
      <c r="K3520">
        <f ca="1">VLOOKUP(D3520,PRC!$A$1:$C$21,3,0)*E3520</f>
        <v>1392000</v>
      </c>
      <c r="L3520">
        <f t="shared" ca="1" si="1900"/>
        <v>240000</v>
      </c>
      <c r="M3520">
        <f t="shared" ca="1" si="1901"/>
        <v>48000</v>
      </c>
      <c r="N3520">
        <f t="shared" ca="1" si="1902"/>
        <v>384000</v>
      </c>
      <c r="O3520">
        <f t="shared" ca="1" si="1903"/>
        <v>216000</v>
      </c>
      <c r="P3520">
        <f t="shared" ca="1" si="1915"/>
        <v>-72004</v>
      </c>
      <c r="Q3520">
        <f ca="1">IF(P3520&gt;0,1,0)</f>
        <v>0</v>
      </c>
      <c r="R3520">
        <f t="shared" ca="1" si="1904"/>
        <v>8</v>
      </c>
      <c r="S3520">
        <f t="shared" ca="1" si="1905"/>
        <v>10</v>
      </c>
      <c r="T3520">
        <f t="shared" ca="1" si="1906"/>
        <v>2</v>
      </c>
      <c r="U3520">
        <f t="shared" ca="1" si="1907"/>
        <v>16</v>
      </c>
      <c r="V3520">
        <f t="shared" ca="1" si="1908"/>
        <v>9</v>
      </c>
      <c r="X3520">
        <f t="shared" si="1910"/>
        <v>3520</v>
      </c>
      <c r="Y3520">
        <f t="shared" si="1911"/>
        <v>3452</v>
      </c>
      <c r="Z3520">
        <f t="shared" si="1912"/>
        <v>3453</v>
      </c>
      <c r="AA3520">
        <f t="shared" si="1909"/>
        <v>3951</v>
      </c>
      <c r="AB3520">
        <f t="shared" si="1892"/>
        <v>500</v>
      </c>
      <c r="AM3520" t="str">
        <f t="shared" si="1893"/>
        <v>201904LP</v>
      </c>
      <c r="AN3520">
        <f t="shared" ca="1" si="1917"/>
        <v>8.0001666666666633</v>
      </c>
      <c r="AO3520">
        <f t="shared" ca="1" si="1918"/>
        <v>10</v>
      </c>
      <c r="AP3520">
        <f t="shared" ca="1" si="1894"/>
        <v>2</v>
      </c>
      <c r="AQ3520">
        <f t="shared" ca="1" si="1895"/>
        <v>16</v>
      </c>
      <c r="AR3520">
        <f t="shared" ca="1" si="1896"/>
        <v>9</v>
      </c>
      <c r="AS3520">
        <f ca="1">P3520/J3520</f>
        <v>-3.2610566323489715E-2</v>
      </c>
    </row>
    <row r="3521" spans="1:45" x14ac:dyDescent="0.4">
      <c r="A3521">
        <f t="shared" si="1891"/>
        <v>201904</v>
      </c>
      <c r="B3521" t="s">
        <v>516</v>
      </c>
      <c r="C3521" t="s">
        <v>647</v>
      </c>
      <c r="D3521" t="str">
        <f t="shared" ca="1" si="1916"/>
        <v>I110</v>
      </c>
      <c r="E3521">
        <f t="shared" ca="1" si="1897"/>
        <v>16</v>
      </c>
      <c r="F3521">
        <f t="shared" ca="1" si="1898"/>
        <v>5</v>
      </c>
      <c r="G3521" t="str">
        <f t="shared" ca="1" si="1913"/>
        <v>S11</v>
      </c>
      <c r="H3521" t="str">
        <f t="shared" ca="1" si="1914"/>
        <v>S112</v>
      </c>
      <c r="I3521">
        <f ca="1">VLOOKUP(D3521,PRC!$A$2:$B$21,2,0)*E3521</f>
        <v>4800000</v>
      </c>
      <c r="J3521">
        <f t="shared" ca="1" si="1899"/>
        <v>4319996</v>
      </c>
      <c r="K3521">
        <f ca="1">VLOOKUP(D3521,PRC!$A$1:$C$21,3,0)*E3521</f>
        <v>2208000</v>
      </c>
      <c r="L3521">
        <f t="shared" ca="1" si="1900"/>
        <v>480000</v>
      </c>
      <c r="M3521">
        <f t="shared" ca="1" si="1901"/>
        <v>144000</v>
      </c>
      <c r="N3521">
        <f t="shared" ca="1" si="1902"/>
        <v>1104000</v>
      </c>
      <c r="O3521">
        <f t="shared" ca="1" si="1903"/>
        <v>288000</v>
      </c>
      <c r="P3521">
        <f t="shared" ca="1" si="1915"/>
        <v>95996</v>
      </c>
      <c r="Q3521">
        <f ca="1">IF(P3521&gt;0,1,0)</f>
        <v>1</v>
      </c>
      <c r="R3521">
        <f t="shared" ca="1" si="1904"/>
        <v>10</v>
      </c>
      <c r="S3521">
        <f t="shared" ca="1" si="1905"/>
        <v>10</v>
      </c>
      <c r="T3521">
        <f t="shared" ca="1" si="1906"/>
        <v>3</v>
      </c>
      <c r="U3521">
        <f t="shared" ca="1" si="1907"/>
        <v>23</v>
      </c>
      <c r="V3521">
        <f t="shared" ca="1" si="1908"/>
        <v>6</v>
      </c>
      <c r="X3521">
        <f t="shared" si="1910"/>
        <v>3521</v>
      </c>
      <c r="Y3521">
        <f t="shared" si="1911"/>
        <v>3452</v>
      </c>
      <c r="Z3521">
        <f t="shared" si="1912"/>
        <v>3453</v>
      </c>
      <c r="AA3521">
        <f t="shared" si="1909"/>
        <v>3951</v>
      </c>
      <c r="AB3521">
        <f t="shared" si="1892"/>
        <v>500</v>
      </c>
      <c r="AM3521" t="str">
        <f t="shared" si="1893"/>
        <v>201904LP</v>
      </c>
      <c r="AN3521">
        <f t="shared" ca="1" si="1917"/>
        <v>10.000083333333333</v>
      </c>
      <c r="AO3521">
        <f t="shared" ca="1" si="1918"/>
        <v>10</v>
      </c>
      <c r="AP3521">
        <f t="shared" ca="1" si="1894"/>
        <v>3</v>
      </c>
      <c r="AQ3521">
        <f t="shared" ca="1" si="1895"/>
        <v>23</v>
      </c>
      <c r="AR3521">
        <f t="shared" ca="1" si="1896"/>
        <v>6</v>
      </c>
      <c r="AS3521">
        <f ca="1">P3521/J3521</f>
        <v>2.2221316871589698E-2</v>
      </c>
    </row>
    <row r="3522" spans="1:45" x14ac:dyDescent="0.4">
      <c r="A3522">
        <f t="shared" si="1891"/>
        <v>201904</v>
      </c>
      <c r="B3522" t="s">
        <v>517</v>
      </c>
      <c r="C3522" t="s">
        <v>647</v>
      </c>
      <c r="D3522" t="str">
        <f t="shared" ca="1" si="1916"/>
        <v>I114</v>
      </c>
      <c r="E3522">
        <f t="shared" ca="1" si="1897"/>
        <v>19</v>
      </c>
      <c r="F3522">
        <f t="shared" ca="1" si="1898"/>
        <v>8</v>
      </c>
      <c r="G3522" t="str">
        <f t="shared" ca="1" si="1913"/>
        <v>S11</v>
      </c>
      <c r="H3522" t="str">
        <f t="shared" ca="1" si="1914"/>
        <v>S112</v>
      </c>
      <c r="I3522">
        <f ca="1">VLOOKUP(D3522,PRC!$A$2:$B$21,2,0)*E3522</f>
        <v>4560000</v>
      </c>
      <c r="J3522">
        <f t="shared" ca="1" si="1899"/>
        <v>4103996</v>
      </c>
      <c r="K3522">
        <f ca="1">VLOOKUP(D3522,PRC!$A$1:$C$21,3,0)*E3522</f>
        <v>2644800</v>
      </c>
      <c r="L3522">
        <f t="shared" ca="1" si="1900"/>
        <v>228000</v>
      </c>
      <c r="M3522">
        <f t="shared" ca="1" si="1901"/>
        <v>91000</v>
      </c>
      <c r="N3522">
        <f t="shared" ca="1" si="1902"/>
        <v>1049000</v>
      </c>
      <c r="O3522">
        <f t="shared" ca="1" si="1903"/>
        <v>410000</v>
      </c>
      <c r="P3522">
        <f t="shared" ca="1" si="1915"/>
        <v>-318804</v>
      </c>
      <c r="Q3522">
        <f ca="1">IF(P3522&gt;0,1,0)</f>
        <v>0</v>
      </c>
      <c r="R3522">
        <f t="shared" ca="1" si="1904"/>
        <v>10</v>
      </c>
      <c r="S3522">
        <f t="shared" ca="1" si="1905"/>
        <v>5</v>
      </c>
      <c r="T3522">
        <f t="shared" ca="1" si="1906"/>
        <v>2</v>
      </c>
      <c r="U3522">
        <f t="shared" ca="1" si="1907"/>
        <v>23</v>
      </c>
      <c r="V3522">
        <f t="shared" ca="1" si="1908"/>
        <v>9</v>
      </c>
      <c r="X3522">
        <f t="shared" si="1910"/>
        <v>3522</v>
      </c>
      <c r="Y3522">
        <f t="shared" si="1911"/>
        <v>3452</v>
      </c>
      <c r="Z3522">
        <f t="shared" si="1912"/>
        <v>3453</v>
      </c>
      <c r="AA3522">
        <f t="shared" si="1909"/>
        <v>3951</v>
      </c>
      <c r="AB3522">
        <f t="shared" si="1892"/>
        <v>500</v>
      </c>
      <c r="AM3522" t="str">
        <f t="shared" si="1893"/>
        <v>201904LP</v>
      </c>
      <c r="AN3522">
        <f t="shared" ca="1" si="1917"/>
        <v>10.000087719298245</v>
      </c>
      <c r="AO3522">
        <f t="shared" ca="1" si="1918"/>
        <v>5</v>
      </c>
      <c r="AP3522">
        <f t="shared" ca="1" si="1894"/>
        <v>1.9956140350877192</v>
      </c>
      <c r="AQ3522">
        <f t="shared" ca="1" si="1895"/>
        <v>23.004385964912281</v>
      </c>
      <c r="AR3522">
        <f t="shared" ca="1" si="1896"/>
        <v>8.9912280701754383</v>
      </c>
      <c r="AS3522">
        <f ca="1">P3522/J3522</f>
        <v>-7.7681362262536316E-2</v>
      </c>
    </row>
    <row r="3523" spans="1:45" x14ac:dyDescent="0.4">
      <c r="A3523">
        <f t="shared" ref="A3523:A3586" si="1919">IF(BA3523="",A3522,BA3523)</f>
        <v>201904</v>
      </c>
      <c r="B3523" t="s">
        <v>518</v>
      </c>
      <c r="C3523" t="s">
        <v>647</v>
      </c>
      <c r="D3523" t="str">
        <f t="shared" ca="1" si="1916"/>
        <v>I111</v>
      </c>
      <c r="E3523">
        <f t="shared" ca="1" si="1897"/>
        <v>16</v>
      </c>
      <c r="F3523">
        <f t="shared" ca="1" si="1898"/>
        <v>8</v>
      </c>
      <c r="G3523" t="str">
        <f t="shared" ca="1" si="1913"/>
        <v>S11</v>
      </c>
      <c r="H3523" t="str">
        <f t="shared" ca="1" si="1914"/>
        <v>S119</v>
      </c>
      <c r="I3523">
        <f ca="1">VLOOKUP(D3523,PRC!$A$2:$B$21,2,0)*E3523</f>
        <v>2400000</v>
      </c>
      <c r="J3523">
        <f t="shared" ca="1" si="1899"/>
        <v>2255996</v>
      </c>
      <c r="K3523">
        <f ca="1">VLOOKUP(D3523,PRC!$A$1:$C$21,3,0)*E3523</f>
        <v>1272000</v>
      </c>
      <c r="L3523">
        <f t="shared" ca="1" si="1900"/>
        <v>168000</v>
      </c>
      <c r="M3523">
        <f t="shared" ca="1" si="1901"/>
        <v>24000</v>
      </c>
      <c r="N3523">
        <f t="shared" ca="1" si="1902"/>
        <v>552000</v>
      </c>
      <c r="O3523">
        <f t="shared" ca="1" si="1903"/>
        <v>120000</v>
      </c>
      <c r="P3523">
        <f t="shared" ca="1" si="1915"/>
        <v>119996</v>
      </c>
      <c r="Q3523">
        <f ca="1">IF(P3523&gt;0,1,0)</f>
        <v>1</v>
      </c>
      <c r="R3523">
        <f t="shared" ca="1" si="1904"/>
        <v>6</v>
      </c>
      <c r="S3523">
        <f t="shared" ca="1" si="1905"/>
        <v>7</v>
      </c>
      <c r="T3523">
        <f t="shared" ca="1" si="1906"/>
        <v>1</v>
      </c>
      <c r="U3523">
        <f t="shared" ca="1" si="1907"/>
        <v>23</v>
      </c>
      <c r="V3523">
        <f t="shared" ca="1" si="1908"/>
        <v>5</v>
      </c>
      <c r="X3523">
        <f t="shared" si="1910"/>
        <v>3523</v>
      </c>
      <c r="Y3523">
        <f t="shared" si="1911"/>
        <v>3452</v>
      </c>
      <c r="Z3523">
        <f t="shared" si="1912"/>
        <v>3453</v>
      </c>
      <c r="AA3523">
        <f t="shared" si="1909"/>
        <v>3951</v>
      </c>
      <c r="AB3523">
        <f t="shared" ref="AB3523:AB3586" si="1920">COUNTIF(AM$2:AM$100100,AM3523)</f>
        <v>500</v>
      </c>
      <c r="AM3523" t="str">
        <f t="shared" ref="AM3523:AM3586" si="1921">A3523&amp;C3523</f>
        <v>201904LP</v>
      </c>
      <c r="AN3523">
        <f t="shared" ca="1" si="1917"/>
        <v>6.0001666666666615</v>
      </c>
      <c r="AO3523">
        <f t="shared" ca="1" si="1918"/>
        <v>7.0000000000000009</v>
      </c>
      <c r="AP3523">
        <f t="shared" ca="1" si="1894"/>
        <v>1</v>
      </c>
      <c r="AQ3523">
        <f t="shared" ca="1" si="1895"/>
        <v>23</v>
      </c>
      <c r="AR3523">
        <f t="shared" ca="1" si="1896"/>
        <v>5</v>
      </c>
      <c r="AS3523">
        <f ca="1">P3523/J3523</f>
        <v>5.3189810620231599E-2</v>
      </c>
    </row>
    <row r="3524" spans="1:45" x14ac:dyDescent="0.4">
      <c r="A3524">
        <f t="shared" si="1919"/>
        <v>201904</v>
      </c>
      <c r="B3524" t="s">
        <v>519</v>
      </c>
      <c r="C3524" t="s">
        <v>647</v>
      </c>
      <c r="D3524" t="str">
        <f t="shared" ca="1" si="1916"/>
        <v>I117</v>
      </c>
      <c r="E3524">
        <f t="shared" ca="1" si="1897"/>
        <v>14</v>
      </c>
      <c r="F3524">
        <f t="shared" ca="1" si="1898"/>
        <v>9</v>
      </c>
      <c r="G3524" t="str">
        <f t="shared" ca="1" si="1913"/>
        <v>S10</v>
      </c>
      <c r="H3524" t="str">
        <f t="shared" ca="1" si="1914"/>
        <v>S104</v>
      </c>
      <c r="I3524">
        <f ca="1">VLOOKUP(D3524,PRC!$A$2:$B$21,2,0)*E3524</f>
        <v>35000000</v>
      </c>
      <c r="J3524">
        <f t="shared" ca="1" si="1899"/>
        <v>32199996</v>
      </c>
      <c r="K3524">
        <f ca="1">VLOOKUP(D3524,PRC!$A$1:$C$21,3,0)*E3524</f>
        <v>16100000</v>
      </c>
      <c r="L3524">
        <f t="shared" ca="1" si="1900"/>
        <v>2100000</v>
      </c>
      <c r="M3524">
        <f t="shared" ca="1" si="1901"/>
        <v>1050000</v>
      </c>
      <c r="N3524">
        <f t="shared" ca="1" si="1902"/>
        <v>8750000</v>
      </c>
      <c r="O3524">
        <f t="shared" ca="1" si="1903"/>
        <v>1750000</v>
      </c>
      <c r="P3524">
        <f t="shared" ca="1" si="1915"/>
        <v>2449996</v>
      </c>
      <c r="Q3524">
        <f ca="1">IF(P3524&gt;0,1,0)</f>
        <v>1</v>
      </c>
      <c r="R3524">
        <f t="shared" ca="1" si="1904"/>
        <v>8</v>
      </c>
      <c r="S3524">
        <f t="shared" ca="1" si="1905"/>
        <v>6</v>
      </c>
      <c r="T3524">
        <f t="shared" ca="1" si="1906"/>
        <v>3</v>
      </c>
      <c r="U3524">
        <f t="shared" ca="1" si="1907"/>
        <v>25</v>
      </c>
      <c r="V3524">
        <f t="shared" ca="1" si="1908"/>
        <v>5</v>
      </c>
      <c r="X3524">
        <f t="shared" si="1910"/>
        <v>3524</v>
      </c>
      <c r="Y3524">
        <f t="shared" si="1911"/>
        <v>3452</v>
      </c>
      <c r="Z3524">
        <f t="shared" si="1912"/>
        <v>3453</v>
      </c>
      <c r="AA3524">
        <f t="shared" si="1909"/>
        <v>3951</v>
      </c>
      <c r="AB3524">
        <f t="shared" si="1920"/>
        <v>500</v>
      </c>
      <c r="AM3524" t="str">
        <f t="shared" si="1921"/>
        <v>201904LP</v>
      </c>
      <c r="AN3524">
        <f t="shared" ca="1" si="1917"/>
        <v>8.0000114285714297</v>
      </c>
      <c r="AO3524">
        <f t="shared" ca="1" si="1918"/>
        <v>6</v>
      </c>
      <c r="AP3524">
        <f t="shared" ca="1" si="1894"/>
        <v>3</v>
      </c>
      <c r="AQ3524">
        <f t="shared" ca="1" si="1895"/>
        <v>25</v>
      </c>
      <c r="AR3524">
        <f t="shared" ca="1" si="1896"/>
        <v>5</v>
      </c>
      <c r="AS3524">
        <f ca="1">P3524/J3524</f>
        <v>7.6086841749918227E-2</v>
      </c>
    </row>
    <row r="3525" spans="1:45" x14ac:dyDescent="0.4">
      <c r="A3525">
        <f t="shared" si="1919"/>
        <v>201904</v>
      </c>
      <c r="B3525" t="s">
        <v>520</v>
      </c>
      <c r="C3525" t="s">
        <v>647</v>
      </c>
      <c r="D3525" t="str">
        <f t="shared" ca="1" si="1916"/>
        <v>I110</v>
      </c>
      <c r="E3525">
        <f t="shared" ca="1" si="1897"/>
        <v>12</v>
      </c>
      <c r="F3525">
        <f t="shared" ca="1" si="1898"/>
        <v>7</v>
      </c>
      <c r="G3525" t="str">
        <f t="shared" ca="1" si="1913"/>
        <v>S11</v>
      </c>
      <c r="H3525" t="str">
        <f t="shared" ca="1" si="1914"/>
        <v>S110</v>
      </c>
      <c r="I3525">
        <f ca="1">VLOOKUP(D3525,PRC!$A$2:$B$21,2,0)*E3525</f>
        <v>3600000</v>
      </c>
      <c r="J3525">
        <f t="shared" ca="1" si="1899"/>
        <v>3239996</v>
      </c>
      <c r="K3525">
        <f ca="1">VLOOKUP(D3525,PRC!$A$1:$C$21,3,0)*E3525</f>
        <v>1656000</v>
      </c>
      <c r="L3525">
        <f t="shared" ca="1" si="1900"/>
        <v>324000</v>
      </c>
      <c r="M3525">
        <f t="shared" ca="1" si="1901"/>
        <v>72000</v>
      </c>
      <c r="N3525">
        <f t="shared" ca="1" si="1902"/>
        <v>576000</v>
      </c>
      <c r="O3525">
        <f t="shared" ca="1" si="1903"/>
        <v>180000</v>
      </c>
      <c r="P3525">
        <f t="shared" ca="1" si="1915"/>
        <v>431996</v>
      </c>
      <c r="Q3525">
        <f ca="1">IF(P3525&gt;0,1,0)</f>
        <v>1</v>
      </c>
      <c r="R3525">
        <f t="shared" ca="1" si="1904"/>
        <v>10</v>
      </c>
      <c r="S3525">
        <f t="shared" ca="1" si="1905"/>
        <v>9</v>
      </c>
      <c r="T3525">
        <f t="shared" ca="1" si="1906"/>
        <v>2</v>
      </c>
      <c r="U3525">
        <f t="shared" ca="1" si="1907"/>
        <v>16</v>
      </c>
      <c r="V3525">
        <f t="shared" ca="1" si="1908"/>
        <v>5</v>
      </c>
      <c r="X3525">
        <f t="shared" si="1910"/>
        <v>3525</v>
      </c>
      <c r="Y3525">
        <f t="shared" si="1911"/>
        <v>3452</v>
      </c>
      <c r="Z3525">
        <f t="shared" si="1912"/>
        <v>3453</v>
      </c>
      <c r="AA3525">
        <f t="shared" si="1909"/>
        <v>3951</v>
      </c>
      <c r="AB3525">
        <f t="shared" si="1920"/>
        <v>500</v>
      </c>
      <c r="AM3525" t="str">
        <f t="shared" si="1921"/>
        <v>201904LP</v>
      </c>
      <c r="AN3525">
        <f t="shared" ca="1" si="1917"/>
        <v>10.00011111111111</v>
      </c>
      <c r="AO3525">
        <f t="shared" ca="1" si="1918"/>
        <v>9</v>
      </c>
      <c r="AP3525">
        <f t="shared" ca="1" si="1894"/>
        <v>2</v>
      </c>
      <c r="AQ3525">
        <f t="shared" ca="1" si="1895"/>
        <v>16</v>
      </c>
      <c r="AR3525">
        <f t="shared" ca="1" si="1896"/>
        <v>5</v>
      </c>
      <c r="AS3525">
        <f ca="1">P3525/J3525</f>
        <v>0.13333226337316464</v>
      </c>
    </row>
    <row r="3526" spans="1:45" x14ac:dyDescent="0.4">
      <c r="A3526">
        <f t="shared" si="1919"/>
        <v>201904</v>
      </c>
      <c r="B3526" t="s">
        <v>521</v>
      </c>
      <c r="C3526" t="s">
        <v>647</v>
      </c>
      <c r="D3526" t="str">
        <f t="shared" ca="1" si="1916"/>
        <v>I119</v>
      </c>
      <c r="E3526">
        <f t="shared" ca="1" si="1897"/>
        <v>16</v>
      </c>
      <c r="F3526">
        <f t="shared" ca="1" si="1898"/>
        <v>9</v>
      </c>
      <c r="G3526" t="str">
        <f t="shared" ca="1" si="1913"/>
        <v>S11</v>
      </c>
      <c r="H3526" t="str">
        <f t="shared" ca="1" si="1914"/>
        <v>S119</v>
      </c>
      <c r="I3526">
        <f ca="1">VLOOKUP(D3526,PRC!$A$2:$B$21,2,0)*E3526</f>
        <v>1520000</v>
      </c>
      <c r="J3526">
        <f t="shared" ca="1" si="1899"/>
        <v>1367996</v>
      </c>
      <c r="K3526">
        <f ca="1">VLOOKUP(D3526,PRC!$A$1:$C$21,3,0)*E3526</f>
        <v>729600</v>
      </c>
      <c r="L3526">
        <f t="shared" ca="1" si="1900"/>
        <v>106000</v>
      </c>
      <c r="M3526">
        <f t="shared" ca="1" si="1901"/>
        <v>46000</v>
      </c>
      <c r="N3526">
        <f t="shared" ca="1" si="1902"/>
        <v>289000</v>
      </c>
      <c r="O3526">
        <f t="shared" ca="1" si="1903"/>
        <v>76000</v>
      </c>
      <c r="P3526">
        <f t="shared" ca="1" si="1915"/>
        <v>121396</v>
      </c>
      <c r="Q3526">
        <f ca="1">IF(P3526&gt;0,1,0)</f>
        <v>1</v>
      </c>
      <c r="R3526">
        <f t="shared" ca="1" si="1904"/>
        <v>10</v>
      </c>
      <c r="S3526">
        <f t="shared" ca="1" si="1905"/>
        <v>7</v>
      </c>
      <c r="T3526">
        <f t="shared" ca="1" si="1906"/>
        <v>3</v>
      </c>
      <c r="U3526">
        <f t="shared" ca="1" si="1907"/>
        <v>19</v>
      </c>
      <c r="V3526">
        <f t="shared" ca="1" si="1908"/>
        <v>5</v>
      </c>
      <c r="X3526">
        <f t="shared" si="1910"/>
        <v>3526</v>
      </c>
      <c r="Y3526">
        <f t="shared" si="1911"/>
        <v>3452</v>
      </c>
      <c r="Z3526">
        <f t="shared" si="1912"/>
        <v>3453</v>
      </c>
      <c r="AA3526">
        <f t="shared" si="1909"/>
        <v>3951</v>
      </c>
      <c r="AB3526">
        <f t="shared" si="1920"/>
        <v>500</v>
      </c>
      <c r="AM3526" t="str">
        <f t="shared" si="1921"/>
        <v>201904LP</v>
      </c>
      <c r="AN3526">
        <f t="shared" ca="1" si="1917"/>
        <v>10.000263157894739</v>
      </c>
      <c r="AO3526">
        <f t="shared" ca="1" si="1918"/>
        <v>6.973684210526315</v>
      </c>
      <c r="AP3526">
        <f t="shared" ca="1" si="1894"/>
        <v>3.0263157894736841</v>
      </c>
      <c r="AQ3526">
        <f t="shared" ca="1" si="1895"/>
        <v>19.013157894736842</v>
      </c>
      <c r="AR3526">
        <f t="shared" ca="1" si="1896"/>
        <v>5</v>
      </c>
      <c r="AS3526">
        <f ca="1">P3526/J3526</f>
        <v>8.8740025555630278E-2</v>
      </c>
    </row>
    <row r="3527" spans="1:45" x14ac:dyDescent="0.4">
      <c r="A3527">
        <f t="shared" si="1919"/>
        <v>201904</v>
      </c>
      <c r="B3527" t="s">
        <v>522</v>
      </c>
      <c r="C3527" t="s">
        <v>647</v>
      </c>
      <c r="D3527" t="str">
        <f t="shared" ca="1" si="1916"/>
        <v>I106</v>
      </c>
      <c r="E3527">
        <f t="shared" ca="1" si="1897"/>
        <v>17</v>
      </c>
      <c r="F3527">
        <f t="shared" ca="1" si="1898"/>
        <v>8</v>
      </c>
      <c r="G3527" t="str">
        <f t="shared" ca="1" si="1913"/>
        <v>S10</v>
      </c>
      <c r="H3527" t="str">
        <f t="shared" ca="1" si="1914"/>
        <v>S101</v>
      </c>
      <c r="I3527">
        <f ca="1">VLOOKUP(D3527,PRC!$A$2:$B$21,2,0)*E3527</f>
        <v>340000</v>
      </c>
      <c r="J3527">
        <f t="shared" ca="1" si="1899"/>
        <v>309396</v>
      </c>
      <c r="K3527">
        <f ca="1">VLOOKUP(D3527,PRC!$A$1:$C$21,3,0)*E3527</f>
        <v>180200</v>
      </c>
      <c r="L3527">
        <f t="shared" ca="1" si="1900"/>
        <v>17000</v>
      </c>
      <c r="M3527">
        <f t="shared" ca="1" si="1901"/>
        <v>10000</v>
      </c>
      <c r="N3527">
        <f t="shared" ca="1" si="1902"/>
        <v>78000</v>
      </c>
      <c r="O3527">
        <f t="shared" ca="1" si="1903"/>
        <v>24000</v>
      </c>
      <c r="P3527">
        <f t="shared" ca="1" si="1915"/>
        <v>196</v>
      </c>
      <c r="Q3527">
        <f ca="1">IF(P3527&gt;0,1,0)</f>
        <v>1</v>
      </c>
      <c r="R3527">
        <f t="shared" ca="1" si="1904"/>
        <v>9</v>
      </c>
      <c r="S3527">
        <f t="shared" ca="1" si="1905"/>
        <v>5</v>
      </c>
      <c r="T3527">
        <f t="shared" ca="1" si="1906"/>
        <v>3</v>
      </c>
      <c r="U3527">
        <f t="shared" ca="1" si="1907"/>
        <v>23</v>
      </c>
      <c r="V3527">
        <f t="shared" ca="1" si="1908"/>
        <v>7</v>
      </c>
      <c r="X3527">
        <f t="shared" si="1910"/>
        <v>3527</v>
      </c>
      <c r="Y3527">
        <f t="shared" si="1911"/>
        <v>3452</v>
      </c>
      <c r="Z3527">
        <f t="shared" si="1912"/>
        <v>3453</v>
      </c>
      <c r="AA3527">
        <f t="shared" si="1909"/>
        <v>3951</v>
      </c>
      <c r="AB3527">
        <f t="shared" si="1920"/>
        <v>500</v>
      </c>
      <c r="AM3527" t="str">
        <f t="shared" si="1921"/>
        <v>201904LP</v>
      </c>
      <c r="AN3527">
        <f t="shared" ca="1" si="1917"/>
        <v>9.0011764705882342</v>
      </c>
      <c r="AO3527">
        <f t="shared" ca="1" si="1918"/>
        <v>5</v>
      </c>
      <c r="AP3527">
        <f t="shared" ca="1" si="1894"/>
        <v>2.9411764705882351</v>
      </c>
      <c r="AQ3527">
        <f t="shared" ca="1" si="1895"/>
        <v>22.941176470588236</v>
      </c>
      <c r="AR3527">
        <f t="shared" ca="1" si="1896"/>
        <v>7.0588235294117645</v>
      </c>
      <c r="AS3527">
        <f ca="1">P3527/J3527</f>
        <v>6.3349235284231216E-4</v>
      </c>
    </row>
    <row r="3528" spans="1:45" x14ac:dyDescent="0.4">
      <c r="A3528">
        <f t="shared" si="1919"/>
        <v>201904</v>
      </c>
      <c r="B3528" t="s">
        <v>523</v>
      </c>
      <c r="C3528" t="s">
        <v>647</v>
      </c>
      <c r="D3528" t="str">
        <f t="shared" ca="1" si="1916"/>
        <v>I113</v>
      </c>
      <c r="E3528">
        <f t="shared" ca="1" si="1897"/>
        <v>19</v>
      </c>
      <c r="F3528">
        <f t="shared" ca="1" si="1898"/>
        <v>9</v>
      </c>
      <c r="G3528" t="str">
        <f t="shared" ca="1" si="1913"/>
        <v>S11</v>
      </c>
      <c r="H3528" t="str">
        <f t="shared" ca="1" si="1914"/>
        <v>S115</v>
      </c>
      <c r="I3528">
        <f ca="1">VLOOKUP(D3528,PRC!$A$2:$B$21,2,0)*E3528</f>
        <v>12730000</v>
      </c>
      <c r="J3528">
        <f t="shared" ca="1" si="1899"/>
        <v>11966196</v>
      </c>
      <c r="K3528">
        <f ca="1">VLOOKUP(D3528,PRC!$A$1:$C$21,3,0)*E3528</f>
        <v>5728500</v>
      </c>
      <c r="L3528">
        <f t="shared" ca="1" si="1900"/>
        <v>891000</v>
      </c>
      <c r="M3528">
        <f t="shared" ca="1" si="1901"/>
        <v>382000</v>
      </c>
      <c r="N3528">
        <f t="shared" ca="1" si="1902"/>
        <v>3055000</v>
      </c>
      <c r="O3528">
        <f t="shared" ca="1" si="1903"/>
        <v>1018000</v>
      </c>
      <c r="P3528">
        <f t="shared" ca="1" si="1915"/>
        <v>891696</v>
      </c>
      <c r="Q3528">
        <f ca="1">IF(P3528&gt;0,1,0)</f>
        <v>1</v>
      </c>
      <c r="R3528">
        <f t="shared" ca="1" si="1904"/>
        <v>6</v>
      </c>
      <c r="S3528">
        <f t="shared" ca="1" si="1905"/>
        <v>7</v>
      </c>
      <c r="T3528">
        <f t="shared" ca="1" si="1906"/>
        <v>3</v>
      </c>
      <c r="U3528">
        <f t="shared" ca="1" si="1907"/>
        <v>24</v>
      </c>
      <c r="V3528">
        <f t="shared" ca="1" si="1908"/>
        <v>8</v>
      </c>
      <c r="X3528">
        <f t="shared" si="1910"/>
        <v>3528</v>
      </c>
      <c r="Y3528">
        <f t="shared" si="1911"/>
        <v>3452</v>
      </c>
      <c r="Z3528">
        <f t="shared" si="1912"/>
        <v>3453</v>
      </c>
      <c r="AA3528">
        <f t="shared" si="1909"/>
        <v>3951</v>
      </c>
      <c r="AB3528">
        <f t="shared" si="1920"/>
        <v>500</v>
      </c>
      <c r="AM3528" t="str">
        <f t="shared" si="1921"/>
        <v>201904LP</v>
      </c>
      <c r="AN3528">
        <f t="shared" ca="1" si="1917"/>
        <v>6.0000314218381812</v>
      </c>
      <c r="AO3528">
        <f t="shared" ca="1" si="1918"/>
        <v>6.9992144540455614</v>
      </c>
      <c r="AP3528">
        <f t="shared" ref="AP3528:AP3591" ca="1" si="1922">M3528/$I3528*100</f>
        <v>3.0007855459544381</v>
      </c>
      <c r="AQ3528">
        <f t="shared" ref="AQ3528:AQ3591" ca="1" si="1923">N3528/$I3528*100</f>
        <v>23.998428908091125</v>
      </c>
      <c r="AR3528">
        <f t="shared" ref="AR3528:AR3591" ca="1" si="1924">O3528/$I3528*100</f>
        <v>7.9968578161822474</v>
      </c>
      <c r="AS3528">
        <f ca="1">P3528/J3528</f>
        <v>7.4517916972110437E-2</v>
      </c>
    </row>
    <row r="3529" spans="1:45" x14ac:dyDescent="0.4">
      <c r="A3529">
        <f t="shared" si="1919"/>
        <v>201904</v>
      </c>
      <c r="B3529" t="s">
        <v>524</v>
      </c>
      <c r="C3529" t="s">
        <v>647</v>
      </c>
      <c r="D3529" t="str">
        <f t="shared" ca="1" si="1916"/>
        <v>I118</v>
      </c>
      <c r="E3529">
        <f t="shared" ca="1" si="1897"/>
        <v>10</v>
      </c>
      <c r="F3529">
        <f t="shared" ca="1" si="1898"/>
        <v>6</v>
      </c>
      <c r="G3529" t="str">
        <f t="shared" ca="1" si="1913"/>
        <v>S11</v>
      </c>
      <c r="H3529" t="str">
        <f t="shared" ca="1" si="1914"/>
        <v>S117</v>
      </c>
      <c r="I3529">
        <f ca="1">VLOOKUP(D3529,PRC!$A$2:$B$21,2,0)*E3529</f>
        <v>5300000</v>
      </c>
      <c r="J3529">
        <f t="shared" ca="1" si="1899"/>
        <v>4822996</v>
      </c>
      <c r="K3529">
        <f ca="1">VLOOKUP(D3529,PRC!$A$1:$C$21,3,0)*E3529</f>
        <v>2226000</v>
      </c>
      <c r="L3529">
        <f t="shared" ca="1" si="1900"/>
        <v>371000</v>
      </c>
      <c r="M3529">
        <f t="shared" ca="1" si="1901"/>
        <v>53000</v>
      </c>
      <c r="N3529">
        <f t="shared" ca="1" si="1902"/>
        <v>1219000</v>
      </c>
      <c r="O3529">
        <f t="shared" ca="1" si="1903"/>
        <v>424000</v>
      </c>
      <c r="P3529">
        <f t="shared" ca="1" si="1915"/>
        <v>529996</v>
      </c>
      <c r="Q3529">
        <f ca="1">IF(P3529&gt;0,1,0)</f>
        <v>1</v>
      </c>
      <c r="R3529">
        <f t="shared" ca="1" si="1904"/>
        <v>9</v>
      </c>
      <c r="S3529">
        <f t="shared" ca="1" si="1905"/>
        <v>7</v>
      </c>
      <c r="T3529">
        <f t="shared" ca="1" si="1906"/>
        <v>1</v>
      </c>
      <c r="U3529">
        <f t="shared" ca="1" si="1907"/>
        <v>23</v>
      </c>
      <c r="V3529">
        <f t="shared" ca="1" si="1908"/>
        <v>8</v>
      </c>
      <c r="X3529">
        <f t="shared" si="1910"/>
        <v>3529</v>
      </c>
      <c r="Y3529">
        <f t="shared" si="1911"/>
        <v>3452</v>
      </c>
      <c r="Z3529">
        <f t="shared" si="1912"/>
        <v>3453</v>
      </c>
      <c r="AA3529">
        <f t="shared" si="1909"/>
        <v>3951</v>
      </c>
      <c r="AB3529">
        <f t="shared" si="1920"/>
        <v>500</v>
      </c>
      <c r="AM3529" t="str">
        <f t="shared" si="1921"/>
        <v>201904LP</v>
      </c>
      <c r="AN3529">
        <f t="shared" ca="1" si="1917"/>
        <v>9.0000754716981106</v>
      </c>
      <c r="AO3529">
        <f t="shared" ca="1" si="1918"/>
        <v>7.0000000000000009</v>
      </c>
      <c r="AP3529">
        <f t="shared" ca="1" si="1922"/>
        <v>1</v>
      </c>
      <c r="AQ3529">
        <f t="shared" ca="1" si="1923"/>
        <v>23</v>
      </c>
      <c r="AR3529">
        <f t="shared" ca="1" si="1924"/>
        <v>8</v>
      </c>
      <c r="AS3529">
        <f ca="1">P3529/J3529</f>
        <v>0.10988937166856452</v>
      </c>
    </row>
    <row r="3530" spans="1:45" x14ac:dyDescent="0.4">
      <c r="A3530">
        <f t="shared" si="1919"/>
        <v>201904</v>
      </c>
      <c r="B3530" t="s">
        <v>525</v>
      </c>
      <c r="C3530" t="s">
        <v>647</v>
      </c>
      <c r="D3530" t="str">
        <f t="shared" ca="1" si="1916"/>
        <v>I109</v>
      </c>
      <c r="E3530">
        <f t="shared" ca="1" si="1897"/>
        <v>15</v>
      </c>
      <c r="F3530">
        <f t="shared" ca="1" si="1898"/>
        <v>6</v>
      </c>
      <c r="G3530" t="str">
        <f t="shared" ca="1" si="1913"/>
        <v>S11</v>
      </c>
      <c r="H3530" t="str">
        <f t="shared" ca="1" si="1914"/>
        <v>S119</v>
      </c>
      <c r="I3530">
        <f ca="1">VLOOKUP(D3530,PRC!$A$2:$B$21,2,0)*E3530</f>
        <v>7500000</v>
      </c>
      <c r="J3530">
        <f t="shared" ca="1" si="1899"/>
        <v>6824996</v>
      </c>
      <c r="K3530">
        <f ca="1">VLOOKUP(D3530,PRC!$A$1:$C$21,3,0)*E3530</f>
        <v>3000000</v>
      </c>
      <c r="L3530">
        <f t="shared" ca="1" si="1900"/>
        <v>600000</v>
      </c>
      <c r="M3530">
        <f t="shared" ca="1" si="1901"/>
        <v>225000</v>
      </c>
      <c r="N3530">
        <f t="shared" ca="1" si="1902"/>
        <v>1350000</v>
      </c>
      <c r="O3530">
        <f t="shared" ca="1" si="1903"/>
        <v>450000</v>
      </c>
      <c r="P3530">
        <f t="shared" ca="1" si="1915"/>
        <v>1199996</v>
      </c>
      <c r="Q3530">
        <f ca="1">IF(P3530&gt;0,1,0)</f>
        <v>1</v>
      </c>
      <c r="R3530">
        <f t="shared" ca="1" si="1904"/>
        <v>9</v>
      </c>
      <c r="S3530">
        <f t="shared" ca="1" si="1905"/>
        <v>8</v>
      </c>
      <c r="T3530">
        <f t="shared" ca="1" si="1906"/>
        <v>3</v>
      </c>
      <c r="U3530">
        <f t="shared" ca="1" si="1907"/>
        <v>18</v>
      </c>
      <c r="V3530">
        <f t="shared" ca="1" si="1908"/>
        <v>6</v>
      </c>
      <c r="X3530">
        <f t="shared" si="1910"/>
        <v>3530</v>
      </c>
      <c r="Y3530">
        <f t="shared" si="1911"/>
        <v>3452</v>
      </c>
      <c r="Z3530">
        <f t="shared" si="1912"/>
        <v>3453</v>
      </c>
      <c r="AA3530">
        <f t="shared" si="1909"/>
        <v>3951</v>
      </c>
      <c r="AB3530">
        <f t="shared" si="1920"/>
        <v>500</v>
      </c>
      <c r="AM3530" t="str">
        <f t="shared" si="1921"/>
        <v>201904LP</v>
      </c>
      <c r="AN3530">
        <f t="shared" ca="1" si="1917"/>
        <v>9.0000533333333355</v>
      </c>
      <c r="AO3530">
        <f t="shared" ca="1" si="1918"/>
        <v>8</v>
      </c>
      <c r="AP3530">
        <f t="shared" ca="1" si="1922"/>
        <v>3</v>
      </c>
      <c r="AQ3530">
        <f t="shared" ca="1" si="1923"/>
        <v>18</v>
      </c>
      <c r="AR3530">
        <f t="shared" ca="1" si="1924"/>
        <v>6</v>
      </c>
      <c r="AS3530">
        <f ca="1">P3530/J3530</f>
        <v>0.17582369279044266</v>
      </c>
    </row>
    <row r="3531" spans="1:45" x14ac:dyDescent="0.4">
      <c r="A3531">
        <f t="shared" si="1919"/>
        <v>201904</v>
      </c>
      <c r="B3531" t="s">
        <v>526</v>
      </c>
      <c r="C3531" t="s">
        <v>647</v>
      </c>
      <c r="D3531" t="str">
        <f t="shared" ca="1" si="1916"/>
        <v>I102</v>
      </c>
      <c r="E3531">
        <f t="shared" ca="1" si="1897"/>
        <v>19</v>
      </c>
      <c r="F3531">
        <f t="shared" ca="1" si="1898"/>
        <v>5</v>
      </c>
      <c r="G3531" t="str">
        <f t="shared" ca="1" si="1913"/>
        <v>S12</v>
      </c>
      <c r="H3531" t="str">
        <f t="shared" ca="1" si="1914"/>
        <v>S120</v>
      </c>
      <c r="I3531">
        <f ca="1">VLOOKUP(D3531,PRC!$A$2:$B$21,2,0)*E3531</f>
        <v>760000</v>
      </c>
      <c r="J3531">
        <f t="shared" ca="1" si="1899"/>
        <v>706796</v>
      </c>
      <c r="K3531">
        <f ca="1">VLOOKUP(D3531,PRC!$A$1:$C$21,3,0)*E3531</f>
        <v>357200</v>
      </c>
      <c r="L3531">
        <f t="shared" ca="1" si="1900"/>
        <v>53000</v>
      </c>
      <c r="M3531">
        <f t="shared" ca="1" si="1901"/>
        <v>15000</v>
      </c>
      <c r="N3531">
        <f t="shared" ca="1" si="1902"/>
        <v>137000</v>
      </c>
      <c r="O3531">
        <f t="shared" ca="1" si="1903"/>
        <v>68000</v>
      </c>
      <c r="P3531">
        <f t="shared" ca="1" si="1915"/>
        <v>76596</v>
      </c>
      <c r="Q3531">
        <f ca="1">IF(P3531&gt;0,1,0)</f>
        <v>1</v>
      </c>
      <c r="R3531">
        <f t="shared" ca="1" si="1904"/>
        <v>7</v>
      </c>
      <c r="S3531">
        <f t="shared" ca="1" si="1905"/>
        <v>7</v>
      </c>
      <c r="T3531">
        <f t="shared" ca="1" si="1906"/>
        <v>2</v>
      </c>
      <c r="U3531">
        <f t="shared" ca="1" si="1907"/>
        <v>18</v>
      </c>
      <c r="V3531">
        <f t="shared" ca="1" si="1908"/>
        <v>9</v>
      </c>
      <c r="X3531">
        <f t="shared" si="1910"/>
        <v>3531</v>
      </c>
      <c r="Y3531">
        <f t="shared" si="1911"/>
        <v>3452</v>
      </c>
      <c r="Z3531">
        <f t="shared" si="1912"/>
        <v>3453</v>
      </c>
      <c r="AA3531">
        <f t="shared" si="1909"/>
        <v>3951</v>
      </c>
      <c r="AB3531">
        <f t="shared" si="1920"/>
        <v>500</v>
      </c>
      <c r="AM3531" t="str">
        <f t="shared" si="1921"/>
        <v>201904LP</v>
      </c>
      <c r="AN3531">
        <f t="shared" ca="1" si="1917"/>
        <v>7.0005263157894682</v>
      </c>
      <c r="AO3531">
        <f t="shared" ca="1" si="1918"/>
        <v>6.973684210526315</v>
      </c>
      <c r="AP3531">
        <f t="shared" ca="1" si="1922"/>
        <v>1.9736842105263157</v>
      </c>
      <c r="AQ3531">
        <f t="shared" ca="1" si="1923"/>
        <v>18.026315789473685</v>
      </c>
      <c r="AR3531">
        <f t="shared" ca="1" si="1924"/>
        <v>8.9473684210526319</v>
      </c>
      <c r="AS3531">
        <f ca="1">P3531/J3531</f>
        <v>0.10837073214902178</v>
      </c>
    </row>
    <row r="3532" spans="1:45" x14ac:dyDescent="0.4">
      <c r="A3532">
        <f t="shared" si="1919"/>
        <v>201904</v>
      </c>
      <c r="B3532" t="s">
        <v>527</v>
      </c>
      <c r="C3532" t="s">
        <v>647</v>
      </c>
      <c r="D3532" t="str">
        <f t="shared" ca="1" si="1916"/>
        <v>I112</v>
      </c>
      <c r="E3532">
        <f t="shared" ca="1" si="1897"/>
        <v>15</v>
      </c>
      <c r="F3532">
        <f t="shared" ca="1" si="1898"/>
        <v>6</v>
      </c>
      <c r="G3532" t="str">
        <f t="shared" ca="1" si="1913"/>
        <v>S11</v>
      </c>
      <c r="H3532" t="str">
        <f t="shared" ca="1" si="1914"/>
        <v>S111</v>
      </c>
      <c r="I3532">
        <f ca="1">VLOOKUP(D3532,PRC!$A$2:$B$21,2,0)*E3532</f>
        <v>975000</v>
      </c>
      <c r="J3532">
        <f t="shared" ca="1" si="1899"/>
        <v>887246</v>
      </c>
      <c r="K3532">
        <f ca="1">VLOOKUP(D3532,PRC!$A$1:$C$21,3,0)*E3532</f>
        <v>487500</v>
      </c>
      <c r="L3532">
        <f t="shared" ca="1" si="1900"/>
        <v>78000</v>
      </c>
      <c r="M3532">
        <f t="shared" ca="1" si="1901"/>
        <v>20000</v>
      </c>
      <c r="N3532">
        <f t="shared" ca="1" si="1902"/>
        <v>156000</v>
      </c>
      <c r="O3532">
        <f t="shared" ca="1" si="1903"/>
        <v>88000</v>
      </c>
      <c r="P3532">
        <f t="shared" ca="1" si="1915"/>
        <v>57746</v>
      </c>
      <c r="Q3532">
        <f ca="1">IF(P3532&gt;0,1,0)</f>
        <v>1</v>
      </c>
      <c r="R3532">
        <f t="shared" ca="1" si="1904"/>
        <v>9</v>
      </c>
      <c r="S3532">
        <f t="shared" ca="1" si="1905"/>
        <v>8</v>
      </c>
      <c r="T3532">
        <f t="shared" ca="1" si="1906"/>
        <v>2</v>
      </c>
      <c r="U3532">
        <f t="shared" ca="1" si="1907"/>
        <v>16</v>
      </c>
      <c r="V3532">
        <f t="shared" ca="1" si="1908"/>
        <v>9</v>
      </c>
      <c r="X3532">
        <f t="shared" si="1910"/>
        <v>3532</v>
      </c>
      <c r="Y3532">
        <f t="shared" si="1911"/>
        <v>3452</v>
      </c>
      <c r="Z3532">
        <f t="shared" si="1912"/>
        <v>3453</v>
      </c>
      <c r="AA3532">
        <f t="shared" si="1909"/>
        <v>3951</v>
      </c>
      <c r="AB3532">
        <f t="shared" si="1920"/>
        <v>500</v>
      </c>
      <c r="AM3532" t="str">
        <f t="shared" si="1921"/>
        <v>201904LP</v>
      </c>
      <c r="AN3532">
        <f t="shared" ca="1" si="1917"/>
        <v>9.0004102564102517</v>
      </c>
      <c r="AO3532">
        <f t="shared" ca="1" si="1918"/>
        <v>8</v>
      </c>
      <c r="AP3532">
        <f t="shared" ca="1" si="1922"/>
        <v>2.0512820512820511</v>
      </c>
      <c r="AQ3532">
        <f t="shared" ca="1" si="1923"/>
        <v>16</v>
      </c>
      <c r="AR3532">
        <f t="shared" ca="1" si="1924"/>
        <v>9.0256410256410255</v>
      </c>
      <c r="AS3532">
        <f ca="1">P3532/J3532</f>
        <v>6.5084542505686141E-2</v>
      </c>
    </row>
    <row r="3533" spans="1:45" x14ac:dyDescent="0.4">
      <c r="A3533">
        <f t="shared" si="1919"/>
        <v>201904</v>
      </c>
      <c r="B3533" t="s">
        <v>528</v>
      </c>
      <c r="C3533" t="s">
        <v>647</v>
      </c>
      <c r="D3533" t="str">
        <f t="shared" ca="1" si="1916"/>
        <v>I116</v>
      </c>
      <c r="E3533">
        <f t="shared" ca="1" si="1897"/>
        <v>18</v>
      </c>
      <c r="F3533">
        <f t="shared" ca="1" si="1898"/>
        <v>6</v>
      </c>
      <c r="G3533" t="str">
        <f t="shared" ca="1" si="1913"/>
        <v>S11</v>
      </c>
      <c r="H3533" t="str">
        <f t="shared" ca="1" si="1914"/>
        <v>S112</v>
      </c>
      <c r="I3533">
        <f ca="1">VLOOKUP(D3533,PRC!$A$2:$B$21,2,0)*E3533</f>
        <v>26280000</v>
      </c>
      <c r="J3533">
        <f t="shared" ca="1" si="1899"/>
        <v>24965996</v>
      </c>
      <c r="K3533">
        <f ca="1">VLOOKUP(D3533,PRC!$A$1:$C$21,3,0)*E3533</f>
        <v>15768000</v>
      </c>
      <c r="L3533">
        <f t="shared" ca="1" si="1900"/>
        <v>2628000</v>
      </c>
      <c r="M3533">
        <f t="shared" ca="1" si="1901"/>
        <v>788000</v>
      </c>
      <c r="N3533">
        <f t="shared" ca="1" si="1902"/>
        <v>4468000</v>
      </c>
      <c r="O3533">
        <f t="shared" ca="1" si="1903"/>
        <v>2628000</v>
      </c>
      <c r="P3533">
        <f t="shared" ca="1" si="1915"/>
        <v>-1314004</v>
      </c>
      <c r="Q3533">
        <f ca="1">IF(P3533&gt;0,1,0)</f>
        <v>0</v>
      </c>
      <c r="R3533">
        <f t="shared" ca="1" si="1904"/>
        <v>5</v>
      </c>
      <c r="S3533">
        <f t="shared" ca="1" si="1905"/>
        <v>10</v>
      </c>
      <c r="T3533">
        <f t="shared" ca="1" si="1906"/>
        <v>3</v>
      </c>
      <c r="U3533">
        <f t="shared" ca="1" si="1907"/>
        <v>17</v>
      </c>
      <c r="V3533">
        <f t="shared" ca="1" si="1908"/>
        <v>10</v>
      </c>
      <c r="X3533">
        <f t="shared" si="1910"/>
        <v>3533</v>
      </c>
      <c r="Y3533">
        <f t="shared" si="1911"/>
        <v>3452</v>
      </c>
      <c r="Z3533">
        <f t="shared" si="1912"/>
        <v>3453</v>
      </c>
      <c r="AA3533">
        <f t="shared" si="1909"/>
        <v>3951</v>
      </c>
      <c r="AB3533">
        <f t="shared" si="1920"/>
        <v>500</v>
      </c>
      <c r="AM3533" t="str">
        <f t="shared" si="1921"/>
        <v>201904LP</v>
      </c>
      <c r="AN3533">
        <f t="shared" ca="1" si="1917"/>
        <v>5.0000152207001491</v>
      </c>
      <c r="AO3533">
        <f t="shared" ca="1" si="1918"/>
        <v>10</v>
      </c>
      <c r="AP3533">
        <f t="shared" ca="1" si="1922"/>
        <v>2.9984779299847792</v>
      </c>
      <c r="AQ3533">
        <f t="shared" ca="1" si="1923"/>
        <v>17.00152207001522</v>
      </c>
      <c r="AR3533">
        <f t="shared" ca="1" si="1924"/>
        <v>10</v>
      </c>
      <c r="AS3533">
        <f ca="1">P3533/J3533</f>
        <v>-5.2631747597812639E-2</v>
      </c>
    </row>
    <row r="3534" spans="1:45" x14ac:dyDescent="0.4">
      <c r="A3534">
        <f t="shared" si="1919"/>
        <v>201904</v>
      </c>
      <c r="B3534" t="s">
        <v>529</v>
      </c>
      <c r="C3534" t="s">
        <v>647</v>
      </c>
      <c r="D3534" t="str">
        <f t="shared" ca="1" si="1916"/>
        <v>I101</v>
      </c>
      <c r="E3534">
        <f t="shared" ca="1" si="1897"/>
        <v>11</v>
      </c>
      <c r="F3534">
        <f t="shared" ca="1" si="1898"/>
        <v>8</v>
      </c>
      <c r="G3534" t="str">
        <f t="shared" ca="1" si="1913"/>
        <v>S12</v>
      </c>
      <c r="H3534" t="str">
        <f t="shared" ca="1" si="1914"/>
        <v>S120</v>
      </c>
      <c r="I3534">
        <f ca="1">VLOOKUP(D3534,PRC!$A$2:$B$21,2,0)*E3534</f>
        <v>330000</v>
      </c>
      <c r="J3534">
        <f t="shared" ca="1" si="1899"/>
        <v>310196</v>
      </c>
      <c r="K3534">
        <f ca="1">VLOOKUP(D3534,PRC!$A$1:$C$21,3,0)*E3534</f>
        <v>171600</v>
      </c>
      <c r="L3534">
        <f t="shared" ca="1" si="1900"/>
        <v>23000</v>
      </c>
      <c r="M3534">
        <f t="shared" ca="1" si="1901"/>
        <v>7000</v>
      </c>
      <c r="N3534">
        <f t="shared" ca="1" si="1902"/>
        <v>76000</v>
      </c>
      <c r="O3534">
        <f t="shared" ca="1" si="1903"/>
        <v>30000</v>
      </c>
      <c r="P3534">
        <f t="shared" ca="1" si="1915"/>
        <v>2596</v>
      </c>
      <c r="Q3534">
        <f ca="1">IF(P3534&gt;0,1,0)</f>
        <v>1</v>
      </c>
      <c r="R3534">
        <f t="shared" ca="1" si="1904"/>
        <v>6</v>
      </c>
      <c r="S3534">
        <f t="shared" ca="1" si="1905"/>
        <v>7</v>
      </c>
      <c r="T3534">
        <f t="shared" ca="1" si="1906"/>
        <v>2</v>
      </c>
      <c r="U3534">
        <f t="shared" ca="1" si="1907"/>
        <v>23</v>
      </c>
      <c r="V3534">
        <f t="shared" ca="1" si="1908"/>
        <v>9</v>
      </c>
      <c r="X3534">
        <f t="shared" si="1910"/>
        <v>3534</v>
      </c>
      <c r="Y3534">
        <f t="shared" si="1911"/>
        <v>3452</v>
      </c>
      <c r="Z3534">
        <f t="shared" si="1912"/>
        <v>3453</v>
      </c>
      <c r="AA3534">
        <f t="shared" si="1909"/>
        <v>3951</v>
      </c>
      <c r="AB3534">
        <f t="shared" si="1920"/>
        <v>500</v>
      </c>
      <c r="AM3534" t="str">
        <f t="shared" si="1921"/>
        <v>201904LP</v>
      </c>
      <c r="AN3534">
        <f t="shared" ca="1" si="1917"/>
        <v>6.0012121212121183</v>
      </c>
      <c r="AO3534">
        <f t="shared" ca="1" si="1918"/>
        <v>6.9696969696969706</v>
      </c>
      <c r="AP3534">
        <f t="shared" ca="1" si="1922"/>
        <v>2.1212121212121215</v>
      </c>
      <c r="AQ3534">
        <f t="shared" ca="1" si="1923"/>
        <v>23.030303030303031</v>
      </c>
      <c r="AR3534">
        <f t="shared" ca="1" si="1924"/>
        <v>9.0909090909090917</v>
      </c>
      <c r="AS3534">
        <f ca="1">P3534/J3534</f>
        <v>8.3689022424531592E-3</v>
      </c>
    </row>
    <row r="3535" spans="1:45" x14ac:dyDescent="0.4">
      <c r="A3535">
        <f t="shared" si="1919"/>
        <v>201904</v>
      </c>
      <c r="B3535" t="s">
        <v>530</v>
      </c>
      <c r="C3535" t="s">
        <v>647</v>
      </c>
      <c r="D3535" t="str">
        <f t="shared" ca="1" si="1916"/>
        <v>I112</v>
      </c>
      <c r="E3535">
        <f t="shared" ca="1" si="1897"/>
        <v>17</v>
      </c>
      <c r="F3535">
        <f t="shared" ca="1" si="1898"/>
        <v>6</v>
      </c>
      <c r="G3535" t="str">
        <f t="shared" ca="1" si="1913"/>
        <v>S12</v>
      </c>
      <c r="H3535" t="str">
        <f t="shared" ca="1" si="1914"/>
        <v>S120</v>
      </c>
      <c r="I3535">
        <f ca="1">VLOOKUP(D3535,PRC!$A$2:$B$21,2,0)*E3535</f>
        <v>1105000</v>
      </c>
      <c r="J3535">
        <f t="shared" ca="1" si="1899"/>
        <v>1016596</v>
      </c>
      <c r="K3535">
        <f ca="1">VLOOKUP(D3535,PRC!$A$1:$C$21,3,0)*E3535</f>
        <v>552500</v>
      </c>
      <c r="L3535">
        <f t="shared" ca="1" si="1900"/>
        <v>111000</v>
      </c>
      <c r="M3535">
        <f t="shared" ca="1" si="1901"/>
        <v>11000</v>
      </c>
      <c r="N3535">
        <f t="shared" ca="1" si="1902"/>
        <v>265000</v>
      </c>
      <c r="O3535">
        <f t="shared" ca="1" si="1903"/>
        <v>88000</v>
      </c>
      <c r="P3535">
        <f t="shared" ca="1" si="1915"/>
        <v>-10904</v>
      </c>
      <c r="Q3535">
        <f ca="1">IF(P3535&gt;0,1,0)</f>
        <v>0</v>
      </c>
      <c r="R3535">
        <f t="shared" ca="1" si="1904"/>
        <v>8</v>
      </c>
      <c r="S3535">
        <f t="shared" ca="1" si="1905"/>
        <v>10</v>
      </c>
      <c r="T3535">
        <f t="shared" ca="1" si="1906"/>
        <v>1</v>
      </c>
      <c r="U3535">
        <f t="shared" ca="1" si="1907"/>
        <v>24</v>
      </c>
      <c r="V3535">
        <f t="shared" ca="1" si="1908"/>
        <v>8</v>
      </c>
      <c r="X3535">
        <f t="shared" si="1910"/>
        <v>3535</v>
      </c>
      <c r="Y3535">
        <f t="shared" si="1911"/>
        <v>3452</v>
      </c>
      <c r="Z3535">
        <f t="shared" si="1912"/>
        <v>3453</v>
      </c>
      <c r="AA3535">
        <f t="shared" si="1909"/>
        <v>3951</v>
      </c>
      <c r="AB3535">
        <f t="shared" si="1920"/>
        <v>500</v>
      </c>
      <c r="AM3535" t="str">
        <f t="shared" si="1921"/>
        <v>201904LP</v>
      </c>
      <c r="AN3535">
        <f t="shared" ca="1" si="1917"/>
        <v>8.0003619909502213</v>
      </c>
      <c r="AO3535">
        <f t="shared" ca="1" si="1918"/>
        <v>10.04524886877828</v>
      </c>
      <c r="AP3535">
        <f t="shared" ca="1" si="1922"/>
        <v>0.99547511312217185</v>
      </c>
      <c r="AQ3535">
        <f t="shared" ca="1" si="1923"/>
        <v>23.981900452488688</v>
      </c>
      <c r="AR3535">
        <f t="shared" ca="1" si="1924"/>
        <v>7.9638009049773748</v>
      </c>
      <c r="AS3535">
        <f ca="1">P3535/J3535</f>
        <v>-1.0725991445962802E-2</v>
      </c>
    </row>
    <row r="3536" spans="1:45" x14ac:dyDescent="0.4">
      <c r="A3536">
        <f t="shared" si="1919"/>
        <v>201904</v>
      </c>
      <c r="B3536" t="s">
        <v>531</v>
      </c>
      <c r="C3536" t="s">
        <v>647</v>
      </c>
      <c r="D3536" t="str">
        <f t="shared" ca="1" si="1916"/>
        <v>I118</v>
      </c>
      <c r="E3536">
        <f t="shared" ca="1" si="1897"/>
        <v>18</v>
      </c>
      <c r="F3536">
        <f t="shared" ca="1" si="1898"/>
        <v>7</v>
      </c>
      <c r="G3536" t="str">
        <f t="shared" ca="1" si="1913"/>
        <v>S10</v>
      </c>
      <c r="H3536" t="str">
        <f t="shared" ca="1" si="1914"/>
        <v>S103</v>
      </c>
      <c r="I3536">
        <f ca="1">VLOOKUP(D3536,PRC!$A$2:$B$21,2,0)*E3536</f>
        <v>9540000</v>
      </c>
      <c r="J3536">
        <f t="shared" ca="1" si="1899"/>
        <v>8967596</v>
      </c>
      <c r="K3536">
        <f ca="1">VLOOKUP(D3536,PRC!$A$1:$C$21,3,0)*E3536</f>
        <v>4006800</v>
      </c>
      <c r="L3536">
        <f t="shared" ca="1" si="1900"/>
        <v>763000</v>
      </c>
      <c r="M3536">
        <f t="shared" ca="1" si="1901"/>
        <v>286000</v>
      </c>
      <c r="N3536">
        <f t="shared" ca="1" si="1902"/>
        <v>2385000</v>
      </c>
      <c r="O3536">
        <f t="shared" ca="1" si="1903"/>
        <v>954000</v>
      </c>
      <c r="P3536">
        <f t="shared" ca="1" si="1915"/>
        <v>572796</v>
      </c>
      <c r="Q3536">
        <f ca="1">IF(P3536&gt;0,1,0)</f>
        <v>1</v>
      </c>
      <c r="R3536">
        <f t="shared" ca="1" si="1904"/>
        <v>6</v>
      </c>
      <c r="S3536">
        <f t="shared" ca="1" si="1905"/>
        <v>8</v>
      </c>
      <c r="T3536">
        <f t="shared" ca="1" si="1906"/>
        <v>3</v>
      </c>
      <c r="U3536">
        <f t="shared" ca="1" si="1907"/>
        <v>25</v>
      </c>
      <c r="V3536">
        <f t="shared" ca="1" si="1908"/>
        <v>10</v>
      </c>
      <c r="X3536">
        <f t="shared" si="1910"/>
        <v>3536</v>
      </c>
      <c r="Y3536">
        <f t="shared" si="1911"/>
        <v>3452</v>
      </c>
      <c r="Z3536">
        <f t="shared" si="1912"/>
        <v>3453</v>
      </c>
      <c r="AA3536">
        <f t="shared" si="1909"/>
        <v>3951</v>
      </c>
      <c r="AB3536">
        <f t="shared" si="1920"/>
        <v>500</v>
      </c>
      <c r="AM3536" t="str">
        <f t="shared" si="1921"/>
        <v>201904LP</v>
      </c>
      <c r="AN3536">
        <f t="shared" ca="1" si="1917"/>
        <v>6.0000419287211777</v>
      </c>
      <c r="AO3536">
        <f t="shared" ca="1" si="1918"/>
        <v>7.9979035639412999</v>
      </c>
      <c r="AP3536">
        <f t="shared" ca="1" si="1922"/>
        <v>2.9979035639412999</v>
      </c>
      <c r="AQ3536">
        <f t="shared" ca="1" si="1923"/>
        <v>25</v>
      </c>
      <c r="AR3536">
        <f t="shared" ca="1" si="1924"/>
        <v>10</v>
      </c>
      <c r="AS3536">
        <f ca="1">P3536/J3536</f>
        <v>6.3873974697343641E-2</v>
      </c>
    </row>
    <row r="3537" spans="1:45" x14ac:dyDescent="0.4">
      <c r="A3537">
        <f t="shared" si="1919"/>
        <v>201904</v>
      </c>
      <c r="B3537" t="s">
        <v>532</v>
      </c>
      <c r="C3537" t="s">
        <v>647</v>
      </c>
      <c r="D3537" t="str">
        <f t="shared" ca="1" si="1916"/>
        <v>I109</v>
      </c>
      <c r="E3537">
        <f t="shared" ca="1" si="1897"/>
        <v>13</v>
      </c>
      <c r="F3537">
        <f t="shared" ca="1" si="1898"/>
        <v>10</v>
      </c>
      <c r="G3537" t="str">
        <f t="shared" ca="1" si="1913"/>
        <v>S11</v>
      </c>
      <c r="H3537" t="str">
        <f t="shared" ca="1" si="1914"/>
        <v>S111</v>
      </c>
      <c r="I3537">
        <f ca="1">VLOOKUP(D3537,PRC!$A$2:$B$21,2,0)*E3537</f>
        <v>6500000</v>
      </c>
      <c r="J3537">
        <f t="shared" ca="1" si="1899"/>
        <v>6174996</v>
      </c>
      <c r="K3537">
        <f ca="1">VLOOKUP(D3537,PRC!$A$1:$C$21,3,0)*E3537</f>
        <v>2600000</v>
      </c>
      <c r="L3537">
        <f t="shared" ca="1" si="1900"/>
        <v>520000</v>
      </c>
      <c r="M3537">
        <f t="shared" ca="1" si="1901"/>
        <v>130000</v>
      </c>
      <c r="N3537">
        <f t="shared" ca="1" si="1902"/>
        <v>1430000</v>
      </c>
      <c r="O3537">
        <f t="shared" ca="1" si="1903"/>
        <v>585000</v>
      </c>
      <c r="P3537">
        <f t="shared" ca="1" si="1915"/>
        <v>909996</v>
      </c>
      <c r="Q3537">
        <f ca="1">IF(P3537&gt;0,1,0)</f>
        <v>1</v>
      </c>
      <c r="R3537">
        <f t="shared" ca="1" si="1904"/>
        <v>5</v>
      </c>
      <c r="S3537">
        <f t="shared" ca="1" si="1905"/>
        <v>8</v>
      </c>
      <c r="T3537">
        <f t="shared" ca="1" si="1906"/>
        <v>2</v>
      </c>
      <c r="U3537">
        <f t="shared" ca="1" si="1907"/>
        <v>22</v>
      </c>
      <c r="V3537">
        <f t="shared" ca="1" si="1908"/>
        <v>9</v>
      </c>
      <c r="X3537">
        <f t="shared" si="1910"/>
        <v>3537</v>
      </c>
      <c r="Y3537">
        <f t="shared" si="1911"/>
        <v>3452</v>
      </c>
      <c r="Z3537">
        <f t="shared" si="1912"/>
        <v>3453</v>
      </c>
      <c r="AA3537">
        <f t="shared" si="1909"/>
        <v>3951</v>
      </c>
      <c r="AB3537">
        <f t="shared" si="1920"/>
        <v>500</v>
      </c>
      <c r="AM3537" t="str">
        <f t="shared" si="1921"/>
        <v>201904LP</v>
      </c>
      <c r="AN3537">
        <f t="shared" ca="1" si="1917"/>
        <v>5.0000615384615426</v>
      </c>
      <c r="AO3537">
        <f t="shared" ca="1" si="1918"/>
        <v>8</v>
      </c>
      <c r="AP3537">
        <f t="shared" ca="1" si="1922"/>
        <v>2</v>
      </c>
      <c r="AQ3537">
        <f t="shared" ca="1" si="1923"/>
        <v>22</v>
      </c>
      <c r="AR3537">
        <f t="shared" ca="1" si="1924"/>
        <v>9</v>
      </c>
      <c r="AS3537">
        <f ca="1">P3537/J3537</f>
        <v>0.14736786874031982</v>
      </c>
    </row>
    <row r="3538" spans="1:45" x14ac:dyDescent="0.4">
      <c r="A3538">
        <f t="shared" si="1919"/>
        <v>201904</v>
      </c>
      <c r="B3538" t="s">
        <v>533</v>
      </c>
      <c r="C3538" t="s">
        <v>647</v>
      </c>
      <c r="D3538" t="str">
        <f t="shared" ca="1" si="1916"/>
        <v>I103</v>
      </c>
      <c r="E3538">
        <f t="shared" ca="1" si="1897"/>
        <v>18</v>
      </c>
      <c r="F3538">
        <f t="shared" ca="1" si="1898"/>
        <v>7</v>
      </c>
      <c r="G3538" t="str">
        <f t="shared" ca="1" si="1913"/>
        <v>S11</v>
      </c>
      <c r="H3538" t="str">
        <f t="shared" ca="1" si="1914"/>
        <v>S117</v>
      </c>
      <c r="I3538">
        <f ca="1">VLOOKUP(D3538,PRC!$A$2:$B$21,2,0)*E3538</f>
        <v>900000</v>
      </c>
      <c r="J3538">
        <f t="shared" ca="1" si="1899"/>
        <v>836996</v>
      </c>
      <c r="K3538">
        <f ca="1">VLOOKUP(D3538,PRC!$A$1:$C$21,3,0)*E3538</f>
        <v>513000</v>
      </c>
      <c r="L3538">
        <f t="shared" ca="1" si="1900"/>
        <v>63000</v>
      </c>
      <c r="M3538">
        <f t="shared" ca="1" si="1901"/>
        <v>9000</v>
      </c>
      <c r="N3538">
        <f t="shared" ca="1" si="1902"/>
        <v>162000</v>
      </c>
      <c r="O3538">
        <f t="shared" ca="1" si="1903"/>
        <v>81000</v>
      </c>
      <c r="P3538">
        <f t="shared" ca="1" si="1915"/>
        <v>8996</v>
      </c>
      <c r="Q3538">
        <f ca="1">IF(P3538&gt;0,1,0)</f>
        <v>1</v>
      </c>
      <c r="R3538">
        <f t="shared" ca="1" si="1904"/>
        <v>7</v>
      </c>
      <c r="S3538">
        <f t="shared" ca="1" si="1905"/>
        <v>7</v>
      </c>
      <c r="T3538">
        <f t="shared" ca="1" si="1906"/>
        <v>1</v>
      </c>
      <c r="U3538">
        <f t="shared" ca="1" si="1907"/>
        <v>18</v>
      </c>
      <c r="V3538">
        <f t="shared" ca="1" si="1908"/>
        <v>9</v>
      </c>
      <c r="X3538">
        <f t="shared" si="1910"/>
        <v>3538</v>
      </c>
      <c r="Y3538">
        <f t="shared" si="1911"/>
        <v>3452</v>
      </c>
      <c r="Z3538">
        <f t="shared" si="1912"/>
        <v>3453</v>
      </c>
      <c r="AA3538">
        <f t="shared" si="1909"/>
        <v>3951</v>
      </c>
      <c r="AB3538">
        <f t="shared" si="1920"/>
        <v>500</v>
      </c>
      <c r="AM3538" t="str">
        <f t="shared" si="1921"/>
        <v>201904LP</v>
      </c>
      <c r="AN3538">
        <f t="shared" ca="1" si="1917"/>
        <v>7.000444444444442</v>
      </c>
      <c r="AO3538">
        <f t="shared" ca="1" si="1918"/>
        <v>7.0000000000000009</v>
      </c>
      <c r="AP3538">
        <f t="shared" ca="1" si="1922"/>
        <v>1</v>
      </c>
      <c r="AQ3538">
        <f t="shared" ca="1" si="1923"/>
        <v>18</v>
      </c>
      <c r="AR3538">
        <f t="shared" ca="1" si="1924"/>
        <v>9</v>
      </c>
      <c r="AS3538">
        <f ca="1">P3538/J3538</f>
        <v>1.0747960563730292E-2</v>
      </c>
    </row>
    <row r="3539" spans="1:45" x14ac:dyDescent="0.4">
      <c r="A3539">
        <f t="shared" si="1919"/>
        <v>201904</v>
      </c>
      <c r="B3539" t="s">
        <v>534</v>
      </c>
      <c r="C3539" t="s">
        <v>647</v>
      </c>
      <c r="D3539" t="str">
        <f t="shared" ca="1" si="1916"/>
        <v>I114</v>
      </c>
      <c r="E3539">
        <f t="shared" ca="1" si="1897"/>
        <v>20</v>
      </c>
      <c r="F3539">
        <f t="shared" ca="1" si="1898"/>
        <v>5</v>
      </c>
      <c r="G3539" t="str">
        <f t="shared" ca="1" si="1913"/>
        <v>S11</v>
      </c>
      <c r="H3539" t="str">
        <f t="shared" ca="1" si="1914"/>
        <v>S116</v>
      </c>
      <c r="I3539">
        <f ca="1">VLOOKUP(D3539,PRC!$A$2:$B$21,2,0)*E3539</f>
        <v>4800000</v>
      </c>
      <c r="J3539">
        <f t="shared" ca="1" si="1899"/>
        <v>4367996</v>
      </c>
      <c r="K3539">
        <f ca="1">VLOOKUP(D3539,PRC!$A$1:$C$21,3,0)*E3539</f>
        <v>2784000</v>
      </c>
      <c r="L3539">
        <f t="shared" ca="1" si="1900"/>
        <v>384000</v>
      </c>
      <c r="M3539">
        <f t="shared" ca="1" si="1901"/>
        <v>48000</v>
      </c>
      <c r="N3539">
        <f t="shared" ca="1" si="1902"/>
        <v>864000</v>
      </c>
      <c r="O3539">
        <f t="shared" ca="1" si="1903"/>
        <v>288000</v>
      </c>
      <c r="P3539">
        <f t="shared" ca="1" si="1915"/>
        <v>-4</v>
      </c>
      <c r="Q3539">
        <f ca="1">IF(P3539&gt;0,1,0)</f>
        <v>0</v>
      </c>
      <c r="R3539">
        <f t="shared" ca="1" si="1904"/>
        <v>9</v>
      </c>
      <c r="S3539">
        <f t="shared" ca="1" si="1905"/>
        <v>8</v>
      </c>
      <c r="T3539">
        <f t="shared" ca="1" si="1906"/>
        <v>1</v>
      </c>
      <c r="U3539">
        <f t="shared" ca="1" si="1907"/>
        <v>18</v>
      </c>
      <c r="V3539">
        <f t="shared" ca="1" si="1908"/>
        <v>6</v>
      </c>
      <c r="X3539">
        <f t="shared" si="1910"/>
        <v>3539</v>
      </c>
      <c r="Y3539">
        <f t="shared" si="1911"/>
        <v>3452</v>
      </c>
      <c r="Z3539">
        <f t="shared" si="1912"/>
        <v>3453</v>
      </c>
      <c r="AA3539">
        <f t="shared" si="1909"/>
        <v>3951</v>
      </c>
      <c r="AB3539">
        <f t="shared" si="1920"/>
        <v>500</v>
      </c>
      <c r="AM3539" t="str">
        <f t="shared" si="1921"/>
        <v>201904LP</v>
      </c>
      <c r="AN3539">
        <f t="shared" ca="1" si="1917"/>
        <v>9.0000833333333308</v>
      </c>
      <c r="AO3539">
        <f t="shared" ca="1" si="1918"/>
        <v>8</v>
      </c>
      <c r="AP3539">
        <f t="shared" ca="1" si="1922"/>
        <v>1</v>
      </c>
      <c r="AQ3539">
        <f t="shared" ca="1" si="1923"/>
        <v>18</v>
      </c>
      <c r="AR3539">
        <f t="shared" ca="1" si="1924"/>
        <v>6</v>
      </c>
      <c r="AS3539">
        <f ca="1">P3539/J3539</f>
        <v>-9.1575175435142337E-7</v>
      </c>
    </row>
    <row r="3540" spans="1:45" x14ac:dyDescent="0.4">
      <c r="A3540">
        <f t="shared" si="1919"/>
        <v>201904</v>
      </c>
      <c r="B3540" t="s">
        <v>535</v>
      </c>
      <c r="C3540" t="s">
        <v>647</v>
      </c>
      <c r="D3540" t="str">
        <f t="shared" ca="1" si="1916"/>
        <v>I101</v>
      </c>
      <c r="E3540">
        <f t="shared" ca="1" si="1897"/>
        <v>20</v>
      </c>
      <c r="F3540">
        <f t="shared" ca="1" si="1898"/>
        <v>10</v>
      </c>
      <c r="G3540" t="str">
        <f t="shared" ca="1" si="1913"/>
        <v>S10</v>
      </c>
      <c r="H3540" t="str">
        <f t="shared" ca="1" si="1914"/>
        <v>S104</v>
      </c>
      <c r="I3540">
        <f ca="1">VLOOKUP(D3540,PRC!$A$2:$B$21,2,0)*E3540</f>
        <v>600000</v>
      </c>
      <c r="J3540">
        <f t="shared" ca="1" si="1899"/>
        <v>545996</v>
      </c>
      <c r="K3540">
        <f ca="1">VLOOKUP(D3540,PRC!$A$1:$C$21,3,0)*E3540</f>
        <v>312000</v>
      </c>
      <c r="L3540">
        <f t="shared" ca="1" si="1900"/>
        <v>30000</v>
      </c>
      <c r="M3540">
        <f t="shared" ca="1" si="1901"/>
        <v>12000</v>
      </c>
      <c r="N3540">
        <f t="shared" ca="1" si="1902"/>
        <v>138000</v>
      </c>
      <c r="O3540">
        <f t="shared" ca="1" si="1903"/>
        <v>42000</v>
      </c>
      <c r="P3540">
        <f t="shared" ca="1" si="1915"/>
        <v>11996</v>
      </c>
      <c r="Q3540">
        <f ca="1">IF(P3540&gt;0,1,0)</f>
        <v>1</v>
      </c>
      <c r="R3540">
        <f t="shared" ca="1" si="1904"/>
        <v>9</v>
      </c>
      <c r="S3540">
        <f t="shared" ca="1" si="1905"/>
        <v>5</v>
      </c>
      <c r="T3540">
        <f t="shared" ca="1" si="1906"/>
        <v>2</v>
      </c>
      <c r="U3540">
        <f t="shared" ca="1" si="1907"/>
        <v>23</v>
      </c>
      <c r="V3540">
        <f t="shared" ca="1" si="1908"/>
        <v>7</v>
      </c>
      <c r="X3540">
        <f t="shared" si="1910"/>
        <v>3540</v>
      </c>
      <c r="Y3540">
        <f t="shared" si="1911"/>
        <v>3452</v>
      </c>
      <c r="Z3540">
        <f t="shared" si="1912"/>
        <v>3453</v>
      </c>
      <c r="AA3540">
        <f t="shared" si="1909"/>
        <v>3951</v>
      </c>
      <c r="AB3540">
        <f t="shared" si="1920"/>
        <v>500</v>
      </c>
      <c r="AM3540" t="str">
        <f t="shared" si="1921"/>
        <v>201904LP</v>
      </c>
      <c r="AN3540">
        <f t="shared" ca="1" si="1917"/>
        <v>9.0006666666666675</v>
      </c>
      <c r="AO3540">
        <f t="shared" ca="1" si="1918"/>
        <v>5</v>
      </c>
      <c r="AP3540">
        <f t="shared" ca="1" si="1922"/>
        <v>2</v>
      </c>
      <c r="AQ3540">
        <f t="shared" ca="1" si="1923"/>
        <v>23</v>
      </c>
      <c r="AR3540">
        <f t="shared" ca="1" si="1924"/>
        <v>7.0000000000000009</v>
      </c>
      <c r="AS3540">
        <f ca="1">P3540/J3540</f>
        <v>2.1970856929354795E-2</v>
      </c>
    </row>
    <row r="3541" spans="1:45" x14ac:dyDescent="0.4">
      <c r="A3541">
        <f t="shared" si="1919"/>
        <v>201904</v>
      </c>
      <c r="B3541" t="s">
        <v>536</v>
      </c>
      <c r="C3541" t="s">
        <v>647</v>
      </c>
      <c r="D3541" t="str">
        <f t="shared" ca="1" si="1916"/>
        <v>I103</v>
      </c>
      <c r="E3541">
        <f t="shared" ca="1" si="1897"/>
        <v>15</v>
      </c>
      <c r="F3541">
        <f t="shared" ca="1" si="1898"/>
        <v>9</v>
      </c>
      <c r="G3541" t="str">
        <f t="shared" ca="1" si="1913"/>
        <v>S11</v>
      </c>
      <c r="H3541" t="str">
        <f t="shared" ca="1" si="1914"/>
        <v>S113</v>
      </c>
      <c r="I3541">
        <f ca="1">VLOOKUP(D3541,PRC!$A$2:$B$21,2,0)*E3541</f>
        <v>750000</v>
      </c>
      <c r="J3541">
        <f t="shared" ca="1" si="1899"/>
        <v>712496</v>
      </c>
      <c r="K3541">
        <f ca="1">VLOOKUP(D3541,PRC!$A$1:$C$21,3,0)*E3541</f>
        <v>427500</v>
      </c>
      <c r="L3541">
        <f t="shared" ca="1" si="1900"/>
        <v>75000</v>
      </c>
      <c r="M3541">
        <f t="shared" ca="1" si="1901"/>
        <v>8000</v>
      </c>
      <c r="N3541">
        <f t="shared" ca="1" si="1902"/>
        <v>120000</v>
      </c>
      <c r="O3541">
        <f t="shared" ca="1" si="1903"/>
        <v>75000</v>
      </c>
      <c r="P3541">
        <f t="shared" ca="1" si="1915"/>
        <v>6996</v>
      </c>
      <c r="Q3541">
        <f ca="1">IF(P3541&gt;0,1,0)</f>
        <v>1</v>
      </c>
      <c r="R3541">
        <f t="shared" ca="1" si="1904"/>
        <v>5</v>
      </c>
      <c r="S3541">
        <f t="shared" ca="1" si="1905"/>
        <v>10</v>
      </c>
      <c r="T3541">
        <f t="shared" ca="1" si="1906"/>
        <v>1</v>
      </c>
      <c r="U3541">
        <f t="shared" ca="1" si="1907"/>
        <v>16</v>
      </c>
      <c r="V3541">
        <f t="shared" ca="1" si="1908"/>
        <v>10</v>
      </c>
      <c r="X3541">
        <f t="shared" si="1910"/>
        <v>3541</v>
      </c>
      <c r="Y3541">
        <f t="shared" si="1911"/>
        <v>3452</v>
      </c>
      <c r="Z3541">
        <f t="shared" si="1912"/>
        <v>3453</v>
      </c>
      <c r="AA3541">
        <f t="shared" si="1909"/>
        <v>3951</v>
      </c>
      <c r="AB3541">
        <f t="shared" si="1920"/>
        <v>500</v>
      </c>
      <c r="AM3541" t="str">
        <f t="shared" si="1921"/>
        <v>201904LP</v>
      </c>
      <c r="AN3541">
        <f t="shared" ca="1" si="1917"/>
        <v>5.0005333333333351</v>
      </c>
      <c r="AO3541">
        <f t="shared" ca="1" si="1918"/>
        <v>10</v>
      </c>
      <c r="AP3541">
        <f t="shared" ca="1" si="1922"/>
        <v>1.0666666666666667</v>
      </c>
      <c r="AQ3541">
        <f t="shared" ca="1" si="1923"/>
        <v>16</v>
      </c>
      <c r="AR3541">
        <f t="shared" ca="1" si="1924"/>
        <v>10</v>
      </c>
      <c r="AS3541">
        <f ca="1">P3541/J3541</f>
        <v>9.8190024926455722E-3</v>
      </c>
    </row>
    <row r="3542" spans="1:45" x14ac:dyDescent="0.4">
      <c r="A3542">
        <f t="shared" si="1919"/>
        <v>201904</v>
      </c>
      <c r="B3542" t="s">
        <v>537</v>
      </c>
      <c r="C3542" t="s">
        <v>647</v>
      </c>
      <c r="D3542" t="str">
        <f t="shared" ca="1" si="1916"/>
        <v>I115</v>
      </c>
      <c r="E3542">
        <f t="shared" ca="1" si="1897"/>
        <v>10</v>
      </c>
      <c r="F3542">
        <f t="shared" ca="1" si="1898"/>
        <v>5</v>
      </c>
      <c r="G3542" t="str">
        <f t="shared" ca="1" si="1913"/>
        <v>S11</v>
      </c>
      <c r="H3542" t="str">
        <f t="shared" ca="1" si="1914"/>
        <v>S118</v>
      </c>
      <c r="I3542">
        <f ca="1">VLOOKUP(D3542,PRC!$A$2:$B$21,2,0)*E3542</f>
        <v>50000</v>
      </c>
      <c r="J3542">
        <f t="shared" ca="1" si="1899"/>
        <v>45996</v>
      </c>
      <c r="K3542">
        <f ca="1">VLOOKUP(D3542,PRC!$A$1:$C$21,3,0)*E3542</f>
        <v>24000</v>
      </c>
      <c r="L3542">
        <f t="shared" ca="1" si="1900"/>
        <v>5000</v>
      </c>
      <c r="M3542">
        <f t="shared" ca="1" si="1901"/>
        <v>1000</v>
      </c>
      <c r="N3542">
        <f t="shared" ca="1" si="1902"/>
        <v>9000</v>
      </c>
      <c r="O3542">
        <f t="shared" ca="1" si="1903"/>
        <v>4000</v>
      </c>
      <c r="P3542">
        <f t="shared" ca="1" si="1915"/>
        <v>2996</v>
      </c>
      <c r="Q3542">
        <f ca="1">IF(P3542&gt;0,1,0)</f>
        <v>1</v>
      </c>
      <c r="R3542">
        <f t="shared" ca="1" si="1904"/>
        <v>8</v>
      </c>
      <c r="S3542">
        <f t="shared" ca="1" si="1905"/>
        <v>9</v>
      </c>
      <c r="T3542">
        <f t="shared" ca="1" si="1906"/>
        <v>1</v>
      </c>
      <c r="U3542">
        <f t="shared" ca="1" si="1907"/>
        <v>17</v>
      </c>
      <c r="V3542">
        <f t="shared" ca="1" si="1908"/>
        <v>8</v>
      </c>
      <c r="X3542">
        <f t="shared" si="1910"/>
        <v>3542</v>
      </c>
      <c r="Y3542">
        <f t="shared" si="1911"/>
        <v>3452</v>
      </c>
      <c r="Z3542">
        <f t="shared" si="1912"/>
        <v>3453</v>
      </c>
      <c r="AA3542">
        <f t="shared" si="1909"/>
        <v>3951</v>
      </c>
      <c r="AB3542">
        <f t="shared" si="1920"/>
        <v>500</v>
      </c>
      <c r="AM3542" t="str">
        <f t="shared" si="1921"/>
        <v>201904LP</v>
      </c>
      <c r="AN3542">
        <f t="shared" ca="1" si="1917"/>
        <v>8.0080000000000044</v>
      </c>
      <c r="AO3542">
        <f t="shared" ca="1" si="1918"/>
        <v>10</v>
      </c>
      <c r="AP3542">
        <f t="shared" ca="1" si="1922"/>
        <v>2</v>
      </c>
      <c r="AQ3542">
        <f t="shared" ca="1" si="1923"/>
        <v>18</v>
      </c>
      <c r="AR3542">
        <f t="shared" ca="1" si="1924"/>
        <v>8</v>
      </c>
      <c r="AS3542">
        <f ca="1">P3542/J3542</f>
        <v>6.5136098791199235E-2</v>
      </c>
    </row>
    <row r="3543" spans="1:45" x14ac:dyDescent="0.4">
      <c r="A3543">
        <f t="shared" si="1919"/>
        <v>201904</v>
      </c>
      <c r="B3543" t="s">
        <v>538</v>
      </c>
      <c r="C3543" t="s">
        <v>647</v>
      </c>
      <c r="D3543" t="str">
        <f t="shared" ca="1" si="1916"/>
        <v>I116</v>
      </c>
      <c r="E3543">
        <f t="shared" ca="1" si="1897"/>
        <v>13</v>
      </c>
      <c r="F3543">
        <f t="shared" ca="1" si="1898"/>
        <v>6</v>
      </c>
      <c r="G3543" t="str">
        <f t="shared" ca="1" si="1913"/>
        <v>S11</v>
      </c>
      <c r="H3543" t="str">
        <f t="shared" ca="1" si="1914"/>
        <v>S113</v>
      </c>
      <c r="I3543">
        <f ca="1">VLOOKUP(D3543,PRC!$A$2:$B$21,2,0)*E3543</f>
        <v>18980000</v>
      </c>
      <c r="J3543">
        <f t="shared" ca="1" si="1899"/>
        <v>17081996</v>
      </c>
      <c r="K3543">
        <f ca="1">VLOOKUP(D3543,PRC!$A$1:$C$21,3,0)*E3543</f>
        <v>11388000</v>
      </c>
      <c r="L3543">
        <f t="shared" ca="1" si="1900"/>
        <v>1518000</v>
      </c>
      <c r="M3543">
        <f t="shared" ca="1" si="1901"/>
        <v>190000</v>
      </c>
      <c r="N3543">
        <f t="shared" ca="1" si="1902"/>
        <v>4176000</v>
      </c>
      <c r="O3543">
        <f t="shared" ca="1" si="1903"/>
        <v>949000</v>
      </c>
      <c r="P3543">
        <f t="shared" ca="1" si="1915"/>
        <v>-1139004</v>
      </c>
      <c r="Q3543">
        <f ca="1">IF(P3543&gt;0,1,0)</f>
        <v>0</v>
      </c>
      <c r="R3543">
        <f t="shared" ca="1" si="1904"/>
        <v>10</v>
      </c>
      <c r="S3543">
        <f t="shared" ca="1" si="1905"/>
        <v>8</v>
      </c>
      <c r="T3543">
        <f t="shared" ca="1" si="1906"/>
        <v>1</v>
      </c>
      <c r="U3543">
        <f t="shared" ca="1" si="1907"/>
        <v>22</v>
      </c>
      <c r="V3543">
        <f t="shared" ca="1" si="1908"/>
        <v>5</v>
      </c>
      <c r="X3543">
        <f t="shared" si="1910"/>
        <v>3543</v>
      </c>
      <c r="Y3543">
        <f t="shared" si="1911"/>
        <v>3452</v>
      </c>
      <c r="Z3543">
        <f t="shared" si="1912"/>
        <v>3453</v>
      </c>
      <c r="AA3543">
        <f t="shared" si="1909"/>
        <v>3951</v>
      </c>
      <c r="AB3543">
        <f t="shared" si="1920"/>
        <v>500</v>
      </c>
      <c r="AM3543" t="str">
        <f t="shared" si="1921"/>
        <v>201904LP</v>
      </c>
      <c r="AN3543">
        <f t="shared" ca="1" si="1917"/>
        <v>10.00002107481559</v>
      </c>
      <c r="AO3543">
        <f t="shared" ca="1" si="1918"/>
        <v>7.9978925184404641</v>
      </c>
      <c r="AP3543">
        <f t="shared" ca="1" si="1922"/>
        <v>1.0010537407797682</v>
      </c>
      <c r="AQ3543">
        <f t="shared" ca="1" si="1923"/>
        <v>22.002107481559534</v>
      </c>
      <c r="AR3543">
        <f t="shared" ca="1" si="1924"/>
        <v>5</v>
      </c>
      <c r="AS3543">
        <f ca="1">P3543/J3543</f>
        <v>-6.6678624675945361E-2</v>
      </c>
    </row>
    <row r="3544" spans="1:45" x14ac:dyDescent="0.4">
      <c r="A3544">
        <f t="shared" si="1919"/>
        <v>201904</v>
      </c>
      <c r="B3544" t="s">
        <v>539</v>
      </c>
      <c r="C3544" t="s">
        <v>647</v>
      </c>
      <c r="D3544" t="str">
        <f t="shared" ca="1" si="1916"/>
        <v>I117</v>
      </c>
      <c r="E3544">
        <f t="shared" ca="1" si="1897"/>
        <v>11</v>
      </c>
      <c r="F3544">
        <f t="shared" ca="1" si="1898"/>
        <v>10</v>
      </c>
      <c r="G3544" t="str">
        <f t="shared" ca="1" si="1913"/>
        <v>S10</v>
      </c>
      <c r="H3544" t="str">
        <f t="shared" ca="1" si="1914"/>
        <v>S101</v>
      </c>
      <c r="I3544">
        <f ca="1">VLOOKUP(D3544,PRC!$A$2:$B$21,2,0)*E3544</f>
        <v>27500000</v>
      </c>
      <c r="J3544">
        <f t="shared" ca="1" si="1899"/>
        <v>26124996</v>
      </c>
      <c r="K3544">
        <f ca="1">VLOOKUP(D3544,PRC!$A$1:$C$21,3,0)*E3544</f>
        <v>12650000</v>
      </c>
      <c r="L3544">
        <f t="shared" ca="1" si="1900"/>
        <v>1375000</v>
      </c>
      <c r="M3544">
        <f t="shared" ca="1" si="1901"/>
        <v>825000</v>
      </c>
      <c r="N3544">
        <f t="shared" ca="1" si="1902"/>
        <v>6600000</v>
      </c>
      <c r="O3544">
        <f t="shared" ca="1" si="1903"/>
        <v>2475000</v>
      </c>
      <c r="P3544">
        <f t="shared" ca="1" si="1915"/>
        <v>2199996</v>
      </c>
      <c r="Q3544">
        <f ca="1">IF(P3544&gt;0,1,0)</f>
        <v>1</v>
      </c>
      <c r="R3544">
        <f t="shared" ca="1" si="1904"/>
        <v>5</v>
      </c>
      <c r="S3544">
        <f t="shared" ca="1" si="1905"/>
        <v>5</v>
      </c>
      <c r="T3544">
        <f t="shared" ca="1" si="1906"/>
        <v>3</v>
      </c>
      <c r="U3544">
        <f t="shared" ca="1" si="1907"/>
        <v>24</v>
      </c>
      <c r="V3544">
        <f t="shared" ca="1" si="1908"/>
        <v>9</v>
      </c>
      <c r="X3544">
        <f t="shared" si="1910"/>
        <v>3544</v>
      </c>
      <c r="Y3544">
        <f t="shared" si="1911"/>
        <v>3452</v>
      </c>
      <c r="Z3544">
        <f t="shared" si="1912"/>
        <v>3453</v>
      </c>
      <c r="AA3544">
        <f t="shared" si="1909"/>
        <v>3951</v>
      </c>
      <c r="AB3544">
        <f t="shared" si="1920"/>
        <v>500</v>
      </c>
      <c r="AM3544" t="str">
        <f t="shared" si="1921"/>
        <v>201904LP</v>
      </c>
      <c r="AN3544">
        <f t="shared" ca="1" si="1917"/>
        <v>5.0000145454545457</v>
      </c>
      <c r="AO3544">
        <f t="shared" ca="1" si="1918"/>
        <v>5</v>
      </c>
      <c r="AP3544">
        <f t="shared" ca="1" si="1922"/>
        <v>3</v>
      </c>
      <c r="AQ3544">
        <f t="shared" ca="1" si="1923"/>
        <v>24</v>
      </c>
      <c r="AR3544">
        <f t="shared" ca="1" si="1924"/>
        <v>9</v>
      </c>
      <c r="AS3544">
        <f ca="1">P3544/J3544</f>
        <v>8.421038609919787E-2</v>
      </c>
    </row>
    <row r="3545" spans="1:45" x14ac:dyDescent="0.4">
      <c r="A3545">
        <f t="shared" si="1919"/>
        <v>201904</v>
      </c>
      <c r="B3545" t="s">
        <v>540</v>
      </c>
      <c r="C3545" t="s">
        <v>647</v>
      </c>
      <c r="D3545" t="str">
        <f t="shared" ca="1" si="1916"/>
        <v>I107</v>
      </c>
      <c r="E3545">
        <f t="shared" ca="1" si="1897"/>
        <v>12</v>
      </c>
      <c r="F3545">
        <f t="shared" ca="1" si="1898"/>
        <v>10</v>
      </c>
      <c r="G3545" t="str">
        <f t="shared" ca="1" si="1913"/>
        <v>S11</v>
      </c>
      <c r="H3545" t="str">
        <f t="shared" ca="1" si="1914"/>
        <v>S116</v>
      </c>
      <c r="I3545">
        <f ca="1">VLOOKUP(D3545,PRC!$A$2:$B$21,2,0)*E3545</f>
        <v>1800000</v>
      </c>
      <c r="J3545">
        <f t="shared" ca="1" si="1899"/>
        <v>1709996</v>
      </c>
      <c r="K3545">
        <f ca="1">VLOOKUP(D3545,PRC!$A$1:$C$21,3,0)*E3545</f>
        <v>1026000</v>
      </c>
      <c r="L3545">
        <f t="shared" ca="1" si="1900"/>
        <v>126000</v>
      </c>
      <c r="M3545">
        <f t="shared" ca="1" si="1901"/>
        <v>18000</v>
      </c>
      <c r="N3545">
        <f t="shared" ca="1" si="1902"/>
        <v>414000</v>
      </c>
      <c r="O3545">
        <f t="shared" ca="1" si="1903"/>
        <v>162000</v>
      </c>
      <c r="P3545">
        <f t="shared" ca="1" si="1915"/>
        <v>-36004</v>
      </c>
      <c r="Q3545">
        <f ca="1">IF(P3545&gt;0,1,0)</f>
        <v>0</v>
      </c>
      <c r="R3545">
        <f t="shared" ca="1" si="1904"/>
        <v>5</v>
      </c>
      <c r="S3545">
        <f t="shared" ca="1" si="1905"/>
        <v>7</v>
      </c>
      <c r="T3545">
        <f t="shared" ca="1" si="1906"/>
        <v>1</v>
      </c>
      <c r="U3545">
        <f t="shared" ca="1" si="1907"/>
        <v>23</v>
      </c>
      <c r="V3545">
        <f t="shared" ca="1" si="1908"/>
        <v>9</v>
      </c>
      <c r="X3545">
        <f t="shared" si="1910"/>
        <v>3545</v>
      </c>
      <c r="Y3545">
        <f t="shared" si="1911"/>
        <v>3452</v>
      </c>
      <c r="Z3545">
        <f t="shared" si="1912"/>
        <v>3453</v>
      </c>
      <c r="AA3545">
        <f t="shared" si="1909"/>
        <v>3951</v>
      </c>
      <c r="AB3545">
        <f t="shared" si="1920"/>
        <v>500</v>
      </c>
      <c r="AM3545" t="str">
        <f t="shared" si="1921"/>
        <v>201904LP</v>
      </c>
      <c r="AN3545">
        <f t="shared" ca="1" si="1917"/>
        <v>5.0002222222222166</v>
      </c>
      <c r="AO3545">
        <f t="shared" ca="1" si="1918"/>
        <v>7.0000000000000009</v>
      </c>
      <c r="AP3545">
        <f t="shared" ca="1" si="1922"/>
        <v>1</v>
      </c>
      <c r="AQ3545">
        <f t="shared" ca="1" si="1923"/>
        <v>23</v>
      </c>
      <c r="AR3545">
        <f t="shared" ca="1" si="1924"/>
        <v>9</v>
      </c>
      <c r="AS3545">
        <f ca="1">P3545/J3545</f>
        <v>-2.1055020011742719E-2</v>
      </c>
    </row>
    <row r="3546" spans="1:45" x14ac:dyDescent="0.4">
      <c r="A3546">
        <f t="shared" si="1919"/>
        <v>201904</v>
      </c>
      <c r="B3546" t="s">
        <v>541</v>
      </c>
      <c r="C3546" t="s">
        <v>647</v>
      </c>
      <c r="D3546" t="str">
        <f t="shared" ca="1" si="1916"/>
        <v>I108</v>
      </c>
      <c r="E3546">
        <f t="shared" ca="1" si="1897"/>
        <v>16</v>
      </c>
      <c r="F3546">
        <f t="shared" ca="1" si="1898"/>
        <v>5</v>
      </c>
      <c r="G3546" t="str">
        <f t="shared" ca="1" si="1913"/>
        <v>S12</v>
      </c>
      <c r="H3546" t="str">
        <f t="shared" ca="1" si="1914"/>
        <v>S120</v>
      </c>
      <c r="I3546">
        <f ca="1">VLOOKUP(D3546,PRC!$A$2:$B$21,2,0)*E3546</f>
        <v>640000</v>
      </c>
      <c r="J3546">
        <f t="shared" ca="1" si="1899"/>
        <v>588796</v>
      </c>
      <c r="K3546">
        <f ca="1">VLOOKUP(D3546,PRC!$A$1:$C$21,3,0)*E3546</f>
        <v>294400</v>
      </c>
      <c r="L3546">
        <f t="shared" ca="1" si="1900"/>
        <v>64000</v>
      </c>
      <c r="M3546">
        <f t="shared" ca="1" si="1901"/>
        <v>19000</v>
      </c>
      <c r="N3546">
        <f t="shared" ca="1" si="1902"/>
        <v>147000</v>
      </c>
      <c r="O3546">
        <f t="shared" ca="1" si="1903"/>
        <v>58000</v>
      </c>
      <c r="P3546">
        <f t="shared" ca="1" si="1915"/>
        <v>6396</v>
      </c>
      <c r="Q3546">
        <f ca="1">IF(P3546&gt;0,1,0)</f>
        <v>1</v>
      </c>
      <c r="R3546">
        <f t="shared" ca="1" si="1904"/>
        <v>8</v>
      </c>
      <c r="S3546">
        <f t="shared" ca="1" si="1905"/>
        <v>10</v>
      </c>
      <c r="T3546">
        <f t="shared" ca="1" si="1906"/>
        <v>3</v>
      </c>
      <c r="U3546">
        <f t="shared" ca="1" si="1907"/>
        <v>23</v>
      </c>
      <c r="V3546">
        <f t="shared" ca="1" si="1908"/>
        <v>9</v>
      </c>
      <c r="X3546">
        <f t="shared" si="1910"/>
        <v>3546</v>
      </c>
      <c r="Y3546">
        <f t="shared" si="1911"/>
        <v>3452</v>
      </c>
      <c r="Z3546">
        <f t="shared" si="1912"/>
        <v>3453</v>
      </c>
      <c r="AA3546">
        <f t="shared" si="1909"/>
        <v>3951</v>
      </c>
      <c r="AB3546">
        <f t="shared" si="1920"/>
        <v>500</v>
      </c>
      <c r="AM3546" t="str">
        <f t="shared" si="1921"/>
        <v>201904LP</v>
      </c>
      <c r="AN3546">
        <f t="shared" ca="1" si="1917"/>
        <v>8.0006249999999941</v>
      </c>
      <c r="AO3546">
        <f t="shared" ca="1" si="1918"/>
        <v>10</v>
      </c>
      <c r="AP3546">
        <f t="shared" ca="1" si="1922"/>
        <v>2.96875</v>
      </c>
      <c r="AQ3546">
        <f t="shared" ca="1" si="1923"/>
        <v>22.96875</v>
      </c>
      <c r="AR3546">
        <f t="shared" ca="1" si="1924"/>
        <v>9.0625</v>
      </c>
      <c r="AS3546">
        <f ca="1">P3546/J3546</f>
        <v>1.0862845535635433E-2</v>
      </c>
    </row>
    <row r="3547" spans="1:45" x14ac:dyDescent="0.4">
      <c r="A3547">
        <f t="shared" si="1919"/>
        <v>201904</v>
      </c>
      <c r="B3547" t="s">
        <v>542</v>
      </c>
      <c r="C3547" t="s">
        <v>647</v>
      </c>
      <c r="D3547" t="str">
        <f t="shared" ca="1" si="1916"/>
        <v>I119</v>
      </c>
      <c r="E3547">
        <f t="shared" ca="1" si="1897"/>
        <v>10</v>
      </c>
      <c r="F3547">
        <f t="shared" ca="1" si="1898"/>
        <v>10</v>
      </c>
      <c r="G3547" t="str">
        <f t="shared" ca="1" si="1913"/>
        <v>S11</v>
      </c>
      <c r="H3547" t="str">
        <f t="shared" ca="1" si="1914"/>
        <v>S119</v>
      </c>
      <c r="I3547">
        <f ca="1">VLOOKUP(D3547,PRC!$A$2:$B$21,2,0)*E3547</f>
        <v>950000</v>
      </c>
      <c r="J3547">
        <f t="shared" ca="1" si="1899"/>
        <v>873996</v>
      </c>
      <c r="K3547">
        <f ca="1">VLOOKUP(D3547,PRC!$A$1:$C$21,3,0)*E3547</f>
        <v>456000</v>
      </c>
      <c r="L3547">
        <f t="shared" ca="1" si="1900"/>
        <v>95000</v>
      </c>
      <c r="M3547">
        <f t="shared" ca="1" si="1901"/>
        <v>19000</v>
      </c>
      <c r="N3547">
        <f t="shared" ca="1" si="1902"/>
        <v>181000</v>
      </c>
      <c r="O3547">
        <f t="shared" ca="1" si="1903"/>
        <v>95000</v>
      </c>
      <c r="P3547">
        <f t="shared" ca="1" si="1915"/>
        <v>27996</v>
      </c>
      <c r="Q3547">
        <f ca="1">IF(P3547&gt;0,1,0)</f>
        <v>1</v>
      </c>
      <c r="R3547">
        <f t="shared" ca="1" si="1904"/>
        <v>8</v>
      </c>
      <c r="S3547">
        <f t="shared" ca="1" si="1905"/>
        <v>10</v>
      </c>
      <c r="T3547">
        <f t="shared" ca="1" si="1906"/>
        <v>2</v>
      </c>
      <c r="U3547">
        <f t="shared" ca="1" si="1907"/>
        <v>19</v>
      </c>
      <c r="V3547">
        <f t="shared" ca="1" si="1908"/>
        <v>10</v>
      </c>
      <c r="X3547">
        <f t="shared" si="1910"/>
        <v>3547</v>
      </c>
      <c r="Y3547">
        <f t="shared" si="1911"/>
        <v>3452</v>
      </c>
      <c r="Z3547">
        <f t="shared" si="1912"/>
        <v>3453</v>
      </c>
      <c r="AA3547">
        <f t="shared" si="1909"/>
        <v>3951</v>
      </c>
      <c r="AB3547">
        <f t="shared" si="1920"/>
        <v>500</v>
      </c>
      <c r="AM3547" t="str">
        <f t="shared" si="1921"/>
        <v>201904LP</v>
      </c>
      <c r="AN3547">
        <f t="shared" ca="1" si="1917"/>
        <v>8.0004210526315784</v>
      </c>
      <c r="AO3547">
        <f t="shared" ca="1" si="1918"/>
        <v>10</v>
      </c>
      <c r="AP3547">
        <f t="shared" ca="1" si="1922"/>
        <v>2</v>
      </c>
      <c r="AQ3547">
        <f t="shared" ca="1" si="1923"/>
        <v>19.05263157894737</v>
      </c>
      <c r="AR3547">
        <f t="shared" ca="1" si="1924"/>
        <v>10</v>
      </c>
      <c r="AS3547">
        <f ca="1">P3547/J3547</f>
        <v>3.203218321365315E-2</v>
      </c>
    </row>
    <row r="3548" spans="1:45" x14ac:dyDescent="0.4">
      <c r="A3548">
        <f t="shared" si="1919"/>
        <v>201904</v>
      </c>
      <c r="B3548" t="s">
        <v>543</v>
      </c>
      <c r="C3548" t="s">
        <v>647</v>
      </c>
      <c r="D3548" t="str">
        <f t="shared" ca="1" si="1916"/>
        <v>I107</v>
      </c>
      <c r="E3548">
        <f t="shared" ca="1" si="1897"/>
        <v>13</v>
      </c>
      <c r="F3548">
        <f t="shared" ca="1" si="1898"/>
        <v>7</v>
      </c>
      <c r="G3548" t="str">
        <f t="shared" ca="1" si="1913"/>
        <v>S10</v>
      </c>
      <c r="H3548" t="str">
        <f t="shared" ca="1" si="1914"/>
        <v>S101</v>
      </c>
      <c r="I3548">
        <f ca="1">VLOOKUP(D3548,PRC!$A$2:$B$21,2,0)*E3548</f>
        <v>1950000</v>
      </c>
      <c r="J3548">
        <f t="shared" ca="1" si="1899"/>
        <v>1793996</v>
      </c>
      <c r="K3548">
        <f ca="1">VLOOKUP(D3548,PRC!$A$1:$C$21,3,0)*E3548</f>
        <v>1111500</v>
      </c>
      <c r="L3548">
        <f t="shared" ca="1" si="1900"/>
        <v>156000</v>
      </c>
      <c r="M3548">
        <f t="shared" ca="1" si="1901"/>
        <v>59000</v>
      </c>
      <c r="N3548">
        <f t="shared" ca="1" si="1902"/>
        <v>371000</v>
      </c>
      <c r="O3548">
        <f t="shared" ca="1" si="1903"/>
        <v>176000</v>
      </c>
      <c r="P3548">
        <f t="shared" ca="1" si="1915"/>
        <v>-79504</v>
      </c>
      <c r="Q3548">
        <f ca="1">IF(P3548&gt;0,1,0)</f>
        <v>0</v>
      </c>
      <c r="R3548">
        <f t="shared" ca="1" si="1904"/>
        <v>8</v>
      </c>
      <c r="S3548">
        <f t="shared" ca="1" si="1905"/>
        <v>8</v>
      </c>
      <c r="T3548">
        <f t="shared" ca="1" si="1906"/>
        <v>3</v>
      </c>
      <c r="U3548">
        <f t="shared" ca="1" si="1907"/>
        <v>19</v>
      </c>
      <c r="V3548">
        <f t="shared" ca="1" si="1908"/>
        <v>9</v>
      </c>
      <c r="X3548">
        <f t="shared" si="1910"/>
        <v>3548</v>
      </c>
      <c r="Y3548">
        <f t="shared" si="1911"/>
        <v>3452</v>
      </c>
      <c r="Z3548">
        <f t="shared" si="1912"/>
        <v>3453</v>
      </c>
      <c r="AA3548">
        <f t="shared" si="1909"/>
        <v>3951</v>
      </c>
      <c r="AB3548">
        <f t="shared" si="1920"/>
        <v>500</v>
      </c>
      <c r="AM3548" t="str">
        <f t="shared" si="1921"/>
        <v>201904LP</v>
      </c>
      <c r="AN3548">
        <f t="shared" ca="1" si="1917"/>
        <v>8.0002051282051294</v>
      </c>
      <c r="AO3548">
        <f t="shared" ca="1" si="1918"/>
        <v>8</v>
      </c>
      <c r="AP3548">
        <f t="shared" ca="1" si="1922"/>
        <v>3.0256410256410255</v>
      </c>
      <c r="AQ3548">
        <f t="shared" ca="1" si="1923"/>
        <v>19.025641025641026</v>
      </c>
      <c r="AR3548">
        <f t="shared" ca="1" si="1924"/>
        <v>9.0256410256410255</v>
      </c>
      <c r="AS3548">
        <f ca="1">P3548/J3548</f>
        <v>-4.4316709736253596E-2</v>
      </c>
    </row>
    <row r="3549" spans="1:45" x14ac:dyDescent="0.4">
      <c r="A3549">
        <f t="shared" si="1919"/>
        <v>201904</v>
      </c>
      <c r="B3549" t="s">
        <v>544</v>
      </c>
      <c r="C3549" t="s">
        <v>647</v>
      </c>
      <c r="D3549" t="str">
        <f t="shared" ca="1" si="1916"/>
        <v>I112</v>
      </c>
      <c r="E3549">
        <f t="shared" ca="1" si="1897"/>
        <v>13</v>
      </c>
      <c r="F3549">
        <f t="shared" ca="1" si="1898"/>
        <v>10</v>
      </c>
      <c r="G3549" t="str">
        <f t="shared" ca="1" si="1913"/>
        <v>S11</v>
      </c>
      <c r="H3549" t="str">
        <f t="shared" ca="1" si="1914"/>
        <v>S114</v>
      </c>
      <c r="I3549">
        <f ca="1">VLOOKUP(D3549,PRC!$A$2:$B$21,2,0)*E3549</f>
        <v>845000</v>
      </c>
      <c r="J3549">
        <f t="shared" ca="1" si="1899"/>
        <v>794296</v>
      </c>
      <c r="K3549">
        <f ca="1">VLOOKUP(D3549,PRC!$A$1:$C$21,3,0)*E3549</f>
        <v>422500</v>
      </c>
      <c r="L3549">
        <f t="shared" ca="1" si="1900"/>
        <v>51000</v>
      </c>
      <c r="M3549">
        <f t="shared" ca="1" si="1901"/>
        <v>8000</v>
      </c>
      <c r="N3549">
        <f t="shared" ca="1" si="1902"/>
        <v>152000</v>
      </c>
      <c r="O3549">
        <f t="shared" ca="1" si="1903"/>
        <v>76000</v>
      </c>
      <c r="P3549">
        <f t="shared" ca="1" si="1915"/>
        <v>84796</v>
      </c>
      <c r="Q3549">
        <f ca="1">IF(P3549&gt;0,1,0)</f>
        <v>1</v>
      </c>
      <c r="R3549">
        <f t="shared" ca="1" si="1904"/>
        <v>6</v>
      </c>
      <c r="S3549">
        <f t="shared" ca="1" si="1905"/>
        <v>6</v>
      </c>
      <c r="T3549">
        <f t="shared" ca="1" si="1906"/>
        <v>1</v>
      </c>
      <c r="U3549">
        <f t="shared" ca="1" si="1907"/>
        <v>18</v>
      </c>
      <c r="V3549">
        <f t="shared" ca="1" si="1908"/>
        <v>9</v>
      </c>
      <c r="X3549">
        <f t="shared" si="1910"/>
        <v>3549</v>
      </c>
      <c r="Y3549">
        <f t="shared" si="1911"/>
        <v>3452</v>
      </c>
      <c r="Z3549">
        <f t="shared" si="1912"/>
        <v>3453</v>
      </c>
      <c r="AA3549">
        <f t="shared" si="1909"/>
        <v>3951</v>
      </c>
      <c r="AB3549">
        <f t="shared" si="1920"/>
        <v>500</v>
      </c>
      <c r="AM3549" t="str">
        <f t="shared" si="1921"/>
        <v>201904LP</v>
      </c>
      <c r="AN3549">
        <f t="shared" ca="1" si="1917"/>
        <v>6.0004733727810677</v>
      </c>
      <c r="AO3549">
        <f t="shared" ca="1" si="1918"/>
        <v>6.0355029585798814</v>
      </c>
      <c r="AP3549">
        <f t="shared" ca="1" si="1922"/>
        <v>0.94674556213017758</v>
      </c>
      <c r="AQ3549">
        <f t="shared" ca="1" si="1923"/>
        <v>17.988165680473372</v>
      </c>
      <c r="AR3549">
        <f t="shared" ca="1" si="1924"/>
        <v>8.9940828402366861</v>
      </c>
      <c r="AS3549">
        <f ca="1">P3549/J3549</f>
        <v>0.10675617150281508</v>
      </c>
    </row>
    <row r="3550" spans="1:45" x14ac:dyDescent="0.4">
      <c r="A3550">
        <f t="shared" si="1919"/>
        <v>201904</v>
      </c>
      <c r="B3550" t="s">
        <v>545</v>
      </c>
      <c r="C3550" t="s">
        <v>647</v>
      </c>
      <c r="D3550" t="str">
        <f t="shared" ca="1" si="1916"/>
        <v>I109</v>
      </c>
      <c r="E3550">
        <f t="shared" ca="1" si="1897"/>
        <v>11</v>
      </c>
      <c r="F3550">
        <f t="shared" ca="1" si="1898"/>
        <v>7</v>
      </c>
      <c r="G3550" t="str">
        <f t="shared" ca="1" si="1913"/>
        <v>S10</v>
      </c>
      <c r="H3550" t="str">
        <f t="shared" ca="1" si="1914"/>
        <v>S105</v>
      </c>
      <c r="I3550">
        <f ca="1">VLOOKUP(D3550,PRC!$A$2:$B$21,2,0)*E3550</f>
        <v>5500000</v>
      </c>
      <c r="J3550">
        <f t="shared" ca="1" si="1899"/>
        <v>5224996</v>
      </c>
      <c r="K3550">
        <f ca="1">VLOOKUP(D3550,PRC!$A$1:$C$21,3,0)*E3550</f>
        <v>2200000</v>
      </c>
      <c r="L3550">
        <f t="shared" ca="1" si="1900"/>
        <v>275000</v>
      </c>
      <c r="M3550">
        <f t="shared" ca="1" si="1901"/>
        <v>165000</v>
      </c>
      <c r="N3550">
        <f t="shared" ca="1" si="1902"/>
        <v>1210000</v>
      </c>
      <c r="O3550">
        <f t="shared" ca="1" si="1903"/>
        <v>495000</v>
      </c>
      <c r="P3550">
        <f t="shared" ca="1" si="1915"/>
        <v>879996</v>
      </c>
      <c r="Q3550">
        <f ca="1">IF(P3550&gt;0,1,0)</f>
        <v>1</v>
      </c>
      <c r="R3550">
        <f t="shared" ca="1" si="1904"/>
        <v>5</v>
      </c>
      <c r="S3550">
        <f t="shared" ca="1" si="1905"/>
        <v>5</v>
      </c>
      <c r="T3550">
        <f t="shared" ca="1" si="1906"/>
        <v>3</v>
      </c>
      <c r="U3550">
        <f t="shared" ca="1" si="1907"/>
        <v>22</v>
      </c>
      <c r="V3550">
        <f t="shared" ca="1" si="1908"/>
        <v>9</v>
      </c>
      <c r="X3550">
        <f t="shared" si="1910"/>
        <v>3550</v>
      </c>
      <c r="Y3550">
        <f t="shared" si="1911"/>
        <v>3452</v>
      </c>
      <c r="Z3550">
        <f t="shared" si="1912"/>
        <v>3453</v>
      </c>
      <c r="AA3550">
        <f t="shared" si="1909"/>
        <v>3951</v>
      </c>
      <c r="AB3550">
        <f t="shared" si="1920"/>
        <v>500</v>
      </c>
      <c r="AM3550" t="str">
        <f t="shared" si="1921"/>
        <v>201904LP</v>
      </c>
      <c r="AN3550">
        <f t="shared" ca="1" si="1917"/>
        <v>5.0000727272727303</v>
      </c>
      <c r="AO3550">
        <f t="shared" ca="1" si="1918"/>
        <v>5</v>
      </c>
      <c r="AP3550">
        <f t="shared" ca="1" si="1922"/>
        <v>3</v>
      </c>
      <c r="AQ3550">
        <f t="shared" ca="1" si="1923"/>
        <v>22</v>
      </c>
      <c r="AR3550">
        <f t="shared" ca="1" si="1924"/>
        <v>9</v>
      </c>
      <c r="AS3550">
        <f ca="1">P3550/J3550</f>
        <v>0.16842041601562949</v>
      </c>
    </row>
    <row r="3551" spans="1:45" x14ac:dyDescent="0.4">
      <c r="A3551">
        <f t="shared" si="1919"/>
        <v>201904</v>
      </c>
      <c r="B3551" t="s">
        <v>546</v>
      </c>
      <c r="C3551" t="s">
        <v>647</v>
      </c>
      <c r="D3551" t="str">
        <f t="shared" ca="1" si="1916"/>
        <v>I120</v>
      </c>
      <c r="E3551">
        <f t="shared" ca="1" si="1897"/>
        <v>18</v>
      </c>
      <c r="F3551">
        <f t="shared" ca="1" si="1898"/>
        <v>10</v>
      </c>
      <c r="G3551" t="str">
        <f t="shared" ca="1" si="1913"/>
        <v>S10</v>
      </c>
      <c r="H3551" t="str">
        <f t="shared" ca="1" si="1914"/>
        <v>S104</v>
      </c>
      <c r="I3551">
        <f ca="1">VLOOKUP(D3551,PRC!$A$2:$B$21,2,0)*E3551</f>
        <v>77400000</v>
      </c>
      <c r="J3551">
        <f t="shared" ca="1" si="1899"/>
        <v>73529996</v>
      </c>
      <c r="K3551">
        <f ca="1">VLOOKUP(D3551,PRC!$A$1:$C$21,3,0)*E3551</f>
        <v>34830000</v>
      </c>
      <c r="L3551">
        <f t="shared" ca="1" si="1900"/>
        <v>6966000</v>
      </c>
      <c r="M3551">
        <f t="shared" ca="1" si="1901"/>
        <v>774000</v>
      </c>
      <c r="N3551">
        <f t="shared" ca="1" si="1902"/>
        <v>14706000</v>
      </c>
      <c r="O3551">
        <f t="shared" ca="1" si="1903"/>
        <v>5418000</v>
      </c>
      <c r="P3551">
        <f t="shared" ca="1" si="1915"/>
        <v>10835996</v>
      </c>
      <c r="Q3551">
        <f ca="1">IF(P3551&gt;0,1,0)</f>
        <v>1</v>
      </c>
      <c r="R3551">
        <f t="shared" ca="1" si="1904"/>
        <v>5</v>
      </c>
      <c r="S3551">
        <f t="shared" ca="1" si="1905"/>
        <v>9</v>
      </c>
      <c r="T3551">
        <f t="shared" ca="1" si="1906"/>
        <v>1</v>
      </c>
      <c r="U3551">
        <f t="shared" ca="1" si="1907"/>
        <v>19</v>
      </c>
      <c r="V3551">
        <f t="shared" ca="1" si="1908"/>
        <v>7</v>
      </c>
      <c r="X3551">
        <f t="shared" si="1910"/>
        <v>3551</v>
      </c>
      <c r="Y3551">
        <f t="shared" si="1911"/>
        <v>3452</v>
      </c>
      <c r="Z3551">
        <f t="shared" si="1912"/>
        <v>3453</v>
      </c>
      <c r="AA3551">
        <f t="shared" si="1909"/>
        <v>3951</v>
      </c>
      <c r="AB3551">
        <f t="shared" si="1920"/>
        <v>500</v>
      </c>
      <c r="AM3551" t="str">
        <f t="shared" si="1921"/>
        <v>201904LP</v>
      </c>
      <c r="AN3551">
        <f t="shared" ca="1" si="1917"/>
        <v>5.0000051679586548</v>
      </c>
      <c r="AO3551">
        <f t="shared" ca="1" si="1918"/>
        <v>9</v>
      </c>
      <c r="AP3551">
        <f t="shared" ca="1" si="1922"/>
        <v>1</v>
      </c>
      <c r="AQ3551">
        <f t="shared" ca="1" si="1923"/>
        <v>19</v>
      </c>
      <c r="AR3551">
        <f t="shared" ca="1" si="1924"/>
        <v>7.0000000000000009</v>
      </c>
      <c r="AS3551">
        <f ca="1">P3551/J3551</f>
        <v>0.14736837466984223</v>
      </c>
    </row>
    <row r="3552" spans="1:45" x14ac:dyDescent="0.4">
      <c r="A3552">
        <f t="shared" si="1919"/>
        <v>201904</v>
      </c>
      <c r="B3552" t="s">
        <v>547</v>
      </c>
      <c r="C3552" t="s">
        <v>647</v>
      </c>
      <c r="D3552" t="str">
        <f t="shared" ca="1" si="1916"/>
        <v>I118</v>
      </c>
      <c r="E3552">
        <f t="shared" ca="1" si="1897"/>
        <v>15</v>
      </c>
      <c r="F3552">
        <f t="shared" ca="1" si="1898"/>
        <v>9</v>
      </c>
      <c r="G3552" t="str">
        <f t="shared" ca="1" si="1913"/>
        <v>S11</v>
      </c>
      <c r="H3552" t="str">
        <f t="shared" ca="1" si="1914"/>
        <v>S112</v>
      </c>
      <c r="I3552">
        <f ca="1">VLOOKUP(D3552,PRC!$A$2:$B$21,2,0)*E3552</f>
        <v>7950000</v>
      </c>
      <c r="J3552">
        <f t="shared" ca="1" si="1899"/>
        <v>7393495.9999999991</v>
      </c>
      <c r="K3552">
        <f ca="1">VLOOKUP(D3552,PRC!$A$1:$C$21,3,0)*E3552</f>
        <v>3339000</v>
      </c>
      <c r="L3552">
        <f t="shared" ca="1" si="1900"/>
        <v>636000</v>
      </c>
      <c r="M3552">
        <f t="shared" ca="1" si="1901"/>
        <v>159000</v>
      </c>
      <c r="N3552">
        <f t="shared" ca="1" si="1902"/>
        <v>1352000</v>
      </c>
      <c r="O3552">
        <f t="shared" ca="1" si="1903"/>
        <v>398000</v>
      </c>
      <c r="P3552">
        <f t="shared" ca="1" si="1915"/>
        <v>1509495.9999999991</v>
      </c>
      <c r="Q3552">
        <f ca="1">IF(P3552&gt;0,1,0)</f>
        <v>1</v>
      </c>
      <c r="R3552">
        <f t="shared" ca="1" si="1904"/>
        <v>7</v>
      </c>
      <c r="S3552">
        <f t="shared" ca="1" si="1905"/>
        <v>8</v>
      </c>
      <c r="T3552">
        <f t="shared" ca="1" si="1906"/>
        <v>2</v>
      </c>
      <c r="U3552">
        <f t="shared" ca="1" si="1907"/>
        <v>17</v>
      </c>
      <c r="V3552">
        <f t="shared" ca="1" si="1908"/>
        <v>5</v>
      </c>
      <c r="X3552">
        <f t="shared" si="1910"/>
        <v>3552</v>
      </c>
      <c r="Y3552">
        <f t="shared" si="1911"/>
        <v>3452</v>
      </c>
      <c r="Z3552">
        <f t="shared" si="1912"/>
        <v>3453</v>
      </c>
      <c r="AA3552">
        <f t="shared" si="1909"/>
        <v>3951</v>
      </c>
      <c r="AB3552">
        <f t="shared" si="1920"/>
        <v>500</v>
      </c>
      <c r="AM3552" t="str">
        <f t="shared" si="1921"/>
        <v>201904LP</v>
      </c>
      <c r="AN3552">
        <f t="shared" ca="1" si="1917"/>
        <v>7.0000503144654225</v>
      </c>
      <c r="AO3552">
        <f t="shared" ca="1" si="1918"/>
        <v>8</v>
      </c>
      <c r="AP3552">
        <f t="shared" ca="1" si="1922"/>
        <v>2</v>
      </c>
      <c r="AQ3552">
        <f t="shared" ca="1" si="1923"/>
        <v>17.0062893081761</v>
      </c>
      <c r="AR3552">
        <f t="shared" ca="1" si="1924"/>
        <v>5.0062893081761004</v>
      </c>
      <c r="AS3552">
        <f ca="1">P3552/J3552</f>
        <v>0.20416539077048249</v>
      </c>
    </row>
    <row r="3553" spans="1:45" x14ac:dyDescent="0.4">
      <c r="A3553">
        <f t="shared" si="1919"/>
        <v>201904</v>
      </c>
      <c r="B3553" t="s">
        <v>548</v>
      </c>
      <c r="C3553" t="s">
        <v>647</v>
      </c>
      <c r="D3553" t="str">
        <f t="shared" ca="1" si="1916"/>
        <v>I114</v>
      </c>
      <c r="E3553">
        <f t="shared" ca="1" si="1897"/>
        <v>15</v>
      </c>
      <c r="F3553">
        <f t="shared" ca="1" si="1898"/>
        <v>10</v>
      </c>
      <c r="G3553" t="str">
        <f t="shared" ca="1" si="1913"/>
        <v>S11</v>
      </c>
      <c r="H3553" t="str">
        <f t="shared" ca="1" si="1914"/>
        <v>S111</v>
      </c>
      <c r="I3553">
        <f ca="1">VLOOKUP(D3553,PRC!$A$2:$B$21,2,0)*E3553</f>
        <v>3600000</v>
      </c>
      <c r="J3553">
        <f t="shared" ca="1" si="1899"/>
        <v>3347996</v>
      </c>
      <c r="K3553">
        <f ca="1">VLOOKUP(D3553,PRC!$A$1:$C$21,3,0)*E3553</f>
        <v>2088000</v>
      </c>
      <c r="L3553">
        <f t="shared" ca="1" si="1900"/>
        <v>216000</v>
      </c>
      <c r="M3553">
        <f t="shared" ca="1" si="1901"/>
        <v>36000</v>
      </c>
      <c r="N3553">
        <f t="shared" ca="1" si="1902"/>
        <v>756000</v>
      </c>
      <c r="O3553">
        <f t="shared" ca="1" si="1903"/>
        <v>180000</v>
      </c>
      <c r="P3553">
        <f t="shared" ca="1" si="1915"/>
        <v>71996</v>
      </c>
      <c r="Q3553">
        <f ca="1">IF(P3553&gt;0,1,0)</f>
        <v>1</v>
      </c>
      <c r="R3553">
        <f t="shared" ca="1" si="1904"/>
        <v>7</v>
      </c>
      <c r="S3553">
        <f t="shared" ca="1" si="1905"/>
        <v>6</v>
      </c>
      <c r="T3553">
        <f t="shared" ca="1" si="1906"/>
        <v>1</v>
      </c>
      <c r="U3553">
        <f t="shared" ca="1" si="1907"/>
        <v>21</v>
      </c>
      <c r="V3553">
        <f t="shared" ca="1" si="1908"/>
        <v>5</v>
      </c>
      <c r="X3553">
        <f t="shared" si="1910"/>
        <v>3553</v>
      </c>
      <c r="Y3553">
        <f t="shared" si="1911"/>
        <v>3452</v>
      </c>
      <c r="Z3553">
        <f t="shared" si="1912"/>
        <v>3453</v>
      </c>
      <c r="AA3553">
        <f t="shared" si="1909"/>
        <v>3951</v>
      </c>
      <c r="AB3553">
        <f t="shared" si="1920"/>
        <v>500</v>
      </c>
      <c r="AM3553" t="str">
        <f t="shared" si="1921"/>
        <v>201904LP</v>
      </c>
      <c r="AN3553">
        <f t="shared" ca="1" si="1917"/>
        <v>7.0001111111111065</v>
      </c>
      <c r="AO3553">
        <f t="shared" ca="1" si="1918"/>
        <v>6</v>
      </c>
      <c r="AP3553">
        <f t="shared" ca="1" si="1922"/>
        <v>1</v>
      </c>
      <c r="AQ3553">
        <f t="shared" ca="1" si="1923"/>
        <v>21</v>
      </c>
      <c r="AR3553">
        <f t="shared" ca="1" si="1924"/>
        <v>5</v>
      </c>
      <c r="AS3553">
        <f ca="1">P3553/J3553</f>
        <v>2.150420729295973E-2</v>
      </c>
    </row>
    <row r="3554" spans="1:45" x14ac:dyDescent="0.4">
      <c r="A3554">
        <f t="shared" si="1919"/>
        <v>201904</v>
      </c>
      <c r="B3554" t="s">
        <v>549</v>
      </c>
      <c r="C3554" t="s">
        <v>647</v>
      </c>
      <c r="D3554" t="str">
        <f t="shared" ca="1" si="1916"/>
        <v>I113</v>
      </c>
      <c r="E3554">
        <f t="shared" ca="1" si="1897"/>
        <v>12</v>
      </c>
      <c r="F3554">
        <f t="shared" ca="1" si="1898"/>
        <v>7</v>
      </c>
      <c r="G3554" t="str">
        <f t="shared" ca="1" si="1913"/>
        <v>S10</v>
      </c>
      <c r="H3554" t="str">
        <f t="shared" ca="1" si="1914"/>
        <v>S106</v>
      </c>
      <c r="I3554">
        <f ca="1">VLOOKUP(D3554,PRC!$A$2:$B$21,2,0)*E3554</f>
        <v>8040000</v>
      </c>
      <c r="J3554">
        <f t="shared" ca="1" si="1899"/>
        <v>7235996</v>
      </c>
      <c r="K3554">
        <f ca="1">VLOOKUP(D3554,PRC!$A$1:$C$21,3,0)*E3554</f>
        <v>3618000</v>
      </c>
      <c r="L3554">
        <f t="shared" ca="1" si="1900"/>
        <v>643000</v>
      </c>
      <c r="M3554">
        <f t="shared" ca="1" si="1901"/>
        <v>161000</v>
      </c>
      <c r="N3554">
        <f t="shared" ca="1" si="1902"/>
        <v>1447000</v>
      </c>
      <c r="O3554">
        <f t="shared" ca="1" si="1903"/>
        <v>643000</v>
      </c>
      <c r="P3554">
        <f t="shared" ca="1" si="1915"/>
        <v>723996</v>
      </c>
      <c r="Q3554">
        <f ca="1">IF(P3554&gt;0,1,0)</f>
        <v>1</v>
      </c>
      <c r="R3554">
        <f t="shared" ca="1" si="1904"/>
        <v>10</v>
      </c>
      <c r="S3554">
        <f t="shared" ca="1" si="1905"/>
        <v>8</v>
      </c>
      <c r="T3554">
        <f t="shared" ca="1" si="1906"/>
        <v>2</v>
      </c>
      <c r="U3554">
        <f t="shared" ca="1" si="1907"/>
        <v>18</v>
      </c>
      <c r="V3554">
        <f t="shared" ca="1" si="1908"/>
        <v>8</v>
      </c>
      <c r="X3554">
        <f t="shared" si="1910"/>
        <v>3554</v>
      </c>
      <c r="Y3554">
        <f t="shared" si="1911"/>
        <v>3452</v>
      </c>
      <c r="Z3554">
        <f t="shared" si="1912"/>
        <v>3453</v>
      </c>
      <c r="AA3554">
        <f t="shared" si="1909"/>
        <v>3951</v>
      </c>
      <c r="AB3554">
        <f t="shared" si="1920"/>
        <v>500</v>
      </c>
      <c r="AM3554" t="str">
        <f t="shared" si="1921"/>
        <v>201904LP</v>
      </c>
      <c r="AN3554">
        <f t="shared" ca="1" si="1917"/>
        <v>10.000049751243779</v>
      </c>
      <c r="AO3554">
        <f t="shared" ca="1" si="1918"/>
        <v>7.9975124378109452</v>
      </c>
      <c r="AP3554">
        <f t="shared" ca="1" si="1922"/>
        <v>2.0024875621890548</v>
      </c>
      <c r="AQ3554">
        <f t="shared" ca="1" si="1923"/>
        <v>17.997512437810943</v>
      </c>
      <c r="AR3554">
        <f t="shared" ca="1" si="1924"/>
        <v>7.9975124378109452</v>
      </c>
      <c r="AS3554">
        <f ca="1">P3554/J3554</f>
        <v>0.10005478167760182</v>
      </c>
    </row>
    <row r="3555" spans="1:45" x14ac:dyDescent="0.4">
      <c r="A3555">
        <f t="shared" si="1919"/>
        <v>201904</v>
      </c>
      <c r="B3555" t="s">
        <v>550</v>
      </c>
      <c r="C3555" t="s">
        <v>647</v>
      </c>
      <c r="D3555" t="str">
        <f t="shared" ca="1" si="1916"/>
        <v>I114</v>
      </c>
      <c r="E3555">
        <f t="shared" ca="1" si="1897"/>
        <v>20</v>
      </c>
      <c r="F3555">
        <f t="shared" ca="1" si="1898"/>
        <v>7</v>
      </c>
      <c r="G3555" t="str">
        <f t="shared" ca="1" si="1913"/>
        <v>S11</v>
      </c>
      <c r="H3555" t="str">
        <f t="shared" ca="1" si="1914"/>
        <v>S110</v>
      </c>
      <c r="I3555">
        <f ca="1">VLOOKUP(D3555,PRC!$A$2:$B$21,2,0)*E3555</f>
        <v>4800000</v>
      </c>
      <c r="J3555">
        <f t="shared" ca="1" si="1899"/>
        <v>4559996</v>
      </c>
      <c r="K3555">
        <f ca="1">VLOOKUP(D3555,PRC!$A$1:$C$21,3,0)*E3555</f>
        <v>2784000</v>
      </c>
      <c r="L3555">
        <f t="shared" ca="1" si="1900"/>
        <v>384000</v>
      </c>
      <c r="M3555">
        <f t="shared" ca="1" si="1901"/>
        <v>144000</v>
      </c>
      <c r="N3555">
        <f t="shared" ca="1" si="1902"/>
        <v>960000</v>
      </c>
      <c r="O3555">
        <f t="shared" ca="1" si="1903"/>
        <v>288000</v>
      </c>
      <c r="P3555">
        <f t="shared" ca="1" si="1915"/>
        <v>-4</v>
      </c>
      <c r="Q3555">
        <f ca="1">IF(P3555&gt;0,1,0)</f>
        <v>0</v>
      </c>
      <c r="R3555">
        <f t="shared" ca="1" si="1904"/>
        <v>5</v>
      </c>
      <c r="S3555">
        <f t="shared" ca="1" si="1905"/>
        <v>8</v>
      </c>
      <c r="T3555">
        <f t="shared" ca="1" si="1906"/>
        <v>3</v>
      </c>
      <c r="U3555">
        <f t="shared" ca="1" si="1907"/>
        <v>20</v>
      </c>
      <c r="V3555">
        <f t="shared" ca="1" si="1908"/>
        <v>6</v>
      </c>
      <c r="X3555">
        <f t="shared" si="1910"/>
        <v>3555</v>
      </c>
      <c r="Y3555">
        <f t="shared" si="1911"/>
        <v>3452</v>
      </c>
      <c r="Z3555">
        <f t="shared" si="1912"/>
        <v>3453</v>
      </c>
      <c r="AA3555">
        <f t="shared" si="1909"/>
        <v>3951</v>
      </c>
      <c r="AB3555">
        <f t="shared" si="1920"/>
        <v>500</v>
      </c>
      <c r="AM3555" t="str">
        <f t="shared" si="1921"/>
        <v>201904LP</v>
      </c>
      <c r="AN3555">
        <f t="shared" ca="1" si="1917"/>
        <v>5.0000833333333379</v>
      </c>
      <c r="AO3555">
        <f t="shared" ca="1" si="1918"/>
        <v>8</v>
      </c>
      <c r="AP3555">
        <f t="shared" ca="1" si="1922"/>
        <v>3</v>
      </c>
      <c r="AQ3555">
        <f t="shared" ca="1" si="1923"/>
        <v>20</v>
      </c>
      <c r="AR3555">
        <f t="shared" ca="1" si="1924"/>
        <v>6</v>
      </c>
      <c r="AS3555">
        <f ca="1">P3555/J3555</f>
        <v>-8.771937519243438E-7</v>
      </c>
    </row>
    <row r="3556" spans="1:45" x14ac:dyDescent="0.4">
      <c r="A3556">
        <f t="shared" si="1919"/>
        <v>201904</v>
      </c>
      <c r="B3556" t="s">
        <v>551</v>
      </c>
      <c r="C3556" t="s">
        <v>647</v>
      </c>
      <c r="D3556" t="str">
        <f t="shared" ca="1" si="1916"/>
        <v>I116</v>
      </c>
      <c r="E3556">
        <f t="shared" ca="1" si="1897"/>
        <v>11</v>
      </c>
      <c r="F3556">
        <f t="shared" ca="1" si="1898"/>
        <v>6</v>
      </c>
      <c r="G3556" t="str">
        <f t="shared" ca="1" si="1913"/>
        <v>S11</v>
      </c>
      <c r="H3556" t="str">
        <f t="shared" ca="1" si="1914"/>
        <v>S112</v>
      </c>
      <c r="I3556">
        <f ca="1">VLOOKUP(D3556,PRC!$A$2:$B$21,2,0)*E3556</f>
        <v>16060000</v>
      </c>
      <c r="J3556">
        <f t="shared" ca="1" si="1899"/>
        <v>15256996</v>
      </c>
      <c r="K3556">
        <f ca="1">VLOOKUP(D3556,PRC!$A$1:$C$21,3,0)*E3556</f>
        <v>9636000</v>
      </c>
      <c r="L3556">
        <f t="shared" ca="1" si="1900"/>
        <v>803000</v>
      </c>
      <c r="M3556">
        <f t="shared" ca="1" si="1901"/>
        <v>321000</v>
      </c>
      <c r="N3556">
        <f t="shared" ca="1" si="1902"/>
        <v>4015000</v>
      </c>
      <c r="O3556">
        <f t="shared" ca="1" si="1903"/>
        <v>1124000</v>
      </c>
      <c r="P3556">
        <f t="shared" ca="1" si="1915"/>
        <v>-642004</v>
      </c>
      <c r="Q3556">
        <f ca="1">IF(P3556&gt;0,1,0)</f>
        <v>0</v>
      </c>
      <c r="R3556">
        <f t="shared" ca="1" si="1904"/>
        <v>5</v>
      </c>
      <c r="S3556">
        <f t="shared" ca="1" si="1905"/>
        <v>5</v>
      </c>
      <c r="T3556">
        <f t="shared" ca="1" si="1906"/>
        <v>2</v>
      </c>
      <c r="U3556">
        <f t="shared" ca="1" si="1907"/>
        <v>25</v>
      </c>
      <c r="V3556">
        <f t="shared" ca="1" si="1908"/>
        <v>7</v>
      </c>
      <c r="X3556">
        <f t="shared" si="1910"/>
        <v>3556</v>
      </c>
      <c r="Y3556">
        <f t="shared" si="1911"/>
        <v>3452</v>
      </c>
      <c r="Z3556">
        <f t="shared" si="1912"/>
        <v>3453</v>
      </c>
      <c r="AA3556">
        <f t="shared" si="1909"/>
        <v>3951</v>
      </c>
      <c r="AB3556">
        <f t="shared" si="1920"/>
        <v>500</v>
      </c>
      <c r="AM3556" t="str">
        <f t="shared" si="1921"/>
        <v>201904LP</v>
      </c>
      <c r="AN3556">
        <f t="shared" ca="1" si="1917"/>
        <v>5.0000249066002533</v>
      </c>
      <c r="AO3556">
        <f t="shared" ca="1" si="1918"/>
        <v>5</v>
      </c>
      <c r="AP3556">
        <f t="shared" ca="1" si="1922"/>
        <v>1.9987546699875469</v>
      </c>
      <c r="AQ3556">
        <f t="shared" ca="1" si="1923"/>
        <v>25</v>
      </c>
      <c r="AR3556">
        <f t="shared" ca="1" si="1924"/>
        <v>6.9987546699875463</v>
      </c>
      <c r="AS3556">
        <f ca="1">P3556/J3556</f>
        <v>-4.2079318890822281E-2</v>
      </c>
    </row>
    <row r="3557" spans="1:45" x14ac:dyDescent="0.4">
      <c r="A3557">
        <f t="shared" si="1919"/>
        <v>201904</v>
      </c>
      <c r="B3557" t="s">
        <v>552</v>
      </c>
      <c r="C3557" t="s">
        <v>647</v>
      </c>
      <c r="D3557" t="str">
        <f t="shared" ca="1" si="1916"/>
        <v>I114</v>
      </c>
      <c r="E3557">
        <f t="shared" ca="1" si="1897"/>
        <v>15</v>
      </c>
      <c r="F3557">
        <f t="shared" ca="1" si="1898"/>
        <v>5</v>
      </c>
      <c r="G3557" t="str">
        <f t="shared" ca="1" si="1913"/>
        <v>S10</v>
      </c>
      <c r="H3557" t="str">
        <f t="shared" ca="1" si="1914"/>
        <v>S108</v>
      </c>
      <c r="I3557">
        <f ca="1">VLOOKUP(D3557,PRC!$A$2:$B$21,2,0)*E3557</f>
        <v>3600000</v>
      </c>
      <c r="J3557">
        <f t="shared" ca="1" si="1899"/>
        <v>3239996</v>
      </c>
      <c r="K3557">
        <f ca="1">VLOOKUP(D3557,PRC!$A$1:$C$21,3,0)*E3557</f>
        <v>2088000</v>
      </c>
      <c r="L3557">
        <f t="shared" ca="1" si="1900"/>
        <v>216000</v>
      </c>
      <c r="M3557">
        <f t="shared" ca="1" si="1901"/>
        <v>108000</v>
      </c>
      <c r="N3557">
        <f t="shared" ca="1" si="1902"/>
        <v>756000</v>
      </c>
      <c r="O3557">
        <f t="shared" ca="1" si="1903"/>
        <v>252000</v>
      </c>
      <c r="P3557">
        <f t="shared" ca="1" si="1915"/>
        <v>-180004</v>
      </c>
      <c r="Q3557">
        <f ca="1">IF(P3557&gt;0,1,0)</f>
        <v>0</v>
      </c>
      <c r="R3557">
        <f t="shared" ca="1" si="1904"/>
        <v>10</v>
      </c>
      <c r="S3557">
        <f t="shared" ca="1" si="1905"/>
        <v>6</v>
      </c>
      <c r="T3557">
        <f t="shared" ca="1" si="1906"/>
        <v>3</v>
      </c>
      <c r="U3557">
        <f t="shared" ca="1" si="1907"/>
        <v>21</v>
      </c>
      <c r="V3557">
        <f t="shared" ca="1" si="1908"/>
        <v>7</v>
      </c>
      <c r="X3557">
        <f t="shared" si="1910"/>
        <v>3557</v>
      </c>
      <c r="Y3557">
        <f t="shared" si="1911"/>
        <v>3452</v>
      </c>
      <c r="Z3557">
        <f t="shared" si="1912"/>
        <v>3453</v>
      </c>
      <c r="AA3557">
        <f t="shared" si="1909"/>
        <v>3951</v>
      </c>
      <c r="AB3557">
        <f t="shared" si="1920"/>
        <v>500</v>
      </c>
      <c r="AM3557" t="str">
        <f t="shared" si="1921"/>
        <v>201904LP</v>
      </c>
      <c r="AN3557">
        <f t="shared" ca="1" si="1917"/>
        <v>10.00011111111111</v>
      </c>
      <c r="AO3557">
        <f t="shared" ca="1" si="1918"/>
        <v>6</v>
      </c>
      <c r="AP3557">
        <f t="shared" ca="1" si="1922"/>
        <v>3</v>
      </c>
      <c r="AQ3557">
        <f t="shared" ca="1" si="1923"/>
        <v>21</v>
      </c>
      <c r="AR3557">
        <f t="shared" ca="1" si="1924"/>
        <v>7.0000000000000009</v>
      </c>
      <c r="AS3557">
        <f ca="1">P3557/J3557</f>
        <v>-5.5556858712171246E-2</v>
      </c>
    </row>
    <row r="3558" spans="1:45" x14ac:dyDescent="0.4">
      <c r="A3558">
        <f t="shared" si="1919"/>
        <v>201904</v>
      </c>
      <c r="B3558" t="s">
        <v>553</v>
      </c>
      <c r="C3558" t="s">
        <v>647</v>
      </c>
      <c r="D3558" t="str">
        <f t="shared" ca="1" si="1916"/>
        <v>I110</v>
      </c>
      <c r="E3558">
        <f t="shared" ca="1" si="1897"/>
        <v>16</v>
      </c>
      <c r="F3558">
        <f t="shared" ca="1" si="1898"/>
        <v>7</v>
      </c>
      <c r="G3558" t="str">
        <f t="shared" ca="1" si="1913"/>
        <v>S11</v>
      </c>
      <c r="H3558" t="str">
        <f t="shared" ca="1" si="1914"/>
        <v>S112</v>
      </c>
      <c r="I3558">
        <f ca="1">VLOOKUP(D3558,PRC!$A$2:$B$21,2,0)*E3558</f>
        <v>4800000</v>
      </c>
      <c r="J3558">
        <f t="shared" ca="1" si="1899"/>
        <v>4463996</v>
      </c>
      <c r="K3558">
        <f ca="1">VLOOKUP(D3558,PRC!$A$1:$C$21,3,0)*E3558</f>
        <v>2208000</v>
      </c>
      <c r="L3558">
        <f t="shared" ca="1" si="1900"/>
        <v>240000</v>
      </c>
      <c r="M3558">
        <f t="shared" ca="1" si="1901"/>
        <v>48000</v>
      </c>
      <c r="N3558">
        <f t="shared" ca="1" si="1902"/>
        <v>1104000</v>
      </c>
      <c r="O3558">
        <f t="shared" ca="1" si="1903"/>
        <v>288000</v>
      </c>
      <c r="P3558">
        <f t="shared" ca="1" si="1915"/>
        <v>575996</v>
      </c>
      <c r="Q3558">
        <f ca="1">IF(P3558&gt;0,1,0)</f>
        <v>1</v>
      </c>
      <c r="R3558">
        <f t="shared" ca="1" si="1904"/>
        <v>7</v>
      </c>
      <c r="S3558">
        <f t="shared" ca="1" si="1905"/>
        <v>5</v>
      </c>
      <c r="T3558">
        <f t="shared" ca="1" si="1906"/>
        <v>1</v>
      </c>
      <c r="U3558">
        <f t="shared" ca="1" si="1907"/>
        <v>23</v>
      </c>
      <c r="V3558">
        <f t="shared" ca="1" si="1908"/>
        <v>6</v>
      </c>
      <c r="X3558">
        <f t="shared" si="1910"/>
        <v>3558</v>
      </c>
      <c r="Y3558">
        <f t="shared" si="1911"/>
        <v>3452</v>
      </c>
      <c r="Z3558">
        <f t="shared" si="1912"/>
        <v>3453</v>
      </c>
      <c r="AA3558">
        <f t="shared" si="1909"/>
        <v>3951</v>
      </c>
      <c r="AB3558">
        <f t="shared" si="1920"/>
        <v>500</v>
      </c>
      <c r="AM3558" t="str">
        <f t="shared" si="1921"/>
        <v>201904LP</v>
      </c>
      <c r="AN3558">
        <f t="shared" ca="1" si="1917"/>
        <v>7.000083333333329</v>
      </c>
      <c r="AO3558">
        <f t="shared" ca="1" si="1918"/>
        <v>5</v>
      </c>
      <c r="AP3558">
        <f t="shared" ca="1" si="1922"/>
        <v>1</v>
      </c>
      <c r="AQ3558">
        <f t="shared" ca="1" si="1923"/>
        <v>23</v>
      </c>
      <c r="AR3558">
        <f t="shared" ca="1" si="1924"/>
        <v>6</v>
      </c>
      <c r="AS3558">
        <f ca="1">P3558/J3558</f>
        <v>0.12903147762677206</v>
      </c>
    </row>
    <row r="3559" spans="1:45" x14ac:dyDescent="0.4">
      <c r="A3559">
        <f t="shared" si="1919"/>
        <v>201904</v>
      </c>
      <c r="B3559" t="s">
        <v>554</v>
      </c>
      <c r="C3559" t="s">
        <v>647</v>
      </c>
      <c r="D3559" t="str">
        <f t="shared" ca="1" si="1916"/>
        <v>I111</v>
      </c>
      <c r="E3559">
        <f t="shared" ca="1" si="1897"/>
        <v>11</v>
      </c>
      <c r="F3559">
        <f t="shared" ca="1" si="1898"/>
        <v>7</v>
      </c>
      <c r="G3559" t="str">
        <f t="shared" ca="1" si="1913"/>
        <v>S11</v>
      </c>
      <c r="H3559" t="str">
        <f t="shared" ca="1" si="1914"/>
        <v>S116</v>
      </c>
      <c r="I3559">
        <f ca="1">VLOOKUP(D3559,PRC!$A$2:$B$21,2,0)*E3559</f>
        <v>1650000</v>
      </c>
      <c r="J3559">
        <f t="shared" ca="1" si="1899"/>
        <v>1484996</v>
      </c>
      <c r="K3559">
        <f ca="1">VLOOKUP(D3559,PRC!$A$1:$C$21,3,0)*E3559</f>
        <v>874500</v>
      </c>
      <c r="L3559">
        <f t="shared" ca="1" si="1900"/>
        <v>83000</v>
      </c>
      <c r="M3559">
        <f t="shared" ca="1" si="1901"/>
        <v>50000</v>
      </c>
      <c r="N3559">
        <f t="shared" ca="1" si="1902"/>
        <v>347000</v>
      </c>
      <c r="O3559">
        <f t="shared" ca="1" si="1903"/>
        <v>116000</v>
      </c>
      <c r="P3559">
        <f t="shared" ca="1" si="1915"/>
        <v>14496</v>
      </c>
      <c r="Q3559">
        <f ca="1">IF(P3559&gt;0,1,0)</f>
        <v>1</v>
      </c>
      <c r="R3559">
        <f t="shared" ca="1" si="1904"/>
        <v>10</v>
      </c>
      <c r="S3559">
        <f t="shared" ca="1" si="1905"/>
        <v>5</v>
      </c>
      <c r="T3559">
        <f t="shared" ca="1" si="1906"/>
        <v>3</v>
      </c>
      <c r="U3559">
        <f t="shared" ca="1" si="1907"/>
        <v>21</v>
      </c>
      <c r="V3559">
        <f t="shared" ca="1" si="1908"/>
        <v>7</v>
      </c>
      <c r="X3559">
        <f t="shared" si="1910"/>
        <v>3559</v>
      </c>
      <c r="Y3559">
        <f t="shared" si="1911"/>
        <v>3452</v>
      </c>
      <c r="Z3559">
        <f t="shared" si="1912"/>
        <v>3453</v>
      </c>
      <c r="AA3559">
        <f t="shared" si="1909"/>
        <v>3951</v>
      </c>
      <c r="AB3559">
        <f t="shared" si="1920"/>
        <v>500</v>
      </c>
      <c r="AM3559" t="str">
        <f t="shared" si="1921"/>
        <v>201904LP</v>
      </c>
      <c r="AN3559">
        <f t="shared" ca="1" si="1917"/>
        <v>10.000242424242423</v>
      </c>
      <c r="AO3559">
        <f t="shared" ca="1" si="1918"/>
        <v>5.0303030303030303</v>
      </c>
      <c r="AP3559">
        <f t="shared" ca="1" si="1922"/>
        <v>3.0303030303030303</v>
      </c>
      <c r="AQ3559">
        <f t="shared" ca="1" si="1923"/>
        <v>21.030303030303031</v>
      </c>
      <c r="AR3559">
        <f t="shared" ca="1" si="1924"/>
        <v>7.0303030303030294</v>
      </c>
      <c r="AS3559">
        <f ca="1">P3559/J3559</f>
        <v>9.761642455602574E-3</v>
      </c>
    </row>
    <row r="3560" spans="1:45" x14ac:dyDescent="0.4">
      <c r="A3560">
        <f t="shared" si="1919"/>
        <v>201904</v>
      </c>
      <c r="B3560" t="s">
        <v>555</v>
      </c>
      <c r="C3560" t="s">
        <v>647</v>
      </c>
      <c r="D3560" t="str">
        <f t="shared" ca="1" si="1916"/>
        <v>I104</v>
      </c>
      <c r="E3560">
        <f t="shared" ca="1" si="1897"/>
        <v>10</v>
      </c>
      <c r="F3560">
        <f t="shared" ca="1" si="1898"/>
        <v>9</v>
      </c>
      <c r="G3560" t="str">
        <f t="shared" ca="1" si="1913"/>
        <v>S10</v>
      </c>
      <c r="H3560" t="str">
        <f t="shared" ca="1" si="1914"/>
        <v>S109</v>
      </c>
      <c r="I3560">
        <f ca="1">VLOOKUP(D3560,PRC!$A$2:$B$21,2,0)*E3560</f>
        <v>700000</v>
      </c>
      <c r="J3560">
        <f t="shared" ca="1" si="1899"/>
        <v>650996</v>
      </c>
      <c r="K3560">
        <f ca="1">VLOOKUP(D3560,PRC!$A$1:$C$21,3,0)*E3560</f>
        <v>294000</v>
      </c>
      <c r="L3560">
        <f t="shared" ca="1" si="1900"/>
        <v>42000</v>
      </c>
      <c r="M3560">
        <f t="shared" ca="1" si="1901"/>
        <v>21000</v>
      </c>
      <c r="N3560">
        <f t="shared" ca="1" si="1902"/>
        <v>140000</v>
      </c>
      <c r="O3560">
        <f t="shared" ca="1" si="1903"/>
        <v>42000</v>
      </c>
      <c r="P3560">
        <f t="shared" ca="1" si="1915"/>
        <v>111996</v>
      </c>
      <c r="Q3560">
        <f ca="1">IF(P3560&gt;0,1,0)</f>
        <v>1</v>
      </c>
      <c r="R3560">
        <f t="shared" ca="1" si="1904"/>
        <v>7</v>
      </c>
      <c r="S3560">
        <f t="shared" ca="1" si="1905"/>
        <v>6</v>
      </c>
      <c r="T3560">
        <f t="shared" ca="1" si="1906"/>
        <v>3</v>
      </c>
      <c r="U3560">
        <f t="shared" ca="1" si="1907"/>
        <v>20</v>
      </c>
      <c r="V3560">
        <f t="shared" ca="1" si="1908"/>
        <v>6</v>
      </c>
      <c r="X3560">
        <f t="shared" si="1910"/>
        <v>3560</v>
      </c>
      <c r="Y3560">
        <f t="shared" si="1911"/>
        <v>3452</v>
      </c>
      <c r="Z3560">
        <f t="shared" si="1912"/>
        <v>3453</v>
      </c>
      <c r="AA3560">
        <f t="shared" si="1909"/>
        <v>3951</v>
      </c>
      <c r="AB3560">
        <f t="shared" si="1920"/>
        <v>500</v>
      </c>
      <c r="AM3560" t="str">
        <f t="shared" si="1921"/>
        <v>201904LP</v>
      </c>
      <c r="AN3560">
        <f t="shared" ca="1" si="1917"/>
        <v>7.0005714285714333</v>
      </c>
      <c r="AO3560">
        <f t="shared" ca="1" si="1918"/>
        <v>6</v>
      </c>
      <c r="AP3560">
        <f t="shared" ca="1" si="1922"/>
        <v>3</v>
      </c>
      <c r="AQ3560">
        <f t="shared" ca="1" si="1923"/>
        <v>20</v>
      </c>
      <c r="AR3560">
        <f t="shared" ca="1" si="1924"/>
        <v>6</v>
      </c>
      <c r="AS3560">
        <f ca="1">P3560/J3560</f>
        <v>0.17203792342810095</v>
      </c>
    </row>
    <row r="3561" spans="1:45" x14ac:dyDescent="0.4">
      <c r="A3561">
        <f t="shared" si="1919"/>
        <v>201904</v>
      </c>
      <c r="B3561" t="s">
        <v>556</v>
      </c>
      <c r="C3561" t="s">
        <v>647</v>
      </c>
      <c r="D3561" t="str">
        <f t="shared" ca="1" si="1916"/>
        <v>I108</v>
      </c>
      <c r="E3561">
        <f t="shared" ca="1" si="1897"/>
        <v>12</v>
      </c>
      <c r="F3561">
        <f t="shared" ca="1" si="1898"/>
        <v>10</v>
      </c>
      <c r="G3561" t="str">
        <f t="shared" ca="1" si="1913"/>
        <v>S10</v>
      </c>
      <c r="H3561" t="str">
        <f t="shared" ca="1" si="1914"/>
        <v>S103</v>
      </c>
      <c r="I3561">
        <f ca="1">VLOOKUP(D3561,PRC!$A$2:$B$21,2,0)*E3561</f>
        <v>480000</v>
      </c>
      <c r="J3561">
        <f t="shared" ca="1" si="1899"/>
        <v>441596</v>
      </c>
      <c r="K3561">
        <f ca="1">VLOOKUP(D3561,PRC!$A$1:$C$21,3,0)*E3561</f>
        <v>220800</v>
      </c>
      <c r="L3561">
        <f t="shared" ca="1" si="1900"/>
        <v>24000</v>
      </c>
      <c r="M3561">
        <f t="shared" ca="1" si="1901"/>
        <v>10000</v>
      </c>
      <c r="N3561">
        <f t="shared" ca="1" si="1902"/>
        <v>77000</v>
      </c>
      <c r="O3561">
        <f t="shared" ca="1" si="1903"/>
        <v>29000</v>
      </c>
      <c r="P3561">
        <f t="shared" ca="1" si="1915"/>
        <v>80796</v>
      </c>
      <c r="Q3561">
        <f ca="1">IF(P3561&gt;0,1,0)</f>
        <v>1</v>
      </c>
      <c r="R3561">
        <f t="shared" ca="1" si="1904"/>
        <v>8</v>
      </c>
      <c r="S3561">
        <f t="shared" ca="1" si="1905"/>
        <v>5</v>
      </c>
      <c r="T3561">
        <f t="shared" ca="1" si="1906"/>
        <v>2</v>
      </c>
      <c r="U3561">
        <f t="shared" ca="1" si="1907"/>
        <v>16</v>
      </c>
      <c r="V3561">
        <f t="shared" ca="1" si="1908"/>
        <v>6</v>
      </c>
      <c r="X3561">
        <f t="shared" si="1910"/>
        <v>3561</v>
      </c>
      <c r="Y3561">
        <f t="shared" si="1911"/>
        <v>3452</v>
      </c>
      <c r="Z3561">
        <f t="shared" si="1912"/>
        <v>3453</v>
      </c>
      <c r="AA3561">
        <f t="shared" si="1909"/>
        <v>3951</v>
      </c>
      <c r="AB3561">
        <f t="shared" si="1920"/>
        <v>500</v>
      </c>
      <c r="AM3561" t="str">
        <f t="shared" si="1921"/>
        <v>201904LP</v>
      </c>
      <c r="AN3561">
        <f t="shared" ca="1" si="1917"/>
        <v>8.0008333333333344</v>
      </c>
      <c r="AO3561">
        <f t="shared" ca="1" si="1918"/>
        <v>5</v>
      </c>
      <c r="AP3561">
        <f t="shared" ca="1" si="1922"/>
        <v>2.083333333333333</v>
      </c>
      <c r="AQ3561">
        <f t="shared" ca="1" si="1923"/>
        <v>16.041666666666668</v>
      </c>
      <c r="AR3561">
        <f t="shared" ca="1" si="1924"/>
        <v>6.041666666666667</v>
      </c>
      <c r="AS3561">
        <f ca="1">P3561/J3561</f>
        <v>0.18296361380084963</v>
      </c>
    </row>
    <row r="3562" spans="1:45" x14ac:dyDescent="0.4">
      <c r="A3562">
        <f t="shared" si="1919"/>
        <v>201904</v>
      </c>
      <c r="B3562" t="s">
        <v>557</v>
      </c>
      <c r="C3562" t="s">
        <v>647</v>
      </c>
      <c r="D3562" t="str">
        <f t="shared" ca="1" si="1916"/>
        <v>I120</v>
      </c>
      <c r="E3562">
        <f t="shared" ca="1" si="1897"/>
        <v>18</v>
      </c>
      <c r="F3562">
        <f t="shared" ca="1" si="1898"/>
        <v>5</v>
      </c>
      <c r="G3562" t="str">
        <f t="shared" ca="1" si="1913"/>
        <v>S11</v>
      </c>
      <c r="H3562" t="str">
        <f t="shared" ca="1" si="1914"/>
        <v>S114</v>
      </c>
      <c r="I3562">
        <f ca="1">VLOOKUP(D3562,PRC!$A$2:$B$21,2,0)*E3562</f>
        <v>77400000</v>
      </c>
      <c r="J3562">
        <f t="shared" ca="1" si="1899"/>
        <v>71981996</v>
      </c>
      <c r="K3562">
        <f ca="1">VLOOKUP(D3562,PRC!$A$1:$C$21,3,0)*E3562</f>
        <v>34830000</v>
      </c>
      <c r="L3562">
        <f t="shared" ca="1" si="1900"/>
        <v>6966000</v>
      </c>
      <c r="M3562">
        <f t="shared" ca="1" si="1901"/>
        <v>2322000</v>
      </c>
      <c r="N3562">
        <f t="shared" ca="1" si="1902"/>
        <v>13158000</v>
      </c>
      <c r="O3562">
        <f t="shared" ca="1" si="1903"/>
        <v>4644000</v>
      </c>
      <c r="P3562">
        <f t="shared" ca="1" si="1915"/>
        <v>10061996</v>
      </c>
      <c r="Q3562">
        <f ca="1">IF(P3562&gt;0,1,0)</f>
        <v>1</v>
      </c>
      <c r="R3562">
        <f t="shared" ca="1" si="1904"/>
        <v>7</v>
      </c>
      <c r="S3562">
        <f t="shared" ca="1" si="1905"/>
        <v>9</v>
      </c>
      <c r="T3562">
        <f t="shared" ca="1" si="1906"/>
        <v>3</v>
      </c>
      <c r="U3562">
        <f t="shared" ca="1" si="1907"/>
        <v>17</v>
      </c>
      <c r="V3562">
        <f t="shared" ca="1" si="1908"/>
        <v>6</v>
      </c>
      <c r="X3562">
        <f t="shared" si="1910"/>
        <v>3562</v>
      </c>
      <c r="Y3562">
        <f t="shared" si="1911"/>
        <v>3452</v>
      </c>
      <c r="Z3562">
        <f t="shared" si="1912"/>
        <v>3453</v>
      </c>
      <c r="AA3562">
        <f t="shared" si="1909"/>
        <v>3951</v>
      </c>
      <c r="AB3562">
        <f t="shared" si="1920"/>
        <v>500</v>
      </c>
      <c r="AM3562" t="str">
        <f t="shared" si="1921"/>
        <v>201904LP</v>
      </c>
      <c r="AN3562">
        <f t="shared" ca="1" si="1917"/>
        <v>7.0000051679586566</v>
      </c>
      <c r="AO3562">
        <f t="shared" ca="1" si="1918"/>
        <v>9</v>
      </c>
      <c r="AP3562">
        <f t="shared" ca="1" si="1922"/>
        <v>3</v>
      </c>
      <c r="AQ3562">
        <f t="shared" ca="1" si="1923"/>
        <v>17</v>
      </c>
      <c r="AR3562">
        <f t="shared" ca="1" si="1924"/>
        <v>6</v>
      </c>
      <c r="AS3562">
        <f ca="1">P3562/J3562</f>
        <v>0.13978489843488084</v>
      </c>
    </row>
    <row r="3563" spans="1:45" x14ac:dyDescent="0.4">
      <c r="A3563">
        <f t="shared" si="1919"/>
        <v>201904</v>
      </c>
      <c r="B3563" t="s">
        <v>558</v>
      </c>
      <c r="C3563" t="s">
        <v>647</v>
      </c>
      <c r="D3563" t="str">
        <f t="shared" ca="1" si="1916"/>
        <v>I110</v>
      </c>
      <c r="E3563">
        <f t="shared" ca="1" si="1897"/>
        <v>18</v>
      </c>
      <c r="F3563">
        <f t="shared" ca="1" si="1898"/>
        <v>7</v>
      </c>
      <c r="G3563" t="str">
        <f t="shared" ca="1" si="1913"/>
        <v>S10</v>
      </c>
      <c r="H3563" t="str">
        <f t="shared" ca="1" si="1914"/>
        <v>S105</v>
      </c>
      <c r="I3563">
        <f ca="1">VLOOKUP(D3563,PRC!$A$2:$B$21,2,0)*E3563</f>
        <v>5400000</v>
      </c>
      <c r="J3563">
        <f t="shared" ca="1" si="1899"/>
        <v>5129996</v>
      </c>
      <c r="K3563">
        <f ca="1">VLOOKUP(D3563,PRC!$A$1:$C$21,3,0)*E3563</f>
        <v>2484000</v>
      </c>
      <c r="L3563">
        <f t="shared" ca="1" si="1900"/>
        <v>324000</v>
      </c>
      <c r="M3563">
        <f t="shared" ca="1" si="1901"/>
        <v>108000</v>
      </c>
      <c r="N3563">
        <f t="shared" ca="1" si="1902"/>
        <v>1026000</v>
      </c>
      <c r="O3563">
        <f t="shared" ca="1" si="1903"/>
        <v>486000</v>
      </c>
      <c r="P3563">
        <f t="shared" ca="1" si="1915"/>
        <v>701996</v>
      </c>
      <c r="Q3563">
        <f ca="1">IF(P3563&gt;0,1,0)</f>
        <v>1</v>
      </c>
      <c r="R3563">
        <f t="shared" ca="1" si="1904"/>
        <v>5</v>
      </c>
      <c r="S3563">
        <f t="shared" ca="1" si="1905"/>
        <v>6</v>
      </c>
      <c r="T3563">
        <f t="shared" ca="1" si="1906"/>
        <v>2</v>
      </c>
      <c r="U3563">
        <f t="shared" ca="1" si="1907"/>
        <v>19</v>
      </c>
      <c r="V3563">
        <f t="shared" ca="1" si="1908"/>
        <v>9</v>
      </c>
      <c r="X3563">
        <f t="shared" si="1910"/>
        <v>3563</v>
      </c>
      <c r="Y3563">
        <f t="shared" si="1911"/>
        <v>3452</v>
      </c>
      <c r="Z3563">
        <f t="shared" si="1912"/>
        <v>3453</v>
      </c>
      <c r="AA3563">
        <f t="shared" si="1909"/>
        <v>3951</v>
      </c>
      <c r="AB3563">
        <f t="shared" si="1920"/>
        <v>500</v>
      </c>
      <c r="AM3563" t="str">
        <f t="shared" si="1921"/>
        <v>201904LP</v>
      </c>
      <c r="AN3563">
        <f t="shared" ca="1" si="1917"/>
        <v>5.000074074074079</v>
      </c>
      <c r="AO3563">
        <f t="shared" ca="1" si="1918"/>
        <v>6</v>
      </c>
      <c r="AP3563">
        <f t="shared" ca="1" si="1922"/>
        <v>2</v>
      </c>
      <c r="AQ3563">
        <f t="shared" ca="1" si="1923"/>
        <v>19</v>
      </c>
      <c r="AR3563">
        <f t="shared" ca="1" si="1924"/>
        <v>9</v>
      </c>
      <c r="AS3563">
        <f ca="1">P3563/J3563</f>
        <v>0.13684143223503489</v>
      </c>
    </row>
    <row r="3564" spans="1:45" x14ac:dyDescent="0.4">
      <c r="A3564">
        <f t="shared" si="1919"/>
        <v>201904</v>
      </c>
      <c r="B3564" t="s">
        <v>559</v>
      </c>
      <c r="C3564" t="s">
        <v>647</v>
      </c>
      <c r="D3564" t="str">
        <f t="shared" ca="1" si="1916"/>
        <v>I113</v>
      </c>
      <c r="E3564">
        <f t="shared" ca="1" si="1897"/>
        <v>19</v>
      </c>
      <c r="F3564">
        <f t="shared" ca="1" si="1898"/>
        <v>8</v>
      </c>
      <c r="G3564" t="str">
        <f t="shared" ca="1" si="1913"/>
        <v>S11</v>
      </c>
      <c r="H3564" t="str">
        <f t="shared" ca="1" si="1914"/>
        <v>S117</v>
      </c>
      <c r="I3564">
        <f ca="1">VLOOKUP(D3564,PRC!$A$2:$B$21,2,0)*E3564</f>
        <v>12730000</v>
      </c>
      <c r="J3564">
        <f t="shared" ca="1" si="1899"/>
        <v>11711596</v>
      </c>
      <c r="K3564">
        <f ca="1">VLOOKUP(D3564,PRC!$A$1:$C$21,3,0)*E3564</f>
        <v>5728500</v>
      </c>
      <c r="L3564">
        <f t="shared" ca="1" si="1900"/>
        <v>1146000</v>
      </c>
      <c r="M3564">
        <f t="shared" ca="1" si="1901"/>
        <v>127000</v>
      </c>
      <c r="N3564">
        <f t="shared" ca="1" si="1902"/>
        <v>2037000</v>
      </c>
      <c r="O3564">
        <f t="shared" ca="1" si="1903"/>
        <v>764000</v>
      </c>
      <c r="P3564">
        <f t="shared" ca="1" si="1915"/>
        <v>1909096</v>
      </c>
      <c r="Q3564">
        <f ca="1">IF(P3564&gt;0,1,0)</f>
        <v>1</v>
      </c>
      <c r="R3564">
        <f t="shared" ca="1" si="1904"/>
        <v>8</v>
      </c>
      <c r="S3564">
        <f t="shared" ca="1" si="1905"/>
        <v>9</v>
      </c>
      <c r="T3564">
        <f t="shared" ca="1" si="1906"/>
        <v>1</v>
      </c>
      <c r="U3564">
        <f t="shared" ca="1" si="1907"/>
        <v>16</v>
      </c>
      <c r="V3564">
        <f t="shared" ca="1" si="1908"/>
        <v>6</v>
      </c>
      <c r="X3564">
        <f t="shared" si="1910"/>
        <v>3564</v>
      </c>
      <c r="Y3564">
        <f t="shared" si="1911"/>
        <v>3452</v>
      </c>
      <c r="Z3564">
        <f t="shared" si="1912"/>
        <v>3453</v>
      </c>
      <c r="AA3564">
        <f t="shared" si="1909"/>
        <v>3951</v>
      </c>
      <c r="AB3564">
        <f t="shared" si="1920"/>
        <v>500</v>
      </c>
      <c r="AM3564" t="str">
        <f t="shared" si="1921"/>
        <v>201904LP</v>
      </c>
      <c r="AN3564">
        <f t="shared" ca="1" si="1917"/>
        <v>8.0000314218381838</v>
      </c>
      <c r="AO3564">
        <f t="shared" ca="1" si="1918"/>
        <v>9.0023566378633149</v>
      </c>
      <c r="AP3564">
        <f t="shared" ca="1" si="1922"/>
        <v>0.99764336213668503</v>
      </c>
      <c r="AQ3564">
        <f t="shared" ca="1" si="1923"/>
        <v>16.001571091908875</v>
      </c>
      <c r="AR3564">
        <f t="shared" ca="1" si="1924"/>
        <v>6.0015710919088763</v>
      </c>
      <c r="AS3564">
        <f ca="1">P3564/J3564</f>
        <v>0.16300903822160531</v>
      </c>
    </row>
    <row r="3565" spans="1:45" x14ac:dyDescent="0.4">
      <c r="A3565">
        <f t="shared" si="1919"/>
        <v>201904</v>
      </c>
      <c r="B3565" t="s">
        <v>560</v>
      </c>
      <c r="C3565" t="s">
        <v>647</v>
      </c>
      <c r="D3565" t="str">
        <f t="shared" ca="1" si="1916"/>
        <v>I114</v>
      </c>
      <c r="E3565">
        <f t="shared" ca="1" si="1897"/>
        <v>15</v>
      </c>
      <c r="F3565">
        <f t="shared" ca="1" si="1898"/>
        <v>5</v>
      </c>
      <c r="G3565" t="str">
        <f t="shared" ca="1" si="1913"/>
        <v>S10</v>
      </c>
      <c r="H3565" t="str">
        <f t="shared" ca="1" si="1914"/>
        <v>S107</v>
      </c>
      <c r="I3565">
        <f ca="1">VLOOKUP(D3565,PRC!$A$2:$B$21,2,0)*E3565</f>
        <v>3600000</v>
      </c>
      <c r="J3565">
        <f t="shared" ca="1" si="1899"/>
        <v>3239996</v>
      </c>
      <c r="K3565">
        <f ca="1">VLOOKUP(D3565,PRC!$A$1:$C$21,3,0)*E3565</f>
        <v>2088000</v>
      </c>
      <c r="L3565">
        <f t="shared" ca="1" si="1900"/>
        <v>216000</v>
      </c>
      <c r="M3565">
        <f t="shared" ca="1" si="1901"/>
        <v>108000</v>
      </c>
      <c r="N3565">
        <f t="shared" ca="1" si="1902"/>
        <v>828000</v>
      </c>
      <c r="O3565">
        <f t="shared" ca="1" si="1903"/>
        <v>288000</v>
      </c>
      <c r="P3565">
        <f t="shared" ca="1" si="1915"/>
        <v>-288004</v>
      </c>
      <c r="Q3565">
        <f ca="1">IF(P3565&gt;0,1,0)</f>
        <v>0</v>
      </c>
      <c r="R3565">
        <f t="shared" ca="1" si="1904"/>
        <v>10</v>
      </c>
      <c r="S3565">
        <f t="shared" ca="1" si="1905"/>
        <v>6</v>
      </c>
      <c r="T3565">
        <f t="shared" ca="1" si="1906"/>
        <v>3</v>
      </c>
      <c r="U3565">
        <f t="shared" ca="1" si="1907"/>
        <v>23</v>
      </c>
      <c r="V3565">
        <f t="shared" ca="1" si="1908"/>
        <v>8</v>
      </c>
      <c r="X3565">
        <f t="shared" si="1910"/>
        <v>3565</v>
      </c>
      <c r="Y3565">
        <f t="shared" si="1911"/>
        <v>3452</v>
      </c>
      <c r="Z3565">
        <f t="shared" si="1912"/>
        <v>3453</v>
      </c>
      <c r="AA3565">
        <f t="shared" si="1909"/>
        <v>3951</v>
      </c>
      <c r="AB3565">
        <f t="shared" si="1920"/>
        <v>500</v>
      </c>
      <c r="AM3565" t="str">
        <f t="shared" si="1921"/>
        <v>201904LP</v>
      </c>
      <c r="AN3565">
        <f t="shared" ca="1" si="1917"/>
        <v>10.00011111111111</v>
      </c>
      <c r="AO3565">
        <f t="shared" ca="1" si="1918"/>
        <v>6</v>
      </c>
      <c r="AP3565">
        <f t="shared" ca="1" si="1922"/>
        <v>3</v>
      </c>
      <c r="AQ3565">
        <f t="shared" ca="1" si="1923"/>
        <v>23</v>
      </c>
      <c r="AR3565">
        <f t="shared" ca="1" si="1924"/>
        <v>8</v>
      </c>
      <c r="AS3565">
        <f ca="1">P3565/J3565</f>
        <v>-8.889023319781876E-2</v>
      </c>
    </row>
    <row r="3566" spans="1:45" x14ac:dyDescent="0.4">
      <c r="A3566">
        <f t="shared" si="1919"/>
        <v>201904</v>
      </c>
      <c r="B3566" t="s">
        <v>561</v>
      </c>
      <c r="C3566" t="s">
        <v>647</v>
      </c>
      <c r="D3566" t="str">
        <f t="shared" ca="1" si="1916"/>
        <v>I107</v>
      </c>
      <c r="E3566">
        <f t="shared" ca="1" si="1897"/>
        <v>15</v>
      </c>
      <c r="F3566">
        <f t="shared" ca="1" si="1898"/>
        <v>7</v>
      </c>
      <c r="G3566" t="str">
        <f t="shared" ca="1" si="1913"/>
        <v>S10</v>
      </c>
      <c r="H3566" t="str">
        <f t="shared" ca="1" si="1914"/>
        <v>S104</v>
      </c>
      <c r="I3566">
        <f ca="1">VLOOKUP(D3566,PRC!$A$2:$B$21,2,0)*E3566</f>
        <v>2250000</v>
      </c>
      <c r="J3566">
        <f t="shared" ca="1" si="1899"/>
        <v>2069996</v>
      </c>
      <c r="K3566">
        <f ca="1">VLOOKUP(D3566,PRC!$A$1:$C$21,3,0)*E3566</f>
        <v>1282500</v>
      </c>
      <c r="L3566">
        <f t="shared" ca="1" si="1900"/>
        <v>113000</v>
      </c>
      <c r="M3566">
        <f t="shared" ca="1" si="1901"/>
        <v>68000</v>
      </c>
      <c r="N3566">
        <f t="shared" ca="1" si="1902"/>
        <v>405000</v>
      </c>
      <c r="O3566">
        <f t="shared" ca="1" si="1903"/>
        <v>180000</v>
      </c>
      <c r="P3566">
        <f t="shared" ca="1" si="1915"/>
        <v>21496</v>
      </c>
      <c r="Q3566">
        <f ca="1">IF(P3566&gt;0,1,0)</f>
        <v>1</v>
      </c>
      <c r="R3566">
        <f t="shared" ca="1" si="1904"/>
        <v>8</v>
      </c>
      <c r="S3566">
        <f t="shared" ca="1" si="1905"/>
        <v>5</v>
      </c>
      <c r="T3566">
        <f t="shared" ca="1" si="1906"/>
        <v>3</v>
      </c>
      <c r="U3566">
        <f t="shared" ca="1" si="1907"/>
        <v>18</v>
      </c>
      <c r="V3566">
        <f t="shared" ca="1" si="1908"/>
        <v>8</v>
      </c>
      <c r="X3566">
        <f t="shared" si="1910"/>
        <v>3566</v>
      </c>
      <c r="Y3566">
        <f t="shared" si="1911"/>
        <v>3452</v>
      </c>
      <c r="Z3566">
        <f t="shared" si="1912"/>
        <v>3453</v>
      </c>
      <c r="AA3566">
        <f t="shared" si="1909"/>
        <v>3951</v>
      </c>
      <c r="AB3566">
        <f t="shared" si="1920"/>
        <v>500</v>
      </c>
      <c r="AM3566" t="str">
        <f t="shared" si="1921"/>
        <v>201904LP</v>
      </c>
      <c r="AN3566">
        <f t="shared" ca="1" si="1917"/>
        <v>8.0001777777777718</v>
      </c>
      <c r="AO3566">
        <f t="shared" ca="1" si="1918"/>
        <v>5.0222222222222221</v>
      </c>
      <c r="AP3566">
        <f t="shared" ca="1" si="1922"/>
        <v>3.0222222222222221</v>
      </c>
      <c r="AQ3566">
        <f t="shared" ca="1" si="1923"/>
        <v>18</v>
      </c>
      <c r="AR3566">
        <f t="shared" ca="1" si="1924"/>
        <v>8</v>
      </c>
      <c r="AS3566">
        <f ca="1">P3566/J3566</f>
        <v>1.0384561129586724E-2</v>
      </c>
    </row>
    <row r="3567" spans="1:45" x14ac:dyDescent="0.4">
      <c r="A3567">
        <f t="shared" si="1919"/>
        <v>201904</v>
      </c>
      <c r="B3567" t="s">
        <v>562</v>
      </c>
      <c r="C3567" t="s">
        <v>647</v>
      </c>
      <c r="D3567" t="str">
        <f t="shared" ca="1" si="1916"/>
        <v>I111</v>
      </c>
      <c r="E3567">
        <f t="shared" ca="1" si="1897"/>
        <v>20</v>
      </c>
      <c r="F3567">
        <f t="shared" ca="1" si="1898"/>
        <v>10</v>
      </c>
      <c r="G3567" t="str">
        <f t="shared" ca="1" si="1913"/>
        <v>S10</v>
      </c>
      <c r="H3567" t="str">
        <f t="shared" ca="1" si="1914"/>
        <v>S102</v>
      </c>
      <c r="I3567">
        <f ca="1">VLOOKUP(D3567,PRC!$A$2:$B$21,2,0)*E3567</f>
        <v>3000000</v>
      </c>
      <c r="J3567">
        <f t="shared" ca="1" si="1899"/>
        <v>2819996</v>
      </c>
      <c r="K3567">
        <f ca="1">VLOOKUP(D3567,PRC!$A$1:$C$21,3,0)*E3567</f>
        <v>1590000</v>
      </c>
      <c r="L3567">
        <f t="shared" ca="1" si="1900"/>
        <v>210000</v>
      </c>
      <c r="M3567">
        <f t="shared" ca="1" si="1901"/>
        <v>90000</v>
      </c>
      <c r="N3567">
        <f t="shared" ca="1" si="1902"/>
        <v>750000</v>
      </c>
      <c r="O3567">
        <f t="shared" ca="1" si="1903"/>
        <v>240000</v>
      </c>
      <c r="P3567">
        <f t="shared" ca="1" si="1915"/>
        <v>-60004</v>
      </c>
      <c r="Q3567">
        <f ca="1">IF(P3567&gt;0,1,0)</f>
        <v>0</v>
      </c>
      <c r="R3567">
        <f t="shared" ca="1" si="1904"/>
        <v>6</v>
      </c>
      <c r="S3567">
        <f t="shared" ca="1" si="1905"/>
        <v>7</v>
      </c>
      <c r="T3567">
        <f t="shared" ca="1" si="1906"/>
        <v>3</v>
      </c>
      <c r="U3567">
        <f t="shared" ca="1" si="1907"/>
        <v>25</v>
      </c>
      <c r="V3567">
        <f t="shared" ca="1" si="1908"/>
        <v>8</v>
      </c>
      <c r="X3567">
        <f t="shared" si="1910"/>
        <v>3567</v>
      </c>
      <c r="Y3567">
        <f t="shared" si="1911"/>
        <v>3452</v>
      </c>
      <c r="Z3567">
        <f t="shared" si="1912"/>
        <v>3453</v>
      </c>
      <c r="AA3567">
        <f t="shared" si="1909"/>
        <v>3951</v>
      </c>
      <c r="AB3567">
        <f t="shared" si="1920"/>
        <v>500</v>
      </c>
      <c r="AM3567" t="str">
        <f t="shared" si="1921"/>
        <v>201904LP</v>
      </c>
      <c r="AN3567">
        <f t="shared" ca="1" si="1917"/>
        <v>6.0001333333333351</v>
      </c>
      <c r="AO3567">
        <f t="shared" ca="1" si="1918"/>
        <v>7.0000000000000009</v>
      </c>
      <c r="AP3567">
        <f t="shared" ca="1" si="1922"/>
        <v>3</v>
      </c>
      <c r="AQ3567">
        <f t="shared" ca="1" si="1923"/>
        <v>25</v>
      </c>
      <c r="AR3567">
        <f t="shared" ca="1" si="1924"/>
        <v>8</v>
      </c>
      <c r="AS3567">
        <f ca="1">P3567/J3567</f>
        <v>-2.1278044366020377E-2</v>
      </c>
    </row>
    <row r="3568" spans="1:45" x14ac:dyDescent="0.4">
      <c r="A3568">
        <f t="shared" si="1919"/>
        <v>201904</v>
      </c>
      <c r="B3568" t="s">
        <v>563</v>
      </c>
      <c r="C3568" t="s">
        <v>647</v>
      </c>
      <c r="D3568" t="str">
        <f t="shared" ca="1" si="1916"/>
        <v>I118</v>
      </c>
      <c r="E3568">
        <f t="shared" ca="1" si="1897"/>
        <v>11</v>
      </c>
      <c r="F3568">
        <f t="shared" ca="1" si="1898"/>
        <v>7</v>
      </c>
      <c r="G3568" t="str">
        <f t="shared" ca="1" si="1913"/>
        <v>S12</v>
      </c>
      <c r="H3568" t="str">
        <f t="shared" ca="1" si="1914"/>
        <v>S120</v>
      </c>
      <c r="I3568">
        <f ca="1">VLOOKUP(D3568,PRC!$A$2:$B$21,2,0)*E3568</f>
        <v>5830000</v>
      </c>
      <c r="J3568">
        <f t="shared" ca="1" si="1899"/>
        <v>5305296</v>
      </c>
      <c r="K3568">
        <f ca="1">VLOOKUP(D3568,PRC!$A$1:$C$21,3,0)*E3568</f>
        <v>2448600</v>
      </c>
      <c r="L3568">
        <f t="shared" ca="1" si="1900"/>
        <v>466000</v>
      </c>
      <c r="M3568">
        <f t="shared" ca="1" si="1901"/>
        <v>175000</v>
      </c>
      <c r="N3568">
        <f t="shared" ca="1" si="1902"/>
        <v>991000</v>
      </c>
      <c r="O3568">
        <f t="shared" ca="1" si="1903"/>
        <v>525000</v>
      </c>
      <c r="P3568">
        <f t="shared" ca="1" si="1915"/>
        <v>699696</v>
      </c>
      <c r="Q3568">
        <f ca="1">IF(P3568&gt;0,1,0)</f>
        <v>1</v>
      </c>
      <c r="R3568">
        <f t="shared" ca="1" si="1904"/>
        <v>9</v>
      </c>
      <c r="S3568">
        <f t="shared" ca="1" si="1905"/>
        <v>8</v>
      </c>
      <c r="T3568">
        <f t="shared" ca="1" si="1906"/>
        <v>3</v>
      </c>
      <c r="U3568">
        <f t="shared" ca="1" si="1907"/>
        <v>17</v>
      </c>
      <c r="V3568">
        <f t="shared" ca="1" si="1908"/>
        <v>9</v>
      </c>
      <c r="X3568">
        <f t="shared" si="1910"/>
        <v>3568</v>
      </c>
      <c r="Y3568">
        <f t="shared" si="1911"/>
        <v>3452</v>
      </c>
      <c r="Z3568">
        <f t="shared" si="1912"/>
        <v>3453</v>
      </c>
      <c r="AA3568">
        <f t="shared" si="1909"/>
        <v>3951</v>
      </c>
      <c r="AB3568">
        <f t="shared" si="1920"/>
        <v>500</v>
      </c>
      <c r="AM3568" t="str">
        <f t="shared" si="1921"/>
        <v>201904LP</v>
      </c>
      <c r="AN3568">
        <f t="shared" ca="1" si="1917"/>
        <v>9.0000686106346492</v>
      </c>
      <c r="AO3568">
        <f t="shared" ca="1" si="1918"/>
        <v>7.9931389365351633</v>
      </c>
      <c r="AP3568">
        <f t="shared" ca="1" si="1922"/>
        <v>3.0017152658662094</v>
      </c>
      <c r="AQ3568">
        <f t="shared" ca="1" si="1923"/>
        <v>16.99828473413379</v>
      </c>
      <c r="AR3568">
        <f t="shared" ca="1" si="1924"/>
        <v>9.0051457975986278</v>
      </c>
      <c r="AS3568">
        <f ca="1">P3568/J3568</f>
        <v>0.13188632641797932</v>
      </c>
    </row>
    <row r="3569" spans="1:45" x14ac:dyDescent="0.4">
      <c r="A3569">
        <f t="shared" si="1919"/>
        <v>201904</v>
      </c>
      <c r="B3569" t="s">
        <v>564</v>
      </c>
      <c r="C3569" t="s">
        <v>647</v>
      </c>
      <c r="D3569" t="str">
        <f t="shared" ca="1" si="1916"/>
        <v>I106</v>
      </c>
      <c r="E3569">
        <f t="shared" ca="1" si="1897"/>
        <v>11</v>
      </c>
      <c r="F3569">
        <f t="shared" ca="1" si="1898"/>
        <v>5</v>
      </c>
      <c r="G3569" t="str">
        <f t="shared" ca="1" si="1913"/>
        <v>S11</v>
      </c>
      <c r="H3569" t="str">
        <f t="shared" ca="1" si="1914"/>
        <v>S110</v>
      </c>
      <c r="I3569">
        <f ca="1">VLOOKUP(D3569,PRC!$A$2:$B$21,2,0)*E3569</f>
        <v>220000</v>
      </c>
      <c r="J3569">
        <f t="shared" ca="1" si="1899"/>
        <v>202396</v>
      </c>
      <c r="K3569">
        <f ca="1">VLOOKUP(D3569,PRC!$A$1:$C$21,3,0)*E3569</f>
        <v>116600</v>
      </c>
      <c r="L3569">
        <f t="shared" ca="1" si="1900"/>
        <v>11000</v>
      </c>
      <c r="M3569">
        <f t="shared" ca="1" si="1901"/>
        <v>4000</v>
      </c>
      <c r="N3569">
        <f t="shared" ca="1" si="1902"/>
        <v>44000</v>
      </c>
      <c r="O3569">
        <f t="shared" ca="1" si="1903"/>
        <v>13000</v>
      </c>
      <c r="P3569">
        <f t="shared" ca="1" si="1915"/>
        <v>13796</v>
      </c>
      <c r="Q3569">
        <f ca="1">IF(P3569&gt;0,1,0)</f>
        <v>1</v>
      </c>
      <c r="R3569">
        <f t="shared" ca="1" si="1904"/>
        <v>8</v>
      </c>
      <c r="S3569">
        <f t="shared" ca="1" si="1905"/>
        <v>5</v>
      </c>
      <c r="T3569">
        <f t="shared" ca="1" si="1906"/>
        <v>2</v>
      </c>
      <c r="U3569">
        <f t="shared" ca="1" si="1907"/>
        <v>20</v>
      </c>
      <c r="V3569">
        <f t="shared" ca="1" si="1908"/>
        <v>6</v>
      </c>
      <c r="X3569">
        <f t="shared" si="1910"/>
        <v>3569</v>
      </c>
      <c r="Y3569">
        <f t="shared" si="1911"/>
        <v>3452</v>
      </c>
      <c r="Z3569">
        <f t="shared" si="1912"/>
        <v>3453</v>
      </c>
      <c r="AA3569">
        <f t="shared" si="1909"/>
        <v>3951</v>
      </c>
      <c r="AB3569">
        <f t="shared" si="1920"/>
        <v>500</v>
      </c>
      <c r="AM3569" t="str">
        <f t="shared" si="1921"/>
        <v>201904LP</v>
      </c>
      <c r="AN3569">
        <f t="shared" ca="1" si="1917"/>
        <v>8.0018181818181766</v>
      </c>
      <c r="AO3569">
        <f t="shared" ca="1" si="1918"/>
        <v>5</v>
      </c>
      <c r="AP3569">
        <f t="shared" ca="1" si="1922"/>
        <v>1.8181818181818181</v>
      </c>
      <c r="AQ3569">
        <f t="shared" ca="1" si="1923"/>
        <v>20</v>
      </c>
      <c r="AR3569">
        <f t="shared" ca="1" si="1924"/>
        <v>5.9090909090909092</v>
      </c>
      <c r="AS3569">
        <f ca="1">P3569/J3569</f>
        <v>6.8163402438783369E-2</v>
      </c>
    </row>
    <row r="3570" spans="1:45" x14ac:dyDescent="0.4">
      <c r="A3570">
        <f t="shared" si="1919"/>
        <v>201904</v>
      </c>
      <c r="B3570" t="s">
        <v>565</v>
      </c>
      <c r="C3570" t="s">
        <v>647</v>
      </c>
      <c r="D3570" t="str">
        <f t="shared" ca="1" si="1916"/>
        <v>I110</v>
      </c>
      <c r="E3570">
        <f t="shared" ca="1" si="1897"/>
        <v>17</v>
      </c>
      <c r="F3570">
        <f t="shared" ca="1" si="1898"/>
        <v>6</v>
      </c>
      <c r="G3570" t="str">
        <f t="shared" ca="1" si="1913"/>
        <v>S12</v>
      </c>
      <c r="H3570" t="str">
        <f t="shared" ca="1" si="1914"/>
        <v>S120</v>
      </c>
      <c r="I3570">
        <f ca="1">VLOOKUP(D3570,PRC!$A$2:$B$21,2,0)*E3570</f>
        <v>5100000</v>
      </c>
      <c r="J3570">
        <f t="shared" ca="1" si="1899"/>
        <v>4691996</v>
      </c>
      <c r="K3570">
        <f ca="1">VLOOKUP(D3570,PRC!$A$1:$C$21,3,0)*E3570</f>
        <v>2346000</v>
      </c>
      <c r="L3570">
        <f t="shared" ca="1" si="1900"/>
        <v>510000</v>
      </c>
      <c r="M3570">
        <f t="shared" ca="1" si="1901"/>
        <v>51000</v>
      </c>
      <c r="N3570">
        <f t="shared" ca="1" si="1902"/>
        <v>1173000</v>
      </c>
      <c r="O3570">
        <f t="shared" ca="1" si="1903"/>
        <v>408000</v>
      </c>
      <c r="P3570">
        <f t="shared" ca="1" si="1915"/>
        <v>203996</v>
      </c>
      <c r="Q3570">
        <f ca="1">IF(P3570&gt;0,1,0)</f>
        <v>1</v>
      </c>
      <c r="R3570">
        <f t="shared" ca="1" si="1904"/>
        <v>8</v>
      </c>
      <c r="S3570">
        <f t="shared" ca="1" si="1905"/>
        <v>10</v>
      </c>
      <c r="T3570">
        <f t="shared" ca="1" si="1906"/>
        <v>1</v>
      </c>
      <c r="U3570">
        <f t="shared" ca="1" si="1907"/>
        <v>23</v>
      </c>
      <c r="V3570">
        <f t="shared" ca="1" si="1908"/>
        <v>8</v>
      </c>
      <c r="X3570">
        <f t="shared" si="1910"/>
        <v>3570</v>
      </c>
      <c r="Y3570">
        <f t="shared" si="1911"/>
        <v>3452</v>
      </c>
      <c r="Z3570">
        <f t="shared" si="1912"/>
        <v>3453</v>
      </c>
      <c r="AA3570">
        <f t="shared" si="1909"/>
        <v>3951</v>
      </c>
      <c r="AB3570">
        <f t="shared" si="1920"/>
        <v>500</v>
      </c>
      <c r="AM3570" t="str">
        <f t="shared" si="1921"/>
        <v>201904LP</v>
      </c>
      <c r="AN3570">
        <f t="shared" ca="1" si="1917"/>
        <v>8.0000784313725486</v>
      </c>
      <c r="AO3570">
        <f t="shared" ca="1" si="1918"/>
        <v>10</v>
      </c>
      <c r="AP3570">
        <f t="shared" ca="1" si="1922"/>
        <v>1</v>
      </c>
      <c r="AQ3570">
        <f t="shared" ca="1" si="1923"/>
        <v>23</v>
      </c>
      <c r="AR3570">
        <f t="shared" ca="1" si="1924"/>
        <v>8</v>
      </c>
      <c r="AS3570">
        <f ca="1">P3570/J3570</f>
        <v>4.3477445419817067E-2</v>
      </c>
    </row>
    <row r="3571" spans="1:45" x14ac:dyDescent="0.4">
      <c r="A3571">
        <f t="shared" si="1919"/>
        <v>201904</v>
      </c>
      <c r="B3571" t="s">
        <v>566</v>
      </c>
      <c r="C3571" t="s">
        <v>647</v>
      </c>
      <c r="D3571" t="str">
        <f t="shared" ca="1" si="1916"/>
        <v>I120</v>
      </c>
      <c r="E3571">
        <f t="shared" ca="1" si="1897"/>
        <v>19</v>
      </c>
      <c r="F3571">
        <f t="shared" ca="1" si="1898"/>
        <v>6</v>
      </c>
      <c r="G3571" t="str">
        <f t="shared" ca="1" si="1913"/>
        <v>S11</v>
      </c>
      <c r="H3571" t="str">
        <f t="shared" ca="1" si="1914"/>
        <v>S119</v>
      </c>
      <c r="I3571">
        <f ca="1">VLOOKUP(D3571,PRC!$A$2:$B$21,2,0)*E3571</f>
        <v>81700000</v>
      </c>
      <c r="J3571">
        <f t="shared" ca="1" si="1899"/>
        <v>74346996</v>
      </c>
      <c r="K3571">
        <f ca="1">VLOOKUP(D3571,PRC!$A$1:$C$21,3,0)*E3571</f>
        <v>36765000</v>
      </c>
      <c r="L3571">
        <f t="shared" ca="1" si="1900"/>
        <v>7353000</v>
      </c>
      <c r="M3571">
        <f t="shared" ca="1" si="1901"/>
        <v>817000</v>
      </c>
      <c r="N3571">
        <f t="shared" ca="1" si="1902"/>
        <v>17974000</v>
      </c>
      <c r="O3571">
        <f t="shared" ca="1" si="1903"/>
        <v>4902000</v>
      </c>
      <c r="P3571">
        <f t="shared" ca="1" si="1915"/>
        <v>6535996</v>
      </c>
      <c r="Q3571">
        <f ca="1">IF(P3571&gt;0,1,0)</f>
        <v>1</v>
      </c>
      <c r="R3571">
        <f t="shared" ca="1" si="1904"/>
        <v>9</v>
      </c>
      <c r="S3571">
        <f t="shared" ca="1" si="1905"/>
        <v>9</v>
      </c>
      <c r="T3571">
        <f t="shared" ca="1" si="1906"/>
        <v>1</v>
      </c>
      <c r="U3571">
        <f t="shared" ca="1" si="1907"/>
        <v>22</v>
      </c>
      <c r="V3571">
        <f t="shared" ca="1" si="1908"/>
        <v>6</v>
      </c>
      <c r="X3571">
        <f t="shared" si="1910"/>
        <v>3571</v>
      </c>
      <c r="Y3571">
        <f t="shared" si="1911"/>
        <v>3452</v>
      </c>
      <c r="Z3571">
        <f t="shared" si="1912"/>
        <v>3453</v>
      </c>
      <c r="AA3571">
        <f t="shared" si="1909"/>
        <v>3951</v>
      </c>
      <c r="AB3571">
        <f t="shared" si="1920"/>
        <v>500</v>
      </c>
      <c r="AM3571" t="str">
        <f t="shared" si="1921"/>
        <v>201904LP</v>
      </c>
      <c r="AN3571">
        <f t="shared" ca="1" si="1917"/>
        <v>9.0000048959608332</v>
      </c>
      <c r="AO3571">
        <f t="shared" ca="1" si="1918"/>
        <v>9</v>
      </c>
      <c r="AP3571">
        <f t="shared" ca="1" si="1922"/>
        <v>1</v>
      </c>
      <c r="AQ3571">
        <f t="shared" ca="1" si="1923"/>
        <v>22</v>
      </c>
      <c r="AR3571">
        <f t="shared" ca="1" si="1924"/>
        <v>6</v>
      </c>
      <c r="AS3571">
        <f ca="1">P3571/J3571</f>
        <v>8.7912038840143591E-2</v>
      </c>
    </row>
    <row r="3572" spans="1:45" x14ac:dyDescent="0.4">
      <c r="A3572">
        <f t="shared" si="1919"/>
        <v>201904</v>
      </c>
      <c r="B3572" t="s">
        <v>567</v>
      </c>
      <c r="C3572" t="s">
        <v>647</v>
      </c>
      <c r="D3572" t="str">
        <f t="shared" ca="1" si="1916"/>
        <v>I120</v>
      </c>
      <c r="E3572">
        <f t="shared" ca="1" si="1897"/>
        <v>18</v>
      </c>
      <c r="F3572">
        <f t="shared" ca="1" si="1898"/>
        <v>6</v>
      </c>
      <c r="G3572" t="str">
        <f t="shared" ca="1" si="1913"/>
        <v>S10</v>
      </c>
      <c r="H3572" t="str">
        <f t="shared" ca="1" si="1914"/>
        <v>S101</v>
      </c>
      <c r="I3572">
        <f ca="1">VLOOKUP(D3572,PRC!$A$2:$B$21,2,0)*E3572</f>
        <v>77400000</v>
      </c>
      <c r="J3572">
        <f t="shared" ca="1" si="1899"/>
        <v>72755996</v>
      </c>
      <c r="K3572">
        <f ca="1">VLOOKUP(D3572,PRC!$A$1:$C$21,3,0)*E3572</f>
        <v>34830000</v>
      </c>
      <c r="L3572">
        <f t="shared" ca="1" si="1900"/>
        <v>3870000</v>
      </c>
      <c r="M3572">
        <f t="shared" ca="1" si="1901"/>
        <v>774000</v>
      </c>
      <c r="N3572">
        <f t="shared" ca="1" si="1902"/>
        <v>14706000</v>
      </c>
      <c r="O3572">
        <f t="shared" ca="1" si="1903"/>
        <v>6192000</v>
      </c>
      <c r="P3572">
        <f t="shared" ca="1" si="1915"/>
        <v>12383996</v>
      </c>
      <c r="Q3572">
        <f ca="1">IF(P3572&gt;0,1,0)</f>
        <v>1</v>
      </c>
      <c r="R3572">
        <f t="shared" ca="1" si="1904"/>
        <v>6</v>
      </c>
      <c r="S3572">
        <f t="shared" ca="1" si="1905"/>
        <v>5</v>
      </c>
      <c r="T3572">
        <f t="shared" ca="1" si="1906"/>
        <v>1</v>
      </c>
      <c r="U3572">
        <f t="shared" ca="1" si="1907"/>
        <v>19</v>
      </c>
      <c r="V3572">
        <f t="shared" ca="1" si="1908"/>
        <v>8</v>
      </c>
      <c r="X3572">
        <f t="shared" si="1910"/>
        <v>3572</v>
      </c>
      <c r="Y3572">
        <f t="shared" si="1911"/>
        <v>3452</v>
      </c>
      <c r="Z3572">
        <f t="shared" si="1912"/>
        <v>3453</v>
      </c>
      <c r="AA3572">
        <f t="shared" si="1909"/>
        <v>3951</v>
      </c>
      <c r="AB3572">
        <f t="shared" si="1920"/>
        <v>500</v>
      </c>
      <c r="AM3572" t="str">
        <f t="shared" si="1921"/>
        <v>201904LP</v>
      </c>
      <c r="AN3572">
        <f t="shared" ca="1" si="1917"/>
        <v>6.0000051679586548</v>
      </c>
      <c r="AO3572">
        <f t="shared" ca="1" si="1918"/>
        <v>5</v>
      </c>
      <c r="AP3572">
        <f t="shared" ca="1" si="1922"/>
        <v>1</v>
      </c>
      <c r="AQ3572">
        <f t="shared" ca="1" si="1923"/>
        <v>19</v>
      </c>
      <c r="AR3572">
        <f t="shared" ca="1" si="1924"/>
        <v>8</v>
      </c>
      <c r="AS3572">
        <f ca="1">P3572/J3572</f>
        <v>0.17021272033716645</v>
      </c>
    </row>
    <row r="3573" spans="1:45" x14ac:dyDescent="0.4">
      <c r="A3573">
        <f t="shared" si="1919"/>
        <v>201904</v>
      </c>
      <c r="B3573" t="s">
        <v>568</v>
      </c>
      <c r="C3573" t="s">
        <v>647</v>
      </c>
      <c r="D3573" t="str">
        <f t="shared" ca="1" si="1916"/>
        <v>I117</v>
      </c>
      <c r="E3573">
        <f t="shared" ca="1" si="1897"/>
        <v>14</v>
      </c>
      <c r="F3573">
        <f t="shared" ca="1" si="1898"/>
        <v>6</v>
      </c>
      <c r="G3573" t="str">
        <f t="shared" ca="1" si="1913"/>
        <v>S10</v>
      </c>
      <c r="H3573" t="str">
        <f t="shared" ca="1" si="1914"/>
        <v>S101</v>
      </c>
      <c r="I3573">
        <f ca="1">VLOOKUP(D3573,PRC!$A$2:$B$21,2,0)*E3573</f>
        <v>35000000</v>
      </c>
      <c r="J3573">
        <f t="shared" ca="1" si="1899"/>
        <v>32199996</v>
      </c>
      <c r="K3573">
        <f ca="1">VLOOKUP(D3573,PRC!$A$1:$C$21,3,0)*E3573</f>
        <v>16100000</v>
      </c>
      <c r="L3573">
        <f t="shared" ca="1" si="1900"/>
        <v>1750000</v>
      </c>
      <c r="M3573">
        <f t="shared" ca="1" si="1901"/>
        <v>1050000</v>
      </c>
      <c r="N3573">
        <f t="shared" ca="1" si="1902"/>
        <v>8750000</v>
      </c>
      <c r="O3573">
        <f t="shared" ca="1" si="1903"/>
        <v>2800000</v>
      </c>
      <c r="P3573">
        <f t="shared" ca="1" si="1915"/>
        <v>1749996</v>
      </c>
      <c r="Q3573">
        <f ca="1">IF(P3573&gt;0,1,0)</f>
        <v>1</v>
      </c>
      <c r="R3573">
        <f t="shared" ca="1" si="1904"/>
        <v>8</v>
      </c>
      <c r="S3573">
        <f t="shared" ca="1" si="1905"/>
        <v>5</v>
      </c>
      <c r="T3573">
        <f t="shared" ca="1" si="1906"/>
        <v>3</v>
      </c>
      <c r="U3573">
        <f t="shared" ca="1" si="1907"/>
        <v>25</v>
      </c>
      <c r="V3573">
        <f t="shared" ca="1" si="1908"/>
        <v>8</v>
      </c>
      <c r="X3573">
        <f t="shared" si="1910"/>
        <v>3573</v>
      </c>
      <c r="Y3573">
        <f t="shared" si="1911"/>
        <v>3452</v>
      </c>
      <c r="Z3573">
        <f t="shared" si="1912"/>
        <v>3453</v>
      </c>
      <c r="AA3573">
        <f t="shared" si="1909"/>
        <v>3951</v>
      </c>
      <c r="AB3573">
        <f t="shared" si="1920"/>
        <v>500</v>
      </c>
      <c r="AM3573" t="str">
        <f t="shared" si="1921"/>
        <v>201904LP</v>
      </c>
      <c r="AN3573">
        <f t="shared" ca="1" si="1917"/>
        <v>8.0000114285714297</v>
      </c>
      <c r="AO3573">
        <f t="shared" ca="1" si="1918"/>
        <v>5</v>
      </c>
      <c r="AP3573">
        <f t="shared" ca="1" si="1922"/>
        <v>3</v>
      </c>
      <c r="AQ3573">
        <f t="shared" ca="1" si="1923"/>
        <v>25</v>
      </c>
      <c r="AR3573">
        <f t="shared" ca="1" si="1924"/>
        <v>8</v>
      </c>
      <c r="AS3573">
        <f ca="1">P3573/J3573</f>
        <v>5.4347708614622188E-2</v>
      </c>
    </row>
    <row r="3574" spans="1:45" x14ac:dyDescent="0.4">
      <c r="A3574">
        <f t="shared" si="1919"/>
        <v>201904</v>
      </c>
      <c r="B3574" t="s">
        <v>569</v>
      </c>
      <c r="C3574" t="s">
        <v>647</v>
      </c>
      <c r="D3574" t="str">
        <f t="shared" ca="1" si="1916"/>
        <v>I116</v>
      </c>
      <c r="E3574">
        <f t="shared" ca="1" si="1897"/>
        <v>17</v>
      </c>
      <c r="F3574">
        <f t="shared" ca="1" si="1898"/>
        <v>10</v>
      </c>
      <c r="G3574" t="str">
        <f t="shared" ca="1" si="1913"/>
        <v>S11</v>
      </c>
      <c r="H3574" t="str">
        <f t="shared" ca="1" si="1914"/>
        <v>S119</v>
      </c>
      <c r="I3574">
        <f ca="1">VLOOKUP(D3574,PRC!$A$2:$B$21,2,0)*E3574</f>
        <v>24820000</v>
      </c>
      <c r="J3574">
        <f t="shared" ca="1" si="1899"/>
        <v>23330796</v>
      </c>
      <c r="K3574">
        <f ca="1">VLOOKUP(D3574,PRC!$A$1:$C$21,3,0)*E3574</f>
        <v>14892000</v>
      </c>
      <c r="L3574">
        <f t="shared" ca="1" si="1900"/>
        <v>1489000</v>
      </c>
      <c r="M3574">
        <f t="shared" ca="1" si="1901"/>
        <v>496000</v>
      </c>
      <c r="N3574">
        <f t="shared" ca="1" si="1902"/>
        <v>6205000</v>
      </c>
      <c r="O3574">
        <f t="shared" ca="1" si="1903"/>
        <v>2482000</v>
      </c>
      <c r="P3574">
        <f t="shared" ca="1" si="1915"/>
        <v>-2233204</v>
      </c>
      <c r="Q3574">
        <f ca="1">IF(P3574&gt;0,1,0)</f>
        <v>0</v>
      </c>
      <c r="R3574">
        <f t="shared" ca="1" si="1904"/>
        <v>6</v>
      </c>
      <c r="S3574">
        <f t="shared" ca="1" si="1905"/>
        <v>6</v>
      </c>
      <c r="T3574">
        <f t="shared" ca="1" si="1906"/>
        <v>2</v>
      </c>
      <c r="U3574">
        <f t="shared" ca="1" si="1907"/>
        <v>25</v>
      </c>
      <c r="V3574">
        <f t="shared" ca="1" si="1908"/>
        <v>10</v>
      </c>
      <c r="X3574">
        <f t="shared" si="1910"/>
        <v>3574</v>
      </c>
      <c r="Y3574">
        <f t="shared" si="1911"/>
        <v>3452</v>
      </c>
      <c r="Z3574">
        <f t="shared" si="1912"/>
        <v>3453</v>
      </c>
      <c r="AA3574">
        <f t="shared" si="1909"/>
        <v>3951</v>
      </c>
      <c r="AB3574">
        <f t="shared" si="1920"/>
        <v>500</v>
      </c>
      <c r="AM3574" t="str">
        <f t="shared" si="1921"/>
        <v>201904LP</v>
      </c>
      <c r="AN3574">
        <f t="shared" ca="1" si="1917"/>
        <v>6.0000161160354555</v>
      </c>
      <c r="AO3574">
        <f t="shared" ca="1" si="1918"/>
        <v>5.9991941982272357</v>
      </c>
      <c r="AP3574">
        <f t="shared" ca="1" si="1922"/>
        <v>1.9983883964544722</v>
      </c>
      <c r="AQ3574">
        <f t="shared" ca="1" si="1923"/>
        <v>25</v>
      </c>
      <c r="AR3574">
        <f t="shared" ca="1" si="1924"/>
        <v>10</v>
      </c>
      <c r="AS3574">
        <f ca="1">P3574/J3574</f>
        <v>-9.5719151631174518E-2</v>
      </c>
    </row>
    <row r="3575" spans="1:45" x14ac:dyDescent="0.4">
      <c r="A3575">
        <f t="shared" si="1919"/>
        <v>201904</v>
      </c>
      <c r="B3575" t="s">
        <v>570</v>
      </c>
      <c r="C3575" t="s">
        <v>647</v>
      </c>
      <c r="D3575" t="str">
        <f t="shared" ca="1" si="1916"/>
        <v>I114</v>
      </c>
      <c r="E3575">
        <f t="shared" ca="1" si="1897"/>
        <v>15</v>
      </c>
      <c r="F3575">
        <f t="shared" ca="1" si="1898"/>
        <v>8</v>
      </c>
      <c r="G3575" t="str">
        <f t="shared" ca="1" si="1913"/>
        <v>S10</v>
      </c>
      <c r="H3575" t="str">
        <f t="shared" ca="1" si="1914"/>
        <v>S106</v>
      </c>
      <c r="I3575">
        <f ca="1">VLOOKUP(D3575,PRC!$A$2:$B$21,2,0)*E3575</f>
        <v>3600000</v>
      </c>
      <c r="J3575">
        <f t="shared" ca="1" si="1899"/>
        <v>3311996</v>
      </c>
      <c r="K3575">
        <f ca="1">VLOOKUP(D3575,PRC!$A$1:$C$21,3,0)*E3575</f>
        <v>2088000</v>
      </c>
      <c r="L3575">
        <f t="shared" ca="1" si="1900"/>
        <v>252000</v>
      </c>
      <c r="M3575">
        <f t="shared" ca="1" si="1901"/>
        <v>72000</v>
      </c>
      <c r="N3575">
        <f t="shared" ca="1" si="1902"/>
        <v>900000</v>
      </c>
      <c r="O3575">
        <f t="shared" ca="1" si="1903"/>
        <v>216000</v>
      </c>
      <c r="P3575">
        <f t="shared" ca="1" si="1915"/>
        <v>-216004</v>
      </c>
      <c r="Q3575">
        <f ca="1">IF(P3575&gt;0,1,0)</f>
        <v>0</v>
      </c>
      <c r="R3575">
        <f t="shared" ca="1" si="1904"/>
        <v>8</v>
      </c>
      <c r="S3575">
        <f t="shared" ca="1" si="1905"/>
        <v>7</v>
      </c>
      <c r="T3575">
        <f t="shared" ca="1" si="1906"/>
        <v>2</v>
      </c>
      <c r="U3575">
        <f t="shared" ca="1" si="1907"/>
        <v>25</v>
      </c>
      <c r="V3575">
        <f t="shared" ca="1" si="1908"/>
        <v>6</v>
      </c>
      <c r="X3575">
        <f t="shared" si="1910"/>
        <v>3575</v>
      </c>
      <c r="Y3575">
        <f t="shared" si="1911"/>
        <v>3452</v>
      </c>
      <c r="Z3575">
        <f t="shared" si="1912"/>
        <v>3453</v>
      </c>
      <c r="AA3575">
        <f t="shared" si="1909"/>
        <v>3951</v>
      </c>
      <c r="AB3575">
        <f t="shared" si="1920"/>
        <v>500</v>
      </c>
      <c r="AM3575" t="str">
        <f t="shared" si="1921"/>
        <v>201904LP</v>
      </c>
      <c r="AN3575">
        <f t="shared" ca="1" si="1917"/>
        <v>8.0001111111111083</v>
      </c>
      <c r="AO3575">
        <f t="shared" ca="1" si="1918"/>
        <v>7.0000000000000009</v>
      </c>
      <c r="AP3575">
        <f t="shared" ca="1" si="1922"/>
        <v>2</v>
      </c>
      <c r="AQ3575">
        <f t="shared" ca="1" si="1923"/>
        <v>25</v>
      </c>
      <c r="AR3575">
        <f t="shared" ca="1" si="1924"/>
        <v>6</v>
      </c>
      <c r="AS3575">
        <f ca="1">P3575/J3575</f>
        <v>-6.5218677800335509E-2</v>
      </c>
    </row>
    <row r="3576" spans="1:45" x14ac:dyDescent="0.4">
      <c r="A3576">
        <f t="shared" si="1919"/>
        <v>201904</v>
      </c>
      <c r="B3576" t="s">
        <v>571</v>
      </c>
      <c r="C3576" t="s">
        <v>647</v>
      </c>
      <c r="D3576" t="str">
        <f t="shared" ca="1" si="1916"/>
        <v>I110</v>
      </c>
      <c r="E3576">
        <f t="shared" ca="1" si="1897"/>
        <v>16</v>
      </c>
      <c r="F3576">
        <f t="shared" ca="1" si="1898"/>
        <v>10</v>
      </c>
      <c r="G3576" t="str">
        <f t="shared" ca="1" si="1913"/>
        <v>S12</v>
      </c>
      <c r="H3576" t="str">
        <f t="shared" ca="1" si="1914"/>
        <v>S120</v>
      </c>
      <c r="I3576">
        <f ca="1">VLOOKUP(D3576,PRC!$A$2:$B$21,2,0)*E3576</f>
        <v>4800000</v>
      </c>
      <c r="J3576">
        <f t="shared" ca="1" si="1899"/>
        <v>4319996</v>
      </c>
      <c r="K3576">
        <f ca="1">VLOOKUP(D3576,PRC!$A$1:$C$21,3,0)*E3576</f>
        <v>2208000</v>
      </c>
      <c r="L3576">
        <f t="shared" ca="1" si="1900"/>
        <v>288000</v>
      </c>
      <c r="M3576">
        <f t="shared" ca="1" si="1901"/>
        <v>48000</v>
      </c>
      <c r="N3576">
        <f t="shared" ca="1" si="1902"/>
        <v>1152000</v>
      </c>
      <c r="O3576">
        <f t="shared" ca="1" si="1903"/>
        <v>480000</v>
      </c>
      <c r="P3576">
        <f t="shared" ca="1" si="1915"/>
        <v>143996</v>
      </c>
      <c r="Q3576">
        <f ca="1">IF(P3576&gt;0,1,0)</f>
        <v>1</v>
      </c>
      <c r="R3576">
        <f t="shared" ca="1" si="1904"/>
        <v>10</v>
      </c>
      <c r="S3576">
        <f t="shared" ca="1" si="1905"/>
        <v>6</v>
      </c>
      <c r="T3576">
        <f t="shared" ca="1" si="1906"/>
        <v>1</v>
      </c>
      <c r="U3576">
        <f t="shared" ca="1" si="1907"/>
        <v>24</v>
      </c>
      <c r="V3576">
        <f t="shared" ca="1" si="1908"/>
        <v>10</v>
      </c>
      <c r="X3576">
        <f t="shared" si="1910"/>
        <v>3576</v>
      </c>
      <c r="Y3576">
        <f t="shared" si="1911"/>
        <v>3452</v>
      </c>
      <c r="Z3576">
        <f t="shared" si="1912"/>
        <v>3453</v>
      </c>
      <c r="AA3576">
        <f t="shared" si="1909"/>
        <v>3951</v>
      </c>
      <c r="AB3576">
        <f t="shared" si="1920"/>
        <v>500</v>
      </c>
      <c r="AM3576" t="str">
        <f t="shared" si="1921"/>
        <v>201904LP</v>
      </c>
      <c r="AN3576">
        <f t="shared" ca="1" si="1917"/>
        <v>10.000083333333333</v>
      </c>
      <c r="AO3576">
        <f t="shared" ca="1" si="1918"/>
        <v>6</v>
      </c>
      <c r="AP3576">
        <f t="shared" ca="1" si="1922"/>
        <v>1</v>
      </c>
      <c r="AQ3576">
        <f t="shared" ca="1" si="1923"/>
        <v>24</v>
      </c>
      <c r="AR3576">
        <f t="shared" ca="1" si="1924"/>
        <v>10</v>
      </c>
      <c r="AS3576">
        <f ca="1">P3576/J3576</f>
        <v>3.3332438270776178E-2</v>
      </c>
    </row>
    <row r="3577" spans="1:45" x14ac:dyDescent="0.4">
      <c r="A3577">
        <f t="shared" si="1919"/>
        <v>201904</v>
      </c>
      <c r="B3577" t="s">
        <v>572</v>
      </c>
      <c r="C3577" t="s">
        <v>647</v>
      </c>
      <c r="D3577" t="str">
        <f t="shared" ca="1" si="1916"/>
        <v>I117</v>
      </c>
      <c r="E3577">
        <f t="shared" ca="1" si="1897"/>
        <v>17</v>
      </c>
      <c r="F3577">
        <f t="shared" ca="1" si="1898"/>
        <v>8</v>
      </c>
      <c r="G3577" t="str">
        <f t="shared" ca="1" si="1913"/>
        <v>S10</v>
      </c>
      <c r="H3577" t="str">
        <f t="shared" ca="1" si="1914"/>
        <v>S108</v>
      </c>
      <c r="I3577">
        <f ca="1">VLOOKUP(D3577,PRC!$A$2:$B$21,2,0)*E3577</f>
        <v>42500000</v>
      </c>
      <c r="J3577">
        <f t="shared" ca="1" si="1899"/>
        <v>40374996</v>
      </c>
      <c r="K3577">
        <f ca="1">VLOOKUP(D3577,PRC!$A$1:$C$21,3,0)*E3577</f>
        <v>19550000</v>
      </c>
      <c r="L3577">
        <f t="shared" ca="1" si="1900"/>
        <v>2125000</v>
      </c>
      <c r="M3577">
        <f t="shared" ca="1" si="1901"/>
        <v>425000</v>
      </c>
      <c r="N3577">
        <f t="shared" ca="1" si="1902"/>
        <v>9775000</v>
      </c>
      <c r="O3577">
        <f t="shared" ca="1" si="1903"/>
        <v>4250000</v>
      </c>
      <c r="P3577">
        <f t="shared" ca="1" si="1915"/>
        <v>4249996</v>
      </c>
      <c r="Q3577">
        <f ca="1">IF(P3577&gt;0,1,0)</f>
        <v>1</v>
      </c>
      <c r="R3577">
        <f t="shared" ca="1" si="1904"/>
        <v>5</v>
      </c>
      <c r="S3577">
        <f t="shared" ca="1" si="1905"/>
        <v>5</v>
      </c>
      <c r="T3577">
        <f t="shared" ca="1" si="1906"/>
        <v>1</v>
      </c>
      <c r="U3577">
        <f t="shared" ca="1" si="1907"/>
        <v>23</v>
      </c>
      <c r="V3577">
        <f t="shared" ca="1" si="1908"/>
        <v>10</v>
      </c>
      <c r="X3577">
        <f t="shared" si="1910"/>
        <v>3577</v>
      </c>
      <c r="Y3577">
        <f t="shared" si="1911"/>
        <v>3452</v>
      </c>
      <c r="Z3577">
        <f t="shared" si="1912"/>
        <v>3453</v>
      </c>
      <c r="AA3577">
        <f t="shared" si="1909"/>
        <v>3951</v>
      </c>
      <c r="AB3577">
        <f t="shared" si="1920"/>
        <v>500</v>
      </c>
      <c r="AM3577" t="str">
        <f t="shared" si="1921"/>
        <v>201904LP</v>
      </c>
      <c r="AN3577">
        <f t="shared" ca="1" si="1917"/>
        <v>5.0000094117647054</v>
      </c>
      <c r="AO3577">
        <f t="shared" ca="1" si="1918"/>
        <v>5</v>
      </c>
      <c r="AP3577">
        <f t="shared" ca="1" si="1922"/>
        <v>1</v>
      </c>
      <c r="AQ3577">
        <f t="shared" ca="1" si="1923"/>
        <v>23</v>
      </c>
      <c r="AR3577">
        <f t="shared" ca="1" si="1924"/>
        <v>10</v>
      </c>
      <c r="AS3577">
        <f ca="1">P3577/J3577</f>
        <v>0.10526306925206878</v>
      </c>
    </row>
    <row r="3578" spans="1:45" x14ac:dyDescent="0.4">
      <c r="A3578">
        <f t="shared" si="1919"/>
        <v>201904</v>
      </c>
      <c r="B3578" t="s">
        <v>573</v>
      </c>
      <c r="C3578" t="s">
        <v>647</v>
      </c>
      <c r="D3578" t="str">
        <f t="shared" ca="1" si="1916"/>
        <v>I111</v>
      </c>
      <c r="E3578">
        <f t="shared" ca="1" si="1897"/>
        <v>13</v>
      </c>
      <c r="F3578">
        <f t="shared" ca="1" si="1898"/>
        <v>7</v>
      </c>
      <c r="G3578" t="str">
        <f t="shared" ca="1" si="1913"/>
        <v>S11</v>
      </c>
      <c r="H3578" t="str">
        <f t="shared" ca="1" si="1914"/>
        <v>S117</v>
      </c>
      <c r="I3578">
        <f ca="1">VLOOKUP(D3578,PRC!$A$2:$B$21,2,0)*E3578</f>
        <v>1950000</v>
      </c>
      <c r="J3578">
        <f t="shared" ca="1" si="1899"/>
        <v>1774496</v>
      </c>
      <c r="K3578">
        <f ca="1">VLOOKUP(D3578,PRC!$A$1:$C$21,3,0)*E3578</f>
        <v>1033500</v>
      </c>
      <c r="L3578">
        <f t="shared" ca="1" si="1900"/>
        <v>117000</v>
      </c>
      <c r="M3578">
        <f t="shared" ca="1" si="1901"/>
        <v>20000</v>
      </c>
      <c r="N3578">
        <f t="shared" ca="1" si="1902"/>
        <v>488000</v>
      </c>
      <c r="O3578">
        <f t="shared" ca="1" si="1903"/>
        <v>98000</v>
      </c>
      <c r="P3578">
        <f t="shared" ca="1" si="1915"/>
        <v>17996</v>
      </c>
      <c r="Q3578">
        <f ca="1">IF(P3578&gt;0,1,0)</f>
        <v>1</v>
      </c>
      <c r="R3578">
        <f t="shared" ca="1" si="1904"/>
        <v>9</v>
      </c>
      <c r="S3578">
        <f t="shared" ca="1" si="1905"/>
        <v>6</v>
      </c>
      <c r="T3578">
        <f t="shared" ca="1" si="1906"/>
        <v>1</v>
      </c>
      <c r="U3578">
        <f t="shared" ca="1" si="1907"/>
        <v>25</v>
      </c>
      <c r="V3578">
        <f t="shared" ca="1" si="1908"/>
        <v>5</v>
      </c>
      <c r="X3578">
        <f t="shared" si="1910"/>
        <v>3578</v>
      </c>
      <c r="Y3578">
        <f t="shared" si="1911"/>
        <v>3452</v>
      </c>
      <c r="Z3578">
        <f t="shared" si="1912"/>
        <v>3453</v>
      </c>
      <c r="AA3578">
        <f t="shared" si="1909"/>
        <v>3951</v>
      </c>
      <c r="AB3578">
        <f t="shared" si="1920"/>
        <v>500</v>
      </c>
      <c r="AM3578" t="str">
        <f t="shared" si="1921"/>
        <v>201904LP</v>
      </c>
      <c r="AN3578">
        <f t="shared" ca="1" si="1917"/>
        <v>9.0002051282051294</v>
      </c>
      <c r="AO3578">
        <f t="shared" ca="1" si="1918"/>
        <v>6</v>
      </c>
      <c r="AP3578">
        <f t="shared" ca="1" si="1922"/>
        <v>1.0256410256410255</v>
      </c>
      <c r="AQ3578">
        <f t="shared" ca="1" si="1923"/>
        <v>25.025641025641026</v>
      </c>
      <c r="AR3578">
        <f t="shared" ca="1" si="1924"/>
        <v>5.0256410256410255</v>
      </c>
      <c r="AS3578">
        <f ca="1">P3578/J3578</f>
        <v>1.014147115575352E-2</v>
      </c>
    </row>
    <row r="3579" spans="1:45" x14ac:dyDescent="0.4">
      <c r="A3579">
        <f t="shared" si="1919"/>
        <v>201904</v>
      </c>
      <c r="B3579" t="s">
        <v>574</v>
      </c>
      <c r="C3579" t="s">
        <v>647</v>
      </c>
      <c r="D3579" t="str">
        <f t="shared" ca="1" si="1916"/>
        <v>I120</v>
      </c>
      <c r="E3579">
        <f t="shared" ref="E3579:E3642" ca="1" si="1925">RANDBETWEEN(INDIRECT("AD"&amp;Y3579),INDIRECT("AD"&amp;Z3579))</f>
        <v>18</v>
      </c>
      <c r="F3579">
        <f t="shared" ref="F3579:F3642" ca="1" si="1926">RANDBETWEEN(INDIRECT("AF"&amp;Y3579),INDIRECT("AF"&amp;Z3579))</f>
        <v>10</v>
      </c>
      <c r="G3579" t="str">
        <f t="shared" ca="1" si="1913"/>
        <v>S12</v>
      </c>
      <c r="H3579" t="str">
        <f t="shared" ca="1" si="1914"/>
        <v>S120</v>
      </c>
      <c r="I3579">
        <f ca="1">VLOOKUP(D3579,PRC!$A$2:$B$21,2,0)*E3579</f>
        <v>77400000</v>
      </c>
      <c r="J3579">
        <f t="shared" ref="J3579:J3642" ca="1" si="1927">I3579*(1-R3579/100)-4</f>
        <v>71981996</v>
      </c>
      <c r="K3579">
        <f ca="1">VLOOKUP(D3579,PRC!$A$1:$C$21,3,0)*E3579</f>
        <v>34830000</v>
      </c>
      <c r="L3579">
        <f t="shared" ref="L3579:L3642" ca="1" si="1928">ROUND($I3579*S3579,-5)/100</f>
        <v>6966000</v>
      </c>
      <c r="M3579">
        <f t="shared" ref="M3579:M3642" ca="1" si="1929">ROUND($I3579*T3579,-5)/100</f>
        <v>2322000</v>
      </c>
      <c r="N3579">
        <f t="shared" ref="N3579:N3642" ca="1" si="1930">ROUND($I3579*U3579,-5)/100</f>
        <v>12384000</v>
      </c>
      <c r="O3579">
        <f t="shared" ref="O3579:O3642" ca="1" si="1931">ROUND($I3579*V3579,-5)/100</f>
        <v>6966000</v>
      </c>
      <c r="P3579">
        <f t="shared" ca="1" si="1915"/>
        <v>8513996</v>
      </c>
      <c r="Q3579">
        <f ca="1">IF(P3579&gt;0,1,0)</f>
        <v>1</v>
      </c>
      <c r="R3579">
        <f t="shared" ref="R3579:R3642" ca="1" si="1932">RANDBETWEEN(INDIRECT("AF"&amp;$Y3579),INDIRECT("AF"&amp;$Z3579))</f>
        <v>7</v>
      </c>
      <c r="S3579">
        <f t="shared" ref="S3579:S3642" ca="1" si="1933">RANDBETWEEN(INDIRECT("AG"&amp;$Y3579),INDIRECT("AG"&amp;$Z3579))</f>
        <v>9</v>
      </c>
      <c r="T3579">
        <f t="shared" ref="T3579:T3642" ca="1" si="1934">RANDBETWEEN(INDIRECT("AH"&amp;$Y3579),INDIRECT("AH"&amp;$Z3579))</f>
        <v>3</v>
      </c>
      <c r="U3579">
        <f t="shared" ref="U3579:U3642" ca="1" si="1935">RANDBETWEEN(INDIRECT("Ai"&amp;$Y3579),INDIRECT("Ai"&amp;$Z3579))</f>
        <v>16</v>
      </c>
      <c r="V3579">
        <f t="shared" ref="V3579:V3642" ca="1" si="1936">RANDBETWEEN(INDIRECT("Aj"&amp;$Y3579),INDIRECT("Aj"&amp;$Z3579))</f>
        <v>9</v>
      </c>
      <c r="X3579">
        <f t="shared" si="1910"/>
        <v>3579</v>
      </c>
      <c r="Y3579">
        <f t="shared" si="1911"/>
        <v>3452</v>
      </c>
      <c r="Z3579">
        <f t="shared" si="1912"/>
        <v>3453</v>
      </c>
      <c r="AA3579">
        <f t="shared" ref="AA3579:AA3642" si="1937">Y3579+AB3579-1</f>
        <v>3951</v>
      </c>
      <c r="AB3579">
        <f t="shared" si="1920"/>
        <v>500</v>
      </c>
      <c r="AM3579" t="str">
        <f t="shared" si="1921"/>
        <v>201904LP</v>
      </c>
      <c r="AN3579">
        <f t="shared" ca="1" si="1917"/>
        <v>7.0000051679586566</v>
      </c>
      <c r="AO3579">
        <f t="shared" ca="1" si="1918"/>
        <v>9</v>
      </c>
      <c r="AP3579">
        <f t="shared" ca="1" si="1922"/>
        <v>3</v>
      </c>
      <c r="AQ3579">
        <f t="shared" ca="1" si="1923"/>
        <v>16</v>
      </c>
      <c r="AR3579">
        <f t="shared" ca="1" si="1924"/>
        <v>9</v>
      </c>
      <c r="AS3579">
        <f ca="1">P3579/J3579</f>
        <v>0.11827952089575287</v>
      </c>
    </row>
    <row r="3580" spans="1:45" x14ac:dyDescent="0.4">
      <c r="A3580">
        <f t="shared" si="1919"/>
        <v>201904</v>
      </c>
      <c r="B3580" t="s">
        <v>575</v>
      </c>
      <c r="C3580" t="s">
        <v>647</v>
      </c>
      <c r="D3580" t="str">
        <f t="shared" ca="1" si="1916"/>
        <v>I104</v>
      </c>
      <c r="E3580">
        <f t="shared" ca="1" si="1925"/>
        <v>19</v>
      </c>
      <c r="F3580">
        <f t="shared" ca="1" si="1926"/>
        <v>7</v>
      </c>
      <c r="G3580" t="str">
        <f t="shared" ca="1" si="1913"/>
        <v>S10</v>
      </c>
      <c r="H3580" t="str">
        <f t="shared" ca="1" si="1914"/>
        <v>S101</v>
      </c>
      <c r="I3580">
        <f ca="1">VLOOKUP(D3580,PRC!$A$2:$B$21,2,0)*E3580</f>
        <v>1330000</v>
      </c>
      <c r="J3580">
        <f t="shared" ca="1" si="1927"/>
        <v>1210296</v>
      </c>
      <c r="K3580">
        <f ca="1">VLOOKUP(D3580,PRC!$A$1:$C$21,3,0)*E3580</f>
        <v>558600</v>
      </c>
      <c r="L3580">
        <f t="shared" ca="1" si="1928"/>
        <v>133000</v>
      </c>
      <c r="M3580">
        <f t="shared" ca="1" si="1929"/>
        <v>40000</v>
      </c>
      <c r="N3580">
        <f t="shared" ca="1" si="1930"/>
        <v>253000</v>
      </c>
      <c r="O3580">
        <f t="shared" ca="1" si="1931"/>
        <v>93000</v>
      </c>
      <c r="P3580">
        <f t="shared" ca="1" si="1915"/>
        <v>132696</v>
      </c>
      <c r="Q3580">
        <f ca="1">IF(P3580&gt;0,1,0)</f>
        <v>1</v>
      </c>
      <c r="R3580">
        <f t="shared" ca="1" si="1932"/>
        <v>9</v>
      </c>
      <c r="S3580">
        <f t="shared" ca="1" si="1933"/>
        <v>10</v>
      </c>
      <c r="T3580">
        <f t="shared" ca="1" si="1934"/>
        <v>3</v>
      </c>
      <c r="U3580">
        <f t="shared" ca="1" si="1935"/>
        <v>19</v>
      </c>
      <c r="V3580">
        <f t="shared" ca="1" si="1936"/>
        <v>7</v>
      </c>
      <c r="X3580">
        <f t="shared" ref="X3580:X3643" si="1938">X3579+1</f>
        <v>3580</v>
      </c>
      <c r="Y3580">
        <f t="shared" ref="Y3580:Y3643" si="1939">IF(C3580=C3579,Y3579,X3580)</f>
        <v>3452</v>
      </c>
      <c r="Z3580">
        <f t="shared" ref="Z3580:Z3643" si="1940">Y3580+1</f>
        <v>3453</v>
      </c>
      <c r="AA3580">
        <f t="shared" si="1937"/>
        <v>3951</v>
      </c>
      <c r="AB3580">
        <f t="shared" si="1920"/>
        <v>500</v>
      </c>
      <c r="AM3580" t="str">
        <f t="shared" si="1921"/>
        <v>201904LP</v>
      </c>
      <c r="AN3580">
        <f t="shared" ca="1" si="1917"/>
        <v>9.0003007518796974</v>
      </c>
      <c r="AO3580">
        <f t="shared" ca="1" si="1918"/>
        <v>10</v>
      </c>
      <c r="AP3580">
        <f t="shared" ca="1" si="1922"/>
        <v>3.007518796992481</v>
      </c>
      <c r="AQ3580">
        <f t="shared" ca="1" si="1923"/>
        <v>19.022556390977442</v>
      </c>
      <c r="AR3580">
        <f t="shared" ca="1" si="1924"/>
        <v>6.9924812030075181</v>
      </c>
      <c r="AS3580">
        <f ca="1">P3580/J3580</f>
        <v>0.10963929485018541</v>
      </c>
    </row>
    <row r="3581" spans="1:45" x14ac:dyDescent="0.4">
      <c r="A3581">
        <f t="shared" si="1919"/>
        <v>201904</v>
      </c>
      <c r="B3581" t="s">
        <v>576</v>
      </c>
      <c r="C3581" t="s">
        <v>647</v>
      </c>
      <c r="D3581" t="str">
        <f t="shared" ca="1" si="1916"/>
        <v>I104</v>
      </c>
      <c r="E3581">
        <f t="shared" ca="1" si="1925"/>
        <v>11</v>
      </c>
      <c r="F3581">
        <f t="shared" ca="1" si="1926"/>
        <v>9</v>
      </c>
      <c r="G3581" t="str">
        <f t="shared" ref="G3581:G3644" ca="1" si="1941">LEFT(H3581,3)</f>
        <v>S11</v>
      </c>
      <c r="H3581" t="str">
        <f t="shared" ref="H3581:H3644" ca="1" si="1942">"S"&amp;RANDBETWEEN(101,120)</f>
        <v>S111</v>
      </c>
      <c r="I3581">
        <f ca="1">VLOOKUP(D3581,PRC!$A$2:$B$21,2,0)*E3581</f>
        <v>770000</v>
      </c>
      <c r="J3581">
        <f t="shared" ca="1" si="1927"/>
        <v>723796</v>
      </c>
      <c r="K3581">
        <f ca="1">VLOOKUP(D3581,PRC!$A$1:$C$21,3,0)*E3581</f>
        <v>323400</v>
      </c>
      <c r="L3581">
        <f t="shared" ca="1" si="1928"/>
        <v>46000</v>
      </c>
      <c r="M3581">
        <f t="shared" ca="1" si="1929"/>
        <v>23000</v>
      </c>
      <c r="N3581">
        <f t="shared" ca="1" si="1930"/>
        <v>162000</v>
      </c>
      <c r="O3581">
        <f t="shared" ca="1" si="1931"/>
        <v>77000</v>
      </c>
      <c r="P3581">
        <f t="shared" ref="P3581:P3644" ca="1" si="1943">J3581-SUM(K3581:O3581)</f>
        <v>92396</v>
      </c>
      <c r="Q3581">
        <f ca="1">IF(P3581&gt;0,1,0)</f>
        <v>1</v>
      </c>
      <c r="R3581">
        <f t="shared" ca="1" si="1932"/>
        <v>6</v>
      </c>
      <c r="S3581">
        <f t="shared" ca="1" si="1933"/>
        <v>6</v>
      </c>
      <c r="T3581">
        <f t="shared" ca="1" si="1934"/>
        <v>3</v>
      </c>
      <c r="U3581">
        <f t="shared" ca="1" si="1935"/>
        <v>21</v>
      </c>
      <c r="V3581">
        <f t="shared" ca="1" si="1936"/>
        <v>10</v>
      </c>
      <c r="X3581">
        <f t="shared" si="1938"/>
        <v>3581</v>
      </c>
      <c r="Y3581">
        <f t="shared" si="1939"/>
        <v>3452</v>
      </c>
      <c r="Z3581">
        <f t="shared" si="1940"/>
        <v>3453</v>
      </c>
      <c r="AA3581">
        <f t="shared" si="1937"/>
        <v>3951</v>
      </c>
      <c r="AB3581">
        <f t="shared" si="1920"/>
        <v>500</v>
      </c>
      <c r="AM3581" t="str">
        <f t="shared" si="1921"/>
        <v>201904LP</v>
      </c>
      <c r="AN3581">
        <f t="shared" ca="1" si="1917"/>
        <v>6.0005194805194844</v>
      </c>
      <c r="AO3581">
        <f t="shared" ca="1" si="1918"/>
        <v>5.9740259740259738</v>
      </c>
      <c r="AP3581">
        <f t="shared" ca="1" si="1922"/>
        <v>2.9870129870129869</v>
      </c>
      <c r="AQ3581">
        <f t="shared" ca="1" si="1923"/>
        <v>21.038961038961038</v>
      </c>
      <c r="AR3581">
        <f t="shared" ca="1" si="1924"/>
        <v>10</v>
      </c>
      <c r="AS3581">
        <f ca="1">P3581/J3581</f>
        <v>0.12765475354934264</v>
      </c>
    </row>
    <row r="3582" spans="1:45" x14ac:dyDescent="0.4">
      <c r="A3582">
        <f t="shared" si="1919"/>
        <v>201904</v>
      </c>
      <c r="B3582" t="s">
        <v>577</v>
      </c>
      <c r="C3582" t="s">
        <v>647</v>
      </c>
      <c r="D3582" t="str">
        <f t="shared" ref="D3582:D3645" ca="1" si="1944">"I"&amp;RANDBETWEEN(101,120)</f>
        <v>I113</v>
      </c>
      <c r="E3582">
        <f t="shared" ca="1" si="1925"/>
        <v>20</v>
      </c>
      <c r="F3582">
        <f t="shared" ca="1" si="1926"/>
        <v>6</v>
      </c>
      <c r="G3582" t="str">
        <f t="shared" ca="1" si="1941"/>
        <v>S10</v>
      </c>
      <c r="H3582" t="str">
        <f t="shared" ca="1" si="1942"/>
        <v>S105</v>
      </c>
      <c r="I3582">
        <f ca="1">VLOOKUP(D3582,PRC!$A$2:$B$21,2,0)*E3582</f>
        <v>13400000</v>
      </c>
      <c r="J3582">
        <f t="shared" ca="1" si="1927"/>
        <v>12595996</v>
      </c>
      <c r="K3582">
        <f ca="1">VLOOKUP(D3582,PRC!$A$1:$C$21,3,0)*E3582</f>
        <v>6030000</v>
      </c>
      <c r="L3582">
        <f t="shared" ca="1" si="1928"/>
        <v>1072000</v>
      </c>
      <c r="M3582">
        <f t="shared" ca="1" si="1929"/>
        <v>134000</v>
      </c>
      <c r="N3582">
        <f t="shared" ca="1" si="1930"/>
        <v>3216000</v>
      </c>
      <c r="O3582">
        <f t="shared" ca="1" si="1931"/>
        <v>804000</v>
      </c>
      <c r="P3582">
        <f t="shared" ca="1" si="1943"/>
        <v>1339996</v>
      </c>
      <c r="Q3582">
        <f ca="1">IF(P3582&gt;0,1,0)</f>
        <v>1</v>
      </c>
      <c r="R3582">
        <f t="shared" ca="1" si="1932"/>
        <v>6</v>
      </c>
      <c r="S3582">
        <f t="shared" ca="1" si="1933"/>
        <v>8</v>
      </c>
      <c r="T3582">
        <f t="shared" ca="1" si="1934"/>
        <v>1</v>
      </c>
      <c r="U3582">
        <f t="shared" ca="1" si="1935"/>
        <v>24</v>
      </c>
      <c r="V3582">
        <f t="shared" ca="1" si="1936"/>
        <v>6</v>
      </c>
      <c r="X3582">
        <f t="shared" si="1938"/>
        <v>3582</v>
      </c>
      <c r="Y3582">
        <f t="shared" si="1939"/>
        <v>3452</v>
      </c>
      <c r="Z3582">
        <f t="shared" si="1940"/>
        <v>3453</v>
      </c>
      <c r="AA3582">
        <f t="shared" si="1937"/>
        <v>3951</v>
      </c>
      <c r="AB3582">
        <f t="shared" si="1920"/>
        <v>500</v>
      </c>
      <c r="AM3582" t="str">
        <f t="shared" si="1921"/>
        <v>201904LP</v>
      </c>
      <c r="AN3582">
        <f t="shared" ref="AN3582:AN3645" ca="1" si="1945">(1-J3582/I3582)*100</f>
        <v>6.0000298507462695</v>
      </c>
      <c r="AO3582">
        <f t="shared" ref="AO3582:AO3645" ca="1" si="1946">L3582/$I3582*100</f>
        <v>8</v>
      </c>
      <c r="AP3582">
        <f t="shared" ca="1" si="1922"/>
        <v>1</v>
      </c>
      <c r="AQ3582">
        <f t="shared" ca="1" si="1923"/>
        <v>24</v>
      </c>
      <c r="AR3582">
        <f t="shared" ca="1" si="1924"/>
        <v>6</v>
      </c>
      <c r="AS3582">
        <f ca="1">P3582/J3582</f>
        <v>0.10638269494528262</v>
      </c>
    </row>
    <row r="3583" spans="1:45" x14ac:dyDescent="0.4">
      <c r="A3583">
        <f t="shared" si="1919"/>
        <v>201904</v>
      </c>
      <c r="B3583" t="s">
        <v>578</v>
      </c>
      <c r="C3583" t="s">
        <v>647</v>
      </c>
      <c r="D3583" t="str">
        <f t="shared" ca="1" si="1944"/>
        <v>I108</v>
      </c>
      <c r="E3583">
        <f t="shared" ca="1" si="1925"/>
        <v>12</v>
      </c>
      <c r="F3583">
        <f t="shared" ca="1" si="1926"/>
        <v>6</v>
      </c>
      <c r="G3583" t="str">
        <f t="shared" ca="1" si="1941"/>
        <v>S10</v>
      </c>
      <c r="H3583" t="str">
        <f t="shared" ca="1" si="1942"/>
        <v>S105</v>
      </c>
      <c r="I3583">
        <f ca="1">VLOOKUP(D3583,PRC!$A$2:$B$21,2,0)*E3583</f>
        <v>480000</v>
      </c>
      <c r="J3583">
        <f t="shared" ca="1" si="1927"/>
        <v>446395.99999999994</v>
      </c>
      <c r="K3583">
        <f ca="1">VLOOKUP(D3583,PRC!$A$1:$C$21,3,0)*E3583</f>
        <v>220800</v>
      </c>
      <c r="L3583">
        <f t="shared" ca="1" si="1928"/>
        <v>43000</v>
      </c>
      <c r="M3583">
        <f t="shared" ca="1" si="1929"/>
        <v>10000</v>
      </c>
      <c r="N3583">
        <f t="shared" ca="1" si="1930"/>
        <v>96000</v>
      </c>
      <c r="O3583">
        <f t="shared" ca="1" si="1931"/>
        <v>29000</v>
      </c>
      <c r="P3583">
        <f t="shared" ca="1" si="1943"/>
        <v>47595.999999999942</v>
      </c>
      <c r="Q3583">
        <f ca="1">IF(P3583&gt;0,1,0)</f>
        <v>1</v>
      </c>
      <c r="R3583">
        <f t="shared" ca="1" si="1932"/>
        <v>7</v>
      </c>
      <c r="S3583">
        <f t="shared" ca="1" si="1933"/>
        <v>9</v>
      </c>
      <c r="T3583">
        <f t="shared" ca="1" si="1934"/>
        <v>2</v>
      </c>
      <c r="U3583">
        <f t="shared" ca="1" si="1935"/>
        <v>20</v>
      </c>
      <c r="V3583">
        <f t="shared" ca="1" si="1936"/>
        <v>6</v>
      </c>
      <c r="X3583">
        <f t="shared" si="1938"/>
        <v>3583</v>
      </c>
      <c r="Y3583">
        <f t="shared" si="1939"/>
        <v>3452</v>
      </c>
      <c r="Z3583">
        <f t="shared" si="1940"/>
        <v>3453</v>
      </c>
      <c r="AA3583">
        <f t="shared" si="1937"/>
        <v>3951</v>
      </c>
      <c r="AB3583">
        <f t="shared" si="1920"/>
        <v>500</v>
      </c>
      <c r="AM3583" t="str">
        <f t="shared" si="1921"/>
        <v>201904LP</v>
      </c>
      <c r="AN3583">
        <f t="shared" ca="1" si="1945"/>
        <v>7.000833333333345</v>
      </c>
      <c r="AO3583">
        <f t="shared" ca="1" si="1946"/>
        <v>8.9583333333333339</v>
      </c>
      <c r="AP3583">
        <f t="shared" ca="1" si="1922"/>
        <v>2.083333333333333</v>
      </c>
      <c r="AQ3583">
        <f t="shared" ca="1" si="1923"/>
        <v>20</v>
      </c>
      <c r="AR3583">
        <f t="shared" ca="1" si="1924"/>
        <v>6.041666666666667</v>
      </c>
      <c r="AS3583">
        <f ca="1">P3583/J3583</f>
        <v>0.10662281920088879</v>
      </c>
    </row>
    <row r="3584" spans="1:45" x14ac:dyDescent="0.4">
      <c r="A3584">
        <f t="shared" si="1919"/>
        <v>201904</v>
      </c>
      <c r="B3584" t="s">
        <v>579</v>
      </c>
      <c r="C3584" t="s">
        <v>647</v>
      </c>
      <c r="D3584" t="str">
        <f t="shared" ca="1" si="1944"/>
        <v>I116</v>
      </c>
      <c r="E3584">
        <f t="shared" ca="1" si="1925"/>
        <v>20</v>
      </c>
      <c r="F3584">
        <f t="shared" ca="1" si="1926"/>
        <v>7</v>
      </c>
      <c r="G3584" t="str">
        <f t="shared" ca="1" si="1941"/>
        <v>S11</v>
      </c>
      <c r="H3584" t="str">
        <f t="shared" ca="1" si="1942"/>
        <v>S111</v>
      </c>
      <c r="I3584">
        <f ca="1">VLOOKUP(D3584,PRC!$A$2:$B$21,2,0)*E3584</f>
        <v>29200000</v>
      </c>
      <c r="J3584">
        <f t="shared" ca="1" si="1927"/>
        <v>27739996</v>
      </c>
      <c r="K3584">
        <f ca="1">VLOOKUP(D3584,PRC!$A$1:$C$21,3,0)*E3584</f>
        <v>17520000</v>
      </c>
      <c r="L3584">
        <f t="shared" ca="1" si="1928"/>
        <v>2044000</v>
      </c>
      <c r="M3584">
        <f t="shared" ca="1" si="1929"/>
        <v>584000</v>
      </c>
      <c r="N3584">
        <f t="shared" ca="1" si="1930"/>
        <v>5548000</v>
      </c>
      <c r="O3584">
        <f t="shared" ca="1" si="1931"/>
        <v>2336000</v>
      </c>
      <c r="P3584">
        <f t="shared" ca="1" si="1943"/>
        <v>-292004</v>
      </c>
      <c r="Q3584">
        <f ca="1">IF(P3584&gt;0,1,0)</f>
        <v>0</v>
      </c>
      <c r="R3584">
        <f t="shared" ca="1" si="1932"/>
        <v>5</v>
      </c>
      <c r="S3584">
        <f t="shared" ca="1" si="1933"/>
        <v>7</v>
      </c>
      <c r="T3584">
        <f t="shared" ca="1" si="1934"/>
        <v>2</v>
      </c>
      <c r="U3584">
        <f t="shared" ca="1" si="1935"/>
        <v>19</v>
      </c>
      <c r="V3584">
        <f t="shared" ca="1" si="1936"/>
        <v>8</v>
      </c>
      <c r="X3584">
        <f t="shared" si="1938"/>
        <v>3584</v>
      </c>
      <c r="Y3584">
        <f t="shared" si="1939"/>
        <v>3452</v>
      </c>
      <c r="Z3584">
        <f t="shared" si="1940"/>
        <v>3453</v>
      </c>
      <c r="AA3584">
        <f t="shared" si="1937"/>
        <v>3951</v>
      </c>
      <c r="AB3584">
        <f t="shared" si="1920"/>
        <v>500</v>
      </c>
      <c r="AM3584" t="str">
        <f t="shared" si="1921"/>
        <v>201904LP</v>
      </c>
      <c r="AN3584">
        <f t="shared" ca="1" si="1945"/>
        <v>5.0000136986301342</v>
      </c>
      <c r="AO3584">
        <f t="shared" ca="1" si="1946"/>
        <v>7.0000000000000009</v>
      </c>
      <c r="AP3584">
        <f t="shared" ca="1" si="1922"/>
        <v>2</v>
      </c>
      <c r="AQ3584">
        <f t="shared" ca="1" si="1923"/>
        <v>19</v>
      </c>
      <c r="AR3584">
        <f t="shared" ca="1" si="1924"/>
        <v>8</v>
      </c>
      <c r="AS3584">
        <f ca="1">P3584/J3584</f>
        <v>-1.0526461503455155E-2</v>
      </c>
    </row>
    <row r="3585" spans="1:45" x14ac:dyDescent="0.4">
      <c r="A3585">
        <f t="shared" si="1919"/>
        <v>201904</v>
      </c>
      <c r="B3585" t="s">
        <v>580</v>
      </c>
      <c r="C3585" t="s">
        <v>647</v>
      </c>
      <c r="D3585" t="str">
        <f t="shared" ca="1" si="1944"/>
        <v>I120</v>
      </c>
      <c r="E3585">
        <f t="shared" ca="1" si="1925"/>
        <v>10</v>
      </c>
      <c r="F3585">
        <f t="shared" ca="1" si="1926"/>
        <v>10</v>
      </c>
      <c r="G3585" t="str">
        <f t="shared" ca="1" si="1941"/>
        <v>S11</v>
      </c>
      <c r="H3585" t="str">
        <f t="shared" ca="1" si="1942"/>
        <v>S117</v>
      </c>
      <c r="I3585">
        <f ca="1">VLOOKUP(D3585,PRC!$A$2:$B$21,2,0)*E3585</f>
        <v>43000000</v>
      </c>
      <c r="J3585">
        <f t="shared" ca="1" si="1927"/>
        <v>39989996</v>
      </c>
      <c r="K3585">
        <f ca="1">VLOOKUP(D3585,PRC!$A$1:$C$21,3,0)*E3585</f>
        <v>19350000</v>
      </c>
      <c r="L3585">
        <f t="shared" ca="1" si="1928"/>
        <v>3010000</v>
      </c>
      <c r="M3585">
        <f t="shared" ca="1" si="1929"/>
        <v>1290000</v>
      </c>
      <c r="N3585">
        <f t="shared" ca="1" si="1930"/>
        <v>7740000</v>
      </c>
      <c r="O3585">
        <f t="shared" ca="1" si="1931"/>
        <v>3010000</v>
      </c>
      <c r="P3585">
        <f t="shared" ca="1" si="1943"/>
        <v>5589996</v>
      </c>
      <c r="Q3585">
        <f ca="1">IF(P3585&gt;0,1,0)</f>
        <v>1</v>
      </c>
      <c r="R3585">
        <f t="shared" ca="1" si="1932"/>
        <v>7</v>
      </c>
      <c r="S3585">
        <f t="shared" ca="1" si="1933"/>
        <v>7</v>
      </c>
      <c r="T3585">
        <f t="shared" ca="1" si="1934"/>
        <v>3</v>
      </c>
      <c r="U3585">
        <f t="shared" ca="1" si="1935"/>
        <v>18</v>
      </c>
      <c r="V3585">
        <f t="shared" ca="1" si="1936"/>
        <v>7</v>
      </c>
      <c r="X3585">
        <f t="shared" si="1938"/>
        <v>3585</v>
      </c>
      <c r="Y3585">
        <f t="shared" si="1939"/>
        <v>3452</v>
      </c>
      <c r="Z3585">
        <f t="shared" si="1940"/>
        <v>3453</v>
      </c>
      <c r="AA3585">
        <f t="shared" si="1937"/>
        <v>3951</v>
      </c>
      <c r="AB3585">
        <f t="shared" si="1920"/>
        <v>500</v>
      </c>
      <c r="AM3585" t="str">
        <f t="shared" si="1921"/>
        <v>201904LP</v>
      </c>
      <c r="AN3585">
        <f t="shared" ca="1" si="1945"/>
        <v>7.0000093023255827</v>
      </c>
      <c r="AO3585">
        <f t="shared" ca="1" si="1946"/>
        <v>7.0000000000000009</v>
      </c>
      <c r="AP3585">
        <f t="shared" ca="1" si="1922"/>
        <v>3</v>
      </c>
      <c r="AQ3585">
        <f t="shared" ca="1" si="1923"/>
        <v>18</v>
      </c>
      <c r="AR3585">
        <f t="shared" ca="1" si="1924"/>
        <v>7.0000000000000009</v>
      </c>
      <c r="AS3585">
        <f ca="1">P3585/J3585</f>
        <v>0.13978486019353439</v>
      </c>
    </row>
    <row r="3586" spans="1:45" x14ac:dyDescent="0.4">
      <c r="A3586">
        <f t="shared" si="1919"/>
        <v>201904</v>
      </c>
      <c r="B3586" t="s">
        <v>581</v>
      </c>
      <c r="C3586" t="s">
        <v>647</v>
      </c>
      <c r="D3586" t="str">
        <f t="shared" ca="1" si="1944"/>
        <v>I107</v>
      </c>
      <c r="E3586">
        <f t="shared" ca="1" si="1925"/>
        <v>16</v>
      </c>
      <c r="F3586">
        <f t="shared" ca="1" si="1926"/>
        <v>6</v>
      </c>
      <c r="G3586" t="str">
        <f t="shared" ca="1" si="1941"/>
        <v>S11</v>
      </c>
      <c r="H3586" t="str">
        <f t="shared" ca="1" si="1942"/>
        <v>S115</v>
      </c>
      <c r="I3586">
        <f ca="1">VLOOKUP(D3586,PRC!$A$2:$B$21,2,0)*E3586</f>
        <v>2400000</v>
      </c>
      <c r="J3586">
        <f t="shared" ca="1" si="1927"/>
        <v>2279996</v>
      </c>
      <c r="K3586">
        <f ca="1">VLOOKUP(D3586,PRC!$A$1:$C$21,3,0)*E3586</f>
        <v>1368000</v>
      </c>
      <c r="L3586">
        <f t="shared" ca="1" si="1928"/>
        <v>168000</v>
      </c>
      <c r="M3586">
        <f t="shared" ca="1" si="1929"/>
        <v>48000</v>
      </c>
      <c r="N3586">
        <f t="shared" ca="1" si="1930"/>
        <v>600000</v>
      </c>
      <c r="O3586">
        <f t="shared" ca="1" si="1931"/>
        <v>120000</v>
      </c>
      <c r="P3586">
        <f t="shared" ca="1" si="1943"/>
        <v>-24004</v>
      </c>
      <c r="Q3586">
        <f ca="1">IF(P3586&gt;0,1,0)</f>
        <v>0</v>
      </c>
      <c r="R3586">
        <f t="shared" ca="1" si="1932"/>
        <v>5</v>
      </c>
      <c r="S3586">
        <f t="shared" ca="1" si="1933"/>
        <v>7</v>
      </c>
      <c r="T3586">
        <f t="shared" ca="1" si="1934"/>
        <v>2</v>
      </c>
      <c r="U3586">
        <f t="shared" ca="1" si="1935"/>
        <v>25</v>
      </c>
      <c r="V3586">
        <f t="shared" ca="1" si="1936"/>
        <v>5</v>
      </c>
      <c r="X3586">
        <f t="shared" si="1938"/>
        <v>3586</v>
      </c>
      <c r="Y3586">
        <f t="shared" si="1939"/>
        <v>3452</v>
      </c>
      <c r="Z3586">
        <f t="shared" si="1940"/>
        <v>3453</v>
      </c>
      <c r="AA3586">
        <f t="shared" si="1937"/>
        <v>3951</v>
      </c>
      <c r="AB3586">
        <f t="shared" si="1920"/>
        <v>500</v>
      </c>
      <c r="AM3586" t="str">
        <f t="shared" si="1921"/>
        <v>201904LP</v>
      </c>
      <c r="AN3586">
        <f t="shared" ca="1" si="1945"/>
        <v>5.0001666666666722</v>
      </c>
      <c r="AO3586">
        <f t="shared" ca="1" si="1946"/>
        <v>7.0000000000000009</v>
      </c>
      <c r="AP3586">
        <f t="shared" ca="1" si="1922"/>
        <v>2</v>
      </c>
      <c r="AQ3586">
        <f t="shared" ca="1" si="1923"/>
        <v>25</v>
      </c>
      <c r="AR3586">
        <f t="shared" ca="1" si="1924"/>
        <v>5</v>
      </c>
      <c r="AS3586">
        <f ca="1">P3586/J3586</f>
        <v>-1.0528088645769554E-2</v>
      </c>
    </row>
    <row r="3587" spans="1:45" x14ac:dyDescent="0.4">
      <c r="A3587">
        <f t="shared" ref="A3587:A3650" si="1947">IF(BA3587="",A3586,BA3587)</f>
        <v>201904</v>
      </c>
      <c r="B3587" t="s">
        <v>582</v>
      </c>
      <c r="C3587" t="s">
        <v>647</v>
      </c>
      <c r="D3587" t="str">
        <f t="shared" ca="1" si="1944"/>
        <v>I113</v>
      </c>
      <c r="E3587">
        <f t="shared" ca="1" si="1925"/>
        <v>15</v>
      </c>
      <c r="F3587">
        <f t="shared" ca="1" si="1926"/>
        <v>10</v>
      </c>
      <c r="G3587" t="str">
        <f t="shared" ca="1" si="1941"/>
        <v>S10</v>
      </c>
      <c r="H3587" t="str">
        <f t="shared" ca="1" si="1942"/>
        <v>S103</v>
      </c>
      <c r="I3587">
        <f ca="1">VLOOKUP(D3587,PRC!$A$2:$B$21,2,0)*E3587</f>
        <v>10050000</v>
      </c>
      <c r="J3587">
        <f t="shared" ca="1" si="1927"/>
        <v>9145496</v>
      </c>
      <c r="K3587">
        <f ca="1">VLOOKUP(D3587,PRC!$A$1:$C$21,3,0)*E3587</f>
        <v>4522500</v>
      </c>
      <c r="L3587">
        <f t="shared" ca="1" si="1928"/>
        <v>503000</v>
      </c>
      <c r="M3587">
        <f t="shared" ca="1" si="1929"/>
        <v>302000</v>
      </c>
      <c r="N3587">
        <f t="shared" ca="1" si="1930"/>
        <v>1809000</v>
      </c>
      <c r="O3587">
        <f t="shared" ca="1" si="1931"/>
        <v>905000</v>
      </c>
      <c r="P3587">
        <f t="shared" ca="1" si="1943"/>
        <v>1103996</v>
      </c>
      <c r="Q3587">
        <f ca="1">IF(P3587&gt;0,1,0)</f>
        <v>1</v>
      </c>
      <c r="R3587">
        <f t="shared" ca="1" si="1932"/>
        <v>9</v>
      </c>
      <c r="S3587">
        <f t="shared" ca="1" si="1933"/>
        <v>5</v>
      </c>
      <c r="T3587">
        <f t="shared" ca="1" si="1934"/>
        <v>3</v>
      </c>
      <c r="U3587">
        <f t="shared" ca="1" si="1935"/>
        <v>18</v>
      </c>
      <c r="V3587">
        <f t="shared" ca="1" si="1936"/>
        <v>9</v>
      </c>
      <c r="X3587">
        <f t="shared" si="1938"/>
        <v>3587</v>
      </c>
      <c r="Y3587">
        <f t="shared" si="1939"/>
        <v>3452</v>
      </c>
      <c r="Z3587">
        <f t="shared" si="1940"/>
        <v>3453</v>
      </c>
      <c r="AA3587">
        <f t="shared" si="1937"/>
        <v>3951</v>
      </c>
      <c r="AB3587">
        <f t="shared" ref="AB3587:AB3650" si="1948">COUNTIF(AM$2:AM$100100,AM3587)</f>
        <v>500</v>
      </c>
      <c r="AM3587" t="str">
        <f t="shared" ref="AM3587:AM3650" si="1949">A3587&amp;C3587</f>
        <v>201904LP</v>
      </c>
      <c r="AN3587">
        <f t="shared" ca="1" si="1945"/>
        <v>9.0000398009950295</v>
      </c>
      <c r="AO3587">
        <f t="shared" ca="1" si="1946"/>
        <v>5.0049751243781095</v>
      </c>
      <c r="AP3587">
        <f t="shared" ca="1" si="1922"/>
        <v>3.0049751243781095</v>
      </c>
      <c r="AQ3587">
        <f t="shared" ca="1" si="1923"/>
        <v>18</v>
      </c>
      <c r="AR3587">
        <f t="shared" ca="1" si="1924"/>
        <v>9.0049751243781095</v>
      </c>
      <c r="AS3587">
        <f ca="1">P3587/J3587</f>
        <v>0.12071472121358973</v>
      </c>
    </row>
    <row r="3588" spans="1:45" x14ac:dyDescent="0.4">
      <c r="A3588">
        <f t="shared" si="1947"/>
        <v>201904</v>
      </c>
      <c r="B3588" t="s">
        <v>583</v>
      </c>
      <c r="C3588" t="s">
        <v>647</v>
      </c>
      <c r="D3588" t="str">
        <f t="shared" ca="1" si="1944"/>
        <v>I108</v>
      </c>
      <c r="E3588">
        <f t="shared" ca="1" si="1925"/>
        <v>12</v>
      </c>
      <c r="F3588">
        <f t="shared" ca="1" si="1926"/>
        <v>5</v>
      </c>
      <c r="G3588" t="str">
        <f t="shared" ca="1" si="1941"/>
        <v>S11</v>
      </c>
      <c r="H3588" t="str">
        <f t="shared" ca="1" si="1942"/>
        <v>S118</v>
      </c>
      <c r="I3588">
        <f ca="1">VLOOKUP(D3588,PRC!$A$2:$B$21,2,0)*E3588</f>
        <v>480000</v>
      </c>
      <c r="J3588">
        <f t="shared" ca="1" si="1927"/>
        <v>441596</v>
      </c>
      <c r="K3588">
        <f ca="1">VLOOKUP(D3588,PRC!$A$1:$C$21,3,0)*E3588</f>
        <v>220800</v>
      </c>
      <c r="L3588">
        <f t="shared" ca="1" si="1928"/>
        <v>43000</v>
      </c>
      <c r="M3588">
        <f t="shared" ca="1" si="1929"/>
        <v>5000</v>
      </c>
      <c r="N3588">
        <f t="shared" ca="1" si="1930"/>
        <v>110000</v>
      </c>
      <c r="O3588">
        <f t="shared" ca="1" si="1931"/>
        <v>24000</v>
      </c>
      <c r="P3588">
        <f t="shared" ca="1" si="1943"/>
        <v>38796</v>
      </c>
      <c r="Q3588">
        <f ca="1">IF(P3588&gt;0,1,0)</f>
        <v>1</v>
      </c>
      <c r="R3588">
        <f t="shared" ca="1" si="1932"/>
        <v>8</v>
      </c>
      <c r="S3588">
        <f t="shared" ca="1" si="1933"/>
        <v>9</v>
      </c>
      <c r="T3588">
        <f t="shared" ca="1" si="1934"/>
        <v>1</v>
      </c>
      <c r="U3588">
        <f t="shared" ca="1" si="1935"/>
        <v>23</v>
      </c>
      <c r="V3588">
        <f t="shared" ca="1" si="1936"/>
        <v>5</v>
      </c>
      <c r="X3588">
        <f t="shared" si="1938"/>
        <v>3588</v>
      </c>
      <c r="Y3588">
        <f t="shared" si="1939"/>
        <v>3452</v>
      </c>
      <c r="Z3588">
        <f t="shared" si="1940"/>
        <v>3453</v>
      </c>
      <c r="AA3588">
        <f t="shared" si="1937"/>
        <v>3951</v>
      </c>
      <c r="AB3588">
        <f t="shared" si="1948"/>
        <v>500</v>
      </c>
      <c r="AM3588" t="str">
        <f t="shared" si="1949"/>
        <v>201904LP</v>
      </c>
      <c r="AN3588">
        <f t="shared" ca="1" si="1945"/>
        <v>8.0008333333333344</v>
      </c>
      <c r="AO3588">
        <f t="shared" ca="1" si="1946"/>
        <v>8.9583333333333339</v>
      </c>
      <c r="AP3588">
        <f t="shared" ca="1" si="1922"/>
        <v>1.0416666666666665</v>
      </c>
      <c r="AQ3588">
        <f t="shared" ca="1" si="1923"/>
        <v>22.916666666666664</v>
      </c>
      <c r="AR3588">
        <f t="shared" ca="1" si="1924"/>
        <v>5</v>
      </c>
      <c r="AS3588">
        <f ca="1">P3588/J3588</f>
        <v>8.7854056649063844E-2</v>
      </c>
    </row>
    <row r="3589" spans="1:45" x14ac:dyDescent="0.4">
      <c r="A3589">
        <f t="shared" si="1947"/>
        <v>201904</v>
      </c>
      <c r="B3589" t="s">
        <v>584</v>
      </c>
      <c r="C3589" t="s">
        <v>647</v>
      </c>
      <c r="D3589" t="str">
        <f t="shared" ca="1" si="1944"/>
        <v>I109</v>
      </c>
      <c r="E3589">
        <f t="shared" ca="1" si="1925"/>
        <v>19</v>
      </c>
      <c r="F3589">
        <f t="shared" ca="1" si="1926"/>
        <v>9</v>
      </c>
      <c r="G3589" t="str">
        <f t="shared" ca="1" si="1941"/>
        <v>S11</v>
      </c>
      <c r="H3589" t="str">
        <f t="shared" ca="1" si="1942"/>
        <v>S119</v>
      </c>
      <c r="I3589">
        <f ca="1">VLOOKUP(D3589,PRC!$A$2:$B$21,2,0)*E3589</f>
        <v>9500000</v>
      </c>
      <c r="J3589">
        <f t="shared" ca="1" si="1927"/>
        <v>8739996</v>
      </c>
      <c r="K3589">
        <f ca="1">VLOOKUP(D3589,PRC!$A$1:$C$21,3,0)*E3589</f>
        <v>3800000</v>
      </c>
      <c r="L3589">
        <f t="shared" ca="1" si="1928"/>
        <v>570000</v>
      </c>
      <c r="M3589">
        <f t="shared" ca="1" si="1929"/>
        <v>95000</v>
      </c>
      <c r="N3589">
        <f t="shared" ca="1" si="1930"/>
        <v>1995000</v>
      </c>
      <c r="O3589">
        <f t="shared" ca="1" si="1931"/>
        <v>760000</v>
      </c>
      <c r="P3589">
        <f t="shared" ca="1" si="1943"/>
        <v>1519996</v>
      </c>
      <c r="Q3589">
        <f ca="1">IF(P3589&gt;0,1,0)</f>
        <v>1</v>
      </c>
      <c r="R3589">
        <f t="shared" ca="1" si="1932"/>
        <v>8</v>
      </c>
      <c r="S3589">
        <f t="shared" ca="1" si="1933"/>
        <v>6</v>
      </c>
      <c r="T3589">
        <f t="shared" ca="1" si="1934"/>
        <v>1</v>
      </c>
      <c r="U3589">
        <f t="shared" ca="1" si="1935"/>
        <v>21</v>
      </c>
      <c r="V3589">
        <f t="shared" ca="1" si="1936"/>
        <v>8</v>
      </c>
      <c r="X3589">
        <f t="shared" si="1938"/>
        <v>3589</v>
      </c>
      <c r="Y3589">
        <f t="shared" si="1939"/>
        <v>3452</v>
      </c>
      <c r="Z3589">
        <f t="shared" si="1940"/>
        <v>3453</v>
      </c>
      <c r="AA3589">
        <f t="shared" si="1937"/>
        <v>3951</v>
      </c>
      <c r="AB3589">
        <f t="shared" si="1948"/>
        <v>500</v>
      </c>
      <c r="AM3589" t="str">
        <f t="shared" si="1949"/>
        <v>201904LP</v>
      </c>
      <c r="AN3589">
        <f t="shared" ca="1" si="1945"/>
        <v>8.0000421052631605</v>
      </c>
      <c r="AO3589">
        <f t="shared" ca="1" si="1946"/>
        <v>6</v>
      </c>
      <c r="AP3589">
        <f t="shared" ca="1" si="1922"/>
        <v>1</v>
      </c>
      <c r="AQ3589">
        <f t="shared" ca="1" si="1923"/>
        <v>21</v>
      </c>
      <c r="AR3589">
        <f t="shared" ca="1" si="1924"/>
        <v>8</v>
      </c>
      <c r="AS3589">
        <f ca="1">P3589/J3589</f>
        <v>0.17391266540625419</v>
      </c>
    </row>
    <row r="3590" spans="1:45" x14ac:dyDescent="0.4">
      <c r="A3590">
        <f t="shared" si="1947"/>
        <v>201904</v>
      </c>
      <c r="B3590" t="s">
        <v>585</v>
      </c>
      <c r="C3590" t="s">
        <v>647</v>
      </c>
      <c r="D3590" t="str">
        <f t="shared" ca="1" si="1944"/>
        <v>I119</v>
      </c>
      <c r="E3590">
        <f t="shared" ca="1" si="1925"/>
        <v>14</v>
      </c>
      <c r="F3590">
        <f t="shared" ca="1" si="1926"/>
        <v>7</v>
      </c>
      <c r="G3590" t="str">
        <f t="shared" ca="1" si="1941"/>
        <v>S10</v>
      </c>
      <c r="H3590" t="str">
        <f t="shared" ca="1" si="1942"/>
        <v>S108</v>
      </c>
      <c r="I3590">
        <f ca="1">VLOOKUP(D3590,PRC!$A$2:$B$21,2,0)*E3590</f>
        <v>1330000</v>
      </c>
      <c r="J3590">
        <f t="shared" ca="1" si="1927"/>
        <v>1250196</v>
      </c>
      <c r="K3590">
        <f ca="1">VLOOKUP(D3590,PRC!$A$1:$C$21,3,0)*E3590</f>
        <v>638400</v>
      </c>
      <c r="L3590">
        <f t="shared" ca="1" si="1928"/>
        <v>80000</v>
      </c>
      <c r="M3590">
        <f t="shared" ca="1" si="1929"/>
        <v>27000</v>
      </c>
      <c r="N3590">
        <f t="shared" ca="1" si="1930"/>
        <v>213000</v>
      </c>
      <c r="O3590">
        <f t="shared" ca="1" si="1931"/>
        <v>67000</v>
      </c>
      <c r="P3590">
        <f t="shared" ca="1" si="1943"/>
        <v>224796</v>
      </c>
      <c r="Q3590">
        <f ca="1">IF(P3590&gt;0,1,0)</f>
        <v>1</v>
      </c>
      <c r="R3590">
        <f t="shared" ca="1" si="1932"/>
        <v>6</v>
      </c>
      <c r="S3590">
        <f t="shared" ca="1" si="1933"/>
        <v>6</v>
      </c>
      <c r="T3590">
        <f t="shared" ca="1" si="1934"/>
        <v>2</v>
      </c>
      <c r="U3590">
        <f t="shared" ca="1" si="1935"/>
        <v>16</v>
      </c>
      <c r="V3590">
        <f t="shared" ca="1" si="1936"/>
        <v>5</v>
      </c>
      <c r="X3590">
        <f t="shared" si="1938"/>
        <v>3590</v>
      </c>
      <c r="Y3590">
        <f t="shared" si="1939"/>
        <v>3452</v>
      </c>
      <c r="Z3590">
        <f t="shared" si="1940"/>
        <v>3453</v>
      </c>
      <c r="AA3590">
        <f t="shared" si="1937"/>
        <v>3951</v>
      </c>
      <c r="AB3590">
        <f t="shared" si="1948"/>
        <v>500</v>
      </c>
      <c r="AM3590" t="str">
        <f t="shared" si="1949"/>
        <v>201904LP</v>
      </c>
      <c r="AN3590">
        <f t="shared" ca="1" si="1945"/>
        <v>6.0003007518796947</v>
      </c>
      <c r="AO3590">
        <f t="shared" ca="1" si="1946"/>
        <v>6.0150375939849621</v>
      </c>
      <c r="AP3590">
        <f t="shared" ca="1" si="1922"/>
        <v>2.030075187969925</v>
      </c>
      <c r="AQ3590">
        <f t="shared" ca="1" si="1923"/>
        <v>16.015037593984964</v>
      </c>
      <c r="AR3590">
        <f t="shared" ca="1" si="1924"/>
        <v>5.0375939849624061</v>
      </c>
      <c r="AS3590">
        <f ca="1">P3590/J3590</f>
        <v>0.17980860601057755</v>
      </c>
    </row>
    <row r="3591" spans="1:45" x14ac:dyDescent="0.4">
      <c r="A3591">
        <f t="shared" si="1947"/>
        <v>201904</v>
      </c>
      <c r="B3591" t="s">
        <v>586</v>
      </c>
      <c r="C3591" t="s">
        <v>647</v>
      </c>
      <c r="D3591" t="str">
        <f t="shared" ca="1" si="1944"/>
        <v>I101</v>
      </c>
      <c r="E3591">
        <f t="shared" ca="1" si="1925"/>
        <v>17</v>
      </c>
      <c r="F3591">
        <f t="shared" ca="1" si="1926"/>
        <v>8</v>
      </c>
      <c r="G3591" t="str">
        <f t="shared" ca="1" si="1941"/>
        <v>S11</v>
      </c>
      <c r="H3591" t="str">
        <f t="shared" ca="1" si="1942"/>
        <v>S114</v>
      </c>
      <c r="I3591">
        <f ca="1">VLOOKUP(D3591,PRC!$A$2:$B$21,2,0)*E3591</f>
        <v>510000</v>
      </c>
      <c r="J3591">
        <f t="shared" ca="1" si="1927"/>
        <v>458996</v>
      </c>
      <c r="K3591">
        <f ca="1">VLOOKUP(D3591,PRC!$A$1:$C$21,3,0)*E3591</f>
        <v>265200</v>
      </c>
      <c r="L3591">
        <f t="shared" ca="1" si="1928"/>
        <v>36000</v>
      </c>
      <c r="M3591">
        <f t="shared" ca="1" si="1929"/>
        <v>15000</v>
      </c>
      <c r="N3591">
        <f t="shared" ca="1" si="1930"/>
        <v>82000</v>
      </c>
      <c r="O3591">
        <f t="shared" ca="1" si="1931"/>
        <v>26000</v>
      </c>
      <c r="P3591">
        <f t="shared" ca="1" si="1943"/>
        <v>34796</v>
      </c>
      <c r="Q3591">
        <f ca="1">IF(P3591&gt;0,1,0)</f>
        <v>1</v>
      </c>
      <c r="R3591">
        <f t="shared" ca="1" si="1932"/>
        <v>10</v>
      </c>
      <c r="S3591">
        <f t="shared" ca="1" si="1933"/>
        <v>7</v>
      </c>
      <c r="T3591">
        <f t="shared" ca="1" si="1934"/>
        <v>3</v>
      </c>
      <c r="U3591">
        <f t="shared" ca="1" si="1935"/>
        <v>16</v>
      </c>
      <c r="V3591">
        <f t="shared" ca="1" si="1936"/>
        <v>5</v>
      </c>
      <c r="X3591">
        <f t="shared" si="1938"/>
        <v>3591</v>
      </c>
      <c r="Y3591">
        <f t="shared" si="1939"/>
        <v>3452</v>
      </c>
      <c r="Z3591">
        <f t="shared" si="1940"/>
        <v>3453</v>
      </c>
      <c r="AA3591">
        <f t="shared" si="1937"/>
        <v>3951</v>
      </c>
      <c r="AB3591">
        <f t="shared" si="1948"/>
        <v>500</v>
      </c>
      <c r="AM3591" t="str">
        <f t="shared" si="1949"/>
        <v>201904LP</v>
      </c>
      <c r="AN3591">
        <f t="shared" ca="1" si="1945"/>
        <v>10.000784313725486</v>
      </c>
      <c r="AO3591">
        <f t="shared" ca="1" si="1946"/>
        <v>7.0588235294117645</v>
      </c>
      <c r="AP3591">
        <f t="shared" ca="1" si="1922"/>
        <v>2.9411764705882351</v>
      </c>
      <c r="AQ3591">
        <f t="shared" ca="1" si="1923"/>
        <v>16.078431372549019</v>
      </c>
      <c r="AR3591">
        <f t="shared" ca="1" si="1924"/>
        <v>5.0980392156862742</v>
      </c>
      <c r="AS3591">
        <f ca="1">P3591/J3591</f>
        <v>7.5808939511455439E-2</v>
      </c>
    </row>
    <row r="3592" spans="1:45" x14ac:dyDescent="0.4">
      <c r="A3592">
        <f t="shared" si="1947"/>
        <v>201904</v>
      </c>
      <c r="B3592" t="s">
        <v>587</v>
      </c>
      <c r="C3592" t="s">
        <v>647</v>
      </c>
      <c r="D3592" t="str">
        <f t="shared" ca="1" si="1944"/>
        <v>I117</v>
      </c>
      <c r="E3592">
        <f t="shared" ca="1" si="1925"/>
        <v>18</v>
      </c>
      <c r="F3592">
        <f t="shared" ca="1" si="1926"/>
        <v>10</v>
      </c>
      <c r="G3592" t="str">
        <f t="shared" ca="1" si="1941"/>
        <v>S10</v>
      </c>
      <c r="H3592" t="str">
        <f t="shared" ca="1" si="1942"/>
        <v>S107</v>
      </c>
      <c r="I3592">
        <f ca="1">VLOOKUP(D3592,PRC!$A$2:$B$21,2,0)*E3592</f>
        <v>45000000</v>
      </c>
      <c r="J3592">
        <f t="shared" ca="1" si="1927"/>
        <v>42749996</v>
      </c>
      <c r="K3592">
        <f ca="1">VLOOKUP(D3592,PRC!$A$1:$C$21,3,0)*E3592</f>
        <v>20700000</v>
      </c>
      <c r="L3592">
        <f t="shared" ca="1" si="1928"/>
        <v>4050000</v>
      </c>
      <c r="M3592">
        <f t="shared" ca="1" si="1929"/>
        <v>450000</v>
      </c>
      <c r="N3592">
        <f t="shared" ca="1" si="1930"/>
        <v>8550000</v>
      </c>
      <c r="O3592">
        <f t="shared" ca="1" si="1931"/>
        <v>2250000</v>
      </c>
      <c r="P3592">
        <f t="shared" ca="1" si="1943"/>
        <v>6749996</v>
      </c>
      <c r="Q3592">
        <f ca="1">IF(P3592&gt;0,1,0)</f>
        <v>1</v>
      </c>
      <c r="R3592">
        <f t="shared" ca="1" si="1932"/>
        <v>5</v>
      </c>
      <c r="S3592">
        <f t="shared" ca="1" si="1933"/>
        <v>9</v>
      </c>
      <c r="T3592">
        <f t="shared" ca="1" si="1934"/>
        <v>1</v>
      </c>
      <c r="U3592">
        <f t="shared" ca="1" si="1935"/>
        <v>19</v>
      </c>
      <c r="V3592">
        <f t="shared" ca="1" si="1936"/>
        <v>5</v>
      </c>
      <c r="X3592">
        <f t="shared" si="1938"/>
        <v>3592</v>
      </c>
      <c r="Y3592">
        <f t="shared" si="1939"/>
        <v>3452</v>
      </c>
      <c r="Z3592">
        <f t="shared" si="1940"/>
        <v>3453</v>
      </c>
      <c r="AA3592">
        <f t="shared" si="1937"/>
        <v>3951</v>
      </c>
      <c r="AB3592">
        <f t="shared" si="1948"/>
        <v>500</v>
      </c>
      <c r="AM3592" t="str">
        <f t="shared" si="1949"/>
        <v>201904LP</v>
      </c>
      <c r="AN3592">
        <f t="shared" ca="1" si="1945"/>
        <v>5.0000088888888854</v>
      </c>
      <c r="AO3592">
        <f t="shared" ca="1" si="1946"/>
        <v>9</v>
      </c>
      <c r="AP3592">
        <f t="shared" ref="AP3592:AP3655" ca="1" si="1950">M3592/$I3592*100</f>
        <v>1</v>
      </c>
      <c r="AQ3592">
        <f t="shared" ref="AQ3592:AQ3655" ca="1" si="1951">N3592/$I3592*100</f>
        <v>19</v>
      </c>
      <c r="AR3592">
        <f t="shared" ref="AR3592:AR3655" ca="1" si="1952">O3592/$I3592*100</f>
        <v>5</v>
      </c>
      <c r="AS3592">
        <f ca="1">P3592/J3592</f>
        <v>0.15789465804862299</v>
      </c>
    </row>
    <row r="3593" spans="1:45" x14ac:dyDescent="0.4">
      <c r="A3593">
        <f t="shared" si="1947"/>
        <v>201904</v>
      </c>
      <c r="B3593" t="s">
        <v>588</v>
      </c>
      <c r="C3593" t="s">
        <v>647</v>
      </c>
      <c r="D3593" t="str">
        <f t="shared" ca="1" si="1944"/>
        <v>I108</v>
      </c>
      <c r="E3593">
        <f t="shared" ca="1" si="1925"/>
        <v>13</v>
      </c>
      <c r="F3593">
        <f t="shared" ca="1" si="1926"/>
        <v>7</v>
      </c>
      <c r="G3593" t="str">
        <f t="shared" ca="1" si="1941"/>
        <v>S10</v>
      </c>
      <c r="H3593" t="str">
        <f t="shared" ca="1" si="1942"/>
        <v>S109</v>
      </c>
      <c r="I3593">
        <f ca="1">VLOOKUP(D3593,PRC!$A$2:$B$21,2,0)*E3593</f>
        <v>520000</v>
      </c>
      <c r="J3593">
        <f t="shared" ca="1" si="1927"/>
        <v>478396</v>
      </c>
      <c r="K3593">
        <f ca="1">VLOOKUP(D3593,PRC!$A$1:$C$21,3,0)*E3593</f>
        <v>239200</v>
      </c>
      <c r="L3593">
        <f t="shared" ca="1" si="1928"/>
        <v>36000</v>
      </c>
      <c r="M3593">
        <f t="shared" ca="1" si="1929"/>
        <v>16000</v>
      </c>
      <c r="N3593">
        <f t="shared" ca="1" si="1930"/>
        <v>78000</v>
      </c>
      <c r="O3593">
        <f t="shared" ca="1" si="1931"/>
        <v>42000</v>
      </c>
      <c r="P3593">
        <f t="shared" ca="1" si="1943"/>
        <v>67196</v>
      </c>
      <c r="Q3593">
        <f ca="1">IF(P3593&gt;0,1,0)</f>
        <v>1</v>
      </c>
      <c r="R3593">
        <f t="shared" ca="1" si="1932"/>
        <v>8</v>
      </c>
      <c r="S3593">
        <f t="shared" ca="1" si="1933"/>
        <v>7</v>
      </c>
      <c r="T3593">
        <f t="shared" ca="1" si="1934"/>
        <v>3</v>
      </c>
      <c r="U3593">
        <f t="shared" ca="1" si="1935"/>
        <v>15</v>
      </c>
      <c r="V3593">
        <f t="shared" ca="1" si="1936"/>
        <v>8</v>
      </c>
      <c r="X3593">
        <f t="shared" si="1938"/>
        <v>3593</v>
      </c>
      <c r="Y3593">
        <f t="shared" si="1939"/>
        <v>3452</v>
      </c>
      <c r="Z3593">
        <f t="shared" si="1940"/>
        <v>3453</v>
      </c>
      <c r="AA3593">
        <f t="shared" si="1937"/>
        <v>3951</v>
      </c>
      <c r="AB3593">
        <f t="shared" si="1948"/>
        <v>500</v>
      </c>
      <c r="AM3593" t="str">
        <f t="shared" si="1949"/>
        <v>201904LP</v>
      </c>
      <c r="AN3593">
        <f t="shared" ca="1" si="1945"/>
        <v>8.0007692307692331</v>
      </c>
      <c r="AO3593">
        <f t="shared" ca="1" si="1946"/>
        <v>6.9230769230769234</v>
      </c>
      <c r="AP3593">
        <f t="shared" ca="1" si="1950"/>
        <v>3.0769230769230771</v>
      </c>
      <c r="AQ3593">
        <f t="shared" ca="1" si="1951"/>
        <v>15</v>
      </c>
      <c r="AR3593">
        <f t="shared" ca="1" si="1952"/>
        <v>8.0769230769230766</v>
      </c>
      <c r="AS3593">
        <f ca="1">P3593/J3593</f>
        <v>0.14046104064415255</v>
      </c>
    </row>
    <row r="3594" spans="1:45" x14ac:dyDescent="0.4">
      <c r="A3594">
        <f t="shared" si="1947"/>
        <v>201904</v>
      </c>
      <c r="B3594" t="s">
        <v>589</v>
      </c>
      <c r="C3594" t="s">
        <v>647</v>
      </c>
      <c r="D3594" t="str">
        <f t="shared" ca="1" si="1944"/>
        <v>I103</v>
      </c>
      <c r="E3594">
        <f t="shared" ca="1" si="1925"/>
        <v>14</v>
      </c>
      <c r="F3594">
        <f t="shared" ca="1" si="1926"/>
        <v>7</v>
      </c>
      <c r="G3594" t="str">
        <f t="shared" ca="1" si="1941"/>
        <v>S10</v>
      </c>
      <c r="H3594" t="str">
        <f t="shared" ca="1" si="1942"/>
        <v>S101</v>
      </c>
      <c r="I3594">
        <f ca="1">VLOOKUP(D3594,PRC!$A$2:$B$21,2,0)*E3594</f>
        <v>700000</v>
      </c>
      <c r="J3594">
        <f t="shared" ca="1" si="1927"/>
        <v>629996</v>
      </c>
      <c r="K3594">
        <f ca="1">VLOOKUP(D3594,PRC!$A$1:$C$21,3,0)*E3594</f>
        <v>399000</v>
      </c>
      <c r="L3594">
        <f t="shared" ca="1" si="1928"/>
        <v>56000</v>
      </c>
      <c r="M3594">
        <f t="shared" ca="1" si="1929"/>
        <v>7000</v>
      </c>
      <c r="N3594">
        <f t="shared" ca="1" si="1930"/>
        <v>126000</v>
      </c>
      <c r="O3594">
        <f t="shared" ca="1" si="1931"/>
        <v>56000</v>
      </c>
      <c r="P3594">
        <f t="shared" ca="1" si="1943"/>
        <v>-14004</v>
      </c>
      <c r="Q3594">
        <f ca="1">IF(P3594&gt;0,1,0)</f>
        <v>0</v>
      </c>
      <c r="R3594">
        <f t="shared" ca="1" si="1932"/>
        <v>10</v>
      </c>
      <c r="S3594">
        <f t="shared" ca="1" si="1933"/>
        <v>8</v>
      </c>
      <c r="T3594">
        <f t="shared" ca="1" si="1934"/>
        <v>1</v>
      </c>
      <c r="U3594">
        <f t="shared" ca="1" si="1935"/>
        <v>18</v>
      </c>
      <c r="V3594">
        <f t="shared" ca="1" si="1936"/>
        <v>8</v>
      </c>
      <c r="X3594">
        <f t="shared" si="1938"/>
        <v>3594</v>
      </c>
      <c r="Y3594">
        <f t="shared" si="1939"/>
        <v>3452</v>
      </c>
      <c r="Z3594">
        <f t="shared" si="1940"/>
        <v>3453</v>
      </c>
      <c r="AA3594">
        <f t="shared" si="1937"/>
        <v>3951</v>
      </c>
      <c r="AB3594">
        <f t="shared" si="1948"/>
        <v>500</v>
      </c>
      <c r="AM3594" t="str">
        <f t="shared" si="1949"/>
        <v>201904LP</v>
      </c>
      <c r="AN3594">
        <f t="shared" ca="1" si="1945"/>
        <v>10.000571428571426</v>
      </c>
      <c r="AO3594">
        <f t="shared" ca="1" si="1946"/>
        <v>8</v>
      </c>
      <c r="AP3594">
        <f t="shared" ca="1" si="1950"/>
        <v>1</v>
      </c>
      <c r="AQ3594">
        <f t="shared" ca="1" si="1951"/>
        <v>18</v>
      </c>
      <c r="AR3594">
        <f t="shared" ca="1" si="1952"/>
        <v>8</v>
      </c>
      <c r="AS3594">
        <f ca="1">P3594/J3594</f>
        <v>-2.2228712563254371E-2</v>
      </c>
    </row>
    <row r="3595" spans="1:45" x14ac:dyDescent="0.4">
      <c r="A3595">
        <f t="shared" si="1947"/>
        <v>201904</v>
      </c>
      <c r="B3595" t="s">
        <v>590</v>
      </c>
      <c r="C3595" t="s">
        <v>647</v>
      </c>
      <c r="D3595" t="str">
        <f t="shared" ca="1" si="1944"/>
        <v>I101</v>
      </c>
      <c r="E3595">
        <f t="shared" ca="1" si="1925"/>
        <v>19</v>
      </c>
      <c r="F3595">
        <f t="shared" ca="1" si="1926"/>
        <v>9</v>
      </c>
      <c r="G3595" t="str">
        <f t="shared" ca="1" si="1941"/>
        <v>S10</v>
      </c>
      <c r="H3595" t="str">
        <f t="shared" ca="1" si="1942"/>
        <v>S105</v>
      </c>
      <c r="I3595">
        <f ca="1">VLOOKUP(D3595,PRC!$A$2:$B$21,2,0)*E3595</f>
        <v>570000</v>
      </c>
      <c r="J3595">
        <f t="shared" ca="1" si="1927"/>
        <v>535796</v>
      </c>
      <c r="K3595">
        <f ca="1">VLOOKUP(D3595,PRC!$A$1:$C$21,3,0)*E3595</f>
        <v>296400</v>
      </c>
      <c r="L3595">
        <f t="shared" ca="1" si="1928"/>
        <v>51000</v>
      </c>
      <c r="M3595">
        <f t="shared" ca="1" si="1929"/>
        <v>17000</v>
      </c>
      <c r="N3595">
        <f t="shared" ca="1" si="1930"/>
        <v>91000</v>
      </c>
      <c r="O3595">
        <f t="shared" ca="1" si="1931"/>
        <v>34000</v>
      </c>
      <c r="P3595">
        <f t="shared" ca="1" si="1943"/>
        <v>46396</v>
      </c>
      <c r="Q3595">
        <f ca="1">IF(P3595&gt;0,1,0)</f>
        <v>1</v>
      </c>
      <c r="R3595">
        <f t="shared" ca="1" si="1932"/>
        <v>6</v>
      </c>
      <c r="S3595">
        <f t="shared" ca="1" si="1933"/>
        <v>9</v>
      </c>
      <c r="T3595">
        <f t="shared" ca="1" si="1934"/>
        <v>3</v>
      </c>
      <c r="U3595">
        <f t="shared" ca="1" si="1935"/>
        <v>16</v>
      </c>
      <c r="V3595">
        <f t="shared" ca="1" si="1936"/>
        <v>6</v>
      </c>
      <c r="X3595">
        <f t="shared" si="1938"/>
        <v>3595</v>
      </c>
      <c r="Y3595">
        <f t="shared" si="1939"/>
        <v>3452</v>
      </c>
      <c r="Z3595">
        <f t="shared" si="1940"/>
        <v>3453</v>
      </c>
      <c r="AA3595">
        <f t="shared" si="1937"/>
        <v>3951</v>
      </c>
      <c r="AB3595">
        <f t="shared" si="1948"/>
        <v>500</v>
      </c>
      <c r="AM3595" t="str">
        <f t="shared" si="1949"/>
        <v>201904LP</v>
      </c>
      <c r="AN3595">
        <f t="shared" ca="1" si="1945"/>
        <v>6.000701754385962</v>
      </c>
      <c r="AO3595">
        <f t="shared" ca="1" si="1946"/>
        <v>8.9473684210526319</v>
      </c>
      <c r="AP3595">
        <f t="shared" ca="1" si="1950"/>
        <v>2.9824561403508771</v>
      </c>
      <c r="AQ3595">
        <f t="shared" ca="1" si="1951"/>
        <v>15.964912280701753</v>
      </c>
      <c r="AR3595">
        <f t="shared" ca="1" si="1952"/>
        <v>5.9649122807017543</v>
      </c>
      <c r="AS3595">
        <f ca="1">P3595/J3595</f>
        <v>8.6592658399838748E-2</v>
      </c>
    </row>
    <row r="3596" spans="1:45" x14ac:dyDescent="0.4">
      <c r="A3596">
        <f t="shared" si="1947"/>
        <v>201904</v>
      </c>
      <c r="B3596" t="s">
        <v>591</v>
      </c>
      <c r="C3596" t="s">
        <v>647</v>
      </c>
      <c r="D3596" t="str">
        <f t="shared" ca="1" si="1944"/>
        <v>I102</v>
      </c>
      <c r="E3596">
        <f t="shared" ca="1" si="1925"/>
        <v>11</v>
      </c>
      <c r="F3596">
        <f t="shared" ca="1" si="1926"/>
        <v>5</v>
      </c>
      <c r="G3596" t="str">
        <f t="shared" ca="1" si="1941"/>
        <v>S11</v>
      </c>
      <c r="H3596" t="str">
        <f t="shared" ca="1" si="1942"/>
        <v>S112</v>
      </c>
      <c r="I3596">
        <f ca="1">VLOOKUP(D3596,PRC!$A$2:$B$21,2,0)*E3596</f>
        <v>440000</v>
      </c>
      <c r="J3596">
        <f t="shared" ca="1" si="1927"/>
        <v>409196</v>
      </c>
      <c r="K3596">
        <f ca="1">VLOOKUP(D3596,PRC!$A$1:$C$21,3,0)*E3596</f>
        <v>206800</v>
      </c>
      <c r="L3596">
        <f t="shared" ca="1" si="1928"/>
        <v>35000</v>
      </c>
      <c r="M3596">
        <f t="shared" ca="1" si="1929"/>
        <v>13000</v>
      </c>
      <c r="N3596">
        <f t="shared" ca="1" si="1930"/>
        <v>88000</v>
      </c>
      <c r="O3596">
        <f t="shared" ca="1" si="1931"/>
        <v>26000</v>
      </c>
      <c r="P3596">
        <f t="shared" ca="1" si="1943"/>
        <v>40396</v>
      </c>
      <c r="Q3596">
        <f ca="1">IF(P3596&gt;0,1,0)</f>
        <v>1</v>
      </c>
      <c r="R3596">
        <f t="shared" ca="1" si="1932"/>
        <v>7</v>
      </c>
      <c r="S3596">
        <f t="shared" ca="1" si="1933"/>
        <v>8</v>
      </c>
      <c r="T3596">
        <f t="shared" ca="1" si="1934"/>
        <v>3</v>
      </c>
      <c r="U3596">
        <f t="shared" ca="1" si="1935"/>
        <v>20</v>
      </c>
      <c r="V3596">
        <f t="shared" ca="1" si="1936"/>
        <v>6</v>
      </c>
      <c r="X3596">
        <f t="shared" si="1938"/>
        <v>3596</v>
      </c>
      <c r="Y3596">
        <f t="shared" si="1939"/>
        <v>3452</v>
      </c>
      <c r="Z3596">
        <f t="shared" si="1940"/>
        <v>3453</v>
      </c>
      <c r="AA3596">
        <f t="shared" si="1937"/>
        <v>3951</v>
      </c>
      <c r="AB3596">
        <f t="shared" si="1948"/>
        <v>500</v>
      </c>
      <c r="AM3596" t="str">
        <f t="shared" si="1949"/>
        <v>201904LP</v>
      </c>
      <c r="AN3596">
        <f t="shared" ca="1" si="1945"/>
        <v>7.000909090909091</v>
      </c>
      <c r="AO3596">
        <f t="shared" ca="1" si="1946"/>
        <v>7.9545454545454541</v>
      </c>
      <c r="AP3596">
        <f t="shared" ca="1" si="1950"/>
        <v>2.9545454545454546</v>
      </c>
      <c r="AQ3596">
        <f t="shared" ca="1" si="1951"/>
        <v>20</v>
      </c>
      <c r="AR3596">
        <f t="shared" ca="1" si="1952"/>
        <v>5.9090909090909092</v>
      </c>
      <c r="AS3596">
        <f ca="1">P3596/J3596</f>
        <v>9.8720417599390028E-2</v>
      </c>
    </row>
    <row r="3597" spans="1:45" x14ac:dyDescent="0.4">
      <c r="A3597">
        <f t="shared" si="1947"/>
        <v>201904</v>
      </c>
      <c r="B3597" t="s">
        <v>592</v>
      </c>
      <c r="C3597" t="s">
        <v>647</v>
      </c>
      <c r="D3597" t="str">
        <f t="shared" ca="1" si="1944"/>
        <v>I102</v>
      </c>
      <c r="E3597">
        <f t="shared" ca="1" si="1925"/>
        <v>16</v>
      </c>
      <c r="F3597">
        <f t="shared" ca="1" si="1926"/>
        <v>7</v>
      </c>
      <c r="G3597" t="str">
        <f t="shared" ca="1" si="1941"/>
        <v>S11</v>
      </c>
      <c r="H3597" t="str">
        <f t="shared" ca="1" si="1942"/>
        <v>S117</v>
      </c>
      <c r="I3597">
        <f ca="1">VLOOKUP(D3597,PRC!$A$2:$B$21,2,0)*E3597</f>
        <v>640000</v>
      </c>
      <c r="J3597">
        <f t="shared" ca="1" si="1927"/>
        <v>607996</v>
      </c>
      <c r="K3597">
        <f ca="1">VLOOKUP(D3597,PRC!$A$1:$C$21,3,0)*E3597</f>
        <v>300800</v>
      </c>
      <c r="L3597">
        <f t="shared" ca="1" si="1928"/>
        <v>64000</v>
      </c>
      <c r="M3597">
        <f t="shared" ca="1" si="1929"/>
        <v>19000</v>
      </c>
      <c r="N3597">
        <f t="shared" ca="1" si="1930"/>
        <v>141000</v>
      </c>
      <c r="O3597">
        <f t="shared" ca="1" si="1931"/>
        <v>58000</v>
      </c>
      <c r="P3597">
        <f t="shared" ca="1" si="1943"/>
        <v>25196</v>
      </c>
      <c r="Q3597">
        <f ca="1">IF(P3597&gt;0,1,0)</f>
        <v>1</v>
      </c>
      <c r="R3597">
        <f t="shared" ca="1" si="1932"/>
        <v>5</v>
      </c>
      <c r="S3597">
        <f t="shared" ca="1" si="1933"/>
        <v>10</v>
      </c>
      <c r="T3597">
        <f t="shared" ca="1" si="1934"/>
        <v>3</v>
      </c>
      <c r="U3597">
        <f t="shared" ca="1" si="1935"/>
        <v>22</v>
      </c>
      <c r="V3597">
        <f t="shared" ca="1" si="1936"/>
        <v>9</v>
      </c>
      <c r="X3597">
        <f t="shared" si="1938"/>
        <v>3597</v>
      </c>
      <c r="Y3597">
        <f t="shared" si="1939"/>
        <v>3452</v>
      </c>
      <c r="Z3597">
        <f t="shared" si="1940"/>
        <v>3453</v>
      </c>
      <c r="AA3597">
        <f t="shared" si="1937"/>
        <v>3951</v>
      </c>
      <c r="AB3597">
        <f t="shared" si="1948"/>
        <v>500</v>
      </c>
      <c r="AM3597" t="str">
        <f t="shared" si="1949"/>
        <v>201904LP</v>
      </c>
      <c r="AN3597">
        <f t="shared" ca="1" si="1945"/>
        <v>5.000625000000003</v>
      </c>
      <c r="AO3597">
        <f t="shared" ca="1" si="1946"/>
        <v>10</v>
      </c>
      <c r="AP3597">
        <f t="shared" ca="1" si="1950"/>
        <v>2.96875</v>
      </c>
      <c r="AQ3597">
        <f t="shared" ca="1" si="1951"/>
        <v>22.03125</v>
      </c>
      <c r="AR3597">
        <f t="shared" ca="1" si="1952"/>
        <v>9.0625</v>
      </c>
      <c r="AS3597">
        <f ca="1">P3597/J3597</f>
        <v>4.1441062112250737E-2</v>
      </c>
    </row>
    <row r="3598" spans="1:45" x14ac:dyDescent="0.4">
      <c r="A3598">
        <f t="shared" si="1947"/>
        <v>201904</v>
      </c>
      <c r="B3598" t="s">
        <v>593</v>
      </c>
      <c r="C3598" t="s">
        <v>647</v>
      </c>
      <c r="D3598" t="str">
        <f t="shared" ca="1" si="1944"/>
        <v>I108</v>
      </c>
      <c r="E3598">
        <f t="shared" ca="1" si="1925"/>
        <v>19</v>
      </c>
      <c r="F3598">
        <f t="shared" ca="1" si="1926"/>
        <v>6</v>
      </c>
      <c r="G3598" t="str">
        <f t="shared" ca="1" si="1941"/>
        <v>S10</v>
      </c>
      <c r="H3598" t="str">
        <f t="shared" ca="1" si="1942"/>
        <v>S105</v>
      </c>
      <c r="I3598">
        <f ca="1">VLOOKUP(D3598,PRC!$A$2:$B$21,2,0)*E3598</f>
        <v>760000</v>
      </c>
      <c r="J3598">
        <f t="shared" ca="1" si="1927"/>
        <v>691596</v>
      </c>
      <c r="K3598">
        <f ca="1">VLOOKUP(D3598,PRC!$A$1:$C$21,3,0)*E3598</f>
        <v>349600</v>
      </c>
      <c r="L3598">
        <f t="shared" ca="1" si="1928"/>
        <v>53000</v>
      </c>
      <c r="M3598">
        <f t="shared" ca="1" si="1929"/>
        <v>15000</v>
      </c>
      <c r="N3598">
        <f t="shared" ca="1" si="1930"/>
        <v>160000</v>
      </c>
      <c r="O3598">
        <f t="shared" ca="1" si="1931"/>
        <v>61000</v>
      </c>
      <c r="P3598">
        <f t="shared" ca="1" si="1943"/>
        <v>52996</v>
      </c>
      <c r="Q3598">
        <f ca="1">IF(P3598&gt;0,1,0)</f>
        <v>1</v>
      </c>
      <c r="R3598">
        <f t="shared" ca="1" si="1932"/>
        <v>9</v>
      </c>
      <c r="S3598">
        <f t="shared" ca="1" si="1933"/>
        <v>7</v>
      </c>
      <c r="T3598">
        <f t="shared" ca="1" si="1934"/>
        <v>2</v>
      </c>
      <c r="U3598">
        <f t="shared" ca="1" si="1935"/>
        <v>21</v>
      </c>
      <c r="V3598">
        <f t="shared" ca="1" si="1936"/>
        <v>8</v>
      </c>
      <c r="X3598">
        <f t="shared" si="1938"/>
        <v>3598</v>
      </c>
      <c r="Y3598">
        <f t="shared" si="1939"/>
        <v>3452</v>
      </c>
      <c r="Z3598">
        <f t="shared" si="1940"/>
        <v>3453</v>
      </c>
      <c r="AA3598">
        <f t="shared" si="1937"/>
        <v>3951</v>
      </c>
      <c r="AB3598">
        <f t="shared" si="1948"/>
        <v>500</v>
      </c>
      <c r="AM3598" t="str">
        <f t="shared" si="1949"/>
        <v>201904LP</v>
      </c>
      <c r="AN3598">
        <f t="shared" ca="1" si="1945"/>
        <v>9.0005263157894699</v>
      </c>
      <c r="AO3598">
        <f t="shared" ca="1" si="1946"/>
        <v>6.973684210526315</v>
      </c>
      <c r="AP3598">
        <f t="shared" ca="1" si="1950"/>
        <v>1.9736842105263157</v>
      </c>
      <c r="AQ3598">
        <f t="shared" ca="1" si="1951"/>
        <v>21.052631578947366</v>
      </c>
      <c r="AR3598">
        <f t="shared" ca="1" si="1952"/>
        <v>8.026315789473685</v>
      </c>
      <c r="AS3598">
        <f ca="1">P3598/J3598</f>
        <v>7.662855192916096E-2</v>
      </c>
    </row>
    <row r="3599" spans="1:45" x14ac:dyDescent="0.4">
      <c r="A3599">
        <f t="shared" si="1947"/>
        <v>201904</v>
      </c>
      <c r="B3599" t="s">
        <v>594</v>
      </c>
      <c r="C3599" t="s">
        <v>647</v>
      </c>
      <c r="D3599" t="str">
        <f t="shared" ca="1" si="1944"/>
        <v>I108</v>
      </c>
      <c r="E3599">
        <f t="shared" ca="1" si="1925"/>
        <v>15</v>
      </c>
      <c r="F3599">
        <f t="shared" ca="1" si="1926"/>
        <v>9</v>
      </c>
      <c r="G3599" t="str">
        <f t="shared" ca="1" si="1941"/>
        <v>S11</v>
      </c>
      <c r="H3599" t="str">
        <f t="shared" ca="1" si="1942"/>
        <v>S113</v>
      </c>
      <c r="I3599">
        <f ca="1">VLOOKUP(D3599,PRC!$A$2:$B$21,2,0)*E3599</f>
        <v>600000</v>
      </c>
      <c r="J3599">
        <f t="shared" ca="1" si="1927"/>
        <v>539996</v>
      </c>
      <c r="K3599">
        <f ca="1">VLOOKUP(D3599,PRC!$A$1:$C$21,3,0)*E3599</f>
        <v>276000</v>
      </c>
      <c r="L3599">
        <f t="shared" ca="1" si="1928"/>
        <v>36000</v>
      </c>
      <c r="M3599">
        <f t="shared" ca="1" si="1929"/>
        <v>18000</v>
      </c>
      <c r="N3599">
        <f t="shared" ca="1" si="1930"/>
        <v>96000</v>
      </c>
      <c r="O3599">
        <f t="shared" ca="1" si="1931"/>
        <v>48000</v>
      </c>
      <c r="P3599">
        <f t="shared" ca="1" si="1943"/>
        <v>65996</v>
      </c>
      <c r="Q3599">
        <f ca="1">IF(P3599&gt;0,1,0)</f>
        <v>1</v>
      </c>
      <c r="R3599">
        <f t="shared" ca="1" si="1932"/>
        <v>10</v>
      </c>
      <c r="S3599">
        <f t="shared" ca="1" si="1933"/>
        <v>6</v>
      </c>
      <c r="T3599">
        <f t="shared" ca="1" si="1934"/>
        <v>3</v>
      </c>
      <c r="U3599">
        <f t="shared" ca="1" si="1935"/>
        <v>16</v>
      </c>
      <c r="V3599">
        <f t="shared" ca="1" si="1936"/>
        <v>8</v>
      </c>
      <c r="X3599">
        <f t="shared" si="1938"/>
        <v>3599</v>
      </c>
      <c r="Y3599">
        <f t="shared" si="1939"/>
        <v>3452</v>
      </c>
      <c r="Z3599">
        <f t="shared" si="1940"/>
        <v>3453</v>
      </c>
      <c r="AA3599">
        <f t="shared" si="1937"/>
        <v>3951</v>
      </c>
      <c r="AB3599">
        <f t="shared" si="1948"/>
        <v>500</v>
      </c>
      <c r="AM3599" t="str">
        <f t="shared" si="1949"/>
        <v>201904LP</v>
      </c>
      <c r="AN3599">
        <f t="shared" ca="1" si="1945"/>
        <v>10.000666666666669</v>
      </c>
      <c r="AO3599">
        <f t="shared" ca="1" si="1946"/>
        <v>6</v>
      </c>
      <c r="AP3599">
        <f t="shared" ca="1" si="1950"/>
        <v>3</v>
      </c>
      <c r="AQ3599">
        <f t="shared" ca="1" si="1951"/>
        <v>16</v>
      </c>
      <c r="AR3599">
        <f t="shared" ca="1" si="1952"/>
        <v>8</v>
      </c>
      <c r="AS3599">
        <f ca="1">P3599/J3599</f>
        <v>0.12221572011644531</v>
      </c>
    </row>
    <row r="3600" spans="1:45" x14ac:dyDescent="0.4">
      <c r="A3600">
        <f t="shared" si="1947"/>
        <v>201904</v>
      </c>
      <c r="B3600" t="s">
        <v>595</v>
      </c>
      <c r="C3600" t="s">
        <v>647</v>
      </c>
      <c r="D3600" t="str">
        <f t="shared" ca="1" si="1944"/>
        <v>I120</v>
      </c>
      <c r="E3600">
        <f t="shared" ca="1" si="1925"/>
        <v>20</v>
      </c>
      <c r="F3600">
        <f t="shared" ca="1" si="1926"/>
        <v>6</v>
      </c>
      <c r="G3600" t="str">
        <f t="shared" ca="1" si="1941"/>
        <v>S10</v>
      </c>
      <c r="H3600" t="str">
        <f t="shared" ca="1" si="1942"/>
        <v>S106</v>
      </c>
      <c r="I3600">
        <f ca="1">VLOOKUP(D3600,PRC!$A$2:$B$21,2,0)*E3600</f>
        <v>86000000</v>
      </c>
      <c r="J3600">
        <f t="shared" ca="1" si="1927"/>
        <v>77399996</v>
      </c>
      <c r="K3600">
        <f ca="1">VLOOKUP(D3600,PRC!$A$1:$C$21,3,0)*E3600</f>
        <v>38700000</v>
      </c>
      <c r="L3600">
        <f t="shared" ca="1" si="1928"/>
        <v>7740000</v>
      </c>
      <c r="M3600">
        <f t="shared" ca="1" si="1929"/>
        <v>2580000</v>
      </c>
      <c r="N3600">
        <f t="shared" ca="1" si="1930"/>
        <v>13760000</v>
      </c>
      <c r="O3600">
        <f t="shared" ca="1" si="1931"/>
        <v>6020000</v>
      </c>
      <c r="P3600">
        <f t="shared" ca="1" si="1943"/>
        <v>8599996</v>
      </c>
      <c r="Q3600">
        <f ca="1">IF(P3600&gt;0,1,0)</f>
        <v>1</v>
      </c>
      <c r="R3600">
        <f t="shared" ca="1" si="1932"/>
        <v>10</v>
      </c>
      <c r="S3600">
        <f t="shared" ca="1" si="1933"/>
        <v>9</v>
      </c>
      <c r="T3600">
        <f t="shared" ca="1" si="1934"/>
        <v>3</v>
      </c>
      <c r="U3600">
        <f t="shared" ca="1" si="1935"/>
        <v>16</v>
      </c>
      <c r="V3600">
        <f t="shared" ca="1" si="1936"/>
        <v>7</v>
      </c>
      <c r="X3600">
        <f t="shared" si="1938"/>
        <v>3600</v>
      </c>
      <c r="Y3600">
        <f t="shared" si="1939"/>
        <v>3452</v>
      </c>
      <c r="Z3600">
        <f t="shared" si="1940"/>
        <v>3453</v>
      </c>
      <c r="AA3600">
        <f t="shared" si="1937"/>
        <v>3951</v>
      </c>
      <c r="AB3600">
        <f t="shared" si="1948"/>
        <v>500</v>
      </c>
      <c r="AM3600" t="str">
        <f t="shared" si="1949"/>
        <v>201904LP</v>
      </c>
      <c r="AN3600">
        <f t="shared" ca="1" si="1945"/>
        <v>10.000004651162786</v>
      </c>
      <c r="AO3600">
        <f t="shared" ca="1" si="1946"/>
        <v>9</v>
      </c>
      <c r="AP3600">
        <f t="shared" ca="1" si="1950"/>
        <v>3</v>
      </c>
      <c r="AQ3600">
        <f t="shared" ca="1" si="1951"/>
        <v>16</v>
      </c>
      <c r="AR3600">
        <f t="shared" ca="1" si="1952"/>
        <v>7.0000000000000009</v>
      </c>
      <c r="AS3600">
        <f ca="1">P3600/J3600</f>
        <v>0.11111106517369845</v>
      </c>
    </row>
    <row r="3601" spans="1:45" x14ac:dyDescent="0.4">
      <c r="A3601">
        <f t="shared" si="1947"/>
        <v>201904</v>
      </c>
      <c r="B3601" t="s">
        <v>596</v>
      </c>
      <c r="C3601" t="s">
        <v>647</v>
      </c>
      <c r="D3601" t="str">
        <f t="shared" ca="1" si="1944"/>
        <v>I105</v>
      </c>
      <c r="E3601">
        <f t="shared" ca="1" si="1925"/>
        <v>19</v>
      </c>
      <c r="F3601">
        <f t="shared" ca="1" si="1926"/>
        <v>6</v>
      </c>
      <c r="G3601" t="str">
        <f t="shared" ca="1" si="1941"/>
        <v>S11</v>
      </c>
      <c r="H3601" t="str">
        <f t="shared" ca="1" si="1942"/>
        <v>S114</v>
      </c>
      <c r="I3601">
        <f ca="1">VLOOKUP(D3601,PRC!$A$2:$B$21,2,0)*E3601</f>
        <v>1900000</v>
      </c>
      <c r="J3601">
        <f t="shared" ca="1" si="1927"/>
        <v>1709996</v>
      </c>
      <c r="K3601">
        <f ca="1">VLOOKUP(D3601,PRC!$A$1:$C$21,3,0)*E3601</f>
        <v>1121000</v>
      </c>
      <c r="L3601">
        <f t="shared" ca="1" si="1928"/>
        <v>190000</v>
      </c>
      <c r="M3601">
        <f t="shared" ca="1" si="1929"/>
        <v>57000</v>
      </c>
      <c r="N3601">
        <f t="shared" ca="1" si="1930"/>
        <v>418000</v>
      </c>
      <c r="O3601">
        <f t="shared" ca="1" si="1931"/>
        <v>190000</v>
      </c>
      <c r="P3601">
        <f t="shared" ca="1" si="1943"/>
        <v>-266004</v>
      </c>
      <c r="Q3601">
        <f ca="1">IF(P3601&gt;0,1,0)</f>
        <v>0</v>
      </c>
      <c r="R3601">
        <f t="shared" ca="1" si="1932"/>
        <v>10</v>
      </c>
      <c r="S3601">
        <f t="shared" ca="1" si="1933"/>
        <v>10</v>
      </c>
      <c r="T3601">
        <f t="shared" ca="1" si="1934"/>
        <v>3</v>
      </c>
      <c r="U3601">
        <f t="shared" ca="1" si="1935"/>
        <v>22</v>
      </c>
      <c r="V3601">
        <f t="shared" ca="1" si="1936"/>
        <v>10</v>
      </c>
      <c r="X3601">
        <f t="shared" si="1938"/>
        <v>3601</v>
      </c>
      <c r="Y3601">
        <f t="shared" si="1939"/>
        <v>3452</v>
      </c>
      <c r="Z3601">
        <f t="shared" si="1940"/>
        <v>3453</v>
      </c>
      <c r="AA3601">
        <f t="shared" si="1937"/>
        <v>3951</v>
      </c>
      <c r="AB3601">
        <f t="shared" si="1948"/>
        <v>500</v>
      </c>
      <c r="AM3601" t="str">
        <f t="shared" si="1949"/>
        <v>201904LP</v>
      </c>
      <c r="AN3601">
        <f t="shared" ca="1" si="1945"/>
        <v>10.00021052631579</v>
      </c>
      <c r="AO3601">
        <f t="shared" ca="1" si="1946"/>
        <v>10</v>
      </c>
      <c r="AP3601">
        <f t="shared" ca="1" si="1950"/>
        <v>3</v>
      </c>
      <c r="AQ3601">
        <f t="shared" ca="1" si="1951"/>
        <v>22</v>
      </c>
      <c r="AR3601">
        <f t="shared" ca="1" si="1952"/>
        <v>10</v>
      </c>
      <c r="AS3601">
        <f ca="1">P3601/J3601</f>
        <v>-0.15555825861580963</v>
      </c>
    </row>
    <row r="3602" spans="1:45" x14ac:dyDescent="0.4">
      <c r="A3602">
        <f t="shared" si="1947"/>
        <v>201904</v>
      </c>
      <c r="B3602" t="s">
        <v>597</v>
      </c>
      <c r="C3602" t="s">
        <v>647</v>
      </c>
      <c r="D3602" t="str">
        <f t="shared" ca="1" si="1944"/>
        <v>I110</v>
      </c>
      <c r="E3602">
        <f t="shared" ca="1" si="1925"/>
        <v>15</v>
      </c>
      <c r="F3602">
        <f t="shared" ca="1" si="1926"/>
        <v>8</v>
      </c>
      <c r="G3602" t="str">
        <f t="shared" ca="1" si="1941"/>
        <v>S10</v>
      </c>
      <c r="H3602" t="str">
        <f t="shared" ca="1" si="1942"/>
        <v>S107</v>
      </c>
      <c r="I3602">
        <f ca="1">VLOOKUP(D3602,PRC!$A$2:$B$21,2,0)*E3602</f>
        <v>4500000</v>
      </c>
      <c r="J3602">
        <f t="shared" ca="1" si="1927"/>
        <v>4139996</v>
      </c>
      <c r="K3602">
        <f ca="1">VLOOKUP(D3602,PRC!$A$1:$C$21,3,0)*E3602</f>
        <v>2070000</v>
      </c>
      <c r="L3602">
        <f t="shared" ca="1" si="1928"/>
        <v>270000</v>
      </c>
      <c r="M3602">
        <f t="shared" ca="1" si="1929"/>
        <v>90000</v>
      </c>
      <c r="N3602">
        <f t="shared" ca="1" si="1930"/>
        <v>1035000</v>
      </c>
      <c r="O3602">
        <f t="shared" ca="1" si="1931"/>
        <v>450000</v>
      </c>
      <c r="P3602">
        <f t="shared" ca="1" si="1943"/>
        <v>224996</v>
      </c>
      <c r="Q3602">
        <f ca="1">IF(P3602&gt;0,1,0)</f>
        <v>1</v>
      </c>
      <c r="R3602">
        <f t="shared" ca="1" si="1932"/>
        <v>8</v>
      </c>
      <c r="S3602">
        <f t="shared" ca="1" si="1933"/>
        <v>6</v>
      </c>
      <c r="T3602">
        <f t="shared" ca="1" si="1934"/>
        <v>2</v>
      </c>
      <c r="U3602">
        <f t="shared" ca="1" si="1935"/>
        <v>23</v>
      </c>
      <c r="V3602">
        <f t="shared" ca="1" si="1936"/>
        <v>10</v>
      </c>
      <c r="X3602">
        <f t="shared" si="1938"/>
        <v>3602</v>
      </c>
      <c r="Y3602">
        <f t="shared" si="1939"/>
        <v>3452</v>
      </c>
      <c r="Z3602">
        <f t="shared" si="1940"/>
        <v>3453</v>
      </c>
      <c r="AA3602">
        <f t="shared" si="1937"/>
        <v>3951</v>
      </c>
      <c r="AB3602">
        <f t="shared" si="1948"/>
        <v>500</v>
      </c>
      <c r="AM3602" t="str">
        <f t="shared" si="1949"/>
        <v>201904LP</v>
      </c>
      <c r="AN3602">
        <f t="shared" ca="1" si="1945"/>
        <v>8.0000888888888895</v>
      </c>
      <c r="AO3602">
        <f t="shared" ca="1" si="1946"/>
        <v>6</v>
      </c>
      <c r="AP3602">
        <f t="shared" ca="1" si="1950"/>
        <v>2</v>
      </c>
      <c r="AQ3602">
        <f t="shared" ca="1" si="1951"/>
        <v>23</v>
      </c>
      <c r="AR3602">
        <f t="shared" ca="1" si="1952"/>
        <v>10</v>
      </c>
      <c r="AS3602">
        <f ca="1">P3602/J3602</f>
        <v>5.4346912412475759E-2</v>
      </c>
    </row>
    <row r="3603" spans="1:45" x14ac:dyDescent="0.4">
      <c r="A3603">
        <f t="shared" si="1947"/>
        <v>201904</v>
      </c>
      <c r="B3603" t="s">
        <v>598</v>
      </c>
      <c r="C3603" t="s">
        <v>647</v>
      </c>
      <c r="D3603" t="str">
        <f t="shared" ca="1" si="1944"/>
        <v>I115</v>
      </c>
      <c r="E3603">
        <f t="shared" ca="1" si="1925"/>
        <v>15</v>
      </c>
      <c r="F3603">
        <f t="shared" ca="1" si="1926"/>
        <v>8</v>
      </c>
      <c r="G3603" t="str">
        <f t="shared" ca="1" si="1941"/>
        <v>S11</v>
      </c>
      <c r="H3603" t="str">
        <f t="shared" ca="1" si="1942"/>
        <v>S116</v>
      </c>
      <c r="I3603">
        <f ca="1">VLOOKUP(D3603,PRC!$A$2:$B$21,2,0)*E3603</f>
        <v>75000</v>
      </c>
      <c r="J3603">
        <f t="shared" ca="1" si="1927"/>
        <v>67496</v>
      </c>
      <c r="K3603">
        <f ca="1">VLOOKUP(D3603,PRC!$A$1:$C$21,3,0)*E3603</f>
        <v>36000</v>
      </c>
      <c r="L3603">
        <f t="shared" ca="1" si="1928"/>
        <v>5000</v>
      </c>
      <c r="M3603">
        <f t="shared" ca="1" si="1929"/>
        <v>1000</v>
      </c>
      <c r="N3603">
        <f t="shared" ca="1" si="1930"/>
        <v>17000</v>
      </c>
      <c r="O3603">
        <f t="shared" ca="1" si="1931"/>
        <v>4000</v>
      </c>
      <c r="P3603">
        <f t="shared" ca="1" si="1943"/>
        <v>4496</v>
      </c>
      <c r="Q3603">
        <f ca="1">IF(P3603&gt;0,1,0)</f>
        <v>1</v>
      </c>
      <c r="R3603">
        <f t="shared" ca="1" si="1932"/>
        <v>10</v>
      </c>
      <c r="S3603">
        <f t="shared" ca="1" si="1933"/>
        <v>7</v>
      </c>
      <c r="T3603">
        <f t="shared" ca="1" si="1934"/>
        <v>1</v>
      </c>
      <c r="U3603">
        <f t="shared" ca="1" si="1935"/>
        <v>23</v>
      </c>
      <c r="V3603">
        <f t="shared" ca="1" si="1936"/>
        <v>5</v>
      </c>
      <c r="X3603">
        <f t="shared" si="1938"/>
        <v>3603</v>
      </c>
      <c r="Y3603">
        <f t="shared" si="1939"/>
        <v>3452</v>
      </c>
      <c r="Z3603">
        <f t="shared" si="1940"/>
        <v>3453</v>
      </c>
      <c r="AA3603">
        <f t="shared" si="1937"/>
        <v>3951</v>
      </c>
      <c r="AB3603">
        <f t="shared" si="1948"/>
        <v>500</v>
      </c>
      <c r="AM3603" t="str">
        <f t="shared" si="1949"/>
        <v>201904LP</v>
      </c>
      <c r="AN3603">
        <f t="shared" ca="1" si="1945"/>
        <v>10.005333333333333</v>
      </c>
      <c r="AO3603">
        <f t="shared" ca="1" si="1946"/>
        <v>6.666666666666667</v>
      </c>
      <c r="AP3603">
        <f t="shared" ca="1" si="1950"/>
        <v>1.3333333333333335</v>
      </c>
      <c r="AQ3603">
        <f t="shared" ca="1" si="1951"/>
        <v>22.666666666666664</v>
      </c>
      <c r="AR3603">
        <f t="shared" ca="1" si="1952"/>
        <v>5.3333333333333339</v>
      </c>
      <c r="AS3603">
        <f ca="1">P3603/J3603</f>
        <v>6.6611354746947973E-2</v>
      </c>
    </row>
    <row r="3604" spans="1:45" x14ac:dyDescent="0.4">
      <c r="A3604">
        <f t="shared" si="1947"/>
        <v>201904</v>
      </c>
      <c r="B3604" t="s">
        <v>599</v>
      </c>
      <c r="C3604" t="s">
        <v>647</v>
      </c>
      <c r="D3604" t="str">
        <f t="shared" ca="1" si="1944"/>
        <v>I120</v>
      </c>
      <c r="E3604">
        <f t="shared" ca="1" si="1925"/>
        <v>12</v>
      </c>
      <c r="F3604">
        <f t="shared" ca="1" si="1926"/>
        <v>9</v>
      </c>
      <c r="G3604" t="str">
        <f t="shared" ca="1" si="1941"/>
        <v>S11</v>
      </c>
      <c r="H3604" t="str">
        <f t="shared" ca="1" si="1942"/>
        <v>S113</v>
      </c>
      <c r="I3604">
        <f ca="1">VLOOKUP(D3604,PRC!$A$2:$B$21,2,0)*E3604</f>
        <v>51600000</v>
      </c>
      <c r="J3604">
        <f t="shared" ca="1" si="1927"/>
        <v>46439996</v>
      </c>
      <c r="K3604">
        <f ca="1">VLOOKUP(D3604,PRC!$A$1:$C$21,3,0)*E3604</f>
        <v>23220000</v>
      </c>
      <c r="L3604">
        <f t="shared" ca="1" si="1928"/>
        <v>3612000</v>
      </c>
      <c r="M3604">
        <f t="shared" ca="1" si="1929"/>
        <v>1548000</v>
      </c>
      <c r="N3604">
        <f t="shared" ca="1" si="1930"/>
        <v>8772000</v>
      </c>
      <c r="O3604">
        <f t="shared" ca="1" si="1931"/>
        <v>2580000</v>
      </c>
      <c r="P3604">
        <f t="shared" ca="1" si="1943"/>
        <v>6707996</v>
      </c>
      <c r="Q3604">
        <f ca="1">IF(P3604&gt;0,1,0)</f>
        <v>1</v>
      </c>
      <c r="R3604">
        <f t="shared" ca="1" si="1932"/>
        <v>10</v>
      </c>
      <c r="S3604">
        <f t="shared" ca="1" si="1933"/>
        <v>7</v>
      </c>
      <c r="T3604">
        <f t="shared" ca="1" si="1934"/>
        <v>3</v>
      </c>
      <c r="U3604">
        <f t="shared" ca="1" si="1935"/>
        <v>17</v>
      </c>
      <c r="V3604">
        <f t="shared" ca="1" si="1936"/>
        <v>5</v>
      </c>
      <c r="X3604">
        <f t="shared" si="1938"/>
        <v>3604</v>
      </c>
      <c r="Y3604">
        <f t="shared" si="1939"/>
        <v>3452</v>
      </c>
      <c r="Z3604">
        <f t="shared" si="1940"/>
        <v>3453</v>
      </c>
      <c r="AA3604">
        <f t="shared" si="1937"/>
        <v>3951</v>
      </c>
      <c r="AB3604">
        <f t="shared" si="1948"/>
        <v>500</v>
      </c>
      <c r="AM3604" t="str">
        <f t="shared" si="1949"/>
        <v>201904LP</v>
      </c>
      <c r="AN3604">
        <f t="shared" ca="1" si="1945"/>
        <v>10.000007751937989</v>
      </c>
      <c r="AO3604">
        <f t="shared" ca="1" si="1946"/>
        <v>7.0000000000000009</v>
      </c>
      <c r="AP3604">
        <f t="shared" ca="1" si="1950"/>
        <v>3</v>
      </c>
      <c r="AQ3604">
        <f t="shared" ca="1" si="1951"/>
        <v>17</v>
      </c>
      <c r="AR3604">
        <f t="shared" ca="1" si="1952"/>
        <v>5</v>
      </c>
      <c r="AS3604">
        <f ca="1">P3604/J3604</f>
        <v>0.14444437075317579</v>
      </c>
    </row>
    <row r="3605" spans="1:45" x14ac:dyDescent="0.4">
      <c r="A3605">
        <f t="shared" si="1947"/>
        <v>201904</v>
      </c>
      <c r="B3605" t="s">
        <v>600</v>
      </c>
      <c r="C3605" t="s">
        <v>647</v>
      </c>
      <c r="D3605" t="str">
        <f t="shared" ca="1" si="1944"/>
        <v>I104</v>
      </c>
      <c r="E3605">
        <f t="shared" ca="1" si="1925"/>
        <v>18</v>
      </c>
      <c r="F3605">
        <f t="shared" ca="1" si="1926"/>
        <v>9</v>
      </c>
      <c r="G3605" t="str">
        <f t="shared" ca="1" si="1941"/>
        <v>S10</v>
      </c>
      <c r="H3605" t="str">
        <f t="shared" ca="1" si="1942"/>
        <v>S106</v>
      </c>
      <c r="I3605">
        <f ca="1">VLOOKUP(D3605,PRC!$A$2:$B$21,2,0)*E3605</f>
        <v>1260000</v>
      </c>
      <c r="J3605">
        <f t="shared" ca="1" si="1927"/>
        <v>1196996</v>
      </c>
      <c r="K3605">
        <f ca="1">VLOOKUP(D3605,PRC!$A$1:$C$21,3,0)*E3605</f>
        <v>529200</v>
      </c>
      <c r="L3605">
        <f t="shared" ca="1" si="1928"/>
        <v>113000</v>
      </c>
      <c r="M3605">
        <f t="shared" ca="1" si="1929"/>
        <v>38000</v>
      </c>
      <c r="N3605">
        <f t="shared" ca="1" si="1930"/>
        <v>202000</v>
      </c>
      <c r="O3605">
        <f t="shared" ca="1" si="1931"/>
        <v>63000</v>
      </c>
      <c r="P3605">
        <f t="shared" ca="1" si="1943"/>
        <v>251796</v>
      </c>
      <c r="Q3605">
        <f ca="1">IF(P3605&gt;0,1,0)</f>
        <v>1</v>
      </c>
      <c r="R3605">
        <f t="shared" ca="1" si="1932"/>
        <v>5</v>
      </c>
      <c r="S3605">
        <f t="shared" ca="1" si="1933"/>
        <v>9</v>
      </c>
      <c r="T3605">
        <f t="shared" ca="1" si="1934"/>
        <v>3</v>
      </c>
      <c r="U3605">
        <f t="shared" ca="1" si="1935"/>
        <v>16</v>
      </c>
      <c r="V3605">
        <f t="shared" ca="1" si="1936"/>
        <v>5</v>
      </c>
      <c r="X3605">
        <f t="shared" si="1938"/>
        <v>3605</v>
      </c>
      <c r="Y3605">
        <f t="shared" si="1939"/>
        <v>3452</v>
      </c>
      <c r="Z3605">
        <f t="shared" si="1940"/>
        <v>3453</v>
      </c>
      <c r="AA3605">
        <f t="shared" si="1937"/>
        <v>3951</v>
      </c>
      <c r="AB3605">
        <f t="shared" si="1948"/>
        <v>500</v>
      </c>
      <c r="AM3605" t="str">
        <f t="shared" si="1949"/>
        <v>201904LP</v>
      </c>
      <c r="AN3605">
        <f t="shared" ca="1" si="1945"/>
        <v>5.0003174603174605</v>
      </c>
      <c r="AO3605">
        <f t="shared" ca="1" si="1946"/>
        <v>8.9682539682539684</v>
      </c>
      <c r="AP3605">
        <f t="shared" ca="1" si="1950"/>
        <v>3.0158730158730158</v>
      </c>
      <c r="AQ3605">
        <f t="shared" ca="1" si="1951"/>
        <v>16.031746031746032</v>
      </c>
      <c r="AR3605">
        <f t="shared" ca="1" si="1952"/>
        <v>5</v>
      </c>
      <c r="AS3605">
        <f ca="1">P3605/J3605</f>
        <v>0.21035659267031803</v>
      </c>
    </row>
    <row r="3606" spans="1:45" x14ac:dyDescent="0.4">
      <c r="A3606">
        <f t="shared" si="1947"/>
        <v>201904</v>
      </c>
      <c r="B3606" t="s">
        <v>601</v>
      </c>
      <c r="C3606" t="s">
        <v>647</v>
      </c>
      <c r="D3606" t="str">
        <f t="shared" ca="1" si="1944"/>
        <v>I117</v>
      </c>
      <c r="E3606">
        <f t="shared" ca="1" si="1925"/>
        <v>17</v>
      </c>
      <c r="F3606">
        <f t="shared" ca="1" si="1926"/>
        <v>7</v>
      </c>
      <c r="G3606" t="str">
        <f t="shared" ca="1" si="1941"/>
        <v>S11</v>
      </c>
      <c r="H3606" t="str">
        <f t="shared" ca="1" si="1942"/>
        <v>S111</v>
      </c>
      <c r="I3606">
        <f ca="1">VLOOKUP(D3606,PRC!$A$2:$B$21,2,0)*E3606</f>
        <v>42500000</v>
      </c>
      <c r="J3606">
        <f t="shared" ca="1" si="1927"/>
        <v>38249996</v>
      </c>
      <c r="K3606">
        <f ca="1">VLOOKUP(D3606,PRC!$A$1:$C$21,3,0)*E3606</f>
        <v>19550000</v>
      </c>
      <c r="L3606">
        <f t="shared" ca="1" si="1928"/>
        <v>2975000</v>
      </c>
      <c r="M3606">
        <f t="shared" ca="1" si="1929"/>
        <v>1275000</v>
      </c>
      <c r="N3606">
        <f t="shared" ca="1" si="1930"/>
        <v>9775000</v>
      </c>
      <c r="O3606">
        <f t="shared" ca="1" si="1931"/>
        <v>2975000</v>
      </c>
      <c r="P3606">
        <f t="shared" ca="1" si="1943"/>
        <v>1699996</v>
      </c>
      <c r="Q3606">
        <f ca="1">IF(P3606&gt;0,1,0)</f>
        <v>1</v>
      </c>
      <c r="R3606">
        <f t="shared" ca="1" si="1932"/>
        <v>10</v>
      </c>
      <c r="S3606">
        <f t="shared" ca="1" si="1933"/>
        <v>7</v>
      </c>
      <c r="T3606">
        <f t="shared" ca="1" si="1934"/>
        <v>3</v>
      </c>
      <c r="U3606">
        <f t="shared" ca="1" si="1935"/>
        <v>23</v>
      </c>
      <c r="V3606">
        <f t="shared" ca="1" si="1936"/>
        <v>7</v>
      </c>
      <c r="X3606">
        <f t="shared" si="1938"/>
        <v>3606</v>
      </c>
      <c r="Y3606">
        <f t="shared" si="1939"/>
        <v>3452</v>
      </c>
      <c r="Z3606">
        <f t="shared" si="1940"/>
        <v>3453</v>
      </c>
      <c r="AA3606">
        <f t="shared" si="1937"/>
        <v>3951</v>
      </c>
      <c r="AB3606">
        <f t="shared" si="1948"/>
        <v>500</v>
      </c>
      <c r="AM3606" t="str">
        <f t="shared" si="1949"/>
        <v>201904LP</v>
      </c>
      <c r="AN3606">
        <f t="shared" ca="1" si="1945"/>
        <v>10.00000941176471</v>
      </c>
      <c r="AO3606">
        <f t="shared" ca="1" si="1946"/>
        <v>7.0000000000000009</v>
      </c>
      <c r="AP3606">
        <f t="shared" ca="1" si="1950"/>
        <v>3</v>
      </c>
      <c r="AQ3606">
        <f t="shared" ca="1" si="1951"/>
        <v>23</v>
      </c>
      <c r="AR3606">
        <f t="shared" ca="1" si="1952"/>
        <v>7.0000000000000009</v>
      </c>
      <c r="AS3606">
        <f ca="1">P3606/J3606</f>
        <v>4.4444344517055638E-2</v>
      </c>
    </row>
    <row r="3607" spans="1:45" x14ac:dyDescent="0.4">
      <c r="A3607">
        <f t="shared" si="1947"/>
        <v>201904</v>
      </c>
      <c r="B3607" t="s">
        <v>602</v>
      </c>
      <c r="C3607" t="s">
        <v>647</v>
      </c>
      <c r="D3607" t="str">
        <f t="shared" ca="1" si="1944"/>
        <v>I106</v>
      </c>
      <c r="E3607">
        <f t="shared" ca="1" si="1925"/>
        <v>12</v>
      </c>
      <c r="F3607">
        <f t="shared" ca="1" si="1926"/>
        <v>10</v>
      </c>
      <c r="G3607" t="str">
        <f t="shared" ca="1" si="1941"/>
        <v>S10</v>
      </c>
      <c r="H3607" t="str">
        <f t="shared" ca="1" si="1942"/>
        <v>S108</v>
      </c>
      <c r="I3607">
        <f ca="1">VLOOKUP(D3607,PRC!$A$2:$B$21,2,0)*E3607</f>
        <v>240000</v>
      </c>
      <c r="J3607">
        <f t="shared" ca="1" si="1927"/>
        <v>225596</v>
      </c>
      <c r="K3607">
        <f ca="1">VLOOKUP(D3607,PRC!$A$1:$C$21,3,0)*E3607</f>
        <v>127200</v>
      </c>
      <c r="L3607">
        <f t="shared" ca="1" si="1928"/>
        <v>14000</v>
      </c>
      <c r="M3607">
        <f t="shared" ca="1" si="1929"/>
        <v>5000</v>
      </c>
      <c r="N3607">
        <f t="shared" ca="1" si="1930"/>
        <v>43000</v>
      </c>
      <c r="O3607">
        <f t="shared" ca="1" si="1931"/>
        <v>14000</v>
      </c>
      <c r="P3607">
        <f t="shared" ca="1" si="1943"/>
        <v>22396</v>
      </c>
      <c r="Q3607">
        <f ca="1">IF(P3607&gt;0,1,0)</f>
        <v>1</v>
      </c>
      <c r="R3607">
        <f t="shared" ca="1" si="1932"/>
        <v>6</v>
      </c>
      <c r="S3607">
        <f t="shared" ca="1" si="1933"/>
        <v>6</v>
      </c>
      <c r="T3607">
        <f t="shared" ca="1" si="1934"/>
        <v>2</v>
      </c>
      <c r="U3607">
        <f t="shared" ca="1" si="1935"/>
        <v>18</v>
      </c>
      <c r="V3607">
        <f t="shared" ca="1" si="1936"/>
        <v>6</v>
      </c>
      <c r="X3607">
        <f t="shared" si="1938"/>
        <v>3607</v>
      </c>
      <c r="Y3607">
        <f t="shared" si="1939"/>
        <v>3452</v>
      </c>
      <c r="Z3607">
        <f t="shared" si="1940"/>
        <v>3453</v>
      </c>
      <c r="AA3607">
        <f t="shared" si="1937"/>
        <v>3951</v>
      </c>
      <c r="AB3607">
        <f t="shared" si="1948"/>
        <v>500</v>
      </c>
      <c r="AM3607" t="str">
        <f t="shared" si="1949"/>
        <v>201904LP</v>
      </c>
      <c r="AN3607">
        <f t="shared" ca="1" si="1945"/>
        <v>6.0016666666666723</v>
      </c>
      <c r="AO3607">
        <f t="shared" ca="1" si="1946"/>
        <v>5.833333333333333</v>
      </c>
      <c r="AP3607">
        <f t="shared" ca="1" si="1950"/>
        <v>2.083333333333333</v>
      </c>
      <c r="AQ3607">
        <f t="shared" ca="1" si="1951"/>
        <v>17.916666666666668</v>
      </c>
      <c r="AR3607">
        <f t="shared" ca="1" si="1952"/>
        <v>5.833333333333333</v>
      </c>
      <c r="AS3607">
        <f ca="1">P3607/J3607</f>
        <v>9.9274809837053848E-2</v>
      </c>
    </row>
    <row r="3608" spans="1:45" x14ac:dyDescent="0.4">
      <c r="A3608">
        <f t="shared" si="1947"/>
        <v>201904</v>
      </c>
      <c r="B3608" t="s">
        <v>603</v>
      </c>
      <c r="C3608" t="s">
        <v>647</v>
      </c>
      <c r="D3608" t="str">
        <f t="shared" ca="1" si="1944"/>
        <v>I115</v>
      </c>
      <c r="E3608">
        <f t="shared" ca="1" si="1925"/>
        <v>11</v>
      </c>
      <c r="F3608">
        <f t="shared" ca="1" si="1926"/>
        <v>6</v>
      </c>
      <c r="G3608" t="str">
        <f t="shared" ca="1" si="1941"/>
        <v>S12</v>
      </c>
      <c r="H3608" t="str">
        <f t="shared" ca="1" si="1942"/>
        <v>S120</v>
      </c>
      <c r="I3608">
        <f ca="1">VLOOKUP(D3608,PRC!$A$2:$B$21,2,0)*E3608</f>
        <v>55000</v>
      </c>
      <c r="J3608">
        <f t="shared" ca="1" si="1927"/>
        <v>49496</v>
      </c>
      <c r="K3608">
        <f ca="1">VLOOKUP(D3608,PRC!$A$1:$C$21,3,0)*E3608</f>
        <v>26400</v>
      </c>
      <c r="L3608">
        <f t="shared" ca="1" si="1928"/>
        <v>3000</v>
      </c>
      <c r="M3608">
        <f t="shared" ca="1" si="1929"/>
        <v>1000</v>
      </c>
      <c r="N3608">
        <f t="shared" ca="1" si="1930"/>
        <v>9000</v>
      </c>
      <c r="O3608">
        <f t="shared" ca="1" si="1931"/>
        <v>5000</v>
      </c>
      <c r="P3608">
        <f t="shared" ca="1" si="1943"/>
        <v>5096</v>
      </c>
      <c r="Q3608">
        <f ca="1">IF(P3608&gt;0,1,0)</f>
        <v>1</v>
      </c>
      <c r="R3608">
        <f t="shared" ca="1" si="1932"/>
        <v>10</v>
      </c>
      <c r="S3608">
        <f t="shared" ca="1" si="1933"/>
        <v>5</v>
      </c>
      <c r="T3608">
        <f t="shared" ca="1" si="1934"/>
        <v>1</v>
      </c>
      <c r="U3608">
        <f t="shared" ca="1" si="1935"/>
        <v>16</v>
      </c>
      <c r="V3608">
        <f t="shared" ca="1" si="1936"/>
        <v>9</v>
      </c>
      <c r="X3608">
        <f t="shared" si="1938"/>
        <v>3608</v>
      </c>
      <c r="Y3608">
        <f t="shared" si="1939"/>
        <v>3452</v>
      </c>
      <c r="Z3608">
        <f t="shared" si="1940"/>
        <v>3453</v>
      </c>
      <c r="AA3608">
        <f t="shared" si="1937"/>
        <v>3951</v>
      </c>
      <c r="AB3608">
        <f t="shared" si="1948"/>
        <v>500</v>
      </c>
      <c r="AM3608" t="str">
        <f t="shared" si="1949"/>
        <v>201904LP</v>
      </c>
      <c r="AN3608">
        <f t="shared" ca="1" si="1945"/>
        <v>10.007272727272731</v>
      </c>
      <c r="AO3608">
        <f t="shared" ca="1" si="1946"/>
        <v>5.4545454545454541</v>
      </c>
      <c r="AP3608">
        <f t="shared" ca="1" si="1950"/>
        <v>1.8181818181818181</v>
      </c>
      <c r="AQ3608">
        <f t="shared" ca="1" si="1951"/>
        <v>16.363636363636363</v>
      </c>
      <c r="AR3608">
        <f t="shared" ca="1" si="1952"/>
        <v>9.0909090909090917</v>
      </c>
      <c r="AS3608">
        <f ca="1">P3608/J3608</f>
        <v>0.10295781477291094</v>
      </c>
    </row>
    <row r="3609" spans="1:45" x14ac:dyDescent="0.4">
      <c r="A3609">
        <f t="shared" si="1947"/>
        <v>201904</v>
      </c>
      <c r="B3609" t="s">
        <v>604</v>
      </c>
      <c r="C3609" t="s">
        <v>647</v>
      </c>
      <c r="D3609" t="str">
        <f t="shared" ca="1" si="1944"/>
        <v>I107</v>
      </c>
      <c r="E3609">
        <f t="shared" ca="1" si="1925"/>
        <v>10</v>
      </c>
      <c r="F3609">
        <f t="shared" ca="1" si="1926"/>
        <v>7</v>
      </c>
      <c r="G3609" t="str">
        <f t="shared" ca="1" si="1941"/>
        <v>S11</v>
      </c>
      <c r="H3609" t="str">
        <f t="shared" ca="1" si="1942"/>
        <v>S110</v>
      </c>
      <c r="I3609">
        <f ca="1">VLOOKUP(D3609,PRC!$A$2:$B$21,2,0)*E3609</f>
        <v>1500000</v>
      </c>
      <c r="J3609">
        <f t="shared" ca="1" si="1927"/>
        <v>1394996</v>
      </c>
      <c r="K3609">
        <f ca="1">VLOOKUP(D3609,PRC!$A$1:$C$21,3,0)*E3609</f>
        <v>855000</v>
      </c>
      <c r="L3609">
        <f t="shared" ca="1" si="1928"/>
        <v>135000</v>
      </c>
      <c r="M3609">
        <f t="shared" ca="1" si="1929"/>
        <v>45000</v>
      </c>
      <c r="N3609">
        <f t="shared" ca="1" si="1930"/>
        <v>345000</v>
      </c>
      <c r="O3609">
        <f t="shared" ca="1" si="1931"/>
        <v>150000</v>
      </c>
      <c r="P3609">
        <f t="shared" ca="1" si="1943"/>
        <v>-135004</v>
      </c>
      <c r="Q3609">
        <f ca="1">IF(P3609&gt;0,1,0)</f>
        <v>0</v>
      </c>
      <c r="R3609">
        <f t="shared" ca="1" si="1932"/>
        <v>7</v>
      </c>
      <c r="S3609">
        <f t="shared" ca="1" si="1933"/>
        <v>9</v>
      </c>
      <c r="T3609">
        <f t="shared" ca="1" si="1934"/>
        <v>3</v>
      </c>
      <c r="U3609">
        <f t="shared" ca="1" si="1935"/>
        <v>23</v>
      </c>
      <c r="V3609">
        <f t="shared" ca="1" si="1936"/>
        <v>10</v>
      </c>
      <c r="X3609">
        <f t="shared" si="1938"/>
        <v>3609</v>
      </c>
      <c r="Y3609">
        <f t="shared" si="1939"/>
        <v>3452</v>
      </c>
      <c r="Z3609">
        <f t="shared" si="1940"/>
        <v>3453</v>
      </c>
      <c r="AA3609">
        <f t="shared" si="1937"/>
        <v>3951</v>
      </c>
      <c r="AB3609">
        <f t="shared" si="1948"/>
        <v>500</v>
      </c>
      <c r="AM3609" t="str">
        <f t="shared" si="1949"/>
        <v>201904LP</v>
      </c>
      <c r="AN3609">
        <f t="shared" ca="1" si="1945"/>
        <v>7.0002666666666657</v>
      </c>
      <c r="AO3609">
        <f t="shared" ca="1" si="1946"/>
        <v>9</v>
      </c>
      <c r="AP3609">
        <f t="shared" ca="1" si="1950"/>
        <v>3</v>
      </c>
      <c r="AQ3609">
        <f t="shared" ca="1" si="1951"/>
        <v>23</v>
      </c>
      <c r="AR3609">
        <f t="shared" ca="1" si="1952"/>
        <v>10</v>
      </c>
      <c r="AS3609">
        <f ca="1">P3609/J3609</f>
        <v>-9.6777338429644241E-2</v>
      </c>
    </row>
    <row r="3610" spans="1:45" x14ac:dyDescent="0.4">
      <c r="A3610">
        <f t="shared" si="1947"/>
        <v>201904</v>
      </c>
      <c r="B3610" t="s">
        <v>605</v>
      </c>
      <c r="C3610" t="s">
        <v>647</v>
      </c>
      <c r="D3610" t="str">
        <f t="shared" ca="1" si="1944"/>
        <v>I114</v>
      </c>
      <c r="E3610">
        <f t="shared" ca="1" si="1925"/>
        <v>19</v>
      </c>
      <c r="F3610">
        <f t="shared" ca="1" si="1926"/>
        <v>10</v>
      </c>
      <c r="G3610" t="str">
        <f t="shared" ca="1" si="1941"/>
        <v>S10</v>
      </c>
      <c r="H3610" t="str">
        <f t="shared" ca="1" si="1942"/>
        <v>S105</v>
      </c>
      <c r="I3610">
        <f ca="1">VLOOKUP(D3610,PRC!$A$2:$B$21,2,0)*E3610</f>
        <v>4560000</v>
      </c>
      <c r="J3610">
        <f t="shared" ca="1" si="1927"/>
        <v>4286396</v>
      </c>
      <c r="K3610">
        <f ca="1">VLOOKUP(D3610,PRC!$A$1:$C$21,3,0)*E3610</f>
        <v>2644800</v>
      </c>
      <c r="L3610">
        <f t="shared" ca="1" si="1928"/>
        <v>365000</v>
      </c>
      <c r="M3610">
        <f t="shared" ca="1" si="1929"/>
        <v>91000</v>
      </c>
      <c r="N3610">
        <f t="shared" ca="1" si="1930"/>
        <v>958000</v>
      </c>
      <c r="O3610">
        <f t="shared" ca="1" si="1931"/>
        <v>228000</v>
      </c>
      <c r="P3610">
        <f t="shared" ca="1" si="1943"/>
        <v>-404</v>
      </c>
      <c r="Q3610">
        <f ca="1">IF(P3610&gt;0,1,0)</f>
        <v>0</v>
      </c>
      <c r="R3610">
        <f t="shared" ca="1" si="1932"/>
        <v>6</v>
      </c>
      <c r="S3610">
        <f t="shared" ca="1" si="1933"/>
        <v>8</v>
      </c>
      <c r="T3610">
        <f t="shared" ca="1" si="1934"/>
        <v>2</v>
      </c>
      <c r="U3610">
        <f t="shared" ca="1" si="1935"/>
        <v>21</v>
      </c>
      <c r="V3610">
        <f t="shared" ca="1" si="1936"/>
        <v>5</v>
      </c>
      <c r="X3610">
        <f t="shared" si="1938"/>
        <v>3610</v>
      </c>
      <c r="Y3610">
        <f t="shared" si="1939"/>
        <v>3452</v>
      </c>
      <c r="Z3610">
        <f t="shared" si="1940"/>
        <v>3453</v>
      </c>
      <c r="AA3610">
        <f t="shared" si="1937"/>
        <v>3951</v>
      </c>
      <c r="AB3610">
        <f t="shared" si="1948"/>
        <v>500</v>
      </c>
      <c r="AM3610" t="str">
        <f t="shared" si="1949"/>
        <v>201904LP</v>
      </c>
      <c r="AN3610">
        <f t="shared" ca="1" si="1945"/>
        <v>6.0000877192982411</v>
      </c>
      <c r="AO3610">
        <f t="shared" ca="1" si="1946"/>
        <v>8.0043859649122808</v>
      </c>
      <c r="AP3610">
        <f t="shared" ca="1" si="1950"/>
        <v>1.9956140350877192</v>
      </c>
      <c r="AQ3610">
        <f t="shared" ca="1" si="1951"/>
        <v>21.008771929824562</v>
      </c>
      <c r="AR3610">
        <f t="shared" ca="1" si="1952"/>
        <v>5</v>
      </c>
      <c r="AS3610">
        <f ca="1">P3610/J3610</f>
        <v>-9.425167436699736E-5</v>
      </c>
    </row>
    <row r="3611" spans="1:45" x14ac:dyDescent="0.4">
      <c r="A3611">
        <f t="shared" si="1947"/>
        <v>201904</v>
      </c>
      <c r="B3611" t="s">
        <v>606</v>
      </c>
      <c r="C3611" t="s">
        <v>647</v>
      </c>
      <c r="D3611" t="str">
        <f t="shared" ca="1" si="1944"/>
        <v>I111</v>
      </c>
      <c r="E3611">
        <f t="shared" ca="1" si="1925"/>
        <v>18</v>
      </c>
      <c r="F3611">
        <f t="shared" ca="1" si="1926"/>
        <v>9</v>
      </c>
      <c r="G3611" t="str">
        <f t="shared" ca="1" si="1941"/>
        <v>S11</v>
      </c>
      <c r="H3611" t="str">
        <f t="shared" ca="1" si="1942"/>
        <v>S115</v>
      </c>
      <c r="I3611">
        <f ca="1">VLOOKUP(D3611,PRC!$A$2:$B$21,2,0)*E3611</f>
        <v>2700000</v>
      </c>
      <c r="J3611">
        <f t="shared" ca="1" si="1927"/>
        <v>2510996</v>
      </c>
      <c r="K3611">
        <f ca="1">VLOOKUP(D3611,PRC!$A$1:$C$21,3,0)*E3611</f>
        <v>1431000</v>
      </c>
      <c r="L3611">
        <f t="shared" ca="1" si="1928"/>
        <v>270000</v>
      </c>
      <c r="M3611">
        <f t="shared" ca="1" si="1929"/>
        <v>54000</v>
      </c>
      <c r="N3611">
        <f t="shared" ca="1" si="1930"/>
        <v>675000</v>
      </c>
      <c r="O3611">
        <f t="shared" ca="1" si="1931"/>
        <v>270000</v>
      </c>
      <c r="P3611">
        <f t="shared" ca="1" si="1943"/>
        <v>-189004</v>
      </c>
      <c r="Q3611">
        <f ca="1">IF(P3611&gt;0,1,0)</f>
        <v>0</v>
      </c>
      <c r="R3611">
        <f t="shared" ca="1" si="1932"/>
        <v>7</v>
      </c>
      <c r="S3611">
        <f t="shared" ca="1" si="1933"/>
        <v>10</v>
      </c>
      <c r="T3611">
        <f t="shared" ca="1" si="1934"/>
        <v>2</v>
      </c>
      <c r="U3611">
        <f t="shared" ca="1" si="1935"/>
        <v>25</v>
      </c>
      <c r="V3611">
        <f t="shared" ca="1" si="1936"/>
        <v>10</v>
      </c>
      <c r="X3611">
        <f t="shared" si="1938"/>
        <v>3611</v>
      </c>
      <c r="Y3611">
        <f t="shared" si="1939"/>
        <v>3452</v>
      </c>
      <c r="Z3611">
        <f t="shared" si="1940"/>
        <v>3453</v>
      </c>
      <c r="AA3611">
        <f t="shared" si="1937"/>
        <v>3951</v>
      </c>
      <c r="AB3611">
        <f t="shared" si="1948"/>
        <v>500</v>
      </c>
      <c r="AM3611" t="str">
        <f t="shared" si="1949"/>
        <v>201904LP</v>
      </c>
      <c r="AN3611">
        <f t="shared" ca="1" si="1945"/>
        <v>7.0001481481481438</v>
      </c>
      <c r="AO3611">
        <f t="shared" ca="1" si="1946"/>
        <v>10</v>
      </c>
      <c r="AP3611">
        <f t="shared" ca="1" si="1950"/>
        <v>2</v>
      </c>
      <c r="AQ3611">
        <f t="shared" ca="1" si="1951"/>
        <v>25</v>
      </c>
      <c r="AR3611">
        <f t="shared" ca="1" si="1952"/>
        <v>10</v>
      </c>
      <c r="AS3611">
        <f ca="1">P3611/J3611</f>
        <v>-7.5270530100406366E-2</v>
      </c>
    </row>
    <row r="3612" spans="1:45" x14ac:dyDescent="0.4">
      <c r="A3612">
        <f t="shared" si="1947"/>
        <v>201904</v>
      </c>
      <c r="B3612" t="s">
        <v>607</v>
      </c>
      <c r="C3612" t="s">
        <v>647</v>
      </c>
      <c r="D3612" t="str">
        <f t="shared" ca="1" si="1944"/>
        <v>I111</v>
      </c>
      <c r="E3612">
        <f t="shared" ca="1" si="1925"/>
        <v>19</v>
      </c>
      <c r="F3612">
        <f t="shared" ca="1" si="1926"/>
        <v>5</v>
      </c>
      <c r="G3612" t="str">
        <f t="shared" ca="1" si="1941"/>
        <v>S10</v>
      </c>
      <c r="H3612" t="str">
        <f t="shared" ca="1" si="1942"/>
        <v>S107</v>
      </c>
      <c r="I3612">
        <f ca="1">VLOOKUP(D3612,PRC!$A$2:$B$21,2,0)*E3612</f>
        <v>2850000</v>
      </c>
      <c r="J3612">
        <f t="shared" ca="1" si="1927"/>
        <v>2564996</v>
      </c>
      <c r="K3612">
        <f ca="1">VLOOKUP(D3612,PRC!$A$1:$C$21,3,0)*E3612</f>
        <v>1510500</v>
      </c>
      <c r="L3612">
        <f t="shared" ca="1" si="1928"/>
        <v>200000</v>
      </c>
      <c r="M3612">
        <f t="shared" ca="1" si="1929"/>
        <v>57000</v>
      </c>
      <c r="N3612">
        <f t="shared" ca="1" si="1930"/>
        <v>513000</v>
      </c>
      <c r="O3612">
        <f t="shared" ca="1" si="1931"/>
        <v>171000</v>
      </c>
      <c r="P3612">
        <f t="shared" ca="1" si="1943"/>
        <v>113496</v>
      </c>
      <c r="Q3612">
        <f ca="1">IF(P3612&gt;0,1,0)</f>
        <v>1</v>
      </c>
      <c r="R3612">
        <f t="shared" ca="1" si="1932"/>
        <v>10</v>
      </c>
      <c r="S3612">
        <f t="shared" ca="1" si="1933"/>
        <v>7</v>
      </c>
      <c r="T3612">
        <f t="shared" ca="1" si="1934"/>
        <v>2</v>
      </c>
      <c r="U3612">
        <f t="shared" ca="1" si="1935"/>
        <v>18</v>
      </c>
      <c r="V3612">
        <f t="shared" ca="1" si="1936"/>
        <v>6</v>
      </c>
      <c r="X3612">
        <f t="shared" si="1938"/>
        <v>3612</v>
      </c>
      <c r="Y3612">
        <f t="shared" si="1939"/>
        <v>3452</v>
      </c>
      <c r="Z3612">
        <f t="shared" si="1940"/>
        <v>3453</v>
      </c>
      <c r="AA3612">
        <f t="shared" si="1937"/>
        <v>3951</v>
      </c>
      <c r="AB3612">
        <f t="shared" si="1948"/>
        <v>500</v>
      </c>
      <c r="AM3612" t="str">
        <f t="shared" si="1949"/>
        <v>201904LP</v>
      </c>
      <c r="AN3612">
        <f t="shared" ca="1" si="1945"/>
        <v>10.000140350877196</v>
      </c>
      <c r="AO3612">
        <f t="shared" ca="1" si="1946"/>
        <v>7.0175438596491224</v>
      </c>
      <c r="AP3612">
        <f t="shared" ca="1" si="1950"/>
        <v>2</v>
      </c>
      <c r="AQ3612">
        <f t="shared" ca="1" si="1951"/>
        <v>18</v>
      </c>
      <c r="AR3612">
        <f t="shared" ca="1" si="1952"/>
        <v>6</v>
      </c>
      <c r="AS3612">
        <f ca="1">P3612/J3612</f>
        <v>4.4248022219137963E-2</v>
      </c>
    </row>
    <row r="3613" spans="1:45" x14ac:dyDescent="0.4">
      <c r="A3613">
        <f t="shared" si="1947"/>
        <v>201904</v>
      </c>
      <c r="B3613" t="s">
        <v>608</v>
      </c>
      <c r="C3613" t="s">
        <v>647</v>
      </c>
      <c r="D3613" t="str">
        <f t="shared" ca="1" si="1944"/>
        <v>I119</v>
      </c>
      <c r="E3613">
        <f t="shared" ca="1" si="1925"/>
        <v>20</v>
      </c>
      <c r="F3613">
        <f t="shared" ca="1" si="1926"/>
        <v>7</v>
      </c>
      <c r="G3613" t="str">
        <f t="shared" ca="1" si="1941"/>
        <v>S10</v>
      </c>
      <c r="H3613" t="str">
        <f t="shared" ca="1" si="1942"/>
        <v>S107</v>
      </c>
      <c r="I3613">
        <f ca="1">VLOOKUP(D3613,PRC!$A$2:$B$21,2,0)*E3613</f>
        <v>1900000</v>
      </c>
      <c r="J3613">
        <f t="shared" ca="1" si="1927"/>
        <v>1728996</v>
      </c>
      <c r="K3613">
        <f ca="1">VLOOKUP(D3613,PRC!$A$1:$C$21,3,0)*E3613</f>
        <v>912000</v>
      </c>
      <c r="L3613">
        <f t="shared" ca="1" si="1928"/>
        <v>114000</v>
      </c>
      <c r="M3613">
        <f t="shared" ca="1" si="1929"/>
        <v>57000</v>
      </c>
      <c r="N3613">
        <f t="shared" ca="1" si="1930"/>
        <v>456000</v>
      </c>
      <c r="O3613">
        <f t="shared" ca="1" si="1931"/>
        <v>95000</v>
      </c>
      <c r="P3613">
        <f t="shared" ca="1" si="1943"/>
        <v>94996</v>
      </c>
      <c r="Q3613">
        <f ca="1">IF(P3613&gt;0,1,0)</f>
        <v>1</v>
      </c>
      <c r="R3613">
        <f t="shared" ca="1" si="1932"/>
        <v>9</v>
      </c>
      <c r="S3613">
        <f t="shared" ca="1" si="1933"/>
        <v>6</v>
      </c>
      <c r="T3613">
        <f t="shared" ca="1" si="1934"/>
        <v>3</v>
      </c>
      <c r="U3613">
        <f t="shared" ca="1" si="1935"/>
        <v>24</v>
      </c>
      <c r="V3613">
        <f t="shared" ca="1" si="1936"/>
        <v>5</v>
      </c>
      <c r="X3613">
        <f t="shared" si="1938"/>
        <v>3613</v>
      </c>
      <c r="Y3613">
        <f t="shared" si="1939"/>
        <v>3452</v>
      </c>
      <c r="Z3613">
        <f t="shared" si="1940"/>
        <v>3453</v>
      </c>
      <c r="AA3613">
        <f t="shared" si="1937"/>
        <v>3951</v>
      </c>
      <c r="AB3613">
        <f t="shared" si="1948"/>
        <v>500</v>
      </c>
      <c r="AM3613" t="str">
        <f t="shared" si="1949"/>
        <v>201904LP</v>
      </c>
      <c r="AN3613">
        <f t="shared" ca="1" si="1945"/>
        <v>9.0002105263157883</v>
      </c>
      <c r="AO3613">
        <f t="shared" ca="1" si="1946"/>
        <v>6</v>
      </c>
      <c r="AP3613">
        <f t="shared" ca="1" si="1950"/>
        <v>3</v>
      </c>
      <c r="AQ3613">
        <f t="shared" ca="1" si="1951"/>
        <v>24</v>
      </c>
      <c r="AR3613">
        <f t="shared" ca="1" si="1952"/>
        <v>5</v>
      </c>
      <c r="AS3613">
        <f ca="1">P3613/J3613</f>
        <v>5.4942868578064956E-2</v>
      </c>
    </row>
    <row r="3614" spans="1:45" x14ac:dyDescent="0.4">
      <c r="A3614">
        <f t="shared" si="1947"/>
        <v>201904</v>
      </c>
      <c r="B3614" t="s">
        <v>609</v>
      </c>
      <c r="C3614" t="s">
        <v>647</v>
      </c>
      <c r="D3614" t="str">
        <f t="shared" ca="1" si="1944"/>
        <v>I114</v>
      </c>
      <c r="E3614">
        <f t="shared" ca="1" si="1925"/>
        <v>16</v>
      </c>
      <c r="F3614">
        <f t="shared" ca="1" si="1926"/>
        <v>9</v>
      </c>
      <c r="G3614" t="str">
        <f t="shared" ca="1" si="1941"/>
        <v>S10</v>
      </c>
      <c r="H3614" t="str">
        <f t="shared" ca="1" si="1942"/>
        <v>S105</v>
      </c>
      <c r="I3614">
        <f ca="1">VLOOKUP(D3614,PRC!$A$2:$B$21,2,0)*E3614</f>
        <v>3840000</v>
      </c>
      <c r="J3614">
        <f t="shared" ca="1" si="1927"/>
        <v>3609596</v>
      </c>
      <c r="K3614">
        <f ca="1">VLOOKUP(D3614,PRC!$A$1:$C$21,3,0)*E3614</f>
        <v>2227200</v>
      </c>
      <c r="L3614">
        <f t="shared" ca="1" si="1928"/>
        <v>269000</v>
      </c>
      <c r="M3614">
        <f t="shared" ca="1" si="1929"/>
        <v>77000</v>
      </c>
      <c r="N3614">
        <f t="shared" ca="1" si="1930"/>
        <v>883000</v>
      </c>
      <c r="O3614">
        <f t="shared" ca="1" si="1931"/>
        <v>230000</v>
      </c>
      <c r="P3614">
        <f t="shared" ca="1" si="1943"/>
        <v>-76604</v>
      </c>
      <c r="Q3614">
        <f ca="1">IF(P3614&gt;0,1,0)</f>
        <v>0</v>
      </c>
      <c r="R3614">
        <f t="shared" ca="1" si="1932"/>
        <v>6</v>
      </c>
      <c r="S3614">
        <f t="shared" ca="1" si="1933"/>
        <v>7</v>
      </c>
      <c r="T3614">
        <f t="shared" ca="1" si="1934"/>
        <v>2</v>
      </c>
      <c r="U3614">
        <f t="shared" ca="1" si="1935"/>
        <v>23</v>
      </c>
      <c r="V3614">
        <f t="shared" ca="1" si="1936"/>
        <v>6</v>
      </c>
      <c r="X3614">
        <f t="shared" si="1938"/>
        <v>3614</v>
      </c>
      <c r="Y3614">
        <f t="shared" si="1939"/>
        <v>3452</v>
      </c>
      <c r="Z3614">
        <f t="shared" si="1940"/>
        <v>3453</v>
      </c>
      <c r="AA3614">
        <f t="shared" si="1937"/>
        <v>3951</v>
      </c>
      <c r="AB3614">
        <f t="shared" si="1948"/>
        <v>500</v>
      </c>
      <c r="AM3614" t="str">
        <f t="shared" si="1949"/>
        <v>201904LP</v>
      </c>
      <c r="AN3614">
        <f t="shared" ca="1" si="1945"/>
        <v>6.0001041666666648</v>
      </c>
      <c r="AO3614">
        <f t="shared" ca="1" si="1946"/>
        <v>7.005208333333333</v>
      </c>
      <c r="AP3614">
        <f t="shared" ca="1" si="1950"/>
        <v>2.0052083333333335</v>
      </c>
      <c r="AQ3614">
        <f t="shared" ca="1" si="1951"/>
        <v>22.994791666666668</v>
      </c>
      <c r="AR3614">
        <f t="shared" ca="1" si="1952"/>
        <v>5.9895833333333339</v>
      </c>
      <c r="AS3614">
        <f ca="1">P3614/J3614</f>
        <v>-2.12223196169322E-2</v>
      </c>
    </row>
    <row r="3615" spans="1:45" x14ac:dyDescent="0.4">
      <c r="A3615">
        <f t="shared" si="1947"/>
        <v>201904</v>
      </c>
      <c r="B3615" t="s">
        <v>610</v>
      </c>
      <c r="C3615" t="s">
        <v>647</v>
      </c>
      <c r="D3615" t="str">
        <f t="shared" ca="1" si="1944"/>
        <v>I105</v>
      </c>
      <c r="E3615">
        <f t="shared" ca="1" si="1925"/>
        <v>19</v>
      </c>
      <c r="F3615">
        <f t="shared" ca="1" si="1926"/>
        <v>8</v>
      </c>
      <c r="G3615" t="str">
        <f t="shared" ca="1" si="1941"/>
        <v>S10</v>
      </c>
      <c r="H3615" t="str">
        <f t="shared" ca="1" si="1942"/>
        <v>S106</v>
      </c>
      <c r="I3615">
        <f ca="1">VLOOKUP(D3615,PRC!$A$2:$B$21,2,0)*E3615</f>
        <v>1900000</v>
      </c>
      <c r="J3615">
        <f t="shared" ca="1" si="1927"/>
        <v>1747996</v>
      </c>
      <c r="K3615">
        <f ca="1">VLOOKUP(D3615,PRC!$A$1:$C$21,3,0)*E3615</f>
        <v>1121000</v>
      </c>
      <c r="L3615">
        <f t="shared" ca="1" si="1928"/>
        <v>171000</v>
      </c>
      <c r="M3615">
        <f t="shared" ca="1" si="1929"/>
        <v>19000</v>
      </c>
      <c r="N3615">
        <f t="shared" ca="1" si="1930"/>
        <v>456000</v>
      </c>
      <c r="O3615">
        <f t="shared" ca="1" si="1931"/>
        <v>171000</v>
      </c>
      <c r="P3615">
        <f t="shared" ca="1" si="1943"/>
        <v>-190004</v>
      </c>
      <c r="Q3615">
        <f ca="1">IF(P3615&gt;0,1,0)</f>
        <v>0</v>
      </c>
      <c r="R3615">
        <f t="shared" ca="1" si="1932"/>
        <v>8</v>
      </c>
      <c r="S3615">
        <f t="shared" ca="1" si="1933"/>
        <v>9</v>
      </c>
      <c r="T3615">
        <f t="shared" ca="1" si="1934"/>
        <v>1</v>
      </c>
      <c r="U3615">
        <f t="shared" ca="1" si="1935"/>
        <v>24</v>
      </c>
      <c r="V3615">
        <f t="shared" ca="1" si="1936"/>
        <v>9</v>
      </c>
      <c r="X3615">
        <f t="shared" si="1938"/>
        <v>3615</v>
      </c>
      <c r="Y3615">
        <f t="shared" si="1939"/>
        <v>3452</v>
      </c>
      <c r="Z3615">
        <f t="shared" si="1940"/>
        <v>3453</v>
      </c>
      <c r="AA3615">
        <f t="shared" si="1937"/>
        <v>3951</v>
      </c>
      <c r="AB3615">
        <f t="shared" si="1948"/>
        <v>500</v>
      </c>
      <c r="AM3615" t="str">
        <f t="shared" si="1949"/>
        <v>201904LP</v>
      </c>
      <c r="AN3615">
        <f t="shared" ca="1" si="1945"/>
        <v>8.0002105263157866</v>
      </c>
      <c r="AO3615">
        <f t="shared" ca="1" si="1946"/>
        <v>9</v>
      </c>
      <c r="AP3615">
        <f t="shared" ca="1" si="1950"/>
        <v>1</v>
      </c>
      <c r="AQ3615">
        <f t="shared" ca="1" si="1951"/>
        <v>24</v>
      </c>
      <c r="AR3615">
        <f t="shared" ca="1" si="1952"/>
        <v>9</v>
      </c>
      <c r="AS3615">
        <f ca="1">P3615/J3615</f>
        <v>-0.10869818924070765</v>
      </c>
    </row>
    <row r="3616" spans="1:45" x14ac:dyDescent="0.4">
      <c r="A3616">
        <f t="shared" si="1947"/>
        <v>201904</v>
      </c>
      <c r="B3616" t="s">
        <v>611</v>
      </c>
      <c r="C3616" t="s">
        <v>647</v>
      </c>
      <c r="D3616" t="str">
        <f t="shared" ca="1" si="1944"/>
        <v>I104</v>
      </c>
      <c r="E3616">
        <f t="shared" ca="1" si="1925"/>
        <v>17</v>
      </c>
      <c r="F3616">
        <f t="shared" ca="1" si="1926"/>
        <v>5</v>
      </c>
      <c r="G3616" t="str">
        <f t="shared" ca="1" si="1941"/>
        <v>S10</v>
      </c>
      <c r="H3616" t="str">
        <f t="shared" ca="1" si="1942"/>
        <v>S106</v>
      </c>
      <c r="I3616">
        <f ca="1">VLOOKUP(D3616,PRC!$A$2:$B$21,2,0)*E3616</f>
        <v>1190000</v>
      </c>
      <c r="J3616">
        <f t="shared" ca="1" si="1927"/>
        <v>1118596</v>
      </c>
      <c r="K3616">
        <f ca="1">VLOOKUP(D3616,PRC!$A$1:$C$21,3,0)*E3616</f>
        <v>499800</v>
      </c>
      <c r="L3616">
        <f t="shared" ca="1" si="1928"/>
        <v>95000</v>
      </c>
      <c r="M3616">
        <f t="shared" ca="1" si="1929"/>
        <v>12000</v>
      </c>
      <c r="N3616">
        <f t="shared" ca="1" si="1930"/>
        <v>250000</v>
      </c>
      <c r="O3616">
        <f t="shared" ca="1" si="1931"/>
        <v>107000</v>
      </c>
      <c r="P3616">
        <f t="shared" ca="1" si="1943"/>
        <v>154796</v>
      </c>
      <c r="Q3616">
        <f ca="1">IF(P3616&gt;0,1,0)</f>
        <v>1</v>
      </c>
      <c r="R3616">
        <f t="shared" ca="1" si="1932"/>
        <v>6</v>
      </c>
      <c r="S3616">
        <f t="shared" ca="1" si="1933"/>
        <v>8</v>
      </c>
      <c r="T3616">
        <f t="shared" ca="1" si="1934"/>
        <v>1</v>
      </c>
      <c r="U3616">
        <f t="shared" ca="1" si="1935"/>
        <v>21</v>
      </c>
      <c r="V3616">
        <f t="shared" ca="1" si="1936"/>
        <v>9</v>
      </c>
      <c r="X3616">
        <f t="shared" si="1938"/>
        <v>3616</v>
      </c>
      <c r="Y3616">
        <f t="shared" si="1939"/>
        <v>3452</v>
      </c>
      <c r="Z3616">
        <f t="shared" si="1940"/>
        <v>3453</v>
      </c>
      <c r="AA3616">
        <f t="shared" si="1937"/>
        <v>3951</v>
      </c>
      <c r="AB3616">
        <f t="shared" si="1948"/>
        <v>500</v>
      </c>
      <c r="AM3616" t="str">
        <f t="shared" si="1949"/>
        <v>201904LP</v>
      </c>
      <c r="AN3616">
        <f t="shared" ca="1" si="1945"/>
        <v>6.0003361344537769</v>
      </c>
      <c r="AO3616">
        <f t="shared" ca="1" si="1946"/>
        <v>7.9831932773109235</v>
      </c>
      <c r="AP3616">
        <f t="shared" ca="1" si="1950"/>
        <v>1.0084033613445378</v>
      </c>
      <c r="AQ3616">
        <f t="shared" ca="1" si="1951"/>
        <v>21.008403361344538</v>
      </c>
      <c r="AR3616">
        <f t="shared" ca="1" si="1952"/>
        <v>8.9915966386554622</v>
      </c>
      <c r="AS3616">
        <f ca="1">P3616/J3616</f>
        <v>0.13838418875089845</v>
      </c>
    </row>
    <row r="3617" spans="1:45" x14ac:dyDescent="0.4">
      <c r="A3617">
        <f t="shared" si="1947"/>
        <v>201904</v>
      </c>
      <c r="B3617" t="s">
        <v>612</v>
      </c>
      <c r="C3617" t="s">
        <v>647</v>
      </c>
      <c r="D3617" t="str">
        <f t="shared" ca="1" si="1944"/>
        <v>I117</v>
      </c>
      <c r="E3617">
        <f t="shared" ca="1" si="1925"/>
        <v>12</v>
      </c>
      <c r="F3617">
        <f t="shared" ca="1" si="1926"/>
        <v>6</v>
      </c>
      <c r="G3617" t="str">
        <f t="shared" ca="1" si="1941"/>
        <v>S11</v>
      </c>
      <c r="H3617" t="str">
        <f t="shared" ca="1" si="1942"/>
        <v>S118</v>
      </c>
      <c r="I3617">
        <f ca="1">VLOOKUP(D3617,PRC!$A$2:$B$21,2,0)*E3617</f>
        <v>30000000</v>
      </c>
      <c r="J3617">
        <f t="shared" ca="1" si="1927"/>
        <v>27299996</v>
      </c>
      <c r="K3617">
        <f ca="1">VLOOKUP(D3617,PRC!$A$1:$C$21,3,0)*E3617</f>
        <v>13800000</v>
      </c>
      <c r="L3617">
        <f t="shared" ca="1" si="1928"/>
        <v>1500000</v>
      </c>
      <c r="M3617">
        <f t="shared" ca="1" si="1929"/>
        <v>900000</v>
      </c>
      <c r="N3617">
        <f t="shared" ca="1" si="1930"/>
        <v>6300000</v>
      </c>
      <c r="O3617">
        <f t="shared" ca="1" si="1931"/>
        <v>1500000</v>
      </c>
      <c r="P3617">
        <f t="shared" ca="1" si="1943"/>
        <v>3299996</v>
      </c>
      <c r="Q3617">
        <f ca="1">IF(P3617&gt;0,1,0)</f>
        <v>1</v>
      </c>
      <c r="R3617">
        <f t="shared" ca="1" si="1932"/>
        <v>9</v>
      </c>
      <c r="S3617">
        <f t="shared" ca="1" si="1933"/>
        <v>5</v>
      </c>
      <c r="T3617">
        <f t="shared" ca="1" si="1934"/>
        <v>3</v>
      </c>
      <c r="U3617">
        <f t="shared" ca="1" si="1935"/>
        <v>21</v>
      </c>
      <c r="V3617">
        <f t="shared" ca="1" si="1936"/>
        <v>5</v>
      </c>
      <c r="X3617">
        <f t="shared" si="1938"/>
        <v>3617</v>
      </c>
      <c r="Y3617">
        <f t="shared" si="1939"/>
        <v>3452</v>
      </c>
      <c r="Z3617">
        <f t="shared" si="1940"/>
        <v>3453</v>
      </c>
      <c r="AA3617">
        <f t="shared" si="1937"/>
        <v>3951</v>
      </c>
      <c r="AB3617">
        <f t="shared" si="1948"/>
        <v>500</v>
      </c>
      <c r="AM3617" t="str">
        <f t="shared" si="1949"/>
        <v>201904LP</v>
      </c>
      <c r="AN3617">
        <f t="shared" ca="1" si="1945"/>
        <v>9.0000133333333352</v>
      </c>
      <c r="AO3617">
        <f t="shared" ca="1" si="1946"/>
        <v>5</v>
      </c>
      <c r="AP3617">
        <f t="shared" ca="1" si="1950"/>
        <v>3</v>
      </c>
      <c r="AQ3617">
        <f t="shared" ca="1" si="1951"/>
        <v>21</v>
      </c>
      <c r="AR3617">
        <f t="shared" ca="1" si="1952"/>
        <v>5</v>
      </c>
      <c r="AS3617">
        <f ca="1">P3617/J3617</f>
        <v>0.12087899207018199</v>
      </c>
    </row>
    <row r="3618" spans="1:45" x14ac:dyDescent="0.4">
      <c r="A3618">
        <f t="shared" si="1947"/>
        <v>201904</v>
      </c>
      <c r="B3618" t="s">
        <v>613</v>
      </c>
      <c r="C3618" t="s">
        <v>647</v>
      </c>
      <c r="D3618" t="str">
        <f t="shared" ca="1" si="1944"/>
        <v>I105</v>
      </c>
      <c r="E3618">
        <f t="shared" ca="1" si="1925"/>
        <v>11</v>
      </c>
      <c r="F3618">
        <f t="shared" ca="1" si="1926"/>
        <v>10</v>
      </c>
      <c r="G3618" t="str">
        <f t="shared" ca="1" si="1941"/>
        <v>S10</v>
      </c>
      <c r="H3618" t="str">
        <f t="shared" ca="1" si="1942"/>
        <v>S105</v>
      </c>
      <c r="I3618">
        <f ca="1">VLOOKUP(D3618,PRC!$A$2:$B$21,2,0)*E3618</f>
        <v>1100000</v>
      </c>
      <c r="J3618">
        <f t="shared" ca="1" si="1927"/>
        <v>1033995.9999999999</v>
      </c>
      <c r="K3618">
        <f ca="1">VLOOKUP(D3618,PRC!$A$1:$C$21,3,0)*E3618</f>
        <v>649000</v>
      </c>
      <c r="L3618">
        <f t="shared" ca="1" si="1928"/>
        <v>99000</v>
      </c>
      <c r="M3618">
        <f t="shared" ca="1" si="1929"/>
        <v>11000</v>
      </c>
      <c r="N3618">
        <f t="shared" ca="1" si="1930"/>
        <v>187000</v>
      </c>
      <c r="O3618">
        <f t="shared" ca="1" si="1931"/>
        <v>88000</v>
      </c>
      <c r="P3618">
        <f t="shared" ca="1" si="1943"/>
        <v>-4.0000000001164153</v>
      </c>
      <c r="Q3618">
        <f ca="1">IF(P3618&gt;0,1,0)</f>
        <v>0</v>
      </c>
      <c r="R3618">
        <f t="shared" ca="1" si="1932"/>
        <v>6</v>
      </c>
      <c r="S3618">
        <f t="shared" ca="1" si="1933"/>
        <v>9</v>
      </c>
      <c r="T3618">
        <f t="shared" ca="1" si="1934"/>
        <v>1</v>
      </c>
      <c r="U3618">
        <f t="shared" ca="1" si="1935"/>
        <v>17</v>
      </c>
      <c r="V3618">
        <f t="shared" ca="1" si="1936"/>
        <v>8</v>
      </c>
      <c r="X3618">
        <f t="shared" si="1938"/>
        <v>3618</v>
      </c>
      <c r="Y3618">
        <f t="shared" si="1939"/>
        <v>3452</v>
      </c>
      <c r="Z3618">
        <f t="shared" si="1940"/>
        <v>3453</v>
      </c>
      <c r="AA3618">
        <f t="shared" si="1937"/>
        <v>3951</v>
      </c>
      <c r="AB3618">
        <f t="shared" si="1948"/>
        <v>500</v>
      </c>
      <c r="AM3618" t="str">
        <f t="shared" si="1949"/>
        <v>201904LP</v>
      </c>
      <c r="AN3618">
        <f t="shared" ca="1" si="1945"/>
        <v>6.0003636363636481</v>
      </c>
      <c r="AO3618">
        <f t="shared" ca="1" si="1946"/>
        <v>9</v>
      </c>
      <c r="AP3618">
        <f t="shared" ca="1" si="1950"/>
        <v>1</v>
      </c>
      <c r="AQ3618">
        <f t="shared" ca="1" si="1951"/>
        <v>17</v>
      </c>
      <c r="AR3618">
        <f t="shared" ca="1" si="1952"/>
        <v>8</v>
      </c>
      <c r="AS3618">
        <f ca="1">P3618/J3618</f>
        <v>-3.8684869188240729E-6</v>
      </c>
    </row>
    <row r="3619" spans="1:45" x14ac:dyDescent="0.4">
      <c r="A3619">
        <f t="shared" si="1947"/>
        <v>201904</v>
      </c>
      <c r="B3619" t="s">
        <v>614</v>
      </c>
      <c r="C3619" t="s">
        <v>647</v>
      </c>
      <c r="D3619" t="str">
        <f t="shared" ca="1" si="1944"/>
        <v>I117</v>
      </c>
      <c r="E3619">
        <f t="shared" ca="1" si="1925"/>
        <v>12</v>
      </c>
      <c r="F3619">
        <f t="shared" ca="1" si="1926"/>
        <v>7</v>
      </c>
      <c r="G3619" t="str">
        <f t="shared" ca="1" si="1941"/>
        <v>S11</v>
      </c>
      <c r="H3619" t="str">
        <f t="shared" ca="1" si="1942"/>
        <v>S111</v>
      </c>
      <c r="I3619">
        <f ca="1">VLOOKUP(D3619,PRC!$A$2:$B$21,2,0)*E3619</f>
        <v>30000000</v>
      </c>
      <c r="J3619">
        <f t="shared" ca="1" si="1927"/>
        <v>28199996</v>
      </c>
      <c r="K3619">
        <f ca="1">VLOOKUP(D3619,PRC!$A$1:$C$21,3,0)*E3619</f>
        <v>13800000</v>
      </c>
      <c r="L3619">
        <f t="shared" ca="1" si="1928"/>
        <v>1800000</v>
      </c>
      <c r="M3619">
        <f t="shared" ca="1" si="1929"/>
        <v>300000</v>
      </c>
      <c r="N3619">
        <f t="shared" ca="1" si="1930"/>
        <v>5400000</v>
      </c>
      <c r="O3619">
        <f t="shared" ca="1" si="1931"/>
        <v>1500000</v>
      </c>
      <c r="P3619">
        <f t="shared" ca="1" si="1943"/>
        <v>5399996</v>
      </c>
      <c r="Q3619">
        <f ca="1">IF(P3619&gt;0,1,0)</f>
        <v>1</v>
      </c>
      <c r="R3619">
        <f t="shared" ca="1" si="1932"/>
        <v>6</v>
      </c>
      <c r="S3619">
        <f t="shared" ca="1" si="1933"/>
        <v>6</v>
      </c>
      <c r="T3619">
        <f t="shared" ca="1" si="1934"/>
        <v>1</v>
      </c>
      <c r="U3619">
        <f t="shared" ca="1" si="1935"/>
        <v>18</v>
      </c>
      <c r="V3619">
        <f t="shared" ca="1" si="1936"/>
        <v>5</v>
      </c>
      <c r="X3619">
        <f t="shared" si="1938"/>
        <v>3619</v>
      </c>
      <c r="Y3619">
        <f t="shared" si="1939"/>
        <v>3452</v>
      </c>
      <c r="Z3619">
        <f t="shared" si="1940"/>
        <v>3453</v>
      </c>
      <c r="AA3619">
        <f t="shared" si="1937"/>
        <v>3951</v>
      </c>
      <c r="AB3619">
        <f t="shared" si="1948"/>
        <v>500</v>
      </c>
      <c r="AM3619" t="str">
        <f t="shared" si="1949"/>
        <v>201904LP</v>
      </c>
      <c r="AN3619">
        <f t="shared" ca="1" si="1945"/>
        <v>6.0000133333333316</v>
      </c>
      <c r="AO3619">
        <f t="shared" ca="1" si="1946"/>
        <v>6</v>
      </c>
      <c r="AP3619">
        <f t="shared" ca="1" si="1950"/>
        <v>1</v>
      </c>
      <c r="AQ3619">
        <f t="shared" ca="1" si="1951"/>
        <v>18</v>
      </c>
      <c r="AR3619">
        <f t="shared" ca="1" si="1952"/>
        <v>5</v>
      </c>
      <c r="AS3619">
        <f ca="1">P3619/J3619</f>
        <v>0.19148924701975134</v>
      </c>
    </row>
    <row r="3620" spans="1:45" x14ac:dyDescent="0.4">
      <c r="A3620">
        <f t="shared" si="1947"/>
        <v>201904</v>
      </c>
      <c r="B3620" t="s">
        <v>615</v>
      </c>
      <c r="C3620" t="s">
        <v>647</v>
      </c>
      <c r="D3620" t="str">
        <f t="shared" ca="1" si="1944"/>
        <v>I110</v>
      </c>
      <c r="E3620">
        <f t="shared" ca="1" si="1925"/>
        <v>11</v>
      </c>
      <c r="F3620">
        <f t="shared" ca="1" si="1926"/>
        <v>6</v>
      </c>
      <c r="G3620" t="str">
        <f t="shared" ca="1" si="1941"/>
        <v>S11</v>
      </c>
      <c r="H3620" t="str">
        <f t="shared" ca="1" si="1942"/>
        <v>S113</v>
      </c>
      <c r="I3620">
        <f ca="1">VLOOKUP(D3620,PRC!$A$2:$B$21,2,0)*E3620</f>
        <v>3300000</v>
      </c>
      <c r="J3620">
        <f t="shared" ca="1" si="1927"/>
        <v>3002996</v>
      </c>
      <c r="K3620">
        <f ca="1">VLOOKUP(D3620,PRC!$A$1:$C$21,3,0)*E3620</f>
        <v>1518000</v>
      </c>
      <c r="L3620">
        <f t="shared" ca="1" si="1928"/>
        <v>330000</v>
      </c>
      <c r="M3620">
        <f t="shared" ca="1" si="1929"/>
        <v>33000</v>
      </c>
      <c r="N3620">
        <f t="shared" ca="1" si="1930"/>
        <v>495000</v>
      </c>
      <c r="O3620">
        <f t="shared" ca="1" si="1931"/>
        <v>231000</v>
      </c>
      <c r="P3620">
        <f t="shared" ca="1" si="1943"/>
        <v>395996</v>
      </c>
      <c r="Q3620">
        <f ca="1">IF(P3620&gt;0,1,0)</f>
        <v>1</v>
      </c>
      <c r="R3620">
        <f t="shared" ca="1" si="1932"/>
        <v>9</v>
      </c>
      <c r="S3620">
        <f t="shared" ca="1" si="1933"/>
        <v>10</v>
      </c>
      <c r="T3620">
        <f t="shared" ca="1" si="1934"/>
        <v>1</v>
      </c>
      <c r="U3620">
        <f t="shared" ca="1" si="1935"/>
        <v>15</v>
      </c>
      <c r="V3620">
        <f t="shared" ca="1" si="1936"/>
        <v>7</v>
      </c>
      <c r="X3620">
        <f t="shared" si="1938"/>
        <v>3620</v>
      </c>
      <c r="Y3620">
        <f t="shared" si="1939"/>
        <v>3452</v>
      </c>
      <c r="Z3620">
        <f t="shared" si="1940"/>
        <v>3453</v>
      </c>
      <c r="AA3620">
        <f t="shared" si="1937"/>
        <v>3951</v>
      </c>
      <c r="AB3620">
        <f t="shared" si="1948"/>
        <v>500</v>
      </c>
      <c r="AM3620" t="str">
        <f t="shared" si="1949"/>
        <v>201904LP</v>
      </c>
      <c r="AN3620">
        <f t="shared" ca="1" si="1945"/>
        <v>9.0001212121212149</v>
      </c>
      <c r="AO3620">
        <f t="shared" ca="1" si="1946"/>
        <v>10</v>
      </c>
      <c r="AP3620">
        <f t="shared" ca="1" si="1950"/>
        <v>1</v>
      </c>
      <c r="AQ3620">
        <f t="shared" ca="1" si="1951"/>
        <v>15</v>
      </c>
      <c r="AR3620">
        <f t="shared" ca="1" si="1952"/>
        <v>7.0000000000000009</v>
      </c>
      <c r="AS3620">
        <f ca="1">P3620/J3620</f>
        <v>0.1318669755137869</v>
      </c>
    </row>
    <row r="3621" spans="1:45" x14ac:dyDescent="0.4">
      <c r="A3621">
        <f t="shared" si="1947"/>
        <v>201904</v>
      </c>
      <c r="B3621" t="s">
        <v>616</v>
      </c>
      <c r="C3621" t="s">
        <v>647</v>
      </c>
      <c r="D3621" t="str">
        <f t="shared" ca="1" si="1944"/>
        <v>I109</v>
      </c>
      <c r="E3621">
        <f t="shared" ca="1" si="1925"/>
        <v>14</v>
      </c>
      <c r="F3621">
        <f t="shared" ca="1" si="1926"/>
        <v>5</v>
      </c>
      <c r="G3621" t="str">
        <f t="shared" ca="1" si="1941"/>
        <v>S11</v>
      </c>
      <c r="H3621" t="str">
        <f t="shared" ca="1" si="1942"/>
        <v>S113</v>
      </c>
      <c r="I3621">
        <f ca="1">VLOOKUP(D3621,PRC!$A$2:$B$21,2,0)*E3621</f>
        <v>7000000</v>
      </c>
      <c r="J3621">
        <f t="shared" ca="1" si="1927"/>
        <v>6299996</v>
      </c>
      <c r="K3621">
        <f ca="1">VLOOKUP(D3621,PRC!$A$1:$C$21,3,0)*E3621</f>
        <v>2800000</v>
      </c>
      <c r="L3621">
        <f t="shared" ca="1" si="1928"/>
        <v>420000</v>
      </c>
      <c r="M3621">
        <f t="shared" ca="1" si="1929"/>
        <v>70000</v>
      </c>
      <c r="N3621">
        <f t="shared" ca="1" si="1930"/>
        <v>1610000</v>
      </c>
      <c r="O3621">
        <f t="shared" ca="1" si="1931"/>
        <v>490000</v>
      </c>
      <c r="P3621">
        <f t="shared" ca="1" si="1943"/>
        <v>909996</v>
      </c>
      <c r="Q3621">
        <f ca="1">IF(P3621&gt;0,1,0)</f>
        <v>1</v>
      </c>
      <c r="R3621">
        <f t="shared" ca="1" si="1932"/>
        <v>10</v>
      </c>
      <c r="S3621">
        <f t="shared" ca="1" si="1933"/>
        <v>6</v>
      </c>
      <c r="T3621">
        <f t="shared" ca="1" si="1934"/>
        <v>1</v>
      </c>
      <c r="U3621">
        <f t="shared" ca="1" si="1935"/>
        <v>23</v>
      </c>
      <c r="V3621">
        <f t="shared" ca="1" si="1936"/>
        <v>7</v>
      </c>
      <c r="X3621">
        <f t="shared" si="1938"/>
        <v>3621</v>
      </c>
      <c r="Y3621">
        <f t="shared" si="1939"/>
        <v>3452</v>
      </c>
      <c r="Z3621">
        <f t="shared" si="1940"/>
        <v>3453</v>
      </c>
      <c r="AA3621">
        <f t="shared" si="1937"/>
        <v>3951</v>
      </c>
      <c r="AB3621">
        <f t="shared" si="1948"/>
        <v>500</v>
      </c>
      <c r="AM3621" t="str">
        <f t="shared" si="1949"/>
        <v>201904LP</v>
      </c>
      <c r="AN3621">
        <f t="shared" ca="1" si="1945"/>
        <v>10.000057142857145</v>
      </c>
      <c r="AO3621">
        <f t="shared" ca="1" si="1946"/>
        <v>6</v>
      </c>
      <c r="AP3621">
        <f t="shared" ca="1" si="1950"/>
        <v>1</v>
      </c>
      <c r="AQ3621">
        <f t="shared" ca="1" si="1951"/>
        <v>23</v>
      </c>
      <c r="AR3621">
        <f t="shared" ca="1" si="1952"/>
        <v>7.0000000000000009</v>
      </c>
      <c r="AS3621">
        <f ca="1">P3621/J3621</f>
        <v>0.14444390123422302</v>
      </c>
    </row>
    <row r="3622" spans="1:45" x14ac:dyDescent="0.4">
      <c r="A3622">
        <f t="shared" si="1947"/>
        <v>201904</v>
      </c>
      <c r="B3622" t="s">
        <v>617</v>
      </c>
      <c r="C3622" t="s">
        <v>647</v>
      </c>
      <c r="D3622" t="str">
        <f t="shared" ca="1" si="1944"/>
        <v>I101</v>
      </c>
      <c r="E3622">
        <f t="shared" ca="1" si="1925"/>
        <v>19</v>
      </c>
      <c r="F3622">
        <f t="shared" ca="1" si="1926"/>
        <v>7</v>
      </c>
      <c r="G3622" t="str">
        <f t="shared" ca="1" si="1941"/>
        <v>S12</v>
      </c>
      <c r="H3622" t="str">
        <f t="shared" ca="1" si="1942"/>
        <v>S120</v>
      </c>
      <c r="I3622">
        <f ca="1">VLOOKUP(D3622,PRC!$A$2:$B$21,2,0)*E3622</f>
        <v>570000</v>
      </c>
      <c r="J3622">
        <f t="shared" ca="1" si="1927"/>
        <v>535796</v>
      </c>
      <c r="K3622">
        <f ca="1">VLOOKUP(D3622,PRC!$A$1:$C$21,3,0)*E3622</f>
        <v>296400</v>
      </c>
      <c r="L3622">
        <f t="shared" ca="1" si="1928"/>
        <v>51000</v>
      </c>
      <c r="M3622">
        <f t="shared" ca="1" si="1929"/>
        <v>17000</v>
      </c>
      <c r="N3622">
        <f t="shared" ca="1" si="1930"/>
        <v>114000</v>
      </c>
      <c r="O3622">
        <f t="shared" ca="1" si="1931"/>
        <v>46000</v>
      </c>
      <c r="P3622">
        <f t="shared" ca="1" si="1943"/>
        <v>11396</v>
      </c>
      <c r="Q3622">
        <f ca="1">IF(P3622&gt;0,1,0)</f>
        <v>1</v>
      </c>
      <c r="R3622">
        <f t="shared" ca="1" si="1932"/>
        <v>6</v>
      </c>
      <c r="S3622">
        <f t="shared" ca="1" si="1933"/>
        <v>9</v>
      </c>
      <c r="T3622">
        <f t="shared" ca="1" si="1934"/>
        <v>3</v>
      </c>
      <c r="U3622">
        <f t="shared" ca="1" si="1935"/>
        <v>20</v>
      </c>
      <c r="V3622">
        <f t="shared" ca="1" si="1936"/>
        <v>8</v>
      </c>
      <c r="X3622">
        <f t="shared" si="1938"/>
        <v>3622</v>
      </c>
      <c r="Y3622">
        <f t="shared" si="1939"/>
        <v>3452</v>
      </c>
      <c r="Z3622">
        <f t="shared" si="1940"/>
        <v>3453</v>
      </c>
      <c r="AA3622">
        <f t="shared" si="1937"/>
        <v>3951</v>
      </c>
      <c r="AB3622">
        <f t="shared" si="1948"/>
        <v>500</v>
      </c>
      <c r="AM3622" t="str">
        <f t="shared" si="1949"/>
        <v>201904LP</v>
      </c>
      <c r="AN3622">
        <f t="shared" ca="1" si="1945"/>
        <v>6.000701754385962</v>
      </c>
      <c r="AO3622">
        <f t="shared" ca="1" si="1946"/>
        <v>8.9473684210526319</v>
      </c>
      <c r="AP3622">
        <f t="shared" ca="1" si="1950"/>
        <v>2.9824561403508771</v>
      </c>
      <c r="AQ3622">
        <f t="shared" ca="1" si="1951"/>
        <v>20</v>
      </c>
      <c r="AR3622">
        <f t="shared" ca="1" si="1952"/>
        <v>8.0701754385964914</v>
      </c>
      <c r="AS3622">
        <f ca="1">P3622/J3622</f>
        <v>2.1269289057775722E-2</v>
      </c>
    </row>
    <row r="3623" spans="1:45" x14ac:dyDescent="0.4">
      <c r="A3623">
        <f t="shared" si="1947"/>
        <v>201904</v>
      </c>
      <c r="B3623" t="s">
        <v>618</v>
      </c>
      <c r="C3623" t="s">
        <v>647</v>
      </c>
      <c r="D3623" t="str">
        <f t="shared" ca="1" si="1944"/>
        <v>I108</v>
      </c>
      <c r="E3623">
        <f t="shared" ca="1" si="1925"/>
        <v>12</v>
      </c>
      <c r="F3623">
        <f t="shared" ca="1" si="1926"/>
        <v>9</v>
      </c>
      <c r="G3623" t="str">
        <f t="shared" ca="1" si="1941"/>
        <v>S10</v>
      </c>
      <c r="H3623" t="str">
        <f t="shared" ca="1" si="1942"/>
        <v>S105</v>
      </c>
      <c r="I3623">
        <f ca="1">VLOOKUP(D3623,PRC!$A$2:$B$21,2,0)*E3623</f>
        <v>480000</v>
      </c>
      <c r="J3623">
        <f t="shared" ca="1" si="1927"/>
        <v>441596</v>
      </c>
      <c r="K3623">
        <f ca="1">VLOOKUP(D3623,PRC!$A$1:$C$21,3,0)*E3623</f>
        <v>220800</v>
      </c>
      <c r="L3623">
        <f t="shared" ca="1" si="1928"/>
        <v>29000</v>
      </c>
      <c r="M3623">
        <f t="shared" ca="1" si="1929"/>
        <v>10000</v>
      </c>
      <c r="N3623">
        <f t="shared" ca="1" si="1930"/>
        <v>110000</v>
      </c>
      <c r="O3623">
        <f t="shared" ca="1" si="1931"/>
        <v>29000</v>
      </c>
      <c r="P3623">
        <f t="shared" ca="1" si="1943"/>
        <v>42796</v>
      </c>
      <c r="Q3623">
        <f ca="1">IF(P3623&gt;0,1,0)</f>
        <v>1</v>
      </c>
      <c r="R3623">
        <f t="shared" ca="1" si="1932"/>
        <v>8</v>
      </c>
      <c r="S3623">
        <f t="shared" ca="1" si="1933"/>
        <v>6</v>
      </c>
      <c r="T3623">
        <f t="shared" ca="1" si="1934"/>
        <v>2</v>
      </c>
      <c r="U3623">
        <f t="shared" ca="1" si="1935"/>
        <v>23</v>
      </c>
      <c r="V3623">
        <f t="shared" ca="1" si="1936"/>
        <v>6</v>
      </c>
      <c r="X3623">
        <f t="shared" si="1938"/>
        <v>3623</v>
      </c>
      <c r="Y3623">
        <f t="shared" si="1939"/>
        <v>3452</v>
      </c>
      <c r="Z3623">
        <f t="shared" si="1940"/>
        <v>3453</v>
      </c>
      <c r="AA3623">
        <f t="shared" si="1937"/>
        <v>3951</v>
      </c>
      <c r="AB3623">
        <f t="shared" si="1948"/>
        <v>500</v>
      </c>
      <c r="AM3623" t="str">
        <f t="shared" si="1949"/>
        <v>201904LP</v>
      </c>
      <c r="AN3623">
        <f t="shared" ca="1" si="1945"/>
        <v>8.0008333333333344</v>
      </c>
      <c r="AO3623">
        <f t="shared" ca="1" si="1946"/>
        <v>6.041666666666667</v>
      </c>
      <c r="AP3623">
        <f t="shared" ca="1" si="1950"/>
        <v>2.083333333333333</v>
      </c>
      <c r="AQ3623">
        <f t="shared" ca="1" si="1951"/>
        <v>22.916666666666664</v>
      </c>
      <c r="AR3623">
        <f t="shared" ca="1" si="1952"/>
        <v>6.041666666666667</v>
      </c>
      <c r="AS3623">
        <f ca="1">P3623/J3623</f>
        <v>9.6912109711138686E-2</v>
      </c>
    </row>
    <row r="3624" spans="1:45" x14ac:dyDescent="0.4">
      <c r="A3624">
        <f t="shared" si="1947"/>
        <v>201904</v>
      </c>
      <c r="B3624" t="s">
        <v>619</v>
      </c>
      <c r="C3624" t="s">
        <v>647</v>
      </c>
      <c r="D3624" t="str">
        <f t="shared" ca="1" si="1944"/>
        <v>I109</v>
      </c>
      <c r="E3624">
        <f t="shared" ca="1" si="1925"/>
        <v>17</v>
      </c>
      <c r="F3624">
        <f t="shared" ca="1" si="1926"/>
        <v>7</v>
      </c>
      <c r="G3624" t="str">
        <f t="shared" ca="1" si="1941"/>
        <v>S11</v>
      </c>
      <c r="H3624" t="str">
        <f t="shared" ca="1" si="1942"/>
        <v>S119</v>
      </c>
      <c r="I3624">
        <f ca="1">VLOOKUP(D3624,PRC!$A$2:$B$21,2,0)*E3624</f>
        <v>8500000</v>
      </c>
      <c r="J3624">
        <f t="shared" ca="1" si="1927"/>
        <v>7734996</v>
      </c>
      <c r="K3624">
        <f ca="1">VLOOKUP(D3624,PRC!$A$1:$C$21,3,0)*E3624</f>
        <v>3400000</v>
      </c>
      <c r="L3624">
        <f t="shared" ca="1" si="1928"/>
        <v>680000</v>
      </c>
      <c r="M3624">
        <f t="shared" ca="1" si="1929"/>
        <v>170000</v>
      </c>
      <c r="N3624">
        <f t="shared" ca="1" si="1930"/>
        <v>1530000</v>
      </c>
      <c r="O3624">
        <f t="shared" ca="1" si="1931"/>
        <v>510000</v>
      </c>
      <c r="P3624">
        <f t="shared" ca="1" si="1943"/>
        <v>1444996</v>
      </c>
      <c r="Q3624">
        <f ca="1">IF(P3624&gt;0,1,0)</f>
        <v>1</v>
      </c>
      <c r="R3624">
        <f t="shared" ca="1" si="1932"/>
        <v>9</v>
      </c>
      <c r="S3624">
        <f t="shared" ca="1" si="1933"/>
        <v>8</v>
      </c>
      <c r="T3624">
        <f t="shared" ca="1" si="1934"/>
        <v>2</v>
      </c>
      <c r="U3624">
        <f t="shared" ca="1" si="1935"/>
        <v>18</v>
      </c>
      <c r="V3624">
        <f t="shared" ca="1" si="1936"/>
        <v>6</v>
      </c>
      <c r="X3624">
        <f t="shared" si="1938"/>
        <v>3624</v>
      </c>
      <c r="Y3624">
        <f t="shared" si="1939"/>
        <v>3452</v>
      </c>
      <c r="Z3624">
        <f t="shared" si="1940"/>
        <v>3453</v>
      </c>
      <c r="AA3624">
        <f t="shared" si="1937"/>
        <v>3951</v>
      </c>
      <c r="AB3624">
        <f t="shared" si="1948"/>
        <v>500</v>
      </c>
      <c r="AM3624" t="str">
        <f t="shared" si="1949"/>
        <v>201904LP</v>
      </c>
      <c r="AN3624">
        <f t="shared" ca="1" si="1945"/>
        <v>9.0000470588235348</v>
      </c>
      <c r="AO3624">
        <f t="shared" ca="1" si="1946"/>
        <v>8</v>
      </c>
      <c r="AP3624">
        <f t="shared" ca="1" si="1950"/>
        <v>2</v>
      </c>
      <c r="AQ3624">
        <f t="shared" ca="1" si="1951"/>
        <v>18</v>
      </c>
      <c r="AR3624">
        <f t="shared" ca="1" si="1952"/>
        <v>6</v>
      </c>
      <c r="AS3624">
        <f ca="1">P3624/J3624</f>
        <v>0.18681276628973045</v>
      </c>
    </row>
    <row r="3625" spans="1:45" x14ac:dyDescent="0.4">
      <c r="A3625">
        <f t="shared" si="1947"/>
        <v>201904</v>
      </c>
      <c r="B3625" t="s">
        <v>620</v>
      </c>
      <c r="C3625" t="s">
        <v>647</v>
      </c>
      <c r="D3625" t="str">
        <f t="shared" ca="1" si="1944"/>
        <v>I114</v>
      </c>
      <c r="E3625">
        <f t="shared" ca="1" si="1925"/>
        <v>15</v>
      </c>
      <c r="F3625">
        <f t="shared" ca="1" si="1926"/>
        <v>6</v>
      </c>
      <c r="G3625" t="str">
        <f t="shared" ca="1" si="1941"/>
        <v>S10</v>
      </c>
      <c r="H3625" t="str">
        <f t="shared" ca="1" si="1942"/>
        <v>S107</v>
      </c>
      <c r="I3625">
        <f ca="1">VLOOKUP(D3625,PRC!$A$2:$B$21,2,0)*E3625</f>
        <v>3600000</v>
      </c>
      <c r="J3625">
        <f t="shared" ca="1" si="1927"/>
        <v>3419996</v>
      </c>
      <c r="K3625">
        <f ca="1">VLOOKUP(D3625,PRC!$A$1:$C$21,3,0)*E3625</f>
        <v>2088000</v>
      </c>
      <c r="L3625">
        <f t="shared" ca="1" si="1928"/>
        <v>216000</v>
      </c>
      <c r="M3625">
        <f t="shared" ca="1" si="1929"/>
        <v>108000</v>
      </c>
      <c r="N3625">
        <f t="shared" ca="1" si="1930"/>
        <v>684000</v>
      </c>
      <c r="O3625">
        <f t="shared" ca="1" si="1931"/>
        <v>180000</v>
      </c>
      <c r="P3625">
        <f t="shared" ca="1" si="1943"/>
        <v>143996</v>
      </c>
      <c r="Q3625">
        <f ca="1">IF(P3625&gt;0,1,0)</f>
        <v>1</v>
      </c>
      <c r="R3625">
        <f t="shared" ca="1" si="1932"/>
        <v>5</v>
      </c>
      <c r="S3625">
        <f t="shared" ca="1" si="1933"/>
        <v>6</v>
      </c>
      <c r="T3625">
        <f t="shared" ca="1" si="1934"/>
        <v>3</v>
      </c>
      <c r="U3625">
        <f t="shared" ca="1" si="1935"/>
        <v>19</v>
      </c>
      <c r="V3625">
        <f t="shared" ca="1" si="1936"/>
        <v>5</v>
      </c>
      <c r="X3625">
        <f t="shared" si="1938"/>
        <v>3625</v>
      </c>
      <c r="Y3625">
        <f t="shared" si="1939"/>
        <v>3452</v>
      </c>
      <c r="Z3625">
        <f t="shared" si="1940"/>
        <v>3453</v>
      </c>
      <c r="AA3625">
        <f t="shared" si="1937"/>
        <v>3951</v>
      </c>
      <c r="AB3625">
        <f t="shared" si="1948"/>
        <v>500</v>
      </c>
      <c r="AM3625" t="str">
        <f t="shared" si="1949"/>
        <v>201904LP</v>
      </c>
      <c r="AN3625">
        <f t="shared" ca="1" si="1945"/>
        <v>5.0001111111111163</v>
      </c>
      <c r="AO3625">
        <f t="shared" ca="1" si="1946"/>
        <v>6</v>
      </c>
      <c r="AP3625">
        <f t="shared" ca="1" si="1950"/>
        <v>3</v>
      </c>
      <c r="AQ3625">
        <f t="shared" ca="1" si="1951"/>
        <v>19</v>
      </c>
      <c r="AR3625">
        <f t="shared" ca="1" si="1952"/>
        <v>5</v>
      </c>
      <c r="AS3625">
        <f ca="1">P3625/J3625</f>
        <v>4.2104142811862935E-2</v>
      </c>
    </row>
    <row r="3626" spans="1:45" x14ac:dyDescent="0.4">
      <c r="A3626">
        <f t="shared" si="1947"/>
        <v>201904</v>
      </c>
      <c r="B3626" t="s">
        <v>621</v>
      </c>
      <c r="C3626" t="s">
        <v>647</v>
      </c>
      <c r="D3626" t="str">
        <f t="shared" ca="1" si="1944"/>
        <v>I119</v>
      </c>
      <c r="E3626">
        <f t="shared" ca="1" si="1925"/>
        <v>13</v>
      </c>
      <c r="F3626">
        <f t="shared" ca="1" si="1926"/>
        <v>5</v>
      </c>
      <c r="G3626" t="str">
        <f t="shared" ca="1" si="1941"/>
        <v>S12</v>
      </c>
      <c r="H3626" t="str">
        <f t="shared" ca="1" si="1942"/>
        <v>S120</v>
      </c>
      <c r="I3626">
        <f ca="1">VLOOKUP(D3626,PRC!$A$2:$B$21,2,0)*E3626</f>
        <v>1235000</v>
      </c>
      <c r="J3626">
        <f t="shared" ca="1" si="1927"/>
        <v>1148546</v>
      </c>
      <c r="K3626">
        <f ca="1">VLOOKUP(D3626,PRC!$A$1:$C$21,3,0)*E3626</f>
        <v>592800</v>
      </c>
      <c r="L3626">
        <f t="shared" ca="1" si="1928"/>
        <v>62000</v>
      </c>
      <c r="M3626">
        <f t="shared" ca="1" si="1929"/>
        <v>25000</v>
      </c>
      <c r="N3626">
        <f t="shared" ca="1" si="1930"/>
        <v>259000</v>
      </c>
      <c r="O3626">
        <f t="shared" ca="1" si="1931"/>
        <v>86000</v>
      </c>
      <c r="P3626">
        <f t="shared" ca="1" si="1943"/>
        <v>123746</v>
      </c>
      <c r="Q3626">
        <f ca="1">IF(P3626&gt;0,1,0)</f>
        <v>1</v>
      </c>
      <c r="R3626">
        <f t="shared" ca="1" si="1932"/>
        <v>7</v>
      </c>
      <c r="S3626">
        <f t="shared" ca="1" si="1933"/>
        <v>5</v>
      </c>
      <c r="T3626">
        <f t="shared" ca="1" si="1934"/>
        <v>2</v>
      </c>
      <c r="U3626">
        <f t="shared" ca="1" si="1935"/>
        <v>21</v>
      </c>
      <c r="V3626">
        <f t="shared" ca="1" si="1936"/>
        <v>7</v>
      </c>
      <c r="X3626">
        <f t="shared" si="1938"/>
        <v>3626</v>
      </c>
      <c r="Y3626">
        <f t="shared" si="1939"/>
        <v>3452</v>
      </c>
      <c r="Z3626">
        <f t="shared" si="1940"/>
        <v>3453</v>
      </c>
      <c r="AA3626">
        <f t="shared" si="1937"/>
        <v>3951</v>
      </c>
      <c r="AB3626">
        <f t="shared" si="1948"/>
        <v>500</v>
      </c>
      <c r="AM3626" t="str">
        <f t="shared" si="1949"/>
        <v>201904LP</v>
      </c>
      <c r="AN3626">
        <f t="shared" ca="1" si="1945"/>
        <v>7.0003238866396806</v>
      </c>
      <c r="AO3626">
        <f t="shared" ca="1" si="1946"/>
        <v>5.0202429149797574</v>
      </c>
      <c r="AP3626">
        <f t="shared" ca="1" si="1950"/>
        <v>2.0242914979757085</v>
      </c>
      <c r="AQ3626">
        <f t="shared" ca="1" si="1951"/>
        <v>20.97165991902834</v>
      </c>
      <c r="AR3626">
        <f t="shared" ca="1" si="1952"/>
        <v>6.9635627530364372</v>
      </c>
      <c r="AS3626">
        <f ca="1">P3626/J3626</f>
        <v>0.10774144004680701</v>
      </c>
    </row>
    <row r="3627" spans="1:45" x14ac:dyDescent="0.4">
      <c r="A3627">
        <f t="shared" si="1947"/>
        <v>201904</v>
      </c>
      <c r="B3627" t="s">
        <v>622</v>
      </c>
      <c r="C3627" t="s">
        <v>647</v>
      </c>
      <c r="D3627" t="str">
        <f t="shared" ca="1" si="1944"/>
        <v>I101</v>
      </c>
      <c r="E3627">
        <f t="shared" ca="1" si="1925"/>
        <v>20</v>
      </c>
      <c r="F3627">
        <f t="shared" ca="1" si="1926"/>
        <v>10</v>
      </c>
      <c r="G3627" t="str">
        <f t="shared" ca="1" si="1941"/>
        <v>S11</v>
      </c>
      <c r="H3627" t="str">
        <f t="shared" ca="1" si="1942"/>
        <v>S110</v>
      </c>
      <c r="I3627">
        <f ca="1">VLOOKUP(D3627,PRC!$A$2:$B$21,2,0)*E3627</f>
        <v>600000</v>
      </c>
      <c r="J3627">
        <f t="shared" ca="1" si="1927"/>
        <v>551996</v>
      </c>
      <c r="K3627">
        <f ca="1">VLOOKUP(D3627,PRC!$A$1:$C$21,3,0)*E3627</f>
        <v>312000</v>
      </c>
      <c r="L3627">
        <f t="shared" ca="1" si="1928"/>
        <v>42000</v>
      </c>
      <c r="M3627">
        <f t="shared" ca="1" si="1929"/>
        <v>12000</v>
      </c>
      <c r="N3627">
        <f t="shared" ca="1" si="1930"/>
        <v>144000</v>
      </c>
      <c r="O3627">
        <f t="shared" ca="1" si="1931"/>
        <v>54000</v>
      </c>
      <c r="P3627">
        <f t="shared" ca="1" si="1943"/>
        <v>-12004</v>
      </c>
      <c r="Q3627">
        <f ca="1">IF(P3627&gt;0,1,0)</f>
        <v>0</v>
      </c>
      <c r="R3627">
        <f t="shared" ca="1" si="1932"/>
        <v>8</v>
      </c>
      <c r="S3627">
        <f t="shared" ca="1" si="1933"/>
        <v>7</v>
      </c>
      <c r="T3627">
        <f t="shared" ca="1" si="1934"/>
        <v>2</v>
      </c>
      <c r="U3627">
        <f t="shared" ca="1" si="1935"/>
        <v>24</v>
      </c>
      <c r="V3627">
        <f t="shared" ca="1" si="1936"/>
        <v>9</v>
      </c>
      <c r="X3627">
        <f t="shared" si="1938"/>
        <v>3627</v>
      </c>
      <c r="Y3627">
        <f t="shared" si="1939"/>
        <v>3452</v>
      </c>
      <c r="Z3627">
        <f t="shared" si="1940"/>
        <v>3453</v>
      </c>
      <c r="AA3627">
        <f t="shared" si="1937"/>
        <v>3951</v>
      </c>
      <c r="AB3627">
        <f t="shared" si="1948"/>
        <v>500</v>
      </c>
      <c r="AM3627" t="str">
        <f t="shared" si="1949"/>
        <v>201904LP</v>
      </c>
      <c r="AN3627">
        <f t="shared" ca="1" si="1945"/>
        <v>8.0006666666666675</v>
      </c>
      <c r="AO3627">
        <f t="shared" ca="1" si="1946"/>
        <v>7.0000000000000009</v>
      </c>
      <c r="AP3627">
        <f t="shared" ca="1" si="1950"/>
        <v>2</v>
      </c>
      <c r="AQ3627">
        <f t="shared" ca="1" si="1951"/>
        <v>24</v>
      </c>
      <c r="AR3627">
        <f t="shared" ca="1" si="1952"/>
        <v>9</v>
      </c>
      <c r="AS3627">
        <f ca="1">P3627/J3627</f>
        <v>-2.1746534395176778E-2</v>
      </c>
    </row>
    <row r="3628" spans="1:45" x14ac:dyDescent="0.4">
      <c r="A3628">
        <f t="shared" si="1947"/>
        <v>201904</v>
      </c>
      <c r="B3628" t="s">
        <v>623</v>
      </c>
      <c r="C3628" t="s">
        <v>647</v>
      </c>
      <c r="D3628" t="str">
        <f t="shared" ca="1" si="1944"/>
        <v>I115</v>
      </c>
      <c r="E3628">
        <f t="shared" ca="1" si="1925"/>
        <v>20</v>
      </c>
      <c r="F3628">
        <f t="shared" ca="1" si="1926"/>
        <v>6</v>
      </c>
      <c r="G3628" t="str">
        <f t="shared" ca="1" si="1941"/>
        <v>S11</v>
      </c>
      <c r="H3628" t="str">
        <f t="shared" ca="1" si="1942"/>
        <v>S119</v>
      </c>
      <c r="I3628">
        <f ca="1">VLOOKUP(D3628,PRC!$A$2:$B$21,2,0)*E3628</f>
        <v>100000</v>
      </c>
      <c r="J3628">
        <f t="shared" ca="1" si="1927"/>
        <v>89996</v>
      </c>
      <c r="K3628">
        <f ca="1">VLOOKUP(D3628,PRC!$A$1:$C$21,3,0)*E3628</f>
        <v>48000</v>
      </c>
      <c r="L3628">
        <f t="shared" ca="1" si="1928"/>
        <v>5000</v>
      </c>
      <c r="M3628">
        <f t="shared" ca="1" si="1929"/>
        <v>1000</v>
      </c>
      <c r="N3628">
        <f t="shared" ca="1" si="1930"/>
        <v>16000</v>
      </c>
      <c r="O3628">
        <f t="shared" ca="1" si="1931"/>
        <v>6000</v>
      </c>
      <c r="P3628">
        <f t="shared" ca="1" si="1943"/>
        <v>13996</v>
      </c>
      <c r="Q3628">
        <f ca="1">IF(P3628&gt;0,1,0)</f>
        <v>1</v>
      </c>
      <c r="R3628">
        <f t="shared" ca="1" si="1932"/>
        <v>10</v>
      </c>
      <c r="S3628">
        <f t="shared" ca="1" si="1933"/>
        <v>5</v>
      </c>
      <c r="T3628">
        <f t="shared" ca="1" si="1934"/>
        <v>1</v>
      </c>
      <c r="U3628">
        <f t="shared" ca="1" si="1935"/>
        <v>16</v>
      </c>
      <c r="V3628">
        <f t="shared" ca="1" si="1936"/>
        <v>6</v>
      </c>
      <c r="X3628">
        <f t="shared" si="1938"/>
        <v>3628</v>
      </c>
      <c r="Y3628">
        <f t="shared" si="1939"/>
        <v>3452</v>
      </c>
      <c r="Z3628">
        <f t="shared" si="1940"/>
        <v>3453</v>
      </c>
      <c r="AA3628">
        <f t="shared" si="1937"/>
        <v>3951</v>
      </c>
      <c r="AB3628">
        <f t="shared" si="1948"/>
        <v>500</v>
      </c>
      <c r="AM3628" t="str">
        <f t="shared" si="1949"/>
        <v>201904LP</v>
      </c>
      <c r="AN3628">
        <f t="shared" ca="1" si="1945"/>
        <v>10.004000000000001</v>
      </c>
      <c r="AO3628">
        <f t="shared" ca="1" si="1946"/>
        <v>5</v>
      </c>
      <c r="AP3628">
        <f t="shared" ca="1" si="1950"/>
        <v>1</v>
      </c>
      <c r="AQ3628">
        <f t="shared" ca="1" si="1951"/>
        <v>16</v>
      </c>
      <c r="AR3628">
        <f t="shared" ca="1" si="1952"/>
        <v>6</v>
      </c>
      <c r="AS3628">
        <f ca="1">P3628/J3628</f>
        <v>0.15551802302324547</v>
      </c>
    </row>
    <row r="3629" spans="1:45" x14ac:dyDescent="0.4">
      <c r="A3629">
        <f t="shared" si="1947"/>
        <v>201904</v>
      </c>
      <c r="B3629" t="s">
        <v>624</v>
      </c>
      <c r="C3629" t="s">
        <v>647</v>
      </c>
      <c r="D3629" t="str">
        <f t="shared" ca="1" si="1944"/>
        <v>I113</v>
      </c>
      <c r="E3629">
        <f t="shared" ca="1" si="1925"/>
        <v>19</v>
      </c>
      <c r="F3629">
        <f t="shared" ca="1" si="1926"/>
        <v>10</v>
      </c>
      <c r="G3629" t="str">
        <f t="shared" ca="1" si="1941"/>
        <v>S10</v>
      </c>
      <c r="H3629" t="str">
        <f t="shared" ca="1" si="1942"/>
        <v>S108</v>
      </c>
      <c r="I3629">
        <f ca="1">VLOOKUP(D3629,PRC!$A$2:$B$21,2,0)*E3629</f>
        <v>12730000</v>
      </c>
      <c r="J3629">
        <f t="shared" ca="1" si="1927"/>
        <v>11584296</v>
      </c>
      <c r="K3629">
        <f ca="1">VLOOKUP(D3629,PRC!$A$1:$C$21,3,0)*E3629</f>
        <v>5728500</v>
      </c>
      <c r="L3629">
        <f t="shared" ca="1" si="1928"/>
        <v>764000</v>
      </c>
      <c r="M3629">
        <f t="shared" ca="1" si="1929"/>
        <v>127000</v>
      </c>
      <c r="N3629">
        <f t="shared" ca="1" si="1930"/>
        <v>2037000</v>
      </c>
      <c r="O3629">
        <f t="shared" ca="1" si="1931"/>
        <v>637000</v>
      </c>
      <c r="P3629">
        <f t="shared" ca="1" si="1943"/>
        <v>2290796</v>
      </c>
      <c r="Q3629">
        <f ca="1">IF(P3629&gt;0,1,0)</f>
        <v>1</v>
      </c>
      <c r="R3629">
        <f t="shared" ca="1" si="1932"/>
        <v>9</v>
      </c>
      <c r="S3629">
        <f t="shared" ca="1" si="1933"/>
        <v>6</v>
      </c>
      <c r="T3629">
        <f t="shared" ca="1" si="1934"/>
        <v>1</v>
      </c>
      <c r="U3629">
        <f t="shared" ca="1" si="1935"/>
        <v>16</v>
      </c>
      <c r="V3629">
        <f t="shared" ca="1" si="1936"/>
        <v>5</v>
      </c>
      <c r="X3629">
        <f t="shared" si="1938"/>
        <v>3629</v>
      </c>
      <c r="Y3629">
        <f t="shared" si="1939"/>
        <v>3452</v>
      </c>
      <c r="Z3629">
        <f t="shared" si="1940"/>
        <v>3453</v>
      </c>
      <c r="AA3629">
        <f t="shared" si="1937"/>
        <v>3951</v>
      </c>
      <c r="AB3629">
        <f t="shared" si="1948"/>
        <v>500</v>
      </c>
      <c r="AM3629" t="str">
        <f t="shared" si="1949"/>
        <v>201904LP</v>
      </c>
      <c r="AN3629">
        <f t="shared" ca="1" si="1945"/>
        <v>9.0000314218381732</v>
      </c>
      <c r="AO3629">
        <f t="shared" ca="1" si="1946"/>
        <v>6.0015710919088763</v>
      </c>
      <c r="AP3629">
        <f t="shared" ca="1" si="1950"/>
        <v>0.99764336213668503</v>
      </c>
      <c r="AQ3629">
        <f t="shared" ca="1" si="1951"/>
        <v>16.001571091908875</v>
      </c>
      <c r="AR3629">
        <f t="shared" ca="1" si="1952"/>
        <v>5.003927729772192</v>
      </c>
      <c r="AS3629">
        <f ca="1">P3629/J3629</f>
        <v>0.19775012655063373</v>
      </c>
    </row>
    <row r="3630" spans="1:45" x14ac:dyDescent="0.4">
      <c r="A3630">
        <f t="shared" si="1947"/>
        <v>201904</v>
      </c>
      <c r="B3630" t="s">
        <v>625</v>
      </c>
      <c r="C3630" t="s">
        <v>647</v>
      </c>
      <c r="D3630" t="str">
        <f t="shared" ca="1" si="1944"/>
        <v>I114</v>
      </c>
      <c r="E3630">
        <f t="shared" ca="1" si="1925"/>
        <v>11</v>
      </c>
      <c r="F3630">
        <f t="shared" ca="1" si="1926"/>
        <v>5</v>
      </c>
      <c r="G3630" t="str">
        <f t="shared" ca="1" si="1941"/>
        <v>S11</v>
      </c>
      <c r="H3630" t="str">
        <f t="shared" ca="1" si="1942"/>
        <v>S114</v>
      </c>
      <c r="I3630">
        <f ca="1">VLOOKUP(D3630,PRC!$A$2:$B$21,2,0)*E3630</f>
        <v>2640000</v>
      </c>
      <c r="J3630">
        <f t="shared" ca="1" si="1927"/>
        <v>2428796</v>
      </c>
      <c r="K3630">
        <f ca="1">VLOOKUP(D3630,PRC!$A$1:$C$21,3,0)*E3630</f>
        <v>1531200</v>
      </c>
      <c r="L3630">
        <f t="shared" ca="1" si="1928"/>
        <v>158000</v>
      </c>
      <c r="M3630">
        <f t="shared" ca="1" si="1929"/>
        <v>53000</v>
      </c>
      <c r="N3630">
        <f t="shared" ca="1" si="1930"/>
        <v>660000</v>
      </c>
      <c r="O3630">
        <f t="shared" ca="1" si="1931"/>
        <v>158000</v>
      </c>
      <c r="P3630">
        <f t="shared" ca="1" si="1943"/>
        <v>-131404</v>
      </c>
      <c r="Q3630">
        <f ca="1">IF(P3630&gt;0,1,0)</f>
        <v>0</v>
      </c>
      <c r="R3630">
        <f t="shared" ca="1" si="1932"/>
        <v>8</v>
      </c>
      <c r="S3630">
        <f t="shared" ca="1" si="1933"/>
        <v>6</v>
      </c>
      <c r="T3630">
        <f t="shared" ca="1" si="1934"/>
        <v>2</v>
      </c>
      <c r="U3630">
        <f t="shared" ca="1" si="1935"/>
        <v>25</v>
      </c>
      <c r="V3630">
        <f t="shared" ca="1" si="1936"/>
        <v>6</v>
      </c>
      <c r="X3630">
        <f t="shared" si="1938"/>
        <v>3630</v>
      </c>
      <c r="Y3630">
        <f t="shared" si="1939"/>
        <v>3452</v>
      </c>
      <c r="Z3630">
        <f t="shared" si="1940"/>
        <v>3453</v>
      </c>
      <c r="AA3630">
        <f t="shared" si="1937"/>
        <v>3951</v>
      </c>
      <c r="AB3630">
        <f t="shared" si="1948"/>
        <v>500</v>
      </c>
      <c r="AM3630" t="str">
        <f t="shared" si="1949"/>
        <v>201904LP</v>
      </c>
      <c r="AN3630">
        <f t="shared" ca="1" si="1945"/>
        <v>8.0001515151515097</v>
      </c>
      <c r="AO3630">
        <f t="shared" ca="1" si="1946"/>
        <v>5.9848484848484844</v>
      </c>
      <c r="AP3630">
        <f t="shared" ca="1" si="1950"/>
        <v>2.0075757575757578</v>
      </c>
      <c r="AQ3630">
        <f t="shared" ca="1" si="1951"/>
        <v>25</v>
      </c>
      <c r="AR3630">
        <f t="shared" ca="1" si="1952"/>
        <v>5.9848484848484844</v>
      </c>
      <c r="AS3630">
        <f ca="1">P3630/J3630</f>
        <v>-5.4102526519312452E-2</v>
      </c>
    </row>
    <row r="3631" spans="1:45" x14ac:dyDescent="0.4">
      <c r="A3631">
        <f t="shared" si="1947"/>
        <v>201904</v>
      </c>
      <c r="B3631" t="s">
        <v>626</v>
      </c>
      <c r="C3631" t="s">
        <v>647</v>
      </c>
      <c r="D3631" t="str">
        <f t="shared" ca="1" si="1944"/>
        <v>I111</v>
      </c>
      <c r="E3631">
        <f t="shared" ca="1" si="1925"/>
        <v>17</v>
      </c>
      <c r="F3631">
        <f t="shared" ca="1" si="1926"/>
        <v>10</v>
      </c>
      <c r="G3631" t="str">
        <f t="shared" ca="1" si="1941"/>
        <v>S11</v>
      </c>
      <c r="H3631" t="str">
        <f t="shared" ca="1" si="1942"/>
        <v>S117</v>
      </c>
      <c r="I3631">
        <f ca="1">VLOOKUP(D3631,PRC!$A$2:$B$21,2,0)*E3631</f>
        <v>2550000</v>
      </c>
      <c r="J3631">
        <f t="shared" ca="1" si="1927"/>
        <v>2345996</v>
      </c>
      <c r="K3631">
        <f ca="1">VLOOKUP(D3631,PRC!$A$1:$C$21,3,0)*E3631</f>
        <v>1351500</v>
      </c>
      <c r="L3631">
        <f t="shared" ca="1" si="1928"/>
        <v>230000</v>
      </c>
      <c r="M3631">
        <f t="shared" ca="1" si="1929"/>
        <v>77000</v>
      </c>
      <c r="N3631">
        <f t="shared" ca="1" si="1930"/>
        <v>587000</v>
      </c>
      <c r="O3631">
        <f t="shared" ca="1" si="1931"/>
        <v>230000</v>
      </c>
      <c r="P3631">
        <f t="shared" ca="1" si="1943"/>
        <v>-129504</v>
      </c>
      <c r="Q3631">
        <f ca="1">IF(P3631&gt;0,1,0)</f>
        <v>0</v>
      </c>
      <c r="R3631">
        <f t="shared" ca="1" si="1932"/>
        <v>8</v>
      </c>
      <c r="S3631">
        <f t="shared" ca="1" si="1933"/>
        <v>9</v>
      </c>
      <c r="T3631">
        <f t="shared" ca="1" si="1934"/>
        <v>3</v>
      </c>
      <c r="U3631">
        <f t="shared" ca="1" si="1935"/>
        <v>23</v>
      </c>
      <c r="V3631">
        <f t="shared" ca="1" si="1936"/>
        <v>9</v>
      </c>
      <c r="X3631">
        <f t="shared" si="1938"/>
        <v>3631</v>
      </c>
      <c r="Y3631">
        <f t="shared" si="1939"/>
        <v>3452</v>
      </c>
      <c r="Z3631">
        <f t="shared" si="1940"/>
        <v>3453</v>
      </c>
      <c r="AA3631">
        <f t="shared" si="1937"/>
        <v>3951</v>
      </c>
      <c r="AB3631">
        <f t="shared" si="1948"/>
        <v>500</v>
      </c>
      <c r="AM3631" t="str">
        <f t="shared" si="1949"/>
        <v>201904LP</v>
      </c>
      <c r="AN3631">
        <f t="shared" ca="1" si="1945"/>
        <v>8.0001568627451007</v>
      </c>
      <c r="AO3631">
        <f t="shared" ca="1" si="1946"/>
        <v>9.0196078431372548</v>
      </c>
      <c r="AP3631">
        <f t="shared" ca="1" si="1950"/>
        <v>3.0196078431372548</v>
      </c>
      <c r="AQ3631">
        <f t="shared" ca="1" si="1951"/>
        <v>23.019607843137255</v>
      </c>
      <c r="AR3631">
        <f t="shared" ca="1" si="1952"/>
        <v>9.0196078431372548</v>
      </c>
      <c r="AS3631">
        <f ca="1">P3631/J3631</f>
        <v>-5.5202140157101717E-2</v>
      </c>
    </row>
    <row r="3632" spans="1:45" x14ac:dyDescent="0.4">
      <c r="A3632">
        <f t="shared" si="1947"/>
        <v>201904</v>
      </c>
      <c r="B3632" t="s">
        <v>627</v>
      </c>
      <c r="C3632" t="s">
        <v>647</v>
      </c>
      <c r="D3632" t="str">
        <f t="shared" ca="1" si="1944"/>
        <v>I104</v>
      </c>
      <c r="E3632">
        <f t="shared" ca="1" si="1925"/>
        <v>11</v>
      </c>
      <c r="F3632">
        <f t="shared" ca="1" si="1926"/>
        <v>10</v>
      </c>
      <c r="G3632" t="str">
        <f t="shared" ca="1" si="1941"/>
        <v>S11</v>
      </c>
      <c r="H3632" t="str">
        <f t="shared" ca="1" si="1942"/>
        <v>S111</v>
      </c>
      <c r="I3632">
        <f ca="1">VLOOKUP(D3632,PRC!$A$2:$B$21,2,0)*E3632</f>
        <v>770000</v>
      </c>
      <c r="J3632">
        <f t="shared" ca="1" si="1927"/>
        <v>692996</v>
      </c>
      <c r="K3632">
        <f ca="1">VLOOKUP(D3632,PRC!$A$1:$C$21,3,0)*E3632</f>
        <v>323400</v>
      </c>
      <c r="L3632">
        <f t="shared" ca="1" si="1928"/>
        <v>62000</v>
      </c>
      <c r="M3632">
        <f t="shared" ca="1" si="1929"/>
        <v>8000</v>
      </c>
      <c r="N3632">
        <f t="shared" ca="1" si="1930"/>
        <v>123000</v>
      </c>
      <c r="O3632">
        <f t="shared" ca="1" si="1931"/>
        <v>46000</v>
      </c>
      <c r="P3632">
        <f t="shared" ca="1" si="1943"/>
        <v>130596</v>
      </c>
      <c r="Q3632">
        <f ca="1">IF(P3632&gt;0,1,0)</f>
        <v>1</v>
      </c>
      <c r="R3632">
        <f t="shared" ca="1" si="1932"/>
        <v>10</v>
      </c>
      <c r="S3632">
        <f t="shared" ca="1" si="1933"/>
        <v>8</v>
      </c>
      <c r="T3632">
        <f t="shared" ca="1" si="1934"/>
        <v>1</v>
      </c>
      <c r="U3632">
        <f t="shared" ca="1" si="1935"/>
        <v>16</v>
      </c>
      <c r="V3632">
        <f t="shared" ca="1" si="1936"/>
        <v>6</v>
      </c>
      <c r="X3632">
        <f t="shared" si="1938"/>
        <v>3632</v>
      </c>
      <c r="Y3632">
        <f t="shared" si="1939"/>
        <v>3452</v>
      </c>
      <c r="Z3632">
        <f t="shared" si="1940"/>
        <v>3453</v>
      </c>
      <c r="AA3632">
        <f t="shared" si="1937"/>
        <v>3951</v>
      </c>
      <c r="AB3632">
        <f t="shared" si="1948"/>
        <v>500</v>
      </c>
      <c r="AM3632" t="str">
        <f t="shared" si="1949"/>
        <v>201904LP</v>
      </c>
      <c r="AN3632">
        <f t="shared" ca="1" si="1945"/>
        <v>10.000519480519475</v>
      </c>
      <c r="AO3632">
        <f t="shared" ca="1" si="1946"/>
        <v>8.0519480519480524</v>
      </c>
      <c r="AP3632">
        <f t="shared" ca="1" si="1950"/>
        <v>1.0389610389610389</v>
      </c>
      <c r="AQ3632">
        <f t="shared" ca="1" si="1951"/>
        <v>15.974025974025974</v>
      </c>
      <c r="AR3632">
        <f t="shared" ca="1" si="1952"/>
        <v>5.9740259740259738</v>
      </c>
      <c r="AS3632">
        <f ca="1">P3632/J3632</f>
        <v>0.18845130419223199</v>
      </c>
    </row>
    <row r="3633" spans="1:45" x14ac:dyDescent="0.4">
      <c r="A3633">
        <f t="shared" si="1947"/>
        <v>201904</v>
      </c>
      <c r="B3633" t="s">
        <v>628</v>
      </c>
      <c r="C3633" t="s">
        <v>647</v>
      </c>
      <c r="D3633" t="str">
        <f t="shared" ca="1" si="1944"/>
        <v>I120</v>
      </c>
      <c r="E3633">
        <f t="shared" ca="1" si="1925"/>
        <v>12</v>
      </c>
      <c r="F3633">
        <f t="shared" ca="1" si="1926"/>
        <v>6</v>
      </c>
      <c r="G3633" t="str">
        <f t="shared" ca="1" si="1941"/>
        <v>S11</v>
      </c>
      <c r="H3633" t="str">
        <f t="shared" ca="1" si="1942"/>
        <v>S118</v>
      </c>
      <c r="I3633">
        <f ca="1">VLOOKUP(D3633,PRC!$A$2:$B$21,2,0)*E3633</f>
        <v>51600000</v>
      </c>
      <c r="J3633">
        <f t="shared" ca="1" si="1927"/>
        <v>49019996</v>
      </c>
      <c r="K3633">
        <f ca="1">VLOOKUP(D3633,PRC!$A$1:$C$21,3,0)*E3633</f>
        <v>23220000</v>
      </c>
      <c r="L3633">
        <f t="shared" ca="1" si="1928"/>
        <v>3612000</v>
      </c>
      <c r="M3633">
        <f t="shared" ca="1" si="1929"/>
        <v>1548000</v>
      </c>
      <c r="N3633">
        <f t="shared" ca="1" si="1930"/>
        <v>8256000</v>
      </c>
      <c r="O3633">
        <f t="shared" ca="1" si="1931"/>
        <v>5160000</v>
      </c>
      <c r="P3633">
        <f t="shared" ca="1" si="1943"/>
        <v>7223996</v>
      </c>
      <c r="Q3633">
        <f ca="1">IF(P3633&gt;0,1,0)</f>
        <v>1</v>
      </c>
      <c r="R3633">
        <f t="shared" ca="1" si="1932"/>
        <v>5</v>
      </c>
      <c r="S3633">
        <f t="shared" ca="1" si="1933"/>
        <v>7</v>
      </c>
      <c r="T3633">
        <f t="shared" ca="1" si="1934"/>
        <v>3</v>
      </c>
      <c r="U3633">
        <f t="shared" ca="1" si="1935"/>
        <v>16</v>
      </c>
      <c r="V3633">
        <f t="shared" ca="1" si="1936"/>
        <v>10</v>
      </c>
      <c r="X3633">
        <f t="shared" si="1938"/>
        <v>3633</v>
      </c>
      <c r="Y3633">
        <f t="shared" si="1939"/>
        <v>3452</v>
      </c>
      <c r="Z3633">
        <f t="shared" si="1940"/>
        <v>3453</v>
      </c>
      <c r="AA3633">
        <f t="shared" si="1937"/>
        <v>3951</v>
      </c>
      <c r="AB3633">
        <f t="shared" si="1948"/>
        <v>500</v>
      </c>
      <c r="AM3633" t="str">
        <f t="shared" si="1949"/>
        <v>201904LP</v>
      </c>
      <c r="AN3633">
        <f t="shared" ca="1" si="1945"/>
        <v>5.0000077519379849</v>
      </c>
      <c r="AO3633">
        <f t="shared" ca="1" si="1946"/>
        <v>7.0000000000000009</v>
      </c>
      <c r="AP3633">
        <f t="shared" ca="1" si="1950"/>
        <v>3</v>
      </c>
      <c r="AQ3633">
        <f t="shared" ca="1" si="1951"/>
        <v>16</v>
      </c>
      <c r="AR3633">
        <f t="shared" ca="1" si="1952"/>
        <v>10</v>
      </c>
      <c r="AS3633">
        <f ca="1">P3633/J3633</f>
        <v>0.14736835147844565</v>
      </c>
    </row>
    <row r="3634" spans="1:45" x14ac:dyDescent="0.4">
      <c r="A3634">
        <f t="shared" si="1947"/>
        <v>201904</v>
      </c>
      <c r="B3634" t="s">
        <v>629</v>
      </c>
      <c r="C3634" t="s">
        <v>647</v>
      </c>
      <c r="D3634" t="str">
        <f t="shared" ca="1" si="1944"/>
        <v>I115</v>
      </c>
      <c r="E3634">
        <f t="shared" ca="1" si="1925"/>
        <v>13</v>
      </c>
      <c r="F3634">
        <f t="shared" ca="1" si="1926"/>
        <v>8</v>
      </c>
      <c r="G3634" t="str">
        <f t="shared" ca="1" si="1941"/>
        <v>S11</v>
      </c>
      <c r="H3634" t="str">
        <f t="shared" ca="1" si="1942"/>
        <v>S118</v>
      </c>
      <c r="I3634">
        <f ca="1">VLOOKUP(D3634,PRC!$A$2:$B$21,2,0)*E3634</f>
        <v>65000</v>
      </c>
      <c r="J3634">
        <f t="shared" ca="1" si="1927"/>
        <v>59146</v>
      </c>
      <c r="K3634">
        <f ca="1">VLOOKUP(D3634,PRC!$A$1:$C$21,3,0)*E3634</f>
        <v>31200</v>
      </c>
      <c r="L3634">
        <f t="shared" ca="1" si="1928"/>
        <v>5000</v>
      </c>
      <c r="M3634">
        <f t="shared" ca="1" si="1929"/>
        <v>1000</v>
      </c>
      <c r="N3634">
        <f t="shared" ca="1" si="1930"/>
        <v>10000</v>
      </c>
      <c r="O3634">
        <f t="shared" ca="1" si="1931"/>
        <v>3000</v>
      </c>
      <c r="P3634">
        <f t="shared" ca="1" si="1943"/>
        <v>8946</v>
      </c>
      <c r="Q3634">
        <f ca="1">IF(P3634&gt;0,1,0)</f>
        <v>1</v>
      </c>
      <c r="R3634">
        <f t="shared" ca="1" si="1932"/>
        <v>9</v>
      </c>
      <c r="S3634">
        <f t="shared" ca="1" si="1933"/>
        <v>8</v>
      </c>
      <c r="T3634">
        <f t="shared" ca="1" si="1934"/>
        <v>2</v>
      </c>
      <c r="U3634">
        <f t="shared" ca="1" si="1935"/>
        <v>15</v>
      </c>
      <c r="V3634">
        <f t="shared" ca="1" si="1936"/>
        <v>5</v>
      </c>
      <c r="X3634">
        <f t="shared" si="1938"/>
        <v>3634</v>
      </c>
      <c r="Y3634">
        <f t="shared" si="1939"/>
        <v>3452</v>
      </c>
      <c r="Z3634">
        <f t="shared" si="1940"/>
        <v>3453</v>
      </c>
      <c r="AA3634">
        <f t="shared" si="1937"/>
        <v>3951</v>
      </c>
      <c r="AB3634">
        <f t="shared" si="1948"/>
        <v>500</v>
      </c>
      <c r="AM3634" t="str">
        <f t="shared" si="1949"/>
        <v>201904LP</v>
      </c>
      <c r="AN3634">
        <f t="shared" ca="1" si="1945"/>
        <v>9.0061538461538415</v>
      </c>
      <c r="AO3634">
        <f t="shared" ca="1" si="1946"/>
        <v>7.6923076923076925</v>
      </c>
      <c r="AP3634">
        <f t="shared" ca="1" si="1950"/>
        <v>1.5384615384615385</v>
      </c>
      <c r="AQ3634">
        <f t="shared" ca="1" si="1951"/>
        <v>15.384615384615385</v>
      </c>
      <c r="AR3634">
        <f t="shared" ca="1" si="1952"/>
        <v>4.6153846153846159</v>
      </c>
      <c r="AS3634">
        <f ca="1">P3634/J3634</f>
        <v>0.15125283197511244</v>
      </c>
    </row>
    <row r="3635" spans="1:45" x14ac:dyDescent="0.4">
      <c r="A3635">
        <f t="shared" si="1947"/>
        <v>201904</v>
      </c>
      <c r="B3635" t="s">
        <v>630</v>
      </c>
      <c r="C3635" t="s">
        <v>647</v>
      </c>
      <c r="D3635" t="str">
        <f t="shared" ca="1" si="1944"/>
        <v>I110</v>
      </c>
      <c r="E3635">
        <f t="shared" ca="1" si="1925"/>
        <v>18</v>
      </c>
      <c r="F3635">
        <f t="shared" ca="1" si="1926"/>
        <v>6</v>
      </c>
      <c r="G3635" t="str">
        <f t="shared" ca="1" si="1941"/>
        <v>S10</v>
      </c>
      <c r="H3635" t="str">
        <f t="shared" ca="1" si="1942"/>
        <v>S108</v>
      </c>
      <c r="I3635">
        <f ca="1">VLOOKUP(D3635,PRC!$A$2:$B$21,2,0)*E3635</f>
        <v>5400000</v>
      </c>
      <c r="J3635">
        <f t="shared" ca="1" si="1927"/>
        <v>5129996</v>
      </c>
      <c r="K3635">
        <f ca="1">VLOOKUP(D3635,PRC!$A$1:$C$21,3,0)*E3635</f>
        <v>2484000</v>
      </c>
      <c r="L3635">
        <f t="shared" ca="1" si="1928"/>
        <v>270000</v>
      </c>
      <c r="M3635">
        <f t="shared" ca="1" si="1929"/>
        <v>162000</v>
      </c>
      <c r="N3635">
        <f t="shared" ca="1" si="1930"/>
        <v>1026000</v>
      </c>
      <c r="O3635">
        <f t="shared" ca="1" si="1931"/>
        <v>378000</v>
      </c>
      <c r="P3635">
        <f t="shared" ca="1" si="1943"/>
        <v>809996</v>
      </c>
      <c r="Q3635">
        <f ca="1">IF(P3635&gt;0,1,0)</f>
        <v>1</v>
      </c>
      <c r="R3635">
        <f t="shared" ca="1" si="1932"/>
        <v>5</v>
      </c>
      <c r="S3635">
        <f t="shared" ca="1" si="1933"/>
        <v>5</v>
      </c>
      <c r="T3635">
        <f t="shared" ca="1" si="1934"/>
        <v>3</v>
      </c>
      <c r="U3635">
        <f t="shared" ca="1" si="1935"/>
        <v>19</v>
      </c>
      <c r="V3635">
        <f t="shared" ca="1" si="1936"/>
        <v>7</v>
      </c>
      <c r="X3635">
        <f t="shared" si="1938"/>
        <v>3635</v>
      </c>
      <c r="Y3635">
        <f t="shared" si="1939"/>
        <v>3452</v>
      </c>
      <c r="Z3635">
        <f t="shared" si="1940"/>
        <v>3453</v>
      </c>
      <c r="AA3635">
        <f t="shared" si="1937"/>
        <v>3951</v>
      </c>
      <c r="AB3635">
        <f t="shared" si="1948"/>
        <v>500</v>
      </c>
      <c r="AM3635" t="str">
        <f t="shared" si="1949"/>
        <v>201904LP</v>
      </c>
      <c r="AN3635">
        <f t="shared" ca="1" si="1945"/>
        <v>5.000074074074079</v>
      </c>
      <c r="AO3635">
        <f t="shared" ca="1" si="1946"/>
        <v>5</v>
      </c>
      <c r="AP3635">
        <f t="shared" ca="1" si="1950"/>
        <v>3</v>
      </c>
      <c r="AQ3635">
        <f t="shared" ca="1" si="1951"/>
        <v>19</v>
      </c>
      <c r="AR3635">
        <f t="shared" ca="1" si="1952"/>
        <v>7.0000000000000009</v>
      </c>
      <c r="AS3635">
        <f ca="1">P3635/J3635</f>
        <v>0.15789408022930232</v>
      </c>
    </row>
    <row r="3636" spans="1:45" x14ac:dyDescent="0.4">
      <c r="A3636">
        <f t="shared" si="1947"/>
        <v>201904</v>
      </c>
      <c r="B3636" t="s">
        <v>631</v>
      </c>
      <c r="C3636" t="s">
        <v>647</v>
      </c>
      <c r="D3636" t="str">
        <f t="shared" ca="1" si="1944"/>
        <v>I116</v>
      </c>
      <c r="E3636">
        <f t="shared" ca="1" si="1925"/>
        <v>18</v>
      </c>
      <c r="F3636">
        <f t="shared" ca="1" si="1926"/>
        <v>7</v>
      </c>
      <c r="G3636" t="str">
        <f t="shared" ca="1" si="1941"/>
        <v>S10</v>
      </c>
      <c r="H3636" t="str">
        <f t="shared" ca="1" si="1942"/>
        <v>S102</v>
      </c>
      <c r="I3636">
        <f ca="1">VLOOKUP(D3636,PRC!$A$2:$B$21,2,0)*E3636</f>
        <v>26280000</v>
      </c>
      <c r="J3636">
        <f t="shared" ca="1" si="1927"/>
        <v>23914796</v>
      </c>
      <c r="K3636">
        <f ca="1">VLOOKUP(D3636,PRC!$A$1:$C$21,3,0)*E3636</f>
        <v>15768000</v>
      </c>
      <c r="L3636">
        <f t="shared" ca="1" si="1928"/>
        <v>1577000</v>
      </c>
      <c r="M3636">
        <f t="shared" ca="1" si="1929"/>
        <v>263000</v>
      </c>
      <c r="N3636">
        <f t="shared" ca="1" si="1930"/>
        <v>5519000</v>
      </c>
      <c r="O3636">
        <f t="shared" ca="1" si="1931"/>
        <v>2102000</v>
      </c>
      <c r="P3636">
        <f t="shared" ca="1" si="1943"/>
        <v>-1314204</v>
      </c>
      <c r="Q3636">
        <f ca="1">IF(P3636&gt;0,1,0)</f>
        <v>0</v>
      </c>
      <c r="R3636">
        <f t="shared" ca="1" si="1932"/>
        <v>9</v>
      </c>
      <c r="S3636">
        <f t="shared" ca="1" si="1933"/>
        <v>6</v>
      </c>
      <c r="T3636">
        <f t="shared" ca="1" si="1934"/>
        <v>1</v>
      </c>
      <c r="U3636">
        <f t="shared" ca="1" si="1935"/>
        <v>21</v>
      </c>
      <c r="V3636">
        <f t="shared" ca="1" si="1936"/>
        <v>8</v>
      </c>
      <c r="X3636">
        <f t="shared" si="1938"/>
        <v>3636</v>
      </c>
      <c r="Y3636">
        <f t="shared" si="1939"/>
        <v>3452</v>
      </c>
      <c r="Z3636">
        <f t="shared" si="1940"/>
        <v>3453</v>
      </c>
      <c r="AA3636">
        <f t="shared" si="1937"/>
        <v>3951</v>
      </c>
      <c r="AB3636">
        <f t="shared" si="1948"/>
        <v>500</v>
      </c>
      <c r="AM3636" t="str">
        <f t="shared" si="1949"/>
        <v>201904LP</v>
      </c>
      <c r="AN3636">
        <f t="shared" ca="1" si="1945"/>
        <v>9.0000152207001527</v>
      </c>
      <c r="AO3636">
        <f t="shared" ca="1" si="1946"/>
        <v>6.0007610350076099</v>
      </c>
      <c r="AP3636">
        <f t="shared" ca="1" si="1950"/>
        <v>1.0007610350076104</v>
      </c>
      <c r="AQ3636">
        <f t="shared" ca="1" si="1951"/>
        <v>21.00076103500761</v>
      </c>
      <c r="AR3636">
        <f t="shared" ca="1" si="1952"/>
        <v>7.9984779299847792</v>
      </c>
      <c r="AS3636">
        <f ca="1">P3636/J3636</f>
        <v>-5.4953594419120282E-2</v>
      </c>
    </row>
    <row r="3637" spans="1:45" x14ac:dyDescent="0.4">
      <c r="A3637">
        <f t="shared" si="1947"/>
        <v>201904</v>
      </c>
      <c r="B3637" t="s">
        <v>632</v>
      </c>
      <c r="C3637" t="s">
        <v>647</v>
      </c>
      <c r="D3637" t="str">
        <f t="shared" ca="1" si="1944"/>
        <v>I110</v>
      </c>
      <c r="E3637">
        <f t="shared" ca="1" si="1925"/>
        <v>15</v>
      </c>
      <c r="F3637">
        <f t="shared" ca="1" si="1926"/>
        <v>8</v>
      </c>
      <c r="G3637" t="str">
        <f t="shared" ca="1" si="1941"/>
        <v>S11</v>
      </c>
      <c r="H3637" t="str">
        <f t="shared" ca="1" si="1942"/>
        <v>S114</v>
      </c>
      <c r="I3637">
        <f ca="1">VLOOKUP(D3637,PRC!$A$2:$B$21,2,0)*E3637</f>
        <v>4500000</v>
      </c>
      <c r="J3637">
        <f t="shared" ca="1" si="1927"/>
        <v>4139996</v>
      </c>
      <c r="K3637">
        <f ca="1">VLOOKUP(D3637,PRC!$A$1:$C$21,3,0)*E3637</f>
        <v>2070000</v>
      </c>
      <c r="L3637">
        <f t="shared" ca="1" si="1928"/>
        <v>360000</v>
      </c>
      <c r="M3637">
        <f t="shared" ca="1" si="1929"/>
        <v>90000</v>
      </c>
      <c r="N3637">
        <f t="shared" ca="1" si="1930"/>
        <v>945000</v>
      </c>
      <c r="O3637">
        <f t="shared" ca="1" si="1931"/>
        <v>360000</v>
      </c>
      <c r="P3637">
        <f t="shared" ca="1" si="1943"/>
        <v>314996</v>
      </c>
      <c r="Q3637">
        <f ca="1">IF(P3637&gt;0,1,0)</f>
        <v>1</v>
      </c>
      <c r="R3637">
        <f t="shared" ca="1" si="1932"/>
        <v>8</v>
      </c>
      <c r="S3637">
        <f t="shared" ca="1" si="1933"/>
        <v>8</v>
      </c>
      <c r="T3637">
        <f t="shared" ca="1" si="1934"/>
        <v>2</v>
      </c>
      <c r="U3637">
        <f t="shared" ca="1" si="1935"/>
        <v>21</v>
      </c>
      <c r="V3637">
        <f t="shared" ca="1" si="1936"/>
        <v>8</v>
      </c>
      <c r="X3637">
        <f t="shared" si="1938"/>
        <v>3637</v>
      </c>
      <c r="Y3637">
        <f t="shared" si="1939"/>
        <v>3452</v>
      </c>
      <c r="Z3637">
        <f t="shared" si="1940"/>
        <v>3453</v>
      </c>
      <c r="AA3637">
        <f t="shared" si="1937"/>
        <v>3951</v>
      </c>
      <c r="AB3637">
        <f t="shared" si="1948"/>
        <v>500</v>
      </c>
      <c r="AM3637" t="str">
        <f t="shared" si="1949"/>
        <v>201904LP</v>
      </c>
      <c r="AN3637">
        <f t="shared" ca="1" si="1945"/>
        <v>8.0000888888888895</v>
      </c>
      <c r="AO3637">
        <f t="shared" ca="1" si="1946"/>
        <v>8</v>
      </c>
      <c r="AP3637">
        <f t="shared" ca="1" si="1950"/>
        <v>2</v>
      </c>
      <c r="AQ3637">
        <f t="shared" ca="1" si="1951"/>
        <v>21</v>
      </c>
      <c r="AR3637">
        <f t="shared" ca="1" si="1952"/>
        <v>8</v>
      </c>
      <c r="AS3637">
        <f ca="1">P3637/J3637</f>
        <v>7.6086063851269425E-2</v>
      </c>
    </row>
    <row r="3638" spans="1:45" x14ac:dyDescent="0.4">
      <c r="A3638">
        <f t="shared" si="1947"/>
        <v>201904</v>
      </c>
      <c r="B3638" t="s">
        <v>633</v>
      </c>
      <c r="C3638" t="s">
        <v>647</v>
      </c>
      <c r="D3638" t="str">
        <f t="shared" ca="1" si="1944"/>
        <v>I112</v>
      </c>
      <c r="E3638">
        <f t="shared" ca="1" si="1925"/>
        <v>12</v>
      </c>
      <c r="F3638">
        <f t="shared" ca="1" si="1926"/>
        <v>7</v>
      </c>
      <c r="G3638" t="str">
        <f t="shared" ca="1" si="1941"/>
        <v>S11</v>
      </c>
      <c r="H3638" t="str">
        <f t="shared" ca="1" si="1942"/>
        <v>S110</v>
      </c>
      <c r="I3638">
        <f ca="1">VLOOKUP(D3638,PRC!$A$2:$B$21,2,0)*E3638</f>
        <v>780000</v>
      </c>
      <c r="J3638">
        <f t="shared" ca="1" si="1927"/>
        <v>717596</v>
      </c>
      <c r="K3638">
        <f ca="1">VLOOKUP(D3638,PRC!$A$1:$C$21,3,0)*E3638</f>
        <v>390000</v>
      </c>
      <c r="L3638">
        <f t="shared" ca="1" si="1928"/>
        <v>47000</v>
      </c>
      <c r="M3638">
        <f t="shared" ca="1" si="1929"/>
        <v>23000</v>
      </c>
      <c r="N3638">
        <f t="shared" ca="1" si="1930"/>
        <v>148000</v>
      </c>
      <c r="O3638">
        <f t="shared" ca="1" si="1931"/>
        <v>55000</v>
      </c>
      <c r="P3638">
        <f t="shared" ca="1" si="1943"/>
        <v>54596</v>
      </c>
      <c r="Q3638">
        <f ca="1">IF(P3638&gt;0,1,0)</f>
        <v>1</v>
      </c>
      <c r="R3638">
        <f t="shared" ca="1" si="1932"/>
        <v>8</v>
      </c>
      <c r="S3638">
        <f t="shared" ca="1" si="1933"/>
        <v>6</v>
      </c>
      <c r="T3638">
        <f t="shared" ca="1" si="1934"/>
        <v>3</v>
      </c>
      <c r="U3638">
        <f t="shared" ca="1" si="1935"/>
        <v>19</v>
      </c>
      <c r="V3638">
        <f t="shared" ca="1" si="1936"/>
        <v>7</v>
      </c>
      <c r="X3638">
        <f t="shared" si="1938"/>
        <v>3638</v>
      </c>
      <c r="Y3638">
        <f t="shared" si="1939"/>
        <v>3452</v>
      </c>
      <c r="Z3638">
        <f t="shared" si="1940"/>
        <v>3453</v>
      </c>
      <c r="AA3638">
        <f t="shared" si="1937"/>
        <v>3951</v>
      </c>
      <c r="AB3638">
        <f t="shared" si="1948"/>
        <v>500</v>
      </c>
      <c r="AM3638" t="str">
        <f t="shared" si="1949"/>
        <v>201904LP</v>
      </c>
      <c r="AN3638">
        <f t="shared" ca="1" si="1945"/>
        <v>8.0005128205128173</v>
      </c>
      <c r="AO3638">
        <f t="shared" ca="1" si="1946"/>
        <v>6.0256410256410255</v>
      </c>
      <c r="AP3638">
        <f t="shared" ca="1" si="1950"/>
        <v>2.9487179487179485</v>
      </c>
      <c r="AQ3638">
        <f t="shared" ca="1" si="1951"/>
        <v>18.974358974358974</v>
      </c>
      <c r="AR3638">
        <f t="shared" ca="1" si="1952"/>
        <v>7.0512820512820511</v>
      </c>
      <c r="AS3638">
        <f ca="1">P3638/J3638</f>
        <v>7.6081806476067312E-2</v>
      </c>
    </row>
    <row r="3639" spans="1:45" x14ac:dyDescent="0.4">
      <c r="A3639">
        <f t="shared" si="1947"/>
        <v>201904</v>
      </c>
      <c r="B3639" t="s">
        <v>634</v>
      </c>
      <c r="C3639" t="s">
        <v>647</v>
      </c>
      <c r="D3639" t="str">
        <f t="shared" ca="1" si="1944"/>
        <v>I109</v>
      </c>
      <c r="E3639">
        <f t="shared" ca="1" si="1925"/>
        <v>15</v>
      </c>
      <c r="F3639">
        <f t="shared" ca="1" si="1926"/>
        <v>9</v>
      </c>
      <c r="G3639" t="str">
        <f t="shared" ca="1" si="1941"/>
        <v>S11</v>
      </c>
      <c r="H3639" t="str">
        <f t="shared" ca="1" si="1942"/>
        <v>S117</v>
      </c>
      <c r="I3639">
        <f ca="1">VLOOKUP(D3639,PRC!$A$2:$B$21,2,0)*E3639</f>
        <v>7500000</v>
      </c>
      <c r="J3639">
        <f t="shared" ca="1" si="1927"/>
        <v>6974995.9999999991</v>
      </c>
      <c r="K3639">
        <f ca="1">VLOOKUP(D3639,PRC!$A$1:$C$21,3,0)*E3639</f>
        <v>3000000</v>
      </c>
      <c r="L3639">
        <f t="shared" ca="1" si="1928"/>
        <v>450000</v>
      </c>
      <c r="M3639">
        <f t="shared" ca="1" si="1929"/>
        <v>150000</v>
      </c>
      <c r="N3639">
        <f t="shared" ca="1" si="1930"/>
        <v>1200000</v>
      </c>
      <c r="O3639">
        <f t="shared" ca="1" si="1931"/>
        <v>675000</v>
      </c>
      <c r="P3639">
        <f t="shared" ca="1" si="1943"/>
        <v>1499995.9999999991</v>
      </c>
      <c r="Q3639">
        <f ca="1">IF(P3639&gt;0,1,0)</f>
        <v>1</v>
      </c>
      <c r="R3639">
        <f t="shared" ca="1" si="1932"/>
        <v>7</v>
      </c>
      <c r="S3639">
        <f t="shared" ca="1" si="1933"/>
        <v>6</v>
      </c>
      <c r="T3639">
        <f t="shared" ca="1" si="1934"/>
        <v>2</v>
      </c>
      <c r="U3639">
        <f t="shared" ca="1" si="1935"/>
        <v>16</v>
      </c>
      <c r="V3639">
        <f t="shared" ca="1" si="1936"/>
        <v>9</v>
      </c>
      <c r="X3639">
        <f t="shared" si="1938"/>
        <v>3639</v>
      </c>
      <c r="Y3639">
        <f t="shared" si="1939"/>
        <v>3452</v>
      </c>
      <c r="Z3639">
        <f t="shared" si="1940"/>
        <v>3453</v>
      </c>
      <c r="AA3639">
        <f t="shared" si="1937"/>
        <v>3951</v>
      </c>
      <c r="AB3639">
        <f t="shared" si="1948"/>
        <v>500</v>
      </c>
      <c r="AM3639" t="str">
        <f t="shared" si="1949"/>
        <v>201904LP</v>
      </c>
      <c r="AN3639">
        <f t="shared" ca="1" si="1945"/>
        <v>7.0000533333333443</v>
      </c>
      <c r="AO3639">
        <f t="shared" ca="1" si="1946"/>
        <v>6</v>
      </c>
      <c r="AP3639">
        <f t="shared" ca="1" si="1950"/>
        <v>2</v>
      </c>
      <c r="AQ3639">
        <f t="shared" ca="1" si="1951"/>
        <v>16</v>
      </c>
      <c r="AR3639">
        <f t="shared" ca="1" si="1952"/>
        <v>9</v>
      </c>
      <c r="AS3639">
        <f ca="1">P3639/J3639</f>
        <v>0.21505331329222258</v>
      </c>
    </row>
    <row r="3640" spans="1:45" x14ac:dyDescent="0.4">
      <c r="A3640">
        <f t="shared" si="1947"/>
        <v>201904</v>
      </c>
      <c r="B3640" t="s">
        <v>635</v>
      </c>
      <c r="C3640" t="s">
        <v>647</v>
      </c>
      <c r="D3640" t="str">
        <f t="shared" ca="1" si="1944"/>
        <v>I107</v>
      </c>
      <c r="E3640">
        <f t="shared" ca="1" si="1925"/>
        <v>15</v>
      </c>
      <c r="F3640">
        <f t="shared" ca="1" si="1926"/>
        <v>10</v>
      </c>
      <c r="G3640" t="str">
        <f t="shared" ca="1" si="1941"/>
        <v>S12</v>
      </c>
      <c r="H3640" t="str">
        <f t="shared" ca="1" si="1942"/>
        <v>S120</v>
      </c>
      <c r="I3640">
        <f ca="1">VLOOKUP(D3640,PRC!$A$2:$B$21,2,0)*E3640</f>
        <v>2250000</v>
      </c>
      <c r="J3640">
        <f t="shared" ca="1" si="1927"/>
        <v>2114996</v>
      </c>
      <c r="K3640">
        <f ca="1">VLOOKUP(D3640,PRC!$A$1:$C$21,3,0)*E3640</f>
        <v>1282500</v>
      </c>
      <c r="L3640">
        <f t="shared" ca="1" si="1928"/>
        <v>135000</v>
      </c>
      <c r="M3640">
        <f t="shared" ca="1" si="1929"/>
        <v>68000</v>
      </c>
      <c r="N3640">
        <f t="shared" ca="1" si="1930"/>
        <v>450000</v>
      </c>
      <c r="O3640">
        <f t="shared" ca="1" si="1931"/>
        <v>203000</v>
      </c>
      <c r="P3640">
        <f t="shared" ca="1" si="1943"/>
        <v>-23504</v>
      </c>
      <c r="Q3640">
        <f ca="1">IF(P3640&gt;0,1,0)</f>
        <v>0</v>
      </c>
      <c r="R3640">
        <f t="shared" ca="1" si="1932"/>
        <v>6</v>
      </c>
      <c r="S3640">
        <f t="shared" ca="1" si="1933"/>
        <v>6</v>
      </c>
      <c r="T3640">
        <f t="shared" ca="1" si="1934"/>
        <v>3</v>
      </c>
      <c r="U3640">
        <f t="shared" ca="1" si="1935"/>
        <v>20</v>
      </c>
      <c r="V3640">
        <f t="shared" ca="1" si="1936"/>
        <v>9</v>
      </c>
      <c r="X3640">
        <f t="shared" si="1938"/>
        <v>3640</v>
      </c>
      <c r="Y3640">
        <f t="shared" si="1939"/>
        <v>3452</v>
      </c>
      <c r="Z3640">
        <f t="shared" si="1940"/>
        <v>3453</v>
      </c>
      <c r="AA3640">
        <f t="shared" si="1937"/>
        <v>3951</v>
      </c>
      <c r="AB3640">
        <f t="shared" si="1948"/>
        <v>500</v>
      </c>
      <c r="AM3640" t="str">
        <f t="shared" si="1949"/>
        <v>201904LP</v>
      </c>
      <c r="AN3640">
        <f t="shared" ca="1" si="1945"/>
        <v>6.0001777777777825</v>
      </c>
      <c r="AO3640">
        <f t="shared" ca="1" si="1946"/>
        <v>6</v>
      </c>
      <c r="AP3640">
        <f t="shared" ca="1" si="1950"/>
        <v>3.0222222222222221</v>
      </c>
      <c r="AQ3640">
        <f t="shared" ca="1" si="1951"/>
        <v>20</v>
      </c>
      <c r="AR3640">
        <f t="shared" ca="1" si="1952"/>
        <v>9.0222222222222221</v>
      </c>
      <c r="AS3640">
        <f ca="1">P3640/J3640</f>
        <v>-1.1113023381604505E-2</v>
      </c>
    </row>
    <row r="3641" spans="1:45" x14ac:dyDescent="0.4">
      <c r="A3641">
        <f t="shared" si="1947"/>
        <v>201904</v>
      </c>
      <c r="B3641" t="s">
        <v>636</v>
      </c>
      <c r="C3641" t="s">
        <v>647</v>
      </c>
      <c r="D3641" t="str">
        <f t="shared" ca="1" si="1944"/>
        <v>I109</v>
      </c>
      <c r="E3641">
        <f t="shared" ca="1" si="1925"/>
        <v>15</v>
      </c>
      <c r="F3641">
        <f t="shared" ca="1" si="1926"/>
        <v>6</v>
      </c>
      <c r="G3641" t="str">
        <f t="shared" ca="1" si="1941"/>
        <v>S11</v>
      </c>
      <c r="H3641" t="str">
        <f t="shared" ca="1" si="1942"/>
        <v>S114</v>
      </c>
      <c r="I3641">
        <f ca="1">VLOOKUP(D3641,PRC!$A$2:$B$21,2,0)*E3641</f>
        <v>7500000</v>
      </c>
      <c r="J3641">
        <f t="shared" ca="1" si="1927"/>
        <v>6749996</v>
      </c>
      <c r="K3641">
        <f ca="1">VLOOKUP(D3641,PRC!$A$1:$C$21,3,0)*E3641</f>
        <v>3000000</v>
      </c>
      <c r="L3641">
        <f t="shared" ca="1" si="1928"/>
        <v>600000</v>
      </c>
      <c r="M3641">
        <f t="shared" ca="1" si="1929"/>
        <v>225000</v>
      </c>
      <c r="N3641">
        <f t="shared" ca="1" si="1930"/>
        <v>1425000</v>
      </c>
      <c r="O3641">
        <f t="shared" ca="1" si="1931"/>
        <v>450000</v>
      </c>
      <c r="P3641">
        <f t="shared" ca="1" si="1943"/>
        <v>1049996</v>
      </c>
      <c r="Q3641">
        <f ca="1">IF(P3641&gt;0,1,0)</f>
        <v>1</v>
      </c>
      <c r="R3641">
        <f t="shared" ca="1" si="1932"/>
        <v>10</v>
      </c>
      <c r="S3641">
        <f t="shared" ca="1" si="1933"/>
        <v>8</v>
      </c>
      <c r="T3641">
        <f t="shared" ca="1" si="1934"/>
        <v>3</v>
      </c>
      <c r="U3641">
        <f t="shared" ca="1" si="1935"/>
        <v>19</v>
      </c>
      <c r="V3641">
        <f t="shared" ca="1" si="1936"/>
        <v>6</v>
      </c>
      <c r="X3641">
        <f t="shared" si="1938"/>
        <v>3641</v>
      </c>
      <c r="Y3641">
        <f t="shared" si="1939"/>
        <v>3452</v>
      </c>
      <c r="Z3641">
        <f t="shared" si="1940"/>
        <v>3453</v>
      </c>
      <c r="AA3641">
        <f t="shared" si="1937"/>
        <v>3951</v>
      </c>
      <c r="AB3641">
        <f t="shared" si="1948"/>
        <v>500</v>
      </c>
      <c r="AM3641" t="str">
        <f t="shared" si="1949"/>
        <v>201904LP</v>
      </c>
      <c r="AN3641">
        <f t="shared" ca="1" si="1945"/>
        <v>10.000053333333337</v>
      </c>
      <c r="AO3641">
        <f t="shared" ca="1" si="1946"/>
        <v>8</v>
      </c>
      <c r="AP3641">
        <f t="shared" ca="1" si="1950"/>
        <v>3</v>
      </c>
      <c r="AQ3641">
        <f t="shared" ca="1" si="1951"/>
        <v>19</v>
      </c>
      <c r="AR3641">
        <f t="shared" ca="1" si="1952"/>
        <v>6</v>
      </c>
      <c r="AS3641">
        <f ca="1">P3641/J3641</f>
        <v>0.15555505514373638</v>
      </c>
    </row>
    <row r="3642" spans="1:45" x14ac:dyDescent="0.4">
      <c r="A3642">
        <f t="shared" si="1947"/>
        <v>201904</v>
      </c>
      <c r="B3642" t="s">
        <v>637</v>
      </c>
      <c r="C3642" t="s">
        <v>647</v>
      </c>
      <c r="D3642" t="str">
        <f t="shared" ca="1" si="1944"/>
        <v>I115</v>
      </c>
      <c r="E3642">
        <f t="shared" ca="1" si="1925"/>
        <v>16</v>
      </c>
      <c r="F3642">
        <f t="shared" ca="1" si="1926"/>
        <v>8</v>
      </c>
      <c r="G3642" t="str">
        <f t="shared" ca="1" si="1941"/>
        <v>S10</v>
      </c>
      <c r="H3642" t="str">
        <f t="shared" ca="1" si="1942"/>
        <v>S103</v>
      </c>
      <c r="I3642">
        <f ca="1">VLOOKUP(D3642,PRC!$A$2:$B$21,2,0)*E3642</f>
        <v>80000</v>
      </c>
      <c r="J3642">
        <f t="shared" ca="1" si="1927"/>
        <v>75196</v>
      </c>
      <c r="K3642">
        <f ca="1">VLOOKUP(D3642,PRC!$A$1:$C$21,3,0)*E3642</f>
        <v>38400</v>
      </c>
      <c r="L3642">
        <f t="shared" ca="1" si="1928"/>
        <v>7000</v>
      </c>
      <c r="M3642">
        <f t="shared" ca="1" si="1929"/>
        <v>1000</v>
      </c>
      <c r="N3642">
        <f t="shared" ca="1" si="1930"/>
        <v>20000</v>
      </c>
      <c r="O3642">
        <f t="shared" ca="1" si="1931"/>
        <v>8000</v>
      </c>
      <c r="P3642">
        <f t="shared" ca="1" si="1943"/>
        <v>796</v>
      </c>
      <c r="Q3642">
        <f ca="1">IF(P3642&gt;0,1,0)</f>
        <v>1</v>
      </c>
      <c r="R3642">
        <f t="shared" ca="1" si="1932"/>
        <v>6</v>
      </c>
      <c r="S3642">
        <f t="shared" ca="1" si="1933"/>
        <v>9</v>
      </c>
      <c r="T3642">
        <f t="shared" ca="1" si="1934"/>
        <v>1</v>
      </c>
      <c r="U3642">
        <f t="shared" ca="1" si="1935"/>
        <v>25</v>
      </c>
      <c r="V3642">
        <f t="shared" ca="1" si="1936"/>
        <v>10</v>
      </c>
      <c r="X3642">
        <f t="shared" si="1938"/>
        <v>3642</v>
      </c>
      <c r="Y3642">
        <f t="shared" si="1939"/>
        <v>3452</v>
      </c>
      <c r="Z3642">
        <f t="shared" si="1940"/>
        <v>3453</v>
      </c>
      <c r="AA3642">
        <f t="shared" si="1937"/>
        <v>3951</v>
      </c>
      <c r="AB3642">
        <f t="shared" si="1948"/>
        <v>500</v>
      </c>
      <c r="AM3642" t="str">
        <f t="shared" si="1949"/>
        <v>201904LP</v>
      </c>
      <c r="AN3642">
        <f t="shared" ca="1" si="1945"/>
        <v>6.0050000000000043</v>
      </c>
      <c r="AO3642">
        <f t="shared" ca="1" si="1946"/>
        <v>8.75</v>
      </c>
      <c r="AP3642">
        <f t="shared" ca="1" si="1950"/>
        <v>1.25</v>
      </c>
      <c r="AQ3642">
        <f t="shared" ca="1" si="1951"/>
        <v>25</v>
      </c>
      <c r="AR3642">
        <f t="shared" ca="1" si="1952"/>
        <v>10</v>
      </c>
      <c r="AS3642">
        <f ca="1">P3642/J3642</f>
        <v>1.0585669450502686E-2</v>
      </c>
    </row>
    <row r="3643" spans="1:45" x14ac:dyDescent="0.4">
      <c r="A3643">
        <f t="shared" si="1947"/>
        <v>201904</v>
      </c>
      <c r="B3643" t="s">
        <v>638</v>
      </c>
      <c r="C3643" t="s">
        <v>647</v>
      </c>
      <c r="D3643" t="str">
        <f t="shared" ca="1" si="1944"/>
        <v>I113</v>
      </c>
      <c r="E3643">
        <f t="shared" ref="E3643:E3706" ca="1" si="1953">RANDBETWEEN(INDIRECT("AD"&amp;Y3643),INDIRECT("AD"&amp;Z3643))</f>
        <v>14</v>
      </c>
      <c r="F3643">
        <f t="shared" ref="F3643:F3706" ca="1" si="1954">RANDBETWEEN(INDIRECT("AF"&amp;Y3643),INDIRECT("AF"&amp;Z3643))</f>
        <v>6</v>
      </c>
      <c r="G3643" t="str">
        <f t="shared" ca="1" si="1941"/>
        <v>S11</v>
      </c>
      <c r="H3643" t="str">
        <f t="shared" ca="1" si="1942"/>
        <v>S119</v>
      </c>
      <c r="I3643">
        <f ca="1">VLOOKUP(D3643,PRC!$A$2:$B$21,2,0)*E3643</f>
        <v>9380000</v>
      </c>
      <c r="J3643">
        <f t="shared" ref="J3643:J3706" ca="1" si="1955">I3643*(1-R3643/100)-4</f>
        <v>8629596</v>
      </c>
      <c r="K3643">
        <f ca="1">VLOOKUP(D3643,PRC!$A$1:$C$21,3,0)*E3643</f>
        <v>4221000</v>
      </c>
      <c r="L3643">
        <f t="shared" ref="L3643:L3706" ca="1" si="1956">ROUND($I3643*S3643,-5)/100</f>
        <v>844000</v>
      </c>
      <c r="M3643">
        <f t="shared" ref="M3643:M3706" ca="1" si="1957">ROUND($I3643*T3643,-5)/100</f>
        <v>281000</v>
      </c>
      <c r="N3643">
        <f t="shared" ref="N3643:N3706" ca="1" si="1958">ROUND($I3643*U3643,-5)/100</f>
        <v>2157000</v>
      </c>
      <c r="O3643">
        <f t="shared" ref="O3643:O3706" ca="1" si="1959">ROUND($I3643*V3643,-5)/100</f>
        <v>750000</v>
      </c>
      <c r="P3643">
        <f t="shared" ca="1" si="1943"/>
        <v>376596</v>
      </c>
      <c r="Q3643">
        <f ca="1">IF(P3643&gt;0,1,0)</f>
        <v>1</v>
      </c>
      <c r="R3643">
        <f t="shared" ref="R3643:R3706" ca="1" si="1960">RANDBETWEEN(INDIRECT("AF"&amp;$Y3643),INDIRECT("AF"&amp;$Z3643))</f>
        <v>8</v>
      </c>
      <c r="S3643">
        <f t="shared" ref="S3643:S3706" ca="1" si="1961">RANDBETWEEN(INDIRECT("AG"&amp;$Y3643),INDIRECT("AG"&amp;$Z3643))</f>
        <v>9</v>
      </c>
      <c r="T3643">
        <f t="shared" ref="T3643:T3706" ca="1" si="1962">RANDBETWEEN(INDIRECT("AH"&amp;$Y3643),INDIRECT("AH"&amp;$Z3643))</f>
        <v>3</v>
      </c>
      <c r="U3643">
        <f t="shared" ref="U3643:U3706" ca="1" si="1963">RANDBETWEEN(INDIRECT("Ai"&amp;$Y3643),INDIRECT("Ai"&amp;$Z3643))</f>
        <v>23</v>
      </c>
      <c r="V3643">
        <f t="shared" ref="V3643:V3706" ca="1" si="1964">RANDBETWEEN(INDIRECT("Aj"&amp;$Y3643),INDIRECT("Aj"&amp;$Z3643))</f>
        <v>8</v>
      </c>
      <c r="X3643">
        <f t="shared" si="1938"/>
        <v>3643</v>
      </c>
      <c r="Y3643">
        <f t="shared" si="1939"/>
        <v>3452</v>
      </c>
      <c r="Z3643">
        <f t="shared" si="1940"/>
        <v>3453</v>
      </c>
      <c r="AA3643">
        <f t="shared" ref="AA3643:AA3706" si="1965">Y3643+AB3643-1</f>
        <v>3951</v>
      </c>
      <c r="AB3643">
        <f t="shared" si="1948"/>
        <v>500</v>
      </c>
      <c r="AM3643" t="str">
        <f t="shared" si="1949"/>
        <v>201904LP</v>
      </c>
      <c r="AN3643">
        <f t="shared" ca="1" si="1945"/>
        <v>8.0000426439232442</v>
      </c>
      <c r="AO3643">
        <f t="shared" ca="1" si="1946"/>
        <v>8.997867803837952</v>
      </c>
      <c r="AP3643">
        <f t="shared" ca="1" si="1950"/>
        <v>2.9957356076759063</v>
      </c>
      <c r="AQ3643">
        <f t="shared" ca="1" si="1951"/>
        <v>22.995735607675908</v>
      </c>
      <c r="AR3643">
        <f t="shared" ca="1" si="1952"/>
        <v>7.9957356076759067</v>
      </c>
      <c r="AS3643">
        <f ca="1">P3643/J3643</f>
        <v>4.3640049893413316E-2</v>
      </c>
    </row>
    <row r="3644" spans="1:45" x14ac:dyDescent="0.4">
      <c r="A3644">
        <f t="shared" si="1947"/>
        <v>201904</v>
      </c>
      <c r="B3644" t="s">
        <v>639</v>
      </c>
      <c r="C3644" t="s">
        <v>647</v>
      </c>
      <c r="D3644" t="str">
        <f t="shared" ca="1" si="1944"/>
        <v>I106</v>
      </c>
      <c r="E3644">
        <f t="shared" ca="1" si="1953"/>
        <v>15</v>
      </c>
      <c r="F3644">
        <f t="shared" ca="1" si="1954"/>
        <v>9</v>
      </c>
      <c r="G3644" t="str">
        <f t="shared" ca="1" si="1941"/>
        <v>S10</v>
      </c>
      <c r="H3644" t="str">
        <f t="shared" ca="1" si="1942"/>
        <v>S108</v>
      </c>
      <c r="I3644">
        <f ca="1">VLOOKUP(D3644,PRC!$A$2:$B$21,2,0)*E3644</f>
        <v>300000</v>
      </c>
      <c r="J3644">
        <f t="shared" ca="1" si="1955"/>
        <v>278996</v>
      </c>
      <c r="K3644">
        <f ca="1">VLOOKUP(D3644,PRC!$A$1:$C$21,3,0)*E3644</f>
        <v>159000</v>
      </c>
      <c r="L3644">
        <f t="shared" ca="1" si="1956"/>
        <v>24000</v>
      </c>
      <c r="M3644">
        <f t="shared" ca="1" si="1957"/>
        <v>9000</v>
      </c>
      <c r="N3644">
        <f t="shared" ca="1" si="1958"/>
        <v>45000</v>
      </c>
      <c r="O3644">
        <f t="shared" ca="1" si="1959"/>
        <v>30000</v>
      </c>
      <c r="P3644">
        <f t="shared" ca="1" si="1943"/>
        <v>11996</v>
      </c>
      <c r="Q3644">
        <f ca="1">IF(P3644&gt;0,1,0)</f>
        <v>1</v>
      </c>
      <c r="R3644">
        <f t="shared" ca="1" si="1960"/>
        <v>7</v>
      </c>
      <c r="S3644">
        <f t="shared" ca="1" si="1961"/>
        <v>8</v>
      </c>
      <c r="T3644">
        <f t="shared" ca="1" si="1962"/>
        <v>3</v>
      </c>
      <c r="U3644">
        <f t="shared" ca="1" si="1963"/>
        <v>15</v>
      </c>
      <c r="V3644">
        <f t="shared" ca="1" si="1964"/>
        <v>10</v>
      </c>
      <c r="X3644">
        <f t="shared" ref="X3644:X3707" si="1966">X3643+1</f>
        <v>3644</v>
      </c>
      <c r="Y3644">
        <f t="shared" ref="Y3644:Y3707" si="1967">IF(C3644=C3643,Y3643,X3644)</f>
        <v>3452</v>
      </c>
      <c r="Z3644">
        <f t="shared" ref="Z3644:Z3707" si="1968">Y3644+1</f>
        <v>3453</v>
      </c>
      <c r="AA3644">
        <f t="shared" si="1965"/>
        <v>3951</v>
      </c>
      <c r="AB3644">
        <f t="shared" si="1948"/>
        <v>500</v>
      </c>
      <c r="AM3644" t="str">
        <f t="shared" si="1949"/>
        <v>201904LP</v>
      </c>
      <c r="AN3644">
        <f t="shared" ca="1" si="1945"/>
        <v>7.0013333333333367</v>
      </c>
      <c r="AO3644">
        <f t="shared" ca="1" si="1946"/>
        <v>8</v>
      </c>
      <c r="AP3644">
        <f t="shared" ca="1" si="1950"/>
        <v>3</v>
      </c>
      <c r="AQ3644">
        <f t="shared" ca="1" si="1951"/>
        <v>15</v>
      </c>
      <c r="AR3644">
        <f t="shared" ca="1" si="1952"/>
        <v>10</v>
      </c>
      <c r="AS3644">
        <f ca="1">P3644/J3644</f>
        <v>4.2997032215515638E-2</v>
      </c>
    </row>
    <row r="3645" spans="1:45" x14ac:dyDescent="0.4">
      <c r="A3645">
        <f t="shared" si="1947"/>
        <v>201904</v>
      </c>
      <c r="B3645" t="s">
        <v>640</v>
      </c>
      <c r="C3645" t="s">
        <v>647</v>
      </c>
      <c r="D3645" t="str">
        <f t="shared" ca="1" si="1944"/>
        <v>I103</v>
      </c>
      <c r="E3645">
        <f t="shared" ca="1" si="1953"/>
        <v>14</v>
      </c>
      <c r="F3645">
        <f t="shared" ca="1" si="1954"/>
        <v>10</v>
      </c>
      <c r="G3645" t="str">
        <f t="shared" ref="G3645:G3708" ca="1" si="1969">LEFT(H3645,3)</f>
        <v>S10</v>
      </c>
      <c r="H3645" t="str">
        <f t="shared" ref="H3645:H3708" ca="1" si="1970">"S"&amp;RANDBETWEEN(101,120)</f>
        <v>S107</v>
      </c>
      <c r="I3645">
        <f ca="1">VLOOKUP(D3645,PRC!$A$2:$B$21,2,0)*E3645</f>
        <v>700000</v>
      </c>
      <c r="J3645">
        <f t="shared" ca="1" si="1955"/>
        <v>657996</v>
      </c>
      <c r="K3645">
        <f ca="1">VLOOKUP(D3645,PRC!$A$1:$C$21,3,0)*E3645</f>
        <v>399000</v>
      </c>
      <c r="L3645">
        <f t="shared" ca="1" si="1956"/>
        <v>56000</v>
      </c>
      <c r="M3645">
        <f t="shared" ca="1" si="1957"/>
        <v>7000</v>
      </c>
      <c r="N3645">
        <f t="shared" ca="1" si="1958"/>
        <v>119000</v>
      </c>
      <c r="O3645">
        <f t="shared" ca="1" si="1959"/>
        <v>35000</v>
      </c>
      <c r="P3645">
        <f t="shared" ref="P3645:P3651" ca="1" si="1971">J3645-SUM(K3645:O3645)</f>
        <v>41996</v>
      </c>
      <c r="Q3645">
        <f ca="1">IF(P3645&gt;0,1,0)</f>
        <v>1</v>
      </c>
      <c r="R3645">
        <f t="shared" ca="1" si="1960"/>
        <v>6</v>
      </c>
      <c r="S3645">
        <f t="shared" ca="1" si="1961"/>
        <v>8</v>
      </c>
      <c r="T3645">
        <f t="shared" ca="1" si="1962"/>
        <v>1</v>
      </c>
      <c r="U3645">
        <f t="shared" ca="1" si="1963"/>
        <v>17</v>
      </c>
      <c r="V3645">
        <f t="shared" ca="1" si="1964"/>
        <v>5</v>
      </c>
      <c r="X3645">
        <f t="shared" si="1966"/>
        <v>3645</v>
      </c>
      <c r="Y3645">
        <f t="shared" si="1967"/>
        <v>3452</v>
      </c>
      <c r="Z3645">
        <f t="shared" si="1968"/>
        <v>3453</v>
      </c>
      <c r="AA3645">
        <f t="shared" si="1965"/>
        <v>3951</v>
      </c>
      <c r="AB3645">
        <f t="shared" si="1948"/>
        <v>500</v>
      </c>
      <c r="AM3645" t="str">
        <f t="shared" si="1949"/>
        <v>201904LP</v>
      </c>
      <c r="AN3645">
        <f t="shared" ca="1" si="1945"/>
        <v>6.0005714285714333</v>
      </c>
      <c r="AO3645">
        <f t="shared" ca="1" si="1946"/>
        <v>8</v>
      </c>
      <c r="AP3645">
        <f t="shared" ca="1" si="1950"/>
        <v>1</v>
      </c>
      <c r="AQ3645">
        <f t="shared" ca="1" si="1951"/>
        <v>17</v>
      </c>
      <c r="AR3645">
        <f t="shared" ca="1" si="1952"/>
        <v>5</v>
      </c>
      <c r="AS3645">
        <f ca="1">P3645/J3645</f>
        <v>6.3824096195113644E-2</v>
      </c>
    </row>
    <row r="3646" spans="1:45" x14ac:dyDescent="0.4">
      <c r="A3646">
        <f t="shared" si="1947"/>
        <v>201904</v>
      </c>
      <c r="B3646" t="s">
        <v>641</v>
      </c>
      <c r="C3646" t="s">
        <v>647</v>
      </c>
      <c r="D3646" t="str">
        <f t="shared" ref="D3646:D3709" ca="1" si="1972">"I"&amp;RANDBETWEEN(101,120)</f>
        <v>I109</v>
      </c>
      <c r="E3646">
        <f t="shared" ca="1" si="1953"/>
        <v>20</v>
      </c>
      <c r="F3646">
        <f t="shared" ca="1" si="1954"/>
        <v>6</v>
      </c>
      <c r="G3646" t="str">
        <f t="shared" ca="1" si="1969"/>
        <v>S11</v>
      </c>
      <c r="H3646" t="str">
        <f t="shared" ca="1" si="1970"/>
        <v>S119</v>
      </c>
      <c r="I3646">
        <f ca="1">VLOOKUP(D3646,PRC!$A$2:$B$21,2,0)*E3646</f>
        <v>10000000</v>
      </c>
      <c r="J3646">
        <f t="shared" ca="1" si="1955"/>
        <v>9099996</v>
      </c>
      <c r="K3646">
        <f ca="1">VLOOKUP(D3646,PRC!$A$1:$C$21,3,0)*E3646</f>
        <v>4000000</v>
      </c>
      <c r="L3646">
        <f t="shared" ca="1" si="1956"/>
        <v>900000</v>
      </c>
      <c r="M3646">
        <f t="shared" ca="1" si="1957"/>
        <v>100000</v>
      </c>
      <c r="N3646">
        <f t="shared" ca="1" si="1958"/>
        <v>2400000</v>
      </c>
      <c r="O3646">
        <f t="shared" ca="1" si="1959"/>
        <v>900000</v>
      </c>
      <c r="P3646">
        <f t="shared" ca="1" si="1971"/>
        <v>799996</v>
      </c>
      <c r="Q3646">
        <f ca="1">IF(P3646&gt;0,1,0)</f>
        <v>1</v>
      </c>
      <c r="R3646">
        <f t="shared" ca="1" si="1960"/>
        <v>9</v>
      </c>
      <c r="S3646">
        <f t="shared" ca="1" si="1961"/>
        <v>9</v>
      </c>
      <c r="T3646">
        <f t="shared" ca="1" si="1962"/>
        <v>1</v>
      </c>
      <c r="U3646">
        <f t="shared" ca="1" si="1963"/>
        <v>24</v>
      </c>
      <c r="V3646">
        <f t="shared" ca="1" si="1964"/>
        <v>9</v>
      </c>
      <c r="X3646">
        <f t="shared" si="1966"/>
        <v>3646</v>
      </c>
      <c r="Y3646">
        <f t="shared" si="1967"/>
        <v>3452</v>
      </c>
      <c r="Z3646">
        <f t="shared" si="1968"/>
        <v>3453</v>
      </c>
      <c r="AA3646">
        <f t="shared" si="1965"/>
        <v>3951</v>
      </c>
      <c r="AB3646">
        <f t="shared" si="1948"/>
        <v>500</v>
      </c>
      <c r="AM3646" t="str">
        <f t="shared" si="1949"/>
        <v>201904LP</v>
      </c>
      <c r="AN3646">
        <f t="shared" ref="AN3646:AN3709" ca="1" si="1973">(1-J3646/I3646)*100</f>
        <v>9.0000399999999985</v>
      </c>
      <c r="AO3646">
        <f t="shared" ref="AO3646:AO3709" ca="1" si="1974">L3646/$I3646*100</f>
        <v>9</v>
      </c>
      <c r="AP3646">
        <f t="shared" ca="1" si="1950"/>
        <v>1</v>
      </c>
      <c r="AQ3646">
        <f t="shared" ca="1" si="1951"/>
        <v>24</v>
      </c>
      <c r="AR3646">
        <f t="shared" ca="1" si="1952"/>
        <v>9</v>
      </c>
      <c r="AS3646">
        <f ca="1">P3646/J3646</f>
        <v>8.7911686994148128E-2</v>
      </c>
    </row>
    <row r="3647" spans="1:45" x14ac:dyDescent="0.4">
      <c r="A3647">
        <f t="shared" si="1947"/>
        <v>201904</v>
      </c>
      <c r="B3647" t="s">
        <v>642</v>
      </c>
      <c r="C3647" t="s">
        <v>647</v>
      </c>
      <c r="D3647" t="str">
        <f t="shared" ca="1" si="1972"/>
        <v>I109</v>
      </c>
      <c r="E3647">
        <f t="shared" ca="1" si="1953"/>
        <v>15</v>
      </c>
      <c r="F3647">
        <f t="shared" ca="1" si="1954"/>
        <v>8</v>
      </c>
      <c r="G3647" t="str">
        <f t="shared" ca="1" si="1969"/>
        <v>S10</v>
      </c>
      <c r="H3647" t="str">
        <f t="shared" ca="1" si="1970"/>
        <v>S101</v>
      </c>
      <c r="I3647">
        <f ca="1">VLOOKUP(D3647,PRC!$A$2:$B$21,2,0)*E3647</f>
        <v>7500000</v>
      </c>
      <c r="J3647">
        <f t="shared" ca="1" si="1955"/>
        <v>6824996</v>
      </c>
      <c r="K3647">
        <f ca="1">VLOOKUP(D3647,PRC!$A$1:$C$21,3,0)*E3647</f>
        <v>3000000</v>
      </c>
      <c r="L3647">
        <f t="shared" ca="1" si="1956"/>
        <v>375000</v>
      </c>
      <c r="M3647">
        <f t="shared" ca="1" si="1957"/>
        <v>150000</v>
      </c>
      <c r="N3647">
        <f t="shared" ca="1" si="1958"/>
        <v>1875000</v>
      </c>
      <c r="O3647">
        <f t="shared" ca="1" si="1959"/>
        <v>600000</v>
      </c>
      <c r="P3647">
        <f t="shared" ca="1" si="1971"/>
        <v>824996</v>
      </c>
      <c r="Q3647">
        <f ca="1">IF(P3647&gt;0,1,0)</f>
        <v>1</v>
      </c>
      <c r="R3647">
        <f t="shared" ca="1" si="1960"/>
        <v>9</v>
      </c>
      <c r="S3647">
        <f t="shared" ca="1" si="1961"/>
        <v>5</v>
      </c>
      <c r="T3647">
        <f t="shared" ca="1" si="1962"/>
        <v>2</v>
      </c>
      <c r="U3647">
        <f t="shared" ca="1" si="1963"/>
        <v>25</v>
      </c>
      <c r="V3647">
        <f t="shared" ca="1" si="1964"/>
        <v>8</v>
      </c>
      <c r="X3647">
        <f t="shared" si="1966"/>
        <v>3647</v>
      </c>
      <c r="Y3647">
        <f t="shared" si="1967"/>
        <v>3452</v>
      </c>
      <c r="Z3647">
        <f t="shared" si="1968"/>
        <v>3453</v>
      </c>
      <c r="AA3647">
        <f t="shared" si="1965"/>
        <v>3951</v>
      </c>
      <c r="AB3647">
        <f t="shared" si="1948"/>
        <v>500</v>
      </c>
      <c r="AM3647" t="str">
        <f t="shared" si="1949"/>
        <v>201904LP</v>
      </c>
      <c r="AN3647">
        <f t="shared" ca="1" si="1973"/>
        <v>9.0000533333333355</v>
      </c>
      <c r="AO3647">
        <f t="shared" ca="1" si="1974"/>
        <v>5</v>
      </c>
      <c r="AP3647">
        <f t="shared" ca="1" si="1950"/>
        <v>2</v>
      </c>
      <c r="AQ3647">
        <f t="shared" ca="1" si="1951"/>
        <v>25</v>
      </c>
      <c r="AR3647">
        <f t="shared" ca="1" si="1952"/>
        <v>8</v>
      </c>
      <c r="AS3647">
        <f ca="1">P3647/J3647</f>
        <v>0.12087860564313883</v>
      </c>
    </row>
    <row r="3648" spans="1:45" x14ac:dyDescent="0.4">
      <c r="A3648">
        <f t="shared" si="1947"/>
        <v>201904</v>
      </c>
      <c r="B3648" t="s">
        <v>643</v>
      </c>
      <c r="C3648" t="s">
        <v>647</v>
      </c>
      <c r="D3648" t="str">
        <f t="shared" ca="1" si="1972"/>
        <v>I105</v>
      </c>
      <c r="E3648">
        <f t="shared" ca="1" si="1953"/>
        <v>11</v>
      </c>
      <c r="F3648">
        <f t="shared" ca="1" si="1954"/>
        <v>9</v>
      </c>
      <c r="G3648" t="str">
        <f t="shared" ca="1" si="1969"/>
        <v>S10</v>
      </c>
      <c r="H3648" t="str">
        <f t="shared" ca="1" si="1970"/>
        <v>S107</v>
      </c>
      <c r="I3648">
        <f ca="1">VLOOKUP(D3648,PRC!$A$2:$B$21,2,0)*E3648</f>
        <v>1100000</v>
      </c>
      <c r="J3648">
        <f t="shared" ca="1" si="1955"/>
        <v>1033995.9999999999</v>
      </c>
      <c r="K3648">
        <f ca="1">VLOOKUP(D3648,PRC!$A$1:$C$21,3,0)*E3648</f>
        <v>649000</v>
      </c>
      <c r="L3648">
        <f t="shared" ca="1" si="1956"/>
        <v>77000</v>
      </c>
      <c r="M3648">
        <f t="shared" ca="1" si="1957"/>
        <v>22000</v>
      </c>
      <c r="N3648">
        <f t="shared" ca="1" si="1958"/>
        <v>231000</v>
      </c>
      <c r="O3648">
        <f t="shared" ca="1" si="1959"/>
        <v>88000</v>
      </c>
      <c r="P3648">
        <f t="shared" ca="1" si="1971"/>
        <v>-33004.000000000116</v>
      </c>
      <c r="Q3648">
        <f ca="1">IF(P3648&gt;0,1,0)</f>
        <v>0</v>
      </c>
      <c r="R3648">
        <f t="shared" ca="1" si="1960"/>
        <v>6</v>
      </c>
      <c r="S3648">
        <f t="shared" ca="1" si="1961"/>
        <v>7</v>
      </c>
      <c r="T3648">
        <f t="shared" ca="1" si="1962"/>
        <v>2</v>
      </c>
      <c r="U3648">
        <f t="shared" ca="1" si="1963"/>
        <v>21</v>
      </c>
      <c r="V3648">
        <f t="shared" ca="1" si="1964"/>
        <v>8</v>
      </c>
      <c r="X3648">
        <f t="shared" si="1966"/>
        <v>3648</v>
      </c>
      <c r="Y3648">
        <f t="shared" si="1967"/>
        <v>3452</v>
      </c>
      <c r="Z3648">
        <f t="shared" si="1968"/>
        <v>3453</v>
      </c>
      <c r="AA3648">
        <f t="shared" si="1965"/>
        <v>3951</v>
      </c>
      <c r="AB3648">
        <f t="shared" si="1948"/>
        <v>500</v>
      </c>
      <c r="AM3648" t="str">
        <f t="shared" si="1949"/>
        <v>201904LP</v>
      </c>
      <c r="AN3648">
        <f t="shared" ca="1" si="1973"/>
        <v>6.0003636363636481</v>
      </c>
      <c r="AO3648">
        <f t="shared" ca="1" si="1974"/>
        <v>7.0000000000000009</v>
      </c>
      <c r="AP3648">
        <f t="shared" ca="1" si="1950"/>
        <v>2</v>
      </c>
      <c r="AQ3648">
        <f t="shared" ca="1" si="1951"/>
        <v>21</v>
      </c>
      <c r="AR3648">
        <f t="shared" ca="1" si="1952"/>
        <v>8</v>
      </c>
      <c r="AS3648">
        <f ca="1">P3648/J3648</f>
        <v>-3.1918885566288573E-2</v>
      </c>
    </row>
    <row r="3649" spans="1:45" x14ac:dyDescent="0.4">
      <c r="A3649">
        <f t="shared" si="1947"/>
        <v>201904</v>
      </c>
      <c r="B3649" t="s">
        <v>644</v>
      </c>
      <c r="C3649" t="s">
        <v>647</v>
      </c>
      <c r="D3649" t="str">
        <f t="shared" ca="1" si="1972"/>
        <v>I113</v>
      </c>
      <c r="E3649">
        <f t="shared" ca="1" si="1953"/>
        <v>17</v>
      </c>
      <c r="F3649">
        <f t="shared" ca="1" si="1954"/>
        <v>6</v>
      </c>
      <c r="G3649" t="str">
        <f t="shared" ca="1" si="1969"/>
        <v>S11</v>
      </c>
      <c r="H3649" t="str">
        <f t="shared" ca="1" si="1970"/>
        <v>S112</v>
      </c>
      <c r="I3649">
        <f ca="1">VLOOKUP(D3649,PRC!$A$2:$B$21,2,0)*E3649</f>
        <v>11390000</v>
      </c>
      <c r="J3649">
        <f t="shared" ca="1" si="1955"/>
        <v>10364896</v>
      </c>
      <c r="K3649">
        <f ca="1">VLOOKUP(D3649,PRC!$A$1:$C$21,3,0)*E3649</f>
        <v>5125500</v>
      </c>
      <c r="L3649">
        <f t="shared" ca="1" si="1956"/>
        <v>570000</v>
      </c>
      <c r="M3649">
        <f t="shared" ca="1" si="1957"/>
        <v>342000</v>
      </c>
      <c r="N3649">
        <f t="shared" ca="1" si="1958"/>
        <v>2050000</v>
      </c>
      <c r="O3649">
        <f t="shared" ca="1" si="1959"/>
        <v>797000</v>
      </c>
      <c r="P3649">
        <f t="shared" ca="1" si="1971"/>
        <v>1480396</v>
      </c>
      <c r="Q3649">
        <f ca="1">IF(P3649&gt;0,1,0)</f>
        <v>1</v>
      </c>
      <c r="R3649">
        <f t="shared" ca="1" si="1960"/>
        <v>9</v>
      </c>
      <c r="S3649">
        <f t="shared" ca="1" si="1961"/>
        <v>5</v>
      </c>
      <c r="T3649">
        <f t="shared" ca="1" si="1962"/>
        <v>3</v>
      </c>
      <c r="U3649">
        <f t="shared" ca="1" si="1963"/>
        <v>18</v>
      </c>
      <c r="V3649">
        <f t="shared" ca="1" si="1964"/>
        <v>7</v>
      </c>
      <c r="X3649">
        <f t="shared" si="1966"/>
        <v>3649</v>
      </c>
      <c r="Y3649">
        <f t="shared" si="1967"/>
        <v>3452</v>
      </c>
      <c r="Z3649">
        <f t="shared" si="1968"/>
        <v>3453</v>
      </c>
      <c r="AA3649">
        <f t="shared" si="1965"/>
        <v>3951</v>
      </c>
      <c r="AB3649">
        <f t="shared" si="1948"/>
        <v>500</v>
      </c>
      <c r="AM3649" t="str">
        <f t="shared" si="1949"/>
        <v>201904LP</v>
      </c>
      <c r="AN3649">
        <f t="shared" ca="1" si="1973"/>
        <v>9.0000351185250178</v>
      </c>
      <c r="AO3649">
        <f t="shared" ca="1" si="1974"/>
        <v>5.0043898156277438</v>
      </c>
      <c r="AP3649">
        <f t="shared" ca="1" si="1950"/>
        <v>3.0026338893766464</v>
      </c>
      <c r="AQ3649">
        <f t="shared" ca="1" si="1951"/>
        <v>17.998244073748904</v>
      </c>
      <c r="AR3649">
        <f t="shared" ca="1" si="1952"/>
        <v>6.9973661106233545</v>
      </c>
      <c r="AS3649">
        <f ca="1">P3649/J3649</f>
        <v>0.14282786821980656</v>
      </c>
    </row>
    <row r="3650" spans="1:45" x14ac:dyDescent="0.4">
      <c r="A3650">
        <f t="shared" si="1947"/>
        <v>201904</v>
      </c>
      <c r="B3650" t="s">
        <v>645</v>
      </c>
      <c r="C3650" t="s">
        <v>647</v>
      </c>
      <c r="D3650" t="str">
        <f t="shared" ca="1" si="1972"/>
        <v>I104</v>
      </c>
      <c r="E3650">
        <f t="shared" ca="1" si="1953"/>
        <v>18</v>
      </c>
      <c r="F3650">
        <f t="shared" ca="1" si="1954"/>
        <v>8</v>
      </c>
      <c r="G3650" t="str">
        <f t="shared" ca="1" si="1969"/>
        <v>S10</v>
      </c>
      <c r="H3650" t="str">
        <f t="shared" ca="1" si="1970"/>
        <v>S102</v>
      </c>
      <c r="I3650">
        <f ca="1">VLOOKUP(D3650,PRC!$A$2:$B$21,2,0)*E3650</f>
        <v>1260000</v>
      </c>
      <c r="J3650">
        <f t="shared" ca="1" si="1955"/>
        <v>1196996</v>
      </c>
      <c r="K3650">
        <f ca="1">VLOOKUP(D3650,PRC!$A$1:$C$21,3,0)*E3650</f>
        <v>529200</v>
      </c>
      <c r="L3650">
        <f t="shared" ca="1" si="1956"/>
        <v>76000</v>
      </c>
      <c r="M3650">
        <f t="shared" ca="1" si="1957"/>
        <v>25000</v>
      </c>
      <c r="N3650">
        <f t="shared" ca="1" si="1958"/>
        <v>227000</v>
      </c>
      <c r="O3650">
        <f t="shared" ca="1" si="1959"/>
        <v>101000</v>
      </c>
      <c r="P3650">
        <f t="shared" ca="1" si="1971"/>
        <v>238796</v>
      </c>
      <c r="Q3650">
        <f ca="1">IF(P3650&gt;0,1,0)</f>
        <v>1</v>
      </c>
      <c r="R3650">
        <f t="shared" ca="1" si="1960"/>
        <v>5</v>
      </c>
      <c r="S3650">
        <f t="shared" ca="1" si="1961"/>
        <v>6</v>
      </c>
      <c r="T3650">
        <f t="shared" ca="1" si="1962"/>
        <v>2</v>
      </c>
      <c r="U3650">
        <f t="shared" ca="1" si="1963"/>
        <v>18</v>
      </c>
      <c r="V3650">
        <f t="shared" ca="1" si="1964"/>
        <v>8</v>
      </c>
      <c r="X3650">
        <f t="shared" si="1966"/>
        <v>3650</v>
      </c>
      <c r="Y3650">
        <f t="shared" si="1967"/>
        <v>3452</v>
      </c>
      <c r="Z3650">
        <f t="shared" si="1968"/>
        <v>3453</v>
      </c>
      <c r="AA3650">
        <f t="shared" si="1965"/>
        <v>3951</v>
      </c>
      <c r="AB3650">
        <f t="shared" si="1948"/>
        <v>500</v>
      </c>
      <c r="AM3650" t="str">
        <f t="shared" si="1949"/>
        <v>201904LP</v>
      </c>
      <c r="AN3650">
        <f t="shared" ca="1" si="1973"/>
        <v>5.0003174603174605</v>
      </c>
      <c r="AO3650">
        <f t="shared" ca="1" si="1974"/>
        <v>6.0317460317460316</v>
      </c>
      <c r="AP3650">
        <f t="shared" ca="1" si="1950"/>
        <v>1.984126984126984</v>
      </c>
      <c r="AQ3650">
        <f t="shared" ca="1" si="1951"/>
        <v>18.015873015873016</v>
      </c>
      <c r="AR3650">
        <f t="shared" ca="1" si="1952"/>
        <v>8.0158730158730158</v>
      </c>
      <c r="AS3650">
        <f ca="1">P3650/J3650</f>
        <v>0.19949607183315565</v>
      </c>
    </row>
    <row r="3651" spans="1:45" x14ac:dyDescent="0.4">
      <c r="A3651">
        <f t="shared" ref="A3651:A3714" si="1975">IF(BA3651="",A3650,BA3651)</f>
        <v>201904</v>
      </c>
      <c r="B3651" t="s">
        <v>646</v>
      </c>
      <c r="C3651" t="s">
        <v>647</v>
      </c>
      <c r="D3651" t="str">
        <f t="shared" ca="1" si="1972"/>
        <v>I102</v>
      </c>
      <c r="E3651">
        <f t="shared" ca="1" si="1953"/>
        <v>18</v>
      </c>
      <c r="F3651">
        <f t="shared" ca="1" si="1954"/>
        <v>8</v>
      </c>
      <c r="G3651" t="str">
        <f t="shared" ca="1" si="1969"/>
        <v>S10</v>
      </c>
      <c r="H3651" t="str">
        <f t="shared" ca="1" si="1970"/>
        <v>S106</v>
      </c>
      <c r="I3651">
        <f ca="1">VLOOKUP(D3651,PRC!$A$2:$B$21,2,0)*E3651</f>
        <v>720000</v>
      </c>
      <c r="J3651">
        <f t="shared" ca="1" si="1955"/>
        <v>683996</v>
      </c>
      <c r="K3651">
        <f ca="1">VLOOKUP(D3651,PRC!$A$1:$C$21,3,0)*E3651</f>
        <v>338400</v>
      </c>
      <c r="L3651">
        <f t="shared" ca="1" si="1956"/>
        <v>72000</v>
      </c>
      <c r="M3651">
        <f t="shared" ca="1" si="1957"/>
        <v>7000</v>
      </c>
      <c r="N3651">
        <f t="shared" ca="1" si="1958"/>
        <v>180000</v>
      </c>
      <c r="O3651">
        <f t="shared" ca="1" si="1959"/>
        <v>58000</v>
      </c>
      <c r="P3651">
        <f t="shared" ca="1" si="1971"/>
        <v>28596</v>
      </c>
      <c r="Q3651">
        <f ca="1">IF(P3651&gt;0,1,0)</f>
        <v>1</v>
      </c>
      <c r="R3651">
        <f t="shared" ca="1" si="1960"/>
        <v>5</v>
      </c>
      <c r="S3651">
        <f t="shared" ca="1" si="1961"/>
        <v>10</v>
      </c>
      <c r="T3651">
        <f t="shared" ca="1" si="1962"/>
        <v>1</v>
      </c>
      <c r="U3651">
        <f t="shared" ca="1" si="1963"/>
        <v>25</v>
      </c>
      <c r="V3651">
        <f t="shared" ca="1" si="1964"/>
        <v>8</v>
      </c>
      <c r="X3651">
        <f t="shared" si="1966"/>
        <v>3651</v>
      </c>
      <c r="Y3651">
        <f t="shared" si="1967"/>
        <v>3452</v>
      </c>
      <c r="Z3651">
        <f t="shared" si="1968"/>
        <v>3453</v>
      </c>
      <c r="AA3651">
        <f t="shared" si="1965"/>
        <v>3951</v>
      </c>
      <c r="AB3651">
        <f t="shared" ref="AB3651:AB3714" si="1976">COUNTIF(AM$2:AM$100100,AM3651)</f>
        <v>500</v>
      </c>
      <c r="AM3651" t="str">
        <f t="shared" ref="AM3651:AM3714" si="1977">A3651&amp;C3651</f>
        <v>201904LP</v>
      </c>
      <c r="AN3651">
        <f t="shared" ca="1" si="1973"/>
        <v>5.0005555555555521</v>
      </c>
      <c r="AO3651">
        <f t="shared" ca="1" si="1974"/>
        <v>10</v>
      </c>
      <c r="AP3651">
        <f t="shared" ca="1" si="1950"/>
        <v>0.97222222222222221</v>
      </c>
      <c r="AQ3651">
        <f t="shared" ca="1" si="1951"/>
        <v>25</v>
      </c>
      <c r="AR3651">
        <f t="shared" ca="1" si="1952"/>
        <v>8.0555555555555554</v>
      </c>
      <c r="AS3651">
        <f ca="1">P3651/J3651</f>
        <v>4.1807262030772112E-2</v>
      </c>
    </row>
    <row r="3652" spans="1:45" x14ac:dyDescent="0.4">
      <c r="A3652">
        <f t="shared" si="1975"/>
        <v>201904</v>
      </c>
      <c r="B3652" t="s">
        <v>728</v>
      </c>
      <c r="C3652" t="s">
        <v>647</v>
      </c>
      <c r="D3652" t="str">
        <f t="shared" ca="1" si="1972"/>
        <v>I118</v>
      </c>
      <c r="E3652">
        <f t="shared" ca="1" si="1953"/>
        <v>19</v>
      </c>
      <c r="F3652">
        <f t="shared" ca="1" si="1954"/>
        <v>9</v>
      </c>
      <c r="G3652" t="str">
        <f t="shared" ca="1" si="1969"/>
        <v>S10</v>
      </c>
      <c r="H3652" t="str">
        <f t="shared" ca="1" si="1970"/>
        <v>S107</v>
      </c>
      <c r="I3652">
        <f ca="1">VLOOKUP(D3652,PRC!$A$2:$B$21,2,0)*E3652</f>
        <v>10070000</v>
      </c>
      <c r="J3652">
        <f t="shared" ca="1" si="1955"/>
        <v>9365096</v>
      </c>
      <c r="K3652">
        <f ca="1">VLOOKUP(D3652,PRC!$A$1:$C$21,3,0)*E3652</f>
        <v>4229400</v>
      </c>
      <c r="L3652">
        <f t="shared" ca="1" si="1956"/>
        <v>604000</v>
      </c>
      <c r="M3652">
        <f t="shared" ca="1" si="1957"/>
        <v>101000</v>
      </c>
      <c r="N3652">
        <f t="shared" ca="1" si="1958"/>
        <v>1913000</v>
      </c>
      <c r="O3652">
        <f t="shared" ca="1" si="1959"/>
        <v>604000</v>
      </c>
      <c r="P3652">
        <f t="shared" ref="P3652:P3715" ca="1" si="1978">J3652-SUM(K3652:O3652)</f>
        <v>1913696</v>
      </c>
      <c r="Q3652">
        <f ca="1">IF(P3652&gt;0,1,0)</f>
        <v>1</v>
      </c>
      <c r="R3652">
        <f t="shared" ca="1" si="1960"/>
        <v>7</v>
      </c>
      <c r="S3652">
        <f t="shared" ca="1" si="1961"/>
        <v>6</v>
      </c>
      <c r="T3652">
        <f t="shared" ca="1" si="1962"/>
        <v>1</v>
      </c>
      <c r="U3652">
        <f t="shared" ca="1" si="1963"/>
        <v>19</v>
      </c>
      <c r="V3652">
        <f t="shared" ca="1" si="1964"/>
        <v>6</v>
      </c>
      <c r="X3652">
        <f t="shared" si="1966"/>
        <v>3652</v>
      </c>
      <c r="Y3652">
        <f t="shared" si="1967"/>
        <v>3452</v>
      </c>
      <c r="Z3652">
        <f t="shared" si="1968"/>
        <v>3453</v>
      </c>
      <c r="AA3652">
        <f t="shared" si="1965"/>
        <v>3951</v>
      </c>
      <c r="AB3652">
        <f t="shared" si="1976"/>
        <v>500</v>
      </c>
      <c r="AM3652" t="str">
        <f t="shared" si="1977"/>
        <v>201904LP</v>
      </c>
      <c r="AN3652">
        <f t="shared" ca="1" si="1973"/>
        <v>7.0000397219463721</v>
      </c>
      <c r="AO3652">
        <f t="shared" ca="1" si="1974"/>
        <v>5.9980139026812314</v>
      </c>
      <c r="AP3652">
        <f t="shared" ca="1" si="1950"/>
        <v>1.002979145978153</v>
      </c>
      <c r="AQ3652">
        <f t="shared" ca="1" si="1951"/>
        <v>18.997020854021848</v>
      </c>
      <c r="AR3652">
        <f t="shared" ca="1" si="1952"/>
        <v>5.9980139026812314</v>
      </c>
      <c r="AS3652">
        <f ca="1">P3652/J3652</f>
        <v>0.20434344720011413</v>
      </c>
    </row>
    <row r="3653" spans="1:45" x14ac:dyDescent="0.4">
      <c r="A3653">
        <f t="shared" si="1975"/>
        <v>201904</v>
      </c>
      <c r="B3653" t="s">
        <v>729</v>
      </c>
      <c r="C3653" t="s">
        <v>647</v>
      </c>
      <c r="D3653" t="str">
        <f t="shared" ca="1" si="1972"/>
        <v>I113</v>
      </c>
      <c r="E3653">
        <f t="shared" ca="1" si="1953"/>
        <v>13</v>
      </c>
      <c r="F3653">
        <f t="shared" ca="1" si="1954"/>
        <v>10</v>
      </c>
      <c r="G3653" t="str">
        <f t="shared" ca="1" si="1969"/>
        <v>S10</v>
      </c>
      <c r="H3653" t="str">
        <f t="shared" ca="1" si="1970"/>
        <v>S109</v>
      </c>
      <c r="I3653">
        <f ca="1">VLOOKUP(D3653,PRC!$A$2:$B$21,2,0)*E3653</f>
        <v>8710000</v>
      </c>
      <c r="J3653">
        <f t="shared" ca="1" si="1955"/>
        <v>7838996</v>
      </c>
      <c r="K3653">
        <f ca="1">VLOOKUP(D3653,PRC!$A$1:$C$21,3,0)*E3653</f>
        <v>3919500</v>
      </c>
      <c r="L3653">
        <f t="shared" ca="1" si="1956"/>
        <v>784000</v>
      </c>
      <c r="M3653">
        <f t="shared" ca="1" si="1957"/>
        <v>174000</v>
      </c>
      <c r="N3653">
        <f t="shared" ca="1" si="1958"/>
        <v>1655000</v>
      </c>
      <c r="O3653">
        <f t="shared" ca="1" si="1959"/>
        <v>697000</v>
      </c>
      <c r="P3653">
        <f t="shared" ca="1" si="1978"/>
        <v>609496</v>
      </c>
      <c r="Q3653">
        <f ca="1">IF(P3653&gt;0,1,0)</f>
        <v>1</v>
      </c>
      <c r="R3653">
        <f t="shared" ca="1" si="1960"/>
        <v>10</v>
      </c>
      <c r="S3653">
        <f t="shared" ca="1" si="1961"/>
        <v>9</v>
      </c>
      <c r="T3653">
        <f t="shared" ca="1" si="1962"/>
        <v>2</v>
      </c>
      <c r="U3653">
        <f t="shared" ca="1" si="1963"/>
        <v>19</v>
      </c>
      <c r="V3653">
        <f t="shared" ca="1" si="1964"/>
        <v>8</v>
      </c>
      <c r="X3653">
        <f t="shared" si="1966"/>
        <v>3653</v>
      </c>
      <c r="Y3653">
        <f t="shared" si="1967"/>
        <v>3452</v>
      </c>
      <c r="Z3653">
        <f t="shared" si="1968"/>
        <v>3453</v>
      </c>
      <c r="AA3653">
        <f t="shared" si="1965"/>
        <v>3951</v>
      </c>
      <c r="AB3653">
        <f t="shared" si="1976"/>
        <v>500</v>
      </c>
      <c r="AM3653" t="str">
        <f t="shared" si="1977"/>
        <v>201904LP</v>
      </c>
      <c r="AN3653">
        <f t="shared" ca="1" si="1973"/>
        <v>10.000045924225031</v>
      </c>
      <c r="AO3653">
        <f t="shared" ca="1" si="1974"/>
        <v>9.0011481056257168</v>
      </c>
      <c r="AP3653">
        <f t="shared" ca="1" si="1950"/>
        <v>1.9977037887485647</v>
      </c>
      <c r="AQ3653">
        <f t="shared" ca="1" si="1951"/>
        <v>19.001148105625717</v>
      </c>
      <c r="AR3653">
        <f t="shared" ca="1" si="1952"/>
        <v>8.0022962112514353</v>
      </c>
      <c r="AS3653">
        <f ca="1">P3653/J3653</f>
        <v>7.7751793724604529E-2</v>
      </c>
    </row>
    <row r="3654" spans="1:45" x14ac:dyDescent="0.4">
      <c r="A3654">
        <f t="shared" si="1975"/>
        <v>201904</v>
      </c>
      <c r="B3654" t="s">
        <v>730</v>
      </c>
      <c r="C3654" t="s">
        <v>647</v>
      </c>
      <c r="D3654" t="str">
        <f t="shared" ca="1" si="1972"/>
        <v>I104</v>
      </c>
      <c r="E3654">
        <f t="shared" ca="1" si="1953"/>
        <v>19</v>
      </c>
      <c r="F3654">
        <f t="shared" ca="1" si="1954"/>
        <v>10</v>
      </c>
      <c r="G3654" t="str">
        <f t="shared" ca="1" si="1969"/>
        <v>S10</v>
      </c>
      <c r="H3654" t="str">
        <f t="shared" ca="1" si="1970"/>
        <v>S108</v>
      </c>
      <c r="I3654">
        <f ca="1">VLOOKUP(D3654,PRC!$A$2:$B$21,2,0)*E3654</f>
        <v>1330000</v>
      </c>
      <c r="J3654">
        <f t="shared" ca="1" si="1955"/>
        <v>1250196</v>
      </c>
      <c r="K3654">
        <f ca="1">VLOOKUP(D3654,PRC!$A$1:$C$21,3,0)*E3654</f>
        <v>558600</v>
      </c>
      <c r="L3654">
        <f t="shared" ca="1" si="1956"/>
        <v>133000</v>
      </c>
      <c r="M3654">
        <f t="shared" ca="1" si="1957"/>
        <v>27000</v>
      </c>
      <c r="N3654">
        <f t="shared" ca="1" si="1958"/>
        <v>226000</v>
      </c>
      <c r="O3654">
        <f t="shared" ca="1" si="1959"/>
        <v>67000</v>
      </c>
      <c r="P3654">
        <f t="shared" ca="1" si="1978"/>
        <v>238596</v>
      </c>
      <c r="Q3654">
        <f ca="1">IF(P3654&gt;0,1,0)</f>
        <v>1</v>
      </c>
      <c r="R3654">
        <f t="shared" ca="1" si="1960"/>
        <v>6</v>
      </c>
      <c r="S3654">
        <f t="shared" ca="1" si="1961"/>
        <v>10</v>
      </c>
      <c r="T3654">
        <f t="shared" ca="1" si="1962"/>
        <v>2</v>
      </c>
      <c r="U3654">
        <f t="shared" ca="1" si="1963"/>
        <v>17</v>
      </c>
      <c r="V3654">
        <f t="shared" ca="1" si="1964"/>
        <v>5</v>
      </c>
      <c r="X3654">
        <f t="shared" si="1966"/>
        <v>3654</v>
      </c>
      <c r="Y3654">
        <f t="shared" si="1967"/>
        <v>3452</v>
      </c>
      <c r="Z3654">
        <f t="shared" si="1968"/>
        <v>3453</v>
      </c>
      <c r="AA3654">
        <f t="shared" si="1965"/>
        <v>3951</v>
      </c>
      <c r="AB3654">
        <f t="shared" si="1976"/>
        <v>500</v>
      </c>
      <c r="AM3654" t="str">
        <f t="shared" si="1977"/>
        <v>201904LP</v>
      </c>
      <c r="AN3654">
        <f t="shared" ca="1" si="1973"/>
        <v>6.0003007518796947</v>
      </c>
      <c r="AO3654">
        <f t="shared" ca="1" si="1974"/>
        <v>10</v>
      </c>
      <c r="AP3654">
        <f t="shared" ca="1" si="1950"/>
        <v>2.030075187969925</v>
      </c>
      <c r="AQ3654">
        <f t="shared" ca="1" si="1951"/>
        <v>16.992481203007522</v>
      </c>
      <c r="AR3654">
        <f t="shared" ca="1" si="1952"/>
        <v>5.0375939849624061</v>
      </c>
      <c r="AS3654">
        <f ca="1">P3654/J3654</f>
        <v>0.19084687520996707</v>
      </c>
    </row>
    <row r="3655" spans="1:45" x14ac:dyDescent="0.4">
      <c r="A3655">
        <f t="shared" si="1975"/>
        <v>201904</v>
      </c>
      <c r="B3655" t="s">
        <v>731</v>
      </c>
      <c r="C3655" t="s">
        <v>647</v>
      </c>
      <c r="D3655" t="str">
        <f t="shared" ca="1" si="1972"/>
        <v>I112</v>
      </c>
      <c r="E3655">
        <f t="shared" ca="1" si="1953"/>
        <v>19</v>
      </c>
      <c r="F3655">
        <f t="shared" ca="1" si="1954"/>
        <v>10</v>
      </c>
      <c r="G3655" t="str">
        <f t="shared" ca="1" si="1969"/>
        <v>S10</v>
      </c>
      <c r="H3655" t="str">
        <f t="shared" ca="1" si="1970"/>
        <v>S107</v>
      </c>
      <c r="I3655">
        <f ca="1">VLOOKUP(D3655,PRC!$A$2:$B$21,2,0)*E3655</f>
        <v>1235000</v>
      </c>
      <c r="J3655">
        <f t="shared" ca="1" si="1955"/>
        <v>1123846</v>
      </c>
      <c r="K3655">
        <f ca="1">VLOOKUP(D3655,PRC!$A$1:$C$21,3,0)*E3655</f>
        <v>617500</v>
      </c>
      <c r="L3655">
        <f t="shared" ca="1" si="1956"/>
        <v>86000</v>
      </c>
      <c r="M3655">
        <f t="shared" ca="1" si="1957"/>
        <v>25000</v>
      </c>
      <c r="N3655">
        <f t="shared" ca="1" si="1958"/>
        <v>210000</v>
      </c>
      <c r="O3655">
        <f t="shared" ca="1" si="1959"/>
        <v>74000</v>
      </c>
      <c r="P3655">
        <f t="shared" ca="1" si="1978"/>
        <v>111346</v>
      </c>
      <c r="Q3655">
        <f ca="1">IF(P3655&gt;0,1,0)</f>
        <v>1</v>
      </c>
      <c r="R3655">
        <f t="shared" ca="1" si="1960"/>
        <v>9</v>
      </c>
      <c r="S3655">
        <f t="shared" ca="1" si="1961"/>
        <v>7</v>
      </c>
      <c r="T3655">
        <f t="shared" ca="1" si="1962"/>
        <v>2</v>
      </c>
      <c r="U3655">
        <f t="shared" ca="1" si="1963"/>
        <v>17</v>
      </c>
      <c r="V3655">
        <f t="shared" ca="1" si="1964"/>
        <v>6</v>
      </c>
      <c r="X3655">
        <f t="shared" si="1966"/>
        <v>3655</v>
      </c>
      <c r="Y3655">
        <f t="shared" si="1967"/>
        <v>3452</v>
      </c>
      <c r="Z3655">
        <f t="shared" si="1968"/>
        <v>3453</v>
      </c>
      <c r="AA3655">
        <f t="shared" si="1965"/>
        <v>3951</v>
      </c>
      <c r="AB3655">
        <f t="shared" si="1976"/>
        <v>500</v>
      </c>
      <c r="AM3655" t="str">
        <f t="shared" si="1977"/>
        <v>201904LP</v>
      </c>
      <c r="AN3655">
        <f t="shared" ca="1" si="1973"/>
        <v>9.0003238866396718</v>
      </c>
      <c r="AO3655">
        <f t="shared" ca="1" si="1974"/>
        <v>6.9635627530364372</v>
      </c>
      <c r="AP3655">
        <f t="shared" ca="1" si="1950"/>
        <v>2.0242914979757085</v>
      </c>
      <c r="AQ3655">
        <f t="shared" ca="1" si="1951"/>
        <v>17.004048582995949</v>
      </c>
      <c r="AR3655">
        <f t="shared" ca="1" si="1952"/>
        <v>5.9919028340080969</v>
      </c>
      <c r="AS3655">
        <f ca="1">P3655/J3655</f>
        <v>9.9075852029548536E-2</v>
      </c>
    </row>
    <row r="3656" spans="1:45" x14ac:dyDescent="0.4">
      <c r="A3656">
        <f t="shared" si="1975"/>
        <v>201904</v>
      </c>
      <c r="B3656" t="s">
        <v>732</v>
      </c>
      <c r="C3656" t="s">
        <v>647</v>
      </c>
      <c r="D3656" t="str">
        <f t="shared" ca="1" si="1972"/>
        <v>I107</v>
      </c>
      <c r="E3656">
        <f t="shared" ca="1" si="1953"/>
        <v>13</v>
      </c>
      <c r="F3656">
        <f t="shared" ca="1" si="1954"/>
        <v>5</v>
      </c>
      <c r="G3656" t="str">
        <f t="shared" ca="1" si="1969"/>
        <v>S11</v>
      </c>
      <c r="H3656" t="str">
        <f t="shared" ca="1" si="1970"/>
        <v>S112</v>
      </c>
      <c r="I3656">
        <f ca="1">VLOOKUP(D3656,PRC!$A$2:$B$21,2,0)*E3656</f>
        <v>1950000</v>
      </c>
      <c r="J3656">
        <f t="shared" ca="1" si="1955"/>
        <v>1793996</v>
      </c>
      <c r="K3656">
        <f ca="1">VLOOKUP(D3656,PRC!$A$1:$C$21,3,0)*E3656</f>
        <v>1111500</v>
      </c>
      <c r="L3656">
        <f t="shared" ca="1" si="1956"/>
        <v>176000</v>
      </c>
      <c r="M3656">
        <f t="shared" ca="1" si="1957"/>
        <v>59000</v>
      </c>
      <c r="N3656">
        <f t="shared" ca="1" si="1958"/>
        <v>488000</v>
      </c>
      <c r="O3656">
        <f t="shared" ca="1" si="1959"/>
        <v>137000</v>
      </c>
      <c r="P3656">
        <f t="shared" ca="1" si="1978"/>
        <v>-177504</v>
      </c>
      <c r="Q3656">
        <f ca="1">IF(P3656&gt;0,1,0)</f>
        <v>0</v>
      </c>
      <c r="R3656">
        <f t="shared" ca="1" si="1960"/>
        <v>8</v>
      </c>
      <c r="S3656">
        <f t="shared" ca="1" si="1961"/>
        <v>9</v>
      </c>
      <c r="T3656">
        <f t="shared" ca="1" si="1962"/>
        <v>3</v>
      </c>
      <c r="U3656">
        <f t="shared" ca="1" si="1963"/>
        <v>25</v>
      </c>
      <c r="V3656">
        <f t="shared" ca="1" si="1964"/>
        <v>7</v>
      </c>
      <c r="X3656">
        <f t="shared" si="1966"/>
        <v>3656</v>
      </c>
      <c r="Y3656">
        <f t="shared" si="1967"/>
        <v>3452</v>
      </c>
      <c r="Z3656">
        <f t="shared" si="1968"/>
        <v>3453</v>
      </c>
      <c r="AA3656">
        <f t="shared" si="1965"/>
        <v>3951</v>
      </c>
      <c r="AB3656">
        <f t="shared" si="1976"/>
        <v>500</v>
      </c>
      <c r="AM3656" t="str">
        <f t="shared" si="1977"/>
        <v>201904LP</v>
      </c>
      <c r="AN3656">
        <f t="shared" ca="1" si="1973"/>
        <v>8.0002051282051294</v>
      </c>
      <c r="AO3656">
        <f t="shared" ca="1" si="1974"/>
        <v>9.0256410256410255</v>
      </c>
      <c r="AP3656">
        <f t="shared" ref="AP3656:AP3719" ca="1" si="1979">M3656/$I3656*100</f>
        <v>3.0256410256410255</v>
      </c>
      <c r="AQ3656">
        <f t="shared" ref="AQ3656:AQ3719" ca="1" si="1980">N3656/$I3656*100</f>
        <v>25.025641025641026</v>
      </c>
      <c r="AR3656">
        <f t="shared" ref="AR3656:AR3719" ca="1" si="1981">O3656/$I3656*100</f>
        <v>7.0256410256410255</v>
      </c>
      <c r="AS3656">
        <f ca="1">P3656/J3656</f>
        <v>-9.8943364422217212E-2</v>
      </c>
    </row>
    <row r="3657" spans="1:45" x14ac:dyDescent="0.4">
      <c r="A3657">
        <f t="shared" si="1975"/>
        <v>201904</v>
      </c>
      <c r="B3657" t="s">
        <v>733</v>
      </c>
      <c r="C3657" t="s">
        <v>647</v>
      </c>
      <c r="D3657" t="str">
        <f t="shared" ca="1" si="1972"/>
        <v>I104</v>
      </c>
      <c r="E3657">
        <f t="shared" ca="1" si="1953"/>
        <v>12</v>
      </c>
      <c r="F3657">
        <f t="shared" ca="1" si="1954"/>
        <v>6</v>
      </c>
      <c r="G3657" t="str">
        <f t="shared" ca="1" si="1969"/>
        <v>S11</v>
      </c>
      <c r="H3657" t="str">
        <f t="shared" ca="1" si="1970"/>
        <v>S116</v>
      </c>
      <c r="I3657">
        <f ca="1">VLOOKUP(D3657,PRC!$A$2:$B$21,2,0)*E3657</f>
        <v>840000</v>
      </c>
      <c r="J3657">
        <f t="shared" ca="1" si="1955"/>
        <v>789596</v>
      </c>
      <c r="K3657">
        <f ca="1">VLOOKUP(D3657,PRC!$A$1:$C$21,3,0)*E3657</f>
        <v>352800</v>
      </c>
      <c r="L3657">
        <f t="shared" ca="1" si="1956"/>
        <v>59000</v>
      </c>
      <c r="M3657">
        <f t="shared" ca="1" si="1957"/>
        <v>17000</v>
      </c>
      <c r="N3657">
        <f t="shared" ca="1" si="1958"/>
        <v>151000</v>
      </c>
      <c r="O3657">
        <f t="shared" ca="1" si="1959"/>
        <v>59000</v>
      </c>
      <c r="P3657">
        <f t="shared" ca="1" si="1978"/>
        <v>150796</v>
      </c>
      <c r="Q3657">
        <f ca="1">IF(P3657&gt;0,1,0)</f>
        <v>1</v>
      </c>
      <c r="R3657">
        <f t="shared" ca="1" si="1960"/>
        <v>6</v>
      </c>
      <c r="S3657">
        <f t="shared" ca="1" si="1961"/>
        <v>7</v>
      </c>
      <c r="T3657">
        <f t="shared" ca="1" si="1962"/>
        <v>2</v>
      </c>
      <c r="U3657">
        <f t="shared" ca="1" si="1963"/>
        <v>18</v>
      </c>
      <c r="V3657">
        <f t="shared" ca="1" si="1964"/>
        <v>7</v>
      </c>
      <c r="X3657">
        <f t="shared" si="1966"/>
        <v>3657</v>
      </c>
      <c r="Y3657">
        <f t="shared" si="1967"/>
        <v>3452</v>
      </c>
      <c r="Z3657">
        <f t="shared" si="1968"/>
        <v>3453</v>
      </c>
      <c r="AA3657">
        <f t="shared" si="1965"/>
        <v>3951</v>
      </c>
      <c r="AB3657">
        <f t="shared" si="1976"/>
        <v>500</v>
      </c>
      <c r="AM3657" t="str">
        <f t="shared" si="1977"/>
        <v>201904LP</v>
      </c>
      <c r="AN3657">
        <f t="shared" ca="1" si="1973"/>
        <v>6.0004761904761894</v>
      </c>
      <c r="AO3657">
        <f t="shared" ca="1" si="1974"/>
        <v>7.0238095238095237</v>
      </c>
      <c r="AP3657">
        <f t="shared" ca="1" si="1979"/>
        <v>2.0238095238095237</v>
      </c>
      <c r="AQ3657">
        <f t="shared" ca="1" si="1980"/>
        <v>17.976190476190474</v>
      </c>
      <c r="AR3657">
        <f t="shared" ca="1" si="1981"/>
        <v>7.0238095238095237</v>
      </c>
      <c r="AS3657">
        <f ca="1">P3657/J3657</f>
        <v>0.19097867770353447</v>
      </c>
    </row>
    <row r="3658" spans="1:45" x14ac:dyDescent="0.4">
      <c r="A3658">
        <f t="shared" si="1975"/>
        <v>201904</v>
      </c>
      <c r="B3658" t="s">
        <v>734</v>
      </c>
      <c r="C3658" t="s">
        <v>647</v>
      </c>
      <c r="D3658" t="str">
        <f t="shared" ca="1" si="1972"/>
        <v>I102</v>
      </c>
      <c r="E3658">
        <f t="shared" ca="1" si="1953"/>
        <v>15</v>
      </c>
      <c r="F3658">
        <f t="shared" ca="1" si="1954"/>
        <v>6</v>
      </c>
      <c r="G3658" t="str">
        <f t="shared" ca="1" si="1969"/>
        <v>S12</v>
      </c>
      <c r="H3658" t="str">
        <f t="shared" ca="1" si="1970"/>
        <v>S120</v>
      </c>
      <c r="I3658">
        <f ca="1">VLOOKUP(D3658,PRC!$A$2:$B$21,2,0)*E3658</f>
        <v>600000</v>
      </c>
      <c r="J3658">
        <f t="shared" ca="1" si="1955"/>
        <v>569996</v>
      </c>
      <c r="K3658">
        <f ca="1">VLOOKUP(D3658,PRC!$A$1:$C$21,3,0)*E3658</f>
        <v>282000</v>
      </c>
      <c r="L3658">
        <f t="shared" ca="1" si="1956"/>
        <v>42000</v>
      </c>
      <c r="M3658">
        <f t="shared" ca="1" si="1957"/>
        <v>6000</v>
      </c>
      <c r="N3658">
        <f t="shared" ca="1" si="1958"/>
        <v>96000</v>
      </c>
      <c r="O3658">
        <f t="shared" ca="1" si="1959"/>
        <v>48000</v>
      </c>
      <c r="P3658">
        <f t="shared" ca="1" si="1978"/>
        <v>95996</v>
      </c>
      <c r="Q3658">
        <f ca="1">IF(P3658&gt;0,1,0)</f>
        <v>1</v>
      </c>
      <c r="R3658">
        <f t="shared" ca="1" si="1960"/>
        <v>5</v>
      </c>
      <c r="S3658">
        <f t="shared" ca="1" si="1961"/>
        <v>7</v>
      </c>
      <c r="T3658">
        <f t="shared" ca="1" si="1962"/>
        <v>1</v>
      </c>
      <c r="U3658">
        <f t="shared" ca="1" si="1963"/>
        <v>16</v>
      </c>
      <c r="V3658">
        <f t="shared" ca="1" si="1964"/>
        <v>8</v>
      </c>
      <c r="X3658">
        <f t="shared" si="1966"/>
        <v>3658</v>
      </c>
      <c r="Y3658">
        <f t="shared" si="1967"/>
        <v>3452</v>
      </c>
      <c r="Z3658">
        <f t="shared" si="1968"/>
        <v>3453</v>
      </c>
      <c r="AA3658">
        <f t="shared" si="1965"/>
        <v>3951</v>
      </c>
      <c r="AB3658">
        <f t="shared" si="1976"/>
        <v>500</v>
      </c>
      <c r="AM3658" t="str">
        <f t="shared" si="1977"/>
        <v>201904LP</v>
      </c>
      <c r="AN3658">
        <f t="shared" ca="1" si="1973"/>
        <v>5.0006666666666639</v>
      </c>
      <c r="AO3658">
        <f t="shared" ca="1" si="1974"/>
        <v>7.0000000000000009</v>
      </c>
      <c r="AP3658">
        <f t="shared" ca="1" si="1979"/>
        <v>1</v>
      </c>
      <c r="AQ3658">
        <f t="shared" ca="1" si="1980"/>
        <v>16</v>
      </c>
      <c r="AR3658">
        <f t="shared" ca="1" si="1981"/>
        <v>8</v>
      </c>
      <c r="AS3658">
        <f ca="1">P3658/J3658</f>
        <v>0.16841521694889086</v>
      </c>
    </row>
    <row r="3659" spans="1:45" x14ac:dyDescent="0.4">
      <c r="A3659">
        <f t="shared" si="1975"/>
        <v>201904</v>
      </c>
      <c r="B3659" t="s">
        <v>735</v>
      </c>
      <c r="C3659" t="s">
        <v>647</v>
      </c>
      <c r="D3659" t="str">
        <f t="shared" ca="1" si="1972"/>
        <v>I105</v>
      </c>
      <c r="E3659">
        <f t="shared" ca="1" si="1953"/>
        <v>20</v>
      </c>
      <c r="F3659">
        <f t="shared" ca="1" si="1954"/>
        <v>10</v>
      </c>
      <c r="G3659" t="str">
        <f t="shared" ca="1" si="1969"/>
        <v>S11</v>
      </c>
      <c r="H3659" t="str">
        <f t="shared" ca="1" si="1970"/>
        <v>S112</v>
      </c>
      <c r="I3659">
        <f ca="1">VLOOKUP(D3659,PRC!$A$2:$B$21,2,0)*E3659</f>
        <v>2000000</v>
      </c>
      <c r="J3659">
        <f t="shared" ca="1" si="1955"/>
        <v>1879996</v>
      </c>
      <c r="K3659">
        <f ca="1">VLOOKUP(D3659,PRC!$A$1:$C$21,3,0)*E3659</f>
        <v>1180000</v>
      </c>
      <c r="L3659">
        <f t="shared" ca="1" si="1956"/>
        <v>140000</v>
      </c>
      <c r="M3659">
        <f t="shared" ca="1" si="1957"/>
        <v>40000</v>
      </c>
      <c r="N3659">
        <f t="shared" ca="1" si="1958"/>
        <v>480000</v>
      </c>
      <c r="O3659">
        <f t="shared" ca="1" si="1959"/>
        <v>180000</v>
      </c>
      <c r="P3659">
        <f t="shared" ca="1" si="1978"/>
        <v>-140004</v>
      </c>
      <c r="Q3659">
        <f ca="1">IF(P3659&gt;0,1,0)</f>
        <v>0</v>
      </c>
      <c r="R3659">
        <f t="shared" ca="1" si="1960"/>
        <v>6</v>
      </c>
      <c r="S3659">
        <f t="shared" ca="1" si="1961"/>
        <v>7</v>
      </c>
      <c r="T3659">
        <f t="shared" ca="1" si="1962"/>
        <v>2</v>
      </c>
      <c r="U3659">
        <f t="shared" ca="1" si="1963"/>
        <v>24</v>
      </c>
      <c r="V3659">
        <f t="shared" ca="1" si="1964"/>
        <v>9</v>
      </c>
      <c r="X3659">
        <f t="shared" si="1966"/>
        <v>3659</v>
      </c>
      <c r="Y3659">
        <f t="shared" si="1967"/>
        <v>3452</v>
      </c>
      <c r="Z3659">
        <f t="shared" si="1968"/>
        <v>3453</v>
      </c>
      <c r="AA3659">
        <f t="shared" si="1965"/>
        <v>3951</v>
      </c>
      <c r="AB3659">
        <f t="shared" si="1976"/>
        <v>500</v>
      </c>
      <c r="AM3659" t="str">
        <f t="shared" si="1977"/>
        <v>201904LP</v>
      </c>
      <c r="AN3659">
        <f t="shared" ca="1" si="1973"/>
        <v>6.0001999999999995</v>
      </c>
      <c r="AO3659">
        <f t="shared" ca="1" si="1974"/>
        <v>7.0000000000000009</v>
      </c>
      <c r="AP3659">
        <f t="shared" ca="1" si="1979"/>
        <v>2</v>
      </c>
      <c r="AQ3659">
        <f t="shared" ca="1" si="1980"/>
        <v>24</v>
      </c>
      <c r="AR3659">
        <f t="shared" ca="1" si="1981"/>
        <v>9</v>
      </c>
      <c r="AS3659">
        <f ca="1">P3659/J3659</f>
        <v>-7.4470371213555778E-2</v>
      </c>
    </row>
    <row r="3660" spans="1:45" x14ac:dyDescent="0.4">
      <c r="A3660">
        <f t="shared" si="1975"/>
        <v>201904</v>
      </c>
      <c r="B3660" t="s">
        <v>736</v>
      </c>
      <c r="C3660" t="s">
        <v>647</v>
      </c>
      <c r="D3660" t="str">
        <f t="shared" ca="1" si="1972"/>
        <v>I105</v>
      </c>
      <c r="E3660">
        <f t="shared" ca="1" si="1953"/>
        <v>11</v>
      </c>
      <c r="F3660">
        <f t="shared" ca="1" si="1954"/>
        <v>8</v>
      </c>
      <c r="G3660" t="str">
        <f t="shared" ca="1" si="1969"/>
        <v>S11</v>
      </c>
      <c r="H3660" t="str">
        <f t="shared" ca="1" si="1970"/>
        <v>S112</v>
      </c>
      <c r="I3660">
        <f ca="1">VLOOKUP(D3660,PRC!$A$2:$B$21,2,0)*E3660</f>
        <v>1100000</v>
      </c>
      <c r="J3660">
        <f t="shared" ca="1" si="1955"/>
        <v>1033995.9999999999</v>
      </c>
      <c r="K3660">
        <f ca="1">VLOOKUP(D3660,PRC!$A$1:$C$21,3,0)*E3660</f>
        <v>649000</v>
      </c>
      <c r="L3660">
        <f t="shared" ca="1" si="1956"/>
        <v>88000</v>
      </c>
      <c r="M3660">
        <f t="shared" ca="1" si="1957"/>
        <v>33000</v>
      </c>
      <c r="N3660">
        <f t="shared" ca="1" si="1958"/>
        <v>253000</v>
      </c>
      <c r="O3660">
        <f t="shared" ca="1" si="1959"/>
        <v>77000</v>
      </c>
      <c r="P3660">
        <f t="shared" ca="1" si="1978"/>
        <v>-66004.000000000116</v>
      </c>
      <c r="Q3660">
        <f ca="1">IF(P3660&gt;0,1,0)</f>
        <v>0</v>
      </c>
      <c r="R3660">
        <f t="shared" ca="1" si="1960"/>
        <v>6</v>
      </c>
      <c r="S3660">
        <f t="shared" ca="1" si="1961"/>
        <v>8</v>
      </c>
      <c r="T3660">
        <f t="shared" ca="1" si="1962"/>
        <v>3</v>
      </c>
      <c r="U3660">
        <f t="shared" ca="1" si="1963"/>
        <v>23</v>
      </c>
      <c r="V3660">
        <f t="shared" ca="1" si="1964"/>
        <v>7</v>
      </c>
      <c r="X3660">
        <f t="shared" si="1966"/>
        <v>3660</v>
      </c>
      <c r="Y3660">
        <f t="shared" si="1967"/>
        <v>3452</v>
      </c>
      <c r="Z3660">
        <f t="shared" si="1968"/>
        <v>3453</v>
      </c>
      <c r="AA3660">
        <f t="shared" si="1965"/>
        <v>3951</v>
      </c>
      <c r="AB3660">
        <f t="shared" si="1976"/>
        <v>500</v>
      </c>
      <c r="AM3660" t="str">
        <f t="shared" si="1977"/>
        <v>201904LP</v>
      </c>
      <c r="AN3660">
        <f t="shared" ca="1" si="1973"/>
        <v>6.0003636363636481</v>
      </c>
      <c r="AO3660">
        <f t="shared" ca="1" si="1974"/>
        <v>8</v>
      </c>
      <c r="AP3660">
        <f t="shared" ca="1" si="1979"/>
        <v>3</v>
      </c>
      <c r="AQ3660">
        <f t="shared" ca="1" si="1980"/>
        <v>23</v>
      </c>
      <c r="AR3660">
        <f t="shared" ca="1" si="1981"/>
        <v>7.0000000000000009</v>
      </c>
      <c r="AS3660">
        <f ca="1">P3660/J3660</f>
        <v>-6.383390264565833E-2</v>
      </c>
    </row>
    <row r="3661" spans="1:45" x14ac:dyDescent="0.4">
      <c r="A3661">
        <f t="shared" si="1975"/>
        <v>201904</v>
      </c>
      <c r="B3661" t="s">
        <v>737</v>
      </c>
      <c r="C3661" t="s">
        <v>647</v>
      </c>
      <c r="D3661" t="str">
        <f t="shared" ca="1" si="1972"/>
        <v>I110</v>
      </c>
      <c r="E3661">
        <f t="shared" ca="1" si="1953"/>
        <v>19</v>
      </c>
      <c r="F3661">
        <f t="shared" ca="1" si="1954"/>
        <v>10</v>
      </c>
      <c r="G3661" t="str">
        <f t="shared" ca="1" si="1969"/>
        <v>S11</v>
      </c>
      <c r="H3661" t="str">
        <f t="shared" ca="1" si="1970"/>
        <v>S111</v>
      </c>
      <c r="I3661">
        <f ca="1">VLOOKUP(D3661,PRC!$A$2:$B$21,2,0)*E3661</f>
        <v>5700000</v>
      </c>
      <c r="J3661">
        <f t="shared" ca="1" si="1955"/>
        <v>5414996</v>
      </c>
      <c r="K3661">
        <f ca="1">VLOOKUP(D3661,PRC!$A$1:$C$21,3,0)*E3661</f>
        <v>2622000</v>
      </c>
      <c r="L3661">
        <f t="shared" ca="1" si="1956"/>
        <v>570000</v>
      </c>
      <c r="M3661">
        <f t="shared" ca="1" si="1957"/>
        <v>57000</v>
      </c>
      <c r="N3661">
        <f t="shared" ca="1" si="1958"/>
        <v>1197000</v>
      </c>
      <c r="O3661">
        <f t="shared" ca="1" si="1959"/>
        <v>342000</v>
      </c>
      <c r="P3661">
        <f t="shared" ca="1" si="1978"/>
        <v>626996</v>
      </c>
      <c r="Q3661">
        <f ca="1">IF(P3661&gt;0,1,0)</f>
        <v>1</v>
      </c>
      <c r="R3661">
        <f t="shared" ca="1" si="1960"/>
        <v>5</v>
      </c>
      <c r="S3661">
        <f t="shared" ca="1" si="1961"/>
        <v>10</v>
      </c>
      <c r="T3661">
        <f t="shared" ca="1" si="1962"/>
        <v>1</v>
      </c>
      <c r="U3661">
        <f t="shared" ca="1" si="1963"/>
        <v>21</v>
      </c>
      <c r="V3661">
        <f t="shared" ca="1" si="1964"/>
        <v>6</v>
      </c>
      <c r="X3661">
        <f t="shared" si="1966"/>
        <v>3661</v>
      </c>
      <c r="Y3661">
        <f t="shared" si="1967"/>
        <v>3452</v>
      </c>
      <c r="Z3661">
        <f t="shared" si="1968"/>
        <v>3453</v>
      </c>
      <c r="AA3661">
        <f t="shared" si="1965"/>
        <v>3951</v>
      </c>
      <c r="AB3661">
        <f t="shared" si="1976"/>
        <v>500</v>
      </c>
      <c r="AM3661" t="str">
        <f t="shared" si="1977"/>
        <v>201904LP</v>
      </c>
      <c r="AN3661">
        <f t="shared" ca="1" si="1973"/>
        <v>5.0000701754385979</v>
      </c>
      <c r="AO3661">
        <f t="shared" ca="1" si="1974"/>
        <v>10</v>
      </c>
      <c r="AP3661">
        <f t="shared" ca="1" si="1979"/>
        <v>1</v>
      </c>
      <c r="AQ3661">
        <f t="shared" ca="1" si="1980"/>
        <v>21</v>
      </c>
      <c r="AR3661">
        <f t="shared" ca="1" si="1981"/>
        <v>6</v>
      </c>
      <c r="AS3661">
        <f ca="1">P3661/J3661</f>
        <v>0.11578882052729125</v>
      </c>
    </row>
    <row r="3662" spans="1:45" x14ac:dyDescent="0.4">
      <c r="A3662">
        <f t="shared" si="1975"/>
        <v>201904</v>
      </c>
      <c r="B3662" t="s">
        <v>738</v>
      </c>
      <c r="C3662" t="s">
        <v>647</v>
      </c>
      <c r="D3662" t="str">
        <f t="shared" ca="1" si="1972"/>
        <v>I107</v>
      </c>
      <c r="E3662">
        <f t="shared" ca="1" si="1953"/>
        <v>14</v>
      </c>
      <c r="F3662">
        <f t="shared" ca="1" si="1954"/>
        <v>8</v>
      </c>
      <c r="G3662" t="str">
        <f t="shared" ca="1" si="1969"/>
        <v>S11</v>
      </c>
      <c r="H3662" t="str">
        <f t="shared" ca="1" si="1970"/>
        <v>S118</v>
      </c>
      <c r="I3662">
        <f ca="1">VLOOKUP(D3662,PRC!$A$2:$B$21,2,0)*E3662</f>
        <v>2100000</v>
      </c>
      <c r="J3662">
        <f t="shared" ca="1" si="1955"/>
        <v>1889996</v>
      </c>
      <c r="K3662">
        <f ca="1">VLOOKUP(D3662,PRC!$A$1:$C$21,3,0)*E3662</f>
        <v>1197000</v>
      </c>
      <c r="L3662">
        <f t="shared" ca="1" si="1956"/>
        <v>210000</v>
      </c>
      <c r="M3662">
        <f t="shared" ca="1" si="1957"/>
        <v>21000</v>
      </c>
      <c r="N3662">
        <f t="shared" ca="1" si="1958"/>
        <v>357000</v>
      </c>
      <c r="O3662">
        <f t="shared" ca="1" si="1959"/>
        <v>147000</v>
      </c>
      <c r="P3662">
        <f t="shared" ca="1" si="1978"/>
        <v>-42004</v>
      </c>
      <c r="Q3662">
        <f ca="1">IF(P3662&gt;0,1,0)</f>
        <v>0</v>
      </c>
      <c r="R3662">
        <f t="shared" ca="1" si="1960"/>
        <v>10</v>
      </c>
      <c r="S3662">
        <f t="shared" ca="1" si="1961"/>
        <v>10</v>
      </c>
      <c r="T3662">
        <f t="shared" ca="1" si="1962"/>
        <v>1</v>
      </c>
      <c r="U3662">
        <f t="shared" ca="1" si="1963"/>
        <v>17</v>
      </c>
      <c r="V3662">
        <f t="shared" ca="1" si="1964"/>
        <v>7</v>
      </c>
      <c r="X3662">
        <f t="shared" si="1966"/>
        <v>3662</v>
      </c>
      <c r="Y3662">
        <f t="shared" si="1967"/>
        <v>3452</v>
      </c>
      <c r="Z3662">
        <f t="shared" si="1968"/>
        <v>3453</v>
      </c>
      <c r="AA3662">
        <f t="shared" si="1965"/>
        <v>3951</v>
      </c>
      <c r="AB3662">
        <f t="shared" si="1976"/>
        <v>500</v>
      </c>
      <c r="AM3662" t="str">
        <f t="shared" si="1977"/>
        <v>201904LP</v>
      </c>
      <c r="AN3662">
        <f t="shared" ca="1" si="1973"/>
        <v>10.000190476190474</v>
      </c>
      <c r="AO3662">
        <f t="shared" ca="1" si="1974"/>
        <v>10</v>
      </c>
      <c r="AP3662">
        <f t="shared" ca="1" si="1979"/>
        <v>1</v>
      </c>
      <c r="AQ3662">
        <f t="shared" ca="1" si="1980"/>
        <v>17</v>
      </c>
      <c r="AR3662">
        <f t="shared" ca="1" si="1981"/>
        <v>7.0000000000000009</v>
      </c>
      <c r="AS3662">
        <f ca="1">P3662/J3662</f>
        <v>-2.2224385660075473E-2</v>
      </c>
    </row>
    <row r="3663" spans="1:45" x14ac:dyDescent="0.4">
      <c r="A3663">
        <f t="shared" si="1975"/>
        <v>201904</v>
      </c>
      <c r="B3663" t="s">
        <v>739</v>
      </c>
      <c r="C3663" t="s">
        <v>647</v>
      </c>
      <c r="D3663" t="str">
        <f t="shared" ca="1" si="1972"/>
        <v>I111</v>
      </c>
      <c r="E3663">
        <f t="shared" ca="1" si="1953"/>
        <v>11</v>
      </c>
      <c r="F3663">
        <f t="shared" ca="1" si="1954"/>
        <v>8</v>
      </c>
      <c r="G3663" t="str">
        <f t="shared" ca="1" si="1969"/>
        <v>S11</v>
      </c>
      <c r="H3663" t="str">
        <f t="shared" ca="1" si="1970"/>
        <v>S119</v>
      </c>
      <c r="I3663">
        <f ca="1">VLOOKUP(D3663,PRC!$A$2:$B$21,2,0)*E3663</f>
        <v>1650000</v>
      </c>
      <c r="J3663">
        <f t="shared" ca="1" si="1955"/>
        <v>1501496</v>
      </c>
      <c r="K3663">
        <f ca="1">VLOOKUP(D3663,PRC!$A$1:$C$21,3,0)*E3663</f>
        <v>874500</v>
      </c>
      <c r="L3663">
        <f t="shared" ca="1" si="1956"/>
        <v>149000</v>
      </c>
      <c r="M3663">
        <f t="shared" ca="1" si="1957"/>
        <v>17000</v>
      </c>
      <c r="N3663">
        <f t="shared" ca="1" si="1958"/>
        <v>248000</v>
      </c>
      <c r="O3663">
        <f t="shared" ca="1" si="1959"/>
        <v>149000</v>
      </c>
      <c r="P3663">
        <f t="shared" ca="1" si="1978"/>
        <v>63996</v>
      </c>
      <c r="Q3663">
        <f ca="1">IF(P3663&gt;0,1,0)</f>
        <v>1</v>
      </c>
      <c r="R3663">
        <f t="shared" ca="1" si="1960"/>
        <v>9</v>
      </c>
      <c r="S3663">
        <f t="shared" ca="1" si="1961"/>
        <v>9</v>
      </c>
      <c r="T3663">
        <f t="shared" ca="1" si="1962"/>
        <v>1</v>
      </c>
      <c r="U3663">
        <f t="shared" ca="1" si="1963"/>
        <v>15</v>
      </c>
      <c r="V3663">
        <f t="shared" ca="1" si="1964"/>
        <v>9</v>
      </c>
      <c r="X3663">
        <f t="shared" si="1966"/>
        <v>3663</v>
      </c>
      <c r="Y3663">
        <f t="shared" si="1967"/>
        <v>3452</v>
      </c>
      <c r="Z3663">
        <f t="shared" si="1968"/>
        <v>3453</v>
      </c>
      <c r="AA3663">
        <f t="shared" si="1965"/>
        <v>3951</v>
      </c>
      <c r="AB3663">
        <f t="shared" si="1976"/>
        <v>500</v>
      </c>
      <c r="AM3663" t="str">
        <f t="shared" si="1977"/>
        <v>201904LP</v>
      </c>
      <c r="AN3663">
        <f t="shared" ca="1" si="1973"/>
        <v>9.0002424242424226</v>
      </c>
      <c r="AO3663">
        <f t="shared" ca="1" si="1974"/>
        <v>9.0303030303030294</v>
      </c>
      <c r="AP3663">
        <f t="shared" ca="1" si="1979"/>
        <v>1.0303030303030303</v>
      </c>
      <c r="AQ3663">
        <f t="shared" ca="1" si="1980"/>
        <v>15.030303030303029</v>
      </c>
      <c r="AR3663">
        <f t="shared" ca="1" si="1981"/>
        <v>9.0303030303030294</v>
      </c>
      <c r="AS3663">
        <f ca="1">P3663/J3663</f>
        <v>4.2621492165147296E-2</v>
      </c>
    </row>
    <row r="3664" spans="1:45" x14ac:dyDescent="0.4">
      <c r="A3664">
        <f t="shared" si="1975"/>
        <v>201904</v>
      </c>
      <c r="B3664" t="s">
        <v>740</v>
      </c>
      <c r="C3664" t="s">
        <v>647</v>
      </c>
      <c r="D3664" t="str">
        <f t="shared" ca="1" si="1972"/>
        <v>I118</v>
      </c>
      <c r="E3664">
        <f t="shared" ca="1" si="1953"/>
        <v>19</v>
      </c>
      <c r="F3664">
        <f t="shared" ca="1" si="1954"/>
        <v>5</v>
      </c>
      <c r="G3664" t="str">
        <f t="shared" ca="1" si="1969"/>
        <v>S11</v>
      </c>
      <c r="H3664" t="str">
        <f t="shared" ca="1" si="1970"/>
        <v>S114</v>
      </c>
      <c r="I3664">
        <f ca="1">VLOOKUP(D3664,PRC!$A$2:$B$21,2,0)*E3664</f>
        <v>10070000</v>
      </c>
      <c r="J3664">
        <f t="shared" ca="1" si="1955"/>
        <v>9163696</v>
      </c>
      <c r="K3664">
        <f ca="1">VLOOKUP(D3664,PRC!$A$1:$C$21,3,0)*E3664</f>
        <v>4229400</v>
      </c>
      <c r="L3664">
        <f t="shared" ca="1" si="1956"/>
        <v>604000</v>
      </c>
      <c r="M3664">
        <f t="shared" ca="1" si="1957"/>
        <v>201000</v>
      </c>
      <c r="N3664">
        <f t="shared" ca="1" si="1958"/>
        <v>2215000</v>
      </c>
      <c r="O3664">
        <f t="shared" ca="1" si="1959"/>
        <v>504000</v>
      </c>
      <c r="P3664">
        <f t="shared" ca="1" si="1978"/>
        <v>1410296</v>
      </c>
      <c r="Q3664">
        <f ca="1">IF(P3664&gt;0,1,0)</f>
        <v>1</v>
      </c>
      <c r="R3664">
        <f t="shared" ca="1" si="1960"/>
        <v>9</v>
      </c>
      <c r="S3664">
        <f t="shared" ca="1" si="1961"/>
        <v>6</v>
      </c>
      <c r="T3664">
        <f t="shared" ca="1" si="1962"/>
        <v>2</v>
      </c>
      <c r="U3664">
        <f t="shared" ca="1" si="1963"/>
        <v>22</v>
      </c>
      <c r="V3664">
        <f t="shared" ca="1" si="1964"/>
        <v>5</v>
      </c>
      <c r="X3664">
        <f t="shared" si="1966"/>
        <v>3664</v>
      </c>
      <c r="Y3664">
        <f t="shared" si="1967"/>
        <v>3452</v>
      </c>
      <c r="Z3664">
        <f t="shared" si="1968"/>
        <v>3453</v>
      </c>
      <c r="AA3664">
        <f t="shared" si="1965"/>
        <v>3951</v>
      </c>
      <c r="AB3664">
        <f t="shared" si="1976"/>
        <v>500</v>
      </c>
      <c r="AM3664" t="str">
        <f t="shared" si="1977"/>
        <v>201904LP</v>
      </c>
      <c r="AN3664">
        <f t="shared" ca="1" si="1973"/>
        <v>9.0000397219463739</v>
      </c>
      <c r="AO3664">
        <f t="shared" ca="1" si="1974"/>
        <v>5.9980139026812314</v>
      </c>
      <c r="AP3664">
        <f t="shared" ca="1" si="1979"/>
        <v>1.9960278053624627</v>
      </c>
      <c r="AQ3664">
        <f t="shared" ca="1" si="1980"/>
        <v>21.996027805362463</v>
      </c>
      <c r="AR3664">
        <f t="shared" ca="1" si="1981"/>
        <v>5.0049652432969216</v>
      </c>
      <c r="AS3664">
        <f ca="1">P3664/J3664</f>
        <v>0.15390034763265825</v>
      </c>
    </row>
    <row r="3665" spans="1:45" x14ac:dyDescent="0.4">
      <c r="A3665">
        <f t="shared" si="1975"/>
        <v>201904</v>
      </c>
      <c r="B3665" t="s">
        <v>741</v>
      </c>
      <c r="C3665" t="s">
        <v>647</v>
      </c>
      <c r="D3665" t="str">
        <f t="shared" ca="1" si="1972"/>
        <v>I104</v>
      </c>
      <c r="E3665">
        <f t="shared" ca="1" si="1953"/>
        <v>20</v>
      </c>
      <c r="F3665">
        <f t="shared" ca="1" si="1954"/>
        <v>6</v>
      </c>
      <c r="G3665" t="str">
        <f t="shared" ca="1" si="1969"/>
        <v>S10</v>
      </c>
      <c r="H3665" t="str">
        <f t="shared" ca="1" si="1970"/>
        <v>S106</v>
      </c>
      <c r="I3665">
        <f ca="1">VLOOKUP(D3665,PRC!$A$2:$B$21,2,0)*E3665</f>
        <v>1400000</v>
      </c>
      <c r="J3665">
        <f t="shared" ca="1" si="1955"/>
        <v>1273996</v>
      </c>
      <c r="K3665">
        <f ca="1">VLOOKUP(D3665,PRC!$A$1:$C$21,3,0)*E3665</f>
        <v>588000</v>
      </c>
      <c r="L3665">
        <f t="shared" ca="1" si="1956"/>
        <v>98000</v>
      </c>
      <c r="M3665">
        <f t="shared" ca="1" si="1957"/>
        <v>28000</v>
      </c>
      <c r="N3665">
        <f t="shared" ca="1" si="1958"/>
        <v>336000</v>
      </c>
      <c r="O3665">
        <f t="shared" ca="1" si="1959"/>
        <v>98000</v>
      </c>
      <c r="P3665">
        <f t="shared" ca="1" si="1978"/>
        <v>125996</v>
      </c>
      <c r="Q3665">
        <f ca="1">IF(P3665&gt;0,1,0)</f>
        <v>1</v>
      </c>
      <c r="R3665">
        <f t="shared" ca="1" si="1960"/>
        <v>9</v>
      </c>
      <c r="S3665">
        <f t="shared" ca="1" si="1961"/>
        <v>7</v>
      </c>
      <c r="T3665">
        <f t="shared" ca="1" si="1962"/>
        <v>2</v>
      </c>
      <c r="U3665">
        <f t="shared" ca="1" si="1963"/>
        <v>24</v>
      </c>
      <c r="V3665">
        <f t="shared" ca="1" si="1964"/>
        <v>7</v>
      </c>
      <c r="X3665">
        <f t="shared" si="1966"/>
        <v>3665</v>
      </c>
      <c r="Y3665">
        <f t="shared" si="1967"/>
        <v>3452</v>
      </c>
      <c r="Z3665">
        <f t="shared" si="1968"/>
        <v>3453</v>
      </c>
      <c r="AA3665">
        <f t="shared" si="1965"/>
        <v>3951</v>
      </c>
      <c r="AB3665">
        <f t="shared" si="1976"/>
        <v>500</v>
      </c>
      <c r="AM3665" t="str">
        <f t="shared" si="1977"/>
        <v>201904LP</v>
      </c>
      <c r="AN3665">
        <f t="shared" ca="1" si="1973"/>
        <v>9.0002857142857167</v>
      </c>
      <c r="AO3665">
        <f t="shared" ca="1" si="1974"/>
        <v>7.0000000000000009</v>
      </c>
      <c r="AP3665">
        <f t="shared" ca="1" si="1979"/>
        <v>2</v>
      </c>
      <c r="AQ3665">
        <f t="shared" ca="1" si="1980"/>
        <v>24</v>
      </c>
      <c r="AR3665">
        <f t="shared" ca="1" si="1981"/>
        <v>7.0000000000000009</v>
      </c>
      <c r="AS3665">
        <f ca="1">P3665/J3665</f>
        <v>9.8898269696294186E-2</v>
      </c>
    </row>
    <row r="3666" spans="1:45" x14ac:dyDescent="0.4">
      <c r="A3666">
        <f t="shared" si="1975"/>
        <v>201904</v>
      </c>
      <c r="B3666" t="s">
        <v>742</v>
      </c>
      <c r="C3666" t="s">
        <v>647</v>
      </c>
      <c r="D3666" t="str">
        <f t="shared" ca="1" si="1972"/>
        <v>I120</v>
      </c>
      <c r="E3666">
        <f t="shared" ca="1" si="1953"/>
        <v>16</v>
      </c>
      <c r="F3666">
        <f t="shared" ca="1" si="1954"/>
        <v>6</v>
      </c>
      <c r="G3666" t="str">
        <f t="shared" ca="1" si="1969"/>
        <v>S10</v>
      </c>
      <c r="H3666" t="str">
        <f t="shared" ca="1" si="1970"/>
        <v>S106</v>
      </c>
      <c r="I3666">
        <f ca="1">VLOOKUP(D3666,PRC!$A$2:$B$21,2,0)*E3666</f>
        <v>68800000</v>
      </c>
      <c r="J3666">
        <f t="shared" ca="1" si="1955"/>
        <v>63295996</v>
      </c>
      <c r="K3666">
        <f ca="1">VLOOKUP(D3666,PRC!$A$1:$C$21,3,0)*E3666</f>
        <v>30960000</v>
      </c>
      <c r="L3666">
        <f t="shared" ca="1" si="1956"/>
        <v>6192000</v>
      </c>
      <c r="M3666">
        <f t="shared" ca="1" si="1957"/>
        <v>688000</v>
      </c>
      <c r="N3666">
        <f t="shared" ca="1" si="1958"/>
        <v>12384000</v>
      </c>
      <c r="O3666">
        <f t="shared" ca="1" si="1959"/>
        <v>6880000</v>
      </c>
      <c r="P3666">
        <f t="shared" ca="1" si="1978"/>
        <v>6191996</v>
      </c>
      <c r="Q3666">
        <f ca="1">IF(P3666&gt;0,1,0)</f>
        <v>1</v>
      </c>
      <c r="R3666">
        <f t="shared" ca="1" si="1960"/>
        <v>8</v>
      </c>
      <c r="S3666">
        <f t="shared" ca="1" si="1961"/>
        <v>9</v>
      </c>
      <c r="T3666">
        <f t="shared" ca="1" si="1962"/>
        <v>1</v>
      </c>
      <c r="U3666">
        <f t="shared" ca="1" si="1963"/>
        <v>18</v>
      </c>
      <c r="V3666">
        <f t="shared" ca="1" si="1964"/>
        <v>10</v>
      </c>
      <c r="X3666">
        <f t="shared" si="1966"/>
        <v>3666</v>
      </c>
      <c r="Y3666">
        <f t="shared" si="1967"/>
        <v>3452</v>
      </c>
      <c r="Z3666">
        <f t="shared" si="1968"/>
        <v>3453</v>
      </c>
      <c r="AA3666">
        <f t="shared" si="1965"/>
        <v>3951</v>
      </c>
      <c r="AB3666">
        <f t="shared" si="1976"/>
        <v>500</v>
      </c>
      <c r="AM3666" t="str">
        <f t="shared" si="1977"/>
        <v>201904LP</v>
      </c>
      <c r="AN3666">
        <f t="shared" ca="1" si="1973"/>
        <v>8.0000058139534929</v>
      </c>
      <c r="AO3666">
        <f t="shared" ca="1" si="1974"/>
        <v>9</v>
      </c>
      <c r="AP3666">
        <f t="shared" ca="1" si="1979"/>
        <v>1</v>
      </c>
      <c r="AQ3666">
        <f t="shared" ca="1" si="1980"/>
        <v>18</v>
      </c>
      <c r="AR3666">
        <f t="shared" ca="1" si="1981"/>
        <v>10</v>
      </c>
      <c r="AS3666">
        <f ca="1">P3666/J3666</f>
        <v>9.7826029943505435E-2</v>
      </c>
    </row>
    <row r="3667" spans="1:45" x14ac:dyDescent="0.4">
      <c r="A3667">
        <f t="shared" si="1975"/>
        <v>201904</v>
      </c>
      <c r="B3667" t="s">
        <v>743</v>
      </c>
      <c r="C3667" t="s">
        <v>647</v>
      </c>
      <c r="D3667" t="str">
        <f t="shared" ca="1" si="1972"/>
        <v>I113</v>
      </c>
      <c r="E3667">
        <f t="shared" ca="1" si="1953"/>
        <v>14</v>
      </c>
      <c r="F3667">
        <f t="shared" ca="1" si="1954"/>
        <v>10</v>
      </c>
      <c r="G3667" t="str">
        <f t="shared" ca="1" si="1969"/>
        <v>S11</v>
      </c>
      <c r="H3667" t="str">
        <f t="shared" ca="1" si="1970"/>
        <v>S115</v>
      </c>
      <c r="I3667">
        <f ca="1">VLOOKUP(D3667,PRC!$A$2:$B$21,2,0)*E3667</f>
        <v>9380000</v>
      </c>
      <c r="J3667">
        <f t="shared" ca="1" si="1955"/>
        <v>8910996</v>
      </c>
      <c r="K3667">
        <f ca="1">VLOOKUP(D3667,PRC!$A$1:$C$21,3,0)*E3667</f>
        <v>4221000</v>
      </c>
      <c r="L3667">
        <f t="shared" ca="1" si="1956"/>
        <v>469000</v>
      </c>
      <c r="M3667">
        <f t="shared" ca="1" si="1957"/>
        <v>94000</v>
      </c>
      <c r="N3667">
        <f t="shared" ca="1" si="1958"/>
        <v>1595000</v>
      </c>
      <c r="O3667">
        <f t="shared" ca="1" si="1959"/>
        <v>469000</v>
      </c>
      <c r="P3667">
        <f t="shared" ca="1" si="1978"/>
        <v>2062996</v>
      </c>
      <c r="Q3667">
        <f ca="1">IF(P3667&gt;0,1,0)</f>
        <v>1</v>
      </c>
      <c r="R3667">
        <f t="shared" ca="1" si="1960"/>
        <v>5</v>
      </c>
      <c r="S3667">
        <f t="shared" ca="1" si="1961"/>
        <v>5</v>
      </c>
      <c r="T3667">
        <f t="shared" ca="1" si="1962"/>
        <v>1</v>
      </c>
      <c r="U3667">
        <f t="shared" ca="1" si="1963"/>
        <v>17</v>
      </c>
      <c r="V3667">
        <f t="shared" ca="1" si="1964"/>
        <v>5</v>
      </c>
      <c r="X3667">
        <f t="shared" si="1966"/>
        <v>3667</v>
      </c>
      <c r="Y3667">
        <f t="shared" si="1967"/>
        <v>3452</v>
      </c>
      <c r="Z3667">
        <f t="shared" si="1968"/>
        <v>3453</v>
      </c>
      <c r="AA3667">
        <f t="shared" si="1965"/>
        <v>3951</v>
      </c>
      <c r="AB3667">
        <f t="shared" si="1976"/>
        <v>500</v>
      </c>
      <c r="AM3667" t="str">
        <f t="shared" si="1977"/>
        <v>201904LP</v>
      </c>
      <c r="AN3667">
        <f t="shared" ca="1" si="1973"/>
        <v>5.0000426439232415</v>
      </c>
      <c r="AO3667">
        <f t="shared" ca="1" si="1974"/>
        <v>5</v>
      </c>
      <c r="AP3667">
        <f t="shared" ca="1" si="1979"/>
        <v>1.0021321961620469</v>
      </c>
      <c r="AQ3667">
        <f t="shared" ca="1" si="1980"/>
        <v>17.004264392324096</v>
      </c>
      <c r="AR3667">
        <f t="shared" ca="1" si="1981"/>
        <v>5</v>
      </c>
      <c r="AS3667">
        <f ca="1">P3667/J3667</f>
        <v>0.23151126989620466</v>
      </c>
    </row>
    <row r="3668" spans="1:45" x14ac:dyDescent="0.4">
      <c r="A3668">
        <f t="shared" si="1975"/>
        <v>201904</v>
      </c>
      <c r="B3668" t="s">
        <v>744</v>
      </c>
      <c r="C3668" t="s">
        <v>647</v>
      </c>
      <c r="D3668" t="str">
        <f t="shared" ca="1" si="1972"/>
        <v>I116</v>
      </c>
      <c r="E3668">
        <f t="shared" ca="1" si="1953"/>
        <v>10</v>
      </c>
      <c r="F3668">
        <f t="shared" ca="1" si="1954"/>
        <v>5</v>
      </c>
      <c r="G3668" t="str">
        <f t="shared" ca="1" si="1969"/>
        <v>S11</v>
      </c>
      <c r="H3668" t="str">
        <f t="shared" ca="1" si="1970"/>
        <v>S115</v>
      </c>
      <c r="I3668">
        <f ca="1">VLOOKUP(D3668,PRC!$A$2:$B$21,2,0)*E3668</f>
        <v>14600000</v>
      </c>
      <c r="J3668">
        <f t="shared" ca="1" si="1955"/>
        <v>13577996</v>
      </c>
      <c r="K3668">
        <f ca="1">VLOOKUP(D3668,PRC!$A$1:$C$21,3,0)*E3668</f>
        <v>8760000</v>
      </c>
      <c r="L3668">
        <f t="shared" ca="1" si="1956"/>
        <v>1460000</v>
      </c>
      <c r="M3668">
        <f t="shared" ca="1" si="1957"/>
        <v>292000</v>
      </c>
      <c r="N3668">
        <f t="shared" ca="1" si="1958"/>
        <v>2482000</v>
      </c>
      <c r="O3668">
        <f t="shared" ca="1" si="1959"/>
        <v>730000</v>
      </c>
      <c r="P3668">
        <f t="shared" ca="1" si="1978"/>
        <v>-146004</v>
      </c>
      <c r="Q3668">
        <f ca="1">IF(P3668&gt;0,1,0)</f>
        <v>0</v>
      </c>
      <c r="R3668">
        <f t="shared" ca="1" si="1960"/>
        <v>7</v>
      </c>
      <c r="S3668">
        <f t="shared" ca="1" si="1961"/>
        <v>10</v>
      </c>
      <c r="T3668">
        <f t="shared" ca="1" si="1962"/>
        <v>2</v>
      </c>
      <c r="U3668">
        <f t="shared" ca="1" si="1963"/>
        <v>17</v>
      </c>
      <c r="V3668">
        <f t="shared" ca="1" si="1964"/>
        <v>5</v>
      </c>
      <c r="X3668">
        <f t="shared" si="1966"/>
        <v>3668</v>
      </c>
      <c r="Y3668">
        <f t="shared" si="1967"/>
        <v>3452</v>
      </c>
      <c r="Z3668">
        <f t="shared" si="1968"/>
        <v>3453</v>
      </c>
      <c r="AA3668">
        <f t="shared" si="1965"/>
        <v>3951</v>
      </c>
      <c r="AB3668">
        <f t="shared" si="1976"/>
        <v>500</v>
      </c>
      <c r="AM3668" t="str">
        <f t="shared" si="1977"/>
        <v>201904LP</v>
      </c>
      <c r="AN3668">
        <f t="shared" ca="1" si="1973"/>
        <v>7.0000273972602773</v>
      </c>
      <c r="AO3668">
        <f t="shared" ca="1" si="1974"/>
        <v>10</v>
      </c>
      <c r="AP3668">
        <f t="shared" ca="1" si="1979"/>
        <v>2</v>
      </c>
      <c r="AQ3668">
        <f t="shared" ca="1" si="1980"/>
        <v>17</v>
      </c>
      <c r="AR3668">
        <f t="shared" ca="1" si="1981"/>
        <v>5</v>
      </c>
      <c r="AS3668">
        <f ca="1">P3668/J3668</f>
        <v>-1.0752985934006757E-2</v>
      </c>
    </row>
    <row r="3669" spans="1:45" x14ac:dyDescent="0.4">
      <c r="A3669">
        <f t="shared" si="1975"/>
        <v>201904</v>
      </c>
      <c r="B3669" t="s">
        <v>745</v>
      </c>
      <c r="C3669" t="s">
        <v>647</v>
      </c>
      <c r="D3669" t="str">
        <f t="shared" ca="1" si="1972"/>
        <v>I113</v>
      </c>
      <c r="E3669">
        <f t="shared" ca="1" si="1953"/>
        <v>16</v>
      </c>
      <c r="F3669">
        <f t="shared" ca="1" si="1954"/>
        <v>5</v>
      </c>
      <c r="G3669" t="str">
        <f t="shared" ca="1" si="1969"/>
        <v>S12</v>
      </c>
      <c r="H3669" t="str">
        <f t="shared" ca="1" si="1970"/>
        <v>S120</v>
      </c>
      <c r="I3669">
        <f ca="1">VLOOKUP(D3669,PRC!$A$2:$B$21,2,0)*E3669</f>
        <v>10720000</v>
      </c>
      <c r="J3669">
        <f t="shared" ca="1" si="1955"/>
        <v>9755196</v>
      </c>
      <c r="K3669">
        <f ca="1">VLOOKUP(D3669,PRC!$A$1:$C$21,3,0)*E3669</f>
        <v>4824000</v>
      </c>
      <c r="L3669">
        <f t="shared" ca="1" si="1956"/>
        <v>750000</v>
      </c>
      <c r="M3669">
        <f t="shared" ca="1" si="1957"/>
        <v>214000</v>
      </c>
      <c r="N3669">
        <f t="shared" ca="1" si="1958"/>
        <v>1608000</v>
      </c>
      <c r="O3669">
        <f t="shared" ca="1" si="1959"/>
        <v>858000</v>
      </c>
      <c r="P3669">
        <f t="shared" ca="1" si="1978"/>
        <v>1501196</v>
      </c>
      <c r="Q3669">
        <f ca="1">IF(P3669&gt;0,1,0)</f>
        <v>1</v>
      </c>
      <c r="R3669">
        <f t="shared" ca="1" si="1960"/>
        <v>9</v>
      </c>
      <c r="S3669">
        <f t="shared" ca="1" si="1961"/>
        <v>7</v>
      </c>
      <c r="T3669">
        <f t="shared" ca="1" si="1962"/>
        <v>2</v>
      </c>
      <c r="U3669">
        <f t="shared" ca="1" si="1963"/>
        <v>15</v>
      </c>
      <c r="V3669">
        <f t="shared" ca="1" si="1964"/>
        <v>8</v>
      </c>
      <c r="X3669">
        <f t="shared" si="1966"/>
        <v>3669</v>
      </c>
      <c r="Y3669">
        <f t="shared" si="1967"/>
        <v>3452</v>
      </c>
      <c r="Z3669">
        <f t="shared" si="1968"/>
        <v>3453</v>
      </c>
      <c r="AA3669">
        <f t="shared" si="1965"/>
        <v>3951</v>
      </c>
      <c r="AB3669">
        <f t="shared" si="1976"/>
        <v>500</v>
      </c>
      <c r="AM3669" t="str">
        <f t="shared" si="1977"/>
        <v>201904LP</v>
      </c>
      <c r="AN3669">
        <f t="shared" ca="1" si="1973"/>
        <v>9.0000373134328413</v>
      </c>
      <c r="AO3669">
        <f t="shared" ca="1" si="1974"/>
        <v>6.996268656716417</v>
      </c>
      <c r="AP3669">
        <f t="shared" ca="1" si="1979"/>
        <v>1.9962686567164181</v>
      </c>
      <c r="AQ3669">
        <f t="shared" ca="1" si="1980"/>
        <v>15</v>
      </c>
      <c r="AR3669">
        <f t="shared" ca="1" si="1981"/>
        <v>8.003731343283583</v>
      </c>
      <c r="AS3669">
        <f ca="1">P3669/J3669</f>
        <v>0.15388681068017496</v>
      </c>
    </row>
    <row r="3670" spans="1:45" x14ac:dyDescent="0.4">
      <c r="A3670">
        <f t="shared" si="1975"/>
        <v>201904</v>
      </c>
      <c r="B3670" t="s">
        <v>746</v>
      </c>
      <c r="C3670" t="s">
        <v>647</v>
      </c>
      <c r="D3670" t="str">
        <f t="shared" ca="1" si="1972"/>
        <v>I109</v>
      </c>
      <c r="E3670">
        <f t="shared" ca="1" si="1953"/>
        <v>19</v>
      </c>
      <c r="F3670">
        <f t="shared" ca="1" si="1954"/>
        <v>9</v>
      </c>
      <c r="G3670" t="str">
        <f t="shared" ca="1" si="1969"/>
        <v>S10</v>
      </c>
      <c r="H3670" t="str">
        <f t="shared" ca="1" si="1970"/>
        <v>S105</v>
      </c>
      <c r="I3670">
        <f ca="1">VLOOKUP(D3670,PRC!$A$2:$B$21,2,0)*E3670</f>
        <v>9500000</v>
      </c>
      <c r="J3670">
        <f t="shared" ca="1" si="1955"/>
        <v>8549996</v>
      </c>
      <c r="K3670">
        <f ca="1">VLOOKUP(D3670,PRC!$A$1:$C$21,3,0)*E3670</f>
        <v>3800000</v>
      </c>
      <c r="L3670">
        <f t="shared" ca="1" si="1956"/>
        <v>855000</v>
      </c>
      <c r="M3670">
        <f t="shared" ca="1" si="1957"/>
        <v>95000</v>
      </c>
      <c r="N3670">
        <f t="shared" ca="1" si="1958"/>
        <v>1520000</v>
      </c>
      <c r="O3670">
        <f t="shared" ca="1" si="1959"/>
        <v>760000</v>
      </c>
      <c r="P3670">
        <f t="shared" ca="1" si="1978"/>
        <v>1519996</v>
      </c>
      <c r="Q3670">
        <f ca="1">IF(P3670&gt;0,1,0)</f>
        <v>1</v>
      </c>
      <c r="R3670">
        <f t="shared" ca="1" si="1960"/>
        <v>10</v>
      </c>
      <c r="S3670">
        <f t="shared" ca="1" si="1961"/>
        <v>9</v>
      </c>
      <c r="T3670">
        <f t="shared" ca="1" si="1962"/>
        <v>1</v>
      </c>
      <c r="U3670">
        <f t="shared" ca="1" si="1963"/>
        <v>16</v>
      </c>
      <c r="V3670">
        <f t="shared" ca="1" si="1964"/>
        <v>8</v>
      </c>
      <c r="X3670">
        <f t="shared" si="1966"/>
        <v>3670</v>
      </c>
      <c r="Y3670">
        <f t="shared" si="1967"/>
        <v>3452</v>
      </c>
      <c r="Z3670">
        <f t="shared" si="1968"/>
        <v>3453</v>
      </c>
      <c r="AA3670">
        <f t="shared" si="1965"/>
        <v>3951</v>
      </c>
      <c r="AB3670">
        <f t="shared" si="1976"/>
        <v>500</v>
      </c>
      <c r="AM3670" t="str">
        <f t="shared" si="1977"/>
        <v>201904LP</v>
      </c>
      <c r="AN3670">
        <f t="shared" ca="1" si="1973"/>
        <v>10.000042105263162</v>
      </c>
      <c r="AO3670">
        <f t="shared" ca="1" si="1974"/>
        <v>9</v>
      </c>
      <c r="AP3670">
        <f t="shared" ca="1" si="1979"/>
        <v>1</v>
      </c>
      <c r="AQ3670">
        <f t="shared" ca="1" si="1980"/>
        <v>16</v>
      </c>
      <c r="AR3670">
        <f t="shared" ca="1" si="1981"/>
        <v>8</v>
      </c>
      <c r="AS3670">
        <f ca="1">P3670/J3670</f>
        <v>0.1777773931122307</v>
      </c>
    </row>
    <row r="3671" spans="1:45" x14ac:dyDescent="0.4">
      <c r="A3671">
        <f t="shared" si="1975"/>
        <v>201904</v>
      </c>
      <c r="B3671" t="s">
        <v>747</v>
      </c>
      <c r="C3671" t="s">
        <v>647</v>
      </c>
      <c r="D3671" t="str">
        <f t="shared" ca="1" si="1972"/>
        <v>I103</v>
      </c>
      <c r="E3671">
        <f t="shared" ca="1" si="1953"/>
        <v>14</v>
      </c>
      <c r="F3671">
        <f t="shared" ca="1" si="1954"/>
        <v>10</v>
      </c>
      <c r="G3671" t="str">
        <f t="shared" ca="1" si="1969"/>
        <v>S11</v>
      </c>
      <c r="H3671" t="str">
        <f t="shared" ca="1" si="1970"/>
        <v>S118</v>
      </c>
      <c r="I3671">
        <f ca="1">VLOOKUP(D3671,PRC!$A$2:$B$21,2,0)*E3671</f>
        <v>700000</v>
      </c>
      <c r="J3671">
        <f t="shared" ca="1" si="1955"/>
        <v>657996</v>
      </c>
      <c r="K3671">
        <f ca="1">VLOOKUP(D3671,PRC!$A$1:$C$21,3,0)*E3671</f>
        <v>399000</v>
      </c>
      <c r="L3671">
        <f t="shared" ca="1" si="1956"/>
        <v>70000</v>
      </c>
      <c r="M3671">
        <f t="shared" ca="1" si="1957"/>
        <v>14000</v>
      </c>
      <c r="N3671">
        <f t="shared" ca="1" si="1958"/>
        <v>126000</v>
      </c>
      <c r="O3671">
        <f t="shared" ca="1" si="1959"/>
        <v>63000</v>
      </c>
      <c r="P3671">
        <f t="shared" ca="1" si="1978"/>
        <v>-14004</v>
      </c>
      <c r="Q3671">
        <f ca="1">IF(P3671&gt;0,1,0)</f>
        <v>0</v>
      </c>
      <c r="R3671">
        <f t="shared" ca="1" si="1960"/>
        <v>6</v>
      </c>
      <c r="S3671">
        <f t="shared" ca="1" si="1961"/>
        <v>10</v>
      </c>
      <c r="T3671">
        <f t="shared" ca="1" si="1962"/>
        <v>2</v>
      </c>
      <c r="U3671">
        <f t="shared" ca="1" si="1963"/>
        <v>18</v>
      </c>
      <c r="V3671">
        <f t="shared" ca="1" si="1964"/>
        <v>9</v>
      </c>
      <c r="X3671">
        <f t="shared" si="1966"/>
        <v>3671</v>
      </c>
      <c r="Y3671">
        <f t="shared" si="1967"/>
        <v>3452</v>
      </c>
      <c r="Z3671">
        <f t="shared" si="1968"/>
        <v>3453</v>
      </c>
      <c r="AA3671">
        <f t="shared" si="1965"/>
        <v>3951</v>
      </c>
      <c r="AB3671">
        <f t="shared" si="1976"/>
        <v>500</v>
      </c>
      <c r="AM3671" t="str">
        <f t="shared" si="1977"/>
        <v>201904LP</v>
      </c>
      <c r="AN3671">
        <f t="shared" ca="1" si="1973"/>
        <v>6.0005714285714333</v>
      </c>
      <c r="AO3671">
        <f t="shared" ca="1" si="1974"/>
        <v>10</v>
      </c>
      <c r="AP3671">
        <f t="shared" ca="1" si="1979"/>
        <v>2</v>
      </c>
      <c r="AQ3671">
        <f t="shared" ca="1" si="1980"/>
        <v>18</v>
      </c>
      <c r="AR3671">
        <f t="shared" ca="1" si="1981"/>
        <v>9</v>
      </c>
      <c r="AS3671">
        <f ca="1">P3671/J3671</f>
        <v>-2.1282804150785112E-2</v>
      </c>
    </row>
    <row r="3672" spans="1:45" x14ac:dyDescent="0.4">
      <c r="A3672">
        <f t="shared" si="1975"/>
        <v>201904</v>
      </c>
      <c r="B3672" t="s">
        <v>748</v>
      </c>
      <c r="C3672" t="s">
        <v>647</v>
      </c>
      <c r="D3672" t="str">
        <f t="shared" ca="1" si="1972"/>
        <v>I102</v>
      </c>
      <c r="E3672">
        <f t="shared" ca="1" si="1953"/>
        <v>18</v>
      </c>
      <c r="F3672">
        <f t="shared" ca="1" si="1954"/>
        <v>10</v>
      </c>
      <c r="G3672" t="str">
        <f t="shared" ca="1" si="1969"/>
        <v>S10</v>
      </c>
      <c r="H3672" t="str">
        <f t="shared" ca="1" si="1970"/>
        <v>S101</v>
      </c>
      <c r="I3672">
        <f ca="1">VLOOKUP(D3672,PRC!$A$2:$B$21,2,0)*E3672</f>
        <v>720000</v>
      </c>
      <c r="J3672">
        <f t="shared" ca="1" si="1955"/>
        <v>669596</v>
      </c>
      <c r="K3672">
        <f ca="1">VLOOKUP(D3672,PRC!$A$1:$C$21,3,0)*E3672</f>
        <v>338400</v>
      </c>
      <c r="L3672">
        <f t="shared" ca="1" si="1956"/>
        <v>72000</v>
      </c>
      <c r="M3672">
        <f t="shared" ca="1" si="1957"/>
        <v>14000</v>
      </c>
      <c r="N3672">
        <f t="shared" ca="1" si="1958"/>
        <v>115000</v>
      </c>
      <c r="O3672">
        <f t="shared" ca="1" si="1959"/>
        <v>72000</v>
      </c>
      <c r="P3672">
        <f t="shared" ca="1" si="1978"/>
        <v>58196</v>
      </c>
      <c r="Q3672">
        <f ca="1">IF(P3672&gt;0,1,0)</f>
        <v>1</v>
      </c>
      <c r="R3672">
        <f t="shared" ca="1" si="1960"/>
        <v>7</v>
      </c>
      <c r="S3672">
        <f t="shared" ca="1" si="1961"/>
        <v>10</v>
      </c>
      <c r="T3672">
        <f t="shared" ca="1" si="1962"/>
        <v>2</v>
      </c>
      <c r="U3672">
        <f t="shared" ca="1" si="1963"/>
        <v>16</v>
      </c>
      <c r="V3672">
        <f t="shared" ca="1" si="1964"/>
        <v>10</v>
      </c>
      <c r="X3672">
        <f t="shared" si="1966"/>
        <v>3672</v>
      </c>
      <c r="Y3672">
        <f t="shared" si="1967"/>
        <v>3452</v>
      </c>
      <c r="Z3672">
        <f t="shared" si="1968"/>
        <v>3453</v>
      </c>
      <c r="AA3672">
        <f t="shared" si="1965"/>
        <v>3951</v>
      </c>
      <c r="AB3672">
        <f t="shared" si="1976"/>
        <v>500</v>
      </c>
      <c r="AM3672" t="str">
        <f t="shared" si="1977"/>
        <v>201904LP</v>
      </c>
      <c r="AN3672">
        <f t="shared" ca="1" si="1973"/>
        <v>7.0005555555555539</v>
      </c>
      <c r="AO3672">
        <f t="shared" ca="1" si="1974"/>
        <v>10</v>
      </c>
      <c r="AP3672">
        <f t="shared" ca="1" si="1979"/>
        <v>1.9444444444444444</v>
      </c>
      <c r="AQ3672">
        <f t="shared" ca="1" si="1980"/>
        <v>15.972222222222221</v>
      </c>
      <c r="AR3672">
        <f t="shared" ca="1" si="1981"/>
        <v>10</v>
      </c>
      <c r="AS3672">
        <f ca="1">P3672/J3672</f>
        <v>8.6912108196584209E-2</v>
      </c>
    </row>
    <row r="3673" spans="1:45" x14ac:dyDescent="0.4">
      <c r="A3673">
        <f t="shared" si="1975"/>
        <v>201904</v>
      </c>
      <c r="B3673" t="s">
        <v>749</v>
      </c>
      <c r="C3673" t="s">
        <v>647</v>
      </c>
      <c r="D3673" t="str">
        <f t="shared" ca="1" si="1972"/>
        <v>I101</v>
      </c>
      <c r="E3673">
        <f t="shared" ca="1" si="1953"/>
        <v>20</v>
      </c>
      <c r="F3673">
        <f t="shared" ca="1" si="1954"/>
        <v>6</v>
      </c>
      <c r="G3673" t="str">
        <f t="shared" ca="1" si="1969"/>
        <v>S11</v>
      </c>
      <c r="H3673" t="str">
        <f t="shared" ca="1" si="1970"/>
        <v>S114</v>
      </c>
      <c r="I3673">
        <f ca="1">VLOOKUP(D3673,PRC!$A$2:$B$21,2,0)*E3673</f>
        <v>600000</v>
      </c>
      <c r="J3673">
        <f t="shared" ca="1" si="1955"/>
        <v>539996</v>
      </c>
      <c r="K3673">
        <f ca="1">VLOOKUP(D3673,PRC!$A$1:$C$21,3,0)*E3673</f>
        <v>312000</v>
      </c>
      <c r="L3673">
        <f t="shared" ca="1" si="1956"/>
        <v>54000</v>
      </c>
      <c r="M3673">
        <f t="shared" ca="1" si="1957"/>
        <v>18000</v>
      </c>
      <c r="N3673">
        <f t="shared" ca="1" si="1958"/>
        <v>150000</v>
      </c>
      <c r="O3673">
        <f t="shared" ca="1" si="1959"/>
        <v>48000</v>
      </c>
      <c r="P3673">
        <f t="shared" ca="1" si="1978"/>
        <v>-42004</v>
      </c>
      <c r="Q3673">
        <f ca="1">IF(P3673&gt;0,1,0)</f>
        <v>0</v>
      </c>
      <c r="R3673">
        <f t="shared" ca="1" si="1960"/>
        <v>10</v>
      </c>
      <c r="S3673">
        <f t="shared" ca="1" si="1961"/>
        <v>9</v>
      </c>
      <c r="T3673">
        <f t="shared" ca="1" si="1962"/>
        <v>3</v>
      </c>
      <c r="U3673">
        <f t="shared" ca="1" si="1963"/>
        <v>25</v>
      </c>
      <c r="V3673">
        <f t="shared" ca="1" si="1964"/>
        <v>8</v>
      </c>
      <c r="X3673">
        <f t="shared" si="1966"/>
        <v>3673</v>
      </c>
      <c r="Y3673">
        <f t="shared" si="1967"/>
        <v>3452</v>
      </c>
      <c r="Z3673">
        <f t="shared" si="1968"/>
        <v>3453</v>
      </c>
      <c r="AA3673">
        <f t="shared" si="1965"/>
        <v>3951</v>
      </c>
      <c r="AB3673">
        <f t="shared" si="1976"/>
        <v>500</v>
      </c>
      <c r="AM3673" t="str">
        <f t="shared" si="1977"/>
        <v>201904LP</v>
      </c>
      <c r="AN3673">
        <f t="shared" ca="1" si="1973"/>
        <v>10.000666666666669</v>
      </c>
      <c r="AO3673">
        <f t="shared" ca="1" si="1974"/>
        <v>9</v>
      </c>
      <c r="AP3673">
        <f t="shared" ca="1" si="1979"/>
        <v>3</v>
      </c>
      <c r="AQ3673">
        <f t="shared" ca="1" si="1980"/>
        <v>25</v>
      </c>
      <c r="AR3673">
        <f t="shared" ca="1" si="1981"/>
        <v>8</v>
      </c>
      <c r="AS3673">
        <f ca="1">P3673/J3673</f>
        <v>-7.778576137601019E-2</v>
      </c>
    </row>
    <row r="3674" spans="1:45" x14ac:dyDescent="0.4">
      <c r="A3674">
        <f t="shared" si="1975"/>
        <v>201904</v>
      </c>
      <c r="B3674" t="s">
        <v>750</v>
      </c>
      <c r="C3674" t="s">
        <v>647</v>
      </c>
      <c r="D3674" t="str">
        <f t="shared" ca="1" si="1972"/>
        <v>I108</v>
      </c>
      <c r="E3674">
        <f t="shared" ca="1" si="1953"/>
        <v>17</v>
      </c>
      <c r="F3674">
        <f t="shared" ca="1" si="1954"/>
        <v>7</v>
      </c>
      <c r="G3674" t="str">
        <f t="shared" ca="1" si="1969"/>
        <v>S11</v>
      </c>
      <c r="H3674" t="str">
        <f t="shared" ca="1" si="1970"/>
        <v>S112</v>
      </c>
      <c r="I3674">
        <f ca="1">VLOOKUP(D3674,PRC!$A$2:$B$21,2,0)*E3674</f>
        <v>680000</v>
      </c>
      <c r="J3674">
        <f t="shared" ca="1" si="1955"/>
        <v>645996</v>
      </c>
      <c r="K3674">
        <f ca="1">VLOOKUP(D3674,PRC!$A$1:$C$21,3,0)*E3674</f>
        <v>312800</v>
      </c>
      <c r="L3674">
        <f t="shared" ca="1" si="1956"/>
        <v>48000</v>
      </c>
      <c r="M3674">
        <f t="shared" ca="1" si="1957"/>
        <v>7000</v>
      </c>
      <c r="N3674">
        <f t="shared" ca="1" si="1958"/>
        <v>136000</v>
      </c>
      <c r="O3674">
        <f t="shared" ca="1" si="1959"/>
        <v>34000</v>
      </c>
      <c r="P3674">
        <f t="shared" ca="1" si="1978"/>
        <v>108196</v>
      </c>
      <c r="Q3674">
        <f ca="1">IF(P3674&gt;0,1,0)</f>
        <v>1</v>
      </c>
      <c r="R3674">
        <f t="shared" ca="1" si="1960"/>
        <v>5</v>
      </c>
      <c r="S3674">
        <f t="shared" ca="1" si="1961"/>
        <v>7</v>
      </c>
      <c r="T3674">
        <f t="shared" ca="1" si="1962"/>
        <v>1</v>
      </c>
      <c r="U3674">
        <f t="shared" ca="1" si="1963"/>
        <v>20</v>
      </c>
      <c r="V3674">
        <f t="shared" ca="1" si="1964"/>
        <v>5</v>
      </c>
      <c r="X3674">
        <f t="shared" si="1966"/>
        <v>3674</v>
      </c>
      <c r="Y3674">
        <f t="shared" si="1967"/>
        <v>3452</v>
      </c>
      <c r="Z3674">
        <f t="shared" si="1968"/>
        <v>3453</v>
      </c>
      <c r="AA3674">
        <f t="shared" si="1965"/>
        <v>3951</v>
      </c>
      <c r="AB3674">
        <f t="shared" si="1976"/>
        <v>500</v>
      </c>
      <c r="AM3674" t="str">
        <f t="shared" si="1977"/>
        <v>201904LP</v>
      </c>
      <c r="AN3674">
        <f t="shared" ca="1" si="1973"/>
        <v>5.0005882352941118</v>
      </c>
      <c r="AO3674">
        <f t="shared" ca="1" si="1974"/>
        <v>7.0588235294117645</v>
      </c>
      <c r="AP3674">
        <f t="shared" ca="1" si="1979"/>
        <v>1.0294117647058822</v>
      </c>
      <c r="AQ3674">
        <f t="shared" ca="1" si="1980"/>
        <v>20</v>
      </c>
      <c r="AR3674">
        <f t="shared" ca="1" si="1981"/>
        <v>5</v>
      </c>
      <c r="AS3674">
        <f ca="1">P3674/J3674</f>
        <v>0.16748710518331383</v>
      </c>
    </row>
    <row r="3675" spans="1:45" x14ac:dyDescent="0.4">
      <c r="A3675">
        <f t="shared" si="1975"/>
        <v>201904</v>
      </c>
      <c r="B3675" t="s">
        <v>751</v>
      </c>
      <c r="C3675" t="s">
        <v>647</v>
      </c>
      <c r="D3675" t="str">
        <f t="shared" ca="1" si="1972"/>
        <v>I110</v>
      </c>
      <c r="E3675">
        <f t="shared" ca="1" si="1953"/>
        <v>19</v>
      </c>
      <c r="F3675">
        <f t="shared" ca="1" si="1954"/>
        <v>10</v>
      </c>
      <c r="G3675" t="str">
        <f t="shared" ca="1" si="1969"/>
        <v>S11</v>
      </c>
      <c r="H3675" t="str">
        <f t="shared" ca="1" si="1970"/>
        <v>S115</v>
      </c>
      <c r="I3675">
        <f ca="1">VLOOKUP(D3675,PRC!$A$2:$B$21,2,0)*E3675</f>
        <v>5700000</v>
      </c>
      <c r="J3675">
        <f t="shared" ca="1" si="1955"/>
        <v>5129996</v>
      </c>
      <c r="K3675">
        <f ca="1">VLOOKUP(D3675,PRC!$A$1:$C$21,3,0)*E3675</f>
        <v>2622000</v>
      </c>
      <c r="L3675">
        <f t="shared" ca="1" si="1956"/>
        <v>456000</v>
      </c>
      <c r="M3675">
        <f t="shared" ca="1" si="1957"/>
        <v>171000</v>
      </c>
      <c r="N3675">
        <f t="shared" ca="1" si="1958"/>
        <v>1368000</v>
      </c>
      <c r="O3675">
        <f t="shared" ca="1" si="1959"/>
        <v>399000</v>
      </c>
      <c r="P3675">
        <f t="shared" ca="1" si="1978"/>
        <v>113996</v>
      </c>
      <c r="Q3675">
        <f ca="1">IF(P3675&gt;0,1,0)</f>
        <v>1</v>
      </c>
      <c r="R3675">
        <f t="shared" ca="1" si="1960"/>
        <v>10</v>
      </c>
      <c r="S3675">
        <f t="shared" ca="1" si="1961"/>
        <v>8</v>
      </c>
      <c r="T3675">
        <f t="shared" ca="1" si="1962"/>
        <v>3</v>
      </c>
      <c r="U3675">
        <f t="shared" ca="1" si="1963"/>
        <v>24</v>
      </c>
      <c r="V3675">
        <f t="shared" ca="1" si="1964"/>
        <v>7</v>
      </c>
      <c r="X3675">
        <f t="shared" si="1966"/>
        <v>3675</v>
      </c>
      <c r="Y3675">
        <f t="shared" si="1967"/>
        <v>3452</v>
      </c>
      <c r="Z3675">
        <f t="shared" si="1968"/>
        <v>3453</v>
      </c>
      <c r="AA3675">
        <f t="shared" si="1965"/>
        <v>3951</v>
      </c>
      <c r="AB3675">
        <f t="shared" si="1976"/>
        <v>500</v>
      </c>
      <c r="AM3675" t="str">
        <f t="shared" si="1977"/>
        <v>201904LP</v>
      </c>
      <c r="AN3675">
        <f t="shared" ca="1" si="1973"/>
        <v>10.000070175438591</v>
      </c>
      <c r="AO3675">
        <f t="shared" ca="1" si="1974"/>
        <v>8</v>
      </c>
      <c r="AP3675">
        <f t="shared" ca="1" si="1979"/>
        <v>3</v>
      </c>
      <c r="AQ3675">
        <f t="shared" ca="1" si="1980"/>
        <v>24</v>
      </c>
      <c r="AR3675">
        <f t="shared" ca="1" si="1981"/>
        <v>7.0000000000000009</v>
      </c>
      <c r="AS3675">
        <f ca="1">P3675/J3675</f>
        <v>2.2221459821801029E-2</v>
      </c>
    </row>
    <row r="3676" spans="1:45" x14ac:dyDescent="0.4">
      <c r="A3676">
        <f t="shared" si="1975"/>
        <v>201904</v>
      </c>
      <c r="B3676" t="s">
        <v>752</v>
      </c>
      <c r="C3676" t="s">
        <v>647</v>
      </c>
      <c r="D3676" t="str">
        <f t="shared" ca="1" si="1972"/>
        <v>I105</v>
      </c>
      <c r="E3676">
        <f t="shared" ca="1" si="1953"/>
        <v>19</v>
      </c>
      <c r="F3676">
        <f t="shared" ca="1" si="1954"/>
        <v>9</v>
      </c>
      <c r="G3676" t="str">
        <f t="shared" ca="1" si="1969"/>
        <v>S10</v>
      </c>
      <c r="H3676" t="str">
        <f t="shared" ca="1" si="1970"/>
        <v>S109</v>
      </c>
      <c r="I3676">
        <f ca="1">VLOOKUP(D3676,PRC!$A$2:$B$21,2,0)*E3676</f>
        <v>1900000</v>
      </c>
      <c r="J3676">
        <f t="shared" ca="1" si="1955"/>
        <v>1785996</v>
      </c>
      <c r="K3676">
        <f ca="1">VLOOKUP(D3676,PRC!$A$1:$C$21,3,0)*E3676</f>
        <v>1121000</v>
      </c>
      <c r="L3676">
        <f t="shared" ca="1" si="1956"/>
        <v>114000</v>
      </c>
      <c r="M3676">
        <f t="shared" ca="1" si="1957"/>
        <v>38000</v>
      </c>
      <c r="N3676">
        <f t="shared" ca="1" si="1958"/>
        <v>323000</v>
      </c>
      <c r="O3676">
        <f t="shared" ca="1" si="1959"/>
        <v>171000</v>
      </c>
      <c r="P3676">
        <f t="shared" ca="1" si="1978"/>
        <v>18996</v>
      </c>
      <c r="Q3676">
        <f ca="1">IF(P3676&gt;0,1,0)</f>
        <v>1</v>
      </c>
      <c r="R3676">
        <f t="shared" ca="1" si="1960"/>
        <v>6</v>
      </c>
      <c r="S3676">
        <f t="shared" ca="1" si="1961"/>
        <v>6</v>
      </c>
      <c r="T3676">
        <f t="shared" ca="1" si="1962"/>
        <v>2</v>
      </c>
      <c r="U3676">
        <f t="shared" ca="1" si="1963"/>
        <v>17</v>
      </c>
      <c r="V3676">
        <f t="shared" ca="1" si="1964"/>
        <v>9</v>
      </c>
      <c r="X3676">
        <f t="shared" si="1966"/>
        <v>3676</v>
      </c>
      <c r="Y3676">
        <f t="shared" si="1967"/>
        <v>3452</v>
      </c>
      <c r="Z3676">
        <f t="shared" si="1968"/>
        <v>3453</v>
      </c>
      <c r="AA3676">
        <f t="shared" si="1965"/>
        <v>3951</v>
      </c>
      <c r="AB3676">
        <f t="shared" si="1976"/>
        <v>500</v>
      </c>
      <c r="AM3676" t="str">
        <f t="shared" si="1977"/>
        <v>201904LP</v>
      </c>
      <c r="AN3676">
        <f t="shared" ca="1" si="1973"/>
        <v>6.0002105263157857</v>
      </c>
      <c r="AO3676">
        <f t="shared" ca="1" si="1974"/>
        <v>6</v>
      </c>
      <c r="AP3676">
        <f t="shared" ca="1" si="1979"/>
        <v>2</v>
      </c>
      <c r="AQ3676">
        <f t="shared" ca="1" si="1980"/>
        <v>17</v>
      </c>
      <c r="AR3676">
        <f t="shared" ca="1" si="1981"/>
        <v>9</v>
      </c>
      <c r="AS3676">
        <f ca="1">P3676/J3676</f>
        <v>1.0636082051695524E-2</v>
      </c>
    </row>
    <row r="3677" spans="1:45" x14ac:dyDescent="0.4">
      <c r="A3677">
        <f t="shared" si="1975"/>
        <v>201904</v>
      </c>
      <c r="B3677" t="s">
        <v>753</v>
      </c>
      <c r="C3677" t="s">
        <v>647</v>
      </c>
      <c r="D3677" t="str">
        <f t="shared" ca="1" si="1972"/>
        <v>I120</v>
      </c>
      <c r="E3677">
        <f t="shared" ca="1" si="1953"/>
        <v>19</v>
      </c>
      <c r="F3677">
        <f t="shared" ca="1" si="1954"/>
        <v>8</v>
      </c>
      <c r="G3677" t="str">
        <f t="shared" ca="1" si="1969"/>
        <v>S10</v>
      </c>
      <c r="H3677" t="str">
        <f t="shared" ca="1" si="1970"/>
        <v>S106</v>
      </c>
      <c r="I3677">
        <f ca="1">VLOOKUP(D3677,PRC!$A$2:$B$21,2,0)*E3677</f>
        <v>81700000</v>
      </c>
      <c r="J3677">
        <f t="shared" ca="1" si="1955"/>
        <v>76797996</v>
      </c>
      <c r="K3677">
        <f ca="1">VLOOKUP(D3677,PRC!$A$1:$C$21,3,0)*E3677</f>
        <v>36765000</v>
      </c>
      <c r="L3677">
        <f t="shared" ca="1" si="1956"/>
        <v>5719000</v>
      </c>
      <c r="M3677">
        <f t="shared" ca="1" si="1957"/>
        <v>2451000</v>
      </c>
      <c r="N3677">
        <f t="shared" ca="1" si="1958"/>
        <v>13889000</v>
      </c>
      <c r="O3677">
        <f t="shared" ca="1" si="1959"/>
        <v>8170000</v>
      </c>
      <c r="P3677">
        <f t="shared" ca="1" si="1978"/>
        <v>9803996</v>
      </c>
      <c r="Q3677">
        <f ca="1">IF(P3677&gt;0,1,0)</f>
        <v>1</v>
      </c>
      <c r="R3677">
        <f t="shared" ca="1" si="1960"/>
        <v>6</v>
      </c>
      <c r="S3677">
        <f t="shared" ca="1" si="1961"/>
        <v>7</v>
      </c>
      <c r="T3677">
        <f t="shared" ca="1" si="1962"/>
        <v>3</v>
      </c>
      <c r="U3677">
        <f t="shared" ca="1" si="1963"/>
        <v>17</v>
      </c>
      <c r="V3677">
        <f t="shared" ca="1" si="1964"/>
        <v>10</v>
      </c>
      <c r="X3677">
        <f t="shared" si="1966"/>
        <v>3677</v>
      </c>
      <c r="Y3677">
        <f t="shared" si="1967"/>
        <v>3452</v>
      </c>
      <c r="Z3677">
        <f t="shared" si="1968"/>
        <v>3453</v>
      </c>
      <c r="AA3677">
        <f t="shared" si="1965"/>
        <v>3951</v>
      </c>
      <c r="AB3677">
        <f t="shared" si="1976"/>
        <v>500</v>
      </c>
      <c r="AM3677" t="str">
        <f t="shared" si="1977"/>
        <v>201904LP</v>
      </c>
      <c r="AN3677">
        <f t="shared" ca="1" si="1973"/>
        <v>6.0000048959608314</v>
      </c>
      <c r="AO3677">
        <f t="shared" ca="1" si="1974"/>
        <v>7.0000000000000009</v>
      </c>
      <c r="AP3677">
        <f t="shared" ca="1" si="1979"/>
        <v>3</v>
      </c>
      <c r="AQ3677">
        <f t="shared" ca="1" si="1980"/>
        <v>17</v>
      </c>
      <c r="AR3677">
        <f t="shared" ca="1" si="1981"/>
        <v>10</v>
      </c>
      <c r="AS3677">
        <f ca="1">P3677/J3677</f>
        <v>0.12765952903250236</v>
      </c>
    </row>
    <row r="3678" spans="1:45" x14ac:dyDescent="0.4">
      <c r="A3678">
        <f t="shared" si="1975"/>
        <v>201904</v>
      </c>
      <c r="B3678" t="s">
        <v>754</v>
      </c>
      <c r="C3678" t="s">
        <v>647</v>
      </c>
      <c r="D3678" t="str">
        <f t="shared" ca="1" si="1972"/>
        <v>I107</v>
      </c>
      <c r="E3678">
        <f t="shared" ca="1" si="1953"/>
        <v>15</v>
      </c>
      <c r="F3678">
        <f t="shared" ca="1" si="1954"/>
        <v>6</v>
      </c>
      <c r="G3678" t="str">
        <f t="shared" ca="1" si="1969"/>
        <v>S10</v>
      </c>
      <c r="H3678" t="str">
        <f t="shared" ca="1" si="1970"/>
        <v>S103</v>
      </c>
      <c r="I3678">
        <f ca="1">VLOOKUP(D3678,PRC!$A$2:$B$21,2,0)*E3678</f>
        <v>2250000</v>
      </c>
      <c r="J3678">
        <f t="shared" ca="1" si="1955"/>
        <v>2024996</v>
      </c>
      <c r="K3678">
        <f ca="1">VLOOKUP(D3678,PRC!$A$1:$C$21,3,0)*E3678</f>
        <v>1282500</v>
      </c>
      <c r="L3678">
        <f t="shared" ca="1" si="1956"/>
        <v>203000</v>
      </c>
      <c r="M3678">
        <f t="shared" ca="1" si="1957"/>
        <v>68000</v>
      </c>
      <c r="N3678">
        <f t="shared" ca="1" si="1958"/>
        <v>405000</v>
      </c>
      <c r="O3678">
        <f t="shared" ca="1" si="1959"/>
        <v>158000</v>
      </c>
      <c r="P3678">
        <f t="shared" ca="1" si="1978"/>
        <v>-91504</v>
      </c>
      <c r="Q3678">
        <f ca="1">IF(P3678&gt;0,1,0)</f>
        <v>0</v>
      </c>
      <c r="R3678">
        <f t="shared" ca="1" si="1960"/>
        <v>10</v>
      </c>
      <c r="S3678">
        <f t="shared" ca="1" si="1961"/>
        <v>9</v>
      </c>
      <c r="T3678">
        <f t="shared" ca="1" si="1962"/>
        <v>3</v>
      </c>
      <c r="U3678">
        <f t="shared" ca="1" si="1963"/>
        <v>18</v>
      </c>
      <c r="V3678">
        <f t="shared" ca="1" si="1964"/>
        <v>7</v>
      </c>
      <c r="X3678">
        <f t="shared" si="1966"/>
        <v>3678</v>
      </c>
      <c r="Y3678">
        <f t="shared" si="1967"/>
        <v>3452</v>
      </c>
      <c r="Z3678">
        <f t="shared" si="1968"/>
        <v>3453</v>
      </c>
      <c r="AA3678">
        <f t="shared" si="1965"/>
        <v>3951</v>
      </c>
      <c r="AB3678">
        <f t="shared" si="1976"/>
        <v>500</v>
      </c>
      <c r="AM3678" t="str">
        <f t="shared" si="1977"/>
        <v>201904LP</v>
      </c>
      <c r="AN3678">
        <f t="shared" ca="1" si="1973"/>
        <v>10.000177777777775</v>
      </c>
      <c r="AO3678">
        <f t="shared" ca="1" si="1974"/>
        <v>9.0222222222222221</v>
      </c>
      <c r="AP3678">
        <f t="shared" ca="1" si="1979"/>
        <v>3.0222222222222221</v>
      </c>
      <c r="AQ3678">
        <f t="shared" ca="1" si="1980"/>
        <v>18</v>
      </c>
      <c r="AR3678">
        <f t="shared" ca="1" si="1981"/>
        <v>7.022222222222223</v>
      </c>
      <c r="AS3678">
        <f ca="1">P3678/J3678</f>
        <v>-4.5187249752592105E-2</v>
      </c>
    </row>
    <row r="3679" spans="1:45" x14ac:dyDescent="0.4">
      <c r="A3679">
        <f t="shared" si="1975"/>
        <v>201904</v>
      </c>
      <c r="B3679" t="s">
        <v>755</v>
      </c>
      <c r="C3679" t="s">
        <v>647</v>
      </c>
      <c r="D3679" t="str">
        <f t="shared" ca="1" si="1972"/>
        <v>I119</v>
      </c>
      <c r="E3679">
        <f t="shared" ca="1" si="1953"/>
        <v>17</v>
      </c>
      <c r="F3679">
        <f t="shared" ca="1" si="1954"/>
        <v>7</v>
      </c>
      <c r="G3679" t="str">
        <f t="shared" ca="1" si="1969"/>
        <v>S11</v>
      </c>
      <c r="H3679" t="str">
        <f t="shared" ca="1" si="1970"/>
        <v>S111</v>
      </c>
      <c r="I3679">
        <f ca="1">VLOOKUP(D3679,PRC!$A$2:$B$21,2,0)*E3679</f>
        <v>1615000</v>
      </c>
      <c r="J3679">
        <f t="shared" ca="1" si="1955"/>
        <v>1469646</v>
      </c>
      <c r="K3679">
        <f ca="1">VLOOKUP(D3679,PRC!$A$1:$C$21,3,0)*E3679</f>
        <v>775200</v>
      </c>
      <c r="L3679">
        <f t="shared" ca="1" si="1956"/>
        <v>97000</v>
      </c>
      <c r="M3679">
        <f t="shared" ca="1" si="1957"/>
        <v>48000</v>
      </c>
      <c r="N3679">
        <f t="shared" ca="1" si="1958"/>
        <v>388000</v>
      </c>
      <c r="O3679">
        <f t="shared" ca="1" si="1959"/>
        <v>162000</v>
      </c>
      <c r="P3679">
        <f t="shared" ca="1" si="1978"/>
        <v>-554</v>
      </c>
      <c r="Q3679">
        <f ca="1">IF(P3679&gt;0,1,0)</f>
        <v>0</v>
      </c>
      <c r="R3679">
        <f t="shared" ca="1" si="1960"/>
        <v>9</v>
      </c>
      <c r="S3679">
        <f t="shared" ca="1" si="1961"/>
        <v>6</v>
      </c>
      <c r="T3679">
        <f t="shared" ca="1" si="1962"/>
        <v>3</v>
      </c>
      <c r="U3679">
        <f t="shared" ca="1" si="1963"/>
        <v>24</v>
      </c>
      <c r="V3679">
        <f t="shared" ca="1" si="1964"/>
        <v>10</v>
      </c>
      <c r="X3679">
        <f t="shared" si="1966"/>
        <v>3679</v>
      </c>
      <c r="Y3679">
        <f t="shared" si="1967"/>
        <v>3452</v>
      </c>
      <c r="Z3679">
        <f t="shared" si="1968"/>
        <v>3453</v>
      </c>
      <c r="AA3679">
        <f t="shared" si="1965"/>
        <v>3951</v>
      </c>
      <c r="AB3679">
        <f t="shared" si="1976"/>
        <v>500</v>
      </c>
      <c r="AM3679" t="str">
        <f t="shared" si="1977"/>
        <v>201904LP</v>
      </c>
      <c r="AN3679">
        <f t="shared" ca="1" si="1973"/>
        <v>9.0002476780185798</v>
      </c>
      <c r="AO3679">
        <f t="shared" ca="1" si="1974"/>
        <v>6.0061919504643964</v>
      </c>
      <c r="AP3679">
        <f t="shared" ca="1" si="1979"/>
        <v>2.9721362229102164</v>
      </c>
      <c r="AQ3679">
        <f t="shared" ca="1" si="1980"/>
        <v>24.024767801857585</v>
      </c>
      <c r="AR3679">
        <f t="shared" ca="1" si="1981"/>
        <v>10.030959752321982</v>
      </c>
      <c r="AS3679">
        <f ca="1">P3679/J3679</f>
        <v>-3.7696152678944452E-4</v>
      </c>
    </row>
    <row r="3680" spans="1:45" x14ac:dyDescent="0.4">
      <c r="A3680">
        <f t="shared" si="1975"/>
        <v>201904</v>
      </c>
      <c r="B3680" t="s">
        <v>756</v>
      </c>
      <c r="C3680" t="s">
        <v>647</v>
      </c>
      <c r="D3680" t="str">
        <f t="shared" ca="1" si="1972"/>
        <v>I116</v>
      </c>
      <c r="E3680">
        <f t="shared" ca="1" si="1953"/>
        <v>20</v>
      </c>
      <c r="F3680">
        <f t="shared" ca="1" si="1954"/>
        <v>7</v>
      </c>
      <c r="G3680" t="str">
        <f t="shared" ca="1" si="1969"/>
        <v>S12</v>
      </c>
      <c r="H3680" t="str">
        <f t="shared" ca="1" si="1970"/>
        <v>S120</v>
      </c>
      <c r="I3680">
        <f ca="1">VLOOKUP(D3680,PRC!$A$2:$B$21,2,0)*E3680</f>
        <v>29200000</v>
      </c>
      <c r="J3680">
        <f t="shared" ca="1" si="1955"/>
        <v>26863996</v>
      </c>
      <c r="K3680">
        <f ca="1">VLOOKUP(D3680,PRC!$A$1:$C$21,3,0)*E3680</f>
        <v>17520000</v>
      </c>
      <c r="L3680">
        <f t="shared" ca="1" si="1956"/>
        <v>1460000</v>
      </c>
      <c r="M3680">
        <f t="shared" ca="1" si="1957"/>
        <v>584000</v>
      </c>
      <c r="N3680">
        <f t="shared" ca="1" si="1958"/>
        <v>6716000</v>
      </c>
      <c r="O3680">
        <f t="shared" ca="1" si="1959"/>
        <v>2920000</v>
      </c>
      <c r="P3680">
        <f t="shared" ca="1" si="1978"/>
        <v>-2336004</v>
      </c>
      <c r="Q3680">
        <f ca="1">IF(P3680&gt;0,1,0)</f>
        <v>0</v>
      </c>
      <c r="R3680">
        <f t="shared" ca="1" si="1960"/>
        <v>8</v>
      </c>
      <c r="S3680">
        <f t="shared" ca="1" si="1961"/>
        <v>5</v>
      </c>
      <c r="T3680">
        <f t="shared" ca="1" si="1962"/>
        <v>2</v>
      </c>
      <c r="U3680">
        <f t="shared" ca="1" si="1963"/>
        <v>23</v>
      </c>
      <c r="V3680">
        <f t="shared" ca="1" si="1964"/>
        <v>10</v>
      </c>
      <c r="X3680">
        <f t="shared" si="1966"/>
        <v>3680</v>
      </c>
      <c r="Y3680">
        <f t="shared" si="1967"/>
        <v>3452</v>
      </c>
      <c r="Z3680">
        <f t="shared" si="1968"/>
        <v>3453</v>
      </c>
      <c r="AA3680">
        <f t="shared" si="1965"/>
        <v>3951</v>
      </c>
      <c r="AB3680">
        <f t="shared" si="1976"/>
        <v>500</v>
      </c>
      <c r="AM3680" t="str">
        <f t="shared" si="1977"/>
        <v>201904LP</v>
      </c>
      <c r="AN3680">
        <f t="shared" ca="1" si="1973"/>
        <v>8.0000136986301378</v>
      </c>
      <c r="AO3680">
        <f t="shared" ca="1" si="1974"/>
        <v>5</v>
      </c>
      <c r="AP3680">
        <f t="shared" ca="1" si="1979"/>
        <v>2</v>
      </c>
      <c r="AQ3680">
        <f t="shared" ca="1" si="1980"/>
        <v>23</v>
      </c>
      <c r="AR3680">
        <f t="shared" ca="1" si="1981"/>
        <v>10</v>
      </c>
      <c r="AS3680">
        <f ca="1">P3680/J3680</f>
        <v>-8.6956683584973729E-2</v>
      </c>
    </row>
    <row r="3681" spans="1:45" x14ac:dyDescent="0.4">
      <c r="A3681">
        <f t="shared" si="1975"/>
        <v>201904</v>
      </c>
      <c r="B3681" t="s">
        <v>757</v>
      </c>
      <c r="C3681" t="s">
        <v>647</v>
      </c>
      <c r="D3681" t="str">
        <f t="shared" ca="1" si="1972"/>
        <v>I117</v>
      </c>
      <c r="E3681">
        <f t="shared" ca="1" si="1953"/>
        <v>10</v>
      </c>
      <c r="F3681">
        <f t="shared" ca="1" si="1954"/>
        <v>7</v>
      </c>
      <c r="G3681" t="str">
        <f t="shared" ca="1" si="1969"/>
        <v>S11</v>
      </c>
      <c r="H3681" t="str">
        <f t="shared" ca="1" si="1970"/>
        <v>S115</v>
      </c>
      <c r="I3681">
        <f ca="1">VLOOKUP(D3681,PRC!$A$2:$B$21,2,0)*E3681</f>
        <v>25000000</v>
      </c>
      <c r="J3681">
        <f t="shared" ca="1" si="1955"/>
        <v>23249996</v>
      </c>
      <c r="K3681">
        <f ca="1">VLOOKUP(D3681,PRC!$A$1:$C$21,3,0)*E3681</f>
        <v>11500000</v>
      </c>
      <c r="L3681">
        <f t="shared" ca="1" si="1956"/>
        <v>2000000</v>
      </c>
      <c r="M3681">
        <f t="shared" ca="1" si="1957"/>
        <v>500000</v>
      </c>
      <c r="N3681">
        <f t="shared" ca="1" si="1958"/>
        <v>5250000</v>
      </c>
      <c r="O3681">
        <f t="shared" ca="1" si="1959"/>
        <v>2000000</v>
      </c>
      <c r="P3681">
        <f t="shared" ca="1" si="1978"/>
        <v>1999996</v>
      </c>
      <c r="Q3681">
        <f ca="1">IF(P3681&gt;0,1,0)</f>
        <v>1</v>
      </c>
      <c r="R3681">
        <f t="shared" ca="1" si="1960"/>
        <v>7</v>
      </c>
      <c r="S3681">
        <f t="shared" ca="1" si="1961"/>
        <v>8</v>
      </c>
      <c r="T3681">
        <f t="shared" ca="1" si="1962"/>
        <v>2</v>
      </c>
      <c r="U3681">
        <f t="shared" ca="1" si="1963"/>
        <v>21</v>
      </c>
      <c r="V3681">
        <f t="shared" ca="1" si="1964"/>
        <v>8</v>
      </c>
      <c r="X3681">
        <f t="shared" si="1966"/>
        <v>3681</v>
      </c>
      <c r="Y3681">
        <f t="shared" si="1967"/>
        <v>3452</v>
      </c>
      <c r="Z3681">
        <f t="shared" si="1968"/>
        <v>3453</v>
      </c>
      <c r="AA3681">
        <f t="shared" si="1965"/>
        <v>3951</v>
      </c>
      <c r="AB3681">
        <f t="shared" si="1976"/>
        <v>500</v>
      </c>
      <c r="AM3681" t="str">
        <f t="shared" si="1977"/>
        <v>201904LP</v>
      </c>
      <c r="AN3681">
        <f t="shared" ca="1" si="1973"/>
        <v>7.0000159999999978</v>
      </c>
      <c r="AO3681">
        <f t="shared" ca="1" si="1974"/>
        <v>8</v>
      </c>
      <c r="AP3681">
        <f t="shared" ca="1" si="1979"/>
        <v>2</v>
      </c>
      <c r="AQ3681">
        <f t="shared" ca="1" si="1980"/>
        <v>21</v>
      </c>
      <c r="AR3681">
        <f t="shared" ca="1" si="1981"/>
        <v>8</v>
      </c>
      <c r="AS3681">
        <f ca="1">P3681/J3681</f>
        <v>8.6021348132705053E-2</v>
      </c>
    </row>
    <row r="3682" spans="1:45" x14ac:dyDescent="0.4">
      <c r="A3682">
        <f t="shared" si="1975"/>
        <v>201904</v>
      </c>
      <c r="B3682" t="s">
        <v>758</v>
      </c>
      <c r="C3682" t="s">
        <v>647</v>
      </c>
      <c r="D3682" t="str">
        <f t="shared" ca="1" si="1972"/>
        <v>I104</v>
      </c>
      <c r="E3682">
        <f t="shared" ca="1" si="1953"/>
        <v>19</v>
      </c>
      <c r="F3682">
        <f t="shared" ca="1" si="1954"/>
        <v>5</v>
      </c>
      <c r="G3682" t="str">
        <f t="shared" ca="1" si="1969"/>
        <v>S12</v>
      </c>
      <c r="H3682" t="str">
        <f t="shared" ca="1" si="1970"/>
        <v>S120</v>
      </c>
      <c r="I3682">
        <f ca="1">VLOOKUP(D3682,PRC!$A$2:$B$21,2,0)*E3682</f>
        <v>1330000</v>
      </c>
      <c r="J3682">
        <f t="shared" ca="1" si="1955"/>
        <v>1210296</v>
      </c>
      <c r="K3682">
        <f ca="1">VLOOKUP(D3682,PRC!$A$1:$C$21,3,0)*E3682</f>
        <v>558600</v>
      </c>
      <c r="L3682">
        <f t="shared" ca="1" si="1956"/>
        <v>120000</v>
      </c>
      <c r="M3682">
        <f t="shared" ca="1" si="1957"/>
        <v>13000</v>
      </c>
      <c r="N3682">
        <f t="shared" ca="1" si="1958"/>
        <v>200000</v>
      </c>
      <c r="O3682">
        <f t="shared" ca="1" si="1959"/>
        <v>67000</v>
      </c>
      <c r="P3682">
        <f t="shared" ca="1" si="1978"/>
        <v>251696</v>
      </c>
      <c r="Q3682">
        <f ca="1">IF(P3682&gt;0,1,0)</f>
        <v>1</v>
      </c>
      <c r="R3682">
        <f t="shared" ca="1" si="1960"/>
        <v>9</v>
      </c>
      <c r="S3682">
        <f t="shared" ca="1" si="1961"/>
        <v>9</v>
      </c>
      <c r="T3682">
        <f t="shared" ca="1" si="1962"/>
        <v>1</v>
      </c>
      <c r="U3682">
        <f t="shared" ca="1" si="1963"/>
        <v>15</v>
      </c>
      <c r="V3682">
        <f t="shared" ca="1" si="1964"/>
        <v>5</v>
      </c>
      <c r="X3682">
        <f t="shared" si="1966"/>
        <v>3682</v>
      </c>
      <c r="Y3682">
        <f t="shared" si="1967"/>
        <v>3452</v>
      </c>
      <c r="Z3682">
        <f t="shared" si="1968"/>
        <v>3453</v>
      </c>
      <c r="AA3682">
        <f t="shared" si="1965"/>
        <v>3951</v>
      </c>
      <c r="AB3682">
        <f t="shared" si="1976"/>
        <v>500</v>
      </c>
      <c r="AM3682" t="str">
        <f t="shared" si="1977"/>
        <v>201904LP</v>
      </c>
      <c r="AN3682">
        <f t="shared" ca="1" si="1973"/>
        <v>9.0003007518796974</v>
      </c>
      <c r="AO3682">
        <f t="shared" ca="1" si="1974"/>
        <v>9.0225563909774422</v>
      </c>
      <c r="AP3682">
        <f t="shared" ca="1" si="1979"/>
        <v>0.97744360902255645</v>
      </c>
      <c r="AQ3682">
        <f t="shared" ca="1" si="1980"/>
        <v>15.037593984962406</v>
      </c>
      <c r="AR3682">
        <f t="shared" ca="1" si="1981"/>
        <v>5.0375939849624061</v>
      </c>
      <c r="AS3682">
        <f ca="1">P3682/J3682</f>
        <v>0.20796234970618757</v>
      </c>
    </row>
    <row r="3683" spans="1:45" x14ac:dyDescent="0.4">
      <c r="A3683">
        <f t="shared" si="1975"/>
        <v>201904</v>
      </c>
      <c r="B3683" t="s">
        <v>759</v>
      </c>
      <c r="C3683" t="s">
        <v>647</v>
      </c>
      <c r="D3683" t="str">
        <f t="shared" ca="1" si="1972"/>
        <v>I120</v>
      </c>
      <c r="E3683">
        <f t="shared" ca="1" si="1953"/>
        <v>15</v>
      </c>
      <c r="F3683">
        <f t="shared" ca="1" si="1954"/>
        <v>10</v>
      </c>
      <c r="G3683" t="str">
        <f t="shared" ca="1" si="1969"/>
        <v>S11</v>
      </c>
      <c r="H3683" t="str">
        <f t="shared" ca="1" si="1970"/>
        <v>S119</v>
      </c>
      <c r="I3683">
        <f ca="1">VLOOKUP(D3683,PRC!$A$2:$B$21,2,0)*E3683</f>
        <v>64500000</v>
      </c>
      <c r="J3683">
        <f t="shared" ca="1" si="1955"/>
        <v>59339996</v>
      </c>
      <c r="K3683">
        <f ca="1">VLOOKUP(D3683,PRC!$A$1:$C$21,3,0)*E3683</f>
        <v>29025000</v>
      </c>
      <c r="L3683">
        <f t="shared" ca="1" si="1956"/>
        <v>4515000</v>
      </c>
      <c r="M3683">
        <f t="shared" ca="1" si="1957"/>
        <v>1935000</v>
      </c>
      <c r="N3683">
        <f t="shared" ca="1" si="1958"/>
        <v>14835000</v>
      </c>
      <c r="O3683">
        <f t="shared" ca="1" si="1959"/>
        <v>5160000</v>
      </c>
      <c r="P3683">
        <f t="shared" ca="1" si="1978"/>
        <v>3869996</v>
      </c>
      <c r="Q3683">
        <f ca="1">IF(P3683&gt;0,1,0)</f>
        <v>1</v>
      </c>
      <c r="R3683">
        <f t="shared" ca="1" si="1960"/>
        <v>8</v>
      </c>
      <c r="S3683">
        <f t="shared" ca="1" si="1961"/>
        <v>7</v>
      </c>
      <c r="T3683">
        <f t="shared" ca="1" si="1962"/>
        <v>3</v>
      </c>
      <c r="U3683">
        <f t="shared" ca="1" si="1963"/>
        <v>23</v>
      </c>
      <c r="V3683">
        <f t="shared" ca="1" si="1964"/>
        <v>8</v>
      </c>
      <c r="X3683">
        <f t="shared" si="1966"/>
        <v>3683</v>
      </c>
      <c r="Y3683">
        <f t="shared" si="1967"/>
        <v>3452</v>
      </c>
      <c r="Z3683">
        <f t="shared" si="1968"/>
        <v>3453</v>
      </c>
      <c r="AA3683">
        <f t="shared" si="1965"/>
        <v>3951</v>
      </c>
      <c r="AB3683">
        <f t="shared" si="1976"/>
        <v>500</v>
      </c>
      <c r="AM3683" t="str">
        <f t="shared" si="1977"/>
        <v>201904LP</v>
      </c>
      <c r="AN3683">
        <f t="shared" ca="1" si="1973"/>
        <v>8.0000062015503914</v>
      </c>
      <c r="AO3683">
        <f t="shared" ca="1" si="1974"/>
        <v>7.0000000000000009</v>
      </c>
      <c r="AP3683">
        <f t="shared" ca="1" si="1979"/>
        <v>3</v>
      </c>
      <c r="AQ3683">
        <f t="shared" ca="1" si="1980"/>
        <v>23</v>
      </c>
      <c r="AR3683">
        <f t="shared" ca="1" si="1981"/>
        <v>8</v>
      </c>
      <c r="AS3683">
        <f ca="1">P3683/J3683</f>
        <v>6.5217328292371299E-2</v>
      </c>
    </row>
    <row r="3684" spans="1:45" x14ac:dyDescent="0.4">
      <c r="A3684">
        <f t="shared" si="1975"/>
        <v>201904</v>
      </c>
      <c r="B3684" t="s">
        <v>760</v>
      </c>
      <c r="C3684" t="s">
        <v>647</v>
      </c>
      <c r="D3684" t="str">
        <f t="shared" ca="1" si="1972"/>
        <v>I103</v>
      </c>
      <c r="E3684">
        <f t="shared" ca="1" si="1953"/>
        <v>14</v>
      </c>
      <c r="F3684">
        <f t="shared" ca="1" si="1954"/>
        <v>5</v>
      </c>
      <c r="G3684" t="str">
        <f t="shared" ca="1" si="1969"/>
        <v>S10</v>
      </c>
      <c r="H3684" t="str">
        <f t="shared" ca="1" si="1970"/>
        <v>S109</v>
      </c>
      <c r="I3684">
        <f ca="1">VLOOKUP(D3684,PRC!$A$2:$B$21,2,0)*E3684</f>
        <v>700000</v>
      </c>
      <c r="J3684">
        <f t="shared" ca="1" si="1955"/>
        <v>664996</v>
      </c>
      <c r="K3684">
        <f ca="1">VLOOKUP(D3684,PRC!$A$1:$C$21,3,0)*E3684</f>
        <v>399000</v>
      </c>
      <c r="L3684">
        <f t="shared" ca="1" si="1956"/>
        <v>49000</v>
      </c>
      <c r="M3684">
        <f t="shared" ca="1" si="1957"/>
        <v>7000</v>
      </c>
      <c r="N3684">
        <f t="shared" ca="1" si="1958"/>
        <v>161000</v>
      </c>
      <c r="O3684">
        <f t="shared" ca="1" si="1959"/>
        <v>70000</v>
      </c>
      <c r="P3684">
        <f t="shared" ca="1" si="1978"/>
        <v>-21004</v>
      </c>
      <c r="Q3684">
        <f ca="1">IF(P3684&gt;0,1,0)</f>
        <v>0</v>
      </c>
      <c r="R3684">
        <f t="shared" ca="1" si="1960"/>
        <v>5</v>
      </c>
      <c r="S3684">
        <f t="shared" ca="1" si="1961"/>
        <v>7</v>
      </c>
      <c r="T3684">
        <f t="shared" ca="1" si="1962"/>
        <v>1</v>
      </c>
      <c r="U3684">
        <f t="shared" ca="1" si="1963"/>
        <v>23</v>
      </c>
      <c r="V3684">
        <f t="shared" ca="1" si="1964"/>
        <v>10</v>
      </c>
      <c r="X3684">
        <f t="shared" si="1966"/>
        <v>3684</v>
      </c>
      <c r="Y3684">
        <f t="shared" si="1967"/>
        <v>3452</v>
      </c>
      <c r="Z3684">
        <f t="shared" si="1968"/>
        <v>3453</v>
      </c>
      <c r="AA3684">
        <f t="shared" si="1965"/>
        <v>3951</v>
      </c>
      <c r="AB3684">
        <f t="shared" si="1976"/>
        <v>500</v>
      </c>
      <c r="AM3684" t="str">
        <f t="shared" si="1977"/>
        <v>201904LP</v>
      </c>
      <c r="AN3684">
        <f t="shared" ca="1" si="1973"/>
        <v>5.0005714285714316</v>
      </c>
      <c r="AO3684">
        <f t="shared" ca="1" si="1974"/>
        <v>7.0000000000000009</v>
      </c>
      <c r="AP3684">
        <f t="shared" ca="1" si="1979"/>
        <v>1</v>
      </c>
      <c r="AQ3684">
        <f t="shared" ca="1" si="1980"/>
        <v>23</v>
      </c>
      <c r="AR3684">
        <f t="shared" ca="1" si="1981"/>
        <v>10</v>
      </c>
      <c r="AS3684">
        <f ca="1">P3684/J3684</f>
        <v>-3.1585152391894085E-2</v>
      </c>
    </row>
    <row r="3685" spans="1:45" x14ac:dyDescent="0.4">
      <c r="A3685">
        <f t="shared" si="1975"/>
        <v>201904</v>
      </c>
      <c r="B3685" t="s">
        <v>761</v>
      </c>
      <c r="C3685" t="s">
        <v>647</v>
      </c>
      <c r="D3685" t="str">
        <f t="shared" ca="1" si="1972"/>
        <v>I119</v>
      </c>
      <c r="E3685">
        <f t="shared" ca="1" si="1953"/>
        <v>19</v>
      </c>
      <c r="F3685">
        <f t="shared" ca="1" si="1954"/>
        <v>6</v>
      </c>
      <c r="G3685" t="str">
        <f t="shared" ca="1" si="1969"/>
        <v>S11</v>
      </c>
      <c r="H3685" t="str">
        <f t="shared" ca="1" si="1970"/>
        <v>S116</v>
      </c>
      <c r="I3685">
        <f ca="1">VLOOKUP(D3685,PRC!$A$2:$B$21,2,0)*E3685</f>
        <v>1805000</v>
      </c>
      <c r="J3685">
        <f t="shared" ca="1" si="1955"/>
        <v>1696696</v>
      </c>
      <c r="K3685">
        <f ca="1">VLOOKUP(D3685,PRC!$A$1:$C$21,3,0)*E3685</f>
        <v>866400</v>
      </c>
      <c r="L3685">
        <f t="shared" ca="1" si="1956"/>
        <v>162000</v>
      </c>
      <c r="M3685">
        <f t="shared" ca="1" si="1957"/>
        <v>36000</v>
      </c>
      <c r="N3685">
        <f t="shared" ca="1" si="1958"/>
        <v>271000</v>
      </c>
      <c r="O3685">
        <f t="shared" ca="1" si="1959"/>
        <v>144000</v>
      </c>
      <c r="P3685">
        <f t="shared" ca="1" si="1978"/>
        <v>217296</v>
      </c>
      <c r="Q3685">
        <f ca="1">IF(P3685&gt;0,1,0)</f>
        <v>1</v>
      </c>
      <c r="R3685">
        <f t="shared" ca="1" si="1960"/>
        <v>6</v>
      </c>
      <c r="S3685">
        <f t="shared" ca="1" si="1961"/>
        <v>9</v>
      </c>
      <c r="T3685">
        <f t="shared" ca="1" si="1962"/>
        <v>2</v>
      </c>
      <c r="U3685">
        <f t="shared" ca="1" si="1963"/>
        <v>15</v>
      </c>
      <c r="V3685">
        <f t="shared" ca="1" si="1964"/>
        <v>8</v>
      </c>
      <c r="X3685">
        <f t="shared" si="1966"/>
        <v>3685</v>
      </c>
      <c r="Y3685">
        <f t="shared" si="1967"/>
        <v>3452</v>
      </c>
      <c r="Z3685">
        <f t="shared" si="1968"/>
        <v>3453</v>
      </c>
      <c r="AA3685">
        <f t="shared" si="1965"/>
        <v>3951</v>
      </c>
      <c r="AB3685">
        <f t="shared" si="1976"/>
        <v>500</v>
      </c>
      <c r="AM3685" t="str">
        <f t="shared" si="1977"/>
        <v>201904LP</v>
      </c>
      <c r="AN3685">
        <f t="shared" ca="1" si="1973"/>
        <v>6.0002216066482035</v>
      </c>
      <c r="AO3685">
        <f t="shared" ca="1" si="1974"/>
        <v>8.9750692520775619</v>
      </c>
      <c r="AP3685">
        <f t="shared" ca="1" si="1979"/>
        <v>1.9944598337950137</v>
      </c>
      <c r="AQ3685">
        <f t="shared" ca="1" si="1980"/>
        <v>15.013850415512465</v>
      </c>
      <c r="AR3685">
        <f t="shared" ca="1" si="1981"/>
        <v>7.9778393351800547</v>
      </c>
      <c r="AS3685">
        <f ca="1">P3685/J3685</f>
        <v>0.12807008444647716</v>
      </c>
    </row>
    <row r="3686" spans="1:45" x14ac:dyDescent="0.4">
      <c r="A3686">
        <f t="shared" si="1975"/>
        <v>201904</v>
      </c>
      <c r="B3686" t="s">
        <v>762</v>
      </c>
      <c r="C3686" t="s">
        <v>647</v>
      </c>
      <c r="D3686" t="str">
        <f t="shared" ca="1" si="1972"/>
        <v>I109</v>
      </c>
      <c r="E3686">
        <f t="shared" ca="1" si="1953"/>
        <v>20</v>
      </c>
      <c r="F3686">
        <f t="shared" ca="1" si="1954"/>
        <v>6</v>
      </c>
      <c r="G3686" t="str">
        <f t="shared" ca="1" si="1969"/>
        <v>S10</v>
      </c>
      <c r="H3686" t="str">
        <f t="shared" ca="1" si="1970"/>
        <v>S108</v>
      </c>
      <c r="I3686">
        <f ca="1">VLOOKUP(D3686,PRC!$A$2:$B$21,2,0)*E3686</f>
        <v>10000000</v>
      </c>
      <c r="J3686">
        <f t="shared" ca="1" si="1955"/>
        <v>9299996</v>
      </c>
      <c r="K3686">
        <f ca="1">VLOOKUP(D3686,PRC!$A$1:$C$21,3,0)*E3686</f>
        <v>4000000</v>
      </c>
      <c r="L3686">
        <f t="shared" ca="1" si="1956"/>
        <v>800000</v>
      </c>
      <c r="M3686">
        <f t="shared" ca="1" si="1957"/>
        <v>200000</v>
      </c>
      <c r="N3686">
        <f t="shared" ca="1" si="1958"/>
        <v>2300000</v>
      </c>
      <c r="O3686">
        <f t="shared" ca="1" si="1959"/>
        <v>800000</v>
      </c>
      <c r="P3686">
        <f t="shared" ca="1" si="1978"/>
        <v>1199996</v>
      </c>
      <c r="Q3686">
        <f ca="1">IF(P3686&gt;0,1,0)</f>
        <v>1</v>
      </c>
      <c r="R3686">
        <f t="shared" ca="1" si="1960"/>
        <v>7</v>
      </c>
      <c r="S3686">
        <f t="shared" ca="1" si="1961"/>
        <v>8</v>
      </c>
      <c r="T3686">
        <f t="shared" ca="1" si="1962"/>
        <v>2</v>
      </c>
      <c r="U3686">
        <f t="shared" ca="1" si="1963"/>
        <v>23</v>
      </c>
      <c r="V3686">
        <f t="shared" ca="1" si="1964"/>
        <v>8</v>
      </c>
      <c r="X3686">
        <f t="shared" si="1966"/>
        <v>3686</v>
      </c>
      <c r="Y3686">
        <f t="shared" si="1967"/>
        <v>3452</v>
      </c>
      <c r="Z3686">
        <f t="shared" si="1968"/>
        <v>3453</v>
      </c>
      <c r="AA3686">
        <f t="shared" si="1965"/>
        <v>3951</v>
      </c>
      <c r="AB3686">
        <f t="shared" si="1976"/>
        <v>500</v>
      </c>
      <c r="AM3686" t="str">
        <f t="shared" si="1977"/>
        <v>201904LP</v>
      </c>
      <c r="AN3686">
        <f t="shared" ca="1" si="1973"/>
        <v>7.0000399999999967</v>
      </c>
      <c r="AO3686">
        <f t="shared" ca="1" si="1974"/>
        <v>8</v>
      </c>
      <c r="AP3686">
        <f t="shared" ca="1" si="1979"/>
        <v>2</v>
      </c>
      <c r="AQ3686">
        <f t="shared" ca="1" si="1980"/>
        <v>23</v>
      </c>
      <c r="AR3686">
        <f t="shared" ca="1" si="1981"/>
        <v>8</v>
      </c>
      <c r="AS3686">
        <f ca="1">P3686/J3686</f>
        <v>0.12903188345457353</v>
      </c>
    </row>
    <row r="3687" spans="1:45" x14ac:dyDescent="0.4">
      <c r="A3687">
        <f t="shared" si="1975"/>
        <v>201904</v>
      </c>
      <c r="B3687" t="s">
        <v>763</v>
      </c>
      <c r="C3687" t="s">
        <v>647</v>
      </c>
      <c r="D3687" t="str">
        <f t="shared" ca="1" si="1972"/>
        <v>I119</v>
      </c>
      <c r="E3687">
        <f t="shared" ca="1" si="1953"/>
        <v>11</v>
      </c>
      <c r="F3687">
        <f t="shared" ca="1" si="1954"/>
        <v>10</v>
      </c>
      <c r="G3687" t="str">
        <f t="shared" ca="1" si="1969"/>
        <v>S10</v>
      </c>
      <c r="H3687" t="str">
        <f t="shared" ca="1" si="1970"/>
        <v>S108</v>
      </c>
      <c r="I3687">
        <f ca="1">VLOOKUP(D3687,PRC!$A$2:$B$21,2,0)*E3687</f>
        <v>1045000</v>
      </c>
      <c r="J3687">
        <f t="shared" ca="1" si="1955"/>
        <v>940496</v>
      </c>
      <c r="K3687">
        <f ca="1">VLOOKUP(D3687,PRC!$A$1:$C$21,3,0)*E3687</f>
        <v>501600</v>
      </c>
      <c r="L3687">
        <f t="shared" ca="1" si="1956"/>
        <v>94000</v>
      </c>
      <c r="M3687">
        <f t="shared" ca="1" si="1957"/>
        <v>21000</v>
      </c>
      <c r="N3687">
        <f t="shared" ca="1" si="1958"/>
        <v>251000</v>
      </c>
      <c r="O3687">
        <f t="shared" ca="1" si="1959"/>
        <v>73000</v>
      </c>
      <c r="P3687">
        <f t="shared" ca="1" si="1978"/>
        <v>-104</v>
      </c>
      <c r="Q3687">
        <f ca="1">IF(P3687&gt;0,1,0)</f>
        <v>0</v>
      </c>
      <c r="R3687">
        <f t="shared" ca="1" si="1960"/>
        <v>10</v>
      </c>
      <c r="S3687">
        <f t="shared" ca="1" si="1961"/>
        <v>9</v>
      </c>
      <c r="T3687">
        <f t="shared" ca="1" si="1962"/>
        <v>2</v>
      </c>
      <c r="U3687">
        <f t="shared" ca="1" si="1963"/>
        <v>24</v>
      </c>
      <c r="V3687">
        <f t="shared" ca="1" si="1964"/>
        <v>7</v>
      </c>
      <c r="X3687">
        <f t="shared" si="1966"/>
        <v>3687</v>
      </c>
      <c r="Y3687">
        <f t="shared" si="1967"/>
        <v>3452</v>
      </c>
      <c r="Z3687">
        <f t="shared" si="1968"/>
        <v>3453</v>
      </c>
      <c r="AA3687">
        <f t="shared" si="1965"/>
        <v>3951</v>
      </c>
      <c r="AB3687">
        <f t="shared" si="1976"/>
        <v>500</v>
      </c>
      <c r="AM3687" t="str">
        <f t="shared" si="1977"/>
        <v>201904LP</v>
      </c>
      <c r="AN3687">
        <f t="shared" ca="1" si="1973"/>
        <v>10.00038277511962</v>
      </c>
      <c r="AO3687">
        <f t="shared" ca="1" si="1974"/>
        <v>8.9952153110047846</v>
      </c>
      <c r="AP3687">
        <f t="shared" ca="1" si="1979"/>
        <v>2.0095693779904304</v>
      </c>
      <c r="AQ3687">
        <f t="shared" ca="1" si="1980"/>
        <v>24.019138755980862</v>
      </c>
      <c r="AR3687">
        <f t="shared" ca="1" si="1981"/>
        <v>6.9856459330143545</v>
      </c>
      <c r="AS3687">
        <f ca="1">P3687/J3687</f>
        <v>-1.1057994930334633E-4</v>
      </c>
    </row>
    <row r="3688" spans="1:45" x14ac:dyDescent="0.4">
      <c r="A3688">
        <f t="shared" si="1975"/>
        <v>201904</v>
      </c>
      <c r="B3688" t="s">
        <v>764</v>
      </c>
      <c r="C3688" t="s">
        <v>647</v>
      </c>
      <c r="D3688" t="str">
        <f t="shared" ca="1" si="1972"/>
        <v>I111</v>
      </c>
      <c r="E3688">
        <f t="shared" ca="1" si="1953"/>
        <v>17</v>
      </c>
      <c r="F3688">
        <f t="shared" ca="1" si="1954"/>
        <v>8</v>
      </c>
      <c r="G3688" t="str">
        <f t="shared" ca="1" si="1969"/>
        <v>S11</v>
      </c>
      <c r="H3688" t="str">
        <f t="shared" ca="1" si="1970"/>
        <v>S119</v>
      </c>
      <c r="I3688">
        <f ca="1">VLOOKUP(D3688,PRC!$A$2:$B$21,2,0)*E3688</f>
        <v>2550000</v>
      </c>
      <c r="J3688">
        <f t="shared" ca="1" si="1955"/>
        <v>2345996</v>
      </c>
      <c r="K3688">
        <f ca="1">VLOOKUP(D3688,PRC!$A$1:$C$21,3,0)*E3688</f>
        <v>1351500</v>
      </c>
      <c r="L3688">
        <f t="shared" ca="1" si="1956"/>
        <v>255000</v>
      </c>
      <c r="M3688">
        <f t="shared" ca="1" si="1957"/>
        <v>26000</v>
      </c>
      <c r="N3688">
        <f t="shared" ca="1" si="1958"/>
        <v>612000</v>
      </c>
      <c r="O3688">
        <f t="shared" ca="1" si="1959"/>
        <v>230000</v>
      </c>
      <c r="P3688">
        <f t="shared" ca="1" si="1978"/>
        <v>-128504</v>
      </c>
      <c r="Q3688">
        <f ca="1">IF(P3688&gt;0,1,0)</f>
        <v>0</v>
      </c>
      <c r="R3688">
        <f t="shared" ca="1" si="1960"/>
        <v>8</v>
      </c>
      <c r="S3688">
        <f t="shared" ca="1" si="1961"/>
        <v>10</v>
      </c>
      <c r="T3688">
        <f t="shared" ca="1" si="1962"/>
        <v>1</v>
      </c>
      <c r="U3688">
        <f t="shared" ca="1" si="1963"/>
        <v>24</v>
      </c>
      <c r="V3688">
        <f t="shared" ca="1" si="1964"/>
        <v>9</v>
      </c>
      <c r="X3688">
        <f t="shared" si="1966"/>
        <v>3688</v>
      </c>
      <c r="Y3688">
        <f t="shared" si="1967"/>
        <v>3452</v>
      </c>
      <c r="Z3688">
        <f t="shared" si="1968"/>
        <v>3453</v>
      </c>
      <c r="AA3688">
        <f t="shared" si="1965"/>
        <v>3951</v>
      </c>
      <c r="AB3688">
        <f t="shared" si="1976"/>
        <v>500</v>
      </c>
      <c r="AM3688" t="str">
        <f t="shared" si="1977"/>
        <v>201904LP</v>
      </c>
      <c r="AN3688">
        <f t="shared" ca="1" si="1973"/>
        <v>8.0001568627451007</v>
      </c>
      <c r="AO3688">
        <f t="shared" ca="1" si="1974"/>
        <v>10</v>
      </c>
      <c r="AP3688">
        <f t="shared" ca="1" si="1979"/>
        <v>1.0196078431372551</v>
      </c>
      <c r="AQ3688">
        <f t="shared" ca="1" si="1980"/>
        <v>24</v>
      </c>
      <c r="AR3688">
        <f t="shared" ca="1" si="1981"/>
        <v>9.0196078431372548</v>
      </c>
      <c r="AS3688">
        <f ca="1">P3688/J3688</f>
        <v>-5.4775881970813248E-2</v>
      </c>
    </row>
    <row r="3689" spans="1:45" x14ac:dyDescent="0.4">
      <c r="A3689">
        <f t="shared" si="1975"/>
        <v>201904</v>
      </c>
      <c r="B3689" t="s">
        <v>765</v>
      </c>
      <c r="C3689" t="s">
        <v>647</v>
      </c>
      <c r="D3689" t="str">
        <f t="shared" ca="1" si="1972"/>
        <v>I109</v>
      </c>
      <c r="E3689">
        <f t="shared" ca="1" si="1953"/>
        <v>16</v>
      </c>
      <c r="F3689">
        <f t="shared" ca="1" si="1954"/>
        <v>10</v>
      </c>
      <c r="G3689" t="str">
        <f t="shared" ca="1" si="1969"/>
        <v>S10</v>
      </c>
      <c r="H3689" t="str">
        <f t="shared" ca="1" si="1970"/>
        <v>S106</v>
      </c>
      <c r="I3689">
        <f ca="1">VLOOKUP(D3689,PRC!$A$2:$B$21,2,0)*E3689</f>
        <v>8000000</v>
      </c>
      <c r="J3689">
        <f t="shared" ca="1" si="1955"/>
        <v>7439995.9999999991</v>
      </c>
      <c r="K3689">
        <f ca="1">VLOOKUP(D3689,PRC!$A$1:$C$21,3,0)*E3689</f>
        <v>3200000</v>
      </c>
      <c r="L3689">
        <f t="shared" ca="1" si="1956"/>
        <v>800000</v>
      </c>
      <c r="M3689">
        <f t="shared" ca="1" si="1957"/>
        <v>240000</v>
      </c>
      <c r="N3689">
        <f t="shared" ca="1" si="1958"/>
        <v>1520000</v>
      </c>
      <c r="O3689">
        <f t="shared" ca="1" si="1959"/>
        <v>800000</v>
      </c>
      <c r="P3689">
        <f t="shared" ca="1" si="1978"/>
        <v>879995.99999999907</v>
      </c>
      <c r="Q3689">
        <f ca="1">IF(P3689&gt;0,1,0)</f>
        <v>1</v>
      </c>
      <c r="R3689">
        <f t="shared" ca="1" si="1960"/>
        <v>7</v>
      </c>
      <c r="S3689">
        <f t="shared" ca="1" si="1961"/>
        <v>10</v>
      </c>
      <c r="T3689">
        <f t="shared" ca="1" si="1962"/>
        <v>3</v>
      </c>
      <c r="U3689">
        <f t="shared" ca="1" si="1963"/>
        <v>19</v>
      </c>
      <c r="V3689">
        <f t="shared" ca="1" si="1964"/>
        <v>10</v>
      </c>
      <c r="X3689">
        <f t="shared" si="1966"/>
        <v>3689</v>
      </c>
      <c r="Y3689">
        <f t="shared" si="1967"/>
        <v>3452</v>
      </c>
      <c r="Z3689">
        <f t="shared" si="1968"/>
        <v>3453</v>
      </c>
      <c r="AA3689">
        <f t="shared" si="1965"/>
        <v>3951</v>
      </c>
      <c r="AB3689">
        <f t="shared" si="1976"/>
        <v>500</v>
      </c>
      <c r="AM3689" t="str">
        <f t="shared" si="1977"/>
        <v>201904LP</v>
      </c>
      <c r="AN3689">
        <f t="shared" ca="1" si="1973"/>
        <v>7.0000500000000132</v>
      </c>
      <c r="AO3689">
        <f t="shared" ca="1" si="1974"/>
        <v>10</v>
      </c>
      <c r="AP3689">
        <f t="shared" ca="1" si="1979"/>
        <v>3</v>
      </c>
      <c r="AQ3689">
        <f t="shared" ca="1" si="1980"/>
        <v>19</v>
      </c>
      <c r="AR3689">
        <f t="shared" ca="1" si="1981"/>
        <v>10</v>
      </c>
      <c r="AS3689">
        <f ca="1">P3689/J3689</f>
        <v>0.11827909584897615</v>
      </c>
    </row>
    <row r="3690" spans="1:45" x14ac:dyDescent="0.4">
      <c r="A3690">
        <f t="shared" si="1975"/>
        <v>201904</v>
      </c>
      <c r="B3690" t="s">
        <v>766</v>
      </c>
      <c r="C3690" t="s">
        <v>647</v>
      </c>
      <c r="D3690" t="str">
        <f t="shared" ca="1" si="1972"/>
        <v>I102</v>
      </c>
      <c r="E3690">
        <f t="shared" ca="1" si="1953"/>
        <v>13</v>
      </c>
      <c r="F3690">
        <f t="shared" ca="1" si="1954"/>
        <v>6</v>
      </c>
      <c r="G3690" t="str">
        <f t="shared" ca="1" si="1969"/>
        <v>S10</v>
      </c>
      <c r="H3690" t="str">
        <f t="shared" ca="1" si="1970"/>
        <v>S101</v>
      </c>
      <c r="I3690">
        <f ca="1">VLOOKUP(D3690,PRC!$A$2:$B$21,2,0)*E3690</f>
        <v>520000</v>
      </c>
      <c r="J3690">
        <f t="shared" ca="1" si="1955"/>
        <v>488796</v>
      </c>
      <c r="K3690">
        <f ca="1">VLOOKUP(D3690,PRC!$A$1:$C$21,3,0)*E3690</f>
        <v>244400</v>
      </c>
      <c r="L3690">
        <f t="shared" ca="1" si="1956"/>
        <v>31000</v>
      </c>
      <c r="M3690">
        <f t="shared" ca="1" si="1957"/>
        <v>10000</v>
      </c>
      <c r="N3690">
        <f t="shared" ca="1" si="1958"/>
        <v>83000</v>
      </c>
      <c r="O3690">
        <f t="shared" ca="1" si="1959"/>
        <v>31000</v>
      </c>
      <c r="P3690">
        <f t="shared" ca="1" si="1978"/>
        <v>89396</v>
      </c>
      <c r="Q3690">
        <f ca="1">IF(P3690&gt;0,1,0)</f>
        <v>1</v>
      </c>
      <c r="R3690">
        <f t="shared" ca="1" si="1960"/>
        <v>6</v>
      </c>
      <c r="S3690">
        <f t="shared" ca="1" si="1961"/>
        <v>6</v>
      </c>
      <c r="T3690">
        <f t="shared" ca="1" si="1962"/>
        <v>2</v>
      </c>
      <c r="U3690">
        <f t="shared" ca="1" si="1963"/>
        <v>16</v>
      </c>
      <c r="V3690">
        <f t="shared" ca="1" si="1964"/>
        <v>6</v>
      </c>
      <c r="X3690">
        <f t="shared" si="1966"/>
        <v>3690</v>
      </c>
      <c r="Y3690">
        <f t="shared" si="1967"/>
        <v>3452</v>
      </c>
      <c r="Z3690">
        <f t="shared" si="1968"/>
        <v>3453</v>
      </c>
      <c r="AA3690">
        <f t="shared" si="1965"/>
        <v>3951</v>
      </c>
      <c r="AB3690">
        <f t="shared" si="1976"/>
        <v>500</v>
      </c>
      <c r="AM3690" t="str">
        <f t="shared" si="1977"/>
        <v>201904LP</v>
      </c>
      <c r="AN3690">
        <f t="shared" ca="1" si="1973"/>
        <v>6.0007692307692313</v>
      </c>
      <c r="AO3690">
        <f t="shared" ca="1" si="1974"/>
        <v>5.9615384615384617</v>
      </c>
      <c r="AP3690">
        <f t="shared" ca="1" si="1979"/>
        <v>1.9230769230769231</v>
      </c>
      <c r="AQ3690">
        <f t="shared" ca="1" si="1980"/>
        <v>15.96153846153846</v>
      </c>
      <c r="AR3690">
        <f t="shared" ca="1" si="1981"/>
        <v>5.9615384615384617</v>
      </c>
      <c r="AS3690">
        <f ca="1">P3690/J3690</f>
        <v>0.18289020368415454</v>
      </c>
    </row>
    <row r="3691" spans="1:45" x14ac:dyDescent="0.4">
      <c r="A3691">
        <f t="shared" si="1975"/>
        <v>201904</v>
      </c>
      <c r="B3691" t="s">
        <v>767</v>
      </c>
      <c r="C3691" t="s">
        <v>647</v>
      </c>
      <c r="D3691" t="str">
        <f t="shared" ca="1" si="1972"/>
        <v>I106</v>
      </c>
      <c r="E3691">
        <f t="shared" ca="1" si="1953"/>
        <v>10</v>
      </c>
      <c r="F3691">
        <f t="shared" ca="1" si="1954"/>
        <v>7</v>
      </c>
      <c r="G3691" t="str">
        <f t="shared" ca="1" si="1969"/>
        <v>S10</v>
      </c>
      <c r="H3691" t="str">
        <f t="shared" ca="1" si="1970"/>
        <v>S107</v>
      </c>
      <c r="I3691">
        <f ca="1">VLOOKUP(D3691,PRC!$A$2:$B$21,2,0)*E3691</f>
        <v>200000</v>
      </c>
      <c r="J3691">
        <f t="shared" ca="1" si="1955"/>
        <v>189996</v>
      </c>
      <c r="K3691">
        <f ca="1">VLOOKUP(D3691,PRC!$A$1:$C$21,3,0)*E3691</f>
        <v>106000</v>
      </c>
      <c r="L3691">
        <f t="shared" ca="1" si="1956"/>
        <v>18000</v>
      </c>
      <c r="M3691">
        <f t="shared" ca="1" si="1957"/>
        <v>4000</v>
      </c>
      <c r="N3691">
        <f t="shared" ca="1" si="1958"/>
        <v>42000</v>
      </c>
      <c r="O3691">
        <f t="shared" ca="1" si="1959"/>
        <v>20000</v>
      </c>
      <c r="P3691">
        <f t="shared" ca="1" si="1978"/>
        <v>-4</v>
      </c>
      <c r="Q3691">
        <f ca="1">IF(P3691&gt;0,1,0)</f>
        <v>0</v>
      </c>
      <c r="R3691">
        <f t="shared" ca="1" si="1960"/>
        <v>5</v>
      </c>
      <c r="S3691">
        <f t="shared" ca="1" si="1961"/>
        <v>9</v>
      </c>
      <c r="T3691">
        <f t="shared" ca="1" si="1962"/>
        <v>2</v>
      </c>
      <c r="U3691">
        <f t="shared" ca="1" si="1963"/>
        <v>21</v>
      </c>
      <c r="V3691">
        <f t="shared" ca="1" si="1964"/>
        <v>10</v>
      </c>
      <c r="X3691">
        <f t="shared" si="1966"/>
        <v>3691</v>
      </c>
      <c r="Y3691">
        <f t="shared" si="1967"/>
        <v>3452</v>
      </c>
      <c r="Z3691">
        <f t="shared" si="1968"/>
        <v>3453</v>
      </c>
      <c r="AA3691">
        <f t="shared" si="1965"/>
        <v>3951</v>
      </c>
      <c r="AB3691">
        <f t="shared" si="1976"/>
        <v>500</v>
      </c>
      <c r="AM3691" t="str">
        <f t="shared" si="1977"/>
        <v>201904LP</v>
      </c>
      <c r="AN3691">
        <f t="shared" ca="1" si="1973"/>
        <v>5.0019999999999953</v>
      </c>
      <c r="AO3691">
        <f t="shared" ca="1" si="1974"/>
        <v>9</v>
      </c>
      <c r="AP3691">
        <f t="shared" ca="1" si="1979"/>
        <v>2</v>
      </c>
      <c r="AQ3691">
        <f t="shared" ca="1" si="1980"/>
        <v>21</v>
      </c>
      <c r="AR3691">
        <f t="shared" ca="1" si="1981"/>
        <v>10</v>
      </c>
      <c r="AS3691">
        <f ca="1">P3691/J3691</f>
        <v>-2.1053074801574772E-5</v>
      </c>
    </row>
    <row r="3692" spans="1:45" x14ac:dyDescent="0.4">
      <c r="A3692">
        <f t="shared" si="1975"/>
        <v>201904</v>
      </c>
      <c r="B3692" t="s">
        <v>768</v>
      </c>
      <c r="C3692" t="s">
        <v>647</v>
      </c>
      <c r="D3692" t="str">
        <f t="shared" ca="1" si="1972"/>
        <v>I118</v>
      </c>
      <c r="E3692">
        <f t="shared" ca="1" si="1953"/>
        <v>16</v>
      </c>
      <c r="F3692">
        <f t="shared" ca="1" si="1954"/>
        <v>7</v>
      </c>
      <c r="G3692" t="str">
        <f t="shared" ca="1" si="1969"/>
        <v>S10</v>
      </c>
      <c r="H3692" t="str">
        <f t="shared" ca="1" si="1970"/>
        <v>S106</v>
      </c>
      <c r="I3692">
        <f ca="1">VLOOKUP(D3692,PRC!$A$2:$B$21,2,0)*E3692</f>
        <v>8480000</v>
      </c>
      <c r="J3692">
        <f t="shared" ca="1" si="1955"/>
        <v>7716796</v>
      </c>
      <c r="K3692">
        <f ca="1">VLOOKUP(D3692,PRC!$A$1:$C$21,3,0)*E3692</f>
        <v>3561600</v>
      </c>
      <c r="L3692">
        <f t="shared" ca="1" si="1956"/>
        <v>509000</v>
      </c>
      <c r="M3692">
        <f t="shared" ca="1" si="1957"/>
        <v>254000</v>
      </c>
      <c r="N3692">
        <f t="shared" ca="1" si="1958"/>
        <v>2120000</v>
      </c>
      <c r="O3692">
        <f t="shared" ca="1" si="1959"/>
        <v>763000</v>
      </c>
      <c r="P3692">
        <f t="shared" ca="1" si="1978"/>
        <v>509196</v>
      </c>
      <c r="Q3692">
        <f ca="1">IF(P3692&gt;0,1,0)</f>
        <v>1</v>
      </c>
      <c r="R3692">
        <f t="shared" ca="1" si="1960"/>
        <v>9</v>
      </c>
      <c r="S3692">
        <f t="shared" ca="1" si="1961"/>
        <v>6</v>
      </c>
      <c r="T3692">
        <f t="shared" ca="1" si="1962"/>
        <v>3</v>
      </c>
      <c r="U3692">
        <f t="shared" ca="1" si="1963"/>
        <v>25</v>
      </c>
      <c r="V3692">
        <f t="shared" ca="1" si="1964"/>
        <v>9</v>
      </c>
      <c r="X3692">
        <f t="shared" si="1966"/>
        <v>3692</v>
      </c>
      <c r="Y3692">
        <f t="shared" si="1967"/>
        <v>3452</v>
      </c>
      <c r="Z3692">
        <f t="shared" si="1968"/>
        <v>3453</v>
      </c>
      <c r="AA3692">
        <f t="shared" si="1965"/>
        <v>3951</v>
      </c>
      <c r="AB3692">
        <f t="shared" si="1976"/>
        <v>500</v>
      </c>
      <c r="AM3692" t="str">
        <f t="shared" si="1977"/>
        <v>201904LP</v>
      </c>
      <c r="AN3692">
        <f t="shared" ca="1" si="1973"/>
        <v>9.0000471698113209</v>
      </c>
      <c r="AO3692">
        <f t="shared" ca="1" si="1974"/>
        <v>6.0023584905660377</v>
      </c>
      <c r="AP3692">
        <f t="shared" ca="1" si="1979"/>
        <v>2.9952830188679247</v>
      </c>
      <c r="AQ3692">
        <f t="shared" ca="1" si="1980"/>
        <v>25</v>
      </c>
      <c r="AR3692">
        <f t="shared" ca="1" si="1981"/>
        <v>8.9976415094339615</v>
      </c>
      <c r="AS3692">
        <f ca="1">P3692/J3692</f>
        <v>6.5985416745499043E-2</v>
      </c>
    </row>
    <row r="3693" spans="1:45" x14ac:dyDescent="0.4">
      <c r="A3693">
        <f t="shared" si="1975"/>
        <v>201904</v>
      </c>
      <c r="B3693" t="s">
        <v>769</v>
      </c>
      <c r="C3693" t="s">
        <v>647</v>
      </c>
      <c r="D3693" t="str">
        <f t="shared" ca="1" si="1972"/>
        <v>I109</v>
      </c>
      <c r="E3693">
        <f t="shared" ca="1" si="1953"/>
        <v>14</v>
      </c>
      <c r="F3693">
        <f t="shared" ca="1" si="1954"/>
        <v>10</v>
      </c>
      <c r="G3693" t="str">
        <f t="shared" ca="1" si="1969"/>
        <v>S10</v>
      </c>
      <c r="H3693" t="str">
        <f t="shared" ca="1" si="1970"/>
        <v>S103</v>
      </c>
      <c r="I3693">
        <f ca="1">VLOOKUP(D3693,PRC!$A$2:$B$21,2,0)*E3693</f>
        <v>7000000</v>
      </c>
      <c r="J3693">
        <f t="shared" ca="1" si="1955"/>
        <v>6439996</v>
      </c>
      <c r="K3693">
        <f ca="1">VLOOKUP(D3693,PRC!$A$1:$C$21,3,0)*E3693</f>
        <v>2800000</v>
      </c>
      <c r="L3693">
        <f t="shared" ca="1" si="1956"/>
        <v>560000</v>
      </c>
      <c r="M3693">
        <f t="shared" ca="1" si="1957"/>
        <v>70000</v>
      </c>
      <c r="N3693">
        <f t="shared" ca="1" si="1958"/>
        <v>1260000</v>
      </c>
      <c r="O3693">
        <f t="shared" ca="1" si="1959"/>
        <v>630000</v>
      </c>
      <c r="P3693">
        <f t="shared" ca="1" si="1978"/>
        <v>1119996</v>
      </c>
      <c r="Q3693">
        <f ca="1">IF(P3693&gt;0,1,0)</f>
        <v>1</v>
      </c>
      <c r="R3693">
        <f t="shared" ca="1" si="1960"/>
        <v>8</v>
      </c>
      <c r="S3693">
        <f t="shared" ca="1" si="1961"/>
        <v>8</v>
      </c>
      <c r="T3693">
        <f t="shared" ca="1" si="1962"/>
        <v>1</v>
      </c>
      <c r="U3693">
        <f t="shared" ca="1" si="1963"/>
        <v>18</v>
      </c>
      <c r="V3693">
        <f t="shared" ca="1" si="1964"/>
        <v>9</v>
      </c>
      <c r="X3693">
        <f t="shared" si="1966"/>
        <v>3693</v>
      </c>
      <c r="Y3693">
        <f t="shared" si="1967"/>
        <v>3452</v>
      </c>
      <c r="Z3693">
        <f t="shared" si="1968"/>
        <v>3453</v>
      </c>
      <c r="AA3693">
        <f t="shared" si="1965"/>
        <v>3951</v>
      </c>
      <c r="AB3693">
        <f t="shared" si="1976"/>
        <v>500</v>
      </c>
      <c r="AM3693" t="str">
        <f t="shared" si="1977"/>
        <v>201904LP</v>
      </c>
      <c r="AN3693">
        <f t="shared" ca="1" si="1973"/>
        <v>8.0000571428571412</v>
      </c>
      <c r="AO3693">
        <f t="shared" ca="1" si="1974"/>
        <v>8</v>
      </c>
      <c r="AP3693">
        <f t="shared" ca="1" si="1979"/>
        <v>1</v>
      </c>
      <c r="AQ3693">
        <f t="shared" ca="1" si="1980"/>
        <v>18</v>
      </c>
      <c r="AR3693">
        <f t="shared" ca="1" si="1981"/>
        <v>9</v>
      </c>
      <c r="AS3693">
        <f ca="1">P3693/J3693</f>
        <v>0.17391253038045365</v>
      </c>
    </row>
    <row r="3694" spans="1:45" x14ac:dyDescent="0.4">
      <c r="A3694">
        <f t="shared" si="1975"/>
        <v>201904</v>
      </c>
      <c r="B3694" t="s">
        <v>770</v>
      </c>
      <c r="C3694" t="s">
        <v>647</v>
      </c>
      <c r="D3694" t="str">
        <f t="shared" ca="1" si="1972"/>
        <v>I102</v>
      </c>
      <c r="E3694">
        <f t="shared" ca="1" si="1953"/>
        <v>17</v>
      </c>
      <c r="F3694">
        <f t="shared" ca="1" si="1954"/>
        <v>10</v>
      </c>
      <c r="G3694" t="str">
        <f t="shared" ca="1" si="1969"/>
        <v>S11</v>
      </c>
      <c r="H3694" t="str">
        <f t="shared" ca="1" si="1970"/>
        <v>S113</v>
      </c>
      <c r="I3694">
        <f ca="1">VLOOKUP(D3694,PRC!$A$2:$B$21,2,0)*E3694</f>
        <v>680000</v>
      </c>
      <c r="J3694">
        <f t="shared" ca="1" si="1955"/>
        <v>639196</v>
      </c>
      <c r="K3694">
        <f ca="1">VLOOKUP(D3694,PRC!$A$1:$C$21,3,0)*E3694</f>
        <v>319600</v>
      </c>
      <c r="L3694">
        <f t="shared" ca="1" si="1956"/>
        <v>34000</v>
      </c>
      <c r="M3694">
        <f t="shared" ca="1" si="1957"/>
        <v>20000</v>
      </c>
      <c r="N3694">
        <f t="shared" ca="1" si="1958"/>
        <v>129000</v>
      </c>
      <c r="O3694">
        <f t="shared" ca="1" si="1959"/>
        <v>48000</v>
      </c>
      <c r="P3694">
        <f t="shared" ca="1" si="1978"/>
        <v>88596</v>
      </c>
      <c r="Q3694">
        <f ca="1">IF(P3694&gt;0,1,0)</f>
        <v>1</v>
      </c>
      <c r="R3694">
        <f t="shared" ca="1" si="1960"/>
        <v>6</v>
      </c>
      <c r="S3694">
        <f t="shared" ca="1" si="1961"/>
        <v>5</v>
      </c>
      <c r="T3694">
        <f t="shared" ca="1" si="1962"/>
        <v>3</v>
      </c>
      <c r="U3694">
        <f t="shared" ca="1" si="1963"/>
        <v>19</v>
      </c>
      <c r="V3694">
        <f t="shared" ca="1" si="1964"/>
        <v>7</v>
      </c>
      <c r="X3694">
        <f t="shared" si="1966"/>
        <v>3694</v>
      </c>
      <c r="Y3694">
        <f t="shared" si="1967"/>
        <v>3452</v>
      </c>
      <c r="Z3694">
        <f t="shared" si="1968"/>
        <v>3453</v>
      </c>
      <c r="AA3694">
        <f t="shared" si="1965"/>
        <v>3951</v>
      </c>
      <c r="AB3694">
        <f t="shared" si="1976"/>
        <v>500</v>
      </c>
      <c r="AM3694" t="str">
        <f t="shared" si="1977"/>
        <v>201904LP</v>
      </c>
      <c r="AN3694">
        <f t="shared" ca="1" si="1973"/>
        <v>6.0005882352941136</v>
      </c>
      <c r="AO3694">
        <f t="shared" ca="1" si="1974"/>
        <v>5</v>
      </c>
      <c r="AP3694">
        <f t="shared" ca="1" si="1979"/>
        <v>2.9411764705882351</v>
      </c>
      <c r="AQ3694">
        <f t="shared" ca="1" si="1980"/>
        <v>18.970588235294116</v>
      </c>
      <c r="AR3694">
        <f t="shared" ca="1" si="1981"/>
        <v>7.0588235294117645</v>
      </c>
      <c r="AS3694">
        <f ca="1">P3694/J3694</f>
        <v>0.13860537299983103</v>
      </c>
    </row>
    <row r="3695" spans="1:45" x14ac:dyDescent="0.4">
      <c r="A3695">
        <f t="shared" si="1975"/>
        <v>201904</v>
      </c>
      <c r="B3695" t="s">
        <v>771</v>
      </c>
      <c r="C3695" t="s">
        <v>647</v>
      </c>
      <c r="D3695" t="str">
        <f t="shared" ca="1" si="1972"/>
        <v>I110</v>
      </c>
      <c r="E3695">
        <f t="shared" ca="1" si="1953"/>
        <v>20</v>
      </c>
      <c r="F3695">
        <f t="shared" ca="1" si="1954"/>
        <v>6</v>
      </c>
      <c r="G3695" t="str">
        <f t="shared" ca="1" si="1969"/>
        <v>S11</v>
      </c>
      <c r="H3695" t="str">
        <f t="shared" ca="1" si="1970"/>
        <v>S110</v>
      </c>
      <c r="I3695">
        <f ca="1">VLOOKUP(D3695,PRC!$A$2:$B$21,2,0)*E3695</f>
        <v>6000000</v>
      </c>
      <c r="J3695">
        <f t="shared" ca="1" si="1955"/>
        <v>5579996</v>
      </c>
      <c r="K3695">
        <f ca="1">VLOOKUP(D3695,PRC!$A$1:$C$21,3,0)*E3695</f>
        <v>2760000</v>
      </c>
      <c r="L3695">
        <f t="shared" ca="1" si="1956"/>
        <v>540000</v>
      </c>
      <c r="M3695">
        <f t="shared" ca="1" si="1957"/>
        <v>120000</v>
      </c>
      <c r="N3695">
        <f t="shared" ca="1" si="1958"/>
        <v>1440000</v>
      </c>
      <c r="O3695">
        <f t="shared" ca="1" si="1959"/>
        <v>360000</v>
      </c>
      <c r="P3695">
        <f t="shared" ca="1" si="1978"/>
        <v>359996</v>
      </c>
      <c r="Q3695">
        <f ca="1">IF(P3695&gt;0,1,0)</f>
        <v>1</v>
      </c>
      <c r="R3695">
        <f t="shared" ca="1" si="1960"/>
        <v>7</v>
      </c>
      <c r="S3695">
        <f t="shared" ca="1" si="1961"/>
        <v>9</v>
      </c>
      <c r="T3695">
        <f t="shared" ca="1" si="1962"/>
        <v>2</v>
      </c>
      <c r="U3695">
        <f t="shared" ca="1" si="1963"/>
        <v>24</v>
      </c>
      <c r="V3695">
        <f t="shared" ca="1" si="1964"/>
        <v>6</v>
      </c>
      <c r="X3695">
        <f t="shared" si="1966"/>
        <v>3695</v>
      </c>
      <c r="Y3695">
        <f t="shared" si="1967"/>
        <v>3452</v>
      </c>
      <c r="Z3695">
        <f t="shared" si="1968"/>
        <v>3453</v>
      </c>
      <c r="AA3695">
        <f t="shared" si="1965"/>
        <v>3951</v>
      </c>
      <c r="AB3695">
        <f t="shared" si="1976"/>
        <v>500</v>
      </c>
      <c r="AM3695" t="str">
        <f t="shared" si="1977"/>
        <v>201904LP</v>
      </c>
      <c r="AN3695">
        <f t="shared" ca="1" si="1973"/>
        <v>7.0000666666666707</v>
      </c>
      <c r="AO3695">
        <f t="shared" ca="1" si="1974"/>
        <v>9</v>
      </c>
      <c r="AP3695">
        <f t="shared" ca="1" si="1979"/>
        <v>2</v>
      </c>
      <c r="AQ3695">
        <f t="shared" ca="1" si="1980"/>
        <v>24</v>
      </c>
      <c r="AR3695">
        <f t="shared" ca="1" si="1981"/>
        <v>6</v>
      </c>
      <c r="AS3695">
        <f ca="1">P3695/J3695</f>
        <v>6.4515458434020387E-2</v>
      </c>
    </row>
    <row r="3696" spans="1:45" x14ac:dyDescent="0.4">
      <c r="A3696">
        <f t="shared" si="1975"/>
        <v>201904</v>
      </c>
      <c r="B3696" t="s">
        <v>772</v>
      </c>
      <c r="C3696" t="s">
        <v>647</v>
      </c>
      <c r="D3696" t="str">
        <f t="shared" ca="1" si="1972"/>
        <v>I110</v>
      </c>
      <c r="E3696">
        <f t="shared" ca="1" si="1953"/>
        <v>13</v>
      </c>
      <c r="F3696">
        <f t="shared" ca="1" si="1954"/>
        <v>10</v>
      </c>
      <c r="G3696" t="str">
        <f t="shared" ca="1" si="1969"/>
        <v>S10</v>
      </c>
      <c r="H3696" t="str">
        <f t="shared" ca="1" si="1970"/>
        <v>S103</v>
      </c>
      <c r="I3696">
        <f ca="1">VLOOKUP(D3696,PRC!$A$2:$B$21,2,0)*E3696</f>
        <v>3900000</v>
      </c>
      <c r="J3696">
        <f t="shared" ca="1" si="1955"/>
        <v>3665996</v>
      </c>
      <c r="K3696">
        <f ca="1">VLOOKUP(D3696,PRC!$A$1:$C$21,3,0)*E3696</f>
        <v>1794000</v>
      </c>
      <c r="L3696">
        <f t="shared" ca="1" si="1956"/>
        <v>234000</v>
      </c>
      <c r="M3696">
        <f t="shared" ca="1" si="1957"/>
        <v>78000</v>
      </c>
      <c r="N3696">
        <f t="shared" ca="1" si="1958"/>
        <v>858000</v>
      </c>
      <c r="O3696">
        <f t="shared" ca="1" si="1959"/>
        <v>312000</v>
      </c>
      <c r="P3696">
        <f t="shared" ca="1" si="1978"/>
        <v>389996</v>
      </c>
      <c r="Q3696">
        <f ca="1">IF(P3696&gt;0,1,0)</f>
        <v>1</v>
      </c>
      <c r="R3696">
        <f t="shared" ca="1" si="1960"/>
        <v>6</v>
      </c>
      <c r="S3696">
        <f t="shared" ca="1" si="1961"/>
        <v>6</v>
      </c>
      <c r="T3696">
        <f t="shared" ca="1" si="1962"/>
        <v>2</v>
      </c>
      <c r="U3696">
        <f t="shared" ca="1" si="1963"/>
        <v>22</v>
      </c>
      <c r="V3696">
        <f t="shared" ca="1" si="1964"/>
        <v>8</v>
      </c>
      <c r="X3696">
        <f t="shared" si="1966"/>
        <v>3696</v>
      </c>
      <c r="Y3696">
        <f t="shared" si="1967"/>
        <v>3452</v>
      </c>
      <c r="Z3696">
        <f t="shared" si="1968"/>
        <v>3453</v>
      </c>
      <c r="AA3696">
        <f t="shared" si="1965"/>
        <v>3951</v>
      </c>
      <c r="AB3696">
        <f t="shared" si="1976"/>
        <v>500</v>
      </c>
      <c r="AM3696" t="str">
        <f t="shared" si="1977"/>
        <v>201904LP</v>
      </c>
      <c r="AN3696">
        <f t="shared" ca="1" si="1973"/>
        <v>6.0001025641025603</v>
      </c>
      <c r="AO3696">
        <f t="shared" ca="1" si="1974"/>
        <v>6</v>
      </c>
      <c r="AP3696">
        <f t="shared" ca="1" si="1979"/>
        <v>2</v>
      </c>
      <c r="AQ3696">
        <f t="shared" ca="1" si="1980"/>
        <v>22</v>
      </c>
      <c r="AR3696">
        <f t="shared" ca="1" si="1981"/>
        <v>8</v>
      </c>
      <c r="AS3696">
        <f ca="1">P3696/J3696</f>
        <v>0.1063820036901295</v>
      </c>
    </row>
    <row r="3697" spans="1:45" x14ac:dyDescent="0.4">
      <c r="A3697">
        <f t="shared" si="1975"/>
        <v>201904</v>
      </c>
      <c r="B3697" t="s">
        <v>773</v>
      </c>
      <c r="C3697" t="s">
        <v>647</v>
      </c>
      <c r="D3697" t="str">
        <f t="shared" ca="1" si="1972"/>
        <v>I119</v>
      </c>
      <c r="E3697">
        <f t="shared" ca="1" si="1953"/>
        <v>10</v>
      </c>
      <c r="F3697">
        <f t="shared" ca="1" si="1954"/>
        <v>10</v>
      </c>
      <c r="G3697" t="str">
        <f t="shared" ca="1" si="1969"/>
        <v>S10</v>
      </c>
      <c r="H3697" t="str">
        <f t="shared" ca="1" si="1970"/>
        <v>S102</v>
      </c>
      <c r="I3697">
        <f ca="1">VLOOKUP(D3697,PRC!$A$2:$B$21,2,0)*E3697</f>
        <v>950000</v>
      </c>
      <c r="J3697">
        <f t="shared" ca="1" si="1955"/>
        <v>873996</v>
      </c>
      <c r="K3697">
        <f ca="1">VLOOKUP(D3697,PRC!$A$1:$C$21,3,0)*E3697</f>
        <v>456000</v>
      </c>
      <c r="L3697">
        <f t="shared" ca="1" si="1956"/>
        <v>95000</v>
      </c>
      <c r="M3697">
        <f t="shared" ca="1" si="1957"/>
        <v>19000</v>
      </c>
      <c r="N3697">
        <f t="shared" ca="1" si="1958"/>
        <v>209000</v>
      </c>
      <c r="O3697">
        <f t="shared" ca="1" si="1959"/>
        <v>57000</v>
      </c>
      <c r="P3697">
        <f t="shared" ca="1" si="1978"/>
        <v>37996</v>
      </c>
      <c r="Q3697">
        <f ca="1">IF(P3697&gt;0,1,0)</f>
        <v>1</v>
      </c>
      <c r="R3697">
        <f t="shared" ca="1" si="1960"/>
        <v>8</v>
      </c>
      <c r="S3697">
        <f t="shared" ca="1" si="1961"/>
        <v>10</v>
      </c>
      <c r="T3697">
        <f t="shared" ca="1" si="1962"/>
        <v>2</v>
      </c>
      <c r="U3697">
        <f t="shared" ca="1" si="1963"/>
        <v>22</v>
      </c>
      <c r="V3697">
        <f t="shared" ca="1" si="1964"/>
        <v>6</v>
      </c>
      <c r="X3697">
        <f t="shared" si="1966"/>
        <v>3697</v>
      </c>
      <c r="Y3697">
        <f t="shared" si="1967"/>
        <v>3452</v>
      </c>
      <c r="Z3697">
        <f t="shared" si="1968"/>
        <v>3453</v>
      </c>
      <c r="AA3697">
        <f t="shared" si="1965"/>
        <v>3951</v>
      </c>
      <c r="AB3697">
        <f t="shared" si="1976"/>
        <v>500</v>
      </c>
      <c r="AM3697" t="str">
        <f t="shared" si="1977"/>
        <v>201904LP</v>
      </c>
      <c r="AN3697">
        <f t="shared" ca="1" si="1973"/>
        <v>8.0004210526315784</v>
      </c>
      <c r="AO3697">
        <f t="shared" ca="1" si="1974"/>
        <v>10</v>
      </c>
      <c r="AP3697">
        <f t="shared" ca="1" si="1979"/>
        <v>2</v>
      </c>
      <c r="AQ3697">
        <f t="shared" ca="1" si="1980"/>
        <v>22</v>
      </c>
      <c r="AR3697">
        <f t="shared" ca="1" si="1981"/>
        <v>6</v>
      </c>
      <c r="AS3697">
        <f ca="1">P3697/J3697</f>
        <v>4.3473883175666708E-2</v>
      </c>
    </row>
    <row r="3698" spans="1:45" x14ac:dyDescent="0.4">
      <c r="A3698">
        <f t="shared" si="1975"/>
        <v>201904</v>
      </c>
      <c r="B3698" t="s">
        <v>774</v>
      </c>
      <c r="C3698" t="s">
        <v>647</v>
      </c>
      <c r="D3698" t="str">
        <f t="shared" ca="1" si="1972"/>
        <v>I114</v>
      </c>
      <c r="E3698">
        <f t="shared" ca="1" si="1953"/>
        <v>11</v>
      </c>
      <c r="F3698">
        <f t="shared" ca="1" si="1954"/>
        <v>7</v>
      </c>
      <c r="G3698" t="str">
        <f t="shared" ca="1" si="1969"/>
        <v>S10</v>
      </c>
      <c r="H3698" t="str">
        <f t="shared" ca="1" si="1970"/>
        <v>S101</v>
      </c>
      <c r="I3698">
        <f ca="1">VLOOKUP(D3698,PRC!$A$2:$B$21,2,0)*E3698</f>
        <v>2640000</v>
      </c>
      <c r="J3698">
        <f t="shared" ca="1" si="1955"/>
        <v>2402396</v>
      </c>
      <c r="K3698">
        <f ca="1">VLOOKUP(D3698,PRC!$A$1:$C$21,3,0)*E3698</f>
        <v>1531200</v>
      </c>
      <c r="L3698">
        <f t="shared" ca="1" si="1956"/>
        <v>264000</v>
      </c>
      <c r="M3698">
        <f t="shared" ca="1" si="1957"/>
        <v>53000</v>
      </c>
      <c r="N3698">
        <f t="shared" ca="1" si="1958"/>
        <v>422000</v>
      </c>
      <c r="O3698">
        <f t="shared" ca="1" si="1959"/>
        <v>264000</v>
      </c>
      <c r="P3698">
        <f t="shared" ca="1" si="1978"/>
        <v>-131804</v>
      </c>
      <c r="Q3698">
        <f ca="1">IF(P3698&gt;0,1,0)</f>
        <v>0</v>
      </c>
      <c r="R3698">
        <f t="shared" ca="1" si="1960"/>
        <v>9</v>
      </c>
      <c r="S3698">
        <f t="shared" ca="1" si="1961"/>
        <v>10</v>
      </c>
      <c r="T3698">
        <f t="shared" ca="1" si="1962"/>
        <v>2</v>
      </c>
      <c r="U3698">
        <f t="shared" ca="1" si="1963"/>
        <v>16</v>
      </c>
      <c r="V3698">
        <f t="shared" ca="1" si="1964"/>
        <v>10</v>
      </c>
      <c r="X3698">
        <f t="shared" si="1966"/>
        <v>3698</v>
      </c>
      <c r="Y3698">
        <f t="shared" si="1967"/>
        <v>3452</v>
      </c>
      <c r="Z3698">
        <f t="shared" si="1968"/>
        <v>3453</v>
      </c>
      <c r="AA3698">
        <f t="shared" si="1965"/>
        <v>3951</v>
      </c>
      <c r="AB3698">
        <f t="shared" si="1976"/>
        <v>500</v>
      </c>
      <c r="AM3698" t="str">
        <f t="shared" si="1977"/>
        <v>201904LP</v>
      </c>
      <c r="AN3698">
        <f t="shared" ca="1" si="1973"/>
        <v>9.0001515151515115</v>
      </c>
      <c r="AO3698">
        <f t="shared" ca="1" si="1974"/>
        <v>10</v>
      </c>
      <c r="AP3698">
        <f t="shared" ca="1" si="1979"/>
        <v>2.0075757575757578</v>
      </c>
      <c r="AQ3698">
        <f t="shared" ca="1" si="1980"/>
        <v>15.984848484848484</v>
      </c>
      <c r="AR3698">
        <f t="shared" ca="1" si="1981"/>
        <v>10</v>
      </c>
      <c r="AS3698">
        <f ca="1">P3698/J3698</f>
        <v>-5.4863561211390625E-2</v>
      </c>
    </row>
    <row r="3699" spans="1:45" x14ac:dyDescent="0.4">
      <c r="A3699">
        <f t="shared" si="1975"/>
        <v>201904</v>
      </c>
      <c r="B3699" t="s">
        <v>775</v>
      </c>
      <c r="C3699" t="s">
        <v>647</v>
      </c>
      <c r="D3699" t="str">
        <f t="shared" ca="1" si="1972"/>
        <v>I120</v>
      </c>
      <c r="E3699">
        <f t="shared" ca="1" si="1953"/>
        <v>12</v>
      </c>
      <c r="F3699">
        <f t="shared" ca="1" si="1954"/>
        <v>10</v>
      </c>
      <c r="G3699" t="str">
        <f t="shared" ca="1" si="1969"/>
        <v>S11</v>
      </c>
      <c r="H3699" t="str">
        <f t="shared" ca="1" si="1970"/>
        <v>S116</v>
      </c>
      <c r="I3699">
        <f ca="1">VLOOKUP(D3699,PRC!$A$2:$B$21,2,0)*E3699</f>
        <v>51600000</v>
      </c>
      <c r="J3699">
        <f t="shared" ca="1" si="1955"/>
        <v>49019996</v>
      </c>
      <c r="K3699">
        <f ca="1">VLOOKUP(D3699,PRC!$A$1:$C$21,3,0)*E3699</f>
        <v>23220000</v>
      </c>
      <c r="L3699">
        <f t="shared" ca="1" si="1956"/>
        <v>4644000</v>
      </c>
      <c r="M3699">
        <f t="shared" ca="1" si="1957"/>
        <v>1548000</v>
      </c>
      <c r="N3699">
        <f t="shared" ca="1" si="1958"/>
        <v>10836000</v>
      </c>
      <c r="O3699">
        <f t="shared" ca="1" si="1959"/>
        <v>3612000</v>
      </c>
      <c r="P3699">
        <f t="shared" ca="1" si="1978"/>
        <v>5159996</v>
      </c>
      <c r="Q3699">
        <f ca="1">IF(P3699&gt;0,1,0)</f>
        <v>1</v>
      </c>
      <c r="R3699">
        <f t="shared" ca="1" si="1960"/>
        <v>5</v>
      </c>
      <c r="S3699">
        <f t="shared" ca="1" si="1961"/>
        <v>9</v>
      </c>
      <c r="T3699">
        <f t="shared" ca="1" si="1962"/>
        <v>3</v>
      </c>
      <c r="U3699">
        <f t="shared" ca="1" si="1963"/>
        <v>21</v>
      </c>
      <c r="V3699">
        <f t="shared" ca="1" si="1964"/>
        <v>7</v>
      </c>
      <c r="X3699">
        <f t="shared" si="1966"/>
        <v>3699</v>
      </c>
      <c r="Y3699">
        <f t="shared" si="1967"/>
        <v>3452</v>
      </c>
      <c r="Z3699">
        <f t="shared" si="1968"/>
        <v>3453</v>
      </c>
      <c r="AA3699">
        <f t="shared" si="1965"/>
        <v>3951</v>
      </c>
      <c r="AB3699">
        <f t="shared" si="1976"/>
        <v>500</v>
      </c>
      <c r="AM3699" t="str">
        <f t="shared" si="1977"/>
        <v>201904LP</v>
      </c>
      <c r="AN3699">
        <f t="shared" ca="1" si="1973"/>
        <v>5.0000077519379849</v>
      </c>
      <c r="AO3699">
        <f t="shared" ca="1" si="1974"/>
        <v>9</v>
      </c>
      <c r="AP3699">
        <f t="shared" ca="1" si="1979"/>
        <v>3</v>
      </c>
      <c r="AQ3699">
        <f t="shared" ca="1" si="1980"/>
        <v>21</v>
      </c>
      <c r="AR3699">
        <f t="shared" ca="1" si="1981"/>
        <v>7.0000000000000009</v>
      </c>
      <c r="AS3699">
        <f ca="1">P3699/J3699</f>
        <v>0.10526308488478865</v>
      </c>
    </row>
    <row r="3700" spans="1:45" x14ac:dyDescent="0.4">
      <c r="A3700">
        <f t="shared" si="1975"/>
        <v>201904</v>
      </c>
      <c r="B3700" t="s">
        <v>776</v>
      </c>
      <c r="C3700" t="s">
        <v>647</v>
      </c>
      <c r="D3700" t="str">
        <f t="shared" ca="1" si="1972"/>
        <v>I113</v>
      </c>
      <c r="E3700">
        <f t="shared" ca="1" si="1953"/>
        <v>16</v>
      </c>
      <c r="F3700">
        <f t="shared" ca="1" si="1954"/>
        <v>5</v>
      </c>
      <c r="G3700" t="str">
        <f t="shared" ca="1" si="1969"/>
        <v>S11</v>
      </c>
      <c r="H3700" t="str">
        <f t="shared" ca="1" si="1970"/>
        <v>S118</v>
      </c>
      <c r="I3700">
        <f ca="1">VLOOKUP(D3700,PRC!$A$2:$B$21,2,0)*E3700</f>
        <v>10720000</v>
      </c>
      <c r="J3700">
        <f t="shared" ca="1" si="1955"/>
        <v>9862396</v>
      </c>
      <c r="K3700">
        <f ca="1">VLOOKUP(D3700,PRC!$A$1:$C$21,3,0)*E3700</f>
        <v>4824000</v>
      </c>
      <c r="L3700">
        <f t="shared" ca="1" si="1956"/>
        <v>1072000</v>
      </c>
      <c r="M3700">
        <f t="shared" ca="1" si="1957"/>
        <v>214000</v>
      </c>
      <c r="N3700">
        <f t="shared" ca="1" si="1958"/>
        <v>2680000</v>
      </c>
      <c r="O3700">
        <f t="shared" ca="1" si="1959"/>
        <v>536000</v>
      </c>
      <c r="P3700">
        <f t="shared" ca="1" si="1978"/>
        <v>536396</v>
      </c>
      <c r="Q3700">
        <f ca="1">IF(P3700&gt;0,1,0)</f>
        <v>1</v>
      </c>
      <c r="R3700">
        <f t="shared" ca="1" si="1960"/>
        <v>8</v>
      </c>
      <c r="S3700">
        <f t="shared" ca="1" si="1961"/>
        <v>10</v>
      </c>
      <c r="T3700">
        <f t="shared" ca="1" si="1962"/>
        <v>2</v>
      </c>
      <c r="U3700">
        <f t="shared" ca="1" si="1963"/>
        <v>25</v>
      </c>
      <c r="V3700">
        <f t="shared" ca="1" si="1964"/>
        <v>5</v>
      </c>
      <c r="X3700">
        <f t="shared" si="1966"/>
        <v>3700</v>
      </c>
      <c r="Y3700">
        <f t="shared" si="1967"/>
        <v>3452</v>
      </c>
      <c r="Z3700">
        <f t="shared" si="1968"/>
        <v>3453</v>
      </c>
      <c r="AA3700">
        <f t="shared" si="1965"/>
        <v>3951</v>
      </c>
      <c r="AB3700">
        <f t="shared" si="1976"/>
        <v>500</v>
      </c>
      <c r="AM3700" t="str">
        <f t="shared" si="1977"/>
        <v>201904LP</v>
      </c>
      <c r="AN3700">
        <f t="shared" ca="1" si="1973"/>
        <v>8.0000373134328395</v>
      </c>
      <c r="AO3700">
        <f t="shared" ca="1" si="1974"/>
        <v>10</v>
      </c>
      <c r="AP3700">
        <f t="shared" ca="1" si="1979"/>
        <v>1.9962686567164181</v>
      </c>
      <c r="AQ3700">
        <f t="shared" ca="1" si="1980"/>
        <v>25</v>
      </c>
      <c r="AR3700">
        <f t="shared" ca="1" si="1981"/>
        <v>5</v>
      </c>
      <c r="AS3700">
        <f ca="1">P3700/J3700</f>
        <v>5.4388000644062559E-2</v>
      </c>
    </row>
    <row r="3701" spans="1:45" x14ac:dyDescent="0.4">
      <c r="A3701">
        <f t="shared" si="1975"/>
        <v>201904</v>
      </c>
      <c r="B3701" t="s">
        <v>777</v>
      </c>
      <c r="C3701" t="s">
        <v>647</v>
      </c>
      <c r="D3701" t="str">
        <f t="shared" ca="1" si="1972"/>
        <v>I112</v>
      </c>
      <c r="E3701">
        <f t="shared" ca="1" si="1953"/>
        <v>20</v>
      </c>
      <c r="F3701">
        <f t="shared" ca="1" si="1954"/>
        <v>8</v>
      </c>
      <c r="G3701" t="str">
        <f t="shared" ca="1" si="1969"/>
        <v>S11</v>
      </c>
      <c r="H3701" t="str">
        <f t="shared" ca="1" si="1970"/>
        <v>S119</v>
      </c>
      <c r="I3701">
        <f ca="1">VLOOKUP(D3701,PRC!$A$2:$B$21,2,0)*E3701</f>
        <v>1300000</v>
      </c>
      <c r="J3701">
        <f t="shared" ca="1" si="1955"/>
        <v>1208996</v>
      </c>
      <c r="K3701">
        <f ca="1">VLOOKUP(D3701,PRC!$A$1:$C$21,3,0)*E3701</f>
        <v>650000</v>
      </c>
      <c r="L3701">
        <f t="shared" ca="1" si="1956"/>
        <v>117000</v>
      </c>
      <c r="M3701">
        <f t="shared" ca="1" si="1957"/>
        <v>26000</v>
      </c>
      <c r="N3701">
        <f t="shared" ca="1" si="1958"/>
        <v>221000</v>
      </c>
      <c r="O3701">
        <f t="shared" ca="1" si="1959"/>
        <v>117000</v>
      </c>
      <c r="P3701">
        <f t="shared" ca="1" si="1978"/>
        <v>77996</v>
      </c>
      <c r="Q3701">
        <f ca="1">IF(P3701&gt;0,1,0)</f>
        <v>1</v>
      </c>
      <c r="R3701">
        <f t="shared" ca="1" si="1960"/>
        <v>7</v>
      </c>
      <c r="S3701">
        <f t="shared" ca="1" si="1961"/>
        <v>9</v>
      </c>
      <c r="T3701">
        <f t="shared" ca="1" si="1962"/>
        <v>2</v>
      </c>
      <c r="U3701">
        <f t="shared" ca="1" si="1963"/>
        <v>17</v>
      </c>
      <c r="V3701">
        <f t="shared" ca="1" si="1964"/>
        <v>9</v>
      </c>
      <c r="X3701">
        <f t="shared" si="1966"/>
        <v>3701</v>
      </c>
      <c r="Y3701">
        <f t="shared" si="1967"/>
        <v>3452</v>
      </c>
      <c r="Z3701">
        <f t="shared" si="1968"/>
        <v>3453</v>
      </c>
      <c r="AA3701">
        <f t="shared" si="1965"/>
        <v>3951</v>
      </c>
      <c r="AB3701">
        <f t="shared" si="1976"/>
        <v>500</v>
      </c>
      <c r="AM3701" t="str">
        <f t="shared" si="1977"/>
        <v>201904LP</v>
      </c>
      <c r="AN3701">
        <f t="shared" ca="1" si="1973"/>
        <v>7.000307692307695</v>
      </c>
      <c r="AO3701">
        <f t="shared" ca="1" si="1974"/>
        <v>9</v>
      </c>
      <c r="AP3701">
        <f t="shared" ca="1" si="1979"/>
        <v>2</v>
      </c>
      <c r="AQ3701">
        <f t="shared" ca="1" si="1980"/>
        <v>17</v>
      </c>
      <c r="AR3701">
        <f t="shared" ca="1" si="1981"/>
        <v>9</v>
      </c>
      <c r="AS3701">
        <f ca="1">P3701/J3701</f>
        <v>6.451303395544733E-2</v>
      </c>
    </row>
    <row r="3702" spans="1:45" x14ac:dyDescent="0.4">
      <c r="A3702">
        <f t="shared" si="1975"/>
        <v>201904</v>
      </c>
      <c r="B3702" t="s">
        <v>778</v>
      </c>
      <c r="C3702" t="s">
        <v>647</v>
      </c>
      <c r="D3702" t="str">
        <f t="shared" ca="1" si="1972"/>
        <v>I108</v>
      </c>
      <c r="E3702">
        <f t="shared" ca="1" si="1953"/>
        <v>12</v>
      </c>
      <c r="F3702">
        <f t="shared" ca="1" si="1954"/>
        <v>10</v>
      </c>
      <c r="G3702" t="str">
        <f t="shared" ca="1" si="1969"/>
        <v>S11</v>
      </c>
      <c r="H3702" t="str">
        <f t="shared" ca="1" si="1970"/>
        <v>S114</v>
      </c>
      <c r="I3702">
        <f ca="1">VLOOKUP(D3702,PRC!$A$2:$B$21,2,0)*E3702</f>
        <v>480000</v>
      </c>
      <c r="J3702">
        <f t="shared" ca="1" si="1955"/>
        <v>436796</v>
      </c>
      <c r="K3702">
        <f ca="1">VLOOKUP(D3702,PRC!$A$1:$C$21,3,0)*E3702</f>
        <v>220800</v>
      </c>
      <c r="L3702">
        <f t="shared" ca="1" si="1956"/>
        <v>34000</v>
      </c>
      <c r="M3702">
        <f t="shared" ca="1" si="1957"/>
        <v>5000</v>
      </c>
      <c r="N3702">
        <f t="shared" ca="1" si="1958"/>
        <v>96000</v>
      </c>
      <c r="O3702">
        <f t="shared" ca="1" si="1959"/>
        <v>48000</v>
      </c>
      <c r="P3702">
        <f t="shared" ca="1" si="1978"/>
        <v>32996</v>
      </c>
      <c r="Q3702">
        <f ca="1">IF(P3702&gt;0,1,0)</f>
        <v>1</v>
      </c>
      <c r="R3702">
        <f t="shared" ca="1" si="1960"/>
        <v>9</v>
      </c>
      <c r="S3702">
        <f t="shared" ca="1" si="1961"/>
        <v>7</v>
      </c>
      <c r="T3702">
        <f t="shared" ca="1" si="1962"/>
        <v>1</v>
      </c>
      <c r="U3702">
        <f t="shared" ca="1" si="1963"/>
        <v>20</v>
      </c>
      <c r="V3702">
        <f t="shared" ca="1" si="1964"/>
        <v>10</v>
      </c>
      <c r="X3702">
        <f t="shared" si="1966"/>
        <v>3702</v>
      </c>
      <c r="Y3702">
        <f t="shared" si="1967"/>
        <v>3452</v>
      </c>
      <c r="Z3702">
        <f t="shared" si="1968"/>
        <v>3453</v>
      </c>
      <c r="AA3702">
        <f t="shared" si="1965"/>
        <v>3951</v>
      </c>
      <c r="AB3702">
        <f t="shared" si="1976"/>
        <v>500</v>
      </c>
      <c r="AM3702" t="str">
        <f t="shared" si="1977"/>
        <v>201904LP</v>
      </c>
      <c r="AN3702">
        <f t="shared" ca="1" si="1973"/>
        <v>9.0008333333333361</v>
      </c>
      <c r="AO3702">
        <f t="shared" ca="1" si="1974"/>
        <v>7.083333333333333</v>
      </c>
      <c r="AP3702">
        <f t="shared" ca="1" si="1979"/>
        <v>1.0416666666666665</v>
      </c>
      <c r="AQ3702">
        <f t="shared" ca="1" si="1980"/>
        <v>20</v>
      </c>
      <c r="AR3702">
        <f t="shared" ca="1" si="1981"/>
        <v>10</v>
      </c>
      <c r="AS3702">
        <f ca="1">P3702/J3702</f>
        <v>7.5540984807553183E-2</v>
      </c>
    </row>
    <row r="3703" spans="1:45" x14ac:dyDescent="0.4">
      <c r="A3703">
        <f t="shared" si="1975"/>
        <v>201904</v>
      </c>
      <c r="B3703" t="s">
        <v>779</v>
      </c>
      <c r="C3703" t="s">
        <v>647</v>
      </c>
      <c r="D3703" t="str">
        <f t="shared" ca="1" si="1972"/>
        <v>I110</v>
      </c>
      <c r="E3703">
        <f t="shared" ca="1" si="1953"/>
        <v>12</v>
      </c>
      <c r="F3703">
        <f t="shared" ca="1" si="1954"/>
        <v>7</v>
      </c>
      <c r="G3703" t="str">
        <f t="shared" ca="1" si="1969"/>
        <v>S11</v>
      </c>
      <c r="H3703" t="str">
        <f t="shared" ca="1" si="1970"/>
        <v>S115</v>
      </c>
      <c r="I3703">
        <f ca="1">VLOOKUP(D3703,PRC!$A$2:$B$21,2,0)*E3703</f>
        <v>3600000</v>
      </c>
      <c r="J3703">
        <f t="shared" ca="1" si="1955"/>
        <v>3383996</v>
      </c>
      <c r="K3703">
        <f ca="1">VLOOKUP(D3703,PRC!$A$1:$C$21,3,0)*E3703</f>
        <v>1656000</v>
      </c>
      <c r="L3703">
        <f t="shared" ca="1" si="1956"/>
        <v>324000</v>
      </c>
      <c r="M3703">
        <f t="shared" ca="1" si="1957"/>
        <v>36000</v>
      </c>
      <c r="N3703">
        <f t="shared" ca="1" si="1958"/>
        <v>756000</v>
      </c>
      <c r="O3703">
        <f t="shared" ca="1" si="1959"/>
        <v>324000</v>
      </c>
      <c r="P3703">
        <f t="shared" ca="1" si="1978"/>
        <v>287996</v>
      </c>
      <c r="Q3703">
        <f ca="1">IF(P3703&gt;0,1,0)</f>
        <v>1</v>
      </c>
      <c r="R3703">
        <f t="shared" ca="1" si="1960"/>
        <v>6</v>
      </c>
      <c r="S3703">
        <f t="shared" ca="1" si="1961"/>
        <v>9</v>
      </c>
      <c r="T3703">
        <f t="shared" ca="1" si="1962"/>
        <v>1</v>
      </c>
      <c r="U3703">
        <f t="shared" ca="1" si="1963"/>
        <v>21</v>
      </c>
      <c r="V3703">
        <f t="shared" ca="1" si="1964"/>
        <v>9</v>
      </c>
      <c r="X3703">
        <f t="shared" si="1966"/>
        <v>3703</v>
      </c>
      <c r="Y3703">
        <f t="shared" si="1967"/>
        <v>3452</v>
      </c>
      <c r="Z3703">
        <f t="shared" si="1968"/>
        <v>3453</v>
      </c>
      <c r="AA3703">
        <f t="shared" si="1965"/>
        <v>3951</v>
      </c>
      <c r="AB3703">
        <f t="shared" si="1976"/>
        <v>500</v>
      </c>
      <c r="AM3703" t="str">
        <f t="shared" si="1977"/>
        <v>201904LP</v>
      </c>
      <c r="AN3703">
        <f t="shared" ca="1" si="1973"/>
        <v>6.0001111111111065</v>
      </c>
      <c r="AO3703">
        <f t="shared" ca="1" si="1974"/>
        <v>9</v>
      </c>
      <c r="AP3703">
        <f t="shared" ca="1" si="1979"/>
        <v>1</v>
      </c>
      <c r="AQ3703">
        <f t="shared" ca="1" si="1980"/>
        <v>21</v>
      </c>
      <c r="AR3703">
        <f t="shared" ca="1" si="1981"/>
        <v>9</v>
      </c>
      <c r="AS3703">
        <f ca="1">P3703/J3703</f>
        <v>8.5105301542909628E-2</v>
      </c>
    </row>
    <row r="3704" spans="1:45" x14ac:dyDescent="0.4">
      <c r="A3704">
        <f t="shared" si="1975"/>
        <v>201904</v>
      </c>
      <c r="B3704" t="s">
        <v>780</v>
      </c>
      <c r="C3704" t="s">
        <v>647</v>
      </c>
      <c r="D3704" t="str">
        <f t="shared" ca="1" si="1972"/>
        <v>I109</v>
      </c>
      <c r="E3704">
        <f t="shared" ca="1" si="1953"/>
        <v>18</v>
      </c>
      <c r="F3704">
        <f t="shared" ca="1" si="1954"/>
        <v>9</v>
      </c>
      <c r="G3704" t="str">
        <f t="shared" ca="1" si="1969"/>
        <v>S11</v>
      </c>
      <c r="H3704" t="str">
        <f t="shared" ca="1" si="1970"/>
        <v>S119</v>
      </c>
      <c r="I3704">
        <f ca="1">VLOOKUP(D3704,PRC!$A$2:$B$21,2,0)*E3704</f>
        <v>9000000</v>
      </c>
      <c r="J3704">
        <f t="shared" ca="1" si="1955"/>
        <v>8099996</v>
      </c>
      <c r="K3704">
        <f ca="1">VLOOKUP(D3704,PRC!$A$1:$C$21,3,0)*E3704</f>
        <v>3600000</v>
      </c>
      <c r="L3704">
        <f t="shared" ca="1" si="1956"/>
        <v>540000</v>
      </c>
      <c r="M3704">
        <f t="shared" ca="1" si="1957"/>
        <v>180000</v>
      </c>
      <c r="N3704">
        <f t="shared" ca="1" si="1958"/>
        <v>1890000</v>
      </c>
      <c r="O3704">
        <f t="shared" ca="1" si="1959"/>
        <v>450000</v>
      </c>
      <c r="P3704">
        <f t="shared" ca="1" si="1978"/>
        <v>1439996</v>
      </c>
      <c r="Q3704">
        <f ca="1">IF(P3704&gt;0,1,0)</f>
        <v>1</v>
      </c>
      <c r="R3704">
        <f t="shared" ca="1" si="1960"/>
        <v>10</v>
      </c>
      <c r="S3704">
        <f t="shared" ca="1" si="1961"/>
        <v>6</v>
      </c>
      <c r="T3704">
        <f t="shared" ca="1" si="1962"/>
        <v>2</v>
      </c>
      <c r="U3704">
        <f t="shared" ca="1" si="1963"/>
        <v>21</v>
      </c>
      <c r="V3704">
        <f t="shared" ca="1" si="1964"/>
        <v>5</v>
      </c>
      <c r="X3704">
        <f t="shared" si="1966"/>
        <v>3704</v>
      </c>
      <c r="Y3704">
        <f t="shared" si="1967"/>
        <v>3452</v>
      </c>
      <c r="Z3704">
        <f t="shared" si="1968"/>
        <v>3453</v>
      </c>
      <c r="AA3704">
        <f t="shared" si="1965"/>
        <v>3951</v>
      </c>
      <c r="AB3704">
        <f t="shared" si="1976"/>
        <v>500</v>
      </c>
      <c r="AM3704" t="str">
        <f t="shared" si="1977"/>
        <v>201904LP</v>
      </c>
      <c r="AN3704">
        <f t="shared" ca="1" si="1973"/>
        <v>10.000044444444445</v>
      </c>
      <c r="AO3704">
        <f t="shared" ca="1" si="1974"/>
        <v>6</v>
      </c>
      <c r="AP3704">
        <f t="shared" ca="1" si="1979"/>
        <v>2</v>
      </c>
      <c r="AQ3704">
        <f t="shared" ca="1" si="1980"/>
        <v>21</v>
      </c>
      <c r="AR3704">
        <f t="shared" ca="1" si="1981"/>
        <v>5</v>
      </c>
      <c r="AS3704">
        <f ca="1">P3704/J3704</f>
        <v>0.17777737174191197</v>
      </c>
    </row>
    <row r="3705" spans="1:45" x14ac:dyDescent="0.4">
      <c r="A3705">
        <f t="shared" si="1975"/>
        <v>201904</v>
      </c>
      <c r="B3705" t="s">
        <v>781</v>
      </c>
      <c r="C3705" t="s">
        <v>647</v>
      </c>
      <c r="D3705" t="str">
        <f t="shared" ca="1" si="1972"/>
        <v>I116</v>
      </c>
      <c r="E3705">
        <f t="shared" ca="1" si="1953"/>
        <v>18</v>
      </c>
      <c r="F3705">
        <f t="shared" ca="1" si="1954"/>
        <v>7</v>
      </c>
      <c r="G3705" t="str">
        <f t="shared" ca="1" si="1969"/>
        <v>S11</v>
      </c>
      <c r="H3705" t="str">
        <f t="shared" ca="1" si="1970"/>
        <v>S118</v>
      </c>
      <c r="I3705">
        <f ca="1">VLOOKUP(D3705,PRC!$A$2:$B$21,2,0)*E3705</f>
        <v>26280000</v>
      </c>
      <c r="J3705">
        <f t="shared" ca="1" si="1955"/>
        <v>24440396</v>
      </c>
      <c r="K3705">
        <f ca="1">VLOOKUP(D3705,PRC!$A$1:$C$21,3,0)*E3705</f>
        <v>15768000</v>
      </c>
      <c r="L3705">
        <f t="shared" ca="1" si="1956"/>
        <v>2365000</v>
      </c>
      <c r="M3705">
        <f t="shared" ca="1" si="1957"/>
        <v>788000</v>
      </c>
      <c r="N3705">
        <f t="shared" ca="1" si="1958"/>
        <v>4468000</v>
      </c>
      <c r="O3705">
        <f t="shared" ca="1" si="1959"/>
        <v>1314000</v>
      </c>
      <c r="P3705">
        <f t="shared" ca="1" si="1978"/>
        <v>-262604</v>
      </c>
      <c r="Q3705">
        <f ca="1">IF(P3705&gt;0,1,0)</f>
        <v>0</v>
      </c>
      <c r="R3705">
        <f t="shared" ca="1" si="1960"/>
        <v>7</v>
      </c>
      <c r="S3705">
        <f t="shared" ca="1" si="1961"/>
        <v>9</v>
      </c>
      <c r="T3705">
        <f t="shared" ca="1" si="1962"/>
        <v>3</v>
      </c>
      <c r="U3705">
        <f t="shared" ca="1" si="1963"/>
        <v>17</v>
      </c>
      <c r="V3705">
        <f t="shared" ca="1" si="1964"/>
        <v>5</v>
      </c>
      <c r="X3705">
        <f t="shared" si="1966"/>
        <v>3705</v>
      </c>
      <c r="Y3705">
        <f t="shared" si="1967"/>
        <v>3452</v>
      </c>
      <c r="Z3705">
        <f t="shared" si="1968"/>
        <v>3453</v>
      </c>
      <c r="AA3705">
        <f t="shared" si="1965"/>
        <v>3951</v>
      </c>
      <c r="AB3705">
        <f t="shared" si="1976"/>
        <v>500</v>
      </c>
      <c r="AM3705" t="str">
        <f t="shared" si="1977"/>
        <v>201904LP</v>
      </c>
      <c r="AN3705">
        <f t="shared" ca="1" si="1973"/>
        <v>7.0000152207001509</v>
      </c>
      <c r="AO3705">
        <f t="shared" ca="1" si="1974"/>
        <v>8.9992389649923901</v>
      </c>
      <c r="AP3705">
        <f t="shared" ca="1" si="1979"/>
        <v>2.9984779299847792</v>
      </c>
      <c r="AQ3705">
        <f t="shared" ca="1" si="1980"/>
        <v>17.00152207001522</v>
      </c>
      <c r="AR3705">
        <f t="shared" ca="1" si="1981"/>
        <v>5</v>
      </c>
      <c r="AS3705">
        <f ca="1">P3705/J3705</f>
        <v>-1.0744670421870415E-2</v>
      </c>
    </row>
    <row r="3706" spans="1:45" x14ac:dyDescent="0.4">
      <c r="A3706">
        <f t="shared" si="1975"/>
        <v>201904</v>
      </c>
      <c r="B3706" t="s">
        <v>782</v>
      </c>
      <c r="C3706" t="s">
        <v>647</v>
      </c>
      <c r="D3706" t="str">
        <f t="shared" ca="1" si="1972"/>
        <v>I108</v>
      </c>
      <c r="E3706">
        <f t="shared" ca="1" si="1953"/>
        <v>10</v>
      </c>
      <c r="F3706">
        <f t="shared" ca="1" si="1954"/>
        <v>8</v>
      </c>
      <c r="G3706" t="str">
        <f t="shared" ca="1" si="1969"/>
        <v>S10</v>
      </c>
      <c r="H3706" t="str">
        <f t="shared" ca="1" si="1970"/>
        <v>S106</v>
      </c>
      <c r="I3706">
        <f ca="1">VLOOKUP(D3706,PRC!$A$2:$B$21,2,0)*E3706</f>
        <v>400000</v>
      </c>
      <c r="J3706">
        <f t="shared" ca="1" si="1955"/>
        <v>367996</v>
      </c>
      <c r="K3706">
        <f ca="1">VLOOKUP(D3706,PRC!$A$1:$C$21,3,0)*E3706</f>
        <v>184000</v>
      </c>
      <c r="L3706">
        <f t="shared" ca="1" si="1956"/>
        <v>28000</v>
      </c>
      <c r="M3706">
        <f t="shared" ca="1" si="1957"/>
        <v>8000</v>
      </c>
      <c r="N3706">
        <f t="shared" ca="1" si="1958"/>
        <v>88000</v>
      </c>
      <c r="O3706">
        <f t="shared" ca="1" si="1959"/>
        <v>40000</v>
      </c>
      <c r="P3706">
        <f t="shared" ca="1" si="1978"/>
        <v>19996</v>
      </c>
      <c r="Q3706">
        <f ca="1">IF(P3706&gt;0,1,0)</f>
        <v>1</v>
      </c>
      <c r="R3706">
        <f t="shared" ca="1" si="1960"/>
        <v>8</v>
      </c>
      <c r="S3706">
        <f t="shared" ca="1" si="1961"/>
        <v>7</v>
      </c>
      <c r="T3706">
        <f t="shared" ca="1" si="1962"/>
        <v>2</v>
      </c>
      <c r="U3706">
        <f t="shared" ca="1" si="1963"/>
        <v>22</v>
      </c>
      <c r="V3706">
        <f t="shared" ca="1" si="1964"/>
        <v>10</v>
      </c>
      <c r="X3706">
        <f t="shared" si="1966"/>
        <v>3706</v>
      </c>
      <c r="Y3706">
        <f t="shared" si="1967"/>
        <v>3452</v>
      </c>
      <c r="Z3706">
        <f t="shared" si="1968"/>
        <v>3453</v>
      </c>
      <c r="AA3706">
        <f t="shared" si="1965"/>
        <v>3951</v>
      </c>
      <c r="AB3706">
        <f t="shared" si="1976"/>
        <v>500</v>
      </c>
      <c r="AM3706" t="str">
        <f t="shared" si="1977"/>
        <v>201904LP</v>
      </c>
      <c r="AN3706">
        <f t="shared" ca="1" si="1973"/>
        <v>8.001000000000003</v>
      </c>
      <c r="AO3706">
        <f t="shared" ca="1" si="1974"/>
        <v>7.0000000000000009</v>
      </c>
      <c r="AP3706">
        <f t="shared" ca="1" si="1979"/>
        <v>2</v>
      </c>
      <c r="AQ3706">
        <f t="shared" ca="1" si="1980"/>
        <v>22</v>
      </c>
      <c r="AR3706">
        <f t="shared" ca="1" si="1981"/>
        <v>10</v>
      </c>
      <c r="AS3706">
        <f ca="1">P3706/J3706</f>
        <v>5.43375471472516E-2</v>
      </c>
    </row>
    <row r="3707" spans="1:45" x14ac:dyDescent="0.4">
      <c r="A3707">
        <f t="shared" si="1975"/>
        <v>201904</v>
      </c>
      <c r="B3707" t="s">
        <v>783</v>
      </c>
      <c r="C3707" t="s">
        <v>647</v>
      </c>
      <c r="D3707" t="str">
        <f t="shared" ca="1" si="1972"/>
        <v>I113</v>
      </c>
      <c r="E3707">
        <f t="shared" ref="E3707:E3770" ca="1" si="1982">RANDBETWEEN(INDIRECT("AD"&amp;Y3707),INDIRECT("AD"&amp;Z3707))</f>
        <v>16</v>
      </c>
      <c r="F3707">
        <f t="shared" ref="F3707:F3770" ca="1" si="1983">RANDBETWEEN(INDIRECT("AF"&amp;Y3707),INDIRECT("AF"&amp;Z3707))</f>
        <v>9</v>
      </c>
      <c r="G3707" t="str">
        <f t="shared" ca="1" si="1969"/>
        <v>S10</v>
      </c>
      <c r="H3707" t="str">
        <f t="shared" ca="1" si="1970"/>
        <v>S101</v>
      </c>
      <c r="I3707">
        <f ca="1">VLOOKUP(D3707,PRC!$A$2:$B$21,2,0)*E3707</f>
        <v>10720000</v>
      </c>
      <c r="J3707">
        <f t="shared" ref="J3707:J3770" ca="1" si="1984">I3707*(1-R3707/100)-4</f>
        <v>10183996</v>
      </c>
      <c r="K3707">
        <f ca="1">VLOOKUP(D3707,PRC!$A$1:$C$21,3,0)*E3707</f>
        <v>4824000</v>
      </c>
      <c r="L3707">
        <f t="shared" ref="L3707:L3770" ca="1" si="1985">ROUND($I3707*S3707,-5)/100</f>
        <v>643000</v>
      </c>
      <c r="M3707">
        <f t="shared" ref="M3707:M3770" ca="1" si="1986">ROUND($I3707*T3707,-5)/100</f>
        <v>107000</v>
      </c>
      <c r="N3707">
        <f t="shared" ref="N3707:N3770" ca="1" si="1987">ROUND($I3707*U3707,-5)/100</f>
        <v>2144000</v>
      </c>
      <c r="O3707">
        <f t="shared" ref="O3707:O3770" ca="1" si="1988">ROUND($I3707*V3707,-5)/100</f>
        <v>965000</v>
      </c>
      <c r="P3707">
        <f t="shared" ca="1" si="1978"/>
        <v>1500996</v>
      </c>
      <c r="Q3707">
        <f ca="1">IF(P3707&gt;0,1,0)</f>
        <v>1</v>
      </c>
      <c r="R3707">
        <f t="shared" ref="R3707:R3770" ca="1" si="1989">RANDBETWEEN(INDIRECT("AF"&amp;$Y3707),INDIRECT("AF"&amp;$Z3707))</f>
        <v>5</v>
      </c>
      <c r="S3707">
        <f t="shared" ref="S3707:S3770" ca="1" si="1990">RANDBETWEEN(INDIRECT("AG"&amp;$Y3707),INDIRECT("AG"&amp;$Z3707))</f>
        <v>6</v>
      </c>
      <c r="T3707">
        <f t="shared" ref="T3707:T3770" ca="1" si="1991">RANDBETWEEN(INDIRECT("AH"&amp;$Y3707),INDIRECT("AH"&amp;$Z3707))</f>
        <v>1</v>
      </c>
      <c r="U3707">
        <f t="shared" ref="U3707:U3770" ca="1" si="1992">RANDBETWEEN(INDIRECT("Ai"&amp;$Y3707),INDIRECT("Ai"&amp;$Z3707))</f>
        <v>20</v>
      </c>
      <c r="V3707">
        <f t="shared" ref="V3707:V3770" ca="1" si="1993">RANDBETWEEN(INDIRECT("Aj"&amp;$Y3707),INDIRECT("Aj"&amp;$Z3707))</f>
        <v>9</v>
      </c>
      <c r="X3707">
        <f t="shared" si="1966"/>
        <v>3707</v>
      </c>
      <c r="Y3707">
        <f t="shared" si="1967"/>
        <v>3452</v>
      </c>
      <c r="Z3707">
        <f t="shared" si="1968"/>
        <v>3453</v>
      </c>
      <c r="AA3707">
        <f t="shared" ref="AA3707:AA3770" si="1994">Y3707+AB3707-1</f>
        <v>3951</v>
      </c>
      <c r="AB3707">
        <f t="shared" si="1976"/>
        <v>500</v>
      </c>
      <c r="AM3707" t="str">
        <f t="shared" si="1977"/>
        <v>201904LP</v>
      </c>
      <c r="AN3707">
        <f t="shared" ca="1" si="1973"/>
        <v>5.0000373134328369</v>
      </c>
      <c r="AO3707">
        <f t="shared" ca="1" si="1974"/>
        <v>5.9981343283582085</v>
      </c>
      <c r="AP3707">
        <f t="shared" ca="1" si="1979"/>
        <v>0.99813432835820903</v>
      </c>
      <c r="AQ3707">
        <f t="shared" ca="1" si="1980"/>
        <v>20</v>
      </c>
      <c r="AR3707">
        <f t="shared" ca="1" si="1981"/>
        <v>9.0018656716417915</v>
      </c>
      <c r="AS3707">
        <f ca="1">P3707/J3707</f>
        <v>0.14738772481843079</v>
      </c>
    </row>
    <row r="3708" spans="1:45" x14ac:dyDescent="0.4">
      <c r="A3708">
        <f t="shared" si="1975"/>
        <v>201904</v>
      </c>
      <c r="B3708" t="s">
        <v>784</v>
      </c>
      <c r="C3708" t="s">
        <v>647</v>
      </c>
      <c r="D3708" t="str">
        <f t="shared" ca="1" si="1972"/>
        <v>I113</v>
      </c>
      <c r="E3708">
        <f t="shared" ca="1" si="1982"/>
        <v>16</v>
      </c>
      <c r="F3708">
        <f t="shared" ca="1" si="1983"/>
        <v>10</v>
      </c>
      <c r="G3708" t="str">
        <f t="shared" ca="1" si="1969"/>
        <v>S10</v>
      </c>
      <c r="H3708" t="str">
        <f t="shared" ca="1" si="1970"/>
        <v>S103</v>
      </c>
      <c r="I3708">
        <f ca="1">VLOOKUP(D3708,PRC!$A$2:$B$21,2,0)*E3708</f>
        <v>10720000</v>
      </c>
      <c r="J3708">
        <f t="shared" ca="1" si="1984"/>
        <v>9647996</v>
      </c>
      <c r="K3708">
        <f ca="1">VLOOKUP(D3708,PRC!$A$1:$C$21,3,0)*E3708</f>
        <v>4824000</v>
      </c>
      <c r="L3708">
        <f t="shared" ca="1" si="1985"/>
        <v>965000</v>
      </c>
      <c r="M3708">
        <f t="shared" ca="1" si="1986"/>
        <v>322000</v>
      </c>
      <c r="N3708">
        <f t="shared" ca="1" si="1987"/>
        <v>1930000</v>
      </c>
      <c r="O3708">
        <f t="shared" ca="1" si="1988"/>
        <v>1072000</v>
      </c>
      <c r="P3708">
        <f t="shared" ca="1" si="1978"/>
        <v>534996</v>
      </c>
      <c r="Q3708">
        <f ca="1">IF(P3708&gt;0,1,0)</f>
        <v>1</v>
      </c>
      <c r="R3708">
        <f t="shared" ca="1" si="1989"/>
        <v>10</v>
      </c>
      <c r="S3708">
        <f t="shared" ca="1" si="1990"/>
        <v>9</v>
      </c>
      <c r="T3708">
        <f t="shared" ca="1" si="1991"/>
        <v>3</v>
      </c>
      <c r="U3708">
        <f t="shared" ca="1" si="1992"/>
        <v>18</v>
      </c>
      <c r="V3708">
        <f t="shared" ca="1" si="1993"/>
        <v>10</v>
      </c>
      <c r="X3708">
        <f t="shared" ref="X3708:X3771" si="1995">X3707+1</f>
        <v>3708</v>
      </c>
      <c r="Y3708">
        <f t="shared" ref="Y3708:Y3771" si="1996">IF(C3708=C3707,Y3707,X3708)</f>
        <v>3452</v>
      </c>
      <c r="Z3708">
        <f t="shared" ref="Z3708:Z3771" si="1997">Y3708+1</f>
        <v>3453</v>
      </c>
      <c r="AA3708">
        <f t="shared" si="1994"/>
        <v>3951</v>
      </c>
      <c r="AB3708">
        <f t="shared" si="1976"/>
        <v>500</v>
      </c>
      <c r="AM3708" t="str">
        <f t="shared" si="1977"/>
        <v>201904LP</v>
      </c>
      <c r="AN3708">
        <f t="shared" ca="1" si="1973"/>
        <v>10.000037313432841</v>
      </c>
      <c r="AO3708">
        <f t="shared" ca="1" si="1974"/>
        <v>9.0018656716417915</v>
      </c>
      <c r="AP3708">
        <f t="shared" ca="1" si="1979"/>
        <v>3.0037313432835822</v>
      </c>
      <c r="AQ3708">
        <f t="shared" ca="1" si="1980"/>
        <v>18.003731343283583</v>
      </c>
      <c r="AR3708">
        <f t="shared" ca="1" si="1981"/>
        <v>10</v>
      </c>
      <c r="AS3708">
        <f ca="1">P3708/J3708</f>
        <v>5.5451515527162328E-2</v>
      </c>
    </row>
    <row r="3709" spans="1:45" x14ac:dyDescent="0.4">
      <c r="A3709">
        <f t="shared" si="1975"/>
        <v>201904</v>
      </c>
      <c r="B3709" t="s">
        <v>785</v>
      </c>
      <c r="C3709" t="s">
        <v>647</v>
      </c>
      <c r="D3709" t="str">
        <f t="shared" ca="1" si="1972"/>
        <v>I109</v>
      </c>
      <c r="E3709">
        <f t="shared" ca="1" si="1982"/>
        <v>16</v>
      </c>
      <c r="F3709">
        <f t="shared" ca="1" si="1983"/>
        <v>5</v>
      </c>
      <c r="G3709" t="str">
        <f t="shared" ref="G3709:G3772" ca="1" si="1998">LEFT(H3709,3)</f>
        <v>S12</v>
      </c>
      <c r="H3709" t="str">
        <f t="shared" ref="H3709:H3772" ca="1" si="1999">"S"&amp;RANDBETWEEN(101,120)</f>
        <v>S120</v>
      </c>
      <c r="I3709">
        <f ca="1">VLOOKUP(D3709,PRC!$A$2:$B$21,2,0)*E3709</f>
        <v>8000000</v>
      </c>
      <c r="J3709">
        <f t="shared" ca="1" si="1984"/>
        <v>7199996</v>
      </c>
      <c r="K3709">
        <f ca="1">VLOOKUP(D3709,PRC!$A$1:$C$21,3,0)*E3709</f>
        <v>3200000</v>
      </c>
      <c r="L3709">
        <f t="shared" ca="1" si="1985"/>
        <v>400000</v>
      </c>
      <c r="M3709">
        <f t="shared" ca="1" si="1986"/>
        <v>80000</v>
      </c>
      <c r="N3709">
        <f t="shared" ca="1" si="1987"/>
        <v>1600000</v>
      </c>
      <c r="O3709">
        <f t="shared" ca="1" si="1988"/>
        <v>720000</v>
      </c>
      <c r="P3709">
        <f t="shared" ca="1" si="1978"/>
        <v>1199996</v>
      </c>
      <c r="Q3709">
        <f ca="1">IF(P3709&gt;0,1,0)</f>
        <v>1</v>
      </c>
      <c r="R3709">
        <f t="shared" ca="1" si="1989"/>
        <v>10</v>
      </c>
      <c r="S3709">
        <f t="shared" ca="1" si="1990"/>
        <v>5</v>
      </c>
      <c r="T3709">
        <f t="shared" ca="1" si="1991"/>
        <v>1</v>
      </c>
      <c r="U3709">
        <f t="shared" ca="1" si="1992"/>
        <v>20</v>
      </c>
      <c r="V3709">
        <f t="shared" ca="1" si="1993"/>
        <v>9</v>
      </c>
      <c r="X3709">
        <f t="shared" si="1995"/>
        <v>3709</v>
      </c>
      <c r="Y3709">
        <f t="shared" si="1996"/>
        <v>3452</v>
      </c>
      <c r="Z3709">
        <f t="shared" si="1997"/>
        <v>3453</v>
      </c>
      <c r="AA3709">
        <f t="shared" si="1994"/>
        <v>3951</v>
      </c>
      <c r="AB3709">
        <f t="shared" si="1976"/>
        <v>500</v>
      </c>
      <c r="AM3709" t="str">
        <f t="shared" si="1977"/>
        <v>201904LP</v>
      </c>
      <c r="AN3709">
        <f t="shared" ca="1" si="1973"/>
        <v>10.000050000000005</v>
      </c>
      <c r="AO3709">
        <f t="shared" ca="1" si="1974"/>
        <v>5</v>
      </c>
      <c r="AP3709">
        <f t="shared" ca="1" si="1979"/>
        <v>1</v>
      </c>
      <c r="AQ3709">
        <f t="shared" ca="1" si="1980"/>
        <v>20</v>
      </c>
      <c r="AR3709">
        <f t="shared" ca="1" si="1981"/>
        <v>9</v>
      </c>
      <c r="AS3709">
        <f ca="1">P3709/J3709</f>
        <v>0.16666620370344651</v>
      </c>
    </row>
    <row r="3710" spans="1:45" x14ac:dyDescent="0.4">
      <c r="A3710">
        <f t="shared" si="1975"/>
        <v>201904</v>
      </c>
      <c r="B3710" t="s">
        <v>786</v>
      </c>
      <c r="C3710" t="s">
        <v>647</v>
      </c>
      <c r="D3710" t="str">
        <f t="shared" ref="D3710:D3773" ca="1" si="2000">"I"&amp;RANDBETWEEN(101,120)</f>
        <v>I116</v>
      </c>
      <c r="E3710">
        <f t="shared" ca="1" si="1982"/>
        <v>17</v>
      </c>
      <c r="F3710">
        <f t="shared" ca="1" si="1983"/>
        <v>7</v>
      </c>
      <c r="G3710" t="str">
        <f t="shared" ca="1" si="1998"/>
        <v>S12</v>
      </c>
      <c r="H3710" t="str">
        <f t="shared" ca="1" si="1999"/>
        <v>S120</v>
      </c>
      <c r="I3710">
        <f ca="1">VLOOKUP(D3710,PRC!$A$2:$B$21,2,0)*E3710</f>
        <v>24820000</v>
      </c>
      <c r="J3710">
        <f t="shared" ca="1" si="1984"/>
        <v>22337996</v>
      </c>
      <c r="K3710">
        <f ca="1">VLOOKUP(D3710,PRC!$A$1:$C$21,3,0)*E3710</f>
        <v>14892000</v>
      </c>
      <c r="L3710">
        <f t="shared" ca="1" si="1985"/>
        <v>1489000</v>
      </c>
      <c r="M3710">
        <f t="shared" ca="1" si="1986"/>
        <v>248000</v>
      </c>
      <c r="N3710">
        <f t="shared" ca="1" si="1987"/>
        <v>3971000</v>
      </c>
      <c r="O3710">
        <f t="shared" ca="1" si="1988"/>
        <v>1489000</v>
      </c>
      <c r="P3710">
        <f t="shared" ca="1" si="1978"/>
        <v>248996</v>
      </c>
      <c r="Q3710">
        <f ca="1">IF(P3710&gt;0,1,0)</f>
        <v>1</v>
      </c>
      <c r="R3710">
        <f t="shared" ca="1" si="1989"/>
        <v>10</v>
      </c>
      <c r="S3710">
        <f t="shared" ca="1" si="1990"/>
        <v>6</v>
      </c>
      <c r="T3710">
        <f t="shared" ca="1" si="1991"/>
        <v>1</v>
      </c>
      <c r="U3710">
        <f t="shared" ca="1" si="1992"/>
        <v>16</v>
      </c>
      <c r="V3710">
        <f t="shared" ca="1" si="1993"/>
        <v>6</v>
      </c>
      <c r="X3710">
        <f t="shared" si="1995"/>
        <v>3710</v>
      </c>
      <c r="Y3710">
        <f t="shared" si="1996"/>
        <v>3452</v>
      </c>
      <c r="Z3710">
        <f t="shared" si="1997"/>
        <v>3453</v>
      </c>
      <c r="AA3710">
        <f t="shared" si="1994"/>
        <v>3951</v>
      </c>
      <c r="AB3710">
        <f t="shared" si="1976"/>
        <v>500</v>
      </c>
      <c r="AM3710" t="str">
        <f t="shared" si="1977"/>
        <v>201904LP</v>
      </c>
      <c r="AN3710">
        <f t="shared" ref="AN3710:AN3773" ca="1" si="2001">(1-J3710/I3710)*100</f>
        <v>10.000016116035459</v>
      </c>
      <c r="AO3710">
        <f t="shared" ref="AO3710:AO3773" ca="1" si="2002">L3710/$I3710*100</f>
        <v>5.9991941982272357</v>
      </c>
      <c r="AP3710">
        <f t="shared" ca="1" si="1979"/>
        <v>0.9991941982272361</v>
      </c>
      <c r="AQ3710">
        <f t="shared" ca="1" si="1980"/>
        <v>15.999194198227237</v>
      </c>
      <c r="AR3710">
        <f t="shared" ca="1" si="1981"/>
        <v>5.9991941982272357</v>
      </c>
      <c r="AS3710">
        <f ca="1">P3710/J3710</f>
        <v>1.1146747452188639E-2</v>
      </c>
    </row>
    <row r="3711" spans="1:45" x14ac:dyDescent="0.4">
      <c r="A3711">
        <f t="shared" si="1975"/>
        <v>201904</v>
      </c>
      <c r="B3711" t="s">
        <v>787</v>
      </c>
      <c r="C3711" t="s">
        <v>647</v>
      </c>
      <c r="D3711" t="str">
        <f t="shared" ca="1" si="2000"/>
        <v>I101</v>
      </c>
      <c r="E3711">
        <f t="shared" ca="1" si="1982"/>
        <v>11</v>
      </c>
      <c r="F3711">
        <f t="shared" ca="1" si="1983"/>
        <v>10</v>
      </c>
      <c r="G3711" t="str">
        <f t="shared" ca="1" si="1998"/>
        <v>S10</v>
      </c>
      <c r="H3711" t="str">
        <f t="shared" ca="1" si="1999"/>
        <v>S108</v>
      </c>
      <c r="I3711">
        <f ca="1">VLOOKUP(D3711,PRC!$A$2:$B$21,2,0)*E3711</f>
        <v>330000</v>
      </c>
      <c r="J3711">
        <f t="shared" ca="1" si="1984"/>
        <v>296996</v>
      </c>
      <c r="K3711">
        <f ca="1">VLOOKUP(D3711,PRC!$A$1:$C$21,3,0)*E3711</f>
        <v>171600</v>
      </c>
      <c r="L3711">
        <f t="shared" ca="1" si="1985"/>
        <v>23000</v>
      </c>
      <c r="M3711">
        <f t="shared" ca="1" si="1986"/>
        <v>3000</v>
      </c>
      <c r="N3711">
        <f t="shared" ca="1" si="1987"/>
        <v>79000</v>
      </c>
      <c r="O3711">
        <f t="shared" ca="1" si="1988"/>
        <v>23000</v>
      </c>
      <c r="P3711">
        <f t="shared" ca="1" si="1978"/>
        <v>-2604</v>
      </c>
      <c r="Q3711">
        <f ca="1">IF(P3711&gt;0,1,0)</f>
        <v>0</v>
      </c>
      <c r="R3711">
        <f t="shared" ca="1" si="1989"/>
        <v>10</v>
      </c>
      <c r="S3711">
        <f t="shared" ca="1" si="1990"/>
        <v>7</v>
      </c>
      <c r="T3711">
        <f t="shared" ca="1" si="1991"/>
        <v>1</v>
      </c>
      <c r="U3711">
        <f t="shared" ca="1" si="1992"/>
        <v>24</v>
      </c>
      <c r="V3711">
        <f t="shared" ca="1" si="1993"/>
        <v>7</v>
      </c>
      <c r="X3711">
        <f t="shared" si="1995"/>
        <v>3711</v>
      </c>
      <c r="Y3711">
        <f t="shared" si="1996"/>
        <v>3452</v>
      </c>
      <c r="Z3711">
        <f t="shared" si="1997"/>
        <v>3453</v>
      </c>
      <c r="AA3711">
        <f t="shared" si="1994"/>
        <v>3951</v>
      </c>
      <c r="AB3711">
        <f t="shared" si="1976"/>
        <v>500</v>
      </c>
      <c r="AM3711" t="str">
        <f t="shared" si="1977"/>
        <v>201904LP</v>
      </c>
      <c r="AN3711">
        <f t="shared" ca="1" si="2001"/>
        <v>10.001212121212122</v>
      </c>
      <c r="AO3711">
        <f t="shared" ca="1" si="2002"/>
        <v>6.9696969696969706</v>
      </c>
      <c r="AP3711">
        <f t="shared" ca="1" si="1979"/>
        <v>0.90909090909090906</v>
      </c>
      <c r="AQ3711">
        <f t="shared" ca="1" si="1980"/>
        <v>23.939393939393938</v>
      </c>
      <c r="AR3711">
        <f t="shared" ca="1" si="1981"/>
        <v>6.9696969696969706</v>
      </c>
      <c r="AS3711">
        <f ca="1">P3711/J3711</f>
        <v>-8.7677948524559259E-3</v>
      </c>
    </row>
    <row r="3712" spans="1:45" x14ac:dyDescent="0.4">
      <c r="A3712">
        <f t="shared" si="1975"/>
        <v>201904</v>
      </c>
      <c r="B3712" t="s">
        <v>788</v>
      </c>
      <c r="C3712" t="s">
        <v>647</v>
      </c>
      <c r="D3712" t="str">
        <f t="shared" ca="1" si="2000"/>
        <v>I107</v>
      </c>
      <c r="E3712">
        <f t="shared" ca="1" si="1982"/>
        <v>20</v>
      </c>
      <c r="F3712">
        <f t="shared" ca="1" si="1983"/>
        <v>5</v>
      </c>
      <c r="G3712" t="str">
        <f t="shared" ca="1" si="1998"/>
        <v>S11</v>
      </c>
      <c r="H3712" t="str">
        <f t="shared" ca="1" si="1999"/>
        <v>S115</v>
      </c>
      <c r="I3712">
        <f ca="1">VLOOKUP(D3712,PRC!$A$2:$B$21,2,0)*E3712</f>
        <v>3000000</v>
      </c>
      <c r="J3712">
        <f t="shared" ca="1" si="1984"/>
        <v>2789996</v>
      </c>
      <c r="K3712">
        <f ca="1">VLOOKUP(D3712,PRC!$A$1:$C$21,3,0)*E3712</f>
        <v>1710000</v>
      </c>
      <c r="L3712">
        <f t="shared" ca="1" si="1985"/>
        <v>210000</v>
      </c>
      <c r="M3712">
        <f t="shared" ca="1" si="1986"/>
        <v>60000</v>
      </c>
      <c r="N3712">
        <f t="shared" ca="1" si="1987"/>
        <v>480000</v>
      </c>
      <c r="O3712">
        <f t="shared" ca="1" si="1988"/>
        <v>210000</v>
      </c>
      <c r="P3712">
        <f t="shared" ca="1" si="1978"/>
        <v>119996</v>
      </c>
      <c r="Q3712">
        <f ca="1">IF(P3712&gt;0,1,0)</f>
        <v>1</v>
      </c>
      <c r="R3712">
        <f t="shared" ca="1" si="1989"/>
        <v>7</v>
      </c>
      <c r="S3712">
        <f t="shared" ca="1" si="1990"/>
        <v>7</v>
      </c>
      <c r="T3712">
        <f t="shared" ca="1" si="1991"/>
        <v>2</v>
      </c>
      <c r="U3712">
        <f t="shared" ca="1" si="1992"/>
        <v>16</v>
      </c>
      <c r="V3712">
        <f t="shared" ca="1" si="1993"/>
        <v>7</v>
      </c>
      <c r="X3712">
        <f t="shared" si="1995"/>
        <v>3712</v>
      </c>
      <c r="Y3712">
        <f t="shared" si="1996"/>
        <v>3452</v>
      </c>
      <c r="Z3712">
        <f t="shared" si="1997"/>
        <v>3453</v>
      </c>
      <c r="AA3712">
        <f t="shared" si="1994"/>
        <v>3951</v>
      </c>
      <c r="AB3712">
        <f t="shared" si="1976"/>
        <v>500</v>
      </c>
      <c r="AM3712" t="str">
        <f t="shared" si="1977"/>
        <v>201904LP</v>
      </c>
      <c r="AN3712">
        <f t="shared" ca="1" si="2001"/>
        <v>7.000133333333336</v>
      </c>
      <c r="AO3712">
        <f t="shared" ca="1" si="2002"/>
        <v>7.0000000000000009</v>
      </c>
      <c r="AP3712">
        <f t="shared" ca="1" si="1979"/>
        <v>2</v>
      </c>
      <c r="AQ3712">
        <f t="shared" ca="1" si="1980"/>
        <v>16</v>
      </c>
      <c r="AR3712">
        <f t="shared" ca="1" si="1981"/>
        <v>7.0000000000000009</v>
      </c>
      <c r="AS3712">
        <f ca="1">P3712/J3712</f>
        <v>4.3009380658610263E-2</v>
      </c>
    </row>
    <row r="3713" spans="1:45" x14ac:dyDescent="0.4">
      <c r="A3713">
        <f t="shared" si="1975"/>
        <v>201904</v>
      </c>
      <c r="B3713" t="s">
        <v>789</v>
      </c>
      <c r="C3713" t="s">
        <v>647</v>
      </c>
      <c r="D3713" t="str">
        <f t="shared" ca="1" si="2000"/>
        <v>I116</v>
      </c>
      <c r="E3713">
        <f t="shared" ca="1" si="1982"/>
        <v>14</v>
      </c>
      <c r="F3713">
        <f t="shared" ca="1" si="1983"/>
        <v>9</v>
      </c>
      <c r="G3713" t="str">
        <f t="shared" ca="1" si="1998"/>
        <v>S11</v>
      </c>
      <c r="H3713" t="str">
        <f t="shared" ca="1" si="1999"/>
        <v>S119</v>
      </c>
      <c r="I3713">
        <f ca="1">VLOOKUP(D3713,PRC!$A$2:$B$21,2,0)*E3713</f>
        <v>20440000</v>
      </c>
      <c r="J3713">
        <f t="shared" ca="1" si="1984"/>
        <v>19417996</v>
      </c>
      <c r="K3713">
        <f ca="1">VLOOKUP(D3713,PRC!$A$1:$C$21,3,0)*E3713</f>
        <v>12264000</v>
      </c>
      <c r="L3713">
        <f t="shared" ca="1" si="1985"/>
        <v>2044000</v>
      </c>
      <c r="M3713">
        <f t="shared" ca="1" si="1986"/>
        <v>409000</v>
      </c>
      <c r="N3713">
        <f t="shared" ca="1" si="1987"/>
        <v>4497000</v>
      </c>
      <c r="O3713">
        <f t="shared" ca="1" si="1988"/>
        <v>1022000</v>
      </c>
      <c r="P3713">
        <f t="shared" ca="1" si="1978"/>
        <v>-818004</v>
      </c>
      <c r="Q3713">
        <f ca="1">IF(P3713&gt;0,1,0)</f>
        <v>0</v>
      </c>
      <c r="R3713">
        <f t="shared" ca="1" si="1989"/>
        <v>5</v>
      </c>
      <c r="S3713">
        <f t="shared" ca="1" si="1990"/>
        <v>10</v>
      </c>
      <c r="T3713">
        <f t="shared" ca="1" si="1991"/>
        <v>2</v>
      </c>
      <c r="U3713">
        <f t="shared" ca="1" si="1992"/>
        <v>22</v>
      </c>
      <c r="V3713">
        <f t="shared" ca="1" si="1993"/>
        <v>5</v>
      </c>
      <c r="X3713">
        <f t="shared" si="1995"/>
        <v>3713</v>
      </c>
      <c r="Y3713">
        <f t="shared" si="1996"/>
        <v>3452</v>
      </c>
      <c r="Z3713">
        <f t="shared" si="1997"/>
        <v>3453</v>
      </c>
      <c r="AA3713">
        <f t="shared" si="1994"/>
        <v>3951</v>
      </c>
      <c r="AB3713">
        <f t="shared" si="1976"/>
        <v>500</v>
      </c>
      <c r="AM3713" t="str">
        <f t="shared" si="1977"/>
        <v>201904LP</v>
      </c>
      <c r="AN3713">
        <f t="shared" ca="1" si="2001"/>
        <v>5.0000195694716254</v>
      </c>
      <c r="AO3713">
        <f t="shared" ca="1" si="2002"/>
        <v>10</v>
      </c>
      <c r="AP3713">
        <f t="shared" ca="1" si="1979"/>
        <v>2.0009784735812133</v>
      </c>
      <c r="AQ3713">
        <f t="shared" ca="1" si="1980"/>
        <v>22.000978473581213</v>
      </c>
      <c r="AR3713">
        <f t="shared" ca="1" si="1981"/>
        <v>5</v>
      </c>
      <c r="AS3713">
        <f ca="1">P3713/J3713</f>
        <v>-4.2126077273885523E-2</v>
      </c>
    </row>
    <row r="3714" spans="1:45" x14ac:dyDescent="0.4">
      <c r="A3714">
        <f t="shared" si="1975"/>
        <v>201904</v>
      </c>
      <c r="B3714" t="s">
        <v>790</v>
      </c>
      <c r="C3714" t="s">
        <v>647</v>
      </c>
      <c r="D3714" t="str">
        <f t="shared" ca="1" si="2000"/>
        <v>I115</v>
      </c>
      <c r="E3714">
        <f t="shared" ca="1" si="1982"/>
        <v>13</v>
      </c>
      <c r="F3714">
        <f t="shared" ca="1" si="1983"/>
        <v>8</v>
      </c>
      <c r="G3714" t="str">
        <f t="shared" ca="1" si="1998"/>
        <v>S12</v>
      </c>
      <c r="H3714" t="str">
        <f t="shared" ca="1" si="1999"/>
        <v>S120</v>
      </c>
      <c r="I3714">
        <f ca="1">VLOOKUP(D3714,PRC!$A$2:$B$21,2,0)*E3714</f>
        <v>65000</v>
      </c>
      <c r="J3714">
        <f t="shared" ca="1" si="1984"/>
        <v>61096</v>
      </c>
      <c r="K3714">
        <f ca="1">VLOOKUP(D3714,PRC!$A$1:$C$21,3,0)*E3714</f>
        <v>31200</v>
      </c>
      <c r="L3714">
        <f t="shared" ca="1" si="1985"/>
        <v>4000</v>
      </c>
      <c r="M3714">
        <f t="shared" ca="1" si="1986"/>
        <v>2000</v>
      </c>
      <c r="N3714">
        <f t="shared" ca="1" si="1987"/>
        <v>15000</v>
      </c>
      <c r="O3714">
        <f t="shared" ca="1" si="1988"/>
        <v>7000</v>
      </c>
      <c r="P3714">
        <f t="shared" ca="1" si="1978"/>
        <v>1896</v>
      </c>
      <c r="Q3714">
        <f ca="1">IF(P3714&gt;0,1,0)</f>
        <v>1</v>
      </c>
      <c r="R3714">
        <f t="shared" ca="1" si="1989"/>
        <v>6</v>
      </c>
      <c r="S3714">
        <f t="shared" ca="1" si="1990"/>
        <v>6</v>
      </c>
      <c r="T3714">
        <f t="shared" ca="1" si="1991"/>
        <v>3</v>
      </c>
      <c r="U3714">
        <f t="shared" ca="1" si="1992"/>
        <v>23</v>
      </c>
      <c r="V3714">
        <f t="shared" ca="1" si="1993"/>
        <v>10</v>
      </c>
      <c r="X3714">
        <f t="shared" si="1995"/>
        <v>3714</v>
      </c>
      <c r="Y3714">
        <f t="shared" si="1996"/>
        <v>3452</v>
      </c>
      <c r="Z3714">
        <f t="shared" si="1997"/>
        <v>3453</v>
      </c>
      <c r="AA3714">
        <f t="shared" si="1994"/>
        <v>3951</v>
      </c>
      <c r="AB3714">
        <f t="shared" si="1976"/>
        <v>500</v>
      </c>
      <c r="AM3714" t="str">
        <f t="shared" si="1977"/>
        <v>201904LP</v>
      </c>
      <c r="AN3714">
        <f t="shared" ca="1" si="2001"/>
        <v>6.0061538461538504</v>
      </c>
      <c r="AO3714">
        <f t="shared" ca="1" si="2002"/>
        <v>6.1538461538461542</v>
      </c>
      <c r="AP3714">
        <f t="shared" ca="1" si="1979"/>
        <v>3.0769230769230771</v>
      </c>
      <c r="AQ3714">
        <f t="shared" ca="1" si="1980"/>
        <v>23.076923076923077</v>
      </c>
      <c r="AR3714">
        <f t="shared" ca="1" si="1981"/>
        <v>10.76923076923077</v>
      </c>
      <c r="AS3714">
        <f ca="1">P3714/J3714</f>
        <v>3.103312819169831E-2</v>
      </c>
    </row>
    <row r="3715" spans="1:45" x14ac:dyDescent="0.4">
      <c r="A3715">
        <f t="shared" ref="A3715:A3778" si="2003">IF(BA3715="",A3714,BA3715)</f>
        <v>201904</v>
      </c>
      <c r="B3715" t="s">
        <v>791</v>
      </c>
      <c r="C3715" t="s">
        <v>647</v>
      </c>
      <c r="D3715" t="str">
        <f t="shared" ca="1" si="2000"/>
        <v>I114</v>
      </c>
      <c r="E3715">
        <f t="shared" ca="1" si="1982"/>
        <v>11</v>
      </c>
      <c r="F3715">
        <f t="shared" ca="1" si="1983"/>
        <v>8</v>
      </c>
      <c r="G3715" t="str">
        <f t="shared" ca="1" si="1998"/>
        <v>S10</v>
      </c>
      <c r="H3715" t="str">
        <f t="shared" ca="1" si="1999"/>
        <v>S103</v>
      </c>
      <c r="I3715">
        <f ca="1">VLOOKUP(D3715,PRC!$A$2:$B$21,2,0)*E3715</f>
        <v>2640000</v>
      </c>
      <c r="J3715">
        <f t="shared" ca="1" si="1984"/>
        <v>2375996</v>
      </c>
      <c r="K3715">
        <f ca="1">VLOOKUP(D3715,PRC!$A$1:$C$21,3,0)*E3715</f>
        <v>1531200</v>
      </c>
      <c r="L3715">
        <f t="shared" ca="1" si="1985"/>
        <v>238000</v>
      </c>
      <c r="M3715">
        <f t="shared" ca="1" si="1986"/>
        <v>53000</v>
      </c>
      <c r="N3715">
        <f t="shared" ca="1" si="1987"/>
        <v>581000</v>
      </c>
      <c r="O3715">
        <f t="shared" ca="1" si="1988"/>
        <v>211000</v>
      </c>
      <c r="P3715">
        <f t="shared" ca="1" si="1978"/>
        <v>-238204</v>
      </c>
      <c r="Q3715">
        <f ca="1">IF(P3715&gt;0,1,0)</f>
        <v>0</v>
      </c>
      <c r="R3715">
        <f t="shared" ca="1" si="1989"/>
        <v>10</v>
      </c>
      <c r="S3715">
        <f t="shared" ca="1" si="1990"/>
        <v>9</v>
      </c>
      <c r="T3715">
        <f t="shared" ca="1" si="1991"/>
        <v>2</v>
      </c>
      <c r="U3715">
        <f t="shared" ca="1" si="1992"/>
        <v>22</v>
      </c>
      <c r="V3715">
        <f t="shared" ca="1" si="1993"/>
        <v>8</v>
      </c>
      <c r="X3715">
        <f t="shared" si="1995"/>
        <v>3715</v>
      </c>
      <c r="Y3715">
        <f t="shared" si="1996"/>
        <v>3452</v>
      </c>
      <c r="Z3715">
        <f t="shared" si="1997"/>
        <v>3453</v>
      </c>
      <c r="AA3715">
        <f t="shared" si="1994"/>
        <v>3951</v>
      </c>
      <c r="AB3715">
        <f t="shared" ref="AB3715:AB3778" si="2004">COUNTIF(AM$2:AM$100100,AM3715)</f>
        <v>500</v>
      </c>
      <c r="AM3715" t="str">
        <f t="shared" ref="AM3715:AM3778" si="2005">A3715&amp;C3715</f>
        <v>201904LP</v>
      </c>
      <c r="AN3715">
        <f t="shared" ca="1" si="2001"/>
        <v>10.000151515151511</v>
      </c>
      <c r="AO3715">
        <f t="shared" ca="1" si="2002"/>
        <v>9.0151515151515156</v>
      </c>
      <c r="AP3715">
        <f t="shared" ca="1" si="1979"/>
        <v>2.0075757575757578</v>
      </c>
      <c r="AQ3715">
        <f t="shared" ca="1" si="1980"/>
        <v>22.007575757575758</v>
      </c>
      <c r="AR3715">
        <f t="shared" ca="1" si="1981"/>
        <v>7.9924242424242422</v>
      </c>
      <c r="AS3715">
        <f ca="1">P3715/J3715</f>
        <v>-0.1002543775326221</v>
      </c>
    </row>
    <row r="3716" spans="1:45" x14ac:dyDescent="0.4">
      <c r="A3716">
        <f t="shared" si="2003"/>
        <v>201904</v>
      </c>
      <c r="B3716" t="s">
        <v>792</v>
      </c>
      <c r="C3716" t="s">
        <v>647</v>
      </c>
      <c r="D3716" t="str">
        <f t="shared" ca="1" si="2000"/>
        <v>I116</v>
      </c>
      <c r="E3716">
        <f t="shared" ca="1" si="1982"/>
        <v>10</v>
      </c>
      <c r="F3716">
        <f t="shared" ca="1" si="1983"/>
        <v>8</v>
      </c>
      <c r="G3716" t="str">
        <f t="shared" ca="1" si="1998"/>
        <v>S10</v>
      </c>
      <c r="H3716" t="str">
        <f t="shared" ca="1" si="1999"/>
        <v>S109</v>
      </c>
      <c r="I3716">
        <f ca="1">VLOOKUP(D3716,PRC!$A$2:$B$21,2,0)*E3716</f>
        <v>14600000</v>
      </c>
      <c r="J3716">
        <f t="shared" ca="1" si="1984"/>
        <v>13577996</v>
      </c>
      <c r="K3716">
        <f ca="1">VLOOKUP(D3716,PRC!$A$1:$C$21,3,0)*E3716</f>
        <v>8760000</v>
      </c>
      <c r="L3716">
        <f t="shared" ca="1" si="1985"/>
        <v>1460000</v>
      </c>
      <c r="M3716">
        <f t="shared" ca="1" si="1986"/>
        <v>438000</v>
      </c>
      <c r="N3716">
        <f t="shared" ca="1" si="1987"/>
        <v>2482000</v>
      </c>
      <c r="O3716">
        <f t="shared" ca="1" si="1988"/>
        <v>876000</v>
      </c>
      <c r="P3716">
        <f t="shared" ref="P3716:P3779" ca="1" si="2006">J3716-SUM(K3716:O3716)</f>
        <v>-438004</v>
      </c>
      <c r="Q3716">
        <f ca="1">IF(P3716&gt;0,1,0)</f>
        <v>0</v>
      </c>
      <c r="R3716">
        <f t="shared" ca="1" si="1989"/>
        <v>7</v>
      </c>
      <c r="S3716">
        <f t="shared" ca="1" si="1990"/>
        <v>10</v>
      </c>
      <c r="T3716">
        <f t="shared" ca="1" si="1991"/>
        <v>3</v>
      </c>
      <c r="U3716">
        <f t="shared" ca="1" si="1992"/>
        <v>17</v>
      </c>
      <c r="V3716">
        <f t="shared" ca="1" si="1993"/>
        <v>6</v>
      </c>
      <c r="X3716">
        <f t="shared" si="1995"/>
        <v>3716</v>
      </c>
      <c r="Y3716">
        <f t="shared" si="1996"/>
        <v>3452</v>
      </c>
      <c r="Z3716">
        <f t="shared" si="1997"/>
        <v>3453</v>
      </c>
      <c r="AA3716">
        <f t="shared" si="1994"/>
        <v>3951</v>
      </c>
      <c r="AB3716">
        <f t="shared" si="2004"/>
        <v>500</v>
      </c>
      <c r="AM3716" t="str">
        <f t="shared" si="2005"/>
        <v>201904LP</v>
      </c>
      <c r="AN3716">
        <f t="shared" ca="1" si="2001"/>
        <v>7.0000273972602773</v>
      </c>
      <c r="AO3716">
        <f t="shared" ca="1" si="2002"/>
        <v>10</v>
      </c>
      <c r="AP3716">
        <f t="shared" ca="1" si="1979"/>
        <v>3</v>
      </c>
      <c r="AQ3716">
        <f t="shared" ca="1" si="1980"/>
        <v>17</v>
      </c>
      <c r="AR3716">
        <f t="shared" ca="1" si="1981"/>
        <v>6</v>
      </c>
      <c r="AS3716">
        <f ca="1">P3716/J3716</f>
        <v>-3.2258368613453707E-2</v>
      </c>
    </row>
    <row r="3717" spans="1:45" x14ac:dyDescent="0.4">
      <c r="A3717">
        <f t="shared" si="2003"/>
        <v>201904</v>
      </c>
      <c r="B3717" t="s">
        <v>793</v>
      </c>
      <c r="C3717" t="s">
        <v>647</v>
      </c>
      <c r="D3717" t="str">
        <f t="shared" ca="1" si="2000"/>
        <v>I111</v>
      </c>
      <c r="E3717">
        <f t="shared" ca="1" si="1982"/>
        <v>16</v>
      </c>
      <c r="F3717">
        <f t="shared" ca="1" si="1983"/>
        <v>10</v>
      </c>
      <c r="G3717" t="str">
        <f t="shared" ca="1" si="1998"/>
        <v>S11</v>
      </c>
      <c r="H3717" t="str">
        <f t="shared" ca="1" si="1999"/>
        <v>S110</v>
      </c>
      <c r="I3717">
        <f ca="1">VLOOKUP(D3717,PRC!$A$2:$B$21,2,0)*E3717</f>
        <v>2400000</v>
      </c>
      <c r="J3717">
        <f t="shared" ca="1" si="1984"/>
        <v>2231996</v>
      </c>
      <c r="K3717">
        <f ca="1">VLOOKUP(D3717,PRC!$A$1:$C$21,3,0)*E3717</f>
        <v>1272000</v>
      </c>
      <c r="L3717">
        <f t="shared" ca="1" si="1985"/>
        <v>168000</v>
      </c>
      <c r="M3717">
        <f t="shared" ca="1" si="1986"/>
        <v>72000</v>
      </c>
      <c r="N3717">
        <f t="shared" ca="1" si="1987"/>
        <v>384000</v>
      </c>
      <c r="O3717">
        <f t="shared" ca="1" si="1988"/>
        <v>120000</v>
      </c>
      <c r="P3717">
        <f t="shared" ca="1" si="2006"/>
        <v>215996</v>
      </c>
      <c r="Q3717">
        <f ca="1">IF(P3717&gt;0,1,0)</f>
        <v>1</v>
      </c>
      <c r="R3717">
        <f t="shared" ca="1" si="1989"/>
        <v>7</v>
      </c>
      <c r="S3717">
        <f t="shared" ca="1" si="1990"/>
        <v>7</v>
      </c>
      <c r="T3717">
        <f t="shared" ca="1" si="1991"/>
        <v>3</v>
      </c>
      <c r="U3717">
        <f t="shared" ca="1" si="1992"/>
        <v>16</v>
      </c>
      <c r="V3717">
        <f t="shared" ca="1" si="1993"/>
        <v>5</v>
      </c>
      <c r="X3717">
        <f t="shared" si="1995"/>
        <v>3717</v>
      </c>
      <c r="Y3717">
        <f t="shared" si="1996"/>
        <v>3452</v>
      </c>
      <c r="Z3717">
        <f t="shared" si="1997"/>
        <v>3453</v>
      </c>
      <c r="AA3717">
        <f t="shared" si="1994"/>
        <v>3951</v>
      </c>
      <c r="AB3717">
        <f t="shared" si="2004"/>
        <v>500</v>
      </c>
      <c r="AM3717" t="str">
        <f t="shared" si="2005"/>
        <v>201904LP</v>
      </c>
      <c r="AN3717">
        <f t="shared" ca="1" si="2001"/>
        <v>7.0001666666666633</v>
      </c>
      <c r="AO3717">
        <f t="shared" ca="1" si="2002"/>
        <v>7.0000000000000009</v>
      </c>
      <c r="AP3717">
        <f t="shared" ca="1" si="1979"/>
        <v>3</v>
      </c>
      <c r="AQ3717">
        <f t="shared" ca="1" si="1980"/>
        <v>16</v>
      </c>
      <c r="AR3717">
        <f t="shared" ca="1" si="1981"/>
        <v>5</v>
      </c>
      <c r="AS3717">
        <f ca="1">P3717/J3717</f>
        <v>9.677257486124527E-2</v>
      </c>
    </row>
    <row r="3718" spans="1:45" x14ac:dyDescent="0.4">
      <c r="A3718">
        <f t="shared" si="2003"/>
        <v>201904</v>
      </c>
      <c r="B3718" t="s">
        <v>794</v>
      </c>
      <c r="C3718" t="s">
        <v>647</v>
      </c>
      <c r="D3718" t="str">
        <f t="shared" ca="1" si="2000"/>
        <v>I105</v>
      </c>
      <c r="E3718">
        <f t="shared" ca="1" si="1982"/>
        <v>14</v>
      </c>
      <c r="F3718">
        <f t="shared" ca="1" si="1983"/>
        <v>9</v>
      </c>
      <c r="G3718" t="str">
        <f t="shared" ca="1" si="1998"/>
        <v>S11</v>
      </c>
      <c r="H3718" t="str">
        <f t="shared" ca="1" si="1999"/>
        <v>S116</v>
      </c>
      <c r="I3718">
        <f ca="1">VLOOKUP(D3718,PRC!$A$2:$B$21,2,0)*E3718</f>
        <v>1400000</v>
      </c>
      <c r="J3718">
        <f t="shared" ca="1" si="1984"/>
        <v>1259996</v>
      </c>
      <c r="K3718">
        <f ca="1">VLOOKUP(D3718,PRC!$A$1:$C$21,3,0)*E3718</f>
        <v>826000</v>
      </c>
      <c r="L3718">
        <f t="shared" ca="1" si="1985"/>
        <v>70000</v>
      </c>
      <c r="M3718">
        <f t="shared" ca="1" si="1986"/>
        <v>28000</v>
      </c>
      <c r="N3718">
        <f t="shared" ca="1" si="1987"/>
        <v>224000</v>
      </c>
      <c r="O3718">
        <f t="shared" ca="1" si="1988"/>
        <v>98000</v>
      </c>
      <c r="P3718">
        <f t="shared" ca="1" si="2006"/>
        <v>13996</v>
      </c>
      <c r="Q3718">
        <f ca="1">IF(P3718&gt;0,1,0)</f>
        <v>1</v>
      </c>
      <c r="R3718">
        <f t="shared" ca="1" si="1989"/>
        <v>10</v>
      </c>
      <c r="S3718">
        <f t="shared" ca="1" si="1990"/>
        <v>5</v>
      </c>
      <c r="T3718">
        <f t="shared" ca="1" si="1991"/>
        <v>2</v>
      </c>
      <c r="U3718">
        <f t="shared" ca="1" si="1992"/>
        <v>16</v>
      </c>
      <c r="V3718">
        <f t="shared" ca="1" si="1993"/>
        <v>7</v>
      </c>
      <c r="X3718">
        <f t="shared" si="1995"/>
        <v>3718</v>
      </c>
      <c r="Y3718">
        <f t="shared" si="1996"/>
        <v>3452</v>
      </c>
      <c r="Z3718">
        <f t="shared" si="1997"/>
        <v>3453</v>
      </c>
      <c r="AA3718">
        <f t="shared" si="1994"/>
        <v>3951</v>
      </c>
      <c r="AB3718">
        <f t="shared" si="2004"/>
        <v>500</v>
      </c>
      <c r="AM3718" t="str">
        <f t="shared" si="2005"/>
        <v>201904LP</v>
      </c>
      <c r="AN3718">
        <f t="shared" ca="1" si="2001"/>
        <v>10.000285714285717</v>
      </c>
      <c r="AO3718">
        <f t="shared" ca="1" si="2002"/>
        <v>5</v>
      </c>
      <c r="AP3718">
        <f t="shared" ca="1" si="1979"/>
        <v>2</v>
      </c>
      <c r="AQ3718">
        <f t="shared" ca="1" si="1980"/>
        <v>16</v>
      </c>
      <c r="AR3718">
        <f t="shared" ca="1" si="1981"/>
        <v>7.0000000000000009</v>
      </c>
      <c r="AS3718">
        <f ca="1">P3718/J3718</f>
        <v>1.1107971771338957E-2</v>
      </c>
    </row>
    <row r="3719" spans="1:45" x14ac:dyDescent="0.4">
      <c r="A3719">
        <f t="shared" si="2003"/>
        <v>201904</v>
      </c>
      <c r="B3719" t="s">
        <v>795</v>
      </c>
      <c r="C3719" t="s">
        <v>647</v>
      </c>
      <c r="D3719" t="str">
        <f t="shared" ca="1" si="2000"/>
        <v>I102</v>
      </c>
      <c r="E3719">
        <f t="shared" ca="1" si="1982"/>
        <v>11</v>
      </c>
      <c r="F3719">
        <f t="shared" ca="1" si="1983"/>
        <v>8</v>
      </c>
      <c r="G3719" t="str">
        <f t="shared" ca="1" si="1998"/>
        <v>S11</v>
      </c>
      <c r="H3719" t="str">
        <f t="shared" ca="1" si="1999"/>
        <v>S119</v>
      </c>
      <c r="I3719">
        <f ca="1">VLOOKUP(D3719,PRC!$A$2:$B$21,2,0)*E3719</f>
        <v>440000</v>
      </c>
      <c r="J3719">
        <f t="shared" ca="1" si="1984"/>
        <v>400396</v>
      </c>
      <c r="K3719">
        <f ca="1">VLOOKUP(D3719,PRC!$A$1:$C$21,3,0)*E3719</f>
        <v>206800</v>
      </c>
      <c r="L3719">
        <f t="shared" ca="1" si="1985"/>
        <v>26000</v>
      </c>
      <c r="M3719">
        <f t="shared" ca="1" si="1986"/>
        <v>4000</v>
      </c>
      <c r="N3719">
        <f t="shared" ca="1" si="1987"/>
        <v>106000</v>
      </c>
      <c r="O3719">
        <f t="shared" ca="1" si="1988"/>
        <v>31000</v>
      </c>
      <c r="P3719">
        <f t="shared" ca="1" si="2006"/>
        <v>26596</v>
      </c>
      <c r="Q3719">
        <f ca="1">IF(P3719&gt;0,1,0)</f>
        <v>1</v>
      </c>
      <c r="R3719">
        <f t="shared" ca="1" si="1989"/>
        <v>9</v>
      </c>
      <c r="S3719">
        <f t="shared" ca="1" si="1990"/>
        <v>6</v>
      </c>
      <c r="T3719">
        <f t="shared" ca="1" si="1991"/>
        <v>1</v>
      </c>
      <c r="U3719">
        <f t="shared" ca="1" si="1992"/>
        <v>24</v>
      </c>
      <c r="V3719">
        <f t="shared" ca="1" si="1993"/>
        <v>7</v>
      </c>
      <c r="X3719">
        <f t="shared" si="1995"/>
        <v>3719</v>
      </c>
      <c r="Y3719">
        <f t="shared" si="1996"/>
        <v>3452</v>
      </c>
      <c r="Z3719">
        <f t="shared" si="1997"/>
        <v>3453</v>
      </c>
      <c r="AA3719">
        <f t="shared" si="1994"/>
        <v>3951</v>
      </c>
      <c r="AB3719">
        <f t="shared" si="2004"/>
        <v>500</v>
      </c>
      <c r="AM3719" t="str">
        <f t="shared" si="2005"/>
        <v>201904LP</v>
      </c>
      <c r="AN3719">
        <f t="shared" ca="1" si="2001"/>
        <v>9.0009090909090936</v>
      </c>
      <c r="AO3719">
        <f t="shared" ca="1" si="2002"/>
        <v>5.9090909090909092</v>
      </c>
      <c r="AP3719">
        <f t="shared" ca="1" si="1979"/>
        <v>0.90909090909090906</v>
      </c>
      <c r="AQ3719">
        <f t="shared" ca="1" si="1980"/>
        <v>24.09090909090909</v>
      </c>
      <c r="AR3719">
        <f t="shared" ca="1" si="1981"/>
        <v>7.045454545454545</v>
      </c>
      <c r="AS3719">
        <f ca="1">P3719/J3719</f>
        <v>6.6424240002397633E-2</v>
      </c>
    </row>
    <row r="3720" spans="1:45" x14ac:dyDescent="0.4">
      <c r="A3720">
        <f t="shared" si="2003"/>
        <v>201904</v>
      </c>
      <c r="B3720" t="s">
        <v>796</v>
      </c>
      <c r="C3720" t="s">
        <v>647</v>
      </c>
      <c r="D3720" t="str">
        <f t="shared" ca="1" si="2000"/>
        <v>I101</v>
      </c>
      <c r="E3720">
        <f t="shared" ca="1" si="1982"/>
        <v>20</v>
      </c>
      <c r="F3720">
        <f t="shared" ca="1" si="1983"/>
        <v>8</v>
      </c>
      <c r="G3720" t="str">
        <f t="shared" ca="1" si="1998"/>
        <v>S11</v>
      </c>
      <c r="H3720" t="str">
        <f t="shared" ca="1" si="1999"/>
        <v>S113</v>
      </c>
      <c r="I3720">
        <f ca="1">VLOOKUP(D3720,PRC!$A$2:$B$21,2,0)*E3720</f>
        <v>600000</v>
      </c>
      <c r="J3720">
        <f t="shared" ca="1" si="1984"/>
        <v>563996</v>
      </c>
      <c r="K3720">
        <f ca="1">VLOOKUP(D3720,PRC!$A$1:$C$21,3,0)*E3720</f>
        <v>312000</v>
      </c>
      <c r="L3720">
        <f t="shared" ca="1" si="1985"/>
        <v>48000</v>
      </c>
      <c r="M3720">
        <f t="shared" ca="1" si="1986"/>
        <v>18000</v>
      </c>
      <c r="N3720">
        <f t="shared" ca="1" si="1987"/>
        <v>114000</v>
      </c>
      <c r="O3720">
        <f t="shared" ca="1" si="1988"/>
        <v>42000</v>
      </c>
      <c r="P3720">
        <f t="shared" ca="1" si="2006"/>
        <v>29996</v>
      </c>
      <c r="Q3720">
        <f ca="1">IF(P3720&gt;0,1,0)</f>
        <v>1</v>
      </c>
      <c r="R3720">
        <f t="shared" ca="1" si="1989"/>
        <v>6</v>
      </c>
      <c r="S3720">
        <f t="shared" ca="1" si="1990"/>
        <v>8</v>
      </c>
      <c r="T3720">
        <f t="shared" ca="1" si="1991"/>
        <v>3</v>
      </c>
      <c r="U3720">
        <f t="shared" ca="1" si="1992"/>
        <v>19</v>
      </c>
      <c r="V3720">
        <f t="shared" ca="1" si="1993"/>
        <v>7</v>
      </c>
      <c r="X3720">
        <f t="shared" si="1995"/>
        <v>3720</v>
      </c>
      <c r="Y3720">
        <f t="shared" si="1996"/>
        <v>3452</v>
      </c>
      <c r="Z3720">
        <f t="shared" si="1997"/>
        <v>3453</v>
      </c>
      <c r="AA3720">
        <f t="shared" si="1994"/>
        <v>3951</v>
      </c>
      <c r="AB3720">
        <f t="shared" si="2004"/>
        <v>500</v>
      </c>
      <c r="AM3720" t="str">
        <f t="shared" si="2005"/>
        <v>201904LP</v>
      </c>
      <c r="AN3720">
        <f t="shared" ca="1" si="2001"/>
        <v>6.0006666666666657</v>
      </c>
      <c r="AO3720">
        <f t="shared" ca="1" si="2002"/>
        <v>8</v>
      </c>
      <c r="AP3720">
        <f t="shared" ref="AP3720:AP3783" ca="1" si="2007">M3720/$I3720*100</f>
        <v>3</v>
      </c>
      <c r="AQ3720">
        <f t="shared" ref="AQ3720:AQ3783" ca="1" si="2008">N3720/$I3720*100</f>
        <v>19</v>
      </c>
      <c r="AR3720">
        <f t="shared" ref="AR3720:AR3783" ca="1" si="2009">O3720/$I3720*100</f>
        <v>7.0000000000000009</v>
      </c>
      <c r="AS3720">
        <f ca="1">P3720/J3720</f>
        <v>5.3184774360101841E-2</v>
      </c>
    </row>
    <row r="3721" spans="1:45" x14ac:dyDescent="0.4">
      <c r="A3721">
        <f t="shared" si="2003"/>
        <v>201904</v>
      </c>
      <c r="B3721" t="s">
        <v>797</v>
      </c>
      <c r="C3721" t="s">
        <v>647</v>
      </c>
      <c r="D3721" t="str">
        <f t="shared" ca="1" si="2000"/>
        <v>I113</v>
      </c>
      <c r="E3721">
        <f t="shared" ca="1" si="1982"/>
        <v>12</v>
      </c>
      <c r="F3721">
        <f t="shared" ca="1" si="1983"/>
        <v>6</v>
      </c>
      <c r="G3721" t="str">
        <f t="shared" ca="1" si="1998"/>
        <v>S11</v>
      </c>
      <c r="H3721" t="str">
        <f t="shared" ca="1" si="1999"/>
        <v>S119</v>
      </c>
      <c r="I3721">
        <f ca="1">VLOOKUP(D3721,PRC!$A$2:$B$21,2,0)*E3721</f>
        <v>8040000</v>
      </c>
      <c r="J3721">
        <f t="shared" ca="1" si="1984"/>
        <v>7637996</v>
      </c>
      <c r="K3721">
        <f ca="1">VLOOKUP(D3721,PRC!$A$1:$C$21,3,0)*E3721</f>
        <v>3618000</v>
      </c>
      <c r="L3721">
        <f t="shared" ca="1" si="1985"/>
        <v>482000</v>
      </c>
      <c r="M3721">
        <f t="shared" ca="1" si="1986"/>
        <v>241000</v>
      </c>
      <c r="N3721">
        <f t="shared" ca="1" si="1987"/>
        <v>1206000</v>
      </c>
      <c r="O3721">
        <f t="shared" ca="1" si="1988"/>
        <v>804000</v>
      </c>
      <c r="P3721">
        <f t="shared" ca="1" si="2006"/>
        <v>1286996</v>
      </c>
      <c r="Q3721">
        <f ca="1">IF(P3721&gt;0,1,0)</f>
        <v>1</v>
      </c>
      <c r="R3721">
        <f t="shared" ca="1" si="1989"/>
        <v>5</v>
      </c>
      <c r="S3721">
        <f t="shared" ca="1" si="1990"/>
        <v>6</v>
      </c>
      <c r="T3721">
        <f t="shared" ca="1" si="1991"/>
        <v>3</v>
      </c>
      <c r="U3721">
        <f t="shared" ca="1" si="1992"/>
        <v>15</v>
      </c>
      <c r="V3721">
        <f t="shared" ca="1" si="1993"/>
        <v>10</v>
      </c>
      <c r="X3721">
        <f t="shared" si="1995"/>
        <v>3721</v>
      </c>
      <c r="Y3721">
        <f t="shared" si="1996"/>
        <v>3452</v>
      </c>
      <c r="Z3721">
        <f t="shared" si="1997"/>
        <v>3453</v>
      </c>
      <c r="AA3721">
        <f t="shared" si="1994"/>
        <v>3951</v>
      </c>
      <c r="AB3721">
        <f t="shared" si="2004"/>
        <v>500</v>
      </c>
      <c r="AM3721" t="str">
        <f t="shared" si="2005"/>
        <v>201904LP</v>
      </c>
      <c r="AN3721">
        <f t="shared" ca="1" si="2001"/>
        <v>5.0000497512437843</v>
      </c>
      <c r="AO3721">
        <f t="shared" ca="1" si="2002"/>
        <v>5.9950248756218905</v>
      </c>
      <c r="AP3721">
        <f t="shared" ca="1" si="2007"/>
        <v>2.9975124378109452</v>
      </c>
      <c r="AQ3721">
        <f t="shared" ca="1" si="2008"/>
        <v>15</v>
      </c>
      <c r="AR3721">
        <f t="shared" ca="1" si="2009"/>
        <v>10</v>
      </c>
      <c r="AS3721">
        <f ca="1">P3721/J3721</f>
        <v>0.16849917177228163</v>
      </c>
    </row>
    <row r="3722" spans="1:45" x14ac:dyDescent="0.4">
      <c r="A3722">
        <f t="shared" si="2003"/>
        <v>201904</v>
      </c>
      <c r="B3722" t="s">
        <v>798</v>
      </c>
      <c r="C3722" t="s">
        <v>647</v>
      </c>
      <c r="D3722" t="str">
        <f t="shared" ca="1" si="2000"/>
        <v>I105</v>
      </c>
      <c r="E3722">
        <f t="shared" ca="1" si="1982"/>
        <v>14</v>
      </c>
      <c r="F3722">
        <f t="shared" ca="1" si="1983"/>
        <v>7</v>
      </c>
      <c r="G3722" t="str">
        <f t="shared" ca="1" si="1998"/>
        <v>S10</v>
      </c>
      <c r="H3722" t="str">
        <f t="shared" ca="1" si="1999"/>
        <v>S104</v>
      </c>
      <c r="I3722">
        <f ca="1">VLOOKUP(D3722,PRC!$A$2:$B$21,2,0)*E3722</f>
        <v>1400000</v>
      </c>
      <c r="J3722">
        <f t="shared" ca="1" si="1984"/>
        <v>1259996</v>
      </c>
      <c r="K3722">
        <f ca="1">VLOOKUP(D3722,PRC!$A$1:$C$21,3,0)*E3722</f>
        <v>826000</v>
      </c>
      <c r="L3722">
        <f t="shared" ca="1" si="1985"/>
        <v>140000</v>
      </c>
      <c r="M3722">
        <f t="shared" ca="1" si="1986"/>
        <v>14000</v>
      </c>
      <c r="N3722">
        <f t="shared" ca="1" si="1987"/>
        <v>322000</v>
      </c>
      <c r="O3722">
        <f t="shared" ca="1" si="1988"/>
        <v>112000</v>
      </c>
      <c r="P3722">
        <f t="shared" ca="1" si="2006"/>
        <v>-154004</v>
      </c>
      <c r="Q3722">
        <f ca="1">IF(P3722&gt;0,1,0)</f>
        <v>0</v>
      </c>
      <c r="R3722">
        <f t="shared" ca="1" si="1989"/>
        <v>10</v>
      </c>
      <c r="S3722">
        <f t="shared" ca="1" si="1990"/>
        <v>10</v>
      </c>
      <c r="T3722">
        <f t="shared" ca="1" si="1991"/>
        <v>1</v>
      </c>
      <c r="U3722">
        <f t="shared" ca="1" si="1992"/>
        <v>23</v>
      </c>
      <c r="V3722">
        <f t="shared" ca="1" si="1993"/>
        <v>8</v>
      </c>
      <c r="X3722">
        <f t="shared" si="1995"/>
        <v>3722</v>
      </c>
      <c r="Y3722">
        <f t="shared" si="1996"/>
        <v>3452</v>
      </c>
      <c r="Z3722">
        <f t="shared" si="1997"/>
        <v>3453</v>
      </c>
      <c r="AA3722">
        <f t="shared" si="1994"/>
        <v>3951</v>
      </c>
      <c r="AB3722">
        <f t="shared" si="2004"/>
        <v>500</v>
      </c>
      <c r="AM3722" t="str">
        <f t="shared" si="2005"/>
        <v>201904LP</v>
      </c>
      <c r="AN3722">
        <f t="shared" ca="1" si="2001"/>
        <v>10.000285714285717</v>
      </c>
      <c r="AO3722">
        <f t="shared" ca="1" si="2002"/>
        <v>10</v>
      </c>
      <c r="AP3722">
        <f t="shared" ca="1" si="2007"/>
        <v>1</v>
      </c>
      <c r="AQ3722">
        <f t="shared" ca="1" si="2008"/>
        <v>23</v>
      </c>
      <c r="AR3722">
        <f t="shared" ca="1" si="2009"/>
        <v>8</v>
      </c>
      <c r="AS3722">
        <f ca="1">P3722/J3722</f>
        <v>-0.12222578484376141</v>
      </c>
    </row>
    <row r="3723" spans="1:45" x14ac:dyDescent="0.4">
      <c r="A3723">
        <f t="shared" si="2003"/>
        <v>201904</v>
      </c>
      <c r="B3723" t="s">
        <v>799</v>
      </c>
      <c r="C3723" t="s">
        <v>647</v>
      </c>
      <c r="D3723" t="str">
        <f t="shared" ca="1" si="2000"/>
        <v>I120</v>
      </c>
      <c r="E3723">
        <f t="shared" ca="1" si="1982"/>
        <v>17</v>
      </c>
      <c r="F3723">
        <f t="shared" ca="1" si="1983"/>
        <v>7</v>
      </c>
      <c r="G3723" t="str">
        <f t="shared" ca="1" si="1998"/>
        <v>S11</v>
      </c>
      <c r="H3723" t="str">
        <f t="shared" ca="1" si="1999"/>
        <v>S112</v>
      </c>
      <c r="I3723">
        <f ca="1">VLOOKUP(D3723,PRC!$A$2:$B$21,2,0)*E3723</f>
        <v>73100000</v>
      </c>
      <c r="J3723">
        <f t="shared" ca="1" si="1984"/>
        <v>67982996</v>
      </c>
      <c r="K3723">
        <f ca="1">VLOOKUP(D3723,PRC!$A$1:$C$21,3,0)*E3723</f>
        <v>32895000</v>
      </c>
      <c r="L3723">
        <f t="shared" ca="1" si="1985"/>
        <v>3655000</v>
      </c>
      <c r="M3723">
        <f t="shared" ca="1" si="1986"/>
        <v>731000</v>
      </c>
      <c r="N3723">
        <f t="shared" ca="1" si="1987"/>
        <v>11696000</v>
      </c>
      <c r="O3723">
        <f t="shared" ca="1" si="1988"/>
        <v>5117000</v>
      </c>
      <c r="P3723">
        <f t="shared" ca="1" si="2006"/>
        <v>13888996</v>
      </c>
      <c r="Q3723">
        <f ca="1">IF(P3723&gt;0,1,0)</f>
        <v>1</v>
      </c>
      <c r="R3723">
        <f t="shared" ca="1" si="1989"/>
        <v>7</v>
      </c>
      <c r="S3723">
        <f t="shared" ca="1" si="1990"/>
        <v>5</v>
      </c>
      <c r="T3723">
        <f t="shared" ca="1" si="1991"/>
        <v>1</v>
      </c>
      <c r="U3723">
        <f t="shared" ca="1" si="1992"/>
        <v>16</v>
      </c>
      <c r="V3723">
        <f t="shared" ca="1" si="1993"/>
        <v>7</v>
      </c>
      <c r="X3723">
        <f t="shared" si="1995"/>
        <v>3723</v>
      </c>
      <c r="Y3723">
        <f t="shared" si="1996"/>
        <v>3452</v>
      </c>
      <c r="Z3723">
        <f t="shared" si="1997"/>
        <v>3453</v>
      </c>
      <c r="AA3723">
        <f t="shared" si="1994"/>
        <v>3951</v>
      </c>
      <c r="AB3723">
        <f t="shared" si="2004"/>
        <v>500</v>
      </c>
      <c r="AM3723" t="str">
        <f t="shared" si="2005"/>
        <v>201904LP</v>
      </c>
      <c r="AN3723">
        <f t="shared" ca="1" si="2001"/>
        <v>7.0000054719562277</v>
      </c>
      <c r="AO3723">
        <f t="shared" ca="1" si="2002"/>
        <v>5</v>
      </c>
      <c r="AP3723">
        <f t="shared" ca="1" si="2007"/>
        <v>1</v>
      </c>
      <c r="AQ3723">
        <f t="shared" ca="1" si="2008"/>
        <v>16</v>
      </c>
      <c r="AR3723">
        <f t="shared" ca="1" si="2009"/>
        <v>7.0000000000000009</v>
      </c>
      <c r="AS3723">
        <f ca="1">P3723/J3723</f>
        <v>0.20430102845129097</v>
      </c>
    </row>
    <row r="3724" spans="1:45" x14ac:dyDescent="0.4">
      <c r="A3724">
        <f t="shared" si="2003"/>
        <v>201904</v>
      </c>
      <c r="B3724" t="s">
        <v>800</v>
      </c>
      <c r="C3724" t="s">
        <v>647</v>
      </c>
      <c r="D3724" t="str">
        <f t="shared" ca="1" si="2000"/>
        <v>I107</v>
      </c>
      <c r="E3724">
        <f t="shared" ca="1" si="1982"/>
        <v>13</v>
      </c>
      <c r="F3724">
        <f t="shared" ca="1" si="1983"/>
        <v>9</v>
      </c>
      <c r="G3724" t="str">
        <f t="shared" ca="1" si="1998"/>
        <v>S11</v>
      </c>
      <c r="H3724" t="str">
        <f t="shared" ca="1" si="1999"/>
        <v>S116</v>
      </c>
      <c r="I3724">
        <f ca="1">VLOOKUP(D3724,PRC!$A$2:$B$21,2,0)*E3724</f>
        <v>1950000</v>
      </c>
      <c r="J3724">
        <f t="shared" ca="1" si="1984"/>
        <v>1754996</v>
      </c>
      <c r="K3724">
        <f ca="1">VLOOKUP(D3724,PRC!$A$1:$C$21,3,0)*E3724</f>
        <v>1111500</v>
      </c>
      <c r="L3724">
        <f t="shared" ca="1" si="1985"/>
        <v>117000</v>
      </c>
      <c r="M3724">
        <f t="shared" ca="1" si="1986"/>
        <v>20000</v>
      </c>
      <c r="N3724">
        <f t="shared" ca="1" si="1987"/>
        <v>312000</v>
      </c>
      <c r="O3724">
        <f t="shared" ca="1" si="1988"/>
        <v>156000</v>
      </c>
      <c r="P3724">
        <f t="shared" ca="1" si="2006"/>
        <v>38496</v>
      </c>
      <c r="Q3724">
        <f ca="1">IF(P3724&gt;0,1,0)</f>
        <v>1</v>
      </c>
      <c r="R3724">
        <f t="shared" ca="1" si="1989"/>
        <v>10</v>
      </c>
      <c r="S3724">
        <f t="shared" ca="1" si="1990"/>
        <v>6</v>
      </c>
      <c r="T3724">
        <f t="shared" ca="1" si="1991"/>
        <v>1</v>
      </c>
      <c r="U3724">
        <f t="shared" ca="1" si="1992"/>
        <v>16</v>
      </c>
      <c r="V3724">
        <f t="shared" ca="1" si="1993"/>
        <v>8</v>
      </c>
      <c r="X3724">
        <f t="shared" si="1995"/>
        <v>3724</v>
      </c>
      <c r="Y3724">
        <f t="shared" si="1996"/>
        <v>3452</v>
      </c>
      <c r="Z3724">
        <f t="shared" si="1997"/>
        <v>3453</v>
      </c>
      <c r="AA3724">
        <f t="shared" si="1994"/>
        <v>3951</v>
      </c>
      <c r="AB3724">
        <f t="shared" si="2004"/>
        <v>500</v>
      </c>
      <c r="AM3724" t="str">
        <f t="shared" si="2005"/>
        <v>201904LP</v>
      </c>
      <c r="AN3724">
        <f t="shared" ca="1" si="2001"/>
        <v>10.000205128205131</v>
      </c>
      <c r="AO3724">
        <f t="shared" ca="1" si="2002"/>
        <v>6</v>
      </c>
      <c r="AP3724">
        <f t="shared" ca="1" si="2007"/>
        <v>1.0256410256410255</v>
      </c>
      <c r="AQ3724">
        <f t="shared" ca="1" si="2008"/>
        <v>16</v>
      </c>
      <c r="AR3724">
        <f t="shared" ca="1" si="2009"/>
        <v>8</v>
      </c>
      <c r="AS3724">
        <f ca="1">P3724/J3724</f>
        <v>2.1935092729556079E-2</v>
      </c>
    </row>
    <row r="3725" spans="1:45" x14ac:dyDescent="0.4">
      <c r="A3725">
        <f t="shared" si="2003"/>
        <v>201904</v>
      </c>
      <c r="B3725" t="s">
        <v>801</v>
      </c>
      <c r="C3725" t="s">
        <v>647</v>
      </c>
      <c r="D3725" t="str">
        <f t="shared" ca="1" si="2000"/>
        <v>I112</v>
      </c>
      <c r="E3725">
        <f t="shared" ca="1" si="1982"/>
        <v>18</v>
      </c>
      <c r="F3725">
        <f t="shared" ca="1" si="1983"/>
        <v>10</v>
      </c>
      <c r="G3725" t="str">
        <f t="shared" ca="1" si="1998"/>
        <v>S11</v>
      </c>
      <c r="H3725" t="str">
        <f t="shared" ca="1" si="1999"/>
        <v>S111</v>
      </c>
      <c r="I3725">
        <f ca="1">VLOOKUP(D3725,PRC!$A$2:$B$21,2,0)*E3725</f>
        <v>1170000</v>
      </c>
      <c r="J3725">
        <f t="shared" ca="1" si="1984"/>
        <v>1111496</v>
      </c>
      <c r="K3725">
        <f ca="1">VLOOKUP(D3725,PRC!$A$1:$C$21,3,0)*E3725</f>
        <v>585000</v>
      </c>
      <c r="L3725">
        <f t="shared" ca="1" si="1985"/>
        <v>82000</v>
      </c>
      <c r="M3725">
        <f t="shared" ca="1" si="1986"/>
        <v>23000</v>
      </c>
      <c r="N3725">
        <f t="shared" ca="1" si="1987"/>
        <v>176000</v>
      </c>
      <c r="O3725">
        <f t="shared" ca="1" si="1988"/>
        <v>59000</v>
      </c>
      <c r="P3725">
        <f t="shared" ca="1" si="2006"/>
        <v>186496</v>
      </c>
      <c r="Q3725">
        <f ca="1">IF(P3725&gt;0,1,0)</f>
        <v>1</v>
      </c>
      <c r="R3725">
        <f t="shared" ca="1" si="1989"/>
        <v>5</v>
      </c>
      <c r="S3725">
        <f t="shared" ca="1" si="1990"/>
        <v>7</v>
      </c>
      <c r="T3725">
        <f t="shared" ca="1" si="1991"/>
        <v>2</v>
      </c>
      <c r="U3725">
        <f t="shared" ca="1" si="1992"/>
        <v>15</v>
      </c>
      <c r="V3725">
        <f t="shared" ca="1" si="1993"/>
        <v>5</v>
      </c>
      <c r="X3725">
        <f t="shared" si="1995"/>
        <v>3725</v>
      </c>
      <c r="Y3725">
        <f t="shared" si="1996"/>
        <v>3452</v>
      </c>
      <c r="Z3725">
        <f t="shared" si="1997"/>
        <v>3453</v>
      </c>
      <c r="AA3725">
        <f t="shared" si="1994"/>
        <v>3951</v>
      </c>
      <c r="AB3725">
        <f t="shared" si="2004"/>
        <v>500</v>
      </c>
      <c r="AM3725" t="str">
        <f t="shared" si="2005"/>
        <v>201904LP</v>
      </c>
      <c r="AN3725">
        <f t="shared" ca="1" si="2001"/>
        <v>5.0003418803418853</v>
      </c>
      <c r="AO3725">
        <f t="shared" ca="1" si="2002"/>
        <v>7.0085470085470085</v>
      </c>
      <c r="AP3725">
        <f t="shared" ca="1" si="2007"/>
        <v>1.9658119658119657</v>
      </c>
      <c r="AQ3725">
        <f t="shared" ca="1" si="2008"/>
        <v>15.042735042735043</v>
      </c>
      <c r="AR3725">
        <f t="shared" ca="1" si="2009"/>
        <v>5.0427350427350426</v>
      </c>
      <c r="AS3725">
        <f ca="1">P3725/J3725</f>
        <v>0.16778827814045214</v>
      </c>
    </row>
    <row r="3726" spans="1:45" x14ac:dyDescent="0.4">
      <c r="A3726">
        <f t="shared" si="2003"/>
        <v>201904</v>
      </c>
      <c r="B3726" t="s">
        <v>802</v>
      </c>
      <c r="C3726" t="s">
        <v>647</v>
      </c>
      <c r="D3726" t="str">
        <f t="shared" ca="1" si="2000"/>
        <v>I111</v>
      </c>
      <c r="E3726">
        <f t="shared" ca="1" si="1982"/>
        <v>13</v>
      </c>
      <c r="F3726">
        <f t="shared" ca="1" si="1983"/>
        <v>9</v>
      </c>
      <c r="G3726" t="str">
        <f t="shared" ca="1" si="1998"/>
        <v>S11</v>
      </c>
      <c r="H3726" t="str">
        <f t="shared" ca="1" si="1999"/>
        <v>S115</v>
      </c>
      <c r="I3726">
        <f ca="1">VLOOKUP(D3726,PRC!$A$2:$B$21,2,0)*E3726</f>
        <v>1950000</v>
      </c>
      <c r="J3726">
        <f t="shared" ca="1" si="1984"/>
        <v>1852496</v>
      </c>
      <c r="K3726">
        <f ca="1">VLOOKUP(D3726,PRC!$A$1:$C$21,3,0)*E3726</f>
        <v>1033500</v>
      </c>
      <c r="L3726">
        <f t="shared" ca="1" si="1985"/>
        <v>137000</v>
      </c>
      <c r="M3726">
        <f t="shared" ca="1" si="1986"/>
        <v>20000</v>
      </c>
      <c r="N3726">
        <f t="shared" ca="1" si="1987"/>
        <v>293000</v>
      </c>
      <c r="O3726">
        <f t="shared" ca="1" si="1988"/>
        <v>117000</v>
      </c>
      <c r="P3726">
        <f t="shared" ca="1" si="2006"/>
        <v>251996</v>
      </c>
      <c r="Q3726">
        <f ca="1">IF(P3726&gt;0,1,0)</f>
        <v>1</v>
      </c>
      <c r="R3726">
        <f t="shared" ca="1" si="1989"/>
        <v>5</v>
      </c>
      <c r="S3726">
        <f t="shared" ca="1" si="1990"/>
        <v>7</v>
      </c>
      <c r="T3726">
        <f t="shared" ca="1" si="1991"/>
        <v>1</v>
      </c>
      <c r="U3726">
        <f t="shared" ca="1" si="1992"/>
        <v>15</v>
      </c>
      <c r="V3726">
        <f t="shared" ca="1" si="1993"/>
        <v>6</v>
      </c>
      <c r="X3726">
        <f t="shared" si="1995"/>
        <v>3726</v>
      </c>
      <c r="Y3726">
        <f t="shared" si="1996"/>
        <v>3452</v>
      </c>
      <c r="Z3726">
        <f t="shared" si="1997"/>
        <v>3453</v>
      </c>
      <c r="AA3726">
        <f t="shared" si="1994"/>
        <v>3951</v>
      </c>
      <c r="AB3726">
        <f t="shared" si="2004"/>
        <v>500</v>
      </c>
      <c r="AM3726" t="str">
        <f t="shared" si="2005"/>
        <v>201904LP</v>
      </c>
      <c r="AN3726">
        <f t="shared" ca="1" si="2001"/>
        <v>5.0002051282051259</v>
      </c>
      <c r="AO3726">
        <f t="shared" ca="1" si="2002"/>
        <v>7.0256410256410255</v>
      </c>
      <c r="AP3726">
        <f t="shared" ca="1" si="2007"/>
        <v>1.0256410256410255</v>
      </c>
      <c r="AQ3726">
        <f t="shared" ca="1" si="2008"/>
        <v>15.025641025641026</v>
      </c>
      <c r="AR3726">
        <f t="shared" ca="1" si="2009"/>
        <v>6</v>
      </c>
      <c r="AS3726">
        <f ca="1">P3726/J3726</f>
        <v>0.13603052314282998</v>
      </c>
    </row>
    <row r="3727" spans="1:45" x14ac:dyDescent="0.4">
      <c r="A3727">
        <f t="shared" si="2003"/>
        <v>201904</v>
      </c>
      <c r="B3727" t="s">
        <v>803</v>
      </c>
      <c r="C3727" t="s">
        <v>647</v>
      </c>
      <c r="D3727" t="str">
        <f t="shared" ca="1" si="2000"/>
        <v>I107</v>
      </c>
      <c r="E3727">
        <f t="shared" ca="1" si="1982"/>
        <v>18</v>
      </c>
      <c r="F3727">
        <f t="shared" ca="1" si="1983"/>
        <v>7</v>
      </c>
      <c r="G3727" t="str">
        <f t="shared" ca="1" si="1998"/>
        <v>S10</v>
      </c>
      <c r="H3727" t="str">
        <f t="shared" ca="1" si="1999"/>
        <v>S101</v>
      </c>
      <c r="I3727">
        <f ca="1">VLOOKUP(D3727,PRC!$A$2:$B$21,2,0)*E3727</f>
        <v>2700000</v>
      </c>
      <c r="J3727">
        <f t="shared" ca="1" si="1984"/>
        <v>2510996</v>
      </c>
      <c r="K3727">
        <f ca="1">VLOOKUP(D3727,PRC!$A$1:$C$21,3,0)*E3727</f>
        <v>1539000</v>
      </c>
      <c r="L3727">
        <f t="shared" ca="1" si="1985"/>
        <v>189000</v>
      </c>
      <c r="M3727">
        <f t="shared" ca="1" si="1986"/>
        <v>81000</v>
      </c>
      <c r="N3727">
        <f t="shared" ca="1" si="1987"/>
        <v>432000</v>
      </c>
      <c r="O3727">
        <f t="shared" ca="1" si="1988"/>
        <v>216000</v>
      </c>
      <c r="P3727">
        <f t="shared" ca="1" si="2006"/>
        <v>53996</v>
      </c>
      <c r="Q3727">
        <f ca="1">IF(P3727&gt;0,1,0)</f>
        <v>1</v>
      </c>
      <c r="R3727">
        <f t="shared" ca="1" si="1989"/>
        <v>7</v>
      </c>
      <c r="S3727">
        <f t="shared" ca="1" si="1990"/>
        <v>7</v>
      </c>
      <c r="T3727">
        <f t="shared" ca="1" si="1991"/>
        <v>3</v>
      </c>
      <c r="U3727">
        <f t="shared" ca="1" si="1992"/>
        <v>16</v>
      </c>
      <c r="V3727">
        <f t="shared" ca="1" si="1993"/>
        <v>8</v>
      </c>
      <c r="X3727">
        <f t="shared" si="1995"/>
        <v>3727</v>
      </c>
      <c r="Y3727">
        <f t="shared" si="1996"/>
        <v>3452</v>
      </c>
      <c r="Z3727">
        <f t="shared" si="1997"/>
        <v>3453</v>
      </c>
      <c r="AA3727">
        <f t="shared" si="1994"/>
        <v>3951</v>
      </c>
      <c r="AB3727">
        <f t="shared" si="2004"/>
        <v>500</v>
      </c>
      <c r="AM3727" t="str">
        <f t="shared" si="2005"/>
        <v>201904LP</v>
      </c>
      <c r="AN3727">
        <f t="shared" ca="1" si="2001"/>
        <v>7.0001481481481438</v>
      </c>
      <c r="AO3727">
        <f t="shared" ca="1" si="2002"/>
        <v>7.0000000000000009</v>
      </c>
      <c r="AP3727">
        <f t="shared" ca="1" si="2007"/>
        <v>3</v>
      </c>
      <c r="AQ3727">
        <f t="shared" ca="1" si="2008"/>
        <v>16</v>
      </c>
      <c r="AR3727">
        <f t="shared" ca="1" si="2009"/>
        <v>8</v>
      </c>
      <c r="AS3727">
        <f ca="1">P3727/J3727</f>
        <v>2.15038176086302E-2</v>
      </c>
    </row>
    <row r="3728" spans="1:45" x14ac:dyDescent="0.4">
      <c r="A3728">
        <f t="shared" si="2003"/>
        <v>201904</v>
      </c>
      <c r="B3728" t="s">
        <v>804</v>
      </c>
      <c r="C3728" t="s">
        <v>647</v>
      </c>
      <c r="D3728" t="str">
        <f t="shared" ca="1" si="2000"/>
        <v>I101</v>
      </c>
      <c r="E3728">
        <f t="shared" ca="1" si="1982"/>
        <v>14</v>
      </c>
      <c r="F3728">
        <f t="shared" ca="1" si="1983"/>
        <v>8</v>
      </c>
      <c r="G3728" t="str">
        <f t="shared" ca="1" si="1998"/>
        <v>S10</v>
      </c>
      <c r="H3728" t="str">
        <f t="shared" ca="1" si="1999"/>
        <v>S108</v>
      </c>
      <c r="I3728">
        <f ca="1">VLOOKUP(D3728,PRC!$A$2:$B$21,2,0)*E3728</f>
        <v>420000</v>
      </c>
      <c r="J3728">
        <f t="shared" ca="1" si="1984"/>
        <v>398996</v>
      </c>
      <c r="K3728">
        <f ca="1">VLOOKUP(D3728,PRC!$A$1:$C$21,3,0)*E3728</f>
        <v>218400</v>
      </c>
      <c r="L3728">
        <f t="shared" ca="1" si="1985"/>
        <v>38000</v>
      </c>
      <c r="M3728">
        <f t="shared" ca="1" si="1986"/>
        <v>4000</v>
      </c>
      <c r="N3728">
        <f t="shared" ca="1" si="1987"/>
        <v>97000</v>
      </c>
      <c r="O3728">
        <f t="shared" ca="1" si="1988"/>
        <v>38000</v>
      </c>
      <c r="P3728">
        <f t="shared" ca="1" si="2006"/>
        <v>3596</v>
      </c>
      <c r="Q3728">
        <f ca="1">IF(P3728&gt;0,1,0)</f>
        <v>1</v>
      </c>
      <c r="R3728">
        <f t="shared" ca="1" si="1989"/>
        <v>5</v>
      </c>
      <c r="S3728">
        <f t="shared" ca="1" si="1990"/>
        <v>9</v>
      </c>
      <c r="T3728">
        <f t="shared" ca="1" si="1991"/>
        <v>1</v>
      </c>
      <c r="U3728">
        <f t="shared" ca="1" si="1992"/>
        <v>23</v>
      </c>
      <c r="V3728">
        <f t="shared" ca="1" si="1993"/>
        <v>9</v>
      </c>
      <c r="X3728">
        <f t="shared" si="1995"/>
        <v>3728</v>
      </c>
      <c r="Y3728">
        <f t="shared" si="1996"/>
        <v>3452</v>
      </c>
      <c r="Z3728">
        <f t="shared" si="1997"/>
        <v>3453</v>
      </c>
      <c r="AA3728">
        <f t="shared" si="1994"/>
        <v>3951</v>
      </c>
      <c r="AB3728">
        <f t="shared" si="2004"/>
        <v>500</v>
      </c>
      <c r="AM3728" t="str">
        <f t="shared" si="2005"/>
        <v>201904LP</v>
      </c>
      <c r="AN3728">
        <f t="shared" ca="1" si="2001"/>
        <v>5.0009523809523841</v>
      </c>
      <c r="AO3728">
        <f t="shared" ca="1" si="2002"/>
        <v>9.0476190476190474</v>
      </c>
      <c r="AP3728">
        <f t="shared" ca="1" si="2007"/>
        <v>0.95238095238095244</v>
      </c>
      <c r="AQ3728">
        <f t="shared" ca="1" si="2008"/>
        <v>23.095238095238095</v>
      </c>
      <c r="AR3728">
        <f t="shared" ca="1" si="2009"/>
        <v>9.0476190476190474</v>
      </c>
      <c r="AS3728">
        <f ca="1">P3728/J3728</f>
        <v>9.012621680417849E-3</v>
      </c>
    </row>
    <row r="3729" spans="1:45" x14ac:dyDescent="0.4">
      <c r="A3729">
        <f t="shared" si="2003"/>
        <v>201904</v>
      </c>
      <c r="B3729" t="s">
        <v>805</v>
      </c>
      <c r="C3729" t="s">
        <v>647</v>
      </c>
      <c r="D3729" t="str">
        <f t="shared" ca="1" si="2000"/>
        <v>I120</v>
      </c>
      <c r="E3729">
        <f t="shared" ca="1" si="1982"/>
        <v>17</v>
      </c>
      <c r="F3729">
        <f t="shared" ca="1" si="1983"/>
        <v>5</v>
      </c>
      <c r="G3729" t="str">
        <f t="shared" ca="1" si="1998"/>
        <v>S11</v>
      </c>
      <c r="H3729" t="str">
        <f t="shared" ca="1" si="1999"/>
        <v>S119</v>
      </c>
      <c r="I3729">
        <f ca="1">VLOOKUP(D3729,PRC!$A$2:$B$21,2,0)*E3729</f>
        <v>73100000</v>
      </c>
      <c r="J3729">
        <f t="shared" ca="1" si="1984"/>
        <v>68713996</v>
      </c>
      <c r="K3729">
        <f ca="1">VLOOKUP(D3729,PRC!$A$1:$C$21,3,0)*E3729</f>
        <v>32895000</v>
      </c>
      <c r="L3729">
        <f t="shared" ca="1" si="1985"/>
        <v>5117000</v>
      </c>
      <c r="M3729">
        <f t="shared" ca="1" si="1986"/>
        <v>2193000</v>
      </c>
      <c r="N3729">
        <f t="shared" ca="1" si="1987"/>
        <v>16082000</v>
      </c>
      <c r="O3729">
        <f t="shared" ca="1" si="1988"/>
        <v>3655000</v>
      </c>
      <c r="P3729">
        <f t="shared" ca="1" si="2006"/>
        <v>8771996</v>
      </c>
      <c r="Q3729">
        <f ca="1">IF(P3729&gt;0,1,0)</f>
        <v>1</v>
      </c>
      <c r="R3729">
        <f t="shared" ca="1" si="1989"/>
        <v>6</v>
      </c>
      <c r="S3729">
        <f t="shared" ca="1" si="1990"/>
        <v>7</v>
      </c>
      <c r="T3729">
        <f t="shared" ca="1" si="1991"/>
        <v>3</v>
      </c>
      <c r="U3729">
        <f t="shared" ca="1" si="1992"/>
        <v>22</v>
      </c>
      <c r="V3729">
        <f t="shared" ca="1" si="1993"/>
        <v>5</v>
      </c>
      <c r="X3729">
        <f t="shared" si="1995"/>
        <v>3729</v>
      </c>
      <c r="Y3729">
        <f t="shared" si="1996"/>
        <v>3452</v>
      </c>
      <c r="Z3729">
        <f t="shared" si="1997"/>
        <v>3453</v>
      </c>
      <c r="AA3729">
        <f t="shared" si="1994"/>
        <v>3951</v>
      </c>
      <c r="AB3729">
        <f t="shared" si="2004"/>
        <v>500</v>
      </c>
      <c r="AM3729" t="str">
        <f t="shared" si="2005"/>
        <v>201904LP</v>
      </c>
      <c r="AN3729">
        <f t="shared" ca="1" si="2001"/>
        <v>6.0000054719562268</v>
      </c>
      <c r="AO3729">
        <f t="shared" ca="1" si="2002"/>
        <v>7.0000000000000009</v>
      </c>
      <c r="AP3729">
        <f t="shared" ca="1" si="2007"/>
        <v>3</v>
      </c>
      <c r="AQ3729">
        <f t="shared" ca="1" si="2008"/>
        <v>22</v>
      </c>
      <c r="AR3729">
        <f t="shared" ca="1" si="2009"/>
        <v>5</v>
      </c>
      <c r="AS3729">
        <f ca="1">P3729/J3729</f>
        <v>0.12765952368713937</v>
      </c>
    </row>
    <row r="3730" spans="1:45" x14ac:dyDescent="0.4">
      <c r="A3730">
        <f t="shared" si="2003"/>
        <v>201904</v>
      </c>
      <c r="B3730" t="s">
        <v>806</v>
      </c>
      <c r="C3730" t="s">
        <v>647</v>
      </c>
      <c r="D3730" t="str">
        <f t="shared" ca="1" si="2000"/>
        <v>I112</v>
      </c>
      <c r="E3730">
        <f t="shared" ca="1" si="1982"/>
        <v>14</v>
      </c>
      <c r="F3730">
        <f t="shared" ca="1" si="1983"/>
        <v>6</v>
      </c>
      <c r="G3730" t="str">
        <f t="shared" ca="1" si="1998"/>
        <v>S12</v>
      </c>
      <c r="H3730" t="str">
        <f t="shared" ca="1" si="1999"/>
        <v>S120</v>
      </c>
      <c r="I3730">
        <f ca="1">VLOOKUP(D3730,PRC!$A$2:$B$21,2,0)*E3730</f>
        <v>910000</v>
      </c>
      <c r="J3730">
        <f t="shared" ca="1" si="1984"/>
        <v>864496</v>
      </c>
      <c r="K3730">
        <f ca="1">VLOOKUP(D3730,PRC!$A$1:$C$21,3,0)*E3730</f>
        <v>455000</v>
      </c>
      <c r="L3730">
        <f t="shared" ca="1" si="1985"/>
        <v>82000</v>
      </c>
      <c r="M3730">
        <f t="shared" ca="1" si="1986"/>
        <v>27000</v>
      </c>
      <c r="N3730">
        <f t="shared" ca="1" si="1987"/>
        <v>137000</v>
      </c>
      <c r="O3730">
        <f t="shared" ca="1" si="1988"/>
        <v>82000</v>
      </c>
      <c r="P3730">
        <f t="shared" ca="1" si="2006"/>
        <v>81496</v>
      </c>
      <c r="Q3730">
        <f ca="1">IF(P3730&gt;0,1,0)</f>
        <v>1</v>
      </c>
      <c r="R3730">
        <f t="shared" ca="1" si="1989"/>
        <v>5</v>
      </c>
      <c r="S3730">
        <f t="shared" ca="1" si="1990"/>
        <v>9</v>
      </c>
      <c r="T3730">
        <f t="shared" ca="1" si="1991"/>
        <v>3</v>
      </c>
      <c r="U3730">
        <f t="shared" ca="1" si="1992"/>
        <v>15</v>
      </c>
      <c r="V3730">
        <f t="shared" ca="1" si="1993"/>
        <v>9</v>
      </c>
      <c r="X3730">
        <f t="shared" si="1995"/>
        <v>3730</v>
      </c>
      <c r="Y3730">
        <f t="shared" si="1996"/>
        <v>3452</v>
      </c>
      <c r="Z3730">
        <f t="shared" si="1997"/>
        <v>3453</v>
      </c>
      <c r="AA3730">
        <f t="shared" si="1994"/>
        <v>3951</v>
      </c>
      <c r="AB3730">
        <f t="shared" si="2004"/>
        <v>500</v>
      </c>
      <c r="AM3730" t="str">
        <f t="shared" si="2005"/>
        <v>201904LP</v>
      </c>
      <c r="AN3730">
        <f t="shared" ca="1" si="2001"/>
        <v>5.0004395604395624</v>
      </c>
      <c r="AO3730">
        <f t="shared" ca="1" si="2002"/>
        <v>9.0109890109890109</v>
      </c>
      <c r="AP3730">
        <f t="shared" ca="1" si="2007"/>
        <v>2.9670329670329667</v>
      </c>
      <c r="AQ3730">
        <f t="shared" ca="1" si="2008"/>
        <v>15.054945054945055</v>
      </c>
      <c r="AR3730">
        <f t="shared" ca="1" si="2009"/>
        <v>9.0109890109890109</v>
      </c>
      <c r="AS3730">
        <f ca="1">P3730/J3730</f>
        <v>9.4269956136292132E-2</v>
      </c>
    </row>
    <row r="3731" spans="1:45" x14ac:dyDescent="0.4">
      <c r="A3731">
        <f t="shared" si="2003"/>
        <v>201904</v>
      </c>
      <c r="B3731" t="s">
        <v>807</v>
      </c>
      <c r="C3731" t="s">
        <v>647</v>
      </c>
      <c r="D3731" t="str">
        <f t="shared" ca="1" si="2000"/>
        <v>I120</v>
      </c>
      <c r="E3731">
        <f t="shared" ca="1" si="1982"/>
        <v>12</v>
      </c>
      <c r="F3731">
        <f t="shared" ca="1" si="1983"/>
        <v>7</v>
      </c>
      <c r="G3731" t="str">
        <f t="shared" ca="1" si="1998"/>
        <v>S10</v>
      </c>
      <c r="H3731" t="str">
        <f t="shared" ca="1" si="1999"/>
        <v>S106</v>
      </c>
      <c r="I3731">
        <f ca="1">VLOOKUP(D3731,PRC!$A$2:$B$21,2,0)*E3731</f>
        <v>51600000</v>
      </c>
      <c r="J3731">
        <f t="shared" ca="1" si="1984"/>
        <v>49019996</v>
      </c>
      <c r="K3731">
        <f ca="1">VLOOKUP(D3731,PRC!$A$1:$C$21,3,0)*E3731</f>
        <v>23220000</v>
      </c>
      <c r="L3731">
        <f t="shared" ca="1" si="1985"/>
        <v>3096000</v>
      </c>
      <c r="M3731">
        <f t="shared" ca="1" si="1986"/>
        <v>1032000</v>
      </c>
      <c r="N3731">
        <f t="shared" ca="1" si="1987"/>
        <v>10836000</v>
      </c>
      <c r="O3731">
        <f t="shared" ca="1" si="1988"/>
        <v>4128000</v>
      </c>
      <c r="P3731">
        <f t="shared" ca="1" si="2006"/>
        <v>6707996</v>
      </c>
      <c r="Q3731">
        <f ca="1">IF(P3731&gt;0,1,0)</f>
        <v>1</v>
      </c>
      <c r="R3731">
        <f t="shared" ca="1" si="1989"/>
        <v>5</v>
      </c>
      <c r="S3731">
        <f t="shared" ca="1" si="1990"/>
        <v>6</v>
      </c>
      <c r="T3731">
        <f t="shared" ca="1" si="1991"/>
        <v>2</v>
      </c>
      <c r="U3731">
        <f t="shared" ca="1" si="1992"/>
        <v>21</v>
      </c>
      <c r="V3731">
        <f t="shared" ca="1" si="1993"/>
        <v>8</v>
      </c>
      <c r="X3731">
        <f t="shared" si="1995"/>
        <v>3731</v>
      </c>
      <c r="Y3731">
        <f t="shared" si="1996"/>
        <v>3452</v>
      </c>
      <c r="Z3731">
        <f t="shared" si="1997"/>
        <v>3453</v>
      </c>
      <c r="AA3731">
        <f t="shared" si="1994"/>
        <v>3951</v>
      </c>
      <c r="AB3731">
        <f t="shared" si="2004"/>
        <v>500</v>
      </c>
      <c r="AM3731" t="str">
        <f t="shared" si="2005"/>
        <v>201904LP</v>
      </c>
      <c r="AN3731">
        <f t="shared" ca="1" si="2001"/>
        <v>5.0000077519379849</v>
      </c>
      <c r="AO3731">
        <f t="shared" ca="1" si="2002"/>
        <v>6</v>
      </c>
      <c r="AP3731">
        <f t="shared" ca="1" si="2007"/>
        <v>2</v>
      </c>
      <c r="AQ3731">
        <f t="shared" ca="1" si="2008"/>
        <v>21</v>
      </c>
      <c r="AR3731">
        <f t="shared" ca="1" si="2009"/>
        <v>8</v>
      </c>
      <c r="AS3731">
        <f ca="1">P3731/J3731</f>
        <v>0.13684203483003141</v>
      </c>
    </row>
    <row r="3732" spans="1:45" x14ac:dyDescent="0.4">
      <c r="A3732">
        <f t="shared" si="2003"/>
        <v>201904</v>
      </c>
      <c r="B3732" t="s">
        <v>808</v>
      </c>
      <c r="C3732" t="s">
        <v>647</v>
      </c>
      <c r="D3732" t="str">
        <f t="shared" ca="1" si="2000"/>
        <v>I101</v>
      </c>
      <c r="E3732">
        <f t="shared" ca="1" si="1982"/>
        <v>20</v>
      </c>
      <c r="F3732">
        <f t="shared" ca="1" si="1983"/>
        <v>7</v>
      </c>
      <c r="G3732" t="str">
        <f t="shared" ca="1" si="1998"/>
        <v>S11</v>
      </c>
      <c r="H3732" t="str">
        <f t="shared" ca="1" si="1999"/>
        <v>S118</v>
      </c>
      <c r="I3732">
        <f ca="1">VLOOKUP(D3732,PRC!$A$2:$B$21,2,0)*E3732</f>
        <v>600000</v>
      </c>
      <c r="J3732">
        <f t="shared" ca="1" si="1984"/>
        <v>569996</v>
      </c>
      <c r="K3732">
        <f ca="1">VLOOKUP(D3732,PRC!$A$1:$C$21,3,0)*E3732</f>
        <v>312000</v>
      </c>
      <c r="L3732">
        <f t="shared" ca="1" si="1985"/>
        <v>36000</v>
      </c>
      <c r="M3732">
        <f t="shared" ca="1" si="1986"/>
        <v>12000</v>
      </c>
      <c r="N3732">
        <f t="shared" ca="1" si="1987"/>
        <v>96000</v>
      </c>
      <c r="O3732">
        <f t="shared" ca="1" si="1988"/>
        <v>60000</v>
      </c>
      <c r="P3732">
        <f t="shared" ca="1" si="2006"/>
        <v>53996</v>
      </c>
      <c r="Q3732">
        <f ca="1">IF(P3732&gt;0,1,0)</f>
        <v>1</v>
      </c>
      <c r="R3732">
        <f t="shared" ca="1" si="1989"/>
        <v>5</v>
      </c>
      <c r="S3732">
        <f t="shared" ca="1" si="1990"/>
        <v>6</v>
      </c>
      <c r="T3732">
        <f t="shared" ca="1" si="1991"/>
        <v>2</v>
      </c>
      <c r="U3732">
        <f t="shared" ca="1" si="1992"/>
        <v>16</v>
      </c>
      <c r="V3732">
        <f t="shared" ca="1" si="1993"/>
        <v>10</v>
      </c>
      <c r="X3732">
        <f t="shared" si="1995"/>
        <v>3732</v>
      </c>
      <c r="Y3732">
        <f t="shared" si="1996"/>
        <v>3452</v>
      </c>
      <c r="Z3732">
        <f t="shared" si="1997"/>
        <v>3453</v>
      </c>
      <c r="AA3732">
        <f t="shared" si="1994"/>
        <v>3951</v>
      </c>
      <c r="AB3732">
        <f t="shared" si="2004"/>
        <v>500</v>
      </c>
      <c r="AM3732" t="str">
        <f t="shared" si="2005"/>
        <v>201904LP</v>
      </c>
      <c r="AN3732">
        <f t="shared" ca="1" si="2001"/>
        <v>5.0006666666666639</v>
      </c>
      <c r="AO3732">
        <f t="shared" ca="1" si="2002"/>
        <v>6</v>
      </c>
      <c r="AP3732">
        <f t="shared" ca="1" si="2007"/>
        <v>2</v>
      </c>
      <c r="AQ3732">
        <f t="shared" ca="1" si="2008"/>
        <v>16</v>
      </c>
      <c r="AR3732">
        <f t="shared" ca="1" si="2009"/>
        <v>10</v>
      </c>
      <c r="AS3732">
        <f ca="1">P3732/J3732</f>
        <v>9.4730489336767282E-2</v>
      </c>
    </row>
    <row r="3733" spans="1:45" x14ac:dyDescent="0.4">
      <c r="A3733">
        <f t="shared" si="2003"/>
        <v>201904</v>
      </c>
      <c r="B3733" t="s">
        <v>809</v>
      </c>
      <c r="C3733" t="s">
        <v>647</v>
      </c>
      <c r="D3733" t="str">
        <f t="shared" ca="1" si="2000"/>
        <v>I110</v>
      </c>
      <c r="E3733">
        <f t="shared" ca="1" si="1982"/>
        <v>17</v>
      </c>
      <c r="F3733">
        <f t="shared" ca="1" si="1983"/>
        <v>10</v>
      </c>
      <c r="G3733" t="str">
        <f t="shared" ca="1" si="1998"/>
        <v>S11</v>
      </c>
      <c r="H3733" t="str">
        <f t="shared" ca="1" si="1999"/>
        <v>S111</v>
      </c>
      <c r="I3733">
        <f ca="1">VLOOKUP(D3733,PRC!$A$2:$B$21,2,0)*E3733</f>
        <v>5100000</v>
      </c>
      <c r="J3733">
        <f t="shared" ca="1" si="1984"/>
        <v>4589996</v>
      </c>
      <c r="K3733">
        <f ca="1">VLOOKUP(D3733,PRC!$A$1:$C$21,3,0)*E3733</f>
        <v>2346000</v>
      </c>
      <c r="L3733">
        <f t="shared" ca="1" si="1985"/>
        <v>408000</v>
      </c>
      <c r="M3733">
        <f t="shared" ca="1" si="1986"/>
        <v>51000</v>
      </c>
      <c r="N3733">
        <f t="shared" ca="1" si="1987"/>
        <v>1173000</v>
      </c>
      <c r="O3733">
        <f t="shared" ca="1" si="1988"/>
        <v>459000</v>
      </c>
      <c r="P3733">
        <f t="shared" ca="1" si="2006"/>
        <v>152996</v>
      </c>
      <c r="Q3733">
        <f ca="1">IF(P3733&gt;0,1,0)</f>
        <v>1</v>
      </c>
      <c r="R3733">
        <f t="shared" ca="1" si="1989"/>
        <v>10</v>
      </c>
      <c r="S3733">
        <f t="shared" ca="1" si="1990"/>
        <v>8</v>
      </c>
      <c r="T3733">
        <f t="shared" ca="1" si="1991"/>
        <v>1</v>
      </c>
      <c r="U3733">
        <f t="shared" ca="1" si="1992"/>
        <v>23</v>
      </c>
      <c r="V3733">
        <f t="shared" ca="1" si="1993"/>
        <v>9</v>
      </c>
      <c r="X3733">
        <f t="shared" si="1995"/>
        <v>3733</v>
      </c>
      <c r="Y3733">
        <f t="shared" si="1996"/>
        <v>3452</v>
      </c>
      <c r="Z3733">
        <f t="shared" si="1997"/>
        <v>3453</v>
      </c>
      <c r="AA3733">
        <f t="shared" si="1994"/>
        <v>3951</v>
      </c>
      <c r="AB3733">
        <f t="shared" si="2004"/>
        <v>500</v>
      </c>
      <c r="AM3733" t="str">
        <f t="shared" si="2005"/>
        <v>201904LP</v>
      </c>
      <c r="AN3733">
        <f t="shared" ca="1" si="2001"/>
        <v>10.00007843137255</v>
      </c>
      <c r="AO3733">
        <f t="shared" ca="1" si="2002"/>
        <v>8</v>
      </c>
      <c r="AP3733">
        <f t="shared" ca="1" si="2007"/>
        <v>1</v>
      </c>
      <c r="AQ3733">
        <f t="shared" ca="1" si="2008"/>
        <v>23</v>
      </c>
      <c r="AR3733">
        <f t="shared" ca="1" si="2009"/>
        <v>9</v>
      </c>
      <c r="AS3733">
        <f ca="1">P3733/J3733</f>
        <v>3.3332490921560716E-2</v>
      </c>
    </row>
    <row r="3734" spans="1:45" x14ac:dyDescent="0.4">
      <c r="A3734">
        <f t="shared" si="2003"/>
        <v>201904</v>
      </c>
      <c r="B3734" t="s">
        <v>810</v>
      </c>
      <c r="C3734" t="s">
        <v>647</v>
      </c>
      <c r="D3734" t="str">
        <f t="shared" ca="1" si="2000"/>
        <v>I107</v>
      </c>
      <c r="E3734">
        <f t="shared" ca="1" si="1982"/>
        <v>12</v>
      </c>
      <c r="F3734">
        <f t="shared" ca="1" si="1983"/>
        <v>5</v>
      </c>
      <c r="G3734" t="str">
        <f t="shared" ca="1" si="1998"/>
        <v>S10</v>
      </c>
      <c r="H3734" t="str">
        <f t="shared" ca="1" si="1999"/>
        <v>S106</v>
      </c>
      <c r="I3734">
        <f ca="1">VLOOKUP(D3734,PRC!$A$2:$B$21,2,0)*E3734</f>
        <v>1800000</v>
      </c>
      <c r="J3734">
        <f t="shared" ca="1" si="1984"/>
        <v>1619996</v>
      </c>
      <c r="K3734">
        <f ca="1">VLOOKUP(D3734,PRC!$A$1:$C$21,3,0)*E3734</f>
        <v>1026000</v>
      </c>
      <c r="L3734">
        <f t="shared" ca="1" si="1985"/>
        <v>162000</v>
      </c>
      <c r="M3734">
        <f t="shared" ca="1" si="1986"/>
        <v>18000</v>
      </c>
      <c r="N3734">
        <f t="shared" ca="1" si="1987"/>
        <v>288000</v>
      </c>
      <c r="O3734">
        <f t="shared" ca="1" si="1988"/>
        <v>180000</v>
      </c>
      <c r="P3734">
        <f t="shared" ca="1" si="2006"/>
        <v>-54004</v>
      </c>
      <c r="Q3734">
        <f ca="1">IF(P3734&gt;0,1,0)</f>
        <v>0</v>
      </c>
      <c r="R3734">
        <f t="shared" ca="1" si="1989"/>
        <v>10</v>
      </c>
      <c r="S3734">
        <f t="shared" ca="1" si="1990"/>
        <v>9</v>
      </c>
      <c r="T3734">
        <f t="shared" ca="1" si="1991"/>
        <v>1</v>
      </c>
      <c r="U3734">
        <f t="shared" ca="1" si="1992"/>
        <v>16</v>
      </c>
      <c r="V3734">
        <f t="shared" ca="1" si="1993"/>
        <v>10</v>
      </c>
      <c r="X3734">
        <f t="shared" si="1995"/>
        <v>3734</v>
      </c>
      <c r="Y3734">
        <f t="shared" si="1996"/>
        <v>3452</v>
      </c>
      <c r="Z3734">
        <f t="shared" si="1997"/>
        <v>3453</v>
      </c>
      <c r="AA3734">
        <f t="shared" si="1994"/>
        <v>3951</v>
      </c>
      <c r="AB3734">
        <f t="shared" si="2004"/>
        <v>500</v>
      </c>
      <c r="AM3734" t="str">
        <f t="shared" si="2005"/>
        <v>201904LP</v>
      </c>
      <c r="AN3734">
        <f t="shared" ca="1" si="2001"/>
        <v>10.000222222222222</v>
      </c>
      <c r="AO3734">
        <f t="shared" ca="1" si="2002"/>
        <v>9</v>
      </c>
      <c r="AP3734">
        <f t="shared" ca="1" si="2007"/>
        <v>1</v>
      </c>
      <c r="AQ3734">
        <f t="shared" ca="1" si="2008"/>
        <v>16</v>
      </c>
      <c r="AR3734">
        <f t="shared" ca="1" si="2009"/>
        <v>10</v>
      </c>
      <c r="AS3734">
        <f ca="1">P3734/J3734</f>
        <v>-3.3335884779962417E-2</v>
      </c>
    </row>
    <row r="3735" spans="1:45" x14ac:dyDescent="0.4">
      <c r="A3735">
        <f t="shared" si="2003"/>
        <v>201904</v>
      </c>
      <c r="B3735" t="s">
        <v>811</v>
      </c>
      <c r="C3735" t="s">
        <v>647</v>
      </c>
      <c r="D3735" t="str">
        <f t="shared" ca="1" si="2000"/>
        <v>I102</v>
      </c>
      <c r="E3735">
        <f t="shared" ca="1" si="1982"/>
        <v>18</v>
      </c>
      <c r="F3735">
        <f t="shared" ca="1" si="1983"/>
        <v>6</v>
      </c>
      <c r="G3735" t="str">
        <f t="shared" ca="1" si="1998"/>
        <v>S10</v>
      </c>
      <c r="H3735" t="str">
        <f t="shared" ca="1" si="1999"/>
        <v>S101</v>
      </c>
      <c r="I3735">
        <f ca="1">VLOOKUP(D3735,PRC!$A$2:$B$21,2,0)*E3735</f>
        <v>720000</v>
      </c>
      <c r="J3735">
        <f t="shared" ca="1" si="1984"/>
        <v>655196</v>
      </c>
      <c r="K3735">
        <f ca="1">VLOOKUP(D3735,PRC!$A$1:$C$21,3,0)*E3735</f>
        <v>338400</v>
      </c>
      <c r="L3735">
        <f t="shared" ca="1" si="1985"/>
        <v>36000</v>
      </c>
      <c r="M3735">
        <f t="shared" ca="1" si="1986"/>
        <v>22000</v>
      </c>
      <c r="N3735">
        <f t="shared" ca="1" si="1987"/>
        <v>173000</v>
      </c>
      <c r="O3735">
        <f t="shared" ca="1" si="1988"/>
        <v>43000</v>
      </c>
      <c r="P3735">
        <f t="shared" ca="1" si="2006"/>
        <v>42796</v>
      </c>
      <c r="Q3735">
        <f ca="1">IF(P3735&gt;0,1,0)</f>
        <v>1</v>
      </c>
      <c r="R3735">
        <f t="shared" ca="1" si="1989"/>
        <v>9</v>
      </c>
      <c r="S3735">
        <f t="shared" ca="1" si="1990"/>
        <v>5</v>
      </c>
      <c r="T3735">
        <f t="shared" ca="1" si="1991"/>
        <v>3</v>
      </c>
      <c r="U3735">
        <f t="shared" ca="1" si="1992"/>
        <v>24</v>
      </c>
      <c r="V3735">
        <f t="shared" ca="1" si="1993"/>
        <v>6</v>
      </c>
      <c r="X3735">
        <f t="shared" si="1995"/>
        <v>3735</v>
      </c>
      <c r="Y3735">
        <f t="shared" si="1996"/>
        <v>3452</v>
      </c>
      <c r="Z3735">
        <f t="shared" si="1997"/>
        <v>3453</v>
      </c>
      <c r="AA3735">
        <f t="shared" si="1994"/>
        <v>3951</v>
      </c>
      <c r="AB3735">
        <f t="shared" si="2004"/>
        <v>500</v>
      </c>
      <c r="AM3735" t="str">
        <f t="shared" si="2005"/>
        <v>201904LP</v>
      </c>
      <c r="AN3735">
        <f t="shared" ca="1" si="2001"/>
        <v>9.0005555555555556</v>
      </c>
      <c r="AO3735">
        <f t="shared" ca="1" si="2002"/>
        <v>5</v>
      </c>
      <c r="AP3735">
        <f t="shared" ca="1" si="2007"/>
        <v>3.0555555555555554</v>
      </c>
      <c r="AQ3735">
        <f t="shared" ca="1" si="2008"/>
        <v>24.027777777777779</v>
      </c>
      <c r="AR3735">
        <f t="shared" ca="1" si="2009"/>
        <v>5.9722222222222223</v>
      </c>
      <c r="AS3735">
        <f ca="1">P3735/J3735</f>
        <v>6.5317859083388788E-2</v>
      </c>
    </row>
    <row r="3736" spans="1:45" x14ac:dyDescent="0.4">
      <c r="A3736">
        <f t="shared" si="2003"/>
        <v>201904</v>
      </c>
      <c r="B3736" t="s">
        <v>812</v>
      </c>
      <c r="C3736" t="s">
        <v>647</v>
      </c>
      <c r="D3736" t="str">
        <f t="shared" ca="1" si="2000"/>
        <v>I101</v>
      </c>
      <c r="E3736">
        <f t="shared" ca="1" si="1982"/>
        <v>16</v>
      </c>
      <c r="F3736">
        <f t="shared" ca="1" si="1983"/>
        <v>7</v>
      </c>
      <c r="G3736" t="str">
        <f t="shared" ca="1" si="1998"/>
        <v>S10</v>
      </c>
      <c r="H3736" t="str">
        <f t="shared" ca="1" si="1999"/>
        <v>S106</v>
      </c>
      <c r="I3736">
        <f ca="1">VLOOKUP(D3736,PRC!$A$2:$B$21,2,0)*E3736</f>
        <v>480000</v>
      </c>
      <c r="J3736">
        <f t="shared" ca="1" si="1984"/>
        <v>446395.99999999994</v>
      </c>
      <c r="K3736">
        <f ca="1">VLOOKUP(D3736,PRC!$A$1:$C$21,3,0)*E3736</f>
        <v>249600</v>
      </c>
      <c r="L3736">
        <f t="shared" ca="1" si="1985"/>
        <v>34000</v>
      </c>
      <c r="M3736">
        <f t="shared" ca="1" si="1986"/>
        <v>5000</v>
      </c>
      <c r="N3736">
        <f t="shared" ca="1" si="1987"/>
        <v>96000</v>
      </c>
      <c r="O3736">
        <f t="shared" ca="1" si="1988"/>
        <v>48000</v>
      </c>
      <c r="P3736">
        <f t="shared" ca="1" si="2006"/>
        <v>13795.999999999942</v>
      </c>
      <c r="Q3736">
        <f ca="1">IF(P3736&gt;0,1,0)</f>
        <v>1</v>
      </c>
      <c r="R3736">
        <f t="shared" ca="1" si="1989"/>
        <v>7</v>
      </c>
      <c r="S3736">
        <f t="shared" ca="1" si="1990"/>
        <v>7</v>
      </c>
      <c r="T3736">
        <f t="shared" ca="1" si="1991"/>
        <v>1</v>
      </c>
      <c r="U3736">
        <f t="shared" ca="1" si="1992"/>
        <v>20</v>
      </c>
      <c r="V3736">
        <f t="shared" ca="1" si="1993"/>
        <v>10</v>
      </c>
      <c r="X3736">
        <f t="shared" si="1995"/>
        <v>3736</v>
      </c>
      <c r="Y3736">
        <f t="shared" si="1996"/>
        <v>3452</v>
      </c>
      <c r="Z3736">
        <f t="shared" si="1997"/>
        <v>3453</v>
      </c>
      <c r="AA3736">
        <f t="shared" si="1994"/>
        <v>3951</v>
      </c>
      <c r="AB3736">
        <f t="shared" si="2004"/>
        <v>500</v>
      </c>
      <c r="AM3736" t="str">
        <f t="shared" si="2005"/>
        <v>201904LP</v>
      </c>
      <c r="AN3736">
        <f t="shared" ca="1" si="2001"/>
        <v>7.000833333333345</v>
      </c>
      <c r="AO3736">
        <f t="shared" ca="1" si="2002"/>
        <v>7.083333333333333</v>
      </c>
      <c r="AP3736">
        <f t="shared" ca="1" si="2007"/>
        <v>1.0416666666666665</v>
      </c>
      <c r="AQ3736">
        <f t="shared" ca="1" si="2008"/>
        <v>20</v>
      </c>
      <c r="AR3736">
        <f t="shared" ca="1" si="2009"/>
        <v>10</v>
      </c>
      <c r="AS3736">
        <f ca="1">P3736/J3736</f>
        <v>3.0905294850312154E-2</v>
      </c>
    </row>
    <row r="3737" spans="1:45" x14ac:dyDescent="0.4">
      <c r="A3737">
        <f t="shared" si="2003"/>
        <v>201904</v>
      </c>
      <c r="B3737" t="s">
        <v>813</v>
      </c>
      <c r="C3737" t="s">
        <v>647</v>
      </c>
      <c r="D3737" t="str">
        <f t="shared" ca="1" si="2000"/>
        <v>I103</v>
      </c>
      <c r="E3737">
        <f t="shared" ca="1" si="1982"/>
        <v>15</v>
      </c>
      <c r="F3737">
        <f t="shared" ca="1" si="1983"/>
        <v>7</v>
      </c>
      <c r="G3737" t="str">
        <f t="shared" ca="1" si="1998"/>
        <v>S12</v>
      </c>
      <c r="H3737" t="str">
        <f t="shared" ca="1" si="1999"/>
        <v>S120</v>
      </c>
      <c r="I3737">
        <f ca="1">VLOOKUP(D3737,PRC!$A$2:$B$21,2,0)*E3737</f>
        <v>750000</v>
      </c>
      <c r="J3737">
        <f t="shared" ca="1" si="1984"/>
        <v>712496</v>
      </c>
      <c r="K3737">
        <f ca="1">VLOOKUP(D3737,PRC!$A$1:$C$21,3,0)*E3737</f>
        <v>427500</v>
      </c>
      <c r="L3737">
        <f t="shared" ca="1" si="1985"/>
        <v>38000</v>
      </c>
      <c r="M3737">
        <f t="shared" ca="1" si="1986"/>
        <v>15000</v>
      </c>
      <c r="N3737">
        <f t="shared" ca="1" si="1987"/>
        <v>150000</v>
      </c>
      <c r="O3737">
        <f t="shared" ca="1" si="1988"/>
        <v>38000</v>
      </c>
      <c r="P3737">
        <f t="shared" ca="1" si="2006"/>
        <v>43996</v>
      </c>
      <c r="Q3737">
        <f ca="1">IF(P3737&gt;0,1,0)</f>
        <v>1</v>
      </c>
      <c r="R3737">
        <f t="shared" ca="1" si="1989"/>
        <v>5</v>
      </c>
      <c r="S3737">
        <f t="shared" ca="1" si="1990"/>
        <v>5</v>
      </c>
      <c r="T3737">
        <f t="shared" ca="1" si="1991"/>
        <v>2</v>
      </c>
      <c r="U3737">
        <f t="shared" ca="1" si="1992"/>
        <v>20</v>
      </c>
      <c r="V3737">
        <f t="shared" ca="1" si="1993"/>
        <v>5</v>
      </c>
      <c r="X3737">
        <f t="shared" si="1995"/>
        <v>3737</v>
      </c>
      <c r="Y3737">
        <f t="shared" si="1996"/>
        <v>3452</v>
      </c>
      <c r="Z3737">
        <f t="shared" si="1997"/>
        <v>3453</v>
      </c>
      <c r="AA3737">
        <f t="shared" si="1994"/>
        <v>3951</v>
      </c>
      <c r="AB3737">
        <f t="shared" si="2004"/>
        <v>500</v>
      </c>
      <c r="AM3737" t="str">
        <f t="shared" si="2005"/>
        <v>201904LP</v>
      </c>
      <c r="AN3737">
        <f t="shared" ca="1" si="2001"/>
        <v>5.0005333333333351</v>
      </c>
      <c r="AO3737">
        <f t="shared" ca="1" si="2002"/>
        <v>5.0666666666666664</v>
      </c>
      <c r="AP3737">
        <f t="shared" ca="1" si="2007"/>
        <v>2</v>
      </c>
      <c r="AQ3737">
        <f t="shared" ca="1" si="2008"/>
        <v>20</v>
      </c>
      <c r="AR3737">
        <f t="shared" ca="1" si="2009"/>
        <v>5.0666666666666664</v>
      </c>
      <c r="AS3737">
        <f ca="1">P3737/J3737</f>
        <v>6.1749118591542973E-2</v>
      </c>
    </row>
    <row r="3738" spans="1:45" x14ac:dyDescent="0.4">
      <c r="A3738">
        <f t="shared" si="2003"/>
        <v>201904</v>
      </c>
      <c r="B3738" t="s">
        <v>814</v>
      </c>
      <c r="C3738" t="s">
        <v>647</v>
      </c>
      <c r="D3738" t="str">
        <f t="shared" ca="1" si="2000"/>
        <v>I116</v>
      </c>
      <c r="E3738">
        <f t="shared" ca="1" si="1982"/>
        <v>17</v>
      </c>
      <c r="F3738">
        <f t="shared" ca="1" si="1983"/>
        <v>9</v>
      </c>
      <c r="G3738" t="str">
        <f t="shared" ca="1" si="1998"/>
        <v>S10</v>
      </c>
      <c r="H3738" t="str">
        <f t="shared" ca="1" si="1999"/>
        <v>S105</v>
      </c>
      <c r="I3738">
        <f ca="1">VLOOKUP(D3738,PRC!$A$2:$B$21,2,0)*E3738</f>
        <v>24820000</v>
      </c>
      <c r="J3738">
        <f t="shared" ca="1" si="1984"/>
        <v>22834396</v>
      </c>
      <c r="K3738">
        <f ca="1">VLOOKUP(D3738,PRC!$A$1:$C$21,3,0)*E3738</f>
        <v>14892000</v>
      </c>
      <c r="L3738">
        <f t="shared" ca="1" si="1985"/>
        <v>2234000</v>
      </c>
      <c r="M3738">
        <f t="shared" ca="1" si="1986"/>
        <v>496000</v>
      </c>
      <c r="N3738">
        <f t="shared" ca="1" si="1987"/>
        <v>4716000</v>
      </c>
      <c r="O3738">
        <f t="shared" ca="1" si="1988"/>
        <v>1986000</v>
      </c>
      <c r="P3738">
        <f t="shared" ca="1" si="2006"/>
        <v>-1489604</v>
      </c>
      <c r="Q3738">
        <f ca="1">IF(P3738&gt;0,1,0)</f>
        <v>0</v>
      </c>
      <c r="R3738">
        <f t="shared" ca="1" si="1989"/>
        <v>8</v>
      </c>
      <c r="S3738">
        <f t="shared" ca="1" si="1990"/>
        <v>9</v>
      </c>
      <c r="T3738">
        <f t="shared" ca="1" si="1991"/>
        <v>2</v>
      </c>
      <c r="U3738">
        <f t="shared" ca="1" si="1992"/>
        <v>19</v>
      </c>
      <c r="V3738">
        <f t="shared" ca="1" si="1993"/>
        <v>8</v>
      </c>
      <c r="X3738">
        <f t="shared" si="1995"/>
        <v>3738</v>
      </c>
      <c r="Y3738">
        <f t="shared" si="1996"/>
        <v>3452</v>
      </c>
      <c r="Z3738">
        <f t="shared" si="1997"/>
        <v>3453</v>
      </c>
      <c r="AA3738">
        <f t="shared" si="1994"/>
        <v>3951</v>
      </c>
      <c r="AB3738">
        <f t="shared" si="2004"/>
        <v>500</v>
      </c>
      <c r="AM3738" t="str">
        <f t="shared" si="2005"/>
        <v>201904LP</v>
      </c>
      <c r="AN3738">
        <f t="shared" ca="1" si="2001"/>
        <v>8.0000161160354573</v>
      </c>
      <c r="AO3738">
        <f t="shared" ca="1" si="2002"/>
        <v>9.0008058017727635</v>
      </c>
      <c r="AP3738">
        <f t="shared" ca="1" si="2007"/>
        <v>1.9983883964544722</v>
      </c>
      <c r="AQ3738">
        <f t="shared" ca="1" si="2008"/>
        <v>19.000805801772763</v>
      </c>
      <c r="AR3738">
        <f t="shared" ca="1" si="2009"/>
        <v>8.0016116035455269</v>
      </c>
      <c r="AS3738">
        <f ca="1">P3738/J3738</f>
        <v>-6.5235095336001012E-2</v>
      </c>
    </row>
    <row r="3739" spans="1:45" x14ac:dyDescent="0.4">
      <c r="A3739">
        <f t="shared" si="2003"/>
        <v>201904</v>
      </c>
      <c r="B3739" t="s">
        <v>815</v>
      </c>
      <c r="C3739" t="s">
        <v>647</v>
      </c>
      <c r="D3739" t="str">
        <f t="shared" ca="1" si="2000"/>
        <v>I101</v>
      </c>
      <c r="E3739">
        <f t="shared" ca="1" si="1982"/>
        <v>13</v>
      </c>
      <c r="F3739">
        <f t="shared" ca="1" si="1983"/>
        <v>8</v>
      </c>
      <c r="G3739" t="str">
        <f t="shared" ca="1" si="1998"/>
        <v>S11</v>
      </c>
      <c r="H3739" t="str">
        <f t="shared" ca="1" si="1999"/>
        <v>S118</v>
      </c>
      <c r="I3739">
        <f ca="1">VLOOKUP(D3739,PRC!$A$2:$B$21,2,0)*E3739</f>
        <v>390000</v>
      </c>
      <c r="J3739">
        <f t="shared" ca="1" si="1984"/>
        <v>370496</v>
      </c>
      <c r="K3739">
        <f ca="1">VLOOKUP(D3739,PRC!$A$1:$C$21,3,0)*E3739</f>
        <v>202800</v>
      </c>
      <c r="L3739">
        <f t="shared" ca="1" si="1985"/>
        <v>39000</v>
      </c>
      <c r="M3739">
        <f t="shared" ca="1" si="1986"/>
        <v>8000</v>
      </c>
      <c r="N3739">
        <f t="shared" ca="1" si="1987"/>
        <v>59000</v>
      </c>
      <c r="O3739">
        <f t="shared" ca="1" si="1988"/>
        <v>23000</v>
      </c>
      <c r="P3739">
        <f t="shared" ca="1" si="2006"/>
        <v>38696</v>
      </c>
      <c r="Q3739">
        <f ca="1">IF(P3739&gt;0,1,0)</f>
        <v>1</v>
      </c>
      <c r="R3739">
        <f t="shared" ca="1" si="1989"/>
        <v>5</v>
      </c>
      <c r="S3739">
        <f t="shared" ca="1" si="1990"/>
        <v>10</v>
      </c>
      <c r="T3739">
        <f t="shared" ca="1" si="1991"/>
        <v>2</v>
      </c>
      <c r="U3739">
        <f t="shared" ca="1" si="1992"/>
        <v>15</v>
      </c>
      <c r="V3739">
        <f t="shared" ca="1" si="1993"/>
        <v>6</v>
      </c>
      <c r="X3739">
        <f t="shared" si="1995"/>
        <v>3739</v>
      </c>
      <c r="Y3739">
        <f t="shared" si="1996"/>
        <v>3452</v>
      </c>
      <c r="Z3739">
        <f t="shared" si="1997"/>
        <v>3453</v>
      </c>
      <c r="AA3739">
        <f t="shared" si="1994"/>
        <v>3951</v>
      </c>
      <c r="AB3739">
        <f t="shared" si="2004"/>
        <v>500</v>
      </c>
      <c r="AM3739" t="str">
        <f t="shared" si="2005"/>
        <v>201904LP</v>
      </c>
      <c r="AN3739">
        <f t="shared" ca="1" si="2001"/>
        <v>5.0010256410256364</v>
      </c>
      <c r="AO3739">
        <f t="shared" ca="1" si="2002"/>
        <v>10</v>
      </c>
      <c r="AP3739">
        <f t="shared" ca="1" si="2007"/>
        <v>2.0512820512820511</v>
      </c>
      <c r="AQ3739">
        <f t="shared" ca="1" si="2008"/>
        <v>15.128205128205128</v>
      </c>
      <c r="AR3739">
        <f t="shared" ca="1" si="2009"/>
        <v>5.8974358974358969</v>
      </c>
      <c r="AS3739">
        <f ca="1">P3739/J3739</f>
        <v>0.10444377267230956</v>
      </c>
    </row>
    <row r="3740" spans="1:45" x14ac:dyDescent="0.4">
      <c r="A3740">
        <f t="shared" si="2003"/>
        <v>201904</v>
      </c>
      <c r="B3740" t="s">
        <v>816</v>
      </c>
      <c r="C3740" t="s">
        <v>647</v>
      </c>
      <c r="D3740" t="str">
        <f t="shared" ca="1" si="2000"/>
        <v>I110</v>
      </c>
      <c r="E3740">
        <f t="shared" ca="1" si="1982"/>
        <v>18</v>
      </c>
      <c r="F3740">
        <f t="shared" ca="1" si="1983"/>
        <v>9</v>
      </c>
      <c r="G3740" t="str">
        <f t="shared" ca="1" si="1998"/>
        <v>S10</v>
      </c>
      <c r="H3740" t="str">
        <f t="shared" ca="1" si="1999"/>
        <v>S108</v>
      </c>
      <c r="I3740">
        <f ca="1">VLOOKUP(D3740,PRC!$A$2:$B$21,2,0)*E3740</f>
        <v>5400000</v>
      </c>
      <c r="J3740">
        <f t="shared" ca="1" si="1984"/>
        <v>5075996</v>
      </c>
      <c r="K3740">
        <f ca="1">VLOOKUP(D3740,PRC!$A$1:$C$21,3,0)*E3740</f>
        <v>2484000</v>
      </c>
      <c r="L3740">
        <f t="shared" ca="1" si="1985"/>
        <v>540000</v>
      </c>
      <c r="M3740">
        <f t="shared" ca="1" si="1986"/>
        <v>162000</v>
      </c>
      <c r="N3740">
        <f t="shared" ca="1" si="1987"/>
        <v>1080000</v>
      </c>
      <c r="O3740">
        <f t="shared" ca="1" si="1988"/>
        <v>540000</v>
      </c>
      <c r="P3740">
        <f t="shared" ca="1" si="2006"/>
        <v>269996</v>
      </c>
      <c r="Q3740">
        <f ca="1">IF(P3740&gt;0,1,0)</f>
        <v>1</v>
      </c>
      <c r="R3740">
        <f t="shared" ca="1" si="1989"/>
        <v>6</v>
      </c>
      <c r="S3740">
        <f t="shared" ca="1" si="1990"/>
        <v>10</v>
      </c>
      <c r="T3740">
        <f t="shared" ca="1" si="1991"/>
        <v>3</v>
      </c>
      <c r="U3740">
        <f t="shared" ca="1" si="1992"/>
        <v>20</v>
      </c>
      <c r="V3740">
        <f t="shared" ca="1" si="1993"/>
        <v>10</v>
      </c>
      <c r="X3740">
        <f t="shared" si="1995"/>
        <v>3740</v>
      </c>
      <c r="Y3740">
        <f t="shared" si="1996"/>
        <v>3452</v>
      </c>
      <c r="Z3740">
        <f t="shared" si="1997"/>
        <v>3453</v>
      </c>
      <c r="AA3740">
        <f t="shared" si="1994"/>
        <v>3951</v>
      </c>
      <c r="AB3740">
        <f t="shared" si="2004"/>
        <v>500</v>
      </c>
      <c r="AM3740" t="str">
        <f t="shared" si="2005"/>
        <v>201904LP</v>
      </c>
      <c r="AN3740">
        <f t="shared" ca="1" si="2001"/>
        <v>6.0000740740740692</v>
      </c>
      <c r="AO3740">
        <f t="shared" ca="1" si="2002"/>
        <v>10</v>
      </c>
      <c r="AP3740">
        <f t="shared" ca="1" si="2007"/>
        <v>3</v>
      </c>
      <c r="AQ3740">
        <f t="shared" ca="1" si="2008"/>
        <v>20</v>
      </c>
      <c r="AR3740">
        <f t="shared" ca="1" si="2009"/>
        <v>10</v>
      </c>
      <c r="AS3740">
        <f ca="1">P3740/J3740</f>
        <v>5.3190743255116829E-2</v>
      </c>
    </row>
    <row r="3741" spans="1:45" x14ac:dyDescent="0.4">
      <c r="A3741">
        <f t="shared" si="2003"/>
        <v>201904</v>
      </c>
      <c r="B3741" t="s">
        <v>817</v>
      </c>
      <c r="C3741" t="s">
        <v>647</v>
      </c>
      <c r="D3741" t="str">
        <f t="shared" ca="1" si="2000"/>
        <v>I101</v>
      </c>
      <c r="E3741">
        <f t="shared" ca="1" si="1982"/>
        <v>11</v>
      </c>
      <c r="F3741">
        <f t="shared" ca="1" si="1983"/>
        <v>7</v>
      </c>
      <c r="G3741" t="str">
        <f t="shared" ca="1" si="1998"/>
        <v>S11</v>
      </c>
      <c r="H3741" t="str">
        <f t="shared" ca="1" si="1999"/>
        <v>S118</v>
      </c>
      <c r="I3741">
        <f ca="1">VLOOKUP(D3741,PRC!$A$2:$B$21,2,0)*E3741</f>
        <v>330000</v>
      </c>
      <c r="J3741">
        <f t="shared" ca="1" si="1984"/>
        <v>313496</v>
      </c>
      <c r="K3741">
        <f ca="1">VLOOKUP(D3741,PRC!$A$1:$C$21,3,0)*E3741</f>
        <v>171600</v>
      </c>
      <c r="L3741">
        <f t="shared" ca="1" si="1985"/>
        <v>30000</v>
      </c>
      <c r="M3741">
        <f t="shared" ca="1" si="1986"/>
        <v>10000</v>
      </c>
      <c r="N3741">
        <f t="shared" ca="1" si="1987"/>
        <v>63000</v>
      </c>
      <c r="O3741">
        <f t="shared" ca="1" si="1988"/>
        <v>33000</v>
      </c>
      <c r="P3741">
        <f t="shared" ca="1" si="2006"/>
        <v>5896</v>
      </c>
      <c r="Q3741">
        <f ca="1">IF(P3741&gt;0,1,0)</f>
        <v>1</v>
      </c>
      <c r="R3741">
        <f t="shared" ca="1" si="1989"/>
        <v>5</v>
      </c>
      <c r="S3741">
        <f t="shared" ca="1" si="1990"/>
        <v>9</v>
      </c>
      <c r="T3741">
        <f t="shared" ca="1" si="1991"/>
        <v>3</v>
      </c>
      <c r="U3741">
        <f t="shared" ca="1" si="1992"/>
        <v>19</v>
      </c>
      <c r="V3741">
        <f t="shared" ca="1" si="1993"/>
        <v>10</v>
      </c>
      <c r="X3741">
        <f t="shared" si="1995"/>
        <v>3741</v>
      </c>
      <c r="Y3741">
        <f t="shared" si="1996"/>
        <v>3452</v>
      </c>
      <c r="Z3741">
        <f t="shared" si="1997"/>
        <v>3453</v>
      </c>
      <c r="AA3741">
        <f t="shared" si="1994"/>
        <v>3951</v>
      </c>
      <c r="AB3741">
        <f t="shared" si="2004"/>
        <v>500</v>
      </c>
      <c r="AM3741" t="str">
        <f t="shared" si="2005"/>
        <v>201904LP</v>
      </c>
      <c r="AN3741">
        <f t="shared" ca="1" si="2001"/>
        <v>5.0012121212121174</v>
      </c>
      <c r="AO3741">
        <f t="shared" ca="1" si="2002"/>
        <v>9.0909090909090917</v>
      </c>
      <c r="AP3741">
        <f t="shared" ca="1" si="2007"/>
        <v>3.0303030303030303</v>
      </c>
      <c r="AQ3741">
        <f t="shared" ca="1" si="2008"/>
        <v>19.090909090909093</v>
      </c>
      <c r="AR3741">
        <f t="shared" ca="1" si="2009"/>
        <v>10</v>
      </c>
      <c r="AS3741">
        <f ca="1">P3741/J3741</f>
        <v>1.8807257508867737E-2</v>
      </c>
    </row>
    <row r="3742" spans="1:45" x14ac:dyDescent="0.4">
      <c r="A3742">
        <f t="shared" si="2003"/>
        <v>201904</v>
      </c>
      <c r="B3742" t="s">
        <v>818</v>
      </c>
      <c r="C3742" t="s">
        <v>647</v>
      </c>
      <c r="D3742" t="str">
        <f t="shared" ca="1" si="2000"/>
        <v>I112</v>
      </c>
      <c r="E3742">
        <f t="shared" ca="1" si="1982"/>
        <v>18</v>
      </c>
      <c r="F3742">
        <f t="shared" ca="1" si="1983"/>
        <v>8</v>
      </c>
      <c r="G3742" t="str">
        <f t="shared" ca="1" si="1998"/>
        <v>S11</v>
      </c>
      <c r="H3742" t="str">
        <f t="shared" ca="1" si="1999"/>
        <v>S114</v>
      </c>
      <c r="I3742">
        <f ca="1">VLOOKUP(D3742,PRC!$A$2:$B$21,2,0)*E3742</f>
        <v>1170000</v>
      </c>
      <c r="J3742">
        <f t="shared" ca="1" si="1984"/>
        <v>1052996</v>
      </c>
      <c r="K3742">
        <f ca="1">VLOOKUP(D3742,PRC!$A$1:$C$21,3,0)*E3742</f>
        <v>585000</v>
      </c>
      <c r="L3742">
        <f t="shared" ca="1" si="1985"/>
        <v>59000</v>
      </c>
      <c r="M3742">
        <f t="shared" ca="1" si="1986"/>
        <v>12000</v>
      </c>
      <c r="N3742">
        <f t="shared" ca="1" si="1987"/>
        <v>281000</v>
      </c>
      <c r="O3742">
        <f t="shared" ca="1" si="1988"/>
        <v>59000</v>
      </c>
      <c r="P3742">
        <f t="shared" ca="1" si="2006"/>
        <v>56996</v>
      </c>
      <c r="Q3742">
        <f ca="1">IF(P3742&gt;0,1,0)</f>
        <v>1</v>
      </c>
      <c r="R3742">
        <f t="shared" ca="1" si="1989"/>
        <v>10</v>
      </c>
      <c r="S3742">
        <f t="shared" ca="1" si="1990"/>
        <v>5</v>
      </c>
      <c r="T3742">
        <f t="shared" ca="1" si="1991"/>
        <v>1</v>
      </c>
      <c r="U3742">
        <f t="shared" ca="1" si="1992"/>
        <v>24</v>
      </c>
      <c r="V3742">
        <f t="shared" ca="1" si="1993"/>
        <v>5</v>
      </c>
      <c r="X3742">
        <f t="shared" si="1995"/>
        <v>3742</v>
      </c>
      <c r="Y3742">
        <f t="shared" si="1996"/>
        <v>3452</v>
      </c>
      <c r="Z3742">
        <f t="shared" si="1997"/>
        <v>3453</v>
      </c>
      <c r="AA3742">
        <f t="shared" si="1994"/>
        <v>3951</v>
      </c>
      <c r="AB3742">
        <f t="shared" si="2004"/>
        <v>500</v>
      </c>
      <c r="AM3742" t="str">
        <f t="shared" si="2005"/>
        <v>201904LP</v>
      </c>
      <c r="AN3742">
        <f t="shared" ca="1" si="2001"/>
        <v>10.000341880341878</v>
      </c>
      <c r="AO3742">
        <f t="shared" ca="1" si="2002"/>
        <v>5.0427350427350426</v>
      </c>
      <c r="AP3742">
        <f t="shared" ca="1" si="2007"/>
        <v>1.0256410256410255</v>
      </c>
      <c r="AQ3742">
        <f t="shared" ca="1" si="2008"/>
        <v>24.017094017094017</v>
      </c>
      <c r="AR3742">
        <f t="shared" ca="1" si="2009"/>
        <v>5.0427350427350426</v>
      </c>
      <c r="AS3742">
        <f ca="1">P3742/J3742</f>
        <v>5.4127461072976536E-2</v>
      </c>
    </row>
    <row r="3743" spans="1:45" x14ac:dyDescent="0.4">
      <c r="A3743">
        <f t="shared" si="2003"/>
        <v>201904</v>
      </c>
      <c r="B3743" t="s">
        <v>819</v>
      </c>
      <c r="C3743" t="s">
        <v>647</v>
      </c>
      <c r="D3743" t="str">
        <f t="shared" ca="1" si="2000"/>
        <v>I107</v>
      </c>
      <c r="E3743">
        <f t="shared" ca="1" si="1982"/>
        <v>15</v>
      </c>
      <c r="F3743">
        <f t="shared" ca="1" si="1983"/>
        <v>7</v>
      </c>
      <c r="G3743" t="str">
        <f t="shared" ca="1" si="1998"/>
        <v>S10</v>
      </c>
      <c r="H3743" t="str">
        <f t="shared" ca="1" si="1999"/>
        <v>S106</v>
      </c>
      <c r="I3743">
        <f ca="1">VLOOKUP(D3743,PRC!$A$2:$B$21,2,0)*E3743</f>
        <v>2250000</v>
      </c>
      <c r="J3743">
        <f t="shared" ca="1" si="1984"/>
        <v>2114996</v>
      </c>
      <c r="K3743">
        <f ca="1">VLOOKUP(D3743,PRC!$A$1:$C$21,3,0)*E3743</f>
        <v>1282500</v>
      </c>
      <c r="L3743">
        <f t="shared" ca="1" si="1985"/>
        <v>203000</v>
      </c>
      <c r="M3743">
        <f t="shared" ca="1" si="1986"/>
        <v>45000</v>
      </c>
      <c r="N3743">
        <f t="shared" ca="1" si="1987"/>
        <v>405000</v>
      </c>
      <c r="O3743">
        <f t="shared" ca="1" si="1988"/>
        <v>135000</v>
      </c>
      <c r="P3743">
        <f t="shared" ca="1" si="2006"/>
        <v>44496</v>
      </c>
      <c r="Q3743">
        <f ca="1">IF(P3743&gt;0,1,0)</f>
        <v>1</v>
      </c>
      <c r="R3743">
        <f t="shared" ca="1" si="1989"/>
        <v>6</v>
      </c>
      <c r="S3743">
        <f t="shared" ca="1" si="1990"/>
        <v>9</v>
      </c>
      <c r="T3743">
        <f t="shared" ca="1" si="1991"/>
        <v>2</v>
      </c>
      <c r="U3743">
        <f t="shared" ca="1" si="1992"/>
        <v>18</v>
      </c>
      <c r="V3743">
        <f t="shared" ca="1" si="1993"/>
        <v>6</v>
      </c>
      <c r="X3743">
        <f t="shared" si="1995"/>
        <v>3743</v>
      </c>
      <c r="Y3743">
        <f t="shared" si="1996"/>
        <v>3452</v>
      </c>
      <c r="Z3743">
        <f t="shared" si="1997"/>
        <v>3453</v>
      </c>
      <c r="AA3743">
        <f t="shared" si="1994"/>
        <v>3951</v>
      </c>
      <c r="AB3743">
        <f t="shared" si="2004"/>
        <v>500</v>
      </c>
      <c r="AM3743" t="str">
        <f t="shared" si="2005"/>
        <v>201904LP</v>
      </c>
      <c r="AN3743">
        <f t="shared" ca="1" si="2001"/>
        <v>6.0001777777777825</v>
      </c>
      <c r="AO3743">
        <f t="shared" ca="1" si="2002"/>
        <v>9.0222222222222221</v>
      </c>
      <c r="AP3743">
        <f t="shared" ca="1" si="2007"/>
        <v>2</v>
      </c>
      <c r="AQ3743">
        <f t="shared" ca="1" si="2008"/>
        <v>18</v>
      </c>
      <c r="AR3743">
        <f t="shared" ca="1" si="2009"/>
        <v>6</v>
      </c>
      <c r="AS3743">
        <f ca="1">P3743/J3743</f>
        <v>2.1038337661158698E-2</v>
      </c>
    </row>
    <row r="3744" spans="1:45" x14ac:dyDescent="0.4">
      <c r="A3744">
        <f t="shared" si="2003"/>
        <v>201904</v>
      </c>
      <c r="B3744" t="s">
        <v>820</v>
      </c>
      <c r="C3744" t="s">
        <v>647</v>
      </c>
      <c r="D3744" t="str">
        <f t="shared" ca="1" si="2000"/>
        <v>I114</v>
      </c>
      <c r="E3744">
        <f t="shared" ca="1" si="1982"/>
        <v>10</v>
      </c>
      <c r="F3744">
        <f t="shared" ca="1" si="1983"/>
        <v>6</v>
      </c>
      <c r="G3744" t="str">
        <f t="shared" ca="1" si="1998"/>
        <v>S10</v>
      </c>
      <c r="H3744" t="str">
        <f t="shared" ca="1" si="1999"/>
        <v>S105</v>
      </c>
      <c r="I3744">
        <f ca="1">VLOOKUP(D3744,PRC!$A$2:$B$21,2,0)*E3744</f>
        <v>2400000</v>
      </c>
      <c r="J3744">
        <f t="shared" ca="1" si="1984"/>
        <v>2231996</v>
      </c>
      <c r="K3744">
        <f ca="1">VLOOKUP(D3744,PRC!$A$1:$C$21,3,0)*E3744</f>
        <v>1392000</v>
      </c>
      <c r="L3744">
        <f t="shared" ca="1" si="1985"/>
        <v>168000</v>
      </c>
      <c r="M3744">
        <f t="shared" ca="1" si="1986"/>
        <v>24000</v>
      </c>
      <c r="N3744">
        <f t="shared" ca="1" si="1987"/>
        <v>360000</v>
      </c>
      <c r="O3744">
        <f t="shared" ca="1" si="1988"/>
        <v>240000</v>
      </c>
      <c r="P3744">
        <f t="shared" ca="1" si="2006"/>
        <v>47996</v>
      </c>
      <c r="Q3744">
        <f ca="1">IF(P3744&gt;0,1,0)</f>
        <v>1</v>
      </c>
      <c r="R3744">
        <f t="shared" ca="1" si="1989"/>
        <v>7</v>
      </c>
      <c r="S3744">
        <f t="shared" ca="1" si="1990"/>
        <v>7</v>
      </c>
      <c r="T3744">
        <f t="shared" ca="1" si="1991"/>
        <v>1</v>
      </c>
      <c r="U3744">
        <f t="shared" ca="1" si="1992"/>
        <v>15</v>
      </c>
      <c r="V3744">
        <f t="shared" ca="1" si="1993"/>
        <v>10</v>
      </c>
      <c r="X3744">
        <f t="shared" si="1995"/>
        <v>3744</v>
      </c>
      <c r="Y3744">
        <f t="shared" si="1996"/>
        <v>3452</v>
      </c>
      <c r="Z3744">
        <f t="shared" si="1997"/>
        <v>3453</v>
      </c>
      <c r="AA3744">
        <f t="shared" si="1994"/>
        <v>3951</v>
      </c>
      <c r="AB3744">
        <f t="shared" si="2004"/>
        <v>500</v>
      </c>
      <c r="AM3744" t="str">
        <f t="shared" si="2005"/>
        <v>201904LP</v>
      </c>
      <c r="AN3744">
        <f t="shared" ca="1" si="2001"/>
        <v>7.0001666666666633</v>
      </c>
      <c r="AO3744">
        <f t="shared" ca="1" si="2002"/>
        <v>7.0000000000000009</v>
      </c>
      <c r="AP3744">
        <f t="shared" ca="1" si="2007"/>
        <v>1</v>
      </c>
      <c r="AQ3744">
        <f t="shared" ca="1" si="2008"/>
        <v>15</v>
      </c>
      <c r="AR3744">
        <f t="shared" ca="1" si="2009"/>
        <v>10</v>
      </c>
      <c r="AS3744">
        <f ca="1">P3744/J3744</f>
        <v>2.1503622766349043E-2</v>
      </c>
    </row>
    <row r="3745" spans="1:45" x14ac:dyDescent="0.4">
      <c r="A3745">
        <f t="shared" si="2003"/>
        <v>201904</v>
      </c>
      <c r="B3745" t="s">
        <v>821</v>
      </c>
      <c r="C3745" t="s">
        <v>647</v>
      </c>
      <c r="D3745" t="str">
        <f t="shared" ca="1" si="2000"/>
        <v>I118</v>
      </c>
      <c r="E3745">
        <f t="shared" ca="1" si="1982"/>
        <v>20</v>
      </c>
      <c r="F3745">
        <f t="shared" ca="1" si="1983"/>
        <v>8</v>
      </c>
      <c r="G3745" t="str">
        <f t="shared" ca="1" si="1998"/>
        <v>S10</v>
      </c>
      <c r="H3745" t="str">
        <f t="shared" ca="1" si="1999"/>
        <v>S106</v>
      </c>
      <c r="I3745">
        <f ca="1">VLOOKUP(D3745,PRC!$A$2:$B$21,2,0)*E3745</f>
        <v>10600000</v>
      </c>
      <c r="J3745">
        <f t="shared" ca="1" si="1984"/>
        <v>9963996</v>
      </c>
      <c r="K3745">
        <f ca="1">VLOOKUP(D3745,PRC!$A$1:$C$21,3,0)*E3745</f>
        <v>4452000</v>
      </c>
      <c r="L3745">
        <f t="shared" ca="1" si="1985"/>
        <v>954000</v>
      </c>
      <c r="M3745">
        <f t="shared" ca="1" si="1986"/>
        <v>106000</v>
      </c>
      <c r="N3745">
        <f t="shared" ca="1" si="1987"/>
        <v>1802000</v>
      </c>
      <c r="O3745">
        <f t="shared" ca="1" si="1988"/>
        <v>530000</v>
      </c>
      <c r="P3745">
        <f t="shared" ca="1" si="2006"/>
        <v>2119996</v>
      </c>
      <c r="Q3745">
        <f ca="1">IF(P3745&gt;0,1,0)</f>
        <v>1</v>
      </c>
      <c r="R3745">
        <f t="shared" ca="1" si="1989"/>
        <v>6</v>
      </c>
      <c r="S3745">
        <f t="shared" ca="1" si="1990"/>
        <v>9</v>
      </c>
      <c r="T3745">
        <f t="shared" ca="1" si="1991"/>
        <v>1</v>
      </c>
      <c r="U3745">
        <f t="shared" ca="1" si="1992"/>
        <v>17</v>
      </c>
      <c r="V3745">
        <f t="shared" ca="1" si="1993"/>
        <v>5</v>
      </c>
      <c r="X3745">
        <f t="shared" si="1995"/>
        <v>3745</v>
      </c>
      <c r="Y3745">
        <f t="shared" si="1996"/>
        <v>3452</v>
      </c>
      <c r="Z3745">
        <f t="shared" si="1997"/>
        <v>3453</v>
      </c>
      <c r="AA3745">
        <f t="shared" si="1994"/>
        <v>3951</v>
      </c>
      <c r="AB3745">
        <f t="shared" si="2004"/>
        <v>500</v>
      </c>
      <c r="AM3745" t="str">
        <f t="shared" si="2005"/>
        <v>201904LP</v>
      </c>
      <c r="AN3745">
        <f t="shared" ca="1" si="2001"/>
        <v>6.0000377358490624</v>
      </c>
      <c r="AO3745">
        <f t="shared" ca="1" si="2002"/>
        <v>9</v>
      </c>
      <c r="AP3745">
        <f t="shared" ca="1" si="2007"/>
        <v>1</v>
      </c>
      <c r="AQ3745">
        <f t="shared" ca="1" si="2008"/>
        <v>17</v>
      </c>
      <c r="AR3745">
        <f t="shared" ca="1" si="2009"/>
        <v>5</v>
      </c>
      <c r="AS3745">
        <f ca="1">P3745/J3745</f>
        <v>0.21276564141535184</v>
      </c>
    </row>
    <row r="3746" spans="1:45" x14ac:dyDescent="0.4">
      <c r="A3746">
        <f t="shared" si="2003"/>
        <v>201904</v>
      </c>
      <c r="B3746" t="s">
        <v>822</v>
      </c>
      <c r="C3746" t="s">
        <v>647</v>
      </c>
      <c r="D3746" t="str">
        <f t="shared" ca="1" si="2000"/>
        <v>I106</v>
      </c>
      <c r="E3746">
        <f t="shared" ca="1" si="1982"/>
        <v>12</v>
      </c>
      <c r="F3746">
        <f t="shared" ca="1" si="1983"/>
        <v>7</v>
      </c>
      <c r="G3746" t="str">
        <f t="shared" ca="1" si="1998"/>
        <v>S10</v>
      </c>
      <c r="H3746" t="str">
        <f t="shared" ca="1" si="1999"/>
        <v>S107</v>
      </c>
      <c r="I3746">
        <f ca="1">VLOOKUP(D3746,PRC!$A$2:$B$21,2,0)*E3746</f>
        <v>240000</v>
      </c>
      <c r="J3746">
        <f t="shared" ca="1" si="1984"/>
        <v>225596</v>
      </c>
      <c r="K3746">
        <f ca="1">VLOOKUP(D3746,PRC!$A$1:$C$21,3,0)*E3746</f>
        <v>127200</v>
      </c>
      <c r="L3746">
        <f t="shared" ca="1" si="1985"/>
        <v>12000</v>
      </c>
      <c r="M3746">
        <f t="shared" ca="1" si="1986"/>
        <v>2000</v>
      </c>
      <c r="N3746">
        <f t="shared" ca="1" si="1987"/>
        <v>36000</v>
      </c>
      <c r="O3746">
        <f t="shared" ca="1" si="1988"/>
        <v>17000</v>
      </c>
      <c r="P3746">
        <f t="shared" ca="1" si="2006"/>
        <v>31396</v>
      </c>
      <c r="Q3746">
        <f ca="1">IF(P3746&gt;0,1,0)</f>
        <v>1</v>
      </c>
      <c r="R3746">
        <f t="shared" ca="1" si="1989"/>
        <v>6</v>
      </c>
      <c r="S3746">
        <f t="shared" ca="1" si="1990"/>
        <v>5</v>
      </c>
      <c r="T3746">
        <f t="shared" ca="1" si="1991"/>
        <v>1</v>
      </c>
      <c r="U3746">
        <f t="shared" ca="1" si="1992"/>
        <v>15</v>
      </c>
      <c r="V3746">
        <f t="shared" ca="1" si="1993"/>
        <v>7</v>
      </c>
      <c r="X3746">
        <f t="shared" si="1995"/>
        <v>3746</v>
      </c>
      <c r="Y3746">
        <f t="shared" si="1996"/>
        <v>3452</v>
      </c>
      <c r="Z3746">
        <f t="shared" si="1997"/>
        <v>3453</v>
      </c>
      <c r="AA3746">
        <f t="shared" si="1994"/>
        <v>3951</v>
      </c>
      <c r="AB3746">
        <f t="shared" si="2004"/>
        <v>500</v>
      </c>
      <c r="AM3746" t="str">
        <f t="shared" si="2005"/>
        <v>201904LP</v>
      </c>
      <c r="AN3746">
        <f t="shared" ca="1" si="2001"/>
        <v>6.0016666666666723</v>
      </c>
      <c r="AO3746">
        <f t="shared" ca="1" si="2002"/>
        <v>5</v>
      </c>
      <c r="AP3746">
        <f t="shared" ca="1" si="2007"/>
        <v>0.83333333333333337</v>
      </c>
      <c r="AQ3746">
        <f t="shared" ca="1" si="2008"/>
        <v>15</v>
      </c>
      <c r="AR3746">
        <f t="shared" ca="1" si="2009"/>
        <v>7.083333333333333</v>
      </c>
      <c r="AS3746">
        <f ca="1">P3746/J3746</f>
        <v>0.13916913420450716</v>
      </c>
    </row>
    <row r="3747" spans="1:45" x14ac:dyDescent="0.4">
      <c r="A3747">
        <f t="shared" si="2003"/>
        <v>201904</v>
      </c>
      <c r="B3747" t="s">
        <v>823</v>
      </c>
      <c r="C3747" t="s">
        <v>647</v>
      </c>
      <c r="D3747" t="str">
        <f t="shared" ca="1" si="2000"/>
        <v>I103</v>
      </c>
      <c r="E3747">
        <f t="shared" ca="1" si="1982"/>
        <v>10</v>
      </c>
      <c r="F3747">
        <f t="shared" ca="1" si="1983"/>
        <v>10</v>
      </c>
      <c r="G3747" t="str">
        <f t="shared" ca="1" si="1998"/>
        <v>S11</v>
      </c>
      <c r="H3747" t="str">
        <f t="shared" ca="1" si="1999"/>
        <v>S112</v>
      </c>
      <c r="I3747">
        <f ca="1">VLOOKUP(D3747,PRC!$A$2:$B$21,2,0)*E3747</f>
        <v>500000</v>
      </c>
      <c r="J3747">
        <f t="shared" ca="1" si="1984"/>
        <v>474996</v>
      </c>
      <c r="K3747">
        <f ca="1">VLOOKUP(D3747,PRC!$A$1:$C$21,3,0)*E3747</f>
        <v>285000</v>
      </c>
      <c r="L3747">
        <f t="shared" ca="1" si="1985"/>
        <v>45000</v>
      </c>
      <c r="M3747">
        <f t="shared" ca="1" si="1986"/>
        <v>15000</v>
      </c>
      <c r="N3747">
        <f t="shared" ca="1" si="1987"/>
        <v>105000</v>
      </c>
      <c r="O3747">
        <f t="shared" ca="1" si="1988"/>
        <v>25000</v>
      </c>
      <c r="P3747">
        <f t="shared" ca="1" si="2006"/>
        <v>-4</v>
      </c>
      <c r="Q3747">
        <f ca="1">IF(P3747&gt;0,1,0)</f>
        <v>0</v>
      </c>
      <c r="R3747">
        <f t="shared" ca="1" si="1989"/>
        <v>5</v>
      </c>
      <c r="S3747">
        <f t="shared" ca="1" si="1990"/>
        <v>9</v>
      </c>
      <c r="T3747">
        <f t="shared" ca="1" si="1991"/>
        <v>3</v>
      </c>
      <c r="U3747">
        <f t="shared" ca="1" si="1992"/>
        <v>21</v>
      </c>
      <c r="V3747">
        <f t="shared" ca="1" si="1993"/>
        <v>5</v>
      </c>
      <c r="X3747">
        <f t="shared" si="1995"/>
        <v>3747</v>
      </c>
      <c r="Y3747">
        <f t="shared" si="1996"/>
        <v>3452</v>
      </c>
      <c r="Z3747">
        <f t="shared" si="1997"/>
        <v>3453</v>
      </c>
      <c r="AA3747">
        <f t="shared" si="1994"/>
        <v>3951</v>
      </c>
      <c r="AB3747">
        <f t="shared" si="2004"/>
        <v>500</v>
      </c>
      <c r="AM3747" t="str">
        <f t="shared" si="2005"/>
        <v>201904LP</v>
      </c>
      <c r="AN3747">
        <f t="shared" ca="1" si="2001"/>
        <v>5.0008000000000052</v>
      </c>
      <c r="AO3747">
        <f t="shared" ca="1" si="2002"/>
        <v>9</v>
      </c>
      <c r="AP3747">
        <f t="shared" ca="1" si="2007"/>
        <v>3</v>
      </c>
      <c r="AQ3747">
        <f t="shared" ca="1" si="2008"/>
        <v>21</v>
      </c>
      <c r="AR3747">
        <f t="shared" ca="1" si="2009"/>
        <v>5</v>
      </c>
      <c r="AS3747">
        <f ca="1">P3747/J3747</f>
        <v>-8.421123546303548E-6</v>
      </c>
    </row>
    <row r="3748" spans="1:45" x14ac:dyDescent="0.4">
      <c r="A3748">
        <f t="shared" si="2003"/>
        <v>201904</v>
      </c>
      <c r="B3748" t="s">
        <v>824</v>
      </c>
      <c r="C3748" t="s">
        <v>647</v>
      </c>
      <c r="D3748" t="str">
        <f t="shared" ca="1" si="2000"/>
        <v>I109</v>
      </c>
      <c r="E3748">
        <f t="shared" ca="1" si="1982"/>
        <v>12</v>
      </c>
      <c r="F3748">
        <f t="shared" ca="1" si="1983"/>
        <v>8</v>
      </c>
      <c r="G3748" t="str">
        <f t="shared" ca="1" si="1998"/>
        <v>S11</v>
      </c>
      <c r="H3748" t="str">
        <f t="shared" ca="1" si="1999"/>
        <v>S115</v>
      </c>
      <c r="I3748">
        <f ca="1">VLOOKUP(D3748,PRC!$A$2:$B$21,2,0)*E3748</f>
        <v>6000000</v>
      </c>
      <c r="J3748">
        <f t="shared" ca="1" si="1984"/>
        <v>5639996</v>
      </c>
      <c r="K3748">
        <f ca="1">VLOOKUP(D3748,PRC!$A$1:$C$21,3,0)*E3748</f>
        <v>2400000</v>
      </c>
      <c r="L3748">
        <f t="shared" ca="1" si="1985"/>
        <v>540000</v>
      </c>
      <c r="M3748">
        <f t="shared" ca="1" si="1986"/>
        <v>180000</v>
      </c>
      <c r="N3748">
        <f t="shared" ca="1" si="1987"/>
        <v>1500000</v>
      </c>
      <c r="O3748">
        <f t="shared" ca="1" si="1988"/>
        <v>540000</v>
      </c>
      <c r="P3748">
        <f t="shared" ca="1" si="2006"/>
        <v>479996</v>
      </c>
      <c r="Q3748">
        <f ca="1">IF(P3748&gt;0,1,0)</f>
        <v>1</v>
      </c>
      <c r="R3748">
        <f t="shared" ca="1" si="1989"/>
        <v>6</v>
      </c>
      <c r="S3748">
        <f t="shared" ca="1" si="1990"/>
        <v>9</v>
      </c>
      <c r="T3748">
        <f t="shared" ca="1" si="1991"/>
        <v>3</v>
      </c>
      <c r="U3748">
        <f t="shared" ca="1" si="1992"/>
        <v>25</v>
      </c>
      <c r="V3748">
        <f t="shared" ca="1" si="1993"/>
        <v>9</v>
      </c>
      <c r="X3748">
        <f t="shared" si="1995"/>
        <v>3748</v>
      </c>
      <c r="Y3748">
        <f t="shared" si="1996"/>
        <v>3452</v>
      </c>
      <c r="Z3748">
        <f t="shared" si="1997"/>
        <v>3453</v>
      </c>
      <c r="AA3748">
        <f t="shared" si="1994"/>
        <v>3951</v>
      </c>
      <c r="AB3748">
        <f t="shared" si="2004"/>
        <v>500</v>
      </c>
      <c r="AM3748" t="str">
        <f t="shared" si="2005"/>
        <v>201904LP</v>
      </c>
      <c r="AN3748">
        <f t="shared" ca="1" si="2001"/>
        <v>6.0000666666666707</v>
      </c>
      <c r="AO3748">
        <f t="shared" ca="1" si="2002"/>
        <v>9</v>
      </c>
      <c r="AP3748">
        <f t="shared" ca="1" si="2007"/>
        <v>3</v>
      </c>
      <c r="AQ3748">
        <f t="shared" ca="1" si="2008"/>
        <v>25</v>
      </c>
      <c r="AR3748">
        <f t="shared" ca="1" si="2009"/>
        <v>9</v>
      </c>
      <c r="AS3748">
        <f ca="1">P3748/J3748</f>
        <v>8.5105734117541923E-2</v>
      </c>
    </row>
    <row r="3749" spans="1:45" x14ac:dyDescent="0.4">
      <c r="A3749">
        <f t="shared" si="2003"/>
        <v>201904</v>
      </c>
      <c r="B3749" t="s">
        <v>825</v>
      </c>
      <c r="C3749" t="s">
        <v>647</v>
      </c>
      <c r="D3749" t="str">
        <f t="shared" ca="1" si="2000"/>
        <v>I107</v>
      </c>
      <c r="E3749">
        <f t="shared" ca="1" si="1982"/>
        <v>12</v>
      </c>
      <c r="F3749">
        <f t="shared" ca="1" si="1983"/>
        <v>10</v>
      </c>
      <c r="G3749" t="str">
        <f t="shared" ca="1" si="1998"/>
        <v>S11</v>
      </c>
      <c r="H3749" t="str">
        <f t="shared" ca="1" si="1999"/>
        <v>S118</v>
      </c>
      <c r="I3749">
        <f ca="1">VLOOKUP(D3749,PRC!$A$2:$B$21,2,0)*E3749</f>
        <v>1800000</v>
      </c>
      <c r="J3749">
        <f t="shared" ca="1" si="1984"/>
        <v>1655996</v>
      </c>
      <c r="K3749">
        <f ca="1">VLOOKUP(D3749,PRC!$A$1:$C$21,3,0)*E3749</f>
        <v>1026000</v>
      </c>
      <c r="L3749">
        <f t="shared" ca="1" si="1985"/>
        <v>90000</v>
      </c>
      <c r="M3749">
        <f t="shared" ca="1" si="1986"/>
        <v>36000</v>
      </c>
      <c r="N3749">
        <f t="shared" ca="1" si="1987"/>
        <v>306000</v>
      </c>
      <c r="O3749">
        <f t="shared" ca="1" si="1988"/>
        <v>108000</v>
      </c>
      <c r="P3749">
        <f t="shared" ca="1" si="2006"/>
        <v>89996</v>
      </c>
      <c r="Q3749">
        <f ca="1">IF(P3749&gt;0,1,0)</f>
        <v>1</v>
      </c>
      <c r="R3749">
        <f t="shared" ca="1" si="1989"/>
        <v>8</v>
      </c>
      <c r="S3749">
        <f t="shared" ca="1" si="1990"/>
        <v>5</v>
      </c>
      <c r="T3749">
        <f t="shared" ca="1" si="1991"/>
        <v>2</v>
      </c>
      <c r="U3749">
        <f t="shared" ca="1" si="1992"/>
        <v>17</v>
      </c>
      <c r="V3749">
        <f t="shared" ca="1" si="1993"/>
        <v>6</v>
      </c>
      <c r="X3749">
        <f t="shared" si="1995"/>
        <v>3749</v>
      </c>
      <c r="Y3749">
        <f t="shared" si="1996"/>
        <v>3452</v>
      </c>
      <c r="Z3749">
        <f t="shared" si="1997"/>
        <v>3453</v>
      </c>
      <c r="AA3749">
        <f t="shared" si="1994"/>
        <v>3951</v>
      </c>
      <c r="AB3749">
        <f t="shared" si="2004"/>
        <v>500</v>
      </c>
      <c r="AM3749" t="str">
        <f t="shared" si="2005"/>
        <v>201904LP</v>
      </c>
      <c r="AN3749">
        <f t="shared" ca="1" si="2001"/>
        <v>8.0002222222222201</v>
      </c>
      <c r="AO3749">
        <f t="shared" ca="1" si="2002"/>
        <v>5</v>
      </c>
      <c r="AP3749">
        <f t="shared" ca="1" si="2007"/>
        <v>2</v>
      </c>
      <c r="AQ3749">
        <f t="shared" ca="1" si="2008"/>
        <v>17</v>
      </c>
      <c r="AR3749">
        <f t="shared" ca="1" si="2009"/>
        <v>6</v>
      </c>
      <c r="AS3749">
        <f ca="1">P3749/J3749</f>
        <v>5.4345541897444199E-2</v>
      </c>
    </row>
    <row r="3750" spans="1:45" x14ac:dyDescent="0.4">
      <c r="A3750">
        <f t="shared" si="2003"/>
        <v>201904</v>
      </c>
      <c r="B3750" t="s">
        <v>826</v>
      </c>
      <c r="C3750" t="s">
        <v>647</v>
      </c>
      <c r="D3750" t="str">
        <f t="shared" ca="1" si="2000"/>
        <v>I108</v>
      </c>
      <c r="E3750">
        <f t="shared" ca="1" si="1982"/>
        <v>18</v>
      </c>
      <c r="F3750">
        <f t="shared" ca="1" si="1983"/>
        <v>7</v>
      </c>
      <c r="G3750" t="str">
        <f t="shared" ca="1" si="1998"/>
        <v>S11</v>
      </c>
      <c r="H3750" t="str">
        <f t="shared" ca="1" si="1999"/>
        <v>S118</v>
      </c>
      <c r="I3750">
        <f ca="1">VLOOKUP(D3750,PRC!$A$2:$B$21,2,0)*E3750</f>
        <v>720000</v>
      </c>
      <c r="J3750">
        <f t="shared" ca="1" si="1984"/>
        <v>662396</v>
      </c>
      <c r="K3750">
        <f ca="1">VLOOKUP(D3750,PRC!$A$1:$C$21,3,0)*E3750</f>
        <v>331200</v>
      </c>
      <c r="L3750">
        <f t="shared" ca="1" si="1985"/>
        <v>43000</v>
      </c>
      <c r="M3750">
        <f t="shared" ca="1" si="1986"/>
        <v>14000</v>
      </c>
      <c r="N3750">
        <f t="shared" ca="1" si="1987"/>
        <v>115000</v>
      </c>
      <c r="O3750">
        <f t="shared" ca="1" si="1988"/>
        <v>58000</v>
      </c>
      <c r="P3750">
        <f t="shared" ca="1" si="2006"/>
        <v>101196</v>
      </c>
      <c r="Q3750">
        <f ca="1">IF(P3750&gt;0,1,0)</f>
        <v>1</v>
      </c>
      <c r="R3750">
        <f t="shared" ca="1" si="1989"/>
        <v>8</v>
      </c>
      <c r="S3750">
        <f t="shared" ca="1" si="1990"/>
        <v>6</v>
      </c>
      <c r="T3750">
        <f t="shared" ca="1" si="1991"/>
        <v>2</v>
      </c>
      <c r="U3750">
        <f t="shared" ca="1" si="1992"/>
        <v>16</v>
      </c>
      <c r="V3750">
        <f t="shared" ca="1" si="1993"/>
        <v>8</v>
      </c>
      <c r="X3750">
        <f t="shared" si="1995"/>
        <v>3750</v>
      </c>
      <c r="Y3750">
        <f t="shared" si="1996"/>
        <v>3452</v>
      </c>
      <c r="Z3750">
        <f t="shared" si="1997"/>
        <v>3453</v>
      </c>
      <c r="AA3750">
        <f t="shared" si="1994"/>
        <v>3951</v>
      </c>
      <c r="AB3750">
        <f t="shared" si="2004"/>
        <v>500</v>
      </c>
      <c r="AM3750" t="str">
        <f t="shared" si="2005"/>
        <v>201904LP</v>
      </c>
      <c r="AN3750">
        <f t="shared" ca="1" si="2001"/>
        <v>8.0005555555555556</v>
      </c>
      <c r="AO3750">
        <f t="shared" ca="1" si="2002"/>
        <v>5.9722222222222223</v>
      </c>
      <c r="AP3750">
        <f t="shared" ca="1" si="2007"/>
        <v>1.9444444444444444</v>
      </c>
      <c r="AQ3750">
        <f t="shared" ca="1" si="2008"/>
        <v>15.972222222222221</v>
      </c>
      <c r="AR3750">
        <f t="shared" ca="1" si="2009"/>
        <v>8.0555555555555554</v>
      </c>
      <c r="AS3750">
        <f ca="1">P3750/J3750</f>
        <v>0.15277266167066225</v>
      </c>
    </row>
    <row r="3751" spans="1:45" x14ac:dyDescent="0.4">
      <c r="A3751">
        <f t="shared" si="2003"/>
        <v>201904</v>
      </c>
      <c r="B3751" t="s">
        <v>827</v>
      </c>
      <c r="C3751" t="s">
        <v>647</v>
      </c>
      <c r="D3751" t="str">
        <f t="shared" ca="1" si="2000"/>
        <v>I108</v>
      </c>
      <c r="E3751">
        <f t="shared" ca="1" si="1982"/>
        <v>18</v>
      </c>
      <c r="F3751">
        <f t="shared" ca="1" si="1983"/>
        <v>6</v>
      </c>
      <c r="G3751" t="str">
        <f t="shared" ca="1" si="1998"/>
        <v>S10</v>
      </c>
      <c r="H3751" t="str">
        <f t="shared" ca="1" si="1999"/>
        <v>S105</v>
      </c>
      <c r="I3751">
        <f ca="1">VLOOKUP(D3751,PRC!$A$2:$B$21,2,0)*E3751</f>
        <v>720000</v>
      </c>
      <c r="J3751">
        <f t="shared" ca="1" si="1984"/>
        <v>647996</v>
      </c>
      <c r="K3751">
        <f ca="1">VLOOKUP(D3751,PRC!$A$1:$C$21,3,0)*E3751</f>
        <v>331200</v>
      </c>
      <c r="L3751">
        <f t="shared" ca="1" si="1985"/>
        <v>50000</v>
      </c>
      <c r="M3751">
        <f t="shared" ca="1" si="1986"/>
        <v>14000</v>
      </c>
      <c r="N3751">
        <f t="shared" ca="1" si="1987"/>
        <v>108000</v>
      </c>
      <c r="O3751">
        <f t="shared" ca="1" si="1988"/>
        <v>72000</v>
      </c>
      <c r="P3751">
        <f t="shared" ca="1" si="2006"/>
        <v>72796</v>
      </c>
      <c r="Q3751">
        <f ca="1">IF(P3751&gt;0,1,0)</f>
        <v>1</v>
      </c>
      <c r="R3751">
        <f t="shared" ca="1" si="1989"/>
        <v>10</v>
      </c>
      <c r="S3751">
        <f t="shared" ca="1" si="1990"/>
        <v>7</v>
      </c>
      <c r="T3751">
        <f t="shared" ca="1" si="1991"/>
        <v>2</v>
      </c>
      <c r="U3751">
        <f t="shared" ca="1" si="1992"/>
        <v>15</v>
      </c>
      <c r="V3751">
        <f t="shared" ca="1" si="1993"/>
        <v>10</v>
      </c>
      <c r="X3751">
        <f t="shared" si="1995"/>
        <v>3751</v>
      </c>
      <c r="Y3751">
        <f t="shared" si="1996"/>
        <v>3452</v>
      </c>
      <c r="Z3751">
        <f t="shared" si="1997"/>
        <v>3453</v>
      </c>
      <c r="AA3751">
        <f t="shared" si="1994"/>
        <v>3951</v>
      </c>
      <c r="AB3751">
        <f t="shared" si="2004"/>
        <v>500</v>
      </c>
      <c r="AM3751" t="str">
        <f t="shared" si="2005"/>
        <v>201904LP</v>
      </c>
      <c r="AN3751">
        <f t="shared" ca="1" si="2001"/>
        <v>10.000555555555557</v>
      </c>
      <c r="AO3751">
        <f t="shared" ca="1" si="2002"/>
        <v>6.9444444444444446</v>
      </c>
      <c r="AP3751">
        <f t="shared" ca="1" si="2007"/>
        <v>1.9444444444444444</v>
      </c>
      <c r="AQ3751">
        <f t="shared" ca="1" si="2008"/>
        <v>15</v>
      </c>
      <c r="AR3751">
        <f t="shared" ca="1" si="2009"/>
        <v>10</v>
      </c>
      <c r="AS3751">
        <f ca="1">P3751/J3751</f>
        <v>0.11234019963086192</v>
      </c>
    </row>
    <row r="3752" spans="1:45" x14ac:dyDescent="0.4">
      <c r="A3752">
        <f t="shared" si="2003"/>
        <v>201904</v>
      </c>
      <c r="B3752" t="s">
        <v>828</v>
      </c>
      <c r="C3752" t="s">
        <v>647</v>
      </c>
      <c r="D3752" t="str">
        <f t="shared" ca="1" si="2000"/>
        <v>I110</v>
      </c>
      <c r="E3752">
        <f t="shared" ca="1" si="1982"/>
        <v>10</v>
      </c>
      <c r="F3752">
        <f t="shared" ca="1" si="1983"/>
        <v>5</v>
      </c>
      <c r="G3752" t="str">
        <f t="shared" ca="1" si="1998"/>
        <v>S10</v>
      </c>
      <c r="H3752" t="str">
        <f t="shared" ca="1" si="1999"/>
        <v>S106</v>
      </c>
      <c r="I3752">
        <f ca="1">VLOOKUP(D3752,PRC!$A$2:$B$21,2,0)*E3752</f>
        <v>3000000</v>
      </c>
      <c r="J3752">
        <f t="shared" ca="1" si="1984"/>
        <v>2789996</v>
      </c>
      <c r="K3752">
        <f ca="1">VLOOKUP(D3752,PRC!$A$1:$C$21,3,0)*E3752</f>
        <v>1380000</v>
      </c>
      <c r="L3752">
        <f t="shared" ca="1" si="1985"/>
        <v>270000</v>
      </c>
      <c r="M3752">
        <f t="shared" ca="1" si="1986"/>
        <v>90000</v>
      </c>
      <c r="N3752">
        <f t="shared" ca="1" si="1987"/>
        <v>690000</v>
      </c>
      <c r="O3752">
        <f t="shared" ca="1" si="1988"/>
        <v>150000</v>
      </c>
      <c r="P3752">
        <f t="shared" ca="1" si="2006"/>
        <v>209996</v>
      </c>
      <c r="Q3752">
        <f ca="1">IF(P3752&gt;0,1,0)</f>
        <v>1</v>
      </c>
      <c r="R3752">
        <f t="shared" ca="1" si="1989"/>
        <v>7</v>
      </c>
      <c r="S3752">
        <f t="shared" ca="1" si="1990"/>
        <v>9</v>
      </c>
      <c r="T3752">
        <f t="shared" ca="1" si="1991"/>
        <v>3</v>
      </c>
      <c r="U3752">
        <f t="shared" ca="1" si="1992"/>
        <v>23</v>
      </c>
      <c r="V3752">
        <f t="shared" ca="1" si="1993"/>
        <v>5</v>
      </c>
      <c r="X3752">
        <f t="shared" si="1995"/>
        <v>3752</v>
      </c>
      <c r="Y3752">
        <f t="shared" si="1996"/>
        <v>3452</v>
      </c>
      <c r="Z3752">
        <f t="shared" si="1997"/>
        <v>3453</v>
      </c>
      <c r="AA3752">
        <f t="shared" si="1994"/>
        <v>3951</v>
      </c>
      <c r="AB3752">
        <f t="shared" si="2004"/>
        <v>500</v>
      </c>
      <c r="AM3752" t="str">
        <f t="shared" si="2005"/>
        <v>201904LP</v>
      </c>
      <c r="AN3752">
        <f t="shared" ca="1" si="2001"/>
        <v>7.000133333333336</v>
      </c>
      <c r="AO3752">
        <f t="shared" ca="1" si="2002"/>
        <v>9</v>
      </c>
      <c r="AP3752">
        <f t="shared" ca="1" si="2007"/>
        <v>3</v>
      </c>
      <c r="AQ3752">
        <f t="shared" ca="1" si="2008"/>
        <v>23</v>
      </c>
      <c r="AR3752">
        <f t="shared" ca="1" si="2009"/>
        <v>5</v>
      </c>
      <c r="AS3752">
        <f ca="1">P3752/J3752</f>
        <v>7.5267491422926769E-2</v>
      </c>
    </row>
    <row r="3753" spans="1:45" x14ac:dyDescent="0.4">
      <c r="A3753">
        <f t="shared" si="2003"/>
        <v>201904</v>
      </c>
      <c r="B3753" t="s">
        <v>829</v>
      </c>
      <c r="C3753" t="s">
        <v>647</v>
      </c>
      <c r="D3753" t="str">
        <f t="shared" ca="1" si="2000"/>
        <v>I106</v>
      </c>
      <c r="E3753">
        <f t="shared" ca="1" si="1982"/>
        <v>13</v>
      </c>
      <c r="F3753">
        <f t="shared" ca="1" si="1983"/>
        <v>8</v>
      </c>
      <c r="G3753" t="str">
        <f t="shared" ca="1" si="1998"/>
        <v>S10</v>
      </c>
      <c r="H3753" t="str">
        <f t="shared" ca="1" si="1999"/>
        <v>S103</v>
      </c>
      <c r="I3753">
        <f ca="1">VLOOKUP(D3753,PRC!$A$2:$B$21,2,0)*E3753</f>
        <v>260000</v>
      </c>
      <c r="J3753">
        <f t="shared" ca="1" si="1984"/>
        <v>241795.99999999997</v>
      </c>
      <c r="K3753">
        <f ca="1">VLOOKUP(D3753,PRC!$A$1:$C$21,3,0)*E3753</f>
        <v>137800</v>
      </c>
      <c r="L3753">
        <f t="shared" ca="1" si="1985"/>
        <v>18000</v>
      </c>
      <c r="M3753">
        <f t="shared" ca="1" si="1986"/>
        <v>8000</v>
      </c>
      <c r="N3753">
        <f t="shared" ca="1" si="1987"/>
        <v>44000</v>
      </c>
      <c r="O3753">
        <f t="shared" ca="1" si="1988"/>
        <v>13000</v>
      </c>
      <c r="P3753">
        <f t="shared" ca="1" si="2006"/>
        <v>20995.999999999971</v>
      </c>
      <c r="Q3753">
        <f ca="1">IF(P3753&gt;0,1,0)</f>
        <v>1</v>
      </c>
      <c r="R3753">
        <f t="shared" ca="1" si="1989"/>
        <v>7</v>
      </c>
      <c r="S3753">
        <f t="shared" ca="1" si="1990"/>
        <v>7</v>
      </c>
      <c r="T3753">
        <f t="shared" ca="1" si="1991"/>
        <v>3</v>
      </c>
      <c r="U3753">
        <f t="shared" ca="1" si="1992"/>
        <v>17</v>
      </c>
      <c r="V3753">
        <f t="shared" ca="1" si="1993"/>
        <v>5</v>
      </c>
      <c r="X3753">
        <f t="shared" si="1995"/>
        <v>3753</v>
      </c>
      <c r="Y3753">
        <f t="shared" si="1996"/>
        <v>3452</v>
      </c>
      <c r="Z3753">
        <f t="shared" si="1997"/>
        <v>3453</v>
      </c>
      <c r="AA3753">
        <f t="shared" si="1994"/>
        <v>3951</v>
      </c>
      <c r="AB3753">
        <f t="shared" si="2004"/>
        <v>500</v>
      </c>
      <c r="AM3753" t="str">
        <f t="shared" si="2005"/>
        <v>201904LP</v>
      </c>
      <c r="AN3753">
        <f t="shared" ca="1" si="2001"/>
        <v>7.0015384615384697</v>
      </c>
      <c r="AO3753">
        <f t="shared" ca="1" si="2002"/>
        <v>6.9230769230769234</v>
      </c>
      <c r="AP3753">
        <f t="shared" ca="1" si="2007"/>
        <v>3.0769230769230771</v>
      </c>
      <c r="AQ3753">
        <f t="shared" ca="1" si="2008"/>
        <v>16.923076923076923</v>
      </c>
      <c r="AR3753">
        <f t="shared" ca="1" si="2009"/>
        <v>5</v>
      </c>
      <c r="AS3753">
        <f ca="1">P3753/J3753</f>
        <v>8.6833529090638281E-2</v>
      </c>
    </row>
    <row r="3754" spans="1:45" x14ac:dyDescent="0.4">
      <c r="A3754">
        <f t="shared" si="2003"/>
        <v>201904</v>
      </c>
      <c r="B3754" t="s">
        <v>830</v>
      </c>
      <c r="C3754" t="s">
        <v>647</v>
      </c>
      <c r="D3754" t="str">
        <f t="shared" ca="1" si="2000"/>
        <v>I119</v>
      </c>
      <c r="E3754">
        <f t="shared" ca="1" si="1982"/>
        <v>12</v>
      </c>
      <c r="F3754">
        <f t="shared" ca="1" si="1983"/>
        <v>6</v>
      </c>
      <c r="G3754" t="str">
        <f t="shared" ca="1" si="1998"/>
        <v>S11</v>
      </c>
      <c r="H3754" t="str">
        <f t="shared" ca="1" si="1999"/>
        <v>S117</v>
      </c>
      <c r="I3754">
        <f ca="1">VLOOKUP(D3754,PRC!$A$2:$B$21,2,0)*E3754</f>
        <v>1140000</v>
      </c>
      <c r="J3754">
        <f t="shared" ca="1" si="1984"/>
        <v>1025996</v>
      </c>
      <c r="K3754">
        <f ca="1">VLOOKUP(D3754,PRC!$A$1:$C$21,3,0)*E3754</f>
        <v>547200</v>
      </c>
      <c r="L3754">
        <f t="shared" ca="1" si="1985"/>
        <v>80000</v>
      </c>
      <c r="M3754">
        <f t="shared" ca="1" si="1986"/>
        <v>23000</v>
      </c>
      <c r="N3754">
        <f t="shared" ca="1" si="1987"/>
        <v>274000</v>
      </c>
      <c r="O3754">
        <f t="shared" ca="1" si="1988"/>
        <v>103000</v>
      </c>
      <c r="P3754">
        <f t="shared" ca="1" si="2006"/>
        <v>-1204</v>
      </c>
      <c r="Q3754">
        <f ca="1">IF(P3754&gt;0,1,0)</f>
        <v>0</v>
      </c>
      <c r="R3754">
        <f t="shared" ca="1" si="1989"/>
        <v>10</v>
      </c>
      <c r="S3754">
        <f t="shared" ca="1" si="1990"/>
        <v>7</v>
      </c>
      <c r="T3754">
        <f t="shared" ca="1" si="1991"/>
        <v>2</v>
      </c>
      <c r="U3754">
        <f t="shared" ca="1" si="1992"/>
        <v>24</v>
      </c>
      <c r="V3754">
        <f t="shared" ca="1" si="1993"/>
        <v>9</v>
      </c>
      <c r="X3754">
        <f t="shared" si="1995"/>
        <v>3754</v>
      </c>
      <c r="Y3754">
        <f t="shared" si="1996"/>
        <v>3452</v>
      </c>
      <c r="Z3754">
        <f t="shared" si="1997"/>
        <v>3453</v>
      </c>
      <c r="AA3754">
        <f t="shared" si="1994"/>
        <v>3951</v>
      </c>
      <c r="AB3754">
        <f t="shared" si="2004"/>
        <v>500</v>
      </c>
      <c r="AM3754" t="str">
        <f t="shared" si="2005"/>
        <v>201904LP</v>
      </c>
      <c r="AN3754">
        <f t="shared" ca="1" si="2001"/>
        <v>10.000350877192988</v>
      </c>
      <c r="AO3754">
        <f t="shared" ca="1" si="2002"/>
        <v>7.0175438596491224</v>
      </c>
      <c r="AP3754">
        <f t="shared" ca="1" si="2007"/>
        <v>2.0175438596491229</v>
      </c>
      <c r="AQ3754">
        <f t="shared" ca="1" si="2008"/>
        <v>24.035087719298247</v>
      </c>
      <c r="AR3754">
        <f t="shared" ca="1" si="2009"/>
        <v>9.0350877192982466</v>
      </c>
      <c r="AS3754">
        <f ca="1">P3754/J3754</f>
        <v>-1.1734938537772076E-3</v>
      </c>
    </row>
    <row r="3755" spans="1:45" x14ac:dyDescent="0.4">
      <c r="A3755">
        <f t="shared" si="2003"/>
        <v>201904</v>
      </c>
      <c r="B3755" t="s">
        <v>831</v>
      </c>
      <c r="C3755" t="s">
        <v>647</v>
      </c>
      <c r="D3755" t="str">
        <f t="shared" ca="1" si="2000"/>
        <v>I119</v>
      </c>
      <c r="E3755">
        <f t="shared" ca="1" si="1982"/>
        <v>19</v>
      </c>
      <c r="F3755">
        <f t="shared" ca="1" si="1983"/>
        <v>7</v>
      </c>
      <c r="G3755" t="str">
        <f t="shared" ca="1" si="1998"/>
        <v>S10</v>
      </c>
      <c r="H3755" t="str">
        <f t="shared" ca="1" si="1999"/>
        <v>S103</v>
      </c>
      <c r="I3755">
        <f ca="1">VLOOKUP(D3755,PRC!$A$2:$B$21,2,0)*E3755</f>
        <v>1805000</v>
      </c>
      <c r="J3755">
        <f t="shared" ca="1" si="1984"/>
        <v>1714746</v>
      </c>
      <c r="K3755">
        <f ca="1">VLOOKUP(D3755,PRC!$A$1:$C$21,3,0)*E3755</f>
        <v>866400</v>
      </c>
      <c r="L3755">
        <f t="shared" ca="1" si="1985"/>
        <v>90000</v>
      </c>
      <c r="M3755">
        <f t="shared" ca="1" si="1986"/>
        <v>36000</v>
      </c>
      <c r="N3755">
        <f t="shared" ca="1" si="1987"/>
        <v>433000</v>
      </c>
      <c r="O3755">
        <f t="shared" ca="1" si="1988"/>
        <v>181000</v>
      </c>
      <c r="P3755">
        <f t="shared" ca="1" si="2006"/>
        <v>108346</v>
      </c>
      <c r="Q3755">
        <f ca="1">IF(P3755&gt;0,1,0)</f>
        <v>1</v>
      </c>
      <c r="R3755">
        <f t="shared" ca="1" si="1989"/>
        <v>5</v>
      </c>
      <c r="S3755">
        <f t="shared" ca="1" si="1990"/>
        <v>5</v>
      </c>
      <c r="T3755">
        <f t="shared" ca="1" si="1991"/>
        <v>2</v>
      </c>
      <c r="U3755">
        <f t="shared" ca="1" si="1992"/>
        <v>24</v>
      </c>
      <c r="V3755">
        <f t="shared" ca="1" si="1993"/>
        <v>10</v>
      </c>
      <c r="X3755">
        <f t="shared" si="1995"/>
        <v>3755</v>
      </c>
      <c r="Y3755">
        <f t="shared" si="1996"/>
        <v>3452</v>
      </c>
      <c r="Z3755">
        <f t="shared" si="1997"/>
        <v>3453</v>
      </c>
      <c r="AA3755">
        <f t="shared" si="1994"/>
        <v>3951</v>
      </c>
      <c r="AB3755">
        <f t="shared" si="2004"/>
        <v>500</v>
      </c>
      <c r="AM3755" t="str">
        <f t="shared" si="2005"/>
        <v>201904LP</v>
      </c>
      <c r="AN3755">
        <f t="shared" ca="1" si="2001"/>
        <v>5.0002216066482035</v>
      </c>
      <c r="AO3755">
        <f t="shared" ca="1" si="2002"/>
        <v>4.986149584487535</v>
      </c>
      <c r="AP3755">
        <f t="shared" ca="1" si="2007"/>
        <v>1.9944598337950137</v>
      </c>
      <c r="AQ3755">
        <f t="shared" ca="1" si="2008"/>
        <v>23.988919667590029</v>
      </c>
      <c r="AR3755">
        <f t="shared" ca="1" si="2009"/>
        <v>10.027700831024932</v>
      </c>
      <c r="AS3755">
        <f ca="1">P3755/J3755</f>
        <v>6.3184868196222654E-2</v>
      </c>
    </row>
    <row r="3756" spans="1:45" x14ac:dyDescent="0.4">
      <c r="A3756">
        <f t="shared" si="2003"/>
        <v>201904</v>
      </c>
      <c r="B3756" t="s">
        <v>832</v>
      </c>
      <c r="C3756" t="s">
        <v>647</v>
      </c>
      <c r="D3756" t="str">
        <f t="shared" ca="1" si="2000"/>
        <v>I120</v>
      </c>
      <c r="E3756">
        <f t="shared" ca="1" si="1982"/>
        <v>10</v>
      </c>
      <c r="F3756">
        <f t="shared" ca="1" si="1983"/>
        <v>5</v>
      </c>
      <c r="G3756" t="str">
        <f t="shared" ca="1" si="1998"/>
        <v>S11</v>
      </c>
      <c r="H3756" t="str">
        <f t="shared" ca="1" si="1999"/>
        <v>S113</v>
      </c>
      <c r="I3756">
        <f ca="1">VLOOKUP(D3756,PRC!$A$2:$B$21,2,0)*E3756</f>
        <v>43000000</v>
      </c>
      <c r="J3756">
        <f t="shared" ca="1" si="1984"/>
        <v>38699996</v>
      </c>
      <c r="K3756">
        <f ca="1">VLOOKUP(D3756,PRC!$A$1:$C$21,3,0)*E3756</f>
        <v>19350000</v>
      </c>
      <c r="L3756">
        <f t="shared" ca="1" si="1985"/>
        <v>4300000</v>
      </c>
      <c r="M3756">
        <f t="shared" ca="1" si="1986"/>
        <v>430000</v>
      </c>
      <c r="N3756">
        <f t="shared" ca="1" si="1987"/>
        <v>10750000</v>
      </c>
      <c r="O3756">
        <f t="shared" ca="1" si="1988"/>
        <v>2580000</v>
      </c>
      <c r="P3756">
        <f t="shared" ca="1" si="2006"/>
        <v>1289996</v>
      </c>
      <c r="Q3756">
        <f ca="1">IF(P3756&gt;0,1,0)</f>
        <v>1</v>
      </c>
      <c r="R3756">
        <f t="shared" ca="1" si="1989"/>
        <v>10</v>
      </c>
      <c r="S3756">
        <f t="shared" ca="1" si="1990"/>
        <v>10</v>
      </c>
      <c r="T3756">
        <f t="shared" ca="1" si="1991"/>
        <v>1</v>
      </c>
      <c r="U3756">
        <f t="shared" ca="1" si="1992"/>
        <v>25</v>
      </c>
      <c r="V3756">
        <f t="shared" ca="1" si="1993"/>
        <v>6</v>
      </c>
      <c r="X3756">
        <f t="shared" si="1995"/>
        <v>3756</v>
      </c>
      <c r="Y3756">
        <f t="shared" si="1996"/>
        <v>3452</v>
      </c>
      <c r="Z3756">
        <f t="shared" si="1997"/>
        <v>3453</v>
      </c>
      <c r="AA3756">
        <f t="shared" si="1994"/>
        <v>3951</v>
      </c>
      <c r="AB3756">
        <f t="shared" si="2004"/>
        <v>500</v>
      </c>
      <c r="AM3756" t="str">
        <f t="shared" si="2005"/>
        <v>201904LP</v>
      </c>
      <c r="AN3756">
        <f t="shared" ca="1" si="2001"/>
        <v>10.000009302325585</v>
      </c>
      <c r="AO3756">
        <f t="shared" ca="1" si="2002"/>
        <v>10</v>
      </c>
      <c r="AP3756">
        <f t="shared" ca="1" si="2007"/>
        <v>1</v>
      </c>
      <c r="AQ3756">
        <f t="shared" ca="1" si="2008"/>
        <v>25</v>
      </c>
      <c r="AR3756">
        <f t="shared" ca="1" si="2009"/>
        <v>6</v>
      </c>
      <c r="AS3756">
        <f ca="1">P3756/J3756</f>
        <v>3.3333233419455648E-2</v>
      </c>
    </row>
    <row r="3757" spans="1:45" x14ac:dyDescent="0.4">
      <c r="A3757">
        <f t="shared" si="2003"/>
        <v>201904</v>
      </c>
      <c r="B3757" t="s">
        <v>833</v>
      </c>
      <c r="C3757" t="s">
        <v>647</v>
      </c>
      <c r="D3757" t="str">
        <f t="shared" ca="1" si="2000"/>
        <v>I111</v>
      </c>
      <c r="E3757">
        <f t="shared" ca="1" si="1982"/>
        <v>17</v>
      </c>
      <c r="F3757">
        <f t="shared" ca="1" si="1983"/>
        <v>9</v>
      </c>
      <c r="G3757" t="str">
        <f t="shared" ca="1" si="1998"/>
        <v>S11</v>
      </c>
      <c r="H3757" t="str">
        <f t="shared" ca="1" si="1999"/>
        <v>S111</v>
      </c>
      <c r="I3757">
        <f ca="1">VLOOKUP(D3757,PRC!$A$2:$B$21,2,0)*E3757</f>
        <v>2550000</v>
      </c>
      <c r="J3757">
        <f t="shared" ca="1" si="1984"/>
        <v>2294996</v>
      </c>
      <c r="K3757">
        <f ca="1">VLOOKUP(D3757,PRC!$A$1:$C$21,3,0)*E3757</f>
        <v>1351500</v>
      </c>
      <c r="L3757">
        <f t="shared" ca="1" si="1985"/>
        <v>255000</v>
      </c>
      <c r="M3757">
        <f t="shared" ca="1" si="1986"/>
        <v>77000</v>
      </c>
      <c r="N3757">
        <f t="shared" ca="1" si="1987"/>
        <v>408000</v>
      </c>
      <c r="O3757">
        <f t="shared" ca="1" si="1988"/>
        <v>153000</v>
      </c>
      <c r="P3757">
        <f t="shared" ca="1" si="2006"/>
        <v>50496</v>
      </c>
      <c r="Q3757">
        <f ca="1">IF(P3757&gt;0,1,0)</f>
        <v>1</v>
      </c>
      <c r="R3757">
        <f t="shared" ca="1" si="1989"/>
        <v>10</v>
      </c>
      <c r="S3757">
        <f t="shared" ca="1" si="1990"/>
        <v>10</v>
      </c>
      <c r="T3757">
        <f t="shared" ca="1" si="1991"/>
        <v>3</v>
      </c>
      <c r="U3757">
        <f t="shared" ca="1" si="1992"/>
        <v>16</v>
      </c>
      <c r="V3757">
        <f t="shared" ca="1" si="1993"/>
        <v>6</v>
      </c>
      <c r="X3757">
        <f t="shared" si="1995"/>
        <v>3757</v>
      </c>
      <c r="Y3757">
        <f t="shared" si="1996"/>
        <v>3452</v>
      </c>
      <c r="Z3757">
        <f t="shared" si="1997"/>
        <v>3453</v>
      </c>
      <c r="AA3757">
        <f t="shared" si="1994"/>
        <v>3951</v>
      </c>
      <c r="AB3757">
        <f t="shared" si="2004"/>
        <v>500</v>
      </c>
      <c r="AM3757" t="str">
        <f t="shared" si="2005"/>
        <v>201904LP</v>
      </c>
      <c r="AN3757">
        <f t="shared" ca="1" si="2001"/>
        <v>10.000156862745103</v>
      </c>
      <c r="AO3757">
        <f t="shared" ca="1" si="2002"/>
        <v>10</v>
      </c>
      <c r="AP3757">
        <f t="shared" ca="1" si="2007"/>
        <v>3.0196078431372548</v>
      </c>
      <c r="AQ3757">
        <f t="shared" ca="1" si="2008"/>
        <v>16</v>
      </c>
      <c r="AR3757">
        <f t="shared" ca="1" si="2009"/>
        <v>6</v>
      </c>
      <c r="AS3757">
        <f ca="1">P3757/J3757</f>
        <v>2.2002652727935036E-2</v>
      </c>
    </row>
    <row r="3758" spans="1:45" x14ac:dyDescent="0.4">
      <c r="A3758">
        <f t="shared" si="2003"/>
        <v>201904</v>
      </c>
      <c r="B3758" t="s">
        <v>834</v>
      </c>
      <c r="C3758" t="s">
        <v>647</v>
      </c>
      <c r="D3758" t="str">
        <f t="shared" ca="1" si="2000"/>
        <v>I113</v>
      </c>
      <c r="E3758">
        <f t="shared" ca="1" si="1982"/>
        <v>12</v>
      </c>
      <c r="F3758">
        <f t="shared" ca="1" si="1983"/>
        <v>10</v>
      </c>
      <c r="G3758" t="str">
        <f t="shared" ca="1" si="1998"/>
        <v>S10</v>
      </c>
      <c r="H3758" t="str">
        <f t="shared" ca="1" si="1999"/>
        <v>S101</v>
      </c>
      <c r="I3758">
        <f ca="1">VLOOKUP(D3758,PRC!$A$2:$B$21,2,0)*E3758</f>
        <v>8040000</v>
      </c>
      <c r="J3758">
        <f t="shared" ca="1" si="1984"/>
        <v>7637996</v>
      </c>
      <c r="K3758">
        <f ca="1">VLOOKUP(D3758,PRC!$A$1:$C$21,3,0)*E3758</f>
        <v>3618000</v>
      </c>
      <c r="L3758">
        <f t="shared" ca="1" si="1985"/>
        <v>724000</v>
      </c>
      <c r="M3758">
        <f t="shared" ca="1" si="1986"/>
        <v>241000</v>
      </c>
      <c r="N3758">
        <f t="shared" ca="1" si="1987"/>
        <v>1930000</v>
      </c>
      <c r="O3758">
        <f t="shared" ca="1" si="1988"/>
        <v>643000</v>
      </c>
      <c r="P3758">
        <f t="shared" ca="1" si="2006"/>
        <v>481996</v>
      </c>
      <c r="Q3758">
        <f ca="1">IF(P3758&gt;0,1,0)</f>
        <v>1</v>
      </c>
      <c r="R3758">
        <f t="shared" ca="1" si="1989"/>
        <v>5</v>
      </c>
      <c r="S3758">
        <f t="shared" ca="1" si="1990"/>
        <v>9</v>
      </c>
      <c r="T3758">
        <f t="shared" ca="1" si="1991"/>
        <v>3</v>
      </c>
      <c r="U3758">
        <f t="shared" ca="1" si="1992"/>
        <v>24</v>
      </c>
      <c r="V3758">
        <f t="shared" ca="1" si="1993"/>
        <v>8</v>
      </c>
      <c r="X3758">
        <f t="shared" si="1995"/>
        <v>3758</v>
      </c>
      <c r="Y3758">
        <f t="shared" si="1996"/>
        <v>3452</v>
      </c>
      <c r="Z3758">
        <f t="shared" si="1997"/>
        <v>3453</v>
      </c>
      <c r="AA3758">
        <f t="shared" si="1994"/>
        <v>3951</v>
      </c>
      <c r="AB3758">
        <f t="shared" si="2004"/>
        <v>500</v>
      </c>
      <c r="AM3758" t="str">
        <f t="shared" si="2005"/>
        <v>201904LP</v>
      </c>
      <c r="AN3758">
        <f t="shared" ca="1" si="2001"/>
        <v>5.0000497512437843</v>
      </c>
      <c r="AO3758">
        <f t="shared" ca="1" si="2002"/>
        <v>9.0049751243781095</v>
      </c>
      <c r="AP3758">
        <f t="shared" ca="1" si="2007"/>
        <v>2.9975124378109452</v>
      </c>
      <c r="AQ3758">
        <f t="shared" ca="1" si="2008"/>
        <v>24.00497512437811</v>
      </c>
      <c r="AR3758">
        <f t="shared" ca="1" si="2009"/>
        <v>7.9975124378109452</v>
      </c>
      <c r="AS3758">
        <f ca="1">P3758/J3758</f>
        <v>6.3105034357179554E-2</v>
      </c>
    </row>
    <row r="3759" spans="1:45" x14ac:dyDescent="0.4">
      <c r="A3759">
        <f t="shared" si="2003"/>
        <v>201904</v>
      </c>
      <c r="B3759" t="s">
        <v>835</v>
      </c>
      <c r="C3759" t="s">
        <v>647</v>
      </c>
      <c r="D3759" t="str">
        <f t="shared" ca="1" si="2000"/>
        <v>I107</v>
      </c>
      <c r="E3759">
        <f t="shared" ca="1" si="1982"/>
        <v>16</v>
      </c>
      <c r="F3759">
        <f t="shared" ca="1" si="1983"/>
        <v>9</v>
      </c>
      <c r="G3759" t="str">
        <f t="shared" ca="1" si="1998"/>
        <v>S11</v>
      </c>
      <c r="H3759" t="str">
        <f t="shared" ca="1" si="1999"/>
        <v>S117</v>
      </c>
      <c r="I3759">
        <f ca="1">VLOOKUP(D3759,PRC!$A$2:$B$21,2,0)*E3759</f>
        <v>2400000</v>
      </c>
      <c r="J3759">
        <f t="shared" ca="1" si="1984"/>
        <v>2231996</v>
      </c>
      <c r="K3759">
        <f ca="1">VLOOKUP(D3759,PRC!$A$1:$C$21,3,0)*E3759</f>
        <v>1368000</v>
      </c>
      <c r="L3759">
        <f t="shared" ca="1" si="1985"/>
        <v>216000</v>
      </c>
      <c r="M3759">
        <f t="shared" ca="1" si="1986"/>
        <v>24000</v>
      </c>
      <c r="N3759">
        <f t="shared" ca="1" si="1987"/>
        <v>600000</v>
      </c>
      <c r="O3759">
        <f t="shared" ca="1" si="1988"/>
        <v>216000</v>
      </c>
      <c r="P3759">
        <f t="shared" ca="1" si="2006"/>
        <v>-192004</v>
      </c>
      <c r="Q3759">
        <f ca="1">IF(P3759&gt;0,1,0)</f>
        <v>0</v>
      </c>
      <c r="R3759">
        <f t="shared" ca="1" si="1989"/>
        <v>7</v>
      </c>
      <c r="S3759">
        <f t="shared" ca="1" si="1990"/>
        <v>9</v>
      </c>
      <c r="T3759">
        <f t="shared" ca="1" si="1991"/>
        <v>1</v>
      </c>
      <c r="U3759">
        <f t="shared" ca="1" si="1992"/>
        <v>25</v>
      </c>
      <c r="V3759">
        <f t="shared" ca="1" si="1993"/>
        <v>9</v>
      </c>
      <c r="X3759">
        <f t="shared" si="1995"/>
        <v>3759</v>
      </c>
      <c r="Y3759">
        <f t="shared" si="1996"/>
        <v>3452</v>
      </c>
      <c r="Z3759">
        <f t="shared" si="1997"/>
        <v>3453</v>
      </c>
      <c r="AA3759">
        <f t="shared" si="1994"/>
        <v>3951</v>
      </c>
      <c r="AB3759">
        <f t="shared" si="2004"/>
        <v>500</v>
      </c>
      <c r="AM3759" t="str">
        <f t="shared" si="2005"/>
        <v>201904LP</v>
      </c>
      <c r="AN3759">
        <f t="shared" ca="1" si="2001"/>
        <v>7.0001666666666633</v>
      </c>
      <c r="AO3759">
        <f t="shared" ca="1" si="2002"/>
        <v>9</v>
      </c>
      <c r="AP3759">
        <f t="shared" ca="1" si="2007"/>
        <v>1</v>
      </c>
      <c r="AQ3759">
        <f t="shared" ca="1" si="2008"/>
        <v>25</v>
      </c>
      <c r="AR3759">
        <f t="shared" ca="1" si="2009"/>
        <v>9</v>
      </c>
      <c r="AS3759">
        <f ca="1">P3759/J3759</f>
        <v>-8.6023451654931277E-2</v>
      </c>
    </row>
    <row r="3760" spans="1:45" x14ac:dyDescent="0.4">
      <c r="A3760">
        <f t="shared" si="2003"/>
        <v>201904</v>
      </c>
      <c r="B3760" t="s">
        <v>836</v>
      </c>
      <c r="C3760" t="s">
        <v>647</v>
      </c>
      <c r="D3760" t="str">
        <f t="shared" ca="1" si="2000"/>
        <v>I111</v>
      </c>
      <c r="E3760">
        <f t="shared" ca="1" si="1982"/>
        <v>11</v>
      </c>
      <c r="F3760">
        <f t="shared" ca="1" si="1983"/>
        <v>10</v>
      </c>
      <c r="G3760" t="str">
        <f t="shared" ca="1" si="1998"/>
        <v>S11</v>
      </c>
      <c r="H3760" t="str">
        <f t="shared" ca="1" si="1999"/>
        <v>S115</v>
      </c>
      <c r="I3760">
        <f ca="1">VLOOKUP(D3760,PRC!$A$2:$B$21,2,0)*E3760</f>
        <v>1650000</v>
      </c>
      <c r="J3760">
        <f t="shared" ca="1" si="1984"/>
        <v>1484996</v>
      </c>
      <c r="K3760">
        <f ca="1">VLOOKUP(D3760,PRC!$A$1:$C$21,3,0)*E3760</f>
        <v>874500</v>
      </c>
      <c r="L3760">
        <f t="shared" ca="1" si="1985"/>
        <v>83000</v>
      </c>
      <c r="M3760">
        <f t="shared" ca="1" si="1986"/>
        <v>17000</v>
      </c>
      <c r="N3760">
        <f t="shared" ca="1" si="1987"/>
        <v>281000</v>
      </c>
      <c r="O3760">
        <f t="shared" ca="1" si="1988"/>
        <v>149000</v>
      </c>
      <c r="P3760">
        <f t="shared" ca="1" si="2006"/>
        <v>80496</v>
      </c>
      <c r="Q3760">
        <f ca="1">IF(P3760&gt;0,1,0)</f>
        <v>1</v>
      </c>
      <c r="R3760">
        <f t="shared" ca="1" si="1989"/>
        <v>10</v>
      </c>
      <c r="S3760">
        <f t="shared" ca="1" si="1990"/>
        <v>5</v>
      </c>
      <c r="T3760">
        <f t="shared" ca="1" si="1991"/>
        <v>1</v>
      </c>
      <c r="U3760">
        <f t="shared" ca="1" si="1992"/>
        <v>17</v>
      </c>
      <c r="V3760">
        <f t="shared" ca="1" si="1993"/>
        <v>9</v>
      </c>
      <c r="X3760">
        <f t="shared" si="1995"/>
        <v>3760</v>
      </c>
      <c r="Y3760">
        <f t="shared" si="1996"/>
        <v>3452</v>
      </c>
      <c r="Z3760">
        <f t="shared" si="1997"/>
        <v>3453</v>
      </c>
      <c r="AA3760">
        <f t="shared" si="1994"/>
        <v>3951</v>
      </c>
      <c r="AB3760">
        <f t="shared" si="2004"/>
        <v>500</v>
      </c>
      <c r="AM3760" t="str">
        <f t="shared" si="2005"/>
        <v>201904LP</v>
      </c>
      <c r="AN3760">
        <f t="shared" ca="1" si="2001"/>
        <v>10.000242424242423</v>
      </c>
      <c r="AO3760">
        <f t="shared" ca="1" si="2002"/>
        <v>5.0303030303030303</v>
      </c>
      <c r="AP3760">
        <f t="shared" ca="1" si="2007"/>
        <v>1.0303030303030303</v>
      </c>
      <c r="AQ3760">
        <f t="shared" ca="1" si="2008"/>
        <v>17.030303030303028</v>
      </c>
      <c r="AR3760">
        <f t="shared" ca="1" si="2009"/>
        <v>9.0303030303030294</v>
      </c>
      <c r="AS3760">
        <f ca="1">P3760/J3760</f>
        <v>5.4206206616044757E-2</v>
      </c>
    </row>
    <row r="3761" spans="1:45" x14ac:dyDescent="0.4">
      <c r="A3761">
        <f t="shared" si="2003"/>
        <v>201904</v>
      </c>
      <c r="B3761" t="s">
        <v>837</v>
      </c>
      <c r="C3761" t="s">
        <v>647</v>
      </c>
      <c r="D3761" t="str">
        <f t="shared" ca="1" si="2000"/>
        <v>I107</v>
      </c>
      <c r="E3761">
        <f t="shared" ca="1" si="1982"/>
        <v>17</v>
      </c>
      <c r="F3761">
        <f t="shared" ca="1" si="1983"/>
        <v>10</v>
      </c>
      <c r="G3761" t="str">
        <f t="shared" ca="1" si="1998"/>
        <v>S11</v>
      </c>
      <c r="H3761" t="str">
        <f t="shared" ca="1" si="1999"/>
        <v>S113</v>
      </c>
      <c r="I3761">
        <f ca="1">VLOOKUP(D3761,PRC!$A$2:$B$21,2,0)*E3761</f>
        <v>2550000</v>
      </c>
      <c r="J3761">
        <f t="shared" ca="1" si="1984"/>
        <v>2320496</v>
      </c>
      <c r="K3761">
        <f ca="1">VLOOKUP(D3761,PRC!$A$1:$C$21,3,0)*E3761</f>
        <v>1453500</v>
      </c>
      <c r="L3761">
        <f t="shared" ca="1" si="1985"/>
        <v>153000</v>
      </c>
      <c r="M3761">
        <f t="shared" ca="1" si="1986"/>
        <v>77000</v>
      </c>
      <c r="N3761">
        <f t="shared" ca="1" si="1987"/>
        <v>510000</v>
      </c>
      <c r="O3761">
        <f t="shared" ca="1" si="1988"/>
        <v>255000</v>
      </c>
      <c r="P3761">
        <f t="shared" ca="1" si="2006"/>
        <v>-128004</v>
      </c>
      <c r="Q3761">
        <f ca="1">IF(P3761&gt;0,1,0)</f>
        <v>0</v>
      </c>
      <c r="R3761">
        <f t="shared" ca="1" si="1989"/>
        <v>9</v>
      </c>
      <c r="S3761">
        <f t="shared" ca="1" si="1990"/>
        <v>6</v>
      </c>
      <c r="T3761">
        <f t="shared" ca="1" si="1991"/>
        <v>3</v>
      </c>
      <c r="U3761">
        <f t="shared" ca="1" si="1992"/>
        <v>20</v>
      </c>
      <c r="V3761">
        <f t="shared" ca="1" si="1993"/>
        <v>10</v>
      </c>
      <c r="X3761">
        <f t="shared" si="1995"/>
        <v>3761</v>
      </c>
      <c r="Y3761">
        <f t="shared" si="1996"/>
        <v>3452</v>
      </c>
      <c r="Z3761">
        <f t="shared" si="1997"/>
        <v>3453</v>
      </c>
      <c r="AA3761">
        <f t="shared" si="1994"/>
        <v>3951</v>
      </c>
      <c r="AB3761">
        <f t="shared" si="2004"/>
        <v>500</v>
      </c>
      <c r="AM3761" t="str">
        <f t="shared" si="2005"/>
        <v>201904LP</v>
      </c>
      <c r="AN3761">
        <f t="shared" ca="1" si="2001"/>
        <v>9.0001568627451007</v>
      </c>
      <c r="AO3761">
        <f t="shared" ca="1" si="2002"/>
        <v>6</v>
      </c>
      <c r="AP3761">
        <f t="shared" ca="1" si="2007"/>
        <v>3.0196078431372548</v>
      </c>
      <c r="AQ3761">
        <f t="shared" ca="1" si="2008"/>
        <v>20</v>
      </c>
      <c r="AR3761">
        <f t="shared" ca="1" si="2009"/>
        <v>10</v>
      </c>
      <c r="AS3761">
        <f ca="1">P3761/J3761</f>
        <v>-5.5162344602188496E-2</v>
      </c>
    </row>
    <row r="3762" spans="1:45" x14ac:dyDescent="0.4">
      <c r="A3762">
        <f t="shared" si="2003"/>
        <v>201904</v>
      </c>
      <c r="B3762" t="s">
        <v>838</v>
      </c>
      <c r="C3762" t="s">
        <v>647</v>
      </c>
      <c r="D3762" t="str">
        <f t="shared" ca="1" si="2000"/>
        <v>I113</v>
      </c>
      <c r="E3762">
        <f t="shared" ca="1" si="1982"/>
        <v>20</v>
      </c>
      <c r="F3762">
        <f t="shared" ca="1" si="1983"/>
        <v>8</v>
      </c>
      <c r="G3762" t="str">
        <f t="shared" ca="1" si="1998"/>
        <v>S10</v>
      </c>
      <c r="H3762" t="str">
        <f t="shared" ca="1" si="1999"/>
        <v>S109</v>
      </c>
      <c r="I3762">
        <f ca="1">VLOOKUP(D3762,PRC!$A$2:$B$21,2,0)*E3762</f>
        <v>13400000</v>
      </c>
      <c r="J3762">
        <f t="shared" ca="1" si="1984"/>
        <v>12327996</v>
      </c>
      <c r="K3762">
        <f ca="1">VLOOKUP(D3762,PRC!$A$1:$C$21,3,0)*E3762</f>
        <v>6030000</v>
      </c>
      <c r="L3762">
        <f t="shared" ca="1" si="1985"/>
        <v>1340000</v>
      </c>
      <c r="M3762">
        <f t="shared" ca="1" si="1986"/>
        <v>268000</v>
      </c>
      <c r="N3762">
        <f t="shared" ca="1" si="1987"/>
        <v>2144000</v>
      </c>
      <c r="O3762">
        <f t="shared" ca="1" si="1988"/>
        <v>670000</v>
      </c>
      <c r="P3762">
        <f t="shared" ca="1" si="2006"/>
        <v>1875996</v>
      </c>
      <c r="Q3762">
        <f ca="1">IF(P3762&gt;0,1,0)</f>
        <v>1</v>
      </c>
      <c r="R3762">
        <f t="shared" ca="1" si="1989"/>
        <v>8</v>
      </c>
      <c r="S3762">
        <f t="shared" ca="1" si="1990"/>
        <v>10</v>
      </c>
      <c r="T3762">
        <f t="shared" ca="1" si="1991"/>
        <v>2</v>
      </c>
      <c r="U3762">
        <f t="shared" ca="1" si="1992"/>
        <v>16</v>
      </c>
      <c r="V3762">
        <f t="shared" ca="1" si="1993"/>
        <v>5</v>
      </c>
      <c r="X3762">
        <f t="shared" si="1995"/>
        <v>3762</v>
      </c>
      <c r="Y3762">
        <f t="shared" si="1996"/>
        <v>3452</v>
      </c>
      <c r="Z3762">
        <f t="shared" si="1997"/>
        <v>3453</v>
      </c>
      <c r="AA3762">
        <f t="shared" si="1994"/>
        <v>3951</v>
      </c>
      <c r="AB3762">
        <f t="shared" si="2004"/>
        <v>500</v>
      </c>
      <c r="AM3762" t="str">
        <f t="shared" si="2005"/>
        <v>201904LP</v>
      </c>
      <c r="AN3762">
        <f t="shared" ca="1" si="2001"/>
        <v>8.0000298507462713</v>
      </c>
      <c r="AO3762">
        <f t="shared" ca="1" si="2002"/>
        <v>10</v>
      </c>
      <c r="AP3762">
        <f t="shared" ca="1" si="2007"/>
        <v>2</v>
      </c>
      <c r="AQ3762">
        <f t="shared" ca="1" si="2008"/>
        <v>16</v>
      </c>
      <c r="AR3762">
        <f t="shared" ca="1" si="2009"/>
        <v>5</v>
      </c>
      <c r="AS3762">
        <f ca="1">P3762/J3762</f>
        <v>0.15217363795380856</v>
      </c>
    </row>
    <row r="3763" spans="1:45" x14ac:dyDescent="0.4">
      <c r="A3763">
        <f t="shared" si="2003"/>
        <v>201904</v>
      </c>
      <c r="B3763" t="s">
        <v>839</v>
      </c>
      <c r="C3763" t="s">
        <v>647</v>
      </c>
      <c r="D3763" t="str">
        <f t="shared" ca="1" si="2000"/>
        <v>I120</v>
      </c>
      <c r="E3763">
        <f t="shared" ca="1" si="1982"/>
        <v>11</v>
      </c>
      <c r="F3763">
        <f t="shared" ca="1" si="1983"/>
        <v>6</v>
      </c>
      <c r="G3763" t="str">
        <f t="shared" ca="1" si="1998"/>
        <v>S10</v>
      </c>
      <c r="H3763" t="str">
        <f t="shared" ca="1" si="1999"/>
        <v>S101</v>
      </c>
      <c r="I3763">
        <f ca="1">VLOOKUP(D3763,PRC!$A$2:$B$21,2,0)*E3763</f>
        <v>47300000</v>
      </c>
      <c r="J3763">
        <f t="shared" ca="1" si="1984"/>
        <v>43988996</v>
      </c>
      <c r="K3763">
        <f ca="1">VLOOKUP(D3763,PRC!$A$1:$C$21,3,0)*E3763</f>
        <v>21285000</v>
      </c>
      <c r="L3763">
        <f t="shared" ca="1" si="1985"/>
        <v>3784000</v>
      </c>
      <c r="M3763">
        <f t="shared" ca="1" si="1986"/>
        <v>946000</v>
      </c>
      <c r="N3763">
        <f t="shared" ca="1" si="1987"/>
        <v>8987000</v>
      </c>
      <c r="O3763">
        <f t="shared" ca="1" si="1988"/>
        <v>4730000</v>
      </c>
      <c r="P3763">
        <f t="shared" ca="1" si="2006"/>
        <v>4256996</v>
      </c>
      <c r="Q3763">
        <f ca="1">IF(P3763&gt;0,1,0)</f>
        <v>1</v>
      </c>
      <c r="R3763">
        <f t="shared" ca="1" si="1989"/>
        <v>7</v>
      </c>
      <c r="S3763">
        <f t="shared" ca="1" si="1990"/>
        <v>8</v>
      </c>
      <c r="T3763">
        <f t="shared" ca="1" si="1991"/>
        <v>2</v>
      </c>
      <c r="U3763">
        <f t="shared" ca="1" si="1992"/>
        <v>19</v>
      </c>
      <c r="V3763">
        <f t="shared" ca="1" si="1993"/>
        <v>10</v>
      </c>
      <c r="X3763">
        <f t="shared" si="1995"/>
        <v>3763</v>
      </c>
      <c r="Y3763">
        <f t="shared" si="1996"/>
        <v>3452</v>
      </c>
      <c r="Z3763">
        <f t="shared" si="1997"/>
        <v>3453</v>
      </c>
      <c r="AA3763">
        <f t="shared" si="1994"/>
        <v>3951</v>
      </c>
      <c r="AB3763">
        <f t="shared" si="2004"/>
        <v>500</v>
      </c>
      <c r="AM3763" t="str">
        <f t="shared" si="2005"/>
        <v>201904LP</v>
      </c>
      <c r="AN3763">
        <f t="shared" ca="1" si="2001"/>
        <v>7.0000084566596232</v>
      </c>
      <c r="AO3763">
        <f t="shared" ca="1" si="2002"/>
        <v>8</v>
      </c>
      <c r="AP3763">
        <f t="shared" ca="1" si="2007"/>
        <v>2</v>
      </c>
      <c r="AQ3763">
        <f t="shared" ca="1" si="2008"/>
        <v>19</v>
      </c>
      <c r="AR3763">
        <f t="shared" ca="1" si="2009"/>
        <v>10</v>
      </c>
      <c r="AS3763">
        <f ca="1">P3763/J3763</f>
        <v>9.6774111416409681E-2</v>
      </c>
    </row>
    <row r="3764" spans="1:45" x14ac:dyDescent="0.4">
      <c r="A3764">
        <f t="shared" si="2003"/>
        <v>201904</v>
      </c>
      <c r="B3764" t="s">
        <v>840</v>
      </c>
      <c r="C3764" t="s">
        <v>647</v>
      </c>
      <c r="D3764" t="str">
        <f t="shared" ca="1" si="2000"/>
        <v>I116</v>
      </c>
      <c r="E3764">
        <f t="shared" ca="1" si="1982"/>
        <v>17</v>
      </c>
      <c r="F3764">
        <f t="shared" ca="1" si="1983"/>
        <v>5</v>
      </c>
      <c r="G3764" t="str">
        <f t="shared" ca="1" si="1998"/>
        <v>S10</v>
      </c>
      <c r="H3764" t="str">
        <f t="shared" ca="1" si="1999"/>
        <v>S108</v>
      </c>
      <c r="I3764">
        <f ca="1">VLOOKUP(D3764,PRC!$A$2:$B$21,2,0)*E3764</f>
        <v>24820000</v>
      </c>
      <c r="J3764">
        <f t="shared" ca="1" si="1984"/>
        <v>23082596</v>
      </c>
      <c r="K3764">
        <f ca="1">VLOOKUP(D3764,PRC!$A$1:$C$21,3,0)*E3764</f>
        <v>14892000</v>
      </c>
      <c r="L3764">
        <f t="shared" ca="1" si="1985"/>
        <v>1489000</v>
      </c>
      <c r="M3764">
        <f t="shared" ca="1" si="1986"/>
        <v>496000</v>
      </c>
      <c r="N3764">
        <f t="shared" ca="1" si="1987"/>
        <v>3723000</v>
      </c>
      <c r="O3764">
        <f t="shared" ca="1" si="1988"/>
        <v>1489000</v>
      </c>
      <c r="P3764">
        <f t="shared" ca="1" si="2006"/>
        <v>993596</v>
      </c>
      <c r="Q3764">
        <f ca="1">IF(P3764&gt;0,1,0)</f>
        <v>1</v>
      </c>
      <c r="R3764">
        <f t="shared" ca="1" si="1989"/>
        <v>7</v>
      </c>
      <c r="S3764">
        <f t="shared" ca="1" si="1990"/>
        <v>6</v>
      </c>
      <c r="T3764">
        <f t="shared" ca="1" si="1991"/>
        <v>2</v>
      </c>
      <c r="U3764">
        <f t="shared" ca="1" si="1992"/>
        <v>15</v>
      </c>
      <c r="V3764">
        <f t="shared" ca="1" si="1993"/>
        <v>6</v>
      </c>
      <c r="X3764">
        <f t="shared" si="1995"/>
        <v>3764</v>
      </c>
      <c r="Y3764">
        <f t="shared" si="1996"/>
        <v>3452</v>
      </c>
      <c r="Z3764">
        <f t="shared" si="1997"/>
        <v>3453</v>
      </c>
      <c r="AA3764">
        <f t="shared" si="1994"/>
        <v>3951</v>
      </c>
      <c r="AB3764">
        <f t="shared" si="2004"/>
        <v>500</v>
      </c>
      <c r="AM3764" t="str">
        <f t="shared" si="2005"/>
        <v>201904LP</v>
      </c>
      <c r="AN3764">
        <f t="shared" ca="1" si="2001"/>
        <v>7.0000161160354573</v>
      </c>
      <c r="AO3764">
        <f t="shared" ca="1" si="2002"/>
        <v>5.9991941982272357</v>
      </c>
      <c r="AP3764">
        <f t="shared" ca="1" si="2007"/>
        <v>1.9983883964544722</v>
      </c>
      <c r="AQ3764">
        <f t="shared" ca="1" si="2008"/>
        <v>15</v>
      </c>
      <c r="AR3764">
        <f t="shared" ca="1" si="2009"/>
        <v>5.9991941982272357</v>
      </c>
      <c r="AS3764">
        <f ca="1">P3764/J3764</f>
        <v>4.3045244997573062E-2</v>
      </c>
    </row>
    <row r="3765" spans="1:45" x14ac:dyDescent="0.4">
      <c r="A3765">
        <f t="shared" si="2003"/>
        <v>201904</v>
      </c>
      <c r="B3765" t="s">
        <v>841</v>
      </c>
      <c r="C3765" t="s">
        <v>647</v>
      </c>
      <c r="D3765" t="str">
        <f t="shared" ca="1" si="2000"/>
        <v>I113</v>
      </c>
      <c r="E3765">
        <f t="shared" ca="1" si="1982"/>
        <v>10</v>
      </c>
      <c r="F3765">
        <f t="shared" ca="1" si="1983"/>
        <v>5</v>
      </c>
      <c r="G3765" t="str">
        <f t="shared" ca="1" si="1998"/>
        <v>S11</v>
      </c>
      <c r="H3765" t="str">
        <f t="shared" ca="1" si="1999"/>
        <v>S112</v>
      </c>
      <c r="I3765">
        <f ca="1">VLOOKUP(D3765,PRC!$A$2:$B$21,2,0)*E3765</f>
        <v>6700000</v>
      </c>
      <c r="J3765">
        <f t="shared" ca="1" si="1984"/>
        <v>6230996</v>
      </c>
      <c r="K3765">
        <f ca="1">VLOOKUP(D3765,PRC!$A$1:$C$21,3,0)*E3765</f>
        <v>3015000</v>
      </c>
      <c r="L3765">
        <f t="shared" ca="1" si="1985"/>
        <v>469000</v>
      </c>
      <c r="M3765">
        <f t="shared" ca="1" si="1986"/>
        <v>201000</v>
      </c>
      <c r="N3765">
        <f t="shared" ca="1" si="1987"/>
        <v>1474000</v>
      </c>
      <c r="O3765">
        <f t="shared" ca="1" si="1988"/>
        <v>670000</v>
      </c>
      <c r="P3765">
        <f t="shared" ca="1" si="2006"/>
        <v>401996</v>
      </c>
      <c r="Q3765">
        <f ca="1">IF(P3765&gt;0,1,0)</f>
        <v>1</v>
      </c>
      <c r="R3765">
        <f t="shared" ca="1" si="1989"/>
        <v>7</v>
      </c>
      <c r="S3765">
        <f t="shared" ca="1" si="1990"/>
        <v>7</v>
      </c>
      <c r="T3765">
        <f t="shared" ca="1" si="1991"/>
        <v>3</v>
      </c>
      <c r="U3765">
        <f t="shared" ca="1" si="1992"/>
        <v>22</v>
      </c>
      <c r="V3765">
        <f t="shared" ca="1" si="1993"/>
        <v>10</v>
      </c>
      <c r="X3765">
        <f t="shared" si="1995"/>
        <v>3765</v>
      </c>
      <c r="Y3765">
        <f t="shared" si="1996"/>
        <v>3452</v>
      </c>
      <c r="Z3765">
        <f t="shared" si="1997"/>
        <v>3453</v>
      </c>
      <c r="AA3765">
        <f t="shared" si="1994"/>
        <v>3951</v>
      </c>
      <c r="AB3765">
        <f t="shared" si="2004"/>
        <v>500</v>
      </c>
      <c r="AM3765" t="str">
        <f t="shared" si="2005"/>
        <v>201904LP</v>
      </c>
      <c r="AN3765">
        <f t="shared" ca="1" si="2001"/>
        <v>7.0000597014925336</v>
      </c>
      <c r="AO3765">
        <f t="shared" ca="1" si="2002"/>
        <v>7.0000000000000009</v>
      </c>
      <c r="AP3765">
        <f t="shared" ca="1" si="2007"/>
        <v>3</v>
      </c>
      <c r="AQ3765">
        <f t="shared" ca="1" si="2008"/>
        <v>22</v>
      </c>
      <c r="AR3765">
        <f t="shared" ca="1" si="2009"/>
        <v>10</v>
      </c>
      <c r="AS3765">
        <f ca="1">P3765/J3765</f>
        <v>6.4515528496567803E-2</v>
      </c>
    </row>
    <row r="3766" spans="1:45" x14ac:dyDescent="0.4">
      <c r="A3766">
        <f t="shared" si="2003"/>
        <v>201904</v>
      </c>
      <c r="B3766" t="s">
        <v>842</v>
      </c>
      <c r="C3766" t="s">
        <v>647</v>
      </c>
      <c r="D3766" t="str">
        <f t="shared" ca="1" si="2000"/>
        <v>I112</v>
      </c>
      <c r="E3766">
        <f t="shared" ca="1" si="1982"/>
        <v>15</v>
      </c>
      <c r="F3766">
        <f t="shared" ca="1" si="1983"/>
        <v>8</v>
      </c>
      <c r="G3766" t="str">
        <f t="shared" ca="1" si="1998"/>
        <v>S10</v>
      </c>
      <c r="H3766" t="str">
        <f t="shared" ca="1" si="1999"/>
        <v>S108</v>
      </c>
      <c r="I3766">
        <f ca="1">VLOOKUP(D3766,PRC!$A$2:$B$21,2,0)*E3766</f>
        <v>975000</v>
      </c>
      <c r="J3766">
        <f t="shared" ca="1" si="1984"/>
        <v>926246</v>
      </c>
      <c r="K3766">
        <f ca="1">VLOOKUP(D3766,PRC!$A$1:$C$21,3,0)*E3766</f>
        <v>487500</v>
      </c>
      <c r="L3766">
        <f t="shared" ca="1" si="1985"/>
        <v>68000</v>
      </c>
      <c r="M3766">
        <f t="shared" ca="1" si="1986"/>
        <v>29000</v>
      </c>
      <c r="N3766">
        <f t="shared" ca="1" si="1987"/>
        <v>215000</v>
      </c>
      <c r="O3766">
        <f t="shared" ca="1" si="1988"/>
        <v>49000</v>
      </c>
      <c r="P3766">
        <f t="shared" ca="1" si="2006"/>
        <v>77746</v>
      </c>
      <c r="Q3766">
        <f ca="1">IF(P3766&gt;0,1,0)</f>
        <v>1</v>
      </c>
      <c r="R3766">
        <f t="shared" ca="1" si="1989"/>
        <v>5</v>
      </c>
      <c r="S3766">
        <f t="shared" ca="1" si="1990"/>
        <v>7</v>
      </c>
      <c r="T3766">
        <f t="shared" ca="1" si="1991"/>
        <v>3</v>
      </c>
      <c r="U3766">
        <f t="shared" ca="1" si="1992"/>
        <v>22</v>
      </c>
      <c r="V3766">
        <f t="shared" ca="1" si="1993"/>
        <v>5</v>
      </c>
      <c r="X3766">
        <f t="shared" si="1995"/>
        <v>3766</v>
      </c>
      <c r="Y3766">
        <f t="shared" si="1996"/>
        <v>3452</v>
      </c>
      <c r="Z3766">
        <f t="shared" si="1997"/>
        <v>3453</v>
      </c>
      <c r="AA3766">
        <f t="shared" si="1994"/>
        <v>3951</v>
      </c>
      <c r="AB3766">
        <f t="shared" si="2004"/>
        <v>500</v>
      </c>
      <c r="AM3766" t="str">
        <f t="shared" si="2005"/>
        <v>201904LP</v>
      </c>
      <c r="AN3766">
        <f t="shared" ca="1" si="2001"/>
        <v>5.0004102564102588</v>
      </c>
      <c r="AO3766">
        <f t="shared" ca="1" si="2002"/>
        <v>6.9743589743589745</v>
      </c>
      <c r="AP3766">
        <f t="shared" ca="1" si="2007"/>
        <v>2.9743589743589745</v>
      </c>
      <c r="AQ3766">
        <f t="shared" ca="1" si="2008"/>
        <v>22.051282051282051</v>
      </c>
      <c r="AR3766">
        <f t="shared" ca="1" si="2009"/>
        <v>5.0256410256410255</v>
      </c>
      <c r="AS3766">
        <f ca="1">P3766/J3766</f>
        <v>8.3936664773721026E-2</v>
      </c>
    </row>
    <row r="3767" spans="1:45" x14ac:dyDescent="0.4">
      <c r="A3767">
        <f t="shared" si="2003"/>
        <v>201904</v>
      </c>
      <c r="B3767" t="s">
        <v>843</v>
      </c>
      <c r="C3767" t="s">
        <v>647</v>
      </c>
      <c r="D3767" t="str">
        <f t="shared" ca="1" si="2000"/>
        <v>I103</v>
      </c>
      <c r="E3767">
        <f t="shared" ca="1" si="1982"/>
        <v>11</v>
      </c>
      <c r="F3767">
        <f t="shared" ca="1" si="1983"/>
        <v>5</v>
      </c>
      <c r="G3767" t="str">
        <f t="shared" ca="1" si="1998"/>
        <v>S11</v>
      </c>
      <c r="H3767" t="str">
        <f t="shared" ca="1" si="1999"/>
        <v>S117</v>
      </c>
      <c r="I3767">
        <f ca="1">VLOOKUP(D3767,PRC!$A$2:$B$21,2,0)*E3767</f>
        <v>550000</v>
      </c>
      <c r="J3767">
        <f t="shared" ca="1" si="1984"/>
        <v>516995.99999999994</v>
      </c>
      <c r="K3767">
        <f ca="1">VLOOKUP(D3767,PRC!$A$1:$C$21,3,0)*E3767</f>
        <v>313500</v>
      </c>
      <c r="L3767">
        <f t="shared" ca="1" si="1985"/>
        <v>50000</v>
      </c>
      <c r="M3767">
        <f t="shared" ca="1" si="1986"/>
        <v>17000</v>
      </c>
      <c r="N3767">
        <f t="shared" ca="1" si="1987"/>
        <v>99000</v>
      </c>
      <c r="O3767">
        <f t="shared" ca="1" si="1988"/>
        <v>28000</v>
      </c>
      <c r="P3767">
        <f t="shared" ca="1" si="2006"/>
        <v>9495.9999999999418</v>
      </c>
      <c r="Q3767">
        <f ca="1">IF(P3767&gt;0,1,0)</f>
        <v>1</v>
      </c>
      <c r="R3767">
        <f t="shared" ca="1" si="1989"/>
        <v>6</v>
      </c>
      <c r="S3767">
        <f t="shared" ca="1" si="1990"/>
        <v>9</v>
      </c>
      <c r="T3767">
        <f t="shared" ca="1" si="1991"/>
        <v>3</v>
      </c>
      <c r="U3767">
        <f t="shared" ca="1" si="1992"/>
        <v>18</v>
      </c>
      <c r="V3767">
        <f t="shared" ca="1" si="1993"/>
        <v>5</v>
      </c>
      <c r="X3767">
        <f t="shared" si="1995"/>
        <v>3767</v>
      </c>
      <c r="Y3767">
        <f t="shared" si="1996"/>
        <v>3452</v>
      </c>
      <c r="Z3767">
        <f t="shared" si="1997"/>
        <v>3453</v>
      </c>
      <c r="AA3767">
        <f t="shared" si="1994"/>
        <v>3951</v>
      </c>
      <c r="AB3767">
        <f t="shared" si="2004"/>
        <v>500</v>
      </c>
      <c r="AM3767" t="str">
        <f t="shared" si="2005"/>
        <v>201904LP</v>
      </c>
      <c r="AN3767">
        <f t="shared" ca="1" si="2001"/>
        <v>6.0007272727272802</v>
      </c>
      <c r="AO3767">
        <f t="shared" ca="1" si="2002"/>
        <v>9.0909090909090917</v>
      </c>
      <c r="AP3767">
        <f t="shared" ca="1" si="2007"/>
        <v>3.0909090909090908</v>
      </c>
      <c r="AQ3767">
        <f t="shared" ca="1" si="2008"/>
        <v>18</v>
      </c>
      <c r="AR3767">
        <f t="shared" ca="1" si="2009"/>
        <v>5.0909090909090908</v>
      </c>
      <c r="AS3767">
        <f ca="1">P3767/J3767</f>
        <v>1.8367646945043951E-2</v>
      </c>
    </row>
    <row r="3768" spans="1:45" x14ac:dyDescent="0.4">
      <c r="A3768">
        <f t="shared" si="2003"/>
        <v>201904</v>
      </c>
      <c r="B3768" t="s">
        <v>844</v>
      </c>
      <c r="C3768" t="s">
        <v>647</v>
      </c>
      <c r="D3768" t="str">
        <f t="shared" ca="1" si="2000"/>
        <v>I113</v>
      </c>
      <c r="E3768">
        <f t="shared" ca="1" si="1982"/>
        <v>11</v>
      </c>
      <c r="F3768">
        <f t="shared" ca="1" si="1983"/>
        <v>9</v>
      </c>
      <c r="G3768" t="str">
        <f t="shared" ca="1" si="1998"/>
        <v>S11</v>
      </c>
      <c r="H3768" t="str">
        <f t="shared" ca="1" si="1999"/>
        <v>S113</v>
      </c>
      <c r="I3768">
        <f ca="1">VLOOKUP(D3768,PRC!$A$2:$B$21,2,0)*E3768</f>
        <v>7370000</v>
      </c>
      <c r="J3768">
        <f t="shared" ca="1" si="1984"/>
        <v>6632996</v>
      </c>
      <c r="K3768">
        <f ca="1">VLOOKUP(D3768,PRC!$A$1:$C$21,3,0)*E3768</f>
        <v>3316500</v>
      </c>
      <c r="L3768">
        <f t="shared" ca="1" si="1985"/>
        <v>663000</v>
      </c>
      <c r="M3768">
        <f t="shared" ca="1" si="1986"/>
        <v>74000</v>
      </c>
      <c r="N3768">
        <f t="shared" ca="1" si="1987"/>
        <v>1253000</v>
      </c>
      <c r="O3768">
        <f t="shared" ca="1" si="1988"/>
        <v>590000</v>
      </c>
      <c r="P3768">
        <f t="shared" ca="1" si="2006"/>
        <v>736496</v>
      </c>
      <c r="Q3768">
        <f ca="1">IF(P3768&gt;0,1,0)</f>
        <v>1</v>
      </c>
      <c r="R3768">
        <f t="shared" ca="1" si="1989"/>
        <v>10</v>
      </c>
      <c r="S3768">
        <f t="shared" ca="1" si="1990"/>
        <v>9</v>
      </c>
      <c r="T3768">
        <f t="shared" ca="1" si="1991"/>
        <v>1</v>
      </c>
      <c r="U3768">
        <f t="shared" ca="1" si="1992"/>
        <v>17</v>
      </c>
      <c r="V3768">
        <f t="shared" ca="1" si="1993"/>
        <v>8</v>
      </c>
      <c r="X3768">
        <f t="shared" si="1995"/>
        <v>3768</v>
      </c>
      <c r="Y3768">
        <f t="shared" si="1996"/>
        <v>3452</v>
      </c>
      <c r="Z3768">
        <f t="shared" si="1997"/>
        <v>3453</v>
      </c>
      <c r="AA3768">
        <f t="shared" si="1994"/>
        <v>3951</v>
      </c>
      <c r="AB3768">
        <f t="shared" si="2004"/>
        <v>500</v>
      </c>
      <c r="AM3768" t="str">
        <f t="shared" si="2005"/>
        <v>201904LP</v>
      </c>
      <c r="AN3768">
        <f t="shared" ca="1" si="2001"/>
        <v>10.000054274084125</v>
      </c>
      <c r="AO3768">
        <f t="shared" ca="1" si="2002"/>
        <v>8.9959294436906383</v>
      </c>
      <c r="AP3768">
        <f t="shared" ca="1" si="2007"/>
        <v>1.0040705563093621</v>
      </c>
      <c r="AQ3768">
        <f t="shared" ca="1" si="2008"/>
        <v>17.001356852103118</v>
      </c>
      <c r="AR3768">
        <f t="shared" ca="1" si="2009"/>
        <v>8.0054274084124835</v>
      </c>
      <c r="AS3768">
        <f ca="1">P3768/J3768</f>
        <v>0.11103519435259723</v>
      </c>
    </row>
    <row r="3769" spans="1:45" x14ac:dyDescent="0.4">
      <c r="A3769">
        <f t="shared" si="2003"/>
        <v>201904</v>
      </c>
      <c r="B3769" t="s">
        <v>845</v>
      </c>
      <c r="C3769" t="s">
        <v>647</v>
      </c>
      <c r="D3769" t="str">
        <f t="shared" ca="1" si="2000"/>
        <v>I110</v>
      </c>
      <c r="E3769">
        <f t="shared" ca="1" si="1982"/>
        <v>19</v>
      </c>
      <c r="F3769">
        <f t="shared" ca="1" si="1983"/>
        <v>6</v>
      </c>
      <c r="G3769" t="str">
        <f t="shared" ca="1" si="1998"/>
        <v>S10</v>
      </c>
      <c r="H3769" t="str">
        <f t="shared" ca="1" si="1999"/>
        <v>S106</v>
      </c>
      <c r="I3769">
        <f ca="1">VLOOKUP(D3769,PRC!$A$2:$B$21,2,0)*E3769</f>
        <v>5700000</v>
      </c>
      <c r="J3769">
        <f t="shared" ca="1" si="1984"/>
        <v>5414996</v>
      </c>
      <c r="K3769">
        <f ca="1">VLOOKUP(D3769,PRC!$A$1:$C$21,3,0)*E3769</f>
        <v>2622000</v>
      </c>
      <c r="L3769">
        <f t="shared" ca="1" si="1985"/>
        <v>513000</v>
      </c>
      <c r="M3769">
        <f t="shared" ca="1" si="1986"/>
        <v>171000</v>
      </c>
      <c r="N3769">
        <f t="shared" ca="1" si="1987"/>
        <v>1425000</v>
      </c>
      <c r="O3769">
        <f t="shared" ca="1" si="1988"/>
        <v>399000</v>
      </c>
      <c r="P3769">
        <f t="shared" ca="1" si="2006"/>
        <v>284996</v>
      </c>
      <c r="Q3769">
        <f ca="1">IF(P3769&gt;0,1,0)</f>
        <v>1</v>
      </c>
      <c r="R3769">
        <f t="shared" ca="1" si="1989"/>
        <v>5</v>
      </c>
      <c r="S3769">
        <f t="shared" ca="1" si="1990"/>
        <v>9</v>
      </c>
      <c r="T3769">
        <f t="shared" ca="1" si="1991"/>
        <v>3</v>
      </c>
      <c r="U3769">
        <f t="shared" ca="1" si="1992"/>
        <v>25</v>
      </c>
      <c r="V3769">
        <f t="shared" ca="1" si="1993"/>
        <v>7</v>
      </c>
      <c r="X3769">
        <f t="shared" si="1995"/>
        <v>3769</v>
      </c>
      <c r="Y3769">
        <f t="shared" si="1996"/>
        <v>3452</v>
      </c>
      <c r="Z3769">
        <f t="shared" si="1997"/>
        <v>3453</v>
      </c>
      <c r="AA3769">
        <f t="shared" si="1994"/>
        <v>3951</v>
      </c>
      <c r="AB3769">
        <f t="shared" si="2004"/>
        <v>500</v>
      </c>
      <c r="AM3769" t="str">
        <f t="shared" si="2005"/>
        <v>201904LP</v>
      </c>
      <c r="AN3769">
        <f t="shared" ca="1" si="2001"/>
        <v>5.0000701754385979</v>
      </c>
      <c r="AO3769">
        <f t="shared" ca="1" si="2002"/>
        <v>9</v>
      </c>
      <c r="AP3769">
        <f t="shared" ca="1" si="2007"/>
        <v>3</v>
      </c>
      <c r="AQ3769">
        <f t="shared" ca="1" si="2008"/>
        <v>25</v>
      </c>
      <c r="AR3769">
        <f t="shared" ca="1" si="2009"/>
        <v>7.0000000000000009</v>
      </c>
      <c r="AS3769">
        <f ca="1">P3769/J3769</f>
        <v>5.2630879136383479E-2</v>
      </c>
    </row>
    <row r="3770" spans="1:45" x14ac:dyDescent="0.4">
      <c r="A3770">
        <f t="shared" si="2003"/>
        <v>201904</v>
      </c>
      <c r="B3770" t="s">
        <v>846</v>
      </c>
      <c r="C3770" t="s">
        <v>647</v>
      </c>
      <c r="D3770" t="str">
        <f t="shared" ca="1" si="2000"/>
        <v>I102</v>
      </c>
      <c r="E3770">
        <f t="shared" ca="1" si="1982"/>
        <v>17</v>
      </c>
      <c r="F3770">
        <f t="shared" ca="1" si="1983"/>
        <v>6</v>
      </c>
      <c r="G3770" t="str">
        <f t="shared" ca="1" si="1998"/>
        <v>S10</v>
      </c>
      <c r="H3770" t="str">
        <f t="shared" ca="1" si="1999"/>
        <v>S103</v>
      </c>
      <c r="I3770">
        <f ca="1">VLOOKUP(D3770,PRC!$A$2:$B$21,2,0)*E3770</f>
        <v>680000</v>
      </c>
      <c r="J3770">
        <f t="shared" ca="1" si="1984"/>
        <v>639196</v>
      </c>
      <c r="K3770">
        <f ca="1">VLOOKUP(D3770,PRC!$A$1:$C$21,3,0)*E3770</f>
        <v>319600</v>
      </c>
      <c r="L3770">
        <f t="shared" ca="1" si="1985"/>
        <v>41000</v>
      </c>
      <c r="M3770">
        <f t="shared" ca="1" si="1986"/>
        <v>7000</v>
      </c>
      <c r="N3770">
        <f t="shared" ca="1" si="1987"/>
        <v>129000</v>
      </c>
      <c r="O3770">
        <f t="shared" ca="1" si="1988"/>
        <v>61000</v>
      </c>
      <c r="P3770">
        <f t="shared" ca="1" si="2006"/>
        <v>81596</v>
      </c>
      <c r="Q3770">
        <f ca="1">IF(P3770&gt;0,1,0)</f>
        <v>1</v>
      </c>
      <c r="R3770">
        <f t="shared" ca="1" si="1989"/>
        <v>6</v>
      </c>
      <c r="S3770">
        <f t="shared" ca="1" si="1990"/>
        <v>6</v>
      </c>
      <c r="T3770">
        <f t="shared" ca="1" si="1991"/>
        <v>1</v>
      </c>
      <c r="U3770">
        <f t="shared" ca="1" si="1992"/>
        <v>19</v>
      </c>
      <c r="V3770">
        <f t="shared" ca="1" si="1993"/>
        <v>9</v>
      </c>
      <c r="X3770">
        <f t="shared" si="1995"/>
        <v>3770</v>
      </c>
      <c r="Y3770">
        <f t="shared" si="1996"/>
        <v>3452</v>
      </c>
      <c r="Z3770">
        <f t="shared" si="1997"/>
        <v>3453</v>
      </c>
      <c r="AA3770">
        <f t="shared" si="1994"/>
        <v>3951</v>
      </c>
      <c r="AB3770">
        <f t="shared" si="2004"/>
        <v>500</v>
      </c>
      <c r="AM3770" t="str">
        <f t="shared" si="2005"/>
        <v>201904LP</v>
      </c>
      <c r="AN3770">
        <f t="shared" ca="1" si="2001"/>
        <v>6.0005882352941136</v>
      </c>
      <c r="AO3770">
        <f t="shared" ca="1" si="2002"/>
        <v>6.0294117647058822</v>
      </c>
      <c r="AP3770">
        <f t="shared" ca="1" si="2007"/>
        <v>1.0294117647058822</v>
      </c>
      <c r="AQ3770">
        <f t="shared" ca="1" si="2008"/>
        <v>18.970588235294116</v>
      </c>
      <c r="AR3770">
        <f t="shared" ca="1" si="2009"/>
        <v>8.9705882352941178</v>
      </c>
      <c r="AS3770">
        <f ca="1">P3770/J3770</f>
        <v>0.12765411548257499</v>
      </c>
    </row>
    <row r="3771" spans="1:45" x14ac:dyDescent="0.4">
      <c r="A3771">
        <f t="shared" si="2003"/>
        <v>201904</v>
      </c>
      <c r="B3771" t="s">
        <v>847</v>
      </c>
      <c r="C3771" t="s">
        <v>647</v>
      </c>
      <c r="D3771" t="str">
        <f t="shared" ca="1" si="2000"/>
        <v>I110</v>
      </c>
      <c r="E3771">
        <f t="shared" ref="E3771:E3834" ca="1" si="2010">RANDBETWEEN(INDIRECT("AD"&amp;Y3771),INDIRECT("AD"&amp;Z3771))</f>
        <v>18</v>
      </c>
      <c r="F3771">
        <f t="shared" ref="F3771:F3834" ca="1" si="2011">RANDBETWEEN(INDIRECT("AF"&amp;Y3771),INDIRECT("AF"&amp;Z3771))</f>
        <v>7</v>
      </c>
      <c r="G3771" t="str">
        <f t="shared" ca="1" si="1998"/>
        <v>S11</v>
      </c>
      <c r="H3771" t="str">
        <f t="shared" ca="1" si="1999"/>
        <v>S111</v>
      </c>
      <c r="I3771">
        <f ca="1">VLOOKUP(D3771,PRC!$A$2:$B$21,2,0)*E3771</f>
        <v>5400000</v>
      </c>
      <c r="J3771">
        <f t="shared" ref="J3771:J3834" ca="1" si="2012">I3771*(1-R3771/100)-4</f>
        <v>5129996</v>
      </c>
      <c r="K3771">
        <f ca="1">VLOOKUP(D3771,PRC!$A$1:$C$21,3,0)*E3771</f>
        <v>2484000</v>
      </c>
      <c r="L3771">
        <f t="shared" ref="L3771:L3834" ca="1" si="2013">ROUND($I3771*S3771,-5)/100</f>
        <v>270000</v>
      </c>
      <c r="M3771">
        <f t="shared" ref="M3771:M3834" ca="1" si="2014">ROUND($I3771*T3771,-5)/100</f>
        <v>108000</v>
      </c>
      <c r="N3771">
        <f t="shared" ref="N3771:N3834" ca="1" si="2015">ROUND($I3771*U3771,-5)/100</f>
        <v>918000</v>
      </c>
      <c r="O3771">
        <f t="shared" ref="O3771:O3834" ca="1" si="2016">ROUND($I3771*V3771,-5)/100</f>
        <v>378000</v>
      </c>
      <c r="P3771">
        <f t="shared" ca="1" si="2006"/>
        <v>971996</v>
      </c>
      <c r="Q3771">
        <f ca="1">IF(P3771&gt;0,1,0)</f>
        <v>1</v>
      </c>
      <c r="R3771">
        <f t="shared" ref="R3771:R3834" ca="1" si="2017">RANDBETWEEN(INDIRECT("AF"&amp;$Y3771),INDIRECT("AF"&amp;$Z3771))</f>
        <v>5</v>
      </c>
      <c r="S3771">
        <f t="shared" ref="S3771:S3834" ca="1" si="2018">RANDBETWEEN(INDIRECT("AG"&amp;$Y3771),INDIRECT("AG"&amp;$Z3771))</f>
        <v>5</v>
      </c>
      <c r="T3771">
        <f t="shared" ref="T3771:T3834" ca="1" si="2019">RANDBETWEEN(INDIRECT("AH"&amp;$Y3771),INDIRECT("AH"&amp;$Z3771))</f>
        <v>2</v>
      </c>
      <c r="U3771">
        <f t="shared" ref="U3771:U3834" ca="1" si="2020">RANDBETWEEN(INDIRECT("Ai"&amp;$Y3771),INDIRECT("Ai"&amp;$Z3771))</f>
        <v>17</v>
      </c>
      <c r="V3771">
        <f t="shared" ref="V3771:V3834" ca="1" si="2021">RANDBETWEEN(INDIRECT("Aj"&amp;$Y3771),INDIRECT("Aj"&amp;$Z3771))</f>
        <v>7</v>
      </c>
      <c r="X3771">
        <f t="shared" si="1995"/>
        <v>3771</v>
      </c>
      <c r="Y3771">
        <f t="shared" si="1996"/>
        <v>3452</v>
      </c>
      <c r="Z3771">
        <f t="shared" si="1997"/>
        <v>3453</v>
      </c>
      <c r="AA3771">
        <f t="shared" ref="AA3771:AA3834" si="2022">Y3771+AB3771-1</f>
        <v>3951</v>
      </c>
      <c r="AB3771">
        <f t="shared" si="2004"/>
        <v>500</v>
      </c>
      <c r="AM3771" t="str">
        <f t="shared" si="2005"/>
        <v>201904LP</v>
      </c>
      <c r="AN3771">
        <f t="shared" ca="1" si="2001"/>
        <v>5.000074074074079</v>
      </c>
      <c r="AO3771">
        <f t="shared" ca="1" si="2002"/>
        <v>5</v>
      </c>
      <c r="AP3771">
        <f t="shared" ca="1" si="2007"/>
        <v>2</v>
      </c>
      <c r="AQ3771">
        <f t="shared" ca="1" si="2008"/>
        <v>17</v>
      </c>
      <c r="AR3771">
        <f t="shared" ca="1" si="2009"/>
        <v>7.0000000000000009</v>
      </c>
      <c r="AS3771">
        <f ca="1">P3771/J3771</f>
        <v>0.18947305222070349</v>
      </c>
    </row>
    <row r="3772" spans="1:45" x14ac:dyDescent="0.4">
      <c r="A3772">
        <f t="shared" si="2003"/>
        <v>201904</v>
      </c>
      <c r="B3772" t="s">
        <v>848</v>
      </c>
      <c r="C3772" t="s">
        <v>647</v>
      </c>
      <c r="D3772" t="str">
        <f t="shared" ca="1" si="2000"/>
        <v>I106</v>
      </c>
      <c r="E3772">
        <f t="shared" ca="1" si="2010"/>
        <v>19</v>
      </c>
      <c r="F3772">
        <f t="shared" ca="1" si="2011"/>
        <v>5</v>
      </c>
      <c r="G3772" t="str">
        <f t="shared" ca="1" si="1998"/>
        <v>S10</v>
      </c>
      <c r="H3772" t="str">
        <f t="shared" ca="1" si="1999"/>
        <v>S103</v>
      </c>
      <c r="I3772">
        <f ca="1">VLOOKUP(D3772,PRC!$A$2:$B$21,2,0)*E3772</f>
        <v>380000</v>
      </c>
      <c r="J3772">
        <f t="shared" ca="1" si="2012"/>
        <v>353396</v>
      </c>
      <c r="K3772">
        <f ca="1">VLOOKUP(D3772,PRC!$A$1:$C$21,3,0)*E3772</f>
        <v>201400</v>
      </c>
      <c r="L3772">
        <f t="shared" ca="1" si="2013"/>
        <v>34000</v>
      </c>
      <c r="M3772">
        <f t="shared" ca="1" si="2014"/>
        <v>8000</v>
      </c>
      <c r="N3772">
        <f t="shared" ca="1" si="2015"/>
        <v>76000</v>
      </c>
      <c r="O3772">
        <f t="shared" ca="1" si="2016"/>
        <v>27000</v>
      </c>
      <c r="P3772">
        <f t="shared" ca="1" si="2006"/>
        <v>6996</v>
      </c>
      <c r="Q3772">
        <f ca="1">IF(P3772&gt;0,1,0)</f>
        <v>1</v>
      </c>
      <c r="R3772">
        <f t="shared" ca="1" si="2017"/>
        <v>7</v>
      </c>
      <c r="S3772">
        <f t="shared" ca="1" si="2018"/>
        <v>9</v>
      </c>
      <c r="T3772">
        <f t="shared" ca="1" si="2019"/>
        <v>2</v>
      </c>
      <c r="U3772">
        <f t="shared" ca="1" si="2020"/>
        <v>20</v>
      </c>
      <c r="V3772">
        <f t="shared" ca="1" si="2021"/>
        <v>7</v>
      </c>
      <c r="X3772">
        <f t="shared" ref="X3772:X3835" si="2023">X3771+1</f>
        <v>3772</v>
      </c>
      <c r="Y3772">
        <f t="shared" ref="Y3772:Y3835" si="2024">IF(C3772=C3771,Y3771,X3772)</f>
        <v>3452</v>
      </c>
      <c r="Z3772">
        <f t="shared" ref="Z3772:Z3835" si="2025">Y3772+1</f>
        <v>3453</v>
      </c>
      <c r="AA3772">
        <f t="shared" si="2022"/>
        <v>3951</v>
      </c>
      <c r="AB3772">
        <f t="shared" si="2004"/>
        <v>500</v>
      </c>
      <c r="AM3772" t="str">
        <f t="shared" si="2005"/>
        <v>201904LP</v>
      </c>
      <c r="AN3772">
        <f t="shared" ca="1" si="2001"/>
        <v>7.0010526315789523</v>
      </c>
      <c r="AO3772">
        <f t="shared" ca="1" si="2002"/>
        <v>8.9473684210526319</v>
      </c>
      <c r="AP3772">
        <f t="shared" ca="1" si="2007"/>
        <v>2.1052631578947367</v>
      </c>
      <c r="AQ3772">
        <f t="shared" ca="1" si="2008"/>
        <v>20</v>
      </c>
      <c r="AR3772">
        <f t="shared" ca="1" si="2009"/>
        <v>7.1052631578947363</v>
      </c>
      <c r="AS3772">
        <f ca="1">P3772/J3772</f>
        <v>1.9796488924605823E-2</v>
      </c>
    </row>
    <row r="3773" spans="1:45" x14ac:dyDescent="0.4">
      <c r="A3773">
        <f t="shared" si="2003"/>
        <v>201904</v>
      </c>
      <c r="B3773" t="s">
        <v>849</v>
      </c>
      <c r="C3773" t="s">
        <v>647</v>
      </c>
      <c r="D3773" t="str">
        <f t="shared" ca="1" si="2000"/>
        <v>I114</v>
      </c>
      <c r="E3773">
        <f t="shared" ca="1" si="2010"/>
        <v>19</v>
      </c>
      <c r="F3773">
        <f t="shared" ca="1" si="2011"/>
        <v>7</v>
      </c>
      <c r="G3773" t="str">
        <f t="shared" ref="G3773:G3836" ca="1" si="2026">LEFT(H3773,3)</f>
        <v>S11</v>
      </c>
      <c r="H3773" t="str">
        <f t="shared" ref="H3773:H3836" ca="1" si="2027">"S"&amp;RANDBETWEEN(101,120)</f>
        <v>S119</v>
      </c>
      <c r="I3773">
        <f ca="1">VLOOKUP(D3773,PRC!$A$2:$B$21,2,0)*E3773</f>
        <v>4560000</v>
      </c>
      <c r="J3773">
        <f t="shared" ca="1" si="2012"/>
        <v>4195196</v>
      </c>
      <c r="K3773">
        <f ca="1">VLOOKUP(D3773,PRC!$A$1:$C$21,3,0)*E3773</f>
        <v>2644800</v>
      </c>
      <c r="L3773">
        <f t="shared" ca="1" si="2013"/>
        <v>319000</v>
      </c>
      <c r="M3773">
        <f t="shared" ca="1" si="2014"/>
        <v>46000</v>
      </c>
      <c r="N3773">
        <f t="shared" ca="1" si="2015"/>
        <v>730000</v>
      </c>
      <c r="O3773">
        <f t="shared" ca="1" si="2016"/>
        <v>456000</v>
      </c>
      <c r="P3773">
        <f t="shared" ca="1" si="2006"/>
        <v>-604</v>
      </c>
      <c r="Q3773">
        <f ca="1">IF(P3773&gt;0,1,0)</f>
        <v>0</v>
      </c>
      <c r="R3773">
        <f t="shared" ca="1" si="2017"/>
        <v>8</v>
      </c>
      <c r="S3773">
        <f t="shared" ca="1" si="2018"/>
        <v>7</v>
      </c>
      <c r="T3773">
        <f t="shared" ca="1" si="2019"/>
        <v>1</v>
      </c>
      <c r="U3773">
        <f t="shared" ca="1" si="2020"/>
        <v>16</v>
      </c>
      <c r="V3773">
        <f t="shared" ca="1" si="2021"/>
        <v>10</v>
      </c>
      <c r="X3773">
        <f t="shared" si="2023"/>
        <v>3773</v>
      </c>
      <c r="Y3773">
        <f t="shared" si="2024"/>
        <v>3452</v>
      </c>
      <c r="Z3773">
        <f t="shared" si="2025"/>
        <v>3453</v>
      </c>
      <c r="AA3773">
        <f t="shared" si="2022"/>
        <v>3951</v>
      </c>
      <c r="AB3773">
        <f t="shared" si="2004"/>
        <v>500</v>
      </c>
      <c r="AM3773" t="str">
        <f t="shared" si="2005"/>
        <v>201904LP</v>
      </c>
      <c r="AN3773">
        <f t="shared" ca="1" si="2001"/>
        <v>8.0000877192982429</v>
      </c>
      <c r="AO3773">
        <f t="shared" ca="1" si="2002"/>
        <v>6.9956140350877192</v>
      </c>
      <c r="AP3773">
        <f t="shared" ca="1" si="2007"/>
        <v>1.0087719298245614</v>
      </c>
      <c r="AQ3773">
        <f t="shared" ca="1" si="2008"/>
        <v>16.008771929824562</v>
      </c>
      <c r="AR3773">
        <f t="shared" ca="1" si="2009"/>
        <v>10</v>
      </c>
      <c r="AS3773">
        <f ca="1">P3773/J3773</f>
        <v>-1.4397420287395391E-4</v>
      </c>
    </row>
    <row r="3774" spans="1:45" x14ac:dyDescent="0.4">
      <c r="A3774">
        <f t="shared" si="2003"/>
        <v>201904</v>
      </c>
      <c r="B3774" t="s">
        <v>850</v>
      </c>
      <c r="C3774" t="s">
        <v>647</v>
      </c>
      <c r="D3774" t="str">
        <f t="shared" ref="D3774:D3837" ca="1" si="2028">"I"&amp;RANDBETWEEN(101,120)</f>
        <v>I105</v>
      </c>
      <c r="E3774">
        <f t="shared" ca="1" si="2010"/>
        <v>17</v>
      </c>
      <c r="F3774">
        <f t="shared" ca="1" si="2011"/>
        <v>7</v>
      </c>
      <c r="G3774" t="str">
        <f t="shared" ca="1" si="2026"/>
        <v>S11</v>
      </c>
      <c r="H3774" t="str">
        <f t="shared" ca="1" si="2027"/>
        <v>S114</v>
      </c>
      <c r="I3774">
        <f ca="1">VLOOKUP(D3774,PRC!$A$2:$B$21,2,0)*E3774</f>
        <v>1700000</v>
      </c>
      <c r="J3774">
        <f t="shared" ca="1" si="2012"/>
        <v>1580996</v>
      </c>
      <c r="K3774">
        <f ca="1">VLOOKUP(D3774,PRC!$A$1:$C$21,3,0)*E3774</f>
        <v>1003000</v>
      </c>
      <c r="L3774">
        <f t="shared" ca="1" si="2013"/>
        <v>85000</v>
      </c>
      <c r="M3774">
        <f t="shared" ca="1" si="2014"/>
        <v>51000</v>
      </c>
      <c r="N3774">
        <f t="shared" ca="1" si="2015"/>
        <v>408000</v>
      </c>
      <c r="O3774">
        <f t="shared" ca="1" si="2016"/>
        <v>119000</v>
      </c>
      <c r="P3774">
        <f t="shared" ca="1" si="2006"/>
        <v>-85004</v>
      </c>
      <c r="Q3774">
        <f ca="1">IF(P3774&gt;0,1,0)</f>
        <v>0</v>
      </c>
      <c r="R3774">
        <f t="shared" ca="1" si="2017"/>
        <v>7</v>
      </c>
      <c r="S3774">
        <f t="shared" ca="1" si="2018"/>
        <v>5</v>
      </c>
      <c r="T3774">
        <f t="shared" ca="1" si="2019"/>
        <v>3</v>
      </c>
      <c r="U3774">
        <f t="shared" ca="1" si="2020"/>
        <v>24</v>
      </c>
      <c r="V3774">
        <f t="shared" ca="1" si="2021"/>
        <v>7</v>
      </c>
      <c r="X3774">
        <f t="shared" si="2023"/>
        <v>3774</v>
      </c>
      <c r="Y3774">
        <f t="shared" si="2024"/>
        <v>3452</v>
      </c>
      <c r="Z3774">
        <f t="shared" si="2025"/>
        <v>3453</v>
      </c>
      <c r="AA3774">
        <f t="shared" si="2022"/>
        <v>3951</v>
      </c>
      <c r="AB3774">
        <f t="shared" si="2004"/>
        <v>500</v>
      </c>
      <c r="AM3774" t="str">
        <f t="shared" si="2005"/>
        <v>201904LP</v>
      </c>
      <c r="AN3774">
        <f t="shared" ref="AN3774:AN3837" ca="1" si="2029">(1-J3774/I3774)*100</f>
        <v>7.0002352941176511</v>
      </c>
      <c r="AO3774">
        <f t="shared" ref="AO3774:AO3837" ca="1" si="2030">L3774/$I3774*100</f>
        <v>5</v>
      </c>
      <c r="AP3774">
        <f t="shared" ca="1" si="2007"/>
        <v>3</v>
      </c>
      <c r="AQ3774">
        <f t="shared" ca="1" si="2008"/>
        <v>24</v>
      </c>
      <c r="AR3774">
        <f t="shared" ca="1" si="2009"/>
        <v>7.0000000000000009</v>
      </c>
      <c r="AS3774">
        <f ca="1">P3774/J3774</f>
        <v>-5.3766106935121911E-2</v>
      </c>
    </row>
    <row r="3775" spans="1:45" x14ac:dyDescent="0.4">
      <c r="A3775">
        <f t="shared" si="2003"/>
        <v>201904</v>
      </c>
      <c r="B3775" t="s">
        <v>851</v>
      </c>
      <c r="C3775" t="s">
        <v>647</v>
      </c>
      <c r="D3775" t="str">
        <f t="shared" ca="1" si="2028"/>
        <v>I104</v>
      </c>
      <c r="E3775">
        <f t="shared" ca="1" si="2010"/>
        <v>11</v>
      </c>
      <c r="F3775">
        <f t="shared" ca="1" si="2011"/>
        <v>8</v>
      </c>
      <c r="G3775" t="str">
        <f t="shared" ca="1" si="2026"/>
        <v>S10</v>
      </c>
      <c r="H3775" t="str">
        <f t="shared" ca="1" si="2027"/>
        <v>S108</v>
      </c>
      <c r="I3775">
        <f ca="1">VLOOKUP(D3775,PRC!$A$2:$B$21,2,0)*E3775</f>
        <v>770000</v>
      </c>
      <c r="J3775">
        <f t="shared" ca="1" si="2012"/>
        <v>731496</v>
      </c>
      <c r="K3775">
        <f ca="1">VLOOKUP(D3775,PRC!$A$1:$C$21,3,0)*E3775</f>
        <v>323400</v>
      </c>
      <c r="L3775">
        <f t="shared" ca="1" si="2013"/>
        <v>62000</v>
      </c>
      <c r="M3775">
        <f t="shared" ca="1" si="2014"/>
        <v>23000</v>
      </c>
      <c r="N3775">
        <f t="shared" ca="1" si="2015"/>
        <v>177000</v>
      </c>
      <c r="O3775">
        <f t="shared" ca="1" si="2016"/>
        <v>39000</v>
      </c>
      <c r="P3775">
        <f t="shared" ca="1" si="2006"/>
        <v>107096</v>
      </c>
      <c r="Q3775">
        <f ca="1">IF(P3775&gt;0,1,0)</f>
        <v>1</v>
      </c>
      <c r="R3775">
        <f t="shared" ca="1" si="2017"/>
        <v>5</v>
      </c>
      <c r="S3775">
        <f t="shared" ca="1" si="2018"/>
        <v>8</v>
      </c>
      <c r="T3775">
        <f t="shared" ca="1" si="2019"/>
        <v>3</v>
      </c>
      <c r="U3775">
        <f t="shared" ca="1" si="2020"/>
        <v>23</v>
      </c>
      <c r="V3775">
        <f t="shared" ca="1" si="2021"/>
        <v>5</v>
      </c>
      <c r="X3775">
        <f t="shared" si="2023"/>
        <v>3775</v>
      </c>
      <c r="Y3775">
        <f t="shared" si="2024"/>
        <v>3452</v>
      </c>
      <c r="Z3775">
        <f t="shared" si="2025"/>
        <v>3453</v>
      </c>
      <c r="AA3775">
        <f t="shared" si="2022"/>
        <v>3951</v>
      </c>
      <c r="AB3775">
        <f t="shared" si="2004"/>
        <v>500</v>
      </c>
      <c r="AM3775" t="str">
        <f t="shared" si="2005"/>
        <v>201904LP</v>
      </c>
      <c r="AN3775">
        <f t="shared" ca="1" si="2029"/>
        <v>5.0005194805194826</v>
      </c>
      <c r="AO3775">
        <f t="shared" ca="1" si="2030"/>
        <v>8.0519480519480524</v>
      </c>
      <c r="AP3775">
        <f t="shared" ca="1" si="2007"/>
        <v>2.9870129870129869</v>
      </c>
      <c r="AQ3775">
        <f t="shared" ca="1" si="2008"/>
        <v>22.987012987012985</v>
      </c>
      <c r="AR3775">
        <f t="shared" ca="1" si="2009"/>
        <v>5.0649350649350655</v>
      </c>
      <c r="AS3775">
        <f ca="1">P3775/J3775</f>
        <v>0.14640681562168487</v>
      </c>
    </row>
    <row r="3776" spans="1:45" x14ac:dyDescent="0.4">
      <c r="A3776">
        <f t="shared" si="2003"/>
        <v>201904</v>
      </c>
      <c r="B3776" t="s">
        <v>852</v>
      </c>
      <c r="C3776" t="s">
        <v>647</v>
      </c>
      <c r="D3776" t="str">
        <f t="shared" ca="1" si="2028"/>
        <v>I116</v>
      </c>
      <c r="E3776">
        <f t="shared" ca="1" si="2010"/>
        <v>20</v>
      </c>
      <c r="F3776">
        <f t="shared" ca="1" si="2011"/>
        <v>8</v>
      </c>
      <c r="G3776" t="str">
        <f t="shared" ca="1" si="2026"/>
        <v>S11</v>
      </c>
      <c r="H3776" t="str">
        <f t="shared" ca="1" si="2027"/>
        <v>S112</v>
      </c>
      <c r="I3776">
        <f ca="1">VLOOKUP(D3776,PRC!$A$2:$B$21,2,0)*E3776</f>
        <v>29200000</v>
      </c>
      <c r="J3776">
        <f t="shared" ca="1" si="2012"/>
        <v>27447996</v>
      </c>
      <c r="K3776">
        <f ca="1">VLOOKUP(D3776,PRC!$A$1:$C$21,3,0)*E3776</f>
        <v>17520000</v>
      </c>
      <c r="L3776">
        <f t="shared" ca="1" si="2013"/>
        <v>2336000</v>
      </c>
      <c r="M3776">
        <f t="shared" ca="1" si="2014"/>
        <v>292000</v>
      </c>
      <c r="N3776">
        <f t="shared" ca="1" si="2015"/>
        <v>6716000</v>
      </c>
      <c r="O3776">
        <f t="shared" ca="1" si="2016"/>
        <v>1752000</v>
      </c>
      <c r="P3776">
        <f t="shared" ca="1" si="2006"/>
        <v>-1168004</v>
      </c>
      <c r="Q3776">
        <f ca="1">IF(P3776&gt;0,1,0)</f>
        <v>0</v>
      </c>
      <c r="R3776">
        <f t="shared" ca="1" si="2017"/>
        <v>6</v>
      </c>
      <c r="S3776">
        <f t="shared" ca="1" si="2018"/>
        <v>8</v>
      </c>
      <c r="T3776">
        <f t="shared" ca="1" si="2019"/>
        <v>1</v>
      </c>
      <c r="U3776">
        <f t="shared" ca="1" si="2020"/>
        <v>23</v>
      </c>
      <c r="V3776">
        <f t="shared" ca="1" si="2021"/>
        <v>6</v>
      </c>
      <c r="X3776">
        <f t="shared" si="2023"/>
        <v>3776</v>
      </c>
      <c r="Y3776">
        <f t="shared" si="2024"/>
        <v>3452</v>
      </c>
      <c r="Z3776">
        <f t="shared" si="2025"/>
        <v>3453</v>
      </c>
      <c r="AA3776">
        <f t="shared" si="2022"/>
        <v>3951</v>
      </c>
      <c r="AB3776">
        <f t="shared" si="2004"/>
        <v>500</v>
      </c>
      <c r="AM3776" t="str">
        <f t="shared" si="2005"/>
        <v>201904LP</v>
      </c>
      <c r="AN3776">
        <f t="shared" ca="1" si="2029"/>
        <v>6.000013698630136</v>
      </c>
      <c r="AO3776">
        <f t="shared" ca="1" si="2030"/>
        <v>8</v>
      </c>
      <c r="AP3776">
        <f t="shared" ca="1" si="2007"/>
        <v>1</v>
      </c>
      <c r="AQ3776">
        <f t="shared" ca="1" si="2008"/>
        <v>23</v>
      </c>
      <c r="AR3776">
        <f t="shared" ca="1" si="2009"/>
        <v>6</v>
      </c>
      <c r="AS3776">
        <f ca="1">P3776/J3776</f>
        <v>-4.2553343420772868E-2</v>
      </c>
    </row>
    <row r="3777" spans="1:45" x14ac:dyDescent="0.4">
      <c r="A3777">
        <f t="shared" si="2003"/>
        <v>201904</v>
      </c>
      <c r="B3777" t="s">
        <v>853</v>
      </c>
      <c r="C3777" t="s">
        <v>647</v>
      </c>
      <c r="D3777" t="str">
        <f t="shared" ca="1" si="2028"/>
        <v>I108</v>
      </c>
      <c r="E3777">
        <f t="shared" ca="1" si="2010"/>
        <v>10</v>
      </c>
      <c r="F3777">
        <f t="shared" ca="1" si="2011"/>
        <v>7</v>
      </c>
      <c r="G3777" t="str">
        <f t="shared" ca="1" si="2026"/>
        <v>S10</v>
      </c>
      <c r="H3777" t="str">
        <f t="shared" ca="1" si="2027"/>
        <v>S105</v>
      </c>
      <c r="I3777">
        <f ca="1">VLOOKUP(D3777,PRC!$A$2:$B$21,2,0)*E3777</f>
        <v>400000</v>
      </c>
      <c r="J3777">
        <f t="shared" ca="1" si="2012"/>
        <v>371996</v>
      </c>
      <c r="K3777">
        <f ca="1">VLOOKUP(D3777,PRC!$A$1:$C$21,3,0)*E3777</f>
        <v>184000</v>
      </c>
      <c r="L3777">
        <f t="shared" ca="1" si="2013"/>
        <v>24000</v>
      </c>
      <c r="M3777">
        <f t="shared" ca="1" si="2014"/>
        <v>12000</v>
      </c>
      <c r="N3777">
        <f t="shared" ca="1" si="2015"/>
        <v>80000</v>
      </c>
      <c r="O3777">
        <f t="shared" ca="1" si="2016"/>
        <v>40000</v>
      </c>
      <c r="P3777">
        <f t="shared" ca="1" si="2006"/>
        <v>31996</v>
      </c>
      <c r="Q3777">
        <f ca="1">IF(P3777&gt;0,1,0)</f>
        <v>1</v>
      </c>
      <c r="R3777">
        <f t="shared" ca="1" si="2017"/>
        <v>7</v>
      </c>
      <c r="S3777">
        <f t="shared" ca="1" si="2018"/>
        <v>6</v>
      </c>
      <c r="T3777">
        <f t="shared" ca="1" si="2019"/>
        <v>3</v>
      </c>
      <c r="U3777">
        <f t="shared" ca="1" si="2020"/>
        <v>20</v>
      </c>
      <c r="V3777">
        <f t="shared" ca="1" si="2021"/>
        <v>10</v>
      </c>
      <c r="X3777">
        <f t="shared" si="2023"/>
        <v>3777</v>
      </c>
      <c r="Y3777">
        <f t="shared" si="2024"/>
        <v>3452</v>
      </c>
      <c r="Z3777">
        <f t="shared" si="2025"/>
        <v>3453</v>
      </c>
      <c r="AA3777">
        <f t="shared" si="2022"/>
        <v>3951</v>
      </c>
      <c r="AB3777">
        <f t="shared" si="2004"/>
        <v>500</v>
      </c>
      <c r="AM3777" t="str">
        <f t="shared" si="2005"/>
        <v>201904LP</v>
      </c>
      <c r="AN3777">
        <f t="shared" ca="1" si="2029"/>
        <v>7.0010000000000012</v>
      </c>
      <c r="AO3777">
        <f t="shared" ca="1" si="2030"/>
        <v>6</v>
      </c>
      <c r="AP3777">
        <f t="shared" ca="1" si="2007"/>
        <v>3</v>
      </c>
      <c r="AQ3777">
        <f t="shared" ca="1" si="2008"/>
        <v>20</v>
      </c>
      <c r="AR3777">
        <f t="shared" ca="1" si="2009"/>
        <v>10</v>
      </c>
      <c r="AS3777">
        <f ca="1">P3777/J3777</f>
        <v>8.601167754491984E-2</v>
      </c>
    </row>
    <row r="3778" spans="1:45" x14ac:dyDescent="0.4">
      <c r="A3778">
        <f t="shared" si="2003"/>
        <v>201904</v>
      </c>
      <c r="B3778" t="s">
        <v>854</v>
      </c>
      <c r="C3778" t="s">
        <v>647</v>
      </c>
      <c r="D3778" t="str">
        <f t="shared" ca="1" si="2028"/>
        <v>I112</v>
      </c>
      <c r="E3778">
        <f t="shared" ca="1" si="2010"/>
        <v>16</v>
      </c>
      <c r="F3778">
        <f t="shared" ca="1" si="2011"/>
        <v>9</v>
      </c>
      <c r="G3778" t="str">
        <f t="shared" ca="1" si="2026"/>
        <v>S10</v>
      </c>
      <c r="H3778" t="str">
        <f t="shared" ca="1" si="2027"/>
        <v>S104</v>
      </c>
      <c r="I3778">
        <f ca="1">VLOOKUP(D3778,PRC!$A$2:$B$21,2,0)*E3778</f>
        <v>1040000</v>
      </c>
      <c r="J3778">
        <f t="shared" ca="1" si="2012"/>
        <v>967195.99999999988</v>
      </c>
      <c r="K3778">
        <f ca="1">VLOOKUP(D3778,PRC!$A$1:$C$21,3,0)*E3778</f>
        <v>520000</v>
      </c>
      <c r="L3778">
        <f t="shared" ca="1" si="2013"/>
        <v>73000</v>
      </c>
      <c r="M3778">
        <f t="shared" ca="1" si="2014"/>
        <v>31000</v>
      </c>
      <c r="N3778">
        <f t="shared" ca="1" si="2015"/>
        <v>260000</v>
      </c>
      <c r="O3778">
        <f t="shared" ca="1" si="2016"/>
        <v>73000</v>
      </c>
      <c r="P3778">
        <f t="shared" ca="1" si="2006"/>
        <v>10195.999999999884</v>
      </c>
      <c r="Q3778">
        <f ca="1">IF(P3778&gt;0,1,0)</f>
        <v>1</v>
      </c>
      <c r="R3778">
        <f t="shared" ca="1" si="2017"/>
        <v>7</v>
      </c>
      <c r="S3778">
        <f t="shared" ca="1" si="2018"/>
        <v>7</v>
      </c>
      <c r="T3778">
        <f t="shared" ca="1" si="2019"/>
        <v>3</v>
      </c>
      <c r="U3778">
        <f t="shared" ca="1" si="2020"/>
        <v>25</v>
      </c>
      <c r="V3778">
        <f t="shared" ca="1" si="2021"/>
        <v>7</v>
      </c>
      <c r="X3778">
        <f t="shared" si="2023"/>
        <v>3778</v>
      </c>
      <c r="Y3778">
        <f t="shared" si="2024"/>
        <v>3452</v>
      </c>
      <c r="Z3778">
        <f t="shared" si="2025"/>
        <v>3453</v>
      </c>
      <c r="AA3778">
        <f t="shared" si="2022"/>
        <v>3951</v>
      </c>
      <c r="AB3778">
        <f t="shared" si="2004"/>
        <v>500</v>
      </c>
      <c r="AM3778" t="str">
        <f t="shared" si="2005"/>
        <v>201904LP</v>
      </c>
      <c r="AN3778">
        <f t="shared" ca="1" si="2029"/>
        <v>7.0003846153846254</v>
      </c>
      <c r="AO3778">
        <f t="shared" ca="1" si="2030"/>
        <v>7.0192307692307692</v>
      </c>
      <c r="AP3778">
        <f t="shared" ca="1" si="2007"/>
        <v>2.9807692307692308</v>
      </c>
      <c r="AQ3778">
        <f t="shared" ca="1" si="2008"/>
        <v>25</v>
      </c>
      <c r="AR3778">
        <f t="shared" ca="1" si="2009"/>
        <v>7.0192307692307692</v>
      </c>
      <c r="AS3778">
        <f ca="1">P3778/J3778</f>
        <v>1.0541813655143202E-2</v>
      </c>
    </row>
    <row r="3779" spans="1:45" x14ac:dyDescent="0.4">
      <c r="A3779">
        <f t="shared" ref="A3779:A3842" si="2031">IF(BA3779="",A3778,BA3779)</f>
        <v>201904</v>
      </c>
      <c r="B3779" t="s">
        <v>855</v>
      </c>
      <c r="C3779" t="s">
        <v>647</v>
      </c>
      <c r="D3779" t="str">
        <f t="shared" ca="1" si="2028"/>
        <v>I105</v>
      </c>
      <c r="E3779">
        <f t="shared" ca="1" si="2010"/>
        <v>10</v>
      </c>
      <c r="F3779">
        <f t="shared" ca="1" si="2011"/>
        <v>5</v>
      </c>
      <c r="G3779" t="str">
        <f t="shared" ca="1" si="2026"/>
        <v>S10</v>
      </c>
      <c r="H3779" t="str">
        <f t="shared" ca="1" si="2027"/>
        <v>S108</v>
      </c>
      <c r="I3779">
        <f ca="1">VLOOKUP(D3779,PRC!$A$2:$B$21,2,0)*E3779</f>
        <v>1000000</v>
      </c>
      <c r="J3779">
        <f t="shared" ca="1" si="2012"/>
        <v>929995.99999999988</v>
      </c>
      <c r="K3779">
        <f ca="1">VLOOKUP(D3779,PRC!$A$1:$C$21,3,0)*E3779</f>
        <v>590000</v>
      </c>
      <c r="L3779">
        <f t="shared" ca="1" si="2013"/>
        <v>90000</v>
      </c>
      <c r="M3779">
        <f t="shared" ca="1" si="2014"/>
        <v>30000</v>
      </c>
      <c r="N3779">
        <f t="shared" ca="1" si="2015"/>
        <v>230000</v>
      </c>
      <c r="O3779">
        <f t="shared" ca="1" si="2016"/>
        <v>70000</v>
      </c>
      <c r="P3779">
        <f t="shared" ca="1" si="2006"/>
        <v>-80004.000000000116</v>
      </c>
      <c r="Q3779">
        <f ca="1">IF(P3779&gt;0,1,0)</f>
        <v>0</v>
      </c>
      <c r="R3779">
        <f t="shared" ca="1" si="2017"/>
        <v>7</v>
      </c>
      <c r="S3779">
        <f t="shared" ca="1" si="2018"/>
        <v>9</v>
      </c>
      <c r="T3779">
        <f t="shared" ca="1" si="2019"/>
        <v>3</v>
      </c>
      <c r="U3779">
        <f t="shared" ca="1" si="2020"/>
        <v>23</v>
      </c>
      <c r="V3779">
        <f t="shared" ca="1" si="2021"/>
        <v>7</v>
      </c>
      <c r="X3779">
        <f t="shared" si="2023"/>
        <v>3779</v>
      </c>
      <c r="Y3779">
        <f t="shared" si="2024"/>
        <v>3452</v>
      </c>
      <c r="Z3779">
        <f t="shared" si="2025"/>
        <v>3453</v>
      </c>
      <c r="AA3779">
        <f t="shared" si="2022"/>
        <v>3951</v>
      </c>
      <c r="AB3779">
        <f t="shared" ref="AB3779:AB3842" si="2032">COUNTIF(AM$2:AM$100100,AM3779)</f>
        <v>500</v>
      </c>
      <c r="AM3779" t="str">
        <f t="shared" ref="AM3779:AM3842" si="2033">A3779&amp;C3779</f>
        <v>201904LP</v>
      </c>
      <c r="AN3779">
        <f t="shared" ca="1" si="2029"/>
        <v>7.0004000000000062</v>
      </c>
      <c r="AO3779">
        <f t="shared" ca="1" si="2030"/>
        <v>9</v>
      </c>
      <c r="AP3779">
        <f t="shared" ca="1" si="2007"/>
        <v>3</v>
      </c>
      <c r="AQ3779">
        <f t="shared" ca="1" si="2008"/>
        <v>23</v>
      </c>
      <c r="AR3779">
        <f t="shared" ca="1" si="2009"/>
        <v>7.0000000000000009</v>
      </c>
      <c r="AS3779">
        <f ca="1">P3779/J3779</f>
        <v>-8.602617645667307E-2</v>
      </c>
    </row>
    <row r="3780" spans="1:45" x14ac:dyDescent="0.4">
      <c r="A3780">
        <f t="shared" si="2031"/>
        <v>201904</v>
      </c>
      <c r="B3780" t="s">
        <v>856</v>
      </c>
      <c r="C3780" t="s">
        <v>647</v>
      </c>
      <c r="D3780" t="str">
        <f t="shared" ca="1" si="2028"/>
        <v>I115</v>
      </c>
      <c r="E3780">
        <f t="shared" ca="1" si="2010"/>
        <v>15</v>
      </c>
      <c r="F3780">
        <f t="shared" ca="1" si="2011"/>
        <v>6</v>
      </c>
      <c r="G3780" t="str">
        <f t="shared" ca="1" si="2026"/>
        <v>S10</v>
      </c>
      <c r="H3780" t="str">
        <f t="shared" ca="1" si="2027"/>
        <v>S109</v>
      </c>
      <c r="I3780">
        <f ca="1">VLOOKUP(D3780,PRC!$A$2:$B$21,2,0)*E3780</f>
        <v>75000</v>
      </c>
      <c r="J3780">
        <f t="shared" ca="1" si="2012"/>
        <v>67496</v>
      </c>
      <c r="K3780">
        <f ca="1">VLOOKUP(D3780,PRC!$A$1:$C$21,3,0)*E3780</f>
        <v>36000</v>
      </c>
      <c r="L3780">
        <f t="shared" ca="1" si="2013"/>
        <v>5000</v>
      </c>
      <c r="M3780">
        <f t="shared" ca="1" si="2014"/>
        <v>2000</v>
      </c>
      <c r="N3780">
        <f t="shared" ca="1" si="2015"/>
        <v>17000</v>
      </c>
      <c r="O3780">
        <f t="shared" ca="1" si="2016"/>
        <v>8000</v>
      </c>
      <c r="P3780">
        <f t="shared" ref="P3780:P3843" ca="1" si="2034">J3780-SUM(K3780:O3780)</f>
        <v>-504</v>
      </c>
      <c r="Q3780">
        <f ca="1">IF(P3780&gt;0,1,0)</f>
        <v>0</v>
      </c>
      <c r="R3780">
        <f t="shared" ca="1" si="2017"/>
        <v>10</v>
      </c>
      <c r="S3780">
        <f t="shared" ca="1" si="2018"/>
        <v>6</v>
      </c>
      <c r="T3780">
        <f t="shared" ca="1" si="2019"/>
        <v>3</v>
      </c>
      <c r="U3780">
        <f t="shared" ca="1" si="2020"/>
        <v>23</v>
      </c>
      <c r="V3780">
        <f t="shared" ca="1" si="2021"/>
        <v>10</v>
      </c>
      <c r="X3780">
        <f t="shared" si="2023"/>
        <v>3780</v>
      </c>
      <c r="Y3780">
        <f t="shared" si="2024"/>
        <v>3452</v>
      </c>
      <c r="Z3780">
        <f t="shared" si="2025"/>
        <v>3453</v>
      </c>
      <c r="AA3780">
        <f t="shared" si="2022"/>
        <v>3951</v>
      </c>
      <c r="AB3780">
        <f t="shared" si="2032"/>
        <v>500</v>
      </c>
      <c r="AM3780" t="str">
        <f t="shared" si="2033"/>
        <v>201904LP</v>
      </c>
      <c r="AN3780">
        <f t="shared" ca="1" si="2029"/>
        <v>10.005333333333333</v>
      </c>
      <c r="AO3780">
        <f t="shared" ca="1" si="2030"/>
        <v>6.666666666666667</v>
      </c>
      <c r="AP3780">
        <f t="shared" ca="1" si="2007"/>
        <v>2.666666666666667</v>
      </c>
      <c r="AQ3780">
        <f t="shared" ca="1" si="2008"/>
        <v>22.666666666666664</v>
      </c>
      <c r="AR3780">
        <f t="shared" ca="1" si="2009"/>
        <v>10.666666666666668</v>
      </c>
      <c r="AS3780">
        <f ca="1">P3780/J3780</f>
        <v>-7.467109162024416E-3</v>
      </c>
    </row>
    <row r="3781" spans="1:45" x14ac:dyDescent="0.4">
      <c r="A3781">
        <f t="shared" si="2031"/>
        <v>201904</v>
      </c>
      <c r="B3781" t="s">
        <v>857</v>
      </c>
      <c r="C3781" t="s">
        <v>647</v>
      </c>
      <c r="D3781" t="str">
        <f t="shared" ca="1" si="2028"/>
        <v>I101</v>
      </c>
      <c r="E3781">
        <f t="shared" ca="1" si="2010"/>
        <v>18</v>
      </c>
      <c r="F3781">
        <f t="shared" ca="1" si="2011"/>
        <v>7</v>
      </c>
      <c r="G3781" t="str">
        <f t="shared" ca="1" si="2026"/>
        <v>S11</v>
      </c>
      <c r="H3781" t="str">
        <f t="shared" ca="1" si="2027"/>
        <v>S113</v>
      </c>
      <c r="I3781">
        <f ca="1">VLOOKUP(D3781,PRC!$A$2:$B$21,2,0)*E3781</f>
        <v>540000</v>
      </c>
      <c r="J3781">
        <f t="shared" ca="1" si="2012"/>
        <v>485996</v>
      </c>
      <c r="K3781">
        <f ca="1">VLOOKUP(D3781,PRC!$A$1:$C$21,3,0)*E3781</f>
        <v>280800</v>
      </c>
      <c r="L3781">
        <f t="shared" ca="1" si="2013"/>
        <v>43000</v>
      </c>
      <c r="M3781">
        <f t="shared" ca="1" si="2014"/>
        <v>5000</v>
      </c>
      <c r="N3781">
        <f t="shared" ca="1" si="2015"/>
        <v>103000</v>
      </c>
      <c r="O3781">
        <f t="shared" ca="1" si="2016"/>
        <v>38000</v>
      </c>
      <c r="P3781">
        <f t="shared" ca="1" si="2034"/>
        <v>16196</v>
      </c>
      <c r="Q3781">
        <f ca="1">IF(P3781&gt;0,1,0)</f>
        <v>1</v>
      </c>
      <c r="R3781">
        <f t="shared" ca="1" si="2017"/>
        <v>10</v>
      </c>
      <c r="S3781">
        <f t="shared" ca="1" si="2018"/>
        <v>8</v>
      </c>
      <c r="T3781">
        <f t="shared" ca="1" si="2019"/>
        <v>1</v>
      </c>
      <c r="U3781">
        <f t="shared" ca="1" si="2020"/>
        <v>19</v>
      </c>
      <c r="V3781">
        <f t="shared" ca="1" si="2021"/>
        <v>7</v>
      </c>
      <c r="X3781">
        <f t="shared" si="2023"/>
        <v>3781</v>
      </c>
      <c r="Y3781">
        <f t="shared" si="2024"/>
        <v>3452</v>
      </c>
      <c r="Z3781">
        <f t="shared" si="2025"/>
        <v>3453</v>
      </c>
      <c r="AA3781">
        <f t="shared" si="2022"/>
        <v>3951</v>
      </c>
      <c r="AB3781">
        <f t="shared" si="2032"/>
        <v>500</v>
      </c>
      <c r="AM3781" t="str">
        <f t="shared" si="2033"/>
        <v>201904LP</v>
      </c>
      <c r="AN3781">
        <f t="shared" ca="1" si="2029"/>
        <v>10.000740740740744</v>
      </c>
      <c r="AO3781">
        <f t="shared" ca="1" si="2030"/>
        <v>7.9629629629629637</v>
      </c>
      <c r="AP3781">
        <f t="shared" ca="1" si="2007"/>
        <v>0.92592592592592582</v>
      </c>
      <c r="AQ3781">
        <f t="shared" ca="1" si="2008"/>
        <v>19.074074074074073</v>
      </c>
      <c r="AR3781">
        <f t="shared" ca="1" si="2009"/>
        <v>7.0370370370370372</v>
      </c>
      <c r="AS3781">
        <f ca="1">P3781/J3781</f>
        <v>3.3325377163598055E-2</v>
      </c>
    </row>
    <row r="3782" spans="1:45" x14ac:dyDescent="0.4">
      <c r="A3782">
        <f t="shared" si="2031"/>
        <v>201904</v>
      </c>
      <c r="B3782" t="s">
        <v>858</v>
      </c>
      <c r="C3782" t="s">
        <v>647</v>
      </c>
      <c r="D3782" t="str">
        <f t="shared" ca="1" si="2028"/>
        <v>I115</v>
      </c>
      <c r="E3782">
        <f t="shared" ca="1" si="2010"/>
        <v>13</v>
      </c>
      <c r="F3782">
        <f t="shared" ca="1" si="2011"/>
        <v>6</v>
      </c>
      <c r="G3782" t="str">
        <f t="shared" ca="1" si="2026"/>
        <v>S10</v>
      </c>
      <c r="H3782" t="str">
        <f t="shared" ca="1" si="2027"/>
        <v>S104</v>
      </c>
      <c r="I3782">
        <f ca="1">VLOOKUP(D3782,PRC!$A$2:$B$21,2,0)*E3782</f>
        <v>65000</v>
      </c>
      <c r="J3782">
        <f t="shared" ca="1" si="2012"/>
        <v>59146</v>
      </c>
      <c r="K3782">
        <f ca="1">VLOOKUP(D3782,PRC!$A$1:$C$21,3,0)*E3782</f>
        <v>31200</v>
      </c>
      <c r="L3782">
        <f t="shared" ca="1" si="2013"/>
        <v>4000</v>
      </c>
      <c r="M3782">
        <f t="shared" ca="1" si="2014"/>
        <v>1000</v>
      </c>
      <c r="N3782">
        <f t="shared" ca="1" si="2015"/>
        <v>13000</v>
      </c>
      <c r="O3782">
        <f t="shared" ca="1" si="2016"/>
        <v>3000</v>
      </c>
      <c r="P3782">
        <f t="shared" ca="1" si="2034"/>
        <v>6946</v>
      </c>
      <c r="Q3782">
        <f ca="1">IF(P3782&gt;0,1,0)</f>
        <v>1</v>
      </c>
      <c r="R3782">
        <f t="shared" ca="1" si="2017"/>
        <v>9</v>
      </c>
      <c r="S3782">
        <f t="shared" ca="1" si="2018"/>
        <v>6</v>
      </c>
      <c r="T3782">
        <f t="shared" ca="1" si="2019"/>
        <v>1</v>
      </c>
      <c r="U3782">
        <f t="shared" ca="1" si="2020"/>
        <v>20</v>
      </c>
      <c r="V3782">
        <f t="shared" ca="1" si="2021"/>
        <v>5</v>
      </c>
      <c r="X3782">
        <f t="shared" si="2023"/>
        <v>3782</v>
      </c>
      <c r="Y3782">
        <f t="shared" si="2024"/>
        <v>3452</v>
      </c>
      <c r="Z3782">
        <f t="shared" si="2025"/>
        <v>3453</v>
      </c>
      <c r="AA3782">
        <f t="shared" si="2022"/>
        <v>3951</v>
      </c>
      <c r="AB3782">
        <f t="shared" si="2032"/>
        <v>500</v>
      </c>
      <c r="AM3782" t="str">
        <f t="shared" si="2033"/>
        <v>201904LP</v>
      </c>
      <c r="AN3782">
        <f t="shared" ca="1" si="2029"/>
        <v>9.0061538461538415</v>
      </c>
      <c r="AO3782">
        <f t="shared" ca="1" si="2030"/>
        <v>6.1538461538461542</v>
      </c>
      <c r="AP3782">
        <f t="shared" ca="1" si="2007"/>
        <v>1.5384615384615385</v>
      </c>
      <c r="AQ3782">
        <f t="shared" ca="1" si="2008"/>
        <v>20</v>
      </c>
      <c r="AR3782">
        <f t="shared" ca="1" si="2009"/>
        <v>4.6153846153846159</v>
      </c>
      <c r="AS3782">
        <f ca="1">P3782/J3782</f>
        <v>0.11743820376694958</v>
      </c>
    </row>
    <row r="3783" spans="1:45" x14ac:dyDescent="0.4">
      <c r="A3783">
        <f t="shared" si="2031"/>
        <v>201904</v>
      </c>
      <c r="B3783" t="s">
        <v>859</v>
      </c>
      <c r="C3783" t="s">
        <v>647</v>
      </c>
      <c r="D3783" t="str">
        <f t="shared" ca="1" si="2028"/>
        <v>I102</v>
      </c>
      <c r="E3783">
        <f t="shared" ca="1" si="2010"/>
        <v>14</v>
      </c>
      <c r="F3783">
        <f t="shared" ca="1" si="2011"/>
        <v>10</v>
      </c>
      <c r="G3783" t="str">
        <f t="shared" ca="1" si="2026"/>
        <v>S10</v>
      </c>
      <c r="H3783" t="str">
        <f t="shared" ca="1" si="2027"/>
        <v>S102</v>
      </c>
      <c r="I3783">
        <f ca="1">VLOOKUP(D3783,PRC!$A$2:$B$21,2,0)*E3783</f>
        <v>560000</v>
      </c>
      <c r="J3783">
        <f t="shared" ca="1" si="2012"/>
        <v>531996</v>
      </c>
      <c r="K3783">
        <f ca="1">VLOOKUP(D3783,PRC!$A$1:$C$21,3,0)*E3783</f>
        <v>263200</v>
      </c>
      <c r="L3783">
        <f t="shared" ca="1" si="2013"/>
        <v>45000</v>
      </c>
      <c r="M3783">
        <f t="shared" ca="1" si="2014"/>
        <v>17000</v>
      </c>
      <c r="N3783">
        <f t="shared" ca="1" si="2015"/>
        <v>106000</v>
      </c>
      <c r="O3783">
        <f t="shared" ca="1" si="2016"/>
        <v>34000</v>
      </c>
      <c r="P3783">
        <f t="shared" ca="1" si="2034"/>
        <v>66796</v>
      </c>
      <c r="Q3783">
        <f ca="1">IF(P3783&gt;0,1,0)</f>
        <v>1</v>
      </c>
      <c r="R3783">
        <f t="shared" ca="1" si="2017"/>
        <v>5</v>
      </c>
      <c r="S3783">
        <f t="shared" ca="1" si="2018"/>
        <v>8</v>
      </c>
      <c r="T3783">
        <f t="shared" ca="1" si="2019"/>
        <v>3</v>
      </c>
      <c r="U3783">
        <f t="shared" ca="1" si="2020"/>
        <v>19</v>
      </c>
      <c r="V3783">
        <f t="shared" ca="1" si="2021"/>
        <v>6</v>
      </c>
      <c r="X3783">
        <f t="shared" si="2023"/>
        <v>3783</v>
      </c>
      <c r="Y3783">
        <f t="shared" si="2024"/>
        <v>3452</v>
      </c>
      <c r="Z3783">
        <f t="shared" si="2025"/>
        <v>3453</v>
      </c>
      <c r="AA3783">
        <f t="shared" si="2022"/>
        <v>3951</v>
      </c>
      <c r="AB3783">
        <f t="shared" si="2032"/>
        <v>500</v>
      </c>
      <c r="AM3783" t="str">
        <f t="shared" si="2033"/>
        <v>201904LP</v>
      </c>
      <c r="AN3783">
        <f t="shared" ca="1" si="2029"/>
        <v>5.000714285714281</v>
      </c>
      <c r="AO3783">
        <f t="shared" ca="1" si="2030"/>
        <v>8.0357142857142865</v>
      </c>
      <c r="AP3783">
        <f t="shared" ca="1" si="2007"/>
        <v>3.0357142857142856</v>
      </c>
      <c r="AQ3783">
        <f t="shared" ca="1" si="2008"/>
        <v>18.928571428571427</v>
      </c>
      <c r="AR3783">
        <f t="shared" ca="1" si="2009"/>
        <v>6.0714285714285712</v>
      </c>
      <c r="AS3783">
        <f ca="1">P3783/J3783</f>
        <v>0.12555733501755653</v>
      </c>
    </row>
    <row r="3784" spans="1:45" x14ac:dyDescent="0.4">
      <c r="A3784">
        <f t="shared" si="2031"/>
        <v>201904</v>
      </c>
      <c r="B3784" t="s">
        <v>860</v>
      </c>
      <c r="C3784" t="s">
        <v>647</v>
      </c>
      <c r="D3784" t="str">
        <f t="shared" ca="1" si="2028"/>
        <v>I120</v>
      </c>
      <c r="E3784">
        <f t="shared" ca="1" si="2010"/>
        <v>10</v>
      </c>
      <c r="F3784">
        <f t="shared" ca="1" si="2011"/>
        <v>10</v>
      </c>
      <c r="G3784" t="str">
        <f t="shared" ca="1" si="2026"/>
        <v>S11</v>
      </c>
      <c r="H3784" t="str">
        <f t="shared" ca="1" si="2027"/>
        <v>S113</v>
      </c>
      <c r="I3784">
        <f ca="1">VLOOKUP(D3784,PRC!$A$2:$B$21,2,0)*E3784</f>
        <v>43000000</v>
      </c>
      <c r="J3784">
        <f t="shared" ca="1" si="2012"/>
        <v>39989996</v>
      </c>
      <c r="K3784">
        <f ca="1">VLOOKUP(D3784,PRC!$A$1:$C$21,3,0)*E3784</f>
        <v>19350000</v>
      </c>
      <c r="L3784">
        <f t="shared" ca="1" si="2013"/>
        <v>3870000</v>
      </c>
      <c r="M3784">
        <f t="shared" ca="1" si="2014"/>
        <v>860000</v>
      </c>
      <c r="N3784">
        <f t="shared" ca="1" si="2015"/>
        <v>9460000</v>
      </c>
      <c r="O3784">
        <f t="shared" ca="1" si="2016"/>
        <v>3440000</v>
      </c>
      <c r="P3784">
        <f t="shared" ca="1" si="2034"/>
        <v>3009996</v>
      </c>
      <c r="Q3784">
        <f ca="1">IF(P3784&gt;0,1,0)</f>
        <v>1</v>
      </c>
      <c r="R3784">
        <f t="shared" ca="1" si="2017"/>
        <v>7</v>
      </c>
      <c r="S3784">
        <f t="shared" ca="1" si="2018"/>
        <v>9</v>
      </c>
      <c r="T3784">
        <f t="shared" ca="1" si="2019"/>
        <v>2</v>
      </c>
      <c r="U3784">
        <f t="shared" ca="1" si="2020"/>
        <v>22</v>
      </c>
      <c r="V3784">
        <f t="shared" ca="1" si="2021"/>
        <v>8</v>
      </c>
      <c r="X3784">
        <f t="shared" si="2023"/>
        <v>3784</v>
      </c>
      <c r="Y3784">
        <f t="shared" si="2024"/>
        <v>3452</v>
      </c>
      <c r="Z3784">
        <f t="shared" si="2025"/>
        <v>3453</v>
      </c>
      <c r="AA3784">
        <f t="shared" si="2022"/>
        <v>3951</v>
      </c>
      <c r="AB3784">
        <f t="shared" si="2032"/>
        <v>500</v>
      </c>
      <c r="AM3784" t="str">
        <f t="shared" si="2033"/>
        <v>201904LP</v>
      </c>
      <c r="AN3784">
        <f t="shared" ca="1" si="2029"/>
        <v>7.0000093023255827</v>
      </c>
      <c r="AO3784">
        <f t="shared" ca="1" si="2030"/>
        <v>9</v>
      </c>
      <c r="AP3784">
        <f t="shared" ref="AP3784:AP3847" ca="1" si="2035">M3784/$I3784*100</f>
        <v>2</v>
      </c>
      <c r="AQ3784">
        <f t="shared" ref="AQ3784:AQ3847" ca="1" si="2036">N3784/$I3784*100</f>
        <v>22</v>
      </c>
      <c r="AR3784">
        <f t="shared" ref="AR3784:AR3847" ca="1" si="2037">O3784/$I3784*100</f>
        <v>8</v>
      </c>
      <c r="AS3784">
        <f ca="1">P3784/J3784</f>
        <v>7.5268724708049489E-2</v>
      </c>
    </row>
    <row r="3785" spans="1:45" x14ac:dyDescent="0.4">
      <c r="A3785">
        <f t="shared" si="2031"/>
        <v>201904</v>
      </c>
      <c r="B3785" t="s">
        <v>861</v>
      </c>
      <c r="C3785" t="s">
        <v>647</v>
      </c>
      <c r="D3785" t="str">
        <f t="shared" ca="1" si="2028"/>
        <v>I114</v>
      </c>
      <c r="E3785">
        <f t="shared" ca="1" si="2010"/>
        <v>19</v>
      </c>
      <c r="F3785">
        <f t="shared" ca="1" si="2011"/>
        <v>10</v>
      </c>
      <c r="G3785" t="str">
        <f t="shared" ca="1" si="2026"/>
        <v>S11</v>
      </c>
      <c r="H3785" t="str">
        <f t="shared" ca="1" si="2027"/>
        <v>S118</v>
      </c>
      <c r="I3785">
        <f ca="1">VLOOKUP(D3785,PRC!$A$2:$B$21,2,0)*E3785</f>
        <v>4560000</v>
      </c>
      <c r="J3785">
        <f t="shared" ca="1" si="2012"/>
        <v>4286396</v>
      </c>
      <c r="K3785">
        <f ca="1">VLOOKUP(D3785,PRC!$A$1:$C$21,3,0)*E3785</f>
        <v>2644800</v>
      </c>
      <c r="L3785">
        <f t="shared" ca="1" si="2013"/>
        <v>274000</v>
      </c>
      <c r="M3785">
        <f t="shared" ca="1" si="2014"/>
        <v>137000</v>
      </c>
      <c r="N3785">
        <f t="shared" ca="1" si="2015"/>
        <v>1140000</v>
      </c>
      <c r="O3785">
        <f t="shared" ca="1" si="2016"/>
        <v>410000</v>
      </c>
      <c r="P3785">
        <f t="shared" ca="1" si="2034"/>
        <v>-319404</v>
      </c>
      <c r="Q3785">
        <f ca="1">IF(P3785&gt;0,1,0)</f>
        <v>0</v>
      </c>
      <c r="R3785">
        <f t="shared" ca="1" si="2017"/>
        <v>6</v>
      </c>
      <c r="S3785">
        <f t="shared" ca="1" si="2018"/>
        <v>6</v>
      </c>
      <c r="T3785">
        <f t="shared" ca="1" si="2019"/>
        <v>3</v>
      </c>
      <c r="U3785">
        <f t="shared" ca="1" si="2020"/>
        <v>25</v>
      </c>
      <c r="V3785">
        <f t="shared" ca="1" si="2021"/>
        <v>9</v>
      </c>
      <c r="X3785">
        <f t="shared" si="2023"/>
        <v>3785</v>
      </c>
      <c r="Y3785">
        <f t="shared" si="2024"/>
        <v>3452</v>
      </c>
      <c r="Z3785">
        <f t="shared" si="2025"/>
        <v>3453</v>
      </c>
      <c r="AA3785">
        <f t="shared" si="2022"/>
        <v>3951</v>
      </c>
      <c r="AB3785">
        <f t="shared" si="2032"/>
        <v>500</v>
      </c>
      <c r="AM3785" t="str">
        <f t="shared" si="2033"/>
        <v>201904LP</v>
      </c>
      <c r="AN3785">
        <f t="shared" ca="1" si="2029"/>
        <v>6.0000877192982411</v>
      </c>
      <c r="AO3785">
        <f t="shared" ca="1" si="2030"/>
        <v>6.0087719298245617</v>
      </c>
      <c r="AP3785">
        <f t="shared" ca="1" si="2035"/>
        <v>3.0043859649122808</v>
      </c>
      <c r="AQ3785">
        <f t="shared" ca="1" si="2036"/>
        <v>25</v>
      </c>
      <c r="AR3785">
        <f t="shared" ca="1" si="2037"/>
        <v>8.9912280701754383</v>
      </c>
      <c r="AS3785">
        <f ca="1">P3785/J3785</f>
        <v>-7.4515747028505996E-2</v>
      </c>
    </row>
    <row r="3786" spans="1:45" x14ac:dyDescent="0.4">
      <c r="A3786">
        <f t="shared" si="2031"/>
        <v>201904</v>
      </c>
      <c r="B3786" t="s">
        <v>862</v>
      </c>
      <c r="C3786" t="s">
        <v>647</v>
      </c>
      <c r="D3786" t="str">
        <f t="shared" ca="1" si="2028"/>
        <v>I104</v>
      </c>
      <c r="E3786">
        <f t="shared" ca="1" si="2010"/>
        <v>14</v>
      </c>
      <c r="F3786">
        <f t="shared" ca="1" si="2011"/>
        <v>10</v>
      </c>
      <c r="G3786" t="str">
        <f t="shared" ca="1" si="2026"/>
        <v>S11</v>
      </c>
      <c r="H3786" t="str">
        <f t="shared" ca="1" si="2027"/>
        <v>S113</v>
      </c>
      <c r="I3786">
        <f ca="1">VLOOKUP(D3786,PRC!$A$2:$B$21,2,0)*E3786</f>
        <v>980000</v>
      </c>
      <c r="J3786">
        <f t="shared" ca="1" si="2012"/>
        <v>921196</v>
      </c>
      <c r="K3786">
        <f ca="1">VLOOKUP(D3786,PRC!$A$1:$C$21,3,0)*E3786</f>
        <v>411600</v>
      </c>
      <c r="L3786">
        <f t="shared" ca="1" si="2013"/>
        <v>69000</v>
      </c>
      <c r="M3786">
        <f t="shared" ca="1" si="2014"/>
        <v>20000</v>
      </c>
      <c r="N3786">
        <f t="shared" ca="1" si="2015"/>
        <v>186000</v>
      </c>
      <c r="O3786">
        <f t="shared" ca="1" si="2016"/>
        <v>59000</v>
      </c>
      <c r="P3786">
        <f t="shared" ca="1" si="2034"/>
        <v>175596</v>
      </c>
      <c r="Q3786">
        <f ca="1">IF(P3786&gt;0,1,0)</f>
        <v>1</v>
      </c>
      <c r="R3786">
        <f t="shared" ca="1" si="2017"/>
        <v>6</v>
      </c>
      <c r="S3786">
        <f t="shared" ca="1" si="2018"/>
        <v>7</v>
      </c>
      <c r="T3786">
        <f t="shared" ca="1" si="2019"/>
        <v>2</v>
      </c>
      <c r="U3786">
        <f t="shared" ca="1" si="2020"/>
        <v>19</v>
      </c>
      <c r="V3786">
        <f t="shared" ca="1" si="2021"/>
        <v>6</v>
      </c>
      <c r="X3786">
        <f t="shared" si="2023"/>
        <v>3786</v>
      </c>
      <c r="Y3786">
        <f t="shared" si="2024"/>
        <v>3452</v>
      </c>
      <c r="Z3786">
        <f t="shared" si="2025"/>
        <v>3453</v>
      </c>
      <c r="AA3786">
        <f t="shared" si="2022"/>
        <v>3951</v>
      </c>
      <c r="AB3786">
        <f t="shared" si="2032"/>
        <v>500</v>
      </c>
      <c r="AM3786" t="str">
        <f t="shared" si="2033"/>
        <v>201904LP</v>
      </c>
      <c r="AN3786">
        <f t="shared" ca="1" si="2029"/>
        <v>6.0004081632653028</v>
      </c>
      <c r="AO3786">
        <f t="shared" ca="1" si="2030"/>
        <v>7.0408163265306118</v>
      </c>
      <c r="AP3786">
        <f t="shared" ca="1" si="2035"/>
        <v>2.0408163265306123</v>
      </c>
      <c r="AQ3786">
        <f t="shared" ca="1" si="2036"/>
        <v>18.979591836734695</v>
      </c>
      <c r="AR3786">
        <f t="shared" ca="1" si="2037"/>
        <v>6.0204081632653059</v>
      </c>
      <c r="AS3786">
        <f ca="1">P3786/J3786</f>
        <v>0.1906174147521266</v>
      </c>
    </row>
    <row r="3787" spans="1:45" x14ac:dyDescent="0.4">
      <c r="A3787">
        <f t="shared" si="2031"/>
        <v>201904</v>
      </c>
      <c r="B3787" t="s">
        <v>863</v>
      </c>
      <c r="C3787" t="s">
        <v>647</v>
      </c>
      <c r="D3787" t="str">
        <f t="shared" ca="1" si="2028"/>
        <v>I109</v>
      </c>
      <c r="E3787">
        <f t="shared" ca="1" si="2010"/>
        <v>14</v>
      </c>
      <c r="F3787">
        <f t="shared" ca="1" si="2011"/>
        <v>7</v>
      </c>
      <c r="G3787" t="str">
        <f t="shared" ca="1" si="2026"/>
        <v>S10</v>
      </c>
      <c r="H3787" t="str">
        <f t="shared" ca="1" si="2027"/>
        <v>S102</v>
      </c>
      <c r="I3787">
        <f ca="1">VLOOKUP(D3787,PRC!$A$2:$B$21,2,0)*E3787</f>
        <v>7000000</v>
      </c>
      <c r="J3787">
        <f t="shared" ca="1" si="2012"/>
        <v>6369996</v>
      </c>
      <c r="K3787">
        <f ca="1">VLOOKUP(D3787,PRC!$A$1:$C$21,3,0)*E3787</f>
        <v>2800000</v>
      </c>
      <c r="L3787">
        <f t="shared" ca="1" si="2013"/>
        <v>350000</v>
      </c>
      <c r="M3787">
        <f t="shared" ca="1" si="2014"/>
        <v>140000</v>
      </c>
      <c r="N3787">
        <f t="shared" ca="1" si="2015"/>
        <v>1190000</v>
      </c>
      <c r="O3787">
        <f t="shared" ca="1" si="2016"/>
        <v>700000</v>
      </c>
      <c r="P3787">
        <f t="shared" ca="1" si="2034"/>
        <v>1189996</v>
      </c>
      <c r="Q3787">
        <f ca="1">IF(P3787&gt;0,1,0)</f>
        <v>1</v>
      </c>
      <c r="R3787">
        <f t="shared" ca="1" si="2017"/>
        <v>9</v>
      </c>
      <c r="S3787">
        <f t="shared" ca="1" si="2018"/>
        <v>5</v>
      </c>
      <c r="T3787">
        <f t="shared" ca="1" si="2019"/>
        <v>2</v>
      </c>
      <c r="U3787">
        <f t="shared" ca="1" si="2020"/>
        <v>17</v>
      </c>
      <c r="V3787">
        <f t="shared" ca="1" si="2021"/>
        <v>10</v>
      </c>
      <c r="X3787">
        <f t="shared" si="2023"/>
        <v>3787</v>
      </c>
      <c r="Y3787">
        <f t="shared" si="2024"/>
        <v>3452</v>
      </c>
      <c r="Z3787">
        <f t="shared" si="2025"/>
        <v>3453</v>
      </c>
      <c r="AA3787">
        <f t="shared" si="2022"/>
        <v>3951</v>
      </c>
      <c r="AB3787">
        <f t="shared" si="2032"/>
        <v>500</v>
      </c>
      <c r="AM3787" t="str">
        <f t="shared" si="2033"/>
        <v>201904LP</v>
      </c>
      <c r="AN3787">
        <f t="shared" ca="1" si="2029"/>
        <v>9.000057142857143</v>
      </c>
      <c r="AO3787">
        <f t="shared" ca="1" si="2030"/>
        <v>5</v>
      </c>
      <c r="AP3787">
        <f t="shared" ca="1" si="2035"/>
        <v>2</v>
      </c>
      <c r="AQ3787">
        <f t="shared" ca="1" si="2036"/>
        <v>17</v>
      </c>
      <c r="AR3787">
        <f t="shared" ca="1" si="2037"/>
        <v>10</v>
      </c>
      <c r="AS3787">
        <f ca="1">P3787/J3787</f>
        <v>0.18681267617750466</v>
      </c>
    </row>
    <row r="3788" spans="1:45" x14ac:dyDescent="0.4">
      <c r="A3788">
        <f t="shared" si="2031"/>
        <v>201904</v>
      </c>
      <c r="B3788" t="s">
        <v>864</v>
      </c>
      <c r="C3788" t="s">
        <v>647</v>
      </c>
      <c r="D3788" t="str">
        <f t="shared" ca="1" si="2028"/>
        <v>I115</v>
      </c>
      <c r="E3788">
        <f t="shared" ca="1" si="2010"/>
        <v>11</v>
      </c>
      <c r="F3788">
        <f t="shared" ca="1" si="2011"/>
        <v>6</v>
      </c>
      <c r="G3788" t="str">
        <f t="shared" ca="1" si="2026"/>
        <v>S11</v>
      </c>
      <c r="H3788" t="str">
        <f t="shared" ca="1" si="2027"/>
        <v>S113</v>
      </c>
      <c r="I3788">
        <f ca="1">VLOOKUP(D3788,PRC!$A$2:$B$21,2,0)*E3788</f>
        <v>55000</v>
      </c>
      <c r="J3788">
        <f t="shared" ca="1" si="2012"/>
        <v>52246</v>
      </c>
      <c r="K3788">
        <f ca="1">VLOOKUP(D3788,PRC!$A$1:$C$21,3,0)*E3788</f>
        <v>26400</v>
      </c>
      <c r="L3788">
        <f t="shared" ca="1" si="2013"/>
        <v>5000</v>
      </c>
      <c r="M3788">
        <f t="shared" ca="1" si="2014"/>
        <v>1000</v>
      </c>
      <c r="N3788">
        <f t="shared" ca="1" si="2015"/>
        <v>11000</v>
      </c>
      <c r="O3788">
        <f t="shared" ca="1" si="2016"/>
        <v>3000</v>
      </c>
      <c r="P3788">
        <f t="shared" ca="1" si="2034"/>
        <v>5846</v>
      </c>
      <c r="Q3788">
        <f ca="1">IF(P3788&gt;0,1,0)</f>
        <v>1</v>
      </c>
      <c r="R3788">
        <f t="shared" ca="1" si="2017"/>
        <v>5</v>
      </c>
      <c r="S3788">
        <f t="shared" ca="1" si="2018"/>
        <v>9</v>
      </c>
      <c r="T3788">
        <f t="shared" ca="1" si="2019"/>
        <v>2</v>
      </c>
      <c r="U3788">
        <f t="shared" ca="1" si="2020"/>
        <v>20</v>
      </c>
      <c r="V3788">
        <f t="shared" ca="1" si="2021"/>
        <v>6</v>
      </c>
      <c r="X3788">
        <f t="shared" si="2023"/>
        <v>3788</v>
      </c>
      <c r="Y3788">
        <f t="shared" si="2024"/>
        <v>3452</v>
      </c>
      <c r="Z3788">
        <f t="shared" si="2025"/>
        <v>3453</v>
      </c>
      <c r="AA3788">
        <f t="shared" si="2022"/>
        <v>3951</v>
      </c>
      <c r="AB3788">
        <f t="shared" si="2032"/>
        <v>500</v>
      </c>
      <c r="AM3788" t="str">
        <f t="shared" si="2033"/>
        <v>201904LP</v>
      </c>
      <c r="AN3788">
        <f t="shared" ca="1" si="2029"/>
        <v>5.0072727272727269</v>
      </c>
      <c r="AO3788">
        <f t="shared" ca="1" si="2030"/>
        <v>9.0909090909090917</v>
      </c>
      <c r="AP3788">
        <f t="shared" ca="1" si="2035"/>
        <v>1.8181818181818181</v>
      </c>
      <c r="AQ3788">
        <f t="shared" ca="1" si="2036"/>
        <v>20</v>
      </c>
      <c r="AR3788">
        <f t="shared" ca="1" si="2037"/>
        <v>5.4545454545454541</v>
      </c>
      <c r="AS3788">
        <f ca="1">P3788/J3788</f>
        <v>0.11189373349155916</v>
      </c>
    </row>
    <row r="3789" spans="1:45" x14ac:dyDescent="0.4">
      <c r="A3789">
        <f t="shared" si="2031"/>
        <v>201904</v>
      </c>
      <c r="B3789" t="s">
        <v>865</v>
      </c>
      <c r="C3789" t="s">
        <v>647</v>
      </c>
      <c r="D3789" t="str">
        <f t="shared" ca="1" si="2028"/>
        <v>I119</v>
      </c>
      <c r="E3789">
        <f t="shared" ca="1" si="2010"/>
        <v>19</v>
      </c>
      <c r="F3789">
        <f t="shared" ca="1" si="2011"/>
        <v>10</v>
      </c>
      <c r="G3789" t="str">
        <f t="shared" ca="1" si="2026"/>
        <v>S10</v>
      </c>
      <c r="H3789" t="str">
        <f t="shared" ca="1" si="2027"/>
        <v>S108</v>
      </c>
      <c r="I3789">
        <f ca="1">VLOOKUP(D3789,PRC!$A$2:$B$21,2,0)*E3789</f>
        <v>1805000</v>
      </c>
      <c r="J3789">
        <f t="shared" ca="1" si="2012"/>
        <v>1642546</v>
      </c>
      <c r="K3789">
        <f ca="1">VLOOKUP(D3789,PRC!$A$1:$C$21,3,0)*E3789</f>
        <v>866400</v>
      </c>
      <c r="L3789">
        <f t="shared" ca="1" si="2013"/>
        <v>144000</v>
      </c>
      <c r="M3789">
        <f t="shared" ca="1" si="2014"/>
        <v>36000</v>
      </c>
      <c r="N3789">
        <f t="shared" ca="1" si="2015"/>
        <v>361000</v>
      </c>
      <c r="O3789">
        <f t="shared" ca="1" si="2016"/>
        <v>144000</v>
      </c>
      <c r="P3789">
        <f t="shared" ca="1" si="2034"/>
        <v>91146</v>
      </c>
      <c r="Q3789">
        <f ca="1">IF(P3789&gt;0,1,0)</f>
        <v>1</v>
      </c>
      <c r="R3789">
        <f t="shared" ca="1" si="2017"/>
        <v>9</v>
      </c>
      <c r="S3789">
        <f t="shared" ca="1" si="2018"/>
        <v>8</v>
      </c>
      <c r="T3789">
        <f t="shared" ca="1" si="2019"/>
        <v>2</v>
      </c>
      <c r="U3789">
        <f t="shared" ca="1" si="2020"/>
        <v>20</v>
      </c>
      <c r="V3789">
        <f t="shared" ca="1" si="2021"/>
        <v>8</v>
      </c>
      <c r="X3789">
        <f t="shared" si="2023"/>
        <v>3789</v>
      </c>
      <c r="Y3789">
        <f t="shared" si="2024"/>
        <v>3452</v>
      </c>
      <c r="Z3789">
        <f t="shared" si="2025"/>
        <v>3453</v>
      </c>
      <c r="AA3789">
        <f t="shared" si="2022"/>
        <v>3951</v>
      </c>
      <c r="AB3789">
        <f t="shared" si="2032"/>
        <v>500</v>
      </c>
      <c r="AM3789" t="str">
        <f t="shared" si="2033"/>
        <v>201904LP</v>
      </c>
      <c r="AN3789">
        <f t="shared" ca="1" si="2029"/>
        <v>9.0002216066481964</v>
      </c>
      <c r="AO3789">
        <f t="shared" ca="1" si="2030"/>
        <v>7.9778393351800547</v>
      </c>
      <c r="AP3789">
        <f t="shared" ca="1" si="2035"/>
        <v>1.9944598337950137</v>
      </c>
      <c r="AQ3789">
        <f t="shared" ca="1" si="2036"/>
        <v>20</v>
      </c>
      <c r="AR3789">
        <f t="shared" ca="1" si="2037"/>
        <v>7.9778393351800547</v>
      </c>
      <c r="AS3789">
        <f ca="1">P3789/J3789</f>
        <v>5.5490683365945308E-2</v>
      </c>
    </row>
    <row r="3790" spans="1:45" x14ac:dyDescent="0.4">
      <c r="A3790">
        <f t="shared" si="2031"/>
        <v>201904</v>
      </c>
      <c r="B3790" t="s">
        <v>866</v>
      </c>
      <c r="C3790" t="s">
        <v>647</v>
      </c>
      <c r="D3790" t="str">
        <f t="shared" ca="1" si="2028"/>
        <v>I105</v>
      </c>
      <c r="E3790">
        <f t="shared" ca="1" si="2010"/>
        <v>10</v>
      </c>
      <c r="F3790">
        <f t="shared" ca="1" si="2011"/>
        <v>10</v>
      </c>
      <c r="G3790" t="str">
        <f t="shared" ca="1" si="2026"/>
        <v>S11</v>
      </c>
      <c r="H3790" t="str">
        <f t="shared" ca="1" si="2027"/>
        <v>S112</v>
      </c>
      <c r="I3790">
        <f ca="1">VLOOKUP(D3790,PRC!$A$2:$B$21,2,0)*E3790</f>
        <v>1000000</v>
      </c>
      <c r="J3790">
        <f t="shared" ca="1" si="2012"/>
        <v>919996</v>
      </c>
      <c r="K3790">
        <f ca="1">VLOOKUP(D3790,PRC!$A$1:$C$21,3,0)*E3790</f>
        <v>590000</v>
      </c>
      <c r="L3790">
        <f t="shared" ca="1" si="2013"/>
        <v>50000</v>
      </c>
      <c r="M3790">
        <f t="shared" ca="1" si="2014"/>
        <v>10000</v>
      </c>
      <c r="N3790">
        <f t="shared" ca="1" si="2015"/>
        <v>240000</v>
      </c>
      <c r="O3790">
        <f t="shared" ca="1" si="2016"/>
        <v>50000</v>
      </c>
      <c r="P3790">
        <f t="shared" ca="1" si="2034"/>
        <v>-20004</v>
      </c>
      <c r="Q3790">
        <f ca="1">IF(P3790&gt;0,1,0)</f>
        <v>0</v>
      </c>
      <c r="R3790">
        <f t="shared" ca="1" si="2017"/>
        <v>8</v>
      </c>
      <c r="S3790">
        <f t="shared" ca="1" si="2018"/>
        <v>5</v>
      </c>
      <c r="T3790">
        <f t="shared" ca="1" si="2019"/>
        <v>1</v>
      </c>
      <c r="U3790">
        <f t="shared" ca="1" si="2020"/>
        <v>24</v>
      </c>
      <c r="V3790">
        <f t="shared" ca="1" si="2021"/>
        <v>5</v>
      </c>
      <c r="X3790">
        <f t="shared" si="2023"/>
        <v>3790</v>
      </c>
      <c r="Y3790">
        <f t="shared" si="2024"/>
        <v>3452</v>
      </c>
      <c r="Z3790">
        <f t="shared" si="2025"/>
        <v>3453</v>
      </c>
      <c r="AA3790">
        <f t="shared" si="2022"/>
        <v>3951</v>
      </c>
      <c r="AB3790">
        <f t="shared" si="2032"/>
        <v>500</v>
      </c>
      <c r="AM3790" t="str">
        <f t="shared" si="2033"/>
        <v>201904LP</v>
      </c>
      <c r="AN3790">
        <f t="shared" ca="1" si="2029"/>
        <v>8.0003999999999955</v>
      </c>
      <c r="AO3790">
        <f t="shared" ca="1" si="2030"/>
        <v>5</v>
      </c>
      <c r="AP3790">
        <f t="shared" ca="1" si="2035"/>
        <v>1</v>
      </c>
      <c r="AQ3790">
        <f t="shared" ca="1" si="2036"/>
        <v>24</v>
      </c>
      <c r="AR3790">
        <f t="shared" ca="1" si="2037"/>
        <v>5</v>
      </c>
      <c r="AS3790">
        <f ca="1">P3790/J3790</f>
        <v>-2.17435727981426E-2</v>
      </c>
    </row>
    <row r="3791" spans="1:45" x14ac:dyDescent="0.4">
      <c r="A3791">
        <f t="shared" si="2031"/>
        <v>201904</v>
      </c>
      <c r="B3791" t="s">
        <v>867</v>
      </c>
      <c r="C3791" t="s">
        <v>647</v>
      </c>
      <c r="D3791" t="str">
        <f t="shared" ca="1" si="2028"/>
        <v>I117</v>
      </c>
      <c r="E3791">
        <f t="shared" ca="1" si="2010"/>
        <v>11</v>
      </c>
      <c r="F3791">
        <f t="shared" ca="1" si="2011"/>
        <v>8</v>
      </c>
      <c r="G3791" t="str">
        <f t="shared" ca="1" si="2026"/>
        <v>S10</v>
      </c>
      <c r="H3791" t="str">
        <f t="shared" ca="1" si="2027"/>
        <v>S104</v>
      </c>
      <c r="I3791">
        <f ca="1">VLOOKUP(D3791,PRC!$A$2:$B$21,2,0)*E3791</f>
        <v>27500000</v>
      </c>
      <c r="J3791">
        <f t="shared" ca="1" si="2012"/>
        <v>26124996</v>
      </c>
      <c r="K3791">
        <f ca="1">VLOOKUP(D3791,PRC!$A$1:$C$21,3,0)*E3791</f>
        <v>12650000</v>
      </c>
      <c r="L3791">
        <f t="shared" ca="1" si="2013"/>
        <v>1650000</v>
      </c>
      <c r="M3791">
        <f t="shared" ca="1" si="2014"/>
        <v>825000</v>
      </c>
      <c r="N3791">
        <f t="shared" ca="1" si="2015"/>
        <v>5775000</v>
      </c>
      <c r="O3791">
        <f t="shared" ca="1" si="2016"/>
        <v>1650000</v>
      </c>
      <c r="P3791">
        <f t="shared" ca="1" si="2034"/>
        <v>3574996</v>
      </c>
      <c r="Q3791">
        <f ca="1">IF(P3791&gt;0,1,0)</f>
        <v>1</v>
      </c>
      <c r="R3791">
        <f t="shared" ca="1" si="2017"/>
        <v>5</v>
      </c>
      <c r="S3791">
        <f t="shared" ca="1" si="2018"/>
        <v>6</v>
      </c>
      <c r="T3791">
        <f t="shared" ca="1" si="2019"/>
        <v>3</v>
      </c>
      <c r="U3791">
        <f t="shared" ca="1" si="2020"/>
        <v>21</v>
      </c>
      <c r="V3791">
        <f t="shared" ca="1" si="2021"/>
        <v>6</v>
      </c>
      <c r="X3791">
        <f t="shared" si="2023"/>
        <v>3791</v>
      </c>
      <c r="Y3791">
        <f t="shared" si="2024"/>
        <v>3452</v>
      </c>
      <c r="Z3791">
        <f t="shared" si="2025"/>
        <v>3453</v>
      </c>
      <c r="AA3791">
        <f t="shared" si="2022"/>
        <v>3951</v>
      </c>
      <c r="AB3791">
        <f t="shared" si="2032"/>
        <v>500</v>
      </c>
      <c r="AM3791" t="str">
        <f t="shared" si="2033"/>
        <v>201904LP</v>
      </c>
      <c r="AN3791">
        <f t="shared" ca="1" si="2029"/>
        <v>5.0000145454545457</v>
      </c>
      <c r="AO3791">
        <f t="shared" ca="1" si="2030"/>
        <v>6</v>
      </c>
      <c r="AP3791">
        <f t="shared" ca="1" si="2035"/>
        <v>3</v>
      </c>
      <c r="AQ3791">
        <f t="shared" ca="1" si="2036"/>
        <v>21</v>
      </c>
      <c r="AR3791">
        <f t="shared" ca="1" si="2037"/>
        <v>6</v>
      </c>
      <c r="AS3791">
        <f ca="1">P3791/J3791</f>
        <v>0.1368419731049911</v>
      </c>
    </row>
    <row r="3792" spans="1:45" x14ac:dyDescent="0.4">
      <c r="A3792">
        <f t="shared" si="2031"/>
        <v>201904</v>
      </c>
      <c r="B3792" t="s">
        <v>868</v>
      </c>
      <c r="C3792" t="s">
        <v>647</v>
      </c>
      <c r="D3792" t="str">
        <f t="shared" ca="1" si="2028"/>
        <v>I113</v>
      </c>
      <c r="E3792">
        <f t="shared" ca="1" si="2010"/>
        <v>11</v>
      </c>
      <c r="F3792">
        <f t="shared" ca="1" si="2011"/>
        <v>7</v>
      </c>
      <c r="G3792" t="str">
        <f t="shared" ca="1" si="2026"/>
        <v>S10</v>
      </c>
      <c r="H3792" t="str">
        <f t="shared" ca="1" si="2027"/>
        <v>S104</v>
      </c>
      <c r="I3792">
        <f ca="1">VLOOKUP(D3792,PRC!$A$2:$B$21,2,0)*E3792</f>
        <v>7370000</v>
      </c>
      <c r="J3792">
        <f t="shared" ca="1" si="2012"/>
        <v>6780396</v>
      </c>
      <c r="K3792">
        <f ca="1">VLOOKUP(D3792,PRC!$A$1:$C$21,3,0)*E3792</f>
        <v>3316500</v>
      </c>
      <c r="L3792">
        <f t="shared" ca="1" si="2013"/>
        <v>516000</v>
      </c>
      <c r="M3792">
        <f t="shared" ca="1" si="2014"/>
        <v>221000</v>
      </c>
      <c r="N3792">
        <f t="shared" ca="1" si="2015"/>
        <v>1327000</v>
      </c>
      <c r="O3792">
        <f t="shared" ca="1" si="2016"/>
        <v>369000</v>
      </c>
      <c r="P3792">
        <f t="shared" ca="1" si="2034"/>
        <v>1030896</v>
      </c>
      <c r="Q3792">
        <f ca="1">IF(P3792&gt;0,1,0)</f>
        <v>1</v>
      </c>
      <c r="R3792">
        <f t="shared" ca="1" si="2017"/>
        <v>8</v>
      </c>
      <c r="S3792">
        <f t="shared" ca="1" si="2018"/>
        <v>7</v>
      </c>
      <c r="T3792">
        <f t="shared" ca="1" si="2019"/>
        <v>3</v>
      </c>
      <c r="U3792">
        <f t="shared" ca="1" si="2020"/>
        <v>18</v>
      </c>
      <c r="V3792">
        <f t="shared" ca="1" si="2021"/>
        <v>5</v>
      </c>
      <c r="X3792">
        <f t="shared" si="2023"/>
        <v>3792</v>
      </c>
      <c r="Y3792">
        <f t="shared" si="2024"/>
        <v>3452</v>
      </c>
      <c r="Z3792">
        <f t="shared" si="2025"/>
        <v>3453</v>
      </c>
      <c r="AA3792">
        <f t="shared" si="2022"/>
        <v>3951</v>
      </c>
      <c r="AB3792">
        <f t="shared" si="2032"/>
        <v>500</v>
      </c>
      <c r="AM3792" t="str">
        <f t="shared" si="2033"/>
        <v>201904LP</v>
      </c>
      <c r="AN3792">
        <f t="shared" ca="1" si="2029"/>
        <v>8.000054274084123</v>
      </c>
      <c r="AO3792">
        <f t="shared" ca="1" si="2030"/>
        <v>7.00135685210312</v>
      </c>
      <c r="AP3792">
        <f t="shared" ca="1" si="2035"/>
        <v>2.9986431478968791</v>
      </c>
      <c r="AQ3792">
        <f t="shared" ca="1" si="2036"/>
        <v>18.005427408412483</v>
      </c>
      <c r="AR3792">
        <f t="shared" ca="1" si="2037"/>
        <v>5.0067842605156034</v>
      </c>
      <c r="AS3792">
        <f ca="1">P3792/J3792</f>
        <v>0.15204067727017714</v>
      </c>
    </row>
    <row r="3793" spans="1:45" x14ac:dyDescent="0.4">
      <c r="A3793">
        <f t="shared" si="2031"/>
        <v>201904</v>
      </c>
      <c r="B3793" t="s">
        <v>869</v>
      </c>
      <c r="C3793" t="s">
        <v>647</v>
      </c>
      <c r="D3793" t="str">
        <f t="shared" ca="1" si="2028"/>
        <v>I116</v>
      </c>
      <c r="E3793">
        <f t="shared" ca="1" si="2010"/>
        <v>20</v>
      </c>
      <c r="F3793">
        <f t="shared" ca="1" si="2011"/>
        <v>7</v>
      </c>
      <c r="G3793" t="str">
        <f t="shared" ca="1" si="2026"/>
        <v>S11</v>
      </c>
      <c r="H3793" t="str">
        <f t="shared" ca="1" si="2027"/>
        <v>S118</v>
      </c>
      <c r="I3793">
        <f ca="1">VLOOKUP(D3793,PRC!$A$2:$B$21,2,0)*E3793</f>
        <v>29200000</v>
      </c>
      <c r="J3793">
        <f t="shared" ca="1" si="2012"/>
        <v>26279996</v>
      </c>
      <c r="K3793">
        <f ca="1">VLOOKUP(D3793,PRC!$A$1:$C$21,3,0)*E3793</f>
        <v>17520000</v>
      </c>
      <c r="L3793">
        <f t="shared" ca="1" si="2013"/>
        <v>1460000</v>
      </c>
      <c r="M3793">
        <f t="shared" ca="1" si="2014"/>
        <v>292000</v>
      </c>
      <c r="N3793">
        <f t="shared" ca="1" si="2015"/>
        <v>4672000</v>
      </c>
      <c r="O3793">
        <f t="shared" ca="1" si="2016"/>
        <v>2920000</v>
      </c>
      <c r="P3793">
        <f t="shared" ca="1" si="2034"/>
        <v>-584004</v>
      </c>
      <c r="Q3793">
        <f ca="1">IF(P3793&gt;0,1,0)</f>
        <v>0</v>
      </c>
      <c r="R3793">
        <f t="shared" ca="1" si="2017"/>
        <v>10</v>
      </c>
      <c r="S3793">
        <f t="shared" ca="1" si="2018"/>
        <v>5</v>
      </c>
      <c r="T3793">
        <f t="shared" ca="1" si="2019"/>
        <v>1</v>
      </c>
      <c r="U3793">
        <f t="shared" ca="1" si="2020"/>
        <v>16</v>
      </c>
      <c r="V3793">
        <f t="shared" ca="1" si="2021"/>
        <v>10</v>
      </c>
      <c r="X3793">
        <f t="shared" si="2023"/>
        <v>3793</v>
      </c>
      <c r="Y3793">
        <f t="shared" si="2024"/>
        <v>3452</v>
      </c>
      <c r="Z3793">
        <f t="shared" si="2025"/>
        <v>3453</v>
      </c>
      <c r="AA3793">
        <f t="shared" si="2022"/>
        <v>3951</v>
      </c>
      <c r="AB3793">
        <f t="shared" si="2032"/>
        <v>500</v>
      </c>
      <c r="AM3793" t="str">
        <f t="shared" si="2033"/>
        <v>201904LP</v>
      </c>
      <c r="AN3793">
        <f t="shared" ca="1" si="2029"/>
        <v>10.00001369863014</v>
      </c>
      <c r="AO3793">
        <f t="shared" ca="1" si="2030"/>
        <v>5</v>
      </c>
      <c r="AP3793">
        <f t="shared" ca="1" si="2035"/>
        <v>1</v>
      </c>
      <c r="AQ3793">
        <f t="shared" ca="1" si="2036"/>
        <v>16</v>
      </c>
      <c r="AR3793">
        <f t="shared" ca="1" si="2037"/>
        <v>10</v>
      </c>
      <c r="AS3793">
        <f ca="1">P3793/J3793</f>
        <v>-2.2222377811625237E-2</v>
      </c>
    </row>
    <row r="3794" spans="1:45" x14ac:dyDescent="0.4">
      <c r="A3794">
        <f t="shared" si="2031"/>
        <v>201904</v>
      </c>
      <c r="B3794" t="s">
        <v>870</v>
      </c>
      <c r="C3794" t="s">
        <v>647</v>
      </c>
      <c r="D3794" t="str">
        <f t="shared" ca="1" si="2028"/>
        <v>I111</v>
      </c>
      <c r="E3794">
        <f t="shared" ca="1" si="2010"/>
        <v>18</v>
      </c>
      <c r="F3794">
        <f t="shared" ca="1" si="2011"/>
        <v>9</v>
      </c>
      <c r="G3794" t="str">
        <f t="shared" ca="1" si="2026"/>
        <v>S11</v>
      </c>
      <c r="H3794" t="str">
        <f t="shared" ca="1" si="2027"/>
        <v>S113</v>
      </c>
      <c r="I3794">
        <f ca="1">VLOOKUP(D3794,PRC!$A$2:$B$21,2,0)*E3794</f>
        <v>2700000</v>
      </c>
      <c r="J3794">
        <f t="shared" ca="1" si="2012"/>
        <v>2564996</v>
      </c>
      <c r="K3794">
        <f ca="1">VLOOKUP(D3794,PRC!$A$1:$C$21,3,0)*E3794</f>
        <v>1431000</v>
      </c>
      <c r="L3794">
        <f t="shared" ca="1" si="2013"/>
        <v>270000</v>
      </c>
      <c r="M3794">
        <f t="shared" ca="1" si="2014"/>
        <v>81000</v>
      </c>
      <c r="N3794">
        <f t="shared" ca="1" si="2015"/>
        <v>594000</v>
      </c>
      <c r="O3794">
        <f t="shared" ca="1" si="2016"/>
        <v>162000</v>
      </c>
      <c r="P3794">
        <f t="shared" ca="1" si="2034"/>
        <v>26996</v>
      </c>
      <c r="Q3794">
        <f ca="1">IF(P3794&gt;0,1,0)</f>
        <v>1</v>
      </c>
      <c r="R3794">
        <f t="shared" ca="1" si="2017"/>
        <v>5</v>
      </c>
      <c r="S3794">
        <f t="shared" ca="1" si="2018"/>
        <v>10</v>
      </c>
      <c r="T3794">
        <f t="shared" ca="1" si="2019"/>
        <v>3</v>
      </c>
      <c r="U3794">
        <f t="shared" ca="1" si="2020"/>
        <v>22</v>
      </c>
      <c r="V3794">
        <f t="shared" ca="1" si="2021"/>
        <v>6</v>
      </c>
      <c r="X3794">
        <f t="shared" si="2023"/>
        <v>3794</v>
      </c>
      <c r="Y3794">
        <f t="shared" si="2024"/>
        <v>3452</v>
      </c>
      <c r="Z3794">
        <f t="shared" si="2025"/>
        <v>3453</v>
      </c>
      <c r="AA3794">
        <f t="shared" si="2022"/>
        <v>3951</v>
      </c>
      <c r="AB3794">
        <f t="shared" si="2032"/>
        <v>500</v>
      </c>
      <c r="AM3794" t="str">
        <f t="shared" si="2033"/>
        <v>201904LP</v>
      </c>
      <c r="AN3794">
        <f t="shared" ca="1" si="2029"/>
        <v>5.0001481481481536</v>
      </c>
      <c r="AO3794">
        <f t="shared" ca="1" si="2030"/>
        <v>10</v>
      </c>
      <c r="AP3794">
        <f t="shared" ca="1" si="2035"/>
        <v>3</v>
      </c>
      <c r="AQ3794">
        <f t="shared" ca="1" si="2036"/>
        <v>22</v>
      </c>
      <c r="AR3794">
        <f t="shared" ca="1" si="2037"/>
        <v>6</v>
      </c>
      <c r="AS3794">
        <f ca="1">P3794/J3794</f>
        <v>1.0524772748183623E-2</v>
      </c>
    </row>
    <row r="3795" spans="1:45" x14ac:dyDescent="0.4">
      <c r="A3795">
        <f t="shared" si="2031"/>
        <v>201904</v>
      </c>
      <c r="B3795" t="s">
        <v>871</v>
      </c>
      <c r="C3795" t="s">
        <v>647</v>
      </c>
      <c r="D3795" t="str">
        <f t="shared" ca="1" si="2028"/>
        <v>I111</v>
      </c>
      <c r="E3795">
        <f t="shared" ca="1" si="2010"/>
        <v>10</v>
      </c>
      <c r="F3795">
        <f t="shared" ca="1" si="2011"/>
        <v>7</v>
      </c>
      <c r="G3795" t="str">
        <f t="shared" ca="1" si="2026"/>
        <v>S11</v>
      </c>
      <c r="H3795" t="str">
        <f t="shared" ca="1" si="2027"/>
        <v>S113</v>
      </c>
      <c r="I3795">
        <f ca="1">VLOOKUP(D3795,PRC!$A$2:$B$21,2,0)*E3795</f>
        <v>1500000</v>
      </c>
      <c r="J3795">
        <f t="shared" ca="1" si="2012"/>
        <v>1394996</v>
      </c>
      <c r="K3795">
        <f ca="1">VLOOKUP(D3795,PRC!$A$1:$C$21,3,0)*E3795</f>
        <v>795000</v>
      </c>
      <c r="L3795">
        <f t="shared" ca="1" si="2013"/>
        <v>120000</v>
      </c>
      <c r="M3795">
        <f t="shared" ca="1" si="2014"/>
        <v>15000</v>
      </c>
      <c r="N3795">
        <f t="shared" ca="1" si="2015"/>
        <v>300000</v>
      </c>
      <c r="O3795">
        <f t="shared" ca="1" si="2016"/>
        <v>150000</v>
      </c>
      <c r="P3795">
        <f t="shared" ca="1" si="2034"/>
        <v>14996</v>
      </c>
      <c r="Q3795">
        <f ca="1">IF(P3795&gt;0,1,0)</f>
        <v>1</v>
      </c>
      <c r="R3795">
        <f t="shared" ca="1" si="2017"/>
        <v>7</v>
      </c>
      <c r="S3795">
        <f t="shared" ca="1" si="2018"/>
        <v>8</v>
      </c>
      <c r="T3795">
        <f t="shared" ca="1" si="2019"/>
        <v>1</v>
      </c>
      <c r="U3795">
        <f t="shared" ca="1" si="2020"/>
        <v>20</v>
      </c>
      <c r="V3795">
        <f t="shared" ca="1" si="2021"/>
        <v>10</v>
      </c>
      <c r="X3795">
        <f t="shared" si="2023"/>
        <v>3795</v>
      </c>
      <c r="Y3795">
        <f t="shared" si="2024"/>
        <v>3452</v>
      </c>
      <c r="Z3795">
        <f t="shared" si="2025"/>
        <v>3453</v>
      </c>
      <c r="AA3795">
        <f t="shared" si="2022"/>
        <v>3951</v>
      </c>
      <c r="AB3795">
        <f t="shared" si="2032"/>
        <v>500</v>
      </c>
      <c r="AM3795" t="str">
        <f t="shared" si="2033"/>
        <v>201904LP</v>
      </c>
      <c r="AN3795">
        <f t="shared" ca="1" si="2029"/>
        <v>7.0002666666666657</v>
      </c>
      <c r="AO3795">
        <f t="shared" ca="1" si="2030"/>
        <v>8</v>
      </c>
      <c r="AP3795">
        <f t="shared" ca="1" si="2035"/>
        <v>1</v>
      </c>
      <c r="AQ3795">
        <f t="shared" ca="1" si="2036"/>
        <v>20</v>
      </c>
      <c r="AR3795">
        <f t="shared" ca="1" si="2037"/>
        <v>10</v>
      </c>
      <c r="AS3795">
        <f ca="1">P3795/J3795</f>
        <v>1.0749851612477742E-2</v>
      </c>
    </row>
    <row r="3796" spans="1:45" x14ac:dyDescent="0.4">
      <c r="A3796">
        <f t="shared" si="2031"/>
        <v>201904</v>
      </c>
      <c r="B3796" t="s">
        <v>872</v>
      </c>
      <c r="C3796" t="s">
        <v>647</v>
      </c>
      <c r="D3796" t="str">
        <f t="shared" ca="1" si="2028"/>
        <v>I106</v>
      </c>
      <c r="E3796">
        <f t="shared" ca="1" si="2010"/>
        <v>18</v>
      </c>
      <c r="F3796">
        <f t="shared" ca="1" si="2011"/>
        <v>8</v>
      </c>
      <c r="G3796" t="str">
        <f t="shared" ca="1" si="2026"/>
        <v>S10</v>
      </c>
      <c r="H3796" t="str">
        <f t="shared" ca="1" si="2027"/>
        <v>S109</v>
      </c>
      <c r="I3796">
        <f ca="1">VLOOKUP(D3796,PRC!$A$2:$B$21,2,0)*E3796</f>
        <v>360000</v>
      </c>
      <c r="J3796">
        <f t="shared" ca="1" si="2012"/>
        <v>334796</v>
      </c>
      <c r="K3796">
        <f ca="1">VLOOKUP(D3796,PRC!$A$1:$C$21,3,0)*E3796</f>
        <v>190800</v>
      </c>
      <c r="L3796">
        <f t="shared" ca="1" si="2013"/>
        <v>29000</v>
      </c>
      <c r="M3796">
        <f t="shared" ca="1" si="2014"/>
        <v>7000</v>
      </c>
      <c r="N3796">
        <f t="shared" ca="1" si="2015"/>
        <v>90000</v>
      </c>
      <c r="O3796">
        <f t="shared" ca="1" si="2016"/>
        <v>36000</v>
      </c>
      <c r="P3796">
        <f t="shared" ca="1" si="2034"/>
        <v>-18004</v>
      </c>
      <c r="Q3796">
        <f ca="1">IF(P3796&gt;0,1,0)</f>
        <v>0</v>
      </c>
      <c r="R3796">
        <f t="shared" ca="1" si="2017"/>
        <v>7</v>
      </c>
      <c r="S3796">
        <f t="shared" ca="1" si="2018"/>
        <v>8</v>
      </c>
      <c r="T3796">
        <f t="shared" ca="1" si="2019"/>
        <v>2</v>
      </c>
      <c r="U3796">
        <f t="shared" ca="1" si="2020"/>
        <v>25</v>
      </c>
      <c r="V3796">
        <f t="shared" ca="1" si="2021"/>
        <v>10</v>
      </c>
      <c r="X3796">
        <f t="shared" si="2023"/>
        <v>3796</v>
      </c>
      <c r="Y3796">
        <f t="shared" si="2024"/>
        <v>3452</v>
      </c>
      <c r="Z3796">
        <f t="shared" si="2025"/>
        <v>3453</v>
      </c>
      <c r="AA3796">
        <f t="shared" si="2022"/>
        <v>3951</v>
      </c>
      <c r="AB3796">
        <f t="shared" si="2032"/>
        <v>500</v>
      </c>
      <c r="AM3796" t="str">
        <f t="shared" si="2033"/>
        <v>201904LP</v>
      </c>
      <c r="AN3796">
        <f t="shared" ca="1" si="2029"/>
        <v>7.0011111111111131</v>
      </c>
      <c r="AO3796">
        <f t="shared" ca="1" si="2030"/>
        <v>8.0555555555555554</v>
      </c>
      <c r="AP3796">
        <f t="shared" ca="1" si="2035"/>
        <v>1.9444444444444444</v>
      </c>
      <c r="AQ3796">
        <f t="shared" ca="1" si="2036"/>
        <v>25</v>
      </c>
      <c r="AR3796">
        <f t="shared" ca="1" si="2037"/>
        <v>10</v>
      </c>
      <c r="AS3796">
        <f ca="1">P3796/J3796</f>
        <v>-5.3776030776950742E-2</v>
      </c>
    </row>
    <row r="3797" spans="1:45" x14ac:dyDescent="0.4">
      <c r="A3797">
        <f t="shared" si="2031"/>
        <v>201904</v>
      </c>
      <c r="B3797" t="s">
        <v>873</v>
      </c>
      <c r="C3797" t="s">
        <v>647</v>
      </c>
      <c r="D3797" t="str">
        <f t="shared" ca="1" si="2028"/>
        <v>I116</v>
      </c>
      <c r="E3797">
        <f t="shared" ca="1" si="2010"/>
        <v>14</v>
      </c>
      <c r="F3797">
        <f t="shared" ca="1" si="2011"/>
        <v>8</v>
      </c>
      <c r="G3797" t="str">
        <f t="shared" ca="1" si="2026"/>
        <v>S10</v>
      </c>
      <c r="H3797" t="str">
        <f t="shared" ca="1" si="2027"/>
        <v>S104</v>
      </c>
      <c r="I3797">
        <f ca="1">VLOOKUP(D3797,PRC!$A$2:$B$21,2,0)*E3797</f>
        <v>20440000</v>
      </c>
      <c r="J3797">
        <f t="shared" ca="1" si="2012"/>
        <v>19213596</v>
      </c>
      <c r="K3797">
        <f ca="1">VLOOKUP(D3797,PRC!$A$1:$C$21,3,0)*E3797</f>
        <v>12264000</v>
      </c>
      <c r="L3797">
        <f t="shared" ca="1" si="2013"/>
        <v>1022000</v>
      </c>
      <c r="M3797">
        <f t="shared" ca="1" si="2014"/>
        <v>409000</v>
      </c>
      <c r="N3797">
        <f t="shared" ca="1" si="2015"/>
        <v>3475000</v>
      </c>
      <c r="O3797">
        <f t="shared" ca="1" si="2016"/>
        <v>1635000</v>
      </c>
      <c r="P3797">
        <f t="shared" ca="1" si="2034"/>
        <v>408596</v>
      </c>
      <c r="Q3797">
        <f ca="1">IF(P3797&gt;0,1,0)</f>
        <v>1</v>
      </c>
      <c r="R3797">
        <f t="shared" ca="1" si="2017"/>
        <v>6</v>
      </c>
      <c r="S3797">
        <f t="shared" ca="1" si="2018"/>
        <v>5</v>
      </c>
      <c r="T3797">
        <f t="shared" ca="1" si="2019"/>
        <v>2</v>
      </c>
      <c r="U3797">
        <f t="shared" ca="1" si="2020"/>
        <v>17</v>
      </c>
      <c r="V3797">
        <f t="shared" ca="1" si="2021"/>
        <v>8</v>
      </c>
      <c r="X3797">
        <f t="shared" si="2023"/>
        <v>3797</v>
      </c>
      <c r="Y3797">
        <f t="shared" si="2024"/>
        <v>3452</v>
      </c>
      <c r="Z3797">
        <f t="shared" si="2025"/>
        <v>3453</v>
      </c>
      <c r="AA3797">
        <f t="shared" si="2022"/>
        <v>3951</v>
      </c>
      <c r="AB3797">
        <f t="shared" si="2032"/>
        <v>500</v>
      </c>
      <c r="AM3797" t="str">
        <f t="shared" si="2033"/>
        <v>201904LP</v>
      </c>
      <c r="AN3797">
        <f t="shared" ca="1" si="2029"/>
        <v>6.0000195694716263</v>
      </c>
      <c r="AO3797">
        <f t="shared" ca="1" si="2030"/>
        <v>5</v>
      </c>
      <c r="AP3797">
        <f t="shared" ca="1" si="2035"/>
        <v>2.0009784735812133</v>
      </c>
      <c r="AQ3797">
        <f t="shared" ca="1" si="2036"/>
        <v>17.000978473581213</v>
      </c>
      <c r="AR3797">
        <f t="shared" ca="1" si="2037"/>
        <v>7.9990215264187867</v>
      </c>
      <c r="AS3797">
        <f ca="1">P3797/J3797</f>
        <v>2.1265982692672419E-2</v>
      </c>
    </row>
    <row r="3798" spans="1:45" x14ac:dyDescent="0.4">
      <c r="A3798">
        <f t="shared" si="2031"/>
        <v>201904</v>
      </c>
      <c r="B3798" t="s">
        <v>874</v>
      </c>
      <c r="C3798" t="s">
        <v>647</v>
      </c>
      <c r="D3798" t="str">
        <f t="shared" ca="1" si="2028"/>
        <v>I108</v>
      </c>
      <c r="E3798">
        <f t="shared" ca="1" si="2010"/>
        <v>11</v>
      </c>
      <c r="F3798">
        <f t="shared" ca="1" si="2011"/>
        <v>8</v>
      </c>
      <c r="G3798" t="str">
        <f t="shared" ca="1" si="2026"/>
        <v>S11</v>
      </c>
      <c r="H3798" t="str">
        <f t="shared" ca="1" si="2027"/>
        <v>S118</v>
      </c>
      <c r="I3798">
        <f ca="1">VLOOKUP(D3798,PRC!$A$2:$B$21,2,0)*E3798</f>
        <v>440000</v>
      </c>
      <c r="J3798">
        <f t="shared" ca="1" si="2012"/>
        <v>417996</v>
      </c>
      <c r="K3798">
        <f ca="1">VLOOKUP(D3798,PRC!$A$1:$C$21,3,0)*E3798</f>
        <v>202400</v>
      </c>
      <c r="L3798">
        <f t="shared" ca="1" si="2013"/>
        <v>26000</v>
      </c>
      <c r="M3798">
        <f t="shared" ca="1" si="2014"/>
        <v>4000</v>
      </c>
      <c r="N3798">
        <f t="shared" ca="1" si="2015"/>
        <v>106000</v>
      </c>
      <c r="O3798">
        <f t="shared" ca="1" si="2016"/>
        <v>22000</v>
      </c>
      <c r="P3798">
        <f t="shared" ca="1" si="2034"/>
        <v>57596</v>
      </c>
      <c r="Q3798">
        <f ca="1">IF(P3798&gt;0,1,0)</f>
        <v>1</v>
      </c>
      <c r="R3798">
        <f t="shared" ca="1" si="2017"/>
        <v>5</v>
      </c>
      <c r="S3798">
        <f t="shared" ca="1" si="2018"/>
        <v>6</v>
      </c>
      <c r="T3798">
        <f t="shared" ca="1" si="2019"/>
        <v>1</v>
      </c>
      <c r="U3798">
        <f t="shared" ca="1" si="2020"/>
        <v>24</v>
      </c>
      <c r="V3798">
        <f t="shared" ca="1" si="2021"/>
        <v>5</v>
      </c>
      <c r="X3798">
        <f t="shared" si="2023"/>
        <v>3798</v>
      </c>
      <c r="Y3798">
        <f t="shared" si="2024"/>
        <v>3452</v>
      </c>
      <c r="Z3798">
        <f t="shared" si="2025"/>
        <v>3453</v>
      </c>
      <c r="AA3798">
        <f t="shared" si="2022"/>
        <v>3951</v>
      </c>
      <c r="AB3798">
        <f t="shared" si="2032"/>
        <v>500</v>
      </c>
      <c r="AM3798" t="str">
        <f t="shared" si="2033"/>
        <v>201904LP</v>
      </c>
      <c r="AN3798">
        <f t="shared" ca="1" si="2029"/>
        <v>5.0009090909090892</v>
      </c>
      <c r="AO3798">
        <f t="shared" ca="1" si="2030"/>
        <v>5.9090909090909092</v>
      </c>
      <c r="AP3798">
        <f t="shared" ca="1" si="2035"/>
        <v>0.90909090909090906</v>
      </c>
      <c r="AQ3798">
        <f t="shared" ca="1" si="2036"/>
        <v>24.09090909090909</v>
      </c>
      <c r="AR3798">
        <f t="shared" ca="1" si="2037"/>
        <v>5</v>
      </c>
      <c r="AS3798">
        <f ca="1">P3798/J3798</f>
        <v>0.13779079225638524</v>
      </c>
    </row>
    <row r="3799" spans="1:45" x14ac:dyDescent="0.4">
      <c r="A3799">
        <f t="shared" si="2031"/>
        <v>201904</v>
      </c>
      <c r="B3799" t="s">
        <v>875</v>
      </c>
      <c r="C3799" t="s">
        <v>647</v>
      </c>
      <c r="D3799" t="str">
        <f t="shared" ca="1" si="2028"/>
        <v>I110</v>
      </c>
      <c r="E3799">
        <f t="shared" ca="1" si="2010"/>
        <v>13</v>
      </c>
      <c r="F3799">
        <f t="shared" ca="1" si="2011"/>
        <v>5</v>
      </c>
      <c r="G3799" t="str">
        <f t="shared" ca="1" si="2026"/>
        <v>S11</v>
      </c>
      <c r="H3799" t="str">
        <f t="shared" ca="1" si="2027"/>
        <v>S112</v>
      </c>
      <c r="I3799">
        <f ca="1">VLOOKUP(D3799,PRC!$A$2:$B$21,2,0)*E3799</f>
        <v>3900000</v>
      </c>
      <c r="J3799">
        <f t="shared" ca="1" si="2012"/>
        <v>3665996</v>
      </c>
      <c r="K3799">
        <f ca="1">VLOOKUP(D3799,PRC!$A$1:$C$21,3,0)*E3799</f>
        <v>1794000</v>
      </c>
      <c r="L3799">
        <f t="shared" ca="1" si="2013"/>
        <v>312000</v>
      </c>
      <c r="M3799">
        <f t="shared" ca="1" si="2014"/>
        <v>78000</v>
      </c>
      <c r="N3799">
        <f t="shared" ca="1" si="2015"/>
        <v>780000</v>
      </c>
      <c r="O3799">
        <f t="shared" ca="1" si="2016"/>
        <v>234000</v>
      </c>
      <c r="P3799">
        <f t="shared" ca="1" si="2034"/>
        <v>467996</v>
      </c>
      <c r="Q3799">
        <f ca="1">IF(P3799&gt;0,1,0)</f>
        <v>1</v>
      </c>
      <c r="R3799">
        <f t="shared" ca="1" si="2017"/>
        <v>6</v>
      </c>
      <c r="S3799">
        <f t="shared" ca="1" si="2018"/>
        <v>8</v>
      </c>
      <c r="T3799">
        <f t="shared" ca="1" si="2019"/>
        <v>2</v>
      </c>
      <c r="U3799">
        <f t="shared" ca="1" si="2020"/>
        <v>20</v>
      </c>
      <c r="V3799">
        <f t="shared" ca="1" si="2021"/>
        <v>6</v>
      </c>
      <c r="X3799">
        <f t="shared" si="2023"/>
        <v>3799</v>
      </c>
      <c r="Y3799">
        <f t="shared" si="2024"/>
        <v>3452</v>
      </c>
      <c r="Z3799">
        <f t="shared" si="2025"/>
        <v>3453</v>
      </c>
      <c r="AA3799">
        <f t="shared" si="2022"/>
        <v>3951</v>
      </c>
      <c r="AB3799">
        <f t="shared" si="2032"/>
        <v>500</v>
      </c>
      <c r="AM3799" t="str">
        <f t="shared" si="2033"/>
        <v>201904LP</v>
      </c>
      <c r="AN3799">
        <f t="shared" ca="1" si="2029"/>
        <v>6.0001025641025603</v>
      </c>
      <c r="AO3799">
        <f t="shared" ca="1" si="2030"/>
        <v>8</v>
      </c>
      <c r="AP3799">
        <f t="shared" ca="1" si="2035"/>
        <v>2</v>
      </c>
      <c r="AQ3799">
        <f t="shared" ca="1" si="2036"/>
        <v>20</v>
      </c>
      <c r="AR3799">
        <f t="shared" ca="1" si="2037"/>
        <v>6</v>
      </c>
      <c r="AS3799">
        <f ca="1">P3799/J3799</f>
        <v>0.12765862264988834</v>
      </c>
    </row>
    <row r="3800" spans="1:45" x14ac:dyDescent="0.4">
      <c r="A3800">
        <f t="shared" si="2031"/>
        <v>201904</v>
      </c>
      <c r="B3800" t="s">
        <v>876</v>
      </c>
      <c r="C3800" t="s">
        <v>647</v>
      </c>
      <c r="D3800" t="str">
        <f t="shared" ca="1" si="2028"/>
        <v>I119</v>
      </c>
      <c r="E3800">
        <f t="shared" ca="1" si="2010"/>
        <v>12</v>
      </c>
      <c r="F3800">
        <f t="shared" ca="1" si="2011"/>
        <v>9</v>
      </c>
      <c r="G3800" t="str">
        <f t="shared" ca="1" si="2026"/>
        <v>S10</v>
      </c>
      <c r="H3800" t="str">
        <f t="shared" ca="1" si="2027"/>
        <v>S102</v>
      </c>
      <c r="I3800">
        <f ca="1">VLOOKUP(D3800,PRC!$A$2:$B$21,2,0)*E3800</f>
        <v>1140000</v>
      </c>
      <c r="J3800">
        <f t="shared" ca="1" si="2012"/>
        <v>1071596</v>
      </c>
      <c r="K3800">
        <f ca="1">VLOOKUP(D3800,PRC!$A$1:$C$21,3,0)*E3800</f>
        <v>547200</v>
      </c>
      <c r="L3800">
        <f t="shared" ca="1" si="2013"/>
        <v>114000</v>
      </c>
      <c r="M3800">
        <f t="shared" ca="1" si="2014"/>
        <v>34000</v>
      </c>
      <c r="N3800">
        <f t="shared" ca="1" si="2015"/>
        <v>228000</v>
      </c>
      <c r="O3800">
        <f t="shared" ca="1" si="2016"/>
        <v>68000</v>
      </c>
      <c r="P3800">
        <f t="shared" ca="1" si="2034"/>
        <v>80396</v>
      </c>
      <c r="Q3800">
        <f ca="1">IF(P3800&gt;0,1,0)</f>
        <v>1</v>
      </c>
      <c r="R3800">
        <f t="shared" ca="1" si="2017"/>
        <v>6</v>
      </c>
      <c r="S3800">
        <f t="shared" ca="1" si="2018"/>
        <v>10</v>
      </c>
      <c r="T3800">
        <f t="shared" ca="1" si="2019"/>
        <v>3</v>
      </c>
      <c r="U3800">
        <f t="shared" ca="1" si="2020"/>
        <v>20</v>
      </c>
      <c r="V3800">
        <f t="shared" ca="1" si="2021"/>
        <v>6</v>
      </c>
      <c r="X3800">
        <f t="shared" si="2023"/>
        <v>3800</v>
      </c>
      <c r="Y3800">
        <f t="shared" si="2024"/>
        <v>3452</v>
      </c>
      <c r="Z3800">
        <f t="shared" si="2025"/>
        <v>3453</v>
      </c>
      <c r="AA3800">
        <f t="shared" si="2022"/>
        <v>3951</v>
      </c>
      <c r="AB3800">
        <f t="shared" si="2032"/>
        <v>500</v>
      </c>
      <c r="AM3800" t="str">
        <f t="shared" si="2033"/>
        <v>201904LP</v>
      </c>
      <c r="AN3800">
        <f t="shared" ca="1" si="2029"/>
        <v>6.0003508771929841</v>
      </c>
      <c r="AO3800">
        <f t="shared" ca="1" si="2030"/>
        <v>10</v>
      </c>
      <c r="AP3800">
        <f t="shared" ca="1" si="2035"/>
        <v>2.9824561403508771</v>
      </c>
      <c r="AQ3800">
        <f t="shared" ca="1" si="2036"/>
        <v>20</v>
      </c>
      <c r="AR3800">
        <f t="shared" ca="1" si="2037"/>
        <v>5.9649122807017543</v>
      </c>
      <c r="AS3800">
        <f ca="1">P3800/J3800</f>
        <v>7.5024542831440208E-2</v>
      </c>
    </row>
    <row r="3801" spans="1:45" x14ac:dyDescent="0.4">
      <c r="A3801">
        <f t="shared" si="2031"/>
        <v>201904</v>
      </c>
      <c r="B3801" t="s">
        <v>877</v>
      </c>
      <c r="C3801" t="s">
        <v>647</v>
      </c>
      <c r="D3801" t="str">
        <f t="shared" ca="1" si="2028"/>
        <v>I115</v>
      </c>
      <c r="E3801">
        <f t="shared" ca="1" si="2010"/>
        <v>20</v>
      </c>
      <c r="F3801">
        <f t="shared" ca="1" si="2011"/>
        <v>7</v>
      </c>
      <c r="G3801" t="str">
        <f t="shared" ca="1" si="2026"/>
        <v>S10</v>
      </c>
      <c r="H3801" t="str">
        <f t="shared" ca="1" si="2027"/>
        <v>S101</v>
      </c>
      <c r="I3801">
        <f ca="1">VLOOKUP(D3801,PRC!$A$2:$B$21,2,0)*E3801</f>
        <v>100000</v>
      </c>
      <c r="J3801">
        <f t="shared" ca="1" si="2012"/>
        <v>90996</v>
      </c>
      <c r="K3801">
        <f ca="1">VLOOKUP(D3801,PRC!$A$1:$C$21,3,0)*E3801</f>
        <v>48000</v>
      </c>
      <c r="L3801">
        <f t="shared" ca="1" si="2013"/>
        <v>10000</v>
      </c>
      <c r="M3801">
        <f t="shared" ca="1" si="2014"/>
        <v>1000</v>
      </c>
      <c r="N3801">
        <f t="shared" ca="1" si="2015"/>
        <v>23000</v>
      </c>
      <c r="O3801">
        <f t="shared" ca="1" si="2016"/>
        <v>6000</v>
      </c>
      <c r="P3801">
        <f t="shared" ca="1" si="2034"/>
        <v>2996</v>
      </c>
      <c r="Q3801">
        <f ca="1">IF(P3801&gt;0,1,0)</f>
        <v>1</v>
      </c>
      <c r="R3801">
        <f t="shared" ca="1" si="2017"/>
        <v>9</v>
      </c>
      <c r="S3801">
        <f t="shared" ca="1" si="2018"/>
        <v>10</v>
      </c>
      <c r="T3801">
        <f t="shared" ca="1" si="2019"/>
        <v>1</v>
      </c>
      <c r="U3801">
        <f t="shared" ca="1" si="2020"/>
        <v>23</v>
      </c>
      <c r="V3801">
        <f t="shared" ca="1" si="2021"/>
        <v>6</v>
      </c>
      <c r="X3801">
        <f t="shared" si="2023"/>
        <v>3801</v>
      </c>
      <c r="Y3801">
        <f t="shared" si="2024"/>
        <v>3452</v>
      </c>
      <c r="Z3801">
        <f t="shared" si="2025"/>
        <v>3453</v>
      </c>
      <c r="AA3801">
        <f t="shared" si="2022"/>
        <v>3951</v>
      </c>
      <c r="AB3801">
        <f t="shared" si="2032"/>
        <v>500</v>
      </c>
      <c r="AM3801" t="str">
        <f t="shared" si="2033"/>
        <v>201904LP</v>
      </c>
      <c r="AN3801">
        <f t="shared" ca="1" si="2029"/>
        <v>9.0040000000000013</v>
      </c>
      <c r="AO3801">
        <f t="shared" ca="1" si="2030"/>
        <v>10</v>
      </c>
      <c r="AP3801">
        <f t="shared" ca="1" si="2035"/>
        <v>1</v>
      </c>
      <c r="AQ3801">
        <f t="shared" ca="1" si="2036"/>
        <v>23</v>
      </c>
      <c r="AR3801">
        <f t="shared" ca="1" si="2037"/>
        <v>6</v>
      </c>
      <c r="AS3801">
        <f ca="1">P3801/J3801</f>
        <v>3.292452415490791E-2</v>
      </c>
    </row>
    <row r="3802" spans="1:45" x14ac:dyDescent="0.4">
      <c r="A3802">
        <f t="shared" si="2031"/>
        <v>201904</v>
      </c>
      <c r="B3802" t="s">
        <v>878</v>
      </c>
      <c r="C3802" t="s">
        <v>647</v>
      </c>
      <c r="D3802" t="str">
        <f t="shared" ca="1" si="2028"/>
        <v>I113</v>
      </c>
      <c r="E3802">
        <f t="shared" ca="1" si="2010"/>
        <v>11</v>
      </c>
      <c r="F3802">
        <f t="shared" ca="1" si="2011"/>
        <v>10</v>
      </c>
      <c r="G3802" t="str">
        <f t="shared" ca="1" si="2026"/>
        <v>S10</v>
      </c>
      <c r="H3802" t="str">
        <f t="shared" ca="1" si="2027"/>
        <v>S104</v>
      </c>
      <c r="I3802">
        <f ca="1">VLOOKUP(D3802,PRC!$A$2:$B$21,2,0)*E3802</f>
        <v>7370000</v>
      </c>
      <c r="J3802">
        <f t="shared" ca="1" si="2012"/>
        <v>6927796</v>
      </c>
      <c r="K3802">
        <f ca="1">VLOOKUP(D3802,PRC!$A$1:$C$21,3,0)*E3802</f>
        <v>3316500</v>
      </c>
      <c r="L3802">
        <f t="shared" ca="1" si="2013"/>
        <v>737000</v>
      </c>
      <c r="M3802">
        <f t="shared" ca="1" si="2014"/>
        <v>221000</v>
      </c>
      <c r="N3802">
        <f t="shared" ca="1" si="2015"/>
        <v>1179000</v>
      </c>
      <c r="O3802">
        <f t="shared" ca="1" si="2016"/>
        <v>442000</v>
      </c>
      <c r="P3802">
        <f t="shared" ca="1" si="2034"/>
        <v>1032296</v>
      </c>
      <c r="Q3802">
        <f ca="1">IF(P3802&gt;0,1,0)</f>
        <v>1</v>
      </c>
      <c r="R3802">
        <f t="shared" ca="1" si="2017"/>
        <v>6</v>
      </c>
      <c r="S3802">
        <f t="shared" ca="1" si="2018"/>
        <v>10</v>
      </c>
      <c r="T3802">
        <f t="shared" ca="1" si="2019"/>
        <v>3</v>
      </c>
      <c r="U3802">
        <f t="shared" ca="1" si="2020"/>
        <v>16</v>
      </c>
      <c r="V3802">
        <f t="shared" ca="1" si="2021"/>
        <v>6</v>
      </c>
      <c r="X3802">
        <f t="shared" si="2023"/>
        <v>3802</v>
      </c>
      <c r="Y3802">
        <f t="shared" si="2024"/>
        <v>3452</v>
      </c>
      <c r="Z3802">
        <f t="shared" si="2025"/>
        <v>3453</v>
      </c>
      <c r="AA3802">
        <f t="shared" si="2022"/>
        <v>3951</v>
      </c>
      <c r="AB3802">
        <f t="shared" si="2032"/>
        <v>500</v>
      </c>
      <c r="AM3802" t="str">
        <f t="shared" si="2033"/>
        <v>201904LP</v>
      </c>
      <c r="AN3802">
        <f t="shared" ca="1" si="2029"/>
        <v>6.0000542740841212</v>
      </c>
      <c r="AO3802">
        <f t="shared" ca="1" si="2030"/>
        <v>10</v>
      </c>
      <c r="AP3802">
        <f t="shared" ca="1" si="2035"/>
        <v>2.9986431478968791</v>
      </c>
      <c r="AQ3802">
        <f t="shared" ca="1" si="2036"/>
        <v>15.997286295793758</v>
      </c>
      <c r="AR3802">
        <f t="shared" ca="1" si="2037"/>
        <v>5.9972862957937583</v>
      </c>
      <c r="AS3802">
        <f ca="1">P3802/J3802</f>
        <v>0.14900785184783155</v>
      </c>
    </row>
    <row r="3803" spans="1:45" x14ac:dyDescent="0.4">
      <c r="A3803">
        <f t="shared" si="2031"/>
        <v>201904</v>
      </c>
      <c r="B3803" t="s">
        <v>879</v>
      </c>
      <c r="C3803" t="s">
        <v>647</v>
      </c>
      <c r="D3803" t="str">
        <f t="shared" ca="1" si="2028"/>
        <v>I119</v>
      </c>
      <c r="E3803">
        <f t="shared" ca="1" si="2010"/>
        <v>12</v>
      </c>
      <c r="F3803">
        <f t="shared" ca="1" si="2011"/>
        <v>5</v>
      </c>
      <c r="G3803" t="str">
        <f t="shared" ca="1" si="2026"/>
        <v>S12</v>
      </c>
      <c r="H3803" t="str">
        <f t="shared" ca="1" si="2027"/>
        <v>S120</v>
      </c>
      <c r="I3803">
        <f ca="1">VLOOKUP(D3803,PRC!$A$2:$B$21,2,0)*E3803</f>
        <v>1140000</v>
      </c>
      <c r="J3803">
        <f t="shared" ca="1" si="2012"/>
        <v>1060196</v>
      </c>
      <c r="K3803">
        <f ca="1">VLOOKUP(D3803,PRC!$A$1:$C$21,3,0)*E3803</f>
        <v>547200</v>
      </c>
      <c r="L3803">
        <f t="shared" ca="1" si="2013"/>
        <v>57000</v>
      </c>
      <c r="M3803">
        <f t="shared" ca="1" si="2014"/>
        <v>34000</v>
      </c>
      <c r="N3803">
        <f t="shared" ca="1" si="2015"/>
        <v>182000</v>
      </c>
      <c r="O3803">
        <f t="shared" ca="1" si="2016"/>
        <v>68000</v>
      </c>
      <c r="P3803">
        <f t="shared" ca="1" si="2034"/>
        <v>171996</v>
      </c>
      <c r="Q3803">
        <f ca="1">IF(P3803&gt;0,1,0)</f>
        <v>1</v>
      </c>
      <c r="R3803">
        <f t="shared" ca="1" si="2017"/>
        <v>7</v>
      </c>
      <c r="S3803">
        <f t="shared" ca="1" si="2018"/>
        <v>5</v>
      </c>
      <c r="T3803">
        <f t="shared" ca="1" si="2019"/>
        <v>3</v>
      </c>
      <c r="U3803">
        <f t="shared" ca="1" si="2020"/>
        <v>16</v>
      </c>
      <c r="V3803">
        <f t="shared" ca="1" si="2021"/>
        <v>6</v>
      </c>
      <c r="X3803">
        <f t="shared" si="2023"/>
        <v>3803</v>
      </c>
      <c r="Y3803">
        <f t="shared" si="2024"/>
        <v>3452</v>
      </c>
      <c r="Z3803">
        <f t="shared" si="2025"/>
        <v>3453</v>
      </c>
      <c r="AA3803">
        <f t="shared" si="2022"/>
        <v>3951</v>
      </c>
      <c r="AB3803">
        <f t="shared" si="2032"/>
        <v>500</v>
      </c>
      <c r="AM3803" t="str">
        <f t="shared" si="2033"/>
        <v>201904LP</v>
      </c>
      <c r="AN3803">
        <f t="shared" ca="1" si="2029"/>
        <v>7.0003508771929841</v>
      </c>
      <c r="AO3803">
        <f t="shared" ca="1" si="2030"/>
        <v>5</v>
      </c>
      <c r="AP3803">
        <f t="shared" ca="1" si="2035"/>
        <v>2.9824561403508771</v>
      </c>
      <c r="AQ3803">
        <f t="shared" ca="1" si="2036"/>
        <v>15.964912280701753</v>
      </c>
      <c r="AR3803">
        <f t="shared" ca="1" si="2037"/>
        <v>5.9649122807017543</v>
      </c>
      <c r="AS3803">
        <f ca="1">P3803/J3803</f>
        <v>0.16223038004293547</v>
      </c>
    </row>
    <row r="3804" spans="1:45" x14ac:dyDescent="0.4">
      <c r="A3804">
        <f t="shared" si="2031"/>
        <v>201904</v>
      </c>
      <c r="B3804" t="s">
        <v>880</v>
      </c>
      <c r="C3804" t="s">
        <v>647</v>
      </c>
      <c r="D3804" t="str">
        <f t="shared" ca="1" si="2028"/>
        <v>I102</v>
      </c>
      <c r="E3804">
        <f t="shared" ca="1" si="2010"/>
        <v>15</v>
      </c>
      <c r="F3804">
        <f t="shared" ca="1" si="2011"/>
        <v>5</v>
      </c>
      <c r="G3804" t="str">
        <f t="shared" ca="1" si="2026"/>
        <v>S11</v>
      </c>
      <c r="H3804" t="str">
        <f t="shared" ca="1" si="2027"/>
        <v>S112</v>
      </c>
      <c r="I3804">
        <f ca="1">VLOOKUP(D3804,PRC!$A$2:$B$21,2,0)*E3804</f>
        <v>600000</v>
      </c>
      <c r="J3804">
        <f t="shared" ca="1" si="2012"/>
        <v>563996</v>
      </c>
      <c r="K3804">
        <f ca="1">VLOOKUP(D3804,PRC!$A$1:$C$21,3,0)*E3804</f>
        <v>282000</v>
      </c>
      <c r="L3804">
        <f t="shared" ca="1" si="2013"/>
        <v>60000</v>
      </c>
      <c r="M3804">
        <f t="shared" ca="1" si="2014"/>
        <v>6000</v>
      </c>
      <c r="N3804">
        <f t="shared" ca="1" si="2015"/>
        <v>108000</v>
      </c>
      <c r="O3804">
        <f t="shared" ca="1" si="2016"/>
        <v>60000</v>
      </c>
      <c r="P3804">
        <f t="shared" ca="1" si="2034"/>
        <v>47996</v>
      </c>
      <c r="Q3804">
        <f ca="1">IF(P3804&gt;0,1,0)</f>
        <v>1</v>
      </c>
      <c r="R3804">
        <f t="shared" ca="1" si="2017"/>
        <v>6</v>
      </c>
      <c r="S3804">
        <f t="shared" ca="1" si="2018"/>
        <v>10</v>
      </c>
      <c r="T3804">
        <f t="shared" ca="1" si="2019"/>
        <v>1</v>
      </c>
      <c r="U3804">
        <f t="shared" ca="1" si="2020"/>
        <v>18</v>
      </c>
      <c r="V3804">
        <f t="shared" ca="1" si="2021"/>
        <v>10</v>
      </c>
      <c r="X3804">
        <f t="shared" si="2023"/>
        <v>3804</v>
      </c>
      <c r="Y3804">
        <f t="shared" si="2024"/>
        <v>3452</v>
      </c>
      <c r="Z3804">
        <f t="shared" si="2025"/>
        <v>3453</v>
      </c>
      <c r="AA3804">
        <f t="shared" si="2022"/>
        <v>3951</v>
      </c>
      <c r="AB3804">
        <f t="shared" si="2032"/>
        <v>500</v>
      </c>
      <c r="AM3804" t="str">
        <f t="shared" si="2033"/>
        <v>201904LP</v>
      </c>
      <c r="AN3804">
        <f t="shared" ca="1" si="2029"/>
        <v>6.0006666666666657</v>
      </c>
      <c r="AO3804">
        <f t="shared" ca="1" si="2030"/>
        <v>10</v>
      </c>
      <c r="AP3804">
        <f t="shared" ca="1" si="2035"/>
        <v>1</v>
      </c>
      <c r="AQ3804">
        <f t="shared" ca="1" si="2036"/>
        <v>18</v>
      </c>
      <c r="AR3804">
        <f t="shared" ca="1" si="2037"/>
        <v>10</v>
      </c>
      <c r="AS3804">
        <f ca="1">P3804/J3804</f>
        <v>8.5099894325491671E-2</v>
      </c>
    </row>
    <row r="3805" spans="1:45" x14ac:dyDescent="0.4">
      <c r="A3805">
        <f t="shared" si="2031"/>
        <v>201904</v>
      </c>
      <c r="B3805" t="s">
        <v>881</v>
      </c>
      <c r="C3805" t="s">
        <v>647</v>
      </c>
      <c r="D3805" t="str">
        <f t="shared" ca="1" si="2028"/>
        <v>I103</v>
      </c>
      <c r="E3805">
        <f t="shared" ca="1" si="2010"/>
        <v>18</v>
      </c>
      <c r="F3805">
        <f t="shared" ca="1" si="2011"/>
        <v>6</v>
      </c>
      <c r="G3805" t="str">
        <f t="shared" ca="1" si="2026"/>
        <v>S11</v>
      </c>
      <c r="H3805" t="str">
        <f t="shared" ca="1" si="2027"/>
        <v>S117</v>
      </c>
      <c r="I3805">
        <f ca="1">VLOOKUP(D3805,PRC!$A$2:$B$21,2,0)*E3805</f>
        <v>900000</v>
      </c>
      <c r="J3805">
        <f t="shared" ca="1" si="2012"/>
        <v>827996</v>
      </c>
      <c r="K3805">
        <f ca="1">VLOOKUP(D3805,PRC!$A$1:$C$21,3,0)*E3805</f>
        <v>513000</v>
      </c>
      <c r="L3805">
        <f t="shared" ca="1" si="2013"/>
        <v>63000</v>
      </c>
      <c r="M3805">
        <f t="shared" ca="1" si="2014"/>
        <v>18000</v>
      </c>
      <c r="N3805">
        <f t="shared" ca="1" si="2015"/>
        <v>225000</v>
      </c>
      <c r="O3805">
        <f t="shared" ca="1" si="2016"/>
        <v>90000</v>
      </c>
      <c r="P3805">
        <f t="shared" ca="1" si="2034"/>
        <v>-81004</v>
      </c>
      <c r="Q3805">
        <f ca="1">IF(P3805&gt;0,1,0)</f>
        <v>0</v>
      </c>
      <c r="R3805">
        <f t="shared" ca="1" si="2017"/>
        <v>8</v>
      </c>
      <c r="S3805">
        <f t="shared" ca="1" si="2018"/>
        <v>7</v>
      </c>
      <c r="T3805">
        <f t="shared" ca="1" si="2019"/>
        <v>2</v>
      </c>
      <c r="U3805">
        <f t="shared" ca="1" si="2020"/>
        <v>25</v>
      </c>
      <c r="V3805">
        <f t="shared" ca="1" si="2021"/>
        <v>10</v>
      </c>
      <c r="X3805">
        <f t="shared" si="2023"/>
        <v>3805</v>
      </c>
      <c r="Y3805">
        <f t="shared" si="2024"/>
        <v>3452</v>
      </c>
      <c r="Z3805">
        <f t="shared" si="2025"/>
        <v>3453</v>
      </c>
      <c r="AA3805">
        <f t="shared" si="2022"/>
        <v>3951</v>
      </c>
      <c r="AB3805">
        <f t="shared" si="2032"/>
        <v>500</v>
      </c>
      <c r="AM3805" t="str">
        <f t="shared" si="2033"/>
        <v>201904LP</v>
      </c>
      <c r="AN3805">
        <f t="shared" ca="1" si="2029"/>
        <v>8.0004444444444438</v>
      </c>
      <c r="AO3805">
        <f t="shared" ca="1" si="2030"/>
        <v>7.0000000000000009</v>
      </c>
      <c r="AP3805">
        <f t="shared" ca="1" si="2035"/>
        <v>2</v>
      </c>
      <c r="AQ3805">
        <f t="shared" ca="1" si="2036"/>
        <v>25</v>
      </c>
      <c r="AR3805">
        <f t="shared" ca="1" si="2037"/>
        <v>10</v>
      </c>
      <c r="AS3805">
        <f ca="1">P3805/J3805</f>
        <v>-9.7831390489809128E-2</v>
      </c>
    </row>
    <row r="3806" spans="1:45" x14ac:dyDescent="0.4">
      <c r="A3806">
        <f t="shared" si="2031"/>
        <v>201904</v>
      </c>
      <c r="B3806" t="s">
        <v>882</v>
      </c>
      <c r="C3806" t="s">
        <v>647</v>
      </c>
      <c r="D3806" t="str">
        <f t="shared" ca="1" si="2028"/>
        <v>I120</v>
      </c>
      <c r="E3806">
        <f t="shared" ca="1" si="2010"/>
        <v>11</v>
      </c>
      <c r="F3806">
        <f t="shared" ca="1" si="2011"/>
        <v>5</v>
      </c>
      <c r="G3806" t="str">
        <f t="shared" ca="1" si="2026"/>
        <v>S11</v>
      </c>
      <c r="H3806" t="str">
        <f t="shared" ca="1" si="2027"/>
        <v>S117</v>
      </c>
      <c r="I3806">
        <f ca="1">VLOOKUP(D3806,PRC!$A$2:$B$21,2,0)*E3806</f>
        <v>47300000</v>
      </c>
      <c r="J3806">
        <f t="shared" ca="1" si="2012"/>
        <v>43042996</v>
      </c>
      <c r="K3806">
        <f ca="1">VLOOKUP(D3806,PRC!$A$1:$C$21,3,0)*E3806</f>
        <v>21285000</v>
      </c>
      <c r="L3806">
        <f t="shared" ca="1" si="2013"/>
        <v>4730000</v>
      </c>
      <c r="M3806">
        <f t="shared" ca="1" si="2014"/>
        <v>946000</v>
      </c>
      <c r="N3806">
        <f t="shared" ca="1" si="2015"/>
        <v>8987000</v>
      </c>
      <c r="O3806">
        <f t="shared" ca="1" si="2016"/>
        <v>4257000</v>
      </c>
      <c r="P3806">
        <f t="shared" ca="1" si="2034"/>
        <v>2837996</v>
      </c>
      <c r="Q3806">
        <f ca="1">IF(P3806&gt;0,1,0)</f>
        <v>1</v>
      </c>
      <c r="R3806">
        <f t="shared" ca="1" si="2017"/>
        <v>9</v>
      </c>
      <c r="S3806">
        <f t="shared" ca="1" si="2018"/>
        <v>10</v>
      </c>
      <c r="T3806">
        <f t="shared" ca="1" si="2019"/>
        <v>2</v>
      </c>
      <c r="U3806">
        <f t="shared" ca="1" si="2020"/>
        <v>19</v>
      </c>
      <c r="V3806">
        <f t="shared" ca="1" si="2021"/>
        <v>9</v>
      </c>
      <c r="X3806">
        <f t="shared" si="2023"/>
        <v>3806</v>
      </c>
      <c r="Y3806">
        <f t="shared" si="2024"/>
        <v>3452</v>
      </c>
      <c r="Z3806">
        <f t="shared" si="2025"/>
        <v>3453</v>
      </c>
      <c r="AA3806">
        <f t="shared" si="2022"/>
        <v>3951</v>
      </c>
      <c r="AB3806">
        <f t="shared" si="2032"/>
        <v>500</v>
      </c>
      <c r="AM3806" t="str">
        <f t="shared" si="2033"/>
        <v>201904LP</v>
      </c>
      <c r="AN3806">
        <f t="shared" ca="1" si="2029"/>
        <v>9.0000084566596144</v>
      </c>
      <c r="AO3806">
        <f t="shared" ca="1" si="2030"/>
        <v>10</v>
      </c>
      <c r="AP3806">
        <f t="shared" ca="1" si="2035"/>
        <v>2</v>
      </c>
      <c r="AQ3806">
        <f t="shared" ca="1" si="2036"/>
        <v>19</v>
      </c>
      <c r="AR3806">
        <f t="shared" ca="1" si="2037"/>
        <v>9</v>
      </c>
      <c r="AS3806">
        <f ca="1">P3806/J3806</f>
        <v>6.5933979131006584E-2</v>
      </c>
    </row>
    <row r="3807" spans="1:45" x14ac:dyDescent="0.4">
      <c r="A3807">
        <f t="shared" si="2031"/>
        <v>201904</v>
      </c>
      <c r="B3807" t="s">
        <v>883</v>
      </c>
      <c r="C3807" t="s">
        <v>647</v>
      </c>
      <c r="D3807" t="str">
        <f t="shared" ca="1" si="2028"/>
        <v>I114</v>
      </c>
      <c r="E3807">
        <f t="shared" ca="1" si="2010"/>
        <v>15</v>
      </c>
      <c r="F3807">
        <f t="shared" ca="1" si="2011"/>
        <v>6</v>
      </c>
      <c r="G3807" t="str">
        <f t="shared" ca="1" si="2026"/>
        <v>S10</v>
      </c>
      <c r="H3807" t="str">
        <f t="shared" ca="1" si="2027"/>
        <v>S106</v>
      </c>
      <c r="I3807">
        <f ca="1">VLOOKUP(D3807,PRC!$A$2:$B$21,2,0)*E3807</f>
        <v>3600000</v>
      </c>
      <c r="J3807">
        <f t="shared" ca="1" si="2012"/>
        <v>3419996</v>
      </c>
      <c r="K3807">
        <f ca="1">VLOOKUP(D3807,PRC!$A$1:$C$21,3,0)*E3807</f>
        <v>2088000</v>
      </c>
      <c r="L3807">
        <f t="shared" ca="1" si="2013"/>
        <v>216000</v>
      </c>
      <c r="M3807">
        <f t="shared" ca="1" si="2014"/>
        <v>108000</v>
      </c>
      <c r="N3807">
        <f t="shared" ca="1" si="2015"/>
        <v>576000</v>
      </c>
      <c r="O3807">
        <f t="shared" ca="1" si="2016"/>
        <v>288000</v>
      </c>
      <c r="P3807">
        <f t="shared" ca="1" si="2034"/>
        <v>143996</v>
      </c>
      <c r="Q3807">
        <f ca="1">IF(P3807&gt;0,1,0)</f>
        <v>1</v>
      </c>
      <c r="R3807">
        <f t="shared" ca="1" si="2017"/>
        <v>5</v>
      </c>
      <c r="S3807">
        <f t="shared" ca="1" si="2018"/>
        <v>6</v>
      </c>
      <c r="T3807">
        <f t="shared" ca="1" si="2019"/>
        <v>3</v>
      </c>
      <c r="U3807">
        <f t="shared" ca="1" si="2020"/>
        <v>16</v>
      </c>
      <c r="V3807">
        <f t="shared" ca="1" si="2021"/>
        <v>8</v>
      </c>
      <c r="X3807">
        <f t="shared" si="2023"/>
        <v>3807</v>
      </c>
      <c r="Y3807">
        <f t="shared" si="2024"/>
        <v>3452</v>
      </c>
      <c r="Z3807">
        <f t="shared" si="2025"/>
        <v>3453</v>
      </c>
      <c r="AA3807">
        <f t="shared" si="2022"/>
        <v>3951</v>
      </c>
      <c r="AB3807">
        <f t="shared" si="2032"/>
        <v>500</v>
      </c>
      <c r="AM3807" t="str">
        <f t="shared" si="2033"/>
        <v>201904LP</v>
      </c>
      <c r="AN3807">
        <f t="shared" ca="1" si="2029"/>
        <v>5.0001111111111163</v>
      </c>
      <c r="AO3807">
        <f t="shared" ca="1" si="2030"/>
        <v>6</v>
      </c>
      <c r="AP3807">
        <f t="shared" ca="1" si="2035"/>
        <v>3</v>
      </c>
      <c r="AQ3807">
        <f t="shared" ca="1" si="2036"/>
        <v>16</v>
      </c>
      <c r="AR3807">
        <f t="shared" ca="1" si="2037"/>
        <v>8</v>
      </c>
      <c r="AS3807">
        <f ca="1">P3807/J3807</f>
        <v>4.2104142811862935E-2</v>
      </c>
    </row>
    <row r="3808" spans="1:45" x14ac:dyDescent="0.4">
      <c r="A3808">
        <f t="shared" si="2031"/>
        <v>201904</v>
      </c>
      <c r="B3808" t="s">
        <v>884</v>
      </c>
      <c r="C3808" t="s">
        <v>647</v>
      </c>
      <c r="D3808" t="str">
        <f t="shared" ca="1" si="2028"/>
        <v>I115</v>
      </c>
      <c r="E3808">
        <f t="shared" ca="1" si="2010"/>
        <v>18</v>
      </c>
      <c r="F3808">
        <f t="shared" ca="1" si="2011"/>
        <v>7</v>
      </c>
      <c r="G3808" t="str">
        <f t="shared" ca="1" si="2026"/>
        <v>S11</v>
      </c>
      <c r="H3808" t="str">
        <f t="shared" ca="1" si="2027"/>
        <v>S119</v>
      </c>
      <c r="I3808">
        <f ca="1">VLOOKUP(D3808,PRC!$A$2:$B$21,2,0)*E3808</f>
        <v>90000</v>
      </c>
      <c r="J3808">
        <f t="shared" ca="1" si="2012"/>
        <v>82796</v>
      </c>
      <c r="K3808">
        <f ca="1">VLOOKUP(D3808,PRC!$A$1:$C$21,3,0)*E3808</f>
        <v>43200</v>
      </c>
      <c r="L3808">
        <f t="shared" ca="1" si="2013"/>
        <v>5000</v>
      </c>
      <c r="M3808">
        <f t="shared" ca="1" si="2014"/>
        <v>1000</v>
      </c>
      <c r="N3808">
        <f t="shared" ca="1" si="2015"/>
        <v>14000</v>
      </c>
      <c r="O3808">
        <f t="shared" ca="1" si="2016"/>
        <v>6000</v>
      </c>
      <c r="P3808">
        <f t="shared" ca="1" si="2034"/>
        <v>13596</v>
      </c>
      <c r="Q3808">
        <f ca="1">IF(P3808&gt;0,1,0)</f>
        <v>1</v>
      </c>
      <c r="R3808">
        <f t="shared" ca="1" si="2017"/>
        <v>8</v>
      </c>
      <c r="S3808">
        <f t="shared" ca="1" si="2018"/>
        <v>5</v>
      </c>
      <c r="T3808">
        <f t="shared" ca="1" si="2019"/>
        <v>1</v>
      </c>
      <c r="U3808">
        <f t="shared" ca="1" si="2020"/>
        <v>16</v>
      </c>
      <c r="V3808">
        <f t="shared" ca="1" si="2021"/>
        <v>7</v>
      </c>
      <c r="X3808">
        <f t="shared" si="2023"/>
        <v>3808</v>
      </c>
      <c r="Y3808">
        <f t="shared" si="2024"/>
        <v>3452</v>
      </c>
      <c r="Z3808">
        <f t="shared" si="2025"/>
        <v>3453</v>
      </c>
      <c r="AA3808">
        <f t="shared" si="2022"/>
        <v>3951</v>
      </c>
      <c r="AB3808">
        <f t="shared" si="2032"/>
        <v>500</v>
      </c>
      <c r="AM3808" t="str">
        <f t="shared" si="2033"/>
        <v>201904LP</v>
      </c>
      <c r="AN3808">
        <f t="shared" ca="1" si="2029"/>
        <v>8.0044444444444469</v>
      </c>
      <c r="AO3808">
        <f t="shared" ca="1" si="2030"/>
        <v>5.5555555555555554</v>
      </c>
      <c r="AP3808">
        <f t="shared" ca="1" si="2035"/>
        <v>1.1111111111111112</v>
      </c>
      <c r="AQ3808">
        <f t="shared" ca="1" si="2036"/>
        <v>15.555555555555555</v>
      </c>
      <c r="AR3808">
        <f t="shared" ca="1" si="2037"/>
        <v>6.666666666666667</v>
      </c>
      <c r="AS3808">
        <f ca="1">P3808/J3808</f>
        <v>0.16421083144113241</v>
      </c>
    </row>
    <row r="3809" spans="1:45" x14ac:dyDescent="0.4">
      <c r="A3809">
        <f t="shared" si="2031"/>
        <v>201904</v>
      </c>
      <c r="B3809" t="s">
        <v>885</v>
      </c>
      <c r="C3809" t="s">
        <v>647</v>
      </c>
      <c r="D3809" t="str">
        <f t="shared" ca="1" si="2028"/>
        <v>I114</v>
      </c>
      <c r="E3809">
        <f t="shared" ca="1" si="2010"/>
        <v>16</v>
      </c>
      <c r="F3809">
        <f t="shared" ca="1" si="2011"/>
        <v>7</v>
      </c>
      <c r="G3809" t="str">
        <f t="shared" ca="1" si="2026"/>
        <v>S11</v>
      </c>
      <c r="H3809" t="str">
        <f t="shared" ca="1" si="2027"/>
        <v>S118</v>
      </c>
      <c r="I3809">
        <f ca="1">VLOOKUP(D3809,PRC!$A$2:$B$21,2,0)*E3809</f>
        <v>3840000</v>
      </c>
      <c r="J3809">
        <f t="shared" ca="1" si="2012"/>
        <v>3532796</v>
      </c>
      <c r="K3809">
        <f ca="1">VLOOKUP(D3809,PRC!$A$1:$C$21,3,0)*E3809</f>
        <v>2227200</v>
      </c>
      <c r="L3809">
        <f t="shared" ca="1" si="2013"/>
        <v>230000</v>
      </c>
      <c r="M3809">
        <f t="shared" ca="1" si="2014"/>
        <v>115000</v>
      </c>
      <c r="N3809">
        <f t="shared" ca="1" si="2015"/>
        <v>960000</v>
      </c>
      <c r="O3809">
        <f t="shared" ca="1" si="2016"/>
        <v>384000</v>
      </c>
      <c r="P3809">
        <f t="shared" ca="1" si="2034"/>
        <v>-383404</v>
      </c>
      <c r="Q3809">
        <f ca="1">IF(P3809&gt;0,1,0)</f>
        <v>0</v>
      </c>
      <c r="R3809">
        <f t="shared" ca="1" si="2017"/>
        <v>8</v>
      </c>
      <c r="S3809">
        <f t="shared" ca="1" si="2018"/>
        <v>6</v>
      </c>
      <c r="T3809">
        <f t="shared" ca="1" si="2019"/>
        <v>3</v>
      </c>
      <c r="U3809">
        <f t="shared" ca="1" si="2020"/>
        <v>25</v>
      </c>
      <c r="V3809">
        <f t="shared" ca="1" si="2021"/>
        <v>10</v>
      </c>
      <c r="X3809">
        <f t="shared" si="2023"/>
        <v>3809</v>
      </c>
      <c r="Y3809">
        <f t="shared" si="2024"/>
        <v>3452</v>
      </c>
      <c r="Z3809">
        <f t="shared" si="2025"/>
        <v>3453</v>
      </c>
      <c r="AA3809">
        <f t="shared" si="2022"/>
        <v>3951</v>
      </c>
      <c r="AB3809">
        <f t="shared" si="2032"/>
        <v>500</v>
      </c>
      <c r="AM3809" t="str">
        <f t="shared" si="2033"/>
        <v>201904LP</v>
      </c>
      <c r="AN3809">
        <f t="shared" ca="1" si="2029"/>
        <v>8.0001041666666666</v>
      </c>
      <c r="AO3809">
        <f t="shared" ca="1" si="2030"/>
        <v>5.9895833333333339</v>
      </c>
      <c r="AP3809">
        <f t="shared" ca="1" si="2035"/>
        <v>2.994791666666667</v>
      </c>
      <c r="AQ3809">
        <f t="shared" ca="1" si="2036"/>
        <v>25</v>
      </c>
      <c r="AR3809">
        <f t="shared" ca="1" si="2037"/>
        <v>10</v>
      </c>
      <c r="AS3809">
        <f ca="1">P3809/J3809</f>
        <v>-0.1085270703431503</v>
      </c>
    </row>
    <row r="3810" spans="1:45" x14ac:dyDescent="0.4">
      <c r="A3810">
        <f t="shared" si="2031"/>
        <v>201904</v>
      </c>
      <c r="B3810" t="s">
        <v>886</v>
      </c>
      <c r="C3810" t="s">
        <v>647</v>
      </c>
      <c r="D3810" t="str">
        <f t="shared" ca="1" si="2028"/>
        <v>I101</v>
      </c>
      <c r="E3810">
        <f t="shared" ca="1" si="2010"/>
        <v>10</v>
      </c>
      <c r="F3810">
        <f t="shared" ca="1" si="2011"/>
        <v>6</v>
      </c>
      <c r="G3810" t="str">
        <f t="shared" ca="1" si="2026"/>
        <v>S11</v>
      </c>
      <c r="H3810" t="str">
        <f t="shared" ca="1" si="2027"/>
        <v>S114</v>
      </c>
      <c r="I3810">
        <f ca="1">VLOOKUP(D3810,PRC!$A$2:$B$21,2,0)*E3810</f>
        <v>300000</v>
      </c>
      <c r="J3810">
        <f t="shared" ca="1" si="2012"/>
        <v>269996</v>
      </c>
      <c r="K3810">
        <f ca="1">VLOOKUP(D3810,PRC!$A$1:$C$21,3,0)*E3810</f>
        <v>156000</v>
      </c>
      <c r="L3810">
        <f t="shared" ca="1" si="2013"/>
        <v>18000</v>
      </c>
      <c r="M3810">
        <f t="shared" ca="1" si="2014"/>
        <v>9000</v>
      </c>
      <c r="N3810">
        <f t="shared" ca="1" si="2015"/>
        <v>72000</v>
      </c>
      <c r="O3810">
        <f t="shared" ca="1" si="2016"/>
        <v>15000</v>
      </c>
      <c r="P3810">
        <f t="shared" ca="1" si="2034"/>
        <v>-4</v>
      </c>
      <c r="Q3810">
        <f ca="1">IF(P3810&gt;0,1,0)</f>
        <v>0</v>
      </c>
      <c r="R3810">
        <f t="shared" ca="1" si="2017"/>
        <v>10</v>
      </c>
      <c r="S3810">
        <f t="shared" ca="1" si="2018"/>
        <v>6</v>
      </c>
      <c r="T3810">
        <f t="shared" ca="1" si="2019"/>
        <v>3</v>
      </c>
      <c r="U3810">
        <f t="shared" ca="1" si="2020"/>
        <v>24</v>
      </c>
      <c r="V3810">
        <f t="shared" ca="1" si="2021"/>
        <v>5</v>
      </c>
      <c r="X3810">
        <f t="shared" si="2023"/>
        <v>3810</v>
      </c>
      <c r="Y3810">
        <f t="shared" si="2024"/>
        <v>3452</v>
      </c>
      <c r="Z3810">
        <f t="shared" si="2025"/>
        <v>3453</v>
      </c>
      <c r="AA3810">
        <f t="shared" si="2022"/>
        <v>3951</v>
      </c>
      <c r="AB3810">
        <f t="shared" si="2032"/>
        <v>500</v>
      </c>
      <c r="AM3810" t="str">
        <f t="shared" si="2033"/>
        <v>201904LP</v>
      </c>
      <c r="AN3810">
        <f t="shared" ca="1" si="2029"/>
        <v>10.001333333333328</v>
      </c>
      <c r="AO3810">
        <f t="shared" ca="1" si="2030"/>
        <v>6</v>
      </c>
      <c r="AP3810">
        <f t="shared" ca="1" si="2035"/>
        <v>3</v>
      </c>
      <c r="AQ3810">
        <f t="shared" ca="1" si="2036"/>
        <v>24</v>
      </c>
      <c r="AR3810">
        <f t="shared" ca="1" si="2037"/>
        <v>5</v>
      </c>
      <c r="AS3810">
        <f ca="1">P3810/J3810</f>
        <v>-1.4815034296804398E-5</v>
      </c>
    </row>
    <row r="3811" spans="1:45" x14ac:dyDescent="0.4">
      <c r="A3811">
        <f t="shared" si="2031"/>
        <v>201904</v>
      </c>
      <c r="B3811" t="s">
        <v>887</v>
      </c>
      <c r="C3811" t="s">
        <v>647</v>
      </c>
      <c r="D3811" t="str">
        <f t="shared" ca="1" si="2028"/>
        <v>I111</v>
      </c>
      <c r="E3811">
        <f t="shared" ca="1" si="2010"/>
        <v>19</v>
      </c>
      <c r="F3811">
        <f t="shared" ca="1" si="2011"/>
        <v>6</v>
      </c>
      <c r="G3811" t="str">
        <f t="shared" ca="1" si="2026"/>
        <v>S11</v>
      </c>
      <c r="H3811" t="str">
        <f t="shared" ca="1" si="2027"/>
        <v>S111</v>
      </c>
      <c r="I3811">
        <f ca="1">VLOOKUP(D3811,PRC!$A$2:$B$21,2,0)*E3811</f>
        <v>2850000</v>
      </c>
      <c r="J3811">
        <f t="shared" ca="1" si="2012"/>
        <v>2650496</v>
      </c>
      <c r="K3811">
        <f ca="1">VLOOKUP(D3811,PRC!$A$1:$C$21,3,0)*E3811</f>
        <v>1510500</v>
      </c>
      <c r="L3811">
        <f t="shared" ca="1" si="2013"/>
        <v>228000</v>
      </c>
      <c r="M3811">
        <f t="shared" ca="1" si="2014"/>
        <v>86000</v>
      </c>
      <c r="N3811">
        <f t="shared" ca="1" si="2015"/>
        <v>542000</v>
      </c>
      <c r="O3811">
        <f t="shared" ca="1" si="2016"/>
        <v>200000</v>
      </c>
      <c r="P3811">
        <f t="shared" ca="1" si="2034"/>
        <v>83996</v>
      </c>
      <c r="Q3811">
        <f ca="1">IF(P3811&gt;0,1,0)</f>
        <v>1</v>
      </c>
      <c r="R3811">
        <f t="shared" ca="1" si="2017"/>
        <v>7</v>
      </c>
      <c r="S3811">
        <f t="shared" ca="1" si="2018"/>
        <v>8</v>
      </c>
      <c r="T3811">
        <f t="shared" ca="1" si="2019"/>
        <v>3</v>
      </c>
      <c r="U3811">
        <f t="shared" ca="1" si="2020"/>
        <v>19</v>
      </c>
      <c r="V3811">
        <f t="shared" ca="1" si="2021"/>
        <v>7</v>
      </c>
      <c r="X3811">
        <f t="shared" si="2023"/>
        <v>3811</v>
      </c>
      <c r="Y3811">
        <f t="shared" si="2024"/>
        <v>3452</v>
      </c>
      <c r="Z3811">
        <f t="shared" si="2025"/>
        <v>3453</v>
      </c>
      <c r="AA3811">
        <f t="shared" si="2022"/>
        <v>3951</v>
      </c>
      <c r="AB3811">
        <f t="shared" si="2032"/>
        <v>500</v>
      </c>
      <c r="AM3811" t="str">
        <f t="shared" si="2033"/>
        <v>201904LP</v>
      </c>
      <c r="AN3811">
        <f t="shared" ca="1" si="2029"/>
        <v>7.0001403508771931</v>
      </c>
      <c r="AO3811">
        <f t="shared" ca="1" si="2030"/>
        <v>8</v>
      </c>
      <c r="AP3811">
        <f t="shared" ca="1" si="2035"/>
        <v>3.0175438596491229</v>
      </c>
      <c r="AQ3811">
        <f t="shared" ca="1" si="2036"/>
        <v>19.017543859649123</v>
      </c>
      <c r="AR3811">
        <f t="shared" ca="1" si="2037"/>
        <v>7.0175438596491224</v>
      </c>
      <c r="AS3811">
        <f ca="1">P3811/J3811</f>
        <v>3.1690672236441786E-2</v>
      </c>
    </row>
    <row r="3812" spans="1:45" x14ac:dyDescent="0.4">
      <c r="A3812">
        <f t="shared" si="2031"/>
        <v>201904</v>
      </c>
      <c r="B3812" t="s">
        <v>888</v>
      </c>
      <c r="C3812" t="s">
        <v>647</v>
      </c>
      <c r="D3812" t="str">
        <f t="shared" ca="1" si="2028"/>
        <v>I106</v>
      </c>
      <c r="E3812">
        <f t="shared" ca="1" si="2010"/>
        <v>11</v>
      </c>
      <c r="F3812">
        <f t="shared" ca="1" si="2011"/>
        <v>8</v>
      </c>
      <c r="G3812" t="str">
        <f t="shared" ca="1" si="2026"/>
        <v>S10</v>
      </c>
      <c r="H3812" t="str">
        <f t="shared" ca="1" si="2027"/>
        <v>S108</v>
      </c>
      <c r="I3812">
        <f ca="1">VLOOKUP(D3812,PRC!$A$2:$B$21,2,0)*E3812</f>
        <v>220000</v>
      </c>
      <c r="J3812">
        <f t="shared" ca="1" si="2012"/>
        <v>208996</v>
      </c>
      <c r="K3812">
        <f ca="1">VLOOKUP(D3812,PRC!$A$1:$C$21,3,0)*E3812</f>
        <v>116600</v>
      </c>
      <c r="L3812">
        <f t="shared" ca="1" si="2013"/>
        <v>11000</v>
      </c>
      <c r="M3812">
        <f t="shared" ca="1" si="2014"/>
        <v>4000</v>
      </c>
      <c r="N3812">
        <f t="shared" ca="1" si="2015"/>
        <v>51000</v>
      </c>
      <c r="O3812">
        <f t="shared" ca="1" si="2016"/>
        <v>18000</v>
      </c>
      <c r="P3812">
        <f t="shared" ca="1" si="2034"/>
        <v>8396</v>
      </c>
      <c r="Q3812">
        <f ca="1">IF(P3812&gt;0,1,0)</f>
        <v>1</v>
      </c>
      <c r="R3812">
        <f t="shared" ca="1" si="2017"/>
        <v>5</v>
      </c>
      <c r="S3812">
        <f t="shared" ca="1" si="2018"/>
        <v>5</v>
      </c>
      <c r="T3812">
        <f t="shared" ca="1" si="2019"/>
        <v>2</v>
      </c>
      <c r="U3812">
        <f t="shared" ca="1" si="2020"/>
        <v>23</v>
      </c>
      <c r="V3812">
        <f t="shared" ca="1" si="2021"/>
        <v>8</v>
      </c>
      <c r="X3812">
        <f t="shared" si="2023"/>
        <v>3812</v>
      </c>
      <c r="Y3812">
        <f t="shared" si="2024"/>
        <v>3452</v>
      </c>
      <c r="Z3812">
        <f t="shared" si="2025"/>
        <v>3453</v>
      </c>
      <c r="AA3812">
        <f t="shared" si="2022"/>
        <v>3951</v>
      </c>
      <c r="AB3812">
        <f t="shared" si="2032"/>
        <v>500</v>
      </c>
      <c r="AM3812" t="str">
        <f t="shared" si="2033"/>
        <v>201904LP</v>
      </c>
      <c r="AN3812">
        <f t="shared" ca="1" si="2029"/>
        <v>5.0018181818181855</v>
      </c>
      <c r="AO3812">
        <f t="shared" ca="1" si="2030"/>
        <v>5</v>
      </c>
      <c r="AP3812">
        <f t="shared" ca="1" si="2035"/>
        <v>1.8181818181818181</v>
      </c>
      <c r="AQ3812">
        <f t="shared" ca="1" si="2036"/>
        <v>23.18181818181818</v>
      </c>
      <c r="AR3812">
        <f t="shared" ca="1" si="2037"/>
        <v>8.1818181818181817</v>
      </c>
      <c r="AS3812">
        <f ca="1">P3812/J3812</f>
        <v>4.0173017665409864E-2</v>
      </c>
    </row>
    <row r="3813" spans="1:45" x14ac:dyDescent="0.4">
      <c r="A3813">
        <f t="shared" si="2031"/>
        <v>201904</v>
      </c>
      <c r="B3813" t="s">
        <v>889</v>
      </c>
      <c r="C3813" t="s">
        <v>647</v>
      </c>
      <c r="D3813" t="str">
        <f t="shared" ca="1" si="2028"/>
        <v>I106</v>
      </c>
      <c r="E3813">
        <f t="shared" ca="1" si="2010"/>
        <v>12</v>
      </c>
      <c r="F3813">
        <f t="shared" ca="1" si="2011"/>
        <v>8</v>
      </c>
      <c r="G3813" t="str">
        <f t="shared" ca="1" si="2026"/>
        <v>S11</v>
      </c>
      <c r="H3813" t="str">
        <f t="shared" ca="1" si="2027"/>
        <v>S118</v>
      </c>
      <c r="I3813">
        <f ca="1">VLOOKUP(D3813,PRC!$A$2:$B$21,2,0)*E3813</f>
        <v>240000</v>
      </c>
      <c r="J3813">
        <f t="shared" ca="1" si="2012"/>
        <v>220796</v>
      </c>
      <c r="K3813">
        <f ca="1">VLOOKUP(D3813,PRC!$A$1:$C$21,3,0)*E3813</f>
        <v>127200</v>
      </c>
      <c r="L3813">
        <f t="shared" ca="1" si="2013"/>
        <v>22000</v>
      </c>
      <c r="M3813">
        <f t="shared" ca="1" si="2014"/>
        <v>7000</v>
      </c>
      <c r="N3813">
        <f t="shared" ca="1" si="2015"/>
        <v>58000</v>
      </c>
      <c r="O3813">
        <f t="shared" ca="1" si="2016"/>
        <v>22000</v>
      </c>
      <c r="P3813">
        <f t="shared" ca="1" si="2034"/>
        <v>-15404</v>
      </c>
      <c r="Q3813">
        <f ca="1">IF(P3813&gt;0,1,0)</f>
        <v>0</v>
      </c>
      <c r="R3813">
        <f t="shared" ca="1" si="2017"/>
        <v>8</v>
      </c>
      <c r="S3813">
        <f t="shared" ca="1" si="2018"/>
        <v>9</v>
      </c>
      <c r="T3813">
        <f t="shared" ca="1" si="2019"/>
        <v>3</v>
      </c>
      <c r="U3813">
        <f t="shared" ca="1" si="2020"/>
        <v>24</v>
      </c>
      <c r="V3813">
        <f t="shared" ca="1" si="2021"/>
        <v>9</v>
      </c>
      <c r="X3813">
        <f t="shared" si="2023"/>
        <v>3813</v>
      </c>
      <c r="Y3813">
        <f t="shared" si="2024"/>
        <v>3452</v>
      </c>
      <c r="Z3813">
        <f t="shared" si="2025"/>
        <v>3453</v>
      </c>
      <c r="AA3813">
        <f t="shared" si="2022"/>
        <v>3951</v>
      </c>
      <c r="AB3813">
        <f t="shared" si="2032"/>
        <v>500</v>
      </c>
      <c r="AM3813" t="str">
        <f t="shared" si="2033"/>
        <v>201904LP</v>
      </c>
      <c r="AN3813">
        <f t="shared" ca="1" si="2029"/>
        <v>8.0016666666666616</v>
      </c>
      <c r="AO3813">
        <f t="shared" ca="1" si="2030"/>
        <v>9.1666666666666661</v>
      </c>
      <c r="AP3813">
        <f t="shared" ca="1" si="2035"/>
        <v>2.9166666666666665</v>
      </c>
      <c r="AQ3813">
        <f t="shared" ca="1" si="2036"/>
        <v>24.166666666666668</v>
      </c>
      <c r="AR3813">
        <f t="shared" ca="1" si="2037"/>
        <v>9.1666666666666661</v>
      </c>
      <c r="AS3813">
        <f ca="1">P3813/J3813</f>
        <v>-6.976575662602584E-2</v>
      </c>
    </row>
    <row r="3814" spans="1:45" x14ac:dyDescent="0.4">
      <c r="A3814">
        <f t="shared" si="2031"/>
        <v>201904</v>
      </c>
      <c r="B3814" t="s">
        <v>890</v>
      </c>
      <c r="C3814" t="s">
        <v>647</v>
      </c>
      <c r="D3814" t="str">
        <f t="shared" ca="1" si="2028"/>
        <v>I102</v>
      </c>
      <c r="E3814">
        <f t="shared" ca="1" si="2010"/>
        <v>17</v>
      </c>
      <c r="F3814">
        <f t="shared" ca="1" si="2011"/>
        <v>6</v>
      </c>
      <c r="G3814" t="str">
        <f t="shared" ca="1" si="2026"/>
        <v>S11</v>
      </c>
      <c r="H3814" t="str">
        <f t="shared" ca="1" si="2027"/>
        <v>S111</v>
      </c>
      <c r="I3814">
        <f ca="1">VLOOKUP(D3814,PRC!$A$2:$B$21,2,0)*E3814</f>
        <v>680000</v>
      </c>
      <c r="J3814">
        <f t="shared" ca="1" si="2012"/>
        <v>618796</v>
      </c>
      <c r="K3814">
        <f ca="1">VLOOKUP(D3814,PRC!$A$1:$C$21,3,0)*E3814</f>
        <v>319600</v>
      </c>
      <c r="L3814">
        <f t="shared" ca="1" si="2013"/>
        <v>68000</v>
      </c>
      <c r="M3814">
        <f t="shared" ca="1" si="2014"/>
        <v>20000</v>
      </c>
      <c r="N3814">
        <f t="shared" ca="1" si="2015"/>
        <v>102000</v>
      </c>
      <c r="O3814">
        <f t="shared" ca="1" si="2016"/>
        <v>48000</v>
      </c>
      <c r="P3814">
        <f t="shared" ca="1" si="2034"/>
        <v>61196</v>
      </c>
      <c r="Q3814">
        <f ca="1">IF(P3814&gt;0,1,0)</f>
        <v>1</v>
      </c>
      <c r="R3814">
        <f t="shared" ca="1" si="2017"/>
        <v>9</v>
      </c>
      <c r="S3814">
        <f t="shared" ca="1" si="2018"/>
        <v>10</v>
      </c>
      <c r="T3814">
        <f t="shared" ca="1" si="2019"/>
        <v>3</v>
      </c>
      <c r="U3814">
        <f t="shared" ca="1" si="2020"/>
        <v>15</v>
      </c>
      <c r="V3814">
        <f t="shared" ca="1" si="2021"/>
        <v>7</v>
      </c>
      <c r="X3814">
        <f t="shared" si="2023"/>
        <v>3814</v>
      </c>
      <c r="Y3814">
        <f t="shared" si="2024"/>
        <v>3452</v>
      </c>
      <c r="Z3814">
        <f t="shared" si="2025"/>
        <v>3453</v>
      </c>
      <c r="AA3814">
        <f t="shared" si="2022"/>
        <v>3951</v>
      </c>
      <c r="AB3814">
        <f t="shared" si="2032"/>
        <v>500</v>
      </c>
      <c r="AM3814" t="str">
        <f t="shared" si="2033"/>
        <v>201904LP</v>
      </c>
      <c r="AN3814">
        <f t="shared" ca="1" si="2029"/>
        <v>9.0005882352941153</v>
      </c>
      <c r="AO3814">
        <f t="shared" ca="1" si="2030"/>
        <v>10</v>
      </c>
      <c r="AP3814">
        <f t="shared" ca="1" si="2035"/>
        <v>2.9411764705882351</v>
      </c>
      <c r="AQ3814">
        <f t="shared" ca="1" si="2036"/>
        <v>15</v>
      </c>
      <c r="AR3814">
        <f t="shared" ca="1" si="2037"/>
        <v>7.0588235294117645</v>
      </c>
      <c r="AS3814">
        <f ca="1">P3814/J3814</f>
        <v>9.8895274048313178E-2</v>
      </c>
    </row>
    <row r="3815" spans="1:45" x14ac:dyDescent="0.4">
      <c r="A3815">
        <f t="shared" si="2031"/>
        <v>201904</v>
      </c>
      <c r="B3815" t="s">
        <v>891</v>
      </c>
      <c r="C3815" t="s">
        <v>647</v>
      </c>
      <c r="D3815" t="str">
        <f t="shared" ca="1" si="2028"/>
        <v>I107</v>
      </c>
      <c r="E3815">
        <f t="shared" ca="1" si="2010"/>
        <v>11</v>
      </c>
      <c r="F3815">
        <f t="shared" ca="1" si="2011"/>
        <v>9</v>
      </c>
      <c r="G3815" t="str">
        <f t="shared" ca="1" si="2026"/>
        <v>S11</v>
      </c>
      <c r="H3815" t="str">
        <f t="shared" ca="1" si="2027"/>
        <v>S114</v>
      </c>
      <c r="I3815">
        <f ca="1">VLOOKUP(D3815,PRC!$A$2:$B$21,2,0)*E3815</f>
        <v>1650000</v>
      </c>
      <c r="J3815">
        <f t="shared" ca="1" si="2012"/>
        <v>1567496</v>
      </c>
      <c r="K3815">
        <f ca="1">VLOOKUP(D3815,PRC!$A$1:$C$21,3,0)*E3815</f>
        <v>940500</v>
      </c>
      <c r="L3815">
        <f t="shared" ca="1" si="2013"/>
        <v>132000</v>
      </c>
      <c r="M3815">
        <f t="shared" ca="1" si="2014"/>
        <v>33000</v>
      </c>
      <c r="N3815">
        <f t="shared" ca="1" si="2015"/>
        <v>380000</v>
      </c>
      <c r="O3815">
        <f t="shared" ca="1" si="2016"/>
        <v>99000</v>
      </c>
      <c r="P3815">
        <f t="shared" ca="1" si="2034"/>
        <v>-17004</v>
      </c>
      <c r="Q3815">
        <f ca="1">IF(P3815&gt;0,1,0)</f>
        <v>0</v>
      </c>
      <c r="R3815">
        <f t="shared" ca="1" si="2017"/>
        <v>5</v>
      </c>
      <c r="S3815">
        <f t="shared" ca="1" si="2018"/>
        <v>8</v>
      </c>
      <c r="T3815">
        <f t="shared" ca="1" si="2019"/>
        <v>2</v>
      </c>
      <c r="U3815">
        <f t="shared" ca="1" si="2020"/>
        <v>23</v>
      </c>
      <c r="V3815">
        <f t="shared" ca="1" si="2021"/>
        <v>6</v>
      </c>
      <c r="X3815">
        <f t="shared" si="2023"/>
        <v>3815</v>
      </c>
      <c r="Y3815">
        <f t="shared" si="2024"/>
        <v>3452</v>
      </c>
      <c r="Z3815">
        <f t="shared" si="2025"/>
        <v>3453</v>
      </c>
      <c r="AA3815">
        <f t="shared" si="2022"/>
        <v>3951</v>
      </c>
      <c r="AB3815">
        <f t="shared" si="2032"/>
        <v>500</v>
      </c>
      <c r="AM3815" t="str">
        <f t="shared" si="2033"/>
        <v>201904LP</v>
      </c>
      <c r="AN3815">
        <f t="shared" ca="1" si="2029"/>
        <v>5.0002424242424297</v>
      </c>
      <c r="AO3815">
        <f t="shared" ca="1" si="2030"/>
        <v>8</v>
      </c>
      <c r="AP3815">
        <f t="shared" ca="1" si="2035"/>
        <v>2</v>
      </c>
      <c r="AQ3815">
        <f t="shared" ca="1" si="2036"/>
        <v>23.030303030303031</v>
      </c>
      <c r="AR3815">
        <f t="shared" ca="1" si="2037"/>
        <v>6</v>
      </c>
      <c r="AS3815">
        <f ca="1">P3815/J3815</f>
        <v>-1.0847874571928732E-2</v>
      </c>
    </row>
    <row r="3816" spans="1:45" x14ac:dyDescent="0.4">
      <c r="A3816">
        <f t="shared" si="2031"/>
        <v>201904</v>
      </c>
      <c r="B3816" t="s">
        <v>892</v>
      </c>
      <c r="C3816" t="s">
        <v>647</v>
      </c>
      <c r="D3816" t="str">
        <f t="shared" ca="1" si="2028"/>
        <v>I107</v>
      </c>
      <c r="E3816">
        <f t="shared" ca="1" si="2010"/>
        <v>18</v>
      </c>
      <c r="F3816">
        <f t="shared" ca="1" si="2011"/>
        <v>8</v>
      </c>
      <c r="G3816" t="str">
        <f t="shared" ca="1" si="2026"/>
        <v>S11</v>
      </c>
      <c r="H3816" t="str">
        <f t="shared" ca="1" si="2027"/>
        <v>S111</v>
      </c>
      <c r="I3816">
        <f ca="1">VLOOKUP(D3816,PRC!$A$2:$B$21,2,0)*E3816</f>
        <v>2700000</v>
      </c>
      <c r="J3816">
        <f t="shared" ca="1" si="2012"/>
        <v>2564996</v>
      </c>
      <c r="K3816">
        <f ca="1">VLOOKUP(D3816,PRC!$A$1:$C$21,3,0)*E3816</f>
        <v>1539000</v>
      </c>
      <c r="L3816">
        <f t="shared" ca="1" si="2013"/>
        <v>216000</v>
      </c>
      <c r="M3816">
        <f t="shared" ca="1" si="2014"/>
        <v>27000</v>
      </c>
      <c r="N3816">
        <f t="shared" ca="1" si="2015"/>
        <v>594000</v>
      </c>
      <c r="O3816">
        <f t="shared" ca="1" si="2016"/>
        <v>135000</v>
      </c>
      <c r="P3816">
        <f t="shared" ca="1" si="2034"/>
        <v>53996</v>
      </c>
      <c r="Q3816">
        <f ca="1">IF(P3816&gt;0,1,0)</f>
        <v>1</v>
      </c>
      <c r="R3816">
        <f t="shared" ca="1" si="2017"/>
        <v>5</v>
      </c>
      <c r="S3816">
        <f t="shared" ca="1" si="2018"/>
        <v>8</v>
      </c>
      <c r="T3816">
        <f t="shared" ca="1" si="2019"/>
        <v>1</v>
      </c>
      <c r="U3816">
        <f t="shared" ca="1" si="2020"/>
        <v>22</v>
      </c>
      <c r="V3816">
        <f t="shared" ca="1" si="2021"/>
        <v>5</v>
      </c>
      <c r="X3816">
        <f t="shared" si="2023"/>
        <v>3816</v>
      </c>
      <c r="Y3816">
        <f t="shared" si="2024"/>
        <v>3452</v>
      </c>
      <c r="Z3816">
        <f t="shared" si="2025"/>
        <v>3453</v>
      </c>
      <c r="AA3816">
        <f t="shared" si="2022"/>
        <v>3951</v>
      </c>
      <c r="AB3816">
        <f t="shared" si="2032"/>
        <v>500</v>
      </c>
      <c r="AM3816" t="str">
        <f t="shared" si="2033"/>
        <v>201904LP</v>
      </c>
      <c r="AN3816">
        <f t="shared" ca="1" si="2029"/>
        <v>5.0001481481481536</v>
      </c>
      <c r="AO3816">
        <f t="shared" ca="1" si="2030"/>
        <v>8</v>
      </c>
      <c r="AP3816">
        <f t="shared" ca="1" si="2035"/>
        <v>1</v>
      </c>
      <c r="AQ3816">
        <f t="shared" ca="1" si="2036"/>
        <v>22</v>
      </c>
      <c r="AR3816">
        <f t="shared" ca="1" si="2037"/>
        <v>5</v>
      </c>
      <c r="AS3816">
        <f ca="1">P3816/J3816</f>
        <v>2.1051104952990181E-2</v>
      </c>
    </row>
    <row r="3817" spans="1:45" x14ac:dyDescent="0.4">
      <c r="A3817">
        <f t="shared" si="2031"/>
        <v>201904</v>
      </c>
      <c r="B3817" t="s">
        <v>893</v>
      </c>
      <c r="C3817" t="s">
        <v>647</v>
      </c>
      <c r="D3817" t="str">
        <f t="shared" ca="1" si="2028"/>
        <v>I114</v>
      </c>
      <c r="E3817">
        <f t="shared" ca="1" si="2010"/>
        <v>19</v>
      </c>
      <c r="F3817">
        <f t="shared" ca="1" si="2011"/>
        <v>5</v>
      </c>
      <c r="G3817" t="str">
        <f t="shared" ca="1" si="2026"/>
        <v>S10</v>
      </c>
      <c r="H3817" t="str">
        <f t="shared" ca="1" si="2027"/>
        <v>S104</v>
      </c>
      <c r="I3817">
        <f ca="1">VLOOKUP(D3817,PRC!$A$2:$B$21,2,0)*E3817</f>
        <v>4560000</v>
      </c>
      <c r="J3817">
        <f t="shared" ca="1" si="2012"/>
        <v>4286396</v>
      </c>
      <c r="K3817">
        <f ca="1">VLOOKUP(D3817,PRC!$A$1:$C$21,3,0)*E3817</f>
        <v>2644800</v>
      </c>
      <c r="L3817">
        <f t="shared" ca="1" si="2013"/>
        <v>228000</v>
      </c>
      <c r="M3817">
        <f t="shared" ca="1" si="2014"/>
        <v>46000</v>
      </c>
      <c r="N3817">
        <f t="shared" ca="1" si="2015"/>
        <v>1049000</v>
      </c>
      <c r="O3817">
        <f t="shared" ca="1" si="2016"/>
        <v>319000</v>
      </c>
      <c r="P3817">
        <f t="shared" ca="1" si="2034"/>
        <v>-404</v>
      </c>
      <c r="Q3817">
        <f ca="1">IF(P3817&gt;0,1,0)</f>
        <v>0</v>
      </c>
      <c r="R3817">
        <f t="shared" ca="1" si="2017"/>
        <v>6</v>
      </c>
      <c r="S3817">
        <f t="shared" ca="1" si="2018"/>
        <v>5</v>
      </c>
      <c r="T3817">
        <f t="shared" ca="1" si="2019"/>
        <v>1</v>
      </c>
      <c r="U3817">
        <f t="shared" ca="1" si="2020"/>
        <v>23</v>
      </c>
      <c r="V3817">
        <f t="shared" ca="1" si="2021"/>
        <v>7</v>
      </c>
      <c r="X3817">
        <f t="shared" si="2023"/>
        <v>3817</v>
      </c>
      <c r="Y3817">
        <f t="shared" si="2024"/>
        <v>3452</v>
      </c>
      <c r="Z3817">
        <f t="shared" si="2025"/>
        <v>3453</v>
      </c>
      <c r="AA3817">
        <f t="shared" si="2022"/>
        <v>3951</v>
      </c>
      <c r="AB3817">
        <f t="shared" si="2032"/>
        <v>500</v>
      </c>
      <c r="AM3817" t="str">
        <f t="shared" si="2033"/>
        <v>201904LP</v>
      </c>
      <c r="AN3817">
        <f t="shared" ca="1" si="2029"/>
        <v>6.0000877192982411</v>
      </c>
      <c r="AO3817">
        <f t="shared" ca="1" si="2030"/>
        <v>5</v>
      </c>
      <c r="AP3817">
        <f t="shared" ca="1" si="2035"/>
        <v>1.0087719298245614</v>
      </c>
      <c r="AQ3817">
        <f t="shared" ca="1" si="2036"/>
        <v>23.004385964912281</v>
      </c>
      <c r="AR3817">
        <f t="shared" ca="1" si="2037"/>
        <v>6.9956140350877192</v>
      </c>
      <c r="AS3817">
        <f ca="1">P3817/J3817</f>
        <v>-9.425167436699736E-5</v>
      </c>
    </row>
    <row r="3818" spans="1:45" x14ac:dyDescent="0.4">
      <c r="A3818">
        <f t="shared" si="2031"/>
        <v>201904</v>
      </c>
      <c r="B3818" t="s">
        <v>894</v>
      </c>
      <c r="C3818" t="s">
        <v>647</v>
      </c>
      <c r="D3818" t="str">
        <f t="shared" ca="1" si="2028"/>
        <v>I107</v>
      </c>
      <c r="E3818">
        <f t="shared" ca="1" si="2010"/>
        <v>13</v>
      </c>
      <c r="F3818">
        <f t="shared" ca="1" si="2011"/>
        <v>9</v>
      </c>
      <c r="G3818" t="str">
        <f t="shared" ca="1" si="2026"/>
        <v>S10</v>
      </c>
      <c r="H3818" t="str">
        <f t="shared" ca="1" si="2027"/>
        <v>S107</v>
      </c>
      <c r="I3818">
        <f ca="1">VLOOKUP(D3818,PRC!$A$2:$B$21,2,0)*E3818</f>
        <v>1950000</v>
      </c>
      <c r="J3818">
        <f t="shared" ca="1" si="2012"/>
        <v>1793996</v>
      </c>
      <c r="K3818">
        <f ca="1">VLOOKUP(D3818,PRC!$A$1:$C$21,3,0)*E3818</f>
        <v>1111500</v>
      </c>
      <c r="L3818">
        <f t="shared" ca="1" si="2013"/>
        <v>195000</v>
      </c>
      <c r="M3818">
        <f t="shared" ca="1" si="2014"/>
        <v>39000</v>
      </c>
      <c r="N3818">
        <f t="shared" ca="1" si="2015"/>
        <v>332000</v>
      </c>
      <c r="O3818">
        <f t="shared" ca="1" si="2016"/>
        <v>156000</v>
      </c>
      <c r="P3818">
        <f t="shared" ca="1" si="2034"/>
        <v>-39504</v>
      </c>
      <c r="Q3818">
        <f ca="1">IF(P3818&gt;0,1,0)</f>
        <v>0</v>
      </c>
      <c r="R3818">
        <f t="shared" ca="1" si="2017"/>
        <v>8</v>
      </c>
      <c r="S3818">
        <f t="shared" ca="1" si="2018"/>
        <v>10</v>
      </c>
      <c r="T3818">
        <f t="shared" ca="1" si="2019"/>
        <v>2</v>
      </c>
      <c r="U3818">
        <f t="shared" ca="1" si="2020"/>
        <v>17</v>
      </c>
      <c r="V3818">
        <f t="shared" ca="1" si="2021"/>
        <v>8</v>
      </c>
      <c r="X3818">
        <f t="shared" si="2023"/>
        <v>3818</v>
      </c>
      <c r="Y3818">
        <f t="shared" si="2024"/>
        <v>3452</v>
      </c>
      <c r="Z3818">
        <f t="shared" si="2025"/>
        <v>3453</v>
      </c>
      <c r="AA3818">
        <f t="shared" si="2022"/>
        <v>3951</v>
      </c>
      <c r="AB3818">
        <f t="shared" si="2032"/>
        <v>500</v>
      </c>
      <c r="AM3818" t="str">
        <f t="shared" si="2033"/>
        <v>201904LP</v>
      </c>
      <c r="AN3818">
        <f t="shared" ca="1" si="2029"/>
        <v>8.0002051282051294</v>
      </c>
      <c r="AO3818">
        <f t="shared" ca="1" si="2030"/>
        <v>10</v>
      </c>
      <c r="AP3818">
        <f t="shared" ca="1" si="2035"/>
        <v>2</v>
      </c>
      <c r="AQ3818">
        <f t="shared" ca="1" si="2036"/>
        <v>17.025641025641026</v>
      </c>
      <c r="AR3818">
        <f t="shared" ca="1" si="2037"/>
        <v>8</v>
      </c>
      <c r="AS3818">
        <f ca="1">P3818/J3818</f>
        <v>-2.2020115986880685E-2</v>
      </c>
    </row>
    <row r="3819" spans="1:45" x14ac:dyDescent="0.4">
      <c r="A3819">
        <f t="shared" si="2031"/>
        <v>201904</v>
      </c>
      <c r="B3819" t="s">
        <v>895</v>
      </c>
      <c r="C3819" t="s">
        <v>647</v>
      </c>
      <c r="D3819" t="str">
        <f t="shared" ca="1" si="2028"/>
        <v>I116</v>
      </c>
      <c r="E3819">
        <f t="shared" ca="1" si="2010"/>
        <v>13</v>
      </c>
      <c r="F3819">
        <f t="shared" ca="1" si="2011"/>
        <v>8</v>
      </c>
      <c r="G3819" t="str">
        <f t="shared" ca="1" si="2026"/>
        <v>S11</v>
      </c>
      <c r="H3819" t="str">
        <f t="shared" ca="1" si="2027"/>
        <v>S117</v>
      </c>
      <c r="I3819">
        <f ca="1">VLOOKUP(D3819,PRC!$A$2:$B$21,2,0)*E3819</f>
        <v>18980000</v>
      </c>
      <c r="J3819">
        <f t="shared" ca="1" si="2012"/>
        <v>17651396</v>
      </c>
      <c r="K3819">
        <f ca="1">VLOOKUP(D3819,PRC!$A$1:$C$21,3,0)*E3819</f>
        <v>11388000</v>
      </c>
      <c r="L3819">
        <f t="shared" ca="1" si="2013"/>
        <v>1329000</v>
      </c>
      <c r="M3819">
        <f t="shared" ca="1" si="2014"/>
        <v>190000</v>
      </c>
      <c r="N3819">
        <f t="shared" ca="1" si="2015"/>
        <v>3606000</v>
      </c>
      <c r="O3819">
        <f t="shared" ca="1" si="2016"/>
        <v>949000</v>
      </c>
      <c r="P3819">
        <f t="shared" ca="1" si="2034"/>
        <v>189396</v>
      </c>
      <c r="Q3819">
        <f ca="1">IF(P3819&gt;0,1,0)</f>
        <v>1</v>
      </c>
      <c r="R3819">
        <f t="shared" ca="1" si="2017"/>
        <v>7</v>
      </c>
      <c r="S3819">
        <f t="shared" ca="1" si="2018"/>
        <v>7</v>
      </c>
      <c r="T3819">
        <f t="shared" ca="1" si="2019"/>
        <v>1</v>
      </c>
      <c r="U3819">
        <f t="shared" ca="1" si="2020"/>
        <v>19</v>
      </c>
      <c r="V3819">
        <f t="shared" ca="1" si="2021"/>
        <v>5</v>
      </c>
      <c r="X3819">
        <f t="shared" si="2023"/>
        <v>3819</v>
      </c>
      <c r="Y3819">
        <f t="shared" si="2024"/>
        <v>3452</v>
      </c>
      <c r="Z3819">
        <f t="shared" si="2025"/>
        <v>3453</v>
      </c>
      <c r="AA3819">
        <f t="shared" si="2022"/>
        <v>3951</v>
      </c>
      <c r="AB3819">
        <f t="shared" si="2032"/>
        <v>500</v>
      </c>
      <c r="AM3819" t="str">
        <f t="shared" si="2033"/>
        <v>201904LP</v>
      </c>
      <c r="AN3819">
        <f t="shared" ca="1" si="2029"/>
        <v>7.0000210748155993</v>
      </c>
      <c r="AO3819">
        <f t="shared" ca="1" si="2030"/>
        <v>7.0021074815595359</v>
      </c>
      <c r="AP3819">
        <f t="shared" ca="1" si="2035"/>
        <v>1.0010537407797682</v>
      </c>
      <c r="AQ3819">
        <f t="shared" ca="1" si="2036"/>
        <v>18.998946259220233</v>
      </c>
      <c r="AR3819">
        <f t="shared" ca="1" si="2037"/>
        <v>5</v>
      </c>
      <c r="AS3819">
        <f ca="1">P3819/J3819</f>
        <v>1.0729802900575116E-2</v>
      </c>
    </row>
    <row r="3820" spans="1:45" x14ac:dyDescent="0.4">
      <c r="A3820">
        <f t="shared" si="2031"/>
        <v>201904</v>
      </c>
      <c r="B3820" t="s">
        <v>896</v>
      </c>
      <c r="C3820" t="s">
        <v>647</v>
      </c>
      <c r="D3820" t="str">
        <f t="shared" ca="1" si="2028"/>
        <v>I117</v>
      </c>
      <c r="E3820">
        <f t="shared" ca="1" si="2010"/>
        <v>13</v>
      </c>
      <c r="F3820">
        <f t="shared" ca="1" si="2011"/>
        <v>8</v>
      </c>
      <c r="G3820" t="str">
        <f t="shared" ca="1" si="2026"/>
        <v>S11</v>
      </c>
      <c r="H3820" t="str">
        <f t="shared" ca="1" si="2027"/>
        <v>S118</v>
      </c>
      <c r="I3820">
        <f ca="1">VLOOKUP(D3820,PRC!$A$2:$B$21,2,0)*E3820</f>
        <v>32500000</v>
      </c>
      <c r="J3820">
        <f t="shared" ca="1" si="2012"/>
        <v>29574996</v>
      </c>
      <c r="K3820">
        <f ca="1">VLOOKUP(D3820,PRC!$A$1:$C$21,3,0)*E3820</f>
        <v>14950000</v>
      </c>
      <c r="L3820">
        <f t="shared" ca="1" si="2013"/>
        <v>1950000</v>
      </c>
      <c r="M3820">
        <f t="shared" ca="1" si="2014"/>
        <v>325000</v>
      </c>
      <c r="N3820">
        <f t="shared" ca="1" si="2015"/>
        <v>4875000</v>
      </c>
      <c r="O3820">
        <f t="shared" ca="1" si="2016"/>
        <v>3250000</v>
      </c>
      <c r="P3820">
        <f t="shared" ca="1" si="2034"/>
        <v>4224996</v>
      </c>
      <c r="Q3820">
        <f ca="1">IF(P3820&gt;0,1,0)</f>
        <v>1</v>
      </c>
      <c r="R3820">
        <f t="shared" ca="1" si="2017"/>
        <v>9</v>
      </c>
      <c r="S3820">
        <f t="shared" ca="1" si="2018"/>
        <v>6</v>
      </c>
      <c r="T3820">
        <f t="shared" ca="1" si="2019"/>
        <v>1</v>
      </c>
      <c r="U3820">
        <f t="shared" ca="1" si="2020"/>
        <v>15</v>
      </c>
      <c r="V3820">
        <f t="shared" ca="1" si="2021"/>
        <v>10</v>
      </c>
      <c r="X3820">
        <f t="shared" si="2023"/>
        <v>3820</v>
      </c>
      <c r="Y3820">
        <f t="shared" si="2024"/>
        <v>3452</v>
      </c>
      <c r="Z3820">
        <f t="shared" si="2025"/>
        <v>3453</v>
      </c>
      <c r="AA3820">
        <f t="shared" si="2022"/>
        <v>3951</v>
      </c>
      <c r="AB3820">
        <f t="shared" si="2032"/>
        <v>500</v>
      </c>
      <c r="AM3820" t="str">
        <f t="shared" si="2033"/>
        <v>201904LP</v>
      </c>
      <c r="AN3820">
        <f t="shared" ca="1" si="2029"/>
        <v>9.0000123076923071</v>
      </c>
      <c r="AO3820">
        <f t="shared" ca="1" si="2030"/>
        <v>6</v>
      </c>
      <c r="AP3820">
        <f t="shared" ca="1" si="2035"/>
        <v>1</v>
      </c>
      <c r="AQ3820">
        <f t="shared" ca="1" si="2036"/>
        <v>15</v>
      </c>
      <c r="AR3820">
        <f t="shared" ca="1" si="2037"/>
        <v>10</v>
      </c>
      <c r="AS3820">
        <f ca="1">P3820/J3820</f>
        <v>0.14285702692909916</v>
      </c>
    </row>
    <row r="3821" spans="1:45" x14ac:dyDescent="0.4">
      <c r="A3821">
        <f t="shared" si="2031"/>
        <v>201904</v>
      </c>
      <c r="B3821" t="s">
        <v>897</v>
      </c>
      <c r="C3821" t="s">
        <v>647</v>
      </c>
      <c r="D3821" t="str">
        <f t="shared" ca="1" si="2028"/>
        <v>I102</v>
      </c>
      <c r="E3821">
        <f t="shared" ca="1" si="2010"/>
        <v>20</v>
      </c>
      <c r="F3821">
        <f t="shared" ca="1" si="2011"/>
        <v>7</v>
      </c>
      <c r="G3821" t="str">
        <f t="shared" ca="1" si="2026"/>
        <v>S10</v>
      </c>
      <c r="H3821" t="str">
        <f t="shared" ca="1" si="2027"/>
        <v>S108</v>
      </c>
      <c r="I3821">
        <f ca="1">VLOOKUP(D3821,PRC!$A$2:$B$21,2,0)*E3821</f>
        <v>800000</v>
      </c>
      <c r="J3821">
        <f t="shared" ca="1" si="2012"/>
        <v>735996</v>
      </c>
      <c r="K3821">
        <f ca="1">VLOOKUP(D3821,PRC!$A$1:$C$21,3,0)*E3821</f>
        <v>376000</v>
      </c>
      <c r="L3821">
        <f t="shared" ca="1" si="2013"/>
        <v>48000</v>
      </c>
      <c r="M3821">
        <f t="shared" ca="1" si="2014"/>
        <v>8000</v>
      </c>
      <c r="N3821">
        <f t="shared" ca="1" si="2015"/>
        <v>192000</v>
      </c>
      <c r="O3821">
        <f t="shared" ca="1" si="2016"/>
        <v>72000</v>
      </c>
      <c r="P3821">
        <f t="shared" ca="1" si="2034"/>
        <v>39996</v>
      </c>
      <c r="Q3821">
        <f ca="1">IF(P3821&gt;0,1,0)</f>
        <v>1</v>
      </c>
      <c r="R3821">
        <f t="shared" ca="1" si="2017"/>
        <v>8</v>
      </c>
      <c r="S3821">
        <f t="shared" ca="1" si="2018"/>
        <v>6</v>
      </c>
      <c r="T3821">
        <f t="shared" ca="1" si="2019"/>
        <v>1</v>
      </c>
      <c r="U3821">
        <f t="shared" ca="1" si="2020"/>
        <v>24</v>
      </c>
      <c r="V3821">
        <f t="shared" ca="1" si="2021"/>
        <v>9</v>
      </c>
      <c r="X3821">
        <f t="shared" si="2023"/>
        <v>3821</v>
      </c>
      <c r="Y3821">
        <f t="shared" si="2024"/>
        <v>3452</v>
      </c>
      <c r="Z3821">
        <f t="shared" si="2025"/>
        <v>3453</v>
      </c>
      <c r="AA3821">
        <f t="shared" si="2022"/>
        <v>3951</v>
      </c>
      <c r="AB3821">
        <f t="shared" si="2032"/>
        <v>500</v>
      </c>
      <c r="AM3821" t="str">
        <f t="shared" si="2033"/>
        <v>201904LP</v>
      </c>
      <c r="AN3821">
        <f t="shared" ca="1" si="2029"/>
        <v>8.0004999999999988</v>
      </c>
      <c r="AO3821">
        <f t="shared" ca="1" si="2030"/>
        <v>6</v>
      </c>
      <c r="AP3821">
        <f t="shared" ca="1" si="2035"/>
        <v>1</v>
      </c>
      <c r="AQ3821">
        <f t="shared" ca="1" si="2036"/>
        <v>24</v>
      </c>
      <c r="AR3821">
        <f t="shared" ca="1" si="2037"/>
        <v>9</v>
      </c>
      <c r="AS3821">
        <f ca="1">P3821/J3821</f>
        <v>5.4342686645036116E-2</v>
      </c>
    </row>
    <row r="3822" spans="1:45" x14ac:dyDescent="0.4">
      <c r="A3822">
        <f t="shared" si="2031"/>
        <v>201904</v>
      </c>
      <c r="B3822" t="s">
        <v>898</v>
      </c>
      <c r="C3822" t="s">
        <v>647</v>
      </c>
      <c r="D3822" t="str">
        <f t="shared" ca="1" si="2028"/>
        <v>I117</v>
      </c>
      <c r="E3822">
        <f t="shared" ca="1" si="2010"/>
        <v>17</v>
      </c>
      <c r="F3822">
        <f t="shared" ca="1" si="2011"/>
        <v>5</v>
      </c>
      <c r="G3822" t="str">
        <f t="shared" ca="1" si="2026"/>
        <v>S10</v>
      </c>
      <c r="H3822" t="str">
        <f t="shared" ca="1" si="2027"/>
        <v>S107</v>
      </c>
      <c r="I3822">
        <f ca="1">VLOOKUP(D3822,PRC!$A$2:$B$21,2,0)*E3822</f>
        <v>42500000</v>
      </c>
      <c r="J3822">
        <f t="shared" ca="1" si="2012"/>
        <v>39949996</v>
      </c>
      <c r="K3822">
        <f ca="1">VLOOKUP(D3822,PRC!$A$1:$C$21,3,0)*E3822</f>
        <v>19550000</v>
      </c>
      <c r="L3822">
        <f t="shared" ca="1" si="2013"/>
        <v>4250000</v>
      </c>
      <c r="M3822">
        <f t="shared" ca="1" si="2014"/>
        <v>425000</v>
      </c>
      <c r="N3822">
        <f t="shared" ca="1" si="2015"/>
        <v>10625000</v>
      </c>
      <c r="O3822">
        <f t="shared" ca="1" si="2016"/>
        <v>3400000</v>
      </c>
      <c r="P3822">
        <f t="shared" ca="1" si="2034"/>
        <v>1699996</v>
      </c>
      <c r="Q3822">
        <f ca="1">IF(P3822&gt;0,1,0)</f>
        <v>1</v>
      </c>
      <c r="R3822">
        <f t="shared" ca="1" si="2017"/>
        <v>6</v>
      </c>
      <c r="S3822">
        <f t="shared" ca="1" si="2018"/>
        <v>10</v>
      </c>
      <c r="T3822">
        <f t="shared" ca="1" si="2019"/>
        <v>1</v>
      </c>
      <c r="U3822">
        <f t="shared" ca="1" si="2020"/>
        <v>25</v>
      </c>
      <c r="V3822">
        <f t="shared" ca="1" si="2021"/>
        <v>8</v>
      </c>
      <c r="X3822">
        <f t="shared" si="2023"/>
        <v>3822</v>
      </c>
      <c r="Y3822">
        <f t="shared" si="2024"/>
        <v>3452</v>
      </c>
      <c r="Z3822">
        <f t="shared" si="2025"/>
        <v>3453</v>
      </c>
      <c r="AA3822">
        <f t="shared" si="2022"/>
        <v>3951</v>
      </c>
      <c r="AB3822">
        <f t="shared" si="2032"/>
        <v>500</v>
      </c>
      <c r="AM3822" t="str">
        <f t="shared" si="2033"/>
        <v>201904LP</v>
      </c>
      <c r="AN3822">
        <f t="shared" ca="1" si="2029"/>
        <v>6.0000094117647063</v>
      </c>
      <c r="AO3822">
        <f t="shared" ca="1" si="2030"/>
        <v>10</v>
      </c>
      <c r="AP3822">
        <f t="shared" ca="1" si="2035"/>
        <v>1</v>
      </c>
      <c r="AQ3822">
        <f t="shared" ca="1" si="2036"/>
        <v>25</v>
      </c>
      <c r="AR3822">
        <f t="shared" ca="1" si="2037"/>
        <v>8</v>
      </c>
      <c r="AS3822">
        <f ca="1">P3822/J3822</f>
        <v>4.2553095624840616E-2</v>
      </c>
    </row>
    <row r="3823" spans="1:45" x14ac:dyDescent="0.4">
      <c r="A3823">
        <f t="shared" si="2031"/>
        <v>201904</v>
      </c>
      <c r="B3823" t="s">
        <v>899</v>
      </c>
      <c r="C3823" t="s">
        <v>647</v>
      </c>
      <c r="D3823" t="str">
        <f t="shared" ca="1" si="2028"/>
        <v>I102</v>
      </c>
      <c r="E3823">
        <f t="shared" ca="1" si="2010"/>
        <v>16</v>
      </c>
      <c r="F3823">
        <f t="shared" ca="1" si="2011"/>
        <v>10</v>
      </c>
      <c r="G3823" t="str">
        <f t="shared" ca="1" si="2026"/>
        <v>S11</v>
      </c>
      <c r="H3823" t="str">
        <f t="shared" ca="1" si="2027"/>
        <v>S114</v>
      </c>
      <c r="I3823">
        <f ca="1">VLOOKUP(D3823,PRC!$A$2:$B$21,2,0)*E3823</f>
        <v>640000</v>
      </c>
      <c r="J3823">
        <f t="shared" ca="1" si="2012"/>
        <v>582396</v>
      </c>
      <c r="K3823">
        <f ca="1">VLOOKUP(D3823,PRC!$A$1:$C$21,3,0)*E3823</f>
        <v>300800</v>
      </c>
      <c r="L3823">
        <f t="shared" ca="1" si="2013"/>
        <v>51000</v>
      </c>
      <c r="M3823">
        <f t="shared" ca="1" si="2014"/>
        <v>6000</v>
      </c>
      <c r="N3823">
        <f t="shared" ca="1" si="2015"/>
        <v>96000</v>
      </c>
      <c r="O3823">
        <f t="shared" ca="1" si="2016"/>
        <v>64000</v>
      </c>
      <c r="P3823">
        <f t="shared" ca="1" si="2034"/>
        <v>64596</v>
      </c>
      <c r="Q3823">
        <f ca="1">IF(P3823&gt;0,1,0)</f>
        <v>1</v>
      </c>
      <c r="R3823">
        <f t="shared" ca="1" si="2017"/>
        <v>9</v>
      </c>
      <c r="S3823">
        <f t="shared" ca="1" si="2018"/>
        <v>8</v>
      </c>
      <c r="T3823">
        <f t="shared" ca="1" si="2019"/>
        <v>1</v>
      </c>
      <c r="U3823">
        <f t="shared" ca="1" si="2020"/>
        <v>15</v>
      </c>
      <c r="V3823">
        <f t="shared" ca="1" si="2021"/>
        <v>10</v>
      </c>
      <c r="X3823">
        <f t="shared" si="2023"/>
        <v>3823</v>
      </c>
      <c r="Y3823">
        <f t="shared" si="2024"/>
        <v>3452</v>
      </c>
      <c r="Z3823">
        <f t="shared" si="2025"/>
        <v>3453</v>
      </c>
      <c r="AA3823">
        <f t="shared" si="2022"/>
        <v>3951</v>
      </c>
      <c r="AB3823">
        <f t="shared" si="2032"/>
        <v>500</v>
      </c>
      <c r="AM3823" t="str">
        <f t="shared" si="2033"/>
        <v>201904LP</v>
      </c>
      <c r="AN3823">
        <f t="shared" ca="1" si="2029"/>
        <v>9.0006249999999959</v>
      </c>
      <c r="AO3823">
        <f t="shared" ca="1" si="2030"/>
        <v>7.9687499999999991</v>
      </c>
      <c r="AP3823">
        <f t="shared" ca="1" si="2035"/>
        <v>0.9375</v>
      </c>
      <c r="AQ3823">
        <f t="shared" ca="1" si="2036"/>
        <v>15</v>
      </c>
      <c r="AR3823">
        <f t="shared" ca="1" si="2037"/>
        <v>10</v>
      </c>
      <c r="AS3823">
        <f ca="1">P3823/J3823</f>
        <v>0.1109142233119733</v>
      </c>
    </row>
    <row r="3824" spans="1:45" x14ac:dyDescent="0.4">
      <c r="A3824">
        <f t="shared" si="2031"/>
        <v>201904</v>
      </c>
      <c r="B3824" t="s">
        <v>900</v>
      </c>
      <c r="C3824" t="s">
        <v>647</v>
      </c>
      <c r="D3824" t="str">
        <f t="shared" ca="1" si="2028"/>
        <v>I118</v>
      </c>
      <c r="E3824">
        <f t="shared" ca="1" si="2010"/>
        <v>19</v>
      </c>
      <c r="F3824">
        <f t="shared" ca="1" si="2011"/>
        <v>9</v>
      </c>
      <c r="G3824" t="str">
        <f t="shared" ca="1" si="2026"/>
        <v>S10</v>
      </c>
      <c r="H3824" t="str">
        <f t="shared" ca="1" si="2027"/>
        <v>S106</v>
      </c>
      <c r="I3824">
        <f ca="1">VLOOKUP(D3824,PRC!$A$2:$B$21,2,0)*E3824</f>
        <v>10070000</v>
      </c>
      <c r="J3824">
        <f t="shared" ca="1" si="2012"/>
        <v>9264396</v>
      </c>
      <c r="K3824">
        <f ca="1">VLOOKUP(D3824,PRC!$A$1:$C$21,3,0)*E3824</f>
        <v>4229400</v>
      </c>
      <c r="L3824">
        <f t="shared" ca="1" si="2013"/>
        <v>1007000</v>
      </c>
      <c r="M3824">
        <f t="shared" ca="1" si="2014"/>
        <v>302000</v>
      </c>
      <c r="N3824">
        <f t="shared" ca="1" si="2015"/>
        <v>1813000</v>
      </c>
      <c r="O3824">
        <f t="shared" ca="1" si="2016"/>
        <v>604000</v>
      </c>
      <c r="P3824">
        <f t="shared" ca="1" si="2034"/>
        <v>1308996</v>
      </c>
      <c r="Q3824">
        <f ca="1">IF(P3824&gt;0,1,0)</f>
        <v>1</v>
      </c>
      <c r="R3824">
        <f t="shared" ca="1" si="2017"/>
        <v>8</v>
      </c>
      <c r="S3824">
        <f t="shared" ca="1" si="2018"/>
        <v>10</v>
      </c>
      <c r="T3824">
        <f t="shared" ca="1" si="2019"/>
        <v>3</v>
      </c>
      <c r="U3824">
        <f t="shared" ca="1" si="2020"/>
        <v>18</v>
      </c>
      <c r="V3824">
        <f t="shared" ca="1" si="2021"/>
        <v>6</v>
      </c>
      <c r="X3824">
        <f t="shared" si="2023"/>
        <v>3824</v>
      </c>
      <c r="Y3824">
        <f t="shared" si="2024"/>
        <v>3452</v>
      </c>
      <c r="Z3824">
        <f t="shared" si="2025"/>
        <v>3453</v>
      </c>
      <c r="AA3824">
        <f t="shared" si="2022"/>
        <v>3951</v>
      </c>
      <c r="AB3824">
        <f t="shared" si="2032"/>
        <v>500</v>
      </c>
      <c r="AM3824" t="str">
        <f t="shared" si="2033"/>
        <v>201904LP</v>
      </c>
      <c r="AN3824">
        <f t="shared" ca="1" si="2029"/>
        <v>8.0000397219463721</v>
      </c>
      <c r="AO3824">
        <f t="shared" ca="1" si="2030"/>
        <v>10</v>
      </c>
      <c r="AP3824">
        <f t="shared" ca="1" si="2035"/>
        <v>2.9990069513406157</v>
      </c>
      <c r="AQ3824">
        <f t="shared" ca="1" si="2036"/>
        <v>18.003972194637537</v>
      </c>
      <c r="AR3824">
        <f t="shared" ca="1" si="2037"/>
        <v>5.9980139026812314</v>
      </c>
      <c r="AS3824">
        <f ca="1">P3824/J3824</f>
        <v>0.14129318306341829</v>
      </c>
    </row>
    <row r="3825" spans="1:45" x14ac:dyDescent="0.4">
      <c r="A3825">
        <f t="shared" si="2031"/>
        <v>201904</v>
      </c>
      <c r="B3825" t="s">
        <v>901</v>
      </c>
      <c r="C3825" t="s">
        <v>647</v>
      </c>
      <c r="D3825" t="str">
        <f t="shared" ca="1" si="2028"/>
        <v>I116</v>
      </c>
      <c r="E3825">
        <f t="shared" ca="1" si="2010"/>
        <v>19</v>
      </c>
      <c r="F3825">
        <f t="shared" ca="1" si="2011"/>
        <v>7</v>
      </c>
      <c r="G3825" t="str">
        <f t="shared" ca="1" si="2026"/>
        <v>S11</v>
      </c>
      <c r="H3825" t="str">
        <f t="shared" ca="1" si="2027"/>
        <v>S115</v>
      </c>
      <c r="I3825">
        <f ca="1">VLOOKUP(D3825,PRC!$A$2:$B$21,2,0)*E3825</f>
        <v>27740000</v>
      </c>
      <c r="J3825">
        <f t="shared" ca="1" si="2012"/>
        <v>24965996</v>
      </c>
      <c r="K3825">
        <f ca="1">VLOOKUP(D3825,PRC!$A$1:$C$21,3,0)*E3825</f>
        <v>16644000</v>
      </c>
      <c r="L3825">
        <f t="shared" ca="1" si="2013"/>
        <v>1664000</v>
      </c>
      <c r="M3825">
        <f t="shared" ca="1" si="2014"/>
        <v>832000</v>
      </c>
      <c r="N3825">
        <f t="shared" ca="1" si="2015"/>
        <v>4438000</v>
      </c>
      <c r="O3825">
        <f t="shared" ca="1" si="2016"/>
        <v>1387000</v>
      </c>
      <c r="P3825">
        <f t="shared" ca="1" si="2034"/>
        <v>996</v>
      </c>
      <c r="Q3825">
        <f ca="1">IF(P3825&gt;0,1,0)</f>
        <v>1</v>
      </c>
      <c r="R3825">
        <f t="shared" ca="1" si="2017"/>
        <v>10</v>
      </c>
      <c r="S3825">
        <f t="shared" ca="1" si="2018"/>
        <v>6</v>
      </c>
      <c r="T3825">
        <f t="shared" ca="1" si="2019"/>
        <v>3</v>
      </c>
      <c r="U3825">
        <f t="shared" ca="1" si="2020"/>
        <v>16</v>
      </c>
      <c r="V3825">
        <f t="shared" ca="1" si="2021"/>
        <v>5</v>
      </c>
      <c r="X3825">
        <f t="shared" si="2023"/>
        <v>3825</v>
      </c>
      <c r="Y3825">
        <f t="shared" si="2024"/>
        <v>3452</v>
      </c>
      <c r="Z3825">
        <f t="shared" si="2025"/>
        <v>3453</v>
      </c>
      <c r="AA3825">
        <f t="shared" si="2022"/>
        <v>3951</v>
      </c>
      <c r="AB3825">
        <f t="shared" si="2032"/>
        <v>500</v>
      </c>
      <c r="AM3825" t="str">
        <f t="shared" si="2033"/>
        <v>201904LP</v>
      </c>
      <c r="AN3825">
        <f t="shared" ca="1" si="2029"/>
        <v>10.00001441961067</v>
      </c>
      <c r="AO3825">
        <f t="shared" ca="1" si="2030"/>
        <v>5.9985580389329485</v>
      </c>
      <c r="AP3825">
        <f t="shared" ca="1" si="2035"/>
        <v>2.9992790194664742</v>
      </c>
      <c r="AQ3825">
        <f t="shared" ca="1" si="2036"/>
        <v>15.99855803893295</v>
      </c>
      <c r="AR3825">
        <f t="shared" ca="1" si="2037"/>
        <v>5</v>
      </c>
      <c r="AS3825">
        <f ca="1">P3825/J3825</f>
        <v>3.9894262580191072E-5</v>
      </c>
    </row>
    <row r="3826" spans="1:45" x14ac:dyDescent="0.4">
      <c r="A3826">
        <f t="shared" si="2031"/>
        <v>201904</v>
      </c>
      <c r="B3826" t="s">
        <v>902</v>
      </c>
      <c r="C3826" t="s">
        <v>647</v>
      </c>
      <c r="D3826" t="str">
        <f t="shared" ca="1" si="2028"/>
        <v>I120</v>
      </c>
      <c r="E3826">
        <f t="shared" ca="1" si="2010"/>
        <v>10</v>
      </c>
      <c r="F3826">
        <f t="shared" ca="1" si="2011"/>
        <v>10</v>
      </c>
      <c r="G3826" t="str">
        <f t="shared" ca="1" si="2026"/>
        <v>S11</v>
      </c>
      <c r="H3826" t="str">
        <f t="shared" ca="1" si="2027"/>
        <v>S111</v>
      </c>
      <c r="I3826">
        <f ca="1">VLOOKUP(D3826,PRC!$A$2:$B$21,2,0)*E3826</f>
        <v>43000000</v>
      </c>
      <c r="J3826">
        <f t="shared" ca="1" si="2012"/>
        <v>39559996</v>
      </c>
      <c r="K3826">
        <f ca="1">VLOOKUP(D3826,PRC!$A$1:$C$21,3,0)*E3826</f>
        <v>19350000</v>
      </c>
      <c r="L3826">
        <f t="shared" ca="1" si="2013"/>
        <v>3010000</v>
      </c>
      <c r="M3826">
        <f t="shared" ca="1" si="2014"/>
        <v>860000</v>
      </c>
      <c r="N3826">
        <f t="shared" ca="1" si="2015"/>
        <v>6450000</v>
      </c>
      <c r="O3826">
        <f t="shared" ca="1" si="2016"/>
        <v>4300000</v>
      </c>
      <c r="P3826">
        <f t="shared" ca="1" si="2034"/>
        <v>5589996</v>
      </c>
      <c r="Q3826">
        <f ca="1">IF(P3826&gt;0,1,0)</f>
        <v>1</v>
      </c>
      <c r="R3826">
        <f t="shared" ca="1" si="2017"/>
        <v>8</v>
      </c>
      <c r="S3826">
        <f t="shared" ca="1" si="2018"/>
        <v>7</v>
      </c>
      <c r="T3826">
        <f t="shared" ca="1" si="2019"/>
        <v>2</v>
      </c>
      <c r="U3826">
        <f t="shared" ca="1" si="2020"/>
        <v>15</v>
      </c>
      <c r="V3826">
        <f t="shared" ca="1" si="2021"/>
        <v>10</v>
      </c>
      <c r="X3826">
        <f t="shared" si="2023"/>
        <v>3826</v>
      </c>
      <c r="Y3826">
        <f t="shared" si="2024"/>
        <v>3452</v>
      </c>
      <c r="Z3826">
        <f t="shared" si="2025"/>
        <v>3453</v>
      </c>
      <c r="AA3826">
        <f t="shared" si="2022"/>
        <v>3951</v>
      </c>
      <c r="AB3826">
        <f t="shared" si="2032"/>
        <v>500</v>
      </c>
      <c r="AM3826" t="str">
        <f t="shared" si="2033"/>
        <v>201904LP</v>
      </c>
      <c r="AN3826">
        <f t="shared" ca="1" si="2029"/>
        <v>8.0000093023255836</v>
      </c>
      <c r="AO3826">
        <f t="shared" ca="1" si="2030"/>
        <v>7.0000000000000009</v>
      </c>
      <c r="AP3826">
        <f t="shared" ca="1" si="2035"/>
        <v>2</v>
      </c>
      <c r="AQ3826">
        <f t="shared" ca="1" si="2036"/>
        <v>15</v>
      </c>
      <c r="AR3826">
        <f t="shared" ca="1" si="2037"/>
        <v>10</v>
      </c>
      <c r="AS3826">
        <f ca="1">P3826/J3826</f>
        <v>0.14130426100144197</v>
      </c>
    </row>
    <row r="3827" spans="1:45" x14ac:dyDescent="0.4">
      <c r="A3827">
        <f t="shared" si="2031"/>
        <v>201904</v>
      </c>
      <c r="B3827" t="s">
        <v>903</v>
      </c>
      <c r="C3827" t="s">
        <v>647</v>
      </c>
      <c r="D3827" t="str">
        <f t="shared" ca="1" si="2028"/>
        <v>I114</v>
      </c>
      <c r="E3827">
        <f t="shared" ca="1" si="2010"/>
        <v>20</v>
      </c>
      <c r="F3827">
        <f t="shared" ca="1" si="2011"/>
        <v>10</v>
      </c>
      <c r="G3827" t="str">
        <f t="shared" ca="1" si="2026"/>
        <v>S11</v>
      </c>
      <c r="H3827" t="str">
        <f t="shared" ca="1" si="2027"/>
        <v>S110</v>
      </c>
      <c r="I3827">
        <f ca="1">VLOOKUP(D3827,PRC!$A$2:$B$21,2,0)*E3827</f>
        <v>4800000</v>
      </c>
      <c r="J3827">
        <f t="shared" ca="1" si="2012"/>
        <v>4415996</v>
      </c>
      <c r="K3827">
        <f ca="1">VLOOKUP(D3827,PRC!$A$1:$C$21,3,0)*E3827</f>
        <v>2784000</v>
      </c>
      <c r="L3827">
        <f t="shared" ca="1" si="2013"/>
        <v>288000</v>
      </c>
      <c r="M3827">
        <f t="shared" ca="1" si="2014"/>
        <v>144000</v>
      </c>
      <c r="N3827">
        <f t="shared" ca="1" si="2015"/>
        <v>912000</v>
      </c>
      <c r="O3827">
        <f t="shared" ca="1" si="2016"/>
        <v>432000</v>
      </c>
      <c r="P3827">
        <f t="shared" ca="1" si="2034"/>
        <v>-144004</v>
      </c>
      <c r="Q3827">
        <f ca="1">IF(P3827&gt;0,1,0)</f>
        <v>0</v>
      </c>
      <c r="R3827">
        <f t="shared" ca="1" si="2017"/>
        <v>8</v>
      </c>
      <c r="S3827">
        <f t="shared" ca="1" si="2018"/>
        <v>6</v>
      </c>
      <c r="T3827">
        <f t="shared" ca="1" si="2019"/>
        <v>3</v>
      </c>
      <c r="U3827">
        <f t="shared" ca="1" si="2020"/>
        <v>19</v>
      </c>
      <c r="V3827">
        <f t="shared" ca="1" si="2021"/>
        <v>9</v>
      </c>
      <c r="X3827">
        <f t="shared" si="2023"/>
        <v>3827</v>
      </c>
      <c r="Y3827">
        <f t="shared" si="2024"/>
        <v>3452</v>
      </c>
      <c r="Z3827">
        <f t="shared" si="2025"/>
        <v>3453</v>
      </c>
      <c r="AA3827">
        <f t="shared" si="2022"/>
        <v>3951</v>
      </c>
      <c r="AB3827">
        <f t="shared" si="2032"/>
        <v>500</v>
      </c>
      <c r="AM3827" t="str">
        <f t="shared" si="2033"/>
        <v>201904LP</v>
      </c>
      <c r="AN3827">
        <f t="shared" ca="1" si="2029"/>
        <v>8.000083333333329</v>
      </c>
      <c r="AO3827">
        <f t="shared" ca="1" si="2030"/>
        <v>6</v>
      </c>
      <c r="AP3827">
        <f t="shared" ca="1" si="2035"/>
        <v>3</v>
      </c>
      <c r="AQ3827">
        <f t="shared" ca="1" si="2036"/>
        <v>19</v>
      </c>
      <c r="AR3827">
        <f t="shared" ca="1" si="2037"/>
        <v>9</v>
      </c>
      <c r="AS3827">
        <f ca="1">P3827/J3827</f>
        <v>-3.2609630986984592E-2</v>
      </c>
    </row>
    <row r="3828" spans="1:45" x14ac:dyDescent="0.4">
      <c r="A3828">
        <f t="shared" si="2031"/>
        <v>201904</v>
      </c>
      <c r="B3828" t="s">
        <v>904</v>
      </c>
      <c r="C3828" t="s">
        <v>647</v>
      </c>
      <c r="D3828" t="str">
        <f t="shared" ca="1" si="2028"/>
        <v>I114</v>
      </c>
      <c r="E3828">
        <f t="shared" ca="1" si="2010"/>
        <v>14</v>
      </c>
      <c r="F3828">
        <f t="shared" ca="1" si="2011"/>
        <v>6</v>
      </c>
      <c r="G3828" t="str">
        <f t="shared" ca="1" si="2026"/>
        <v>S10</v>
      </c>
      <c r="H3828" t="str">
        <f t="shared" ca="1" si="2027"/>
        <v>S104</v>
      </c>
      <c r="I3828">
        <f ca="1">VLOOKUP(D3828,PRC!$A$2:$B$21,2,0)*E3828</f>
        <v>3360000</v>
      </c>
      <c r="J3828">
        <f t="shared" ca="1" si="2012"/>
        <v>3191996</v>
      </c>
      <c r="K3828">
        <f ca="1">VLOOKUP(D3828,PRC!$A$1:$C$21,3,0)*E3828</f>
        <v>1948800</v>
      </c>
      <c r="L3828">
        <f t="shared" ca="1" si="2013"/>
        <v>235000</v>
      </c>
      <c r="M3828">
        <f t="shared" ca="1" si="2014"/>
        <v>67000</v>
      </c>
      <c r="N3828">
        <f t="shared" ca="1" si="2015"/>
        <v>504000</v>
      </c>
      <c r="O3828">
        <f t="shared" ca="1" si="2016"/>
        <v>168000</v>
      </c>
      <c r="P3828">
        <f t="shared" ca="1" si="2034"/>
        <v>269196</v>
      </c>
      <c r="Q3828">
        <f ca="1">IF(P3828&gt;0,1,0)</f>
        <v>1</v>
      </c>
      <c r="R3828">
        <f t="shared" ca="1" si="2017"/>
        <v>5</v>
      </c>
      <c r="S3828">
        <f t="shared" ca="1" si="2018"/>
        <v>7</v>
      </c>
      <c r="T3828">
        <f t="shared" ca="1" si="2019"/>
        <v>2</v>
      </c>
      <c r="U3828">
        <f t="shared" ca="1" si="2020"/>
        <v>15</v>
      </c>
      <c r="V3828">
        <f t="shared" ca="1" si="2021"/>
        <v>5</v>
      </c>
      <c r="X3828">
        <f t="shared" si="2023"/>
        <v>3828</v>
      </c>
      <c r="Y3828">
        <f t="shared" si="2024"/>
        <v>3452</v>
      </c>
      <c r="Z3828">
        <f t="shared" si="2025"/>
        <v>3453</v>
      </c>
      <c r="AA3828">
        <f t="shared" si="2022"/>
        <v>3951</v>
      </c>
      <c r="AB3828">
        <f t="shared" si="2032"/>
        <v>500</v>
      </c>
      <c r="AM3828" t="str">
        <f t="shared" si="2033"/>
        <v>201904LP</v>
      </c>
      <c r="AN3828">
        <f t="shared" ca="1" si="2029"/>
        <v>5.0001190476190445</v>
      </c>
      <c r="AO3828">
        <f t="shared" ca="1" si="2030"/>
        <v>6.9940476190476195</v>
      </c>
      <c r="AP3828">
        <f t="shared" ca="1" si="2035"/>
        <v>1.9940476190476188</v>
      </c>
      <c r="AQ3828">
        <f t="shared" ca="1" si="2036"/>
        <v>15</v>
      </c>
      <c r="AR3828">
        <f t="shared" ca="1" si="2037"/>
        <v>5</v>
      </c>
      <c r="AS3828">
        <f ca="1">P3828/J3828</f>
        <v>8.4334692148737025E-2</v>
      </c>
    </row>
    <row r="3829" spans="1:45" x14ac:dyDescent="0.4">
      <c r="A3829">
        <f t="shared" si="2031"/>
        <v>201904</v>
      </c>
      <c r="B3829" t="s">
        <v>905</v>
      </c>
      <c r="C3829" t="s">
        <v>647</v>
      </c>
      <c r="D3829" t="str">
        <f t="shared" ca="1" si="2028"/>
        <v>I109</v>
      </c>
      <c r="E3829">
        <f t="shared" ca="1" si="2010"/>
        <v>18</v>
      </c>
      <c r="F3829">
        <f t="shared" ca="1" si="2011"/>
        <v>10</v>
      </c>
      <c r="G3829" t="str">
        <f t="shared" ca="1" si="2026"/>
        <v>S11</v>
      </c>
      <c r="H3829" t="str">
        <f t="shared" ca="1" si="2027"/>
        <v>S116</v>
      </c>
      <c r="I3829">
        <f ca="1">VLOOKUP(D3829,PRC!$A$2:$B$21,2,0)*E3829</f>
        <v>9000000</v>
      </c>
      <c r="J3829">
        <f t="shared" ca="1" si="2012"/>
        <v>8099996</v>
      </c>
      <c r="K3829">
        <f ca="1">VLOOKUP(D3829,PRC!$A$1:$C$21,3,0)*E3829</f>
        <v>3600000</v>
      </c>
      <c r="L3829">
        <f t="shared" ca="1" si="2013"/>
        <v>810000</v>
      </c>
      <c r="M3829">
        <f t="shared" ca="1" si="2014"/>
        <v>180000</v>
      </c>
      <c r="N3829">
        <f t="shared" ca="1" si="2015"/>
        <v>1350000</v>
      </c>
      <c r="O3829">
        <f t="shared" ca="1" si="2016"/>
        <v>540000</v>
      </c>
      <c r="P3829">
        <f t="shared" ca="1" si="2034"/>
        <v>1619996</v>
      </c>
      <c r="Q3829">
        <f ca="1">IF(P3829&gt;0,1,0)</f>
        <v>1</v>
      </c>
      <c r="R3829">
        <f t="shared" ca="1" si="2017"/>
        <v>10</v>
      </c>
      <c r="S3829">
        <f t="shared" ca="1" si="2018"/>
        <v>9</v>
      </c>
      <c r="T3829">
        <f t="shared" ca="1" si="2019"/>
        <v>2</v>
      </c>
      <c r="U3829">
        <f t="shared" ca="1" si="2020"/>
        <v>15</v>
      </c>
      <c r="V3829">
        <f t="shared" ca="1" si="2021"/>
        <v>6</v>
      </c>
      <c r="X3829">
        <f t="shared" si="2023"/>
        <v>3829</v>
      </c>
      <c r="Y3829">
        <f t="shared" si="2024"/>
        <v>3452</v>
      </c>
      <c r="Z3829">
        <f t="shared" si="2025"/>
        <v>3453</v>
      </c>
      <c r="AA3829">
        <f t="shared" si="2022"/>
        <v>3951</v>
      </c>
      <c r="AB3829">
        <f t="shared" si="2032"/>
        <v>500</v>
      </c>
      <c r="AM3829" t="str">
        <f t="shared" si="2033"/>
        <v>201904LP</v>
      </c>
      <c r="AN3829">
        <f t="shared" ca="1" si="2029"/>
        <v>10.000044444444445</v>
      </c>
      <c r="AO3829">
        <f t="shared" ca="1" si="2030"/>
        <v>9</v>
      </c>
      <c r="AP3829">
        <f t="shared" ca="1" si="2035"/>
        <v>2</v>
      </c>
      <c r="AQ3829">
        <f t="shared" ca="1" si="2036"/>
        <v>15</v>
      </c>
      <c r="AR3829">
        <f t="shared" ca="1" si="2037"/>
        <v>6</v>
      </c>
      <c r="AS3829">
        <f ca="1">P3829/J3829</f>
        <v>0.1999996049380765</v>
      </c>
    </row>
    <row r="3830" spans="1:45" x14ac:dyDescent="0.4">
      <c r="A3830">
        <f t="shared" si="2031"/>
        <v>201904</v>
      </c>
      <c r="B3830" t="s">
        <v>906</v>
      </c>
      <c r="C3830" t="s">
        <v>647</v>
      </c>
      <c r="D3830" t="str">
        <f t="shared" ca="1" si="2028"/>
        <v>I119</v>
      </c>
      <c r="E3830">
        <f t="shared" ca="1" si="2010"/>
        <v>16</v>
      </c>
      <c r="F3830">
        <f t="shared" ca="1" si="2011"/>
        <v>5</v>
      </c>
      <c r="G3830" t="str">
        <f t="shared" ca="1" si="2026"/>
        <v>S10</v>
      </c>
      <c r="H3830" t="str">
        <f t="shared" ca="1" si="2027"/>
        <v>S108</v>
      </c>
      <c r="I3830">
        <f ca="1">VLOOKUP(D3830,PRC!$A$2:$B$21,2,0)*E3830</f>
        <v>1520000</v>
      </c>
      <c r="J3830">
        <f t="shared" ca="1" si="2012"/>
        <v>1443996</v>
      </c>
      <c r="K3830">
        <f ca="1">VLOOKUP(D3830,PRC!$A$1:$C$21,3,0)*E3830</f>
        <v>729600</v>
      </c>
      <c r="L3830">
        <f t="shared" ca="1" si="2013"/>
        <v>106000</v>
      </c>
      <c r="M3830">
        <f t="shared" ca="1" si="2014"/>
        <v>46000</v>
      </c>
      <c r="N3830">
        <f t="shared" ca="1" si="2015"/>
        <v>334000</v>
      </c>
      <c r="O3830">
        <f t="shared" ca="1" si="2016"/>
        <v>137000</v>
      </c>
      <c r="P3830">
        <f t="shared" ca="1" si="2034"/>
        <v>91396</v>
      </c>
      <c r="Q3830">
        <f ca="1">IF(P3830&gt;0,1,0)</f>
        <v>1</v>
      </c>
      <c r="R3830">
        <f t="shared" ca="1" si="2017"/>
        <v>5</v>
      </c>
      <c r="S3830">
        <f t="shared" ca="1" si="2018"/>
        <v>7</v>
      </c>
      <c r="T3830">
        <f t="shared" ca="1" si="2019"/>
        <v>3</v>
      </c>
      <c r="U3830">
        <f t="shared" ca="1" si="2020"/>
        <v>22</v>
      </c>
      <c r="V3830">
        <f t="shared" ca="1" si="2021"/>
        <v>9</v>
      </c>
      <c r="X3830">
        <f t="shared" si="2023"/>
        <v>3830</v>
      </c>
      <c r="Y3830">
        <f t="shared" si="2024"/>
        <v>3452</v>
      </c>
      <c r="Z3830">
        <f t="shared" si="2025"/>
        <v>3453</v>
      </c>
      <c r="AA3830">
        <f t="shared" si="2022"/>
        <v>3951</v>
      </c>
      <c r="AB3830">
        <f t="shared" si="2032"/>
        <v>500</v>
      </c>
      <c r="AM3830" t="str">
        <f t="shared" si="2033"/>
        <v>201904LP</v>
      </c>
      <c r="AN3830">
        <f t="shared" ca="1" si="2029"/>
        <v>5.0002631578947359</v>
      </c>
      <c r="AO3830">
        <f t="shared" ca="1" si="2030"/>
        <v>6.973684210526315</v>
      </c>
      <c r="AP3830">
        <f t="shared" ca="1" si="2035"/>
        <v>3.0263157894736841</v>
      </c>
      <c r="AQ3830">
        <f t="shared" ca="1" si="2036"/>
        <v>21.973684210526315</v>
      </c>
      <c r="AR3830">
        <f t="shared" ca="1" si="2037"/>
        <v>9.0131578947368425</v>
      </c>
      <c r="AS3830">
        <f ca="1">P3830/J3830</f>
        <v>6.3293804137961596E-2</v>
      </c>
    </row>
    <row r="3831" spans="1:45" x14ac:dyDescent="0.4">
      <c r="A3831">
        <f t="shared" si="2031"/>
        <v>201904</v>
      </c>
      <c r="B3831" t="s">
        <v>907</v>
      </c>
      <c r="C3831" t="s">
        <v>647</v>
      </c>
      <c r="D3831" t="str">
        <f t="shared" ca="1" si="2028"/>
        <v>I113</v>
      </c>
      <c r="E3831">
        <f t="shared" ca="1" si="2010"/>
        <v>15</v>
      </c>
      <c r="F3831">
        <f t="shared" ca="1" si="2011"/>
        <v>7</v>
      </c>
      <c r="G3831" t="str">
        <f t="shared" ca="1" si="2026"/>
        <v>S10</v>
      </c>
      <c r="H3831" t="str">
        <f t="shared" ca="1" si="2027"/>
        <v>S107</v>
      </c>
      <c r="I3831">
        <f ca="1">VLOOKUP(D3831,PRC!$A$2:$B$21,2,0)*E3831</f>
        <v>10050000</v>
      </c>
      <c r="J3831">
        <f t="shared" ca="1" si="2012"/>
        <v>9245996</v>
      </c>
      <c r="K3831">
        <f ca="1">VLOOKUP(D3831,PRC!$A$1:$C$21,3,0)*E3831</f>
        <v>4522500</v>
      </c>
      <c r="L3831">
        <f t="shared" ca="1" si="2013"/>
        <v>905000</v>
      </c>
      <c r="M3831">
        <f t="shared" ca="1" si="2014"/>
        <v>302000</v>
      </c>
      <c r="N3831">
        <f t="shared" ca="1" si="2015"/>
        <v>2513000</v>
      </c>
      <c r="O3831">
        <f t="shared" ca="1" si="2016"/>
        <v>503000</v>
      </c>
      <c r="P3831">
        <f t="shared" ca="1" si="2034"/>
        <v>500496</v>
      </c>
      <c r="Q3831">
        <f ca="1">IF(P3831&gt;0,1,0)</f>
        <v>1</v>
      </c>
      <c r="R3831">
        <f t="shared" ca="1" si="2017"/>
        <v>8</v>
      </c>
      <c r="S3831">
        <f t="shared" ca="1" si="2018"/>
        <v>9</v>
      </c>
      <c r="T3831">
        <f t="shared" ca="1" si="2019"/>
        <v>3</v>
      </c>
      <c r="U3831">
        <f t="shared" ca="1" si="2020"/>
        <v>25</v>
      </c>
      <c r="V3831">
        <f t="shared" ca="1" si="2021"/>
        <v>5</v>
      </c>
      <c r="X3831">
        <f t="shared" si="2023"/>
        <v>3831</v>
      </c>
      <c r="Y3831">
        <f t="shared" si="2024"/>
        <v>3452</v>
      </c>
      <c r="Z3831">
        <f t="shared" si="2025"/>
        <v>3453</v>
      </c>
      <c r="AA3831">
        <f t="shared" si="2022"/>
        <v>3951</v>
      </c>
      <c r="AB3831">
        <f t="shared" si="2032"/>
        <v>500</v>
      </c>
      <c r="AM3831" t="str">
        <f t="shared" si="2033"/>
        <v>201904LP</v>
      </c>
      <c r="AN3831">
        <f t="shared" ca="1" si="2029"/>
        <v>8.0000398009950295</v>
      </c>
      <c r="AO3831">
        <f t="shared" ca="1" si="2030"/>
        <v>9.0049751243781095</v>
      </c>
      <c r="AP3831">
        <f t="shared" ca="1" si="2035"/>
        <v>3.0049751243781095</v>
      </c>
      <c r="AQ3831">
        <f t="shared" ca="1" si="2036"/>
        <v>25.00497512437811</v>
      </c>
      <c r="AR3831">
        <f t="shared" ca="1" si="2037"/>
        <v>5.0049751243781095</v>
      </c>
      <c r="AS3831">
        <f ca="1">P3831/J3831</f>
        <v>5.4131107130048511E-2</v>
      </c>
    </row>
    <row r="3832" spans="1:45" x14ac:dyDescent="0.4">
      <c r="A3832">
        <f t="shared" si="2031"/>
        <v>201904</v>
      </c>
      <c r="B3832" t="s">
        <v>908</v>
      </c>
      <c r="C3832" t="s">
        <v>647</v>
      </c>
      <c r="D3832" t="str">
        <f t="shared" ca="1" si="2028"/>
        <v>I104</v>
      </c>
      <c r="E3832">
        <f t="shared" ca="1" si="2010"/>
        <v>19</v>
      </c>
      <c r="F3832">
        <f t="shared" ca="1" si="2011"/>
        <v>9</v>
      </c>
      <c r="G3832" t="str">
        <f t="shared" ca="1" si="2026"/>
        <v>S10</v>
      </c>
      <c r="H3832" t="str">
        <f t="shared" ca="1" si="2027"/>
        <v>S107</v>
      </c>
      <c r="I3832">
        <f ca="1">VLOOKUP(D3832,PRC!$A$2:$B$21,2,0)*E3832</f>
        <v>1330000</v>
      </c>
      <c r="J3832">
        <f t="shared" ca="1" si="2012"/>
        <v>1223596</v>
      </c>
      <c r="K3832">
        <f ca="1">VLOOKUP(D3832,PRC!$A$1:$C$21,3,0)*E3832</f>
        <v>558600</v>
      </c>
      <c r="L3832">
        <f t="shared" ca="1" si="2013"/>
        <v>67000</v>
      </c>
      <c r="M3832">
        <f t="shared" ca="1" si="2014"/>
        <v>13000</v>
      </c>
      <c r="N3832">
        <f t="shared" ca="1" si="2015"/>
        <v>253000</v>
      </c>
      <c r="O3832">
        <f t="shared" ca="1" si="2016"/>
        <v>120000</v>
      </c>
      <c r="P3832">
        <f t="shared" ca="1" si="2034"/>
        <v>211996</v>
      </c>
      <c r="Q3832">
        <f ca="1">IF(P3832&gt;0,1,0)</f>
        <v>1</v>
      </c>
      <c r="R3832">
        <f t="shared" ca="1" si="2017"/>
        <v>8</v>
      </c>
      <c r="S3832">
        <f t="shared" ca="1" si="2018"/>
        <v>5</v>
      </c>
      <c r="T3832">
        <f t="shared" ca="1" si="2019"/>
        <v>1</v>
      </c>
      <c r="U3832">
        <f t="shared" ca="1" si="2020"/>
        <v>19</v>
      </c>
      <c r="V3832">
        <f t="shared" ca="1" si="2021"/>
        <v>9</v>
      </c>
      <c r="X3832">
        <f t="shared" si="2023"/>
        <v>3832</v>
      </c>
      <c r="Y3832">
        <f t="shared" si="2024"/>
        <v>3452</v>
      </c>
      <c r="Z3832">
        <f t="shared" si="2025"/>
        <v>3453</v>
      </c>
      <c r="AA3832">
        <f t="shared" si="2022"/>
        <v>3951</v>
      </c>
      <c r="AB3832">
        <f t="shared" si="2032"/>
        <v>500</v>
      </c>
      <c r="AM3832" t="str">
        <f t="shared" si="2033"/>
        <v>201904LP</v>
      </c>
      <c r="AN3832">
        <f t="shared" ca="1" si="2029"/>
        <v>8.0003007518796956</v>
      </c>
      <c r="AO3832">
        <f t="shared" ca="1" si="2030"/>
        <v>5.0375939849624061</v>
      </c>
      <c r="AP3832">
        <f t="shared" ca="1" si="2035"/>
        <v>0.97744360902255645</v>
      </c>
      <c r="AQ3832">
        <f t="shared" ca="1" si="2036"/>
        <v>19.022556390977442</v>
      </c>
      <c r="AR3832">
        <f t="shared" ca="1" si="2037"/>
        <v>9.0225563909774422</v>
      </c>
      <c r="AS3832">
        <f ca="1">P3832/J3832</f>
        <v>0.17325653238487213</v>
      </c>
    </row>
    <row r="3833" spans="1:45" x14ac:dyDescent="0.4">
      <c r="A3833">
        <f t="shared" si="2031"/>
        <v>201904</v>
      </c>
      <c r="B3833" t="s">
        <v>909</v>
      </c>
      <c r="C3833" t="s">
        <v>647</v>
      </c>
      <c r="D3833" t="str">
        <f t="shared" ca="1" si="2028"/>
        <v>I113</v>
      </c>
      <c r="E3833">
        <f t="shared" ca="1" si="2010"/>
        <v>11</v>
      </c>
      <c r="F3833">
        <f t="shared" ca="1" si="2011"/>
        <v>10</v>
      </c>
      <c r="G3833" t="str">
        <f t="shared" ca="1" si="2026"/>
        <v>S10</v>
      </c>
      <c r="H3833" t="str">
        <f t="shared" ca="1" si="2027"/>
        <v>S109</v>
      </c>
      <c r="I3833">
        <f ca="1">VLOOKUP(D3833,PRC!$A$2:$B$21,2,0)*E3833</f>
        <v>7370000</v>
      </c>
      <c r="J3833">
        <f t="shared" ca="1" si="2012"/>
        <v>6927796</v>
      </c>
      <c r="K3833">
        <f ca="1">VLOOKUP(D3833,PRC!$A$1:$C$21,3,0)*E3833</f>
        <v>3316500</v>
      </c>
      <c r="L3833">
        <f t="shared" ca="1" si="2013"/>
        <v>737000</v>
      </c>
      <c r="M3833">
        <f t="shared" ca="1" si="2014"/>
        <v>147000</v>
      </c>
      <c r="N3833">
        <f t="shared" ca="1" si="2015"/>
        <v>1106000</v>
      </c>
      <c r="O3833">
        <f t="shared" ca="1" si="2016"/>
        <v>369000</v>
      </c>
      <c r="P3833">
        <f t="shared" ca="1" si="2034"/>
        <v>1252296</v>
      </c>
      <c r="Q3833">
        <f ca="1">IF(P3833&gt;0,1,0)</f>
        <v>1</v>
      </c>
      <c r="R3833">
        <f t="shared" ca="1" si="2017"/>
        <v>6</v>
      </c>
      <c r="S3833">
        <f t="shared" ca="1" si="2018"/>
        <v>10</v>
      </c>
      <c r="T3833">
        <f t="shared" ca="1" si="2019"/>
        <v>2</v>
      </c>
      <c r="U3833">
        <f t="shared" ca="1" si="2020"/>
        <v>15</v>
      </c>
      <c r="V3833">
        <f t="shared" ca="1" si="2021"/>
        <v>5</v>
      </c>
      <c r="X3833">
        <f t="shared" si="2023"/>
        <v>3833</v>
      </c>
      <c r="Y3833">
        <f t="shared" si="2024"/>
        <v>3452</v>
      </c>
      <c r="Z3833">
        <f t="shared" si="2025"/>
        <v>3453</v>
      </c>
      <c r="AA3833">
        <f t="shared" si="2022"/>
        <v>3951</v>
      </c>
      <c r="AB3833">
        <f t="shared" si="2032"/>
        <v>500</v>
      </c>
      <c r="AM3833" t="str">
        <f t="shared" si="2033"/>
        <v>201904LP</v>
      </c>
      <c r="AN3833">
        <f t="shared" ca="1" si="2029"/>
        <v>6.0000542740841212</v>
      </c>
      <c r="AO3833">
        <f t="shared" ca="1" si="2030"/>
        <v>10</v>
      </c>
      <c r="AP3833">
        <f t="shared" ca="1" si="2035"/>
        <v>1.9945725915875168</v>
      </c>
      <c r="AQ3833">
        <f t="shared" ca="1" si="2036"/>
        <v>15.006784260515605</v>
      </c>
      <c r="AR3833">
        <f t="shared" ca="1" si="2037"/>
        <v>5.0067842605156034</v>
      </c>
      <c r="AS3833">
        <f ca="1">P3833/J3833</f>
        <v>0.18076398323507217</v>
      </c>
    </row>
    <row r="3834" spans="1:45" x14ac:dyDescent="0.4">
      <c r="A3834">
        <f t="shared" si="2031"/>
        <v>201904</v>
      </c>
      <c r="B3834" t="s">
        <v>910</v>
      </c>
      <c r="C3834" t="s">
        <v>647</v>
      </c>
      <c r="D3834" t="str">
        <f t="shared" ca="1" si="2028"/>
        <v>I116</v>
      </c>
      <c r="E3834">
        <f t="shared" ca="1" si="2010"/>
        <v>14</v>
      </c>
      <c r="F3834">
        <f t="shared" ca="1" si="2011"/>
        <v>5</v>
      </c>
      <c r="G3834" t="str">
        <f t="shared" ca="1" si="2026"/>
        <v>S12</v>
      </c>
      <c r="H3834" t="str">
        <f t="shared" ca="1" si="2027"/>
        <v>S120</v>
      </c>
      <c r="I3834">
        <f ca="1">VLOOKUP(D3834,PRC!$A$2:$B$21,2,0)*E3834</f>
        <v>20440000</v>
      </c>
      <c r="J3834">
        <f t="shared" ca="1" si="2012"/>
        <v>18804796</v>
      </c>
      <c r="K3834">
        <f ca="1">VLOOKUP(D3834,PRC!$A$1:$C$21,3,0)*E3834</f>
        <v>12264000</v>
      </c>
      <c r="L3834">
        <f t="shared" ca="1" si="2013"/>
        <v>1635000</v>
      </c>
      <c r="M3834">
        <f t="shared" ca="1" si="2014"/>
        <v>613000</v>
      </c>
      <c r="N3834">
        <f t="shared" ca="1" si="2015"/>
        <v>4906000</v>
      </c>
      <c r="O3834">
        <f t="shared" ca="1" si="2016"/>
        <v>1022000</v>
      </c>
      <c r="P3834">
        <f t="shared" ca="1" si="2034"/>
        <v>-1635204</v>
      </c>
      <c r="Q3834">
        <f ca="1">IF(P3834&gt;0,1,0)</f>
        <v>0</v>
      </c>
      <c r="R3834">
        <f t="shared" ca="1" si="2017"/>
        <v>8</v>
      </c>
      <c r="S3834">
        <f t="shared" ca="1" si="2018"/>
        <v>8</v>
      </c>
      <c r="T3834">
        <f t="shared" ca="1" si="2019"/>
        <v>3</v>
      </c>
      <c r="U3834">
        <f t="shared" ca="1" si="2020"/>
        <v>24</v>
      </c>
      <c r="V3834">
        <f t="shared" ca="1" si="2021"/>
        <v>5</v>
      </c>
      <c r="X3834">
        <f t="shared" si="2023"/>
        <v>3834</v>
      </c>
      <c r="Y3834">
        <f t="shared" si="2024"/>
        <v>3452</v>
      </c>
      <c r="Z3834">
        <f t="shared" si="2025"/>
        <v>3453</v>
      </c>
      <c r="AA3834">
        <f t="shared" si="2022"/>
        <v>3951</v>
      </c>
      <c r="AB3834">
        <f t="shared" si="2032"/>
        <v>500</v>
      </c>
      <c r="AM3834" t="str">
        <f t="shared" si="2033"/>
        <v>201904LP</v>
      </c>
      <c r="AN3834">
        <f t="shared" ca="1" si="2029"/>
        <v>8.000019569471629</v>
      </c>
      <c r="AO3834">
        <f t="shared" ca="1" si="2030"/>
        <v>7.9990215264187867</v>
      </c>
      <c r="AP3834">
        <f t="shared" ca="1" si="2035"/>
        <v>2.9990215264187867</v>
      </c>
      <c r="AQ3834">
        <f t="shared" ca="1" si="2036"/>
        <v>24.001956947162427</v>
      </c>
      <c r="AR3834">
        <f t="shared" ca="1" si="2037"/>
        <v>5</v>
      </c>
      <c r="AS3834">
        <f ca="1">P3834/J3834</f>
        <v>-8.6956752947492763E-2</v>
      </c>
    </row>
    <row r="3835" spans="1:45" x14ac:dyDescent="0.4">
      <c r="A3835">
        <f t="shared" si="2031"/>
        <v>201904</v>
      </c>
      <c r="B3835" t="s">
        <v>911</v>
      </c>
      <c r="C3835" t="s">
        <v>647</v>
      </c>
      <c r="D3835" t="str">
        <f t="shared" ca="1" si="2028"/>
        <v>I111</v>
      </c>
      <c r="E3835">
        <f t="shared" ref="E3835:E3898" ca="1" si="2038">RANDBETWEEN(INDIRECT("AD"&amp;Y3835),INDIRECT("AD"&amp;Z3835))</f>
        <v>11</v>
      </c>
      <c r="F3835">
        <f t="shared" ref="F3835:F3898" ca="1" si="2039">RANDBETWEEN(INDIRECT("AF"&amp;Y3835),INDIRECT("AF"&amp;Z3835))</f>
        <v>10</v>
      </c>
      <c r="G3835" t="str">
        <f t="shared" ca="1" si="2026"/>
        <v>S12</v>
      </c>
      <c r="H3835" t="str">
        <f t="shared" ca="1" si="2027"/>
        <v>S120</v>
      </c>
      <c r="I3835">
        <f ca="1">VLOOKUP(D3835,PRC!$A$2:$B$21,2,0)*E3835</f>
        <v>1650000</v>
      </c>
      <c r="J3835">
        <f t="shared" ref="J3835:J3898" ca="1" si="2040">I3835*(1-R3835/100)-4</f>
        <v>1501496</v>
      </c>
      <c r="K3835">
        <f ca="1">VLOOKUP(D3835,PRC!$A$1:$C$21,3,0)*E3835</f>
        <v>874500</v>
      </c>
      <c r="L3835">
        <f t="shared" ref="L3835:L3898" ca="1" si="2041">ROUND($I3835*S3835,-5)/100</f>
        <v>132000</v>
      </c>
      <c r="M3835">
        <f t="shared" ref="M3835:M3898" ca="1" si="2042">ROUND($I3835*T3835,-5)/100</f>
        <v>17000</v>
      </c>
      <c r="N3835">
        <f t="shared" ref="N3835:N3898" ca="1" si="2043">ROUND($I3835*U3835,-5)/100</f>
        <v>314000</v>
      </c>
      <c r="O3835">
        <f t="shared" ref="O3835:O3898" ca="1" si="2044">ROUND($I3835*V3835,-5)/100</f>
        <v>165000</v>
      </c>
      <c r="P3835">
        <f t="shared" ca="1" si="2034"/>
        <v>-1004</v>
      </c>
      <c r="Q3835">
        <f ca="1">IF(P3835&gt;0,1,0)</f>
        <v>0</v>
      </c>
      <c r="R3835">
        <f t="shared" ref="R3835:R3898" ca="1" si="2045">RANDBETWEEN(INDIRECT("AF"&amp;$Y3835),INDIRECT("AF"&amp;$Z3835))</f>
        <v>9</v>
      </c>
      <c r="S3835">
        <f t="shared" ref="S3835:S3898" ca="1" si="2046">RANDBETWEEN(INDIRECT("AG"&amp;$Y3835),INDIRECT("AG"&amp;$Z3835))</f>
        <v>8</v>
      </c>
      <c r="T3835">
        <f t="shared" ref="T3835:T3898" ca="1" si="2047">RANDBETWEEN(INDIRECT("AH"&amp;$Y3835),INDIRECT("AH"&amp;$Z3835))</f>
        <v>1</v>
      </c>
      <c r="U3835">
        <f t="shared" ref="U3835:U3898" ca="1" si="2048">RANDBETWEEN(INDIRECT("Ai"&amp;$Y3835),INDIRECT("Ai"&amp;$Z3835))</f>
        <v>19</v>
      </c>
      <c r="V3835">
        <f t="shared" ref="V3835:V3898" ca="1" si="2049">RANDBETWEEN(INDIRECT("Aj"&amp;$Y3835),INDIRECT("Aj"&amp;$Z3835))</f>
        <v>10</v>
      </c>
      <c r="X3835">
        <f t="shared" si="2023"/>
        <v>3835</v>
      </c>
      <c r="Y3835">
        <f t="shared" si="2024"/>
        <v>3452</v>
      </c>
      <c r="Z3835">
        <f t="shared" si="2025"/>
        <v>3453</v>
      </c>
      <c r="AA3835">
        <f t="shared" ref="AA3835:AA3898" si="2050">Y3835+AB3835-1</f>
        <v>3951</v>
      </c>
      <c r="AB3835">
        <f t="shared" si="2032"/>
        <v>500</v>
      </c>
      <c r="AM3835" t="str">
        <f t="shared" si="2033"/>
        <v>201904LP</v>
      </c>
      <c r="AN3835">
        <f t="shared" ca="1" si="2029"/>
        <v>9.0002424242424226</v>
      </c>
      <c r="AO3835">
        <f t="shared" ca="1" si="2030"/>
        <v>8</v>
      </c>
      <c r="AP3835">
        <f t="shared" ca="1" si="2035"/>
        <v>1.0303030303030303</v>
      </c>
      <c r="AQ3835">
        <f t="shared" ca="1" si="2036"/>
        <v>19.030303030303031</v>
      </c>
      <c r="AR3835">
        <f t="shared" ca="1" si="2037"/>
        <v>10</v>
      </c>
      <c r="AS3835">
        <f ca="1">P3835/J3835</f>
        <v>-6.6866644999387273E-4</v>
      </c>
    </row>
    <row r="3836" spans="1:45" x14ac:dyDescent="0.4">
      <c r="A3836">
        <f t="shared" si="2031"/>
        <v>201904</v>
      </c>
      <c r="B3836" t="s">
        <v>912</v>
      </c>
      <c r="C3836" t="s">
        <v>647</v>
      </c>
      <c r="D3836" t="str">
        <f t="shared" ca="1" si="2028"/>
        <v>I112</v>
      </c>
      <c r="E3836">
        <f t="shared" ca="1" si="2038"/>
        <v>10</v>
      </c>
      <c r="F3836">
        <f t="shared" ca="1" si="2039"/>
        <v>6</v>
      </c>
      <c r="G3836" t="str">
        <f t="shared" ca="1" si="2026"/>
        <v>S10</v>
      </c>
      <c r="H3836" t="str">
        <f t="shared" ca="1" si="2027"/>
        <v>S106</v>
      </c>
      <c r="I3836">
        <f ca="1">VLOOKUP(D3836,PRC!$A$2:$B$21,2,0)*E3836</f>
        <v>650000</v>
      </c>
      <c r="J3836">
        <f t="shared" ca="1" si="2040"/>
        <v>591496</v>
      </c>
      <c r="K3836">
        <f ca="1">VLOOKUP(D3836,PRC!$A$1:$C$21,3,0)*E3836</f>
        <v>325000</v>
      </c>
      <c r="L3836">
        <f t="shared" ca="1" si="2041"/>
        <v>59000</v>
      </c>
      <c r="M3836">
        <f t="shared" ca="1" si="2042"/>
        <v>20000</v>
      </c>
      <c r="N3836">
        <f t="shared" ca="1" si="2043"/>
        <v>156000</v>
      </c>
      <c r="O3836">
        <f t="shared" ca="1" si="2044"/>
        <v>46000</v>
      </c>
      <c r="P3836">
        <f t="shared" ca="1" si="2034"/>
        <v>-14504</v>
      </c>
      <c r="Q3836">
        <f ca="1">IF(P3836&gt;0,1,0)</f>
        <v>0</v>
      </c>
      <c r="R3836">
        <f t="shared" ca="1" si="2045"/>
        <v>9</v>
      </c>
      <c r="S3836">
        <f t="shared" ca="1" si="2046"/>
        <v>9</v>
      </c>
      <c r="T3836">
        <f t="shared" ca="1" si="2047"/>
        <v>3</v>
      </c>
      <c r="U3836">
        <f t="shared" ca="1" si="2048"/>
        <v>24</v>
      </c>
      <c r="V3836">
        <f t="shared" ca="1" si="2049"/>
        <v>7</v>
      </c>
      <c r="X3836">
        <f t="shared" ref="X3836:X3899" si="2051">X3835+1</f>
        <v>3836</v>
      </c>
      <c r="Y3836">
        <f t="shared" ref="Y3836:Y3899" si="2052">IF(C3836=C3835,Y3835,X3836)</f>
        <v>3452</v>
      </c>
      <c r="Z3836">
        <f t="shared" ref="Z3836:Z3899" si="2053">Y3836+1</f>
        <v>3453</v>
      </c>
      <c r="AA3836">
        <f t="shared" si="2050"/>
        <v>3951</v>
      </c>
      <c r="AB3836">
        <f t="shared" si="2032"/>
        <v>500</v>
      </c>
      <c r="AM3836" t="str">
        <f t="shared" si="2033"/>
        <v>201904LP</v>
      </c>
      <c r="AN3836">
        <f t="shared" ca="1" si="2029"/>
        <v>9.0006153846153847</v>
      </c>
      <c r="AO3836">
        <f t="shared" ca="1" si="2030"/>
        <v>9.0769230769230766</v>
      </c>
      <c r="AP3836">
        <f t="shared" ca="1" si="2035"/>
        <v>3.0769230769230771</v>
      </c>
      <c r="AQ3836">
        <f t="shared" ca="1" si="2036"/>
        <v>24</v>
      </c>
      <c r="AR3836">
        <f t="shared" ca="1" si="2037"/>
        <v>7.0769230769230766</v>
      </c>
      <c r="AS3836">
        <f ca="1">P3836/J3836</f>
        <v>-2.4520875880817451E-2</v>
      </c>
    </row>
    <row r="3837" spans="1:45" x14ac:dyDescent="0.4">
      <c r="A3837">
        <f t="shared" si="2031"/>
        <v>201904</v>
      </c>
      <c r="B3837" t="s">
        <v>913</v>
      </c>
      <c r="C3837" t="s">
        <v>647</v>
      </c>
      <c r="D3837" t="str">
        <f t="shared" ca="1" si="2028"/>
        <v>I105</v>
      </c>
      <c r="E3837">
        <f t="shared" ca="1" si="2038"/>
        <v>13</v>
      </c>
      <c r="F3837">
        <f t="shared" ca="1" si="2039"/>
        <v>10</v>
      </c>
      <c r="G3837" t="str">
        <f t="shared" ref="G3837:G3900" ca="1" si="2054">LEFT(H3837,3)</f>
        <v>S10</v>
      </c>
      <c r="H3837" t="str">
        <f t="shared" ref="H3837:H3900" ca="1" si="2055">"S"&amp;RANDBETWEEN(101,120)</f>
        <v>S102</v>
      </c>
      <c r="I3837">
        <f ca="1">VLOOKUP(D3837,PRC!$A$2:$B$21,2,0)*E3837</f>
        <v>1300000</v>
      </c>
      <c r="J3837">
        <f t="shared" ca="1" si="2040"/>
        <v>1182996</v>
      </c>
      <c r="K3837">
        <f ca="1">VLOOKUP(D3837,PRC!$A$1:$C$21,3,0)*E3837</f>
        <v>767000</v>
      </c>
      <c r="L3837">
        <f t="shared" ca="1" si="2041"/>
        <v>130000</v>
      </c>
      <c r="M3837">
        <f t="shared" ca="1" si="2042"/>
        <v>39000</v>
      </c>
      <c r="N3837">
        <f t="shared" ca="1" si="2043"/>
        <v>234000</v>
      </c>
      <c r="O3837">
        <f t="shared" ca="1" si="2044"/>
        <v>78000</v>
      </c>
      <c r="P3837">
        <f t="shared" ca="1" si="2034"/>
        <v>-65004</v>
      </c>
      <c r="Q3837">
        <f ca="1">IF(P3837&gt;0,1,0)</f>
        <v>0</v>
      </c>
      <c r="R3837">
        <f t="shared" ca="1" si="2045"/>
        <v>9</v>
      </c>
      <c r="S3837">
        <f t="shared" ca="1" si="2046"/>
        <v>10</v>
      </c>
      <c r="T3837">
        <f t="shared" ca="1" si="2047"/>
        <v>3</v>
      </c>
      <c r="U3837">
        <f t="shared" ca="1" si="2048"/>
        <v>18</v>
      </c>
      <c r="V3837">
        <f t="shared" ca="1" si="2049"/>
        <v>6</v>
      </c>
      <c r="X3837">
        <f t="shared" si="2051"/>
        <v>3837</v>
      </c>
      <c r="Y3837">
        <f t="shared" si="2052"/>
        <v>3452</v>
      </c>
      <c r="Z3837">
        <f t="shared" si="2053"/>
        <v>3453</v>
      </c>
      <c r="AA3837">
        <f t="shared" si="2050"/>
        <v>3951</v>
      </c>
      <c r="AB3837">
        <f t="shared" si="2032"/>
        <v>500</v>
      </c>
      <c r="AM3837" t="str">
        <f t="shared" si="2033"/>
        <v>201904LP</v>
      </c>
      <c r="AN3837">
        <f t="shared" ca="1" si="2029"/>
        <v>9.0003076923076968</v>
      </c>
      <c r="AO3837">
        <f t="shared" ca="1" si="2030"/>
        <v>10</v>
      </c>
      <c r="AP3837">
        <f t="shared" ca="1" si="2035"/>
        <v>3</v>
      </c>
      <c r="AQ3837">
        <f t="shared" ca="1" si="2036"/>
        <v>18</v>
      </c>
      <c r="AR3837">
        <f t="shared" ca="1" si="2037"/>
        <v>6</v>
      </c>
      <c r="AS3837">
        <f ca="1">P3837/J3837</f>
        <v>-5.4948621973362546E-2</v>
      </c>
    </row>
    <row r="3838" spans="1:45" x14ac:dyDescent="0.4">
      <c r="A3838">
        <f t="shared" si="2031"/>
        <v>201904</v>
      </c>
      <c r="B3838" t="s">
        <v>914</v>
      </c>
      <c r="C3838" t="s">
        <v>647</v>
      </c>
      <c r="D3838" t="str">
        <f t="shared" ref="D3838:D3901" ca="1" si="2056">"I"&amp;RANDBETWEEN(101,120)</f>
        <v>I120</v>
      </c>
      <c r="E3838">
        <f t="shared" ca="1" si="2038"/>
        <v>20</v>
      </c>
      <c r="F3838">
        <f t="shared" ca="1" si="2039"/>
        <v>5</v>
      </c>
      <c r="G3838" t="str">
        <f t="shared" ca="1" si="2054"/>
        <v>S10</v>
      </c>
      <c r="H3838" t="str">
        <f t="shared" ca="1" si="2055"/>
        <v>S108</v>
      </c>
      <c r="I3838">
        <f ca="1">VLOOKUP(D3838,PRC!$A$2:$B$21,2,0)*E3838</f>
        <v>86000000</v>
      </c>
      <c r="J3838">
        <f t="shared" ca="1" si="2040"/>
        <v>77399996</v>
      </c>
      <c r="K3838">
        <f ca="1">VLOOKUP(D3838,PRC!$A$1:$C$21,3,0)*E3838</f>
        <v>38700000</v>
      </c>
      <c r="L3838">
        <f t="shared" ca="1" si="2041"/>
        <v>5160000</v>
      </c>
      <c r="M3838">
        <f t="shared" ca="1" si="2042"/>
        <v>1720000</v>
      </c>
      <c r="N3838">
        <f t="shared" ca="1" si="2043"/>
        <v>14620000</v>
      </c>
      <c r="O3838">
        <f t="shared" ca="1" si="2044"/>
        <v>6880000</v>
      </c>
      <c r="P3838">
        <f t="shared" ca="1" si="2034"/>
        <v>10319996</v>
      </c>
      <c r="Q3838">
        <f ca="1">IF(P3838&gt;0,1,0)</f>
        <v>1</v>
      </c>
      <c r="R3838">
        <f t="shared" ca="1" si="2045"/>
        <v>10</v>
      </c>
      <c r="S3838">
        <f t="shared" ca="1" si="2046"/>
        <v>6</v>
      </c>
      <c r="T3838">
        <f t="shared" ca="1" si="2047"/>
        <v>2</v>
      </c>
      <c r="U3838">
        <f t="shared" ca="1" si="2048"/>
        <v>17</v>
      </c>
      <c r="V3838">
        <f t="shared" ca="1" si="2049"/>
        <v>8</v>
      </c>
      <c r="X3838">
        <f t="shared" si="2051"/>
        <v>3838</v>
      </c>
      <c r="Y3838">
        <f t="shared" si="2052"/>
        <v>3452</v>
      </c>
      <c r="Z3838">
        <f t="shared" si="2053"/>
        <v>3453</v>
      </c>
      <c r="AA3838">
        <f t="shared" si="2050"/>
        <v>3951</v>
      </c>
      <c r="AB3838">
        <f t="shared" si="2032"/>
        <v>500</v>
      </c>
      <c r="AM3838" t="str">
        <f t="shared" si="2033"/>
        <v>201904LP</v>
      </c>
      <c r="AN3838">
        <f t="shared" ref="AN3838:AN3901" ca="1" si="2057">(1-J3838/I3838)*100</f>
        <v>10.000004651162786</v>
      </c>
      <c r="AO3838">
        <f t="shared" ref="AO3838:AO3901" ca="1" si="2058">L3838/$I3838*100</f>
        <v>6</v>
      </c>
      <c r="AP3838">
        <f t="shared" ca="1" si="2035"/>
        <v>2</v>
      </c>
      <c r="AQ3838">
        <f t="shared" ca="1" si="2036"/>
        <v>17</v>
      </c>
      <c r="AR3838">
        <f t="shared" ca="1" si="2037"/>
        <v>8</v>
      </c>
      <c r="AS3838">
        <f ca="1">P3838/J3838</f>
        <v>0.133333288544356</v>
      </c>
    </row>
    <row r="3839" spans="1:45" x14ac:dyDescent="0.4">
      <c r="A3839">
        <f t="shared" si="2031"/>
        <v>201904</v>
      </c>
      <c r="B3839" t="s">
        <v>915</v>
      </c>
      <c r="C3839" t="s">
        <v>647</v>
      </c>
      <c r="D3839" t="str">
        <f t="shared" ca="1" si="2056"/>
        <v>I104</v>
      </c>
      <c r="E3839">
        <f t="shared" ca="1" si="2038"/>
        <v>19</v>
      </c>
      <c r="F3839">
        <f t="shared" ca="1" si="2039"/>
        <v>8</v>
      </c>
      <c r="G3839" t="str">
        <f t="shared" ca="1" si="2054"/>
        <v>S11</v>
      </c>
      <c r="H3839" t="str">
        <f t="shared" ca="1" si="2055"/>
        <v>S114</v>
      </c>
      <c r="I3839">
        <f ca="1">VLOOKUP(D3839,PRC!$A$2:$B$21,2,0)*E3839</f>
        <v>1330000</v>
      </c>
      <c r="J3839">
        <f t="shared" ca="1" si="2040"/>
        <v>1210296</v>
      </c>
      <c r="K3839">
        <f ca="1">VLOOKUP(D3839,PRC!$A$1:$C$21,3,0)*E3839</f>
        <v>558600</v>
      </c>
      <c r="L3839">
        <f t="shared" ca="1" si="2041"/>
        <v>106000</v>
      </c>
      <c r="M3839">
        <f t="shared" ca="1" si="2042"/>
        <v>40000</v>
      </c>
      <c r="N3839">
        <f t="shared" ca="1" si="2043"/>
        <v>226000</v>
      </c>
      <c r="O3839">
        <f t="shared" ca="1" si="2044"/>
        <v>67000</v>
      </c>
      <c r="P3839">
        <f t="shared" ca="1" si="2034"/>
        <v>212696</v>
      </c>
      <c r="Q3839">
        <f ca="1">IF(P3839&gt;0,1,0)</f>
        <v>1</v>
      </c>
      <c r="R3839">
        <f t="shared" ca="1" si="2045"/>
        <v>9</v>
      </c>
      <c r="S3839">
        <f t="shared" ca="1" si="2046"/>
        <v>8</v>
      </c>
      <c r="T3839">
        <f t="shared" ca="1" si="2047"/>
        <v>3</v>
      </c>
      <c r="U3839">
        <f t="shared" ca="1" si="2048"/>
        <v>17</v>
      </c>
      <c r="V3839">
        <f t="shared" ca="1" si="2049"/>
        <v>5</v>
      </c>
      <c r="X3839">
        <f t="shared" si="2051"/>
        <v>3839</v>
      </c>
      <c r="Y3839">
        <f t="shared" si="2052"/>
        <v>3452</v>
      </c>
      <c r="Z3839">
        <f t="shared" si="2053"/>
        <v>3453</v>
      </c>
      <c r="AA3839">
        <f t="shared" si="2050"/>
        <v>3951</v>
      </c>
      <c r="AB3839">
        <f t="shared" si="2032"/>
        <v>500</v>
      </c>
      <c r="AM3839" t="str">
        <f t="shared" si="2033"/>
        <v>201904LP</v>
      </c>
      <c r="AN3839">
        <f t="shared" ca="1" si="2057"/>
        <v>9.0003007518796974</v>
      </c>
      <c r="AO3839">
        <f t="shared" ca="1" si="2058"/>
        <v>7.9699248120300759</v>
      </c>
      <c r="AP3839">
        <f t="shared" ca="1" si="2035"/>
        <v>3.007518796992481</v>
      </c>
      <c r="AQ3839">
        <f t="shared" ca="1" si="2036"/>
        <v>16.992481203007522</v>
      </c>
      <c r="AR3839">
        <f t="shared" ca="1" si="2037"/>
        <v>5.0375939849624061</v>
      </c>
      <c r="AS3839">
        <f ca="1">P3839/J3839</f>
        <v>0.17573882752648939</v>
      </c>
    </row>
    <row r="3840" spans="1:45" x14ac:dyDescent="0.4">
      <c r="A3840">
        <f t="shared" si="2031"/>
        <v>201904</v>
      </c>
      <c r="B3840" t="s">
        <v>916</v>
      </c>
      <c r="C3840" t="s">
        <v>647</v>
      </c>
      <c r="D3840" t="str">
        <f t="shared" ca="1" si="2056"/>
        <v>I112</v>
      </c>
      <c r="E3840">
        <f t="shared" ca="1" si="2038"/>
        <v>17</v>
      </c>
      <c r="F3840">
        <f t="shared" ca="1" si="2039"/>
        <v>8</v>
      </c>
      <c r="G3840" t="str">
        <f t="shared" ca="1" si="2054"/>
        <v>S11</v>
      </c>
      <c r="H3840" t="str">
        <f t="shared" ca="1" si="2055"/>
        <v>S118</v>
      </c>
      <c r="I3840">
        <f ca="1">VLOOKUP(D3840,PRC!$A$2:$B$21,2,0)*E3840</f>
        <v>1105000</v>
      </c>
      <c r="J3840">
        <f t="shared" ca="1" si="2040"/>
        <v>994496</v>
      </c>
      <c r="K3840">
        <f ca="1">VLOOKUP(D3840,PRC!$A$1:$C$21,3,0)*E3840</f>
        <v>552500</v>
      </c>
      <c r="L3840">
        <f t="shared" ca="1" si="2041"/>
        <v>111000</v>
      </c>
      <c r="M3840">
        <f t="shared" ca="1" si="2042"/>
        <v>22000</v>
      </c>
      <c r="N3840">
        <f t="shared" ca="1" si="2043"/>
        <v>210000</v>
      </c>
      <c r="O3840">
        <f t="shared" ca="1" si="2044"/>
        <v>77000</v>
      </c>
      <c r="P3840">
        <f t="shared" ca="1" si="2034"/>
        <v>21996</v>
      </c>
      <c r="Q3840">
        <f ca="1">IF(P3840&gt;0,1,0)</f>
        <v>1</v>
      </c>
      <c r="R3840">
        <f t="shared" ca="1" si="2045"/>
        <v>10</v>
      </c>
      <c r="S3840">
        <f t="shared" ca="1" si="2046"/>
        <v>10</v>
      </c>
      <c r="T3840">
        <f t="shared" ca="1" si="2047"/>
        <v>2</v>
      </c>
      <c r="U3840">
        <f t="shared" ca="1" si="2048"/>
        <v>19</v>
      </c>
      <c r="V3840">
        <f t="shared" ca="1" si="2049"/>
        <v>7</v>
      </c>
      <c r="X3840">
        <f t="shared" si="2051"/>
        <v>3840</v>
      </c>
      <c r="Y3840">
        <f t="shared" si="2052"/>
        <v>3452</v>
      </c>
      <c r="Z3840">
        <f t="shared" si="2053"/>
        <v>3453</v>
      </c>
      <c r="AA3840">
        <f t="shared" si="2050"/>
        <v>3951</v>
      </c>
      <c r="AB3840">
        <f t="shared" si="2032"/>
        <v>500</v>
      </c>
      <c r="AM3840" t="str">
        <f t="shared" si="2033"/>
        <v>201904LP</v>
      </c>
      <c r="AN3840">
        <f t="shared" ca="1" si="2057"/>
        <v>10.000361990950225</v>
      </c>
      <c r="AO3840">
        <f t="shared" ca="1" si="2058"/>
        <v>10.04524886877828</v>
      </c>
      <c r="AP3840">
        <f t="shared" ca="1" si="2035"/>
        <v>1.9909502262443437</v>
      </c>
      <c r="AQ3840">
        <f t="shared" ca="1" si="2036"/>
        <v>19.004524886877828</v>
      </c>
      <c r="AR3840">
        <f t="shared" ca="1" si="2037"/>
        <v>6.9683257918552037</v>
      </c>
      <c r="AS3840">
        <f ca="1">P3840/J3840</f>
        <v>2.2117736019048845E-2</v>
      </c>
    </row>
    <row r="3841" spans="1:45" x14ac:dyDescent="0.4">
      <c r="A3841">
        <f t="shared" si="2031"/>
        <v>201904</v>
      </c>
      <c r="B3841" t="s">
        <v>917</v>
      </c>
      <c r="C3841" t="s">
        <v>647</v>
      </c>
      <c r="D3841" t="str">
        <f t="shared" ca="1" si="2056"/>
        <v>I109</v>
      </c>
      <c r="E3841">
        <f t="shared" ca="1" si="2038"/>
        <v>13</v>
      </c>
      <c r="F3841">
        <f t="shared" ca="1" si="2039"/>
        <v>6</v>
      </c>
      <c r="G3841" t="str">
        <f t="shared" ca="1" si="2054"/>
        <v>S10</v>
      </c>
      <c r="H3841" t="str">
        <f t="shared" ca="1" si="2055"/>
        <v>S106</v>
      </c>
      <c r="I3841">
        <f ca="1">VLOOKUP(D3841,PRC!$A$2:$B$21,2,0)*E3841</f>
        <v>6500000</v>
      </c>
      <c r="J3841">
        <f t="shared" ca="1" si="2040"/>
        <v>6044996</v>
      </c>
      <c r="K3841">
        <f ca="1">VLOOKUP(D3841,PRC!$A$1:$C$21,3,0)*E3841</f>
        <v>2600000</v>
      </c>
      <c r="L3841">
        <f t="shared" ca="1" si="2041"/>
        <v>325000</v>
      </c>
      <c r="M3841">
        <f t="shared" ca="1" si="2042"/>
        <v>65000</v>
      </c>
      <c r="N3841">
        <f t="shared" ca="1" si="2043"/>
        <v>1235000</v>
      </c>
      <c r="O3841">
        <f t="shared" ca="1" si="2044"/>
        <v>455000</v>
      </c>
      <c r="P3841">
        <f t="shared" ca="1" si="2034"/>
        <v>1364996</v>
      </c>
      <c r="Q3841">
        <f ca="1">IF(P3841&gt;0,1,0)</f>
        <v>1</v>
      </c>
      <c r="R3841">
        <f t="shared" ca="1" si="2045"/>
        <v>7</v>
      </c>
      <c r="S3841">
        <f t="shared" ca="1" si="2046"/>
        <v>5</v>
      </c>
      <c r="T3841">
        <f t="shared" ca="1" si="2047"/>
        <v>1</v>
      </c>
      <c r="U3841">
        <f t="shared" ca="1" si="2048"/>
        <v>19</v>
      </c>
      <c r="V3841">
        <f t="shared" ca="1" si="2049"/>
        <v>7</v>
      </c>
      <c r="X3841">
        <f t="shared" si="2051"/>
        <v>3841</v>
      </c>
      <c r="Y3841">
        <f t="shared" si="2052"/>
        <v>3452</v>
      </c>
      <c r="Z3841">
        <f t="shared" si="2053"/>
        <v>3453</v>
      </c>
      <c r="AA3841">
        <f t="shared" si="2050"/>
        <v>3951</v>
      </c>
      <c r="AB3841">
        <f t="shared" si="2032"/>
        <v>500</v>
      </c>
      <c r="AM3841" t="str">
        <f t="shared" si="2033"/>
        <v>201904LP</v>
      </c>
      <c r="AN3841">
        <f t="shared" ca="1" si="2057"/>
        <v>7.0000615384615443</v>
      </c>
      <c r="AO3841">
        <f t="shared" ca="1" si="2058"/>
        <v>5</v>
      </c>
      <c r="AP3841">
        <f t="shared" ca="1" si="2035"/>
        <v>1</v>
      </c>
      <c r="AQ3841">
        <f t="shared" ca="1" si="2036"/>
        <v>19</v>
      </c>
      <c r="AR3841">
        <f t="shared" ca="1" si="2037"/>
        <v>7.0000000000000009</v>
      </c>
      <c r="AS3841">
        <f ca="1">P3841/J3841</f>
        <v>0.2258059393256836</v>
      </c>
    </row>
    <row r="3842" spans="1:45" x14ac:dyDescent="0.4">
      <c r="A3842">
        <f t="shared" si="2031"/>
        <v>201904</v>
      </c>
      <c r="B3842" t="s">
        <v>918</v>
      </c>
      <c r="C3842" t="s">
        <v>647</v>
      </c>
      <c r="D3842" t="str">
        <f t="shared" ca="1" si="2056"/>
        <v>I114</v>
      </c>
      <c r="E3842">
        <f t="shared" ca="1" si="2038"/>
        <v>18</v>
      </c>
      <c r="F3842">
        <f t="shared" ca="1" si="2039"/>
        <v>10</v>
      </c>
      <c r="G3842" t="str">
        <f t="shared" ca="1" si="2054"/>
        <v>S11</v>
      </c>
      <c r="H3842" t="str">
        <f t="shared" ca="1" si="2055"/>
        <v>S110</v>
      </c>
      <c r="I3842">
        <f ca="1">VLOOKUP(D3842,PRC!$A$2:$B$21,2,0)*E3842</f>
        <v>4320000</v>
      </c>
      <c r="J3842">
        <f t="shared" ca="1" si="2040"/>
        <v>4017595.9999999995</v>
      </c>
      <c r="K3842">
        <f ca="1">VLOOKUP(D3842,PRC!$A$1:$C$21,3,0)*E3842</f>
        <v>2505600</v>
      </c>
      <c r="L3842">
        <f t="shared" ca="1" si="2041"/>
        <v>346000</v>
      </c>
      <c r="M3842">
        <f t="shared" ca="1" si="2042"/>
        <v>130000</v>
      </c>
      <c r="N3842">
        <f t="shared" ca="1" si="2043"/>
        <v>1037000</v>
      </c>
      <c r="O3842">
        <f t="shared" ca="1" si="2044"/>
        <v>432000</v>
      </c>
      <c r="P3842">
        <f t="shared" ca="1" si="2034"/>
        <v>-433004.00000000047</v>
      </c>
      <c r="Q3842">
        <f ca="1">IF(P3842&gt;0,1,0)</f>
        <v>0</v>
      </c>
      <c r="R3842">
        <f t="shared" ca="1" si="2045"/>
        <v>7</v>
      </c>
      <c r="S3842">
        <f t="shared" ca="1" si="2046"/>
        <v>8</v>
      </c>
      <c r="T3842">
        <f t="shared" ca="1" si="2047"/>
        <v>3</v>
      </c>
      <c r="U3842">
        <f t="shared" ca="1" si="2048"/>
        <v>24</v>
      </c>
      <c r="V3842">
        <f t="shared" ca="1" si="2049"/>
        <v>10</v>
      </c>
      <c r="X3842">
        <f t="shared" si="2051"/>
        <v>3842</v>
      </c>
      <c r="Y3842">
        <f t="shared" si="2052"/>
        <v>3452</v>
      </c>
      <c r="Z3842">
        <f t="shared" si="2053"/>
        <v>3453</v>
      </c>
      <c r="AA3842">
        <f t="shared" si="2050"/>
        <v>3951</v>
      </c>
      <c r="AB3842">
        <f t="shared" si="2032"/>
        <v>500</v>
      </c>
      <c r="AM3842" t="str">
        <f t="shared" si="2033"/>
        <v>201904LP</v>
      </c>
      <c r="AN3842">
        <f t="shared" ca="1" si="2057"/>
        <v>7.0000925925925994</v>
      </c>
      <c r="AO3842">
        <f t="shared" ca="1" si="2058"/>
        <v>8.0092592592592595</v>
      </c>
      <c r="AP3842">
        <f t="shared" ca="1" si="2035"/>
        <v>3.0092592592592591</v>
      </c>
      <c r="AQ3842">
        <f t="shared" ca="1" si="2036"/>
        <v>24.00462962962963</v>
      </c>
      <c r="AR3842">
        <f t="shared" ca="1" si="2037"/>
        <v>10</v>
      </c>
      <c r="AS3842">
        <f ca="1">P3842/J3842</f>
        <v>-0.10777688946325129</v>
      </c>
    </row>
    <row r="3843" spans="1:45" x14ac:dyDescent="0.4">
      <c r="A3843">
        <f t="shared" ref="A3843:A3906" si="2059">IF(BA3843="",A3842,BA3843)</f>
        <v>201904</v>
      </c>
      <c r="B3843" t="s">
        <v>919</v>
      </c>
      <c r="C3843" t="s">
        <v>647</v>
      </c>
      <c r="D3843" t="str">
        <f t="shared" ca="1" si="2056"/>
        <v>I112</v>
      </c>
      <c r="E3843">
        <f t="shared" ca="1" si="2038"/>
        <v>11</v>
      </c>
      <c r="F3843">
        <f t="shared" ca="1" si="2039"/>
        <v>8</v>
      </c>
      <c r="G3843" t="str">
        <f t="shared" ca="1" si="2054"/>
        <v>S10</v>
      </c>
      <c r="H3843" t="str">
        <f t="shared" ca="1" si="2055"/>
        <v>S105</v>
      </c>
      <c r="I3843">
        <f ca="1">VLOOKUP(D3843,PRC!$A$2:$B$21,2,0)*E3843</f>
        <v>715000</v>
      </c>
      <c r="J3843">
        <f t="shared" ca="1" si="2040"/>
        <v>679246</v>
      </c>
      <c r="K3843">
        <f ca="1">VLOOKUP(D3843,PRC!$A$1:$C$21,3,0)*E3843</f>
        <v>357500</v>
      </c>
      <c r="L3843">
        <f t="shared" ca="1" si="2041"/>
        <v>50000</v>
      </c>
      <c r="M3843">
        <f t="shared" ca="1" si="2042"/>
        <v>7000</v>
      </c>
      <c r="N3843">
        <f t="shared" ca="1" si="2043"/>
        <v>122000</v>
      </c>
      <c r="O3843">
        <f t="shared" ca="1" si="2044"/>
        <v>43000</v>
      </c>
      <c r="P3843">
        <f t="shared" ca="1" si="2034"/>
        <v>99746</v>
      </c>
      <c r="Q3843">
        <f ca="1">IF(P3843&gt;0,1,0)</f>
        <v>1</v>
      </c>
      <c r="R3843">
        <f t="shared" ca="1" si="2045"/>
        <v>5</v>
      </c>
      <c r="S3843">
        <f t="shared" ca="1" si="2046"/>
        <v>7</v>
      </c>
      <c r="T3843">
        <f t="shared" ca="1" si="2047"/>
        <v>1</v>
      </c>
      <c r="U3843">
        <f t="shared" ca="1" si="2048"/>
        <v>17</v>
      </c>
      <c r="V3843">
        <f t="shared" ca="1" si="2049"/>
        <v>6</v>
      </c>
      <c r="X3843">
        <f t="shared" si="2051"/>
        <v>3843</v>
      </c>
      <c r="Y3843">
        <f t="shared" si="2052"/>
        <v>3452</v>
      </c>
      <c r="Z3843">
        <f t="shared" si="2053"/>
        <v>3453</v>
      </c>
      <c r="AA3843">
        <f t="shared" si="2050"/>
        <v>3951</v>
      </c>
      <c r="AB3843">
        <f t="shared" ref="AB3843:AB3906" si="2060">COUNTIF(AM$2:AM$100100,AM3843)</f>
        <v>500</v>
      </c>
      <c r="AM3843" t="str">
        <f t="shared" ref="AM3843:AM3906" si="2061">A3843&amp;C3843</f>
        <v>201904LP</v>
      </c>
      <c r="AN3843">
        <f t="shared" ca="1" si="2057"/>
        <v>5.0005594405594378</v>
      </c>
      <c r="AO3843">
        <f t="shared" ca="1" si="2058"/>
        <v>6.9930069930069934</v>
      </c>
      <c r="AP3843">
        <f t="shared" ca="1" si="2035"/>
        <v>0.97902097902097907</v>
      </c>
      <c r="AQ3843">
        <f t="shared" ca="1" si="2036"/>
        <v>17.062937062937063</v>
      </c>
      <c r="AR3843">
        <f t="shared" ca="1" si="2037"/>
        <v>6.0139860139860142</v>
      </c>
      <c r="AS3843">
        <f ca="1">P3843/J3843</f>
        <v>0.14684812277142598</v>
      </c>
    </row>
    <row r="3844" spans="1:45" x14ac:dyDescent="0.4">
      <c r="A3844">
        <f t="shared" si="2059"/>
        <v>201904</v>
      </c>
      <c r="B3844" t="s">
        <v>920</v>
      </c>
      <c r="C3844" t="s">
        <v>647</v>
      </c>
      <c r="D3844" t="str">
        <f t="shared" ca="1" si="2056"/>
        <v>I111</v>
      </c>
      <c r="E3844">
        <f t="shared" ca="1" si="2038"/>
        <v>19</v>
      </c>
      <c r="F3844">
        <f t="shared" ca="1" si="2039"/>
        <v>6</v>
      </c>
      <c r="G3844" t="str">
        <f t="shared" ca="1" si="2054"/>
        <v>S11</v>
      </c>
      <c r="H3844" t="str">
        <f t="shared" ca="1" si="2055"/>
        <v>S113</v>
      </c>
      <c r="I3844">
        <f ca="1">VLOOKUP(D3844,PRC!$A$2:$B$21,2,0)*E3844</f>
        <v>2850000</v>
      </c>
      <c r="J3844">
        <f t="shared" ca="1" si="2040"/>
        <v>2678996</v>
      </c>
      <c r="K3844">
        <f ca="1">VLOOKUP(D3844,PRC!$A$1:$C$21,3,0)*E3844</f>
        <v>1510500</v>
      </c>
      <c r="L3844">
        <f t="shared" ca="1" si="2041"/>
        <v>228000</v>
      </c>
      <c r="M3844">
        <f t="shared" ca="1" si="2042"/>
        <v>57000</v>
      </c>
      <c r="N3844">
        <f t="shared" ca="1" si="2043"/>
        <v>570000</v>
      </c>
      <c r="O3844">
        <f t="shared" ca="1" si="2044"/>
        <v>228000</v>
      </c>
      <c r="P3844">
        <f t="shared" ref="P3844:P3907" ca="1" si="2062">J3844-SUM(K3844:O3844)</f>
        <v>85496</v>
      </c>
      <c r="Q3844">
        <f ca="1">IF(P3844&gt;0,1,0)</f>
        <v>1</v>
      </c>
      <c r="R3844">
        <f t="shared" ca="1" si="2045"/>
        <v>6</v>
      </c>
      <c r="S3844">
        <f t="shared" ca="1" si="2046"/>
        <v>8</v>
      </c>
      <c r="T3844">
        <f t="shared" ca="1" si="2047"/>
        <v>2</v>
      </c>
      <c r="U3844">
        <f t="shared" ca="1" si="2048"/>
        <v>20</v>
      </c>
      <c r="V3844">
        <f t="shared" ca="1" si="2049"/>
        <v>8</v>
      </c>
      <c r="X3844">
        <f t="shared" si="2051"/>
        <v>3844</v>
      </c>
      <c r="Y3844">
        <f t="shared" si="2052"/>
        <v>3452</v>
      </c>
      <c r="Z3844">
        <f t="shared" si="2053"/>
        <v>3453</v>
      </c>
      <c r="AA3844">
        <f t="shared" si="2050"/>
        <v>3951</v>
      </c>
      <c r="AB3844">
        <f t="shared" si="2060"/>
        <v>500</v>
      </c>
      <c r="AM3844" t="str">
        <f t="shared" si="2061"/>
        <v>201904LP</v>
      </c>
      <c r="AN3844">
        <f t="shared" ca="1" si="2057"/>
        <v>6.0001403508771922</v>
      </c>
      <c r="AO3844">
        <f t="shared" ca="1" si="2058"/>
        <v>8</v>
      </c>
      <c r="AP3844">
        <f t="shared" ca="1" si="2035"/>
        <v>2</v>
      </c>
      <c r="AQ3844">
        <f t="shared" ca="1" si="2036"/>
        <v>20</v>
      </c>
      <c r="AR3844">
        <f t="shared" ca="1" si="2037"/>
        <v>8</v>
      </c>
      <c r="AS3844">
        <f ca="1">P3844/J3844</f>
        <v>3.1913448172375021E-2</v>
      </c>
    </row>
    <row r="3845" spans="1:45" x14ac:dyDescent="0.4">
      <c r="A3845">
        <f t="shared" si="2059"/>
        <v>201904</v>
      </c>
      <c r="B3845" t="s">
        <v>921</v>
      </c>
      <c r="C3845" t="s">
        <v>647</v>
      </c>
      <c r="D3845" t="str">
        <f t="shared" ca="1" si="2056"/>
        <v>I117</v>
      </c>
      <c r="E3845">
        <f t="shared" ca="1" si="2038"/>
        <v>18</v>
      </c>
      <c r="F3845">
        <f t="shared" ca="1" si="2039"/>
        <v>8</v>
      </c>
      <c r="G3845" t="str">
        <f t="shared" ca="1" si="2054"/>
        <v>S11</v>
      </c>
      <c r="H3845" t="str">
        <f t="shared" ca="1" si="2055"/>
        <v>S118</v>
      </c>
      <c r="I3845">
        <f ca="1">VLOOKUP(D3845,PRC!$A$2:$B$21,2,0)*E3845</f>
        <v>45000000</v>
      </c>
      <c r="J3845">
        <f t="shared" ca="1" si="2040"/>
        <v>42299996</v>
      </c>
      <c r="K3845">
        <f ca="1">VLOOKUP(D3845,PRC!$A$1:$C$21,3,0)*E3845</f>
        <v>20700000</v>
      </c>
      <c r="L3845">
        <f t="shared" ca="1" si="2041"/>
        <v>4500000</v>
      </c>
      <c r="M3845">
        <f t="shared" ca="1" si="2042"/>
        <v>900000</v>
      </c>
      <c r="N3845">
        <f t="shared" ca="1" si="2043"/>
        <v>7650000</v>
      </c>
      <c r="O3845">
        <f t="shared" ca="1" si="2044"/>
        <v>3600000</v>
      </c>
      <c r="P3845">
        <f t="shared" ca="1" si="2062"/>
        <v>4949996</v>
      </c>
      <c r="Q3845">
        <f ca="1">IF(P3845&gt;0,1,0)</f>
        <v>1</v>
      </c>
      <c r="R3845">
        <f t="shared" ca="1" si="2045"/>
        <v>6</v>
      </c>
      <c r="S3845">
        <f t="shared" ca="1" si="2046"/>
        <v>10</v>
      </c>
      <c r="T3845">
        <f t="shared" ca="1" si="2047"/>
        <v>2</v>
      </c>
      <c r="U3845">
        <f t="shared" ca="1" si="2048"/>
        <v>17</v>
      </c>
      <c r="V3845">
        <f t="shared" ca="1" si="2049"/>
        <v>8</v>
      </c>
      <c r="X3845">
        <f t="shared" si="2051"/>
        <v>3845</v>
      </c>
      <c r="Y3845">
        <f t="shared" si="2052"/>
        <v>3452</v>
      </c>
      <c r="Z3845">
        <f t="shared" si="2053"/>
        <v>3453</v>
      </c>
      <c r="AA3845">
        <f t="shared" si="2050"/>
        <v>3951</v>
      </c>
      <c r="AB3845">
        <f t="shared" si="2060"/>
        <v>500</v>
      </c>
      <c r="AM3845" t="str">
        <f t="shared" si="2061"/>
        <v>201904LP</v>
      </c>
      <c r="AN3845">
        <f t="shared" ca="1" si="2057"/>
        <v>6.0000088888888854</v>
      </c>
      <c r="AO3845">
        <f t="shared" ca="1" si="2058"/>
        <v>10</v>
      </c>
      <c r="AP3845">
        <f t="shared" ca="1" si="2035"/>
        <v>2</v>
      </c>
      <c r="AQ3845">
        <f t="shared" ca="1" si="2036"/>
        <v>17</v>
      </c>
      <c r="AR3845">
        <f t="shared" ca="1" si="2037"/>
        <v>8</v>
      </c>
      <c r="AS3845">
        <f ca="1">P3845/J3845</f>
        <v>0.11702119309893079</v>
      </c>
    </row>
    <row r="3846" spans="1:45" x14ac:dyDescent="0.4">
      <c r="A3846">
        <f t="shared" si="2059"/>
        <v>201904</v>
      </c>
      <c r="B3846" t="s">
        <v>922</v>
      </c>
      <c r="C3846" t="s">
        <v>647</v>
      </c>
      <c r="D3846" t="str">
        <f t="shared" ca="1" si="2056"/>
        <v>I113</v>
      </c>
      <c r="E3846">
        <f t="shared" ca="1" si="2038"/>
        <v>13</v>
      </c>
      <c r="F3846">
        <f t="shared" ca="1" si="2039"/>
        <v>9</v>
      </c>
      <c r="G3846" t="str">
        <f t="shared" ca="1" si="2054"/>
        <v>S10</v>
      </c>
      <c r="H3846" t="str">
        <f t="shared" ca="1" si="2055"/>
        <v>S109</v>
      </c>
      <c r="I3846">
        <f ca="1">VLOOKUP(D3846,PRC!$A$2:$B$21,2,0)*E3846</f>
        <v>8710000</v>
      </c>
      <c r="J3846">
        <f t="shared" ca="1" si="2040"/>
        <v>7926096</v>
      </c>
      <c r="K3846">
        <f ca="1">VLOOKUP(D3846,PRC!$A$1:$C$21,3,0)*E3846</f>
        <v>3919500</v>
      </c>
      <c r="L3846">
        <f t="shared" ca="1" si="2041"/>
        <v>523000</v>
      </c>
      <c r="M3846">
        <f t="shared" ca="1" si="2042"/>
        <v>261000</v>
      </c>
      <c r="N3846">
        <f t="shared" ca="1" si="2043"/>
        <v>1829000</v>
      </c>
      <c r="O3846">
        <f t="shared" ca="1" si="2044"/>
        <v>697000</v>
      </c>
      <c r="P3846">
        <f t="shared" ca="1" si="2062"/>
        <v>696596</v>
      </c>
      <c r="Q3846">
        <f ca="1">IF(P3846&gt;0,1,0)</f>
        <v>1</v>
      </c>
      <c r="R3846">
        <f t="shared" ca="1" si="2045"/>
        <v>9</v>
      </c>
      <c r="S3846">
        <f t="shared" ca="1" si="2046"/>
        <v>6</v>
      </c>
      <c r="T3846">
        <f t="shared" ca="1" si="2047"/>
        <v>3</v>
      </c>
      <c r="U3846">
        <f t="shared" ca="1" si="2048"/>
        <v>21</v>
      </c>
      <c r="V3846">
        <f t="shared" ca="1" si="2049"/>
        <v>8</v>
      </c>
      <c r="X3846">
        <f t="shared" si="2051"/>
        <v>3846</v>
      </c>
      <c r="Y3846">
        <f t="shared" si="2052"/>
        <v>3452</v>
      </c>
      <c r="Z3846">
        <f t="shared" si="2053"/>
        <v>3453</v>
      </c>
      <c r="AA3846">
        <f t="shared" si="2050"/>
        <v>3951</v>
      </c>
      <c r="AB3846">
        <f t="shared" si="2060"/>
        <v>500</v>
      </c>
      <c r="AM3846" t="str">
        <f t="shared" si="2061"/>
        <v>201904LP</v>
      </c>
      <c r="AN3846">
        <f t="shared" ca="1" si="2057"/>
        <v>9.0000459242250308</v>
      </c>
      <c r="AO3846">
        <f t="shared" ca="1" si="2058"/>
        <v>6.0045924225028706</v>
      </c>
      <c r="AP3846">
        <f t="shared" ca="1" si="2035"/>
        <v>2.996555683122847</v>
      </c>
      <c r="AQ3846">
        <f t="shared" ca="1" si="2036"/>
        <v>20.998851894374283</v>
      </c>
      <c r="AR3846">
        <f t="shared" ca="1" si="2037"/>
        <v>8.0022962112514353</v>
      </c>
      <c r="AS3846">
        <f ca="1">P3846/J3846</f>
        <v>8.788639451250653E-2</v>
      </c>
    </row>
    <row r="3847" spans="1:45" x14ac:dyDescent="0.4">
      <c r="A3847">
        <f t="shared" si="2059"/>
        <v>201904</v>
      </c>
      <c r="B3847" t="s">
        <v>923</v>
      </c>
      <c r="C3847" t="s">
        <v>647</v>
      </c>
      <c r="D3847" t="str">
        <f t="shared" ca="1" si="2056"/>
        <v>I118</v>
      </c>
      <c r="E3847">
        <f t="shared" ca="1" si="2038"/>
        <v>10</v>
      </c>
      <c r="F3847">
        <f t="shared" ca="1" si="2039"/>
        <v>8</v>
      </c>
      <c r="G3847" t="str">
        <f t="shared" ca="1" si="2054"/>
        <v>S11</v>
      </c>
      <c r="H3847" t="str">
        <f t="shared" ca="1" si="2055"/>
        <v>S111</v>
      </c>
      <c r="I3847">
        <f ca="1">VLOOKUP(D3847,PRC!$A$2:$B$21,2,0)*E3847</f>
        <v>5300000</v>
      </c>
      <c r="J3847">
        <f t="shared" ca="1" si="2040"/>
        <v>4822996</v>
      </c>
      <c r="K3847">
        <f ca="1">VLOOKUP(D3847,PRC!$A$1:$C$21,3,0)*E3847</f>
        <v>2226000</v>
      </c>
      <c r="L3847">
        <f t="shared" ca="1" si="2041"/>
        <v>530000</v>
      </c>
      <c r="M3847">
        <f t="shared" ca="1" si="2042"/>
        <v>53000</v>
      </c>
      <c r="N3847">
        <f t="shared" ca="1" si="2043"/>
        <v>954000</v>
      </c>
      <c r="O3847">
        <f t="shared" ca="1" si="2044"/>
        <v>318000</v>
      </c>
      <c r="P3847">
        <f t="shared" ca="1" si="2062"/>
        <v>741996</v>
      </c>
      <c r="Q3847">
        <f ca="1">IF(P3847&gt;0,1,0)</f>
        <v>1</v>
      </c>
      <c r="R3847">
        <f t="shared" ca="1" si="2045"/>
        <v>9</v>
      </c>
      <c r="S3847">
        <f t="shared" ca="1" si="2046"/>
        <v>10</v>
      </c>
      <c r="T3847">
        <f t="shared" ca="1" si="2047"/>
        <v>1</v>
      </c>
      <c r="U3847">
        <f t="shared" ca="1" si="2048"/>
        <v>18</v>
      </c>
      <c r="V3847">
        <f t="shared" ca="1" si="2049"/>
        <v>6</v>
      </c>
      <c r="X3847">
        <f t="shared" si="2051"/>
        <v>3847</v>
      </c>
      <c r="Y3847">
        <f t="shared" si="2052"/>
        <v>3452</v>
      </c>
      <c r="Z3847">
        <f t="shared" si="2053"/>
        <v>3453</v>
      </c>
      <c r="AA3847">
        <f t="shared" si="2050"/>
        <v>3951</v>
      </c>
      <c r="AB3847">
        <f t="shared" si="2060"/>
        <v>500</v>
      </c>
      <c r="AM3847" t="str">
        <f t="shared" si="2061"/>
        <v>201904LP</v>
      </c>
      <c r="AN3847">
        <f t="shared" ca="1" si="2057"/>
        <v>9.0000754716981106</v>
      </c>
      <c r="AO3847">
        <f t="shared" ca="1" si="2058"/>
        <v>10</v>
      </c>
      <c r="AP3847">
        <f t="shared" ca="1" si="2035"/>
        <v>1</v>
      </c>
      <c r="AQ3847">
        <f t="shared" ca="1" si="2036"/>
        <v>18</v>
      </c>
      <c r="AR3847">
        <f t="shared" ca="1" si="2037"/>
        <v>6</v>
      </c>
      <c r="AS3847">
        <f ca="1">P3847/J3847</f>
        <v>0.15384545207999342</v>
      </c>
    </row>
    <row r="3848" spans="1:45" x14ac:dyDescent="0.4">
      <c r="A3848">
        <f t="shared" si="2059"/>
        <v>201904</v>
      </c>
      <c r="B3848" t="s">
        <v>924</v>
      </c>
      <c r="C3848" t="s">
        <v>647</v>
      </c>
      <c r="D3848" t="str">
        <f t="shared" ca="1" si="2056"/>
        <v>I120</v>
      </c>
      <c r="E3848">
        <f t="shared" ca="1" si="2038"/>
        <v>15</v>
      </c>
      <c r="F3848">
        <f t="shared" ca="1" si="2039"/>
        <v>10</v>
      </c>
      <c r="G3848" t="str">
        <f t="shared" ca="1" si="2054"/>
        <v>S11</v>
      </c>
      <c r="H3848" t="str">
        <f t="shared" ca="1" si="2055"/>
        <v>S113</v>
      </c>
      <c r="I3848">
        <f ca="1">VLOOKUP(D3848,PRC!$A$2:$B$21,2,0)*E3848</f>
        <v>64500000</v>
      </c>
      <c r="J3848">
        <f t="shared" ca="1" si="2040"/>
        <v>58694996</v>
      </c>
      <c r="K3848">
        <f ca="1">VLOOKUP(D3848,PRC!$A$1:$C$21,3,0)*E3848</f>
        <v>29025000</v>
      </c>
      <c r="L3848">
        <f t="shared" ca="1" si="2041"/>
        <v>3225000</v>
      </c>
      <c r="M3848">
        <f t="shared" ca="1" si="2042"/>
        <v>1290000</v>
      </c>
      <c r="N3848">
        <f t="shared" ca="1" si="2043"/>
        <v>15480000</v>
      </c>
      <c r="O3848">
        <f t="shared" ca="1" si="2044"/>
        <v>3870000</v>
      </c>
      <c r="P3848">
        <f t="shared" ca="1" si="2062"/>
        <v>5804996</v>
      </c>
      <c r="Q3848">
        <f ca="1">IF(P3848&gt;0,1,0)</f>
        <v>1</v>
      </c>
      <c r="R3848">
        <f t="shared" ca="1" si="2045"/>
        <v>9</v>
      </c>
      <c r="S3848">
        <f t="shared" ca="1" si="2046"/>
        <v>5</v>
      </c>
      <c r="T3848">
        <f t="shared" ca="1" si="2047"/>
        <v>2</v>
      </c>
      <c r="U3848">
        <f t="shared" ca="1" si="2048"/>
        <v>24</v>
      </c>
      <c r="V3848">
        <f t="shared" ca="1" si="2049"/>
        <v>6</v>
      </c>
      <c r="X3848">
        <f t="shared" si="2051"/>
        <v>3848</v>
      </c>
      <c r="Y3848">
        <f t="shared" si="2052"/>
        <v>3452</v>
      </c>
      <c r="Z3848">
        <f t="shared" si="2053"/>
        <v>3453</v>
      </c>
      <c r="AA3848">
        <f t="shared" si="2050"/>
        <v>3951</v>
      </c>
      <c r="AB3848">
        <f t="shared" si="2060"/>
        <v>500</v>
      </c>
      <c r="AM3848" t="str">
        <f t="shared" si="2061"/>
        <v>201904LP</v>
      </c>
      <c r="AN3848">
        <f t="shared" ca="1" si="2057"/>
        <v>9.0000062015503914</v>
      </c>
      <c r="AO3848">
        <f t="shared" ca="1" si="2058"/>
        <v>5</v>
      </c>
      <c r="AP3848">
        <f t="shared" ref="AP3848:AP3911" ca="1" si="2063">M3848/$I3848*100</f>
        <v>2</v>
      </c>
      <c r="AQ3848">
        <f t="shared" ref="AQ3848:AQ3911" ca="1" si="2064">N3848/$I3848*100</f>
        <v>24</v>
      </c>
      <c r="AR3848">
        <f t="shared" ref="AR3848:AR3911" ca="1" si="2065">O3848/$I3848*100</f>
        <v>6</v>
      </c>
      <c r="AS3848">
        <f ca="1">P3848/J3848</f>
        <v>9.8901037492190993E-2</v>
      </c>
    </row>
    <row r="3849" spans="1:45" x14ac:dyDescent="0.4">
      <c r="A3849">
        <f t="shared" si="2059"/>
        <v>201904</v>
      </c>
      <c r="B3849" t="s">
        <v>925</v>
      </c>
      <c r="C3849" t="s">
        <v>647</v>
      </c>
      <c r="D3849" t="str">
        <f t="shared" ca="1" si="2056"/>
        <v>I110</v>
      </c>
      <c r="E3849">
        <f t="shared" ca="1" si="2038"/>
        <v>15</v>
      </c>
      <c r="F3849">
        <f t="shared" ca="1" si="2039"/>
        <v>5</v>
      </c>
      <c r="G3849" t="str">
        <f t="shared" ca="1" si="2054"/>
        <v>S11</v>
      </c>
      <c r="H3849" t="str">
        <f t="shared" ca="1" si="2055"/>
        <v>S114</v>
      </c>
      <c r="I3849">
        <f ca="1">VLOOKUP(D3849,PRC!$A$2:$B$21,2,0)*E3849</f>
        <v>4500000</v>
      </c>
      <c r="J3849">
        <f t="shared" ca="1" si="2040"/>
        <v>4094996</v>
      </c>
      <c r="K3849">
        <f ca="1">VLOOKUP(D3849,PRC!$A$1:$C$21,3,0)*E3849</f>
        <v>2070000</v>
      </c>
      <c r="L3849">
        <f t="shared" ca="1" si="2041"/>
        <v>450000</v>
      </c>
      <c r="M3849">
        <f t="shared" ca="1" si="2042"/>
        <v>45000</v>
      </c>
      <c r="N3849">
        <f t="shared" ca="1" si="2043"/>
        <v>945000</v>
      </c>
      <c r="O3849">
        <f t="shared" ca="1" si="2044"/>
        <v>360000</v>
      </c>
      <c r="P3849">
        <f t="shared" ca="1" si="2062"/>
        <v>224996</v>
      </c>
      <c r="Q3849">
        <f ca="1">IF(P3849&gt;0,1,0)</f>
        <v>1</v>
      </c>
      <c r="R3849">
        <f t="shared" ca="1" si="2045"/>
        <v>9</v>
      </c>
      <c r="S3849">
        <f t="shared" ca="1" si="2046"/>
        <v>10</v>
      </c>
      <c r="T3849">
        <f t="shared" ca="1" si="2047"/>
        <v>1</v>
      </c>
      <c r="U3849">
        <f t="shared" ca="1" si="2048"/>
        <v>21</v>
      </c>
      <c r="V3849">
        <f t="shared" ca="1" si="2049"/>
        <v>8</v>
      </c>
      <c r="X3849">
        <f t="shared" si="2051"/>
        <v>3849</v>
      </c>
      <c r="Y3849">
        <f t="shared" si="2052"/>
        <v>3452</v>
      </c>
      <c r="Z3849">
        <f t="shared" si="2053"/>
        <v>3453</v>
      </c>
      <c r="AA3849">
        <f t="shared" si="2050"/>
        <v>3951</v>
      </c>
      <c r="AB3849">
        <f t="shared" si="2060"/>
        <v>500</v>
      </c>
      <c r="AM3849" t="str">
        <f t="shared" si="2061"/>
        <v>201904LP</v>
      </c>
      <c r="AN3849">
        <f t="shared" ca="1" si="2057"/>
        <v>9.0000888888888912</v>
      </c>
      <c r="AO3849">
        <f t="shared" ca="1" si="2058"/>
        <v>10</v>
      </c>
      <c r="AP3849">
        <f t="shared" ca="1" si="2063"/>
        <v>1</v>
      </c>
      <c r="AQ3849">
        <f t="shared" ca="1" si="2064"/>
        <v>21</v>
      </c>
      <c r="AR3849">
        <f t="shared" ca="1" si="2065"/>
        <v>8</v>
      </c>
      <c r="AS3849">
        <f ca="1">P3849/J3849</f>
        <v>5.4944131813559768E-2</v>
      </c>
    </row>
    <row r="3850" spans="1:45" x14ac:dyDescent="0.4">
      <c r="A3850">
        <f t="shared" si="2059"/>
        <v>201904</v>
      </c>
      <c r="B3850" t="s">
        <v>926</v>
      </c>
      <c r="C3850" t="s">
        <v>647</v>
      </c>
      <c r="D3850" t="str">
        <f t="shared" ca="1" si="2056"/>
        <v>I120</v>
      </c>
      <c r="E3850">
        <f t="shared" ca="1" si="2038"/>
        <v>13</v>
      </c>
      <c r="F3850">
        <f t="shared" ca="1" si="2039"/>
        <v>10</v>
      </c>
      <c r="G3850" t="str">
        <f t="shared" ca="1" si="2054"/>
        <v>S10</v>
      </c>
      <c r="H3850" t="str">
        <f t="shared" ca="1" si="2055"/>
        <v>S107</v>
      </c>
      <c r="I3850">
        <f ca="1">VLOOKUP(D3850,PRC!$A$2:$B$21,2,0)*E3850</f>
        <v>55900000</v>
      </c>
      <c r="J3850">
        <f t="shared" ca="1" si="2040"/>
        <v>50309996</v>
      </c>
      <c r="K3850">
        <f ca="1">VLOOKUP(D3850,PRC!$A$1:$C$21,3,0)*E3850</f>
        <v>25155000</v>
      </c>
      <c r="L3850">
        <f t="shared" ca="1" si="2041"/>
        <v>5031000</v>
      </c>
      <c r="M3850">
        <f t="shared" ca="1" si="2042"/>
        <v>1118000</v>
      </c>
      <c r="N3850">
        <f t="shared" ca="1" si="2043"/>
        <v>13975000</v>
      </c>
      <c r="O3850">
        <f t="shared" ca="1" si="2044"/>
        <v>3354000</v>
      </c>
      <c r="P3850">
        <f t="shared" ca="1" si="2062"/>
        <v>1676996</v>
      </c>
      <c r="Q3850">
        <f ca="1">IF(P3850&gt;0,1,0)</f>
        <v>1</v>
      </c>
      <c r="R3850">
        <f t="shared" ca="1" si="2045"/>
        <v>10</v>
      </c>
      <c r="S3850">
        <f t="shared" ca="1" si="2046"/>
        <v>9</v>
      </c>
      <c r="T3850">
        <f t="shared" ca="1" si="2047"/>
        <v>2</v>
      </c>
      <c r="U3850">
        <f t="shared" ca="1" si="2048"/>
        <v>25</v>
      </c>
      <c r="V3850">
        <f t="shared" ca="1" si="2049"/>
        <v>6</v>
      </c>
      <c r="X3850">
        <f t="shared" si="2051"/>
        <v>3850</v>
      </c>
      <c r="Y3850">
        <f t="shared" si="2052"/>
        <v>3452</v>
      </c>
      <c r="Z3850">
        <f t="shared" si="2053"/>
        <v>3453</v>
      </c>
      <c r="AA3850">
        <f t="shared" si="2050"/>
        <v>3951</v>
      </c>
      <c r="AB3850">
        <f t="shared" si="2060"/>
        <v>500</v>
      </c>
      <c r="AM3850" t="str">
        <f t="shared" si="2061"/>
        <v>201904LP</v>
      </c>
      <c r="AN3850">
        <f t="shared" ca="1" si="2057"/>
        <v>10.00000715563506</v>
      </c>
      <c r="AO3850">
        <f t="shared" ca="1" si="2058"/>
        <v>9</v>
      </c>
      <c r="AP3850">
        <f t="shared" ca="1" si="2063"/>
        <v>2</v>
      </c>
      <c r="AQ3850">
        <f t="shared" ca="1" si="2064"/>
        <v>25</v>
      </c>
      <c r="AR3850">
        <f t="shared" ca="1" si="2065"/>
        <v>6</v>
      </c>
      <c r="AS3850">
        <f ca="1">P3850/J3850</f>
        <v>3.333325647650618E-2</v>
      </c>
    </row>
    <row r="3851" spans="1:45" x14ac:dyDescent="0.4">
      <c r="A3851">
        <f t="shared" si="2059"/>
        <v>201904</v>
      </c>
      <c r="B3851" t="s">
        <v>927</v>
      </c>
      <c r="C3851" t="s">
        <v>647</v>
      </c>
      <c r="D3851" t="str">
        <f t="shared" ca="1" si="2056"/>
        <v>I120</v>
      </c>
      <c r="E3851">
        <f t="shared" ca="1" si="2038"/>
        <v>11</v>
      </c>
      <c r="F3851">
        <f t="shared" ca="1" si="2039"/>
        <v>10</v>
      </c>
      <c r="G3851" t="str">
        <f t="shared" ca="1" si="2054"/>
        <v>S11</v>
      </c>
      <c r="H3851" t="str">
        <f t="shared" ca="1" si="2055"/>
        <v>S119</v>
      </c>
      <c r="I3851">
        <f ca="1">VLOOKUP(D3851,PRC!$A$2:$B$21,2,0)*E3851</f>
        <v>47300000</v>
      </c>
      <c r="J3851">
        <f t="shared" ca="1" si="2040"/>
        <v>43042996</v>
      </c>
      <c r="K3851">
        <f ca="1">VLOOKUP(D3851,PRC!$A$1:$C$21,3,0)*E3851</f>
        <v>21285000</v>
      </c>
      <c r="L3851">
        <f t="shared" ca="1" si="2041"/>
        <v>2838000</v>
      </c>
      <c r="M3851">
        <f t="shared" ca="1" si="2042"/>
        <v>946000</v>
      </c>
      <c r="N3851">
        <f t="shared" ca="1" si="2043"/>
        <v>10879000</v>
      </c>
      <c r="O3851">
        <f t="shared" ca="1" si="2044"/>
        <v>2365000</v>
      </c>
      <c r="P3851">
        <f t="shared" ca="1" si="2062"/>
        <v>4729996</v>
      </c>
      <c r="Q3851">
        <f ca="1">IF(P3851&gt;0,1,0)</f>
        <v>1</v>
      </c>
      <c r="R3851">
        <f t="shared" ca="1" si="2045"/>
        <v>9</v>
      </c>
      <c r="S3851">
        <f t="shared" ca="1" si="2046"/>
        <v>6</v>
      </c>
      <c r="T3851">
        <f t="shared" ca="1" si="2047"/>
        <v>2</v>
      </c>
      <c r="U3851">
        <f t="shared" ca="1" si="2048"/>
        <v>23</v>
      </c>
      <c r="V3851">
        <f t="shared" ca="1" si="2049"/>
        <v>5</v>
      </c>
      <c r="X3851">
        <f t="shared" si="2051"/>
        <v>3851</v>
      </c>
      <c r="Y3851">
        <f t="shared" si="2052"/>
        <v>3452</v>
      </c>
      <c r="Z3851">
        <f t="shared" si="2053"/>
        <v>3453</v>
      </c>
      <c r="AA3851">
        <f t="shared" si="2050"/>
        <v>3951</v>
      </c>
      <c r="AB3851">
        <f t="shared" si="2060"/>
        <v>500</v>
      </c>
      <c r="AM3851" t="str">
        <f t="shared" si="2061"/>
        <v>201904LP</v>
      </c>
      <c r="AN3851">
        <f t="shared" ca="1" si="2057"/>
        <v>9.0000084566596144</v>
      </c>
      <c r="AO3851">
        <f t="shared" ca="1" si="2058"/>
        <v>6</v>
      </c>
      <c r="AP3851">
        <f t="shared" ca="1" si="2063"/>
        <v>2</v>
      </c>
      <c r="AQ3851">
        <f t="shared" ca="1" si="2064"/>
        <v>23</v>
      </c>
      <c r="AR3851">
        <f t="shared" ca="1" si="2065"/>
        <v>5</v>
      </c>
      <c r="AS3851">
        <f ca="1">P3851/J3851</f>
        <v>0.1098900271719004</v>
      </c>
    </row>
    <row r="3852" spans="1:45" x14ac:dyDescent="0.4">
      <c r="A3852">
        <f t="shared" si="2059"/>
        <v>201904</v>
      </c>
      <c r="B3852" t="s">
        <v>928</v>
      </c>
      <c r="C3852" t="s">
        <v>647</v>
      </c>
      <c r="D3852" t="str">
        <f t="shared" ca="1" si="2056"/>
        <v>I112</v>
      </c>
      <c r="E3852">
        <f t="shared" ca="1" si="2038"/>
        <v>17</v>
      </c>
      <c r="F3852">
        <f t="shared" ca="1" si="2039"/>
        <v>5</v>
      </c>
      <c r="G3852" t="str">
        <f t="shared" ca="1" si="2054"/>
        <v>S10</v>
      </c>
      <c r="H3852" t="str">
        <f t="shared" ca="1" si="2055"/>
        <v>S108</v>
      </c>
      <c r="I3852">
        <f ca="1">VLOOKUP(D3852,PRC!$A$2:$B$21,2,0)*E3852</f>
        <v>1105000</v>
      </c>
      <c r="J3852">
        <f t="shared" ca="1" si="2040"/>
        <v>1005546</v>
      </c>
      <c r="K3852">
        <f ca="1">VLOOKUP(D3852,PRC!$A$1:$C$21,3,0)*E3852</f>
        <v>552500</v>
      </c>
      <c r="L3852">
        <f t="shared" ca="1" si="2041"/>
        <v>55000</v>
      </c>
      <c r="M3852">
        <f t="shared" ca="1" si="2042"/>
        <v>33000</v>
      </c>
      <c r="N3852">
        <f t="shared" ca="1" si="2043"/>
        <v>232000</v>
      </c>
      <c r="O3852">
        <f t="shared" ca="1" si="2044"/>
        <v>99000</v>
      </c>
      <c r="P3852">
        <f t="shared" ca="1" si="2062"/>
        <v>34046</v>
      </c>
      <c r="Q3852">
        <f ca="1">IF(P3852&gt;0,1,0)</f>
        <v>1</v>
      </c>
      <c r="R3852">
        <f t="shared" ca="1" si="2045"/>
        <v>9</v>
      </c>
      <c r="S3852">
        <f t="shared" ca="1" si="2046"/>
        <v>5</v>
      </c>
      <c r="T3852">
        <f t="shared" ca="1" si="2047"/>
        <v>3</v>
      </c>
      <c r="U3852">
        <f t="shared" ca="1" si="2048"/>
        <v>21</v>
      </c>
      <c r="V3852">
        <f t="shared" ca="1" si="2049"/>
        <v>9</v>
      </c>
      <c r="X3852">
        <f t="shared" si="2051"/>
        <v>3852</v>
      </c>
      <c r="Y3852">
        <f t="shared" si="2052"/>
        <v>3452</v>
      </c>
      <c r="Z3852">
        <f t="shared" si="2053"/>
        <v>3453</v>
      </c>
      <c r="AA3852">
        <f t="shared" si="2050"/>
        <v>3951</v>
      </c>
      <c r="AB3852">
        <f t="shared" si="2060"/>
        <v>500</v>
      </c>
      <c r="AM3852" t="str">
        <f t="shared" si="2061"/>
        <v>201904LP</v>
      </c>
      <c r="AN3852">
        <f t="shared" ca="1" si="2057"/>
        <v>9.000361990950223</v>
      </c>
      <c r="AO3852">
        <f t="shared" ca="1" si="2058"/>
        <v>4.9773755656108598</v>
      </c>
      <c r="AP3852">
        <f t="shared" ca="1" si="2063"/>
        <v>2.9864253393665159</v>
      </c>
      <c r="AQ3852">
        <f t="shared" ca="1" si="2064"/>
        <v>20.995475113122172</v>
      </c>
      <c r="AR3852">
        <f t="shared" ca="1" si="2065"/>
        <v>8.9592760180995477</v>
      </c>
      <c r="AS3852">
        <f ca="1">P3852/J3852</f>
        <v>3.3858222299129027E-2</v>
      </c>
    </row>
    <row r="3853" spans="1:45" x14ac:dyDescent="0.4">
      <c r="A3853">
        <f t="shared" si="2059"/>
        <v>201904</v>
      </c>
      <c r="B3853" t="s">
        <v>929</v>
      </c>
      <c r="C3853" t="s">
        <v>647</v>
      </c>
      <c r="D3853" t="str">
        <f t="shared" ca="1" si="2056"/>
        <v>I115</v>
      </c>
      <c r="E3853">
        <f t="shared" ca="1" si="2038"/>
        <v>20</v>
      </c>
      <c r="F3853">
        <f t="shared" ca="1" si="2039"/>
        <v>8</v>
      </c>
      <c r="G3853" t="str">
        <f t="shared" ca="1" si="2054"/>
        <v>S10</v>
      </c>
      <c r="H3853" t="str">
        <f t="shared" ca="1" si="2055"/>
        <v>S104</v>
      </c>
      <c r="I3853">
        <f ca="1">VLOOKUP(D3853,PRC!$A$2:$B$21,2,0)*E3853</f>
        <v>100000</v>
      </c>
      <c r="J3853">
        <f t="shared" ca="1" si="2040"/>
        <v>89996</v>
      </c>
      <c r="K3853">
        <f ca="1">VLOOKUP(D3853,PRC!$A$1:$C$21,3,0)*E3853</f>
        <v>48000</v>
      </c>
      <c r="L3853">
        <f t="shared" ca="1" si="2041"/>
        <v>6000</v>
      </c>
      <c r="M3853">
        <f t="shared" ca="1" si="2042"/>
        <v>1000</v>
      </c>
      <c r="N3853">
        <f t="shared" ca="1" si="2043"/>
        <v>20000</v>
      </c>
      <c r="O3853">
        <f t="shared" ca="1" si="2044"/>
        <v>10000</v>
      </c>
      <c r="P3853">
        <f t="shared" ca="1" si="2062"/>
        <v>4996</v>
      </c>
      <c r="Q3853">
        <f ca="1">IF(P3853&gt;0,1,0)</f>
        <v>1</v>
      </c>
      <c r="R3853">
        <f t="shared" ca="1" si="2045"/>
        <v>10</v>
      </c>
      <c r="S3853">
        <f t="shared" ca="1" si="2046"/>
        <v>6</v>
      </c>
      <c r="T3853">
        <f t="shared" ca="1" si="2047"/>
        <v>1</v>
      </c>
      <c r="U3853">
        <f t="shared" ca="1" si="2048"/>
        <v>20</v>
      </c>
      <c r="V3853">
        <f t="shared" ca="1" si="2049"/>
        <v>10</v>
      </c>
      <c r="X3853">
        <f t="shared" si="2051"/>
        <v>3853</v>
      </c>
      <c r="Y3853">
        <f t="shared" si="2052"/>
        <v>3452</v>
      </c>
      <c r="Z3853">
        <f t="shared" si="2053"/>
        <v>3453</v>
      </c>
      <c r="AA3853">
        <f t="shared" si="2050"/>
        <v>3951</v>
      </c>
      <c r="AB3853">
        <f t="shared" si="2060"/>
        <v>500</v>
      </c>
      <c r="AM3853" t="str">
        <f t="shared" si="2061"/>
        <v>201904LP</v>
      </c>
      <c r="AN3853">
        <f t="shared" ca="1" si="2057"/>
        <v>10.004000000000001</v>
      </c>
      <c r="AO3853">
        <f t="shared" ca="1" si="2058"/>
        <v>6</v>
      </c>
      <c r="AP3853">
        <f t="shared" ca="1" si="2063"/>
        <v>1</v>
      </c>
      <c r="AQ3853">
        <f t="shared" ca="1" si="2064"/>
        <v>20</v>
      </c>
      <c r="AR3853">
        <f t="shared" ca="1" si="2065"/>
        <v>10</v>
      </c>
      <c r="AS3853">
        <f ca="1">P3853/J3853</f>
        <v>5.5513578381261391E-2</v>
      </c>
    </row>
    <row r="3854" spans="1:45" x14ac:dyDescent="0.4">
      <c r="A3854">
        <f t="shared" si="2059"/>
        <v>201904</v>
      </c>
      <c r="B3854" t="s">
        <v>930</v>
      </c>
      <c r="C3854" t="s">
        <v>647</v>
      </c>
      <c r="D3854" t="str">
        <f t="shared" ca="1" si="2056"/>
        <v>I104</v>
      </c>
      <c r="E3854">
        <f t="shared" ca="1" si="2038"/>
        <v>15</v>
      </c>
      <c r="F3854">
        <f t="shared" ca="1" si="2039"/>
        <v>10</v>
      </c>
      <c r="G3854" t="str">
        <f t="shared" ca="1" si="2054"/>
        <v>S11</v>
      </c>
      <c r="H3854" t="str">
        <f t="shared" ca="1" si="2055"/>
        <v>S116</v>
      </c>
      <c r="I3854">
        <f ca="1">VLOOKUP(D3854,PRC!$A$2:$B$21,2,0)*E3854</f>
        <v>1050000</v>
      </c>
      <c r="J3854">
        <f t="shared" ca="1" si="2040"/>
        <v>955496</v>
      </c>
      <c r="K3854">
        <f ca="1">VLOOKUP(D3854,PRC!$A$1:$C$21,3,0)*E3854</f>
        <v>441000</v>
      </c>
      <c r="L3854">
        <f t="shared" ca="1" si="2041"/>
        <v>63000</v>
      </c>
      <c r="M3854">
        <f t="shared" ca="1" si="2042"/>
        <v>32000</v>
      </c>
      <c r="N3854">
        <f t="shared" ca="1" si="2043"/>
        <v>242000</v>
      </c>
      <c r="O3854">
        <f t="shared" ca="1" si="2044"/>
        <v>74000</v>
      </c>
      <c r="P3854">
        <f t="shared" ca="1" si="2062"/>
        <v>103496</v>
      </c>
      <c r="Q3854">
        <f ca="1">IF(P3854&gt;0,1,0)</f>
        <v>1</v>
      </c>
      <c r="R3854">
        <f t="shared" ca="1" si="2045"/>
        <v>9</v>
      </c>
      <c r="S3854">
        <f t="shared" ca="1" si="2046"/>
        <v>6</v>
      </c>
      <c r="T3854">
        <f t="shared" ca="1" si="2047"/>
        <v>3</v>
      </c>
      <c r="U3854">
        <f t="shared" ca="1" si="2048"/>
        <v>23</v>
      </c>
      <c r="V3854">
        <f t="shared" ca="1" si="2049"/>
        <v>7</v>
      </c>
      <c r="X3854">
        <f t="shared" si="2051"/>
        <v>3854</v>
      </c>
      <c r="Y3854">
        <f t="shared" si="2052"/>
        <v>3452</v>
      </c>
      <c r="Z3854">
        <f t="shared" si="2053"/>
        <v>3453</v>
      </c>
      <c r="AA3854">
        <f t="shared" si="2050"/>
        <v>3951</v>
      </c>
      <c r="AB3854">
        <f t="shared" si="2060"/>
        <v>500</v>
      </c>
      <c r="AM3854" t="str">
        <f t="shared" si="2061"/>
        <v>201904LP</v>
      </c>
      <c r="AN3854">
        <f t="shared" ca="1" si="2057"/>
        <v>9.000380952380949</v>
      </c>
      <c r="AO3854">
        <f t="shared" ca="1" si="2058"/>
        <v>6</v>
      </c>
      <c r="AP3854">
        <f t="shared" ca="1" si="2063"/>
        <v>3.0476190476190474</v>
      </c>
      <c r="AQ3854">
        <f t="shared" ca="1" si="2064"/>
        <v>23.047619047619047</v>
      </c>
      <c r="AR3854">
        <f t="shared" ca="1" si="2065"/>
        <v>7.0476190476190474</v>
      </c>
      <c r="AS3854">
        <f ca="1">P3854/J3854</f>
        <v>0.10831651833184022</v>
      </c>
    </row>
    <row r="3855" spans="1:45" x14ac:dyDescent="0.4">
      <c r="A3855">
        <f t="shared" si="2059"/>
        <v>201904</v>
      </c>
      <c r="B3855" t="s">
        <v>931</v>
      </c>
      <c r="C3855" t="s">
        <v>647</v>
      </c>
      <c r="D3855" t="str">
        <f t="shared" ca="1" si="2056"/>
        <v>I117</v>
      </c>
      <c r="E3855">
        <f t="shared" ca="1" si="2038"/>
        <v>11</v>
      </c>
      <c r="F3855">
        <f t="shared" ca="1" si="2039"/>
        <v>9</v>
      </c>
      <c r="G3855" t="str">
        <f t="shared" ca="1" si="2054"/>
        <v>S10</v>
      </c>
      <c r="H3855" t="str">
        <f t="shared" ca="1" si="2055"/>
        <v>S101</v>
      </c>
      <c r="I3855">
        <f ca="1">VLOOKUP(D3855,PRC!$A$2:$B$21,2,0)*E3855</f>
        <v>27500000</v>
      </c>
      <c r="J3855">
        <f t="shared" ca="1" si="2040"/>
        <v>25024996</v>
      </c>
      <c r="K3855">
        <f ca="1">VLOOKUP(D3855,PRC!$A$1:$C$21,3,0)*E3855</f>
        <v>12650000</v>
      </c>
      <c r="L3855">
        <f t="shared" ca="1" si="2041"/>
        <v>2200000</v>
      </c>
      <c r="M3855">
        <f t="shared" ca="1" si="2042"/>
        <v>550000</v>
      </c>
      <c r="N3855">
        <f t="shared" ca="1" si="2043"/>
        <v>4950000</v>
      </c>
      <c r="O3855">
        <f t="shared" ca="1" si="2044"/>
        <v>1650000</v>
      </c>
      <c r="P3855">
        <f t="shared" ca="1" si="2062"/>
        <v>3024996</v>
      </c>
      <c r="Q3855">
        <f ca="1">IF(P3855&gt;0,1,0)</f>
        <v>1</v>
      </c>
      <c r="R3855">
        <f t="shared" ca="1" si="2045"/>
        <v>9</v>
      </c>
      <c r="S3855">
        <f t="shared" ca="1" si="2046"/>
        <v>8</v>
      </c>
      <c r="T3855">
        <f t="shared" ca="1" si="2047"/>
        <v>2</v>
      </c>
      <c r="U3855">
        <f t="shared" ca="1" si="2048"/>
        <v>18</v>
      </c>
      <c r="V3855">
        <f t="shared" ca="1" si="2049"/>
        <v>6</v>
      </c>
      <c r="X3855">
        <f t="shared" si="2051"/>
        <v>3855</v>
      </c>
      <c r="Y3855">
        <f t="shared" si="2052"/>
        <v>3452</v>
      </c>
      <c r="Z3855">
        <f t="shared" si="2053"/>
        <v>3453</v>
      </c>
      <c r="AA3855">
        <f t="shared" si="2050"/>
        <v>3951</v>
      </c>
      <c r="AB3855">
        <f t="shared" si="2060"/>
        <v>500</v>
      </c>
      <c r="AM3855" t="str">
        <f t="shared" si="2061"/>
        <v>201904LP</v>
      </c>
      <c r="AN3855">
        <f t="shared" ca="1" si="2057"/>
        <v>9.0000145454545493</v>
      </c>
      <c r="AO3855">
        <f t="shared" ca="1" si="2058"/>
        <v>8</v>
      </c>
      <c r="AP3855">
        <f t="shared" ca="1" si="2063"/>
        <v>2</v>
      </c>
      <c r="AQ3855">
        <f t="shared" ca="1" si="2064"/>
        <v>18</v>
      </c>
      <c r="AR3855">
        <f t="shared" ca="1" si="2065"/>
        <v>6</v>
      </c>
      <c r="AS3855">
        <f ca="1">P3855/J3855</f>
        <v>0.12087898036027658</v>
      </c>
    </row>
    <row r="3856" spans="1:45" x14ac:dyDescent="0.4">
      <c r="A3856">
        <f t="shared" si="2059"/>
        <v>201904</v>
      </c>
      <c r="B3856" t="s">
        <v>932</v>
      </c>
      <c r="C3856" t="s">
        <v>647</v>
      </c>
      <c r="D3856" t="str">
        <f t="shared" ca="1" si="2056"/>
        <v>I120</v>
      </c>
      <c r="E3856">
        <f t="shared" ca="1" si="2038"/>
        <v>16</v>
      </c>
      <c r="F3856">
        <f t="shared" ca="1" si="2039"/>
        <v>5</v>
      </c>
      <c r="G3856" t="str">
        <f t="shared" ca="1" si="2054"/>
        <v>S10</v>
      </c>
      <c r="H3856" t="str">
        <f t="shared" ca="1" si="2055"/>
        <v>S108</v>
      </c>
      <c r="I3856">
        <f ca="1">VLOOKUP(D3856,PRC!$A$2:$B$21,2,0)*E3856</f>
        <v>68800000</v>
      </c>
      <c r="J3856">
        <f t="shared" ca="1" si="2040"/>
        <v>62607996</v>
      </c>
      <c r="K3856">
        <f ca="1">VLOOKUP(D3856,PRC!$A$1:$C$21,3,0)*E3856</f>
        <v>30960000</v>
      </c>
      <c r="L3856">
        <f t="shared" ca="1" si="2041"/>
        <v>4128000</v>
      </c>
      <c r="M3856">
        <f t="shared" ca="1" si="2042"/>
        <v>1376000</v>
      </c>
      <c r="N3856">
        <f t="shared" ca="1" si="2043"/>
        <v>13760000</v>
      </c>
      <c r="O3856">
        <f t="shared" ca="1" si="2044"/>
        <v>4128000</v>
      </c>
      <c r="P3856">
        <f t="shared" ca="1" si="2062"/>
        <v>8255996</v>
      </c>
      <c r="Q3856">
        <f ca="1">IF(P3856&gt;0,1,0)</f>
        <v>1</v>
      </c>
      <c r="R3856">
        <f t="shared" ca="1" si="2045"/>
        <v>9</v>
      </c>
      <c r="S3856">
        <f t="shared" ca="1" si="2046"/>
        <v>6</v>
      </c>
      <c r="T3856">
        <f t="shared" ca="1" si="2047"/>
        <v>2</v>
      </c>
      <c r="U3856">
        <f t="shared" ca="1" si="2048"/>
        <v>20</v>
      </c>
      <c r="V3856">
        <f t="shared" ca="1" si="2049"/>
        <v>6</v>
      </c>
      <c r="X3856">
        <f t="shared" si="2051"/>
        <v>3856</v>
      </c>
      <c r="Y3856">
        <f t="shared" si="2052"/>
        <v>3452</v>
      </c>
      <c r="Z3856">
        <f t="shared" si="2053"/>
        <v>3453</v>
      </c>
      <c r="AA3856">
        <f t="shared" si="2050"/>
        <v>3951</v>
      </c>
      <c r="AB3856">
        <f t="shared" si="2060"/>
        <v>500</v>
      </c>
      <c r="AM3856" t="str">
        <f t="shared" si="2061"/>
        <v>201904LP</v>
      </c>
      <c r="AN3856">
        <f t="shared" ca="1" si="2057"/>
        <v>9.0000058139534929</v>
      </c>
      <c r="AO3856">
        <f t="shared" ca="1" si="2058"/>
        <v>6</v>
      </c>
      <c r="AP3856">
        <f t="shared" ca="1" si="2063"/>
        <v>2</v>
      </c>
      <c r="AQ3856">
        <f t="shared" ca="1" si="2064"/>
        <v>20</v>
      </c>
      <c r="AR3856">
        <f t="shared" ca="1" si="2065"/>
        <v>6</v>
      </c>
      <c r="AS3856">
        <f ca="1">P3856/J3856</f>
        <v>0.1318680764035316</v>
      </c>
    </row>
    <row r="3857" spans="1:45" x14ac:dyDescent="0.4">
      <c r="A3857">
        <f t="shared" si="2059"/>
        <v>201904</v>
      </c>
      <c r="B3857" t="s">
        <v>933</v>
      </c>
      <c r="C3857" t="s">
        <v>647</v>
      </c>
      <c r="D3857" t="str">
        <f t="shared" ca="1" si="2056"/>
        <v>I110</v>
      </c>
      <c r="E3857">
        <f t="shared" ca="1" si="2038"/>
        <v>15</v>
      </c>
      <c r="F3857">
        <f t="shared" ca="1" si="2039"/>
        <v>9</v>
      </c>
      <c r="G3857" t="str">
        <f t="shared" ca="1" si="2054"/>
        <v>S10</v>
      </c>
      <c r="H3857" t="str">
        <f t="shared" ca="1" si="2055"/>
        <v>S107</v>
      </c>
      <c r="I3857">
        <f ca="1">VLOOKUP(D3857,PRC!$A$2:$B$21,2,0)*E3857</f>
        <v>4500000</v>
      </c>
      <c r="J3857">
        <f t="shared" ca="1" si="2040"/>
        <v>4049996</v>
      </c>
      <c r="K3857">
        <f ca="1">VLOOKUP(D3857,PRC!$A$1:$C$21,3,0)*E3857</f>
        <v>2070000</v>
      </c>
      <c r="L3857">
        <f t="shared" ca="1" si="2041"/>
        <v>225000</v>
      </c>
      <c r="M3857">
        <f t="shared" ca="1" si="2042"/>
        <v>90000</v>
      </c>
      <c r="N3857">
        <f t="shared" ca="1" si="2043"/>
        <v>990000</v>
      </c>
      <c r="O3857">
        <f t="shared" ca="1" si="2044"/>
        <v>225000</v>
      </c>
      <c r="P3857">
        <f t="shared" ca="1" si="2062"/>
        <v>449996</v>
      </c>
      <c r="Q3857">
        <f ca="1">IF(P3857&gt;0,1,0)</f>
        <v>1</v>
      </c>
      <c r="R3857">
        <f t="shared" ca="1" si="2045"/>
        <v>10</v>
      </c>
      <c r="S3857">
        <f t="shared" ca="1" si="2046"/>
        <v>5</v>
      </c>
      <c r="T3857">
        <f t="shared" ca="1" si="2047"/>
        <v>2</v>
      </c>
      <c r="U3857">
        <f t="shared" ca="1" si="2048"/>
        <v>22</v>
      </c>
      <c r="V3857">
        <f t="shared" ca="1" si="2049"/>
        <v>5</v>
      </c>
      <c r="X3857">
        <f t="shared" si="2051"/>
        <v>3857</v>
      </c>
      <c r="Y3857">
        <f t="shared" si="2052"/>
        <v>3452</v>
      </c>
      <c r="Z3857">
        <f t="shared" si="2053"/>
        <v>3453</v>
      </c>
      <c r="AA3857">
        <f t="shared" si="2050"/>
        <v>3951</v>
      </c>
      <c r="AB3857">
        <f t="shared" si="2060"/>
        <v>500</v>
      </c>
      <c r="AM3857" t="str">
        <f t="shared" si="2061"/>
        <v>201904LP</v>
      </c>
      <c r="AN3857">
        <f t="shared" ca="1" si="2057"/>
        <v>10.000088888888891</v>
      </c>
      <c r="AO3857">
        <f t="shared" ca="1" si="2058"/>
        <v>5</v>
      </c>
      <c r="AP3857">
        <f t="shared" ca="1" si="2063"/>
        <v>2</v>
      </c>
      <c r="AQ3857">
        <f t="shared" ca="1" si="2064"/>
        <v>22</v>
      </c>
      <c r="AR3857">
        <f t="shared" ca="1" si="2065"/>
        <v>5</v>
      </c>
      <c r="AS3857">
        <f ca="1">P3857/J3857</f>
        <v>0.11111023319529205</v>
      </c>
    </row>
    <row r="3858" spans="1:45" x14ac:dyDescent="0.4">
      <c r="A3858">
        <f t="shared" si="2059"/>
        <v>201904</v>
      </c>
      <c r="B3858" t="s">
        <v>934</v>
      </c>
      <c r="C3858" t="s">
        <v>647</v>
      </c>
      <c r="D3858" t="str">
        <f t="shared" ca="1" si="2056"/>
        <v>I118</v>
      </c>
      <c r="E3858">
        <f t="shared" ca="1" si="2038"/>
        <v>16</v>
      </c>
      <c r="F3858">
        <f t="shared" ca="1" si="2039"/>
        <v>7</v>
      </c>
      <c r="G3858" t="str">
        <f t="shared" ca="1" si="2054"/>
        <v>S11</v>
      </c>
      <c r="H3858" t="str">
        <f t="shared" ca="1" si="2055"/>
        <v>S110</v>
      </c>
      <c r="I3858">
        <f ca="1">VLOOKUP(D3858,PRC!$A$2:$B$21,2,0)*E3858</f>
        <v>8480000</v>
      </c>
      <c r="J3858">
        <f t="shared" ca="1" si="2040"/>
        <v>7971196</v>
      </c>
      <c r="K3858">
        <f ca="1">VLOOKUP(D3858,PRC!$A$1:$C$21,3,0)*E3858</f>
        <v>3561600</v>
      </c>
      <c r="L3858">
        <f t="shared" ca="1" si="2041"/>
        <v>509000</v>
      </c>
      <c r="M3858">
        <f t="shared" ca="1" si="2042"/>
        <v>254000</v>
      </c>
      <c r="N3858">
        <f t="shared" ca="1" si="2043"/>
        <v>1611000</v>
      </c>
      <c r="O3858">
        <f t="shared" ca="1" si="2044"/>
        <v>848000</v>
      </c>
      <c r="P3858">
        <f t="shared" ca="1" si="2062"/>
        <v>1187596</v>
      </c>
      <c r="Q3858">
        <f ca="1">IF(P3858&gt;0,1,0)</f>
        <v>1</v>
      </c>
      <c r="R3858">
        <f t="shared" ca="1" si="2045"/>
        <v>6</v>
      </c>
      <c r="S3858">
        <f t="shared" ca="1" si="2046"/>
        <v>6</v>
      </c>
      <c r="T3858">
        <f t="shared" ca="1" si="2047"/>
        <v>3</v>
      </c>
      <c r="U3858">
        <f t="shared" ca="1" si="2048"/>
        <v>19</v>
      </c>
      <c r="V3858">
        <f t="shared" ca="1" si="2049"/>
        <v>10</v>
      </c>
      <c r="X3858">
        <f t="shared" si="2051"/>
        <v>3858</v>
      </c>
      <c r="Y3858">
        <f t="shared" si="2052"/>
        <v>3452</v>
      </c>
      <c r="Z3858">
        <f t="shared" si="2053"/>
        <v>3453</v>
      </c>
      <c r="AA3858">
        <f t="shared" si="2050"/>
        <v>3951</v>
      </c>
      <c r="AB3858">
        <f t="shared" si="2060"/>
        <v>500</v>
      </c>
      <c r="AM3858" t="str">
        <f t="shared" si="2061"/>
        <v>201904LP</v>
      </c>
      <c r="AN3858">
        <f t="shared" ca="1" si="2057"/>
        <v>6.0000471698113174</v>
      </c>
      <c r="AO3858">
        <f t="shared" ca="1" si="2058"/>
        <v>6.0023584905660377</v>
      </c>
      <c r="AP3858">
        <f t="shared" ca="1" si="2063"/>
        <v>2.9952830188679247</v>
      </c>
      <c r="AQ3858">
        <f t="shared" ca="1" si="2064"/>
        <v>18.997641509433961</v>
      </c>
      <c r="AR3858">
        <f t="shared" ca="1" si="2065"/>
        <v>10</v>
      </c>
      <c r="AS3858">
        <f ca="1">P3858/J3858</f>
        <v>0.14898592381870926</v>
      </c>
    </row>
    <row r="3859" spans="1:45" x14ac:dyDescent="0.4">
      <c r="A3859">
        <f t="shared" si="2059"/>
        <v>201904</v>
      </c>
      <c r="B3859" t="s">
        <v>935</v>
      </c>
      <c r="C3859" t="s">
        <v>647</v>
      </c>
      <c r="D3859" t="str">
        <f t="shared" ca="1" si="2056"/>
        <v>I110</v>
      </c>
      <c r="E3859">
        <f t="shared" ca="1" si="2038"/>
        <v>12</v>
      </c>
      <c r="F3859">
        <f t="shared" ca="1" si="2039"/>
        <v>8</v>
      </c>
      <c r="G3859" t="str">
        <f t="shared" ca="1" si="2054"/>
        <v>S11</v>
      </c>
      <c r="H3859" t="str">
        <f t="shared" ca="1" si="2055"/>
        <v>S118</v>
      </c>
      <c r="I3859">
        <f ca="1">VLOOKUP(D3859,PRC!$A$2:$B$21,2,0)*E3859</f>
        <v>3600000</v>
      </c>
      <c r="J3859">
        <f t="shared" ca="1" si="2040"/>
        <v>3347996</v>
      </c>
      <c r="K3859">
        <f ca="1">VLOOKUP(D3859,PRC!$A$1:$C$21,3,0)*E3859</f>
        <v>1656000</v>
      </c>
      <c r="L3859">
        <f t="shared" ca="1" si="2041"/>
        <v>360000</v>
      </c>
      <c r="M3859">
        <f t="shared" ca="1" si="2042"/>
        <v>36000</v>
      </c>
      <c r="N3859">
        <f t="shared" ca="1" si="2043"/>
        <v>900000</v>
      </c>
      <c r="O3859">
        <f t="shared" ca="1" si="2044"/>
        <v>216000</v>
      </c>
      <c r="P3859">
        <f t="shared" ca="1" si="2062"/>
        <v>179996</v>
      </c>
      <c r="Q3859">
        <f ca="1">IF(P3859&gt;0,1,0)</f>
        <v>1</v>
      </c>
      <c r="R3859">
        <f t="shared" ca="1" si="2045"/>
        <v>7</v>
      </c>
      <c r="S3859">
        <f t="shared" ca="1" si="2046"/>
        <v>10</v>
      </c>
      <c r="T3859">
        <f t="shared" ca="1" si="2047"/>
        <v>1</v>
      </c>
      <c r="U3859">
        <f t="shared" ca="1" si="2048"/>
        <v>25</v>
      </c>
      <c r="V3859">
        <f t="shared" ca="1" si="2049"/>
        <v>6</v>
      </c>
      <c r="X3859">
        <f t="shared" si="2051"/>
        <v>3859</v>
      </c>
      <c r="Y3859">
        <f t="shared" si="2052"/>
        <v>3452</v>
      </c>
      <c r="Z3859">
        <f t="shared" si="2053"/>
        <v>3453</v>
      </c>
      <c r="AA3859">
        <f t="shared" si="2050"/>
        <v>3951</v>
      </c>
      <c r="AB3859">
        <f t="shared" si="2060"/>
        <v>500</v>
      </c>
      <c r="AM3859" t="str">
        <f t="shared" si="2061"/>
        <v>201904LP</v>
      </c>
      <c r="AN3859">
        <f t="shared" ca="1" si="2057"/>
        <v>7.0001111111111065</v>
      </c>
      <c r="AO3859">
        <f t="shared" ca="1" si="2058"/>
        <v>10</v>
      </c>
      <c r="AP3859">
        <f t="shared" ca="1" si="2063"/>
        <v>1</v>
      </c>
      <c r="AQ3859">
        <f t="shared" ca="1" si="2064"/>
        <v>25</v>
      </c>
      <c r="AR3859">
        <f t="shared" ca="1" si="2065"/>
        <v>6</v>
      </c>
      <c r="AS3859">
        <f ca="1">P3859/J3859</f>
        <v>5.376231034923578E-2</v>
      </c>
    </row>
    <row r="3860" spans="1:45" x14ac:dyDescent="0.4">
      <c r="A3860">
        <f t="shared" si="2059"/>
        <v>201904</v>
      </c>
      <c r="B3860" t="s">
        <v>936</v>
      </c>
      <c r="C3860" t="s">
        <v>647</v>
      </c>
      <c r="D3860" t="str">
        <f t="shared" ca="1" si="2056"/>
        <v>I116</v>
      </c>
      <c r="E3860">
        <f t="shared" ca="1" si="2038"/>
        <v>14</v>
      </c>
      <c r="F3860">
        <f t="shared" ca="1" si="2039"/>
        <v>5</v>
      </c>
      <c r="G3860" t="str">
        <f t="shared" ca="1" si="2054"/>
        <v>S11</v>
      </c>
      <c r="H3860" t="str">
        <f t="shared" ca="1" si="2055"/>
        <v>S115</v>
      </c>
      <c r="I3860">
        <f ca="1">VLOOKUP(D3860,PRC!$A$2:$B$21,2,0)*E3860</f>
        <v>20440000</v>
      </c>
      <c r="J3860">
        <f t="shared" ca="1" si="2040"/>
        <v>19417996</v>
      </c>
      <c r="K3860">
        <f ca="1">VLOOKUP(D3860,PRC!$A$1:$C$21,3,0)*E3860</f>
        <v>12264000</v>
      </c>
      <c r="L3860">
        <f t="shared" ca="1" si="2041"/>
        <v>1431000</v>
      </c>
      <c r="M3860">
        <f t="shared" ca="1" si="2042"/>
        <v>409000</v>
      </c>
      <c r="N3860">
        <f t="shared" ca="1" si="2043"/>
        <v>3884000</v>
      </c>
      <c r="O3860">
        <f t="shared" ca="1" si="2044"/>
        <v>1431000</v>
      </c>
      <c r="P3860">
        <f t="shared" ca="1" si="2062"/>
        <v>-1004</v>
      </c>
      <c r="Q3860">
        <f ca="1">IF(P3860&gt;0,1,0)</f>
        <v>0</v>
      </c>
      <c r="R3860">
        <f t="shared" ca="1" si="2045"/>
        <v>5</v>
      </c>
      <c r="S3860">
        <f t="shared" ca="1" si="2046"/>
        <v>7</v>
      </c>
      <c r="T3860">
        <f t="shared" ca="1" si="2047"/>
        <v>2</v>
      </c>
      <c r="U3860">
        <f t="shared" ca="1" si="2048"/>
        <v>19</v>
      </c>
      <c r="V3860">
        <f t="shared" ca="1" si="2049"/>
        <v>7</v>
      </c>
      <c r="X3860">
        <f t="shared" si="2051"/>
        <v>3860</v>
      </c>
      <c r="Y3860">
        <f t="shared" si="2052"/>
        <v>3452</v>
      </c>
      <c r="Z3860">
        <f t="shared" si="2053"/>
        <v>3453</v>
      </c>
      <c r="AA3860">
        <f t="shared" si="2050"/>
        <v>3951</v>
      </c>
      <c r="AB3860">
        <f t="shared" si="2060"/>
        <v>500</v>
      </c>
      <c r="AM3860" t="str">
        <f t="shared" si="2061"/>
        <v>201904LP</v>
      </c>
      <c r="AN3860">
        <f t="shared" ca="1" si="2057"/>
        <v>5.0000195694716254</v>
      </c>
      <c r="AO3860">
        <f t="shared" ca="1" si="2058"/>
        <v>7.0009784735812142</v>
      </c>
      <c r="AP3860">
        <f t="shared" ca="1" si="2063"/>
        <v>2.0009784735812133</v>
      </c>
      <c r="AQ3860">
        <f t="shared" ca="1" si="2064"/>
        <v>19.001956947162427</v>
      </c>
      <c r="AR3860">
        <f t="shared" ca="1" si="2065"/>
        <v>7.0009784735812142</v>
      </c>
      <c r="AS3860">
        <f ca="1">P3860/J3860</f>
        <v>-5.1704614626555697E-5</v>
      </c>
    </row>
    <row r="3861" spans="1:45" x14ac:dyDescent="0.4">
      <c r="A3861">
        <f t="shared" si="2059"/>
        <v>201904</v>
      </c>
      <c r="B3861" t="s">
        <v>937</v>
      </c>
      <c r="C3861" t="s">
        <v>647</v>
      </c>
      <c r="D3861" t="str">
        <f t="shared" ca="1" si="2056"/>
        <v>I105</v>
      </c>
      <c r="E3861">
        <f t="shared" ca="1" si="2038"/>
        <v>17</v>
      </c>
      <c r="F3861">
        <f t="shared" ca="1" si="2039"/>
        <v>9</v>
      </c>
      <c r="G3861" t="str">
        <f t="shared" ca="1" si="2054"/>
        <v>S11</v>
      </c>
      <c r="H3861" t="str">
        <f t="shared" ca="1" si="2055"/>
        <v>S118</v>
      </c>
      <c r="I3861">
        <f ca="1">VLOOKUP(D3861,PRC!$A$2:$B$21,2,0)*E3861</f>
        <v>1700000</v>
      </c>
      <c r="J3861">
        <f t="shared" ca="1" si="2040"/>
        <v>1546996</v>
      </c>
      <c r="K3861">
        <f ca="1">VLOOKUP(D3861,PRC!$A$1:$C$21,3,0)*E3861</f>
        <v>1003000</v>
      </c>
      <c r="L3861">
        <f t="shared" ca="1" si="2041"/>
        <v>85000</v>
      </c>
      <c r="M3861">
        <f t="shared" ca="1" si="2042"/>
        <v>17000</v>
      </c>
      <c r="N3861">
        <f t="shared" ca="1" si="2043"/>
        <v>374000</v>
      </c>
      <c r="O3861">
        <f t="shared" ca="1" si="2044"/>
        <v>102000</v>
      </c>
      <c r="P3861">
        <f t="shared" ca="1" si="2062"/>
        <v>-34004</v>
      </c>
      <c r="Q3861">
        <f ca="1">IF(P3861&gt;0,1,0)</f>
        <v>0</v>
      </c>
      <c r="R3861">
        <f t="shared" ca="1" si="2045"/>
        <v>9</v>
      </c>
      <c r="S3861">
        <f t="shared" ca="1" si="2046"/>
        <v>5</v>
      </c>
      <c r="T3861">
        <f t="shared" ca="1" si="2047"/>
        <v>1</v>
      </c>
      <c r="U3861">
        <f t="shared" ca="1" si="2048"/>
        <v>22</v>
      </c>
      <c r="V3861">
        <f t="shared" ca="1" si="2049"/>
        <v>6</v>
      </c>
      <c r="X3861">
        <f t="shared" si="2051"/>
        <v>3861</v>
      </c>
      <c r="Y3861">
        <f t="shared" si="2052"/>
        <v>3452</v>
      </c>
      <c r="Z3861">
        <f t="shared" si="2053"/>
        <v>3453</v>
      </c>
      <c r="AA3861">
        <f t="shared" si="2050"/>
        <v>3951</v>
      </c>
      <c r="AB3861">
        <f t="shared" si="2060"/>
        <v>500</v>
      </c>
      <c r="AM3861" t="str">
        <f t="shared" si="2061"/>
        <v>201904LP</v>
      </c>
      <c r="AN3861">
        <f t="shared" ca="1" si="2057"/>
        <v>9.0002352941176422</v>
      </c>
      <c r="AO3861">
        <f t="shared" ca="1" si="2058"/>
        <v>5</v>
      </c>
      <c r="AP3861">
        <f t="shared" ca="1" si="2063"/>
        <v>1</v>
      </c>
      <c r="AQ3861">
        <f t="shared" ca="1" si="2064"/>
        <v>22</v>
      </c>
      <c r="AR3861">
        <f t="shared" ca="1" si="2065"/>
        <v>6</v>
      </c>
      <c r="AS3861">
        <f ca="1">P3861/J3861</f>
        <v>-2.1980664461963704E-2</v>
      </c>
    </row>
    <row r="3862" spans="1:45" x14ac:dyDescent="0.4">
      <c r="A3862">
        <f t="shared" si="2059"/>
        <v>201904</v>
      </c>
      <c r="B3862" t="s">
        <v>938</v>
      </c>
      <c r="C3862" t="s">
        <v>647</v>
      </c>
      <c r="D3862" t="str">
        <f t="shared" ca="1" si="2056"/>
        <v>I104</v>
      </c>
      <c r="E3862">
        <f t="shared" ca="1" si="2038"/>
        <v>12</v>
      </c>
      <c r="F3862">
        <f t="shared" ca="1" si="2039"/>
        <v>6</v>
      </c>
      <c r="G3862" t="str">
        <f t="shared" ca="1" si="2054"/>
        <v>S11</v>
      </c>
      <c r="H3862" t="str">
        <f t="shared" ca="1" si="2055"/>
        <v>S115</v>
      </c>
      <c r="I3862">
        <f ca="1">VLOOKUP(D3862,PRC!$A$2:$B$21,2,0)*E3862</f>
        <v>840000</v>
      </c>
      <c r="J3862">
        <f t="shared" ca="1" si="2040"/>
        <v>781196</v>
      </c>
      <c r="K3862">
        <f ca="1">VLOOKUP(D3862,PRC!$A$1:$C$21,3,0)*E3862</f>
        <v>352800</v>
      </c>
      <c r="L3862">
        <f t="shared" ca="1" si="2041"/>
        <v>50000</v>
      </c>
      <c r="M3862">
        <f t="shared" ca="1" si="2042"/>
        <v>8000</v>
      </c>
      <c r="N3862">
        <f t="shared" ca="1" si="2043"/>
        <v>202000</v>
      </c>
      <c r="O3862">
        <f t="shared" ca="1" si="2044"/>
        <v>67000</v>
      </c>
      <c r="P3862">
        <f t="shared" ca="1" si="2062"/>
        <v>101396</v>
      </c>
      <c r="Q3862">
        <f ca="1">IF(P3862&gt;0,1,0)</f>
        <v>1</v>
      </c>
      <c r="R3862">
        <f t="shared" ca="1" si="2045"/>
        <v>7</v>
      </c>
      <c r="S3862">
        <f t="shared" ca="1" si="2046"/>
        <v>6</v>
      </c>
      <c r="T3862">
        <f t="shared" ca="1" si="2047"/>
        <v>1</v>
      </c>
      <c r="U3862">
        <f t="shared" ca="1" si="2048"/>
        <v>24</v>
      </c>
      <c r="V3862">
        <f t="shared" ca="1" si="2049"/>
        <v>8</v>
      </c>
      <c r="X3862">
        <f t="shared" si="2051"/>
        <v>3862</v>
      </c>
      <c r="Y3862">
        <f t="shared" si="2052"/>
        <v>3452</v>
      </c>
      <c r="Z3862">
        <f t="shared" si="2053"/>
        <v>3453</v>
      </c>
      <c r="AA3862">
        <f t="shared" si="2050"/>
        <v>3951</v>
      </c>
      <c r="AB3862">
        <f t="shared" si="2060"/>
        <v>500</v>
      </c>
      <c r="AM3862" t="str">
        <f t="shared" si="2061"/>
        <v>201904LP</v>
      </c>
      <c r="AN3862">
        <f t="shared" ca="1" si="2057"/>
        <v>7.0004761904761903</v>
      </c>
      <c r="AO3862">
        <f t="shared" ca="1" si="2058"/>
        <v>5.9523809523809517</v>
      </c>
      <c r="AP3862">
        <f t="shared" ca="1" si="2063"/>
        <v>0.95238095238095244</v>
      </c>
      <c r="AQ3862">
        <f t="shared" ca="1" si="2064"/>
        <v>24.047619047619047</v>
      </c>
      <c r="AR3862">
        <f t="shared" ca="1" si="2065"/>
        <v>7.9761904761904754</v>
      </c>
      <c r="AS3862">
        <f ca="1">P3862/J3862</f>
        <v>0.12979585148925493</v>
      </c>
    </row>
    <row r="3863" spans="1:45" x14ac:dyDescent="0.4">
      <c r="A3863">
        <f t="shared" si="2059"/>
        <v>201904</v>
      </c>
      <c r="B3863" t="s">
        <v>939</v>
      </c>
      <c r="C3863" t="s">
        <v>647</v>
      </c>
      <c r="D3863" t="str">
        <f t="shared" ca="1" si="2056"/>
        <v>I104</v>
      </c>
      <c r="E3863">
        <f t="shared" ca="1" si="2038"/>
        <v>20</v>
      </c>
      <c r="F3863">
        <f t="shared" ca="1" si="2039"/>
        <v>5</v>
      </c>
      <c r="G3863" t="str">
        <f t="shared" ca="1" si="2054"/>
        <v>S11</v>
      </c>
      <c r="H3863" t="str">
        <f t="shared" ca="1" si="2055"/>
        <v>S111</v>
      </c>
      <c r="I3863">
        <f ca="1">VLOOKUP(D3863,PRC!$A$2:$B$21,2,0)*E3863</f>
        <v>1400000</v>
      </c>
      <c r="J3863">
        <f t="shared" ca="1" si="2040"/>
        <v>1329996</v>
      </c>
      <c r="K3863">
        <f ca="1">VLOOKUP(D3863,PRC!$A$1:$C$21,3,0)*E3863</f>
        <v>588000</v>
      </c>
      <c r="L3863">
        <f t="shared" ca="1" si="2041"/>
        <v>112000</v>
      </c>
      <c r="M3863">
        <f t="shared" ca="1" si="2042"/>
        <v>28000</v>
      </c>
      <c r="N3863">
        <f t="shared" ca="1" si="2043"/>
        <v>280000</v>
      </c>
      <c r="O3863">
        <f t="shared" ca="1" si="2044"/>
        <v>98000</v>
      </c>
      <c r="P3863">
        <f t="shared" ca="1" si="2062"/>
        <v>223996</v>
      </c>
      <c r="Q3863">
        <f ca="1">IF(P3863&gt;0,1,0)</f>
        <v>1</v>
      </c>
      <c r="R3863">
        <f t="shared" ca="1" si="2045"/>
        <v>5</v>
      </c>
      <c r="S3863">
        <f t="shared" ca="1" si="2046"/>
        <v>8</v>
      </c>
      <c r="T3863">
        <f t="shared" ca="1" si="2047"/>
        <v>2</v>
      </c>
      <c r="U3863">
        <f t="shared" ca="1" si="2048"/>
        <v>20</v>
      </c>
      <c r="V3863">
        <f t="shared" ca="1" si="2049"/>
        <v>7</v>
      </c>
      <c r="X3863">
        <f t="shared" si="2051"/>
        <v>3863</v>
      </c>
      <c r="Y3863">
        <f t="shared" si="2052"/>
        <v>3452</v>
      </c>
      <c r="Z3863">
        <f t="shared" si="2053"/>
        <v>3453</v>
      </c>
      <c r="AA3863">
        <f t="shared" si="2050"/>
        <v>3951</v>
      </c>
      <c r="AB3863">
        <f t="shared" si="2060"/>
        <v>500</v>
      </c>
      <c r="AM3863" t="str">
        <f t="shared" si="2061"/>
        <v>201904LP</v>
      </c>
      <c r="AN3863">
        <f t="shared" ca="1" si="2057"/>
        <v>5.0002857142857131</v>
      </c>
      <c r="AO3863">
        <f t="shared" ca="1" si="2058"/>
        <v>8</v>
      </c>
      <c r="AP3863">
        <f t="shared" ca="1" si="2063"/>
        <v>2</v>
      </c>
      <c r="AQ3863">
        <f t="shared" ca="1" si="2064"/>
        <v>20</v>
      </c>
      <c r="AR3863">
        <f t="shared" ca="1" si="2065"/>
        <v>7.0000000000000009</v>
      </c>
      <c r="AS3863">
        <f ca="1">P3863/J3863</f>
        <v>0.16841855163474176</v>
      </c>
    </row>
    <row r="3864" spans="1:45" x14ac:dyDescent="0.4">
      <c r="A3864">
        <f t="shared" si="2059"/>
        <v>201904</v>
      </c>
      <c r="B3864" t="s">
        <v>940</v>
      </c>
      <c r="C3864" t="s">
        <v>647</v>
      </c>
      <c r="D3864" t="str">
        <f t="shared" ca="1" si="2056"/>
        <v>I113</v>
      </c>
      <c r="E3864">
        <f t="shared" ca="1" si="2038"/>
        <v>10</v>
      </c>
      <c r="F3864">
        <f t="shared" ca="1" si="2039"/>
        <v>5</v>
      </c>
      <c r="G3864" t="str">
        <f t="shared" ca="1" si="2054"/>
        <v>S10</v>
      </c>
      <c r="H3864" t="str">
        <f t="shared" ca="1" si="2055"/>
        <v>S101</v>
      </c>
      <c r="I3864">
        <f ca="1">VLOOKUP(D3864,PRC!$A$2:$B$21,2,0)*E3864</f>
        <v>6700000</v>
      </c>
      <c r="J3864">
        <f t="shared" ca="1" si="2040"/>
        <v>6163996</v>
      </c>
      <c r="K3864">
        <f ca="1">VLOOKUP(D3864,PRC!$A$1:$C$21,3,0)*E3864</f>
        <v>3015000</v>
      </c>
      <c r="L3864">
        <f t="shared" ca="1" si="2041"/>
        <v>670000</v>
      </c>
      <c r="M3864">
        <f t="shared" ca="1" si="2042"/>
        <v>201000</v>
      </c>
      <c r="N3864">
        <f t="shared" ca="1" si="2043"/>
        <v>1273000</v>
      </c>
      <c r="O3864">
        <f t="shared" ca="1" si="2044"/>
        <v>603000</v>
      </c>
      <c r="P3864">
        <f t="shared" ca="1" si="2062"/>
        <v>401996</v>
      </c>
      <c r="Q3864">
        <f ca="1">IF(P3864&gt;0,1,0)</f>
        <v>1</v>
      </c>
      <c r="R3864">
        <f t="shared" ca="1" si="2045"/>
        <v>8</v>
      </c>
      <c r="S3864">
        <f t="shared" ca="1" si="2046"/>
        <v>10</v>
      </c>
      <c r="T3864">
        <f t="shared" ca="1" si="2047"/>
        <v>3</v>
      </c>
      <c r="U3864">
        <f t="shared" ca="1" si="2048"/>
        <v>19</v>
      </c>
      <c r="V3864">
        <f t="shared" ca="1" si="2049"/>
        <v>9</v>
      </c>
      <c r="X3864">
        <f t="shared" si="2051"/>
        <v>3864</v>
      </c>
      <c r="Y3864">
        <f t="shared" si="2052"/>
        <v>3452</v>
      </c>
      <c r="Z3864">
        <f t="shared" si="2053"/>
        <v>3453</v>
      </c>
      <c r="AA3864">
        <f t="shared" si="2050"/>
        <v>3951</v>
      </c>
      <c r="AB3864">
        <f t="shared" si="2060"/>
        <v>500</v>
      </c>
      <c r="AM3864" t="str">
        <f t="shared" si="2061"/>
        <v>201904LP</v>
      </c>
      <c r="AN3864">
        <f t="shared" ca="1" si="2057"/>
        <v>8.0000597014925354</v>
      </c>
      <c r="AO3864">
        <f t="shared" ca="1" si="2058"/>
        <v>10</v>
      </c>
      <c r="AP3864">
        <f t="shared" ca="1" si="2063"/>
        <v>3</v>
      </c>
      <c r="AQ3864">
        <f t="shared" ca="1" si="2064"/>
        <v>19</v>
      </c>
      <c r="AR3864">
        <f t="shared" ca="1" si="2065"/>
        <v>9</v>
      </c>
      <c r="AS3864">
        <f ca="1">P3864/J3864</f>
        <v>6.5216784696161392E-2</v>
      </c>
    </row>
    <row r="3865" spans="1:45" x14ac:dyDescent="0.4">
      <c r="A3865">
        <f t="shared" si="2059"/>
        <v>201904</v>
      </c>
      <c r="B3865" t="s">
        <v>941</v>
      </c>
      <c r="C3865" t="s">
        <v>647</v>
      </c>
      <c r="D3865" t="str">
        <f t="shared" ca="1" si="2056"/>
        <v>I119</v>
      </c>
      <c r="E3865">
        <f t="shared" ca="1" si="2038"/>
        <v>11</v>
      </c>
      <c r="F3865">
        <f t="shared" ca="1" si="2039"/>
        <v>9</v>
      </c>
      <c r="G3865" t="str">
        <f t="shared" ca="1" si="2054"/>
        <v>S11</v>
      </c>
      <c r="H3865" t="str">
        <f t="shared" ca="1" si="2055"/>
        <v>S116</v>
      </c>
      <c r="I3865">
        <f ca="1">VLOOKUP(D3865,PRC!$A$2:$B$21,2,0)*E3865</f>
        <v>1045000</v>
      </c>
      <c r="J3865">
        <f t="shared" ca="1" si="2040"/>
        <v>992746</v>
      </c>
      <c r="K3865">
        <f ca="1">VLOOKUP(D3865,PRC!$A$1:$C$21,3,0)*E3865</f>
        <v>501600</v>
      </c>
      <c r="L3865">
        <f t="shared" ca="1" si="2041"/>
        <v>94000</v>
      </c>
      <c r="M3865">
        <f t="shared" ca="1" si="2042"/>
        <v>10000</v>
      </c>
      <c r="N3865">
        <f t="shared" ca="1" si="2043"/>
        <v>240000</v>
      </c>
      <c r="O3865">
        <f t="shared" ca="1" si="2044"/>
        <v>52000</v>
      </c>
      <c r="P3865">
        <f t="shared" ca="1" si="2062"/>
        <v>95146</v>
      </c>
      <c r="Q3865">
        <f ca="1">IF(P3865&gt;0,1,0)</f>
        <v>1</v>
      </c>
      <c r="R3865">
        <f t="shared" ca="1" si="2045"/>
        <v>5</v>
      </c>
      <c r="S3865">
        <f t="shared" ca="1" si="2046"/>
        <v>9</v>
      </c>
      <c r="T3865">
        <f t="shared" ca="1" si="2047"/>
        <v>1</v>
      </c>
      <c r="U3865">
        <f t="shared" ca="1" si="2048"/>
        <v>23</v>
      </c>
      <c r="V3865">
        <f t="shared" ca="1" si="2049"/>
        <v>5</v>
      </c>
      <c r="X3865">
        <f t="shared" si="2051"/>
        <v>3865</v>
      </c>
      <c r="Y3865">
        <f t="shared" si="2052"/>
        <v>3452</v>
      </c>
      <c r="Z3865">
        <f t="shared" si="2053"/>
        <v>3453</v>
      </c>
      <c r="AA3865">
        <f t="shared" si="2050"/>
        <v>3951</v>
      </c>
      <c r="AB3865">
        <f t="shared" si="2060"/>
        <v>500</v>
      </c>
      <c r="AM3865" t="str">
        <f t="shared" si="2061"/>
        <v>201904LP</v>
      </c>
      <c r="AN3865">
        <f t="shared" ca="1" si="2057"/>
        <v>5.0003827751196166</v>
      </c>
      <c r="AO3865">
        <f t="shared" ca="1" si="2058"/>
        <v>8.9952153110047846</v>
      </c>
      <c r="AP3865">
        <f t="shared" ca="1" si="2063"/>
        <v>0.9569377990430622</v>
      </c>
      <c r="AQ3865">
        <f t="shared" ca="1" si="2064"/>
        <v>22.966507177033492</v>
      </c>
      <c r="AR3865">
        <f t="shared" ca="1" si="2065"/>
        <v>4.9760765550239237</v>
      </c>
      <c r="AS3865">
        <f ca="1">P3865/J3865</f>
        <v>9.5841232299097648E-2</v>
      </c>
    </row>
    <row r="3866" spans="1:45" x14ac:dyDescent="0.4">
      <c r="A3866">
        <f t="shared" si="2059"/>
        <v>201904</v>
      </c>
      <c r="B3866" t="s">
        <v>942</v>
      </c>
      <c r="C3866" t="s">
        <v>647</v>
      </c>
      <c r="D3866" t="str">
        <f t="shared" ca="1" si="2056"/>
        <v>I105</v>
      </c>
      <c r="E3866">
        <f t="shared" ca="1" si="2038"/>
        <v>20</v>
      </c>
      <c r="F3866">
        <f t="shared" ca="1" si="2039"/>
        <v>9</v>
      </c>
      <c r="G3866" t="str">
        <f t="shared" ca="1" si="2054"/>
        <v>S11</v>
      </c>
      <c r="H3866" t="str">
        <f t="shared" ca="1" si="2055"/>
        <v>S116</v>
      </c>
      <c r="I3866">
        <f ca="1">VLOOKUP(D3866,PRC!$A$2:$B$21,2,0)*E3866</f>
        <v>2000000</v>
      </c>
      <c r="J3866">
        <f t="shared" ca="1" si="2040"/>
        <v>1839996</v>
      </c>
      <c r="K3866">
        <f ca="1">VLOOKUP(D3866,PRC!$A$1:$C$21,3,0)*E3866</f>
        <v>1180000</v>
      </c>
      <c r="L3866">
        <f t="shared" ca="1" si="2041"/>
        <v>180000</v>
      </c>
      <c r="M3866">
        <f t="shared" ca="1" si="2042"/>
        <v>20000</v>
      </c>
      <c r="N3866">
        <f t="shared" ca="1" si="2043"/>
        <v>500000</v>
      </c>
      <c r="O3866">
        <f t="shared" ca="1" si="2044"/>
        <v>120000</v>
      </c>
      <c r="P3866">
        <f t="shared" ca="1" si="2062"/>
        <v>-160004</v>
      </c>
      <c r="Q3866">
        <f ca="1">IF(P3866&gt;0,1,0)</f>
        <v>0</v>
      </c>
      <c r="R3866">
        <f t="shared" ca="1" si="2045"/>
        <v>8</v>
      </c>
      <c r="S3866">
        <f t="shared" ca="1" si="2046"/>
        <v>9</v>
      </c>
      <c r="T3866">
        <f t="shared" ca="1" si="2047"/>
        <v>1</v>
      </c>
      <c r="U3866">
        <f t="shared" ca="1" si="2048"/>
        <v>25</v>
      </c>
      <c r="V3866">
        <f t="shared" ca="1" si="2049"/>
        <v>6</v>
      </c>
      <c r="X3866">
        <f t="shared" si="2051"/>
        <v>3866</v>
      </c>
      <c r="Y3866">
        <f t="shared" si="2052"/>
        <v>3452</v>
      </c>
      <c r="Z3866">
        <f t="shared" si="2053"/>
        <v>3453</v>
      </c>
      <c r="AA3866">
        <f t="shared" si="2050"/>
        <v>3951</v>
      </c>
      <c r="AB3866">
        <f t="shared" si="2060"/>
        <v>500</v>
      </c>
      <c r="AM3866" t="str">
        <f t="shared" si="2061"/>
        <v>201904LP</v>
      </c>
      <c r="AN3866">
        <f t="shared" ca="1" si="2057"/>
        <v>8.0002000000000013</v>
      </c>
      <c r="AO3866">
        <f t="shared" ca="1" si="2058"/>
        <v>9</v>
      </c>
      <c r="AP3866">
        <f t="shared" ca="1" si="2063"/>
        <v>1</v>
      </c>
      <c r="AQ3866">
        <f t="shared" ca="1" si="2064"/>
        <v>25</v>
      </c>
      <c r="AR3866">
        <f t="shared" ca="1" si="2065"/>
        <v>6</v>
      </c>
      <c r="AS3866">
        <f ca="1">P3866/J3866</f>
        <v>-8.6958884693227601E-2</v>
      </c>
    </row>
    <row r="3867" spans="1:45" x14ac:dyDescent="0.4">
      <c r="A3867">
        <f t="shared" si="2059"/>
        <v>201904</v>
      </c>
      <c r="B3867" t="s">
        <v>943</v>
      </c>
      <c r="C3867" t="s">
        <v>647</v>
      </c>
      <c r="D3867" t="str">
        <f t="shared" ca="1" si="2056"/>
        <v>I119</v>
      </c>
      <c r="E3867">
        <f t="shared" ca="1" si="2038"/>
        <v>17</v>
      </c>
      <c r="F3867">
        <f t="shared" ca="1" si="2039"/>
        <v>6</v>
      </c>
      <c r="G3867" t="str">
        <f t="shared" ca="1" si="2054"/>
        <v>S11</v>
      </c>
      <c r="H3867" t="str">
        <f t="shared" ca="1" si="2055"/>
        <v>S110</v>
      </c>
      <c r="I3867">
        <f ca="1">VLOOKUP(D3867,PRC!$A$2:$B$21,2,0)*E3867</f>
        <v>1615000</v>
      </c>
      <c r="J3867">
        <f t="shared" ca="1" si="2040"/>
        <v>1518096</v>
      </c>
      <c r="K3867">
        <f ca="1">VLOOKUP(D3867,PRC!$A$1:$C$21,3,0)*E3867</f>
        <v>775200</v>
      </c>
      <c r="L3867">
        <f t="shared" ca="1" si="2041"/>
        <v>129000</v>
      </c>
      <c r="M3867">
        <f t="shared" ca="1" si="2042"/>
        <v>16000</v>
      </c>
      <c r="N3867">
        <f t="shared" ca="1" si="2043"/>
        <v>323000</v>
      </c>
      <c r="O3867">
        <f t="shared" ca="1" si="2044"/>
        <v>162000</v>
      </c>
      <c r="P3867">
        <f t="shared" ca="1" si="2062"/>
        <v>112896</v>
      </c>
      <c r="Q3867">
        <f ca="1">IF(P3867&gt;0,1,0)</f>
        <v>1</v>
      </c>
      <c r="R3867">
        <f t="shared" ca="1" si="2045"/>
        <v>6</v>
      </c>
      <c r="S3867">
        <f t="shared" ca="1" si="2046"/>
        <v>8</v>
      </c>
      <c r="T3867">
        <f t="shared" ca="1" si="2047"/>
        <v>1</v>
      </c>
      <c r="U3867">
        <f t="shared" ca="1" si="2048"/>
        <v>20</v>
      </c>
      <c r="V3867">
        <f t="shared" ca="1" si="2049"/>
        <v>10</v>
      </c>
      <c r="X3867">
        <f t="shared" si="2051"/>
        <v>3867</v>
      </c>
      <c r="Y3867">
        <f t="shared" si="2052"/>
        <v>3452</v>
      </c>
      <c r="Z3867">
        <f t="shared" si="2053"/>
        <v>3453</v>
      </c>
      <c r="AA3867">
        <f t="shared" si="2050"/>
        <v>3951</v>
      </c>
      <c r="AB3867">
        <f t="shared" si="2060"/>
        <v>500</v>
      </c>
      <c r="AM3867" t="str">
        <f t="shared" si="2061"/>
        <v>201904LP</v>
      </c>
      <c r="AN3867">
        <f t="shared" ca="1" si="2057"/>
        <v>6.0002476780185781</v>
      </c>
      <c r="AO3867">
        <f t="shared" ca="1" si="2058"/>
        <v>7.9876160990712073</v>
      </c>
      <c r="AP3867">
        <f t="shared" ca="1" si="2063"/>
        <v>0.99071207430340569</v>
      </c>
      <c r="AQ3867">
        <f t="shared" ca="1" si="2064"/>
        <v>20</v>
      </c>
      <c r="AR3867">
        <f t="shared" ca="1" si="2065"/>
        <v>10.030959752321982</v>
      </c>
      <c r="AS3867">
        <f ca="1">P3867/J3867</f>
        <v>7.4366838460808798E-2</v>
      </c>
    </row>
    <row r="3868" spans="1:45" x14ac:dyDescent="0.4">
      <c r="A3868">
        <f t="shared" si="2059"/>
        <v>201904</v>
      </c>
      <c r="B3868" t="s">
        <v>944</v>
      </c>
      <c r="C3868" t="s">
        <v>647</v>
      </c>
      <c r="D3868" t="str">
        <f t="shared" ca="1" si="2056"/>
        <v>I111</v>
      </c>
      <c r="E3868">
        <f t="shared" ca="1" si="2038"/>
        <v>18</v>
      </c>
      <c r="F3868">
        <f t="shared" ca="1" si="2039"/>
        <v>10</v>
      </c>
      <c r="G3868" t="str">
        <f t="shared" ca="1" si="2054"/>
        <v>S10</v>
      </c>
      <c r="H3868" t="str">
        <f t="shared" ca="1" si="2055"/>
        <v>S105</v>
      </c>
      <c r="I3868">
        <f ca="1">VLOOKUP(D3868,PRC!$A$2:$B$21,2,0)*E3868</f>
        <v>2700000</v>
      </c>
      <c r="J3868">
        <f t="shared" ca="1" si="2040"/>
        <v>2564996</v>
      </c>
      <c r="K3868">
        <f ca="1">VLOOKUP(D3868,PRC!$A$1:$C$21,3,0)*E3868</f>
        <v>1431000</v>
      </c>
      <c r="L3868">
        <f t="shared" ca="1" si="2041"/>
        <v>189000</v>
      </c>
      <c r="M3868">
        <f t="shared" ca="1" si="2042"/>
        <v>54000</v>
      </c>
      <c r="N3868">
        <f t="shared" ca="1" si="2043"/>
        <v>594000</v>
      </c>
      <c r="O3868">
        <f t="shared" ca="1" si="2044"/>
        <v>189000</v>
      </c>
      <c r="P3868">
        <f t="shared" ca="1" si="2062"/>
        <v>107996</v>
      </c>
      <c r="Q3868">
        <f ca="1">IF(P3868&gt;0,1,0)</f>
        <v>1</v>
      </c>
      <c r="R3868">
        <f t="shared" ca="1" si="2045"/>
        <v>5</v>
      </c>
      <c r="S3868">
        <f t="shared" ca="1" si="2046"/>
        <v>7</v>
      </c>
      <c r="T3868">
        <f t="shared" ca="1" si="2047"/>
        <v>2</v>
      </c>
      <c r="U3868">
        <f t="shared" ca="1" si="2048"/>
        <v>22</v>
      </c>
      <c r="V3868">
        <f t="shared" ca="1" si="2049"/>
        <v>7</v>
      </c>
      <c r="X3868">
        <f t="shared" si="2051"/>
        <v>3868</v>
      </c>
      <c r="Y3868">
        <f t="shared" si="2052"/>
        <v>3452</v>
      </c>
      <c r="Z3868">
        <f t="shared" si="2053"/>
        <v>3453</v>
      </c>
      <c r="AA3868">
        <f t="shared" si="2050"/>
        <v>3951</v>
      </c>
      <c r="AB3868">
        <f t="shared" si="2060"/>
        <v>500</v>
      </c>
      <c r="AM3868" t="str">
        <f t="shared" si="2061"/>
        <v>201904LP</v>
      </c>
      <c r="AN3868">
        <f t="shared" ca="1" si="2057"/>
        <v>5.0001481481481536</v>
      </c>
      <c r="AO3868">
        <f t="shared" ca="1" si="2058"/>
        <v>7.0000000000000009</v>
      </c>
      <c r="AP3868">
        <f t="shared" ca="1" si="2063"/>
        <v>2</v>
      </c>
      <c r="AQ3868">
        <f t="shared" ca="1" si="2064"/>
        <v>22</v>
      </c>
      <c r="AR3868">
        <f t="shared" ca="1" si="2065"/>
        <v>7.0000000000000009</v>
      </c>
      <c r="AS3868">
        <f ca="1">P3868/J3868</f>
        <v>4.2103769362603294E-2</v>
      </c>
    </row>
    <row r="3869" spans="1:45" x14ac:dyDescent="0.4">
      <c r="A3869">
        <f t="shared" si="2059"/>
        <v>201904</v>
      </c>
      <c r="B3869" t="s">
        <v>945</v>
      </c>
      <c r="C3869" t="s">
        <v>647</v>
      </c>
      <c r="D3869" t="str">
        <f t="shared" ca="1" si="2056"/>
        <v>I106</v>
      </c>
      <c r="E3869">
        <f t="shared" ca="1" si="2038"/>
        <v>13</v>
      </c>
      <c r="F3869">
        <f t="shared" ca="1" si="2039"/>
        <v>7</v>
      </c>
      <c r="G3869" t="str">
        <f t="shared" ca="1" si="2054"/>
        <v>S10</v>
      </c>
      <c r="H3869" t="str">
        <f t="shared" ca="1" si="2055"/>
        <v>S109</v>
      </c>
      <c r="I3869">
        <f ca="1">VLOOKUP(D3869,PRC!$A$2:$B$21,2,0)*E3869</f>
        <v>260000</v>
      </c>
      <c r="J3869">
        <f t="shared" ca="1" si="2040"/>
        <v>246996</v>
      </c>
      <c r="K3869">
        <f ca="1">VLOOKUP(D3869,PRC!$A$1:$C$21,3,0)*E3869</f>
        <v>137800</v>
      </c>
      <c r="L3869">
        <f t="shared" ca="1" si="2041"/>
        <v>26000</v>
      </c>
      <c r="M3869">
        <f t="shared" ca="1" si="2042"/>
        <v>8000</v>
      </c>
      <c r="N3869">
        <f t="shared" ca="1" si="2043"/>
        <v>60000</v>
      </c>
      <c r="O3869">
        <f t="shared" ca="1" si="2044"/>
        <v>21000</v>
      </c>
      <c r="P3869">
        <f t="shared" ca="1" si="2062"/>
        <v>-5804</v>
      </c>
      <c r="Q3869">
        <f ca="1">IF(P3869&gt;0,1,0)</f>
        <v>0</v>
      </c>
      <c r="R3869">
        <f t="shared" ca="1" si="2045"/>
        <v>5</v>
      </c>
      <c r="S3869">
        <f t="shared" ca="1" si="2046"/>
        <v>10</v>
      </c>
      <c r="T3869">
        <f t="shared" ca="1" si="2047"/>
        <v>3</v>
      </c>
      <c r="U3869">
        <f t="shared" ca="1" si="2048"/>
        <v>23</v>
      </c>
      <c r="V3869">
        <f t="shared" ca="1" si="2049"/>
        <v>8</v>
      </c>
      <c r="X3869">
        <f t="shared" si="2051"/>
        <v>3869</v>
      </c>
      <c r="Y3869">
        <f t="shared" si="2052"/>
        <v>3452</v>
      </c>
      <c r="Z3869">
        <f t="shared" si="2053"/>
        <v>3453</v>
      </c>
      <c r="AA3869">
        <f t="shared" si="2050"/>
        <v>3951</v>
      </c>
      <c r="AB3869">
        <f t="shared" si="2060"/>
        <v>500</v>
      </c>
      <c r="AM3869" t="str">
        <f t="shared" si="2061"/>
        <v>201904LP</v>
      </c>
      <c r="AN3869">
        <f t="shared" ca="1" si="2057"/>
        <v>5.0015384615384573</v>
      </c>
      <c r="AO3869">
        <f t="shared" ca="1" si="2058"/>
        <v>10</v>
      </c>
      <c r="AP3869">
        <f t="shared" ca="1" si="2063"/>
        <v>3.0769230769230771</v>
      </c>
      <c r="AQ3869">
        <f t="shared" ca="1" si="2064"/>
        <v>23.076923076923077</v>
      </c>
      <c r="AR3869">
        <f t="shared" ca="1" si="2065"/>
        <v>8.0769230769230766</v>
      </c>
      <c r="AS3869">
        <f ca="1">P3869/J3869</f>
        <v>-2.3498356248684189E-2</v>
      </c>
    </row>
    <row r="3870" spans="1:45" x14ac:dyDescent="0.4">
      <c r="A3870">
        <f t="shared" si="2059"/>
        <v>201904</v>
      </c>
      <c r="B3870" t="s">
        <v>946</v>
      </c>
      <c r="C3870" t="s">
        <v>647</v>
      </c>
      <c r="D3870" t="str">
        <f t="shared" ca="1" si="2056"/>
        <v>I106</v>
      </c>
      <c r="E3870">
        <f t="shared" ca="1" si="2038"/>
        <v>12</v>
      </c>
      <c r="F3870">
        <f t="shared" ca="1" si="2039"/>
        <v>6</v>
      </c>
      <c r="G3870" t="str">
        <f t="shared" ca="1" si="2054"/>
        <v>S10</v>
      </c>
      <c r="H3870" t="str">
        <f t="shared" ca="1" si="2055"/>
        <v>S105</v>
      </c>
      <c r="I3870">
        <f ca="1">VLOOKUP(D3870,PRC!$A$2:$B$21,2,0)*E3870</f>
        <v>240000</v>
      </c>
      <c r="J3870">
        <f t="shared" ca="1" si="2040"/>
        <v>223195.99999999997</v>
      </c>
      <c r="K3870">
        <f ca="1">VLOOKUP(D3870,PRC!$A$1:$C$21,3,0)*E3870</f>
        <v>127200</v>
      </c>
      <c r="L3870">
        <f t="shared" ca="1" si="2041"/>
        <v>22000</v>
      </c>
      <c r="M3870">
        <f t="shared" ca="1" si="2042"/>
        <v>5000</v>
      </c>
      <c r="N3870">
        <f t="shared" ca="1" si="2043"/>
        <v>60000</v>
      </c>
      <c r="O3870">
        <f t="shared" ca="1" si="2044"/>
        <v>14000</v>
      </c>
      <c r="P3870">
        <f t="shared" ca="1" si="2062"/>
        <v>-5004.0000000000291</v>
      </c>
      <c r="Q3870">
        <f ca="1">IF(P3870&gt;0,1,0)</f>
        <v>0</v>
      </c>
      <c r="R3870">
        <f t="shared" ca="1" si="2045"/>
        <v>7</v>
      </c>
      <c r="S3870">
        <f t="shared" ca="1" si="2046"/>
        <v>9</v>
      </c>
      <c r="T3870">
        <f t="shared" ca="1" si="2047"/>
        <v>2</v>
      </c>
      <c r="U3870">
        <f t="shared" ca="1" si="2048"/>
        <v>25</v>
      </c>
      <c r="V3870">
        <f t="shared" ca="1" si="2049"/>
        <v>6</v>
      </c>
      <c r="X3870">
        <f t="shared" si="2051"/>
        <v>3870</v>
      </c>
      <c r="Y3870">
        <f t="shared" si="2052"/>
        <v>3452</v>
      </c>
      <c r="Z3870">
        <f t="shared" si="2053"/>
        <v>3453</v>
      </c>
      <c r="AA3870">
        <f t="shared" si="2050"/>
        <v>3951</v>
      </c>
      <c r="AB3870">
        <f t="shared" si="2060"/>
        <v>500</v>
      </c>
      <c r="AM3870" t="str">
        <f t="shared" si="2061"/>
        <v>201904LP</v>
      </c>
      <c r="AN3870">
        <f t="shared" ca="1" si="2057"/>
        <v>7.0016666666666838</v>
      </c>
      <c r="AO3870">
        <f t="shared" ca="1" si="2058"/>
        <v>9.1666666666666661</v>
      </c>
      <c r="AP3870">
        <f t="shared" ca="1" si="2063"/>
        <v>2.083333333333333</v>
      </c>
      <c r="AQ3870">
        <f t="shared" ca="1" si="2064"/>
        <v>25</v>
      </c>
      <c r="AR3870">
        <f t="shared" ca="1" si="2065"/>
        <v>5.833333333333333</v>
      </c>
      <c r="AS3870">
        <f ca="1">P3870/J3870</f>
        <v>-2.2419756626462974E-2</v>
      </c>
    </row>
    <row r="3871" spans="1:45" x14ac:dyDescent="0.4">
      <c r="A3871">
        <f t="shared" si="2059"/>
        <v>201904</v>
      </c>
      <c r="B3871" t="s">
        <v>947</v>
      </c>
      <c r="C3871" t="s">
        <v>647</v>
      </c>
      <c r="D3871" t="str">
        <f t="shared" ca="1" si="2056"/>
        <v>I108</v>
      </c>
      <c r="E3871">
        <f t="shared" ca="1" si="2038"/>
        <v>13</v>
      </c>
      <c r="F3871">
        <f t="shared" ca="1" si="2039"/>
        <v>6</v>
      </c>
      <c r="G3871" t="str">
        <f t="shared" ca="1" si="2054"/>
        <v>S11</v>
      </c>
      <c r="H3871" t="str">
        <f t="shared" ca="1" si="2055"/>
        <v>S112</v>
      </c>
      <c r="I3871">
        <f ca="1">VLOOKUP(D3871,PRC!$A$2:$B$21,2,0)*E3871</f>
        <v>520000</v>
      </c>
      <c r="J3871">
        <f t="shared" ca="1" si="2040"/>
        <v>488796</v>
      </c>
      <c r="K3871">
        <f ca="1">VLOOKUP(D3871,PRC!$A$1:$C$21,3,0)*E3871</f>
        <v>239200</v>
      </c>
      <c r="L3871">
        <f t="shared" ca="1" si="2041"/>
        <v>36000</v>
      </c>
      <c r="M3871">
        <f t="shared" ca="1" si="2042"/>
        <v>5000</v>
      </c>
      <c r="N3871">
        <f t="shared" ca="1" si="2043"/>
        <v>83000</v>
      </c>
      <c r="O3871">
        <f t="shared" ca="1" si="2044"/>
        <v>26000</v>
      </c>
      <c r="P3871">
        <f t="shared" ca="1" si="2062"/>
        <v>99596</v>
      </c>
      <c r="Q3871">
        <f ca="1">IF(P3871&gt;0,1,0)</f>
        <v>1</v>
      </c>
      <c r="R3871">
        <f t="shared" ca="1" si="2045"/>
        <v>6</v>
      </c>
      <c r="S3871">
        <f t="shared" ca="1" si="2046"/>
        <v>7</v>
      </c>
      <c r="T3871">
        <f t="shared" ca="1" si="2047"/>
        <v>1</v>
      </c>
      <c r="U3871">
        <f t="shared" ca="1" si="2048"/>
        <v>16</v>
      </c>
      <c r="V3871">
        <f t="shared" ca="1" si="2049"/>
        <v>5</v>
      </c>
      <c r="X3871">
        <f t="shared" si="2051"/>
        <v>3871</v>
      </c>
      <c r="Y3871">
        <f t="shared" si="2052"/>
        <v>3452</v>
      </c>
      <c r="Z3871">
        <f t="shared" si="2053"/>
        <v>3453</v>
      </c>
      <c r="AA3871">
        <f t="shared" si="2050"/>
        <v>3951</v>
      </c>
      <c r="AB3871">
        <f t="shared" si="2060"/>
        <v>500</v>
      </c>
      <c r="AM3871" t="str">
        <f t="shared" si="2061"/>
        <v>201904LP</v>
      </c>
      <c r="AN3871">
        <f t="shared" ca="1" si="2057"/>
        <v>6.0007692307692313</v>
      </c>
      <c r="AO3871">
        <f t="shared" ca="1" si="2058"/>
        <v>6.9230769230769234</v>
      </c>
      <c r="AP3871">
        <f t="shared" ca="1" si="2063"/>
        <v>0.96153846153846156</v>
      </c>
      <c r="AQ3871">
        <f t="shared" ca="1" si="2064"/>
        <v>15.96153846153846</v>
      </c>
      <c r="AR3871">
        <f t="shared" ca="1" si="2065"/>
        <v>5</v>
      </c>
      <c r="AS3871">
        <f ca="1">P3871/J3871</f>
        <v>0.20375780489202039</v>
      </c>
    </row>
    <row r="3872" spans="1:45" x14ac:dyDescent="0.4">
      <c r="A3872">
        <f t="shared" si="2059"/>
        <v>201904</v>
      </c>
      <c r="B3872" t="s">
        <v>948</v>
      </c>
      <c r="C3872" t="s">
        <v>647</v>
      </c>
      <c r="D3872" t="str">
        <f t="shared" ca="1" si="2056"/>
        <v>I101</v>
      </c>
      <c r="E3872">
        <f t="shared" ca="1" si="2038"/>
        <v>14</v>
      </c>
      <c r="F3872">
        <f t="shared" ca="1" si="2039"/>
        <v>6</v>
      </c>
      <c r="G3872" t="str">
        <f t="shared" ca="1" si="2054"/>
        <v>S12</v>
      </c>
      <c r="H3872" t="str">
        <f t="shared" ca="1" si="2055"/>
        <v>S120</v>
      </c>
      <c r="I3872">
        <f ca="1">VLOOKUP(D3872,PRC!$A$2:$B$21,2,0)*E3872</f>
        <v>420000</v>
      </c>
      <c r="J3872">
        <f t="shared" ca="1" si="2040"/>
        <v>382196</v>
      </c>
      <c r="K3872">
        <f ca="1">VLOOKUP(D3872,PRC!$A$1:$C$21,3,0)*E3872</f>
        <v>218400</v>
      </c>
      <c r="L3872">
        <f t="shared" ca="1" si="2041"/>
        <v>21000</v>
      </c>
      <c r="M3872">
        <f t="shared" ca="1" si="2042"/>
        <v>8000</v>
      </c>
      <c r="N3872">
        <f t="shared" ca="1" si="2043"/>
        <v>97000</v>
      </c>
      <c r="O3872">
        <f t="shared" ca="1" si="2044"/>
        <v>38000</v>
      </c>
      <c r="P3872">
        <f t="shared" ca="1" si="2062"/>
        <v>-204</v>
      </c>
      <c r="Q3872">
        <f ca="1">IF(P3872&gt;0,1,0)</f>
        <v>0</v>
      </c>
      <c r="R3872">
        <f t="shared" ca="1" si="2045"/>
        <v>9</v>
      </c>
      <c r="S3872">
        <f t="shared" ca="1" si="2046"/>
        <v>5</v>
      </c>
      <c r="T3872">
        <f t="shared" ca="1" si="2047"/>
        <v>2</v>
      </c>
      <c r="U3872">
        <f t="shared" ca="1" si="2048"/>
        <v>23</v>
      </c>
      <c r="V3872">
        <f t="shared" ca="1" si="2049"/>
        <v>9</v>
      </c>
      <c r="X3872">
        <f t="shared" si="2051"/>
        <v>3872</v>
      </c>
      <c r="Y3872">
        <f t="shared" si="2052"/>
        <v>3452</v>
      </c>
      <c r="Z3872">
        <f t="shared" si="2053"/>
        <v>3453</v>
      </c>
      <c r="AA3872">
        <f t="shared" si="2050"/>
        <v>3951</v>
      </c>
      <c r="AB3872">
        <f t="shared" si="2060"/>
        <v>500</v>
      </c>
      <c r="AM3872" t="str">
        <f t="shared" si="2061"/>
        <v>201904LP</v>
      </c>
      <c r="AN3872">
        <f t="shared" ca="1" si="2057"/>
        <v>9.000952380952377</v>
      </c>
      <c r="AO3872">
        <f t="shared" ca="1" si="2058"/>
        <v>5</v>
      </c>
      <c r="AP3872">
        <f t="shared" ca="1" si="2063"/>
        <v>1.9047619047619049</v>
      </c>
      <c r="AQ3872">
        <f t="shared" ca="1" si="2064"/>
        <v>23.095238095238095</v>
      </c>
      <c r="AR3872">
        <f t="shared" ca="1" si="2065"/>
        <v>9.0476190476190474</v>
      </c>
      <c r="AS3872">
        <f ca="1">P3872/J3872</f>
        <v>-5.3375754848297729E-4</v>
      </c>
    </row>
    <row r="3873" spans="1:45" x14ac:dyDescent="0.4">
      <c r="A3873">
        <f t="shared" si="2059"/>
        <v>201904</v>
      </c>
      <c r="B3873" t="s">
        <v>949</v>
      </c>
      <c r="C3873" t="s">
        <v>647</v>
      </c>
      <c r="D3873" t="str">
        <f t="shared" ca="1" si="2056"/>
        <v>I104</v>
      </c>
      <c r="E3873">
        <f t="shared" ca="1" si="2038"/>
        <v>13</v>
      </c>
      <c r="F3873">
        <f t="shared" ca="1" si="2039"/>
        <v>8</v>
      </c>
      <c r="G3873" t="str">
        <f t="shared" ca="1" si="2054"/>
        <v>S10</v>
      </c>
      <c r="H3873" t="str">
        <f t="shared" ca="1" si="2055"/>
        <v>S105</v>
      </c>
      <c r="I3873">
        <f ca="1">VLOOKUP(D3873,PRC!$A$2:$B$21,2,0)*E3873</f>
        <v>910000</v>
      </c>
      <c r="J3873">
        <f t="shared" ca="1" si="2040"/>
        <v>837196</v>
      </c>
      <c r="K3873">
        <f ca="1">VLOOKUP(D3873,PRC!$A$1:$C$21,3,0)*E3873</f>
        <v>382200</v>
      </c>
      <c r="L3873">
        <f t="shared" ca="1" si="2041"/>
        <v>55000</v>
      </c>
      <c r="M3873">
        <f t="shared" ca="1" si="2042"/>
        <v>18000</v>
      </c>
      <c r="N3873">
        <f t="shared" ca="1" si="2043"/>
        <v>137000</v>
      </c>
      <c r="O3873">
        <f t="shared" ca="1" si="2044"/>
        <v>82000</v>
      </c>
      <c r="P3873">
        <f t="shared" ca="1" si="2062"/>
        <v>162996</v>
      </c>
      <c r="Q3873">
        <f ca="1">IF(P3873&gt;0,1,0)</f>
        <v>1</v>
      </c>
      <c r="R3873">
        <f t="shared" ca="1" si="2045"/>
        <v>8</v>
      </c>
      <c r="S3873">
        <f t="shared" ca="1" si="2046"/>
        <v>6</v>
      </c>
      <c r="T3873">
        <f t="shared" ca="1" si="2047"/>
        <v>2</v>
      </c>
      <c r="U3873">
        <f t="shared" ca="1" si="2048"/>
        <v>15</v>
      </c>
      <c r="V3873">
        <f t="shared" ca="1" si="2049"/>
        <v>9</v>
      </c>
      <c r="X3873">
        <f t="shared" si="2051"/>
        <v>3873</v>
      </c>
      <c r="Y3873">
        <f t="shared" si="2052"/>
        <v>3452</v>
      </c>
      <c r="Z3873">
        <f t="shared" si="2053"/>
        <v>3453</v>
      </c>
      <c r="AA3873">
        <f t="shared" si="2050"/>
        <v>3951</v>
      </c>
      <c r="AB3873">
        <f t="shared" si="2060"/>
        <v>500</v>
      </c>
      <c r="AM3873" t="str">
        <f t="shared" si="2061"/>
        <v>201904LP</v>
      </c>
      <c r="AN3873">
        <f t="shared" ca="1" si="2057"/>
        <v>8.0004395604395651</v>
      </c>
      <c r="AO3873">
        <f t="shared" ca="1" si="2058"/>
        <v>6.0439560439560438</v>
      </c>
      <c r="AP3873">
        <f t="shared" ca="1" si="2063"/>
        <v>1.9780219780219779</v>
      </c>
      <c r="AQ3873">
        <f t="shared" ca="1" si="2064"/>
        <v>15.054945054945055</v>
      </c>
      <c r="AR3873">
        <f t="shared" ca="1" si="2065"/>
        <v>9.0109890109890109</v>
      </c>
      <c r="AS3873">
        <f ca="1">P3873/J3873</f>
        <v>0.19469276011829967</v>
      </c>
    </row>
    <row r="3874" spans="1:45" x14ac:dyDescent="0.4">
      <c r="A3874">
        <f t="shared" si="2059"/>
        <v>201904</v>
      </c>
      <c r="B3874" t="s">
        <v>950</v>
      </c>
      <c r="C3874" t="s">
        <v>647</v>
      </c>
      <c r="D3874" t="str">
        <f t="shared" ca="1" si="2056"/>
        <v>I119</v>
      </c>
      <c r="E3874">
        <f t="shared" ca="1" si="2038"/>
        <v>11</v>
      </c>
      <c r="F3874">
        <f t="shared" ca="1" si="2039"/>
        <v>5</v>
      </c>
      <c r="G3874" t="str">
        <f t="shared" ca="1" si="2054"/>
        <v>S12</v>
      </c>
      <c r="H3874" t="str">
        <f t="shared" ca="1" si="2055"/>
        <v>S120</v>
      </c>
      <c r="I3874">
        <f ca="1">VLOOKUP(D3874,PRC!$A$2:$B$21,2,0)*E3874</f>
        <v>1045000</v>
      </c>
      <c r="J3874">
        <f t="shared" ca="1" si="2040"/>
        <v>940496</v>
      </c>
      <c r="K3874">
        <f ca="1">VLOOKUP(D3874,PRC!$A$1:$C$21,3,0)*E3874</f>
        <v>501600</v>
      </c>
      <c r="L3874">
        <f t="shared" ca="1" si="2041"/>
        <v>84000</v>
      </c>
      <c r="M3874">
        <f t="shared" ca="1" si="2042"/>
        <v>10000</v>
      </c>
      <c r="N3874">
        <f t="shared" ca="1" si="2043"/>
        <v>178000</v>
      </c>
      <c r="O3874">
        <f t="shared" ca="1" si="2044"/>
        <v>105000</v>
      </c>
      <c r="P3874">
        <f t="shared" ca="1" si="2062"/>
        <v>61896</v>
      </c>
      <c r="Q3874">
        <f ca="1">IF(P3874&gt;0,1,0)</f>
        <v>1</v>
      </c>
      <c r="R3874">
        <f t="shared" ca="1" si="2045"/>
        <v>10</v>
      </c>
      <c r="S3874">
        <f t="shared" ca="1" si="2046"/>
        <v>8</v>
      </c>
      <c r="T3874">
        <f t="shared" ca="1" si="2047"/>
        <v>1</v>
      </c>
      <c r="U3874">
        <f t="shared" ca="1" si="2048"/>
        <v>17</v>
      </c>
      <c r="V3874">
        <f t="shared" ca="1" si="2049"/>
        <v>10</v>
      </c>
      <c r="X3874">
        <f t="shared" si="2051"/>
        <v>3874</v>
      </c>
      <c r="Y3874">
        <f t="shared" si="2052"/>
        <v>3452</v>
      </c>
      <c r="Z3874">
        <f t="shared" si="2053"/>
        <v>3453</v>
      </c>
      <c r="AA3874">
        <f t="shared" si="2050"/>
        <v>3951</v>
      </c>
      <c r="AB3874">
        <f t="shared" si="2060"/>
        <v>500</v>
      </c>
      <c r="AM3874" t="str">
        <f t="shared" si="2061"/>
        <v>201904LP</v>
      </c>
      <c r="AN3874">
        <f t="shared" ca="1" si="2057"/>
        <v>10.00038277511962</v>
      </c>
      <c r="AO3874">
        <f t="shared" ca="1" si="2058"/>
        <v>8.0382775119617218</v>
      </c>
      <c r="AP3874">
        <f t="shared" ca="1" si="2063"/>
        <v>0.9569377990430622</v>
      </c>
      <c r="AQ3874">
        <f t="shared" ca="1" si="2064"/>
        <v>17.033492822966505</v>
      </c>
      <c r="AR3874">
        <f t="shared" ca="1" si="2065"/>
        <v>10.047846889952153</v>
      </c>
      <c r="AS3874">
        <f ca="1">P3874/J3874</f>
        <v>6.5812082135383879E-2</v>
      </c>
    </row>
    <row r="3875" spans="1:45" x14ac:dyDescent="0.4">
      <c r="A3875">
        <f t="shared" si="2059"/>
        <v>201904</v>
      </c>
      <c r="B3875" t="s">
        <v>951</v>
      </c>
      <c r="C3875" t="s">
        <v>647</v>
      </c>
      <c r="D3875" t="str">
        <f t="shared" ca="1" si="2056"/>
        <v>I112</v>
      </c>
      <c r="E3875">
        <f t="shared" ca="1" si="2038"/>
        <v>11</v>
      </c>
      <c r="F3875">
        <f t="shared" ca="1" si="2039"/>
        <v>10</v>
      </c>
      <c r="G3875" t="str">
        <f t="shared" ca="1" si="2054"/>
        <v>S10</v>
      </c>
      <c r="H3875" t="str">
        <f t="shared" ca="1" si="2055"/>
        <v>S104</v>
      </c>
      <c r="I3875">
        <f ca="1">VLOOKUP(D3875,PRC!$A$2:$B$21,2,0)*E3875</f>
        <v>715000</v>
      </c>
      <c r="J3875">
        <f t="shared" ca="1" si="2040"/>
        <v>657796</v>
      </c>
      <c r="K3875">
        <f ca="1">VLOOKUP(D3875,PRC!$A$1:$C$21,3,0)*E3875</f>
        <v>357500</v>
      </c>
      <c r="L3875">
        <f t="shared" ca="1" si="2041"/>
        <v>43000</v>
      </c>
      <c r="M3875">
        <f t="shared" ca="1" si="2042"/>
        <v>14000</v>
      </c>
      <c r="N3875">
        <f t="shared" ca="1" si="2043"/>
        <v>129000</v>
      </c>
      <c r="O3875">
        <f t="shared" ca="1" si="2044"/>
        <v>36000</v>
      </c>
      <c r="P3875">
        <f t="shared" ca="1" si="2062"/>
        <v>78296</v>
      </c>
      <c r="Q3875">
        <f ca="1">IF(P3875&gt;0,1,0)</f>
        <v>1</v>
      </c>
      <c r="R3875">
        <f t="shared" ca="1" si="2045"/>
        <v>8</v>
      </c>
      <c r="S3875">
        <f t="shared" ca="1" si="2046"/>
        <v>6</v>
      </c>
      <c r="T3875">
        <f t="shared" ca="1" si="2047"/>
        <v>2</v>
      </c>
      <c r="U3875">
        <f t="shared" ca="1" si="2048"/>
        <v>18</v>
      </c>
      <c r="V3875">
        <f t="shared" ca="1" si="2049"/>
        <v>5</v>
      </c>
      <c r="X3875">
        <f t="shared" si="2051"/>
        <v>3875</v>
      </c>
      <c r="Y3875">
        <f t="shared" si="2052"/>
        <v>3452</v>
      </c>
      <c r="Z3875">
        <f t="shared" si="2053"/>
        <v>3453</v>
      </c>
      <c r="AA3875">
        <f t="shared" si="2050"/>
        <v>3951</v>
      </c>
      <c r="AB3875">
        <f t="shared" si="2060"/>
        <v>500</v>
      </c>
      <c r="AM3875" t="str">
        <f t="shared" si="2061"/>
        <v>201904LP</v>
      </c>
      <c r="AN3875">
        <f t="shared" ca="1" si="2057"/>
        <v>8.0005594405594405</v>
      </c>
      <c r="AO3875">
        <f t="shared" ca="1" si="2058"/>
        <v>6.0139860139860142</v>
      </c>
      <c r="AP3875">
        <f t="shared" ca="1" si="2063"/>
        <v>1.9580419580419581</v>
      </c>
      <c r="AQ3875">
        <f t="shared" ca="1" si="2064"/>
        <v>18.041958041958043</v>
      </c>
      <c r="AR3875">
        <f t="shared" ca="1" si="2065"/>
        <v>5.034965034965035</v>
      </c>
      <c r="AS3875">
        <f ca="1">P3875/J3875</f>
        <v>0.11902778368977616</v>
      </c>
    </row>
    <row r="3876" spans="1:45" x14ac:dyDescent="0.4">
      <c r="A3876">
        <f t="shared" si="2059"/>
        <v>201904</v>
      </c>
      <c r="B3876" t="s">
        <v>952</v>
      </c>
      <c r="C3876" t="s">
        <v>647</v>
      </c>
      <c r="D3876" t="str">
        <f t="shared" ca="1" si="2056"/>
        <v>I118</v>
      </c>
      <c r="E3876">
        <f t="shared" ca="1" si="2038"/>
        <v>15</v>
      </c>
      <c r="F3876">
        <f t="shared" ca="1" si="2039"/>
        <v>10</v>
      </c>
      <c r="G3876" t="str">
        <f t="shared" ca="1" si="2054"/>
        <v>S11</v>
      </c>
      <c r="H3876" t="str">
        <f t="shared" ca="1" si="2055"/>
        <v>S112</v>
      </c>
      <c r="I3876">
        <f ca="1">VLOOKUP(D3876,PRC!$A$2:$B$21,2,0)*E3876</f>
        <v>7950000</v>
      </c>
      <c r="J3876">
        <f t="shared" ca="1" si="2040"/>
        <v>7552496</v>
      </c>
      <c r="K3876">
        <f ca="1">VLOOKUP(D3876,PRC!$A$1:$C$21,3,0)*E3876</f>
        <v>3339000</v>
      </c>
      <c r="L3876">
        <f t="shared" ca="1" si="2041"/>
        <v>716000</v>
      </c>
      <c r="M3876">
        <f t="shared" ca="1" si="2042"/>
        <v>239000</v>
      </c>
      <c r="N3876">
        <f t="shared" ca="1" si="2043"/>
        <v>1511000</v>
      </c>
      <c r="O3876">
        <f t="shared" ca="1" si="2044"/>
        <v>398000</v>
      </c>
      <c r="P3876">
        <f t="shared" ca="1" si="2062"/>
        <v>1349496</v>
      </c>
      <c r="Q3876">
        <f ca="1">IF(P3876&gt;0,1,0)</f>
        <v>1</v>
      </c>
      <c r="R3876">
        <f t="shared" ca="1" si="2045"/>
        <v>5</v>
      </c>
      <c r="S3876">
        <f t="shared" ca="1" si="2046"/>
        <v>9</v>
      </c>
      <c r="T3876">
        <f t="shared" ca="1" si="2047"/>
        <v>3</v>
      </c>
      <c r="U3876">
        <f t="shared" ca="1" si="2048"/>
        <v>19</v>
      </c>
      <c r="V3876">
        <f t="shared" ca="1" si="2049"/>
        <v>5</v>
      </c>
      <c r="X3876">
        <f t="shared" si="2051"/>
        <v>3876</v>
      </c>
      <c r="Y3876">
        <f t="shared" si="2052"/>
        <v>3452</v>
      </c>
      <c r="Z3876">
        <f t="shared" si="2053"/>
        <v>3453</v>
      </c>
      <c r="AA3876">
        <f t="shared" si="2050"/>
        <v>3951</v>
      </c>
      <c r="AB3876">
        <f t="shared" si="2060"/>
        <v>500</v>
      </c>
      <c r="AM3876" t="str">
        <f t="shared" si="2061"/>
        <v>201904LP</v>
      </c>
      <c r="AN3876">
        <f t="shared" ca="1" si="2057"/>
        <v>5.00005031446541</v>
      </c>
      <c r="AO3876">
        <f t="shared" ca="1" si="2058"/>
        <v>9.0062893081761004</v>
      </c>
      <c r="AP3876">
        <f t="shared" ca="1" si="2063"/>
        <v>3.0062893081761008</v>
      </c>
      <c r="AQ3876">
        <f t="shared" ca="1" si="2064"/>
        <v>19.0062893081761</v>
      </c>
      <c r="AR3876">
        <f t="shared" ca="1" si="2065"/>
        <v>5.0062893081761004</v>
      </c>
      <c r="AS3876">
        <f ca="1">P3876/J3876</f>
        <v>0.17868212045395324</v>
      </c>
    </row>
    <row r="3877" spans="1:45" x14ac:dyDescent="0.4">
      <c r="A3877">
        <f t="shared" si="2059"/>
        <v>201904</v>
      </c>
      <c r="B3877" t="s">
        <v>953</v>
      </c>
      <c r="C3877" t="s">
        <v>647</v>
      </c>
      <c r="D3877" t="str">
        <f t="shared" ca="1" si="2056"/>
        <v>I109</v>
      </c>
      <c r="E3877">
        <f t="shared" ca="1" si="2038"/>
        <v>20</v>
      </c>
      <c r="F3877">
        <f t="shared" ca="1" si="2039"/>
        <v>9</v>
      </c>
      <c r="G3877" t="str">
        <f t="shared" ca="1" si="2054"/>
        <v>S10</v>
      </c>
      <c r="H3877" t="str">
        <f t="shared" ca="1" si="2055"/>
        <v>S109</v>
      </c>
      <c r="I3877">
        <f ca="1">VLOOKUP(D3877,PRC!$A$2:$B$21,2,0)*E3877</f>
        <v>10000000</v>
      </c>
      <c r="J3877">
        <f t="shared" ca="1" si="2040"/>
        <v>9499996</v>
      </c>
      <c r="K3877">
        <f ca="1">VLOOKUP(D3877,PRC!$A$1:$C$21,3,0)*E3877</f>
        <v>4000000</v>
      </c>
      <c r="L3877">
        <f t="shared" ca="1" si="2041"/>
        <v>500000</v>
      </c>
      <c r="M3877">
        <f t="shared" ca="1" si="2042"/>
        <v>100000</v>
      </c>
      <c r="N3877">
        <f t="shared" ca="1" si="2043"/>
        <v>1600000</v>
      </c>
      <c r="O3877">
        <f t="shared" ca="1" si="2044"/>
        <v>700000</v>
      </c>
      <c r="P3877">
        <f t="shared" ca="1" si="2062"/>
        <v>2599996</v>
      </c>
      <c r="Q3877">
        <f ca="1">IF(P3877&gt;0,1,0)</f>
        <v>1</v>
      </c>
      <c r="R3877">
        <f t="shared" ca="1" si="2045"/>
        <v>5</v>
      </c>
      <c r="S3877">
        <f t="shared" ca="1" si="2046"/>
        <v>5</v>
      </c>
      <c r="T3877">
        <f t="shared" ca="1" si="2047"/>
        <v>1</v>
      </c>
      <c r="U3877">
        <f t="shared" ca="1" si="2048"/>
        <v>16</v>
      </c>
      <c r="V3877">
        <f t="shared" ca="1" si="2049"/>
        <v>7</v>
      </c>
      <c r="X3877">
        <f t="shared" si="2051"/>
        <v>3877</v>
      </c>
      <c r="Y3877">
        <f t="shared" si="2052"/>
        <v>3452</v>
      </c>
      <c r="Z3877">
        <f t="shared" si="2053"/>
        <v>3453</v>
      </c>
      <c r="AA3877">
        <f t="shared" si="2050"/>
        <v>3951</v>
      </c>
      <c r="AB3877">
        <f t="shared" si="2060"/>
        <v>500</v>
      </c>
      <c r="AM3877" t="str">
        <f t="shared" si="2061"/>
        <v>201904LP</v>
      </c>
      <c r="AN3877">
        <f t="shared" ca="1" si="2057"/>
        <v>5.0000399999999949</v>
      </c>
      <c r="AO3877">
        <f t="shared" ca="1" si="2058"/>
        <v>5</v>
      </c>
      <c r="AP3877">
        <f t="shared" ca="1" si="2063"/>
        <v>1</v>
      </c>
      <c r="AQ3877">
        <f t="shared" ca="1" si="2064"/>
        <v>16</v>
      </c>
      <c r="AR3877">
        <f t="shared" ca="1" si="2065"/>
        <v>7.0000000000000009</v>
      </c>
      <c r="AS3877">
        <f ca="1">P3877/J3877</f>
        <v>0.27368390470901249</v>
      </c>
    </row>
    <row r="3878" spans="1:45" x14ac:dyDescent="0.4">
      <c r="A3878">
        <f t="shared" si="2059"/>
        <v>201904</v>
      </c>
      <c r="B3878" t="s">
        <v>954</v>
      </c>
      <c r="C3878" t="s">
        <v>647</v>
      </c>
      <c r="D3878" t="str">
        <f t="shared" ca="1" si="2056"/>
        <v>I111</v>
      </c>
      <c r="E3878">
        <f t="shared" ca="1" si="2038"/>
        <v>17</v>
      </c>
      <c r="F3878">
        <f t="shared" ca="1" si="2039"/>
        <v>6</v>
      </c>
      <c r="G3878" t="str">
        <f t="shared" ca="1" si="2054"/>
        <v>S11</v>
      </c>
      <c r="H3878" t="str">
        <f t="shared" ca="1" si="2055"/>
        <v>S119</v>
      </c>
      <c r="I3878">
        <f ca="1">VLOOKUP(D3878,PRC!$A$2:$B$21,2,0)*E3878</f>
        <v>2550000</v>
      </c>
      <c r="J3878">
        <f t="shared" ca="1" si="2040"/>
        <v>2294996</v>
      </c>
      <c r="K3878">
        <f ca="1">VLOOKUP(D3878,PRC!$A$1:$C$21,3,0)*E3878</f>
        <v>1351500</v>
      </c>
      <c r="L3878">
        <f t="shared" ca="1" si="2041"/>
        <v>153000</v>
      </c>
      <c r="M3878">
        <f t="shared" ca="1" si="2042"/>
        <v>26000</v>
      </c>
      <c r="N3878">
        <f t="shared" ca="1" si="2043"/>
        <v>536000</v>
      </c>
      <c r="O3878">
        <f t="shared" ca="1" si="2044"/>
        <v>204000</v>
      </c>
      <c r="P3878">
        <f t="shared" ca="1" si="2062"/>
        <v>24496</v>
      </c>
      <c r="Q3878">
        <f ca="1">IF(P3878&gt;0,1,0)</f>
        <v>1</v>
      </c>
      <c r="R3878">
        <f t="shared" ca="1" si="2045"/>
        <v>10</v>
      </c>
      <c r="S3878">
        <f t="shared" ca="1" si="2046"/>
        <v>6</v>
      </c>
      <c r="T3878">
        <f t="shared" ca="1" si="2047"/>
        <v>1</v>
      </c>
      <c r="U3878">
        <f t="shared" ca="1" si="2048"/>
        <v>21</v>
      </c>
      <c r="V3878">
        <f t="shared" ca="1" si="2049"/>
        <v>8</v>
      </c>
      <c r="X3878">
        <f t="shared" si="2051"/>
        <v>3878</v>
      </c>
      <c r="Y3878">
        <f t="shared" si="2052"/>
        <v>3452</v>
      </c>
      <c r="Z3878">
        <f t="shared" si="2053"/>
        <v>3453</v>
      </c>
      <c r="AA3878">
        <f t="shared" si="2050"/>
        <v>3951</v>
      </c>
      <c r="AB3878">
        <f t="shared" si="2060"/>
        <v>500</v>
      </c>
      <c r="AM3878" t="str">
        <f t="shared" si="2061"/>
        <v>201904LP</v>
      </c>
      <c r="AN3878">
        <f t="shared" ca="1" si="2057"/>
        <v>10.000156862745103</v>
      </c>
      <c r="AO3878">
        <f t="shared" ca="1" si="2058"/>
        <v>6</v>
      </c>
      <c r="AP3878">
        <f t="shared" ca="1" si="2063"/>
        <v>1.0196078431372551</v>
      </c>
      <c r="AQ3878">
        <f t="shared" ca="1" si="2064"/>
        <v>21.019607843137255</v>
      </c>
      <c r="AR3878">
        <f t="shared" ca="1" si="2065"/>
        <v>8</v>
      </c>
      <c r="AS3878">
        <f ca="1">P3878/J3878</f>
        <v>1.0673656947550235E-2</v>
      </c>
    </row>
    <row r="3879" spans="1:45" x14ac:dyDescent="0.4">
      <c r="A3879">
        <f t="shared" si="2059"/>
        <v>201904</v>
      </c>
      <c r="B3879" t="s">
        <v>955</v>
      </c>
      <c r="C3879" t="s">
        <v>647</v>
      </c>
      <c r="D3879" t="str">
        <f t="shared" ca="1" si="2056"/>
        <v>I112</v>
      </c>
      <c r="E3879">
        <f t="shared" ca="1" si="2038"/>
        <v>18</v>
      </c>
      <c r="F3879">
        <f t="shared" ca="1" si="2039"/>
        <v>9</v>
      </c>
      <c r="G3879" t="str">
        <f t="shared" ca="1" si="2054"/>
        <v>S12</v>
      </c>
      <c r="H3879" t="str">
        <f t="shared" ca="1" si="2055"/>
        <v>S120</v>
      </c>
      <c r="I3879">
        <f ca="1">VLOOKUP(D3879,PRC!$A$2:$B$21,2,0)*E3879</f>
        <v>1170000</v>
      </c>
      <c r="J3879">
        <f t="shared" ca="1" si="2040"/>
        <v>1064696</v>
      </c>
      <c r="K3879">
        <f ca="1">VLOOKUP(D3879,PRC!$A$1:$C$21,3,0)*E3879</f>
        <v>585000</v>
      </c>
      <c r="L3879">
        <f t="shared" ca="1" si="2041"/>
        <v>59000</v>
      </c>
      <c r="M3879">
        <f t="shared" ca="1" si="2042"/>
        <v>12000</v>
      </c>
      <c r="N3879">
        <f t="shared" ca="1" si="2043"/>
        <v>222000</v>
      </c>
      <c r="O3879">
        <f t="shared" ca="1" si="2044"/>
        <v>117000</v>
      </c>
      <c r="P3879">
        <f t="shared" ca="1" si="2062"/>
        <v>69696</v>
      </c>
      <c r="Q3879">
        <f ca="1">IF(P3879&gt;0,1,0)</f>
        <v>1</v>
      </c>
      <c r="R3879">
        <f t="shared" ca="1" si="2045"/>
        <v>9</v>
      </c>
      <c r="S3879">
        <f t="shared" ca="1" si="2046"/>
        <v>5</v>
      </c>
      <c r="T3879">
        <f t="shared" ca="1" si="2047"/>
        <v>1</v>
      </c>
      <c r="U3879">
        <f t="shared" ca="1" si="2048"/>
        <v>19</v>
      </c>
      <c r="V3879">
        <f t="shared" ca="1" si="2049"/>
        <v>10</v>
      </c>
      <c r="X3879">
        <f t="shared" si="2051"/>
        <v>3879</v>
      </c>
      <c r="Y3879">
        <f t="shared" si="2052"/>
        <v>3452</v>
      </c>
      <c r="Z3879">
        <f t="shared" si="2053"/>
        <v>3453</v>
      </c>
      <c r="AA3879">
        <f t="shared" si="2050"/>
        <v>3951</v>
      </c>
      <c r="AB3879">
        <f t="shared" si="2060"/>
        <v>500</v>
      </c>
      <c r="AM3879" t="str">
        <f t="shared" si="2061"/>
        <v>201904LP</v>
      </c>
      <c r="AN3879">
        <f t="shared" ca="1" si="2057"/>
        <v>9.0003418803418782</v>
      </c>
      <c r="AO3879">
        <f t="shared" ca="1" si="2058"/>
        <v>5.0427350427350426</v>
      </c>
      <c r="AP3879">
        <f t="shared" ca="1" si="2063"/>
        <v>1.0256410256410255</v>
      </c>
      <c r="AQ3879">
        <f t="shared" ca="1" si="2064"/>
        <v>18.974358974358974</v>
      </c>
      <c r="AR3879">
        <f t="shared" ca="1" si="2065"/>
        <v>10</v>
      </c>
      <c r="AS3879">
        <f ca="1">P3879/J3879</f>
        <v>6.5460939084959466E-2</v>
      </c>
    </row>
    <row r="3880" spans="1:45" x14ac:dyDescent="0.4">
      <c r="A3880">
        <f t="shared" si="2059"/>
        <v>201904</v>
      </c>
      <c r="B3880" t="s">
        <v>956</v>
      </c>
      <c r="C3880" t="s">
        <v>647</v>
      </c>
      <c r="D3880" t="str">
        <f t="shared" ca="1" si="2056"/>
        <v>I114</v>
      </c>
      <c r="E3880">
        <f t="shared" ca="1" si="2038"/>
        <v>14</v>
      </c>
      <c r="F3880">
        <f t="shared" ca="1" si="2039"/>
        <v>7</v>
      </c>
      <c r="G3880" t="str">
        <f t="shared" ca="1" si="2054"/>
        <v>S10</v>
      </c>
      <c r="H3880" t="str">
        <f t="shared" ca="1" si="2055"/>
        <v>S109</v>
      </c>
      <c r="I3880">
        <f ca="1">VLOOKUP(D3880,PRC!$A$2:$B$21,2,0)*E3880</f>
        <v>3360000</v>
      </c>
      <c r="J3880">
        <f t="shared" ca="1" si="2040"/>
        <v>3191996</v>
      </c>
      <c r="K3880">
        <f ca="1">VLOOKUP(D3880,PRC!$A$1:$C$21,3,0)*E3880</f>
        <v>1948800</v>
      </c>
      <c r="L3880">
        <f t="shared" ca="1" si="2041"/>
        <v>336000</v>
      </c>
      <c r="M3880">
        <f t="shared" ca="1" si="2042"/>
        <v>67000</v>
      </c>
      <c r="N3880">
        <f t="shared" ca="1" si="2043"/>
        <v>504000</v>
      </c>
      <c r="O3880">
        <f t="shared" ca="1" si="2044"/>
        <v>235000</v>
      </c>
      <c r="P3880">
        <f t="shared" ca="1" si="2062"/>
        <v>101196</v>
      </c>
      <c r="Q3880">
        <f ca="1">IF(P3880&gt;0,1,0)</f>
        <v>1</v>
      </c>
      <c r="R3880">
        <f t="shared" ca="1" si="2045"/>
        <v>5</v>
      </c>
      <c r="S3880">
        <f t="shared" ca="1" si="2046"/>
        <v>10</v>
      </c>
      <c r="T3880">
        <f t="shared" ca="1" si="2047"/>
        <v>2</v>
      </c>
      <c r="U3880">
        <f t="shared" ca="1" si="2048"/>
        <v>15</v>
      </c>
      <c r="V3880">
        <f t="shared" ca="1" si="2049"/>
        <v>7</v>
      </c>
      <c r="X3880">
        <f t="shared" si="2051"/>
        <v>3880</v>
      </c>
      <c r="Y3880">
        <f t="shared" si="2052"/>
        <v>3452</v>
      </c>
      <c r="Z3880">
        <f t="shared" si="2053"/>
        <v>3453</v>
      </c>
      <c r="AA3880">
        <f t="shared" si="2050"/>
        <v>3951</v>
      </c>
      <c r="AB3880">
        <f t="shared" si="2060"/>
        <v>500</v>
      </c>
      <c r="AM3880" t="str">
        <f t="shared" si="2061"/>
        <v>201904LP</v>
      </c>
      <c r="AN3880">
        <f t="shared" ca="1" si="2057"/>
        <v>5.0001190476190445</v>
      </c>
      <c r="AO3880">
        <f t="shared" ca="1" si="2058"/>
        <v>10</v>
      </c>
      <c r="AP3880">
        <f t="shared" ca="1" si="2063"/>
        <v>1.9940476190476188</v>
      </c>
      <c r="AQ3880">
        <f t="shared" ca="1" si="2064"/>
        <v>15</v>
      </c>
      <c r="AR3880">
        <f t="shared" ca="1" si="2065"/>
        <v>6.9940476190476195</v>
      </c>
      <c r="AS3880">
        <f ca="1">P3880/J3880</f>
        <v>3.1703047246926373E-2</v>
      </c>
    </row>
    <row r="3881" spans="1:45" x14ac:dyDescent="0.4">
      <c r="A3881">
        <f t="shared" si="2059"/>
        <v>201904</v>
      </c>
      <c r="B3881" t="s">
        <v>957</v>
      </c>
      <c r="C3881" t="s">
        <v>647</v>
      </c>
      <c r="D3881" t="str">
        <f t="shared" ca="1" si="2056"/>
        <v>I120</v>
      </c>
      <c r="E3881">
        <f t="shared" ca="1" si="2038"/>
        <v>18</v>
      </c>
      <c r="F3881">
        <f t="shared" ca="1" si="2039"/>
        <v>8</v>
      </c>
      <c r="G3881" t="str">
        <f t="shared" ca="1" si="2054"/>
        <v>S11</v>
      </c>
      <c r="H3881" t="str">
        <f t="shared" ca="1" si="2055"/>
        <v>S117</v>
      </c>
      <c r="I3881">
        <f ca="1">VLOOKUP(D3881,PRC!$A$2:$B$21,2,0)*E3881</f>
        <v>77400000</v>
      </c>
      <c r="J3881">
        <f t="shared" ca="1" si="2040"/>
        <v>72755996</v>
      </c>
      <c r="K3881">
        <f ca="1">VLOOKUP(D3881,PRC!$A$1:$C$21,3,0)*E3881</f>
        <v>34830000</v>
      </c>
      <c r="L3881">
        <f t="shared" ca="1" si="2041"/>
        <v>4644000</v>
      </c>
      <c r="M3881">
        <f t="shared" ca="1" si="2042"/>
        <v>2322000</v>
      </c>
      <c r="N3881">
        <f t="shared" ca="1" si="2043"/>
        <v>16254000</v>
      </c>
      <c r="O3881">
        <f t="shared" ca="1" si="2044"/>
        <v>3870000</v>
      </c>
      <c r="P3881">
        <f t="shared" ca="1" si="2062"/>
        <v>10835996</v>
      </c>
      <c r="Q3881">
        <f ca="1">IF(P3881&gt;0,1,0)</f>
        <v>1</v>
      </c>
      <c r="R3881">
        <f t="shared" ca="1" si="2045"/>
        <v>6</v>
      </c>
      <c r="S3881">
        <f t="shared" ca="1" si="2046"/>
        <v>6</v>
      </c>
      <c r="T3881">
        <f t="shared" ca="1" si="2047"/>
        <v>3</v>
      </c>
      <c r="U3881">
        <f t="shared" ca="1" si="2048"/>
        <v>21</v>
      </c>
      <c r="V3881">
        <f t="shared" ca="1" si="2049"/>
        <v>5</v>
      </c>
      <c r="X3881">
        <f t="shared" si="2051"/>
        <v>3881</v>
      </c>
      <c r="Y3881">
        <f t="shared" si="2052"/>
        <v>3452</v>
      </c>
      <c r="Z3881">
        <f t="shared" si="2053"/>
        <v>3453</v>
      </c>
      <c r="AA3881">
        <f t="shared" si="2050"/>
        <v>3951</v>
      </c>
      <c r="AB3881">
        <f t="shared" si="2060"/>
        <v>500</v>
      </c>
      <c r="AM3881" t="str">
        <f t="shared" si="2061"/>
        <v>201904LP</v>
      </c>
      <c r="AN3881">
        <f t="shared" ca="1" si="2057"/>
        <v>6.0000051679586548</v>
      </c>
      <c r="AO3881">
        <f t="shared" ca="1" si="2058"/>
        <v>6</v>
      </c>
      <c r="AP3881">
        <f t="shared" ca="1" si="2063"/>
        <v>3</v>
      </c>
      <c r="AQ3881">
        <f t="shared" ca="1" si="2064"/>
        <v>21</v>
      </c>
      <c r="AR3881">
        <f t="shared" ca="1" si="2065"/>
        <v>5</v>
      </c>
      <c r="AS3881">
        <f ca="1">P3881/J3881</f>
        <v>0.1489361234227348</v>
      </c>
    </row>
    <row r="3882" spans="1:45" x14ac:dyDescent="0.4">
      <c r="A3882">
        <f t="shared" si="2059"/>
        <v>201904</v>
      </c>
      <c r="B3882" t="s">
        <v>958</v>
      </c>
      <c r="C3882" t="s">
        <v>647</v>
      </c>
      <c r="D3882" t="str">
        <f t="shared" ca="1" si="2056"/>
        <v>I113</v>
      </c>
      <c r="E3882">
        <f t="shared" ca="1" si="2038"/>
        <v>19</v>
      </c>
      <c r="F3882">
        <f t="shared" ca="1" si="2039"/>
        <v>5</v>
      </c>
      <c r="G3882" t="str">
        <f t="shared" ca="1" si="2054"/>
        <v>S12</v>
      </c>
      <c r="H3882" t="str">
        <f t="shared" ca="1" si="2055"/>
        <v>S120</v>
      </c>
      <c r="I3882">
        <f ca="1">VLOOKUP(D3882,PRC!$A$2:$B$21,2,0)*E3882</f>
        <v>12730000</v>
      </c>
      <c r="J3882">
        <f t="shared" ca="1" si="2040"/>
        <v>12093496</v>
      </c>
      <c r="K3882">
        <f ca="1">VLOOKUP(D3882,PRC!$A$1:$C$21,3,0)*E3882</f>
        <v>5728500</v>
      </c>
      <c r="L3882">
        <f t="shared" ca="1" si="2041"/>
        <v>1018000</v>
      </c>
      <c r="M3882">
        <f t="shared" ca="1" si="2042"/>
        <v>255000</v>
      </c>
      <c r="N3882">
        <f t="shared" ca="1" si="2043"/>
        <v>2291000</v>
      </c>
      <c r="O3882">
        <f t="shared" ca="1" si="2044"/>
        <v>764000</v>
      </c>
      <c r="P3882">
        <f t="shared" ca="1" si="2062"/>
        <v>2036996</v>
      </c>
      <c r="Q3882">
        <f ca="1">IF(P3882&gt;0,1,0)</f>
        <v>1</v>
      </c>
      <c r="R3882">
        <f t="shared" ca="1" si="2045"/>
        <v>5</v>
      </c>
      <c r="S3882">
        <f t="shared" ca="1" si="2046"/>
        <v>8</v>
      </c>
      <c r="T3882">
        <f t="shared" ca="1" si="2047"/>
        <v>2</v>
      </c>
      <c r="U3882">
        <f t="shared" ca="1" si="2048"/>
        <v>18</v>
      </c>
      <c r="V3882">
        <f t="shared" ca="1" si="2049"/>
        <v>6</v>
      </c>
      <c r="X3882">
        <f t="shared" si="2051"/>
        <v>3882</v>
      </c>
      <c r="Y3882">
        <f t="shared" si="2052"/>
        <v>3452</v>
      </c>
      <c r="Z3882">
        <f t="shared" si="2053"/>
        <v>3453</v>
      </c>
      <c r="AA3882">
        <f t="shared" si="2050"/>
        <v>3951</v>
      </c>
      <c r="AB3882">
        <f t="shared" si="2060"/>
        <v>500</v>
      </c>
      <c r="AM3882" t="str">
        <f t="shared" si="2061"/>
        <v>201904LP</v>
      </c>
      <c r="AN3882">
        <f t="shared" ca="1" si="2057"/>
        <v>5.0000314218381803</v>
      </c>
      <c r="AO3882">
        <f t="shared" ca="1" si="2058"/>
        <v>7.9968578161822474</v>
      </c>
      <c r="AP3882">
        <f t="shared" ca="1" si="2063"/>
        <v>2.0031421838177534</v>
      </c>
      <c r="AQ3882">
        <f t="shared" ca="1" si="2064"/>
        <v>17.996857816182246</v>
      </c>
      <c r="AR3882">
        <f t="shared" ca="1" si="2065"/>
        <v>6.0015710919088763</v>
      </c>
      <c r="AS3882">
        <f ca="1">P3882/J3882</f>
        <v>0.16843731539663964</v>
      </c>
    </row>
    <row r="3883" spans="1:45" x14ac:dyDescent="0.4">
      <c r="A3883">
        <f t="shared" si="2059"/>
        <v>201904</v>
      </c>
      <c r="B3883" t="s">
        <v>959</v>
      </c>
      <c r="C3883" t="s">
        <v>647</v>
      </c>
      <c r="D3883" t="str">
        <f t="shared" ca="1" si="2056"/>
        <v>I115</v>
      </c>
      <c r="E3883">
        <f t="shared" ca="1" si="2038"/>
        <v>14</v>
      </c>
      <c r="F3883">
        <f t="shared" ca="1" si="2039"/>
        <v>6</v>
      </c>
      <c r="G3883" t="str">
        <f t="shared" ca="1" si="2054"/>
        <v>S11</v>
      </c>
      <c r="H3883" t="str">
        <f t="shared" ca="1" si="2055"/>
        <v>S116</v>
      </c>
      <c r="I3883">
        <f ca="1">VLOOKUP(D3883,PRC!$A$2:$B$21,2,0)*E3883</f>
        <v>70000</v>
      </c>
      <c r="J3883">
        <f t="shared" ca="1" si="2040"/>
        <v>64396</v>
      </c>
      <c r="K3883">
        <f ca="1">VLOOKUP(D3883,PRC!$A$1:$C$21,3,0)*E3883</f>
        <v>33600</v>
      </c>
      <c r="L3883">
        <f t="shared" ca="1" si="2041"/>
        <v>4000</v>
      </c>
      <c r="M3883">
        <f t="shared" ca="1" si="2042"/>
        <v>2000</v>
      </c>
      <c r="N3883">
        <f t="shared" ca="1" si="2043"/>
        <v>17000</v>
      </c>
      <c r="O3883">
        <f t="shared" ca="1" si="2044"/>
        <v>6000</v>
      </c>
      <c r="P3883">
        <f t="shared" ca="1" si="2062"/>
        <v>1796</v>
      </c>
      <c r="Q3883">
        <f ca="1">IF(P3883&gt;0,1,0)</f>
        <v>1</v>
      </c>
      <c r="R3883">
        <f t="shared" ca="1" si="2045"/>
        <v>8</v>
      </c>
      <c r="S3883">
        <f t="shared" ca="1" si="2046"/>
        <v>5</v>
      </c>
      <c r="T3883">
        <f t="shared" ca="1" si="2047"/>
        <v>3</v>
      </c>
      <c r="U3883">
        <f t="shared" ca="1" si="2048"/>
        <v>24</v>
      </c>
      <c r="V3883">
        <f t="shared" ca="1" si="2049"/>
        <v>8</v>
      </c>
      <c r="X3883">
        <f t="shared" si="2051"/>
        <v>3883</v>
      </c>
      <c r="Y3883">
        <f t="shared" si="2052"/>
        <v>3452</v>
      </c>
      <c r="Z3883">
        <f t="shared" si="2053"/>
        <v>3453</v>
      </c>
      <c r="AA3883">
        <f t="shared" si="2050"/>
        <v>3951</v>
      </c>
      <c r="AB3883">
        <f t="shared" si="2060"/>
        <v>500</v>
      </c>
      <c r="AM3883" t="str">
        <f t="shared" si="2061"/>
        <v>201904LP</v>
      </c>
      <c r="AN3883">
        <f t="shared" ca="1" si="2057"/>
        <v>8.0057142857142836</v>
      </c>
      <c r="AO3883">
        <f t="shared" ca="1" si="2058"/>
        <v>5.7142857142857144</v>
      </c>
      <c r="AP3883">
        <f t="shared" ca="1" si="2063"/>
        <v>2.8571428571428572</v>
      </c>
      <c r="AQ3883">
        <f t="shared" ca="1" si="2064"/>
        <v>24.285714285714285</v>
      </c>
      <c r="AR3883">
        <f t="shared" ca="1" si="2065"/>
        <v>8.5714285714285712</v>
      </c>
      <c r="AS3883">
        <f ca="1">P3883/J3883</f>
        <v>2.7889931051618112E-2</v>
      </c>
    </row>
    <row r="3884" spans="1:45" x14ac:dyDescent="0.4">
      <c r="A3884">
        <f t="shared" si="2059"/>
        <v>201904</v>
      </c>
      <c r="B3884" t="s">
        <v>960</v>
      </c>
      <c r="C3884" t="s">
        <v>647</v>
      </c>
      <c r="D3884" t="str">
        <f t="shared" ca="1" si="2056"/>
        <v>I103</v>
      </c>
      <c r="E3884">
        <f t="shared" ca="1" si="2038"/>
        <v>20</v>
      </c>
      <c r="F3884">
        <f t="shared" ca="1" si="2039"/>
        <v>6</v>
      </c>
      <c r="G3884" t="str">
        <f t="shared" ca="1" si="2054"/>
        <v>S10</v>
      </c>
      <c r="H3884" t="str">
        <f t="shared" ca="1" si="2055"/>
        <v>S101</v>
      </c>
      <c r="I3884">
        <f ca="1">VLOOKUP(D3884,PRC!$A$2:$B$21,2,0)*E3884</f>
        <v>1000000</v>
      </c>
      <c r="J3884">
        <f t="shared" ca="1" si="2040"/>
        <v>909996</v>
      </c>
      <c r="K3884">
        <f ca="1">VLOOKUP(D3884,PRC!$A$1:$C$21,3,0)*E3884</f>
        <v>570000</v>
      </c>
      <c r="L3884">
        <f t="shared" ca="1" si="2041"/>
        <v>100000</v>
      </c>
      <c r="M3884">
        <f t="shared" ca="1" si="2042"/>
        <v>30000</v>
      </c>
      <c r="N3884">
        <f t="shared" ca="1" si="2043"/>
        <v>160000</v>
      </c>
      <c r="O3884">
        <f t="shared" ca="1" si="2044"/>
        <v>80000</v>
      </c>
      <c r="P3884">
        <f t="shared" ca="1" si="2062"/>
        <v>-30004</v>
      </c>
      <c r="Q3884">
        <f ca="1">IF(P3884&gt;0,1,0)</f>
        <v>0</v>
      </c>
      <c r="R3884">
        <f t="shared" ca="1" si="2045"/>
        <v>9</v>
      </c>
      <c r="S3884">
        <f t="shared" ca="1" si="2046"/>
        <v>10</v>
      </c>
      <c r="T3884">
        <f t="shared" ca="1" si="2047"/>
        <v>3</v>
      </c>
      <c r="U3884">
        <f t="shared" ca="1" si="2048"/>
        <v>16</v>
      </c>
      <c r="V3884">
        <f t="shared" ca="1" si="2049"/>
        <v>8</v>
      </c>
      <c r="X3884">
        <f t="shared" si="2051"/>
        <v>3884</v>
      </c>
      <c r="Y3884">
        <f t="shared" si="2052"/>
        <v>3452</v>
      </c>
      <c r="Z3884">
        <f t="shared" si="2053"/>
        <v>3453</v>
      </c>
      <c r="AA3884">
        <f t="shared" si="2050"/>
        <v>3951</v>
      </c>
      <c r="AB3884">
        <f t="shared" si="2060"/>
        <v>500</v>
      </c>
      <c r="AM3884" t="str">
        <f t="shared" si="2061"/>
        <v>201904LP</v>
      </c>
      <c r="AN3884">
        <f t="shared" ca="1" si="2057"/>
        <v>9.0003999999999973</v>
      </c>
      <c r="AO3884">
        <f t="shared" ca="1" si="2058"/>
        <v>10</v>
      </c>
      <c r="AP3884">
        <f t="shared" ca="1" si="2063"/>
        <v>3</v>
      </c>
      <c r="AQ3884">
        <f t="shared" ca="1" si="2064"/>
        <v>16</v>
      </c>
      <c r="AR3884">
        <f t="shared" ca="1" si="2065"/>
        <v>8</v>
      </c>
      <c r="AS3884">
        <f ca="1">P3884/J3884</f>
        <v>-3.2971573501421984E-2</v>
      </c>
    </row>
    <row r="3885" spans="1:45" x14ac:dyDescent="0.4">
      <c r="A3885">
        <f t="shared" si="2059"/>
        <v>201904</v>
      </c>
      <c r="B3885" t="s">
        <v>961</v>
      </c>
      <c r="C3885" t="s">
        <v>647</v>
      </c>
      <c r="D3885" t="str">
        <f t="shared" ca="1" si="2056"/>
        <v>I104</v>
      </c>
      <c r="E3885">
        <f t="shared" ca="1" si="2038"/>
        <v>13</v>
      </c>
      <c r="F3885">
        <f t="shared" ca="1" si="2039"/>
        <v>6</v>
      </c>
      <c r="G3885" t="str">
        <f t="shared" ca="1" si="2054"/>
        <v>S11</v>
      </c>
      <c r="H3885" t="str">
        <f t="shared" ca="1" si="2055"/>
        <v>S111</v>
      </c>
      <c r="I3885">
        <f ca="1">VLOOKUP(D3885,PRC!$A$2:$B$21,2,0)*E3885</f>
        <v>910000</v>
      </c>
      <c r="J3885">
        <f t="shared" ca="1" si="2040"/>
        <v>818996</v>
      </c>
      <c r="K3885">
        <f ca="1">VLOOKUP(D3885,PRC!$A$1:$C$21,3,0)*E3885</f>
        <v>382200</v>
      </c>
      <c r="L3885">
        <f t="shared" ca="1" si="2041"/>
        <v>73000</v>
      </c>
      <c r="M3885">
        <f t="shared" ca="1" si="2042"/>
        <v>18000</v>
      </c>
      <c r="N3885">
        <f t="shared" ca="1" si="2043"/>
        <v>209000</v>
      </c>
      <c r="O3885">
        <f t="shared" ca="1" si="2044"/>
        <v>46000</v>
      </c>
      <c r="P3885">
        <f t="shared" ca="1" si="2062"/>
        <v>90796</v>
      </c>
      <c r="Q3885">
        <f ca="1">IF(P3885&gt;0,1,0)</f>
        <v>1</v>
      </c>
      <c r="R3885">
        <f t="shared" ca="1" si="2045"/>
        <v>10</v>
      </c>
      <c r="S3885">
        <f t="shared" ca="1" si="2046"/>
        <v>8</v>
      </c>
      <c r="T3885">
        <f t="shared" ca="1" si="2047"/>
        <v>2</v>
      </c>
      <c r="U3885">
        <f t="shared" ca="1" si="2048"/>
        <v>23</v>
      </c>
      <c r="V3885">
        <f t="shared" ca="1" si="2049"/>
        <v>5</v>
      </c>
      <c r="X3885">
        <f t="shared" si="2051"/>
        <v>3885</v>
      </c>
      <c r="Y3885">
        <f t="shared" si="2052"/>
        <v>3452</v>
      </c>
      <c r="Z3885">
        <f t="shared" si="2053"/>
        <v>3453</v>
      </c>
      <c r="AA3885">
        <f t="shared" si="2050"/>
        <v>3951</v>
      </c>
      <c r="AB3885">
        <f t="shared" si="2060"/>
        <v>500</v>
      </c>
      <c r="AM3885" t="str">
        <f t="shared" si="2061"/>
        <v>201904LP</v>
      </c>
      <c r="AN3885">
        <f t="shared" ca="1" si="2057"/>
        <v>10.000439560439556</v>
      </c>
      <c r="AO3885">
        <f t="shared" ca="1" si="2058"/>
        <v>8.0219780219780219</v>
      </c>
      <c r="AP3885">
        <f t="shared" ca="1" si="2063"/>
        <v>1.9780219780219779</v>
      </c>
      <c r="AQ3885">
        <f t="shared" ca="1" si="2064"/>
        <v>22.967032967032967</v>
      </c>
      <c r="AR3885">
        <f t="shared" ca="1" si="2065"/>
        <v>5.0549450549450547</v>
      </c>
      <c r="AS3885">
        <f ca="1">P3885/J3885</f>
        <v>0.11086256831535196</v>
      </c>
    </row>
    <row r="3886" spans="1:45" x14ac:dyDescent="0.4">
      <c r="A3886">
        <f t="shared" si="2059"/>
        <v>201904</v>
      </c>
      <c r="B3886" t="s">
        <v>962</v>
      </c>
      <c r="C3886" t="s">
        <v>647</v>
      </c>
      <c r="D3886" t="str">
        <f t="shared" ca="1" si="2056"/>
        <v>I120</v>
      </c>
      <c r="E3886">
        <f t="shared" ca="1" si="2038"/>
        <v>17</v>
      </c>
      <c r="F3886">
        <f t="shared" ca="1" si="2039"/>
        <v>10</v>
      </c>
      <c r="G3886" t="str">
        <f t="shared" ca="1" si="2054"/>
        <v>S10</v>
      </c>
      <c r="H3886" t="str">
        <f t="shared" ca="1" si="2055"/>
        <v>S103</v>
      </c>
      <c r="I3886">
        <f ca="1">VLOOKUP(D3886,PRC!$A$2:$B$21,2,0)*E3886</f>
        <v>73100000</v>
      </c>
      <c r="J3886">
        <f t="shared" ca="1" si="2040"/>
        <v>68713996</v>
      </c>
      <c r="K3886">
        <f ca="1">VLOOKUP(D3886,PRC!$A$1:$C$21,3,0)*E3886</f>
        <v>32895000</v>
      </c>
      <c r="L3886">
        <f t="shared" ca="1" si="2041"/>
        <v>7310000</v>
      </c>
      <c r="M3886">
        <f t="shared" ca="1" si="2042"/>
        <v>2193000</v>
      </c>
      <c r="N3886">
        <f t="shared" ca="1" si="2043"/>
        <v>18275000</v>
      </c>
      <c r="O3886">
        <f t="shared" ca="1" si="2044"/>
        <v>5848000</v>
      </c>
      <c r="P3886">
        <f t="shared" ca="1" si="2062"/>
        <v>2192996</v>
      </c>
      <c r="Q3886">
        <f ca="1">IF(P3886&gt;0,1,0)</f>
        <v>1</v>
      </c>
      <c r="R3886">
        <f t="shared" ca="1" si="2045"/>
        <v>6</v>
      </c>
      <c r="S3886">
        <f t="shared" ca="1" si="2046"/>
        <v>10</v>
      </c>
      <c r="T3886">
        <f t="shared" ca="1" si="2047"/>
        <v>3</v>
      </c>
      <c r="U3886">
        <f t="shared" ca="1" si="2048"/>
        <v>25</v>
      </c>
      <c r="V3886">
        <f t="shared" ca="1" si="2049"/>
        <v>8</v>
      </c>
      <c r="X3886">
        <f t="shared" si="2051"/>
        <v>3886</v>
      </c>
      <c r="Y3886">
        <f t="shared" si="2052"/>
        <v>3452</v>
      </c>
      <c r="Z3886">
        <f t="shared" si="2053"/>
        <v>3453</v>
      </c>
      <c r="AA3886">
        <f t="shared" si="2050"/>
        <v>3951</v>
      </c>
      <c r="AB3886">
        <f t="shared" si="2060"/>
        <v>500</v>
      </c>
      <c r="AM3886" t="str">
        <f t="shared" si="2061"/>
        <v>201904LP</v>
      </c>
      <c r="AN3886">
        <f t="shared" ca="1" si="2057"/>
        <v>6.0000054719562268</v>
      </c>
      <c r="AO3886">
        <f t="shared" ca="1" si="2058"/>
        <v>10</v>
      </c>
      <c r="AP3886">
        <f t="shared" ca="1" si="2063"/>
        <v>3</v>
      </c>
      <c r="AQ3886">
        <f t="shared" ca="1" si="2064"/>
        <v>25</v>
      </c>
      <c r="AR3886">
        <f t="shared" ca="1" si="2065"/>
        <v>8</v>
      </c>
      <c r="AS3886">
        <f ca="1">P3886/J3886</f>
        <v>3.1914837262557109E-2</v>
      </c>
    </row>
    <row r="3887" spans="1:45" x14ac:dyDescent="0.4">
      <c r="A3887">
        <f t="shared" si="2059"/>
        <v>201904</v>
      </c>
      <c r="B3887" t="s">
        <v>963</v>
      </c>
      <c r="C3887" t="s">
        <v>647</v>
      </c>
      <c r="D3887" t="str">
        <f t="shared" ca="1" si="2056"/>
        <v>I108</v>
      </c>
      <c r="E3887">
        <f t="shared" ca="1" si="2038"/>
        <v>20</v>
      </c>
      <c r="F3887">
        <f t="shared" ca="1" si="2039"/>
        <v>8</v>
      </c>
      <c r="G3887" t="str">
        <f t="shared" ca="1" si="2054"/>
        <v>S11</v>
      </c>
      <c r="H3887" t="str">
        <f t="shared" ca="1" si="2055"/>
        <v>S115</v>
      </c>
      <c r="I3887">
        <f ca="1">VLOOKUP(D3887,PRC!$A$2:$B$21,2,0)*E3887</f>
        <v>800000</v>
      </c>
      <c r="J3887">
        <f t="shared" ca="1" si="2040"/>
        <v>759996</v>
      </c>
      <c r="K3887">
        <f ca="1">VLOOKUP(D3887,PRC!$A$1:$C$21,3,0)*E3887</f>
        <v>368000</v>
      </c>
      <c r="L3887">
        <f t="shared" ca="1" si="2041"/>
        <v>72000</v>
      </c>
      <c r="M3887">
        <f t="shared" ca="1" si="2042"/>
        <v>24000</v>
      </c>
      <c r="N3887">
        <f t="shared" ca="1" si="2043"/>
        <v>160000</v>
      </c>
      <c r="O3887">
        <f t="shared" ca="1" si="2044"/>
        <v>64000</v>
      </c>
      <c r="P3887">
        <f t="shared" ca="1" si="2062"/>
        <v>71996</v>
      </c>
      <c r="Q3887">
        <f ca="1">IF(P3887&gt;0,1,0)</f>
        <v>1</v>
      </c>
      <c r="R3887">
        <f t="shared" ca="1" si="2045"/>
        <v>5</v>
      </c>
      <c r="S3887">
        <f t="shared" ca="1" si="2046"/>
        <v>9</v>
      </c>
      <c r="T3887">
        <f t="shared" ca="1" si="2047"/>
        <v>3</v>
      </c>
      <c r="U3887">
        <f t="shared" ca="1" si="2048"/>
        <v>20</v>
      </c>
      <c r="V3887">
        <f t="shared" ca="1" si="2049"/>
        <v>8</v>
      </c>
      <c r="X3887">
        <f t="shared" si="2051"/>
        <v>3887</v>
      </c>
      <c r="Y3887">
        <f t="shared" si="2052"/>
        <v>3452</v>
      </c>
      <c r="Z3887">
        <f t="shared" si="2053"/>
        <v>3453</v>
      </c>
      <c r="AA3887">
        <f t="shared" si="2050"/>
        <v>3951</v>
      </c>
      <c r="AB3887">
        <f t="shared" si="2060"/>
        <v>500</v>
      </c>
      <c r="AM3887" t="str">
        <f t="shared" si="2061"/>
        <v>201904LP</v>
      </c>
      <c r="AN3887">
        <f t="shared" ca="1" si="2057"/>
        <v>5.0004999999999971</v>
      </c>
      <c r="AO3887">
        <f t="shared" ca="1" si="2058"/>
        <v>9</v>
      </c>
      <c r="AP3887">
        <f t="shared" ca="1" si="2063"/>
        <v>3</v>
      </c>
      <c r="AQ3887">
        <f t="shared" ca="1" si="2064"/>
        <v>20</v>
      </c>
      <c r="AR3887">
        <f t="shared" ca="1" si="2065"/>
        <v>8</v>
      </c>
      <c r="AS3887">
        <f ca="1">P3887/J3887</f>
        <v>9.4732077537250201E-2</v>
      </c>
    </row>
    <row r="3888" spans="1:45" x14ac:dyDescent="0.4">
      <c r="A3888">
        <f t="shared" si="2059"/>
        <v>201904</v>
      </c>
      <c r="B3888" t="s">
        <v>964</v>
      </c>
      <c r="C3888" t="s">
        <v>647</v>
      </c>
      <c r="D3888" t="str">
        <f t="shared" ca="1" si="2056"/>
        <v>I105</v>
      </c>
      <c r="E3888">
        <f t="shared" ca="1" si="2038"/>
        <v>14</v>
      </c>
      <c r="F3888">
        <f t="shared" ca="1" si="2039"/>
        <v>10</v>
      </c>
      <c r="G3888" t="str">
        <f t="shared" ca="1" si="2054"/>
        <v>S11</v>
      </c>
      <c r="H3888" t="str">
        <f t="shared" ca="1" si="2055"/>
        <v>S115</v>
      </c>
      <c r="I3888">
        <f ca="1">VLOOKUP(D3888,PRC!$A$2:$B$21,2,0)*E3888</f>
        <v>1400000</v>
      </c>
      <c r="J3888">
        <f t="shared" ca="1" si="2040"/>
        <v>1329996</v>
      </c>
      <c r="K3888">
        <f ca="1">VLOOKUP(D3888,PRC!$A$1:$C$21,3,0)*E3888</f>
        <v>826000</v>
      </c>
      <c r="L3888">
        <f t="shared" ca="1" si="2041"/>
        <v>70000</v>
      </c>
      <c r="M3888">
        <f t="shared" ca="1" si="2042"/>
        <v>28000</v>
      </c>
      <c r="N3888">
        <f t="shared" ca="1" si="2043"/>
        <v>266000</v>
      </c>
      <c r="O3888">
        <f t="shared" ca="1" si="2044"/>
        <v>70000</v>
      </c>
      <c r="P3888">
        <f t="shared" ca="1" si="2062"/>
        <v>69996</v>
      </c>
      <c r="Q3888">
        <f ca="1">IF(P3888&gt;0,1,0)</f>
        <v>1</v>
      </c>
      <c r="R3888">
        <f t="shared" ca="1" si="2045"/>
        <v>5</v>
      </c>
      <c r="S3888">
        <f t="shared" ca="1" si="2046"/>
        <v>5</v>
      </c>
      <c r="T3888">
        <f t="shared" ca="1" si="2047"/>
        <v>2</v>
      </c>
      <c r="U3888">
        <f t="shared" ca="1" si="2048"/>
        <v>19</v>
      </c>
      <c r="V3888">
        <f t="shared" ca="1" si="2049"/>
        <v>5</v>
      </c>
      <c r="X3888">
        <f t="shared" si="2051"/>
        <v>3888</v>
      </c>
      <c r="Y3888">
        <f t="shared" si="2052"/>
        <v>3452</v>
      </c>
      <c r="Z3888">
        <f t="shared" si="2053"/>
        <v>3453</v>
      </c>
      <c r="AA3888">
        <f t="shared" si="2050"/>
        <v>3951</v>
      </c>
      <c r="AB3888">
        <f t="shared" si="2060"/>
        <v>500</v>
      </c>
      <c r="AM3888" t="str">
        <f t="shared" si="2061"/>
        <v>201904LP</v>
      </c>
      <c r="AN3888">
        <f t="shared" ca="1" si="2057"/>
        <v>5.0002857142857131</v>
      </c>
      <c r="AO3888">
        <f t="shared" ca="1" si="2058"/>
        <v>5</v>
      </c>
      <c r="AP3888">
        <f t="shared" ca="1" si="2063"/>
        <v>2</v>
      </c>
      <c r="AQ3888">
        <f t="shared" ca="1" si="2064"/>
        <v>19</v>
      </c>
      <c r="AR3888">
        <f t="shared" ca="1" si="2065"/>
        <v>5</v>
      </c>
      <c r="AS3888">
        <f ca="1">P3888/J3888</f>
        <v>5.2628729710465297E-2</v>
      </c>
    </row>
    <row r="3889" spans="1:45" x14ac:dyDescent="0.4">
      <c r="A3889">
        <f t="shared" si="2059"/>
        <v>201904</v>
      </c>
      <c r="B3889" t="s">
        <v>965</v>
      </c>
      <c r="C3889" t="s">
        <v>647</v>
      </c>
      <c r="D3889" t="str">
        <f t="shared" ca="1" si="2056"/>
        <v>I118</v>
      </c>
      <c r="E3889">
        <f t="shared" ca="1" si="2038"/>
        <v>17</v>
      </c>
      <c r="F3889">
        <f t="shared" ca="1" si="2039"/>
        <v>7</v>
      </c>
      <c r="G3889" t="str">
        <f t="shared" ca="1" si="2054"/>
        <v>S10</v>
      </c>
      <c r="H3889" t="str">
        <f t="shared" ca="1" si="2055"/>
        <v>S109</v>
      </c>
      <c r="I3889">
        <f ca="1">VLOOKUP(D3889,PRC!$A$2:$B$21,2,0)*E3889</f>
        <v>9010000</v>
      </c>
      <c r="J3889">
        <f t="shared" ca="1" si="2040"/>
        <v>8379295.9999999991</v>
      </c>
      <c r="K3889">
        <f ca="1">VLOOKUP(D3889,PRC!$A$1:$C$21,3,0)*E3889</f>
        <v>3784200</v>
      </c>
      <c r="L3889">
        <f t="shared" ca="1" si="2041"/>
        <v>721000</v>
      </c>
      <c r="M3889">
        <f t="shared" ca="1" si="2042"/>
        <v>180000</v>
      </c>
      <c r="N3889">
        <f t="shared" ca="1" si="2043"/>
        <v>1892000</v>
      </c>
      <c r="O3889">
        <f t="shared" ca="1" si="2044"/>
        <v>451000</v>
      </c>
      <c r="P3889">
        <f t="shared" ca="1" si="2062"/>
        <v>1351095.9999999991</v>
      </c>
      <c r="Q3889">
        <f ca="1">IF(P3889&gt;0,1,0)</f>
        <v>1</v>
      </c>
      <c r="R3889">
        <f t="shared" ca="1" si="2045"/>
        <v>7</v>
      </c>
      <c r="S3889">
        <f t="shared" ca="1" si="2046"/>
        <v>8</v>
      </c>
      <c r="T3889">
        <f t="shared" ca="1" si="2047"/>
        <v>2</v>
      </c>
      <c r="U3889">
        <f t="shared" ca="1" si="2048"/>
        <v>21</v>
      </c>
      <c r="V3889">
        <f t="shared" ca="1" si="2049"/>
        <v>5</v>
      </c>
      <c r="X3889">
        <f t="shared" si="2051"/>
        <v>3889</v>
      </c>
      <c r="Y3889">
        <f t="shared" si="2052"/>
        <v>3452</v>
      </c>
      <c r="Z3889">
        <f t="shared" si="2053"/>
        <v>3453</v>
      </c>
      <c r="AA3889">
        <f t="shared" si="2050"/>
        <v>3951</v>
      </c>
      <c r="AB3889">
        <f t="shared" si="2060"/>
        <v>500</v>
      </c>
      <c r="AM3889" t="str">
        <f t="shared" si="2061"/>
        <v>201904LP</v>
      </c>
      <c r="AN3889">
        <f t="shared" ca="1" si="2057"/>
        <v>7.0000443951165447</v>
      </c>
      <c r="AO3889">
        <f t="shared" ca="1" si="2058"/>
        <v>8.0022197558268591</v>
      </c>
      <c r="AP3889">
        <f t="shared" ca="1" si="2063"/>
        <v>1.9977802441731412</v>
      </c>
      <c r="AQ3889">
        <f t="shared" ca="1" si="2064"/>
        <v>20.998890122086568</v>
      </c>
      <c r="AR3889">
        <f t="shared" ca="1" si="2065"/>
        <v>5.0055493895671477</v>
      </c>
      <c r="AS3889">
        <f ca="1">P3889/J3889</f>
        <v>0.16124218550102529</v>
      </c>
    </row>
    <row r="3890" spans="1:45" x14ac:dyDescent="0.4">
      <c r="A3890">
        <f t="shared" si="2059"/>
        <v>201904</v>
      </c>
      <c r="B3890" t="s">
        <v>966</v>
      </c>
      <c r="C3890" t="s">
        <v>647</v>
      </c>
      <c r="D3890" t="str">
        <f t="shared" ca="1" si="2056"/>
        <v>I114</v>
      </c>
      <c r="E3890">
        <f t="shared" ca="1" si="2038"/>
        <v>20</v>
      </c>
      <c r="F3890">
        <f t="shared" ca="1" si="2039"/>
        <v>5</v>
      </c>
      <c r="G3890" t="str">
        <f t="shared" ca="1" si="2054"/>
        <v>S11</v>
      </c>
      <c r="H3890" t="str">
        <f t="shared" ca="1" si="2055"/>
        <v>S119</v>
      </c>
      <c r="I3890">
        <f ca="1">VLOOKUP(D3890,PRC!$A$2:$B$21,2,0)*E3890</f>
        <v>4800000</v>
      </c>
      <c r="J3890">
        <f t="shared" ca="1" si="2040"/>
        <v>4559996</v>
      </c>
      <c r="K3890">
        <f ca="1">VLOOKUP(D3890,PRC!$A$1:$C$21,3,0)*E3890</f>
        <v>2784000</v>
      </c>
      <c r="L3890">
        <f t="shared" ca="1" si="2041"/>
        <v>240000</v>
      </c>
      <c r="M3890">
        <f t="shared" ca="1" si="2042"/>
        <v>96000</v>
      </c>
      <c r="N3890">
        <f t="shared" ca="1" si="2043"/>
        <v>1200000</v>
      </c>
      <c r="O3890">
        <f t="shared" ca="1" si="2044"/>
        <v>240000</v>
      </c>
      <c r="P3890">
        <f t="shared" ca="1" si="2062"/>
        <v>-4</v>
      </c>
      <c r="Q3890">
        <f ca="1">IF(P3890&gt;0,1,0)</f>
        <v>0</v>
      </c>
      <c r="R3890">
        <f t="shared" ca="1" si="2045"/>
        <v>5</v>
      </c>
      <c r="S3890">
        <f t="shared" ca="1" si="2046"/>
        <v>5</v>
      </c>
      <c r="T3890">
        <f t="shared" ca="1" si="2047"/>
        <v>2</v>
      </c>
      <c r="U3890">
        <f t="shared" ca="1" si="2048"/>
        <v>25</v>
      </c>
      <c r="V3890">
        <f t="shared" ca="1" si="2049"/>
        <v>5</v>
      </c>
      <c r="X3890">
        <f t="shared" si="2051"/>
        <v>3890</v>
      </c>
      <c r="Y3890">
        <f t="shared" si="2052"/>
        <v>3452</v>
      </c>
      <c r="Z3890">
        <f t="shared" si="2053"/>
        <v>3453</v>
      </c>
      <c r="AA3890">
        <f t="shared" si="2050"/>
        <v>3951</v>
      </c>
      <c r="AB3890">
        <f t="shared" si="2060"/>
        <v>500</v>
      </c>
      <c r="AM3890" t="str">
        <f t="shared" si="2061"/>
        <v>201904LP</v>
      </c>
      <c r="AN3890">
        <f t="shared" ca="1" si="2057"/>
        <v>5.0000833333333379</v>
      </c>
      <c r="AO3890">
        <f t="shared" ca="1" si="2058"/>
        <v>5</v>
      </c>
      <c r="AP3890">
        <f t="shared" ca="1" si="2063"/>
        <v>2</v>
      </c>
      <c r="AQ3890">
        <f t="shared" ca="1" si="2064"/>
        <v>25</v>
      </c>
      <c r="AR3890">
        <f t="shared" ca="1" si="2065"/>
        <v>5</v>
      </c>
      <c r="AS3890">
        <f ca="1">P3890/J3890</f>
        <v>-8.771937519243438E-7</v>
      </c>
    </row>
    <row r="3891" spans="1:45" x14ac:dyDescent="0.4">
      <c r="A3891">
        <f t="shared" si="2059"/>
        <v>201904</v>
      </c>
      <c r="B3891" t="s">
        <v>967</v>
      </c>
      <c r="C3891" t="s">
        <v>647</v>
      </c>
      <c r="D3891" t="str">
        <f t="shared" ca="1" si="2056"/>
        <v>I109</v>
      </c>
      <c r="E3891">
        <f t="shared" ca="1" si="2038"/>
        <v>19</v>
      </c>
      <c r="F3891">
        <f t="shared" ca="1" si="2039"/>
        <v>5</v>
      </c>
      <c r="G3891" t="str">
        <f t="shared" ca="1" si="2054"/>
        <v>S11</v>
      </c>
      <c r="H3891" t="str">
        <f t="shared" ca="1" si="2055"/>
        <v>S115</v>
      </c>
      <c r="I3891">
        <f ca="1">VLOOKUP(D3891,PRC!$A$2:$B$21,2,0)*E3891</f>
        <v>9500000</v>
      </c>
      <c r="J3891">
        <f t="shared" ca="1" si="2040"/>
        <v>8739996</v>
      </c>
      <c r="K3891">
        <f ca="1">VLOOKUP(D3891,PRC!$A$1:$C$21,3,0)*E3891</f>
        <v>3800000</v>
      </c>
      <c r="L3891">
        <f t="shared" ca="1" si="2041"/>
        <v>570000</v>
      </c>
      <c r="M3891">
        <f t="shared" ca="1" si="2042"/>
        <v>95000</v>
      </c>
      <c r="N3891">
        <f t="shared" ca="1" si="2043"/>
        <v>1615000</v>
      </c>
      <c r="O3891">
        <f t="shared" ca="1" si="2044"/>
        <v>475000</v>
      </c>
      <c r="P3891">
        <f t="shared" ca="1" si="2062"/>
        <v>2184996</v>
      </c>
      <c r="Q3891">
        <f ca="1">IF(P3891&gt;0,1,0)</f>
        <v>1</v>
      </c>
      <c r="R3891">
        <f t="shared" ca="1" si="2045"/>
        <v>8</v>
      </c>
      <c r="S3891">
        <f t="shared" ca="1" si="2046"/>
        <v>6</v>
      </c>
      <c r="T3891">
        <f t="shared" ca="1" si="2047"/>
        <v>1</v>
      </c>
      <c r="U3891">
        <f t="shared" ca="1" si="2048"/>
        <v>17</v>
      </c>
      <c r="V3891">
        <f t="shared" ca="1" si="2049"/>
        <v>5</v>
      </c>
      <c r="X3891">
        <f t="shared" si="2051"/>
        <v>3891</v>
      </c>
      <c r="Y3891">
        <f t="shared" si="2052"/>
        <v>3452</v>
      </c>
      <c r="Z3891">
        <f t="shared" si="2053"/>
        <v>3453</v>
      </c>
      <c r="AA3891">
        <f t="shared" si="2050"/>
        <v>3951</v>
      </c>
      <c r="AB3891">
        <f t="shared" si="2060"/>
        <v>500</v>
      </c>
      <c r="AM3891" t="str">
        <f t="shared" si="2061"/>
        <v>201904LP</v>
      </c>
      <c r="AN3891">
        <f t="shared" ca="1" si="2057"/>
        <v>8.0000421052631605</v>
      </c>
      <c r="AO3891">
        <f t="shared" ca="1" si="2058"/>
        <v>6</v>
      </c>
      <c r="AP3891">
        <f t="shared" ca="1" si="2063"/>
        <v>1</v>
      </c>
      <c r="AQ3891">
        <f t="shared" ca="1" si="2064"/>
        <v>17</v>
      </c>
      <c r="AR3891">
        <f t="shared" ca="1" si="2065"/>
        <v>5</v>
      </c>
      <c r="AS3891">
        <f ca="1">P3891/J3891</f>
        <v>0.24999965675041499</v>
      </c>
    </row>
    <row r="3892" spans="1:45" x14ac:dyDescent="0.4">
      <c r="A3892">
        <f t="shared" si="2059"/>
        <v>201904</v>
      </c>
      <c r="B3892" t="s">
        <v>968</v>
      </c>
      <c r="C3892" t="s">
        <v>647</v>
      </c>
      <c r="D3892" t="str">
        <f t="shared" ca="1" si="2056"/>
        <v>I120</v>
      </c>
      <c r="E3892">
        <f t="shared" ca="1" si="2038"/>
        <v>20</v>
      </c>
      <c r="F3892">
        <f t="shared" ca="1" si="2039"/>
        <v>5</v>
      </c>
      <c r="G3892" t="str">
        <f t="shared" ca="1" si="2054"/>
        <v>S11</v>
      </c>
      <c r="H3892" t="str">
        <f t="shared" ca="1" si="2055"/>
        <v>S112</v>
      </c>
      <c r="I3892">
        <f ca="1">VLOOKUP(D3892,PRC!$A$2:$B$21,2,0)*E3892</f>
        <v>86000000</v>
      </c>
      <c r="J3892">
        <f t="shared" ca="1" si="2040"/>
        <v>80839996</v>
      </c>
      <c r="K3892">
        <f ca="1">VLOOKUP(D3892,PRC!$A$1:$C$21,3,0)*E3892</f>
        <v>38700000</v>
      </c>
      <c r="L3892">
        <f t="shared" ca="1" si="2041"/>
        <v>8600000</v>
      </c>
      <c r="M3892">
        <f t="shared" ca="1" si="2042"/>
        <v>2580000</v>
      </c>
      <c r="N3892">
        <f t="shared" ca="1" si="2043"/>
        <v>14620000</v>
      </c>
      <c r="O3892">
        <f t="shared" ca="1" si="2044"/>
        <v>7740000</v>
      </c>
      <c r="P3892">
        <f t="shared" ca="1" si="2062"/>
        <v>8599996</v>
      </c>
      <c r="Q3892">
        <f ca="1">IF(P3892&gt;0,1,0)</f>
        <v>1</v>
      </c>
      <c r="R3892">
        <f t="shared" ca="1" si="2045"/>
        <v>6</v>
      </c>
      <c r="S3892">
        <f t="shared" ca="1" si="2046"/>
        <v>10</v>
      </c>
      <c r="T3892">
        <f t="shared" ca="1" si="2047"/>
        <v>3</v>
      </c>
      <c r="U3892">
        <f t="shared" ca="1" si="2048"/>
        <v>17</v>
      </c>
      <c r="V3892">
        <f t="shared" ca="1" si="2049"/>
        <v>9</v>
      </c>
      <c r="X3892">
        <f t="shared" si="2051"/>
        <v>3892</v>
      </c>
      <c r="Y3892">
        <f t="shared" si="2052"/>
        <v>3452</v>
      </c>
      <c r="Z3892">
        <f t="shared" si="2053"/>
        <v>3453</v>
      </c>
      <c r="AA3892">
        <f t="shared" si="2050"/>
        <v>3951</v>
      </c>
      <c r="AB3892">
        <f t="shared" si="2060"/>
        <v>500</v>
      </c>
      <c r="AM3892" t="str">
        <f t="shared" si="2061"/>
        <v>201904LP</v>
      </c>
      <c r="AN3892">
        <f t="shared" ca="1" si="2057"/>
        <v>6.0000046511627936</v>
      </c>
      <c r="AO3892">
        <f t="shared" ca="1" si="2058"/>
        <v>10</v>
      </c>
      <c r="AP3892">
        <f t="shared" ca="1" si="2063"/>
        <v>3</v>
      </c>
      <c r="AQ3892">
        <f t="shared" ca="1" si="2064"/>
        <v>17</v>
      </c>
      <c r="AR3892">
        <f t="shared" ca="1" si="2065"/>
        <v>9</v>
      </c>
      <c r="AS3892">
        <f ca="1">P3892/J3892</f>
        <v>0.10638293450682507</v>
      </c>
    </row>
    <row r="3893" spans="1:45" x14ac:dyDescent="0.4">
      <c r="A3893">
        <f t="shared" si="2059"/>
        <v>201904</v>
      </c>
      <c r="B3893" t="s">
        <v>969</v>
      </c>
      <c r="C3893" t="s">
        <v>647</v>
      </c>
      <c r="D3893" t="str">
        <f t="shared" ca="1" si="2056"/>
        <v>I113</v>
      </c>
      <c r="E3893">
        <f t="shared" ca="1" si="2038"/>
        <v>15</v>
      </c>
      <c r="F3893">
        <f t="shared" ca="1" si="2039"/>
        <v>5</v>
      </c>
      <c r="G3893" t="str">
        <f t="shared" ca="1" si="2054"/>
        <v>S10</v>
      </c>
      <c r="H3893" t="str">
        <f t="shared" ca="1" si="2055"/>
        <v>S107</v>
      </c>
      <c r="I3893">
        <f ca="1">VLOOKUP(D3893,PRC!$A$2:$B$21,2,0)*E3893</f>
        <v>10050000</v>
      </c>
      <c r="J3893">
        <f t="shared" ca="1" si="2040"/>
        <v>9145496</v>
      </c>
      <c r="K3893">
        <f ca="1">VLOOKUP(D3893,PRC!$A$1:$C$21,3,0)*E3893</f>
        <v>4522500</v>
      </c>
      <c r="L3893">
        <f t="shared" ca="1" si="2041"/>
        <v>804000</v>
      </c>
      <c r="M3893">
        <f t="shared" ca="1" si="2042"/>
        <v>302000</v>
      </c>
      <c r="N3893">
        <f t="shared" ca="1" si="2043"/>
        <v>2312000</v>
      </c>
      <c r="O3893">
        <f t="shared" ca="1" si="2044"/>
        <v>704000</v>
      </c>
      <c r="P3893">
        <f t="shared" ca="1" si="2062"/>
        <v>500996</v>
      </c>
      <c r="Q3893">
        <f ca="1">IF(P3893&gt;0,1,0)</f>
        <v>1</v>
      </c>
      <c r="R3893">
        <f t="shared" ca="1" si="2045"/>
        <v>9</v>
      </c>
      <c r="S3893">
        <f t="shared" ca="1" si="2046"/>
        <v>8</v>
      </c>
      <c r="T3893">
        <f t="shared" ca="1" si="2047"/>
        <v>3</v>
      </c>
      <c r="U3893">
        <f t="shared" ca="1" si="2048"/>
        <v>23</v>
      </c>
      <c r="V3893">
        <f t="shared" ca="1" si="2049"/>
        <v>7</v>
      </c>
      <c r="X3893">
        <f t="shared" si="2051"/>
        <v>3893</v>
      </c>
      <c r="Y3893">
        <f t="shared" si="2052"/>
        <v>3452</v>
      </c>
      <c r="Z3893">
        <f t="shared" si="2053"/>
        <v>3453</v>
      </c>
      <c r="AA3893">
        <f t="shared" si="2050"/>
        <v>3951</v>
      </c>
      <c r="AB3893">
        <f t="shared" si="2060"/>
        <v>500</v>
      </c>
      <c r="AM3893" t="str">
        <f t="shared" si="2061"/>
        <v>201904LP</v>
      </c>
      <c r="AN3893">
        <f t="shared" ca="1" si="2057"/>
        <v>9.0000398009950295</v>
      </c>
      <c r="AO3893">
        <f t="shared" ca="1" si="2058"/>
        <v>8</v>
      </c>
      <c r="AP3893">
        <f t="shared" ca="1" si="2063"/>
        <v>3.0049751243781095</v>
      </c>
      <c r="AQ3893">
        <f t="shared" ca="1" si="2064"/>
        <v>23.00497512437811</v>
      </c>
      <c r="AR3893">
        <f t="shared" ca="1" si="2065"/>
        <v>7.0049751243781095</v>
      </c>
      <c r="AS3893">
        <f ca="1">P3893/J3893</f>
        <v>5.4780626441693264E-2</v>
      </c>
    </row>
    <row r="3894" spans="1:45" x14ac:dyDescent="0.4">
      <c r="A3894">
        <f t="shared" si="2059"/>
        <v>201904</v>
      </c>
      <c r="B3894" t="s">
        <v>970</v>
      </c>
      <c r="C3894" t="s">
        <v>647</v>
      </c>
      <c r="D3894" t="str">
        <f t="shared" ca="1" si="2056"/>
        <v>I116</v>
      </c>
      <c r="E3894">
        <f t="shared" ca="1" si="2038"/>
        <v>15</v>
      </c>
      <c r="F3894">
        <f t="shared" ca="1" si="2039"/>
        <v>9</v>
      </c>
      <c r="G3894" t="str">
        <f t="shared" ca="1" si="2054"/>
        <v>S10</v>
      </c>
      <c r="H3894" t="str">
        <f t="shared" ca="1" si="2055"/>
        <v>S102</v>
      </c>
      <c r="I3894">
        <f ca="1">VLOOKUP(D3894,PRC!$A$2:$B$21,2,0)*E3894</f>
        <v>21900000</v>
      </c>
      <c r="J3894">
        <f t="shared" ca="1" si="2040"/>
        <v>20585996</v>
      </c>
      <c r="K3894">
        <f ca="1">VLOOKUP(D3894,PRC!$A$1:$C$21,3,0)*E3894</f>
        <v>13140000</v>
      </c>
      <c r="L3894">
        <f t="shared" ca="1" si="2041"/>
        <v>1533000</v>
      </c>
      <c r="M3894">
        <f t="shared" ca="1" si="2042"/>
        <v>219000</v>
      </c>
      <c r="N3894">
        <f t="shared" ca="1" si="2043"/>
        <v>5037000</v>
      </c>
      <c r="O3894">
        <f t="shared" ca="1" si="2044"/>
        <v>2190000</v>
      </c>
      <c r="P3894">
        <f t="shared" ca="1" si="2062"/>
        <v>-1533004</v>
      </c>
      <c r="Q3894">
        <f ca="1">IF(P3894&gt;0,1,0)</f>
        <v>0</v>
      </c>
      <c r="R3894">
        <f t="shared" ca="1" si="2045"/>
        <v>6</v>
      </c>
      <c r="S3894">
        <f t="shared" ca="1" si="2046"/>
        <v>7</v>
      </c>
      <c r="T3894">
        <f t="shared" ca="1" si="2047"/>
        <v>1</v>
      </c>
      <c r="U3894">
        <f t="shared" ca="1" si="2048"/>
        <v>23</v>
      </c>
      <c r="V3894">
        <f t="shared" ca="1" si="2049"/>
        <v>10</v>
      </c>
      <c r="X3894">
        <f t="shared" si="2051"/>
        <v>3894</v>
      </c>
      <c r="Y3894">
        <f t="shared" si="2052"/>
        <v>3452</v>
      </c>
      <c r="Z3894">
        <f t="shared" si="2053"/>
        <v>3453</v>
      </c>
      <c r="AA3894">
        <f t="shared" si="2050"/>
        <v>3951</v>
      </c>
      <c r="AB3894">
        <f t="shared" si="2060"/>
        <v>500</v>
      </c>
      <c r="AM3894" t="str">
        <f t="shared" si="2061"/>
        <v>201904LP</v>
      </c>
      <c r="AN3894">
        <f t="shared" ca="1" si="2057"/>
        <v>6.000018264840179</v>
      </c>
      <c r="AO3894">
        <f t="shared" ca="1" si="2058"/>
        <v>7.0000000000000009</v>
      </c>
      <c r="AP3894">
        <f t="shared" ca="1" si="2063"/>
        <v>1</v>
      </c>
      <c r="AQ3894">
        <f t="shared" ca="1" si="2064"/>
        <v>23</v>
      </c>
      <c r="AR3894">
        <f t="shared" ca="1" si="2065"/>
        <v>10</v>
      </c>
      <c r="AS3894">
        <f ca="1">P3894/J3894</f>
        <v>-7.4468293882890099E-2</v>
      </c>
    </row>
    <row r="3895" spans="1:45" x14ac:dyDescent="0.4">
      <c r="A3895">
        <f t="shared" si="2059"/>
        <v>201904</v>
      </c>
      <c r="B3895" t="s">
        <v>971</v>
      </c>
      <c r="C3895" t="s">
        <v>647</v>
      </c>
      <c r="D3895" t="str">
        <f t="shared" ca="1" si="2056"/>
        <v>I113</v>
      </c>
      <c r="E3895">
        <f t="shared" ca="1" si="2038"/>
        <v>19</v>
      </c>
      <c r="F3895">
        <f t="shared" ca="1" si="2039"/>
        <v>6</v>
      </c>
      <c r="G3895" t="str">
        <f t="shared" ca="1" si="2054"/>
        <v>S10</v>
      </c>
      <c r="H3895" t="str">
        <f t="shared" ca="1" si="2055"/>
        <v>S102</v>
      </c>
      <c r="I3895">
        <f ca="1">VLOOKUP(D3895,PRC!$A$2:$B$21,2,0)*E3895</f>
        <v>12730000</v>
      </c>
      <c r="J3895">
        <f t="shared" ca="1" si="2040"/>
        <v>12093496</v>
      </c>
      <c r="K3895">
        <f ca="1">VLOOKUP(D3895,PRC!$A$1:$C$21,3,0)*E3895</f>
        <v>5728500</v>
      </c>
      <c r="L3895">
        <f t="shared" ca="1" si="2041"/>
        <v>1018000</v>
      </c>
      <c r="M3895">
        <f t="shared" ca="1" si="2042"/>
        <v>255000</v>
      </c>
      <c r="N3895">
        <f t="shared" ca="1" si="2043"/>
        <v>2291000</v>
      </c>
      <c r="O3895">
        <f t="shared" ca="1" si="2044"/>
        <v>1018000</v>
      </c>
      <c r="P3895">
        <f t="shared" ca="1" si="2062"/>
        <v>1782996</v>
      </c>
      <c r="Q3895">
        <f ca="1">IF(P3895&gt;0,1,0)</f>
        <v>1</v>
      </c>
      <c r="R3895">
        <f t="shared" ca="1" si="2045"/>
        <v>5</v>
      </c>
      <c r="S3895">
        <f t="shared" ca="1" si="2046"/>
        <v>8</v>
      </c>
      <c r="T3895">
        <f t="shared" ca="1" si="2047"/>
        <v>2</v>
      </c>
      <c r="U3895">
        <f t="shared" ca="1" si="2048"/>
        <v>18</v>
      </c>
      <c r="V3895">
        <f t="shared" ca="1" si="2049"/>
        <v>8</v>
      </c>
      <c r="X3895">
        <f t="shared" si="2051"/>
        <v>3895</v>
      </c>
      <c r="Y3895">
        <f t="shared" si="2052"/>
        <v>3452</v>
      </c>
      <c r="Z3895">
        <f t="shared" si="2053"/>
        <v>3453</v>
      </c>
      <c r="AA3895">
        <f t="shared" si="2050"/>
        <v>3951</v>
      </c>
      <c r="AB3895">
        <f t="shared" si="2060"/>
        <v>500</v>
      </c>
      <c r="AM3895" t="str">
        <f t="shared" si="2061"/>
        <v>201904LP</v>
      </c>
      <c r="AN3895">
        <f t="shared" ca="1" si="2057"/>
        <v>5.0000314218381803</v>
      </c>
      <c r="AO3895">
        <f t="shared" ca="1" si="2058"/>
        <v>7.9968578161822474</v>
      </c>
      <c r="AP3895">
        <f t="shared" ca="1" si="2063"/>
        <v>2.0031421838177534</v>
      </c>
      <c r="AQ3895">
        <f t="shared" ca="1" si="2064"/>
        <v>17.996857816182246</v>
      </c>
      <c r="AR3895">
        <f t="shared" ca="1" si="2065"/>
        <v>7.9968578161822474</v>
      </c>
      <c r="AS3895">
        <f ca="1">P3895/J3895</f>
        <v>0.14743429029951305</v>
      </c>
    </row>
    <row r="3896" spans="1:45" x14ac:dyDescent="0.4">
      <c r="A3896">
        <f t="shared" si="2059"/>
        <v>201904</v>
      </c>
      <c r="B3896" t="s">
        <v>972</v>
      </c>
      <c r="C3896" t="s">
        <v>647</v>
      </c>
      <c r="D3896" t="str">
        <f t="shared" ca="1" si="2056"/>
        <v>I110</v>
      </c>
      <c r="E3896">
        <f t="shared" ca="1" si="2038"/>
        <v>20</v>
      </c>
      <c r="F3896">
        <f t="shared" ca="1" si="2039"/>
        <v>5</v>
      </c>
      <c r="G3896" t="str">
        <f t="shared" ca="1" si="2054"/>
        <v>S10</v>
      </c>
      <c r="H3896" t="str">
        <f t="shared" ca="1" si="2055"/>
        <v>S103</v>
      </c>
      <c r="I3896">
        <f ca="1">VLOOKUP(D3896,PRC!$A$2:$B$21,2,0)*E3896</f>
        <v>6000000</v>
      </c>
      <c r="J3896">
        <f t="shared" ca="1" si="2040"/>
        <v>5519996</v>
      </c>
      <c r="K3896">
        <f ca="1">VLOOKUP(D3896,PRC!$A$1:$C$21,3,0)*E3896</f>
        <v>2760000</v>
      </c>
      <c r="L3896">
        <f t="shared" ca="1" si="2041"/>
        <v>480000</v>
      </c>
      <c r="M3896">
        <f t="shared" ca="1" si="2042"/>
        <v>180000</v>
      </c>
      <c r="N3896">
        <f t="shared" ca="1" si="2043"/>
        <v>1080000</v>
      </c>
      <c r="O3896">
        <f t="shared" ca="1" si="2044"/>
        <v>600000</v>
      </c>
      <c r="P3896">
        <f t="shared" ca="1" si="2062"/>
        <v>419996</v>
      </c>
      <c r="Q3896">
        <f ca="1">IF(P3896&gt;0,1,0)</f>
        <v>1</v>
      </c>
      <c r="R3896">
        <f t="shared" ca="1" si="2045"/>
        <v>8</v>
      </c>
      <c r="S3896">
        <f t="shared" ca="1" si="2046"/>
        <v>8</v>
      </c>
      <c r="T3896">
        <f t="shared" ca="1" si="2047"/>
        <v>3</v>
      </c>
      <c r="U3896">
        <f t="shared" ca="1" si="2048"/>
        <v>18</v>
      </c>
      <c r="V3896">
        <f t="shared" ca="1" si="2049"/>
        <v>10</v>
      </c>
      <c r="X3896">
        <f t="shared" si="2051"/>
        <v>3896</v>
      </c>
      <c r="Y3896">
        <f t="shared" si="2052"/>
        <v>3452</v>
      </c>
      <c r="Z3896">
        <f t="shared" si="2053"/>
        <v>3453</v>
      </c>
      <c r="AA3896">
        <f t="shared" si="2050"/>
        <v>3951</v>
      </c>
      <c r="AB3896">
        <f t="shared" si="2060"/>
        <v>500</v>
      </c>
      <c r="AM3896" t="str">
        <f t="shared" si="2061"/>
        <v>201904LP</v>
      </c>
      <c r="AN3896">
        <f t="shared" ca="1" si="2057"/>
        <v>8.0000666666666724</v>
      </c>
      <c r="AO3896">
        <f t="shared" ca="1" si="2058"/>
        <v>8</v>
      </c>
      <c r="AP3896">
        <f t="shared" ca="1" si="2063"/>
        <v>3</v>
      </c>
      <c r="AQ3896">
        <f t="shared" ca="1" si="2064"/>
        <v>18</v>
      </c>
      <c r="AR3896">
        <f t="shared" ca="1" si="2065"/>
        <v>10</v>
      </c>
      <c r="AS3896">
        <f ca="1">P3896/J3896</f>
        <v>7.6086287019048571E-2</v>
      </c>
    </row>
    <row r="3897" spans="1:45" x14ac:dyDescent="0.4">
      <c r="A3897">
        <f t="shared" si="2059"/>
        <v>201904</v>
      </c>
      <c r="B3897" t="s">
        <v>973</v>
      </c>
      <c r="C3897" t="s">
        <v>647</v>
      </c>
      <c r="D3897" t="str">
        <f t="shared" ca="1" si="2056"/>
        <v>I112</v>
      </c>
      <c r="E3897">
        <f t="shared" ca="1" si="2038"/>
        <v>17</v>
      </c>
      <c r="F3897">
        <f t="shared" ca="1" si="2039"/>
        <v>9</v>
      </c>
      <c r="G3897" t="str">
        <f t="shared" ca="1" si="2054"/>
        <v>S11</v>
      </c>
      <c r="H3897" t="str">
        <f t="shared" ca="1" si="2055"/>
        <v>S118</v>
      </c>
      <c r="I3897">
        <f ca="1">VLOOKUP(D3897,PRC!$A$2:$B$21,2,0)*E3897</f>
        <v>1105000</v>
      </c>
      <c r="J3897">
        <f t="shared" ca="1" si="2040"/>
        <v>1038695.9999999999</v>
      </c>
      <c r="K3897">
        <f ca="1">VLOOKUP(D3897,PRC!$A$1:$C$21,3,0)*E3897</f>
        <v>552500</v>
      </c>
      <c r="L3897">
        <f t="shared" ca="1" si="2041"/>
        <v>55000</v>
      </c>
      <c r="M3897">
        <f t="shared" ca="1" si="2042"/>
        <v>11000</v>
      </c>
      <c r="N3897">
        <f t="shared" ca="1" si="2043"/>
        <v>254000</v>
      </c>
      <c r="O3897">
        <f t="shared" ca="1" si="2044"/>
        <v>99000</v>
      </c>
      <c r="P3897">
        <f t="shared" ca="1" si="2062"/>
        <v>67195.999999999884</v>
      </c>
      <c r="Q3897">
        <f ca="1">IF(P3897&gt;0,1,0)</f>
        <v>1</v>
      </c>
      <c r="R3897">
        <f t="shared" ca="1" si="2045"/>
        <v>6</v>
      </c>
      <c r="S3897">
        <f t="shared" ca="1" si="2046"/>
        <v>5</v>
      </c>
      <c r="T3897">
        <f t="shared" ca="1" si="2047"/>
        <v>1</v>
      </c>
      <c r="U3897">
        <f t="shared" ca="1" si="2048"/>
        <v>23</v>
      </c>
      <c r="V3897">
        <f t="shared" ca="1" si="2049"/>
        <v>9</v>
      </c>
      <c r="X3897">
        <f t="shared" si="2051"/>
        <v>3897</v>
      </c>
      <c r="Y3897">
        <f t="shared" si="2052"/>
        <v>3452</v>
      </c>
      <c r="Z3897">
        <f t="shared" si="2053"/>
        <v>3453</v>
      </c>
      <c r="AA3897">
        <f t="shared" si="2050"/>
        <v>3951</v>
      </c>
      <c r="AB3897">
        <f t="shared" si="2060"/>
        <v>500</v>
      </c>
      <c r="AM3897" t="str">
        <f t="shared" si="2061"/>
        <v>201904LP</v>
      </c>
      <c r="AN3897">
        <f t="shared" ca="1" si="2057"/>
        <v>6.0003619909502319</v>
      </c>
      <c r="AO3897">
        <f t="shared" ca="1" si="2058"/>
        <v>4.9773755656108598</v>
      </c>
      <c r="AP3897">
        <f t="shared" ca="1" si="2063"/>
        <v>0.99547511312217185</v>
      </c>
      <c r="AQ3897">
        <f t="shared" ca="1" si="2064"/>
        <v>22.986425339366516</v>
      </c>
      <c r="AR3897">
        <f t="shared" ca="1" si="2065"/>
        <v>8.9592760180995477</v>
      </c>
      <c r="AS3897">
        <f ca="1">P3897/J3897</f>
        <v>6.4692653095804631E-2</v>
      </c>
    </row>
    <row r="3898" spans="1:45" x14ac:dyDescent="0.4">
      <c r="A3898">
        <f t="shared" si="2059"/>
        <v>201904</v>
      </c>
      <c r="B3898" t="s">
        <v>974</v>
      </c>
      <c r="C3898" t="s">
        <v>647</v>
      </c>
      <c r="D3898" t="str">
        <f t="shared" ca="1" si="2056"/>
        <v>I106</v>
      </c>
      <c r="E3898">
        <f t="shared" ca="1" si="2038"/>
        <v>17</v>
      </c>
      <c r="F3898">
        <f t="shared" ca="1" si="2039"/>
        <v>7</v>
      </c>
      <c r="G3898" t="str">
        <f t="shared" ca="1" si="2054"/>
        <v>S10</v>
      </c>
      <c r="H3898" t="str">
        <f t="shared" ca="1" si="2055"/>
        <v>S103</v>
      </c>
      <c r="I3898">
        <f ca="1">VLOOKUP(D3898,PRC!$A$2:$B$21,2,0)*E3898</f>
        <v>340000</v>
      </c>
      <c r="J3898">
        <f t="shared" ca="1" si="2040"/>
        <v>312796</v>
      </c>
      <c r="K3898">
        <f ca="1">VLOOKUP(D3898,PRC!$A$1:$C$21,3,0)*E3898</f>
        <v>180200</v>
      </c>
      <c r="L3898">
        <f t="shared" ca="1" si="2041"/>
        <v>31000</v>
      </c>
      <c r="M3898">
        <f t="shared" ca="1" si="2042"/>
        <v>10000</v>
      </c>
      <c r="N3898">
        <f t="shared" ca="1" si="2043"/>
        <v>78000</v>
      </c>
      <c r="O3898">
        <f t="shared" ca="1" si="2044"/>
        <v>27000</v>
      </c>
      <c r="P3898">
        <f t="shared" ca="1" si="2062"/>
        <v>-13404</v>
      </c>
      <c r="Q3898">
        <f ca="1">IF(P3898&gt;0,1,0)</f>
        <v>0</v>
      </c>
      <c r="R3898">
        <f t="shared" ca="1" si="2045"/>
        <v>8</v>
      </c>
      <c r="S3898">
        <f t="shared" ca="1" si="2046"/>
        <v>9</v>
      </c>
      <c r="T3898">
        <f t="shared" ca="1" si="2047"/>
        <v>3</v>
      </c>
      <c r="U3898">
        <f t="shared" ca="1" si="2048"/>
        <v>23</v>
      </c>
      <c r="V3898">
        <f t="shared" ca="1" si="2049"/>
        <v>8</v>
      </c>
      <c r="X3898">
        <f t="shared" si="2051"/>
        <v>3898</v>
      </c>
      <c r="Y3898">
        <f t="shared" si="2052"/>
        <v>3452</v>
      </c>
      <c r="Z3898">
        <f t="shared" si="2053"/>
        <v>3453</v>
      </c>
      <c r="AA3898">
        <f t="shared" si="2050"/>
        <v>3951</v>
      </c>
      <c r="AB3898">
        <f t="shared" si="2060"/>
        <v>500</v>
      </c>
      <c r="AM3898" t="str">
        <f t="shared" si="2061"/>
        <v>201904LP</v>
      </c>
      <c r="AN3898">
        <f t="shared" ca="1" si="2057"/>
        <v>8.0011764705882342</v>
      </c>
      <c r="AO3898">
        <f t="shared" ca="1" si="2058"/>
        <v>9.117647058823529</v>
      </c>
      <c r="AP3898">
        <f t="shared" ca="1" si="2063"/>
        <v>2.9411764705882351</v>
      </c>
      <c r="AQ3898">
        <f t="shared" ca="1" si="2064"/>
        <v>22.941176470588236</v>
      </c>
      <c r="AR3898">
        <f t="shared" ca="1" si="2065"/>
        <v>7.9411764705882346</v>
      </c>
      <c r="AS3898">
        <f ca="1">P3898/J3898</f>
        <v>-4.2852210386322073E-2</v>
      </c>
    </row>
    <row r="3899" spans="1:45" x14ac:dyDescent="0.4">
      <c r="A3899">
        <f t="shared" si="2059"/>
        <v>201904</v>
      </c>
      <c r="B3899" t="s">
        <v>975</v>
      </c>
      <c r="C3899" t="s">
        <v>647</v>
      </c>
      <c r="D3899" t="str">
        <f t="shared" ca="1" si="2056"/>
        <v>I111</v>
      </c>
      <c r="E3899">
        <f t="shared" ref="E3899:E3962" ca="1" si="2066">RANDBETWEEN(INDIRECT("AD"&amp;Y3899),INDIRECT("AD"&amp;Z3899))</f>
        <v>15</v>
      </c>
      <c r="F3899">
        <f t="shared" ref="F3899:F3962" ca="1" si="2067">RANDBETWEEN(INDIRECT("AF"&amp;Y3899),INDIRECT("AF"&amp;Z3899))</f>
        <v>6</v>
      </c>
      <c r="G3899" t="str">
        <f t="shared" ca="1" si="2054"/>
        <v>S10</v>
      </c>
      <c r="H3899" t="str">
        <f t="shared" ca="1" si="2055"/>
        <v>S105</v>
      </c>
      <c r="I3899">
        <f ca="1">VLOOKUP(D3899,PRC!$A$2:$B$21,2,0)*E3899</f>
        <v>2250000</v>
      </c>
      <c r="J3899">
        <f t="shared" ref="J3899:J3962" ca="1" si="2068">I3899*(1-R3899/100)-4</f>
        <v>2024996</v>
      </c>
      <c r="K3899">
        <f ca="1">VLOOKUP(D3899,PRC!$A$1:$C$21,3,0)*E3899</f>
        <v>1192500</v>
      </c>
      <c r="L3899">
        <f t="shared" ref="L3899:L3962" ca="1" si="2069">ROUND($I3899*S3899,-5)/100</f>
        <v>158000</v>
      </c>
      <c r="M3899">
        <f t="shared" ref="M3899:M3962" ca="1" si="2070">ROUND($I3899*T3899,-5)/100</f>
        <v>68000</v>
      </c>
      <c r="N3899">
        <f t="shared" ref="N3899:N3962" ca="1" si="2071">ROUND($I3899*U3899,-5)/100</f>
        <v>383000</v>
      </c>
      <c r="O3899">
        <f t="shared" ref="O3899:O3962" ca="1" si="2072">ROUND($I3899*V3899,-5)/100</f>
        <v>158000</v>
      </c>
      <c r="P3899">
        <f t="shared" ca="1" si="2062"/>
        <v>65496</v>
      </c>
      <c r="Q3899">
        <f ca="1">IF(P3899&gt;0,1,0)</f>
        <v>1</v>
      </c>
      <c r="R3899">
        <f t="shared" ref="R3899:R3962" ca="1" si="2073">RANDBETWEEN(INDIRECT("AF"&amp;$Y3899),INDIRECT("AF"&amp;$Z3899))</f>
        <v>10</v>
      </c>
      <c r="S3899">
        <f t="shared" ref="S3899:S3962" ca="1" si="2074">RANDBETWEEN(INDIRECT("AG"&amp;$Y3899),INDIRECT("AG"&amp;$Z3899))</f>
        <v>7</v>
      </c>
      <c r="T3899">
        <f t="shared" ref="T3899:T3962" ca="1" si="2075">RANDBETWEEN(INDIRECT("AH"&amp;$Y3899),INDIRECT("AH"&amp;$Z3899))</f>
        <v>3</v>
      </c>
      <c r="U3899">
        <f t="shared" ref="U3899:U3962" ca="1" si="2076">RANDBETWEEN(INDIRECT("Ai"&amp;$Y3899),INDIRECT("Ai"&amp;$Z3899))</f>
        <v>17</v>
      </c>
      <c r="V3899">
        <f t="shared" ref="V3899:V3962" ca="1" si="2077">RANDBETWEEN(INDIRECT("Aj"&amp;$Y3899),INDIRECT("Aj"&amp;$Z3899))</f>
        <v>7</v>
      </c>
      <c r="X3899">
        <f t="shared" si="2051"/>
        <v>3899</v>
      </c>
      <c r="Y3899">
        <f t="shared" si="2052"/>
        <v>3452</v>
      </c>
      <c r="Z3899">
        <f t="shared" si="2053"/>
        <v>3453</v>
      </c>
      <c r="AA3899">
        <f t="shared" ref="AA3899:AA3962" si="2078">Y3899+AB3899-1</f>
        <v>3951</v>
      </c>
      <c r="AB3899">
        <f t="shared" si="2060"/>
        <v>500</v>
      </c>
      <c r="AM3899" t="str">
        <f t="shared" si="2061"/>
        <v>201904LP</v>
      </c>
      <c r="AN3899">
        <f t="shared" ca="1" si="2057"/>
        <v>10.000177777777775</v>
      </c>
      <c r="AO3899">
        <f t="shared" ca="1" si="2058"/>
        <v>7.022222222222223</v>
      </c>
      <c r="AP3899">
        <f t="shared" ca="1" si="2063"/>
        <v>3.0222222222222221</v>
      </c>
      <c r="AQ3899">
        <f t="shared" ca="1" si="2064"/>
        <v>17.022222222222222</v>
      </c>
      <c r="AR3899">
        <f t="shared" ca="1" si="2065"/>
        <v>7.022222222222223</v>
      </c>
      <c r="AS3899">
        <f ca="1">P3899/J3899</f>
        <v>3.2343767592627345E-2</v>
      </c>
    </row>
    <row r="3900" spans="1:45" x14ac:dyDescent="0.4">
      <c r="A3900">
        <f t="shared" si="2059"/>
        <v>201904</v>
      </c>
      <c r="B3900" t="s">
        <v>976</v>
      </c>
      <c r="C3900" t="s">
        <v>647</v>
      </c>
      <c r="D3900" t="str">
        <f t="shared" ca="1" si="2056"/>
        <v>I104</v>
      </c>
      <c r="E3900">
        <f t="shared" ca="1" si="2066"/>
        <v>12</v>
      </c>
      <c r="F3900">
        <f t="shared" ca="1" si="2067"/>
        <v>5</v>
      </c>
      <c r="G3900" t="str">
        <f t="shared" ca="1" si="2054"/>
        <v>S11</v>
      </c>
      <c r="H3900" t="str">
        <f t="shared" ca="1" si="2055"/>
        <v>S117</v>
      </c>
      <c r="I3900">
        <f ca="1">VLOOKUP(D3900,PRC!$A$2:$B$21,2,0)*E3900</f>
        <v>840000</v>
      </c>
      <c r="J3900">
        <f t="shared" ca="1" si="2068"/>
        <v>772796</v>
      </c>
      <c r="K3900">
        <f ca="1">VLOOKUP(D3900,PRC!$A$1:$C$21,3,0)*E3900</f>
        <v>352800</v>
      </c>
      <c r="L3900">
        <f t="shared" ca="1" si="2069"/>
        <v>59000</v>
      </c>
      <c r="M3900">
        <f t="shared" ca="1" si="2070"/>
        <v>25000</v>
      </c>
      <c r="N3900">
        <f t="shared" ca="1" si="2071"/>
        <v>126000</v>
      </c>
      <c r="O3900">
        <f t="shared" ca="1" si="2072"/>
        <v>67000</v>
      </c>
      <c r="P3900">
        <f t="shared" ca="1" si="2062"/>
        <v>142996</v>
      </c>
      <c r="Q3900">
        <f ca="1">IF(P3900&gt;0,1,0)</f>
        <v>1</v>
      </c>
      <c r="R3900">
        <f t="shared" ca="1" si="2073"/>
        <v>8</v>
      </c>
      <c r="S3900">
        <f t="shared" ca="1" si="2074"/>
        <v>7</v>
      </c>
      <c r="T3900">
        <f t="shared" ca="1" si="2075"/>
        <v>3</v>
      </c>
      <c r="U3900">
        <f t="shared" ca="1" si="2076"/>
        <v>15</v>
      </c>
      <c r="V3900">
        <f t="shared" ca="1" si="2077"/>
        <v>8</v>
      </c>
      <c r="X3900">
        <f t="shared" ref="X3900:X3963" si="2079">X3899+1</f>
        <v>3900</v>
      </c>
      <c r="Y3900">
        <f t="shared" ref="Y3900:Y3963" si="2080">IF(C3900=C3899,Y3899,X3900)</f>
        <v>3452</v>
      </c>
      <c r="Z3900">
        <f t="shared" ref="Z3900:Z3963" si="2081">Y3900+1</f>
        <v>3453</v>
      </c>
      <c r="AA3900">
        <f t="shared" si="2078"/>
        <v>3951</v>
      </c>
      <c r="AB3900">
        <f t="shared" si="2060"/>
        <v>500</v>
      </c>
      <c r="AM3900" t="str">
        <f t="shared" si="2061"/>
        <v>201904LP</v>
      </c>
      <c r="AN3900">
        <f t="shared" ca="1" si="2057"/>
        <v>8.0004761904761921</v>
      </c>
      <c r="AO3900">
        <f t="shared" ca="1" si="2058"/>
        <v>7.0238095238095237</v>
      </c>
      <c r="AP3900">
        <f t="shared" ca="1" si="2063"/>
        <v>2.9761904761904758</v>
      </c>
      <c r="AQ3900">
        <f t="shared" ca="1" si="2064"/>
        <v>15</v>
      </c>
      <c r="AR3900">
        <f t="shared" ca="1" si="2065"/>
        <v>7.9761904761904754</v>
      </c>
      <c r="AS3900">
        <f ca="1">P3900/J3900</f>
        <v>0.18503718963348673</v>
      </c>
    </row>
    <row r="3901" spans="1:45" x14ac:dyDescent="0.4">
      <c r="A3901">
        <f t="shared" si="2059"/>
        <v>201904</v>
      </c>
      <c r="B3901" t="s">
        <v>977</v>
      </c>
      <c r="C3901" t="s">
        <v>647</v>
      </c>
      <c r="D3901" t="str">
        <f t="shared" ca="1" si="2056"/>
        <v>I108</v>
      </c>
      <c r="E3901">
        <f t="shared" ca="1" si="2066"/>
        <v>12</v>
      </c>
      <c r="F3901">
        <f t="shared" ca="1" si="2067"/>
        <v>6</v>
      </c>
      <c r="G3901" t="str">
        <f t="shared" ref="G3901:G3951" ca="1" si="2082">LEFT(H3901,3)</f>
        <v>S11</v>
      </c>
      <c r="H3901" t="str">
        <f t="shared" ref="H3901:H3951" ca="1" si="2083">"S"&amp;RANDBETWEEN(101,120)</f>
        <v>S115</v>
      </c>
      <c r="I3901">
        <f ca="1">VLOOKUP(D3901,PRC!$A$2:$B$21,2,0)*E3901</f>
        <v>480000</v>
      </c>
      <c r="J3901">
        <f t="shared" ca="1" si="2068"/>
        <v>455996</v>
      </c>
      <c r="K3901">
        <f ca="1">VLOOKUP(D3901,PRC!$A$1:$C$21,3,0)*E3901</f>
        <v>220800</v>
      </c>
      <c r="L3901">
        <f t="shared" ca="1" si="2069"/>
        <v>34000</v>
      </c>
      <c r="M3901">
        <f t="shared" ca="1" si="2070"/>
        <v>14000</v>
      </c>
      <c r="N3901">
        <f t="shared" ca="1" si="2071"/>
        <v>86000</v>
      </c>
      <c r="O3901">
        <f t="shared" ca="1" si="2072"/>
        <v>38000</v>
      </c>
      <c r="P3901">
        <f t="shared" ca="1" si="2062"/>
        <v>63196</v>
      </c>
      <c r="Q3901">
        <f ca="1">IF(P3901&gt;0,1,0)</f>
        <v>1</v>
      </c>
      <c r="R3901">
        <f t="shared" ca="1" si="2073"/>
        <v>5</v>
      </c>
      <c r="S3901">
        <f t="shared" ca="1" si="2074"/>
        <v>7</v>
      </c>
      <c r="T3901">
        <f t="shared" ca="1" si="2075"/>
        <v>3</v>
      </c>
      <c r="U3901">
        <f t="shared" ca="1" si="2076"/>
        <v>18</v>
      </c>
      <c r="V3901">
        <f t="shared" ca="1" si="2077"/>
        <v>8</v>
      </c>
      <c r="X3901">
        <f t="shared" si="2079"/>
        <v>3901</v>
      </c>
      <c r="Y3901">
        <f t="shared" si="2080"/>
        <v>3452</v>
      </c>
      <c r="Z3901">
        <f t="shared" si="2081"/>
        <v>3453</v>
      </c>
      <c r="AA3901">
        <f t="shared" si="2078"/>
        <v>3951</v>
      </c>
      <c r="AB3901">
        <f t="shared" si="2060"/>
        <v>500</v>
      </c>
      <c r="AM3901" t="str">
        <f t="shared" si="2061"/>
        <v>201904LP</v>
      </c>
      <c r="AN3901">
        <f t="shared" ca="1" si="2057"/>
        <v>5.0008333333333326</v>
      </c>
      <c r="AO3901">
        <f t="shared" ca="1" si="2058"/>
        <v>7.083333333333333</v>
      </c>
      <c r="AP3901">
        <f t="shared" ca="1" si="2063"/>
        <v>2.9166666666666665</v>
      </c>
      <c r="AQ3901">
        <f t="shared" ca="1" si="2064"/>
        <v>17.916666666666668</v>
      </c>
      <c r="AR3901">
        <f t="shared" ca="1" si="2065"/>
        <v>7.9166666666666661</v>
      </c>
      <c r="AS3901">
        <f ca="1">P3901/J3901</f>
        <v>0.1385889349906578</v>
      </c>
    </row>
    <row r="3902" spans="1:45" x14ac:dyDescent="0.4">
      <c r="A3902">
        <f t="shared" si="2059"/>
        <v>201904</v>
      </c>
      <c r="B3902" t="s">
        <v>978</v>
      </c>
      <c r="C3902" t="s">
        <v>647</v>
      </c>
      <c r="D3902" t="str">
        <f t="shared" ref="D3902:D3951" ca="1" si="2084">"I"&amp;RANDBETWEEN(101,120)</f>
        <v>I101</v>
      </c>
      <c r="E3902">
        <f t="shared" ca="1" si="2066"/>
        <v>20</v>
      </c>
      <c r="F3902">
        <f t="shared" ca="1" si="2067"/>
        <v>9</v>
      </c>
      <c r="G3902" t="str">
        <f t="shared" ca="1" si="2082"/>
        <v>S10</v>
      </c>
      <c r="H3902" t="str">
        <f t="shared" ca="1" si="2083"/>
        <v>S106</v>
      </c>
      <c r="I3902">
        <f ca="1">VLOOKUP(D3902,PRC!$A$2:$B$21,2,0)*E3902</f>
        <v>600000</v>
      </c>
      <c r="J3902">
        <f t="shared" ca="1" si="2068"/>
        <v>551996</v>
      </c>
      <c r="K3902">
        <f ca="1">VLOOKUP(D3902,PRC!$A$1:$C$21,3,0)*E3902</f>
        <v>312000</v>
      </c>
      <c r="L3902">
        <f t="shared" ca="1" si="2069"/>
        <v>48000</v>
      </c>
      <c r="M3902">
        <f t="shared" ca="1" si="2070"/>
        <v>12000</v>
      </c>
      <c r="N3902">
        <f t="shared" ca="1" si="2071"/>
        <v>96000</v>
      </c>
      <c r="O3902">
        <f t="shared" ca="1" si="2072"/>
        <v>60000</v>
      </c>
      <c r="P3902">
        <f t="shared" ca="1" si="2062"/>
        <v>23996</v>
      </c>
      <c r="Q3902">
        <f ca="1">IF(P3902&gt;0,1,0)</f>
        <v>1</v>
      </c>
      <c r="R3902">
        <f t="shared" ca="1" si="2073"/>
        <v>8</v>
      </c>
      <c r="S3902">
        <f t="shared" ca="1" si="2074"/>
        <v>8</v>
      </c>
      <c r="T3902">
        <f t="shared" ca="1" si="2075"/>
        <v>2</v>
      </c>
      <c r="U3902">
        <f t="shared" ca="1" si="2076"/>
        <v>16</v>
      </c>
      <c r="V3902">
        <f t="shared" ca="1" si="2077"/>
        <v>10</v>
      </c>
      <c r="X3902">
        <f t="shared" si="2079"/>
        <v>3902</v>
      </c>
      <c r="Y3902">
        <f t="shared" si="2080"/>
        <v>3452</v>
      </c>
      <c r="Z3902">
        <f t="shared" si="2081"/>
        <v>3453</v>
      </c>
      <c r="AA3902">
        <f t="shared" si="2078"/>
        <v>3951</v>
      </c>
      <c r="AB3902">
        <f t="shared" si="2060"/>
        <v>500</v>
      </c>
      <c r="AM3902" t="str">
        <f t="shared" si="2061"/>
        <v>201904LP</v>
      </c>
      <c r="AN3902">
        <f t="shared" ref="AN3902:AN3965" ca="1" si="2085">(1-J3902/I3902)*100</f>
        <v>8.0006666666666675</v>
      </c>
      <c r="AO3902">
        <f t="shared" ref="AO3902:AO3965" ca="1" si="2086">L3902/$I3902*100</f>
        <v>8</v>
      </c>
      <c r="AP3902">
        <f t="shared" ca="1" si="2063"/>
        <v>2</v>
      </c>
      <c r="AQ3902">
        <f t="shared" ca="1" si="2064"/>
        <v>16</v>
      </c>
      <c r="AR3902">
        <f t="shared" ca="1" si="2065"/>
        <v>10</v>
      </c>
      <c r="AS3902">
        <f ca="1">P3902/J3902</f>
        <v>4.3471329502387697E-2</v>
      </c>
    </row>
    <row r="3903" spans="1:45" x14ac:dyDescent="0.4">
      <c r="A3903">
        <f t="shared" si="2059"/>
        <v>201904</v>
      </c>
      <c r="B3903" t="s">
        <v>979</v>
      </c>
      <c r="C3903" t="s">
        <v>647</v>
      </c>
      <c r="D3903" t="str">
        <f t="shared" ca="1" si="2084"/>
        <v>I117</v>
      </c>
      <c r="E3903">
        <f t="shared" ca="1" si="2066"/>
        <v>10</v>
      </c>
      <c r="F3903">
        <f t="shared" ca="1" si="2067"/>
        <v>9</v>
      </c>
      <c r="G3903" t="str">
        <f t="shared" ca="1" si="2082"/>
        <v>S11</v>
      </c>
      <c r="H3903" t="str">
        <f t="shared" ca="1" si="2083"/>
        <v>S117</v>
      </c>
      <c r="I3903">
        <f ca="1">VLOOKUP(D3903,PRC!$A$2:$B$21,2,0)*E3903</f>
        <v>25000000</v>
      </c>
      <c r="J3903">
        <f t="shared" ca="1" si="2068"/>
        <v>23749996</v>
      </c>
      <c r="K3903">
        <f ca="1">VLOOKUP(D3903,PRC!$A$1:$C$21,3,0)*E3903</f>
        <v>11500000</v>
      </c>
      <c r="L3903">
        <f t="shared" ca="1" si="2069"/>
        <v>2000000</v>
      </c>
      <c r="M3903">
        <f t="shared" ca="1" si="2070"/>
        <v>250000</v>
      </c>
      <c r="N3903">
        <f t="shared" ca="1" si="2071"/>
        <v>5250000</v>
      </c>
      <c r="O3903">
        <f t="shared" ca="1" si="2072"/>
        <v>1750000</v>
      </c>
      <c r="P3903">
        <f t="shared" ca="1" si="2062"/>
        <v>2999996</v>
      </c>
      <c r="Q3903">
        <f ca="1">IF(P3903&gt;0,1,0)</f>
        <v>1</v>
      </c>
      <c r="R3903">
        <f t="shared" ca="1" si="2073"/>
        <v>5</v>
      </c>
      <c r="S3903">
        <f t="shared" ca="1" si="2074"/>
        <v>8</v>
      </c>
      <c r="T3903">
        <f t="shared" ca="1" si="2075"/>
        <v>1</v>
      </c>
      <c r="U3903">
        <f t="shared" ca="1" si="2076"/>
        <v>21</v>
      </c>
      <c r="V3903">
        <f t="shared" ca="1" si="2077"/>
        <v>7</v>
      </c>
      <c r="X3903">
        <f t="shared" si="2079"/>
        <v>3903</v>
      </c>
      <c r="Y3903">
        <f t="shared" si="2080"/>
        <v>3452</v>
      </c>
      <c r="Z3903">
        <f t="shared" si="2081"/>
        <v>3453</v>
      </c>
      <c r="AA3903">
        <f t="shared" si="2078"/>
        <v>3951</v>
      </c>
      <c r="AB3903">
        <f t="shared" si="2060"/>
        <v>500</v>
      </c>
      <c r="AM3903" t="str">
        <f t="shared" si="2061"/>
        <v>201904LP</v>
      </c>
      <c r="AN3903">
        <f t="shared" ca="1" si="2085"/>
        <v>5.000015999999996</v>
      </c>
      <c r="AO3903">
        <f t="shared" ca="1" si="2086"/>
        <v>8</v>
      </c>
      <c r="AP3903">
        <f t="shared" ca="1" si="2063"/>
        <v>1</v>
      </c>
      <c r="AQ3903">
        <f t="shared" ca="1" si="2064"/>
        <v>21</v>
      </c>
      <c r="AR3903">
        <f t="shared" ca="1" si="2065"/>
        <v>7.0000000000000009</v>
      </c>
      <c r="AS3903">
        <f ca="1">P3903/J3903</f>
        <v>0.12631564232684503</v>
      </c>
    </row>
    <row r="3904" spans="1:45" x14ac:dyDescent="0.4">
      <c r="A3904">
        <f t="shared" si="2059"/>
        <v>201904</v>
      </c>
      <c r="B3904" t="s">
        <v>980</v>
      </c>
      <c r="C3904" t="s">
        <v>647</v>
      </c>
      <c r="D3904" t="str">
        <f t="shared" ca="1" si="2084"/>
        <v>I115</v>
      </c>
      <c r="E3904">
        <f t="shared" ca="1" si="2066"/>
        <v>17</v>
      </c>
      <c r="F3904">
        <f t="shared" ca="1" si="2067"/>
        <v>9</v>
      </c>
      <c r="G3904" t="str">
        <f t="shared" ca="1" si="2082"/>
        <v>S11</v>
      </c>
      <c r="H3904" t="str">
        <f t="shared" ca="1" si="2083"/>
        <v>S111</v>
      </c>
      <c r="I3904">
        <f ca="1">VLOOKUP(D3904,PRC!$A$2:$B$21,2,0)*E3904</f>
        <v>85000</v>
      </c>
      <c r="J3904">
        <f t="shared" ca="1" si="2068"/>
        <v>76496</v>
      </c>
      <c r="K3904">
        <f ca="1">VLOOKUP(D3904,PRC!$A$1:$C$21,3,0)*E3904</f>
        <v>40800</v>
      </c>
      <c r="L3904">
        <f t="shared" ca="1" si="2069"/>
        <v>6000</v>
      </c>
      <c r="M3904">
        <f t="shared" ca="1" si="2070"/>
        <v>1000</v>
      </c>
      <c r="N3904">
        <f t="shared" ca="1" si="2071"/>
        <v>16000</v>
      </c>
      <c r="O3904">
        <f t="shared" ca="1" si="2072"/>
        <v>5000</v>
      </c>
      <c r="P3904">
        <f t="shared" ca="1" si="2062"/>
        <v>7696</v>
      </c>
      <c r="Q3904">
        <f ca="1">IF(P3904&gt;0,1,0)</f>
        <v>1</v>
      </c>
      <c r="R3904">
        <f t="shared" ca="1" si="2073"/>
        <v>10</v>
      </c>
      <c r="S3904">
        <f t="shared" ca="1" si="2074"/>
        <v>7</v>
      </c>
      <c r="T3904">
        <f t="shared" ca="1" si="2075"/>
        <v>1</v>
      </c>
      <c r="U3904">
        <f t="shared" ca="1" si="2076"/>
        <v>19</v>
      </c>
      <c r="V3904">
        <f t="shared" ca="1" si="2077"/>
        <v>6</v>
      </c>
      <c r="X3904">
        <f t="shared" si="2079"/>
        <v>3904</v>
      </c>
      <c r="Y3904">
        <f t="shared" si="2080"/>
        <v>3452</v>
      </c>
      <c r="Z3904">
        <f t="shared" si="2081"/>
        <v>3453</v>
      </c>
      <c r="AA3904">
        <f t="shared" si="2078"/>
        <v>3951</v>
      </c>
      <c r="AB3904">
        <f t="shared" si="2060"/>
        <v>500</v>
      </c>
      <c r="AM3904" t="str">
        <f t="shared" si="2061"/>
        <v>201904LP</v>
      </c>
      <c r="AN3904">
        <f t="shared" ca="1" si="2085"/>
        <v>10.004705882352937</v>
      </c>
      <c r="AO3904">
        <f t="shared" ca="1" si="2086"/>
        <v>7.0588235294117645</v>
      </c>
      <c r="AP3904">
        <f t="shared" ca="1" si="2063"/>
        <v>1.1764705882352942</v>
      </c>
      <c r="AQ3904">
        <f t="shared" ca="1" si="2064"/>
        <v>18.823529411764707</v>
      </c>
      <c r="AR3904">
        <f t="shared" ca="1" si="2065"/>
        <v>5.8823529411764701</v>
      </c>
      <c r="AS3904">
        <f ca="1">P3904/J3904</f>
        <v>0.10060656766366868</v>
      </c>
    </row>
    <row r="3905" spans="1:45" x14ac:dyDescent="0.4">
      <c r="A3905">
        <f t="shared" si="2059"/>
        <v>201904</v>
      </c>
      <c r="B3905" t="s">
        <v>981</v>
      </c>
      <c r="C3905" t="s">
        <v>647</v>
      </c>
      <c r="D3905" t="str">
        <f t="shared" ca="1" si="2084"/>
        <v>I102</v>
      </c>
      <c r="E3905">
        <f t="shared" ca="1" si="2066"/>
        <v>14</v>
      </c>
      <c r="F3905">
        <f t="shared" ca="1" si="2067"/>
        <v>6</v>
      </c>
      <c r="G3905" t="str">
        <f t="shared" ca="1" si="2082"/>
        <v>S11</v>
      </c>
      <c r="H3905" t="str">
        <f t="shared" ca="1" si="2083"/>
        <v>S116</v>
      </c>
      <c r="I3905">
        <f ca="1">VLOOKUP(D3905,PRC!$A$2:$B$21,2,0)*E3905</f>
        <v>560000</v>
      </c>
      <c r="J3905">
        <f t="shared" ca="1" si="2068"/>
        <v>526396</v>
      </c>
      <c r="K3905">
        <f ca="1">VLOOKUP(D3905,PRC!$A$1:$C$21,3,0)*E3905</f>
        <v>263200</v>
      </c>
      <c r="L3905">
        <f t="shared" ca="1" si="2069"/>
        <v>45000</v>
      </c>
      <c r="M3905">
        <f t="shared" ca="1" si="2070"/>
        <v>11000</v>
      </c>
      <c r="N3905">
        <f t="shared" ca="1" si="2071"/>
        <v>112000</v>
      </c>
      <c r="O3905">
        <f t="shared" ca="1" si="2072"/>
        <v>34000</v>
      </c>
      <c r="P3905">
        <f t="shared" ca="1" si="2062"/>
        <v>61196</v>
      </c>
      <c r="Q3905">
        <f ca="1">IF(P3905&gt;0,1,0)</f>
        <v>1</v>
      </c>
      <c r="R3905">
        <f t="shared" ca="1" si="2073"/>
        <v>6</v>
      </c>
      <c r="S3905">
        <f t="shared" ca="1" si="2074"/>
        <v>8</v>
      </c>
      <c r="T3905">
        <f t="shared" ca="1" si="2075"/>
        <v>2</v>
      </c>
      <c r="U3905">
        <f t="shared" ca="1" si="2076"/>
        <v>20</v>
      </c>
      <c r="V3905">
        <f t="shared" ca="1" si="2077"/>
        <v>6</v>
      </c>
      <c r="X3905">
        <f t="shared" si="2079"/>
        <v>3905</v>
      </c>
      <c r="Y3905">
        <f t="shared" si="2080"/>
        <v>3452</v>
      </c>
      <c r="Z3905">
        <f t="shared" si="2081"/>
        <v>3453</v>
      </c>
      <c r="AA3905">
        <f t="shared" si="2078"/>
        <v>3951</v>
      </c>
      <c r="AB3905">
        <f t="shared" si="2060"/>
        <v>500</v>
      </c>
      <c r="AM3905" t="str">
        <f t="shared" si="2061"/>
        <v>201904LP</v>
      </c>
      <c r="AN3905">
        <f t="shared" ca="1" si="2085"/>
        <v>6.000714285714281</v>
      </c>
      <c r="AO3905">
        <f t="shared" ca="1" si="2086"/>
        <v>8.0357142857142865</v>
      </c>
      <c r="AP3905">
        <f t="shared" ca="1" si="2063"/>
        <v>1.9642857142857142</v>
      </c>
      <c r="AQ3905">
        <f t="shared" ca="1" si="2064"/>
        <v>20</v>
      </c>
      <c r="AR3905">
        <f t="shared" ca="1" si="2065"/>
        <v>6.0714285714285712</v>
      </c>
      <c r="AS3905">
        <f ca="1">P3905/J3905</f>
        <v>0.11625468278634336</v>
      </c>
    </row>
    <row r="3906" spans="1:45" x14ac:dyDescent="0.4">
      <c r="A3906">
        <f t="shared" si="2059"/>
        <v>201904</v>
      </c>
      <c r="B3906" t="s">
        <v>982</v>
      </c>
      <c r="C3906" t="s">
        <v>647</v>
      </c>
      <c r="D3906" t="str">
        <f t="shared" ca="1" si="2084"/>
        <v>I103</v>
      </c>
      <c r="E3906">
        <f t="shared" ca="1" si="2066"/>
        <v>12</v>
      </c>
      <c r="F3906">
        <f t="shared" ca="1" si="2067"/>
        <v>5</v>
      </c>
      <c r="G3906" t="str">
        <f t="shared" ca="1" si="2082"/>
        <v>S10</v>
      </c>
      <c r="H3906" t="str">
        <f t="shared" ca="1" si="2083"/>
        <v>S105</v>
      </c>
      <c r="I3906">
        <f ca="1">VLOOKUP(D3906,PRC!$A$2:$B$21,2,0)*E3906</f>
        <v>600000</v>
      </c>
      <c r="J3906">
        <f t="shared" ca="1" si="2068"/>
        <v>539996</v>
      </c>
      <c r="K3906">
        <f ca="1">VLOOKUP(D3906,PRC!$A$1:$C$21,3,0)*E3906</f>
        <v>342000</v>
      </c>
      <c r="L3906">
        <f t="shared" ca="1" si="2069"/>
        <v>60000</v>
      </c>
      <c r="M3906">
        <f t="shared" ca="1" si="2070"/>
        <v>18000</v>
      </c>
      <c r="N3906">
        <f t="shared" ca="1" si="2071"/>
        <v>126000</v>
      </c>
      <c r="O3906">
        <f t="shared" ca="1" si="2072"/>
        <v>60000</v>
      </c>
      <c r="P3906">
        <f t="shared" ca="1" si="2062"/>
        <v>-66004</v>
      </c>
      <c r="Q3906">
        <f ca="1">IF(P3906&gt;0,1,0)</f>
        <v>0</v>
      </c>
      <c r="R3906">
        <f t="shared" ca="1" si="2073"/>
        <v>10</v>
      </c>
      <c r="S3906">
        <f t="shared" ca="1" si="2074"/>
        <v>10</v>
      </c>
      <c r="T3906">
        <f t="shared" ca="1" si="2075"/>
        <v>3</v>
      </c>
      <c r="U3906">
        <f t="shared" ca="1" si="2076"/>
        <v>21</v>
      </c>
      <c r="V3906">
        <f t="shared" ca="1" si="2077"/>
        <v>10</v>
      </c>
      <c r="X3906">
        <f t="shared" si="2079"/>
        <v>3906</v>
      </c>
      <c r="Y3906">
        <f t="shared" si="2080"/>
        <v>3452</v>
      </c>
      <c r="Z3906">
        <f t="shared" si="2081"/>
        <v>3453</v>
      </c>
      <c r="AA3906">
        <f t="shared" si="2078"/>
        <v>3951</v>
      </c>
      <c r="AB3906">
        <f t="shared" si="2060"/>
        <v>500</v>
      </c>
      <c r="AM3906" t="str">
        <f t="shared" si="2061"/>
        <v>201904LP</v>
      </c>
      <c r="AN3906">
        <f t="shared" ca="1" si="2085"/>
        <v>10.000666666666669</v>
      </c>
      <c r="AO3906">
        <f t="shared" ca="1" si="2086"/>
        <v>10</v>
      </c>
      <c r="AP3906">
        <f t="shared" ca="1" si="2063"/>
        <v>3</v>
      </c>
      <c r="AQ3906">
        <f t="shared" ca="1" si="2064"/>
        <v>21</v>
      </c>
      <c r="AR3906">
        <f t="shared" ca="1" si="2065"/>
        <v>10</v>
      </c>
      <c r="AS3906">
        <f ca="1">P3906/J3906</f>
        <v>-0.1222305350410003</v>
      </c>
    </row>
    <row r="3907" spans="1:45" x14ac:dyDescent="0.4">
      <c r="A3907">
        <f t="shared" ref="A3907:A3970" si="2087">IF(BA3907="",A3906,BA3907)</f>
        <v>201904</v>
      </c>
      <c r="B3907" t="s">
        <v>983</v>
      </c>
      <c r="C3907" t="s">
        <v>647</v>
      </c>
      <c r="D3907" t="str">
        <f t="shared" ca="1" si="2084"/>
        <v>I103</v>
      </c>
      <c r="E3907">
        <f t="shared" ca="1" si="2066"/>
        <v>10</v>
      </c>
      <c r="F3907">
        <f t="shared" ca="1" si="2067"/>
        <v>7</v>
      </c>
      <c r="G3907" t="str">
        <f t="shared" ca="1" si="2082"/>
        <v>S10</v>
      </c>
      <c r="H3907" t="str">
        <f t="shared" ca="1" si="2083"/>
        <v>S107</v>
      </c>
      <c r="I3907">
        <f ca="1">VLOOKUP(D3907,PRC!$A$2:$B$21,2,0)*E3907</f>
        <v>500000</v>
      </c>
      <c r="J3907">
        <f t="shared" ca="1" si="2068"/>
        <v>454996</v>
      </c>
      <c r="K3907">
        <f ca="1">VLOOKUP(D3907,PRC!$A$1:$C$21,3,0)*E3907</f>
        <v>285000</v>
      </c>
      <c r="L3907">
        <f t="shared" ca="1" si="2069"/>
        <v>25000</v>
      </c>
      <c r="M3907">
        <f t="shared" ca="1" si="2070"/>
        <v>10000</v>
      </c>
      <c r="N3907">
        <f t="shared" ca="1" si="2071"/>
        <v>125000</v>
      </c>
      <c r="O3907">
        <f t="shared" ca="1" si="2072"/>
        <v>25000</v>
      </c>
      <c r="P3907">
        <f t="shared" ca="1" si="2062"/>
        <v>-15004</v>
      </c>
      <c r="Q3907">
        <f ca="1">IF(P3907&gt;0,1,0)</f>
        <v>0</v>
      </c>
      <c r="R3907">
        <f t="shared" ca="1" si="2073"/>
        <v>9</v>
      </c>
      <c r="S3907">
        <f t="shared" ca="1" si="2074"/>
        <v>5</v>
      </c>
      <c r="T3907">
        <f t="shared" ca="1" si="2075"/>
        <v>2</v>
      </c>
      <c r="U3907">
        <f t="shared" ca="1" si="2076"/>
        <v>25</v>
      </c>
      <c r="V3907">
        <f t="shared" ca="1" si="2077"/>
        <v>5</v>
      </c>
      <c r="X3907">
        <f t="shared" si="2079"/>
        <v>3907</v>
      </c>
      <c r="Y3907">
        <f t="shared" si="2080"/>
        <v>3452</v>
      </c>
      <c r="Z3907">
        <f t="shared" si="2081"/>
        <v>3453</v>
      </c>
      <c r="AA3907">
        <f t="shared" si="2078"/>
        <v>3951</v>
      </c>
      <c r="AB3907">
        <f t="shared" ref="AB3907:AB3970" si="2088">COUNTIF(AM$2:AM$100100,AM3907)</f>
        <v>500</v>
      </c>
      <c r="AM3907" t="str">
        <f t="shared" ref="AM3907:AM3970" si="2089">A3907&amp;C3907</f>
        <v>201904LP</v>
      </c>
      <c r="AN3907">
        <f t="shared" ca="1" si="2085"/>
        <v>9.0007999999999981</v>
      </c>
      <c r="AO3907">
        <f t="shared" ca="1" si="2086"/>
        <v>5</v>
      </c>
      <c r="AP3907">
        <f t="shared" ca="1" si="2063"/>
        <v>2</v>
      </c>
      <c r="AQ3907">
        <f t="shared" ca="1" si="2064"/>
        <v>25</v>
      </c>
      <c r="AR3907">
        <f t="shared" ca="1" si="2065"/>
        <v>5</v>
      </c>
      <c r="AS3907">
        <f ca="1">P3907/J3907</f>
        <v>-3.297611407572814E-2</v>
      </c>
    </row>
    <row r="3908" spans="1:45" x14ac:dyDescent="0.4">
      <c r="A3908">
        <f t="shared" si="2087"/>
        <v>201904</v>
      </c>
      <c r="B3908" t="s">
        <v>984</v>
      </c>
      <c r="C3908" t="s">
        <v>647</v>
      </c>
      <c r="D3908" t="str">
        <f t="shared" ca="1" si="2084"/>
        <v>I107</v>
      </c>
      <c r="E3908">
        <f t="shared" ca="1" si="2066"/>
        <v>19</v>
      </c>
      <c r="F3908">
        <f t="shared" ca="1" si="2067"/>
        <v>10</v>
      </c>
      <c r="G3908" t="str">
        <f t="shared" ca="1" si="2082"/>
        <v>S10</v>
      </c>
      <c r="H3908" t="str">
        <f t="shared" ca="1" si="2083"/>
        <v>S101</v>
      </c>
      <c r="I3908">
        <f ca="1">VLOOKUP(D3908,PRC!$A$2:$B$21,2,0)*E3908</f>
        <v>2850000</v>
      </c>
      <c r="J3908">
        <f t="shared" ca="1" si="2068"/>
        <v>2707496</v>
      </c>
      <c r="K3908">
        <f ca="1">VLOOKUP(D3908,PRC!$A$1:$C$21,3,0)*E3908</f>
        <v>1624500</v>
      </c>
      <c r="L3908">
        <f t="shared" ca="1" si="2069"/>
        <v>171000</v>
      </c>
      <c r="M3908">
        <f t="shared" ca="1" si="2070"/>
        <v>86000</v>
      </c>
      <c r="N3908">
        <f t="shared" ca="1" si="2071"/>
        <v>485000</v>
      </c>
      <c r="O3908">
        <f t="shared" ca="1" si="2072"/>
        <v>228000</v>
      </c>
      <c r="P3908">
        <f t="shared" ref="P3908:P3951" ca="1" si="2090">J3908-SUM(K3908:O3908)</f>
        <v>112996</v>
      </c>
      <c r="Q3908">
        <f ca="1">IF(P3908&gt;0,1,0)</f>
        <v>1</v>
      </c>
      <c r="R3908">
        <f t="shared" ca="1" si="2073"/>
        <v>5</v>
      </c>
      <c r="S3908">
        <f t="shared" ca="1" si="2074"/>
        <v>6</v>
      </c>
      <c r="T3908">
        <f t="shared" ca="1" si="2075"/>
        <v>3</v>
      </c>
      <c r="U3908">
        <f t="shared" ca="1" si="2076"/>
        <v>17</v>
      </c>
      <c r="V3908">
        <f t="shared" ca="1" si="2077"/>
        <v>8</v>
      </c>
      <c r="X3908">
        <f t="shared" si="2079"/>
        <v>3908</v>
      </c>
      <c r="Y3908">
        <f t="shared" si="2080"/>
        <v>3452</v>
      </c>
      <c r="Z3908">
        <f t="shared" si="2081"/>
        <v>3453</v>
      </c>
      <c r="AA3908">
        <f t="shared" si="2078"/>
        <v>3951</v>
      </c>
      <c r="AB3908">
        <f t="shared" si="2088"/>
        <v>500</v>
      </c>
      <c r="AM3908" t="str">
        <f t="shared" si="2089"/>
        <v>201904LP</v>
      </c>
      <c r="AN3908">
        <f t="shared" ca="1" si="2085"/>
        <v>5.0001403508771913</v>
      </c>
      <c r="AO3908">
        <f t="shared" ca="1" si="2086"/>
        <v>6</v>
      </c>
      <c r="AP3908">
        <f t="shared" ca="1" si="2063"/>
        <v>3.0175438596491229</v>
      </c>
      <c r="AQ3908">
        <f t="shared" ca="1" si="2064"/>
        <v>17.017543859649123</v>
      </c>
      <c r="AR3908">
        <f t="shared" ca="1" si="2065"/>
        <v>8</v>
      </c>
      <c r="AS3908">
        <f ca="1">P3908/J3908</f>
        <v>4.1734503024196526E-2</v>
      </c>
    </row>
    <row r="3909" spans="1:45" x14ac:dyDescent="0.4">
      <c r="A3909">
        <f t="shared" si="2087"/>
        <v>201904</v>
      </c>
      <c r="B3909" t="s">
        <v>985</v>
      </c>
      <c r="C3909" t="s">
        <v>647</v>
      </c>
      <c r="D3909" t="str">
        <f t="shared" ca="1" si="2084"/>
        <v>I108</v>
      </c>
      <c r="E3909">
        <f t="shared" ca="1" si="2066"/>
        <v>12</v>
      </c>
      <c r="F3909">
        <f t="shared" ca="1" si="2067"/>
        <v>8</v>
      </c>
      <c r="G3909" t="str">
        <f t="shared" ca="1" si="2082"/>
        <v>S10</v>
      </c>
      <c r="H3909" t="str">
        <f t="shared" ca="1" si="2083"/>
        <v>S103</v>
      </c>
      <c r="I3909">
        <f ca="1">VLOOKUP(D3909,PRC!$A$2:$B$21,2,0)*E3909</f>
        <v>480000</v>
      </c>
      <c r="J3909">
        <f t="shared" ca="1" si="2068"/>
        <v>436796</v>
      </c>
      <c r="K3909">
        <f ca="1">VLOOKUP(D3909,PRC!$A$1:$C$21,3,0)*E3909</f>
        <v>220800</v>
      </c>
      <c r="L3909">
        <f t="shared" ca="1" si="2069"/>
        <v>29000</v>
      </c>
      <c r="M3909">
        <f t="shared" ca="1" si="2070"/>
        <v>14000</v>
      </c>
      <c r="N3909">
        <f t="shared" ca="1" si="2071"/>
        <v>106000</v>
      </c>
      <c r="O3909">
        <f t="shared" ca="1" si="2072"/>
        <v>34000</v>
      </c>
      <c r="P3909">
        <f t="shared" ca="1" si="2090"/>
        <v>32996</v>
      </c>
      <c r="Q3909">
        <f ca="1">IF(P3909&gt;0,1,0)</f>
        <v>1</v>
      </c>
      <c r="R3909">
        <f t="shared" ca="1" si="2073"/>
        <v>9</v>
      </c>
      <c r="S3909">
        <f t="shared" ca="1" si="2074"/>
        <v>6</v>
      </c>
      <c r="T3909">
        <f t="shared" ca="1" si="2075"/>
        <v>3</v>
      </c>
      <c r="U3909">
        <f t="shared" ca="1" si="2076"/>
        <v>22</v>
      </c>
      <c r="V3909">
        <f t="shared" ca="1" si="2077"/>
        <v>7</v>
      </c>
      <c r="X3909">
        <f t="shared" si="2079"/>
        <v>3909</v>
      </c>
      <c r="Y3909">
        <f t="shared" si="2080"/>
        <v>3452</v>
      </c>
      <c r="Z3909">
        <f t="shared" si="2081"/>
        <v>3453</v>
      </c>
      <c r="AA3909">
        <f t="shared" si="2078"/>
        <v>3951</v>
      </c>
      <c r="AB3909">
        <f t="shared" si="2088"/>
        <v>500</v>
      </c>
      <c r="AM3909" t="str">
        <f t="shared" si="2089"/>
        <v>201904LP</v>
      </c>
      <c r="AN3909">
        <f t="shared" ca="1" si="2085"/>
        <v>9.0008333333333361</v>
      </c>
      <c r="AO3909">
        <f t="shared" ca="1" si="2086"/>
        <v>6.041666666666667</v>
      </c>
      <c r="AP3909">
        <f t="shared" ca="1" si="2063"/>
        <v>2.9166666666666665</v>
      </c>
      <c r="AQ3909">
        <f t="shared" ca="1" si="2064"/>
        <v>22.083333333333332</v>
      </c>
      <c r="AR3909">
        <f t="shared" ca="1" si="2065"/>
        <v>7.083333333333333</v>
      </c>
      <c r="AS3909">
        <f ca="1">P3909/J3909</f>
        <v>7.5540984807553183E-2</v>
      </c>
    </row>
    <row r="3910" spans="1:45" x14ac:dyDescent="0.4">
      <c r="A3910">
        <f t="shared" si="2087"/>
        <v>201904</v>
      </c>
      <c r="B3910" t="s">
        <v>986</v>
      </c>
      <c r="C3910" t="s">
        <v>647</v>
      </c>
      <c r="D3910" t="str">
        <f t="shared" ca="1" si="2084"/>
        <v>I113</v>
      </c>
      <c r="E3910">
        <f t="shared" ca="1" si="2066"/>
        <v>13</v>
      </c>
      <c r="F3910">
        <f t="shared" ca="1" si="2067"/>
        <v>10</v>
      </c>
      <c r="G3910" t="str">
        <f t="shared" ca="1" si="2082"/>
        <v>S11</v>
      </c>
      <c r="H3910" t="str">
        <f t="shared" ca="1" si="2083"/>
        <v>S111</v>
      </c>
      <c r="I3910">
        <f ca="1">VLOOKUP(D3910,PRC!$A$2:$B$21,2,0)*E3910</f>
        <v>8710000</v>
      </c>
      <c r="J3910">
        <f t="shared" ca="1" si="2068"/>
        <v>8274496</v>
      </c>
      <c r="K3910">
        <f ca="1">VLOOKUP(D3910,PRC!$A$1:$C$21,3,0)*E3910</f>
        <v>3919500</v>
      </c>
      <c r="L3910">
        <f t="shared" ca="1" si="2069"/>
        <v>697000</v>
      </c>
      <c r="M3910">
        <f t="shared" ca="1" si="2070"/>
        <v>174000</v>
      </c>
      <c r="N3910">
        <f t="shared" ca="1" si="2071"/>
        <v>2178000</v>
      </c>
      <c r="O3910">
        <f t="shared" ca="1" si="2072"/>
        <v>697000</v>
      </c>
      <c r="P3910">
        <f t="shared" ca="1" si="2090"/>
        <v>608996</v>
      </c>
      <c r="Q3910">
        <f ca="1">IF(P3910&gt;0,1,0)</f>
        <v>1</v>
      </c>
      <c r="R3910">
        <f t="shared" ca="1" si="2073"/>
        <v>5</v>
      </c>
      <c r="S3910">
        <f t="shared" ca="1" si="2074"/>
        <v>8</v>
      </c>
      <c r="T3910">
        <f t="shared" ca="1" si="2075"/>
        <v>2</v>
      </c>
      <c r="U3910">
        <f t="shared" ca="1" si="2076"/>
        <v>25</v>
      </c>
      <c r="V3910">
        <f t="shared" ca="1" si="2077"/>
        <v>8</v>
      </c>
      <c r="X3910">
        <f t="shared" si="2079"/>
        <v>3910</v>
      </c>
      <c r="Y3910">
        <f t="shared" si="2080"/>
        <v>3452</v>
      </c>
      <c r="Z3910">
        <f t="shared" si="2081"/>
        <v>3453</v>
      </c>
      <c r="AA3910">
        <f t="shared" si="2078"/>
        <v>3951</v>
      </c>
      <c r="AB3910">
        <f t="shared" si="2088"/>
        <v>500</v>
      </c>
      <c r="AM3910" t="str">
        <f t="shared" si="2089"/>
        <v>201904LP</v>
      </c>
      <c r="AN3910">
        <f t="shared" ca="1" si="2085"/>
        <v>5.0000459242250272</v>
      </c>
      <c r="AO3910">
        <f t="shared" ca="1" si="2086"/>
        <v>8.0022962112514353</v>
      </c>
      <c r="AP3910">
        <f t="shared" ca="1" si="2063"/>
        <v>1.9977037887485647</v>
      </c>
      <c r="AQ3910">
        <f t="shared" ca="1" si="2064"/>
        <v>25.005740528128591</v>
      </c>
      <c r="AR3910">
        <f t="shared" ca="1" si="2065"/>
        <v>8.0022962112514353</v>
      </c>
      <c r="AS3910">
        <f ca="1">P3910/J3910</f>
        <v>7.3599165435574571E-2</v>
      </c>
    </row>
    <row r="3911" spans="1:45" x14ac:dyDescent="0.4">
      <c r="A3911">
        <f t="shared" si="2087"/>
        <v>201904</v>
      </c>
      <c r="B3911" t="s">
        <v>987</v>
      </c>
      <c r="C3911" t="s">
        <v>647</v>
      </c>
      <c r="D3911" t="str">
        <f t="shared" ca="1" si="2084"/>
        <v>I111</v>
      </c>
      <c r="E3911">
        <f t="shared" ca="1" si="2066"/>
        <v>10</v>
      </c>
      <c r="F3911">
        <f t="shared" ca="1" si="2067"/>
        <v>5</v>
      </c>
      <c r="G3911" t="str">
        <f t="shared" ca="1" si="2082"/>
        <v>S11</v>
      </c>
      <c r="H3911" t="str">
        <f t="shared" ca="1" si="2083"/>
        <v>S116</v>
      </c>
      <c r="I3911">
        <f ca="1">VLOOKUP(D3911,PRC!$A$2:$B$21,2,0)*E3911</f>
        <v>1500000</v>
      </c>
      <c r="J3911">
        <f t="shared" ca="1" si="2068"/>
        <v>1424996</v>
      </c>
      <c r="K3911">
        <f ca="1">VLOOKUP(D3911,PRC!$A$1:$C$21,3,0)*E3911</f>
        <v>795000</v>
      </c>
      <c r="L3911">
        <f t="shared" ca="1" si="2069"/>
        <v>120000</v>
      </c>
      <c r="M3911">
        <f t="shared" ca="1" si="2070"/>
        <v>45000</v>
      </c>
      <c r="N3911">
        <f t="shared" ca="1" si="2071"/>
        <v>345000</v>
      </c>
      <c r="O3911">
        <f t="shared" ca="1" si="2072"/>
        <v>135000</v>
      </c>
      <c r="P3911">
        <f t="shared" ca="1" si="2090"/>
        <v>-15004</v>
      </c>
      <c r="Q3911">
        <f ca="1">IF(P3911&gt;0,1,0)</f>
        <v>0</v>
      </c>
      <c r="R3911">
        <f t="shared" ca="1" si="2073"/>
        <v>5</v>
      </c>
      <c r="S3911">
        <f t="shared" ca="1" si="2074"/>
        <v>8</v>
      </c>
      <c r="T3911">
        <f t="shared" ca="1" si="2075"/>
        <v>3</v>
      </c>
      <c r="U3911">
        <f t="shared" ca="1" si="2076"/>
        <v>23</v>
      </c>
      <c r="V3911">
        <f t="shared" ca="1" si="2077"/>
        <v>9</v>
      </c>
      <c r="X3911">
        <f t="shared" si="2079"/>
        <v>3911</v>
      </c>
      <c r="Y3911">
        <f t="shared" si="2080"/>
        <v>3452</v>
      </c>
      <c r="Z3911">
        <f t="shared" si="2081"/>
        <v>3453</v>
      </c>
      <c r="AA3911">
        <f t="shared" si="2078"/>
        <v>3951</v>
      </c>
      <c r="AB3911">
        <f t="shared" si="2088"/>
        <v>500</v>
      </c>
      <c r="AM3911" t="str">
        <f t="shared" si="2089"/>
        <v>201904LP</v>
      </c>
      <c r="AN3911">
        <f t="shared" ca="1" si="2085"/>
        <v>5.000266666666664</v>
      </c>
      <c r="AO3911">
        <f t="shared" ca="1" si="2086"/>
        <v>8</v>
      </c>
      <c r="AP3911">
        <f t="shared" ca="1" si="2063"/>
        <v>3</v>
      </c>
      <c r="AQ3911">
        <f t="shared" ca="1" si="2064"/>
        <v>23</v>
      </c>
      <c r="AR3911">
        <f t="shared" ca="1" si="2065"/>
        <v>9</v>
      </c>
      <c r="AS3911">
        <f ca="1">P3911/J3911</f>
        <v>-1.0529152362532948E-2</v>
      </c>
    </row>
    <row r="3912" spans="1:45" x14ac:dyDescent="0.4">
      <c r="A3912">
        <f t="shared" si="2087"/>
        <v>201904</v>
      </c>
      <c r="B3912" t="s">
        <v>988</v>
      </c>
      <c r="C3912" t="s">
        <v>647</v>
      </c>
      <c r="D3912" t="str">
        <f t="shared" ca="1" si="2084"/>
        <v>I119</v>
      </c>
      <c r="E3912">
        <f t="shared" ca="1" si="2066"/>
        <v>17</v>
      </c>
      <c r="F3912">
        <f t="shared" ca="1" si="2067"/>
        <v>6</v>
      </c>
      <c r="G3912" t="str">
        <f t="shared" ca="1" si="2082"/>
        <v>S11</v>
      </c>
      <c r="H3912" t="str">
        <f t="shared" ca="1" si="2083"/>
        <v>S118</v>
      </c>
      <c r="I3912">
        <f ca="1">VLOOKUP(D3912,PRC!$A$2:$B$21,2,0)*E3912</f>
        <v>1615000</v>
      </c>
      <c r="J3912">
        <f t="shared" ca="1" si="2068"/>
        <v>1501946</v>
      </c>
      <c r="K3912">
        <f ca="1">VLOOKUP(D3912,PRC!$A$1:$C$21,3,0)*E3912</f>
        <v>775200</v>
      </c>
      <c r="L3912">
        <f t="shared" ca="1" si="2069"/>
        <v>162000</v>
      </c>
      <c r="M3912">
        <f t="shared" ca="1" si="2070"/>
        <v>48000</v>
      </c>
      <c r="N3912">
        <f t="shared" ca="1" si="2071"/>
        <v>275000</v>
      </c>
      <c r="O3912">
        <f t="shared" ca="1" si="2072"/>
        <v>97000</v>
      </c>
      <c r="P3912">
        <f t="shared" ca="1" si="2090"/>
        <v>144746</v>
      </c>
      <c r="Q3912">
        <f ca="1">IF(P3912&gt;0,1,0)</f>
        <v>1</v>
      </c>
      <c r="R3912">
        <f t="shared" ca="1" si="2073"/>
        <v>7</v>
      </c>
      <c r="S3912">
        <f t="shared" ca="1" si="2074"/>
        <v>10</v>
      </c>
      <c r="T3912">
        <f t="shared" ca="1" si="2075"/>
        <v>3</v>
      </c>
      <c r="U3912">
        <f t="shared" ca="1" si="2076"/>
        <v>17</v>
      </c>
      <c r="V3912">
        <f t="shared" ca="1" si="2077"/>
        <v>6</v>
      </c>
      <c r="X3912">
        <f t="shared" si="2079"/>
        <v>3912</v>
      </c>
      <c r="Y3912">
        <f t="shared" si="2080"/>
        <v>3452</v>
      </c>
      <c r="Z3912">
        <f t="shared" si="2081"/>
        <v>3453</v>
      </c>
      <c r="AA3912">
        <f t="shared" si="2078"/>
        <v>3951</v>
      </c>
      <c r="AB3912">
        <f t="shared" si="2088"/>
        <v>500</v>
      </c>
      <c r="AM3912" t="str">
        <f t="shared" si="2089"/>
        <v>201904LP</v>
      </c>
      <c r="AN3912">
        <f t="shared" ca="1" si="2085"/>
        <v>7.0002476780185781</v>
      </c>
      <c r="AO3912">
        <f t="shared" ca="1" si="2086"/>
        <v>10.030959752321982</v>
      </c>
      <c r="AP3912">
        <f t="shared" ref="AP3912:AP3975" ca="1" si="2091">M3912/$I3912*100</f>
        <v>2.9721362229102164</v>
      </c>
      <c r="AQ3912">
        <f t="shared" ref="AQ3912:AQ3975" ca="1" si="2092">N3912/$I3912*100</f>
        <v>17.027863777089784</v>
      </c>
      <c r="AR3912">
        <f t="shared" ref="AR3912:AR3975" ca="1" si="2093">O3912/$I3912*100</f>
        <v>6.0061919504643964</v>
      </c>
      <c r="AS3912">
        <f ca="1">P3912/J3912</f>
        <v>9.6372306327923901E-2</v>
      </c>
    </row>
    <row r="3913" spans="1:45" x14ac:dyDescent="0.4">
      <c r="A3913">
        <f t="shared" si="2087"/>
        <v>201904</v>
      </c>
      <c r="B3913" t="s">
        <v>989</v>
      </c>
      <c r="C3913" t="s">
        <v>647</v>
      </c>
      <c r="D3913" t="str">
        <f t="shared" ca="1" si="2084"/>
        <v>I112</v>
      </c>
      <c r="E3913">
        <f t="shared" ca="1" si="2066"/>
        <v>20</v>
      </c>
      <c r="F3913">
        <f t="shared" ca="1" si="2067"/>
        <v>5</v>
      </c>
      <c r="G3913" t="str">
        <f t="shared" ca="1" si="2082"/>
        <v>S11</v>
      </c>
      <c r="H3913" t="str">
        <f t="shared" ca="1" si="2083"/>
        <v>S111</v>
      </c>
      <c r="I3913">
        <f ca="1">VLOOKUP(D3913,PRC!$A$2:$B$21,2,0)*E3913</f>
        <v>1300000</v>
      </c>
      <c r="J3913">
        <f t="shared" ca="1" si="2068"/>
        <v>1234996</v>
      </c>
      <c r="K3913">
        <f ca="1">VLOOKUP(D3913,PRC!$A$1:$C$21,3,0)*E3913</f>
        <v>650000</v>
      </c>
      <c r="L3913">
        <f t="shared" ca="1" si="2069"/>
        <v>117000</v>
      </c>
      <c r="M3913">
        <f t="shared" ca="1" si="2070"/>
        <v>26000</v>
      </c>
      <c r="N3913">
        <f t="shared" ca="1" si="2071"/>
        <v>273000</v>
      </c>
      <c r="O3913">
        <f t="shared" ca="1" si="2072"/>
        <v>130000</v>
      </c>
      <c r="P3913">
        <f t="shared" ca="1" si="2090"/>
        <v>38996</v>
      </c>
      <c r="Q3913">
        <f ca="1">IF(P3913&gt;0,1,0)</f>
        <v>1</v>
      </c>
      <c r="R3913">
        <f t="shared" ca="1" si="2073"/>
        <v>5</v>
      </c>
      <c r="S3913">
        <f t="shared" ca="1" si="2074"/>
        <v>9</v>
      </c>
      <c r="T3913">
        <f t="shared" ca="1" si="2075"/>
        <v>2</v>
      </c>
      <c r="U3913">
        <f t="shared" ca="1" si="2076"/>
        <v>21</v>
      </c>
      <c r="V3913">
        <f t="shared" ca="1" si="2077"/>
        <v>10</v>
      </c>
      <c r="X3913">
        <f t="shared" si="2079"/>
        <v>3913</v>
      </c>
      <c r="Y3913">
        <f t="shared" si="2080"/>
        <v>3452</v>
      </c>
      <c r="Z3913">
        <f t="shared" si="2081"/>
        <v>3453</v>
      </c>
      <c r="AA3913">
        <f t="shared" si="2078"/>
        <v>3951</v>
      </c>
      <c r="AB3913">
        <f t="shared" si="2088"/>
        <v>500</v>
      </c>
      <c r="AM3913" t="str">
        <f t="shared" si="2089"/>
        <v>201904LP</v>
      </c>
      <c r="AN3913">
        <f t="shared" ca="1" si="2085"/>
        <v>5.0003076923076932</v>
      </c>
      <c r="AO3913">
        <f t="shared" ca="1" si="2086"/>
        <v>9</v>
      </c>
      <c r="AP3913">
        <f t="shared" ca="1" si="2091"/>
        <v>2</v>
      </c>
      <c r="AQ3913">
        <f t="shared" ca="1" si="2092"/>
        <v>21</v>
      </c>
      <c r="AR3913">
        <f t="shared" ca="1" si="2093"/>
        <v>10</v>
      </c>
      <c r="AS3913">
        <f ca="1">P3913/J3913</f>
        <v>3.1575810771856748E-2</v>
      </c>
    </row>
    <row r="3914" spans="1:45" x14ac:dyDescent="0.4">
      <c r="A3914">
        <f t="shared" si="2087"/>
        <v>201904</v>
      </c>
      <c r="B3914" t="s">
        <v>990</v>
      </c>
      <c r="C3914" t="s">
        <v>647</v>
      </c>
      <c r="D3914" t="str">
        <f t="shared" ca="1" si="2084"/>
        <v>I104</v>
      </c>
      <c r="E3914">
        <f t="shared" ca="1" si="2066"/>
        <v>14</v>
      </c>
      <c r="F3914">
        <f t="shared" ca="1" si="2067"/>
        <v>9</v>
      </c>
      <c r="G3914" t="str">
        <f t="shared" ca="1" si="2082"/>
        <v>S10</v>
      </c>
      <c r="H3914" t="str">
        <f t="shared" ca="1" si="2083"/>
        <v>S105</v>
      </c>
      <c r="I3914">
        <f ca="1">VLOOKUP(D3914,PRC!$A$2:$B$21,2,0)*E3914</f>
        <v>980000</v>
      </c>
      <c r="J3914">
        <f t="shared" ca="1" si="2068"/>
        <v>930996</v>
      </c>
      <c r="K3914">
        <f ca="1">VLOOKUP(D3914,PRC!$A$1:$C$21,3,0)*E3914</f>
        <v>411600</v>
      </c>
      <c r="L3914">
        <f t="shared" ca="1" si="2069"/>
        <v>49000</v>
      </c>
      <c r="M3914">
        <f t="shared" ca="1" si="2070"/>
        <v>20000</v>
      </c>
      <c r="N3914">
        <f t="shared" ca="1" si="2071"/>
        <v>186000</v>
      </c>
      <c r="O3914">
        <f t="shared" ca="1" si="2072"/>
        <v>88000</v>
      </c>
      <c r="P3914">
        <f t="shared" ca="1" si="2090"/>
        <v>176396</v>
      </c>
      <c r="Q3914">
        <f ca="1">IF(P3914&gt;0,1,0)</f>
        <v>1</v>
      </c>
      <c r="R3914">
        <f t="shared" ca="1" si="2073"/>
        <v>5</v>
      </c>
      <c r="S3914">
        <f t="shared" ca="1" si="2074"/>
        <v>5</v>
      </c>
      <c r="T3914">
        <f t="shared" ca="1" si="2075"/>
        <v>2</v>
      </c>
      <c r="U3914">
        <f t="shared" ca="1" si="2076"/>
        <v>19</v>
      </c>
      <c r="V3914">
        <f t="shared" ca="1" si="2077"/>
        <v>9</v>
      </c>
      <c r="X3914">
        <f t="shared" si="2079"/>
        <v>3914</v>
      </c>
      <c r="Y3914">
        <f t="shared" si="2080"/>
        <v>3452</v>
      </c>
      <c r="Z3914">
        <f t="shared" si="2081"/>
        <v>3453</v>
      </c>
      <c r="AA3914">
        <f t="shared" si="2078"/>
        <v>3951</v>
      </c>
      <c r="AB3914">
        <f t="shared" si="2088"/>
        <v>500</v>
      </c>
      <c r="AM3914" t="str">
        <f t="shared" si="2089"/>
        <v>201904LP</v>
      </c>
      <c r="AN3914">
        <f t="shared" ca="1" si="2085"/>
        <v>5.0004081632653019</v>
      </c>
      <c r="AO3914">
        <f t="shared" ca="1" si="2086"/>
        <v>5</v>
      </c>
      <c r="AP3914">
        <f t="shared" ca="1" si="2091"/>
        <v>2.0408163265306123</v>
      </c>
      <c r="AQ3914">
        <f t="shared" ca="1" si="2092"/>
        <v>18.979591836734695</v>
      </c>
      <c r="AR3914">
        <f t="shared" ca="1" si="2093"/>
        <v>8.9795918367346932</v>
      </c>
      <c r="AS3914">
        <f ca="1">P3914/J3914</f>
        <v>0.18947020180537832</v>
      </c>
    </row>
    <row r="3915" spans="1:45" x14ac:dyDescent="0.4">
      <c r="A3915">
        <f t="shared" si="2087"/>
        <v>201904</v>
      </c>
      <c r="B3915" t="s">
        <v>991</v>
      </c>
      <c r="C3915" t="s">
        <v>647</v>
      </c>
      <c r="D3915" t="str">
        <f t="shared" ca="1" si="2084"/>
        <v>I101</v>
      </c>
      <c r="E3915">
        <f t="shared" ca="1" si="2066"/>
        <v>10</v>
      </c>
      <c r="F3915">
        <f t="shared" ca="1" si="2067"/>
        <v>7</v>
      </c>
      <c r="G3915" t="str">
        <f t="shared" ca="1" si="2082"/>
        <v>S12</v>
      </c>
      <c r="H3915" t="str">
        <f t="shared" ca="1" si="2083"/>
        <v>S120</v>
      </c>
      <c r="I3915">
        <f ca="1">VLOOKUP(D3915,PRC!$A$2:$B$21,2,0)*E3915</f>
        <v>300000</v>
      </c>
      <c r="J3915">
        <f t="shared" ca="1" si="2068"/>
        <v>275996</v>
      </c>
      <c r="K3915">
        <f ca="1">VLOOKUP(D3915,PRC!$A$1:$C$21,3,0)*E3915</f>
        <v>156000</v>
      </c>
      <c r="L3915">
        <f t="shared" ca="1" si="2069"/>
        <v>15000</v>
      </c>
      <c r="M3915">
        <f t="shared" ca="1" si="2070"/>
        <v>3000</v>
      </c>
      <c r="N3915">
        <f t="shared" ca="1" si="2071"/>
        <v>48000</v>
      </c>
      <c r="O3915">
        <f t="shared" ca="1" si="2072"/>
        <v>15000</v>
      </c>
      <c r="P3915">
        <f t="shared" ca="1" si="2090"/>
        <v>38996</v>
      </c>
      <c r="Q3915">
        <f ca="1">IF(P3915&gt;0,1,0)</f>
        <v>1</v>
      </c>
      <c r="R3915">
        <f t="shared" ca="1" si="2073"/>
        <v>8</v>
      </c>
      <c r="S3915">
        <f t="shared" ca="1" si="2074"/>
        <v>5</v>
      </c>
      <c r="T3915">
        <f t="shared" ca="1" si="2075"/>
        <v>1</v>
      </c>
      <c r="U3915">
        <f t="shared" ca="1" si="2076"/>
        <v>16</v>
      </c>
      <c r="V3915">
        <f t="shared" ca="1" si="2077"/>
        <v>5</v>
      </c>
      <c r="X3915">
        <f t="shared" si="2079"/>
        <v>3915</v>
      </c>
      <c r="Y3915">
        <f t="shared" si="2080"/>
        <v>3452</v>
      </c>
      <c r="Z3915">
        <f t="shared" si="2081"/>
        <v>3453</v>
      </c>
      <c r="AA3915">
        <f t="shared" si="2078"/>
        <v>3951</v>
      </c>
      <c r="AB3915">
        <f t="shared" si="2088"/>
        <v>500</v>
      </c>
      <c r="AM3915" t="str">
        <f t="shared" si="2089"/>
        <v>201904LP</v>
      </c>
      <c r="AN3915">
        <f t="shared" ca="1" si="2085"/>
        <v>8.0013333333333385</v>
      </c>
      <c r="AO3915">
        <f t="shared" ca="1" si="2086"/>
        <v>5</v>
      </c>
      <c r="AP3915">
        <f t="shared" ca="1" si="2091"/>
        <v>1</v>
      </c>
      <c r="AQ3915">
        <f t="shared" ca="1" si="2092"/>
        <v>16</v>
      </c>
      <c r="AR3915">
        <f t="shared" ca="1" si="2093"/>
        <v>5</v>
      </c>
      <c r="AS3915">
        <f ca="1">P3915/J3915</f>
        <v>0.14129190278119974</v>
      </c>
    </row>
    <row r="3916" spans="1:45" x14ac:dyDescent="0.4">
      <c r="A3916">
        <f t="shared" si="2087"/>
        <v>201904</v>
      </c>
      <c r="B3916" t="s">
        <v>992</v>
      </c>
      <c r="C3916" t="s">
        <v>647</v>
      </c>
      <c r="D3916" t="str">
        <f t="shared" ca="1" si="2084"/>
        <v>I119</v>
      </c>
      <c r="E3916">
        <f t="shared" ca="1" si="2066"/>
        <v>13</v>
      </c>
      <c r="F3916">
        <f t="shared" ca="1" si="2067"/>
        <v>6</v>
      </c>
      <c r="G3916" t="str">
        <f t="shared" ca="1" si="2082"/>
        <v>S11</v>
      </c>
      <c r="H3916" t="str">
        <f t="shared" ca="1" si="2083"/>
        <v>S113</v>
      </c>
      <c r="I3916">
        <f ca="1">VLOOKUP(D3916,PRC!$A$2:$B$21,2,0)*E3916</f>
        <v>1235000</v>
      </c>
      <c r="J3916">
        <f t="shared" ca="1" si="2068"/>
        <v>1111496</v>
      </c>
      <c r="K3916">
        <f ca="1">VLOOKUP(D3916,PRC!$A$1:$C$21,3,0)*E3916</f>
        <v>592800</v>
      </c>
      <c r="L3916">
        <f t="shared" ca="1" si="2069"/>
        <v>86000</v>
      </c>
      <c r="M3916">
        <f t="shared" ca="1" si="2070"/>
        <v>37000</v>
      </c>
      <c r="N3916">
        <f t="shared" ca="1" si="2071"/>
        <v>247000</v>
      </c>
      <c r="O3916">
        <f t="shared" ca="1" si="2072"/>
        <v>99000</v>
      </c>
      <c r="P3916">
        <f t="shared" ca="1" si="2090"/>
        <v>49696</v>
      </c>
      <c r="Q3916">
        <f ca="1">IF(P3916&gt;0,1,0)</f>
        <v>1</v>
      </c>
      <c r="R3916">
        <f t="shared" ca="1" si="2073"/>
        <v>10</v>
      </c>
      <c r="S3916">
        <f t="shared" ca="1" si="2074"/>
        <v>7</v>
      </c>
      <c r="T3916">
        <f t="shared" ca="1" si="2075"/>
        <v>3</v>
      </c>
      <c r="U3916">
        <f t="shared" ca="1" si="2076"/>
        <v>20</v>
      </c>
      <c r="V3916">
        <f t="shared" ca="1" si="2077"/>
        <v>8</v>
      </c>
      <c r="X3916">
        <f t="shared" si="2079"/>
        <v>3916</v>
      </c>
      <c r="Y3916">
        <f t="shared" si="2080"/>
        <v>3452</v>
      </c>
      <c r="Z3916">
        <f t="shared" si="2081"/>
        <v>3453</v>
      </c>
      <c r="AA3916">
        <f t="shared" si="2078"/>
        <v>3951</v>
      </c>
      <c r="AB3916">
        <f t="shared" si="2088"/>
        <v>500</v>
      </c>
      <c r="AM3916" t="str">
        <f t="shared" si="2089"/>
        <v>201904LP</v>
      </c>
      <c r="AN3916">
        <f t="shared" ca="1" si="2085"/>
        <v>10.000323886639674</v>
      </c>
      <c r="AO3916">
        <f t="shared" ca="1" si="2086"/>
        <v>6.9635627530364372</v>
      </c>
      <c r="AP3916">
        <f t="shared" ca="1" si="2091"/>
        <v>2.9959514170040484</v>
      </c>
      <c r="AQ3916">
        <f t="shared" ca="1" si="2092"/>
        <v>20</v>
      </c>
      <c r="AR3916">
        <f t="shared" ca="1" si="2093"/>
        <v>8.0161943319838063</v>
      </c>
      <c r="AS3916">
        <f ca="1">P3916/J3916</f>
        <v>4.4710912140034691E-2</v>
      </c>
    </row>
    <row r="3917" spans="1:45" x14ac:dyDescent="0.4">
      <c r="A3917">
        <f t="shared" si="2087"/>
        <v>201904</v>
      </c>
      <c r="B3917" t="s">
        <v>993</v>
      </c>
      <c r="C3917" t="s">
        <v>647</v>
      </c>
      <c r="D3917" t="str">
        <f t="shared" ca="1" si="2084"/>
        <v>I108</v>
      </c>
      <c r="E3917">
        <f t="shared" ca="1" si="2066"/>
        <v>11</v>
      </c>
      <c r="F3917">
        <f t="shared" ca="1" si="2067"/>
        <v>9</v>
      </c>
      <c r="G3917" t="str">
        <f t="shared" ca="1" si="2082"/>
        <v>S11</v>
      </c>
      <c r="H3917" t="str">
        <f t="shared" ca="1" si="2083"/>
        <v>S115</v>
      </c>
      <c r="I3917">
        <f ca="1">VLOOKUP(D3917,PRC!$A$2:$B$21,2,0)*E3917</f>
        <v>440000</v>
      </c>
      <c r="J3917">
        <f t="shared" ca="1" si="2068"/>
        <v>400396</v>
      </c>
      <c r="K3917">
        <f ca="1">VLOOKUP(D3917,PRC!$A$1:$C$21,3,0)*E3917</f>
        <v>202400</v>
      </c>
      <c r="L3917">
        <f t="shared" ca="1" si="2069"/>
        <v>26000</v>
      </c>
      <c r="M3917">
        <f t="shared" ca="1" si="2070"/>
        <v>9000</v>
      </c>
      <c r="N3917">
        <f t="shared" ca="1" si="2071"/>
        <v>88000</v>
      </c>
      <c r="O3917">
        <f t="shared" ca="1" si="2072"/>
        <v>40000</v>
      </c>
      <c r="P3917">
        <f t="shared" ca="1" si="2090"/>
        <v>34996</v>
      </c>
      <c r="Q3917">
        <f ca="1">IF(P3917&gt;0,1,0)</f>
        <v>1</v>
      </c>
      <c r="R3917">
        <f t="shared" ca="1" si="2073"/>
        <v>9</v>
      </c>
      <c r="S3917">
        <f t="shared" ca="1" si="2074"/>
        <v>6</v>
      </c>
      <c r="T3917">
        <f t="shared" ca="1" si="2075"/>
        <v>2</v>
      </c>
      <c r="U3917">
        <f t="shared" ca="1" si="2076"/>
        <v>20</v>
      </c>
      <c r="V3917">
        <f t="shared" ca="1" si="2077"/>
        <v>9</v>
      </c>
      <c r="X3917">
        <f t="shared" si="2079"/>
        <v>3917</v>
      </c>
      <c r="Y3917">
        <f t="shared" si="2080"/>
        <v>3452</v>
      </c>
      <c r="Z3917">
        <f t="shared" si="2081"/>
        <v>3453</v>
      </c>
      <c r="AA3917">
        <f t="shared" si="2078"/>
        <v>3951</v>
      </c>
      <c r="AB3917">
        <f t="shared" si="2088"/>
        <v>500</v>
      </c>
      <c r="AM3917" t="str">
        <f t="shared" si="2089"/>
        <v>201904LP</v>
      </c>
      <c r="AN3917">
        <f t="shared" ca="1" si="2085"/>
        <v>9.0009090909090936</v>
      </c>
      <c r="AO3917">
        <f t="shared" ca="1" si="2086"/>
        <v>5.9090909090909092</v>
      </c>
      <c r="AP3917">
        <f t="shared" ca="1" si="2091"/>
        <v>2.0454545454545454</v>
      </c>
      <c r="AQ3917">
        <f t="shared" ca="1" si="2092"/>
        <v>20</v>
      </c>
      <c r="AR3917">
        <f t="shared" ca="1" si="2093"/>
        <v>9.0909090909090917</v>
      </c>
      <c r="AS3917">
        <f ca="1">P3917/J3917</f>
        <v>8.7403470564141494E-2</v>
      </c>
    </row>
    <row r="3918" spans="1:45" x14ac:dyDescent="0.4">
      <c r="A3918">
        <f t="shared" si="2087"/>
        <v>201904</v>
      </c>
      <c r="B3918" t="s">
        <v>994</v>
      </c>
      <c r="C3918" t="s">
        <v>647</v>
      </c>
      <c r="D3918" t="str">
        <f t="shared" ca="1" si="2084"/>
        <v>I106</v>
      </c>
      <c r="E3918">
        <f t="shared" ca="1" si="2066"/>
        <v>18</v>
      </c>
      <c r="F3918">
        <f t="shared" ca="1" si="2067"/>
        <v>7</v>
      </c>
      <c r="G3918" t="str">
        <f t="shared" ca="1" si="2082"/>
        <v>S12</v>
      </c>
      <c r="H3918" t="str">
        <f t="shared" ca="1" si="2083"/>
        <v>S120</v>
      </c>
      <c r="I3918">
        <f ca="1">VLOOKUP(D3918,PRC!$A$2:$B$21,2,0)*E3918</f>
        <v>360000</v>
      </c>
      <c r="J3918">
        <f t="shared" ca="1" si="2068"/>
        <v>331196</v>
      </c>
      <c r="K3918">
        <f ca="1">VLOOKUP(D3918,PRC!$A$1:$C$21,3,0)*E3918</f>
        <v>190800</v>
      </c>
      <c r="L3918">
        <f t="shared" ca="1" si="2069"/>
        <v>25000</v>
      </c>
      <c r="M3918">
        <f t="shared" ca="1" si="2070"/>
        <v>11000</v>
      </c>
      <c r="N3918">
        <f t="shared" ca="1" si="2071"/>
        <v>86000</v>
      </c>
      <c r="O3918">
        <f t="shared" ca="1" si="2072"/>
        <v>25000</v>
      </c>
      <c r="P3918">
        <f t="shared" ca="1" si="2090"/>
        <v>-6604</v>
      </c>
      <c r="Q3918">
        <f ca="1">IF(P3918&gt;0,1,0)</f>
        <v>0</v>
      </c>
      <c r="R3918">
        <f t="shared" ca="1" si="2073"/>
        <v>8</v>
      </c>
      <c r="S3918">
        <f t="shared" ca="1" si="2074"/>
        <v>7</v>
      </c>
      <c r="T3918">
        <f t="shared" ca="1" si="2075"/>
        <v>3</v>
      </c>
      <c r="U3918">
        <f t="shared" ca="1" si="2076"/>
        <v>24</v>
      </c>
      <c r="V3918">
        <f t="shared" ca="1" si="2077"/>
        <v>7</v>
      </c>
      <c r="X3918">
        <f t="shared" si="2079"/>
        <v>3918</v>
      </c>
      <c r="Y3918">
        <f t="shared" si="2080"/>
        <v>3452</v>
      </c>
      <c r="Z3918">
        <f t="shared" si="2081"/>
        <v>3453</v>
      </c>
      <c r="AA3918">
        <f t="shared" si="2078"/>
        <v>3951</v>
      </c>
      <c r="AB3918">
        <f t="shared" si="2088"/>
        <v>500</v>
      </c>
      <c r="AM3918" t="str">
        <f t="shared" si="2089"/>
        <v>201904LP</v>
      </c>
      <c r="AN3918">
        <f t="shared" ca="1" si="2085"/>
        <v>8.0011111111111148</v>
      </c>
      <c r="AO3918">
        <f t="shared" ca="1" si="2086"/>
        <v>6.9444444444444446</v>
      </c>
      <c r="AP3918">
        <f t="shared" ca="1" si="2091"/>
        <v>3.0555555555555554</v>
      </c>
      <c r="AQ3918">
        <f t="shared" ca="1" si="2092"/>
        <v>23.888888888888889</v>
      </c>
      <c r="AR3918">
        <f t="shared" ca="1" si="2093"/>
        <v>6.9444444444444446</v>
      </c>
      <c r="AS3918">
        <f ca="1">P3918/J3918</f>
        <v>-1.9939854346066981E-2</v>
      </c>
    </row>
    <row r="3919" spans="1:45" x14ac:dyDescent="0.4">
      <c r="A3919">
        <f t="shared" si="2087"/>
        <v>201904</v>
      </c>
      <c r="B3919" t="s">
        <v>995</v>
      </c>
      <c r="C3919" t="s">
        <v>647</v>
      </c>
      <c r="D3919" t="str">
        <f t="shared" ca="1" si="2084"/>
        <v>I109</v>
      </c>
      <c r="E3919">
        <f t="shared" ca="1" si="2066"/>
        <v>18</v>
      </c>
      <c r="F3919">
        <f t="shared" ca="1" si="2067"/>
        <v>6</v>
      </c>
      <c r="G3919" t="str">
        <f t="shared" ca="1" si="2082"/>
        <v>S10</v>
      </c>
      <c r="H3919" t="str">
        <f t="shared" ca="1" si="2083"/>
        <v>S107</v>
      </c>
      <c r="I3919">
        <f ca="1">VLOOKUP(D3919,PRC!$A$2:$B$21,2,0)*E3919</f>
        <v>9000000</v>
      </c>
      <c r="J3919">
        <f t="shared" ca="1" si="2068"/>
        <v>8549996</v>
      </c>
      <c r="K3919">
        <f ca="1">VLOOKUP(D3919,PRC!$A$1:$C$21,3,0)*E3919</f>
        <v>3600000</v>
      </c>
      <c r="L3919">
        <f t="shared" ca="1" si="2069"/>
        <v>810000</v>
      </c>
      <c r="M3919">
        <f t="shared" ca="1" si="2070"/>
        <v>90000</v>
      </c>
      <c r="N3919">
        <f t="shared" ca="1" si="2071"/>
        <v>1350000</v>
      </c>
      <c r="O3919">
        <f t="shared" ca="1" si="2072"/>
        <v>900000</v>
      </c>
      <c r="P3919">
        <f t="shared" ca="1" si="2090"/>
        <v>1799996</v>
      </c>
      <c r="Q3919">
        <f ca="1">IF(P3919&gt;0,1,0)</f>
        <v>1</v>
      </c>
      <c r="R3919">
        <f t="shared" ca="1" si="2073"/>
        <v>5</v>
      </c>
      <c r="S3919">
        <f t="shared" ca="1" si="2074"/>
        <v>9</v>
      </c>
      <c r="T3919">
        <f t="shared" ca="1" si="2075"/>
        <v>1</v>
      </c>
      <c r="U3919">
        <f t="shared" ca="1" si="2076"/>
        <v>15</v>
      </c>
      <c r="V3919">
        <f t="shared" ca="1" si="2077"/>
        <v>10</v>
      </c>
      <c r="X3919">
        <f t="shared" si="2079"/>
        <v>3919</v>
      </c>
      <c r="Y3919">
        <f t="shared" si="2080"/>
        <v>3452</v>
      </c>
      <c r="Z3919">
        <f t="shared" si="2081"/>
        <v>3453</v>
      </c>
      <c r="AA3919">
        <f t="shared" si="2078"/>
        <v>3951</v>
      </c>
      <c r="AB3919">
        <f t="shared" si="2088"/>
        <v>500</v>
      </c>
      <c r="AM3919" t="str">
        <f t="shared" si="2089"/>
        <v>201904LP</v>
      </c>
      <c r="AN3919">
        <f t="shared" ca="1" si="2085"/>
        <v>5.0000444444444403</v>
      </c>
      <c r="AO3919">
        <f t="shared" ca="1" si="2086"/>
        <v>9</v>
      </c>
      <c r="AP3919">
        <f t="shared" ca="1" si="2091"/>
        <v>1</v>
      </c>
      <c r="AQ3919">
        <f t="shared" ca="1" si="2092"/>
        <v>15</v>
      </c>
      <c r="AR3919">
        <f t="shared" ca="1" si="2093"/>
        <v>10</v>
      </c>
      <c r="AS3919">
        <f ca="1">P3919/J3919</f>
        <v>0.21052594644488723</v>
      </c>
    </row>
    <row r="3920" spans="1:45" x14ac:dyDescent="0.4">
      <c r="A3920">
        <f t="shared" si="2087"/>
        <v>201904</v>
      </c>
      <c r="B3920" t="s">
        <v>996</v>
      </c>
      <c r="C3920" t="s">
        <v>647</v>
      </c>
      <c r="D3920" t="str">
        <f t="shared" ca="1" si="2084"/>
        <v>I120</v>
      </c>
      <c r="E3920">
        <f t="shared" ca="1" si="2066"/>
        <v>15</v>
      </c>
      <c r="F3920">
        <f t="shared" ca="1" si="2067"/>
        <v>7</v>
      </c>
      <c r="G3920" t="str">
        <f t="shared" ca="1" si="2082"/>
        <v>S11</v>
      </c>
      <c r="H3920" t="str">
        <f t="shared" ca="1" si="2083"/>
        <v>S111</v>
      </c>
      <c r="I3920">
        <f ca="1">VLOOKUP(D3920,PRC!$A$2:$B$21,2,0)*E3920</f>
        <v>64500000</v>
      </c>
      <c r="J3920">
        <f t="shared" ca="1" si="2068"/>
        <v>59984995.999999993</v>
      </c>
      <c r="K3920">
        <f ca="1">VLOOKUP(D3920,PRC!$A$1:$C$21,3,0)*E3920</f>
        <v>29025000</v>
      </c>
      <c r="L3920">
        <f t="shared" ca="1" si="2069"/>
        <v>5805000</v>
      </c>
      <c r="M3920">
        <f t="shared" ca="1" si="2070"/>
        <v>1935000</v>
      </c>
      <c r="N3920">
        <f t="shared" ca="1" si="2071"/>
        <v>11610000</v>
      </c>
      <c r="O3920">
        <f t="shared" ca="1" si="2072"/>
        <v>5805000</v>
      </c>
      <c r="P3920">
        <f t="shared" ca="1" si="2090"/>
        <v>5804995.9999999925</v>
      </c>
      <c r="Q3920">
        <f ca="1">IF(P3920&gt;0,1,0)</f>
        <v>1</v>
      </c>
      <c r="R3920">
        <f t="shared" ca="1" si="2073"/>
        <v>7</v>
      </c>
      <c r="S3920">
        <f t="shared" ca="1" si="2074"/>
        <v>9</v>
      </c>
      <c r="T3920">
        <f t="shared" ca="1" si="2075"/>
        <v>3</v>
      </c>
      <c r="U3920">
        <f t="shared" ca="1" si="2076"/>
        <v>18</v>
      </c>
      <c r="V3920">
        <f t="shared" ca="1" si="2077"/>
        <v>9</v>
      </c>
      <c r="X3920">
        <f t="shared" si="2079"/>
        <v>3920</v>
      </c>
      <c r="Y3920">
        <f t="shared" si="2080"/>
        <v>3452</v>
      </c>
      <c r="Z3920">
        <f t="shared" si="2081"/>
        <v>3453</v>
      </c>
      <c r="AA3920">
        <f t="shared" si="2078"/>
        <v>3951</v>
      </c>
      <c r="AB3920">
        <f t="shared" si="2088"/>
        <v>500</v>
      </c>
      <c r="AM3920" t="str">
        <f t="shared" si="2089"/>
        <v>201904LP</v>
      </c>
      <c r="AN3920">
        <f t="shared" ca="1" si="2085"/>
        <v>7.0000062015504021</v>
      </c>
      <c r="AO3920">
        <f t="shared" ca="1" si="2086"/>
        <v>9</v>
      </c>
      <c r="AP3920">
        <f t="shared" ca="1" si="2091"/>
        <v>3</v>
      </c>
      <c r="AQ3920">
        <f t="shared" ca="1" si="2092"/>
        <v>18</v>
      </c>
      <c r="AR3920">
        <f t="shared" ca="1" si="2093"/>
        <v>9</v>
      </c>
      <c r="AS3920">
        <f ca="1">P3920/J3920</f>
        <v>9.6774133318271671E-2</v>
      </c>
    </row>
    <row r="3921" spans="1:45" x14ac:dyDescent="0.4">
      <c r="A3921">
        <f t="shared" si="2087"/>
        <v>201904</v>
      </c>
      <c r="B3921" t="s">
        <v>997</v>
      </c>
      <c r="C3921" t="s">
        <v>647</v>
      </c>
      <c r="D3921" t="str">
        <f t="shared" ca="1" si="2084"/>
        <v>I113</v>
      </c>
      <c r="E3921">
        <f t="shared" ca="1" si="2066"/>
        <v>12</v>
      </c>
      <c r="F3921">
        <f t="shared" ca="1" si="2067"/>
        <v>6</v>
      </c>
      <c r="G3921" t="str">
        <f t="shared" ca="1" si="2082"/>
        <v>S10</v>
      </c>
      <c r="H3921" t="str">
        <f t="shared" ca="1" si="2083"/>
        <v>S105</v>
      </c>
      <c r="I3921">
        <f ca="1">VLOOKUP(D3921,PRC!$A$2:$B$21,2,0)*E3921</f>
        <v>8040000</v>
      </c>
      <c r="J3921">
        <f t="shared" ca="1" si="2068"/>
        <v>7637996</v>
      </c>
      <c r="K3921">
        <f ca="1">VLOOKUP(D3921,PRC!$A$1:$C$21,3,0)*E3921</f>
        <v>3618000</v>
      </c>
      <c r="L3921">
        <f t="shared" ca="1" si="2069"/>
        <v>402000</v>
      </c>
      <c r="M3921">
        <f t="shared" ca="1" si="2070"/>
        <v>161000</v>
      </c>
      <c r="N3921">
        <f t="shared" ca="1" si="2071"/>
        <v>1608000</v>
      </c>
      <c r="O3921">
        <f t="shared" ca="1" si="2072"/>
        <v>482000</v>
      </c>
      <c r="P3921">
        <f t="shared" ca="1" si="2090"/>
        <v>1366996</v>
      </c>
      <c r="Q3921">
        <f ca="1">IF(P3921&gt;0,1,0)</f>
        <v>1</v>
      </c>
      <c r="R3921">
        <f t="shared" ca="1" si="2073"/>
        <v>5</v>
      </c>
      <c r="S3921">
        <f t="shared" ca="1" si="2074"/>
        <v>5</v>
      </c>
      <c r="T3921">
        <f t="shared" ca="1" si="2075"/>
        <v>2</v>
      </c>
      <c r="U3921">
        <f t="shared" ca="1" si="2076"/>
        <v>20</v>
      </c>
      <c r="V3921">
        <f t="shared" ca="1" si="2077"/>
        <v>6</v>
      </c>
      <c r="X3921">
        <f t="shared" si="2079"/>
        <v>3921</v>
      </c>
      <c r="Y3921">
        <f t="shared" si="2080"/>
        <v>3452</v>
      </c>
      <c r="Z3921">
        <f t="shared" si="2081"/>
        <v>3453</v>
      </c>
      <c r="AA3921">
        <f t="shared" si="2078"/>
        <v>3951</v>
      </c>
      <c r="AB3921">
        <f t="shared" si="2088"/>
        <v>500</v>
      </c>
      <c r="AM3921" t="str">
        <f t="shared" si="2089"/>
        <v>201904LP</v>
      </c>
      <c r="AN3921">
        <f t="shared" ca="1" si="2085"/>
        <v>5.0000497512437843</v>
      </c>
      <c r="AO3921">
        <f t="shared" ca="1" si="2086"/>
        <v>5</v>
      </c>
      <c r="AP3921">
        <f t="shared" ca="1" si="2091"/>
        <v>2.0024875621890548</v>
      </c>
      <c r="AQ3921">
        <f t="shared" ca="1" si="2092"/>
        <v>20</v>
      </c>
      <c r="AR3921">
        <f t="shared" ca="1" si="2093"/>
        <v>5.9950248756218905</v>
      </c>
      <c r="AS3921">
        <f ca="1">P3921/J3921</f>
        <v>0.17897312331663959</v>
      </c>
    </row>
    <row r="3922" spans="1:45" x14ac:dyDescent="0.4">
      <c r="A3922">
        <f t="shared" si="2087"/>
        <v>201904</v>
      </c>
      <c r="B3922" t="s">
        <v>998</v>
      </c>
      <c r="C3922" t="s">
        <v>647</v>
      </c>
      <c r="D3922" t="str">
        <f t="shared" ca="1" si="2084"/>
        <v>I119</v>
      </c>
      <c r="E3922">
        <f t="shared" ca="1" si="2066"/>
        <v>18</v>
      </c>
      <c r="F3922">
        <f t="shared" ca="1" si="2067"/>
        <v>9</v>
      </c>
      <c r="G3922" t="str">
        <f t="shared" ca="1" si="2082"/>
        <v>S11</v>
      </c>
      <c r="H3922" t="str">
        <f t="shared" ca="1" si="2083"/>
        <v>S114</v>
      </c>
      <c r="I3922">
        <f ca="1">VLOOKUP(D3922,PRC!$A$2:$B$21,2,0)*E3922</f>
        <v>1710000</v>
      </c>
      <c r="J3922">
        <f t="shared" ca="1" si="2068"/>
        <v>1590296</v>
      </c>
      <c r="K3922">
        <f ca="1">VLOOKUP(D3922,PRC!$A$1:$C$21,3,0)*E3922</f>
        <v>820800</v>
      </c>
      <c r="L3922">
        <f t="shared" ca="1" si="2069"/>
        <v>120000</v>
      </c>
      <c r="M3922">
        <f t="shared" ca="1" si="2070"/>
        <v>51000</v>
      </c>
      <c r="N3922">
        <f t="shared" ca="1" si="2071"/>
        <v>410000</v>
      </c>
      <c r="O3922">
        <f t="shared" ca="1" si="2072"/>
        <v>120000</v>
      </c>
      <c r="P3922">
        <f t="shared" ca="1" si="2090"/>
        <v>68496</v>
      </c>
      <c r="Q3922">
        <f ca="1">IF(P3922&gt;0,1,0)</f>
        <v>1</v>
      </c>
      <c r="R3922">
        <f t="shared" ca="1" si="2073"/>
        <v>7</v>
      </c>
      <c r="S3922">
        <f t="shared" ca="1" si="2074"/>
        <v>7</v>
      </c>
      <c r="T3922">
        <f t="shared" ca="1" si="2075"/>
        <v>3</v>
      </c>
      <c r="U3922">
        <f t="shared" ca="1" si="2076"/>
        <v>24</v>
      </c>
      <c r="V3922">
        <f t="shared" ca="1" si="2077"/>
        <v>7</v>
      </c>
      <c r="X3922">
        <f t="shared" si="2079"/>
        <v>3922</v>
      </c>
      <c r="Y3922">
        <f t="shared" si="2080"/>
        <v>3452</v>
      </c>
      <c r="Z3922">
        <f t="shared" si="2081"/>
        <v>3453</v>
      </c>
      <c r="AA3922">
        <f t="shared" si="2078"/>
        <v>3951</v>
      </c>
      <c r="AB3922">
        <f t="shared" si="2088"/>
        <v>500</v>
      </c>
      <c r="AM3922" t="str">
        <f t="shared" si="2089"/>
        <v>201904LP</v>
      </c>
      <c r="AN3922">
        <f t="shared" ca="1" si="2085"/>
        <v>7.000233918128651</v>
      </c>
      <c r="AO3922">
        <f t="shared" ca="1" si="2086"/>
        <v>7.0175438596491224</v>
      </c>
      <c r="AP3922">
        <f t="shared" ca="1" si="2091"/>
        <v>2.9824561403508771</v>
      </c>
      <c r="AQ3922">
        <f t="shared" ca="1" si="2092"/>
        <v>23.976608187134502</v>
      </c>
      <c r="AR3922">
        <f t="shared" ca="1" si="2093"/>
        <v>7.0175438596491224</v>
      </c>
      <c r="AS3922">
        <f ca="1">P3922/J3922</f>
        <v>4.3071226991704688E-2</v>
      </c>
    </row>
    <row r="3923" spans="1:45" x14ac:dyDescent="0.4">
      <c r="A3923">
        <f t="shared" si="2087"/>
        <v>201904</v>
      </c>
      <c r="B3923" t="s">
        <v>999</v>
      </c>
      <c r="C3923" t="s">
        <v>647</v>
      </c>
      <c r="D3923" t="str">
        <f t="shared" ca="1" si="2084"/>
        <v>I119</v>
      </c>
      <c r="E3923">
        <f t="shared" ca="1" si="2066"/>
        <v>15</v>
      </c>
      <c r="F3923">
        <f t="shared" ca="1" si="2067"/>
        <v>10</v>
      </c>
      <c r="G3923" t="str">
        <f t="shared" ca="1" si="2082"/>
        <v>S11</v>
      </c>
      <c r="H3923" t="str">
        <f t="shared" ca="1" si="2083"/>
        <v>S112</v>
      </c>
      <c r="I3923">
        <f ca="1">VLOOKUP(D3923,PRC!$A$2:$B$21,2,0)*E3923</f>
        <v>1425000</v>
      </c>
      <c r="J3923">
        <f t="shared" ca="1" si="2068"/>
        <v>1282496</v>
      </c>
      <c r="K3923">
        <f ca="1">VLOOKUP(D3923,PRC!$A$1:$C$21,3,0)*E3923</f>
        <v>684000</v>
      </c>
      <c r="L3923">
        <f t="shared" ca="1" si="2069"/>
        <v>71000</v>
      </c>
      <c r="M3923">
        <f t="shared" ca="1" si="2070"/>
        <v>43000</v>
      </c>
      <c r="N3923">
        <f t="shared" ca="1" si="2071"/>
        <v>271000</v>
      </c>
      <c r="O3923">
        <f t="shared" ca="1" si="2072"/>
        <v>128000</v>
      </c>
      <c r="P3923">
        <f t="shared" ca="1" si="2090"/>
        <v>85496</v>
      </c>
      <c r="Q3923">
        <f ca="1">IF(P3923&gt;0,1,0)</f>
        <v>1</v>
      </c>
      <c r="R3923">
        <f t="shared" ca="1" si="2073"/>
        <v>10</v>
      </c>
      <c r="S3923">
        <f t="shared" ca="1" si="2074"/>
        <v>5</v>
      </c>
      <c r="T3923">
        <f t="shared" ca="1" si="2075"/>
        <v>3</v>
      </c>
      <c r="U3923">
        <f t="shared" ca="1" si="2076"/>
        <v>19</v>
      </c>
      <c r="V3923">
        <f t="shared" ca="1" si="2077"/>
        <v>9</v>
      </c>
      <c r="X3923">
        <f t="shared" si="2079"/>
        <v>3923</v>
      </c>
      <c r="Y3923">
        <f t="shared" si="2080"/>
        <v>3452</v>
      </c>
      <c r="Z3923">
        <f t="shared" si="2081"/>
        <v>3453</v>
      </c>
      <c r="AA3923">
        <f t="shared" si="2078"/>
        <v>3951</v>
      </c>
      <c r="AB3923">
        <f t="shared" si="2088"/>
        <v>500</v>
      </c>
      <c r="AM3923" t="str">
        <f t="shared" si="2089"/>
        <v>201904LP</v>
      </c>
      <c r="AN3923">
        <f t="shared" ca="1" si="2085"/>
        <v>10.000280701754383</v>
      </c>
      <c r="AO3923">
        <f t="shared" ca="1" si="2086"/>
        <v>4.9824561403508767</v>
      </c>
      <c r="AP3923">
        <f t="shared" ca="1" si="2091"/>
        <v>3.0175438596491229</v>
      </c>
      <c r="AQ3923">
        <f t="shared" ca="1" si="2092"/>
        <v>19.017543859649123</v>
      </c>
      <c r="AR3923">
        <f t="shared" ca="1" si="2093"/>
        <v>8.9824561403508767</v>
      </c>
      <c r="AS3923">
        <f ca="1">P3923/J3923</f>
        <v>6.6663755676430958E-2</v>
      </c>
    </row>
    <row r="3924" spans="1:45" x14ac:dyDescent="0.4">
      <c r="A3924">
        <f t="shared" si="2087"/>
        <v>201904</v>
      </c>
      <c r="B3924" t="s">
        <v>1000</v>
      </c>
      <c r="C3924" t="s">
        <v>647</v>
      </c>
      <c r="D3924" t="str">
        <f t="shared" ca="1" si="2084"/>
        <v>I113</v>
      </c>
      <c r="E3924">
        <f t="shared" ca="1" si="2066"/>
        <v>16</v>
      </c>
      <c r="F3924">
        <f t="shared" ca="1" si="2067"/>
        <v>6</v>
      </c>
      <c r="G3924" t="str">
        <f t="shared" ca="1" si="2082"/>
        <v>S11</v>
      </c>
      <c r="H3924" t="str">
        <f t="shared" ca="1" si="2083"/>
        <v>S119</v>
      </c>
      <c r="I3924">
        <f ca="1">VLOOKUP(D3924,PRC!$A$2:$B$21,2,0)*E3924</f>
        <v>10720000</v>
      </c>
      <c r="J3924">
        <f t="shared" ca="1" si="2068"/>
        <v>9969596</v>
      </c>
      <c r="K3924">
        <f ca="1">VLOOKUP(D3924,PRC!$A$1:$C$21,3,0)*E3924</f>
        <v>4824000</v>
      </c>
      <c r="L3924">
        <f t="shared" ca="1" si="2069"/>
        <v>750000</v>
      </c>
      <c r="M3924">
        <f t="shared" ca="1" si="2070"/>
        <v>107000</v>
      </c>
      <c r="N3924">
        <f t="shared" ca="1" si="2071"/>
        <v>2251000</v>
      </c>
      <c r="O3924">
        <f t="shared" ca="1" si="2072"/>
        <v>643000</v>
      </c>
      <c r="P3924">
        <f t="shared" ca="1" si="2090"/>
        <v>1394596</v>
      </c>
      <c r="Q3924">
        <f ca="1">IF(P3924&gt;0,1,0)</f>
        <v>1</v>
      </c>
      <c r="R3924">
        <f t="shared" ca="1" si="2073"/>
        <v>7</v>
      </c>
      <c r="S3924">
        <f t="shared" ca="1" si="2074"/>
        <v>7</v>
      </c>
      <c r="T3924">
        <f t="shared" ca="1" si="2075"/>
        <v>1</v>
      </c>
      <c r="U3924">
        <f t="shared" ca="1" si="2076"/>
        <v>21</v>
      </c>
      <c r="V3924">
        <f t="shared" ca="1" si="2077"/>
        <v>6</v>
      </c>
      <c r="X3924">
        <f t="shared" si="2079"/>
        <v>3924</v>
      </c>
      <c r="Y3924">
        <f t="shared" si="2080"/>
        <v>3452</v>
      </c>
      <c r="Z3924">
        <f t="shared" si="2081"/>
        <v>3453</v>
      </c>
      <c r="AA3924">
        <f t="shared" si="2078"/>
        <v>3951</v>
      </c>
      <c r="AB3924">
        <f t="shared" si="2088"/>
        <v>500</v>
      </c>
      <c r="AM3924" t="str">
        <f t="shared" si="2089"/>
        <v>201904LP</v>
      </c>
      <c r="AN3924">
        <f t="shared" ca="1" si="2085"/>
        <v>7.0000373134328386</v>
      </c>
      <c r="AO3924">
        <f t="shared" ca="1" si="2086"/>
        <v>6.996268656716417</v>
      </c>
      <c r="AP3924">
        <f t="shared" ca="1" si="2091"/>
        <v>0.99813432835820903</v>
      </c>
      <c r="AQ3924">
        <f t="shared" ca="1" si="2092"/>
        <v>20.998134328358208</v>
      </c>
      <c r="AR3924">
        <f t="shared" ca="1" si="2093"/>
        <v>5.9981343283582085</v>
      </c>
      <c r="AS3924">
        <f ca="1">P3924/J3924</f>
        <v>0.13988490606841039</v>
      </c>
    </row>
    <row r="3925" spans="1:45" x14ac:dyDescent="0.4">
      <c r="A3925">
        <f t="shared" si="2087"/>
        <v>201904</v>
      </c>
      <c r="B3925" t="s">
        <v>1001</v>
      </c>
      <c r="C3925" t="s">
        <v>647</v>
      </c>
      <c r="D3925" t="str">
        <f t="shared" ca="1" si="2084"/>
        <v>I116</v>
      </c>
      <c r="E3925">
        <f t="shared" ca="1" si="2066"/>
        <v>19</v>
      </c>
      <c r="F3925">
        <f t="shared" ca="1" si="2067"/>
        <v>9</v>
      </c>
      <c r="G3925" t="str">
        <f t="shared" ca="1" si="2082"/>
        <v>S10</v>
      </c>
      <c r="H3925" t="str">
        <f t="shared" ca="1" si="2083"/>
        <v>S102</v>
      </c>
      <c r="I3925">
        <f ca="1">VLOOKUP(D3925,PRC!$A$2:$B$21,2,0)*E3925</f>
        <v>27740000</v>
      </c>
      <c r="J3925">
        <f t="shared" ca="1" si="2068"/>
        <v>25243396</v>
      </c>
      <c r="K3925">
        <f ca="1">VLOOKUP(D3925,PRC!$A$1:$C$21,3,0)*E3925</f>
        <v>16644000</v>
      </c>
      <c r="L3925">
        <f t="shared" ca="1" si="2069"/>
        <v>2219000</v>
      </c>
      <c r="M3925">
        <f t="shared" ca="1" si="2070"/>
        <v>832000</v>
      </c>
      <c r="N3925">
        <f t="shared" ca="1" si="2071"/>
        <v>6380000</v>
      </c>
      <c r="O3925">
        <f t="shared" ca="1" si="2072"/>
        <v>2774000</v>
      </c>
      <c r="P3925">
        <f t="shared" ca="1" si="2090"/>
        <v>-3605604</v>
      </c>
      <c r="Q3925">
        <f ca="1">IF(P3925&gt;0,1,0)</f>
        <v>0</v>
      </c>
      <c r="R3925">
        <f t="shared" ca="1" si="2073"/>
        <v>9</v>
      </c>
      <c r="S3925">
        <f t="shared" ca="1" si="2074"/>
        <v>8</v>
      </c>
      <c r="T3925">
        <f t="shared" ca="1" si="2075"/>
        <v>3</v>
      </c>
      <c r="U3925">
        <f t="shared" ca="1" si="2076"/>
        <v>23</v>
      </c>
      <c r="V3925">
        <f t="shared" ca="1" si="2077"/>
        <v>10</v>
      </c>
      <c r="X3925">
        <f t="shared" si="2079"/>
        <v>3925</v>
      </c>
      <c r="Y3925">
        <f t="shared" si="2080"/>
        <v>3452</v>
      </c>
      <c r="Z3925">
        <f t="shared" si="2081"/>
        <v>3453</v>
      </c>
      <c r="AA3925">
        <f t="shared" si="2078"/>
        <v>3951</v>
      </c>
      <c r="AB3925">
        <f t="shared" si="2088"/>
        <v>500</v>
      </c>
      <c r="AM3925" t="str">
        <f t="shared" si="2089"/>
        <v>201904LP</v>
      </c>
      <c r="AN3925">
        <f t="shared" ca="1" si="2085"/>
        <v>9.0000144196106682</v>
      </c>
      <c r="AO3925">
        <f t="shared" ca="1" si="2086"/>
        <v>7.9992790194664751</v>
      </c>
      <c r="AP3925">
        <f t="shared" ca="1" si="2091"/>
        <v>2.9992790194664742</v>
      </c>
      <c r="AQ3925">
        <f t="shared" ca="1" si="2092"/>
        <v>22.999279019466474</v>
      </c>
      <c r="AR3925">
        <f t="shared" ca="1" si="2093"/>
        <v>10</v>
      </c>
      <c r="AS3925">
        <f ca="1">P3925/J3925</f>
        <v>-0.14283355535839948</v>
      </c>
    </row>
    <row r="3926" spans="1:45" x14ac:dyDescent="0.4">
      <c r="A3926">
        <f t="shared" si="2087"/>
        <v>201904</v>
      </c>
      <c r="B3926" t="s">
        <v>1002</v>
      </c>
      <c r="C3926" t="s">
        <v>647</v>
      </c>
      <c r="D3926" t="str">
        <f t="shared" ca="1" si="2084"/>
        <v>I101</v>
      </c>
      <c r="E3926">
        <f t="shared" ca="1" si="2066"/>
        <v>19</v>
      </c>
      <c r="F3926">
        <f t="shared" ca="1" si="2067"/>
        <v>10</v>
      </c>
      <c r="G3926" t="str">
        <f t="shared" ca="1" si="2082"/>
        <v>S10</v>
      </c>
      <c r="H3926" t="str">
        <f t="shared" ca="1" si="2083"/>
        <v>S105</v>
      </c>
      <c r="I3926">
        <f ca="1">VLOOKUP(D3926,PRC!$A$2:$B$21,2,0)*E3926</f>
        <v>570000</v>
      </c>
      <c r="J3926">
        <f t="shared" ca="1" si="2068"/>
        <v>530096</v>
      </c>
      <c r="K3926">
        <f ca="1">VLOOKUP(D3926,PRC!$A$1:$C$21,3,0)*E3926</f>
        <v>296400</v>
      </c>
      <c r="L3926">
        <f t="shared" ca="1" si="2069"/>
        <v>40000</v>
      </c>
      <c r="M3926">
        <f t="shared" ca="1" si="2070"/>
        <v>11000</v>
      </c>
      <c r="N3926">
        <f t="shared" ca="1" si="2071"/>
        <v>137000</v>
      </c>
      <c r="O3926">
        <f t="shared" ca="1" si="2072"/>
        <v>40000</v>
      </c>
      <c r="P3926">
        <f t="shared" ca="1" si="2090"/>
        <v>5696</v>
      </c>
      <c r="Q3926">
        <f ca="1">IF(P3926&gt;0,1,0)</f>
        <v>1</v>
      </c>
      <c r="R3926">
        <f t="shared" ca="1" si="2073"/>
        <v>7</v>
      </c>
      <c r="S3926">
        <f t="shared" ca="1" si="2074"/>
        <v>7</v>
      </c>
      <c r="T3926">
        <f t="shared" ca="1" si="2075"/>
        <v>2</v>
      </c>
      <c r="U3926">
        <f t="shared" ca="1" si="2076"/>
        <v>24</v>
      </c>
      <c r="V3926">
        <f t="shared" ca="1" si="2077"/>
        <v>7</v>
      </c>
      <c r="X3926">
        <f t="shared" si="2079"/>
        <v>3926</v>
      </c>
      <c r="Y3926">
        <f t="shared" si="2080"/>
        <v>3452</v>
      </c>
      <c r="Z3926">
        <f t="shared" si="2081"/>
        <v>3453</v>
      </c>
      <c r="AA3926">
        <f t="shared" si="2078"/>
        <v>3951</v>
      </c>
      <c r="AB3926">
        <f t="shared" si="2088"/>
        <v>500</v>
      </c>
      <c r="AM3926" t="str">
        <f t="shared" si="2089"/>
        <v>201904LP</v>
      </c>
      <c r="AN3926">
        <f t="shared" ca="1" si="2085"/>
        <v>7.0007017543859629</v>
      </c>
      <c r="AO3926">
        <f t="shared" ca="1" si="2086"/>
        <v>7.0175438596491224</v>
      </c>
      <c r="AP3926">
        <f t="shared" ca="1" si="2091"/>
        <v>1.9298245614035088</v>
      </c>
      <c r="AQ3926">
        <f t="shared" ca="1" si="2092"/>
        <v>24.035087719298247</v>
      </c>
      <c r="AR3926">
        <f t="shared" ca="1" si="2093"/>
        <v>7.0175438596491224</v>
      </c>
      <c r="AS3926">
        <f ca="1">P3926/J3926</f>
        <v>1.0745223506685582E-2</v>
      </c>
    </row>
    <row r="3927" spans="1:45" x14ac:dyDescent="0.4">
      <c r="A3927">
        <f t="shared" si="2087"/>
        <v>201904</v>
      </c>
      <c r="B3927" t="s">
        <v>1003</v>
      </c>
      <c r="C3927" t="s">
        <v>647</v>
      </c>
      <c r="D3927" t="str">
        <f t="shared" ca="1" si="2084"/>
        <v>I114</v>
      </c>
      <c r="E3927">
        <f t="shared" ca="1" si="2066"/>
        <v>10</v>
      </c>
      <c r="F3927">
        <f t="shared" ca="1" si="2067"/>
        <v>9</v>
      </c>
      <c r="G3927" t="str">
        <f t="shared" ca="1" si="2082"/>
        <v>S11</v>
      </c>
      <c r="H3927" t="str">
        <f t="shared" ca="1" si="2083"/>
        <v>S116</v>
      </c>
      <c r="I3927">
        <f ca="1">VLOOKUP(D3927,PRC!$A$2:$B$21,2,0)*E3927</f>
        <v>2400000</v>
      </c>
      <c r="J3927">
        <f t="shared" ca="1" si="2068"/>
        <v>2159996</v>
      </c>
      <c r="K3927">
        <f ca="1">VLOOKUP(D3927,PRC!$A$1:$C$21,3,0)*E3927</f>
        <v>1392000</v>
      </c>
      <c r="L3927">
        <f t="shared" ca="1" si="2069"/>
        <v>216000</v>
      </c>
      <c r="M3927">
        <f t="shared" ca="1" si="2070"/>
        <v>24000</v>
      </c>
      <c r="N3927">
        <f t="shared" ca="1" si="2071"/>
        <v>408000</v>
      </c>
      <c r="O3927">
        <f t="shared" ca="1" si="2072"/>
        <v>168000</v>
      </c>
      <c r="P3927">
        <f t="shared" ca="1" si="2090"/>
        <v>-48004</v>
      </c>
      <c r="Q3927">
        <f ca="1">IF(P3927&gt;0,1,0)</f>
        <v>0</v>
      </c>
      <c r="R3927">
        <f t="shared" ca="1" si="2073"/>
        <v>10</v>
      </c>
      <c r="S3927">
        <f t="shared" ca="1" si="2074"/>
        <v>9</v>
      </c>
      <c r="T3927">
        <f t="shared" ca="1" si="2075"/>
        <v>1</v>
      </c>
      <c r="U3927">
        <f t="shared" ca="1" si="2076"/>
        <v>17</v>
      </c>
      <c r="V3927">
        <f t="shared" ca="1" si="2077"/>
        <v>7</v>
      </c>
      <c r="X3927">
        <f t="shared" si="2079"/>
        <v>3927</v>
      </c>
      <c r="Y3927">
        <f t="shared" si="2080"/>
        <v>3452</v>
      </c>
      <c r="Z3927">
        <f t="shared" si="2081"/>
        <v>3453</v>
      </c>
      <c r="AA3927">
        <f t="shared" si="2078"/>
        <v>3951</v>
      </c>
      <c r="AB3927">
        <f t="shared" si="2088"/>
        <v>500</v>
      </c>
      <c r="AM3927" t="str">
        <f t="shared" si="2089"/>
        <v>201904LP</v>
      </c>
      <c r="AN3927">
        <f t="shared" ca="1" si="2085"/>
        <v>10.000166666666665</v>
      </c>
      <c r="AO3927">
        <f t="shared" ca="1" si="2086"/>
        <v>9</v>
      </c>
      <c r="AP3927">
        <f t="shared" ca="1" si="2091"/>
        <v>1</v>
      </c>
      <c r="AQ3927">
        <f t="shared" ca="1" si="2092"/>
        <v>17</v>
      </c>
      <c r="AR3927">
        <f t="shared" ca="1" si="2093"/>
        <v>7.0000000000000009</v>
      </c>
      <c r="AS3927">
        <f ca="1">P3927/J3927</f>
        <v>-2.2224115229843019E-2</v>
      </c>
    </row>
    <row r="3928" spans="1:45" x14ac:dyDescent="0.4">
      <c r="A3928">
        <f t="shared" si="2087"/>
        <v>201904</v>
      </c>
      <c r="B3928" t="s">
        <v>1004</v>
      </c>
      <c r="C3928" t="s">
        <v>647</v>
      </c>
      <c r="D3928" t="str">
        <f t="shared" ca="1" si="2084"/>
        <v>I101</v>
      </c>
      <c r="E3928">
        <f t="shared" ca="1" si="2066"/>
        <v>14</v>
      </c>
      <c r="F3928">
        <f t="shared" ca="1" si="2067"/>
        <v>5</v>
      </c>
      <c r="G3928" t="str">
        <f t="shared" ca="1" si="2082"/>
        <v>S11</v>
      </c>
      <c r="H3928" t="str">
        <f t="shared" ca="1" si="2083"/>
        <v>S112</v>
      </c>
      <c r="I3928">
        <f ca="1">VLOOKUP(D3928,PRC!$A$2:$B$21,2,0)*E3928</f>
        <v>420000</v>
      </c>
      <c r="J3928">
        <f t="shared" ca="1" si="2068"/>
        <v>398996</v>
      </c>
      <c r="K3928">
        <f ca="1">VLOOKUP(D3928,PRC!$A$1:$C$21,3,0)*E3928</f>
        <v>218400</v>
      </c>
      <c r="L3928">
        <f t="shared" ca="1" si="2069"/>
        <v>21000</v>
      </c>
      <c r="M3928">
        <f t="shared" ca="1" si="2070"/>
        <v>8000</v>
      </c>
      <c r="N3928">
        <f t="shared" ca="1" si="2071"/>
        <v>67000</v>
      </c>
      <c r="O3928">
        <f t="shared" ca="1" si="2072"/>
        <v>29000</v>
      </c>
      <c r="P3928">
        <f t="shared" ca="1" si="2090"/>
        <v>55596</v>
      </c>
      <c r="Q3928">
        <f ca="1">IF(P3928&gt;0,1,0)</f>
        <v>1</v>
      </c>
      <c r="R3928">
        <f t="shared" ca="1" si="2073"/>
        <v>5</v>
      </c>
      <c r="S3928">
        <f t="shared" ca="1" si="2074"/>
        <v>5</v>
      </c>
      <c r="T3928">
        <f t="shared" ca="1" si="2075"/>
        <v>2</v>
      </c>
      <c r="U3928">
        <f t="shared" ca="1" si="2076"/>
        <v>16</v>
      </c>
      <c r="V3928">
        <f t="shared" ca="1" si="2077"/>
        <v>7</v>
      </c>
      <c r="X3928">
        <f t="shared" si="2079"/>
        <v>3928</v>
      </c>
      <c r="Y3928">
        <f t="shared" si="2080"/>
        <v>3452</v>
      </c>
      <c r="Z3928">
        <f t="shared" si="2081"/>
        <v>3453</v>
      </c>
      <c r="AA3928">
        <f t="shared" si="2078"/>
        <v>3951</v>
      </c>
      <c r="AB3928">
        <f t="shared" si="2088"/>
        <v>500</v>
      </c>
      <c r="AM3928" t="str">
        <f t="shared" si="2089"/>
        <v>201904LP</v>
      </c>
      <c r="AN3928">
        <f t="shared" ca="1" si="2085"/>
        <v>5.0009523809523841</v>
      </c>
      <c r="AO3928">
        <f t="shared" ca="1" si="2086"/>
        <v>5</v>
      </c>
      <c r="AP3928">
        <f t="shared" ca="1" si="2091"/>
        <v>1.9047619047619049</v>
      </c>
      <c r="AQ3928">
        <f t="shared" ca="1" si="2092"/>
        <v>15.952380952380951</v>
      </c>
      <c r="AR3928">
        <f t="shared" ca="1" si="2093"/>
        <v>6.9047619047619051</v>
      </c>
      <c r="AS3928">
        <f ca="1">P3928/J3928</f>
        <v>0.13933974275431332</v>
      </c>
    </row>
    <row r="3929" spans="1:45" x14ac:dyDescent="0.4">
      <c r="A3929">
        <f t="shared" si="2087"/>
        <v>201904</v>
      </c>
      <c r="B3929" t="s">
        <v>1005</v>
      </c>
      <c r="C3929" t="s">
        <v>647</v>
      </c>
      <c r="D3929" t="str">
        <f t="shared" ca="1" si="2084"/>
        <v>I106</v>
      </c>
      <c r="E3929">
        <f t="shared" ca="1" si="2066"/>
        <v>12</v>
      </c>
      <c r="F3929">
        <f t="shared" ca="1" si="2067"/>
        <v>8</v>
      </c>
      <c r="G3929" t="str">
        <f t="shared" ca="1" si="2082"/>
        <v>S11</v>
      </c>
      <c r="H3929" t="str">
        <f t="shared" ca="1" si="2083"/>
        <v>S119</v>
      </c>
      <c r="I3929">
        <f ca="1">VLOOKUP(D3929,PRC!$A$2:$B$21,2,0)*E3929</f>
        <v>240000</v>
      </c>
      <c r="J3929">
        <f t="shared" ca="1" si="2068"/>
        <v>218396</v>
      </c>
      <c r="K3929">
        <f ca="1">VLOOKUP(D3929,PRC!$A$1:$C$21,3,0)*E3929</f>
        <v>127200</v>
      </c>
      <c r="L3929">
        <f t="shared" ca="1" si="2069"/>
        <v>19000</v>
      </c>
      <c r="M3929">
        <f t="shared" ca="1" si="2070"/>
        <v>7000</v>
      </c>
      <c r="N3929">
        <f t="shared" ca="1" si="2071"/>
        <v>36000</v>
      </c>
      <c r="O3929">
        <f t="shared" ca="1" si="2072"/>
        <v>19000</v>
      </c>
      <c r="P3929">
        <f t="shared" ca="1" si="2090"/>
        <v>10196</v>
      </c>
      <c r="Q3929">
        <f ca="1">IF(P3929&gt;0,1,0)</f>
        <v>1</v>
      </c>
      <c r="R3929">
        <f t="shared" ca="1" si="2073"/>
        <v>9</v>
      </c>
      <c r="S3929">
        <f t="shared" ca="1" si="2074"/>
        <v>8</v>
      </c>
      <c r="T3929">
        <f t="shared" ca="1" si="2075"/>
        <v>3</v>
      </c>
      <c r="U3929">
        <f t="shared" ca="1" si="2076"/>
        <v>15</v>
      </c>
      <c r="V3929">
        <f t="shared" ca="1" si="2077"/>
        <v>8</v>
      </c>
      <c r="X3929">
        <f t="shared" si="2079"/>
        <v>3929</v>
      </c>
      <c r="Y3929">
        <f t="shared" si="2080"/>
        <v>3452</v>
      </c>
      <c r="Z3929">
        <f t="shared" si="2081"/>
        <v>3453</v>
      </c>
      <c r="AA3929">
        <f t="shared" si="2078"/>
        <v>3951</v>
      </c>
      <c r="AB3929">
        <f t="shared" si="2088"/>
        <v>500</v>
      </c>
      <c r="AM3929" t="str">
        <f t="shared" si="2089"/>
        <v>201904LP</v>
      </c>
      <c r="AN3929">
        <f t="shared" ca="1" si="2085"/>
        <v>9.0016666666666634</v>
      </c>
      <c r="AO3929">
        <f t="shared" ca="1" si="2086"/>
        <v>7.9166666666666661</v>
      </c>
      <c r="AP3929">
        <f t="shared" ca="1" si="2091"/>
        <v>2.9166666666666665</v>
      </c>
      <c r="AQ3929">
        <f t="shared" ca="1" si="2092"/>
        <v>15</v>
      </c>
      <c r="AR3929">
        <f t="shared" ca="1" si="2093"/>
        <v>7.9166666666666661</v>
      </c>
      <c r="AS3929">
        <f ca="1">P3929/J3929</f>
        <v>4.6685836736936576E-2</v>
      </c>
    </row>
    <row r="3930" spans="1:45" x14ac:dyDescent="0.4">
      <c r="A3930">
        <f t="shared" si="2087"/>
        <v>201904</v>
      </c>
      <c r="B3930" t="s">
        <v>1006</v>
      </c>
      <c r="C3930" t="s">
        <v>647</v>
      </c>
      <c r="D3930" t="str">
        <f t="shared" ca="1" si="2084"/>
        <v>I104</v>
      </c>
      <c r="E3930">
        <f t="shared" ca="1" si="2066"/>
        <v>15</v>
      </c>
      <c r="F3930">
        <f t="shared" ca="1" si="2067"/>
        <v>8</v>
      </c>
      <c r="G3930" t="str">
        <f t="shared" ca="1" si="2082"/>
        <v>S10</v>
      </c>
      <c r="H3930" t="str">
        <f t="shared" ca="1" si="2083"/>
        <v>S107</v>
      </c>
      <c r="I3930">
        <f ca="1">VLOOKUP(D3930,PRC!$A$2:$B$21,2,0)*E3930</f>
        <v>1050000</v>
      </c>
      <c r="J3930">
        <f t="shared" ca="1" si="2068"/>
        <v>997496</v>
      </c>
      <c r="K3930">
        <f ca="1">VLOOKUP(D3930,PRC!$A$1:$C$21,3,0)*E3930</f>
        <v>441000</v>
      </c>
      <c r="L3930">
        <f t="shared" ca="1" si="2069"/>
        <v>63000</v>
      </c>
      <c r="M3930">
        <f t="shared" ca="1" si="2070"/>
        <v>11000</v>
      </c>
      <c r="N3930">
        <f t="shared" ca="1" si="2071"/>
        <v>158000</v>
      </c>
      <c r="O3930">
        <f t="shared" ca="1" si="2072"/>
        <v>63000</v>
      </c>
      <c r="P3930">
        <f t="shared" ca="1" si="2090"/>
        <v>261496</v>
      </c>
      <c r="Q3930">
        <f ca="1">IF(P3930&gt;0,1,0)</f>
        <v>1</v>
      </c>
      <c r="R3930">
        <f t="shared" ca="1" si="2073"/>
        <v>5</v>
      </c>
      <c r="S3930">
        <f t="shared" ca="1" si="2074"/>
        <v>6</v>
      </c>
      <c r="T3930">
        <f t="shared" ca="1" si="2075"/>
        <v>1</v>
      </c>
      <c r="U3930">
        <f t="shared" ca="1" si="2076"/>
        <v>15</v>
      </c>
      <c r="V3930">
        <f t="shared" ca="1" si="2077"/>
        <v>6</v>
      </c>
      <c r="X3930">
        <f t="shared" si="2079"/>
        <v>3930</v>
      </c>
      <c r="Y3930">
        <f t="shared" si="2080"/>
        <v>3452</v>
      </c>
      <c r="Z3930">
        <f t="shared" si="2081"/>
        <v>3453</v>
      </c>
      <c r="AA3930">
        <f t="shared" si="2078"/>
        <v>3951</v>
      </c>
      <c r="AB3930">
        <f t="shared" si="2088"/>
        <v>500</v>
      </c>
      <c r="AM3930" t="str">
        <f t="shared" si="2089"/>
        <v>201904LP</v>
      </c>
      <c r="AN3930">
        <f t="shared" ca="1" si="2085"/>
        <v>5.0003809523809561</v>
      </c>
      <c r="AO3930">
        <f t="shared" ca="1" si="2086"/>
        <v>6</v>
      </c>
      <c r="AP3930">
        <f t="shared" ca="1" si="2091"/>
        <v>1.0476190476190477</v>
      </c>
      <c r="AQ3930">
        <f t="shared" ca="1" si="2092"/>
        <v>15.047619047619049</v>
      </c>
      <c r="AR3930">
        <f t="shared" ca="1" si="2093"/>
        <v>6</v>
      </c>
      <c r="AS3930">
        <f ca="1">P3930/J3930</f>
        <v>0.26215242968392855</v>
      </c>
    </row>
    <row r="3931" spans="1:45" x14ac:dyDescent="0.4">
      <c r="A3931">
        <f t="shared" si="2087"/>
        <v>201904</v>
      </c>
      <c r="B3931" t="s">
        <v>1007</v>
      </c>
      <c r="C3931" t="s">
        <v>647</v>
      </c>
      <c r="D3931" t="str">
        <f t="shared" ca="1" si="2084"/>
        <v>I109</v>
      </c>
      <c r="E3931">
        <f t="shared" ca="1" si="2066"/>
        <v>11</v>
      </c>
      <c r="F3931">
        <f t="shared" ca="1" si="2067"/>
        <v>9</v>
      </c>
      <c r="G3931" t="str">
        <f t="shared" ca="1" si="2082"/>
        <v>S10</v>
      </c>
      <c r="H3931" t="str">
        <f t="shared" ca="1" si="2083"/>
        <v>S106</v>
      </c>
      <c r="I3931">
        <f ca="1">VLOOKUP(D3931,PRC!$A$2:$B$21,2,0)*E3931</f>
        <v>5500000</v>
      </c>
      <c r="J3931">
        <f t="shared" ca="1" si="2068"/>
        <v>4949996</v>
      </c>
      <c r="K3931">
        <f ca="1">VLOOKUP(D3931,PRC!$A$1:$C$21,3,0)*E3931</f>
        <v>2200000</v>
      </c>
      <c r="L3931">
        <f t="shared" ca="1" si="2069"/>
        <v>330000</v>
      </c>
      <c r="M3931">
        <f t="shared" ca="1" si="2070"/>
        <v>165000</v>
      </c>
      <c r="N3931">
        <f t="shared" ca="1" si="2071"/>
        <v>1210000</v>
      </c>
      <c r="O3931">
        <f t="shared" ca="1" si="2072"/>
        <v>495000</v>
      </c>
      <c r="P3931">
        <f t="shared" ca="1" si="2090"/>
        <v>549996</v>
      </c>
      <c r="Q3931">
        <f ca="1">IF(P3931&gt;0,1,0)</f>
        <v>1</v>
      </c>
      <c r="R3931">
        <f t="shared" ca="1" si="2073"/>
        <v>10</v>
      </c>
      <c r="S3931">
        <f t="shared" ca="1" si="2074"/>
        <v>6</v>
      </c>
      <c r="T3931">
        <f t="shared" ca="1" si="2075"/>
        <v>3</v>
      </c>
      <c r="U3931">
        <f t="shared" ca="1" si="2076"/>
        <v>22</v>
      </c>
      <c r="V3931">
        <f t="shared" ca="1" si="2077"/>
        <v>9</v>
      </c>
      <c r="X3931">
        <f t="shared" si="2079"/>
        <v>3931</v>
      </c>
      <c r="Y3931">
        <f t="shared" si="2080"/>
        <v>3452</v>
      </c>
      <c r="Z3931">
        <f t="shared" si="2081"/>
        <v>3453</v>
      </c>
      <c r="AA3931">
        <f t="shared" si="2078"/>
        <v>3951</v>
      </c>
      <c r="AB3931">
        <f t="shared" si="2088"/>
        <v>500</v>
      </c>
      <c r="AM3931" t="str">
        <f t="shared" si="2089"/>
        <v>201904LP</v>
      </c>
      <c r="AN3931">
        <f t="shared" ca="1" si="2085"/>
        <v>10.000072727272723</v>
      </c>
      <c r="AO3931">
        <f t="shared" ca="1" si="2086"/>
        <v>6</v>
      </c>
      <c r="AP3931">
        <f t="shared" ca="1" si="2091"/>
        <v>3</v>
      </c>
      <c r="AQ3931">
        <f t="shared" ca="1" si="2092"/>
        <v>22</v>
      </c>
      <c r="AR3931">
        <f t="shared" ca="1" si="2093"/>
        <v>9</v>
      </c>
      <c r="AS3931">
        <f ca="1">P3931/J3931</f>
        <v>0.11111039281647904</v>
      </c>
    </row>
    <row r="3932" spans="1:45" x14ac:dyDescent="0.4">
      <c r="A3932">
        <f t="shared" si="2087"/>
        <v>201904</v>
      </c>
      <c r="B3932" t="s">
        <v>1008</v>
      </c>
      <c r="C3932" t="s">
        <v>647</v>
      </c>
      <c r="D3932" t="str">
        <f t="shared" ca="1" si="2084"/>
        <v>I116</v>
      </c>
      <c r="E3932">
        <f t="shared" ca="1" si="2066"/>
        <v>14</v>
      </c>
      <c r="F3932">
        <f t="shared" ca="1" si="2067"/>
        <v>7</v>
      </c>
      <c r="G3932" t="str">
        <f t="shared" ca="1" si="2082"/>
        <v>S11</v>
      </c>
      <c r="H3932" t="str">
        <f t="shared" ca="1" si="2083"/>
        <v>S116</v>
      </c>
      <c r="I3932">
        <f ca="1">VLOOKUP(D3932,PRC!$A$2:$B$21,2,0)*E3932</f>
        <v>20440000</v>
      </c>
      <c r="J3932">
        <f t="shared" ca="1" si="2068"/>
        <v>18804796</v>
      </c>
      <c r="K3932">
        <f ca="1">VLOOKUP(D3932,PRC!$A$1:$C$21,3,0)*E3932</f>
        <v>12264000</v>
      </c>
      <c r="L3932">
        <f t="shared" ca="1" si="2069"/>
        <v>1431000</v>
      </c>
      <c r="M3932">
        <f t="shared" ca="1" si="2070"/>
        <v>204000</v>
      </c>
      <c r="N3932">
        <f t="shared" ca="1" si="2071"/>
        <v>4701000</v>
      </c>
      <c r="O3932">
        <f t="shared" ca="1" si="2072"/>
        <v>1431000</v>
      </c>
      <c r="P3932">
        <f t="shared" ca="1" si="2090"/>
        <v>-1226204</v>
      </c>
      <c r="Q3932">
        <f ca="1">IF(P3932&gt;0,1,0)</f>
        <v>0</v>
      </c>
      <c r="R3932">
        <f t="shared" ca="1" si="2073"/>
        <v>8</v>
      </c>
      <c r="S3932">
        <f t="shared" ca="1" si="2074"/>
        <v>7</v>
      </c>
      <c r="T3932">
        <f t="shared" ca="1" si="2075"/>
        <v>1</v>
      </c>
      <c r="U3932">
        <f t="shared" ca="1" si="2076"/>
        <v>23</v>
      </c>
      <c r="V3932">
        <f t="shared" ca="1" si="2077"/>
        <v>7</v>
      </c>
      <c r="X3932">
        <f t="shared" si="2079"/>
        <v>3932</v>
      </c>
      <c r="Y3932">
        <f t="shared" si="2080"/>
        <v>3452</v>
      </c>
      <c r="Z3932">
        <f t="shared" si="2081"/>
        <v>3453</v>
      </c>
      <c r="AA3932">
        <f t="shared" si="2078"/>
        <v>3951</v>
      </c>
      <c r="AB3932">
        <f t="shared" si="2088"/>
        <v>500</v>
      </c>
      <c r="AM3932" t="str">
        <f t="shared" si="2089"/>
        <v>201904LP</v>
      </c>
      <c r="AN3932">
        <f t="shared" ca="1" si="2085"/>
        <v>8.000019569471629</v>
      </c>
      <c r="AO3932">
        <f t="shared" ca="1" si="2086"/>
        <v>7.0009784735812142</v>
      </c>
      <c r="AP3932">
        <f t="shared" ca="1" si="2091"/>
        <v>0.99804305283757344</v>
      </c>
      <c r="AQ3932">
        <f t="shared" ca="1" si="2092"/>
        <v>22.999021526418787</v>
      </c>
      <c r="AR3932">
        <f t="shared" ca="1" si="2093"/>
        <v>7.0009784735812142</v>
      </c>
      <c r="AS3932">
        <f ca="1">P3932/J3932</f>
        <v>-6.5206982303876102E-2</v>
      </c>
    </row>
    <row r="3933" spans="1:45" x14ac:dyDescent="0.4">
      <c r="A3933">
        <f t="shared" si="2087"/>
        <v>201904</v>
      </c>
      <c r="B3933" t="s">
        <v>1009</v>
      </c>
      <c r="C3933" t="s">
        <v>647</v>
      </c>
      <c r="D3933" t="str">
        <f t="shared" ca="1" si="2084"/>
        <v>I115</v>
      </c>
      <c r="E3933">
        <f t="shared" ca="1" si="2066"/>
        <v>11</v>
      </c>
      <c r="F3933">
        <f t="shared" ca="1" si="2067"/>
        <v>6</v>
      </c>
      <c r="G3933" t="str">
        <f t="shared" ca="1" si="2082"/>
        <v>S11</v>
      </c>
      <c r="H3933" t="str">
        <f t="shared" ca="1" si="2083"/>
        <v>S113</v>
      </c>
      <c r="I3933">
        <f ca="1">VLOOKUP(D3933,PRC!$A$2:$B$21,2,0)*E3933</f>
        <v>55000</v>
      </c>
      <c r="J3933">
        <f t="shared" ca="1" si="2068"/>
        <v>51696</v>
      </c>
      <c r="K3933">
        <f ca="1">VLOOKUP(D3933,PRC!$A$1:$C$21,3,0)*E3933</f>
        <v>26400</v>
      </c>
      <c r="L3933">
        <f t="shared" ca="1" si="2069"/>
        <v>5000</v>
      </c>
      <c r="M3933">
        <f t="shared" ca="1" si="2070"/>
        <v>1000</v>
      </c>
      <c r="N3933">
        <f t="shared" ca="1" si="2071"/>
        <v>9000</v>
      </c>
      <c r="O3933">
        <f t="shared" ca="1" si="2072"/>
        <v>5000</v>
      </c>
      <c r="P3933">
        <f t="shared" ca="1" si="2090"/>
        <v>5296</v>
      </c>
      <c r="Q3933">
        <f ca="1">IF(P3933&gt;0,1,0)</f>
        <v>1</v>
      </c>
      <c r="R3933">
        <f t="shared" ca="1" si="2073"/>
        <v>6</v>
      </c>
      <c r="S3933">
        <f t="shared" ca="1" si="2074"/>
        <v>9</v>
      </c>
      <c r="T3933">
        <f t="shared" ca="1" si="2075"/>
        <v>1</v>
      </c>
      <c r="U3933">
        <f t="shared" ca="1" si="2076"/>
        <v>17</v>
      </c>
      <c r="V3933">
        <f t="shared" ca="1" si="2077"/>
        <v>9</v>
      </c>
      <c r="X3933">
        <f t="shared" si="2079"/>
        <v>3933</v>
      </c>
      <c r="Y3933">
        <f t="shared" si="2080"/>
        <v>3452</v>
      </c>
      <c r="Z3933">
        <f t="shared" si="2081"/>
        <v>3453</v>
      </c>
      <c r="AA3933">
        <f t="shared" si="2078"/>
        <v>3951</v>
      </c>
      <c r="AB3933">
        <f t="shared" si="2088"/>
        <v>500</v>
      </c>
      <c r="AM3933" t="str">
        <f t="shared" si="2089"/>
        <v>201904LP</v>
      </c>
      <c r="AN3933">
        <f t="shared" ca="1" si="2085"/>
        <v>6.0072727272727278</v>
      </c>
      <c r="AO3933">
        <f t="shared" ca="1" si="2086"/>
        <v>9.0909090909090917</v>
      </c>
      <c r="AP3933">
        <f t="shared" ca="1" si="2091"/>
        <v>1.8181818181818181</v>
      </c>
      <c r="AQ3933">
        <f t="shared" ca="1" si="2092"/>
        <v>16.363636363636363</v>
      </c>
      <c r="AR3933">
        <f t="shared" ca="1" si="2093"/>
        <v>9.0909090909090917</v>
      </c>
      <c r="AS3933">
        <f ca="1">P3933/J3933</f>
        <v>0.10244506344784897</v>
      </c>
    </row>
    <row r="3934" spans="1:45" x14ac:dyDescent="0.4">
      <c r="A3934">
        <f t="shared" si="2087"/>
        <v>201904</v>
      </c>
      <c r="B3934" t="s">
        <v>1010</v>
      </c>
      <c r="C3934" t="s">
        <v>647</v>
      </c>
      <c r="D3934" t="str">
        <f t="shared" ca="1" si="2084"/>
        <v>I106</v>
      </c>
      <c r="E3934">
        <f t="shared" ca="1" si="2066"/>
        <v>18</v>
      </c>
      <c r="F3934">
        <f t="shared" ca="1" si="2067"/>
        <v>10</v>
      </c>
      <c r="G3934" t="str">
        <f t="shared" ca="1" si="2082"/>
        <v>S10</v>
      </c>
      <c r="H3934" t="str">
        <f t="shared" ca="1" si="2083"/>
        <v>S104</v>
      </c>
      <c r="I3934">
        <f ca="1">VLOOKUP(D3934,PRC!$A$2:$B$21,2,0)*E3934</f>
        <v>360000</v>
      </c>
      <c r="J3934">
        <f t="shared" ca="1" si="2068"/>
        <v>334796</v>
      </c>
      <c r="K3934">
        <f ca="1">VLOOKUP(D3934,PRC!$A$1:$C$21,3,0)*E3934</f>
        <v>190800</v>
      </c>
      <c r="L3934">
        <f t="shared" ca="1" si="2069"/>
        <v>29000</v>
      </c>
      <c r="M3934">
        <f t="shared" ca="1" si="2070"/>
        <v>4000</v>
      </c>
      <c r="N3934">
        <f t="shared" ca="1" si="2071"/>
        <v>58000</v>
      </c>
      <c r="O3934">
        <f t="shared" ca="1" si="2072"/>
        <v>22000</v>
      </c>
      <c r="P3934">
        <f t="shared" ca="1" si="2090"/>
        <v>30996</v>
      </c>
      <c r="Q3934">
        <f ca="1">IF(P3934&gt;0,1,0)</f>
        <v>1</v>
      </c>
      <c r="R3934">
        <f t="shared" ca="1" si="2073"/>
        <v>7</v>
      </c>
      <c r="S3934">
        <f t="shared" ca="1" si="2074"/>
        <v>8</v>
      </c>
      <c r="T3934">
        <f t="shared" ca="1" si="2075"/>
        <v>1</v>
      </c>
      <c r="U3934">
        <f t="shared" ca="1" si="2076"/>
        <v>16</v>
      </c>
      <c r="V3934">
        <f t="shared" ca="1" si="2077"/>
        <v>6</v>
      </c>
      <c r="X3934">
        <f t="shared" si="2079"/>
        <v>3934</v>
      </c>
      <c r="Y3934">
        <f t="shared" si="2080"/>
        <v>3452</v>
      </c>
      <c r="Z3934">
        <f t="shared" si="2081"/>
        <v>3453</v>
      </c>
      <c r="AA3934">
        <f t="shared" si="2078"/>
        <v>3951</v>
      </c>
      <c r="AB3934">
        <f t="shared" si="2088"/>
        <v>500</v>
      </c>
      <c r="AM3934" t="str">
        <f t="shared" si="2089"/>
        <v>201904LP</v>
      </c>
      <c r="AN3934">
        <f t="shared" ca="1" si="2085"/>
        <v>7.0011111111111131</v>
      </c>
      <c r="AO3934">
        <f t="shared" ca="1" si="2086"/>
        <v>8.0555555555555554</v>
      </c>
      <c r="AP3934">
        <f t="shared" ca="1" si="2091"/>
        <v>1.1111111111111112</v>
      </c>
      <c r="AQ3934">
        <f t="shared" ca="1" si="2092"/>
        <v>16.111111111111111</v>
      </c>
      <c r="AR3934">
        <f t="shared" ca="1" si="2093"/>
        <v>6.1111111111111107</v>
      </c>
      <c r="AS3934">
        <f ca="1">P3934/J3934</f>
        <v>9.2581751275403523E-2</v>
      </c>
    </row>
    <row r="3935" spans="1:45" x14ac:dyDescent="0.4">
      <c r="A3935">
        <f t="shared" si="2087"/>
        <v>201904</v>
      </c>
      <c r="B3935" t="s">
        <v>1011</v>
      </c>
      <c r="C3935" t="s">
        <v>647</v>
      </c>
      <c r="D3935" t="str">
        <f t="shared" ca="1" si="2084"/>
        <v>I101</v>
      </c>
      <c r="E3935">
        <f t="shared" ca="1" si="2066"/>
        <v>14</v>
      </c>
      <c r="F3935">
        <f t="shared" ca="1" si="2067"/>
        <v>9</v>
      </c>
      <c r="G3935" t="str">
        <f t="shared" ca="1" si="2082"/>
        <v>S11</v>
      </c>
      <c r="H3935" t="str">
        <f t="shared" ca="1" si="2083"/>
        <v>S116</v>
      </c>
      <c r="I3935">
        <f ca="1">VLOOKUP(D3935,PRC!$A$2:$B$21,2,0)*E3935</f>
        <v>420000</v>
      </c>
      <c r="J3935">
        <f t="shared" ca="1" si="2068"/>
        <v>377996</v>
      </c>
      <c r="K3935">
        <f ca="1">VLOOKUP(D3935,PRC!$A$1:$C$21,3,0)*E3935</f>
        <v>218400</v>
      </c>
      <c r="L3935">
        <f t="shared" ca="1" si="2069"/>
        <v>38000</v>
      </c>
      <c r="M3935">
        <f t="shared" ca="1" si="2070"/>
        <v>8000</v>
      </c>
      <c r="N3935">
        <f t="shared" ca="1" si="2071"/>
        <v>92000</v>
      </c>
      <c r="O3935">
        <f t="shared" ca="1" si="2072"/>
        <v>25000</v>
      </c>
      <c r="P3935">
        <f t="shared" ca="1" si="2090"/>
        <v>-3404</v>
      </c>
      <c r="Q3935">
        <f ca="1">IF(P3935&gt;0,1,0)</f>
        <v>0</v>
      </c>
      <c r="R3935">
        <f t="shared" ca="1" si="2073"/>
        <v>10</v>
      </c>
      <c r="S3935">
        <f t="shared" ca="1" si="2074"/>
        <v>9</v>
      </c>
      <c r="T3935">
        <f t="shared" ca="1" si="2075"/>
        <v>2</v>
      </c>
      <c r="U3935">
        <f t="shared" ca="1" si="2076"/>
        <v>22</v>
      </c>
      <c r="V3935">
        <f t="shared" ca="1" si="2077"/>
        <v>6</v>
      </c>
      <c r="X3935">
        <f t="shared" si="2079"/>
        <v>3935</v>
      </c>
      <c r="Y3935">
        <f t="shared" si="2080"/>
        <v>3452</v>
      </c>
      <c r="Z3935">
        <f t="shared" si="2081"/>
        <v>3453</v>
      </c>
      <c r="AA3935">
        <f t="shared" si="2078"/>
        <v>3951</v>
      </c>
      <c r="AB3935">
        <f t="shared" si="2088"/>
        <v>500</v>
      </c>
      <c r="AM3935" t="str">
        <f t="shared" si="2089"/>
        <v>201904LP</v>
      </c>
      <c r="AN3935">
        <f t="shared" ca="1" si="2085"/>
        <v>10.000952380952377</v>
      </c>
      <c r="AO3935">
        <f t="shared" ca="1" si="2086"/>
        <v>9.0476190476190474</v>
      </c>
      <c r="AP3935">
        <f t="shared" ca="1" si="2091"/>
        <v>1.9047619047619049</v>
      </c>
      <c r="AQ3935">
        <f t="shared" ca="1" si="2092"/>
        <v>21.904761904761905</v>
      </c>
      <c r="AR3935">
        <f t="shared" ca="1" si="2093"/>
        <v>5.9523809523809517</v>
      </c>
      <c r="AS3935">
        <f ca="1">P3935/J3935</f>
        <v>-9.0053863003841314E-3</v>
      </c>
    </row>
    <row r="3936" spans="1:45" x14ac:dyDescent="0.4">
      <c r="A3936">
        <f t="shared" si="2087"/>
        <v>201904</v>
      </c>
      <c r="B3936" t="s">
        <v>1012</v>
      </c>
      <c r="C3936" t="s">
        <v>647</v>
      </c>
      <c r="D3936" t="str">
        <f t="shared" ca="1" si="2084"/>
        <v>I101</v>
      </c>
      <c r="E3936">
        <f t="shared" ca="1" si="2066"/>
        <v>14</v>
      </c>
      <c r="F3936">
        <f t="shared" ca="1" si="2067"/>
        <v>9</v>
      </c>
      <c r="G3936" t="str">
        <f t="shared" ca="1" si="2082"/>
        <v>S10</v>
      </c>
      <c r="H3936" t="str">
        <f t="shared" ca="1" si="2083"/>
        <v>S106</v>
      </c>
      <c r="I3936">
        <f ca="1">VLOOKUP(D3936,PRC!$A$2:$B$21,2,0)*E3936</f>
        <v>420000</v>
      </c>
      <c r="J3936">
        <f t="shared" ca="1" si="2068"/>
        <v>386396</v>
      </c>
      <c r="K3936">
        <f ca="1">VLOOKUP(D3936,PRC!$A$1:$C$21,3,0)*E3936</f>
        <v>218400</v>
      </c>
      <c r="L3936">
        <f t="shared" ca="1" si="2069"/>
        <v>25000</v>
      </c>
      <c r="M3936">
        <f t="shared" ca="1" si="2070"/>
        <v>13000</v>
      </c>
      <c r="N3936">
        <f t="shared" ca="1" si="2071"/>
        <v>71000</v>
      </c>
      <c r="O3936">
        <f t="shared" ca="1" si="2072"/>
        <v>25000</v>
      </c>
      <c r="P3936">
        <f t="shared" ca="1" si="2090"/>
        <v>33996</v>
      </c>
      <c r="Q3936">
        <f ca="1">IF(P3936&gt;0,1,0)</f>
        <v>1</v>
      </c>
      <c r="R3936">
        <f t="shared" ca="1" si="2073"/>
        <v>8</v>
      </c>
      <c r="S3936">
        <f t="shared" ca="1" si="2074"/>
        <v>6</v>
      </c>
      <c r="T3936">
        <f t="shared" ca="1" si="2075"/>
        <v>3</v>
      </c>
      <c r="U3936">
        <f t="shared" ca="1" si="2076"/>
        <v>17</v>
      </c>
      <c r="V3936">
        <f t="shared" ca="1" si="2077"/>
        <v>6</v>
      </c>
      <c r="X3936">
        <f t="shared" si="2079"/>
        <v>3936</v>
      </c>
      <c r="Y3936">
        <f t="shared" si="2080"/>
        <v>3452</v>
      </c>
      <c r="Z3936">
        <f t="shared" si="2081"/>
        <v>3453</v>
      </c>
      <c r="AA3936">
        <f t="shared" si="2078"/>
        <v>3951</v>
      </c>
      <c r="AB3936">
        <f t="shared" si="2088"/>
        <v>500</v>
      </c>
      <c r="AM3936" t="str">
        <f t="shared" si="2089"/>
        <v>201904LP</v>
      </c>
      <c r="AN3936">
        <f t="shared" ca="1" si="2085"/>
        <v>8.0009523809523859</v>
      </c>
      <c r="AO3936">
        <f t="shared" ca="1" si="2086"/>
        <v>5.9523809523809517</v>
      </c>
      <c r="AP3936">
        <f t="shared" ca="1" si="2091"/>
        <v>3.0952380952380953</v>
      </c>
      <c r="AQ3936">
        <f t="shared" ca="1" si="2092"/>
        <v>16.904761904761905</v>
      </c>
      <c r="AR3936">
        <f t="shared" ca="1" si="2093"/>
        <v>5.9523809523809517</v>
      </c>
      <c r="AS3936">
        <f ca="1">P3936/J3936</f>
        <v>8.7982277249246885E-2</v>
      </c>
    </row>
    <row r="3937" spans="1:51" x14ac:dyDescent="0.4">
      <c r="A3937">
        <f t="shared" si="2087"/>
        <v>201904</v>
      </c>
      <c r="B3937" t="s">
        <v>1013</v>
      </c>
      <c r="C3937" t="s">
        <v>647</v>
      </c>
      <c r="D3937" t="str">
        <f t="shared" ca="1" si="2084"/>
        <v>I117</v>
      </c>
      <c r="E3937">
        <f t="shared" ca="1" si="2066"/>
        <v>12</v>
      </c>
      <c r="F3937">
        <f t="shared" ca="1" si="2067"/>
        <v>5</v>
      </c>
      <c r="G3937" t="str">
        <f t="shared" ca="1" si="2082"/>
        <v>S10</v>
      </c>
      <c r="H3937" t="str">
        <f t="shared" ca="1" si="2083"/>
        <v>S107</v>
      </c>
      <c r="I3937">
        <f ca="1">VLOOKUP(D3937,PRC!$A$2:$B$21,2,0)*E3937</f>
        <v>30000000</v>
      </c>
      <c r="J3937">
        <f t="shared" ca="1" si="2068"/>
        <v>28499996</v>
      </c>
      <c r="K3937">
        <f ca="1">VLOOKUP(D3937,PRC!$A$1:$C$21,3,0)*E3937</f>
        <v>13800000</v>
      </c>
      <c r="L3937">
        <f t="shared" ca="1" si="2069"/>
        <v>3000000</v>
      </c>
      <c r="M3937">
        <f t="shared" ca="1" si="2070"/>
        <v>300000</v>
      </c>
      <c r="N3937">
        <f t="shared" ca="1" si="2071"/>
        <v>4800000</v>
      </c>
      <c r="O3937">
        <f t="shared" ca="1" si="2072"/>
        <v>1800000</v>
      </c>
      <c r="P3937">
        <f t="shared" ca="1" si="2090"/>
        <v>4799996</v>
      </c>
      <c r="Q3937">
        <f ca="1">IF(P3937&gt;0,1,0)</f>
        <v>1</v>
      </c>
      <c r="R3937">
        <f t="shared" ca="1" si="2073"/>
        <v>5</v>
      </c>
      <c r="S3937">
        <f t="shared" ca="1" si="2074"/>
        <v>10</v>
      </c>
      <c r="T3937">
        <f t="shared" ca="1" si="2075"/>
        <v>1</v>
      </c>
      <c r="U3937">
        <f t="shared" ca="1" si="2076"/>
        <v>16</v>
      </c>
      <c r="V3937">
        <f t="shared" ca="1" si="2077"/>
        <v>6</v>
      </c>
      <c r="X3937">
        <f t="shared" si="2079"/>
        <v>3937</v>
      </c>
      <c r="Y3937">
        <f t="shared" si="2080"/>
        <v>3452</v>
      </c>
      <c r="Z3937">
        <f t="shared" si="2081"/>
        <v>3453</v>
      </c>
      <c r="AA3937">
        <f t="shared" si="2078"/>
        <v>3951</v>
      </c>
      <c r="AB3937">
        <f t="shared" si="2088"/>
        <v>500</v>
      </c>
      <c r="AM3937" t="str">
        <f t="shared" si="2089"/>
        <v>201904LP</v>
      </c>
      <c r="AN3937">
        <f t="shared" ca="1" si="2085"/>
        <v>5.0000133333333308</v>
      </c>
      <c r="AO3937">
        <f t="shared" ca="1" si="2086"/>
        <v>10</v>
      </c>
      <c r="AP3937">
        <f t="shared" ca="1" si="2091"/>
        <v>1</v>
      </c>
      <c r="AQ3937">
        <f t="shared" ca="1" si="2092"/>
        <v>16</v>
      </c>
      <c r="AR3937">
        <f t="shared" ca="1" si="2093"/>
        <v>6</v>
      </c>
      <c r="AS3937">
        <f ca="1">P3937/J3937</f>
        <v>0.16842093591872784</v>
      </c>
    </row>
    <row r="3938" spans="1:51" x14ac:dyDescent="0.4">
      <c r="A3938">
        <f t="shared" si="2087"/>
        <v>201904</v>
      </c>
      <c r="B3938" t="s">
        <v>1014</v>
      </c>
      <c r="C3938" t="s">
        <v>647</v>
      </c>
      <c r="D3938" t="str">
        <f t="shared" ca="1" si="2084"/>
        <v>I104</v>
      </c>
      <c r="E3938">
        <f t="shared" ca="1" si="2066"/>
        <v>14</v>
      </c>
      <c r="F3938">
        <f t="shared" ca="1" si="2067"/>
        <v>6</v>
      </c>
      <c r="G3938" t="str">
        <f t="shared" ca="1" si="2082"/>
        <v>S10</v>
      </c>
      <c r="H3938" t="str">
        <f t="shared" ca="1" si="2083"/>
        <v>S104</v>
      </c>
      <c r="I3938">
        <f ca="1">VLOOKUP(D3938,PRC!$A$2:$B$21,2,0)*E3938</f>
        <v>980000</v>
      </c>
      <c r="J3938">
        <f t="shared" ca="1" si="2068"/>
        <v>911395.99999999988</v>
      </c>
      <c r="K3938">
        <f ca="1">VLOOKUP(D3938,PRC!$A$1:$C$21,3,0)*E3938</f>
        <v>411600</v>
      </c>
      <c r="L3938">
        <f t="shared" ca="1" si="2069"/>
        <v>98000</v>
      </c>
      <c r="M3938">
        <f t="shared" ca="1" si="2070"/>
        <v>29000</v>
      </c>
      <c r="N3938">
        <f t="shared" ca="1" si="2071"/>
        <v>216000</v>
      </c>
      <c r="O3938">
        <f t="shared" ca="1" si="2072"/>
        <v>69000</v>
      </c>
      <c r="P3938">
        <f t="shared" ca="1" si="2090"/>
        <v>87795.999999999884</v>
      </c>
      <c r="Q3938">
        <f ca="1">IF(P3938&gt;0,1,0)</f>
        <v>1</v>
      </c>
      <c r="R3938">
        <f t="shared" ca="1" si="2073"/>
        <v>7</v>
      </c>
      <c r="S3938">
        <f t="shared" ca="1" si="2074"/>
        <v>10</v>
      </c>
      <c r="T3938">
        <f t="shared" ca="1" si="2075"/>
        <v>3</v>
      </c>
      <c r="U3938">
        <f t="shared" ca="1" si="2076"/>
        <v>22</v>
      </c>
      <c r="V3938">
        <f t="shared" ca="1" si="2077"/>
        <v>7</v>
      </c>
      <c r="X3938">
        <f t="shared" si="2079"/>
        <v>3938</v>
      </c>
      <c r="Y3938">
        <f t="shared" si="2080"/>
        <v>3452</v>
      </c>
      <c r="Z3938">
        <f t="shared" si="2081"/>
        <v>3453</v>
      </c>
      <c r="AA3938">
        <f t="shared" si="2078"/>
        <v>3951</v>
      </c>
      <c r="AB3938">
        <f t="shared" si="2088"/>
        <v>500</v>
      </c>
      <c r="AM3938" t="str">
        <f t="shared" si="2089"/>
        <v>201904LP</v>
      </c>
      <c r="AN3938">
        <f t="shared" ca="1" si="2085"/>
        <v>7.0004081632653143</v>
      </c>
      <c r="AO3938">
        <f t="shared" ca="1" si="2086"/>
        <v>10</v>
      </c>
      <c r="AP3938">
        <f t="shared" ca="1" si="2091"/>
        <v>2.9591836734693877</v>
      </c>
      <c r="AQ3938">
        <f t="shared" ca="1" si="2092"/>
        <v>22.040816326530614</v>
      </c>
      <c r="AR3938">
        <f t="shared" ca="1" si="2093"/>
        <v>7.0408163265306118</v>
      </c>
      <c r="AS3938">
        <f ca="1">P3938/J3938</f>
        <v>9.6331342248594354E-2</v>
      </c>
    </row>
    <row r="3939" spans="1:51" x14ac:dyDescent="0.4">
      <c r="A3939">
        <f t="shared" si="2087"/>
        <v>201904</v>
      </c>
      <c r="B3939" t="s">
        <v>1015</v>
      </c>
      <c r="C3939" t="s">
        <v>647</v>
      </c>
      <c r="D3939" t="str">
        <f t="shared" ca="1" si="2084"/>
        <v>I118</v>
      </c>
      <c r="E3939">
        <f t="shared" ca="1" si="2066"/>
        <v>13</v>
      </c>
      <c r="F3939">
        <f t="shared" ca="1" si="2067"/>
        <v>10</v>
      </c>
      <c r="G3939" t="str">
        <f t="shared" ca="1" si="2082"/>
        <v>S10</v>
      </c>
      <c r="H3939" t="str">
        <f t="shared" ca="1" si="2083"/>
        <v>S108</v>
      </c>
      <c r="I3939">
        <f ca="1">VLOOKUP(D3939,PRC!$A$2:$B$21,2,0)*E3939</f>
        <v>6890000</v>
      </c>
      <c r="J3939">
        <f t="shared" ca="1" si="2068"/>
        <v>6338796</v>
      </c>
      <c r="K3939">
        <f ca="1">VLOOKUP(D3939,PRC!$A$1:$C$21,3,0)*E3939</f>
        <v>2893800</v>
      </c>
      <c r="L3939">
        <f t="shared" ca="1" si="2069"/>
        <v>482000</v>
      </c>
      <c r="M3939">
        <f t="shared" ca="1" si="2070"/>
        <v>207000</v>
      </c>
      <c r="N3939">
        <f t="shared" ca="1" si="2071"/>
        <v>1171000</v>
      </c>
      <c r="O3939">
        <f t="shared" ca="1" si="2072"/>
        <v>551000</v>
      </c>
      <c r="P3939">
        <f t="shared" ca="1" si="2090"/>
        <v>1033996</v>
      </c>
      <c r="Q3939">
        <f ca="1">IF(P3939&gt;0,1,0)</f>
        <v>1</v>
      </c>
      <c r="R3939">
        <f t="shared" ca="1" si="2073"/>
        <v>8</v>
      </c>
      <c r="S3939">
        <f t="shared" ca="1" si="2074"/>
        <v>7</v>
      </c>
      <c r="T3939">
        <f t="shared" ca="1" si="2075"/>
        <v>3</v>
      </c>
      <c r="U3939">
        <f t="shared" ca="1" si="2076"/>
        <v>17</v>
      </c>
      <c r="V3939">
        <f t="shared" ca="1" si="2077"/>
        <v>8</v>
      </c>
      <c r="X3939">
        <f t="shared" si="2079"/>
        <v>3939</v>
      </c>
      <c r="Y3939">
        <f t="shared" si="2080"/>
        <v>3452</v>
      </c>
      <c r="Z3939">
        <f t="shared" si="2081"/>
        <v>3453</v>
      </c>
      <c r="AA3939">
        <f t="shared" si="2078"/>
        <v>3951</v>
      </c>
      <c r="AB3939">
        <f t="shared" si="2088"/>
        <v>500</v>
      </c>
      <c r="AM3939" t="str">
        <f t="shared" si="2089"/>
        <v>201904LP</v>
      </c>
      <c r="AN3939">
        <f t="shared" ca="1" si="2085"/>
        <v>8.0000580551523921</v>
      </c>
      <c r="AO3939">
        <f t="shared" ca="1" si="2086"/>
        <v>6.9956458635703918</v>
      </c>
      <c r="AP3939">
        <f t="shared" ca="1" si="2091"/>
        <v>3.0043541364296082</v>
      </c>
      <c r="AQ3939">
        <f t="shared" ca="1" si="2092"/>
        <v>16.995645863570392</v>
      </c>
      <c r="AR3939">
        <f t="shared" ca="1" si="2093"/>
        <v>7.9970972423802618</v>
      </c>
      <c r="AS3939">
        <f ca="1">P3939/J3939</f>
        <v>0.16312182944521325</v>
      </c>
    </row>
    <row r="3940" spans="1:51" x14ac:dyDescent="0.4">
      <c r="A3940">
        <f t="shared" si="2087"/>
        <v>201904</v>
      </c>
      <c r="B3940" t="s">
        <v>1016</v>
      </c>
      <c r="C3940" t="s">
        <v>647</v>
      </c>
      <c r="D3940" t="str">
        <f t="shared" ca="1" si="2084"/>
        <v>I116</v>
      </c>
      <c r="E3940">
        <f t="shared" ca="1" si="2066"/>
        <v>19</v>
      </c>
      <c r="F3940">
        <f t="shared" ca="1" si="2067"/>
        <v>10</v>
      </c>
      <c r="G3940" t="str">
        <f t="shared" ca="1" si="2082"/>
        <v>S11</v>
      </c>
      <c r="H3940" t="str">
        <f t="shared" ca="1" si="2083"/>
        <v>S111</v>
      </c>
      <c r="I3940">
        <f ca="1">VLOOKUP(D3940,PRC!$A$2:$B$21,2,0)*E3940</f>
        <v>27740000</v>
      </c>
      <c r="J3940">
        <f t="shared" ca="1" si="2068"/>
        <v>25243396</v>
      </c>
      <c r="K3940">
        <f ca="1">VLOOKUP(D3940,PRC!$A$1:$C$21,3,0)*E3940</f>
        <v>16644000</v>
      </c>
      <c r="L3940">
        <f t="shared" ca="1" si="2069"/>
        <v>1942000</v>
      </c>
      <c r="M3940">
        <f t="shared" ca="1" si="2070"/>
        <v>277000</v>
      </c>
      <c r="N3940">
        <f t="shared" ca="1" si="2071"/>
        <v>5271000</v>
      </c>
      <c r="O3940">
        <f t="shared" ca="1" si="2072"/>
        <v>1387000</v>
      </c>
      <c r="P3940">
        <f t="shared" ca="1" si="2090"/>
        <v>-277604</v>
      </c>
      <c r="Q3940">
        <f ca="1">IF(P3940&gt;0,1,0)</f>
        <v>0</v>
      </c>
      <c r="R3940">
        <f t="shared" ca="1" si="2073"/>
        <v>9</v>
      </c>
      <c r="S3940">
        <f t="shared" ca="1" si="2074"/>
        <v>7</v>
      </c>
      <c r="T3940">
        <f t="shared" ca="1" si="2075"/>
        <v>1</v>
      </c>
      <c r="U3940">
        <f t="shared" ca="1" si="2076"/>
        <v>19</v>
      </c>
      <c r="V3940">
        <f t="shared" ca="1" si="2077"/>
        <v>5</v>
      </c>
      <c r="X3940">
        <f t="shared" si="2079"/>
        <v>3940</v>
      </c>
      <c r="Y3940">
        <f t="shared" si="2080"/>
        <v>3452</v>
      </c>
      <c r="Z3940">
        <f t="shared" si="2081"/>
        <v>3453</v>
      </c>
      <c r="AA3940">
        <f t="shared" si="2078"/>
        <v>3951</v>
      </c>
      <c r="AB3940">
        <f t="shared" si="2088"/>
        <v>500</v>
      </c>
      <c r="AM3940" t="str">
        <f t="shared" si="2089"/>
        <v>201904LP</v>
      </c>
      <c r="AN3940">
        <f t="shared" ca="1" si="2085"/>
        <v>9.0000144196106682</v>
      </c>
      <c r="AO3940">
        <f t="shared" ca="1" si="2086"/>
        <v>7.0007209805335258</v>
      </c>
      <c r="AP3940">
        <f t="shared" ca="1" si="2091"/>
        <v>0.99855803893294881</v>
      </c>
      <c r="AQ3940">
        <f t="shared" ca="1" si="2092"/>
        <v>19.001441961067052</v>
      </c>
      <c r="AR3940">
        <f t="shared" ca="1" si="2093"/>
        <v>5</v>
      </c>
      <c r="AS3940">
        <f ca="1">P3940/J3940</f>
        <v>-1.0997094051846273E-2</v>
      </c>
    </row>
    <row r="3941" spans="1:51" x14ac:dyDescent="0.4">
      <c r="A3941">
        <f t="shared" si="2087"/>
        <v>201904</v>
      </c>
      <c r="B3941" t="s">
        <v>1017</v>
      </c>
      <c r="C3941" t="s">
        <v>647</v>
      </c>
      <c r="D3941" t="str">
        <f t="shared" ca="1" si="2084"/>
        <v>I119</v>
      </c>
      <c r="E3941">
        <f t="shared" ca="1" si="2066"/>
        <v>15</v>
      </c>
      <c r="F3941">
        <f t="shared" ca="1" si="2067"/>
        <v>6</v>
      </c>
      <c r="G3941" t="str">
        <f t="shared" ca="1" si="2082"/>
        <v>S10</v>
      </c>
      <c r="H3941" t="str">
        <f t="shared" ca="1" si="2083"/>
        <v>S101</v>
      </c>
      <c r="I3941">
        <f ca="1">VLOOKUP(D3941,PRC!$A$2:$B$21,2,0)*E3941</f>
        <v>1425000</v>
      </c>
      <c r="J3941">
        <f t="shared" ca="1" si="2068"/>
        <v>1325246</v>
      </c>
      <c r="K3941">
        <f ca="1">VLOOKUP(D3941,PRC!$A$1:$C$21,3,0)*E3941</f>
        <v>684000</v>
      </c>
      <c r="L3941">
        <f t="shared" ca="1" si="2069"/>
        <v>71000</v>
      </c>
      <c r="M3941">
        <f t="shared" ca="1" si="2070"/>
        <v>43000</v>
      </c>
      <c r="N3941">
        <f t="shared" ca="1" si="2071"/>
        <v>271000</v>
      </c>
      <c r="O3941">
        <f t="shared" ca="1" si="2072"/>
        <v>143000</v>
      </c>
      <c r="P3941">
        <f t="shared" ca="1" si="2090"/>
        <v>113246</v>
      </c>
      <c r="Q3941">
        <f ca="1">IF(P3941&gt;0,1,0)</f>
        <v>1</v>
      </c>
      <c r="R3941">
        <f t="shared" ca="1" si="2073"/>
        <v>7</v>
      </c>
      <c r="S3941">
        <f t="shared" ca="1" si="2074"/>
        <v>5</v>
      </c>
      <c r="T3941">
        <f t="shared" ca="1" si="2075"/>
        <v>3</v>
      </c>
      <c r="U3941">
        <f t="shared" ca="1" si="2076"/>
        <v>19</v>
      </c>
      <c r="V3941">
        <f t="shared" ca="1" si="2077"/>
        <v>10</v>
      </c>
      <c r="X3941">
        <f t="shared" si="2079"/>
        <v>3941</v>
      </c>
      <c r="Y3941">
        <f t="shared" si="2080"/>
        <v>3452</v>
      </c>
      <c r="Z3941">
        <f t="shared" si="2081"/>
        <v>3453</v>
      </c>
      <c r="AA3941">
        <f t="shared" si="2078"/>
        <v>3951</v>
      </c>
      <c r="AB3941">
        <f t="shared" si="2088"/>
        <v>500</v>
      </c>
      <c r="AM3941" t="str">
        <f t="shared" si="2089"/>
        <v>201904LP</v>
      </c>
      <c r="AN3941">
        <f t="shared" ca="1" si="2085"/>
        <v>7.0002807017543915</v>
      </c>
      <c r="AO3941">
        <f t="shared" ca="1" si="2086"/>
        <v>4.9824561403508767</v>
      </c>
      <c r="AP3941">
        <f t="shared" ca="1" si="2091"/>
        <v>3.0175438596491229</v>
      </c>
      <c r="AQ3941">
        <f t="shared" ca="1" si="2092"/>
        <v>19.017543859649123</v>
      </c>
      <c r="AR3941">
        <f t="shared" ca="1" si="2093"/>
        <v>10.035087719298245</v>
      </c>
      <c r="AS3941">
        <f ca="1">P3941/J3941</f>
        <v>8.5452814043581349E-2</v>
      </c>
    </row>
    <row r="3942" spans="1:51" x14ac:dyDescent="0.4">
      <c r="A3942">
        <f t="shared" si="2087"/>
        <v>201904</v>
      </c>
      <c r="B3942" t="s">
        <v>1018</v>
      </c>
      <c r="C3942" t="s">
        <v>647</v>
      </c>
      <c r="D3942" t="str">
        <f t="shared" ca="1" si="2084"/>
        <v>I120</v>
      </c>
      <c r="E3942">
        <f t="shared" ca="1" si="2066"/>
        <v>12</v>
      </c>
      <c r="F3942">
        <f t="shared" ca="1" si="2067"/>
        <v>7</v>
      </c>
      <c r="G3942" t="str">
        <f t="shared" ca="1" si="2082"/>
        <v>S10</v>
      </c>
      <c r="H3942" t="str">
        <f t="shared" ca="1" si="2083"/>
        <v>S103</v>
      </c>
      <c r="I3942">
        <f ca="1">VLOOKUP(D3942,PRC!$A$2:$B$21,2,0)*E3942</f>
        <v>51600000</v>
      </c>
      <c r="J3942">
        <f t="shared" ca="1" si="2068"/>
        <v>46439996</v>
      </c>
      <c r="K3942">
        <f ca="1">VLOOKUP(D3942,PRC!$A$1:$C$21,3,0)*E3942</f>
        <v>23220000</v>
      </c>
      <c r="L3942">
        <f t="shared" ca="1" si="2069"/>
        <v>5160000</v>
      </c>
      <c r="M3942">
        <f t="shared" ca="1" si="2070"/>
        <v>1548000</v>
      </c>
      <c r="N3942">
        <f t="shared" ca="1" si="2071"/>
        <v>8772000</v>
      </c>
      <c r="O3942">
        <f t="shared" ca="1" si="2072"/>
        <v>5160000</v>
      </c>
      <c r="P3942">
        <f t="shared" ca="1" si="2090"/>
        <v>2579996</v>
      </c>
      <c r="Q3942">
        <f ca="1">IF(P3942&gt;0,1,0)</f>
        <v>1</v>
      </c>
      <c r="R3942">
        <f t="shared" ca="1" si="2073"/>
        <v>10</v>
      </c>
      <c r="S3942">
        <f t="shared" ca="1" si="2074"/>
        <v>10</v>
      </c>
      <c r="T3942">
        <f t="shared" ca="1" si="2075"/>
        <v>3</v>
      </c>
      <c r="U3942">
        <f t="shared" ca="1" si="2076"/>
        <v>17</v>
      </c>
      <c r="V3942">
        <f t="shared" ca="1" si="2077"/>
        <v>10</v>
      </c>
      <c r="X3942">
        <f t="shared" si="2079"/>
        <v>3942</v>
      </c>
      <c r="Y3942">
        <f t="shared" si="2080"/>
        <v>3452</v>
      </c>
      <c r="Z3942">
        <f t="shared" si="2081"/>
        <v>3453</v>
      </c>
      <c r="AA3942">
        <f t="shared" si="2078"/>
        <v>3951</v>
      </c>
      <c r="AB3942">
        <f t="shared" si="2088"/>
        <v>500</v>
      </c>
      <c r="AM3942" t="str">
        <f t="shared" si="2089"/>
        <v>201904LP</v>
      </c>
      <c r="AN3942">
        <f t="shared" ca="1" si="2085"/>
        <v>10.000007751937989</v>
      </c>
      <c r="AO3942">
        <f t="shared" ca="1" si="2086"/>
        <v>10</v>
      </c>
      <c r="AP3942">
        <f t="shared" ca="1" si="2091"/>
        <v>3</v>
      </c>
      <c r="AQ3942">
        <f t="shared" ca="1" si="2092"/>
        <v>17</v>
      </c>
      <c r="AR3942">
        <f t="shared" ca="1" si="2093"/>
        <v>10</v>
      </c>
      <c r="AS3942">
        <f ca="1">P3942/J3942</f>
        <v>5.5555474208051181E-2</v>
      </c>
    </row>
    <row r="3943" spans="1:51" x14ac:dyDescent="0.4">
      <c r="A3943">
        <f t="shared" si="2087"/>
        <v>201904</v>
      </c>
      <c r="B3943" t="s">
        <v>1019</v>
      </c>
      <c r="C3943" t="s">
        <v>647</v>
      </c>
      <c r="D3943" t="str">
        <f t="shared" ca="1" si="2084"/>
        <v>I103</v>
      </c>
      <c r="E3943">
        <f t="shared" ca="1" si="2066"/>
        <v>13</v>
      </c>
      <c r="F3943">
        <f t="shared" ca="1" si="2067"/>
        <v>8</v>
      </c>
      <c r="G3943" t="str">
        <f t="shared" ca="1" si="2082"/>
        <v>S11</v>
      </c>
      <c r="H3943" t="str">
        <f t="shared" ca="1" si="2083"/>
        <v>S111</v>
      </c>
      <c r="I3943">
        <f ca="1">VLOOKUP(D3943,PRC!$A$2:$B$21,2,0)*E3943</f>
        <v>650000</v>
      </c>
      <c r="J3943">
        <f t="shared" ca="1" si="2068"/>
        <v>617496</v>
      </c>
      <c r="K3943">
        <f ca="1">VLOOKUP(D3943,PRC!$A$1:$C$21,3,0)*E3943</f>
        <v>370500</v>
      </c>
      <c r="L3943">
        <f t="shared" ca="1" si="2069"/>
        <v>65000</v>
      </c>
      <c r="M3943">
        <f t="shared" ca="1" si="2070"/>
        <v>7000</v>
      </c>
      <c r="N3943">
        <f t="shared" ca="1" si="2071"/>
        <v>137000</v>
      </c>
      <c r="O3943">
        <f t="shared" ca="1" si="2072"/>
        <v>33000</v>
      </c>
      <c r="P3943">
        <f t="shared" ca="1" si="2090"/>
        <v>4996</v>
      </c>
      <c r="Q3943">
        <f ca="1">IF(P3943&gt;0,1,0)</f>
        <v>1</v>
      </c>
      <c r="R3943">
        <f t="shared" ca="1" si="2073"/>
        <v>5</v>
      </c>
      <c r="S3943">
        <f t="shared" ca="1" si="2074"/>
        <v>10</v>
      </c>
      <c r="T3943">
        <f t="shared" ca="1" si="2075"/>
        <v>1</v>
      </c>
      <c r="U3943">
        <f t="shared" ca="1" si="2076"/>
        <v>21</v>
      </c>
      <c r="V3943">
        <f t="shared" ca="1" si="2077"/>
        <v>5</v>
      </c>
      <c r="X3943">
        <f t="shared" si="2079"/>
        <v>3943</v>
      </c>
      <c r="Y3943">
        <f t="shared" si="2080"/>
        <v>3452</v>
      </c>
      <c r="Z3943">
        <f t="shared" si="2081"/>
        <v>3453</v>
      </c>
      <c r="AA3943">
        <f t="shared" si="2078"/>
        <v>3951</v>
      </c>
      <c r="AB3943">
        <f t="shared" si="2088"/>
        <v>500</v>
      </c>
      <c r="AM3943" t="str">
        <f t="shared" si="2089"/>
        <v>201904LP</v>
      </c>
      <c r="AN3943">
        <f t="shared" ca="1" si="2085"/>
        <v>5.0006153846153811</v>
      </c>
      <c r="AO3943">
        <f t="shared" ca="1" si="2086"/>
        <v>10</v>
      </c>
      <c r="AP3943">
        <f t="shared" ca="1" si="2091"/>
        <v>1.0769230769230769</v>
      </c>
      <c r="AQ3943">
        <f t="shared" ca="1" si="2092"/>
        <v>21.076923076923077</v>
      </c>
      <c r="AR3943">
        <f t="shared" ca="1" si="2093"/>
        <v>5.0769230769230766</v>
      </c>
      <c r="AS3943">
        <f ca="1">P3943/J3943</f>
        <v>8.0907406687654657E-3</v>
      </c>
    </row>
    <row r="3944" spans="1:51" x14ac:dyDescent="0.4">
      <c r="A3944">
        <f t="shared" si="2087"/>
        <v>201904</v>
      </c>
      <c r="B3944" t="s">
        <v>1020</v>
      </c>
      <c r="C3944" t="s">
        <v>647</v>
      </c>
      <c r="D3944" t="str">
        <f t="shared" ca="1" si="2084"/>
        <v>I117</v>
      </c>
      <c r="E3944">
        <f t="shared" ca="1" si="2066"/>
        <v>19</v>
      </c>
      <c r="F3944">
        <f t="shared" ca="1" si="2067"/>
        <v>7</v>
      </c>
      <c r="G3944" t="str">
        <f t="shared" ca="1" si="2082"/>
        <v>S11</v>
      </c>
      <c r="H3944" t="str">
        <f t="shared" ca="1" si="2083"/>
        <v>S112</v>
      </c>
      <c r="I3944">
        <f ca="1">VLOOKUP(D3944,PRC!$A$2:$B$21,2,0)*E3944</f>
        <v>47500000</v>
      </c>
      <c r="J3944">
        <f t="shared" ca="1" si="2068"/>
        <v>45124996</v>
      </c>
      <c r="K3944">
        <f ca="1">VLOOKUP(D3944,PRC!$A$1:$C$21,3,0)*E3944</f>
        <v>21850000</v>
      </c>
      <c r="L3944">
        <f t="shared" ca="1" si="2069"/>
        <v>2850000</v>
      </c>
      <c r="M3944">
        <f t="shared" ca="1" si="2070"/>
        <v>1425000</v>
      </c>
      <c r="N3944">
        <f t="shared" ca="1" si="2071"/>
        <v>7600000</v>
      </c>
      <c r="O3944">
        <f t="shared" ca="1" si="2072"/>
        <v>3325000</v>
      </c>
      <c r="P3944">
        <f t="shared" ca="1" si="2090"/>
        <v>8074996</v>
      </c>
      <c r="Q3944">
        <f ca="1">IF(P3944&gt;0,1,0)</f>
        <v>1</v>
      </c>
      <c r="R3944">
        <f t="shared" ca="1" si="2073"/>
        <v>5</v>
      </c>
      <c r="S3944">
        <f t="shared" ca="1" si="2074"/>
        <v>6</v>
      </c>
      <c r="T3944">
        <f t="shared" ca="1" si="2075"/>
        <v>3</v>
      </c>
      <c r="U3944">
        <f t="shared" ca="1" si="2076"/>
        <v>16</v>
      </c>
      <c r="V3944">
        <f t="shared" ca="1" si="2077"/>
        <v>7</v>
      </c>
      <c r="X3944">
        <f t="shared" si="2079"/>
        <v>3944</v>
      </c>
      <c r="Y3944">
        <f t="shared" si="2080"/>
        <v>3452</v>
      </c>
      <c r="Z3944">
        <f t="shared" si="2081"/>
        <v>3453</v>
      </c>
      <c r="AA3944">
        <f t="shared" si="2078"/>
        <v>3951</v>
      </c>
      <c r="AB3944">
        <f t="shared" si="2088"/>
        <v>500</v>
      </c>
      <c r="AM3944" t="str">
        <f t="shared" si="2089"/>
        <v>201904LP</v>
      </c>
      <c r="AN3944">
        <f t="shared" ca="1" si="2085"/>
        <v>5.0000084210526268</v>
      </c>
      <c r="AO3944">
        <f t="shared" ca="1" si="2086"/>
        <v>6</v>
      </c>
      <c r="AP3944">
        <f t="shared" ca="1" si="2091"/>
        <v>3</v>
      </c>
      <c r="AQ3944">
        <f t="shared" ca="1" si="2092"/>
        <v>16</v>
      </c>
      <c r="AR3944">
        <f t="shared" ca="1" si="2093"/>
        <v>7.0000000000000009</v>
      </c>
      <c r="AS3944">
        <f ca="1">P3944/J3944</f>
        <v>0.17894729564075751</v>
      </c>
    </row>
    <row r="3945" spans="1:51" x14ac:dyDescent="0.4">
      <c r="A3945">
        <f t="shared" si="2087"/>
        <v>201904</v>
      </c>
      <c r="B3945" t="s">
        <v>1021</v>
      </c>
      <c r="C3945" t="s">
        <v>647</v>
      </c>
      <c r="D3945" t="str">
        <f t="shared" ca="1" si="2084"/>
        <v>I112</v>
      </c>
      <c r="E3945">
        <f t="shared" ca="1" si="2066"/>
        <v>18</v>
      </c>
      <c r="F3945">
        <f t="shared" ca="1" si="2067"/>
        <v>7</v>
      </c>
      <c r="G3945" t="str">
        <f t="shared" ca="1" si="2082"/>
        <v>S10</v>
      </c>
      <c r="H3945" t="str">
        <f t="shared" ca="1" si="2083"/>
        <v>S101</v>
      </c>
      <c r="I3945">
        <f ca="1">VLOOKUP(D3945,PRC!$A$2:$B$21,2,0)*E3945</f>
        <v>1170000</v>
      </c>
      <c r="J3945">
        <f t="shared" ca="1" si="2068"/>
        <v>1064696</v>
      </c>
      <c r="K3945">
        <f ca="1">VLOOKUP(D3945,PRC!$A$1:$C$21,3,0)*E3945</f>
        <v>585000</v>
      </c>
      <c r="L3945">
        <f t="shared" ca="1" si="2069"/>
        <v>117000</v>
      </c>
      <c r="M3945">
        <f t="shared" ca="1" si="2070"/>
        <v>35000</v>
      </c>
      <c r="N3945">
        <f t="shared" ca="1" si="2071"/>
        <v>281000</v>
      </c>
      <c r="O3945">
        <f t="shared" ca="1" si="2072"/>
        <v>59000</v>
      </c>
      <c r="P3945">
        <f t="shared" ca="1" si="2090"/>
        <v>-12304</v>
      </c>
      <c r="Q3945">
        <f ca="1">IF(P3945&gt;0,1,0)</f>
        <v>0</v>
      </c>
      <c r="R3945">
        <f t="shared" ca="1" si="2073"/>
        <v>9</v>
      </c>
      <c r="S3945">
        <f t="shared" ca="1" si="2074"/>
        <v>10</v>
      </c>
      <c r="T3945">
        <f t="shared" ca="1" si="2075"/>
        <v>3</v>
      </c>
      <c r="U3945">
        <f t="shared" ca="1" si="2076"/>
        <v>24</v>
      </c>
      <c r="V3945">
        <f t="shared" ca="1" si="2077"/>
        <v>5</v>
      </c>
      <c r="X3945">
        <f t="shared" si="2079"/>
        <v>3945</v>
      </c>
      <c r="Y3945">
        <f t="shared" si="2080"/>
        <v>3452</v>
      </c>
      <c r="Z3945">
        <f t="shared" si="2081"/>
        <v>3453</v>
      </c>
      <c r="AA3945">
        <f t="shared" si="2078"/>
        <v>3951</v>
      </c>
      <c r="AB3945">
        <f t="shared" si="2088"/>
        <v>500</v>
      </c>
      <c r="AM3945" t="str">
        <f t="shared" si="2089"/>
        <v>201904LP</v>
      </c>
      <c r="AN3945">
        <f t="shared" ca="1" si="2085"/>
        <v>9.0003418803418782</v>
      </c>
      <c r="AO3945">
        <f t="shared" ca="1" si="2086"/>
        <v>10</v>
      </c>
      <c r="AP3945">
        <f t="shared" ca="1" si="2091"/>
        <v>2.9914529914529915</v>
      </c>
      <c r="AQ3945">
        <f t="shared" ca="1" si="2092"/>
        <v>24.017094017094017</v>
      </c>
      <c r="AR3945">
        <f t="shared" ca="1" si="2093"/>
        <v>5.0427350427350426</v>
      </c>
      <c r="AS3945">
        <f ca="1">P3945/J3945</f>
        <v>-1.1556350357285083E-2</v>
      </c>
    </row>
    <row r="3946" spans="1:51" x14ac:dyDescent="0.4">
      <c r="A3946">
        <f t="shared" si="2087"/>
        <v>201904</v>
      </c>
      <c r="B3946" t="s">
        <v>1022</v>
      </c>
      <c r="C3946" t="s">
        <v>647</v>
      </c>
      <c r="D3946" t="str">
        <f t="shared" ca="1" si="2084"/>
        <v>I120</v>
      </c>
      <c r="E3946">
        <f t="shared" ca="1" si="2066"/>
        <v>19</v>
      </c>
      <c r="F3946">
        <f t="shared" ca="1" si="2067"/>
        <v>9</v>
      </c>
      <c r="G3946" t="str">
        <f t="shared" ca="1" si="2082"/>
        <v>S11</v>
      </c>
      <c r="H3946" t="str">
        <f t="shared" ca="1" si="2083"/>
        <v>S112</v>
      </c>
      <c r="I3946">
        <f ca="1">VLOOKUP(D3946,PRC!$A$2:$B$21,2,0)*E3946</f>
        <v>81700000</v>
      </c>
      <c r="J3946">
        <f t="shared" ca="1" si="2068"/>
        <v>75163996</v>
      </c>
      <c r="K3946">
        <f ca="1">VLOOKUP(D3946,PRC!$A$1:$C$21,3,0)*E3946</f>
        <v>36765000</v>
      </c>
      <c r="L3946">
        <f t="shared" ca="1" si="2069"/>
        <v>4902000</v>
      </c>
      <c r="M3946">
        <f t="shared" ca="1" si="2070"/>
        <v>2451000</v>
      </c>
      <c r="N3946">
        <f t="shared" ca="1" si="2071"/>
        <v>12255000</v>
      </c>
      <c r="O3946">
        <f t="shared" ca="1" si="2072"/>
        <v>4902000</v>
      </c>
      <c r="P3946">
        <f t="shared" ca="1" si="2090"/>
        <v>13888996</v>
      </c>
      <c r="Q3946">
        <f ca="1">IF(P3946&gt;0,1,0)</f>
        <v>1</v>
      </c>
      <c r="R3946">
        <f t="shared" ca="1" si="2073"/>
        <v>8</v>
      </c>
      <c r="S3946">
        <f t="shared" ca="1" si="2074"/>
        <v>6</v>
      </c>
      <c r="T3946">
        <f t="shared" ca="1" si="2075"/>
        <v>3</v>
      </c>
      <c r="U3946">
        <f t="shared" ca="1" si="2076"/>
        <v>15</v>
      </c>
      <c r="V3946">
        <f t="shared" ca="1" si="2077"/>
        <v>6</v>
      </c>
      <c r="X3946">
        <f t="shared" si="2079"/>
        <v>3946</v>
      </c>
      <c r="Y3946">
        <f t="shared" si="2080"/>
        <v>3452</v>
      </c>
      <c r="Z3946">
        <f t="shared" si="2081"/>
        <v>3453</v>
      </c>
      <c r="AA3946">
        <f t="shared" si="2078"/>
        <v>3951</v>
      </c>
      <c r="AB3946">
        <f t="shared" si="2088"/>
        <v>500</v>
      </c>
      <c r="AM3946" t="str">
        <f t="shared" si="2089"/>
        <v>201904LP</v>
      </c>
      <c r="AN3946">
        <f t="shared" ca="1" si="2085"/>
        <v>8.0000048959608332</v>
      </c>
      <c r="AO3946">
        <f t="shared" ca="1" si="2086"/>
        <v>6</v>
      </c>
      <c r="AP3946">
        <f t="shared" ca="1" si="2091"/>
        <v>3</v>
      </c>
      <c r="AQ3946">
        <f t="shared" ca="1" si="2092"/>
        <v>15</v>
      </c>
      <c r="AR3946">
        <f t="shared" ca="1" si="2093"/>
        <v>6</v>
      </c>
      <c r="AS3946">
        <f ca="1">P3946/J3946</f>
        <v>0.18478256531225401</v>
      </c>
    </row>
    <row r="3947" spans="1:51" x14ac:dyDescent="0.4">
      <c r="A3947">
        <f t="shared" si="2087"/>
        <v>201904</v>
      </c>
      <c r="B3947" t="s">
        <v>1023</v>
      </c>
      <c r="C3947" t="s">
        <v>647</v>
      </c>
      <c r="D3947" t="str">
        <f t="shared" ca="1" si="2084"/>
        <v>I116</v>
      </c>
      <c r="E3947">
        <f t="shared" ca="1" si="2066"/>
        <v>11</v>
      </c>
      <c r="F3947">
        <f t="shared" ca="1" si="2067"/>
        <v>7</v>
      </c>
      <c r="G3947" t="str">
        <f t="shared" ca="1" si="2082"/>
        <v>S10</v>
      </c>
      <c r="H3947" t="str">
        <f t="shared" ca="1" si="2083"/>
        <v>S105</v>
      </c>
      <c r="I3947">
        <f ca="1">VLOOKUP(D3947,PRC!$A$2:$B$21,2,0)*E3947</f>
        <v>16060000</v>
      </c>
      <c r="J3947">
        <f t="shared" ca="1" si="2068"/>
        <v>14614596</v>
      </c>
      <c r="K3947">
        <f ca="1">VLOOKUP(D3947,PRC!$A$1:$C$21,3,0)*E3947</f>
        <v>9636000</v>
      </c>
      <c r="L3947">
        <f t="shared" ca="1" si="2069"/>
        <v>1445000</v>
      </c>
      <c r="M3947">
        <f t="shared" ca="1" si="2070"/>
        <v>321000</v>
      </c>
      <c r="N3947">
        <f t="shared" ca="1" si="2071"/>
        <v>2891000</v>
      </c>
      <c r="O3947">
        <f t="shared" ca="1" si="2072"/>
        <v>1285000</v>
      </c>
      <c r="P3947">
        <f t="shared" ca="1" si="2090"/>
        <v>-963404</v>
      </c>
      <c r="Q3947">
        <f ca="1">IF(P3947&gt;0,1,0)</f>
        <v>0</v>
      </c>
      <c r="R3947">
        <f t="shared" ca="1" si="2073"/>
        <v>9</v>
      </c>
      <c r="S3947">
        <f t="shared" ca="1" si="2074"/>
        <v>9</v>
      </c>
      <c r="T3947">
        <f t="shared" ca="1" si="2075"/>
        <v>2</v>
      </c>
      <c r="U3947">
        <f t="shared" ca="1" si="2076"/>
        <v>18</v>
      </c>
      <c r="V3947">
        <f t="shared" ca="1" si="2077"/>
        <v>8</v>
      </c>
      <c r="X3947">
        <f t="shared" si="2079"/>
        <v>3947</v>
      </c>
      <c r="Y3947">
        <f t="shared" si="2080"/>
        <v>3452</v>
      </c>
      <c r="Z3947">
        <f t="shared" si="2081"/>
        <v>3453</v>
      </c>
      <c r="AA3947">
        <f t="shared" si="2078"/>
        <v>3951</v>
      </c>
      <c r="AB3947">
        <f t="shared" si="2088"/>
        <v>500</v>
      </c>
      <c r="AM3947" t="str">
        <f t="shared" si="2089"/>
        <v>201904LP</v>
      </c>
      <c r="AN3947">
        <f t="shared" ca="1" si="2085"/>
        <v>9.0000249066002453</v>
      </c>
      <c r="AO3947">
        <f t="shared" ca="1" si="2086"/>
        <v>8.9975093399750925</v>
      </c>
      <c r="AP3947">
        <f t="shared" ca="1" si="2091"/>
        <v>1.9987546699875469</v>
      </c>
      <c r="AQ3947">
        <f t="shared" ca="1" si="2092"/>
        <v>18.001245330012452</v>
      </c>
      <c r="AR3947">
        <f t="shared" ca="1" si="2093"/>
        <v>8.0012453300124537</v>
      </c>
      <c r="AS3947">
        <f ca="1">P3947/J3947</f>
        <v>-6.5920672730193836E-2</v>
      </c>
    </row>
    <row r="3948" spans="1:51" x14ac:dyDescent="0.4">
      <c r="A3948">
        <f t="shared" si="2087"/>
        <v>201904</v>
      </c>
      <c r="B3948" t="s">
        <v>1024</v>
      </c>
      <c r="C3948" t="s">
        <v>647</v>
      </c>
      <c r="D3948" t="str">
        <f t="shared" ca="1" si="2084"/>
        <v>I120</v>
      </c>
      <c r="E3948">
        <f t="shared" ca="1" si="2066"/>
        <v>11</v>
      </c>
      <c r="F3948">
        <f t="shared" ca="1" si="2067"/>
        <v>5</v>
      </c>
      <c r="G3948" t="str">
        <f t="shared" ca="1" si="2082"/>
        <v>S11</v>
      </c>
      <c r="H3948" t="str">
        <f t="shared" ca="1" si="2083"/>
        <v>S118</v>
      </c>
      <c r="I3948">
        <f ca="1">VLOOKUP(D3948,PRC!$A$2:$B$21,2,0)*E3948</f>
        <v>47300000</v>
      </c>
      <c r="J3948">
        <f t="shared" ca="1" si="2068"/>
        <v>43515996</v>
      </c>
      <c r="K3948">
        <f ca="1">VLOOKUP(D3948,PRC!$A$1:$C$21,3,0)*E3948</f>
        <v>21285000</v>
      </c>
      <c r="L3948">
        <f t="shared" ca="1" si="2069"/>
        <v>2838000</v>
      </c>
      <c r="M3948">
        <f t="shared" ca="1" si="2070"/>
        <v>1419000</v>
      </c>
      <c r="N3948">
        <f t="shared" ca="1" si="2071"/>
        <v>10406000</v>
      </c>
      <c r="O3948">
        <f t="shared" ca="1" si="2072"/>
        <v>4730000</v>
      </c>
      <c r="P3948">
        <f t="shared" ca="1" si="2090"/>
        <v>2837996</v>
      </c>
      <c r="Q3948">
        <f ca="1">IF(P3948&gt;0,1,0)</f>
        <v>1</v>
      </c>
      <c r="R3948">
        <f t="shared" ca="1" si="2073"/>
        <v>8</v>
      </c>
      <c r="S3948">
        <f t="shared" ca="1" si="2074"/>
        <v>6</v>
      </c>
      <c r="T3948">
        <f t="shared" ca="1" si="2075"/>
        <v>3</v>
      </c>
      <c r="U3948">
        <f t="shared" ca="1" si="2076"/>
        <v>22</v>
      </c>
      <c r="V3948">
        <f t="shared" ca="1" si="2077"/>
        <v>10</v>
      </c>
      <c r="X3948">
        <f t="shared" si="2079"/>
        <v>3948</v>
      </c>
      <c r="Y3948">
        <f t="shared" si="2080"/>
        <v>3452</v>
      </c>
      <c r="Z3948">
        <f t="shared" si="2081"/>
        <v>3453</v>
      </c>
      <c r="AA3948">
        <f t="shared" si="2078"/>
        <v>3951</v>
      </c>
      <c r="AB3948">
        <f t="shared" si="2088"/>
        <v>500</v>
      </c>
      <c r="AM3948" t="str">
        <f t="shared" si="2089"/>
        <v>201904LP</v>
      </c>
      <c r="AN3948">
        <f t="shared" ca="1" si="2085"/>
        <v>8.000008456659625</v>
      </c>
      <c r="AO3948">
        <f t="shared" ca="1" si="2086"/>
        <v>6</v>
      </c>
      <c r="AP3948">
        <f t="shared" ca="1" si="2091"/>
        <v>3</v>
      </c>
      <c r="AQ3948">
        <f t="shared" ca="1" si="2092"/>
        <v>22</v>
      </c>
      <c r="AR3948">
        <f t="shared" ca="1" si="2093"/>
        <v>10</v>
      </c>
      <c r="AS3948">
        <f ca="1">P3948/J3948</f>
        <v>6.5217305378923188E-2</v>
      </c>
    </row>
    <row r="3949" spans="1:51" x14ac:dyDescent="0.4">
      <c r="A3949">
        <f t="shared" si="2087"/>
        <v>201904</v>
      </c>
      <c r="B3949" t="s">
        <v>1025</v>
      </c>
      <c r="C3949" t="s">
        <v>647</v>
      </c>
      <c r="D3949" t="str">
        <f t="shared" ca="1" si="2084"/>
        <v>I113</v>
      </c>
      <c r="E3949">
        <f t="shared" ca="1" si="2066"/>
        <v>18</v>
      </c>
      <c r="F3949">
        <f t="shared" ca="1" si="2067"/>
        <v>9</v>
      </c>
      <c r="G3949" t="str">
        <f t="shared" ca="1" si="2082"/>
        <v>S10</v>
      </c>
      <c r="H3949" t="str">
        <f t="shared" ca="1" si="2083"/>
        <v>S104</v>
      </c>
      <c r="I3949">
        <f ca="1">VLOOKUP(D3949,PRC!$A$2:$B$21,2,0)*E3949</f>
        <v>12060000</v>
      </c>
      <c r="J3949">
        <f t="shared" ca="1" si="2068"/>
        <v>10853996</v>
      </c>
      <c r="K3949">
        <f ca="1">VLOOKUP(D3949,PRC!$A$1:$C$21,3,0)*E3949</f>
        <v>5427000</v>
      </c>
      <c r="L3949">
        <f t="shared" ca="1" si="2069"/>
        <v>844000</v>
      </c>
      <c r="M3949">
        <f t="shared" ca="1" si="2070"/>
        <v>362000</v>
      </c>
      <c r="N3949">
        <f t="shared" ca="1" si="2071"/>
        <v>1930000</v>
      </c>
      <c r="O3949">
        <f t="shared" ca="1" si="2072"/>
        <v>1085000</v>
      </c>
      <c r="P3949">
        <f t="shared" ca="1" si="2090"/>
        <v>1205996</v>
      </c>
      <c r="Q3949">
        <f ca="1">IF(P3949&gt;0,1,0)</f>
        <v>1</v>
      </c>
      <c r="R3949">
        <f t="shared" ca="1" si="2073"/>
        <v>10</v>
      </c>
      <c r="S3949">
        <f t="shared" ca="1" si="2074"/>
        <v>7</v>
      </c>
      <c r="T3949">
        <f t="shared" ca="1" si="2075"/>
        <v>3</v>
      </c>
      <c r="U3949">
        <f t="shared" ca="1" si="2076"/>
        <v>16</v>
      </c>
      <c r="V3949">
        <f t="shared" ca="1" si="2077"/>
        <v>9</v>
      </c>
      <c r="X3949">
        <f t="shared" si="2079"/>
        <v>3949</v>
      </c>
      <c r="Y3949">
        <f t="shared" si="2080"/>
        <v>3452</v>
      </c>
      <c r="Z3949">
        <f t="shared" si="2081"/>
        <v>3453</v>
      </c>
      <c r="AA3949">
        <f t="shared" si="2078"/>
        <v>3951</v>
      </c>
      <c r="AB3949">
        <f t="shared" si="2088"/>
        <v>500</v>
      </c>
      <c r="AM3949" t="str">
        <f t="shared" si="2089"/>
        <v>201904LP</v>
      </c>
      <c r="AN3949">
        <f t="shared" ca="1" si="2085"/>
        <v>10.000033167495859</v>
      </c>
      <c r="AO3949">
        <f t="shared" ca="1" si="2086"/>
        <v>6.9983416252072965</v>
      </c>
      <c r="AP3949">
        <f t="shared" ca="1" si="2091"/>
        <v>3.001658374792703</v>
      </c>
      <c r="AQ3949">
        <f t="shared" ca="1" si="2092"/>
        <v>16.003316749585405</v>
      </c>
      <c r="AR3949">
        <f t="shared" ca="1" si="2093"/>
        <v>8.9966832504145948</v>
      </c>
      <c r="AS3949">
        <f ca="1">P3949/J3949</f>
        <v>0.11111078353078442</v>
      </c>
    </row>
    <row r="3950" spans="1:51" x14ac:dyDescent="0.4">
      <c r="A3950">
        <f t="shared" si="2087"/>
        <v>201904</v>
      </c>
      <c r="B3950" t="s">
        <v>1026</v>
      </c>
      <c r="C3950" t="s">
        <v>647</v>
      </c>
      <c r="D3950" t="str">
        <f t="shared" ca="1" si="2084"/>
        <v>I115</v>
      </c>
      <c r="E3950">
        <f t="shared" ca="1" si="2066"/>
        <v>13</v>
      </c>
      <c r="F3950">
        <f t="shared" ca="1" si="2067"/>
        <v>8</v>
      </c>
      <c r="G3950" t="str">
        <f t="shared" ca="1" si="2082"/>
        <v>S10</v>
      </c>
      <c r="H3950" t="str">
        <f t="shared" ca="1" si="2083"/>
        <v>S101</v>
      </c>
      <c r="I3950">
        <f ca="1">VLOOKUP(D3950,PRC!$A$2:$B$21,2,0)*E3950</f>
        <v>65000</v>
      </c>
      <c r="J3950">
        <f t="shared" ca="1" si="2068"/>
        <v>59146</v>
      </c>
      <c r="K3950">
        <f ca="1">VLOOKUP(D3950,PRC!$A$1:$C$21,3,0)*E3950</f>
        <v>31200</v>
      </c>
      <c r="L3950">
        <f t="shared" ca="1" si="2069"/>
        <v>6000</v>
      </c>
      <c r="M3950">
        <f t="shared" ca="1" si="2070"/>
        <v>2000</v>
      </c>
      <c r="N3950">
        <f t="shared" ca="1" si="2071"/>
        <v>14000</v>
      </c>
      <c r="O3950">
        <f t="shared" ca="1" si="2072"/>
        <v>5000</v>
      </c>
      <c r="P3950">
        <f t="shared" ca="1" si="2090"/>
        <v>946</v>
      </c>
      <c r="Q3950">
        <f ca="1">IF(P3950&gt;0,1,0)</f>
        <v>1</v>
      </c>
      <c r="R3950">
        <f t="shared" ca="1" si="2073"/>
        <v>9</v>
      </c>
      <c r="S3950">
        <f t="shared" ca="1" si="2074"/>
        <v>9</v>
      </c>
      <c r="T3950">
        <f t="shared" ca="1" si="2075"/>
        <v>3</v>
      </c>
      <c r="U3950">
        <f t="shared" ca="1" si="2076"/>
        <v>21</v>
      </c>
      <c r="V3950">
        <f t="shared" ca="1" si="2077"/>
        <v>8</v>
      </c>
      <c r="X3950">
        <f t="shared" si="2079"/>
        <v>3950</v>
      </c>
      <c r="Y3950">
        <f t="shared" si="2080"/>
        <v>3452</v>
      </c>
      <c r="Z3950">
        <f t="shared" si="2081"/>
        <v>3453</v>
      </c>
      <c r="AA3950">
        <f t="shared" si="2078"/>
        <v>3951</v>
      </c>
      <c r="AB3950">
        <f t="shared" si="2088"/>
        <v>500</v>
      </c>
      <c r="AM3950" t="str">
        <f t="shared" si="2089"/>
        <v>201904LP</v>
      </c>
      <c r="AN3950">
        <f t="shared" ca="1" si="2085"/>
        <v>9.0061538461538415</v>
      </c>
      <c r="AO3950">
        <f t="shared" ca="1" si="2086"/>
        <v>9.2307692307692317</v>
      </c>
      <c r="AP3950">
        <f t="shared" ca="1" si="2091"/>
        <v>3.0769230769230771</v>
      </c>
      <c r="AQ3950">
        <f t="shared" ca="1" si="2092"/>
        <v>21.53846153846154</v>
      </c>
      <c r="AR3950">
        <f t="shared" ca="1" si="2093"/>
        <v>7.6923076923076925</v>
      </c>
      <c r="AS3950">
        <f ca="1">P3950/J3950</f>
        <v>1.5994319142461029E-2</v>
      </c>
    </row>
    <row r="3951" spans="1:51" x14ac:dyDescent="0.4">
      <c r="A3951">
        <f t="shared" si="2087"/>
        <v>201904</v>
      </c>
      <c r="B3951" t="s">
        <v>1027</v>
      </c>
      <c r="C3951" t="s">
        <v>647</v>
      </c>
      <c r="D3951" t="str">
        <f t="shared" ca="1" si="2084"/>
        <v>I119</v>
      </c>
      <c r="E3951">
        <f t="shared" ca="1" si="2066"/>
        <v>10</v>
      </c>
      <c r="F3951">
        <f t="shared" ca="1" si="2067"/>
        <v>6</v>
      </c>
      <c r="G3951" t="str">
        <f t="shared" ca="1" si="2082"/>
        <v>S10</v>
      </c>
      <c r="H3951" t="str">
        <f t="shared" ca="1" si="2083"/>
        <v>S108</v>
      </c>
      <c r="I3951">
        <f ca="1">VLOOKUP(D3951,PRC!$A$2:$B$21,2,0)*E3951</f>
        <v>950000</v>
      </c>
      <c r="J3951">
        <f t="shared" ca="1" si="2068"/>
        <v>902496</v>
      </c>
      <c r="K3951">
        <f ca="1">VLOOKUP(D3951,PRC!$A$1:$C$21,3,0)*E3951</f>
        <v>456000</v>
      </c>
      <c r="L3951">
        <f t="shared" ca="1" si="2069"/>
        <v>67000</v>
      </c>
      <c r="M3951">
        <f t="shared" ca="1" si="2070"/>
        <v>29000</v>
      </c>
      <c r="N3951">
        <f t="shared" ca="1" si="2071"/>
        <v>209000</v>
      </c>
      <c r="O3951">
        <f t="shared" ca="1" si="2072"/>
        <v>67000</v>
      </c>
      <c r="P3951">
        <f t="shared" ca="1" si="2090"/>
        <v>74496</v>
      </c>
      <c r="Q3951">
        <f ca="1">IF(P3951&gt;0,1,0)</f>
        <v>1</v>
      </c>
      <c r="R3951">
        <f t="shared" ca="1" si="2073"/>
        <v>5</v>
      </c>
      <c r="S3951">
        <f t="shared" ca="1" si="2074"/>
        <v>7</v>
      </c>
      <c r="T3951">
        <f t="shared" ca="1" si="2075"/>
        <v>3</v>
      </c>
      <c r="U3951">
        <f t="shared" ca="1" si="2076"/>
        <v>22</v>
      </c>
      <c r="V3951">
        <f t="shared" ca="1" si="2077"/>
        <v>7</v>
      </c>
      <c r="X3951">
        <f t="shared" si="2079"/>
        <v>3951</v>
      </c>
      <c r="Y3951">
        <f t="shared" si="2080"/>
        <v>3452</v>
      </c>
      <c r="Z3951">
        <f t="shared" si="2081"/>
        <v>3453</v>
      </c>
      <c r="AA3951">
        <f t="shared" si="2078"/>
        <v>3951</v>
      </c>
      <c r="AB3951">
        <f t="shared" si="2088"/>
        <v>500</v>
      </c>
      <c r="AM3951" t="str">
        <f t="shared" si="2089"/>
        <v>201904LP</v>
      </c>
      <c r="AN3951">
        <f t="shared" ca="1" si="2085"/>
        <v>5.0004210526315767</v>
      </c>
      <c r="AO3951">
        <f t="shared" ca="1" si="2086"/>
        <v>7.052631578947369</v>
      </c>
      <c r="AP3951">
        <f t="shared" ca="1" si="2091"/>
        <v>3.0526315789473681</v>
      </c>
      <c r="AQ3951">
        <f t="shared" ca="1" si="2092"/>
        <v>22</v>
      </c>
      <c r="AR3951">
        <f t="shared" ca="1" si="2093"/>
        <v>7.052631578947369</v>
      </c>
      <c r="AS3951">
        <f ca="1">P3951/J3951</f>
        <v>8.2544410169130944E-2</v>
      </c>
    </row>
    <row r="3952" spans="1:51" x14ac:dyDescent="0.4">
      <c r="A3952" s="1">
        <f t="shared" si="2087"/>
        <v>201904</v>
      </c>
      <c r="B3952" s="1" t="s">
        <v>1029</v>
      </c>
      <c r="C3952" s="1" t="s">
        <v>1036</v>
      </c>
      <c r="D3952" s="1" t="str">
        <f ca="1">"I"&amp;RANDBETWEEN(101,120)</f>
        <v>I116</v>
      </c>
      <c r="E3952" s="3">
        <f t="shared" ca="1" si="2066"/>
        <v>260</v>
      </c>
      <c r="F3952" s="3">
        <f t="shared" ca="1" si="2067"/>
        <v>1</v>
      </c>
      <c r="G3952" s="1" t="str">
        <f ca="1">LEFT(H3952,3)</f>
        <v>S11</v>
      </c>
      <c r="H3952" s="1" t="str">
        <f ca="1">"S"&amp;RANDBETWEEN(101,120)</f>
        <v>S118</v>
      </c>
      <c r="I3952" s="1">
        <f ca="1">VLOOKUP(D3952,PRC!$A$2:$B$21,2,0)*E3952</f>
        <v>379600000</v>
      </c>
      <c r="J3952" s="1">
        <f t="shared" ca="1" si="2068"/>
        <v>375803996</v>
      </c>
      <c r="K3952" s="1">
        <f ca="1">VLOOKUP(D3952,PRC!$A$1:$C$21,3,0)*E3952</f>
        <v>227760000</v>
      </c>
      <c r="L3952" s="1">
        <f t="shared" ca="1" si="2069"/>
        <v>0</v>
      </c>
      <c r="M3952" s="1">
        <f t="shared" ca="1" si="2070"/>
        <v>3796000</v>
      </c>
      <c r="N3952" s="1">
        <f t="shared" ca="1" si="2071"/>
        <v>15184000</v>
      </c>
      <c r="O3952" s="1">
        <f t="shared" ca="1" si="2072"/>
        <v>18980000</v>
      </c>
      <c r="P3952" s="1">
        <f ca="1">J3952-SUM(K3952:O3952)</f>
        <v>110083996</v>
      </c>
      <c r="Q3952">
        <f ca="1">IF(P3952&gt;0,1,0)</f>
        <v>1</v>
      </c>
      <c r="R3952" s="3">
        <f t="shared" ca="1" si="2073"/>
        <v>1</v>
      </c>
      <c r="S3952" s="3">
        <f t="shared" ca="1" si="2074"/>
        <v>0</v>
      </c>
      <c r="T3952" s="3">
        <f t="shared" ca="1" si="2075"/>
        <v>1</v>
      </c>
      <c r="U3952" s="3">
        <f t="shared" ca="1" si="2076"/>
        <v>4</v>
      </c>
      <c r="V3952" s="3">
        <f t="shared" ca="1" si="2077"/>
        <v>5</v>
      </c>
      <c r="W3952" t="str">
        <f>C3952&amp;A3952&amp;"EBIT"</f>
        <v>RQ201904EBIT</v>
      </c>
      <c r="X3952">
        <f t="shared" si="2079"/>
        <v>3952</v>
      </c>
      <c r="Y3952">
        <f t="shared" si="2080"/>
        <v>3952</v>
      </c>
      <c r="Z3952">
        <f t="shared" si="2081"/>
        <v>3953</v>
      </c>
      <c r="AA3952">
        <f t="shared" si="2078"/>
        <v>3956</v>
      </c>
      <c r="AB3952">
        <f t="shared" si="2088"/>
        <v>5</v>
      </c>
      <c r="AC3952" s="4" t="s">
        <v>1106</v>
      </c>
      <c r="AD3952">
        <f>VLOOKUP(C3952&amp;A3952&amp;AC3952,PRF_POL!$A$2:$J$97,5,0)</f>
        <v>200</v>
      </c>
      <c r="AE3952">
        <f>$AE$2</f>
        <v>40</v>
      </c>
      <c r="AF3952">
        <f>VLOOKUP($C3952&amp;$A3952&amp;$AC3952,PRF_POL!$A$2:$J$97,6,0)</f>
        <v>0</v>
      </c>
      <c r="AG3952">
        <f>VLOOKUP($C3952&amp;$A3952&amp;$AC3952,PRF_POL!$A$2:$J$97,7,0)</f>
        <v>0</v>
      </c>
      <c r="AH3952">
        <f>VLOOKUP($C3952&amp;$A3952&amp;$AC3952,PRF_POL!$A$2:$J$97,8,0)</f>
        <v>0</v>
      </c>
      <c r="AI3952">
        <f>VLOOKUP($C3952&amp;$A3952&amp;$AC3952,PRF_POL!$A$2:$J$97,9,0)</f>
        <v>3</v>
      </c>
      <c r="AJ3952">
        <f>VLOOKUP($C3952&amp;$A3952&amp;$AC3952,PRF_POL!$A$2:$J$97,10,0)</f>
        <v>3</v>
      </c>
      <c r="AK3952">
        <f>SUM(AE3952:AJ3952)</f>
        <v>46</v>
      </c>
      <c r="AL3952" s="3">
        <f ca="1">SUM(INDIRECT("P"&amp;Y3952):INDIRECT("P"&amp;AA3952))</f>
        <v>202342280</v>
      </c>
      <c r="AM3952" t="str">
        <f t="shared" si="2089"/>
        <v>201904RQ</v>
      </c>
      <c r="AN3952">
        <f t="shared" ca="1" si="2085"/>
        <v>1.0000010537407844</v>
      </c>
      <c r="AO3952">
        <f t="shared" ca="1" si="2086"/>
        <v>0</v>
      </c>
      <c r="AP3952">
        <f t="shared" ca="1" si="2091"/>
        <v>1</v>
      </c>
      <c r="AQ3952">
        <f t="shared" ca="1" si="2092"/>
        <v>4</v>
      </c>
      <c r="AR3952">
        <f t="shared" ca="1" si="2093"/>
        <v>5</v>
      </c>
      <c r="AS3952">
        <f ca="1">P3952/J3952</f>
        <v>0.29292928540334096</v>
      </c>
      <c r="AT3952">
        <f ca="1">MIN(INDIRECT("E"&amp;$Y3952):INDIRECT("E"&amp;$AA3952))</f>
        <v>208</v>
      </c>
      <c r="AU3952">
        <f ca="1">MIN(INDIRECT("AN"&amp;$Y3952):INDIRECT("AN"&amp;$AA3952))</f>
        <v>7.541478130868029E-6</v>
      </c>
      <c r="AV3952">
        <f ca="1">MIN(INDIRECT("AO"&amp;$Y3952):INDIRECT("AO"&amp;$AA3952))</f>
        <v>0</v>
      </c>
      <c r="AW3952">
        <f ca="1">MIN(INDIRECT("AP"&amp;$Y3952):INDIRECT("AP"&amp;$AA3952))</f>
        <v>0</v>
      </c>
      <c r="AX3952">
        <f ca="1">MIN(INDIRECT("AQ"&amp;$Y3952):INDIRECT("AQ"&amp;$AA3952))</f>
        <v>4</v>
      </c>
      <c r="AY3952">
        <f ca="1">MIN(INDIRECT("AR"&amp;$Y3952):INDIRECT("AR"&amp;$AA3952))</f>
        <v>2.9807692307692308</v>
      </c>
    </row>
    <row r="3953" spans="1:51" x14ac:dyDescent="0.4">
      <c r="A3953">
        <f t="shared" si="2087"/>
        <v>201904</v>
      </c>
      <c r="B3953" t="s">
        <v>1031</v>
      </c>
      <c r="C3953" t="s">
        <v>1036</v>
      </c>
      <c r="D3953" t="str">
        <f ca="1">"I"&amp;RANDBETWEEN(101,120)</f>
        <v>I114</v>
      </c>
      <c r="E3953">
        <f t="shared" ca="1" si="2066"/>
        <v>221</v>
      </c>
      <c r="F3953">
        <f t="shared" ca="1" si="2067"/>
        <v>1</v>
      </c>
      <c r="G3953" t="str">
        <f t="shared" ref="G3953:G3956" ca="1" si="2094">LEFT(H3953,3)</f>
        <v>S10</v>
      </c>
      <c r="H3953" t="str">
        <f t="shared" ref="H3953:H4001" ca="1" si="2095">"S"&amp;RANDBETWEEN(101,120)</f>
        <v>S101</v>
      </c>
      <c r="I3953">
        <f ca="1">VLOOKUP(D3953,PRC!$A$2:$B$21,2,0)*E3953</f>
        <v>53040000</v>
      </c>
      <c r="J3953">
        <f t="shared" ca="1" si="2068"/>
        <v>53039996</v>
      </c>
      <c r="K3953">
        <f ca="1">VLOOKUP(D3953,PRC!$A$1:$C$21,3,0)*E3953</f>
        <v>30763200</v>
      </c>
      <c r="L3953">
        <f t="shared" ca="1" si="2069"/>
        <v>0</v>
      </c>
      <c r="M3953">
        <f t="shared" ca="1" si="2070"/>
        <v>0</v>
      </c>
      <c r="N3953">
        <f t="shared" ca="1" si="2071"/>
        <v>2652000</v>
      </c>
      <c r="O3953">
        <f t="shared" ca="1" si="2072"/>
        <v>2122000</v>
      </c>
      <c r="P3953">
        <f t="shared" ref="P3953:P3956" ca="1" si="2096">J3953-SUM(K3953:O3953)</f>
        <v>17502796</v>
      </c>
      <c r="Q3953">
        <f ca="1">IF(P3953&gt;0,1,0)</f>
        <v>1</v>
      </c>
      <c r="R3953">
        <f t="shared" ca="1" si="2073"/>
        <v>0</v>
      </c>
      <c r="S3953">
        <f t="shared" ca="1" si="2074"/>
        <v>0</v>
      </c>
      <c r="T3953">
        <f t="shared" ca="1" si="2075"/>
        <v>0</v>
      </c>
      <c r="U3953">
        <f t="shared" ca="1" si="2076"/>
        <v>5</v>
      </c>
      <c r="V3953">
        <f t="shared" ca="1" si="2077"/>
        <v>4</v>
      </c>
      <c r="W3953" t="str">
        <f>C3953&amp;A3953&amp;"SALES"</f>
        <v>RQ201904SALES</v>
      </c>
      <c r="X3953">
        <f t="shared" si="2079"/>
        <v>3953</v>
      </c>
      <c r="Y3953">
        <f t="shared" si="2080"/>
        <v>3952</v>
      </c>
      <c r="Z3953">
        <f t="shared" si="2081"/>
        <v>3953</v>
      </c>
      <c r="AA3953">
        <f t="shared" si="2078"/>
        <v>3956</v>
      </c>
      <c r="AB3953">
        <f t="shared" si="2088"/>
        <v>5</v>
      </c>
      <c r="AC3953" s="4" t="s">
        <v>1107</v>
      </c>
      <c r="AD3953">
        <f>VLOOKUP(C3953&amp;A3953&amp;AC3953,PRF_POL!$A$2:$J$97,5,0)</f>
        <v>300</v>
      </c>
      <c r="AE3953">
        <f>$AE$3</f>
        <v>60</v>
      </c>
      <c r="AF3953">
        <f>VLOOKUP($C3953&amp;$A3953&amp;$AC3953,PRF_POL!$A$2:$J$97,6,0)</f>
        <v>2</v>
      </c>
      <c r="AG3953">
        <f>VLOOKUP($C3953&amp;$A3953&amp;$AC3953,PRF_POL!$A$2:$J$97,7,0)</f>
        <v>2</v>
      </c>
      <c r="AH3953">
        <f>VLOOKUP($C3953&amp;$A3953&amp;$AC3953,PRF_POL!$A$2:$J$97,8,0)</f>
        <v>2</v>
      </c>
      <c r="AI3953">
        <f>VLOOKUP($C3953&amp;$A3953&amp;$AC3953,PRF_POL!$A$2:$J$97,9,0)</f>
        <v>5</v>
      </c>
      <c r="AJ3953">
        <f>VLOOKUP($C3953&amp;$A3953&amp;$AC3953,PRF_POL!$A$2:$J$97,10,0)</f>
        <v>5</v>
      </c>
      <c r="AK3953">
        <f>SUM(AE3953:AJ3953)</f>
        <v>76</v>
      </c>
      <c r="AL3953" s="3">
        <f ca="1">SUM(INDIRECT("J"&amp;Y3952):INDIRECT("J"&amp;AA3952))</f>
        <v>594822280</v>
      </c>
      <c r="AM3953" t="str">
        <f t="shared" si="2089"/>
        <v>201904RQ</v>
      </c>
      <c r="AN3953">
        <f t="shared" ca="1" si="2085"/>
        <v>7.541478130868029E-6</v>
      </c>
      <c r="AO3953">
        <f t="shared" ca="1" si="2086"/>
        <v>0</v>
      </c>
      <c r="AP3953">
        <f t="shared" ca="1" si="2091"/>
        <v>0</v>
      </c>
      <c r="AQ3953">
        <f t="shared" ca="1" si="2092"/>
        <v>5</v>
      </c>
      <c r="AR3953">
        <f t="shared" ca="1" si="2093"/>
        <v>4.0007541478129713</v>
      </c>
      <c r="AS3953">
        <f ca="1">P3953/J3953</f>
        <v>0.32999240799339424</v>
      </c>
      <c r="AT3953">
        <f ca="1">MAX(INDIRECT("E"&amp;$Y3952):INDIRECT("E"&amp;$AA3952))</f>
        <v>300</v>
      </c>
      <c r="AU3953">
        <f ca="1">MAX(INDIRECT("AN"&amp;$Y3952):INDIRECT("AN"&amp;$AA3952))</f>
        <v>2.000002666666667</v>
      </c>
      <c r="AV3953">
        <f ca="1">MAX(INDIRECT("AO"&amp;$Y3952):INDIRECT("AO"&amp;$AA3952))</f>
        <v>2.0022062879205738</v>
      </c>
      <c r="AW3953">
        <f ca="1">MAX(INDIRECT("AP"&amp;$Y3952):INDIRECT("AP"&amp;$AA3952))</f>
        <v>2.0192307692307692</v>
      </c>
      <c r="AX3953">
        <f ca="1">MAX(INDIRECT("AQ"&amp;$Y3952):INDIRECT("AQ"&amp;$AA3952))</f>
        <v>5.0027578599007176</v>
      </c>
      <c r="AY3953">
        <f ca="1">MAX(INDIRECT("AR"&amp;$Y3952):INDIRECT("AR"&amp;$AA3952))</f>
        <v>5</v>
      </c>
    </row>
    <row r="3954" spans="1:51" x14ac:dyDescent="0.4">
      <c r="A3954">
        <f t="shared" si="2087"/>
        <v>201904</v>
      </c>
      <c r="B3954" t="s">
        <v>1032</v>
      </c>
      <c r="C3954" t="s">
        <v>1036</v>
      </c>
      <c r="D3954" t="str">
        <f t="shared" ref="D3954:D3956" ca="1" si="2097">"I"&amp;RANDBETWEEN(101,120)</f>
        <v>I109</v>
      </c>
      <c r="E3954">
        <f t="shared" ca="1" si="2066"/>
        <v>300</v>
      </c>
      <c r="F3954">
        <f t="shared" ca="1" si="2067"/>
        <v>1</v>
      </c>
      <c r="G3954" t="str">
        <f t="shared" ca="1" si="2094"/>
        <v>S10</v>
      </c>
      <c r="H3954" t="str">
        <f t="shared" ca="1" si="2095"/>
        <v>S106</v>
      </c>
      <c r="I3954">
        <f ca="1">VLOOKUP(D3954,PRC!$A$2:$B$21,2,0)*E3954</f>
        <v>150000000</v>
      </c>
      <c r="J3954">
        <f t="shared" ca="1" si="2068"/>
        <v>146999996</v>
      </c>
      <c r="K3954">
        <f ca="1">VLOOKUP(D3954,PRC!$A$1:$C$21,3,0)*E3954</f>
        <v>60000000</v>
      </c>
      <c r="L3954">
        <f t="shared" ca="1" si="2069"/>
        <v>3000000</v>
      </c>
      <c r="M3954">
        <f t="shared" ca="1" si="2070"/>
        <v>3000000</v>
      </c>
      <c r="N3954">
        <f t="shared" ca="1" si="2071"/>
        <v>7500000</v>
      </c>
      <c r="O3954">
        <f t="shared" ca="1" si="2072"/>
        <v>7500000</v>
      </c>
      <c r="P3954">
        <f t="shared" ca="1" si="2096"/>
        <v>65999996</v>
      </c>
      <c r="Q3954">
        <f ca="1">IF(P3954&gt;0,1,0)</f>
        <v>1</v>
      </c>
      <c r="R3954">
        <f t="shared" ca="1" si="2073"/>
        <v>2</v>
      </c>
      <c r="S3954">
        <f t="shared" ca="1" si="2074"/>
        <v>2</v>
      </c>
      <c r="T3954">
        <f t="shared" ca="1" si="2075"/>
        <v>2</v>
      </c>
      <c r="U3954">
        <f t="shared" ca="1" si="2076"/>
        <v>5</v>
      </c>
      <c r="V3954">
        <f t="shared" ca="1" si="2077"/>
        <v>5</v>
      </c>
      <c r="X3954">
        <f t="shared" si="2079"/>
        <v>3954</v>
      </c>
      <c r="Y3954">
        <f t="shared" si="2080"/>
        <v>3952</v>
      </c>
      <c r="Z3954">
        <f t="shared" si="2081"/>
        <v>3953</v>
      </c>
      <c r="AA3954">
        <f t="shared" si="2078"/>
        <v>3956</v>
      </c>
      <c r="AB3954">
        <f t="shared" si="2088"/>
        <v>5</v>
      </c>
      <c r="AK3954" s="3">
        <f ca="1">SUM(INDIRECT("Q"&amp;Y3952):INDIRECT("Q"&amp;AA3952))</f>
        <v>5</v>
      </c>
      <c r="AL3954">
        <f ca="1">AL3952/AL3953</f>
        <v>0.34017266468229806</v>
      </c>
      <c r="AM3954" t="str">
        <f t="shared" si="2089"/>
        <v>201904RQ</v>
      </c>
      <c r="AN3954">
        <f t="shared" ca="1" si="2085"/>
        <v>2.000002666666667</v>
      </c>
      <c r="AO3954">
        <f t="shared" ca="1" si="2086"/>
        <v>2</v>
      </c>
      <c r="AP3954">
        <f t="shared" ca="1" si="2091"/>
        <v>2</v>
      </c>
      <c r="AQ3954">
        <f t="shared" ca="1" si="2092"/>
        <v>5</v>
      </c>
      <c r="AR3954">
        <f t="shared" ca="1" si="2093"/>
        <v>5</v>
      </c>
      <c r="AS3954">
        <f ca="1">P3954/J3954</f>
        <v>0.44897957684298168</v>
      </c>
      <c r="AT3954" t="str">
        <f ca="1">IF(ABS(AT3952-AD3952)&lt;AD3952+(AD3953-AD3952)*5%,"ok","chk")</f>
        <v>ok</v>
      </c>
      <c r="AU3954" t="str">
        <f ca="1">IF(ABS(AU3952-AF3952)&lt;AF3952+(AF3953-AF3952)*5%,"ok","chk")</f>
        <v>ok</v>
      </c>
      <c r="AV3954" t="str">
        <f t="shared" ref="AV3954" ca="1" si="2098">IF(ABS(AV3952-AG3952)&lt;AG3952+(AG3953-AG3952)*5%,"ok","chk")</f>
        <v>ok</v>
      </c>
      <c r="AW3954" t="str">
        <f t="shared" ref="AW3954" ca="1" si="2099">IF(ABS(AW3952-AH3952)&lt;AH3952+(AH3953-AH3952)*5%,"ok","chk")</f>
        <v>ok</v>
      </c>
      <c r="AX3954" t="str">
        <f t="shared" ref="AX3954" ca="1" si="2100">IF(ABS(AX3952-AI3952)&lt;AI3952+(AI3953-AI3952)*5%,"ok","chk")</f>
        <v>ok</v>
      </c>
      <c r="AY3954" t="str">
        <f t="shared" ref="AY3954" ca="1" si="2101">IF(ABS(AY3952-AJ3952)&lt;AJ3952+(AJ3953-AJ3952)*5%,"ok","chk")</f>
        <v>ok</v>
      </c>
    </row>
    <row r="3955" spans="1:51" x14ac:dyDescent="0.4">
      <c r="A3955">
        <f t="shared" si="2087"/>
        <v>201904</v>
      </c>
      <c r="B3955" t="s">
        <v>1033</v>
      </c>
      <c r="C3955" t="s">
        <v>1036</v>
      </c>
      <c r="D3955" t="str">
        <f t="shared" ca="1" si="2097"/>
        <v>I104</v>
      </c>
      <c r="E3955">
        <f t="shared" ca="1" si="2066"/>
        <v>259</v>
      </c>
      <c r="F3955">
        <f t="shared" ca="1" si="2067"/>
        <v>2</v>
      </c>
      <c r="G3955" t="str">
        <f t="shared" ca="1" si="2094"/>
        <v>S10</v>
      </c>
      <c r="H3955" t="str">
        <f t="shared" ca="1" si="2095"/>
        <v>S107</v>
      </c>
      <c r="I3955">
        <f ca="1">VLOOKUP(D3955,PRC!$A$2:$B$21,2,0)*E3955</f>
        <v>18130000</v>
      </c>
      <c r="J3955">
        <f t="shared" ca="1" si="2068"/>
        <v>17948696</v>
      </c>
      <c r="K3955">
        <f ca="1">VLOOKUP(D3955,PRC!$A$1:$C$21,3,0)*E3955</f>
        <v>7614600</v>
      </c>
      <c r="L3955">
        <f t="shared" ca="1" si="2069"/>
        <v>363000</v>
      </c>
      <c r="M3955">
        <f t="shared" ca="1" si="2070"/>
        <v>0</v>
      </c>
      <c r="N3955">
        <f t="shared" ca="1" si="2071"/>
        <v>907000</v>
      </c>
      <c r="O3955">
        <f t="shared" ca="1" si="2072"/>
        <v>725000</v>
      </c>
      <c r="P3955">
        <f t="shared" ca="1" si="2096"/>
        <v>8339096</v>
      </c>
      <c r="Q3955">
        <f ca="1">IF(P3955&gt;0,1,0)</f>
        <v>1</v>
      </c>
      <c r="R3955">
        <f t="shared" ca="1" si="2073"/>
        <v>1</v>
      </c>
      <c r="S3955">
        <f t="shared" ca="1" si="2074"/>
        <v>2</v>
      </c>
      <c r="T3955">
        <f t="shared" ca="1" si="2075"/>
        <v>0</v>
      </c>
      <c r="U3955">
        <f t="shared" ca="1" si="2076"/>
        <v>5</v>
      </c>
      <c r="V3955">
        <f t="shared" ca="1" si="2077"/>
        <v>4</v>
      </c>
      <c r="X3955">
        <f t="shared" si="2079"/>
        <v>3955</v>
      </c>
      <c r="Y3955">
        <f t="shared" si="2080"/>
        <v>3952</v>
      </c>
      <c r="Z3955">
        <f t="shared" si="2081"/>
        <v>3953</v>
      </c>
      <c r="AA3955">
        <f t="shared" si="2078"/>
        <v>3956</v>
      </c>
      <c r="AB3955">
        <f t="shared" si="2088"/>
        <v>5</v>
      </c>
      <c r="AK3955" s="2">
        <f ca="1">AK3954/AB3952</f>
        <v>1</v>
      </c>
      <c r="AM3955" t="str">
        <f t="shared" si="2089"/>
        <v>201904RQ</v>
      </c>
      <c r="AN3955">
        <f t="shared" ca="1" si="2085"/>
        <v>1.0000220628792023</v>
      </c>
      <c r="AO3955">
        <f t="shared" ca="1" si="2086"/>
        <v>2.0022062879205738</v>
      </c>
      <c r="AP3955">
        <f t="shared" ca="1" si="2091"/>
        <v>0</v>
      </c>
      <c r="AQ3955">
        <f t="shared" ca="1" si="2092"/>
        <v>5.0027578599007176</v>
      </c>
      <c r="AR3955">
        <f t="shared" ca="1" si="2093"/>
        <v>3.9988968560397131</v>
      </c>
      <c r="AS3955">
        <f ca="1">P3955/J3955</f>
        <v>0.46460734529126796</v>
      </c>
      <c r="AT3955" t="str">
        <f ca="1">IF(ABS(AD3953-AT3953)&lt;AT3953+(AD3953-AD3952)*5%,"ok","chk")</f>
        <v>ok</v>
      </c>
      <c r="AU3955" t="str">
        <f ca="1">IF(ABS(AF3953-AU3953)&lt;AU3953+(AF3953-AF3952)*5%,"ok","chk")</f>
        <v>ok</v>
      </c>
      <c r="AV3955" t="str">
        <f t="shared" ref="AV3955" ca="1" si="2102">IF(ABS(AG3953-AV3953)&lt;AV3953+(AG3953-AG3952)*5%,"ok","chk")</f>
        <v>ok</v>
      </c>
      <c r="AW3955" t="str">
        <f t="shared" ref="AW3955" ca="1" si="2103">IF(ABS(AH3953-AW3953)&lt;AW3953+(AH3953-AH3952)*5%,"ok","chk")</f>
        <v>ok</v>
      </c>
      <c r="AX3955" t="str">
        <f t="shared" ref="AX3955" ca="1" si="2104">IF(ABS(AI3953-AX3953)&lt;AX3953+(AI3953-AI3952)*5%,"ok","chk")</f>
        <v>ok</v>
      </c>
      <c r="AY3955" t="str">
        <f t="shared" ref="AY3955" ca="1" si="2105">IF(ABS(AJ3953-AY3953)&lt;AY3953+(AJ3953-AJ3952)*5%,"ok","chk")</f>
        <v>ok</v>
      </c>
    </row>
    <row r="3956" spans="1:51" x14ac:dyDescent="0.4">
      <c r="A3956">
        <f t="shared" si="2087"/>
        <v>201904</v>
      </c>
      <c r="B3956" t="s">
        <v>1034</v>
      </c>
      <c r="C3956" t="s">
        <v>1036</v>
      </c>
      <c r="D3956" t="str">
        <f t="shared" ca="1" si="2097"/>
        <v>I115</v>
      </c>
      <c r="E3956">
        <f t="shared" ca="1" si="2066"/>
        <v>208</v>
      </c>
      <c r="F3956">
        <f t="shared" ca="1" si="2067"/>
        <v>0</v>
      </c>
      <c r="G3956" t="str">
        <f t="shared" ca="1" si="2094"/>
        <v>S10</v>
      </c>
      <c r="H3956" t="str">
        <f t="shared" ca="1" si="2095"/>
        <v>S106</v>
      </c>
      <c r="I3956">
        <f ca="1">VLOOKUP(D3956,PRC!$A$2:$B$21,2,0)*E3956</f>
        <v>1040000</v>
      </c>
      <c r="J3956">
        <f t="shared" ca="1" si="2068"/>
        <v>1029596</v>
      </c>
      <c r="K3956">
        <f ca="1">VLOOKUP(D3956,PRC!$A$1:$C$21,3,0)*E3956</f>
        <v>499200</v>
      </c>
      <c r="L3956">
        <f t="shared" ca="1" si="2069"/>
        <v>10000</v>
      </c>
      <c r="M3956">
        <f t="shared" ca="1" si="2070"/>
        <v>21000</v>
      </c>
      <c r="N3956">
        <f t="shared" ca="1" si="2071"/>
        <v>52000</v>
      </c>
      <c r="O3956">
        <f t="shared" ca="1" si="2072"/>
        <v>31000</v>
      </c>
      <c r="P3956">
        <f t="shared" ca="1" si="2096"/>
        <v>416396</v>
      </c>
      <c r="Q3956">
        <f ca="1">IF(P3956&gt;0,1,0)</f>
        <v>1</v>
      </c>
      <c r="R3956">
        <f t="shared" ca="1" si="2073"/>
        <v>1</v>
      </c>
      <c r="S3956">
        <f t="shared" ca="1" si="2074"/>
        <v>1</v>
      </c>
      <c r="T3956">
        <f t="shared" ca="1" si="2075"/>
        <v>2</v>
      </c>
      <c r="U3956">
        <f t="shared" ca="1" si="2076"/>
        <v>5</v>
      </c>
      <c r="V3956">
        <f t="shared" ca="1" si="2077"/>
        <v>3</v>
      </c>
      <c r="X3956">
        <f t="shared" si="2079"/>
        <v>3956</v>
      </c>
      <c r="Y3956">
        <f t="shared" si="2080"/>
        <v>3952</v>
      </c>
      <c r="Z3956">
        <f t="shared" si="2081"/>
        <v>3953</v>
      </c>
      <c r="AA3956">
        <f t="shared" si="2078"/>
        <v>3956</v>
      </c>
      <c r="AB3956">
        <f t="shared" si="2088"/>
        <v>5</v>
      </c>
      <c r="AM3956" t="str">
        <f t="shared" si="2089"/>
        <v>201904RQ</v>
      </c>
      <c r="AN3956">
        <f t="shared" ca="1" si="2085"/>
        <v>1.0003846153846196</v>
      </c>
      <c r="AO3956">
        <f t="shared" ca="1" si="2086"/>
        <v>0.96153846153846156</v>
      </c>
      <c r="AP3956">
        <f t="shared" ca="1" si="2091"/>
        <v>2.0192307692307692</v>
      </c>
      <c r="AQ3956">
        <f t="shared" ca="1" si="2092"/>
        <v>5</v>
      </c>
      <c r="AR3956">
        <f t="shared" ca="1" si="2093"/>
        <v>2.9807692307692308</v>
      </c>
      <c r="AS3956">
        <f ca="1">P3956/J3956</f>
        <v>0.40442659062389519</v>
      </c>
    </row>
    <row r="3957" spans="1:51" x14ac:dyDescent="0.4">
      <c r="A3957" s="1">
        <f t="shared" si="2087"/>
        <v>201904</v>
      </c>
      <c r="B3957" s="1" t="s">
        <v>1038</v>
      </c>
      <c r="C3957" s="1" t="s">
        <v>1042</v>
      </c>
      <c r="D3957" s="1" t="str">
        <f ca="1">"I"&amp;RANDBETWEEN(101,120)</f>
        <v>I120</v>
      </c>
      <c r="E3957" s="3">
        <f t="shared" ca="1" si="2066"/>
        <v>74</v>
      </c>
      <c r="F3957" s="3">
        <f t="shared" ca="1" si="2067"/>
        <v>17</v>
      </c>
      <c r="G3957" s="1" t="str">
        <f ca="1">LEFT(H3957,3)</f>
        <v>S11</v>
      </c>
      <c r="H3957" s="1" t="str">
        <f ca="1">"S"&amp;RANDBETWEEN(101,120)</f>
        <v>S118</v>
      </c>
      <c r="I3957" s="1">
        <f ca="1">VLOOKUP(D3957,PRC!$A$2:$B$21,2,0)*E3957</f>
        <v>318200000</v>
      </c>
      <c r="J3957" s="1">
        <f t="shared" ca="1" si="2068"/>
        <v>273651996</v>
      </c>
      <c r="K3957" s="1">
        <f ca="1">VLOOKUP(D3957,PRC!$A$1:$C$21,3,0)*E3957</f>
        <v>143190000</v>
      </c>
      <c r="L3957" s="1">
        <f t="shared" ca="1" si="2069"/>
        <v>6364000</v>
      </c>
      <c r="M3957" s="1">
        <f t="shared" ca="1" si="2070"/>
        <v>9546000</v>
      </c>
      <c r="N3957" s="1">
        <f t="shared" ca="1" si="2071"/>
        <v>6364000</v>
      </c>
      <c r="O3957" s="1">
        <f t="shared" ca="1" si="2072"/>
        <v>47730000</v>
      </c>
      <c r="P3957" s="1">
        <f ca="1">J3957-SUM(K3957:O3957)</f>
        <v>60457996</v>
      </c>
      <c r="Q3957">
        <f ca="1">IF(P3957&gt;0,1,0)</f>
        <v>1</v>
      </c>
      <c r="R3957" s="3">
        <f t="shared" ca="1" si="2073"/>
        <v>14</v>
      </c>
      <c r="S3957" s="3">
        <f t="shared" ca="1" si="2074"/>
        <v>2</v>
      </c>
      <c r="T3957" s="3">
        <f t="shared" ca="1" si="2075"/>
        <v>3</v>
      </c>
      <c r="U3957" s="3">
        <f t="shared" ca="1" si="2076"/>
        <v>2</v>
      </c>
      <c r="V3957" s="3">
        <f t="shared" ca="1" si="2077"/>
        <v>15</v>
      </c>
      <c r="W3957" t="str">
        <f>C3957&amp;A3957&amp;"EBIT"</f>
        <v>AT201904EBIT</v>
      </c>
      <c r="X3957">
        <f t="shared" si="2079"/>
        <v>3957</v>
      </c>
      <c r="Y3957">
        <f t="shared" si="2080"/>
        <v>3957</v>
      </c>
      <c r="Z3957">
        <f t="shared" si="2081"/>
        <v>3958</v>
      </c>
      <c r="AA3957">
        <f t="shared" si="2078"/>
        <v>3976</v>
      </c>
      <c r="AB3957">
        <f t="shared" si="2088"/>
        <v>20</v>
      </c>
      <c r="AC3957" s="4" t="s">
        <v>1106</v>
      </c>
      <c r="AD3957">
        <f>VLOOKUP(C3957&amp;A3957&amp;AC3957,PRF_POL!$A$2:$J$97,5,0)</f>
        <v>30</v>
      </c>
      <c r="AE3957">
        <f>$AE$2</f>
        <v>40</v>
      </c>
      <c r="AF3957">
        <f>VLOOKUP($C3957&amp;$A3957&amp;$AC3957,PRF_POL!$A$2:$J$97,6,0)</f>
        <v>10</v>
      </c>
      <c r="AG3957">
        <f>VLOOKUP($C3957&amp;$A3957&amp;$AC3957,PRF_POL!$A$2:$J$97,7,0)</f>
        <v>1</v>
      </c>
      <c r="AH3957">
        <f>VLOOKUP($C3957&amp;$A3957&amp;$AC3957,PRF_POL!$A$2:$J$97,8,0)</f>
        <v>1</v>
      </c>
      <c r="AI3957">
        <f>VLOOKUP($C3957&amp;$A3957&amp;$AC3957,PRF_POL!$A$2:$J$97,9,0)</f>
        <v>1</v>
      </c>
      <c r="AJ3957">
        <f>VLOOKUP($C3957&amp;$A3957&amp;$AC3957,PRF_POL!$A$2:$J$97,10,0)</f>
        <v>15</v>
      </c>
      <c r="AK3957">
        <f>SUM(AE3957:AJ3957)</f>
        <v>68</v>
      </c>
      <c r="AL3957" s="3">
        <f ca="1">SUM(INDIRECT("P"&amp;Y3957):INDIRECT("P"&amp;AA3957))</f>
        <v>119733620</v>
      </c>
      <c r="AM3957" t="str">
        <f t="shared" si="2089"/>
        <v>201904AT</v>
      </c>
      <c r="AN3957">
        <f t="shared" ca="1" si="2085"/>
        <v>14.000001257071027</v>
      </c>
      <c r="AO3957">
        <f t="shared" ca="1" si="2086"/>
        <v>2</v>
      </c>
      <c r="AP3957">
        <f t="shared" ca="1" si="2091"/>
        <v>3</v>
      </c>
      <c r="AQ3957">
        <f t="shared" ca="1" si="2092"/>
        <v>2</v>
      </c>
      <c r="AR3957">
        <f t="shared" ca="1" si="2093"/>
        <v>15</v>
      </c>
      <c r="AS3957">
        <f ca="1">P3957/J3957</f>
        <v>0.22093022117039482</v>
      </c>
      <c r="AT3957">
        <f ca="1">MIN(INDIRECT("E"&amp;$Y3957):INDIRECT("E"&amp;$AA3957))</f>
        <v>38</v>
      </c>
      <c r="AU3957">
        <f ca="1">MIN(INDIRECT("AN"&amp;$Y3957):INDIRECT("AN"&amp;$AA3957))</f>
        <v>10.000123076923073</v>
      </c>
      <c r="AV3957">
        <f ca="1">MIN(INDIRECT("AO"&amp;$Y3957):INDIRECT("AO"&amp;$AA3957))</f>
        <v>0.98039215686274506</v>
      </c>
      <c r="AW3957">
        <f ca="1">MIN(INDIRECT("AP"&amp;$Y3957):INDIRECT("AP"&amp;$AA3957))</f>
        <v>1</v>
      </c>
      <c r="AX3957">
        <f ca="1">MIN(INDIRECT("AQ"&amp;$Y3957):INDIRECT("AQ"&amp;$AA3957))</f>
        <v>0.98039215686274506</v>
      </c>
      <c r="AY3957">
        <f ca="1">MIN(INDIRECT("AR"&amp;$Y3957):INDIRECT("AR"&amp;$AA3957))</f>
        <v>15</v>
      </c>
    </row>
    <row r="3958" spans="1:51" x14ac:dyDescent="0.4">
      <c r="A3958">
        <f t="shared" si="2087"/>
        <v>201904</v>
      </c>
      <c r="B3958" t="s">
        <v>1040</v>
      </c>
      <c r="C3958" t="s">
        <v>1042</v>
      </c>
      <c r="D3958" t="str">
        <f ca="1">"I"&amp;RANDBETWEEN(101,120)</f>
        <v>I106</v>
      </c>
      <c r="E3958">
        <f t="shared" ca="1" si="2066"/>
        <v>72</v>
      </c>
      <c r="F3958">
        <f t="shared" ca="1" si="2067"/>
        <v>16</v>
      </c>
      <c r="G3958" t="str">
        <f t="shared" ref="G3958:G3976" ca="1" si="2106">LEFT(H3958,3)</f>
        <v>S10</v>
      </c>
      <c r="H3958" t="str">
        <f t="shared" ca="1" si="2095"/>
        <v>S109</v>
      </c>
      <c r="I3958">
        <f ca="1">VLOOKUP(D3958,PRC!$A$2:$B$21,2,0)*E3958</f>
        <v>1440000</v>
      </c>
      <c r="J3958">
        <f t="shared" ca="1" si="2068"/>
        <v>1166396</v>
      </c>
      <c r="K3958">
        <f ca="1">VLOOKUP(D3958,PRC!$A$1:$C$21,3,0)*E3958</f>
        <v>763200</v>
      </c>
      <c r="L3958">
        <f t="shared" ca="1" si="2069"/>
        <v>43000</v>
      </c>
      <c r="M3958">
        <f t="shared" ca="1" si="2070"/>
        <v>29000</v>
      </c>
      <c r="N3958">
        <f t="shared" ca="1" si="2071"/>
        <v>43000</v>
      </c>
      <c r="O3958">
        <f t="shared" ca="1" si="2072"/>
        <v>259000</v>
      </c>
      <c r="P3958">
        <f t="shared" ref="P3958:P3976" ca="1" si="2107">J3958-SUM(K3958:O3958)</f>
        <v>29196</v>
      </c>
      <c r="Q3958">
        <f ca="1">IF(P3958&gt;0,1,0)</f>
        <v>1</v>
      </c>
      <c r="R3958">
        <f t="shared" ca="1" si="2073"/>
        <v>19</v>
      </c>
      <c r="S3958">
        <f t="shared" ca="1" si="2074"/>
        <v>3</v>
      </c>
      <c r="T3958">
        <f t="shared" ca="1" si="2075"/>
        <v>2</v>
      </c>
      <c r="U3958">
        <f t="shared" ca="1" si="2076"/>
        <v>3</v>
      </c>
      <c r="V3958">
        <f t="shared" ca="1" si="2077"/>
        <v>18</v>
      </c>
      <c r="W3958" t="str">
        <f>C3958&amp;A3958&amp;"SALES"</f>
        <v>AT201904SALES</v>
      </c>
      <c r="X3958">
        <f t="shared" si="2079"/>
        <v>3958</v>
      </c>
      <c r="Y3958">
        <f t="shared" si="2080"/>
        <v>3957</v>
      </c>
      <c r="Z3958">
        <f t="shared" si="2081"/>
        <v>3958</v>
      </c>
      <c r="AA3958">
        <f t="shared" si="2078"/>
        <v>3976</v>
      </c>
      <c r="AB3958">
        <f t="shared" si="2088"/>
        <v>20</v>
      </c>
      <c r="AC3958" s="4" t="s">
        <v>1107</v>
      </c>
      <c r="AD3958">
        <f>VLOOKUP(C3958&amp;A3958&amp;AC3958,PRF_POL!$A$2:$J$97,5,0)</f>
        <v>80</v>
      </c>
      <c r="AE3958">
        <f>$AE$3</f>
        <v>60</v>
      </c>
      <c r="AF3958">
        <f>VLOOKUP($C3958&amp;$A3958&amp;$AC3958,PRF_POL!$A$2:$J$97,6,0)</f>
        <v>20</v>
      </c>
      <c r="AG3958">
        <f>VLOOKUP($C3958&amp;$A3958&amp;$AC3958,PRF_POL!$A$2:$J$97,7,0)</f>
        <v>3</v>
      </c>
      <c r="AH3958">
        <f>VLOOKUP($C3958&amp;$A3958&amp;$AC3958,PRF_POL!$A$2:$J$97,8,0)</f>
        <v>3</v>
      </c>
      <c r="AI3958">
        <f>VLOOKUP($C3958&amp;$A3958&amp;$AC3958,PRF_POL!$A$2:$J$97,9,0)</f>
        <v>5</v>
      </c>
      <c r="AJ3958">
        <f>VLOOKUP($C3958&amp;$A3958&amp;$AC3958,PRF_POL!$A$2:$J$97,10,0)</f>
        <v>18</v>
      </c>
      <c r="AK3958">
        <f>SUM(AE3958:AJ3958)</f>
        <v>109</v>
      </c>
      <c r="AL3958" s="3">
        <f ca="1">SUM(INDIRECT("J"&amp;Y3957):INDIRECT("J"&amp;AA3957))</f>
        <v>599589020</v>
      </c>
      <c r="AM3958" t="str">
        <f t="shared" si="2089"/>
        <v>201904AT</v>
      </c>
      <c r="AN3958">
        <f t="shared" ca="1" si="2085"/>
        <v>19.000277777777775</v>
      </c>
      <c r="AO3958">
        <f t="shared" ca="1" si="2086"/>
        <v>2.9861111111111112</v>
      </c>
      <c r="AP3958">
        <f t="shared" ca="1" si="2091"/>
        <v>2.0138888888888888</v>
      </c>
      <c r="AQ3958">
        <f t="shared" ca="1" si="2092"/>
        <v>2.9861111111111112</v>
      </c>
      <c r="AR3958">
        <f t="shared" ca="1" si="2093"/>
        <v>17.986111111111111</v>
      </c>
      <c r="AS3958">
        <f ca="1">P3958/J3958</f>
        <v>2.5030950037551569E-2</v>
      </c>
      <c r="AT3958">
        <f ca="1">MAX(INDIRECT("E"&amp;$Y3957):INDIRECT("E"&amp;$AA3957))</f>
        <v>75</v>
      </c>
      <c r="AU3958">
        <f ca="1">MAX(INDIRECT("AN"&amp;$Y3957):INDIRECT("AN"&amp;$AA3957))</f>
        <v>20.000180180180184</v>
      </c>
      <c r="AV3958">
        <f ca="1">MAX(INDIRECT("AO"&amp;$Y3957):INDIRECT("AO"&amp;$AA3957))</f>
        <v>3.1578947368421053</v>
      </c>
      <c r="AW3958">
        <f ca="1">MAX(INDIRECT("AP"&amp;$Y3957):INDIRECT("AP"&amp;$AA3957))</f>
        <v>3.0153846153846153</v>
      </c>
      <c r="AX3958">
        <f ca="1">MAX(INDIRECT("AQ"&amp;$Y3957):INDIRECT("AQ"&amp;$AA3957))</f>
        <v>5.1428571428571423</v>
      </c>
      <c r="AY3958">
        <f ca="1">MAX(INDIRECT("AR"&amp;$Y3957):INDIRECT("AR"&amp;$AA3957))</f>
        <v>18</v>
      </c>
    </row>
    <row r="3959" spans="1:51" x14ac:dyDescent="0.4">
      <c r="A3959">
        <f t="shared" si="2087"/>
        <v>201904</v>
      </c>
      <c r="B3959" t="s">
        <v>1043</v>
      </c>
      <c r="C3959" t="s">
        <v>1042</v>
      </c>
      <c r="D3959" t="str">
        <f t="shared" ref="D3959:D3976" ca="1" si="2108">"I"&amp;RANDBETWEEN(101,120)</f>
        <v>I109</v>
      </c>
      <c r="E3959">
        <f t="shared" ca="1" si="2066"/>
        <v>69</v>
      </c>
      <c r="F3959">
        <f t="shared" ca="1" si="2067"/>
        <v>14</v>
      </c>
      <c r="G3959" t="str">
        <f t="shared" ca="1" si="2106"/>
        <v>S12</v>
      </c>
      <c r="H3959" t="str">
        <f t="shared" ca="1" si="2095"/>
        <v>S120</v>
      </c>
      <c r="I3959">
        <f ca="1">VLOOKUP(D3959,PRC!$A$2:$B$21,2,0)*E3959</f>
        <v>34500000</v>
      </c>
      <c r="J3959">
        <f t="shared" ca="1" si="2068"/>
        <v>28979996</v>
      </c>
      <c r="K3959">
        <f ca="1">VLOOKUP(D3959,PRC!$A$1:$C$21,3,0)*E3959</f>
        <v>13800000</v>
      </c>
      <c r="L3959">
        <f t="shared" ca="1" si="2069"/>
        <v>345000</v>
      </c>
      <c r="M3959">
        <f t="shared" ca="1" si="2070"/>
        <v>345000</v>
      </c>
      <c r="N3959">
        <f t="shared" ca="1" si="2071"/>
        <v>1725000</v>
      </c>
      <c r="O3959">
        <f t="shared" ca="1" si="2072"/>
        <v>5865000</v>
      </c>
      <c r="P3959">
        <f t="shared" ca="1" si="2107"/>
        <v>6899996</v>
      </c>
      <c r="Q3959">
        <f ca="1">IF(P3959&gt;0,1,0)</f>
        <v>1</v>
      </c>
      <c r="R3959">
        <f t="shared" ca="1" si="2073"/>
        <v>16</v>
      </c>
      <c r="S3959">
        <f t="shared" ca="1" si="2074"/>
        <v>1</v>
      </c>
      <c r="T3959">
        <f t="shared" ca="1" si="2075"/>
        <v>1</v>
      </c>
      <c r="U3959">
        <f t="shared" ca="1" si="2076"/>
        <v>5</v>
      </c>
      <c r="V3959">
        <f t="shared" ca="1" si="2077"/>
        <v>17</v>
      </c>
      <c r="X3959">
        <f t="shared" si="2079"/>
        <v>3959</v>
      </c>
      <c r="Y3959">
        <f t="shared" si="2080"/>
        <v>3957</v>
      </c>
      <c r="Z3959">
        <f t="shared" si="2081"/>
        <v>3958</v>
      </c>
      <c r="AA3959">
        <f t="shared" si="2078"/>
        <v>3976</v>
      </c>
      <c r="AB3959">
        <f t="shared" si="2088"/>
        <v>20</v>
      </c>
      <c r="AK3959" s="3">
        <f ca="1">SUM(INDIRECT("Q"&amp;Y3957):INDIRECT("Q"&amp;AA3957))</f>
        <v>20</v>
      </c>
      <c r="AL3959">
        <f ca="1">AL3957/AL3958</f>
        <v>0.19969281625604152</v>
      </c>
      <c r="AM3959" t="str">
        <f t="shared" si="2089"/>
        <v>201904AT</v>
      </c>
      <c r="AN3959">
        <f t="shared" ca="1" si="2085"/>
        <v>16.000011594202903</v>
      </c>
      <c r="AO3959">
        <f t="shared" ca="1" si="2086"/>
        <v>1</v>
      </c>
      <c r="AP3959">
        <f t="shared" ca="1" si="2091"/>
        <v>1</v>
      </c>
      <c r="AQ3959">
        <f t="shared" ca="1" si="2092"/>
        <v>5</v>
      </c>
      <c r="AR3959">
        <f t="shared" ca="1" si="2093"/>
        <v>17</v>
      </c>
      <c r="AS3959">
        <f ca="1">P3959/J3959</f>
        <v>0.23809513293238549</v>
      </c>
      <c r="AT3959" t="str">
        <f ca="1">IF(ABS(AT3957-AD3957)&lt;AD3957+(AD3958-AD3957)*5%,"ok","chk")</f>
        <v>ok</v>
      </c>
      <c r="AU3959" t="str">
        <f ca="1">IF(ABS(AU3957-AF3957)&lt;AF3957+(AF3958-AF3957)*5%,"ok","chk")</f>
        <v>ok</v>
      </c>
      <c r="AV3959" t="str">
        <f t="shared" ref="AV3959" ca="1" si="2109">IF(ABS(AV3957-AG3957)&lt;AG3957+(AG3958-AG3957)*5%,"ok","chk")</f>
        <v>ok</v>
      </c>
      <c r="AW3959" t="str">
        <f t="shared" ref="AW3959" ca="1" si="2110">IF(ABS(AW3957-AH3957)&lt;AH3957+(AH3958-AH3957)*5%,"ok","chk")</f>
        <v>ok</v>
      </c>
      <c r="AX3959" t="str">
        <f t="shared" ref="AX3959" ca="1" si="2111">IF(ABS(AX3957-AI3957)&lt;AI3957+(AI3958-AI3957)*5%,"ok","chk")</f>
        <v>ok</v>
      </c>
      <c r="AY3959" t="str">
        <f t="shared" ref="AY3959" ca="1" si="2112">IF(ABS(AY3957-AJ3957)&lt;AJ3957+(AJ3958-AJ3957)*5%,"ok","chk")</f>
        <v>ok</v>
      </c>
    </row>
    <row r="3960" spans="1:51" x14ac:dyDescent="0.4">
      <c r="A3960">
        <f t="shared" si="2087"/>
        <v>201904</v>
      </c>
      <c r="B3960" t="s">
        <v>1044</v>
      </c>
      <c r="C3960" t="s">
        <v>1042</v>
      </c>
      <c r="D3960" t="str">
        <f t="shared" ca="1" si="2108"/>
        <v>I117</v>
      </c>
      <c r="E3960">
        <f t="shared" ca="1" si="2066"/>
        <v>72</v>
      </c>
      <c r="F3960">
        <f t="shared" ca="1" si="2067"/>
        <v>17</v>
      </c>
      <c r="G3960" t="str">
        <f t="shared" ca="1" si="2106"/>
        <v>S11</v>
      </c>
      <c r="H3960" t="str">
        <f t="shared" ca="1" si="2095"/>
        <v>S112</v>
      </c>
      <c r="I3960">
        <f ca="1">VLOOKUP(D3960,PRC!$A$2:$B$21,2,0)*E3960</f>
        <v>180000000</v>
      </c>
      <c r="J3960">
        <f t="shared" ca="1" si="2068"/>
        <v>145799996</v>
      </c>
      <c r="K3960">
        <f ca="1">VLOOKUP(D3960,PRC!$A$1:$C$21,3,0)*E3960</f>
        <v>82800000</v>
      </c>
      <c r="L3960">
        <f t="shared" ca="1" si="2069"/>
        <v>1800000</v>
      </c>
      <c r="M3960">
        <f t="shared" ca="1" si="2070"/>
        <v>5400000</v>
      </c>
      <c r="N3960">
        <f t="shared" ca="1" si="2071"/>
        <v>5400000</v>
      </c>
      <c r="O3960">
        <f t="shared" ca="1" si="2072"/>
        <v>27000000</v>
      </c>
      <c r="P3960">
        <f t="shared" ca="1" si="2107"/>
        <v>23399996</v>
      </c>
      <c r="Q3960">
        <f ca="1">IF(P3960&gt;0,1,0)</f>
        <v>1</v>
      </c>
      <c r="R3960">
        <f t="shared" ca="1" si="2073"/>
        <v>19</v>
      </c>
      <c r="S3960">
        <f t="shared" ca="1" si="2074"/>
        <v>1</v>
      </c>
      <c r="T3960">
        <f t="shared" ca="1" si="2075"/>
        <v>3</v>
      </c>
      <c r="U3960">
        <f t="shared" ca="1" si="2076"/>
        <v>3</v>
      </c>
      <c r="V3960">
        <f t="shared" ca="1" si="2077"/>
        <v>15</v>
      </c>
      <c r="X3960">
        <f t="shared" si="2079"/>
        <v>3960</v>
      </c>
      <c r="Y3960">
        <f t="shared" si="2080"/>
        <v>3957</v>
      </c>
      <c r="Z3960">
        <f t="shared" si="2081"/>
        <v>3958</v>
      </c>
      <c r="AA3960">
        <f t="shared" si="2078"/>
        <v>3976</v>
      </c>
      <c r="AB3960">
        <f t="shared" si="2088"/>
        <v>20</v>
      </c>
      <c r="AK3960" s="2">
        <f ca="1">AK3959/AB3957</f>
        <v>1</v>
      </c>
      <c r="AM3960" t="str">
        <f t="shared" si="2089"/>
        <v>201904AT</v>
      </c>
      <c r="AN3960">
        <f t="shared" ca="1" si="2085"/>
        <v>19.000002222222221</v>
      </c>
      <c r="AO3960">
        <f t="shared" ca="1" si="2086"/>
        <v>1</v>
      </c>
      <c r="AP3960">
        <f t="shared" ca="1" si="2091"/>
        <v>3</v>
      </c>
      <c r="AQ3960">
        <f t="shared" ca="1" si="2092"/>
        <v>3</v>
      </c>
      <c r="AR3960">
        <f t="shared" ca="1" si="2093"/>
        <v>15</v>
      </c>
      <c r="AS3960">
        <f ca="1">P3960/J3960</f>
        <v>0.16049380412877379</v>
      </c>
      <c r="AT3960" t="str">
        <f ca="1">IF(ABS(AD3958-AT3958)&lt;AT3958+(AD3958-AD3957)*5%,"ok","chk")</f>
        <v>ok</v>
      </c>
      <c r="AU3960" t="str">
        <f ca="1">IF(ABS(AF3958-AU3958)&lt;AU3958+(AF3958-AF3957)*5%,"ok","chk")</f>
        <v>ok</v>
      </c>
      <c r="AV3960" t="str">
        <f t="shared" ref="AV3960" ca="1" si="2113">IF(ABS(AG3958-AV3958)&lt;AV3958+(AG3958-AG3957)*5%,"ok","chk")</f>
        <v>ok</v>
      </c>
      <c r="AW3960" t="str">
        <f t="shared" ref="AW3960" ca="1" si="2114">IF(ABS(AH3958-AW3958)&lt;AW3958+(AH3958-AH3957)*5%,"ok","chk")</f>
        <v>ok</v>
      </c>
      <c r="AX3960" t="str">
        <f t="shared" ref="AX3960" ca="1" si="2115">IF(ABS(AI3958-AX3958)&lt;AX3958+(AI3958-AI3957)*5%,"ok","chk")</f>
        <v>ok</v>
      </c>
      <c r="AY3960" t="str">
        <f t="shared" ref="AY3960" ca="1" si="2116">IF(ABS(AJ3958-AY3958)&lt;AY3958+(AJ3958-AJ3957)*5%,"ok","chk")</f>
        <v>ok</v>
      </c>
    </row>
    <row r="3961" spans="1:51" x14ac:dyDescent="0.4">
      <c r="A3961">
        <f t="shared" si="2087"/>
        <v>201904</v>
      </c>
      <c r="B3961" t="s">
        <v>1045</v>
      </c>
      <c r="C3961" t="s">
        <v>1042</v>
      </c>
      <c r="D3961" t="str">
        <f t="shared" ca="1" si="2108"/>
        <v>I113</v>
      </c>
      <c r="E3961">
        <f t="shared" ca="1" si="2066"/>
        <v>74</v>
      </c>
      <c r="F3961">
        <f t="shared" ca="1" si="2067"/>
        <v>10</v>
      </c>
      <c r="G3961" t="str">
        <f t="shared" ca="1" si="2106"/>
        <v>S10</v>
      </c>
      <c r="H3961" t="str">
        <f t="shared" ca="1" si="2095"/>
        <v>S104</v>
      </c>
      <c r="I3961">
        <f ca="1">VLOOKUP(D3961,PRC!$A$2:$B$21,2,0)*E3961</f>
        <v>49580000</v>
      </c>
      <c r="J3961">
        <f t="shared" ca="1" si="2068"/>
        <v>43134596</v>
      </c>
      <c r="K3961">
        <f ca="1">VLOOKUP(D3961,PRC!$A$1:$C$21,3,0)*E3961</f>
        <v>22311000</v>
      </c>
      <c r="L3961">
        <f t="shared" ca="1" si="2069"/>
        <v>496000</v>
      </c>
      <c r="M3961">
        <f t="shared" ca="1" si="2070"/>
        <v>992000</v>
      </c>
      <c r="N3961">
        <f t="shared" ca="1" si="2071"/>
        <v>992000</v>
      </c>
      <c r="O3961">
        <f t="shared" ca="1" si="2072"/>
        <v>7933000</v>
      </c>
      <c r="P3961">
        <f t="shared" ca="1" si="2107"/>
        <v>10410596</v>
      </c>
      <c r="Q3961">
        <f ca="1">IF(P3961&gt;0,1,0)</f>
        <v>1</v>
      </c>
      <c r="R3961">
        <f t="shared" ca="1" si="2073"/>
        <v>13</v>
      </c>
      <c r="S3961">
        <f t="shared" ca="1" si="2074"/>
        <v>1</v>
      </c>
      <c r="T3961">
        <f t="shared" ca="1" si="2075"/>
        <v>2</v>
      </c>
      <c r="U3961">
        <f t="shared" ca="1" si="2076"/>
        <v>2</v>
      </c>
      <c r="V3961">
        <f t="shared" ca="1" si="2077"/>
        <v>16</v>
      </c>
      <c r="X3961">
        <f t="shared" si="2079"/>
        <v>3961</v>
      </c>
      <c r="Y3961">
        <f t="shared" si="2080"/>
        <v>3957</v>
      </c>
      <c r="Z3961">
        <f t="shared" si="2081"/>
        <v>3958</v>
      </c>
      <c r="AA3961">
        <f t="shared" si="2078"/>
        <v>3976</v>
      </c>
      <c r="AB3961">
        <f t="shared" si="2088"/>
        <v>20</v>
      </c>
      <c r="AM3961" t="str">
        <f t="shared" si="2089"/>
        <v>201904AT</v>
      </c>
      <c r="AN3961">
        <f t="shared" ca="1" si="2085"/>
        <v>13.000008067769265</v>
      </c>
      <c r="AO3961">
        <f t="shared" ca="1" si="2086"/>
        <v>1.0004033884630898</v>
      </c>
      <c r="AP3961">
        <f t="shared" ca="1" si="2091"/>
        <v>2.0008067769261797</v>
      </c>
      <c r="AQ3961">
        <f t="shared" ca="1" si="2092"/>
        <v>2.0008067769261797</v>
      </c>
      <c r="AR3961">
        <f t="shared" ca="1" si="2093"/>
        <v>16.000403388463088</v>
      </c>
      <c r="AS3961">
        <f ca="1">P3961/J3961</f>
        <v>0.24135142009907778</v>
      </c>
    </row>
    <row r="3962" spans="1:51" x14ac:dyDescent="0.4">
      <c r="A3962">
        <f t="shared" si="2087"/>
        <v>201904</v>
      </c>
      <c r="B3962" t="s">
        <v>1046</v>
      </c>
      <c r="C3962" t="s">
        <v>1042</v>
      </c>
      <c r="D3962" t="str">
        <f t="shared" ca="1" si="2108"/>
        <v>I101</v>
      </c>
      <c r="E3962">
        <f t="shared" ca="1" si="2066"/>
        <v>51</v>
      </c>
      <c r="F3962">
        <f t="shared" ca="1" si="2067"/>
        <v>11</v>
      </c>
      <c r="G3962" t="str">
        <f t="shared" ca="1" si="2106"/>
        <v>S10</v>
      </c>
      <c r="H3962" t="str">
        <f t="shared" ca="1" si="2095"/>
        <v>S102</v>
      </c>
      <c r="I3962">
        <f ca="1">VLOOKUP(D3962,PRC!$A$2:$B$21,2,0)*E3962</f>
        <v>1530000</v>
      </c>
      <c r="J3962">
        <f t="shared" ca="1" si="2068"/>
        <v>1346396</v>
      </c>
      <c r="K3962">
        <f ca="1">VLOOKUP(D3962,PRC!$A$1:$C$21,3,0)*E3962</f>
        <v>795600</v>
      </c>
      <c r="L3962">
        <f t="shared" ca="1" si="2069"/>
        <v>15000</v>
      </c>
      <c r="M3962">
        <f t="shared" ca="1" si="2070"/>
        <v>46000</v>
      </c>
      <c r="N3962">
        <f t="shared" ca="1" si="2071"/>
        <v>15000</v>
      </c>
      <c r="O3962">
        <f t="shared" ca="1" si="2072"/>
        <v>245000</v>
      </c>
      <c r="P3962">
        <f t="shared" ca="1" si="2107"/>
        <v>229796</v>
      </c>
      <c r="Q3962">
        <f ca="1">IF(P3962&gt;0,1,0)</f>
        <v>1</v>
      </c>
      <c r="R3962">
        <f t="shared" ca="1" si="2073"/>
        <v>12</v>
      </c>
      <c r="S3962">
        <f t="shared" ca="1" si="2074"/>
        <v>1</v>
      </c>
      <c r="T3962">
        <f t="shared" ca="1" si="2075"/>
        <v>3</v>
      </c>
      <c r="U3962">
        <f t="shared" ca="1" si="2076"/>
        <v>1</v>
      </c>
      <c r="V3962">
        <f t="shared" ca="1" si="2077"/>
        <v>16</v>
      </c>
      <c r="X3962">
        <f t="shared" si="2079"/>
        <v>3962</v>
      </c>
      <c r="Y3962">
        <f t="shared" si="2080"/>
        <v>3957</v>
      </c>
      <c r="Z3962">
        <f t="shared" si="2081"/>
        <v>3958</v>
      </c>
      <c r="AA3962">
        <f t="shared" si="2078"/>
        <v>3976</v>
      </c>
      <c r="AB3962">
        <f t="shared" si="2088"/>
        <v>20</v>
      </c>
      <c r="AM3962" t="str">
        <f t="shared" si="2089"/>
        <v>201904AT</v>
      </c>
      <c r="AN3962">
        <f t="shared" ca="1" si="2085"/>
        <v>12.000261437908499</v>
      </c>
      <c r="AO3962">
        <f t="shared" ca="1" si="2086"/>
        <v>0.98039215686274506</v>
      </c>
      <c r="AP3962">
        <f t="shared" ca="1" si="2091"/>
        <v>3.0065359477124183</v>
      </c>
      <c r="AQ3962">
        <f t="shared" ca="1" si="2092"/>
        <v>0.98039215686274506</v>
      </c>
      <c r="AR3962">
        <f t="shared" ca="1" si="2093"/>
        <v>16.013071895424837</v>
      </c>
      <c r="AS3962">
        <f ca="1">P3962/J3962</f>
        <v>0.1706748980240583</v>
      </c>
    </row>
    <row r="3963" spans="1:51" x14ac:dyDescent="0.4">
      <c r="A3963">
        <f t="shared" si="2087"/>
        <v>201904</v>
      </c>
      <c r="B3963" t="s">
        <v>1047</v>
      </c>
      <c r="C3963" t="s">
        <v>1042</v>
      </c>
      <c r="D3963" t="str">
        <f t="shared" ca="1" si="2108"/>
        <v>I111</v>
      </c>
      <c r="E3963">
        <f t="shared" ref="E3963:E4001" ca="1" si="2117">RANDBETWEEN(INDIRECT("AD"&amp;Y3963),INDIRECT("AD"&amp;Z3963))</f>
        <v>50</v>
      </c>
      <c r="F3963">
        <f t="shared" ref="F3963:F4001" ca="1" si="2118">RANDBETWEEN(INDIRECT("AF"&amp;Y3963),INDIRECT("AF"&amp;Z3963))</f>
        <v>11</v>
      </c>
      <c r="G3963" t="str">
        <f t="shared" ca="1" si="2106"/>
        <v>S11</v>
      </c>
      <c r="H3963" t="str">
        <f t="shared" ca="1" si="2095"/>
        <v>S110</v>
      </c>
      <c r="I3963">
        <f ca="1">VLOOKUP(D3963,PRC!$A$2:$B$21,2,0)*E3963</f>
        <v>7500000</v>
      </c>
      <c r="J3963">
        <f t="shared" ref="J3963:J4001" ca="1" si="2119">I3963*(1-R3963/100)-4</f>
        <v>6449996</v>
      </c>
      <c r="K3963">
        <f ca="1">VLOOKUP(D3963,PRC!$A$1:$C$21,3,0)*E3963</f>
        <v>3975000</v>
      </c>
      <c r="L3963">
        <f t="shared" ref="L3963:L4001" ca="1" si="2120">ROUND($I3963*S3963,-5)/100</f>
        <v>75000</v>
      </c>
      <c r="M3963">
        <f t="shared" ref="M3963:M4001" ca="1" si="2121">ROUND($I3963*T3963,-5)/100</f>
        <v>150000</v>
      </c>
      <c r="N3963">
        <f t="shared" ref="N3963:N4001" ca="1" si="2122">ROUND($I3963*U3963,-5)/100</f>
        <v>75000</v>
      </c>
      <c r="O3963">
        <f t="shared" ref="O3963:O4001" ca="1" si="2123">ROUND($I3963*V3963,-5)/100</f>
        <v>1350000</v>
      </c>
      <c r="P3963">
        <f t="shared" ca="1" si="2107"/>
        <v>824996</v>
      </c>
      <c r="Q3963">
        <f ca="1">IF(P3963&gt;0,1,0)</f>
        <v>1</v>
      </c>
      <c r="R3963">
        <f t="shared" ref="R3963:R4001" ca="1" si="2124">RANDBETWEEN(INDIRECT("AF"&amp;$Y3963),INDIRECT("AF"&amp;$Z3963))</f>
        <v>14</v>
      </c>
      <c r="S3963">
        <f t="shared" ref="S3963:S4001" ca="1" si="2125">RANDBETWEEN(INDIRECT("AG"&amp;$Y3963),INDIRECT("AG"&amp;$Z3963))</f>
        <v>1</v>
      </c>
      <c r="T3963">
        <f t="shared" ref="T3963:T4001" ca="1" si="2126">RANDBETWEEN(INDIRECT("AH"&amp;$Y3963),INDIRECT("AH"&amp;$Z3963))</f>
        <v>2</v>
      </c>
      <c r="U3963">
        <f t="shared" ref="U3963:U4001" ca="1" si="2127">RANDBETWEEN(INDIRECT("Ai"&amp;$Y3963),INDIRECT("Ai"&amp;$Z3963))</f>
        <v>1</v>
      </c>
      <c r="V3963">
        <f t="shared" ref="V3963:V4001" ca="1" si="2128">RANDBETWEEN(INDIRECT("Aj"&amp;$Y3963),INDIRECT("Aj"&amp;$Z3963))</f>
        <v>18</v>
      </c>
      <c r="X3963">
        <f t="shared" si="2079"/>
        <v>3963</v>
      </c>
      <c r="Y3963">
        <f t="shared" si="2080"/>
        <v>3957</v>
      </c>
      <c r="Z3963">
        <f t="shared" si="2081"/>
        <v>3958</v>
      </c>
      <c r="AA3963">
        <f t="shared" ref="AA3963:AA4001" si="2129">Y3963+AB3963-1</f>
        <v>3976</v>
      </c>
      <c r="AB3963">
        <f t="shared" si="2088"/>
        <v>20</v>
      </c>
      <c r="AM3963" t="str">
        <f t="shared" si="2089"/>
        <v>201904AT</v>
      </c>
      <c r="AN3963">
        <f t="shared" ca="1" si="2085"/>
        <v>14.000053333333328</v>
      </c>
      <c r="AO3963">
        <f t="shared" ca="1" si="2086"/>
        <v>1</v>
      </c>
      <c r="AP3963">
        <f t="shared" ca="1" si="2091"/>
        <v>2</v>
      </c>
      <c r="AQ3963">
        <f t="shared" ca="1" si="2092"/>
        <v>1</v>
      </c>
      <c r="AR3963">
        <f t="shared" ca="1" si="2093"/>
        <v>18</v>
      </c>
      <c r="AS3963">
        <f ca="1">P3963/J3963</f>
        <v>0.12790643591096801</v>
      </c>
    </row>
    <row r="3964" spans="1:51" x14ac:dyDescent="0.4">
      <c r="A3964">
        <f t="shared" si="2087"/>
        <v>201904</v>
      </c>
      <c r="B3964" t="s">
        <v>1048</v>
      </c>
      <c r="C3964" t="s">
        <v>1042</v>
      </c>
      <c r="D3964" t="str">
        <f t="shared" ca="1" si="2108"/>
        <v>I109</v>
      </c>
      <c r="E3964">
        <f t="shared" ca="1" si="2117"/>
        <v>38</v>
      </c>
      <c r="F3964">
        <f t="shared" ca="1" si="2118"/>
        <v>16</v>
      </c>
      <c r="G3964" t="str">
        <f t="shared" ca="1" si="2106"/>
        <v>S11</v>
      </c>
      <c r="H3964" t="str">
        <f t="shared" ca="1" si="2095"/>
        <v>S113</v>
      </c>
      <c r="I3964">
        <f ca="1">VLOOKUP(D3964,PRC!$A$2:$B$21,2,0)*E3964</f>
        <v>19000000</v>
      </c>
      <c r="J3964">
        <f t="shared" ca="1" si="2119"/>
        <v>15199996</v>
      </c>
      <c r="K3964">
        <f ca="1">VLOOKUP(D3964,PRC!$A$1:$C$21,3,0)*E3964</f>
        <v>7600000</v>
      </c>
      <c r="L3964">
        <f t="shared" ca="1" si="2120"/>
        <v>190000</v>
      </c>
      <c r="M3964">
        <f t="shared" ca="1" si="2121"/>
        <v>380000</v>
      </c>
      <c r="N3964">
        <f t="shared" ca="1" si="2122"/>
        <v>570000</v>
      </c>
      <c r="O3964">
        <f t="shared" ca="1" si="2123"/>
        <v>3040000</v>
      </c>
      <c r="P3964">
        <f t="shared" ca="1" si="2107"/>
        <v>3419996</v>
      </c>
      <c r="Q3964">
        <f ca="1">IF(P3964&gt;0,1,0)</f>
        <v>1</v>
      </c>
      <c r="R3964">
        <f t="shared" ca="1" si="2124"/>
        <v>20</v>
      </c>
      <c r="S3964">
        <f t="shared" ca="1" si="2125"/>
        <v>1</v>
      </c>
      <c r="T3964">
        <f t="shared" ca="1" si="2126"/>
        <v>2</v>
      </c>
      <c r="U3964">
        <f t="shared" ca="1" si="2127"/>
        <v>3</v>
      </c>
      <c r="V3964">
        <f t="shared" ca="1" si="2128"/>
        <v>16</v>
      </c>
      <c r="X3964">
        <f t="shared" ref="X3964:X4002" si="2130">X3963+1</f>
        <v>3964</v>
      </c>
      <c r="Y3964">
        <f t="shared" ref="Y3964:Y4002" si="2131">IF(C3964=C3963,Y3963,X3964)</f>
        <v>3957</v>
      </c>
      <c r="Z3964">
        <f t="shared" ref="Z3964:Z4001" si="2132">Y3964+1</f>
        <v>3958</v>
      </c>
      <c r="AA3964">
        <f t="shared" si="2129"/>
        <v>3976</v>
      </c>
      <c r="AB3964">
        <f t="shared" si="2088"/>
        <v>20</v>
      </c>
      <c r="AM3964" t="str">
        <f t="shared" si="2089"/>
        <v>201904AT</v>
      </c>
      <c r="AN3964">
        <f t="shared" ca="1" si="2085"/>
        <v>20.000021052631578</v>
      </c>
      <c r="AO3964">
        <f t="shared" ca="1" si="2086"/>
        <v>1</v>
      </c>
      <c r="AP3964">
        <f t="shared" ca="1" si="2091"/>
        <v>2</v>
      </c>
      <c r="AQ3964">
        <f t="shared" ca="1" si="2092"/>
        <v>3</v>
      </c>
      <c r="AR3964">
        <f t="shared" ca="1" si="2093"/>
        <v>16</v>
      </c>
      <c r="AS3964">
        <f ca="1">P3964/J3964</f>
        <v>0.22499979605257792</v>
      </c>
    </row>
    <row r="3965" spans="1:51" x14ac:dyDescent="0.4">
      <c r="A3965">
        <f t="shared" si="2087"/>
        <v>201904</v>
      </c>
      <c r="B3965" t="s">
        <v>1049</v>
      </c>
      <c r="C3965" t="s">
        <v>1042</v>
      </c>
      <c r="D3965" t="str">
        <f t="shared" ca="1" si="2108"/>
        <v>I113</v>
      </c>
      <c r="E3965">
        <f t="shared" ca="1" si="2117"/>
        <v>75</v>
      </c>
      <c r="F3965">
        <f t="shared" ca="1" si="2118"/>
        <v>20</v>
      </c>
      <c r="G3965" t="str">
        <f t="shared" ca="1" si="2106"/>
        <v>S10</v>
      </c>
      <c r="H3965" t="str">
        <f t="shared" ca="1" si="2095"/>
        <v>S102</v>
      </c>
      <c r="I3965">
        <f ca="1">VLOOKUP(D3965,PRC!$A$2:$B$21,2,0)*E3965</f>
        <v>50250000</v>
      </c>
      <c r="J3965">
        <f t="shared" ca="1" si="2119"/>
        <v>40199996</v>
      </c>
      <c r="K3965">
        <f ca="1">VLOOKUP(D3965,PRC!$A$1:$C$21,3,0)*E3965</f>
        <v>22612500</v>
      </c>
      <c r="L3965">
        <f t="shared" ca="1" si="2120"/>
        <v>503000</v>
      </c>
      <c r="M3965">
        <f t="shared" ca="1" si="2121"/>
        <v>1005000</v>
      </c>
      <c r="N3965">
        <f t="shared" ca="1" si="2122"/>
        <v>2010000</v>
      </c>
      <c r="O3965">
        <f t="shared" ca="1" si="2123"/>
        <v>8040000</v>
      </c>
      <c r="P3965">
        <f t="shared" ca="1" si="2107"/>
        <v>6029496</v>
      </c>
      <c r="Q3965">
        <f ca="1">IF(P3965&gt;0,1,0)</f>
        <v>1</v>
      </c>
      <c r="R3965">
        <f t="shared" ca="1" si="2124"/>
        <v>20</v>
      </c>
      <c r="S3965">
        <f t="shared" ca="1" si="2125"/>
        <v>1</v>
      </c>
      <c r="T3965">
        <f t="shared" ca="1" si="2126"/>
        <v>2</v>
      </c>
      <c r="U3965">
        <f t="shared" ca="1" si="2127"/>
        <v>4</v>
      </c>
      <c r="V3965">
        <f t="shared" ca="1" si="2128"/>
        <v>16</v>
      </c>
      <c r="X3965">
        <f t="shared" si="2130"/>
        <v>3965</v>
      </c>
      <c r="Y3965">
        <f t="shared" si="2131"/>
        <v>3957</v>
      </c>
      <c r="Z3965">
        <f t="shared" si="2132"/>
        <v>3958</v>
      </c>
      <c r="AA3965">
        <f t="shared" si="2129"/>
        <v>3976</v>
      </c>
      <c r="AB3965">
        <f t="shared" si="2088"/>
        <v>20</v>
      </c>
      <c r="AM3965" t="str">
        <f t="shared" si="2089"/>
        <v>201904AT</v>
      </c>
      <c r="AN3965">
        <f t="shared" ca="1" si="2085"/>
        <v>20.000007960199007</v>
      </c>
      <c r="AO3965">
        <f t="shared" ca="1" si="2086"/>
        <v>1.0009950248756219</v>
      </c>
      <c r="AP3965">
        <f t="shared" ca="1" si="2091"/>
        <v>2</v>
      </c>
      <c r="AQ3965">
        <f t="shared" ca="1" si="2092"/>
        <v>4</v>
      </c>
      <c r="AR3965">
        <f t="shared" ca="1" si="2093"/>
        <v>16</v>
      </c>
      <c r="AS3965">
        <f ca="1">P3965/J3965</f>
        <v>0.14998747761069428</v>
      </c>
    </row>
    <row r="3966" spans="1:51" x14ac:dyDescent="0.4">
      <c r="A3966">
        <f t="shared" si="2087"/>
        <v>201904</v>
      </c>
      <c r="B3966" t="s">
        <v>1050</v>
      </c>
      <c r="C3966" t="s">
        <v>1042</v>
      </c>
      <c r="D3966" t="str">
        <f t="shared" ca="1" si="2108"/>
        <v>I110</v>
      </c>
      <c r="E3966">
        <f t="shared" ca="1" si="2117"/>
        <v>58</v>
      </c>
      <c r="F3966">
        <f t="shared" ca="1" si="2118"/>
        <v>13</v>
      </c>
      <c r="G3966" t="str">
        <f t="shared" ca="1" si="2106"/>
        <v>S10</v>
      </c>
      <c r="H3966" t="str">
        <f t="shared" ca="1" si="2095"/>
        <v>S108</v>
      </c>
      <c r="I3966">
        <f ca="1">VLOOKUP(D3966,PRC!$A$2:$B$21,2,0)*E3966</f>
        <v>17400000</v>
      </c>
      <c r="J3966">
        <f t="shared" ca="1" si="2119"/>
        <v>13919996</v>
      </c>
      <c r="K3966">
        <f ca="1">VLOOKUP(D3966,PRC!$A$1:$C$21,3,0)*E3966</f>
        <v>8004000</v>
      </c>
      <c r="L3966">
        <f t="shared" ca="1" si="2120"/>
        <v>348000</v>
      </c>
      <c r="M3966">
        <f t="shared" ca="1" si="2121"/>
        <v>174000</v>
      </c>
      <c r="N3966">
        <f t="shared" ca="1" si="2122"/>
        <v>522000</v>
      </c>
      <c r="O3966">
        <f t="shared" ca="1" si="2123"/>
        <v>3132000</v>
      </c>
      <c r="P3966">
        <f t="shared" ca="1" si="2107"/>
        <v>1739996</v>
      </c>
      <c r="Q3966">
        <f ca="1">IF(P3966&gt;0,1,0)</f>
        <v>1</v>
      </c>
      <c r="R3966">
        <f t="shared" ca="1" si="2124"/>
        <v>20</v>
      </c>
      <c r="S3966">
        <f t="shared" ca="1" si="2125"/>
        <v>2</v>
      </c>
      <c r="T3966">
        <f t="shared" ca="1" si="2126"/>
        <v>1</v>
      </c>
      <c r="U3966">
        <f t="shared" ca="1" si="2127"/>
        <v>3</v>
      </c>
      <c r="V3966">
        <f t="shared" ca="1" si="2128"/>
        <v>18</v>
      </c>
      <c r="X3966">
        <f t="shared" si="2130"/>
        <v>3966</v>
      </c>
      <c r="Y3966">
        <f t="shared" si="2131"/>
        <v>3957</v>
      </c>
      <c r="Z3966">
        <f t="shared" si="2132"/>
        <v>3958</v>
      </c>
      <c r="AA3966">
        <f t="shared" si="2129"/>
        <v>3976</v>
      </c>
      <c r="AB3966">
        <f t="shared" si="2088"/>
        <v>20</v>
      </c>
      <c r="AM3966" t="str">
        <f t="shared" si="2089"/>
        <v>201904AT</v>
      </c>
      <c r="AN3966">
        <f t="shared" ref="AN3966:AN4001" ca="1" si="2133">(1-J3966/I3966)*100</f>
        <v>20.000022988505751</v>
      </c>
      <c r="AO3966">
        <f t="shared" ref="AO3966:AO4001" ca="1" si="2134">L3966/$I3966*100</f>
        <v>2</v>
      </c>
      <c r="AP3966">
        <f t="shared" ca="1" si="2091"/>
        <v>1</v>
      </c>
      <c r="AQ3966">
        <f t="shared" ca="1" si="2092"/>
        <v>3</v>
      </c>
      <c r="AR3966">
        <f t="shared" ca="1" si="2093"/>
        <v>18</v>
      </c>
      <c r="AS3966">
        <f ca="1">P3966/J3966</f>
        <v>0.12499974856314613</v>
      </c>
    </row>
    <row r="3967" spans="1:51" x14ac:dyDescent="0.4">
      <c r="A3967">
        <f t="shared" si="2087"/>
        <v>201904</v>
      </c>
      <c r="B3967" t="s">
        <v>1051</v>
      </c>
      <c r="C3967" t="s">
        <v>1042</v>
      </c>
      <c r="D3967" t="str">
        <f t="shared" ca="1" si="2108"/>
        <v>I103</v>
      </c>
      <c r="E3967">
        <f t="shared" ca="1" si="2117"/>
        <v>43</v>
      </c>
      <c r="F3967">
        <f t="shared" ca="1" si="2118"/>
        <v>12</v>
      </c>
      <c r="G3967" t="str">
        <f t="shared" ca="1" si="2106"/>
        <v>S10</v>
      </c>
      <c r="H3967" t="str">
        <f t="shared" ca="1" si="2095"/>
        <v>S102</v>
      </c>
      <c r="I3967">
        <f ca="1">VLOOKUP(D3967,PRC!$A$2:$B$21,2,0)*E3967</f>
        <v>2150000</v>
      </c>
      <c r="J3967">
        <f t="shared" ca="1" si="2119"/>
        <v>1913496</v>
      </c>
      <c r="K3967">
        <f ca="1">VLOOKUP(D3967,PRC!$A$1:$C$21,3,0)*E3967</f>
        <v>1225500</v>
      </c>
      <c r="L3967">
        <f t="shared" ca="1" si="2120"/>
        <v>65000</v>
      </c>
      <c r="M3967">
        <f t="shared" ca="1" si="2121"/>
        <v>43000</v>
      </c>
      <c r="N3967">
        <f t="shared" ca="1" si="2122"/>
        <v>108000</v>
      </c>
      <c r="O3967">
        <f t="shared" ca="1" si="2123"/>
        <v>344000</v>
      </c>
      <c r="P3967">
        <f t="shared" ca="1" si="2107"/>
        <v>127996</v>
      </c>
      <c r="Q3967">
        <f ca="1">IF(P3967&gt;0,1,0)</f>
        <v>1</v>
      </c>
      <c r="R3967">
        <f t="shared" ca="1" si="2124"/>
        <v>11</v>
      </c>
      <c r="S3967">
        <f t="shared" ca="1" si="2125"/>
        <v>3</v>
      </c>
      <c r="T3967">
        <f t="shared" ca="1" si="2126"/>
        <v>2</v>
      </c>
      <c r="U3967">
        <f t="shared" ca="1" si="2127"/>
        <v>5</v>
      </c>
      <c r="V3967">
        <f t="shared" ca="1" si="2128"/>
        <v>16</v>
      </c>
      <c r="X3967">
        <f t="shared" si="2130"/>
        <v>3967</v>
      </c>
      <c r="Y3967">
        <f t="shared" si="2131"/>
        <v>3957</v>
      </c>
      <c r="Z3967">
        <f t="shared" si="2132"/>
        <v>3958</v>
      </c>
      <c r="AA3967">
        <f t="shared" si="2129"/>
        <v>3976</v>
      </c>
      <c r="AB3967">
        <f t="shared" si="2088"/>
        <v>20</v>
      </c>
      <c r="AM3967" t="str">
        <f t="shared" si="2089"/>
        <v>201904AT</v>
      </c>
      <c r="AN3967">
        <f t="shared" ca="1" si="2133"/>
        <v>11.000186046511629</v>
      </c>
      <c r="AO3967">
        <f t="shared" ca="1" si="2134"/>
        <v>3.0232558139534884</v>
      </c>
      <c r="AP3967">
        <f t="shared" ca="1" si="2091"/>
        <v>2</v>
      </c>
      <c r="AQ3967">
        <f t="shared" ca="1" si="2092"/>
        <v>5.0232558139534884</v>
      </c>
      <c r="AR3967">
        <f t="shared" ca="1" si="2093"/>
        <v>16</v>
      </c>
      <c r="AS3967">
        <f ca="1">P3967/J3967</f>
        <v>6.6891177196085075E-2</v>
      </c>
    </row>
    <row r="3968" spans="1:51" x14ac:dyDescent="0.4">
      <c r="A3968">
        <f t="shared" si="2087"/>
        <v>201904</v>
      </c>
      <c r="B3968" t="s">
        <v>1052</v>
      </c>
      <c r="C3968" t="s">
        <v>1042</v>
      </c>
      <c r="D3968" t="str">
        <f t="shared" ca="1" si="2108"/>
        <v>I115</v>
      </c>
      <c r="E3968">
        <f t="shared" ca="1" si="2117"/>
        <v>70</v>
      </c>
      <c r="F3968">
        <f t="shared" ca="1" si="2118"/>
        <v>14</v>
      </c>
      <c r="G3968" t="str">
        <f t="shared" ca="1" si="2106"/>
        <v>S10</v>
      </c>
      <c r="H3968" t="str">
        <f t="shared" ca="1" si="2095"/>
        <v>S106</v>
      </c>
      <c r="I3968">
        <f ca="1">VLOOKUP(D3968,PRC!$A$2:$B$21,2,0)*E3968</f>
        <v>350000</v>
      </c>
      <c r="J3968">
        <f t="shared" ca="1" si="2119"/>
        <v>307996</v>
      </c>
      <c r="K3968">
        <f ca="1">VLOOKUP(D3968,PRC!$A$1:$C$21,3,0)*E3968</f>
        <v>168000</v>
      </c>
      <c r="L3968">
        <f t="shared" ca="1" si="2120"/>
        <v>11000</v>
      </c>
      <c r="M3968">
        <f t="shared" ca="1" si="2121"/>
        <v>4000</v>
      </c>
      <c r="N3968">
        <f t="shared" ca="1" si="2122"/>
        <v>18000</v>
      </c>
      <c r="O3968">
        <f t="shared" ca="1" si="2123"/>
        <v>63000</v>
      </c>
      <c r="P3968">
        <f t="shared" ca="1" si="2107"/>
        <v>43996</v>
      </c>
      <c r="Q3968">
        <f ca="1">IF(P3968&gt;0,1,0)</f>
        <v>1</v>
      </c>
      <c r="R3968">
        <f t="shared" ca="1" si="2124"/>
        <v>12</v>
      </c>
      <c r="S3968">
        <f t="shared" ca="1" si="2125"/>
        <v>3</v>
      </c>
      <c r="T3968">
        <f t="shared" ca="1" si="2126"/>
        <v>1</v>
      </c>
      <c r="U3968">
        <f t="shared" ca="1" si="2127"/>
        <v>5</v>
      </c>
      <c r="V3968">
        <f t="shared" ca="1" si="2128"/>
        <v>18</v>
      </c>
      <c r="X3968">
        <f t="shared" si="2130"/>
        <v>3968</v>
      </c>
      <c r="Y3968">
        <f t="shared" si="2131"/>
        <v>3957</v>
      </c>
      <c r="Z3968">
        <f t="shared" si="2132"/>
        <v>3958</v>
      </c>
      <c r="AA3968">
        <f t="shared" si="2129"/>
        <v>3976</v>
      </c>
      <c r="AB3968">
        <f t="shared" si="2088"/>
        <v>20</v>
      </c>
      <c r="AM3968" t="str">
        <f t="shared" si="2089"/>
        <v>201904AT</v>
      </c>
      <c r="AN3968">
        <f t="shared" ca="1" si="2133"/>
        <v>12.001142857142854</v>
      </c>
      <c r="AO3968">
        <f t="shared" ca="1" si="2134"/>
        <v>3.1428571428571432</v>
      </c>
      <c r="AP3968">
        <f t="shared" ca="1" si="2091"/>
        <v>1.1428571428571428</v>
      </c>
      <c r="AQ3968">
        <f t="shared" ca="1" si="2092"/>
        <v>5.1428571428571423</v>
      </c>
      <c r="AR3968">
        <f t="shared" ca="1" si="2093"/>
        <v>18</v>
      </c>
      <c r="AS3968">
        <f ca="1">P3968/J3968</f>
        <v>0.14284601098715569</v>
      </c>
    </row>
    <row r="3969" spans="1:51" x14ac:dyDescent="0.4">
      <c r="A3969">
        <f t="shared" si="2087"/>
        <v>201904</v>
      </c>
      <c r="B3969" t="s">
        <v>1053</v>
      </c>
      <c r="C3969" t="s">
        <v>1042</v>
      </c>
      <c r="D3969" t="str">
        <f t="shared" ca="1" si="2108"/>
        <v>I115</v>
      </c>
      <c r="E3969">
        <f t="shared" ca="1" si="2117"/>
        <v>41</v>
      </c>
      <c r="F3969">
        <f t="shared" ca="1" si="2118"/>
        <v>16</v>
      </c>
      <c r="G3969" t="str">
        <f t="shared" ca="1" si="2106"/>
        <v>S11</v>
      </c>
      <c r="H3969" t="str">
        <f t="shared" ca="1" si="2095"/>
        <v>S117</v>
      </c>
      <c r="I3969">
        <f ca="1">VLOOKUP(D3969,PRC!$A$2:$B$21,2,0)*E3969</f>
        <v>205000</v>
      </c>
      <c r="J3969">
        <f t="shared" ca="1" si="2119"/>
        <v>184496</v>
      </c>
      <c r="K3969">
        <f ca="1">VLOOKUP(D3969,PRC!$A$1:$C$21,3,0)*E3969</f>
        <v>98400</v>
      </c>
      <c r="L3969">
        <f t="shared" ca="1" si="2120"/>
        <v>6000</v>
      </c>
      <c r="M3969">
        <f t="shared" ca="1" si="2121"/>
        <v>6000</v>
      </c>
      <c r="N3969">
        <f t="shared" ca="1" si="2122"/>
        <v>10000</v>
      </c>
      <c r="O3969">
        <f t="shared" ca="1" si="2123"/>
        <v>31000</v>
      </c>
      <c r="P3969">
        <f t="shared" ca="1" si="2107"/>
        <v>33096</v>
      </c>
      <c r="Q3969">
        <f ca="1">IF(P3969&gt;0,1,0)</f>
        <v>1</v>
      </c>
      <c r="R3969">
        <f t="shared" ca="1" si="2124"/>
        <v>10</v>
      </c>
      <c r="S3969">
        <f t="shared" ca="1" si="2125"/>
        <v>3</v>
      </c>
      <c r="T3969">
        <f t="shared" ca="1" si="2126"/>
        <v>3</v>
      </c>
      <c r="U3969">
        <f t="shared" ca="1" si="2127"/>
        <v>5</v>
      </c>
      <c r="V3969">
        <f t="shared" ca="1" si="2128"/>
        <v>15</v>
      </c>
      <c r="X3969">
        <f t="shared" si="2130"/>
        <v>3969</v>
      </c>
      <c r="Y3969">
        <f t="shared" si="2131"/>
        <v>3957</v>
      </c>
      <c r="Z3969">
        <f t="shared" si="2132"/>
        <v>3958</v>
      </c>
      <c r="AA3969">
        <f t="shared" si="2129"/>
        <v>3976</v>
      </c>
      <c r="AB3969">
        <f t="shared" si="2088"/>
        <v>20</v>
      </c>
      <c r="AM3969" t="str">
        <f t="shared" si="2089"/>
        <v>201904AT</v>
      </c>
      <c r="AN3969">
        <f t="shared" ca="1" si="2133"/>
        <v>10.001951219512195</v>
      </c>
      <c r="AO3969">
        <f t="shared" ca="1" si="2134"/>
        <v>2.9268292682926833</v>
      </c>
      <c r="AP3969">
        <f t="shared" ca="1" si="2091"/>
        <v>2.9268292682926833</v>
      </c>
      <c r="AQ3969">
        <f t="shared" ca="1" si="2092"/>
        <v>4.8780487804878048</v>
      </c>
      <c r="AR3969">
        <f t="shared" ca="1" si="2093"/>
        <v>15.121951219512194</v>
      </c>
      <c r="AS3969">
        <f ca="1">P3969/J3969</f>
        <v>0.1793860029485734</v>
      </c>
    </row>
    <row r="3970" spans="1:51" x14ac:dyDescent="0.4">
      <c r="A3970">
        <f t="shared" si="2087"/>
        <v>201904</v>
      </c>
      <c r="B3970" t="s">
        <v>1070</v>
      </c>
      <c r="C3970" t="s">
        <v>1042</v>
      </c>
      <c r="D3970" t="str">
        <f t="shared" ca="1" si="2108"/>
        <v>I112</v>
      </c>
      <c r="E3970">
        <f t="shared" ca="1" si="2117"/>
        <v>50</v>
      </c>
      <c r="F3970">
        <f t="shared" ca="1" si="2118"/>
        <v>20</v>
      </c>
      <c r="G3970" t="str">
        <f t="shared" ca="1" si="2106"/>
        <v>S10</v>
      </c>
      <c r="H3970" t="str">
        <f t="shared" ca="1" si="2095"/>
        <v>S107</v>
      </c>
      <c r="I3970">
        <f ca="1">VLOOKUP(D3970,PRC!$A$2:$B$21,2,0)*E3970</f>
        <v>3250000</v>
      </c>
      <c r="J3970">
        <f t="shared" ca="1" si="2119"/>
        <v>2924996</v>
      </c>
      <c r="K3970">
        <f ca="1">VLOOKUP(D3970,PRC!$A$1:$C$21,3,0)*E3970</f>
        <v>1625000</v>
      </c>
      <c r="L3970">
        <f t="shared" ca="1" si="2120"/>
        <v>33000</v>
      </c>
      <c r="M3970">
        <f t="shared" ca="1" si="2121"/>
        <v>98000</v>
      </c>
      <c r="N3970">
        <f t="shared" ca="1" si="2122"/>
        <v>163000</v>
      </c>
      <c r="O3970">
        <f t="shared" ca="1" si="2123"/>
        <v>585000</v>
      </c>
      <c r="P3970">
        <f t="shared" ca="1" si="2107"/>
        <v>420996</v>
      </c>
      <c r="Q3970">
        <f ca="1">IF(P3970&gt;0,1,0)</f>
        <v>1</v>
      </c>
      <c r="R3970">
        <f t="shared" ca="1" si="2124"/>
        <v>10</v>
      </c>
      <c r="S3970">
        <f t="shared" ca="1" si="2125"/>
        <v>1</v>
      </c>
      <c r="T3970">
        <f t="shared" ca="1" si="2126"/>
        <v>3</v>
      </c>
      <c r="U3970">
        <f t="shared" ca="1" si="2127"/>
        <v>5</v>
      </c>
      <c r="V3970">
        <f t="shared" ca="1" si="2128"/>
        <v>18</v>
      </c>
      <c r="X3970">
        <f t="shared" si="2130"/>
        <v>3970</v>
      </c>
      <c r="Y3970">
        <f t="shared" si="2131"/>
        <v>3957</v>
      </c>
      <c r="Z3970">
        <f t="shared" si="2132"/>
        <v>3958</v>
      </c>
      <c r="AA3970">
        <f t="shared" si="2129"/>
        <v>3976</v>
      </c>
      <c r="AB3970">
        <f t="shared" si="2088"/>
        <v>20</v>
      </c>
      <c r="AM3970" t="str">
        <f t="shared" si="2089"/>
        <v>201904AT</v>
      </c>
      <c r="AN3970">
        <f t="shared" ca="1" si="2133"/>
        <v>10.000123076923073</v>
      </c>
      <c r="AO3970">
        <f t="shared" ca="1" si="2134"/>
        <v>1.0153846153846153</v>
      </c>
      <c r="AP3970">
        <f t="shared" ca="1" si="2091"/>
        <v>3.0153846153846153</v>
      </c>
      <c r="AQ3970">
        <f t="shared" ca="1" si="2092"/>
        <v>5.0153846153846153</v>
      </c>
      <c r="AR3970">
        <f t="shared" ca="1" si="2093"/>
        <v>18</v>
      </c>
      <c r="AS3970">
        <f ca="1">P3970/J3970</f>
        <v>0.14393045323822665</v>
      </c>
    </row>
    <row r="3971" spans="1:51" x14ac:dyDescent="0.4">
      <c r="A3971">
        <f t="shared" ref="A3971:A4034" si="2135">IF(BA3971="",A3970,BA3971)</f>
        <v>201904</v>
      </c>
      <c r="B3971" t="s">
        <v>1071</v>
      </c>
      <c r="C3971" t="s">
        <v>1042</v>
      </c>
      <c r="D3971" t="str">
        <f t="shared" ca="1" si="2108"/>
        <v>I108</v>
      </c>
      <c r="E3971">
        <f t="shared" ca="1" si="2117"/>
        <v>45</v>
      </c>
      <c r="F3971">
        <f t="shared" ca="1" si="2118"/>
        <v>18</v>
      </c>
      <c r="G3971" t="str">
        <f t="shared" ca="1" si="2106"/>
        <v>S10</v>
      </c>
      <c r="H3971" t="str">
        <f t="shared" ca="1" si="2095"/>
        <v>S109</v>
      </c>
      <c r="I3971">
        <f ca="1">VLOOKUP(D3971,PRC!$A$2:$B$21,2,0)*E3971</f>
        <v>1800000</v>
      </c>
      <c r="J3971">
        <f t="shared" ca="1" si="2119"/>
        <v>1583996</v>
      </c>
      <c r="K3971">
        <f ca="1">VLOOKUP(D3971,PRC!$A$1:$C$21,3,0)*E3971</f>
        <v>828000</v>
      </c>
      <c r="L3971">
        <f t="shared" ca="1" si="2120"/>
        <v>18000</v>
      </c>
      <c r="M3971">
        <f t="shared" ca="1" si="2121"/>
        <v>18000</v>
      </c>
      <c r="N3971">
        <f t="shared" ca="1" si="2122"/>
        <v>36000</v>
      </c>
      <c r="O3971">
        <f t="shared" ca="1" si="2123"/>
        <v>324000</v>
      </c>
      <c r="P3971">
        <f t="shared" ca="1" si="2107"/>
        <v>359996</v>
      </c>
      <c r="Q3971">
        <f ca="1">IF(P3971&gt;0,1,0)</f>
        <v>1</v>
      </c>
      <c r="R3971">
        <f t="shared" ca="1" si="2124"/>
        <v>12</v>
      </c>
      <c r="S3971">
        <f t="shared" ca="1" si="2125"/>
        <v>1</v>
      </c>
      <c r="T3971">
        <f t="shared" ca="1" si="2126"/>
        <v>1</v>
      </c>
      <c r="U3971">
        <f t="shared" ca="1" si="2127"/>
        <v>2</v>
      </c>
      <c r="V3971">
        <f t="shared" ca="1" si="2128"/>
        <v>18</v>
      </c>
      <c r="X3971">
        <f t="shared" si="2130"/>
        <v>3971</v>
      </c>
      <c r="Y3971">
        <f t="shared" si="2131"/>
        <v>3957</v>
      </c>
      <c r="Z3971">
        <f t="shared" si="2132"/>
        <v>3958</v>
      </c>
      <c r="AA3971">
        <f t="shared" si="2129"/>
        <v>3976</v>
      </c>
      <c r="AB3971">
        <f t="shared" ref="AB3971:AB4034" si="2136">COUNTIF(AM$2:AM$100100,AM3971)</f>
        <v>20</v>
      </c>
      <c r="AM3971" t="str">
        <f t="shared" ref="AM3971:AM4034" si="2137">A3971&amp;C3971</f>
        <v>201904AT</v>
      </c>
      <c r="AN3971">
        <f t="shared" ca="1" si="2133"/>
        <v>12.000222222222224</v>
      </c>
      <c r="AO3971">
        <f t="shared" ca="1" si="2134"/>
        <v>1</v>
      </c>
      <c r="AP3971">
        <f t="shared" ca="1" si="2091"/>
        <v>1</v>
      </c>
      <c r="AQ3971">
        <f t="shared" ca="1" si="2092"/>
        <v>2</v>
      </c>
      <c r="AR3971">
        <f t="shared" ca="1" si="2093"/>
        <v>18</v>
      </c>
      <c r="AS3971">
        <f ca="1">P3971/J3971</f>
        <v>0.22727077593630288</v>
      </c>
    </row>
    <row r="3972" spans="1:51" x14ac:dyDescent="0.4">
      <c r="A3972">
        <f t="shared" si="2135"/>
        <v>201904</v>
      </c>
      <c r="B3972" t="s">
        <v>1072</v>
      </c>
      <c r="C3972" t="s">
        <v>1042</v>
      </c>
      <c r="D3972" t="str">
        <f t="shared" ca="1" si="2108"/>
        <v>I112</v>
      </c>
      <c r="E3972">
        <f t="shared" ca="1" si="2117"/>
        <v>70</v>
      </c>
      <c r="F3972">
        <f t="shared" ca="1" si="2118"/>
        <v>14</v>
      </c>
      <c r="G3972" t="str">
        <f t="shared" ca="1" si="2106"/>
        <v>S12</v>
      </c>
      <c r="H3972" t="str">
        <f t="shared" ca="1" si="2095"/>
        <v>S120</v>
      </c>
      <c r="I3972">
        <f ca="1">VLOOKUP(D3972,PRC!$A$2:$B$21,2,0)*E3972</f>
        <v>4550000</v>
      </c>
      <c r="J3972">
        <f t="shared" ca="1" si="2119"/>
        <v>3730996.0000000005</v>
      </c>
      <c r="K3972">
        <f ca="1">VLOOKUP(D3972,PRC!$A$1:$C$21,3,0)*E3972</f>
        <v>2275000</v>
      </c>
      <c r="L3972">
        <f t="shared" ca="1" si="2120"/>
        <v>91000</v>
      </c>
      <c r="M3972">
        <f t="shared" ca="1" si="2121"/>
        <v>46000</v>
      </c>
      <c r="N3972">
        <f t="shared" ca="1" si="2122"/>
        <v>46000</v>
      </c>
      <c r="O3972">
        <f t="shared" ca="1" si="2123"/>
        <v>683000</v>
      </c>
      <c r="P3972">
        <f t="shared" ca="1" si="2107"/>
        <v>589996.00000000047</v>
      </c>
      <c r="Q3972">
        <f ca="1">IF(P3972&gt;0,1,0)</f>
        <v>1</v>
      </c>
      <c r="R3972">
        <f t="shared" ca="1" si="2124"/>
        <v>18</v>
      </c>
      <c r="S3972">
        <f t="shared" ca="1" si="2125"/>
        <v>2</v>
      </c>
      <c r="T3972">
        <f t="shared" ca="1" si="2126"/>
        <v>1</v>
      </c>
      <c r="U3972">
        <f t="shared" ca="1" si="2127"/>
        <v>1</v>
      </c>
      <c r="V3972">
        <f t="shared" ca="1" si="2128"/>
        <v>15</v>
      </c>
      <c r="X3972">
        <f t="shared" si="2130"/>
        <v>3972</v>
      </c>
      <c r="Y3972">
        <f t="shared" si="2131"/>
        <v>3957</v>
      </c>
      <c r="Z3972">
        <f t="shared" si="2132"/>
        <v>3958</v>
      </c>
      <c r="AA3972">
        <f t="shared" si="2129"/>
        <v>3976</v>
      </c>
      <c r="AB3972">
        <f t="shared" si="2136"/>
        <v>20</v>
      </c>
      <c r="AM3972" t="str">
        <f t="shared" si="2137"/>
        <v>201904AT</v>
      </c>
      <c r="AN3972">
        <f t="shared" ca="1" si="2133"/>
        <v>18.000087912087903</v>
      </c>
      <c r="AO3972">
        <f t="shared" ca="1" si="2134"/>
        <v>2</v>
      </c>
      <c r="AP3972">
        <f t="shared" ca="1" si="2091"/>
        <v>1.0109890109890112</v>
      </c>
      <c r="AQ3972">
        <f t="shared" ca="1" si="2092"/>
        <v>1.0109890109890112</v>
      </c>
      <c r="AR3972">
        <f t="shared" ca="1" si="2093"/>
        <v>15.010989010989013</v>
      </c>
      <c r="AS3972">
        <f ca="1">P3972/J3972</f>
        <v>0.15813364581468337</v>
      </c>
    </row>
    <row r="3973" spans="1:51" x14ac:dyDescent="0.4">
      <c r="A3973">
        <f t="shared" si="2135"/>
        <v>201904</v>
      </c>
      <c r="B3973" t="s">
        <v>1073</v>
      </c>
      <c r="C3973" t="s">
        <v>1042</v>
      </c>
      <c r="D3973" t="str">
        <f t="shared" ca="1" si="2108"/>
        <v>I101</v>
      </c>
      <c r="E3973">
        <f t="shared" ca="1" si="2117"/>
        <v>74</v>
      </c>
      <c r="F3973">
        <f t="shared" ca="1" si="2118"/>
        <v>10</v>
      </c>
      <c r="G3973" t="str">
        <f t="shared" ca="1" si="2106"/>
        <v>S11</v>
      </c>
      <c r="H3973" t="str">
        <f t="shared" ca="1" si="2095"/>
        <v>S115</v>
      </c>
      <c r="I3973">
        <f ca="1">VLOOKUP(D3973,PRC!$A$2:$B$21,2,0)*E3973</f>
        <v>2220000</v>
      </c>
      <c r="J3973">
        <f t="shared" ca="1" si="2119"/>
        <v>1775996</v>
      </c>
      <c r="K3973">
        <f ca="1">VLOOKUP(D3973,PRC!$A$1:$C$21,3,0)*E3973</f>
        <v>1154400</v>
      </c>
      <c r="L3973">
        <f t="shared" ca="1" si="2120"/>
        <v>44000</v>
      </c>
      <c r="M3973">
        <f t="shared" ca="1" si="2121"/>
        <v>44000</v>
      </c>
      <c r="N3973">
        <f t="shared" ca="1" si="2122"/>
        <v>89000</v>
      </c>
      <c r="O3973">
        <f t="shared" ca="1" si="2123"/>
        <v>355000</v>
      </c>
      <c r="P3973">
        <f t="shared" ca="1" si="2107"/>
        <v>89596</v>
      </c>
      <c r="Q3973">
        <f ca="1">IF(P3973&gt;0,1,0)</f>
        <v>1</v>
      </c>
      <c r="R3973">
        <f t="shared" ca="1" si="2124"/>
        <v>20</v>
      </c>
      <c r="S3973">
        <f t="shared" ca="1" si="2125"/>
        <v>2</v>
      </c>
      <c r="T3973">
        <f t="shared" ca="1" si="2126"/>
        <v>2</v>
      </c>
      <c r="U3973">
        <f t="shared" ca="1" si="2127"/>
        <v>4</v>
      </c>
      <c r="V3973">
        <f t="shared" ca="1" si="2128"/>
        <v>16</v>
      </c>
      <c r="X3973">
        <f t="shared" si="2130"/>
        <v>3973</v>
      </c>
      <c r="Y3973">
        <f t="shared" si="2131"/>
        <v>3957</v>
      </c>
      <c r="Z3973">
        <f t="shared" si="2132"/>
        <v>3958</v>
      </c>
      <c r="AA3973">
        <f t="shared" si="2129"/>
        <v>3976</v>
      </c>
      <c r="AB3973">
        <f t="shared" si="2136"/>
        <v>20</v>
      </c>
      <c r="AM3973" t="str">
        <f t="shared" si="2137"/>
        <v>201904AT</v>
      </c>
      <c r="AN3973">
        <f t="shared" ca="1" si="2133"/>
        <v>20.000180180180184</v>
      </c>
      <c r="AO3973">
        <f t="shared" ca="1" si="2134"/>
        <v>1.9819819819819819</v>
      </c>
      <c r="AP3973">
        <f t="shared" ca="1" si="2091"/>
        <v>1.9819819819819819</v>
      </c>
      <c r="AQ3973">
        <f t="shared" ca="1" si="2092"/>
        <v>4.0090090090090094</v>
      </c>
      <c r="AR3973">
        <f t="shared" ca="1" si="2093"/>
        <v>15.990990990990991</v>
      </c>
      <c r="AS3973">
        <f ca="1">P3973/J3973</f>
        <v>5.0448311820522118E-2</v>
      </c>
    </row>
    <row r="3974" spans="1:51" x14ac:dyDescent="0.4">
      <c r="A3974">
        <f t="shared" si="2135"/>
        <v>201904</v>
      </c>
      <c r="B3974" t="s">
        <v>1074</v>
      </c>
      <c r="C3974" t="s">
        <v>1042</v>
      </c>
      <c r="D3974" t="str">
        <f t="shared" ca="1" si="2108"/>
        <v>I115</v>
      </c>
      <c r="E3974">
        <f t="shared" ca="1" si="2117"/>
        <v>57</v>
      </c>
      <c r="F3974">
        <f t="shared" ca="1" si="2118"/>
        <v>16</v>
      </c>
      <c r="G3974" t="str">
        <f t="shared" ca="1" si="2106"/>
        <v>S11</v>
      </c>
      <c r="H3974" t="str">
        <f t="shared" ca="1" si="2095"/>
        <v>S113</v>
      </c>
      <c r="I3974">
        <f ca="1">VLOOKUP(D3974,PRC!$A$2:$B$21,2,0)*E3974</f>
        <v>285000</v>
      </c>
      <c r="J3974">
        <f t="shared" ca="1" si="2119"/>
        <v>233696.00000000003</v>
      </c>
      <c r="K3974">
        <f ca="1">VLOOKUP(D3974,PRC!$A$1:$C$21,3,0)*E3974</f>
        <v>136800</v>
      </c>
      <c r="L3974">
        <f t="shared" ca="1" si="2120"/>
        <v>9000</v>
      </c>
      <c r="M3974">
        <f t="shared" ca="1" si="2121"/>
        <v>3000</v>
      </c>
      <c r="N3974">
        <f t="shared" ca="1" si="2122"/>
        <v>3000</v>
      </c>
      <c r="O3974">
        <f t="shared" ca="1" si="2123"/>
        <v>46000</v>
      </c>
      <c r="P3974">
        <f t="shared" ca="1" si="2107"/>
        <v>35896.000000000029</v>
      </c>
      <c r="Q3974">
        <f ca="1">IF(P3974&gt;0,1,0)</f>
        <v>1</v>
      </c>
      <c r="R3974">
        <f t="shared" ca="1" si="2124"/>
        <v>18</v>
      </c>
      <c r="S3974">
        <f t="shared" ca="1" si="2125"/>
        <v>3</v>
      </c>
      <c r="T3974">
        <f t="shared" ca="1" si="2126"/>
        <v>1</v>
      </c>
      <c r="U3974">
        <f t="shared" ca="1" si="2127"/>
        <v>1</v>
      </c>
      <c r="V3974">
        <f t="shared" ca="1" si="2128"/>
        <v>16</v>
      </c>
      <c r="X3974">
        <f t="shared" si="2130"/>
        <v>3974</v>
      </c>
      <c r="Y3974">
        <f t="shared" si="2131"/>
        <v>3957</v>
      </c>
      <c r="Z3974">
        <f t="shared" si="2132"/>
        <v>3958</v>
      </c>
      <c r="AA3974">
        <f t="shared" si="2129"/>
        <v>3976</v>
      </c>
      <c r="AB3974">
        <f t="shared" si="2136"/>
        <v>20</v>
      </c>
      <c r="AM3974" t="str">
        <f t="shared" si="2137"/>
        <v>201904AT</v>
      </c>
      <c r="AN3974">
        <f t="shared" ca="1" si="2133"/>
        <v>18.001403508771919</v>
      </c>
      <c r="AO3974">
        <f t="shared" ca="1" si="2134"/>
        <v>3.1578947368421053</v>
      </c>
      <c r="AP3974">
        <f t="shared" ca="1" si="2091"/>
        <v>1.0526315789473684</v>
      </c>
      <c r="AQ3974">
        <f t="shared" ca="1" si="2092"/>
        <v>1.0526315789473684</v>
      </c>
      <c r="AR3974">
        <f t="shared" ca="1" si="2093"/>
        <v>16.140350877192983</v>
      </c>
      <c r="AS3974">
        <f ca="1">P3974/J3974</f>
        <v>0.15360125975626465</v>
      </c>
    </row>
    <row r="3975" spans="1:51" x14ac:dyDescent="0.4">
      <c r="A3975">
        <f t="shared" si="2135"/>
        <v>201904</v>
      </c>
      <c r="B3975" t="s">
        <v>1075</v>
      </c>
      <c r="C3975" t="s">
        <v>1042</v>
      </c>
      <c r="D3975" t="str">
        <f t="shared" ca="1" si="2108"/>
        <v>I108</v>
      </c>
      <c r="E3975">
        <f t="shared" ca="1" si="2117"/>
        <v>65</v>
      </c>
      <c r="F3975">
        <f t="shared" ca="1" si="2118"/>
        <v>19</v>
      </c>
      <c r="G3975" t="str">
        <f t="shared" ca="1" si="2106"/>
        <v>S11</v>
      </c>
      <c r="H3975" t="str">
        <f t="shared" ca="1" si="2095"/>
        <v>S118</v>
      </c>
      <c r="I3975">
        <f ca="1">VLOOKUP(D3975,PRC!$A$2:$B$21,2,0)*E3975</f>
        <v>2600000</v>
      </c>
      <c r="J3975">
        <f t="shared" ca="1" si="2119"/>
        <v>2131996</v>
      </c>
      <c r="K3975">
        <f ca="1">VLOOKUP(D3975,PRC!$A$1:$C$21,3,0)*E3975</f>
        <v>1196000</v>
      </c>
      <c r="L3975">
        <f t="shared" ca="1" si="2120"/>
        <v>26000</v>
      </c>
      <c r="M3975">
        <f t="shared" ca="1" si="2121"/>
        <v>26000</v>
      </c>
      <c r="N3975">
        <f t="shared" ca="1" si="2122"/>
        <v>26000</v>
      </c>
      <c r="O3975">
        <f t="shared" ca="1" si="2123"/>
        <v>468000</v>
      </c>
      <c r="P3975">
        <f t="shared" ca="1" si="2107"/>
        <v>389996</v>
      </c>
      <c r="Q3975">
        <f ca="1">IF(P3975&gt;0,1,0)</f>
        <v>1</v>
      </c>
      <c r="R3975">
        <f t="shared" ca="1" si="2124"/>
        <v>18</v>
      </c>
      <c r="S3975">
        <f t="shared" ca="1" si="2125"/>
        <v>1</v>
      </c>
      <c r="T3975">
        <f t="shared" ca="1" si="2126"/>
        <v>1</v>
      </c>
      <c r="U3975">
        <f t="shared" ca="1" si="2127"/>
        <v>1</v>
      </c>
      <c r="V3975">
        <f t="shared" ca="1" si="2128"/>
        <v>18</v>
      </c>
      <c r="X3975">
        <f t="shared" si="2130"/>
        <v>3975</v>
      </c>
      <c r="Y3975">
        <f t="shared" si="2131"/>
        <v>3957</v>
      </c>
      <c r="Z3975">
        <f t="shared" si="2132"/>
        <v>3958</v>
      </c>
      <c r="AA3975">
        <f t="shared" si="2129"/>
        <v>3976</v>
      </c>
      <c r="AB3975">
        <f t="shared" si="2136"/>
        <v>20</v>
      </c>
      <c r="AM3975" t="str">
        <f t="shared" si="2137"/>
        <v>201904AT</v>
      </c>
      <c r="AN3975">
        <f t="shared" ca="1" si="2133"/>
        <v>18.000153846153843</v>
      </c>
      <c r="AO3975">
        <f t="shared" ca="1" si="2134"/>
        <v>1</v>
      </c>
      <c r="AP3975">
        <f t="shared" ca="1" si="2091"/>
        <v>1</v>
      </c>
      <c r="AQ3975">
        <f t="shared" ca="1" si="2092"/>
        <v>1</v>
      </c>
      <c r="AR3975">
        <f t="shared" ca="1" si="2093"/>
        <v>18</v>
      </c>
      <c r="AS3975">
        <f ca="1">P3975/J3975</f>
        <v>0.182925296295115</v>
      </c>
    </row>
    <row r="3976" spans="1:51" x14ac:dyDescent="0.4">
      <c r="A3976">
        <f t="shared" si="2135"/>
        <v>201904</v>
      </c>
      <c r="B3976" t="s">
        <v>1076</v>
      </c>
      <c r="C3976" t="s">
        <v>1042</v>
      </c>
      <c r="D3976" t="str">
        <f t="shared" ca="1" si="2108"/>
        <v>I110</v>
      </c>
      <c r="E3976">
        <f t="shared" ca="1" si="2117"/>
        <v>56</v>
      </c>
      <c r="F3976">
        <f t="shared" ca="1" si="2118"/>
        <v>12</v>
      </c>
      <c r="G3976" t="str">
        <f t="shared" ca="1" si="2106"/>
        <v>S11</v>
      </c>
      <c r="H3976" t="str">
        <f t="shared" ca="1" si="2095"/>
        <v>S119</v>
      </c>
      <c r="I3976">
        <f ca="1">VLOOKUP(D3976,PRC!$A$2:$B$21,2,0)*E3976</f>
        <v>16800000</v>
      </c>
      <c r="J3976">
        <f t="shared" ca="1" si="2119"/>
        <v>14951996</v>
      </c>
      <c r="K3976">
        <f ca="1">VLOOKUP(D3976,PRC!$A$1:$C$21,3,0)*E3976</f>
        <v>7728000</v>
      </c>
      <c r="L3976">
        <f t="shared" ca="1" si="2120"/>
        <v>168000</v>
      </c>
      <c r="M3976">
        <f t="shared" ca="1" si="2121"/>
        <v>168000</v>
      </c>
      <c r="N3976">
        <f t="shared" ca="1" si="2122"/>
        <v>168000</v>
      </c>
      <c r="O3976">
        <f t="shared" ca="1" si="2123"/>
        <v>2520000</v>
      </c>
      <c r="P3976">
        <f t="shared" ca="1" si="2107"/>
        <v>4199996</v>
      </c>
      <c r="Q3976">
        <f ca="1">IF(P3976&gt;0,1,0)</f>
        <v>1</v>
      </c>
      <c r="R3976">
        <f t="shared" ca="1" si="2124"/>
        <v>11</v>
      </c>
      <c r="S3976">
        <f t="shared" ca="1" si="2125"/>
        <v>1</v>
      </c>
      <c r="T3976">
        <f t="shared" ca="1" si="2126"/>
        <v>1</v>
      </c>
      <c r="U3976">
        <f t="shared" ca="1" si="2127"/>
        <v>1</v>
      </c>
      <c r="V3976">
        <f t="shared" ca="1" si="2128"/>
        <v>15</v>
      </c>
      <c r="X3976">
        <f t="shared" si="2130"/>
        <v>3976</v>
      </c>
      <c r="Y3976">
        <f t="shared" si="2131"/>
        <v>3957</v>
      </c>
      <c r="Z3976">
        <f t="shared" si="2132"/>
        <v>3958</v>
      </c>
      <c r="AA3976">
        <f t="shared" si="2129"/>
        <v>3976</v>
      </c>
      <c r="AB3976">
        <f t="shared" si="2136"/>
        <v>20</v>
      </c>
      <c r="AM3976" t="str">
        <f t="shared" si="2137"/>
        <v>201904AT</v>
      </c>
      <c r="AN3976">
        <f t="shared" ca="1" si="2133"/>
        <v>11.000023809523807</v>
      </c>
      <c r="AO3976">
        <f t="shared" ca="1" si="2134"/>
        <v>1</v>
      </c>
      <c r="AP3976">
        <f t="shared" ref="AP3976:AP4039" ca="1" si="2138">M3976/$I3976*100</f>
        <v>1</v>
      </c>
      <c r="AQ3976">
        <f t="shared" ref="AQ3976:AQ4039" ca="1" si="2139">N3976/$I3976*100</f>
        <v>1</v>
      </c>
      <c r="AR3976">
        <f t="shared" ref="AR3976:AR4039" ca="1" si="2140">O3976/$I3976*100</f>
        <v>15</v>
      </c>
      <c r="AS3976">
        <f ca="1">P3976/J3976</f>
        <v>0.2808986840285404</v>
      </c>
    </row>
    <row r="3977" spans="1:51" x14ac:dyDescent="0.4">
      <c r="A3977" s="1">
        <f t="shared" si="2135"/>
        <v>201904</v>
      </c>
      <c r="B3977" s="1" t="s">
        <v>1078</v>
      </c>
      <c r="C3977" s="1" t="s">
        <v>1080</v>
      </c>
      <c r="D3977" s="1" t="str">
        <f ca="1">"I"&amp;RANDBETWEEN(101,120)</f>
        <v>I108</v>
      </c>
      <c r="E3977" s="3">
        <f t="shared" ca="1" si="2117"/>
        <v>97</v>
      </c>
      <c r="F3977" s="3">
        <f t="shared" ca="1" si="2118"/>
        <v>16</v>
      </c>
      <c r="G3977" s="1" t="str">
        <f ca="1">LEFT(H3977,3)</f>
        <v>S11</v>
      </c>
      <c r="H3977" s="1" t="str">
        <f ca="1">"S"&amp;RANDBETWEEN(101,120)</f>
        <v>S116</v>
      </c>
      <c r="I3977" s="1">
        <f ca="1">VLOOKUP(D3977,PRC!$A$2:$B$21,2,0)*E3977</f>
        <v>3880000</v>
      </c>
      <c r="J3977" s="1">
        <f t="shared" ca="1" si="2119"/>
        <v>3336796</v>
      </c>
      <c r="K3977" s="1">
        <f ca="1">VLOOKUP(D3977,PRC!$A$1:$C$21,3,0)*E3977</f>
        <v>1784800</v>
      </c>
      <c r="L3977" s="1">
        <f t="shared" ca="1" si="2120"/>
        <v>582000</v>
      </c>
      <c r="M3977" s="1">
        <f t="shared" ca="1" si="2121"/>
        <v>194000</v>
      </c>
      <c r="N3977" s="1">
        <f t="shared" ca="1" si="2122"/>
        <v>233000</v>
      </c>
      <c r="O3977" s="1">
        <f t="shared" ca="1" si="2123"/>
        <v>427000</v>
      </c>
      <c r="P3977" s="1">
        <f ca="1">J3977-SUM(K3977:O3977)</f>
        <v>115996</v>
      </c>
      <c r="Q3977">
        <f ca="1">IF(P3977&gt;0,1,0)</f>
        <v>1</v>
      </c>
      <c r="R3977" s="3">
        <f t="shared" ca="1" si="2124"/>
        <v>14</v>
      </c>
      <c r="S3977" s="3">
        <f t="shared" ca="1" si="2125"/>
        <v>15</v>
      </c>
      <c r="T3977" s="3">
        <f t="shared" ca="1" si="2126"/>
        <v>5</v>
      </c>
      <c r="U3977" s="3">
        <f t="shared" ca="1" si="2127"/>
        <v>6</v>
      </c>
      <c r="V3977" s="3">
        <f t="shared" ca="1" si="2128"/>
        <v>11</v>
      </c>
      <c r="W3977" t="str">
        <f>C3977&amp;A3977&amp;"EBIT"</f>
        <v>VN201904EBIT</v>
      </c>
      <c r="X3977">
        <f t="shared" si="2130"/>
        <v>3977</v>
      </c>
      <c r="Y3977">
        <f t="shared" si="2131"/>
        <v>3977</v>
      </c>
      <c r="Z3977">
        <f t="shared" si="2132"/>
        <v>3978</v>
      </c>
      <c r="AA3977">
        <f t="shared" si="2129"/>
        <v>3989</v>
      </c>
      <c r="AB3977">
        <f t="shared" si="2136"/>
        <v>13</v>
      </c>
      <c r="AC3977" s="4" t="s">
        <v>1106</v>
      </c>
      <c r="AD3977">
        <f>VLOOKUP(C3977&amp;A3977&amp;AC3977,PRF_POL!$A$2:$J$97,5,0)</f>
        <v>80</v>
      </c>
      <c r="AE3977">
        <f>$AE$2</f>
        <v>40</v>
      </c>
      <c r="AF3977">
        <f>VLOOKUP($C3977&amp;$A3977&amp;$AC3977,PRF_POL!$A$2:$J$97,6,0)</f>
        <v>0</v>
      </c>
      <c r="AG3977">
        <f>VLOOKUP($C3977&amp;$A3977&amp;$AC3977,PRF_POL!$A$2:$J$97,7,0)</f>
        <v>10</v>
      </c>
      <c r="AH3977">
        <f>VLOOKUP($C3977&amp;$A3977&amp;$AC3977,PRF_POL!$A$2:$J$97,8,0)</f>
        <v>1</v>
      </c>
      <c r="AI3977">
        <f>VLOOKUP($C3977&amp;$A3977&amp;$AC3977,PRF_POL!$A$2:$J$97,9,0)</f>
        <v>1</v>
      </c>
      <c r="AJ3977">
        <f>VLOOKUP($C3977&amp;$A3977&amp;$AC3977,PRF_POL!$A$2:$J$97,10,0)</f>
        <v>10</v>
      </c>
      <c r="AK3977">
        <f>SUM(AE3977:AJ3977)</f>
        <v>62</v>
      </c>
      <c r="AL3977" s="3">
        <f ca="1">SUM(INDIRECT("P"&amp;Y3977):INDIRECT("P"&amp;AA3977))</f>
        <v>-66221952</v>
      </c>
      <c r="AM3977" t="str">
        <f t="shared" si="2137"/>
        <v>201904VN</v>
      </c>
      <c r="AN3977">
        <f t="shared" ca="1" si="2133"/>
        <v>14.000103092783501</v>
      </c>
      <c r="AO3977">
        <f t="shared" ca="1" si="2134"/>
        <v>15</v>
      </c>
      <c r="AP3977">
        <f t="shared" ca="1" si="2138"/>
        <v>5</v>
      </c>
      <c r="AQ3977">
        <f t="shared" ca="1" si="2139"/>
        <v>6.0051546391752577</v>
      </c>
      <c r="AR3977">
        <f t="shared" ca="1" si="2140"/>
        <v>11.005154639175258</v>
      </c>
      <c r="AS3977">
        <f ca="1">P3977/J3977</f>
        <v>3.4762688519166293E-2</v>
      </c>
      <c r="AT3977">
        <f ca="1">MIN(INDIRECT("E"&amp;$Y3977):INDIRECT("E"&amp;$AA3977))</f>
        <v>97</v>
      </c>
      <c r="AU3977">
        <f ca="1">MIN(INDIRECT("AN"&amp;$Y3977):INDIRECT("AN"&amp;$AA3977))</f>
        <v>2.0003319502074679</v>
      </c>
      <c r="AV3977">
        <f ca="1">MIN(INDIRECT("AO"&amp;$Y3977):INDIRECT("AO"&amp;$AA3977))</f>
        <v>10.04149377593361</v>
      </c>
      <c r="AW3977">
        <f ca="1">MIN(INDIRECT("AP"&amp;$Y3977):INDIRECT("AP"&amp;$AA3977))</f>
        <v>1</v>
      </c>
      <c r="AX3977">
        <f ca="1">MIN(INDIRECT("AQ"&amp;$Y3977):INDIRECT("AQ"&amp;$AA3977))</f>
        <v>1</v>
      </c>
      <c r="AY3977">
        <f ca="1">MIN(INDIRECT("AR"&amp;$Y3977):INDIRECT("AR"&amp;$AA3977))</f>
        <v>10</v>
      </c>
    </row>
    <row r="3978" spans="1:51" x14ac:dyDescent="0.4">
      <c r="A3978">
        <f t="shared" si="2135"/>
        <v>201904</v>
      </c>
      <c r="B3978" t="s">
        <v>1082</v>
      </c>
      <c r="C3978" t="s">
        <v>1080</v>
      </c>
      <c r="D3978" t="str">
        <f ca="1">"I"&amp;RANDBETWEEN(101,120)</f>
        <v>I115</v>
      </c>
      <c r="E3978">
        <f t="shared" ca="1" si="2117"/>
        <v>241</v>
      </c>
      <c r="F3978">
        <f t="shared" ca="1" si="2118"/>
        <v>0</v>
      </c>
      <c r="G3978" t="str">
        <f t="shared" ref="G3978:G3989" ca="1" si="2141">LEFT(H3978,3)</f>
        <v>S11</v>
      </c>
      <c r="H3978" t="str">
        <f t="shared" ca="1" si="2095"/>
        <v>S119</v>
      </c>
      <c r="I3978">
        <f ca="1">VLOOKUP(D3978,PRC!$A$2:$B$21,2,0)*E3978</f>
        <v>1205000</v>
      </c>
      <c r="J3978">
        <f t="shared" ca="1" si="2119"/>
        <v>1180896</v>
      </c>
      <c r="K3978">
        <f ca="1">VLOOKUP(D3978,PRC!$A$1:$C$21,3,0)*E3978</f>
        <v>578400</v>
      </c>
      <c r="L3978">
        <f t="shared" ca="1" si="2120"/>
        <v>121000</v>
      </c>
      <c r="M3978">
        <f t="shared" ca="1" si="2121"/>
        <v>121000</v>
      </c>
      <c r="N3978">
        <f t="shared" ca="1" si="2122"/>
        <v>36000</v>
      </c>
      <c r="O3978">
        <f t="shared" ca="1" si="2123"/>
        <v>193000</v>
      </c>
      <c r="P3978">
        <f t="shared" ref="P3978:P3989" ca="1" si="2142">J3978-SUM(K3978:O3978)</f>
        <v>131496</v>
      </c>
      <c r="Q3978">
        <f ca="1">IF(P3978&gt;0,1,0)</f>
        <v>1</v>
      </c>
      <c r="R3978">
        <f t="shared" ca="1" si="2124"/>
        <v>2</v>
      </c>
      <c r="S3978">
        <f t="shared" ca="1" si="2125"/>
        <v>10</v>
      </c>
      <c r="T3978">
        <f t="shared" ca="1" si="2126"/>
        <v>10</v>
      </c>
      <c r="U3978">
        <f t="shared" ca="1" si="2127"/>
        <v>3</v>
      </c>
      <c r="V3978">
        <f t="shared" ca="1" si="2128"/>
        <v>16</v>
      </c>
      <c r="W3978" t="str">
        <f>C3978&amp;A3978&amp;"SALES"</f>
        <v>VN201904SALES</v>
      </c>
      <c r="X3978">
        <f t="shared" si="2130"/>
        <v>3978</v>
      </c>
      <c r="Y3978">
        <f t="shared" si="2131"/>
        <v>3977</v>
      </c>
      <c r="Z3978">
        <f t="shared" si="2132"/>
        <v>3978</v>
      </c>
      <c r="AA3978">
        <f t="shared" si="2129"/>
        <v>3989</v>
      </c>
      <c r="AB3978">
        <f t="shared" si="2136"/>
        <v>13</v>
      </c>
      <c r="AC3978" s="4" t="s">
        <v>1107</v>
      </c>
      <c r="AD3978">
        <f>VLOOKUP(C3978&amp;A3978&amp;AC3978,PRF_POL!$A$2:$J$97,5,0)</f>
        <v>250</v>
      </c>
      <c r="AE3978">
        <f>$AE$3</f>
        <v>60</v>
      </c>
      <c r="AF3978">
        <f>VLOOKUP($C3978&amp;$A3978&amp;$AC3978,PRF_POL!$A$2:$J$97,6,0)</f>
        <v>20</v>
      </c>
      <c r="AG3978">
        <f>VLOOKUP($C3978&amp;$A3978&amp;$AC3978,PRF_POL!$A$2:$J$97,7,0)</f>
        <v>15</v>
      </c>
      <c r="AH3978">
        <f>VLOOKUP($C3978&amp;$A3978&amp;$AC3978,PRF_POL!$A$2:$J$97,8,0)</f>
        <v>10</v>
      </c>
      <c r="AI3978">
        <f>VLOOKUP($C3978&amp;$A3978&amp;$AC3978,PRF_POL!$A$2:$J$97,9,0)</f>
        <v>10</v>
      </c>
      <c r="AJ3978">
        <f>VLOOKUP($C3978&amp;$A3978&amp;$AC3978,PRF_POL!$A$2:$J$97,10,0)</f>
        <v>20</v>
      </c>
      <c r="AK3978">
        <f>SUM(AE3978:AJ3978)</f>
        <v>135</v>
      </c>
      <c r="AL3978" s="3">
        <f ca="1">SUM(INDIRECT("J"&amp;Y3977):INDIRECT("J"&amp;AA3977))</f>
        <v>1264639548</v>
      </c>
      <c r="AM3978" t="str">
        <f t="shared" si="2137"/>
        <v>201904VN</v>
      </c>
      <c r="AN3978">
        <f t="shared" ca="1" si="2133"/>
        <v>2.0003319502074679</v>
      </c>
      <c r="AO3978">
        <f t="shared" ca="1" si="2134"/>
        <v>10.04149377593361</v>
      </c>
      <c r="AP3978">
        <f t="shared" ca="1" si="2138"/>
        <v>10.04149377593361</v>
      </c>
      <c r="AQ3978">
        <f t="shared" ca="1" si="2139"/>
        <v>2.9875518672199171</v>
      </c>
      <c r="AR3978">
        <f t="shared" ca="1" si="2140"/>
        <v>16.016597510373444</v>
      </c>
      <c r="AS3978">
        <f ca="1">P3978/J3978</f>
        <v>0.11135273554995528</v>
      </c>
      <c r="AT3978">
        <f ca="1">MAX(INDIRECT("E"&amp;$Y3977):INDIRECT("E"&amp;$AA3977))</f>
        <v>241</v>
      </c>
      <c r="AU3978">
        <f ca="1">MAX(INDIRECT("AN"&amp;$Y3977):INDIRECT("AN"&amp;$AA3977))</f>
        <v>20.000000695652176</v>
      </c>
      <c r="AV3978">
        <f ca="1">MAX(INDIRECT("AO"&amp;$Y3977):INDIRECT("AO"&amp;$AA3977))</f>
        <v>15</v>
      </c>
      <c r="AW3978">
        <f ca="1">MAX(INDIRECT("AP"&amp;$Y3977):INDIRECT("AP"&amp;$AA3977))</f>
        <v>10.04149377593361</v>
      </c>
      <c r="AX3978">
        <f ca="1">MAX(INDIRECT("AQ"&amp;$Y3977):INDIRECT("AQ"&amp;$AA3977))</f>
        <v>10</v>
      </c>
      <c r="AY3978">
        <f ca="1">MAX(INDIRECT("AR"&amp;$Y3977):INDIRECT("AR"&amp;$AA3977))</f>
        <v>20</v>
      </c>
    </row>
    <row r="3979" spans="1:51" x14ac:dyDescent="0.4">
      <c r="A3979">
        <f t="shared" si="2135"/>
        <v>201904</v>
      </c>
      <c r="B3979" t="s">
        <v>1083</v>
      </c>
      <c r="C3979" t="s">
        <v>1080</v>
      </c>
      <c r="D3979" t="str">
        <f t="shared" ref="D3979:D4001" ca="1" si="2143">"I"&amp;RANDBETWEEN(101,120)</f>
        <v>I110</v>
      </c>
      <c r="E3979">
        <f t="shared" ca="1" si="2117"/>
        <v>193</v>
      </c>
      <c r="F3979">
        <f t="shared" ca="1" si="2118"/>
        <v>12</v>
      </c>
      <c r="G3979" t="str">
        <f t="shared" ca="1" si="2141"/>
        <v>S10</v>
      </c>
      <c r="H3979" t="str">
        <f t="shared" ca="1" si="2095"/>
        <v>S107</v>
      </c>
      <c r="I3979">
        <f ca="1">VLOOKUP(D3979,PRC!$A$2:$B$21,2,0)*E3979</f>
        <v>57900000</v>
      </c>
      <c r="J3979">
        <f t="shared" ca="1" si="2119"/>
        <v>54425996</v>
      </c>
      <c r="K3979">
        <f ca="1">VLOOKUP(D3979,PRC!$A$1:$C$21,3,0)*E3979</f>
        <v>26634000</v>
      </c>
      <c r="L3979">
        <f t="shared" ca="1" si="2120"/>
        <v>7527000</v>
      </c>
      <c r="M3979">
        <f t="shared" ca="1" si="2121"/>
        <v>5790000</v>
      </c>
      <c r="N3979">
        <f t="shared" ca="1" si="2122"/>
        <v>579000</v>
      </c>
      <c r="O3979">
        <f t="shared" ca="1" si="2123"/>
        <v>10422000</v>
      </c>
      <c r="P3979">
        <f t="shared" ca="1" si="2142"/>
        <v>3473996</v>
      </c>
      <c r="Q3979">
        <f ca="1">IF(P3979&gt;0,1,0)</f>
        <v>1</v>
      </c>
      <c r="R3979">
        <f t="shared" ca="1" si="2124"/>
        <v>6</v>
      </c>
      <c r="S3979">
        <f t="shared" ca="1" si="2125"/>
        <v>13</v>
      </c>
      <c r="T3979">
        <f t="shared" ca="1" si="2126"/>
        <v>10</v>
      </c>
      <c r="U3979">
        <f t="shared" ca="1" si="2127"/>
        <v>1</v>
      </c>
      <c r="V3979">
        <f t="shared" ca="1" si="2128"/>
        <v>18</v>
      </c>
      <c r="X3979">
        <f t="shared" si="2130"/>
        <v>3979</v>
      </c>
      <c r="Y3979">
        <f t="shared" si="2131"/>
        <v>3977</v>
      </c>
      <c r="Z3979">
        <f t="shared" si="2132"/>
        <v>3978</v>
      </c>
      <c r="AA3979">
        <f t="shared" si="2129"/>
        <v>3989</v>
      </c>
      <c r="AB3979">
        <f t="shared" si="2136"/>
        <v>13</v>
      </c>
      <c r="AK3979" s="3">
        <f ca="1">SUM(INDIRECT("Q"&amp;Y3977):INDIRECT("Q"&amp;AA3977))</f>
        <v>6</v>
      </c>
      <c r="AL3979">
        <f ca="1">AL3977/AL3978</f>
        <v>-5.2364289970789367E-2</v>
      </c>
      <c r="AM3979" t="str">
        <f t="shared" si="2137"/>
        <v>201904VN</v>
      </c>
      <c r="AN3979">
        <f t="shared" ca="1" si="2133"/>
        <v>6.0000069084628631</v>
      </c>
      <c r="AO3979">
        <f t="shared" ca="1" si="2134"/>
        <v>13</v>
      </c>
      <c r="AP3979">
        <f t="shared" ca="1" si="2138"/>
        <v>10</v>
      </c>
      <c r="AQ3979">
        <f t="shared" ca="1" si="2139"/>
        <v>1</v>
      </c>
      <c r="AR3979">
        <f t="shared" ca="1" si="2140"/>
        <v>18</v>
      </c>
      <c r="AS3979">
        <f ca="1">P3979/J3979</f>
        <v>6.38297184308763E-2</v>
      </c>
      <c r="AT3979" t="str">
        <f ca="1">IF(ABS(AT3977-AD3977)&lt;AD3977+(AD3978-AD3977)*5%,"ok","chk")</f>
        <v>ok</v>
      </c>
      <c r="AU3979" t="str">
        <f ca="1">IF(ABS(AU3977-AF3977)&lt;AF3977+(AF3978-AF3977)*5%,"ok","chk")</f>
        <v>chk</v>
      </c>
      <c r="AV3979" t="str">
        <f t="shared" ref="AV3979" ca="1" si="2144">IF(ABS(AV3977-AG3977)&lt;AG3977+(AG3978-AG3977)*5%,"ok","chk")</f>
        <v>ok</v>
      </c>
      <c r="AW3979" t="str">
        <f t="shared" ref="AW3979" ca="1" si="2145">IF(ABS(AW3977-AH3977)&lt;AH3977+(AH3978-AH3977)*5%,"ok","chk")</f>
        <v>ok</v>
      </c>
      <c r="AX3979" t="str">
        <f t="shared" ref="AX3979" ca="1" si="2146">IF(ABS(AX3977-AI3977)&lt;AI3977+(AI3978-AI3977)*5%,"ok","chk")</f>
        <v>ok</v>
      </c>
      <c r="AY3979" t="str">
        <f t="shared" ref="AY3979" ca="1" si="2147">IF(ABS(AY3977-AJ3977)&lt;AJ3977+(AJ3978-AJ3977)*5%,"ok","chk")</f>
        <v>ok</v>
      </c>
    </row>
    <row r="3980" spans="1:51" x14ac:dyDescent="0.4">
      <c r="A3980">
        <f t="shared" si="2135"/>
        <v>201904</v>
      </c>
      <c r="B3980" t="s">
        <v>1084</v>
      </c>
      <c r="C3980" t="s">
        <v>1080</v>
      </c>
      <c r="D3980" t="str">
        <f t="shared" ca="1" si="2143"/>
        <v>I109</v>
      </c>
      <c r="E3980">
        <f t="shared" ca="1" si="2117"/>
        <v>198</v>
      </c>
      <c r="F3980">
        <f t="shared" ca="1" si="2118"/>
        <v>20</v>
      </c>
      <c r="G3980" t="str">
        <f t="shared" ca="1" si="2141"/>
        <v>S10</v>
      </c>
      <c r="H3980" t="str">
        <f t="shared" ca="1" si="2095"/>
        <v>S101</v>
      </c>
      <c r="I3980">
        <f ca="1">VLOOKUP(D3980,PRC!$A$2:$B$21,2,0)*E3980</f>
        <v>99000000</v>
      </c>
      <c r="J3980">
        <f t="shared" ca="1" si="2119"/>
        <v>83159996</v>
      </c>
      <c r="K3980">
        <f ca="1">VLOOKUP(D3980,PRC!$A$1:$C$21,3,0)*E3980</f>
        <v>39600000</v>
      </c>
      <c r="L3980">
        <f t="shared" ca="1" si="2120"/>
        <v>14850000</v>
      </c>
      <c r="M3980">
        <f t="shared" ca="1" si="2121"/>
        <v>3960000</v>
      </c>
      <c r="N3980">
        <f t="shared" ca="1" si="2122"/>
        <v>6930000</v>
      </c>
      <c r="O3980">
        <f t="shared" ca="1" si="2123"/>
        <v>19800000</v>
      </c>
      <c r="P3980">
        <f t="shared" ca="1" si="2142"/>
        <v>-1980004</v>
      </c>
      <c r="Q3980">
        <f ca="1">IF(P3980&gt;0,1,0)</f>
        <v>0</v>
      </c>
      <c r="R3980">
        <f t="shared" ca="1" si="2124"/>
        <v>16</v>
      </c>
      <c r="S3980">
        <f t="shared" ca="1" si="2125"/>
        <v>15</v>
      </c>
      <c r="T3980">
        <f t="shared" ca="1" si="2126"/>
        <v>4</v>
      </c>
      <c r="U3980">
        <f t="shared" ca="1" si="2127"/>
        <v>7</v>
      </c>
      <c r="V3980">
        <f t="shared" ca="1" si="2128"/>
        <v>20</v>
      </c>
      <c r="X3980">
        <f t="shared" si="2130"/>
        <v>3980</v>
      </c>
      <c r="Y3980">
        <f t="shared" si="2131"/>
        <v>3977</v>
      </c>
      <c r="Z3980">
        <f t="shared" si="2132"/>
        <v>3978</v>
      </c>
      <c r="AA3980">
        <f t="shared" si="2129"/>
        <v>3989</v>
      </c>
      <c r="AB3980">
        <f t="shared" si="2136"/>
        <v>13</v>
      </c>
      <c r="AK3980" s="2">
        <f ca="1">AK3979/AB3977</f>
        <v>0.46153846153846156</v>
      </c>
      <c r="AM3980" t="str">
        <f t="shared" si="2137"/>
        <v>201904VN</v>
      </c>
      <c r="AN3980">
        <f t="shared" ca="1" si="2133"/>
        <v>16.000004040404036</v>
      </c>
      <c r="AO3980">
        <f t="shared" ca="1" si="2134"/>
        <v>15</v>
      </c>
      <c r="AP3980">
        <f t="shared" ca="1" si="2138"/>
        <v>4</v>
      </c>
      <c r="AQ3980">
        <f t="shared" ca="1" si="2139"/>
        <v>7.0000000000000009</v>
      </c>
      <c r="AR3980">
        <f t="shared" ca="1" si="2140"/>
        <v>20</v>
      </c>
      <c r="AS3980">
        <f ca="1">P3980/J3980</f>
        <v>-2.3809573054813519E-2</v>
      </c>
      <c r="AT3980" t="str">
        <f ca="1">IF(ABS(AD3978-AT3978)&lt;AT3978+(AD3978-AD3977)*5%,"ok","chk")</f>
        <v>ok</v>
      </c>
      <c r="AU3980" t="str">
        <f ca="1">IF(ABS(AF3978-AU3978)&lt;AU3978+(AF3978-AF3977)*5%,"ok","chk")</f>
        <v>ok</v>
      </c>
      <c r="AV3980" t="str">
        <f t="shared" ref="AV3980" ca="1" si="2148">IF(ABS(AG3978-AV3978)&lt;AV3978+(AG3978-AG3977)*5%,"ok","chk")</f>
        <v>ok</v>
      </c>
      <c r="AW3980" t="str">
        <f t="shared" ref="AW3980" ca="1" si="2149">IF(ABS(AH3978-AW3978)&lt;AW3978+(AH3978-AH3977)*5%,"ok","chk")</f>
        <v>ok</v>
      </c>
      <c r="AX3980" t="str">
        <f t="shared" ref="AX3980" ca="1" si="2150">IF(ABS(AI3978-AX3978)&lt;AX3978+(AI3978-AI3977)*5%,"ok","chk")</f>
        <v>ok</v>
      </c>
      <c r="AY3980" t="str">
        <f t="shared" ref="AY3980" ca="1" si="2151">IF(ABS(AJ3978-AY3978)&lt;AY3978+(AJ3978-AJ3977)*5%,"ok","chk")</f>
        <v>ok</v>
      </c>
    </row>
    <row r="3981" spans="1:51" x14ac:dyDescent="0.4">
      <c r="A3981">
        <f t="shared" si="2135"/>
        <v>201904</v>
      </c>
      <c r="B3981" t="s">
        <v>1085</v>
      </c>
      <c r="C3981" t="s">
        <v>1080</v>
      </c>
      <c r="D3981" t="str">
        <f t="shared" ca="1" si="2143"/>
        <v>I109</v>
      </c>
      <c r="E3981">
        <f t="shared" ca="1" si="2117"/>
        <v>194</v>
      </c>
      <c r="F3981">
        <f t="shared" ca="1" si="2118"/>
        <v>19</v>
      </c>
      <c r="G3981" t="str">
        <f t="shared" ca="1" si="2141"/>
        <v>S12</v>
      </c>
      <c r="H3981" t="str">
        <f t="shared" ca="1" si="2095"/>
        <v>S120</v>
      </c>
      <c r="I3981">
        <f ca="1">VLOOKUP(D3981,PRC!$A$2:$B$21,2,0)*E3981</f>
        <v>97000000</v>
      </c>
      <c r="J3981">
        <f t="shared" ca="1" si="2119"/>
        <v>85359996</v>
      </c>
      <c r="K3981">
        <f ca="1">VLOOKUP(D3981,PRC!$A$1:$C$21,3,0)*E3981</f>
        <v>38800000</v>
      </c>
      <c r="L3981">
        <f t="shared" ca="1" si="2120"/>
        <v>10670000</v>
      </c>
      <c r="M3981">
        <f t="shared" ca="1" si="2121"/>
        <v>4850000</v>
      </c>
      <c r="N3981">
        <f t="shared" ca="1" si="2122"/>
        <v>4850000</v>
      </c>
      <c r="O3981">
        <f t="shared" ca="1" si="2123"/>
        <v>12610000</v>
      </c>
      <c r="P3981">
        <f t="shared" ca="1" si="2142"/>
        <v>13579996</v>
      </c>
      <c r="Q3981">
        <f ca="1">IF(P3981&gt;0,1,0)</f>
        <v>1</v>
      </c>
      <c r="R3981">
        <f t="shared" ca="1" si="2124"/>
        <v>12</v>
      </c>
      <c r="S3981">
        <f t="shared" ca="1" si="2125"/>
        <v>11</v>
      </c>
      <c r="T3981">
        <f t="shared" ca="1" si="2126"/>
        <v>5</v>
      </c>
      <c r="U3981">
        <f t="shared" ca="1" si="2127"/>
        <v>5</v>
      </c>
      <c r="V3981">
        <f t="shared" ca="1" si="2128"/>
        <v>13</v>
      </c>
      <c r="X3981">
        <f t="shared" si="2130"/>
        <v>3981</v>
      </c>
      <c r="Y3981">
        <f t="shared" si="2131"/>
        <v>3977</v>
      </c>
      <c r="Z3981">
        <f t="shared" si="2132"/>
        <v>3978</v>
      </c>
      <c r="AA3981">
        <f t="shared" si="2129"/>
        <v>3989</v>
      </c>
      <c r="AB3981">
        <f t="shared" si="2136"/>
        <v>13</v>
      </c>
      <c r="AM3981" t="str">
        <f t="shared" si="2137"/>
        <v>201904VN</v>
      </c>
      <c r="AN3981">
        <f t="shared" ca="1" si="2133"/>
        <v>12.000004123711339</v>
      </c>
      <c r="AO3981">
        <f t="shared" ca="1" si="2134"/>
        <v>11</v>
      </c>
      <c r="AP3981">
        <f t="shared" ca="1" si="2138"/>
        <v>5</v>
      </c>
      <c r="AQ3981">
        <f t="shared" ca="1" si="2139"/>
        <v>5</v>
      </c>
      <c r="AR3981">
        <f t="shared" ca="1" si="2140"/>
        <v>13</v>
      </c>
      <c r="AS3981">
        <f ca="1">P3981/J3981</f>
        <v>0.15909086968560776</v>
      </c>
    </row>
    <row r="3982" spans="1:51" x14ac:dyDescent="0.4">
      <c r="A3982">
        <f t="shared" si="2135"/>
        <v>201904</v>
      </c>
      <c r="B3982" t="s">
        <v>1086</v>
      </c>
      <c r="C3982" t="s">
        <v>1080</v>
      </c>
      <c r="D3982" t="str">
        <f t="shared" ca="1" si="2143"/>
        <v>I107</v>
      </c>
      <c r="E3982">
        <f t="shared" ca="1" si="2117"/>
        <v>233</v>
      </c>
      <c r="F3982">
        <f t="shared" ca="1" si="2118"/>
        <v>20</v>
      </c>
      <c r="G3982" t="str">
        <f t="shared" ca="1" si="2141"/>
        <v>S11</v>
      </c>
      <c r="H3982" t="str">
        <f t="shared" ca="1" si="2095"/>
        <v>S117</v>
      </c>
      <c r="I3982">
        <f ca="1">VLOOKUP(D3982,PRC!$A$2:$B$21,2,0)*E3982</f>
        <v>34950000</v>
      </c>
      <c r="J3982">
        <f t="shared" ca="1" si="2119"/>
        <v>31804496</v>
      </c>
      <c r="K3982">
        <f ca="1">VLOOKUP(D3982,PRC!$A$1:$C$21,3,0)*E3982</f>
        <v>19921500</v>
      </c>
      <c r="L3982">
        <f t="shared" ca="1" si="2120"/>
        <v>4544000</v>
      </c>
      <c r="M3982">
        <f t="shared" ca="1" si="2121"/>
        <v>699000</v>
      </c>
      <c r="N3982">
        <f t="shared" ca="1" si="2122"/>
        <v>2447000</v>
      </c>
      <c r="O3982">
        <f t="shared" ca="1" si="2123"/>
        <v>4893000</v>
      </c>
      <c r="P3982">
        <f t="shared" ca="1" si="2142"/>
        <v>-700004</v>
      </c>
      <c r="Q3982">
        <f ca="1">IF(P3982&gt;0,1,0)</f>
        <v>0</v>
      </c>
      <c r="R3982">
        <f t="shared" ca="1" si="2124"/>
        <v>9</v>
      </c>
      <c r="S3982">
        <f t="shared" ca="1" si="2125"/>
        <v>13</v>
      </c>
      <c r="T3982">
        <f t="shared" ca="1" si="2126"/>
        <v>2</v>
      </c>
      <c r="U3982">
        <f t="shared" ca="1" si="2127"/>
        <v>7</v>
      </c>
      <c r="V3982">
        <f t="shared" ca="1" si="2128"/>
        <v>14</v>
      </c>
      <c r="X3982">
        <f t="shared" si="2130"/>
        <v>3982</v>
      </c>
      <c r="Y3982">
        <f t="shared" si="2131"/>
        <v>3977</v>
      </c>
      <c r="Z3982">
        <f t="shared" si="2132"/>
        <v>3978</v>
      </c>
      <c r="AA3982">
        <f t="shared" si="2129"/>
        <v>3989</v>
      </c>
      <c r="AB3982">
        <f t="shared" si="2136"/>
        <v>13</v>
      </c>
      <c r="AM3982" t="str">
        <f t="shared" si="2137"/>
        <v>201904VN</v>
      </c>
      <c r="AN3982">
        <f t="shared" ca="1" si="2133"/>
        <v>9.0000114449213182</v>
      </c>
      <c r="AO3982">
        <f t="shared" ca="1" si="2134"/>
        <v>13.001430615164523</v>
      </c>
      <c r="AP3982">
        <f t="shared" ca="1" si="2138"/>
        <v>2</v>
      </c>
      <c r="AQ3982">
        <f t="shared" ca="1" si="2139"/>
        <v>7.0014306151645211</v>
      </c>
      <c r="AR3982">
        <f t="shared" ca="1" si="2140"/>
        <v>14.000000000000002</v>
      </c>
      <c r="AS3982">
        <f ca="1">P3982/J3982</f>
        <v>-2.2009592606026519E-2</v>
      </c>
    </row>
    <row r="3983" spans="1:51" x14ac:dyDescent="0.4">
      <c r="A3983">
        <f t="shared" si="2135"/>
        <v>201904</v>
      </c>
      <c r="B3983" t="s">
        <v>1087</v>
      </c>
      <c r="C3983" t="s">
        <v>1080</v>
      </c>
      <c r="D3983" t="str">
        <f t="shared" ca="1" si="2143"/>
        <v>I117</v>
      </c>
      <c r="E3983">
        <f t="shared" ca="1" si="2117"/>
        <v>230</v>
      </c>
      <c r="F3983">
        <f t="shared" ca="1" si="2118"/>
        <v>0</v>
      </c>
      <c r="G3983" t="str">
        <f t="shared" ca="1" si="2141"/>
        <v>S11</v>
      </c>
      <c r="H3983" t="str">
        <f t="shared" ca="1" si="2095"/>
        <v>S115</v>
      </c>
      <c r="I3983">
        <f ca="1">VLOOKUP(D3983,PRC!$A$2:$B$21,2,0)*E3983</f>
        <v>575000000</v>
      </c>
      <c r="J3983">
        <f t="shared" ca="1" si="2119"/>
        <v>459999996</v>
      </c>
      <c r="K3983">
        <f ca="1">VLOOKUP(D3983,PRC!$A$1:$C$21,3,0)*E3983</f>
        <v>264500000</v>
      </c>
      <c r="L3983">
        <f t="shared" ca="1" si="2120"/>
        <v>86250000</v>
      </c>
      <c r="M3983">
        <f t="shared" ca="1" si="2121"/>
        <v>46000000</v>
      </c>
      <c r="N3983">
        <f t="shared" ca="1" si="2122"/>
        <v>40250000</v>
      </c>
      <c r="O3983">
        <f t="shared" ca="1" si="2123"/>
        <v>57500000</v>
      </c>
      <c r="P3983">
        <f t="shared" ca="1" si="2142"/>
        <v>-34500004</v>
      </c>
      <c r="Q3983">
        <f ca="1">IF(P3983&gt;0,1,0)</f>
        <v>0</v>
      </c>
      <c r="R3983">
        <f t="shared" ca="1" si="2124"/>
        <v>20</v>
      </c>
      <c r="S3983">
        <f t="shared" ca="1" si="2125"/>
        <v>15</v>
      </c>
      <c r="T3983">
        <f t="shared" ca="1" si="2126"/>
        <v>8</v>
      </c>
      <c r="U3983">
        <f t="shared" ca="1" si="2127"/>
        <v>7</v>
      </c>
      <c r="V3983">
        <f t="shared" ca="1" si="2128"/>
        <v>10</v>
      </c>
      <c r="X3983">
        <f t="shared" si="2130"/>
        <v>3983</v>
      </c>
      <c r="Y3983">
        <f t="shared" si="2131"/>
        <v>3977</v>
      </c>
      <c r="Z3983">
        <f t="shared" si="2132"/>
        <v>3978</v>
      </c>
      <c r="AA3983">
        <f t="shared" si="2129"/>
        <v>3989</v>
      </c>
      <c r="AB3983">
        <f t="shared" si="2136"/>
        <v>13</v>
      </c>
      <c r="AM3983" t="str">
        <f t="shared" si="2137"/>
        <v>201904VN</v>
      </c>
      <c r="AN3983">
        <f t="shared" ca="1" si="2133"/>
        <v>20.000000695652176</v>
      </c>
      <c r="AO3983">
        <f t="shared" ca="1" si="2134"/>
        <v>15</v>
      </c>
      <c r="AP3983">
        <f t="shared" ca="1" si="2138"/>
        <v>8</v>
      </c>
      <c r="AQ3983">
        <f t="shared" ca="1" si="2139"/>
        <v>7.0000000000000009</v>
      </c>
      <c r="AR3983">
        <f t="shared" ca="1" si="2140"/>
        <v>10</v>
      </c>
      <c r="AS3983">
        <f ca="1">P3983/J3983</f>
        <v>-7.5000009347826163E-2</v>
      </c>
    </row>
    <row r="3984" spans="1:51" x14ac:dyDescent="0.4">
      <c r="A3984">
        <f t="shared" si="2135"/>
        <v>201904</v>
      </c>
      <c r="B3984" t="s">
        <v>1088</v>
      </c>
      <c r="C3984" t="s">
        <v>1080</v>
      </c>
      <c r="D3984" t="str">
        <f t="shared" ca="1" si="2143"/>
        <v>I106</v>
      </c>
      <c r="E3984">
        <f t="shared" ca="1" si="2117"/>
        <v>178</v>
      </c>
      <c r="F3984">
        <f t="shared" ca="1" si="2118"/>
        <v>2</v>
      </c>
      <c r="G3984" t="str">
        <f t="shared" ca="1" si="2141"/>
        <v>S11</v>
      </c>
      <c r="H3984" t="str">
        <f t="shared" ca="1" si="2095"/>
        <v>S114</v>
      </c>
      <c r="I3984">
        <f ca="1">VLOOKUP(D3984,PRC!$A$2:$B$21,2,0)*E3984</f>
        <v>3560000</v>
      </c>
      <c r="J3984">
        <f t="shared" ca="1" si="2119"/>
        <v>3168396</v>
      </c>
      <c r="K3984">
        <f ca="1">VLOOKUP(D3984,PRC!$A$1:$C$21,3,0)*E3984</f>
        <v>1886800</v>
      </c>
      <c r="L3984">
        <f t="shared" ca="1" si="2120"/>
        <v>498000</v>
      </c>
      <c r="M3984">
        <f t="shared" ca="1" si="2121"/>
        <v>320000</v>
      </c>
      <c r="N3984">
        <f t="shared" ca="1" si="2122"/>
        <v>356000</v>
      </c>
      <c r="O3984">
        <f t="shared" ca="1" si="2123"/>
        <v>641000</v>
      </c>
      <c r="P3984">
        <f t="shared" ca="1" si="2142"/>
        <v>-533404</v>
      </c>
      <c r="Q3984">
        <f ca="1">IF(P3984&gt;0,1,0)</f>
        <v>0</v>
      </c>
      <c r="R3984">
        <f t="shared" ca="1" si="2124"/>
        <v>11</v>
      </c>
      <c r="S3984">
        <f t="shared" ca="1" si="2125"/>
        <v>14</v>
      </c>
      <c r="T3984">
        <f t="shared" ca="1" si="2126"/>
        <v>9</v>
      </c>
      <c r="U3984">
        <f t="shared" ca="1" si="2127"/>
        <v>10</v>
      </c>
      <c r="V3984">
        <f t="shared" ca="1" si="2128"/>
        <v>18</v>
      </c>
      <c r="X3984">
        <f t="shared" si="2130"/>
        <v>3984</v>
      </c>
      <c r="Y3984">
        <f t="shared" si="2131"/>
        <v>3977</v>
      </c>
      <c r="Z3984">
        <f t="shared" si="2132"/>
        <v>3978</v>
      </c>
      <c r="AA3984">
        <f t="shared" si="2129"/>
        <v>3989</v>
      </c>
      <c r="AB3984">
        <f t="shared" si="2136"/>
        <v>13</v>
      </c>
      <c r="AM3984" t="str">
        <f t="shared" si="2137"/>
        <v>201904VN</v>
      </c>
      <c r="AN3984">
        <f t="shared" ca="1" si="2133"/>
        <v>11.000112359550563</v>
      </c>
      <c r="AO3984">
        <f t="shared" ca="1" si="2134"/>
        <v>13.988764044943819</v>
      </c>
      <c r="AP3984">
        <f t="shared" ca="1" si="2138"/>
        <v>8.9887640449438209</v>
      </c>
      <c r="AQ3984">
        <f t="shared" ca="1" si="2139"/>
        <v>10</v>
      </c>
      <c r="AR3984">
        <f t="shared" ca="1" si="2140"/>
        <v>18.00561797752809</v>
      </c>
      <c r="AS3984">
        <f ca="1">P3984/J3984</f>
        <v>-0.16835143081862242</v>
      </c>
    </row>
    <row r="3985" spans="1:51" x14ac:dyDescent="0.4">
      <c r="A3985">
        <f t="shared" si="2135"/>
        <v>201904</v>
      </c>
      <c r="B3985" t="s">
        <v>1089</v>
      </c>
      <c r="C3985" t="s">
        <v>1080</v>
      </c>
      <c r="D3985" t="str">
        <f t="shared" ca="1" si="2143"/>
        <v>I105</v>
      </c>
      <c r="E3985">
        <f t="shared" ca="1" si="2117"/>
        <v>161</v>
      </c>
      <c r="F3985">
        <f t="shared" ca="1" si="2118"/>
        <v>18</v>
      </c>
      <c r="G3985" t="str">
        <f t="shared" ca="1" si="2141"/>
        <v>S11</v>
      </c>
      <c r="H3985" t="str">
        <f t="shared" ca="1" si="2095"/>
        <v>S112</v>
      </c>
      <c r="I3985">
        <f ca="1">VLOOKUP(D3985,PRC!$A$2:$B$21,2,0)*E3985</f>
        <v>16100000</v>
      </c>
      <c r="J3985">
        <f t="shared" ca="1" si="2119"/>
        <v>13523996</v>
      </c>
      <c r="K3985">
        <f ca="1">VLOOKUP(D3985,PRC!$A$1:$C$21,3,0)*E3985</f>
        <v>9499000</v>
      </c>
      <c r="L3985">
        <f t="shared" ca="1" si="2120"/>
        <v>2254000</v>
      </c>
      <c r="M3985">
        <f t="shared" ca="1" si="2121"/>
        <v>805000</v>
      </c>
      <c r="N3985">
        <f t="shared" ca="1" si="2122"/>
        <v>161000</v>
      </c>
      <c r="O3985">
        <f t="shared" ca="1" si="2123"/>
        <v>1771000</v>
      </c>
      <c r="P3985">
        <f t="shared" ca="1" si="2142"/>
        <v>-966004</v>
      </c>
      <c r="Q3985">
        <f ca="1">IF(P3985&gt;0,1,0)</f>
        <v>0</v>
      </c>
      <c r="R3985">
        <f t="shared" ca="1" si="2124"/>
        <v>16</v>
      </c>
      <c r="S3985">
        <f t="shared" ca="1" si="2125"/>
        <v>14</v>
      </c>
      <c r="T3985">
        <f t="shared" ca="1" si="2126"/>
        <v>5</v>
      </c>
      <c r="U3985">
        <f t="shared" ca="1" si="2127"/>
        <v>1</v>
      </c>
      <c r="V3985">
        <f t="shared" ca="1" si="2128"/>
        <v>11</v>
      </c>
      <c r="X3985">
        <f t="shared" si="2130"/>
        <v>3985</v>
      </c>
      <c r="Y3985">
        <f t="shared" si="2131"/>
        <v>3977</v>
      </c>
      <c r="Z3985">
        <f t="shared" si="2132"/>
        <v>3978</v>
      </c>
      <c r="AA3985">
        <f t="shared" si="2129"/>
        <v>3989</v>
      </c>
      <c r="AB3985">
        <f t="shared" si="2136"/>
        <v>13</v>
      </c>
      <c r="AM3985" t="str">
        <f t="shared" si="2137"/>
        <v>201904VN</v>
      </c>
      <c r="AN3985">
        <f t="shared" ca="1" si="2133"/>
        <v>16.000024844720496</v>
      </c>
      <c r="AO3985">
        <f t="shared" ca="1" si="2134"/>
        <v>14.000000000000002</v>
      </c>
      <c r="AP3985">
        <f t="shared" ca="1" si="2138"/>
        <v>5</v>
      </c>
      <c r="AQ3985">
        <f t="shared" ca="1" si="2139"/>
        <v>1</v>
      </c>
      <c r="AR3985">
        <f t="shared" ca="1" si="2140"/>
        <v>11</v>
      </c>
      <c r="AS3985">
        <f ca="1">P3985/J3985</f>
        <v>-7.1428888325610271E-2</v>
      </c>
    </row>
    <row r="3986" spans="1:51" x14ac:dyDescent="0.4">
      <c r="A3986">
        <f t="shared" si="2135"/>
        <v>201904</v>
      </c>
      <c r="B3986" t="s">
        <v>1090</v>
      </c>
      <c r="C3986" t="s">
        <v>1080</v>
      </c>
      <c r="D3986" t="str">
        <f t="shared" ca="1" si="2143"/>
        <v>I109</v>
      </c>
      <c r="E3986">
        <f t="shared" ca="1" si="2117"/>
        <v>152</v>
      </c>
      <c r="F3986">
        <f t="shared" ca="1" si="2118"/>
        <v>20</v>
      </c>
      <c r="G3986" t="str">
        <f t="shared" ca="1" si="2141"/>
        <v>S11</v>
      </c>
      <c r="H3986" t="str">
        <f t="shared" ca="1" si="2095"/>
        <v>S110</v>
      </c>
      <c r="I3986">
        <f ca="1">VLOOKUP(D3986,PRC!$A$2:$B$21,2,0)*E3986</f>
        <v>76000000</v>
      </c>
      <c r="J3986">
        <f t="shared" ca="1" si="2119"/>
        <v>63839996</v>
      </c>
      <c r="K3986">
        <f ca="1">VLOOKUP(D3986,PRC!$A$1:$C$21,3,0)*E3986</f>
        <v>30400000</v>
      </c>
      <c r="L3986">
        <f t="shared" ca="1" si="2120"/>
        <v>8360000</v>
      </c>
      <c r="M3986">
        <f t="shared" ca="1" si="2121"/>
        <v>3040000</v>
      </c>
      <c r="N3986">
        <f t="shared" ca="1" si="2122"/>
        <v>4560000</v>
      </c>
      <c r="O3986">
        <f t="shared" ca="1" si="2123"/>
        <v>9120000</v>
      </c>
      <c r="P3986">
        <f t="shared" ca="1" si="2142"/>
        <v>8359996</v>
      </c>
      <c r="Q3986">
        <f ca="1">IF(P3986&gt;0,1,0)</f>
        <v>1</v>
      </c>
      <c r="R3986">
        <f t="shared" ca="1" si="2124"/>
        <v>16</v>
      </c>
      <c r="S3986">
        <f t="shared" ca="1" si="2125"/>
        <v>11</v>
      </c>
      <c r="T3986">
        <f t="shared" ca="1" si="2126"/>
        <v>4</v>
      </c>
      <c r="U3986">
        <f t="shared" ca="1" si="2127"/>
        <v>6</v>
      </c>
      <c r="V3986">
        <f t="shared" ca="1" si="2128"/>
        <v>12</v>
      </c>
      <c r="X3986">
        <f t="shared" si="2130"/>
        <v>3986</v>
      </c>
      <c r="Y3986">
        <f t="shared" si="2131"/>
        <v>3977</v>
      </c>
      <c r="Z3986">
        <f t="shared" si="2132"/>
        <v>3978</v>
      </c>
      <c r="AA3986">
        <f t="shared" si="2129"/>
        <v>3989</v>
      </c>
      <c r="AB3986">
        <f t="shared" si="2136"/>
        <v>13</v>
      </c>
      <c r="AM3986" t="str">
        <f t="shared" si="2137"/>
        <v>201904VN</v>
      </c>
      <c r="AN3986">
        <f t="shared" ca="1" si="2133"/>
        <v>16.000005263157892</v>
      </c>
      <c r="AO3986">
        <f t="shared" ca="1" si="2134"/>
        <v>11</v>
      </c>
      <c r="AP3986">
        <f t="shared" ca="1" si="2138"/>
        <v>4</v>
      </c>
      <c r="AQ3986">
        <f t="shared" ca="1" si="2139"/>
        <v>6</v>
      </c>
      <c r="AR3986">
        <f t="shared" ca="1" si="2140"/>
        <v>12</v>
      </c>
      <c r="AS3986">
        <f ca="1">P3986/J3986</f>
        <v>0.13095232650077235</v>
      </c>
    </row>
    <row r="3987" spans="1:51" x14ac:dyDescent="0.4">
      <c r="A3987">
        <f t="shared" si="2135"/>
        <v>201904</v>
      </c>
      <c r="B3987" t="s">
        <v>1091</v>
      </c>
      <c r="C3987" t="s">
        <v>1080</v>
      </c>
      <c r="D3987" t="str">
        <f t="shared" ca="1" si="2143"/>
        <v>I116</v>
      </c>
      <c r="E3987">
        <f t="shared" ca="1" si="2117"/>
        <v>181</v>
      </c>
      <c r="F3987">
        <f t="shared" ca="1" si="2118"/>
        <v>7</v>
      </c>
      <c r="G3987" t="str">
        <f t="shared" ca="1" si="2141"/>
        <v>S10</v>
      </c>
      <c r="H3987" t="str">
        <f t="shared" ca="1" si="2095"/>
        <v>S107</v>
      </c>
      <c r="I3987">
        <f ca="1">VLOOKUP(D3987,PRC!$A$2:$B$21,2,0)*E3987</f>
        <v>264260000</v>
      </c>
      <c r="J3987">
        <f t="shared" ca="1" si="2119"/>
        <v>251046996</v>
      </c>
      <c r="K3987">
        <f ca="1">VLOOKUP(D3987,PRC!$A$1:$C$21,3,0)*E3987</f>
        <v>158556000</v>
      </c>
      <c r="L3987">
        <f t="shared" ca="1" si="2120"/>
        <v>36996000</v>
      </c>
      <c r="M3987">
        <f t="shared" ca="1" si="2121"/>
        <v>23783000</v>
      </c>
      <c r="N3987">
        <f t="shared" ca="1" si="2122"/>
        <v>26426000</v>
      </c>
      <c r="O3987">
        <f t="shared" ca="1" si="2123"/>
        <v>26426000</v>
      </c>
      <c r="P3987">
        <f t="shared" ca="1" si="2142"/>
        <v>-21140004</v>
      </c>
      <c r="Q3987">
        <f ca="1">IF(P3987&gt;0,1,0)</f>
        <v>0</v>
      </c>
      <c r="R3987">
        <f t="shared" ca="1" si="2124"/>
        <v>5</v>
      </c>
      <c r="S3987">
        <f t="shared" ca="1" si="2125"/>
        <v>14</v>
      </c>
      <c r="T3987">
        <f t="shared" ca="1" si="2126"/>
        <v>9</v>
      </c>
      <c r="U3987">
        <f t="shared" ca="1" si="2127"/>
        <v>10</v>
      </c>
      <c r="V3987">
        <f t="shared" ca="1" si="2128"/>
        <v>10</v>
      </c>
      <c r="X3987">
        <f t="shared" si="2130"/>
        <v>3987</v>
      </c>
      <c r="Y3987">
        <f t="shared" si="2131"/>
        <v>3977</v>
      </c>
      <c r="Z3987">
        <f t="shared" si="2132"/>
        <v>3978</v>
      </c>
      <c r="AA3987">
        <f t="shared" si="2129"/>
        <v>3989</v>
      </c>
      <c r="AB3987">
        <f t="shared" si="2136"/>
        <v>13</v>
      </c>
      <c r="AM3987" t="str">
        <f t="shared" si="2137"/>
        <v>201904VN</v>
      </c>
      <c r="AN3987">
        <f t="shared" ca="1" si="2133"/>
        <v>5.0000015136607896</v>
      </c>
      <c r="AO3987">
        <f t="shared" ca="1" si="2134"/>
        <v>13.999848633921138</v>
      </c>
      <c r="AP3987">
        <f t="shared" ca="1" si="2138"/>
        <v>8.9998486339211379</v>
      </c>
      <c r="AQ3987">
        <f t="shared" ca="1" si="2139"/>
        <v>10</v>
      </c>
      <c r="AR3987">
        <f t="shared" ca="1" si="2140"/>
        <v>10</v>
      </c>
      <c r="AS3987">
        <f ca="1">P3987/J3987</f>
        <v>-8.4207356936467789E-2</v>
      </c>
    </row>
    <row r="3988" spans="1:51" x14ac:dyDescent="0.4">
      <c r="A3988">
        <f t="shared" si="2135"/>
        <v>201904</v>
      </c>
      <c r="B3988" t="s">
        <v>1092</v>
      </c>
      <c r="C3988" t="s">
        <v>1080</v>
      </c>
      <c r="D3988" t="str">
        <f t="shared" ca="1" si="2143"/>
        <v>I116</v>
      </c>
      <c r="E3988">
        <f t="shared" ca="1" si="2117"/>
        <v>160</v>
      </c>
      <c r="F3988">
        <f t="shared" ca="1" si="2118"/>
        <v>20</v>
      </c>
      <c r="G3988" t="str">
        <f t="shared" ca="1" si="2141"/>
        <v>S10</v>
      </c>
      <c r="H3988" t="str">
        <f t="shared" ca="1" si="2095"/>
        <v>S103</v>
      </c>
      <c r="I3988">
        <f ca="1">VLOOKUP(D3988,PRC!$A$2:$B$21,2,0)*E3988</f>
        <v>233600000</v>
      </c>
      <c r="J3988">
        <f t="shared" ca="1" si="2119"/>
        <v>207903996</v>
      </c>
      <c r="K3988">
        <f ca="1">VLOOKUP(D3988,PRC!$A$1:$C$21,3,0)*E3988</f>
        <v>140160000</v>
      </c>
      <c r="L3988">
        <f t="shared" ca="1" si="2120"/>
        <v>28032000</v>
      </c>
      <c r="M3988">
        <f t="shared" ca="1" si="2121"/>
        <v>14016000</v>
      </c>
      <c r="N3988">
        <f t="shared" ca="1" si="2122"/>
        <v>14016000</v>
      </c>
      <c r="O3988">
        <f t="shared" ca="1" si="2123"/>
        <v>44384000</v>
      </c>
      <c r="P3988">
        <f t="shared" ca="1" si="2142"/>
        <v>-32704004</v>
      </c>
      <c r="Q3988">
        <f ca="1">IF(P3988&gt;0,1,0)</f>
        <v>0</v>
      </c>
      <c r="R3988">
        <f t="shared" ca="1" si="2124"/>
        <v>11</v>
      </c>
      <c r="S3988">
        <f t="shared" ca="1" si="2125"/>
        <v>12</v>
      </c>
      <c r="T3988">
        <f t="shared" ca="1" si="2126"/>
        <v>6</v>
      </c>
      <c r="U3988">
        <f t="shared" ca="1" si="2127"/>
        <v>6</v>
      </c>
      <c r="V3988">
        <f t="shared" ca="1" si="2128"/>
        <v>19</v>
      </c>
      <c r="X3988">
        <f t="shared" si="2130"/>
        <v>3988</v>
      </c>
      <c r="Y3988">
        <f t="shared" si="2131"/>
        <v>3977</v>
      </c>
      <c r="Z3988">
        <f t="shared" si="2132"/>
        <v>3978</v>
      </c>
      <c r="AA3988">
        <f t="shared" si="2129"/>
        <v>3989</v>
      </c>
      <c r="AB3988">
        <f t="shared" si="2136"/>
        <v>13</v>
      </c>
      <c r="AM3988" t="str">
        <f t="shared" si="2137"/>
        <v>201904VN</v>
      </c>
      <c r="AN3988">
        <f t="shared" ca="1" si="2133"/>
        <v>11.000001712328766</v>
      </c>
      <c r="AO3988">
        <f t="shared" ca="1" si="2134"/>
        <v>12</v>
      </c>
      <c r="AP3988">
        <f t="shared" ca="1" si="2138"/>
        <v>6</v>
      </c>
      <c r="AQ3988">
        <f t="shared" ca="1" si="2139"/>
        <v>6</v>
      </c>
      <c r="AR3988">
        <f t="shared" ca="1" si="2140"/>
        <v>19</v>
      </c>
      <c r="AS3988">
        <f ca="1">P3988/J3988</f>
        <v>-0.157303393052628</v>
      </c>
    </row>
    <row r="3989" spans="1:51" x14ac:dyDescent="0.4">
      <c r="A3989">
        <f t="shared" si="2135"/>
        <v>201904</v>
      </c>
      <c r="B3989" t="s">
        <v>1093</v>
      </c>
      <c r="C3989" t="s">
        <v>1080</v>
      </c>
      <c r="D3989" t="str">
        <f t="shared" ca="1" si="2143"/>
        <v>I108</v>
      </c>
      <c r="E3989">
        <f t="shared" ca="1" si="2117"/>
        <v>160</v>
      </c>
      <c r="F3989">
        <f t="shared" ca="1" si="2118"/>
        <v>19</v>
      </c>
      <c r="G3989" t="str">
        <f t="shared" ca="1" si="2141"/>
        <v>S11</v>
      </c>
      <c r="H3989" t="str">
        <f t="shared" ca="1" si="2095"/>
        <v>S111</v>
      </c>
      <c r="I3989">
        <f ca="1">VLOOKUP(D3989,PRC!$A$2:$B$21,2,0)*E3989</f>
        <v>6400000</v>
      </c>
      <c r="J3989">
        <f t="shared" ca="1" si="2119"/>
        <v>5887996</v>
      </c>
      <c r="K3989">
        <f ca="1">VLOOKUP(D3989,PRC!$A$1:$C$21,3,0)*E3989</f>
        <v>2944000</v>
      </c>
      <c r="L3989">
        <f t="shared" ca="1" si="2120"/>
        <v>704000</v>
      </c>
      <c r="M3989">
        <f t="shared" ca="1" si="2121"/>
        <v>64000</v>
      </c>
      <c r="N3989">
        <f t="shared" ca="1" si="2122"/>
        <v>384000</v>
      </c>
      <c r="O3989">
        <f t="shared" ca="1" si="2123"/>
        <v>1152000</v>
      </c>
      <c r="P3989">
        <f t="shared" ca="1" si="2142"/>
        <v>639996</v>
      </c>
      <c r="Q3989">
        <f ca="1">IF(P3989&gt;0,1,0)</f>
        <v>1</v>
      </c>
      <c r="R3989">
        <f t="shared" ca="1" si="2124"/>
        <v>8</v>
      </c>
      <c r="S3989">
        <f t="shared" ca="1" si="2125"/>
        <v>11</v>
      </c>
      <c r="T3989">
        <f t="shared" ca="1" si="2126"/>
        <v>1</v>
      </c>
      <c r="U3989">
        <f t="shared" ca="1" si="2127"/>
        <v>6</v>
      </c>
      <c r="V3989">
        <f t="shared" ca="1" si="2128"/>
        <v>18</v>
      </c>
      <c r="X3989">
        <f t="shared" si="2130"/>
        <v>3989</v>
      </c>
      <c r="Y3989">
        <f t="shared" si="2131"/>
        <v>3977</v>
      </c>
      <c r="Z3989">
        <f t="shared" si="2132"/>
        <v>3978</v>
      </c>
      <c r="AA3989">
        <f t="shared" si="2129"/>
        <v>3989</v>
      </c>
      <c r="AB3989">
        <f t="shared" si="2136"/>
        <v>13</v>
      </c>
      <c r="AM3989" t="str">
        <f t="shared" si="2137"/>
        <v>201904VN</v>
      </c>
      <c r="AN3989">
        <f t="shared" ca="1" si="2133"/>
        <v>8.0000625000000056</v>
      </c>
      <c r="AO3989">
        <f t="shared" ca="1" si="2134"/>
        <v>11</v>
      </c>
      <c r="AP3989">
        <f t="shared" ca="1" si="2138"/>
        <v>1</v>
      </c>
      <c r="AQ3989">
        <f t="shared" ca="1" si="2139"/>
        <v>6</v>
      </c>
      <c r="AR3989">
        <f t="shared" ca="1" si="2140"/>
        <v>18</v>
      </c>
      <c r="AS3989">
        <f ca="1">P3989/J3989</f>
        <v>0.10869504666783061</v>
      </c>
    </row>
    <row r="3990" spans="1:51" x14ac:dyDescent="0.4">
      <c r="A3990" s="1">
        <f t="shared" si="2135"/>
        <v>201904</v>
      </c>
      <c r="B3990" s="1" t="s">
        <v>1055</v>
      </c>
      <c r="C3990" s="1" t="s">
        <v>0</v>
      </c>
      <c r="D3990" s="1" t="str">
        <f ca="1">"I"&amp;RANDBETWEEN(101,120)</f>
        <v>I110</v>
      </c>
      <c r="E3990" s="3">
        <f t="shared" ca="1" si="2117"/>
        <v>105</v>
      </c>
      <c r="F3990" s="3">
        <f t="shared" ca="1" si="2118"/>
        <v>2</v>
      </c>
      <c r="G3990" s="1" t="str">
        <f ca="1">LEFT(H3990,3)</f>
        <v>S11</v>
      </c>
      <c r="H3990" s="1" t="str">
        <f ca="1">"S"&amp;RANDBETWEEN(101,120)</f>
        <v>S118</v>
      </c>
      <c r="I3990" s="1">
        <f ca="1">VLOOKUP(D3990,PRC!$A$2:$B$21,2,0)*E3990</f>
        <v>31500000</v>
      </c>
      <c r="J3990" s="1">
        <f t="shared" ca="1" si="2119"/>
        <v>31184996</v>
      </c>
      <c r="K3990" s="1">
        <f ca="1">VLOOKUP(D3990,PRC!$A$1:$C$21,3,0)*E3990</f>
        <v>14490000</v>
      </c>
      <c r="L3990" s="1">
        <f t="shared" ca="1" si="2120"/>
        <v>315000</v>
      </c>
      <c r="M3990" s="1">
        <f t="shared" ca="1" si="2121"/>
        <v>1575000</v>
      </c>
      <c r="N3990" s="1">
        <f t="shared" ca="1" si="2122"/>
        <v>4725000</v>
      </c>
      <c r="O3990" s="1">
        <f t="shared" ca="1" si="2123"/>
        <v>5670000</v>
      </c>
      <c r="P3990" s="1">
        <f ca="1">J3990-SUM(K3990:O3990)</f>
        <v>4409996</v>
      </c>
      <c r="Q3990">
        <f ca="1">IF(P3990&gt;0,1,0)</f>
        <v>1</v>
      </c>
      <c r="R3990" s="3">
        <f t="shared" ca="1" si="2124"/>
        <v>1</v>
      </c>
      <c r="S3990" s="3">
        <f t="shared" ca="1" si="2125"/>
        <v>1</v>
      </c>
      <c r="T3990" s="3">
        <f t="shared" ca="1" si="2126"/>
        <v>5</v>
      </c>
      <c r="U3990" s="3">
        <f t="shared" ca="1" si="2127"/>
        <v>15</v>
      </c>
      <c r="V3990" s="3">
        <f t="shared" ca="1" si="2128"/>
        <v>18</v>
      </c>
      <c r="W3990" t="str">
        <f>C3990&amp;A3990&amp;"EBIT"</f>
        <v>YM201904EBIT</v>
      </c>
      <c r="X3990">
        <f t="shared" si="2130"/>
        <v>3990</v>
      </c>
      <c r="Y3990">
        <f t="shared" si="2131"/>
        <v>3990</v>
      </c>
      <c r="Z3990">
        <f t="shared" si="2132"/>
        <v>3991</v>
      </c>
      <c r="AA3990">
        <f t="shared" si="2129"/>
        <v>4001</v>
      </c>
      <c r="AB3990">
        <f t="shared" si="2136"/>
        <v>12</v>
      </c>
      <c r="AC3990" s="4" t="s">
        <v>1106</v>
      </c>
      <c r="AD3990">
        <f>VLOOKUP(C3990&amp;A3990&amp;AC3990,PRF_POL!$A$2:$J$97,5,0)</f>
        <v>80</v>
      </c>
      <c r="AE3990">
        <f>$AE$2</f>
        <v>40</v>
      </c>
      <c r="AF3990">
        <f>VLOOKUP($C3990&amp;$A3990&amp;$AC3990,PRF_POL!$A$2:$J$97,6,0)</f>
        <v>0</v>
      </c>
      <c r="AG3990">
        <f>VLOOKUP($C3990&amp;$A3990&amp;$AC3990,PRF_POL!$A$2:$J$97,7,0)</f>
        <v>1</v>
      </c>
      <c r="AH3990">
        <f>VLOOKUP($C3990&amp;$A3990&amp;$AC3990,PRF_POL!$A$2:$J$97,8,0)</f>
        <v>1</v>
      </c>
      <c r="AI3990">
        <f>VLOOKUP($C3990&amp;$A3990&amp;$AC3990,PRF_POL!$A$2:$J$97,9,0)</f>
        <v>10</v>
      </c>
      <c r="AJ3990">
        <f>VLOOKUP($C3990&amp;$A3990&amp;$AC3990,PRF_POL!$A$2:$J$97,10,0)</f>
        <v>10</v>
      </c>
      <c r="AK3990">
        <f>SUM(AE3990:AJ3990)</f>
        <v>62</v>
      </c>
      <c r="AL3990" s="3">
        <f ca="1">SUM(INDIRECT("P"&amp;Y3990):INDIRECT("P"&amp;AA3990))</f>
        <v>68085752</v>
      </c>
      <c r="AM3990" t="str">
        <f t="shared" si="2137"/>
        <v>201904YM</v>
      </c>
      <c r="AN3990">
        <f t="shared" ca="1" si="2133"/>
        <v>1.0000126984127</v>
      </c>
      <c r="AO3990">
        <f t="shared" ca="1" si="2134"/>
        <v>1</v>
      </c>
      <c r="AP3990">
        <f t="shared" ca="1" si="2138"/>
        <v>5</v>
      </c>
      <c r="AQ3990">
        <f t="shared" ca="1" si="2139"/>
        <v>15</v>
      </c>
      <c r="AR3990">
        <f t="shared" ca="1" si="2140"/>
        <v>18</v>
      </c>
      <c r="AS3990">
        <f ca="1">P3990/J3990</f>
        <v>0.14141403128607102</v>
      </c>
      <c r="AT3990">
        <f ca="1">MIN(INDIRECT("E"&amp;$Y3990):INDIRECT("E"&amp;$AA3990))</f>
        <v>82</v>
      </c>
      <c r="AU3990">
        <f ca="1">MIN(INDIRECT("AN"&amp;$Y3990):INDIRECT("AN"&amp;$AA3990))</f>
        <v>6.7796610169201799E-4</v>
      </c>
      <c r="AV3990">
        <f ca="1">MIN(INDIRECT("AO"&amp;$Y3990):INDIRECT("AO"&amp;$AA3990))</f>
        <v>1</v>
      </c>
      <c r="AW3990">
        <f ca="1">MIN(INDIRECT("AP"&amp;$Y3990):INDIRECT("AP"&amp;$AA3990))</f>
        <v>0.99746407438715123</v>
      </c>
      <c r="AX3990">
        <f ca="1">MIN(INDIRECT("AQ"&amp;$Y3990):INDIRECT("AQ"&amp;$AA3990))</f>
        <v>10.002318571759796</v>
      </c>
      <c r="AY3990">
        <f ca="1">MIN(INDIRECT("AR"&amp;$Y3990):INDIRECT("AR"&amp;$AA3990))</f>
        <v>10</v>
      </c>
    </row>
    <row r="3991" spans="1:51" x14ac:dyDescent="0.4">
      <c r="A3991">
        <f t="shared" si="2135"/>
        <v>201904</v>
      </c>
      <c r="B3991" t="s">
        <v>1058</v>
      </c>
      <c r="C3991" t="s">
        <v>0</v>
      </c>
      <c r="D3991" t="str">
        <f ca="1">"I"&amp;RANDBETWEEN(101,120)</f>
        <v>I101</v>
      </c>
      <c r="E3991">
        <f t="shared" ca="1" si="2117"/>
        <v>209</v>
      </c>
      <c r="F3991">
        <f t="shared" ca="1" si="2118"/>
        <v>7</v>
      </c>
      <c r="G3991" t="str">
        <f t="shared" ref="G3991:G4001" ca="1" si="2152">LEFT(H3991,3)</f>
        <v>S10</v>
      </c>
      <c r="H3991" t="str">
        <f t="shared" ca="1" si="2095"/>
        <v>S108</v>
      </c>
      <c r="I3991">
        <f ca="1">VLOOKUP(D3991,PRC!$A$2:$B$21,2,0)*E3991</f>
        <v>6270000</v>
      </c>
      <c r="J3991">
        <f t="shared" ca="1" si="2119"/>
        <v>5642996</v>
      </c>
      <c r="K3991">
        <f ca="1">VLOOKUP(D3991,PRC!$A$1:$C$21,3,0)*E3991</f>
        <v>3260400</v>
      </c>
      <c r="L3991">
        <f t="shared" ca="1" si="2120"/>
        <v>188000</v>
      </c>
      <c r="M3991">
        <f t="shared" ca="1" si="2121"/>
        <v>125000</v>
      </c>
      <c r="N3991">
        <f t="shared" ca="1" si="2122"/>
        <v>690000</v>
      </c>
      <c r="O3991">
        <f t="shared" ca="1" si="2123"/>
        <v>1066000</v>
      </c>
      <c r="P3991">
        <f t="shared" ref="P3991:P4001" ca="1" si="2153">J3991-SUM(K3991:O3991)</f>
        <v>313596</v>
      </c>
      <c r="Q3991">
        <f ca="1">IF(P3991&gt;0,1,0)</f>
        <v>1</v>
      </c>
      <c r="R3991">
        <f t="shared" ca="1" si="2124"/>
        <v>10</v>
      </c>
      <c r="S3991">
        <f t="shared" ca="1" si="2125"/>
        <v>3</v>
      </c>
      <c r="T3991">
        <f t="shared" ca="1" si="2126"/>
        <v>2</v>
      </c>
      <c r="U3991">
        <f t="shared" ca="1" si="2127"/>
        <v>11</v>
      </c>
      <c r="V3991">
        <f t="shared" ca="1" si="2128"/>
        <v>17</v>
      </c>
      <c r="W3991" t="str">
        <f>C3991&amp;A3991&amp;"SALES"</f>
        <v>YM201904SALES</v>
      </c>
      <c r="X3991">
        <f t="shared" si="2130"/>
        <v>3991</v>
      </c>
      <c r="Y3991">
        <f t="shared" si="2131"/>
        <v>3990</v>
      </c>
      <c r="Z3991">
        <f t="shared" si="2132"/>
        <v>3991</v>
      </c>
      <c r="AA3991">
        <f t="shared" si="2129"/>
        <v>4001</v>
      </c>
      <c r="AB3991">
        <f t="shared" si="2136"/>
        <v>12</v>
      </c>
      <c r="AC3991" s="4" t="s">
        <v>1107</v>
      </c>
      <c r="AD3991">
        <f>VLOOKUP(C3991&amp;A3991&amp;AC3991,PRF_POL!$A$2:$J$97,5,0)</f>
        <v>240</v>
      </c>
      <c r="AE3991">
        <f>$AE$3</f>
        <v>60</v>
      </c>
      <c r="AF3991">
        <f>VLOOKUP($C3991&amp;$A3991&amp;$AC3991,PRF_POL!$A$2:$J$97,6,0)</f>
        <v>10</v>
      </c>
      <c r="AG3991">
        <f>VLOOKUP($C3991&amp;$A3991&amp;$AC3991,PRF_POL!$A$2:$J$97,7,0)</f>
        <v>5</v>
      </c>
      <c r="AH3991">
        <f>VLOOKUP($C3991&amp;$A3991&amp;$AC3991,PRF_POL!$A$2:$J$97,8,0)</f>
        <v>10</v>
      </c>
      <c r="AI3991">
        <f>VLOOKUP($C3991&amp;$A3991&amp;$AC3991,PRF_POL!$A$2:$J$97,9,0)</f>
        <v>15</v>
      </c>
      <c r="AJ3991">
        <f>VLOOKUP($C3991&amp;$A3991&amp;$AC3991,PRF_POL!$A$2:$J$97,10,0)</f>
        <v>20</v>
      </c>
      <c r="AK3991">
        <f>SUM(AE3991:AJ3991)</f>
        <v>120</v>
      </c>
      <c r="AL3991" s="3">
        <f ca="1">SUM(INDIRECT("J"&amp;Y3990):INDIRECT("J"&amp;AA3990))</f>
        <v>361523752</v>
      </c>
      <c r="AM3991" t="str">
        <f t="shared" si="2137"/>
        <v>201904YM</v>
      </c>
      <c r="AN3991">
        <f t="shared" ca="1" si="2133"/>
        <v>10.000063795853265</v>
      </c>
      <c r="AO3991">
        <f t="shared" ca="1" si="2134"/>
        <v>2.9984051036682615</v>
      </c>
      <c r="AP3991">
        <f t="shared" ca="1" si="2138"/>
        <v>1.9936204146730463</v>
      </c>
      <c r="AQ3991">
        <f t="shared" ca="1" si="2139"/>
        <v>11.004784688995215</v>
      </c>
      <c r="AR3991">
        <f t="shared" ca="1" si="2140"/>
        <v>17.001594896331738</v>
      </c>
      <c r="AS3991">
        <f ca="1">P3991/J3991</f>
        <v>5.5572607175337359E-2</v>
      </c>
      <c r="AT3991">
        <f ca="1">MAX(INDIRECT("E"&amp;$Y3990):INDIRECT("E"&amp;$AA3990))</f>
        <v>227</v>
      </c>
      <c r="AU3991">
        <f ca="1">MAX(INDIRECT("AN"&amp;$Y3990):INDIRECT("AN"&amp;$AA3990))</f>
        <v>10.000063795853265</v>
      </c>
      <c r="AV3991">
        <f ca="1">MAX(INDIRECT("AO"&amp;$Y3990):INDIRECT("AO"&amp;$AA3990))</f>
        <v>4.0677966101694913</v>
      </c>
      <c r="AW3991">
        <f ca="1">MAX(INDIRECT("AP"&amp;$Y3990):INDIRECT("AP"&amp;$AA3990))</f>
        <v>10</v>
      </c>
      <c r="AX3991">
        <f ca="1">MAX(INDIRECT("AQ"&amp;$Y3990):INDIRECT("AQ"&amp;$AA3990))</f>
        <v>15.084745762711865</v>
      </c>
      <c r="AY3991">
        <f ca="1">MAX(INDIRECT("AR"&amp;$Y3990):INDIRECT("AR"&amp;$AA3990))</f>
        <v>20</v>
      </c>
    </row>
    <row r="3992" spans="1:51" x14ac:dyDescent="0.4">
      <c r="A3992">
        <f t="shared" si="2135"/>
        <v>201904</v>
      </c>
      <c r="B3992" t="s">
        <v>1059</v>
      </c>
      <c r="C3992" t="s">
        <v>0</v>
      </c>
      <c r="D3992" t="str">
        <f t="shared" ca="1" si="2143"/>
        <v>I112</v>
      </c>
      <c r="E3992">
        <f t="shared" ca="1" si="2117"/>
        <v>182</v>
      </c>
      <c r="F3992">
        <f t="shared" ca="1" si="2118"/>
        <v>3</v>
      </c>
      <c r="G3992" t="str">
        <f t="shared" ca="1" si="2152"/>
        <v>S10</v>
      </c>
      <c r="H3992" t="str">
        <f t="shared" ca="1" si="2095"/>
        <v>S106</v>
      </c>
      <c r="I3992">
        <f ca="1">VLOOKUP(D3992,PRC!$A$2:$B$21,2,0)*E3992</f>
        <v>11830000</v>
      </c>
      <c r="J3992">
        <f t="shared" ca="1" si="2119"/>
        <v>11356796</v>
      </c>
      <c r="K3992">
        <f ca="1">VLOOKUP(D3992,PRC!$A$1:$C$21,3,0)*E3992</f>
        <v>5915000</v>
      </c>
      <c r="L3992">
        <f t="shared" ca="1" si="2120"/>
        <v>355000</v>
      </c>
      <c r="M3992">
        <f t="shared" ca="1" si="2121"/>
        <v>118000</v>
      </c>
      <c r="N3992">
        <f t="shared" ca="1" si="2122"/>
        <v>1656000</v>
      </c>
      <c r="O3992">
        <f t="shared" ca="1" si="2123"/>
        <v>1420000</v>
      </c>
      <c r="P3992">
        <f t="shared" ca="1" si="2153"/>
        <v>1892796</v>
      </c>
      <c r="Q3992">
        <f ca="1">IF(P3992&gt;0,1,0)</f>
        <v>1</v>
      </c>
      <c r="R3992">
        <f t="shared" ca="1" si="2124"/>
        <v>4</v>
      </c>
      <c r="S3992">
        <f t="shared" ca="1" si="2125"/>
        <v>3</v>
      </c>
      <c r="T3992">
        <f t="shared" ca="1" si="2126"/>
        <v>1</v>
      </c>
      <c r="U3992">
        <f t="shared" ca="1" si="2127"/>
        <v>14</v>
      </c>
      <c r="V3992">
        <f t="shared" ca="1" si="2128"/>
        <v>12</v>
      </c>
      <c r="X3992">
        <f t="shared" si="2130"/>
        <v>3992</v>
      </c>
      <c r="Y3992">
        <f t="shared" si="2131"/>
        <v>3990</v>
      </c>
      <c r="Z3992">
        <f t="shared" si="2132"/>
        <v>3991</v>
      </c>
      <c r="AA3992">
        <f t="shared" si="2129"/>
        <v>4001</v>
      </c>
      <c r="AB3992">
        <f t="shared" si="2136"/>
        <v>12</v>
      </c>
      <c r="AK3992" s="3">
        <f ca="1">SUM(INDIRECT("Q"&amp;Y3990):INDIRECT("Q"&amp;AA3990))</f>
        <v>11</v>
      </c>
      <c r="AL3992">
        <f ca="1">AL3990/AL3991</f>
        <v>0.18832995515049866</v>
      </c>
      <c r="AM3992" t="str">
        <f t="shared" si="2137"/>
        <v>201904YM</v>
      </c>
      <c r="AN3992">
        <f t="shared" ca="1" si="2133"/>
        <v>4.000033812341508</v>
      </c>
      <c r="AO3992">
        <f t="shared" ca="1" si="2134"/>
        <v>3.0008453085376163</v>
      </c>
      <c r="AP3992">
        <f t="shared" ca="1" si="2138"/>
        <v>0.99746407438715123</v>
      </c>
      <c r="AQ3992">
        <f t="shared" ca="1" si="2139"/>
        <v>13.998309382924766</v>
      </c>
      <c r="AR3992">
        <f t="shared" ca="1" si="2140"/>
        <v>12.003381234150465</v>
      </c>
      <c r="AS3992">
        <f ca="1">P3992/J3992</f>
        <v>0.16666637315665439</v>
      </c>
      <c r="AT3992" t="str">
        <f ca="1">IF(ABS(AT3990-AD3990)&lt;AD3990+(AD3991-AD3990)*5%,"ok","chk")</f>
        <v>ok</v>
      </c>
      <c r="AU3992" t="str">
        <f ca="1">IF(ABS(AU3990-AF3990)&lt;AF3990+(AF3991-AF3990)*5%,"ok","chk")</f>
        <v>ok</v>
      </c>
      <c r="AV3992" t="str">
        <f t="shared" ref="AV3992" ca="1" si="2154">IF(ABS(AV3990-AG3990)&lt;AG3990+(AG3991-AG3990)*5%,"ok","chk")</f>
        <v>ok</v>
      </c>
      <c r="AW3992" t="str">
        <f t="shared" ref="AW3992" ca="1" si="2155">IF(ABS(AW3990-AH3990)&lt;AH3990+(AH3991-AH3990)*5%,"ok","chk")</f>
        <v>ok</v>
      </c>
      <c r="AX3992" t="str">
        <f t="shared" ref="AX3992" ca="1" si="2156">IF(ABS(AX3990-AI3990)&lt;AI3990+(AI3991-AI3990)*5%,"ok","chk")</f>
        <v>ok</v>
      </c>
      <c r="AY3992" t="str">
        <f t="shared" ref="AY3992" ca="1" si="2157">IF(ABS(AY3990-AJ3990)&lt;AJ3990+(AJ3991-AJ3990)*5%,"ok","chk")</f>
        <v>ok</v>
      </c>
    </row>
    <row r="3993" spans="1:51" x14ac:dyDescent="0.4">
      <c r="A3993">
        <f t="shared" si="2135"/>
        <v>201904</v>
      </c>
      <c r="B3993" t="s">
        <v>1060</v>
      </c>
      <c r="C3993" t="s">
        <v>0</v>
      </c>
      <c r="D3993" t="str">
        <f t="shared" ca="1" si="2143"/>
        <v>I119</v>
      </c>
      <c r="E3993">
        <f t="shared" ca="1" si="2117"/>
        <v>227</v>
      </c>
      <c r="F3993">
        <f t="shared" ca="1" si="2118"/>
        <v>0</v>
      </c>
      <c r="G3993" t="str">
        <f t="shared" ca="1" si="2152"/>
        <v>S11</v>
      </c>
      <c r="H3993" t="str">
        <f t="shared" ca="1" si="2095"/>
        <v>S116</v>
      </c>
      <c r="I3993">
        <f ca="1">VLOOKUP(D3993,PRC!$A$2:$B$21,2,0)*E3993</f>
        <v>21565000</v>
      </c>
      <c r="J3993">
        <f t="shared" ca="1" si="2119"/>
        <v>20271096</v>
      </c>
      <c r="K3993">
        <f ca="1">VLOOKUP(D3993,PRC!$A$1:$C$21,3,0)*E3993</f>
        <v>10351200</v>
      </c>
      <c r="L3993">
        <f t="shared" ca="1" si="2120"/>
        <v>863000</v>
      </c>
      <c r="M3993">
        <f t="shared" ca="1" si="2121"/>
        <v>216000</v>
      </c>
      <c r="N3993">
        <f t="shared" ca="1" si="2122"/>
        <v>2157000</v>
      </c>
      <c r="O3993">
        <f t="shared" ca="1" si="2123"/>
        <v>4313000</v>
      </c>
      <c r="P3993">
        <f t="shared" ca="1" si="2153"/>
        <v>2370896</v>
      </c>
      <c r="Q3993">
        <f ca="1">IF(P3993&gt;0,1,0)</f>
        <v>1</v>
      </c>
      <c r="R3993">
        <f t="shared" ca="1" si="2124"/>
        <v>6</v>
      </c>
      <c r="S3993">
        <f t="shared" ca="1" si="2125"/>
        <v>4</v>
      </c>
      <c r="T3993">
        <f t="shared" ca="1" si="2126"/>
        <v>1</v>
      </c>
      <c r="U3993">
        <f t="shared" ca="1" si="2127"/>
        <v>10</v>
      </c>
      <c r="V3993">
        <f t="shared" ca="1" si="2128"/>
        <v>20</v>
      </c>
      <c r="X3993">
        <f t="shared" si="2130"/>
        <v>3993</v>
      </c>
      <c r="Y3993">
        <f t="shared" si="2131"/>
        <v>3990</v>
      </c>
      <c r="Z3993">
        <f t="shared" si="2132"/>
        <v>3991</v>
      </c>
      <c r="AA3993">
        <f t="shared" si="2129"/>
        <v>4001</v>
      </c>
      <c r="AB3993">
        <f t="shared" si="2136"/>
        <v>12</v>
      </c>
      <c r="AK3993" s="2">
        <f ca="1">AK3992/AB3990</f>
        <v>0.91666666666666663</v>
      </c>
      <c r="AM3993" t="str">
        <f t="shared" si="2137"/>
        <v>201904YM</v>
      </c>
      <c r="AN3993">
        <f t="shared" ca="1" si="2133"/>
        <v>6.000018548574082</v>
      </c>
      <c r="AO3993">
        <f t="shared" ca="1" si="2134"/>
        <v>4.001854857407837</v>
      </c>
      <c r="AP3993">
        <f t="shared" ca="1" si="2138"/>
        <v>1.0016230002318571</v>
      </c>
      <c r="AQ3993">
        <f t="shared" ca="1" si="2139"/>
        <v>10.002318571759796</v>
      </c>
      <c r="AR3993">
        <f t="shared" ca="1" si="2140"/>
        <v>20</v>
      </c>
      <c r="AS3993">
        <f ca="1">P3993/J3993</f>
        <v>0.11695943820699187</v>
      </c>
      <c r="AT3993" t="str">
        <f ca="1">IF(ABS(AD3991-AT3991)&lt;AT3991+(AD3991-AD3990)*5%,"ok","chk")</f>
        <v>ok</v>
      </c>
      <c r="AU3993" t="str">
        <f ca="1">IF(ABS(AF3991-AU3991)&lt;AU3991+(AF3991-AF3990)*5%,"ok","chk")</f>
        <v>ok</v>
      </c>
      <c r="AV3993" t="str">
        <f t="shared" ref="AV3993" ca="1" si="2158">IF(ABS(AG3991-AV3991)&lt;AV3991+(AG3991-AG3990)*5%,"ok","chk")</f>
        <v>ok</v>
      </c>
      <c r="AW3993" t="str">
        <f t="shared" ref="AW3993" ca="1" si="2159">IF(ABS(AH3991-AW3991)&lt;AW3991+(AH3991-AH3990)*5%,"ok","chk")</f>
        <v>ok</v>
      </c>
      <c r="AX3993" t="str">
        <f t="shared" ref="AX3993" ca="1" si="2160">IF(ABS(AI3991-AX3991)&lt;AX3991+(AI3991-AI3990)*5%,"ok","chk")</f>
        <v>ok</v>
      </c>
      <c r="AY3993" t="str">
        <f t="shared" ref="AY3993" ca="1" si="2161">IF(ABS(AJ3991-AY3991)&lt;AY3991+(AJ3991-AJ3990)*5%,"ok","chk")</f>
        <v>ok</v>
      </c>
    </row>
    <row r="3994" spans="1:51" x14ac:dyDescent="0.4">
      <c r="A3994">
        <f t="shared" si="2135"/>
        <v>201904</v>
      </c>
      <c r="B3994" t="s">
        <v>1061</v>
      </c>
      <c r="C3994" t="s">
        <v>0</v>
      </c>
      <c r="D3994" t="str">
        <f t="shared" ca="1" si="2143"/>
        <v>I109</v>
      </c>
      <c r="E3994">
        <f t="shared" ca="1" si="2117"/>
        <v>188</v>
      </c>
      <c r="F3994">
        <f t="shared" ca="1" si="2118"/>
        <v>6</v>
      </c>
      <c r="G3994" t="str">
        <f t="shared" ca="1" si="2152"/>
        <v>S11</v>
      </c>
      <c r="H3994" t="str">
        <f t="shared" ca="1" si="2095"/>
        <v>S117</v>
      </c>
      <c r="I3994">
        <f ca="1">VLOOKUP(D3994,PRC!$A$2:$B$21,2,0)*E3994</f>
        <v>94000000</v>
      </c>
      <c r="J3994">
        <f t="shared" ca="1" si="2119"/>
        <v>93059996</v>
      </c>
      <c r="K3994">
        <f ca="1">VLOOKUP(D3994,PRC!$A$1:$C$21,3,0)*E3994</f>
        <v>37600000</v>
      </c>
      <c r="L3994">
        <f t="shared" ca="1" si="2120"/>
        <v>1880000</v>
      </c>
      <c r="M3994">
        <f t="shared" ca="1" si="2121"/>
        <v>2820000</v>
      </c>
      <c r="N3994">
        <f t="shared" ca="1" si="2122"/>
        <v>11280000</v>
      </c>
      <c r="O3994">
        <f t="shared" ca="1" si="2123"/>
        <v>16920000</v>
      </c>
      <c r="P3994">
        <f t="shared" ca="1" si="2153"/>
        <v>22559996</v>
      </c>
      <c r="Q3994">
        <f ca="1">IF(P3994&gt;0,1,0)</f>
        <v>1</v>
      </c>
      <c r="R3994">
        <f t="shared" ca="1" si="2124"/>
        <v>1</v>
      </c>
      <c r="S3994">
        <f t="shared" ca="1" si="2125"/>
        <v>2</v>
      </c>
      <c r="T3994">
        <f t="shared" ca="1" si="2126"/>
        <v>3</v>
      </c>
      <c r="U3994">
        <f t="shared" ca="1" si="2127"/>
        <v>12</v>
      </c>
      <c r="V3994">
        <f t="shared" ca="1" si="2128"/>
        <v>18</v>
      </c>
      <c r="X3994">
        <f t="shared" si="2130"/>
        <v>3994</v>
      </c>
      <c r="Y3994">
        <f t="shared" si="2131"/>
        <v>3990</v>
      </c>
      <c r="Z3994">
        <f t="shared" si="2132"/>
        <v>3991</v>
      </c>
      <c r="AA3994">
        <f t="shared" si="2129"/>
        <v>4001</v>
      </c>
      <c r="AB3994">
        <f t="shared" si="2136"/>
        <v>12</v>
      </c>
      <c r="AM3994" t="str">
        <f t="shared" si="2137"/>
        <v>201904YM</v>
      </c>
      <c r="AN3994">
        <f t="shared" ca="1" si="2133"/>
        <v>1.0000042553191535</v>
      </c>
      <c r="AO3994">
        <f t="shared" ca="1" si="2134"/>
        <v>2</v>
      </c>
      <c r="AP3994">
        <f t="shared" ca="1" si="2138"/>
        <v>3</v>
      </c>
      <c r="AQ3994">
        <f t="shared" ca="1" si="2139"/>
        <v>12</v>
      </c>
      <c r="AR3994">
        <f t="shared" ca="1" si="2140"/>
        <v>18</v>
      </c>
      <c r="AS3994">
        <f ca="1">P3994/J3994</f>
        <v>0.2424242098613458</v>
      </c>
    </row>
    <row r="3995" spans="1:51" x14ac:dyDescent="0.4">
      <c r="A3995">
        <f t="shared" si="2135"/>
        <v>201904</v>
      </c>
      <c r="B3995" t="s">
        <v>1062</v>
      </c>
      <c r="C3995" t="s">
        <v>0</v>
      </c>
      <c r="D3995" t="str">
        <f t="shared" ca="1" si="2143"/>
        <v>I118</v>
      </c>
      <c r="E3995">
        <f t="shared" ca="1" si="2117"/>
        <v>191</v>
      </c>
      <c r="F3995">
        <f t="shared" ca="1" si="2118"/>
        <v>3</v>
      </c>
      <c r="G3995" t="str">
        <f t="shared" ca="1" si="2152"/>
        <v>S11</v>
      </c>
      <c r="H3995" t="str">
        <f t="shared" ca="1" si="2095"/>
        <v>S114</v>
      </c>
      <c r="I3995">
        <f ca="1">VLOOKUP(D3995,PRC!$A$2:$B$21,2,0)*E3995</f>
        <v>101230000</v>
      </c>
      <c r="J3995">
        <f t="shared" ca="1" si="2119"/>
        <v>100217696</v>
      </c>
      <c r="K3995">
        <f ca="1">VLOOKUP(D3995,PRC!$A$1:$C$21,3,0)*E3995</f>
        <v>42516600</v>
      </c>
      <c r="L3995">
        <f t="shared" ca="1" si="2120"/>
        <v>2025000</v>
      </c>
      <c r="M3995">
        <f t="shared" ca="1" si="2121"/>
        <v>5062000</v>
      </c>
      <c r="N3995">
        <f t="shared" ca="1" si="2122"/>
        <v>11135000</v>
      </c>
      <c r="O3995">
        <f t="shared" ca="1" si="2123"/>
        <v>14172000</v>
      </c>
      <c r="P3995">
        <f t="shared" ca="1" si="2153"/>
        <v>25307096</v>
      </c>
      <c r="Q3995">
        <f ca="1">IF(P3995&gt;0,1,0)</f>
        <v>1</v>
      </c>
      <c r="R3995">
        <f t="shared" ca="1" si="2124"/>
        <v>1</v>
      </c>
      <c r="S3995">
        <f t="shared" ca="1" si="2125"/>
        <v>2</v>
      </c>
      <c r="T3995">
        <f t="shared" ca="1" si="2126"/>
        <v>5</v>
      </c>
      <c r="U3995">
        <f t="shared" ca="1" si="2127"/>
        <v>11</v>
      </c>
      <c r="V3995">
        <f t="shared" ca="1" si="2128"/>
        <v>14</v>
      </c>
      <c r="X3995">
        <f t="shared" si="2130"/>
        <v>3995</v>
      </c>
      <c r="Y3995">
        <f t="shared" si="2131"/>
        <v>3990</v>
      </c>
      <c r="Z3995">
        <f t="shared" si="2132"/>
        <v>3991</v>
      </c>
      <c r="AA3995">
        <f t="shared" si="2129"/>
        <v>4001</v>
      </c>
      <c r="AB3995">
        <f t="shared" si="2136"/>
        <v>12</v>
      </c>
      <c r="AM3995" t="str">
        <f t="shared" si="2137"/>
        <v>201904YM</v>
      </c>
      <c r="AN3995">
        <f t="shared" ca="1" si="2133"/>
        <v>1.0000039513978098</v>
      </c>
      <c r="AO3995">
        <f t="shared" ca="1" si="2134"/>
        <v>2.0003951397806974</v>
      </c>
      <c r="AP3995">
        <f t="shared" ca="1" si="2138"/>
        <v>5.0004939247258715</v>
      </c>
      <c r="AQ3995">
        <f t="shared" ca="1" si="2139"/>
        <v>10.999703645164477</v>
      </c>
      <c r="AR3995">
        <f t="shared" ca="1" si="2140"/>
        <v>13.99980243010965</v>
      </c>
      <c r="AS3995">
        <f ca="1">P3995/J3995</f>
        <v>0.25252123138013471</v>
      </c>
    </row>
    <row r="3996" spans="1:51" x14ac:dyDescent="0.4">
      <c r="A3996">
        <f t="shared" si="2135"/>
        <v>201904</v>
      </c>
      <c r="B3996" t="s">
        <v>1063</v>
      </c>
      <c r="C3996" t="s">
        <v>0</v>
      </c>
      <c r="D3996" t="str">
        <f t="shared" ca="1" si="2143"/>
        <v>I106</v>
      </c>
      <c r="E3996">
        <f t="shared" ca="1" si="2117"/>
        <v>185</v>
      </c>
      <c r="F3996">
        <f t="shared" ca="1" si="2118"/>
        <v>6</v>
      </c>
      <c r="G3996" t="str">
        <f t="shared" ca="1" si="2152"/>
        <v>S11</v>
      </c>
      <c r="H3996" t="str">
        <f t="shared" ca="1" si="2095"/>
        <v>S110</v>
      </c>
      <c r="I3996">
        <f ca="1">VLOOKUP(D3996,PRC!$A$2:$B$21,2,0)*E3996</f>
        <v>3700000</v>
      </c>
      <c r="J3996">
        <f t="shared" ca="1" si="2119"/>
        <v>3551996</v>
      </c>
      <c r="K3996">
        <f ca="1">VLOOKUP(D3996,PRC!$A$1:$C$21,3,0)*E3996</f>
        <v>1961000</v>
      </c>
      <c r="L3996">
        <f t="shared" ca="1" si="2120"/>
        <v>111000</v>
      </c>
      <c r="M3996">
        <f t="shared" ca="1" si="2121"/>
        <v>333000</v>
      </c>
      <c r="N3996">
        <f t="shared" ca="1" si="2122"/>
        <v>518000</v>
      </c>
      <c r="O3996">
        <f t="shared" ca="1" si="2123"/>
        <v>481000</v>
      </c>
      <c r="P3996">
        <f t="shared" ca="1" si="2153"/>
        <v>147996</v>
      </c>
      <c r="Q3996">
        <f ca="1">IF(P3996&gt;0,1,0)</f>
        <v>1</v>
      </c>
      <c r="R3996">
        <f t="shared" ca="1" si="2124"/>
        <v>4</v>
      </c>
      <c r="S3996">
        <f t="shared" ca="1" si="2125"/>
        <v>3</v>
      </c>
      <c r="T3996">
        <f t="shared" ca="1" si="2126"/>
        <v>9</v>
      </c>
      <c r="U3996">
        <f t="shared" ca="1" si="2127"/>
        <v>14</v>
      </c>
      <c r="V3996">
        <f t="shared" ca="1" si="2128"/>
        <v>13</v>
      </c>
      <c r="X3996">
        <f t="shared" si="2130"/>
        <v>3996</v>
      </c>
      <c r="Y3996">
        <f t="shared" si="2131"/>
        <v>3990</v>
      </c>
      <c r="Z3996">
        <f t="shared" si="2132"/>
        <v>3991</v>
      </c>
      <c r="AA3996">
        <f t="shared" si="2129"/>
        <v>4001</v>
      </c>
      <c r="AB3996">
        <f t="shared" si="2136"/>
        <v>12</v>
      </c>
      <c r="AM3996" t="str">
        <f t="shared" si="2137"/>
        <v>201904YM</v>
      </c>
      <c r="AN3996">
        <f t="shared" ca="1" si="2133"/>
        <v>4.0001081081081136</v>
      </c>
      <c r="AO3996">
        <f t="shared" ca="1" si="2134"/>
        <v>3</v>
      </c>
      <c r="AP3996">
        <f t="shared" ca="1" si="2138"/>
        <v>9</v>
      </c>
      <c r="AQ3996">
        <f t="shared" ca="1" si="2139"/>
        <v>14.000000000000002</v>
      </c>
      <c r="AR3996">
        <f t="shared" ca="1" si="2140"/>
        <v>13</v>
      </c>
      <c r="AS3996">
        <f ca="1">P3996/J3996</f>
        <v>4.1665587461247142E-2</v>
      </c>
    </row>
    <row r="3997" spans="1:51" x14ac:dyDescent="0.4">
      <c r="A3997">
        <f t="shared" si="2135"/>
        <v>201904</v>
      </c>
      <c r="B3997" t="s">
        <v>1064</v>
      </c>
      <c r="C3997" t="s">
        <v>0</v>
      </c>
      <c r="D3997" t="str">
        <f t="shared" ca="1" si="2143"/>
        <v>I107</v>
      </c>
      <c r="E3997">
        <f t="shared" ca="1" si="2117"/>
        <v>154</v>
      </c>
      <c r="F3997">
        <f t="shared" ca="1" si="2118"/>
        <v>5</v>
      </c>
      <c r="G3997" t="str">
        <f t="shared" ca="1" si="2152"/>
        <v>S10</v>
      </c>
      <c r="H3997" t="str">
        <f t="shared" ca="1" si="2095"/>
        <v>S109</v>
      </c>
      <c r="I3997">
        <f ca="1">VLOOKUP(D3997,PRC!$A$2:$B$21,2,0)*E3997</f>
        <v>23100000</v>
      </c>
      <c r="J3997">
        <f t="shared" ca="1" si="2119"/>
        <v>21020996</v>
      </c>
      <c r="K3997">
        <f ca="1">VLOOKUP(D3997,PRC!$A$1:$C$21,3,0)*E3997</f>
        <v>13167000</v>
      </c>
      <c r="L3997">
        <f t="shared" ca="1" si="2120"/>
        <v>693000</v>
      </c>
      <c r="M3997">
        <f t="shared" ca="1" si="2121"/>
        <v>1155000</v>
      </c>
      <c r="N3997">
        <f t="shared" ca="1" si="2122"/>
        <v>3003000</v>
      </c>
      <c r="O3997">
        <f t="shared" ca="1" si="2123"/>
        <v>3927000</v>
      </c>
      <c r="P3997">
        <f t="shared" ca="1" si="2153"/>
        <v>-924004</v>
      </c>
      <c r="Q3997">
        <f ca="1">IF(P3997&gt;0,1,0)</f>
        <v>0</v>
      </c>
      <c r="R3997">
        <f t="shared" ca="1" si="2124"/>
        <v>9</v>
      </c>
      <c r="S3997">
        <f t="shared" ca="1" si="2125"/>
        <v>3</v>
      </c>
      <c r="T3997">
        <f t="shared" ca="1" si="2126"/>
        <v>5</v>
      </c>
      <c r="U3997">
        <f t="shared" ca="1" si="2127"/>
        <v>13</v>
      </c>
      <c r="V3997">
        <f t="shared" ca="1" si="2128"/>
        <v>17</v>
      </c>
      <c r="X3997">
        <f t="shared" si="2130"/>
        <v>3997</v>
      </c>
      <c r="Y3997">
        <f t="shared" si="2131"/>
        <v>3990</v>
      </c>
      <c r="Z3997">
        <f t="shared" si="2132"/>
        <v>3991</v>
      </c>
      <c r="AA3997">
        <f t="shared" si="2129"/>
        <v>4001</v>
      </c>
      <c r="AB3997">
        <f t="shared" si="2136"/>
        <v>12</v>
      </c>
      <c r="AM3997" t="str">
        <f t="shared" si="2137"/>
        <v>201904YM</v>
      </c>
      <c r="AN3997">
        <f t="shared" ca="1" si="2133"/>
        <v>9.0000173160173169</v>
      </c>
      <c r="AO3997">
        <f t="shared" ca="1" si="2134"/>
        <v>3</v>
      </c>
      <c r="AP3997">
        <f t="shared" ca="1" si="2138"/>
        <v>5</v>
      </c>
      <c r="AQ3997">
        <f t="shared" ca="1" si="2139"/>
        <v>13</v>
      </c>
      <c r="AR3997">
        <f t="shared" ca="1" si="2140"/>
        <v>17</v>
      </c>
      <c r="AS3997">
        <f ca="1">P3997/J3997</f>
        <v>-4.3956242606201915E-2</v>
      </c>
    </row>
    <row r="3998" spans="1:51" x14ac:dyDescent="0.4">
      <c r="A3998">
        <f t="shared" si="2135"/>
        <v>201904</v>
      </c>
      <c r="B3998" t="s">
        <v>1065</v>
      </c>
      <c r="C3998" t="s">
        <v>0</v>
      </c>
      <c r="D3998" t="str">
        <f t="shared" ca="1" si="2143"/>
        <v>I110</v>
      </c>
      <c r="E3998">
        <f t="shared" ca="1" si="2117"/>
        <v>198</v>
      </c>
      <c r="F3998">
        <f t="shared" ca="1" si="2118"/>
        <v>0</v>
      </c>
      <c r="G3998" t="str">
        <f t="shared" ca="1" si="2152"/>
        <v>S10</v>
      </c>
      <c r="H3998" t="str">
        <f t="shared" ca="1" si="2095"/>
        <v>S105</v>
      </c>
      <c r="I3998">
        <f ca="1">VLOOKUP(D3998,PRC!$A$2:$B$21,2,0)*E3998</f>
        <v>59400000</v>
      </c>
      <c r="J3998">
        <f t="shared" ca="1" si="2119"/>
        <v>57617996</v>
      </c>
      <c r="K3998">
        <f ca="1">VLOOKUP(D3998,PRC!$A$1:$C$21,3,0)*E3998</f>
        <v>27324000</v>
      </c>
      <c r="L3998">
        <f t="shared" ca="1" si="2120"/>
        <v>1782000</v>
      </c>
      <c r="M3998">
        <f t="shared" ca="1" si="2121"/>
        <v>4158000</v>
      </c>
      <c r="N3998">
        <f t="shared" ca="1" si="2122"/>
        <v>6534000</v>
      </c>
      <c r="O3998">
        <f t="shared" ca="1" si="2123"/>
        <v>7128000</v>
      </c>
      <c r="P3998">
        <f t="shared" ca="1" si="2153"/>
        <v>10691996</v>
      </c>
      <c r="Q3998">
        <f ca="1">IF(P3998&gt;0,1,0)</f>
        <v>1</v>
      </c>
      <c r="R3998">
        <f t="shared" ca="1" si="2124"/>
        <v>3</v>
      </c>
      <c r="S3998">
        <f t="shared" ca="1" si="2125"/>
        <v>3</v>
      </c>
      <c r="T3998">
        <f t="shared" ca="1" si="2126"/>
        <v>7</v>
      </c>
      <c r="U3998">
        <f t="shared" ca="1" si="2127"/>
        <v>11</v>
      </c>
      <c r="V3998">
        <f t="shared" ca="1" si="2128"/>
        <v>12</v>
      </c>
      <c r="X3998">
        <f t="shared" si="2130"/>
        <v>3998</v>
      </c>
      <c r="Y3998">
        <f t="shared" si="2131"/>
        <v>3990</v>
      </c>
      <c r="Z3998">
        <f t="shared" si="2132"/>
        <v>3991</v>
      </c>
      <c r="AA3998">
        <f t="shared" si="2129"/>
        <v>4001</v>
      </c>
      <c r="AB3998">
        <f t="shared" si="2136"/>
        <v>12</v>
      </c>
      <c r="AM3998" t="str">
        <f t="shared" si="2137"/>
        <v>201904YM</v>
      </c>
      <c r="AN3998">
        <f t="shared" ca="1" si="2133"/>
        <v>3.0000067340067327</v>
      </c>
      <c r="AO3998">
        <f t="shared" ca="1" si="2134"/>
        <v>3</v>
      </c>
      <c r="AP3998">
        <f t="shared" ca="1" si="2138"/>
        <v>7.0000000000000009</v>
      </c>
      <c r="AQ3998">
        <f t="shared" ca="1" si="2139"/>
        <v>11</v>
      </c>
      <c r="AR3998">
        <f t="shared" ca="1" si="2140"/>
        <v>12</v>
      </c>
      <c r="AS3998">
        <f ca="1">P3998/J3998</f>
        <v>0.18556695376909674</v>
      </c>
    </row>
    <row r="3999" spans="1:51" x14ac:dyDescent="0.4">
      <c r="A3999">
        <f t="shared" si="2135"/>
        <v>201904</v>
      </c>
      <c r="B3999" t="s">
        <v>1066</v>
      </c>
      <c r="C3999" t="s">
        <v>0</v>
      </c>
      <c r="D3999" t="str">
        <f t="shared" ca="1" si="2143"/>
        <v>I101</v>
      </c>
      <c r="E3999">
        <f t="shared" ca="1" si="2117"/>
        <v>82</v>
      </c>
      <c r="F3999">
        <f t="shared" ca="1" si="2118"/>
        <v>10</v>
      </c>
      <c r="G3999" t="str">
        <f t="shared" ca="1" si="2152"/>
        <v>S10</v>
      </c>
      <c r="H3999" t="str">
        <f t="shared" ca="1" si="2095"/>
        <v>S105</v>
      </c>
      <c r="I3999">
        <f ca="1">VLOOKUP(D3999,PRC!$A$2:$B$21,2,0)*E3999</f>
        <v>2460000</v>
      </c>
      <c r="J3999">
        <f t="shared" ca="1" si="2119"/>
        <v>2238596</v>
      </c>
      <c r="K3999">
        <f ca="1">VLOOKUP(D3999,PRC!$A$1:$C$21,3,0)*E3999</f>
        <v>1279200</v>
      </c>
      <c r="L3999">
        <f t="shared" ca="1" si="2120"/>
        <v>49000</v>
      </c>
      <c r="M3999">
        <f t="shared" ca="1" si="2121"/>
        <v>246000</v>
      </c>
      <c r="N3999">
        <f t="shared" ca="1" si="2122"/>
        <v>295000</v>
      </c>
      <c r="O3999">
        <f t="shared" ca="1" si="2123"/>
        <v>295000</v>
      </c>
      <c r="P3999">
        <f t="shared" ca="1" si="2153"/>
        <v>74396</v>
      </c>
      <c r="Q3999">
        <f ca="1">IF(P3999&gt;0,1,0)</f>
        <v>1</v>
      </c>
      <c r="R3999">
        <f t="shared" ca="1" si="2124"/>
        <v>9</v>
      </c>
      <c r="S3999">
        <f t="shared" ca="1" si="2125"/>
        <v>2</v>
      </c>
      <c r="T3999">
        <f t="shared" ca="1" si="2126"/>
        <v>10</v>
      </c>
      <c r="U3999">
        <f t="shared" ca="1" si="2127"/>
        <v>12</v>
      </c>
      <c r="V3999">
        <f t="shared" ca="1" si="2128"/>
        <v>12</v>
      </c>
      <c r="X3999">
        <f t="shared" si="2130"/>
        <v>3999</v>
      </c>
      <c r="Y3999">
        <f t="shared" si="2131"/>
        <v>3990</v>
      </c>
      <c r="Z3999">
        <f t="shared" si="2132"/>
        <v>3991</v>
      </c>
      <c r="AA3999">
        <f t="shared" si="2129"/>
        <v>4001</v>
      </c>
      <c r="AB3999">
        <f t="shared" si="2136"/>
        <v>12</v>
      </c>
      <c r="AM3999" t="str">
        <f t="shared" si="2137"/>
        <v>201904YM</v>
      </c>
      <c r="AN3999">
        <f t="shared" ca="1" si="2133"/>
        <v>9.0001626016260161</v>
      </c>
      <c r="AO3999">
        <f t="shared" ca="1" si="2134"/>
        <v>1.9918699186991871</v>
      </c>
      <c r="AP3999">
        <f t="shared" ca="1" si="2138"/>
        <v>10</v>
      </c>
      <c r="AQ3999">
        <f t="shared" ca="1" si="2139"/>
        <v>11.991869918699187</v>
      </c>
      <c r="AR3999">
        <f t="shared" ca="1" si="2140"/>
        <v>11.991869918699187</v>
      </c>
      <c r="AS3999">
        <f ca="1">P3999/J3999</f>
        <v>3.3233330176592829E-2</v>
      </c>
    </row>
    <row r="4000" spans="1:51" x14ac:dyDescent="0.4">
      <c r="A4000">
        <f t="shared" si="2135"/>
        <v>201904</v>
      </c>
      <c r="B4000" t="s">
        <v>1067</v>
      </c>
      <c r="C4000" t="s">
        <v>0</v>
      </c>
      <c r="D4000" t="str">
        <f t="shared" ca="1" si="2143"/>
        <v>I119</v>
      </c>
      <c r="E4000">
        <f t="shared" ca="1" si="2117"/>
        <v>169</v>
      </c>
      <c r="F4000">
        <f t="shared" ca="1" si="2118"/>
        <v>8</v>
      </c>
      <c r="G4000" t="str">
        <f t="shared" ca="1" si="2152"/>
        <v>S11</v>
      </c>
      <c r="H4000" t="str">
        <f t="shared" ca="1" si="2095"/>
        <v>S118</v>
      </c>
      <c r="I4000">
        <f ca="1">VLOOKUP(D4000,PRC!$A$2:$B$21,2,0)*E4000</f>
        <v>16055000</v>
      </c>
      <c r="J4000">
        <f t="shared" ca="1" si="2119"/>
        <v>14770596</v>
      </c>
      <c r="K4000">
        <f ca="1">VLOOKUP(D4000,PRC!$A$1:$C$21,3,0)*E4000</f>
        <v>7706400</v>
      </c>
      <c r="L4000">
        <f t="shared" ca="1" si="2120"/>
        <v>642000</v>
      </c>
      <c r="M4000">
        <f t="shared" ca="1" si="2121"/>
        <v>642000</v>
      </c>
      <c r="N4000">
        <f t="shared" ca="1" si="2122"/>
        <v>1927000</v>
      </c>
      <c r="O4000">
        <f t="shared" ca="1" si="2123"/>
        <v>2729000</v>
      </c>
      <c r="P4000">
        <f t="shared" ca="1" si="2153"/>
        <v>1124196</v>
      </c>
      <c r="Q4000">
        <f ca="1">IF(P4000&gt;0,1,0)</f>
        <v>1</v>
      </c>
      <c r="R4000">
        <f t="shared" ca="1" si="2124"/>
        <v>8</v>
      </c>
      <c r="S4000">
        <f t="shared" ca="1" si="2125"/>
        <v>4</v>
      </c>
      <c r="T4000">
        <f t="shared" ca="1" si="2126"/>
        <v>4</v>
      </c>
      <c r="U4000">
        <f t="shared" ca="1" si="2127"/>
        <v>12</v>
      </c>
      <c r="V4000">
        <f t="shared" ca="1" si="2128"/>
        <v>17</v>
      </c>
      <c r="X4000">
        <f t="shared" si="2130"/>
        <v>4000</v>
      </c>
      <c r="Y4000">
        <f t="shared" si="2131"/>
        <v>3990</v>
      </c>
      <c r="Z4000">
        <f t="shared" si="2132"/>
        <v>3991</v>
      </c>
      <c r="AA4000">
        <f t="shared" si="2129"/>
        <v>4001</v>
      </c>
      <c r="AB4000">
        <f t="shared" si="2136"/>
        <v>12</v>
      </c>
      <c r="AM4000" t="str">
        <f t="shared" si="2137"/>
        <v>201904YM</v>
      </c>
      <c r="AN4000">
        <f t="shared" ca="1" si="2133"/>
        <v>8.0000249143568958</v>
      </c>
      <c r="AO4000">
        <f t="shared" ca="1" si="2134"/>
        <v>3.9987542821550917</v>
      </c>
      <c r="AP4000">
        <f t="shared" ca="1" si="2138"/>
        <v>3.9987542821550917</v>
      </c>
      <c r="AQ4000">
        <f t="shared" ca="1" si="2139"/>
        <v>12.002491435689816</v>
      </c>
      <c r="AR4000">
        <f t="shared" ca="1" si="2140"/>
        <v>16.997819993771408</v>
      </c>
      <c r="AS4000">
        <f ca="1">P4000/J4000</f>
        <v>7.6110402044710992E-2</v>
      </c>
    </row>
    <row r="4001" spans="1:53" x14ac:dyDescent="0.4">
      <c r="A4001">
        <f t="shared" si="2135"/>
        <v>201904</v>
      </c>
      <c r="B4001" t="s">
        <v>1068</v>
      </c>
      <c r="C4001" t="s">
        <v>0</v>
      </c>
      <c r="D4001" t="str">
        <f t="shared" ca="1" si="2143"/>
        <v>I115</v>
      </c>
      <c r="E4001">
        <f t="shared" ca="1" si="2117"/>
        <v>118</v>
      </c>
      <c r="F4001">
        <f t="shared" ca="1" si="2118"/>
        <v>9</v>
      </c>
      <c r="G4001" t="str">
        <f t="shared" ca="1" si="2152"/>
        <v>S10</v>
      </c>
      <c r="H4001" t="str">
        <f t="shared" ca="1" si="2095"/>
        <v>S105</v>
      </c>
      <c r="I4001">
        <f ca="1">VLOOKUP(D4001,PRC!$A$2:$B$21,2,0)*E4001</f>
        <v>590000</v>
      </c>
      <c r="J4001">
        <f t="shared" ca="1" si="2119"/>
        <v>589996</v>
      </c>
      <c r="K4001">
        <f ca="1">VLOOKUP(D4001,PRC!$A$1:$C$21,3,0)*E4001</f>
        <v>283200</v>
      </c>
      <c r="L4001">
        <f t="shared" ca="1" si="2120"/>
        <v>24000</v>
      </c>
      <c r="M4001">
        <f t="shared" ca="1" si="2121"/>
        <v>18000</v>
      </c>
      <c r="N4001">
        <f t="shared" ca="1" si="2122"/>
        <v>89000</v>
      </c>
      <c r="O4001">
        <f t="shared" ca="1" si="2123"/>
        <v>59000</v>
      </c>
      <c r="P4001">
        <f t="shared" ca="1" si="2153"/>
        <v>116796</v>
      </c>
      <c r="Q4001">
        <f ca="1">IF(P4001&gt;0,1,0)</f>
        <v>1</v>
      </c>
      <c r="R4001">
        <f t="shared" ca="1" si="2124"/>
        <v>0</v>
      </c>
      <c r="S4001">
        <f t="shared" ca="1" si="2125"/>
        <v>4</v>
      </c>
      <c r="T4001">
        <f t="shared" ca="1" si="2126"/>
        <v>3</v>
      </c>
      <c r="U4001">
        <f t="shared" ca="1" si="2127"/>
        <v>15</v>
      </c>
      <c r="V4001">
        <f t="shared" ca="1" si="2128"/>
        <v>10</v>
      </c>
      <c r="X4001">
        <f t="shared" si="2130"/>
        <v>4001</v>
      </c>
      <c r="Y4001">
        <f t="shared" si="2131"/>
        <v>3990</v>
      </c>
      <c r="Z4001">
        <f t="shared" si="2132"/>
        <v>3991</v>
      </c>
      <c r="AA4001">
        <f t="shared" si="2129"/>
        <v>4001</v>
      </c>
      <c r="AB4001">
        <f t="shared" si="2136"/>
        <v>12</v>
      </c>
      <c r="AM4001" t="str">
        <f t="shared" si="2137"/>
        <v>201904YM</v>
      </c>
      <c r="AN4001">
        <f t="shared" ca="1" si="2133"/>
        <v>6.7796610169201799E-4</v>
      </c>
      <c r="AO4001">
        <f t="shared" ca="1" si="2134"/>
        <v>4.0677966101694913</v>
      </c>
      <c r="AP4001">
        <f t="shared" ca="1" si="2138"/>
        <v>3.050847457627119</v>
      </c>
      <c r="AQ4001">
        <f t="shared" ca="1" si="2139"/>
        <v>15.084745762711865</v>
      </c>
      <c r="AR4001">
        <f t="shared" ca="1" si="2140"/>
        <v>10</v>
      </c>
      <c r="AS4001">
        <f ca="1">P4001/J4001</f>
        <v>0.19796066414009586</v>
      </c>
    </row>
    <row r="4002" spans="1:53" x14ac:dyDescent="0.4">
      <c r="A4002" s="1">
        <f t="shared" si="2135"/>
        <v>201905</v>
      </c>
      <c r="B4002" s="1" t="s">
        <v>9</v>
      </c>
      <c r="C4002" s="1" t="s">
        <v>31</v>
      </c>
      <c r="D4002" s="1" t="str">
        <f ca="1">"I"&amp;RANDBETWEEN(101,120)</f>
        <v>I109</v>
      </c>
      <c r="E4002" s="3">
        <f ca="1">RANDBETWEEN(INDIRECT("AD"&amp;Y4002),INDIRECT("AD"&amp;Z4002))</f>
        <v>70</v>
      </c>
      <c r="F4002" s="3">
        <f ca="1">RANDBETWEEN(INDIRECT("AF"&amp;Y4002),INDIRECT("AF"&amp;Z4002))</f>
        <v>14</v>
      </c>
      <c r="G4002" s="1" t="str">
        <f ca="1">LEFT(H4002,3)</f>
        <v>S10</v>
      </c>
      <c r="H4002" s="1" t="str">
        <f ca="1">"S"&amp;RANDBETWEEN(101,120)</f>
        <v>S102</v>
      </c>
      <c r="I4002" s="1">
        <f ca="1">VLOOKUP(D4002,PRC!$A$2:$B$21,2,0)*E4002</f>
        <v>35000000</v>
      </c>
      <c r="J4002" s="1">
        <f ca="1">I4002*(1-R4002/100)-4</f>
        <v>30099996</v>
      </c>
      <c r="K4002" s="1">
        <f ca="1">VLOOKUP(D4002,PRC!$A$1:$C$21,3,0)*E4002</f>
        <v>14000000</v>
      </c>
      <c r="L4002" s="1">
        <f ca="1">ROUND($I4002*S4002,-5)/100</f>
        <v>2800000</v>
      </c>
      <c r="M4002" s="1">
        <f ca="1">ROUND($I4002*T4002,-5)/100</f>
        <v>1750000</v>
      </c>
      <c r="N4002" s="1">
        <f ca="1">ROUND($I4002*U4002,-5)/100</f>
        <v>1750000</v>
      </c>
      <c r="O4002" s="1">
        <f ca="1">ROUND($I4002*V4002,-5)/100</f>
        <v>2800000</v>
      </c>
      <c r="P4002" s="1">
        <f ca="1">J4002-SUM(K4002:O4002)</f>
        <v>6999996</v>
      </c>
      <c r="Q4002">
        <f ca="1">IF(P4002&gt;0,1,0)</f>
        <v>1</v>
      </c>
      <c r="R4002" s="3">
        <f ca="1">RANDBETWEEN(INDIRECT("AF"&amp;$Y4002),INDIRECT("AF"&amp;$Z4002))</f>
        <v>14</v>
      </c>
      <c r="S4002" s="3">
        <f ca="1">RANDBETWEEN(INDIRECT("AG"&amp;$Y4002),INDIRECT("AG"&amp;$Z4002))</f>
        <v>8</v>
      </c>
      <c r="T4002" s="3">
        <f ca="1">RANDBETWEEN(INDIRECT("AH"&amp;$Y4002),INDIRECT("AH"&amp;$Z4002))</f>
        <v>5</v>
      </c>
      <c r="U4002" s="3">
        <f ca="1">RANDBETWEEN(INDIRECT("Ai"&amp;$Y4002),INDIRECT("Ai"&amp;$Z4002))</f>
        <v>5</v>
      </c>
      <c r="V4002" s="3">
        <f ca="1">RANDBETWEEN(INDIRECT("Aj"&amp;$Y4002),INDIRECT("Aj"&amp;$Z4002))</f>
        <v>8</v>
      </c>
      <c r="W4002" t="str">
        <f>C4002&amp;A4002&amp;"EBIT"</f>
        <v>SS201905EBIT</v>
      </c>
      <c r="X4002">
        <f t="shared" si="2130"/>
        <v>4002</v>
      </c>
      <c r="Y4002">
        <f t="shared" si="2131"/>
        <v>4002</v>
      </c>
      <c r="Z4002">
        <f>Y4002+1</f>
        <v>4003</v>
      </c>
      <c r="AA4002">
        <f>Y4002+AB4002-1</f>
        <v>4101</v>
      </c>
      <c r="AB4002">
        <f t="shared" si="2136"/>
        <v>100</v>
      </c>
      <c r="AC4002" s="4" t="s">
        <v>1106</v>
      </c>
      <c r="AD4002">
        <f>VLOOKUP(C4002&amp;A4002&amp;AC4002,PRF_POL!$A$2:$J$97,5,0)</f>
        <v>20</v>
      </c>
      <c r="AE4002">
        <f>$AE$2</f>
        <v>40</v>
      </c>
      <c r="AF4002">
        <f>VLOOKUP($C4002&amp;$A4002&amp;$AC4002,PRF_POL!$A$2:$J$97,6,0)</f>
        <v>5</v>
      </c>
      <c r="AG4002">
        <f>VLOOKUP($C4002&amp;$A4002&amp;$AC4002,PRF_POL!$A$2:$J$97,7,0)</f>
        <v>8</v>
      </c>
      <c r="AH4002">
        <f>VLOOKUP($C4002&amp;$A4002&amp;$AC4002,PRF_POL!$A$2:$J$97,8,0)</f>
        <v>3</v>
      </c>
      <c r="AI4002">
        <f>VLOOKUP($C4002&amp;$A4002&amp;$AC4002,PRF_POL!$A$2:$J$97,9,0)</f>
        <v>3</v>
      </c>
      <c r="AJ4002">
        <f>VLOOKUP($C4002&amp;$A4002&amp;$AC4002,PRF_POL!$A$2:$J$97,10,0)</f>
        <v>8</v>
      </c>
      <c r="AK4002">
        <f>SUM(AE4002:AJ4002)</f>
        <v>67</v>
      </c>
      <c r="AL4002" s="3">
        <f ca="1">SUM(INDIRECT("P"&amp;Y4002):INDIRECT("P"&amp;AA4002))</f>
        <v>426179400</v>
      </c>
      <c r="AM4002" t="str">
        <f t="shared" si="2137"/>
        <v>201905SS</v>
      </c>
      <c r="AN4002">
        <f ca="1">(1-J4002/I4002)*100</f>
        <v>14.000011428571424</v>
      </c>
      <c r="AO4002">
        <f ca="1">L4002/$I4002*100</f>
        <v>8</v>
      </c>
      <c r="AP4002">
        <f t="shared" ca="1" si="2138"/>
        <v>5</v>
      </c>
      <c r="AQ4002">
        <f t="shared" ca="1" si="2139"/>
        <v>5</v>
      </c>
      <c r="AR4002">
        <f t="shared" ca="1" si="2140"/>
        <v>8</v>
      </c>
      <c r="AS4002">
        <f ca="1">P4002/J4002</f>
        <v>0.23255803754924087</v>
      </c>
      <c r="AT4002">
        <f ca="1">MIN(INDIRECT("E"&amp;$Y4002):INDIRECT("E"&amp;$AA4002))</f>
        <v>20</v>
      </c>
      <c r="AU4002">
        <f ca="1">MIN(INDIRECT("AN"&amp;$Y4002):INDIRECT("AN"&amp;$AA4002))</f>
        <v>5.0000020222446873</v>
      </c>
      <c r="AV4002">
        <f ca="1">MIN(INDIRECT("AO"&amp;$Y4002):INDIRECT("AO"&amp;$AA4002))</f>
        <v>7.9629629629629637</v>
      </c>
      <c r="AW4002">
        <f ca="1">MIN(INDIRECT("AP"&amp;$Y4002):INDIRECT("AP"&amp;$AA4002))</f>
        <v>2.8947368421052633</v>
      </c>
      <c r="AX4002">
        <f ca="1">MIN(INDIRECT("AQ"&amp;$Y4002):INDIRECT("AQ"&amp;$AA4002))</f>
        <v>2.9807692307692308</v>
      </c>
      <c r="AY4002">
        <f ca="1">MIN(INDIRECT("AR"&amp;$Y4002):INDIRECT("AR"&amp;$AA4002))</f>
        <v>7.887323943661972</v>
      </c>
      <c r="BA4002">
        <v>201905</v>
      </c>
    </row>
    <row r="4003" spans="1:53" x14ac:dyDescent="0.4">
      <c r="A4003">
        <f t="shared" si="2135"/>
        <v>201905</v>
      </c>
      <c r="B4003" t="s">
        <v>12</v>
      </c>
      <c r="C4003" t="s">
        <v>31</v>
      </c>
      <c r="D4003" t="str">
        <f ca="1">"I"&amp;RANDBETWEEN(101,120)</f>
        <v>I108</v>
      </c>
      <c r="E4003">
        <f t="shared" ref="E4003:E4066" ca="1" si="2162">RANDBETWEEN(INDIRECT("AD"&amp;Y4003),INDIRECT("AD"&amp;Z4003))</f>
        <v>60</v>
      </c>
      <c r="F4003">
        <f t="shared" ref="F4003:F4066" ca="1" si="2163">RANDBETWEEN(INDIRECT("AF"&amp;Y4003),INDIRECT("AF"&amp;Z4003))</f>
        <v>10</v>
      </c>
      <c r="G4003" t="str">
        <f t="shared" ref="G4003:G4066" ca="1" si="2164">LEFT(H4003,3)</f>
        <v>S11</v>
      </c>
      <c r="H4003" t="str">
        <f t="shared" ref="H4003:H4066" ca="1" si="2165">"S"&amp;RANDBETWEEN(101,120)</f>
        <v>S113</v>
      </c>
      <c r="I4003">
        <f ca="1">VLOOKUP(D4003,PRC!$A$2:$B$21,2,0)*E4003</f>
        <v>2400000</v>
      </c>
      <c r="J4003">
        <f t="shared" ref="J4003:J4066" ca="1" si="2166">I4003*(1-R4003/100)-4</f>
        <v>2063996</v>
      </c>
      <c r="K4003">
        <f ca="1">VLOOKUP(D4003,PRC!$A$1:$C$21,3,0)*E4003</f>
        <v>1104000</v>
      </c>
      <c r="L4003">
        <f t="shared" ref="L4003:L4066" ca="1" si="2167">ROUND($I4003*S4003,-5)/100</f>
        <v>192000</v>
      </c>
      <c r="M4003">
        <f t="shared" ref="M4003:M4066" ca="1" si="2168">ROUND($I4003*T4003,-5)/100</f>
        <v>72000</v>
      </c>
      <c r="N4003">
        <f t="shared" ref="N4003:N4066" ca="1" si="2169">ROUND($I4003*U4003,-5)/100</f>
        <v>96000</v>
      </c>
      <c r="O4003">
        <f t="shared" ref="O4003:O4066" ca="1" si="2170">ROUND($I4003*V4003,-5)/100</f>
        <v>216000</v>
      </c>
      <c r="P4003">
        <f t="shared" ref="P4003:P4021" ca="1" si="2171">J4003-SUM(K4003:O4003)</f>
        <v>383996</v>
      </c>
      <c r="Q4003">
        <f ca="1">IF(P4003&gt;0,1,0)</f>
        <v>1</v>
      </c>
      <c r="R4003">
        <f t="shared" ref="R4003:R4066" ca="1" si="2172">RANDBETWEEN(INDIRECT("AF"&amp;$Y4003),INDIRECT("AF"&amp;$Z4003))</f>
        <v>14</v>
      </c>
      <c r="S4003">
        <f t="shared" ref="S4003:S4066" ca="1" si="2173">RANDBETWEEN(INDIRECT("AG"&amp;$Y4003),INDIRECT("AG"&amp;$Z4003))</f>
        <v>8</v>
      </c>
      <c r="T4003">
        <f t="shared" ref="T4003:T4066" ca="1" si="2174">RANDBETWEEN(INDIRECT("AH"&amp;$Y4003),INDIRECT("AH"&amp;$Z4003))</f>
        <v>3</v>
      </c>
      <c r="U4003">
        <f t="shared" ref="U4003:U4066" ca="1" si="2175">RANDBETWEEN(INDIRECT("Ai"&amp;$Y4003),INDIRECT("Ai"&amp;$Z4003))</f>
        <v>4</v>
      </c>
      <c r="V4003">
        <f t="shared" ref="V4003:V4066" ca="1" si="2176">RANDBETWEEN(INDIRECT("Aj"&amp;$Y4003),INDIRECT("Aj"&amp;$Z4003))</f>
        <v>9</v>
      </c>
      <c r="W4003" t="str">
        <f>C4003&amp;A4003&amp;"SALES"</f>
        <v>SS201905SALES</v>
      </c>
      <c r="X4003">
        <f>X4002+1</f>
        <v>4003</v>
      </c>
      <c r="Y4003">
        <f>IF(C4003=C4002,Y4002,X4003)</f>
        <v>4002</v>
      </c>
      <c r="Z4003">
        <f>Y4003+1</f>
        <v>4003</v>
      </c>
      <c r="AA4003">
        <f t="shared" ref="AA4003:AA4066" si="2177">Y4003+AB4003-1</f>
        <v>4101</v>
      </c>
      <c r="AB4003">
        <f t="shared" si="2136"/>
        <v>100</v>
      </c>
      <c r="AC4003" s="4" t="s">
        <v>1107</v>
      </c>
      <c r="AD4003">
        <f>VLOOKUP(C4003&amp;A4003&amp;AC4003,PRF_POL!$A$2:$J$97,5,0)</f>
        <v>80</v>
      </c>
      <c r="AE4003">
        <f>$AE$3</f>
        <v>60</v>
      </c>
      <c r="AF4003">
        <f>VLOOKUP($C4003&amp;$A4003&amp;$AC4003,PRF_POL!$A$2:$J$97,6,0)</f>
        <v>15</v>
      </c>
      <c r="AG4003">
        <f>VLOOKUP($C4003&amp;$A4003&amp;$AC4003,PRF_POL!$A$2:$J$97,7,0)</f>
        <v>10</v>
      </c>
      <c r="AH4003">
        <f>VLOOKUP($C4003&amp;$A4003&amp;$AC4003,PRF_POL!$A$2:$J$97,8,0)</f>
        <v>5</v>
      </c>
      <c r="AI4003">
        <f>VLOOKUP($C4003&amp;$A4003&amp;$AC4003,PRF_POL!$A$2:$J$97,9,0)</f>
        <v>5</v>
      </c>
      <c r="AJ4003">
        <f>VLOOKUP($C4003&amp;$A4003&amp;$AC4003,PRF_POL!$A$2:$J$97,10,0)</f>
        <v>10</v>
      </c>
      <c r="AK4003">
        <f>SUM(AE4003:AJ4003)</f>
        <v>105</v>
      </c>
      <c r="AL4003" s="3">
        <f ca="1">SUM(INDIRECT("J"&amp;Y4002):INDIRECT("J"&amp;AA4002))</f>
        <v>2509370000</v>
      </c>
      <c r="AM4003" t="str">
        <f t="shared" si="2137"/>
        <v>201905SS</v>
      </c>
      <c r="AN4003">
        <f ca="1">(1-J4003/I4003)*100</f>
        <v>14.000166666666669</v>
      </c>
      <c r="AO4003">
        <f ca="1">L4003/$I4003*100</f>
        <v>8</v>
      </c>
      <c r="AP4003">
        <f t="shared" ca="1" si="2138"/>
        <v>3</v>
      </c>
      <c r="AQ4003">
        <f t="shared" ca="1" si="2139"/>
        <v>4</v>
      </c>
      <c r="AR4003">
        <f t="shared" ca="1" si="2140"/>
        <v>9</v>
      </c>
      <c r="AS4003">
        <f ca="1">P4003/J4003</f>
        <v>0.18604493419560891</v>
      </c>
      <c r="AT4003">
        <f ca="1">MAX(INDIRECT("E"&amp;$Y4002):INDIRECT("E"&amp;$AA4002))</f>
        <v>79</v>
      </c>
      <c r="AU4003">
        <f ca="1">MAX(INDIRECT("AN"&amp;$Y4002):INDIRECT("AN"&amp;$AA4002))</f>
        <v>15.002499999999996</v>
      </c>
      <c r="AV4003">
        <f ca="1">MAX(INDIRECT("AO"&amp;$Y4002):INDIRECT("AO"&amp;$AA4002))</f>
        <v>10.006662225183211</v>
      </c>
      <c r="AW4003">
        <f ca="1">MAX(INDIRECT("AP"&amp;$Y4002):INDIRECT("AP"&amp;$AA4002))</f>
        <v>5.070422535211268</v>
      </c>
      <c r="AX4003">
        <f ca="1">MAX(INDIRECT("AQ"&amp;$Y4002):INDIRECT("AQ"&amp;$AA4002))</f>
        <v>5.0344827586206895</v>
      </c>
      <c r="AY4003">
        <f ca="1">MAX(INDIRECT("AR"&amp;$Y4002):INDIRECT("AR"&amp;$AA4002))</f>
        <v>10.010319917440661</v>
      </c>
    </row>
    <row r="4004" spans="1:53" x14ac:dyDescent="0.4">
      <c r="A4004">
        <f t="shared" si="2135"/>
        <v>201905</v>
      </c>
      <c r="B4004" t="s">
        <v>13</v>
      </c>
      <c r="C4004" t="s">
        <v>31</v>
      </c>
      <c r="D4004" t="str">
        <f t="shared" ref="D4004:D4067" ca="1" si="2178">"I"&amp;RANDBETWEEN(101,120)</f>
        <v>I120</v>
      </c>
      <c r="E4004">
        <f t="shared" ca="1" si="2162"/>
        <v>65</v>
      </c>
      <c r="F4004">
        <f t="shared" ca="1" si="2163"/>
        <v>6</v>
      </c>
      <c r="G4004" t="str">
        <f t="shared" ca="1" si="2164"/>
        <v>S10</v>
      </c>
      <c r="H4004" t="str">
        <f t="shared" ca="1" si="2165"/>
        <v>S104</v>
      </c>
      <c r="I4004">
        <f ca="1">VLOOKUP(D4004,PRC!$A$2:$B$21,2,0)*E4004</f>
        <v>279500000</v>
      </c>
      <c r="J4004">
        <f t="shared" ca="1" si="2166"/>
        <v>237574996</v>
      </c>
      <c r="K4004">
        <f ca="1">VLOOKUP(D4004,PRC!$A$1:$C$21,3,0)*E4004</f>
        <v>125775000</v>
      </c>
      <c r="L4004">
        <f t="shared" ca="1" si="2167"/>
        <v>27950000</v>
      </c>
      <c r="M4004">
        <f t="shared" ca="1" si="2168"/>
        <v>13975000</v>
      </c>
      <c r="N4004">
        <f t="shared" ca="1" si="2169"/>
        <v>8385000</v>
      </c>
      <c r="O4004">
        <f t="shared" ca="1" si="2170"/>
        <v>25155000</v>
      </c>
      <c r="P4004">
        <f t="shared" ca="1" si="2171"/>
        <v>36334996</v>
      </c>
      <c r="Q4004">
        <f ca="1">IF(P4004&gt;0,1,0)</f>
        <v>1</v>
      </c>
      <c r="R4004">
        <f t="shared" ca="1" si="2172"/>
        <v>15</v>
      </c>
      <c r="S4004">
        <f t="shared" ca="1" si="2173"/>
        <v>10</v>
      </c>
      <c r="T4004">
        <f t="shared" ca="1" si="2174"/>
        <v>5</v>
      </c>
      <c r="U4004">
        <f t="shared" ca="1" si="2175"/>
        <v>3</v>
      </c>
      <c r="V4004">
        <f t="shared" ca="1" si="2176"/>
        <v>9</v>
      </c>
      <c r="X4004">
        <f t="shared" ref="X4004:X4067" si="2179">X4003+1</f>
        <v>4004</v>
      </c>
      <c r="Y4004">
        <f t="shared" ref="Y4004:Y4067" si="2180">IF(C4004=C4003,Y4003,X4004)</f>
        <v>4002</v>
      </c>
      <c r="Z4004">
        <f t="shared" ref="Z4004:Z4067" si="2181">Y4004+1</f>
        <v>4003</v>
      </c>
      <c r="AA4004">
        <f t="shared" si="2177"/>
        <v>4101</v>
      </c>
      <c r="AB4004">
        <f t="shared" si="2136"/>
        <v>100</v>
      </c>
      <c r="AC4004" s="4"/>
      <c r="AK4004" s="3">
        <f ca="1">SUM(INDIRECT("Q"&amp;Y4002):INDIRECT("Q"&amp;AA4002))</f>
        <v>96</v>
      </c>
      <c r="AL4004">
        <f ca="1">AL4002/AL4003</f>
        <v>0.16983521760441864</v>
      </c>
      <c r="AM4004" t="str">
        <f t="shared" si="2137"/>
        <v>201905SS</v>
      </c>
      <c r="AN4004">
        <f t="shared" ref="AN4004:AN4067" ca="1" si="2182">(1-J4004/I4004)*100</f>
        <v>15.000001431127007</v>
      </c>
      <c r="AO4004">
        <f t="shared" ref="AO4004:AO4067" ca="1" si="2183">L4004/$I4004*100</f>
        <v>10</v>
      </c>
      <c r="AP4004">
        <f t="shared" ca="1" si="2138"/>
        <v>5</v>
      </c>
      <c r="AQ4004">
        <f t="shared" ca="1" si="2139"/>
        <v>3</v>
      </c>
      <c r="AR4004">
        <f t="shared" ca="1" si="2140"/>
        <v>9</v>
      </c>
      <c r="AS4004">
        <f ca="1">P4004/J4004</f>
        <v>0.15294116220883783</v>
      </c>
      <c r="AT4004" t="str">
        <f ca="1">IF(ABS(AT4002-AD4002)&lt;AD4002+(AD4003-AD4002)*5%,"ok","chk")</f>
        <v>ok</v>
      </c>
      <c r="AU4004" t="str">
        <f ca="1">IF(ABS(AU4002-AF4002)&lt;AF4002+(AF4003-AF4002)*5%,"ok","chk")</f>
        <v>ok</v>
      </c>
      <c r="AV4004" t="str">
        <f t="shared" ref="AV4004" ca="1" si="2184">IF(ABS(AV4002-AG4002)&lt;AG4002+(AG4003-AG4002)*5%,"ok","chk")</f>
        <v>ok</v>
      </c>
      <c r="AW4004" t="str">
        <f t="shared" ref="AW4004" ca="1" si="2185">IF(ABS(AW4002-AH4002)&lt;AH4002+(AH4003-AH4002)*5%,"ok","chk")</f>
        <v>ok</v>
      </c>
      <c r="AX4004" t="str">
        <f t="shared" ref="AX4004" ca="1" si="2186">IF(ABS(AX4002-AI4002)&lt;AI4002+(AI4003-AI4002)*5%,"ok","chk")</f>
        <v>ok</v>
      </c>
      <c r="AY4004" t="str">
        <f t="shared" ref="AY4004" ca="1" si="2187">IF(ABS(AY4002-AJ4002)&lt;AJ4002+(AJ4003-AJ4002)*5%,"ok","chk")</f>
        <v>ok</v>
      </c>
    </row>
    <row r="4005" spans="1:53" x14ac:dyDescent="0.4">
      <c r="A4005">
        <f t="shared" si="2135"/>
        <v>201905</v>
      </c>
      <c r="B4005" t="s">
        <v>14</v>
      </c>
      <c r="C4005" t="s">
        <v>31</v>
      </c>
      <c r="D4005" t="str">
        <f t="shared" ca="1" si="2178"/>
        <v>I110</v>
      </c>
      <c r="E4005">
        <f t="shared" ca="1" si="2162"/>
        <v>21</v>
      </c>
      <c r="F4005">
        <f t="shared" ca="1" si="2163"/>
        <v>9</v>
      </c>
      <c r="G4005" t="str">
        <f t="shared" ca="1" si="2164"/>
        <v>S11</v>
      </c>
      <c r="H4005" t="str">
        <f t="shared" ca="1" si="2165"/>
        <v>S116</v>
      </c>
      <c r="I4005">
        <f ca="1">VLOOKUP(D4005,PRC!$A$2:$B$21,2,0)*E4005</f>
        <v>6300000</v>
      </c>
      <c r="J4005">
        <f t="shared" ca="1" si="2166"/>
        <v>5480996</v>
      </c>
      <c r="K4005">
        <f ca="1">VLOOKUP(D4005,PRC!$A$1:$C$21,3,0)*E4005</f>
        <v>2898000</v>
      </c>
      <c r="L4005">
        <f t="shared" ca="1" si="2167"/>
        <v>504000</v>
      </c>
      <c r="M4005">
        <f t="shared" ca="1" si="2168"/>
        <v>252000</v>
      </c>
      <c r="N4005">
        <f t="shared" ca="1" si="2169"/>
        <v>315000</v>
      </c>
      <c r="O4005">
        <f t="shared" ca="1" si="2170"/>
        <v>630000</v>
      </c>
      <c r="P4005">
        <f t="shared" ca="1" si="2171"/>
        <v>881996</v>
      </c>
      <c r="Q4005">
        <f ca="1">IF(P4005&gt;0,1,0)</f>
        <v>1</v>
      </c>
      <c r="R4005">
        <f t="shared" ca="1" si="2172"/>
        <v>13</v>
      </c>
      <c r="S4005">
        <f t="shared" ca="1" si="2173"/>
        <v>8</v>
      </c>
      <c r="T4005">
        <f t="shared" ca="1" si="2174"/>
        <v>4</v>
      </c>
      <c r="U4005">
        <f t="shared" ca="1" si="2175"/>
        <v>5</v>
      </c>
      <c r="V4005">
        <f t="shared" ca="1" si="2176"/>
        <v>10</v>
      </c>
      <c r="X4005">
        <f t="shared" si="2179"/>
        <v>4005</v>
      </c>
      <c r="Y4005">
        <f t="shared" si="2180"/>
        <v>4002</v>
      </c>
      <c r="Z4005">
        <f t="shared" si="2181"/>
        <v>4003</v>
      </c>
      <c r="AA4005">
        <f t="shared" si="2177"/>
        <v>4101</v>
      </c>
      <c r="AB4005">
        <f t="shared" si="2136"/>
        <v>100</v>
      </c>
      <c r="AK4005" s="2">
        <f ca="1">AK4004/AB4002</f>
        <v>0.96</v>
      </c>
      <c r="AM4005" t="str">
        <f t="shared" si="2137"/>
        <v>201905SS</v>
      </c>
      <c r="AN4005">
        <f t="shared" ca="1" si="2182"/>
        <v>13.000063492063497</v>
      </c>
      <c r="AO4005">
        <f t="shared" ca="1" si="2183"/>
        <v>8</v>
      </c>
      <c r="AP4005">
        <f t="shared" ca="1" si="2138"/>
        <v>4</v>
      </c>
      <c r="AQ4005">
        <f t="shared" ca="1" si="2139"/>
        <v>5</v>
      </c>
      <c r="AR4005">
        <f t="shared" ca="1" si="2140"/>
        <v>10</v>
      </c>
      <c r="AS4005">
        <f ca="1">P4005/J4005</f>
        <v>0.16091892787369302</v>
      </c>
      <c r="AT4005" t="str">
        <f ca="1">IF(ABS(AD4003-AT4003)&lt;AT4003+(AD4003-AD4002)*5%,"ok","chk")</f>
        <v>ok</v>
      </c>
      <c r="AU4005" t="str">
        <f ca="1">IF(ABS(AF4003-AU4003)&lt;AU4003+(AF4003-AF4002)*5%,"ok","chk")</f>
        <v>ok</v>
      </c>
      <c r="AV4005" t="str">
        <f t="shared" ref="AV4005" ca="1" si="2188">IF(ABS(AG4003-AV4003)&lt;AV4003+(AG4003-AG4002)*5%,"ok","chk")</f>
        <v>ok</v>
      </c>
      <c r="AW4005" t="str">
        <f t="shared" ref="AW4005" ca="1" si="2189">IF(ABS(AH4003-AW4003)&lt;AW4003+(AH4003-AH4002)*5%,"ok","chk")</f>
        <v>ok</v>
      </c>
      <c r="AX4005" t="str">
        <f t="shared" ref="AX4005" ca="1" si="2190">IF(ABS(AI4003-AX4003)&lt;AX4003+(AI4003-AI4002)*5%,"ok","chk")</f>
        <v>ok</v>
      </c>
      <c r="AY4005" t="str">
        <f t="shared" ref="AY4005" ca="1" si="2191">IF(ABS(AJ4003-AY4003)&lt;AY4003+(AJ4003-AJ4002)*5%,"ok","chk")</f>
        <v>ok</v>
      </c>
    </row>
    <row r="4006" spans="1:53" x14ac:dyDescent="0.4">
      <c r="A4006">
        <f t="shared" si="2135"/>
        <v>201905</v>
      </c>
      <c r="B4006" t="s">
        <v>15</v>
      </c>
      <c r="C4006" t="s">
        <v>31</v>
      </c>
      <c r="D4006" t="str">
        <f t="shared" ca="1" si="2178"/>
        <v>I116</v>
      </c>
      <c r="E4006">
        <f t="shared" ca="1" si="2162"/>
        <v>79</v>
      </c>
      <c r="F4006">
        <f t="shared" ca="1" si="2163"/>
        <v>7</v>
      </c>
      <c r="G4006" t="str">
        <f t="shared" ca="1" si="2164"/>
        <v>S12</v>
      </c>
      <c r="H4006" t="str">
        <f t="shared" ca="1" si="2165"/>
        <v>S120</v>
      </c>
      <c r="I4006">
        <f ca="1">VLOOKUP(D4006,PRC!$A$2:$B$21,2,0)*E4006</f>
        <v>115340000</v>
      </c>
      <c r="J4006">
        <f t="shared" ca="1" si="2166"/>
        <v>108419596</v>
      </c>
      <c r="K4006">
        <f ca="1">VLOOKUP(D4006,PRC!$A$1:$C$21,3,0)*E4006</f>
        <v>69204000</v>
      </c>
      <c r="L4006">
        <f t="shared" ca="1" si="2167"/>
        <v>11534000</v>
      </c>
      <c r="M4006">
        <f t="shared" ca="1" si="2168"/>
        <v>4614000</v>
      </c>
      <c r="N4006">
        <f t="shared" ca="1" si="2169"/>
        <v>4614000</v>
      </c>
      <c r="O4006">
        <f t="shared" ca="1" si="2170"/>
        <v>10381000</v>
      </c>
      <c r="P4006">
        <f t="shared" ca="1" si="2171"/>
        <v>8072596</v>
      </c>
      <c r="Q4006">
        <f ca="1">IF(P4006&gt;0,1,0)</f>
        <v>1</v>
      </c>
      <c r="R4006">
        <f t="shared" ca="1" si="2172"/>
        <v>6</v>
      </c>
      <c r="S4006">
        <f t="shared" ca="1" si="2173"/>
        <v>10</v>
      </c>
      <c r="T4006">
        <f t="shared" ca="1" si="2174"/>
        <v>4</v>
      </c>
      <c r="U4006">
        <f t="shared" ca="1" si="2175"/>
        <v>4</v>
      </c>
      <c r="V4006">
        <f t="shared" ca="1" si="2176"/>
        <v>9</v>
      </c>
      <c r="X4006">
        <f t="shared" si="2179"/>
        <v>4006</v>
      </c>
      <c r="Y4006">
        <f t="shared" si="2180"/>
        <v>4002</v>
      </c>
      <c r="Z4006">
        <f t="shared" si="2181"/>
        <v>4003</v>
      </c>
      <c r="AA4006">
        <f t="shared" si="2177"/>
        <v>4101</v>
      </c>
      <c r="AB4006">
        <f t="shared" si="2136"/>
        <v>100</v>
      </c>
      <c r="AM4006" t="str">
        <f t="shared" si="2137"/>
        <v>201905SS</v>
      </c>
      <c r="AN4006">
        <f t="shared" ca="1" si="2182"/>
        <v>6.0000034680076304</v>
      </c>
      <c r="AO4006">
        <f t="shared" ca="1" si="2183"/>
        <v>10</v>
      </c>
      <c r="AP4006">
        <f t="shared" ca="1" si="2138"/>
        <v>4.0003468007629621</v>
      </c>
      <c r="AQ4006">
        <f t="shared" ca="1" si="2139"/>
        <v>4.0003468007629621</v>
      </c>
      <c r="AR4006">
        <f t="shared" ca="1" si="2140"/>
        <v>9.0003468007629621</v>
      </c>
      <c r="AS4006">
        <f ca="1">P4006/J4006</f>
        <v>7.4456982850222023E-2</v>
      </c>
    </row>
    <row r="4007" spans="1:53" x14ac:dyDescent="0.4">
      <c r="A4007">
        <f t="shared" si="2135"/>
        <v>201905</v>
      </c>
      <c r="B4007" t="s">
        <v>16</v>
      </c>
      <c r="C4007" t="s">
        <v>31</v>
      </c>
      <c r="D4007" t="str">
        <f t="shared" ca="1" si="2178"/>
        <v>I109</v>
      </c>
      <c r="E4007">
        <f t="shared" ca="1" si="2162"/>
        <v>76</v>
      </c>
      <c r="F4007">
        <f t="shared" ca="1" si="2163"/>
        <v>5</v>
      </c>
      <c r="G4007" t="str">
        <f t="shared" ca="1" si="2164"/>
        <v>S11</v>
      </c>
      <c r="H4007" t="str">
        <f t="shared" ca="1" si="2165"/>
        <v>S119</v>
      </c>
      <c r="I4007">
        <f ca="1">VLOOKUP(D4007,PRC!$A$2:$B$21,2,0)*E4007</f>
        <v>38000000</v>
      </c>
      <c r="J4007">
        <f t="shared" ca="1" si="2166"/>
        <v>32679996</v>
      </c>
      <c r="K4007">
        <f ca="1">VLOOKUP(D4007,PRC!$A$1:$C$21,3,0)*E4007</f>
        <v>15200000</v>
      </c>
      <c r="L4007">
        <f t="shared" ca="1" si="2167"/>
        <v>3040000</v>
      </c>
      <c r="M4007">
        <f t="shared" ca="1" si="2168"/>
        <v>1900000</v>
      </c>
      <c r="N4007">
        <f t="shared" ca="1" si="2169"/>
        <v>1900000</v>
      </c>
      <c r="O4007">
        <f t="shared" ca="1" si="2170"/>
        <v>3040000</v>
      </c>
      <c r="P4007">
        <f t="shared" ca="1" si="2171"/>
        <v>7599996</v>
      </c>
      <c r="Q4007">
        <f ca="1">IF(P4007&gt;0,1,0)</f>
        <v>1</v>
      </c>
      <c r="R4007">
        <f t="shared" ca="1" si="2172"/>
        <v>14</v>
      </c>
      <c r="S4007">
        <f t="shared" ca="1" si="2173"/>
        <v>8</v>
      </c>
      <c r="T4007">
        <f t="shared" ca="1" si="2174"/>
        <v>5</v>
      </c>
      <c r="U4007">
        <f t="shared" ca="1" si="2175"/>
        <v>5</v>
      </c>
      <c r="V4007">
        <f t="shared" ca="1" si="2176"/>
        <v>8</v>
      </c>
      <c r="X4007">
        <f t="shared" si="2179"/>
        <v>4007</v>
      </c>
      <c r="Y4007">
        <f t="shared" si="2180"/>
        <v>4002</v>
      </c>
      <c r="Z4007">
        <f t="shared" si="2181"/>
        <v>4003</v>
      </c>
      <c r="AA4007">
        <f t="shared" si="2177"/>
        <v>4101</v>
      </c>
      <c r="AB4007">
        <f t="shared" si="2136"/>
        <v>100</v>
      </c>
      <c r="AM4007" t="str">
        <f t="shared" si="2137"/>
        <v>201905SS</v>
      </c>
      <c r="AN4007">
        <f t="shared" ca="1" si="2182"/>
        <v>14.000010526315787</v>
      </c>
      <c r="AO4007">
        <f t="shared" ca="1" si="2183"/>
        <v>8</v>
      </c>
      <c r="AP4007">
        <f t="shared" ca="1" si="2138"/>
        <v>5</v>
      </c>
      <c r="AQ4007">
        <f t="shared" ca="1" si="2139"/>
        <v>5</v>
      </c>
      <c r="AR4007">
        <f t="shared" ca="1" si="2140"/>
        <v>8</v>
      </c>
      <c r="AS4007">
        <f ca="1">P4007/J4007</f>
        <v>0.23255804560073998</v>
      </c>
    </row>
    <row r="4008" spans="1:53" x14ac:dyDescent="0.4">
      <c r="A4008">
        <f t="shared" si="2135"/>
        <v>201905</v>
      </c>
      <c r="B4008" t="s">
        <v>17</v>
      </c>
      <c r="C4008" t="s">
        <v>31</v>
      </c>
      <c r="D4008" t="str">
        <f t="shared" ca="1" si="2178"/>
        <v>I113</v>
      </c>
      <c r="E4008">
        <f t="shared" ca="1" si="2162"/>
        <v>39</v>
      </c>
      <c r="F4008">
        <f t="shared" ca="1" si="2163"/>
        <v>5</v>
      </c>
      <c r="G4008" t="str">
        <f t="shared" ca="1" si="2164"/>
        <v>S11</v>
      </c>
      <c r="H4008" t="str">
        <f t="shared" ca="1" si="2165"/>
        <v>S115</v>
      </c>
      <c r="I4008">
        <f ca="1">VLOOKUP(D4008,PRC!$A$2:$B$21,2,0)*E4008</f>
        <v>26130000</v>
      </c>
      <c r="J4008">
        <f t="shared" ca="1" si="2166"/>
        <v>22733096</v>
      </c>
      <c r="K4008">
        <f ca="1">VLOOKUP(D4008,PRC!$A$1:$C$21,3,0)*E4008</f>
        <v>11758500</v>
      </c>
      <c r="L4008">
        <f t="shared" ca="1" si="2167"/>
        <v>2352000</v>
      </c>
      <c r="M4008">
        <f t="shared" ca="1" si="2168"/>
        <v>784000</v>
      </c>
      <c r="N4008">
        <f t="shared" ca="1" si="2169"/>
        <v>1045000</v>
      </c>
      <c r="O4008">
        <f t="shared" ca="1" si="2170"/>
        <v>2613000</v>
      </c>
      <c r="P4008">
        <f t="shared" ca="1" si="2171"/>
        <v>4180596</v>
      </c>
      <c r="Q4008">
        <f ca="1">IF(P4008&gt;0,1,0)</f>
        <v>1</v>
      </c>
      <c r="R4008">
        <f t="shared" ca="1" si="2172"/>
        <v>13</v>
      </c>
      <c r="S4008">
        <f t="shared" ca="1" si="2173"/>
        <v>9</v>
      </c>
      <c r="T4008">
        <f t="shared" ca="1" si="2174"/>
        <v>3</v>
      </c>
      <c r="U4008">
        <f t="shared" ca="1" si="2175"/>
        <v>4</v>
      </c>
      <c r="V4008">
        <f t="shared" ca="1" si="2176"/>
        <v>10</v>
      </c>
      <c r="X4008">
        <f t="shared" si="2179"/>
        <v>4008</v>
      </c>
      <c r="Y4008">
        <f t="shared" si="2180"/>
        <v>4002</v>
      </c>
      <c r="Z4008">
        <f t="shared" si="2181"/>
        <v>4003</v>
      </c>
      <c r="AA4008">
        <f t="shared" si="2177"/>
        <v>4101</v>
      </c>
      <c r="AB4008">
        <f t="shared" si="2136"/>
        <v>100</v>
      </c>
      <c r="AM4008" t="str">
        <f t="shared" si="2137"/>
        <v>201905SS</v>
      </c>
      <c r="AN4008">
        <f t="shared" ca="1" si="2182"/>
        <v>13.000015308075008</v>
      </c>
      <c r="AO4008">
        <f t="shared" ca="1" si="2183"/>
        <v>9.0011481056257168</v>
      </c>
      <c r="AP4008">
        <f t="shared" ca="1" si="2138"/>
        <v>3.0003827018752394</v>
      </c>
      <c r="AQ4008">
        <f t="shared" ca="1" si="2139"/>
        <v>3.9992345962495213</v>
      </c>
      <c r="AR4008">
        <f t="shared" ca="1" si="2140"/>
        <v>10</v>
      </c>
      <c r="AS4008">
        <f ca="1">P4008/J4008</f>
        <v>0.1838991046358138</v>
      </c>
    </row>
    <row r="4009" spans="1:53" x14ac:dyDescent="0.4">
      <c r="A4009">
        <f t="shared" si="2135"/>
        <v>201905</v>
      </c>
      <c r="B4009" t="s">
        <v>18</v>
      </c>
      <c r="C4009" t="s">
        <v>31</v>
      </c>
      <c r="D4009" t="str">
        <f t="shared" ca="1" si="2178"/>
        <v>I103</v>
      </c>
      <c r="E4009">
        <f t="shared" ca="1" si="2162"/>
        <v>41</v>
      </c>
      <c r="F4009">
        <f t="shared" ca="1" si="2163"/>
        <v>11</v>
      </c>
      <c r="G4009" t="str">
        <f t="shared" ca="1" si="2164"/>
        <v>S10</v>
      </c>
      <c r="H4009" t="str">
        <f t="shared" ca="1" si="2165"/>
        <v>S108</v>
      </c>
      <c r="I4009">
        <f ca="1">VLOOKUP(D4009,PRC!$A$2:$B$21,2,0)*E4009</f>
        <v>2050000</v>
      </c>
      <c r="J4009">
        <f t="shared" ca="1" si="2166"/>
        <v>1742496</v>
      </c>
      <c r="K4009">
        <f ca="1">VLOOKUP(D4009,PRC!$A$1:$C$21,3,0)*E4009</f>
        <v>1168500</v>
      </c>
      <c r="L4009">
        <f t="shared" ca="1" si="2167"/>
        <v>185000</v>
      </c>
      <c r="M4009">
        <f t="shared" ca="1" si="2168"/>
        <v>62000</v>
      </c>
      <c r="N4009">
        <f t="shared" ca="1" si="2169"/>
        <v>62000</v>
      </c>
      <c r="O4009">
        <f t="shared" ca="1" si="2170"/>
        <v>185000</v>
      </c>
      <c r="P4009">
        <f t="shared" ca="1" si="2171"/>
        <v>79996</v>
      </c>
      <c r="Q4009">
        <f ca="1">IF(P4009&gt;0,1,0)</f>
        <v>1</v>
      </c>
      <c r="R4009">
        <f t="shared" ca="1" si="2172"/>
        <v>15</v>
      </c>
      <c r="S4009">
        <f t="shared" ca="1" si="2173"/>
        <v>9</v>
      </c>
      <c r="T4009">
        <f t="shared" ca="1" si="2174"/>
        <v>3</v>
      </c>
      <c r="U4009">
        <f t="shared" ca="1" si="2175"/>
        <v>3</v>
      </c>
      <c r="V4009">
        <f t="shared" ca="1" si="2176"/>
        <v>9</v>
      </c>
      <c r="X4009">
        <f t="shared" si="2179"/>
        <v>4009</v>
      </c>
      <c r="Y4009">
        <f t="shared" si="2180"/>
        <v>4002</v>
      </c>
      <c r="Z4009">
        <f t="shared" si="2181"/>
        <v>4003</v>
      </c>
      <c r="AA4009">
        <f t="shared" si="2177"/>
        <v>4101</v>
      </c>
      <c r="AB4009">
        <f t="shared" si="2136"/>
        <v>100</v>
      </c>
      <c r="AM4009" t="str">
        <f t="shared" si="2137"/>
        <v>201905SS</v>
      </c>
      <c r="AN4009">
        <f t="shared" ca="1" si="2182"/>
        <v>15.00019512195122</v>
      </c>
      <c r="AO4009">
        <f t="shared" ca="1" si="2183"/>
        <v>9.0243902439024382</v>
      </c>
      <c r="AP4009">
        <f t="shared" ca="1" si="2138"/>
        <v>3.024390243902439</v>
      </c>
      <c r="AQ4009">
        <f t="shared" ca="1" si="2139"/>
        <v>3.024390243902439</v>
      </c>
      <c r="AR4009">
        <f t="shared" ca="1" si="2140"/>
        <v>9.0243902439024382</v>
      </c>
      <c r="AS4009">
        <f ca="1">P4009/J4009</f>
        <v>4.5908857179586066E-2</v>
      </c>
    </row>
    <row r="4010" spans="1:53" x14ac:dyDescent="0.4">
      <c r="A4010">
        <f t="shared" si="2135"/>
        <v>201905</v>
      </c>
      <c r="B4010" t="s">
        <v>19</v>
      </c>
      <c r="C4010" t="s">
        <v>31</v>
      </c>
      <c r="D4010" t="str">
        <f t="shared" ca="1" si="2178"/>
        <v>I111</v>
      </c>
      <c r="E4010">
        <f t="shared" ca="1" si="2162"/>
        <v>22</v>
      </c>
      <c r="F4010">
        <f t="shared" ca="1" si="2163"/>
        <v>12</v>
      </c>
      <c r="G4010" t="str">
        <f t="shared" ca="1" si="2164"/>
        <v>S10</v>
      </c>
      <c r="H4010" t="str">
        <f t="shared" ca="1" si="2165"/>
        <v>S102</v>
      </c>
      <c r="I4010">
        <f ca="1">VLOOKUP(D4010,PRC!$A$2:$B$21,2,0)*E4010</f>
        <v>3300000</v>
      </c>
      <c r="J4010">
        <f t="shared" ca="1" si="2166"/>
        <v>2837996</v>
      </c>
      <c r="K4010">
        <f ca="1">VLOOKUP(D4010,PRC!$A$1:$C$21,3,0)*E4010</f>
        <v>1749000</v>
      </c>
      <c r="L4010">
        <f t="shared" ca="1" si="2167"/>
        <v>264000</v>
      </c>
      <c r="M4010">
        <f t="shared" ca="1" si="2168"/>
        <v>165000</v>
      </c>
      <c r="N4010">
        <f t="shared" ca="1" si="2169"/>
        <v>132000</v>
      </c>
      <c r="O4010">
        <f t="shared" ca="1" si="2170"/>
        <v>330000</v>
      </c>
      <c r="P4010">
        <f t="shared" ca="1" si="2171"/>
        <v>197996</v>
      </c>
      <c r="Q4010">
        <f ca="1">IF(P4010&gt;0,1,0)</f>
        <v>1</v>
      </c>
      <c r="R4010">
        <f t="shared" ca="1" si="2172"/>
        <v>14</v>
      </c>
      <c r="S4010">
        <f t="shared" ca="1" si="2173"/>
        <v>8</v>
      </c>
      <c r="T4010">
        <f t="shared" ca="1" si="2174"/>
        <v>5</v>
      </c>
      <c r="U4010">
        <f t="shared" ca="1" si="2175"/>
        <v>4</v>
      </c>
      <c r="V4010">
        <f t="shared" ca="1" si="2176"/>
        <v>10</v>
      </c>
      <c r="X4010">
        <f t="shared" si="2179"/>
        <v>4010</v>
      </c>
      <c r="Y4010">
        <f t="shared" si="2180"/>
        <v>4002</v>
      </c>
      <c r="Z4010">
        <f t="shared" si="2181"/>
        <v>4003</v>
      </c>
      <c r="AA4010">
        <f t="shared" si="2177"/>
        <v>4101</v>
      </c>
      <c r="AB4010">
        <f t="shared" si="2136"/>
        <v>100</v>
      </c>
      <c r="AM4010" t="str">
        <f t="shared" si="2137"/>
        <v>201905SS</v>
      </c>
      <c r="AN4010">
        <f t="shared" ca="1" si="2182"/>
        <v>14.000121212121208</v>
      </c>
      <c r="AO4010">
        <f t="shared" ca="1" si="2183"/>
        <v>8</v>
      </c>
      <c r="AP4010">
        <f t="shared" ca="1" si="2138"/>
        <v>5</v>
      </c>
      <c r="AQ4010">
        <f t="shared" ca="1" si="2139"/>
        <v>4</v>
      </c>
      <c r="AR4010">
        <f t="shared" ca="1" si="2140"/>
        <v>10</v>
      </c>
      <c r="AS4010">
        <f ca="1">P4010/J4010</f>
        <v>6.9766130748598665E-2</v>
      </c>
    </row>
    <row r="4011" spans="1:53" x14ac:dyDescent="0.4">
      <c r="A4011">
        <f t="shared" si="2135"/>
        <v>201905</v>
      </c>
      <c r="B4011" t="s">
        <v>20</v>
      </c>
      <c r="C4011" t="s">
        <v>31</v>
      </c>
      <c r="D4011" t="str">
        <f t="shared" ca="1" si="2178"/>
        <v>I105</v>
      </c>
      <c r="E4011">
        <f t="shared" ca="1" si="2162"/>
        <v>21</v>
      </c>
      <c r="F4011">
        <f t="shared" ca="1" si="2163"/>
        <v>6</v>
      </c>
      <c r="G4011" t="str">
        <f t="shared" ca="1" si="2164"/>
        <v>S10</v>
      </c>
      <c r="H4011" t="str">
        <f t="shared" ca="1" si="2165"/>
        <v>S105</v>
      </c>
      <c r="I4011">
        <f ca="1">VLOOKUP(D4011,PRC!$A$2:$B$21,2,0)*E4011</f>
        <v>2100000</v>
      </c>
      <c r="J4011">
        <f t="shared" ca="1" si="2166"/>
        <v>1952995.9999999998</v>
      </c>
      <c r="K4011">
        <f ca="1">VLOOKUP(D4011,PRC!$A$1:$C$21,3,0)*E4011</f>
        <v>1239000</v>
      </c>
      <c r="L4011">
        <f t="shared" ca="1" si="2167"/>
        <v>210000</v>
      </c>
      <c r="M4011">
        <f t="shared" ca="1" si="2168"/>
        <v>63000</v>
      </c>
      <c r="N4011">
        <f t="shared" ca="1" si="2169"/>
        <v>105000</v>
      </c>
      <c r="O4011">
        <f t="shared" ca="1" si="2170"/>
        <v>189000</v>
      </c>
      <c r="P4011">
        <f t="shared" ca="1" si="2171"/>
        <v>146995.99999999977</v>
      </c>
      <c r="Q4011">
        <f ca="1">IF(P4011&gt;0,1,0)</f>
        <v>1</v>
      </c>
      <c r="R4011">
        <f t="shared" ca="1" si="2172"/>
        <v>7</v>
      </c>
      <c r="S4011">
        <f t="shared" ca="1" si="2173"/>
        <v>10</v>
      </c>
      <c r="T4011">
        <f t="shared" ca="1" si="2174"/>
        <v>3</v>
      </c>
      <c r="U4011">
        <f t="shared" ca="1" si="2175"/>
        <v>5</v>
      </c>
      <c r="V4011">
        <f t="shared" ca="1" si="2176"/>
        <v>9</v>
      </c>
      <c r="X4011">
        <f t="shared" si="2179"/>
        <v>4011</v>
      </c>
      <c r="Y4011">
        <f t="shared" si="2180"/>
        <v>4002</v>
      </c>
      <c r="Z4011">
        <f t="shared" si="2181"/>
        <v>4003</v>
      </c>
      <c r="AA4011">
        <f t="shared" si="2177"/>
        <v>4101</v>
      </c>
      <c r="AB4011">
        <f t="shared" si="2136"/>
        <v>100</v>
      </c>
      <c r="AM4011" t="str">
        <f t="shared" si="2137"/>
        <v>201905SS</v>
      </c>
      <c r="AN4011">
        <f t="shared" ca="1" si="2182"/>
        <v>7.0001904761904825</v>
      </c>
      <c r="AO4011">
        <f t="shared" ca="1" si="2183"/>
        <v>10</v>
      </c>
      <c r="AP4011">
        <f t="shared" ca="1" si="2138"/>
        <v>3</v>
      </c>
      <c r="AQ4011">
        <f t="shared" ca="1" si="2139"/>
        <v>5</v>
      </c>
      <c r="AR4011">
        <f t="shared" ca="1" si="2140"/>
        <v>9</v>
      </c>
      <c r="AS4011">
        <f ca="1">P4011/J4011</f>
        <v>7.5266923229745361E-2</v>
      </c>
    </row>
    <row r="4012" spans="1:53" x14ac:dyDescent="0.4">
      <c r="A4012">
        <f t="shared" si="2135"/>
        <v>201905</v>
      </c>
      <c r="B4012" t="s">
        <v>21</v>
      </c>
      <c r="C4012" t="s">
        <v>31</v>
      </c>
      <c r="D4012" t="str">
        <f t="shared" ca="1" si="2178"/>
        <v>I116</v>
      </c>
      <c r="E4012">
        <f t="shared" ca="1" si="2162"/>
        <v>73</v>
      </c>
      <c r="F4012">
        <f t="shared" ca="1" si="2163"/>
        <v>14</v>
      </c>
      <c r="G4012" t="str">
        <f t="shared" ca="1" si="2164"/>
        <v>S11</v>
      </c>
      <c r="H4012" t="str">
        <f t="shared" ca="1" si="2165"/>
        <v>S114</v>
      </c>
      <c r="I4012">
        <f ca="1">VLOOKUP(D4012,PRC!$A$2:$B$21,2,0)*E4012</f>
        <v>106580000</v>
      </c>
      <c r="J4012">
        <f t="shared" ca="1" si="2166"/>
        <v>100185196</v>
      </c>
      <c r="K4012">
        <f ca="1">VLOOKUP(D4012,PRC!$A$1:$C$21,3,0)*E4012</f>
        <v>63948000</v>
      </c>
      <c r="L4012">
        <f t="shared" ca="1" si="2167"/>
        <v>9592000</v>
      </c>
      <c r="M4012">
        <f t="shared" ca="1" si="2168"/>
        <v>3197000</v>
      </c>
      <c r="N4012">
        <f t="shared" ca="1" si="2169"/>
        <v>4263000</v>
      </c>
      <c r="O4012">
        <f t="shared" ca="1" si="2170"/>
        <v>8526000</v>
      </c>
      <c r="P4012">
        <f t="shared" ca="1" si="2171"/>
        <v>10659196</v>
      </c>
      <c r="Q4012">
        <f ca="1">IF(P4012&gt;0,1,0)</f>
        <v>1</v>
      </c>
      <c r="R4012">
        <f t="shared" ca="1" si="2172"/>
        <v>6</v>
      </c>
      <c r="S4012">
        <f t="shared" ca="1" si="2173"/>
        <v>9</v>
      </c>
      <c r="T4012">
        <f t="shared" ca="1" si="2174"/>
        <v>3</v>
      </c>
      <c r="U4012">
        <f t="shared" ca="1" si="2175"/>
        <v>4</v>
      </c>
      <c r="V4012">
        <f t="shared" ca="1" si="2176"/>
        <v>8</v>
      </c>
      <c r="X4012">
        <f t="shared" si="2179"/>
        <v>4012</v>
      </c>
      <c r="Y4012">
        <f t="shared" si="2180"/>
        <v>4002</v>
      </c>
      <c r="Z4012">
        <f t="shared" si="2181"/>
        <v>4003</v>
      </c>
      <c r="AA4012">
        <f t="shared" si="2177"/>
        <v>4101</v>
      </c>
      <c r="AB4012">
        <f t="shared" si="2136"/>
        <v>100</v>
      </c>
      <c r="AM4012" t="str">
        <f t="shared" si="2137"/>
        <v>201905SS</v>
      </c>
      <c r="AN4012">
        <f t="shared" ca="1" si="2182"/>
        <v>6.000003753049354</v>
      </c>
      <c r="AO4012">
        <f t="shared" ca="1" si="2183"/>
        <v>8.9998123475323695</v>
      </c>
      <c r="AP4012">
        <f t="shared" ca="1" si="2138"/>
        <v>2.9996246950647403</v>
      </c>
      <c r="AQ4012">
        <f t="shared" ca="1" si="2139"/>
        <v>3.9998123475323699</v>
      </c>
      <c r="AR4012">
        <f t="shared" ca="1" si="2140"/>
        <v>7.9996246950647398</v>
      </c>
      <c r="AS4012">
        <f ca="1">P4012/J4012</f>
        <v>0.10639492086235974</v>
      </c>
    </row>
    <row r="4013" spans="1:53" x14ac:dyDescent="0.4">
      <c r="A4013">
        <f t="shared" si="2135"/>
        <v>201905</v>
      </c>
      <c r="B4013" t="s">
        <v>22</v>
      </c>
      <c r="C4013" t="s">
        <v>31</v>
      </c>
      <c r="D4013" t="str">
        <f t="shared" ca="1" si="2178"/>
        <v>I114</v>
      </c>
      <c r="E4013">
        <f t="shared" ca="1" si="2162"/>
        <v>61</v>
      </c>
      <c r="F4013">
        <f t="shared" ca="1" si="2163"/>
        <v>14</v>
      </c>
      <c r="G4013" t="str">
        <f t="shared" ca="1" si="2164"/>
        <v>S10</v>
      </c>
      <c r="H4013" t="str">
        <f t="shared" ca="1" si="2165"/>
        <v>S101</v>
      </c>
      <c r="I4013">
        <f ca="1">VLOOKUP(D4013,PRC!$A$2:$B$21,2,0)*E4013</f>
        <v>14640000</v>
      </c>
      <c r="J4013">
        <f t="shared" ca="1" si="2166"/>
        <v>12443996</v>
      </c>
      <c r="K4013">
        <f ca="1">VLOOKUP(D4013,PRC!$A$1:$C$21,3,0)*E4013</f>
        <v>8491200</v>
      </c>
      <c r="L4013">
        <f t="shared" ca="1" si="2167"/>
        <v>1171000</v>
      </c>
      <c r="M4013">
        <f t="shared" ca="1" si="2168"/>
        <v>439000</v>
      </c>
      <c r="N4013">
        <f t="shared" ca="1" si="2169"/>
        <v>439000</v>
      </c>
      <c r="O4013">
        <f t="shared" ca="1" si="2170"/>
        <v>1171000</v>
      </c>
      <c r="P4013">
        <f t="shared" ca="1" si="2171"/>
        <v>732796</v>
      </c>
      <c r="Q4013">
        <f ca="1">IF(P4013&gt;0,1,0)</f>
        <v>1</v>
      </c>
      <c r="R4013">
        <f t="shared" ca="1" si="2172"/>
        <v>15</v>
      </c>
      <c r="S4013">
        <f t="shared" ca="1" si="2173"/>
        <v>8</v>
      </c>
      <c r="T4013">
        <f t="shared" ca="1" si="2174"/>
        <v>3</v>
      </c>
      <c r="U4013">
        <f t="shared" ca="1" si="2175"/>
        <v>3</v>
      </c>
      <c r="V4013">
        <f t="shared" ca="1" si="2176"/>
        <v>8</v>
      </c>
      <c r="X4013">
        <f t="shared" si="2179"/>
        <v>4013</v>
      </c>
      <c r="Y4013">
        <f t="shared" si="2180"/>
        <v>4002</v>
      </c>
      <c r="Z4013">
        <f t="shared" si="2181"/>
        <v>4003</v>
      </c>
      <c r="AA4013">
        <f t="shared" si="2177"/>
        <v>4101</v>
      </c>
      <c r="AB4013">
        <f t="shared" si="2136"/>
        <v>100</v>
      </c>
      <c r="AM4013" t="str">
        <f t="shared" si="2137"/>
        <v>201905SS</v>
      </c>
      <c r="AN4013">
        <f t="shared" ca="1" si="2182"/>
        <v>15.000027322404375</v>
      </c>
      <c r="AO4013">
        <f t="shared" ca="1" si="2183"/>
        <v>7.9986338797814209</v>
      </c>
      <c r="AP4013">
        <f t="shared" ca="1" si="2138"/>
        <v>2.9986338797814209</v>
      </c>
      <c r="AQ4013">
        <f t="shared" ca="1" si="2139"/>
        <v>2.9986338797814209</v>
      </c>
      <c r="AR4013">
        <f t="shared" ca="1" si="2140"/>
        <v>7.9986338797814209</v>
      </c>
      <c r="AS4013">
        <f ca="1">P4013/J4013</f>
        <v>5.8887514910805176E-2</v>
      </c>
    </row>
    <row r="4014" spans="1:53" x14ac:dyDescent="0.4">
      <c r="A4014">
        <f t="shared" si="2135"/>
        <v>201905</v>
      </c>
      <c r="B4014" t="s">
        <v>23</v>
      </c>
      <c r="C4014" t="s">
        <v>31</v>
      </c>
      <c r="D4014" t="str">
        <f t="shared" ca="1" si="2178"/>
        <v>I106</v>
      </c>
      <c r="E4014">
        <f t="shared" ca="1" si="2162"/>
        <v>25</v>
      </c>
      <c r="F4014">
        <f t="shared" ca="1" si="2163"/>
        <v>6</v>
      </c>
      <c r="G4014" t="str">
        <f t="shared" ca="1" si="2164"/>
        <v>S11</v>
      </c>
      <c r="H4014" t="str">
        <f t="shared" ca="1" si="2165"/>
        <v>S112</v>
      </c>
      <c r="I4014">
        <f ca="1">VLOOKUP(D4014,PRC!$A$2:$B$21,2,0)*E4014</f>
        <v>500000</v>
      </c>
      <c r="J4014">
        <f t="shared" ca="1" si="2166"/>
        <v>454996</v>
      </c>
      <c r="K4014">
        <f ca="1">VLOOKUP(D4014,PRC!$A$1:$C$21,3,0)*E4014</f>
        <v>265000</v>
      </c>
      <c r="L4014">
        <f t="shared" ca="1" si="2167"/>
        <v>40000</v>
      </c>
      <c r="M4014">
        <f t="shared" ca="1" si="2168"/>
        <v>15000</v>
      </c>
      <c r="N4014">
        <f t="shared" ca="1" si="2169"/>
        <v>20000</v>
      </c>
      <c r="O4014">
        <f t="shared" ca="1" si="2170"/>
        <v>50000</v>
      </c>
      <c r="P4014">
        <f t="shared" ca="1" si="2171"/>
        <v>64996</v>
      </c>
      <c r="Q4014">
        <f ca="1">IF(P4014&gt;0,1,0)</f>
        <v>1</v>
      </c>
      <c r="R4014">
        <f t="shared" ca="1" si="2172"/>
        <v>9</v>
      </c>
      <c r="S4014">
        <f t="shared" ca="1" si="2173"/>
        <v>8</v>
      </c>
      <c r="T4014">
        <f t="shared" ca="1" si="2174"/>
        <v>3</v>
      </c>
      <c r="U4014">
        <f t="shared" ca="1" si="2175"/>
        <v>4</v>
      </c>
      <c r="V4014">
        <f t="shared" ca="1" si="2176"/>
        <v>10</v>
      </c>
      <c r="X4014">
        <f t="shared" si="2179"/>
        <v>4014</v>
      </c>
      <c r="Y4014">
        <f t="shared" si="2180"/>
        <v>4002</v>
      </c>
      <c r="Z4014">
        <f t="shared" si="2181"/>
        <v>4003</v>
      </c>
      <c r="AA4014">
        <f t="shared" si="2177"/>
        <v>4101</v>
      </c>
      <c r="AB4014">
        <f t="shared" si="2136"/>
        <v>100</v>
      </c>
      <c r="AM4014" t="str">
        <f t="shared" si="2137"/>
        <v>201905SS</v>
      </c>
      <c r="AN4014">
        <f t="shared" ca="1" si="2182"/>
        <v>9.0007999999999981</v>
      </c>
      <c r="AO4014">
        <f t="shared" ca="1" si="2183"/>
        <v>8</v>
      </c>
      <c r="AP4014">
        <f t="shared" ca="1" si="2138"/>
        <v>3</v>
      </c>
      <c r="AQ4014">
        <f t="shared" ca="1" si="2139"/>
        <v>4</v>
      </c>
      <c r="AR4014">
        <f t="shared" ca="1" si="2140"/>
        <v>10</v>
      </c>
      <c r="AS4014">
        <f ca="1">P4014/J4014</f>
        <v>0.14284960746907666</v>
      </c>
    </row>
    <row r="4015" spans="1:53" x14ac:dyDescent="0.4">
      <c r="A4015">
        <f t="shared" si="2135"/>
        <v>201905</v>
      </c>
      <c r="B4015" t="s">
        <v>24</v>
      </c>
      <c r="C4015" t="s">
        <v>31</v>
      </c>
      <c r="D4015" t="str">
        <f t="shared" ca="1" si="2178"/>
        <v>I115</v>
      </c>
      <c r="E4015">
        <f t="shared" ca="1" si="2162"/>
        <v>32</v>
      </c>
      <c r="F4015">
        <f t="shared" ca="1" si="2163"/>
        <v>14</v>
      </c>
      <c r="G4015" t="str">
        <f t="shared" ca="1" si="2164"/>
        <v>S10</v>
      </c>
      <c r="H4015" t="str">
        <f t="shared" ca="1" si="2165"/>
        <v>S108</v>
      </c>
      <c r="I4015">
        <f ca="1">VLOOKUP(D4015,PRC!$A$2:$B$21,2,0)*E4015</f>
        <v>160000</v>
      </c>
      <c r="J4015">
        <f t="shared" ca="1" si="2166"/>
        <v>135996</v>
      </c>
      <c r="K4015">
        <f ca="1">VLOOKUP(D4015,PRC!$A$1:$C$21,3,0)*E4015</f>
        <v>76800</v>
      </c>
      <c r="L4015">
        <f t="shared" ca="1" si="2167"/>
        <v>14000</v>
      </c>
      <c r="M4015">
        <f t="shared" ca="1" si="2168"/>
        <v>8000</v>
      </c>
      <c r="N4015">
        <f t="shared" ca="1" si="2169"/>
        <v>8000</v>
      </c>
      <c r="O4015">
        <f t="shared" ca="1" si="2170"/>
        <v>14000</v>
      </c>
      <c r="P4015">
        <f t="shared" ca="1" si="2171"/>
        <v>15196</v>
      </c>
      <c r="Q4015">
        <f ca="1">IF(P4015&gt;0,1,0)</f>
        <v>1</v>
      </c>
      <c r="R4015">
        <f t="shared" ca="1" si="2172"/>
        <v>15</v>
      </c>
      <c r="S4015">
        <f t="shared" ca="1" si="2173"/>
        <v>9</v>
      </c>
      <c r="T4015">
        <f t="shared" ca="1" si="2174"/>
        <v>5</v>
      </c>
      <c r="U4015">
        <f t="shared" ca="1" si="2175"/>
        <v>5</v>
      </c>
      <c r="V4015">
        <f t="shared" ca="1" si="2176"/>
        <v>9</v>
      </c>
      <c r="X4015">
        <f t="shared" si="2179"/>
        <v>4015</v>
      </c>
      <c r="Y4015">
        <f t="shared" si="2180"/>
        <v>4002</v>
      </c>
      <c r="Z4015">
        <f t="shared" si="2181"/>
        <v>4003</v>
      </c>
      <c r="AA4015">
        <f t="shared" si="2177"/>
        <v>4101</v>
      </c>
      <c r="AB4015">
        <f t="shared" si="2136"/>
        <v>100</v>
      </c>
      <c r="AM4015" t="str">
        <f t="shared" si="2137"/>
        <v>201905SS</v>
      </c>
      <c r="AN4015">
        <f t="shared" ca="1" si="2182"/>
        <v>15.002499999999996</v>
      </c>
      <c r="AO4015">
        <f t="shared" ca="1" si="2183"/>
        <v>8.75</v>
      </c>
      <c r="AP4015">
        <f t="shared" ca="1" si="2138"/>
        <v>5</v>
      </c>
      <c r="AQ4015">
        <f t="shared" ca="1" si="2139"/>
        <v>5</v>
      </c>
      <c r="AR4015">
        <f t="shared" ca="1" si="2140"/>
        <v>8.75</v>
      </c>
      <c r="AS4015">
        <f ca="1">P4015/J4015</f>
        <v>0.11173858054648667</v>
      </c>
    </row>
    <row r="4016" spans="1:53" x14ac:dyDescent="0.4">
      <c r="A4016">
        <f t="shared" si="2135"/>
        <v>201905</v>
      </c>
      <c r="B4016" t="s">
        <v>25</v>
      </c>
      <c r="C4016" t="s">
        <v>31</v>
      </c>
      <c r="D4016" t="str">
        <f t="shared" ca="1" si="2178"/>
        <v>I105</v>
      </c>
      <c r="E4016">
        <f t="shared" ca="1" si="2162"/>
        <v>75</v>
      </c>
      <c r="F4016">
        <f t="shared" ca="1" si="2163"/>
        <v>5</v>
      </c>
      <c r="G4016" t="str">
        <f t="shared" ca="1" si="2164"/>
        <v>S11</v>
      </c>
      <c r="H4016" t="str">
        <f t="shared" ca="1" si="2165"/>
        <v>S119</v>
      </c>
      <c r="I4016">
        <f ca="1">VLOOKUP(D4016,PRC!$A$2:$B$21,2,0)*E4016</f>
        <v>7500000</v>
      </c>
      <c r="J4016">
        <f t="shared" ca="1" si="2166"/>
        <v>6824996</v>
      </c>
      <c r="K4016">
        <f ca="1">VLOOKUP(D4016,PRC!$A$1:$C$21,3,0)*E4016</f>
        <v>4425000</v>
      </c>
      <c r="L4016">
        <f t="shared" ca="1" si="2167"/>
        <v>675000</v>
      </c>
      <c r="M4016">
        <f t="shared" ca="1" si="2168"/>
        <v>375000</v>
      </c>
      <c r="N4016">
        <f t="shared" ca="1" si="2169"/>
        <v>375000</v>
      </c>
      <c r="O4016">
        <f t="shared" ca="1" si="2170"/>
        <v>750000</v>
      </c>
      <c r="P4016">
        <f t="shared" ca="1" si="2171"/>
        <v>224996</v>
      </c>
      <c r="Q4016">
        <f ca="1">IF(P4016&gt;0,1,0)</f>
        <v>1</v>
      </c>
      <c r="R4016">
        <f t="shared" ca="1" si="2172"/>
        <v>9</v>
      </c>
      <c r="S4016">
        <f t="shared" ca="1" si="2173"/>
        <v>9</v>
      </c>
      <c r="T4016">
        <f t="shared" ca="1" si="2174"/>
        <v>5</v>
      </c>
      <c r="U4016">
        <f t="shared" ca="1" si="2175"/>
        <v>5</v>
      </c>
      <c r="V4016">
        <f t="shared" ca="1" si="2176"/>
        <v>10</v>
      </c>
      <c r="X4016">
        <f t="shared" si="2179"/>
        <v>4016</v>
      </c>
      <c r="Y4016">
        <f t="shared" si="2180"/>
        <v>4002</v>
      </c>
      <c r="Z4016">
        <f t="shared" si="2181"/>
        <v>4003</v>
      </c>
      <c r="AA4016">
        <f t="shared" si="2177"/>
        <v>4101</v>
      </c>
      <c r="AB4016">
        <f t="shared" si="2136"/>
        <v>100</v>
      </c>
      <c r="AM4016" t="str">
        <f t="shared" si="2137"/>
        <v>201905SS</v>
      </c>
      <c r="AN4016">
        <f t="shared" ca="1" si="2182"/>
        <v>9.0000533333333355</v>
      </c>
      <c r="AO4016">
        <f t="shared" ca="1" si="2183"/>
        <v>9</v>
      </c>
      <c r="AP4016">
        <f t="shared" ca="1" si="2138"/>
        <v>5</v>
      </c>
      <c r="AQ4016">
        <f t="shared" ca="1" si="2139"/>
        <v>5</v>
      </c>
      <c r="AR4016">
        <f t="shared" ca="1" si="2140"/>
        <v>10</v>
      </c>
      <c r="AS4016">
        <f ca="1">P4016/J4016</f>
        <v>3.2966466207452721E-2</v>
      </c>
    </row>
    <row r="4017" spans="1:45" x14ac:dyDescent="0.4">
      <c r="A4017">
        <f t="shared" si="2135"/>
        <v>201905</v>
      </c>
      <c r="B4017" t="s">
        <v>26</v>
      </c>
      <c r="C4017" t="s">
        <v>31</v>
      </c>
      <c r="D4017" t="str">
        <f t="shared" ca="1" si="2178"/>
        <v>I112</v>
      </c>
      <c r="E4017">
        <f t="shared" ca="1" si="2162"/>
        <v>42</v>
      </c>
      <c r="F4017">
        <f t="shared" ca="1" si="2163"/>
        <v>12</v>
      </c>
      <c r="G4017" t="str">
        <f t="shared" ca="1" si="2164"/>
        <v>S10</v>
      </c>
      <c r="H4017" t="str">
        <f t="shared" ca="1" si="2165"/>
        <v>S103</v>
      </c>
      <c r="I4017">
        <f ca="1">VLOOKUP(D4017,PRC!$A$2:$B$21,2,0)*E4017</f>
        <v>2730000</v>
      </c>
      <c r="J4017">
        <f t="shared" ca="1" si="2166"/>
        <v>2456996</v>
      </c>
      <c r="K4017">
        <f ca="1">VLOOKUP(D4017,PRC!$A$1:$C$21,3,0)*E4017</f>
        <v>1365000</v>
      </c>
      <c r="L4017">
        <f t="shared" ca="1" si="2167"/>
        <v>246000</v>
      </c>
      <c r="M4017">
        <f t="shared" ca="1" si="2168"/>
        <v>82000</v>
      </c>
      <c r="N4017">
        <f t="shared" ca="1" si="2169"/>
        <v>137000</v>
      </c>
      <c r="O4017">
        <f t="shared" ca="1" si="2170"/>
        <v>273000</v>
      </c>
      <c r="P4017">
        <f t="shared" ca="1" si="2171"/>
        <v>353996</v>
      </c>
      <c r="Q4017">
        <f ca="1">IF(P4017&gt;0,1,0)</f>
        <v>1</v>
      </c>
      <c r="R4017">
        <f t="shared" ca="1" si="2172"/>
        <v>10</v>
      </c>
      <c r="S4017">
        <f t="shared" ca="1" si="2173"/>
        <v>9</v>
      </c>
      <c r="T4017">
        <f t="shared" ca="1" si="2174"/>
        <v>3</v>
      </c>
      <c r="U4017">
        <f t="shared" ca="1" si="2175"/>
        <v>5</v>
      </c>
      <c r="V4017">
        <f t="shared" ca="1" si="2176"/>
        <v>10</v>
      </c>
      <c r="X4017">
        <f t="shared" si="2179"/>
        <v>4017</v>
      </c>
      <c r="Y4017">
        <f t="shared" si="2180"/>
        <v>4002</v>
      </c>
      <c r="Z4017">
        <f t="shared" si="2181"/>
        <v>4003</v>
      </c>
      <c r="AA4017">
        <f t="shared" si="2177"/>
        <v>4101</v>
      </c>
      <c r="AB4017">
        <f t="shared" si="2136"/>
        <v>100</v>
      </c>
      <c r="AM4017" t="str">
        <f t="shared" si="2137"/>
        <v>201905SS</v>
      </c>
      <c r="AN4017">
        <f t="shared" ca="1" si="2182"/>
        <v>10.000146520146524</v>
      </c>
      <c r="AO4017">
        <f t="shared" ca="1" si="2183"/>
        <v>9.0109890109890109</v>
      </c>
      <c r="AP4017">
        <f t="shared" ca="1" si="2138"/>
        <v>3.0036630036630036</v>
      </c>
      <c r="AQ4017">
        <f t="shared" ca="1" si="2139"/>
        <v>5.0183150183150182</v>
      </c>
      <c r="AR4017">
        <f t="shared" ca="1" si="2140"/>
        <v>10</v>
      </c>
      <c r="AS4017">
        <f ca="1">P4017/J4017</f>
        <v>0.14407675063370068</v>
      </c>
    </row>
    <row r="4018" spans="1:45" x14ac:dyDescent="0.4">
      <c r="A4018">
        <f t="shared" si="2135"/>
        <v>201905</v>
      </c>
      <c r="B4018" t="s">
        <v>27</v>
      </c>
      <c r="C4018" t="s">
        <v>31</v>
      </c>
      <c r="D4018" t="str">
        <f t="shared" ca="1" si="2178"/>
        <v>I108</v>
      </c>
      <c r="E4018">
        <f t="shared" ca="1" si="2162"/>
        <v>65</v>
      </c>
      <c r="F4018">
        <f t="shared" ca="1" si="2163"/>
        <v>11</v>
      </c>
      <c r="G4018" t="str">
        <f t="shared" ca="1" si="2164"/>
        <v>S10</v>
      </c>
      <c r="H4018" t="str">
        <f t="shared" ca="1" si="2165"/>
        <v>S106</v>
      </c>
      <c r="I4018">
        <f ca="1">VLOOKUP(D4018,PRC!$A$2:$B$21,2,0)*E4018</f>
        <v>2600000</v>
      </c>
      <c r="J4018">
        <f t="shared" ca="1" si="2166"/>
        <v>2261996</v>
      </c>
      <c r="K4018">
        <f ca="1">VLOOKUP(D4018,PRC!$A$1:$C$21,3,0)*E4018</f>
        <v>1196000</v>
      </c>
      <c r="L4018">
        <f t="shared" ca="1" si="2167"/>
        <v>208000</v>
      </c>
      <c r="M4018">
        <f t="shared" ca="1" si="2168"/>
        <v>104000</v>
      </c>
      <c r="N4018">
        <f t="shared" ca="1" si="2169"/>
        <v>104000</v>
      </c>
      <c r="O4018">
        <f t="shared" ca="1" si="2170"/>
        <v>260000</v>
      </c>
      <c r="P4018">
        <f t="shared" ca="1" si="2171"/>
        <v>389996</v>
      </c>
      <c r="Q4018">
        <f ca="1">IF(P4018&gt;0,1,0)</f>
        <v>1</v>
      </c>
      <c r="R4018">
        <f t="shared" ca="1" si="2172"/>
        <v>13</v>
      </c>
      <c r="S4018">
        <f t="shared" ca="1" si="2173"/>
        <v>8</v>
      </c>
      <c r="T4018">
        <f t="shared" ca="1" si="2174"/>
        <v>4</v>
      </c>
      <c r="U4018">
        <f t="shared" ca="1" si="2175"/>
        <v>4</v>
      </c>
      <c r="V4018">
        <f t="shared" ca="1" si="2176"/>
        <v>10</v>
      </c>
      <c r="X4018">
        <f t="shared" si="2179"/>
        <v>4018</v>
      </c>
      <c r="Y4018">
        <f t="shared" si="2180"/>
        <v>4002</v>
      </c>
      <c r="Z4018">
        <f t="shared" si="2181"/>
        <v>4003</v>
      </c>
      <c r="AA4018">
        <f t="shared" si="2177"/>
        <v>4101</v>
      </c>
      <c r="AB4018">
        <f t="shared" si="2136"/>
        <v>100</v>
      </c>
      <c r="AM4018" t="str">
        <f t="shared" si="2137"/>
        <v>201905SS</v>
      </c>
      <c r="AN4018">
        <f t="shared" ca="1" si="2182"/>
        <v>13.00015384615385</v>
      </c>
      <c r="AO4018">
        <f t="shared" ca="1" si="2183"/>
        <v>8</v>
      </c>
      <c r="AP4018">
        <f t="shared" ca="1" si="2138"/>
        <v>4</v>
      </c>
      <c r="AQ4018">
        <f t="shared" ca="1" si="2139"/>
        <v>4</v>
      </c>
      <c r="AR4018">
        <f t="shared" ca="1" si="2140"/>
        <v>10</v>
      </c>
      <c r="AS4018">
        <f ca="1">P4018/J4018</f>
        <v>0.17241232964160857</v>
      </c>
    </row>
    <row r="4019" spans="1:45" x14ac:dyDescent="0.4">
      <c r="A4019">
        <f t="shared" si="2135"/>
        <v>201905</v>
      </c>
      <c r="B4019" t="s">
        <v>28</v>
      </c>
      <c r="C4019" t="s">
        <v>31</v>
      </c>
      <c r="D4019" t="str">
        <f t="shared" ca="1" si="2178"/>
        <v>I116</v>
      </c>
      <c r="E4019">
        <f t="shared" ca="1" si="2162"/>
        <v>70</v>
      </c>
      <c r="F4019">
        <f t="shared" ca="1" si="2163"/>
        <v>14</v>
      </c>
      <c r="G4019" t="str">
        <f t="shared" ca="1" si="2164"/>
        <v>S11</v>
      </c>
      <c r="H4019" t="str">
        <f t="shared" ca="1" si="2165"/>
        <v>S118</v>
      </c>
      <c r="I4019">
        <f ca="1">VLOOKUP(D4019,PRC!$A$2:$B$21,2,0)*E4019</f>
        <v>102200000</v>
      </c>
      <c r="J4019">
        <f t="shared" ca="1" si="2166"/>
        <v>91979996</v>
      </c>
      <c r="K4019">
        <f ca="1">VLOOKUP(D4019,PRC!$A$1:$C$21,3,0)*E4019</f>
        <v>61320000</v>
      </c>
      <c r="L4019">
        <f t="shared" ca="1" si="2167"/>
        <v>9198000</v>
      </c>
      <c r="M4019">
        <f t="shared" ca="1" si="2168"/>
        <v>4088000</v>
      </c>
      <c r="N4019">
        <f t="shared" ca="1" si="2169"/>
        <v>5110000</v>
      </c>
      <c r="O4019">
        <f t="shared" ca="1" si="2170"/>
        <v>10220000</v>
      </c>
      <c r="P4019">
        <f t="shared" ca="1" si="2171"/>
        <v>2043996</v>
      </c>
      <c r="Q4019">
        <f ca="1">IF(P4019&gt;0,1,0)</f>
        <v>1</v>
      </c>
      <c r="R4019">
        <f t="shared" ca="1" si="2172"/>
        <v>10</v>
      </c>
      <c r="S4019">
        <f t="shared" ca="1" si="2173"/>
        <v>9</v>
      </c>
      <c r="T4019">
        <f t="shared" ca="1" si="2174"/>
        <v>4</v>
      </c>
      <c r="U4019">
        <f t="shared" ca="1" si="2175"/>
        <v>5</v>
      </c>
      <c r="V4019">
        <f t="shared" ca="1" si="2176"/>
        <v>10</v>
      </c>
      <c r="X4019">
        <f t="shared" si="2179"/>
        <v>4019</v>
      </c>
      <c r="Y4019">
        <f t="shared" si="2180"/>
        <v>4002</v>
      </c>
      <c r="Z4019">
        <f t="shared" si="2181"/>
        <v>4003</v>
      </c>
      <c r="AA4019">
        <f t="shared" si="2177"/>
        <v>4101</v>
      </c>
      <c r="AB4019">
        <f t="shared" si="2136"/>
        <v>100</v>
      </c>
      <c r="AM4019" t="str">
        <f t="shared" si="2137"/>
        <v>201905SS</v>
      </c>
      <c r="AN4019">
        <f t="shared" ca="1" si="2182"/>
        <v>10.000003913894329</v>
      </c>
      <c r="AO4019">
        <f t="shared" ca="1" si="2183"/>
        <v>9</v>
      </c>
      <c r="AP4019">
        <f t="shared" ca="1" si="2138"/>
        <v>4</v>
      </c>
      <c r="AQ4019">
        <f t="shared" ca="1" si="2139"/>
        <v>5</v>
      </c>
      <c r="AR4019">
        <f t="shared" ca="1" si="2140"/>
        <v>10</v>
      </c>
      <c r="AS4019">
        <f ca="1">P4019/J4019</f>
        <v>2.2222179700899312E-2</v>
      </c>
    </row>
    <row r="4020" spans="1:45" x14ac:dyDescent="0.4">
      <c r="A4020">
        <f t="shared" si="2135"/>
        <v>201905</v>
      </c>
      <c r="B4020" t="s">
        <v>29</v>
      </c>
      <c r="C4020" t="s">
        <v>31</v>
      </c>
      <c r="D4020" t="str">
        <f t="shared" ca="1" si="2178"/>
        <v>I111</v>
      </c>
      <c r="E4020">
        <f t="shared" ca="1" si="2162"/>
        <v>67</v>
      </c>
      <c r="F4020">
        <f t="shared" ca="1" si="2163"/>
        <v>5</v>
      </c>
      <c r="G4020" t="str">
        <f t="shared" ca="1" si="2164"/>
        <v>S10</v>
      </c>
      <c r="H4020" t="str">
        <f t="shared" ca="1" si="2165"/>
        <v>S103</v>
      </c>
      <c r="I4020">
        <f ca="1">VLOOKUP(D4020,PRC!$A$2:$B$21,2,0)*E4020</f>
        <v>10050000</v>
      </c>
      <c r="J4020">
        <f t="shared" ca="1" si="2166"/>
        <v>8642996</v>
      </c>
      <c r="K4020">
        <f ca="1">VLOOKUP(D4020,PRC!$A$1:$C$21,3,0)*E4020</f>
        <v>5326500</v>
      </c>
      <c r="L4020">
        <f t="shared" ca="1" si="2167"/>
        <v>804000</v>
      </c>
      <c r="M4020">
        <f t="shared" ca="1" si="2168"/>
        <v>503000</v>
      </c>
      <c r="N4020">
        <f t="shared" ca="1" si="2169"/>
        <v>302000</v>
      </c>
      <c r="O4020">
        <f t="shared" ca="1" si="2170"/>
        <v>1005000</v>
      </c>
      <c r="P4020">
        <f t="shared" ca="1" si="2171"/>
        <v>702496</v>
      </c>
      <c r="Q4020">
        <f ca="1">IF(P4020&gt;0,1,0)</f>
        <v>1</v>
      </c>
      <c r="R4020">
        <f t="shared" ca="1" si="2172"/>
        <v>14</v>
      </c>
      <c r="S4020">
        <f t="shared" ca="1" si="2173"/>
        <v>8</v>
      </c>
      <c r="T4020">
        <f t="shared" ca="1" si="2174"/>
        <v>5</v>
      </c>
      <c r="U4020">
        <f t="shared" ca="1" si="2175"/>
        <v>3</v>
      </c>
      <c r="V4020">
        <f t="shared" ca="1" si="2176"/>
        <v>10</v>
      </c>
      <c r="X4020">
        <f t="shared" si="2179"/>
        <v>4020</v>
      </c>
      <c r="Y4020">
        <f t="shared" si="2180"/>
        <v>4002</v>
      </c>
      <c r="Z4020">
        <f t="shared" si="2181"/>
        <v>4003</v>
      </c>
      <c r="AA4020">
        <f t="shared" si="2177"/>
        <v>4101</v>
      </c>
      <c r="AB4020">
        <f t="shared" si="2136"/>
        <v>100</v>
      </c>
      <c r="AM4020" t="str">
        <f t="shared" si="2137"/>
        <v>201905SS</v>
      </c>
      <c r="AN4020">
        <f t="shared" ca="1" si="2182"/>
        <v>14.000039800995022</v>
      </c>
      <c r="AO4020">
        <f t="shared" ca="1" si="2183"/>
        <v>8</v>
      </c>
      <c r="AP4020">
        <f t="shared" ca="1" si="2138"/>
        <v>5.0049751243781095</v>
      </c>
      <c r="AQ4020">
        <f t="shared" ca="1" si="2139"/>
        <v>3.0049751243781095</v>
      </c>
      <c r="AR4020">
        <f t="shared" ca="1" si="2140"/>
        <v>10</v>
      </c>
      <c r="AS4020">
        <f ca="1">P4020/J4020</f>
        <v>8.1279223084217561E-2</v>
      </c>
    </row>
    <row r="4021" spans="1:45" x14ac:dyDescent="0.4">
      <c r="A4021">
        <f t="shared" si="2135"/>
        <v>201905</v>
      </c>
      <c r="B4021" t="s">
        <v>30</v>
      </c>
      <c r="C4021" t="s">
        <v>31</v>
      </c>
      <c r="D4021" t="str">
        <f t="shared" ca="1" si="2178"/>
        <v>I118</v>
      </c>
      <c r="E4021">
        <f t="shared" ca="1" si="2162"/>
        <v>61</v>
      </c>
      <c r="F4021">
        <f t="shared" ca="1" si="2163"/>
        <v>7</v>
      </c>
      <c r="G4021" t="str">
        <f t="shared" ca="1" si="2164"/>
        <v>S10</v>
      </c>
      <c r="H4021" t="str">
        <f t="shared" ca="1" si="2165"/>
        <v>S108</v>
      </c>
      <c r="I4021">
        <f ca="1">VLOOKUP(D4021,PRC!$A$2:$B$21,2,0)*E4021</f>
        <v>32330000</v>
      </c>
      <c r="J4021">
        <f t="shared" ca="1" si="2166"/>
        <v>29420296</v>
      </c>
      <c r="K4021">
        <f ca="1">VLOOKUP(D4021,PRC!$A$1:$C$21,3,0)*E4021</f>
        <v>13578600</v>
      </c>
      <c r="L4021">
        <f t="shared" ca="1" si="2167"/>
        <v>2586000</v>
      </c>
      <c r="M4021">
        <f t="shared" ca="1" si="2168"/>
        <v>970000</v>
      </c>
      <c r="N4021">
        <f t="shared" ca="1" si="2169"/>
        <v>1293000</v>
      </c>
      <c r="O4021">
        <f t="shared" ca="1" si="2170"/>
        <v>3233000</v>
      </c>
      <c r="P4021">
        <f t="shared" ca="1" si="2171"/>
        <v>7759696</v>
      </c>
      <c r="Q4021">
        <f ca="1">IF(P4021&gt;0,1,0)</f>
        <v>1</v>
      </c>
      <c r="R4021">
        <f t="shared" ca="1" si="2172"/>
        <v>9</v>
      </c>
      <c r="S4021">
        <f t="shared" ca="1" si="2173"/>
        <v>8</v>
      </c>
      <c r="T4021">
        <f t="shared" ca="1" si="2174"/>
        <v>3</v>
      </c>
      <c r="U4021">
        <f t="shared" ca="1" si="2175"/>
        <v>4</v>
      </c>
      <c r="V4021">
        <f t="shared" ca="1" si="2176"/>
        <v>10</v>
      </c>
      <c r="X4021">
        <f t="shared" si="2179"/>
        <v>4021</v>
      </c>
      <c r="Y4021">
        <f t="shared" si="2180"/>
        <v>4002</v>
      </c>
      <c r="Z4021">
        <f t="shared" si="2181"/>
        <v>4003</v>
      </c>
      <c r="AA4021">
        <f t="shared" si="2177"/>
        <v>4101</v>
      </c>
      <c r="AB4021">
        <f t="shared" si="2136"/>
        <v>100</v>
      </c>
      <c r="AM4021" t="str">
        <f t="shared" si="2137"/>
        <v>201905SS</v>
      </c>
      <c r="AN4021">
        <f t="shared" ca="1" si="2182"/>
        <v>9.0000123724095271</v>
      </c>
      <c r="AO4021">
        <f t="shared" ca="1" si="2183"/>
        <v>7.9987627590473247</v>
      </c>
      <c r="AP4021">
        <f t="shared" ca="1" si="2138"/>
        <v>3.0003093102381686</v>
      </c>
      <c r="AQ4021">
        <f t="shared" ca="1" si="2139"/>
        <v>3.9993813795236623</v>
      </c>
      <c r="AR4021">
        <f t="shared" ca="1" si="2140"/>
        <v>10</v>
      </c>
      <c r="AS4021">
        <f ca="1">P4021/J4021</f>
        <v>0.26375315870377375</v>
      </c>
    </row>
    <row r="4022" spans="1:45" x14ac:dyDescent="0.4">
      <c r="A4022">
        <f t="shared" si="2135"/>
        <v>201905</v>
      </c>
      <c r="B4022" t="s">
        <v>76</v>
      </c>
      <c r="C4022" t="s">
        <v>31</v>
      </c>
      <c r="D4022" t="str">
        <f t="shared" ca="1" si="2178"/>
        <v>I117</v>
      </c>
      <c r="E4022">
        <f t="shared" ca="1" si="2162"/>
        <v>43</v>
      </c>
      <c r="F4022">
        <f t="shared" ca="1" si="2163"/>
        <v>11</v>
      </c>
      <c r="G4022" t="str">
        <f t="shared" ca="1" si="2164"/>
        <v>S11</v>
      </c>
      <c r="H4022" t="str">
        <f t="shared" ca="1" si="2165"/>
        <v>S114</v>
      </c>
      <c r="I4022">
        <f ca="1">VLOOKUP(D4022,PRC!$A$2:$B$21,2,0)*E4022</f>
        <v>107500000</v>
      </c>
      <c r="J4022">
        <f t="shared" ca="1" si="2166"/>
        <v>95674996</v>
      </c>
      <c r="K4022">
        <f ca="1">VLOOKUP(D4022,PRC!$A$1:$C$21,3,0)*E4022</f>
        <v>49450000</v>
      </c>
      <c r="L4022">
        <f t="shared" ca="1" si="2167"/>
        <v>8600000</v>
      </c>
      <c r="M4022">
        <f t="shared" ca="1" si="2168"/>
        <v>4300000</v>
      </c>
      <c r="N4022">
        <f t="shared" ca="1" si="2169"/>
        <v>5375000</v>
      </c>
      <c r="O4022">
        <f t="shared" ca="1" si="2170"/>
        <v>9675000</v>
      </c>
      <c r="P4022">
        <f t="shared" ref="P4022:P4085" ca="1" si="2192">J4022-SUM(K4022:O4022)</f>
        <v>18274996</v>
      </c>
      <c r="Q4022">
        <f ca="1">IF(P4022&gt;0,1,0)</f>
        <v>1</v>
      </c>
      <c r="R4022">
        <f t="shared" ca="1" si="2172"/>
        <v>11</v>
      </c>
      <c r="S4022">
        <f t="shared" ca="1" si="2173"/>
        <v>8</v>
      </c>
      <c r="T4022">
        <f t="shared" ca="1" si="2174"/>
        <v>4</v>
      </c>
      <c r="U4022">
        <f t="shared" ca="1" si="2175"/>
        <v>5</v>
      </c>
      <c r="V4022">
        <f t="shared" ca="1" si="2176"/>
        <v>9</v>
      </c>
      <c r="X4022">
        <f t="shared" si="2179"/>
        <v>4022</v>
      </c>
      <c r="Y4022">
        <f t="shared" si="2180"/>
        <v>4002</v>
      </c>
      <c r="Z4022">
        <f t="shared" si="2181"/>
        <v>4003</v>
      </c>
      <c r="AA4022">
        <f t="shared" si="2177"/>
        <v>4101</v>
      </c>
      <c r="AB4022">
        <f t="shared" si="2136"/>
        <v>100</v>
      </c>
      <c r="AM4022" t="str">
        <f t="shared" si="2137"/>
        <v>201905SS</v>
      </c>
      <c r="AN4022">
        <f t="shared" ca="1" si="2182"/>
        <v>11.000003720930229</v>
      </c>
      <c r="AO4022">
        <f t="shared" ca="1" si="2183"/>
        <v>8</v>
      </c>
      <c r="AP4022">
        <f t="shared" ca="1" si="2138"/>
        <v>4</v>
      </c>
      <c r="AQ4022">
        <f t="shared" ca="1" si="2139"/>
        <v>5</v>
      </c>
      <c r="AR4022">
        <f t="shared" ca="1" si="2140"/>
        <v>9</v>
      </c>
      <c r="AS4022">
        <f ca="1">P4022/J4022</f>
        <v>0.1910112021326868</v>
      </c>
    </row>
    <row r="4023" spans="1:45" x14ac:dyDescent="0.4">
      <c r="A4023">
        <f t="shared" si="2135"/>
        <v>201905</v>
      </c>
      <c r="B4023" t="s">
        <v>77</v>
      </c>
      <c r="C4023" t="s">
        <v>31</v>
      </c>
      <c r="D4023" t="str">
        <f t="shared" ca="1" si="2178"/>
        <v>I115</v>
      </c>
      <c r="E4023">
        <f t="shared" ca="1" si="2162"/>
        <v>60</v>
      </c>
      <c r="F4023">
        <f t="shared" ca="1" si="2163"/>
        <v>7</v>
      </c>
      <c r="G4023" t="str">
        <f t="shared" ca="1" si="2164"/>
        <v>S11</v>
      </c>
      <c r="H4023" t="str">
        <f t="shared" ca="1" si="2165"/>
        <v>S119</v>
      </c>
      <c r="I4023">
        <f ca="1">VLOOKUP(D4023,PRC!$A$2:$B$21,2,0)*E4023</f>
        <v>300000</v>
      </c>
      <c r="J4023">
        <f t="shared" ca="1" si="2166"/>
        <v>272996</v>
      </c>
      <c r="K4023">
        <f ca="1">VLOOKUP(D4023,PRC!$A$1:$C$21,3,0)*E4023</f>
        <v>144000</v>
      </c>
      <c r="L4023">
        <f t="shared" ca="1" si="2167"/>
        <v>24000</v>
      </c>
      <c r="M4023">
        <f t="shared" ca="1" si="2168"/>
        <v>12000</v>
      </c>
      <c r="N4023">
        <f t="shared" ca="1" si="2169"/>
        <v>12000</v>
      </c>
      <c r="O4023">
        <f t="shared" ca="1" si="2170"/>
        <v>24000</v>
      </c>
      <c r="P4023">
        <f t="shared" ca="1" si="2192"/>
        <v>56996</v>
      </c>
      <c r="Q4023">
        <f ca="1">IF(P4023&gt;0,1,0)</f>
        <v>1</v>
      </c>
      <c r="R4023">
        <f t="shared" ca="1" si="2172"/>
        <v>9</v>
      </c>
      <c r="S4023">
        <f t="shared" ca="1" si="2173"/>
        <v>8</v>
      </c>
      <c r="T4023">
        <f t="shared" ca="1" si="2174"/>
        <v>4</v>
      </c>
      <c r="U4023">
        <f t="shared" ca="1" si="2175"/>
        <v>4</v>
      </c>
      <c r="V4023">
        <f t="shared" ca="1" si="2176"/>
        <v>8</v>
      </c>
      <c r="X4023">
        <f t="shared" si="2179"/>
        <v>4023</v>
      </c>
      <c r="Y4023">
        <f t="shared" si="2180"/>
        <v>4002</v>
      </c>
      <c r="Z4023">
        <f t="shared" si="2181"/>
        <v>4003</v>
      </c>
      <c r="AA4023">
        <f t="shared" si="2177"/>
        <v>4101</v>
      </c>
      <c r="AB4023">
        <f t="shared" si="2136"/>
        <v>100</v>
      </c>
      <c r="AM4023" t="str">
        <f t="shared" si="2137"/>
        <v>201905SS</v>
      </c>
      <c r="AN4023">
        <f t="shared" ca="1" si="2182"/>
        <v>9.0013333333333279</v>
      </c>
      <c r="AO4023">
        <f t="shared" ca="1" si="2183"/>
        <v>8</v>
      </c>
      <c r="AP4023">
        <f t="shared" ca="1" si="2138"/>
        <v>4</v>
      </c>
      <c r="AQ4023">
        <f t="shared" ca="1" si="2139"/>
        <v>4</v>
      </c>
      <c r="AR4023">
        <f t="shared" ca="1" si="2140"/>
        <v>8</v>
      </c>
      <c r="AS4023">
        <f ca="1">P4023/J4023</f>
        <v>0.20877961581854679</v>
      </c>
    </row>
    <row r="4024" spans="1:45" x14ac:dyDescent="0.4">
      <c r="A4024">
        <f t="shared" si="2135"/>
        <v>201905</v>
      </c>
      <c r="B4024" t="s">
        <v>78</v>
      </c>
      <c r="C4024" t="s">
        <v>31</v>
      </c>
      <c r="D4024" t="str">
        <f t="shared" ca="1" si="2178"/>
        <v>I120</v>
      </c>
      <c r="E4024">
        <f t="shared" ca="1" si="2162"/>
        <v>75</v>
      </c>
      <c r="F4024">
        <f t="shared" ca="1" si="2163"/>
        <v>15</v>
      </c>
      <c r="G4024" t="str">
        <f t="shared" ca="1" si="2164"/>
        <v>S11</v>
      </c>
      <c r="H4024" t="str">
        <f t="shared" ca="1" si="2165"/>
        <v>S114</v>
      </c>
      <c r="I4024">
        <f ca="1">VLOOKUP(D4024,PRC!$A$2:$B$21,2,0)*E4024</f>
        <v>322500000</v>
      </c>
      <c r="J4024">
        <f t="shared" ca="1" si="2166"/>
        <v>290249996</v>
      </c>
      <c r="K4024">
        <f ca="1">VLOOKUP(D4024,PRC!$A$1:$C$21,3,0)*E4024</f>
        <v>145125000</v>
      </c>
      <c r="L4024">
        <f t="shared" ca="1" si="2167"/>
        <v>29025000</v>
      </c>
      <c r="M4024">
        <f t="shared" ca="1" si="2168"/>
        <v>9675000</v>
      </c>
      <c r="N4024">
        <f t="shared" ca="1" si="2169"/>
        <v>12900000</v>
      </c>
      <c r="O4024">
        <f t="shared" ca="1" si="2170"/>
        <v>32250000</v>
      </c>
      <c r="P4024">
        <f t="shared" ca="1" si="2192"/>
        <v>61274996</v>
      </c>
      <c r="Q4024">
        <f ca="1">IF(P4024&gt;0,1,0)</f>
        <v>1</v>
      </c>
      <c r="R4024">
        <f t="shared" ca="1" si="2172"/>
        <v>10</v>
      </c>
      <c r="S4024">
        <f t="shared" ca="1" si="2173"/>
        <v>9</v>
      </c>
      <c r="T4024">
        <f t="shared" ca="1" si="2174"/>
        <v>3</v>
      </c>
      <c r="U4024">
        <f t="shared" ca="1" si="2175"/>
        <v>4</v>
      </c>
      <c r="V4024">
        <f t="shared" ca="1" si="2176"/>
        <v>10</v>
      </c>
      <c r="X4024">
        <f t="shared" si="2179"/>
        <v>4024</v>
      </c>
      <c r="Y4024">
        <f t="shared" si="2180"/>
        <v>4002</v>
      </c>
      <c r="Z4024">
        <f t="shared" si="2181"/>
        <v>4003</v>
      </c>
      <c r="AA4024">
        <f t="shared" si="2177"/>
        <v>4101</v>
      </c>
      <c r="AB4024">
        <f t="shared" si="2136"/>
        <v>100</v>
      </c>
      <c r="AM4024" t="str">
        <f t="shared" si="2137"/>
        <v>201905SS</v>
      </c>
      <c r="AN4024">
        <f t="shared" ca="1" si="2182"/>
        <v>10.000001240310075</v>
      </c>
      <c r="AO4024">
        <f t="shared" ca="1" si="2183"/>
        <v>9</v>
      </c>
      <c r="AP4024">
        <f t="shared" ca="1" si="2138"/>
        <v>3</v>
      </c>
      <c r="AQ4024">
        <f t="shared" ca="1" si="2139"/>
        <v>4</v>
      </c>
      <c r="AR4024">
        <f t="shared" ca="1" si="2140"/>
        <v>10</v>
      </c>
      <c r="AS4024">
        <f ca="1">P4024/J4024</f>
        <v>0.21111110023925719</v>
      </c>
    </row>
    <row r="4025" spans="1:45" x14ac:dyDescent="0.4">
      <c r="A4025">
        <f t="shared" si="2135"/>
        <v>201905</v>
      </c>
      <c r="B4025" t="s">
        <v>79</v>
      </c>
      <c r="C4025" t="s">
        <v>31</v>
      </c>
      <c r="D4025" t="str">
        <f t="shared" ca="1" si="2178"/>
        <v>I110</v>
      </c>
      <c r="E4025">
        <f t="shared" ca="1" si="2162"/>
        <v>72</v>
      </c>
      <c r="F4025">
        <f t="shared" ca="1" si="2163"/>
        <v>9</v>
      </c>
      <c r="G4025" t="str">
        <f t="shared" ca="1" si="2164"/>
        <v>S11</v>
      </c>
      <c r="H4025" t="str">
        <f t="shared" ca="1" si="2165"/>
        <v>S118</v>
      </c>
      <c r="I4025">
        <f ca="1">VLOOKUP(D4025,PRC!$A$2:$B$21,2,0)*E4025</f>
        <v>21600000</v>
      </c>
      <c r="J4025">
        <f t="shared" ca="1" si="2166"/>
        <v>18359996</v>
      </c>
      <c r="K4025">
        <f ca="1">VLOOKUP(D4025,PRC!$A$1:$C$21,3,0)*E4025</f>
        <v>9936000</v>
      </c>
      <c r="L4025">
        <f t="shared" ca="1" si="2167"/>
        <v>1944000</v>
      </c>
      <c r="M4025">
        <f t="shared" ca="1" si="2168"/>
        <v>864000</v>
      </c>
      <c r="N4025">
        <f t="shared" ca="1" si="2169"/>
        <v>648000</v>
      </c>
      <c r="O4025">
        <f t="shared" ca="1" si="2170"/>
        <v>2160000</v>
      </c>
      <c r="P4025">
        <f t="shared" ca="1" si="2192"/>
        <v>2807996</v>
      </c>
      <c r="Q4025">
        <f ca="1">IF(P4025&gt;0,1,0)</f>
        <v>1</v>
      </c>
      <c r="R4025">
        <f t="shared" ca="1" si="2172"/>
        <v>15</v>
      </c>
      <c r="S4025">
        <f t="shared" ca="1" si="2173"/>
        <v>9</v>
      </c>
      <c r="T4025">
        <f t="shared" ca="1" si="2174"/>
        <v>4</v>
      </c>
      <c r="U4025">
        <f t="shared" ca="1" si="2175"/>
        <v>3</v>
      </c>
      <c r="V4025">
        <f t="shared" ca="1" si="2176"/>
        <v>10</v>
      </c>
      <c r="X4025">
        <f t="shared" si="2179"/>
        <v>4025</v>
      </c>
      <c r="Y4025">
        <f t="shared" si="2180"/>
        <v>4002</v>
      </c>
      <c r="Z4025">
        <f t="shared" si="2181"/>
        <v>4003</v>
      </c>
      <c r="AA4025">
        <f t="shared" si="2177"/>
        <v>4101</v>
      </c>
      <c r="AB4025">
        <f t="shared" si="2136"/>
        <v>100</v>
      </c>
      <c r="AM4025" t="str">
        <f t="shared" si="2137"/>
        <v>201905SS</v>
      </c>
      <c r="AN4025">
        <f t="shared" ca="1" si="2182"/>
        <v>15.000018518518521</v>
      </c>
      <c r="AO4025">
        <f t="shared" ca="1" si="2183"/>
        <v>9</v>
      </c>
      <c r="AP4025">
        <f t="shared" ca="1" si="2138"/>
        <v>4</v>
      </c>
      <c r="AQ4025">
        <f t="shared" ca="1" si="2139"/>
        <v>3</v>
      </c>
      <c r="AR4025">
        <f t="shared" ca="1" si="2140"/>
        <v>10</v>
      </c>
      <c r="AS4025">
        <f ca="1">P4025/J4025</f>
        <v>0.15294099192614202</v>
      </c>
    </row>
    <row r="4026" spans="1:45" x14ac:dyDescent="0.4">
      <c r="A4026">
        <f t="shared" si="2135"/>
        <v>201905</v>
      </c>
      <c r="B4026" t="s">
        <v>80</v>
      </c>
      <c r="C4026" t="s">
        <v>31</v>
      </c>
      <c r="D4026" t="str">
        <f t="shared" ca="1" si="2178"/>
        <v>I120</v>
      </c>
      <c r="E4026">
        <f t="shared" ca="1" si="2162"/>
        <v>35</v>
      </c>
      <c r="F4026">
        <f t="shared" ca="1" si="2163"/>
        <v>12</v>
      </c>
      <c r="G4026" t="str">
        <f t="shared" ca="1" si="2164"/>
        <v>S11</v>
      </c>
      <c r="H4026" t="str">
        <f t="shared" ca="1" si="2165"/>
        <v>S114</v>
      </c>
      <c r="I4026">
        <f ca="1">VLOOKUP(D4026,PRC!$A$2:$B$21,2,0)*E4026</f>
        <v>150500000</v>
      </c>
      <c r="J4026">
        <f t="shared" ca="1" si="2166"/>
        <v>129429996</v>
      </c>
      <c r="K4026">
        <f ca="1">VLOOKUP(D4026,PRC!$A$1:$C$21,3,0)*E4026</f>
        <v>67725000</v>
      </c>
      <c r="L4026">
        <f t="shared" ca="1" si="2167"/>
        <v>15050000</v>
      </c>
      <c r="M4026">
        <f t="shared" ca="1" si="2168"/>
        <v>6020000</v>
      </c>
      <c r="N4026">
        <f t="shared" ca="1" si="2169"/>
        <v>6020000</v>
      </c>
      <c r="O4026">
        <f t="shared" ca="1" si="2170"/>
        <v>13545000</v>
      </c>
      <c r="P4026">
        <f t="shared" ca="1" si="2192"/>
        <v>21069996</v>
      </c>
      <c r="Q4026">
        <f ca="1">IF(P4026&gt;0,1,0)</f>
        <v>1</v>
      </c>
      <c r="R4026">
        <f t="shared" ca="1" si="2172"/>
        <v>14</v>
      </c>
      <c r="S4026">
        <f t="shared" ca="1" si="2173"/>
        <v>10</v>
      </c>
      <c r="T4026">
        <f t="shared" ca="1" si="2174"/>
        <v>4</v>
      </c>
      <c r="U4026">
        <f t="shared" ca="1" si="2175"/>
        <v>4</v>
      </c>
      <c r="V4026">
        <f t="shared" ca="1" si="2176"/>
        <v>9</v>
      </c>
      <c r="X4026">
        <f t="shared" si="2179"/>
        <v>4026</v>
      </c>
      <c r="Y4026">
        <f t="shared" si="2180"/>
        <v>4002</v>
      </c>
      <c r="Z4026">
        <f t="shared" si="2181"/>
        <v>4003</v>
      </c>
      <c r="AA4026">
        <f t="shared" si="2177"/>
        <v>4101</v>
      </c>
      <c r="AB4026">
        <f t="shared" si="2136"/>
        <v>100</v>
      </c>
      <c r="AM4026" t="str">
        <f t="shared" si="2137"/>
        <v>201905SS</v>
      </c>
      <c r="AN4026">
        <f t="shared" ca="1" si="2182"/>
        <v>14.000002657807309</v>
      </c>
      <c r="AO4026">
        <f t="shared" ca="1" si="2183"/>
        <v>10</v>
      </c>
      <c r="AP4026">
        <f t="shared" ca="1" si="2138"/>
        <v>4</v>
      </c>
      <c r="AQ4026">
        <f t="shared" ca="1" si="2139"/>
        <v>4</v>
      </c>
      <c r="AR4026">
        <f t="shared" ca="1" si="2140"/>
        <v>9</v>
      </c>
      <c r="AS4026">
        <f ca="1">P4026/J4026</f>
        <v>0.16279067180068521</v>
      </c>
    </row>
    <row r="4027" spans="1:45" x14ac:dyDescent="0.4">
      <c r="A4027">
        <f t="shared" si="2135"/>
        <v>201905</v>
      </c>
      <c r="B4027" t="s">
        <v>81</v>
      </c>
      <c r="C4027" t="s">
        <v>31</v>
      </c>
      <c r="D4027" t="str">
        <f t="shared" ca="1" si="2178"/>
        <v>I104</v>
      </c>
      <c r="E4027">
        <f t="shared" ca="1" si="2162"/>
        <v>53</v>
      </c>
      <c r="F4027">
        <f t="shared" ca="1" si="2163"/>
        <v>7</v>
      </c>
      <c r="G4027" t="str">
        <f t="shared" ca="1" si="2164"/>
        <v>S11</v>
      </c>
      <c r="H4027" t="str">
        <f t="shared" ca="1" si="2165"/>
        <v>S115</v>
      </c>
      <c r="I4027">
        <f ca="1">VLOOKUP(D4027,PRC!$A$2:$B$21,2,0)*E4027</f>
        <v>3710000</v>
      </c>
      <c r="J4027">
        <f t="shared" ca="1" si="2166"/>
        <v>3264796</v>
      </c>
      <c r="K4027">
        <f ca="1">VLOOKUP(D4027,PRC!$A$1:$C$21,3,0)*E4027</f>
        <v>1558200</v>
      </c>
      <c r="L4027">
        <f t="shared" ca="1" si="2167"/>
        <v>371000</v>
      </c>
      <c r="M4027">
        <f t="shared" ca="1" si="2168"/>
        <v>148000</v>
      </c>
      <c r="N4027">
        <f t="shared" ca="1" si="2169"/>
        <v>111000</v>
      </c>
      <c r="O4027">
        <f t="shared" ca="1" si="2170"/>
        <v>371000</v>
      </c>
      <c r="P4027">
        <f t="shared" ca="1" si="2192"/>
        <v>705596</v>
      </c>
      <c r="Q4027">
        <f ca="1">IF(P4027&gt;0,1,0)</f>
        <v>1</v>
      </c>
      <c r="R4027">
        <f t="shared" ca="1" si="2172"/>
        <v>12</v>
      </c>
      <c r="S4027">
        <f t="shared" ca="1" si="2173"/>
        <v>10</v>
      </c>
      <c r="T4027">
        <f t="shared" ca="1" si="2174"/>
        <v>4</v>
      </c>
      <c r="U4027">
        <f t="shared" ca="1" si="2175"/>
        <v>3</v>
      </c>
      <c r="V4027">
        <f t="shared" ca="1" si="2176"/>
        <v>10</v>
      </c>
      <c r="X4027">
        <f t="shared" si="2179"/>
        <v>4027</v>
      </c>
      <c r="Y4027">
        <f t="shared" si="2180"/>
        <v>4002</v>
      </c>
      <c r="Z4027">
        <f t="shared" si="2181"/>
        <v>4003</v>
      </c>
      <c r="AA4027">
        <f t="shared" si="2177"/>
        <v>4101</v>
      </c>
      <c r="AB4027">
        <f t="shared" si="2136"/>
        <v>100</v>
      </c>
      <c r="AM4027" t="str">
        <f t="shared" si="2137"/>
        <v>201905SS</v>
      </c>
      <c r="AN4027">
        <f t="shared" ca="1" si="2182"/>
        <v>12.000107816711591</v>
      </c>
      <c r="AO4027">
        <f t="shared" ca="1" si="2183"/>
        <v>10</v>
      </c>
      <c r="AP4027">
        <f t="shared" ca="1" si="2138"/>
        <v>3.9892183288409702</v>
      </c>
      <c r="AQ4027">
        <f t="shared" ca="1" si="2139"/>
        <v>2.9919137466307277</v>
      </c>
      <c r="AR4027">
        <f t="shared" ca="1" si="2140"/>
        <v>10</v>
      </c>
      <c r="AS4027">
        <f ca="1">P4027/J4027</f>
        <v>0.21612253874361523</v>
      </c>
    </row>
    <row r="4028" spans="1:45" x14ac:dyDescent="0.4">
      <c r="A4028">
        <f t="shared" si="2135"/>
        <v>201905</v>
      </c>
      <c r="B4028" t="s">
        <v>82</v>
      </c>
      <c r="C4028" t="s">
        <v>31</v>
      </c>
      <c r="D4028" t="str">
        <f t="shared" ca="1" si="2178"/>
        <v>I117</v>
      </c>
      <c r="E4028">
        <f t="shared" ca="1" si="2162"/>
        <v>70</v>
      </c>
      <c r="F4028">
        <f t="shared" ca="1" si="2163"/>
        <v>12</v>
      </c>
      <c r="G4028" t="str">
        <f t="shared" ca="1" si="2164"/>
        <v>S10</v>
      </c>
      <c r="H4028" t="str">
        <f t="shared" ca="1" si="2165"/>
        <v>S107</v>
      </c>
      <c r="I4028">
        <f ca="1">VLOOKUP(D4028,PRC!$A$2:$B$21,2,0)*E4028</f>
        <v>175000000</v>
      </c>
      <c r="J4028">
        <f t="shared" ca="1" si="2166"/>
        <v>152249996</v>
      </c>
      <c r="K4028">
        <f ca="1">VLOOKUP(D4028,PRC!$A$1:$C$21,3,0)*E4028</f>
        <v>80500000</v>
      </c>
      <c r="L4028">
        <f t="shared" ca="1" si="2167"/>
        <v>14000000</v>
      </c>
      <c r="M4028">
        <f t="shared" ca="1" si="2168"/>
        <v>7000000</v>
      </c>
      <c r="N4028">
        <f t="shared" ca="1" si="2169"/>
        <v>5250000</v>
      </c>
      <c r="O4028">
        <f t="shared" ca="1" si="2170"/>
        <v>17500000</v>
      </c>
      <c r="P4028">
        <f t="shared" ca="1" si="2192"/>
        <v>27999996</v>
      </c>
      <c r="Q4028">
        <f ca="1">IF(P4028&gt;0,1,0)</f>
        <v>1</v>
      </c>
      <c r="R4028">
        <f t="shared" ca="1" si="2172"/>
        <v>13</v>
      </c>
      <c r="S4028">
        <f t="shared" ca="1" si="2173"/>
        <v>8</v>
      </c>
      <c r="T4028">
        <f t="shared" ca="1" si="2174"/>
        <v>4</v>
      </c>
      <c r="U4028">
        <f t="shared" ca="1" si="2175"/>
        <v>3</v>
      </c>
      <c r="V4028">
        <f t="shared" ca="1" si="2176"/>
        <v>10</v>
      </c>
      <c r="X4028">
        <f t="shared" si="2179"/>
        <v>4028</v>
      </c>
      <c r="Y4028">
        <f t="shared" si="2180"/>
        <v>4002</v>
      </c>
      <c r="Z4028">
        <f t="shared" si="2181"/>
        <v>4003</v>
      </c>
      <c r="AA4028">
        <f t="shared" si="2177"/>
        <v>4101</v>
      </c>
      <c r="AB4028">
        <f t="shared" si="2136"/>
        <v>100</v>
      </c>
      <c r="AM4028" t="str">
        <f t="shared" si="2137"/>
        <v>201905SS</v>
      </c>
      <c r="AN4028">
        <f t="shared" ca="1" si="2182"/>
        <v>13.000002285714285</v>
      </c>
      <c r="AO4028">
        <f t="shared" ca="1" si="2183"/>
        <v>8</v>
      </c>
      <c r="AP4028">
        <f t="shared" ca="1" si="2138"/>
        <v>4</v>
      </c>
      <c r="AQ4028">
        <f t="shared" ca="1" si="2139"/>
        <v>3</v>
      </c>
      <c r="AR4028">
        <f t="shared" ca="1" si="2140"/>
        <v>10</v>
      </c>
      <c r="AS4028">
        <f ca="1">P4028/J4028</f>
        <v>0.18390802453617142</v>
      </c>
    </row>
    <row r="4029" spans="1:45" x14ac:dyDescent="0.4">
      <c r="A4029">
        <f t="shared" si="2135"/>
        <v>201905</v>
      </c>
      <c r="B4029" t="s">
        <v>83</v>
      </c>
      <c r="C4029" t="s">
        <v>31</v>
      </c>
      <c r="D4029" t="str">
        <f t="shared" ca="1" si="2178"/>
        <v>I108</v>
      </c>
      <c r="E4029">
        <f t="shared" ca="1" si="2162"/>
        <v>23</v>
      </c>
      <c r="F4029">
        <f t="shared" ca="1" si="2163"/>
        <v>13</v>
      </c>
      <c r="G4029" t="str">
        <f t="shared" ca="1" si="2164"/>
        <v>S11</v>
      </c>
      <c r="H4029" t="str">
        <f t="shared" ca="1" si="2165"/>
        <v>S111</v>
      </c>
      <c r="I4029">
        <f ca="1">VLOOKUP(D4029,PRC!$A$2:$B$21,2,0)*E4029</f>
        <v>920000</v>
      </c>
      <c r="J4029">
        <f t="shared" ca="1" si="2166"/>
        <v>791196</v>
      </c>
      <c r="K4029">
        <f ca="1">VLOOKUP(D4029,PRC!$A$1:$C$21,3,0)*E4029</f>
        <v>423200</v>
      </c>
      <c r="L4029">
        <f t="shared" ca="1" si="2167"/>
        <v>92000</v>
      </c>
      <c r="M4029">
        <f t="shared" ca="1" si="2168"/>
        <v>28000</v>
      </c>
      <c r="N4029">
        <f t="shared" ca="1" si="2169"/>
        <v>37000</v>
      </c>
      <c r="O4029">
        <f t="shared" ca="1" si="2170"/>
        <v>83000</v>
      </c>
      <c r="P4029">
        <f t="shared" ca="1" si="2192"/>
        <v>127996</v>
      </c>
      <c r="Q4029">
        <f ca="1">IF(P4029&gt;0,1,0)</f>
        <v>1</v>
      </c>
      <c r="R4029">
        <f t="shared" ca="1" si="2172"/>
        <v>14</v>
      </c>
      <c r="S4029">
        <f t="shared" ca="1" si="2173"/>
        <v>10</v>
      </c>
      <c r="T4029">
        <f t="shared" ca="1" si="2174"/>
        <v>3</v>
      </c>
      <c r="U4029">
        <f t="shared" ca="1" si="2175"/>
        <v>4</v>
      </c>
      <c r="V4029">
        <f t="shared" ca="1" si="2176"/>
        <v>9</v>
      </c>
      <c r="X4029">
        <f t="shared" si="2179"/>
        <v>4029</v>
      </c>
      <c r="Y4029">
        <f t="shared" si="2180"/>
        <v>4002</v>
      </c>
      <c r="Z4029">
        <f t="shared" si="2181"/>
        <v>4003</v>
      </c>
      <c r="AA4029">
        <f t="shared" si="2177"/>
        <v>4101</v>
      </c>
      <c r="AB4029">
        <f t="shared" si="2136"/>
        <v>100</v>
      </c>
      <c r="AM4029" t="str">
        <f t="shared" si="2137"/>
        <v>201905SS</v>
      </c>
      <c r="AN4029">
        <f t="shared" ca="1" si="2182"/>
        <v>14.000434782608695</v>
      </c>
      <c r="AO4029">
        <f t="shared" ca="1" si="2183"/>
        <v>10</v>
      </c>
      <c r="AP4029">
        <f t="shared" ca="1" si="2138"/>
        <v>3.0434782608695654</v>
      </c>
      <c r="AQ4029">
        <f t="shared" ca="1" si="2139"/>
        <v>4.0217391304347823</v>
      </c>
      <c r="AR4029">
        <f t="shared" ca="1" si="2140"/>
        <v>9.0217391304347831</v>
      </c>
      <c r="AS4029">
        <f ca="1">P4029/J4029</f>
        <v>0.16177533759017992</v>
      </c>
    </row>
    <row r="4030" spans="1:45" x14ac:dyDescent="0.4">
      <c r="A4030">
        <f t="shared" si="2135"/>
        <v>201905</v>
      </c>
      <c r="B4030" t="s">
        <v>84</v>
      </c>
      <c r="C4030" t="s">
        <v>31</v>
      </c>
      <c r="D4030" t="str">
        <f t="shared" ca="1" si="2178"/>
        <v>I107</v>
      </c>
      <c r="E4030">
        <f t="shared" ca="1" si="2162"/>
        <v>60</v>
      </c>
      <c r="F4030">
        <f t="shared" ca="1" si="2163"/>
        <v>12</v>
      </c>
      <c r="G4030" t="str">
        <f t="shared" ca="1" si="2164"/>
        <v>S11</v>
      </c>
      <c r="H4030" t="str">
        <f t="shared" ca="1" si="2165"/>
        <v>S111</v>
      </c>
      <c r="I4030">
        <f ca="1">VLOOKUP(D4030,PRC!$A$2:$B$21,2,0)*E4030</f>
        <v>9000000</v>
      </c>
      <c r="J4030">
        <f t="shared" ca="1" si="2166"/>
        <v>8459996</v>
      </c>
      <c r="K4030">
        <f ca="1">VLOOKUP(D4030,PRC!$A$1:$C$21,3,0)*E4030</f>
        <v>5130000</v>
      </c>
      <c r="L4030">
        <f t="shared" ca="1" si="2167"/>
        <v>720000</v>
      </c>
      <c r="M4030">
        <f t="shared" ca="1" si="2168"/>
        <v>450000</v>
      </c>
      <c r="N4030">
        <f t="shared" ca="1" si="2169"/>
        <v>360000</v>
      </c>
      <c r="O4030">
        <f t="shared" ca="1" si="2170"/>
        <v>720000</v>
      </c>
      <c r="P4030">
        <f t="shared" ca="1" si="2192"/>
        <v>1079996</v>
      </c>
      <c r="Q4030">
        <f ca="1">IF(P4030&gt;0,1,0)</f>
        <v>1</v>
      </c>
      <c r="R4030">
        <f t="shared" ca="1" si="2172"/>
        <v>6</v>
      </c>
      <c r="S4030">
        <f t="shared" ca="1" si="2173"/>
        <v>8</v>
      </c>
      <c r="T4030">
        <f t="shared" ca="1" si="2174"/>
        <v>5</v>
      </c>
      <c r="U4030">
        <f t="shared" ca="1" si="2175"/>
        <v>4</v>
      </c>
      <c r="V4030">
        <f t="shared" ca="1" si="2176"/>
        <v>8</v>
      </c>
      <c r="X4030">
        <f t="shared" si="2179"/>
        <v>4030</v>
      </c>
      <c r="Y4030">
        <f t="shared" si="2180"/>
        <v>4002</v>
      </c>
      <c r="Z4030">
        <f t="shared" si="2181"/>
        <v>4003</v>
      </c>
      <c r="AA4030">
        <f t="shared" si="2177"/>
        <v>4101</v>
      </c>
      <c r="AB4030">
        <f t="shared" si="2136"/>
        <v>100</v>
      </c>
      <c r="AM4030" t="str">
        <f t="shared" si="2137"/>
        <v>201905SS</v>
      </c>
      <c r="AN4030">
        <f t="shared" ca="1" si="2182"/>
        <v>6.0000444444444412</v>
      </c>
      <c r="AO4030">
        <f t="shared" ca="1" si="2183"/>
        <v>8</v>
      </c>
      <c r="AP4030">
        <f t="shared" ca="1" si="2138"/>
        <v>5</v>
      </c>
      <c r="AQ4030">
        <f t="shared" ca="1" si="2139"/>
        <v>4</v>
      </c>
      <c r="AR4030">
        <f t="shared" ca="1" si="2140"/>
        <v>8</v>
      </c>
      <c r="AS4030">
        <f ca="1">P4030/J4030</f>
        <v>0.12765916201378819</v>
      </c>
    </row>
    <row r="4031" spans="1:45" x14ac:dyDescent="0.4">
      <c r="A4031">
        <f t="shared" si="2135"/>
        <v>201905</v>
      </c>
      <c r="B4031" t="s">
        <v>85</v>
      </c>
      <c r="C4031" t="s">
        <v>31</v>
      </c>
      <c r="D4031" t="str">
        <f t="shared" ca="1" si="2178"/>
        <v>I111</v>
      </c>
      <c r="E4031">
        <f t="shared" ca="1" si="2162"/>
        <v>69</v>
      </c>
      <c r="F4031">
        <f t="shared" ca="1" si="2163"/>
        <v>14</v>
      </c>
      <c r="G4031" t="str">
        <f t="shared" ca="1" si="2164"/>
        <v>S11</v>
      </c>
      <c r="H4031" t="str">
        <f t="shared" ca="1" si="2165"/>
        <v>S115</v>
      </c>
      <c r="I4031">
        <f ca="1">VLOOKUP(D4031,PRC!$A$2:$B$21,2,0)*E4031</f>
        <v>10350000</v>
      </c>
      <c r="J4031">
        <f t="shared" ca="1" si="2166"/>
        <v>9107996</v>
      </c>
      <c r="K4031">
        <f ca="1">VLOOKUP(D4031,PRC!$A$1:$C$21,3,0)*E4031</f>
        <v>5485500</v>
      </c>
      <c r="L4031">
        <f t="shared" ca="1" si="2167"/>
        <v>828000</v>
      </c>
      <c r="M4031">
        <f t="shared" ca="1" si="2168"/>
        <v>414000</v>
      </c>
      <c r="N4031">
        <f t="shared" ca="1" si="2169"/>
        <v>414000</v>
      </c>
      <c r="O4031">
        <f t="shared" ca="1" si="2170"/>
        <v>1035000</v>
      </c>
      <c r="P4031">
        <f t="shared" ca="1" si="2192"/>
        <v>931496</v>
      </c>
      <c r="Q4031">
        <f ca="1">IF(P4031&gt;0,1,0)</f>
        <v>1</v>
      </c>
      <c r="R4031">
        <f t="shared" ca="1" si="2172"/>
        <v>12</v>
      </c>
      <c r="S4031">
        <f t="shared" ca="1" si="2173"/>
        <v>8</v>
      </c>
      <c r="T4031">
        <f t="shared" ca="1" si="2174"/>
        <v>4</v>
      </c>
      <c r="U4031">
        <f t="shared" ca="1" si="2175"/>
        <v>4</v>
      </c>
      <c r="V4031">
        <f t="shared" ca="1" si="2176"/>
        <v>10</v>
      </c>
      <c r="X4031">
        <f t="shared" si="2179"/>
        <v>4031</v>
      </c>
      <c r="Y4031">
        <f t="shared" si="2180"/>
        <v>4002</v>
      </c>
      <c r="Z4031">
        <f t="shared" si="2181"/>
        <v>4003</v>
      </c>
      <c r="AA4031">
        <f t="shared" si="2177"/>
        <v>4101</v>
      </c>
      <c r="AB4031">
        <f t="shared" si="2136"/>
        <v>100</v>
      </c>
      <c r="AM4031" t="str">
        <f t="shared" si="2137"/>
        <v>201905SS</v>
      </c>
      <c r="AN4031">
        <f t="shared" ca="1" si="2182"/>
        <v>12.000038647342992</v>
      </c>
      <c r="AO4031">
        <f t="shared" ca="1" si="2183"/>
        <v>8</v>
      </c>
      <c r="AP4031">
        <f t="shared" ca="1" si="2138"/>
        <v>4</v>
      </c>
      <c r="AQ4031">
        <f t="shared" ca="1" si="2139"/>
        <v>4</v>
      </c>
      <c r="AR4031">
        <f t="shared" ca="1" si="2140"/>
        <v>10</v>
      </c>
      <c r="AS4031">
        <f ca="1">P4031/J4031</f>
        <v>0.10227233301376065</v>
      </c>
    </row>
    <row r="4032" spans="1:45" x14ac:dyDescent="0.4">
      <c r="A4032">
        <f t="shared" si="2135"/>
        <v>201905</v>
      </c>
      <c r="B4032" t="s">
        <v>86</v>
      </c>
      <c r="C4032" t="s">
        <v>31</v>
      </c>
      <c r="D4032" t="str">
        <f t="shared" ca="1" si="2178"/>
        <v>I104</v>
      </c>
      <c r="E4032">
        <f t="shared" ca="1" si="2162"/>
        <v>53</v>
      </c>
      <c r="F4032">
        <f t="shared" ca="1" si="2163"/>
        <v>13</v>
      </c>
      <c r="G4032" t="str">
        <f t="shared" ca="1" si="2164"/>
        <v>S11</v>
      </c>
      <c r="H4032" t="str">
        <f t="shared" ca="1" si="2165"/>
        <v>S110</v>
      </c>
      <c r="I4032">
        <f ca="1">VLOOKUP(D4032,PRC!$A$2:$B$21,2,0)*E4032</f>
        <v>3710000</v>
      </c>
      <c r="J4032">
        <f t="shared" ca="1" si="2166"/>
        <v>3264796</v>
      </c>
      <c r="K4032">
        <f ca="1">VLOOKUP(D4032,PRC!$A$1:$C$21,3,0)*E4032</f>
        <v>1558200</v>
      </c>
      <c r="L4032">
        <f t="shared" ca="1" si="2167"/>
        <v>371000</v>
      </c>
      <c r="M4032">
        <f t="shared" ca="1" si="2168"/>
        <v>186000</v>
      </c>
      <c r="N4032">
        <f t="shared" ca="1" si="2169"/>
        <v>186000</v>
      </c>
      <c r="O4032">
        <f t="shared" ca="1" si="2170"/>
        <v>334000</v>
      </c>
      <c r="P4032">
        <f t="shared" ca="1" si="2192"/>
        <v>629596</v>
      </c>
      <c r="Q4032">
        <f ca="1">IF(P4032&gt;0,1,0)</f>
        <v>1</v>
      </c>
      <c r="R4032">
        <f t="shared" ca="1" si="2172"/>
        <v>12</v>
      </c>
      <c r="S4032">
        <f t="shared" ca="1" si="2173"/>
        <v>10</v>
      </c>
      <c r="T4032">
        <f t="shared" ca="1" si="2174"/>
        <v>5</v>
      </c>
      <c r="U4032">
        <f t="shared" ca="1" si="2175"/>
        <v>5</v>
      </c>
      <c r="V4032">
        <f t="shared" ca="1" si="2176"/>
        <v>9</v>
      </c>
      <c r="X4032">
        <f t="shared" si="2179"/>
        <v>4032</v>
      </c>
      <c r="Y4032">
        <f t="shared" si="2180"/>
        <v>4002</v>
      </c>
      <c r="Z4032">
        <f t="shared" si="2181"/>
        <v>4003</v>
      </c>
      <c r="AA4032">
        <f t="shared" si="2177"/>
        <v>4101</v>
      </c>
      <c r="AB4032">
        <f t="shared" si="2136"/>
        <v>100</v>
      </c>
      <c r="AM4032" t="str">
        <f t="shared" si="2137"/>
        <v>201905SS</v>
      </c>
      <c r="AN4032">
        <f t="shared" ca="1" si="2182"/>
        <v>12.000107816711591</v>
      </c>
      <c r="AO4032">
        <f t="shared" ca="1" si="2183"/>
        <v>10</v>
      </c>
      <c r="AP4032">
        <f t="shared" ca="1" si="2138"/>
        <v>5.013477088948787</v>
      </c>
      <c r="AQ4032">
        <f t="shared" ca="1" si="2139"/>
        <v>5.013477088948787</v>
      </c>
      <c r="AR4032">
        <f t="shared" ca="1" si="2140"/>
        <v>9.0026954177897576</v>
      </c>
      <c r="AS4032">
        <f ca="1">P4032/J4032</f>
        <v>0.19284390203859597</v>
      </c>
    </row>
    <row r="4033" spans="1:45" x14ac:dyDescent="0.4">
      <c r="A4033">
        <f t="shared" si="2135"/>
        <v>201905</v>
      </c>
      <c r="B4033" t="s">
        <v>87</v>
      </c>
      <c r="C4033" t="s">
        <v>31</v>
      </c>
      <c r="D4033" t="str">
        <f t="shared" ca="1" si="2178"/>
        <v>I109</v>
      </c>
      <c r="E4033">
        <f t="shared" ca="1" si="2162"/>
        <v>45</v>
      </c>
      <c r="F4033">
        <f t="shared" ca="1" si="2163"/>
        <v>5</v>
      </c>
      <c r="G4033" t="str">
        <f t="shared" ca="1" si="2164"/>
        <v>S10</v>
      </c>
      <c r="H4033" t="str">
        <f t="shared" ca="1" si="2165"/>
        <v>S107</v>
      </c>
      <c r="I4033">
        <f ca="1">VLOOKUP(D4033,PRC!$A$2:$B$21,2,0)*E4033</f>
        <v>22500000</v>
      </c>
      <c r="J4033">
        <f t="shared" ca="1" si="2166"/>
        <v>20024996</v>
      </c>
      <c r="K4033">
        <f ca="1">VLOOKUP(D4033,PRC!$A$1:$C$21,3,0)*E4033</f>
        <v>9000000</v>
      </c>
      <c r="L4033">
        <f t="shared" ca="1" si="2167"/>
        <v>2025000</v>
      </c>
      <c r="M4033">
        <f t="shared" ca="1" si="2168"/>
        <v>1125000</v>
      </c>
      <c r="N4033">
        <f t="shared" ca="1" si="2169"/>
        <v>900000</v>
      </c>
      <c r="O4033">
        <f t="shared" ca="1" si="2170"/>
        <v>2025000</v>
      </c>
      <c r="P4033">
        <f t="shared" ca="1" si="2192"/>
        <v>4949996</v>
      </c>
      <c r="Q4033">
        <f ca="1">IF(P4033&gt;0,1,0)</f>
        <v>1</v>
      </c>
      <c r="R4033">
        <f t="shared" ca="1" si="2172"/>
        <v>11</v>
      </c>
      <c r="S4033">
        <f t="shared" ca="1" si="2173"/>
        <v>9</v>
      </c>
      <c r="T4033">
        <f t="shared" ca="1" si="2174"/>
        <v>5</v>
      </c>
      <c r="U4033">
        <f t="shared" ca="1" si="2175"/>
        <v>4</v>
      </c>
      <c r="V4033">
        <f t="shared" ca="1" si="2176"/>
        <v>9</v>
      </c>
      <c r="X4033">
        <f t="shared" si="2179"/>
        <v>4033</v>
      </c>
      <c r="Y4033">
        <f t="shared" si="2180"/>
        <v>4002</v>
      </c>
      <c r="Z4033">
        <f t="shared" si="2181"/>
        <v>4003</v>
      </c>
      <c r="AA4033">
        <f t="shared" si="2177"/>
        <v>4101</v>
      </c>
      <c r="AB4033">
        <f t="shared" si="2136"/>
        <v>100</v>
      </c>
      <c r="AM4033" t="str">
        <f t="shared" si="2137"/>
        <v>201905SS</v>
      </c>
      <c r="AN4033">
        <f t="shared" ca="1" si="2182"/>
        <v>11.000017777777781</v>
      </c>
      <c r="AO4033">
        <f t="shared" ca="1" si="2183"/>
        <v>9</v>
      </c>
      <c r="AP4033">
        <f t="shared" ca="1" si="2138"/>
        <v>5</v>
      </c>
      <c r="AQ4033">
        <f t="shared" ca="1" si="2139"/>
        <v>4</v>
      </c>
      <c r="AR4033">
        <f t="shared" ca="1" si="2140"/>
        <v>9</v>
      </c>
      <c r="AS4033">
        <f ca="1">P4033/J4033</f>
        <v>0.24719086086209455</v>
      </c>
    </row>
    <row r="4034" spans="1:45" x14ac:dyDescent="0.4">
      <c r="A4034">
        <f t="shared" si="2135"/>
        <v>201905</v>
      </c>
      <c r="B4034" t="s">
        <v>88</v>
      </c>
      <c r="C4034" t="s">
        <v>31</v>
      </c>
      <c r="D4034" t="str">
        <f t="shared" ca="1" si="2178"/>
        <v>I115</v>
      </c>
      <c r="E4034">
        <f t="shared" ca="1" si="2162"/>
        <v>76</v>
      </c>
      <c r="F4034">
        <f t="shared" ca="1" si="2163"/>
        <v>7</v>
      </c>
      <c r="G4034" t="str">
        <f t="shared" ca="1" si="2164"/>
        <v>S11</v>
      </c>
      <c r="H4034" t="str">
        <f t="shared" ca="1" si="2165"/>
        <v>S113</v>
      </c>
      <c r="I4034">
        <f ca="1">VLOOKUP(D4034,PRC!$A$2:$B$21,2,0)*E4034</f>
        <v>380000</v>
      </c>
      <c r="J4034">
        <f t="shared" ca="1" si="2166"/>
        <v>357196</v>
      </c>
      <c r="K4034">
        <f ca="1">VLOOKUP(D4034,PRC!$A$1:$C$21,3,0)*E4034</f>
        <v>182400</v>
      </c>
      <c r="L4034">
        <f t="shared" ca="1" si="2167"/>
        <v>34000</v>
      </c>
      <c r="M4034">
        <f t="shared" ca="1" si="2168"/>
        <v>11000</v>
      </c>
      <c r="N4034">
        <f t="shared" ca="1" si="2169"/>
        <v>19000</v>
      </c>
      <c r="O4034">
        <f t="shared" ca="1" si="2170"/>
        <v>34000</v>
      </c>
      <c r="P4034">
        <f t="shared" ca="1" si="2192"/>
        <v>76796</v>
      </c>
      <c r="Q4034">
        <f ca="1">IF(P4034&gt;0,1,0)</f>
        <v>1</v>
      </c>
      <c r="R4034">
        <f t="shared" ca="1" si="2172"/>
        <v>6</v>
      </c>
      <c r="S4034">
        <f t="shared" ca="1" si="2173"/>
        <v>9</v>
      </c>
      <c r="T4034">
        <f t="shared" ca="1" si="2174"/>
        <v>3</v>
      </c>
      <c r="U4034">
        <f t="shared" ca="1" si="2175"/>
        <v>5</v>
      </c>
      <c r="V4034">
        <f t="shared" ca="1" si="2176"/>
        <v>9</v>
      </c>
      <c r="X4034">
        <f t="shared" si="2179"/>
        <v>4034</v>
      </c>
      <c r="Y4034">
        <f t="shared" si="2180"/>
        <v>4002</v>
      </c>
      <c r="Z4034">
        <f t="shared" si="2181"/>
        <v>4003</v>
      </c>
      <c r="AA4034">
        <f t="shared" si="2177"/>
        <v>4101</v>
      </c>
      <c r="AB4034">
        <f t="shared" si="2136"/>
        <v>100</v>
      </c>
      <c r="AM4034" t="str">
        <f t="shared" si="2137"/>
        <v>201905SS</v>
      </c>
      <c r="AN4034">
        <f t="shared" ca="1" si="2182"/>
        <v>6.0010526315789514</v>
      </c>
      <c r="AO4034">
        <f t="shared" ca="1" si="2183"/>
        <v>8.9473684210526319</v>
      </c>
      <c r="AP4034">
        <f t="shared" ca="1" si="2138"/>
        <v>2.8947368421052633</v>
      </c>
      <c r="AQ4034">
        <f t="shared" ca="1" si="2139"/>
        <v>5</v>
      </c>
      <c r="AR4034">
        <f t="shared" ca="1" si="2140"/>
        <v>8.9473684210526319</v>
      </c>
      <c r="AS4034">
        <f ca="1">P4034/J4034</f>
        <v>0.21499680847489894</v>
      </c>
    </row>
    <row r="4035" spans="1:45" x14ac:dyDescent="0.4">
      <c r="A4035">
        <f t="shared" ref="A4035:A4098" si="2193">IF(BA4035="",A4034,BA4035)</f>
        <v>201905</v>
      </c>
      <c r="B4035" t="s">
        <v>89</v>
      </c>
      <c r="C4035" t="s">
        <v>31</v>
      </c>
      <c r="D4035" t="str">
        <f t="shared" ca="1" si="2178"/>
        <v>I111</v>
      </c>
      <c r="E4035">
        <f t="shared" ca="1" si="2162"/>
        <v>74</v>
      </c>
      <c r="F4035">
        <f t="shared" ca="1" si="2163"/>
        <v>12</v>
      </c>
      <c r="G4035" t="str">
        <f t="shared" ca="1" si="2164"/>
        <v>S10</v>
      </c>
      <c r="H4035" t="str">
        <f t="shared" ca="1" si="2165"/>
        <v>S107</v>
      </c>
      <c r="I4035">
        <f ca="1">VLOOKUP(D4035,PRC!$A$2:$B$21,2,0)*E4035</f>
        <v>11100000</v>
      </c>
      <c r="J4035">
        <f t="shared" ca="1" si="2166"/>
        <v>9989996</v>
      </c>
      <c r="K4035">
        <f ca="1">VLOOKUP(D4035,PRC!$A$1:$C$21,3,0)*E4035</f>
        <v>5883000</v>
      </c>
      <c r="L4035">
        <f t="shared" ca="1" si="2167"/>
        <v>1110000</v>
      </c>
      <c r="M4035">
        <f t="shared" ca="1" si="2168"/>
        <v>555000</v>
      </c>
      <c r="N4035">
        <f t="shared" ca="1" si="2169"/>
        <v>444000</v>
      </c>
      <c r="O4035">
        <f t="shared" ca="1" si="2170"/>
        <v>888000</v>
      </c>
      <c r="P4035">
        <f t="shared" ca="1" si="2192"/>
        <v>1109996</v>
      </c>
      <c r="Q4035">
        <f ca="1">IF(P4035&gt;0,1,0)</f>
        <v>1</v>
      </c>
      <c r="R4035">
        <f t="shared" ca="1" si="2172"/>
        <v>10</v>
      </c>
      <c r="S4035">
        <f t="shared" ca="1" si="2173"/>
        <v>10</v>
      </c>
      <c r="T4035">
        <f t="shared" ca="1" si="2174"/>
        <v>5</v>
      </c>
      <c r="U4035">
        <f t="shared" ca="1" si="2175"/>
        <v>4</v>
      </c>
      <c r="V4035">
        <f t="shared" ca="1" si="2176"/>
        <v>8</v>
      </c>
      <c r="X4035">
        <f t="shared" si="2179"/>
        <v>4035</v>
      </c>
      <c r="Y4035">
        <f t="shared" si="2180"/>
        <v>4002</v>
      </c>
      <c r="Z4035">
        <f t="shared" si="2181"/>
        <v>4003</v>
      </c>
      <c r="AA4035">
        <f t="shared" si="2177"/>
        <v>4101</v>
      </c>
      <c r="AB4035">
        <f t="shared" ref="AB4035:AB4098" si="2194">COUNTIF(AM$2:AM$100100,AM4035)</f>
        <v>100</v>
      </c>
      <c r="AM4035" t="str">
        <f t="shared" ref="AM4035:AM4098" si="2195">A4035&amp;C4035</f>
        <v>201905SS</v>
      </c>
      <c r="AN4035">
        <f t="shared" ca="1" si="2182"/>
        <v>10.000036036036031</v>
      </c>
      <c r="AO4035">
        <f t="shared" ca="1" si="2183"/>
        <v>10</v>
      </c>
      <c r="AP4035">
        <f t="shared" ca="1" si="2138"/>
        <v>5</v>
      </c>
      <c r="AQ4035">
        <f t="shared" ca="1" si="2139"/>
        <v>4</v>
      </c>
      <c r="AR4035">
        <f t="shared" ca="1" si="2140"/>
        <v>8</v>
      </c>
      <c r="AS4035">
        <f ca="1">P4035/J4035</f>
        <v>0.11111075519950159</v>
      </c>
    </row>
    <row r="4036" spans="1:45" x14ac:dyDescent="0.4">
      <c r="A4036">
        <f t="shared" si="2193"/>
        <v>201905</v>
      </c>
      <c r="B4036" t="s">
        <v>90</v>
      </c>
      <c r="C4036" t="s">
        <v>31</v>
      </c>
      <c r="D4036" t="str">
        <f t="shared" ca="1" si="2178"/>
        <v>I111</v>
      </c>
      <c r="E4036">
        <f t="shared" ca="1" si="2162"/>
        <v>49</v>
      </c>
      <c r="F4036">
        <f t="shared" ca="1" si="2163"/>
        <v>5</v>
      </c>
      <c r="G4036" t="str">
        <f t="shared" ca="1" si="2164"/>
        <v>S10</v>
      </c>
      <c r="H4036" t="str">
        <f t="shared" ca="1" si="2165"/>
        <v>S106</v>
      </c>
      <c r="I4036">
        <f ca="1">VLOOKUP(D4036,PRC!$A$2:$B$21,2,0)*E4036</f>
        <v>7350000</v>
      </c>
      <c r="J4036">
        <f t="shared" ca="1" si="2166"/>
        <v>6761996</v>
      </c>
      <c r="K4036">
        <f ca="1">VLOOKUP(D4036,PRC!$A$1:$C$21,3,0)*E4036</f>
        <v>3895500</v>
      </c>
      <c r="L4036">
        <f t="shared" ca="1" si="2167"/>
        <v>588000</v>
      </c>
      <c r="M4036">
        <f t="shared" ca="1" si="2168"/>
        <v>221000</v>
      </c>
      <c r="N4036">
        <f t="shared" ca="1" si="2169"/>
        <v>368000</v>
      </c>
      <c r="O4036">
        <f t="shared" ca="1" si="2170"/>
        <v>662000</v>
      </c>
      <c r="P4036">
        <f t="shared" ca="1" si="2192"/>
        <v>1027496</v>
      </c>
      <c r="Q4036">
        <f ca="1">IF(P4036&gt;0,1,0)</f>
        <v>1</v>
      </c>
      <c r="R4036">
        <f t="shared" ca="1" si="2172"/>
        <v>8</v>
      </c>
      <c r="S4036">
        <f t="shared" ca="1" si="2173"/>
        <v>8</v>
      </c>
      <c r="T4036">
        <f t="shared" ca="1" si="2174"/>
        <v>3</v>
      </c>
      <c r="U4036">
        <f t="shared" ca="1" si="2175"/>
        <v>5</v>
      </c>
      <c r="V4036">
        <f t="shared" ca="1" si="2176"/>
        <v>9</v>
      </c>
      <c r="X4036">
        <f t="shared" si="2179"/>
        <v>4036</v>
      </c>
      <c r="Y4036">
        <f t="shared" si="2180"/>
        <v>4002</v>
      </c>
      <c r="Z4036">
        <f t="shared" si="2181"/>
        <v>4003</v>
      </c>
      <c r="AA4036">
        <f t="shared" si="2177"/>
        <v>4101</v>
      </c>
      <c r="AB4036">
        <f t="shared" si="2194"/>
        <v>100</v>
      </c>
      <c r="AM4036" t="str">
        <f t="shared" si="2195"/>
        <v>201905SS</v>
      </c>
      <c r="AN4036">
        <f t="shared" ca="1" si="2182"/>
        <v>8.0000544217687093</v>
      </c>
      <c r="AO4036">
        <f t="shared" ca="1" si="2183"/>
        <v>8</v>
      </c>
      <c r="AP4036">
        <f t="shared" ca="1" si="2138"/>
        <v>3.0068027210884352</v>
      </c>
      <c r="AQ4036">
        <f t="shared" ca="1" si="2139"/>
        <v>5.0068027210884356</v>
      </c>
      <c r="AR4036">
        <f t="shared" ca="1" si="2140"/>
        <v>9.0068027210884356</v>
      </c>
      <c r="AS4036">
        <f ca="1">P4036/J4036</f>
        <v>0.15195158352652086</v>
      </c>
    </row>
    <row r="4037" spans="1:45" x14ac:dyDescent="0.4">
      <c r="A4037">
        <f t="shared" si="2193"/>
        <v>201905</v>
      </c>
      <c r="B4037" t="s">
        <v>91</v>
      </c>
      <c r="C4037" t="s">
        <v>31</v>
      </c>
      <c r="D4037" t="str">
        <f t="shared" ca="1" si="2178"/>
        <v>I114</v>
      </c>
      <c r="E4037">
        <f t="shared" ca="1" si="2162"/>
        <v>40</v>
      </c>
      <c r="F4037">
        <f t="shared" ca="1" si="2163"/>
        <v>5</v>
      </c>
      <c r="G4037" t="str">
        <f t="shared" ca="1" si="2164"/>
        <v>S10</v>
      </c>
      <c r="H4037" t="str">
        <f t="shared" ca="1" si="2165"/>
        <v>S108</v>
      </c>
      <c r="I4037">
        <f ca="1">VLOOKUP(D4037,PRC!$A$2:$B$21,2,0)*E4037</f>
        <v>9600000</v>
      </c>
      <c r="J4037">
        <f t="shared" ca="1" si="2166"/>
        <v>8447996</v>
      </c>
      <c r="K4037">
        <f ca="1">VLOOKUP(D4037,PRC!$A$1:$C$21,3,0)*E4037</f>
        <v>5568000</v>
      </c>
      <c r="L4037">
        <f t="shared" ca="1" si="2167"/>
        <v>960000</v>
      </c>
      <c r="M4037">
        <f t="shared" ca="1" si="2168"/>
        <v>480000</v>
      </c>
      <c r="N4037">
        <f t="shared" ca="1" si="2169"/>
        <v>288000</v>
      </c>
      <c r="O4037">
        <f t="shared" ca="1" si="2170"/>
        <v>864000</v>
      </c>
      <c r="P4037">
        <f t="shared" ca="1" si="2192"/>
        <v>287996</v>
      </c>
      <c r="Q4037">
        <f ca="1">IF(P4037&gt;0,1,0)</f>
        <v>1</v>
      </c>
      <c r="R4037">
        <f t="shared" ca="1" si="2172"/>
        <v>12</v>
      </c>
      <c r="S4037">
        <f t="shared" ca="1" si="2173"/>
        <v>10</v>
      </c>
      <c r="T4037">
        <f t="shared" ca="1" si="2174"/>
        <v>5</v>
      </c>
      <c r="U4037">
        <f t="shared" ca="1" si="2175"/>
        <v>3</v>
      </c>
      <c r="V4037">
        <f t="shared" ca="1" si="2176"/>
        <v>9</v>
      </c>
      <c r="X4037">
        <f t="shared" si="2179"/>
        <v>4037</v>
      </c>
      <c r="Y4037">
        <f t="shared" si="2180"/>
        <v>4002</v>
      </c>
      <c r="Z4037">
        <f t="shared" si="2181"/>
        <v>4003</v>
      </c>
      <c r="AA4037">
        <f t="shared" si="2177"/>
        <v>4101</v>
      </c>
      <c r="AB4037">
        <f t="shared" si="2194"/>
        <v>100</v>
      </c>
      <c r="AM4037" t="str">
        <f t="shared" si="2195"/>
        <v>201905SS</v>
      </c>
      <c r="AN4037">
        <f t="shared" ca="1" si="2182"/>
        <v>12.000041666666672</v>
      </c>
      <c r="AO4037">
        <f t="shared" ca="1" si="2183"/>
        <v>10</v>
      </c>
      <c r="AP4037">
        <f t="shared" ca="1" si="2138"/>
        <v>5</v>
      </c>
      <c r="AQ4037">
        <f t="shared" ca="1" si="2139"/>
        <v>3</v>
      </c>
      <c r="AR4037">
        <f t="shared" ca="1" si="2140"/>
        <v>9</v>
      </c>
      <c r="AS4037">
        <f ca="1">P4037/J4037</f>
        <v>3.4090451747372984E-2</v>
      </c>
    </row>
    <row r="4038" spans="1:45" x14ac:dyDescent="0.4">
      <c r="A4038">
        <f t="shared" si="2193"/>
        <v>201905</v>
      </c>
      <c r="B4038" t="s">
        <v>92</v>
      </c>
      <c r="C4038" t="s">
        <v>31</v>
      </c>
      <c r="D4038" t="str">
        <f t="shared" ca="1" si="2178"/>
        <v>I110</v>
      </c>
      <c r="E4038">
        <f t="shared" ca="1" si="2162"/>
        <v>20</v>
      </c>
      <c r="F4038">
        <f t="shared" ca="1" si="2163"/>
        <v>8</v>
      </c>
      <c r="G4038" t="str">
        <f t="shared" ca="1" si="2164"/>
        <v>S10</v>
      </c>
      <c r="H4038" t="str">
        <f t="shared" ca="1" si="2165"/>
        <v>S105</v>
      </c>
      <c r="I4038">
        <f ca="1">VLOOKUP(D4038,PRC!$A$2:$B$21,2,0)*E4038</f>
        <v>6000000</v>
      </c>
      <c r="J4038">
        <f t="shared" ca="1" si="2166"/>
        <v>5699996</v>
      </c>
      <c r="K4038">
        <f ca="1">VLOOKUP(D4038,PRC!$A$1:$C$21,3,0)*E4038</f>
        <v>2760000</v>
      </c>
      <c r="L4038">
        <f t="shared" ca="1" si="2167"/>
        <v>600000</v>
      </c>
      <c r="M4038">
        <f t="shared" ca="1" si="2168"/>
        <v>180000</v>
      </c>
      <c r="N4038">
        <f t="shared" ca="1" si="2169"/>
        <v>240000</v>
      </c>
      <c r="O4038">
        <f t="shared" ca="1" si="2170"/>
        <v>480000</v>
      </c>
      <c r="P4038">
        <f t="shared" ca="1" si="2192"/>
        <v>1439996</v>
      </c>
      <c r="Q4038">
        <f ca="1">IF(P4038&gt;0,1,0)</f>
        <v>1</v>
      </c>
      <c r="R4038">
        <f t="shared" ca="1" si="2172"/>
        <v>5</v>
      </c>
      <c r="S4038">
        <f t="shared" ca="1" si="2173"/>
        <v>10</v>
      </c>
      <c r="T4038">
        <f t="shared" ca="1" si="2174"/>
        <v>3</v>
      </c>
      <c r="U4038">
        <f t="shared" ca="1" si="2175"/>
        <v>4</v>
      </c>
      <c r="V4038">
        <f t="shared" ca="1" si="2176"/>
        <v>8</v>
      </c>
      <c r="X4038">
        <f t="shared" si="2179"/>
        <v>4038</v>
      </c>
      <c r="Y4038">
        <f t="shared" si="2180"/>
        <v>4002</v>
      </c>
      <c r="Z4038">
        <f t="shared" si="2181"/>
        <v>4003</v>
      </c>
      <c r="AA4038">
        <f t="shared" si="2177"/>
        <v>4101</v>
      </c>
      <c r="AB4038">
        <f t="shared" si="2194"/>
        <v>100</v>
      </c>
      <c r="AM4038" t="str">
        <f t="shared" si="2195"/>
        <v>201905SS</v>
      </c>
      <c r="AN4038">
        <f t="shared" ca="1" si="2182"/>
        <v>5.0000666666666689</v>
      </c>
      <c r="AO4038">
        <f t="shared" ca="1" si="2183"/>
        <v>10</v>
      </c>
      <c r="AP4038">
        <f t="shared" ca="1" si="2138"/>
        <v>3</v>
      </c>
      <c r="AQ4038">
        <f t="shared" ca="1" si="2139"/>
        <v>4</v>
      </c>
      <c r="AR4038">
        <f t="shared" ca="1" si="2140"/>
        <v>8</v>
      </c>
      <c r="AS4038">
        <f ca="1">P4038/J4038</f>
        <v>0.25263105447793299</v>
      </c>
    </row>
    <row r="4039" spans="1:45" x14ac:dyDescent="0.4">
      <c r="A4039">
        <f t="shared" si="2193"/>
        <v>201905</v>
      </c>
      <c r="B4039" t="s">
        <v>93</v>
      </c>
      <c r="C4039" t="s">
        <v>31</v>
      </c>
      <c r="D4039" t="str">
        <f t="shared" ca="1" si="2178"/>
        <v>I105</v>
      </c>
      <c r="E4039">
        <f t="shared" ca="1" si="2162"/>
        <v>67</v>
      </c>
      <c r="F4039">
        <f t="shared" ca="1" si="2163"/>
        <v>15</v>
      </c>
      <c r="G4039" t="str">
        <f t="shared" ca="1" si="2164"/>
        <v>S10</v>
      </c>
      <c r="H4039" t="str">
        <f t="shared" ca="1" si="2165"/>
        <v>S102</v>
      </c>
      <c r="I4039">
        <f ca="1">VLOOKUP(D4039,PRC!$A$2:$B$21,2,0)*E4039</f>
        <v>6700000</v>
      </c>
      <c r="J4039">
        <f t="shared" ca="1" si="2166"/>
        <v>5828996</v>
      </c>
      <c r="K4039">
        <f ca="1">VLOOKUP(D4039,PRC!$A$1:$C$21,3,0)*E4039</f>
        <v>3953000</v>
      </c>
      <c r="L4039">
        <f t="shared" ca="1" si="2167"/>
        <v>670000</v>
      </c>
      <c r="M4039">
        <f t="shared" ca="1" si="2168"/>
        <v>335000</v>
      </c>
      <c r="N4039">
        <f t="shared" ca="1" si="2169"/>
        <v>268000</v>
      </c>
      <c r="O4039">
        <f t="shared" ca="1" si="2170"/>
        <v>670000</v>
      </c>
      <c r="P4039">
        <f t="shared" ca="1" si="2192"/>
        <v>-67004</v>
      </c>
      <c r="Q4039">
        <f ca="1">IF(P4039&gt;0,1,0)</f>
        <v>0</v>
      </c>
      <c r="R4039">
        <f t="shared" ca="1" si="2172"/>
        <v>13</v>
      </c>
      <c r="S4039">
        <f t="shared" ca="1" si="2173"/>
        <v>10</v>
      </c>
      <c r="T4039">
        <f t="shared" ca="1" si="2174"/>
        <v>5</v>
      </c>
      <c r="U4039">
        <f t="shared" ca="1" si="2175"/>
        <v>4</v>
      </c>
      <c r="V4039">
        <f t="shared" ca="1" si="2176"/>
        <v>10</v>
      </c>
      <c r="X4039">
        <f t="shared" si="2179"/>
        <v>4039</v>
      </c>
      <c r="Y4039">
        <f t="shared" si="2180"/>
        <v>4002</v>
      </c>
      <c r="Z4039">
        <f t="shared" si="2181"/>
        <v>4003</v>
      </c>
      <c r="AA4039">
        <f t="shared" si="2177"/>
        <v>4101</v>
      </c>
      <c r="AB4039">
        <f t="shared" si="2194"/>
        <v>100</v>
      </c>
      <c r="AM4039" t="str">
        <f t="shared" si="2195"/>
        <v>201905SS</v>
      </c>
      <c r="AN4039">
        <f t="shared" ca="1" si="2182"/>
        <v>13.000059701492539</v>
      </c>
      <c r="AO4039">
        <f t="shared" ca="1" si="2183"/>
        <v>10</v>
      </c>
      <c r="AP4039">
        <f t="shared" ca="1" si="2138"/>
        <v>5</v>
      </c>
      <c r="AQ4039">
        <f t="shared" ca="1" si="2139"/>
        <v>4</v>
      </c>
      <c r="AR4039">
        <f t="shared" ca="1" si="2140"/>
        <v>10</v>
      </c>
      <c r="AS4039">
        <f ca="1">P4039/J4039</f>
        <v>-1.1494946985724471E-2</v>
      </c>
    </row>
    <row r="4040" spans="1:45" x14ac:dyDescent="0.4">
      <c r="A4040">
        <f t="shared" si="2193"/>
        <v>201905</v>
      </c>
      <c r="B4040" t="s">
        <v>94</v>
      </c>
      <c r="C4040" t="s">
        <v>31</v>
      </c>
      <c r="D4040" t="str">
        <f t="shared" ca="1" si="2178"/>
        <v>I106</v>
      </c>
      <c r="E4040">
        <f t="shared" ca="1" si="2162"/>
        <v>65</v>
      </c>
      <c r="F4040">
        <f t="shared" ca="1" si="2163"/>
        <v>11</v>
      </c>
      <c r="G4040" t="str">
        <f t="shared" ca="1" si="2164"/>
        <v>S10</v>
      </c>
      <c r="H4040" t="str">
        <f t="shared" ca="1" si="2165"/>
        <v>S107</v>
      </c>
      <c r="I4040">
        <f ca="1">VLOOKUP(D4040,PRC!$A$2:$B$21,2,0)*E4040</f>
        <v>1300000</v>
      </c>
      <c r="J4040">
        <f t="shared" ca="1" si="2166"/>
        <v>1130996</v>
      </c>
      <c r="K4040">
        <f ca="1">VLOOKUP(D4040,PRC!$A$1:$C$21,3,0)*E4040</f>
        <v>689000</v>
      </c>
      <c r="L4040">
        <f t="shared" ca="1" si="2167"/>
        <v>130000</v>
      </c>
      <c r="M4040">
        <f t="shared" ca="1" si="2168"/>
        <v>52000</v>
      </c>
      <c r="N4040">
        <f t="shared" ca="1" si="2169"/>
        <v>65000</v>
      </c>
      <c r="O4040">
        <f t="shared" ca="1" si="2170"/>
        <v>104000</v>
      </c>
      <c r="P4040">
        <f t="shared" ca="1" si="2192"/>
        <v>90996</v>
      </c>
      <c r="Q4040">
        <f ca="1">IF(P4040&gt;0,1,0)</f>
        <v>1</v>
      </c>
      <c r="R4040">
        <f t="shared" ca="1" si="2172"/>
        <v>13</v>
      </c>
      <c r="S4040">
        <f t="shared" ca="1" si="2173"/>
        <v>10</v>
      </c>
      <c r="T4040">
        <f t="shared" ca="1" si="2174"/>
        <v>4</v>
      </c>
      <c r="U4040">
        <f t="shared" ca="1" si="2175"/>
        <v>5</v>
      </c>
      <c r="V4040">
        <f t="shared" ca="1" si="2176"/>
        <v>8</v>
      </c>
      <c r="X4040">
        <f t="shared" si="2179"/>
        <v>4040</v>
      </c>
      <c r="Y4040">
        <f t="shared" si="2180"/>
        <v>4002</v>
      </c>
      <c r="Z4040">
        <f t="shared" si="2181"/>
        <v>4003</v>
      </c>
      <c r="AA4040">
        <f t="shared" si="2177"/>
        <v>4101</v>
      </c>
      <c r="AB4040">
        <f t="shared" si="2194"/>
        <v>100</v>
      </c>
      <c r="AM4040" t="str">
        <f t="shared" si="2195"/>
        <v>201905SS</v>
      </c>
      <c r="AN4040">
        <f t="shared" ca="1" si="2182"/>
        <v>13.00030769230769</v>
      </c>
      <c r="AO4040">
        <f t="shared" ca="1" si="2183"/>
        <v>10</v>
      </c>
      <c r="AP4040">
        <f t="shared" ref="AP4040:AP4103" ca="1" si="2196">M4040/$I4040*100</f>
        <v>4</v>
      </c>
      <c r="AQ4040">
        <f t="shared" ref="AQ4040:AQ4103" ca="1" si="2197">N4040/$I4040*100</f>
        <v>5</v>
      </c>
      <c r="AR4040">
        <f t="shared" ref="AR4040:AR4103" ca="1" si="2198">O4040/$I4040*100</f>
        <v>8</v>
      </c>
      <c r="AS4040">
        <f ca="1">P4040/J4040</f>
        <v>8.0456517971770017E-2</v>
      </c>
    </row>
    <row r="4041" spans="1:45" x14ac:dyDescent="0.4">
      <c r="A4041">
        <f t="shared" si="2193"/>
        <v>201905</v>
      </c>
      <c r="B4041" t="s">
        <v>95</v>
      </c>
      <c r="C4041" t="s">
        <v>31</v>
      </c>
      <c r="D4041" t="str">
        <f t="shared" ca="1" si="2178"/>
        <v>I103</v>
      </c>
      <c r="E4041">
        <f t="shared" ca="1" si="2162"/>
        <v>58</v>
      </c>
      <c r="F4041">
        <f t="shared" ca="1" si="2163"/>
        <v>9</v>
      </c>
      <c r="G4041" t="str">
        <f t="shared" ca="1" si="2164"/>
        <v>S11</v>
      </c>
      <c r="H4041" t="str">
        <f t="shared" ca="1" si="2165"/>
        <v>S112</v>
      </c>
      <c r="I4041">
        <f ca="1">VLOOKUP(D4041,PRC!$A$2:$B$21,2,0)*E4041</f>
        <v>2900000</v>
      </c>
      <c r="J4041">
        <f t="shared" ca="1" si="2166"/>
        <v>2696996</v>
      </c>
      <c r="K4041">
        <f ca="1">VLOOKUP(D4041,PRC!$A$1:$C$21,3,0)*E4041</f>
        <v>1653000</v>
      </c>
      <c r="L4041">
        <f t="shared" ca="1" si="2167"/>
        <v>290000</v>
      </c>
      <c r="M4041">
        <f t="shared" ca="1" si="2168"/>
        <v>145000</v>
      </c>
      <c r="N4041">
        <f t="shared" ca="1" si="2169"/>
        <v>116000</v>
      </c>
      <c r="O4041">
        <f t="shared" ca="1" si="2170"/>
        <v>261000</v>
      </c>
      <c r="P4041">
        <f t="shared" ca="1" si="2192"/>
        <v>231996</v>
      </c>
      <c r="Q4041">
        <f ca="1">IF(P4041&gt;0,1,0)</f>
        <v>1</v>
      </c>
      <c r="R4041">
        <f t="shared" ca="1" si="2172"/>
        <v>7</v>
      </c>
      <c r="S4041">
        <f t="shared" ca="1" si="2173"/>
        <v>10</v>
      </c>
      <c r="T4041">
        <f t="shared" ca="1" si="2174"/>
        <v>5</v>
      </c>
      <c r="U4041">
        <f t="shared" ca="1" si="2175"/>
        <v>4</v>
      </c>
      <c r="V4041">
        <f t="shared" ca="1" si="2176"/>
        <v>9</v>
      </c>
      <c r="X4041">
        <f t="shared" si="2179"/>
        <v>4041</v>
      </c>
      <c r="Y4041">
        <f t="shared" si="2180"/>
        <v>4002</v>
      </c>
      <c r="Z4041">
        <f t="shared" si="2181"/>
        <v>4003</v>
      </c>
      <c r="AA4041">
        <f t="shared" si="2177"/>
        <v>4101</v>
      </c>
      <c r="AB4041">
        <f t="shared" si="2194"/>
        <v>100</v>
      </c>
      <c r="AM4041" t="str">
        <f t="shared" si="2195"/>
        <v>201905SS</v>
      </c>
      <c r="AN4041">
        <f t="shared" ca="1" si="2182"/>
        <v>7.0001379310344785</v>
      </c>
      <c r="AO4041">
        <f t="shared" ca="1" si="2183"/>
        <v>10</v>
      </c>
      <c r="AP4041">
        <f t="shared" ca="1" si="2196"/>
        <v>5</v>
      </c>
      <c r="AQ4041">
        <f t="shared" ca="1" si="2197"/>
        <v>4</v>
      </c>
      <c r="AR4041">
        <f t="shared" ca="1" si="2198"/>
        <v>9</v>
      </c>
      <c r="AS4041">
        <f ca="1">P4041/J4041</f>
        <v>8.6020149825954503E-2</v>
      </c>
    </row>
    <row r="4042" spans="1:45" x14ac:dyDescent="0.4">
      <c r="A4042">
        <f t="shared" si="2193"/>
        <v>201905</v>
      </c>
      <c r="B4042" t="s">
        <v>96</v>
      </c>
      <c r="C4042" t="s">
        <v>31</v>
      </c>
      <c r="D4042" t="str">
        <f t="shared" ca="1" si="2178"/>
        <v>I109</v>
      </c>
      <c r="E4042">
        <f t="shared" ca="1" si="2162"/>
        <v>61</v>
      </c>
      <c r="F4042">
        <f t="shared" ca="1" si="2163"/>
        <v>8</v>
      </c>
      <c r="G4042" t="str">
        <f t="shared" ca="1" si="2164"/>
        <v>S11</v>
      </c>
      <c r="H4042" t="str">
        <f t="shared" ca="1" si="2165"/>
        <v>S116</v>
      </c>
      <c r="I4042">
        <f ca="1">VLOOKUP(D4042,PRC!$A$2:$B$21,2,0)*E4042</f>
        <v>30500000</v>
      </c>
      <c r="J4042">
        <f t="shared" ca="1" si="2166"/>
        <v>28059996</v>
      </c>
      <c r="K4042">
        <f ca="1">VLOOKUP(D4042,PRC!$A$1:$C$21,3,0)*E4042</f>
        <v>12200000</v>
      </c>
      <c r="L4042">
        <f t="shared" ca="1" si="2167"/>
        <v>2745000</v>
      </c>
      <c r="M4042">
        <f t="shared" ca="1" si="2168"/>
        <v>915000</v>
      </c>
      <c r="N4042">
        <f t="shared" ca="1" si="2169"/>
        <v>1525000</v>
      </c>
      <c r="O4042">
        <f t="shared" ca="1" si="2170"/>
        <v>2745000</v>
      </c>
      <c r="P4042">
        <f t="shared" ca="1" si="2192"/>
        <v>7929996</v>
      </c>
      <c r="Q4042">
        <f ca="1">IF(P4042&gt;0,1,0)</f>
        <v>1</v>
      </c>
      <c r="R4042">
        <f t="shared" ca="1" si="2172"/>
        <v>8</v>
      </c>
      <c r="S4042">
        <f t="shared" ca="1" si="2173"/>
        <v>9</v>
      </c>
      <c r="T4042">
        <f t="shared" ca="1" si="2174"/>
        <v>3</v>
      </c>
      <c r="U4042">
        <f t="shared" ca="1" si="2175"/>
        <v>5</v>
      </c>
      <c r="V4042">
        <f t="shared" ca="1" si="2176"/>
        <v>9</v>
      </c>
      <c r="X4042">
        <f t="shared" si="2179"/>
        <v>4042</v>
      </c>
      <c r="Y4042">
        <f t="shared" si="2180"/>
        <v>4002</v>
      </c>
      <c r="Z4042">
        <f t="shared" si="2181"/>
        <v>4003</v>
      </c>
      <c r="AA4042">
        <f t="shared" si="2177"/>
        <v>4101</v>
      </c>
      <c r="AB4042">
        <f t="shared" si="2194"/>
        <v>100</v>
      </c>
      <c r="AM4042" t="str">
        <f t="shared" si="2195"/>
        <v>201905SS</v>
      </c>
      <c r="AN4042">
        <f t="shared" ca="1" si="2182"/>
        <v>8.0000131147541005</v>
      </c>
      <c r="AO4042">
        <f t="shared" ca="1" si="2183"/>
        <v>9</v>
      </c>
      <c r="AP4042">
        <f t="shared" ca="1" si="2196"/>
        <v>3</v>
      </c>
      <c r="AQ4042">
        <f t="shared" ca="1" si="2197"/>
        <v>5</v>
      </c>
      <c r="AR4042">
        <f t="shared" ca="1" si="2198"/>
        <v>9</v>
      </c>
      <c r="AS4042">
        <f ca="1">P4042/J4042</f>
        <v>0.28260859338682726</v>
      </c>
    </row>
    <row r="4043" spans="1:45" x14ac:dyDescent="0.4">
      <c r="A4043">
        <f t="shared" si="2193"/>
        <v>201905</v>
      </c>
      <c r="B4043" t="s">
        <v>97</v>
      </c>
      <c r="C4043" t="s">
        <v>31</v>
      </c>
      <c r="D4043" t="str">
        <f t="shared" ca="1" si="2178"/>
        <v>I106</v>
      </c>
      <c r="E4043">
        <f t="shared" ca="1" si="2162"/>
        <v>74</v>
      </c>
      <c r="F4043">
        <f t="shared" ca="1" si="2163"/>
        <v>9</v>
      </c>
      <c r="G4043" t="str">
        <f t="shared" ca="1" si="2164"/>
        <v>S11</v>
      </c>
      <c r="H4043" t="str">
        <f t="shared" ca="1" si="2165"/>
        <v>S113</v>
      </c>
      <c r="I4043">
        <f ca="1">VLOOKUP(D4043,PRC!$A$2:$B$21,2,0)*E4043</f>
        <v>1480000</v>
      </c>
      <c r="J4043">
        <f t="shared" ca="1" si="2166"/>
        <v>1346796</v>
      </c>
      <c r="K4043">
        <f ca="1">VLOOKUP(D4043,PRC!$A$1:$C$21,3,0)*E4043</f>
        <v>784400</v>
      </c>
      <c r="L4043">
        <f t="shared" ca="1" si="2167"/>
        <v>148000</v>
      </c>
      <c r="M4043">
        <f t="shared" ca="1" si="2168"/>
        <v>74000</v>
      </c>
      <c r="N4043">
        <f t="shared" ca="1" si="2169"/>
        <v>74000</v>
      </c>
      <c r="O4043">
        <f t="shared" ca="1" si="2170"/>
        <v>148000</v>
      </c>
      <c r="P4043">
        <f t="shared" ca="1" si="2192"/>
        <v>118396</v>
      </c>
      <c r="Q4043">
        <f ca="1">IF(P4043&gt;0,1,0)</f>
        <v>1</v>
      </c>
      <c r="R4043">
        <f t="shared" ca="1" si="2172"/>
        <v>9</v>
      </c>
      <c r="S4043">
        <f t="shared" ca="1" si="2173"/>
        <v>10</v>
      </c>
      <c r="T4043">
        <f t="shared" ca="1" si="2174"/>
        <v>5</v>
      </c>
      <c r="U4043">
        <f t="shared" ca="1" si="2175"/>
        <v>5</v>
      </c>
      <c r="V4043">
        <f t="shared" ca="1" si="2176"/>
        <v>10</v>
      </c>
      <c r="X4043">
        <f t="shared" si="2179"/>
        <v>4043</v>
      </c>
      <c r="Y4043">
        <f t="shared" si="2180"/>
        <v>4002</v>
      </c>
      <c r="Z4043">
        <f t="shared" si="2181"/>
        <v>4003</v>
      </c>
      <c r="AA4043">
        <f t="shared" si="2177"/>
        <v>4101</v>
      </c>
      <c r="AB4043">
        <f t="shared" si="2194"/>
        <v>100</v>
      </c>
      <c r="AM4043" t="str">
        <f t="shared" si="2195"/>
        <v>201905SS</v>
      </c>
      <c r="AN4043">
        <f t="shared" ca="1" si="2182"/>
        <v>9.0002702702702724</v>
      </c>
      <c r="AO4043">
        <f t="shared" ca="1" si="2183"/>
        <v>10</v>
      </c>
      <c r="AP4043">
        <f t="shared" ca="1" si="2196"/>
        <v>5</v>
      </c>
      <c r="AQ4043">
        <f t="shared" ca="1" si="2197"/>
        <v>5</v>
      </c>
      <c r="AR4043">
        <f t="shared" ca="1" si="2198"/>
        <v>10</v>
      </c>
      <c r="AS4043">
        <f ca="1">P4043/J4043</f>
        <v>8.7909379000234628E-2</v>
      </c>
    </row>
    <row r="4044" spans="1:45" x14ac:dyDescent="0.4">
      <c r="A4044">
        <f t="shared" si="2193"/>
        <v>201905</v>
      </c>
      <c r="B4044" t="s">
        <v>98</v>
      </c>
      <c r="C4044" t="s">
        <v>31</v>
      </c>
      <c r="D4044" t="str">
        <f t="shared" ca="1" si="2178"/>
        <v>I115</v>
      </c>
      <c r="E4044">
        <f t="shared" ca="1" si="2162"/>
        <v>71</v>
      </c>
      <c r="F4044">
        <f t="shared" ca="1" si="2163"/>
        <v>9</v>
      </c>
      <c r="G4044" t="str">
        <f t="shared" ca="1" si="2164"/>
        <v>S10</v>
      </c>
      <c r="H4044" t="str">
        <f t="shared" ca="1" si="2165"/>
        <v>S108</v>
      </c>
      <c r="I4044">
        <f ca="1">VLOOKUP(D4044,PRC!$A$2:$B$21,2,0)*E4044</f>
        <v>355000</v>
      </c>
      <c r="J4044">
        <f t="shared" ca="1" si="2166"/>
        <v>305296</v>
      </c>
      <c r="K4044">
        <f ca="1">VLOOKUP(D4044,PRC!$A$1:$C$21,3,0)*E4044</f>
        <v>170400</v>
      </c>
      <c r="L4044">
        <f t="shared" ca="1" si="2167"/>
        <v>32000</v>
      </c>
      <c r="M4044">
        <f t="shared" ca="1" si="2168"/>
        <v>18000</v>
      </c>
      <c r="N4044">
        <f t="shared" ca="1" si="2169"/>
        <v>11000</v>
      </c>
      <c r="O4044">
        <f t="shared" ca="1" si="2170"/>
        <v>28000</v>
      </c>
      <c r="P4044">
        <f t="shared" ca="1" si="2192"/>
        <v>45896</v>
      </c>
      <c r="Q4044">
        <f ca="1">IF(P4044&gt;0,1,0)</f>
        <v>1</v>
      </c>
      <c r="R4044">
        <f t="shared" ca="1" si="2172"/>
        <v>14</v>
      </c>
      <c r="S4044">
        <f t="shared" ca="1" si="2173"/>
        <v>9</v>
      </c>
      <c r="T4044">
        <f t="shared" ca="1" si="2174"/>
        <v>5</v>
      </c>
      <c r="U4044">
        <f t="shared" ca="1" si="2175"/>
        <v>3</v>
      </c>
      <c r="V4044">
        <f t="shared" ca="1" si="2176"/>
        <v>8</v>
      </c>
      <c r="X4044">
        <f t="shared" si="2179"/>
        <v>4044</v>
      </c>
      <c r="Y4044">
        <f t="shared" si="2180"/>
        <v>4002</v>
      </c>
      <c r="Z4044">
        <f t="shared" si="2181"/>
        <v>4003</v>
      </c>
      <c r="AA4044">
        <f t="shared" si="2177"/>
        <v>4101</v>
      </c>
      <c r="AB4044">
        <f t="shared" si="2194"/>
        <v>100</v>
      </c>
      <c r="AM4044" t="str">
        <f t="shared" si="2195"/>
        <v>201905SS</v>
      </c>
      <c r="AN4044">
        <f t="shared" ca="1" si="2182"/>
        <v>14.001126760563377</v>
      </c>
      <c r="AO4044">
        <f t="shared" ca="1" si="2183"/>
        <v>9.0140845070422539</v>
      </c>
      <c r="AP4044">
        <f t="shared" ca="1" si="2196"/>
        <v>5.070422535211268</v>
      </c>
      <c r="AQ4044">
        <f t="shared" ca="1" si="2197"/>
        <v>3.0985915492957745</v>
      </c>
      <c r="AR4044">
        <f t="shared" ca="1" si="2198"/>
        <v>7.887323943661972</v>
      </c>
      <c r="AS4044">
        <f ca="1">P4044/J4044</f>
        <v>0.15033279178240133</v>
      </c>
    </row>
    <row r="4045" spans="1:45" x14ac:dyDescent="0.4">
      <c r="A4045">
        <f t="shared" si="2193"/>
        <v>201905</v>
      </c>
      <c r="B4045" t="s">
        <v>99</v>
      </c>
      <c r="C4045" t="s">
        <v>31</v>
      </c>
      <c r="D4045" t="str">
        <f t="shared" ca="1" si="2178"/>
        <v>I112</v>
      </c>
      <c r="E4045">
        <f t="shared" ca="1" si="2162"/>
        <v>32</v>
      </c>
      <c r="F4045">
        <f t="shared" ca="1" si="2163"/>
        <v>15</v>
      </c>
      <c r="G4045" t="str">
        <f t="shared" ca="1" si="2164"/>
        <v>S10</v>
      </c>
      <c r="H4045" t="str">
        <f t="shared" ca="1" si="2165"/>
        <v>S107</v>
      </c>
      <c r="I4045">
        <f ca="1">VLOOKUP(D4045,PRC!$A$2:$B$21,2,0)*E4045</f>
        <v>2080000</v>
      </c>
      <c r="J4045">
        <f t="shared" ca="1" si="2166"/>
        <v>1871996</v>
      </c>
      <c r="K4045">
        <f ca="1">VLOOKUP(D4045,PRC!$A$1:$C$21,3,0)*E4045</f>
        <v>1040000</v>
      </c>
      <c r="L4045">
        <f t="shared" ca="1" si="2167"/>
        <v>208000</v>
      </c>
      <c r="M4045">
        <f t="shared" ca="1" si="2168"/>
        <v>62000</v>
      </c>
      <c r="N4045">
        <f t="shared" ca="1" si="2169"/>
        <v>62000</v>
      </c>
      <c r="O4045">
        <f t="shared" ca="1" si="2170"/>
        <v>166000</v>
      </c>
      <c r="P4045">
        <f t="shared" ca="1" si="2192"/>
        <v>333996</v>
      </c>
      <c r="Q4045">
        <f ca="1">IF(P4045&gt;0,1,0)</f>
        <v>1</v>
      </c>
      <c r="R4045">
        <f t="shared" ca="1" si="2172"/>
        <v>10</v>
      </c>
      <c r="S4045">
        <f t="shared" ca="1" si="2173"/>
        <v>10</v>
      </c>
      <c r="T4045">
        <f t="shared" ca="1" si="2174"/>
        <v>3</v>
      </c>
      <c r="U4045">
        <f t="shared" ca="1" si="2175"/>
        <v>3</v>
      </c>
      <c r="V4045">
        <f t="shared" ca="1" si="2176"/>
        <v>8</v>
      </c>
      <c r="X4045">
        <f t="shared" si="2179"/>
        <v>4045</v>
      </c>
      <c r="Y4045">
        <f t="shared" si="2180"/>
        <v>4002</v>
      </c>
      <c r="Z4045">
        <f t="shared" si="2181"/>
        <v>4003</v>
      </c>
      <c r="AA4045">
        <f t="shared" si="2177"/>
        <v>4101</v>
      </c>
      <c r="AB4045">
        <f t="shared" si="2194"/>
        <v>100</v>
      </c>
      <c r="AM4045" t="str">
        <f t="shared" si="2195"/>
        <v>201905SS</v>
      </c>
      <c r="AN4045">
        <f t="shared" ca="1" si="2182"/>
        <v>10.000192307692313</v>
      </c>
      <c r="AO4045">
        <f t="shared" ca="1" si="2183"/>
        <v>10</v>
      </c>
      <c r="AP4045">
        <f t="shared" ca="1" si="2196"/>
        <v>2.9807692307692308</v>
      </c>
      <c r="AQ4045">
        <f t="shared" ca="1" si="2197"/>
        <v>2.9807692307692308</v>
      </c>
      <c r="AR4045">
        <f t="shared" ca="1" si="2198"/>
        <v>7.9807692307692299</v>
      </c>
      <c r="AS4045">
        <f ca="1">P4045/J4045</f>
        <v>0.178417047899675</v>
      </c>
    </row>
    <row r="4046" spans="1:45" x14ac:dyDescent="0.4">
      <c r="A4046">
        <f t="shared" si="2193"/>
        <v>201905</v>
      </c>
      <c r="B4046" t="s">
        <v>100</v>
      </c>
      <c r="C4046" t="s">
        <v>31</v>
      </c>
      <c r="D4046" t="str">
        <f t="shared" ca="1" si="2178"/>
        <v>I101</v>
      </c>
      <c r="E4046">
        <f t="shared" ca="1" si="2162"/>
        <v>46</v>
      </c>
      <c r="F4046">
        <f t="shared" ca="1" si="2163"/>
        <v>6</v>
      </c>
      <c r="G4046" t="str">
        <f t="shared" ca="1" si="2164"/>
        <v>S11</v>
      </c>
      <c r="H4046" t="str">
        <f t="shared" ca="1" si="2165"/>
        <v>S117</v>
      </c>
      <c r="I4046">
        <f ca="1">VLOOKUP(D4046,PRC!$A$2:$B$21,2,0)*E4046</f>
        <v>1380000</v>
      </c>
      <c r="J4046">
        <f t="shared" ca="1" si="2166"/>
        <v>1200596</v>
      </c>
      <c r="K4046">
        <f ca="1">VLOOKUP(D4046,PRC!$A$1:$C$21,3,0)*E4046</f>
        <v>717600</v>
      </c>
      <c r="L4046">
        <f t="shared" ca="1" si="2167"/>
        <v>124000</v>
      </c>
      <c r="M4046">
        <f t="shared" ca="1" si="2168"/>
        <v>69000</v>
      </c>
      <c r="N4046">
        <f t="shared" ca="1" si="2169"/>
        <v>55000</v>
      </c>
      <c r="O4046">
        <f t="shared" ca="1" si="2170"/>
        <v>124000</v>
      </c>
      <c r="P4046">
        <f t="shared" ca="1" si="2192"/>
        <v>110996</v>
      </c>
      <c r="Q4046">
        <f ca="1">IF(P4046&gt;0,1,0)</f>
        <v>1</v>
      </c>
      <c r="R4046">
        <f t="shared" ca="1" si="2172"/>
        <v>13</v>
      </c>
      <c r="S4046">
        <f t="shared" ca="1" si="2173"/>
        <v>9</v>
      </c>
      <c r="T4046">
        <f t="shared" ca="1" si="2174"/>
        <v>5</v>
      </c>
      <c r="U4046">
        <f t="shared" ca="1" si="2175"/>
        <v>4</v>
      </c>
      <c r="V4046">
        <f t="shared" ca="1" si="2176"/>
        <v>9</v>
      </c>
      <c r="X4046">
        <f t="shared" si="2179"/>
        <v>4046</v>
      </c>
      <c r="Y4046">
        <f t="shared" si="2180"/>
        <v>4002</v>
      </c>
      <c r="Z4046">
        <f t="shared" si="2181"/>
        <v>4003</v>
      </c>
      <c r="AA4046">
        <f t="shared" si="2177"/>
        <v>4101</v>
      </c>
      <c r="AB4046">
        <f t="shared" si="2194"/>
        <v>100</v>
      </c>
      <c r="AM4046" t="str">
        <f t="shared" si="2195"/>
        <v>201905SS</v>
      </c>
      <c r="AN4046">
        <f t="shared" ca="1" si="2182"/>
        <v>13.000289855072467</v>
      </c>
      <c r="AO4046">
        <f t="shared" ca="1" si="2183"/>
        <v>8.9855072463768124</v>
      </c>
      <c r="AP4046">
        <f t="shared" ca="1" si="2196"/>
        <v>5</v>
      </c>
      <c r="AQ4046">
        <f t="shared" ca="1" si="2197"/>
        <v>3.9855072463768111</v>
      </c>
      <c r="AR4046">
        <f t="shared" ca="1" si="2198"/>
        <v>8.9855072463768124</v>
      </c>
      <c r="AS4046">
        <f ca="1">P4046/J4046</f>
        <v>9.2450749461100989E-2</v>
      </c>
    </row>
    <row r="4047" spans="1:45" x14ac:dyDescent="0.4">
      <c r="A4047">
        <f t="shared" si="2193"/>
        <v>201905</v>
      </c>
      <c r="B4047" t="s">
        <v>101</v>
      </c>
      <c r="C4047" t="s">
        <v>31</v>
      </c>
      <c r="D4047" t="str">
        <f t="shared" ca="1" si="2178"/>
        <v>I112</v>
      </c>
      <c r="E4047">
        <f t="shared" ca="1" si="2162"/>
        <v>46</v>
      </c>
      <c r="F4047">
        <f t="shared" ca="1" si="2163"/>
        <v>14</v>
      </c>
      <c r="G4047" t="str">
        <f t="shared" ca="1" si="2164"/>
        <v>S11</v>
      </c>
      <c r="H4047" t="str">
        <f t="shared" ca="1" si="2165"/>
        <v>S115</v>
      </c>
      <c r="I4047">
        <f ca="1">VLOOKUP(D4047,PRC!$A$2:$B$21,2,0)*E4047</f>
        <v>2990000</v>
      </c>
      <c r="J4047">
        <f t="shared" ca="1" si="2166"/>
        <v>2661096</v>
      </c>
      <c r="K4047">
        <f ca="1">VLOOKUP(D4047,PRC!$A$1:$C$21,3,0)*E4047</f>
        <v>1495000</v>
      </c>
      <c r="L4047">
        <f t="shared" ca="1" si="2167"/>
        <v>269000</v>
      </c>
      <c r="M4047">
        <f t="shared" ca="1" si="2168"/>
        <v>90000</v>
      </c>
      <c r="N4047">
        <f t="shared" ca="1" si="2169"/>
        <v>90000</v>
      </c>
      <c r="O4047">
        <f t="shared" ca="1" si="2170"/>
        <v>299000</v>
      </c>
      <c r="P4047">
        <f t="shared" ca="1" si="2192"/>
        <v>418096</v>
      </c>
      <c r="Q4047">
        <f ca="1">IF(P4047&gt;0,1,0)</f>
        <v>1</v>
      </c>
      <c r="R4047">
        <f t="shared" ca="1" si="2172"/>
        <v>11</v>
      </c>
      <c r="S4047">
        <f t="shared" ca="1" si="2173"/>
        <v>9</v>
      </c>
      <c r="T4047">
        <f t="shared" ca="1" si="2174"/>
        <v>3</v>
      </c>
      <c r="U4047">
        <f t="shared" ca="1" si="2175"/>
        <v>3</v>
      </c>
      <c r="V4047">
        <f t="shared" ca="1" si="2176"/>
        <v>10</v>
      </c>
      <c r="X4047">
        <f t="shared" si="2179"/>
        <v>4047</v>
      </c>
      <c r="Y4047">
        <f t="shared" si="2180"/>
        <v>4002</v>
      </c>
      <c r="Z4047">
        <f t="shared" si="2181"/>
        <v>4003</v>
      </c>
      <c r="AA4047">
        <f t="shared" si="2177"/>
        <v>4101</v>
      </c>
      <c r="AB4047">
        <f t="shared" si="2194"/>
        <v>100</v>
      </c>
      <c r="AM4047" t="str">
        <f t="shared" si="2195"/>
        <v>201905SS</v>
      </c>
      <c r="AN4047">
        <f t="shared" ca="1" si="2182"/>
        <v>11.00013377926421</v>
      </c>
      <c r="AO4047">
        <f t="shared" ca="1" si="2183"/>
        <v>8.9966555183946486</v>
      </c>
      <c r="AP4047">
        <f t="shared" ca="1" si="2196"/>
        <v>3.0100334448160537</v>
      </c>
      <c r="AQ4047">
        <f t="shared" ca="1" si="2197"/>
        <v>3.0100334448160537</v>
      </c>
      <c r="AR4047">
        <f t="shared" ca="1" si="2198"/>
        <v>10</v>
      </c>
      <c r="AS4047">
        <f ca="1">P4047/J4047</f>
        <v>0.15711421158800734</v>
      </c>
    </row>
    <row r="4048" spans="1:45" x14ac:dyDescent="0.4">
      <c r="A4048">
        <f t="shared" si="2193"/>
        <v>201905</v>
      </c>
      <c r="B4048" t="s">
        <v>102</v>
      </c>
      <c r="C4048" t="s">
        <v>31</v>
      </c>
      <c r="D4048" t="str">
        <f t="shared" ca="1" si="2178"/>
        <v>I112</v>
      </c>
      <c r="E4048">
        <f t="shared" ca="1" si="2162"/>
        <v>60</v>
      </c>
      <c r="F4048">
        <f t="shared" ca="1" si="2163"/>
        <v>15</v>
      </c>
      <c r="G4048" t="str">
        <f t="shared" ca="1" si="2164"/>
        <v>S10</v>
      </c>
      <c r="H4048" t="str">
        <f t="shared" ca="1" si="2165"/>
        <v>S104</v>
      </c>
      <c r="I4048">
        <f ca="1">VLOOKUP(D4048,PRC!$A$2:$B$21,2,0)*E4048</f>
        <v>3900000</v>
      </c>
      <c r="J4048">
        <f t="shared" ca="1" si="2166"/>
        <v>3626995.9999999995</v>
      </c>
      <c r="K4048">
        <f ca="1">VLOOKUP(D4048,PRC!$A$1:$C$21,3,0)*E4048</f>
        <v>1950000</v>
      </c>
      <c r="L4048">
        <f t="shared" ca="1" si="2167"/>
        <v>312000</v>
      </c>
      <c r="M4048">
        <f t="shared" ca="1" si="2168"/>
        <v>156000</v>
      </c>
      <c r="N4048">
        <f t="shared" ca="1" si="2169"/>
        <v>156000</v>
      </c>
      <c r="O4048">
        <f t="shared" ca="1" si="2170"/>
        <v>351000</v>
      </c>
      <c r="P4048">
        <f t="shared" ca="1" si="2192"/>
        <v>701995.99999999953</v>
      </c>
      <c r="Q4048">
        <f ca="1">IF(P4048&gt;0,1,0)</f>
        <v>1</v>
      </c>
      <c r="R4048">
        <f t="shared" ca="1" si="2172"/>
        <v>7</v>
      </c>
      <c r="S4048">
        <f t="shared" ca="1" si="2173"/>
        <v>8</v>
      </c>
      <c r="T4048">
        <f t="shared" ca="1" si="2174"/>
        <v>4</v>
      </c>
      <c r="U4048">
        <f t="shared" ca="1" si="2175"/>
        <v>4</v>
      </c>
      <c r="V4048">
        <f t="shared" ca="1" si="2176"/>
        <v>9</v>
      </c>
      <c r="X4048">
        <f t="shared" si="2179"/>
        <v>4048</v>
      </c>
      <c r="Y4048">
        <f t="shared" si="2180"/>
        <v>4002</v>
      </c>
      <c r="Z4048">
        <f t="shared" si="2181"/>
        <v>4003</v>
      </c>
      <c r="AA4048">
        <f t="shared" si="2177"/>
        <v>4101</v>
      </c>
      <c r="AB4048">
        <f t="shared" si="2194"/>
        <v>100</v>
      </c>
      <c r="AM4048" t="str">
        <f t="shared" si="2195"/>
        <v>201905SS</v>
      </c>
      <c r="AN4048">
        <f t="shared" ca="1" si="2182"/>
        <v>7.0001025641025727</v>
      </c>
      <c r="AO4048">
        <f t="shared" ca="1" si="2183"/>
        <v>8</v>
      </c>
      <c r="AP4048">
        <f t="shared" ca="1" si="2196"/>
        <v>4</v>
      </c>
      <c r="AQ4048">
        <f t="shared" ca="1" si="2197"/>
        <v>4</v>
      </c>
      <c r="AR4048">
        <f t="shared" ca="1" si="2198"/>
        <v>9</v>
      </c>
      <c r="AS4048">
        <f ca="1">P4048/J4048</f>
        <v>0.19354749770884766</v>
      </c>
    </row>
    <row r="4049" spans="1:45" x14ac:dyDescent="0.4">
      <c r="A4049">
        <f t="shared" si="2193"/>
        <v>201905</v>
      </c>
      <c r="B4049" t="s">
        <v>103</v>
      </c>
      <c r="C4049" t="s">
        <v>31</v>
      </c>
      <c r="D4049" t="str">
        <f t="shared" ca="1" si="2178"/>
        <v>I107</v>
      </c>
      <c r="E4049">
        <f t="shared" ca="1" si="2162"/>
        <v>38</v>
      </c>
      <c r="F4049">
        <f t="shared" ca="1" si="2163"/>
        <v>5</v>
      </c>
      <c r="G4049" t="str">
        <f t="shared" ca="1" si="2164"/>
        <v>S11</v>
      </c>
      <c r="H4049" t="str">
        <f t="shared" ca="1" si="2165"/>
        <v>S119</v>
      </c>
      <c r="I4049">
        <f ca="1">VLOOKUP(D4049,PRC!$A$2:$B$21,2,0)*E4049</f>
        <v>5700000</v>
      </c>
      <c r="J4049">
        <f t="shared" ca="1" si="2166"/>
        <v>5414996</v>
      </c>
      <c r="K4049">
        <f ca="1">VLOOKUP(D4049,PRC!$A$1:$C$21,3,0)*E4049</f>
        <v>3249000</v>
      </c>
      <c r="L4049">
        <f t="shared" ca="1" si="2167"/>
        <v>513000</v>
      </c>
      <c r="M4049">
        <f t="shared" ca="1" si="2168"/>
        <v>285000</v>
      </c>
      <c r="N4049">
        <f t="shared" ca="1" si="2169"/>
        <v>285000</v>
      </c>
      <c r="O4049">
        <f t="shared" ca="1" si="2170"/>
        <v>513000</v>
      </c>
      <c r="P4049">
        <f t="shared" ca="1" si="2192"/>
        <v>569996</v>
      </c>
      <c r="Q4049">
        <f ca="1">IF(P4049&gt;0,1,0)</f>
        <v>1</v>
      </c>
      <c r="R4049">
        <f t="shared" ca="1" si="2172"/>
        <v>5</v>
      </c>
      <c r="S4049">
        <f t="shared" ca="1" si="2173"/>
        <v>9</v>
      </c>
      <c r="T4049">
        <f t="shared" ca="1" si="2174"/>
        <v>5</v>
      </c>
      <c r="U4049">
        <f t="shared" ca="1" si="2175"/>
        <v>5</v>
      </c>
      <c r="V4049">
        <f t="shared" ca="1" si="2176"/>
        <v>9</v>
      </c>
      <c r="X4049">
        <f t="shared" si="2179"/>
        <v>4049</v>
      </c>
      <c r="Y4049">
        <f t="shared" si="2180"/>
        <v>4002</v>
      </c>
      <c r="Z4049">
        <f t="shared" si="2181"/>
        <v>4003</v>
      </c>
      <c r="AA4049">
        <f t="shared" si="2177"/>
        <v>4101</v>
      </c>
      <c r="AB4049">
        <f t="shared" si="2194"/>
        <v>100</v>
      </c>
      <c r="AM4049" t="str">
        <f t="shared" si="2195"/>
        <v>201905SS</v>
      </c>
      <c r="AN4049">
        <f t="shared" ca="1" si="2182"/>
        <v>5.0000701754385979</v>
      </c>
      <c r="AO4049">
        <f t="shared" ca="1" si="2183"/>
        <v>9</v>
      </c>
      <c r="AP4049">
        <f t="shared" ca="1" si="2196"/>
        <v>5</v>
      </c>
      <c r="AQ4049">
        <f t="shared" ca="1" si="2197"/>
        <v>5</v>
      </c>
      <c r="AR4049">
        <f t="shared" ca="1" si="2198"/>
        <v>9</v>
      </c>
      <c r="AS4049">
        <f ca="1">P4049/J4049</f>
        <v>0.10526249696213995</v>
      </c>
    </row>
    <row r="4050" spans="1:45" x14ac:dyDescent="0.4">
      <c r="A4050">
        <f t="shared" si="2193"/>
        <v>201905</v>
      </c>
      <c r="B4050" t="s">
        <v>104</v>
      </c>
      <c r="C4050" t="s">
        <v>31</v>
      </c>
      <c r="D4050" t="str">
        <f t="shared" ca="1" si="2178"/>
        <v>I119</v>
      </c>
      <c r="E4050">
        <f t="shared" ca="1" si="2162"/>
        <v>38</v>
      </c>
      <c r="F4050">
        <f t="shared" ca="1" si="2163"/>
        <v>5</v>
      </c>
      <c r="G4050" t="str">
        <f t="shared" ca="1" si="2164"/>
        <v>S11</v>
      </c>
      <c r="H4050" t="str">
        <f t="shared" ca="1" si="2165"/>
        <v>S112</v>
      </c>
      <c r="I4050">
        <f ca="1">VLOOKUP(D4050,PRC!$A$2:$B$21,2,0)*E4050</f>
        <v>3610000</v>
      </c>
      <c r="J4050">
        <f t="shared" ca="1" si="2166"/>
        <v>3140696</v>
      </c>
      <c r="K4050">
        <f ca="1">VLOOKUP(D4050,PRC!$A$1:$C$21,3,0)*E4050</f>
        <v>1732800</v>
      </c>
      <c r="L4050">
        <f t="shared" ca="1" si="2167"/>
        <v>361000</v>
      </c>
      <c r="M4050">
        <f t="shared" ca="1" si="2168"/>
        <v>144000</v>
      </c>
      <c r="N4050">
        <f t="shared" ca="1" si="2169"/>
        <v>108000</v>
      </c>
      <c r="O4050">
        <f t="shared" ca="1" si="2170"/>
        <v>289000</v>
      </c>
      <c r="P4050">
        <f t="shared" ca="1" si="2192"/>
        <v>505896</v>
      </c>
      <c r="Q4050">
        <f ca="1">IF(P4050&gt;0,1,0)</f>
        <v>1</v>
      </c>
      <c r="R4050">
        <f t="shared" ca="1" si="2172"/>
        <v>13</v>
      </c>
      <c r="S4050">
        <f t="shared" ca="1" si="2173"/>
        <v>10</v>
      </c>
      <c r="T4050">
        <f t="shared" ca="1" si="2174"/>
        <v>4</v>
      </c>
      <c r="U4050">
        <f t="shared" ca="1" si="2175"/>
        <v>3</v>
      </c>
      <c r="V4050">
        <f t="shared" ca="1" si="2176"/>
        <v>8</v>
      </c>
      <c r="X4050">
        <f t="shared" si="2179"/>
        <v>4050</v>
      </c>
      <c r="Y4050">
        <f t="shared" si="2180"/>
        <v>4002</v>
      </c>
      <c r="Z4050">
        <f t="shared" si="2181"/>
        <v>4003</v>
      </c>
      <c r="AA4050">
        <f t="shared" si="2177"/>
        <v>4101</v>
      </c>
      <c r="AB4050">
        <f t="shared" si="2194"/>
        <v>100</v>
      </c>
      <c r="AM4050" t="str">
        <f t="shared" si="2195"/>
        <v>201905SS</v>
      </c>
      <c r="AN4050">
        <f t="shared" ca="1" si="2182"/>
        <v>13.000110803324095</v>
      </c>
      <c r="AO4050">
        <f t="shared" ca="1" si="2183"/>
        <v>10</v>
      </c>
      <c r="AP4050">
        <f t="shared" ca="1" si="2196"/>
        <v>3.9889196675900274</v>
      </c>
      <c r="AQ4050">
        <f t="shared" ca="1" si="2197"/>
        <v>2.9916897506925206</v>
      </c>
      <c r="AR4050">
        <f t="shared" ca="1" si="2198"/>
        <v>8.0055401662049857</v>
      </c>
      <c r="AS4050">
        <f ca="1">P4050/J4050</f>
        <v>0.16107767195551559</v>
      </c>
    </row>
    <row r="4051" spans="1:45" x14ac:dyDescent="0.4">
      <c r="A4051">
        <f t="shared" si="2193"/>
        <v>201905</v>
      </c>
      <c r="B4051" t="s">
        <v>105</v>
      </c>
      <c r="C4051" t="s">
        <v>31</v>
      </c>
      <c r="D4051" t="str">
        <f t="shared" ca="1" si="2178"/>
        <v>I104</v>
      </c>
      <c r="E4051">
        <f t="shared" ca="1" si="2162"/>
        <v>67</v>
      </c>
      <c r="F4051">
        <f t="shared" ca="1" si="2163"/>
        <v>10</v>
      </c>
      <c r="G4051" t="str">
        <f t="shared" ca="1" si="2164"/>
        <v>S10</v>
      </c>
      <c r="H4051" t="str">
        <f t="shared" ca="1" si="2165"/>
        <v>S106</v>
      </c>
      <c r="I4051">
        <f ca="1">VLOOKUP(D4051,PRC!$A$2:$B$21,2,0)*E4051</f>
        <v>4690000</v>
      </c>
      <c r="J4051">
        <f t="shared" ca="1" si="2166"/>
        <v>4033396</v>
      </c>
      <c r="K4051">
        <f ca="1">VLOOKUP(D4051,PRC!$A$1:$C$21,3,0)*E4051</f>
        <v>1969800</v>
      </c>
      <c r="L4051">
        <f t="shared" ca="1" si="2167"/>
        <v>375000</v>
      </c>
      <c r="M4051">
        <f t="shared" ca="1" si="2168"/>
        <v>188000</v>
      </c>
      <c r="N4051">
        <f t="shared" ca="1" si="2169"/>
        <v>235000</v>
      </c>
      <c r="O4051">
        <f t="shared" ca="1" si="2170"/>
        <v>375000</v>
      </c>
      <c r="P4051">
        <f t="shared" ca="1" si="2192"/>
        <v>890596</v>
      </c>
      <c r="Q4051">
        <f ca="1">IF(P4051&gt;0,1,0)</f>
        <v>1</v>
      </c>
      <c r="R4051">
        <f t="shared" ca="1" si="2172"/>
        <v>14</v>
      </c>
      <c r="S4051">
        <f t="shared" ca="1" si="2173"/>
        <v>8</v>
      </c>
      <c r="T4051">
        <f t="shared" ca="1" si="2174"/>
        <v>4</v>
      </c>
      <c r="U4051">
        <f t="shared" ca="1" si="2175"/>
        <v>5</v>
      </c>
      <c r="V4051">
        <f t="shared" ca="1" si="2176"/>
        <v>8</v>
      </c>
      <c r="X4051">
        <f t="shared" si="2179"/>
        <v>4051</v>
      </c>
      <c r="Y4051">
        <f t="shared" si="2180"/>
        <v>4002</v>
      </c>
      <c r="Z4051">
        <f t="shared" si="2181"/>
        <v>4003</v>
      </c>
      <c r="AA4051">
        <f t="shared" si="2177"/>
        <v>4101</v>
      </c>
      <c r="AB4051">
        <f t="shared" si="2194"/>
        <v>100</v>
      </c>
      <c r="AM4051" t="str">
        <f t="shared" si="2195"/>
        <v>201905SS</v>
      </c>
      <c r="AN4051">
        <f t="shared" ca="1" si="2182"/>
        <v>14.000085287846487</v>
      </c>
      <c r="AO4051">
        <f t="shared" ca="1" si="2183"/>
        <v>7.9957356076759067</v>
      </c>
      <c r="AP4051">
        <f t="shared" ca="1" si="2196"/>
        <v>4.0085287846481874</v>
      </c>
      <c r="AQ4051">
        <f t="shared" ca="1" si="2197"/>
        <v>5.0106609808102345</v>
      </c>
      <c r="AR4051">
        <f t="shared" ca="1" si="2198"/>
        <v>7.9957356076759067</v>
      </c>
      <c r="AS4051">
        <f ca="1">P4051/J4051</f>
        <v>0.22080549492288881</v>
      </c>
    </row>
    <row r="4052" spans="1:45" x14ac:dyDescent="0.4">
      <c r="A4052">
        <f t="shared" si="2193"/>
        <v>201905</v>
      </c>
      <c r="B4052" t="s">
        <v>106</v>
      </c>
      <c r="C4052" t="s">
        <v>31</v>
      </c>
      <c r="D4052" t="str">
        <f t="shared" ca="1" si="2178"/>
        <v>I107</v>
      </c>
      <c r="E4052">
        <f t="shared" ca="1" si="2162"/>
        <v>31</v>
      </c>
      <c r="F4052">
        <f t="shared" ca="1" si="2163"/>
        <v>8</v>
      </c>
      <c r="G4052" t="str">
        <f t="shared" ca="1" si="2164"/>
        <v>S10</v>
      </c>
      <c r="H4052" t="str">
        <f t="shared" ca="1" si="2165"/>
        <v>S104</v>
      </c>
      <c r="I4052">
        <f ca="1">VLOOKUP(D4052,PRC!$A$2:$B$21,2,0)*E4052</f>
        <v>4650000</v>
      </c>
      <c r="J4052">
        <f t="shared" ca="1" si="2166"/>
        <v>4138496</v>
      </c>
      <c r="K4052">
        <f ca="1">VLOOKUP(D4052,PRC!$A$1:$C$21,3,0)*E4052</f>
        <v>2650500</v>
      </c>
      <c r="L4052">
        <f t="shared" ca="1" si="2167"/>
        <v>419000</v>
      </c>
      <c r="M4052">
        <f t="shared" ca="1" si="2168"/>
        <v>233000</v>
      </c>
      <c r="N4052">
        <f t="shared" ca="1" si="2169"/>
        <v>186000</v>
      </c>
      <c r="O4052">
        <f t="shared" ca="1" si="2170"/>
        <v>465000</v>
      </c>
      <c r="P4052">
        <f t="shared" ca="1" si="2192"/>
        <v>184996</v>
      </c>
      <c r="Q4052">
        <f ca="1">IF(P4052&gt;0,1,0)</f>
        <v>1</v>
      </c>
      <c r="R4052">
        <f t="shared" ca="1" si="2172"/>
        <v>11</v>
      </c>
      <c r="S4052">
        <f t="shared" ca="1" si="2173"/>
        <v>9</v>
      </c>
      <c r="T4052">
        <f t="shared" ca="1" si="2174"/>
        <v>5</v>
      </c>
      <c r="U4052">
        <f t="shared" ca="1" si="2175"/>
        <v>4</v>
      </c>
      <c r="V4052">
        <f t="shared" ca="1" si="2176"/>
        <v>10</v>
      </c>
      <c r="X4052">
        <f t="shared" si="2179"/>
        <v>4052</v>
      </c>
      <c r="Y4052">
        <f t="shared" si="2180"/>
        <v>4002</v>
      </c>
      <c r="Z4052">
        <f t="shared" si="2181"/>
        <v>4003</v>
      </c>
      <c r="AA4052">
        <f t="shared" si="2177"/>
        <v>4101</v>
      </c>
      <c r="AB4052">
        <f t="shared" si="2194"/>
        <v>100</v>
      </c>
      <c r="AM4052" t="str">
        <f t="shared" si="2195"/>
        <v>201905SS</v>
      </c>
      <c r="AN4052">
        <f t="shared" ca="1" si="2182"/>
        <v>11.000086021505373</v>
      </c>
      <c r="AO4052">
        <f t="shared" ca="1" si="2183"/>
        <v>9.0107526881720421</v>
      </c>
      <c r="AP4052">
        <f t="shared" ca="1" si="2196"/>
        <v>5.010752688172043</v>
      </c>
      <c r="AQ4052">
        <f t="shared" ca="1" si="2197"/>
        <v>4</v>
      </c>
      <c r="AR4052">
        <f t="shared" ca="1" si="2198"/>
        <v>10</v>
      </c>
      <c r="AS4052">
        <f ca="1">P4052/J4052</f>
        <v>4.4701263454163059E-2</v>
      </c>
    </row>
    <row r="4053" spans="1:45" x14ac:dyDescent="0.4">
      <c r="A4053">
        <f t="shared" si="2193"/>
        <v>201905</v>
      </c>
      <c r="B4053" t="s">
        <v>107</v>
      </c>
      <c r="C4053" t="s">
        <v>31</v>
      </c>
      <c r="D4053" t="str">
        <f t="shared" ca="1" si="2178"/>
        <v>I113</v>
      </c>
      <c r="E4053">
        <f t="shared" ca="1" si="2162"/>
        <v>68</v>
      </c>
      <c r="F4053">
        <f t="shared" ca="1" si="2163"/>
        <v>7</v>
      </c>
      <c r="G4053" t="str">
        <f t="shared" ca="1" si="2164"/>
        <v>S11</v>
      </c>
      <c r="H4053" t="str">
        <f t="shared" ca="1" si="2165"/>
        <v>S118</v>
      </c>
      <c r="I4053">
        <f ca="1">VLOOKUP(D4053,PRC!$A$2:$B$21,2,0)*E4053</f>
        <v>45560000</v>
      </c>
      <c r="J4053">
        <f t="shared" ca="1" si="2166"/>
        <v>41003996</v>
      </c>
      <c r="K4053">
        <f ca="1">VLOOKUP(D4053,PRC!$A$1:$C$21,3,0)*E4053</f>
        <v>20502000</v>
      </c>
      <c r="L4053">
        <f t="shared" ca="1" si="2167"/>
        <v>4556000</v>
      </c>
      <c r="M4053">
        <f t="shared" ca="1" si="2168"/>
        <v>1367000</v>
      </c>
      <c r="N4053">
        <f t="shared" ca="1" si="2169"/>
        <v>2278000</v>
      </c>
      <c r="O4053">
        <f t="shared" ca="1" si="2170"/>
        <v>3645000</v>
      </c>
      <c r="P4053">
        <f t="shared" ca="1" si="2192"/>
        <v>8655996</v>
      </c>
      <c r="Q4053">
        <f ca="1">IF(P4053&gt;0,1,0)</f>
        <v>1</v>
      </c>
      <c r="R4053">
        <f t="shared" ca="1" si="2172"/>
        <v>10</v>
      </c>
      <c r="S4053">
        <f t="shared" ca="1" si="2173"/>
        <v>10</v>
      </c>
      <c r="T4053">
        <f t="shared" ca="1" si="2174"/>
        <v>3</v>
      </c>
      <c r="U4053">
        <f t="shared" ca="1" si="2175"/>
        <v>5</v>
      </c>
      <c r="V4053">
        <f t="shared" ca="1" si="2176"/>
        <v>8</v>
      </c>
      <c r="X4053">
        <f t="shared" si="2179"/>
        <v>4053</v>
      </c>
      <c r="Y4053">
        <f t="shared" si="2180"/>
        <v>4002</v>
      </c>
      <c r="Z4053">
        <f t="shared" si="2181"/>
        <v>4003</v>
      </c>
      <c r="AA4053">
        <f t="shared" si="2177"/>
        <v>4101</v>
      </c>
      <c r="AB4053">
        <f t="shared" si="2194"/>
        <v>100</v>
      </c>
      <c r="AM4053" t="str">
        <f t="shared" si="2195"/>
        <v>201905SS</v>
      </c>
      <c r="AN4053">
        <f t="shared" ca="1" si="2182"/>
        <v>10.000008779631253</v>
      </c>
      <c r="AO4053">
        <f t="shared" ca="1" si="2183"/>
        <v>10</v>
      </c>
      <c r="AP4053">
        <f t="shared" ca="1" si="2196"/>
        <v>3.0004389815627746</v>
      </c>
      <c r="AQ4053">
        <f t="shared" ca="1" si="2197"/>
        <v>5</v>
      </c>
      <c r="AR4053">
        <f t="shared" ca="1" si="2198"/>
        <v>8.0004389815627732</v>
      </c>
      <c r="AS4053">
        <f ca="1">P4053/J4053</f>
        <v>0.21110127900705092</v>
      </c>
    </row>
    <row r="4054" spans="1:45" x14ac:dyDescent="0.4">
      <c r="A4054">
        <f t="shared" si="2193"/>
        <v>201905</v>
      </c>
      <c r="B4054" t="s">
        <v>108</v>
      </c>
      <c r="C4054" t="s">
        <v>31</v>
      </c>
      <c r="D4054" t="str">
        <f t="shared" ca="1" si="2178"/>
        <v>I113</v>
      </c>
      <c r="E4054">
        <f t="shared" ca="1" si="2162"/>
        <v>24</v>
      </c>
      <c r="F4054">
        <f t="shared" ca="1" si="2163"/>
        <v>13</v>
      </c>
      <c r="G4054" t="str">
        <f t="shared" ca="1" si="2164"/>
        <v>S11</v>
      </c>
      <c r="H4054" t="str">
        <f t="shared" ca="1" si="2165"/>
        <v>S113</v>
      </c>
      <c r="I4054">
        <f ca="1">VLOOKUP(D4054,PRC!$A$2:$B$21,2,0)*E4054</f>
        <v>16080000</v>
      </c>
      <c r="J4054">
        <f t="shared" ca="1" si="2166"/>
        <v>14954395.999999998</v>
      </c>
      <c r="K4054">
        <f ca="1">VLOOKUP(D4054,PRC!$A$1:$C$21,3,0)*E4054</f>
        <v>7236000</v>
      </c>
      <c r="L4054">
        <f t="shared" ca="1" si="2167"/>
        <v>1286000</v>
      </c>
      <c r="M4054">
        <f t="shared" ca="1" si="2168"/>
        <v>643000</v>
      </c>
      <c r="N4054">
        <f t="shared" ca="1" si="2169"/>
        <v>804000</v>
      </c>
      <c r="O4054">
        <f t="shared" ca="1" si="2170"/>
        <v>1608000</v>
      </c>
      <c r="P4054">
        <f t="shared" ca="1" si="2192"/>
        <v>3377395.9999999981</v>
      </c>
      <c r="Q4054">
        <f ca="1">IF(P4054&gt;0,1,0)</f>
        <v>1</v>
      </c>
      <c r="R4054">
        <f t="shared" ca="1" si="2172"/>
        <v>7</v>
      </c>
      <c r="S4054">
        <f t="shared" ca="1" si="2173"/>
        <v>8</v>
      </c>
      <c r="T4054">
        <f t="shared" ca="1" si="2174"/>
        <v>4</v>
      </c>
      <c r="U4054">
        <f t="shared" ca="1" si="2175"/>
        <v>5</v>
      </c>
      <c r="V4054">
        <f t="shared" ca="1" si="2176"/>
        <v>10</v>
      </c>
      <c r="X4054">
        <f t="shared" si="2179"/>
        <v>4054</v>
      </c>
      <c r="Y4054">
        <f t="shared" si="2180"/>
        <v>4002</v>
      </c>
      <c r="Z4054">
        <f t="shared" si="2181"/>
        <v>4003</v>
      </c>
      <c r="AA4054">
        <f t="shared" si="2177"/>
        <v>4101</v>
      </c>
      <c r="AB4054">
        <f t="shared" si="2194"/>
        <v>100</v>
      </c>
      <c r="AM4054" t="str">
        <f t="shared" si="2195"/>
        <v>201905SS</v>
      </c>
      <c r="AN4054">
        <f t="shared" ca="1" si="2182"/>
        <v>7.0000248756219019</v>
      </c>
      <c r="AO4054">
        <f t="shared" ca="1" si="2183"/>
        <v>7.9975124378109452</v>
      </c>
      <c r="AP4054">
        <f t="shared" ca="1" si="2196"/>
        <v>3.9987562189054726</v>
      </c>
      <c r="AQ4054">
        <f t="shared" ca="1" si="2197"/>
        <v>5</v>
      </c>
      <c r="AR4054">
        <f t="shared" ca="1" si="2198"/>
        <v>10</v>
      </c>
      <c r="AS4054">
        <f ca="1">P4054/J4054</f>
        <v>0.2258463665132312</v>
      </c>
    </row>
    <row r="4055" spans="1:45" x14ac:dyDescent="0.4">
      <c r="A4055">
        <f t="shared" si="2193"/>
        <v>201905</v>
      </c>
      <c r="B4055" t="s">
        <v>109</v>
      </c>
      <c r="C4055" t="s">
        <v>31</v>
      </c>
      <c r="D4055" t="str">
        <f t="shared" ca="1" si="2178"/>
        <v>I116</v>
      </c>
      <c r="E4055">
        <f t="shared" ca="1" si="2162"/>
        <v>31</v>
      </c>
      <c r="F4055">
        <f t="shared" ca="1" si="2163"/>
        <v>9</v>
      </c>
      <c r="G4055" t="str">
        <f t="shared" ca="1" si="2164"/>
        <v>S11</v>
      </c>
      <c r="H4055" t="str">
        <f t="shared" ca="1" si="2165"/>
        <v>S111</v>
      </c>
      <c r="I4055">
        <f ca="1">VLOOKUP(D4055,PRC!$A$2:$B$21,2,0)*E4055</f>
        <v>45260000</v>
      </c>
      <c r="J4055">
        <f t="shared" ca="1" si="2166"/>
        <v>38923596</v>
      </c>
      <c r="K4055">
        <f ca="1">VLOOKUP(D4055,PRC!$A$1:$C$21,3,0)*E4055</f>
        <v>27156000</v>
      </c>
      <c r="L4055">
        <f t="shared" ca="1" si="2167"/>
        <v>4073000</v>
      </c>
      <c r="M4055">
        <f t="shared" ca="1" si="2168"/>
        <v>2263000</v>
      </c>
      <c r="N4055">
        <f t="shared" ca="1" si="2169"/>
        <v>2263000</v>
      </c>
      <c r="O4055">
        <f t="shared" ca="1" si="2170"/>
        <v>4073000</v>
      </c>
      <c r="P4055">
        <f t="shared" ca="1" si="2192"/>
        <v>-904404</v>
      </c>
      <c r="Q4055">
        <f ca="1">IF(P4055&gt;0,1,0)</f>
        <v>0</v>
      </c>
      <c r="R4055">
        <f t="shared" ca="1" si="2172"/>
        <v>14</v>
      </c>
      <c r="S4055">
        <f t="shared" ca="1" si="2173"/>
        <v>9</v>
      </c>
      <c r="T4055">
        <f t="shared" ca="1" si="2174"/>
        <v>5</v>
      </c>
      <c r="U4055">
        <f t="shared" ca="1" si="2175"/>
        <v>5</v>
      </c>
      <c r="V4055">
        <f t="shared" ca="1" si="2176"/>
        <v>9</v>
      </c>
      <c r="X4055">
        <f t="shared" si="2179"/>
        <v>4055</v>
      </c>
      <c r="Y4055">
        <f t="shared" si="2180"/>
        <v>4002</v>
      </c>
      <c r="Z4055">
        <f t="shared" si="2181"/>
        <v>4003</v>
      </c>
      <c r="AA4055">
        <f t="shared" si="2177"/>
        <v>4101</v>
      </c>
      <c r="AB4055">
        <f t="shared" si="2194"/>
        <v>100</v>
      </c>
      <c r="AM4055" t="str">
        <f t="shared" si="2195"/>
        <v>201905SS</v>
      </c>
      <c r="AN4055">
        <f t="shared" ca="1" si="2182"/>
        <v>14.000008837825895</v>
      </c>
      <c r="AO4055">
        <f t="shared" ca="1" si="2183"/>
        <v>8.999116217410517</v>
      </c>
      <c r="AP4055">
        <f t="shared" ca="1" si="2196"/>
        <v>5</v>
      </c>
      <c r="AQ4055">
        <f t="shared" ca="1" si="2197"/>
        <v>5</v>
      </c>
      <c r="AR4055">
        <f t="shared" ca="1" si="2198"/>
        <v>8.999116217410517</v>
      </c>
      <c r="AS4055">
        <f ca="1">P4055/J4055</f>
        <v>-2.3235366023221491E-2</v>
      </c>
    </row>
    <row r="4056" spans="1:45" x14ac:dyDescent="0.4">
      <c r="A4056">
        <f t="shared" si="2193"/>
        <v>201905</v>
      </c>
      <c r="B4056" t="s">
        <v>110</v>
      </c>
      <c r="C4056" t="s">
        <v>31</v>
      </c>
      <c r="D4056" t="str">
        <f t="shared" ca="1" si="2178"/>
        <v>I118</v>
      </c>
      <c r="E4056">
        <f t="shared" ca="1" si="2162"/>
        <v>46</v>
      </c>
      <c r="F4056">
        <f t="shared" ca="1" si="2163"/>
        <v>6</v>
      </c>
      <c r="G4056" t="str">
        <f t="shared" ca="1" si="2164"/>
        <v>S11</v>
      </c>
      <c r="H4056" t="str">
        <f t="shared" ca="1" si="2165"/>
        <v>S115</v>
      </c>
      <c r="I4056">
        <f ca="1">VLOOKUP(D4056,PRC!$A$2:$B$21,2,0)*E4056</f>
        <v>24380000</v>
      </c>
      <c r="J4056">
        <f t="shared" ca="1" si="2166"/>
        <v>22673396</v>
      </c>
      <c r="K4056">
        <f ca="1">VLOOKUP(D4056,PRC!$A$1:$C$21,3,0)*E4056</f>
        <v>10239600</v>
      </c>
      <c r="L4056">
        <f t="shared" ca="1" si="2167"/>
        <v>1950000</v>
      </c>
      <c r="M4056">
        <f t="shared" ca="1" si="2168"/>
        <v>731000</v>
      </c>
      <c r="N4056">
        <f t="shared" ca="1" si="2169"/>
        <v>975000</v>
      </c>
      <c r="O4056">
        <f t="shared" ca="1" si="2170"/>
        <v>2438000</v>
      </c>
      <c r="P4056">
        <f t="shared" ca="1" si="2192"/>
        <v>6339796</v>
      </c>
      <c r="Q4056">
        <f ca="1">IF(P4056&gt;0,1,0)</f>
        <v>1</v>
      </c>
      <c r="R4056">
        <f t="shared" ca="1" si="2172"/>
        <v>7</v>
      </c>
      <c r="S4056">
        <f t="shared" ca="1" si="2173"/>
        <v>8</v>
      </c>
      <c r="T4056">
        <f t="shared" ca="1" si="2174"/>
        <v>3</v>
      </c>
      <c r="U4056">
        <f t="shared" ca="1" si="2175"/>
        <v>4</v>
      </c>
      <c r="V4056">
        <f t="shared" ca="1" si="2176"/>
        <v>10</v>
      </c>
      <c r="X4056">
        <f t="shared" si="2179"/>
        <v>4056</v>
      </c>
      <c r="Y4056">
        <f t="shared" si="2180"/>
        <v>4002</v>
      </c>
      <c r="Z4056">
        <f t="shared" si="2181"/>
        <v>4003</v>
      </c>
      <c r="AA4056">
        <f t="shared" si="2177"/>
        <v>4101</v>
      </c>
      <c r="AB4056">
        <f t="shared" si="2194"/>
        <v>100</v>
      </c>
      <c r="AM4056" t="str">
        <f t="shared" si="2195"/>
        <v>201905SS</v>
      </c>
      <c r="AN4056">
        <f t="shared" ca="1" si="2182"/>
        <v>7.0000164068908965</v>
      </c>
      <c r="AO4056">
        <f t="shared" ca="1" si="2183"/>
        <v>7.9983593109105824</v>
      </c>
      <c r="AP4056">
        <f t="shared" ca="1" si="2196"/>
        <v>2.9983593109105824</v>
      </c>
      <c r="AQ4056">
        <f t="shared" ca="1" si="2197"/>
        <v>3.9991796554552912</v>
      </c>
      <c r="AR4056">
        <f t="shared" ca="1" si="2198"/>
        <v>10</v>
      </c>
      <c r="AS4056">
        <f ca="1">P4056/J4056</f>
        <v>0.27961386992932158</v>
      </c>
    </row>
    <row r="4057" spans="1:45" x14ac:dyDescent="0.4">
      <c r="A4057">
        <f t="shared" si="2193"/>
        <v>201905</v>
      </c>
      <c r="B4057" t="s">
        <v>111</v>
      </c>
      <c r="C4057" t="s">
        <v>31</v>
      </c>
      <c r="D4057" t="str">
        <f t="shared" ca="1" si="2178"/>
        <v>I116</v>
      </c>
      <c r="E4057">
        <f t="shared" ca="1" si="2162"/>
        <v>45</v>
      </c>
      <c r="F4057">
        <f t="shared" ca="1" si="2163"/>
        <v>8</v>
      </c>
      <c r="G4057" t="str">
        <f t="shared" ca="1" si="2164"/>
        <v>S10</v>
      </c>
      <c r="H4057" t="str">
        <f t="shared" ca="1" si="2165"/>
        <v>S102</v>
      </c>
      <c r="I4057">
        <f ca="1">VLOOKUP(D4057,PRC!$A$2:$B$21,2,0)*E4057</f>
        <v>65700000</v>
      </c>
      <c r="J4057">
        <f t="shared" ca="1" si="2166"/>
        <v>62414996</v>
      </c>
      <c r="K4057">
        <f ca="1">VLOOKUP(D4057,PRC!$A$1:$C$21,3,0)*E4057</f>
        <v>39420000</v>
      </c>
      <c r="L4057">
        <f t="shared" ca="1" si="2167"/>
        <v>6570000</v>
      </c>
      <c r="M4057">
        <f t="shared" ca="1" si="2168"/>
        <v>1971000</v>
      </c>
      <c r="N4057">
        <f t="shared" ca="1" si="2169"/>
        <v>2628000</v>
      </c>
      <c r="O4057">
        <f t="shared" ca="1" si="2170"/>
        <v>5256000</v>
      </c>
      <c r="P4057">
        <f t="shared" ca="1" si="2192"/>
        <v>6569996</v>
      </c>
      <c r="Q4057">
        <f ca="1">IF(P4057&gt;0,1,0)</f>
        <v>1</v>
      </c>
      <c r="R4057">
        <f t="shared" ca="1" si="2172"/>
        <v>5</v>
      </c>
      <c r="S4057">
        <f t="shared" ca="1" si="2173"/>
        <v>10</v>
      </c>
      <c r="T4057">
        <f t="shared" ca="1" si="2174"/>
        <v>3</v>
      </c>
      <c r="U4057">
        <f t="shared" ca="1" si="2175"/>
        <v>4</v>
      </c>
      <c r="V4057">
        <f t="shared" ca="1" si="2176"/>
        <v>8</v>
      </c>
      <c r="X4057">
        <f t="shared" si="2179"/>
        <v>4057</v>
      </c>
      <c r="Y4057">
        <f t="shared" si="2180"/>
        <v>4002</v>
      </c>
      <c r="Z4057">
        <f t="shared" si="2181"/>
        <v>4003</v>
      </c>
      <c r="AA4057">
        <f t="shared" si="2177"/>
        <v>4101</v>
      </c>
      <c r="AB4057">
        <f t="shared" si="2194"/>
        <v>100</v>
      </c>
      <c r="AM4057" t="str">
        <f t="shared" si="2195"/>
        <v>201905SS</v>
      </c>
      <c r="AN4057">
        <f t="shared" ca="1" si="2182"/>
        <v>5.0000060882800623</v>
      </c>
      <c r="AO4057">
        <f t="shared" ca="1" si="2183"/>
        <v>10</v>
      </c>
      <c r="AP4057">
        <f t="shared" ca="1" si="2196"/>
        <v>3</v>
      </c>
      <c r="AQ4057">
        <f t="shared" ca="1" si="2197"/>
        <v>4</v>
      </c>
      <c r="AR4057">
        <f t="shared" ca="1" si="2198"/>
        <v>8</v>
      </c>
      <c r="AS4057">
        <f ca="1">P4057/J4057</f>
        <v>0.10526310055359132</v>
      </c>
    </row>
    <row r="4058" spans="1:45" x14ac:dyDescent="0.4">
      <c r="A4058">
        <f t="shared" si="2193"/>
        <v>201905</v>
      </c>
      <c r="B4058" t="s">
        <v>112</v>
      </c>
      <c r="C4058" t="s">
        <v>31</v>
      </c>
      <c r="D4058" t="str">
        <f t="shared" ca="1" si="2178"/>
        <v>I103</v>
      </c>
      <c r="E4058">
        <f t="shared" ca="1" si="2162"/>
        <v>49</v>
      </c>
      <c r="F4058">
        <f t="shared" ca="1" si="2163"/>
        <v>9</v>
      </c>
      <c r="G4058" t="str">
        <f t="shared" ca="1" si="2164"/>
        <v>S10</v>
      </c>
      <c r="H4058" t="str">
        <f t="shared" ca="1" si="2165"/>
        <v>S103</v>
      </c>
      <c r="I4058">
        <f ca="1">VLOOKUP(D4058,PRC!$A$2:$B$21,2,0)*E4058</f>
        <v>2450000</v>
      </c>
      <c r="J4058">
        <f t="shared" ca="1" si="2166"/>
        <v>2082496</v>
      </c>
      <c r="K4058">
        <f ca="1">VLOOKUP(D4058,PRC!$A$1:$C$21,3,0)*E4058</f>
        <v>1396500</v>
      </c>
      <c r="L4058">
        <f t="shared" ca="1" si="2167"/>
        <v>221000</v>
      </c>
      <c r="M4058">
        <f t="shared" ca="1" si="2168"/>
        <v>98000</v>
      </c>
      <c r="N4058">
        <f t="shared" ca="1" si="2169"/>
        <v>123000</v>
      </c>
      <c r="O4058">
        <f t="shared" ca="1" si="2170"/>
        <v>245000</v>
      </c>
      <c r="P4058">
        <f t="shared" ca="1" si="2192"/>
        <v>-1004</v>
      </c>
      <c r="Q4058">
        <f ca="1">IF(P4058&gt;0,1,0)</f>
        <v>0</v>
      </c>
      <c r="R4058">
        <f t="shared" ca="1" si="2172"/>
        <v>15</v>
      </c>
      <c r="S4058">
        <f t="shared" ca="1" si="2173"/>
        <v>9</v>
      </c>
      <c r="T4058">
        <f t="shared" ca="1" si="2174"/>
        <v>4</v>
      </c>
      <c r="U4058">
        <f t="shared" ca="1" si="2175"/>
        <v>5</v>
      </c>
      <c r="V4058">
        <f t="shared" ca="1" si="2176"/>
        <v>10</v>
      </c>
      <c r="X4058">
        <f t="shared" si="2179"/>
        <v>4058</v>
      </c>
      <c r="Y4058">
        <f t="shared" si="2180"/>
        <v>4002</v>
      </c>
      <c r="Z4058">
        <f t="shared" si="2181"/>
        <v>4003</v>
      </c>
      <c r="AA4058">
        <f t="shared" si="2177"/>
        <v>4101</v>
      </c>
      <c r="AB4058">
        <f t="shared" si="2194"/>
        <v>100</v>
      </c>
      <c r="AM4058" t="str">
        <f t="shared" si="2195"/>
        <v>201905SS</v>
      </c>
      <c r="AN4058">
        <f t="shared" ca="1" si="2182"/>
        <v>15.000163265306121</v>
      </c>
      <c r="AO4058">
        <f t="shared" ca="1" si="2183"/>
        <v>9.0204081632653068</v>
      </c>
      <c r="AP4058">
        <f t="shared" ca="1" si="2196"/>
        <v>4</v>
      </c>
      <c r="AQ4058">
        <f t="shared" ca="1" si="2197"/>
        <v>5.0204081632653059</v>
      </c>
      <c r="AR4058">
        <f t="shared" ca="1" si="2198"/>
        <v>10</v>
      </c>
      <c r="AS4058">
        <f ca="1">P4058/J4058</f>
        <v>-4.821137711669074E-4</v>
      </c>
    </row>
    <row r="4059" spans="1:45" x14ac:dyDescent="0.4">
      <c r="A4059">
        <f t="shared" si="2193"/>
        <v>201905</v>
      </c>
      <c r="B4059" t="s">
        <v>113</v>
      </c>
      <c r="C4059" t="s">
        <v>31</v>
      </c>
      <c r="D4059" t="str">
        <f t="shared" ca="1" si="2178"/>
        <v>I105</v>
      </c>
      <c r="E4059">
        <f t="shared" ca="1" si="2162"/>
        <v>23</v>
      </c>
      <c r="F4059">
        <f t="shared" ca="1" si="2163"/>
        <v>8</v>
      </c>
      <c r="G4059" t="str">
        <f t="shared" ca="1" si="2164"/>
        <v>S10</v>
      </c>
      <c r="H4059" t="str">
        <f t="shared" ca="1" si="2165"/>
        <v>S102</v>
      </c>
      <c r="I4059">
        <f ca="1">VLOOKUP(D4059,PRC!$A$2:$B$21,2,0)*E4059</f>
        <v>2300000</v>
      </c>
      <c r="J4059">
        <f t="shared" ca="1" si="2166"/>
        <v>2092996</v>
      </c>
      <c r="K4059">
        <f ca="1">VLOOKUP(D4059,PRC!$A$1:$C$21,3,0)*E4059</f>
        <v>1357000</v>
      </c>
      <c r="L4059">
        <f t="shared" ca="1" si="2167"/>
        <v>207000</v>
      </c>
      <c r="M4059">
        <f t="shared" ca="1" si="2168"/>
        <v>69000</v>
      </c>
      <c r="N4059">
        <f t="shared" ca="1" si="2169"/>
        <v>115000</v>
      </c>
      <c r="O4059">
        <f t="shared" ca="1" si="2170"/>
        <v>230000</v>
      </c>
      <c r="P4059">
        <f t="shared" ca="1" si="2192"/>
        <v>114996</v>
      </c>
      <c r="Q4059">
        <f ca="1">IF(P4059&gt;0,1,0)</f>
        <v>1</v>
      </c>
      <c r="R4059">
        <f t="shared" ca="1" si="2172"/>
        <v>9</v>
      </c>
      <c r="S4059">
        <f t="shared" ca="1" si="2173"/>
        <v>9</v>
      </c>
      <c r="T4059">
        <f t="shared" ca="1" si="2174"/>
        <v>3</v>
      </c>
      <c r="U4059">
        <f t="shared" ca="1" si="2175"/>
        <v>5</v>
      </c>
      <c r="V4059">
        <f t="shared" ca="1" si="2176"/>
        <v>10</v>
      </c>
      <c r="X4059">
        <f t="shared" si="2179"/>
        <v>4059</v>
      </c>
      <c r="Y4059">
        <f t="shared" si="2180"/>
        <v>4002</v>
      </c>
      <c r="Z4059">
        <f t="shared" si="2181"/>
        <v>4003</v>
      </c>
      <c r="AA4059">
        <f t="shared" si="2177"/>
        <v>4101</v>
      </c>
      <c r="AB4059">
        <f t="shared" si="2194"/>
        <v>100</v>
      </c>
      <c r="AM4059" t="str">
        <f t="shared" si="2195"/>
        <v>201905SS</v>
      </c>
      <c r="AN4059">
        <f t="shared" ca="1" si="2182"/>
        <v>9.0001739130434739</v>
      </c>
      <c r="AO4059">
        <f t="shared" ca="1" si="2183"/>
        <v>9</v>
      </c>
      <c r="AP4059">
        <f t="shared" ca="1" si="2196"/>
        <v>3</v>
      </c>
      <c r="AQ4059">
        <f t="shared" ca="1" si="2197"/>
        <v>5</v>
      </c>
      <c r="AR4059">
        <f t="shared" ca="1" si="2198"/>
        <v>10</v>
      </c>
      <c r="AS4059">
        <f ca="1">P4059/J4059</f>
        <v>5.4943248816529032E-2</v>
      </c>
    </row>
    <row r="4060" spans="1:45" x14ac:dyDescent="0.4">
      <c r="A4060">
        <f t="shared" si="2193"/>
        <v>201905</v>
      </c>
      <c r="B4060" t="s">
        <v>114</v>
      </c>
      <c r="C4060" t="s">
        <v>31</v>
      </c>
      <c r="D4060" t="str">
        <f t="shared" ca="1" si="2178"/>
        <v>I104</v>
      </c>
      <c r="E4060">
        <f t="shared" ca="1" si="2162"/>
        <v>63</v>
      </c>
      <c r="F4060">
        <f t="shared" ca="1" si="2163"/>
        <v>15</v>
      </c>
      <c r="G4060" t="str">
        <f t="shared" ca="1" si="2164"/>
        <v>S11</v>
      </c>
      <c r="H4060" t="str">
        <f t="shared" ca="1" si="2165"/>
        <v>S114</v>
      </c>
      <c r="I4060">
        <f ca="1">VLOOKUP(D4060,PRC!$A$2:$B$21,2,0)*E4060</f>
        <v>4410000</v>
      </c>
      <c r="J4060">
        <f t="shared" ca="1" si="2166"/>
        <v>4013096</v>
      </c>
      <c r="K4060">
        <f ca="1">VLOOKUP(D4060,PRC!$A$1:$C$21,3,0)*E4060</f>
        <v>1852200</v>
      </c>
      <c r="L4060">
        <f t="shared" ca="1" si="2167"/>
        <v>441000</v>
      </c>
      <c r="M4060">
        <f t="shared" ca="1" si="2168"/>
        <v>176000</v>
      </c>
      <c r="N4060">
        <f t="shared" ca="1" si="2169"/>
        <v>176000</v>
      </c>
      <c r="O4060">
        <f t="shared" ca="1" si="2170"/>
        <v>397000</v>
      </c>
      <c r="P4060">
        <f t="shared" ca="1" si="2192"/>
        <v>970896</v>
      </c>
      <c r="Q4060">
        <f ca="1">IF(P4060&gt;0,1,0)</f>
        <v>1</v>
      </c>
      <c r="R4060">
        <f t="shared" ca="1" si="2172"/>
        <v>9</v>
      </c>
      <c r="S4060">
        <f t="shared" ca="1" si="2173"/>
        <v>10</v>
      </c>
      <c r="T4060">
        <f t="shared" ca="1" si="2174"/>
        <v>4</v>
      </c>
      <c r="U4060">
        <f t="shared" ca="1" si="2175"/>
        <v>4</v>
      </c>
      <c r="V4060">
        <f t="shared" ca="1" si="2176"/>
        <v>9</v>
      </c>
      <c r="X4060">
        <f t="shared" si="2179"/>
        <v>4060</v>
      </c>
      <c r="Y4060">
        <f t="shared" si="2180"/>
        <v>4002</v>
      </c>
      <c r="Z4060">
        <f t="shared" si="2181"/>
        <v>4003</v>
      </c>
      <c r="AA4060">
        <f t="shared" si="2177"/>
        <v>4101</v>
      </c>
      <c r="AB4060">
        <f t="shared" si="2194"/>
        <v>100</v>
      </c>
      <c r="AM4060" t="str">
        <f t="shared" si="2195"/>
        <v>201905SS</v>
      </c>
      <c r="AN4060">
        <f t="shared" ca="1" si="2182"/>
        <v>9.0000907029478494</v>
      </c>
      <c r="AO4060">
        <f t="shared" ca="1" si="2183"/>
        <v>10</v>
      </c>
      <c r="AP4060">
        <f t="shared" ca="1" si="2196"/>
        <v>3.9909297052154193</v>
      </c>
      <c r="AQ4060">
        <f t="shared" ca="1" si="2197"/>
        <v>3.9909297052154193</v>
      </c>
      <c r="AR4060">
        <f t="shared" ca="1" si="2198"/>
        <v>9.0022675736961446</v>
      </c>
      <c r="AS4060">
        <f ca="1">P4060/J4060</f>
        <v>0.24193191491058275</v>
      </c>
    </row>
    <row r="4061" spans="1:45" x14ac:dyDescent="0.4">
      <c r="A4061">
        <f t="shared" si="2193"/>
        <v>201905</v>
      </c>
      <c r="B4061" t="s">
        <v>115</v>
      </c>
      <c r="C4061" t="s">
        <v>31</v>
      </c>
      <c r="D4061" t="str">
        <f t="shared" ca="1" si="2178"/>
        <v>I112</v>
      </c>
      <c r="E4061">
        <f t="shared" ca="1" si="2162"/>
        <v>71</v>
      </c>
      <c r="F4061">
        <f t="shared" ca="1" si="2163"/>
        <v>11</v>
      </c>
      <c r="G4061" t="str">
        <f t="shared" ca="1" si="2164"/>
        <v>S12</v>
      </c>
      <c r="H4061" t="str">
        <f t="shared" ca="1" si="2165"/>
        <v>S120</v>
      </c>
      <c r="I4061">
        <f ca="1">VLOOKUP(D4061,PRC!$A$2:$B$21,2,0)*E4061</f>
        <v>4615000</v>
      </c>
      <c r="J4061">
        <f t="shared" ca="1" si="2166"/>
        <v>4061196</v>
      </c>
      <c r="K4061">
        <f ca="1">VLOOKUP(D4061,PRC!$A$1:$C$21,3,0)*E4061</f>
        <v>2307500</v>
      </c>
      <c r="L4061">
        <f t="shared" ca="1" si="2167"/>
        <v>369000</v>
      </c>
      <c r="M4061">
        <f t="shared" ca="1" si="2168"/>
        <v>231000</v>
      </c>
      <c r="N4061">
        <f t="shared" ca="1" si="2169"/>
        <v>138000</v>
      </c>
      <c r="O4061">
        <f t="shared" ca="1" si="2170"/>
        <v>415000</v>
      </c>
      <c r="P4061">
        <f t="shared" ca="1" si="2192"/>
        <v>600696</v>
      </c>
      <c r="Q4061">
        <f ca="1">IF(P4061&gt;0,1,0)</f>
        <v>1</v>
      </c>
      <c r="R4061">
        <f t="shared" ca="1" si="2172"/>
        <v>12</v>
      </c>
      <c r="S4061">
        <f t="shared" ca="1" si="2173"/>
        <v>8</v>
      </c>
      <c r="T4061">
        <f t="shared" ca="1" si="2174"/>
        <v>5</v>
      </c>
      <c r="U4061">
        <f t="shared" ca="1" si="2175"/>
        <v>3</v>
      </c>
      <c r="V4061">
        <f t="shared" ca="1" si="2176"/>
        <v>9</v>
      </c>
      <c r="X4061">
        <f t="shared" si="2179"/>
        <v>4061</v>
      </c>
      <c r="Y4061">
        <f t="shared" si="2180"/>
        <v>4002</v>
      </c>
      <c r="Z4061">
        <f t="shared" si="2181"/>
        <v>4003</v>
      </c>
      <c r="AA4061">
        <f t="shared" si="2177"/>
        <v>4101</v>
      </c>
      <c r="AB4061">
        <f t="shared" si="2194"/>
        <v>100</v>
      </c>
      <c r="AM4061" t="str">
        <f t="shared" si="2195"/>
        <v>201905SS</v>
      </c>
      <c r="AN4061">
        <f t="shared" ca="1" si="2182"/>
        <v>12.000086673889488</v>
      </c>
      <c r="AO4061">
        <f t="shared" ca="1" si="2183"/>
        <v>7.99566630552546</v>
      </c>
      <c r="AP4061">
        <f t="shared" ca="1" si="2196"/>
        <v>5.0054171180931739</v>
      </c>
      <c r="AQ4061">
        <f t="shared" ca="1" si="2197"/>
        <v>2.9902491874322861</v>
      </c>
      <c r="AR4061">
        <f t="shared" ca="1" si="2198"/>
        <v>8.9924160346695565</v>
      </c>
      <c r="AS4061">
        <f ca="1">P4061/J4061</f>
        <v>0.14791110795933021</v>
      </c>
    </row>
    <row r="4062" spans="1:45" x14ac:dyDescent="0.4">
      <c r="A4062">
        <f t="shared" si="2193"/>
        <v>201905</v>
      </c>
      <c r="B4062" t="s">
        <v>116</v>
      </c>
      <c r="C4062" t="s">
        <v>31</v>
      </c>
      <c r="D4062" t="str">
        <f t="shared" ca="1" si="2178"/>
        <v>I101</v>
      </c>
      <c r="E4062">
        <f t="shared" ca="1" si="2162"/>
        <v>21</v>
      </c>
      <c r="F4062">
        <f t="shared" ca="1" si="2163"/>
        <v>10</v>
      </c>
      <c r="G4062" t="str">
        <f t="shared" ca="1" si="2164"/>
        <v>S11</v>
      </c>
      <c r="H4062" t="str">
        <f t="shared" ca="1" si="2165"/>
        <v>S111</v>
      </c>
      <c r="I4062">
        <f ca="1">VLOOKUP(D4062,PRC!$A$2:$B$21,2,0)*E4062</f>
        <v>630000</v>
      </c>
      <c r="J4062">
        <f t="shared" ca="1" si="2166"/>
        <v>592196</v>
      </c>
      <c r="K4062">
        <f ca="1">VLOOKUP(D4062,PRC!$A$1:$C$21,3,0)*E4062</f>
        <v>327600</v>
      </c>
      <c r="L4062">
        <f t="shared" ca="1" si="2167"/>
        <v>57000</v>
      </c>
      <c r="M4062">
        <f t="shared" ca="1" si="2168"/>
        <v>19000</v>
      </c>
      <c r="N4062">
        <f t="shared" ca="1" si="2169"/>
        <v>25000</v>
      </c>
      <c r="O4062">
        <f t="shared" ca="1" si="2170"/>
        <v>57000</v>
      </c>
      <c r="P4062">
        <f t="shared" ca="1" si="2192"/>
        <v>106596</v>
      </c>
      <c r="Q4062">
        <f ca="1">IF(P4062&gt;0,1,0)</f>
        <v>1</v>
      </c>
      <c r="R4062">
        <f t="shared" ca="1" si="2172"/>
        <v>6</v>
      </c>
      <c r="S4062">
        <f t="shared" ca="1" si="2173"/>
        <v>9</v>
      </c>
      <c r="T4062">
        <f t="shared" ca="1" si="2174"/>
        <v>3</v>
      </c>
      <c r="U4062">
        <f t="shared" ca="1" si="2175"/>
        <v>4</v>
      </c>
      <c r="V4062">
        <f t="shared" ca="1" si="2176"/>
        <v>9</v>
      </c>
      <c r="X4062">
        <f t="shared" si="2179"/>
        <v>4062</v>
      </c>
      <c r="Y4062">
        <f t="shared" si="2180"/>
        <v>4002</v>
      </c>
      <c r="Z4062">
        <f t="shared" si="2181"/>
        <v>4003</v>
      </c>
      <c r="AA4062">
        <f t="shared" si="2177"/>
        <v>4101</v>
      </c>
      <c r="AB4062">
        <f t="shared" si="2194"/>
        <v>100</v>
      </c>
      <c r="AM4062" t="str">
        <f t="shared" si="2195"/>
        <v>201905SS</v>
      </c>
      <c r="AN4062">
        <f t="shared" ca="1" si="2182"/>
        <v>6.0006349206349174</v>
      </c>
      <c r="AO4062">
        <f t="shared" ca="1" si="2183"/>
        <v>9.0476190476190474</v>
      </c>
      <c r="AP4062">
        <f t="shared" ca="1" si="2196"/>
        <v>3.0158730158730158</v>
      </c>
      <c r="AQ4062">
        <f t="shared" ca="1" si="2197"/>
        <v>3.9682539682539679</v>
      </c>
      <c r="AR4062">
        <f t="shared" ca="1" si="2198"/>
        <v>9.0476190476190474</v>
      </c>
      <c r="AS4062">
        <f ca="1">P4062/J4062</f>
        <v>0.18000121581368331</v>
      </c>
    </row>
    <row r="4063" spans="1:45" x14ac:dyDescent="0.4">
      <c r="A4063">
        <f t="shared" si="2193"/>
        <v>201905</v>
      </c>
      <c r="B4063" t="s">
        <v>117</v>
      </c>
      <c r="C4063" t="s">
        <v>31</v>
      </c>
      <c r="D4063" t="str">
        <f t="shared" ca="1" si="2178"/>
        <v>I112</v>
      </c>
      <c r="E4063">
        <f t="shared" ca="1" si="2162"/>
        <v>40</v>
      </c>
      <c r="F4063">
        <f t="shared" ca="1" si="2163"/>
        <v>13</v>
      </c>
      <c r="G4063" t="str">
        <f t="shared" ca="1" si="2164"/>
        <v>S11</v>
      </c>
      <c r="H4063" t="str">
        <f t="shared" ca="1" si="2165"/>
        <v>S118</v>
      </c>
      <c r="I4063">
        <f ca="1">VLOOKUP(D4063,PRC!$A$2:$B$21,2,0)*E4063</f>
        <v>2600000</v>
      </c>
      <c r="J4063">
        <f t="shared" ca="1" si="2166"/>
        <v>2235996</v>
      </c>
      <c r="K4063">
        <f ca="1">VLOOKUP(D4063,PRC!$A$1:$C$21,3,0)*E4063</f>
        <v>1300000</v>
      </c>
      <c r="L4063">
        <f t="shared" ca="1" si="2167"/>
        <v>260000</v>
      </c>
      <c r="M4063">
        <f t="shared" ca="1" si="2168"/>
        <v>130000</v>
      </c>
      <c r="N4063">
        <f t="shared" ca="1" si="2169"/>
        <v>130000</v>
      </c>
      <c r="O4063">
        <f t="shared" ca="1" si="2170"/>
        <v>208000</v>
      </c>
      <c r="P4063">
        <f t="shared" ca="1" si="2192"/>
        <v>207996</v>
      </c>
      <c r="Q4063">
        <f ca="1">IF(P4063&gt;0,1,0)</f>
        <v>1</v>
      </c>
      <c r="R4063">
        <f t="shared" ca="1" si="2172"/>
        <v>14</v>
      </c>
      <c r="S4063">
        <f t="shared" ca="1" si="2173"/>
        <v>10</v>
      </c>
      <c r="T4063">
        <f t="shared" ca="1" si="2174"/>
        <v>5</v>
      </c>
      <c r="U4063">
        <f t="shared" ca="1" si="2175"/>
        <v>5</v>
      </c>
      <c r="V4063">
        <f t="shared" ca="1" si="2176"/>
        <v>8</v>
      </c>
      <c r="X4063">
        <f t="shared" si="2179"/>
        <v>4063</v>
      </c>
      <c r="Y4063">
        <f t="shared" si="2180"/>
        <v>4002</v>
      </c>
      <c r="Z4063">
        <f t="shared" si="2181"/>
        <v>4003</v>
      </c>
      <c r="AA4063">
        <f t="shared" si="2177"/>
        <v>4101</v>
      </c>
      <c r="AB4063">
        <f t="shared" si="2194"/>
        <v>100</v>
      </c>
      <c r="AM4063" t="str">
        <f t="shared" si="2195"/>
        <v>201905SS</v>
      </c>
      <c r="AN4063">
        <f t="shared" ca="1" si="2182"/>
        <v>14.00015384615385</v>
      </c>
      <c r="AO4063">
        <f t="shared" ca="1" si="2183"/>
        <v>10</v>
      </c>
      <c r="AP4063">
        <f t="shared" ca="1" si="2196"/>
        <v>5</v>
      </c>
      <c r="AQ4063">
        <f t="shared" ca="1" si="2197"/>
        <v>5</v>
      </c>
      <c r="AR4063">
        <f t="shared" ca="1" si="2198"/>
        <v>8</v>
      </c>
      <c r="AS4063">
        <f ca="1">P4063/J4063</f>
        <v>9.3021633312403068E-2</v>
      </c>
    </row>
    <row r="4064" spans="1:45" x14ac:dyDescent="0.4">
      <c r="A4064">
        <f t="shared" si="2193"/>
        <v>201905</v>
      </c>
      <c r="B4064" t="s">
        <v>118</v>
      </c>
      <c r="C4064" t="s">
        <v>31</v>
      </c>
      <c r="D4064" t="str">
        <f t="shared" ca="1" si="2178"/>
        <v>I110</v>
      </c>
      <c r="E4064">
        <f t="shared" ca="1" si="2162"/>
        <v>43</v>
      </c>
      <c r="F4064">
        <f t="shared" ca="1" si="2163"/>
        <v>14</v>
      </c>
      <c r="G4064" t="str">
        <f t="shared" ca="1" si="2164"/>
        <v>S10</v>
      </c>
      <c r="H4064" t="str">
        <f t="shared" ca="1" si="2165"/>
        <v>S106</v>
      </c>
      <c r="I4064">
        <f ca="1">VLOOKUP(D4064,PRC!$A$2:$B$21,2,0)*E4064</f>
        <v>12900000</v>
      </c>
      <c r="J4064">
        <f t="shared" ca="1" si="2166"/>
        <v>11738996</v>
      </c>
      <c r="K4064">
        <f ca="1">VLOOKUP(D4064,PRC!$A$1:$C$21,3,0)*E4064</f>
        <v>5934000</v>
      </c>
      <c r="L4064">
        <f t="shared" ca="1" si="2167"/>
        <v>1290000</v>
      </c>
      <c r="M4064">
        <f t="shared" ca="1" si="2168"/>
        <v>387000</v>
      </c>
      <c r="N4064">
        <f t="shared" ca="1" si="2169"/>
        <v>645000</v>
      </c>
      <c r="O4064">
        <f t="shared" ca="1" si="2170"/>
        <v>1032000</v>
      </c>
      <c r="P4064">
        <f t="shared" ca="1" si="2192"/>
        <v>2450996</v>
      </c>
      <c r="Q4064">
        <f ca="1">IF(P4064&gt;0,1,0)</f>
        <v>1</v>
      </c>
      <c r="R4064">
        <f t="shared" ca="1" si="2172"/>
        <v>9</v>
      </c>
      <c r="S4064">
        <f t="shared" ca="1" si="2173"/>
        <v>10</v>
      </c>
      <c r="T4064">
        <f t="shared" ca="1" si="2174"/>
        <v>3</v>
      </c>
      <c r="U4064">
        <f t="shared" ca="1" si="2175"/>
        <v>5</v>
      </c>
      <c r="V4064">
        <f t="shared" ca="1" si="2176"/>
        <v>8</v>
      </c>
      <c r="X4064">
        <f t="shared" si="2179"/>
        <v>4064</v>
      </c>
      <c r="Y4064">
        <f t="shared" si="2180"/>
        <v>4002</v>
      </c>
      <c r="Z4064">
        <f t="shared" si="2181"/>
        <v>4003</v>
      </c>
      <c r="AA4064">
        <f t="shared" si="2177"/>
        <v>4101</v>
      </c>
      <c r="AB4064">
        <f t="shared" si="2194"/>
        <v>100</v>
      </c>
      <c r="AM4064" t="str">
        <f t="shared" si="2195"/>
        <v>201905SS</v>
      </c>
      <c r="AN4064">
        <f t="shared" ca="1" si="2182"/>
        <v>9.0000310077519412</v>
      </c>
      <c r="AO4064">
        <f t="shared" ca="1" si="2183"/>
        <v>10</v>
      </c>
      <c r="AP4064">
        <f t="shared" ca="1" si="2196"/>
        <v>3</v>
      </c>
      <c r="AQ4064">
        <f t="shared" ca="1" si="2197"/>
        <v>5</v>
      </c>
      <c r="AR4064">
        <f t="shared" ca="1" si="2198"/>
        <v>8</v>
      </c>
      <c r="AS4064">
        <f ca="1">P4064/J4064</f>
        <v>0.20879093919105177</v>
      </c>
    </row>
    <row r="4065" spans="1:45" x14ac:dyDescent="0.4">
      <c r="A4065">
        <f t="shared" si="2193"/>
        <v>201905</v>
      </c>
      <c r="B4065" t="s">
        <v>119</v>
      </c>
      <c r="C4065" t="s">
        <v>31</v>
      </c>
      <c r="D4065" t="str">
        <f t="shared" ca="1" si="2178"/>
        <v>I103</v>
      </c>
      <c r="E4065">
        <f t="shared" ca="1" si="2162"/>
        <v>29</v>
      </c>
      <c r="F4065">
        <f t="shared" ca="1" si="2163"/>
        <v>9</v>
      </c>
      <c r="G4065" t="str">
        <f t="shared" ca="1" si="2164"/>
        <v>S10</v>
      </c>
      <c r="H4065" t="str">
        <f t="shared" ca="1" si="2165"/>
        <v>S109</v>
      </c>
      <c r="I4065">
        <f ca="1">VLOOKUP(D4065,PRC!$A$2:$B$21,2,0)*E4065</f>
        <v>1450000</v>
      </c>
      <c r="J4065">
        <f t="shared" ca="1" si="2166"/>
        <v>1232496</v>
      </c>
      <c r="K4065">
        <f ca="1">VLOOKUP(D4065,PRC!$A$1:$C$21,3,0)*E4065</f>
        <v>826500</v>
      </c>
      <c r="L4065">
        <f t="shared" ca="1" si="2167"/>
        <v>131000</v>
      </c>
      <c r="M4065">
        <f t="shared" ca="1" si="2168"/>
        <v>73000</v>
      </c>
      <c r="N4065">
        <f t="shared" ca="1" si="2169"/>
        <v>73000</v>
      </c>
      <c r="O4065">
        <f t="shared" ca="1" si="2170"/>
        <v>116000</v>
      </c>
      <c r="P4065">
        <f t="shared" ca="1" si="2192"/>
        <v>12996</v>
      </c>
      <c r="Q4065">
        <f ca="1">IF(P4065&gt;0,1,0)</f>
        <v>1</v>
      </c>
      <c r="R4065">
        <f t="shared" ca="1" si="2172"/>
        <v>15</v>
      </c>
      <c r="S4065">
        <f t="shared" ca="1" si="2173"/>
        <v>9</v>
      </c>
      <c r="T4065">
        <f t="shared" ca="1" si="2174"/>
        <v>5</v>
      </c>
      <c r="U4065">
        <f t="shared" ca="1" si="2175"/>
        <v>5</v>
      </c>
      <c r="V4065">
        <f t="shared" ca="1" si="2176"/>
        <v>8</v>
      </c>
      <c r="X4065">
        <f t="shared" si="2179"/>
        <v>4065</v>
      </c>
      <c r="Y4065">
        <f t="shared" si="2180"/>
        <v>4002</v>
      </c>
      <c r="Z4065">
        <f t="shared" si="2181"/>
        <v>4003</v>
      </c>
      <c r="AA4065">
        <f t="shared" si="2177"/>
        <v>4101</v>
      </c>
      <c r="AB4065">
        <f t="shared" si="2194"/>
        <v>100</v>
      </c>
      <c r="AM4065" t="str">
        <f t="shared" si="2195"/>
        <v>201905SS</v>
      </c>
      <c r="AN4065">
        <f t="shared" ca="1" si="2182"/>
        <v>15.000275862068968</v>
      </c>
      <c r="AO4065">
        <f t="shared" ca="1" si="2183"/>
        <v>9.0344827586206886</v>
      </c>
      <c r="AP4065">
        <f t="shared" ca="1" si="2196"/>
        <v>5.0344827586206895</v>
      </c>
      <c r="AQ4065">
        <f t="shared" ca="1" si="2197"/>
        <v>5.0344827586206895</v>
      </c>
      <c r="AR4065">
        <f t="shared" ca="1" si="2198"/>
        <v>8</v>
      </c>
      <c r="AS4065">
        <f ca="1">P4065/J4065</f>
        <v>1.0544456128052342E-2</v>
      </c>
    </row>
    <row r="4066" spans="1:45" x14ac:dyDescent="0.4">
      <c r="A4066">
        <f t="shared" si="2193"/>
        <v>201905</v>
      </c>
      <c r="B4066" t="s">
        <v>120</v>
      </c>
      <c r="C4066" t="s">
        <v>31</v>
      </c>
      <c r="D4066" t="str">
        <f t="shared" ca="1" si="2178"/>
        <v>I104</v>
      </c>
      <c r="E4066">
        <f t="shared" ca="1" si="2162"/>
        <v>59</v>
      </c>
      <c r="F4066">
        <f t="shared" ca="1" si="2163"/>
        <v>12</v>
      </c>
      <c r="G4066" t="str">
        <f t="shared" ca="1" si="2164"/>
        <v>S11</v>
      </c>
      <c r="H4066" t="str">
        <f t="shared" ca="1" si="2165"/>
        <v>S115</v>
      </c>
      <c r="I4066">
        <f ca="1">VLOOKUP(D4066,PRC!$A$2:$B$21,2,0)*E4066</f>
        <v>4130000</v>
      </c>
      <c r="J4066">
        <f t="shared" ca="1" si="2166"/>
        <v>3882196</v>
      </c>
      <c r="K4066">
        <f ca="1">VLOOKUP(D4066,PRC!$A$1:$C$21,3,0)*E4066</f>
        <v>1734600</v>
      </c>
      <c r="L4066">
        <f t="shared" ca="1" si="2167"/>
        <v>330000</v>
      </c>
      <c r="M4066">
        <f t="shared" ca="1" si="2168"/>
        <v>124000</v>
      </c>
      <c r="N4066">
        <f t="shared" ca="1" si="2169"/>
        <v>207000</v>
      </c>
      <c r="O4066">
        <f t="shared" ca="1" si="2170"/>
        <v>413000</v>
      </c>
      <c r="P4066">
        <f t="shared" ca="1" si="2192"/>
        <v>1073596</v>
      </c>
      <c r="Q4066">
        <f ca="1">IF(P4066&gt;0,1,0)</f>
        <v>1</v>
      </c>
      <c r="R4066">
        <f t="shared" ca="1" si="2172"/>
        <v>6</v>
      </c>
      <c r="S4066">
        <f t="shared" ca="1" si="2173"/>
        <v>8</v>
      </c>
      <c r="T4066">
        <f t="shared" ca="1" si="2174"/>
        <v>3</v>
      </c>
      <c r="U4066">
        <f t="shared" ca="1" si="2175"/>
        <v>5</v>
      </c>
      <c r="V4066">
        <f t="shared" ca="1" si="2176"/>
        <v>10</v>
      </c>
      <c r="X4066">
        <f t="shared" si="2179"/>
        <v>4066</v>
      </c>
      <c r="Y4066">
        <f t="shared" si="2180"/>
        <v>4002</v>
      </c>
      <c r="Z4066">
        <f t="shared" si="2181"/>
        <v>4003</v>
      </c>
      <c r="AA4066">
        <f t="shared" si="2177"/>
        <v>4101</v>
      </c>
      <c r="AB4066">
        <f t="shared" si="2194"/>
        <v>100</v>
      </c>
      <c r="AM4066" t="str">
        <f t="shared" si="2195"/>
        <v>201905SS</v>
      </c>
      <c r="AN4066">
        <f t="shared" ca="1" si="2182"/>
        <v>6.0000968523002403</v>
      </c>
      <c r="AO4066">
        <f t="shared" ca="1" si="2183"/>
        <v>7.9903147699757868</v>
      </c>
      <c r="AP4066">
        <f t="shared" ca="1" si="2196"/>
        <v>3.0024213075060531</v>
      </c>
      <c r="AQ4066">
        <f t="shared" ca="1" si="2197"/>
        <v>5.0121065375302667</v>
      </c>
      <c r="AR4066">
        <f t="shared" ca="1" si="2198"/>
        <v>10</v>
      </c>
      <c r="AS4066">
        <f ca="1">P4066/J4066</f>
        <v>0.27654348209106394</v>
      </c>
    </row>
    <row r="4067" spans="1:45" x14ac:dyDescent="0.4">
      <c r="A4067">
        <f t="shared" si="2193"/>
        <v>201905</v>
      </c>
      <c r="B4067" t="s">
        <v>121</v>
      </c>
      <c r="C4067" t="s">
        <v>31</v>
      </c>
      <c r="D4067" t="str">
        <f t="shared" ca="1" si="2178"/>
        <v>I116</v>
      </c>
      <c r="E4067">
        <f t="shared" ref="E4067:E4130" ca="1" si="2199">RANDBETWEEN(INDIRECT("AD"&amp;Y4067),INDIRECT("AD"&amp;Z4067))</f>
        <v>76</v>
      </c>
      <c r="F4067">
        <f t="shared" ref="F4067:F4130" ca="1" si="2200">RANDBETWEEN(INDIRECT("AF"&amp;Y4067),INDIRECT("AF"&amp;Z4067))</f>
        <v>6</v>
      </c>
      <c r="G4067" t="str">
        <f t="shared" ref="G4067:G4101" ca="1" si="2201">LEFT(H4067,3)</f>
        <v>S11</v>
      </c>
      <c r="H4067" t="str">
        <f t="shared" ref="H4067:H4101" ca="1" si="2202">"S"&amp;RANDBETWEEN(101,120)</f>
        <v>S116</v>
      </c>
      <c r="I4067">
        <f ca="1">VLOOKUP(D4067,PRC!$A$2:$B$21,2,0)*E4067</f>
        <v>110960000</v>
      </c>
      <c r="J4067">
        <f t="shared" ref="J4067:J4130" ca="1" si="2203">I4067*(1-R4067/100)-4</f>
        <v>97644796</v>
      </c>
      <c r="K4067">
        <f ca="1">VLOOKUP(D4067,PRC!$A$1:$C$21,3,0)*E4067</f>
        <v>66576000</v>
      </c>
      <c r="L4067">
        <f t="shared" ref="L4067:L4130" ca="1" si="2204">ROUND($I4067*S4067,-5)/100</f>
        <v>9986000</v>
      </c>
      <c r="M4067">
        <f t="shared" ref="M4067:M4130" ca="1" si="2205">ROUND($I4067*T4067,-5)/100</f>
        <v>5548000</v>
      </c>
      <c r="N4067">
        <f t="shared" ref="N4067:N4130" ca="1" si="2206">ROUND($I4067*U4067,-5)/100</f>
        <v>5548000</v>
      </c>
      <c r="O4067">
        <f t="shared" ref="O4067:O4130" ca="1" si="2207">ROUND($I4067*V4067,-5)/100</f>
        <v>11096000</v>
      </c>
      <c r="P4067">
        <f t="shared" ca="1" si="2192"/>
        <v>-1109204</v>
      </c>
      <c r="Q4067">
        <f ca="1">IF(P4067&gt;0,1,0)</f>
        <v>0</v>
      </c>
      <c r="R4067">
        <f t="shared" ref="R4067:R4130" ca="1" si="2208">RANDBETWEEN(INDIRECT("AF"&amp;$Y4067),INDIRECT("AF"&amp;$Z4067))</f>
        <v>12</v>
      </c>
      <c r="S4067">
        <f t="shared" ref="S4067:S4130" ca="1" si="2209">RANDBETWEEN(INDIRECT("AG"&amp;$Y4067),INDIRECT("AG"&amp;$Z4067))</f>
        <v>9</v>
      </c>
      <c r="T4067">
        <f t="shared" ref="T4067:T4130" ca="1" si="2210">RANDBETWEEN(INDIRECT("AH"&amp;$Y4067),INDIRECT("AH"&amp;$Z4067))</f>
        <v>5</v>
      </c>
      <c r="U4067">
        <f t="shared" ref="U4067:U4130" ca="1" si="2211">RANDBETWEEN(INDIRECT("Ai"&amp;$Y4067),INDIRECT("Ai"&amp;$Z4067))</f>
        <v>5</v>
      </c>
      <c r="V4067">
        <f t="shared" ref="V4067:V4130" ca="1" si="2212">RANDBETWEEN(INDIRECT("Aj"&amp;$Y4067),INDIRECT("Aj"&amp;$Z4067))</f>
        <v>10</v>
      </c>
      <c r="X4067">
        <f t="shared" si="2179"/>
        <v>4067</v>
      </c>
      <c r="Y4067">
        <f t="shared" si="2180"/>
        <v>4002</v>
      </c>
      <c r="Z4067">
        <f t="shared" si="2181"/>
        <v>4003</v>
      </c>
      <c r="AA4067">
        <f t="shared" ref="AA4067:AA4130" si="2213">Y4067+AB4067-1</f>
        <v>4101</v>
      </c>
      <c r="AB4067">
        <f t="shared" si="2194"/>
        <v>100</v>
      </c>
      <c r="AM4067" t="str">
        <f t="shared" si="2195"/>
        <v>201905SS</v>
      </c>
      <c r="AN4067">
        <f t="shared" ca="1" si="2182"/>
        <v>12.000003604902664</v>
      </c>
      <c r="AO4067">
        <f t="shared" ca="1" si="2183"/>
        <v>8.9996395097332371</v>
      </c>
      <c r="AP4067">
        <f t="shared" ca="1" si="2196"/>
        <v>5</v>
      </c>
      <c r="AQ4067">
        <f t="shared" ca="1" si="2197"/>
        <v>5</v>
      </c>
      <c r="AR4067">
        <f t="shared" ca="1" si="2198"/>
        <v>10</v>
      </c>
      <c r="AS4067">
        <f ca="1">P4067/J4067</f>
        <v>-1.1359581313478292E-2</v>
      </c>
    </row>
    <row r="4068" spans="1:45" x14ac:dyDescent="0.4">
      <c r="A4068">
        <f t="shared" si="2193"/>
        <v>201905</v>
      </c>
      <c r="B4068" t="s">
        <v>122</v>
      </c>
      <c r="C4068" t="s">
        <v>31</v>
      </c>
      <c r="D4068" t="str">
        <f t="shared" ref="D4068:D4101" ca="1" si="2214">"I"&amp;RANDBETWEEN(101,120)</f>
        <v>I102</v>
      </c>
      <c r="E4068">
        <f t="shared" ca="1" si="2199"/>
        <v>71</v>
      </c>
      <c r="F4068">
        <f t="shared" ca="1" si="2200"/>
        <v>5</v>
      </c>
      <c r="G4068" t="str">
        <f t="shared" ca="1" si="2201"/>
        <v>S10</v>
      </c>
      <c r="H4068" t="str">
        <f t="shared" ca="1" si="2202"/>
        <v>S101</v>
      </c>
      <c r="I4068">
        <f ca="1">VLOOKUP(D4068,PRC!$A$2:$B$21,2,0)*E4068</f>
        <v>2840000</v>
      </c>
      <c r="J4068">
        <f t="shared" ca="1" si="2203"/>
        <v>2584396</v>
      </c>
      <c r="K4068">
        <f ca="1">VLOOKUP(D4068,PRC!$A$1:$C$21,3,0)*E4068</f>
        <v>1334800</v>
      </c>
      <c r="L4068">
        <f t="shared" ca="1" si="2204"/>
        <v>256000</v>
      </c>
      <c r="M4068">
        <f t="shared" ca="1" si="2205"/>
        <v>142000</v>
      </c>
      <c r="N4068">
        <f t="shared" ca="1" si="2206"/>
        <v>85000</v>
      </c>
      <c r="O4068">
        <f t="shared" ca="1" si="2207"/>
        <v>256000</v>
      </c>
      <c r="P4068">
        <f t="shared" ca="1" si="2192"/>
        <v>510596</v>
      </c>
      <c r="Q4068">
        <f ca="1">IF(P4068&gt;0,1,0)</f>
        <v>1</v>
      </c>
      <c r="R4068">
        <f t="shared" ca="1" si="2208"/>
        <v>9</v>
      </c>
      <c r="S4068">
        <f t="shared" ca="1" si="2209"/>
        <v>9</v>
      </c>
      <c r="T4068">
        <f t="shared" ca="1" si="2210"/>
        <v>5</v>
      </c>
      <c r="U4068">
        <f t="shared" ca="1" si="2211"/>
        <v>3</v>
      </c>
      <c r="V4068">
        <f t="shared" ca="1" si="2212"/>
        <v>9</v>
      </c>
      <c r="X4068">
        <f t="shared" ref="X4068:X4131" si="2215">X4067+1</f>
        <v>4068</v>
      </c>
      <c r="Y4068">
        <f t="shared" ref="Y4068:Y4131" si="2216">IF(C4068=C4067,Y4067,X4068)</f>
        <v>4002</v>
      </c>
      <c r="Z4068">
        <f t="shared" ref="Z4068:Z4131" si="2217">Y4068+1</f>
        <v>4003</v>
      </c>
      <c r="AA4068">
        <f t="shared" si="2213"/>
        <v>4101</v>
      </c>
      <c r="AB4068">
        <f t="shared" si="2194"/>
        <v>100</v>
      </c>
      <c r="AM4068" t="str">
        <f t="shared" si="2195"/>
        <v>201905SS</v>
      </c>
      <c r="AN4068">
        <f t="shared" ref="AN4068:AN4101" ca="1" si="2218">(1-J4068/I4068)*100</f>
        <v>9.0001408450704261</v>
      </c>
      <c r="AO4068">
        <f t="shared" ref="AO4068:AO4101" ca="1" si="2219">L4068/$I4068*100</f>
        <v>9.0140845070422539</v>
      </c>
      <c r="AP4068">
        <f t="shared" ca="1" si="2196"/>
        <v>5</v>
      </c>
      <c r="AQ4068">
        <f t="shared" ca="1" si="2197"/>
        <v>2.992957746478873</v>
      </c>
      <c r="AR4068">
        <f t="shared" ca="1" si="2198"/>
        <v>9.0140845070422539</v>
      </c>
      <c r="AS4068">
        <f ca="1">P4068/J4068</f>
        <v>0.19756879363688845</v>
      </c>
    </row>
    <row r="4069" spans="1:45" x14ac:dyDescent="0.4">
      <c r="A4069">
        <f t="shared" si="2193"/>
        <v>201905</v>
      </c>
      <c r="B4069" t="s">
        <v>123</v>
      </c>
      <c r="C4069" t="s">
        <v>31</v>
      </c>
      <c r="D4069" t="str">
        <f t="shared" ca="1" si="2214"/>
        <v>I115</v>
      </c>
      <c r="E4069">
        <f t="shared" ca="1" si="2199"/>
        <v>58</v>
      </c>
      <c r="F4069">
        <f t="shared" ca="1" si="2200"/>
        <v>11</v>
      </c>
      <c r="G4069" t="str">
        <f t="shared" ca="1" si="2201"/>
        <v>S10</v>
      </c>
      <c r="H4069" t="str">
        <f t="shared" ca="1" si="2202"/>
        <v>S107</v>
      </c>
      <c r="I4069">
        <f ca="1">VLOOKUP(D4069,PRC!$A$2:$B$21,2,0)*E4069</f>
        <v>290000</v>
      </c>
      <c r="J4069">
        <f t="shared" ca="1" si="2203"/>
        <v>246496</v>
      </c>
      <c r="K4069">
        <f ca="1">VLOOKUP(D4069,PRC!$A$1:$C$21,3,0)*E4069</f>
        <v>139200</v>
      </c>
      <c r="L4069">
        <f t="shared" ca="1" si="2204"/>
        <v>29000</v>
      </c>
      <c r="M4069">
        <f t="shared" ca="1" si="2205"/>
        <v>12000</v>
      </c>
      <c r="N4069">
        <f t="shared" ca="1" si="2206"/>
        <v>12000</v>
      </c>
      <c r="O4069">
        <f t="shared" ca="1" si="2207"/>
        <v>29000</v>
      </c>
      <c r="P4069">
        <f t="shared" ca="1" si="2192"/>
        <v>25296</v>
      </c>
      <c r="Q4069">
        <f ca="1">IF(P4069&gt;0,1,0)</f>
        <v>1</v>
      </c>
      <c r="R4069">
        <f t="shared" ca="1" si="2208"/>
        <v>15</v>
      </c>
      <c r="S4069">
        <f t="shared" ca="1" si="2209"/>
        <v>10</v>
      </c>
      <c r="T4069">
        <f t="shared" ca="1" si="2210"/>
        <v>4</v>
      </c>
      <c r="U4069">
        <f t="shared" ca="1" si="2211"/>
        <v>4</v>
      </c>
      <c r="V4069">
        <f t="shared" ca="1" si="2212"/>
        <v>10</v>
      </c>
      <c r="X4069">
        <f t="shared" si="2215"/>
        <v>4069</v>
      </c>
      <c r="Y4069">
        <f t="shared" si="2216"/>
        <v>4002</v>
      </c>
      <c r="Z4069">
        <f t="shared" si="2217"/>
        <v>4003</v>
      </c>
      <c r="AA4069">
        <f t="shared" si="2213"/>
        <v>4101</v>
      </c>
      <c r="AB4069">
        <f t="shared" si="2194"/>
        <v>100</v>
      </c>
      <c r="AM4069" t="str">
        <f t="shared" si="2195"/>
        <v>201905SS</v>
      </c>
      <c r="AN4069">
        <f t="shared" ca="1" si="2218"/>
        <v>15.001379310344831</v>
      </c>
      <c r="AO4069">
        <f t="shared" ca="1" si="2219"/>
        <v>10</v>
      </c>
      <c r="AP4069">
        <f t="shared" ca="1" si="2196"/>
        <v>4.1379310344827589</v>
      </c>
      <c r="AQ4069">
        <f t="shared" ca="1" si="2197"/>
        <v>4.1379310344827589</v>
      </c>
      <c r="AR4069">
        <f t="shared" ca="1" si="2198"/>
        <v>10</v>
      </c>
      <c r="AS4069">
        <f ca="1">P4069/J4069</f>
        <v>0.10262235492665195</v>
      </c>
    </row>
    <row r="4070" spans="1:45" x14ac:dyDescent="0.4">
      <c r="A4070">
        <f t="shared" si="2193"/>
        <v>201905</v>
      </c>
      <c r="B4070" t="s">
        <v>124</v>
      </c>
      <c r="C4070" t="s">
        <v>31</v>
      </c>
      <c r="D4070" t="str">
        <f t="shared" ca="1" si="2214"/>
        <v>I118</v>
      </c>
      <c r="E4070">
        <f t="shared" ca="1" si="2199"/>
        <v>21</v>
      </c>
      <c r="F4070">
        <f t="shared" ca="1" si="2200"/>
        <v>8</v>
      </c>
      <c r="G4070" t="str">
        <f t="shared" ca="1" si="2201"/>
        <v>S10</v>
      </c>
      <c r="H4070" t="str">
        <f t="shared" ca="1" si="2202"/>
        <v>S106</v>
      </c>
      <c r="I4070">
        <f ca="1">VLOOKUP(D4070,PRC!$A$2:$B$21,2,0)*E4070</f>
        <v>11130000</v>
      </c>
      <c r="J4070">
        <f t="shared" ca="1" si="2203"/>
        <v>9460496</v>
      </c>
      <c r="K4070">
        <f ca="1">VLOOKUP(D4070,PRC!$A$1:$C$21,3,0)*E4070</f>
        <v>4674600</v>
      </c>
      <c r="L4070">
        <f t="shared" ca="1" si="2204"/>
        <v>1113000</v>
      </c>
      <c r="M4070">
        <f t="shared" ca="1" si="2205"/>
        <v>334000</v>
      </c>
      <c r="N4070">
        <f t="shared" ca="1" si="2206"/>
        <v>445000</v>
      </c>
      <c r="O4070">
        <f t="shared" ca="1" si="2207"/>
        <v>1002000</v>
      </c>
      <c r="P4070">
        <f t="shared" ca="1" si="2192"/>
        <v>1891896</v>
      </c>
      <c r="Q4070">
        <f ca="1">IF(P4070&gt;0,1,0)</f>
        <v>1</v>
      </c>
      <c r="R4070">
        <f t="shared" ca="1" si="2208"/>
        <v>15</v>
      </c>
      <c r="S4070">
        <f t="shared" ca="1" si="2209"/>
        <v>10</v>
      </c>
      <c r="T4070">
        <f t="shared" ca="1" si="2210"/>
        <v>3</v>
      </c>
      <c r="U4070">
        <f t="shared" ca="1" si="2211"/>
        <v>4</v>
      </c>
      <c r="V4070">
        <f t="shared" ca="1" si="2212"/>
        <v>9</v>
      </c>
      <c r="X4070">
        <f t="shared" si="2215"/>
        <v>4070</v>
      </c>
      <c r="Y4070">
        <f t="shared" si="2216"/>
        <v>4002</v>
      </c>
      <c r="Z4070">
        <f t="shared" si="2217"/>
        <v>4003</v>
      </c>
      <c r="AA4070">
        <f t="shared" si="2213"/>
        <v>4101</v>
      </c>
      <c r="AB4070">
        <f t="shared" si="2194"/>
        <v>100</v>
      </c>
      <c r="AM4070" t="str">
        <f t="shared" si="2195"/>
        <v>201905SS</v>
      </c>
      <c r="AN4070">
        <f t="shared" ca="1" si="2218"/>
        <v>15.000035938903867</v>
      </c>
      <c r="AO4070">
        <f t="shared" ca="1" si="2219"/>
        <v>10</v>
      </c>
      <c r="AP4070">
        <f t="shared" ca="1" si="2196"/>
        <v>3.0008984725965862</v>
      </c>
      <c r="AQ4070">
        <f t="shared" ca="1" si="2197"/>
        <v>3.9982030548068286</v>
      </c>
      <c r="AR4070">
        <f t="shared" ca="1" si="2198"/>
        <v>9.0026954177897576</v>
      </c>
      <c r="AS4070">
        <f ca="1">P4070/J4070</f>
        <v>0.19997852121072721</v>
      </c>
    </row>
    <row r="4071" spans="1:45" x14ac:dyDescent="0.4">
      <c r="A4071">
        <f t="shared" si="2193"/>
        <v>201905</v>
      </c>
      <c r="B4071" t="s">
        <v>125</v>
      </c>
      <c r="C4071" t="s">
        <v>31</v>
      </c>
      <c r="D4071" t="str">
        <f t="shared" ca="1" si="2214"/>
        <v>I107</v>
      </c>
      <c r="E4071">
        <f t="shared" ca="1" si="2199"/>
        <v>53</v>
      </c>
      <c r="F4071">
        <f t="shared" ca="1" si="2200"/>
        <v>10</v>
      </c>
      <c r="G4071" t="str">
        <f t="shared" ca="1" si="2201"/>
        <v>S11</v>
      </c>
      <c r="H4071" t="str">
        <f t="shared" ca="1" si="2202"/>
        <v>S118</v>
      </c>
      <c r="I4071">
        <f ca="1">VLOOKUP(D4071,PRC!$A$2:$B$21,2,0)*E4071</f>
        <v>7950000</v>
      </c>
      <c r="J4071">
        <f t="shared" ca="1" si="2203"/>
        <v>7552496</v>
      </c>
      <c r="K4071">
        <f ca="1">VLOOKUP(D4071,PRC!$A$1:$C$21,3,0)*E4071</f>
        <v>4531500</v>
      </c>
      <c r="L4071">
        <f t="shared" ca="1" si="2204"/>
        <v>636000</v>
      </c>
      <c r="M4071">
        <f t="shared" ca="1" si="2205"/>
        <v>398000</v>
      </c>
      <c r="N4071">
        <f t="shared" ca="1" si="2206"/>
        <v>239000</v>
      </c>
      <c r="O4071">
        <f t="shared" ca="1" si="2207"/>
        <v>636000</v>
      </c>
      <c r="P4071">
        <f t="shared" ca="1" si="2192"/>
        <v>1111996</v>
      </c>
      <c r="Q4071">
        <f ca="1">IF(P4071&gt;0,1,0)</f>
        <v>1</v>
      </c>
      <c r="R4071">
        <f t="shared" ca="1" si="2208"/>
        <v>5</v>
      </c>
      <c r="S4071">
        <f t="shared" ca="1" si="2209"/>
        <v>8</v>
      </c>
      <c r="T4071">
        <f t="shared" ca="1" si="2210"/>
        <v>5</v>
      </c>
      <c r="U4071">
        <f t="shared" ca="1" si="2211"/>
        <v>3</v>
      </c>
      <c r="V4071">
        <f t="shared" ca="1" si="2212"/>
        <v>8</v>
      </c>
      <c r="X4071">
        <f t="shared" si="2215"/>
        <v>4071</v>
      </c>
      <c r="Y4071">
        <f t="shared" si="2216"/>
        <v>4002</v>
      </c>
      <c r="Z4071">
        <f t="shared" si="2217"/>
        <v>4003</v>
      </c>
      <c r="AA4071">
        <f t="shared" si="2213"/>
        <v>4101</v>
      </c>
      <c r="AB4071">
        <f t="shared" si="2194"/>
        <v>100</v>
      </c>
      <c r="AM4071" t="str">
        <f t="shared" si="2195"/>
        <v>201905SS</v>
      </c>
      <c r="AN4071">
        <f t="shared" ca="1" si="2218"/>
        <v>5.00005031446541</v>
      </c>
      <c r="AO4071">
        <f t="shared" ca="1" si="2219"/>
        <v>8</v>
      </c>
      <c r="AP4071">
        <f t="shared" ca="1" si="2196"/>
        <v>5.0062893081761004</v>
      </c>
      <c r="AQ4071">
        <f t="shared" ca="1" si="2197"/>
        <v>3.0062893081761008</v>
      </c>
      <c r="AR4071">
        <f t="shared" ca="1" si="2198"/>
        <v>8</v>
      </c>
      <c r="AS4071">
        <f ca="1">P4071/J4071</f>
        <v>0.14723556291853712</v>
      </c>
    </row>
    <row r="4072" spans="1:45" x14ac:dyDescent="0.4">
      <c r="A4072">
        <f t="shared" si="2193"/>
        <v>201905</v>
      </c>
      <c r="B4072" t="s">
        <v>126</v>
      </c>
      <c r="C4072" t="s">
        <v>31</v>
      </c>
      <c r="D4072" t="str">
        <f t="shared" ca="1" si="2214"/>
        <v>I115</v>
      </c>
      <c r="E4072">
        <f t="shared" ca="1" si="2199"/>
        <v>40</v>
      </c>
      <c r="F4072">
        <f t="shared" ca="1" si="2200"/>
        <v>6</v>
      </c>
      <c r="G4072" t="str">
        <f t="shared" ca="1" si="2201"/>
        <v>S10</v>
      </c>
      <c r="H4072" t="str">
        <f t="shared" ca="1" si="2202"/>
        <v>S103</v>
      </c>
      <c r="I4072">
        <f ca="1">VLOOKUP(D4072,PRC!$A$2:$B$21,2,0)*E4072</f>
        <v>200000</v>
      </c>
      <c r="J4072">
        <f t="shared" ca="1" si="2203"/>
        <v>173996</v>
      </c>
      <c r="K4072">
        <f ca="1">VLOOKUP(D4072,PRC!$A$1:$C$21,3,0)*E4072</f>
        <v>96000</v>
      </c>
      <c r="L4072">
        <f t="shared" ca="1" si="2204"/>
        <v>16000</v>
      </c>
      <c r="M4072">
        <f t="shared" ca="1" si="2205"/>
        <v>8000</v>
      </c>
      <c r="N4072">
        <f t="shared" ca="1" si="2206"/>
        <v>8000</v>
      </c>
      <c r="O4072">
        <f t="shared" ca="1" si="2207"/>
        <v>16000</v>
      </c>
      <c r="P4072">
        <f t="shared" ca="1" si="2192"/>
        <v>29996</v>
      </c>
      <c r="Q4072">
        <f ca="1">IF(P4072&gt;0,1,0)</f>
        <v>1</v>
      </c>
      <c r="R4072">
        <f t="shared" ca="1" si="2208"/>
        <v>13</v>
      </c>
      <c r="S4072">
        <f t="shared" ca="1" si="2209"/>
        <v>8</v>
      </c>
      <c r="T4072">
        <f t="shared" ca="1" si="2210"/>
        <v>4</v>
      </c>
      <c r="U4072">
        <f t="shared" ca="1" si="2211"/>
        <v>4</v>
      </c>
      <c r="V4072">
        <f t="shared" ca="1" si="2212"/>
        <v>8</v>
      </c>
      <c r="X4072">
        <f t="shared" si="2215"/>
        <v>4072</v>
      </c>
      <c r="Y4072">
        <f t="shared" si="2216"/>
        <v>4002</v>
      </c>
      <c r="Z4072">
        <f t="shared" si="2217"/>
        <v>4003</v>
      </c>
      <c r="AA4072">
        <f t="shared" si="2213"/>
        <v>4101</v>
      </c>
      <c r="AB4072">
        <f t="shared" si="2194"/>
        <v>100</v>
      </c>
      <c r="AM4072" t="str">
        <f t="shared" si="2195"/>
        <v>201905SS</v>
      </c>
      <c r="AN4072">
        <f t="shared" ca="1" si="2218"/>
        <v>13.002000000000002</v>
      </c>
      <c r="AO4072">
        <f t="shared" ca="1" si="2219"/>
        <v>8</v>
      </c>
      <c r="AP4072">
        <f t="shared" ca="1" si="2196"/>
        <v>4</v>
      </c>
      <c r="AQ4072">
        <f t="shared" ca="1" si="2197"/>
        <v>4</v>
      </c>
      <c r="AR4072">
        <f t="shared" ca="1" si="2198"/>
        <v>8</v>
      </c>
      <c r="AS4072">
        <f ca="1">P4072/J4072</f>
        <v>0.17239476769580911</v>
      </c>
    </row>
    <row r="4073" spans="1:45" x14ac:dyDescent="0.4">
      <c r="A4073">
        <f t="shared" si="2193"/>
        <v>201905</v>
      </c>
      <c r="B4073" t="s">
        <v>127</v>
      </c>
      <c r="C4073" t="s">
        <v>31</v>
      </c>
      <c r="D4073" t="str">
        <f t="shared" ca="1" si="2214"/>
        <v>I110</v>
      </c>
      <c r="E4073">
        <f t="shared" ca="1" si="2199"/>
        <v>28</v>
      </c>
      <c r="F4073">
        <f t="shared" ca="1" si="2200"/>
        <v>14</v>
      </c>
      <c r="G4073" t="str">
        <f t="shared" ca="1" si="2201"/>
        <v>S10</v>
      </c>
      <c r="H4073" t="str">
        <f t="shared" ca="1" si="2202"/>
        <v>S108</v>
      </c>
      <c r="I4073">
        <f ca="1">VLOOKUP(D4073,PRC!$A$2:$B$21,2,0)*E4073</f>
        <v>8400000</v>
      </c>
      <c r="J4073">
        <f t="shared" ca="1" si="2203"/>
        <v>7895996</v>
      </c>
      <c r="K4073">
        <f ca="1">VLOOKUP(D4073,PRC!$A$1:$C$21,3,0)*E4073</f>
        <v>3864000</v>
      </c>
      <c r="L4073">
        <f t="shared" ca="1" si="2204"/>
        <v>672000</v>
      </c>
      <c r="M4073">
        <f t="shared" ca="1" si="2205"/>
        <v>420000</v>
      </c>
      <c r="N4073">
        <f t="shared" ca="1" si="2206"/>
        <v>420000</v>
      </c>
      <c r="O4073">
        <f t="shared" ca="1" si="2207"/>
        <v>672000</v>
      </c>
      <c r="P4073">
        <f t="shared" ca="1" si="2192"/>
        <v>1847996</v>
      </c>
      <c r="Q4073">
        <f ca="1">IF(P4073&gt;0,1,0)</f>
        <v>1</v>
      </c>
      <c r="R4073">
        <f t="shared" ca="1" si="2208"/>
        <v>6</v>
      </c>
      <c r="S4073">
        <f t="shared" ca="1" si="2209"/>
        <v>8</v>
      </c>
      <c r="T4073">
        <f t="shared" ca="1" si="2210"/>
        <v>5</v>
      </c>
      <c r="U4073">
        <f t="shared" ca="1" si="2211"/>
        <v>5</v>
      </c>
      <c r="V4073">
        <f t="shared" ca="1" si="2212"/>
        <v>8</v>
      </c>
      <c r="X4073">
        <f t="shared" si="2215"/>
        <v>4073</v>
      </c>
      <c r="Y4073">
        <f t="shared" si="2216"/>
        <v>4002</v>
      </c>
      <c r="Z4073">
        <f t="shared" si="2217"/>
        <v>4003</v>
      </c>
      <c r="AA4073">
        <f t="shared" si="2213"/>
        <v>4101</v>
      </c>
      <c r="AB4073">
        <f t="shared" si="2194"/>
        <v>100</v>
      </c>
      <c r="AM4073" t="str">
        <f t="shared" si="2195"/>
        <v>201905SS</v>
      </c>
      <c r="AN4073">
        <f t="shared" ca="1" si="2218"/>
        <v>6.0000476190476215</v>
      </c>
      <c r="AO4073">
        <f t="shared" ca="1" si="2219"/>
        <v>8</v>
      </c>
      <c r="AP4073">
        <f t="shared" ca="1" si="2196"/>
        <v>5</v>
      </c>
      <c r="AQ4073">
        <f t="shared" ca="1" si="2197"/>
        <v>5</v>
      </c>
      <c r="AR4073">
        <f t="shared" ca="1" si="2198"/>
        <v>8</v>
      </c>
      <c r="AS4073">
        <f ca="1">P4073/J4073</f>
        <v>0.23404216516827009</v>
      </c>
    </row>
    <row r="4074" spans="1:45" x14ac:dyDescent="0.4">
      <c r="A4074">
        <f t="shared" si="2193"/>
        <v>201905</v>
      </c>
      <c r="B4074" t="s">
        <v>128</v>
      </c>
      <c r="C4074" t="s">
        <v>31</v>
      </c>
      <c r="D4074" t="str">
        <f t="shared" ca="1" si="2214"/>
        <v>I114</v>
      </c>
      <c r="E4074">
        <f t="shared" ca="1" si="2199"/>
        <v>33</v>
      </c>
      <c r="F4074">
        <f t="shared" ca="1" si="2200"/>
        <v>8</v>
      </c>
      <c r="G4074" t="str">
        <f t="shared" ca="1" si="2201"/>
        <v>S11</v>
      </c>
      <c r="H4074" t="str">
        <f t="shared" ca="1" si="2202"/>
        <v>S111</v>
      </c>
      <c r="I4074">
        <f ca="1">VLOOKUP(D4074,PRC!$A$2:$B$21,2,0)*E4074</f>
        <v>7920000</v>
      </c>
      <c r="J4074">
        <f t="shared" ca="1" si="2203"/>
        <v>7444796</v>
      </c>
      <c r="K4074">
        <f ca="1">VLOOKUP(D4074,PRC!$A$1:$C$21,3,0)*E4074</f>
        <v>4593600</v>
      </c>
      <c r="L4074">
        <f t="shared" ca="1" si="2204"/>
        <v>792000</v>
      </c>
      <c r="M4074">
        <f t="shared" ca="1" si="2205"/>
        <v>317000</v>
      </c>
      <c r="N4074">
        <f t="shared" ca="1" si="2206"/>
        <v>317000</v>
      </c>
      <c r="O4074">
        <f t="shared" ca="1" si="2207"/>
        <v>713000</v>
      </c>
      <c r="P4074">
        <f t="shared" ca="1" si="2192"/>
        <v>712196</v>
      </c>
      <c r="Q4074">
        <f ca="1">IF(P4074&gt;0,1,0)</f>
        <v>1</v>
      </c>
      <c r="R4074">
        <f t="shared" ca="1" si="2208"/>
        <v>6</v>
      </c>
      <c r="S4074">
        <f t="shared" ca="1" si="2209"/>
        <v>10</v>
      </c>
      <c r="T4074">
        <f t="shared" ca="1" si="2210"/>
        <v>4</v>
      </c>
      <c r="U4074">
        <f t="shared" ca="1" si="2211"/>
        <v>4</v>
      </c>
      <c r="V4074">
        <f t="shared" ca="1" si="2212"/>
        <v>9</v>
      </c>
      <c r="X4074">
        <f t="shared" si="2215"/>
        <v>4074</v>
      </c>
      <c r="Y4074">
        <f t="shared" si="2216"/>
        <v>4002</v>
      </c>
      <c r="Z4074">
        <f t="shared" si="2217"/>
        <v>4003</v>
      </c>
      <c r="AA4074">
        <f t="shared" si="2213"/>
        <v>4101</v>
      </c>
      <c r="AB4074">
        <f t="shared" si="2194"/>
        <v>100</v>
      </c>
      <c r="AM4074" t="str">
        <f t="shared" si="2195"/>
        <v>201905SS</v>
      </c>
      <c r="AN4074">
        <f t="shared" ca="1" si="2218"/>
        <v>6.0000505050505026</v>
      </c>
      <c r="AO4074">
        <f t="shared" ca="1" si="2219"/>
        <v>10</v>
      </c>
      <c r="AP4074">
        <f t="shared" ca="1" si="2196"/>
        <v>4.0025252525252526</v>
      </c>
      <c r="AQ4074">
        <f t="shared" ca="1" si="2197"/>
        <v>4.0025252525252526</v>
      </c>
      <c r="AR4074">
        <f t="shared" ca="1" si="2198"/>
        <v>9.0025252525252526</v>
      </c>
      <c r="AS4074">
        <f ca="1">P4074/J4074</f>
        <v>9.5663601796476358E-2</v>
      </c>
    </row>
    <row r="4075" spans="1:45" x14ac:dyDescent="0.4">
      <c r="A4075">
        <f t="shared" si="2193"/>
        <v>201905</v>
      </c>
      <c r="B4075" t="s">
        <v>129</v>
      </c>
      <c r="C4075" t="s">
        <v>31</v>
      </c>
      <c r="D4075" t="str">
        <f t="shared" ca="1" si="2214"/>
        <v>I119</v>
      </c>
      <c r="E4075">
        <f t="shared" ca="1" si="2199"/>
        <v>51</v>
      </c>
      <c r="F4075">
        <f t="shared" ca="1" si="2200"/>
        <v>6</v>
      </c>
      <c r="G4075" t="str">
        <f t="shared" ca="1" si="2201"/>
        <v>S11</v>
      </c>
      <c r="H4075" t="str">
        <f t="shared" ca="1" si="2202"/>
        <v>S117</v>
      </c>
      <c r="I4075">
        <f ca="1">VLOOKUP(D4075,PRC!$A$2:$B$21,2,0)*E4075</f>
        <v>4845000</v>
      </c>
      <c r="J4075">
        <f t="shared" ca="1" si="2203"/>
        <v>4554296</v>
      </c>
      <c r="K4075">
        <f ca="1">VLOOKUP(D4075,PRC!$A$1:$C$21,3,0)*E4075</f>
        <v>2325600</v>
      </c>
      <c r="L4075">
        <f t="shared" ca="1" si="2204"/>
        <v>436000</v>
      </c>
      <c r="M4075">
        <f t="shared" ca="1" si="2205"/>
        <v>145000</v>
      </c>
      <c r="N4075">
        <f t="shared" ca="1" si="2206"/>
        <v>145000</v>
      </c>
      <c r="O4075">
        <f t="shared" ca="1" si="2207"/>
        <v>485000</v>
      </c>
      <c r="P4075">
        <f t="shared" ca="1" si="2192"/>
        <v>1017696</v>
      </c>
      <c r="Q4075">
        <f ca="1">IF(P4075&gt;0,1,0)</f>
        <v>1</v>
      </c>
      <c r="R4075">
        <f t="shared" ca="1" si="2208"/>
        <v>6</v>
      </c>
      <c r="S4075">
        <f t="shared" ca="1" si="2209"/>
        <v>9</v>
      </c>
      <c r="T4075">
        <f t="shared" ca="1" si="2210"/>
        <v>3</v>
      </c>
      <c r="U4075">
        <f t="shared" ca="1" si="2211"/>
        <v>3</v>
      </c>
      <c r="V4075">
        <f t="shared" ca="1" si="2212"/>
        <v>10</v>
      </c>
      <c r="X4075">
        <f t="shared" si="2215"/>
        <v>4075</v>
      </c>
      <c r="Y4075">
        <f t="shared" si="2216"/>
        <v>4002</v>
      </c>
      <c r="Z4075">
        <f t="shared" si="2217"/>
        <v>4003</v>
      </c>
      <c r="AA4075">
        <f t="shared" si="2213"/>
        <v>4101</v>
      </c>
      <c r="AB4075">
        <f t="shared" si="2194"/>
        <v>100</v>
      </c>
      <c r="AM4075" t="str">
        <f t="shared" si="2195"/>
        <v>201905SS</v>
      </c>
      <c r="AN4075">
        <f t="shared" ca="1" si="2218"/>
        <v>6.0000825593395257</v>
      </c>
      <c r="AO4075">
        <f t="shared" ca="1" si="2219"/>
        <v>8.9989680082559342</v>
      </c>
      <c r="AP4075">
        <f t="shared" ca="1" si="2196"/>
        <v>2.9927760577915374</v>
      </c>
      <c r="AQ4075">
        <f t="shared" ca="1" si="2197"/>
        <v>2.9927760577915374</v>
      </c>
      <c r="AR4075">
        <f t="shared" ca="1" si="2198"/>
        <v>10.010319917440661</v>
      </c>
      <c r="AS4075">
        <f ca="1">P4075/J4075</f>
        <v>0.22345846646770434</v>
      </c>
    </row>
    <row r="4076" spans="1:45" x14ac:dyDescent="0.4">
      <c r="A4076">
        <f t="shared" si="2193"/>
        <v>201905</v>
      </c>
      <c r="B4076" t="s">
        <v>130</v>
      </c>
      <c r="C4076" t="s">
        <v>31</v>
      </c>
      <c r="D4076" t="str">
        <f t="shared" ca="1" si="2214"/>
        <v>I107</v>
      </c>
      <c r="E4076">
        <f t="shared" ca="1" si="2199"/>
        <v>27</v>
      </c>
      <c r="F4076">
        <f t="shared" ca="1" si="2200"/>
        <v>12</v>
      </c>
      <c r="G4076" t="str">
        <f t="shared" ca="1" si="2201"/>
        <v>S10</v>
      </c>
      <c r="H4076" t="str">
        <f t="shared" ca="1" si="2202"/>
        <v>S103</v>
      </c>
      <c r="I4076">
        <f ca="1">VLOOKUP(D4076,PRC!$A$2:$B$21,2,0)*E4076</f>
        <v>4050000</v>
      </c>
      <c r="J4076">
        <f t="shared" ca="1" si="2203"/>
        <v>3523496</v>
      </c>
      <c r="K4076">
        <f ca="1">VLOOKUP(D4076,PRC!$A$1:$C$21,3,0)*E4076</f>
        <v>2308500</v>
      </c>
      <c r="L4076">
        <f t="shared" ca="1" si="2204"/>
        <v>405000</v>
      </c>
      <c r="M4076">
        <f t="shared" ca="1" si="2205"/>
        <v>122000</v>
      </c>
      <c r="N4076">
        <f t="shared" ca="1" si="2206"/>
        <v>203000</v>
      </c>
      <c r="O4076">
        <f t="shared" ca="1" si="2207"/>
        <v>365000</v>
      </c>
      <c r="P4076">
        <f t="shared" ca="1" si="2192"/>
        <v>119996</v>
      </c>
      <c r="Q4076">
        <f ca="1">IF(P4076&gt;0,1,0)</f>
        <v>1</v>
      </c>
      <c r="R4076">
        <f t="shared" ca="1" si="2208"/>
        <v>13</v>
      </c>
      <c r="S4076">
        <f t="shared" ca="1" si="2209"/>
        <v>10</v>
      </c>
      <c r="T4076">
        <f t="shared" ca="1" si="2210"/>
        <v>3</v>
      </c>
      <c r="U4076">
        <f t="shared" ca="1" si="2211"/>
        <v>5</v>
      </c>
      <c r="V4076">
        <f t="shared" ca="1" si="2212"/>
        <v>9</v>
      </c>
      <c r="X4076">
        <f t="shared" si="2215"/>
        <v>4076</v>
      </c>
      <c r="Y4076">
        <f t="shared" si="2216"/>
        <v>4002</v>
      </c>
      <c r="Z4076">
        <f t="shared" si="2217"/>
        <v>4003</v>
      </c>
      <c r="AA4076">
        <f t="shared" si="2213"/>
        <v>4101</v>
      </c>
      <c r="AB4076">
        <f t="shared" si="2194"/>
        <v>100</v>
      </c>
      <c r="AM4076" t="str">
        <f t="shared" si="2195"/>
        <v>201905SS</v>
      </c>
      <c r="AN4076">
        <f t="shared" ca="1" si="2218"/>
        <v>13.000098765432099</v>
      </c>
      <c r="AO4076">
        <f t="shared" ca="1" si="2219"/>
        <v>10</v>
      </c>
      <c r="AP4076">
        <f t="shared" ca="1" si="2196"/>
        <v>3.0123456790123457</v>
      </c>
      <c r="AQ4076">
        <f t="shared" ca="1" si="2197"/>
        <v>5.0123456790123457</v>
      </c>
      <c r="AR4076">
        <f t="shared" ca="1" si="2198"/>
        <v>9.0123456790123448</v>
      </c>
      <c r="AS4076">
        <f ca="1">P4076/J4076</f>
        <v>3.40559489779469E-2</v>
      </c>
    </row>
    <row r="4077" spans="1:45" x14ac:dyDescent="0.4">
      <c r="A4077">
        <f t="shared" si="2193"/>
        <v>201905</v>
      </c>
      <c r="B4077" t="s">
        <v>131</v>
      </c>
      <c r="C4077" t="s">
        <v>31</v>
      </c>
      <c r="D4077" t="str">
        <f t="shared" ca="1" si="2214"/>
        <v>I114</v>
      </c>
      <c r="E4077">
        <f t="shared" ca="1" si="2199"/>
        <v>22</v>
      </c>
      <c r="F4077">
        <f t="shared" ca="1" si="2200"/>
        <v>5</v>
      </c>
      <c r="G4077" t="str">
        <f t="shared" ca="1" si="2201"/>
        <v>S10</v>
      </c>
      <c r="H4077" t="str">
        <f t="shared" ca="1" si="2202"/>
        <v>S108</v>
      </c>
      <c r="I4077">
        <f ca="1">VLOOKUP(D4077,PRC!$A$2:$B$21,2,0)*E4077</f>
        <v>5280000</v>
      </c>
      <c r="J4077">
        <f t="shared" ca="1" si="2203"/>
        <v>4487996</v>
      </c>
      <c r="K4077">
        <f ca="1">VLOOKUP(D4077,PRC!$A$1:$C$21,3,0)*E4077</f>
        <v>3062400</v>
      </c>
      <c r="L4077">
        <f t="shared" ca="1" si="2204"/>
        <v>422000</v>
      </c>
      <c r="M4077">
        <f t="shared" ca="1" si="2205"/>
        <v>211000</v>
      </c>
      <c r="N4077">
        <f t="shared" ca="1" si="2206"/>
        <v>158000</v>
      </c>
      <c r="O4077">
        <f t="shared" ca="1" si="2207"/>
        <v>475000</v>
      </c>
      <c r="P4077">
        <f t="shared" ca="1" si="2192"/>
        <v>159596</v>
      </c>
      <c r="Q4077">
        <f ca="1">IF(P4077&gt;0,1,0)</f>
        <v>1</v>
      </c>
      <c r="R4077">
        <f t="shared" ca="1" si="2208"/>
        <v>15</v>
      </c>
      <c r="S4077">
        <f t="shared" ca="1" si="2209"/>
        <v>8</v>
      </c>
      <c r="T4077">
        <f t="shared" ca="1" si="2210"/>
        <v>4</v>
      </c>
      <c r="U4077">
        <f t="shared" ca="1" si="2211"/>
        <v>3</v>
      </c>
      <c r="V4077">
        <f t="shared" ca="1" si="2212"/>
        <v>9</v>
      </c>
      <c r="X4077">
        <f t="shared" si="2215"/>
        <v>4077</v>
      </c>
      <c r="Y4077">
        <f t="shared" si="2216"/>
        <v>4002</v>
      </c>
      <c r="Z4077">
        <f t="shared" si="2217"/>
        <v>4003</v>
      </c>
      <c r="AA4077">
        <f t="shared" si="2213"/>
        <v>4101</v>
      </c>
      <c r="AB4077">
        <f t="shared" si="2194"/>
        <v>100</v>
      </c>
      <c r="AM4077" t="str">
        <f t="shared" si="2195"/>
        <v>201905SS</v>
      </c>
      <c r="AN4077">
        <f t="shared" ca="1" si="2218"/>
        <v>15.000075757575759</v>
      </c>
      <c r="AO4077">
        <f t="shared" ca="1" si="2219"/>
        <v>7.9924242424242422</v>
      </c>
      <c r="AP4077">
        <f t="shared" ca="1" si="2196"/>
        <v>3.9962121212121211</v>
      </c>
      <c r="AQ4077">
        <f t="shared" ca="1" si="2197"/>
        <v>2.9924242424242422</v>
      </c>
      <c r="AR4077">
        <f t="shared" ca="1" si="2198"/>
        <v>8.9962121212121211</v>
      </c>
      <c r="AS4077">
        <f ca="1">P4077/J4077</f>
        <v>3.5560637754579107E-2</v>
      </c>
    </row>
    <row r="4078" spans="1:45" x14ac:dyDescent="0.4">
      <c r="A4078">
        <f t="shared" si="2193"/>
        <v>201905</v>
      </c>
      <c r="B4078" t="s">
        <v>132</v>
      </c>
      <c r="C4078" t="s">
        <v>31</v>
      </c>
      <c r="D4078" t="str">
        <f t="shared" ca="1" si="2214"/>
        <v>I112</v>
      </c>
      <c r="E4078">
        <f t="shared" ca="1" si="2199"/>
        <v>26</v>
      </c>
      <c r="F4078">
        <f t="shared" ca="1" si="2200"/>
        <v>13</v>
      </c>
      <c r="G4078" t="str">
        <f t="shared" ca="1" si="2201"/>
        <v>S11</v>
      </c>
      <c r="H4078" t="str">
        <f t="shared" ca="1" si="2202"/>
        <v>S110</v>
      </c>
      <c r="I4078">
        <f ca="1">VLOOKUP(D4078,PRC!$A$2:$B$21,2,0)*E4078</f>
        <v>1690000</v>
      </c>
      <c r="J4078">
        <f t="shared" ca="1" si="2203"/>
        <v>1520996</v>
      </c>
      <c r="K4078">
        <f ca="1">VLOOKUP(D4078,PRC!$A$1:$C$21,3,0)*E4078</f>
        <v>845000</v>
      </c>
      <c r="L4078">
        <f t="shared" ca="1" si="2204"/>
        <v>169000</v>
      </c>
      <c r="M4078">
        <f t="shared" ca="1" si="2205"/>
        <v>85000</v>
      </c>
      <c r="N4078">
        <f t="shared" ca="1" si="2206"/>
        <v>51000</v>
      </c>
      <c r="O4078">
        <f t="shared" ca="1" si="2207"/>
        <v>169000</v>
      </c>
      <c r="P4078">
        <f t="shared" ca="1" si="2192"/>
        <v>201996</v>
      </c>
      <c r="Q4078">
        <f ca="1">IF(P4078&gt;0,1,0)</f>
        <v>1</v>
      </c>
      <c r="R4078">
        <f t="shared" ca="1" si="2208"/>
        <v>10</v>
      </c>
      <c r="S4078">
        <f t="shared" ca="1" si="2209"/>
        <v>10</v>
      </c>
      <c r="T4078">
        <f t="shared" ca="1" si="2210"/>
        <v>5</v>
      </c>
      <c r="U4078">
        <f t="shared" ca="1" si="2211"/>
        <v>3</v>
      </c>
      <c r="V4078">
        <f t="shared" ca="1" si="2212"/>
        <v>10</v>
      </c>
      <c r="X4078">
        <f t="shared" si="2215"/>
        <v>4078</v>
      </c>
      <c r="Y4078">
        <f t="shared" si="2216"/>
        <v>4002</v>
      </c>
      <c r="Z4078">
        <f t="shared" si="2217"/>
        <v>4003</v>
      </c>
      <c r="AA4078">
        <f t="shared" si="2213"/>
        <v>4101</v>
      </c>
      <c r="AB4078">
        <f t="shared" si="2194"/>
        <v>100</v>
      </c>
      <c r="AM4078" t="str">
        <f t="shared" si="2195"/>
        <v>201905SS</v>
      </c>
      <c r="AN4078">
        <f t="shared" ca="1" si="2218"/>
        <v>10.000236686390529</v>
      </c>
      <c r="AO4078">
        <f t="shared" ca="1" si="2219"/>
        <v>10</v>
      </c>
      <c r="AP4078">
        <f t="shared" ca="1" si="2196"/>
        <v>5.0295857988165684</v>
      </c>
      <c r="AQ4078">
        <f t="shared" ca="1" si="2197"/>
        <v>3.0177514792899407</v>
      </c>
      <c r="AR4078">
        <f t="shared" ca="1" si="2198"/>
        <v>10</v>
      </c>
      <c r="AS4078">
        <f ca="1">P4078/J4078</f>
        <v>0.13280508298509661</v>
      </c>
    </row>
    <row r="4079" spans="1:45" x14ac:dyDescent="0.4">
      <c r="A4079">
        <f t="shared" si="2193"/>
        <v>201905</v>
      </c>
      <c r="B4079" t="s">
        <v>133</v>
      </c>
      <c r="C4079" t="s">
        <v>31</v>
      </c>
      <c r="D4079" t="str">
        <f t="shared" ca="1" si="2214"/>
        <v>I102</v>
      </c>
      <c r="E4079">
        <f t="shared" ca="1" si="2199"/>
        <v>59</v>
      </c>
      <c r="F4079">
        <f t="shared" ca="1" si="2200"/>
        <v>8</v>
      </c>
      <c r="G4079" t="str">
        <f t="shared" ca="1" si="2201"/>
        <v>S10</v>
      </c>
      <c r="H4079" t="str">
        <f t="shared" ca="1" si="2202"/>
        <v>S103</v>
      </c>
      <c r="I4079">
        <f ca="1">VLOOKUP(D4079,PRC!$A$2:$B$21,2,0)*E4079</f>
        <v>2360000</v>
      </c>
      <c r="J4079">
        <f t="shared" ca="1" si="2203"/>
        <v>2076796</v>
      </c>
      <c r="K4079">
        <f ca="1">VLOOKUP(D4079,PRC!$A$1:$C$21,3,0)*E4079</f>
        <v>1109200</v>
      </c>
      <c r="L4079">
        <f t="shared" ca="1" si="2204"/>
        <v>236000</v>
      </c>
      <c r="M4079">
        <f t="shared" ca="1" si="2205"/>
        <v>71000</v>
      </c>
      <c r="N4079">
        <f t="shared" ca="1" si="2206"/>
        <v>94000</v>
      </c>
      <c r="O4079">
        <f t="shared" ca="1" si="2207"/>
        <v>189000</v>
      </c>
      <c r="P4079">
        <f t="shared" ca="1" si="2192"/>
        <v>377596</v>
      </c>
      <c r="Q4079">
        <f ca="1">IF(P4079&gt;0,1,0)</f>
        <v>1</v>
      </c>
      <c r="R4079">
        <f t="shared" ca="1" si="2208"/>
        <v>12</v>
      </c>
      <c r="S4079">
        <f t="shared" ca="1" si="2209"/>
        <v>10</v>
      </c>
      <c r="T4079">
        <f t="shared" ca="1" si="2210"/>
        <v>3</v>
      </c>
      <c r="U4079">
        <f t="shared" ca="1" si="2211"/>
        <v>4</v>
      </c>
      <c r="V4079">
        <f t="shared" ca="1" si="2212"/>
        <v>8</v>
      </c>
      <c r="X4079">
        <f t="shared" si="2215"/>
        <v>4079</v>
      </c>
      <c r="Y4079">
        <f t="shared" si="2216"/>
        <v>4002</v>
      </c>
      <c r="Z4079">
        <f t="shared" si="2217"/>
        <v>4003</v>
      </c>
      <c r="AA4079">
        <f t="shared" si="2213"/>
        <v>4101</v>
      </c>
      <c r="AB4079">
        <f t="shared" si="2194"/>
        <v>100</v>
      </c>
      <c r="AM4079" t="str">
        <f t="shared" si="2195"/>
        <v>201905SS</v>
      </c>
      <c r="AN4079">
        <f t="shared" ca="1" si="2218"/>
        <v>12.000169491525426</v>
      </c>
      <c r="AO4079">
        <f t="shared" ca="1" si="2219"/>
        <v>10</v>
      </c>
      <c r="AP4079">
        <f t="shared" ca="1" si="2196"/>
        <v>3.0084745762711864</v>
      </c>
      <c r="AQ4079">
        <f t="shared" ca="1" si="2197"/>
        <v>3.9830508474576267</v>
      </c>
      <c r="AR4079">
        <f t="shared" ca="1" si="2198"/>
        <v>8.0084745762711869</v>
      </c>
      <c r="AS4079">
        <f ca="1">P4079/J4079</f>
        <v>0.18181660596418714</v>
      </c>
    </row>
    <row r="4080" spans="1:45" x14ac:dyDescent="0.4">
      <c r="A4080">
        <f t="shared" si="2193"/>
        <v>201905</v>
      </c>
      <c r="B4080" t="s">
        <v>134</v>
      </c>
      <c r="C4080" t="s">
        <v>31</v>
      </c>
      <c r="D4080" t="str">
        <f t="shared" ca="1" si="2214"/>
        <v>I119</v>
      </c>
      <c r="E4080">
        <f t="shared" ca="1" si="2199"/>
        <v>79</v>
      </c>
      <c r="F4080">
        <f t="shared" ca="1" si="2200"/>
        <v>14</v>
      </c>
      <c r="G4080" t="str">
        <f t="shared" ca="1" si="2201"/>
        <v>S10</v>
      </c>
      <c r="H4080" t="str">
        <f t="shared" ca="1" si="2202"/>
        <v>S103</v>
      </c>
      <c r="I4080">
        <f ca="1">VLOOKUP(D4080,PRC!$A$2:$B$21,2,0)*E4080</f>
        <v>7505000</v>
      </c>
      <c r="J4080">
        <f t="shared" ca="1" si="2203"/>
        <v>6829546</v>
      </c>
      <c r="K4080">
        <f ca="1">VLOOKUP(D4080,PRC!$A$1:$C$21,3,0)*E4080</f>
        <v>3602400</v>
      </c>
      <c r="L4080">
        <f t="shared" ca="1" si="2204"/>
        <v>751000</v>
      </c>
      <c r="M4080">
        <f t="shared" ca="1" si="2205"/>
        <v>300000</v>
      </c>
      <c r="N4080">
        <f t="shared" ca="1" si="2206"/>
        <v>300000</v>
      </c>
      <c r="O4080">
        <f t="shared" ca="1" si="2207"/>
        <v>751000</v>
      </c>
      <c r="P4080">
        <f t="shared" ca="1" si="2192"/>
        <v>1125146</v>
      </c>
      <c r="Q4080">
        <f ca="1">IF(P4080&gt;0,1,0)</f>
        <v>1</v>
      </c>
      <c r="R4080">
        <f t="shared" ca="1" si="2208"/>
        <v>9</v>
      </c>
      <c r="S4080">
        <f t="shared" ca="1" si="2209"/>
        <v>10</v>
      </c>
      <c r="T4080">
        <f t="shared" ca="1" si="2210"/>
        <v>4</v>
      </c>
      <c r="U4080">
        <f t="shared" ca="1" si="2211"/>
        <v>4</v>
      </c>
      <c r="V4080">
        <f t="shared" ca="1" si="2212"/>
        <v>10</v>
      </c>
      <c r="X4080">
        <f t="shared" si="2215"/>
        <v>4080</v>
      </c>
      <c r="Y4080">
        <f t="shared" si="2216"/>
        <v>4002</v>
      </c>
      <c r="Z4080">
        <f t="shared" si="2217"/>
        <v>4003</v>
      </c>
      <c r="AA4080">
        <f t="shared" si="2213"/>
        <v>4101</v>
      </c>
      <c r="AB4080">
        <f t="shared" si="2194"/>
        <v>100</v>
      </c>
      <c r="AM4080" t="str">
        <f t="shared" si="2195"/>
        <v>201905SS</v>
      </c>
      <c r="AN4080">
        <f t="shared" ca="1" si="2218"/>
        <v>9.0000532978014682</v>
      </c>
      <c r="AO4080">
        <f t="shared" ca="1" si="2219"/>
        <v>10.006662225183211</v>
      </c>
      <c r="AP4080">
        <f t="shared" ca="1" si="2196"/>
        <v>3.9973351099267154</v>
      </c>
      <c r="AQ4080">
        <f t="shared" ca="1" si="2197"/>
        <v>3.9973351099267154</v>
      </c>
      <c r="AR4080">
        <f t="shared" ca="1" si="2198"/>
        <v>10.006662225183211</v>
      </c>
      <c r="AS4080">
        <f ca="1">P4080/J4080</f>
        <v>0.16474682211672637</v>
      </c>
    </row>
    <row r="4081" spans="1:45" x14ac:dyDescent="0.4">
      <c r="A4081">
        <f t="shared" si="2193"/>
        <v>201905</v>
      </c>
      <c r="B4081" t="s">
        <v>135</v>
      </c>
      <c r="C4081" t="s">
        <v>31</v>
      </c>
      <c r="D4081" t="str">
        <f t="shared" ca="1" si="2214"/>
        <v>I102</v>
      </c>
      <c r="E4081">
        <f t="shared" ca="1" si="2199"/>
        <v>50</v>
      </c>
      <c r="F4081">
        <f t="shared" ca="1" si="2200"/>
        <v>7</v>
      </c>
      <c r="G4081" t="str">
        <f t="shared" ca="1" si="2201"/>
        <v>S10</v>
      </c>
      <c r="H4081" t="str">
        <f t="shared" ca="1" si="2202"/>
        <v>S104</v>
      </c>
      <c r="I4081">
        <f ca="1">VLOOKUP(D4081,PRC!$A$2:$B$21,2,0)*E4081</f>
        <v>2000000</v>
      </c>
      <c r="J4081">
        <f t="shared" ca="1" si="2203"/>
        <v>1739996</v>
      </c>
      <c r="K4081">
        <f ca="1">VLOOKUP(D4081,PRC!$A$1:$C$21,3,0)*E4081</f>
        <v>940000</v>
      </c>
      <c r="L4081">
        <f t="shared" ca="1" si="2204"/>
        <v>180000</v>
      </c>
      <c r="M4081">
        <f t="shared" ca="1" si="2205"/>
        <v>100000</v>
      </c>
      <c r="N4081">
        <f t="shared" ca="1" si="2206"/>
        <v>80000</v>
      </c>
      <c r="O4081">
        <f t="shared" ca="1" si="2207"/>
        <v>180000</v>
      </c>
      <c r="P4081">
        <f t="shared" ca="1" si="2192"/>
        <v>259996</v>
      </c>
      <c r="Q4081">
        <f ca="1">IF(P4081&gt;0,1,0)</f>
        <v>1</v>
      </c>
      <c r="R4081">
        <f t="shared" ca="1" si="2208"/>
        <v>13</v>
      </c>
      <c r="S4081">
        <f t="shared" ca="1" si="2209"/>
        <v>9</v>
      </c>
      <c r="T4081">
        <f t="shared" ca="1" si="2210"/>
        <v>5</v>
      </c>
      <c r="U4081">
        <f t="shared" ca="1" si="2211"/>
        <v>4</v>
      </c>
      <c r="V4081">
        <f t="shared" ca="1" si="2212"/>
        <v>9</v>
      </c>
      <c r="X4081">
        <f t="shared" si="2215"/>
        <v>4081</v>
      </c>
      <c r="Y4081">
        <f t="shared" si="2216"/>
        <v>4002</v>
      </c>
      <c r="Z4081">
        <f t="shared" si="2217"/>
        <v>4003</v>
      </c>
      <c r="AA4081">
        <f t="shared" si="2213"/>
        <v>4101</v>
      </c>
      <c r="AB4081">
        <f t="shared" si="2194"/>
        <v>100</v>
      </c>
      <c r="AM4081" t="str">
        <f t="shared" si="2195"/>
        <v>201905SS</v>
      </c>
      <c r="AN4081">
        <f t="shared" ca="1" si="2218"/>
        <v>13.000199999999996</v>
      </c>
      <c r="AO4081">
        <f t="shared" ca="1" si="2219"/>
        <v>9</v>
      </c>
      <c r="AP4081">
        <f t="shared" ca="1" si="2196"/>
        <v>5</v>
      </c>
      <c r="AQ4081">
        <f t="shared" ca="1" si="2197"/>
        <v>4</v>
      </c>
      <c r="AR4081">
        <f t="shared" ca="1" si="2198"/>
        <v>9</v>
      </c>
      <c r="AS4081">
        <f ca="1">P4081/J4081</f>
        <v>0.14942333200765978</v>
      </c>
    </row>
    <row r="4082" spans="1:45" x14ac:dyDescent="0.4">
      <c r="A4082">
        <f t="shared" si="2193"/>
        <v>201905</v>
      </c>
      <c r="B4082" t="s">
        <v>136</v>
      </c>
      <c r="C4082" t="s">
        <v>31</v>
      </c>
      <c r="D4082" t="str">
        <f t="shared" ca="1" si="2214"/>
        <v>I113</v>
      </c>
      <c r="E4082">
        <f t="shared" ca="1" si="2199"/>
        <v>56</v>
      </c>
      <c r="F4082">
        <f t="shared" ca="1" si="2200"/>
        <v>12</v>
      </c>
      <c r="G4082" t="str">
        <f t="shared" ca="1" si="2201"/>
        <v>S10</v>
      </c>
      <c r="H4082" t="str">
        <f t="shared" ca="1" si="2202"/>
        <v>S105</v>
      </c>
      <c r="I4082">
        <f ca="1">VLOOKUP(D4082,PRC!$A$2:$B$21,2,0)*E4082</f>
        <v>37520000</v>
      </c>
      <c r="J4082">
        <f t="shared" ca="1" si="2203"/>
        <v>34893596</v>
      </c>
      <c r="K4082">
        <f ca="1">VLOOKUP(D4082,PRC!$A$1:$C$21,3,0)*E4082</f>
        <v>16884000</v>
      </c>
      <c r="L4082">
        <f t="shared" ca="1" si="2204"/>
        <v>3377000</v>
      </c>
      <c r="M4082">
        <f t="shared" ca="1" si="2205"/>
        <v>1126000</v>
      </c>
      <c r="N4082">
        <f t="shared" ca="1" si="2206"/>
        <v>1126000</v>
      </c>
      <c r="O4082">
        <f t="shared" ca="1" si="2207"/>
        <v>3002000</v>
      </c>
      <c r="P4082">
        <f t="shared" ca="1" si="2192"/>
        <v>9378596</v>
      </c>
      <c r="Q4082">
        <f ca="1">IF(P4082&gt;0,1,0)</f>
        <v>1</v>
      </c>
      <c r="R4082">
        <f t="shared" ca="1" si="2208"/>
        <v>7</v>
      </c>
      <c r="S4082">
        <f t="shared" ca="1" si="2209"/>
        <v>9</v>
      </c>
      <c r="T4082">
        <f t="shared" ca="1" si="2210"/>
        <v>3</v>
      </c>
      <c r="U4082">
        <f t="shared" ca="1" si="2211"/>
        <v>3</v>
      </c>
      <c r="V4082">
        <f t="shared" ca="1" si="2212"/>
        <v>8</v>
      </c>
      <c r="X4082">
        <f t="shared" si="2215"/>
        <v>4082</v>
      </c>
      <c r="Y4082">
        <f t="shared" si="2216"/>
        <v>4002</v>
      </c>
      <c r="Z4082">
        <f t="shared" si="2217"/>
        <v>4003</v>
      </c>
      <c r="AA4082">
        <f t="shared" si="2213"/>
        <v>4101</v>
      </c>
      <c r="AB4082">
        <f t="shared" si="2194"/>
        <v>100</v>
      </c>
      <c r="AM4082" t="str">
        <f t="shared" si="2195"/>
        <v>201905SS</v>
      </c>
      <c r="AN4082">
        <f t="shared" ca="1" si="2218"/>
        <v>7.0000106609808155</v>
      </c>
      <c r="AO4082">
        <f t="shared" ca="1" si="2219"/>
        <v>9.0005330490405111</v>
      </c>
      <c r="AP4082">
        <f t="shared" ca="1" si="2196"/>
        <v>3.0010660980810231</v>
      </c>
      <c r="AQ4082">
        <f t="shared" ca="1" si="2197"/>
        <v>3.0010660980810231</v>
      </c>
      <c r="AR4082">
        <f t="shared" ca="1" si="2198"/>
        <v>8.001066098081024</v>
      </c>
      <c r="AS4082">
        <f ca="1">P4082/J4082</f>
        <v>0.26877699850711861</v>
      </c>
    </row>
    <row r="4083" spans="1:45" x14ac:dyDescent="0.4">
      <c r="A4083">
        <f t="shared" si="2193"/>
        <v>201905</v>
      </c>
      <c r="B4083" t="s">
        <v>137</v>
      </c>
      <c r="C4083" t="s">
        <v>31</v>
      </c>
      <c r="D4083" t="str">
        <f t="shared" ca="1" si="2214"/>
        <v>I102</v>
      </c>
      <c r="E4083">
        <f t="shared" ca="1" si="2199"/>
        <v>55</v>
      </c>
      <c r="F4083">
        <f t="shared" ca="1" si="2200"/>
        <v>5</v>
      </c>
      <c r="G4083" t="str">
        <f t="shared" ca="1" si="2201"/>
        <v>S11</v>
      </c>
      <c r="H4083" t="str">
        <f t="shared" ca="1" si="2202"/>
        <v>S117</v>
      </c>
      <c r="I4083">
        <f ca="1">VLOOKUP(D4083,PRC!$A$2:$B$21,2,0)*E4083</f>
        <v>2200000</v>
      </c>
      <c r="J4083">
        <f t="shared" ca="1" si="2203"/>
        <v>2067995.9999999998</v>
      </c>
      <c r="K4083">
        <f ca="1">VLOOKUP(D4083,PRC!$A$1:$C$21,3,0)*E4083</f>
        <v>1034000</v>
      </c>
      <c r="L4083">
        <f t="shared" ca="1" si="2204"/>
        <v>176000</v>
      </c>
      <c r="M4083">
        <f t="shared" ca="1" si="2205"/>
        <v>66000</v>
      </c>
      <c r="N4083">
        <f t="shared" ca="1" si="2206"/>
        <v>66000</v>
      </c>
      <c r="O4083">
        <f t="shared" ca="1" si="2207"/>
        <v>198000</v>
      </c>
      <c r="P4083">
        <f t="shared" ca="1" si="2192"/>
        <v>527995.99999999977</v>
      </c>
      <c r="Q4083">
        <f ca="1">IF(P4083&gt;0,1,0)</f>
        <v>1</v>
      </c>
      <c r="R4083">
        <f t="shared" ca="1" si="2208"/>
        <v>6</v>
      </c>
      <c r="S4083">
        <f t="shared" ca="1" si="2209"/>
        <v>8</v>
      </c>
      <c r="T4083">
        <f t="shared" ca="1" si="2210"/>
        <v>3</v>
      </c>
      <c r="U4083">
        <f t="shared" ca="1" si="2211"/>
        <v>3</v>
      </c>
      <c r="V4083">
        <f t="shared" ca="1" si="2212"/>
        <v>9</v>
      </c>
      <c r="X4083">
        <f t="shared" si="2215"/>
        <v>4083</v>
      </c>
      <c r="Y4083">
        <f t="shared" si="2216"/>
        <v>4002</v>
      </c>
      <c r="Z4083">
        <f t="shared" si="2217"/>
        <v>4003</v>
      </c>
      <c r="AA4083">
        <f t="shared" si="2213"/>
        <v>4101</v>
      </c>
      <c r="AB4083">
        <f t="shared" si="2194"/>
        <v>100</v>
      </c>
      <c r="AM4083" t="str">
        <f t="shared" si="2195"/>
        <v>201905SS</v>
      </c>
      <c r="AN4083">
        <f t="shared" ca="1" si="2218"/>
        <v>6.0001818181818267</v>
      </c>
      <c r="AO4083">
        <f t="shared" ca="1" si="2219"/>
        <v>8</v>
      </c>
      <c r="AP4083">
        <f t="shared" ca="1" si="2196"/>
        <v>3</v>
      </c>
      <c r="AQ4083">
        <f t="shared" ca="1" si="2197"/>
        <v>3</v>
      </c>
      <c r="AR4083">
        <f t="shared" ca="1" si="2198"/>
        <v>9</v>
      </c>
      <c r="AS4083">
        <f ca="1">P4083/J4083</f>
        <v>0.25531770854489072</v>
      </c>
    </row>
    <row r="4084" spans="1:45" x14ac:dyDescent="0.4">
      <c r="A4084">
        <f t="shared" si="2193"/>
        <v>201905</v>
      </c>
      <c r="B4084" t="s">
        <v>138</v>
      </c>
      <c r="C4084" t="s">
        <v>31</v>
      </c>
      <c r="D4084" t="str">
        <f t="shared" ca="1" si="2214"/>
        <v>I120</v>
      </c>
      <c r="E4084">
        <f t="shared" ca="1" si="2199"/>
        <v>52</v>
      </c>
      <c r="F4084">
        <f t="shared" ca="1" si="2200"/>
        <v>11</v>
      </c>
      <c r="G4084" t="str">
        <f t="shared" ca="1" si="2201"/>
        <v>S10</v>
      </c>
      <c r="H4084" t="str">
        <f t="shared" ca="1" si="2202"/>
        <v>S107</v>
      </c>
      <c r="I4084">
        <f ca="1">VLOOKUP(D4084,PRC!$A$2:$B$21,2,0)*E4084</f>
        <v>223600000</v>
      </c>
      <c r="J4084">
        <f t="shared" ca="1" si="2203"/>
        <v>199003996</v>
      </c>
      <c r="K4084">
        <f ca="1">VLOOKUP(D4084,PRC!$A$1:$C$21,3,0)*E4084</f>
        <v>100620000</v>
      </c>
      <c r="L4084">
        <f t="shared" ca="1" si="2204"/>
        <v>17888000</v>
      </c>
      <c r="M4084">
        <f t="shared" ca="1" si="2205"/>
        <v>8944000</v>
      </c>
      <c r="N4084">
        <f t="shared" ca="1" si="2206"/>
        <v>6708000</v>
      </c>
      <c r="O4084">
        <f t="shared" ca="1" si="2207"/>
        <v>20124000</v>
      </c>
      <c r="P4084">
        <f t="shared" ca="1" si="2192"/>
        <v>44719996</v>
      </c>
      <c r="Q4084">
        <f ca="1">IF(P4084&gt;0,1,0)</f>
        <v>1</v>
      </c>
      <c r="R4084">
        <f t="shared" ca="1" si="2208"/>
        <v>11</v>
      </c>
      <c r="S4084">
        <f t="shared" ca="1" si="2209"/>
        <v>8</v>
      </c>
      <c r="T4084">
        <f t="shared" ca="1" si="2210"/>
        <v>4</v>
      </c>
      <c r="U4084">
        <f t="shared" ca="1" si="2211"/>
        <v>3</v>
      </c>
      <c r="V4084">
        <f t="shared" ca="1" si="2212"/>
        <v>9</v>
      </c>
      <c r="X4084">
        <f t="shared" si="2215"/>
        <v>4084</v>
      </c>
      <c r="Y4084">
        <f t="shared" si="2216"/>
        <v>4002</v>
      </c>
      <c r="Z4084">
        <f t="shared" si="2217"/>
        <v>4003</v>
      </c>
      <c r="AA4084">
        <f t="shared" si="2213"/>
        <v>4101</v>
      </c>
      <c r="AB4084">
        <f t="shared" si="2194"/>
        <v>100</v>
      </c>
      <c r="AM4084" t="str">
        <f t="shared" si="2195"/>
        <v>201905SS</v>
      </c>
      <c r="AN4084">
        <f t="shared" ca="1" si="2218"/>
        <v>11.000001788908765</v>
      </c>
      <c r="AO4084">
        <f t="shared" ca="1" si="2219"/>
        <v>8</v>
      </c>
      <c r="AP4084">
        <f t="shared" ca="1" si="2196"/>
        <v>4</v>
      </c>
      <c r="AQ4084">
        <f t="shared" ca="1" si="2197"/>
        <v>3</v>
      </c>
      <c r="AR4084">
        <f t="shared" ca="1" si="2198"/>
        <v>9</v>
      </c>
      <c r="AS4084">
        <f ca="1">P4084/J4084</f>
        <v>0.22471908554037276</v>
      </c>
    </row>
    <row r="4085" spans="1:45" x14ac:dyDescent="0.4">
      <c r="A4085">
        <f t="shared" si="2193"/>
        <v>201905</v>
      </c>
      <c r="B4085" t="s">
        <v>139</v>
      </c>
      <c r="C4085" t="s">
        <v>31</v>
      </c>
      <c r="D4085" t="str">
        <f t="shared" ca="1" si="2214"/>
        <v>I120</v>
      </c>
      <c r="E4085">
        <f t="shared" ca="1" si="2199"/>
        <v>46</v>
      </c>
      <c r="F4085">
        <f t="shared" ca="1" si="2200"/>
        <v>12</v>
      </c>
      <c r="G4085" t="str">
        <f t="shared" ca="1" si="2201"/>
        <v>S11</v>
      </c>
      <c r="H4085" t="str">
        <f t="shared" ca="1" si="2202"/>
        <v>S115</v>
      </c>
      <c r="I4085">
        <f ca="1">VLOOKUP(D4085,PRC!$A$2:$B$21,2,0)*E4085</f>
        <v>197800000</v>
      </c>
      <c r="J4085">
        <f t="shared" ca="1" si="2203"/>
        <v>187909996</v>
      </c>
      <c r="K4085">
        <f ca="1">VLOOKUP(D4085,PRC!$A$1:$C$21,3,0)*E4085</f>
        <v>89010000</v>
      </c>
      <c r="L4085">
        <f t="shared" ca="1" si="2204"/>
        <v>15824000</v>
      </c>
      <c r="M4085">
        <f t="shared" ca="1" si="2205"/>
        <v>7912000</v>
      </c>
      <c r="N4085">
        <f t="shared" ca="1" si="2206"/>
        <v>9890000</v>
      </c>
      <c r="O4085">
        <f t="shared" ca="1" si="2207"/>
        <v>15824000</v>
      </c>
      <c r="P4085">
        <f t="shared" ca="1" si="2192"/>
        <v>49449996</v>
      </c>
      <c r="Q4085">
        <f ca="1">IF(P4085&gt;0,1,0)</f>
        <v>1</v>
      </c>
      <c r="R4085">
        <f t="shared" ca="1" si="2208"/>
        <v>5</v>
      </c>
      <c r="S4085">
        <f t="shared" ca="1" si="2209"/>
        <v>8</v>
      </c>
      <c r="T4085">
        <f t="shared" ca="1" si="2210"/>
        <v>4</v>
      </c>
      <c r="U4085">
        <f t="shared" ca="1" si="2211"/>
        <v>5</v>
      </c>
      <c r="V4085">
        <f t="shared" ca="1" si="2212"/>
        <v>8</v>
      </c>
      <c r="X4085">
        <f t="shared" si="2215"/>
        <v>4085</v>
      </c>
      <c r="Y4085">
        <f t="shared" si="2216"/>
        <v>4002</v>
      </c>
      <c r="Z4085">
        <f t="shared" si="2217"/>
        <v>4003</v>
      </c>
      <c r="AA4085">
        <f t="shared" si="2213"/>
        <v>4101</v>
      </c>
      <c r="AB4085">
        <f t="shared" si="2194"/>
        <v>100</v>
      </c>
      <c r="AM4085" t="str">
        <f t="shared" si="2195"/>
        <v>201905SS</v>
      </c>
      <c r="AN4085">
        <f t="shared" ca="1" si="2218"/>
        <v>5.0000020222446873</v>
      </c>
      <c r="AO4085">
        <f t="shared" ca="1" si="2219"/>
        <v>8</v>
      </c>
      <c r="AP4085">
        <f t="shared" ca="1" si="2196"/>
        <v>4</v>
      </c>
      <c r="AQ4085">
        <f t="shared" ca="1" si="2197"/>
        <v>5</v>
      </c>
      <c r="AR4085">
        <f t="shared" ca="1" si="2198"/>
        <v>8</v>
      </c>
      <c r="AS4085">
        <f ca="1">P4085/J4085</f>
        <v>0.2631578790518414</v>
      </c>
    </row>
    <row r="4086" spans="1:45" x14ac:dyDescent="0.4">
      <c r="A4086">
        <f t="shared" si="2193"/>
        <v>201905</v>
      </c>
      <c r="B4086" t="s">
        <v>140</v>
      </c>
      <c r="C4086" t="s">
        <v>31</v>
      </c>
      <c r="D4086" t="str">
        <f t="shared" ca="1" si="2214"/>
        <v>I106</v>
      </c>
      <c r="E4086">
        <f t="shared" ca="1" si="2199"/>
        <v>77</v>
      </c>
      <c r="F4086">
        <f t="shared" ca="1" si="2200"/>
        <v>8</v>
      </c>
      <c r="G4086" t="str">
        <f t="shared" ca="1" si="2201"/>
        <v>S11</v>
      </c>
      <c r="H4086" t="str">
        <f t="shared" ca="1" si="2202"/>
        <v>S112</v>
      </c>
      <c r="I4086">
        <f ca="1">VLOOKUP(D4086,PRC!$A$2:$B$21,2,0)*E4086</f>
        <v>1540000</v>
      </c>
      <c r="J4086">
        <f t="shared" ca="1" si="2203"/>
        <v>1447596</v>
      </c>
      <c r="K4086">
        <f ca="1">VLOOKUP(D4086,PRC!$A$1:$C$21,3,0)*E4086</f>
        <v>816200</v>
      </c>
      <c r="L4086">
        <f t="shared" ca="1" si="2204"/>
        <v>123000</v>
      </c>
      <c r="M4086">
        <f t="shared" ca="1" si="2205"/>
        <v>46000</v>
      </c>
      <c r="N4086">
        <f t="shared" ca="1" si="2206"/>
        <v>62000</v>
      </c>
      <c r="O4086">
        <f t="shared" ca="1" si="2207"/>
        <v>123000</v>
      </c>
      <c r="P4086">
        <f t="shared" ref="P4086:P4101" ca="1" si="2220">J4086-SUM(K4086:O4086)</f>
        <v>277396</v>
      </c>
      <c r="Q4086">
        <f ca="1">IF(P4086&gt;0,1,0)</f>
        <v>1</v>
      </c>
      <c r="R4086">
        <f t="shared" ca="1" si="2208"/>
        <v>6</v>
      </c>
      <c r="S4086">
        <f t="shared" ca="1" si="2209"/>
        <v>8</v>
      </c>
      <c r="T4086">
        <f t="shared" ca="1" si="2210"/>
        <v>3</v>
      </c>
      <c r="U4086">
        <f t="shared" ca="1" si="2211"/>
        <v>4</v>
      </c>
      <c r="V4086">
        <f t="shared" ca="1" si="2212"/>
        <v>8</v>
      </c>
      <c r="X4086">
        <f t="shared" si="2215"/>
        <v>4086</v>
      </c>
      <c r="Y4086">
        <f t="shared" si="2216"/>
        <v>4002</v>
      </c>
      <c r="Z4086">
        <f t="shared" si="2217"/>
        <v>4003</v>
      </c>
      <c r="AA4086">
        <f t="shared" si="2213"/>
        <v>4101</v>
      </c>
      <c r="AB4086">
        <f t="shared" si="2194"/>
        <v>100</v>
      </c>
      <c r="AM4086" t="str">
        <f t="shared" si="2195"/>
        <v>201905SS</v>
      </c>
      <c r="AN4086">
        <f t="shared" ca="1" si="2218"/>
        <v>6.0002597402597395</v>
      </c>
      <c r="AO4086">
        <f t="shared" ca="1" si="2219"/>
        <v>7.9870129870129869</v>
      </c>
      <c r="AP4086">
        <f t="shared" ca="1" si="2196"/>
        <v>2.9870129870129869</v>
      </c>
      <c r="AQ4086">
        <f t="shared" ca="1" si="2197"/>
        <v>4.0259740259740262</v>
      </c>
      <c r="AR4086">
        <f t="shared" ca="1" si="2198"/>
        <v>7.9870129870129869</v>
      </c>
      <c r="AS4086">
        <f ca="1">P4086/J4086</f>
        <v>0.19162528771839657</v>
      </c>
    </row>
    <row r="4087" spans="1:45" x14ac:dyDescent="0.4">
      <c r="A4087">
        <f t="shared" si="2193"/>
        <v>201905</v>
      </c>
      <c r="B4087" t="s">
        <v>141</v>
      </c>
      <c r="C4087" t="s">
        <v>31</v>
      </c>
      <c r="D4087" t="str">
        <f t="shared" ca="1" si="2214"/>
        <v>I107</v>
      </c>
      <c r="E4087">
        <f t="shared" ca="1" si="2199"/>
        <v>26</v>
      </c>
      <c r="F4087">
        <f t="shared" ca="1" si="2200"/>
        <v>15</v>
      </c>
      <c r="G4087" t="str">
        <f t="shared" ca="1" si="2201"/>
        <v>S10</v>
      </c>
      <c r="H4087" t="str">
        <f t="shared" ca="1" si="2202"/>
        <v>S103</v>
      </c>
      <c r="I4087">
        <f ca="1">VLOOKUP(D4087,PRC!$A$2:$B$21,2,0)*E4087</f>
        <v>3900000</v>
      </c>
      <c r="J4087">
        <f t="shared" ca="1" si="2203"/>
        <v>3353996</v>
      </c>
      <c r="K4087">
        <f ca="1">VLOOKUP(D4087,PRC!$A$1:$C$21,3,0)*E4087</f>
        <v>2223000</v>
      </c>
      <c r="L4087">
        <f t="shared" ca="1" si="2204"/>
        <v>351000</v>
      </c>
      <c r="M4087">
        <f t="shared" ca="1" si="2205"/>
        <v>195000</v>
      </c>
      <c r="N4087">
        <f t="shared" ca="1" si="2206"/>
        <v>156000</v>
      </c>
      <c r="O4087">
        <f t="shared" ca="1" si="2207"/>
        <v>390000</v>
      </c>
      <c r="P4087">
        <f t="shared" ca="1" si="2220"/>
        <v>38996</v>
      </c>
      <c r="Q4087">
        <f ca="1">IF(P4087&gt;0,1,0)</f>
        <v>1</v>
      </c>
      <c r="R4087">
        <f t="shared" ca="1" si="2208"/>
        <v>14</v>
      </c>
      <c r="S4087">
        <f t="shared" ca="1" si="2209"/>
        <v>9</v>
      </c>
      <c r="T4087">
        <f t="shared" ca="1" si="2210"/>
        <v>5</v>
      </c>
      <c r="U4087">
        <f t="shared" ca="1" si="2211"/>
        <v>4</v>
      </c>
      <c r="V4087">
        <f t="shared" ca="1" si="2212"/>
        <v>10</v>
      </c>
      <c r="X4087">
        <f t="shared" si="2215"/>
        <v>4087</v>
      </c>
      <c r="Y4087">
        <f t="shared" si="2216"/>
        <v>4002</v>
      </c>
      <c r="Z4087">
        <f t="shared" si="2217"/>
        <v>4003</v>
      </c>
      <c r="AA4087">
        <f t="shared" si="2213"/>
        <v>4101</v>
      </c>
      <c r="AB4087">
        <f t="shared" si="2194"/>
        <v>100</v>
      </c>
      <c r="AM4087" t="str">
        <f t="shared" si="2195"/>
        <v>201905SS</v>
      </c>
      <c r="AN4087">
        <f t="shared" ca="1" si="2218"/>
        <v>14.000102564102567</v>
      </c>
      <c r="AO4087">
        <f t="shared" ca="1" si="2219"/>
        <v>9</v>
      </c>
      <c r="AP4087">
        <f t="shared" ca="1" si="2196"/>
        <v>5</v>
      </c>
      <c r="AQ4087">
        <f t="shared" ca="1" si="2197"/>
        <v>4</v>
      </c>
      <c r="AR4087">
        <f t="shared" ca="1" si="2198"/>
        <v>10</v>
      </c>
      <c r="AS4087">
        <f ca="1">P4087/J4087</f>
        <v>1.1626728237004457E-2</v>
      </c>
    </row>
    <row r="4088" spans="1:45" x14ac:dyDescent="0.4">
      <c r="A4088">
        <f t="shared" si="2193"/>
        <v>201905</v>
      </c>
      <c r="B4088" t="s">
        <v>142</v>
      </c>
      <c r="C4088" t="s">
        <v>31</v>
      </c>
      <c r="D4088" t="str">
        <f t="shared" ca="1" si="2214"/>
        <v>I102</v>
      </c>
      <c r="E4088">
        <f t="shared" ca="1" si="2199"/>
        <v>30</v>
      </c>
      <c r="F4088">
        <f t="shared" ca="1" si="2200"/>
        <v>13</v>
      </c>
      <c r="G4088" t="str">
        <f t="shared" ca="1" si="2201"/>
        <v>S10</v>
      </c>
      <c r="H4088" t="str">
        <f t="shared" ca="1" si="2202"/>
        <v>S104</v>
      </c>
      <c r="I4088">
        <f ca="1">VLOOKUP(D4088,PRC!$A$2:$B$21,2,0)*E4088</f>
        <v>1200000</v>
      </c>
      <c r="J4088">
        <f t="shared" ca="1" si="2203"/>
        <v>1019996</v>
      </c>
      <c r="K4088">
        <f ca="1">VLOOKUP(D4088,PRC!$A$1:$C$21,3,0)*E4088</f>
        <v>564000</v>
      </c>
      <c r="L4088">
        <f t="shared" ca="1" si="2204"/>
        <v>120000</v>
      </c>
      <c r="M4088">
        <f t="shared" ca="1" si="2205"/>
        <v>36000</v>
      </c>
      <c r="N4088">
        <f t="shared" ca="1" si="2206"/>
        <v>48000</v>
      </c>
      <c r="O4088">
        <f t="shared" ca="1" si="2207"/>
        <v>96000</v>
      </c>
      <c r="P4088">
        <f t="shared" ca="1" si="2220"/>
        <v>155996</v>
      </c>
      <c r="Q4088">
        <f ca="1">IF(P4088&gt;0,1,0)</f>
        <v>1</v>
      </c>
      <c r="R4088">
        <f t="shared" ca="1" si="2208"/>
        <v>15</v>
      </c>
      <c r="S4088">
        <f t="shared" ca="1" si="2209"/>
        <v>10</v>
      </c>
      <c r="T4088">
        <f t="shared" ca="1" si="2210"/>
        <v>3</v>
      </c>
      <c r="U4088">
        <f t="shared" ca="1" si="2211"/>
        <v>4</v>
      </c>
      <c r="V4088">
        <f t="shared" ca="1" si="2212"/>
        <v>8</v>
      </c>
      <c r="X4088">
        <f t="shared" si="2215"/>
        <v>4088</v>
      </c>
      <c r="Y4088">
        <f t="shared" si="2216"/>
        <v>4002</v>
      </c>
      <c r="Z4088">
        <f t="shared" si="2217"/>
        <v>4003</v>
      </c>
      <c r="AA4088">
        <f t="shared" si="2213"/>
        <v>4101</v>
      </c>
      <c r="AB4088">
        <f t="shared" si="2194"/>
        <v>100</v>
      </c>
      <c r="AM4088" t="str">
        <f t="shared" si="2195"/>
        <v>201905SS</v>
      </c>
      <c r="AN4088">
        <f t="shared" ca="1" si="2218"/>
        <v>15.000333333333337</v>
      </c>
      <c r="AO4088">
        <f t="shared" ca="1" si="2219"/>
        <v>10</v>
      </c>
      <c r="AP4088">
        <f t="shared" ca="1" si="2196"/>
        <v>3</v>
      </c>
      <c r="AQ4088">
        <f t="shared" ca="1" si="2197"/>
        <v>4</v>
      </c>
      <c r="AR4088">
        <f t="shared" ca="1" si="2198"/>
        <v>8</v>
      </c>
      <c r="AS4088">
        <f ca="1">P4088/J4088</f>
        <v>0.15293785465825357</v>
      </c>
    </row>
    <row r="4089" spans="1:45" x14ac:dyDescent="0.4">
      <c r="A4089">
        <f t="shared" si="2193"/>
        <v>201905</v>
      </c>
      <c r="B4089" t="s">
        <v>143</v>
      </c>
      <c r="C4089" t="s">
        <v>31</v>
      </c>
      <c r="D4089" t="str">
        <f t="shared" ca="1" si="2214"/>
        <v>I102</v>
      </c>
      <c r="E4089">
        <f t="shared" ca="1" si="2199"/>
        <v>44</v>
      </c>
      <c r="F4089">
        <f t="shared" ca="1" si="2200"/>
        <v>11</v>
      </c>
      <c r="G4089" t="str">
        <f t="shared" ca="1" si="2201"/>
        <v>S10</v>
      </c>
      <c r="H4089" t="str">
        <f t="shared" ca="1" si="2202"/>
        <v>S106</v>
      </c>
      <c r="I4089">
        <f ca="1">VLOOKUP(D4089,PRC!$A$2:$B$21,2,0)*E4089</f>
        <v>1760000</v>
      </c>
      <c r="J4089">
        <f t="shared" ca="1" si="2203"/>
        <v>1531196</v>
      </c>
      <c r="K4089">
        <f ca="1">VLOOKUP(D4089,PRC!$A$1:$C$21,3,0)*E4089</f>
        <v>827200</v>
      </c>
      <c r="L4089">
        <f t="shared" ca="1" si="2204"/>
        <v>141000</v>
      </c>
      <c r="M4089">
        <f t="shared" ca="1" si="2205"/>
        <v>70000</v>
      </c>
      <c r="N4089">
        <f t="shared" ca="1" si="2206"/>
        <v>70000</v>
      </c>
      <c r="O4089">
        <f t="shared" ca="1" si="2207"/>
        <v>176000</v>
      </c>
      <c r="P4089">
        <f t="shared" ca="1" si="2220"/>
        <v>246996</v>
      </c>
      <c r="Q4089">
        <f ca="1">IF(P4089&gt;0,1,0)</f>
        <v>1</v>
      </c>
      <c r="R4089">
        <f t="shared" ca="1" si="2208"/>
        <v>13</v>
      </c>
      <c r="S4089">
        <f t="shared" ca="1" si="2209"/>
        <v>8</v>
      </c>
      <c r="T4089">
        <f t="shared" ca="1" si="2210"/>
        <v>4</v>
      </c>
      <c r="U4089">
        <f t="shared" ca="1" si="2211"/>
        <v>4</v>
      </c>
      <c r="V4089">
        <f t="shared" ca="1" si="2212"/>
        <v>10</v>
      </c>
      <c r="X4089">
        <f t="shared" si="2215"/>
        <v>4089</v>
      </c>
      <c r="Y4089">
        <f t="shared" si="2216"/>
        <v>4002</v>
      </c>
      <c r="Z4089">
        <f t="shared" si="2217"/>
        <v>4003</v>
      </c>
      <c r="AA4089">
        <f t="shared" si="2213"/>
        <v>4101</v>
      </c>
      <c r="AB4089">
        <f t="shared" si="2194"/>
        <v>100</v>
      </c>
      <c r="AM4089" t="str">
        <f t="shared" si="2195"/>
        <v>201905SS</v>
      </c>
      <c r="AN4089">
        <f t="shared" ca="1" si="2218"/>
        <v>13.000227272727273</v>
      </c>
      <c r="AO4089">
        <f t="shared" ca="1" si="2219"/>
        <v>8.0113636363636367</v>
      </c>
      <c r="AP4089">
        <f t="shared" ca="1" si="2196"/>
        <v>3.9772727272727271</v>
      </c>
      <c r="AQ4089">
        <f t="shared" ca="1" si="2197"/>
        <v>3.9772727272727271</v>
      </c>
      <c r="AR4089">
        <f t="shared" ca="1" si="2198"/>
        <v>10</v>
      </c>
      <c r="AS4089">
        <f ca="1">P4089/J4089</f>
        <v>0.16130919882235847</v>
      </c>
    </row>
    <row r="4090" spans="1:45" x14ac:dyDescent="0.4">
      <c r="A4090">
        <f t="shared" si="2193"/>
        <v>201905</v>
      </c>
      <c r="B4090" t="s">
        <v>144</v>
      </c>
      <c r="C4090" t="s">
        <v>31</v>
      </c>
      <c r="D4090" t="str">
        <f t="shared" ca="1" si="2214"/>
        <v>I115</v>
      </c>
      <c r="E4090">
        <f t="shared" ca="1" si="2199"/>
        <v>52</v>
      </c>
      <c r="F4090">
        <f t="shared" ca="1" si="2200"/>
        <v>7</v>
      </c>
      <c r="G4090" t="str">
        <f t="shared" ca="1" si="2201"/>
        <v>S11</v>
      </c>
      <c r="H4090" t="str">
        <f t="shared" ca="1" si="2202"/>
        <v>S118</v>
      </c>
      <c r="I4090">
        <f ca="1">VLOOKUP(D4090,PRC!$A$2:$B$21,2,0)*E4090</f>
        <v>260000</v>
      </c>
      <c r="J4090">
        <f t="shared" ca="1" si="2203"/>
        <v>228796</v>
      </c>
      <c r="K4090">
        <f ca="1">VLOOKUP(D4090,PRC!$A$1:$C$21,3,0)*E4090</f>
        <v>124800</v>
      </c>
      <c r="L4090">
        <f t="shared" ca="1" si="2204"/>
        <v>21000</v>
      </c>
      <c r="M4090">
        <f t="shared" ca="1" si="2205"/>
        <v>10000</v>
      </c>
      <c r="N4090">
        <f t="shared" ca="1" si="2206"/>
        <v>10000</v>
      </c>
      <c r="O4090">
        <f t="shared" ca="1" si="2207"/>
        <v>23000</v>
      </c>
      <c r="P4090">
        <f t="shared" ca="1" si="2220"/>
        <v>39996</v>
      </c>
      <c r="Q4090">
        <f ca="1">IF(P4090&gt;0,1,0)</f>
        <v>1</v>
      </c>
      <c r="R4090">
        <f t="shared" ca="1" si="2208"/>
        <v>12</v>
      </c>
      <c r="S4090">
        <f t="shared" ca="1" si="2209"/>
        <v>8</v>
      </c>
      <c r="T4090">
        <f t="shared" ca="1" si="2210"/>
        <v>4</v>
      </c>
      <c r="U4090">
        <f t="shared" ca="1" si="2211"/>
        <v>4</v>
      </c>
      <c r="V4090">
        <f t="shared" ca="1" si="2212"/>
        <v>9</v>
      </c>
      <c r="X4090">
        <f t="shared" si="2215"/>
        <v>4090</v>
      </c>
      <c r="Y4090">
        <f t="shared" si="2216"/>
        <v>4002</v>
      </c>
      <c r="Z4090">
        <f t="shared" si="2217"/>
        <v>4003</v>
      </c>
      <c r="AA4090">
        <f t="shared" si="2213"/>
        <v>4101</v>
      </c>
      <c r="AB4090">
        <f t="shared" si="2194"/>
        <v>100</v>
      </c>
      <c r="AM4090" t="str">
        <f t="shared" si="2195"/>
        <v>201905SS</v>
      </c>
      <c r="AN4090">
        <f t="shared" ca="1" si="2218"/>
        <v>12.001538461538463</v>
      </c>
      <c r="AO4090">
        <f t="shared" ca="1" si="2219"/>
        <v>8.0769230769230766</v>
      </c>
      <c r="AP4090">
        <f t="shared" ca="1" si="2196"/>
        <v>3.8461538461538463</v>
      </c>
      <c r="AQ4090">
        <f t="shared" ca="1" si="2197"/>
        <v>3.8461538461538463</v>
      </c>
      <c r="AR4090">
        <f t="shared" ca="1" si="2198"/>
        <v>8.8461538461538467</v>
      </c>
      <c r="AS4090">
        <f ca="1">P4090/J4090</f>
        <v>0.17481074843965805</v>
      </c>
    </row>
    <row r="4091" spans="1:45" x14ac:dyDescent="0.4">
      <c r="A4091">
        <f t="shared" si="2193"/>
        <v>201905</v>
      </c>
      <c r="B4091" t="s">
        <v>145</v>
      </c>
      <c r="C4091" t="s">
        <v>31</v>
      </c>
      <c r="D4091" t="str">
        <f t="shared" ca="1" si="2214"/>
        <v>I107</v>
      </c>
      <c r="E4091">
        <f t="shared" ca="1" si="2199"/>
        <v>58</v>
      </c>
      <c r="F4091">
        <f t="shared" ca="1" si="2200"/>
        <v>6</v>
      </c>
      <c r="G4091" t="str">
        <f t="shared" ca="1" si="2201"/>
        <v>S10</v>
      </c>
      <c r="H4091" t="str">
        <f t="shared" ca="1" si="2202"/>
        <v>S102</v>
      </c>
      <c r="I4091">
        <f ca="1">VLOOKUP(D4091,PRC!$A$2:$B$21,2,0)*E4091</f>
        <v>8700000</v>
      </c>
      <c r="J4091">
        <f t="shared" ca="1" si="2203"/>
        <v>7916996</v>
      </c>
      <c r="K4091">
        <f ca="1">VLOOKUP(D4091,PRC!$A$1:$C$21,3,0)*E4091</f>
        <v>4959000</v>
      </c>
      <c r="L4091">
        <f t="shared" ca="1" si="2204"/>
        <v>870000</v>
      </c>
      <c r="M4091">
        <f t="shared" ca="1" si="2205"/>
        <v>435000</v>
      </c>
      <c r="N4091">
        <f t="shared" ca="1" si="2206"/>
        <v>261000</v>
      </c>
      <c r="O4091">
        <f t="shared" ca="1" si="2207"/>
        <v>696000</v>
      </c>
      <c r="P4091">
        <f t="shared" ca="1" si="2220"/>
        <v>695996</v>
      </c>
      <c r="Q4091">
        <f ca="1">IF(P4091&gt;0,1,0)</f>
        <v>1</v>
      </c>
      <c r="R4091">
        <f t="shared" ca="1" si="2208"/>
        <v>9</v>
      </c>
      <c r="S4091">
        <f t="shared" ca="1" si="2209"/>
        <v>10</v>
      </c>
      <c r="T4091">
        <f t="shared" ca="1" si="2210"/>
        <v>5</v>
      </c>
      <c r="U4091">
        <f t="shared" ca="1" si="2211"/>
        <v>3</v>
      </c>
      <c r="V4091">
        <f t="shared" ca="1" si="2212"/>
        <v>8</v>
      </c>
      <c r="X4091">
        <f t="shared" si="2215"/>
        <v>4091</v>
      </c>
      <c r="Y4091">
        <f t="shared" si="2216"/>
        <v>4002</v>
      </c>
      <c r="Z4091">
        <f t="shared" si="2217"/>
        <v>4003</v>
      </c>
      <c r="AA4091">
        <f t="shared" si="2213"/>
        <v>4101</v>
      </c>
      <c r="AB4091">
        <f t="shared" si="2194"/>
        <v>100</v>
      </c>
      <c r="AM4091" t="str">
        <f t="shared" si="2195"/>
        <v>201905SS</v>
      </c>
      <c r="AN4091">
        <f t="shared" ca="1" si="2218"/>
        <v>9.0000459770114958</v>
      </c>
      <c r="AO4091">
        <f t="shared" ca="1" si="2219"/>
        <v>10</v>
      </c>
      <c r="AP4091">
        <f t="shared" ca="1" si="2196"/>
        <v>5</v>
      </c>
      <c r="AQ4091">
        <f t="shared" ca="1" si="2197"/>
        <v>3</v>
      </c>
      <c r="AR4091">
        <f t="shared" ca="1" si="2198"/>
        <v>8</v>
      </c>
      <c r="AS4091">
        <f ca="1">P4091/J4091</f>
        <v>8.79116270868395E-2</v>
      </c>
    </row>
    <row r="4092" spans="1:45" x14ac:dyDescent="0.4">
      <c r="A4092">
        <f t="shared" si="2193"/>
        <v>201905</v>
      </c>
      <c r="B4092" t="s">
        <v>146</v>
      </c>
      <c r="C4092" t="s">
        <v>31</v>
      </c>
      <c r="D4092" t="str">
        <f t="shared" ca="1" si="2214"/>
        <v>I101</v>
      </c>
      <c r="E4092">
        <f t="shared" ca="1" si="2199"/>
        <v>33</v>
      </c>
      <c r="F4092">
        <f t="shared" ca="1" si="2200"/>
        <v>9</v>
      </c>
      <c r="G4092" t="str">
        <f t="shared" ca="1" si="2201"/>
        <v>S11</v>
      </c>
      <c r="H4092" t="str">
        <f t="shared" ca="1" si="2202"/>
        <v>S118</v>
      </c>
      <c r="I4092">
        <f ca="1">VLOOKUP(D4092,PRC!$A$2:$B$21,2,0)*E4092</f>
        <v>990000</v>
      </c>
      <c r="J4092">
        <f t="shared" ca="1" si="2203"/>
        <v>890996</v>
      </c>
      <c r="K4092">
        <f ca="1">VLOOKUP(D4092,PRC!$A$1:$C$21,3,0)*E4092</f>
        <v>514800</v>
      </c>
      <c r="L4092">
        <f t="shared" ca="1" si="2204"/>
        <v>79000</v>
      </c>
      <c r="M4092">
        <f t="shared" ca="1" si="2205"/>
        <v>40000</v>
      </c>
      <c r="N4092">
        <f t="shared" ca="1" si="2206"/>
        <v>40000</v>
      </c>
      <c r="O4092">
        <f t="shared" ca="1" si="2207"/>
        <v>99000</v>
      </c>
      <c r="P4092">
        <f t="shared" ca="1" si="2220"/>
        <v>118196</v>
      </c>
      <c r="Q4092">
        <f ca="1">IF(P4092&gt;0,1,0)</f>
        <v>1</v>
      </c>
      <c r="R4092">
        <f t="shared" ca="1" si="2208"/>
        <v>10</v>
      </c>
      <c r="S4092">
        <f t="shared" ca="1" si="2209"/>
        <v>8</v>
      </c>
      <c r="T4092">
        <f t="shared" ca="1" si="2210"/>
        <v>4</v>
      </c>
      <c r="U4092">
        <f t="shared" ca="1" si="2211"/>
        <v>4</v>
      </c>
      <c r="V4092">
        <f t="shared" ca="1" si="2212"/>
        <v>10</v>
      </c>
      <c r="X4092">
        <f t="shared" si="2215"/>
        <v>4092</v>
      </c>
      <c r="Y4092">
        <f t="shared" si="2216"/>
        <v>4002</v>
      </c>
      <c r="Z4092">
        <f t="shared" si="2217"/>
        <v>4003</v>
      </c>
      <c r="AA4092">
        <f t="shared" si="2213"/>
        <v>4101</v>
      </c>
      <c r="AB4092">
        <f t="shared" si="2194"/>
        <v>100</v>
      </c>
      <c r="AM4092" t="str">
        <f t="shared" si="2195"/>
        <v>201905SS</v>
      </c>
      <c r="AN4092">
        <f t="shared" ca="1" si="2218"/>
        <v>10.000404040404042</v>
      </c>
      <c r="AO4092">
        <f t="shared" ca="1" si="2219"/>
        <v>7.9797979797979801</v>
      </c>
      <c r="AP4092">
        <f t="shared" ca="1" si="2196"/>
        <v>4.0404040404040407</v>
      </c>
      <c r="AQ4092">
        <f t="shared" ca="1" si="2197"/>
        <v>4.0404040404040407</v>
      </c>
      <c r="AR4092">
        <f t="shared" ca="1" si="2198"/>
        <v>10</v>
      </c>
      <c r="AS4092">
        <f ca="1">P4092/J4092</f>
        <v>0.13265603885988264</v>
      </c>
    </row>
    <row r="4093" spans="1:45" x14ac:dyDescent="0.4">
      <c r="A4093">
        <f t="shared" si="2193"/>
        <v>201905</v>
      </c>
      <c r="B4093" t="s">
        <v>147</v>
      </c>
      <c r="C4093" t="s">
        <v>31</v>
      </c>
      <c r="D4093" t="str">
        <f t="shared" ca="1" si="2214"/>
        <v>I108</v>
      </c>
      <c r="E4093">
        <f t="shared" ca="1" si="2199"/>
        <v>57</v>
      </c>
      <c r="F4093">
        <f t="shared" ca="1" si="2200"/>
        <v>10</v>
      </c>
      <c r="G4093" t="str">
        <f t="shared" ca="1" si="2201"/>
        <v>S10</v>
      </c>
      <c r="H4093" t="str">
        <f t="shared" ca="1" si="2202"/>
        <v>S106</v>
      </c>
      <c r="I4093">
        <f ca="1">VLOOKUP(D4093,PRC!$A$2:$B$21,2,0)*E4093</f>
        <v>2280000</v>
      </c>
      <c r="J4093">
        <f t="shared" ca="1" si="2203"/>
        <v>2165996</v>
      </c>
      <c r="K4093">
        <f ca="1">VLOOKUP(D4093,PRC!$A$1:$C$21,3,0)*E4093</f>
        <v>1048800</v>
      </c>
      <c r="L4093">
        <f t="shared" ca="1" si="2204"/>
        <v>228000</v>
      </c>
      <c r="M4093">
        <f t="shared" ca="1" si="2205"/>
        <v>91000</v>
      </c>
      <c r="N4093">
        <f t="shared" ca="1" si="2206"/>
        <v>114000</v>
      </c>
      <c r="O4093">
        <f t="shared" ca="1" si="2207"/>
        <v>182000</v>
      </c>
      <c r="P4093">
        <f t="shared" ca="1" si="2220"/>
        <v>502196</v>
      </c>
      <c r="Q4093">
        <f ca="1">IF(P4093&gt;0,1,0)</f>
        <v>1</v>
      </c>
      <c r="R4093">
        <f t="shared" ca="1" si="2208"/>
        <v>5</v>
      </c>
      <c r="S4093">
        <f t="shared" ca="1" si="2209"/>
        <v>10</v>
      </c>
      <c r="T4093">
        <f t="shared" ca="1" si="2210"/>
        <v>4</v>
      </c>
      <c r="U4093">
        <f t="shared" ca="1" si="2211"/>
        <v>5</v>
      </c>
      <c r="V4093">
        <f t="shared" ca="1" si="2212"/>
        <v>8</v>
      </c>
      <c r="X4093">
        <f t="shared" si="2215"/>
        <v>4093</v>
      </c>
      <c r="Y4093">
        <f t="shared" si="2216"/>
        <v>4002</v>
      </c>
      <c r="Z4093">
        <f t="shared" si="2217"/>
        <v>4003</v>
      </c>
      <c r="AA4093">
        <f t="shared" si="2213"/>
        <v>4101</v>
      </c>
      <c r="AB4093">
        <f t="shared" si="2194"/>
        <v>100</v>
      </c>
      <c r="AM4093" t="str">
        <f t="shared" si="2195"/>
        <v>201905SS</v>
      </c>
      <c r="AN4093">
        <f t="shared" ca="1" si="2218"/>
        <v>5.0001754385964876</v>
      </c>
      <c r="AO4093">
        <f t="shared" ca="1" si="2219"/>
        <v>10</v>
      </c>
      <c r="AP4093">
        <f t="shared" ca="1" si="2196"/>
        <v>3.9912280701754383</v>
      </c>
      <c r="AQ4093">
        <f t="shared" ca="1" si="2197"/>
        <v>5</v>
      </c>
      <c r="AR4093">
        <f t="shared" ca="1" si="2198"/>
        <v>7.9824561403508767</v>
      </c>
      <c r="AS4093">
        <f ca="1">P4093/J4093</f>
        <v>0.23185453712749238</v>
      </c>
    </row>
    <row r="4094" spans="1:45" x14ac:dyDescent="0.4">
      <c r="A4094">
        <f t="shared" si="2193"/>
        <v>201905</v>
      </c>
      <c r="B4094" t="s">
        <v>148</v>
      </c>
      <c r="C4094" t="s">
        <v>31</v>
      </c>
      <c r="D4094" t="str">
        <f t="shared" ca="1" si="2214"/>
        <v>I106</v>
      </c>
      <c r="E4094">
        <f t="shared" ca="1" si="2199"/>
        <v>27</v>
      </c>
      <c r="F4094">
        <f t="shared" ca="1" si="2200"/>
        <v>11</v>
      </c>
      <c r="G4094" t="str">
        <f t="shared" ca="1" si="2201"/>
        <v>S10</v>
      </c>
      <c r="H4094" t="str">
        <f t="shared" ca="1" si="2202"/>
        <v>S105</v>
      </c>
      <c r="I4094">
        <f ca="1">VLOOKUP(D4094,PRC!$A$2:$B$21,2,0)*E4094</f>
        <v>540000</v>
      </c>
      <c r="J4094">
        <f t="shared" ca="1" si="2203"/>
        <v>491396</v>
      </c>
      <c r="K4094">
        <f ca="1">VLOOKUP(D4094,PRC!$A$1:$C$21,3,0)*E4094</f>
        <v>286200</v>
      </c>
      <c r="L4094">
        <f t="shared" ca="1" si="2204"/>
        <v>43000</v>
      </c>
      <c r="M4094">
        <f t="shared" ca="1" si="2205"/>
        <v>27000</v>
      </c>
      <c r="N4094">
        <f t="shared" ca="1" si="2206"/>
        <v>22000</v>
      </c>
      <c r="O4094">
        <f t="shared" ca="1" si="2207"/>
        <v>43000</v>
      </c>
      <c r="P4094">
        <f t="shared" ca="1" si="2220"/>
        <v>70196</v>
      </c>
      <c r="Q4094">
        <f ca="1">IF(P4094&gt;0,1,0)</f>
        <v>1</v>
      </c>
      <c r="R4094">
        <f t="shared" ca="1" si="2208"/>
        <v>9</v>
      </c>
      <c r="S4094">
        <f t="shared" ca="1" si="2209"/>
        <v>8</v>
      </c>
      <c r="T4094">
        <f t="shared" ca="1" si="2210"/>
        <v>5</v>
      </c>
      <c r="U4094">
        <f t="shared" ca="1" si="2211"/>
        <v>4</v>
      </c>
      <c r="V4094">
        <f t="shared" ca="1" si="2212"/>
        <v>8</v>
      </c>
      <c r="X4094">
        <f t="shared" si="2215"/>
        <v>4094</v>
      </c>
      <c r="Y4094">
        <f t="shared" si="2216"/>
        <v>4002</v>
      </c>
      <c r="Z4094">
        <f t="shared" si="2217"/>
        <v>4003</v>
      </c>
      <c r="AA4094">
        <f t="shared" si="2213"/>
        <v>4101</v>
      </c>
      <c r="AB4094">
        <f t="shared" si="2194"/>
        <v>100</v>
      </c>
      <c r="AM4094" t="str">
        <f t="shared" si="2195"/>
        <v>201905SS</v>
      </c>
      <c r="AN4094">
        <f t="shared" ca="1" si="2218"/>
        <v>9.000740740740742</v>
      </c>
      <c r="AO4094">
        <f t="shared" ca="1" si="2219"/>
        <v>7.9629629629629637</v>
      </c>
      <c r="AP4094">
        <f t="shared" ca="1" si="2196"/>
        <v>5</v>
      </c>
      <c r="AQ4094">
        <f t="shared" ca="1" si="2197"/>
        <v>4.0740740740740744</v>
      </c>
      <c r="AR4094">
        <f t="shared" ca="1" si="2198"/>
        <v>7.9629629629629637</v>
      </c>
      <c r="AS4094">
        <f ca="1">P4094/J4094</f>
        <v>0.14285016565051403</v>
      </c>
    </row>
    <row r="4095" spans="1:45" x14ac:dyDescent="0.4">
      <c r="A4095">
        <f t="shared" si="2193"/>
        <v>201905</v>
      </c>
      <c r="B4095" t="s">
        <v>149</v>
      </c>
      <c r="C4095" t="s">
        <v>31</v>
      </c>
      <c r="D4095" t="str">
        <f t="shared" ca="1" si="2214"/>
        <v>I118</v>
      </c>
      <c r="E4095">
        <f t="shared" ca="1" si="2199"/>
        <v>39</v>
      </c>
      <c r="F4095">
        <f t="shared" ca="1" si="2200"/>
        <v>12</v>
      </c>
      <c r="G4095" t="str">
        <f t="shared" ca="1" si="2201"/>
        <v>S10</v>
      </c>
      <c r="H4095" t="str">
        <f t="shared" ca="1" si="2202"/>
        <v>S107</v>
      </c>
      <c r="I4095">
        <f ca="1">VLOOKUP(D4095,PRC!$A$2:$B$21,2,0)*E4095</f>
        <v>20670000</v>
      </c>
      <c r="J4095">
        <f t="shared" ca="1" si="2203"/>
        <v>18189596</v>
      </c>
      <c r="K4095">
        <f ca="1">VLOOKUP(D4095,PRC!$A$1:$C$21,3,0)*E4095</f>
        <v>8681400</v>
      </c>
      <c r="L4095">
        <f t="shared" ca="1" si="2204"/>
        <v>1860000</v>
      </c>
      <c r="M4095">
        <f t="shared" ca="1" si="2205"/>
        <v>827000</v>
      </c>
      <c r="N4095">
        <f t="shared" ca="1" si="2206"/>
        <v>620000</v>
      </c>
      <c r="O4095">
        <f t="shared" ca="1" si="2207"/>
        <v>2067000</v>
      </c>
      <c r="P4095">
        <f t="shared" ca="1" si="2220"/>
        <v>4134196</v>
      </c>
      <c r="Q4095">
        <f ca="1">IF(P4095&gt;0,1,0)</f>
        <v>1</v>
      </c>
      <c r="R4095">
        <f t="shared" ca="1" si="2208"/>
        <v>12</v>
      </c>
      <c r="S4095">
        <f t="shared" ca="1" si="2209"/>
        <v>9</v>
      </c>
      <c r="T4095">
        <f t="shared" ca="1" si="2210"/>
        <v>4</v>
      </c>
      <c r="U4095">
        <f t="shared" ca="1" si="2211"/>
        <v>3</v>
      </c>
      <c r="V4095">
        <f t="shared" ca="1" si="2212"/>
        <v>10</v>
      </c>
      <c r="X4095">
        <f t="shared" si="2215"/>
        <v>4095</v>
      </c>
      <c r="Y4095">
        <f t="shared" si="2216"/>
        <v>4002</v>
      </c>
      <c r="Z4095">
        <f t="shared" si="2217"/>
        <v>4003</v>
      </c>
      <c r="AA4095">
        <f t="shared" si="2213"/>
        <v>4101</v>
      </c>
      <c r="AB4095">
        <f t="shared" si="2194"/>
        <v>100</v>
      </c>
      <c r="AM4095" t="str">
        <f t="shared" si="2195"/>
        <v>201905SS</v>
      </c>
      <c r="AN4095">
        <f t="shared" ca="1" si="2218"/>
        <v>12.000019351717462</v>
      </c>
      <c r="AO4095">
        <f t="shared" ca="1" si="2219"/>
        <v>8.99854862119013</v>
      </c>
      <c r="AP4095">
        <f t="shared" ca="1" si="2196"/>
        <v>4.0009675858732461</v>
      </c>
      <c r="AQ4095">
        <f t="shared" ca="1" si="2197"/>
        <v>2.999516207063377</v>
      </c>
      <c r="AR4095">
        <f t="shared" ca="1" si="2198"/>
        <v>10</v>
      </c>
      <c r="AS4095">
        <f ca="1">P4095/J4095</f>
        <v>0.22728355264185088</v>
      </c>
    </row>
    <row r="4096" spans="1:45" x14ac:dyDescent="0.4">
      <c r="A4096">
        <f t="shared" si="2193"/>
        <v>201905</v>
      </c>
      <c r="B4096" t="s">
        <v>150</v>
      </c>
      <c r="C4096" t="s">
        <v>31</v>
      </c>
      <c r="D4096" t="str">
        <f t="shared" ca="1" si="2214"/>
        <v>I106</v>
      </c>
      <c r="E4096">
        <f t="shared" ca="1" si="2199"/>
        <v>41</v>
      </c>
      <c r="F4096">
        <f t="shared" ca="1" si="2200"/>
        <v>10</v>
      </c>
      <c r="G4096" t="str">
        <f t="shared" ca="1" si="2201"/>
        <v>S11</v>
      </c>
      <c r="H4096" t="str">
        <f t="shared" ca="1" si="2202"/>
        <v>S118</v>
      </c>
      <c r="I4096">
        <f ca="1">VLOOKUP(D4096,PRC!$A$2:$B$21,2,0)*E4096</f>
        <v>820000</v>
      </c>
      <c r="J4096">
        <f t="shared" ca="1" si="2203"/>
        <v>696996</v>
      </c>
      <c r="K4096">
        <f ca="1">VLOOKUP(D4096,PRC!$A$1:$C$21,3,0)*E4096</f>
        <v>434600</v>
      </c>
      <c r="L4096">
        <f t="shared" ca="1" si="2204"/>
        <v>66000</v>
      </c>
      <c r="M4096">
        <f t="shared" ca="1" si="2205"/>
        <v>33000</v>
      </c>
      <c r="N4096">
        <f t="shared" ca="1" si="2206"/>
        <v>33000</v>
      </c>
      <c r="O4096">
        <f t="shared" ca="1" si="2207"/>
        <v>74000</v>
      </c>
      <c r="P4096">
        <f t="shared" ca="1" si="2220"/>
        <v>56396</v>
      </c>
      <c r="Q4096">
        <f ca="1">IF(P4096&gt;0,1,0)</f>
        <v>1</v>
      </c>
      <c r="R4096">
        <f t="shared" ca="1" si="2208"/>
        <v>15</v>
      </c>
      <c r="S4096">
        <f t="shared" ca="1" si="2209"/>
        <v>8</v>
      </c>
      <c r="T4096">
        <f t="shared" ca="1" si="2210"/>
        <v>4</v>
      </c>
      <c r="U4096">
        <f t="shared" ca="1" si="2211"/>
        <v>4</v>
      </c>
      <c r="V4096">
        <f t="shared" ca="1" si="2212"/>
        <v>9</v>
      </c>
      <c r="X4096">
        <f t="shared" si="2215"/>
        <v>4096</v>
      </c>
      <c r="Y4096">
        <f t="shared" si="2216"/>
        <v>4002</v>
      </c>
      <c r="Z4096">
        <f t="shared" si="2217"/>
        <v>4003</v>
      </c>
      <c r="AA4096">
        <f t="shared" si="2213"/>
        <v>4101</v>
      </c>
      <c r="AB4096">
        <f t="shared" si="2194"/>
        <v>100</v>
      </c>
      <c r="AM4096" t="str">
        <f t="shared" si="2195"/>
        <v>201905SS</v>
      </c>
      <c r="AN4096">
        <f t="shared" ca="1" si="2218"/>
        <v>15.000487804878048</v>
      </c>
      <c r="AO4096">
        <f t="shared" ca="1" si="2219"/>
        <v>8.0487804878048781</v>
      </c>
      <c r="AP4096">
        <f t="shared" ca="1" si="2196"/>
        <v>4.024390243902439</v>
      </c>
      <c r="AQ4096">
        <f t="shared" ca="1" si="2197"/>
        <v>4.024390243902439</v>
      </c>
      <c r="AR4096">
        <f t="shared" ca="1" si="2198"/>
        <v>9.0243902439024382</v>
      </c>
      <c r="AS4096">
        <f ca="1">P4096/J4096</f>
        <v>8.0912946415761355E-2</v>
      </c>
    </row>
    <row r="4097" spans="1:51" x14ac:dyDescent="0.4">
      <c r="A4097">
        <f t="shared" si="2193"/>
        <v>201905</v>
      </c>
      <c r="B4097" t="s">
        <v>151</v>
      </c>
      <c r="C4097" t="s">
        <v>31</v>
      </c>
      <c r="D4097" t="str">
        <f t="shared" ca="1" si="2214"/>
        <v>I117</v>
      </c>
      <c r="E4097">
        <f t="shared" ca="1" si="2199"/>
        <v>60</v>
      </c>
      <c r="F4097">
        <f t="shared" ca="1" si="2200"/>
        <v>7</v>
      </c>
      <c r="G4097" t="str">
        <f t="shared" ca="1" si="2201"/>
        <v>S11</v>
      </c>
      <c r="H4097" t="str">
        <f t="shared" ca="1" si="2202"/>
        <v>S114</v>
      </c>
      <c r="I4097">
        <f ca="1">VLOOKUP(D4097,PRC!$A$2:$B$21,2,0)*E4097</f>
        <v>150000000</v>
      </c>
      <c r="J4097">
        <f t="shared" ca="1" si="2203"/>
        <v>137999996</v>
      </c>
      <c r="K4097">
        <f ca="1">VLOOKUP(D4097,PRC!$A$1:$C$21,3,0)*E4097</f>
        <v>69000000</v>
      </c>
      <c r="L4097">
        <f t="shared" ca="1" si="2204"/>
        <v>12000000</v>
      </c>
      <c r="M4097">
        <f t="shared" ca="1" si="2205"/>
        <v>4500000</v>
      </c>
      <c r="N4097">
        <f t="shared" ca="1" si="2206"/>
        <v>7500000</v>
      </c>
      <c r="O4097">
        <f t="shared" ca="1" si="2207"/>
        <v>12000000</v>
      </c>
      <c r="P4097">
        <f t="shared" ca="1" si="2220"/>
        <v>32999996</v>
      </c>
      <c r="Q4097">
        <f ca="1">IF(P4097&gt;0,1,0)</f>
        <v>1</v>
      </c>
      <c r="R4097">
        <f t="shared" ca="1" si="2208"/>
        <v>8</v>
      </c>
      <c r="S4097">
        <f t="shared" ca="1" si="2209"/>
        <v>8</v>
      </c>
      <c r="T4097">
        <f t="shared" ca="1" si="2210"/>
        <v>3</v>
      </c>
      <c r="U4097">
        <f t="shared" ca="1" si="2211"/>
        <v>5</v>
      </c>
      <c r="V4097">
        <f t="shared" ca="1" si="2212"/>
        <v>8</v>
      </c>
      <c r="X4097">
        <f t="shared" si="2215"/>
        <v>4097</v>
      </c>
      <c r="Y4097">
        <f t="shared" si="2216"/>
        <v>4002</v>
      </c>
      <c r="Z4097">
        <f t="shared" si="2217"/>
        <v>4003</v>
      </c>
      <c r="AA4097">
        <f t="shared" si="2213"/>
        <v>4101</v>
      </c>
      <c r="AB4097">
        <f t="shared" si="2194"/>
        <v>100</v>
      </c>
      <c r="AM4097" t="str">
        <f t="shared" si="2195"/>
        <v>201905SS</v>
      </c>
      <c r="AN4097">
        <f t="shared" ca="1" si="2218"/>
        <v>8.0000026666666617</v>
      </c>
      <c r="AO4097">
        <f t="shared" ca="1" si="2219"/>
        <v>8</v>
      </c>
      <c r="AP4097">
        <f t="shared" ca="1" si="2196"/>
        <v>3</v>
      </c>
      <c r="AQ4097">
        <f t="shared" ca="1" si="2197"/>
        <v>5</v>
      </c>
      <c r="AR4097">
        <f t="shared" ca="1" si="2198"/>
        <v>8</v>
      </c>
      <c r="AS4097">
        <f ca="1">P4097/J4097</f>
        <v>0.23913041272841776</v>
      </c>
    </row>
    <row r="4098" spans="1:51" x14ac:dyDescent="0.4">
      <c r="A4098">
        <f t="shared" si="2193"/>
        <v>201905</v>
      </c>
      <c r="B4098" t="s">
        <v>152</v>
      </c>
      <c r="C4098" t="s">
        <v>31</v>
      </c>
      <c r="D4098" t="str">
        <f t="shared" ca="1" si="2214"/>
        <v>I114</v>
      </c>
      <c r="E4098">
        <f t="shared" ca="1" si="2199"/>
        <v>23</v>
      </c>
      <c r="F4098">
        <f t="shared" ca="1" si="2200"/>
        <v>7</v>
      </c>
      <c r="G4098" t="str">
        <f t="shared" ca="1" si="2201"/>
        <v>S11</v>
      </c>
      <c r="H4098" t="str">
        <f t="shared" ca="1" si="2202"/>
        <v>S119</v>
      </c>
      <c r="I4098">
        <f ca="1">VLOOKUP(D4098,PRC!$A$2:$B$21,2,0)*E4098</f>
        <v>5520000</v>
      </c>
      <c r="J4098">
        <f t="shared" ca="1" si="2203"/>
        <v>4857596</v>
      </c>
      <c r="K4098">
        <f ca="1">VLOOKUP(D4098,PRC!$A$1:$C$21,3,0)*E4098</f>
        <v>3201600</v>
      </c>
      <c r="L4098">
        <f t="shared" ca="1" si="2204"/>
        <v>497000</v>
      </c>
      <c r="M4098">
        <f t="shared" ca="1" si="2205"/>
        <v>276000</v>
      </c>
      <c r="N4098">
        <f t="shared" ca="1" si="2206"/>
        <v>166000</v>
      </c>
      <c r="O4098">
        <f t="shared" ca="1" si="2207"/>
        <v>552000</v>
      </c>
      <c r="P4098">
        <f t="shared" ca="1" si="2220"/>
        <v>164996</v>
      </c>
      <c r="Q4098">
        <f ca="1">IF(P4098&gt;0,1,0)</f>
        <v>1</v>
      </c>
      <c r="R4098">
        <f t="shared" ca="1" si="2208"/>
        <v>12</v>
      </c>
      <c r="S4098">
        <f t="shared" ca="1" si="2209"/>
        <v>9</v>
      </c>
      <c r="T4098">
        <f t="shared" ca="1" si="2210"/>
        <v>5</v>
      </c>
      <c r="U4098">
        <f t="shared" ca="1" si="2211"/>
        <v>3</v>
      </c>
      <c r="V4098">
        <f t="shared" ca="1" si="2212"/>
        <v>10</v>
      </c>
      <c r="X4098">
        <f t="shared" si="2215"/>
        <v>4098</v>
      </c>
      <c r="Y4098">
        <f t="shared" si="2216"/>
        <v>4002</v>
      </c>
      <c r="Z4098">
        <f t="shared" si="2217"/>
        <v>4003</v>
      </c>
      <c r="AA4098">
        <f t="shared" si="2213"/>
        <v>4101</v>
      </c>
      <c r="AB4098">
        <f t="shared" si="2194"/>
        <v>100</v>
      </c>
      <c r="AM4098" t="str">
        <f t="shared" si="2195"/>
        <v>201905SS</v>
      </c>
      <c r="AN4098">
        <f t="shared" ca="1" si="2218"/>
        <v>12.000072463768118</v>
      </c>
      <c r="AO4098">
        <f t="shared" ca="1" si="2219"/>
        <v>9.0036231884057969</v>
      </c>
      <c r="AP4098">
        <f t="shared" ca="1" si="2196"/>
        <v>5</v>
      </c>
      <c r="AQ4098">
        <f t="shared" ca="1" si="2197"/>
        <v>3.0072463768115942</v>
      </c>
      <c r="AR4098">
        <f t="shared" ca="1" si="2198"/>
        <v>10</v>
      </c>
      <c r="AS4098">
        <f ca="1">P4098/J4098</f>
        <v>3.3966595822295637E-2</v>
      </c>
    </row>
    <row r="4099" spans="1:51" x14ac:dyDescent="0.4">
      <c r="A4099">
        <f t="shared" ref="A4099:A4162" si="2221">IF(BA4099="",A4098,BA4099)</f>
        <v>201905</v>
      </c>
      <c r="B4099" t="s">
        <v>153</v>
      </c>
      <c r="C4099" t="s">
        <v>31</v>
      </c>
      <c r="D4099" t="str">
        <f t="shared" ca="1" si="2214"/>
        <v>I119</v>
      </c>
      <c r="E4099">
        <f t="shared" ca="1" si="2199"/>
        <v>21</v>
      </c>
      <c r="F4099">
        <f t="shared" ca="1" si="2200"/>
        <v>12</v>
      </c>
      <c r="G4099" t="str">
        <f t="shared" ca="1" si="2201"/>
        <v>S11</v>
      </c>
      <c r="H4099" t="str">
        <f t="shared" ca="1" si="2202"/>
        <v>S113</v>
      </c>
      <c r="I4099">
        <f ca="1">VLOOKUP(D4099,PRC!$A$2:$B$21,2,0)*E4099</f>
        <v>1995000</v>
      </c>
      <c r="J4099">
        <f t="shared" ca="1" si="2203"/>
        <v>1695746</v>
      </c>
      <c r="K4099">
        <f ca="1">VLOOKUP(D4099,PRC!$A$1:$C$21,3,0)*E4099</f>
        <v>957600</v>
      </c>
      <c r="L4099">
        <f t="shared" ca="1" si="2204"/>
        <v>160000</v>
      </c>
      <c r="M4099">
        <f t="shared" ca="1" si="2205"/>
        <v>100000</v>
      </c>
      <c r="N4099">
        <f t="shared" ca="1" si="2206"/>
        <v>100000</v>
      </c>
      <c r="O4099">
        <f t="shared" ca="1" si="2207"/>
        <v>180000</v>
      </c>
      <c r="P4099">
        <f t="shared" ca="1" si="2220"/>
        <v>198146</v>
      </c>
      <c r="Q4099">
        <f ca="1">IF(P4099&gt;0,1,0)</f>
        <v>1</v>
      </c>
      <c r="R4099">
        <f t="shared" ca="1" si="2208"/>
        <v>15</v>
      </c>
      <c r="S4099">
        <f t="shared" ca="1" si="2209"/>
        <v>8</v>
      </c>
      <c r="T4099">
        <f t="shared" ca="1" si="2210"/>
        <v>5</v>
      </c>
      <c r="U4099">
        <f t="shared" ca="1" si="2211"/>
        <v>5</v>
      </c>
      <c r="V4099">
        <f t="shared" ca="1" si="2212"/>
        <v>9</v>
      </c>
      <c r="X4099">
        <f t="shared" si="2215"/>
        <v>4099</v>
      </c>
      <c r="Y4099">
        <f t="shared" si="2216"/>
        <v>4002</v>
      </c>
      <c r="Z4099">
        <f t="shared" si="2217"/>
        <v>4003</v>
      </c>
      <c r="AA4099">
        <f t="shared" si="2213"/>
        <v>4101</v>
      </c>
      <c r="AB4099">
        <f t="shared" ref="AB4099:AB4162" si="2222">COUNTIF(AM$2:AM$100100,AM4099)</f>
        <v>100</v>
      </c>
      <c r="AM4099" t="str">
        <f t="shared" ref="AM4099:AM4162" si="2223">A4099&amp;C4099</f>
        <v>201905SS</v>
      </c>
      <c r="AN4099">
        <f t="shared" ca="1" si="2218"/>
        <v>15.000200501253136</v>
      </c>
      <c r="AO4099">
        <f t="shared" ca="1" si="2219"/>
        <v>8.0200501253132828</v>
      </c>
      <c r="AP4099">
        <f t="shared" ca="1" si="2196"/>
        <v>5.0125313283208017</v>
      </c>
      <c r="AQ4099">
        <f t="shared" ca="1" si="2197"/>
        <v>5.0125313283208017</v>
      </c>
      <c r="AR4099">
        <f t="shared" ca="1" si="2198"/>
        <v>9.0225563909774422</v>
      </c>
      <c r="AS4099">
        <f ca="1">P4099/J4099</f>
        <v>0.11684886769598749</v>
      </c>
    </row>
    <row r="4100" spans="1:51" x14ac:dyDescent="0.4">
      <c r="A4100">
        <f t="shared" si="2221"/>
        <v>201905</v>
      </c>
      <c r="B4100" t="s">
        <v>154</v>
      </c>
      <c r="C4100" t="s">
        <v>31</v>
      </c>
      <c r="D4100" t="str">
        <f t="shared" ca="1" si="2214"/>
        <v>I111</v>
      </c>
      <c r="E4100">
        <f t="shared" ca="1" si="2199"/>
        <v>29</v>
      </c>
      <c r="F4100">
        <f t="shared" ca="1" si="2200"/>
        <v>5</v>
      </c>
      <c r="G4100" t="str">
        <f t="shared" ca="1" si="2201"/>
        <v>S11</v>
      </c>
      <c r="H4100" t="str">
        <f t="shared" ca="1" si="2202"/>
        <v>S113</v>
      </c>
      <c r="I4100">
        <f ca="1">VLOOKUP(D4100,PRC!$A$2:$B$21,2,0)*E4100</f>
        <v>4350000</v>
      </c>
      <c r="J4100">
        <f t="shared" ca="1" si="2203"/>
        <v>4132496</v>
      </c>
      <c r="K4100">
        <f ca="1">VLOOKUP(D4100,PRC!$A$1:$C$21,3,0)*E4100</f>
        <v>2305500</v>
      </c>
      <c r="L4100">
        <f t="shared" ca="1" si="2204"/>
        <v>348000</v>
      </c>
      <c r="M4100">
        <f t="shared" ca="1" si="2205"/>
        <v>174000</v>
      </c>
      <c r="N4100">
        <f t="shared" ca="1" si="2206"/>
        <v>218000</v>
      </c>
      <c r="O4100">
        <f t="shared" ca="1" si="2207"/>
        <v>435000</v>
      </c>
      <c r="P4100">
        <f t="shared" ca="1" si="2220"/>
        <v>651996</v>
      </c>
      <c r="Q4100">
        <f ca="1">IF(P4100&gt;0,1,0)</f>
        <v>1</v>
      </c>
      <c r="R4100">
        <f t="shared" ca="1" si="2208"/>
        <v>5</v>
      </c>
      <c r="S4100">
        <f t="shared" ca="1" si="2209"/>
        <v>8</v>
      </c>
      <c r="T4100">
        <f t="shared" ca="1" si="2210"/>
        <v>4</v>
      </c>
      <c r="U4100">
        <f t="shared" ca="1" si="2211"/>
        <v>5</v>
      </c>
      <c r="V4100">
        <f t="shared" ca="1" si="2212"/>
        <v>10</v>
      </c>
      <c r="X4100">
        <f t="shared" si="2215"/>
        <v>4100</v>
      </c>
      <c r="Y4100">
        <f t="shared" si="2216"/>
        <v>4002</v>
      </c>
      <c r="Z4100">
        <f t="shared" si="2217"/>
        <v>4003</v>
      </c>
      <c r="AA4100">
        <f t="shared" si="2213"/>
        <v>4101</v>
      </c>
      <c r="AB4100">
        <f t="shared" si="2222"/>
        <v>100</v>
      </c>
      <c r="AM4100" t="str">
        <f t="shared" si="2223"/>
        <v>201905SS</v>
      </c>
      <c r="AN4100">
        <f t="shared" ca="1" si="2218"/>
        <v>5.0000919540229898</v>
      </c>
      <c r="AO4100">
        <f t="shared" ca="1" si="2219"/>
        <v>8</v>
      </c>
      <c r="AP4100">
        <f t="shared" ca="1" si="2196"/>
        <v>4</v>
      </c>
      <c r="AQ4100">
        <f t="shared" ca="1" si="2197"/>
        <v>5.0114942528735638</v>
      </c>
      <c r="AR4100">
        <f t="shared" ca="1" si="2198"/>
        <v>10</v>
      </c>
      <c r="AS4100">
        <f ca="1">P4100/J4100</f>
        <v>0.1577729294837793</v>
      </c>
    </row>
    <row r="4101" spans="1:51" x14ac:dyDescent="0.4">
      <c r="A4101">
        <f t="shared" si="2221"/>
        <v>201905</v>
      </c>
      <c r="B4101" t="s">
        <v>155</v>
      </c>
      <c r="C4101" t="s">
        <v>31</v>
      </c>
      <c r="D4101" t="str">
        <f t="shared" ca="1" si="2214"/>
        <v>I101</v>
      </c>
      <c r="E4101">
        <f t="shared" ca="1" si="2199"/>
        <v>35</v>
      </c>
      <c r="F4101">
        <f t="shared" ca="1" si="2200"/>
        <v>5</v>
      </c>
      <c r="G4101" t="str">
        <f t="shared" ca="1" si="2201"/>
        <v>S10</v>
      </c>
      <c r="H4101" t="str">
        <f t="shared" ca="1" si="2202"/>
        <v>S105</v>
      </c>
      <c r="I4101">
        <f ca="1">VLOOKUP(D4101,PRC!$A$2:$B$21,2,0)*E4101</f>
        <v>1050000</v>
      </c>
      <c r="J4101">
        <f t="shared" ca="1" si="2203"/>
        <v>976495.99999999988</v>
      </c>
      <c r="K4101">
        <f ca="1">VLOOKUP(D4101,PRC!$A$1:$C$21,3,0)*E4101</f>
        <v>546000</v>
      </c>
      <c r="L4101">
        <f t="shared" ca="1" si="2204"/>
        <v>84000</v>
      </c>
      <c r="M4101">
        <f t="shared" ca="1" si="2205"/>
        <v>53000</v>
      </c>
      <c r="N4101">
        <f t="shared" ca="1" si="2206"/>
        <v>42000</v>
      </c>
      <c r="O4101">
        <f t="shared" ca="1" si="2207"/>
        <v>105000</v>
      </c>
      <c r="P4101">
        <f t="shared" ca="1" si="2220"/>
        <v>146495.99999999988</v>
      </c>
      <c r="Q4101">
        <f ca="1">IF(P4101&gt;0,1,0)</f>
        <v>1</v>
      </c>
      <c r="R4101">
        <f t="shared" ca="1" si="2208"/>
        <v>7</v>
      </c>
      <c r="S4101">
        <f t="shared" ca="1" si="2209"/>
        <v>8</v>
      </c>
      <c r="T4101">
        <f t="shared" ca="1" si="2210"/>
        <v>5</v>
      </c>
      <c r="U4101">
        <f t="shared" ca="1" si="2211"/>
        <v>4</v>
      </c>
      <c r="V4101">
        <f t="shared" ca="1" si="2212"/>
        <v>10</v>
      </c>
      <c r="X4101">
        <f t="shared" si="2215"/>
        <v>4101</v>
      </c>
      <c r="Y4101">
        <f t="shared" si="2216"/>
        <v>4002</v>
      </c>
      <c r="Z4101">
        <f t="shared" si="2217"/>
        <v>4003</v>
      </c>
      <c r="AA4101">
        <f t="shared" si="2213"/>
        <v>4101</v>
      </c>
      <c r="AB4101">
        <f t="shared" si="2222"/>
        <v>100</v>
      </c>
      <c r="AM4101" t="str">
        <f t="shared" si="2223"/>
        <v>201905SS</v>
      </c>
      <c r="AN4101">
        <f t="shared" ca="1" si="2218"/>
        <v>7.0003809523809579</v>
      </c>
      <c r="AO4101">
        <f t="shared" ca="1" si="2219"/>
        <v>8</v>
      </c>
      <c r="AP4101">
        <f t="shared" ca="1" si="2196"/>
        <v>5.0476190476190474</v>
      </c>
      <c r="AQ4101">
        <f t="shared" ca="1" si="2197"/>
        <v>4</v>
      </c>
      <c r="AR4101">
        <f t="shared" ca="1" si="2198"/>
        <v>10</v>
      </c>
      <c r="AS4101">
        <f ca="1">P4101/J4101</f>
        <v>0.15002211990627703</v>
      </c>
    </row>
    <row r="4102" spans="1:51" x14ac:dyDescent="0.4">
      <c r="A4102" s="1">
        <f t="shared" si="2221"/>
        <v>201905</v>
      </c>
      <c r="B4102" s="1" t="s">
        <v>206</v>
      </c>
      <c r="C4102" s="1" t="s">
        <v>75</v>
      </c>
      <c r="D4102" s="1" t="str">
        <f ca="1">"I"&amp;RANDBETWEEN(101,120)</f>
        <v>I111</v>
      </c>
      <c r="E4102" s="3">
        <f t="shared" ca="1" si="2199"/>
        <v>200</v>
      </c>
      <c r="F4102" s="3">
        <f t="shared" ca="1" si="2200"/>
        <v>21</v>
      </c>
      <c r="G4102" s="1" t="str">
        <f ca="1">LEFT(H4102,3)</f>
        <v>S10</v>
      </c>
      <c r="H4102" s="1" t="str">
        <f ca="1">"S"&amp;RANDBETWEEN(101,120)</f>
        <v>S102</v>
      </c>
      <c r="I4102" s="1">
        <f ca="1">VLOOKUP(D4102,PRC!$A$2:$B$21,2,0)*E4102</f>
        <v>30000000</v>
      </c>
      <c r="J4102" s="1">
        <f t="shared" ca="1" si="2203"/>
        <v>25499996</v>
      </c>
      <c r="K4102" s="1">
        <f ca="1">VLOOKUP(D4102,PRC!$A$1:$C$21,3,0)*E4102</f>
        <v>15900000</v>
      </c>
      <c r="L4102" s="1">
        <f t="shared" ca="1" si="2204"/>
        <v>900000</v>
      </c>
      <c r="M4102" s="1">
        <f t="shared" ca="1" si="2205"/>
        <v>2400000</v>
      </c>
      <c r="N4102" s="1">
        <f t="shared" ca="1" si="2206"/>
        <v>4500000</v>
      </c>
      <c r="O4102" s="1">
        <f t="shared" ca="1" si="2207"/>
        <v>2100000</v>
      </c>
      <c r="P4102" s="1">
        <f ca="1">J4102-SUM(K4102:O4102)</f>
        <v>-300004</v>
      </c>
      <c r="Q4102">
        <f ca="1">IF(P4102&gt;0,1,0)</f>
        <v>0</v>
      </c>
      <c r="R4102" s="3">
        <f t="shared" ca="1" si="2208"/>
        <v>15</v>
      </c>
      <c r="S4102" s="3">
        <f t="shared" ca="1" si="2209"/>
        <v>3</v>
      </c>
      <c r="T4102" s="3">
        <f t="shared" ca="1" si="2210"/>
        <v>8</v>
      </c>
      <c r="U4102" s="3">
        <f t="shared" ca="1" si="2211"/>
        <v>15</v>
      </c>
      <c r="V4102" s="3">
        <f t="shared" ca="1" si="2212"/>
        <v>7</v>
      </c>
      <c r="W4102" t="str">
        <f>C4102&amp;A4102&amp;"EBIT"</f>
        <v>HD201905EBIT</v>
      </c>
      <c r="X4102">
        <f t="shared" si="2215"/>
        <v>4102</v>
      </c>
      <c r="Y4102">
        <f t="shared" si="2216"/>
        <v>4102</v>
      </c>
      <c r="Z4102">
        <f t="shared" si="2217"/>
        <v>4103</v>
      </c>
      <c r="AA4102">
        <f t="shared" si="2213"/>
        <v>4251</v>
      </c>
      <c r="AB4102">
        <f t="shared" si="2222"/>
        <v>150</v>
      </c>
      <c r="AC4102" s="4" t="s">
        <v>1106</v>
      </c>
      <c r="AD4102">
        <f>VLOOKUP(C4102&amp;A4102&amp;AC4102,PRF_POL!$A$2:$J$97,5,0)</f>
        <v>100</v>
      </c>
      <c r="AE4102">
        <f>$AE$2</f>
        <v>40</v>
      </c>
      <c r="AF4102">
        <f>VLOOKUP($C4102&amp;$A4102&amp;$AC4102,PRF_POL!$A$2:$J$97,6,0)</f>
        <v>15</v>
      </c>
      <c r="AG4102">
        <f>VLOOKUP($C4102&amp;$A4102&amp;$AC4102,PRF_POL!$A$2:$J$97,7,0)</f>
        <v>3</v>
      </c>
      <c r="AH4102">
        <f>VLOOKUP($C4102&amp;$A4102&amp;$AC4102,PRF_POL!$A$2:$J$97,8,0)</f>
        <v>5</v>
      </c>
      <c r="AI4102">
        <f>VLOOKUP($C4102&amp;$A4102&amp;$AC4102,PRF_POL!$A$2:$J$97,9,0)</f>
        <v>10</v>
      </c>
      <c r="AJ4102">
        <f>VLOOKUP($C4102&amp;$A4102&amp;$AC4102,PRF_POL!$A$2:$J$97,10,0)</f>
        <v>5</v>
      </c>
      <c r="AK4102">
        <f>SUM(AE4102:AJ4102)</f>
        <v>78</v>
      </c>
      <c r="AL4102" s="3">
        <f ca="1">SUM(INDIRECT("P"&amp;Y4102):INDIRECT("P"&amp;AA4102))</f>
        <v>112060550.00000003</v>
      </c>
      <c r="AM4102" t="str">
        <f t="shared" si="2223"/>
        <v>201905HD</v>
      </c>
      <c r="AN4102">
        <f ca="1">(1-J4102/I4102)*100</f>
        <v>15.000013333333328</v>
      </c>
      <c r="AO4102">
        <f ca="1">L4102/$I4102*100</f>
        <v>3</v>
      </c>
      <c r="AP4102">
        <f t="shared" ca="1" si="2196"/>
        <v>8</v>
      </c>
      <c r="AQ4102">
        <f t="shared" ca="1" si="2197"/>
        <v>15</v>
      </c>
      <c r="AR4102">
        <f t="shared" ca="1" si="2198"/>
        <v>7.0000000000000009</v>
      </c>
      <c r="AS4102">
        <f ca="1">P4102/J4102</f>
        <v>-1.1764864590566994E-2</v>
      </c>
      <c r="AT4102">
        <f ca="1">MIN(INDIRECT("E"&amp;$Y4102):INDIRECT("E"&amp;$AA4102))</f>
        <v>100</v>
      </c>
      <c r="AU4102">
        <f ca="1">MIN(INDIRECT("AN"&amp;$Y4102):INDIRECT("AN"&amp;$AA4102))</f>
        <v>15.000001640554505</v>
      </c>
      <c r="AV4102">
        <f ca="1">MIN(INDIRECT("AO"&amp;$Y4102):INDIRECT("AO"&amp;$AA4102))</f>
        <v>2.9899497487437183</v>
      </c>
      <c r="AW4102">
        <f ca="1">MIN(INDIRECT("AP"&amp;$Y4102):INDIRECT("AP"&amp;$AA4102))</f>
        <v>4.9557522123893802</v>
      </c>
      <c r="AX4102">
        <f ca="1">MIN(INDIRECT("AQ"&amp;$Y4102):INDIRECT("AQ"&amp;$AA4102))</f>
        <v>10</v>
      </c>
      <c r="AY4102">
        <f ca="1">MIN(INDIRECT("AR"&amp;$Y4102):INDIRECT("AR"&amp;$AA4102))</f>
        <v>5</v>
      </c>
    </row>
    <row r="4103" spans="1:51" x14ac:dyDescent="0.4">
      <c r="A4103">
        <f t="shared" si="2221"/>
        <v>201905</v>
      </c>
      <c r="B4103" t="s">
        <v>56</v>
      </c>
      <c r="C4103" t="s">
        <v>75</v>
      </c>
      <c r="D4103" t="str">
        <f ca="1">"I"&amp;RANDBETWEEN(101,120)</f>
        <v>I103</v>
      </c>
      <c r="E4103">
        <f t="shared" ca="1" si="2199"/>
        <v>111</v>
      </c>
      <c r="F4103">
        <f t="shared" ca="1" si="2200"/>
        <v>20</v>
      </c>
      <c r="G4103" t="str">
        <f t="shared" ref="G4103:G4166" ca="1" si="2224">LEFT(H4103,3)</f>
        <v>S12</v>
      </c>
      <c r="H4103" t="str">
        <f t="shared" ref="H4103:H4166" ca="1" si="2225">"S"&amp;RANDBETWEEN(101,120)</f>
        <v>S120</v>
      </c>
      <c r="I4103">
        <f ca="1">VLOOKUP(D4103,PRC!$A$2:$B$21,2,0)*E4103</f>
        <v>5550000</v>
      </c>
      <c r="J4103">
        <f t="shared" ca="1" si="2203"/>
        <v>4606496</v>
      </c>
      <c r="K4103">
        <f ca="1">VLOOKUP(D4103,PRC!$A$1:$C$21,3,0)*E4103</f>
        <v>3163500</v>
      </c>
      <c r="L4103">
        <f t="shared" ca="1" si="2204"/>
        <v>278000</v>
      </c>
      <c r="M4103">
        <f t="shared" ca="1" si="2205"/>
        <v>389000</v>
      </c>
      <c r="N4103">
        <f t="shared" ca="1" si="2206"/>
        <v>777000</v>
      </c>
      <c r="O4103">
        <f t="shared" ca="1" si="2207"/>
        <v>555000</v>
      </c>
      <c r="P4103">
        <f t="shared" ref="P4103:P4166" ca="1" si="2226">J4103-SUM(K4103:O4103)</f>
        <v>-556004</v>
      </c>
      <c r="Q4103">
        <f ca="1">IF(P4103&gt;0,1,0)</f>
        <v>0</v>
      </c>
      <c r="R4103">
        <f t="shared" ca="1" si="2208"/>
        <v>17</v>
      </c>
      <c r="S4103">
        <f t="shared" ca="1" si="2209"/>
        <v>5</v>
      </c>
      <c r="T4103">
        <f t="shared" ca="1" si="2210"/>
        <v>7</v>
      </c>
      <c r="U4103">
        <f t="shared" ca="1" si="2211"/>
        <v>14</v>
      </c>
      <c r="V4103">
        <f t="shared" ca="1" si="2212"/>
        <v>10</v>
      </c>
      <c r="W4103" t="str">
        <f>C4103&amp;A4103&amp;"SALES"</f>
        <v>HD201905SALES</v>
      </c>
      <c r="X4103">
        <f t="shared" si="2215"/>
        <v>4103</v>
      </c>
      <c r="Y4103">
        <f t="shared" si="2216"/>
        <v>4102</v>
      </c>
      <c r="Z4103">
        <f t="shared" si="2217"/>
        <v>4103</v>
      </c>
      <c r="AA4103">
        <f t="shared" si="2213"/>
        <v>4251</v>
      </c>
      <c r="AB4103">
        <f t="shared" si="2222"/>
        <v>150</v>
      </c>
      <c r="AC4103" s="4" t="s">
        <v>1107</v>
      </c>
      <c r="AD4103">
        <f>VLOOKUP(C4103&amp;A4103&amp;AC4103,PRF_POL!$A$2:$J$97,5,0)</f>
        <v>200</v>
      </c>
      <c r="AE4103">
        <f>$AE$3</f>
        <v>60</v>
      </c>
      <c r="AF4103">
        <f>VLOOKUP($C4103&amp;$A4103&amp;$AC4103,PRF_POL!$A$2:$J$97,6,0)</f>
        <v>25</v>
      </c>
      <c r="AG4103">
        <f>VLOOKUP($C4103&amp;$A4103&amp;$AC4103,PRF_POL!$A$2:$J$97,7,0)</f>
        <v>5</v>
      </c>
      <c r="AH4103">
        <f>VLOOKUP($C4103&amp;$A4103&amp;$AC4103,PRF_POL!$A$2:$J$97,8,0)</f>
        <v>10</v>
      </c>
      <c r="AI4103">
        <f>VLOOKUP($C4103&amp;$A4103&amp;$AC4103,PRF_POL!$A$2:$J$97,9,0)</f>
        <v>15</v>
      </c>
      <c r="AJ4103">
        <f>VLOOKUP($C4103&amp;$A4103&amp;$AC4103,PRF_POL!$A$2:$J$97,10,0)</f>
        <v>10</v>
      </c>
      <c r="AK4103">
        <f>SUM(AE4103:AJ4103)</f>
        <v>125</v>
      </c>
      <c r="AL4103" s="3">
        <f ca="1">SUM(INDIRECT("J"&amp;Y4102):INDIRECT("J"&amp;AA4102))</f>
        <v>8970999850</v>
      </c>
      <c r="AM4103" t="str">
        <f t="shared" si="2223"/>
        <v>201905HD</v>
      </c>
      <c r="AN4103">
        <f ca="1">(1-J4103/I4103)*100</f>
        <v>17.000072072072069</v>
      </c>
      <c r="AO4103">
        <f ca="1">L4103/$I4103*100</f>
        <v>5.0090090090090094</v>
      </c>
      <c r="AP4103">
        <f t="shared" ca="1" si="2196"/>
        <v>7.0090090090090094</v>
      </c>
      <c r="AQ4103">
        <f t="shared" ca="1" si="2197"/>
        <v>14.000000000000002</v>
      </c>
      <c r="AR4103">
        <f t="shared" ca="1" si="2198"/>
        <v>10</v>
      </c>
      <c r="AS4103">
        <f ca="1">P4103/J4103</f>
        <v>-0.12069998541190527</v>
      </c>
      <c r="AT4103">
        <f ca="1">MAX(INDIRECT("E"&amp;$Y4102):INDIRECT("E"&amp;$AA4102))</f>
        <v>200</v>
      </c>
      <c r="AU4103">
        <f ca="1">MAX(INDIRECT("AN"&amp;$Y4102):INDIRECT("AN"&amp;$AA4102))</f>
        <v>25.000727272727275</v>
      </c>
      <c r="AV4103">
        <f ca="1">MAX(INDIRECT("AO"&amp;$Y4102):INDIRECT("AO"&amp;$AA4102))</f>
        <v>5.0909090909090908</v>
      </c>
      <c r="AW4103">
        <f ca="1">MAX(INDIRECT("AP"&amp;$Y4102):INDIRECT("AP"&amp;$AA4102))</f>
        <v>10.004395604395604</v>
      </c>
      <c r="AX4103">
        <f ca="1">MAX(INDIRECT("AQ"&amp;$Y4102):INDIRECT("AQ"&amp;$AA4102))</f>
        <v>15.009633911368015</v>
      </c>
      <c r="AY4103">
        <f ca="1">MAX(INDIRECT("AR"&amp;$Y4102):INDIRECT("AR"&amp;$AA4102))</f>
        <v>10.08849557522124</v>
      </c>
    </row>
    <row r="4104" spans="1:51" x14ac:dyDescent="0.4">
      <c r="A4104">
        <f t="shared" si="2221"/>
        <v>201905</v>
      </c>
      <c r="B4104" t="s">
        <v>57</v>
      </c>
      <c r="C4104" t="s">
        <v>75</v>
      </c>
      <c r="D4104" t="str">
        <f t="shared" ref="D4104:D4167" ca="1" si="2227">"I"&amp;RANDBETWEEN(101,120)</f>
        <v>I116</v>
      </c>
      <c r="E4104">
        <f t="shared" ca="1" si="2199"/>
        <v>195</v>
      </c>
      <c r="F4104">
        <f t="shared" ca="1" si="2200"/>
        <v>19</v>
      </c>
      <c r="G4104" t="str">
        <f t="shared" ca="1" si="2224"/>
        <v>S10</v>
      </c>
      <c r="H4104" t="str">
        <f t="shared" ca="1" si="2225"/>
        <v>S105</v>
      </c>
      <c r="I4104">
        <f ca="1">VLOOKUP(D4104,PRC!$A$2:$B$21,2,0)*E4104</f>
        <v>284700000</v>
      </c>
      <c r="J4104">
        <f t="shared" ca="1" si="2203"/>
        <v>236300996</v>
      </c>
      <c r="K4104">
        <f ca="1">VLOOKUP(D4104,PRC!$A$1:$C$21,3,0)*E4104</f>
        <v>170820000</v>
      </c>
      <c r="L4104">
        <f t="shared" ca="1" si="2204"/>
        <v>8541000</v>
      </c>
      <c r="M4104">
        <f t="shared" ca="1" si="2205"/>
        <v>17082000</v>
      </c>
      <c r="N4104">
        <f t="shared" ca="1" si="2206"/>
        <v>39858000</v>
      </c>
      <c r="O4104">
        <f t="shared" ca="1" si="2207"/>
        <v>25623000</v>
      </c>
      <c r="P4104">
        <f t="shared" ca="1" si="2226"/>
        <v>-25623004</v>
      </c>
      <c r="Q4104">
        <f ca="1">IF(P4104&gt;0,1,0)</f>
        <v>0</v>
      </c>
      <c r="R4104">
        <f t="shared" ca="1" si="2208"/>
        <v>17</v>
      </c>
      <c r="S4104">
        <f t="shared" ca="1" si="2209"/>
        <v>3</v>
      </c>
      <c r="T4104">
        <f t="shared" ca="1" si="2210"/>
        <v>6</v>
      </c>
      <c r="U4104">
        <f t="shared" ca="1" si="2211"/>
        <v>14</v>
      </c>
      <c r="V4104">
        <f t="shared" ca="1" si="2212"/>
        <v>9</v>
      </c>
      <c r="X4104">
        <f t="shared" si="2215"/>
        <v>4104</v>
      </c>
      <c r="Y4104">
        <f t="shared" si="2216"/>
        <v>4102</v>
      </c>
      <c r="Z4104">
        <f t="shared" si="2217"/>
        <v>4103</v>
      </c>
      <c r="AA4104">
        <f t="shared" si="2213"/>
        <v>4251</v>
      </c>
      <c r="AB4104">
        <f t="shared" si="2222"/>
        <v>150</v>
      </c>
      <c r="AK4104" s="3">
        <f ca="1">SUM(INDIRECT("Q"&amp;Y4102):INDIRECT("Q"&amp;AA4102))</f>
        <v>64</v>
      </c>
      <c r="AL4104">
        <f ca="1">AL4102/AL4103</f>
        <v>1.2491422569804194E-2</v>
      </c>
      <c r="AM4104" t="str">
        <f t="shared" si="2223"/>
        <v>201905HD</v>
      </c>
      <c r="AN4104">
        <f t="shared" ref="AN4104:AN4167" ca="1" si="2228">(1-J4104/I4104)*100</f>
        <v>17.000001404987707</v>
      </c>
      <c r="AO4104">
        <f t="shared" ref="AO4104:AO4167" ca="1" si="2229">L4104/$I4104*100</f>
        <v>3</v>
      </c>
      <c r="AP4104">
        <f t="shared" ref="AP4104:AP4167" ca="1" si="2230">M4104/$I4104*100</f>
        <v>6</v>
      </c>
      <c r="AQ4104">
        <f t="shared" ref="AQ4104:AQ4167" ca="1" si="2231">N4104/$I4104*100</f>
        <v>14.000000000000002</v>
      </c>
      <c r="AR4104">
        <f t="shared" ref="AR4104:AR4167" ca="1" si="2232">O4104/$I4104*100</f>
        <v>9</v>
      </c>
      <c r="AS4104">
        <f ca="1">P4104/J4104</f>
        <v>-0.10843375370284093</v>
      </c>
      <c r="AT4104" t="str">
        <f ca="1">IF(ABS(AT4102-AD4102)&lt;AD4102+(AD4103-AD4102)*5%,"ok","chk")</f>
        <v>ok</v>
      </c>
      <c r="AU4104" t="str">
        <f ca="1">IF(ABS(AU4102-AF4102)&lt;AF4102+(AF4103-AF4102)*5%,"ok","chk")</f>
        <v>ok</v>
      </c>
      <c r="AV4104" t="str">
        <f t="shared" ref="AV4104" ca="1" si="2233">IF(ABS(AV4102-AG4102)&lt;AG4102+(AG4103-AG4102)*5%,"ok","chk")</f>
        <v>ok</v>
      </c>
      <c r="AW4104" t="str">
        <f t="shared" ref="AW4104" ca="1" si="2234">IF(ABS(AW4102-AH4102)&lt;AH4102+(AH4103-AH4102)*5%,"ok","chk")</f>
        <v>ok</v>
      </c>
      <c r="AX4104" t="str">
        <f t="shared" ref="AX4104" ca="1" si="2235">IF(ABS(AX4102-AI4102)&lt;AI4102+(AI4103-AI4102)*5%,"ok","chk")</f>
        <v>ok</v>
      </c>
      <c r="AY4104" t="str">
        <f t="shared" ref="AY4104" ca="1" si="2236">IF(ABS(AY4102-AJ4102)&lt;AJ4102+(AJ4103-AJ4102)*5%,"ok","chk")</f>
        <v>ok</v>
      </c>
    </row>
    <row r="4105" spans="1:51" x14ac:dyDescent="0.4">
      <c r="A4105">
        <f t="shared" si="2221"/>
        <v>201905</v>
      </c>
      <c r="B4105" t="s">
        <v>58</v>
      </c>
      <c r="C4105" t="s">
        <v>75</v>
      </c>
      <c r="D4105" t="str">
        <f t="shared" ca="1" si="2227"/>
        <v>I120</v>
      </c>
      <c r="E4105">
        <f t="shared" ca="1" si="2199"/>
        <v>125</v>
      </c>
      <c r="F4105">
        <f t="shared" ca="1" si="2200"/>
        <v>15</v>
      </c>
      <c r="G4105" t="str">
        <f t="shared" ca="1" si="2224"/>
        <v>S10</v>
      </c>
      <c r="H4105" t="str">
        <f t="shared" ca="1" si="2225"/>
        <v>S107</v>
      </c>
      <c r="I4105">
        <f ca="1">VLOOKUP(D4105,PRC!$A$2:$B$21,2,0)*E4105</f>
        <v>537500000</v>
      </c>
      <c r="J4105">
        <f t="shared" ca="1" si="2203"/>
        <v>403124996</v>
      </c>
      <c r="K4105">
        <f ca="1">VLOOKUP(D4105,PRC!$A$1:$C$21,3,0)*E4105</f>
        <v>241875000</v>
      </c>
      <c r="L4105">
        <f t="shared" ca="1" si="2204"/>
        <v>21500000</v>
      </c>
      <c r="M4105">
        <f t="shared" ca="1" si="2205"/>
        <v>48375000</v>
      </c>
      <c r="N4105">
        <f t="shared" ca="1" si="2206"/>
        <v>75250000</v>
      </c>
      <c r="O4105">
        <f t="shared" ca="1" si="2207"/>
        <v>48375000</v>
      </c>
      <c r="P4105">
        <f t="shared" ca="1" si="2226"/>
        <v>-32250004</v>
      </c>
      <c r="Q4105">
        <f ca="1">IF(P4105&gt;0,1,0)</f>
        <v>0</v>
      </c>
      <c r="R4105">
        <f t="shared" ca="1" si="2208"/>
        <v>25</v>
      </c>
      <c r="S4105">
        <f t="shared" ca="1" si="2209"/>
        <v>4</v>
      </c>
      <c r="T4105">
        <f t="shared" ca="1" si="2210"/>
        <v>9</v>
      </c>
      <c r="U4105">
        <f t="shared" ca="1" si="2211"/>
        <v>14</v>
      </c>
      <c r="V4105">
        <f t="shared" ca="1" si="2212"/>
        <v>9</v>
      </c>
      <c r="X4105">
        <f t="shared" si="2215"/>
        <v>4105</v>
      </c>
      <c r="Y4105">
        <f t="shared" si="2216"/>
        <v>4102</v>
      </c>
      <c r="Z4105">
        <f t="shared" si="2217"/>
        <v>4103</v>
      </c>
      <c r="AA4105">
        <f t="shared" si="2213"/>
        <v>4251</v>
      </c>
      <c r="AB4105">
        <f t="shared" si="2222"/>
        <v>150</v>
      </c>
      <c r="AK4105" s="2">
        <f ca="1">AK4104/AB4102</f>
        <v>0.42666666666666669</v>
      </c>
      <c r="AM4105" t="str">
        <f t="shared" si="2223"/>
        <v>201905HD</v>
      </c>
      <c r="AN4105">
        <f t="shared" ca="1" si="2228"/>
        <v>25.000000744186046</v>
      </c>
      <c r="AO4105">
        <f t="shared" ca="1" si="2229"/>
        <v>4</v>
      </c>
      <c r="AP4105">
        <f t="shared" ca="1" si="2230"/>
        <v>9</v>
      </c>
      <c r="AQ4105">
        <f t="shared" ca="1" si="2231"/>
        <v>14.000000000000002</v>
      </c>
      <c r="AR4105">
        <f t="shared" ca="1" si="2232"/>
        <v>9</v>
      </c>
      <c r="AS4105">
        <f ca="1">P4105/J4105</f>
        <v>-8.0000010716279171E-2</v>
      </c>
      <c r="AT4105" t="str">
        <f ca="1">IF(ABS(AD4103-AT4103)&lt;AT4103+(AD4103-AD4102)*5%,"ok","chk")</f>
        <v>ok</v>
      </c>
      <c r="AU4105" t="str">
        <f ca="1">IF(ABS(AF4103-AU4103)&lt;AU4103+(AF4103-AF4102)*5%,"ok","chk")</f>
        <v>ok</v>
      </c>
      <c r="AV4105" t="str">
        <f t="shared" ref="AV4105" ca="1" si="2237">IF(ABS(AG4103-AV4103)&lt;AV4103+(AG4103-AG4102)*5%,"ok","chk")</f>
        <v>ok</v>
      </c>
      <c r="AW4105" t="str">
        <f t="shared" ref="AW4105" ca="1" si="2238">IF(ABS(AH4103-AW4103)&lt;AW4103+(AH4103-AH4102)*5%,"ok","chk")</f>
        <v>ok</v>
      </c>
      <c r="AX4105" t="str">
        <f t="shared" ref="AX4105" ca="1" si="2239">IF(ABS(AI4103-AX4103)&lt;AX4103+(AI4103-AI4102)*5%,"ok","chk")</f>
        <v>ok</v>
      </c>
      <c r="AY4105" t="str">
        <f t="shared" ref="AY4105" ca="1" si="2240">IF(ABS(AJ4103-AY4103)&lt;AY4103+(AJ4103-AJ4102)*5%,"ok","chk")</f>
        <v>ok</v>
      </c>
    </row>
    <row r="4106" spans="1:51" x14ac:dyDescent="0.4">
      <c r="A4106">
        <f t="shared" si="2221"/>
        <v>201905</v>
      </c>
      <c r="B4106" t="s">
        <v>59</v>
      </c>
      <c r="C4106" t="s">
        <v>75</v>
      </c>
      <c r="D4106" t="str">
        <f t="shared" ca="1" si="2227"/>
        <v>I109</v>
      </c>
      <c r="E4106">
        <f t="shared" ca="1" si="2199"/>
        <v>189</v>
      </c>
      <c r="F4106">
        <f t="shared" ca="1" si="2200"/>
        <v>23</v>
      </c>
      <c r="G4106" t="str">
        <f t="shared" ca="1" si="2224"/>
        <v>S10</v>
      </c>
      <c r="H4106" t="str">
        <f t="shared" ca="1" si="2225"/>
        <v>S107</v>
      </c>
      <c r="I4106">
        <f ca="1">VLOOKUP(D4106,PRC!$A$2:$B$21,2,0)*E4106</f>
        <v>94500000</v>
      </c>
      <c r="J4106">
        <f t="shared" ca="1" si="2203"/>
        <v>70874996</v>
      </c>
      <c r="K4106">
        <f ca="1">VLOOKUP(D4106,PRC!$A$1:$C$21,3,0)*E4106</f>
        <v>37800000</v>
      </c>
      <c r="L4106">
        <f t="shared" ca="1" si="2204"/>
        <v>4725000</v>
      </c>
      <c r="M4106">
        <f t="shared" ca="1" si="2205"/>
        <v>6615000</v>
      </c>
      <c r="N4106">
        <f t="shared" ca="1" si="2206"/>
        <v>12285000</v>
      </c>
      <c r="O4106">
        <f t="shared" ca="1" si="2207"/>
        <v>9450000</v>
      </c>
      <c r="P4106">
        <f t="shared" ca="1" si="2226"/>
        <v>-4</v>
      </c>
      <c r="Q4106">
        <f ca="1">IF(P4106&gt;0,1,0)</f>
        <v>0</v>
      </c>
      <c r="R4106">
        <f t="shared" ca="1" si="2208"/>
        <v>25</v>
      </c>
      <c r="S4106">
        <f t="shared" ca="1" si="2209"/>
        <v>5</v>
      </c>
      <c r="T4106">
        <f t="shared" ca="1" si="2210"/>
        <v>7</v>
      </c>
      <c r="U4106">
        <f t="shared" ca="1" si="2211"/>
        <v>13</v>
      </c>
      <c r="V4106">
        <f t="shared" ca="1" si="2212"/>
        <v>10</v>
      </c>
      <c r="X4106">
        <f t="shared" si="2215"/>
        <v>4106</v>
      </c>
      <c r="Y4106">
        <f t="shared" si="2216"/>
        <v>4102</v>
      </c>
      <c r="Z4106">
        <f t="shared" si="2217"/>
        <v>4103</v>
      </c>
      <c r="AA4106">
        <f t="shared" si="2213"/>
        <v>4251</v>
      </c>
      <c r="AB4106">
        <f t="shared" si="2222"/>
        <v>150</v>
      </c>
      <c r="AM4106" t="str">
        <f t="shared" si="2223"/>
        <v>201905HD</v>
      </c>
      <c r="AN4106">
        <f t="shared" ca="1" si="2228"/>
        <v>25.00000423280423</v>
      </c>
      <c r="AO4106">
        <f t="shared" ca="1" si="2229"/>
        <v>5</v>
      </c>
      <c r="AP4106">
        <f t="shared" ca="1" si="2230"/>
        <v>7.0000000000000009</v>
      </c>
      <c r="AQ4106">
        <f t="shared" ca="1" si="2231"/>
        <v>13</v>
      </c>
      <c r="AR4106">
        <f t="shared" ca="1" si="2232"/>
        <v>10</v>
      </c>
      <c r="AS4106">
        <f ca="1">P4106/J4106</f>
        <v>-5.6437392955902248E-8</v>
      </c>
    </row>
    <row r="4107" spans="1:51" x14ac:dyDescent="0.4">
      <c r="A4107">
        <f t="shared" si="2221"/>
        <v>201905</v>
      </c>
      <c r="B4107" t="s">
        <v>60</v>
      </c>
      <c r="C4107" t="s">
        <v>75</v>
      </c>
      <c r="D4107" t="str">
        <f t="shared" ca="1" si="2227"/>
        <v>I119</v>
      </c>
      <c r="E4107">
        <f t="shared" ca="1" si="2199"/>
        <v>173</v>
      </c>
      <c r="F4107">
        <f t="shared" ca="1" si="2200"/>
        <v>23</v>
      </c>
      <c r="G4107" t="str">
        <f t="shared" ca="1" si="2224"/>
        <v>S11</v>
      </c>
      <c r="H4107" t="str">
        <f t="shared" ca="1" si="2225"/>
        <v>S111</v>
      </c>
      <c r="I4107">
        <f ca="1">VLOOKUP(D4107,PRC!$A$2:$B$21,2,0)*E4107</f>
        <v>16435000</v>
      </c>
      <c r="J4107">
        <f t="shared" ca="1" si="2203"/>
        <v>13641046</v>
      </c>
      <c r="K4107">
        <f ca="1">VLOOKUP(D4107,PRC!$A$1:$C$21,3,0)*E4107</f>
        <v>7888800</v>
      </c>
      <c r="L4107">
        <f t="shared" ca="1" si="2204"/>
        <v>657000</v>
      </c>
      <c r="M4107">
        <f t="shared" ca="1" si="2205"/>
        <v>1315000</v>
      </c>
      <c r="N4107">
        <f t="shared" ca="1" si="2206"/>
        <v>1972000</v>
      </c>
      <c r="O4107">
        <f t="shared" ca="1" si="2207"/>
        <v>1315000</v>
      </c>
      <c r="P4107">
        <f t="shared" ca="1" si="2226"/>
        <v>493246</v>
      </c>
      <c r="Q4107">
        <f ca="1">IF(P4107&gt;0,1,0)</f>
        <v>1</v>
      </c>
      <c r="R4107">
        <f t="shared" ca="1" si="2208"/>
        <v>17</v>
      </c>
      <c r="S4107">
        <f t="shared" ca="1" si="2209"/>
        <v>4</v>
      </c>
      <c r="T4107">
        <f t="shared" ca="1" si="2210"/>
        <v>8</v>
      </c>
      <c r="U4107">
        <f t="shared" ca="1" si="2211"/>
        <v>12</v>
      </c>
      <c r="V4107">
        <f t="shared" ca="1" si="2212"/>
        <v>8</v>
      </c>
      <c r="X4107">
        <f t="shared" si="2215"/>
        <v>4107</v>
      </c>
      <c r="Y4107">
        <f t="shared" si="2216"/>
        <v>4102</v>
      </c>
      <c r="Z4107">
        <f t="shared" si="2217"/>
        <v>4103</v>
      </c>
      <c r="AA4107">
        <f t="shared" si="2213"/>
        <v>4251</v>
      </c>
      <c r="AB4107">
        <f t="shared" si="2222"/>
        <v>150</v>
      </c>
      <c r="AM4107" t="str">
        <f t="shared" si="2223"/>
        <v>201905HD</v>
      </c>
      <c r="AN4107">
        <f t="shared" ca="1" si="2228"/>
        <v>17.000024338302399</v>
      </c>
      <c r="AO4107">
        <f t="shared" ca="1" si="2229"/>
        <v>3.9975661697596596</v>
      </c>
      <c r="AP4107">
        <f t="shared" ca="1" si="2230"/>
        <v>8.0012169151201693</v>
      </c>
      <c r="AQ4107">
        <f t="shared" ca="1" si="2231"/>
        <v>11.998783084879831</v>
      </c>
      <c r="AR4107">
        <f t="shared" ca="1" si="2232"/>
        <v>8.0012169151201693</v>
      </c>
      <c r="AS4107">
        <f ca="1">P4107/J4107</f>
        <v>3.6158957311631379E-2</v>
      </c>
    </row>
    <row r="4108" spans="1:51" x14ac:dyDescent="0.4">
      <c r="A4108">
        <f t="shared" si="2221"/>
        <v>201905</v>
      </c>
      <c r="B4108" t="s">
        <v>61</v>
      </c>
      <c r="C4108" t="s">
        <v>75</v>
      </c>
      <c r="D4108" t="str">
        <f t="shared" ca="1" si="2227"/>
        <v>I118</v>
      </c>
      <c r="E4108">
        <f t="shared" ca="1" si="2199"/>
        <v>106</v>
      </c>
      <c r="F4108">
        <f t="shared" ca="1" si="2200"/>
        <v>25</v>
      </c>
      <c r="G4108" t="str">
        <f t="shared" ca="1" si="2224"/>
        <v>S11</v>
      </c>
      <c r="H4108" t="str">
        <f t="shared" ca="1" si="2225"/>
        <v>S113</v>
      </c>
      <c r="I4108">
        <f ca="1">VLOOKUP(D4108,PRC!$A$2:$B$21,2,0)*E4108</f>
        <v>56180000</v>
      </c>
      <c r="J4108">
        <f t="shared" ca="1" si="2203"/>
        <v>47191196</v>
      </c>
      <c r="K4108">
        <f ca="1">VLOOKUP(D4108,PRC!$A$1:$C$21,3,0)*E4108</f>
        <v>23595600</v>
      </c>
      <c r="L4108">
        <f t="shared" ca="1" si="2204"/>
        <v>2247000</v>
      </c>
      <c r="M4108">
        <f t="shared" ca="1" si="2205"/>
        <v>3933000</v>
      </c>
      <c r="N4108">
        <f t="shared" ca="1" si="2206"/>
        <v>7303000</v>
      </c>
      <c r="O4108">
        <f t="shared" ca="1" si="2207"/>
        <v>5056000</v>
      </c>
      <c r="P4108">
        <f t="shared" ca="1" si="2226"/>
        <v>5056596</v>
      </c>
      <c r="Q4108">
        <f ca="1">IF(P4108&gt;0,1,0)</f>
        <v>1</v>
      </c>
      <c r="R4108">
        <f t="shared" ca="1" si="2208"/>
        <v>16</v>
      </c>
      <c r="S4108">
        <f t="shared" ca="1" si="2209"/>
        <v>4</v>
      </c>
      <c r="T4108">
        <f t="shared" ca="1" si="2210"/>
        <v>7</v>
      </c>
      <c r="U4108">
        <f t="shared" ca="1" si="2211"/>
        <v>13</v>
      </c>
      <c r="V4108">
        <f t="shared" ca="1" si="2212"/>
        <v>9</v>
      </c>
      <c r="X4108">
        <f t="shared" si="2215"/>
        <v>4108</v>
      </c>
      <c r="Y4108">
        <f t="shared" si="2216"/>
        <v>4102</v>
      </c>
      <c r="Z4108">
        <f t="shared" si="2217"/>
        <v>4103</v>
      </c>
      <c r="AA4108">
        <f t="shared" si="2213"/>
        <v>4251</v>
      </c>
      <c r="AB4108">
        <f t="shared" si="2222"/>
        <v>150</v>
      </c>
      <c r="AM4108" t="str">
        <f t="shared" si="2223"/>
        <v>201905HD</v>
      </c>
      <c r="AN4108">
        <f t="shared" ca="1" si="2228"/>
        <v>16.000007119971514</v>
      </c>
      <c r="AO4108">
        <f t="shared" ca="1" si="2229"/>
        <v>3.9996440014239942</v>
      </c>
      <c r="AP4108">
        <f t="shared" ca="1" si="2230"/>
        <v>7.0007119971520106</v>
      </c>
      <c r="AQ4108">
        <f t="shared" ca="1" si="2231"/>
        <v>12.999288002847988</v>
      </c>
      <c r="AR4108">
        <f t="shared" ca="1" si="2232"/>
        <v>8.9996440014239933</v>
      </c>
      <c r="AS4108">
        <f ca="1">P4108/J4108</f>
        <v>0.10715125762017136</v>
      </c>
    </row>
    <row r="4109" spans="1:51" x14ac:dyDescent="0.4">
      <c r="A4109">
        <f t="shared" si="2221"/>
        <v>201905</v>
      </c>
      <c r="B4109" t="s">
        <v>62</v>
      </c>
      <c r="C4109" t="s">
        <v>75</v>
      </c>
      <c r="D4109" t="str">
        <f t="shared" ca="1" si="2227"/>
        <v>I114</v>
      </c>
      <c r="E4109">
        <f t="shared" ca="1" si="2199"/>
        <v>176</v>
      </c>
      <c r="F4109">
        <f t="shared" ca="1" si="2200"/>
        <v>17</v>
      </c>
      <c r="G4109" t="str">
        <f t="shared" ca="1" si="2224"/>
        <v>S11</v>
      </c>
      <c r="H4109" t="str">
        <f t="shared" ca="1" si="2225"/>
        <v>S113</v>
      </c>
      <c r="I4109">
        <f ca="1">VLOOKUP(D4109,PRC!$A$2:$B$21,2,0)*E4109</f>
        <v>42240000</v>
      </c>
      <c r="J4109">
        <f t="shared" ca="1" si="2203"/>
        <v>32947196</v>
      </c>
      <c r="K4109">
        <f ca="1">VLOOKUP(D4109,PRC!$A$1:$C$21,3,0)*E4109</f>
        <v>24499200</v>
      </c>
      <c r="L4109">
        <f t="shared" ca="1" si="2204"/>
        <v>1267000</v>
      </c>
      <c r="M4109">
        <f t="shared" ca="1" si="2205"/>
        <v>3802000</v>
      </c>
      <c r="N4109">
        <f t="shared" ca="1" si="2206"/>
        <v>6336000</v>
      </c>
      <c r="O4109">
        <f t="shared" ca="1" si="2207"/>
        <v>3379000</v>
      </c>
      <c r="P4109">
        <f t="shared" ca="1" si="2226"/>
        <v>-6336004</v>
      </c>
      <c r="Q4109">
        <f ca="1">IF(P4109&gt;0,1,0)</f>
        <v>0</v>
      </c>
      <c r="R4109">
        <f t="shared" ca="1" si="2208"/>
        <v>22</v>
      </c>
      <c r="S4109">
        <f t="shared" ca="1" si="2209"/>
        <v>3</v>
      </c>
      <c r="T4109">
        <f t="shared" ca="1" si="2210"/>
        <v>9</v>
      </c>
      <c r="U4109">
        <f t="shared" ca="1" si="2211"/>
        <v>15</v>
      </c>
      <c r="V4109">
        <f t="shared" ca="1" si="2212"/>
        <v>8</v>
      </c>
      <c r="X4109">
        <f t="shared" si="2215"/>
        <v>4109</v>
      </c>
      <c r="Y4109">
        <f t="shared" si="2216"/>
        <v>4102</v>
      </c>
      <c r="Z4109">
        <f t="shared" si="2217"/>
        <v>4103</v>
      </c>
      <c r="AA4109">
        <f t="shared" si="2213"/>
        <v>4251</v>
      </c>
      <c r="AB4109">
        <f t="shared" si="2222"/>
        <v>150</v>
      </c>
      <c r="AM4109" t="str">
        <f t="shared" si="2223"/>
        <v>201905HD</v>
      </c>
      <c r="AN4109">
        <f t="shared" ca="1" si="2228"/>
        <v>22.00000946969697</v>
      </c>
      <c r="AO4109">
        <f t="shared" ca="1" si="2229"/>
        <v>2.9995265151515151</v>
      </c>
      <c r="AP4109">
        <f t="shared" ca="1" si="2230"/>
        <v>9.0009469696969706</v>
      </c>
      <c r="AQ4109">
        <f t="shared" ca="1" si="2231"/>
        <v>15</v>
      </c>
      <c r="AR4109">
        <f t="shared" ca="1" si="2232"/>
        <v>7.9995265151515156</v>
      </c>
      <c r="AS4109">
        <f ca="1">P4109/J4109</f>
        <v>-0.1923078370614604</v>
      </c>
    </row>
    <row r="4110" spans="1:51" x14ac:dyDescent="0.4">
      <c r="A4110">
        <f t="shared" si="2221"/>
        <v>201905</v>
      </c>
      <c r="B4110" t="s">
        <v>63</v>
      </c>
      <c r="C4110" t="s">
        <v>75</v>
      </c>
      <c r="D4110" t="str">
        <f t="shared" ca="1" si="2227"/>
        <v>I113</v>
      </c>
      <c r="E4110">
        <f t="shared" ca="1" si="2199"/>
        <v>149</v>
      </c>
      <c r="F4110">
        <f t="shared" ca="1" si="2200"/>
        <v>21</v>
      </c>
      <c r="G4110" t="str">
        <f t="shared" ca="1" si="2224"/>
        <v>S10</v>
      </c>
      <c r="H4110" t="str">
        <f t="shared" ca="1" si="2225"/>
        <v>S106</v>
      </c>
      <c r="I4110">
        <f ca="1">VLOOKUP(D4110,PRC!$A$2:$B$21,2,0)*E4110</f>
        <v>99830000</v>
      </c>
      <c r="J4110">
        <f t="shared" ca="1" si="2203"/>
        <v>75870796</v>
      </c>
      <c r="K4110">
        <f ca="1">VLOOKUP(D4110,PRC!$A$1:$C$21,3,0)*E4110</f>
        <v>44923500</v>
      </c>
      <c r="L4110">
        <f t="shared" ca="1" si="2204"/>
        <v>2995000</v>
      </c>
      <c r="M4110">
        <f t="shared" ca="1" si="2205"/>
        <v>5990000</v>
      </c>
      <c r="N4110">
        <f t="shared" ca="1" si="2206"/>
        <v>12978000</v>
      </c>
      <c r="O4110">
        <f t="shared" ca="1" si="2207"/>
        <v>5990000</v>
      </c>
      <c r="P4110">
        <f t="shared" ca="1" si="2226"/>
        <v>2994296</v>
      </c>
      <c r="Q4110">
        <f ca="1">IF(P4110&gt;0,1,0)</f>
        <v>1</v>
      </c>
      <c r="R4110">
        <f t="shared" ca="1" si="2208"/>
        <v>24</v>
      </c>
      <c r="S4110">
        <f t="shared" ca="1" si="2209"/>
        <v>3</v>
      </c>
      <c r="T4110">
        <f t="shared" ca="1" si="2210"/>
        <v>6</v>
      </c>
      <c r="U4110">
        <f t="shared" ca="1" si="2211"/>
        <v>13</v>
      </c>
      <c r="V4110">
        <f t="shared" ca="1" si="2212"/>
        <v>6</v>
      </c>
      <c r="X4110">
        <f t="shared" si="2215"/>
        <v>4110</v>
      </c>
      <c r="Y4110">
        <f t="shared" si="2216"/>
        <v>4102</v>
      </c>
      <c r="Z4110">
        <f t="shared" si="2217"/>
        <v>4103</v>
      </c>
      <c r="AA4110">
        <f t="shared" si="2213"/>
        <v>4251</v>
      </c>
      <c r="AB4110">
        <f t="shared" si="2222"/>
        <v>150</v>
      </c>
      <c r="AM4110" t="str">
        <f t="shared" si="2223"/>
        <v>201905HD</v>
      </c>
      <c r="AN4110">
        <f t="shared" ca="1" si="2228"/>
        <v>24.000004006811583</v>
      </c>
      <c r="AO4110">
        <f t="shared" ca="1" si="2229"/>
        <v>3.0001001702894921</v>
      </c>
      <c r="AP4110">
        <f t="shared" ca="1" si="2230"/>
        <v>6.0002003405789841</v>
      </c>
      <c r="AQ4110">
        <f t="shared" ca="1" si="2231"/>
        <v>13.000100170289491</v>
      </c>
      <c r="AR4110">
        <f t="shared" ca="1" si="2232"/>
        <v>6.0002003405789841</v>
      </c>
      <c r="AS4110">
        <f ca="1">P4110/J4110</f>
        <v>3.946572538925254E-2</v>
      </c>
    </row>
    <row r="4111" spans="1:51" x14ac:dyDescent="0.4">
      <c r="A4111">
        <f t="shared" si="2221"/>
        <v>201905</v>
      </c>
      <c r="B4111" t="s">
        <v>64</v>
      </c>
      <c r="C4111" t="s">
        <v>75</v>
      </c>
      <c r="D4111" t="str">
        <f t="shared" ca="1" si="2227"/>
        <v>I103</v>
      </c>
      <c r="E4111">
        <f t="shared" ca="1" si="2199"/>
        <v>175</v>
      </c>
      <c r="F4111">
        <f t="shared" ca="1" si="2200"/>
        <v>18</v>
      </c>
      <c r="G4111" t="str">
        <f t="shared" ca="1" si="2224"/>
        <v>S10</v>
      </c>
      <c r="H4111" t="str">
        <f t="shared" ca="1" si="2225"/>
        <v>S106</v>
      </c>
      <c r="I4111">
        <f ca="1">VLOOKUP(D4111,PRC!$A$2:$B$21,2,0)*E4111</f>
        <v>8750000</v>
      </c>
      <c r="J4111">
        <f t="shared" ca="1" si="2203"/>
        <v>6649996</v>
      </c>
      <c r="K4111">
        <f ca="1">VLOOKUP(D4111,PRC!$A$1:$C$21,3,0)*E4111</f>
        <v>4987500</v>
      </c>
      <c r="L4111">
        <f t="shared" ca="1" si="2204"/>
        <v>263000</v>
      </c>
      <c r="M4111">
        <f t="shared" ca="1" si="2205"/>
        <v>438000</v>
      </c>
      <c r="N4111">
        <f t="shared" ca="1" si="2206"/>
        <v>1050000</v>
      </c>
      <c r="O4111">
        <f t="shared" ca="1" si="2207"/>
        <v>700000</v>
      </c>
      <c r="P4111">
        <f t="shared" ca="1" si="2226"/>
        <v>-788504</v>
      </c>
      <c r="Q4111">
        <f ca="1">IF(P4111&gt;0,1,0)</f>
        <v>0</v>
      </c>
      <c r="R4111">
        <f t="shared" ca="1" si="2208"/>
        <v>24</v>
      </c>
      <c r="S4111">
        <f t="shared" ca="1" si="2209"/>
        <v>3</v>
      </c>
      <c r="T4111">
        <f t="shared" ca="1" si="2210"/>
        <v>5</v>
      </c>
      <c r="U4111">
        <f t="shared" ca="1" si="2211"/>
        <v>12</v>
      </c>
      <c r="V4111">
        <f t="shared" ca="1" si="2212"/>
        <v>8</v>
      </c>
      <c r="X4111">
        <f t="shared" si="2215"/>
        <v>4111</v>
      </c>
      <c r="Y4111">
        <f t="shared" si="2216"/>
        <v>4102</v>
      </c>
      <c r="Z4111">
        <f t="shared" si="2217"/>
        <v>4103</v>
      </c>
      <c r="AA4111">
        <f t="shared" si="2213"/>
        <v>4251</v>
      </c>
      <c r="AB4111">
        <f t="shared" si="2222"/>
        <v>150</v>
      </c>
      <c r="AM4111" t="str">
        <f t="shared" si="2223"/>
        <v>201905HD</v>
      </c>
      <c r="AN4111">
        <f t="shared" ca="1" si="2228"/>
        <v>24.000045714285712</v>
      </c>
      <c r="AO4111">
        <f t="shared" ca="1" si="2229"/>
        <v>3.0057142857142858</v>
      </c>
      <c r="AP4111">
        <f t="shared" ca="1" si="2230"/>
        <v>5.0057142857142853</v>
      </c>
      <c r="AQ4111">
        <f t="shared" ca="1" si="2231"/>
        <v>12</v>
      </c>
      <c r="AR4111">
        <f t="shared" ca="1" si="2232"/>
        <v>8</v>
      </c>
      <c r="AS4111">
        <f ca="1">P4111/J4111</f>
        <v>-0.11857210139675271</v>
      </c>
    </row>
    <row r="4112" spans="1:51" x14ac:dyDescent="0.4">
      <c r="A4112">
        <f t="shared" si="2221"/>
        <v>201905</v>
      </c>
      <c r="B4112" t="s">
        <v>65</v>
      </c>
      <c r="C4112" t="s">
        <v>75</v>
      </c>
      <c r="D4112" t="str">
        <f t="shared" ca="1" si="2227"/>
        <v>I105</v>
      </c>
      <c r="E4112">
        <f t="shared" ca="1" si="2199"/>
        <v>138</v>
      </c>
      <c r="F4112">
        <f t="shared" ca="1" si="2200"/>
        <v>23</v>
      </c>
      <c r="G4112" t="str">
        <f t="shared" ca="1" si="2224"/>
        <v>S11</v>
      </c>
      <c r="H4112" t="str">
        <f t="shared" ca="1" si="2225"/>
        <v>S116</v>
      </c>
      <c r="I4112">
        <f ca="1">VLOOKUP(D4112,PRC!$A$2:$B$21,2,0)*E4112</f>
        <v>13800000</v>
      </c>
      <c r="J4112">
        <f t="shared" ca="1" si="2203"/>
        <v>10763996</v>
      </c>
      <c r="K4112">
        <f ca="1">VLOOKUP(D4112,PRC!$A$1:$C$21,3,0)*E4112</f>
        <v>8142000</v>
      </c>
      <c r="L4112">
        <f t="shared" ca="1" si="2204"/>
        <v>690000</v>
      </c>
      <c r="M4112">
        <f t="shared" ca="1" si="2205"/>
        <v>1380000</v>
      </c>
      <c r="N4112">
        <f t="shared" ca="1" si="2206"/>
        <v>1932000</v>
      </c>
      <c r="O4112">
        <f t="shared" ca="1" si="2207"/>
        <v>1104000</v>
      </c>
      <c r="P4112">
        <f t="shared" ca="1" si="2226"/>
        <v>-2484004</v>
      </c>
      <c r="Q4112">
        <f ca="1">IF(P4112&gt;0,1,0)</f>
        <v>0</v>
      </c>
      <c r="R4112">
        <f t="shared" ca="1" si="2208"/>
        <v>22</v>
      </c>
      <c r="S4112">
        <f t="shared" ca="1" si="2209"/>
        <v>5</v>
      </c>
      <c r="T4112">
        <f t="shared" ca="1" si="2210"/>
        <v>10</v>
      </c>
      <c r="U4112">
        <f t="shared" ca="1" si="2211"/>
        <v>14</v>
      </c>
      <c r="V4112">
        <f t="shared" ca="1" si="2212"/>
        <v>8</v>
      </c>
      <c r="X4112">
        <f t="shared" si="2215"/>
        <v>4112</v>
      </c>
      <c r="Y4112">
        <f t="shared" si="2216"/>
        <v>4102</v>
      </c>
      <c r="Z4112">
        <f t="shared" si="2217"/>
        <v>4103</v>
      </c>
      <c r="AA4112">
        <f t="shared" si="2213"/>
        <v>4251</v>
      </c>
      <c r="AB4112">
        <f t="shared" si="2222"/>
        <v>150</v>
      </c>
      <c r="AM4112" t="str">
        <f t="shared" si="2223"/>
        <v>201905HD</v>
      </c>
      <c r="AN4112">
        <f t="shared" ca="1" si="2228"/>
        <v>22.000028985507246</v>
      </c>
      <c r="AO4112">
        <f t="shared" ca="1" si="2229"/>
        <v>5</v>
      </c>
      <c r="AP4112">
        <f t="shared" ca="1" si="2230"/>
        <v>10</v>
      </c>
      <c r="AQ4112">
        <f t="shared" ca="1" si="2231"/>
        <v>14.000000000000002</v>
      </c>
      <c r="AR4112">
        <f t="shared" ca="1" si="2232"/>
        <v>8</v>
      </c>
      <c r="AS4112">
        <f ca="1">P4112/J4112</f>
        <v>-0.2307696881344066</v>
      </c>
    </row>
    <row r="4113" spans="1:45" x14ac:dyDescent="0.4">
      <c r="A4113">
        <f t="shared" si="2221"/>
        <v>201905</v>
      </c>
      <c r="B4113" t="s">
        <v>66</v>
      </c>
      <c r="C4113" t="s">
        <v>75</v>
      </c>
      <c r="D4113" t="str">
        <f t="shared" ca="1" si="2227"/>
        <v>I115</v>
      </c>
      <c r="E4113">
        <f t="shared" ca="1" si="2199"/>
        <v>164</v>
      </c>
      <c r="F4113">
        <f t="shared" ca="1" si="2200"/>
        <v>21</v>
      </c>
      <c r="G4113" t="str">
        <f t="shared" ca="1" si="2224"/>
        <v>S10</v>
      </c>
      <c r="H4113" t="str">
        <f t="shared" ca="1" si="2225"/>
        <v>S107</v>
      </c>
      <c r="I4113">
        <f ca="1">VLOOKUP(D4113,PRC!$A$2:$B$21,2,0)*E4113</f>
        <v>820000</v>
      </c>
      <c r="J4113">
        <f t="shared" ca="1" si="2203"/>
        <v>647796</v>
      </c>
      <c r="K4113">
        <f ca="1">VLOOKUP(D4113,PRC!$A$1:$C$21,3,0)*E4113</f>
        <v>393600</v>
      </c>
      <c r="L4113">
        <f t="shared" ca="1" si="2204"/>
        <v>25000</v>
      </c>
      <c r="M4113">
        <f t="shared" ca="1" si="2205"/>
        <v>57000</v>
      </c>
      <c r="N4113">
        <f t="shared" ca="1" si="2206"/>
        <v>82000</v>
      </c>
      <c r="O4113">
        <f t="shared" ca="1" si="2207"/>
        <v>49000</v>
      </c>
      <c r="P4113">
        <f t="shared" ca="1" si="2226"/>
        <v>41196</v>
      </c>
      <c r="Q4113">
        <f ca="1">IF(P4113&gt;0,1,0)</f>
        <v>1</v>
      </c>
      <c r="R4113">
        <f t="shared" ca="1" si="2208"/>
        <v>21</v>
      </c>
      <c r="S4113">
        <f t="shared" ca="1" si="2209"/>
        <v>3</v>
      </c>
      <c r="T4113">
        <f t="shared" ca="1" si="2210"/>
        <v>7</v>
      </c>
      <c r="U4113">
        <f t="shared" ca="1" si="2211"/>
        <v>10</v>
      </c>
      <c r="V4113">
        <f t="shared" ca="1" si="2212"/>
        <v>6</v>
      </c>
      <c r="X4113">
        <f t="shared" si="2215"/>
        <v>4113</v>
      </c>
      <c r="Y4113">
        <f t="shared" si="2216"/>
        <v>4102</v>
      </c>
      <c r="Z4113">
        <f t="shared" si="2217"/>
        <v>4103</v>
      </c>
      <c r="AA4113">
        <f t="shared" si="2213"/>
        <v>4251</v>
      </c>
      <c r="AB4113">
        <f t="shared" si="2222"/>
        <v>150</v>
      </c>
      <c r="AM4113" t="str">
        <f t="shared" si="2223"/>
        <v>201905HD</v>
      </c>
      <c r="AN4113">
        <f t="shared" ca="1" si="2228"/>
        <v>21.000487804878055</v>
      </c>
      <c r="AO4113">
        <f t="shared" ca="1" si="2229"/>
        <v>3.0487804878048781</v>
      </c>
      <c r="AP4113">
        <f t="shared" ca="1" si="2230"/>
        <v>6.9512195121951228</v>
      </c>
      <c r="AQ4113">
        <f t="shared" ca="1" si="2231"/>
        <v>10</v>
      </c>
      <c r="AR4113">
        <f t="shared" ca="1" si="2232"/>
        <v>5.975609756097561</v>
      </c>
      <c r="AS4113">
        <f ca="1">P4113/J4113</f>
        <v>6.3594094437137622E-2</v>
      </c>
    </row>
    <row r="4114" spans="1:45" x14ac:dyDescent="0.4">
      <c r="A4114">
        <f t="shared" si="2221"/>
        <v>201905</v>
      </c>
      <c r="B4114" t="s">
        <v>67</v>
      </c>
      <c r="C4114" t="s">
        <v>75</v>
      </c>
      <c r="D4114" t="str">
        <f t="shared" ca="1" si="2227"/>
        <v>I104</v>
      </c>
      <c r="E4114">
        <f t="shared" ca="1" si="2199"/>
        <v>128</v>
      </c>
      <c r="F4114">
        <f t="shared" ca="1" si="2200"/>
        <v>21</v>
      </c>
      <c r="G4114" t="str">
        <f t="shared" ca="1" si="2224"/>
        <v>S10</v>
      </c>
      <c r="H4114" t="str">
        <f t="shared" ca="1" si="2225"/>
        <v>S103</v>
      </c>
      <c r="I4114">
        <f ca="1">VLOOKUP(D4114,PRC!$A$2:$B$21,2,0)*E4114</f>
        <v>8960000</v>
      </c>
      <c r="J4114">
        <f t="shared" ca="1" si="2203"/>
        <v>6809596</v>
      </c>
      <c r="K4114">
        <f ca="1">VLOOKUP(D4114,PRC!$A$1:$C$21,3,0)*E4114</f>
        <v>3763200</v>
      </c>
      <c r="L4114">
        <f t="shared" ca="1" si="2204"/>
        <v>358000</v>
      </c>
      <c r="M4114">
        <f t="shared" ca="1" si="2205"/>
        <v>538000</v>
      </c>
      <c r="N4114">
        <f t="shared" ca="1" si="2206"/>
        <v>1344000</v>
      </c>
      <c r="O4114">
        <f t="shared" ca="1" si="2207"/>
        <v>896000</v>
      </c>
      <c r="P4114">
        <f t="shared" ca="1" si="2226"/>
        <v>-89604</v>
      </c>
      <c r="Q4114">
        <f ca="1">IF(P4114&gt;0,1,0)</f>
        <v>0</v>
      </c>
      <c r="R4114">
        <f t="shared" ca="1" si="2208"/>
        <v>24</v>
      </c>
      <c r="S4114">
        <f t="shared" ca="1" si="2209"/>
        <v>4</v>
      </c>
      <c r="T4114">
        <f t="shared" ca="1" si="2210"/>
        <v>6</v>
      </c>
      <c r="U4114">
        <f t="shared" ca="1" si="2211"/>
        <v>15</v>
      </c>
      <c r="V4114">
        <f t="shared" ca="1" si="2212"/>
        <v>10</v>
      </c>
      <c r="X4114">
        <f t="shared" si="2215"/>
        <v>4114</v>
      </c>
      <c r="Y4114">
        <f t="shared" si="2216"/>
        <v>4102</v>
      </c>
      <c r="Z4114">
        <f t="shared" si="2217"/>
        <v>4103</v>
      </c>
      <c r="AA4114">
        <f t="shared" si="2213"/>
        <v>4251</v>
      </c>
      <c r="AB4114">
        <f t="shared" si="2222"/>
        <v>150</v>
      </c>
      <c r="AM4114" t="str">
        <f t="shared" si="2223"/>
        <v>201905HD</v>
      </c>
      <c r="AN4114">
        <f t="shared" ca="1" si="2228"/>
        <v>24.000044642857144</v>
      </c>
      <c r="AO4114">
        <f t="shared" ca="1" si="2229"/>
        <v>3.995535714285714</v>
      </c>
      <c r="AP4114">
        <f t="shared" ca="1" si="2230"/>
        <v>6.0044642857142856</v>
      </c>
      <c r="AQ4114">
        <f t="shared" ca="1" si="2231"/>
        <v>15</v>
      </c>
      <c r="AR4114">
        <f t="shared" ca="1" si="2232"/>
        <v>10</v>
      </c>
      <c r="AS4114">
        <f ca="1">P4114/J4114</f>
        <v>-1.3158489872233243E-2</v>
      </c>
    </row>
    <row r="4115" spans="1:45" x14ac:dyDescent="0.4">
      <c r="A4115">
        <f t="shared" si="2221"/>
        <v>201905</v>
      </c>
      <c r="B4115" t="s">
        <v>68</v>
      </c>
      <c r="C4115" t="s">
        <v>75</v>
      </c>
      <c r="D4115" t="str">
        <f t="shared" ca="1" si="2227"/>
        <v>I109</v>
      </c>
      <c r="E4115">
        <f t="shared" ca="1" si="2199"/>
        <v>130</v>
      </c>
      <c r="F4115">
        <f t="shared" ca="1" si="2200"/>
        <v>19</v>
      </c>
      <c r="G4115" t="str">
        <f t="shared" ca="1" si="2224"/>
        <v>S10</v>
      </c>
      <c r="H4115" t="str">
        <f t="shared" ca="1" si="2225"/>
        <v>S103</v>
      </c>
      <c r="I4115">
        <f ca="1">VLOOKUP(D4115,PRC!$A$2:$B$21,2,0)*E4115</f>
        <v>65000000</v>
      </c>
      <c r="J4115">
        <f t="shared" ca="1" si="2203"/>
        <v>54599996</v>
      </c>
      <c r="K4115">
        <f ca="1">VLOOKUP(D4115,PRC!$A$1:$C$21,3,0)*E4115</f>
        <v>26000000</v>
      </c>
      <c r="L4115">
        <f t="shared" ca="1" si="2204"/>
        <v>2600000</v>
      </c>
      <c r="M4115">
        <f t="shared" ca="1" si="2205"/>
        <v>5850000</v>
      </c>
      <c r="N4115">
        <f t="shared" ca="1" si="2206"/>
        <v>9750000</v>
      </c>
      <c r="O4115">
        <f t="shared" ca="1" si="2207"/>
        <v>3250000</v>
      </c>
      <c r="P4115">
        <f t="shared" ca="1" si="2226"/>
        <v>7149996</v>
      </c>
      <c r="Q4115">
        <f ca="1">IF(P4115&gt;0,1,0)</f>
        <v>1</v>
      </c>
      <c r="R4115">
        <f t="shared" ca="1" si="2208"/>
        <v>16</v>
      </c>
      <c r="S4115">
        <f t="shared" ca="1" si="2209"/>
        <v>4</v>
      </c>
      <c r="T4115">
        <f t="shared" ca="1" si="2210"/>
        <v>9</v>
      </c>
      <c r="U4115">
        <f t="shared" ca="1" si="2211"/>
        <v>15</v>
      </c>
      <c r="V4115">
        <f t="shared" ca="1" si="2212"/>
        <v>5</v>
      </c>
      <c r="X4115">
        <f t="shared" si="2215"/>
        <v>4115</v>
      </c>
      <c r="Y4115">
        <f t="shared" si="2216"/>
        <v>4102</v>
      </c>
      <c r="Z4115">
        <f t="shared" si="2217"/>
        <v>4103</v>
      </c>
      <c r="AA4115">
        <f t="shared" si="2213"/>
        <v>4251</v>
      </c>
      <c r="AB4115">
        <f t="shared" si="2222"/>
        <v>150</v>
      </c>
      <c r="AM4115" t="str">
        <f t="shared" si="2223"/>
        <v>201905HD</v>
      </c>
      <c r="AN4115">
        <f t="shared" ca="1" si="2228"/>
        <v>16.000006153846158</v>
      </c>
      <c r="AO4115">
        <f t="shared" ca="1" si="2229"/>
        <v>4</v>
      </c>
      <c r="AP4115">
        <f t="shared" ca="1" si="2230"/>
        <v>9</v>
      </c>
      <c r="AQ4115">
        <f t="shared" ca="1" si="2231"/>
        <v>15</v>
      </c>
      <c r="AR4115">
        <f t="shared" ca="1" si="2232"/>
        <v>5</v>
      </c>
      <c r="AS4115">
        <f ca="1">P4115/J4115</f>
        <v>0.13095231728588405</v>
      </c>
    </row>
    <row r="4116" spans="1:45" x14ac:dyDescent="0.4">
      <c r="A4116">
        <f t="shared" si="2221"/>
        <v>201905</v>
      </c>
      <c r="B4116" t="s">
        <v>69</v>
      </c>
      <c r="C4116" t="s">
        <v>75</v>
      </c>
      <c r="D4116" t="str">
        <f t="shared" ca="1" si="2227"/>
        <v>I115</v>
      </c>
      <c r="E4116">
        <f t="shared" ca="1" si="2199"/>
        <v>123</v>
      </c>
      <c r="F4116">
        <f t="shared" ca="1" si="2200"/>
        <v>22</v>
      </c>
      <c r="G4116" t="str">
        <f t="shared" ca="1" si="2224"/>
        <v>S12</v>
      </c>
      <c r="H4116" t="str">
        <f t="shared" ca="1" si="2225"/>
        <v>S120</v>
      </c>
      <c r="I4116">
        <f ca="1">VLOOKUP(D4116,PRC!$A$2:$B$21,2,0)*E4116</f>
        <v>615000</v>
      </c>
      <c r="J4116">
        <f t="shared" ca="1" si="2203"/>
        <v>504296.00000000006</v>
      </c>
      <c r="K4116">
        <f ca="1">VLOOKUP(D4116,PRC!$A$1:$C$21,3,0)*E4116</f>
        <v>295200</v>
      </c>
      <c r="L4116">
        <f t="shared" ca="1" si="2204"/>
        <v>31000</v>
      </c>
      <c r="M4116">
        <f t="shared" ca="1" si="2205"/>
        <v>55000</v>
      </c>
      <c r="N4116">
        <f t="shared" ca="1" si="2206"/>
        <v>62000</v>
      </c>
      <c r="O4116">
        <f t="shared" ca="1" si="2207"/>
        <v>62000</v>
      </c>
      <c r="P4116">
        <f t="shared" ca="1" si="2226"/>
        <v>-903.99999999994179</v>
      </c>
      <c r="Q4116">
        <f ca="1">IF(P4116&gt;0,1,0)</f>
        <v>0</v>
      </c>
      <c r="R4116">
        <f t="shared" ca="1" si="2208"/>
        <v>18</v>
      </c>
      <c r="S4116">
        <f t="shared" ca="1" si="2209"/>
        <v>5</v>
      </c>
      <c r="T4116">
        <f t="shared" ca="1" si="2210"/>
        <v>9</v>
      </c>
      <c r="U4116">
        <f t="shared" ca="1" si="2211"/>
        <v>10</v>
      </c>
      <c r="V4116">
        <f t="shared" ca="1" si="2212"/>
        <v>10</v>
      </c>
      <c r="X4116">
        <f t="shared" si="2215"/>
        <v>4116</v>
      </c>
      <c r="Y4116">
        <f t="shared" si="2216"/>
        <v>4102</v>
      </c>
      <c r="Z4116">
        <f t="shared" si="2217"/>
        <v>4103</v>
      </c>
      <c r="AA4116">
        <f t="shared" si="2213"/>
        <v>4251</v>
      </c>
      <c r="AB4116">
        <f t="shared" si="2222"/>
        <v>150</v>
      </c>
      <c r="AM4116" t="str">
        <f t="shared" si="2223"/>
        <v>201905HD</v>
      </c>
      <c r="AN4116">
        <f t="shared" ca="1" si="2228"/>
        <v>18.000650406504061</v>
      </c>
      <c r="AO4116">
        <f t="shared" ca="1" si="2229"/>
        <v>5.0406504065040654</v>
      </c>
      <c r="AP4116">
        <f t="shared" ca="1" si="2230"/>
        <v>8.9430894308943092</v>
      </c>
      <c r="AQ4116">
        <f t="shared" ca="1" si="2231"/>
        <v>10.081300813008131</v>
      </c>
      <c r="AR4116">
        <f t="shared" ca="1" si="2232"/>
        <v>10.081300813008131</v>
      </c>
      <c r="AS4116">
        <f ca="1">P4116/J4116</f>
        <v>-1.7925979980010583E-3</v>
      </c>
    </row>
    <row r="4117" spans="1:45" x14ac:dyDescent="0.4">
      <c r="A4117">
        <f t="shared" si="2221"/>
        <v>201905</v>
      </c>
      <c r="B4117" t="s">
        <v>70</v>
      </c>
      <c r="C4117" t="s">
        <v>75</v>
      </c>
      <c r="D4117" t="str">
        <f t="shared" ca="1" si="2227"/>
        <v>I103</v>
      </c>
      <c r="E4117">
        <f t="shared" ca="1" si="2199"/>
        <v>165</v>
      </c>
      <c r="F4117">
        <f t="shared" ca="1" si="2200"/>
        <v>25</v>
      </c>
      <c r="G4117" t="str">
        <f t="shared" ca="1" si="2224"/>
        <v>S11</v>
      </c>
      <c r="H4117" t="str">
        <f t="shared" ca="1" si="2225"/>
        <v>S110</v>
      </c>
      <c r="I4117">
        <f ca="1">VLOOKUP(D4117,PRC!$A$2:$B$21,2,0)*E4117</f>
        <v>8250000</v>
      </c>
      <c r="J4117">
        <f t="shared" ca="1" si="2203"/>
        <v>6434996</v>
      </c>
      <c r="K4117">
        <f ca="1">VLOOKUP(D4117,PRC!$A$1:$C$21,3,0)*E4117</f>
        <v>4702500</v>
      </c>
      <c r="L4117">
        <f t="shared" ca="1" si="2204"/>
        <v>330000</v>
      </c>
      <c r="M4117">
        <f t="shared" ca="1" si="2205"/>
        <v>495000</v>
      </c>
      <c r="N4117">
        <f t="shared" ca="1" si="2206"/>
        <v>1155000</v>
      </c>
      <c r="O4117">
        <f t="shared" ca="1" si="2207"/>
        <v>743000</v>
      </c>
      <c r="P4117">
        <f t="shared" ca="1" si="2226"/>
        <v>-990504</v>
      </c>
      <c r="Q4117">
        <f ca="1">IF(P4117&gt;0,1,0)</f>
        <v>0</v>
      </c>
      <c r="R4117">
        <f t="shared" ca="1" si="2208"/>
        <v>22</v>
      </c>
      <c r="S4117">
        <f t="shared" ca="1" si="2209"/>
        <v>4</v>
      </c>
      <c r="T4117">
        <f t="shared" ca="1" si="2210"/>
        <v>6</v>
      </c>
      <c r="U4117">
        <f t="shared" ca="1" si="2211"/>
        <v>14</v>
      </c>
      <c r="V4117">
        <f t="shared" ca="1" si="2212"/>
        <v>9</v>
      </c>
      <c r="X4117">
        <f t="shared" si="2215"/>
        <v>4117</v>
      </c>
      <c r="Y4117">
        <f t="shared" si="2216"/>
        <v>4102</v>
      </c>
      <c r="Z4117">
        <f t="shared" si="2217"/>
        <v>4103</v>
      </c>
      <c r="AA4117">
        <f t="shared" si="2213"/>
        <v>4251</v>
      </c>
      <c r="AB4117">
        <f t="shared" si="2222"/>
        <v>150</v>
      </c>
      <c r="AM4117" t="str">
        <f t="shared" si="2223"/>
        <v>201905HD</v>
      </c>
      <c r="AN4117">
        <f t="shared" ca="1" si="2228"/>
        <v>22.000048484848488</v>
      </c>
      <c r="AO4117">
        <f t="shared" ca="1" si="2229"/>
        <v>4</v>
      </c>
      <c r="AP4117">
        <f t="shared" ca="1" si="2230"/>
        <v>6</v>
      </c>
      <c r="AQ4117">
        <f t="shared" ca="1" si="2231"/>
        <v>14.000000000000002</v>
      </c>
      <c r="AR4117">
        <f t="shared" ca="1" si="2232"/>
        <v>9.0060606060606059</v>
      </c>
      <c r="AS4117">
        <f ca="1">P4117/J4117</f>
        <v>-0.15392457120408468</v>
      </c>
    </row>
    <row r="4118" spans="1:45" x14ac:dyDescent="0.4">
      <c r="A4118">
        <f t="shared" si="2221"/>
        <v>201905</v>
      </c>
      <c r="B4118" t="s">
        <v>71</v>
      </c>
      <c r="C4118" t="s">
        <v>75</v>
      </c>
      <c r="D4118" t="str">
        <f t="shared" ca="1" si="2227"/>
        <v>I114</v>
      </c>
      <c r="E4118">
        <f t="shared" ca="1" si="2199"/>
        <v>182</v>
      </c>
      <c r="F4118">
        <f t="shared" ca="1" si="2200"/>
        <v>24</v>
      </c>
      <c r="G4118" t="str">
        <f t="shared" ca="1" si="2224"/>
        <v>S11</v>
      </c>
      <c r="H4118" t="str">
        <f t="shared" ca="1" si="2225"/>
        <v>S114</v>
      </c>
      <c r="I4118">
        <f ca="1">VLOOKUP(D4118,PRC!$A$2:$B$21,2,0)*E4118</f>
        <v>43680000</v>
      </c>
      <c r="J4118">
        <f t="shared" ca="1" si="2203"/>
        <v>33196796</v>
      </c>
      <c r="K4118">
        <f ca="1">VLOOKUP(D4118,PRC!$A$1:$C$21,3,0)*E4118</f>
        <v>25334400</v>
      </c>
      <c r="L4118">
        <f t="shared" ca="1" si="2204"/>
        <v>2184000</v>
      </c>
      <c r="M4118">
        <f t="shared" ca="1" si="2205"/>
        <v>2184000</v>
      </c>
      <c r="N4118">
        <f t="shared" ca="1" si="2206"/>
        <v>4805000</v>
      </c>
      <c r="O4118">
        <f t="shared" ca="1" si="2207"/>
        <v>2184000</v>
      </c>
      <c r="P4118">
        <f t="shared" ca="1" si="2226"/>
        <v>-3494604</v>
      </c>
      <c r="Q4118">
        <f ca="1">IF(P4118&gt;0,1,0)</f>
        <v>0</v>
      </c>
      <c r="R4118">
        <f t="shared" ca="1" si="2208"/>
        <v>24</v>
      </c>
      <c r="S4118">
        <f t="shared" ca="1" si="2209"/>
        <v>5</v>
      </c>
      <c r="T4118">
        <f t="shared" ca="1" si="2210"/>
        <v>5</v>
      </c>
      <c r="U4118">
        <f t="shared" ca="1" si="2211"/>
        <v>11</v>
      </c>
      <c r="V4118">
        <f t="shared" ca="1" si="2212"/>
        <v>5</v>
      </c>
      <c r="X4118">
        <f t="shared" si="2215"/>
        <v>4118</v>
      </c>
      <c r="Y4118">
        <f t="shared" si="2216"/>
        <v>4102</v>
      </c>
      <c r="Z4118">
        <f t="shared" si="2217"/>
        <v>4103</v>
      </c>
      <c r="AA4118">
        <f t="shared" si="2213"/>
        <v>4251</v>
      </c>
      <c r="AB4118">
        <f t="shared" si="2222"/>
        <v>150</v>
      </c>
      <c r="AM4118" t="str">
        <f t="shared" si="2223"/>
        <v>201905HD</v>
      </c>
      <c r="AN4118">
        <f t="shared" ca="1" si="2228"/>
        <v>24.000009157509162</v>
      </c>
      <c r="AO4118">
        <f t="shared" ca="1" si="2229"/>
        <v>5</v>
      </c>
      <c r="AP4118">
        <f t="shared" ca="1" si="2230"/>
        <v>5</v>
      </c>
      <c r="AQ4118">
        <f t="shared" ca="1" si="2231"/>
        <v>11.000457875457876</v>
      </c>
      <c r="AR4118">
        <f t="shared" ca="1" si="2232"/>
        <v>5</v>
      </c>
      <c r="AS4118">
        <f ca="1">P4118/J4118</f>
        <v>-0.10526931574962836</v>
      </c>
    </row>
    <row r="4119" spans="1:45" x14ac:dyDescent="0.4">
      <c r="A4119">
        <f t="shared" si="2221"/>
        <v>201905</v>
      </c>
      <c r="B4119" t="s">
        <v>72</v>
      </c>
      <c r="C4119" t="s">
        <v>75</v>
      </c>
      <c r="D4119" t="str">
        <f t="shared" ca="1" si="2227"/>
        <v>I111</v>
      </c>
      <c r="E4119">
        <f t="shared" ca="1" si="2199"/>
        <v>195</v>
      </c>
      <c r="F4119">
        <f t="shared" ca="1" si="2200"/>
        <v>24</v>
      </c>
      <c r="G4119" t="str">
        <f t="shared" ca="1" si="2224"/>
        <v>S11</v>
      </c>
      <c r="H4119" t="str">
        <f t="shared" ca="1" si="2225"/>
        <v>S110</v>
      </c>
      <c r="I4119">
        <f ca="1">VLOOKUP(D4119,PRC!$A$2:$B$21,2,0)*E4119</f>
        <v>29250000</v>
      </c>
      <c r="J4119">
        <f t="shared" ca="1" si="2203"/>
        <v>22229996</v>
      </c>
      <c r="K4119">
        <f ca="1">VLOOKUP(D4119,PRC!$A$1:$C$21,3,0)*E4119</f>
        <v>15502500</v>
      </c>
      <c r="L4119">
        <f t="shared" ca="1" si="2204"/>
        <v>1170000</v>
      </c>
      <c r="M4119">
        <f t="shared" ca="1" si="2205"/>
        <v>1463000</v>
      </c>
      <c r="N4119">
        <f t="shared" ca="1" si="2206"/>
        <v>3218000</v>
      </c>
      <c r="O4119">
        <f t="shared" ca="1" si="2207"/>
        <v>1463000</v>
      </c>
      <c r="P4119">
        <f t="shared" ca="1" si="2226"/>
        <v>-586504</v>
      </c>
      <c r="Q4119">
        <f ca="1">IF(P4119&gt;0,1,0)</f>
        <v>0</v>
      </c>
      <c r="R4119">
        <f t="shared" ca="1" si="2208"/>
        <v>24</v>
      </c>
      <c r="S4119">
        <f t="shared" ca="1" si="2209"/>
        <v>4</v>
      </c>
      <c r="T4119">
        <f t="shared" ca="1" si="2210"/>
        <v>5</v>
      </c>
      <c r="U4119">
        <f t="shared" ca="1" si="2211"/>
        <v>11</v>
      </c>
      <c r="V4119">
        <f t="shared" ca="1" si="2212"/>
        <v>5</v>
      </c>
      <c r="X4119">
        <f t="shared" si="2215"/>
        <v>4119</v>
      </c>
      <c r="Y4119">
        <f t="shared" si="2216"/>
        <v>4102</v>
      </c>
      <c r="Z4119">
        <f t="shared" si="2217"/>
        <v>4103</v>
      </c>
      <c r="AA4119">
        <f t="shared" si="2213"/>
        <v>4251</v>
      </c>
      <c r="AB4119">
        <f t="shared" si="2222"/>
        <v>150</v>
      </c>
      <c r="AM4119" t="str">
        <f t="shared" si="2223"/>
        <v>201905HD</v>
      </c>
      <c r="AN4119">
        <f t="shared" ca="1" si="2228"/>
        <v>24.000013675213673</v>
      </c>
      <c r="AO4119">
        <f t="shared" ca="1" si="2229"/>
        <v>4</v>
      </c>
      <c r="AP4119">
        <f t="shared" ca="1" si="2230"/>
        <v>5.0017094017094017</v>
      </c>
      <c r="AQ4119">
        <f t="shared" ca="1" si="2231"/>
        <v>11.001709401709402</v>
      </c>
      <c r="AR4119">
        <f t="shared" ca="1" si="2232"/>
        <v>5.0017094017094017</v>
      </c>
      <c r="AS4119">
        <f ca="1">P4119/J4119</f>
        <v>-2.6383450541331632E-2</v>
      </c>
    </row>
    <row r="4120" spans="1:45" x14ac:dyDescent="0.4">
      <c r="A4120">
        <f t="shared" si="2221"/>
        <v>201905</v>
      </c>
      <c r="B4120" t="s">
        <v>73</v>
      </c>
      <c r="C4120" t="s">
        <v>75</v>
      </c>
      <c r="D4120" t="str">
        <f t="shared" ca="1" si="2227"/>
        <v>I105</v>
      </c>
      <c r="E4120">
        <f t="shared" ca="1" si="2199"/>
        <v>125</v>
      </c>
      <c r="F4120">
        <f t="shared" ca="1" si="2200"/>
        <v>23</v>
      </c>
      <c r="G4120" t="str">
        <f t="shared" ca="1" si="2224"/>
        <v>S11</v>
      </c>
      <c r="H4120" t="str">
        <f t="shared" ca="1" si="2225"/>
        <v>S110</v>
      </c>
      <c r="I4120">
        <f ca="1">VLOOKUP(D4120,PRC!$A$2:$B$21,2,0)*E4120</f>
        <v>12500000</v>
      </c>
      <c r="J4120">
        <f t="shared" ca="1" si="2203"/>
        <v>9749996</v>
      </c>
      <c r="K4120">
        <f ca="1">VLOOKUP(D4120,PRC!$A$1:$C$21,3,0)*E4120</f>
        <v>7375000</v>
      </c>
      <c r="L4120">
        <f t="shared" ca="1" si="2204"/>
        <v>625000</v>
      </c>
      <c r="M4120">
        <f t="shared" ca="1" si="2205"/>
        <v>625000</v>
      </c>
      <c r="N4120">
        <f t="shared" ca="1" si="2206"/>
        <v>1875000</v>
      </c>
      <c r="O4120">
        <f t="shared" ca="1" si="2207"/>
        <v>875000</v>
      </c>
      <c r="P4120">
        <f t="shared" ca="1" si="2226"/>
        <v>-1625004</v>
      </c>
      <c r="Q4120">
        <f ca="1">IF(P4120&gt;0,1,0)</f>
        <v>0</v>
      </c>
      <c r="R4120">
        <f t="shared" ca="1" si="2208"/>
        <v>22</v>
      </c>
      <c r="S4120">
        <f t="shared" ca="1" si="2209"/>
        <v>5</v>
      </c>
      <c r="T4120">
        <f t="shared" ca="1" si="2210"/>
        <v>5</v>
      </c>
      <c r="U4120">
        <f t="shared" ca="1" si="2211"/>
        <v>15</v>
      </c>
      <c r="V4120">
        <f t="shared" ca="1" si="2212"/>
        <v>7</v>
      </c>
      <c r="X4120">
        <f t="shared" si="2215"/>
        <v>4120</v>
      </c>
      <c r="Y4120">
        <f t="shared" si="2216"/>
        <v>4102</v>
      </c>
      <c r="Z4120">
        <f t="shared" si="2217"/>
        <v>4103</v>
      </c>
      <c r="AA4120">
        <f t="shared" si="2213"/>
        <v>4251</v>
      </c>
      <c r="AB4120">
        <f t="shared" si="2222"/>
        <v>150</v>
      </c>
      <c r="AM4120" t="str">
        <f t="shared" si="2223"/>
        <v>201905HD</v>
      </c>
      <c r="AN4120">
        <f t="shared" ca="1" si="2228"/>
        <v>22.000032000000004</v>
      </c>
      <c r="AO4120">
        <f t="shared" ca="1" si="2229"/>
        <v>5</v>
      </c>
      <c r="AP4120">
        <f t="shared" ca="1" si="2230"/>
        <v>5</v>
      </c>
      <c r="AQ4120">
        <f t="shared" ca="1" si="2231"/>
        <v>15</v>
      </c>
      <c r="AR4120">
        <f t="shared" ca="1" si="2232"/>
        <v>7.0000000000000009</v>
      </c>
      <c r="AS4120">
        <f ca="1">P4120/J4120</f>
        <v>-0.16666714529934165</v>
      </c>
    </row>
    <row r="4121" spans="1:45" x14ac:dyDescent="0.4">
      <c r="A4121">
        <f t="shared" si="2221"/>
        <v>201905</v>
      </c>
      <c r="B4121" t="s">
        <v>74</v>
      </c>
      <c r="C4121" t="s">
        <v>75</v>
      </c>
      <c r="D4121" t="str">
        <f t="shared" ca="1" si="2227"/>
        <v>I104</v>
      </c>
      <c r="E4121">
        <f t="shared" ca="1" si="2199"/>
        <v>166</v>
      </c>
      <c r="F4121">
        <f t="shared" ca="1" si="2200"/>
        <v>15</v>
      </c>
      <c r="G4121" t="str">
        <f t="shared" ca="1" si="2224"/>
        <v>S10</v>
      </c>
      <c r="H4121" t="str">
        <f t="shared" ca="1" si="2225"/>
        <v>S104</v>
      </c>
      <c r="I4121">
        <f ca="1">VLOOKUP(D4121,PRC!$A$2:$B$21,2,0)*E4121</f>
        <v>11620000</v>
      </c>
      <c r="J4121">
        <f t="shared" ca="1" si="2203"/>
        <v>9295996</v>
      </c>
      <c r="K4121">
        <f ca="1">VLOOKUP(D4121,PRC!$A$1:$C$21,3,0)*E4121</f>
        <v>4880400</v>
      </c>
      <c r="L4121">
        <f t="shared" ca="1" si="2204"/>
        <v>581000</v>
      </c>
      <c r="M4121">
        <f t="shared" ca="1" si="2205"/>
        <v>813000</v>
      </c>
      <c r="N4121">
        <f t="shared" ca="1" si="2206"/>
        <v>1743000</v>
      </c>
      <c r="O4121">
        <f t="shared" ca="1" si="2207"/>
        <v>1046000</v>
      </c>
      <c r="P4121">
        <f t="shared" ca="1" si="2226"/>
        <v>232596</v>
      </c>
      <c r="Q4121">
        <f ca="1">IF(P4121&gt;0,1,0)</f>
        <v>1</v>
      </c>
      <c r="R4121">
        <f t="shared" ca="1" si="2208"/>
        <v>20</v>
      </c>
      <c r="S4121">
        <f t="shared" ca="1" si="2209"/>
        <v>5</v>
      </c>
      <c r="T4121">
        <f t="shared" ca="1" si="2210"/>
        <v>7</v>
      </c>
      <c r="U4121">
        <f t="shared" ca="1" si="2211"/>
        <v>15</v>
      </c>
      <c r="V4121">
        <f t="shared" ca="1" si="2212"/>
        <v>9</v>
      </c>
      <c r="X4121">
        <f t="shared" si="2215"/>
        <v>4121</v>
      </c>
      <c r="Y4121">
        <f t="shared" si="2216"/>
        <v>4102</v>
      </c>
      <c r="Z4121">
        <f t="shared" si="2217"/>
        <v>4103</v>
      </c>
      <c r="AA4121">
        <f t="shared" si="2213"/>
        <v>4251</v>
      </c>
      <c r="AB4121">
        <f t="shared" si="2222"/>
        <v>150</v>
      </c>
      <c r="AM4121" t="str">
        <f t="shared" si="2223"/>
        <v>201905HD</v>
      </c>
      <c r="AN4121">
        <f t="shared" ca="1" si="2228"/>
        <v>20.000034423407918</v>
      </c>
      <c r="AO4121">
        <f t="shared" ca="1" si="2229"/>
        <v>5</v>
      </c>
      <c r="AP4121">
        <f t="shared" ca="1" si="2230"/>
        <v>6.9965576592082623</v>
      </c>
      <c r="AQ4121">
        <f t="shared" ca="1" si="2231"/>
        <v>15</v>
      </c>
      <c r="AR4121">
        <f t="shared" ca="1" si="2232"/>
        <v>9.0017211703958697</v>
      </c>
      <c r="AS4121">
        <f ca="1">P4121/J4121</f>
        <v>2.5021095103741439E-2</v>
      </c>
    </row>
    <row r="4122" spans="1:45" x14ac:dyDescent="0.4">
      <c r="A4122">
        <f t="shared" si="2221"/>
        <v>201905</v>
      </c>
      <c r="B4122" t="s">
        <v>207</v>
      </c>
      <c r="C4122" t="s">
        <v>75</v>
      </c>
      <c r="D4122" t="str">
        <f t="shared" ca="1" si="2227"/>
        <v>I104</v>
      </c>
      <c r="E4122">
        <f t="shared" ca="1" si="2199"/>
        <v>185</v>
      </c>
      <c r="F4122">
        <f t="shared" ca="1" si="2200"/>
        <v>22</v>
      </c>
      <c r="G4122" t="str">
        <f t="shared" ca="1" si="2224"/>
        <v>S10</v>
      </c>
      <c r="H4122" t="str">
        <f t="shared" ca="1" si="2225"/>
        <v>S107</v>
      </c>
      <c r="I4122">
        <f ca="1">VLOOKUP(D4122,PRC!$A$2:$B$21,2,0)*E4122</f>
        <v>12950000</v>
      </c>
      <c r="J4122">
        <f t="shared" ca="1" si="2203"/>
        <v>10877996</v>
      </c>
      <c r="K4122">
        <f ca="1">VLOOKUP(D4122,PRC!$A$1:$C$21,3,0)*E4122</f>
        <v>5439000</v>
      </c>
      <c r="L4122">
        <f t="shared" ca="1" si="2204"/>
        <v>518000</v>
      </c>
      <c r="M4122">
        <f t="shared" ca="1" si="2205"/>
        <v>1295000</v>
      </c>
      <c r="N4122">
        <f t="shared" ca="1" si="2206"/>
        <v>1684000</v>
      </c>
      <c r="O4122">
        <f t="shared" ca="1" si="2207"/>
        <v>648000</v>
      </c>
      <c r="P4122">
        <f t="shared" ca="1" si="2226"/>
        <v>1293996</v>
      </c>
      <c r="Q4122">
        <f ca="1">IF(P4122&gt;0,1,0)</f>
        <v>1</v>
      </c>
      <c r="R4122">
        <f t="shared" ca="1" si="2208"/>
        <v>16</v>
      </c>
      <c r="S4122">
        <f t="shared" ca="1" si="2209"/>
        <v>4</v>
      </c>
      <c r="T4122">
        <f t="shared" ca="1" si="2210"/>
        <v>10</v>
      </c>
      <c r="U4122">
        <f t="shared" ca="1" si="2211"/>
        <v>13</v>
      </c>
      <c r="V4122">
        <f t="shared" ca="1" si="2212"/>
        <v>5</v>
      </c>
      <c r="X4122">
        <f t="shared" si="2215"/>
        <v>4122</v>
      </c>
      <c r="Y4122">
        <f t="shared" si="2216"/>
        <v>4102</v>
      </c>
      <c r="Z4122">
        <f t="shared" si="2217"/>
        <v>4103</v>
      </c>
      <c r="AA4122">
        <f t="shared" si="2213"/>
        <v>4251</v>
      </c>
      <c r="AB4122">
        <f t="shared" si="2222"/>
        <v>150</v>
      </c>
      <c r="AM4122" t="str">
        <f t="shared" si="2223"/>
        <v>201905HD</v>
      </c>
      <c r="AN4122">
        <f t="shared" ca="1" si="2228"/>
        <v>16.000030888030892</v>
      </c>
      <c r="AO4122">
        <f t="shared" ca="1" si="2229"/>
        <v>4</v>
      </c>
      <c r="AP4122">
        <f t="shared" ca="1" si="2230"/>
        <v>10</v>
      </c>
      <c r="AQ4122">
        <f t="shared" ca="1" si="2231"/>
        <v>13.003861003861003</v>
      </c>
      <c r="AR4122">
        <f t="shared" ca="1" si="2232"/>
        <v>5.0038610038610036</v>
      </c>
      <c r="AS4122">
        <f ca="1">P4122/J4122</f>
        <v>0.11895536641123972</v>
      </c>
    </row>
    <row r="4123" spans="1:45" x14ac:dyDescent="0.4">
      <c r="A4123">
        <f t="shared" si="2221"/>
        <v>201905</v>
      </c>
      <c r="B4123" t="s">
        <v>208</v>
      </c>
      <c r="C4123" t="s">
        <v>75</v>
      </c>
      <c r="D4123" t="str">
        <f t="shared" ca="1" si="2227"/>
        <v>I118</v>
      </c>
      <c r="E4123">
        <f t="shared" ca="1" si="2199"/>
        <v>155</v>
      </c>
      <c r="F4123">
        <f t="shared" ca="1" si="2200"/>
        <v>20</v>
      </c>
      <c r="G4123" t="str">
        <f t="shared" ca="1" si="2224"/>
        <v>S11</v>
      </c>
      <c r="H4123" t="str">
        <f t="shared" ca="1" si="2225"/>
        <v>S115</v>
      </c>
      <c r="I4123">
        <f ca="1">VLOOKUP(D4123,PRC!$A$2:$B$21,2,0)*E4123</f>
        <v>82150000</v>
      </c>
      <c r="J4123">
        <f t="shared" ca="1" si="2203"/>
        <v>66541496.000000007</v>
      </c>
      <c r="K4123">
        <f ca="1">VLOOKUP(D4123,PRC!$A$1:$C$21,3,0)*E4123</f>
        <v>34503000</v>
      </c>
      <c r="L4123">
        <f t="shared" ca="1" si="2204"/>
        <v>3286000</v>
      </c>
      <c r="M4123">
        <f t="shared" ca="1" si="2205"/>
        <v>7394000</v>
      </c>
      <c r="N4123">
        <f t="shared" ca="1" si="2206"/>
        <v>9858000</v>
      </c>
      <c r="O4123">
        <f t="shared" ca="1" si="2207"/>
        <v>4108000</v>
      </c>
      <c r="P4123">
        <f t="shared" ca="1" si="2226"/>
        <v>7392496.0000000075</v>
      </c>
      <c r="Q4123">
        <f ca="1">IF(P4123&gt;0,1,0)</f>
        <v>1</v>
      </c>
      <c r="R4123">
        <f t="shared" ca="1" si="2208"/>
        <v>19</v>
      </c>
      <c r="S4123">
        <f t="shared" ca="1" si="2209"/>
        <v>4</v>
      </c>
      <c r="T4123">
        <f t="shared" ca="1" si="2210"/>
        <v>9</v>
      </c>
      <c r="U4123">
        <f t="shared" ca="1" si="2211"/>
        <v>12</v>
      </c>
      <c r="V4123">
        <f t="shared" ca="1" si="2212"/>
        <v>5</v>
      </c>
      <c r="X4123">
        <f t="shared" si="2215"/>
        <v>4123</v>
      </c>
      <c r="Y4123">
        <f t="shared" si="2216"/>
        <v>4102</v>
      </c>
      <c r="Z4123">
        <f t="shared" si="2217"/>
        <v>4103</v>
      </c>
      <c r="AA4123">
        <f t="shared" si="2213"/>
        <v>4251</v>
      </c>
      <c r="AB4123">
        <f t="shared" si="2222"/>
        <v>150</v>
      </c>
      <c r="AM4123" t="str">
        <f t="shared" si="2223"/>
        <v>201905HD</v>
      </c>
      <c r="AN4123">
        <f t="shared" ca="1" si="2228"/>
        <v>19.000004869141808</v>
      </c>
      <c r="AO4123">
        <f t="shared" ca="1" si="2229"/>
        <v>4</v>
      </c>
      <c r="AP4123">
        <f t="shared" ca="1" si="2230"/>
        <v>9.0006086427267196</v>
      </c>
      <c r="AQ4123">
        <f t="shared" ca="1" si="2231"/>
        <v>12</v>
      </c>
      <c r="AR4123">
        <f t="shared" ca="1" si="2232"/>
        <v>5.0006086427267196</v>
      </c>
      <c r="AS4123">
        <f ca="1">P4123/J4123</f>
        <v>0.11109602946107504</v>
      </c>
    </row>
    <row r="4124" spans="1:45" x14ac:dyDescent="0.4">
      <c r="A4124">
        <f t="shared" si="2221"/>
        <v>201905</v>
      </c>
      <c r="B4124" t="s">
        <v>209</v>
      </c>
      <c r="C4124" t="s">
        <v>75</v>
      </c>
      <c r="D4124" t="str">
        <f t="shared" ca="1" si="2227"/>
        <v>I118</v>
      </c>
      <c r="E4124">
        <f t="shared" ca="1" si="2199"/>
        <v>186</v>
      </c>
      <c r="F4124">
        <f t="shared" ca="1" si="2200"/>
        <v>21</v>
      </c>
      <c r="G4124" t="str">
        <f t="shared" ca="1" si="2224"/>
        <v>S11</v>
      </c>
      <c r="H4124" t="str">
        <f t="shared" ca="1" si="2225"/>
        <v>S118</v>
      </c>
      <c r="I4124">
        <f ca="1">VLOOKUP(D4124,PRC!$A$2:$B$21,2,0)*E4124</f>
        <v>98580000</v>
      </c>
      <c r="J4124">
        <f t="shared" ca="1" si="2203"/>
        <v>79849796</v>
      </c>
      <c r="K4124">
        <f ca="1">VLOOKUP(D4124,PRC!$A$1:$C$21,3,0)*E4124</f>
        <v>41403600</v>
      </c>
      <c r="L4124">
        <f t="shared" ca="1" si="2204"/>
        <v>4929000</v>
      </c>
      <c r="M4124">
        <f t="shared" ca="1" si="2205"/>
        <v>4929000</v>
      </c>
      <c r="N4124">
        <f t="shared" ca="1" si="2206"/>
        <v>11830000</v>
      </c>
      <c r="O4124">
        <f t="shared" ca="1" si="2207"/>
        <v>8872000</v>
      </c>
      <c r="P4124">
        <f t="shared" ca="1" si="2226"/>
        <v>7886196</v>
      </c>
      <c r="Q4124">
        <f ca="1">IF(P4124&gt;0,1,0)</f>
        <v>1</v>
      </c>
      <c r="R4124">
        <f t="shared" ca="1" si="2208"/>
        <v>19</v>
      </c>
      <c r="S4124">
        <f t="shared" ca="1" si="2209"/>
        <v>5</v>
      </c>
      <c r="T4124">
        <f t="shared" ca="1" si="2210"/>
        <v>5</v>
      </c>
      <c r="U4124">
        <f t="shared" ca="1" si="2211"/>
        <v>12</v>
      </c>
      <c r="V4124">
        <f t="shared" ca="1" si="2212"/>
        <v>9</v>
      </c>
      <c r="X4124">
        <f t="shared" si="2215"/>
        <v>4124</v>
      </c>
      <c r="Y4124">
        <f t="shared" si="2216"/>
        <v>4102</v>
      </c>
      <c r="Z4124">
        <f t="shared" si="2217"/>
        <v>4103</v>
      </c>
      <c r="AA4124">
        <f t="shared" si="2213"/>
        <v>4251</v>
      </c>
      <c r="AB4124">
        <f t="shared" si="2222"/>
        <v>150</v>
      </c>
      <c r="AM4124" t="str">
        <f t="shared" si="2223"/>
        <v>201905HD</v>
      </c>
      <c r="AN4124">
        <f t="shared" ca="1" si="2228"/>
        <v>19.000004057618181</v>
      </c>
      <c r="AO4124">
        <f t="shared" ca="1" si="2229"/>
        <v>5</v>
      </c>
      <c r="AP4124">
        <f t="shared" ca="1" si="2230"/>
        <v>5</v>
      </c>
      <c r="AQ4124">
        <f t="shared" ca="1" si="2231"/>
        <v>12.000405761817813</v>
      </c>
      <c r="AR4124">
        <f t="shared" ca="1" si="2232"/>
        <v>8.9997971190910935</v>
      </c>
      <c r="AS4124">
        <f ca="1">P4124/J4124</f>
        <v>9.8762882249567682E-2</v>
      </c>
    </row>
    <row r="4125" spans="1:45" x14ac:dyDescent="0.4">
      <c r="A4125">
        <f t="shared" si="2221"/>
        <v>201905</v>
      </c>
      <c r="B4125" t="s">
        <v>210</v>
      </c>
      <c r="C4125" t="s">
        <v>75</v>
      </c>
      <c r="D4125" t="str">
        <f t="shared" ca="1" si="2227"/>
        <v>I107</v>
      </c>
      <c r="E4125">
        <f t="shared" ca="1" si="2199"/>
        <v>103</v>
      </c>
      <c r="F4125">
        <f t="shared" ca="1" si="2200"/>
        <v>23</v>
      </c>
      <c r="G4125" t="str">
        <f t="shared" ca="1" si="2224"/>
        <v>S11</v>
      </c>
      <c r="H4125" t="str">
        <f t="shared" ca="1" si="2225"/>
        <v>S119</v>
      </c>
      <c r="I4125">
        <f ca="1">VLOOKUP(D4125,PRC!$A$2:$B$21,2,0)*E4125</f>
        <v>15450000</v>
      </c>
      <c r="J4125">
        <f t="shared" ca="1" si="2203"/>
        <v>12514496</v>
      </c>
      <c r="K4125">
        <f ca="1">VLOOKUP(D4125,PRC!$A$1:$C$21,3,0)*E4125</f>
        <v>8806500</v>
      </c>
      <c r="L4125">
        <f t="shared" ca="1" si="2204"/>
        <v>618000</v>
      </c>
      <c r="M4125">
        <f t="shared" ca="1" si="2205"/>
        <v>1391000</v>
      </c>
      <c r="N4125">
        <f t="shared" ca="1" si="2206"/>
        <v>2009000</v>
      </c>
      <c r="O4125">
        <f t="shared" ca="1" si="2207"/>
        <v>1082000</v>
      </c>
      <c r="P4125">
        <f t="shared" ca="1" si="2226"/>
        <v>-1392004</v>
      </c>
      <c r="Q4125">
        <f ca="1">IF(P4125&gt;0,1,0)</f>
        <v>0</v>
      </c>
      <c r="R4125">
        <f t="shared" ca="1" si="2208"/>
        <v>19</v>
      </c>
      <c r="S4125">
        <f t="shared" ca="1" si="2209"/>
        <v>4</v>
      </c>
      <c r="T4125">
        <f t="shared" ca="1" si="2210"/>
        <v>9</v>
      </c>
      <c r="U4125">
        <f t="shared" ca="1" si="2211"/>
        <v>13</v>
      </c>
      <c r="V4125">
        <f t="shared" ca="1" si="2212"/>
        <v>7</v>
      </c>
      <c r="X4125">
        <f t="shared" si="2215"/>
        <v>4125</v>
      </c>
      <c r="Y4125">
        <f t="shared" si="2216"/>
        <v>4102</v>
      </c>
      <c r="Z4125">
        <f t="shared" si="2217"/>
        <v>4103</v>
      </c>
      <c r="AA4125">
        <f t="shared" si="2213"/>
        <v>4251</v>
      </c>
      <c r="AB4125">
        <f t="shared" si="2222"/>
        <v>150</v>
      </c>
      <c r="AM4125" t="str">
        <f t="shared" si="2223"/>
        <v>201905HD</v>
      </c>
      <c r="AN4125">
        <f t="shared" ca="1" si="2228"/>
        <v>19.000025889967642</v>
      </c>
      <c r="AO4125">
        <f t="shared" ca="1" si="2229"/>
        <v>4</v>
      </c>
      <c r="AP4125">
        <f t="shared" ca="1" si="2230"/>
        <v>9.0032362459546924</v>
      </c>
      <c r="AQ4125">
        <f t="shared" ca="1" si="2231"/>
        <v>13.003236245954691</v>
      </c>
      <c r="AR4125">
        <f t="shared" ca="1" si="2232"/>
        <v>7.0032362459546933</v>
      </c>
      <c r="AS4125">
        <f ca="1">P4125/J4125</f>
        <v>-0.11123132725440961</v>
      </c>
    </row>
    <row r="4126" spans="1:45" x14ac:dyDescent="0.4">
      <c r="A4126">
        <f t="shared" si="2221"/>
        <v>201905</v>
      </c>
      <c r="B4126" t="s">
        <v>211</v>
      </c>
      <c r="C4126" t="s">
        <v>75</v>
      </c>
      <c r="D4126" t="str">
        <f t="shared" ca="1" si="2227"/>
        <v>I103</v>
      </c>
      <c r="E4126">
        <f t="shared" ca="1" si="2199"/>
        <v>142</v>
      </c>
      <c r="F4126">
        <f t="shared" ca="1" si="2200"/>
        <v>18</v>
      </c>
      <c r="G4126" t="str">
        <f t="shared" ca="1" si="2224"/>
        <v>S10</v>
      </c>
      <c r="H4126" t="str">
        <f t="shared" ca="1" si="2225"/>
        <v>S109</v>
      </c>
      <c r="I4126">
        <f ca="1">VLOOKUP(D4126,PRC!$A$2:$B$21,2,0)*E4126</f>
        <v>7100000</v>
      </c>
      <c r="J4126">
        <f t="shared" ca="1" si="2203"/>
        <v>5395996</v>
      </c>
      <c r="K4126">
        <f ca="1">VLOOKUP(D4126,PRC!$A$1:$C$21,3,0)*E4126</f>
        <v>4047000</v>
      </c>
      <c r="L4126">
        <f t="shared" ca="1" si="2204"/>
        <v>213000</v>
      </c>
      <c r="M4126">
        <f t="shared" ca="1" si="2205"/>
        <v>568000</v>
      </c>
      <c r="N4126">
        <f t="shared" ca="1" si="2206"/>
        <v>710000</v>
      </c>
      <c r="O4126">
        <f t="shared" ca="1" si="2207"/>
        <v>568000</v>
      </c>
      <c r="P4126">
        <f t="shared" ca="1" si="2226"/>
        <v>-710004</v>
      </c>
      <c r="Q4126">
        <f ca="1">IF(P4126&gt;0,1,0)</f>
        <v>0</v>
      </c>
      <c r="R4126">
        <f t="shared" ca="1" si="2208"/>
        <v>24</v>
      </c>
      <c r="S4126">
        <f t="shared" ca="1" si="2209"/>
        <v>3</v>
      </c>
      <c r="T4126">
        <f t="shared" ca="1" si="2210"/>
        <v>8</v>
      </c>
      <c r="U4126">
        <f t="shared" ca="1" si="2211"/>
        <v>10</v>
      </c>
      <c r="V4126">
        <f t="shared" ca="1" si="2212"/>
        <v>8</v>
      </c>
      <c r="X4126">
        <f t="shared" si="2215"/>
        <v>4126</v>
      </c>
      <c r="Y4126">
        <f t="shared" si="2216"/>
        <v>4102</v>
      </c>
      <c r="Z4126">
        <f t="shared" si="2217"/>
        <v>4103</v>
      </c>
      <c r="AA4126">
        <f t="shared" si="2213"/>
        <v>4251</v>
      </c>
      <c r="AB4126">
        <f t="shared" si="2222"/>
        <v>150</v>
      </c>
      <c r="AM4126" t="str">
        <f t="shared" si="2223"/>
        <v>201905HD</v>
      </c>
      <c r="AN4126">
        <f t="shared" ca="1" si="2228"/>
        <v>24.000056338028163</v>
      </c>
      <c r="AO4126">
        <f t="shared" ca="1" si="2229"/>
        <v>3</v>
      </c>
      <c r="AP4126">
        <f t="shared" ca="1" si="2230"/>
        <v>8</v>
      </c>
      <c r="AQ4126">
        <f t="shared" ca="1" si="2231"/>
        <v>10</v>
      </c>
      <c r="AR4126">
        <f t="shared" ca="1" si="2232"/>
        <v>8</v>
      </c>
      <c r="AS4126">
        <f ca="1">P4126/J4126</f>
        <v>-0.1315797861970246</v>
      </c>
    </row>
    <row r="4127" spans="1:45" x14ac:dyDescent="0.4">
      <c r="A4127">
        <f t="shared" si="2221"/>
        <v>201905</v>
      </c>
      <c r="B4127" t="s">
        <v>212</v>
      </c>
      <c r="C4127" t="s">
        <v>75</v>
      </c>
      <c r="D4127" t="str">
        <f t="shared" ca="1" si="2227"/>
        <v>I115</v>
      </c>
      <c r="E4127">
        <f t="shared" ca="1" si="2199"/>
        <v>187</v>
      </c>
      <c r="F4127">
        <f t="shared" ca="1" si="2200"/>
        <v>17</v>
      </c>
      <c r="G4127" t="str">
        <f t="shared" ca="1" si="2224"/>
        <v>S11</v>
      </c>
      <c r="H4127" t="str">
        <f t="shared" ca="1" si="2225"/>
        <v>S116</v>
      </c>
      <c r="I4127">
        <f ca="1">VLOOKUP(D4127,PRC!$A$2:$B$21,2,0)*E4127</f>
        <v>935000</v>
      </c>
      <c r="J4127">
        <f t="shared" ca="1" si="2203"/>
        <v>785396</v>
      </c>
      <c r="K4127">
        <f ca="1">VLOOKUP(D4127,PRC!$A$1:$C$21,3,0)*E4127</f>
        <v>448800</v>
      </c>
      <c r="L4127">
        <f t="shared" ca="1" si="2204"/>
        <v>28000</v>
      </c>
      <c r="M4127">
        <f t="shared" ca="1" si="2205"/>
        <v>75000</v>
      </c>
      <c r="N4127">
        <f t="shared" ca="1" si="2206"/>
        <v>94000</v>
      </c>
      <c r="O4127">
        <f t="shared" ca="1" si="2207"/>
        <v>94000</v>
      </c>
      <c r="P4127">
        <f t="shared" ca="1" si="2226"/>
        <v>45596</v>
      </c>
      <c r="Q4127">
        <f ca="1">IF(P4127&gt;0,1,0)</f>
        <v>1</v>
      </c>
      <c r="R4127">
        <f t="shared" ca="1" si="2208"/>
        <v>16</v>
      </c>
      <c r="S4127">
        <f t="shared" ca="1" si="2209"/>
        <v>3</v>
      </c>
      <c r="T4127">
        <f t="shared" ca="1" si="2210"/>
        <v>8</v>
      </c>
      <c r="U4127">
        <f t="shared" ca="1" si="2211"/>
        <v>10</v>
      </c>
      <c r="V4127">
        <f t="shared" ca="1" si="2212"/>
        <v>10</v>
      </c>
      <c r="X4127">
        <f t="shared" si="2215"/>
        <v>4127</v>
      </c>
      <c r="Y4127">
        <f t="shared" si="2216"/>
        <v>4102</v>
      </c>
      <c r="Z4127">
        <f t="shared" si="2217"/>
        <v>4103</v>
      </c>
      <c r="AA4127">
        <f t="shared" si="2213"/>
        <v>4251</v>
      </c>
      <c r="AB4127">
        <f t="shared" si="2222"/>
        <v>150</v>
      </c>
      <c r="AM4127" t="str">
        <f t="shared" si="2223"/>
        <v>201905HD</v>
      </c>
      <c r="AN4127">
        <f t="shared" ca="1" si="2228"/>
        <v>16.000427807486627</v>
      </c>
      <c r="AO4127">
        <f t="shared" ca="1" si="2229"/>
        <v>2.9946524064171123</v>
      </c>
      <c r="AP4127">
        <f t="shared" ca="1" si="2230"/>
        <v>8.0213903743315509</v>
      </c>
      <c r="AQ4127">
        <f t="shared" ca="1" si="2231"/>
        <v>10.053475935828878</v>
      </c>
      <c r="AR4127">
        <f t="shared" ca="1" si="2232"/>
        <v>10.053475935828878</v>
      </c>
      <c r="AS4127">
        <f ca="1">P4127/J4127</f>
        <v>5.8054790195009906E-2</v>
      </c>
    </row>
    <row r="4128" spans="1:45" x14ac:dyDescent="0.4">
      <c r="A4128">
        <f t="shared" si="2221"/>
        <v>201905</v>
      </c>
      <c r="B4128" t="s">
        <v>213</v>
      </c>
      <c r="C4128" t="s">
        <v>75</v>
      </c>
      <c r="D4128" t="str">
        <f t="shared" ca="1" si="2227"/>
        <v>I105</v>
      </c>
      <c r="E4128">
        <f t="shared" ca="1" si="2199"/>
        <v>180</v>
      </c>
      <c r="F4128">
        <f t="shared" ca="1" si="2200"/>
        <v>23</v>
      </c>
      <c r="G4128" t="str">
        <f t="shared" ca="1" si="2224"/>
        <v>S10</v>
      </c>
      <c r="H4128" t="str">
        <f t="shared" ca="1" si="2225"/>
        <v>S108</v>
      </c>
      <c r="I4128">
        <f ca="1">VLOOKUP(D4128,PRC!$A$2:$B$21,2,0)*E4128</f>
        <v>18000000</v>
      </c>
      <c r="J4128">
        <f t="shared" ca="1" si="2203"/>
        <v>13679996</v>
      </c>
      <c r="K4128">
        <f ca="1">VLOOKUP(D4128,PRC!$A$1:$C$21,3,0)*E4128</f>
        <v>10620000</v>
      </c>
      <c r="L4128">
        <f t="shared" ca="1" si="2204"/>
        <v>720000</v>
      </c>
      <c r="M4128">
        <f t="shared" ca="1" si="2205"/>
        <v>1620000</v>
      </c>
      <c r="N4128">
        <f t="shared" ca="1" si="2206"/>
        <v>1800000</v>
      </c>
      <c r="O4128">
        <f t="shared" ca="1" si="2207"/>
        <v>1800000</v>
      </c>
      <c r="P4128">
        <f t="shared" ca="1" si="2226"/>
        <v>-2880004</v>
      </c>
      <c r="Q4128">
        <f ca="1">IF(P4128&gt;0,1,0)</f>
        <v>0</v>
      </c>
      <c r="R4128">
        <f t="shared" ca="1" si="2208"/>
        <v>24</v>
      </c>
      <c r="S4128">
        <f t="shared" ca="1" si="2209"/>
        <v>4</v>
      </c>
      <c r="T4128">
        <f t="shared" ca="1" si="2210"/>
        <v>9</v>
      </c>
      <c r="U4128">
        <f t="shared" ca="1" si="2211"/>
        <v>10</v>
      </c>
      <c r="V4128">
        <f t="shared" ca="1" si="2212"/>
        <v>10</v>
      </c>
      <c r="X4128">
        <f t="shared" si="2215"/>
        <v>4128</v>
      </c>
      <c r="Y4128">
        <f t="shared" si="2216"/>
        <v>4102</v>
      </c>
      <c r="Z4128">
        <f t="shared" si="2217"/>
        <v>4103</v>
      </c>
      <c r="AA4128">
        <f t="shared" si="2213"/>
        <v>4251</v>
      </c>
      <c r="AB4128">
        <f t="shared" si="2222"/>
        <v>150</v>
      </c>
      <c r="AM4128" t="str">
        <f t="shared" si="2223"/>
        <v>201905HD</v>
      </c>
      <c r="AN4128">
        <f t="shared" ca="1" si="2228"/>
        <v>24.000022222222217</v>
      </c>
      <c r="AO4128">
        <f t="shared" ca="1" si="2229"/>
        <v>4</v>
      </c>
      <c r="AP4128">
        <f t="shared" ca="1" si="2230"/>
        <v>9</v>
      </c>
      <c r="AQ4128">
        <f t="shared" ca="1" si="2231"/>
        <v>10</v>
      </c>
      <c r="AR4128">
        <f t="shared" ca="1" si="2232"/>
        <v>10</v>
      </c>
      <c r="AS4128">
        <f ca="1">P4128/J4128</f>
        <v>-0.21052666974464027</v>
      </c>
    </row>
    <row r="4129" spans="1:45" x14ac:dyDescent="0.4">
      <c r="A4129">
        <f t="shared" si="2221"/>
        <v>201905</v>
      </c>
      <c r="B4129" t="s">
        <v>214</v>
      </c>
      <c r="C4129" t="s">
        <v>75</v>
      </c>
      <c r="D4129" t="str">
        <f t="shared" ca="1" si="2227"/>
        <v>I116</v>
      </c>
      <c r="E4129">
        <f t="shared" ca="1" si="2199"/>
        <v>116</v>
      </c>
      <c r="F4129">
        <f t="shared" ca="1" si="2200"/>
        <v>16</v>
      </c>
      <c r="G4129" t="str">
        <f t="shared" ca="1" si="2224"/>
        <v>S10</v>
      </c>
      <c r="H4129" t="str">
        <f t="shared" ca="1" si="2225"/>
        <v>S101</v>
      </c>
      <c r="I4129">
        <f ca="1">VLOOKUP(D4129,PRC!$A$2:$B$21,2,0)*E4129</f>
        <v>169360000</v>
      </c>
      <c r="J4129">
        <f t="shared" ca="1" si="2203"/>
        <v>135487996</v>
      </c>
      <c r="K4129">
        <f ca="1">VLOOKUP(D4129,PRC!$A$1:$C$21,3,0)*E4129</f>
        <v>101616000</v>
      </c>
      <c r="L4129">
        <f t="shared" ca="1" si="2204"/>
        <v>8468000</v>
      </c>
      <c r="M4129">
        <f t="shared" ca="1" si="2205"/>
        <v>15242000</v>
      </c>
      <c r="N4129">
        <f t="shared" ca="1" si="2206"/>
        <v>22017000</v>
      </c>
      <c r="O4129">
        <f t="shared" ca="1" si="2207"/>
        <v>8468000</v>
      </c>
      <c r="P4129">
        <f t="shared" ca="1" si="2226"/>
        <v>-20323004</v>
      </c>
      <c r="Q4129">
        <f ca="1">IF(P4129&gt;0,1,0)</f>
        <v>0</v>
      </c>
      <c r="R4129">
        <f t="shared" ca="1" si="2208"/>
        <v>20</v>
      </c>
      <c r="S4129">
        <f t="shared" ca="1" si="2209"/>
        <v>5</v>
      </c>
      <c r="T4129">
        <f t="shared" ca="1" si="2210"/>
        <v>9</v>
      </c>
      <c r="U4129">
        <f t="shared" ca="1" si="2211"/>
        <v>13</v>
      </c>
      <c r="V4129">
        <f t="shared" ca="1" si="2212"/>
        <v>5</v>
      </c>
      <c r="X4129">
        <f t="shared" si="2215"/>
        <v>4129</v>
      </c>
      <c r="Y4129">
        <f t="shared" si="2216"/>
        <v>4102</v>
      </c>
      <c r="Z4129">
        <f t="shared" si="2217"/>
        <v>4103</v>
      </c>
      <c r="AA4129">
        <f t="shared" si="2213"/>
        <v>4251</v>
      </c>
      <c r="AB4129">
        <f t="shared" si="2222"/>
        <v>150</v>
      </c>
      <c r="AM4129" t="str">
        <f t="shared" si="2223"/>
        <v>201905HD</v>
      </c>
      <c r="AN4129">
        <f t="shared" ca="1" si="2228"/>
        <v>20.000002361832781</v>
      </c>
      <c r="AO4129">
        <f t="shared" ca="1" si="2229"/>
        <v>5</v>
      </c>
      <c r="AP4129">
        <f t="shared" ca="1" si="2230"/>
        <v>8.9997638167217762</v>
      </c>
      <c r="AQ4129">
        <f t="shared" ca="1" si="2231"/>
        <v>13.000118091639113</v>
      </c>
      <c r="AR4129">
        <f t="shared" ca="1" si="2232"/>
        <v>5</v>
      </c>
      <c r="AS4129">
        <f ca="1">P4129/J4129</f>
        <v>-0.14999855780581478</v>
      </c>
    </row>
    <row r="4130" spans="1:45" x14ac:dyDescent="0.4">
      <c r="A4130">
        <f t="shared" si="2221"/>
        <v>201905</v>
      </c>
      <c r="B4130" t="s">
        <v>215</v>
      </c>
      <c r="C4130" t="s">
        <v>75</v>
      </c>
      <c r="D4130" t="str">
        <f t="shared" ca="1" si="2227"/>
        <v>I117</v>
      </c>
      <c r="E4130">
        <f t="shared" ca="1" si="2199"/>
        <v>104</v>
      </c>
      <c r="F4130">
        <f t="shared" ca="1" si="2200"/>
        <v>19</v>
      </c>
      <c r="G4130" t="str">
        <f t="shared" ca="1" si="2224"/>
        <v>S10</v>
      </c>
      <c r="H4130" t="str">
        <f t="shared" ca="1" si="2225"/>
        <v>S106</v>
      </c>
      <c r="I4130">
        <f ca="1">VLOOKUP(D4130,PRC!$A$2:$B$21,2,0)*E4130</f>
        <v>260000000</v>
      </c>
      <c r="J4130">
        <f t="shared" ca="1" si="2203"/>
        <v>197599996</v>
      </c>
      <c r="K4130">
        <f ca="1">VLOOKUP(D4130,PRC!$A$1:$C$21,3,0)*E4130</f>
        <v>119600000</v>
      </c>
      <c r="L4130">
        <f t="shared" ca="1" si="2204"/>
        <v>7800000</v>
      </c>
      <c r="M4130">
        <f t="shared" ca="1" si="2205"/>
        <v>13000000</v>
      </c>
      <c r="N4130">
        <f t="shared" ca="1" si="2206"/>
        <v>26000000</v>
      </c>
      <c r="O4130">
        <f t="shared" ca="1" si="2207"/>
        <v>18200000</v>
      </c>
      <c r="P4130">
        <f t="shared" ca="1" si="2226"/>
        <v>12999996</v>
      </c>
      <c r="Q4130">
        <f ca="1">IF(P4130&gt;0,1,0)</f>
        <v>1</v>
      </c>
      <c r="R4130">
        <f t="shared" ca="1" si="2208"/>
        <v>24</v>
      </c>
      <c r="S4130">
        <f t="shared" ca="1" si="2209"/>
        <v>3</v>
      </c>
      <c r="T4130">
        <f t="shared" ca="1" si="2210"/>
        <v>5</v>
      </c>
      <c r="U4130">
        <f t="shared" ca="1" si="2211"/>
        <v>10</v>
      </c>
      <c r="V4130">
        <f t="shared" ca="1" si="2212"/>
        <v>7</v>
      </c>
      <c r="X4130">
        <f t="shared" si="2215"/>
        <v>4130</v>
      </c>
      <c r="Y4130">
        <f t="shared" si="2216"/>
        <v>4102</v>
      </c>
      <c r="Z4130">
        <f t="shared" si="2217"/>
        <v>4103</v>
      </c>
      <c r="AA4130">
        <f t="shared" si="2213"/>
        <v>4251</v>
      </c>
      <c r="AB4130">
        <f t="shared" si="2222"/>
        <v>150</v>
      </c>
      <c r="AM4130" t="str">
        <f t="shared" si="2223"/>
        <v>201905HD</v>
      </c>
      <c r="AN4130">
        <f t="shared" ca="1" si="2228"/>
        <v>24.000001538461536</v>
      </c>
      <c r="AO4130">
        <f t="shared" ca="1" si="2229"/>
        <v>3</v>
      </c>
      <c r="AP4130">
        <f t="shared" ca="1" si="2230"/>
        <v>5</v>
      </c>
      <c r="AQ4130">
        <f t="shared" ca="1" si="2231"/>
        <v>10</v>
      </c>
      <c r="AR4130">
        <f t="shared" ca="1" si="2232"/>
        <v>7.0000000000000009</v>
      </c>
      <c r="AS4130">
        <f ca="1">P4130/J4130</f>
        <v>6.5789454773065886E-2</v>
      </c>
    </row>
    <row r="4131" spans="1:45" x14ac:dyDescent="0.4">
      <c r="A4131">
        <f t="shared" si="2221"/>
        <v>201905</v>
      </c>
      <c r="B4131" t="s">
        <v>216</v>
      </c>
      <c r="C4131" t="s">
        <v>75</v>
      </c>
      <c r="D4131" t="str">
        <f t="shared" ca="1" si="2227"/>
        <v>I115</v>
      </c>
      <c r="E4131">
        <f t="shared" ref="E4131:E4194" ca="1" si="2241">RANDBETWEEN(INDIRECT("AD"&amp;Y4131),INDIRECT("AD"&amp;Z4131))</f>
        <v>100</v>
      </c>
      <c r="F4131">
        <f t="shared" ref="F4131:F4194" ca="1" si="2242">RANDBETWEEN(INDIRECT("AF"&amp;Y4131),INDIRECT("AF"&amp;Z4131))</f>
        <v>22</v>
      </c>
      <c r="G4131" t="str">
        <f t="shared" ca="1" si="2224"/>
        <v>S10</v>
      </c>
      <c r="H4131" t="str">
        <f t="shared" ca="1" si="2225"/>
        <v>S106</v>
      </c>
      <c r="I4131">
        <f ca="1">VLOOKUP(D4131,PRC!$A$2:$B$21,2,0)*E4131</f>
        <v>500000</v>
      </c>
      <c r="J4131">
        <f t="shared" ref="J4131:J4194" ca="1" si="2243">I4131*(1-R4131/100)-4</f>
        <v>399996</v>
      </c>
      <c r="K4131">
        <f ca="1">VLOOKUP(D4131,PRC!$A$1:$C$21,3,0)*E4131</f>
        <v>240000</v>
      </c>
      <c r="L4131">
        <f t="shared" ref="L4131:L4194" ca="1" si="2244">ROUND($I4131*S4131,-5)/100</f>
        <v>15000</v>
      </c>
      <c r="M4131">
        <f t="shared" ref="M4131:M4194" ca="1" si="2245">ROUND($I4131*T4131,-5)/100</f>
        <v>35000</v>
      </c>
      <c r="N4131">
        <f t="shared" ref="N4131:N4194" ca="1" si="2246">ROUND($I4131*U4131,-5)/100</f>
        <v>70000</v>
      </c>
      <c r="O4131">
        <f t="shared" ref="O4131:O4194" ca="1" si="2247">ROUND($I4131*V4131,-5)/100</f>
        <v>50000</v>
      </c>
      <c r="P4131">
        <f t="shared" ca="1" si="2226"/>
        <v>-10004</v>
      </c>
      <c r="Q4131">
        <f ca="1">IF(P4131&gt;0,1,0)</f>
        <v>0</v>
      </c>
      <c r="R4131">
        <f t="shared" ref="R4131:R4194" ca="1" si="2248">RANDBETWEEN(INDIRECT("AF"&amp;$Y4131),INDIRECT("AF"&amp;$Z4131))</f>
        <v>20</v>
      </c>
      <c r="S4131">
        <f t="shared" ref="S4131:S4194" ca="1" si="2249">RANDBETWEEN(INDIRECT("AG"&amp;$Y4131),INDIRECT("AG"&amp;$Z4131))</f>
        <v>3</v>
      </c>
      <c r="T4131">
        <f t="shared" ref="T4131:T4194" ca="1" si="2250">RANDBETWEEN(INDIRECT("AH"&amp;$Y4131),INDIRECT("AH"&amp;$Z4131))</f>
        <v>7</v>
      </c>
      <c r="U4131">
        <f t="shared" ref="U4131:U4194" ca="1" si="2251">RANDBETWEEN(INDIRECT("Ai"&amp;$Y4131),INDIRECT("Ai"&amp;$Z4131))</f>
        <v>14</v>
      </c>
      <c r="V4131">
        <f t="shared" ref="V4131:V4194" ca="1" si="2252">RANDBETWEEN(INDIRECT("Aj"&amp;$Y4131),INDIRECT("Aj"&amp;$Z4131))</f>
        <v>10</v>
      </c>
      <c r="X4131">
        <f t="shared" si="2215"/>
        <v>4131</v>
      </c>
      <c r="Y4131">
        <f t="shared" si="2216"/>
        <v>4102</v>
      </c>
      <c r="Z4131">
        <f t="shared" si="2217"/>
        <v>4103</v>
      </c>
      <c r="AA4131">
        <f t="shared" ref="AA4131:AA4194" si="2253">Y4131+AB4131-1</f>
        <v>4251</v>
      </c>
      <c r="AB4131">
        <f t="shared" si="2222"/>
        <v>150</v>
      </c>
      <c r="AM4131" t="str">
        <f t="shared" si="2223"/>
        <v>201905HD</v>
      </c>
      <c r="AN4131">
        <f t="shared" ca="1" si="2228"/>
        <v>20.000799999999998</v>
      </c>
      <c r="AO4131">
        <f t="shared" ca="1" si="2229"/>
        <v>3</v>
      </c>
      <c r="AP4131">
        <f t="shared" ca="1" si="2230"/>
        <v>7.0000000000000009</v>
      </c>
      <c r="AQ4131">
        <f t="shared" ca="1" si="2231"/>
        <v>14.000000000000002</v>
      </c>
      <c r="AR4131">
        <f t="shared" ca="1" si="2232"/>
        <v>10</v>
      </c>
      <c r="AS4131">
        <f ca="1">P4131/J4131</f>
        <v>-2.5010250102501026E-2</v>
      </c>
    </row>
    <row r="4132" spans="1:45" x14ac:dyDescent="0.4">
      <c r="A4132">
        <f t="shared" si="2221"/>
        <v>201905</v>
      </c>
      <c r="B4132" t="s">
        <v>217</v>
      </c>
      <c r="C4132" t="s">
        <v>75</v>
      </c>
      <c r="D4132" t="str">
        <f t="shared" ca="1" si="2227"/>
        <v>I115</v>
      </c>
      <c r="E4132">
        <f t="shared" ca="1" si="2241"/>
        <v>152</v>
      </c>
      <c r="F4132">
        <f t="shared" ca="1" si="2242"/>
        <v>16</v>
      </c>
      <c r="G4132" t="str">
        <f t="shared" ca="1" si="2224"/>
        <v>S11</v>
      </c>
      <c r="H4132" t="str">
        <f t="shared" ca="1" si="2225"/>
        <v>S114</v>
      </c>
      <c r="I4132">
        <f ca="1">VLOOKUP(D4132,PRC!$A$2:$B$21,2,0)*E4132</f>
        <v>760000</v>
      </c>
      <c r="J4132">
        <f t="shared" ca="1" si="2243"/>
        <v>600396</v>
      </c>
      <c r="K4132">
        <f ca="1">VLOOKUP(D4132,PRC!$A$1:$C$21,3,0)*E4132</f>
        <v>364800</v>
      </c>
      <c r="L4132">
        <f t="shared" ca="1" si="2244"/>
        <v>30000</v>
      </c>
      <c r="M4132">
        <f t="shared" ca="1" si="2245"/>
        <v>38000</v>
      </c>
      <c r="N4132">
        <f t="shared" ca="1" si="2246"/>
        <v>99000</v>
      </c>
      <c r="O4132">
        <f t="shared" ca="1" si="2247"/>
        <v>76000</v>
      </c>
      <c r="P4132">
        <f t="shared" ca="1" si="2226"/>
        <v>-7404</v>
      </c>
      <c r="Q4132">
        <f ca="1">IF(P4132&gt;0,1,0)</f>
        <v>0</v>
      </c>
      <c r="R4132">
        <f t="shared" ca="1" si="2248"/>
        <v>21</v>
      </c>
      <c r="S4132">
        <f t="shared" ca="1" si="2249"/>
        <v>4</v>
      </c>
      <c r="T4132">
        <f t="shared" ca="1" si="2250"/>
        <v>5</v>
      </c>
      <c r="U4132">
        <f t="shared" ca="1" si="2251"/>
        <v>13</v>
      </c>
      <c r="V4132">
        <f t="shared" ca="1" si="2252"/>
        <v>10</v>
      </c>
      <c r="X4132">
        <f t="shared" ref="X4132:X4195" si="2254">X4131+1</f>
        <v>4132</v>
      </c>
      <c r="Y4132">
        <f t="shared" ref="Y4132:Y4195" si="2255">IF(C4132=C4131,Y4131,X4132)</f>
        <v>4102</v>
      </c>
      <c r="Z4132">
        <f t="shared" ref="Z4132:Z4195" si="2256">Y4132+1</f>
        <v>4103</v>
      </c>
      <c r="AA4132">
        <f t="shared" si="2253"/>
        <v>4251</v>
      </c>
      <c r="AB4132">
        <f t="shared" si="2222"/>
        <v>150</v>
      </c>
      <c r="AM4132" t="str">
        <f t="shared" si="2223"/>
        <v>201905HD</v>
      </c>
      <c r="AN4132">
        <f t="shared" ca="1" si="2228"/>
        <v>21.000526315789468</v>
      </c>
      <c r="AO4132">
        <f t="shared" ca="1" si="2229"/>
        <v>3.9473684210526314</v>
      </c>
      <c r="AP4132">
        <f t="shared" ca="1" si="2230"/>
        <v>5</v>
      </c>
      <c r="AQ4132">
        <f t="shared" ca="1" si="2231"/>
        <v>13.026315789473683</v>
      </c>
      <c r="AR4132">
        <f t="shared" ca="1" si="2232"/>
        <v>10</v>
      </c>
      <c r="AS4132">
        <f ca="1">P4132/J4132</f>
        <v>-1.2331860971758639E-2</v>
      </c>
    </row>
    <row r="4133" spans="1:45" x14ac:dyDescent="0.4">
      <c r="A4133">
        <f t="shared" si="2221"/>
        <v>201905</v>
      </c>
      <c r="B4133" t="s">
        <v>218</v>
      </c>
      <c r="C4133" t="s">
        <v>75</v>
      </c>
      <c r="D4133" t="str">
        <f t="shared" ca="1" si="2227"/>
        <v>I105</v>
      </c>
      <c r="E4133">
        <f t="shared" ca="1" si="2241"/>
        <v>100</v>
      </c>
      <c r="F4133">
        <f t="shared" ca="1" si="2242"/>
        <v>20</v>
      </c>
      <c r="G4133" t="str">
        <f t="shared" ca="1" si="2224"/>
        <v>S11</v>
      </c>
      <c r="H4133" t="str">
        <f t="shared" ca="1" si="2225"/>
        <v>S114</v>
      </c>
      <c r="I4133">
        <f ca="1">VLOOKUP(D4133,PRC!$A$2:$B$21,2,0)*E4133</f>
        <v>10000000</v>
      </c>
      <c r="J4133">
        <f t="shared" ca="1" si="2243"/>
        <v>7699996</v>
      </c>
      <c r="K4133">
        <f ca="1">VLOOKUP(D4133,PRC!$A$1:$C$21,3,0)*E4133</f>
        <v>5900000</v>
      </c>
      <c r="L4133">
        <f t="shared" ca="1" si="2244"/>
        <v>300000</v>
      </c>
      <c r="M4133">
        <f t="shared" ca="1" si="2245"/>
        <v>800000</v>
      </c>
      <c r="N4133">
        <f t="shared" ca="1" si="2246"/>
        <v>1100000</v>
      </c>
      <c r="O4133">
        <f t="shared" ca="1" si="2247"/>
        <v>500000</v>
      </c>
      <c r="P4133">
        <f t="shared" ca="1" si="2226"/>
        <v>-900004</v>
      </c>
      <c r="Q4133">
        <f ca="1">IF(P4133&gt;0,1,0)</f>
        <v>0</v>
      </c>
      <c r="R4133">
        <f t="shared" ca="1" si="2248"/>
        <v>23</v>
      </c>
      <c r="S4133">
        <f t="shared" ca="1" si="2249"/>
        <v>3</v>
      </c>
      <c r="T4133">
        <f t="shared" ca="1" si="2250"/>
        <v>8</v>
      </c>
      <c r="U4133">
        <f t="shared" ca="1" si="2251"/>
        <v>11</v>
      </c>
      <c r="V4133">
        <f t="shared" ca="1" si="2252"/>
        <v>5</v>
      </c>
      <c r="X4133">
        <f t="shared" si="2254"/>
        <v>4133</v>
      </c>
      <c r="Y4133">
        <f t="shared" si="2255"/>
        <v>4102</v>
      </c>
      <c r="Z4133">
        <f t="shared" si="2256"/>
        <v>4103</v>
      </c>
      <c r="AA4133">
        <f t="shared" si="2253"/>
        <v>4251</v>
      </c>
      <c r="AB4133">
        <f t="shared" si="2222"/>
        <v>150</v>
      </c>
      <c r="AM4133" t="str">
        <f t="shared" si="2223"/>
        <v>201905HD</v>
      </c>
      <c r="AN4133">
        <f t="shared" ca="1" si="2228"/>
        <v>23.000039999999998</v>
      </c>
      <c r="AO4133">
        <f t="shared" ca="1" si="2229"/>
        <v>3</v>
      </c>
      <c r="AP4133">
        <f t="shared" ca="1" si="2230"/>
        <v>8</v>
      </c>
      <c r="AQ4133">
        <f t="shared" ca="1" si="2231"/>
        <v>11</v>
      </c>
      <c r="AR4133">
        <f t="shared" ca="1" si="2232"/>
        <v>5</v>
      </c>
      <c r="AS4133">
        <f ca="1">P4133/J4133</f>
        <v>-0.11688369708244005</v>
      </c>
    </row>
    <row r="4134" spans="1:45" x14ac:dyDescent="0.4">
      <c r="A4134">
        <f t="shared" si="2221"/>
        <v>201905</v>
      </c>
      <c r="B4134" t="s">
        <v>219</v>
      </c>
      <c r="C4134" t="s">
        <v>75</v>
      </c>
      <c r="D4134" t="str">
        <f t="shared" ca="1" si="2227"/>
        <v>I118</v>
      </c>
      <c r="E4134">
        <f t="shared" ca="1" si="2241"/>
        <v>134</v>
      </c>
      <c r="F4134">
        <f t="shared" ca="1" si="2242"/>
        <v>25</v>
      </c>
      <c r="G4134" t="str">
        <f t="shared" ca="1" si="2224"/>
        <v>S11</v>
      </c>
      <c r="H4134" t="str">
        <f t="shared" ca="1" si="2225"/>
        <v>S113</v>
      </c>
      <c r="I4134">
        <f ca="1">VLOOKUP(D4134,PRC!$A$2:$B$21,2,0)*E4134</f>
        <v>71020000</v>
      </c>
      <c r="J4134">
        <f t="shared" ca="1" si="2243"/>
        <v>56105796</v>
      </c>
      <c r="K4134">
        <f ca="1">VLOOKUP(D4134,PRC!$A$1:$C$21,3,0)*E4134</f>
        <v>29828400</v>
      </c>
      <c r="L4134">
        <f t="shared" ca="1" si="2244"/>
        <v>2131000</v>
      </c>
      <c r="M4134">
        <f t="shared" ca="1" si="2245"/>
        <v>5682000</v>
      </c>
      <c r="N4134">
        <f t="shared" ca="1" si="2246"/>
        <v>10653000</v>
      </c>
      <c r="O4134">
        <f t="shared" ca="1" si="2247"/>
        <v>7102000</v>
      </c>
      <c r="P4134">
        <f t="shared" ca="1" si="2226"/>
        <v>709396</v>
      </c>
      <c r="Q4134">
        <f ca="1">IF(P4134&gt;0,1,0)</f>
        <v>1</v>
      </c>
      <c r="R4134">
        <f t="shared" ca="1" si="2248"/>
        <v>21</v>
      </c>
      <c r="S4134">
        <f t="shared" ca="1" si="2249"/>
        <v>3</v>
      </c>
      <c r="T4134">
        <f t="shared" ca="1" si="2250"/>
        <v>8</v>
      </c>
      <c r="U4134">
        <f t="shared" ca="1" si="2251"/>
        <v>15</v>
      </c>
      <c r="V4134">
        <f t="shared" ca="1" si="2252"/>
        <v>10</v>
      </c>
      <c r="X4134">
        <f t="shared" si="2254"/>
        <v>4134</v>
      </c>
      <c r="Y4134">
        <f t="shared" si="2255"/>
        <v>4102</v>
      </c>
      <c r="Z4134">
        <f t="shared" si="2256"/>
        <v>4103</v>
      </c>
      <c r="AA4134">
        <f t="shared" si="2253"/>
        <v>4251</v>
      </c>
      <c r="AB4134">
        <f t="shared" si="2222"/>
        <v>150</v>
      </c>
      <c r="AM4134" t="str">
        <f t="shared" si="2223"/>
        <v>201905HD</v>
      </c>
      <c r="AN4134">
        <f t="shared" ca="1" si="2228"/>
        <v>21.000005632216279</v>
      </c>
      <c r="AO4134">
        <f t="shared" ca="1" si="2229"/>
        <v>3.0005632216277105</v>
      </c>
      <c r="AP4134">
        <f t="shared" ca="1" si="2230"/>
        <v>8.0005632216277096</v>
      </c>
      <c r="AQ4134">
        <f t="shared" ca="1" si="2231"/>
        <v>15</v>
      </c>
      <c r="AR4134">
        <f t="shared" ca="1" si="2232"/>
        <v>10</v>
      </c>
      <c r="AS4134">
        <f ca="1">P4134/J4134</f>
        <v>1.264389868027182E-2</v>
      </c>
    </row>
    <row r="4135" spans="1:45" x14ac:dyDescent="0.4">
      <c r="A4135">
        <f t="shared" si="2221"/>
        <v>201905</v>
      </c>
      <c r="B4135" t="s">
        <v>220</v>
      </c>
      <c r="C4135" t="s">
        <v>75</v>
      </c>
      <c r="D4135" t="str">
        <f t="shared" ca="1" si="2227"/>
        <v>I117</v>
      </c>
      <c r="E4135">
        <f t="shared" ca="1" si="2241"/>
        <v>126</v>
      </c>
      <c r="F4135">
        <f t="shared" ca="1" si="2242"/>
        <v>23</v>
      </c>
      <c r="G4135" t="str">
        <f t="shared" ca="1" si="2224"/>
        <v>S12</v>
      </c>
      <c r="H4135" t="str">
        <f t="shared" ca="1" si="2225"/>
        <v>S120</v>
      </c>
      <c r="I4135">
        <f ca="1">VLOOKUP(D4135,PRC!$A$2:$B$21,2,0)*E4135</f>
        <v>315000000</v>
      </c>
      <c r="J4135">
        <f t="shared" ca="1" si="2243"/>
        <v>258299996.00000003</v>
      </c>
      <c r="K4135">
        <f ca="1">VLOOKUP(D4135,PRC!$A$1:$C$21,3,0)*E4135</f>
        <v>144900000</v>
      </c>
      <c r="L4135">
        <f t="shared" ca="1" si="2244"/>
        <v>12600000</v>
      </c>
      <c r="M4135">
        <f t="shared" ca="1" si="2245"/>
        <v>31500000</v>
      </c>
      <c r="N4135">
        <f t="shared" ca="1" si="2246"/>
        <v>40950000</v>
      </c>
      <c r="O4135">
        <f t="shared" ca="1" si="2247"/>
        <v>18900000</v>
      </c>
      <c r="P4135">
        <f t="shared" ca="1" si="2226"/>
        <v>9449996.0000000298</v>
      </c>
      <c r="Q4135">
        <f ca="1">IF(P4135&gt;0,1,0)</f>
        <v>1</v>
      </c>
      <c r="R4135">
        <f t="shared" ca="1" si="2248"/>
        <v>18</v>
      </c>
      <c r="S4135">
        <f t="shared" ca="1" si="2249"/>
        <v>4</v>
      </c>
      <c r="T4135">
        <f t="shared" ca="1" si="2250"/>
        <v>10</v>
      </c>
      <c r="U4135">
        <f t="shared" ca="1" si="2251"/>
        <v>13</v>
      </c>
      <c r="V4135">
        <f t="shared" ca="1" si="2252"/>
        <v>6</v>
      </c>
      <c r="X4135">
        <f t="shared" si="2254"/>
        <v>4135</v>
      </c>
      <c r="Y4135">
        <f t="shared" si="2255"/>
        <v>4102</v>
      </c>
      <c r="Z4135">
        <f t="shared" si="2256"/>
        <v>4103</v>
      </c>
      <c r="AA4135">
        <f t="shared" si="2253"/>
        <v>4251</v>
      </c>
      <c r="AB4135">
        <f t="shared" si="2222"/>
        <v>150</v>
      </c>
      <c r="AM4135" t="str">
        <f t="shared" si="2223"/>
        <v>201905HD</v>
      </c>
      <c r="AN4135">
        <f t="shared" ca="1" si="2228"/>
        <v>18.00000126984126</v>
      </c>
      <c r="AO4135">
        <f t="shared" ca="1" si="2229"/>
        <v>4</v>
      </c>
      <c r="AP4135">
        <f t="shared" ca="1" si="2230"/>
        <v>10</v>
      </c>
      <c r="AQ4135">
        <f t="shared" ca="1" si="2231"/>
        <v>13</v>
      </c>
      <c r="AR4135">
        <f t="shared" ca="1" si="2232"/>
        <v>6</v>
      </c>
      <c r="AS4135">
        <f ca="1">P4135/J4135</f>
        <v>3.6585350934345458E-2</v>
      </c>
    </row>
    <row r="4136" spans="1:45" x14ac:dyDescent="0.4">
      <c r="A4136">
        <f t="shared" si="2221"/>
        <v>201905</v>
      </c>
      <c r="B4136" t="s">
        <v>221</v>
      </c>
      <c r="C4136" t="s">
        <v>75</v>
      </c>
      <c r="D4136" t="str">
        <f t="shared" ca="1" si="2227"/>
        <v>I108</v>
      </c>
      <c r="E4136">
        <f t="shared" ca="1" si="2241"/>
        <v>155</v>
      </c>
      <c r="F4136">
        <f t="shared" ca="1" si="2242"/>
        <v>21</v>
      </c>
      <c r="G4136" t="str">
        <f t="shared" ca="1" si="2224"/>
        <v>S10</v>
      </c>
      <c r="H4136" t="str">
        <f t="shared" ca="1" si="2225"/>
        <v>S105</v>
      </c>
      <c r="I4136">
        <f ca="1">VLOOKUP(D4136,PRC!$A$2:$B$21,2,0)*E4136</f>
        <v>6200000</v>
      </c>
      <c r="J4136">
        <f t="shared" ca="1" si="2243"/>
        <v>4773996</v>
      </c>
      <c r="K4136">
        <f ca="1">VLOOKUP(D4136,PRC!$A$1:$C$21,3,0)*E4136</f>
        <v>2852000</v>
      </c>
      <c r="L4136">
        <f t="shared" ca="1" si="2244"/>
        <v>248000</v>
      </c>
      <c r="M4136">
        <f t="shared" ca="1" si="2245"/>
        <v>496000</v>
      </c>
      <c r="N4136">
        <f t="shared" ca="1" si="2246"/>
        <v>744000</v>
      </c>
      <c r="O4136">
        <f t="shared" ca="1" si="2247"/>
        <v>558000</v>
      </c>
      <c r="P4136">
        <f t="shared" ca="1" si="2226"/>
        <v>-124004</v>
      </c>
      <c r="Q4136">
        <f ca="1">IF(P4136&gt;0,1,0)</f>
        <v>0</v>
      </c>
      <c r="R4136">
        <f t="shared" ca="1" si="2248"/>
        <v>23</v>
      </c>
      <c r="S4136">
        <f t="shared" ca="1" si="2249"/>
        <v>4</v>
      </c>
      <c r="T4136">
        <f t="shared" ca="1" si="2250"/>
        <v>8</v>
      </c>
      <c r="U4136">
        <f t="shared" ca="1" si="2251"/>
        <v>12</v>
      </c>
      <c r="V4136">
        <f t="shared" ca="1" si="2252"/>
        <v>9</v>
      </c>
      <c r="X4136">
        <f t="shared" si="2254"/>
        <v>4136</v>
      </c>
      <c r="Y4136">
        <f t="shared" si="2255"/>
        <v>4102</v>
      </c>
      <c r="Z4136">
        <f t="shared" si="2256"/>
        <v>4103</v>
      </c>
      <c r="AA4136">
        <f t="shared" si="2253"/>
        <v>4251</v>
      </c>
      <c r="AB4136">
        <f t="shared" si="2222"/>
        <v>150</v>
      </c>
      <c r="AM4136" t="str">
        <f t="shared" si="2223"/>
        <v>201905HD</v>
      </c>
      <c r="AN4136">
        <f t="shared" ca="1" si="2228"/>
        <v>23.000064516129036</v>
      </c>
      <c r="AO4136">
        <f t="shared" ca="1" si="2229"/>
        <v>4</v>
      </c>
      <c r="AP4136">
        <f t="shared" ca="1" si="2230"/>
        <v>8</v>
      </c>
      <c r="AQ4136">
        <f t="shared" ca="1" si="2231"/>
        <v>12</v>
      </c>
      <c r="AR4136">
        <f t="shared" ca="1" si="2232"/>
        <v>9</v>
      </c>
      <c r="AS4136">
        <f ca="1">P4136/J4136</f>
        <v>-2.5974885609455895E-2</v>
      </c>
    </row>
    <row r="4137" spans="1:45" x14ac:dyDescent="0.4">
      <c r="A4137">
        <f t="shared" si="2221"/>
        <v>201905</v>
      </c>
      <c r="B4137" t="s">
        <v>222</v>
      </c>
      <c r="C4137" t="s">
        <v>75</v>
      </c>
      <c r="D4137" t="str">
        <f t="shared" ca="1" si="2227"/>
        <v>I106</v>
      </c>
      <c r="E4137">
        <f t="shared" ca="1" si="2241"/>
        <v>153</v>
      </c>
      <c r="F4137">
        <f t="shared" ca="1" si="2242"/>
        <v>19</v>
      </c>
      <c r="G4137" t="str">
        <f t="shared" ca="1" si="2224"/>
        <v>S10</v>
      </c>
      <c r="H4137" t="str">
        <f t="shared" ca="1" si="2225"/>
        <v>S101</v>
      </c>
      <c r="I4137">
        <f ca="1">VLOOKUP(D4137,PRC!$A$2:$B$21,2,0)*E4137</f>
        <v>3060000</v>
      </c>
      <c r="J4137">
        <f t="shared" ca="1" si="2243"/>
        <v>2447996</v>
      </c>
      <c r="K4137">
        <f ca="1">VLOOKUP(D4137,PRC!$A$1:$C$21,3,0)*E4137</f>
        <v>1621800</v>
      </c>
      <c r="L4137">
        <f t="shared" ca="1" si="2244"/>
        <v>122000</v>
      </c>
      <c r="M4137">
        <f t="shared" ca="1" si="2245"/>
        <v>306000</v>
      </c>
      <c r="N4137">
        <f t="shared" ca="1" si="2246"/>
        <v>459000</v>
      </c>
      <c r="O4137">
        <f t="shared" ca="1" si="2247"/>
        <v>245000</v>
      </c>
      <c r="P4137">
        <f t="shared" ca="1" si="2226"/>
        <v>-305804</v>
      </c>
      <c r="Q4137">
        <f ca="1">IF(P4137&gt;0,1,0)</f>
        <v>0</v>
      </c>
      <c r="R4137">
        <f t="shared" ca="1" si="2248"/>
        <v>20</v>
      </c>
      <c r="S4137">
        <f t="shared" ca="1" si="2249"/>
        <v>4</v>
      </c>
      <c r="T4137">
        <f t="shared" ca="1" si="2250"/>
        <v>10</v>
      </c>
      <c r="U4137">
        <f t="shared" ca="1" si="2251"/>
        <v>15</v>
      </c>
      <c r="V4137">
        <f t="shared" ca="1" si="2252"/>
        <v>8</v>
      </c>
      <c r="X4137">
        <f t="shared" si="2254"/>
        <v>4137</v>
      </c>
      <c r="Y4137">
        <f t="shared" si="2255"/>
        <v>4102</v>
      </c>
      <c r="Z4137">
        <f t="shared" si="2256"/>
        <v>4103</v>
      </c>
      <c r="AA4137">
        <f t="shared" si="2253"/>
        <v>4251</v>
      </c>
      <c r="AB4137">
        <f t="shared" si="2222"/>
        <v>150</v>
      </c>
      <c r="AM4137" t="str">
        <f t="shared" si="2223"/>
        <v>201905HD</v>
      </c>
      <c r="AN4137">
        <f t="shared" ca="1" si="2228"/>
        <v>20.000130718954246</v>
      </c>
      <c r="AO4137">
        <f t="shared" ca="1" si="2229"/>
        <v>3.986928104575163</v>
      </c>
      <c r="AP4137">
        <f t="shared" ca="1" si="2230"/>
        <v>10</v>
      </c>
      <c r="AQ4137">
        <f t="shared" ca="1" si="2231"/>
        <v>15</v>
      </c>
      <c r="AR4137">
        <f t="shared" ca="1" si="2232"/>
        <v>8.0065359477124183</v>
      </c>
      <c r="AS4137">
        <f ca="1">P4137/J4137</f>
        <v>-0.12492013875839666</v>
      </c>
    </row>
    <row r="4138" spans="1:45" x14ac:dyDescent="0.4">
      <c r="A4138">
        <f t="shared" si="2221"/>
        <v>201905</v>
      </c>
      <c r="B4138" t="s">
        <v>223</v>
      </c>
      <c r="C4138" t="s">
        <v>75</v>
      </c>
      <c r="D4138" t="str">
        <f t="shared" ca="1" si="2227"/>
        <v>I110</v>
      </c>
      <c r="E4138">
        <f t="shared" ca="1" si="2241"/>
        <v>181</v>
      </c>
      <c r="F4138">
        <f t="shared" ca="1" si="2242"/>
        <v>18</v>
      </c>
      <c r="G4138" t="str">
        <f t="shared" ca="1" si="2224"/>
        <v>S10</v>
      </c>
      <c r="H4138" t="str">
        <f t="shared" ca="1" si="2225"/>
        <v>S101</v>
      </c>
      <c r="I4138">
        <f ca="1">VLOOKUP(D4138,PRC!$A$2:$B$21,2,0)*E4138</f>
        <v>54300000</v>
      </c>
      <c r="J4138">
        <f t="shared" ca="1" si="2243"/>
        <v>43982996</v>
      </c>
      <c r="K4138">
        <f ca="1">VLOOKUP(D4138,PRC!$A$1:$C$21,3,0)*E4138</f>
        <v>24978000</v>
      </c>
      <c r="L4138">
        <f t="shared" ca="1" si="2244"/>
        <v>2172000</v>
      </c>
      <c r="M4138">
        <f t="shared" ca="1" si="2245"/>
        <v>3258000</v>
      </c>
      <c r="N4138">
        <f t="shared" ca="1" si="2246"/>
        <v>8145000</v>
      </c>
      <c r="O4138">
        <f t="shared" ca="1" si="2247"/>
        <v>4344000</v>
      </c>
      <c r="P4138">
        <f t="shared" ca="1" si="2226"/>
        <v>1085996</v>
      </c>
      <c r="Q4138">
        <f ca="1">IF(P4138&gt;0,1,0)</f>
        <v>1</v>
      </c>
      <c r="R4138">
        <f t="shared" ca="1" si="2248"/>
        <v>19</v>
      </c>
      <c r="S4138">
        <f t="shared" ca="1" si="2249"/>
        <v>4</v>
      </c>
      <c r="T4138">
        <f t="shared" ca="1" si="2250"/>
        <v>6</v>
      </c>
      <c r="U4138">
        <f t="shared" ca="1" si="2251"/>
        <v>15</v>
      </c>
      <c r="V4138">
        <f t="shared" ca="1" si="2252"/>
        <v>8</v>
      </c>
      <c r="X4138">
        <f t="shared" si="2254"/>
        <v>4138</v>
      </c>
      <c r="Y4138">
        <f t="shared" si="2255"/>
        <v>4102</v>
      </c>
      <c r="Z4138">
        <f t="shared" si="2256"/>
        <v>4103</v>
      </c>
      <c r="AA4138">
        <f t="shared" si="2253"/>
        <v>4251</v>
      </c>
      <c r="AB4138">
        <f t="shared" si="2222"/>
        <v>150</v>
      </c>
      <c r="AM4138" t="str">
        <f t="shared" si="2223"/>
        <v>201905HD</v>
      </c>
      <c r="AN4138">
        <f t="shared" ca="1" si="2228"/>
        <v>19.000007366482507</v>
      </c>
      <c r="AO4138">
        <f t="shared" ca="1" si="2229"/>
        <v>4</v>
      </c>
      <c r="AP4138">
        <f t="shared" ca="1" si="2230"/>
        <v>6</v>
      </c>
      <c r="AQ4138">
        <f t="shared" ca="1" si="2231"/>
        <v>15</v>
      </c>
      <c r="AR4138">
        <f t="shared" ca="1" si="2232"/>
        <v>8</v>
      </c>
      <c r="AS4138">
        <f ca="1">P4138/J4138</f>
        <v>2.4691269325991343E-2</v>
      </c>
    </row>
    <row r="4139" spans="1:45" x14ac:dyDescent="0.4">
      <c r="A4139">
        <f t="shared" si="2221"/>
        <v>201905</v>
      </c>
      <c r="B4139" t="s">
        <v>224</v>
      </c>
      <c r="C4139" t="s">
        <v>75</v>
      </c>
      <c r="D4139" t="str">
        <f t="shared" ca="1" si="2227"/>
        <v>I119</v>
      </c>
      <c r="E4139">
        <f t="shared" ca="1" si="2241"/>
        <v>179</v>
      </c>
      <c r="F4139">
        <f t="shared" ca="1" si="2242"/>
        <v>24</v>
      </c>
      <c r="G4139" t="str">
        <f t="shared" ca="1" si="2224"/>
        <v>S11</v>
      </c>
      <c r="H4139" t="str">
        <f t="shared" ca="1" si="2225"/>
        <v>S114</v>
      </c>
      <c r="I4139">
        <f ca="1">VLOOKUP(D4139,PRC!$A$2:$B$21,2,0)*E4139</f>
        <v>17005000</v>
      </c>
      <c r="J4139">
        <f t="shared" ca="1" si="2243"/>
        <v>14114146</v>
      </c>
      <c r="K4139">
        <f ca="1">VLOOKUP(D4139,PRC!$A$1:$C$21,3,0)*E4139</f>
        <v>8162400</v>
      </c>
      <c r="L4139">
        <f t="shared" ca="1" si="2244"/>
        <v>510000</v>
      </c>
      <c r="M4139">
        <f t="shared" ca="1" si="2245"/>
        <v>1530000</v>
      </c>
      <c r="N4139">
        <f t="shared" ca="1" si="2246"/>
        <v>2041000</v>
      </c>
      <c r="O4139">
        <f t="shared" ca="1" si="2247"/>
        <v>1530000</v>
      </c>
      <c r="P4139">
        <f t="shared" ca="1" si="2226"/>
        <v>340746</v>
      </c>
      <c r="Q4139">
        <f ca="1">IF(P4139&gt;0,1,0)</f>
        <v>1</v>
      </c>
      <c r="R4139">
        <f t="shared" ca="1" si="2248"/>
        <v>17</v>
      </c>
      <c r="S4139">
        <f t="shared" ca="1" si="2249"/>
        <v>3</v>
      </c>
      <c r="T4139">
        <f t="shared" ca="1" si="2250"/>
        <v>9</v>
      </c>
      <c r="U4139">
        <f t="shared" ca="1" si="2251"/>
        <v>12</v>
      </c>
      <c r="V4139">
        <f t="shared" ca="1" si="2252"/>
        <v>9</v>
      </c>
      <c r="X4139">
        <f t="shared" si="2254"/>
        <v>4139</v>
      </c>
      <c r="Y4139">
        <f t="shared" si="2255"/>
        <v>4102</v>
      </c>
      <c r="Z4139">
        <f t="shared" si="2256"/>
        <v>4103</v>
      </c>
      <c r="AA4139">
        <f t="shared" si="2253"/>
        <v>4251</v>
      </c>
      <c r="AB4139">
        <f t="shared" si="2222"/>
        <v>150</v>
      </c>
      <c r="AM4139" t="str">
        <f t="shared" si="2223"/>
        <v>201905HD</v>
      </c>
      <c r="AN4139">
        <f t="shared" ca="1" si="2228"/>
        <v>17.000023522493379</v>
      </c>
      <c r="AO4139">
        <f t="shared" ca="1" si="2229"/>
        <v>2.9991179064980891</v>
      </c>
      <c r="AP4139">
        <f t="shared" ca="1" si="2230"/>
        <v>8.9973537194942672</v>
      </c>
      <c r="AQ4139">
        <f t="shared" ca="1" si="2231"/>
        <v>12.002352249338429</v>
      </c>
      <c r="AR4139">
        <f t="shared" ca="1" si="2232"/>
        <v>8.9973537194942672</v>
      </c>
      <c r="AS4139">
        <f ca="1">P4139/J4139</f>
        <v>2.4142162055004957E-2</v>
      </c>
    </row>
    <row r="4140" spans="1:45" x14ac:dyDescent="0.4">
      <c r="A4140">
        <f t="shared" si="2221"/>
        <v>201905</v>
      </c>
      <c r="B4140" t="s">
        <v>225</v>
      </c>
      <c r="C4140" t="s">
        <v>75</v>
      </c>
      <c r="D4140" t="str">
        <f t="shared" ca="1" si="2227"/>
        <v>I114</v>
      </c>
      <c r="E4140">
        <f t="shared" ca="1" si="2241"/>
        <v>142</v>
      </c>
      <c r="F4140">
        <f t="shared" ca="1" si="2242"/>
        <v>23</v>
      </c>
      <c r="G4140" t="str">
        <f t="shared" ca="1" si="2224"/>
        <v>S10</v>
      </c>
      <c r="H4140" t="str">
        <f t="shared" ca="1" si="2225"/>
        <v>S108</v>
      </c>
      <c r="I4140">
        <f ca="1">VLOOKUP(D4140,PRC!$A$2:$B$21,2,0)*E4140</f>
        <v>34080000</v>
      </c>
      <c r="J4140">
        <f t="shared" ca="1" si="2243"/>
        <v>28967996</v>
      </c>
      <c r="K4140">
        <f ca="1">VLOOKUP(D4140,PRC!$A$1:$C$21,3,0)*E4140</f>
        <v>19766400</v>
      </c>
      <c r="L4140">
        <f t="shared" ca="1" si="2244"/>
        <v>1022000</v>
      </c>
      <c r="M4140">
        <f t="shared" ca="1" si="2245"/>
        <v>3067000</v>
      </c>
      <c r="N4140">
        <f t="shared" ca="1" si="2246"/>
        <v>5112000</v>
      </c>
      <c r="O4140">
        <f t="shared" ca="1" si="2247"/>
        <v>1704000</v>
      </c>
      <c r="P4140">
        <f t="shared" ca="1" si="2226"/>
        <v>-1703404</v>
      </c>
      <c r="Q4140">
        <f ca="1">IF(P4140&gt;0,1,0)</f>
        <v>0</v>
      </c>
      <c r="R4140">
        <f t="shared" ca="1" si="2248"/>
        <v>15</v>
      </c>
      <c r="S4140">
        <f t="shared" ca="1" si="2249"/>
        <v>3</v>
      </c>
      <c r="T4140">
        <f t="shared" ca="1" si="2250"/>
        <v>9</v>
      </c>
      <c r="U4140">
        <f t="shared" ca="1" si="2251"/>
        <v>15</v>
      </c>
      <c r="V4140">
        <f t="shared" ca="1" si="2252"/>
        <v>5</v>
      </c>
      <c r="X4140">
        <f t="shared" si="2254"/>
        <v>4140</v>
      </c>
      <c r="Y4140">
        <f t="shared" si="2255"/>
        <v>4102</v>
      </c>
      <c r="Z4140">
        <f t="shared" si="2256"/>
        <v>4103</v>
      </c>
      <c r="AA4140">
        <f t="shared" si="2253"/>
        <v>4251</v>
      </c>
      <c r="AB4140">
        <f t="shared" si="2222"/>
        <v>150</v>
      </c>
      <c r="AM4140" t="str">
        <f t="shared" si="2223"/>
        <v>201905HD</v>
      </c>
      <c r="AN4140">
        <f t="shared" ca="1" si="2228"/>
        <v>15.000011737089203</v>
      </c>
      <c r="AO4140">
        <f t="shared" ca="1" si="2229"/>
        <v>2.9988262910798125</v>
      </c>
      <c r="AP4140">
        <f t="shared" ca="1" si="2230"/>
        <v>8.999413145539906</v>
      </c>
      <c r="AQ4140">
        <f t="shared" ca="1" si="2231"/>
        <v>15</v>
      </c>
      <c r="AR4140">
        <f t="shared" ca="1" si="2232"/>
        <v>5</v>
      </c>
      <c r="AS4140">
        <f ca="1">P4140/J4140</f>
        <v>-5.8802963104524042E-2</v>
      </c>
    </row>
    <row r="4141" spans="1:45" x14ac:dyDescent="0.4">
      <c r="A4141">
        <f t="shared" si="2221"/>
        <v>201905</v>
      </c>
      <c r="B4141" t="s">
        <v>226</v>
      </c>
      <c r="C4141" t="s">
        <v>75</v>
      </c>
      <c r="D4141" t="str">
        <f t="shared" ca="1" si="2227"/>
        <v>I111</v>
      </c>
      <c r="E4141">
        <f t="shared" ca="1" si="2241"/>
        <v>185</v>
      </c>
      <c r="F4141">
        <f t="shared" ca="1" si="2242"/>
        <v>16</v>
      </c>
      <c r="G4141" t="str">
        <f t="shared" ca="1" si="2224"/>
        <v>S10</v>
      </c>
      <c r="H4141" t="str">
        <f t="shared" ca="1" si="2225"/>
        <v>S105</v>
      </c>
      <c r="I4141">
        <f ca="1">VLOOKUP(D4141,PRC!$A$2:$B$21,2,0)*E4141</f>
        <v>27750000</v>
      </c>
      <c r="J4141">
        <f t="shared" ca="1" si="2243"/>
        <v>23032496</v>
      </c>
      <c r="K4141">
        <f ca="1">VLOOKUP(D4141,PRC!$A$1:$C$21,3,0)*E4141</f>
        <v>14707500</v>
      </c>
      <c r="L4141">
        <f t="shared" ca="1" si="2244"/>
        <v>1110000</v>
      </c>
      <c r="M4141">
        <f t="shared" ca="1" si="2245"/>
        <v>2775000</v>
      </c>
      <c r="N4141">
        <f t="shared" ca="1" si="2246"/>
        <v>3053000</v>
      </c>
      <c r="O4141">
        <f t="shared" ca="1" si="2247"/>
        <v>1943000</v>
      </c>
      <c r="P4141">
        <f t="shared" ca="1" si="2226"/>
        <v>-556004</v>
      </c>
      <c r="Q4141">
        <f ca="1">IF(P4141&gt;0,1,0)</f>
        <v>0</v>
      </c>
      <c r="R4141">
        <f t="shared" ca="1" si="2248"/>
        <v>17</v>
      </c>
      <c r="S4141">
        <f t="shared" ca="1" si="2249"/>
        <v>4</v>
      </c>
      <c r="T4141">
        <f t="shared" ca="1" si="2250"/>
        <v>10</v>
      </c>
      <c r="U4141">
        <f t="shared" ca="1" si="2251"/>
        <v>11</v>
      </c>
      <c r="V4141">
        <f t="shared" ca="1" si="2252"/>
        <v>7</v>
      </c>
      <c r="X4141">
        <f t="shared" si="2254"/>
        <v>4141</v>
      </c>
      <c r="Y4141">
        <f t="shared" si="2255"/>
        <v>4102</v>
      </c>
      <c r="Z4141">
        <f t="shared" si="2256"/>
        <v>4103</v>
      </c>
      <c r="AA4141">
        <f t="shared" si="2253"/>
        <v>4251</v>
      </c>
      <c r="AB4141">
        <f t="shared" si="2222"/>
        <v>150</v>
      </c>
      <c r="AM4141" t="str">
        <f t="shared" si="2223"/>
        <v>201905HD</v>
      </c>
      <c r="AN4141">
        <f t="shared" ca="1" si="2228"/>
        <v>17.000014414414409</v>
      </c>
      <c r="AO4141">
        <f t="shared" ca="1" si="2229"/>
        <v>4</v>
      </c>
      <c r="AP4141">
        <f t="shared" ca="1" si="2230"/>
        <v>10</v>
      </c>
      <c r="AQ4141">
        <f t="shared" ca="1" si="2231"/>
        <v>11.0018018018018</v>
      </c>
      <c r="AR4141">
        <f t="shared" ca="1" si="2232"/>
        <v>7.0018018018018022</v>
      </c>
      <c r="AS4141">
        <f ca="1">P4141/J4141</f>
        <v>-2.4139980313032508E-2</v>
      </c>
    </row>
    <row r="4142" spans="1:45" x14ac:dyDescent="0.4">
      <c r="A4142">
        <f t="shared" si="2221"/>
        <v>201905</v>
      </c>
      <c r="B4142" t="s">
        <v>227</v>
      </c>
      <c r="C4142" t="s">
        <v>75</v>
      </c>
      <c r="D4142" t="str">
        <f t="shared" ca="1" si="2227"/>
        <v>I118</v>
      </c>
      <c r="E4142">
        <f t="shared" ca="1" si="2241"/>
        <v>158</v>
      </c>
      <c r="F4142">
        <f t="shared" ca="1" si="2242"/>
        <v>19</v>
      </c>
      <c r="G4142" t="str">
        <f t="shared" ca="1" si="2224"/>
        <v>S11</v>
      </c>
      <c r="H4142" t="str">
        <f t="shared" ca="1" si="2225"/>
        <v>S112</v>
      </c>
      <c r="I4142">
        <f ca="1">VLOOKUP(D4142,PRC!$A$2:$B$21,2,0)*E4142</f>
        <v>83740000</v>
      </c>
      <c r="J4142">
        <f t="shared" ca="1" si="2243"/>
        <v>65317196</v>
      </c>
      <c r="K4142">
        <f ca="1">VLOOKUP(D4142,PRC!$A$1:$C$21,3,0)*E4142</f>
        <v>35170800</v>
      </c>
      <c r="L4142">
        <f t="shared" ca="1" si="2244"/>
        <v>3350000</v>
      </c>
      <c r="M4142">
        <f t="shared" ca="1" si="2245"/>
        <v>5024000</v>
      </c>
      <c r="N4142">
        <f t="shared" ca="1" si="2246"/>
        <v>12561000</v>
      </c>
      <c r="O4142">
        <f t="shared" ca="1" si="2247"/>
        <v>5024000</v>
      </c>
      <c r="P4142">
        <f t="shared" ca="1" si="2226"/>
        <v>4187396</v>
      </c>
      <c r="Q4142">
        <f ca="1">IF(P4142&gt;0,1,0)</f>
        <v>1</v>
      </c>
      <c r="R4142">
        <f t="shared" ca="1" si="2248"/>
        <v>22</v>
      </c>
      <c r="S4142">
        <f t="shared" ca="1" si="2249"/>
        <v>4</v>
      </c>
      <c r="T4142">
        <f t="shared" ca="1" si="2250"/>
        <v>6</v>
      </c>
      <c r="U4142">
        <f t="shared" ca="1" si="2251"/>
        <v>15</v>
      </c>
      <c r="V4142">
        <f t="shared" ca="1" si="2252"/>
        <v>6</v>
      </c>
      <c r="X4142">
        <f t="shared" si="2254"/>
        <v>4142</v>
      </c>
      <c r="Y4142">
        <f t="shared" si="2255"/>
        <v>4102</v>
      </c>
      <c r="Z4142">
        <f t="shared" si="2256"/>
        <v>4103</v>
      </c>
      <c r="AA4142">
        <f t="shared" si="2253"/>
        <v>4251</v>
      </c>
      <c r="AB4142">
        <f t="shared" si="2222"/>
        <v>150</v>
      </c>
      <c r="AM4142" t="str">
        <f t="shared" si="2223"/>
        <v>201905HD</v>
      </c>
      <c r="AN4142">
        <f t="shared" ca="1" si="2228"/>
        <v>22.000004776689753</v>
      </c>
      <c r="AO4142">
        <f t="shared" ca="1" si="2229"/>
        <v>4.0004776689754005</v>
      </c>
      <c r="AP4142">
        <f t="shared" ca="1" si="2230"/>
        <v>5.9995223310246004</v>
      </c>
      <c r="AQ4142">
        <f t="shared" ca="1" si="2231"/>
        <v>15</v>
      </c>
      <c r="AR4142">
        <f t="shared" ca="1" si="2232"/>
        <v>5.9995223310246004</v>
      </c>
      <c r="AS4142">
        <f ca="1">P4142/J4142</f>
        <v>6.410863075016264E-2</v>
      </c>
    </row>
    <row r="4143" spans="1:45" x14ac:dyDescent="0.4">
      <c r="A4143">
        <f t="shared" si="2221"/>
        <v>201905</v>
      </c>
      <c r="B4143" t="s">
        <v>228</v>
      </c>
      <c r="C4143" t="s">
        <v>75</v>
      </c>
      <c r="D4143" t="str">
        <f t="shared" ca="1" si="2227"/>
        <v>I113</v>
      </c>
      <c r="E4143">
        <f t="shared" ca="1" si="2241"/>
        <v>122</v>
      </c>
      <c r="F4143">
        <f t="shared" ca="1" si="2242"/>
        <v>19</v>
      </c>
      <c r="G4143" t="str">
        <f t="shared" ca="1" si="2224"/>
        <v>S11</v>
      </c>
      <c r="H4143" t="str">
        <f t="shared" ca="1" si="2225"/>
        <v>S110</v>
      </c>
      <c r="I4143">
        <f ca="1">VLOOKUP(D4143,PRC!$A$2:$B$21,2,0)*E4143</f>
        <v>81740000</v>
      </c>
      <c r="J4143">
        <f t="shared" ca="1" si="2243"/>
        <v>68661596</v>
      </c>
      <c r="K4143">
        <f ca="1">VLOOKUP(D4143,PRC!$A$1:$C$21,3,0)*E4143</f>
        <v>36783000</v>
      </c>
      <c r="L4143">
        <f t="shared" ca="1" si="2244"/>
        <v>2452000</v>
      </c>
      <c r="M4143">
        <f t="shared" ca="1" si="2245"/>
        <v>4087000</v>
      </c>
      <c r="N4143">
        <f t="shared" ca="1" si="2246"/>
        <v>11444000</v>
      </c>
      <c r="O4143">
        <f t="shared" ca="1" si="2247"/>
        <v>4087000</v>
      </c>
      <c r="P4143">
        <f t="shared" ca="1" si="2226"/>
        <v>9808596</v>
      </c>
      <c r="Q4143">
        <f ca="1">IF(P4143&gt;0,1,0)</f>
        <v>1</v>
      </c>
      <c r="R4143">
        <f t="shared" ca="1" si="2248"/>
        <v>16</v>
      </c>
      <c r="S4143">
        <f t="shared" ca="1" si="2249"/>
        <v>3</v>
      </c>
      <c r="T4143">
        <f t="shared" ca="1" si="2250"/>
        <v>5</v>
      </c>
      <c r="U4143">
        <f t="shared" ca="1" si="2251"/>
        <v>14</v>
      </c>
      <c r="V4143">
        <f t="shared" ca="1" si="2252"/>
        <v>5</v>
      </c>
      <c r="X4143">
        <f t="shared" si="2254"/>
        <v>4143</v>
      </c>
      <c r="Y4143">
        <f t="shared" si="2255"/>
        <v>4102</v>
      </c>
      <c r="Z4143">
        <f t="shared" si="2256"/>
        <v>4103</v>
      </c>
      <c r="AA4143">
        <f t="shared" si="2253"/>
        <v>4251</v>
      </c>
      <c r="AB4143">
        <f t="shared" si="2222"/>
        <v>150</v>
      </c>
      <c r="AM4143" t="str">
        <f t="shared" si="2223"/>
        <v>201905HD</v>
      </c>
      <c r="AN4143">
        <f t="shared" ca="1" si="2228"/>
        <v>16.000004893564967</v>
      </c>
      <c r="AO4143">
        <f t="shared" ca="1" si="2229"/>
        <v>2.9997553217518962</v>
      </c>
      <c r="AP4143">
        <f t="shared" ca="1" si="2230"/>
        <v>5</v>
      </c>
      <c r="AQ4143">
        <f t="shared" ca="1" si="2231"/>
        <v>14.000489356496207</v>
      </c>
      <c r="AR4143">
        <f t="shared" ca="1" si="2232"/>
        <v>5</v>
      </c>
      <c r="AS4143">
        <f ca="1">P4143/J4143</f>
        <v>0.14285418008634695</v>
      </c>
    </row>
    <row r="4144" spans="1:45" x14ac:dyDescent="0.4">
      <c r="A4144">
        <f t="shared" si="2221"/>
        <v>201905</v>
      </c>
      <c r="B4144" t="s">
        <v>229</v>
      </c>
      <c r="C4144" t="s">
        <v>75</v>
      </c>
      <c r="D4144" t="str">
        <f t="shared" ca="1" si="2227"/>
        <v>I116</v>
      </c>
      <c r="E4144">
        <f t="shared" ca="1" si="2241"/>
        <v>167</v>
      </c>
      <c r="F4144">
        <f t="shared" ca="1" si="2242"/>
        <v>19</v>
      </c>
      <c r="G4144" t="str">
        <f t="shared" ca="1" si="2224"/>
        <v>S11</v>
      </c>
      <c r="H4144" t="str">
        <f t="shared" ca="1" si="2225"/>
        <v>S111</v>
      </c>
      <c r="I4144">
        <f ca="1">VLOOKUP(D4144,PRC!$A$2:$B$21,2,0)*E4144</f>
        <v>243820000</v>
      </c>
      <c r="J4144">
        <f t="shared" ca="1" si="2243"/>
        <v>207246996</v>
      </c>
      <c r="K4144">
        <f ca="1">VLOOKUP(D4144,PRC!$A$1:$C$21,3,0)*E4144</f>
        <v>146292000</v>
      </c>
      <c r="L4144">
        <f t="shared" ca="1" si="2244"/>
        <v>12191000</v>
      </c>
      <c r="M4144">
        <f t="shared" ca="1" si="2245"/>
        <v>24382000</v>
      </c>
      <c r="N4144">
        <f t="shared" ca="1" si="2246"/>
        <v>34135000</v>
      </c>
      <c r="O4144">
        <f t="shared" ca="1" si="2247"/>
        <v>24382000</v>
      </c>
      <c r="P4144">
        <f t="shared" ca="1" si="2226"/>
        <v>-34135004</v>
      </c>
      <c r="Q4144">
        <f ca="1">IF(P4144&gt;0,1,0)</f>
        <v>0</v>
      </c>
      <c r="R4144">
        <f t="shared" ca="1" si="2248"/>
        <v>15</v>
      </c>
      <c r="S4144">
        <f t="shared" ca="1" si="2249"/>
        <v>5</v>
      </c>
      <c r="T4144">
        <f t="shared" ca="1" si="2250"/>
        <v>10</v>
      </c>
      <c r="U4144">
        <f t="shared" ca="1" si="2251"/>
        <v>14</v>
      </c>
      <c r="V4144">
        <f t="shared" ca="1" si="2252"/>
        <v>10</v>
      </c>
      <c r="X4144">
        <f t="shared" si="2254"/>
        <v>4144</v>
      </c>
      <c r="Y4144">
        <f t="shared" si="2255"/>
        <v>4102</v>
      </c>
      <c r="Z4144">
        <f t="shared" si="2256"/>
        <v>4103</v>
      </c>
      <c r="AA4144">
        <f t="shared" si="2253"/>
        <v>4251</v>
      </c>
      <c r="AB4144">
        <f t="shared" si="2222"/>
        <v>150</v>
      </c>
      <c r="AM4144" t="str">
        <f t="shared" si="2223"/>
        <v>201905HD</v>
      </c>
      <c r="AN4144">
        <f t="shared" ca="1" si="2228"/>
        <v>15.000001640554505</v>
      </c>
      <c r="AO4144">
        <f t="shared" ca="1" si="2229"/>
        <v>5</v>
      </c>
      <c r="AP4144">
        <f t="shared" ca="1" si="2230"/>
        <v>10</v>
      </c>
      <c r="AQ4144">
        <f t="shared" ca="1" si="2231"/>
        <v>14.000082027725371</v>
      </c>
      <c r="AR4144">
        <f t="shared" ca="1" si="2232"/>
        <v>10</v>
      </c>
      <c r="AS4144">
        <f ca="1">P4144/J4144</f>
        <v>-0.16470686986459385</v>
      </c>
    </row>
    <row r="4145" spans="1:45" x14ac:dyDescent="0.4">
      <c r="A4145">
        <f t="shared" si="2221"/>
        <v>201905</v>
      </c>
      <c r="B4145" t="s">
        <v>230</v>
      </c>
      <c r="C4145" t="s">
        <v>75</v>
      </c>
      <c r="D4145" t="str">
        <f t="shared" ca="1" si="2227"/>
        <v>I118</v>
      </c>
      <c r="E4145">
        <f t="shared" ca="1" si="2241"/>
        <v>172</v>
      </c>
      <c r="F4145">
        <f t="shared" ca="1" si="2242"/>
        <v>17</v>
      </c>
      <c r="G4145" t="str">
        <f t="shared" ca="1" si="2224"/>
        <v>S11</v>
      </c>
      <c r="H4145" t="str">
        <f t="shared" ca="1" si="2225"/>
        <v>S117</v>
      </c>
      <c r="I4145">
        <f ca="1">VLOOKUP(D4145,PRC!$A$2:$B$21,2,0)*E4145</f>
        <v>91160000</v>
      </c>
      <c r="J4145">
        <f t="shared" ca="1" si="2243"/>
        <v>72927996</v>
      </c>
      <c r="K4145">
        <f ca="1">VLOOKUP(D4145,PRC!$A$1:$C$21,3,0)*E4145</f>
        <v>38287200</v>
      </c>
      <c r="L4145">
        <f t="shared" ca="1" si="2244"/>
        <v>4558000</v>
      </c>
      <c r="M4145">
        <f t="shared" ca="1" si="2245"/>
        <v>5470000</v>
      </c>
      <c r="N4145">
        <f t="shared" ca="1" si="2246"/>
        <v>10028000</v>
      </c>
      <c r="O4145">
        <f t="shared" ca="1" si="2247"/>
        <v>6381000</v>
      </c>
      <c r="P4145">
        <f t="shared" ca="1" si="2226"/>
        <v>8203796</v>
      </c>
      <c r="Q4145">
        <f ca="1">IF(P4145&gt;0,1,0)</f>
        <v>1</v>
      </c>
      <c r="R4145">
        <f t="shared" ca="1" si="2248"/>
        <v>20</v>
      </c>
      <c r="S4145">
        <f t="shared" ca="1" si="2249"/>
        <v>5</v>
      </c>
      <c r="T4145">
        <f t="shared" ca="1" si="2250"/>
        <v>6</v>
      </c>
      <c r="U4145">
        <f t="shared" ca="1" si="2251"/>
        <v>11</v>
      </c>
      <c r="V4145">
        <f t="shared" ca="1" si="2252"/>
        <v>7</v>
      </c>
      <c r="X4145">
        <f t="shared" si="2254"/>
        <v>4145</v>
      </c>
      <c r="Y4145">
        <f t="shared" si="2255"/>
        <v>4102</v>
      </c>
      <c r="Z4145">
        <f t="shared" si="2256"/>
        <v>4103</v>
      </c>
      <c r="AA4145">
        <f t="shared" si="2253"/>
        <v>4251</v>
      </c>
      <c r="AB4145">
        <f t="shared" si="2222"/>
        <v>150</v>
      </c>
      <c r="AM4145" t="str">
        <f t="shared" si="2223"/>
        <v>201905HD</v>
      </c>
      <c r="AN4145">
        <f t="shared" ca="1" si="2228"/>
        <v>20.000004387889426</v>
      </c>
      <c r="AO4145">
        <f t="shared" ca="1" si="2229"/>
        <v>5</v>
      </c>
      <c r="AP4145">
        <f t="shared" ca="1" si="2230"/>
        <v>6.0004387889425184</v>
      </c>
      <c r="AQ4145">
        <f t="shared" ca="1" si="2231"/>
        <v>11.000438788942517</v>
      </c>
      <c r="AR4145">
        <f t="shared" ca="1" si="2232"/>
        <v>6.9997806055287413</v>
      </c>
      <c r="AS4145">
        <f ca="1">P4145/J4145</f>
        <v>0.11249172402872554</v>
      </c>
    </row>
    <row r="4146" spans="1:45" x14ac:dyDescent="0.4">
      <c r="A4146">
        <f t="shared" si="2221"/>
        <v>201905</v>
      </c>
      <c r="B4146" t="s">
        <v>231</v>
      </c>
      <c r="C4146" t="s">
        <v>75</v>
      </c>
      <c r="D4146" t="str">
        <f t="shared" ca="1" si="2227"/>
        <v>I104</v>
      </c>
      <c r="E4146">
        <f t="shared" ca="1" si="2241"/>
        <v>169</v>
      </c>
      <c r="F4146">
        <f t="shared" ca="1" si="2242"/>
        <v>25</v>
      </c>
      <c r="G4146" t="str">
        <f t="shared" ca="1" si="2224"/>
        <v>S10</v>
      </c>
      <c r="H4146" t="str">
        <f t="shared" ca="1" si="2225"/>
        <v>S106</v>
      </c>
      <c r="I4146">
        <f ca="1">VLOOKUP(D4146,PRC!$A$2:$B$21,2,0)*E4146</f>
        <v>11830000</v>
      </c>
      <c r="J4146">
        <f t="shared" ca="1" si="2243"/>
        <v>9818896</v>
      </c>
      <c r="K4146">
        <f ca="1">VLOOKUP(D4146,PRC!$A$1:$C$21,3,0)*E4146</f>
        <v>4968600</v>
      </c>
      <c r="L4146">
        <f t="shared" ca="1" si="2244"/>
        <v>473000</v>
      </c>
      <c r="M4146">
        <f t="shared" ca="1" si="2245"/>
        <v>1065000</v>
      </c>
      <c r="N4146">
        <f t="shared" ca="1" si="2246"/>
        <v>1656000</v>
      </c>
      <c r="O4146">
        <f t="shared" ca="1" si="2247"/>
        <v>828000</v>
      </c>
      <c r="P4146">
        <f t="shared" ca="1" si="2226"/>
        <v>828296</v>
      </c>
      <c r="Q4146">
        <f ca="1">IF(P4146&gt;0,1,0)</f>
        <v>1</v>
      </c>
      <c r="R4146">
        <f t="shared" ca="1" si="2248"/>
        <v>17</v>
      </c>
      <c r="S4146">
        <f t="shared" ca="1" si="2249"/>
        <v>4</v>
      </c>
      <c r="T4146">
        <f t="shared" ca="1" si="2250"/>
        <v>9</v>
      </c>
      <c r="U4146">
        <f t="shared" ca="1" si="2251"/>
        <v>14</v>
      </c>
      <c r="V4146">
        <f t="shared" ca="1" si="2252"/>
        <v>7</v>
      </c>
      <c r="X4146">
        <f t="shared" si="2254"/>
        <v>4146</v>
      </c>
      <c r="Y4146">
        <f t="shared" si="2255"/>
        <v>4102</v>
      </c>
      <c r="Z4146">
        <f t="shared" si="2256"/>
        <v>4103</v>
      </c>
      <c r="AA4146">
        <f t="shared" si="2253"/>
        <v>4251</v>
      </c>
      <c r="AB4146">
        <f t="shared" si="2222"/>
        <v>150</v>
      </c>
      <c r="AM4146" t="str">
        <f t="shared" si="2223"/>
        <v>201905HD</v>
      </c>
      <c r="AN4146">
        <f t="shared" ca="1" si="2228"/>
        <v>17.00003381234151</v>
      </c>
      <c r="AO4146">
        <f t="shared" ca="1" si="2229"/>
        <v>3.9983093829247673</v>
      </c>
      <c r="AP4146">
        <f t="shared" ca="1" si="2230"/>
        <v>9.0025359256128485</v>
      </c>
      <c r="AQ4146">
        <f t="shared" ca="1" si="2231"/>
        <v>13.998309382924766</v>
      </c>
      <c r="AR4146">
        <f t="shared" ca="1" si="2232"/>
        <v>6.9991546914623832</v>
      </c>
      <c r="AS4146">
        <f ca="1">P4146/J4146</f>
        <v>8.4357345265699935E-2</v>
      </c>
    </row>
    <row r="4147" spans="1:45" x14ac:dyDescent="0.4">
      <c r="A4147">
        <f t="shared" si="2221"/>
        <v>201905</v>
      </c>
      <c r="B4147" t="s">
        <v>232</v>
      </c>
      <c r="C4147" t="s">
        <v>75</v>
      </c>
      <c r="D4147" t="str">
        <f t="shared" ca="1" si="2227"/>
        <v>I113</v>
      </c>
      <c r="E4147">
        <f t="shared" ca="1" si="2241"/>
        <v>190</v>
      </c>
      <c r="F4147">
        <f t="shared" ca="1" si="2242"/>
        <v>17</v>
      </c>
      <c r="G4147" t="str">
        <f t="shared" ca="1" si="2224"/>
        <v>S10</v>
      </c>
      <c r="H4147" t="str">
        <f t="shared" ca="1" si="2225"/>
        <v>S102</v>
      </c>
      <c r="I4147">
        <f ca="1">VLOOKUP(D4147,PRC!$A$2:$B$21,2,0)*E4147</f>
        <v>127300000</v>
      </c>
      <c r="J4147">
        <f t="shared" ca="1" si="2243"/>
        <v>106931996</v>
      </c>
      <c r="K4147">
        <f ca="1">VLOOKUP(D4147,PRC!$A$1:$C$21,3,0)*E4147</f>
        <v>57285000</v>
      </c>
      <c r="L4147">
        <f t="shared" ca="1" si="2244"/>
        <v>3819000</v>
      </c>
      <c r="M4147">
        <f t="shared" ca="1" si="2245"/>
        <v>10184000</v>
      </c>
      <c r="N4147">
        <f t="shared" ca="1" si="2246"/>
        <v>16549000</v>
      </c>
      <c r="O4147">
        <f t="shared" ca="1" si="2247"/>
        <v>7638000</v>
      </c>
      <c r="P4147">
        <f t="shared" ca="1" si="2226"/>
        <v>11456996</v>
      </c>
      <c r="Q4147">
        <f ca="1">IF(P4147&gt;0,1,0)</f>
        <v>1</v>
      </c>
      <c r="R4147">
        <f t="shared" ca="1" si="2248"/>
        <v>16</v>
      </c>
      <c r="S4147">
        <f t="shared" ca="1" si="2249"/>
        <v>3</v>
      </c>
      <c r="T4147">
        <f t="shared" ca="1" si="2250"/>
        <v>8</v>
      </c>
      <c r="U4147">
        <f t="shared" ca="1" si="2251"/>
        <v>13</v>
      </c>
      <c r="V4147">
        <f t="shared" ca="1" si="2252"/>
        <v>6</v>
      </c>
      <c r="X4147">
        <f t="shared" si="2254"/>
        <v>4147</v>
      </c>
      <c r="Y4147">
        <f t="shared" si="2255"/>
        <v>4102</v>
      </c>
      <c r="Z4147">
        <f t="shared" si="2256"/>
        <v>4103</v>
      </c>
      <c r="AA4147">
        <f t="shared" si="2253"/>
        <v>4251</v>
      </c>
      <c r="AB4147">
        <f t="shared" si="2222"/>
        <v>150</v>
      </c>
      <c r="AM4147" t="str">
        <f t="shared" si="2223"/>
        <v>201905HD</v>
      </c>
      <c r="AN4147">
        <f t="shared" ca="1" si="2228"/>
        <v>16.000003142183814</v>
      </c>
      <c r="AO4147">
        <f t="shared" ca="1" si="2229"/>
        <v>3</v>
      </c>
      <c r="AP4147">
        <f t="shared" ca="1" si="2230"/>
        <v>8</v>
      </c>
      <c r="AQ4147">
        <f t="shared" ca="1" si="2231"/>
        <v>13</v>
      </c>
      <c r="AR4147">
        <f t="shared" ca="1" si="2232"/>
        <v>6</v>
      </c>
      <c r="AS4147">
        <f ca="1">P4147/J4147</f>
        <v>0.10714282374379321</v>
      </c>
    </row>
    <row r="4148" spans="1:45" x14ac:dyDescent="0.4">
      <c r="A4148">
        <f t="shared" si="2221"/>
        <v>201905</v>
      </c>
      <c r="B4148" t="s">
        <v>233</v>
      </c>
      <c r="C4148" t="s">
        <v>75</v>
      </c>
      <c r="D4148" t="str">
        <f t="shared" ca="1" si="2227"/>
        <v>I106</v>
      </c>
      <c r="E4148">
        <f t="shared" ca="1" si="2241"/>
        <v>191</v>
      </c>
      <c r="F4148">
        <f t="shared" ca="1" si="2242"/>
        <v>24</v>
      </c>
      <c r="G4148" t="str">
        <f t="shared" ca="1" si="2224"/>
        <v>S10</v>
      </c>
      <c r="H4148" t="str">
        <f t="shared" ca="1" si="2225"/>
        <v>S109</v>
      </c>
      <c r="I4148">
        <f ca="1">VLOOKUP(D4148,PRC!$A$2:$B$21,2,0)*E4148</f>
        <v>3820000</v>
      </c>
      <c r="J4148">
        <f t="shared" ca="1" si="2243"/>
        <v>3094196</v>
      </c>
      <c r="K4148">
        <f ca="1">VLOOKUP(D4148,PRC!$A$1:$C$21,3,0)*E4148</f>
        <v>2024600</v>
      </c>
      <c r="L4148">
        <f t="shared" ca="1" si="2244"/>
        <v>153000</v>
      </c>
      <c r="M4148">
        <f t="shared" ca="1" si="2245"/>
        <v>382000</v>
      </c>
      <c r="N4148">
        <f t="shared" ca="1" si="2246"/>
        <v>535000</v>
      </c>
      <c r="O4148">
        <f t="shared" ca="1" si="2247"/>
        <v>306000</v>
      </c>
      <c r="P4148">
        <f t="shared" ca="1" si="2226"/>
        <v>-306404</v>
      </c>
      <c r="Q4148">
        <f ca="1">IF(P4148&gt;0,1,0)</f>
        <v>0</v>
      </c>
      <c r="R4148">
        <f t="shared" ca="1" si="2248"/>
        <v>19</v>
      </c>
      <c r="S4148">
        <f t="shared" ca="1" si="2249"/>
        <v>4</v>
      </c>
      <c r="T4148">
        <f t="shared" ca="1" si="2250"/>
        <v>10</v>
      </c>
      <c r="U4148">
        <f t="shared" ca="1" si="2251"/>
        <v>14</v>
      </c>
      <c r="V4148">
        <f t="shared" ca="1" si="2252"/>
        <v>8</v>
      </c>
      <c r="X4148">
        <f t="shared" si="2254"/>
        <v>4148</v>
      </c>
      <c r="Y4148">
        <f t="shared" si="2255"/>
        <v>4102</v>
      </c>
      <c r="Z4148">
        <f t="shared" si="2256"/>
        <v>4103</v>
      </c>
      <c r="AA4148">
        <f t="shared" si="2253"/>
        <v>4251</v>
      </c>
      <c r="AB4148">
        <f t="shared" si="2222"/>
        <v>150</v>
      </c>
      <c r="AM4148" t="str">
        <f t="shared" si="2223"/>
        <v>201905HD</v>
      </c>
      <c r="AN4148">
        <f t="shared" ca="1" si="2228"/>
        <v>19.000104712041889</v>
      </c>
      <c r="AO4148">
        <f t="shared" ca="1" si="2229"/>
        <v>4.005235602094241</v>
      </c>
      <c r="AP4148">
        <f t="shared" ca="1" si="2230"/>
        <v>10</v>
      </c>
      <c r="AQ4148">
        <f t="shared" ca="1" si="2231"/>
        <v>14.00523560209424</v>
      </c>
      <c r="AR4148">
        <f t="shared" ca="1" si="2232"/>
        <v>8.010471204188482</v>
      </c>
      <c r="AS4148">
        <f ca="1">P4148/J4148</f>
        <v>-9.9025401105812302E-2</v>
      </c>
    </row>
    <row r="4149" spans="1:45" x14ac:dyDescent="0.4">
      <c r="A4149">
        <f t="shared" si="2221"/>
        <v>201905</v>
      </c>
      <c r="B4149" t="s">
        <v>234</v>
      </c>
      <c r="C4149" t="s">
        <v>75</v>
      </c>
      <c r="D4149" t="str">
        <f t="shared" ca="1" si="2227"/>
        <v>I108</v>
      </c>
      <c r="E4149">
        <f t="shared" ca="1" si="2241"/>
        <v>167</v>
      </c>
      <c r="F4149">
        <f t="shared" ca="1" si="2242"/>
        <v>17</v>
      </c>
      <c r="G4149" t="str">
        <f t="shared" ca="1" si="2224"/>
        <v>S11</v>
      </c>
      <c r="H4149" t="str">
        <f t="shared" ca="1" si="2225"/>
        <v>S115</v>
      </c>
      <c r="I4149">
        <f ca="1">VLOOKUP(D4149,PRC!$A$2:$B$21,2,0)*E4149</f>
        <v>6680000</v>
      </c>
      <c r="J4149">
        <f t="shared" ca="1" si="2243"/>
        <v>5076796</v>
      </c>
      <c r="K4149">
        <f ca="1">VLOOKUP(D4149,PRC!$A$1:$C$21,3,0)*E4149</f>
        <v>3072800</v>
      </c>
      <c r="L4149">
        <f t="shared" ca="1" si="2244"/>
        <v>200000</v>
      </c>
      <c r="M4149">
        <f t="shared" ca="1" si="2245"/>
        <v>534000</v>
      </c>
      <c r="N4149">
        <f t="shared" ca="1" si="2246"/>
        <v>802000</v>
      </c>
      <c r="O4149">
        <f t="shared" ca="1" si="2247"/>
        <v>334000</v>
      </c>
      <c r="P4149">
        <f t="shared" ca="1" si="2226"/>
        <v>133996</v>
      </c>
      <c r="Q4149">
        <f ca="1">IF(P4149&gt;0,1,0)</f>
        <v>1</v>
      </c>
      <c r="R4149">
        <f t="shared" ca="1" si="2248"/>
        <v>24</v>
      </c>
      <c r="S4149">
        <f t="shared" ca="1" si="2249"/>
        <v>3</v>
      </c>
      <c r="T4149">
        <f t="shared" ca="1" si="2250"/>
        <v>8</v>
      </c>
      <c r="U4149">
        <f t="shared" ca="1" si="2251"/>
        <v>12</v>
      </c>
      <c r="V4149">
        <f t="shared" ca="1" si="2252"/>
        <v>5</v>
      </c>
      <c r="X4149">
        <f t="shared" si="2254"/>
        <v>4149</v>
      </c>
      <c r="Y4149">
        <f t="shared" si="2255"/>
        <v>4102</v>
      </c>
      <c r="Z4149">
        <f t="shared" si="2256"/>
        <v>4103</v>
      </c>
      <c r="AA4149">
        <f t="shared" si="2253"/>
        <v>4251</v>
      </c>
      <c r="AB4149">
        <f t="shared" si="2222"/>
        <v>150</v>
      </c>
      <c r="AM4149" t="str">
        <f t="shared" si="2223"/>
        <v>201905HD</v>
      </c>
      <c r="AN4149">
        <f t="shared" ca="1" si="2228"/>
        <v>24.000059880239522</v>
      </c>
      <c r="AO4149">
        <f t="shared" ca="1" si="2229"/>
        <v>2.9940119760479043</v>
      </c>
      <c r="AP4149">
        <f t="shared" ca="1" si="2230"/>
        <v>7.9940119760479043</v>
      </c>
      <c r="AQ4149">
        <f t="shared" ca="1" si="2231"/>
        <v>12.005988023952096</v>
      </c>
      <c r="AR4149">
        <f t="shared" ca="1" si="2232"/>
        <v>5</v>
      </c>
      <c r="AS4149">
        <f ca="1">P4149/J4149</f>
        <v>2.6393812160268013E-2</v>
      </c>
    </row>
    <row r="4150" spans="1:45" x14ac:dyDescent="0.4">
      <c r="A4150">
        <f t="shared" si="2221"/>
        <v>201905</v>
      </c>
      <c r="B4150" t="s">
        <v>235</v>
      </c>
      <c r="C4150" t="s">
        <v>75</v>
      </c>
      <c r="D4150" t="str">
        <f t="shared" ca="1" si="2227"/>
        <v>I116</v>
      </c>
      <c r="E4150">
        <f t="shared" ca="1" si="2241"/>
        <v>128</v>
      </c>
      <c r="F4150">
        <f t="shared" ca="1" si="2242"/>
        <v>16</v>
      </c>
      <c r="G4150" t="str">
        <f t="shared" ca="1" si="2224"/>
        <v>S11</v>
      </c>
      <c r="H4150" t="str">
        <f t="shared" ca="1" si="2225"/>
        <v>S112</v>
      </c>
      <c r="I4150">
        <f ca="1">VLOOKUP(D4150,PRC!$A$2:$B$21,2,0)*E4150</f>
        <v>186880000</v>
      </c>
      <c r="J4150">
        <f t="shared" ca="1" si="2243"/>
        <v>155110396</v>
      </c>
      <c r="K4150">
        <f ca="1">VLOOKUP(D4150,PRC!$A$1:$C$21,3,0)*E4150</f>
        <v>112128000</v>
      </c>
      <c r="L4150">
        <f t="shared" ca="1" si="2244"/>
        <v>7475000</v>
      </c>
      <c r="M4150">
        <f t="shared" ca="1" si="2245"/>
        <v>9344000</v>
      </c>
      <c r="N4150">
        <f t="shared" ca="1" si="2246"/>
        <v>26163000</v>
      </c>
      <c r="O4150">
        <f t="shared" ca="1" si="2247"/>
        <v>11213000</v>
      </c>
      <c r="P4150">
        <f t="shared" ca="1" si="2226"/>
        <v>-11212604</v>
      </c>
      <c r="Q4150">
        <f ca="1">IF(P4150&gt;0,1,0)</f>
        <v>0</v>
      </c>
      <c r="R4150">
        <f t="shared" ca="1" si="2248"/>
        <v>17</v>
      </c>
      <c r="S4150">
        <f t="shared" ca="1" si="2249"/>
        <v>4</v>
      </c>
      <c r="T4150">
        <f t="shared" ca="1" si="2250"/>
        <v>5</v>
      </c>
      <c r="U4150">
        <f t="shared" ca="1" si="2251"/>
        <v>14</v>
      </c>
      <c r="V4150">
        <f t="shared" ca="1" si="2252"/>
        <v>6</v>
      </c>
      <c r="X4150">
        <f t="shared" si="2254"/>
        <v>4150</v>
      </c>
      <c r="Y4150">
        <f t="shared" si="2255"/>
        <v>4102</v>
      </c>
      <c r="Z4150">
        <f t="shared" si="2256"/>
        <v>4103</v>
      </c>
      <c r="AA4150">
        <f t="shared" si="2253"/>
        <v>4251</v>
      </c>
      <c r="AB4150">
        <f t="shared" si="2222"/>
        <v>150</v>
      </c>
      <c r="AM4150" t="str">
        <f t="shared" si="2223"/>
        <v>201905HD</v>
      </c>
      <c r="AN4150">
        <f t="shared" ca="1" si="2228"/>
        <v>17.000002140410963</v>
      </c>
      <c r="AO4150">
        <f t="shared" ca="1" si="2229"/>
        <v>3.999892979452055</v>
      </c>
      <c r="AP4150">
        <f t="shared" ca="1" si="2230"/>
        <v>5</v>
      </c>
      <c r="AQ4150">
        <f t="shared" ca="1" si="2231"/>
        <v>13.999892979452056</v>
      </c>
      <c r="AR4150">
        <f t="shared" ca="1" si="2232"/>
        <v>6.0001070205479445</v>
      </c>
      <c r="AS4150">
        <f ca="1">P4150/J4150</f>
        <v>-7.2287894874564051E-2</v>
      </c>
    </row>
    <row r="4151" spans="1:45" x14ac:dyDescent="0.4">
      <c r="A4151">
        <f t="shared" si="2221"/>
        <v>201905</v>
      </c>
      <c r="B4151" t="s">
        <v>236</v>
      </c>
      <c r="C4151" t="s">
        <v>75</v>
      </c>
      <c r="D4151" t="str">
        <f t="shared" ca="1" si="2227"/>
        <v>I115</v>
      </c>
      <c r="E4151">
        <f t="shared" ca="1" si="2241"/>
        <v>113</v>
      </c>
      <c r="F4151">
        <f t="shared" ca="1" si="2242"/>
        <v>25</v>
      </c>
      <c r="G4151" t="str">
        <f t="shared" ca="1" si="2224"/>
        <v>S10</v>
      </c>
      <c r="H4151" t="str">
        <f t="shared" ca="1" si="2225"/>
        <v>S104</v>
      </c>
      <c r="I4151">
        <f ca="1">VLOOKUP(D4151,PRC!$A$2:$B$21,2,0)*E4151</f>
        <v>565000</v>
      </c>
      <c r="J4151">
        <f t="shared" ca="1" si="2243"/>
        <v>446346</v>
      </c>
      <c r="K4151">
        <f ca="1">VLOOKUP(D4151,PRC!$A$1:$C$21,3,0)*E4151</f>
        <v>271200</v>
      </c>
      <c r="L4151">
        <f t="shared" ca="1" si="2244"/>
        <v>17000</v>
      </c>
      <c r="M4151">
        <f t="shared" ca="1" si="2245"/>
        <v>51000</v>
      </c>
      <c r="N4151">
        <f t="shared" ca="1" si="2246"/>
        <v>68000</v>
      </c>
      <c r="O4151">
        <f t="shared" ca="1" si="2247"/>
        <v>57000</v>
      </c>
      <c r="P4151">
        <f t="shared" ca="1" si="2226"/>
        <v>-17854</v>
      </c>
      <c r="Q4151">
        <f ca="1">IF(P4151&gt;0,1,0)</f>
        <v>0</v>
      </c>
      <c r="R4151">
        <f t="shared" ca="1" si="2248"/>
        <v>21</v>
      </c>
      <c r="S4151">
        <f t="shared" ca="1" si="2249"/>
        <v>3</v>
      </c>
      <c r="T4151">
        <f t="shared" ca="1" si="2250"/>
        <v>9</v>
      </c>
      <c r="U4151">
        <f t="shared" ca="1" si="2251"/>
        <v>12</v>
      </c>
      <c r="V4151">
        <f t="shared" ca="1" si="2252"/>
        <v>10</v>
      </c>
      <c r="X4151">
        <f t="shared" si="2254"/>
        <v>4151</v>
      </c>
      <c r="Y4151">
        <f t="shared" si="2255"/>
        <v>4102</v>
      </c>
      <c r="Z4151">
        <f t="shared" si="2256"/>
        <v>4103</v>
      </c>
      <c r="AA4151">
        <f t="shared" si="2253"/>
        <v>4251</v>
      </c>
      <c r="AB4151">
        <f t="shared" si="2222"/>
        <v>150</v>
      </c>
      <c r="AM4151" t="str">
        <f t="shared" si="2223"/>
        <v>201905HD</v>
      </c>
      <c r="AN4151">
        <f t="shared" ca="1" si="2228"/>
        <v>21.000707964601773</v>
      </c>
      <c r="AO4151">
        <f t="shared" ca="1" si="2229"/>
        <v>3.0088495575221237</v>
      </c>
      <c r="AP4151">
        <f t="shared" ca="1" si="2230"/>
        <v>9.0265486725663724</v>
      </c>
      <c r="AQ4151">
        <f t="shared" ca="1" si="2231"/>
        <v>12.035398230088495</v>
      </c>
      <c r="AR4151">
        <f t="shared" ca="1" si="2232"/>
        <v>10.08849557522124</v>
      </c>
      <c r="AS4151">
        <f ca="1">P4151/J4151</f>
        <v>-4.0000358466301927E-2</v>
      </c>
    </row>
    <row r="4152" spans="1:45" x14ac:dyDescent="0.4">
      <c r="A4152">
        <f t="shared" si="2221"/>
        <v>201905</v>
      </c>
      <c r="B4152" t="s">
        <v>237</v>
      </c>
      <c r="C4152" t="s">
        <v>75</v>
      </c>
      <c r="D4152" t="str">
        <f t="shared" ca="1" si="2227"/>
        <v>I114</v>
      </c>
      <c r="E4152">
        <f t="shared" ca="1" si="2241"/>
        <v>106</v>
      </c>
      <c r="F4152">
        <f t="shared" ca="1" si="2242"/>
        <v>21</v>
      </c>
      <c r="G4152" t="str">
        <f t="shared" ca="1" si="2224"/>
        <v>S11</v>
      </c>
      <c r="H4152" t="str">
        <f t="shared" ca="1" si="2225"/>
        <v>S116</v>
      </c>
      <c r="I4152">
        <f ca="1">VLOOKUP(D4152,PRC!$A$2:$B$21,2,0)*E4152</f>
        <v>25440000</v>
      </c>
      <c r="J4152">
        <f t="shared" ca="1" si="2243"/>
        <v>20860796</v>
      </c>
      <c r="K4152">
        <f ca="1">VLOOKUP(D4152,PRC!$A$1:$C$21,3,0)*E4152</f>
        <v>14755200</v>
      </c>
      <c r="L4152">
        <f t="shared" ca="1" si="2244"/>
        <v>1018000</v>
      </c>
      <c r="M4152">
        <f t="shared" ca="1" si="2245"/>
        <v>1781000</v>
      </c>
      <c r="N4152">
        <f t="shared" ca="1" si="2246"/>
        <v>2544000</v>
      </c>
      <c r="O4152">
        <f t="shared" ca="1" si="2247"/>
        <v>2035000</v>
      </c>
      <c r="P4152">
        <f t="shared" ca="1" si="2226"/>
        <v>-1272404</v>
      </c>
      <c r="Q4152">
        <f ca="1">IF(P4152&gt;0,1,0)</f>
        <v>0</v>
      </c>
      <c r="R4152">
        <f t="shared" ca="1" si="2248"/>
        <v>18</v>
      </c>
      <c r="S4152">
        <f t="shared" ca="1" si="2249"/>
        <v>4</v>
      </c>
      <c r="T4152">
        <f t="shared" ca="1" si="2250"/>
        <v>7</v>
      </c>
      <c r="U4152">
        <f t="shared" ca="1" si="2251"/>
        <v>10</v>
      </c>
      <c r="V4152">
        <f t="shared" ca="1" si="2252"/>
        <v>8</v>
      </c>
      <c r="X4152">
        <f t="shared" si="2254"/>
        <v>4152</v>
      </c>
      <c r="Y4152">
        <f t="shared" si="2255"/>
        <v>4102</v>
      </c>
      <c r="Z4152">
        <f t="shared" si="2256"/>
        <v>4103</v>
      </c>
      <c r="AA4152">
        <f t="shared" si="2253"/>
        <v>4251</v>
      </c>
      <c r="AB4152">
        <f t="shared" si="2222"/>
        <v>150</v>
      </c>
      <c r="AM4152" t="str">
        <f t="shared" si="2223"/>
        <v>201905HD</v>
      </c>
      <c r="AN4152">
        <f t="shared" ca="1" si="2228"/>
        <v>18.000015723270437</v>
      </c>
      <c r="AO4152">
        <f t="shared" ca="1" si="2229"/>
        <v>4.0015723270440251</v>
      </c>
      <c r="AP4152">
        <f t="shared" ca="1" si="2230"/>
        <v>7.0007861635220134</v>
      </c>
      <c r="AQ4152">
        <f t="shared" ca="1" si="2231"/>
        <v>10</v>
      </c>
      <c r="AR4152">
        <f t="shared" ca="1" si="2232"/>
        <v>7.9992138364779874</v>
      </c>
      <c r="AS4152">
        <f ca="1">P4152/J4152</f>
        <v>-6.0994987918965314E-2</v>
      </c>
    </row>
    <row r="4153" spans="1:45" x14ac:dyDescent="0.4">
      <c r="A4153">
        <f t="shared" si="2221"/>
        <v>201905</v>
      </c>
      <c r="B4153" t="s">
        <v>238</v>
      </c>
      <c r="C4153" t="s">
        <v>75</v>
      </c>
      <c r="D4153" t="str">
        <f t="shared" ca="1" si="2227"/>
        <v>I103</v>
      </c>
      <c r="E4153">
        <f t="shared" ca="1" si="2241"/>
        <v>163</v>
      </c>
      <c r="F4153">
        <f t="shared" ca="1" si="2242"/>
        <v>21</v>
      </c>
      <c r="G4153" t="str">
        <f t="shared" ca="1" si="2224"/>
        <v>S11</v>
      </c>
      <c r="H4153" t="str">
        <f t="shared" ca="1" si="2225"/>
        <v>S116</v>
      </c>
      <c r="I4153">
        <f ca="1">VLOOKUP(D4153,PRC!$A$2:$B$21,2,0)*E4153</f>
        <v>8150000</v>
      </c>
      <c r="J4153">
        <f t="shared" ca="1" si="2243"/>
        <v>6682996.0000000009</v>
      </c>
      <c r="K4153">
        <f ca="1">VLOOKUP(D4153,PRC!$A$1:$C$21,3,0)*E4153</f>
        <v>4645500</v>
      </c>
      <c r="L4153">
        <f t="shared" ca="1" si="2244"/>
        <v>326000</v>
      </c>
      <c r="M4153">
        <f t="shared" ca="1" si="2245"/>
        <v>815000</v>
      </c>
      <c r="N4153">
        <f t="shared" ca="1" si="2246"/>
        <v>1141000</v>
      </c>
      <c r="O4153">
        <f t="shared" ca="1" si="2247"/>
        <v>408000</v>
      </c>
      <c r="P4153">
        <f t="shared" ca="1" si="2226"/>
        <v>-652503.99999999907</v>
      </c>
      <c r="Q4153">
        <f ca="1">IF(P4153&gt;0,1,0)</f>
        <v>0</v>
      </c>
      <c r="R4153">
        <f t="shared" ca="1" si="2248"/>
        <v>18</v>
      </c>
      <c r="S4153">
        <f t="shared" ca="1" si="2249"/>
        <v>4</v>
      </c>
      <c r="T4153">
        <f t="shared" ca="1" si="2250"/>
        <v>10</v>
      </c>
      <c r="U4153">
        <f t="shared" ca="1" si="2251"/>
        <v>14</v>
      </c>
      <c r="V4153">
        <f t="shared" ca="1" si="2252"/>
        <v>5</v>
      </c>
      <c r="X4153">
        <f t="shared" si="2254"/>
        <v>4153</v>
      </c>
      <c r="Y4153">
        <f t="shared" si="2255"/>
        <v>4102</v>
      </c>
      <c r="Z4153">
        <f t="shared" si="2256"/>
        <v>4103</v>
      </c>
      <c r="AA4153">
        <f t="shared" si="2253"/>
        <v>4251</v>
      </c>
      <c r="AB4153">
        <f t="shared" si="2222"/>
        <v>150</v>
      </c>
      <c r="AM4153" t="str">
        <f t="shared" si="2223"/>
        <v>201905HD</v>
      </c>
      <c r="AN4153">
        <f t="shared" ca="1" si="2228"/>
        <v>18.000049079754589</v>
      </c>
      <c r="AO4153">
        <f t="shared" ca="1" si="2229"/>
        <v>4</v>
      </c>
      <c r="AP4153">
        <f t="shared" ca="1" si="2230"/>
        <v>10</v>
      </c>
      <c r="AQ4153">
        <f t="shared" ca="1" si="2231"/>
        <v>14.000000000000002</v>
      </c>
      <c r="AR4153">
        <f t="shared" ca="1" si="2232"/>
        <v>5.0061349693251529</v>
      </c>
      <c r="AS4153">
        <f ca="1">P4153/J4153</f>
        <v>-9.7636449281130647E-2</v>
      </c>
    </row>
    <row r="4154" spans="1:45" x14ac:dyDescent="0.4">
      <c r="A4154">
        <f t="shared" si="2221"/>
        <v>201905</v>
      </c>
      <c r="B4154" t="s">
        <v>239</v>
      </c>
      <c r="C4154" t="s">
        <v>75</v>
      </c>
      <c r="D4154" t="str">
        <f t="shared" ca="1" si="2227"/>
        <v>I114</v>
      </c>
      <c r="E4154">
        <f t="shared" ca="1" si="2241"/>
        <v>171</v>
      </c>
      <c r="F4154">
        <f t="shared" ca="1" si="2242"/>
        <v>25</v>
      </c>
      <c r="G4154" t="str">
        <f t="shared" ca="1" si="2224"/>
        <v>S11</v>
      </c>
      <c r="H4154" t="str">
        <f t="shared" ca="1" si="2225"/>
        <v>S114</v>
      </c>
      <c r="I4154">
        <f ca="1">VLOOKUP(D4154,PRC!$A$2:$B$21,2,0)*E4154</f>
        <v>41040000</v>
      </c>
      <c r="J4154">
        <f t="shared" ca="1" si="2243"/>
        <v>32011196</v>
      </c>
      <c r="K4154">
        <f ca="1">VLOOKUP(D4154,PRC!$A$1:$C$21,3,0)*E4154</f>
        <v>23803200</v>
      </c>
      <c r="L4154">
        <f t="shared" ca="1" si="2244"/>
        <v>1642000</v>
      </c>
      <c r="M4154">
        <f t="shared" ca="1" si="2245"/>
        <v>3694000</v>
      </c>
      <c r="N4154">
        <f t="shared" ca="1" si="2246"/>
        <v>6156000</v>
      </c>
      <c r="O4154">
        <f t="shared" ca="1" si="2247"/>
        <v>2462000</v>
      </c>
      <c r="P4154">
        <f t="shared" ca="1" si="2226"/>
        <v>-5746004</v>
      </c>
      <c r="Q4154">
        <f ca="1">IF(P4154&gt;0,1,0)</f>
        <v>0</v>
      </c>
      <c r="R4154">
        <f t="shared" ca="1" si="2248"/>
        <v>22</v>
      </c>
      <c r="S4154">
        <f t="shared" ca="1" si="2249"/>
        <v>4</v>
      </c>
      <c r="T4154">
        <f t="shared" ca="1" si="2250"/>
        <v>9</v>
      </c>
      <c r="U4154">
        <f t="shared" ca="1" si="2251"/>
        <v>15</v>
      </c>
      <c r="V4154">
        <f t="shared" ca="1" si="2252"/>
        <v>6</v>
      </c>
      <c r="X4154">
        <f t="shared" si="2254"/>
        <v>4154</v>
      </c>
      <c r="Y4154">
        <f t="shared" si="2255"/>
        <v>4102</v>
      </c>
      <c r="Z4154">
        <f t="shared" si="2256"/>
        <v>4103</v>
      </c>
      <c r="AA4154">
        <f t="shared" si="2253"/>
        <v>4251</v>
      </c>
      <c r="AB4154">
        <f t="shared" si="2222"/>
        <v>150</v>
      </c>
      <c r="AM4154" t="str">
        <f t="shared" si="2223"/>
        <v>201905HD</v>
      </c>
      <c r="AN4154">
        <f t="shared" ca="1" si="2228"/>
        <v>22.000009746588688</v>
      </c>
      <c r="AO4154">
        <f t="shared" ca="1" si="2229"/>
        <v>4.0009746588693957</v>
      </c>
      <c r="AP4154">
        <f t="shared" ca="1" si="2230"/>
        <v>9.0009746588693957</v>
      </c>
      <c r="AQ4154">
        <f t="shared" ca="1" si="2231"/>
        <v>15</v>
      </c>
      <c r="AR4154">
        <f t="shared" ca="1" si="2232"/>
        <v>5.9990253411306043</v>
      </c>
      <c r="AS4154">
        <f ca="1">P4154/J4154</f>
        <v>-0.17949982249960295</v>
      </c>
    </row>
    <row r="4155" spans="1:45" x14ac:dyDescent="0.4">
      <c r="A4155">
        <f t="shared" si="2221"/>
        <v>201905</v>
      </c>
      <c r="B4155" t="s">
        <v>240</v>
      </c>
      <c r="C4155" t="s">
        <v>75</v>
      </c>
      <c r="D4155" t="str">
        <f t="shared" ca="1" si="2227"/>
        <v>I108</v>
      </c>
      <c r="E4155">
        <f t="shared" ca="1" si="2241"/>
        <v>142</v>
      </c>
      <c r="F4155">
        <f t="shared" ca="1" si="2242"/>
        <v>21</v>
      </c>
      <c r="G4155" t="str">
        <f t="shared" ca="1" si="2224"/>
        <v>S10</v>
      </c>
      <c r="H4155" t="str">
        <f t="shared" ca="1" si="2225"/>
        <v>S103</v>
      </c>
      <c r="I4155">
        <f ca="1">VLOOKUP(D4155,PRC!$A$2:$B$21,2,0)*E4155</f>
        <v>5680000</v>
      </c>
      <c r="J4155">
        <f t="shared" ca="1" si="2243"/>
        <v>4714396</v>
      </c>
      <c r="K4155">
        <f ca="1">VLOOKUP(D4155,PRC!$A$1:$C$21,3,0)*E4155</f>
        <v>2612800</v>
      </c>
      <c r="L4155">
        <f t="shared" ca="1" si="2244"/>
        <v>170000</v>
      </c>
      <c r="M4155">
        <f t="shared" ca="1" si="2245"/>
        <v>454000</v>
      </c>
      <c r="N4155">
        <f t="shared" ca="1" si="2246"/>
        <v>738000</v>
      </c>
      <c r="O4155">
        <f t="shared" ca="1" si="2247"/>
        <v>454000</v>
      </c>
      <c r="P4155">
        <f t="shared" ca="1" si="2226"/>
        <v>285596</v>
      </c>
      <c r="Q4155">
        <f ca="1">IF(P4155&gt;0,1,0)</f>
        <v>1</v>
      </c>
      <c r="R4155">
        <f t="shared" ca="1" si="2248"/>
        <v>17</v>
      </c>
      <c r="S4155">
        <f t="shared" ca="1" si="2249"/>
        <v>3</v>
      </c>
      <c r="T4155">
        <f t="shared" ca="1" si="2250"/>
        <v>8</v>
      </c>
      <c r="U4155">
        <f t="shared" ca="1" si="2251"/>
        <v>13</v>
      </c>
      <c r="V4155">
        <f t="shared" ca="1" si="2252"/>
        <v>8</v>
      </c>
      <c r="X4155">
        <f t="shared" si="2254"/>
        <v>4155</v>
      </c>
      <c r="Y4155">
        <f t="shared" si="2255"/>
        <v>4102</v>
      </c>
      <c r="Z4155">
        <f t="shared" si="2256"/>
        <v>4103</v>
      </c>
      <c r="AA4155">
        <f t="shared" si="2253"/>
        <v>4251</v>
      </c>
      <c r="AB4155">
        <f t="shared" si="2222"/>
        <v>150</v>
      </c>
      <c r="AM4155" t="str">
        <f t="shared" si="2223"/>
        <v>201905HD</v>
      </c>
      <c r="AN4155">
        <f t="shared" ca="1" si="2228"/>
        <v>17.000070422535206</v>
      </c>
      <c r="AO4155">
        <f t="shared" ca="1" si="2229"/>
        <v>2.992957746478873</v>
      </c>
      <c r="AP4155">
        <f t="shared" ca="1" si="2230"/>
        <v>7.9929577464788739</v>
      </c>
      <c r="AQ4155">
        <f t="shared" ca="1" si="2231"/>
        <v>12.992957746478872</v>
      </c>
      <c r="AR4155">
        <f t="shared" ca="1" si="2232"/>
        <v>7.9929577464788739</v>
      </c>
      <c r="AS4155">
        <f ca="1">P4155/J4155</f>
        <v>6.0579552502589937E-2</v>
      </c>
    </row>
    <row r="4156" spans="1:45" x14ac:dyDescent="0.4">
      <c r="A4156">
        <f t="shared" si="2221"/>
        <v>201905</v>
      </c>
      <c r="B4156" t="s">
        <v>241</v>
      </c>
      <c r="C4156" t="s">
        <v>75</v>
      </c>
      <c r="D4156" t="str">
        <f t="shared" ca="1" si="2227"/>
        <v>I120</v>
      </c>
      <c r="E4156">
        <f t="shared" ca="1" si="2241"/>
        <v>145</v>
      </c>
      <c r="F4156">
        <f t="shared" ca="1" si="2242"/>
        <v>19</v>
      </c>
      <c r="G4156" t="str">
        <f t="shared" ca="1" si="2224"/>
        <v>S11</v>
      </c>
      <c r="H4156" t="str">
        <f t="shared" ca="1" si="2225"/>
        <v>S117</v>
      </c>
      <c r="I4156">
        <f ca="1">VLOOKUP(D4156,PRC!$A$2:$B$21,2,0)*E4156</f>
        <v>623500000</v>
      </c>
      <c r="J4156">
        <f t="shared" ca="1" si="2243"/>
        <v>467624996</v>
      </c>
      <c r="K4156">
        <f ca="1">VLOOKUP(D4156,PRC!$A$1:$C$21,3,0)*E4156</f>
        <v>280575000</v>
      </c>
      <c r="L4156">
        <f t="shared" ca="1" si="2244"/>
        <v>18705000</v>
      </c>
      <c r="M4156">
        <f t="shared" ca="1" si="2245"/>
        <v>43645000</v>
      </c>
      <c r="N4156">
        <f t="shared" ca="1" si="2246"/>
        <v>93525000</v>
      </c>
      <c r="O4156">
        <f t="shared" ca="1" si="2247"/>
        <v>31175000</v>
      </c>
      <c r="P4156">
        <f t="shared" ca="1" si="2226"/>
        <v>-4</v>
      </c>
      <c r="Q4156">
        <f ca="1">IF(P4156&gt;0,1,0)</f>
        <v>0</v>
      </c>
      <c r="R4156">
        <f t="shared" ca="1" si="2248"/>
        <v>25</v>
      </c>
      <c r="S4156">
        <f t="shared" ca="1" si="2249"/>
        <v>3</v>
      </c>
      <c r="T4156">
        <f t="shared" ca="1" si="2250"/>
        <v>7</v>
      </c>
      <c r="U4156">
        <f t="shared" ca="1" si="2251"/>
        <v>15</v>
      </c>
      <c r="V4156">
        <f t="shared" ca="1" si="2252"/>
        <v>5</v>
      </c>
      <c r="X4156">
        <f t="shared" si="2254"/>
        <v>4156</v>
      </c>
      <c r="Y4156">
        <f t="shared" si="2255"/>
        <v>4102</v>
      </c>
      <c r="Z4156">
        <f t="shared" si="2256"/>
        <v>4103</v>
      </c>
      <c r="AA4156">
        <f t="shared" si="2253"/>
        <v>4251</v>
      </c>
      <c r="AB4156">
        <f t="shared" si="2222"/>
        <v>150</v>
      </c>
      <c r="AM4156" t="str">
        <f t="shared" si="2223"/>
        <v>201905HD</v>
      </c>
      <c r="AN4156">
        <f t="shared" ca="1" si="2228"/>
        <v>25.0000006415397</v>
      </c>
      <c r="AO4156">
        <f t="shared" ca="1" si="2229"/>
        <v>3</v>
      </c>
      <c r="AP4156">
        <f t="shared" ca="1" si="2230"/>
        <v>7.0000000000000009</v>
      </c>
      <c r="AQ4156">
        <f t="shared" ca="1" si="2231"/>
        <v>15</v>
      </c>
      <c r="AR4156">
        <f t="shared" ca="1" si="2232"/>
        <v>5</v>
      </c>
      <c r="AS4156">
        <f ca="1">P4156/J4156</f>
        <v>-8.5538626767504967E-9</v>
      </c>
    </row>
    <row r="4157" spans="1:45" x14ac:dyDescent="0.4">
      <c r="A4157">
        <f t="shared" si="2221"/>
        <v>201905</v>
      </c>
      <c r="B4157" t="s">
        <v>242</v>
      </c>
      <c r="C4157" t="s">
        <v>75</v>
      </c>
      <c r="D4157" t="str">
        <f t="shared" ca="1" si="2227"/>
        <v>I112</v>
      </c>
      <c r="E4157">
        <f t="shared" ca="1" si="2241"/>
        <v>174</v>
      </c>
      <c r="F4157">
        <f t="shared" ca="1" si="2242"/>
        <v>19</v>
      </c>
      <c r="G4157" t="str">
        <f t="shared" ca="1" si="2224"/>
        <v>S10</v>
      </c>
      <c r="H4157" t="str">
        <f t="shared" ca="1" si="2225"/>
        <v>S109</v>
      </c>
      <c r="I4157">
        <f ca="1">VLOOKUP(D4157,PRC!$A$2:$B$21,2,0)*E4157</f>
        <v>11310000</v>
      </c>
      <c r="J4157">
        <f t="shared" ca="1" si="2243"/>
        <v>9161096</v>
      </c>
      <c r="K4157">
        <f ca="1">VLOOKUP(D4157,PRC!$A$1:$C$21,3,0)*E4157</f>
        <v>5655000</v>
      </c>
      <c r="L4157">
        <f t="shared" ca="1" si="2244"/>
        <v>452000</v>
      </c>
      <c r="M4157">
        <f t="shared" ca="1" si="2245"/>
        <v>792000</v>
      </c>
      <c r="N4157">
        <f t="shared" ca="1" si="2246"/>
        <v>1244000</v>
      </c>
      <c r="O4157">
        <f t="shared" ca="1" si="2247"/>
        <v>566000</v>
      </c>
      <c r="P4157">
        <f t="shared" ca="1" si="2226"/>
        <v>452096</v>
      </c>
      <c r="Q4157">
        <f ca="1">IF(P4157&gt;0,1,0)</f>
        <v>1</v>
      </c>
      <c r="R4157">
        <f t="shared" ca="1" si="2248"/>
        <v>19</v>
      </c>
      <c r="S4157">
        <f t="shared" ca="1" si="2249"/>
        <v>4</v>
      </c>
      <c r="T4157">
        <f t="shared" ca="1" si="2250"/>
        <v>7</v>
      </c>
      <c r="U4157">
        <f t="shared" ca="1" si="2251"/>
        <v>11</v>
      </c>
      <c r="V4157">
        <f t="shared" ca="1" si="2252"/>
        <v>5</v>
      </c>
      <c r="X4157">
        <f t="shared" si="2254"/>
        <v>4157</v>
      </c>
      <c r="Y4157">
        <f t="shared" si="2255"/>
        <v>4102</v>
      </c>
      <c r="Z4157">
        <f t="shared" si="2256"/>
        <v>4103</v>
      </c>
      <c r="AA4157">
        <f t="shared" si="2253"/>
        <v>4251</v>
      </c>
      <c r="AB4157">
        <f t="shared" si="2222"/>
        <v>150</v>
      </c>
      <c r="AM4157" t="str">
        <f t="shared" si="2223"/>
        <v>201905HD</v>
      </c>
      <c r="AN4157">
        <f t="shared" ca="1" si="2228"/>
        <v>19.000035366931922</v>
      </c>
      <c r="AO4157">
        <f t="shared" ca="1" si="2229"/>
        <v>3.9964633068081348</v>
      </c>
      <c r="AP4157">
        <f t="shared" ca="1" si="2230"/>
        <v>7.0026525198938998</v>
      </c>
      <c r="AQ4157">
        <f t="shared" ca="1" si="2231"/>
        <v>10.999115826702035</v>
      </c>
      <c r="AR4157">
        <f t="shared" ca="1" si="2232"/>
        <v>5.0044208664898315</v>
      </c>
      <c r="AS4157">
        <f ca="1">P4157/J4157</f>
        <v>4.9349553808845578E-2</v>
      </c>
    </row>
    <row r="4158" spans="1:45" x14ac:dyDescent="0.4">
      <c r="A4158">
        <f t="shared" si="2221"/>
        <v>201905</v>
      </c>
      <c r="B4158" t="s">
        <v>243</v>
      </c>
      <c r="C4158" t="s">
        <v>75</v>
      </c>
      <c r="D4158" t="str">
        <f t="shared" ca="1" si="2227"/>
        <v>I107</v>
      </c>
      <c r="E4158">
        <f t="shared" ca="1" si="2241"/>
        <v>138</v>
      </c>
      <c r="F4158">
        <f t="shared" ca="1" si="2242"/>
        <v>19</v>
      </c>
      <c r="G4158" t="str">
        <f t="shared" ca="1" si="2224"/>
        <v>S12</v>
      </c>
      <c r="H4158" t="str">
        <f t="shared" ca="1" si="2225"/>
        <v>S120</v>
      </c>
      <c r="I4158">
        <f ca="1">VLOOKUP(D4158,PRC!$A$2:$B$21,2,0)*E4158</f>
        <v>20700000</v>
      </c>
      <c r="J4158">
        <f t="shared" ca="1" si="2243"/>
        <v>16973996</v>
      </c>
      <c r="K4158">
        <f ca="1">VLOOKUP(D4158,PRC!$A$1:$C$21,3,0)*E4158</f>
        <v>11799000</v>
      </c>
      <c r="L4158">
        <f t="shared" ca="1" si="2244"/>
        <v>828000</v>
      </c>
      <c r="M4158">
        <f t="shared" ca="1" si="2245"/>
        <v>1863000</v>
      </c>
      <c r="N4158">
        <f t="shared" ca="1" si="2246"/>
        <v>2277000</v>
      </c>
      <c r="O4158">
        <f t="shared" ca="1" si="2247"/>
        <v>1242000</v>
      </c>
      <c r="P4158">
        <f t="shared" ca="1" si="2226"/>
        <v>-1035004</v>
      </c>
      <c r="Q4158">
        <f ca="1">IF(P4158&gt;0,1,0)</f>
        <v>0</v>
      </c>
      <c r="R4158">
        <f t="shared" ca="1" si="2248"/>
        <v>18</v>
      </c>
      <c r="S4158">
        <f t="shared" ca="1" si="2249"/>
        <v>4</v>
      </c>
      <c r="T4158">
        <f t="shared" ca="1" si="2250"/>
        <v>9</v>
      </c>
      <c r="U4158">
        <f t="shared" ca="1" si="2251"/>
        <v>11</v>
      </c>
      <c r="V4158">
        <f t="shared" ca="1" si="2252"/>
        <v>6</v>
      </c>
      <c r="X4158">
        <f t="shared" si="2254"/>
        <v>4158</v>
      </c>
      <c r="Y4158">
        <f t="shared" si="2255"/>
        <v>4102</v>
      </c>
      <c r="Z4158">
        <f t="shared" si="2256"/>
        <v>4103</v>
      </c>
      <c r="AA4158">
        <f t="shared" si="2253"/>
        <v>4251</v>
      </c>
      <c r="AB4158">
        <f t="shared" si="2222"/>
        <v>150</v>
      </c>
      <c r="AM4158" t="str">
        <f t="shared" si="2223"/>
        <v>201905HD</v>
      </c>
      <c r="AN4158">
        <f t="shared" ca="1" si="2228"/>
        <v>18.000019323671502</v>
      </c>
      <c r="AO4158">
        <f t="shared" ca="1" si="2229"/>
        <v>4</v>
      </c>
      <c r="AP4158">
        <f t="shared" ca="1" si="2230"/>
        <v>9</v>
      </c>
      <c r="AQ4158">
        <f t="shared" ca="1" si="2231"/>
        <v>11</v>
      </c>
      <c r="AR4158">
        <f t="shared" ca="1" si="2232"/>
        <v>6</v>
      </c>
      <c r="AS4158">
        <f ca="1">P4158/J4158</f>
        <v>-6.0975859779865624E-2</v>
      </c>
    </row>
    <row r="4159" spans="1:45" x14ac:dyDescent="0.4">
      <c r="A4159">
        <f t="shared" si="2221"/>
        <v>201905</v>
      </c>
      <c r="B4159" t="s">
        <v>244</v>
      </c>
      <c r="C4159" t="s">
        <v>75</v>
      </c>
      <c r="D4159" t="str">
        <f t="shared" ca="1" si="2227"/>
        <v>I117</v>
      </c>
      <c r="E4159">
        <f t="shared" ca="1" si="2241"/>
        <v>101</v>
      </c>
      <c r="F4159">
        <f t="shared" ca="1" si="2242"/>
        <v>19</v>
      </c>
      <c r="G4159" t="str">
        <f t="shared" ca="1" si="2224"/>
        <v>S11</v>
      </c>
      <c r="H4159" t="str">
        <f t="shared" ca="1" si="2225"/>
        <v>S113</v>
      </c>
      <c r="I4159">
        <f ca="1">VLOOKUP(D4159,PRC!$A$2:$B$21,2,0)*E4159</f>
        <v>252500000</v>
      </c>
      <c r="J4159">
        <f t="shared" ca="1" si="2243"/>
        <v>204524996</v>
      </c>
      <c r="K4159">
        <f ca="1">VLOOKUP(D4159,PRC!$A$1:$C$21,3,0)*E4159</f>
        <v>116150000</v>
      </c>
      <c r="L4159">
        <f t="shared" ca="1" si="2244"/>
        <v>12625000</v>
      </c>
      <c r="M4159">
        <f t="shared" ca="1" si="2245"/>
        <v>12625000</v>
      </c>
      <c r="N4159">
        <f t="shared" ca="1" si="2246"/>
        <v>25250000</v>
      </c>
      <c r="O4159">
        <f t="shared" ca="1" si="2247"/>
        <v>25250000</v>
      </c>
      <c r="P4159">
        <f t="shared" ca="1" si="2226"/>
        <v>12624996</v>
      </c>
      <c r="Q4159">
        <f ca="1">IF(P4159&gt;0,1,0)</f>
        <v>1</v>
      </c>
      <c r="R4159">
        <f t="shared" ca="1" si="2248"/>
        <v>19</v>
      </c>
      <c r="S4159">
        <f t="shared" ca="1" si="2249"/>
        <v>5</v>
      </c>
      <c r="T4159">
        <f t="shared" ca="1" si="2250"/>
        <v>5</v>
      </c>
      <c r="U4159">
        <f t="shared" ca="1" si="2251"/>
        <v>10</v>
      </c>
      <c r="V4159">
        <f t="shared" ca="1" si="2252"/>
        <v>10</v>
      </c>
      <c r="X4159">
        <f t="shared" si="2254"/>
        <v>4159</v>
      </c>
      <c r="Y4159">
        <f t="shared" si="2255"/>
        <v>4102</v>
      </c>
      <c r="Z4159">
        <f t="shared" si="2256"/>
        <v>4103</v>
      </c>
      <c r="AA4159">
        <f t="shared" si="2253"/>
        <v>4251</v>
      </c>
      <c r="AB4159">
        <f t="shared" si="2222"/>
        <v>150</v>
      </c>
      <c r="AM4159" t="str">
        <f t="shared" si="2223"/>
        <v>201905HD</v>
      </c>
      <c r="AN4159">
        <f t="shared" ca="1" si="2228"/>
        <v>19.000001584158422</v>
      </c>
      <c r="AO4159">
        <f t="shared" ca="1" si="2229"/>
        <v>5</v>
      </c>
      <c r="AP4159">
        <f t="shared" ca="1" si="2230"/>
        <v>5</v>
      </c>
      <c r="AQ4159">
        <f t="shared" ca="1" si="2231"/>
        <v>10</v>
      </c>
      <c r="AR4159">
        <f t="shared" ca="1" si="2232"/>
        <v>10</v>
      </c>
      <c r="AS4159">
        <f ca="1">P4159/J4159</f>
        <v>6.1728376711470516E-2</v>
      </c>
    </row>
    <row r="4160" spans="1:45" x14ac:dyDescent="0.4">
      <c r="A4160">
        <f t="shared" si="2221"/>
        <v>201905</v>
      </c>
      <c r="B4160" t="s">
        <v>245</v>
      </c>
      <c r="C4160" t="s">
        <v>75</v>
      </c>
      <c r="D4160" t="str">
        <f t="shared" ca="1" si="2227"/>
        <v>I105</v>
      </c>
      <c r="E4160">
        <f t="shared" ca="1" si="2241"/>
        <v>141</v>
      </c>
      <c r="F4160">
        <f t="shared" ca="1" si="2242"/>
        <v>23</v>
      </c>
      <c r="G4160" t="str">
        <f t="shared" ca="1" si="2224"/>
        <v>S11</v>
      </c>
      <c r="H4160" t="str">
        <f t="shared" ca="1" si="2225"/>
        <v>S110</v>
      </c>
      <c r="I4160">
        <f ca="1">VLOOKUP(D4160,PRC!$A$2:$B$21,2,0)*E4160</f>
        <v>14100000</v>
      </c>
      <c r="J4160">
        <f t="shared" ca="1" si="2243"/>
        <v>11138996</v>
      </c>
      <c r="K4160">
        <f ca="1">VLOOKUP(D4160,PRC!$A$1:$C$21,3,0)*E4160</f>
        <v>8319000</v>
      </c>
      <c r="L4160">
        <f t="shared" ca="1" si="2244"/>
        <v>564000</v>
      </c>
      <c r="M4160">
        <f t="shared" ca="1" si="2245"/>
        <v>1410000</v>
      </c>
      <c r="N4160">
        <f t="shared" ca="1" si="2246"/>
        <v>1551000</v>
      </c>
      <c r="O4160">
        <f t="shared" ca="1" si="2247"/>
        <v>987000</v>
      </c>
      <c r="P4160">
        <f t="shared" ca="1" si="2226"/>
        <v>-1692004</v>
      </c>
      <c r="Q4160">
        <f ca="1">IF(P4160&gt;0,1,0)</f>
        <v>0</v>
      </c>
      <c r="R4160">
        <f t="shared" ca="1" si="2248"/>
        <v>21</v>
      </c>
      <c r="S4160">
        <f t="shared" ca="1" si="2249"/>
        <v>4</v>
      </c>
      <c r="T4160">
        <f t="shared" ca="1" si="2250"/>
        <v>10</v>
      </c>
      <c r="U4160">
        <f t="shared" ca="1" si="2251"/>
        <v>11</v>
      </c>
      <c r="V4160">
        <f t="shared" ca="1" si="2252"/>
        <v>7</v>
      </c>
      <c r="X4160">
        <f t="shared" si="2254"/>
        <v>4160</v>
      </c>
      <c r="Y4160">
        <f t="shared" si="2255"/>
        <v>4102</v>
      </c>
      <c r="Z4160">
        <f t="shared" si="2256"/>
        <v>4103</v>
      </c>
      <c r="AA4160">
        <f t="shared" si="2253"/>
        <v>4251</v>
      </c>
      <c r="AB4160">
        <f t="shared" si="2222"/>
        <v>150</v>
      </c>
      <c r="AM4160" t="str">
        <f t="shared" si="2223"/>
        <v>201905HD</v>
      </c>
      <c r="AN4160">
        <f t="shared" ca="1" si="2228"/>
        <v>21.000028368794322</v>
      </c>
      <c r="AO4160">
        <f t="shared" ca="1" si="2229"/>
        <v>4</v>
      </c>
      <c r="AP4160">
        <f t="shared" ca="1" si="2230"/>
        <v>10</v>
      </c>
      <c r="AQ4160">
        <f t="shared" ca="1" si="2231"/>
        <v>11</v>
      </c>
      <c r="AR4160">
        <f t="shared" ca="1" si="2232"/>
        <v>7.0000000000000009</v>
      </c>
      <c r="AS4160">
        <f ca="1">P4160/J4160</f>
        <v>-0.15189914782265834</v>
      </c>
    </row>
    <row r="4161" spans="1:45" x14ac:dyDescent="0.4">
      <c r="A4161">
        <f t="shared" si="2221"/>
        <v>201905</v>
      </c>
      <c r="B4161" t="s">
        <v>246</v>
      </c>
      <c r="C4161" t="s">
        <v>75</v>
      </c>
      <c r="D4161" t="str">
        <f t="shared" ca="1" si="2227"/>
        <v>I110</v>
      </c>
      <c r="E4161">
        <f t="shared" ca="1" si="2241"/>
        <v>185</v>
      </c>
      <c r="F4161">
        <f t="shared" ca="1" si="2242"/>
        <v>15</v>
      </c>
      <c r="G4161" t="str">
        <f t="shared" ca="1" si="2224"/>
        <v>S10</v>
      </c>
      <c r="H4161" t="str">
        <f t="shared" ca="1" si="2225"/>
        <v>S103</v>
      </c>
      <c r="I4161">
        <f ca="1">VLOOKUP(D4161,PRC!$A$2:$B$21,2,0)*E4161</f>
        <v>55500000</v>
      </c>
      <c r="J4161">
        <f t="shared" ca="1" si="2243"/>
        <v>41624996</v>
      </c>
      <c r="K4161">
        <f ca="1">VLOOKUP(D4161,PRC!$A$1:$C$21,3,0)*E4161</f>
        <v>25530000</v>
      </c>
      <c r="L4161">
        <f t="shared" ca="1" si="2244"/>
        <v>2220000</v>
      </c>
      <c r="M4161">
        <f t="shared" ca="1" si="2245"/>
        <v>4440000</v>
      </c>
      <c r="N4161">
        <f t="shared" ca="1" si="2246"/>
        <v>6105000</v>
      </c>
      <c r="O4161">
        <f t="shared" ca="1" si="2247"/>
        <v>2775000</v>
      </c>
      <c r="P4161">
        <f t="shared" ca="1" si="2226"/>
        <v>554996</v>
      </c>
      <c r="Q4161">
        <f ca="1">IF(P4161&gt;0,1,0)</f>
        <v>1</v>
      </c>
      <c r="R4161">
        <f t="shared" ca="1" si="2248"/>
        <v>25</v>
      </c>
      <c r="S4161">
        <f t="shared" ca="1" si="2249"/>
        <v>4</v>
      </c>
      <c r="T4161">
        <f t="shared" ca="1" si="2250"/>
        <v>8</v>
      </c>
      <c r="U4161">
        <f t="shared" ca="1" si="2251"/>
        <v>11</v>
      </c>
      <c r="V4161">
        <f t="shared" ca="1" si="2252"/>
        <v>5</v>
      </c>
      <c r="X4161">
        <f t="shared" si="2254"/>
        <v>4161</v>
      </c>
      <c r="Y4161">
        <f t="shared" si="2255"/>
        <v>4102</v>
      </c>
      <c r="Z4161">
        <f t="shared" si="2256"/>
        <v>4103</v>
      </c>
      <c r="AA4161">
        <f t="shared" si="2253"/>
        <v>4251</v>
      </c>
      <c r="AB4161">
        <f t="shared" si="2222"/>
        <v>150</v>
      </c>
      <c r="AM4161" t="str">
        <f t="shared" si="2223"/>
        <v>201905HD</v>
      </c>
      <c r="AN4161">
        <f t="shared" ca="1" si="2228"/>
        <v>25.000007207207208</v>
      </c>
      <c r="AO4161">
        <f t="shared" ca="1" si="2229"/>
        <v>4</v>
      </c>
      <c r="AP4161">
        <f t="shared" ca="1" si="2230"/>
        <v>8</v>
      </c>
      <c r="AQ4161">
        <f t="shared" ca="1" si="2231"/>
        <v>11</v>
      </c>
      <c r="AR4161">
        <f t="shared" ca="1" si="2232"/>
        <v>5</v>
      </c>
      <c r="AS4161">
        <f ca="1">P4161/J4161</f>
        <v>1.3333238518509408E-2</v>
      </c>
    </row>
    <row r="4162" spans="1:45" x14ac:dyDescent="0.4">
      <c r="A4162">
        <f t="shared" si="2221"/>
        <v>201905</v>
      </c>
      <c r="B4162" t="s">
        <v>247</v>
      </c>
      <c r="C4162" t="s">
        <v>75</v>
      </c>
      <c r="D4162" t="str">
        <f t="shared" ca="1" si="2227"/>
        <v>I117</v>
      </c>
      <c r="E4162">
        <f t="shared" ca="1" si="2241"/>
        <v>120</v>
      </c>
      <c r="F4162">
        <f t="shared" ca="1" si="2242"/>
        <v>24</v>
      </c>
      <c r="G4162" t="str">
        <f t="shared" ca="1" si="2224"/>
        <v>S10</v>
      </c>
      <c r="H4162" t="str">
        <f t="shared" ca="1" si="2225"/>
        <v>S106</v>
      </c>
      <c r="I4162">
        <f ca="1">VLOOKUP(D4162,PRC!$A$2:$B$21,2,0)*E4162</f>
        <v>300000000</v>
      </c>
      <c r="J4162">
        <f t="shared" ca="1" si="2243"/>
        <v>239999996</v>
      </c>
      <c r="K4162">
        <f ca="1">VLOOKUP(D4162,PRC!$A$1:$C$21,3,0)*E4162</f>
        <v>138000000</v>
      </c>
      <c r="L4162">
        <f t="shared" ca="1" si="2244"/>
        <v>9000000</v>
      </c>
      <c r="M4162">
        <f t="shared" ca="1" si="2245"/>
        <v>27000000</v>
      </c>
      <c r="N4162">
        <f t="shared" ca="1" si="2246"/>
        <v>36000000</v>
      </c>
      <c r="O4162">
        <f t="shared" ca="1" si="2247"/>
        <v>21000000</v>
      </c>
      <c r="P4162">
        <f t="shared" ca="1" si="2226"/>
        <v>8999996</v>
      </c>
      <c r="Q4162">
        <f ca="1">IF(P4162&gt;0,1,0)</f>
        <v>1</v>
      </c>
      <c r="R4162">
        <f t="shared" ca="1" si="2248"/>
        <v>20</v>
      </c>
      <c r="S4162">
        <f t="shared" ca="1" si="2249"/>
        <v>3</v>
      </c>
      <c r="T4162">
        <f t="shared" ca="1" si="2250"/>
        <v>9</v>
      </c>
      <c r="U4162">
        <f t="shared" ca="1" si="2251"/>
        <v>12</v>
      </c>
      <c r="V4162">
        <f t="shared" ca="1" si="2252"/>
        <v>7</v>
      </c>
      <c r="X4162">
        <f t="shared" si="2254"/>
        <v>4162</v>
      </c>
      <c r="Y4162">
        <f t="shared" si="2255"/>
        <v>4102</v>
      </c>
      <c r="Z4162">
        <f t="shared" si="2256"/>
        <v>4103</v>
      </c>
      <c r="AA4162">
        <f t="shared" si="2253"/>
        <v>4251</v>
      </c>
      <c r="AB4162">
        <f t="shared" si="2222"/>
        <v>150</v>
      </c>
      <c r="AM4162" t="str">
        <f t="shared" si="2223"/>
        <v>201905HD</v>
      </c>
      <c r="AN4162">
        <f t="shared" ca="1" si="2228"/>
        <v>20.00000133333333</v>
      </c>
      <c r="AO4162">
        <f t="shared" ca="1" si="2229"/>
        <v>3</v>
      </c>
      <c r="AP4162">
        <f t="shared" ca="1" si="2230"/>
        <v>9</v>
      </c>
      <c r="AQ4162">
        <f t="shared" ca="1" si="2231"/>
        <v>12</v>
      </c>
      <c r="AR4162">
        <f t="shared" ca="1" si="2232"/>
        <v>7.0000000000000009</v>
      </c>
      <c r="AS4162">
        <f ca="1">P4162/J4162</f>
        <v>3.7499983958333066E-2</v>
      </c>
    </row>
    <row r="4163" spans="1:45" x14ac:dyDescent="0.4">
      <c r="A4163">
        <f t="shared" ref="A4163:A4226" si="2257">IF(BA4163="",A4162,BA4163)</f>
        <v>201905</v>
      </c>
      <c r="B4163" t="s">
        <v>248</v>
      </c>
      <c r="C4163" t="s">
        <v>75</v>
      </c>
      <c r="D4163" t="str">
        <f t="shared" ca="1" si="2227"/>
        <v>I114</v>
      </c>
      <c r="E4163">
        <f t="shared" ca="1" si="2241"/>
        <v>171</v>
      </c>
      <c r="F4163">
        <f t="shared" ca="1" si="2242"/>
        <v>21</v>
      </c>
      <c r="G4163" t="str">
        <f t="shared" ca="1" si="2224"/>
        <v>S10</v>
      </c>
      <c r="H4163" t="str">
        <f t="shared" ca="1" si="2225"/>
        <v>S101</v>
      </c>
      <c r="I4163">
        <f ca="1">VLOOKUP(D4163,PRC!$A$2:$B$21,2,0)*E4163</f>
        <v>41040000</v>
      </c>
      <c r="J4163">
        <f t="shared" ca="1" si="2243"/>
        <v>31600796</v>
      </c>
      <c r="K4163">
        <f ca="1">VLOOKUP(D4163,PRC!$A$1:$C$21,3,0)*E4163</f>
        <v>23803200</v>
      </c>
      <c r="L4163">
        <f t="shared" ca="1" si="2244"/>
        <v>1642000</v>
      </c>
      <c r="M4163">
        <f t="shared" ca="1" si="2245"/>
        <v>2052000</v>
      </c>
      <c r="N4163">
        <f t="shared" ca="1" si="2246"/>
        <v>4514000</v>
      </c>
      <c r="O4163">
        <f t="shared" ca="1" si="2247"/>
        <v>2462000</v>
      </c>
      <c r="P4163">
        <f t="shared" ca="1" si="2226"/>
        <v>-2872404</v>
      </c>
      <c r="Q4163">
        <f ca="1">IF(P4163&gt;0,1,0)</f>
        <v>0</v>
      </c>
      <c r="R4163">
        <f t="shared" ca="1" si="2248"/>
        <v>23</v>
      </c>
      <c r="S4163">
        <f t="shared" ca="1" si="2249"/>
        <v>4</v>
      </c>
      <c r="T4163">
        <f t="shared" ca="1" si="2250"/>
        <v>5</v>
      </c>
      <c r="U4163">
        <f t="shared" ca="1" si="2251"/>
        <v>11</v>
      </c>
      <c r="V4163">
        <f t="shared" ca="1" si="2252"/>
        <v>6</v>
      </c>
      <c r="X4163">
        <f t="shared" si="2254"/>
        <v>4163</v>
      </c>
      <c r="Y4163">
        <f t="shared" si="2255"/>
        <v>4102</v>
      </c>
      <c r="Z4163">
        <f t="shared" si="2256"/>
        <v>4103</v>
      </c>
      <c r="AA4163">
        <f t="shared" si="2253"/>
        <v>4251</v>
      </c>
      <c r="AB4163">
        <f t="shared" ref="AB4163:AB4226" si="2258">COUNTIF(AM$2:AM$100100,AM4163)</f>
        <v>150</v>
      </c>
      <c r="AM4163" t="str">
        <f t="shared" ref="AM4163:AM4226" si="2259">A4163&amp;C4163</f>
        <v>201905HD</v>
      </c>
      <c r="AN4163">
        <f t="shared" ca="1" si="2228"/>
        <v>23.000009746588688</v>
      </c>
      <c r="AO4163">
        <f t="shared" ca="1" si="2229"/>
        <v>4.0009746588693957</v>
      </c>
      <c r="AP4163">
        <f t="shared" ca="1" si="2230"/>
        <v>5</v>
      </c>
      <c r="AQ4163">
        <f t="shared" ca="1" si="2231"/>
        <v>10.999025341130604</v>
      </c>
      <c r="AR4163">
        <f t="shared" ca="1" si="2232"/>
        <v>5.9990253411306043</v>
      </c>
      <c r="AS4163">
        <f ca="1">P4163/J4163</f>
        <v>-9.0896571086373903E-2</v>
      </c>
    </row>
    <row r="4164" spans="1:45" x14ac:dyDescent="0.4">
      <c r="A4164">
        <f t="shared" si="2257"/>
        <v>201905</v>
      </c>
      <c r="B4164" t="s">
        <v>249</v>
      </c>
      <c r="C4164" t="s">
        <v>75</v>
      </c>
      <c r="D4164" t="str">
        <f t="shared" ca="1" si="2227"/>
        <v>I105</v>
      </c>
      <c r="E4164">
        <f t="shared" ca="1" si="2241"/>
        <v>174</v>
      </c>
      <c r="F4164">
        <f t="shared" ca="1" si="2242"/>
        <v>24</v>
      </c>
      <c r="G4164" t="str">
        <f t="shared" ca="1" si="2224"/>
        <v>S11</v>
      </c>
      <c r="H4164" t="str">
        <f t="shared" ca="1" si="2225"/>
        <v>S112</v>
      </c>
      <c r="I4164">
        <f ca="1">VLOOKUP(D4164,PRC!$A$2:$B$21,2,0)*E4164</f>
        <v>17400000</v>
      </c>
      <c r="J4164">
        <f t="shared" ca="1" si="2243"/>
        <v>13397996</v>
      </c>
      <c r="K4164">
        <f ca="1">VLOOKUP(D4164,PRC!$A$1:$C$21,3,0)*E4164</f>
        <v>10266000</v>
      </c>
      <c r="L4164">
        <f t="shared" ca="1" si="2244"/>
        <v>870000</v>
      </c>
      <c r="M4164">
        <f t="shared" ca="1" si="2245"/>
        <v>1566000</v>
      </c>
      <c r="N4164">
        <f t="shared" ca="1" si="2246"/>
        <v>2262000</v>
      </c>
      <c r="O4164">
        <f t="shared" ca="1" si="2247"/>
        <v>1740000</v>
      </c>
      <c r="P4164">
        <f t="shared" ca="1" si="2226"/>
        <v>-3306004</v>
      </c>
      <c r="Q4164">
        <f ca="1">IF(P4164&gt;0,1,0)</f>
        <v>0</v>
      </c>
      <c r="R4164">
        <f t="shared" ca="1" si="2248"/>
        <v>23</v>
      </c>
      <c r="S4164">
        <f t="shared" ca="1" si="2249"/>
        <v>5</v>
      </c>
      <c r="T4164">
        <f t="shared" ca="1" si="2250"/>
        <v>9</v>
      </c>
      <c r="U4164">
        <f t="shared" ca="1" si="2251"/>
        <v>13</v>
      </c>
      <c r="V4164">
        <f t="shared" ca="1" si="2252"/>
        <v>10</v>
      </c>
      <c r="X4164">
        <f t="shared" si="2254"/>
        <v>4164</v>
      </c>
      <c r="Y4164">
        <f t="shared" si="2255"/>
        <v>4102</v>
      </c>
      <c r="Z4164">
        <f t="shared" si="2256"/>
        <v>4103</v>
      </c>
      <c r="AA4164">
        <f t="shared" si="2253"/>
        <v>4251</v>
      </c>
      <c r="AB4164">
        <f t="shared" si="2258"/>
        <v>150</v>
      </c>
      <c r="AM4164" t="str">
        <f t="shared" si="2259"/>
        <v>201905HD</v>
      </c>
      <c r="AN4164">
        <f t="shared" ca="1" si="2228"/>
        <v>23.000022988505741</v>
      </c>
      <c r="AO4164">
        <f t="shared" ca="1" si="2229"/>
        <v>5</v>
      </c>
      <c r="AP4164">
        <f t="shared" ca="1" si="2230"/>
        <v>9</v>
      </c>
      <c r="AQ4164">
        <f t="shared" ca="1" si="2231"/>
        <v>13</v>
      </c>
      <c r="AR4164">
        <f t="shared" ca="1" si="2232"/>
        <v>10</v>
      </c>
      <c r="AS4164">
        <f ca="1">P4164/J4164</f>
        <v>-0.24675361897406151</v>
      </c>
    </row>
    <row r="4165" spans="1:45" x14ac:dyDescent="0.4">
      <c r="A4165">
        <f t="shared" si="2257"/>
        <v>201905</v>
      </c>
      <c r="B4165" t="s">
        <v>250</v>
      </c>
      <c r="C4165" t="s">
        <v>75</v>
      </c>
      <c r="D4165" t="str">
        <f t="shared" ca="1" si="2227"/>
        <v>I112</v>
      </c>
      <c r="E4165">
        <f t="shared" ca="1" si="2241"/>
        <v>175</v>
      </c>
      <c r="F4165">
        <f t="shared" ca="1" si="2242"/>
        <v>18</v>
      </c>
      <c r="G4165" t="str">
        <f t="shared" ca="1" si="2224"/>
        <v>S11</v>
      </c>
      <c r="H4165" t="str">
        <f t="shared" ca="1" si="2225"/>
        <v>S112</v>
      </c>
      <c r="I4165">
        <f ca="1">VLOOKUP(D4165,PRC!$A$2:$B$21,2,0)*E4165</f>
        <v>11375000</v>
      </c>
      <c r="J4165">
        <f t="shared" ca="1" si="2243"/>
        <v>8758746</v>
      </c>
      <c r="K4165">
        <f ca="1">VLOOKUP(D4165,PRC!$A$1:$C$21,3,0)*E4165</f>
        <v>5687500</v>
      </c>
      <c r="L4165">
        <f t="shared" ca="1" si="2244"/>
        <v>569000</v>
      </c>
      <c r="M4165">
        <f t="shared" ca="1" si="2245"/>
        <v>1138000</v>
      </c>
      <c r="N4165">
        <f t="shared" ca="1" si="2246"/>
        <v>1479000</v>
      </c>
      <c r="O4165">
        <f t="shared" ca="1" si="2247"/>
        <v>1138000</v>
      </c>
      <c r="P4165">
        <f t="shared" ca="1" si="2226"/>
        <v>-1252754</v>
      </c>
      <c r="Q4165">
        <f ca="1">IF(P4165&gt;0,1,0)</f>
        <v>0</v>
      </c>
      <c r="R4165">
        <f t="shared" ca="1" si="2248"/>
        <v>23</v>
      </c>
      <c r="S4165">
        <f t="shared" ca="1" si="2249"/>
        <v>5</v>
      </c>
      <c r="T4165">
        <f t="shared" ca="1" si="2250"/>
        <v>10</v>
      </c>
      <c r="U4165">
        <f t="shared" ca="1" si="2251"/>
        <v>13</v>
      </c>
      <c r="V4165">
        <f t="shared" ca="1" si="2252"/>
        <v>10</v>
      </c>
      <c r="X4165">
        <f t="shared" si="2254"/>
        <v>4165</v>
      </c>
      <c r="Y4165">
        <f t="shared" si="2255"/>
        <v>4102</v>
      </c>
      <c r="Z4165">
        <f t="shared" si="2256"/>
        <v>4103</v>
      </c>
      <c r="AA4165">
        <f t="shared" si="2253"/>
        <v>4251</v>
      </c>
      <c r="AB4165">
        <f t="shared" si="2258"/>
        <v>150</v>
      </c>
      <c r="AM4165" t="str">
        <f t="shared" si="2259"/>
        <v>201905HD</v>
      </c>
      <c r="AN4165">
        <f t="shared" ca="1" si="2228"/>
        <v>23.000035164835165</v>
      </c>
      <c r="AO4165">
        <f t="shared" ca="1" si="2229"/>
        <v>5.0021978021978022</v>
      </c>
      <c r="AP4165">
        <f t="shared" ca="1" si="2230"/>
        <v>10.004395604395604</v>
      </c>
      <c r="AQ4165">
        <f t="shared" ca="1" si="2231"/>
        <v>13.002197802197802</v>
      </c>
      <c r="AR4165">
        <f t="shared" ca="1" si="2232"/>
        <v>10.004395604395604</v>
      </c>
      <c r="AS4165">
        <f ca="1">P4165/J4165</f>
        <v>-0.14302892217675908</v>
      </c>
    </row>
    <row r="4166" spans="1:45" x14ac:dyDescent="0.4">
      <c r="A4166">
        <f t="shared" si="2257"/>
        <v>201905</v>
      </c>
      <c r="B4166" t="s">
        <v>251</v>
      </c>
      <c r="C4166" t="s">
        <v>75</v>
      </c>
      <c r="D4166" t="str">
        <f t="shared" ca="1" si="2227"/>
        <v>I107</v>
      </c>
      <c r="E4166">
        <f t="shared" ca="1" si="2241"/>
        <v>104</v>
      </c>
      <c r="F4166">
        <f t="shared" ca="1" si="2242"/>
        <v>16</v>
      </c>
      <c r="G4166" t="str">
        <f t="shared" ca="1" si="2224"/>
        <v>S10</v>
      </c>
      <c r="H4166" t="str">
        <f t="shared" ca="1" si="2225"/>
        <v>S103</v>
      </c>
      <c r="I4166">
        <f ca="1">VLOOKUP(D4166,PRC!$A$2:$B$21,2,0)*E4166</f>
        <v>15600000</v>
      </c>
      <c r="J4166">
        <f t="shared" ca="1" si="2243"/>
        <v>13259996</v>
      </c>
      <c r="K4166">
        <f ca="1">VLOOKUP(D4166,PRC!$A$1:$C$21,3,0)*E4166</f>
        <v>8892000</v>
      </c>
      <c r="L4166">
        <f t="shared" ca="1" si="2244"/>
        <v>780000</v>
      </c>
      <c r="M4166">
        <f t="shared" ca="1" si="2245"/>
        <v>1092000</v>
      </c>
      <c r="N4166">
        <f t="shared" ca="1" si="2246"/>
        <v>1872000</v>
      </c>
      <c r="O4166">
        <f t="shared" ca="1" si="2247"/>
        <v>1404000</v>
      </c>
      <c r="P4166">
        <f t="shared" ca="1" si="2226"/>
        <v>-780004</v>
      </c>
      <c r="Q4166">
        <f ca="1">IF(P4166&gt;0,1,0)</f>
        <v>0</v>
      </c>
      <c r="R4166">
        <f t="shared" ca="1" si="2248"/>
        <v>15</v>
      </c>
      <c r="S4166">
        <f t="shared" ca="1" si="2249"/>
        <v>5</v>
      </c>
      <c r="T4166">
        <f t="shared" ca="1" si="2250"/>
        <v>7</v>
      </c>
      <c r="U4166">
        <f t="shared" ca="1" si="2251"/>
        <v>12</v>
      </c>
      <c r="V4166">
        <f t="shared" ca="1" si="2252"/>
        <v>9</v>
      </c>
      <c r="X4166">
        <f t="shared" si="2254"/>
        <v>4166</v>
      </c>
      <c r="Y4166">
        <f t="shared" si="2255"/>
        <v>4102</v>
      </c>
      <c r="Z4166">
        <f t="shared" si="2256"/>
        <v>4103</v>
      </c>
      <c r="AA4166">
        <f t="shared" si="2253"/>
        <v>4251</v>
      </c>
      <c r="AB4166">
        <f t="shared" si="2258"/>
        <v>150</v>
      </c>
      <c r="AM4166" t="str">
        <f t="shared" si="2259"/>
        <v>201905HD</v>
      </c>
      <c r="AN4166">
        <f t="shared" ca="1" si="2228"/>
        <v>15.000025641025639</v>
      </c>
      <c r="AO4166">
        <f t="shared" ca="1" si="2229"/>
        <v>5</v>
      </c>
      <c r="AP4166">
        <f t="shared" ca="1" si="2230"/>
        <v>7.0000000000000009</v>
      </c>
      <c r="AQ4166">
        <f t="shared" ca="1" si="2231"/>
        <v>12</v>
      </c>
      <c r="AR4166">
        <f t="shared" ca="1" si="2232"/>
        <v>9</v>
      </c>
      <c r="AS4166">
        <f ca="1">P4166/J4166</f>
        <v>-5.8823848815640671E-2</v>
      </c>
    </row>
    <row r="4167" spans="1:45" x14ac:dyDescent="0.4">
      <c r="A4167">
        <f t="shared" si="2257"/>
        <v>201905</v>
      </c>
      <c r="B4167" t="s">
        <v>252</v>
      </c>
      <c r="C4167" t="s">
        <v>75</v>
      </c>
      <c r="D4167" t="str">
        <f t="shared" ca="1" si="2227"/>
        <v>I104</v>
      </c>
      <c r="E4167">
        <f t="shared" ca="1" si="2241"/>
        <v>180</v>
      </c>
      <c r="F4167">
        <f t="shared" ca="1" si="2242"/>
        <v>17</v>
      </c>
      <c r="G4167" t="str">
        <f t="shared" ref="G4167:G4230" ca="1" si="2260">LEFT(H4167,3)</f>
        <v>S12</v>
      </c>
      <c r="H4167" t="str">
        <f t="shared" ref="H4167:H4230" ca="1" si="2261">"S"&amp;RANDBETWEEN(101,120)</f>
        <v>S120</v>
      </c>
      <c r="I4167">
        <f ca="1">VLOOKUP(D4167,PRC!$A$2:$B$21,2,0)*E4167</f>
        <v>12600000</v>
      </c>
      <c r="J4167">
        <f t="shared" ca="1" si="2243"/>
        <v>10583996</v>
      </c>
      <c r="K4167">
        <f ca="1">VLOOKUP(D4167,PRC!$A$1:$C$21,3,0)*E4167</f>
        <v>5292000</v>
      </c>
      <c r="L4167">
        <f t="shared" ca="1" si="2244"/>
        <v>378000</v>
      </c>
      <c r="M4167">
        <f t="shared" ca="1" si="2245"/>
        <v>1134000</v>
      </c>
      <c r="N4167">
        <f t="shared" ca="1" si="2246"/>
        <v>1512000</v>
      </c>
      <c r="O4167">
        <f t="shared" ca="1" si="2247"/>
        <v>1134000</v>
      </c>
      <c r="P4167">
        <f t="shared" ref="P4167:P4230" ca="1" si="2262">J4167-SUM(K4167:O4167)</f>
        <v>1133996</v>
      </c>
      <c r="Q4167">
        <f ca="1">IF(P4167&gt;0,1,0)</f>
        <v>1</v>
      </c>
      <c r="R4167">
        <f t="shared" ca="1" si="2248"/>
        <v>16</v>
      </c>
      <c r="S4167">
        <f t="shared" ca="1" si="2249"/>
        <v>3</v>
      </c>
      <c r="T4167">
        <f t="shared" ca="1" si="2250"/>
        <v>9</v>
      </c>
      <c r="U4167">
        <f t="shared" ca="1" si="2251"/>
        <v>12</v>
      </c>
      <c r="V4167">
        <f t="shared" ca="1" si="2252"/>
        <v>9</v>
      </c>
      <c r="X4167">
        <f t="shared" si="2254"/>
        <v>4167</v>
      </c>
      <c r="Y4167">
        <f t="shared" si="2255"/>
        <v>4102</v>
      </c>
      <c r="Z4167">
        <f t="shared" si="2256"/>
        <v>4103</v>
      </c>
      <c r="AA4167">
        <f t="shared" si="2253"/>
        <v>4251</v>
      </c>
      <c r="AB4167">
        <f t="shared" si="2258"/>
        <v>150</v>
      </c>
      <c r="AM4167" t="str">
        <f t="shared" si="2259"/>
        <v>201905HD</v>
      </c>
      <c r="AN4167">
        <f t="shared" ca="1" si="2228"/>
        <v>16.000031746031752</v>
      </c>
      <c r="AO4167">
        <f t="shared" ca="1" si="2229"/>
        <v>3</v>
      </c>
      <c r="AP4167">
        <f t="shared" ca="1" si="2230"/>
        <v>9</v>
      </c>
      <c r="AQ4167">
        <f t="shared" ca="1" si="2231"/>
        <v>12</v>
      </c>
      <c r="AR4167">
        <f t="shared" ca="1" si="2232"/>
        <v>9</v>
      </c>
      <c r="AS4167">
        <f ca="1">P4167/J4167</f>
        <v>0.10714251970616769</v>
      </c>
    </row>
    <row r="4168" spans="1:45" x14ac:dyDescent="0.4">
      <c r="A4168">
        <f t="shared" si="2257"/>
        <v>201905</v>
      </c>
      <c r="B4168" t="s">
        <v>253</v>
      </c>
      <c r="C4168" t="s">
        <v>75</v>
      </c>
      <c r="D4168" t="str">
        <f t="shared" ref="D4168:D4231" ca="1" si="2263">"I"&amp;RANDBETWEEN(101,120)</f>
        <v>I102</v>
      </c>
      <c r="E4168">
        <f t="shared" ca="1" si="2241"/>
        <v>130</v>
      </c>
      <c r="F4168">
        <f t="shared" ca="1" si="2242"/>
        <v>18</v>
      </c>
      <c r="G4168" t="str">
        <f t="shared" ca="1" si="2260"/>
        <v>S11</v>
      </c>
      <c r="H4168" t="str">
        <f t="shared" ca="1" si="2261"/>
        <v>S115</v>
      </c>
      <c r="I4168">
        <f ca="1">VLOOKUP(D4168,PRC!$A$2:$B$21,2,0)*E4168</f>
        <v>5200000</v>
      </c>
      <c r="J4168">
        <f t="shared" ca="1" si="2243"/>
        <v>4107996</v>
      </c>
      <c r="K4168">
        <f ca="1">VLOOKUP(D4168,PRC!$A$1:$C$21,3,0)*E4168</f>
        <v>2444000</v>
      </c>
      <c r="L4168">
        <f t="shared" ca="1" si="2244"/>
        <v>208000</v>
      </c>
      <c r="M4168">
        <f t="shared" ca="1" si="2245"/>
        <v>416000</v>
      </c>
      <c r="N4168">
        <f t="shared" ca="1" si="2246"/>
        <v>572000</v>
      </c>
      <c r="O4168">
        <f t="shared" ca="1" si="2247"/>
        <v>520000</v>
      </c>
      <c r="P4168">
        <f t="shared" ca="1" si="2262"/>
        <v>-52004</v>
      </c>
      <c r="Q4168">
        <f ca="1">IF(P4168&gt;0,1,0)</f>
        <v>0</v>
      </c>
      <c r="R4168">
        <f t="shared" ca="1" si="2248"/>
        <v>21</v>
      </c>
      <c r="S4168">
        <f t="shared" ca="1" si="2249"/>
        <v>4</v>
      </c>
      <c r="T4168">
        <f t="shared" ca="1" si="2250"/>
        <v>8</v>
      </c>
      <c r="U4168">
        <f t="shared" ca="1" si="2251"/>
        <v>11</v>
      </c>
      <c r="V4168">
        <f t="shared" ca="1" si="2252"/>
        <v>10</v>
      </c>
      <c r="X4168">
        <f t="shared" si="2254"/>
        <v>4168</v>
      </c>
      <c r="Y4168">
        <f t="shared" si="2255"/>
        <v>4102</v>
      </c>
      <c r="Z4168">
        <f t="shared" si="2256"/>
        <v>4103</v>
      </c>
      <c r="AA4168">
        <f t="shared" si="2253"/>
        <v>4251</v>
      </c>
      <c r="AB4168">
        <f t="shared" si="2258"/>
        <v>150</v>
      </c>
      <c r="AM4168" t="str">
        <f t="shared" si="2259"/>
        <v>201905HD</v>
      </c>
      <c r="AN4168">
        <f t="shared" ref="AN4168:AN4231" ca="1" si="2264">(1-J4168/I4168)*100</f>
        <v>21.000076923076925</v>
      </c>
      <c r="AO4168">
        <f t="shared" ref="AO4168:AO4231" ca="1" si="2265">L4168/$I4168*100</f>
        <v>4</v>
      </c>
      <c r="AP4168">
        <f t="shared" ref="AP4168:AP4231" ca="1" si="2266">M4168/$I4168*100</f>
        <v>8</v>
      </c>
      <c r="AQ4168">
        <f t="shared" ref="AQ4168:AQ4231" ca="1" si="2267">N4168/$I4168*100</f>
        <v>11</v>
      </c>
      <c r="AR4168">
        <f t="shared" ref="AR4168:AR4231" ca="1" si="2268">O4168/$I4168*100</f>
        <v>10</v>
      </c>
      <c r="AS4168">
        <f ca="1">P4168/J4168</f>
        <v>-1.265921388433679E-2</v>
      </c>
    </row>
    <row r="4169" spans="1:45" x14ac:dyDescent="0.4">
      <c r="A4169">
        <f t="shared" si="2257"/>
        <v>201905</v>
      </c>
      <c r="B4169" t="s">
        <v>254</v>
      </c>
      <c r="C4169" t="s">
        <v>75</v>
      </c>
      <c r="D4169" t="str">
        <f t="shared" ca="1" si="2263"/>
        <v>I117</v>
      </c>
      <c r="E4169">
        <f t="shared" ca="1" si="2241"/>
        <v>144</v>
      </c>
      <c r="F4169">
        <f t="shared" ca="1" si="2242"/>
        <v>19</v>
      </c>
      <c r="G4169" t="str">
        <f t="shared" ca="1" si="2260"/>
        <v>S10</v>
      </c>
      <c r="H4169" t="str">
        <f t="shared" ca="1" si="2261"/>
        <v>S103</v>
      </c>
      <c r="I4169">
        <f ca="1">VLOOKUP(D4169,PRC!$A$2:$B$21,2,0)*E4169</f>
        <v>360000000</v>
      </c>
      <c r="J4169">
        <f t="shared" ca="1" si="2243"/>
        <v>302399996</v>
      </c>
      <c r="K4169">
        <f ca="1">VLOOKUP(D4169,PRC!$A$1:$C$21,3,0)*E4169</f>
        <v>165600000</v>
      </c>
      <c r="L4169">
        <f t="shared" ca="1" si="2244"/>
        <v>10800000</v>
      </c>
      <c r="M4169">
        <f t="shared" ca="1" si="2245"/>
        <v>21600000</v>
      </c>
      <c r="N4169">
        <f t="shared" ca="1" si="2246"/>
        <v>36000000</v>
      </c>
      <c r="O4169">
        <f t="shared" ca="1" si="2247"/>
        <v>21600000</v>
      </c>
      <c r="P4169">
        <f t="shared" ca="1" si="2262"/>
        <v>46799996</v>
      </c>
      <c r="Q4169">
        <f ca="1">IF(P4169&gt;0,1,0)</f>
        <v>1</v>
      </c>
      <c r="R4169">
        <f t="shared" ca="1" si="2248"/>
        <v>16</v>
      </c>
      <c r="S4169">
        <f t="shared" ca="1" si="2249"/>
        <v>3</v>
      </c>
      <c r="T4169">
        <f t="shared" ca="1" si="2250"/>
        <v>6</v>
      </c>
      <c r="U4169">
        <f t="shared" ca="1" si="2251"/>
        <v>10</v>
      </c>
      <c r="V4169">
        <f t="shared" ca="1" si="2252"/>
        <v>6</v>
      </c>
      <c r="X4169">
        <f t="shared" si="2254"/>
        <v>4169</v>
      </c>
      <c r="Y4169">
        <f t="shared" si="2255"/>
        <v>4102</v>
      </c>
      <c r="Z4169">
        <f t="shared" si="2256"/>
        <v>4103</v>
      </c>
      <c r="AA4169">
        <f t="shared" si="2253"/>
        <v>4251</v>
      </c>
      <c r="AB4169">
        <f t="shared" si="2258"/>
        <v>150</v>
      </c>
      <c r="AM4169" t="str">
        <f t="shared" si="2259"/>
        <v>201905HD</v>
      </c>
      <c r="AN4169">
        <f t="shared" ca="1" si="2264"/>
        <v>16.000001111111107</v>
      </c>
      <c r="AO4169">
        <f t="shared" ca="1" si="2265"/>
        <v>3</v>
      </c>
      <c r="AP4169">
        <f t="shared" ca="1" si="2266"/>
        <v>6</v>
      </c>
      <c r="AQ4169">
        <f t="shared" ca="1" si="2267"/>
        <v>10</v>
      </c>
      <c r="AR4169">
        <f t="shared" ca="1" si="2268"/>
        <v>6</v>
      </c>
      <c r="AS4169">
        <f ca="1">P4169/J4169</f>
        <v>0.15476189358150652</v>
      </c>
    </row>
    <row r="4170" spans="1:45" x14ac:dyDescent="0.4">
      <c r="A4170">
        <f t="shared" si="2257"/>
        <v>201905</v>
      </c>
      <c r="B4170" t="s">
        <v>255</v>
      </c>
      <c r="C4170" t="s">
        <v>75</v>
      </c>
      <c r="D4170" t="str">
        <f t="shared" ca="1" si="2263"/>
        <v>I104</v>
      </c>
      <c r="E4170">
        <f t="shared" ca="1" si="2241"/>
        <v>197</v>
      </c>
      <c r="F4170">
        <f t="shared" ca="1" si="2242"/>
        <v>16</v>
      </c>
      <c r="G4170" t="str">
        <f t="shared" ca="1" si="2260"/>
        <v>S10</v>
      </c>
      <c r="H4170" t="str">
        <f t="shared" ca="1" si="2261"/>
        <v>S101</v>
      </c>
      <c r="I4170">
        <f ca="1">VLOOKUP(D4170,PRC!$A$2:$B$21,2,0)*E4170</f>
        <v>13790000</v>
      </c>
      <c r="J4170">
        <f t="shared" ca="1" si="2243"/>
        <v>11031996</v>
      </c>
      <c r="K4170">
        <f ca="1">VLOOKUP(D4170,PRC!$A$1:$C$21,3,0)*E4170</f>
        <v>5791800</v>
      </c>
      <c r="L4170">
        <f t="shared" ca="1" si="2244"/>
        <v>414000</v>
      </c>
      <c r="M4170">
        <f t="shared" ca="1" si="2245"/>
        <v>965000</v>
      </c>
      <c r="N4170">
        <f t="shared" ca="1" si="2246"/>
        <v>1931000</v>
      </c>
      <c r="O4170">
        <f t="shared" ca="1" si="2247"/>
        <v>1379000</v>
      </c>
      <c r="P4170">
        <f t="shared" ca="1" si="2262"/>
        <v>551196</v>
      </c>
      <c r="Q4170">
        <f ca="1">IF(P4170&gt;0,1,0)</f>
        <v>1</v>
      </c>
      <c r="R4170">
        <f t="shared" ca="1" si="2248"/>
        <v>20</v>
      </c>
      <c r="S4170">
        <f t="shared" ca="1" si="2249"/>
        <v>3</v>
      </c>
      <c r="T4170">
        <f t="shared" ca="1" si="2250"/>
        <v>7</v>
      </c>
      <c r="U4170">
        <f t="shared" ca="1" si="2251"/>
        <v>14</v>
      </c>
      <c r="V4170">
        <f t="shared" ca="1" si="2252"/>
        <v>10</v>
      </c>
      <c r="X4170">
        <f t="shared" si="2254"/>
        <v>4170</v>
      </c>
      <c r="Y4170">
        <f t="shared" si="2255"/>
        <v>4102</v>
      </c>
      <c r="Z4170">
        <f t="shared" si="2256"/>
        <v>4103</v>
      </c>
      <c r="AA4170">
        <f t="shared" si="2253"/>
        <v>4251</v>
      </c>
      <c r="AB4170">
        <f t="shared" si="2258"/>
        <v>150</v>
      </c>
      <c r="AM4170" t="str">
        <f t="shared" si="2259"/>
        <v>201905HD</v>
      </c>
      <c r="AN4170">
        <f t="shared" ca="1" si="2264"/>
        <v>20.000029006526464</v>
      </c>
      <c r="AO4170">
        <f t="shared" ca="1" si="2265"/>
        <v>3.002175489485134</v>
      </c>
      <c r="AP4170">
        <f t="shared" ca="1" si="2266"/>
        <v>6.9978245105148664</v>
      </c>
      <c r="AQ4170">
        <f t="shared" ca="1" si="2267"/>
        <v>14.002900652646847</v>
      </c>
      <c r="AR4170">
        <f t="shared" ca="1" si="2268"/>
        <v>10</v>
      </c>
      <c r="AS4170">
        <f ca="1">P4170/J4170</f>
        <v>4.996339737614118E-2</v>
      </c>
    </row>
    <row r="4171" spans="1:45" x14ac:dyDescent="0.4">
      <c r="A4171">
        <f t="shared" si="2257"/>
        <v>201905</v>
      </c>
      <c r="B4171" t="s">
        <v>256</v>
      </c>
      <c r="C4171" t="s">
        <v>75</v>
      </c>
      <c r="D4171" t="str">
        <f t="shared" ca="1" si="2263"/>
        <v>I103</v>
      </c>
      <c r="E4171">
        <f t="shared" ca="1" si="2241"/>
        <v>111</v>
      </c>
      <c r="F4171">
        <f t="shared" ca="1" si="2242"/>
        <v>18</v>
      </c>
      <c r="G4171" t="str">
        <f t="shared" ca="1" si="2260"/>
        <v>S10</v>
      </c>
      <c r="H4171" t="str">
        <f t="shared" ca="1" si="2261"/>
        <v>S102</v>
      </c>
      <c r="I4171">
        <f ca="1">VLOOKUP(D4171,PRC!$A$2:$B$21,2,0)*E4171</f>
        <v>5550000</v>
      </c>
      <c r="J4171">
        <f t="shared" ca="1" si="2243"/>
        <v>4495496</v>
      </c>
      <c r="K4171">
        <f ca="1">VLOOKUP(D4171,PRC!$A$1:$C$21,3,0)*E4171</f>
        <v>3163500</v>
      </c>
      <c r="L4171">
        <f t="shared" ca="1" si="2244"/>
        <v>278000</v>
      </c>
      <c r="M4171">
        <f t="shared" ca="1" si="2245"/>
        <v>389000</v>
      </c>
      <c r="N4171">
        <f t="shared" ca="1" si="2246"/>
        <v>833000</v>
      </c>
      <c r="O4171">
        <f t="shared" ca="1" si="2247"/>
        <v>333000</v>
      </c>
      <c r="P4171">
        <f t="shared" ca="1" si="2262"/>
        <v>-501004</v>
      </c>
      <c r="Q4171">
        <f ca="1">IF(P4171&gt;0,1,0)</f>
        <v>0</v>
      </c>
      <c r="R4171">
        <f t="shared" ca="1" si="2248"/>
        <v>19</v>
      </c>
      <c r="S4171">
        <f t="shared" ca="1" si="2249"/>
        <v>5</v>
      </c>
      <c r="T4171">
        <f t="shared" ca="1" si="2250"/>
        <v>7</v>
      </c>
      <c r="U4171">
        <f t="shared" ca="1" si="2251"/>
        <v>15</v>
      </c>
      <c r="V4171">
        <f t="shared" ca="1" si="2252"/>
        <v>6</v>
      </c>
      <c r="X4171">
        <f t="shared" si="2254"/>
        <v>4171</v>
      </c>
      <c r="Y4171">
        <f t="shared" si="2255"/>
        <v>4102</v>
      </c>
      <c r="Z4171">
        <f t="shared" si="2256"/>
        <v>4103</v>
      </c>
      <c r="AA4171">
        <f t="shared" si="2253"/>
        <v>4251</v>
      </c>
      <c r="AB4171">
        <f t="shared" si="2258"/>
        <v>150</v>
      </c>
      <c r="AM4171" t="str">
        <f t="shared" si="2259"/>
        <v>201905HD</v>
      </c>
      <c r="AN4171">
        <f t="shared" ca="1" si="2264"/>
        <v>19.000072072072072</v>
      </c>
      <c r="AO4171">
        <f t="shared" ca="1" si="2265"/>
        <v>5.0090090090090094</v>
      </c>
      <c r="AP4171">
        <f t="shared" ca="1" si="2266"/>
        <v>7.0090090090090094</v>
      </c>
      <c r="AQ4171">
        <f t="shared" ca="1" si="2267"/>
        <v>15.009009009009008</v>
      </c>
      <c r="AR4171">
        <f t="shared" ca="1" si="2268"/>
        <v>6</v>
      </c>
      <c r="AS4171">
        <f ca="1">P4171/J4171</f>
        <v>-0.11144576705217844</v>
      </c>
    </row>
    <row r="4172" spans="1:45" x14ac:dyDescent="0.4">
      <c r="A4172">
        <f t="shared" si="2257"/>
        <v>201905</v>
      </c>
      <c r="B4172" t="s">
        <v>257</v>
      </c>
      <c r="C4172" t="s">
        <v>75</v>
      </c>
      <c r="D4172" t="str">
        <f t="shared" ca="1" si="2263"/>
        <v>I108</v>
      </c>
      <c r="E4172">
        <f t="shared" ca="1" si="2241"/>
        <v>194</v>
      </c>
      <c r="F4172">
        <f t="shared" ca="1" si="2242"/>
        <v>23</v>
      </c>
      <c r="G4172" t="str">
        <f t="shared" ca="1" si="2260"/>
        <v>S10</v>
      </c>
      <c r="H4172" t="str">
        <f t="shared" ca="1" si="2261"/>
        <v>S108</v>
      </c>
      <c r="I4172">
        <f ca="1">VLOOKUP(D4172,PRC!$A$2:$B$21,2,0)*E4172</f>
        <v>7760000</v>
      </c>
      <c r="J4172">
        <f t="shared" ca="1" si="2243"/>
        <v>5819996</v>
      </c>
      <c r="K4172">
        <f ca="1">VLOOKUP(D4172,PRC!$A$1:$C$21,3,0)*E4172</f>
        <v>3569600</v>
      </c>
      <c r="L4172">
        <f t="shared" ca="1" si="2244"/>
        <v>233000</v>
      </c>
      <c r="M4172">
        <f t="shared" ca="1" si="2245"/>
        <v>543000</v>
      </c>
      <c r="N4172">
        <f t="shared" ca="1" si="2246"/>
        <v>854000</v>
      </c>
      <c r="O4172">
        <f t="shared" ca="1" si="2247"/>
        <v>543000</v>
      </c>
      <c r="P4172">
        <f t="shared" ca="1" si="2262"/>
        <v>77396</v>
      </c>
      <c r="Q4172">
        <f ca="1">IF(P4172&gt;0,1,0)</f>
        <v>1</v>
      </c>
      <c r="R4172">
        <f t="shared" ca="1" si="2248"/>
        <v>25</v>
      </c>
      <c r="S4172">
        <f t="shared" ca="1" si="2249"/>
        <v>3</v>
      </c>
      <c r="T4172">
        <f t="shared" ca="1" si="2250"/>
        <v>7</v>
      </c>
      <c r="U4172">
        <f t="shared" ca="1" si="2251"/>
        <v>11</v>
      </c>
      <c r="V4172">
        <f t="shared" ca="1" si="2252"/>
        <v>7</v>
      </c>
      <c r="X4172">
        <f t="shared" si="2254"/>
        <v>4172</v>
      </c>
      <c r="Y4172">
        <f t="shared" si="2255"/>
        <v>4102</v>
      </c>
      <c r="Z4172">
        <f t="shared" si="2256"/>
        <v>4103</v>
      </c>
      <c r="AA4172">
        <f t="shared" si="2253"/>
        <v>4251</v>
      </c>
      <c r="AB4172">
        <f t="shared" si="2258"/>
        <v>150</v>
      </c>
      <c r="AM4172" t="str">
        <f t="shared" si="2259"/>
        <v>201905HD</v>
      </c>
      <c r="AN4172">
        <f t="shared" ca="1" si="2264"/>
        <v>25.000051546391756</v>
      </c>
      <c r="AO4172">
        <f t="shared" ca="1" si="2265"/>
        <v>3.0025773195876289</v>
      </c>
      <c r="AP4172">
        <f t="shared" ca="1" si="2266"/>
        <v>6.9974226804123711</v>
      </c>
      <c r="AQ4172">
        <f t="shared" ca="1" si="2267"/>
        <v>11.005154639175258</v>
      </c>
      <c r="AR4172">
        <f t="shared" ca="1" si="2268"/>
        <v>6.9974226804123711</v>
      </c>
      <c r="AS4172">
        <f ca="1">P4172/J4172</f>
        <v>1.3298290926660431E-2</v>
      </c>
    </row>
    <row r="4173" spans="1:45" x14ac:dyDescent="0.4">
      <c r="A4173">
        <f t="shared" si="2257"/>
        <v>201905</v>
      </c>
      <c r="B4173" t="s">
        <v>258</v>
      </c>
      <c r="C4173" t="s">
        <v>75</v>
      </c>
      <c r="D4173" t="str">
        <f t="shared" ca="1" si="2263"/>
        <v>I118</v>
      </c>
      <c r="E4173">
        <f t="shared" ca="1" si="2241"/>
        <v>103</v>
      </c>
      <c r="F4173">
        <f t="shared" ca="1" si="2242"/>
        <v>17</v>
      </c>
      <c r="G4173" t="str">
        <f t="shared" ca="1" si="2260"/>
        <v>S10</v>
      </c>
      <c r="H4173" t="str">
        <f t="shared" ca="1" si="2261"/>
        <v>S101</v>
      </c>
      <c r="I4173">
        <f ca="1">VLOOKUP(D4173,PRC!$A$2:$B$21,2,0)*E4173</f>
        <v>54590000</v>
      </c>
      <c r="J4173">
        <f t="shared" ca="1" si="2243"/>
        <v>46401496</v>
      </c>
      <c r="K4173">
        <f ca="1">VLOOKUP(D4173,PRC!$A$1:$C$21,3,0)*E4173</f>
        <v>22927800</v>
      </c>
      <c r="L4173">
        <f t="shared" ca="1" si="2244"/>
        <v>2184000</v>
      </c>
      <c r="M4173">
        <f t="shared" ca="1" si="2245"/>
        <v>4913000</v>
      </c>
      <c r="N4173">
        <f t="shared" ca="1" si="2246"/>
        <v>6005000</v>
      </c>
      <c r="O4173">
        <f t="shared" ca="1" si="2247"/>
        <v>4367000</v>
      </c>
      <c r="P4173">
        <f t="shared" ca="1" si="2262"/>
        <v>6004696</v>
      </c>
      <c r="Q4173">
        <f ca="1">IF(P4173&gt;0,1,0)</f>
        <v>1</v>
      </c>
      <c r="R4173">
        <f t="shared" ca="1" si="2248"/>
        <v>15</v>
      </c>
      <c r="S4173">
        <f t="shared" ca="1" si="2249"/>
        <v>4</v>
      </c>
      <c r="T4173">
        <f t="shared" ca="1" si="2250"/>
        <v>9</v>
      </c>
      <c r="U4173">
        <f t="shared" ca="1" si="2251"/>
        <v>11</v>
      </c>
      <c r="V4173">
        <f t="shared" ca="1" si="2252"/>
        <v>8</v>
      </c>
      <c r="X4173">
        <f t="shared" si="2254"/>
        <v>4173</v>
      </c>
      <c r="Y4173">
        <f t="shared" si="2255"/>
        <v>4102</v>
      </c>
      <c r="Z4173">
        <f t="shared" si="2256"/>
        <v>4103</v>
      </c>
      <c r="AA4173">
        <f t="shared" si="2253"/>
        <v>4251</v>
      </c>
      <c r="AB4173">
        <f t="shared" si="2258"/>
        <v>150</v>
      </c>
      <c r="AM4173" t="str">
        <f t="shared" si="2259"/>
        <v>201905HD</v>
      </c>
      <c r="AN4173">
        <f t="shared" ca="1" si="2264"/>
        <v>15.00000732734933</v>
      </c>
      <c r="AO4173">
        <f t="shared" ca="1" si="2265"/>
        <v>4.0007327349331376</v>
      </c>
      <c r="AP4173">
        <f t="shared" ca="1" si="2266"/>
        <v>8.9998168162667156</v>
      </c>
      <c r="AQ4173">
        <f t="shared" ca="1" si="2267"/>
        <v>11.000183183733284</v>
      </c>
      <c r="AR4173">
        <f t="shared" ca="1" si="2268"/>
        <v>7.9996336325334312</v>
      </c>
      <c r="AS4173">
        <f ca="1">P4173/J4173</f>
        <v>0.12940737945173147</v>
      </c>
    </row>
    <row r="4174" spans="1:45" x14ac:dyDescent="0.4">
      <c r="A4174">
        <f t="shared" si="2257"/>
        <v>201905</v>
      </c>
      <c r="B4174" t="s">
        <v>259</v>
      </c>
      <c r="C4174" t="s">
        <v>75</v>
      </c>
      <c r="D4174" t="str">
        <f t="shared" ca="1" si="2263"/>
        <v>I101</v>
      </c>
      <c r="E4174">
        <f t="shared" ca="1" si="2241"/>
        <v>176</v>
      </c>
      <c r="F4174">
        <f t="shared" ca="1" si="2242"/>
        <v>22</v>
      </c>
      <c r="G4174" t="str">
        <f t="shared" ca="1" si="2260"/>
        <v>S10</v>
      </c>
      <c r="H4174" t="str">
        <f t="shared" ca="1" si="2261"/>
        <v>S102</v>
      </c>
      <c r="I4174">
        <f ca="1">VLOOKUP(D4174,PRC!$A$2:$B$21,2,0)*E4174</f>
        <v>5280000</v>
      </c>
      <c r="J4174">
        <f t="shared" ca="1" si="2243"/>
        <v>4171196</v>
      </c>
      <c r="K4174">
        <f ca="1">VLOOKUP(D4174,PRC!$A$1:$C$21,3,0)*E4174</f>
        <v>2745600</v>
      </c>
      <c r="L4174">
        <f t="shared" ca="1" si="2244"/>
        <v>158000</v>
      </c>
      <c r="M4174">
        <f t="shared" ca="1" si="2245"/>
        <v>264000</v>
      </c>
      <c r="N4174">
        <f t="shared" ca="1" si="2246"/>
        <v>528000</v>
      </c>
      <c r="O4174">
        <f t="shared" ca="1" si="2247"/>
        <v>475000</v>
      </c>
      <c r="P4174">
        <f t="shared" ca="1" si="2262"/>
        <v>596</v>
      </c>
      <c r="Q4174">
        <f ca="1">IF(P4174&gt;0,1,0)</f>
        <v>1</v>
      </c>
      <c r="R4174">
        <f t="shared" ca="1" si="2248"/>
        <v>21</v>
      </c>
      <c r="S4174">
        <f t="shared" ca="1" si="2249"/>
        <v>3</v>
      </c>
      <c r="T4174">
        <f t="shared" ca="1" si="2250"/>
        <v>5</v>
      </c>
      <c r="U4174">
        <f t="shared" ca="1" si="2251"/>
        <v>10</v>
      </c>
      <c r="V4174">
        <f t="shared" ca="1" si="2252"/>
        <v>9</v>
      </c>
      <c r="X4174">
        <f t="shared" si="2254"/>
        <v>4174</v>
      </c>
      <c r="Y4174">
        <f t="shared" si="2255"/>
        <v>4102</v>
      </c>
      <c r="Z4174">
        <f t="shared" si="2256"/>
        <v>4103</v>
      </c>
      <c r="AA4174">
        <f t="shared" si="2253"/>
        <v>4251</v>
      </c>
      <c r="AB4174">
        <f t="shared" si="2258"/>
        <v>150</v>
      </c>
      <c r="AM4174" t="str">
        <f t="shared" si="2259"/>
        <v>201905HD</v>
      </c>
      <c r="AN4174">
        <f t="shared" ca="1" si="2264"/>
        <v>21.000075757575754</v>
      </c>
      <c r="AO4174">
        <f t="shared" ca="1" si="2265"/>
        <v>2.9924242424242422</v>
      </c>
      <c r="AP4174">
        <f t="shared" ca="1" si="2266"/>
        <v>5</v>
      </c>
      <c r="AQ4174">
        <f t="shared" ca="1" si="2267"/>
        <v>10</v>
      </c>
      <c r="AR4174">
        <f t="shared" ca="1" si="2268"/>
        <v>8.9962121212121211</v>
      </c>
      <c r="AS4174">
        <f ca="1">P4174/J4174</f>
        <v>1.4288467863893235E-4</v>
      </c>
    </row>
    <row r="4175" spans="1:45" x14ac:dyDescent="0.4">
      <c r="A4175">
        <f t="shared" si="2257"/>
        <v>201905</v>
      </c>
      <c r="B4175" t="s">
        <v>260</v>
      </c>
      <c r="C4175" t="s">
        <v>75</v>
      </c>
      <c r="D4175" t="str">
        <f t="shared" ca="1" si="2263"/>
        <v>I112</v>
      </c>
      <c r="E4175">
        <f t="shared" ca="1" si="2241"/>
        <v>192</v>
      </c>
      <c r="F4175">
        <f t="shared" ca="1" si="2242"/>
        <v>16</v>
      </c>
      <c r="G4175" t="str">
        <f t="shared" ca="1" si="2260"/>
        <v>S10</v>
      </c>
      <c r="H4175" t="str">
        <f t="shared" ca="1" si="2261"/>
        <v>S105</v>
      </c>
      <c r="I4175">
        <f ca="1">VLOOKUP(D4175,PRC!$A$2:$B$21,2,0)*E4175</f>
        <v>12480000</v>
      </c>
      <c r="J4175">
        <f t="shared" ca="1" si="2243"/>
        <v>9734396</v>
      </c>
      <c r="K4175">
        <f ca="1">VLOOKUP(D4175,PRC!$A$1:$C$21,3,0)*E4175</f>
        <v>6240000</v>
      </c>
      <c r="L4175">
        <f t="shared" ca="1" si="2244"/>
        <v>374000</v>
      </c>
      <c r="M4175">
        <f t="shared" ca="1" si="2245"/>
        <v>998000</v>
      </c>
      <c r="N4175">
        <f t="shared" ca="1" si="2246"/>
        <v>1498000</v>
      </c>
      <c r="O4175">
        <f t="shared" ca="1" si="2247"/>
        <v>749000</v>
      </c>
      <c r="P4175">
        <f t="shared" ca="1" si="2262"/>
        <v>-124604</v>
      </c>
      <c r="Q4175">
        <f ca="1">IF(P4175&gt;0,1,0)</f>
        <v>0</v>
      </c>
      <c r="R4175">
        <f t="shared" ca="1" si="2248"/>
        <v>22</v>
      </c>
      <c r="S4175">
        <f t="shared" ca="1" si="2249"/>
        <v>3</v>
      </c>
      <c r="T4175">
        <f t="shared" ca="1" si="2250"/>
        <v>8</v>
      </c>
      <c r="U4175">
        <f t="shared" ca="1" si="2251"/>
        <v>12</v>
      </c>
      <c r="V4175">
        <f t="shared" ca="1" si="2252"/>
        <v>6</v>
      </c>
      <c r="X4175">
        <f t="shared" si="2254"/>
        <v>4175</v>
      </c>
      <c r="Y4175">
        <f t="shared" si="2255"/>
        <v>4102</v>
      </c>
      <c r="Z4175">
        <f t="shared" si="2256"/>
        <v>4103</v>
      </c>
      <c r="AA4175">
        <f t="shared" si="2253"/>
        <v>4251</v>
      </c>
      <c r="AB4175">
        <f t="shared" si="2258"/>
        <v>150</v>
      </c>
      <c r="AM4175" t="str">
        <f t="shared" si="2259"/>
        <v>201905HD</v>
      </c>
      <c r="AN4175">
        <f t="shared" ca="1" si="2264"/>
        <v>22.000032051282048</v>
      </c>
      <c r="AO4175">
        <f t="shared" ca="1" si="2265"/>
        <v>2.9967948717948718</v>
      </c>
      <c r="AP4175">
        <f t="shared" ca="1" si="2266"/>
        <v>7.9967948717948714</v>
      </c>
      <c r="AQ4175">
        <f t="shared" ca="1" si="2267"/>
        <v>12.003205128205128</v>
      </c>
      <c r="AR4175">
        <f t="shared" ca="1" si="2268"/>
        <v>6.0016025641025639</v>
      </c>
      <c r="AS4175">
        <f ca="1">P4175/J4175</f>
        <v>-1.2800383300617727E-2</v>
      </c>
    </row>
    <row r="4176" spans="1:45" x14ac:dyDescent="0.4">
      <c r="A4176">
        <f t="shared" si="2257"/>
        <v>201905</v>
      </c>
      <c r="B4176" t="s">
        <v>261</v>
      </c>
      <c r="C4176" t="s">
        <v>75</v>
      </c>
      <c r="D4176" t="str">
        <f t="shared" ca="1" si="2263"/>
        <v>I106</v>
      </c>
      <c r="E4176">
        <f t="shared" ca="1" si="2241"/>
        <v>168</v>
      </c>
      <c r="F4176">
        <f t="shared" ca="1" si="2242"/>
        <v>21</v>
      </c>
      <c r="G4176" t="str">
        <f t="shared" ca="1" si="2260"/>
        <v>S10</v>
      </c>
      <c r="H4176" t="str">
        <f t="shared" ca="1" si="2261"/>
        <v>S103</v>
      </c>
      <c r="I4176">
        <f ca="1">VLOOKUP(D4176,PRC!$A$2:$B$21,2,0)*E4176</f>
        <v>3360000</v>
      </c>
      <c r="J4176">
        <f t="shared" ca="1" si="2243"/>
        <v>2620796</v>
      </c>
      <c r="K4176">
        <f ca="1">VLOOKUP(D4176,PRC!$A$1:$C$21,3,0)*E4176</f>
        <v>1780800</v>
      </c>
      <c r="L4176">
        <f t="shared" ca="1" si="2244"/>
        <v>168000</v>
      </c>
      <c r="M4176">
        <f t="shared" ca="1" si="2245"/>
        <v>269000</v>
      </c>
      <c r="N4176">
        <f t="shared" ca="1" si="2246"/>
        <v>470000</v>
      </c>
      <c r="O4176">
        <f t="shared" ca="1" si="2247"/>
        <v>168000</v>
      </c>
      <c r="P4176">
        <f t="shared" ca="1" si="2262"/>
        <v>-235004</v>
      </c>
      <c r="Q4176">
        <f ca="1">IF(P4176&gt;0,1,0)</f>
        <v>0</v>
      </c>
      <c r="R4176">
        <f t="shared" ca="1" si="2248"/>
        <v>22</v>
      </c>
      <c r="S4176">
        <f t="shared" ca="1" si="2249"/>
        <v>5</v>
      </c>
      <c r="T4176">
        <f t="shared" ca="1" si="2250"/>
        <v>8</v>
      </c>
      <c r="U4176">
        <f t="shared" ca="1" si="2251"/>
        <v>14</v>
      </c>
      <c r="V4176">
        <f t="shared" ca="1" si="2252"/>
        <v>5</v>
      </c>
      <c r="X4176">
        <f t="shared" si="2254"/>
        <v>4176</v>
      </c>
      <c r="Y4176">
        <f t="shared" si="2255"/>
        <v>4102</v>
      </c>
      <c r="Z4176">
        <f t="shared" si="2256"/>
        <v>4103</v>
      </c>
      <c r="AA4176">
        <f t="shared" si="2253"/>
        <v>4251</v>
      </c>
      <c r="AB4176">
        <f t="shared" si="2258"/>
        <v>150</v>
      </c>
      <c r="AM4176" t="str">
        <f t="shared" si="2259"/>
        <v>201905HD</v>
      </c>
      <c r="AN4176">
        <f t="shared" ca="1" si="2264"/>
        <v>22.000119047619048</v>
      </c>
      <c r="AO4176">
        <f t="shared" ca="1" si="2265"/>
        <v>5</v>
      </c>
      <c r="AP4176">
        <f t="shared" ca="1" si="2266"/>
        <v>8.0059523809523796</v>
      </c>
      <c r="AQ4176">
        <f t="shared" ca="1" si="2267"/>
        <v>13.988095238095239</v>
      </c>
      <c r="AR4176">
        <f t="shared" ca="1" si="2268"/>
        <v>5</v>
      </c>
      <c r="AS4176">
        <f ca="1">P4176/J4176</f>
        <v>-8.9668940276160375E-2</v>
      </c>
    </row>
    <row r="4177" spans="1:45" x14ac:dyDescent="0.4">
      <c r="A4177">
        <f t="shared" si="2257"/>
        <v>201905</v>
      </c>
      <c r="B4177" t="s">
        <v>262</v>
      </c>
      <c r="C4177" t="s">
        <v>75</v>
      </c>
      <c r="D4177" t="str">
        <f t="shared" ca="1" si="2263"/>
        <v>I111</v>
      </c>
      <c r="E4177">
        <f t="shared" ca="1" si="2241"/>
        <v>172</v>
      </c>
      <c r="F4177">
        <f t="shared" ca="1" si="2242"/>
        <v>20</v>
      </c>
      <c r="G4177" t="str">
        <f t="shared" ca="1" si="2260"/>
        <v>S11</v>
      </c>
      <c r="H4177" t="str">
        <f t="shared" ca="1" si="2261"/>
        <v>S112</v>
      </c>
      <c r="I4177">
        <f ca="1">VLOOKUP(D4177,PRC!$A$2:$B$21,2,0)*E4177</f>
        <v>25800000</v>
      </c>
      <c r="J4177">
        <f t="shared" ca="1" si="2243"/>
        <v>21929996</v>
      </c>
      <c r="K4177">
        <f ca="1">VLOOKUP(D4177,PRC!$A$1:$C$21,3,0)*E4177</f>
        <v>13674000</v>
      </c>
      <c r="L4177">
        <f t="shared" ca="1" si="2244"/>
        <v>1290000</v>
      </c>
      <c r="M4177">
        <f t="shared" ca="1" si="2245"/>
        <v>2064000</v>
      </c>
      <c r="N4177">
        <f t="shared" ca="1" si="2246"/>
        <v>3870000</v>
      </c>
      <c r="O4177">
        <f t="shared" ca="1" si="2247"/>
        <v>1548000</v>
      </c>
      <c r="P4177">
        <f t="shared" ca="1" si="2262"/>
        <v>-516004</v>
      </c>
      <c r="Q4177">
        <f ca="1">IF(P4177&gt;0,1,0)</f>
        <v>0</v>
      </c>
      <c r="R4177">
        <f t="shared" ca="1" si="2248"/>
        <v>15</v>
      </c>
      <c r="S4177">
        <f t="shared" ca="1" si="2249"/>
        <v>5</v>
      </c>
      <c r="T4177">
        <f t="shared" ca="1" si="2250"/>
        <v>8</v>
      </c>
      <c r="U4177">
        <f t="shared" ca="1" si="2251"/>
        <v>15</v>
      </c>
      <c r="V4177">
        <f t="shared" ca="1" si="2252"/>
        <v>6</v>
      </c>
      <c r="X4177">
        <f t="shared" si="2254"/>
        <v>4177</v>
      </c>
      <c r="Y4177">
        <f t="shared" si="2255"/>
        <v>4102</v>
      </c>
      <c r="Z4177">
        <f t="shared" si="2256"/>
        <v>4103</v>
      </c>
      <c r="AA4177">
        <f t="shared" si="2253"/>
        <v>4251</v>
      </c>
      <c r="AB4177">
        <f t="shared" si="2258"/>
        <v>150</v>
      </c>
      <c r="AM4177" t="str">
        <f t="shared" si="2259"/>
        <v>201905HD</v>
      </c>
      <c r="AN4177">
        <f t="shared" ca="1" si="2264"/>
        <v>15.000015503875975</v>
      </c>
      <c r="AO4177">
        <f t="shared" ca="1" si="2265"/>
        <v>5</v>
      </c>
      <c r="AP4177">
        <f t="shared" ca="1" si="2266"/>
        <v>8</v>
      </c>
      <c r="AQ4177">
        <f t="shared" ca="1" si="2267"/>
        <v>15</v>
      </c>
      <c r="AR4177">
        <f t="shared" ca="1" si="2268"/>
        <v>6</v>
      </c>
      <c r="AS4177">
        <f ca="1">P4177/J4177</f>
        <v>-2.3529598455011118E-2</v>
      </c>
    </row>
    <row r="4178" spans="1:45" x14ac:dyDescent="0.4">
      <c r="A4178">
        <f t="shared" si="2257"/>
        <v>201905</v>
      </c>
      <c r="B4178" t="s">
        <v>263</v>
      </c>
      <c r="C4178" t="s">
        <v>75</v>
      </c>
      <c r="D4178" t="str">
        <f t="shared" ca="1" si="2263"/>
        <v>I102</v>
      </c>
      <c r="E4178">
        <f t="shared" ca="1" si="2241"/>
        <v>190</v>
      </c>
      <c r="F4178">
        <f t="shared" ca="1" si="2242"/>
        <v>20</v>
      </c>
      <c r="G4178" t="str">
        <f t="shared" ca="1" si="2260"/>
        <v>S12</v>
      </c>
      <c r="H4178" t="str">
        <f t="shared" ca="1" si="2261"/>
        <v>S120</v>
      </c>
      <c r="I4178">
        <f ca="1">VLOOKUP(D4178,PRC!$A$2:$B$21,2,0)*E4178</f>
        <v>7600000</v>
      </c>
      <c r="J4178">
        <f t="shared" ca="1" si="2243"/>
        <v>5927996</v>
      </c>
      <c r="K4178">
        <f ca="1">VLOOKUP(D4178,PRC!$A$1:$C$21,3,0)*E4178</f>
        <v>3572000</v>
      </c>
      <c r="L4178">
        <f t="shared" ca="1" si="2244"/>
        <v>304000</v>
      </c>
      <c r="M4178">
        <f t="shared" ca="1" si="2245"/>
        <v>684000</v>
      </c>
      <c r="N4178">
        <f t="shared" ca="1" si="2246"/>
        <v>912000</v>
      </c>
      <c r="O4178">
        <f t="shared" ca="1" si="2247"/>
        <v>760000</v>
      </c>
      <c r="P4178">
        <f t="shared" ca="1" si="2262"/>
        <v>-304004</v>
      </c>
      <c r="Q4178">
        <f ca="1">IF(P4178&gt;0,1,0)</f>
        <v>0</v>
      </c>
      <c r="R4178">
        <f t="shared" ca="1" si="2248"/>
        <v>22</v>
      </c>
      <c r="S4178">
        <f t="shared" ca="1" si="2249"/>
        <v>4</v>
      </c>
      <c r="T4178">
        <f t="shared" ca="1" si="2250"/>
        <v>9</v>
      </c>
      <c r="U4178">
        <f t="shared" ca="1" si="2251"/>
        <v>12</v>
      </c>
      <c r="V4178">
        <f t="shared" ca="1" si="2252"/>
        <v>10</v>
      </c>
      <c r="X4178">
        <f t="shared" si="2254"/>
        <v>4178</v>
      </c>
      <c r="Y4178">
        <f t="shared" si="2255"/>
        <v>4102</v>
      </c>
      <c r="Z4178">
        <f t="shared" si="2256"/>
        <v>4103</v>
      </c>
      <c r="AA4178">
        <f t="shared" si="2253"/>
        <v>4251</v>
      </c>
      <c r="AB4178">
        <f t="shared" si="2258"/>
        <v>150</v>
      </c>
      <c r="AM4178" t="str">
        <f t="shared" si="2259"/>
        <v>201905HD</v>
      </c>
      <c r="AN4178">
        <f t="shared" ca="1" si="2264"/>
        <v>22.000052631578949</v>
      </c>
      <c r="AO4178">
        <f t="shared" ca="1" si="2265"/>
        <v>4</v>
      </c>
      <c r="AP4178">
        <f t="shared" ca="1" si="2266"/>
        <v>9</v>
      </c>
      <c r="AQ4178">
        <f t="shared" ca="1" si="2267"/>
        <v>12</v>
      </c>
      <c r="AR4178">
        <f t="shared" ca="1" si="2268"/>
        <v>10</v>
      </c>
      <c r="AS4178">
        <f ca="1">P4178/J4178</f>
        <v>-5.1282760649636064E-2</v>
      </c>
    </row>
    <row r="4179" spans="1:45" x14ac:dyDescent="0.4">
      <c r="A4179">
        <f t="shared" si="2257"/>
        <v>201905</v>
      </c>
      <c r="B4179" t="s">
        <v>264</v>
      </c>
      <c r="C4179" t="s">
        <v>75</v>
      </c>
      <c r="D4179" t="str">
        <f t="shared" ca="1" si="2263"/>
        <v>I117</v>
      </c>
      <c r="E4179">
        <f t="shared" ca="1" si="2241"/>
        <v>158</v>
      </c>
      <c r="F4179">
        <f t="shared" ca="1" si="2242"/>
        <v>16</v>
      </c>
      <c r="G4179" t="str">
        <f t="shared" ca="1" si="2260"/>
        <v>S10</v>
      </c>
      <c r="H4179" t="str">
        <f t="shared" ca="1" si="2261"/>
        <v>S109</v>
      </c>
      <c r="I4179">
        <f ca="1">VLOOKUP(D4179,PRC!$A$2:$B$21,2,0)*E4179</f>
        <v>395000000</v>
      </c>
      <c r="J4179">
        <f t="shared" ca="1" si="2243"/>
        <v>331799996</v>
      </c>
      <c r="K4179">
        <f ca="1">VLOOKUP(D4179,PRC!$A$1:$C$21,3,0)*E4179</f>
        <v>181700000</v>
      </c>
      <c r="L4179">
        <f t="shared" ca="1" si="2244"/>
        <v>11850000</v>
      </c>
      <c r="M4179">
        <f t="shared" ca="1" si="2245"/>
        <v>31600000</v>
      </c>
      <c r="N4179">
        <f t="shared" ca="1" si="2246"/>
        <v>43450000</v>
      </c>
      <c r="O4179">
        <f t="shared" ca="1" si="2247"/>
        <v>27650000</v>
      </c>
      <c r="P4179">
        <f t="shared" ca="1" si="2262"/>
        <v>35549996</v>
      </c>
      <c r="Q4179">
        <f ca="1">IF(P4179&gt;0,1,0)</f>
        <v>1</v>
      </c>
      <c r="R4179">
        <f t="shared" ca="1" si="2248"/>
        <v>16</v>
      </c>
      <c r="S4179">
        <f t="shared" ca="1" si="2249"/>
        <v>3</v>
      </c>
      <c r="T4179">
        <f t="shared" ca="1" si="2250"/>
        <v>8</v>
      </c>
      <c r="U4179">
        <f t="shared" ca="1" si="2251"/>
        <v>11</v>
      </c>
      <c r="V4179">
        <f t="shared" ca="1" si="2252"/>
        <v>7</v>
      </c>
      <c r="X4179">
        <f t="shared" si="2254"/>
        <v>4179</v>
      </c>
      <c r="Y4179">
        <f t="shared" si="2255"/>
        <v>4102</v>
      </c>
      <c r="Z4179">
        <f t="shared" si="2256"/>
        <v>4103</v>
      </c>
      <c r="AA4179">
        <f t="shared" si="2253"/>
        <v>4251</v>
      </c>
      <c r="AB4179">
        <f t="shared" si="2258"/>
        <v>150</v>
      </c>
      <c r="AM4179" t="str">
        <f t="shared" si="2259"/>
        <v>201905HD</v>
      </c>
      <c r="AN4179">
        <f t="shared" ca="1" si="2264"/>
        <v>16.000001012658227</v>
      </c>
      <c r="AO4179">
        <f t="shared" ca="1" si="2265"/>
        <v>3</v>
      </c>
      <c r="AP4179">
        <f t="shared" ca="1" si="2266"/>
        <v>8</v>
      </c>
      <c r="AQ4179">
        <f t="shared" ca="1" si="2267"/>
        <v>11</v>
      </c>
      <c r="AR4179">
        <f t="shared" ca="1" si="2268"/>
        <v>7.0000000000000009</v>
      </c>
      <c r="AS4179">
        <f ca="1">P4179/J4179</f>
        <v>0.10714284637905783</v>
      </c>
    </row>
    <row r="4180" spans="1:45" x14ac:dyDescent="0.4">
      <c r="A4180">
        <f t="shared" si="2257"/>
        <v>201905</v>
      </c>
      <c r="B4180" t="s">
        <v>265</v>
      </c>
      <c r="C4180" t="s">
        <v>75</v>
      </c>
      <c r="D4180" t="str">
        <f t="shared" ca="1" si="2263"/>
        <v>I108</v>
      </c>
      <c r="E4180">
        <f t="shared" ca="1" si="2241"/>
        <v>173</v>
      </c>
      <c r="F4180">
        <f t="shared" ca="1" si="2242"/>
        <v>15</v>
      </c>
      <c r="G4180" t="str">
        <f t="shared" ca="1" si="2260"/>
        <v>S11</v>
      </c>
      <c r="H4180" t="str">
        <f t="shared" ca="1" si="2261"/>
        <v>S117</v>
      </c>
      <c r="I4180">
        <f ca="1">VLOOKUP(D4180,PRC!$A$2:$B$21,2,0)*E4180</f>
        <v>6920000</v>
      </c>
      <c r="J4180">
        <f t="shared" ca="1" si="2243"/>
        <v>5812796</v>
      </c>
      <c r="K4180">
        <f ca="1">VLOOKUP(D4180,PRC!$A$1:$C$21,3,0)*E4180</f>
        <v>3183200</v>
      </c>
      <c r="L4180">
        <f t="shared" ca="1" si="2244"/>
        <v>277000</v>
      </c>
      <c r="M4180">
        <f t="shared" ca="1" si="2245"/>
        <v>623000</v>
      </c>
      <c r="N4180">
        <f t="shared" ca="1" si="2246"/>
        <v>692000</v>
      </c>
      <c r="O4180">
        <f t="shared" ca="1" si="2247"/>
        <v>346000</v>
      </c>
      <c r="P4180">
        <f t="shared" ca="1" si="2262"/>
        <v>691596</v>
      </c>
      <c r="Q4180">
        <f ca="1">IF(P4180&gt;0,1,0)</f>
        <v>1</v>
      </c>
      <c r="R4180">
        <f t="shared" ca="1" si="2248"/>
        <v>16</v>
      </c>
      <c r="S4180">
        <f t="shared" ca="1" si="2249"/>
        <v>4</v>
      </c>
      <c r="T4180">
        <f t="shared" ca="1" si="2250"/>
        <v>9</v>
      </c>
      <c r="U4180">
        <f t="shared" ca="1" si="2251"/>
        <v>10</v>
      </c>
      <c r="V4180">
        <f t="shared" ca="1" si="2252"/>
        <v>5</v>
      </c>
      <c r="X4180">
        <f t="shared" si="2254"/>
        <v>4180</v>
      </c>
      <c r="Y4180">
        <f t="shared" si="2255"/>
        <v>4102</v>
      </c>
      <c r="Z4180">
        <f t="shared" si="2256"/>
        <v>4103</v>
      </c>
      <c r="AA4180">
        <f t="shared" si="2253"/>
        <v>4251</v>
      </c>
      <c r="AB4180">
        <f t="shared" si="2258"/>
        <v>150</v>
      </c>
      <c r="AM4180" t="str">
        <f t="shared" si="2259"/>
        <v>201905HD</v>
      </c>
      <c r="AN4180">
        <f t="shared" ca="1" si="2264"/>
        <v>16.000057803468202</v>
      </c>
      <c r="AO4180">
        <f t="shared" ca="1" si="2265"/>
        <v>4.002890173410405</v>
      </c>
      <c r="AP4180">
        <f t="shared" ca="1" si="2266"/>
        <v>9.002890173410405</v>
      </c>
      <c r="AQ4180">
        <f t="shared" ca="1" si="2267"/>
        <v>10</v>
      </c>
      <c r="AR4180">
        <f t="shared" ca="1" si="2268"/>
        <v>5</v>
      </c>
      <c r="AS4180">
        <f ca="1">P4180/J4180</f>
        <v>0.11897819913170873</v>
      </c>
    </row>
    <row r="4181" spans="1:45" x14ac:dyDescent="0.4">
      <c r="A4181">
        <f t="shared" si="2257"/>
        <v>201905</v>
      </c>
      <c r="B4181" t="s">
        <v>266</v>
      </c>
      <c r="C4181" t="s">
        <v>75</v>
      </c>
      <c r="D4181" t="str">
        <f t="shared" ca="1" si="2263"/>
        <v>I106</v>
      </c>
      <c r="E4181">
        <f t="shared" ca="1" si="2241"/>
        <v>102</v>
      </c>
      <c r="F4181">
        <f t="shared" ca="1" si="2242"/>
        <v>18</v>
      </c>
      <c r="G4181" t="str">
        <f t="shared" ca="1" si="2260"/>
        <v>S10</v>
      </c>
      <c r="H4181" t="str">
        <f t="shared" ca="1" si="2261"/>
        <v>S105</v>
      </c>
      <c r="I4181">
        <f ca="1">VLOOKUP(D4181,PRC!$A$2:$B$21,2,0)*E4181</f>
        <v>2040000</v>
      </c>
      <c r="J4181">
        <f t="shared" ca="1" si="2243"/>
        <v>1713596</v>
      </c>
      <c r="K4181">
        <f ca="1">VLOOKUP(D4181,PRC!$A$1:$C$21,3,0)*E4181</f>
        <v>1081200</v>
      </c>
      <c r="L4181">
        <f t="shared" ca="1" si="2244"/>
        <v>61000</v>
      </c>
      <c r="M4181">
        <f t="shared" ca="1" si="2245"/>
        <v>143000</v>
      </c>
      <c r="N4181">
        <f t="shared" ca="1" si="2246"/>
        <v>224000</v>
      </c>
      <c r="O4181">
        <f t="shared" ca="1" si="2247"/>
        <v>163000</v>
      </c>
      <c r="P4181">
        <f t="shared" ca="1" si="2262"/>
        <v>41396</v>
      </c>
      <c r="Q4181">
        <f ca="1">IF(P4181&gt;0,1,0)</f>
        <v>1</v>
      </c>
      <c r="R4181">
        <f t="shared" ca="1" si="2248"/>
        <v>16</v>
      </c>
      <c r="S4181">
        <f t="shared" ca="1" si="2249"/>
        <v>3</v>
      </c>
      <c r="T4181">
        <f t="shared" ca="1" si="2250"/>
        <v>7</v>
      </c>
      <c r="U4181">
        <f t="shared" ca="1" si="2251"/>
        <v>11</v>
      </c>
      <c r="V4181">
        <f t="shared" ca="1" si="2252"/>
        <v>8</v>
      </c>
      <c r="X4181">
        <f t="shared" si="2254"/>
        <v>4181</v>
      </c>
      <c r="Y4181">
        <f t="shared" si="2255"/>
        <v>4102</v>
      </c>
      <c r="Z4181">
        <f t="shared" si="2256"/>
        <v>4103</v>
      </c>
      <c r="AA4181">
        <f t="shared" si="2253"/>
        <v>4251</v>
      </c>
      <c r="AB4181">
        <f t="shared" si="2258"/>
        <v>150</v>
      </c>
      <c r="AM4181" t="str">
        <f t="shared" si="2259"/>
        <v>201905HD</v>
      </c>
      <c r="AN4181">
        <f t="shared" ca="1" si="2264"/>
        <v>16.000196078431372</v>
      </c>
      <c r="AO4181">
        <f t="shared" ca="1" si="2265"/>
        <v>2.9901960784313726</v>
      </c>
      <c r="AP4181">
        <f t="shared" ca="1" si="2266"/>
        <v>7.0098039215686274</v>
      </c>
      <c r="AQ4181">
        <f t="shared" ca="1" si="2267"/>
        <v>10.980392156862745</v>
      </c>
      <c r="AR4181">
        <f t="shared" ca="1" si="2268"/>
        <v>7.9901960784313717</v>
      </c>
      <c r="AS4181">
        <f ca="1">P4181/J4181</f>
        <v>2.4157385988295959E-2</v>
      </c>
    </row>
    <row r="4182" spans="1:45" x14ac:dyDescent="0.4">
      <c r="A4182">
        <f t="shared" si="2257"/>
        <v>201905</v>
      </c>
      <c r="B4182" t="s">
        <v>267</v>
      </c>
      <c r="C4182" t="s">
        <v>75</v>
      </c>
      <c r="D4182" t="str">
        <f t="shared" ca="1" si="2263"/>
        <v>I103</v>
      </c>
      <c r="E4182">
        <f t="shared" ca="1" si="2241"/>
        <v>185</v>
      </c>
      <c r="F4182">
        <f t="shared" ca="1" si="2242"/>
        <v>17</v>
      </c>
      <c r="G4182" t="str">
        <f t="shared" ca="1" si="2260"/>
        <v>S11</v>
      </c>
      <c r="H4182" t="str">
        <f t="shared" ca="1" si="2261"/>
        <v>S116</v>
      </c>
      <c r="I4182">
        <f ca="1">VLOOKUP(D4182,PRC!$A$2:$B$21,2,0)*E4182</f>
        <v>9250000</v>
      </c>
      <c r="J4182">
        <f t="shared" ca="1" si="2243"/>
        <v>7769996</v>
      </c>
      <c r="K4182">
        <f ca="1">VLOOKUP(D4182,PRC!$A$1:$C$21,3,0)*E4182</f>
        <v>5272500</v>
      </c>
      <c r="L4182">
        <f t="shared" ca="1" si="2244"/>
        <v>370000</v>
      </c>
      <c r="M4182">
        <f t="shared" ca="1" si="2245"/>
        <v>648000</v>
      </c>
      <c r="N4182">
        <f t="shared" ca="1" si="2246"/>
        <v>1110000</v>
      </c>
      <c r="O4182">
        <f t="shared" ca="1" si="2247"/>
        <v>555000</v>
      </c>
      <c r="P4182">
        <f t="shared" ca="1" si="2262"/>
        <v>-185504</v>
      </c>
      <c r="Q4182">
        <f ca="1">IF(P4182&gt;0,1,0)</f>
        <v>0</v>
      </c>
      <c r="R4182">
        <f t="shared" ca="1" si="2248"/>
        <v>16</v>
      </c>
      <c r="S4182">
        <f t="shared" ca="1" si="2249"/>
        <v>4</v>
      </c>
      <c r="T4182">
        <f t="shared" ca="1" si="2250"/>
        <v>7</v>
      </c>
      <c r="U4182">
        <f t="shared" ca="1" si="2251"/>
        <v>12</v>
      </c>
      <c r="V4182">
        <f t="shared" ca="1" si="2252"/>
        <v>6</v>
      </c>
      <c r="X4182">
        <f t="shared" si="2254"/>
        <v>4182</v>
      </c>
      <c r="Y4182">
        <f t="shared" si="2255"/>
        <v>4102</v>
      </c>
      <c r="Z4182">
        <f t="shared" si="2256"/>
        <v>4103</v>
      </c>
      <c r="AA4182">
        <f t="shared" si="2253"/>
        <v>4251</v>
      </c>
      <c r="AB4182">
        <f t="shared" si="2258"/>
        <v>150</v>
      </c>
      <c r="AM4182" t="str">
        <f t="shared" si="2259"/>
        <v>201905HD</v>
      </c>
      <c r="AN4182">
        <f t="shared" ca="1" si="2264"/>
        <v>16.000043243243244</v>
      </c>
      <c r="AO4182">
        <f t="shared" ca="1" si="2265"/>
        <v>4</v>
      </c>
      <c r="AP4182">
        <f t="shared" ca="1" si="2266"/>
        <v>7.0054054054054058</v>
      </c>
      <c r="AQ4182">
        <f t="shared" ca="1" si="2267"/>
        <v>12</v>
      </c>
      <c r="AR4182">
        <f t="shared" ca="1" si="2268"/>
        <v>6</v>
      </c>
      <c r="AS4182">
        <f ca="1">P4182/J4182</f>
        <v>-2.3874400964942581E-2</v>
      </c>
    </row>
    <row r="4183" spans="1:45" x14ac:dyDescent="0.4">
      <c r="A4183">
        <f t="shared" si="2257"/>
        <v>201905</v>
      </c>
      <c r="B4183" t="s">
        <v>268</v>
      </c>
      <c r="C4183" t="s">
        <v>75</v>
      </c>
      <c r="D4183" t="str">
        <f t="shared" ca="1" si="2263"/>
        <v>I110</v>
      </c>
      <c r="E4183">
        <f t="shared" ca="1" si="2241"/>
        <v>191</v>
      </c>
      <c r="F4183">
        <f t="shared" ca="1" si="2242"/>
        <v>23</v>
      </c>
      <c r="G4183" t="str">
        <f t="shared" ca="1" si="2260"/>
        <v>S10</v>
      </c>
      <c r="H4183" t="str">
        <f t="shared" ca="1" si="2261"/>
        <v>S106</v>
      </c>
      <c r="I4183">
        <f ca="1">VLOOKUP(D4183,PRC!$A$2:$B$21,2,0)*E4183</f>
        <v>57300000</v>
      </c>
      <c r="J4183">
        <f t="shared" ca="1" si="2243"/>
        <v>48704996</v>
      </c>
      <c r="K4183">
        <f ca="1">VLOOKUP(D4183,PRC!$A$1:$C$21,3,0)*E4183</f>
        <v>26358000</v>
      </c>
      <c r="L4183">
        <f t="shared" ca="1" si="2244"/>
        <v>1719000</v>
      </c>
      <c r="M4183">
        <f t="shared" ca="1" si="2245"/>
        <v>5730000</v>
      </c>
      <c r="N4183">
        <f t="shared" ca="1" si="2246"/>
        <v>6876000</v>
      </c>
      <c r="O4183">
        <f t="shared" ca="1" si="2247"/>
        <v>3438000</v>
      </c>
      <c r="P4183">
        <f t="shared" ca="1" si="2262"/>
        <v>4583996</v>
      </c>
      <c r="Q4183">
        <f ca="1">IF(P4183&gt;0,1,0)</f>
        <v>1</v>
      </c>
      <c r="R4183">
        <f t="shared" ca="1" si="2248"/>
        <v>15</v>
      </c>
      <c r="S4183">
        <f t="shared" ca="1" si="2249"/>
        <v>3</v>
      </c>
      <c r="T4183">
        <f t="shared" ca="1" si="2250"/>
        <v>10</v>
      </c>
      <c r="U4183">
        <f t="shared" ca="1" si="2251"/>
        <v>12</v>
      </c>
      <c r="V4183">
        <f t="shared" ca="1" si="2252"/>
        <v>6</v>
      </c>
      <c r="X4183">
        <f t="shared" si="2254"/>
        <v>4183</v>
      </c>
      <c r="Y4183">
        <f t="shared" si="2255"/>
        <v>4102</v>
      </c>
      <c r="Z4183">
        <f t="shared" si="2256"/>
        <v>4103</v>
      </c>
      <c r="AA4183">
        <f t="shared" si="2253"/>
        <v>4251</v>
      </c>
      <c r="AB4183">
        <f t="shared" si="2258"/>
        <v>150</v>
      </c>
      <c r="AM4183" t="str">
        <f t="shared" si="2259"/>
        <v>201905HD</v>
      </c>
      <c r="AN4183">
        <f t="shared" ca="1" si="2264"/>
        <v>15.000006980802794</v>
      </c>
      <c r="AO4183">
        <f t="shared" ca="1" si="2265"/>
        <v>3</v>
      </c>
      <c r="AP4183">
        <f t="shared" ca="1" si="2266"/>
        <v>10</v>
      </c>
      <c r="AQ4183">
        <f t="shared" ca="1" si="2267"/>
        <v>12</v>
      </c>
      <c r="AR4183">
        <f t="shared" ca="1" si="2268"/>
        <v>6</v>
      </c>
      <c r="AS4183">
        <f ca="1">P4183/J4183</f>
        <v>9.4117572661334373E-2</v>
      </c>
    </row>
    <row r="4184" spans="1:45" x14ac:dyDescent="0.4">
      <c r="A4184">
        <f t="shared" si="2257"/>
        <v>201905</v>
      </c>
      <c r="B4184" t="s">
        <v>269</v>
      </c>
      <c r="C4184" t="s">
        <v>75</v>
      </c>
      <c r="D4184" t="str">
        <f t="shared" ca="1" si="2263"/>
        <v>I108</v>
      </c>
      <c r="E4184">
        <f t="shared" ca="1" si="2241"/>
        <v>158</v>
      </c>
      <c r="F4184">
        <f t="shared" ca="1" si="2242"/>
        <v>21</v>
      </c>
      <c r="G4184" t="str">
        <f t="shared" ca="1" si="2260"/>
        <v>S10</v>
      </c>
      <c r="H4184" t="str">
        <f t="shared" ca="1" si="2261"/>
        <v>S105</v>
      </c>
      <c r="I4184">
        <f ca="1">VLOOKUP(D4184,PRC!$A$2:$B$21,2,0)*E4184</f>
        <v>6320000</v>
      </c>
      <c r="J4184">
        <f t="shared" ca="1" si="2243"/>
        <v>4929596</v>
      </c>
      <c r="K4184">
        <f ca="1">VLOOKUP(D4184,PRC!$A$1:$C$21,3,0)*E4184</f>
        <v>2907200</v>
      </c>
      <c r="L4184">
        <f t="shared" ca="1" si="2244"/>
        <v>253000</v>
      </c>
      <c r="M4184">
        <f t="shared" ca="1" si="2245"/>
        <v>632000</v>
      </c>
      <c r="N4184">
        <f t="shared" ca="1" si="2246"/>
        <v>758000</v>
      </c>
      <c r="O4184">
        <f t="shared" ca="1" si="2247"/>
        <v>316000</v>
      </c>
      <c r="P4184">
        <f t="shared" ca="1" si="2262"/>
        <v>63396</v>
      </c>
      <c r="Q4184">
        <f ca="1">IF(P4184&gt;0,1,0)</f>
        <v>1</v>
      </c>
      <c r="R4184">
        <f t="shared" ca="1" si="2248"/>
        <v>22</v>
      </c>
      <c r="S4184">
        <f t="shared" ca="1" si="2249"/>
        <v>4</v>
      </c>
      <c r="T4184">
        <f t="shared" ca="1" si="2250"/>
        <v>10</v>
      </c>
      <c r="U4184">
        <f t="shared" ca="1" si="2251"/>
        <v>12</v>
      </c>
      <c r="V4184">
        <f t="shared" ca="1" si="2252"/>
        <v>5</v>
      </c>
      <c r="X4184">
        <f t="shared" si="2254"/>
        <v>4184</v>
      </c>
      <c r="Y4184">
        <f t="shared" si="2255"/>
        <v>4102</v>
      </c>
      <c r="Z4184">
        <f t="shared" si="2256"/>
        <v>4103</v>
      </c>
      <c r="AA4184">
        <f t="shared" si="2253"/>
        <v>4251</v>
      </c>
      <c r="AB4184">
        <f t="shared" si="2258"/>
        <v>150</v>
      </c>
      <c r="AM4184" t="str">
        <f t="shared" si="2259"/>
        <v>201905HD</v>
      </c>
      <c r="AN4184">
        <f t="shared" ca="1" si="2264"/>
        <v>22.000063291139238</v>
      </c>
      <c r="AO4184">
        <f t="shared" ca="1" si="2265"/>
        <v>4.0031645569620249</v>
      </c>
      <c r="AP4184">
        <f t="shared" ca="1" si="2266"/>
        <v>10</v>
      </c>
      <c r="AQ4184">
        <f t="shared" ca="1" si="2267"/>
        <v>11.99367088607595</v>
      </c>
      <c r="AR4184">
        <f t="shared" ca="1" si="2268"/>
        <v>5</v>
      </c>
      <c r="AS4184">
        <f ca="1">P4184/J4184</f>
        <v>1.286028307390707E-2</v>
      </c>
    </row>
    <row r="4185" spans="1:45" x14ac:dyDescent="0.4">
      <c r="A4185">
        <f t="shared" si="2257"/>
        <v>201905</v>
      </c>
      <c r="B4185" t="s">
        <v>270</v>
      </c>
      <c r="C4185" t="s">
        <v>75</v>
      </c>
      <c r="D4185" t="str">
        <f t="shared" ca="1" si="2263"/>
        <v>I117</v>
      </c>
      <c r="E4185">
        <f t="shared" ca="1" si="2241"/>
        <v>140</v>
      </c>
      <c r="F4185">
        <f t="shared" ca="1" si="2242"/>
        <v>25</v>
      </c>
      <c r="G4185" t="str">
        <f t="shared" ca="1" si="2260"/>
        <v>S10</v>
      </c>
      <c r="H4185" t="str">
        <f t="shared" ca="1" si="2261"/>
        <v>S107</v>
      </c>
      <c r="I4185">
        <f ca="1">VLOOKUP(D4185,PRC!$A$2:$B$21,2,0)*E4185</f>
        <v>350000000</v>
      </c>
      <c r="J4185">
        <f t="shared" ca="1" si="2243"/>
        <v>293999996</v>
      </c>
      <c r="K4185">
        <f ca="1">VLOOKUP(D4185,PRC!$A$1:$C$21,3,0)*E4185</f>
        <v>161000000</v>
      </c>
      <c r="L4185">
        <f t="shared" ca="1" si="2244"/>
        <v>14000000</v>
      </c>
      <c r="M4185">
        <f t="shared" ca="1" si="2245"/>
        <v>24500000</v>
      </c>
      <c r="N4185">
        <f t="shared" ca="1" si="2246"/>
        <v>49000000</v>
      </c>
      <c r="O4185">
        <f t="shared" ca="1" si="2247"/>
        <v>28000000</v>
      </c>
      <c r="P4185">
        <f t="shared" ca="1" si="2262"/>
        <v>17499996</v>
      </c>
      <c r="Q4185">
        <f ca="1">IF(P4185&gt;0,1,0)</f>
        <v>1</v>
      </c>
      <c r="R4185">
        <f t="shared" ca="1" si="2248"/>
        <v>16</v>
      </c>
      <c r="S4185">
        <f t="shared" ca="1" si="2249"/>
        <v>4</v>
      </c>
      <c r="T4185">
        <f t="shared" ca="1" si="2250"/>
        <v>7</v>
      </c>
      <c r="U4185">
        <f t="shared" ca="1" si="2251"/>
        <v>14</v>
      </c>
      <c r="V4185">
        <f t="shared" ca="1" si="2252"/>
        <v>8</v>
      </c>
      <c r="X4185">
        <f t="shared" si="2254"/>
        <v>4185</v>
      </c>
      <c r="Y4185">
        <f t="shared" si="2255"/>
        <v>4102</v>
      </c>
      <c r="Z4185">
        <f t="shared" si="2256"/>
        <v>4103</v>
      </c>
      <c r="AA4185">
        <f t="shared" si="2253"/>
        <v>4251</v>
      </c>
      <c r="AB4185">
        <f t="shared" si="2258"/>
        <v>150</v>
      </c>
      <c r="AM4185" t="str">
        <f t="shared" si="2259"/>
        <v>201905HD</v>
      </c>
      <c r="AN4185">
        <f t="shared" ca="1" si="2264"/>
        <v>16.000001142857144</v>
      </c>
      <c r="AO4185">
        <f t="shared" ca="1" si="2265"/>
        <v>4</v>
      </c>
      <c r="AP4185">
        <f t="shared" ca="1" si="2266"/>
        <v>7.0000000000000009</v>
      </c>
      <c r="AQ4185">
        <f t="shared" ca="1" si="2267"/>
        <v>14.000000000000002</v>
      </c>
      <c r="AR4185">
        <f t="shared" ca="1" si="2268"/>
        <v>8</v>
      </c>
      <c r="AS4185">
        <f ca="1">P4185/J4185</f>
        <v>5.9523796728214923E-2</v>
      </c>
    </row>
    <row r="4186" spans="1:45" x14ac:dyDescent="0.4">
      <c r="A4186">
        <f t="shared" si="2257"/>
        <v>201905</v>
      </c>
      <c r="B4186" t="s">
        <v>271</v>
      </c>
      <c r="C4186" t="s">
        <v>75</v>
      </c>
      <c r="D4186" t="str">
        <f t="shared" ca="1" si="2263"/>
        <v>I114</v>
      </c>
      <c r="E4186">
        <f t="shared" ca="1" si="2241"/>
        <v>192</v>
      </c>
      <c r="F4186">
        <f t="shared" ca="1" si="2242"/>
        <v>21</v>
      </c>
      <c r="G4186" t="str">
        <f t="shared" ca="1" si="2260"/>
        <v>S11</v>
      </c>
      <c r="H4186" t="str">
        <f t="shared" ca="1" si="2261"/>
        <v>S112</v>
      </c>
      <c r="I4186">
        <f ca="1">VLOOKUP(D4186,PRC!$A$2:$B$21,2,0)*E4186</f>
        <v>46080000</v>
      </c>
      <c r="J4186">
        <f t="shared" ca="1" si="2243"/>
        <v>39167996</v>
      </c>
      <c r="K4186">
        <f ca="1">VLOOKUP(D4186,PRC!$A$1:$C$21,3,0)*E4186</f>
        <v>26726400</v>
      </c>
      <c r="L4186">
        <f t="shared" ca="1" si="2244"/>
        <v>2304000</v>
      </c>
      <c r="M4186">
        <f t="shared" ca="1" si="2245"/>
        <v>3226000</v>
      </c>
      <c r="N4186">
        <f t="shared" ca="1" si="2246"/>
        <v>4608000</v>
      </c>
      <c r="O4186">
        <f t="shared" ca="1" si="2247"/>
        <v>3226000</v>
      </c>
      <c r="P4186">
        <f t="shared" ca="1" si="2262"/>
        <v>-922404</v>
      </c>
      <c r="Q4186">
        <f ca="1">IF(P4186&gt;0,1,0)</f>
        <v>0</v>
      </c>
      <c r="R4186">
        <f t="shared" ca="1" si="2248"/>
        <v>15</v>
      </c>
      <c r="S4186">
        <f t="shared" ca="1" si="2249"/>
        <v>5</v>
      </c>
      <c r="T4186">
        <f t="shared" ca="1" si="2250"/>
        <v>7</v>
      </c>
      <c r="U4186">
        <f t="shared" ca="1" si="2251"/>
        <v>10</v>
      </c>
      <c r="V4186">
        <f t="shared" ca="1" si="2252"/>
        <v>7</v>
      </c>
      <c r="X4186">
        <f t="shared" si="2254"/>
        <v>4186</v>
      </c>
      <c r="Y4186">
        <f t="shared" si="2255"/>
        <v>4102</v>
      </c>
      <c r="Z4186">
        <f t="shared" si="2256"/>
        <v>4103</v>
      </c>
      <c r="AA4186">
        <f t="shared" si="2253"/>
        <v>4251</v>
      </c>
      <c r="AB4186">
        <f t="shared" si="2258"/>
        <v>150</v>
      </c>
      <c r="AM4186" t="str">
        <f t="shared" si="2259"/>
        <v>201905HD</v>
      </c>
      <c r="AN4186">
        <f t="shared" ca="1" si="2264"/>
        <v>15.000008680555554</v>
      </c>
      <c r="AO4186">
        <f t="shared" ca="1" si="2265"/>
        <v>5</v>
      </c>
      <c r="AP4186">
        <f t="shared" ca="1" si="2266"/>
        <v>7.0008680555555554</v>
      </c>
      <c r="AQ4186">
        <f t="shared" ca="1" si="2267"/>
        <v>10</v>
      </c>
      <c r="AR4186">
        <f t="shared" ca="1" si="2268"/>
        <v>7.0008680555555554</v>
      </c>
      <c r="AS4186">
        <f ca="1">P4186/J4186</f>
        <v>-2.3549941130508695E-2</v>
      </c>
    </row>
    <row r="4187" spans="1:45" x14ac:dyDescent="0.4">
      <c r="A4187">
        <f t="shared" si="2257"/>
        <v>201905</v>
      </c>
      <c r="B4187" t="s">
        <v>272</v>
      </c>
      <c r="C4187" t="s">
        <v>75</v>
      </c>
      <c r="D4187" t="str">
        <f t="shared" ca="1" si="2263"/>
        <v>I102</v>
      </c>
      <c r="E4187">
        <f t="shared" ca="1" si="2241"/>
        <v>150</v>
      </c>
      <c r="F4187">
        <f t="shared" ca="1" si="2242"/>
        <v>16</v>
      </c>
      <c r="G4187" t="str">
        <f t="shared" ca="1" si="2260"/>
        <v>S10</v>
      </c>
      <c r="H4187" t="str">
        <f t="shared" ca="1" si="2261"/>
        <v>S107</v>
      </c>
      <c r="I4187">
        <f ca="1">VLOOKUP(D4187,PRC!$A$2:$B$21,2,0)*E4187</f>
        <v>6000000</v>
      </c>
      <c r="J4187">
        <f t="shared" ca="1" si="2243"/>
        <v>5039996</v>
      </c>
      <c r="K4187">
        <f ca="1">VLOOKUP(D4187,PRC!$A$1:$C$21,3,0)*E4187</f>
        <v>2820000</v>
      </c>
      <c r="L4187">
        <f t="shared" ca="1" si="2244"/>
        <v>180000</v>
      </c>
      <c r="M4187">
        <f t="shared" ca="1" si="2245"/>
        <v>600000</v>
      </c>
      <c r="N4187">
        <f t="shared" ca="1" si="2246"/>
        <v>900000</v>
      </c>
      <c r="O4187">
        <f t="shared" ca="1" si="2247"/>
        <v>360000</v>
      </c>
      <c r="P4187">
        <f t="shared" ca="1" si="2262"/>
        <v>179996</v>
      </c>
      <c r="Q4187">
        <f ca="1">IF(P4187&gt;0,1,0)</f>
        <v>1</v>
      </c>
      <c r="R4187">
        <f t="shared" ca="1" si="2248"/>
        <v>16</v>
      </c>
      <c r="S4187">
        <f t="shared" ca="1" si="2249"/>
        <v>3</v>
      </c>
      <c r="T4187">
        <f t="shared" ca="1" si="2250"/>
        <v>10</v>
      </c>
      <c r="U4187">
        <f t="shared" ca="1" si="2251"/>
        <v>15</v>
      </c>
      <c r="V4187">
        <f t="shared" ca="1" si="2252"/>
        <v>6</v>
      </c>
      <c r="X4187">
        <f t="shared" si="2254"/>
        <v>4187</v>
      </c>
      <c r="Y4187">
        <f t="shared" si="2255"/>
        <v>4102</v>
      </c>
      <c r="Z4187">
        <f t="shared" si="2256"/>
        <v>4103</v>
      </c>
      <c r="AA4187">
        <f t="shared" si="2253"/>
        <v>4251</v>
      </c>
      <c r="AB4187">
        <f t="shared" si="2258"/>
        <v>150</v>
      </c>
      <c r="AM4187" t="str">
        <f t="shared" si="2259"/>
        <v>201905HD</v>
      </c>
      <c r="AN4187">
        <f t="shared" ca="1" si="2264"/>
        <v>16.000066666666669</v>
      </c>
      <c r="AO4187">
        <f t="shared" ca="1" si="2265"/>
        <v>3</v>
      </c>
      <c r="AP4187">
        <f t="shared" ca="1" si="2266"/>
        <v>10</v>
      </c>
      <c r="AQ4187">
        <f t="shared" ca="1" si="2267"/>
        <v>15</v>
      </c>
      <c r="AR4187">
        <f t="shared" ca="1" si="2268"/>
        <v>6</v>
      </c>
      <c r="AS4187">
        <f ca="1">P4187/J4187</f>
        <v>3.5713520407555877E-2</v>
      </c>
    </row>
    <row r="4188" spans="1:45" x14ac:dyDescent="0.4">
      <c r="A4188">
        <f t="shared" si="2257"/>
        <v>201905</v>
      </c>
      <c r="B4188" t="s">
        <v>273</v>
      </c>
      <c r="C4188" t="s">
        <v>75</v>
      </c>
      <c r="D4188" t="str">
        <f t="shared" ca="1" si="2263"/>
        <v>I109</v>
      </c>
      <c r="E4188">
        <f t="shared" ca="1" si="2241"/>
        <v>103</v>
      </c>
      <c r="F4188">
        <f t="shared" ca="1" si="2242"/>
        <v>21</v>
      </c>
      <c r="G4188" t="str">
        <f t="shared" ca="1" si="2260"/>
        <v>S11</v>
      </c>
      <c r="H4188" t="str">
        <f t="shared" ca="1" si="2261"/>
        <v>S111</v>
      </c>
      <c r="I4188">
        <f ca="1">VLOOKUP(D4188,PRC!$A$2:$B$21,2,0)*E4188</f>
        <v>51500000</v>
      </c>
      <c r="J4188">
        <f t="shared" ca="1" si="2243"/>
        <v>41714996</v>
      </c>
      <c r="K4188">
        <f ca="1">VLOOKUP(D4188,PRC!$A$1:$C$21,3,0)*E4188</f>
        <v>20600000</v>
      </c>
      <c r="L4188">
        <f t="shared" ca="1" si="2244"/>
        <v>1545000</v>
      </c>
      <c r="M4188">
        <f t="shared" ca="1" si="2245"/>
        <v>3090000</v>
      </c>
      <c r="N4188">
        <f t="shared" ca="1" si="2246"/>
        <v>7725000</v>
      </c>
      <c r="O4188">
        <f t="shared" ca="1" si="2247"/>
        <v>5150000</v>
      </c>
      <c r="P4188">
        <f t="shared" ca="1" si="2262"/>
        <v>3604996</v>
      </c>
      <c r="Q4188">
        <f ca="1">IF(P4188&gt;0,1,0)</f>
        <v>1</v>
      </c>
      <c r="R4188">
        <f t="shared" ca="1" si="2248"/>
        <v>19</v>
      </c>
      <c r="S4188">
        <f t="shared" ca="1" si="2249"/>
        <v>3</v>
      </c>
      <c r="T4188">
        <f t="shared" ca="1" si="2250"/>
        <v>6</v>
      </c>
      <c r="U4188">
        <f t="shared" ca="1" si="2251"/>
        <v>15</v>
      </c>
      <c r="V4188">
        <f t="shared" ca="1" si="2252"/>
        <v>10</v>
      </c>
      <c r="X4188">
        <f t="shared" si="2254"/>
        <v>4188</v>
      </c>
      <c r="Y4188">
        <f t="shared" si="2255"/>
        <v>4102</v>
      </c>
      <c r="Z4188">
        <f t="shared" si="2256"/>
        <v>4103</v>
      </c>
      <c r="AA4188">
        <f t="shared" si="2253"/>
        <v>4251</v>
      </c>
      <c r="AB4188">
        <f t="shared" si="2258"/>
        <v>150</v>
      </c>
      <c r="AM4188" t="str">
        <f t="shared" si="2259"/>
        <v>201905HD</v>
      </c>
      <c r="AN4188">
        <f t="shared" ca="1" si="2264"/>
        <v>19.00000776699029</v>
      </c>
      <c r="AO4188">
        <f t="shared" ca="1" si="2265"/>
        <v>3</v>
      </c>
      <c r="AP4188">
        <f t="shared" ca="1" si="2266"/>
        <v>6</v>
      </c>
      <c r="AQ4188">
        <f t="shared" ca="1" si="2267"/>
        <v>15</v>
      </c>
      <c r="AR4188">
        <f t="shared" ca="1" si="2268"/>
        <v>10</v>
      </c>
      <c r="AS4188">
        <f ca="1">P4188/J4188</f>
        <v>8.6419665484326072E-2</v>
      </c>
    </row>
    <row r="4189" spans="1:45" x14ac:dyDescent="0.4">
      <c r="A4189">
        <f t="shared" si="2257"/>
        <v>201905</v>
      </c>
      <c r="B4189" t="s">
        <v>274</v>
      </c>
      <c r="C4189" t="s">
        <v>75</v>
      </c>
      <c r="D4189" t="str">
        <f t="shared" ca="1" si="2263"/>
        <v>I114</v>
      </c>
      <c r="E4189">
        <f t="shared" ca="1" si="2241"/>
        <v>169</v>
      </c>
      <c r="F4189">
        <f t="shared" ca="1" si="2242"/>
        <v>23</v>
      </c>
      <c r="G4189" t="str">
        <f t="shared" ca="1" si="2260"/>
        <v>S11</v>
      </c>
      <c r="H4189" t="str">
        <f t="shared" ca="1" si="2261"/>
        <v>S117</v>
      </c>
      <c r="I4189">
        <f ca="1">VLOOKUP(D4189,PRC!$A$2:$B$21,2,0)*E4189</f>
        <v>40560000</v>
      </c>
      <c r="J4189">
        <f t="shared" ca="1" si="2243"/>
        <v>34070396</v>
      </c>
      <c r="K4189">
        <f ca="1">VLOOKUP(D4189,PRC!$A$1:$C$21,3,0)*E4189</f>
        <v>23524800</v>
      </c>
      <c r="L4189">
        <f t="shared" ca="1" si="2244"/>
        <v>1217000</v>
      </c>
      <c r="M4189">
        <f t="shared" ca="1" si="2245"/>
        <v>3245000</v>
      </c>
      <c r="N4189">
        <f t="shared" ca="1" si="2246"/>
        <v>6084000</v>
      </c>
      <c r="O4189">
        <f t="shared" ca="1" si="2247"/>
        <v>2434000</v>
      </c>
      <c r="P4189">
        <f t="shared" ca="1" si="2262"/>
        <v>-2434404</v>
      </c>
      <c r="Q4189">
        <f ca="1">IF(P4189&gt;0,1,0)</f>
        <v>0</v>
      </c>
      <c r="R4189">
        <f t="shared" ca="1" si="2248"/>
        <v>16</v>
      </c>
      <c r="S4189">
        <f t="shared" ca="1" si="2249"/>
        <v>3</v>
      </c>
      <c r="T4189">
        <f t="shared" ca="1" si="2250"/>
        <v>8</v>
      </c>
      <c r="U4189">
        <f t="shared" ca="1" si="2251"/>
        <v>15</v>
      </c>
      <c r="V4189">
        <f t="shared" ca="1" si="2252"/>
        <v>6</v>
      </c>
      <c r="X4189">
        <f t="shared" si="2254"/>
        <v>4189</v>
      </c>
      <c r="Y4189">
        <f t="shared" si="2255"/>
        <v>4102</v>
      </c>
      <c r="Z4189">
        <f t="shared" si="2256"/>
        <v>4103</v>
      </c>
      <c r="AA4189">
        <f t="shared" si="2253"/>
        <v>4251</v>
      </c>
      <c r="AB4189">
        <f t="shared" si="2258"/>
        <v>150</v>
      </c>
      <c r="AM4189" t="str">
        <f t="shared" si="2259"/>
        <v>201905HD</v>
      </c>
      <c r="AN4189">
        <f t="shared" ca="1" si="2264"/>
        <v>16.000009861932941</v>
      </c>
      <c r="AO4189">
        <f t="shared" ca="1" si="2265"/>
        <v>3.000493096646943</v>
      </c>
      <c r="AP4189">
        <f t="shared" ca="1" si="2266"/>
        <v>8.0004930966469434</v>
      </c>
      <c r="AQ4189">
        <f t="shared" ca="1" si="2267"/>
        <v>15</v>
      </c>
      <c r="AR4189">
        <f t="shared" ca="1" si="2268"/>
        <v>6.0009861932938859</v>
      </c>
      <c r="AS4189">
        <f ca="1">P4189/J4189</f>
        <v>-7.1452178014015447E-2</v>
      </c>
    </row>
    <row r="4190" spans="1:45" x14ac:dyDescent="0.4">
      <c r="A4190">
        <f t="shared" si="2257"/>
        <v>201905</v>
      </c>
      <c r="B4190" t="s">
        <v>275</v>
      </c>
      <c r="C4190" t="s">
        <v>75</v>
      </c>
      <c r="D4190" t="str">
        <f t="shared" ca="1" si="2263"/>
        <v>I102</v>
      </c>
      <c r="E4190">
        <f t="shared" ca="1" si="2241"/>
        <v>160</v>
      </c>
      <c r="F4190">
        <f t="shared" ca="1" si="2242"/>
        <v>17</v>
      </c>
      <c r="G4190" t="str">
        <f t="shared" ca="1" si="2260"/>
        <v>S10</v>
      </c>
      <c r="H4190" t="str">
        <f t="shared" ca="1" si="2261"/>
        <v>S107</v>
      </c>
      <c r="I4190">
        <f ca="1">VLOOKUP(D4190,PRC!$A$2:$B$21,2,0)*E4190</f>
        <v>6400000</v>
      </c>
      <c r="J4190">
        <f t="shared" ca="1" si="2243"/>
        <v>5055996</v>
      </c>
      <c r="K4190">
        <f ca="1">VLOOKUP(D4190,PRC!$A$1:$C$21,3,0)*E4190</f>
        <v>3008000</v>
      </c>
      <c r="L4190">
        <f t="shared" ca="1" si="2244"/>
        <v>256000</v>
      </c>
      <c r="M4190">
        <f t="shared" ca="1" si="2245"/>
        <v>320000</v>
      </c>
      <c r="N4190">
        <f t="shared" ca="1" si="2246"/>
        <v>704000</v>
      </c>
      <c r="O4190">
        <f t="shared" ca="1" si="2247"/>
        <v>640000</v>
      </c>
      <c r="P4190">
        <f t="shared" ca="1" si="2262"/>
        <v>127996</v>
      </c>
      <c r="Q4190">
        <f ca="1">IF(P4190&gt;0,1,0)</f>
        <v>1</v>
      </c>
      <c r="R4190">
        <f t="shared" ca="1" si="2248"/>
        <v>21</v>
      </c>
      <c r="S4190">
        <f t="shared" ca="1" si="2249"/>
        <v>4</v>
      </c>
      <c r="T4190">
        <f t="shared" ca="1" si="2250"/>
        <v>5</v>
      </c>
      <c r="U4190">
        <f t="shared" ca="1" si="2251"/>
        <v>11</v>
      </c>
      <c r="V4190">
        <f t="shared" ca="1" si="2252"/>
        <v>10</v>
      </c>
      <c r="X4190">
        <f t="shared" si="2254"/>
        <v>4190</v>
      </c>
      <c r="Y4190">
        <f t="shared" si="2255"/>
        <v>4102</v>
      </c>
      <c r="Z4190">
        <f t="shared" si="2256"/>
        <v>4103</v>
      </c>
      <c r="AA4190">
        <f t="shared" si="2253"/>
        <v>4251</v>
      </c>
      <c r="AB4190">
        <f t="shared" si="2258"/>
        <v>150</v>
      </c>
      <c r="AM4190" t="str">
        <f t="shared" si="2259"/>
        <v>201905HD</v>
      </c>
      <c r="AN4190">
        <f t="shared" ca="1" si="2264"/>
        <v>21.000062500000006</v>
      </c>
      <c r="AO4190">
        <f t="shared" ca="1" si="2265"/>
        <v>4</v>
      </c>
      <c r="AP4190">
        <f t="shared" ca="1" si="2266"/>
        <v>5</v>
      </c>
      <c r="AQ4190">
        <f t="shared" ca="1" si="2267"/>
        <v>11</v>
      </c>
      <c r="AR4190">
        <f t="shared" ca="1" si="2268"/>
        <v>10</v>
      </c>
      <c r="AS4190">
        <f ca="1">P4190/J4190</f>
        <v>2.5315684585193499E-2</v>
      </c>
    </row>
    <row r="4191" spans="1:45" x14ac:dyDescent="0.4">
      <c r="A4191">
        <f t="shared" si="2257"/>
        <v>201905</v>
      </c>
      <c r="B4191" t="s">
        <v>276</v>
      </c>
      <c r="C4191" t="s">
        <v>75</v>
      </c>
      <c r="D4191" t="str">
        <f t="shared" ca="1" si="2263"/>
        <v>I113</v>
      </c>
      <c r="E4191">
        <f t="shared" ca="1" si="2241"/>
        <v>128</v>
      </c>
      <c r="F4191">
        <f t="shared" ca="1" si="2242"/>
        <v>22</v>
      </c>
      <c r="G4191" t="str">
        <f t="shared" ca="1" si="2260"/>
        <v>S11</v>
      </c>
      <c r="H4191" t="str">
        <f t="shared" ca="1" si="2261"/>
        <v>S116</v>
      </c>
      <c r="I4191">
        <f ca="1">VLOOKUP(D4191,PRC!$A$2:$B$21,2,0)*E4191</f>
        <v>85760000</v>
      </c>
      <c r="J4191">
        <f t="shared" ca="1" si="2243"/>
        <v>64319996</v>
      </c>
      <c r="K4191">
        <f ca="1">VLOOKUP(D4191,PRC!$A$1:$C$21,3,0)*E4191</f>
        <v>38592000</v>
      </c>
      <c r="L4191">
        <f t="shared" ca="1" si="2244"/>
        <v>4288000</v>
      </c>
      <c r="M4191">
        <f t="shared" ca="1" si="2245"/>
        <v>4288000</v>
      </c>
      <c r="N4191">
        <f t="shared" ca="1" si="2246"/>
        <v>12006000</v>
      </c>
      <c r="O4191">
        <f t="shared" ca="1" si="2247"/>
        <v>7718000</v>
      </c>
      <c r="P4191">
        <f t="shared" ca="1" si="2262"/>
        <v>-2572004</v>
      </c>
      <c r="Q4191">
        <f ca="1">IF(P4191&gt;0,1,0)</f>
        <v>0</v>
      </c>
      <c r="R4191">
        <f t="shared" ca="1" si="2248"/>
        <v>25</v>
      </c>
      <c r="S4191">
        <f t="shared" ca="1" si="2249"/>
        <v>5</v>
      </c>
      <c r="T4191">
        <f t="shared" ca="1" si="2250"/>
        <v>5</v>
      </c>
      <c r="U4191">
        <f t="shared" ca="1" si="2251"/>
        <v>14</v>
      </c>
      <c r="V4191">
        <f t="shared" ca="1" si="2252"/>
        <v>9</v>
      </c>
      <c r="X4191">
        <f t="shared" si="2254"/>
        <v>4191</v>
      </c>
      <c r="Y4191">
        <f t="shared" si="2255"/>
        <v>4102</v>
      </c>
      <c r="Z4191">
        <f t="shared" si="2256"/>
        <v>4103</v>
      </c>
      <c r="AA4191">
        <f t="shared" si="2253"/>
        <v>4251</v>
      </c>
      <c r="AB4191">
        <f t="shared" si="2258"/>
        <v>150</v>
      </c>
      <c r="AM4191" t="str">
        <f t="shared" si="2259"/>
        <v>201905HD</v>
      </c>
      <c r="AN4191">
        <f t="shared" ca="1" si="2264"/>
        <v>25.000004664179109</v>
      </c>
      <c r="AO4191">
        <f t="shared" ca="1" si="2265"/>
        <v>5</v>
      </c>
      <c r="AP4191">
        <f t="shared" ca="1" si="2266"/>
        <v>5</v>
      </c>
      <c r="AQ4191">
        <f t="shared" ca="1" si="2267"/>
        <v>13.999533582089551</v>
      </c>
      <c r="AR4191">
        <f t="shared" ca="1" si="2268"/>
        <v>8.999533582089553</v>
      </c>
      <c r="AS4191">
        <f ca="1">P4191/J4191</f>
        <v>-3.9987626864902169E-2</v>
      </c>
    </row>
    <row r="4192" spans="1:45" x14ac:dyDescent="0.4">
      <c r="A4192">
        <f t="shared" si="2257"/>
        <v>201905</v>
      </c>
      <c r="B4192" t="s">
        <v>277</v>
      </c>
      <c r="C4192" t="s">
        <v>75</v>
      </c>
      <c r="D4192" t="str">
        <f t="shared" ca="1" si="2263"/>
        <v>I120</v>
      </c>
      <c r="E4192">
        <f t="shared" ca="1" si="2241"/>
        <v>184</v>
      </c>
      <c r="F4192">
        <f t="shared" ca="1" si="2242"/>
        <v>16</v>
      </c>
      <c r="G4192" t="str">
        <f t="shared" ca="1" si="2260"/>
        <v>S10</v>
      </c>
      <c r="H4192" t="str">
        <f t="shared" ca="1" si="2261"/>
        <v>S101</v>
      </c>
      <c r="I4192">
        <f ca="1">VLOOKUP(D4192,PRC!$A$2:$B$21,2,0)*E4192</f>
        <v>791200000</v>
      </c>
      <c r="J4192">
        <f t="shared" ca="1" si="2243"/>
        <v>601311996</v>
      </c>
      <c r="K4192">
        <f ca="1">VLOOKUP(D4192,PRC!$A$1:$C$21,3,0)*E4192</f>
        <v>356040000</v>
      </c>
      <c r="L4192">
        <f t="shared" ca="1" si="2244"/>
        <v>39560000</v>
      </c>
      <c r="M4192">
        <f t="shared" ca="1" si="2245"/>
        <v>55384000</v>
      </c>
      <c r="N4192">
        <f t="shared" ca="1" si="2246"/>
        <v>94944000</v>
      </c>
      <c r="O4192">
        <f t="shared" ca="1" si="2247"/>
        <v>55384000</v>
      </c>
      <c r="P4192">
        <f t="shared" ca="1" si="2262"/>
        <v>-4</v>
      </c>
      <c r="Q4192">
        <f ca="1">IF(P4192&gt;0,1,0)</f>
        <v>0</v>
      </c>
      <c r="R4192">
        <f t="shared" ca="1" si="2248"/>
        <v>24</v>
      </c>
      <c r="S4192">
        <f t="shared" ca="1" si="2249"/>
        <v>5</v>
      </c>
      <c r="T4192">
        <f t="shared" ca="1" si="2250"/>
        <v>7</v>
      </c>
      <c r="U4192">
        <f t="shared" ca="1" si="2251"/>
        <v>12</v>
      </c>
      <c r="V4192">
        <f t="shared" ca="1" si="2252"/>
        <v>7</v>
      </c>
      <c r="X4192">
        <f t="shared" si="2254"/>
        <v>4192</v>
      </c>
      <c r="Y4192">
        <f t="shared" si="2255"/>
        <v>4102</v>
      </c>
      <c r="Z4192">
        <f t="shared" si="2256"/>
        <v>4103</v>
      </c>
      <c r="AA4192">
        <f t="shared" si="2253"/>
        <v>4251</v>
      </c>
      <c r="AB4192">
        <f t="shared" si="2258"/>
        <v>150</v>
      </c>
      <c r="AM4192" t="str">
        <f t="shared" si="2259"/>
        <v>201905HD</v>
      </c>
      <c r="AN4192">
        <f t="shared" ca="1" si="2264"/>
        <v>24.000000505561168</v>
      </c>
      <c r="AO4192">
        <f t="shared" ca="1" si="2265"/>
        <v>5</v>
      </c>
      <c r="AP4192">
        <f t="shared" ca="1" si="2266"/>
        <v>7.0000000000000009</v>
      </c>
      <c r="AQ4192">
        <f t="shared" ca="1" si="2267"/>
        <v>12</v>
      </c>
      <c r="AR4192">
        <f t="shared" ca="1" si="2268"/>
        <v>7.0000000000000009</v>
      </c>
      <c r="AS4192">
        <f ca="1">P4192/J4192</f>
        <v>-6.6521207403286194E-9</v>
      </c>
    </row>
    <row r="4193" spans="1:45" x14ac:dyDescent="0.4">
      <c r="A4193">
        <f t="shared" si="2257"/>
        <v>201905</v>
      </c>
      <c r="B4193" t="s">
        <v>278</v>
      </c>
      <c r="C4193" t="s">
        <v>75</v>
      </c>
      <c r="D4193" t="str">
        <f t="shared" ca="1" si="2263"/>
        <v>I112</v>
      </c>
      <c r="E4193">
        <f t="shared" ca="1" si="2241"/>
        <v>184</v>
      </c>
      <c r="F4193">
        <f t="shared" ca="1" si="2242"/>
        <v>19</v>
      </c>
      <c r="G4193" t="str">
        <f t="shared" ca="1" si="2260"/>
        <v>S11</v>
      </c>
      <c r="H4193" t="str">
        <f t="shared" ca="1" si="2261"/>
        <v>S117</v>
      </c>
      <c r="I4193">
        <f ca="1">VLOOKUP(D4193,PRC!$A$2:$B$21,2,0)*E4193</f>
        <v>11960000</v>
      </c>
      <c r="J4193">
        <f t="shared" ca="1" si="2243"/>
        <v>9567996</v>
      </c>
      <c r="K4193">
        <f ca="1">VLOOKUP(D4193,PRC!$A$1:$C$21,3,0)*E4193</f>
        <v>5980000</v>
      </c>
      <c r="L4193">
        <f t="shared" ca="1" si="2244"/>
        <v>359000</v>
      </c>
      <c r="M4193">
        <f t="shared" ca="1" si="2245"/>
        <v>598000</v>
      </c>
      <c r="N4193">
        <f t="shared" ca="1" si="2246"/>
        <v>1435000</v>
      </c>
      <c r="O4193">
        <f t="shared" ca="1" si="2247"/>
        <v>1076000</v>
      </c>
      <c r="P4193">
        <f t="shared" ca="1" si="2262"/>
        <v>119996</v>
      </c>
      <c r="Q4193">
        <f ca="1">IF(P4193&gt;0,1,0)</f>
        <v>1</v>
      </c>
      <c r="R4193">
        <f t="shared" ca="1" si="2248"/>
        <v>20</v>
      </c>
      <c r="S4193">
        <f t="shared" ca="1" si="2249"/>
        <v>3</v>
      </c>
      <c r="T4193">
        <f t="shared" ca="1" si="2250"/>
        <v>5</v>
      </c>
      <c r="U4193">
        <f t="shared" ca="1" si="2251"/>
        <v>12</v>
      </c>
      <c r="V4193">
        <f t="shared" ca="1" si="2252"/>
        <v>9</v>
      </c>
      <c r="X4193">
        <f t="shared" si="2254"/>
        <v>4193</v>
      </c>
      <c r="Y4193">
        <f t="shared" si="2255"/>
        <v>4102</v>
      </c>
      <c r="Z4193">
        <f t="shared" si="2256"/>
        <v>4103</v>
      </c>
      <c r="AA4193">
        <f t="shared" si="2253"/>
        <v>4251</v>
      </c>
      <c r="AB4193">
        <f t="shared" si="2258"/>
        <v>150</v>
      </c>
      <c r="AM4193" t="str">
        <f t="shared" si="2259"/>
        <v>201905HD</v>
      </c>
      <c r="AN4193">
        <f t="shared" ca="1" si="2264"/>
        <v>20.000033444816058</v>
      </c>
      <c r="AO4193">
        <f t="shared" ca="1" si="2265"/>
        <v>3.0016722408026757</v>
      </c>
      <c r="AP4193">
        <f t="shared" ca="1" si="2266"/>
        <v>5</v>
      </c>
      <c r="AQ4193">
        <f t="shared" ca="1" si="2267"/>
        <v>11.998327759197325</v>
      </c>
      <c r="AR4193">
        <f t="shared" ca="1" si="2268"/>
        <v>8.9966555183946486</v>
      </c>
      <c r="AS4193">
        <f ca="1">P4193/J4193</f>
        <v>1.254139320292358E-2</v>
      </c>
    </row>
    <row r="4194" spans="1:45" x14ac:dyDescent="0.4">
      <c r="A4194">
        <f t="shared" si="2257"/>
        <v>201905</v>
      </c>
      <c r="B4194" t="s">
        <v>279</v>
      </c>
      <c r="C4194" t="s">
        <v>75</v>
      </c>
      <c r="D4194" t="str">
        <f t="shared" ca="1" si="2263"/>
        <v>I102</v>
      </c>
      <c r="E4194">
        <f t="shared" ca="1" si="2241"/>
        <v>151</v>
      </c>
      <c r="F4194">
        <f t="shared" ca="1" si="2242"/>
        <v>17</v>
      </c>
      <c r="G4194" t="str">
        <f t="shared" ca="1" si="2260"/>
        <v>S11</v>
      </c>
      <c r="H4194" t="str">
        <f t="shared" ca="1" si="2261"/>
        <v>S116</v>
      </c>
      <c r="I4194">
        <f ca="1">VLOOKUP(D4194,PRC!$A$2:$B$21,2,0)*E4194</f>
        <v>6040000</v>
      </c>
      <c r="J4194">
        <f t="shared" ca="1" si="2243"/>
        <v>4952796</v>
      </c>
      <c r="K4194">
        <f ca="1">VLOOKUP(D4194,PRC!$A$1:$C$21,3,0)*E4194</f>
        <v>2838800</v>
      </c>
      <c r="L4194">
        <f t="shared" ca="1" si="2244"/>
        <v>302000</v>
      </c>
      <c r="M4194">
        <f t="shared" ca="1" si="2245"/>
        <v>302000</v>
      </c>
      <c r="N4194">
        <f t="shared" ca="1" si="2246"/>
        <v>785000</v>
      </c>
      <c r="O4194">
        <f t="shared" ca="1" si="2247"/>
        <v>423000</v>
      </c>
      <c r="P4194">
        <f t="shared" ca="1" si="2262"/>
        <v>301996</v>
      </c>
      <c r="Q4194">
        <f ca="1">IF(P4194&gt;0,1,0)</f>
        <v>1</v>
      </c>
      <c r="R4194">
        <f t="shared" ca="1" si="2248"/>
        <v>18</v>
      </c>
      <c r="S4194">
        <f t="shared" ca="1" si="2249"/>
        <v>5</v>
      </c>
      <c r="T4194">
        <f t="shared" ca="1" si="2250"/>
        <v>5</v>
      </c>
      <c r="U4194">
        <f t="shared" ca="1" si="2251"/>
        <v>13</v>
      </c>
      <c r="V4194">
        <f t="shared" ca="1" si="2252"/>
        <v>7</v>
      </c>
      <c r="X4194">
        <f t="shared" si="2254"/>
        <v>4194</v>
      </c>
      <c r="Y4194">
        <f t="shared" si="2255"/>
        <v>4102</v>
      </c>
      <c r="Z4194">
        <f t="shared" si="2256"/>
        <v>4103</v>
      </c>
      <c r="AA4194">
        <f t="shared" si="2253"/>
        <v>4251</v>
      </c>
      <c r="AB4194">
        <f t="shared" si="2258"/>
        <v>150</v>
      </c>
      <c r="AM4194" t="str">
        <f t="shared" si="2259"/>
        <v>201905HD</v>
      </c>
      <c r="AN4194">
        <f t="shared" ca="1" si="2264"/>
        <v>18.000066225165568</v>
      </c>
      <c r="AO4194">
        <f t="shared" ca="1" si="2265"/>
        <v>5</v>
      </c>
      <c r="AP4194">
        <f t="shared" ca="1" si="2266"/>
        <v>5</v>
      </c>
      <c r="AQ4194">
        <f t="shared" ca="1" si="2267"/>
        <v>12.996688741721854</v>
      </c>
      <c r="AR4194">
        <f t="shared" ca="1" si="2268"/>
        <v>7.0033112582781456</v>
      </c>
      <c r="AS4194">
        <f ca="1">P4194/J4194</f>
        <v>6.0974851376878837E-2</v>
      </c>
    </row>
    <row r="4195" spans="1:45" x14ac:dyDescent="0.4">
      <c r="A4195">
        <f t="shared" si="2257"/>
        <v>201905</v>
      </c>
      <c r="B4195" t="s">
        <v>280</v>
      </c>
      <c r="C4195" t="s">
        <v>75</v>
      </c>
      <c r="D4195" t="str">
        <f t="shared" ca="1" si="2263"/>
        <v>I114</v>
      </c>
      <c r="E4195">
        <f t="shared" ref="E4195:E4258" ca="1" si="2269">RANDBETWEEN(INDIRECT("AD"&amp;Y4195),INDIRECT("AD"&amp;Z4195))</f>
        <v>184</v>
      </c>
      <c r="F4195">
        <f t="shared" ref="F4195:F4258" ca="1" si="2270">RANDBETWEEN(INDIRECT("AF"&amp;Y4195),INDIRECT("AF"&amp;Z4195))</f>
        <v>17</v>
      </c>
      <c r="G4195" t="str">
        <f t="shared" ca="1" si="2260"/>
        <v>S11</v>
      </c>
      <c r="H4195" t="str">
        <f t="shared" ca="1" si="2261"/>
        <v>S112</v>
      </c>
      <c r="I4195">
        <f ca="1">VLOOKUP(D4195,PRC!$A$2:$B$21,2,0)*E4195</f>
        <v>44160000</v>
      </c>
      <c r="J4195">
        <f t="shared" ref="J4195:J4258" ca="1" si="2271">I4195*(1-R4195/100)-4</f>
        <v>37094396</v>
      </c>
      <c r="K4195">
        <f ca="1">VLOOKUP(D4195,PRC!$A$1:$C$21,3,0)*E4195</f>
        <v>25612800</v>
      </c>
      <c r="L4195">
        <f t="shared" ref="L4195:L4258" ca="1" si="2272">ROUND($I4195*S4195,-5)/100</f>
        <v>1325000</v>
      </c>
      <c r="M4195">
        <f t="shared" ref="M4195:M4258" ca="1" si="2273">ROUND($I4195*T4195,-5)/100</f>
        <v>3091000</v>
      </c>
      <c r="N4195">
        <f t="shared" ref="N4195:N4258" ca="1" si="2274">ROUND($I4195*U4195,-5)/100</f>
        <v>6182000</v>
      </c>
      <c r="O4195">
        <f t="shared" ref="O4195:O4258" ca="1" si="2275">ROUND($I4195*V4195,-5)/100</f>
        <v>3974000</v>
      </c>
      <c r="P4195">
        <f t="shared" ca="1" si="2262"/>
        <v>-3090404</v>
      </c>
      <c r="Q4195">
        <f ca="1">IF(P4195&gt;0,1,0)</f>
        <v>0</v>
      </c>
      <c r="R4195">
        <f t="shared" ref="R4195:R4258" ca="1" si="2276">RANDBETWEEN(INDIRECT("AF"&amp;$Y4195),INDIRECT("AF"&amp;$Z4195))</f>
        <v>16</v>
      </c>
      <c r="S4195">
        <f t="shared" ref="S4195:S4258" ca="1" si="2277">RANDBETWEEN(INDIRECT("AG"&amp;$Y4195),INDIRECT("AG"&amp;$Z4195))</f>
        <v>3</v>
      </c>
      <c r="T4195">
        <f t="shared" ref="T4195:T4258" ca="1" si="2278">RANDBETWEEN(INDIRECT("AH"&amp;$Y4195),INDIRECT("AH"&amp;$Z4195))</f>
        <v>7</v>
      </c>
      <c r="U4195">
        <f t="shared" ref="U4195:U4258" ca="1" si="2279">RANDBETWEEN(INDIRECT("Ai"&amp;$Y4195),INDIRECT("Ai"&amp;$Z4195))</f>
        <v>14</v>
      </c>
      <c r="V4195">
        <f t="shared" ref="V4195:V4258" ca="1" si="2280">RANDBETWEEN(INDIRECT("Aj"&amp;$Y4195),INDIRECT("Aj"&amp;$Z4195))</f>
        <v>9</v>
      </c>
      <c r="X4195">
        <f t="shared" si="2254"/>
        <v>4195</v>
      </c>
      <c r="Y4195">
        <f t="shared" si="2255"/>
        <v>4102</v>
      </c>
      <c r="Z4195">
        <f t="shared" si="2256"/>
        <v>4103</v>
      </c>
      <c r="AA4195">
        <f t="shared" ref="AA4195:AA4258" si="2281">Y4195+AB4195-1</f>
        <v>4251</v>
      </c>
      <c r="AB4195">
        <f t="shared" si="2258"/>
        <v>150</v>
      </c>
      <c r="AM4195" t="str">
        <f t="shared" si="2259"/>
        <v>201905HD</v>
      </c>
      <c r="AN4195">
        <f t="shared" ca="1" si="2264"/>
        <v>16.00000905797101</v>
      </c>
      <c r="AO4195">
        <f t="shared" ca="1" si="2265"/>
        <v>3.0004528985507246</v>
      </c>
      <c r="AP4195">
        <f t="shared" ca="1" si="2266"/>
        <v>6.9995471014492754</v>
      </c>
      <c r="AQ4195">
        <f t="shared" ca="1" si="2267"/>
        <v>13.999094202898551</v>
      </c>
      <c r="AR4195">
        <f t="shared" ca="1" si="2268"/>
        <v>8.9990942028985508</v>
      </c>
      <c r="AS4195">
        <f ca="1">P4195/J4195</f>
        <v>-8.3311883552437405E-2</v>
      </c>
    </row>
    <row r="4196" spans="1:45" x14ac:dyDescent="0.4">
      <c r="A4196">
        <f t="shared" si="2257"/>
        <v>201905</v>
      </c>
      <c r="B4196" t="s">
        <v>281</v>
      </c>
      <c r="C4196" t="s">
        <v>75</v>
      </c>
      <c r="D4196" t="str">
        <f t="shared" ca="1" si="2263"/>
        <v>I114</v>
      </c>
      <c r="E4196">
        <f t="shared" ca="1" si="2269"/>
        <v>139</v>
      </c>
      <c r="F4196">
        <f t="shared" ca="1" si="2270"/>
        <v>20</v>
      </c>
      <c r="G4196" t="str">
        <f t="shared" ca="1" si="2260"/>
        <v>S11</v>
      </c>
      <c r="H4196" t="str">
        <f t="shared" ca="1" si="2261"/>
        <v>S117</v>
      </c>
      <c r="I4196">
        <f ca="1">VLOOKUP(D4196,PRC!$A$2:$B$21,2,0)*E4196</f>
        <v>33360000</v>
      </c>
      <c r="J4196">
        <f t="shared" ca="1" si="2271"/>
        <v>25353596</v>
      </c>
      <c r="K4196">
        <f ca="1">VLOOKUP(D4196,PRC!$A$1:$C$21,3,0)*E4196</f>
        <v>19348800</v>
      </c>
      <c r="L4196">
        <f t="shared" ca="1" si="2272"/>
        <v>1334000</v>
      </c>
      <c r="M4196">
        <f t="shared" ca="1" si="2273"/>
        <v>3002000</v>
      </c>
      <c r="N4196">
        <f t="shared" ca="1" si="2274"/>
        <v>4670000</v>
      </c>
      <c r="O4196">
        <f t="shared" ca="1" si="2275"/>
        <v>2669000</v>
      </c>
      <c r="P4196">
        <f t="shared" ca="1" si="2262"/>
        <v>-5670204</v>
      </c>
      <c r="Q4196">
        <f ca="1">IF(P4196&gt;0,1,0)</f>
        <v>0</v>
      </c>
      <c r="R4196">
        <f t="shared" ca="1" si="2276"/>
        <v>24</v>
      </c>
      <c r="S4196">
        <f t="shared" ca="1" si="2277"/>
        <v>4</v>
      </c>
      <c r="T4196">
        <f t="shared" ca="1" si="2278"/>
        <v>9</v>
      </c>
      <c r="U4196">
        <f t="shared" ca="1" si="2279"/>
        <v>14</v>
      </c>
      <c r="V4196">
        <f t="shared" ca="1" si="2280"/>
        <v>8</v>
      </c>
      <c r="X4196">
        <f t="shared" ref="X4196:X4259" si="2282">X4195+1</f>
        <v>4196</v>
      </c>
      <c r="Y4196">
        <f t="shared" ref="Y4196:Y4259" si="2283">IF(C4196=C4195,Y4195,X4196)</f>
        <v>4102</v>
      </c>
      <c r="Z4196">
        <f t="shared" ref="Z4196:Z4259" si="2284">Y4196+1</f>
        <v>4103</v>
      </c>
      <c r="AA4196">
        <f t="shared" si="2281"/>
        <v>4251</v>
      </c>
      <c r="AB4196">
        <f t="shared" si="2258"/>
        <v>150</v>
      </c>
      <c r="AM4196" t="str">
        <f t="shared" si="2259"/>
        <v>201905HD</v>
      </c>
      <c r="AN4196">
        <f t="shared" ca="1" si="2264"/>
        <v>24.000011990407678</v>
      </c>
      <c r="AO4196">
        <f t="shared" ca="1" si="2265"/>
        <v>3.9988009592326139</v>
      </c>
      <c r="AP4196">
        <f t="shared" ca="1" si="2266"/>
        <v>8.9988009592326144</v>
      </c>
      <c r="AQ4196">
        <f t="shared" ca="1" si="2267"/>
        <v>13.998800959232613</v>
      </c>
      <c r="AR4196">
        <f t="shared" ca="1" si="2268"/>
        <v>8.0005995203836928</v>
      </c>
      <c r="AS4196">
        <f ca="1">P4196/J4196</f>
        <v>-0.22364496144846671</v>
      </c>
    </row>
    <row r="4197" spans="1:45" x14ac:dyDescent="0.4">
      <c r="A4197">
        <f t="shared" si="2257"/>
        <v>201905</v>
      </c>
      <c r="B4197" t="s">
        <v>282</v>
      </c>
      <c r="C4197" t="s">
        <v>75</v>
      </c>
      <c r="D4197" t="str">
        <f t="shared" ca="1" si="2263"/>
        <v>I109</v>
      </c>
      <c r="E4197">
        <f t="shared" ca="1" si="2269"/>
        <v>195</v>
      </c>
      <c r="F4197">
        <f t="shared" ca="1" si="2270"/>
        <v>20</v>
      </c>
      <c r="G4197" t="str">
        <f t="shared" ca="1" si="2260"/>
        <v>S11</v>
      </c>
      <c r="H4197" t="str">
        <f t="shared" ca="1" si="2261"/>
        <v>S118</v>
      </c>
      <c r="I4197">
        <f ca="1">VLOOKUP(D4197,PRC!$A$2:$B$21,2,0)*E4197</f>
        <v>97500000</v>
      </c>
      <c r="J4197">
        <f t="shared" ca="1" si="2271"/>
        <v>73124996</v>
      </c>
      <c r="K4197">
        <f ca="1">VLOOKUP(D4197,PRC!$A$1:$C$21,3,0)*E4197</f>
        <v>39000000</v>
      </c>
      <c r="L4197">
        <f t="shared" ca="1" si="2272"/>
        <v>4875000</v>
      </c>
      <c r="M4197">
        <f t="shared" ca="1" si="2273"/>
        <v>5850000</v>
      </c>
      <c r="N4197">
        <f t="shared" ca="1" si="2274"/>
        <v>10725000</v>
      </c>
      <c r="O4197">
        <f t="shared" ca="1" si="2275"/>
        <v>6825000</v>
      </c>
      <c r="P4197">
        <f t="shared" ca="1" si="2262"/>
        <v>5849996</v>
      </c>
      <c r="Q4197">
        <f ca="1">IF(P4197&gt;0,1,0)</f>
        <v>1</v>
      </c>
      <c r="R4197">
        <f t="shared" ca="1" si="2276"/>
        <v>25</v>
      </c>
      <c r="S4197">
        <f t="shared" ca="1" si="2277"/>
        <v>5</v>
      </c>
      <c r="T4197">
        <f t="shared" ca="1" si="2278"/>
        <v>6</v>
      </c>
      <c r="U4197">
        <f t="shared" ca="1" si="2279"/>
        <v>11</v>
      </c>
      <c r="V4197">
        <f t="shared" ca="1" si="2280"/>
        <v>7</v>
      </c>
      <c r="X4197">
        <f t="shared" si="2282"/>
        <v>4197</v>
      </c>
      <c r="Y4197">
        <f t="shared" si="2283"/>
        <v>4102</v>
      </c>
      <c r="Z4197">
        <f t="shared" si="2284"/>
        <v>4103</v>
      </c>
      <c r="AA4197">
        <f t="shared" si="2281"/>
        <v>4251</v>
      </c>
      <c r="AB4197">
        <f t="shared" si="2258"/>
        <v>150</v>
      </c>
      <c r="AM4197" t="str">
        <f t="shared" si="2259"/>
        <v>201905HD</v>
      </c>
      <c r="AN4197">
        <f t="shared" ca="1" si="2264"/>
        <v>25.000004102564098</v>
      </c>
      <c r="AO4197">
        <f t="shared" ca="1" si="2265"/>
        <v>5</v>
      </c>
      <c r="AP4197">
        <f t="shared" ca="1" si="2266"/>
        <v>6</v>
      </c>
      <c r="AQ4197">
        <f t="shared" ca="1" si="2267"/>
        <v>11</v>
      </c>
      <c r="AR4197">
        <f t="shared" ca="1" si="2268"/>
        <v>7.0000000000000009</v>
      </c>
      <c r="AS4197">
        <f ca="1">P4197/J4197</f>
        <v>7.9999949675210916E-2</v>
      </c>
    </row>
    <row r="4198" spans="1:45" x14ac:dyDescent="0.4">
      <c r="A4198">
        <f t="shared" si="2257"/>
        <v>201905</v>
      </c>
      <c r="B4198" t="s">
        <v>283</v>
      </c>
      <c r="C4198" t="s">
        <v>75</v>
      </c>
      <c r="D4198" t="str">
        <f t="shared" ca="1" si="2263"/>
        <v>I107</v>
      </c>
      <c r="E4198">
        <f t="shared" ca="1" si="2269"/>
        <v>188</v>
      </c>
      <c r="F4198">
        <f t="shared" ca="1" si="2270"/>
        <v>22</v>
      </c>
      <c r="G4198" t="str">
        <f t="shared" ca="1" si="2260"/>
        <v>S11</v>
      </c>
      <c r="H4198" t="str">
        <f t="shared" ca="1" si="2261"/>
        <v>S115</v>
      </c>
      <c r="I4198">
        <f ca="1">VLOOKUP(D4198,PRC!$A$2:$B$21,2,0)*E4198</f>
        <v>28200000</v>
      </c>
      <c r="J4198">
        <f t="shared" ca="1" si="2271"/>
        <v>22277996</v>
      </c>
      <c r="K4198">
        <f ca="1">VLOOKUP(D4198,PRC!$A$1:$C$21,3,0)*E4198</f>
        <v>16074000</v>
      </c>
      <c r="L4198">
        <f t="shared" ca="1" si="2272"/>
        <v>1128000</v>
      </c>
      <c r="M4198">
        <f t="shared" ca="1" si="2273"/>
        <v>2256000</v>
      </c>
      <c r="N4198">
        <f t="shared" ca="1" si="2274"/>
        <v>4230000</v>
      </c>
      <c r="O4198">
        <f t="shared" ca="1" si="2275"/>
        <v>2820000</v>
      </c>
      <c r="P4198">
        <f t="shared" ca="1" si="2262"/>
        <v>-4230004</v>
      </c>
      <c r="Q4198">
        <f ca="1">IF(P4198&gt;0,1,0)</f>
        <v>0</v>
      </c>
      <c r="R4198">
        <f t="shared" ca="1" si="2276"/>
        <v>21</v>
      </c>
      <c r="S4198">
        <f t="shared" ca="1" si="2277"/>
        <v>4</v>
      </c>
      <c r="T4198">
        <f t="shared" ca="1" si="2278"/>
        <v>8</v>
      </c>
      <c r="U4198">
        <f t="shared" ca="1" si="2279"/>
        <v>15</v>
      </c>
      <c r="V4198">
        <f t="shared" ca="1" si="2280"/>
        <v>10</v>
      </c>
      <c r="X4198">
        <f t="shared" si="2282"/>
        <v>4198</v>
      </c>
      <c r="Y4198">
        <f t="shared" si="2283"/>
        <v>4102</v>
      </c>
      <c r="Z4198">
        <f t="shared" si="2284"/>
        <v>4103</v>
      </c>
      <c r="AA4198">
        <f t="shared" si="2281"/>
        <v>4251</v>
      </c>
      <c r="AB4198">
        <f t="shared" si="2258"/>
        <v>150</v>
      </c>
      <c r="AM4198" t="str">
        <f t="shared" si="2259"/>
        <v>201905HD</v>
      </c>
      <c r="AN4198">
        <f t="shared" ca="1" si="2264"/>
        <v>21.000014184397166</v>
      </c>
      <c r="AO4198">
        <f t="shared" ca="1" si="2265"/>
        <v>4</v>
      </c>
      <c r="AP4198">
        <f t="shared" ca="1" si="2266"/>
        <v>8</v>
      </c>
      <c r="AQ4198">
        <f t="shared" ca="1" si="2267"/>
        <v>15</v>
      </c>
      <c r="AR4198">
        <f t="shared" ca="1" si="2268"/>
        <v>10</v>
      </c>
      <c r="AS4198">
        <f ca="1">P4198/J4198</f>
        <v>-0.18987363136253368</v>
      </c>
    </row>
    <row r="4199" spans="1:45" x14ac:dyDescent="0.4">
      <c r="A4199">
        <f t="shared" si="2257"/>
        <v>201905</v>
      </c>
      <c r="B4199" t="s">
        <v>284</v>
      </c>
      <c r="C4199" t="s">
        <v>75</v>
      </c>
      <c r="D4199" t="str">
        <f t="shared" ca="1" si="2263"/>
        <v>I109</v>
      </c>
      <c r="E4199">
        <f t="shared" ca="1" si="2269"/>
        <v>106</v>
      </c>
      <c r="F4199">
        <f t="shared" ca="1" si="2270"/>
        <v>20</v>
      </c>
      <c r="G4199" t="str">
        <f t="shared" ca="1" si="2260"/>
        <v>S10</v>
      </c>
      <c r="H4199" t="str">
        <f t="shared" ca="1" si="2261"/>
        <v>S104</v>
      </c>
      <c r="I4199">
        <f ca="1">VLOOKUP(D4199,PRC!$A$2:$B$21,2,0)*E4199</f>
        <v>53000000</v>
      </c>
      <c r="J4199">
        <f t="shared" ca="1" si="2271"/>
        <v>40809996</v>
      </c>
      <c r="K4199">
        <f ca="1">VLOOKUP(D4199,PRC!$A$1:$C$21,3,0)*E4199</f>
        <v>21200000</v>
      </c>
      <c r="L4199">
        <f t="shared" ca="1" si="2272"/>
        <v>2120000</v>
      </c>
      <c r="M4199">
        <f t="shared" ca="1" si="2273"/>
        <v>4240000</v>
      </c>
      <c r="N4199">
        <f t="shared" ca="1" si="2274"/>
        <v>7420000</v>
      </c>
      <c r="O4199">
        <f t="shared" ca="1" si="2275"/>
        <v>5300000</v>
      </c>
      <c r="P4199">
        <f t="shared" ca="1" si="2262"/>
        <v>529996</v>
      </c>
      <c r="Q4199">
        <f ca="1">IF(P4199&gt;0,1,0)</f>
        <v>1</v>
      </c>
      <c r="R4199">
        <f t="shared" ca="1" si="2276"/>
        <v>23</v>
      </c>
      <c r="S4199">
        <f t="shared" ca="1" si="2277"/>
        <v>4</v>
      </c>
      <c r="T4199">
        <f t="shared" ca="1" si="2278"/>
        <v>8</v>
      </c>
      <c r="U4199">
        <f t="shared" ca="1" si="2279"/>
        <v>14</v>
      </c>
      <c r="V4199">
        <f t="shared" ca="1" si="2280"/>
        <v>10</v>
      </c>
      <c r="X4199">
        <f t="shared" si="2282"/>
        <v>4199</v>
      </c>
      <c r="Y4199">
        <f t="shared" si="2283"/>
        <v>4102</v>
      </c>
      <c r="Z4199">
        <f t="shared" si="2284"/>
        <v>4103</v>
      </c>
      <c r="AA4199">
        <f t="shared" si="2281"/>
        <v>4251</v>
      </c>
      <c r="AB4199">
        <f t="shared" si="2258"/>
        <v>150</v>
      </c>
      <c r="AM4199" t="str">
        <f t="shared" si="2259"/>
        <v>201905HD</v>
      </c>
      <c r="AN4199">
        <f t="shared" ca="1" si="2264"/>
        <v>23.000007547169808</v>
      </c>
      <c r="AO4199">
        <f t="shared" ca="1" si="2265"/>
        <v>4</v>
      </c>
      <c r="AP4199">
        <f t="shared" ca="1" si="2266"/>
        <v>8</v>
      </c>
      <c r="AQ4199">
        <f t="shared" ca="1" si="2267"/>
        <v>14.000000000000002</v>
      </c>
      <c r="AR4199">
        <f t="shared" ca="1" si="2268"/>
        <v>10</v>
      </c>
      <c r="AS4199">
        <f ca="1">P4199/J4199</f>
        <v>1.2986916244735726E-2</v>
      </c>
    </row>
    <row r="4200" spans="1:45" x14ac:dyDescent="0.4">
      <c r="A4200">
        <f t="shared" si="2257"/>
        <v>201905</v>
      </c>
      <c r="B4200" t="s">
        <v>285</v>
      </c>
      <c r="C4200" t="s">
        <v>75</v>
      </c>
      <c r="D4200" t="str">
        <f t="shared" ca="1" si="2263"/>
        <v>I118</v>
      </c>
      <c r="E4200">
        <f t="shared" ca="1" si="2269"/>
        <v>129</v>
      </c>
      <c r="F4200">
        <f t="shared" ca="1" si="2270"/>
        <v>23</v>
      </c>
      <c r="G4200" t="str">
        <f t="shared" ca="1" si="2260"/>
        <v>S10</v>
      </c>
      <c r="H4200" t="str">
        <f t="shared" ca="1" si="2261"/>
        <v>S101</v>
      </c>
      <c r="I4200">
        <f ca="1">VLOOKUP(D4200,PRC!$A$2:$B$21,2,0)*E4200</f>
        <v>68370000</v>
      </c>
      <c r="J4200">
        <f t="shared" ca="1" si="2271"/>
        <v>52644896</v>
      </c>
      <c r="K4200">
        <f ca="1">VLOOKUP(D4200,PRC!$A$1:$C$21,3,0)*E4200</f>
        <v>28715400</v>
      </c>
      <c r="L4200">
        <f t="shared" ca="1" si="2272"/>
        <v>2735000</v>
      </c>
      <c r="M4200">
        <f t="shared" ca="1" si="2273"/>
        <v>4786000</v>
      </c>
      <c r="N4200">
        <f t="shared" ca="1" si="2274"/>
        <v>8204000</v>
      </c>
      <c r="O4200">
        <f t="shared" ca="1" si="2275"/>
        <v>4786000</v>
      </c>
      <c r="P4200">
        <f t="shared" ca="1" si="2262"/>
        <v>3418496</v>
      </c>
      <c r="Q4200">
        <f ca="1">IF(P4200&gt;0,1,0)</f>
        <v>1</v>
      </c>
      <c r="R4200">
        <f t="shared" ca="1" si="2276"/>
        <v>23</v>
      </c>
      <c r="S4200">
        <f t="shared" ca="1" si="2277"/>
        <v>4</v>
      </c>
      <c r="T4200">
        <f t="shared" ca="1" si="2278"/>
        <v>7</v>
      </c>
      <c r="U4200">
        <f t="shared" ca="1" si="2279"/>
        <v>12</v>
      </c>
      <c r="V4200">
        <f t="shared" ca="1" si="2280"/>
        <v>7</v>
      </c>
      <c r="X4200">
        <f t="shared" si="2282"/>
        <v>4200</v>
      </c>
      <c r="Y4200">
        <f t="shared" si="2283"/>
        <v>4102</v>
      </c>
      <c r="Z4200">
        <f t="shared" si="2284"/>
        <v>4103</v>
      </c>
      <c r="AA4200">
        <f t="shared" si="2281"/>
        <v>4251</v>
      </c>
      <c r="AB4200">
        <f t="shared" si="2258"/>
        <v>150</v>
      </c>
      <c r="AM4200" t="str">
        <f t="shared" si="2259"/>
        <v>201905HD</v>
      </c>
      <c r="AN4200">
        <f t="shared" ca="1" si="2264"/>
        <v>23.000005850519234</v>
      </c>
      <c r="AO4200">
        <f t="shared" ca="1" si="2265"/>
        <v>4.0002925259616786</v>
      </c>
      <c r="AP4200">
        <f t="shared" ca="1" si="2266"/>
        <v>7.0001462629808398</v>
      </c>
      <c r="AQ4200">
        <f t="shared" ca="1" si="2267"/>
        <v>11.999414948076643</v>
      </c>
      <c r="AR4200">
        <f t="shared" ca="1" si="2268"/>
        <v>7.0001462629808398</v>
      </c>
      <c r="AS4200">
        <f ca="1">P4200/J4200</f>
        <v>6.493499388810646E-2</v>
      </c>
    </row>
    <row r="4201" spans="1:45" x14ac:dyDescent="0.4">
      <c r="A4201">
        <f t="shared" si="2257"/>
        <v>201905</v>
      </c>
      <c r="B4201" t="s">
        <v>286</v>
      </c>
      <c r="C4201" t="s">
        <v>75</v>
      </c>
      <c r="D4201" t="str">
        <f t="shared" ca="1" si="2263"/>
        <v>I105</v>
      </c>
      <c r="E4201">
        <f t="shared" ca="1" si="2269"/>
        <v>131</v>
      </c>
      <c r="F4201">
        <f t="shared" ca="1" si="2270"/>
        <v>18</v>
      </c>
      <c r="G4201" t="str">
        <f t="shared" ca="1" si="2260"/>
        <v>S12</v>
      </c>
      <c r="H4201" t="str">
        <f t="shared" ca="1" si="2261"/>
        <v>S120</v>
      </c>
      <c r="I4201">
        <f ca="1">VLOOKUP(D4201,PRC!$A$2:$B$21,2,0)*E4201</f>
        <v>13100000</v>
      </c>
      <c r="J4201">
        <f t="shared" ca="1" si="2271"/>
        <v>9824996</v>
      </c>
      <c r="K4201">
        <f ca="1">VLOOKUP(D4201,PRC!$A$1:$C$21,3,0)*E4201</f>
        <v>7729000</v>
      </c>
      <c r="L4201">
        <f t="shared" ca="1" si="2272"/>
        <v>393000</v>
      </c>
      <c r="M4201">
        <f t="shared" ca="1" si="2273"/>
        <v>1048000</v>
      </c>
      <c r="N4201">
        <f t="shared" ca="1" si="2274"/>
        <v>1965000</v>
      </c>
      <c r="O4201">
        <f t="shared" ca="1" si="2275"/>
        <v>786000</v>
      </c>
      <c r="P4201">
        <f t="shared" ca="1" si="2262"/>
        <v>-2096004</v>
      </c>
      <c r="Q4201">
        <f ca="1">IF(P4201&gt;0,1,0)</f>
        <v>0</v>
      </c>
      <c r="R4201">
        <f t="shared" ca="1" si="2276"/>
        <v>25</v>
      </c>
      <c r="S4201">
        <f t="shared" ca="1" si="2277"/>
        <v>3</v>
      </c>
      <c r="T4201">
        <f t="shared" ca="1" si="2278"/>
        <v>8</v>
      </c>
      <c r="U4201">
        <f t="shared" ca="1" si="2279"/>
        <v>15</v>
      </c>
      <c r="V4201">
        <f t="shared" ca="1" si="2280"/>
        <v>6</v>
      </c>
      <c r="X4201">
        <f t="shared" si="2282"/>
        <v>4201</v>
      </c>
      <c r="Y4201">
        <f t="shared" si="2283"/>
        <v>4102</v>
      </c>
      <c r="Z4201">
        <f t="shared" si="2284"/>
        <v>4103</v>
      </c>
      <c r="AA4201">
        <f t="shared" si="2281"/>
        <v>4251</v>
      </c>
      <c r="AB4201">
        <f t="shared" si="2258"/>
        <v>150</v>
      </c>
      <c r="AM4201" t="str">
        <f t="shared" si="2259"/>
        <v>201905HD</v>
      </c>
      <c r="AN4201">
        <f t="shared" ca="1" si="2264"/>
        <v>25.000030534351147</v>
      </c>
      <c r="AO4201">
        <f t="shared" ca="1" si="2265"/>
        <v>3</v>
      </c>
      <c r="AP4201">
        <f t="shared" ca="1" si="2266"/>
        <v>8</v>
      </c>
      <c r="AQ4201">
        <f t="shared" ca="1" si="2267"/>
        <v>15</v>
      </c>
      <c r="AR4201">
        <f t="shared" ca="1" si="2268"/>
        <v>6</v>
      </c>
      <c r="AS4201">
        <f ca="1">P4201/J4201</f>
        <v>-0.21333382731148184</v>
      </c>
    </row>
    <row r="4202" spans="1:45" x14ac:dyDescent="0.4">
      <c r="A4202">
        <f t="shared" si="2257"/>
        <v>201905</v>
      </c>
      <c r="B4202" t="s">
        <v>156</v>
      </c>
      <c r="C4202" t="s">
        <v>75</v>
      </c>
      <c r="D4202" t="str">
        <f t="shared" ca="1" si="2263"/>
        <v>I115</v>
      </c>
      <c r="E4202">
        <f t="shared" ca="1" si="2269"/>
        <v>110</v>
      </c>
      <c r="F4202">
        <f t="shared" ca="1" si="2270"/>
        <v>18</v>
      </c>
      <c r="G4202" t="str">
        <f t="shared" ca="1" si="2260"/>
        <v>S11</v>
      </c>
      <c r="H4202" t="str">
        <f t="shared" ca="1" si="2261"/>
        <v>S117</v>
      </c>
      <c r="I4202">
        <f ca="1">VLOOKUP(D4202,PRC!$A$2:$B$21,2,0)*E4202</f>
        <v>550000</v>
      </c>
      <c r="J4202">
        <f t="shared" ca="1" si="2271"/>
        <v>412496</v>
      </c>
      <c r="K4202">
        <f ca="1">VLOOKUP(D4202,PRC!$A$1:$C$21,3,0)*E4202</f>
        <v>264000</v>
      </c>
      <c r="L4202">
        <f t="shared" ca="1" si="2272"/>
        <v>28000</v>
      </c>
      <c r="M4202">
        <f t="shared" ca="1" si="2273"/>
        <v>55000</v>
      </c>
      <c r="N4202">
        <f t="shared" ca="1" si="2274"/>
        <v>72000</v>
      </c>
      <c r="O4202">
        <f t="shared" ca="1" si="2275"/>
        <v>55000</v>
      </c>
      <c r="P4202">
        <f t="shared" ca="1" si="2262"/>
        <v>-61504</v>
      </c>
      <c r="Q4202">
        <f ca="1">IF(P4202&gt;0,1,0)</f>
        <v>0</v>
      </c>
      <c r="R4202">
        <f t="shared" ca="1" si="2276"/>
        <v>25</v>
      </c>
      <c r="S4202">
        <f t="shared" ca="1" si="2277"/>
        <v>5</v>
      </c>
      <c r="T4202">
        <f t="shared" ca="1" si="2278"/>
        <v>10</v>
      </c>
      <c r="U4202">
        <f t="shared" ca="1" si="2279"/>
        <v>13</v>
      </c>
      <c r="V4202">
        <f t="shared" ca="1" si="2280"/>
        <v>10</v>
      </c>
      <c r="X4202">
        <f t="shared" si="2282"/>
        <v>4202</v>
      </c>
      <c r="Y4202">
        <f t="shared" si="2283"/>
        <v>4102</v>
      </c>
      <c r="Z4202">
        <f t="shared" si="2284"/>
        <v>4103</v>
      </c>
      <c r="AA4202">
        <f t="shared" si="2281"/>
        <v>4251</v>
      </c>
      <c r="AB4202">
        <f t="shared" si="2258"/>
        <v>150</v>
      </c>
      <c r="AM4202" t="str">
        <f t="shared" si="2259"/>
        <v>201905HD</v>
      </c>
      <c r="AN4202">
        <f t="shared" ca="1" si="2264"/>
        <v>25.000727272727275</v>
      </c>
      <c r="AO4202">
        <f t="shared" ca="1" si="2265"/>
        <v>5.0909090909090908</v>
      </c>
      <c r="AP4202">
        <f t="shared" ca="1" si="2266"/>
        <v>10</v>
      </c>
      <c r="AQ4202">
        <f t="shared" ca="1" si="2267"/>
        <v>13.090909090909092</v>
      </c>
      <c r="AR4202">
        <f t="shared" ca="1" si="2268"/>
        <v>10</v>
      </c>
      <c r="AS4202">
        <f ca="1">P4202/J4202</f>
        <v>-0.14910205189868508</v>
      </c>
    </row>
    <row r="4203" spans="1:45" x14ac:dyDescent="0.4">
      <c r="A4203">
        <f t="shared" si="2257"/>
        <v>201905</v>
      </c>
      <c r="B4203" t="s">
        <v>157</v>
      </c>
      <c r="C4203" t="s">
        <v>75</v>
      </c>
      <c r="D4203" t="str">
        <f t="shared" ca="1" si="2263"/>
        <v>I104</v>
      </c>
      <c r="E4203">
        <f t="shared" ca="1" si="2269"/>
        <v>195</v>
      </c>
      <c r="F4203">
        <f t="shared" ca="1" si="2270"/>
        <v>17</v>
      </c>
      <c r="G4203" t="str">
        <f t="shared" ca="1" si="2260"/>
        <v>S11</v>
      </c>
      <c r="H4203" t="str">
        <f t="shared" ca="1" si="2261"/>
        <v>S112</v>
      </c>
      <c r="I4203">
        <f ca="1">VLOOKUP(D4203,PRC!$A$2:$B$21,2,0)*E4203</f>
        <v>13650000</v>
      </c>
      <c r="J4203">
        <f t="shared" ca="1" si="2271"/>
        <v>11602496</v>
      </c>
      <c r="K4203">
        <f ca="1">VLOOKUP(D4203,PRC!$A$1:$C$21,3,0)*E4203</f>
        <v>5733000</v>
      </c>
      <c r="L4203">
        <f t="shared" ca="1" si="2272"/>
        <v>410000</v>
      </c>
      <c r="M4203">
        <f t="shared" ca="1" si="2273"/>
        <v>956000</v>
      </c>
      <c r="N4203">
        <f t="shared" ca="1" si="2274"/>
        <v>2048000</v>
      </c>
      <c r="O4203">
        <f t="shared" ca="1" si="2275"/>
        <v>1229000</v>
      </c>
      <c r="P4203">
        <f t="shared" ca="1" si="2262"/>
        <v>1226496</v>
      </c>
      <c r="Q4203">
        <f ca="1">IF(P4203&gt;0,1,0)</f>
        <v>1</v>
      </c>
      <c r="R4203">
        <f t="shared" ca="1" si="2276"/>
        <v>15</v>
      </c>
      <c r="S4203">
        <f t="shared" ca="1" si="2277"/>
        <v>3</v>
      </c>
      <c r="T4203">
        <f t="shared" ca="1" si="2278"/>
        <v>7</v>
      </c>
      <c r="U4203">
        <f t="shared" ca="1" si="2279"/>
        <v>15</v>
      </c>
      <c r="V4203">
        <f t="shared" ca="1" si="2280"/>
        <v>9</v>
      </c>
      <c r="X4203">
        <f t="shared" si="2282"/>
        <v>4203</v>
      </c>
      <c r="Y4203">
        <f t="shared" si="2283"/>
        <v>4102</v>
      </c>
      <c r="Z4203">
        <f t="shared" si="2284"/>
        <v>4103</v>
      </c>
      <c r="AA4203">
        <f t="shared" si="2281"/>
        <v>4251</v>
      </c>
      <c r="AB4203">
        <f t="shared" si="2258"/>
        <v>150</v>
      </c>
      <c r="AM4203" t="str">
        <f t="shared" si="2259"/>
        <v>201905HD</v>
      </c>
      <c r="AN4203">
        <f t="shared" ca="1" si="2264"/>
        <v>15.000029304029304</v>
      </c>
      <c r="AO4203">
        <f t="shared" ca="1" si="2265"/>
        <v>3.0036630036630036</v>
      </c>
      <c r="AP4203">
        <f t="shared" ca="1" si="2266"/>
        <v>7.0036630036630036</v>
      </c>
      <c r="AQ4203">
        <f t="shared" ca="1" si="2267"/>
        <v>15.003663003663004</v>
      </c>
      <c r="AR4203">
        <f t="shared" ca="1" si="2268"/>
        <v>9.0036630036630036</v>
      </c>
      <c r="AS4203">
        <f ca="1">P4203/J4203</f>
        <v>0.10570966798868106</v>
      </c>
    </row>
    <row r="4204" spans="1:45" x14ac:dyDescent="0.4">
      <c r="A4204">
        <f t="shared" si="2257"/>
        <v>201905</v>
      </c>
      <c r="B4204" t="s">
        <v>158</v>
      </c>
      <c r="C4204" t="s">
        <v>75</v>
      </c>
      <c r="D4204" t="str">
        <f t="shared" ca="1" si="2263"/>
        <v>I106</v>
      </c>
      <c r="E4204">
        <f t="shared" ca="1" si="2269"/>
        <v>170</v>
      </c>
      <c r="F4204">
        <f t="shared" ca="1" si="2270"/>
        <v>25</v>
      </c>
      <c r="G4204" t="str">
        <f t="shared" ca="1" si="2260"/>
        <v>S10</v>
      </c>
      <c r="H4204" t="str">
        <f t="shared" ca="1" si="2261"/>
        <v>S107</v>
      </c>
      <c r="I4204">
        <f ca="1">VLOOKUP(D4204,PRC!$A$2:$B$21,2,0)*E4204</f>
        <v>3400000</v>
      </c>
      <c r="J4204">
        <f t="shared" ca="1" si="2271"/>
        <v>2889996</v>
      </c>
      <c r="K4204">
        <f ca="1">VLOOKUP(D4204,PRC!$A$1:$C$21,3,0)*E4204</f>
        <v>1802000</v>
      </c>
      <c r="L4204">
        <f t="shared" ca="1" si="2272"/>
        <v>136000</v>
      </c>
      <c r="M4204">
        <f t="shared" ca="1" si="2273"/>
        <v>340000</v>
      </c>
      <c r="N4204">
        <f t="shared" ca="1" si="2274"/>
        <v>510000</v>
      </c>
      <c r="O4204">
        <f t="shared" ca="1" si="2275"/>
        <v>238000</v>
      </c>
      <c r="P4204">
        <f t="shared" ca="1" si="2262"/>
        <v>-136004</v>
      </c>
      <c r="Q4204">
        <f ca="1">IF(P4204&gt;0,1,0)</f>
        <v>0</v>
      </c>
      <c r="R4204">
        <f t="shared" ca="1" si="2276"/>
        <v>15</v>
      </c>
      <c r="S4204">
        <f t="shared" ca="1" si="2277"/>
        <v>4</v>
      </c>
      <c r="T4204">
        <f t="shared" ca="1" si="2278"/>
        <v>10</v>
      </c>
      <c r="U4204">
        <f t="shared" ca="1" si="2279"/>
        <v>15</v>
      </c>
      <c r="V4204">
        <f t="shared" ca="1" si="2280"/>
        <v>7</v>
      </c>
      <c r="X4204">
        <f t="shared" si="2282"/>
        <v>4204</v>
      </c>
      <c r="Y4204">
        <f t="shared" si="2283"/>
        <v>4102</v>
      </c>
      <c r="Z4204">
        <f t="shared" si="2284"/>
        <v>4103</v>
      </c>
      <c r="AA4204">
        <f t="shared" si="2281"/>
        <v>4251</v>
      </c>
      <c r="AB4204">
        <f t="shared" si="2258"/>
        <v>150</v>
      </c>
      <c r="AM4204" t="str">
        <f t="shared" si="2259"/>
        <v>201905HD</v>
      </c>
      <c r="AN4204">
        <f t="shared" ca="1" si="2264"/>
        <v>15.000117647058818</v>
      </c>
      <c r="AO4204">
        <f t="shared" ca="1" si="2265"/>
        <v>4</v>
      </c>
      <c r="AP4204">
        <f t="shared" ca="1" si="2266"/>
        <v>10</v>
      </c>
      <c r="AQ4204">
        <f t="shared" ca="1" si="2267"/>
        <v>15</v>
      </c>
      <c r="AR4204">
        <f t="shared" ca="1" si="2268"/>
        <v>7.0000000000000009</v>
      </c>
      <c r="AS4204">
        <f ca="1">P4204/J4204</f>
        <v>-4.706027274778235E-2</v>
      </c>
    </row>
    <row r="4205" spans="1:45" x14ac:dyDescent="0.4">
      <c r="A4205">
        <f t="shared" si="2257"/>
        <v>201905</v>
      </c>
      <c r="B4205" t="s">
        <v>159</v>
      </c>
      <c r="C4205" t="s">
        <v>75</v>
      </c>
      <c r="D4205" t="str">
        <f t="shared" ca="1" si="2263"/>
        <v>I113</v>
      </c>
      <c r="E4205">
        <f t="shared" ca="1" si="2269"/>
        <v>158</v>
      </c>
      <c r="F4205">
        <f t="shared" ca="1" si="2270"/>
        <v>17</v>
      </c>
      <c r="G4205" t="str">
        <f t="shared" ca="1" si="2260"/>
        <v>S11</v>
      </c>
      <c r="H4205" t="str">
        <f t="shared" ca="1" si="2261"/>
        <v>S115</v>
      </c>
      <c r="I4205">
        <f ca="1">VLOOKUP(D4205,PRC!$A$2:$B$21,2,0)*E4205</f>
        <v>105860000</v>
      </c>
      <c r="J4205">
        <f t="shared" ca="1" si="2271"/>
        <v>79394996</v>
      </c>
      <c r="K4205">
        <f ca="1">VLOOKUP(D4205,PRC!$A$1:$C$21,3,0)*E4205</f>
        <v>47637000</v>
      </c>
      <c r="L4205">
        <f t="shared" ca="1" si="2272"/>
        <v>3176000</v>
      </c>
      <c r="M4205">
        <f t="shared" ca="1" si="2273"/>
        <v>7410000</v>
      </c>
      <c r="N4205">
        <f t="shared" ca="1" si="2274"/>
        <v>11645000</v>
      </c>
      <c r="O4205">
        <f t="shared" ca="1" si="2275"/>
        <v>9527000</v>
      </c>
      <c r="P4205">
        <f t="shared" ca="1" si="2262"/>
        <v>-4</v>
      </c>
      <c r="Q4205">
        <f ca="1">IF(P4205&gt;0,1,0)</f>
        <v>0</v>
      </c>
      <c r="R4205">
        <f t="shared" ca="1" si="2276"/>
        <v>25</v>
      </c>
      <c r="S4205">
        <f t="shared" ca="1" si="2277"/>
        <v>3</v>
      </c>
      <c r="T4205">
        <f t="shared" ca="1" si="2278"/>
        <v>7</v>
      </c>
      <c r="U4205">
        <f t="shared" ca="1" si="2279"/>
        <v>11</v>
      </c>
      <c r="V4205">
        <f t="shared" ca="1" si="2280"/>
        <v>9</v>
      </c>
      <c r="X4205">
        <f t="shared" si="2282"/>
        <v>4205</v>
      </c>
      <c r="Y4205">
        <f t="shared" si="2283"/>
        <v>4102</v>
      </c>
      <c r="Z4205">
        <f t="shared" si="2284"/>
        <v>4103</v>
      </c>
      <c r="AA4205">
        <f t="shared" si="2281"/>
        <v>4251</v>
      </c>
      <c r="AB4205">
        <f t="shared" si="2258"/>
        <v>150</v>
      </c>
      <c r="AM4205" t="str">
        <f t="shared" si="2259"/>
        <v>201905HD</v>
      </c>
      <c r="AN4205">
        <f t="shared" ca="1" si="2264"/>
        <v>25.000003778575476</v>
      </c>
      <c r="AO4205">
        <f t="shared" ca="1" si="2265"/>
        <v>3.0001889287738521</v>
      </c>
      <c r="AP4205">
        <f t="shared" ca="1" si="2266"/>
        <v>6.9998110712261479</v>
      </c>
      <c r="AQ4205">
        <f t="shared" ca="1" si="2267"/>
        <v>11.000377857547704</v>
      </c>
      <c r="AR4205">
        <f t="shared" ca="1" si="2268"/>
        <v>8.9996221424522957</v>
      </c>
      <c r="AS4205">
        <f ca="1">P4205/J4205</f>
        <v>-5.038100889884798E-8</v>
      </c>
    </row>
    <row r="4206" spans="1:45" x14ac:dyDescent="0.4">
      <c r="A4206">
        <f t="shared" si="2257"/>
        <v>201905</v>
      </c>
      <c r="B4206" t="s">
        <v>160</v>
      </c>
      <c r="C4206" t="s">
        <v>75</v>
      </c>
      <c r="D4206" t="str">
        <f t="shared" ca="1" si="2263"/>
        <v>I110</v>
      </c>
      <c r="E4206">
        <f t="shared" ca="1" si="2269"/>
        <v>144</v>
      </c>
      <c r="F4206">
        <f t="shared" ca="1" si="2270"/>
        <v>16</v>
      </c>
      <c r="G4206" t="str">
        <f t="shared" ca="1" si="2260"/>
        <v>S11</v>
      </c>
      <c r="H4206" t="str">
        <f t="shared" ca="1" si="2261"/>
        <v>S110</v>
      </c>
      <c r="I4206">
        <f ca="1">VLOOKUP(D4206,PRC!$A$2:$B$21,2,0)*E4206</f>
        <v>43200000</v>
      </c>
      <c r="J4206">
        <f t="shared" ca="1" si="2271"/>
        <v>34127996</v>
      </c>
      <c r="K4206">
        <f ca="1">VLOOKUP(D4206,PRC!$A$1:$C$21,3,0)*E4206</f>
        <v>19872000</v>
      </c>
      <c r="L4206">
        <f t="shared" ca="1" si="2272"/>
        <v>1728000</v>
      </c>
      <c r="M4206">
        <f t="shared" ca="1" si="2273"/>
        <v>2592000</v>
      </c>
      <c r="N4206">
        <f t="shared" ca="1" si="2274"/>
        <v>5616000</v>
      </c>
      <c r="O4206">
        <f t="shared" ca="1" si="2275"/>
        <v>4320000</v>
      </c>
      <c r="P4206">
        <f t="shared" ca="1" si="2262"/>
        <v>-4</v>
      </c>
      <c r="Q4206">
        <f ca="1">IF(P4206&gt;0,1,0)</f>
        <v>0</v>
      </c>
      <c r="R4206">
        <f t="shared" ca="1" si="2276"/>
        <v>21</v>
      </c>
      <c r="S4206">
        <f t="shared" ca="1" si="2277"/>
        <v>4</v>
      </c>
      <c r="T4206">
        <f t="shared" ca="1" si="2278"/>
        <v>6</v>
      </c>
      <c r="U4206">
        <f t="shared" ca="1" si="2279"/>
        <v>13</v>
      </c>
      <c r="V4206">
        <f t="shared" ca="1" si="2280"/>
        <v>10</v>
      </c>
      <c r="X4206">
        <f t="shared" si="2282"/>
        <v>4206</v>
      </c>
      <c r="Y4206">
        <f t="shared" si="2283"/>
        <v>4102</v>
      </c>
      <c r="Z4206">
        <f t="shared" si="2284"/>
        <v>4103</v>
      </c>
      <c r="AA4206">
        <f t="shared" si="2281"/>
        <v>4251</v>
      </c>
      <c r="AB4206">
        <f t="shared" si="2258"/>
        <v>150</v>
      </c>
      <c r="AM4206" t="str">
        <f t="shared" si="2259"/>
        <v>201905HD</v>
      </c>
      <c r="AN4206">
        <f t="shared" ca="1" si="2264"/>
        <v>21.000009259259254</v>
      </c>
      <c r="AO4206">
        <f t="shared" ca="1" si="2265"/>
        <v>4</v>
      </c>
      <c r="AP4206">
        <f t="shared" ca="1" si="2266"/>
        <v>6</v>
      </c>
      <c r="AQ4206">
        <f t="shared" ca="1" si="2267"/>
        <v>13</v>
      </c>
      <c r="AR4206">
        <f t="shared" ca="1" si="2268"/>
        <v>10</v>
      </c>
      <c r="AS4206">
        <f ca="1">P4206/J4206</f>
        <v>-1.1720582714554936E-7</v>
      </c>
    </row>
    <row r="4207" spans="1:45" x14ac:dyDescent="0.4">
      <c r="A4207">
        <f t="shared" si="2257"/>
        <v>201905</v>
      </c>
      <c r="B4207" t="s">
        <v>161</v>
      </c>
      <c r="C4207" t="s">
        <v>75</v>
      </c>
      <c r="D4207" t="str">
        <f t="shared" ca="1" si="2263"/>
        <v>I116</v>
      </c>
      <c r="E4207">
        <f t="shared" ca="1" si="2269"/>
        <v>129</v>
      </c>
      <c r="F4207">
        <f t="shared" ca="1" si="2270"/>
        <v>19</v>
      </c>
      <c r="G4207" t="str">
        <f t="shared" ca="1" si="2260"/>
        <v>S10</v>
      </c>
      <c r="H4207" t="str">
        <f t="shared" ca="1" si="2261"/>
        <v>S109</v>
      </c>
      <c r="I4207">
        <f ca="1">VLOOKUP(D4207,PRC!$A$2:$B$21,2,0)*E4207</f>
        <v>188340000</v>
      </c>
      <c r="J4207">
        <f t="shared" ca="1" si="2271"/>
        <v>152555396</v>
      </c>
      <c r="K4207">
        <f ca="1">VLOOKUP(D4207,PRC!$A$1:$C$21,3,0)*E4207</f>
        <v>113004000</v>
      </c>
      <c r="L4207">
        <f t="shared" ca="1" si="2272"/>
        <v>5650000</v>
      </c>
      <c r="M4207">
        <f t="shared" ca="1" si="2273"/>
        <v>13184000</v>
      </c>
      <c r="N4207">
        <f t="shared" ca="1" si="2274"/>
        <v>18834000</v>
      </c>
      <c r="O4207">
        <f t="shared" ca="1" si="2275"/>
        <v>16951000</v>
      </c>
      <c r="P4207">
        <f t="shared" ca="1" si="2262"/>
        <v>-15067604</v>
      </c>
      <c r="Q4207">
        <f ca="1">IF(P4207&gt;0,1,0)</f>
        <v>0</v>
      </c>
      <c r="R4207">
        <f t="shared" ca="1" si="2276"/>
        <v>19</v>
      </c>
      <c r="S4207">
        <f t="shared" ca="1" si="2277"/>
        <v>3</v>
      </c>
      <c r="T4207">
        <f t="shared" ca="1" si="2278"/>
        <v>7</v>
      </c>
      <c r="U4207">
        <f t="shared" ca="1" si="2279"/>
        <v>10</v>
      </c>
      <c r="V4207">
        <f t="shared" ca="1" si="2280"/>
        <v>9</v>
      </c>
      <c r="X4207">
        <f t="shared" si="2282"/>
        <v>4207</v>
      </c>
      <c r="Y4207">
        <f t="shared" si="2283"/>
        <v>4102</v>
      </c>
      <c r="Z4207">
        <f t="shared" si="2284"/>
        <v>4103</v>
      </c>
      <c r="AA4207">
        <f t="shared" si="2281"/>
        <v>4251</v>
      </c>
      <c r="AB4207">
        <f t="shared" si="2258"/>
        <v>150</v>
      </c>
      <c r="AM4207" t="str">
        <f t="shared" si="2259"/>
        <v>201905HD</v>
      </c>
      <c r="AN4207">
        <f t="shared" ca="1" si="2264"/>
        <v>19.000002123818625</v>
      </c>
      <c r="AO4207">
        <f t="shared" ca="1" si="2265"/>
        <v>2.9998938090687055</v>
      </c>
      <c r="AP4207">
        <f t="shared" ca="1" si="2266"/>
        <v>7.0001061909312945</v>
      </c>
      <c r="AQ4207">
        <f t="shared" ca="1" si="2267"/>
        <v>10</v>
      </c>
      <c r="AR4207">
        <f t="shared" ca="1" si="2268"/>
        <v>9.000212381862589</v>
      </c>
      <c r="AS4207">
        <f ca="1">P4207/J4207</f>
        <v>-9.8768082906749488E-2</v>
      </c>
    </row>
    <row r="4208" spans="1:45" x14ac:dyDescent="0.4">
      <c r="A4208">
        <f t="shared" si="2257"/>
        <v>201905</v>
      </c>
      <c r="B4208" t="s">
        <v>162</v>
      </c>
      <c r="C4208" t="s">
        <v>75</v>
      </c>
      <c r="D4208" t="str">
        <f t="shared" ca="1" si="2263"/>
        <v>I112</v>
      </c>
      <c r="E4208">
        <f t="shared" ca="1" si="2269"/>
        <v>120</v>
      </c>
      <c r="F4208">
        <f t="shared" ca="1" si="2270"/>
        <v>16</v>
      </c>
      <c r="G4208" t="str">
        <f t="shared" ca="1" si="2260"/>
        <v>S10</v>
      </c>
      <c r="H4208" t="str">
        <f t="shared" ca="1" si="2261"/>
        <v>S104</v>
      </c>
      <c r="I4208">
        <f ca="1">VLOOKUP(D4208,PRC!$A$2:$B$21,2,0)*E4208</f>
        <v>7800000</v>
      </c>
      <c r="J4208">
        <f t="shared" ca="1" si="2271"/>
        <v>6083996</v>
      </c>
      <c r="K4208">
        <f ca="1">VLOOKUP(D4208,PRC!$A$1:$C$21,3,0)*E4208</f>
        <v>3900000</v>
      </c>
      <c r="L4208">
        <f t="shared" ca="1" si="2272"/>
        <v>390000</v>
      </c>
      <c r="M4208">
        <f t="shared" ca="1" si="2273"/>
        <v>546000</v>
      </c>
      <c r="N4208">
        <f t="shared" ca="1" si="2274"/>
        <v>936000</v>
      </c>
      <c r="O4208">
        <f t="shared" ca="1" si="2275"/>
        <v>702000</v>
      </c>
      <c r="P4208">
        <f t="shared" ca="1" si="2262"/>
        <v>-390004</v>
      </c>
      <c r="Q4208">
        <f ca="1">IF(P4208&gt;0,1,0)</f>
        <v>0</v>
      </c>
      <c r="R4208">
        <f t="shared" ca="1" si="2276"/>
        <v>22</v>
      </c>
      <c r="S4208">
        <f t="shared" ca="1" si="2277"/>
        <v>5</v>
      </c>
      <c r="T4208">
        <f t="shared" ca="1" si="2278"/>
        <v>7</v>
      </c>
      <c r="U4208">
        <f t="shared" ca="1" si="2279"/>
        <v>12</v>
      </c>
      <c r="V4208">
        <f t="shared" ca="1" si="2280"/>
        <v>9</v>
      </c>
      <c r="X4208">
        <f t="shared" si="2282"/>
        <v>4208</v>
      </c>
      <c r="Y4208">
        <f t="shared" si="2283"/>
        <v>4102</v>
      </c>
      <c r="Z4208">
        <f t="shared" si="2284"/>
        <v>4103</v>
      </c>
      <c r="AA4208">
        <f t="shared" si="2281"/>
        <v>4251</v>
      </c>
      <c r="AB4208">
        <f t="shared" si="2258"/>
        <v>150</v>
      </c>
      <c r="AM4208" t="str">
        <f t="shared" si="2259"/>
        <v>201905HD</v>
      </c>
      <c r="AN4208">
        <f t="shared" ca="1" si="2264"/>
        <v>22.000051282051281</v>
      </c>
      <c r="AO4208">
        <f t="shared" ca="1" si="2265"/>
        <v>5</v>
      </c>
      <c r="AP4208">
        <f t="shared" ca="1" si="2266"/>
        <v>7.0000000000000009</v>
      </c>
      <c r="AQ4208">
        <f t="shared" ca="1" si="2267"/>
        <v>12</v>
      </c>
      <c r="AR4208">
        <f t="shared" ca="1" si="2268"/>
        <v>9</v>
      </c>
      <c r="AS4208">
        <f ca="1">P4208/J4208</f>
        <v>-6.4103263710232547E-2</v>
      </c>
    </row>
    <row r="4209" spans="1:45" x14ac:dyDescent="0.4">
      <c r="A4209">
        <f t="shared" si="2257"/>
        <v>201905</v>
      </c>
      <c r="B4209" t="s">
        <v>163</v>
      </c>
      <c r="C4209" t="s">
        <v>75</v>
      </c>
      <c r="D4209" t="str">
        <f t="shared" ca="1" si="2263"/>
        <v>I114</v>
      </c>
      <c r="E4209">
        <f t="shared" ca="1" si="2269"/>
        <v>126</v>
      </c>
      <c r="F4209">
        <f t="shared" ca="1" si="2270"/>
        <v>20</v>
      </c>
      <c r="G4209" t="str">
        <f t="shared" ca="1" si="2260"/>
        <v>S11</v>
      </c>
      <c r="H4209" t="str">
        <f t="shared" ca="1" si="2261"/>
        <v>S115</v>
      </c>
      <c r="I4209">
        <f ca="1">VLOOKUP(D4209,PRC!$A$2:$B$21,2,0)*E4209</f>
        <v>30240000</v>
      </c>
      <c r="J4209">
        <f t="shared" ca="1" si="2271"/>
        <v>24191996</v>
      </c>
      <c r="K4209">
        <f ca="1">VLOOKUP(D4209,PRC!$A$1:$C$21,3,0)*E4209</f>
        <v>17539200</v>
      </c>
      <c r="L4209">
        <f t="shared" ca="1" si="2272"/>
        <v>1210000</v>
      </c>
      <c r="M4209">
        <f t="shared" ca="1" si="2273"/>
        <v>2419000</v>
      </c>
      <c r="N4209">
        <f t="shared" ca="1" si="2274"/>
        <v>4536000</v>
      </c>
      <c r="O4209">
        <f t="shared" ca="1" si="2275"/>
        <v>1512000</v>
      </c>
      <c r="P4209">
        <f t="shared" ca="1" si="2262"/>
        <v>-3024204</v>
      </c>
      <c r="Q4209">
        <f ca="1">IF(P4209&gt;0,1,0)</f>
        <v>0</v>
      </c>
      <c r="R4209">
        <f t="shared" ca="1" si="2276"/>
        <v>20</v>
      </c>
      <c r="S4209">
        <f t="shared" ca="1" si="2277"/>
        <v>4</v>
      </c>
      <c r="T4209">
        <f t="shared" ca="1" si="2278"/>
        <v>8</v>
      </c>
      <c r="U4209">
        <f t="shared" ca="1" si="2279"/>
        <v>15</v>
      </c>
      <c r="V4209">
        <f t="shared" ca="1" si="2280"/>
        <v>5</v>
      </c>
      <c r="X4209">
        <f t="shared" si="2282"/>
        <v>4209</v>
      </c>
      <c r="Y4209">
        <f t="shared" si="2283"/>
        <v>4102</v>
      </c>
      <c r="Z4209">
        <f t="shared" si="2284"/>
        <v>4103</v>
      </c>
      <c r="AA4209">
        <f t="shared" si="2281"/>
        <v>4251</v>
      </c>
      <c r="AB4209">
        <f t="shared" si="2258"/>
        <v>150</v>
      </c>
      <c r="AM4209" t="str">
        <f t="shared" si="2259"/>
        <v>201905HD</v>
      </c>
      <c r="AN4209">
        <f t="shared" ca="1" si="2264"/>
        <v>20.000013227513225</v>
      </c>
      <c r="AO4209">
        <f t="shared" ca="1" si="2265"/>
        <v>4.0013227513227516</v>
      </c>
      <c r="AP4209">
        <f t="shared" ca="1" si="2266"/>
        <v>7.9993386243386242</v>
      </c>
      <c r="AQ4209">
        <f t="shared" ca="1" si="2267"/>
        <v>15</v>
      </c>
      <c r="AR4209">
        <f t="shared" ca="1" si="2268"/>
        <v>5</v>
      </c>
      <c r="AS4209">
        <f ca="1">P4209/J4209</f>
        <v>-0.12500845320906964</v>
      </c>
    </row>
    <row r="4210" spans="1:45" x14ac:dyDescent="0.4">
      <c r="A4210">
        <f t="shared" si="2257"/>
        <v>201905</v>
      </c>
      <c r="B4210" t="s">
        <v>164</v>
      </c>
      <c r="C4210" t="s">
        <v>75</v>
      </c>
      <c r="D4210" t="str">
        <f t="shared" ca="1" si="2263"/>
        <v>I120</v>
      </c>
      <c r="E4210">
        <f t="shared" ca="1" si="2269"/>
        <v>173</v>
      </c>
      <c r="F4210">
        <f t="shared" ca="1" si="2270"/>
        <v>23</v>
      </c>
      <c r="G4210" t="str">
        <f t="shared" ca="1" si="2260"/>
        <v>S10</v>
      </c>
      <c r="H4210" t="str">
        <f t="shared" ca="1" si="2261"/>
        <v>S101</v>
      </c>
      <c r="I4210">
        <f ca="1">VLOOKUP(D4210,PRC!$A$2:$B$21,2,0)*E4210</f>
        <v>743900000</v>
      </c>
      <c r="J4210">
        <f t="shared" ca="1" si="2271"/>
        <v>595119996</v>
      </c>
      <c r="K4210">
        <f ca="1">VLOOKUP(D4210,PRC!$A$1:$C$21,3,0)*E4210</f>
        <v>334755000</v>
      </c>
      <c r="L4210">
        <f t="shared" ca="1" si="2272"/>
        <v>37195000</v>
      </c>
      <c r="M4210">
        <f t="shared" ca="1" si="2273"/>
        <v>37195000</v>
      </c>
      <c r="N4210">
        <f t="shared" ca="1" si="2274"/>
        <v>89268000</v>
      </c>
      <c r="O4210">
        <f t="shared" ca="1" si="2275"/>
        <v>44634000</v>
      </c>
      <c r="P4210">
        <f t="shared" ca="1" si="2262"/>
        <v>52072996</v>
      </c>
      <c r="Q4210">
        <f ca="1">IF(P4210&gt;0,1,0)</f>
        <v>1</v>
      </c>
      <c r="R4210">
        <f t="shared" ca="1" si="2276"/>
        <v>20</v>
      </c>
      <c r="S4210">
        <f t="shared" ca="1" si="2277"/>
        <v>5</v>
      </c>
      <c r="T4210">
        <f t="shared" ca="1" si="2278"/>
        <v>5</v>
      </c>
      <c r="U4210">
        <f t="shared" ca="1" si="2279"/>
        <v>12</v>
      </c>
      <c r="V4210">
        <f t="shared" ca="1" si="2280"/>
        <v>6</v>
      </c>
      <c r="X4210">
        <f t="shared" si="2282"/>
        <v>4210</v>
      </c>
      <c r="Y4210">
        <f t="shared" si="2283"/>
        <v>4102</v>
      </c>
      <c r="Z4210">
        <f t="shared" si="2284"/>
        <v>4103</v>
      </c>
      <c r="AA4210">
        <f t="shared" si="2281"/>
        <v>4251</v>
      </c>
      <c r="AB4210">
        <f t="shared" si="2258"/>
        <v>150</v>
      </c>
      <c r="AM4210" t="str">
        <f t="shared" si="2259"/>
        <v>201905HD</v>
      </c>
      <c r="AN4210">
        <f t="shared" ca="1" si="2264"/>
        <v>20.000000537706686</v>
      </c>
      <c r="AO4210">
        <f t="shared" ca="1" si="2265"/>
        <v>5</v>
      </c>
      <c r="AP4210">
        <f t="shared" ca="1" si="2266"/>
        <v>5</v>
      </c>
      <c r="AQ4210">
        <f t="shared" ca="1" si="2267"/>
        <v>12</v>
      </c>
      <c r="AR4210">
        <f t="shared" ca="1" si="2268"/>
        <v>6</v>
      </c>
      <c r="AS4210">
        <f ca="1">P4210/J4210</f>
        <v>8.749999386678313E-2</v>
      </c>
    </row>
    <row r="4211" spans="1:45" x14ac:dyDescent="0.4">
      <c r="A4211">
        <f t="shared" si="2257"/>
        <v>201905</v>
      </c>
      <c r="B4211" t="s">
        <v>165</v>
      </c>
      <c r="C4211" t="s">
        <v>75</v>
      </c>
      <c r="D4211" t="str">
        <f t="shared" ca="1" si="2263"/>
        <v>I106</v>
      </c>
      <c r="E4211">
        <f t="shared" ca="1" si="2269"/>
        <v>199</v>
      </c>
      <c r="F4211">
        <f t="shared" ca="1" si="2270"/>
        <v>19</v>
      </c>
      <c r="G4211" t="str">
        <f t="shared" ca="1" si="2260"/>
        <v>S11</v>
      </c>
      <c r="H4211" t="str">
        <f t="shared" ca="1" si="2261"/>
        <v>S113</v>
      </c>
      <c r="I4211">
        <f ca="1">VLOOKUP(D4211,PRC!$A$2:$B$21,2,0)*E4211</f>
        <v>3980000</v>
      </c>
      <c r="J4211">
        <f t="shared" ca="1" si="2271"/>
        <v>2984996</v>
      </c>
      <c r="K4211">
        <f ca="1">VLOOKUP(D4211,PRC!$A$1:$C$21,3,0)*E4211</f>
        <v>2109400</v>
      </c>
      <c r="L4211">
        <f t="shared" ca="1" si="2272"/>
        <v>119000</v>
      </c>
      <c r="M4211">
        <f t="shared" ca="1" si="2273"/>
        <v>358000</v>
      </c>
      <c r="N4211">
        <f t="shared" ca="1" si="2274"/>
        <v>438000</v>
      </c>
      <c r="O4211">
        <f t="shared" ca="1" si="2275"/>
        <v>239000</v>
      </c>
      <c r="P4211">
        <f t="shared" ca="1" si="2262"/>
        <v>-278404</v>
      </c>
      <c r="Q4211">
        <f ca="1">IF(P4211&gt;0,1,0)</f>
        <v>0</v>
      </c>
      <c r="R4211">
        <f t="shared" ca="1" si="2276"/>
        <v>25</v>
      </c>
      <c r="S4211">
        <f t="shared" ca="1" si="2277"/>
        <v>3</v>
      </c>
      <c r="T4211">
        <f t="shared" ca="1" si="2278"/>
        <v>9</v>
      </c>
      <c r="U4211">
        <f t="shared" ca="1" si="2279"/>
        <v>11</v>
      </c>
      <c r="V4211">
        <f t="shared" ca="1" si="2280"/>
        <v>6</v>
      </c>
      <c r="X4211">
        <f t="shared" si="2282"/>
        <v>4211</v>
      </c>
      <c r="Y4211">
        <f t="shared" si="2283"/>
        <v>4102</v>
      </c>
      <c r="Z4211">
        <f t="shared" si="2284"/>
        <v>4103</v>
      </c>
      <c r="AA4211">
        <f t="shared" si="2281"/>
        <v>4251</v>
      </c>
      <c r="AB4211">
        <f t="shared" si="2258"/>
        <v>150</v>
      </c>
      <c r="AM4211" t="str">
        <f t="shared" si="2259"/>
        <v>201905HD</v>
      </c>
      <c r="AN4211">
        <f t="shared" ca="1" si="2264"/>
        <v>25.000100502512566</v>
      </c>
      <c r="AO4211">
        <f t="shared" ca="1" si="2265"/>
        <v>2.9899497487437183</v>
      </c>
      <c r="AP4211">
        <f t="shared" ca="1" si="2266"/>
        <v>8.9949748743718594</v>
      </c>
      <c r="AQ4211">
        <f t="shared" ca="1" si="2267"/>
        <v>11.005025125628141</v>
      </c>
      <c r="AR4211">
        <f t="shared" ca="1" si="2268"/>
        <v>6.0050251256281406</v>
      </c>
      <c r="AS4211">
        <f ca="1">P4211/J4211</f>
        <v>-9.3267796673764392E-2</v>
      </c>
    </row>
    <row r="4212" spans="1:45" x14ac:dyDescent="0.4">
      <c r="A4212">
        <f t="shared" si="2257"/>
        <v>201905</v>
      </c>
      <c r="B4212" t="s">
        <v>166</v>
      </c>
      <c r="C4212" t="s">
        <v>75</v>
      </c>
      <c r="D4212" t="str">
        <f t="shared" ca="1" si="2263"/>
        <v>I111</v>
      </c>
      <c r="E4212">
        <f t="shared" ca="1" si="2269"/>
        <v>117</v>
      </c>
      <c r="F4212">
        <f t="shared" ca="1" si="2270"/>
        <v>16</v>
      </c>
      <c r="G4212" t="str">
        <f t="shared" ca="1" si="2260"/>
        <v>S10</v>
      </c>
      <c r="H4212" t="str">
        <f t="shared" ca="1" si="2261"/>
        <v>S103</v>
      </c>
      <c r="I4212">
        <f ca="1">VLOOKUP(D4212,PRC!$A$2:$B$21,2,0)*E4212</f>
        <v>17550000</v>
      </c>
      <c r="J4212">
        <f t="shared" ca="1" si="2271"/>
        <v>13688996</v>
      </c>
      <c r="K4212">
        <f ca="1">VLOOKUP(D4212,PRC!$A$1:$C$21,3,0)*E4212</f>
        <v>9301500</v>
      </c>
      <c r="L4212">
        <f t="shared" ca="1" si="2272"/>
        <v>878000</v>
      </c>
      <c r="M4212">
        <f t="shared" ca="1" si="2273"/>
        <v>1580000</v>
      </c>
      <c r="N4212">
        <f t="shared" ca="1" si="2274"/>
        <v>2633000</v>
      </c>
      <c r="O4212">
        <f t="shared" ca="1" si="2275"/>
        <v>1229000</v>
      </c>
      <c r="P4212">
        <f t="shared" ca="1" si="2262"/>
        <v>-1932504</v>
      </c>
      <c r="Q4212">
        <f ca="1">IF(P4212&gt;0,1,0)</f>
        <v>0</v>
      </c>
      <c r="R4212">
        <f t="shared" ca="1" si="2276"/>
        <v>22</v>
      </c>
      <c r="S4212">
        <f t="shared" ca="1" si="2277"/>
        <v>5</v>
      </c>
      <c r="T4212">
        <f t="shared" ca="1" si="2278"/>
        <v>9</v>
      </c>
      <c r="U4212">
        <f t="shared" ca="1" si="2279"/>
        <v>15</v>
      </c>
      <c r="V4212">
        <f t="shared" ca="1" si="2280"/>
        <v>7</v>
      </c>
      <c r="X4212">
        <f t="shared" si="2282"/>
        <v>4212</v>
      </c>
      <c r="Y4212">
        <f t="shared" si="2283"/>
        <v>4102</v>
      </c>
      <c r="Z4212">
        <f t="shared" si="2284"/>
        <v>4103</v>
      </c>
      <c r="AA4212">
        <f t="shared" si="2281"/>
        <v>4251</v>
      </c>
      <c r="AB4212">
        <f t="shared" si="2258"/>
        <v>150</v>
      </c>
      <c r="AM4212" t="str">
        <f t="shared" si="2259"/>
        <v>201905HD</v>
      </c>
      <c r="AN4212">
        <f t="shared" ca="1" si="2264"/>
        <v>22.00002279202279</v>
      </c>
      <c r="AO4212">
        <f t="shared" ca="1" si="2265"/>
        <v>5.0028490028490031</v>
      </c>
      <c r="AP4212">
        <f t="shared" ca="1" si="2266"/>
        <v>9.002849002849004</v>
      </c>
      <c r="AQ4212">
        <f t="shared" ca="1" si="2267"/>
        <v>15.002849002849002</v>
      </c>
      <c r="AR4212">
        <f t="shared" ca="1" si="2268"/>
        <v>7.0028490028490031</v>
      </c>
      <c r="AS4212">
        <f ca="1">P4212/J4212</f>
        <v>-0.14117207719251287</v>
      </c>
    </row>
    <row r="4213" spans="1:45" x14ac:dyDescent="0.4">
      <c r="A4213">
        <f t="shared" si="2257"/>
        <v>201905</v>
      </c>
      <c r="B4213" t="s">
        <v>167</v>
      </c>
      <c r="C4213" t="s">
        <v>75</v>
      </c>
      <c r="D4213" t="str">
        <f t="shared" ca="1" si="2263"/>
        <v>I118</v>
      </c>
      <c r="E4213">
        <f t="shared" ca="1" si="2269"/>
        <v>159</v>
      </c>
      <c r="F4213">
        <f t="shared" ca="1" si="2270"/>
        <v>20</v>
      </c>
      <c r="G4213" t="str">
        <f t="shared" ca="1" si="2260"/>
        <v>S11</v>
      </c>
      <c r="H4213" t="str">
        <f t="shared" ca="1" si="2261"/>
        <v>S112</v>
      </c>
      <c r="I4213">
        <f ca="1">VLOOKUP(D4213,PRC!$A$2:$B$21,2,0)*E4213</f>
        <v>84270000</v>
      </c>
      <c r="J4213">
        <f t="shared" ca="1" si="2271"/>
        <v>64045196</v>
      </c>
      <c r="K4213">
        <f ca="1">VLOOKUP(D4213,PRC!$A$1:$C$21,3,0)*E4213</f>
        <v>35393400</v>
      </c>
      <c r="L4213">
        <f t="shared" ca="1" si="2272"/>
        <v>3371000</v>
      </c>
      <c r="M4213">
        <f t="shared" ca="1" si="2273"/>
        <v>8427000</v>
      </c>
      <c r="N4213">
        <f t="shared" ca="1" si="2274"/>
        <v>8427000</v>
      </c>
      <c r="O4213">
        <f t="shared" ca="1" si="2275"/>
        <v>6742000</v>
      </c>
      <c r="P4213">
        <f t="shared" ca="1" si="2262"/>
        <v>1684796</v>
      </c>
      <c r="Q4213">
        <f ca="1">IF(P4213&gt;0,1,0)</f>
        <v>1</v>
      </c>
      <c r="R4213">
        <f t="shared" ca="1" si="2276"/>
        <v>24</v>
      </c>
      <c r="S4213">
        <f t="shared" ca="1" si="2277"/>
        <v>4</v>
      </c>
      <c r="T4213">
        <f t="shared" ca="1" si="2278"/>
        <v>10</v>
      </c>
      <c r="U4213">
        <f t="shared" ca="1" si="2279"/>
        <v>10</v>
      </c>
      <c r="V4213">
        <f t="shared" ca="1" si="2280"/>
        <v>8</v>
      </c>
      <c r="X4213">
        <f t="shared" si="2282"/>
        <v>4213</v>
      </c>
      <c r="Y4213">
        <f t="shared" si="2283"/>
        <v>4102</v>
      </c>
      <c r="Z4213">
        <f t="shared" si="2284"/>
        <v>4103</v>
      </c>
      <c r="AA4213">
        <f t="shared" si="2281"/>
        <v>4251</v>
      </c>
      <c r="AB4213">
        <f t="shared" si="2258"/>
        <v>150</v>
      </c>
      <c r="AM4213" t="str">
        <f t="shared" si="2259"/>
        <v>201905HD</v>
      </c>
      <c r="AN4213">
        <f t="shared" ca="1" si="2264"/>
        <v>24.000004746647686</v>
      </c>
      <c r="AO4213">
        <f t="shared" ca="1" si="2265"/>
        <v>4.0002373323840041</v>
      </c>
      <c r="AP4213">
        <f t="shared" ca="1" si="2266"/>
        <v>10</v>
      </c>
      <c r="AQ4213">
        <f t="shared" ca="1" si="2267"/>
        <v>10</v>
      </c>
      <c r="AR4213">
        <f t="shared" ca="1" si="2268"/>
        <v>8.0004746647680083</v>
      </c>
      <c r="AS4213">
        <f ca="1">P4213/J4213</f>
        <v>2.6306360277201745E-2</v>
      </c>
    </row>
    <row r="4214" spans="1:45" x14ac:dyDescent="0.4">
      <c r="A4214">
        <f t="shared" si="2257"/>
        <v>201905</v>
      </c>
      <c r="B4214" t="s">
        <v>168</v>
      </c>
      <c r="C4214" t="s">
        <v>75</v>
      </c>
      <c r="D4214" t="str">
        <f t="shared" ca="1" si="2263"/>
        <v>I102</v>
      </c>
      <c r="E4214">
        <f t="shared" ca="1" si="2269"/>
        <v>148</v>
      </c>
      <c r="F4214">
        <f t="shared" ca="1" si="2270"/>
        <v>20</v>
      </c>
      <c r="G4214" t="str">
        <f t="shared" ca="1" si="2260"/>
        <v>S10</v>
      </c>
      <c r="H4214" t="str">
        <f t="shared" ca="1" si="2261"/>
        <v>S105</v>
      </c>
      <c r="I4214">
        <f ca="1">VLOOKUP(D4214,PRC!$A$2:$B$21,2,0)*E4214</f>
        <v>5920000</v>
      </c>
      <c r="J4214">
        <f t="shared" ca="1" si="2271"/>
        <v>4676796</v>
      </c>
      <c r="K4214">
        <f ca="1">VLOOKUP(D4214,PRC!$A$1:$C$21,3,0)*E4214</f>
        <v>2782400</v>
      </c>
      <c r="L4214">
        <f t="shared" ca="1" si="2272"/>
        <v>296000</v>
      </c>
      <c r="M4214">
        <f t="shared" ca="1" si="2273"/>
        <v>474000</v>
      </c>
      <c r="N4214">
        <f t="shared" ca="1" si="2274"/>
        <v>770000</v>
      </c>
      <c r="O4214">
        <f t="shared" ca="1" si="2275"/>
        <v>474000</v>
      </c>
      <c r="P4214">
        <f t="shared" ca="1" si="2262"/>
        <v>-119604</v>
      </c>
      <c r="Q4214">
        <f ca="1">IF(P4214&gt;0,1,0)</f>
        <v>0</v>
      </c>
      <c r="R4214">
        <f t="shared" ca="1" si="2276"/>
        <v>21</v>
      </c>
      <c r="S4214">
        <f t="shared" ca="1" si="2277"/>
        <v>5</v>
      </c>
      <c r="T4214">
        <f t="shared" ca="1" si="2278"/>
        <v>8</v>
      </c>
      <c r="U4214">
        <f t="shared" ca="1" si="2279"/>
        <v>13</v>
      </c>
      <c r="V4214">
        <f t="shared" ca="1" si="2280"/>
        <v>8</v>
      </c>
      <c r="X4214">
        <f t="shared" si="2282"/>
        <v>4214</v>
      </c>
      <c r="Y4214">
        <f t="shared" si="2283"/>
        <v>4102</v>
      </c>
      <c r="Z4214">
        <f t="shared" si="2284"/>
        <v>4103</v>
      </c>
      <c r="AA4214">
        <f t="shared" si="2281"/>
        <v>4251</v>
      </c>
      <c r="AB4214">
        <f t="shared" si="2258"/>
        <v>150</v>
      </c>
      <c r="AM4214" t="str">
        <f t="shared" si="2259"/>
        <v>201905HD</v>
      </c>
      <c r="AN4214">
        <f t="shared" ca="1" si="2264"/>
        <v>21.000067567567569</v>
      </c>
      <c r="AO4214">
        <f t="shared" ca="1" si="2265"/>
        <v>5</v>
      </c>
      <c r="AP4214">
        <f t="shared" ca="1" si="2266"/>
        <v>8.0067567567567561</v>
      </c>
      <c r="AQ4214">
        <f t="shared" ca="1" si="2267"/>
        <v>13.006756756756758</v>
      </c>
      <c r="AR4214">
        <f t="shared" ca="1" si="2268"/>
        <v>8.0067567567567561</v>
      </c>
      <c r="AS4214">
        <f ca="1">P4214/J4214</f>
        <v>-2.5573918554497567E-2</v>
      </c>
    </row>
    <row r="4215" spans="1:45" x14ac:dyDescent="0.4">
      <c r="A4215">
        <f t="shared" si="2257"/>
        <v>201905</v>
      </c>
      <c r="B4215" t="s">
        <v>169</v>
      </c>
      <c r="C4215" t="s">
        <v>75</v>
      </c>
      <c r="D4215" t="str">
        <f t="shared" ca="1" si="2263"/>
        <v>I103</v>
      </c>
      <c r="E4215">
        <f t="shared" ca="1" si="2269"/>
        <v>119</v>
      </c>
      <c r="F4215">
        <f t="shared" ca="1" si="2270"/>
        <v>23</v>
      </c>
      <c r="G4215" t="str">
        <f t="shared" ca="1" si="2260"/>
        <v>S11</v>
      </c>
      <c r="H4215" t="str">
        <f t="shared" ca="1" si="2261"/>
        <v>S115</v>
      </c>
      <c r="I4215">
        <f ca="1">VLOOKUP(D4215,PRC!$A$2:$B$21,2,0)*E4215</f>
        <v>5950000</v>
      </c>
      <c r="J4215">
        <f t="shared" ca="1" si="2271"/>
        <v>4700496</v>
      </c>
      <c r="K4215">
        <f ca="1">VLOOKUP(D4215,PRC!$A$1:$C$21,3,0)*E4215</f>
        <v>3391500</v>
      </c>
      <c r="L4215">
        <f t="shared" ca="1" si="2272"/>
        <v>298000</v>
      </c>
      <c r="M4215">
        <f t="shared" ca="1" si="2273"/>
        <v>476000</v>
      </c>
      <c r="N4215">
        <f t="shared" ca="1" si="2274"/>
        <v>774000</v>
      </c>
      <c r="O4215">
        <f t="shared" ca="1" si="2275"/>
        <v>536000</v>
      </c>
      <c r="P4215">
        <f t="shared" ca="1" si="2262"/>
        <v>-775004</v>
      </c>
      <c r="Q4215">
        <f ca="1">IF(P4215&gt;0,1,0)</f>
        <v>0</v>
      </c>
      <c r="R4215">
        <f t="shared" ca="1" si="2276"/>
        <v>21</v>
      </c>
      <c r="S4215">
        <f t="shared" ca="1" si="2277"/>
        <v>5</v>
      </c>
      <c r="T4215">
        <f t="shared" ca="1" si="2278"/>
        <v>8</v>
      </c>
      <c r="U4215">
        <f t="shared" ca="1" si="2279"/>
        <v>13</v>
      </c>
      <c r="V4215">
        <f t="shared" ca="1" si="2280"/>
        <v>9</v>
      </c>
      <c r="X4215">
        <f t="shared" si="2282"/>
        <v>4215</v>
      </c>
      <c r="Y4215">
        <f t="shared" si="2283"/>
        <v>4102</v>
      </c>
      <c r="Z4215">
        <f t="shared" si="2284"/>
        <v>4103</v>
      </c>
      <c r="AA4215">
        <f t="shared" si="2281"/>
        <v>4251</v>
      </c>
      <c r="AB4215">
        <f t="shared" si="2258"/>
        <v>150</v>
      </c>
      <c r="AM4215" t="str">
        <f t="shared" si="2259"/>
        <v>201905HD</v>
      </c>
      <c r="AN4215">
        <f t="shared" ca="1" si="2264"/>
        <v>21.000067226890764</v>
      </c>
      <c r="AO4215">
        <f t="shared" ca="1" si="2265"/>
        <v>5.0084033613445378</v>
      </c>
      <c r="AP4215">
        <f t="shared" ca="1" si="2266"/>
        <v>8</v>
      </c>
      <c r="AQ4215">
        <f t="shared" ca="1" si="2267"/>
        <v>13.008403361344536</v>
      </c>
      <c r="AR4215">
        <f t="shared" ca="1" si="2268"/>
        <v>9.0084033613445378</v>
      </c>
      <c r="AS4215">
        <f ca="1">P4215/J4215</f>
        <v>-0.16487706829236745</v>
      </c>
    </row>
    <row r="4216" spans="1:45" x14ac:dyDescent="0.4">
      <c r="A4216">
        <f t="shared" si="2257"/>
        <v>201905</v>
      </c>
      <c r="B4216" t="s">
        <v>170</v>
      </c>
      <c r="C4216" t="s">
        <v>75</v>
      </c>
      <c r="D4216" t="str">
        <f t="shared" ca="1" si="2263"/>
        <v>I105</v>
      </c>
      <c r="E4216">
        <f t="shared" ca="1" si="2269"/>
        <v>188</v>
      </c>
      <c r="F4216">
        <f t="shared" ca="1" si="2270"/>
        <v>19</v>
      </c>
      <c r="G4216" t="str">
        <f t="shared" ca="1" si="2260"/>
        <v>S10</v>
      </c>
      <c r="H4216" t="str">
        <f t="shared" ca="1" si="2261"/>
        <v>S105</v>
      </c>
      <c r="I4216">
        <f ca="1">VLOOKUP(D4216,PRC!$A$2:$B$21,2,0)*E4216</f>
        <v>18800000</v>
      </c>
      <c r="J4216">
        <f t="shared" ca="1" si="2271"/>
        <v>15603996</v>
      </c>
      <c r="K4216">
        <f ca="1">VLOOKUP(D4216,PRC!$A$1:$C$21,3,0)*E4216</f>
        <v>11092000</v>
      </c>
      <c r="L4216">
        <f t="shared" ca="1" si="2272"/>
        <v>940000</v>
      </c>
      <c r="M4216">
        <f t="shared" ca="1" si="2273"/>
        <v>1880000</v>
      </c>
      <c r="N4216">
        <f t="shared" ca="1" si="2274"/>
        <v>1880000</v>
      </c>
      <c r="O4216">
        <f t="shared" ca="1" si="2275"/>
        <v>940000</v>
      </c>
      <c r="P4216">
        <f t="shared" ca="1" si="2262"/>
        <v>-1128004</v>
      </c>
      <c r="Q4216">
        <f ca="1">IF(P4216&gt;0,1,0)</f>
        <v>0</v>
      </c>
      <c r="R4216">
        <f t="shared" ca="1" si="2276"/>
        <v>17</v>
      </c>
      <c r="S4216">
        <f t="shared" ca="1" si="2277"/>
        <v>5</v>
      </c>
      <c r="T4216">
        <f t="shared" ca="1" si="2278"/>
        <v>10</v>
      </c>
      <c r="U4216">
        <f t="shared" ca="1" si="2279"/>
        <v>10</v>
      </c>
      <c r="V4216">
        <f t="shared" ca="1" si="2280"/>
        <v>5</v>
      </c>
      <c r="X4216">
        <f t="shared" si="2282"/>
        <v>4216</v>
      </c>
      <c r="Y4216">
        <f t="shared" si="2283"/>
        <v>4102</v>
      </c>
      <c r="Z4216">
        <f t="shared" si="2284"/>
        <v>4103</v>
      </c>
      <c r="AA4216">
        <f t="shared" si="2281"/>
        <v>4251</v>
      </c>
      <c r="AB4216">
        <f t="shared" si="2258"/>
        <v>150</v>
      </c>
      <c r="AM4216" t="str">
        <f t="shared" si="2259"/>
        <v>201905HD</v>
      </c>
      <c r="AN4216">
        <f t="shared" ca="1" si="2264"/>
        <v>17.000021276595746</v>
      </c>
      <c r="AO4216">
        <f t="shared" ca="1" si="2265"/>
        <v>5</v>
      </c>
      <c r="AP4216">
        <f t="shared" ca="1" si="2266"/>
        <v>10</v>
      </c>
      <c r="AQ4216">
        <f t="shared" ca="1" si="2267"/>
        <v>10</v>
      </c>
      <c r="AR4216">
        <f t="shared" ca="1" si="2268"/>
        <v>5</v>
      </c>
      <c r="AS4216">
        <f ca="1">P4216/J4216</f>
        <v>-7.2289431502033194E-2</v>
      </c>
    </row>
    <row r="4217" spans="1:45" x14ac:dyDescent="0.4">
      <c r="A4217">
        <f t="shared" si="2257"/>
        <v>201905</v>
      </c>
      <c r="B4217" t="s">
        <v>171</v>
      </c>
      <c r="C4217" t="s">
        <v>75</v>
      </c>
      <c r="D4217" t="str">
        <f t="shared" ca="1" si="2263"/>
        <v>I101</v>
      </c>
      <c r="E4217">
        <f t="shared" ca="1" si="2269"/>
        <v>173</v>
      </c>
      <c r="F4217">
        <f t="shared" ca="1" si="2270"/>
        <v>18</v>
      </c>
      <c r="G4217" t="str">
        <f t="shared" ca="1" si="2260"/>
        <v>S12</v>
      </c>
      <c r="H4217" t="str">
        <f t="shared" ca="1" si="2261"/>
        <v>S120</v>
      </c>
      <c r="I4217">
        <f ca="1">VLOOKUP(D4217,PRC!$A$2:$B$21,2,0)*E4217</f>
        <v>5190000</v>
      </c>
      <c r="J4217">
        <f t="shared" ca="1" si="2271"/>
        <v>4203896</v>
      </c>
      <c r="K4217">
        <f ca="1">VLOOKUP(D4217,PRC!$A$1:$C$21,3,0)*E4217</f>
        <v>2698800</v>
      </c>
      <c r="L4217">
        <f t="shared" ca="1" si="2272"/>
        <v>260000</v>
      </c>
      <c r="M4217">
        <f t="shared" ca="1" si="2273"/>
        <v>363000</v>
      </c>
      <c r="N4217">
        <f t="shared" ca="1" si="2274"/>
        <v>779000</v>
      </c>
      <c r="O4217">
        <f t="shared" ca="1" si="2275"/>
        <v>519000</v>
      </c>
      <c r="P4217">
        <f t="shared" ca="1" si="2262"/>
        <v>-415904</v>
      </c>
      <c r="Q4217">
        <f ca="1">IF(P4217&gt;0,1,0)</f>
        <v>0</v>
      </c>
      <c r="R4217">
        <f t="shared" ca="1" si="2276"/>
        <v>19</v>
      </c>
      <c r="S4217">
        <f t="shared" ca="1" si="2277"/>
        <v>5</v>
      </c>
      <c r="T4217">
        <f t="shared" ca="1" si="2278"/>
        <v>7</v>
      </c>
      <c r="U4217">
        <f t="shared" ca="1" si="2279"/>
        <v>15</v>
      </c>
      <c r="V4217">
        <f t="shared" ca="1" si="2280"/>
        <v>10</v>
      </c>
      <c r="X4217">
        <f t="shared" si="2282"/>
        <v>4217</v>
      </c>
      <c r="Y4217">
        <f t="shared" si="2283"/>
        <v>4102</v>
      </c>
      <c r="Z4217">
        <f t="shared" si="2284"/>
        <v>4103</v>
      </c>
      <c r="AA4217">
        <f t="shared" si="2281"/>
        <v>4251</v>
      </c>
      <c r="AB4217">
        <f t="shared" si="2258"/>
        <v>150</v>
      </c>
      <c r="AM4217" t="str">
        <f t="shared" si="2259"/>
        <v>201905HD</v>
      </c>
      <c r="AN4217">
        <f t="shared" ca="1" si="2264"/>
        <v>19.000077071290946</v>
      </c>
      <c r="AO4217">
        <f t="shared" ca="1" si="2265"/>
        <v>5.0096339113680148</v>
      </c>
      <c r="AP4217">
        <f t="shared" ca="1" si="2266"/>
        <v>6.9942196531791918</v>
      </c>
      <c r="AQ4217">
        <f t="shared" ca="1" si="2267"/>
        <v>15.009633911368015</v>
      </c>
      <c r="AR4217">
        <f t="shared" ca="1" si="2268"/>
        <v>10</v>
      </c>
      <c r="AS4217">
        <f ca="1">P4217/J4217</f>
        <v>-9.8932989779004998E-2</v>
      </c>
    </row>
    <row r="4218" spans="1:45" x14ac:dyDescent="0.4">
      <c r="A4218">
        <f t="shared" si="2257"/>
        <v>201905</v>
      </c>
      <c r="B4218" t="s">
        <v>172</v>
      </c>
      <c r="C4218" t="s">
        <v>75</v>
      </c>
      <c r="D4218" t="str">
        <f t="shared" ca="1" si="2263"/>
        <v>I101</v>
      </c>
      <c r="E4218">
        <f t="shared" ca="1" si="2269"/>
        <v>103</v>
      </c>
      <c r="F4218">
        <f t="shared" ca="1" si="2270"/>
        <v>17</v>
      </c>
      <c r="G4218" t="str">
        <f t="shared" ca="1" si="2260"/>
        <v>S11</v>
      </c>
      <c r="H4218" t="str">
        <f t="shared" ca="1" si="2261"/>
        <v>S113</v>
      </c>
      <c r="I4218">
        <f ca="1">VLOOKUP(D4218,PRC!$A$2:$B$21,2,0)*E4218</f>
        <v>3090000</v>
      </c>
      <c r="J4218">
        <f t="shared" ca="1" si="2271"/>
        <v>2379296</v>
      </c>
      <c r="K4218">
        <f ca="1">VLOOKUP(D4218,PRC!$A$1:$C$21,3,0)*E4218</f>
        <v>1606800</v>
      </c>
      <c r="L4218">
        <f t="shared" ca="1" si="2272"/>
        <v>124000</v>
      </c>
      <c r="M4218">
        <f t="shared" ca="1" si="2273"/>
        <v>247000</v>
      </c>
      <c r="N4218">
        <f t="shared" ca="1" si="2274"/>
        <v>433000</v>
      </c>
      <c r="O4218">
        <f t="shared" ca="1" si="2275"/>
        <v>155000</v>
      </c>
      <c r="P4218">
        <f t="shared" ca="1" si="2262"/>
        <v>-186504</v>
      </c>
      <c r="Q4218">
        <f ca="1">IF(P4218&gt;0,1,0)</f>
        <v>0</v>
      </c>
      <c r="R4218">
        <f t="shared" ca="1" si="2276"/>
        <v>23</v>
      </c>
      <c r="S4218">
        <f t="shared" ca="1" si="2277"/>
        <v>4</v>
      </c>
      <c r="T4218">
        <f t="shared" ca="1" si="2278"/>
        <v>8</v>
      </c>
      <c r="U4218">
        <f t="shared" ca="1" si="2279"/>
        <v>14</v>
      </c>
      <c r="V4218">
        <f t="shared" ca="1" si="2280"/>
        <v>5</v>
      </c>
      <c r="X4218">
        <f t="shared" si="2282"/>
        <v>4218</v>
      </c>
      <c r="Y4218">
        <f t="shared" si="2283"/>
        <v>4102</v>
      </c>
      <c r="Z4218">
        <f t="shared" si="2284"/>
        <v>4103</v>
      </c>
      <c r="AA4218">
        <f t="shared" si="2281"/>
        <v>4251</v>
      </c>
      <c r="AB4218">
        <f t="shared" si="2258"/>
        <v>150</v>
      </c>
      <c r="AM4218" t="str">
        <f t="shared" si="2259"/>
        <v>201905HD</v>
      </c>
      <c r="AN4218">
        <f t="shared" ca="1" si="2264"/>
        <v>23.000129449838191</v>
      </c>
      <c r="AO4218">
        <f t="shared" ca="1" si="2265"/>
        <v>4.0129449838187705</v>
      </c>
      <c r="AP4218">
        <f t="shared" ca="1" si="2266"/>
        <v>7.9935275080906143</v>
      </c>
      <c r="AQ4218">
        <f t="shared" ca="1" si="2267"/>
        <v>14.01294498381877</v>
      </c>
      <c r="AR4218">
        <f t="shared" ca="1" si="2268"/>
        <v>5.0161812297734629</v>
      </c>
      <c r="AS4218">
        <f ca="1">P4218/J4218</f>
        <v>-7.8386211719769214E-2</v>
      </c>
    </row>
    <row r="4219" spans="1:45" x14ac:dyDescent="0.4">
      <c r="A4219">
        <f t="shared" si="2257"/>
        <v>201905</v>
      </c>
      <c r="B4219" t="s">
        <v>173</v>
      </c>
      <c r="C4219" t="s">
        <v>75</v>
      </c>
      <c r="D4219" t="str">
        <f t="shared" ca="1" si="2263"/>
        <v>I112</v>
      </c>
      <c r="E4219">
        <f t="shared" ca="1" si="2269"/>
        <v>198</v>
      </c>
      <c r="F4219">
        <f t="shared" ca="1" si="2270"/>
        <v>24</v>
      </c>
      <c r="G4219" t="str">
        <f t="shared" ca="1" si="2260"/>
        <v>S10</v>
      </c>
      <c r="H4219" t="str">
        <f t="shared" ca="1" si="2261"/>
        <v>S106</v>
      </c>
      <c r="I4219">
        <f ca="1">VLOOKUP(D4219,PRC!$A$2:$B$21,2,0)*E4219</f>
        <v>12870000</v>
      </c>
      <c r="J4219">
        <f t="shared" ca="1" si="2271"/>
        <v>10939496</v>
      </c>
      <c r="K4219">
        <f ca="1">VLOOKUP(D4219,PRC!$A$1:$C$21,3,0)*E4219</f>
        <v>6435000</v>
      </c>
      <c r="L4219">
        <f t="shared" ca="1" si="2272"/>
        <v>644000</v>
      </c>
      <c r="M4219">
        <f t="shared" ca="1" si="2273"/>
        <v>1158000</v>
      </c>
      <c r="N4219">
        <f t="shared" ca="1" si="2274"/>
        <v>1416000</v>
      </c>
      <c r="O4219">
        <f t="shared" ca="1" si="2275"/>
        <v>1287000</v>
      </c>
      <c r="P4219">
        <f t="shared" ca="1" si="2262"/>
        <v>-504</v>
      </c>
      <c r="Q4219">
        <f ca="1">IF(P4219&gt;0,1,0)</f>
        <v>0</v>
      </c>
      <c r="R4219">
        <f t="shared" ca="1" si="2276"/>
        <v>15</v>
      </c>
      <c r="S4219">
        <f t="shared" ca="1" si="2277"/>
        <v>5</v>
      </c>
      <c r="T4219">
        <f t="shared" ca="1" si="2278"/>
        <v>9</v>
      </c>
      <c r="U4219">
        <f t="shared" ca="1" si="2279"/>
        <v>11</v>
      </c>
      <c r="V4219">
        <f t="shared" ca="1" si="2280"/>
        <v>10</v>
      </c>
      <c r="X4219">
        <f t="shared" si="2282"/>
        <v>4219</v>
      </c>
      <c r="Y4219">
        <f t="shared" si="2283"/>
        <v>4102</v>
      </c>
      <c r="Z4219">
        <f t="shared" si="2284"/>
        <v>4103</v>
      </c>
      <c r="AA4219">
        <f t="shared" si="2281"/>
        <v>4251</v>
      </c>
      <c r="AB4219">
        <f t="shared" si="2258"/>
        <v>150</v>
      </c>
      <c r="AM4219" t="str">
        <f t="shared" si="2259"/>
        <v>201905HD</v>
      </c>
      <c r="AN4219">
        <f t="shared" ca="1" si="2264"/>
        <v>15.000031080031084</v>
      </c>
      <c r="AO4219">
        <f t="shared" ca="1" si="2265"/>
        <v>5.0038850038850038</v>
      </c>
      <c r="AP4219">
        <f t="shared" ca="1" si="2266"/>
        <v>8.9976689976689972</v>
      </c>
      <c r="AQ4219">
        <f t="shared" ca="1" si="2267"/>
        <v>11.002331002331003</v>
      </c>
      <c r="AR4219">
        <f t="shared" ca="1" si="2268"/>
        <v>10</v>
      </c>
      <c r="AS4219">
        <f ca="1">P4219/J4219</f>
        <v>-4.6071592329299263E-5</v>
      </c>
    </row>
    <row r="4220" spans="1:45" x14ac:dyDescent="0.4">
      <c r="A4220">
        <f t="shared" si="2257"/>
        <v>201905</v>
      </c>
      <c r="B4220" t="s">
        <v>174</v>
      </c>
      <c r="C4220" t="s">
        <v>75</v>
      </c>
      <c r="D4220" t="str">
        <f t="shared" ca="1" si="2263"/>
        <v>I115</v>
      </c>
      <c r="E4220">
        <f t="shared" ca="1" si="2269"/>
        <v>113</v>
      </c>
      <c r="F4220">
        <f t="shared" ca="1" si="2270"/>
        <v>17</v>
      </c>
      <c r="G4220" t="str">
        <f t="shared" ca="1" si="2260"/>
        <v>S10</v>
      </c>
      <c r="H4220" t="str">
        <f t="shared" ca="1" si="2261"/>
        <v>S106</v>
      </c>
      <c r="I4220">
        <f ca="1">VLOOKUP(D4220,PRC!$A$2:$B$21,2,0)*E4220</f>
        <v>565000</v>
      </c>
      <c r="J4220">
        <f t="shared" ca="1" si="2271"/>
        <v>440696</v>
      </c>
      <c r="K4220">
        <f ca="1">VLOOKUP(D4220,PRC!$A$1:$C$21,3,0)*E4220</f>
        <v>271200</v>
      </c>
      <c r="L4220">
        <f t="shared" ca="1" si="2272"/>
        <v>17000</v>
      </c>
      <c r="M4220">
        <f t="shared" ca="1" si="2273"/>
        <v>28000</v>
      </c>
      <c r="N4220">
        <f t="shared" ca="1" si="2274"/>
        <v>68000</v>
      </c>
      <c r="O4220">
        <f t="shared" ca="1" si="2275"/>
        <v>34000</v>
      </c>
      <c r="P4220">
        <f t="shared" ca="1" si="2262"/>
        <v>22496</v>
      </c>
      <c r="Q4220">
        <f ca="1">IF(P4220&gt;0,1,0)</f>
        <v>1</v>
      </c>
      <c r="R4220">
        <f t="shared" ca="1" si="2276"/>
        <v>22</v>
      </c>
      <c r="S4220">
        <f t="shared" ca="1" si="2277"/>
        <v>3</v>
      </c>
      <c r="T4220">
        <f t="shared" ca="1" si="2278"/>
        <v>5</v>
      </c>
      <c r="U4220">
        <f t="shared" ca="1" si="2279"/>
        <v>12</v>
      </c>
      <c r="V4220">
        <f t="shared" ca="1" si="2280"/>
        <v>6</v>
      </c>
      <c r="X4220">
        <f t="shared" si="2282"/>
        <v>4220</v>
      </c>
      <c r="Y4220">
        <f t="shared" si="2283"/>
        <v>4102</v>
      </c>
      <c r="Z4220">
        <f t="shared" si="2284"/>
        <v>4103</v>
      </c>
      <c r="AA4220">
        <f t="shared" si="2281"/>
        <v>4251</v>
      </c>
      <c r="AB4220">
        <f t="shared" si="2258"/>
        <v>150</v>
      </c>
      <c r="AM4220" t="str">
        <f t="shared" si="2259"/>
        <v>201905HD</v>
      </c>
      <c r="AN4220">
        <f t="shared" ca="1" si="2264"/>
        <v>22.000707964601773</v>
      </c>
      <c r="AO4220">
        <f t="shared" ca="1" si="2265"/>
        <v>3.0088495575221237</v>
      </c>
      <c r="AP4220">
        <f t="shared" ca="1" si="2266"/>
        <v>4.9557522123893802</v>
      </c>
      <c r="AQ4220">
        <f t="shared" ca="1" si="2267"/>
        <v>12.035398230088495</v>
      </c>
      <c r="AR4220">
        <f t="shared" ca="1" si="2268"/>
        <v>6.0176991150442474</v>
      </c>
      <c r="AS4220">
        <f ca="1">P4220/J4220</f>
        <v>5.1046526403688709E-2</v>
      </c>
    </row>
    <row r="4221" spans="1:45" x14ac:dyDescent="0.4">
      <c r="A4221">
        <f t="shared" si="2257"/>
        <v>201905</v>
      </c>
      <c r="B4221" t="s">
        <v>175</v>
      </c>
      <c r="C4221" t="s">
        <v>75</v>
      </c>
      <c r="D4221" t="str">
        <f t="shared" ca="1" si="2263"/>
        <v>I109</v>
      </c>
      <c r="E4221">
        <f t="shared" ca="1" si="2269"/>
        <v>116</v>
      </c>
      <c r="F4221">
        <f t="shared" ca="1" si="2270"/>
        <v>23</v>
      </c>
      <c r="G4221" t="str">
        <f t="shared" ca="1" si="2260"/>
        <v>S10</v>
      </c>
      <c r="H4221" t="str">
        <f t="shared" ca="1" si="2261"/>
        <v>S104</v>
      </c>
      <c r="I4221">
        <f ca="1">VLOOKUP(D4221,PRC!$A$2:$B$21,2,0)*E4221</f>
        <v>58000000</v>
      </c>
      <c r="J4221">
        <f t="shared" ca="1" si="2271"/>
        <v>48719996</v>
      </c>
      <c r="K4221">
        <f ca="1">VLOOKUP(D4221,PRC!$A$1:$C$21,3,0)*E4221</f>
        <v>23200000</v>
      </c>
      <c r="L4221">
        <f t="shared" ca="1" si="2272"/>
        <v>1740000</v>
      </c>
      <c r="M4221">
        <f t="shared" ca="1" si="2273"/>
        <v>4060000</v>
      </c>
      <c r="N4221">
        <f t="shared" ca="1" si="2274"/>
        <v>7540000</v>
      </c>
      <c r="O4221">
        <f t="shared" ca="1" si="2275"/>
        <v>3480000</v>
      </c>
      <c r="P4221">
        <f t="shared" ca="1" si="2262"/>
        <v>8699996</v>
      </c>
      <c r="Q4221">
        <f ca="1">IF(P4221&gt;0,1,0)</f>
        <v>1</v>
      </c>
      <c r="R4221">
        <f t="shared" ca="1" si="2276"/>
        <v>16</v>
      </c>
      <c r="S4221">
        <f t="shared" ca="1" si="2277"/>
        <v>3</v>
      </c>
      <c r="T4221">
        <f t="shared" ca="1" si="2278"/>
        <v>7</v>
      </c>
      <c r="U4221">
        <f t="shared" ca="1" si="2279"/>
        <v>13</v>
      </c>
      <c r="V4221">
        <f t="shared" ca="1" si="2280"/>
        <v>6</v>
      </c>
      <c r="X4221">
        <f t="shared" si="2282"/>
        <v>4221</v>
      </c>
      <c r="Y4221">
        <f t="shared" si="2283"/>
        <v>4102</v>
      </c>
      <c r="Z4221">
        <f t="shared" si="2284"/>
        <v>4103</v>
      </c>
      <c r="AA4221">
        <f t="shared" si="2281"/>
        <v>4251</v>
      </c>
      <c r="AB4221">
        <f t="shared" si="2258"/>
        <v>150</v>
      </c>
      <c r="AM4221" t="str">
        <f t="shared" si="2259"/>
        <v>201905HD</v>
      </c>
      <c r="AN4221">
        <f t="shared" ca="1" si="2264"/>
        <v>16.000006896551721</v>
      </c>
      <c r="AO4221">
        <f t="shared" ca="1" si="2265"/>
        <v>3</v>
      </c>
      <c r="AP4221">
        <f t="shared" ca="1" si="2266"/>
        <v>7.0000000000000009</v>
      </c>
      <c r="AQ4221">
        <f t="shared" ca="1" si="2267"/>
        <v>13</v>
      </c>
      <c r="AR4221">
        <f t="shared" ca="1" si="2268"/>
        <v>6</v>
      </c>
      <c r="AS4221">
        <f ca="1">P4221/J4221</f>
        <v>0.17857136113065361</v>
      </c>
    </row>
    <row r="4222" spans="1:45" x14ac:dyDescent="0.4">
      <c r="A4222">
        <f t="shared" si="2257"/>
        <v>201905</v>
      </c>
      <c r="B4222" t="s">
        <v>176</v>
      </c>
      <c r="C4222" t="s">
        <v>75</v>
      </c>
      <c r="D4222" t="str">
        <f t="shared" ca="1" si="2263"/>
        <v>I106</v>
      </c>
      <c r="E4222">
        <f t="shared" ca="1" si="2269"/>
        <v>128</v>
      </c>
      <c r="F4222">
        <f t="shared" ca="1" si="2270"/>
        <v>19</v>
      </c>
      <c r="G4222" t="str">
        <f t="shared" ca="1" si="2260"/>
        <v>S10</v>
      </c>
      <c r="H4222" t="str">
        <f t="shared" ca="1" si="2261"/>
        <v>S108</v>
      </c>
      <c r="I4222">
        <f ca="1">VLOOKUP(D4222,PRC!$A$2:$B$21,2,0)*E4222</f>
        <v>2560000</v>
      </c>
      <c r="J4222">
        <f t="shared" ca="1" si="2271"/>
        <v>2099196</v>
      </c>
      <c r="K4222">
        <f ca="1">VLOOKUP(D4222,PRC!$A$1:$C$21,3,0)*E4222</f>
        <v>1356800</v>
      </c>
      <c r="L4222">
        <f t="shared" ca="1" si="2272"/>
        <v>77000</v>
      </c>
      <c r="M4222">
        <f t="shared" ca="1" si="2273"/>
        <v>230000</v>
      </c>
      <c r="N4222">
        <f t="shared" ca="1" si="2274"/>
        <v>333000</v>
      </c>
      <c r="O4222">
        <f t="shared" ca="1" si="2275"/>
        <v>128000</v>
      </c>
      <c r="P4222">
        <f t="shared" ca="1" si="2262"/>
        <v>-25604</v>
      </c>
      <c r="Q4222">
        <f ca="1">IF(P4222&gt;0,1,0)</f>
        <v>0</v>
      </c>
      <c r="R4222">
        <f t="shared" ca="1" si="2276"/>
        <v>18</v>
      </c>
      <c r="S4222">
        <f t="shared" ca="1" si="2277"/>
        <v>3</v>
      </c>
      <c r="T4222">
        <f t="shared" ca="1" si="2278"/>
        <v>9</v>
      </c>
      <c r="U4222">
        <f t="shared" ca="1" si="2279"/>
        <v>13</v>
      </c>
      <c r="V4222">
        <f t="shared" ca="1" si="2280"/>
        <v>5</v>
      </c>
      <c r="X4222">
        <f t="shared" si="2282"/>
        <v>4222</v>
      </c>
      <c r="Y4222">
        <f t="shared" si="2283"/>
        <v>4102</v>
      </c>
      <c r="Z4222">
        <f t="shared" si="2284"/>
        <v>4103</v>
      </c>
      <c r="AA4222">
        <f t="shared" si="2281"/>
        <v>4251</v>
      </c>
      <c r="AB4222">
        <f t="shared" si="2258"/>
        <v>150</v>
      </c>
      <c r="AM4222" t="str">
        <f t="shared" si="2259"/>
        <v>201905HD</v>
      </c>
      <c r="AN4222">
        <f t="shared" ca="1" si="2264"/>
        <v>18.00015625</v>
      </c>
      <c r="AO4222">
        <f t="shared" ca="1" si="2265"/>
        <v>3.0078125</v>
      </c>
      <c r="AP4222">
        <f t="shared" ca="1" si="2266"/>
        <v>8.984375</v>
      </c>
      <c r="AQ4222">
        <f t="shared" ca="1" si="2267"/>
        <v>13.007812499999998</v>
      </c>
      <c r="AR4222">
        <f t="shared" ca="1" si="2268"/>
        <v>5</v>
      </c>
      <c r="AS4222">
        <f ca="1">P4222/J4222</f>
        <v>-1.2197050680355717E-2</v>
      </c>
    </row>
    <row r="4223" spans="1:45" x14ac:dyDescent="0.4">
      <c r="A4223">
        <f t="shared" si="2257"/>
        <v>201905</v>
      </c>
      <c r="B4223" t="s">
        <v>177</v>
      </c>
      <c r="C4223" t="s">
        <v>75</v>
      </c>
      <c r="D4223" t="str">
        <f t="shared" ca="1" si="2263"/>
        <v>I104</v>
      </c>
      <c r="E4223">
        <f t="shared" ca="1" si="2269"/>
        <v>181</v>
      </c>
      <c r="F4223">
        <f t="shared" ca="1" si="2270"/>
        <v>22</v>
      </c>
      <c r="G4223" t="str">
        <f t="shared" ca="1" si="2260"/>
        <v>S11</v>
      </c>
      <c r="H4223" t="str">
        <f t="shared" ca="1" si="2261"/>
        <v>S116</v>
      </c>
      <c r="I4223">
        <f ca="1">VLOOKUP(D4223,PRC!$A$2:$B$21,2,0)*E4223</f>
        <v>12670000</v>
      </c>
      <c r="J4223">
        <f t="shared" ca="1" si="2271"/>
        <v>9755896</v>
      </c>
      <c r="K4223">
        <f ca="1">VLOOKUP(D4223,PRC!$A$1:$C$21,3,0)*E4223</f>
        <v>5321400</v>
      </c>
      <c r="L4223">
        <f t="shared" ca="1" si="2272"/>
        <v>507000</v>
      </c>
      <c r="M4223">
        <f t="shared" ca="1" si="2273"/>
        <v>887000</v>
      </c>
      <c r="N4223">
        <f t="shared" ca="1" si="2274"/>
        <v>1774000</v>
      </c>
      <c r="O4223">
        <f t="shared" ca="1" si="2275"/>
        <v>1267000</v>
      </c>
      <c r="P4223">
        <f t="shared" ca="1" si="2262"/>
        <v>-504</v>
      </c>
      <c r="Q4223">
        <f ca="1">IF(P4223&gt;0,1,0)</f>
        <v>0</v>
      </c>
      <c r="R4223">
        <f t="shared" ca="1" si="2276"/>
        <v>23</v>
      </c>
      <c r="S4223">
        <f t="shared" ca="1" si="2277"/>
        <v>4</v>
      </c>
      <c r="T4223">
        <f t="shared" ca="1" si="2278"/>
        <v>7</v>
      </c>
      <c r="U4223">
        <f t="shared" ca="1" si="2279"/>
        <v>14</v>
      </c>
      <c r="V4223">
        <f t="shared" ca="1" si="2280"/>
        <v>10</v>
      </c>
      <c r="X4223">
        <f t="shared" si="2282"/>
        <v>4223</v>
      </c>
      <c r="Y4223">
        <f t="shared" si="2283"/>
        <v>4102</v>
      </c>
      <c r="Z4223">
        <f t="shared" si="2284"/>
        <v>4103</v>
      </c>
      <c r="AA4223">
        <f t="shared" si="2281"/>
        <v>4251</v>
      </c>
      <c r="AB4223">
        <f t="shared" si="2258"/>
        <v>150</v>
      </c>
      <c r="AM4223" t="str">
        <f t="shared" si="2259"/>
        <v>201905HD</v>
      </c>
      <c r="AN4223">
        <f t="shared" ca="1" si="2264"/>
        <v>23.000031570639301</v>
      </c>
      <c r="AO4223">
        <f t="shared" ca="1" si="2265"/>
        <v>4.001578531965273</v>
      </c>
      <c r="AP4223">
        <f t="shared" ca="1" si="2266"/>
        <v>7.0007892659826361</v>
      </c>
      <c r="AQ4223">
        <f t="shared" ca="1" si="2267"/>
        <v>14.001578531965272</v>
      </c>
      <c r="AR4223">
        <f t="shared" ca="1" si="2268"/>
        <v>10</v>
      </c>
      <c r="AS4223">
        <f ca="1">P4223/J4223</f>
        <v>-5.1661067317650781E-5</v>
      </c>
    </row>
    <row r="4224" spans="1:45" x14ac:dyDescent="0.4">
      <c r="A4224">
        <f t="shared" si="2257"/>
        <v>201905</v>
      </c>
      <c r="B4224" t="s">
        <v>178</v>
      </c>
      <c r="C4224" t="s">
        <v>75</v>
      </c>
      <c r="D4224" t="str">
        <f t="shared" ca="1" si="2263"/>
        <v>I114</v>
      </c>
      <c r="E4224">
        <f t="shared" ca="1" si="2269"/>
        <v>111</v>
      </c>
      <c r="F4224">
        <f t="shared" ca="1" si="2270"/>
        <v>20</v>
      </c>
      <c r="G4224" t="str">
        <f t="shared" ca="1" si="2260"/>
        <v>S10</v>
      </c>
      <c r="H4224" t="str">
        <f t="shared" ca="1" si="2261"/>
        <v>S104</v>
      </c>
      <c r="I4224">
        <f ca="1">VLOOKUP(D4224,PRC!$A$2:$B$21,2,0)*E4224</f>
        <v>26640000</v>
      </c>
      <c r="J4224">
        <f t="shared" ca="1" si="2271"/>
        <v>19979996</v>
      </c>
      <c r="K4224">
        <f ca="1">VLOOKUP(D4224,PRC!$A$1:$C$21,3,0)*E4224</f>
        <v>15451200</v>
      </c>
      <c r="L4224">
        <f t="shared" ca="1" si="2272"/>
        <v>1332000</v>
      </c>
      <c r="M4224">
        <f t="shared" ca="1" si="2273"/>
        <v>2398000</v>
      </c>
      <c r="N4224">
        <f t="shared" ca="1" si="2274"/>
        <v>2664000</v>
      </c>
      <c r="O4224">
        <f t="shared" ca="1" si="2275"/>
        <v>2664000</v>
      </c>
      <c r="P4224">
        <f t="shared" ca="1" si="2262"/>
        <v>-4529204</v>
      </c>
      <c r="Q4224">
        <f ca="1">IF(P4224&gt;0,1,0)</f>
        <v>0</v>
      </c>
      <c r="R4224">
        <f t="shared" ca="1" si="2276"/>
        <v>25</v>
      </c>
      <c r="S4224">
        <f t="shared" ca="1" si="2277"/>
        <v>5</v>
      </c>
      <c r="T4224">
        <f t="shared" ca="1" si="2278"/>
        <v>9</v>
      </c>
      <c r="U4224">
        <f t="shared" ca="1" si="2279"/>
        <v>10</v>
      </c>
      <c r="V4224">
        <f t="shared" ca="1" si="2280"/>
        <v>10</v>
      </c>
      <c r="X4224">
        <f t="shared" si="2282"/>
        <v>4224</v>
      </c>
      <c r="Y4224">
        <f t="shared" si="2283"/>
        <v>4102</v>
      </c>
      <c r="Z4224">
        <f t="shared" si="2284"/>
        <v>4103</v>
      </c>
      <c r="AA4224">
        <f t="shared" si="2281"/>
        <v>4251</v>
      </c>
      <c r="AB4224">
        <f t="shared" si="2258"/>
        <v>150</v>
      </c>
      <c r="AM4224" t="str">
        <f t="shared" si="2259"/>
        <v>201905HD</v>
      </c>
      <c r="AN4224">
        <f t="shared" ca="1" si="2264"/>
        <v>25.00001501501502</v>
      </c>
      <c r="AO4224">
        <f t="shared" ca="1" si="2265"/>
        <v>5</v>
      </c>
      <c r="AP4224">
        <f t="shared" ca="1" si="2266"/>
        <v>9.0015015015015027</v>
      </c>
      <c r="AQ4224">
        <f t="shared" ca="1" si="2267"/>
        <v>10</v>
      </c>
      <c r="AR4224">
        <f t="shared" ca="1" si="2268"/>
        <v>10</v>
      </c>
      <c r="AS4224">
        <f ca="1">P4224/J4224</f>
        <v>-0.22668693226965611</v>
      </c>
    </row>
    <row r="4225" spans="1:45" x14ac:dyDescent="0.4">
      <c r="A4225">
        <f t="shared" si="2257"/>
        <v>201905</v>
      </c>
      <c r="B4225" t="s">
        <v>179</v>
      </c>
      <c r="C4225" t="s">
        <v>75</v>
      </c>
      <c r="D4225" t="str">
        <f t="shared" ca="1" si="2263"/>
        <v>I102</v>
      </c>
      <c r="E4225">
        <f t="shared" ca="1" si="2269"/>
        <v>124</v>
      </c>
      <c r="F4225">
        <f t="shared" ca="1" si="2270"/>
        <v>23</v>
      </c>
      <c r="G4225" t="str">
        <f t="shared" ca="1" si="2260"/>
        <v>S11</v>
      </c>
      <c r="H4225" t="str">
        <f t="shared" ca="1" si="2261"/>
        <v>S115</v>
      </c>
      <c r="I4225">
        <f ca="1">VLOOKUP(D4225,PRC!$A$2:$B$21,2,0)*E4225</f>
        <v>4960000</v>
      </c>
      <c r="J4225">
        <f t="shared" ca="1" si="2271"/>
        <v>3967996</v>
      </c>
      <c r="K4225">
        <f ca="1">VLOOKUP(D4225,PRC!$A$1:$C$21,3,0)*E4225</f>
        <v>2331200</v>
      </c>
      <c r="L4225">
        <f t="shared" ca="1" si="2272"/>
        <v>149000</v>
      </c>
      <c r="M4225">
        <f t="shared" ca="1" si="2273"/>
        <v>298000</v>
      </c>
      <c r="N4225">
        <f t="shared" ca="1" si="2274"/>
        <v>645000</v>
      </c>
      <c r="O4225">
        <f t="shared" ca="1" si="2275"/>
        <v>347000</v>
      </c>
      <c r="P4225">
        <f t="shared" ca="1" si="2262"/>
        <v>197796</v>
      </c>
      <c r="Q4225">
        <f ca="1">IF(P4225&gt;0,1,0)</f>
        <v>1</v>
      </c>
      <c r="R4225">
        <f t="shared" ca="1" si="2276"/>
        <v>20</v>
      </c>
      <c r="S4225">
        <f t="shared" ca="1" si="2277"/>
        <v>3</v>
      </c>
      <c r="T4225">
        <f t="shared" ca="1" si="2278"/>
        <v>6</v>
      </c>
      <c r="U4225">
        <f t="shared" ca="1" si="2279"/>
        <v>13</v>
      </c>
      <c r="V4225">
        <f t="shared" ca="1" si="2280"/>
        <v>7</v>
      </c>
      <c r="X4225">
        <f t="shared" si="2282"/>
        <v>4225</v>
      </c>
      <c r="Y4225">
        <f t="shared" si="2283"/>
        <v>4102</v>
      </c>
      <c r="Z4225">
        <f t="shared" si="2284"/>
        <v>4103</v>
      </c>
      <c r="AA4225">
        <f t="shared" si="2281"/>
        <v>4251</v>
      </c>
      <c r="AB4225">
        <f t="shared" si="2258"/>
        <v>150</v>
      </c>
      <c r="AM4225" t="str">
        <f t="shared" si="2259"/>
        <v>201905HD</v>
      </c>
      <c r="AN4225">
        <f t="shared" ca="1" si="2264"/>
        <v>20.00008064516129</v>
      </c>
      <c r="AO4225">
        <f t="shared" ca="1" si="2265"/>
        <v>3.004032258064516</v>
      </c>
      <c r="AP4225">
        <f t="shared" ca="1" si="2266"/>
        <v>6.008064516129032</v>
      </c>
      <c r="AQ4225">
        <f t="shared" ca="1" si="2267"/>
        <v>13.004032258064516</v>
      </c>
      <c r="AR4225">
        <f t="shared" ca="1" si="2268"/>
        <v>6.995967741935484</v>
      </c>
      <c r="AS4225">
        <f ca="1">P4225/J4225</f>
        <v>4.9847832507895672E-2</v>
      </c>
    </row>
    <row r="4226" spans="1:45" x14ac:dyDescent="0.4">
      <c r="A4226">
        <f t="shared" si="2257"/>
        <v>201905</v>
      </c>
      <c r="B4226" t="s">
        <v>180</v>
      </c>
      <c r="C4226" t="s">
        <v>75</v>
      </c>
      <c r="D4226" t="str">
        <f t="shared" ca="1" si="2263"/>
        <v>I111</v>
      </c>
      <c r="E4226">
        <f t="shared" ca="1" si="2269"/>
        <v>155</v>
      </c>
      <c r="F4226">
        <f t="shared" ca="1" si="2270"/>
        <v>16</v>
      </c>
      <c r="G4226" t="str">
        <f t="shared" ca="1" si="2260"/>
        <v>S11</v>
      </c>
      <c r="H4226" t="str">
        <f t="shared" ca="1" si="2261"/>
        <v>S115</v>
      </c>
      <c r="I4226">
        <f ca="1">VLOOKUP(D4226,PRC!$A$2:$B$21,2,0)*E4226</f>
        <v>23250000</v>
      </c>
      <c r="J4226">
        <f t="shared" ca="1" si="2271"/>
        <v>18367496</v>
      </c>
      <c r="K4226">
        <f ca="1">VLOOKUP(D4226,PRC!$A$1:$C$21,3,0)*E4226</f>
        <v>12322500</v>
      </c>
      <c r="L4226">
        <f t="shared" ca="1" si="2272"/>
        <v>930000</v>
      </c>
      <c r="M4226">
        <f t="shared" ca="1" si="2273"/>
        <v>2325000</v>
      </c>
      <c r="N4226">
        <f t="shared" ca="1" si="2274"/>
        <v>2325000</v>
      </c>
      <c r="O4226">
        <f t="shared" ca="1" si="2275"/>
        <v>2093000</v>
      </c>
      <c r="P4226">
        <f t="shared" ca="1" si="2262"/>
        <v>-1628004</v>
      </c>
      <c r="Q4226">
        <f ca="1">IF(P4226&gt;0,1,0)</f>
        <v>0</v>
      </c>
      <c r="R4226">
        <f t="shared" ca="1" si="2276"/>
        <v>21</v>
      </c>
      <c r="S4226">
        <f t="shared" ca="1" si="2277"/>
        <v>4</v>
      </c>
      <c r="T4226">
        <f t="shared" ca="1" si="2278"/>
        <v>10</v>
      </c>
      <c r="U4226">
        <f t="shared" ca="1" si="2279"/>
        <v>10</v>
      </c>
      <c r="V4226">
        <f t="shared" ca="1" si="2280"/>
        <v>9</v>
      </c>
      <c r="X4226">
        <f t="shared" si="2282"/>
        <v>4226</v>
      </c>
      <c r="Y4226">
        <f t="shared" si="2283"/>
        <v>4102</v>
      </c>
      <c r="Z4226">
        <f t="shared" si="2284"/>
        <v>4103</v>
      </c>
      <c r="AA4226">
        <f t="shared" si="2281"/>
        <v>4251</v>
      </c>
      <c r="AB4226">
        <f t="shared" si="2258"/>
        <v>150</v>
      </c>
      <c r="AM4226" t="str">
        <f t="shared" si="2259"/>
        <v>201905HD</v>
      </c>
      <c r="AN4226">
        <f t="shared" ca="1" si="2264"/>
        <v>21.000017204301081</v>
      </c>
      <c r="AO4226">
        <f t="shared" ca="1" si="2265"/>
        <v>4</v>
      </c>
      <c r="AP4226">
        <f t="shared" ca="1" si="2266"/>
        <v>10</v>
      </c>
      <c r="AQ4226">
        <f t="shared" ca="1" si="2267"/>
        <v>10</v>
      </c>
      <c r="AR4226">
        <f t="shared" ca="1" si="2268"/>
        <v>9.0021505376344084</v>
      </c>
      <c r="AS4226">
        <f ca="1">P4226/J4226</f>
        <v>-8.8635054010628336E-2</v>
      </c>
    </row>
    <row r="4227" spans="1:45" x14ac:dyDescent="0.4">
      <c r="A4227">
        <f t="shared" ref="A4227:A4290" si="2285">IF(BA4227="",A4226,BA4227)</f>
        <v>201905</v>
      </c>
      <c r="B4227" t="s">
        <v>181</v>
      </c>
      <c r="C4227" t="s">
        <v>75</v>
      </c>
      <c r="D4227" t="str">
        <f t="shared" ca="1" si="2263"/>
        <v>I105</v>
      </c>
      <c r="E4227">
        <f t="shared" ca="1" si="2269"/>
        <v>153</v>
      </c>
      <c r="F4227">
        <f t="shared" ca="1" si="2270"/>
        <v>25</v>
      </c>
      <c r="G4227" t="str">
        <f t="shared" ca="1" si="2260"/>
        <v>S11</v>
      </c>
      <c r="H4227" t="str">
        <f t="shared" ca="1" si="2261"/>
        <v>S110</v>
      </c>
      <c r="I4227">
        <f ca="1">VLOOKUP(D4227,PRC!$A$2:$B$21,2,0)*E4227</f>
        <v>15300000</v>
      </c>
      <c r="J4227">
        <f t="shared" ca="1" si="2271"/>
        <v>12239996</v>
      </c>
      <c r="K4227">
        <f ca="1">VLOOKUP(D4227,PRC!$A$1:$C$21,3,0)*E4227</f>
        <v>9027000</v>
      </c>
      <c r="L4227">
        <f t="shared" ca="1" si="2272"/>
        <v>612000</v>
      </c>
      <c r="M4227">
        <f t="shared" ca="1" si="2273"/>
        <v>1071000</v>
      </c>
      <c r="N4227">
        <f t="shared" ca="1" si="2274"/>
        <v>1530000</v>
      </c>
      <c r="O4227">
        <f t="shared" ca="1" si="2275"/>
        <v>1530000</v>
      </c>
      <c r="P4227">
        <f t="shared" ca="1" si="2262"/>
        <v>-1530004</v>
      </c>
      <c r="Q4227">
        <f ca="1">IF(P4227&gt;0,1,0)</f>
        <v>0</v>
      </c>
      <c r="R4227">
        <f t="shared" ca="1" si="2276"/>
        <v>20</v>
      </c>
      <c r="S4227">
        <f t="shared" ca="1" si="2277"/>
        <v>4</v>
      </c>
      <c r="T4227">
        <f t="shared" ca="1" si="2278"/>
        <v>7</v>
      </c>
      <c r="U4227">
        <f t="shared" ca="1" si="2279"/>
        <v>10</v>
      </c>
      <c r="V4227">
        <f t="shared" ca="1" si="2280"/>
        <v>10</v>
      </c>
      <c r="X4227">
        <f t="shared" si="2282"/>
        <v>4227</v>
      </c>
      <c r="Y4227">
        <f t="shared" si="2283"/>
        <v>4102</v>
      </c>
      <c r="Z4227">
        <f t="shared" si="2284"/>
        <v>4103</v>
      </c>
      <c r="AA4227">
        <f t="shared" si="2281"/>
        <v>4251</v>
      </c>
      <c r="AB4227">
        <f t="shared" ref="AB4227:AB4290" si="2286">COUNTIF(AM$2:AM$100100,AM4227)</f>
        <v>150</v>
      </c>
      <c r="AM4227" t="str">
        <f t="shared" ref="AM4227:AM4290" si="2287">A4227&amp;C4227</f>
        <v>201905HD</v>
      </c>
      <c r="AN4227">
        <f t="shared" ca="1" si="2264"/>
        <v>20.000026143790851</v>
      </c>
      <c r="AO4227">
        <f t="shared" ca="1" si="2265"/>
        <v>4</v>
      </c>
      <c r="AP4227">
        <f t="shared" ca="1" si="2266"/>
        <v>7.0000000000000009</v>
      </c>
      <c r="AQ4227">
        <f t="shared" ca="1" si="2267"/>
        <v>10</v>
      </c>
      <c r="AR4227">
        <f t="shared" ca="1" si="2268"/>
        <v>10</v>
      </c>
      <c r="AS4227">
        <f ca="1">P4227/J4227</f>
        <v>-0.12500036764717898</v>
      </c>
    </row>
    <row r="4228" spans="1:45" x14ac:dyDescent="0.4">
      <c r="A4228">
        <f t="shared" si="2285"/>
        <v>201905</v>
      </c>
      <c r="B4228" t="s">
        <v>182</v>
      </c>
      <c r="C4228" t="s">
        <v>75</v>
      </c>
      <c r="D4228" t="str">
        <f t="shared" ca="1" si="2263"/>
        <v>I104</v>
      </c>
      <c r="E4228">
        <f t="shared" ca="1" si="2269"/>
        <v>173</v>
      </c>
      <c r="F4228">
        <f t="shared" ca="1" si="2270"/>
        <v>24</v>
      </c>
      <c r="G4228" t="str">
        <f t="shared" ca="1" si="2260"/>
        <v>S11</v>
      </c>
      <c r="H4228" t="str">
        <f t="shared" ca="1" si="2261"/>
        <v>S114</v>
      </c>
      <c r="I4228">
        <f ca="1">VLOOKUP(D4228,PRC!$A$2:$B$21,2,0)*E4228</f>
        <v>12110000</v>
      </c>
      <c r="J4228">
        <f t="shared" ca="1" si="2271"/>
        <v>9930196</v>
      </c>
      <c r="K4228">
        <f ca="1">VLOOKUP(D4228,PRC!$A$1:$C$21,3,0)*E4228</f>
        <v>5086200</v>
      </c>
      <c r="L4228">
        <f t="shared" ca="1" si="2272"/>
        <v>363000</v>
      </c>
      <c r="M4228">
        <f t="shared" ca="1" si="2273"/>
        <v>606000</v>
      </c>
      <c r="N4228">
        <f t="shared" ca="1" si="2274"/>
        <v>1211000</v>
      </c>
      <c r="O4228">
        <f t="shared" ca="1" si="2275"/>
        <v>1211000</v>
      </c>
      <c r="P4228">
        <f t="shared" ca="1" si="2262"/>
        <v>1452996</v>
      </c>
      <c r="Q4228">
        <f ca="1">IF(P4228&gt;0,1,0)</f>
        <v>1</v>
      </c>
      <c r="R4228">
        <f t="shared" ca="1" si="2276"/>
        <v>18</v>
      </c>
      <c r="S4228">
        <f t="shared" ca="1" si="2277"/>
        <v>3</v>
      </c>
      <c r="T4228">
        <f t="shared" ca="1" si="2278"/>
        <v>5</v>
      </c>
      <c r="U4228">
        <f t="shared" ca="1" si="2279"/>
        <v>10</v>
      </c>
      <c r="V4228">
        <f t="shared" ca="1" si="2280"/>
        <v>10</v>
      </c>
      <c r="X4228">
        <f t="shared" si="2282"/>
        <v>4228</v>
      </c>
      <c r="Y4228">
        <f t="shared" si="2283"/>
        <v>4102</v>
      </c>
      <c r="Z4228">
        <f t="shared" si="2284"/>
        <v>4103</v>
      </c>
      <c r="AA4228">
        <f t="shared" si="2281"/>
        <v>4251</v>
      </c>
      <c r="AB4228">
        <f t="shared" si="2286"/>
        <v>150</v>
      </c>
      <c r="AM4228" t="str">
        <f t="shared" si="2287"/>
        <v>201905HD</v>
      </c>
      <c r="AN4228">
        <f t="shared" ca="1" si="2264"/>
        <v>18.000033030553265</v>
      </c>
      <c r="AO4228">
        <f t="shared" ca="1" si="2265"/>
        <v>2.9975227085053677</v>
      </c>
      <c r="AP4228">
        <f t="shared" ca="1" si="2266"/>
        <v>5.0041288191577209</v>
      </c>
      <c r="AQ4228">
        <f t="shared" ca="1" si="2267"/>
        <v>10</v>
      </c>
      <c r="AR4228">
        <f t="shared" ca="1" si="2268"/>
        <v>10</v>
      </c>
      <c r="AS4228">
        <f ca="1">P4228/J4228</f>
        <v>0.14632097896154317</v>
      </c>
    </row>
    <row r="4229" spans="1:45" x14ac:dyDescent="0.4">
      <c r="A4229">
        <f t="shared" si="2285"/>
        <v>201905</v>
      </c>
      <c r="B4229" t="s">
        <v>183</v>
      </c>
      <c r="C4229" t="s">
        <v>75</v>
      </c>
      <c r="D4229" t="str">
        <f t="shared" ca="1" si="2263"/>
        <v>I106</v>
      </c>
      <c r="E4229">
        <f t="shared" ca="1" si="2269"/>
        <v>171</v>
      </c>
      <c r="F4229">
        <f t="shared" ca="1" si="2270"/>
        <v>16</v>
      </c>
      <c r="G4229" t="str">
        <f t="shared" ca="1" si="2260"/>
        <v>S10</v>
      </c>
      <c r="H4229" t="str">
        <f t="shared" ca="1" si="2261"/>
        <v>S107</v>
      </c>
      <c r="I4229">
        <f ca="1">VLOOKUP(D4229,PRC!$A$2:$B$21,2,0)*E4229</f>
        <v>3420000</v>
      </c>
      <c r="J4229">
        <f t="shared" ca="1" si="2271"/>
        <v>2906996</v>
      </c>
      <c r="K4229">
        <f ca="1">VLOOKUP(D4229,PRC!$A$1:$C$21,3,0)*E4229</f>
        <v>1812600</v>
      </c>
      <c r="L4229">
        <f t="shared" ca="1" si="2272"/>
        <v>103000</v>
      </c>
      <c r="M4229">
        <f t="shared" ca="1" si="2273"/>
        <v>171000</v>
      </c>
      <c r="N4229">
        <f t="shared" ca="1" si="2274"/>
        <v>376000</v>
      </c>
      <c r="O4229">
        <f t="shared" ca="1" si="2275"/>
        <v>342000</v>
      </c>
      <c r="P4229">
        <f t="shared" ca="1" si="2262"/>
        <v>102396</v>
      </c>
      <c r="Q4229">
        <f ca="1">IF(P4229&gt;0,1,0)</f>
        <v>1</v>
      </c>
      <c r="R4229">
        <f t="shared" ca="1" si="2276"/>
        <v>15</v>
      </c>
      <c r="S4229">
        <f t="shared" ca="1" si="2277"/>
        <v>3</v>
      </c>
      <c r="T4229">
        <f t="shared" ca="1" si="2278"/>
        <v>5</v>
      </c>
      <c r="U4229">
        <f t="shared" ca="1" si="2279"/>
        <v>11</v>
      </c>
      <c r="V4229">
        <f t="shared" ca="1" si="2280"/>
        <v>10</v>
      </c>
      <c r="X4229">
        <f t="shared" si="2282"/>
        <v>4229</v>
      </c>
      <c r="Y4229">
        <f t="shared" si="2283"/>
        <v>4102</v>
      </c>
      <c r="Z4229">
        <f t="shared" si="2284"/>
        <v>4103</v>
      </c>
      <c r="AA4229">
        <f t="shared" si="2281"/>
        <v>4251</v>
      </c>
      <c r="AB4229">
        <f t="shared" si="2286"/>
        <v>150</v>
      </c>
      <c r="AM4229" t="str">
        <f t="shared" si="2287"/>
        <v>201905HD</v>
      </c>
      <c r="AN4229">
        <f t="shared" ca="1" si="2264"/>
        <v>15.000116959064325</v>
      </c>
      <c r="AO4229">
        <f t="shared" ca="1" si="2265"/>
        <v>3.0116959064327489</v>
      </c>
      <c r="AP4229">
        <f t="shared" ca="1" si="2266"/>
        <v>5</v>
      </c>
      <c r="AQ4229">
        <f t="shared" ca="1" si="2267"/>
        <v>10.994152046783626</v>
      </c>
      <c r="AR4229">
        <f t="shared" ca="1" si="2268"/>
        <v>10</v>
      </c>
      <c r="AS4229">
        <f ca="1">P4229/J4229</f>
        <v>3.522399067628576E-2</v>
      </c>
    </row>
    <row r="4230" spans="1:45" x14ac:dyDescent="0.4">
      <c r="A4230">
        <f t="shared" si="2285"/>
        <v>201905</v>
      </c>
      <c r="B4230" t="s">
        <v>184</v>
      </c>
      <c r="C4230" t="s">
        <v>75</v>
      </c>
      <c r="D4230" t="str">
        <f t="shared" ca="1" si="2263"/>
        <v>I119</v>
      </c>
      <c r="E4230">
        <f t="shared" ca="1" si="2269"/>
        <v>198</v>
      </c>
      <c r="F4230">
        <f t="shared" ca="1" si="2270"/>
        <v>22</v>
      </c>
      <c r="G4230" t="str">
        <f t="shared" ca="1" si="2260"/>
        <v>S10</v>
      </c>
      <c r="H4230" t="str">
        <f t="shared" ca="1" si="2261"/>
        <v>S104</v>
      </c>
      <c r="I4230">
        <f ca="1">VLOOKUP(D4230,PRC!$A$2:$B$21,2,0)*E4230</f>
        <v>18810000</v>
      </c>
      <c r="J4230">
        <f t="shared" ca="1" si="2271"/>
        <v>15236096.000000002</v>
      </c>
      <c r="K4230">
        <f ca="1">VLOOKUP(D4230,PRC!$A$1:$C$21,3,0)*E4230</f>
        <v>9028800</v>
      </c>
      <c r="L4230">
        <f t="shared" ca="1" si="2272"/>
        <v>564000</v>
      </c>
      <c r="M4230">
        <f t="shared" ca="1" si="2273"/>
        <v>1505000</v>
      </c>
      <c r="N4230">
        <f t="shared" ca="1" si="2274"/>
        <v>1881000</v>
      </c>
      <c r="O4230">
        <f t="shared" ca="1" si="2275"/>
        <v>1693000</v>
      </c>
      <c r="P4230">
        <f t="shared" ca="1" si="2262"/>
        <v>564296.00000000186</v>
      </c>
      <c r="Q4230">
        <f ca="1">IF(P4230&gt;0,1,0)</f>
        <v>1</v>
      </c>
      <c r="R4230">
        <f t="shared" ca="1" si="2276"/>
        <v>19</v>
      </c>
      <c r="S4230">
        <f t="shared" ca="1" si="2277"/>
        <v>3</v>
      </c>
      <c r="T4230">
        <f t="shared" ca="1" si="2278"/>
        <v>8</v>
      </c>
      <c r="U4230">
        <f t="shared" ca="1" si="2279"/>
        <v>10</v>
      </c>
      <c r="V4230">
        <f t="shared" ca="1" si="2280"/>
        <v>9</v>
      </c>
      <c r="X4230">
        <f t="shared" si="2282"/>
        <v>4230</v>
      </c>
      <c r="Y4230">
        <f t="shared" si="2283"/>
        <v>4102</v>
      </c>
      <c r="Z4230">
        <f t="shared" si="2284"/>
        <v>4103</v>
      </c>
      <c r="AA4230">
        <f t="shared" si="2281"/>
        <v>4251</v>
      </c>
      <c r="AB4230">
        <f t="shared" si="2286"/>
        <v>150</v>
      </c>
      <c r="AM4230" t="str">
        <f t="shared" si="2287"/>
        <v>201905HD</v>
      </c>
      <c r="AN4230">
        <f t="shared" ca="1" si="2264"/>
        <v>19.000021265284417</v>
      </c>
      <c r="AO4230">
        <f t="shared" ca="1" si="2265"/>
        <v>2.9984051036682615</v>
      </c>
      <c r="AP4230">
        <f t="shared" ca="1" si="2266"/>
        <v>8.001063264221159</v>
      </c>
      <c r="AQ4230">
        <f t="shared" ca="1" si="2267"/>
        <v>10</v>
      </c>
      <c r="AR4230">
        <f t="shared" ca="1" si="2268"/>
        <v>9.0005316321105795</v>
      </c>
      <c r="AS4230">
        <f ca="1">P4230/J4230</f>
        <v>3.703678422609058E-2</v>
      </c>
    </row>
    <row r="4231" spans="1:45" x14ac:dyDescent="0.4">
      <c r="A4231">
        <f t="shared" si="2285"/>
        <v>201905</v>
      </c>
      <c r="B4231" t="s">
        <v>185</v>
      </c>
      <c r="C4231" t="s">
        <v>75</v>
      </c>
      <c r="D4231" t="str">
        <f t="shared" ca="1" si="2263"/>
        <v>I110</v>
      </c>
      <c r="E4231">
        <f t="shared" ca="1" si="2269"/>
        <v>145</v>
      </c>
      <c r="F4231">
        <f t="shared" ca="1" si="2270"/>
        <v>24</v>
      </c>
      <c r="G4231" t="str">
        <f t="shared" ref="G4231:G4251" ca="1" si="2288">LEFT(H4231,3)</f>
        <v>S10</v>
      </c>
      <c r="H4231" t="str">
        <f t="shared" ref="H4231:H4251" ca="1" si="2289">"S"&amp;RANDBETWEEN(101,120)</f>
        <v>S104</v>
      </c>
      <c r="I4231">
        <f ca="1">VLOOKUP(D4231,PRC!$A$2:$B$21,2,0)*E4231</f>
        <v>43500000</v>
      </c>
      <c r="J4231">
        <f t="shared" ca="1" si="2271"/>
        <v>34364996</v>
      </c>
      <c r="K4231">
        <f ca="1">VLOOKUP(D4231,PRC!$A$1:$C$21,3,0)*E4231</f>
        <v>20010000</v>
      </c>
      <c r="L4231">
        <f t="shared" ca="1" si="2272"/>
        <v>2175000</v>
      </c>
      <c r="M4231">
        <f t="shared" ca="1" si="2273"/>
        <v>2175000</v>
      </c>
      <c r="N4231">
        <f t="shared" ca="1" si="2274"/>
        <v>6090000</v>
      </c>
      <c r="O4231">
        <f t="shared" ca="1" si="2275"/>
        <v>4350000</v>
      </c>
      <c r="P4231">
        <f t="shared" ref="P4231:P4280" ca="1" si="2290">J4231-SUM(K4231:O4231)</f>
        <v>-435004</v>
      </c>
      <c r="Q4231">
        <f ca="1">IF(P4231&gt;0,1,0)</f>
        <v>0</v>
      </c>
      <c r="R4231">
        <f t="shared" ca="1" si="2276"/>
        <v>21</v>
      </c>
      <c r="S4231">
        <f t="shared" ca="1" si="2277"/>
        <v>5</v>
      </c>
      <c r="T4231">
        <f t="shared" ca="1" si="2278"/>
        <v>5</v>
      </c>
      <c r="U4231">
        <f t="shared" ca="1" si="2279"/>
        <v>14</v>
      </c>
      <c r="V4231">
        <f t="shared" ca="1" si="2280"/>
        <v>10</v>
      </c>
      <c r="X4231">
        <f t="shared" si="2282"/>
        <v>4231</v>
      </c>
      <c r="Y4231">
        <f t="shared" si="2283"/>
        <v>4102</v>
      </c>
      <c r="Z4231">
        <f t="shared" si="2284"/>
        <v>4103</v>
      </c>
      <c r="AA4231">
        <f t="shared" si="2281"/>
        <v>4251</v>
      </c>
      <c r="AB4231">
        <f t="shared" si="2286"/>
        <v>150</v>
      </c>
      <c r="AM4231" t="str">
        <f t="shared" si="2287"/>
        <v>201905HD</v>
      </c>
      <c r="AN4231">
        <f t="shared" ca="1" si="2264"/>
        <v>21.000009195402303</v>
      </c>
      <c r="AO4231">
        <f t="shared" ca="1" si="2265"/>
        <v>5</v>
      </c>
      <c r="AP4231">
        <f t="shared" ca="1" si="2266"/>
        <v>5</v>
      </c>
      <c r="AQ4231">
        <f t="shared" ca="1" si="2267"/>
        <v>14.000000000000002</v>
      </c>
      <c r="AR4231">
        <f t="shared" ca="1" si="2268"/>
        <v>10</v>
      </c>
      <c r="AS4231">
        <f ca="1">P4231/J4231</f>
        <v>-1.2658345718998484E-2</v>
      </c>
    </row>
    <row r="4232" spans="1:45" x14ac:dyDescent="0.4">
      <c r="A4232">
        <f t="shared" si="2285"/>
        <v>201905</v>
      </c>
      <c r="B4232" t="s">
        <v>186</v>
      </c>
      <c r="C4232" t="s">
        <v>75</v>
      </c>
      <c r="D4232" t="str">
        <f t="shared" ref="D4232:D4251" ca="1" si="2291">"I"&amp;RANDBETWEEN(101,120)</f>
        <v>I102</v>
      </c>
      <c r="E4232">
        <f t="shared" ca="1" si="2269"/>
        <v>149</v>
      </c>
      <c r="F4232">
        <f t="shared" ca="1" si="2270"/>
        <v>19</v>
      </c>
      <c r="G4232" t="str">
        <f t="shared" ca="1" si="2288"/>
        <v>S10</v>
      </c>
      <c r="H4232" t="str">
        <f t="shared" ca="1" si="2289"/>
        <v>S104</v>
      </c>
      <c r="I4232">
        <f ca="1">VLOOKUP(D4232,PRC!$A$2:$B$21,2,0)*E4232</f>
        <v>5960000</v>
      </c>
      <c r="J4232">
        <f t="shared" ca="1" si="2271"/>
        <v>5006396</v>
      </c>
      <c r="K4232">
        <f ca="1">VLOOKUP(D4232,PRC!$A$1:$C$21,3,0)*E4232</f>
        <v>2801200</v>
      </c>
      <c r="L4232">
        <f t="shared" ca="1" si="2272"/>
        <v>298000</v>
      </c>
      <c r="M4232">
        <f t="shared" ca="1" si="2273"/>
        <v>596000</v>
      </c>
      <c r="N4232">
        <f t="shared" ca="1" si="2274"/>
        <v>656000</v>
      </c>
      <c r="O4232">
        <f t="shared" ca="1" si="2275"/>
        <v>358000</v>
      </c>
      <c r="P4232">
        <f t="shared" ca="1" si="2290"/>
        <v>297196</v>
      </c>
      <c r="Q4232">
        <f ca="1">IF(P4232&gt;0,1,0)</f>
        <v>1</v>
      </c>
      <c r="R4232">
        <f t="shared" ca="1" si="2276"/>
        <v>16</v>
      </c>
      <c r="S4232">
        <f t="shared" ca="1" si="2277"/>
        <v>5</v>
      </c>
      <c r="T4232">
        <f t="shared" ca="1" si="2278"/>
        <v>10</v>
      </c>
      <c r="U4232">
        <f t="shared" ca="1" si="2279"/>
        <v>11</v>
      </c>
      <c r="V4232">
        <f t="shared" ca="1" si="2280"/>
        <v>6</v>
      </c>
      <c r="X4232">
        <f t="shared" si="2282"/>
        <v>4232</v>
      </c>
      <c r="Y4232">
        <f t="shared" si="2283"/>
        <v>4102</v>
      </c>
      <c r="Z4232">
        <f t="shared" si="2284"/>
        <v>4103</v>
      </c>
      <c r="AA4232">
        <f t="shared" si="2281"/>
        <v>4251</v>
      </c>
      <c r="AB4232">
        <f t="shared" si="2286"/>
        <v>150</v>
      </c>
      <c r="AM4232" t="str">
        <f t="shared" si="2287"/>
        <v>201905HD</v>
      </c>
      <c r="AN4232">
        <f t="shared" ref="AN4232:AN4295" ca="1" si="2292">(1-J4232/I4232)*100</f>
        <v>16.000067114093962</v>
      </c>
      <c r="AO4232">
        <f t="shared" ref="AO4232:AO4295" ca="1" si="2293">L4232/$I4232*100</f>
        <v>5</v>
      </c>
      <c r="AP4232">
        <f t="shared" ref="AP4232:AP4295" ca="1" si="2294">M4232/$I4232*100</f>
        <v>10</v>
      </c>
      <c r="AQ4232">
        <f t="shared" ref="AQ4232:AQ4295" ca="1" si="2295">N4232/$I4232*100</f>
        <v>11.006711409395974</v>
      </c>
      <c r="AR4232">
        <f t="shared" ref="AR4232:AR4295" ca="1" si="2296">O4232/$I4232*100</f>
        <v>6.0067114093959733</v>
      </c>
      <c r="AS4232">
        <f ca="1">P4232/J4232</f>
        <v>5.9363262514591335E-2</v>
      </c>
    </row>
    <row r="4233" spans="1:45" x14ac:dyDescent="0.4">
      <c r="A4233">
        <f t="shared" si="2285"/>
        <v>201905</v>
      </c>
      <c r="B4233" t="s">
        <v>187</v>
      </c>
      <c r="C4233" t="s">
        <v>75</v>
      </c>
      <c r="D4233" t="str">
        <f t="shared" ca="1" si="2291"/>
        <v>I117</v>
      </c>
      <c r="E4233">
        <f t="shared" ca="1" si="2269"/>
        <v>121</v>
      </c>
      <c r="F4233">
        <f t="shared" ca="1" si="2270"/>
        <v>22</v>
      </c>
      <c r="G4233" t="str">
        <f t="shared" ca="1" si="2288"/>
        <v>S11</v>
      </c>
      <c r="H4233" t="str">
        <f t="shared" ca="1" si="2289"/>
        <v>S110</v>
      </c>
      <c r="I4233">
        <f ca="1">VLOOKUP(D4233,PRC!$A$2:$B$21,2,0)*E4233</f>
        <v>302500000</v>
      </c>
      <c r="J4233">
        <f t="shared" ca="1" si="2271"/>
        <v>251074996</v>
      </c>
      <c r="K4233">
        <f ca="1">VLOOKUP(D4233,PRC!$A$1:$C$21,3,0)*E4233</f>
        <v>139150000</v>
      </c>
      <c r="L4233">
        <f t="shared" ca="1" si="2272"/>
        <v>9075000</v>
      </c>
      <c r="M4233">
        <f t="shared" ca="1" si="2273"/>
        <v>21175000</v>
      </c>
      <c r="N4233">
        <f t="shared" ca="1" si="2274"/>
        <v>33275000</v>
      </c>
      <c r="O4233">
        <f t="shared" ca="1" si="2275"/>
        <v>27225000</v>
      </c>
      <c r="P4233">
        <f t="shared" ca="1" si="2290"/>
        <v>21174996</v>
      </c>
      <c r="Q4233">
        <f ca="1">IF(P4233&gt;0,1,0)</f>
        <v>1</v>
      </c>
      <c r="R4233">
        <f t="shared" ca="1" si="2276"/>
        <v>17</v>
      </c>
      <c r="S4233">
        <f t="shared" ca="1" si="2277"/>
        <v>3</v>
      </c>
      <c r="T4233">
        <f t="shared" ca="1" si="2278"/>
        <v>7</v>
      </c>
      <c r="U4233">
        <f t="shared" ca="1" si="2279"/>
        <v>11</v>
      </c>
      <c r="V4233">
        <f t="shared" ca="1" si="2280"/>
        <v>9</v>
      </c>
      <c r="X4233">
        <f t="shared" si="2282"/>
        <v>4233</v>
      </c>
      <c r="Y4233">
        <f t="shared" si="2283"/>
        <v>4102</v>
      </c>
      <c r="Z4233">
        <f t="shared" si="2284"/>
        <v>4103</v>
      </c>
      <c r="AA4233">
        <f t="shared" si="2281"/>
        <v>4251</v>
      </c>
      <c r="AB4233">
        <f t="shared" si="2286"/>
        <v>150</v>
      </c>
      <c r="AM4233" t="str">
        <f t="shared" si="2287"/>
        <v>201905HD</v>
      </c>
      <c r="AN4233">
        <f t="shared" ca="1" si="2292"/>
        <v>17.000001322314052</v>
      </c>
      <c r="AO4233">
        <f t="shared" ca="1" si="2293"/>
        <v>3</v>
      </c>
      <c r="AP4233">
        <f t="shared" ca="1" si="2294"/>
        <v>7.0000000000000009</v>
      </c>
      <c r="AQ4233">
        <f t="shared" ca="1" si="2295"/>
        <v>11</v>
      </c>
      <c r="AR4233">
        <f t="shared" ca="1" si="2296"/>
        <v>9</v>
      </c>
      <c r="AS4233">
        <f ca="1">P4233/J4233</f>
        <v>8.4337334809715586E-2</v>
      </c>
    </row>
    <row r="4234" spans="1:45" x14ac:dyDescent="0.4">
      <c r="A4234">
        <f t="shared" si="2285"/>
        <v>201905</v>
      </c>
      <c r="B4234" t="s">
        <v>188</v>
      </c>
      <c r="C4234" t="s">
        <v>75</v>
      </c>
      <c r="D4234" t="str">
        <f t="shared" ca="1" si="2291"/>
        <v>I110</v>
      </c>
      <c r="E4234">
        <f t="shared" ca="1" si="2269"/>
        <v>195</v>
      </c>
      <c r="F4234">
        <f t="shared" ca="1" si="2270"/>
        <v>25</v>
      </c>
      <c r="G4234" t="str">
        <f t="shared" ca="1" si="2288"/>
        <v>S11</v>
      </c>
      <c r="H4234" t="str">
        <f t="shared" ca="1" si="2289"/>
        <v>S116</v>
      </c>
      <c r="I4234">
        <f ca="1">VLOOKUP(D4234,PRC!$A$2:$B$21,2,0)*E4234</f>
        <v>58500000</v>
      </c>
      <c r="J4234">
        <f t="shared" ca="1" si="2271"/>
        <v>49724996</v>
      </c>
      <c r="K4234">
        <f ca="1">VLOOKUP(D4234,PRC!$A$1:$C$21,3,0)*E4234</f>
        <v>26910000</v>
      </c>
      <c r="L4234">
        <f t="shared" ca="1" si="2272"/>
        <v>2340000</v>
      </c>
      <c r="M4234">
        <f t="shared" ca="1" si="2273"/>
        <v>5265000</v>
      </c>
      <c r="N4234">
        <f t="shared" ca="1" si="2274"/>
        <v>8190000</v>
      </c>
      <c r="O4234">
        <f t="shared" ca="1" si="2275"/>
        <v>2925000</v>
      </c>
      <c r="P4234">
        <f t="shared" ca="1" si="2290"/>
        <v>4094996</v>
      </c>
      <c r="Q4234">
        <f ca="1">IF(P4234&gt;0,1,0)</f>
        <v>1</v>
      </c>
      <c r="R4234">
        <f t="shared" ca="1" si="2276"/>
        <v>15</v>
      </c>
      <c r="S4234">
        <f t="shared" ca="1" si="2277"/>
        <v>4</v>
      </c>
      <c r="T4234">
        <f t="shared" ca="1" si="2278"/>
        <v>9</v>
      </c>
      <c r="U4234">
        <f t="shared" ca="1" si="2279"/>
        <v>14</v>
      </c>
      <c r="V4234">
        <f t="shared" ca="1" si="2280"/>
        <v>5</v>
      </c>
      <c r="X4234">
        <f t="shared" si="2282"/>
        <v>4234</v>
      </c>
      <c r="Y4234">
        <f t="shared" si="2283"/>
        <v>4102</v>
      </c>
      <c r="Z4234">
        <f t="shared" si="2284"/>
        <v>4103</v>
      </c>
      <c r="AA4234">
        <f t="shared" si="2281"/>
        <v>4251</v>
      </c>
      <c r="AB4234">
        <f t="shared" si="2286"/>
        <v>150</v>
      </c>
      <c r="AM4234" t="str">
        <f t="shared" si="2287"/>
        <v>201905HD</v>
      </c>
      <c r="AN4234">
        <f t="shared" ca="1" si="2292"/>
        <v>15.000006837606838</v>
      </c>
      <c r="AO4234">
        <f t="shared" ca="1" si="2293"/>
        <v>4</v>
      </c>
      <c r="AP4234">
        <f t="shared" ca="1" si="2294"/>
        <v>9</v>
      </c>
      <c r="AQ4234">
        <f t="shared" ca="1" si="2295"/>
        <v>14.000000000000002</v>
      </c>
      <c r="AR4234">
        <f t="shared" ca="1" si="2296"/>
        <v>5</v>
      </c>
      <c r="AS4234">
        <f ca="1">P4234/J4234</f>
        <v>8.2352867358702245E-2</v>
      </c>
    </row>
    <row r="4235" spans="1:45" x14ac:dyDescent="0.4">
      <c r="A4235">
        <f t="shared" si="2285"/>
        <v>201905</v>
      </c>
      <c r="B4235" t="s">
        <v>189</v>
      </c>
      <c r="C4235" t="s">
        <v>75</v>
      </c>
      <c r="D4235" t="str">
        <f t="shared" ca="1" si="2291"/>
        <v>I120</v>
      </c>
      <c r="E4235">
        <f t="shared" ca="1" si="2269"/>
        <v>102</v>
      </c>
      <c r="F4235">
        <f t="shared" ca="1" si="2270"/>
        <v>20</v>
      </c>
      <c r="G4235" t="str">
        <f t="shared" ca="1" si="2288"/>
        <v>S11</v>
      </c>
      <c r="H4235" t="str">
        <f t="shared" ca="1" si="2289"/>
        <v>S111</v>
      </c>
      <c r="I4235">
        <f ca="1">VLOOKUP(D4235,PRC!$A$2:$B$21,2,0)*E4235</f>
        <v>438600000</v>
      </c>
      <c r="J4235">
        <f t="shared" ca="1" si="2271"/>
        <v>355265996</v>
      </c>
      <c r="K4235">
        <f ca="1">VLOOKUP(D4235,PRC!$A$1:$C$21,3,0)*E4235</f>
        <v>197370000</v>
      </c>
      <c r="L4235">
        <f t="shared" ca="1" si="2272"/>
        <v>13158000</v>
      </c>
      <c r="M4235">
        <f t="shared" ca="1" si="2273"/>
        <v>39474000</v>
      </c>
      <c r="N4235">
        <f t="shared" ca="1" si="2274"/>
        <v>61404000</v>
      </c>
      <c r="O4235">
        <f t="shared" ca="1" si="2275"/>
        <v>43860000</v>
      </c>
      <c r="P4235">
        <f t="shared" ca="1" si="2290"/>
        <v>-4</v>
      </c>
      <c r="Q4235">
        <f ca="1">IF(P4235&gt;0,1,0)</f>
        <v>0</v>
      </c>
      <c r="R4235">
        <f t="shared" ca="1" si="2276"/>
        <v>19</v>
      </c>
      <c r="S4235">
        <f t="shared" ca="1" si="2277"/>
        <v>3</v>
      </c>
      <c r="T4235">
        <f t="shared" ca="1" si="2278"/>
        <v>9</v>
      </c>
      <c r="U4235">
        <f t="shared" ca="1" si="2279"/>
        <v>14</v>
      </c>
      <c r="V4235">
        <f t="shared" ca="1" si="2280"/>
        <v>10</v>
      </c>
      <c r="X4235">
        <f t="shared" si="2282"/>
        <v>4235</v>
      </c>
      <c r="Y4235">
        <f t="shared" si="2283"/>
        <v>4102</v>
      </c>
      <c r="Z4235">
        <f t="shared" si="2284"/>
        <v>4103</v>
      </c>
      <c r="AA4235">
        <f t="shared" si="2281"/>
        <v>4251</v>
      </c>
      <c r="AB4235">
        <f t="shared" si="2286"/>
        <v>150</v>
      </c>
      <c r="AM4235" t="str">
        <f t="shared" si="2287"/>
        <v>201905HD</v>
      </c>
      <c r="AN4235">
        <f t="shared" ca="1" si="2292"/>
        <v>19.000000911992711</v>
      </c>
      <c r="AO4235">
        <f t="shared" ca="1" si="2293"/>
        <v>3</v>
      </c>
      <c r="AP4235">
        <f t="shared" ca="1" si="2294"/>
        <v>9</v>
      </c>
      <c r="AQ4235">
        <f t="shared" ca="1" si="2295"/>
        <v>14.000000000000002</v>
      </c>
      <c r="AR4235">
        <f t="shared" ca="1" si="2296"/>
        <v>10</v>
      </c>
      <c r="AS4235">
        <f ca="1">P4235/J4235</f>
        <v>-1.1259169312674665E-8</v>
      </c>
    </row>
    <row r="4236" spans="1:45" x14ac:dyDescent="0.4">
      <c r="A4236">
        <f t="shared" si="2285"/>
        <v>201905</v>
      </c>
      <c r="B4236" t="s">
        <v>190</v>
      </c>
      <c r="C4236" t="s">
        <v>75</v>
      </c>
      <c r="D4236" t="str">
        <f t="shared" ca="1" si="2291"/>
        <v>I114</v>
      </c>
      <c r="E4236">
        <f t="shared" ca="1" si="2269"/>
        <v>150</v>
      </c>
      <c r="F4236">
        <f t="shared" ca="1" si="2270"/>
        <v>19</v>
      </c>
      <c r="G4236" t="str">
        <f t="shared" ca="1" si="2288"/>
        <v>S11</v>
      </c>
      <c r="H4236" t="str">
        <f t="shared" ca="1" si="2289"/>
        <v>S113</v>
      </c>
      <c r="I4236">
        <f ca="1">VLOOKUP(D4236,PRC!$A$2:$B$21,2,0)*E4236</f>
        <v>36000000</v>
      </c>
      <c r="J4236">
        <f t="shared" ca="1" si="2271"/>
        <v>28439996</v>
      </c>
      <c r="K4236">
        <f ca="1">VLOOKUP(D4236,PRC!$A$1:$C$21,3,0)*E4236</f>
        <v>20880000</v>
      </c>
      <c r="L4236">
        <f t="shared" ca="1" si="2272"/>
        <v>1080000</v>
      </c>
      <c r="M4236">
        <f t="shared" ca="1" si="2273"/>
        <v>3240000</v>
      </c>
      <c r="N4236">
        <f t="shared" ca="1" si="2274"/>
        <v>3600000</v>
      </c>
      <c r="O4236">
        <f t="shared" ca="1" si="2275"/>
        <v>2880000</v>
      </c>
      <c r="P4236">
        <f t="shared" ca="1" si="2290"/>
        <v>-3240004</v>
      </c>
      <c r="Q4236">
        <f ca="1">IF(P4236&gt;0,1,0)</f>
        <v>0</v>
      </c>
      <c r="R4236">
        <f t="shared" ca="1" si="2276"/>
        <v>21</v>
      </c>
      <c r="S4236">
        <f t="shared" ca="1" si="2277"/>
        <v>3</v>
      </c>
      <c r="T4236">
        <f t="shared" ca="1" si="2278"/>
        <v>9</v>
      </c>
      <c r="U4236">
        <f t="shared" ca="1" si="2279"/>
        <v>10</v>
      </c>
      <c r="V4236">
        <f t="shared" ca="1" si="2280"/>
        <v>8</v>
      </c>
      <c r="X4236">
        <f t="shared" si="2282"/>
        <v>4236</v>
      </c>
      <c r="Y4236">
        <f t="shared" si="2283"/>
        <v>4102</v>
      </c>
      <c r="Z4236">
        <f t="shared" si="2284"/>
        <v>4103</v>
      </c>
      <c r="AA4236">
        <f t="shared" si="2281"/>
        <v>4251</v>
      </c>
      <c r="AB4236">
        <f t="shared" si="2286"/>
        <v>150</v>
      </c>
      <c r="AM4236" t="str">
        <f t="shared" si="2287"/>
        <v>201905HD</v>
      </c>
      <c r="AN4236">
        <f t="shared" ca="1" si="2292"/>
        <v>21.000011111111117</v>
      </c>
      <c r="AO4236">
        <f t="shared" ca="1" si="2293"/>
        <v>3</v>
      </c>
      <c r="AP4236">
        <f t="shared" ca="1" si="2294"/>
        <v>9</v>
      </c>
      <c r="AQ4236">
        <f t="shared" ca="1" si="2295"/>
        <v>10</v>
      </c>
      <c r="AR4236">
        <f t="shared" ca="1" si="2296"/>
        <v>8</v>
      </c>
      <c r="AS4236">
        <f ca="1">P4236/J4236</f>
        <v>-0.11392420730298275</v>
      </c>
    </row>
    <row r="4237" spans="1:45" x14ac:dyDescent="0.4">
      <c r="A4237">
        <f t="shared" si="2285"/>
        <v>201905</v>
      </c>
      <c r="B4237" t="s">
        <v>191</v>
      </c>
      <c r="C4237" t="s">
        <v>75</v>
      </c>
      <c r="D4237" t="str">
        <f t="shared" ca="1" si="2291"/>
        <v>I101</v>
      </c>
      <c r="E4237">
        <f t="shared" ca="1" si="2269"/>
        <v>187</v>
      </c>
      <c r="F4237">
        <f t="shared" ca="1" si="2270"/>
        <v>18</v>
      </c>
      <c r="G4237" t="str">
        <f t="shared" ca="1" si="2288"/>
        <v>S10</v>
      </c>
      <c r="H4237" t="str">
        <f t="shared" ca="1" si="2289"/>
        <v>S103</v>
      </c>
      <c r="I4237">
        <f ca="1">VLOOKUP(D4237,PRC!$A$2:$B$21,2,0)*E4237</f>
        <v>5610000</v>
      </c>
      <c r="J4237">
        <f t="shared" ca="1" si="2271"/>
        <v>4768496</v>
      </c>
      <c r="K4237">
        <f ca="1">VLOOKUP(D4237,PRC!$A$1:$C$21,3,0)*E4237</f>
        <v>2917200</v>
      </c>
      <c r="L4237">
        <f t="shared" ca="1" si="2272"/>
        <v>281000</v>
      </c>
      <c r="M4237">
        <f t="shared" ca="1" si="2273"/>
        <v>561000</v>
      </c>
      <c r="N4237">
        <f t="shared" ca="1" si="2274"/>
        <v>842000</v>
      </c>
      <c r="O4237">
        <f t="shared" ca="1" si="2275"/>
        <v>505000</v>
      </c>
      <c r="P4237">
        <f t="shared" ca="1" si="2290"/>
        <v>-337704</v>
      </c>
      <c r="Q4237">
        <f ca="1">IF(P4237&gt;0,1,0)</f>
        <v>0</v>
      </c>
      <c r="R4237">
        <f t="shared" ca="1" si="2276"/>
        <v>15</v>
      </c>
      <c r="S4237">
        <f t="shared" ca="1" si="2277"/>
        <v>5</v>
      </c>
      <c r="T4237">
        <f t="shared" ca="1" si="2278"/>
        <v>10</v>
      </c>
      <c r="U4237">
        <f t="shared" ca="1" si="2279"/>
        <v>15</v>
      </c>
      <c r="V4237">
        <f t="shared" ca="1" si="2280"/>
        <v>9</v>
      </c>
      <c r="X4237">
        <f t="shared" si="2282"/>
        <v>4237</v>
      </c>
      <c r="Y4237">
        <f t="shared" si="2283"/>
        <v>4102</v>
      </c>
      <c r="Z4237">
        <f t="shared" si="2284"/>
        <v>4103</v>
      </c>
      <c r="AA4237">
        <f t="shared" si="2281"/>
        <v>4251</v>
      </c>
      <c r="AB4237">
        <f t="shared" si="2286"/>
        <v>150</v>
      </c>
      <c r="AM4237" t="str">
        <f t="shared" si="2287"/>
        <v>201905HD</v>
      </c>
      <c r="AN4237">
        <f t="shared" ca="1" si="2292"/>
        <v>15.000071301247775</v>
      </c>
      <c r="AO4237">
        <f t="shared" ca="1" si="2293"/>
        <v>5.0089126559714794</v>
      </c>
      <c r="AP4237">
        <f t="shared" ca="1" si="2294"/>
        <v>10</v>
      </c>
      <c r="AQ4237">
        <f t="shared" ca="1" si="2295"/>
        <v>15.008912655971479</v>
      </c>
      <c r="AR4237">
        <f t="shared" ca="1" si="2296"/>
        <v>9.0017825311942961</v>
      </c>
      <c r="AS4237">
        <f ca="1">P4237/J4237</f>
        <v>-7.0819814046189825E-2</v>
      </c>
    </row>
    <row r="4238" spans="1:45" x14ac:dyDescent="0.4">
      <c r="A4238">
        <f t="shared" si="2285"/>
        <v>201905</v>
      </c>
      <c r="B4238" t="s">
        <v>192</v>
      </c>
      <c r="C4238" t="s">
        <v>75</v>
      </c>
      <c r="D4238" t="str">
        <f t="shared" ca="1" si="2291"/>
        <v>I120</v>
      </c>
      <c r="E4238">
        <f t="shared" ca="1" si="2269"/>
        <v>120</v>
      </c>
      <c r="F4238">
        <f t="shared" ca="1" si="2270"/>
        <v>24</v>
      </c>
      <c r="G4238" t="str">
        <f t="shared" ca="1" si="2288"/>
        <v>S11</v>
      </c>
      <c r="H4238" t="str">
        <f t="shared" ca="1" si="2289"/>
        <v>S116</v>
      </c>
      <c r="I4238">
        <f ca="1">VLOOKUP(D4238,PRC!$A$2:$B$21,2,0)*E4238</f>
        <v>516000000</v>
      </c>
      <c r="J4238">
        <f t="shared" ca="1" si="2271"/>
        <v>392159996</v>
      </c>
      <c r="K4238">
        <f ca="1">VLOOKUP(D4238,PRC!$A$1:$C$21,3,0)*E4238</f>
        <v>232200000</v>
      </c>
      <c r="L4238">
        <f t="shared" ca="1" si="2272"/>
        <v>20640000</v>
      </c>
      <c r="M4238">
        <f t="shared" ca="1" si="2273"/>
        <v>51600000</v>
      </c>
      <c r="N4238">
        <f t="shared" ca="1" si="2274"/>
        <v>67080000</v>
      </c>
      <c r="O4238">
        <f t="shared" ca="1" si="2275"/>
        <v>46440000</v>
      </c>
      <c r="P4238">
        <f t="shared" ca="1" si="2290"/>
        <v>-25800004</v>
      </c>
      <c r="Q4238">
        <f ca="1">IF(P4238&gt;0,1,0)</f>
        <v>0</v>
      </c>
      <c r="R4238">
        <f t="shared" ca="1" si="2276"/>
        <v>24</v>
      </c>
      <c r="S4238">
        <f t="shared" ca="1" si="2277"/>
        <v>4</v>
      </c>
      <c r="T4238">
        <f t="shared" ca="1" si="2278"/>
        <v>10</v>
      </c>
      <c r="U4238">
        <f t="shared" ca="1" si="2279"/>
        <v>13</v>
      </c>
      <c r="V4238">
        <f t="shared" ca="1" si="2280"/>
        <v>9</v>
      </c>
      <c r="X4238">
        <f t="shared" si="2282"/>
        <v>4238</v>
      </c>
      <c r="Y4238">
        <f t="shared" si="2283"/>
        <v>4102</v>
      </c>
      <c r="Z4238">
        <f t="shared" si="2284"/>
        <v>4103</v>
      </c>
      <c r="AA4238">
        <f t="shared" si="2281"/>
        <v>4251</v>
      </c>
      <c r="AB4238">
        <f t="shared" si="2286"/>
        <v>150</v>
      </c>
      <c r="AM4238" t="str">
        <f t="shared" si="2287"/>
        <v>201905HD</v>
      </c>
      <c r="AN4238">
        <f t="shared" ca="1" si="2292"/>
        <v>24.000000775193797</v>
      </c>
      <c r="AO4238">
        <f t="shared" ca="1" si="2293"/>
        <v>4</v>
      </c>
      <c r="AP4238">
        <f t="shared" ca="1" si="2294"/>
        <v>10</v>
      </c>
      <c r="AQ4238">
        <f t="shared" ca="1" si="2295"/>
        <v>13</v>
      </c>
      <c r="AR4238">
        <f t="shared" ca="1" si="2296"/>
        <v>9</v>
      </c>
      <c r="AS4238">
        <f ca="1">P4238/J4238</f>
        <v>-6.5789484555176303E-2</v>
      </c>
    </row>
    <row r="4239" spans="1:45" x14ac:dyDescent="0.4">
      <c r="A4239">
        <f t="shared" si="2285"/>
        <v>201905</v>
      </c>
      <c r="B4239" t="s">
        <v>193</v>
      </c>
      <c r="C4239" t="s">
        <v>75</v>
      </c>
      <c r="D4239" t="str">
        <f t="shared" ca="1" si="2291"/>
        <v>I115</v>
      </c>
      <c r="E4239">
        <f t="shared" ca="1" si="2269"/>
        <v>167</v>
      </c>
      <c r="F4239">
        <f t="shared" ca="1" si="2270"/>
        <v>17</v>
      </c>
      <c r="G4239" t="str">
        <f t="shared" ca="1" si="2288"/>
        <v>S12</v>
      </c>
      <c r="H4239" t="str">
        <f t="shared" ca="1" si="2289"/>
        <v>S120</v>
      </c>
      <c r="I4239">
        <f ca="1">VLOOKUP(D4239,PRC!$A$2:$B$21,2,0)*E4239</f>
        <v>835000</v>
      </c>
      <c r="J4239">
        <f t="shared" ca="1" si="2271"/>
        <v>659646</v>
      </c>
      <c r="K4239">
        <f ca="1">VLOOKUP(D4239,PRC!$A$1:$C$21,3,0)*E4239</f>
        <v>400800</v>
      </c>
      <c r="L4239">
        <f t="shared" ca="1" si="2272"/>
        <v>33000</v>
      </c>
      <c r="M4239">
        <f t="shared" ca="1" si="2273"/>
        <v>50000</v>
      </c>
      <c r="N4239">
        <f t="shared" ca="1" si="2274"/>
        <v>109000</v>
      </c>
      <c r="O4239">
        <f t="shared" ca="1" si="2275"/>
        <v>84000</v>
      </c>
      <c r="P4239">
        <f t="shared" ca="1" si="2290"/>
        <v>-17154</v>
      </c>
      <c r="Q4239">
        <f ca="1">IF(P4239&gt;0,1,0)</f>
        <v>0</v>
      </c>
      <c r="R4239">
        <f t="shared" ca="1" si="2276"/>
        <v>21</v>
      </c>
      <c r="S4239">
        <f t="shared" ca="1" si="2277"/>
        <v>4</v>
      </c>
      <c r="T4239">
        <f t="shared" ca="1" si="2278"/>
        <v>6</v>
      </c>
      <c r="U4239">
        <f t="shared" ca="1" si="2279"/>
        <v>13</v>
      </c>
      <c r="V4239">
        <f t="shared" ca="1" si="2280"/>
        <v>10</v>
      </c>
      <c r="X4239">
        <f t="shared" si="2282"/>
        <v>4239</v>
      </c>
      <c r="Y4239">
        <f t="shared" si="2283"/>
        <v>4102</v>
      </c>
      <c r="Z4239">
        <f t="shared" si="2284"/>
        <v>4103</v>
      </c>
      <c r="AA4239">
        <f t="shared" si="2281"/>
        <v>4251</v>
      </c>
      <c r="AB4239">
        <f t="shared" si="2286"/>
        <v>150</v>
      </c>
      <c r="AM4239" t="str">
        <f t="shared" si="2287"/>
        <v>201905HD</v>
      </c>
      <c r="AN4239">
        <f t="shared" ca="1" si="2292"/>
        <v>21.000479041916165</v>
      </c>
      <c r="AO4239">
        <f t="shared" ca="1" si="2293"/>
        <v>3.952095808383234</v>
      </c>
      <c r="AP4239">
        <f t="shared" ca="1" si="2294"/>
        <v>5.9880239520958085</v>
      </c>
      <c r="AQ4239">
        <f t="shared" ca="1" si="2295"/>
        <v>13.053892215568863</v>
      </c>
      <c r="AR4239">
        <f t="shared" ca="1" si="2296"/>
        <v>10.059880239520957</v>
      </c>
      <c r="AS4239">
        <f ca="1">P4239/J4239</f>
        <v>-2.6004857150653534E-2</v>
      </c>
    </row>
    <row r="4240" spans="1:45" x14ac:dyDescent="0.4">
      <c r="A4240">
        <f t="shared" si="2285"/>
        <v>201905</v>
      </c>
      <c r="B4240" t="s">
        <v>194</v>
      </c>
      <c r="C4240" t="s">
        <v>75</v>
      </c>
      <c r="D4240" t="str">
        <f t="shared" ca="1" si="2291"/>
        <v>I105</v>
      </c>
      <c r="E4240">
        <f t="shared" ca="1" si="2269"/>
        <v>167</v>
      </c>
      <c r="F4240">
        <f t="shared" ca="1" si="2270"/>
        <v>18</v>
      </c>
      <c r="G4240" t="str">
        <f t="shared" ca="1" si="2288"/>
        <v>S11</v>
      </c>
      <c r="H4240" t="str">
        <f t="shared" ca="1" si="2289"/>
        <v>S111</v>
      </c>
      <c r="I4240">
        <f ca="1">VLOOKUP(D4240,PRC!$A$2:$B$21,2,0)*E4240</f>
        <v>16700000</v>
      </c>
      <c r="J4240">
        <f t="shared" ca="1" si="2271"/>
        <v>13693996.000000002</v>
      </c>
      <c r="K4240">
        <f ca="1">VLOOKUP(D4240,PRC!$A$1:$C$21,3,0)*E4240</f>
        <v>9853000</v>
      </c>
      <c r="L4240">
        <f t="shared" ca="1" si="2272"/>
        <v>835000</v>
      </c>
      <c r="M4240">
        <f t="shared" ca="1" si="2273"/>
        <v>835000</v>
      </c>
      <c r="N4240">
        <f t="shared" ca="1" si="2274"/>
        <v>1670000</v>
      </c>
      <c r="O4240">
        <f t="shared" ca="1" si="2275"/>
        <v>1002000</v>
      </c>
      <c r="P4240">
        <f t="shared" ca="1" si="2290"/>
        <v>-501003.99999999814</v>
      </c>
      <c r="Q4240">
        <f ca="1">IF(P4240&gt;0,1,0)</f>
        <v>0</v>
      </c>
      <c r="R4240">
        <f t="shared" ca="1" si="2276"/>
        <v>18</v>
      </c>
      <c r="S4240">
        <f t="shared" ca="1" si="2277"/>
        <v>5</v>
      </c>
      <c r="T4240">
        <f t="shared" ca="1" si="2278"/>
        <v>5</v>
      </c>
      <c r="U4240">
        <f t="shared" ca="1" si="2279"/>
        <v>10</v>
      </c>
      <c r="V4240">
        <f t="shared" ca="1" si="2280"/>
        <v>6</v>
      </c>
      <c r="X4240">
        <f t="shared" si="2282"/>
        <v>4240</v>
      </c>
      <c r="Y4240">
        <f t="shared" si="2283"/>
        <v>4102</v>
      </c>
      <c r="Z4240">
        <f t="shared" si="2284"/>
        <v>4103</v>
      </c>
      <c r="AA4240">
        <f t="shared" si="2281"/>
        <v>4251</v>
      </c>
      <c r="AB4240">
        <f t="shared" si="2286"/>
        <v>150</v>
      </c>
      <c r="AM4240" t="str">
        <f t="shared" si="2287"/>
        <v>201905HD</v>
      </c>
      <c r="AN4240">
        <f t="shared" ca="1" si="2292"/>
        <v>18.000023952095802</v>
      </c>
      <c r="AO4240">
        <f t="shared" ca="1" si="2293"/>
        <v>5</v>
      </c>
      <c r="AP4240">
        <f t="shared" ca="1" si="2294"/>
        <v>5</v>
      </c>
      <c r="AQ4240">
        <f t="shared" ca="1" si="2295"/>
        <v>10</v>
      </c>
      <c r="AR4240">
        <f t="shared" ca="1" si="2296"/>
        <v>6</v>
      </c>
      <c r="AS4240">
        <f ca="1">P4240/J4240</f>
        <v>-3.6585668639015086E-2</v>
      </c>
    </row>
    <row r="4241" spans="1:51" x14ac:dyDescent="0.4">
      <c r="A4241">
        <f t="shared" si="2285"/>
        <v>201905</v>
      </c>
      <c r="B4241" t="s">
        <v>195</v>
      </c>
      <c r="C4241" t="s">
        <v>75</v>
      </c>
      <c r="D4241" t="str">
        <f t="shared" ca="1" si="2291"/>
        <v>I104</v>
      </c>
      <c r="E4241">
        <f t="shared" ca="1" si="2269"/>
        <v>144</v>
      </c>
      <c r="F4241">
        <f t="shared" ca="1" si="2270"/>
        <v>20</v>
      </c>
      <c r="G4241" t="str">
        <f t="shared" ca="1" si="2288"/>
        <v>S10</v>
      </c>
      <c r="H4241" t="str">
        <f t="shared" ca="1" si="2289"/>
        <v>S107</v>
      </c>
      <c r="I4241">
        <f ca="1">VLOOKUP(D4241,PRC!$A$2:$B$21,2,0)*E4241</f>
        <v>10080000</v>
      </c>
      <c r="J4241">
        <f t="shared" ca="1" si="2271"/>
        <v>7660796</v>
      </c>
      <c r="K4241">
        <f ca="1">VLOOKUP(D4241,PRC!$A$1:$C$21,3,0)*E4241</f>
        <v>4233600</v>
      </c>
      <c r="L4241">
        <f t="shared" ca="1" si="2272"/>
        <v>403000</v>
      </c>
      <c r="M4241">
        <f t="shared" ca="1" si="2273"/>
        <v>605000</v>
      </c>
      <c r="N4241">
        <f t="shared" ca="1" si="2274"/>
        <v>1210000</v>
      </c>
      <c r="O4241">
        <f t="shared" ca="1" si="2275"/>
        <v>504000</v>
      </c>
      <c r="P4241">
        <f t="shared" ca="1" si="2290"/>
        <v>705196</v>
      </c>
      <c r="Q4241">
        <f ca="1">IF(P4241&gt;0,1,0)</f>
        <v>1</v>
      </c>
      <c r="R4241">
        <f t="shared" ca="1" si="2276"/>
        <v>24</v>
      </c>
      <c r="S4241">
        <f t="shared" ca="1" si="2277"/>
        <v>4</v>
      </c>
      <c r="T4241">
        <f t="shared" ca="1" si="2278"/>
        <v>6</v>
      </c>
      <c r="U4241">
        <f t="shared" ca="1" si="2279"/>
        <v>12</v>
      </c>
      <c r="V4241">
        <f t="shared" ca="1" si="2280"/>
        <v>5</v>
      </c>
      <c r="X4241">
        <f t="shared" si="2282"/>
        <v>4241</v>
      </c>
      <c r="Y4241">
        <f t="shared" si="2283"/>
        <v>4102</v>
      </c>
      <c r="Z4241">
        <f t="shared" si="2284"/>
        <v>4103</v>
      </c>
      <c r="AA4241">
        <f t="shared" si="2281"/>
        <v>4251</v>
      </c>
      <c r="AB4241">
        <f t="shared" si="2286"/>
        <v>150</v>
      </c>
      <c r="AM4241" t="str">
        <f t="shared" si="2287"/>
        <v>201905HD</v>
      </c>
      <c r="AN4241">
        <f t="shared" ca="1" si="2292"/>
        <v>24.000039682539686</v>
      </c>
      <c r="AO4241">
        <f t="shared" ca="1" si="2293"/>
        <v>3.9980158730158726</v>
      </c>
      <c r="AP4241">
        <f t="shared" ca="1" si="2294"/>
        <v>6.0019841269841274</v>
      </c>
      <c r="AQ4241">
        <f t="shared" ca="1" si="2295"/>
        <v>12.003968253968255</v>
      </c>
      <c r="AR4241">
        <f t="shared" ca="1" si="2296"/>
        <v>5</v>
      </c>
      <c r="AS4241">
        <f ca="1">P4241/J4241</f>
        <v>9.2052575215421484E-2</v>
      </c>
    </row>
    <row r="4242" spans="1:51" x14ac:dyDescent="0.4">
      <c r="A4242">
        <f t="shared" si="2285"/>
        <v>201905</v>
      </c>
      <c r="B4242" t="s">
        <v>196</v>
      </c>
      <c r="C4242" t="s">
        <v>75</v>
      </c>
      <c r="D4242" t="str">
        <f t="shared" ca="1" si="2291"/>
        <v>I110</v>
      </c>
      <c r="E4242">
        <f t="shared" ca="1" si="2269"/>
        <v>200</v>
      </c>
      <c r="F4242">
        <f t="shared" ca="1" si="2270"/>
        <v>15</v>
      </c>
      <c r="G4242" t="str">
        <f t="shared" ca="1" si="2288"/>
        <v>S11</v>
      </c>
      <c r="H4242" t="str">
        <f t="shared" ca="1" si="2289"/>
        <v>S116</v>
      </c>
      <c r="I4242">
        <f ca="1">VLOOKUP(D4242,PRC!$A$2:$B$21,2,0)*E4242</f>
        <v>60000000</v>
      </c>
      <c r="J4242">
        <f t="shared" ca="1" si="2271"/>
        <v>49799996</v>
      </c>
      <c r="K4242">
        <f ca="1">VLOOKUP(D4242,PRC!$A$1:$C$21,3,0)*E4242</f>
        <v>27600000</v>
      </c>
      <c r="L4242">
        <f t="shared" ca="1" si="2272"/>
        <v>3000000</v>
      </c>
      <c r="M4242">
        <f t="shared" ca="1" si="2273"/>
        <v>6000000</v>
      </c>
      <c r="N4242">
        <f t="shared" ca="1" si="2274"/>
        <v>7800000</v>
      </c>
      <c r="O4242">
        <f t="shared" ca="1" si="2275"/>
        <v>5400000</v>
      </c>
      <c r="P4242">
        <f t="shared" ca="1" si="2290"/>
        <v>-4</v>
      </c>
      <c r="Q4242">
        <f ca="1">IF(P4242&gt;0,1,0)</f>
        <v>0</v>
      </c>
      <c r="R4242">
        <f t="shared" ca="1" si="2276"/>
        <v>17</v>
      </c>
      <c r="S4242">
        <f t="shared" ca="1" si="2277"/>
        <v>5</v>
      </c>
      <c r="T4242">
        <f t="shared" ca="1" si="2278"/>
        <v>10</v>
      </c>
      <c r="U4242">
        <f t="shared" ca="1" si="2279"/>
        <v>13</v>
      </c>
      <c r="V4242">
        <f t="shared" ca="1" si="2280"/>
        <v>9</v>
      </c>
      <c r="X4242">
        <f t="shared" si="2282"/>
        <v>4242</v>
      </c>
      <c r="Y4242">
        <f t="shared" si="2283"/>
        <v>4102</v>
      </c>
      <c r="Z4242">
        <f t="shared" si="2284"/>
        <v>4103</v>
      </c>
      <c r="AA4242">
        <f t="shared" si="2281"/>
        <v>4251</v>
      </c>
      <c r="AB4242">
        <f t="shared" si="2286"/>
        <v>150</v>
      </c>
      <c r="AM4242" t="str">
        <f t="shared" si="2287"/>
        <v>201905HD</v>
      </c>
      <c r="AN4242">
        <f t="shared" ca="1" si="2292"/>
        <v>17.000006666666668</v>
      </c>
      <c r="AO4242">
        <f t="shared" ca="1" si="2293"/>
        <v>5</v>
      </c>
      <c r="AP4242">
        <f t="shared" ca="1" si="2294"/>
        <v>10</v>
      </c>
      <c r="AQ4242">
        <f t="shared" ca="1" si="2295"/>
        <v>13</v>
      </c>
      <c r="AR4242">
        <f t="shared" ca="1" si="2296"/>
        <v>9</v>
      </c>
      <c r="AS4242">
        <f ca="1">P4242/J4242</f>
        <v>-8.0321291592071615E-8</v>
      </c>
    </row>
    <row r="4243" spans="1:51" x14ac:dyDescent="0.4">
      <c r="A4243">
        <f t="shared" si="2285"/>
        <v>201905</v>
      </c>
      <c r="B4243" t="s">
        <v>197</v>
      </c>
      <c r="C4243" t="s">
        <v>75</v>
      </c>
      <c r="D4243" t="str">
        <f t="shared" ca="1" si="2291"/>
        <v>I104</v>
      </c>
      <c r="E4243">
        <f t="shared" ca="1" si="2269"/>
        <v>198</v>
      </c>
      <c r="F4243">
        <f t="shared" ca="1" si="2270"/>
        <v>20</v>
      </c>
      <c r="G4243" t="str">
        <f t="shared" ca="1" si="2288"/>
        <v>S11</v>
      </c>
      <c r="H4243" t="str">
        <f t="shared" ca="1" si="2289"/>
        <v>S119</v>
      </c>
      <c r="I4243">
        <f ca="1">VLOOKUP(D4243,PRC!$A$2:$B$21,2,0)*E4243</f>
        <v>13860000</v>
      </c>
      <c r="J4243">
        <f t="shared" ca="1" si="2271"/>
        <v>11365196</v>
      </c>
      <c r="K4243">
        <f ca="1">VLOOKUP(D4243,PRC!$A$1:$C$21,3,0)*E4243</f>
        <v>5821200</v>
      </c>
      <c r="L4243">
        <f t="shared" ca="1" si="2272"/>
        <v>416000</v>
      </c>
      <c r="M4243">
        <f t="shared" ca="1" si="2273"/>
        <v>970000</v>
      </c>
      <c r="N4243">
        <f t="shared" ca="1" si="2274"/>
        <v>1525000</v>
      </c>
      <c r="O4243">
        <f t="shared" ca="1" si="2275"/>
        <v>1109000</v>
      </c>
      <c r="P4243">
        <f t="shared" ca="1" si="2290"/>
        <v>1523996</v>
      </c>
      <c r="Q4243">
        <f ca="1">IF(P4243&gt;0,1,0)</f>
        <v>1</v>
      </c>
      <c r="R4243">
        <f t="shared" ca="1" si="2276"/>
        <v>18</v>
      </c>
      <c r="S4243">
        <f t="shared" ca="1" si="2277"/>
        <v>3</v>
      </c>
      <c r="T4243">
        <f t="shared" ca="1" si="2278"/>
        <v>7</v>
      </c>
      <c r="U4243">
        <f t="shared" ca="1" si="2279"/>
        <v>11</v>
      </c>
      <c r="V4243">
        <f t="shared" ca="1" si="2280"/>
        <v>8</v>
      </c>
      <c r="X4243">
        <f t="shared" si="2282"/>
        <v>4243</v>
      </c>
      <c r="Y4243">
        <f t="shared" si="2283"/>
        <v>4102</v>
      </c>
      <c r="Z4243">
        <f t="shared" si="2284"/>
        <v>4103</v>
      </c>
      <c r="AA4243">
        <f t="shared" si="2281"/>
        <v>4251</v>
      </c>
      <c r="AB4243">
        <f t="shared" si="2286"/>
        <v>150</v>
      </c>
      <c r="AM4243" t="str">
        <f t="shared" si="2287"/>
        <v>201905HD</v>
      </c>
      <c r="AN4243">
        <f t="shared" ca="1" si="2292"/>
        <v>18.000028860028859</v>
      </c>
      <c r="AO4243">
        <f t="shared" ca="1" si="2293"/>
        <v>3.0014430014430014</v>
      </c>
      <c r="AP4243">
        <f t="shared" ca="1" si="2294"/>
        <v>6.9985569985569986</v>
      </c>
      <c r="AQ4243">
        <f t="shared" ca="1" si="2295"/>
        <v>11.002886002886003</v>
      </c>
      <c r="AR4243">
        <f t="shared" ca="1" si="2296"/>
        <v>8.0014430014430005</v>
      </c>
      <c r="AS4243">
        <f ca="1">P4243/J4243</f>
        <v>0.13409324397045155</v>
      </c>
    </row>
    <row r="4244" spans="1:51" x14ac:dyDescent="0.4">
      <c r="A4244">
        <f t="shared" si="2285"/>
        <v>201905</v>
      </c>
      <c r="B4244" t="s">
        <v>198</v>
      </c>
      <c r="C4244" t="s">
        <v>75</v>
      </c>
      <c r="D4244" t="str">
        <f t="shared" ca="1" si="2291"/>
        <v>I107</v>
      </c>
      <c r="E4244">
        <f t="shared" ca="1" si="2269"/>
        <v>167</v>
      </c>
      <c r="F4244">
        <f t="shared" ca="1" si="2270"/>
        <v>17</v>
      </c>
      <c r="G4244" t="str">
        <f t="shared" ca="1" si="2288"/>
        <v>S11</v>
      </c>
      <c r="H4244" t="str">
        <f t="shared" ca="1" si="2289"/>
        <v>S115</v>
      </c>
      <c r="I4244">
        <f ca="1">VLOOKUP(D4244,PRC!$A$2:$B$21,2,0)*E4244</f>
        <v>25050000</v>
      </c>
      <c r="J4244">
        <f t="shared" ca="1" si="2271"/>
        <v>19789496</v>
      </c>
      <c r="K4244">
        <f ca="1">VLOOKUP(D4244,PRC!$A$1:$C$21,3,0)*E4244</f>
        <v>14278500</v>
      </c>
      <c r="L4244">
        <f t="shared" ca="1" si="2272"/>
        <v>1253000</v>
      </c>
      <c r="M4244">
        <f t="shared" ca="1" si="2273"/>
        <v>1754000</v>
      </c>
      <c r="N4244">
        <f t="shared" ca="1" si="2274"/>
        <v>2505000</v>
      </c>
      <c r="O4244">
        <f t="shared" ca="1" si="2275"/>
        <v>2255000</v>
      </c>
      <c r="P4244">
        <f t="shared" ca="1" si="2290"/>
        <v>-2256004</v>
      </c>
      <c r="Q4244">
        <f ca="1">IF(P4244&gt;0,1,0)</f>
        <v>0</v>
      </c>
      <c r="R4244">
        <f t="shared" ca="1" si="2276"/>
        <v>21</v>
      </c>
      <c r="S4244">
        <f t="shared" ca="1" si="2277"/>
        <v>5</v>
      </c>
      <c r="T4244">
        <f t="shared" ca="1" si="2278"/>
        <v>7</v>
      </c>
      <c r="U4244">
        <f t="shared" ca="1" si="2279"/>
        <v>10</v>
      </c>
      <c r="V4244">
        <f t="shared" ca="1" si="2280"/>
        <v>9</v>
      </c>
      <c r="X4244">
        <f t="shared" si="2282"/>
        <v>4244</v>
      </c>
      <c r="Y4244">
        <f t="shared" si="2283"/>
        <v>4102</v>
      </c>
      <c r="Z4244">
        <f t="shared" si="2284"/>
        <v>4103</v>
      </c>
      <c r="AA4244">
        <f t="shared" si="2281"/>
        <v>4251</v>
      </c>
      <c r="AB4244">
        <f t="shared" si="2286"/>
        <v>150</v>
      </c>
      <c r="AM4244" t="str">
        <f t="shared" si="2287"/>
        <v>201905HD</v>
      </c>
      <c r="AN4244">
        <f t="shared" ca="1" si="2292"/>
        <v>21.000015968063867</v>
      </c>
      <c r="AO4244">
        <f t="shared" ca="1" si="2293"/>
        <v>5.0019960079840313</v>
      </c>
      <c r="AP4244">
        <f t="shared" ca="1" si="2294"/>
        <v>7.0019960079840322</v>
      </c>
      <c r="AQ4244">
        <f t="shared" ca="1" si="2295"/>
        <v>10</v>
      </c>
      <c r="AR4244">
        <f t="shared" ca="1" si="2296"/>
        <v>9.0019960079840331</v>
      </c>
      <c r="AS4244">
        <f ca="1">P4244/J4244</f>
        <v>-0.11400007357438512</v>
      </c>
    </row>
    <row r="4245" spans="1:51" x14ac:dyDescent="0.4">
      <c r="A4245">
        <f t="shared" si="2285"/>
        <v>201905</v>
      </c>
      <c r="B4245" t="s">
        <v>199</v>
      </c>
      <c r="C4245" t="s">
        <v>75</v>
      </c>
      <c r="D4245" t="str">
        <f t="shared" ca="1" si="2291"/>
        <v>I104</v>
      </c>
      <c r="E4245">
        <f t="shared" ca="1" si="2269"/>
        <v>107</v>
      </c>
      <c r="F4245">
        <f t="shared" ca="1" si="2270"/>
        <v>20</v>
      </c>
      <c r="G4245" t="str">
        <f t="shared" ca="1" si="2288"/>
        <v>S11</v>
      </c>
      <c r="H4245" t="str">
        <f t="shared" ca="1" si="2289"/>
        <v>S113</v>
      </c>
      <c r="I4245">
        <f ca="1">VLOOKUP(D4245,PRC!$A$2:$B$21,2,0)*E4245</f>
        <v>7490000</v>
      </c>
      <c r="J4245">
        <f t="shared" ca="1" si="2271"/>
        <v>5617496</v>
      </c>
      <c r="K4245">
        <f ca="1">VLOOKUP(D4245,PRC!$A$1:$C$21,3,0)*E4245</f>
        <v>3145800</v>
      </c>
      <c r="L4245">
        <f t="shared" ca="1" si="2272"/>
        <v>300000</v>
      </c>
      <c r="M4245">
        <f t="shared" ca="1" si="2273"/>
        <v>375000</v>
      </c>
      <c r="N4245">
        <f t="shared" ca="1" si="2274"/>
        <v>824000</v>
      </c>
      <c r="O4245">
        <f t="shared" ca="1" si="2275"/>
        <v>599000</v>
      </c>
      <c r="P4245">
        <f t="shared" ca="1" si="2290"/>
        <v>373696</v>
      </c>
      <c r="Q4245">
        <f ca="1">IF(P4245&gt;0,1,0)</f>
        <v>1</v>
      </c>
      <c r="R4245">
        <f t="shared" ca="1" si="2276"/>
        <v>25</v>
      </c>
      <c r="S4245">
        <f t="shared" ca="1" si="2277"/>
        <v>4</v>
      </c>
      <c r="T4245">
        <f t="shared" ca="1" si="2278"/>
        <v>5</v>
      </c>
      <c r="U4245">
        <f t="shared" ca="1" si="2279"/>
        <v>11</v>
      </c>
      <c r="V4245">
        <f t="shared" ca="1" si="2280"/>
        <v>8</v>
      </c>
      <c r="X4245">
        <f t="shared" si="2282"/>
        <v>4245</v>
      </c>
      <c r="Y4245">
        <f t="shared" si="2283"/>
        <v>4102</v>
      </c>
      <c r="Z4245">
        <f t="shared" si="2284"/>
        <v>4103</v>
      </c>
      <c r="AA4245">
        <f t="shared" si="2281"/>
        <v>4251</v>
      </c>
      <c r="AB4245">
        <f t="shared" si="2286"/>
        <v>150</v>
      </c>
      <c r="AM4245" t="str">
        <f t="shared" si="2287"/>
        <v>201905HD</v>
      </c>
      <c r="AN4245">
        <f t="shared" ca="1" si="2292"/>
        <v>25.00005340453939</v>
      </c>
      <c r="AO4245">
        <f t="shared" ca="1" si="2293"/>
        <v>4.0053404539385848</v>
      </c>
      <c r="AP4245">
        <f t="shared" ca="1" si="2294"/>
        <v>5.0066755674232306</v>
      </c>
      <c r="AQ4245">
        <f t="shared" ca="1" si="2295"/>
        <v>11.001335113484647</v>
      </c>
      <c r="AR4245">
        <f t="shared" ca="1" si="2296"/>
        <v>7.9973297730307076</v>
      </c>
      <c r="AS4245">
        <f ca="1">P4245/J4245</f>
        <v>6.6523589869934938E-2</v>
      </c>
    </row>
    <row r="4246" spans="1:51" x14ac:dyDescent="0.4">
      <c r="A4246">
        <f t="shared" si="2285"/>
        <v>201905</v>
      </c>
      <c r="B4246" t="s">
        <v>200</v>
      </c>
      <c r="C4246" t="s">
        <v>75</v>
      </c>
      <c r="D4246" t="str">
        <f t="shared" ca="1" si="2291"/>
        <v>I101</v>
      </c>
      <c r="E4246">
        <f t="shared" ca="1" si="2269"/>
        <v>116</v>
      </c>
      <c r="F4246">
        <f t="shared" ca="1" si="2270"/>
        <v>23</v>
      </c>
      <c r="G4246" t="str">
        <f t="shared" ca="1" si="2288"/>
        <v>S11</v>
      </c>
      <c r="H4246" t="str">
        <f t="shared" ca="1" si="2289"/>
        <v>S112</v>
      </c>
      <c r="I4246">
        <f ca="1">VLOOKUP(D4246,PRC!$A$2:$B$21,2,0)*E4246</f>
        <v>3480000</v>
      </c>
      <c r="J4246">
        <f t="shared" ca="1" si="2271"/>
        <v>2679596</v>
      </c>
      <c r="K4246">
        <f ca="1">VLOOKUP(D4246,PRC!$A$1:$C$21,3,0)*E4246</f>
        <v>1809600</v>
      </c>
      <c r="L4246">
        <f t="shared" ca="1" si="2272"/>
        <v>174000</v>
      </c>
      <c r="M4246">
        <f t="shared" ca="1" si="2273"/>
        <v>348000</v>
      </c>
      <c r="N4246">
        <f t="shared" ca="1" si="2274"/>
        <v>522000</v>
      </c>
      <c r="O4246">
        <f t="shared" ca="1" si="2275"/>
        <v>278000</v>
      </c>
      <c r="P4246">
        <f t="shared" ca="1" si="2290"/>
        <v>-452004</v>
      </c>
      <c r="Q4246">
        <f ca="1">IF(P4246&gt;0,1,0)</f>
        <v>0</v>
      </c>
      <c r="R4246">
        <f t="shared" ca="1" si="2276"/>
        <v>23</v>
      </c>
      <c r="S4246">
        <f t="shared" ca="1" si="2277"/>
        <v>5</v>
      </c>
      <c r="T4246">
        <f t="shared" ca="1" si="2278"/>
        <v>10</v>
      </c>
      <c r="U4246">
        <f t="shared" ca="1" si="2279"/>
        <v>15</v>
      </c>
      <c r="V4246">
        <f t="shared" ca="1" si="2280"/>
        <v>8</v>
      </c>
      <c r="X4246">
        <f t="shared" si="2282"/>
        <v>4246</v>
      </c>
      <c r="Y4246">
        <f t="shared" si="2283"/>
        <v>4102</v>
      </c>
      <c r="Z4246">
        <f t="shared" si="2284"/>
        <v>4103</v>
      </c>
      <c r="AA4246">
        <f t="shared" si="2281"/>
        <v>4251</v>
      </c>
      <c r="AB4246">
        <f t="shared" si="2286"/>
        <v>150</v>
      </c>
      <c r="AM4246" t="str">
        <f t="shared" si="2287"/>
        <v>201905HD</v>
      </c>
      <c r="AN4246">
        <f t="shared" ca="1" si="2292"/>
        <v>23.000114942528739</v>
      </c>
      <c r="AO4246">
        <f t="shared" ca="1" si="2293"/>
        <v>5</v>
      </c>
      <c r="AP4246">
        <f t="shared" ca="1" si="2294"/>
        <v>10</v>
      </c>
      <c r="AQ4246">
        <f t="shared" ca="1" si="2295"/>
        <v>15</v>
      </c>
      <c r="AR4246">
        <f t="shared" ca="1" si="2296"/>
        <v>7.9885057471264371</v>
      </c>
      <c r="AS4246">
        <f ca="1">P4246/J4246</f>
        <v>-0.16868363738414299</v>
      </c>
    </row>
    <row r="4247" spans="1:51" x14ac:dyDescent="0.4">
      <c r="A4247">
        <f t="shared" si="2285"/>
        <v>201905</v>
      </c>
      <c r="B4247" t="s">
        <v>201</v>
      </c>
      <c r="C4247" t="s">
        <v>75</v>
      </c>
      <c r="D4247" t="str">
        <f t="shared" ca="1" si="2291"/>
        <v>I117</v>
      </c>
      <c r="E4247">
        <f t="shared" ca="1" si="2269"/>
        <v>171</v>
      </c>
      <c r="F4247">
        <f t="shared" ca="1" si="2270"/>
        <v>16</v>
      </c>
      <c r="G4247" t="str">
        <f t="shared" ca="1" si="2288"/>
        <v>S12</v>
      </c>
      <c r="H4247" t="str">
        <f t="shared" ca="1" si="2289"/>
        <v>S120</v>
      </c>
      <c r="I4247">
        <f ca="1">VLOOKUP(D4247,PRC!$A$2:$B$21,2,0)*E4247</f>
        <v>427500000</v>
      </c>
      <c r="J4247">
        <f t="shared" ca="1" si="2271"/>
        <v>346274996</v>
      </c>
      <c r="K4247">
        <f ca="1">VLOOKUP(D4247,PRC!$A$1:$C$21,3,0)*E4247</f>
        <v>196650000</v>
      </c>
      <c r="L4247">
        <f t="shared" ca="1" si="2272"/>
        <v>12825000</v>
      </c>
      <c r="M4247">
        <f t="shared" ca="1" si="2273"/>
        <v>34200000</v>
      </c>
      <c r="N4247">
        <f t="shared" ca="1" si="2274"/>
        <v>55575000</v>
      </c>
      <c r="O4247">
        <f t="shared" ca="1" si="2275"/>
        <v>21375000</v>
      </c>
      <c r="P4247">
        <f t="shared" ca="1" si="2290"/>
        <v>25649996</v>
      </c>
      <c r="Q4247">
        <f ca="1">IF(P4247&gt;0,1,0)</f>
        <v>1</v>
      </c>
      <c r="R4247">
        <f t="shared" ca="1" si="2276"/>
        <v>19</v>
      </c>
      <c r="S4247">
        <f t="shared" ca="1" si="2277"/>
        <v>3</v>
      </c>
      <c r="T4247">
        <f t="shared" ca="1" si="2278"/>
        <v>8</v>
      </c>
      <c r="U4247">
        <f t="shared" ca="1" si="2279"/>
        <v>13</v>
      </c>
      <c r="V4247">
        <f t="shared" ca="1" si="2280"/>
        <v>5</v>
      </c>
      <c r="X4247">
        <f t="shared" si="2282"/>
        <v>4247</v>
      </c>
      <c r="Y4247">
        <f t="shared" si="2283"/>
        <v>4102</v>
      </c>
      <c r="Z4247">
        <f t="shared" si="2284"/>
        <v>4103</v>
      </c>
      <c r="AA4247">
        <f t="shared" si="2281"/>
        <v>4251</v>
      </c>
      <c r="AB4247">
        <f t="shared" si="2286"/>
        <v>150</v>
      </c>
      <c r="AM4247" t="str">
        <f t="shared" si="2287"/>
        <v>201905HD</v>
      </c>
      <c r="AN4247">
        <f t="shared" ca="1" si="2292"/>
        <v>19.00000093567251</v>
      </c>
      <c r="AO4247">
        <f t="shared" ca="1" si="2293"/>
        <v>3</v>
      </c>
      <c r="AP4247">
        <f t="shared" ca="1" si="2294"/>
        <v>8</v>
      </c>
      <c r="AQ4247">
        <f t="shared" ca="1" si="2295"/>
        <v>13</v>
      </c>
      <c r="AR4247">
        <f t="shared" ca="1" si="2296"/>
        <v>5</v>
      </c>
      <c r="AS4247">
        <f ca="1">P4247/J4247</f>
        <v>7.4074063378229013E-2</v>
      </c>
    </row>
    <row r="4248" spans="1:51" x14ac:dyDescent="0.4">
      <c r="A4248">
        <f t="shared" si="2285"/>
        <v>201905</v>
      </c>
      <c r="B4248" t="s">
        <v>202</v>
      </c>
      <c r="C4248" t="s">
        <v>75</v>
      </c>
      <c r="D4248" t="str">
        <f t="shared" ca="1" si="2291"/>
        <v>I118</v>
      </c>
      <c r="E4248">
        <f t="shared" ca="1" si="2269"/>
        <v>175</v>
      </c>
      <c r="F4248">
        <f t="shared" ca="1" si="2270"/>
        <v>20</v>
      </c>
      <c r="G4248" t="str">
        <f t="shared" ca="1" si="2288"/>
        <v>S11</v>
      </c>
      <c r="H4248" t="str">
        <f t="shared" ca="1" si="2289"/>
        <v>S118</v>
      </c>
      <c r="I4248">
        <f ca="1">VLOOKUP(D4248,PRC!$A$2:$B$21,2,0)*E4248</f>
        <v>92750000</v>
      </c>
      <c r="J4248">
        <f t="shared" ca="1" si="2271"/>
        <v>74199996</v>
      </c>
      <c r="K4248">
        <f ca="1">VLOOKUP(D4248,PRC!$A$1:$C$21,3,0)*E4248</f>
        <v>38955000</v>
      </c>
      <c r="L4248">
        <f t="shared" ca="1" si="2272"/>
        <v>3710000</v>
      </c>
      <c r="M4248">
        <f t="shared" ca="1" si="2273"/>
        <v>5565000</v>
      </c>
      <c r="N4248">
        <f t="shared" ca="1" si="2274"/>
        <v>12985000</v>
      </c>
      <c r="O4248">
        <f t="shared" ca="1" si="2275"/>
        <v>5565000</v>
      </c>
      <c r="P4248">
        <f t="shared" ca="1" si="2290"/>
        <v>7419996</v>
      </c>
      <c r="Q4248">
        <f ca="1">IF(P4248&gt;0,1,0)</f>
        <v>1</v>
      </c>
      <c r="R4248">
        <f t="shared" ca="1" si="2276"/>
        <v>20</v>
      </c>
      <c r="S4248">
        <f t="shared" ca="1" si="2277"/>
        <v>4</v>
      </c>
      <c r="T4248">
        <f t="shared" ca="1" si="2278"/>
        <v>6</v>
      </c>
      <c r="U4248">
        <f t="shared" ca="1" si="2279"/>
        <v>14</v>
      </c>
      <c r="V4248">
        <f t="shared" ca="1" si="2280"/>
        <v>6</v>
      </c>
      <c r="X4248">
        <f t="shared" si="2282"/>
        <v>4248</v>
      </c>
      <c r="Y4248">
        <f t="shared" si="2283"/>
        <v>4102</v>
      </c>
      <c r="Z4248">
        <f t="shared" si="2284"/>
        <v>4103</v>
      </c>
      <c r="AA4248">
        <f t="shared" si="2281"/>
        <v>4251</v>
      </c>
      <c r="AB4248">
        <f t="shared" si="2286"/>
        <v>150</v>
      </c>
      <c r="AM4248" t="str">
        <f t="shared" si="2287"/>
        <v>201905HD</v>
      </c>
      <c r="AN4248">
        <f t="shared" ca="1" si="2292"/>
        <v>20.000004312668462</v>
      </c>
      <c r="AO4248">
        <f t="shared" ca="1" si="2293"/>
        <v>4</v>
      </c>
      <c r="AP4248">
        <f t="shared" ca="1" si="2294"/>
        <v>6</v>
      </c>
      <c r="AQ4248">
        <f t="shared" ca="1" si="2295"/>
        <v>14.000000000000002</v>
      </c>
      <c r="AR4248">
        <f t="shared" ca="1" si="2296"/>
        <v>6</v>
      </c>
      <c r="AS4248">
        <f ca="1">P4248/J4248</f>
        <v>9.9999951482477173E-2</v>
      </c>
    </row>
    <row r="4249" spans="1:51" x14ac:dyDescent="0.4">
      <c r="A4249">
        <f t="shared" si="2285"/>
        <v>201905</v>
      </c>
      <c r="B4249" t="s">
        <v>203</v>
      </c>
      <c r="C4249" t="s">
        <v>75</v>
      </c>
      <c r="D4249" t="str">
        <f t="shared" ca="1" si="2291"/>
        <v>I110</v>
      </c>
      <c r="E4249">
        <f t="shared" ca="1" si="2269"/>
        <v>159</v>
      </c>
      <c r="F4249">
        <f t="shared" ca="1" si="2270"/>
        <v>20</v>
      </c>
      <c r="G4249" t="str">
        <f t="shared" ca="1" si="2288"/>
        <v>S11</v>
      </c>
      <c r="H4249" t="str">
        <f t="shared" ca="1" si="2289"/>
        <v>S119</v>
      </c>
      <c r="I4249">
        <f ca="1">VLOOKUP(D4249,PRC!$A$2:$B$21,2,0)*E4249</f>
        <v>47700000</v>
      </c>
      <c r="J4249">
        <f t="shared" ca="1" si="2271"/>
        <v>35774996</v>
      </c>
      <c r="K4249">
        <f ca="1">VLOOKUP(D4249,PRC!$A$1:$C$21,3,0)*E4249</f>
        <v>21942000</v>
      </c>
      <c r="L4249">
        <f t="shared" ca="1" si="2272"/>
        <v>1908000</v>
      </c>
      <c r="M4249">
        <f t="shared" ca="1" si="2273"/>
        <v>2385000</v>
      </c>
      <c r="N4249">
        <f t="shared" ca="1" si="2274"/>
        <v>5247000</v>
      </c>
      <c r="O4249">
        <f t="shared" ca="1" si="2275"/>
        <v>3339000</v>
      </c>
      <c r="P4249">
        <f t="shared" ca="1" si="2290"/>
        <v>953996</v>
      </c>
      <c r="Q4249">
        <f ca="1">IF(P4249&gt;0,1,0)</f>
        <v>1</v>
      </c>
      <c r="R4249">
        <f t="shared" ca="1" si="2276"/>
        <v>25</v>
      </c>
      <c r="S4249">
        <f t="shared" ca="1" si="2277"/>
        <v>4</v>
      </c>
      <c r="T4249">
        <f t="shared" ca="1" si="2278"/>
        <v>5</v>
      </c>
      <c r="U4249">
        <f t="shared" ca="1" si="2279"/>
        <v>11</v>
      </c>
      <c r="V4249">
        <f t="shared" ca="1" si="2280"/>
        <v>7</v>
      </c>
      <c r="X4249">
        <f t="shared" si="2282"/>
        <v>4249</v>
      </c>
      <c r="Y4249">
        <f t="shared" si="2283"/>
        <v>4102</v>
      </c>
      <c r="Z4249">
        <f t="shared" si="2284"/>
        <v>4103</v>
      </c>
      <c r="AA4249">
        <f t="shared" si="2281"/>
        <v>4251</v>
      </c>
      <c r="AB4249">
        <f t="shared" si="2286"/>
        <v>150</v>
      </c>
      <c r="AM4249" t="str">
        <f t="shared" si="2287"/>
        <v>201905HD</v>
      </c>
      <c r="AN4249">
        <f t="shared" ca="1" si="2292"/>
        <v>25.000008385744231</v>
      </c>
      <c r="AO4249">
        <f t="shared" ca="1" si="2293"/>
        <v>4</v>
      </c>
      <c r="AP4249">
        <f t="shared" ca="1" si="2294"/>
        <v>5</v>
      </c>
      <c r="AQ4249">
        <f t="shared" ca="1" si="2295"/>
        <v>11</v>
      </c>
      <c r="AR4249">
        <f t="shared" ca="1" si="2296"/>
        <v>7.0000000000000009</v>
      </c>
      <c r="AS4249">
        <f ca="1">P4249/J4249</f>
        <v>2.666655783832932E-2</v>
      </c>
    </row>
    <row r="4250" spans="1:51" x14ac:dyDescent="0.4">
      <c r="A4250">
        <f t="shared" si="2285"/>
        <v>201905</v>
      </c>
      <c r="B4250" t="s">
        <v>204</v>
      </c>
      <c r="C4250" t="s">
        <v>75</v>
      </c>
      <c r="D4250" t="str">
        <f t="shared" ca="1" si="2291"/>
        <v>I108</v>
      </c>
      <c r="E4250">
        <f t="shared" ca="1" si="2269"/>
        <v>170</v>
      </c>
      <c r="F4250">
        <f t="shared" ca="1" si="2270"/>
        <v>25</v>
      </c>
      <c r="G4250" t="str">
        <f t="shared" ca="1" si="2288"/>
        <v>S10</v>
      </c>
      <c r="H4250" t="str">
        <f t="shared" ca="1" si="2289"/>
        <v>S108</v>
      </c>
      <c r="I4250">
        <f ca="1">VLOOKUP(D4250,PRC!$A$2:$B$21,2,0)*E4250</f>
        <v>6800000</v>
      </c>
      <c r="J4250">
        <f t="shared" ca="1" si="2271"/>
        <v>5235996</v>
      </c>
      <c r="K4250">
        <f ca="1">VLOOKUP(D4250,PRC!$A$1:$C$21,3,0)*E4250</f>
        <v>3128000</v>
      </c>
      <c r="L4250">
        <f t="shared" ca="1" si="2272"/>
        <v>340000</v>
      </c>
      <c r="M4250">
        <f t="shared" ca="1" si="2273"/>
        <v>340000</v>
      </c>
      <c r="N4250">
        <f t="shared" ca="1" si="2274"/>
        <v>1020000</v>
      </c>
      <c r="O4250">
        <f t="shared" ca="1" si="2275"/>
        <v>408000</v>
      </c>
      <c r="P4250">
        <f t="shared" ca="1" si="2290"/>
        <v>-4</v>
      </c>
      <c r="Q4250">
        <f ca="1">IF(P4250&gt;0,1,0)</f>
        <v>0</v>
      </c>
      <c r="R4250">
        <f t="shared" ca="1" si="2276"/>
        <v>23</v>
      </c>
      <c r="S4250">
        <f t="shared" ca="1" si="2277"/>
        <v>5</v>
      </c>
      <c r="T4250">
        <f t="shared" ca="1" si="2278"/>
        <v>5</v>
      </c>
      <c r="U4250">
        <f t="shared" ca="1" si="2279"/>
        <v>15</v>
      </c>
      <c r="V4250">
        <f t="shared" ca="1" si="2280"/>
        <v>6</v>
      </c>
      <c r="X4250">
        <f t="shared" si="2282"/>
        <v>4250</v>
      </c>
      <c r="Y4250">
        <f t="shared" si="2283"/>
        <v>4102</v>
      </c>
      <c r="Z4250">
        <f t="shared" si="2284"/>
        <v>4103</v>
      </c>
      <c r="AA4250">
        <f t="shared" si="2281"/>
        <v>4251</v>
      </c>
      <c r="AB4250">
        <f t="shared" si="2286"/>
        <v>150</v>
      </c>
      <c r="AM4250" t="str">
        <f t="shared" si="2287"/>
        <v>201905HD</v>
      </c>
      <c r="AN4250">
        <f t="shared" ca="1" si="2292"/>
        <v>23.000058823529411</v>
      </c>
      <c r="AO4250">
        <f t="shared" ca="1" si="2293"/>
        <v>5</v>
      </c>
      <c r="AP4250">
        <f t="shared" ca="1" si="2294"/>
        <v>5</v>
      </c>
      <c r="AQ4250">
        <f t="shared" ca="1" si="2295"/>
        <v>15</v>
      </c>
      <c r="AR4250">
        <f t="shared" ca="1" si="2296"/>
        <v>6</v>
      </c>
      <c r="AS4250">
        <f ca="1">P4250/J4250</f>
        <v>-7.6394252402026282E-7</v>
      </c>
    </row>
    <row r="4251" spans="1:51" x14ac:dyDescent="0.4">
      <c r="A4251">
        <f t="shared" si="2285"/>
        <v>201905</v>
      </c>
      <c r="B4251" t="s">
        <v>205</v>
      </c>
      <c r="C4251" t="s">
        <v>75</v>
      </c>
      <c r="D4251" t="str">
        <f t="shared" ca="1" si="2291"/>
        <v>I118</v>
      </c>
      <c r="E4251">
        <f t="shared" ca="1" si="2269"/>
        <v>156</v>
      </c>
      <c r="F4251">
        <f t="shared" ca="1" si="2270"/>
        <v>20</v>
      </c>
      <c r="G4251" t="str">
        <f t="shared" ca="1" si="2288"/>
        <v>S11</v>
      </c>
      <c r="H4251" t="str">
        <f t="shared" ca="1" si="2289"/>
        <v>S112</v>
      </c>
      <c r="I4251">
        <f ca="1">VLOOKUP(D4251,PRC!$A$2:$B$21,2,0)*E4251</f>
        <v>82680000</v>
      </c>
      <c r="J4251">
        <f t="shared" ca="1" si="2271"/>
        <v>62836796</v>
      </c>
      <c r="K4251">
        <f ca="1">VLOOKUP(D4251,PRC!$A$1:$C$21,3,0)*E4251</f>
        <v>34725600</v>
      </c>
      <c r="L4251">
        <f t="shared" ca="1" si="2272"/>
        <v>4134000</v>
      </c>
      <c r="M4251">
        <f t="shared" ca="1" si="2273"/>
        <v>8268000</v>
      </c>
      <c r="N4251">
        <f t="shared" ca="1" si="2274"/>
        <v>10748000</v>
      </c>
      <c r="O4251">
        <f t="shared" ca="1" si="2275"/>
        <v>7441000</v>
      </c>
      <c r="P4251">
        <f t="shared" ca="1" si="2290"/>
        <v>-2479804</v>
      </c>
      <c r="Q4251">
        <f ca="1">IF(P4251&gt;0,1,0)</f>
        <v>0</v>
      </c>
      <c r="R4251">
        <f t="shared" ca="1" si="2276"/>
        <v>24</v>
      </c>
      <c r="S4251">
        <f t="shared" ca="1" si="2277"/>
        <v>5</v>
      </c>
      <c r="T4251">
        <f t="shared" ca="1" si="2278"/>
        <v>10</v>
      </c>
      <c r="U4251">
        <f t="shared" ca="1" si="2279"/>
        <v>13</v>
      </c>
      <c r="V4251">
        <f t="shared" ca="1" si="2280"/>
        <v>9</v>
      </c>
      <c r="X4251">
        <f t="shared" si="2282"/>
        <v>4251</v>
      </c>
      <c r="Y4251">
        <f t="shared" si="2283"/>
        <v>4102</v>
      </c>
      <c r="Z4251">
        <f t="shared" si="2284"/>
        <v>4103</v>
      </c>
      <c r="AA4251">
        <f t="shared" si="2281"/>
        <v>4251</v>
      </c>
      <c r="AB4251">
        <f t="shared" si="2286"/>
        <v>150</v>
      </c>
      <c r="AM4251" t="str">
        <f t="shared" si="2287"/>
        <v>201905HD</v>
      </c>
      <c r="AN4251">
        <f t="shared" ca="1" si="2292"/>
        <v>24.000004837929367</v>
      </c>
      <c r="AO4251">
        <f t="shared" ca="1" si="2293"/>
        <v>5</v>
      </c>
      <c r="AP4251">
        <f t="shared" ca="1" si="2294"/>
        <v>10</v>
      </c>
      <c r="AQ4251">
        <f t="shared" ca="1" si="2295"/>
        <v>12.999516207063378</v>
      </c>
      <c r="AR4251">
        <f t="shared" ca="1" si="2296"/>
        <v>8.999758103531688</v>
      </c>
      <c r="AS4251">
        <f ca="1">P4251/J4251</f>
        <v>-3.9464201834861219E-2</v>
      </c>
    </row>
    <row r="4252" spans="1:51" x14ac:dyDescent="0.4">
      <c r="A4252" s="1">
        <f t="shared" si="2285"/>
        <v>201905</v>
      </c>
      <c r="B4252" s="1" t="s">
        <v>287</v>
      </c>
      <c r="C4252" s="1" t="s">
        <v>288</v>
      </c>
      <c r="D4252" s="1" t="str">
        <f ca="1">"I"&amp;RANDBETWEEN(101,120)</f>
        <v>I102</v>
      </c>
      <c r="E4252" s="3">
        <f t="shared" ca="1" si="2269"/>
        <v>29</v>
      </c>
      <c r="F4252" s="3">
        <f t="shared" ca="1" si="2270"/>
        <v>15</v>
      </c>
      <c r="G4252" s="1" t="str">
        <f ca="1">LEFT(H4252,3)</f>
        <v>S10</v>
      </c>
      <c r="H4252" s="1" t="str">
        <f ca="1">"S"&amp;RANDBETWEEN(101,120)</f>
        <v>S101</v>
      </c>
      <c r="I4252" s="1">
        <f ca="1">VLOOKUP(D4252,PRC!$A$2:$B$21,2,0)*E4252</f>
        <v>1160000</v>
      </c>
      <c r="J4252" s="1">
        <f t="shared" ca="1" si="2271"/>
        <v>1043996</v>
      </c>
      <c r="K4252" s="1">
        <f ca="1">VLOOKUP(D4252,PRC!$A$1:$C$21,3,0)*E4252</f>
        <v>545200</v>
      </c>
      <c r="L4252" s="1">
        <f t="shared" ca="1" si="2272"/>
        <v>35000</v>
      </c>
      <c r="M4252" s="1">
        <f t="shared" ca="1" si="2273"/>
        <v>58000</v>
      </c>
      <c r="N4252" s="1">
        <f t="shared" ca="1" si="2274"/>
        <v>93000</v>
      </c>
      <c r="O4252" s="1">
        <f t="shared" ca="1" si="2275"/>
        <v>58000</v>
      </c>
      <c r="P4252" s="1">
        <f ca="1">J4252-SUM(K4252:O4252)</f>
        <v>254796</v>
      </c>
      <c r="Q4252">
        <f ca="1">IF(P4252&gt;0,1,0)</f>
        <v>1</v>
      </c>
      <c r="R4252" s="3">
        <f t="shared" ca="1" si="2276"/>
        <v>10</v>
      </c>
      <c r="S4252" s="3">
        <f t="shared" ca="1" si="2277"/>
        <v>3</v>
      </c>
      <c r="T4252" s="3">
        <f t="shared" ca="1" si="2278"/>
        <v>5</v>
      </c>
      <c r="U4252" s="3">
        <f t="shared" ca="1" si="2279"/>
        <v>8</v>
      </c>
      <c r="V4252" s="3">
        <f t="shared" ca="1" si="2280"/>
        <v>5</v>
      </c>
      <c r="W4252" t="str">
        <f>C4252&amp;A4252&amp;"EBIT"</f>
        <v>KS201905EBIT</v>
      </c>
      <c r="X4252">
        <f t="shared" si="2282"/>
        <v>4252</v>
      </c>
      <c r="Y4252">
        <f t="shared" si="2283"/>
        <v>4252</v>
      </c>
      <c r="Z4252">
        <f t="shared" si="2284"/>
        <v>4253</v>
      </c>
      <c r="AA4252">
        <f t="shared" si="2281"/>
        <v>4451</v>
      </c>
      <c r="AB4252">
        <f t="shared" si="2286"/>
        <v>200</v>
      </c>
      <c r="AC4252" s="4" t="s">
        <v>1106</v>
      </c>
      <c r="AD4252">
        <f>VLOOKUP(C4252&amp;A4252&amp;AC4252,PRF_POL!$A$2:$J$97,5,0)</f>
        <v>20</v>
      </c>
      <c r="AE4252">
        <f>$AE$2</f>
        <v>40</v>
      </c>
      <c r="AF4252">
        <f>VLOOKUP($C4252&amp;$A4252&amp;$AC4252,PRF_POL!$A$2:$J$97,6,0)</f>
        <v>10</v>
      </c>
      <c r="AG4252">
        <f>VLOOKUP($C4252&amp;$A4252&amp;$AC4252,PRF_POL!$A$2:$J$97,7,0)</f>
        <v>1</v>
      </c>
      <c r="AH4252">
        <f>VLOOKUP($C4252&amp;$A4252&amp;$AC4252,PRF_POL!$A$2:$J$97,8,0)</f>
        <v>4</v>
      </c>
      <c r="AI4252">
        <f>VLOOKUP($C4252&amp;$A4252&amp;$AC4252,PRF_POL!$A$2:$J$97,9,0)</f>
        <v>3</v>
      </c>
      <c r="AJ4252">
        <f>VLOOKUP($C4252&amp;$A4252&amp;$AC4252,PRF_POL!$A$2:$J$97,10,0)</f>
        <v>5</v>
      </c>
      <c r="AK4252">
        <f>SUM(AE4252:AJ4252)</f>
        <v>63</v>
      </c>
      <c r="AL4252" s="3">
        <f ca="1">SUM(INDIRECT("P"&amp;Y4252):INDIRECT("P"&amp;AA4252))</f>
        <v>779963050</v>
      </c>
      <c r="AM4252" t="str">
        <f t="shared" si="2287"/>
        <v>201905KS</v>
      </c>
      <c r="AN4252">
        <f ca="1">(1-J4252/I4252)*100</f>
        <v>10.000344827586204</v>
      </c>
      <c r="AO4252">
        <f ca="1">L4252/$I4252*100</f>
        <v>3.0172413793103448</v>
      </c>
      <c r="AP4252">
        <f t="shared" ca="1" si="2294"/>
        <v>5</v>
      </c>
      <c r="AQ4252">
        <f t="shared" ca="1" si="2295"/>
        <v>8.0172413793103434</v>
      </c>
      <c r="AR4252">
        <f t="shared" ca="1" si="2296"/>
        <v>5</v>
      </c>
      <c r="AS4252">
        <f ca="1">P4252/J4252</f>
        <v>0.24405840635404732</v>
      </c>
      <c r="AT4252">
        <f ca="1">MIN(INDIRECT("E"&amp;$Y4252):INDIRECT("E"&amp;$AA4252))</f>
        <v>20</v>
      </c>
      <c r="AU4252">
        <f ca="1">MIN(INDIRECT("AN"&amp;$Y4252):INDIRECT("AN"&amp;$AA4252))</f>
        <v>10.000004651162786</v>
      </c>
      <c r="AV4252">
        <f ca="1">MIN(INDIRECT("AO"&amp;$Y4252):INDIRECT("AO"&amp;$AA4252))</f>
        <v>0.90909090909090906</v>
      </c>
      <c r="AW4252">
        <f ca="1">MIN(INDIRECT("AP"&amp;$Y4252):INDIRECT("AP"&amp;$AA4252))</f>
        <v>3.9285714285714284</v>
      </c>
      <c r="AX4252">
        <f ca="1">MIN(INDIRECT("AQ"&amp;$Y4252):INDIRECT("AQ"&amp;$AA4252))</f>
        <v>2.96875</v>
      </c>
      <c r="AY4252">
        <f ca="1">MIN(INDIRECT("AR"&amp;$Y4252):INDIRECT("AR"&amp;$AA4252))</f>
        <v>5</v>
      </c>
    </row>
    <row r="4253" spans="1:51" x14ac:dyDescent="0.4">
      <c r="A4253">
        <f t="shared" si="2285"/>
        <v>201905</v>
      </c>
      <c r="B4253" t="s">
        <v>289</v>
      </c>
      <c r="C4253" t="s">
        <v>288</v>
      </c>
      <c r="D4253" t="str">
        <f ca="1">"I"&amp;RANDBETWEEN(101,120)</f>
        <v>I105</v>
      </c>
      <c r="E4253">
        <f t="shared" ca="1" si="2269"/>
        <v>37</v>
      </c>
      <c r="F4253">
        <f t="shared" ca="1" si="2270"/>
        <v>15</v>
      </c>
      <c r="G4253" t="str">
        <f t="shared" ref="G4253:G4316" ca="1" si="2297">LEFT(H4253,3)</f>
        <v>S11</v>
      </c>
      <c r="H4253" t="str">
        <f t="shared" ref="H4253:H4316" ca="1" si="2298">"S"&amp;RANDBETWEEN(101,120)</f>
        <v>S116</v>
      </c>
      <c r="I4253">
        <f ca="1">VLOOKUP(D4253,PRC!$A$2:$B$21,2,0)*E4253</f>
        <v>3700000</v>
      </c>
      <c r="J4253">
        <f t="shared" ca="1" si="2271"/>
        <v>3033996</v>
      </c>
      <c r="K4253">
        <f ca="1">VLOOKUP(D4253,PRC!$A$1:$C$21,3,0)*E4253</f>
        <v>2183000</v>
      </c>
      <c r="L4253">
        <f t="shared" ca="1" si="2272"/>
        <v>74000</v>
      </c>
      <c r="M4253">
        <f t="shared" ca="1" si="2273"/>
        <v>148000</v>
      </c>
      <c r="N4253">
        <f t="shared" ca="1" si="2274"/>
        <v>185000</v>
      </c>
      <c r="O4253">
        <f t="shared" ca="1" si="2275"/>
        <v>296000</v>
      </c>
      <c r="P4253">
        <f t="shared" ref="P4253:P4316" ca="1" si="2299">J4253-SUM(K4253:O4253)</f>
        <v>147996</v>
      </c>
      <c r="Q4253">
        <f ca="1">IF(P4253&gt;0,1,0)</f>
        <v>1</v>
      </c>
      <c r="R4253">
        <f t="shared" ca="1" si="2276"/>
        <v>18</v>
      </c>
      <c r="S4253">
        <f t="shared" ca="1" si="2277"/>
        <v>2</v>
      </c>
      <c r="T4253">
        <f t="shared" ca="1" si="2278"/>
        <v>4</v>
      </c>
      <c r="U4253">
        <f t="shared" ca="1" si="2279"/>
        <v>5</v>
      </c>
      <c r="V4253">
        <f t="shared" ca="1" si="2280"/>
        <v>8</v>
      </c>
      <c r="W4253" t="str">
        <f>C4253&amp;A4253&amp;"SALES"</f>
        <v>KS201905SALES</v>
      </c>
      <c r="X4253">
        <f t="shared" si="2282"/>
        <v>4253</v>
      </c>
      <c r="Y4253">
        <f t="shared" si="2283"/>
        <v>4252</v>
      </c>
      <c r="Z4253">
        <f t="shared" si="2284"/>
        <v>4253</v>
      </c>
      <c r="AA4253">
        <f t="shared" si="2281"/>
        <v>4451</v>
      </c>
      <c r="AB4253">
        <f t="shared" si="2286"/>
        <v>200</v>
      </c>
      <c r="AC4253" s="4" t="s">
        <v>1107</v>
      </c>
      <c r="AD4253">
        <f>VLOOKUP(C4253&amp;A4253&amp;AC4253,PRF_POL!$A$2:$J$97,5,0)</f>
        <v>60</v>
      </c>
      <c r="AE4253">
        <f>$AE$3</f>
        <v>60</v>
      </c>
      <c r="AF4253">
        <f>VLOOKUP($C4253&amp;$A4253&amp;$AC4253,PRF_POL!$A$2:$J$97,6,0)</f>
        <v>20</v>
      </c>
      <c r="AG4253">
        <f>VLOOKUP($C4253&amp;$A4253&amp;$AC4253,PRF_POL!$A$2:$J$97,7,0)</f>
        <v>3</v>
      </c>
      <c r="AH4253">
        <f>VLOOKUP($C4253&amp;$A4253&amp;$AC4253,PRF_POL!$A$2:$J$97,8,0)</f>
        <v>7</v>
      </c>
      <c r="AI4253">
        <f>VLOOKUP($C4253&amp;$A4253&amp;$AC4253,PRF_POL!$A$2:$J$97,9,0)</f>
        <v>8</v>
      </c>
      <c r="AJ4253">
        <f>VLOOKUP($C4253&amp;$A4253&amp;$AC4253,PRF_POL!$A$2:$J$97,10,0)</f>
        <v>8</v>
      </c>
      <c r="AK4253">
        <f>SUM(AE4253:AJ4253)</f>
        <v>106</v>
      </c>
      <c r="AL4253" s="3">
        <f ca="1">SUM(INDIRECT("J"&amp;Y4252):INDIRECT("J"&amp;AA4252))</f>
        <v>3784301150</v>
      </c>
      <c r="AM4253" t="str">
        <f t="shared" si="2287"/>
        <v>201905KS</v>
      </c>
      <c r="AN4253">
        <f ca="1">(1-J4253/I4253)*100</f>
        <v>18.000108108108105</v>
      </c>
      <c r="AO4253">
        <f ca="1">L4253/$I4253*100</f>
        <v>2</v>
      </c>
      <c r="AP4253">
        <f t="shared" ca="1" si="2294"/>
        <v>4</v>
      </c>
      <c r="AQ4253">
        <f t="shared" ca="1" si="2295"/>
        <v>5</v>
      </c>
      <c r="AR4253">
        <f t="shared" ca="1" si="2296"/>
        <v>8</v>
      </c>
      <c r="AS4253">
        <f ca="1">P4253/J4253</f>
        <v>4.8779233723445913E-2</v>
      </c>
      <c r="AT4253">
        <f ca="1">MAX(INDIRECT("E"&amp;$Y4252):INDIRECT("E"&amp;$AA4252))</f>
        <v>60</v>
      </c>
      <c r="AU4253">
        <f ca="1">MAX(INDIRECT("AN"&amp;$Y4252):INDIRECT("AN"&amp;$AA4252))</f>
        <v>20.000555555555554</v>
      </c>
      <c r="AV4253">
        <f ca="1">MAX(INDIRECT("AO"&amp;$Y4252):INDIRECT("AO"&amp;$AA4252))</f>
        <v>3.0487804878048781</v>
      </c>
      <c r="AW4253">
        <f ca="1">MAX(INDIRECT("AP"&amp;$Y4252):INDIRECT("AP"&amp;$AA4252))</f>
        <v>7.096774193548387</v>
      </c>
      <c r="AX4253">
        <f ca="1">MAX(INDIRECT("AQ"&amp;$Y4252):INDIRECT("AQ"&amp;$AA4252))</f>
        <v>8.0555555555555554</v>
      </c>
      <c r="AY4253">
        <f ca="1">MAX(INDIRECT("AR"&amp;$Y4252):INDIRECT("AR"&amp;$AA4252))</f>
        <v>8.0487804878048781</v>
      </c>
    </row>
    <row r="4254" spans="1:51" x14ac:dyDescent="0.4">
      <c r="A4254">
        <f t="shared" si="2285"/>
        <v>201905</v>
      </c>
      <c r="B4254" t="s">
        <v>290</v>
      </c>
      <c r="C4254" t="s">
        <v>288</v>
      </c>
      <c r="D4254" t="str">
        <f t="shared" ref="D4254:D4317" ca="1" si="2300">"I"&amp;RANDBETWEEN(101,120)</f>
        <v>I119</v>
      </c>
      <c r="E4254">
        <f t="shared" ca="1" si="2269"/>
        <v>41</v>
      </c>
      <c r="F4254">
        <f t="shared" ca="1" si="2270"/>
        <v>13</v>
      </c>
      <c r="G4254" t="str">
        <f t="shared" ca="1" si="2297"/>
        <v>S10</v>
      </c>
      <c r="H4254" t="str">
        <f t="shared" ca="1" si="2298"/>
        <v>S103</v>
      </c>
      <c r="I4254">
        <f ca="1">VLOOKUP(D4254,PRC!$A$2:$B$21,2,0)*E4254</f>
        <v>3895000</v>
      </c>
      <c r="J4254">
        <f t="shared" ca="1" si="2271"/>
        <v>3310746</v>
      </c>
      <c r="K4254">
        <f ca="1">VLOOKUP(D4254,PRC!$A$1:$C$21,3,0)*E4254</f>
        <v>1869600</v>
      </c>
      <c r="L4254">
        <f t="shared" ca="1" si="2272"/>
        <v>78000</v>
      </c>
      <c r="M4254">
        <f t="shared" ca="1" si="2273"/>
        <v>156000</v>
      </c>
      <c r="N4254">
        <f t="shared" ca="1" si="2274"/>
        <v>117000</v>
      </c>
      <c r="O4254">
        <f t="shared" ca="1" si="2275"/>
        <v>273000</v>
      </c>
      <c r="P4254">
        <f t="shared" ca="1" si="2299"/>
        <v>817146</v>
      </c>
      <c r="Q4254">
        <f ca="1">IF(P4254&gt;0,1,0)</f>
        <v>1</v>
      </c>
      <c r="R4254">
        <f t="shared" ca="1" si="2276"/>
        <v>15</v>
      </c>
      <c r="S4254">
        <f t="shared" ca="1" si="2277"/>
        <v>2</v>
      </c>
      <c r="T4254">
        <f t="shared" ca="1" si="2278"/>
        <v>4</v>
      </c>
      <c r="U4254">
        <f t="shared" ca="1" si="2279"/>
        <v>3</v>
      </c>
      <c r="V4254">
        <f t="shared" ca="1" si="2280"/>
        <v>7</v>
      </c>
      <c r="X4254">
        <f t="shared" si="2282"/>
        <v>4254</v>
      </c>
      <c r="Y4254">
        <f t="shared" si="2283"/>
        <v>4252</v>
      </c>
      <c r="Z4254">
        <f t="shared" si="2284"/>
        <v>4253</v>
      </c>
      <c r="AA4254">
        <f t="shared" si="2281"/>
        <v>4451</v>
      </c>
      <c r="AB4254">
        <f t="shared" si="2286"/>
        <v>200</v>
      </c>
      <c r="AK4254" s="3">
        <f ca="1">SUM(INDIRECT("Q"&amp;Y4252):INDIRECT("Q"&amp;AA4252))</f>
        <v>199</v>
      </c>
      <c r="AL4254">
        <f ca="1">AL4252/AL4253</f>
        <v>0.20610491054603305</v>
      </c>
      <c r="AM4254" t="str">
        <f t="shared" si="2287"/>
        <v>201905KS</v>
      </c>
      <c r="AN4254">
        <f t="shared" ref="AN4254:AN4317" ca="1" si="2301">(1-J4254/I4254)*100</f>
        <v>15.000102695763795</v>
      </c>
      <c r="AO4254">
        <f t="shared" ref="AO4254:AO4317" ca="1" si="2302">L4254/$I4254*100</f>
        <v>2.0025673940949935</v>
      </c>
      <c r="AP4254">
        <f t="shared" ca="1" si="2294"/>
        <v>4.005134788189987</v>
      </c>
      <c r="AQ4254">
        <f t="shared" ca="1" si="2295"/>
        <v>3.0038510911424905</v>
      </c>
      <c r="AR4254">
        <f t="shared" ca="1" si="2296"/>
        <v>7.0089858793324771</v>
      </c>
      <c r="AS4254">
        <f ca="1">P4254/J4254</f>
        <v>0.2468162764524974</v>
      </c>
      <c r="AT4254" t="str">
        <f ca="1">IF(ABS(AT4252-AD4252)&lt;AD4252+(AD4253-AD4252)*5%,"ok","chk")</f>
        <v>ok</v>
      </c>
      <c r="AU4254" t="str">
        <f ca="1">IF(ABS(AU4252-AF4252)&lt;AF4252+(AF4253-AF4252)*5%,"ok","chk")</f>
        <v>ok</v>
      </c>
      <c r="AV4254" t="str">
        <f t="shared" ref="AV4254" ca="1" si="2303">IF(ABS(AV4252-AG4252)&lt;AG4252+(AG4253-AG4252)*5%,"ok","chk")</f>
        <v>ok</v>
      </c>
      <c r="AW4254" t="str">
        <f t="shared" ref="AW4254" ca="1" si="2304">IF(ABS(AW4252-AH4252)&lt;AH4252+(AH4253-AH4252)*5%,"ok","chk")</f>
        <v>ok</v>
      </c>
      <c r="AX4254" t="str">
        <f t="shared" ref="AX4254" ca="1" si="2305">IF(ABS(AX4252-AI4252)&lt;AI4252+(AI4253-AI4252)*5%,"ok","chk")</f>
        <v>ok</v>
      </c>
      <c r="AY4254" t="str">
        <f t="shared" ref="AY4254" ca="1" si="2306">IF(ABS(AY4252-AJ4252)&lt;AJ4252+(AJ4253-AJ4252)*5%,"ok","chk")</f>
        <v>ok</v>
      </c>
    </row>
    <row r="4255" spans="1:51" x14ac:dyDescent="0.4">
      <c r="A4255">
        <f t="shared" si="2285"/>
        <v>201905</v>
      </c>
      <c r="B4255" t="s">
        <v>291</v>
      </c>
      <c r="C4255" t="s">
        <v>288</v>
      </c>
      <c r="D4255" t="str">
        <f t="shared" ca="1" si="2300"/>
        <v>I112</v>
      </c>
      <c r="E4255">
        <f t="shared" ca="1" si="2269"/>
        <v>20</v>
      </c>
      <c r="F4255">
        <f t="shared" ca="1" si="2270"/>
        <v>11</v>
      </c>
      <c r="G4255" t="str">
        <f t="shared" ca="1" si="2297"/>
        <v>S11</v>
      </c>
      <c r="H4255" t="str">
        <f t="shared" ca="1" si="2298"/>
        <v>S114</v>
      </c>
      <c r="I4255">
        <f ca="1">VLOOKUP(D4255,PRC!$A$2:$B$21,2,0)*E4255</f>
        <v>1300000</v>
      </c>
      <c r="J4255">
        <f t="shared" ca="1" si="2271"/>
        <v>1130996</v>
      </c>
      <c r="K4255">
        <f ca="1">VLOOKUP(D4255,PRC!$A$1:$C$21,3,0)*E4255</f>
        <v>650000</v>
      </c>
      <c r="L4255">
        <f t="shared" ca="1" si="2272"/>
        <v>26000</v>
      </c>
      <c r="M4255">
        <f t="shared" ca="1" si="2273"/>
        <v>78000</v>
      </c>
      <c r="N4255">
        <f t="shared" ca="1" si="2274"/>
        <v>104000</v>
      </c>
      <c r="O4255">
        <f t="shared" ca="1" si="2275"/>
        <v>65000</v>
      </c>
      <c r="P4255">
        <f t="shared" ca="1" si="2299"/>
        <v>207996</v>
      </c>
      <c r="Q4255">
        <f ca="1">IF(P4255&gt;0,1,0)</f>
        <v>1</v>
      </c>
      <c r="R4255">
        <f t="shared" ca="1" si="2276"/>
        <v>13</v>
      </c>
      <c r="S4255">
        <f t="shared" ca="1" si="2277"/>
        <v>2</v>
      </c>
      <c r="T4255">
        <f t="shared" ca="1" si="2278"/>
        <v>6</v>
      </c>
      <c r="U4255">
        <f t="shared" ca="1" si="2279"/>
        <v>8</v>
      </c>
      <c r="V4255">
        <f t="shared" ca="1" si="2280"/>
        <v>5</v>
      </c>
      <c r="X4255">
        <f t="shared" si="2282"/>
        <v>4255</v>
      </c>
      <c r="Y4255">
        <f t="shared" si="2283"/>
        <v>4252</v>
      </c>
      <c r="Z4255">
        <f t="shared" si="2284"/>
        <v>4253</v>
      </c>
      <c r="AA4255">
        <f t="shared" si="2281"/>
        <v>4451</v>
      </c>
      <c r="AB4255">
        <f t="shared" si="2286"/>
        <v>200</v>
      </c>
      <c r="AK4255" s="2">
        <f ca="1">AK4254/AB4252</f>
        <v>0.995</v>
      </c>
      <c r="AM4255" t="str">
        <f t="shared" si="2287"/>
        <v>201905KS</v>
      </c>
      <c r="AN4255">
        <f t="shared" ca="1" si="2301"/>
        <v>13.00030769230769</v>
      </c>
      <c r="AO4255">
        <f t="shared" ca="1" si="2302"/>
        <v>2</v>
      </c>
      <c r="AP4255">
        <f t="shared" ca="1" si="2294"/>
        <v>6</v>
      </c>
      <c r="AQ4255">
        <f t="shared" ca="1" si="2295"/>
        <v>8</v>
      </c>
      <c r="AR4255">
        <f t="shared" ca="1" si="2296"/>
        <v>5</v>
      </c>
      <c r="AS4255">
        <f ca="1">P4255/J4255</f>
        <v>0.18390515969994589</v>
      </c>
      <c r="AT4255" t="str">
        <f ca="1">IF(ABS(AD4253-AT4253)&lt;AT4253+(AD4253-AD4252)*5%,"ok","chk")</f>
        <v>ok</v>
      </c>
      <c r="AU4255" t="str">
        <f ca="1">IF(ABS(AF4253-AU4253)&lt;AU4253+(AF4253-AF4252)*5%,"ok","chk")</f>
        <v>ok</v>
      </c>
      <c r="AV4255" t="str">
        <f t="shared" ref="AV4255" ca="1" si="2307">IF(ABS(AG4253-AV4253)&lt;AV4253+(AG4253-AG4252)*5%,"ok","chk")</f>
        <v>ok</v>
      </c>
      <c r="AW4255" t="str">
        <f t="shared" ref="AW4255" ca="1" si="2308">IF(ABS(AH4253-AW4253)&lt;AW4253+(AH4253-AH4252)*5%,"ok","chk")</f>
        <v>ok</v>
      </c>
      <c r="AX4255" t="str">
        <f t="shared" ref="AX4255" ca="1" si="2309">IF(ABS(AI4253-AX4253)&lt;AX4253+(AI4253-AI4252)*5%,"ok","chk")</f>
        <v>ok</v>
      </c>
      <c r="AY4255" t="str">
        <f t="shared" ref="AY4255" ca="1" si="2310">IF(ABS(AJ4253-AY4253)&lt;AY4253+(AJ4253-AJ4252)*5%,"ok","chk")</f>
        <v>ok</v>
      </c>
    </row>
    <row r="4256" spans="1:51" x14ac:dyDescent="0.4">
      <c r="A4256">
        <f t="shared" si="2285"/>
        <v>201905</v>
      </c>
      <c r="B4256" t="s">
        <v>292</v>
      </c>
      <c r="C4256" t="s">
        <v>288</v>
      </c>
      <c r="D4256" t="str">
        <f t="shared" ca="1" si="2300"/>
        <v>I102</v>
      </c>
      <c r="E4256">
        <f t="shared" ca="1" si="2269"/>
        <v>52</v>
      </c>
      <c r="F4256">
        <f t="shared" ca="1" si="2270"/>
        <v>19</v>
      </c>
      <c r="G4256" t="str">
        <f t="shared" ca="1" si="2297"/>
        <v>S11</v>
      </c>
      <c r="H4256" t="str">
        <f t="shared" ca="1" si="2298"/>
        <v>S111</v>
      </c>
      <c r="I4256">
        <f ca="1">VLOOKUP(D4256,PRC!$A$2:$B$21,2,0)*E4256</f>
        <v>2080000</v>
      </c>
      <c r="J4256">
        <f t="shared" ca="1" si="2271"/>
        <v>1663996</v>
      </c>
      <c r="K4256">
        <f ca="1">VLOOKUP(D4256,PRC!$A$1:$C$21,3,0)*E4256</f>
        <v>977600</v>
      </c>
      <c r="L4256">
        <f t="shared" ca="1" si="2272"/>
        <v>62000</v>
      </c>
      <c r="M4256">
        <f t="shared" ca="1" si="2273"/>
        <v>104000</v>
      </c>
      <c r="N4256">
        <f t="shared" ca="1" si="2274"/>
        <v>62000</v>
      </c>
      <c r="O4256">
        <f t="shared" ca="1" si="2275"/>
        <v>125000</v>
      </c>
      <c r="P4256">
        <f t="shared" ca="1" si="2299"/>
        <v>333396</v>
      </c>
      <c r="Q4256">
        <f ca="1">IF(P4256&gt;0,1,0)</f>
        <v>1</v>
      </c>
      <c r="R4256">
        <f t="shared" ca="1" si="2276"/>
        <v>20</v>
      </c>
      <c r="S4256">
        <f t="shared" ca="1" si="2277"/>
        <v>3</v>
      </c>
      <c r="T4256">
        <f t="shared" ca="1" si="2278"/>
        <v>5</v>
      </c>
      <c r="U4256">
        <f t="shared" ca="1" si="2279"/>
        <v>3</v>
      </c>
      <c r="V4256">
        <f t="shared" ca="1" si="2280"/>
        <v>6</v>
      </c>
      <c r="X4256">
        <f t="shared" si="2282"/>
        <v>4256</v>
      </c>
      <c r="Y4256">
        <f t="shared" si="2283"/>
        <v>4252</v>
      </c>
      <c r="Z4256">
        <f t="shared" si="2284"/>
        <v>4253</v>
      </c>
      <c r="AA4256">
        <f t="shared" si="2281"/>
        <v>4451</v>
      </c>
      <c r="AB4256">
        <f t="shared" si="2286"/>
        <v>200</v>
      </c>
      <c r="AM4256" t="str">
        <f t="shared" si="2287"/>
        <v>201905KS</v>
      </c>
      <c r="AN4256">
        <f t="shared" ca="1" si="2301"/>
        <v>20.000192307692309</v>
      </c>
      <c r="AO4256">
        <f t="shared" ca="1" si="2302"/>
        <v>2.9807692307692308</v>
      </c>
      <c r="AP4256">
        <f t="shared" ca="1" si="2294"/>
        <v>5</v>
      </c>
      <c r="AQ4256">
        <f t="shared" ca="1" si="2295"/>
        <v>2.9807692307692308</v>
      </c>
      <c r="AR4256">
        <f t="shared" ca="1" si="2296"/>
        <v>6.009615384615385</v>
      </c>
      <c r="AS4256">
        <f ca="1">P4256/J4256</f>
        <v>0.20035865470830458</v>
      </c>
    </row>
    <row r="4257" spans="1:45" x14ac:dyDescent="0.4">
      <c r="A4257">
        <f t="shared" si="2285"/>
        <v>201905</v>
      </c>
      <c r="B4257" t="s">
        <v>293</v>
      </c>
      <c r="C4257" t="s">
        <v>288</v>
      </c>
      <c r="D4257" t="str">
        <f t="shared" ca="1" si="2300"/>
        <v>I101</v>
      </c>
      <c r="E4257">
        <f t="shared" ca="1" si="2269"/>
        <v>59</v>
      </c>
      <c r="F4257">
        <f t="shared" ca="1" si="2270"/>
        <v>15</v>
      </c>
      <c r="G4257" t="str">
        <f t="shared" ca="1" si="2297"/>
        <v>S12</v>
      </c>
      <c r="H4257" t="str">
        <f t="shared" ca="1" si="2298"/>
        <v>S120</v>
      </c>
      <c r="I4257">
        <f ca="1">VLOOKUP(D4257,PRC!$A$2:$B$21,2,0)*E4257</f>
        <v>1770000</v>
      </c>
      <c r="J4257">
        <f t="shared" ca="1" si="2271"/>
        <v>1469096</v>
      </c>
      <c r="K4257">
        <f ca="1">VLOOKUP(D4257,PRC!$A$1:$C$21,3,0)*E4257</f>
        <v>920400</v>
      </c>
      <c r="L4257">
        <f t="shared" ca="1" si="2272"/>
        <v>18000</v>
      </c>
      <c r="M4257">
        <f t="shared" ca="1" si="2273"/>
        <v>71000</v>
      </c>
      <c r="N4257">
        <f t="shared" ca="1" si="2274"/>
        <v>71000</v>
      </c>
      <c r="O4257">
        <f t="shared" ca="1" si="2275"/>
        <v>142000</v>
      </c>
      <c r="P4257">
        <f t="shared" ca="1" si="2299"/>
        <v>246696</v>
      </c>
      <c r="Q4257">
        <f ca="1">IF(P4257&gt;0,1,0)</f>
        <v>1</v>
      </c>
      <c r="R4257">
        <f t="shared" ca="1" si="2276"/>
        <v>17</v>
      </c>
      <c r="S4257">
        <f t="shared" ca="1" si="2277"/>
        <v>1</v>
      </c>
      <c r="T4257">
        <f t="shared" ca="1" si="2278"/>
        <v>4</v>
      </c>
      <c r="U4257">
        <f t="shared" ca="1" si="2279"/>
        <v>4</v>
      </c>
      <c r="V4257">
        <f t="shared" ca="1" si="2280"/>
        <v>8</v>
      </c>
      <c r="X4257">
        <f t="shared" si="2282"/>
        <v>4257</v>
      </c>
      <c r="Y4257">
        <f t="shared" si="2283"/>
        <v>4252</v>
      </c>
      <c r="Z4257">
        <f t="shared" si="2284"/>
        <v>4253</v>
      </c>
      <c r="AA4257">
        <f t="shared" si="2281"/>
        <v>4451</v>
      </c>
      <c r="AB4257">
        <f t="shared" si="2286"/>
        <v>200</v>
      </c>
      <c r="AM4257" t="str">
        <f t="shared" si="2287"/>
        <v>201905KS</v>
      </c>
      <c r="AN4257">
        <f t="shared" ca="1" si="2301"/>
        <v>17.000225988700567</v>
      </c>
      <c r="AO4257">
        <f t="shared" ca="1" si="2302"/>
        <v>1.0169491525423728</v>
      </c>
      <c r="AP4257">
        <f t="shared" ca="1" si="2294"/>
        <v>4.0112994350282483</v>
      </c>
      <c r="AQ4257">
        <f t="shared" ca="1" si="2295"/>
        <v>4.0112994350282483</v>
      </c>
      <c r="AR4257">
        <f t="shared" ca="1" si="2296"/>
        <v>8.0225988700564965</v>
      </c>
      <c r="AS4257">
        <f ca="1">P4257/J4257</f>
        <v>0.16792367551201556</v>
      </c>
    </row>
    <row r="4258" spans="1:45" x14ac:dyDescent="0.4">
      <c r="A4258">
        <f t="shared" si="2285"/>
        <v>201905</v>
      </c>
      <c r="B4258" t="s">
        <v>294</v>
      </c>
      <c r="C4258" t="s">
        <v>288</v>
      </c>
      <c r="D4258" t="str">
        <f t="shared" ca="1" si="2300"/>
        <v>I107</v>
      </c>
      <c r="E4258">
        <f t="shared" ca="1" si="2269"/>
        <v>36</v>
      </c>
      <c r="F4258">
        <f t="shared" ca="1" si="2270"/>
        <v>11</v>
      </c>
      <c r="G4258" t="str">
        <f t="shared" ca="1" si="2297"/>
        <v>S11</v>
      </c>
      <c r="H4258" t="str">
        <f t="shared" ca="1" si="2298"/>
        <v>S114</v>
      </c>
      <c r="I4258">
        <f ca="1">VLOOKUP(D4258,PRC!$A$2:$B$21,2,0)*E4258</f>
        <v>5400000</v>
      </c>
      <c r="J4258">
        <f t="shared" ca="1" si="2271"/>
        <v>4805996</v>
      </c>
      <c r="K4258">
        <f ca="1">VLOOKUP(D4258,PRC!$A$1:$C$21,3,0)*E4258</f>
        <v>3078000</v>
      </c>
      <c r="L4258">
        <f t="shared" ca="1" si="2272"/>
        <v>162000</v>
      </c>
      <c r="M4258">
        <f t="shared" ca="1" si="2273"/>
        <v>378000</v>
      </c>
      <c r="N4258">
        <f t="shared" ca="1" si="2274"/>
        <v>324000</v>
      </c>
      <c r="O4258">
        <f t="shared" ca="1" si="2275"/>
        <v>378000</v>
      </c>
      <c r="P4258">
        <f t="shared" ca="1" si="2299"/>
        <v>485996</v>
      </c>
      <c r="Q4258">
        <f ca="1">IF(P4258&gt;0,1,0)</f>
        <v>1</v>
      </c>
      <c r="R4258">
        <f t="shared" ca="1" si="2276"/>
        <v>11</v>
      </c>
      <c r="S4258">
        <f t="shared" ca="1" si="2277"/>
        <v>3</v>
      </c>
      <c r="T4258">
        <f t="shared" ca="1" si="2278"/>
        <v>7</v>
      </c>
      <c r="U4258">
        <f t="shared" ca="1" si="2279"/>
        <v>6</v>
      </c>
      <c r="V4258">
        <f t="shared" ca="1" si="2280"/>
        <v>7</v>
      </c>
      <c r="X4258">
        <f t="shared" si="2282"/>
        <v>4258</v>
      </c>
      <c r="Y4258">
        <f t="shared" si="2283"/>
        <v>4252</v>
      </c>
      <c r="Z4258">
        <f t="shared" si="2284"/>
        <v>4253</v>
      </c>
      <c r="AA4258">
        <f t="shared" si="2281"/>
        <v>4451</v>
      </c>
      <c r="AB4258">
        <f t="shared" si="2286"/>
        <v>200</v>
      </c>
      <c r="AM4258" t="str">
        <f t="shared" si="2287"/>
        <v>201905KS</v>
      </c>
      <c r="AN4258">
        <f t="shared" ca="1" si="2301"/>
        <v>11.000074074074073</v>
      </c>
      <c r="AO4258">
        <f t="shared" ca="1" si="2302"/>
        <v>3</v>
      </c>
      <c r="AP4258">
        <f t="shared" ca="1" si="2294"/>
        <v>7.0000000000000009</v>
      </c>
      <c r="AQ4258">
        <f t="shared" ca="1" si="2295"/>
        <v>6</v>
      </c>
      <c r="AR4258">
        <f t="shared" ca="1" si="2296"/>
        <v>7.0000000000000009</v>
      </c>
      <c r="AS4258">
        <f ca="1">P4258/J4258</f>
        <v>0.10112284737648554</v>
      </c>
    </row>
    <row r="4259" spans="1:45" x14ac:dyDescent="0.4">
      <c r="A4259">
        <f t="shared" si="2285"/>
        <v>201905</v>
      </c>
      <c r="B4259" t="s">
        <v>295</v>
      </c>
      <c r="C4259" t="s">
        <v>288</v>
      </c>
      <c r="D4259" t="str">
        <f t="shared" ca="1" si="2300"/>
        <v>I112</v>
      </c>
      <c r="E4259">
        <f t="shared" ref="E4259:E4322" ca="1" si="2311">RANDBETWEEN(INDIRECT("AD"&amp;Y4259),INDIRECT("AD"&amp;Z4259))</f>
        <v>31</v>
      </c>
      <c r="F4259">
        <f t="shared" ref="F4259:F4322" ca="1" si="2312">RANDBETWEEN(INDIRECT("AF"&amp;Y4259),INDIRECT("AF"&amp;Z4259))</f>
        <v>17</v>
      </c>
      <c r="G4259" t="str">
        <f t="shared" ca="1" si="2297"/>
        <v>S12</v>
      </c>
      <c r="H4259" t="str">
        <f t="shared" ca="1" si="2298"/>
        <v>S120</v>
      </c>
      <c r="I4259">
        <f ca="1">VLOOKUP(D4259,PRC!$A$2:$B$21,2,0)*E4259</f>
        <v>2015000</v>
      </c>
      <c r="J4259">
        <f t="shared" ref="J4259:J4322" ca="1" si="2313">I4259*(1-R4259/100)-4</f>
        <v>1672446</v>
      </c>
      <c r="K4259">
        <f ca="1">VLOOKUP(D4259,PRC!$A$1:$C$21,3,0)*E4259</f>
        <v>1007500</v>
      </c>
      <c r="L4259">
        <f t="shared" ref="L4259:L4322" ca="1" si="2314">ROUND($I4259*S4259,-5)/100</f>
        <v>60000</v>
      </c>
      <c r="M4259">
        <f t="shared" ref="M4259:M4322" ca="1" si="2315">ROUND($I4259*T4259,-5)/100</f>
        <v>141000</v>
      </c>
      <c r="N4259">
        <f t="shared" ref="N4259:N4322" ca="1" si="2316">ROUND($I4259*U4259,-5)/100</f>
        <v>81000</v>
      </c>
      <c r="O4259">
        <f t="shared" ref="O4259:O4322" ca="1" si="2317">ROUND($I4259*V4259,-5)/100</f>
        <v>121000</v>
      </c>
      <c r="P4259">
        <f t="shared" ca="1" si="2299"/>
        <v>261946</v>
      </c>
      <c r="Q4259">
        <f ca="1">IF(P4259&gt;0,1,0)</f>
        <v>1</v>
      </c>
      <c r="R4259">
        <f t="shared" ref="R4259:R4322" ca="1" si="2318">RANDBETWEEN(INDIRECT("AF"&amp;$Y4259),INDIRECT("AF"&amp;$Z4259))</f>
        <v>17</v>
      </c>
      <c r="S4259">
        <f t="shared" ref="S4259:S4322" ca="1" si="2319">RANDBETWEEN(INDIRECT("AG"&amp;$Y4259),INDIRECT("AG"&amp;$Z4259))</f>
        <v>3</v>
      </c>
      <c r="T4259">
        <f t="shared" ref="T4259:T4322" ca="1" si="2320">RANDBETWEEN(INDIRECT("AH"&amp;$Y4259),INDIRECT("AH"&amp;$Z4259))</f>
        <v>7</v>
      </c>
      <c r="U4259">
        <f t="shared" ref="U4259:U4322" ca="1" si="2321">RANDBETWEEN(INDIRECT("Ai"&amp;$Y4259),INDIRECT("Ai"&amp;$Z4259))</f>
        <v>4</v>
      </c>
      <c r="V4259">
        <f t="shared" ref="V4259:V4322" ca="1" si="2322">RANDBETWEEN(INDIRECT("Aj"&amp;$Y4259),INDIRECT("Aj"&amp;$Z4259))</f>
        <v>6</v>
      </c>
      <c r="X4259">
        <f t="shared" si="2282"/>
        <v>4259</v>
      </c>
      <c r="Y4259">
        <f t="shared" si="2283"/>
        <v>4252</v>
      </c>
      <c r="Z4259">
        <f t="shared" si="2284"/>
        <v>4253</v>
      </c>
      <c r="AA4259">
        <f t="shared" ref="AA4259:AA4322" si="2323">Y4259+AB4259-1</f>
        <v>4451</v>
      </c>
      <c r="AB4259">
        <f t="shared" si="2286"/>
        <v>200</v>
      </c>
      <c r="AM4259" t="str">
        <f t="shared" si="2287"/>
        <v>201905KS</v>
      </c>
      <c r="AN4259">
        <f t="shared" ca="1" si="2301"/>
        <v>17.000198511166253</v>
      </c>
      <c r="AO4259">
        <f t="shared" ca="1" si="2302"/>
        <v>2.9776674937965262</v>
      </c>
      <c r="AP4259">
        <f t="shared" ca="1" si="2294"/>
        <v>6.9975186104218361</v>
      </c>
      <c r="AQ4259">
        <f t="shared" ca="1" si="2295"/>
        <v>4.0198511166253104</v>
      </c>
      <c r="AR4259">
        <f t="shared" ca="1" si="2296"/>
        <v>6.0049627791563278</v>
      </c>
      <c r="AS4259">
        <f ca="1">P4259/J4259</f>
        <v>0.15662448892221334</v>
      </c>
    </row>
    <row r="4260" spans="1:45" x14ac:dyDescent="0.4">
      <c r="A4260">
        <f t="shared" si="2285"/>
        <v>201905</v>
      </c>
      <c r="B4260" t="s">
        <v>296</v>
      </c>
      <c r="C4260" t="s">
        <v>288</v>
      </c>
      <c r="D4260" t="str">
        <f t="shared" ca="1" si="2300"/>
        <v>I109</v>
      </c>
      <c r="E4260">
        <f t="shared" ca="1" si="2311"/>
        <v>32</v>
      </c>
      <c r="F4260">
        <f t="shared" ca="1" si="2312"/>
        <v>11</v>
      </c>
      <c r="G4260" t="str">
        <f t="shared" ca="1" si="2297"/>
        <v>S11</v>
      </c>
      <c r="H4260" t="str">
        <f t="shared" ca="1" si="2298"/>
        <v>S112</v>
      </c>
      <c r="I4260">
        <f ca="1">VLOOKUP(D4260,PRC!$A$2:$B$21,2,0)*E4260</f>
        <v>16000000</v>
      </c>
      <c r="J4260">
        <f t="shared" ca="1" si="2313"/>
        <v>14079996</v>
      </c>
      <c r="K4260">
        <f ca="1">VLOOKUP(D4260,PRC!$A$1:$C$21,3,0)*E4260</f>
        <v>6400000</v>
      </c>
      <c r="L4260">
        <f t="shared" ca="1" si="2314"/>
        <v>480000</v>
      </c>
      <c r="M4260">
        <f t="shared" ca="1" si="2315"/>
        <v>640000</v>
      </c>
      <c r="N4260">
        <f t="shared" ca="1" si="2316"/>
        <v>960000</v>
      </c>
      <c r="O4260">
        <f t="shared" ca="1" si="2317"/>
        <v>1280000</v>
      </c>
      <c r="P4260">
        <f t="shared" ca="1" si="2299"/>
        <v>4319996</v>
      </c>
      <c r="Q4260">
        <f ca="1">IF(P4260&gt;0,1,0)</f>
        <v>1</v>
      </c>
      <c r="R4260">
        <f t="shared" ca="1" si="2318"/>
        <v>12</v>
      </c>
      <c r="S4260">
        <f t="shared" ca="1" si="2319"/>
        <v>3</v>
      </c>
      <c r="T4260">
        <f t="shared" ca="1" si="2320"/>
        <v>4</v>
      </c>
      <c r="U4260">
        <f t="shared" ca="1" si="2321"/>
        <v>6</v>
      </c>
      <c r="V4260">
        <f t="shared" ca="1" si="2322"/>
        <v>8</v>
      </c>
      <c r="X4260">
        <f t="shared" ref="X4260:X4323" si="2324">X4259+1</f>
        <v>4260</v>
      </c>
      <c r="Y4260">
        <f t="shared" ref="Y4260:Y4323" si="2325">IF(C4260=C4259,Y4259,X4260)</f>
        <v>4252</v>
      </c>
      <c r="Z4260">
        <f t="shared" ref="Z4260:Z4323" si="2326">Y4260+1</f>
        <v>4253</v>
      </c>
      <c r="AA4260">
        <f t="shared" si="2323"/>
        <v>4451</v>
      </c>
      <c r="AB4260">
        <f t="shared" si="2286"/>
        <v>200</v>
      </c>
      <c r="AM4260" t="str">
        <f t="shared" si="2287"/>
        <v>201905KS</v>
      </c>
      <c r="AN4260">
        <f t="shared" ca="1" si="2301"/>
        <v>12.000025000000003</v>
      </c>
      <c r="AO4260">
        <f t="shared" ca="1" si="2302"/>
        <v>3</v>
      </c>
      <c r="AP4260">
        <f t="shared" ca="1" si="2294"/>
        <v>4</v>
      </c>
      <c r="AQ4260">
        <f t="shared" ca="1" si="2295"/>
        <v>6</v>
      </c>
      <c r="AR4260">
        <f t="shared" ca="1" si="2296"/>
        <v>8</v>
      </c>
      <c r="AS4260">
        <f ca="1">P4260/J4260</f>
        <v>0.30681798489147299</v>
      </c>
    </row>
    <row r="4261" spans="1:45" x14ac:dyDescent="0.4">
      <c r="A4261">
        <f t="shared" si="2285"/>
        <v>201905</v>
      </c>
      <c r="B4261" t="s">
        <v>297</v>
      </c>
      <c r="C4261" t="s">
        <v>288</v>
      </c>
      <c r="D4261" t="str">
        <f t="shared" ca="1" si="2300"/>
        <v>I110</v>
      </c>
      <c r="E4261">
        <f t="shared" ca="1" si="2311"/>
        <v>27</v>
      </c>
      <c r="F4261">
        <f t="shared" ca="1" si="2312"/>
        <v>14</v>
      </c>
      <c r="G4261" t="str">
        <f t="shared" ca="1" si="2297"/>
        <v>S11</v>
      </c>
      <c r="H4261" t="str">
        <f t="shared" ca="1" si="2298"/>
        <v>S119</v>
      </c>
      <c r="I4261">
        <f ca="1">VLOOKUP(D4261,PRC!$A$2:$B$21,2,0)*E4261</f>
        <v>8100000</v>
      </c>
      <c r="J4261">
        <f t="shared" ca="1" si="2313"/>
        <v>6722996</v>
      </c>
      <c r="K4261">
        <f ca="1">VLOOKUP(D4261,PRC!$A$1:$C$21,3,0)*E4261</f>
        <v>3726000</v>
      </c>
      <c r="L4261">
        <f t="shared" ca="1" si="2314"/>
        <v>243000</v>
      </c>
      <c r="M4261">
        <f t="shared" ca="1" si="2315"/>
        <v>567000</v>
      </c>
      <c r="N4261">
        <f t="shared" ca="1" si="2316"/>
        <v>243000</v>
      </c>
      <c r="O4261">
        <f t="shared" ca="1" si="2317"/>
        <v>567000</v>
      </c>
      <c r="P4261">
        <f t="shared" ca="1" si="2299"/>
        <v>1376996</v>
      </c>
      <c r="Q4261">
        <f ca="1">IF(P4261&gt;0,1,0)</f>
        <v>1</v>
      </c>
      <c r="R4261">
        <f t="shared" ca="1" si="2318"/>
        <v>17</v>
      </c>
      <c r="S4261">
        <f t="shared" ca="1" si="2319"/>
        <v>3</v>
      </c>
      <c r="T4261">
        <f t="shared" ca="1" si="2320"/>
        <v>7</v>
      </c>
      <c r="U4261">
        <f t="shared" ca="1" si="2321"/>
        <v>3</v>
      </c>
      <c r="V4261">
        <f t="shared" ca="1" si="2322"/>
        <v>7</v>
      </c>
      <c r="X4261">
        <f t="shared" si="2324"/>
        <v>4261</v>
      </c>
      <c r="Y4261">
        <f t="shared" si="2325"/>
        <v>4252</v>
      </c>
      <c r="Z4261">
        <f t="shared" si="2326"/>
        <v>4253</v>
      </c>
      <c r="AA4261">
        <f t="shared" si="2323"/>
        <v>4451</v>
      </c>
      <c r="AB4261">
        <f t="shared" si="2286"/>
        <v>200</v>
      </c>
      <c r="AM4261" t="str">
        <f t="shared" si="2287"/>
        <v>201905KS</v>
      </c>
      <c r="AN4261">
        <f t="shared" ca="1" si="2301"/>
        <v>17.000049382716053</v>
      </c>
      <c r="AO4261">
        <f t="shared" ca="1" si="2302"/>
        <v>3</v>
      </c>
      <c r="AP4261">
        <f t="shared" ca="1" si="2294"/>
        <v>7.0000000000000009</v>
      </c>
      <c r="AQ4261">
        <f t="shared" ca="1" si="2295"/>
        <v>3</v>
      </c>
      <c r="AR4261">
        <f t="shared" ca="1" si="2296"/>
        <v>7.0000000000000009</v>
      </c>
      <c r="AS4261">
        <f ca="1">P4261/J4261</f>
        <v>0.20481880399750349</v>
      </c>
    </row>
    <row r="4262" spans="1:45" x14ac:dyDescent="0.4">
      <c r="A4262">
        <f t="shared" si="2285"/>
        <v>201905</v>
      </c>
      <c r="B4262" t="s">
        <v>298</v>
      </c>
      <c r="C4262" t="s">
        <v>288</v>
      </c>
      <c r="D4262" t="str">
        <f t="shared" ca="1" si="2300"/>
        <v>I106</v>
      </c>
      <c r="E4262">
        <f t="shared" ca="1" si="2311"/>
        <v>20</v>
      </c>
      <c r="F4262">
        <f t="shared" ca="1" si="2312"/>
        <v>16</v>
      </c>
      <c r="G4262" t="str">
        <f t="shared" ca="1" si="2297"/>
        <v>S10</v>
      </c>
      <c r="H4262" t="str">
        <f t="shared" ca="1" si="2298"/>
        <v>S108</v>
      </c>
      <c r="I4262">
        <f ca="1">VLOOKUP(D4262,PRC!$A$2:$B$21,2,0)*E4262</f>
        <v>400000</v>
      </c>
      <c r="J4262">
        <f t="shared" ca="1" si="2313"/>
        <v>323996</v>
      </c>
      <c r="K4262">
        <f ca="1">VLOOKUP(D4262,PRC!$A$1:$C$21,3,0)*E4262</f>
        <v>212000</v>
      </c>
      <c r="L4262">
        <f t="shared" ca="1" si="2314"/>
        <v>8000</v>
      </c>
      <c r="M4262">
        <f t="shared" ca="1" si="2315"/>
        <v>16000</v>
      </c>
      <c r="N4262">
        <f t="shared" ca="1" si="2316"/>
        <v>24000</v>
      </c>
      <c r="O4262">
        <f t="shared" ca="1" si="2317"/>
        <v>24000</v>
      </c>
      <c r="P4262">
        <f t="shared" ca="1" si="2299"/>
        <v>39996</v>
      </c>
      <c r="Q4262">
        <f ca="1">IF(P4262&gt;0,1,0)</f>
        <v>1</v>
      </c>
      <c r="R4262">
        <f t="shared" ca="1" si="2318"/>
        <v>19</v>
      </c>
      <c r="S4262">
        <f t="shared" ca="1" si="2319"/>
        <v>2</v>
      </c>
      <c r="T4262">
        <f t="shared" ca="1" si="2320"/>
        <v>4</v>
      </c>
      <c r="U4262">
        <f t="shared" ca="1" si="2321"/>
        <v>6</v>
      </c>
      <c r="V4262">
        <f t="shared" ca="1" si="2322"/>
        <v>6</v>
      </c>
      <c r="X4262">
        <f t="shared" si="2324"/>
        <v>4262</v>
      </c>
      <c r="Y4262">
        <f t="shared" si="2325"/>
        <v>4252</v>
      </c>
      <c r="Z4262">
        <f t="shared" si="2326"/>
        <v>4253</v>
      </c>
      <c r="AA4262">
        <f t="shared" si="2323"/>
        <v>4451</v>
      </c>
      <c r="AB4262">
        <f t="shared" si="2286"/>
        <v>200</v>
      </c>
      <c r="AM4262" t="str">
        <f t="shared" si="2287"/>
        <v>201905KS</v>
      </c>
      <c r="AN4262">
        <f t="shared" ca="1" si="2301"/>
        <v>19.001000000000001</v>
      </c>
      <c r="AO4262">
        <f t="shared" ca="1" si="2302"/>
        <v>2</v>
      </c>
      <c r="AP4262">
        <f t="shared" ca="1" si="2294"/>
        <v>4</v>
      </c>
      <c r="AQ4262">
        <f t="shared" ca="1" si="2295"/>
        <v>6</v>
      </c>
      <c r="AR4262">
        <f t="shared" ca="1" si="2296"/>
        <v>6</v>
      </c>
      <c r="AS4262">
        <f ca="1">P4262/J4262</f>
        <v>0.12344596846874653</v>
      </c>
    </row>
    <row r="4263" spans="1:45" x14ac:dyDescent="0.4">
      <c r="A4263">
        <f t="shared" si="2285"/>
        <v>201905</v>
      </c>
      <c r="B4263" t="s">
        <v>299</v>
      </c>
      <c r="C4263" t="s">
        <v>288</v>
      </c>
      <c r="D4263" t="str">
        <f t="shared" ca="1" si="2300"/>
        <v>I111</v>
      </c>
      <c r="E4263">
        <f t="shared" ca="1" si="2311"/>
        <v>26</v>
      </c>
      <c r="F4263">
        <f t="shared" ca="1" si="2312"/>
        <v>10</v>
      </c>
      <c r="G4263" t="str">
        <f t="shared" ca="1" si="2297"/>
        <v>S11</v>
      </c>
      <c r="H4263" t="str">
        <f t="shared" ca="1" si="2298"/>
        <v>S115</v>
      </c>
      <c r="I4263">
        <f ca="1">VLOOKUP(D4263,PRC!$A$2:$B$21,2,0)*E4263</f>
        <v>3900000</v>
      </c>
      <c r="J4263">
        <f t="shared" ca="1" si="2313"/>
        <v>3431996</v>
      </c>
      <c r="K4263">
        <f ca="1">VLOOKUP(D4263,PRC!$A$1:$C$21,3,0)*E4263</f>
        <v>2067000</v>
      </c>
      <c r="L4263">
        <f t="shared" ca="1" si="2314"/>
        <v>78000</v>
      </c>
      <c r="M4263">
        <f t="shared" ca="1" si="2315"/>
        <v>234000</v>
      </c>
      <c r="N4263">
        <f t="shared" ca="1" si="2316"/>
        <v>117000</v>
      </c>
      <c r="O4263">
        <f t="shared" ca="1" si="2317"/>
        <v>234000</v>
      </c>
      <c r="P4263">
        <f t="shared" ca="1" si="2299"/>
        <v>701996</v>
      </c>
      <c r="Q4263">
        <f ca="1">IF(P4263&gt;0,1,0)</f>
        <v>1</v>
      </c>
      <c r="R4263">
        <f t="shared" ca="1" si="2318"/>
        <v>12</v>
      </c>
      <c r="S4263">
        <f t="shared" ca="1" si="2319"/>
        <v>2</v>
      </c>
      <c r="T4263">
        <f t="shared" ca="1" si="2320"/>
        <v>6</v>
      </c>
      <c r="U4263">
        <f t="shared" ca="1" si="2321"/>
        <v>3</v>
      </c>
      <c r="V4263">
        <f t="shared" ca="1" si="2322"/>
        <v>6</v>
      </c>
      <c r="X4263">
        <f t="shared" si="2324"/>
        <v>4263</v>
      </c>
      <c r="Y4263">
        <f t="shared" si="2325"/>
        <v>4252</v>
      </c>
      <c r="Z4263">
        <f t="shared" si="2326"/>
        <v>4253</v>
      </c>
      <c r="AA4263">
        <f t="shared" si="2323"/>
        <v>4451</v>
      </c>
      <c r="AB4263">
        <f t="shared" si="2286"/>
        <v>200</v>
      </c>
      <c r="AM4263" t="str">
        <f t="shared" si="2287"/>
        <v>201905KS</v>
      </c>
      <c r="AN4263">
        <f t="shared" ca="1" si="2301"/>
        <v>12.000102564102566</v>
      </c>
      <c r="AO4263">
        <f t="shared" ca="1" si="2302"/>
        <v>2</v>
      </c>
      <c r="AP4263">
        <f t="shared" ca="1" si="2294"/>
        <v>6</v>
      </c>
      <c r="AQ4263">
        <f t="shared" ca="1" si="2295"/>
        <v>3</v>
      </c>
      <c r="AR4263">
        <f t="shared" ca="1" si="2296"/>
        <v>6</v>
      </c>
      <c r="AS4263">
        <f ca="1">P4263/J4263</f>
        <v>0.20454452744117418</v>
      </c>
    </row>
    <row r="4264" spans="1:45" x14ac:dyDescent="0.4">
      <c r="A4264">
        <f t="shared" si="2285"/>
        <v>201905</v>
      </c>
      <c r="B4264" t="s">
        <v>300</v>
      </c>
      <c r="C4264" t="s">
        <v>288</v>
      </c>
      <c r="D4264" t="str">
        <f t="shared" ca="1" si="2300"/>
        <v>I112</v>
      </c>
      <c r="E4264">
        <f t="shared" ca="1" si="2311"/>
        <v>38</v>
      </c>
      <c r="F4264">
        <f t="shared" ca="1" si="2312"/>
        <v>17</v>
      </c>
      <c r="G4264" t="str">
        <f t="shared" ca="1" si="2297"/>
        <v>S11</v>
      </c>
      <c r="H4264" t="str">
        <f t="shared" ca="1" si="2298"/>
        <v>S118</v>
      </c>
      <c r="I4264">
        <f ca="1">VLOOKUP(D4264,PRC!$A$2:$B$21,2,0)*E4264</f>
        <v>2470000</v>
      </c>
      <c r="J4264">
        <f t="shared" ca="1" si="2313"/>
        <v>2050096</v>
      </c>
      <c r="K4264">
        <f ca="1">VLOOKUP(D4264,PRC!$A$1:$C$21,3,0)*E4264</f>
        <v>1235000</v>
      </c>
      <c r="L4264">
        <f t="shared" ca="1" si="2314"/>
        <v>25000</v>
      </c>
      <c r="M4264">
        <f t="shared" ca="1" si="2315"/>
        <v>148000</v>
      </c>
      <c r="N4264">
        <f t="shared" ca="1" si="2316"/>
        <v>198000</v>
      </c>
      <c r="O4264">
        <f t="shared" ca="1" si="2317"/>
        <v>148000</v>
      </c>
      <c r="P4264">
        <f t="shared" ca="1" si="2299"/>
        <v>296096</v>
      </c>
      <c r="Q4264">
        <f ca="1">IF(P4264&gt;0,1,0)</f>
        <v>1</v>
      </c>
      <c r="R4264">
        <f t="shared" ca="1" si="2318"/>
        <v>17</v>
      </c>
      <c r="S4264">
        <f t="shared" ca="1" si="2319"/>
        <v>1</v>
      </c>
      <c r="T4264">
        <f t="shared" ca="1" si="2320"/>
        <v>6</v>
      </c>
      <c r="U4264">
        <f t="shared" ca="1" si="2321"/>
        <v>8</v>
      </c>
      <c r="V4264">
        <f t="shared" ca="1" si="2322"/>
        <v>6</v>
      </c>
      <c r="X4264">
        <f t="shared" si="2324"/>
        <v>4264</v>
      </c>
      <c r="Y4264">
        <f t="shared" si="2325"/>
        <v>4252</v>
      </c>
      <c r="Z4264">
        <f t="shared" si="2326"/>
        <v>4253</v>
      </c>
      <c r="AA4264">
        <f t="shared" si="2323"/>
        <v>4451</v>
      </c>
      <c r="AB4264">
        <f t="shared" si="2286"/>
        <v>200</v>
      </c>
      <c r="AM4264" t="str">
        <f t="shared" si="2287"/>
        <v>201905KS</v>
      </c>
      <c r="AN4264">
        <f t="shared" ca="1" si="2301"/>
        <v>17.000161943319835</v>
      </c>
      <c r="AO4264">
        <f t="shared" ca="1" si="2302"/>
        <v>1.0121457489878543</v>
      </c>
      <c r="AP4264">
        <f t="shared" ca="1" si="2294"/>
        <v>5.9919028340080969</v>
      </c>
      <c r="AQ4264">
        <f t="shared" ca="1" si="2295"/>
        <v>8.0161943319838063</v>
      </c>
      <c r="AR4264">
        <f t="shared" ca="1" si="2296"/>
        <v>5.9919028340080969</v>
      </c>
      <c r="AS4264">
        <f ca="1">P4264/J4264</f>
        <v>0.14443030960501363</v>
      </c>
    </row>
    <row r="4265" spans="1:45" x14ac:dyDescent="0.4">
      <c r="A4265">
        <f t="shared" si="2285"/>
        <v>201905</v>
      </c>
      <c r="B4265" t="s">
        <v>301</v>
      </c>
      <c r="C4265" t="s">
        <v>288</v>
      </c>
      <c r="D4265" t="str">
        <f t="shared" ca="1" si="2300"/>
        <v>I103</v>
      </c>
      <c r="E4265">
        <f t="shared" ca="1" si="2311"/>
        <v>42</v>
      </c>
      <c r="F4265">
        <f t="shared" ca="1" si="2312"/>
        <v>17</v>
      </c>
      <c r="G4265" t="str">
        <f t="shared" ca="1" si="2297"/>
        <v>S11</v>
      </c>
      <c r="H4265" t="str">
        <f t="shared" ca="1" si="2298"/>
        <v>S112</v>
      </c>
      <c r="I4265">
        <f ca="1">VLOOKUP(D4265,PRC!$A$2:$B$21,2,0)*E4265</f>
        <v>2100000</v>
      </c>
      <c r="J4265">
        <f t="shared" ca="1" si="2313"/>
        <v>1889996</v>
      </c>
      <c r="K4265">
        <f ca="1">VLOOKUP(D4265,PRC!$A$1:$C$21,3,0)*E4265</f>
        <v>1197000</v>
      </c>
      <c r="L4265">
        <f t="shared" ca="1" si="2314"/>
        <v>42000</v>
      </c>
      <c r="M4265">
        <f t="shared" ca="1" si="2315"/>
        <v>84000</v>
      </c>
      <c r="N4265">
        <f t="shared" ca="1" si="2316"/>
        <v>147000</v>
      </c>
      <c r="O4265">
        <f t="shared" ca="1" si="2317"/>
        <v>147000</v>
      </c>
      <c r="P4265">
        <f t="shared" ca="1" si="2299"/>
        <v>272996</v>
      </c>
      <c r="Q4265">
        <f ca="1">IF(P4265&gt;0,1,0)</f>
        <v>1</v>
      </c>
      <c r="R4265">
        <f t="shared" ca="1" si="2318"/>
        <v>10</v>
      </c>
      <c r="S4265">
        <f t="shared" ca="1" si="2319"/>
        <v>2</v>
      </c>
      <c r="T4265">
        <f t="shared" ca="1" si="2320"/>
        <v>4</v>
      </c>
      <c r="U4265">
        <f t="shared" ca="1" si="2321"/>
        <v>7</v>
      </c>
      <c r="V4265">
        <f t="shared" ca="1" si="2322"/>
        <v>7</v>
      </c>
      <c r="X4265">
        <f t="shared" si="2324"/>
        <v>4265</v>
      </c>
      <c r="Y4265">
        <f t="shared" si="2325"/>
        <v>4252</v>
      </c>
      <c r="Z4265">
        <f t="shared" si="2326"/>
        <v>4253</v>
      </c>
      <c r="AA4265">
        <f t="shared" si="2323"/>
        <v>4451</v>
      </c>
      <c r="AB4265">
        <f t="shared" si="2286"/>
        <v>200</v>
      </c>
      <c r="AM4265" t="str">
        <f t="shared" si="2287"/>
        <v>201905KS</v>
      </c>
      <c r="AN4265">
        <f t="shared" ca="1" si="2301"/>
        <v>10.000190476190474</v>
      </c>
      <c r="AO4265">
        <f t="shared" ca="1" si="2302"/>
        <v>2</v>
      </c>
      <c r="AP4265">
        <f t="shared" ca="1" si="2294"/>
        <v>4</v>
      </c>
      <c r="AQ4265">
        <f t="shared" ca="1" si="2295"/>
        <v>7.0000000000000009</v>
      </c>
      <c r="AR4265">
        <f t="shared" ca="1" si="2296"/>
        <v>7.0000000000000009</v>
      </c>
      <c r="AS4265">
        <f ca="1">P4265/J4265</f>
        <v>0.14444263374102378</v>
      </c>
    </row>
    <row r="4266" spans="1:45" x14ac:dyDescent="0.4">
      <c r="A4266">
        <f t="shared" si="2285"/>
        <v>201905</v>
      </c>
      <c r="B4266" t="s">
        <v>302</v>
      </c>
      <c r="C4266" t="s">
        <v>288</v>
      </c>
      <c r="D4266" t="str">
        <f t="shared" ca="1" si="2300"/>
        <v>I109</v>
      </c>
      <c r="E4266">
        <f t="shared" ca="1" si="2311"/>
        <v>47</v>
      </c>
      <c r="F4266">
        <f t="shared" ca="1" si="2312"/>
        <v>15</v>
      </c>
      <c r="G4266" t="str">
        <f t="shared" ca="1" si="2297"/>
        <v>S11</v>
      </c>
      <c r="H4266" t="str">
        <f t="shared" ca="1" si="2298"/>
        <v>S112</v>
      </c>
      <c r="I4266">
        <f ca="1">VLOOKUP(D4266,PRC!$A$2:$B$21,2,0)*E4266</f>
        <v>23500000</v>
      </c>
      <c r="J4266">
        <f t="shared" ca="1" si="2313"/>
        <v>19269996</v>
      </c>
      <c r="K4266">
        <f ca="1">VLOOKUP(D4266,PRC!$A$1:$C$21,3,0)*E4266</f>
        <v>9400000</v>
      </c>
      <c r="L4266">
        <f t="shared" ca="1" si="2314"/>
        <v>705000</v>
      </c>
      <c r="M4266">
        <f t="shared" ca="1" si="2315"/>
        <v>1410000</v>
      </c>
      <c r="N4266">
        <f t="shared" ca="1" si="2316"/>
        <v>1645000</v>
      </c>
      <c r="O4266">
        <f t="shared" ca="1" si="2317"/>
        <v>1175000</v>
      </c>
      <c r="P4266">
        <f t="shared" ca="1" si="2299"/>
        <v>4934996</v>
      </c>
      <c r="Q4266">
        <f ca="1">IF(P4266&gt;0,1,0)</f>
        <v>1</v>
      </c>
      <c r="R4266">
        <f t="shared" ca="1" si="2318"/>
        <v>18</v>
      </c>
      <c r="S4266">
        <f t="shared" ca="1" si="2319"/>
        <v>3</v>
      </c>
      <c r="T4266">
        <f t="shared" ca="1" si="2320"/>
        <v>6</v>
      </c>
      <c r="U4266">
        <f t="shared" ca="1" si="2321"/>
        <v>7</v>
      </c>
      <c r="V4266">
        <f t="shared" ca="1" si="2322"/>
        <v>5</v>
      </c>
      <c r="X4266">
        <f t="shared" si="2324"/>
        <v>4266</v>
      </c>
      <c r="Y4266">
        <f t="shared" si="2325"/>
        <v>4252</v>
      </c>
      <c r="Z4266">
        <f t="shared" si="2326"/>
        <v>4253</v>
      </c>
      <c r="AA4266">
        <f t="shared" si="2323"/>
        <v>4451</v>
      </c>
      <c r="AB4266">
        <f t="shared" si="2286"/>
        <v>200</v>
      </c>
      <c r="AM4266" t="str">
        <f t="shared" si="2287"/>
        <v>201905KS</v>
      </c>
      <c r="AN4266">
        <f t="shared" ca="1" si="2301"/>
        <v>18.000017021276594</v>
      </c>
      <c r="AO4266">
        <f t="shared" ca="1" si="2302"/>
        <v>3</v>
      </c>
      <c r="AP4266">
        <f t="shared" ca="1" si="2294"/>
        <v>6</v>
      </c>
      <c r="AQ4266">
        <f t="shared" ca="1" si="2295"/>
        <v>7.0000000000000009</v>
      </c>
      <c r="AR4266">
        <f t="shared" ca="1" si="2296"/>
        <v>5</v>
      </c>
      <c r="AS4266">
        <f ca="1">P4266/J4266</f>
        <v>0.25609740655888047</v>
      </c>
    </row>
    <row r="4267" spans="1:45" x14ac:dyDescent="0.4">
      <c r="A4267">
        <f t="shared" si="2285"/>
        <v>201905</v>
      </c>
      <c r="B4267" t="s">
        <v>303</v>
      </c>
      <c r="C4267" t="s">
        <v>288</v>
      </c>
      <c r="D4267" t="str">
        <f t="shared" ca="1" si="2300"/>
        <v>I112</v>
      </c>
      <c r="E4267">
        <f t="shared" ca="1" si="2311"/>
        <v>24</v>
      </c>
      <c r="F4267">
        <f t="shared" ca="1" si="2312"/>
        <v>10</v>
      </c>
      <c r="G4267" t="str">
        <f t="shared" ca="1" si="2297"/>
        <v>S10</v>
      </c>
      <c r="H4267" t="str">
        <f t="shared" ca="1" si="2298"/>
        <v>S103</v>
      </c>
      <c r="I4267">
        <f ca="1">VLOOKUP(D4267,PRC!$A$2:$B$21,2,0)*E4267</f>
        <v>1560000</v>
      </c>
      <c r="J4267">
        <f t="shared" ca="1" si="2313"/>
        <v>1310396</v>
      </c>
      <c r="K4267">
        <f ca="1">VLOOKUP(D4267,PRC!$A$1:$C$21,3,0)*E4267</f>
        <v>780000</v>
      </c>
      <c r="L4267">
        <f t="shared" ca="1" si="2314"/>
        <v>31000</v>
      </c>
      <c r="M4267">
        <f t="shared" ca="1" si="2315"/>
        <v>78000</v>
      </c>
      <c r="N4267">
        <f t="shared" ca="1" si="2316"/>
        <v>62000</v>
      </c>
      <c r="O4267">
        <f t="shared" ca="1" si="2317"/>
        <v>125000</v>
      </c>
      <c r="P4267">
        <f t="shared" ca="1" si="2299"/>
        <v>234396</v>
      </c>
      <c r="Q4267">
        <f ca="1">IF(P4267&gt;0,1,0)</f>
        <v>1</v>
      </c>
      <c r="R4267">
        <f t="shared" ca="1" si="2318"/>
        <v>16</v>
      </c>
      <c r="S4267">
        <f t="shared" ca="1" si="2319"/>
        <v>2</v>
      </c>
      <c r="T4267">
        <f t="shared" ca="1" si="2320"/>
        <v>5</v>
      </c>
      <c r="U4267">
        <f t="shared" ca="1" si="2321"/>
        <v>4</v>
      </c>
      <c r="V4267">
        <f t="shared" ca="1" si="2322"/>
        <v>8</v>
      </c>
      <c r="X4267">
        <f t="shared" si="2324"/>
        <v>4267</v>
      </c>
      <c r="Y4267">
        <f t="shared" si="2325"/>
        <v>4252</v>
      </c>
      <c r="Z4267">
        <f t="shared" si="2326"/>
        <v>4253</v>
      </c>
      <c r="AA4267">
        <f t="shared" si="2323"/>
        <v>4451</v>
      </c>
      <c r="AB4267">
        <f t="shared" si="2286"/>
        <v>200</v>
      </c>
      <c r="AM4267" t="str">
        <f t="shared" si="2287"/>
        <v>201905KS</v>
      </c>
      <c r="AN4267">
        <f t="shared" ca="1" si="2301"/>
        <v>16.000256410256409</v>
      </c>
      <c r="AO4267">
        <f t="shared" ca="1" si="2302"/>
        <v>1.987179487179487</v>
      </c>
      <c r="AP4267">
        <f t="shared" ca="1" si="2294"/>
        <v>5</v>
      </c>
      <c r="AQ4267">
        <f t="shared" ca="1" si="2295"/>
        <v>3.974358974358974</v>
      </c>
      <c r="AR4267">
        <f t="shared" ca="1" si="2296"/>
        <v>8.0128205128205128</v>
      </c>
      <c r="AS4267">
        <f ca="1">P4267/J4267</f>
        <v>0.1788741723875836</v>
      </c>
    </row>
    <row r="4268" spans="1:45" x14ac:dyDescent="0.4">
      <c r="A4268">
        <f t="shared" si="2285"/>
        <v>201905</v>
      </c>
      <c r="B4268" t="s">
        <v>304</v>
      </c>
      <c r="C4268" t="s">
        <v>288</v>
      </c>
      <c r="D4268" t="str">
        <f t="shared" ca="1" si="2300"/>
        <v>I109</v>
      </c>
      <c r="E4268">
        <f t="shared" ca="1" si="2311"/>
        <v>30</v>
      </c>
      <c r="F4268">
        <f t="shared" ca="1" si="2312"/>
        <v>18</v>
      </c>
      <c r="G4268" t="str">
        <f t="shared" ca="1" si="2297"/>
        <v>S10</v>
      </c>
      <c r="H4268" t="str">
        <f t="shared" ca="1" si="2298"/>
        <v>S106</v>
      </c>
      <c r="I4268">
        <f ca="1">VLOOKUP(D4268,PRC!$A$2:$B$21,2,0)*E4268</f>
        <v>15000000</v>
      </c>
      <c r="J4268">
        <f t="shared" ca="1" si="2313"/>
        <v>13499996</v>
      </c>
      <c r="K4268">
        <f ca="1">VLOOKUP(D4268,PRC!$A$1:$C$21,3,0)*E4268</f>
        <v>6000000</v>
      </c>
      <c r="L4268">
        <f t="shared" ca="1" si="2314"/>
        <v>300000</v>
      </c>
      <c r="M4268">
        <f t="shared" ca="1" si="2315"/>
        <v>750000</v>
      </c>
      <c r="N4268">
        <f t="shared" ca="1" si="2316"/>
        <v>900000</v>
      </c>
      <c r="O4268">
        <f t="shared" ca="1" si="2317"/>
        <v>750000</v>
      </c>
      <c r="P4268">
        <f t="shared" ca="1" si="2299"/>
        <v>4799996</v>
      </c>
      <c r="Q4268">
        <f ca="1">IF(P4268&gt;0,1,0)</f>
        <v>1</v>
      </c>
      <c r="R4268">
        <f t="shared" ca="1" si="2318"/>
        <v>10</v>
      </c>
      <c r="S4268">
        <f t="shared" ca="1" si="2319"/>
        <v>2</v>
      </c>
      <c r="T4268">
        <f t="shared" ca="1" si="2320"/>
        <v>5</v>
      </c>
      <c r="U4268">
        <f t="shared" ca="1" si="2321"/>
        <v>6</v>
      </c>
      <c r="V4268">
        <f t="shared" ca="1" si="2322"/>
        <v>5</v>
      </c>
      <c r="X4268">
        <f t="shared" si="2324"/>
        <v>4268</v>
      </c>
      <c r="Y4268">
        <f t="shared" si="2325"/>
        <v>4252</v>
      </c>
      <c r="Z4268">
        <f t="shared" si="2326"/>
        <v>4253</v>
      </c>
      <c r="AA4268">
        <f t="shared" si="2323"/>
        <v>4451</v>
      </c>
      <c r="AB4268">
        <f t="shared" si="2286"/>
        <v>200</v>
      </c>
      <c r="AM4268" t="str">
        <f t="shared" si="2287"/>
        <v>201905KS</v>
      </c>
      <c r="AN4268">
        <f t="shared" ca="1" si="2301"/>
        <v>10.000026666666662</v>
      </c>
      <c r="AO4268">
        <f t="shared" ca="1" si="2302"/>
        <v>2</v>
      </c>
      <c r="AP4268">
        <f t="shared" ca="1" si="2294"/>
        <v>5</v>
      </c>
      <c r="AQ4268">
        <f t="shared" ca="1" si="2295"/>
        <v>6</v>
      </c>
      <c r="AR4268">
        <f t="shared" ca="1" si="2296"/>
        <v>5</v>
      </c>
      <c r="AS4268">
        <f ca="1">P4268/J4268</f>
        <v>0.35555536460899695</v>
      </c>
    </row>
    <row r="4269" spans="1:45" x14ac:dyDescent="0.4">
      <c r="A4269">
        <f t="shared" si="2285"/>
        <v>201905</v>
      </c>
      <c r="B4269" t="s">
        <v>305</v>
      </c>
      <c r="C4269" t="s">
        <v>288</v>
      </c>
      <c r="D4269" t="str">
        <f t="shared" ca="1" si="2300"/>
        <v>I106</v>
      </c>
      <c r="E4269">
        <f t="shared" ca="1" si="2311"/>
        <v>32</v>
      </c>
      <c r="F4269">
        <f t="shared" ca="1" si="2312"/>
        <v>12</v>
      </c>
      <c r="G4269" t="str">
        <f t="shared" ca="1" si="2297"/>
        <v>S10</v>
      </c>
      <c r="H4269" t="str">
        <f t="shared" ca="1" si="2298"/>
        <v>S106</v>
      </c>
      <c r="I4269">
        <f ca="1">VLOOKUP(D4269,PRC!$A$2:$B$21,2,0)*E4269</f>
        <v>640000</v>
      </c>
      <c r="J4269">
        <f t="shared" ca="1" si="2313"/>
        <v>531196</v>
      </c>
      <c r="K4269">
        <f ca="1">VLOOKUP(D4269,PRC!$A$1:$C$21,3,0)*E4269</f>
        <v>339200</v>
      </c>
      <c r="L4269">
        <f t="shared" ca="1" si="2314"/>
        <v>13000</v>
      </c>
      <c r="M4269">
        <f t="shared" ca="1" si="2315"/>
        <v>26000</v>
      </c>
      <c r="N4269">
        <f t="shared" ca="1" si="2316"/>
        <v>51000</v>
      </c>
      <c r="O4269">
        <f t="shared" ca="1" si="2317"/>
        <v>38000</v>
      </c>
      <c r="P4269">
        <f t="shared" ca="1" si="2299"/>
        <v>63996</v>
      </c>
      <c r="Q4269">
        <f ca="1">IF(P4269&gt;0,1,0)</f>
        <v>1</v>
      </c>
      <c r="R4269">
        <f t="shared" ca="1" si="2318"/>
        <v>17</v>
      </c>
      <c r="S4269">
        <f t="shared" ca="1" si="2319"/>
        <v>2</v>
      </c>
      <c r="T4269">
        <f t="shared" ca="1" si="2320"/>
        <v>4</v>
      </c>
      <c r="U4269">
        <f t="shared" ca="1" si="2321"/>
        <v>8</v>
      </c>
      <c r="V4269">
        <f t="shared" ca="1" si="2322"/>
        <v>6</v>
      </c>
      <c r="X4269">
        <f t="shared" si="2324"/>
        <v>4269</v>
      </c>
      <c r="Y4269">
        <f t="shared" si="2325"/>
        <v>4252</v>
      </c>
      <c r="Z4269">
        <f t="shared" si="2326"/>
        <v>4253</v>
      </c>
      <c r="AA4269">
        <f t="shared" si="2323"/>
        <v>4451</v>
      </c>
      <c r="AB4269">
        <f t="shared" si="2286"/>
        <v>200</v>
      </c>
      <c r="AM4269" t="str">
        <f t="shared" si="2287"/>
        <v>201905KS</v>
      </c>
      <c r="AN4269">
        <f t="shared" ca="1" si="2301"/>
        <v>17.000625000000003</v>
      </c>
      <c r="AO4269">
        <f t="shared" ca="1" si="2302"/>
        <v>2.03125</v>
      </c>
      <c r="AP4269">
        <f t="shared" ca="1" si="2294"/>
        <v>4.0625</v>
      </c>
      <c r="AQ4269">
        <f t="shared" ca="1" si="2295"/>
        <v>7.9687499999999991</v>
      </c>
      <c r="AR4269">
        <f t="shared" ca="1" si="2296"/>
        <v>5.9375</v>
      </c>
      <c r="AS4269">
        <f ca="1">P4269/J4269</f>
        <v>0.12047530478392157</v>
      </c>
    </row>
    <row r="4270" spans="1:45" x14ac:dyDescent="0.4">
      <c r="A4270">
        <f t="shared" si="2285"/>
        <v>201905</v>
      </c>
      <c r="B4270" t="s">
        <v>306</v>
      </c>
      <c r="C4270" t="s">
        <v>288</v>
      </c>
      <c r="D4270" t="str">
        <f t="shared" ca="1" si="2300"/>
        <v>I110</v>
      </c>
      <c r="E4270">
        <f t="shared" ca="1" si="2311"/>
        <v>43</v>
      </c>
      <c r="F4270">
        <f t="shared" ca="1" si="2312"/>
        <v>16</v>
      </c>
      <c r="G4270" t="str">
        <f t="shared" ca="1" si="2297"/>
        <v>S10</v>
      </c>
      <c r="H4270" t="str">
        <f t="shared" ca="1" si="2298"/>
        <v>S101</v>
      </c>
      <c r="I4270">
        <f ca="1">VLOOKUP(D4270,PRC!$A$2:$B$21,2,0)*E4270</f>
        <v>12900000</v>
      </c>
      <c r="J4270">
        <f t="shared" ca="1" si="2313"/>
        <v>10835996</v>
      </c>
      <c r="K4270">
        <f ca="1">VLOOKUP(D4270,PRC!$A$1:$C$21,3,0)*E4270</f>
        <v>5934000</v>
      </c>
      <c r="L4270">
        <f t="shared" ca="1" si="2314"/>
        <v>387000</v>
      </c>
      <c r="M4270">
        <f t="shared" ca="1" si="2315"/>
        <v>645000</v>
      </c>
      <c r="N4270">
        <f t="shared" ca="1" si="2316"/>
        <v>903000</v>
      </c>
      <c r="O4270">
        <f t="shared" ca="1" si="2317"/>
        <v>903000</v>
      </c>
      <c r="P4270">
        <f t="shared" ca="1" si="2299"/>
        <v>2063996</v>
      </c>
      <c r="Q4270">
        <f ca="1">IF(P4270&gt;0,1,0)</f>
        <v>1</v>
      </c>
      <c r="R4270">
        <f t="shared" ca="1" si="2318"/>
        <v>16</v>
      </c>
      <c r="S4270">
        <f t="shared" ca="1" si="2319"/>
        <v>3</v>
      </c>
      <c r="T4270">
        <f t="shared" ca="1" si="2320"/>
        <v>5</v>
      </c>
      <c r="U4270">
        <f t="shared" ca="1" si="2321"/>
        <v>7</v>
      </c>
      <c r="V4270">
        <f t="shared" ca="1" si="2322"/>
        <v>7</v>
      </c>
      <c r="X4270">
        <f t="shared" si="2324"/>
        <v>4270</v>
      </c>
      <c r="Y4270">
        <f t="shared" si="2325"/>
        <v>4252</v>
      </c>
      <c r="Z4270">
        <f t="shared" si="2326"/>
        <v>4253</v>
      </c>
      <c r="AA4270">
        <f t="shared" si="2323"/>
        <v>4451</v>
      </c>
      <c r="AB4270">
        <f t="shared" si="2286"/>
        <v>200</v>
      </c>
      <c r="AM4270" t="str">
        <f t="shared" si="2287"/>
        <v>201905KS</v>
      </c>
      <c r="AN4270">
        <f t="shared" ca="1" si="2301"/>
        <v>16.000031007751936</v>
      </c>
      <c r="AO4270">
        <f t="shared" ca="1" si="2302"/>
        <v>3</v>
      </c>
      <c r="AP4270">
        <f t="shared" ca="1" si="2294"/>
        <v>5</v>
      </c>
      <c r="AQ4270">
        <f t="shared" ca="1" si="2295"/>
        <v>7.0000000000000009</v>
      </c>
      <c r="AR4270">
        <f t="shared" ca="1" si="2296"/>
        <v>7.0000000000000009</v>
      </c>
      <c r="AS4270">
        <f ca="1">P4270/J4270</f>
        <v>0.19047589164853881</v>
      </c>
    </row>
    <row r="4271" spans="1:45" x14ac:dyDescent="0.4">
      <c r="A4271">
        <f t="shared" si="2285"/>
        <v>201905</v>
      </c>
      <c r="B4271" t="s">
        <v>307</v>
      </c>
      <c r="C4271" t="s">
        <v>288</v>
      </c>
      <c r="D4271" t="str">
        <f t="shared" ca="1" si="2300"/>
        <v>I102</v>
      </c>
      <c r="E4271">
        <f t="shared" ca="1" si="2311"/>
        <v>28</v>
      </c>
      <c r="F4271">
        <f t="shared" ca="1" si="2312"/>
        <v>19</v>
      </c>
      <c r="G4271" t="str">
        <f t="shared" ca="1" si="2297"/>
        <v>S11</v>
      </c>
      <c r="H4271" t="str">
        <f t="shared" ca="1" si="2298"/>
        <v>S116</v>
      </c>
      <c r="I4271">
        <f ca="1">VLOOKUP(D4271,PRC!$A$2:$B$21,2,0)*E4271</f>
        <v>1120000</v>
      </c>
      <c r="J4271">
        <f t="shared" ca="1" si="2313"/>
        <v>895996</v>
      </c>
      <c r="K4271">
        <f ca="1">VLOOKUP(D4271,PRC!$A$1:$C$21,3,0)*E4271</f>
        <v>526400</v>
      </c>
      <c r="L4271">
        <f t="shared" ca="1" si="2314"/>
        <v>22000</v>
      </c>
      <c r="M4271">
        <f t="shared" ca="1" si="2315"/>
        <v>56000</v>
      </c>
      <c r="N4271">
        <f t="shared" ca="1" si="2316"/>
        <v>78000</v>
      </c>
      <c r="O4271">
        <f t="shared" ca="1" si="2317"/>
        <v>78000</v>
      </c>
      <c r="P4271">
        <f t="shared" ca="1" si="2299"/>
        <v>135596</v>
      </c>
      <c r="Q4271">
        <f ca="1">IF(P4271&gt;0,1,0)</f>
        <v>1</v>
      </c>
      <c r="R4271">
        <f t="shared" ca="1" si="2318"/>
        <v>20</v>
      </c>
      <c r="S4271">
        <f t="shared" ca="1" si="2319"/>
        <v>2</v>
      </c>
      <c r="T4271">
        <f t="shared" ca="1" si="2320"/>
        <v>5</v>
      </c>
      <c r="U4271">
        <f t="shared" ca="1" si="2321"/>
        <v>7</v>
      </c>
      <c r="V4271">
        <f t="shared" ca="1" si="2322"/>
        <v>7</v>
      </c>
      <c r="X4271">
        <f t="shared" si="2324"/>
        <v>4271</v>
      </c>
      <c r="Y4271">
        <f t="shared" si="2325"/>
        <v>4252</v>
      </c>
      <c r="Z4271">
        <f t="shared" si="2326"/>
        <v>4253</v>
      </c>
      <c r="AA4271">
        <f t="shared" si="2323"/>
        <v>4451</v>
      </c>
      <c r="AB4271">
        <f t="shared" si="2286"/>
        <v>200</v>
      </c>
      <c r="AM4271" t="str">
        <f t="shared" si="2287"/>
        <v>201905KS</v>
      </c>
      <c r="AN4271">
        <f t="shared" ca="1" si="2301"/>
        <v>20.000357142857141</v>
      </c>
      <c r="AO4271">
        <f t="shared" ca="1" si="2302"/>
        <v>1.9642857142857142</v>
      </c>
      <c r="AP4271">
        <f t="shared" ca="1" si="2294"/>
        <v>5</v>
      </c>
      <c r="AQ4271">
        <f t="shared" ca="1" si="2295"/>
        <v>6.9642857142857144</v>
      </c>
      <c r="AR4271">
        <f t="shared" ca="1" si="2296"/>
        <v>6.9642857142857144</v>
      </c>
      <c r="AS4271">
        <f ca="1">P4271/J4271</f>
        <v>0.15133549703346891</v>
      </c>
    </row>
    <row r="4272" spans="1:45" x14ac:dyDescent="0.4">
      <c r="A4272">
        <f t="shared" si="2285"/>
        <v>201905</v>
      </c>
      <c r="B4272" t="s">
        <v>308</v>
      </c>
      <c r="C4272" t="s">
        <v>288</v>
      </c>
      <c r="D4272" t="str">
        <f t="shared" ca="1" si="2300"/>
        <v>I118</v>
      </c>
      <c r="E4272">
        <f t="shared" ca="1" si="2311"/>
        <v>38</v>
      </c>
      <c r="F4272">
        <f t="shared" ca="1" si="2312"/>
        <v>12</v>
      </c>
      <c r="G4272" t="str">
        <f t="shared" ca="1" si="2297"/>
        <v>S10</v>
      </c>
      <c r="H4272" t="str">
        <f t="shared" ca="1" si="2298"/>
        <v>S104</v>
      </c>
      <c r="I4272">
        <f ca="1">VLOOKUP(D4272,PRC!$A$2:$B$21,2,0)*E4272</f>
        <v>20140000</v>
      </c>
      <c r="J4272">
        <f t="shared" ca="1" si="2313"/>
        <v>16313396.000000002</v>
      </c>
      <c r="K4272">
        <f ca="1">VLOOKUP(D4272,PRC!$A$1:$C$21,3,0)*E4272</f>
        <v>8458800</v>
      </c>
      <c r="L4272">
        <f t="shared" ca="1" si="2314"/>
        <v>604000</v>
      </c>
      <c r="M4272">
        <f t="shared" ca="1" si="2315"/>
        <v>1208000</v>
      </c>
      <c r="N4272">
        <f t="shared" ca="1" si="2316"/>
        <v>604000</v>
      </c>
      <c r="O4272">
        <f t="shared" ca="1" si="2317"/>
        <v>1410000</v>
      </c>
      <c r="P4272">
        <f t="shared" ca="1" si="2299"/>
        <v>4028596.0000000019</v>
      </c>
      <c r="Q4272">
        <f ca="1">IF(P4272&gt;0,1,0)</f>
        <v>1</v>
      </c>
      <c r="R4272">
        <f t="shared" ca="1" si="2318"/>
        <v>19</v>
      </c>
      <c r="S4272">
        <f t="shared" ca="1" si="2319"/>
        <v>3</v>
      </c>
      <c r="T4272">
        <f t="shared" ca="1" si="2320"/>
        <v>6</v>
      </c>
      <c r="U4272">
        <f t="shared" ca="1" si="2321"/>
        <v>3</v>
      </c>
      <c r="V4272">
        <f t="shared" ca="1" si="2322"/>
        <v>7</v>
      </c>
      <c r="X4272">
        <f t="shared" si="2324"/>
        <v>4272</v>
      </c>
      <c r="Y4272">
        <f t="shared" si="2325"/>
        <v>4252</v>
      </c>
      <c r="Z4272">
        <f t="shared" si="2326"/>
        <v>4253</v>
      </c>
      <c r="AA4272">
        <f t="shared" si="2323"/>
        <v>4451</v>
      </c>
      <c r="AB4272">
        <f t="shared" si="2286"/>
        <v>200</v>
      </c>
      <c r="AM4272" t="str">
        <f t="shared" si="2287"/>
        <v>201905KS</v>
      </c>
      <c r="AN4272">
        <f t="shared" ca="1" si="2301"/>
        <v>19.000019860973183</v>
      </c>
      <c r="AO4272">
        <f t="shared" ca="1" si="2302"/>
        <v>2.9990069513406157</v>
      </c>
      <c r="AP4272">
        <f t="shared" ca="1" si="2294"/>
        <v>5.9980139026812314</v>
      </c>
      <c r="AQ4272">
        <f t="shared" ca="1" si="2295"/>
        <v>2.9990069513406157</v>
      </c>
      <c r="AR4272">
        <f t="shared" ca="1" si="2296"/>
        <v>7.0009930486593843</v>
      </c>
      <c r="AS4272">
        <f ca="1">P4272/J4272</f>
        <v>0.24695017518118248</v>
      </c>
    </row>
    <row r="4273" spans="1:45" x14ac:dyDescent="0.4">
      <c r="A4273">
        <f t="shared" si="2285"/>
        <v>201905</v>
      </c>
      <c r="B4273" t="s">
        <v>309</v>
      </c>
      <c r="C4273" t="s">
        <v>288</v>
      </c>
      <c r="D4273" t="str">
        <f t="shared" ca="1" si="2300"/>
        <v>I118</v>
      </c>
      <c r="E4273">
        <f t="shared" ca="1" si="2311"/>
        <v>43</v>
      </c>
      <c r="F4273">
        <f t="shared" ca="1" si="2312"/>
        <v>17</v>
      </c>
      <c r="G4273" t="str">
        <f t="shared" ca="1" si="2297"/>
        <v>S11</v>
      </c>
      <c r="H4273" t="str">
        <f t="shared" ca="1" si="2298"/>
        <v>S111</v>
      </c>
      <c r="I4273">
        <f ca="1">VLOOKUP(D4273,PRC!$A$2:$B$21,2,0)*E4273</f>
        <v>22790000</v>
      </c>
      <c r="J4273">
        <f t="shared" ca="1" si="2313"/>
        <v>19371496</v>
      </c>
      <c r="K4273">
        <f ca="1">VLOOKUP(D4273,PRC!$A$1:$C$21,3,0)*E4273</f>
        <v>9571800</v>
      </c>
      <c r="L4273">
        <f t="shared" ca="1" si="2314"/>
        <v>228000</v>
      </c>
      <c r="M4273">
        <f t="shared" ca="1" si="2315"/>
        <v>912000</v>
      </c>
      <c r="N4273">
        <f t="shared" ca="1" si="2316"/>
        <v>1595000</v>
      </c>
      <c r="O4273">
        <f t="shared" ca="1" si="2317"/>
        <v>1367000</v>
      </c>
      <c r="P4273">
        <f t="shared" ca="1" si="2299"/>
        <v>5697696</v>
      </c>
      <c r="Q4273">
        <f ca="1">IF(P4273&gt;0,1,0)</f>
        <v>1</v>
      </c>
      <c r="R4273">
        <f t="shared" ca="1" si="2318"/>
        <v>15</v>
      </c>
      <c r="S4273">
        <f t="shared" ca="1" si="2319"/>
        <v>1</v>
      </c>
      <c r="T4273">
        <f t="shared" ca="1" si="2320"/>
        <v>4</v>
      </c>
      <c r="U4273">
        <f t="shared" ca="1" si="2321"/>
        <v>7</v>
      </c>
      <c r="V4273">
        <f t="shared" ca="1" si="2322"/>
        <v>6</v>
      </c>
      <c r="X4273">
        <f t="shared" si="2324"/>
        <v>4273</v>
      </c>
      <c r="Y4273">
        <f t="shared" si="2325"/>
        <v>4252</v>
      </c>
      <c r="Z4273">
        <f t="shared" si="2326"/>
        <v>4253</v>
      </c>
      <c r="AA4273">
        <f t="shared" si="2323"/>
        <v>4451</v>
      </c>
      <c r="AB4273">
        <f t="shared" si="2286"/>
        <v>200</v>
      </c>
      <c r="AM4273" t="str">
        <f t="shared" si="2287"/>
        <v>201905KS</v>
      </c>
      <c r="AN4273">
        <f t="shared" ca="1" si="2301"/>
        <v>15.000017551557699</v>
      </c>
      <c r="AO4273">
        <f t="shared" ca="1" si="2302"/>
        <v>1.0004387889425186</v>
      </c>
      <c r="AP4273">
        <f t="shared" ca="1" si="2294"/>
        <v>4.0017551557700743</v>
      </c>
      <c r="AQ4273">
        <f t="shared" ca="1" si="2295"/>
        <v>6.998683633172444</v>
      </c>
      <c r="AR4273">
        <f t="shared" ca="1" si="2296"/>
        <v>5.9982448442299257</v>
      </c>
      <c r="AS4273">
        <f ca="1">P4273/J4273</f>
        <v>0.2941278257497511</v>
      </c>
    </row>
    <row r="4274" spans="1:45" x14ac:dyDescent="0.4">
      <c r="A4274">
        <f t="shared" si="2285"/>
        <v>201905</v>
      </c>
      <c r="B4274" t="s">
        <v>310</v>
      </c>
      <c r="C4274" t="s">
        <v>288</v>
      </c>
      <c r="D4274" t="str">
        <f t="shared" ca="1" si="2300"/>
        <v>I114</v>
      </c>
      <c r="E4274">
        <f t="shared" ca="1" si="2311"/>
        <v>36</v>
      </c>
      <c r="F4274">
        <f t="shared" ca="1" si="2312"/>
        <v>13</v>
      </c>
      <c r="G4274" t="str">
        <f t="shared" ca="1" si="2297"/>
        <v>S11</v>
      </c>
      <c r="H4274" t="str">
        <f t="shared" ca="1" si="2298"/>
        <v>S119</v>
      </c>
      <c r="I4274">
        <f ca="1">VLOOKUP(D4274,PRC!$A$2:$B$21,2,0)*E4274</f>
        <v>8640000</v>
      </c>
      <c r="J4274">
        <f t="shared" ca="1" si="2313"/>
        <v>6911996</v>
      </c>
      <c r="K4274">
        <f ca="1">VLOOKUP(D4274,PRC!$A$1:$C$21,3,0)*E4274</f>
        <v>5011200</v>
      </c>
      <c r="L4274">
        <f t="shared" ca="1" si="2314"/>
        <v>86000</v>
      </c>
      <c r="M4274">
        <f t="shared" ca="1" si="2315"/>
        <v>605000</v>
      </c>
      <c r="N4274">
        <f t="shared" ca="1" si="2316"/>
        <v>432000</v>
      </c>
      <c r="O4274">
        <f t="shared" ca="1" si="2317"/>
        <v>518000</v>
      </c>
      <c r="P4274">
        <f t="shared" ca="1" si="2299"/>
        <v>259796</v>
      </c>
      <c r="Q4274">
        <f ca="1">IF(P4274&gt;0,1,0)</f>
        <v>1</v>
      </c>
      <c r="R4274">
        <f t="shared" ca="1" si="2318"/>
        <v>20</v>
      </c>
      <c r="S4274">
        <f t="shared" ca="1" si="2319"/>
        <v>1</v>
      </c>
      <c r="T4274">
        <f t="shared" ca="1" si="2320"/>
        <v>7</v>
      </c>
      <c r="U4274">
        <f t="shared" ca="1" si="2321"/>
        <v>5</v>
      </c>
      <c r="V4274">
        <f t="shared" ca="1" si="2322"/>
        <v>6</v>
      </c>
      <c r="X4274">
        <f t="shared" si="2324"/>
        <v>4274</v>
      </c>
      <c r="Y4274">
        <f t="shared" si="2325"/>
        <v>4252</v>
      </c>
      <c r="Z4274">
        <f t="shared" si="2326"/>
        <v>4253</v>
      </c>
      <c r="AA4274">
        <f t="shared" si="2323"/>
        <v>4451</v>
      </c>
      <c r="AB4274">
        <f t="shared" si="2286"/>
        <v>200</v>
      </c>
      <c r="AM4274" t="str">
        <f t="shared" si="2287"/>
        <v>201905KS</v>
      </c>
      <c r="AN4274">
        <f t="shared" ca="1" si="2301"/>
        <v>20.000046296296293</v>
      </c>
      <c r="AO4274">
        <f t="shared" ca="1" si="2302"/>
        <v>0.99537037037037046</v>
      </c>
      <c r="AP4274">
        <f t="shared" ca="1" si="2294"/>
        <v>7.0023148148148158</v>
      </c>
      <c r="AQ4274">
        <f t="shared" ca="1" si="2295"/>
        <v>5</v>
      </c>
      <c r="AR4274">
        <f t="shared" ca="1" si="2296"/>
        <v>5.9953703703703702</v>
      </c>
      <c r="AS4274">
        <f ca="1">P4274/J4274</f>
        <v>3.7586248603153127E-2</v>
      </c>
    </row>
    <row r="4275" spans="1:45" x14ac:dyDescent="0.4">
      <c r="A4275">
        <f t="shared" si="2285"/>
        <v>201905</v>
      </c>
      <c r="B4275" t="s">
        <v>311</v>
      </c>
      <c r="C4275" t="s">
        <v>288</v>
      </c>
      <c r="D4275" t="str">
        <f t="shared" ca="1" si="2300"/>
        <v>I114</v>
      </c>
      <c r="E4275">
        <f t="shared" ca="1" si="2311"/>
        <v>25</v>
      </c>
      <c r="F4275">
        <f t="shared" ca="1" si="2312"/>
        <v>13</v>
      </c>
      <c r="G4275" t="str">
        <f t="shared" ca="1" si="2297"/>
        <v>S11</v>
      </c>
      <c r="H4275" t="str">
        <f t="shared" ca="1" si="2298"/>
        <v>S119</v>
      </c>
      <c r="I4275">
        <f ca="1">VLOOKUP(D4275,PRC!$A$2:$B$21,2,0)*E4275</f>
        <v>6000000</v>
      </c>
      <c r="J4275">
        <f t="shared" ca="1" si="2313"/>
        <v>5099996</v>
      </c>
      <c r="K4275">
        <f ca="1">VLOOKUP(D4275,PRC!$A$1:$C$21,3,0)*E4275</f>
        <v>3480000</v>
      </c>
      <c r="L4275">
        <f t="shared" ca="1" si="2314"/>
        <v>180000</v>
      </c>
      <c r="M4275">
        <f t="shared" ca="1" si="2315"/>
        <v>420000</v>
      </c>
      <c r="N4275">
        <f t="shared" ca="1" si="2316"/>
        <v>300000</v>
      </c>
      <c r="O4275">
        <f t="shared" ca="1" si="2317"/>
        <v>360000</v>
      </c>
      <c r="P4275">
        <f t="shared" ca="1" si="2299"/>
        <v>359996</v>
      </c>
      <c r="Q4275">
        <f ca="1">IF(P4275&gt;0,1,0)</f>
        <v>1</v>
      </c>
      <c r="R4275">
        <f t="shared" ca="1" si="2318"/>
        <v>15</v>
      </c>
      <c r="S4275">
        <f t="shared" ca="1" si="2319"/>
        <v>3</v>
      </c>
      <c r="T4275">
        <f t="shared" ca="1" si="2320"/>
        <v>7</v>
      </c>
      <c r="U4275">
        <f t="shared" ca="1" si="2321"/>
        <v>5</v>
      </c>
      <c r="V4275">
        <f t="shared" ca="1" si="2322"/>
        <v>6</v>
      </c>
      <c r="X4275">
        <f t="shared" si="2324"/>
        <v>4275</v>
      </c>
      <c r="Y4275">
        <f t="shared" si="2325"/>
        <v>4252</v>
      </c>
      <c r="Z4275">
        <f t="shared" si="2326"/>
        <v>4253</v>
      </c>
      <c r="AA4275">
        <f t="shared" si="2323"/>
        <v>4451</v>
      </c>
      <c r="AB4275">
        <f t="shared" si="2286"/>
        <v>200</v>
      </c>
      <c r="AM4275" t="str">
        <f t="shared" si="2287"/>
        <v>201905KS</v>
      </c>
      <c r="AN4275">
        <f t="shared" ca="1" si="2301"/>
        <v>15.000066666666667</v>
      </c>
      <c r="AO4275">
        <f t="shared" ca="1" si="2302"/>
        <v>3</v>
      </c>
      <c r="AP4275">
        <f t="shared" ca="1" si="2294"/>
        <v>7.0000000000000009</v>
      </c>
      <c r="AQ4275">
        <f t="shared" ca="1" si="2295"/>
        <v>5</v>
      </c>
      <c r="AR4275">
        <f t="shared" ca="1" si="2296"/>
        <v>6</v>
      </c>
      <c r="AS4275">
        <f ca="1">P4275/J4275</f>
        <v>7.0587506343142231E-2</v>
      </c>
    </row>
    <row r="4276" spans="1:45" x14ac:dyDescent="0.4">
      <c r="A4276">
        <f t="shared" si="2285"/>
        <v>201905</v>
      </c>
      <c r="B4276" t="s">
        <v>312</v>
      </c>
      <c r="C4276" t="s">
        <v>288</v>
      </c>
      <c r="D4276" t="str">
        <f t="shared" ca="1" si="2300"/>
        <v>I104</v>
      </c>
      <c r="E4276">
        <f t="shared" ca="1" si="2311"/>
        <v>40</v>
      </c>
      <c r="F4276">
        <f t="shared" ca="1" si="2312"/>
        <v>14</v>
      </c>
      <c r="G4276" t="str">
        <f t="shared" ca="1" si="2297"/>
        <v>S10</v>
      </c>
      <c r="H4276" t="str">
        <f t="shared" ca="1" si="2298"/>
        <v>S108</v>
      </c>
      <c r="I4276">
        <f ca="1">VLOOKUP(D4276,PRC!$A$2:$B$21,2,0)*E4276</f>
        <v>2800000</v>
      </c>
      <c r="J4276">
        <f t="shared" ca="1" si="2313"/>
        <v>2351996</v>
      </c>
      <c r="K4276">
        <f ca="1">VLOOKUP(D4276,PRC!$A$1:$C$21,3,0)*E4276</f>
        <v>1176000</v>
      </c>
      <c r="L4276">
        <f t="shared" ca="1" si="2314"/>
        <v>28000</v>
      </c>
      <c r="M4276">
        <f t="shared" ca="1" si="2315"/>
        <v>112000</v>
      </c>
      <c r="N4276">
        <f t="shared" ca="1" si="2316"/>
        <v>224000</v>
      </c>
      <c r="O4276">
        <f t="shared" ca="1" si="2317"/>
        <v>224000</v>
      </c>
      <c r="P4276">
        <f t="shared" ca="1" si="2299"/>
        <v>587996</v>
      </c>
      <c r="Q4276">
        <f ca="1">IF(P4276&gt;0,1,0)</f>
        <v>1</v>
      </c>
      <c r="R4276">
        <f t="shared" ca="1" si="2318"/>
        <v>16</v>
      </c>
      <c r="S4276">
        <f t="shared" ca="1" si="2319"/>
        <v>1</v>
      </c>
      <c r="T4276">
        <f t="shared" ca="1" si="2320"/>
        <v>4</v>
      </c>
      <c r="U4276">
        <f t="shared" ca="1" si="2321"/>
        <v>8</v>
      </c>
      <c r="V4276">
        <f t="shared" ca="1" si="2322"/>
        <v>8</v>
      </c>
      <c r="X4276">
        <f t="shared" si="2324"/>
        <v>4276</v>
      </c>
      <c r="Y4276">
        <f t="shared" si="2325"/>
        <v>4252</v>
      </c>
      <c r="Z4276">
        <f t="shared" si="2326"/>
        <v>4253</v>
      </c>
      <c r="AA4276">
        <f t="shared" si="2323"/>
        <v>4451</v>
      </c>
      <c r="AB4276">
        <f t="shared" si="2286"/>
        <v>200</v>
      </c>
      <c r="AM4276" t="str">
        <f t="shared" si="2287"/>
        <v>201905KS</v>
      </c>
      <c r="AN4276">
        <f t="shared" ca="1" si="2301"/>
        <v>16.000142857142851</v>
      </c>
      <c r="AO4276">
        <f t="shared" ca="1" si="2302"/>
        <v>1</v>
      </c>
      <c r="AP4276">
        <f t="shared" ca="1" si="2294"/>
        <v>4</v>
      </c>
      <c r="AQ4276">
        <f t="shared" ca="1" si="2295"/>
        <v>8</v>
      </c>
      <c r="AR4276">
        <f t="shared" ca="1" si="2296"/>
        <v>8</v>
      </c>
      <c r="AS4276">
        <f ca="1">P4276/J4276</f>
        <v>0.24999872448762667</v>
      </c>
    </row>
    <row r="4277" spans="1:45" x14ac:dyDescent="0.4">
      <c r="A4277">
        <f t="shared" si="2285"/>
        <v>201905</v>
      </c>
      <c r="B4277" t="s">
        <v>313</v>
      </c>
      <c r="C4277" t="s">
        <v>288</v>
      </c>
      <c r="D4277" t="str">
        <f t="shared" ca="1" si="2300"/>
        <v>I101</v>
      </c>
      <c r="E4277">
        <f t="shared" ca="1" si="2311"/>
        <v>20</v>
      </c>
      <c r="F4277">
        <f t="shared" ca="1" si="2312"/>
        <v>10</v>
      </c>
      <c r="G4277" t="str">
        <f t="shared" ca="1" si="2297"/>
        <v>S10</v>
      </c>
      <c r="H4277" t="str">
        <f t="shared" ca="1" si="2298"/>
        <v>S106</v>
      </c>
      <c r="I4277">
        <f ca="1">VLOOKUP(D4277,PRC!$A$2:$B$21,2,0)*E4277</f>
        <v>600000</v>
      </c>
      <c r="J4277">
        <f t="shared" ca="1" si="2313"/>
        <v>503996</v>
      </c>
      <c r="K4277">
        <f ca="1">VLOOKUP(D4277,PRC!$A$1:$C$21,3,0)*E4277</f>
        <v>312000</v>
      </c>
      <c r="L4277">
        <f t="shared" ca="1" si="2314"/>
        <v>18000</v>
      </c>
      <c r="M4277">
        <f t="shared" ca="1" si="2315"/>
        <v>36000</v>
      </c>
      <c r="N4277">
        <f t="shared" ca="1" si="2316"/>
        <v>36000</v>
      </c>
      <c r="O4277">
        <f t="shared" ca="1" si="2317"/>
        <v>30000</v>
      </c>
      <c r="P4277">
        <f t="shared" ca="1" si="2299"/>
        <v>71996</v>
      </c>
      <c r="Q4277">
        <f ca="1">IF(P4277&gt;0,1,0)</f>
        <v>1</v>
      </c>
      <c r="R4277">
        <f t="shared" ca="1" si="2318"/>
        <v>16</v>
      </c>
      <c r="S4277">
        <f t="shared" ca="1" si="2319"/>
        <v>3</v>
      </c>
      <c r="T4277">
        <f t="shared" ca="1" si="2320"/>
        <v>6</v>
      </c>
      <c r="U4277">
        <f t="shared" ca="1" si="2321"/>
        <v>6</v>
      </c>
      <c r="V4277">
        <f t="shared" ca="1" si="2322"/>
        <v>5</v>
      </c>
      <c r="X4277">
        <f t="shared" si="2324"/>
        <v>4277</v>
      </c>
      <c r="Y4277">
        <f t="shared" si="2325"/>
        <v>4252</v>
      </c>
      <c r="Z4277">
        <f t="shared" si="2326"/>
        <v>4253</v>
      </c>
      <c r="AA4277">
        <f t="shared" si="2323"/>
        <v>4451</v>
      </c>
      <c r="AB4277">
        <f t="shared" si="2286"/>
        <v>200</v>
      </c>
      <c r="AM4277" t="str">
        <f t="shared" si="2287"/>
        <v>201905KS</v>
      </c>
      <c r="AN4277">
        <f t="shared" ca="1" si="2301"/>
        <v>16.000666666666664</v>
      </c>
      <c r="AO4277">
        <f t="shared" ca="1" si="2302"/>
        <v>3</v>
      </c>
      <c r="AP4277">
        <f t="shared" ca="1" si="2294"/>
        <v>6</v>
      </c>
      <c r="AQ4277">
        <f t="shared" ca="1" si="2295"/>
        <v>6</v>
      </c>
      <c r="AR4277">
        <f t="shared" ca="1" si="2296"/>
        <v>5</v>
      </c>
      <c r="AS4277">
        <f ca="1">P4277/J4277</f>
        <v>0.14285034008206415</v>
      </c>
    </row>
    <row r="4278" spans="1:45" x14ac:dyDescent="0.4">
      <c r="A4278">
        <f t="shared" si="2285"/>
        <v>201905</v>
      </c>
      <c r="B4278" t="s">
        <v>314</v>
      </c>
      <c r="C4278" t="s">
        <v>288</v>
      </c>
      <c r="D4278" t="str">
        <f t="shared" ca="1" si="2300"/>
        <v>I110</v>
      </c>
      <c r="E4278">
        <f t="shared" ca="1" si="2311"/>
        <v>42</v>
      </c>
      <c r="F4278">
        <f t="shared" ca="1" si="2312"/>
        <v>14</v>
      </c>
      <c r="G4278" t="str">
        <f t="shared" ca="1" si="2297"/>
        <v>S11</v>
      </c>
      <c r="H4278" t="str">
        <f t="shared" ca="1" si="2298"/>
        <v>S115</v>
      </c>
      <c r="I4278">
        <f ca="1">VLOOKUP(D4278,PRC!$A$2:$B$21,2,0)*E4278</f>
        <v>12600000</v>
      </c>
      <c r="J4278">
        <f t="shared" ca="1" si="2313"/>
        <v>11213996</v>
      </c>
      <c r="K4278">
        <f ca="1">VLOOKUP(D4278,PRC!$A$1:$C$21,3,0)*E4278</f>
        <v>5796000</v>
      </c>
      <c r="L4278">
        <f t="shared" ca="1" si="2314"/>
        <v>252000</v>
      </c>
      <c r="M4278">
        <f t="shared" ca="1" si="2315"/>
        <v>504000</v>
      </c>
      <c r="N4278">
        <f t="shared" ca="1" si="2316"/>
        <v>378000</v>
      </c>
      <c r="O4278">
        <f t="shared" ca="1" si="2317"/>
        <v>630000</v>
      </c>
      <c r="P4278">
        <f t="shared" ca="1" si="2299"/>
        <v>3653996</v>
      </c>
      <c r="Q4278">
        <f ca="1">IF(P4278&gt;0,1,0)</f>
        <v>1</v>
      </c>
      <c r="R4278">
        <f t="shared" ca="1" si="2318"/>
        <v>11</v>
      </c>
      <c r="S4278">
        <f t="shared" ca="1" si="2319"/>
        <v>2</v>
      </c>
      <c r="T4278">
        <f t="shared" ca="1" si="2320"/>
        <v>4</v>
      </c>
      <c r="U4278">
        <f t="shared" ca="1" si="2321"/>
        <v>3</v>
      </c>
      <c r="V4278">
        <f t="shared" ca="1" si="2322"/>
        <v>5</v>
      </c>
      <c r="X4278">
        <f t="shared" si="2324"/>
        <v>4278</v>
      </c>
      <c r="Y4278">
        <f t="shared" si="2325"/>
        <v>4252</v>
      </c>
      <c r="Z4278">
        <f t="shared" si="2326"/>
        <v>4253</v>
      </c>
      <c r="AA4278">
        <f t="shared" si="2323"/>
        <v>4451</v>
      </c>
      <c r="AB4278">
        <f t="shared" si="2286"/>
        <v>200</v>
      </c>
      <c r="AM4278" t="str">
        <f t="shared" si="2287"/>
        <v>201905KS</v>
      </c>
      <c r="AN4278">
        <f t="shared" ca="1" si="2301"/>
        <v>11.000031746031746</v>
      </c>
      <c r="AO4278">
        <f t="shared" ca="1" si="2302"/>
        <v>2</v>
      </c>
      <c r="AP4278">
        <f t="shared" ca="1" si="2294"/>
        <v>4</v>
      </c>
      <c r="AQ4278">
        <f t="shared" ca="1" si="2295"/>
        <v>3</v>
      </c>
      <c r="AR4278">
        <f t="shared" ca="1" si="2296"/>
        <v>5</v>
      </c>
      <c r="AS4278">
        <f ca="1">P4278/J4278</f>
        <v>0.32584245615924956</v>
      </c>
    </row>
    <row r="4279" spans="1:45" x14ac:dyDescent="0.4">
      <c r="A4279">
        <f t="shared" si="2285"/>
        <v>201905</v>
      </c>
      <c r="B4279" t="s">
        <v>315</v>
      </c>
      <c r="C4279" t="s">
        <v>288</v>
      </c>
      <c r="D4279" t="str">
        <f t="shared" ca="1" si="2300"/>
        <v>I111</v>
      </c>
      <c r="E4279">
        <f t="shared" ca="1" si="2311"/>
        <v>43</v>
      </c>
      <c r="F4279">
        <f t="shared" ca="1" si="2312"/>
        <v>15</v>
      </c>
      <c r="G4279" t="str">
        <f t="shared" ca="1" si="2297"/>
        <v>S10</v>
      </c>
      <c r="H4279" t="str">
        <f t="shared" ca="1" si="2298"/>
        <v>S107</v>
      </c>
      <c r="I4279">
        <f ca="1">VLOOKUP(D4279,PRC!$A$2:$B$21,2,0)*E4279</f>
        <v>6450000</v>
      </c>
      <c r="J4279">
        <f t="shared" ca="1" si="2313"/>
        <v>5546996</v>
      </c>
      <c r="K4279">
        <f ca="1">VLOOKUP(D4279,PRC!$A$1:$C$21,3,0)*E4279</f>
        <v>3418500</v>
      </c>
      <c r="L4279">
        <f t="shared" ca="1" si="2314"/>
        <v>65000</v>
      </c>
      <c r="M4279">
        <f t="shared" ca="1" si="2315"/>
        <v>452000</v>
      </c>
      <c r="N4279">
        <f t="shared" ca="1" si="2316"/>
        <v>194000</v>
      </c>
      <c r="O4279">
        <f t="shared" ca="1" si="2317"/>
        <v>516000</v>
      </c>
      <c r="P4279">
        <f t="shared" ca="1" si="2299"/>
        <v>901496</v>
      </c>
      <c r="Q4279">
        <f ca="1">IF(P4279&gt;0,1,0)</f>
        <v>1</v>
      </c>
      <c r="R4279">
        <f t="shared" ca="1" si="2318"/>
        <v>14</v>
      </c>
      <c r="S4279">
        <f t="shared" ca="1" si="2319"/>
        <v>1</v>
      </c>
      <c r="T4279">
        <f t="shared" ca="1" si="2320"/>
        <v>7</v>
      </c>
      <c r="U4279">
        <f t="shared" ca="1" si="2321"/>
        <v>3</v>
      </c>
      <c r="V4279">
        <f t="shared" ca="1" si="2322"/>
        <v>8</v>
      </c>
      <c r="X4279">
        <f t="shared" si="2324"/>
        <v>4279</v>
      </c>
      <c r="Y4279">
        <f t="shared" si="2325"/>
        <v>4252</v>
      </c>
      <c r="Z4279">
        <f t="shared" si="2326"/>
        <v>4253</v>
      </c>
      <c r="AA4279">
        <f t="shared" si="2323"/>
        <v>4451</v>
      </c>
      <c r="AB4279">
        <f t="shared" si="2286"/>
        <v>200</v>
      </c>
      <c r="AM4279" t="str">
        <f t="shared" si="2287"/>
        <v>201905KS</v>
      </c>
      <c r="AN4279">
        <f t="shared" ca="1" si="2301"/>
        <v>14.000062015503879</v>
      </c>
      <c r="AO4279">
        <f t="shared" ca="1" si="2302"/>
        <v>1.0077519379844961</v>
      </c>
      <c r="AP4279">
        <f t="shared" ca="1" si="2294"/>
        <v>7.0077519379844961</v>
      </c>
      <c r="AQ4279">
        <f t="shared" ca="1" si="2295"/>
        <v>3.0077519379844961</v>
      </c>
      <c r="AR4279">
        <f t="shared" ca="1" si="2296"/>
        <v>8</v>
      </c>
      <c r="AS4279">
        <f ca="1">P4279/J4279</f>
        <v>0.16251967731723621</v>
      </c>
    </row>
    <row r="4280" spans="1:45" x14ac:dyDescent="0.4">
      <c r="A4280">
        <f t="shared" si="2285"/>
        <v>201905</v>
      </c>
      <c r="B4280" t="s">
        <v>316</v>
      </c>
      <c r="C4280" t="s">
        <v>288</v>
      </c>
      <c r="D4280" t="str">
        <f t="shared" ca="1" si="2300"/>
        <v>I101</v>
      </c>
      <c r="E4280">
        <f t="shared" ca="1" si="2311"/>
        <v>33</v>
      </c>
      <c r="F4280">
        <f t="shared" ca="1" si="2312"/>
        <v>11</v>
      </c>
      <c r="G4280" t="str">
        <f t="shared" ca="1" si="2297"/>
        <v>S10</v>
      </c>
      <c r="H4280" t="str">
        <f t="shared" ca="1" si="2298"/>
        <v>S103</v>
      </c>
      <c r="I4280">
        <f ca="1">VLOOKUP(D4280,PRC!$A$2:$B$21,2,0)*E4280</f>
        <v>990000</v>
      </c>
      <c r="J4280">
        <f t="shared" ca="1" si="2313"/>
        <v>831596</v>
      </c>
      <c r="K4280">
        <f ca="1">VLOOKUP(D4280,PRC!$A$1:$C$21,3,0)*E4280</f>
        <v>514800</v>
      </c>
      <c r="L4280">
        <f t="shared" ca="1" si="2314"/>
        <v>10000</v>
      </c>
      <c r="M4280">
        <f t="shared" ca="1" si="2315"/>
        <v>50000</v>
      </c>
      <c r="N4280">
        <f t="shared" ca="1" si="2316"/>
        <v>69000</v>
      </c>
      <c r="O4280">
        <f t="shared" ca="1" si="2317"/>
        <v>50000</v>
      </c>
      <c r="P4280">
        <f t="shared" ca="1" si="2299"/>
        <v>137796</v>
      </c>
      <c r="Q4280">
        <f ca="1">IF(P4280&gt;0,1,0)</f>
        <v>1</v>
      </c>
      <c r="R4280">
        <f t="shared" ca="1" si="2318"/>
        <v>16</v>
      </c>
      <c r="S4280">
        <f t="shared" ca="1" si="2319"/>
        <v>1</v>
      </c>
      <c r="T4280">
        <f t="shared" ca="1" si="2320"/>
        <v>5</v>
      </c>
      <c r="U4280">
        <f t="shared" ca="1" si="2321"/>
        <v>7</v>
      </c>
      <c r="V4280">
        <f t="shared" ca="1" si="2322"/>
        <v>5</v>
      </c>
      <c r="X4280">
        <f t="shared" si="2324"/>
        <v>4280</v>
      </c>
      <c r="Y4280">
        <f t="shared" si="2325"/>
        <v>4252</v>
      </c>
      <c r="Z4280">
        <f t="shared" si="2326"/>
        <v>4253</v>
      </c>
      <c r="AA4280">
        <f t="shared" si="2323"/>
        <v>4451</v>
      </c>
      <c r="AB4280">
        <f t="shared" si="2286"/>
        <v>200</v>
      </c>
      <c r="AM4280" t="str">
        <f t="shared" si="2287"/>
        <v>201905KS</v>
      </c>
      <c r="AN4280">
        <f t="shared" ca="1" si="2301"/>
        <v>16.000404040404035</v>
      </c>
      <c r="AO4280">
        <f t="shared" ca="1" si="2302"/>
        <v>1.0101010101010102</v>
      </c>
      <c r="AP4280">
        <f t="shared" ca="1" si="2294"/>
        <v>5.0505050505050502</v>
      </c>
      <c r="AQ4280">
        <f t="shared" ca="1" si="2295"/>
        <v>6.9696969696969706</v>
      </c>
      <c r="AR4280">
        <f t="shared" ca="1" si="2296"/>
        <v>5.0505050505050502</v>
      </c>
      <c r="AS4280">
        <f ca="1">P4280/J4280</f>
        <v>0.16570065272079232</v>
      </c>
    </row>
    <row r="4281" spans="1:45" x14ac:dyDescent="0.4">
      <c r="A4281">
        <f t="shared" si="2285"/>
        <v>201905</v>
      </c>
      <c r="B4281" t="s">
        <v>317</v>
      </c>
      <c r="C4281" t="s">
        <v>288</v>
      </c>
      <c r="D4281" t="str">
        <f t="shared" ca="1" si="2300"/>
        <v>I120</v>
      </c>
      <c r="E4281">
        <f t="shared" ca="1" si="2311"/>
        <v>30</v>
      </c>
      <c r="F4281">
        <f t="shared" ca="1" si="2312"/>
        <v>15</v>
      </c>
      <c r="G4281" t="str">
        <f t="shared" ca="1" si="2297"/>
        <v>S10</v>
      </c>
      <c r="H4281" t="str">
        <f t="shared" ca="1" si="2298"/>
        <v>S105</v>
      </c>
      <c r="I4281">
        <f ca="1">VLOOKUP(D4281,PRC!$A$2:$B$21,2,0)*E4281</f>
        <v>129000000</v>
      </c>
      <c r="J4281">
        <f t="shared" ca="1" si="2313"/>
        <v>112229996</v>
      </c>
      <c r="K4281">
        <f ca="1">VLOOKUP(D4281,PRC!$A$1:$C$21,3,0)*E4281</f>
        <v>58050000</v>
      </c>
      <c r="L4281">
        <f t="shared" ca="1" si="2314"/>
        <v>2580000</v>
      </c>
      <c r="M4281">
        <f t="shared" ca="1" si="2315"/>
        <v>5160000</v>
      </c>
      <c r="N4281">
        <f t="shared" ca="1" si="2316"/>
        <v>5160000</v>
      </c>
      <c r="O4281">
        <f t="shared" ca="1" si="2317"/>
        <v>6450000</v>
      </c>
      <c r="P4281">
        <f t="shared" ca="1" si="2299"/>
        <v>34829996</v>
      </c>
      <c r="Q4281">
        <f ca="1">IF(P4281&gt;0,1,0)</f>
        <v>1</v>
      </c>
      <c r="R4281">
        <f t="shared" ca="1" si="2318"/>
        <v>13</v>
      </c>
      <c r="S4281">
        <f t="shared" ca="1" si="2319"/>
        <v>2</v>
      </c>
      <c r="T4281">
        <f t="shared" ca="1" si="2320"/>
        <v>4</v>
      </c>
      <c r="U4281">
        <f t="shared" ca="1" si="2321"/>
        <v>4</v>
      </c>
      <c r="V4281">
        <f t="shared" ca="1" si="2322"/>
        <v>5</v>
      </c>
      <c r="X4281">
        <f t="shared" si="2324"/>
        <v>4281</v>
      </c>
      <c r="Y4281">
        <f t="shared" si="2325"/>
        <v>4252</v>
      </c>
      <c r="Z4281">
        <f t="shared" si="2326"/>
        <v>4253</v>
      </c>
      <c r="AA4281">
        <f t="shared" si="2323"/>
        <v>4451</v>
      </c>
      <c r="AB4281">
        <f t="shared" si="2286"/>
        <v>200</v>
      </c>
      <c r="AM4281" t="str">
        <f t="shared" si="2287"/>
        <v>201905KS</v>
      </c>
      <c r="AN4281">
        <f t="shared" ca="1" si="2301"/>
        <v>13.000003100775192</v>
      </c>
      <c r="AO4281">
        <f t="shared" ca="1" si="2302"/>
        <v>2</v>
      </c>
      <c r="AP4281">
        <f t="shared" ca="1" si="2294"/>
        <v>4</v>
      </c>
      <c r="AQ4281">
        <f t="shared" ca="1" si="2295"/>
        <v>4</v>
      </c>
      <c r="AR4281">
        <f t="shared" ca="1" si="2296"/>
        <v>5</v>
      </c>
      <c r="AS4281">
        <f ca="1">P4281/J4281</f>
        <v>0.31034480300614109</v>
      </c>
    </row>
    <row r="4282" spans="1:45" x14ac:dyDescent="0.4">
      <c r="A4282">
        <f t="shared" si="2285"/>
        <v>201905</v>
      </c>
      <c r="B4282" t="s">
        <v>318</v>
      </c>
      <c r="C4282" t="s">
        <v>288</v>
      </c>
      <c r="D4282" t="str">
        <f t="shared" ca="1" si="2300"/>
        <v>I107</v>
      </c>
      <c r="E4282">
        <f t="shared" ca="1" si="2311"/>
        <v>33</v>
      </c>
      <c r="F4282">
        <f t="shared" ca="1" si="2312"/>
        <v>14</v>
      </c>
      <c r="G4282" t="str">
        <f t="shared" ca="1" si="2297"/>
        <v>S11</v>
      </c>
      <c r="H4282" t="str">
        <f t="shared" ca="1" si="2298"/>
        <v>S119</v>
      </c>
      <c r="I4282">
        <f ca="1">VLOOKUP(D4282,PRC!$A$2:$B$21,2,0)*E4282</f>
        <v>4950000</v>
      </c>
      <c r="J4282">
        <f t="shared" ca="1" si="2313"/>
        <v>4207496</v>
      </c>
      <c r="K4282">
        <f ca="1">VLOOKUP(D4282,PRC!$A$1:$C$21,3,0)*E4282</f>
        <v>2821500</v>
      </c>
      <c r="L4282">
        <f t="shared" ca="1" si="2314"/>
        <v>99000</v>
      </c>
      <c r="M4282">
        <f t="shared" ca="1" si="2315"/>
        <v>297000</v>
      </c>
      <c r="N4282">
        <f t="shared" ca="1" si="2316"/>
        <v>297000</v>
      </c>
      <c r="O4282">
        <f t="shared" ca="1" si="2317"/>
        <v>297000</v>
      </c>
      <c r="P4282">
        <f t="shared" ca="1" si="2299"/>
        <v>395996</v>
      </c>
      <c r="Q4282">
        <f ca="1">IF(P4282&gt;0,1,0)</f>
        <v>1</v>
      </c>
      <c r="R4282">
        <f t="shared" ca="1" si="2318"/>
        <v>15</v>
      </c>
      <c r="S4282">
        <f t="shared" ca="1" si="2319"/>
        <v>2</v>
      </c>
      <c r="T4282">
        <f t="shared" ca="1" si="2320"/>
        <v>6</v>
      </c>
      <c r="U4282">
        <f t="shared" ca="1" si="2321"/>
        <v>6</v>
      </c>
      <c r="V4282">
        <f t="shared" ca="1" si="2322"/>
        <v>6</v>
      </c>
      <c r="X4282">
        <f t="shared" si="2324"/>
        <v>4282</v>
      </c>
      <c r="Y4282">
        <f t="shared" si="2325"/>
        <v>4252</v>
      </c>
      <c r="Z4282">
        <f t="shared" si="2326"/>
        <v>4253</v>
      </c>
      <c r="AA4282">
        <f t="shared" si="2323"/>
        <v>4451</v>
      </c>
      <c r="AB4282">
        <f t="shared" si="2286"/>
        <v>200</v>
      </c>
      <c r="AM4282" t="str">
        <f t="shared" si="2287"/>
        <v>201905KS</v>
      </c>
      <c r="AN4282">
        <f t="shared" ca="1" si="2301"/>
        <v>15.000080808080806</v>
      </c>
      <c r="AO4282">
        <f t="shared" ca="1" si="2302"/>
        <v>2</v>
      </c>
      <c r="AP4282">
        <f t="shared" ca="1" si="2294"/>
        <v>6</v>
      </c>
      <c r="AQ4282">
        <f t="shared" ca="1" si="2295"/>
        <v>6</v>
      </c>
      <c r="AR4282">
        <f t="shared" ca="1" si="2296"/>
        <v>6</v>
      </c>
      <c r="AS4282">
        <f ca="1">P4282/J4282</f>
        <v>9.4116785850776805E-2</v>
      </c>
    </row>
    <row r="4283" spans="1:45" x14ac:dyDescent="0.4">
      <c r="A4283">
        <f t="shared" si="2285"/>
        <v>201905</v>
      </c>
      <c r="B4283" t="s">
        <v>319</v>
      </c>
      <c r="C4283" t="s">
        <v>288</v>
      </c>
      <c r="D4283" t="str">
        <f t="shared" ca="1" si="2300"/>
        <v>I110</v>
      </c>
      <c r="E4283">
        <f t="shared" ca="1" si="2311"/>
        <v>46</v>
      </c>
      <c r="F4283">
        <f t="shared" ca="1" si="2312"/>
        <v>14</v>
      </c>
      <c r="G4283" t="str">
        <f t="shared" ca="1" si="2297"/>
        <v>S10</v>
      </c>
      <c r="H4283" t="str">
        <f t="shared" ca="1" si="2298"/>
        <v>S104</v>
      </c>
      <c r="I4283">
        <f ca="1">VLOOKUP(D4283,PRC!$A$2:$B$21,2,0)*E4283</f>
        <v>13800000</v>
      </c>
      <c r="J4283">
        <f t="shared" ca="1" si="2313"/>
        <v>11177996</v>
      </c>
      <c r="K4283">
        <f ca="1">VLOOKUP(D4283,PRC!$A$1:$C$21,3,0)*E4283</f>
        <v>6348000</v>
      </c>
      <c r="L4283">
        <f t="shared" ca="1" si="2314"/>
        <v>414000</v>
      </c>
      <c r="M4283">
        <f t="shared" ca="1" si="2315"/>
        <v>828000</v>
      </c>
      <c r="N4283">
        <f t="shared" ca="1" si="2316"/>
        <v>690000</v>
      </c>
      <c r="O4283">
        <f t="shared" ca="1" si="2317"/>
        <v>1104000</v>
      </c>
      <c r="P4283">
        <f t="shared" ca="1" si="2299"/>
        <v>1793996</v>
      </c>
      <c r="Q4283">
        <f ca="1">IF(P4283&gt;0,1,0)</f>
        <v>1</v>
      </c>
      <c r="R4283">
        <f t="shared" ca="1" si="2318"/>
        <v>19</v>
      </c>
      <c r="S4283">
        <f t="shared" ca="1" si="2319"/>
        <v>3</v>
      </c>
      <c r="T4283">
        <f t="shared" ca="1" si="2320"/>
        <v>6</v>
      </c>
      <c r="U4283">
        <f t="shared" ca="1" si="2321"/>
        <v>5</v>
      </c>
      <c r="V4283">
        <f t="shared" ca="1" si="2322"/>
        <v>8</v>
      </c>
      <c r="X4283">
        <f t="shared" si="2324"/>
        <v>4283</v>
      </c>
      <c r="Y4283">
        <f t="shared" si="2325"/>
        <v>4252</v>
      </c>
      <c r="Z4283">
        <f t="shared" si="2326"/>
        <v>4253</v>
      </c>
      <c r="AA4283">
        <f t="shared" si="2323"/>
        <v>4451</v>
      </c>
      <c r="AB4283">
        <f t="shared" si="2286"/>
        <v>200</v>
      </c>
      <c r="AM4283" t="str">
        <f t="shared" si="2287"/>
        <v>201905KS</v>
      </c>
      <c r="AN4283">
        <f t="shared" ca="1" si="2301"/>
        <v>19.000028985507246</v>
      </c>
      <c r="AO4283">
        <f t="shared" ca="1" si="2302"/>
        <v>3</v>
      </c>
      <c r="AP4283">
        <f t="shared" ca="1" si="2294"/>
        <v>6</v>
      </c>
      <c r="AQ4283">
        <f t="shared" ca="1" si="2295"/>
        <v>5</v>
      </c>
      <c r="AR4283">
        <f t="shared" ca="1" si="2296"/>
        <v>8</v>
      </c>
      <c r="AS4283">
        <f ca="1">P4283/J4283</f>
        <v>0.16049352674665476</v>
      </c>
    </row>
    <row r="4284" spans="1:45" x14ac:dyDescent="0.4">
      <c r="A4284">
        <f t="shared" si="2285"/>
        <v>201905</v>
      </c>
      <c r="B4284" t="s">
        <v>320</v>
      </c>
      <c r="C4284" t="s">
        <v>288</v>
      </c>
      <c r="D4284" t="str">
        <f t="shared" ca="1" si="2300"/>
        <v>I112</v>
      </c>
      <c r="E4284">
        <f t="shared" ca="1" si="2311"/>
        <v>45</v>
      </c>
      <c r="F4284">
        <f t="shared" ca="1" si="2312"/>
        <v>10</v>
      </c>
      <c r="G4284" t="str">
        <f t="shared" ca="1" si="2297"/>
        <v>S11</v>
      </c>
      <c r="H4284" t="str">
        <f t="shared" ca="1" si="2298"/>
        <v>S116</v>
      </c>
      <c r="I4284">
        <f ca="1">VLOOKUP(D4284,PRC!$A$2:$B$21,2,0)*E4284</f>
        <v>2925000</v>
      </c>
      <c r="J4284">
        <f t="shared" ca="1" si="2313"/>
        <v>2603246</v>
      </c>
      <c r="K4284">
        <f ca="1">VLOOKUP(D4284,PRC!$A$1:$C$21,3,0)*E4284</f>
        <v>1462500</v>
      </c>
      <c r="L4284">
        <f t="shared" ca="1" si="2314"/>
        <v>88000</v>
      </c>
      <c r="M4284">
        <f t="shared" ca="1" si="2315"/>
        <v>146000</v>
      </c>
      <c r="N4284">
        <f t="shared" ca="1" si="2316"/>
        <v>117000</v>
      </c>
      <c r="O4284">
        <f t="shared" ca="1" si="2317"/>
        <v>205000</v>
      </c>
      <c r="P4284">
        <f t="shared" ca="1" si="2299"/>
        <v>584746</v>
      </c>
      <c r="Q4284">
        <f ca="1">IF(P4284&gt;0,1,0)</f>
        <v>1</v>
      </c>
      <c r="R4284">
        <f t="shared" ca="1" si="2318"/>
        <v>11</v>
      </c>
      <c r="S4284">
        <f t="shared" ca="1" si="2319"/>
        <v>3</v>
      </c>
      <c r="T4284">
        <f t="shared" ca="1" si="2320"/>
        <v>5</v>
      </c>
      <c r="U4284">
        <f t="shared" ca="1" si="2321"/>
        <v>4</v>
      </c>
      <c r="V4284">
        <f t="shared" ca="1" si="2322"/>
        <v>7</v>
      </c>
      <c r="X4284">
        <f t="shared" si="2324"/>
        <v>4284</v>
      </c>
      <c r="Y4284">
        <f t="shared" si="2325"/>
        <v>4252</v>
      </c>
      <c r="Z4284">
        <f t="shared" si="2326"/>
        <v>4253</v>
      </c>
      <c r="AA4284">
        <f t="shared" si="2323"/>
        <v>4451</v>
      </c>
      <c r="AB4284">
        <f t="shared" si="2286"/>
        <v>200</v>
      </c>
      <c r="AM4284" t="str">
        <f t="shared" si="2287"/>
        <v>201905KS</v>
      </c>
      <c r="AN4284">
        <f t="shared" ca="1" si="2301"/>
        <v>11.000136752136758</v>
      </c>
      <c r="AO4284">
        <f t="shared" ca="1" si="2302"/>
        <v>3.0085470085470085</v>
      </c>
      <c r="AP4284">
        <f t="shared" ca="1" si="2294"/>
        <v>4.9914529914529915</v>
      </c>
      <c r="AQ4284">
        <f t="shared" ca="1" si="2295"/>
        <v>4</v>
      </c>
      <c r="AR4284">
        <f t="shared" ca="1" si="2296"/>
        <v>7.0085470085470085</v>
      </c>
      <c r="AS4284">
        <f ca="1">P4284/J4284</f>
        <v>0.22462187591952509</v>
      </c>
    </row>
    <row r="4285" spans="1:45" x14ac:dyDescent="0.4">
      <c r="A4285">
        <f t="shared" si="2285"/>
        <v>201905</v>
      </c>
      <c r="B4285" t="s">
        <v>321</v>
      </c>
      <c r="C4285" t="s">
        <v>288</v>
      </c>
      <c r="D4285" t="str">
        <f t="shared" ca="1" si="2300"/>
        <v>I119</v>
      </c>
      <c r="E4285">
        <f t="shared" ca="1" si="2311"/>
        <v>40</v>
      </c>
      <c r="F4285">
        <f t="shared" ca="1" si="2312"/>
        <v>16</v>
      </c>
      <c r="G4285" t="str">
        <f t="shared" ca="1" si="2297"/>
        <v>S11</v>
      </c>
      <c r="H4285" t="str">
        <f t="shared" ca="1" si="2298"/>
        <v>S118</v>
      </c>
      <c r="I4285">
        <f ca="1">VLOOKUP(D4285,PRC!$A$2:$B$21,2,0)*E4285</f>
        <v>3800000</v>
      </c>
      <c r="J4285">
        <f t="shared" ca="1" si="2313"/>
        <v>3115996.0000000005</v>
      </c>
      <c r="K4285">
        <f ca="1">VLOOKUP(D4285,PRC!$A$1:$C$21,3,0)*E4285</f>
        <v>1824000</v>
      </c>
      <c r="L4285">
        <f t="shared" ca="1" si="2314"/>
        <v>38000</v>
      </c>
      <c r="M4285">
        <f t="shared" ca="1" si="2315"/>
        <v>228000</v>
      </c>
      <c r="N4285">
        <f t="shared" ca="1" si="2316"/>
        <v>304000</v>
      </c>
      <c r="O4285">
        <f t="shared" ca="1" si="2317"/>
        <v>190000</v>
      </c>
      <c r="P4285">
        <f t="shared" ca="1" si="2299"/>
        <v>531996.00000000047</v>
      </c>
      <c r="Q4285">
        <f ca="1">IF(P4285&gt;0,1,0)</f>
        <v>1</v>
      </c>
      <c r="R4285">
        <f t="shared" ca="1" si="2318"/>
        <v>18</v>
      </c>
      <c r="S4285">
        <f t="shared" ca="1" si="2319"/>
        <v>1</v>
      </c>
      <c r="T4285">
        <f t="shared" ca="1" si="2320"/>
        <v>6</v>
      </c>
      <c r="U4285">
        <f t="shared" ca="1" si="2321"/>
        <v>8</v>
      </c>
      <c r="V4285">
        <f t="shared" ca="1" si="2322"/>
        <v>5</v>
      </c>
      <c r="X4285">
        <f t="shared" si="2324"/>
        <v>4285</v>
      </c>
      <c r="Y4285">
        <f t="shared" si="2325"/>
        <v>4252</v>
      </c>
      <c r="Z4285">
        <f t="shared" si="2326"/>
        <v>4253</v>
      </c>
      <c r="AA4285">
        <f t="shared" si="2323"/>
        <v>4451</v>
      </c>
      <c r="AB4285">
        <f t="shared" si="2286"/>
        <v>200</v>
      </c>
      <c r="AM4285" t="str">
        <f t="shared" si="2287"/>
        <v>201905KS</v>
      </c>
      <c r="AN4285">
        <f t="shared" ca="1" si="2301"/>
        <v>18.000105263157884</v>
      </c>
      <c r="AO4285">
        <f t="shared" ca="1" si="2302"/>
        <v>1</v>
      </c>
      <c r="AP4285">
        <f t="shared" ca="1" si="2294"/>
        <v>6</v>
      </c>
      <c r="AQ4285">
        <f t="shared" ca="1" si="2295"/>
        <v>8</v>
      </c>
      <c r="AR4285">
        <f t="shared" ca="1" si="2296"/>
        <v>5</v>
      </c>
      <c r="AS4285">
        <f ca="1">P4285/J4285</f>
        <v>0.17073064278644787</v>
      </c>
    </row>
    <row r="4286" spans="1:45" x14ac:dyDescent="0.4">
      <c r="A4286">
        <f t="shared" si="2285"/>
        <v>201905</v>
      </c>
      <c r="B4286" t="s">
        <v>322</v>
      </c>
      <c r="C4286" t="s">
        <v>288</v>
      </c>
      <c r="D4286" t="str">
        <f t="shared" ca="1" si="2300"/>
        <v>I119</v>
      </c>
      <c r="E4286">
        <f t="shared" ca="1" si="2311"/>
        <v>38</v>
      </c>
      <c r="F4286">
        <f t="shared" ca="1" si="2312"/>
        <v>17</v>
      </c>
      <c r="G4286" t="str">
        <f t="shared" ca="1" si="2297"/>
        <v>S11</v>
      </c>
      <c r="H4286" t="str">
        <f t="shared" ca="1" si="2298"/>
        <v>S112</v>
      </c>
      <c r="I4286">
        <f ca="1">VLOOKUP(D4286,PRC!$A$2:$B$21,2,0)*E4286</f>
        <v>3610000</v>
      </c>
      <c r="J4286">
        <f t="shared" ca="1" si="2313"/>
        <v>2887996</v>
      </c>
      <c r="K4286">
        <f ca="1">VLOOKUP(D4286,PRC!$A$1:$C$21,3,0)*E4286</f>
        <v>1732800</v>
      </c>
      <c r="L4286">
        <f t="shared" ca="1" si="2314"/>
        <v>36000</v>
      </c>
      <c r="M4286">
        <f t="shared" ca="1" si="2315"/>
        <v>181000</v>
      </c>
      <c r="N4286">
        <f t="shared" ca="1" si="2316"/>
        <v>253000</v>
      </c>
      <c r="O4286">
        <f t="shared" ca="1" si="2317"/>
        <v>181000</v>
      </c>
      <c r="P4286">
        <f t="shared" ca="1" si="2299"/>
        <v>504196</v>
      </c>
      <c r="Q4286">
        <f ca="1">IF(P4286&gt;0,1,0)</f>
        <v>1</v>
      </c>
      <c r="R4286">
        <f t="shared" ca="1" si="2318"/>
        <v>20</v>
      </c>
      <c r="S4286">
        <f t="shared" ca="1" si="2319"/>
        <v>1</v>
      </c>
      <c r="T4286">
        <f t="shared" ca="1" si="2320"/>
        <v>5</v>
      </c>
      <c r="U4286">
        <f t="shared" ca="1" si="2321"/>
        <v>7</v>
      </c>
      <c r="V4286">
        <f t="shared" ca="1" si="2322"/>
        <v>5</v>
      </c>
      <c r="X4286">
        <f t="shared" si="2324"/>
        <v>4286</v>
      </c>
      <c r="Y4286">
        <f t="shared" si="2325"/>
        <v>4252</v>
      </c>
      <c r="Z4286">
        <f t="shared" si="2326"/>
        <v>4253</v>
      </c>
      <c r="AA4286">
        <f t="shared" si="2323"/>
        <v>4451</v>
      </c>
      <c r="AB4286">
        <f t="shared" si="2286"/>
        <v>200</v>
      </c>
      <c r="AM4286" t="str">
        <f t="shared" si="2287"/>
        <v>201905KS</v>
      </c>
      <c r="AN4286">
        <f t="shared" ca="1" si="2301"/>
        <v>20.000110803324102</v>
      </c>
      <c r="AO4286">
        <f t="shared" ca="1" si="2302"/>
        <v>0.99722991689750684</v>
      </c>
      <c r="AP4286">
        <f t="shared" ca="1" si="2294"/>
        <v>5.0138504155124659</v>
      </c>
      <c r="AQ4286">
        <f t="shared" ca="1" si="2295"/>
        <v>7.0083102493074794</v>
      </c>
      <c r="AR4286">
        <f t="shared" ca="1" si="2296"/>
        <v>5.0138504155124659</v>
      </c>
      <c r="AS4286">
        <f ca="1">P4286/J4286</f>
        <v>0.17458334429826081</v>
      </c>
    </row>
    <row r="4287" spans="1:45" x14ac:dyDescent="0.4">
      <c r="A4287">
        <f t="shared" si="2285"/>
        <v>201905</v>
      </c>
      <c r="B4287" t="s">
        <v>323</v>
      </c>
      <c r="C4287" t="s">
        <v>288</v>
      </c>
      <c r="D4287" t="str">
        <f t="shared" ca="1" si="2300"/>
        <v>I117</v>
      </c>
      <c r="E4287">
        <f t="shared" ca="1" si="2311"/>
        <v>53</v>
      </c>
      <c r="F4287">
        <f t="shared" ca="1" si="2312"/>
        <v>20</v>
      </c>
      <c r="G4287" t="str">
        <f t="shared" ca="1" si="2297"/>
        <v>S10</v>
      </c>
      <c r="H4287" t="str">
        <f t="shared" ca="1" si="2298"/>
        <v>S108</v>
      </c>
      <c r="I4287">
        <f ca="1">VLOOKUP(D4287,PRC!$A$2:$B$21,2,0)*E4287</f>
        <v>132500000</v>
      </c>
      <c r="J4287">
        <f t="shared" ca="1" si="2313"/>
        <v>109974996</v>
      </c>
      <c r="K4287">
        <f ca="1">VLOOKUP(D4287,PRC!$A$1:$C$21,3,0)*E4287</f>
        <v>60950000</v>
      </c>
      <c r="L4287">
        <f t="shared" ca="1" si="2314"/>
        <v>1325000</v>
      </c>
      <c r="M4287">
        <f t="shared" ca="1" si="2315"/>
        <v>6625000</v>
      </c>
      <c r="N4287">
        <f t="shared" ca="1" si="2316"/>
        <v>10600000</v>
      </c>
      <c r="O4287">
        <f t="shared" ca="1" si="2317"/>
        <v>7950000</v>
      </c>
      <c r="P4287">
        <f t="shared" ca="1" si="2299"/>
        <v>22524996</v>
      </c>
      <c r="Q4287">
        <f ca="1">IF(P4287&gt;0,1,0)</f>
        <v>1</v>
      </c>
      <c r="R4287">
        <f t="shared" ca="1" si="2318"/>
        <v>17</v>
      </c>
      <c r="S4287">
        <f t="shared" ca="1" si="2319"/>
        <v>1</v>
      </c>
      <c r="T4287">
        <f t="shared" ca="1" si="2320"/>
        <v>5</v>
      </c>
      <c r="U4287">
        <f t="shared" ca="1" si="2321"/>
        <v>8</v>
      </c>
      <c r="V4287">
        <f t="shared" ca="1" si="2322"/>
        <v>6</v>
      </c>
      <c r="X4287">
        <f t="shared" si="2324"/>
        <v>4287</v>
      </c>
      <c r="Y4287">
        <f t="shared" si="2325"/>
        <v>4252</v>
      </c>
      <c r="Z4287">
        <f t="shared" si="2326"/>
        <v>4253</v>
      </c>
      <c r="AA4287">
        <f t="shared" si="2323"/>
        <v>4451</v>
      </c>
      <c r="AB4287">
        <f t="shared" si="2286"/>
        <v>200</v>
      </c>
      <c r="AM4287" t="str">
        <f t="shared" si="2287"/>
        <v>201905KS</v>
      </c>
      <c r="AN4287">
        <f t="shared" ca="1" si="2301"/>
        <v>17.000003018867925</v>
      </c>
      <c r="AO4287">
        <f t="shared" ca="1" si="2302"/>
        <v>1</v>
      </c>
      <c r="AP4287">
        <f t="shared" ca="1" si="2294"/>
        <v>5</v>
      </c>
      <c r="AQ4287">
        <f t="shared" ca="1" si="2295"/>
        <v>8</v>
      </c>
      <c r="AR4287">
        <f t="shared" ca="1" si="2296"/>
        <v>6</v>
      </c>
      <c r="AS4287">
        <f ca="1">P4287/J4287</f>
        <v>0.20481924818619679</v>
      </c>
    </row>
    <row r="4288" spans="1:45" x14ac:dyDescent="0.4">
      <c r="A4288">
        <f t="shared" si="2285"/>
        <v>201905</v>
      </c>
      <c r="B4288" t="s">
        <v>324</v>
      </c>
      <c r="C4288" t="s">
        <v>288</v>
      </c>
      <c r="D4288" t="str">
        <f t="shared" ca="1" si="2300"/>
        <v>I120</v>
      </c>
      <c r="E4288">
        <f t="shared" ca="1" si="2311"/>
        <v>23</v>
      </c>
      <c r="F4288">
        <f t="shared" ca="1" si="2312"/>
        <v>14</v>
      </c>
      <c r="G4288" t="str">
        <f t="shared" ca="1" si="2297"/>
        <v>S11</v>
      </c>
      <c r="H4288" t="str">
        <f t="shared" ca="1" si="2298"/>
        <v>S117</v>
      </c>
      <c r="I4288">
        <f ca="1">VLOOKUP(D4288,PRC!$A$2:$B$21,2,0)*E4288</f>
        <v>98900000</v>
      </c>
      <c r="J4288">
        <f t="shared" ca="1" si="2313"/>
        <v>88020996</v>
      </c>
      <c r="K4288">
        <f ca="1">VLOOKUP(D4288,PRC!$A$1:$C$21,3,0)*E4288</f>
        <v>44505000</v>
      </c>
      <c r="L4288">
        <f t="shared" ca="1" si="2314"/>
        <v>989000</v>
      </c>
      <c r="M4288">
        <f t="shared" ca="1" si="2315"/>
        <v>3956000</v>
      </c>
      <c r="N4288">
        <f t="shared" ca="1" si="2316"/>
        <v>2967000</v>
      </c>
      <c r="O4288">
        <f t="shared" ca="1" si="2317"/>
        <v>5934000</v>
      </c>
      <c r="P4288">
        <f t="shared" ca="1" si="2299"/>
        <v>29669996</v>
      </c>
      <c r="Q4288">
        <f ca="1">IF(P4288&gt;0,1,0)</f>
        <v>1</v>
      </c>
      <c r="R4288">
        <f t="shared" ca="1" si="2318"/>
        <v>11</v>
      </c>
      <c r="S4288">
        <f t="shared" ca="1" si="2319"/>
        <v>1</v>
      </c>
      <c r="T4288">
        <f t="shared" ca="1" si="2320"/>
        <v>4</v>
      </c>
      <c r="U4288">
        <f t="shared" ca="1" si="2321"/>
        <v>3</v>
      </c>
      <c r="V4288">
        <f t="shared" ca="1" si="2322"/>
        <v>6</v>
      </c>
      <c r="X4288">
        <f t="shared" si="2324"/>
        <v>4288</v>
      </c>
      <c r="Y4288">
        <f t="shared" si="2325"/>
        <v>4252</v>
      </c>
      <c r="Z4288">
        <f t="shared" si="2326"/>
        <v>4253</v>
      </c>
      <c r="AA4288">
        <f t="shared" si="2323"/>
        <v>4451</v>
      </c>
      <c r="AB4288">
        <f t="shared" si="2286"/>
        <v>200</v>
      </c>
      <c r="AM4288" t="str">
        <f t="shared" si="2287"/>
        <v>201905KS</v>
      </c>
      <c r="AN4288">
        <f t="shared" ca="1" si="2301"/>
        <v>11.000004044489387</v>
      </c>
      <c r="AO4288">
        <f t="shared" ca="1" si="2302"/>
        <v>1</v>
      </c>
      <c r="AP4288">
        <f t="shared" ca="1" si="2294"/>
        <v>4</v>
      </c>
      <c r="AQ4288">
        <f t="shared" ca="1" si="2295"/>
        <v>3</v>
      </c>
      <c r="AR4288">
        <f t="shared" ca="1" si="2296"/>
        <v>6</v>
      </c>
      <c r="AS4288">
        <f ca="1">P4288/J4288</f>
        <v>0.3370786215597924</v>
      </c>
    </row>
    <row r="4289" spans="1:45" x14ac:dyDescent="0.4">
      <c r="A4289">
        <f t="shared" si="2285"/>
        <v>201905</v>
      </c>
      <c r="B4289" t="s">
        <v>325</v>
      </c>
      <c r="C4289" t="s">
        <v>288</v>
      </c>
      <c r="D4289" t="str">
        <f t="shared" ca="1" si="2300"/>
        <v>I120</v>
      </c>
      <c r="E4289">
        <f t="shared" ca="1" si="2311"/>
        <v>28</v>
      </c>
      <c r="F4289">
        <f t="shared" ca="1" si="2312"/>
        <v>10</v>
      </c>
      <c r="G4289" t="str">
        <f t="shared" ca="1" si="2297"/>
        <v>S10</v>
      </c>
      <c r="H4289" t="str">
        <f t="shared" ca="1" si="2298"/>
        <v>S109</v>
      </c>
      <c r="I4289">
        <f ca="1">VLOOKUP(D4289,PRC!$A$2:$B$21,2,0)*E4289</f>
        <v>120400000</v>
      </c>
      <c r="J4289">
        <f t="shared" ca="1" si="2313"/>
        <v>96319996</v>
      </c>
      <c r="K4289">
        <f ca="1">VLOOKUP(D4289,PRC!$A$1:$C$21,3,0)*E4289</f>
        <v>54180000</v>
      </c>
      <c r="L4289">
        <f t="shared" ca="1" si="2314"/>
        <v>2408000</v>
      </c>
      <c r="M4289">
        <f t="shared" ca="1" si="2315"/>
        <v>6020000</v>
      </c>
      <c r="N4289">
        <f t="shared" ca="1" si="2316"/>
        <v>3612000</v>
      </c>
      <c r="O4289">
        <f t="shared" ca="1" si="2317"/>
        <v>9632000</v>
      </c>
      <c r="P4289">
        <f t="shared" ca="1" si="2299"/>
        <v>20467996</v>
      </c>
      <c r="Q4289">
        <f ca="1">IF(P4289&gt;0,1,0)</f>
        <v>1</v>
      </c>
      <c r="R4289">
        <f t="shared" ca="1" si="2318"/>
        <v>20</v>
      </c>
      <c r="S4289">
        <f t="shared" ca="1" si="2319"/>
        <v>2</v>
      </c>
      <c r="T4289">
        <f t="shared" ca="1" si="2320"/>
        <v>5</v>
      </c>
      <c r="U4289">
        <f t="shared" ca="1" si="2321"/>
        <v>3</v>
      </c>
      <c r="V4289">
        <f t="shared" ca="1" si="2322"/>
        <v>8</v>
      </c>
      <c r="X4289">
        <f t="shared" si="2324"/>
        <v>4289</v>
      </c>
      <c r="Y4289">
        <f t="shared" si="2325"/>
        <v>4252</v>
      </c>
      <c r="Z4289">
        <f t="shared" si="2326"/>
        <v>4253</v>
      </c>
      <c r="AA4289">
        <f t="shared" si="2323"/>
        <v>4451</v>
      </c>
      <c r="AB4289">
        <f t="shared" si="2286"/>
        <v>200</v>
      </c>
      <c r="AM4289" t="str">
        <f t="shared" si="2287"/>
        <v>201905KS</v>
      </c>
      <c r="AN4289">
        <f t="shared" ca="1" si="2301"/>
        <v>20.00000332225914</v>
      </c>
      <c r="AO4289">
        <f t="shared" ca="1" si="2302"/>
        <v>2</v>
      </c>
      <c r="AP4289">
        <f t="shared" ca="1" si="2294"/>
        <v>5</v>
      </c>
      <c r="AQ4289">
        <f t="shared" ca="1" si="2295"/>
        <v>3</v>
      </c>
      <c r="AR4289">
        <f t="shared" ca="1" si="2296"/>
        <v>8</v>
      </c>
      <c r="AS4289">
        <f ca="1">P4289/J4289</f>
        <v>0.21249996729651027</v>
      </c>
    </row>
    <row r="4290" spans="1:45" x14ac:dyDescent="0.4">
      <c r="A4290">
        <f t="shared" si="2285"/>
        <v>201905</v>
      </c>
      <c r="B4290" t="s">
        <v>326</v>
      </c>
      <c r="C4290" t="s">
        <v>288</v>
      </c>
      <c r="D4290" t="str">
        <f t="shared" ca="1" si="2300"/>
        <v>I112</v>
      </c>
      <c r="E4290">
        <f t="shared" ca="1" si="2311"/>
        <v>25</v>
      </c>
      <c r="F4290">
        <f t="shared" ca="1" si="2312"/>
        <v>17</v>
      </c>
      <c r="G4290" t="str">
        <f t="shared" ca="1" si="2297"/>
        <v>S11</v>
      </c>
      <c r="H4290" t="str">
        <f t="shared" ca="1" si="2298"/>
        <v>S110</v>
      </c>
      <c r="I4290">
        <f ca="1">VLOOKUP(D4290,PRC!$A$2:$B$21,2,0)*E4290</f>
        <v>1625000</v>
      </c>
      <c r="J4290">
        <f t="shared" ca="1" si="2313"/>
        <v>1381246</v>
      </c>
      <c r="K4290">
        <f ca="1">VLOOKUP(D4290,PRC!$A$1:$C$21,3,0)*E4290</f>
        <v>812500</v>
      </c>
      <c r="L4290">
        <f t="shared" ca="1" si="2314"/>
        <v>49000</v>
      </c>
      <c r="M4290">
        <f t="shared" ca="1" si="2315"/>
        <v>81000</v>
      </c>
      <c r="N4290">
        <f t="shared" ca="1" si="2316"/>
        <v>81000</v>
      </c>
      <c r="O4290">
        <f t="shared" ca="1" si="2317"/>
        <v>114000</v>
      </c>
      <c r="P4290">
        <f t="shared" ca="1" si="2299"/>
        <v>243746</v>
      </c>
      <c r="Q4290">
        <f ca="1">IF(P4290&gt;0,1,0)</f>
        <v>1</v>
      </c>
      <c r="R4290">
        <f t="shared" ca="1" si="2318"/>
        <v>15</v>
      </c>
      <c r="S4290">
        <f t="shared" ca="1" si="2319"/>
        <v>3</v>
      </c>
      <c r="T4290">
        <f t="shared" ca="1" si="2320"/>
        <v>5</v>
      </c>
      <c r="U4290">
        <f t="shared" ca="1" si="2321"/>
        <v>5</v>
      </c>
      <c r="V4290">
        <f t="shared" ca="1" si="2322"/>
        <v>7</v>
      </c>
      <c r="X4290">
        <f t="shared" si="2324"/>
        <v>4290</v>
      </c>
      <c r="Y4290">
        <f t="shared" si="2325"/>
        <v>4252</v>
      </c>
      <c r="Z4290">
        <f t="shared" si="2326"/>
        <v>4253</v>
      </c>
      <c r="AA4290">
        <f t="shared" si="2323"/>
        <v>4451</v>
      </c>
      <c r="AB4290">
        <f t="shared" si="2286"/>
        <v>200</v>
      </c>
      <c r="AM4290" t="str">
        <f t="shared" si="2287"/>
        <v>201905KS</v>
      </c>
      <c r="AN4290">
        <f t="shared" ca="1" si="2301"/>
        <v>15.000246153846152</v>
      </c>
      <c r="AO4290">
        <f t="shared" ca="1" si="2302"/>
        <v>3.0153846153846153</v>
      </c>
      <c r="AP4290">
        <f t="shared" ca="1" si="2294"/>
        <v>4.9846153846153847</v>
      </c>
      <c r="AQ4290">
        <f t="shared" ca="1" si="2295"/>
        <v>4.9846153846153847</v>
      </c>
      <c r="AR4290">
        <f t="shared" ca="1" si="2296"/>
        <v>7.0153846153846153</v>
      </c>
      <c r="AS4290">
        <f ca="1">P4290/J4290</f>
        <v>0.17646820334683322</v>
      </c>
    </row>
    <row r="4291" spans="1:45" x14ac:dyDescent="0.4">
      <c r="A4291">
        <f t="shared" ref="A4291:A4354" si="2327">IF(BA4291="",A4290,BA4291)</f>
        <v>201905</v>
      </c>
      <c r="B4291" t="s">
        <v>327</v>
      </c>
      <c r="C4291" t="s">
        <v>288</v>
      </c>
      <c r="D4291" t="str">
        <f t="shared" ca="1" si="2300"/>
        <v>I102</v>
      </c>
      <c r="E4291">
        <f t="shared" ca="1" si="2311"/>
        <v>21</v>
      </c>
      <c r="F4291">
        <f t="shared" ca="1" si="2312"/>
        <v>17</v>
      </c>
      <c r="G4291" t="str">
        <f t="shared" ca="1" si="2297"/>
        <v>S10</v>
      </c>
      <c r="H4291" t="str">
        <f t="shared" ca="1" si="2298"/>
        <v>S101</v>
      </c>
      <c r="I4291">
        <f ca="1">VLOOKUP(D4291,PRC!$A$2:$B$21,2,0)*E4291</f>
        <v>840000</v>
      </c>
      <c r="J4291">
        <f t="shared" ca="1" si="2313"/>
        <v>747596</v>
      </c>
      <c r="K4291">
        <f ca="1">VLOOKUP(D4291,PRC!$A$1:$C$21,3,0)*E4291</f>
        <v>394800</v>
      </c>
      <c r="L4291">
        <f t="shared" ca="1" si="2314"/>
        <v>17000</v>
      </c>
      <c r="M4291">
        <f t="shared" ca="1" si="2315"/>
        <v>42000</v>
      </c>
      <c r="N4291">
        <f t="shared" ca="1" si="2316"/>
        <v>34000</v>
      </c>
      <c r="O4291">
        <f t="shared" ca="1" si="2317"/>
        <v>42000</v>
      </c>
      <c r="P4291">
        <f t="shared" ca="1" si="2299"/>
        <v>217796</v>
      </c>
      <c r="Q4291">
        <f ca="1">IF(P4291&gt;0,1,0)</f>
        <v>1</v>
      </c>
      <c r="R4291">
        <f t="shared" ca="1" si="2318"/>
        <v>11</v>
      </c>
      <c r="S4291">
        <f t="shared" ca="1" si="2319"/>
        <v>2</v>
      </c>
      <c r="T4291">
        <f t="shared" ca="1" si="2320"/>
        <v>5</v>
      </c>
      <c r="U4291">
        <f t="shared" ca="1" si="2321"/>
        <v>4</v>
      </c>
      <c r="V4291">
        <f t="shared" ca="1" si="2322"/>
        <v>5</v>
      </c>
      <c r="X4291">
        <f t="shared" si="2324"/>
        <v>4291</v>
      </c>
      <c r="Y4291">
        <f t="shared" si="2325"/>
        <v>4252</v>
      </c>
      <c r="Z4291">
        <f t="shared" si="2326"/>
        <v>4253</v>
      </c>
      <c r="AA4291">
        <f t="shared" si="2323"/>
        <v>4451</v>
      </c>
      <c r="AB4291">
        <f t="shared" ref="AB4291:AB4354" si="2328">COUNTIF(AM$2:AM$100100,AM4291)</f>
        <v>200</v>
      </c>
      <c r="AM4291" t="str">
        <f t="shared" ref="AM4291:AM4354" si="2329">A4291&amp;C4291</f>
        <v>201905KS</v>
      </c>
      <c r="AN4291">
        <f t="shared" ca="1" si="2301"/>
        <v>11.000476190476194</v>
      </c>
      <c r="AO4291">
        <f t="shared" ca="1" si="2302"/>
        <v>2.0238095238095237</v>
      </c>
      <c r="AP4291">
        <f t="shared" ca="1" si="2294"/>
        <v>5</v>
      </c>
      <c r="AQ4291">
        <f t="shared" ca="1" si="2295"/>
        <v>4.0476190476190474</v>
      </c>
      <c r="AR4291">
        <f t="shared" ca="1" si="2296"/>
        <v>5</v>
      </c>
      <c r="AS4291">
        <f ca="1">P4291/J4291</f>
        <v>0.29132847152740249</v>
      </c>
    </row>
    <row r="4292" spans="1:45" x14ac:dyDescent="0.4">
      <c r="A4292">
        <f t="shared" si="2327"/>
        <v>201905</v>
      </c>
      <c r="B4292" t="s">
        <v>328</v>
      </c>
      <c r="C4292" t="s">
        <v>288</v>
      </c>
      <c r="D4292" t="str">
        <f t="shared" ca="1" si="2300"/>
        <v>I103</v>
      </c>
      <c r="E4292">
        <f t="shared" ca="1" si="2311"/>
        <v>22</v>
      </c>
      <c r="F4292">
        <f t="shared" ca="1" si="2312"/>
        <v>11</v>
      </c>
      <c r="G4292" t="str">
        <f t="shared" ca="1" si="2297"/>
        <v>S11</v>
      </c>
      <c r="H4292" t="str">
        <f t="shared" ca="1" si="2298"/>
        <v>S119</v>
      </c>
      <c r="I4292">
        <f ca="1">VLOOKUP(D4292,PRC!$A$2:$B$21,2,0)*E4292</f>
        <v>1100000</v>
      </c>
      <c r="J4292">
        <f t="shared" ca="1" si="2313"/>
        <v>923996</v>
      </c>
      <c r="K4292">
        <f ca="1">VLOOKUP(D4292,PRC!$A$1:$C$21,3,0)*E4292</f>
        <v>627000</v>
      </c>
      <c r="L4292">
        <f t="shared" ca="1" si="2314"/>
        <v>22000</v>
      </c>
      <c r="M4292">
        <f t="shared" ca="1" si="2315"/>
        <v>66000</v>
      </c>
      <c r="N4292">
        <f t="shared" ca="1" si="2316"/>
        <v>66000</v>
      </c>
      <c r="O4292">
        <f t="shared" ca="1" si="2317"/>
        <v>77000</v>
      </c>
      <c r="P4292">
        <f t="shared" ca="1" si="2299"/>
        <v>65996</v>
      </c>
      <c r="Q4292">
        <f ca="1">IF(P4292&gt;0,1,0)</f>
        <v>1</v>
      </c>
      <c r="R4292">
        <f t="shared" ca="1" si="2318"/>
        <v>16</v>
      </c>
      <c r="S4292">
        <f t="shared" ca="1" si="2319"/>
        <v>2</v>
      </c>
      <c r="T4292">
        <f t="shared" ca="1" si="2320"/>
        <v>6</v>
      </c>
      <c r="U4292">
        <f t="shared" ca="1" si="2321"/>
        <v>6</v>
      </c>
      <c r="V4292">
        <f t="shared" ca="1" si="2322"/>
        <v>7</v>
      </c>
      <c r="X4292">
        <f t="shared" si="2324"/>
        <v>4292</v>
      </c>
      <c r="Y4292">
        <f t="shared" si="2325"/>
        <v>4252</v>
      </c>
      <c r="Z4292">
        <f t="shared" si="2326"/>
        <v>4253</v>
      </c>
      <c r="AA4292">
        <f t="shared" si="2323"/>
        <v>4451</v>
      </c>
      <c r="AB4292">
        <f t="shared" si="2328"/>
        <v>200</v>
      </c>
      <c r="AM4292" t="str">
        <f t="shared" si="2329"/>
        <v>201905KS</v>
      </c>
      <c r="AN4292">
        <f t="shared" ca="1" si="2301"/>
        <v>16.000363636363634</v>
      </c>
      <c r="AO4292">
        <f t="shared" ca="1" si="2302"/>
        <v>2</v>
      </c>
      <c r="AP4292">
        <f t="shared" ca="1" si="2294"/>
        <v>6</v>
      </c>
      <c r="AQ4292">
        <f t="shared" ca="1" si="2295"/>
        <v>6</v>
      </c>
      <c r="AR4292">
        <f t="shared" ca="1" si="2296"/>
        <v>7.0000000000000009</v>
      </c>
      <c r="AS4292">
        <f ca="1">P4292/J4292</f>
        <v>7.1424551621435586E-2</v>
      </c>
    </row>
    <row r="4293" spans="1:45" x14ac:dyDescent="0.4">
      <c r="A4293">
        <f t="shared" si="2327"/>
        <v>201905</v>
      </c>
      <c r="B4293" t="s">
        <v>329</v>
      </c>
      <c r="C4293" t="s">
        <v>288</v>
      </c>
      <c r="D4293" t="str">
        <f t="shared" ca="1" si="2300"/>
        <v>I120</v>
      </c>
      <c r="E4293">
        <f t="shared" ca="1" si="2311"/>
        <v>31</v>
      </c>
      <c r="F4293">
        <f t="shared" ca="1" si="2312"/>
        <v>15</v>
      </c>
      <c r="G4293" t="str">
        <f t="shared" ca="1" si="2297"/>
        <v>S11</v>
      </c>
      <c r="H4293" t="str">
        <f t="shared" ca="1" si="2298"/>
        <v>S113</v>
      </c>
      <c r="I4293">
        <f ca="1">VLOOKUP(D4293,PRC!$A$2:$B$21,2,0)*E4293</f>
        <v>133300000</v>
      </c>
      <c r="J4293">
        <f t="shared" ca="1" si="2313"/>
        <v>109305996.00000001</v>
      </c>
      <c r="K4293">
        <f ca="1">VLOOKUP(D4293,PRC!$A$1:$C$21,3,0)*E4293</f>
        <v>59985000</v>
      </c>
      <c r="L4293">
        <f t="shared" ca="1" si="2314"/>
        <v>2666000</v>
      </c>
      <c r="M4293">
        <f t="shared" ca="1" si="2315"/>
        <v>6665000</v>
      </c>
      <c r="N4293">
        <f t="shared" ca="1" si="2316"/>
        <v>10664000</v>
      </c>
      <c r="O4293">
        <f t="shared" ca="1" si="2317"/>
        <v>7998000</v>
      </c>
      <c r="P4293">
        <f t="shared" ca="1" si="2299"/>
        <v>21327996.000000015</v>
      </c>
      <c r="Q4293">
        <f ca="1">IF(P4293&gt;0,1,0)</f>
        <v>1</v>
      </c>
      <c r="R4293">
        <f t="shared" ca="1" si="2318"/>
        <v>18</v>
      </c>
      <c r="S4293">
        <f t="shared" ca="1" si="2319"/>
        <v>2</v>
      </c>
      <c r="T4293">
        <f t="shared" ca="1" si="2320"/>
        <v>5</v>
      </c>
      <c r="U4293">
        <f t="shared" ca="1" si="2321"/>
        <v>8</v>
      </c>
      <c r="V4293">
        <f t="shared" ca="1" si="2322"/>
        <v>6</v>
      </c>
      <c r="X4293">
        <f t="shared" si="2324"/>
        <v>4293</v>
      </c>
      <c r="Y4293">
        <f t="shared" si="2325"/>
        <v>4252</v>
      </c>
      <c r="Z4293">
        <f t="shared" si="2326"/>
        <v>4253</v>
      </c>
      <c r="AA4293">
        <f t="shared" si="2323"/>
        <v>4451</v>
      </c>
      <c r="AB4293">
        <f t="shared" si="2328"/>
        <v>200</v>
      </c>
      <c r="AM4293" t="str">
        <f t="shared" si="2329"/>
        <v>201905KS</v>
      </c>
      <c r="AN4293">
        <f t="shared" ca="1" si="2301"/>
        <v>18.000003000750176</v>
      </c>
      <c r="AO4293">
        <f t="shared" ca="1" si="2302"/>
        <v>2</v>
      </c>
      <c r="AP4293">
        <f t="shared" ca="1" si="2294"/>
        <v>5</v>
      </c>
      <c r="AQ4293">
        <f t="shared" ca="1" si="2295"/>
        <v>8</v>
      </c>
      <c r="AR4293">
        <f t="shared" ca="1" si="2296"/>
        <v>6</v>
      </c>
      <c r="AS4293">
        <f ca="1">P4293/J4293</f>
        <v>0.19512192176538981</v>
      </c>
    </row>
    <row r="4294" spans="1:45" x14ac:dyDescent="0.4">
      <c r="A4294">
        <f t="shared" si="2327"/>
        <v>201905</v>
      </c>
      <c r="B4294" t="s">
        <v>330</v>
      </c>
      <c r="C4294" t="s">
        <v>288</v>
      </c>
      <c r="D4294" t="str">
        <f t="shared" ca="1" si="2300"/>
        <v>I105</v>
      </c>
      <c r="E4294">
        <f t="shared" ca="1" si="2311"/>
        <v>30</v>
      </c>
      <c r="F4294">
        <f t="shared" ca="1" si="2312"/>
        <v>10</v>
      </c>
      <c r="G4294" t="str">
        <f t="shared" ca="1" si="2297"/>
        <v>S10</v>
      </c>
      <c r="H4294" t="str">
        <f t="shared" ca="1" si="2298"/>
        <v>S103</v>
      </c>
      <c r="I4294">
        <f ca="1">VLOOKUP(D4294,PRC!$A$2:$B$21,2,0)*E4294</f>
        <v>3000000</v>
      </c>
      <c r="J4294">
        <f t="shared" ca="1" si="2313"/>
        <v>2519996</v>
      </c>
      <c r="K4294">
        <f ca="1">VLOOKUP(D4294,PRC!$A$1:$C$21,3,0)*E4294</f>
        <v>1770000</v>
      </c>
      <c r="L4294">
        <f t="shared" ca="1" si="2314"/>
        <v>90000</v>
      </c>
      <c r="M4294">
        <f t="shared" ca="1" si="2315"/>
        <v>210000</v>
      </c>
      <c r="N4294">
        <f t="shared" ca="1" si="2316"/>
        <v>120000</v>
      </c>
      <c r="O4294">
        <f t="shared" ca="1" si="2317"/>
        <v>210000</v>
      </c>
      <c r="P4294">
        <f t="shared" ca="1" si="2299"/>
        <v>119996</v>
      </c>
      <c r="Q4294">
        <f ca="1">IF(P4294&gt;0,1,0)</f>
        <v>1</v>
      </c>
      <c r="R4294">
        <f t="shared" ca="1" si="2318"/>
        <v>16</v>
      </c>
      <c r="S4294">
        <f t="shared" ca="1" si="2319"/>
        <v>3</v>
      </c>
      <c r="T4294">
        <f t="shared" ca="1" si="2320"/>
        <v>7</v>
      </c>
      <c r="U4294">
        <f t="shared" ca="1" si="2321"/>
        <v>4</v>
      </c>
      <c r="V4294">
        <f t="shared" ca="1" si="2322"/>
        <v>7</v>
      </c>
      <c r="X4294">
        <f t="shared" si="2324"/>
        <v>4294</v>
      </c>
      <c r="Y4294">
        <f t="shared" si="2325"/>
        <v>4252</v>
      </c>
      <c r="Z4294">
        <f t="shared" si="2326"/>
        <v>4253</v>
      </c>
      <c r="AA4294">
        <f t="shared" si="2323"/>
        <v>4451</v>
      </c>
      <c r="AB4294">
        <f t="shared" si="2328"/>
        <v>200</v>
      </c>
      <c r="AM4294" t="str">
        <f t="shared" si="2329"/>
        <v>201905KS</v>
      </c>
      <c r="AN4294">
        <f t="shared" ca="1" si="2301"/>
        <v>16.000133333333334</v>
      </c>
      <c r="AO4294">
        <f t="shared" ca="1" si="2302"/>
        <v>3</v>
      </c>
      <c r="AP4294">
        <f t="shared" ca="1" si="2294"/>
        <v>7.0000000000000009</v>
      </c>
      <c r="AQ4294">
        <f t="shared" ca="1" si="2295"/>
        <v>4</v>
      </c>
      <c r="AR4294">
        <f t="shared" ca="1" si="2296"/>
        <v>7.0000000000000009</v>
      </c>
      <c r="AS4294">
        <f ca="1">P4294/J4294</f>
        <v>4.761753590085064E-2</v>
      </c>
    </row>
    <row r="4295" spans="1:45" x14ac:dyDescent="0.4">
      <c r="A4295">
        <f t="shared" si="2327"/>
        <v>201905</v>
      </c>
      <c r="B4295" t="s">
        <v>331</v>
      </c>
      <c r="C4295" t="s">
        <v>288</v>
      </c>
      <c r="D4295" t="str">
        <f t="shared" ca="1" si="2300"/>
        <v>I101</v>
      </c>
      <c r="E4295">
        <f t="shared" ca="1" si="2311"/>
        <v>37</v>
      </c>
      <c r="F4295">
        <f t="shared" ca="1" si="2312"/>
        <v>20</v>
      </c>
      <c r="G4295" t="str">
        <f t="shared" ca="1" si="2297"/>
        <v>S10</v>
      </c>
      <c r="H4295" t="str">
        <f t="shared" ca="1" si="2298"/>
        <v>S104</v>
      </c>
      <c r="I4295">
        <f ca="1">VLOOKUP(D4295,PRC!$A$2:$B$21,2,0)*E4295</f>
        <v>1110000</v>
      </c>
      <c r="J4295">
        <f t="shared" ca="1" si="2313"/>
        <v>998996</v>
      </c>
      <c r="K4295">
        <f ca="1">VLOOKUP(D4295,PRC!$A$1:$C$21,3,0)*E4295</f>
        <v>577200</v>
      </c>
      <c r="L4295">
        <f t="shared" ca="1" si="2314"/>
        <v>11000</v>
      </c>
      <c r="M4295">
        <f t="shared" ca="1" si="2315"/>
        <v>78000</v>
      </c>
      <c r="N4295">
        <f t="shared" ca="1" si="2316"/>
        <v>44000</v>
      </c>
      <c r="O4295">
        <f t="shared" ca="1" si="2317"/>
        <v>56000</v>
      </c>
      <c r="P4295">
        <f t="shared" ca="1" si="2299"/>
        <v>232796</v>
      </c>
      <c r="Q4295">
        <f ca="1">IF(P4295&gt;0,1,0)</f>
        <v>1</v>
      </c>
      <c r="R4295">
        <f t="shared" ca="1" si="2318"/>
        <v>10</v>
      </c>
      <c r="S4295">
        <f t="shared" ca="1" si="2319"/>
        <v>1</v>
      </c>
      <c r="T4295">
        <f t="shared" ca="1" si="2320"/>
        <v>7</v>
      </c>
      <c r="U4295">
        <f t="shared" ca="1" si="2321"/>
        <v>4</v>
      </c>
      <c r="V4295">
        <f t="shared" ca="1" si="2322"/>
        <v>5</v>
      </c>
      <c r="X4295">
        <f t="shared" si="2324"/>
        <v>4295</v>
      </c>
      <c r="Y4295">
        <f t="shared" si="2325"/>
        <v>4252</v>
      </c>
      <c r="Z4295">
        <f t="shared" si="2326"/>
        <v>4253</v>
      </c>
      <c r="AA4295">
        <f t="shared" si="2323"/>
        <v>4451</v>
      </c>
      <c r="AB4295">
        <f t="shared" si="2328"/>
        <v>200</v>
      </c>
      <c r="AM4295" t="str">
        <f t="shared" si="2329"/>
        <v>201905KS</v>
      </c>
      <c r="AN4295">
        <f t="shared" ca="1" si="2301"/>
        <v>10.000360360360361</v>
      </c>
      <c r="AO4295">
        <f t="shared" ca="1" si="2302"/>
        <v>0.99099099099099097</v>
      </c>
      <c r="AP4295">
        <f t="shared" ca="1" si="2294"/>
        <v>7.0270270270270272</v>
      </c>
      <c r="AQ4295">
        <f t="shared" ca="1" si="2295"/>
        <v>3.9639639639639639</v>
      </c>
      <c r="AR4295">
        <f t="shared" ca="1" si="2296"/>
        <v>5.045045045045045</v>
      </c>
      <c r="AS4295">
        <f ca="1">P4295/J4295</f>
        <v>0.23302996208193025</v>
      </c>
    </row>
    <row r="4296" spans="1:45" x14ac:dyDescent="0.4">
      <c r="A4296">
        <f t="shared" si="2327"/>
        <v>201905</v>
      </c>
      <c r="B4296" t="s">
        <v>332</v>
      </c>
      <c r="C4296" t="s">
        <v>288</v>
      </c>
      <c r="D4296" t="str">
        <f t="shared" ca="1" si="2300"/>
        <v>I108</v>
      </c>
      <c r="E4296">
        <f t="shared" ca="1" si="2311"/>
        <v>21</v>
      </c>
      <c r="F4296">
        <f t="shared" ca="1" si="2312"/>
        <v>12</v>
      </c>
      <c r="G4296" t="str">
        <f t="shared" ca="1" si="2297"/>
        <v>S11</v>
      </c>
      <c r="H4296" t="str">
        <f t="shared" ca="1" si="2298"/>
        <v>S115</v>
      </c>
      <c r="I4296">
        <f ca="1">VLOOKUP(D4296,PRC!$A$2:$B$21,2,0)*E4296</f>
        <v>840000</v>
      </c>
      <c r="J4296">
        <f t="shared" ca="1" si="2313"/>
        <v>747596</v>
      </c>
      <c r="K4296">
        <f ca="1">VLOOKUP(D4296,PRC!$A$1:$C$21,3,0)*E4296</f>
        <v>386400</v>
      </c>
      <c r="L4296">
        <f t="shared" ca="1" si="2314"/>
        <v>8000</v>
      </c>
      <c r="M4296">
        <f t="shared" ca="1" si="2315"/>
        <v>59000</v>
      </c>
      <c r="N4296">
        <f t="shared" ca="1" si="2316"/>
        <v>59000</v>
      </c>
      <c r="O4296">
        <f t="shared" ca="1" si="2317"/>
        <v>42000</v>
      </c>
      <c r="P4296">
        <f t="shared" ca="1" si="2299"/>
        <v>193196</v>
      </c>
      <c r="Q4296">
        <f ca="1">IF(P4296&gt;0,1,0)</f>
        <v>1</v>
      </c>
      <c r="R4296">
        <f t="shared" ca="1" si="2318"/>
        <v>11</v>
      </c>
      <c r="S4296">
        <f t="shared" ca="1" si="2319"/>
        <v>1</v>
      </c>
      <c r="T4296">
        <f t="shared" ca="1" si="2320"/>
        <v>7</v>
      </c>
      <c r="U4296">
        <f t="shared" ca="1" si="2321"/>
        <v>7</v>
      </c>
      <c r="V4296">
        <f t="shared" ca="1" si="2322"/>
        <v>5</v>
      </c>
      <c r="X4296">
        <f t="shared" si="2324"/>
        <v>4296</v>
      </c>
      <c r="Y4296">
        <f t="shared" si="2325"/>
        <v>4252</v>
      </c>
      <c r="Z4296">
        <f t="shared" si="2326"/>
        <v>4253</v>
      </c>
      <c r="AA4296">
        <f t="shared" si="2323"/>
        <v>4451</v>
      </c>
      <c r="AB4296">
        <f t="shared" si="2328"/>
        <v>200</v>
      </c>
      <c r="AM4296" t="str">
        <f t="shared" si="2329"/>
        <v>201905KS</v>
      </c>
      <c r="AN4296">
        <f t="shared" ca="1" si="2301"/>
        <v>11.000476190476194</v>
      </c>
      <c r="AO4296">
        <f t="shared" ca="1" si="2302"/>
        <v>0.95238095238095244</v>
      </c>
      <c r="AP4296">
        <f t="shared" ref="AP4296:AP4359" ca="1" si="2330">M4296/$I4296*100</f>
        <v>7.0238095238095237</v>
      </c>
      <c r="AQ4296">
        <f t="shared" ref="AQ4296:AQ4359" ca="1" si="2331">N4296/$I4296*100</f>
        <v>7.0238095238095237</v>
      </c>
      <c r="AR4296">
        <f t="shared" ref="AR4296:AR4359" ca="1" si="2332">O4296/$I4296*100</f>
        <v>5</v>
      </c>
      <c r="AS4296">
        <f ca="1">P4296/J4296</f>
        <v>0.25842299851791611</v>
      </c>
    </row>
    <row r="4297" spans="1:45" x14ac:dyDescent="0.4">
      <c r="A4297">
        <f t="shared" si="2327"/>
        <v>201905</v>
      </c>
      <c r="B4297" t="s">
        <v>333</v>
      </c>
      <c r="C4297" t="s">
        <v>288</v>
      </c>
      <c r="D4297" t="str">
        <f t="shared" ca="1" si="2300"/>
        <v>I109</v>
      </c>
      <c r="E4297">
        <f t="shared" ca="1" si="2311"/>
        <v>30</v>
      </c>
      <c r="F4297">
        <f t="shared" ca="1" si="2312"/>
        <v>11</v>
      </c>
      <c r="G4297" t="str">
        <f t="shared" ca="1" si="2297"/>
        <v>S11</v>
      </c>
      <c r="H4297" t="str">
        <f t="shared" ca="1" si="2298"/>
        <v>S119</v>
      </c>
      <c r="I4297">
        <f ca="1">VLOOKUP(D4297,PRC!$A$2:$B$21,2,0)*E4297</f>
        <v>15000000</v>
      </c>
      <c r="J4297">
        <f t="shared" ca="1" si="2313"/>
        <v>12299996.000000002</v>
      </c>
      <c r="K4297">
        <f ca="1">VLOOKUP(D4297,PRC!$A$1:$C$21,3,0)*E4297</f>
        <v>6000000</v>
      </c>
      <c r="L4297">
        <f t="shared" ca="1" si="2314"/>
        <v>150000</v>
      </c>
      <c r="M4297">
        <f t="shared" ca="1" si="2315"/>
        <v>600000</v>
      </c>
      <c r="N4297">
        <f t="shared" ca="1" si="2316"/>
        <v>1050000</v>
      </c>
      <c r="O4297">
        <f t="shared" ca="1" si="2317"/>
        <v>1050000</v>
      </c>
      <c r="P4297">
        <f t="shared" ca="1" si="2299"/>
        <v>3449996.0000000019</v>
      </c>
      <c r="Q4297">
        <f ca="1">IF(P4297&gt;0,1,0)</f>
        <v>1</v>
      </c>
      <c r="R4297">
        <f t="shared" ca="1" si="2318"/>
        <v>18</v>
      </c>
      <c r="S4297">
        <f t="shared" ca="1" si="2319"/>
        <v>1</v>
      </c>
      <c r="T4297">
        <f t="shared" ca="1" si="2320"/>
        <v>4</v>
      </c>
      <c r="U4297">
        <f t="shared" ca="1" si="2321"/>
        <v>7</v>
      </c>
      <c r="V4297">
        <f t="shared" ca="1" si="2322"/>
        <v>7</v>
      </c>
      <c r="X4297">
        <f t="shared" si="2324"/>
        <v>4297</v>
      </c>
      <c r="Y4297">
        <f t="shared" si="2325"/>
        <v>4252</v>
      </c>
      <c r="Z4297">
        <f t="shared" si="2326"/>
        <v>4253</v>
      </c>
      <c r="AA4297">
        <f t="shared" si="2323"/>
        <v>4451</v>
      </c>
      <c r="AB4297">
        <f t="shared" si="2328"/>
        <v>200</v>
      </c>
      <c r="AM4297" t="str">
        <f t="shared" si="2329"/>
        <v>201905KS</v>
      </c>
      <c r="AN4297">
        <f t="shared" ca="1" si="2301"/>
        <v>18.000026666666656</v>
      </c>
      <c r="AO4297">
        <f t="shared" ca="1" si="2302"/>
        <v>1</v>
      </c>
      <c r="AP4297">
        <f t="shared" ca="1" si="2330"/>
        <v>4</v>
      </c>
      <c r="AQ4297">
        <f t="shared" ca="1" si="2331"/>
        <v>7.0000000000000009</v>
      </c>
      <c r="AR4297">
        <f t="shared" ca="1" si="2332"/>
        <v>7.0000000000000009</v>
      </c>
      <c r="AS4297">
        <f ca="1">P4297/J4297</f>
        <v>0.28048757089026705</v>
      </c>
    </row>
    <row r="4298" spans="1:45" x14ac:dyDescent="0.4">
      <c r="A4298">
        <f t="shared" si="2327"/>
        <v>201905</v>
      </c>
      <c r="B4298" t="s">
        <v>334</v>
      </c>
      <c r="C4298" t="s">
        <v>288</v>
      </c>
      <c r="D4298" t="str">
        <f t="shared" ca="1" si="2300"/>
        <v>I104</v>
      </c>
      <c r="E4298">
        <f t="shared" ca="1" si="2311"/>
        <v>49</v>
      </c>
      <c r="F4298">
        <f t="shared" ca="1" si="2312"/>
        <v>17</v>
      </c>
      <c r="G4298" t="str">
        <f t="shared" ca="1" si="2297"/>
        <v>S11</v>
      </c>
      <c r="H4298" t="str">
        <f t="shared" ca="1" si="2298"/>
        <v>S111</v>
      </c>
      <c r="I4298">
        <f ca="1">VLOOKUP(D4298,PRC!$A$2:$B$21,2,0)*E4298</f>
        <v>3430000</v>
      </c>
      <c r="J4298">
        <f t="shared" ca="1" si="2313"/>
        <v>2984096</v>
      </c>
      <c r="K4298">
        <f ca="1">VLOOKUP(D4298,PRC!$A$1:$C$21,3,0)*E4298</f>
        <v>1440600</v>
      </c>
      <c r="L4298">
        <f t="shared" ca="1" si="2314"/>
        <v>34000</v>
      </c>
      <c r="M4298">
        <f t="shared" ca="1" si="2315"/>
        <v>206000</v>
      </c>
      <c r="N4298">
        <f t="shared" ca="1" si="2316"/>
        <v>172000</v>
      </c>
      <c r="O4298">
        <f t="shared" ca="1" si="2317"/>
        <v>274000</v>
      </c>
      <c r="P4298">
        <f t="shared" ca="1" si="2299"/>
        <v>857496</v>
      </c>
      <c r="Q4298">
        <f ca="1">IF(P4298&gt;0,1,0)</f>
        <v>1</v>
      </c>
      <c r="R4298">
        <f t="shared" ca="1" si="2318"/>
        <v>13</v>
      </c>
      <c r="S4298">
        <f t="shared" ca="1" si="2319"/>
        <v>1</v>
      </c>
      <c r="T4298">
        <f t="shared" ca="1" si="2320"/>
        <v>6</v>
      </c>
      <c r="U4298">
        <f t="shared" ca="1" si="2321"/>
        <v>5</v>
      </c>
      <c r="V4298">
        <f t="shared" ca="1" si="2322"/>
        <v>8</v>
      </c>
      <c r="X4298">
        <f t="shared" si="2324"/>
        <v>4298</v>
      </c>
      <c r="Y4298">
        <f t="shared" si="2325"/>
        <v>4252</v>
      </c>
      <c r="Z4298">
        <f t="shared" si="2326"/>
        <v>4253</v>
      </c>
      <c r="AA4298">
        <f t="shared" si="2323"/>
        <v>4451</v>
      </c>
      <c r="AB4298">
        <f t="shared" si="2328"/>
        <v>200</v>
      </c>
      <c r="AM4298" t="str">
        <f t="shared" si="2329"/>
        <v>201905KS</v>
      </c>
      <c r="AN4298">
        <f t="shared" ca="1" si="2301"/>
        <v>13.000116618075797</v>
      </c>
      <c r="AO4298">
        <f t="shared" ca="1" si="2302"/>
        <v>0.99125364431486873</v>
      </c>
      <c r="AP4298">
        <f t="shared" ca="1" si="2330"/>
        <v>6.0058309037900877</v>
      </c>
      <c r="AQ4298">
        <f t="shared" ca="1" si="2331"/>
        <v>5.0145772594752183</v>
      </c>
      <c r="AR4298">
        <f t="shared" ca="1" si="2332"/>
        <v>7.9883381924198247</v>
      </c>
      <c r="AS4298">
        <f ca="1">P4298/J4298</f>
        <v>0.28735536658338068</v>
      </c>
    </row>
    <row r="4299" spans="1:45" x14ac:dyDescent="0.4">
      <c r="A4299">
        <f t="shared" si="2327"/>
        <v>201905</v>
      </c>
      <c r="B4299" t="s">
        <v>335</v>
      </c>
      <c r="C4299" t="s">
        <v>288</v>
      </c>
      <c r="D4299" t="str">
        <f t="shared" ca="1" si="2300"/>
        <v>I104</v>
      </c>
      <c r="E4299">
        <f t="shared" ca="1" si="2311"/>
        <v>39</v>
      </c>
      <c r="F4299">
        <f t="shared" ca="1" si="2312"/>
        <v>10</v>
      </c>
      <c r="G4299" t="str">
        <f t="shared" ca="1" si="2297"/>
        <v>S11</v>
      </c>
      <c r="H4299" t="str">
        <f t="shared" ca="1" si="2298"/>
        <v>S116</v>
      </c>
      <c r="I4299">
        <f ca="1">VLOOKUP(D4299,PRC!$A$2:$B$21,2,0)*E4299</f>
        <v>2730000</v>
      </c>
      <c r="J4299">
        <f t="shared" ca="1" si="2313"/>
        <v>2320496</v>
      </c>
      <c r="K4299">
        <f ca="1">VLOOKUP(D4299,PRC!$A$1:$C$21,3,0)*E4299</f>
        <v>1146600</v>
      </c>
      <c r="L4299">
        <f t="shared" ca="1" si="2314"/>
        <v>82000</v>
      </c>
      <c r="M4299">
        <f t="shared" ca="1" si="2315"/>
        <v>137000</v>
      </c>
      <c r="N4299">
        <f t="shared" ca="1" si="2316"/>
        <v>109000</v>
      </c>
      <c r="O4299">
        <f t="shared" ca="1" si="2317"/>
        <v>164000</v>
      </c>
      <c r="P4299">
        <f t="shared" ca="1" si="2299"/>
        <v>681896</v>
      </c>
      <c r="Q4299">
        <f ca="1">IF(P4299&gt;0,1,0)</f>
        <v>1</v>
      </c>
      <c r="R4299">
        <f t="shared" ca="1" si="2318"/>
        <v>15</v>
      </c>
      <c r="S4299">
        <f t="shared" ca="1" si="2319"/>
        <v>3</v>
      </c>
      <c r="T4299">
        <f t="shared" ca="1" si="2320"/>
        <v>5</v>
      </c>
      <c r="U4299">
        <f t="shared" ca="1" si="2321"/>
        <v>4</v>
      </c>
      <c r="V4299">
        <f t="shared" ca="1" si="2322"/>
        <v>6</v>
      </c>
      <c r="X4299">
        <f t="shared" si="2324"/>
        <v>4299</v>
      </c>
      <c r="Y4299">
        <f t="shared" si="2325"/>
        <v>4252</v>
      </c>
      <c r="Z4299">
        <f t="shared" si="2326"/>
        <v>4253</v>
      </c>
      <c r="AA4299">
        <f t="shared" si="2323"/>
        <v>4451</v>
      </c>
      <c r="AB4299">
        <f t="shared" si="2328"/>
        <v>200</v>
      </c>
      <c r="AM4299" t="str">
        <f t="shared" si="2329"/>
        <v>201905KS</v>
      </c>
      <c r="AN4299">
        <f t="shared" ca="1" si="2301"/>
        <v>15.000146520146519</v>
      </c>
      <c r="AO4299">
        <f t="shared" ca="1" si="2302"/>
        <v>3.0036630036630036</v>
      </c>
      <c r="AP4299">
        <f t="shared" ca="1" si="2330"/>
        <v>5.0183150183150182</v>
      </c>
      <c r="AQ4299">
        <f t="shared" ca="1" si="2331"/>
        <v>3.9926739926739923</v>
      </c>
      <c r="AR4299">
        <f t="shared" ca="1" si="2332"/>
        <v>6.0073260073260073</v>
      </c>
      <c r="AS4299">
        <f ca="1">P4299/J4299</f>
        <v>0.2938578648702691</v>
      </c>
    </row>
    <row r="4300" spans="1:45" x14ac:dyDescent="0.4">
      <c r="A4300">
        <f t="shared" si="2327"/>
        <v>201905</v>
      </c>
      <c r="B4300" t="s">
        <v>336</v>
      </c>
      <c r="C4300" t="s">
        <v>288</v>
      </c>
      <c r="D4300" t="str">
        <f t="shared" ca="1" si="2300"/>
        <v>I119</v>
      </c>
      <c r="E4300">
        <f t="shared" ca="1" si="2311"/>
        <v>58</v>
      </c>
      <c r="F4300">
        <f t="shared" ca="1" si="2312"/>
        <v>18</v>
      </c>
      <c r="G4300" t="str">
        <f t="shared" ca="1" si="2297"/>
        <v>S10</v>
      </c>
      <c r="H4300" t="str">
        <f t="shared" ca="1" si="2298"/>
        <v>S107</v>
      </c>
      <c r="I4300">
        <f ca="1">VLOOKUP(D4300,PRC!$A$2:$B$21,2,0)*E4300</f>
        <v>5510000</v>
      </c>
      <c r="J4300">
        <f t="shared" ca="1" si="2313"/>
        <v>4903896</v>
      </c>
      <c r="K4300">
        <f ca="1">VLOOKUP(D4300,PRC!$A$1:$C$21,3,0)*E4300</f>
        <v>2644800</v>
      </c>
      <c r="L4300">
        <f t="shared" ca="1" si="2314"/>
        <v>55000</v>
      </c>
      <c r="M4300">
        <f t="shared" ca="1" si="2315"/>
        <v>220000</v>
      </c>
      <c r="N4300">
        <f t="shared" ca="1" si="2316"/>
        <v>276000</v>
      </c>
      <c r="O4300">
        <f t="shared" ca="1" si="2317"/>
        <v>386000</v>
      </c>
      <c r="P4300">
        <f t="shared" ca="1" si="2299"/>
        <v>1322096</v>
      </c>
      <c r="Q4300">
        <f ca="1">IF(P4300&gt;0,1,0)</f>
        <v>1</v>
      </c>
      <c r="R4300">
        <f t="shared" ca="1" si="2318"/>
        <v>11</v>
      </c>
      <c r="S4300">
        <f t="shared" ca="1" si="2319"/>
        <v>1</v>
      </c>
      <c r="T4300">
        <f t="shared" ca="1" si="2320"/>
        <v>4</v>
      </c>
      <c r="U4300">
        <f t="shared" ca="1" si="2321"/>
        <v>5</v>
      </c>
      <c r="V4300">
        <f t="shared" ca="1" si="2322"/>
        <v>7</v>
      </c>
      <c r="X4300">
        <f t="shared" si="2324"/>
        <v>4300</v>
      </c>
      <c r="Y4300">
        <f t="shared" si="2325"/>
        <v>4252</v>
      </c>
      <c r="Z4300">
        <f t="shared" si="2326"/>
        <v>4253</v>
      </c>
      <c r="AA4300">
        <f t="shared" si="2323"/>
        <v>4451</v>
      </c>
      <c r="AB4300">
        <f t="shared" si="2328"/>
        <v>200</v>
      </c>
      <c r="AM4300" t="str">
        <f t="shared" si="2329"/>
        <v>201905KS</v>
      </c>
      <c r="AN4300">
        <f t="shared" ca="1" si="2301"/>
        <v>11.000072595281306</v>
      </c>
      <c r="AO4300">
        <f t="shared" ca="1" si="2302"/>
        <v>0.99818511796733211</v>
      </c>
      <c r="AP4300">
        <f t="shared" ca="1" si="2330"/>
        <v>3.9927404718693285</v>
      </c>
      <c r="AQ4300">
        <f t="shared" ca="1" si="2331"/>
        <v>5.0090744101633398</v>
      </c>
      <c r="AR4300">
        <f t="shared" ca="1" si="2332"/>
        <v>7.0054446460980042</v>
      </c>
      <c r="AS4300">
        <f ca="1">P4300/J4300</f>
        <v>0.26960114977968536</v>
      </c>
    </row>
    <row r="4301" spans="1:45" x14ac:dyDescent="0.4">
      <c r="A4301">
        <f t="shared" si="2327"/>
        <v>201905</v>
      </c>
      <c r="B4301" t="s">
        <v>337</v>
      </c>
      <c r="C4301" t="s">
        <v>288</v>
      </c>
      <c r="D4301" t="str">
        <f t="shared" ca="1" si="2300"/>
        <v>I117</v>
      </c>
      <c r="E4301">
        <f t="shared" ca="1" si="2311"/>
        <v>54</v>
      </c>
      <c r="F4301">
        <f t="shared" ca="1" si="2312"/>
        <v>14</v>
      </c>
      <c r="G4301" t="str">
        <f t="shared" ca="1" si="2297"/>
        <v>S11</v>
      </c>
      <c r="H4301" t="str">
        <f t="shared" ca="1" si="2298"/>
        <v>S119</v>
      </c>
      <c r="I4301">
        <f ca="1">VLOOKUP(D4301,PRC!$A$2:$B$21,2,0)*E4301</f>
        <v>135000000</v>
      </c>
      <c r="J4301">
        <f t="shared" ca="1" si="2313"/>
        <v>113399996</v>
      </c>
      <c r="K4301">
        <f ca="1">VLOOKUP(D4301,PRC!$A$1:$C$21,3,0)*E4301</f>
        <v>62100000</v>
      </c>
      <c r="L4301">
        <f t="shared" ca="1" si="2314"/>
        <v>1350000</v>
      </c>
      <c r="M4301">
        <f t="shared" ca="1" si="2315"/>
        <v>5400000</v>
      </c>
      <c r="N4301">
        <f t="shared" ca="1" si="2316"/>
        <v>6750000</v>
      </c>
      <c r="O4301">
        <f t="shared" ca="1" si="2317"/>
        <v>9450000</v>
      </c>
      <c r="P4301">
        <f t="shared" ca="1" si="2299"/>
        <v>28349996</v>
      </c>
      <c r="Q4301">
        <f ca="1">IF(P4301&gt;0,1,0)</f>
        <v>1</v>
      </c>
      <c r="R4301">
        <f t="shared" ca="1" si="2318"/>
        <v>16</v>
      </c>
      <c r="S4301">
        <f t="shared" ca="1" si="2319"/>
        <v>1</v>
      </c>
      <c r="T4301">
        <f t="shared" ca="1" si="2320"/>
        <v>4</v>
      </c>
      <c r="U4301">
        <f t="shared" ca="1" si="2321"/>
        <v>5</v>
      </c>
      <c r="V4301">
        <f t="shared" ca="1" si="2322"/>
        <v>7</v>
      </c>
      <c r="X4301">
        <f t="shared" si="2324"/>
        <v>4301</v>
      </c>
      <c r="Y4301">
        <f t="shared" si="2325"/>
        <v>4252</v>
      </c>
      <c r="Z4301">
        <f t="shared" si="2326"/>
        <v>4253</v>
      </c>
      <c r="AA4301">
        <f t="shared" si="2323"/>
        <v>4451</v>
      </c>
      <c r="AB4301">
        <f t="shared" si="2328"/>
        <v>200</v>
      </c>
      <c r="AM4301" t="str">
        <f t="shared" si="2329"/>
        <v>201905KS</v>
      </c>
      <c r="AN4301">
        <f t="shared" ca="1" si="2301"/>
        <v>16.000002962962967</v>
      </c>
      <c r="AO4301">
        <f t="shared" ca="1" si="2302"/>
        <v>1</v>
      </c>
      <c r="AP4301">
        <f t="shared" ca="1" si="2330"/>
        <v>4</v>
      </c>
      <c r="AQ4301">
        <f t="shared" ca="1" si="2331"/>
        <v>5</v>
      </c>
      <c r="AR4301">
        <f t="shared" ca="1" si="2332"/>
        <v>7.0000000000000009</v>
      </c>
      <c r="AS4301">
        <f ca="1">P4301/J4301</f>
        <v>0.24999997354497261</v>
      </c>
    </row>
    <row r="4302" spans="1:45" x14ac:dyDescent="0.4">
      <c r="A4302">
        <f t="shared" si="2327"/>
        <v>201905</v>
      </c>
      <c r="B4302" t="s">
        <v>338</v>
      </c>
      <c r="C4302" t="s">
        <v>288</v>
      </c>
      <c r="D4302" t="str">
        <f t="shared" ca="1" si="2300"/>
        <v>I106</v>
      </c>
      <c r="E4302">
        <f t="shared" ca="1" si="2311"/>
        <v>32</v>
      </c>
      <c r="F4302">
        <f t="shared" ca="1" si="2312"/>
        <v>15</v>
      </c>
      <c r="G4302" t="str">
        <f t="shared" ca="1" si="2297"/>
        <v>S10</v>
      </c>
      <c r="H4302" t="str">
        <f t="shared" ca="1" si="2298"/>
        <v>S105</v>
      </c>
      <c r="I4302">
        <f ca="1">VLOOKUP(D4302,PRC!$A$2:$B$21,2,0)*E4302</f>
        <v>640000</v>
      </c>
      <c r="J4302">
        <f t="shared" ca="1" si="2313"/>
        <v>575996</v>
      </c>
      <c r="K4302">
        <f ca="1">VLOOKUP(D4302,PRC!$A$1:$C$21,3,0)*E4302</f>
        <v>339200</v>
      </c>
      <c r="L4302">
        <f t="shared" ca="1" si="2314"/>
        <v>6000</v>
      </c>
      <c r="M4302">
        <f t="shared" ca="1" si="2315"/>
        <v>26000</v>
      </c>
      <c r="N4302">
        <f t="shared" ca="1" si="2316"/>
        <v>19000</v>
      </c>
      <c r="O4302">
        <f t="shared" ca="1" si="2317"/>
        <v>32000</v>
      </c>
      <c r="P4302">
        <f t="shared" ca="1" si="2299"/>
        <v>153796</v>
      </c>
      <c r="Q4302">
        <f ca="1">IF(P4302&gt;0,1,0)</f>
        <v>1</v>
      </c>
      <c r="R4302">
        <f t="shared" ca="1" si="2318"/>
        <v>10</v>
      </c>
      <c r="S4302">
        <f t="shared" ca="1" si="2319"/>
        <v>1</v>
      </c>
      <c r="T4302">
        <f t="shared" ca="1" si="2320"/>
        <v>4</v>
      </c>
      <c r="U4302">
        <f t="shared" ca="1" si="2321"/>
        <v>3</v>
      </c>
      <c r="V4302">
        <f t="shared" ca="1" si="2322"/>
        <v>5</v>
      </c>
      <c r="X4302">
        <f t="shared" si="2324"/>
        <v>4302</v>
      </c>
      <c r="Y4302">
        <f t="shared" si="2325"/>
        <v>4252</v>
      </c>
      <c r="Z4302">
        <f t="shared" si="2326"/>
        <v>4253</v>
      </c>
      <c r="AA4302">
        <f t="shared" si="2323"/>
        <v>4451</v>
      </c>
      <c r="AB4302">
        <f t="shared" si="2328"/>
        <v>200</v>
      </c>
      <c r="AM4302" t="str">
        <f t="shared" si="2329"/>
        <v>201905KS</v>
      </c>
      <c r="AN4302">
        <f t="shared" ca="1" si="2301"/>
        <v>10.000624999999996</v>
      </c>
      <c r="AO4302">
        <f t="shared" ca="1" si="2302"/>
        <v>0.9375</v>
      </c>
      <c r="AP4302">
        <f t="shared" ca="1" si="2330"/>
        <v>4.0625</v>
      </c>
      <c r="AQ4302">
        <f t="shared" ca="1" si="2331"/>
        <v>2.96875</v>
      </c>
      <c r="AR4302">
        <f t="shared" ca="1" si="2332"/>
        <v>5</v>
      </c>
      <c r="AS4302">
        <f ca="1">P4302/J4302</f>
        <v>0.267008798672213</v>
      </c>
    </row>
    <row r="4303" spans="1:45" x14ac:dyDescent="0.4">
      <c r="A4303">
        <f t="shared" si="2327"/>
        <v>201905</v>
      </c>
      <c r="B4303" t="s">
        <v>339</v>
      </c>
      <c r="C4303" t="s">
        <v>288</v>
      </c>
      <c r="D4303" t="str">
        <f t="shared" ca="1" si="2300"/>
        <v>I117</v>
      </c>
      <c r="E4303">
        <f t="shared" ca="1" si="2311"/>
        <v>47</v>
      </c>
      <c r="F4303">
        <f t="shared" ca="1" si="2312"/>
        <v>17</v>
      </c>
      <c r="G4303" t="str">
        <f t="shared" ca="1" si="2297"/>
        <v>S10</v>
      </c>
      <c r="H4303" t="str">
        <f t="shared" ca="1" si="2298"/>
        <v>S105</v>
      </c>
      <c r="I4303">
        <f ca="1">VLOOKUP(D4303,PRC!$A$2:$B$21,2,0)*E4303</f>
        <v>117500000</v>
      </c>
      <c r="J4303">
        <f t="shared" ca="1" si="2313"/>
        <v>101049996</v>
      </c>
      <c r="K4303">
        <f ca="1">VLOOKUP(D4303,PRC!$A$1:$C$21,3,0)*E4303</f>
        <v>54050000</v>
      </c>
      <c r="L4303">
        <f t="shared" ca="1" si="2314"/>
        <v>2350000</v>
      </c>
      <c r="M4303">
        <f t="shared" ca="1" si="2315"/>
        <v>8225000</v>
      </c>
      <c r="N4303">
        <f t="shared" ca="1" si="2316"/>
        <v>8225000</v>
      </c>
      <c r="O4303">
        <f t="shared" ca="1" si="2317"/>
        <v>9400000</v>
      </c>
      <c r="P4303">
        <f t="shared" ca="1" si="2299"/>
        <v>18799996</v>
      </c>
      <c r="Q4303">
        <f ca="1">IF(P4303&gt;0,1,0)</f>
        <v>1</v>
      </c>
      <c r="R4303">
        <f t="shared" ca="1" si="2318"/>
        <v>14</v>
      </c>
      <c r="S4303">
        <f t="shared" ca="1" si="2319"/>
        <v>2</v>
      </c>
      <c r="T4303">
        <f t="shared" ca="1" si="2320"/>
        <v>7</v>
      </c>
      <c r="U4303">
        <f t="shared" ca="1" si="2321"/>
        <v>7</v>
      </c>
      <c r="V4303">
        <f t="shared" ca="1" si="2322"/>
        <v>8</v>
      </c>
      <c r="X4303">
        <f t="shared" si="2324"/>
        <v>4303</v>
      </c>
      <c r="Y4303">
        <f t="shared" si="2325"/>
        <v>4252</v>
      </c>
      <c r="Z4303">
        <f t="shared" si="2326"/>
        <v>4253</v>
      </c>
      <c r="AA4303">
        <f t="shared" si="2323"/>
        <v>4451</v>
      </c>
      <c r="AB4303">
        <f t="shared" si="2328"/>
        <v>200</v>
      </c>
      <c r="AM4303" t="str">
        <f t="shared" si="2329"/>
        <v>201905KS</v>
      </c>
      <c r="AN4303">
        <f t="shared" ca="1" si="2301"/>
        <v>14.000003404255324</v>
      </c>
      <c r="AO4303">
        <f t="shared" ca="1" si="2302"/>
        <v>2</v>
      </c>
      <c r="AP4303">
        <f t="shared" ca="1" si="2330"/>
        <v>7.0000000000000009</v>
      </c>
      <c r="AQ4303">
        <f t="shared" ca="1" si="2331"/>
        <v>7.0000000000000009</v>
      </c>
      <c r="AR4303">
        <f t="shared" ca="1" si="2332"/>
        <v>8</v>
      </c>
      <c r="AS4303">
        <f ca="1">P4303/J4303</f>
        <v>0.18604647940807439</v>
      </c>
    </row>
    <row r="4304" spans="1:45" x14ac:dyDescent="0.4">
      <c r="A4304">
        <f t="shared" si="2327"/>
        <v>201905</v>
      </c>
      <c r="B4304" t="s">
        <v>340</v>
      </c>
      <c r="C4304" t="s">
        <v>288</v>
      </c>
      <c r="D4304" t="str">
        <f t="shared" ca="1" si="2300"/>
        <v>I103</v>
      </c>
      <c r="E4304">
        <f t="shared" ca="1" si="2311"/>
        <v>21</v>
      </c>
      <c r="F4304">
        <f t="shared" ca="1" si="2312"/>
        <v>20</v>
      </c>
      <c r="G4304" t="str">
        <f t="shared" ca="1" si="2297"/>
        <v>S10</v>
      </c>
      <c r="H4304" t="str">
        <f t="shared" ca="1" si="2298"/>
        <v>S101</v>
      </c>
      <c r="I4304">
        <f ca="1">VLOOKUP(D4304,PRC!$A$2:$B$21,2,0)*E4304</f>
        <v>1050000</v>
      </c>
      <c r="J4304">
        <f t="shared" ca="1" si="2313"/>
        <v>850496</v>
      </c>
      <c r="K4304">
        <f ca="1">VLOOKUP(D4304,PRC!$A$1:$C$21,3,0)*E4304</f>
        <v>598500</v>
      </c>
      <c r="L4304">
        <f t="shared" ca="1" si="2314"/>
        <v>11000</v>
      </c>
      <c r="M4304">
        <f t="shared" ca="1" si="2315"/>
        <v>53000</v>
      </c>
      <c r="N4304">
        <f t="shared" ca="1" si="2316"/>
        <v>42000</v>
      </c>
      <c r="O4304">
        <f t="shared" ca="1" si="2317"/>
        <v>74000</v>
      </c>
      <c r="P4304">
        <f t="shared" ca="1" si="2299"/>
        <v>71996</v>
      </c>
      <c r="Q4304">
        <f ca="1">IF(P4304&gt;0,1,0)</f>
        <v>1</v>
      </c>
      <c r="R4304">
        <f t="shared" ca="1" si="2318"/>
        <v>19</v>
      </c>
      <c r="S4304">
        <f t="shared" ca="1" si="2319"/>
        <v>1</v>
      </c>
      <c r="T4304">
        <f t="shared" ca="1" si="2320"/>
        <v>5</v>
      </c>
      <c r="U4304">
        <f t="shared" ca="1" si="2321"/>
        <v>4</v>
      </c>
      <c r="V4304">
        <f t="shared" ca="1" si="2322"/>
        <v>7</v>
      </c>
      <c r="X4304">
        <f t="shared" si="2324"/>
        <v>4304</v>
      </c>
      <c r="Y4304">
        <f t="shared" si="2325"/>
        <v>4252</v>
      </c>
      <c r="Z4304">
        <f t="shared" si="2326"/>
        <v>4253</v>
      </c>
      <c r="AA4304">
        <f t="shared" si="2323"/>
        <v>4451</v>
      </c>
      <c r="AB4304">
        <f t="shared" si="2328"/>
        <v>200</v>
      </c>
      <c r="AM4304" t="str">
        <f t="shared" si="2329"/>
        <v>201905KS</v>
      </c>
      <c r="AN4304">
        <f t="shared" ca="1" si="2301"/>
        <v>19.000380952380958</v>
      </c>
      <c r="AO4304">
        <f t="shared" ca="1" si="2302"/>
        <v>1.0476190476190477</v>
      </c>
      <c r="AP4304">
        <f t="shared" ca="1" si="2330"/>
        <v>5.0476190476190474</v>
      </c>
      <c r="AQ4304">
        <f t="shared" ca="1" si="2331"/>
        <v>4</v>
      </c>
      <c r="AR4304">
        <f t="shared" ca="1" si="2332"/>
        <v>7.0476190476190474</v>
      </c>
      <c r="AS4304">
        <f ca="1">P4304/J4304</f>
        <v>8.4651779667394081E-2</v>
      </c>
    </row>
    <row r="4305" spans="1:45" x14ac:dyDescent="0.4">
      <c r="A4305">
        <f t="shared" si="2327"/>
        <v>201905</v>
      </c>
      <c r="B4305" t="s">
        <v>341</v>
      </c>
      <c r="C4305" t="s">
        <v>288</v>
      </c>
      <c r="D4305" t="str">
        <f t="shared" ca="1" si="2300"/>
        <v>I114</v>
      </c>
      <c r="E4305">
        <f t="shared" ca="1" si="2311"/>
        <v>35</v>
      </c>
      <c r="F4305">
        <f t="shared" ca="1" si="2312"/>
        <v>10</v>
      </c>
      <c r="G4305" t="str">
        <f t="shared" ca="1" si="2297"/>
        <v>S11</v>
      </c>
      <c r="H4305" t="str">
        <f t="shared" ca="1" si="2298"/>
        <v>S110</v>
      </c>
      <c r="I4305">
        <f ca="1">VLOOKUP(D4305,PRC!$A$2:$B$21,2,0)*E4305</f>
        <v>8400000</v>
      </c>
      <c r="J4305">
        <f t="shared" ca="1" si="2313"/>
        <v>7391996</v>
      </c>
      <c r="K4305">
        <f ca="1">VLOOKUP(D4305,PRC!$A$1:$C$21,3,0)*E4305</f>
        <v>4872000</v>
      </c>
      <c r="L4305">
        <f t="shared" ca="1" si="2314"/>
        <v>252000</v>
      </c>
      <c r="M4305">
        <f t="shared" ca="1" si="2315"/>
        <v>504000</v>
      </c>
      <c r="N4305">
        <f t="shared" ca="1" si="2316"/>
        <v>672000</v>
      </c>
      <c r="O4305">
        <f t="shared" ca="1" si="2317"/>
        <v>504000</v>
      </c>
      <c r="P4305">
        <f t="shared" ca="1" si="2299"/>
        <v>587996</v>
      </c>
      <c r="Q4305">
        <f ca="1">IF(P4305&gt;0,1,0)</f>
        <v>1</v>
      </c>
      <c r="R4305">
        <f t="shared" ca="1" si="2318"/>
        <v>12</v>
      </c>
      <c r="S4305">
        <f t="shared" ca="1" si="2319"/>
        <v>3</v>
      </c>
      <c r="T4305">
        <f t="shared" ca="1" si="2320"/>
        <v>6</v>
      </c>
      <c r="U4305">
        <f t="shared" ca="1" si="2321"/>
        <v>8</v>
      </c>
      <c r="V4305">
        <f t="shared" ca="1" si="2322"/>
        <v>6</v>
      </c>
      <c r="X4305">
        <f t="shared" si="2324"/>
        <v>4305</v>
      </c>
      <c r="Y4305">
        <f t="shared" si="2325"/>
        <v>4252</v>
      </c>
      <c r="Z4305">
        <f t="shared" si="2326"/>
        <v>4253</v>
      </c>
      <c r="AA4305">
        <f t="shared" si="2323"/>
        <v>4451</v>
      </c>
      <c r="AB4305">
        <f t="shared" si="2328"/>
        <v>200</v>
      </c>
      <c r="AM4305" t="str">
        <f t="shared" si="2329"/>
        <v>201905KS</v>
      </c>
      <c r="AN4305">
        <f t="shared" ca="1" si="2301"/>
        <v>12.000047619047615</v>
      </c>
      <c r="AO4305">
        <f t="shared" ca="1" si="2302"/>
        <v>3</v>
      </c>
      <c r="AP4305">
        <f t="shared" ca="1" si="2330"/>
        <v>6</v>
      </c>
      <c r="AQ4305">
        <f t="shared" ca="1" si="2331"/>
        <v>8</v>
      </c>
      <c r="AR4305">
        <f t="shared" ca="1" si="2332"/>
        <v>6</v>
      </c>
      <c r="AS4305">
        <f ca="1">P4305/J4305</f>
        <v>7.9544956463721034E-2</v>
      </c>
    </row>
    <row r="4306" spans="1:45" x14ac:dyDescent="0.4">
      <c r="A4306">
        <f t="shared" si="2327"/>
        <v>201905</v>
      </c>
      <c r="B4306" t="s">
        <v>342</v>
      </c>
      <c r="C4306" t="s">
        <v>288</v>
      </c>
      <c r="D4306" t="str">
        <f t="shared" ca="1" si="2300"/>
        <v>I117</v>
      </c>
      <c r="E4306">
        <f t="shared" ca="1" si="2311"/>
        <v>49</v>
      </c>
      <c r="F4306">
        <f t="shared" ca="1" si="2312"/>
        <v>17</v>
      </c>
      <c r="G4306" t="str">
        <f t="shared" ca="1" si="2297"/>
        <v>S11</v>
      </c>
      <c r="H4306" t="str">
        <f t="shared" ca="1" si="2298"/>
        <v>S115</v>
      </c>
      <c r="I4306">
        <f ca="1">VLOOKUP(D4306,PRC!$A$2:$B$21,2,0)*E4306</f>
        <v>122500000</v>
      </c>
      <c r="J4306">
        <f t="shared" ca="1" si="2313"/>
        <v>104124996</v>
      </c>
      <c r="K4306">
        <f ca="1">VLOOKUP(D4306,PRC!$A$1:$C$21,3,0)*E4306</f>
        <v>56350000</v>
      </c>
      <c r="L4306">
        <f t="shared" ca="1" si="2314"/>
        <v>3675000</v>
      </c>
      <c r="M4306">
        <f t="shared" ca="1" si="2315"/>
        <v>6125000</v>
      </c>
      <c r="N4306">
        <f t="shared" ca="1" si="2316"/>
        <v>9800000</v>
      </c>
      <c r="O4306">
        <f t="shared" ca="1" si="2317"/>
        <v>8575000</v>
      </c>
      <c r="P4306">
        <f t="shared" ca="1" si="2299"/>
        <v>19599996</v>
      </c>
      <c r="Q4306">
        <f ca="1">IF(P4306&gt;0,1,0)</f>
        <v>1</v>
      </c>
      <c r="R4306">
        <f t="shared" ca="1" si="2318"/>
        <v>15</v>
      </c>
      <c r="S4306">
        <f t="shared" ca="1" si="2319"/>
        <v>3</v>
      </c>
      <c r="T4306">
        <f t="shared" ca="1" si="2320"/>
        <v>5</v>
      </c>
      <c r="U4306">
        <f t="shared" ca="1" si="2321"/>
        <v>8</v>
      </c>
      <c r="V4306">
        <f t="shared" ca="1" si="2322"/>
        <v>7</v>
      </c>
      <c r="X4306">
        <f t="shared" si="2324"/>
        <v>4306</v>
      </c>
      <c r="Y4306">
        <f t="shared" si="2325"/>
        <v>4252</v>
      </c>
      <c r="Z4306">
        <f t="shared" si="2326"/>
        <v>4253</v>
      </c>
      <c r="AA4306">
        <f t="shared" si="2323"/>
        <v>4451</v>
      </c>
      <c r="AB4306">
        <f t="shared" si="2328"/>
        <v>200</v>
      </c>
      <c r="AM4306" t="str">
        <f t="shared" si="2329"/>
        <v>201905KS</v>
      </c>
      <c r="AN4306">
        <f t="shared" ca="1" si="2301"/>
        <v>15.000003265306127</v>
      </c>
      <c r="AO4306">
        <f t="shared" ca="1" si="2302"/>
        <v>3</v>
      </c>
      <c r="AP4306">
        <f t="shared" ca="1" si="2330"/>
        <v>5</v>
      </c>
      <c r="AQ4306">
        <f t="shared" ca="1" si="2331"/>
        <v>8</v>
      </c>
      <c r="AR4306">
        <f t="shared" ca="1" si="2332"/>
        <v>7.0000000000000009</v>
      </c>
      <c r="AS4306">
        <f ca="1">P4306/J4306</f>
        <v>0.18823526293340745</v>
      </c>
    </row>
    <row r="4307" spans="1:45" x14ac:dyDescent="0.4">
      <c r="A4307">
        <f t="shared" si="2327"/>
        <v>201905</v>
      </c>
      <c r="B4307" t="s">
        <v>343</v>
      </c>
      <c r="C4307" t="s">
        <v>288</v>
      </c>
      <c r="D4307" t="str">
        <f t="shared" ca="1" si="2300"/>
        <v>I118</v>
      </c>
      <c r="E4307">
        <f t="shared" ca="1" si="2311"/>
        <v>48</v>
      </c>
      <c r="F4307">
        <f t="shared" ca="1" si="2312"/>
        <v>17</v>
      </c>
      <c r="G4307" t="str">
        <f t="shared" ca="1" si="2297"/>
        <v>S11</v>
      </c>
      <c r="H4307" t="str">
        <f t="shared" ca="1" si="2298"/>
        <v>S115</v>
      </c>
      <c r="I4307">
        <f ca="1">VLOOKUP(D4307,PRC!$A$2:$B$21,2,0)*E4307</f>
        <v>25440000</v>
      </c>
      <c r="J4307">
        <f t="shared" ca="1" si="2313"/>
        <v>20860796</v>
      </c>
      <c r="K4307">
        <f ca="1">VLOOKUP(D4307,PRC!$A$1:$C$21,3,0)*E4307</f>
        <v>10684800</v>
      </c>
      <c r="L4307">
        <f t="shared" ca="1" si="2314"/>
        <v>763000</v>
      </c>
      <c r="M4307">
        <f t="shared" ca="1" si="2315"/>
        <v>1781000</v>
      </c>
      <c r="N4307">
        <f t="shared" ca="1" si="2316"/>
        <v>1018000</v>
      </c>
      <c r="O4307">
        <f t="shared" ca="1" si="2317"/>
        <v>2035000</v>
      </c>
      <c r="P4307">
        <f t="shared" ca="1" si="2299"/>
        <v>4578996</v>
      </c>
      <c r="Q4307">
        <f ca="1">IF(P4307&gt;0,1,0)</f>
        <v>1</v>
      </c>
      <c r="R4307">
        <f t="shared" ca="1" si="2318"/>
        <v>18</v>
      </c>
      <c r="S4307">
        <f t="shared" ca="1" si="2319"/>
        <v>3</v>
      </c>
      <c r="T4307">
        <f t="shared" ca="1" si="2320"/>
        <v>7</v>
      </c>
      <c r="U4307">
        <f t="shared" ca="1" si="2321"/>
        <v>4</v>
      </c>
      <c r="V4307">
        <f t="shared" ca="1" si="2322"/>
        <v>8</v>
      </c>
      <c r="X4307">
        <f t="shared" si="2324"/>
        <v>4307</v>
      </c>
      <c r="Y4307">
        <f t="shared" si="2325"/>
        <v>4252</v>
      </c>
      <c r="Z4307">
        <f t="shared" si="2326"/>
        <v>4253</v>
      </c>
      <c r="AA4307">
        <f t="shared" si="2323"/>
        <v>4451</v>
      </c>
      <c r="AB4307">
        <f t="shared" si="2328"/>
        <v>200</v>
      </c>
      <c r="AM4307" t="str">
        <f t="shared" si="2329"/>
        <v>201905KS</v>
      </c>
      <c r="AN4307">
        <f t="shared" ca="1" si="2301"/>
        <v>18.000015723270437</v>
      </c>
      <c r="AO4307">
        <f t="shared" ca="1" si="2302"/>
        <v>2.9992138364779874</v>
      </c>
      <c r="AP4307">
        <f t="shared" ca="1" si="2330"/>
        <v>7.0007861635220134</v>
      </c>
      <c r="AQ4307">
        <f t="shared" ca="1" si="2331"/>
        <v>4.0015723270440251</v>
      </c>
      <c r="AR4307">
        <f t="shared" ca="1" si="2332"/>
        <v>7.9992138364779874</v>
      </c>
      <c r="AS4307">
        <f ca="1">P4307/J4307</f>
        <v>0.21950245810370803</v>
      </c>
    </row>
    <row r="4308" spans="1:45" x14ac:dyDescent="0.4">
      <c r="A4308">
        <f t="shared" si="2327"/>
        <v>201905</v>
      </c>
      <c r="B4308" t="s">
        <v>344</v>
      </c>
      <c r="C4308" t="s">
        <v>288</v>
      </c>
      <c r="D4308" t="str">
        <f t="shared" ca="1" si="2300"/>
        <v>I114</v>
      </c>
      <c r="E4308">
        <f t="shared" ca="1" si="2311"/>
        <v>48</v>
      </c>
      <c r="F4308">
        <f t="shared" ca="1" si="2312"/>
        <v>18</v>
      </c>
      <c r="G4308" t="str">
        <f t="shared" ca="1" si="2297"/>
        <v>S10</v>
      </c>
      <c r="H4308" t="str">
        <f t="shared" ca="1" si="2298"/>
        <v>S109</v>
      </c>
      <c r="I4308">
        <f ca="1">VLOOKUP(D4308,PRC!$A$2:$B$21,2,0)*E4308</f>
        <v>11520000</v>
      </c>
      <c r="J4308">
        <f t="shared" ca="1" si="2313"/>
        <v>10137596</v>
      </c>
      <c r="K4308">
        <f ca="1">VLOOKUP(D4308,PRC!$A$1:$C$21,3,0)*E4308</f>
        <v>6681600</v>
      </c>
      <c r="L4308">
        <f t="shared" ca="1" si="2314"/>
        <v>115000</v>
      </c>
      <c r="M4308">
        <f t="shared" ca="1" si="2315"/>
        <v>576000</v>
      </c>
      <c r="N4308">
        <f t="shared" ca="1" si="2316"/>
        <v>691000</v>
      </c>
      <c r="O4308">
        <f t="shared" ca="1" si="2317"/>
        <v>576000</v>
      </c>
      <c r="P4308">
        <f t="shared" ca="1" si="2299"/>
        <v>1497996</v>
      </c>
      <c r="Q4308">
        <f ca="1">IF(P4308&gt;0,1,0)</f>
        <v>1</v>
      </c>
      <c r="R4308">
        <f t="shared" ca="1" si="2318"/>
        <v>12</v>
      </c>
      <c r="S4308">
        <f t="shared" ca="1" si="2319"/>
        <v>1</v>
      </c>
      <c r="T4308">
        <f t="shared" ca="1" si="2320"/>
        <v>5</v>
      </c>
      <c r="U4308">
        <f t="shared" ca="1" si="2321"/>
        <v>6</v>
      </c>
      <c r="V4308">
        <f t="shared" ca="1" si="2322"/>
        <v>5</v>
      </c>
      <c r="X4308">
        <f t="shared" si="2324"/>
        <v>4308</v>
      </c>
      <c r="Y4308">
        <f t="shared" si="2325"/>
        <v>4252</v>
      </c>
      <c r="Z4308">
        <f t="shared" si="2326"/>
        <v>4253</v>
      </c>
      <c r="AA4308">
        <f t="shared" si="2323"/>
        <v>4451</v>
      </c>
      <c r="AB4308">
        <f t="shared" si="2328"/>
        <v>200</v>
      </c>
      <c r="AM4308" t="str">
        <f t="shared" si="2329"/>
        <v>201905KS</v>
      </c>
      <c r="AN4308">
        <f t="shared" ca="1" si="2301"/>
        <v>12.000034722222219</v>
      </c>
      <c r="AO4308">
        <f t="shared" ca="1" si="2302"/>
        <v>0.99826388888888884</v>
      </c>
      <c r="AP4308">
        <f t="shared" ca="1" si="2330"/>
        <v>5</v>
      </c>
      <c r="AQ4308">
        <f t="shared" ca="1" si="2331"/>
        <v>5.9982638888888893</v>
      </c>
      <c r="AR4308">
        <f t="shared" ca="1" si="2332"/>
        <v>5</v>
      </c>
      <c r="AS4308">
        <f ca="1">P4308/J4308</f>
        <v>0.14776639353156309</v>
      </c>
    </row>
    <row r="4309" spans="1:45" x14ac:dyDescent="0.4">
      <c r="A4309">
        <f t="shared" si="2327"/>
        <v>201905</v>
      </c>
      <c r="B4309" t="s">
        <v>345</v>
      </c>
      <c r="C4309" t="s">
        <v>288</v>
      </c>
      <c r="D4309" t="str">
        <f t="shared" ca="1" si="2300"/>
        <v>I105</v>
      </c>
      <c r="E4309">
        <f t="shared" ca="1" si="2311"/>
        <v>34</v>
      </c>
      <c r="F4309">
        <f t="shared" ca="1" si="2312"/>
        <v>14</v>
      </c>
      <c r="G4309" t="str">
        <f t="shared" ca="1" si="2297"/>
        <v>S12</v>
      </c>
      <c r="H4309" t="str">
        <f t="shared" ca="1" si="2298"/>
        <v>S120</v>
      </c>
      <c r="I4309">
        <f ca="1">VLOOKUP(D4309,PRC!$A$2:$B$21,2,0)*E4309</f>
        <v>3400000</v>
      </c>
      <c r="J4309">
        <f t="shared" ca="1" si="2313"/>
        <v>2855996</v>
      </c>
      <c r="K4309">
        <f ca="1">VLOOKUP(D4309,PRC!$A$1:$C$21,3,0)*E4309</f>
        <v>2006000</v>
      </c>
      <c r="L4309">
        <f t="shared" ca="1" si="2314"/>
        <v>68000</v>
      </c>
      <c r="M4309">
        <f t="shared" ca="1" si="2315"/>
        <v>136000</v>
      </c>
      <c r="N4309">
        <f t="shared" ca="1" si="2316"/>
        <v>136000</v>
      </c>
      <c r="O4309">
        <f t="shared" ca="1" si="2317"/>
        <v>204000</v>
      </c>
      <c r="P4309">
        <f t="shared" ca="1" si="2299"/>
        <v>305996</v>
      </c>
      <c r="Q4309">
        <f ca="1">IF(P4309&gt;0,1,0)</f>
        <v>1</v>
      </c>
      <c r="R4309">
        <f t="shared" ca="1" si="2318"/>
        <v>16</v>
      </c>
      <c r="S4309">
        <f t="shared" ca="1" si="2319"/>
        <v>2</v>
      </c>
      <c r="T4309">
        <f t="shared" ca="1" si="2320"/>
        <v>4</v>
      </c>
      <c r="U4309">
        <f t="shared" ca="1" si="2321"/>
        <v>4</v>
      </c>
      <c r="V4309">
        <f t="shared" ca="1" si="2322"/>
        <v>6</v>
      </c>
      <c r="X4309">
        <f t="shared" si="2324"/>
        <v>4309</v>
      </c>
      <c r="Y4309">
        <f t="shared" si="2325"/>
        <v>4252</v>
      </c>
      <c r="Z4309">
        <f t="shared" si="2326"/>
        <v>4253</v>
      </c>
      <c r="AA4309">
        <f t="shared" si="2323"/>
        <v>4451</v>
      </c>
      <c r="AB4309">
        <f t="shared" si="2328"/>
        <v>200</v>
      </c>
      <c r="AM4309" t="str">
        <f t="shared" si="2329"/>
        <v>201905KS</v>
      </c>
      <c r="AN4309">
        <f t="shared" ca="1" si="2301"/>
        <v>16.000117647058822</v>
      </c>
      <c r="AO4309">
        <f t="shared" ca="1" si="2302"/>
        <v>2</v>
      </c>
      <c r="AP4309">
        <f t="shared" ca="1" si="2330"/>
        <v>4</v>
      </c>
      <c r="AQ4309">
        <f t="shared" ca="1" si="2331"/>
        <v>4</v>
      </c>
      <c r="AR4309">
        <f t="shared" ca="1" si="2332"/>
        <v>6</v>
      </c>
      <c r="AS4309">
        <f ca="1">P4309/J4309</f>
        <v>0.10714160664090566</v>
      </c>
    </row>
    <row r="4310" spans="1:45" x14ac:dyDescent="0.4">
      <c r="A4310">
        <f t="shared" si="2327"/>
        <v>201905</v>
      </c>
      <c r="B4310" t="s">
        <v>346</v>
      </c>
      <c r="C4310" t="s">
        <v>288</v>
      </c>
      <c r="D4310" t="str">
        <f t="shared" ca="1" si="2300"/>
        <v>I108</v>
      </c>
      <c r="E4310">
        <f t="shared" ca="1" si="2311"/>
        <v>35</v>
      </c>
      <c r="F4310">
        <f t="shared" ca="1" si="2312"/>
        <v>11</v>
      </c>
      <c r="G4310" t="str">
        <f t="shared" ca="1" si="2297"/>
        <v>S11</v>
      </c>
      <c r="H4310" t="str">
        <f t="shared" ca="1" si="2298"/>
        <v>S115</v>
      </c>
      <c r="I4310">
        <f ca="1">VLOOKUP(D4310,PRC!$A$2:$B$21,2,0)*E4310</f>
        <v>1400000</v>
      </c>
      <c r="J4310">
        <f t="shared" ca="1" si="2313"/>
        <v>1161996</v>
      </c>
      <c r="K4310">
        <f ca="1">VLOOKUP(D4310,PRC!$A$1:$C$21,3,0)*E4310</f>
        <v>644000</v>
      </c>
      <c r="L4310">
        <f t="shared" ca="1" si="2314"/>
        <v>42000</v>
      </c>
      <c r="M4310">
        <f t="shared" ca="1" si="2315"/>
        <v>56000</v>
      </c>
      <c r="N4310">
        <f t="shared" ca="1" si="2316"/>
        <v>70000</v>
      </c>
      <c r="O4310">
        <f t="shared" ca="1" si="2317"/>
        <v>70000</v>
      </c>
      <c r="P4310">
        <f t="shared" ca="1" si="2299"/>
        <v>279996</v>
      </c>
      <c r="Q4310">
        <f ca="1">IF(P4310&gt;0,1,0)</f>
        <v>1</v>
      </c>
      <c r="R4310">
        <f t="shared" ca="1" si="2318"/>
        <v>17</v>
      </c>
      <c r="S4310">
        <f t="shared" ca="1" si="2319"/>
        <v>3</v>
      </c>
      <c r="T4310">
        <f t="shared" ca="1" si="2320"/>
        <v>4</v>
      </c>
      <c r="U4310">
        <f t="shared" ca="1" si="2321"/>
        <v>5</v>
      </c>
      <c r="V4310">
        <f t="shared" ca="1" si="2322"/>
        <v>5</v>
      </c>
      <c r="X4310">
        <f t="shared" si="2324"/>
        <v>4310</v>
      </c>
      <c r="Y4310">
        <f t="shared" si="2325"/>
        <v>4252</v>
      </c>
      <c r="Z4310">
        <f t="shared" si="2326"/>
        <v>4253</v>
      </c>
      <c r="AA4310">
        <f t="shared" si="2323"/>
        <v>4451</v>
      </c>
      <c r="AB4310">
        <f t="shared" si="2328"/>
        <v>200</v>
      </c>
      <c r="AM4310" t="str">
        <f t="shared" si="2329"/>
        <v>201905KS</v>
      </c>
      <c r="AN4310">
        <f t="shared" ca="1" si="2301"/>
        <v>17.000285714285713</v>
      </c>
      <c r="AO4310">
        <f t="shared" ca="1" si="2302"/>
        <v>3</v>
      </c>
      <c r="AP4310">
        <f t="shared" ca="1" si="2330"/>
        <v>4</v>
      </c>
      <c r="AQ4310">
        <f t="shared" ca="1" si="2331"/>
        <v>5</v>
      </c>
      <c r="AR4310">
        <f t="shared" ca="1" si="2332"/>
        <v>5</v>
      </c>
      <c r="AS4310">
        <f ca="1">P4310/J4310</f>
        <v>0.24096124255160947</v>
      </c>
    </row>
    <row r="4311" spans="1:45" x14ac:dyDescent="0.4">
      <c r="A4311">
        <f t="shared" si="2327"/>
        <v>201905</v>
      </c>
      <c r="B4311" t="s">
        <v>347</v>
      </c>
      <c r="C4311" t="s">
        <v>288</v>
      </c>
      <c r="D4311" t="str">
        <f t="shared" ca="1" si="2300"/>
        <v>I107</v>
      </c>
      <c r="E4311">
        <f t="shared" ca="1" si="2311"/>
        <v>57</v>
      </c>
      <c r="F4311">
        <f t="shared" ca="1" si="2312"/>
        <v>20</v>
      </c>
      <c r="G4311" t="str">
        <f t="shared" ca="1" si="2297"/>
        <v>S11</v>
      </c>
      <c r="H4311" t="str">
        <f t="shared" ca="1" si="2298"/>
        <v>S116</v>
      </c>
      <c r="I4311">
        <f ca="1">VLOOKUP(D4311,PRC!$A$2:$B$21,2,0)*E4311</f>
        <v>8550000</v>
      </c>
      <c r="J4311">
        <f t="shared" ca="1" si="2313"/>
        <v>7694996</v>
      </c>
      <c r="K4311">
        <f ca="1">VLOOKUP(D4311,PRC!$A$1:$C$21,3,0)*E4311</f>
        <v>4873500</v>
      </c>
      <c r="L4311">
        <f t="shared" ca="1" si="2314"/>
        <v>171000</v>
      </c>
      <c r="M4311">
        <f t="shared" ca="1" si="2315"/>
        <v>342000</v>
      </c>
      <c r="N4311">
        <f t="shared" ca="1" si="2316"/>
        <v>599000</v>
      </c>
      <c r="O4311">
        <f t="shared" ca="1" si="2317"/>
        <v>428000</v>
      </c>
      <c r="P4311">
        <f t="shared" ca="1" si="2299"/>
        <v>1281496</v>
      </c>
      <c r="Q4311">
        <f ca="1">IF(P4311&gt;0,1,0)</f>
        <v>1</v>
      </c>
      <c r="R4311">
        <f t="shared" ca="1" si="2318"/>
        <v>10</v>
      </c>
      <c r="S4311">
        <f t="shared" ca="1" si="2319"/>
        <v>2</v>
      </c>
      <c r="T4311">
        <f t="shared" ca="1" si="2320"/>
        <v>4</v>
      </c>
      <c r="U4311">
        <f t="shared" ca="1" si="2321"/>
        <v>7</v>
      </c>
      <c r="V4311">
        <f t="shared" ca="1" si="2322"/>
        <v>5</v>
      </c>
      <c r="X4311">
        <f t="shared" si="2324"/>
        <v>4311</v>
      </c>
      <c r="Y4311">
        <f t="shared" si="2325"/>
        <v>4252</v>
      </c>
      <c r="Z4311">
        <f t="shared" si="2326"/>
        <v>4253</v>
      </c>
      <c r="AA4311">
        <f t="shared" si="2323"/>
        <v>4451</v>
      </c>
      <c r="AB4311">
        <f t="shared" si="2328"/>
        <v>200</v>
      </c>
      <c r="AM4311" t="str">
        <f t="shared" si="2329"/>
        <v>201905KS</v>
      </c>
      <c r="AN4311">
        <f t="shared" ca="1" si="2301"/>
        <v>10.000046783625727</v>
      </c>
      <c r="AO4311">
        <f t="shared" ca="1" si="2302"/>
        <v>2</v>
      </c>
      <c r="AP4311">
        <f t="shared" ca="1" si="2330"/>
        <v>4</v>
      </c>
      <c r="AQ4311">
        <f t="shared" ca="1" si="2331"/>
        <v>7.0058479532163735</v>
      </c>
      <c r="AR4311">
        <f t="shared" ca="1" si="2332"/>
        <v>5.0058479532163735</v>
      </c>
      <c r="AS4311">
        <f ca="1">P4311/J4311</f>
        <v>0.16653627890124958</v>
      </c>
    </row>
    <row r="4312" spans="1:45" x14ac:dyDescent="0.4">
      <c r="A4312">
        <f t="shared" si="2327"/>
        <v>201905</v>
      </c>
      <c r="B4312" t="s">
        <v>348</v>
      </c>
      <c r="C4312" t="s">
        <v>288</v>
      </c>
      <c r="D4312" t="str">
        <f t="shared" ca="1" si="2300"/>
        <v>I106</v>
      </c>
      <c r="E4312">
        <f t="shared" ca="1" si="2311"/>
        <v>41</v>
      </c>
      <c r="F4312">
        <f t="shared" ca="1" si="2312"/>
        <v>14</v>
      </c>
      <c r="G4312" t="str">
        <f t="shared" ca="1" si="2297"/>
        <v>S10</v>
      </c>
      <c r="H4312" t="str">
        <f t="shared" ca="1" si="2298"/>
        <v>S109</v>
      </c>
      <c r="I4312">
        <f ca="1">VLOOKUP(D4312,PRC!$A$2:$B$21,2,0)*E4312</f>
        <v>820000</v>
      </c>
      <c r="J4312">
        <f t="shared" ca="1" si="2313"/>
        <v>713396</v>
      </c>
      <c r="K4312">
        <f ca="1">VLOOKUP(D4312,PRC!$A$1:$C$21,3,0)*E4312</f>
        <v>434600</v>
      </c>
      <c r="L4312">
        <f t="shared" ca="1" si="2314"/>
        <v>8000</v>
      </c>
      <c r="M4312">
        <f t="shared" ca="1" si="2315"/>
        <v>57000</v>
      </c>
      <c r="N4312">
        <f t="shared" ca="1" si="2316"/>
        <v>33000</v>
      </c>
      <c r="O4312">
        <f t="shared" ca="1" si="2317"/>
        <v>66000</v>
      </c>
      <c r="P4312">
        <f t="shared" ca="1" si="2299"/>
        <v>114796</v>
      </c>
      <c r="Q4312">
        <f ca="1">IF(P4312&gt;0,1,0)</f>
        <v>1</v>
      </c>
      <c r="R4312">
        <f t="shared" ca="1" si="2318"/>
        <v>13</v>
      </c>
      <c r="S4312">
        <f t="shared" ca="1" si="2319"/>
        <v>1</v>
      </c>
      <c r="T4312">
        <f t="shared" ca="1" si="2320"/>
        <v>7</v>
      </c>
      <c r="U4312">
        <f t="shared" ca="1" si="2321"/>
        <v>4</v>
      </c>
      <c r="V4312">
        <f t="shared" ca="1" si="2322"/>
        <v>8</v>
      </c>
      <c r="X4312">
        <f t="shared" si="2324"/>
        <v>4312</v>
      </c>
      <c r="Y4312">
        <f t="shared" si="2325"/>
        <v>4252</v>
      </c>
      <c r="Z4312">
        <f t="shared" si="2326"/>
        <v>4253</v>
      </c>
      <c r="AA4312">
        <f t="shared" si="2323"/>
        <v>4451</v>
      </c>
      <c r="AB4312">
        <f t="shared" si="2328"/>
        <v>200</v>
      </c>
      <c r="AM4312" t="str">
        <f t="shared" si="2329"/>
        <v>201905KS</v>
      </c>
      <c r="AN4312">
        <f t="shared" ca="1" si="2301"/>
        <v>13.000487804878047</v>
      </c>
      <c r="AO4312">
        <f t="shared" ca="1" si="2302"/>
        <v>0.97560975609756095</v>
      </c>
      <c r="AP4312">
        <f t="shared" ca="1" si="2330"/>
        <v>6.9512195121951228</v>
      </c>
      <c r="AQ4312">
        <f t="shared" ca="1" si="2331"/>
        <v>4.024390243902439</v>
      </c>
      <c r="AR4312">
        <f t="shared" ca="1" si="2332"/>
        <v>8.0487804878048781</v>
      </c>
      <c r="AS4312">
        <f ca="1">P4312/J4312</f>
        <v>0.16091483551912261</v>
      </c>
    </row>
    <row r="4313" spans="1:45" x14ac:dyDescent="0.4">
      <c r="A4313">
        <f t="shared" si="2327"/>
        <v>201905</v>
      </c>
      <c r="B4313" t="s">
        <v>349</v>
      </c>
      <c r="C4313" t="s">
        <v>288</v>
      </c>
      <c r="D4313" t="str">
        <f t="shared" ca="1" si="2300"/>
        <v>I111</v>
      </c>
      <c r="E4313">
        <f t="shared" ca="1" si="2311"/>
        <v>48</v>
      </c>
      <c r="F4313">
        <f t="shared" ca="1" si="2312"/>
        <v>10</v>
      </c>
      <c r="G4313" t="str">
        <f t="shared" ca="1" si="2297"/>
        <v>S11</v>
      </c>
      <c r="H4313" t="str">
        <f t="shared" ca="1" si="2298"/>
        <v>S111</v>
      </c>
      <c r="I4313">
        <f ca="1">VLOOKUP(D4313,PRC!$A$2:$B$21,2,0)*E4313</f>
        <v>7200000</v>
      </c>
      <c r="J4313">
        <f t="shared" ca="1" si="2313"/>
        <v>6263996</v>
      </c>
      <c r="K4313">
        <f ca="1">VLOOKUP(D4313,PRC!$A$1:$C$21,3,0)*E4313</f>
        <v>3816000</v>
      </c>
      <c r="L4313">
        <f t="shared" ca="1" si="2314"/>
        <v>144000</v>
      </c>
      <c r="M4313">
        <f t="shared" ca="1" si="2315"/>
        <v>504000</v>
      </c>
      <c r="N4313">
        <f t="shared" ca="1" si="2316"/>
        <v>504000</v>
      </c>
      <c r="O4313">
        <f t="shared" ca="1" si="2317"/>
        <v>432000</v>
      </c>
      <c r="P4313">
        <f t="shared" ca="1" si="2299"/>
        <v>863996</v>
      </c>
      <c r="Q4313">
        <f ca="1">IF(P4313&gt;0,1,0)</f>
        <v>1</v>
      </c>
      <c r="R4313">
        <f t="shared" ca="1" si="2318"/>
        <v>13</v>
      </c>
      <c r="S4313">
        <f t="shared" ca="1" si="2319"/>
        <v>2</v>
      </c>
      <c r="T4313">
        <f t="shared" ca="1" si="2320"/>
        <v>7</v>
      </c>
      <c r="U4313">
        <f t="shared" ca="1" si="2321"/>
        <v>7</v>
      </c>
      <c r="V4313">
        <f t="shared" ca="1" si="2322"/>
        <v>6</v>
      </c>
      <c r="X4313">
        <f t="shared" si="2324"/>
        <v>4313</v>
      </c>
      <c r="Y4313">
        <f t="shared" si="2325"/>
        <v>4252</v>
      </c>
      <c r="Z4313">
        <f t="shared" si="2326"/>
        <v>4253</v>
      </c>
      <c r="AA4313">
        <f t="shared" si="2323"/>
        <v>4451</v>
      </c>
      <c r="AB4313">
        <f t="shared" si="2328"/>
        <v>200</v>
      </c>
      <c r="AM4313" t="str">
        <f t="shared" si="2329"/>
        <v>201905KS</v>
      </c>
      <c r="AN4313">
        <f t="shared" ca="1" si="2301"/>
        <v>13.000055555555557</v>
      </c>
      <c r="AO4313">
        <f t="shared" ca="1" si="2302"/>
        <v>2</v>
      </c>
      <c r="AP4313">
        <f t="shared" ca="1" si="2330"/>
        <v>7.0000000000000009</v>
      </c>
      <c r="AQ4313">
        <f t="shared" ca="1" si="2331"/>
        <v>7.0000000000000009</v>
      </c>
      <c r="AR4313">
        <f t="shared" ca="1" si="2332"/>
        <v>6</v>
      </c>
      <c r="AS4313">
        <f ca="1">P4313/J4313</f>
        <v>0.13793048399136909</v>
      </c>
    </row>
    <row r="4314" spans="1:45" x14ac:dyDescent="0.4">
      <c r="A4314">
        <f t="shared" si="2327"/>
        <v>201905</v>
      </c>
      <c r="B4314" t="s">
        <v>350</v>
      </c>
      <c r="C4314" t="s">
        <v>288</v>
      </c>
      <c r="D4314" t="str">
        <f t="shared" ca="1" si="2300"/>
        <v>I104</v>
      </c>
      <c r="E4314">
        <f t="shared" ca="1" si="2311"/>
        <v>39</v>
      </c>
      <c r="F4314">
        <f t="shared" ca="1" si="2312"/>
        <v>20</v>
      </c>
      <c r="G4314" t="str">
        <f t="shared" ca="1" si="2297"/>
        <v>S10</v>
      </c>
      <c r="H4314" t="str">
        <f t="shared" ca="1" si="2298"/>
        <v>S108</v>
      </c>
      <c r="I4314">
        <f ca="1">VLOOKUP(D4314,PRC!$A$2:$B$21,2,0)*E4314</f>
        <v>2730000</v>
      </c>
      <c r="J4314">
        <f t="shared" ca="1" si="2313"/>
        <v>2402396</v>
      </c>
      <c r="K4314">
        <f ca="1">VLOOKUP(D4314,PRC!$A$1:$C$21,3,0)*E4314</f>
        <v>1146600</v>
      </c>
      <c r="L4314">
        <f t="shared" ca="1" si="2314"/>
        <v>27000</v>
      </c>
      <c r="M4314">
        <f t="shared" ca="1" si="2315"/>
        <v>137000</v>
      </c>
      <c r="N4314">
        <f t="shared" ca="1" si="2316"/>
        <v>109000</v>
      </c>
      <c r="O4314">
        <f t="shared" ca="1" si="2317"/>
        <v>164000</v>
      </c>
      <c r="P4314">
        <f t="shared" ca="1" si="2299"/>
        <v>818796</v>
      </c>
      <c r="Q4314">
        <f ca="1">IF(P4314&gt;0,1,0)</f>
        <v>1</v>
      </c>
      <c r="R4314">
        <f t="shared" ca="1" si="2318"/>
        <v>12</v>
      </c>
      <c r="S4314">
        <f t="shared" ca="1" si="2319"/>
        <v>1</v>
      </c>
      <c r="T4314">
        <f t="shared" ca="1" si="2320"/>
        <v>5</v>
      </c>
      <c r="U4314">
        <f t="shared" ca="1" si="2321"/>
        <v>4</v>
      </c>
      <c r="V4314">
        <f t="shared" ca="1" si="2322"/>
        <v>6</v>
      </c>
      <c r="X4314">
        <f t="shared" si="2324"/>
        <v>4314</v>
      </c>
      <c r="Y4314">
        <f t="shared" si="2325"/>
        <v>4252</v>
      </c>
      <c r="Z4314">
        <f t="shared" si="2326"/>
        <v>4253</v>
      </c>
      <c r="AA4314">
        <f t="shared" si="2323"/>
        <v>4451</v>
      </c>
      <c r="AB4314">
        <f t="shared" si="2328"/>
        <v>200</v>
      </c>
      <c r="AM4314" t="str">
        <f t="shared" si="2329"/>
        <v>201905KS</v>
      </c>
      <c r="AN4314">
        <f t="shared" ca="1" si="2301"/>
        <v>12.000146520146515</v>
      </c>
      <c r="AO4314">
        <f t="shared" ca="1" si="2302"/>
        <v>0.98901098901098894</v>
      </c>
      <c r="AP4314">
        <f t="shared" ca="1" si="2330"/>
        <v>5.0183150183150182</v>
      </c>
      <c r="AQ4314">
        <f t="shared" ca="1" si="2331"/>
        <v>3.9926739926739923</v>
      </c>
      <c r="AR4314">
        <f t="shared" ca="1" si="2332"/>
        <v>6.0073260073260073</v>
      </c>
      <c r="AS4314">
        <f ca="1">P4314/J4314</f>
        <v>0.34082474329794088</v>
      </c>
    </row>
    <row r="4315" spans="1:45" x14ac:dyDescent="0.4">
      <c r="A4315">
        <f t="shared" si="2327"/>
        <v>201905</v>
      </c>
      <c r="B4315" t="s">
        <v>351</v>
      </c>
      <c r="C4315" t="s">
        <v>288</v>
      </c>
      <c r="D4315" t="str">
        <f t="shared" ca="1" si="2300"/>
        <v>I109</v>
      </c>
      <c r="E4315">
        <f t="shared" ca="1" si="2311"/>
        <v>56</v>
      </c>
      <c r="F4315">
        <f t="shared" ca="1" si="2312"/>
        <v>16</v>
      </c>
      <c r="G4315" t="str">
        <f t="shared" ca="1" si="2297"/>
        <v>S11</v>
      </c>
      <c r="H4315" t="str">
        <f t="shared" ca="1" si="2298"/>
        <v>S113</v>
      </c>
      <c r="I4315">
        <f ca="1">VLOOKUP(D4315,PRC!$A$2:$B$21,2,0)*E4315</f>
        <v>28000000</v>
      </c>
      <c r="J4315">
        <f t="shared" ca="1" si="2313"/>
        <v>24079996</v>
      </c>
      <c r="K4315">
        <f ca="1">VLOOKUP(D4315,PRC!$A$1:$C$21,3,0)*E4315</f>
        <v>11200000</v>
      </c>
      <c r="L4315">
        <f t="shared" ca="1" si="2314"/>
        <v>280000</v>
      </c>
      <c r="M4315">
        <f t="shared" ca="1" si="2315"/>
        <v>1120000</v>
      </c>
      <c r="N4315">
        <f t="shared" ca="1" si="2316"/>
        <v>1400000</v>
      </c>
      <c r="O4315">
        <f t="shared" ca="1" si="2317"/>
        <v>1960000</v>
      </c>
      <c r="P4315">
        <f t="shared" ca="1" si="2299"/>
        <v>8119996</v>
      </c>
      <c r="Q4315">
        <f ca="1">IF(P4315&gt;0,1,0)</f>
        <v>1</v>
      </c>
      <c r="R4315">
        <f t="shared" ca="1" si="2318"/>
        <v>14</v>
      </c>
      <c r="S4315">
        <f t="shared" ca="1" si="2319"/>
        <v>1</v>
      </c>
      <c r="T4315">
        <f t="shared" ca="1" si="2320"/>
        <v>4</v>
      </c>
      <c r="U4315">
        <f t="shared" ca="1" si="2321"/>
        <v>5</v>
      </c>
      <c r="V4315">
        <f t="shared" ca="1" si="2322"/>
        <v>7</v>
      </c>
      <c r="X4315">
        <f t="shared" si="2324"/>
        <v>4315</v>
      </c>
      <c r="Y4315">
        <f t="shared" si="2325"/>
        <v>4252</v>
      </c>
      <c r="Z4315">
        <f t="shared" si="2326"/>
        <v>4253</v>
      </c>
      <c r="AA4315">
        <f t="shared" si="2323"/>
        <v>4451</v>
      </c>
      <c r="AB4315">
        <f t="shared" si="2328"/>
        <v>200</v>
      </c>
      <c r="AM4315" t="str">
        <f t="shared" si="2329"/>
        <v>201905KS</v>
      </c>
      <c r="AN4315">
        <f t="shared" ca="1" si="2301"/>
        <v>14.00001428571429</v>
      </c>
      <c r="AO4315">
        <f t="shared" ca="1" si="2302"/>
        <v>1</v>
      </c>
      <c r="AP4315">
        <f t="shared" ca="1" si="2330"/>
        <v>4</v>
      </c>
      <c r="AQ4315">
        <f t="shared" ca="1" si="2331"/>
        <v>5</v>
      </c>
      <c r="AR4315">
        <f t="shared" ca="1" si="2332"/>
        <v>7.0000000000000009</v>
      </c>
      <c r="AS4315">
        <f ca="1">P4315/J4315</f>
        <v>0.33720919222744056</v>
      </c>
    </row>
    <row r="4316" spans="1:45" x14ac:dyDescent="0.4">
      <c r="A4316">
        <f t="shared" si="2327"/>
        <v>201905</v>
      </c>
      <c r="B4316" t="s">
        <v>352</v>
      </c>
      <c r="C4316" t="s">
        <v>288</v>
      </c>
      <c r="D4316" t="str">
        <f t="shared" ca="1" si="2300"/>
        <v>I102</v>
      </c>
      <c r="E4316">
        <f t="shared" ca="1" si="2311"/>
        <v>27</v>
      </c>
      <c r="F4316">
        <f t="shared" ca="1" si="2312"/>
        <v>17</v>
      </c>
      <c r="G4316" t="str">
        <f t="shared" ca="1" si="2297"/>
        <v>S11</v>
      </c>
      <c r="H4316" t="str">
        <f t="shared" ca="1" si="2298"/>
        <v>S116</v>
      </c>
      <c r="I4316">
        <f ca="1">VLOOKUP(D4316,PRC!$A$2:$B$21,2,0)*E4316</f>
        <v>1080000</v>
      </c>
      <c r="J4316">
        <f t="shared" ca="1" si="2313"/>
        <v>863996</v>
      </c>
      <c r="K4316">
        <f ca="1">VLOOKUP(D4316,PRC!$A$1:$C$21,3,0)*E4316</f>
        <v>507600</v>
      </c>
      <c r="L4316">
        <f t="shared" ca="1" si="2314"/>
        <v>22000</v>
      </c>
      <c r="M4316">
        <f t="shared" ca="1" si="2315"/>
        <v>65000</v>
      </c>
      <c r="N4316">
        <f t="shared" ca="1" si="2316"/>
        <v>43000</v>
      </c>
      <c r="O4316">
        <f t="shared" ca="1" si="2317"/>
        <v>54000</v>
      </c>
      <c r="P4316">
        <f t="shared" ca="1" si="2299"/>
        <v>172396</v>
      </c>
      <c r="Q4316">
        <f ca="1">IF(P4316&gt;0,1,0)</f>
        <v>1</v>
      </c>
      <c r="R4316">
        <f t="shared" ca="1" si="2318"/>
        <v>20</v>
      </c>
      <c r="S4316">
        <f t="shared" ca="1" si="2319"/>
        <v>2</v>
      </c>
      <c r="T4316">
        <f t="shared" ca="1" si="2320"/>
        <v>6</v>
      </c>
      <c r="U4316">
        <f t="shared" ca="1" si="2321"/>
        <v>4</v>
      </c>
      <c r="V4316">
        <f t="shared" ca="1" si="2322"/>
        <v>5</v>
      </c>
      <c r="X4316">
        <f t="shared" si="2324"/>
        <v>4316</v>
      </c>
      <c r="Y4316">
        <f t="shared" si="2325"/>
        <v>4252</v>
      </c>
      <c r="Z4316">
        <f t="shared" si="2326"/>
        <v>4253</v>
      </c>
      <c r="AA4316">
        <f t="shared" si="2323"/>
        <v>4451</v>
      </c>
      <c r="AB4316">
        <f t="shared" si="2328"/>
        <v>200</v>
      </c>
      <c r="AM4316" t="str">
        <f t="shared" si="2329"/>
        <v>201905KS</v>
      </c>
      <c r="AN4316">
        <f t="shared" ca="1" si="2301"/>
        <v>20.000370370370369</v>
      </c>
      <c r="AO4316">
        <f t="shared" ca="1" si="2302"/>
        <v>2.0370370370370372</v>
      </c>
      <c r="AP4316">
        <f t="shared" ca="1" si="2330"/>
        <v>6.0185185185185182</v>
      </c>
      <c r="AQ4316">
        <f t="shared" ca="1" si="2331"/>
        <v>3.9814814814814818</v>
      </c>
      <c r="AR4316">
        <f t="shared" ca="1" si="2332"/>
        <v>5</v>
      </c>
      <c r="AS4316">
        <f ca="1">P4316/J4316</f>
        <v>0.19953333117282951</v>
      </c>
    </row>
    <row r="4317" spans="1:45" x14ac:dyDescent="0.4">
      <c r="A4317">
        <f t="shared" si="2327"/>
        <v>201905</v>
      </c>
      <c r="B4317" t="s">
        <v>353</v>
      </c>
      <c r="C4317" t="s">
        <v>288</v>
      </c>
      <c r="D4317" t="str">
        <f t="shared" ca="1" si="2300"/>
        <v>I105</v>
      </c>
      <c r="E4317">
        <f t="shared" ca="1" si="2311"/>
        <v>40</v>
      </c>
      <c r="F4317">
        <f t="shared" ca="1" si="2312"/>
        <v>13</v>
      </c>
      <c r="G4317" t="str">
        <f t="shared" ref="G4317:G4380" ca="1" si="2333">LEFT(H4317,3)</f>
        <v>S10</v>
      </c>
      <c r="H4317" t="str">
        <f t="shared" ref="H4317:H4380" ca="1" si="2334">"S"&amp;RANDBETWEEN(101,120)</f>
        <v>S103</v>
      </c>
      <c r="I4317">
        <f ca="1">VLOOKUP(D4317,PRC!$A$2:$B$21,2,0)*E4317</f>
        <v>4000000</v>
      </c>
      <c r="J4317">
        <f t="shared" ca="1" si="2313"/>
        <v>3439996</v>
      </c>
      <c r="K4317">
        <f ca="1">VLOOKUP(D4317,PRC!$A$1:$C$21,3,0)*E4317</f>
        <v>2360000</v>
      </c>
      <c r="L4317">
        <f t="shared" ca="1" si="2314"/>
        <v>80000</v>
      </c>
      <c r="M4317">
        <f t="shared" ca="1" si="2315"/>
        <v>280000</v>
      </c>
      <c r="N4317">
        <f t="shared" ca="1" si="2316"/>
        <v>120000</v>
      </c>
      <c r="O4317">
        <f t="shared" ca="1" si="2317"/>
        <v>200000</v>
      </c>
      <c r="P4317">
        <f t="shared" ref="P4317:P4380" ca="1" si="2335">J4317-SUM(K4317:O4317)</f>
        <v>399996</v>
      </c>
      <c r="Q4317">
        <f ca="1">IF(P4317&gt;0,1,0)</f>
        <v>1</v>
      </c>
      <c r="R4317">
        <f t="shared" ca="1" si="2318"/>
        <v>14</v>
      </c>
      <c r="S4317">
        <f t="shared" ca="1" si="2319"/>
        <v>2</v>
      </c>
      <c r="T4317">
        <f t="shared" ca="1" si="2320"/>
        <v>7</v>
      </c>
      <c r="U4317">
        <f t="shared" ca="1" si="2321"/>
        <v>3</v>
      </c>
      <c r="V4317">
        <f t="shared" ca="1" si="2322"/>
        <v>5</v>
      </c>
      <c r="X4317">
        <f t="shared" si="2324"/>
        <v>4317</v>
      </c>
      <c r="Y4317">
        <f t="shared" si="2325"/>
        <v>4252</v>
      </c>
      <c r="Z4317">
        <f t="shared" si="2326"/>
        <v>4253</v>
      </c>
      <c r="AA4317">
        <f t="shared" si="2323"/>
        <v>4451</v>
      </c>
      <c r="AB4317">
        <f t="shared" si="2328"/>
        <v>200</v>
      </c>
      <c r="AM4317" t="str">
        <f t="shared" si="2329"/>
        <v>201905KS</v>
      </c>
      <c r="AN4317">
        <f t="shared" ca="1" si="2301"/>
        <v>14.000100000000003</v>
      </c>
      <c r="AO4317">
        <f t="shared" ca="1" si="2302"/>
        <v>2</v>
      </c>
      <c r="AP4317">
        <f t="shared" ca="1" si="2330"/>
        <v>7.0000000000000009</v>
      </c>
      <c r="AQ4317">
        <f t="shared" ca="1" si="2331"/>
        <v>3</v>
      </c>
      <c r="AR4317">
        <f t="shared" ca="1" si="2332"/>
        <v>5</v>
      </c>
      <c r="AS4317">
        <f ca="1">P4317/J4317</f>
        <v>0.11627804218376998</v>
      </c>
    </row>
    <row r="4318" spans="1:45" x14ac:dyDescent="0.4">
      <c r="A4318">
        <f t="shared" si="2327"/>
        <v>201905</v>
      </c>
      <c r="B4318" t="s">
        <v>354</v>
      </c>
      <c r="C4318" t="s">
        <v>288</v>
      </c>
      <c r="D4318" t="str">
        <f t="shared" ref="D4318:D4381" ca="1" si="2336">"I"&amp;RANDBETWEEN(101,120)</f>
        <v>I102</v>
      </c>
      <c r="E4318">
        <f t="shared" ca="1" si="2311"/>
        <v>48</v>
      </c>
      <c r="F4318">
        <f t="shared" ca="1" si="2312"/>
        <v>10</v>
      </c>
      <c r="G4318" t="str">
        <f t="shared" ca="1" si="2333"/>
        <v>S10</v>
      </c>
      <c r="H4318" t="str">
        <f t="shared" ca="1" si="2334"/>
        <v>S108</v>
      </c>
      <c r="I4318">
        <f ca="1">VLOOKUP(D4318,PRC!$A$2:$B$21,2,0)*E4318</f>
        <v>1920000</v>
      </c>
      <c r="J4318">
        <f t="shared" ca="1" si="2313"/>
        <v>1708796</v>
      </c>
      <c r="K4318">
        <f ca="1">VLOOKUP(D4318,PRC!$A$1:$C$21,3,0)*E4318</f>
        <v>902400</v>
      </c>
      <c r="L4318">
        <f t="shared" ca="1" si="2314"/>
        <v>38000</v>
      </c>
      <c r="M4318">
        <f t="shared" ca="1" si="2315"/>
        <v>96000</v>
      </c>
      <c r="N4318">
        <f t="shared" ca="1" si="2316"/>
        <v>154000</v>
      </c>
      <c r="O4318">
        <f t="shared" ca="1" si="2317"/>
        <v>134000</v>
      </c>
      <c r="P4318">
        <f t="shared" ca="1" si="2335"/>
        <v>384396</v>
      </c>
      <c r="Q4318">
        <f ca="1">IF(P4318&gt;0,1,0)</f>
        <v>1</v>
      </c>
      <c r="R4318">
        <f t="shared" ca="1" si="2318"/>
        <v>11</v>
      </c>
      <c r="S4318">
        <f t="shared" ca="1" si="2319"/>
        <v>2</v>
      </c>
      <c r="T4318">
        <f t="shared" ca="1" si="2320"/>
        <v>5</v>
      </c>
      <c r="U4318">
        <f t="shared" ca="1" si="2321"/>
        <v>8</v>
      </c>
      <c r="V4318">
        <f t="shared" ca="1" si="2322"/>
        <v>7</v>
      </c>
      <c r="X4318">
        <f t="shared" si="2324"/>
        <v>4318</v>
      </c>
      <c r="Y4318">
        <f t="shared" si="2325"/>
        <v>4252</v>
      </c>
      <c r="Z4318">
        <f t="shared" si="2326"/>
        <v>4253</v>
      </c>
      <c r="AA4318">
        <f t="shared" si="2323"/>
        <v>4451</v>
      </c>
      <c r="AB4318">
        <f t="shared" si="2328"/>
        <v>200</v>
      </c>
      <c r="AM4318" t="str">
        <f t="shared" si="2329"/>
        <v>201905KS</v>
      </c>
      <c r="AN4318">
        <f t="shared" ref="AN4318:AN4381" ca="1" si="2337">(1-J4318/I4318)*100</f>
        <v>11.000208333333328</v>
      </c>
      <c r="AO4318">
        <f t="shared" ref="AO4318:AO4381" ca="1" si="2338">L4318/$I4318*100</f>
        <v>1.9791666666666665</v>
      </c>
      <c r="AP4318">
        <f t="shared" ca="1" si="2330"/>
        <v>5</v>
      </c>
      <c r="AQ4318">
        <f t="shared" ca="1" si="2331"/>
        <v>8.0208333333333339</v>
      </c>
      <c r="AR4318">
        <f t="shared" ca="1" si="2332"/>
        <v>6.979166666666667</v>
      </c>
      <c r="AS4318">
        <f ca="1">P4318/J4318</f>
        <v>0.22495136926818649</v>
      </c>
    </row>
    <row r="4319" spans="1:45" x14ac:dyDescent="0.4">
      <c r="A4319">
        <f t="shared" si="2327"/>
        <v>201905</v>
      </c>
      <c r="B4319" t="s">
        <v>355</v>
      </c>
      <c r="C4319" t="s">
        <v>288</v>
      </c>
      <c r="D4319" t="str">
        <f t="shared" ca="1" si="2336"/>
        <v>I109</v>
      </c>
      <c r="E4319">
        <f t="shared" ca="1" si="2311"/>
        <v>32</v>
      </c>
      <c r="F4319">
        <f t="shared" ca="1" si="2312"/>
        <v>14</v>
      </c>
      <c r="G4319" t="str">
        <f t="shared" ca="1" si="2333"/>
        <v>S10</v>
      </c>
      <c r="H4319" t="str">
        <f t="shared" ca="1" si="2334"/>
        <v>S108</v>
      </c>
      <c r="I4319">
        <f ca="1">VLOOKUP(D4319,PRC!$A$2:$B$21,2,0)*E4319</f>
        <v>16000000</v>
      </c>
      <c r="J4319">
        <f t="shared" ca="1" si="2313"/>
        <v>13279996</v>
      </c>
      <c r="K4319">
        <f ca="1">VLOOKUP(D4319,PRC!$A$1:$C$21,3,0)*E4319</f>
        <v>6400000</v>
      </c>
      <c r="L4319">
        <f t="shared" ca="1" si="2314"/>
        <v>320000</v>
      </c>
      <c r="M4319">
        <f t="shared" ca="1" si="2315"/>
        <v>640000</v>
      </c>
      <c r="N4319">
        <f t="shared" ca="1" si="2316"/>
        <v>640000</v>
      </c>
      <c r="O4319">
        <f t="shared" ca="1" si="2317"/>
        <v>1280000</v>
      </c>
      <c r="P4319">
        <f t="shared" ca="1" si="2335"/>
        <v>3999996</v>
      </c>
      <c r="Q4319">
        <f ca="1">IF(P4319&gt;0,1,0)</f>
        <v>1</v>
      </c>
      <c r="R4319">
        <f t="shared" ca="1" si="2318"/>
        <v>17</v>
      </c>
      <c r="S4319">
        <f t="shared" ca="1" si="2319"/>
        <v>2</v>
      </c>
      <c r="T4319">
        <f t="shared" ca="1" si="2320"/>
        <v>4</v>
      </c>
      <c r="U4319">
        <f t="shared" ca="1" si="2321"/>
        <v>4</v>
      </c>
      <c r="V4319">
        <f t="shared" ca="1" si="2322"/>
        <v>8</v>
      </c>
      <c r="X4319">
        <f t="shared" si="2324"/>
        <v>4319</v>
      </c>
      <c r="Y4319">
        <f t="shared" si="2325"/>
        <v>4252</v>
      </c>
      <c r="Z4319">
        <f t="shared" si="2326"/>
        <v>4253</v>
      </c>
      <c r="AA4319">
        <f t="shared" si="2323"/>
        <v>4451</v>
      </c>
      <c r="AB4319">
        <f t="shared" si="2328"/>
        <v>200</v>
      </c>
      <c r="AM4319" t="str">
        <f t="shared" si="2329"/>
        <v>201905KS</v>
      </c>
      <c r="AN4319">
        <f t="shared" ca="1" si="2337"/>
        <v>17.000024999999997</v>
      </c>
      <c r="AO4319">
        <f t="shared" ca="1" si="2338"/>
        <v>2</v>
      </c>
      <c r="AP4319">
        <f t="shared" ca="1" si="2330"/>
        <v>4</v>
      </c>
      <c r="AQ4319">
        <f t="shared" ca="1" si="2331"/>
        <v>4</v>
      </c>
      <c r="AR4319">
        <f t="shared" ca="1" si="2332"/>
        <v>8</v>
      </c>
      <c r="AS4319">
        <f ca="1">P4319/J4319</f>
        <v>0.30120460879656891</v>
      </c>
    </row>
    <row r="4320" spans="1:45" x14ac:dyDescent="0.4">
      <c r="A4320">
        <f t="shared" si="2327"/>
        <v>201905</v>
      </c>
      <c r="B4320" t="s">
        <v>356</v>
      </c>
      <c r="C4320" t="s">
        <v>288</v>
      </c>
      <c r="D4320" t="str">
        <f t="shared" ca="1" si="2336"/>
        <v>I101</v>
      </c>
      <c r="E4320">
        <f t="shared" ca="1" si="2311"/>
        <v>42</v>
      </c>
      <c r="F4320">
        <f t="shared" ca="1" si="2312"/>
        <v>14</v>
      </c>
      <c r="G4320" t="str">
        <f t="shared" ca="1" si="2333"/>
        <v>S10</v>
      </c>
      <c r="H4320" t="str">
        <f t="shared" ca="1" si="2334"/>
        <v>S101</v>
      </c>
      <c r="I4320">
        <f ca="1">VLOOKUP(D4320,PRC!$A$2:$B$21,2,0)*E4320</f>
        <v>1260000</v>
      </c>
      <c r="J4320">
        <f t="shared" ca="1" si="2313"/>
        <v>1020596.0000000001</v>
      </c>
      <c r="K4320">
        <f ca="1">VLOOKUP(D4320,PRC!$A$1:$C$21,3,0)*E4320</f>
        <v>655200</v>
      </c>
      <c r="L4320">
        <f t="shared" ca="1" si="2314"/>
        <v>13000</v>
      </c>
      <c r="M4320">
        <f t="shared" ca="1" si="2315"/>
        <v>88000</v>
      </c>
      <c r="N4320">
        <f t="shared" ca="1" si="2316"/>
        <v>63000</v>
      </c>
      <c r="O4320">
        <f t="shared" ca="1" si="2317"/>
        <v>63000</v>
      </c>
      <c r="P4320">
        <f t="shared" ca="1" si="2335"/>
        <v>138396.00000000012</v>
      </c>
      <c r="Q4320">
        <f ca="1">IF(P4320&gt;0,1,0)</f>
        <v>1</v>
      </c>
      <c r="R4320">
        <f t="shared" ca="1" si="2318"/>
        <v>19</v>
      </c>
      <c r="S4320">
        <f t="shared" ca="1" si="2319"/>
        <v>1</v>
      </c>
      <c r="T4320">
        <f t="shared" ca="1" si="2320"/>
        <v>7</v>
      </c>
      <c r="U4320">
        <f t="shared" ca="1" si="2321"/>
        <v>5</v>
      </c>
      <c r="V4320">
        <f t="shared" ca="1" si="2322"/>
        <v>5</v>
      </c>
      <c r="X4320">
        <f t="shared" si="2324"/>
        <v>4320</v>
      </c>
      <c r="Y4320">
        <f t="shared" si="2325"/>
        <v>4252</v>
      </c>
      <c r="Z4320">
        <f t="shared" si="2326"/>
        <v>4253</v>
      </c>
      <c r="AA4320">
        <f t="shared" si="2323"/>
        <v>4451</v>
      </c>
      <c r="AB4320">
        <f t="shared" si="2328"/>
        <v>200</v>
      </c>
      <c r="AM4320" t="str">
        <f t="shared" si="2329"/>
        <v>201905KS</v>
      </c>
      <c r="AN4320">
        <f t="shared" ca="1" si="2337"/>
        <v>19.000317460317451</v>
      </c>
      <c r="AO4320">
        <f t="shared" ca="1" si="2338"/>
        <v>1.0317460317460316</v>
      </c>
      <c r="AP4320">
        <f t="shared" ca="1" si="2330"/>
        <v>6.9841269841269842</v>
      </c>
      <c r="AQ4320">
        <f t="shared" ca="1" si="2331"/>
        <v>5</v>
      </c>
      <c r="AR4320">
        <f t="shared" ca="1" si="2332"/>
        <v>5</v>
      </c>
      <c r="AS4320">
        <f ca="1">P4320/J4320</f>
        <v>0.13560311817800588</v>
      </c>
    </row>
    <row r="4321" spans="1:45" x14ac:dyDescent="0.4">
      <c r="A4321">
        <f t="shared" si="2327"/>
        <v>201905</v>
      </c>
      <c r="B4321" t="s">
        <v>357</v>
      </c>
      <c r="C4321" t="s">
        <v>288</v>
      </c>
      <c r="D4321" t="str">
        <f t="shared" ca="1" si="2336"/>
        <v>I116</v>
      </c>
      <c r="E4321">
        <f t="shared" ca="1" si="2311"/>
        <v>31</v>
      </c>
      <c r="F4321">
        <f t="shared" ca="1" si="2312"/>
        <v>18</v>
      </c>
      <c r="G4321" t="str">
        <f t="shared" ca="1" si="2333"/>
        <v>S11</v>
      </c>
      <c r="H4321" t="str">
        <f t="shared" ca="1" si="2334"/>
        <v>S119</v>
      </c>
      <c r="I4321">
        <f ca="1">VLOOKUP(D4321,PRC!$A$2:$B$21,2,0)*E4321</f>
        <v>45260000</v>
      </c>
      <c r="J4321">
        <f t="shared" ca="1" si="2313"/>
        <v>39376196</v>
      </c>
      <c r="K4321">
        <f ca="1">VLOOKUP(D4321,PRC!$A$1:$C$21,3,0)*E4321</f>
        <v>27156000</v>
      </c>
      <c r="L4321">
        <f t="shared" ca="1" si="2314"/>
        <v>453000</v>
      </c>
      <c r="M4321">
        <f t="shared" ca="1" si="2315"/>
        <v>2716000</v>
      </c>
      <c r="N4321">
        <f t="shared" ca="1" si="2316"/>
        <v>1810000</v>
      </c>
      <c r="O4321">
        <f t="shared" ca="1" si="2317"/>
        <v>2716000</v>
      </c>
      <c r="P4321">
        <f t="shared" ca="1" si="2335"/>
        <v>4525196</v>
      </c>
      <c r="Q4321">
        <f ca="1">IF(P4321&gt;0,1,0)</f>
        <v>1</v>
      </c>
      <c r="R4321">
        <f t="shared" ca="1" si="2318"/>
        <v>13</v>
      </c>
      <c r="S4321">
        <f t="shared" ca="1" si="2319"/>
        <v>1</v>
      </c>
      <c r="T4321">
        <f t="shared" ca="1" si="2320"/>
        <v>6</v>
      </c>
      <c r="U4321">
        <f t="shared" ca="1" si="2321"/>
        <v>4</v>
      </c>
      <c r="V4321">
        <f t="shared" ca="1" si="2322"/>
        <v>6</v>
      </c>
      <c r="X4321">
        <f t="shared" si="2324"/>
        <v>4321</v>
      </c>
      <c r="Y4321">
        <f t="shared" si="2325"/>
        <v>4252</v>
      </c>
      <c r="Z4321">
        <f t="shared" si="2326"/>
        <v>4253</v>
      </c>
      <c r="AA4321">
        <f t="shared" si="2323"/>
        <v>4451</v>
      </c>
      <c r="AB4321">
        <f t="shared" si="2328"/>
        <v>200</v>
      </c>
      <c r="AM4321" t="str">
        <f t="shared" si="2329"/>
        <v>201905KS</v>
      </c>
      <c r="AN4321">
        <f t="shared" ca="1" si="2337"/>
        <v>13.000008837825893</v>
      </c>
      <c r="AO4321">
        <f t="shared" ca="1" si="2338"/>
        <v>1.000883782589483</v>
      </c>
      <c r="AP4321">
        <f t="shared" ca="1" si="2330"/>
        <v>6.000883782589483</v>
      </c>
      <c r="AQ4321">
        <f t="shared" ca="1" si="2331"/>
        <v>3.999116217410517</v>
      </c>
      <c r="AR4321">
        <f t="shared" ca="1" si="2332"/>
        <v>6.000883782589483</v>
      </c>
      <c r="AS4321">
        <f ca="1">P4321/J4321</f>
        <v>0.11492212198456143</v>
      </c>
    </row>
    <row r="4322" spans="1:45" x14ac:dyDescent="0.4">
      <c r="A4322">
        <f t="shared" si="2327"/>
        <v>201905</v>
      </c>
      <c r="B4322" t="s">
        <v>358</v>
      </c>
      <c r="C4322" t="s">
        <v>288</v>
      </c>
      <c r="D4322" t="str">
        <f t="shared" ca="1" si="2336"/>
        <v>I107</v>
      </c>
      <c r="E4322">
        <f t="shared" ca="1" si="2311"/>
        <v>23</v>
      </c>
      <c r="F4322">
        <f t="shared" ca="1" si="2312"/>
        <v>16</v>
      </c>
      <c r="G4322" t="str">
        <f t="shared" ca="1" si="2333"/>
        <v>S11</v>
      </c>
      <c r="H4322" t="str">
        <f t="shared" ca="1" si="2334"/>
        <v>S117</v>
      </c>
      <c r="I4322">
        <f ca="1">VLOOKUP(D4322,PRC!$A$2:$B$21,2,0)*E4322</f>
        <v>3450000</v>
      </c>
      <c r="J4322">
        <f t="shared" ca="1" si="2313"/>
        <v>2828996</v>
      </c>
      <c r="K4322">
        <f ca="1">VLOOKUP(D4322,PRC!$A$1:$C$21,3,0)*E4322</f>
        <v>1966500</v>
      </c>
      <c r="L4322">
        <f t="shared" ca="1" si="2314"/>
        <v>69000</v>
      </c>
      <c r="M4322">
        <f t="shared" ca="1" si="2315"/>
        <v>173000</v>
      </c>
      <c r="N4322">
        <f t="shared" ca="1" si="2316"/>
        <v>173000</v>
      </c>
      <c r="O4322">
        <f t="shared" ca="1" si="2317"/>
        <v>173000</v>
      </c>
      <c r="P4322">
        <f t="shared" ca="1" si="2335"/>
        <v>274496</v>
      </c>
      <c r="Q4322">
        <f ca="1">IF(P4322&gt;0,1,0)</f>
        <v>1</v>
      </c>
      <c r="R4322">
        <f t="shared" ca="1" si="2318"/>
        <v>18</v>
      </c>
      <c r="S4322">
        <f t="shared" ca="1" si="2319"/>
        <v>2</v>
      </c>
      <c r="T4322">
        <f t="shared" ca="1" si="2320"/>
        <v>5</v>
      </c>
      <c r="U4322">
        <f t="shared" ca="1" si="2321"/>
        <v>5</v>
      </c>
      <c r="V4322">
        <f t="shared" ca="1" si="2322"/>
        <v>5</v>
      </c>
      <c r="X4322">
        <f t="shared" si="2324"/>
        <v>4322</v>
      </c>
      <c r="Y4322">
        <f t="shared" si="2325"/>
        <v>4252</v>
      </c>
      <c r="Z4322">
        <f t="shared" si="2326"/>
        <v>4253</v>
      </c>
      <c r="AA4322">
        <f t="shared" si="2323"/>
        <v>4451</v>
      </c>
      <c r="AB4322">
        <f t="shared" si="2328"/>
        <v>200</v>
      </c>
      <c r="AM4322" t="str">
        <f t="shared" si="2329"/>
        <v>201905KS</v>
      </c>
      <c r="AN4322">
        <f t="shared" ca="1" si="2337"/>
        <v>18.000115942028984</v>
      </c>
      <c r="AO4322">
        <f t="shared" ca="1" si="2338"/>
        <v>2</v>
      </c>
      <c r="AP4322">
        <f t="shared" ca="1" si="2330"/>
        <v>5.0144927536231885</v>
      </c>
      <c r="AQ4322">
        <f t="shared" ca="1" si="2331"/>
        <v>5.0144927536231885</v>
      </c>
      <c r="AR4322">
        <f t="shared" ca="1" si="2332"/>
        <v>5.0144927536231885</v>
      </c>
      <c r="AS4322">
        <f ca="1">P4322/J4322</f>
        <v>9.7029476181655971E-2</v>
      </c>
    </row>
    <row r="4323" spans="1:45" x14ac:dyDescent="0.4">
      <c r="A4323">
        <f t="shared" si="2327"/>
        <v>201905</v>
      </c>
      <c r="B4323" t="s">
        <v>359</v>
      </c>
      <c r="C4323" t="s">
        <v>288</v>
      </c>
      <c r="D4323" t="str">
        <f t="shared" ca="1" si="2336"/>
        <v>I120</v>
      </c>
      <c r="E4323">
        <f t="shared" ref="E4323:E4386" ca="1" si="2339">RANDBETWEEN(INDIRECT("AD"&amp;Y4323),INDIRECT("AD"&amp;Z4323))</f>
        <v>20</v>
      </c>
      <c r="F4323">
        <f t="shared" ref="F4323:F4386" ca="1" si="2340">RANDBETWEEN(INDIRECT("AF"&amp;Y4323),INDIRECT("AF"&amp;Z4323))</f>
        <v>17</v>
      </c>
      <c r="G4323" t="str">
        <f t="shared" ca="1" si="2333"/>
        <v>S11</v>
      </c>
      <c r="H4323" t="str">
        <f t="shared" ca="1" si="2334"/>
        <v>S117</v>
      </c>
      <c r="I4323">
        <f ca="1">VLOOKUP(D4323,PRC!$A$2:$B$21,2,0)*E4323</f>
        <v>86000000</v>
      </c>
      <c r="J4323">
        <f t="shared" ref="J4323:J4386" ca="1" si="2341">I4323*(1-R4323/100)-4</f>
        <v>77399996</v>
      </c>
      <c r="K4323">
        <f ca="1">VLOOKUP(D4323,PRC!$A$1:$C$21,3,0)*E4323</f>
        <v>38700000</v>
      </c>
      <c r="L4323">
        <f t="shared" ref="L4323:L4386" ca="1" si="2342">ROUND($I4323*S4323,-5)/100</f>
        <v>860000</v>
      </c>
      <c r="M4323">
        <f t="shared" ref="M4323:M4386" ca="1" si="2343">ROUND($I4323*T4323,-5)/100</f>
        <v>4300000</v>
      </c>
      <c r="N4323">
        <f t="shared" ref="N4323:N4386" ca="1" si="2344">ROUND($I4323*U4323,-5)/100</f>
        <v>6880000</v>
      </c>
      <c r="O4323">
        <f t="shared" ref="O4323:O4386" ca="1" si="2345">ROUND($I4323*V4323,-5)/100</f>
        <v>4300000</v>
      </c>
      <c r="P4323">
        <f t="shared" ca="1" si="2335"/>
        <v>22359996</v>
      </c>
      <c r="Q4323">
        <f ca="1">IF(P4323&gt;0,1,0)</f>
        <v>1</v>
      </c>
      <c r="R4323">
        <f t="shared" ref="R4323:R4386" ca="1" si="2346">RANDBETWEEN(INDIRECT("AF"&amp;$Y4323),INDIRECT("AF"&amp;$Z4323))</f>
        <v>10</v>
      </c>
      <c r="S4323">
        <f t="shared" ref="S4323:S4386" ca="1" si="2347">RANDBETWEEN(INDIRECT("AG"&amp;$Y4323),INDIRECT("AG"&amp;$Z4323))</f>
        <v>1</v>
      </c>
      <c r="T4323">
        <f t="shared" ref="T4323:T4386" ca="1" si="2348">RANDBETWEEN(INDIRECT("AH"&amp;$Y4323),INDIRECT("AH"&amp;$Z4323))</f>
        <v>5</v>
      </c>
      <c r="U4323">
        <f t="shared" ref="U4323:U4386" ca="1" si="2349">RANDBETWEEN(INDIRECT("Ai"&amp;$Y4323),INDIRECT("Ai"&amp;$Z4323))</f>
        <v>8</v>
      </c>
      <c r="V4323">
        <f t="shared" ref="V4323:V4386" ca="1" si="2350">RANDBETWEEN(INDIRECT("Aj"&amp;$Y4323),INDIRECT("Aj"&amp;$Z4323))</f>
        <v>5</v>
      </c>
      <c r="X4323">
        <f t="shared" si="2324"/>
        <v>4323</v>
      </c>
      <c r="Y4323">
        <f t="shared" si="2325"/>
        <v>4252</v>
      </c>
      <c r="Z4323">
        <f t="shared" si="2326"/>
        <v>4253</v>
      </c>
      <c r="AA4323">
        <f t="shared" ref="AA4323:AA4386" si="2351">Y4323+AB4323-1</f>
        <v>4451</v>
      </c>
      <c r="AB4323">
        <f t="shared" si="2328"/>
        <v>200</v>
      </c>
      <c r="AM4323" t="str">
        <f t="shared" si="2329"/>
        <v>201905KS</v>
      </c>
      <c r="AN4323">
        <f t="shared" ca="1" si="2337"/>
        <v>10.000004651162786</v>
      </c>
      <c r="AO4323">
        <f t="shared" ca="1" si="2338"/>
        <v>1</v>
      </c>
      <c r="AP4323">
        <f t="shared" ca="1" si="2330"/>
        <v>5</v>
      </c>
      <c r="AQ4323">
        <f t="shared" ca="1" si="2331"/>
        <v>8</v>
      </c>
      <c r="AR4323">
        <f t="shared" ca="1" si="2332"/>
        <v>5</v>
      </c>
      <c r="AS4323">
        <f ca="1">P4323/J4323</f>
        <v>0.28888885213895876</v>
      </c>
    </row>
    <row r="4324" spans="1:45" x14ac:dyDescent="0.4">
      <c r="A4324">
        <f t="shared" si="2327"/>
        <v>201905</v>
      </c>
      <c r="B4324" t="s">
        <v>360</v>
      </c>
      <c r="C4324" t="s">
        <v>288</v>
      </c>
      <c r="D4324" t="str">
        <f t="shared" ca="1" si="2336"/>
        <v>I110</v>
      </c>
      <c r="E4324">
        <f t="shared" ca="1" si="2339"/>
        <v>55</v>
      </c>
      <c r="F4324">
        <f t="shared" ca="1" si="2340"/>
        <v>18</v>
      </c>
      <c r="G4324" t="str">
        <f t="shared" ca="1" si="2333"/>
        <v>S10</v>
      </c>
      <c r="H4324" t="str">
        <f t="shared" ca="1" si="2334"/>
        <v>S108</v>
      </c>
      <c r="I4324">
        <f ca="1">VLOOKUP(D4324,PRC!$A$2:$B$21,2,0)*E4324</f>
        <v>16500000</v>
      </c>
      <c r="J4324">
        <f t="shared" ca="1" si="2341"/>
        <v>14519996</v>
      </c>
      <c r="K4324">
        <f ca="1">VLOOKUP(D4324,PRC!$A$1:$C$21,3,0)*E4324</f>
        <v>7590000</v>
      </c>
      <c r="L4324">
        <f t="shared" ca="1" si="2342"/>
        <v>330000</v>
      </c>
      <c r="M4324">
        <f t="shared" ca="1" si="2343"/>
        <v>660000</v>
      </c>
      <c r="N4324">
        <f t="shared" ca="1" si="2344"/>
        <v>990000</v>
      </c>
      <c r="O4324">
        <f t="shared" ca="1" si="2345"/>
        <v>825000</v>
      </c>
      <c r="P4324">
        <f t="shared" ca="1" si="2335"/>
        <v>4124996</v>
      </c>
      <c r="Q4324">
        <f ca="1">IF(P4324&gt;0,1,0)</f>
        <v>1</v>
      </c>
      <c r="R4324">
        <f t="shared" ca="1" si="2346"/>
        <v>12</v>
      </c>
      <c r="S4324">
        <f t="shared" ca="1" si="2347"/>
        <v>2</v>
      </c>
      <c r="T4324">
        <f t="shared" ca="1" si="2348"/>
        <v>4</v>
      </c>
      <c r="U4324">
        <f t="shared" ca="1" si="2349"/>
        <v>6</v>
      </c>
      <c r="V4324">
        <f t="shared" ca="1" si="2350"/>
        <v>5</v>
      </c>
      <c r="X4324">
        <f t="shared" ref="X4324:X4387" si="2352">X4323+1</f>
        <v>4324</v>
      </c>
      <c r="Y4324">
        <f t="shared" ref="Y4324:Y4387" si="2353">IF(C4324=C4323,Y4323,X4324)</f>
        <v>4252</v>
      </c>
      <c r="Z4324">
        <f t="shared" ref="Z4324:Z4387" si="2354">Y4324+1</f>
        <v>4253</v>
      </c>
      <c r="AA4324">
        <f t="shared" si="2351"/>
        <v>4451</v>
      </c>
      <c r="AB4324">
        <f t="shared" si="2328"/>
        <v>200</v>
      </c>
      <c r="AM4324" t="str">
        <f t="shared" si="2329"/>
        <v>201905KS</v>
      </c>
      <c r="AN4324">
        <f t="shared" ca="1" si="2337"/>
        <v>12.000024242424246</v>
      </c>
      <c r="AO4324">
        <f t="shared" ca="1" si="2338"/>
        <v>2</v>
      </c>
      <c r="AP4324">
        <f t="shared" ca="1" si="2330"/>
        <v>4</v>
      </c>
      <c r="AQ4324">
        <f t="shared" ca="1" si="2331"/>
        <v>6</v>
      </c>
      <c r="AR4324">
        <f t="shared" ca="1" si="2332"/>
        <v>5</v>
      </c>
      <c r="AS4324">
        <f ca="1">P4324/J4324</f>
        <v>0.28409071187071955</v>
      </c>
    </row>
    <row r="4325" spans="1:45" x14ac:dyDescent="0.4">
      <c r="A4325">
        <f t="shared" si="2327"/>
        <v>201905</v>
      </c>
      <c r="B4325" t="s">
        <v>361</v>
      </c>
      <c r="C4325" t="s">
        <v>288</v>
      </c>
      <c r="D4325" t="str">
        <f t="shared" ca="1" si="2336"/>
        <v>I109</v>
      </c>
      <c r="E4325">
        <f t="shared" ca="1" si="2339"/>
        <v>48</v>
      </c>
      <c r="F4325">
        <f t="shared" ca="1" si="2340"/>
        <v>18</v>
      </c>
      <c r="G4325" t="str">
        <f t="shared" ca="1" si="2333"/>
        <v>S10</v>
      </c>
      <c r="H4325" t="str">
        <f t="shared" ca="1" si="2334"/>
        <v>S107</v>
      </c>
      <c r="I4325">
        <f ca="1">VLOOKUP(D4325,PRC!$A$2:$B$21,2,0)*E4325</f>
        <v>24000000</v>
      </c>
      <c r="J4325">
        <f t="shared" ca="1" si="2341"/>
        <v>21359996</v>
      </c>
      <c r="K4325">
        <f ca="1">VLOOKUP(D4325,PRC!$A$1:$C$21,3,0)*E4325</f>
        <v>9600000</v>
      </c>
      <c r="L4325">
        <f t="shared" ca="1" si="2342"/>
        <v>480000</v>
      </c>
      <c r="M4325">
        <f t="shared" ca="1" si="2343"/>
        <v>1440000</v>
      </c>
      <c r="N4325">
        <f t="shared" ca="1" si="2344"/>
        <v>960000</v>
      </c>
      <c r="O4325">
        <f t="shared" ca="1" si="2345"/>
        <v>1920000</v>
      </c>
      <c r="P4325">
        <f t="shared" ca="1" si="2335"/>
        <v>6959996</v>
      </c>
      <c r="Q4325">
        <f ca="1">IF(P4325&gt;0,1,0)</f>
        <v>1</v>
      </c>
      <c r="R4325">
        <f t="shared" ca="1" si="2346"/>
        <v>11</v>
      </c>
      <c r="S4325">
        <f t="shared" ca="1" si="2347"/>
        <v>2</v>
      </c>
      <c r="T4325">
        <f t="shared" ca="1" si="2348"/>
        <v>6</v>
      </c>
      <c r="U4325">
        <f t="shared" ca="1" si="2349"/>
        <v>4</v>
      </c>
      <c r="V4325">
        <f t="shared" ca="1" si="2350"/>
        <v>8</v>
      </c>
      <c r="X4325">
        <f t="shared" si="2352"/>
        <v>4325</v>
      </c>
      <c r="Y4325">
        <f t="shared" si="2353"/>
        <v>4252</v>
      </c>
      <c r="Z4325">
        <f t="shared" si="2354"/>
        <v>4253</v>
      </c>
      <c r="AA4325">
        <f t="shared" si="2351"/>
        <v>4451</v>
      </c>
      <c r="AB4325">
        <f t="shared" si="2328"/>
        <v>200</v>
      </c>
      <c r="AM4325" t="str">
        <f t="shared" si="2329"/>
        <v>201905KS</v>
      </c>
      <c r="AN4325">
        <f t="shared" ca="1" si="2337"/>
        <v>11.000016666666667</v>
      </c>
      <c r="AO4325">
        <f t="shared" ca="1" si="2338"/>
        <v>2</v>
      </c>
      <c r="AP4325">
        <f t="shared" ca="1" si="2330"/>
        <v>6</v>
      </c>
      <c r="AQ4325">
        <f t="shared" ca="1" si="2331"/>
        <v>4</v>
      </c>
      <c r="AR4325">
        <f t="shared" ca="1" si="2332"/>
        <v>8</v>
      </c>
      <c r="AS4325">
        <f ca="1">P4325/J4325</f>
        <v>0.3258425703825038</v>
      </c>
    </row>
    <row r="4326" spans="1:45" x14ac:dyDescent="0.4">
      <c r="A4326">
        <f t="shared" si="2327"/>
        <v>201905</v>
      </c>
      <c r="B4326" t="s">
        <v>362</v>
      </c>
      <c r="C4326" t="s">
        <v>288</v>
      </c>
      <c r="D4326" t="str">
        <f t="shared" ca="1" si="2336"/>
        <v>I105</v>
      </c>
      <c r="E4326">
        <f t="shared" ca="1" si="2339"/>
        <v>35</v>
      </c>
      <c r="F4326">
        <f t="shared" ca="1" si="2340"/>
        <v>16</v>
      </c>
      <c r="G4326" t="str">
        <f t="shared" ca="1" si="2333"/>
        <v>S11</v>
      </c>
      <c r="H4326" t="str">
        <f t="shared" ca="1" si="2334"/>
        <v>S117</v>
      </c>
      <c r="I4326">
        <f ca="1">VLOOKUP(D4326,PRC!$A$2:$B$21,2,0)*E4326</f>
        <v>3500000</v>
      </c>
      <c r="J4326">
        <f t="shared" ca="1" si="2341"/>
        <v>3149996</v>
      </c>
      <c r="K4326">
        <f ca="1">VLOOKUP(D4326,PRC!$A$1:$C$21,3,0)*E4326</f>
        <v>2065000</v>
      </c>
      <c r="L4326">
        <f t="shared" ca="1" si="2342"/>
        <v>105000</v>
      </c>
      <c r="M4326">
        <f t="shared" ca="1" si="2343"/>
        <v>210000</v>
      </c>
      <c r="N4326">
        <f t="shared" ca="1" si="2344"/>
        <v>140000</v>
      </c>
      <c r="O4326">
        <f t="shared" ca="1" si="2345"/>
        <v>280000</v>
      </c>
      <c r="P4326">
        <f t="shared" ca="1" si="2335"/>
        <v>349996</v>
      </c>
      <c r="Q4326">
        <f ca="1">IF(P4326&gt;0,1,0)</f>
        <v>1</v>
      </c>
      <c r="R4326">
        <f t="shared" ca="1" si="2346"/>
        <v>10</v>
      </c>
      <c r="S4326">
        <f t="shared" ca="1" si="2347"/>
        <v>3</v>
      </c>
      <c r="T4326">
        <f t="shared" ca="1" si="2348"/>
        <v>6</v>
      </c>
      <c r="U4326">
        <f t="shared" ca="1" si="2349"/>
        <v>4</v>
      </c>
      <c r="V4326">
        <f t="shared" ca="1" si="2350"/>
        <v>8</v>
      </c>
      <c r="X4326">
        <f t="shared" si="2352"/>
        <v>4326</v>
      </c>
      <c r="Y4326">
        <f t="shared" si="2353"/>
        <v>4252</v>
      </c>
      <c r="Z4326">
        <f t="shared" si="2354"/>
        <v>4253</v>
      </c>
      <c r="AA4326">
        <f t="shared" si="2351"/>
        <v>4451</v>
      </c>
      <c r="AB4326">
        <f t="shared" si="2328"/>
        <v>200</v>
      </c>
      <c r="AM4326" t="str">
        <f t="shared" si="2329"/>
        <v>201905KS</v>
      </c>
      <c r="AN4326">
        <f t="shared" ca="1" si="2337"/>
        <v>10.00011428571429</v>
      </c>
      <c r="AO4326">
        <f t="shared" ca="1" si="2338"/>
        <v>3</v>
      </c>
      <c r="AP4326">
        <f t="shared" ca="1" si="2330"/>
        <v>6</v>
      </c>
      <c r="AQ4326">
        <f t="shared" ca="1" si="2331"/>
        <v>4</v>
      </c>
      <c r="AR4326">
        <f t="shared" ca="1" si="2332"/>
        <v>8</v>
      </c>
      <c r="AS4326">
        <f ca="1">P4326/J4326</f>
        <v>0.11110998236188237</v>
      </c>
    </row>
    <row r="4327" spans="1:45" x14ac:dyDescent="0.4">
      <c r="A4327">
        <f t="shared" si="2327"/>
        <v>201905</v>
      </c>
      <c r="B4327" t="s">
        <v>363</v>
      </c>
      <c r="C4327" t="s">
        <v>288</v>
      </c>
      <c r="D4327" t="str">
        <f t="shared" ca="1" si="2336"/>
        <v>I111</v>
      </c>
      <c r="E4327">
        <f t="shared" ca="1" si="2339"/>
        <v>25</v>
      </c>
      <c r="F4327">
        <f t="shared" ca="1" si="2340"/>
        <v>16</v>
      </c>
      <c r="G4327" t="str">
        <f t="shared" ca="1" si="2333"/>
        <v>S11</v>
      </c>
      <c r="H4327" t="str">
        <f t="shared" ca="1" si="2334"/>
        <v>S119</v>
      </c>
      <c r="I4327">
        <f ca="1">VLOOKUP(D4327,PRC!$A$2:$B$21,2,0)*E4327</f>
        <v>3750000</v>
      </c>
      <c r="J4327">
        <f t="shared" ca="1" si="2341"/>
        <v>3374996</v>
      </c>
      <c r="K4327">
        <f ca="1">VLOOKUP(D4327,PRC!$A$1:$C$21,3,0)*E4327</f>
        <v>1987500</v>
      </c>
      <c r="L4327">
        <f t="shared" ca="1" si="2342"/>
        <v>75000</v>
      </c>
      <c r="M4327">
        <f t="shared" ca="1" si="2343"/>
        <v>188000</v>
      </c>
      <c r="N4327">
        <f t="shared" ca="1" si="2344"/>
        <v>188000</v>
      </c>
      <c r="O4327">
        <f t="shared" ca="1" si="2345"/>
        <v>300000</v>
      </c>
      <c r="P4327">
        <f t="shared" ca="1" si="2335"/>
        <v>636496</v>
      </c>
      <c r="Q4327">
        <f ca="1">IF(P4327&gt;0,1,0)</f>
        <v>1</v>
      </c>
      <c r="R4327">
        <f t="shared" ca="1" si="2346"/>
        <v>10</v>
      </c>
      <c r="S4327">
        <f t="shared" ca="1" si="2347"/>
        <v>2</v>
      </c>
      <c r="T4327">
        <f t="shared" ca="1" si="2348"/>
        <v>5</v>
      </c>
      <c r="U4327">
        <f t="shared" ca="1" si="2349"/>
        <v>5</v>
      </c>
      <c r="V4327">
        <f t="shared" ca="1" si="2350"/>
        <v>8</v>
      </c>
      <c r="X4327">
        <f t="shared" si="2352"/>
        <v>4327</v>
      </c>
      <c r="Y4327">
        <f t="shared" si="2353"/>
        <v>4252</v>
      </c>
      <c r="Z4327">
        <f t="shared" si="2354"/>
        <v>4253</v>
      </c>
      <c r="AA4327">
        <f t="shared" si="2351"/>
        <v>4451</v>
      </c>
      <c r="AB4327">
        <f t="shared" si="2328"/>
        <v>200</v>
      </c>
      <c r="AM4327" t="str">
        <f t="shared" si="2329"/>
        <v>201905KS</v>
      </c>
      <c r="AN4327">
        <f t="shared" ca="1" si="2337"/>
        <v>10.000106666666664</v>
      </c>
      <c r="AO4327">
        <f t="shared" ca="1" si="2338"/>
        <v>2</v>
      </c>
      <c r="AP4327">
        <f t="shared" ca="1" si="2330"/>
        <v>5.0133333333333336</v>
      </c>
      <c r="AQ4327">
        <f t="shared" ca="1" si="2331"/>
        <v>5.0133333333333336</v>
      </c>
      <c r="AR4327">
        <f t="shared" ca="1" si="2332"/>
        <v>8</v>
      </c>
      <c r="AS4327">
        <f ca="1">P4327/J4327</f>
        <v>0.18859163092341444</v>
      </c>
    </row>
    <row r="4328" spans="1:45" x14ac:dyDescent="0.4">
      <c r="A4328">
        <f t="shared" si="2327"/>
        <v>201905</v>
      </c>
      <c r="B4328" t="s">
        <v>364</v>
      </c>
      <c r="C4328" t="s">
        <v>288</v>
      </c>
      <c r="D4328" t="str">
        <f t="shared" ca="1" si="2336"/>
        <v>I113</v>
      </c>
      <c r="E4328">
        <f t="shared" ca="1" si="2339"/>
        <v>52</v>
      </c>
      <c r="F4328">
        <f t="shared" ca="1" si="2340"/>
        <v>18</v>
      </c>
      <c r="G4328" t="str">
        <f t="shared" ca="1" si="2333"/>
        <v>S12</v>
      </c>
      <c r="H4328" t="str">
        <f t="shared" ca="1" si="2334"/>
        <v>S120</v>
      </c>
      <c r="I4328">
        <f ca="1">VLOOKUP(D4328,PRC!$A$2:$B$21,2,0)*E4328</f>
        <v>34840000</v>
      </c>
      <c r="J4328">
        <f t="shared" ca="1" si="2341"/>
        <v>31355996</v>
      </c>
      <c r="K4328">
        <f ca="1">VLOOKUP(D4328,PRC!$A$1:$C$21,3,0)*E4328</f>
        <v>15678000</v>
      </c>
      <c r="L4328">
        <f t="shared" ca="1" si="2342"/>
        <v>697000</v>
      </c>
      <c r="M4328">
        <f t="shared" ca="1" si="2343"/>
        <v>2090000</v>
      </c>
      <c r="N4328">
        <f t="shared" ca="1" si="2344"/>
        <v>1394000</v>
      </c>
      <c r="O4328">
        <f t="shared" ca="1" si="2345"/>
        <v>2090000</v>
      </c>
      <c r="P4328">
        <f t="shared" ca="1" si="2335"/>
        <v>9406996</v>
      </c>
      <c r="Q4328">
        <f ca="1">IF(P4328&gt;0,1,0)</f>
        <v>1</v>
      </c>
      <c r="R4328">
        <f t="shared" ca="1" si="2346"/>
        <v>10</v>
      </c>
      <c r="S4328">
        <f t="shared" ca="1" si="2347"/>
        <v>2</v>
      </c>
      <c r="T4328">
        <f t="shared" ca="1" si="2348"/>
        <v>6</v>
      </c>
      <c r="U4328">
        <f t="shared" ca="1" si="2349"/>
        <v>4</v>
      </c>
      <c r="V4328">
        <f t="shared" ca="1" si="2350"/>
        <v>6</v>
      </c>
      <c r="X4328">
        <f t="shared" si="2352"/>
        <v>4328</v>
      </c>
      <c r="Y4328">
        <f t="shared" si="2353"/>
        <v>4252</v>
      </c>
      <c r="Z4328">
        <f t="shared" si="2354"/>
        <v>4253</v>
      </c>
      <c r="AA4328">
        <f t="shared" si="2351"/>
        <v>4451</v>
      </c>
      <c r="AB4328">
        <f t="shared" si="2328"/>
        <v>200</v>
      </c>
      <c r="AM4328" t="str">
        <f t="shared" si="2329"/>
        <v>201905KS</v>
      </c>
      <c r="AN4328">
        <f t="shared" ca="1" si="2337"/>
        <v>10.000011481056259</v>
      </c>
      <c r="AO4328">
        <f t="shared" ca="1" si="2338"/>
        <v>2.0005740528128588</v>
      </c>
      <c r="AP4328">
        <f t="shared" ca="1" si="2330"/>
        <v>5.9988518943742823</v>
      </c>
      <c r="AQ4328">
        <f t="shared" ca="1" si="2331"/>
        <v>4.0011481056257177</v>
      </c>
      <c r="AR4328">
        <f t="shared" ca="1" si="2332"/>
        <v>5.9988518943742823</v>
      </c>
      <c r="AS4328">
        <f ca="1">P4328/J4328</f>
        <v>0.30000628906828536</v>
      </c>
    </row>
    <row r="4329" spans="1:45" x14ac:dyDescent="0.4">
      <c r="A4329">
        <f t="shared" si="2327"/>
        <v>201905</v>
      </c>
      <c r="B4329" t="s">
        <v>365</v>
      </c>
      <c r="C4329" t="s">
        <v>288</v>
      </c>
      <c r="D4329" t="str">
        <f t="shared" ca="1" si="2336"/>
        <v>I102</v>
      </c>
      <c r="E4329">
        <f t="shared" ca="1" si="2339"/>
        <v>21</v>
      </c>
      <c r="F4329">
        <f t="shared" ca="1" si="2340"/>
        <v>13</v>
      </c>
      <c r="G4329" t="str">
        <f t="shared" ca="1" si="2333"/>
        <v>S11</v>
      </c>
      <c r="H4329" t="str">
        <f t="shared" ca="1" si="2334"/>
        <v>S112</v>
      </c>
      <c r="I4329">
        <f ca="1">VLOOKUP(D4329,PRC!$A$2:$B$21,2,0)*E4329</f>
        <v>840000</v>
      </c>
      <c r="J4329">
        <f t="shared" ca="1" si="2341"/>
        <v>739196</v>
      </c>
      <c r="K4329">
        <f ca="1">VLOOKUP(D4329,PRC!$A$1:$C$21,3,0)*E4329</f>
        <v>394800</v>
      </c>
      <c r="L4329">
        <f t="shared" ca="1" si="2342"/>
        <v>17000</v>
      </c>
      <c r="M4329">
        <f t="shared" ca="1" si="2343"/>
        <v>42000</v>
      </c>
      <c r="N4329">
        <f t="shared" ca="1" si="2344"/>
        <v>34000</v>
      </c>
      <c r="O4329">
        <f t="shared" ca="1" si="2345"/>
        <v>50000</v>
      </c>
      <c r="P4329">
        <f t="shared" ca="1" si="2335"/>
        <v>201396</v>
      </c>
      <c r="Q4329">
        <f ca="1">IF(P4329&gt;0,1,0)</f>
        <v>1</v>
      </c>
      <c r="R4329">
        <f t="shared" ca="1" si="2346"/>
        <v>12</v>
      </c>
      <c r="S4329">
        <f t="shared" ca="1" si="2347"/>
        <v>2</v>
      </c>
      <c r="T4329">
        <f t="shared" ca="1" si="2348"/>
        <v>5</v>
      </c>
      <c r="U4329">
        <f t="shared" ca="1" si="2349"/>
        <v>4</v>
      </c>
      <c r="V4329">
        <f t="shared" ca="1" si="2350"/>
        <v>6</v>
      </c>
      <c r="X4329">
        <f t="shared" si="2352"/>
        <v>4329</v>
      </c>
      <c r="Y4329">
        <f t="shared" si="2353"/>
        <v>4252</v>
      </c>
      <c r="Z4329">
        <f t="shared" si="2354"/>
        <v>4253</v>
      </c>
      <c r="AA4329">
        <f t="shared" si="2351"/>
        <v>4451</v>
      </c>
      <c r="AB4329">
        <f t="shared" si="2328"/>
        <v>200</v>
      </c>
      <c r="AM4329" t="str">
        <f t="shared" si="2329"/>
        <v>201905KS</v>
      </c>
      <c r="AN4329">
        <f t="shared" ca="1" si="2337"/>
        <v>12.000476190476196</v>
      </c>
      <c r="AO4329">
        <f t="shared" ca="1" si="2338"/>
        <v>2.0238095238095237</v>
      </c>
      <c r="AP4329">
        <f t="shared" ca="1" si="2330"/>
        <v>5</v>
      </c>
      <c r="AQ4329">
        <f t="shared" ca="1" si="2331"/>
        <v>4.0476190476190474</v>
      </c>
      <c r="AR4329">
        <f t="shared" ca="1" si="2332"/>
        <v>5.9523809523809517</v>
      </c>
      <c r="AS4329">
        <f ca="1">P4329/J4329</f>
        <v>0.27245277301284099</v>
      </c>
    </row>
    <row r="4330" spans="1:45" x14ac:dyDescent="0.4">
      <c r="A4330">
        <f t="shared" si="2327"/>
        <v>201905</v>
      </c>
      <c r="B4330" t="s">
        <v>366</v>
      </c>
      <c r="C4330" t="s">
        <v>288</v>
      </c>
      <c r="D4330" t="str">
        <f t="shared" ca="1" si="2336"/>
        <v>I114</v>
      </c>
      <c r="E4330">
        <f t="shared" ca="1" si="2339"/>
        <v>34</v>
      </c>
      <c r="F4330">
        <f t="shared" ca="1" si="2340"/>
        <v>17</v>
      </c>
      <c r="G4330" t="str">
        <f t="shared" ca="1" si="2333"/>
        <v>S11</v>
      </c>
      <c r="H4330" t="str">
        <f t="shared" ca="1" si="2334"/>
        <v>S114</v>
      </c>
      <c r="I4330">
        <f ca="1">VLOOKUP(D4330,PRC!$A$2:$B$21,2,0)*E4330</f>
        <v>8160000</v>
      </c>
      <c r="J4330">
        <f t="shared" ca="1" si="2341"/>
        <v>7017596</v>
      </c>
      <c r="K4330">
        <f ca="1">VLOOKUP(D4330,PRC!$A$1:$C$21,3,0)*E4330</f>
        <v>4732800</v>
      </c>
      <c r="L4330">
        <f t="shared" ca="1" si="2342"/>
        <v>82000</v>
      </c>
      <c r="M4330">
        <f t="shared" ca="1" si="2343"/>
        <v>326000</v>
      </c>
      <c r="N4330">
        <f t="shared" ca="1" si="2344"/>
        <v>245000</v>
      </c>
      <c r="O4330">
        <f t="shared" ca="1" si="2345"/>
        <v>653000</v>
      </c>
      <c r="P4330">
        <f t="shared" ca="1" si="2335"/>
        <v>978796</v>
      </c>
      <c r="Q4330">
        <f ca="1">IF(P4330&gt;0,1,0)</f>
        <v>1</v>
      </c>
      <c r="R4330">
        <f t="shared" ca="1" si="2346"/>
        <v>14</v>
      </c>
      <c r="S4330">
        <f t="shared" ca="1" si="2347"/>
        <v>1</v>
      </c>
      <c r="T4330">
        <f t="shared" ca="1" si="2348"/>
        <v>4</v>
      </c>
      <c r="U4330">
        <f t="shared" ca="1" si="2349"/>
        <v>3</v>
      </c>
      <c r="V4330">
        <f t="shared" ca="1" si="2350"/>
        <v>8</v>
      </c>
      <c r="X4330">
        <f t="shared" si="2352"/>
        <v>4330</v>
      </c>
      <c r="Y4330">
        <f t="shared" si="2353"/>
        <v>4252</v>
      </c>
      <c r="Z4330">
        <f t="shared" si="2354"/>
        <v>4253</v>
      </c>
      <c r="AA4330">
        <f t="shared" si="2351"/>
        <v>4451</v>
      </c>
      <c r="AB4330">
        <f t="shared" si="2328"/>
        <v>200</v>
      </c>
      <c r="AM4330" t="str">
        <f t="shared" si="2329"/>
        <v>201905KS</v>
      </c>
      <c r="AN4330">
        <f t="shared" ca="1" si="2337"/>
        <v>14.000049019607841</v>
      </c>
      <c r="AO4330">
        <f t="shared" ca="1" si="2338"/>
        <v>1.0049019607843137</v>
      </c>
      <c r="AP4330">
        <f t="shared" ca="1" si="2330"/>
        <v>3.9950980392156858</v>
      </c>
      <c r="AQ4330">
        <f t="shared" ca="1" si="2331"/>
        <v>3.0024509803921569</v>
      </c>
      <c r="AR4330">
        <f t="shared" ca="1" si="2332"/>
        <v>8.0024509803921564</v>
      </c>
      <c r="AS4330">
        <f ca="1">P4330/J4330</f>
        <v>0.13947739368296494</v>
      </c>
    </row>
    <row r="4331" spans="1:45" x14ac:dyDescent="0.4">
      <c r="A4331">
        <f t="shared" si="2327"/>
        <v>201905</v>
      </c>
      <c r="B4331" t="s">
        <v>367</v>
      </c>
      <c r="C4331" t="s">
        <v>288</v>
      </c>
      <c r="D4331" t="str">
        <f t="shared" ca="1" si="2336"/>
        <v>I113</v>
      </c>
      <c r="E4331">
        <f t="shared" ca="1" si="2339"/>
        <v>56</v>
      </c>
      <c r="F4331">
        <f t="shared" ca="1" si="2340"/>
        <v>17</v>
      </c>
      <c r="G4331" t="str">
        <f t="shared" ca="1" si="2333"/>
        <v>S10</v>
      </c>
      <c r="H4331" t="str">
        <f t="shared" ca="1" si="2334"/>
        <v>S102</v>
      </c>
      <c r="I4331">
        <f ca="1">VLOOKUP(D4331,PRC!$A$2:$B$21,2,0)*E4331</f>
        <v>37520000</v>
      </c>
      <c r="J4331">
        <f t="shared" ca="1" si="2341"/>
        <v>33767996</v>
      </c>
      <c r="K4331">
        <f ca="1">VLOOKUP(D4331,PRC!$A$1:$C$21,3,0)*E4331</f>
        <v>16884000</v>
      </c>
      <c r="L4331">
        <f t="shared" ca="1" si="2342"/>
        <v>750000</v>
      </c>
      <c r="M4331">
        <f t="shared" ca="1" si="2343"/>
        <v>1501000</v>
      </c>
      <c r="N4331">
        <f t="shared" ca="1" si="2344"/>
        <v>2251000</v>
      </c>
      <c r="O4331">
        <f t="shared" ca="1" si="2345"/>
        <v>3002000</v>
      </c>
      <c r="P4331">
        <f t="shared" ca="1" si="2335"/>
        <v>9379996</v>
      </c>
      <c r="Q4331">
        <f ca="1">IF(P4331&gt;0,1,0)</f>
        <v>1</v>
      </c>
      <c r="R4331">
        <f t="shared" ca="1" si="2346"/>
        <v>10</v>
      </c>
      <c r="S4331">
        <f t="shared" ca="1" si="2347"/>
        <v>2</v>
      </c>
      <c r="T4331">
        <f t="shared" ca="1" si="2348"/>
        <v>4</v>
      </c>
      <c r="U4331">
        <f t="shared" ca="1" si="2349"/>
        <v>6</v>
      </c>
      <c r="V4331">
        <f t="shared" ca="1" si="2350"/>
        <v>8</v>
      </c>
      <c r="X4331">
        <f t="shared" si="2352"/>
        <v>4331</v>
      </c>
      <c r="Y4331">
        <f t="shared" si="2353"/>
        <v>4252</v>
      </c>
      <c r="Z4331">
        <f t="shared" si="2354"/>
        <v>4253</v>
      </c>
      <c r="AA4331">
        <f t="shared" si="2351"/>
        <v>4451</v>
      </c>
      <c r="AB4331">
        <f t="shared" si="2328"/>
        <v>200</v>
      </c>
      <c r="AM4331" t="str">
        <f t="shared" si="2329"/>
        <v>201905KS</v>
      </c>
      <c r="AN4331">
        <f t="shared" ca="1" si="2337"/>
        <v>10.000010660980807</v>
      </c>
      <c r="AO4331">
        <f t="shared" ca="1" si="2338"/>
        <v>1.9989339019189767</v>
      </c>
      <c r="AP4331">
        <f t="shared" ca="1" si="2330"/>
        <v>4.000533049040512</v>
      </c>
      <c r="AQ4331">
        <f t="shared" ca="1" si="2331"/>
        <v>5.999466950959488</v>
      </c>
      <c r="AR4331">
        <f t="shared" ca="1" si="2332"/>
        <v>8.001066098081024</v>
      </c>
      <c r="AS4331">
        <f ca="1">P4331/J4331</f>
        <v>0.27777769222668708</v>
      </c>
    </row>
    <row r="4332" spans="1:45" x14ac:dyDescent="0.4">
      <c r="A4332">
        <f t="shared" si="2327"/>
        <v>201905</v>
      </c>
      <c r="B4332" t="s">
        <v>368</v>
      </c>
      <c r="C4332" t="s">
        <v>288</v>
      </c>
      <c r="D4332" t="str">
        <f t="shared" ca="1" si="2336"/>
        <v>I120</v>
      </c>
      <c r="E4332">
        <f t="shared" ca="1" si="2339"/>
        <v>25</v>
      </c>
      <c r="F4332">
        <f t="shared" ca="1" si="2340"/>
        <v>12</v>
      </c>
      <c r="G4332" t="str">
        <f t="shared" ca="1" si="2333"/>
        <v>S11</v>
      </c>
      <c r="H4332" t="str">
        <f t="shared" ca="1" si="2334"/>
        <v>S116</v>
      </c>
      <c r="I4332">
        <f ca="1">VLOOKUP(D4332,PRC!$A$2:$B$21,2,0)*E4332</f>
        <v>107500000</v>
      </c>
      <c r="J4332">
        <f t="shared" ca="1" si="2341"/>
        <v>87074996</v>
      </c>
      <c r="K4332">
        <f ca="1">VLOOKUP(D4332,PRC!$A$1:$C$21,3,0)*E4332</f>
        <v>48375000</v>
      </c>
      <c r="L4332">
        <f t="shared" ca="1" si="2342"/>
        <v>3225000</v>
      </c>
      <c r="M4332">
        <f t="shared" ca="1" si="2343"/>
        <v>7525000</v>
      </c>
      <c r="N4332">
        <f t="shared" ca="1" si="2344"/>
        <v>6450000</v>
      </c>
      <c r="O4332">
        <f t="shared" ca="1" si="2345"/>
        <v>7525000</v>
      </c>
      <c r="P4332">
        <f t="shared" ca="1" si="2335"/>
        <v>13974996</v>
      </c>
      <c r="Q4332">
        <f ca="1">IF(P4332&gt;0,1,0)</f>
        <v>1</v>
      </c>
      <c r="R4332">
        <f t="shared" ca="1" si="2346"/>
        <v>19</v>
      </c>
      <c r="S4332">
        <f t="shared" ca="1" si="2347"/>
        <v>3</v>
      </c>
      <c r="T4332">
        <f t="shared" ca="1" si="2348"/>
        <v>7</v>
      </c>
      <c r="U4332">
        <f t="shared" ca="1" si="2349"/>
        <v>6</v>
      </c>
      <c r="V4332">
        <f t="shared" ca="1" si="2350"/>
        <v>7</v>
      </c>
      <c r="X4332">
        <f t="shared" si="2352"/>
        <v>4332</v>
      </c>
      <c r="Y4332">
        <f t="shared" si="2353"/>
        <v>4252</v>
      </c>
      <c r="Z4332">
        <f t="shared" si="2354"/>
        <v>4253</v>
      </c>
      <c r="AA4332">
        <f t="shared" si="2351"/>
        <v>4451</v>
      </c>
      <c r="AB4332">
        <f t="shared" si="2328"/>
        <v>200</v>
      </c>
      <c r="AM4332" t="str">
        <f t="shared" si="2329"/>
        <v>201905KS</v>
      </c>
      <c r="AN4332">
        <f t="shared" ca="1" si="2337"/>
        <v>19.000003720930238</v>
      </c>
      <c r="AO4332">
        <f t="shared" ca="1" si="2338"/>
        <v>3</v>
      </c>
      <c r="AP4332">
        <f t="shared" ca="1" si="2330"/>
        <v>7.0000000000000009</v>
      </c>
      <c r="AQ4332">
        <f t="shared" ca="1" si="2331"/>
        <v>6</v>
      </c>
      <c r="AR4332">
        <f t="shared" ca="1" si="2332"/>
        <v>7.0000000000000009</v>
      </c>
      <c r="AS4332">
        <f ca="1">P4332/J4332</f>
        <v>0.16049378859575256</v>
      </c>
    </row>
    <row r="4333" spans="1:45" x14ac:dyDescent="0.4">
      <c r="A4333">
        <f t="shared" si="2327"/>
        <v>201905</v>
      </c>
      <c r="B4333" t="s">
        <v>369</v>
      </c>
      <c r="C4333" t="s">
        <v>288</v>
      </c>
      <c r="D4333" t="str">
        <f t="shared" ca="1" si="2336"/>
        <v>I107</v>
      </c>
      <c r="E4333">
        <f t="shared" ca="1" si="2339"/>
        <v>20</v>
      </c>
      <c r="F4333">
        <f t="shared" ca="1" si="2340"/>
        <v>13</v>
      </c>
      <c r="G4333" t="str">
        <f t="shared" ca="1" si="2333"/>
        <v>S11</v>
      </c>
      <c r="H4333" t="str">
        <f t="shared" ca="1" si="2334"/>
        <v>S116</v>
      </c>
      <c r="I4333">
        <f ca="1">VLOOKUP(D4333,PRC!$A$2:$B$21,2,0)*E4333</f>
        <v>3000000</v>
      </c>
      <c r="J4333">
        <f t="shared" ca="1" si="2341"/>
        <v>2699996</v>
      </c>
      <c r="K4333">
        <f ca="1">VLOOKUP(D4333,PRC!$A$1:$C$21,3,0)*E4333</f>
        <v>1710000</v>
      </c>
      <c r="L4333">
        <f t="shared" ca="1" si="2342"/>
        <v>30000</v>
      </c>
      <c r="M4333">
        <f t="shared" ca="1" si="2343"/>
        <v>120000</v>
      </c>
      <c r="N4333">
        <f t="shared" ca="1" si="2344"/>
        <v>210000</v>
      </c>
      <c r="O4333">
        <f t="shared" ca="1" si="2345"/>
        <v>180000</v>
      </c>
      <c r="P4333">
        <f t="shared" ca="1" si="2335"/>
        <v>449996</v>
      </c>
      <c r="Q4333">
        <f ca="1">IF(P4333&gt;0,1,0)</f>
        <v>1</v>
      </c>
      <c r="R4333">
        <f t="shared" ca="1" si="2346"/>
        <v>10</v>
      </c>
      <c r="S4333">
        <f t="shared" ca="1" si="2347"/>
        <v>1</v>
      </c>
      <c r="T4333">
        <f t="shared" ca="1" si="2348"/>
        <v>4</v>
      </c>
      <c r="U4333">
        <f t="shared" ca="1" si="2349"/>
        <v>7</v>
      </c>
      <c r="V4333">
        <f t="shared" ca="1" si="2350"/>
        <v>6</v>
      </c>
      <c r="X4333">
        <f t="shared" si="2352"/>
        <v>4333</v>
      </c>
      <c r="Y4333">
        <f t="shared" si="2353"/>
        <v>4252</v>
      </c>
      <c r="Z4333">
        <f t="shared" si="2354"/>
        <v>4253</v>
      </c>
      <c r="AA4333">
        <f t="shared" si="2351"/>
        <v>4451</v>
      </c>
      <c r="AB4333">
        <f t="shared" si="2328"/>
        <v>200</v>
      </c>
      <c r="AM4333" t="str">
        <f t="shared" si="2329"/>
        <v>201905KS</v>
      </c>
      <c r="AN4333">
        <f t="shared" ca="1" si="2337"/>
        <v>10.000133333333338</v>
      </c>
      <c r="AO4333">
        <f t="shared" ca="1" si="2338"/>
        <v>1</v>
      </c>
      <c r="AP4333">
        <f t="shared" ca="1" si="2330"/>
        <v>4</v>
      </c>
      <c r="AQ4333">
        <f t="shared" ca="1" si="2331"/>
        <v>7.0000000000000009</v>
      </c>
      <c r="AR4333">
        <f t="shared" ca="1" si="2332"/>
        <v>6</v>
      </c>
      <c r="AS4333">
        <f ca="1">P4333/J4333</f>
        <v>0.16666543209693643</v>
      </c>
    </row>
    <row r="4334" spans="1:45" x14ac:dyDescent="0.4">
      <c r="A4334">
        <f t="shared" si="2327"/>
        <v>201905</v>
      </c>
      <c r="B4334" t="s">
        <v>370</v>
      </c>
      <c r="C4334" t="s">
        <v>288</v>
      </c>
      <c r="D4334" t="str">
        <f t="shared" ca="1" si="2336"/>
        <v>I116</v>
      </c>
      <c r="E4334">
        <f t="shared" ca="1" si="2339"/>
        <v>49</v>
      </c>
      <c r="F4334">
        <f t="shared" ca="1" si="2340"/>
        <v>15</v>
      </c>
      <c r="G4334" t="str">
        <f t="shared" ca="1" si="2333"/>
        <v>S10</v>
      </c>
      <c r="H4334" t="str">
        <f t="shared" ca="1" si="2334"/>
        <v>S101</v>
      </c>
      <c r="I4334">
        <f ca="1">VLOOKUP(D4334,PRC!$A$2:$B$21,2,0)*E4334</f>
        <v>71540000</v>
      </c>
      <c r="J4334">
        <f t="shared" ca="1" si="2341"/>
        <v>62239796</v>
      </c>
      <c r="K4334">
        <f ca="1">VLOOKUP(D4334,PRC!$A$1:$C$21,3,0)*E4334</f>
        <v>42924000</v>
      </c>
      <c r="L4334">
        <f t="shared" ca="1" si="2342"/>
        <v>2146000</v>
      </c>
      <c r="M4334">
        <f t="shared" ca="1" si="2343"/>
        <v>3577000</v>
      </c>
      <c r="N4334">
        <f t="shared" ca="1" si="2344"/>
        <v>2862000</v>
      </c>
      <c r="O4334">
        <f t="shared" ca="1" si="2345"/>
        <v>5723000</v>
      </c>
      <c r="P4334">
        <f t="shared" ca="1" si="2335"/>
        <v>5007796</v>
      </c>
      <c r="Q4334">
        <f ca="1">IF(P4334&gt;0,1,0)</f>
        <v>1</v>
      </c>
      <c r="R4334">
        <f t="shared" ca="1" si="2346"/>
        <v>13</v>
      </c>
      <c r="S4334">
        <f t="shared" ca="1" si="2347"/>
        <v>3</v>
      </c>
      <c r="T4334">
        <f t="shared" ca="1" si="2348"/>
        <v>5</v>
      </c>
      <c r="U4334">
        <f t="shared" ca="1" si="2349"/>
        <v>4</v>
      </c>
      <c r="V4334">
        <f t="shared" ca="1" si="2350"/>
        <v>8</v>
      </c>
      <c r="X4334">
        <f t="shared" si="2352"/>
        <v>4334</v>
      </c>
      <c r="Y4334">
        <f t="shared" si="2353"/>
        <v>4252</v>
      </c>
      <c r="Z4334">
        <f t="shared" si="2354"/>
        <v>4253</v>
      </c>
      <c r="AA4334">
        <f t="shared" si="2351"/>
        <v>4451</v>
      </c>
      <c r="AB4334">
        <f t="shared" si="2328"/>
        <v>200</v>
      </c>
      <c r="AM4334" t="str">
        <f t="shared" si="2329"/>
        <v>201905KS</v>
      </c>
      <c r="AN4334">
        <f t="shared" ca="1" si="2337"/>
        <v>13.000005591277608</v>
      </c>
      <c r="AO4334">
        <f t="shared" ca="1" si="2338"/>
        <v>2.9997204361196532</v>
      </c>
      <c r="AP4334">
        <f t="shared" ca="1" si="2330"/>
        <v>5</v>
      </c>
      <c r="AQ4334">
        <f t="shared" ca="1" si="2331"/>
        <v>4.0005591277606927</v>
      </c>
      <c r="AR4334">
        <f t="shared" ca="1" si="2332"/>
        <v>7.9997204361196532</v>
      </c>
      <c r="AS4334">
        <f ca="1">P4334/J4334</f>
        <v>8.0459711018333033E-2</v>
      </c>
    </row>
    <row r="4335" spans="1:45" x14ac:dyDescent="0.4">
      <c r="A4335">
        <f t="shared" si="2327"/>
        <v>201905</v>
      </c>
      <c r="B4335" t="s">
        <v>371</v>
      </c>
      <c r="C4335" t="s">
        <v>288</v>
      </c>
      <c r="D4335" t="str">
        <f t="shared" ca="1" si="2336"/>
        <v>I102</v>
      </c>
      <c r="E4335">
        <f t="shared" ca="1" si="2339"/>
        <v>46</v>
      </c>
      <c r="F4335">
        <f t="shared" ca="1" si="2340"/>
        <v>12</v>
      </c>
      <c r="G4335" t="str">
        <f t="shared" ca="1" si="2333"/>
        <v>S10</v>
      </c>
      <c r="H4335" t="str">
        <f t="shared" ca="1" si="2334"/>
        <v>S107</v>
      </c>
      <c r="I4335">
        <f ca="1">VLOOKUP(D4335,PRC!$A$2:$B$21,2,0)*E4335</f>
        <v>1840000</v>
      </c>
      <c r="J4335">
        <f t="shared" ca="1" si="2341"/>
        <v>1508796</v>
      </c>
      <c r="K4335">
        <f ca="1">VLOOKUP(D4335,PRC!$A$1:$C$21,3,0)*E4335</f>
        <v>864800</v>
      </c>
      <c r="L4335">
        <f t="shared" ca="1" si="2342"/>
        <v>18000</v>
      </c>
      <c r="M4335">
        <f t="shared" ca="1" si="2343"/>
        <v>110000</v>
      </c>
      <c r="N4335">
        <f t="shared" ca="1" si="2344"/>
        <v>129000</v>
      </c>
      <c r="O4335">
        <f t="shared" ca="1" si="2345"/>
        <v>129000</v>
      </c>
      <c r="P4335">
        <f t="shared" ca="1" si="2335"/>
        <v>257996</v>
      </c>
      <c r="Q4335">
        <f ca="1">IF(P4335&gt;0,1,0)</f>
        <v>1</v>
      </c>
      <c r="R4335">
        <f t="shared" ca="1" si="2346"/>
        <v>18</v>
      </c>
      <c r="S4335">
        <f t="shared" ca="1" si="2347"/>
        <v>1</v>
      </c>
      <c r="T4335">
        <f t="shared" ca="1" si="2348"/>
        <v>6</v>
      </c>
      <c r="U4335">
        <f t="shared" ca="1" si="2349"/>
        <v>7</v>
      </c>
      <c r="V4335">
        <f t="shared" ca="1" si="2350"/>
        <v>7</v>
      </c>
      <c r="X4335">
        <f t="shared" si="2352"/>
        <v>4335</v>
      </c>
      <c r="Y4335">
        <f t="shared" si="2353"/>
        <v>4252</v>
      </c>
      <c r="Z4335">
        <f t="shared" si="2354"/>
        <v>4253</v>
      </c>
      <c r="AA4335">
        <f t="shared" si="2351"/>
        <v>4451</v>
      </c>
      <c r="AB4335">
        <f t="shared" si="2328"/>
        <v>200</v>
      </c>
      <c r="AM4335" t="str">
        <f t="shared" si="2329"/>
        <v>201905KS</v>
      </c>
      <c r="AN4335">
        <f t="shared" ca="1" si="2337"/>
        <v>18.000217391304353</v>
      </c>
      <c r="AO4335">
        <f t="shared" ca="1" si="2338"/>
        <v>0.97826086956521752</v>
      </c>
      <c r="AP4335">
        <f t="shared" ca="1" si="2330"/>
        <v>5.9782608695652177</v>
      </c>
      <c r="AQ4335">
        <f t="shared" ca="1" si="2331"/>
        <v>7.0108695652173907</v>
      </c>
      <c r="AR4335">
        <f t="shared" ca="1" si="2332"/>
        <v>7.0108695652173907</v>
      </c>
      <c r="AS4335">
        <f ca="1">P4335/J4335</f>
        <v>0.17099462087651346</v>
      </c>
    </row>
    <row r="4336" spans="1:45" x14ac:dyDescent="0.4">
      <c r="A4336">
        <f t="shared" si="2327"/>
        <v>201905</v>
      </c>
      <c r="B4336" t="s">
        <v>372</v>
      </c>
      <c r="C4336" t="s">
        <v>288</v>
      </c>
      <c r="D4336" t="str">
        <f t="shared" ca="1" si="2336"/>
        <v>I117</v>
      </c>
      <c r="E4336">
        <f t="shared" ca="1" si="2339"/>
        <v>47</v>
      </c>
      <c r="F4336">
        <f t="shared" ca="1" si="2340"/>
        <v>11</v>
      </c>
      <c r="G4336" t="str">
        <f t="shared" ca="1" si="2333"/>
        <v>S11</v>
      </c>
      <c r="H4336" t="str">
        <f t="shared" ca="1" si="2334"/>
        <v>S115</v>
      </c>
      <c r="I4336">
        <f ca="1">VLOOKUP(D4336,PRC!$A$2:$B$21,2,0)*E4336</f>
        <v>117500000</v>
      </c>
      <c r="J4336">
        <f t="shared" ca="1" si="2341"/>
        <v>103399996</v>
      </c>
      <c r="K4336">
        <f ca="1">VLOOKUP(D4336,PRC!$A$1:$C$21,3,0)*E4336</f>
        <v>54050000</v>
      </c>
      <c r="L4336">
        <f t="shared" ca="1" si="2342"/>
        <v>1175000</v>
      </c>
      <c r="M4336">
        <f t="shared" ca="1" si="2343"/>
        <v>4700000</v>
      </c>
      <c r="N4336">
        <f t="shared" ca="1" si="2344"/>
        <v>8225000</v>
      </c>
      <c r="O4336">
        <f t="shared" ca="1" si="2345"/>
        <v>8225000</v>
      </c>
      <c r="P4336">
        <f t="shared" ca="1" si="2335"/>
        <v>27024996</v>
      </c>
      <c r="Q4336">
        <f ca="1">IF(P4336&gt;0,1,0)</f>
        <v>1</v>
      </c>
      <c r="R4336">
        <f t="shared" ca="1" si="2346"/>
        <v>12</v>
      </c>
      <c r="S4336">
        <f t="shared" ca="1" si="2347"/>
        <v>1</v>
      </c>
      <c r="T4336">
        <f t="shared" ca="1" si="2348"/>
        <v>4</v>
      </c>
      <c r="U4336">
        <f t="shared" ca="1" si="2349"/>
        <v>7</v>
      </c>
      <c r="V4336">
        <f t="shared" ca="1" si="2350"/>
        <v>7</v>
      </c>
      <c r="X4336">
        <f t="shared" si="2352"/>
        <v>4336</v>
      </c>
      <c r="Y4336">
        <f t="shared" si="2353"/>
        <v>4252</v>
      </c>
      <c r="Z4336">
        <f t="shared" si="2354"/>
        <v>4253</v>
      </c>
      <c r="AA4336">
        <f t="shared" si="2351"/>
        <v>4451</v>
      </c>
      <c r="AB4336">
        <f t="shared" si="2328"/>
        <v>200</v>
      </c>
      <c r="AM4336" t="str">
        <f t="shared" si="2329"/>
        <v>201905KS</v>
      </c>
      <c r="AN4336">
        <f t="shared" ca="1" si="2337"/>
        <v>12.000003404255322</v>
      </c>
      <c r="AO4336">
        <f t="shared" ca="1" si="2338"/>
        <v>1</v>
      </c>
      <c r="AP4336">
        <f t="shared" ca="1" si="2330"/>
        <v>4</v>
      </c>
      <c r="AQ4336">
        <f t="shared" ca="1" si="2331"/>
        <v>7.0000000000000009</v>
      </c>
      <c r="AR4336">
        <f t="shared" ca="1" si="2332"/>
        <v>7.0000000000000009</v>
      </c>
      <c r="AS4336">
        <f ca="1">P4336/J4336</f>
        <v>0.2613636077896947</v>
      </c>
    </row>
    <row r="4337" spans="1:45" x14ac:dyDescent="0.4">
      <c r="A4337">
        <f t="shared" si="2327"/>
        <v>201905</v>
      </c>
      <c r="B4337" t="s">
        <v>373</v>
      </c>
      <c r="C4337" t="s">
        <v>288</v>
      </c>
      <c r="D4337" t="str">
        <f t="shared" ca="1" si="2336"/>
        <v>I120</v>
      </c>
      <c r="E4337">
        <f t="shared" ca="1" si="2339"/>
        <v>41</v>
      </c>
      <c r="F4337">
        <f t="shared" ca="1" si="2340"/>
        <v>19</v>
      </c>
      <c r="G4337" t="str">
        <f t="shared" ca="1" si="2333"/>
        <v>S11</v>
      </c>
      <c r="H4337" t="str">
        <f t="shared" ca="1" si="2334"/>
        <v>S115</v>
      </c>
      <c r="I4337">
        <f ca="1">VLOOKUP(D4337,PRC!$A$2:$B$21,2,0)*E4337</f>
        <v>176300000</v>
      </c>
      <c r="J4337">
        <f t="shared" ca="1" si="2341"/>
        <v>141039996</v>
      </c>
      <c r="K4337">
        <f ca="1">VLOOKUP(D4337,PRC!$A$1:$C$21,3,0)*E4337</f>
        <v>79335000</v>
      </c>
      <c r="L4337">
        <f t="shared" ca="1" si="2342"/>
        <v>3526000</v>
      </c>
      <c r="M4337">
        <f t="shared" ca="1" si="2343"/>
        <v>7052000</v>
      </c>
      <c r="N4337">
        <f t="shared" ca="1" si="2344"/>
        <v>12341000</v>
      </c>
      <c r="O4337">
        <f t="shared" ca="1" si="2345"/>
        <v>12341000</v>
      </c>
      <c r="P4337">
        <f t="shared" ca="1" si="2335"/>
        <v>26444996</v>
      </c>
      <c r="Q4337">
        <f ca="1">IF(P4337&gt;0,1,0)</f>
        <v>1</v>
      </c>
      <c r="R4337">
        <f t="shared" ca="1" si="2346"/>
        <v>20</v>
      </c>
      <c r="S4337">
        <f t="shared" ca="1" si="2347"/>
        <v>2</v>
      </c>
      <c r="T4337">
        <f t="shared" ca="1" si="2348"/>
        <v>4</v>
      </c>
      <c r="U4337">
        <f t="shared" ca="1" si="2349"/>
        <v>7</v>
      </c>
      <c r="V4337">
        <f t="shared" ca="1" si="2350"/>
        <v>7</v>
      </c>
      <c r="X4337">
        <f t="shared" si="2352"/>
        <v>4337</v>
      </c>
      <c r="Y4337">
        <f t="shared" si="2353"/>
        <v>4252</v>
      </c>
      <c r="Z4337">
        <f t="shared" si="2354"/>
        <v>4253</v>
      </c>
      <c r="AA4337">
        <f t="shared" si="2351"/>
        <v>4451</v>
      </c>
      <c r="AB4337">
        <f t="shared" si="2328"/>
        <v>200</v>
      </c>
      <c r="AM4337" t="str">
        <f t="shared" si="2329"/>
        <v>201905KS</v>
      </c>
      <c r="AN4337">
        <f t="shared" ca="1" si="2337"/>
        <v>20.000002268859895</v>
      </c>
      <c r="AO4337">
        <f t="shared" ca="1" si="2338"/>
        <v>2</v>
      </c>
      <c r="AP4337">
        <f t="shared" ca="1" si="2330"/>
        <v>4</v>
      </c>
      <c r="AQ4337">
        <f t="shared" ca="1" si="2331"/>
        <v>7.0000000000000009</v>
      </c>
      <c r="AR4337">
        <f t="shared" ca="1" si="2332"/>
        <v>7.0000000000000009</v>
      </c>
      <c r="AS4337">
        <f ca="1">P4337/J4337</f>
        <v>0.187499976956891</v>
      </c>
    </row>
    <row r="4338" spans="1:45" x14ac:dyDescent="0.4">
      <c r="A4338">
        <f t="shared" si="2327"/>
        <v>201905</v>
      </c>
      <c r="B4338" t="s">
        <v>374</v>
      </c>
      <c r="C4338" t="s">
        <v>288</v>
      </c>
      <c r="D4338" t="str">
        <f t="shared" ca="1" si="2336"/>
        <v>I104</v>
      </c>
      <c r="E4338">
        <f t="shared" ca="1" si="2339"/>
        <v>58</v>
      </c>
      <c r="F4338">
        <f t="shared" ca="1" si="2340"/>
        <v>17</v>
      </c>
      <c r="G4338" t="str">
        <f t="shared" ca="1" si="2333"/>
        <v>S11</v>
      </c>
      <c r="H4338" t="str">
        <f t="shared" ca="1" si="2334"/>
        <v>S117</v>
      </c>
      <c r="I4338">
        <f ca="1">VLOOKUP(D4338,PRC!$A$2:$B$21,2,0)*E4338</f>
        <v>4060000</v>
      </c>
      <c r="J4338">
        <f t="shared" ca="1" si="2341"/>
        <v>3410396</v>
      </c>
      <c r="K4338">
        <f ca="1">VLOOKUP(D4338,PRC!$A$1:$C$21,3,0)*E4338</f>
        <v>1705200</v>
      </c>
      <c r="L4338">
        <f t="shared" ca="1" si="2342"/>
        <v>41000</v>
      </c>
      <c r="M4338">
        <f t="shared" ca="1" si="2343"/>
        <v>162000</v>
      </c>
      <c r="N4338">
        <f t="shared" ca="1" si="2344"/>
        <v>244000</v>
      </c>
      <c r="O4338">
        <f t="shared" ca="1" si="2345"/>
        <v>203000</v>
      </c>
      <c r="P4338">
        <f t="shared" ca="1" si="2335"/>
        <v>1055196</v>
      </c>
      <c r="Q4338">
        <f ca="1">IF(P4338&gt;0,1,0)</f>
        <v>1</v>
      </c>
      <c r="R4338">
        <f t="shared" ca="1" si="2346"/>
        <v>16</v>
      </c>
      <c r="S4338">
        <f t="shared" ca="1" si="2347"/>
        <v>1</v>
      </c>
      <c r="T4338">
        <f t="shared" ca="1" si="2348"/>
        <v>4</v>
      </c>
      <c r="U4338">
        <f t="shared" ca="1" si="2349"/>
        <v>6</v>
      </c>
      <c r="V4338">
        <f t="shared" ca="1" si="2350"/>
        <v>5</v>
      </c>
      <c r="X4338">
        <f t="shared" si="2352"/>
        <v>4338</v>
      </c>
      <c r="Y4338">
        <f t="shared" si="2353"/>
        <v>4252</v>
      </c>
      <c r="Z4338">
        <f t="shared" si="2354"/>
        <v>4253</v>
      </c>
      <c r="AA4338">
        <f t="shared" si="2351"/>
        <v>4451</v>
      </c>
      <c r="AB4338">
        <f t="shared" si="2328"/>
        <v>200</v>
      </c>
      <c r="AM4338" t="str">
        <f t="shared" si="2329"/>
        <v>201905KS</v>
      </c>
      <c r="AN4338">
        <f t="shared" ca="1" si="2337"/>
        <v>16.000098522167484</v>
      </c>
      <c r="AO4338">
        <f t="shared" ca="1" si="2338"/>
        <v>1.0098522167487685</v>
      </c>
      <c r="AP4338">
        <f t="shared" ca="1" si="2330"/>
        <v>3.9901477832512313</v>
      </c>
      <c r="AQ4338">
        <f t="shared" ca="1" si="2331"/>
        <v>6.0098522167487687</v>
      </c>
      <c r="AR4338">
        <f t="shared" ca="1" si="2332"/>
        <v>5</v>
      </c>
      <c r="AS4338">
        <f ca="1">P4338/J4338</f>
        <v>0.30940571124291727</v>
      </c>
    </row>
    <row r="4339" spans="1:45" x14ac:dyDescent="0.4">
      <c r="A4339">
        <f t="shared" si="2327"/>
        <v>201905</v>
      </c>
      <c r="B4339" t="s">
        <v>375</v>
      </c>
      <c r="C4339" t="s">
        <v>288</v>
      </c>
      <c r="D4339" t="str">
        <f t="shared" ca="1" si="2336"/>
        <v>I102</v>
      </c>
      <c r="E4339">
        <f t="shared" ca="1" si="2339"/>
        <v>40</v>
      </c>
      <c r="F4339">
        <f t="shared" ca="1" si="2340"/>
        <v>19</v>
      </c>
      <c r="G4339" t="str">
        <f t="shared" ca="1" si="2333"/>
        <v>S11</v>
      </c>
      <c r="H4339" t="str">
        <f t="shared" ca="1" si="2334"/>
        <v>S118</v>
      </c>
      <c r="I4339">
        <f ca="1">VLOOKUP(D4339,PRC!$A$2:$B$21,2,0)*E4339</f>
        <v>1600000</v>
      </c>
      <c r="J4339">
        <f t="shared" ca="1" si="2341"/>
        <v>1295996</v>
      </c>
      <c r="K4339">
        <f ca="1">VLOOKUP(D4339,PRC!$A$1:$C$21,3,0)*E4339</f>
        <v>752000</v>
      </c>
      <c r="L4339">
        <f t="shared" ca="1" si="2342"/>
        <v>32000</v>
      </c>
      <c r="M4339">
        <f t="shared" ca="1" si="2343"/>
        <v>112000</v>
      </c>
      <c r="N4339">
        <f t="shared" ca="1" si="2344"/>
        <v>96000</v>
      </c>
      <c r="O4339">
        <f t="shared" ca="1" si="2345"/>
        <v>112000</v>
      </c>
      <c r="P4339">
        <f t="shared" ca="1" si="2335"/>
        <v>191996</v>
      </c>
      <c r="Q4339">
        <f ca="1">IF(P4339&gt;0,1,0)</f>
        <v>1</v>
      </c>
      <c r="R4339">
        <f t="shared" ca="1" si="2346"/>
        <v>19</v>
      </c>
      <c r="S4339">
        <f t="shared" ca="1" si="2347"/>
        <v>2</v>
      </c>
      <c r="T4339">
        <f t="shared" ca="1" si="2348"/>
        <v>7</v>
      </c>
      <c r="U4339">
        <f t="shared" ca="1" si="2349"/>
        <v>6</v>
      </c>
      <c r="V4339">
        <f t="shared" ca="1" si="2350"/>
        <v>7</v>
      </c>
      <c r="X4339">
        <f t="shared" si="2352"/>
        <v>4339</v>
      </c>
      <c r="Y4339">
        <f t="shared" si="2353"/>
        <v>4252</v>
      </c>
      <c r="Z4339">
        <f t="shared" si="2354"/>
        <v>4253</v>
      </c>
      <c r="AA4339">
        <f t="shared" si="2351"/>
        <v>4451</v>
      </c>
      <c r="AB4339">
        <f t="shared" si="2328"/>
        <v>200</v>
      </c>
      <c r="AM4339" t="str">
        <f t="shared" si="2329"/>
        <v>201905KS</v>
      </c>
      <c r="AN4339">
        <f t="shared" ca="1" si="2337"/>
        <v>19.000249999999998</v>
      </c>
      <c r="AO4339">
        <f t="shared" ca="1" si="2338"/>
        <v>2</v>
      </c>
      <c r="AP4339">
        <f t="shared" ca="1" si="2330"/>
        <v>7.0000000000000009</v>
      </c>
      <c r="AQ4339">
        <f t="shared" ca="1" si="2331"/>
        <v>6</v>
      </c>
      <c r="AR4339">
        <f t="shared" ca="1" si="2332"/>
        <v>7.0000000000000009</v>
      </c>
      <c r="AS4339">
        <f ca="1">P4339/J4339</f>
        <v>0.14814551896765113</v>
      </c>
    </row>
    <row r="4340" spans="1:45" x14ac:dyDescent="0.4">
      <c r="A4340">
        <f t="shared" si="2327"/>
        <v>201905</v>
      </c>
      <c r="B4340" t="s">
        <v>376</v>
      </c>
      <c r="C4340" t="s">
        <v>288</v>
      </c>
      <c r="D4340" t="str">
        <f t="shared" ca="1" si="2336"/>
        <v>I109</v>
      </c>
      <c r="E4340">
        <f t="shared" ca="1" si="2339"/>
        <v>54</v>
      </c>
      <c r="F4340">
        <f t="shared" ca="1" si="2340"/>
        <v>15</v>
      </c>
      <c r="G4340" t="str">
        <f t="shared" ca="1" si="2333"/>
        <v>S11</v>
      </c>
      <c r="H4340" t="str">
        <f t="shared" ca="1" si="2334"/>
        <v>S116</v>
      </c>
      <c r="I4340">
        <f ca="1">VLOOKUP(D4340,PRC!$A$2:$B$21,2,0)*E4340</f>
        <v>27000000</v>
      </c>
      <c r="J4340">
        <f t="shared" ca="1" si="2341"/>
        <v>22679996</v>
      </c>
      <c r="K4340">
        <f ca="1">VLOOKUP(D4340,PRC!$A$1:$C$21,3,0)*E4340</f>
        <v>10800000</v>
      </c>
      <c r="L4340">
        <f t="shared" ca="1" si="2342"/>
        <v>810000</v>
      </c>
      <c r="M4340">
        <f t="shared" ca="1" si="2343"/>
        <v>1620000</v>
      </c>
      <c r="N4340">
        <f t="shared" ca="1" si="2344"/>
        <v>1890000</v>
      </c>
      <c r="O4340">
        <f t="shared" ca="1" si="2345"/>
        <v>1890000</v>
      </c>
      <c r="P4340">
        <f t="shared" ca="1" si="2335"/>
        <v>5669996</v>
      </c>
      <c r="Q4340">
        <f ca="1">IF(P4340&gt;0,1,0)</f>
        <v>1</v>
      </c>
      <c r="R4340">
        <f t="shared" ca="1" si="2346"/>
        <v>16</v>
      </c>
      <c r="S4340">
        <f t="shared" ca="1" si="2347"/>
        <v>3</v>
      </c>
      <c r="T4340">
        <f t="shared" ca="1" si="2348"/>
        <v>6</v>
      </c>
      <c r="U4340">
        <f t="shared" ca="1" si="2349"/>
        <v>7</v>
      </c>
      <c r="V4340">
        <f t="shared" ca="1" si="2350"/>
        <v>7</v>
      </c>
      <c r="X4340">
        <f t="shared" si="2352"/>
        <v>4340</v>
      </c>
      <c r="Y4340">
        <f t="shared" si="2353"/>
        <v>4252</v>
      </c>
      <c r="Z4340">
        <f t="shared" si="2354"/>
        <v>4253</v>
      </c>
      <c r="AA4340">
        <f t="shared" si="2351"/>
        <v>4451</v>
      </c>
      <c r="AB4340">
        <f t="shared" si="2328"/>
        <v>200</v>
      </c>
      <c r="AM4340" t="str">
        <f t="shared" si="2329"/>
        <v>201905KS</v>
      </c>
      <c r="AN4340">
        <f t="shared" ca="1" si="2337"/>
        <v>16.000014814814811</v>
      </c>
      <c r="AO4340">
        <f t="shared" ca="1" si="2338"/>
        <v>3</v>
      </c>
      <c r="AP4340">
        <f t="shared" ca="1" si="2330"/>
        <v>6</v>
      </c>
      <c r="AQ4340">
        <f t="shared" ca="1" si="2331"/>
        <v>7.0000000000000009</v>
      </c>
      <c r="AR4340">
        <f t="shared" ca="1" si="2332"/>
        <v>7.0000000000000009</v>
      </c>
      <c r="AS4340">
        <f ca="1">P4340/J4340</f>
        <v>0.24999986772484439</v>
      </c>
    </row>
    <row r="4341" spans="1:45" x14ac:dyDescent="0.4">
      <c r="A4341">
        <f t="shared" si="2327"/>
        <v>201905</v>
      </c>
      <c r="B4341" t="s">
        <v>377</v>
      </c>
      <c r="C4341" t="s">
        <v>288</v>
      </c>
      <c r="D4341" t="str">
        <f t="shared" ca="1" si="2336"/>
        <v>I101</v>
      </c>
      <c r="E4341">
        <f t="shared" ca="1" si="2339"/>
        <v>26</v>
      </c>
      <c r="F4341">
        <f t="shared" ca="1" si="2340"/>
        <v>11</v>
      </c>
      <c r="G4341" t="str">
        <f t="shared" ca="1" si="2333"/>
        <v>S11</v>
      </c>
      <c r="H4341" t="str">
        <f t="shared" ca="1" si="2334"/>
        <v>S114</v>
      </c>
      <c r="I4341">
        <f ca="1">VLOOKUP(D4341,PRC!$A$2:$B$21,2,0)*E4341</f>
        <v>780000</v>
      </c>
      <c r="J4341">
        <f t="shared" ca="1" si="2341"/>
        <v>662996</v>
      </c>
      <c r="K4341">
        <f ca="1">VLOOKUP(D4341,PRC!$A$1:$C$21,3,0)*E4341</f>
        <v>405600</v>
      </c>
      <c r="L4341">
        <f t="shared" ca="1" si="2342"/>
        <v>8000</v>
      </c>
      <c r="M4341">
        <f t="shared" ca="1" si="2343"/>
        <v>31000</v>
      </c>
      <c r="N4341">
        <f t="shared" ca="1" si="2344"/>
        <v>55000</v>
      </c>
      <c r="O4341">
        <f t="shared" ca="1" si="2345"/>
        <v>55000</v>
      </c>
      <c r="P4341">
        <f t="shared" ca="1" si="2335"/>
        <v>108396</v>
      </c>
      <c r="Q4341">
        <f ca="1">IF(P4341&gt;0,1,0)</f>
        <v>1</v>
      </c>
      <c r="R4341">
        <f t="shared" ca="1" si="2346"/>
        <v>15</v>
      </c>
      <c r="S4341">
        <f t="shared" ca="1" si="2347"/>
        <v>1</v>
      </c>
      <c r="T4341">
        <f t="shared" ca="1" si="2348"/>
        <v>4</v>
      </c>
      <c r="U4341">
        <f t="shared" ca="1" si="2349"/>
        <v>7</v>
      </c>
      <c r="V4341">
        <f t="shared" ca="1" si="2350"/>
        <v>7</v>
      </c>
      <c r="X4341">
        <f t="shared" si="2352"/>
        <v>4341</v>
      </c>
      <c r="Y4341">
        <f t="shared" si="2353"/>
        <v>4252</v>
      </c>
      <c r="Z4341">
        <f t="shared" si="2354"/>
        <v>4253</v>
      </c>
      <c r="AA4341">
        <f t="shared" si="2351"/>
        <v>4451</v>
      </c>
      <c r="AB4341">
        <f t="shared" si="2328"/>
        <v>200</v>
      </c>
      <c r="AM4341" t="str">
        <f t="shared" si="2329"/>
        <v>201905KS</v>
      </c>
      <c r="AN4341">
        <f t="shared" ca="1" si="2337"/>
        <v>15.000512820512824</v>
      </c>
      <c r="AO4341">
        <f t="shared" ca="1" si="2338"/>
        <v>1.0256410256410255</v>
      </c>
      <c r="AP4341">
        <f t="shared" ca="1" si="2330"/>
        <v>3.974358974358974</v>
      </c>
      <c r="AQ4341">
        <f t="shared" ca="1" si="2331"/>
        <v>7.0512820512820511</v>
      </c>
      <c r="AR4341">
        <f t="shared" ca="1" si="2332"/>
        <v>7.0512820512820511</v>
      </c>
      <c r="AS4341">
        <f ca="1">P4341/J4341</f>
        <v>0.16349419906002449</v>
      </c>
    </row>
    <row r="4342" spans="1:45" x14ac:dyDescent="0.4">
      <c r="A4342">
        <f t="shared" si="2327"/>
        <v>201905</v>
      </c>
      <c r="B4342" t="s">
        <v>378</v>
      </c>
      <c r="C4342" t="s">
        <v>288</v>
      </c>
      <c r="D4342" t="str">
        <f t="shared" ca="1" si="2336"/>
        <v>I106</v>
      </c>
      <c r="E4342">
        <f t="shared" ca="1" si="2339"/>
        <v>28</v>
      </c>
      <c r="F4342">
        <f t="shared" ca="1" si="2340"/>
        <v>12</v>
      </c>
      <c r="G4342" t="str">
        <f t="shared" ca="1" si="2333"/>
        <v>S12</v>
      </c>
      <c r="H4342" t="str">
        <f t="shared" ca="1" si="2334"/>
        <v>S120</v>
      </c>
      <c r="I4342">
        <f ca="1">VLOOKUP(D4342,PRC!$A$2:$B$21,2,0)*E4342</f>
        <v>560000</v>
      </c>
      <c r="J4342">
        <f t="shared" ca="1" si="2341"/>
        <v>481596</v>
      </c>
      <c r="K4342">
        <f ca="1">VLOOKUP(D4342,PRC!$A$1:$C$21,3,0)*E4342</f>
        <v>296800</v>
      </c>
      <c r="L4342">
        <f t="shared" ca="1" si="2342"/>
        <v>17000</v>
      </c>
      <c r="M4342">
        <f t="shared" ca="1" si="2343"/>
        <v>22000</v>
      </c>
      <c r="N4342">
        <f t="shared" ca="1" si="2344"/>
        <v>17000</v>
      </c>
      <c r="O4342">
        <f t="shared" ca="1" si="2345"/>
        <v>34000</v>
      </c>
      <c r="P4342">
        <f t="shared" ca="1" si="2335"/>
        <v>94796</v>
      </c>
      <c r="Q4342">
        <f ca="1">IF(P4342&gt;0,1,0)</f>
        <v>1</v>
      </c>
      <c r="R4342">
        <f t="shared" ca="1" si="2346"/>
        <v>14</v>
      </c>
      <c r="S4342">
        <f t="shared" ca="1" si="2347"/>
        <v>3</v>
      </c>
      <c r="T4342">
        <f t="shared" ca="1" si="2348"/>
        <v>4</v>
      </c>
      <c r="U4342">
        <f t="shared" ca="1" si="2349"/>
        <v>3</v>
      </c>
      <c r="V4342">
        <f t="shared" ca="1" si="2350"/>
        <v>6</v>
      </c>
      <c r="X4342">
        <f t="shared" si="2352"/>
        <v>4342</v>
      </c>
      <c r="Y4342">
        <f t="shared" si="2353"/>
        <v>4252</v>
      </c>
      <c r="Z4342">
        <f t="shared" si="2354"/>
        <v>4253</v>
      </c>
      <c r="AA4342">
        <f t="shared" si="2351"/>
        <v>4451</v>
      </c>
      <c r="AB4342">
        <f t="shared" si="2328"/>
        <v>200</v>
      </c>
      <c r="AM4342" t="str">
        <f t="shared" si="2329"/>
        <v>201905KS</v>
      </c>
      <c r="AN4342">
        <f t="shared" ca="1" si="2337"/>
        <v>14.000714285714288</v>
      </c>
      <c r="AO4342">
        <f t="shared" ca="1" si="2338"/>
        <v>3.0357142857142856</v>
      </c>
      <c r="AP4342">
        <f t="shared" ca="1" si="2330"/>
        <v>3.9285714285714284</v>
      </c>
      <c r="AQ4342">
        <f t="shared" ca="1" si="2331"/>
        <v>3.0357142857142856</v>
      </c>
      <c r="AR4342">
        <f t="shared" ca="1" si="2332"/>
        <v>6.0714285714285712</v>
      </c>
      <c r="AS4342">
        <f ca="1">P4342/J4342</f>
        <v>0.19683718303308168</v>
      </c>
    </row>
    <row r="4343" spans="1:45" x14ac:dyDescent="0.4">
      <c r="A4343">
        <f t="shared" si="2327"/>
        <v>201905</v>
      </c>
      <c r="B4343" t="s">
        <v>379</v>
      </c>
      <c r="C4343" t="s">
        <v>288</v>
      </c>
      <c r="D4343" t="str">
        <f t="shared" ca="1" si="2336"/>
        <v>I104</v>
      </c>
      <c r="E4343">
        <f t="shared" ca="1" si="2339"/>
        <v>30</v>
      </c>
      <c r="F4343">
        <f t="shared" ca="1" si="2340"/>
        <v>12</v>
      </c>
      <c r="G4343" t="str">
        <f t="shared" ca="1" si="2333"/>
        <v>S12</v>
      </c>
      <c r="H4343" t="str">
        <f t="shared" ca="1" si="2334"/>
        <v>S120</v>
      </c>
      <c r="I4343">
        <f ca="1">VLOOKUP(D4343,PRC!$A$2:$B$21,2,0)*E4343</f>
        <v>2100000</v>
      </c>
      <c r="J4343">
        <f t="shared" ca="1" si="2341"/>
        <v>1700996</v>
      </c>
      <c r="K4343">
        <f ca="1">VLOOKUP(D4343,PRC!$A$1:$C$21,3,0)*E4343</f>
        <v>882000</v>
      </c>
      <c r="L4343">
        <f t="shared" ca="1" si="2342"/>
        <v>42000</v>
      </c>
      <c r="M4343">
        <f t="shared" ca="1" si="2343"/>
        <v>105000</v>
      </c>
      <c r="N4343">
        <f t="shared" ca="1" si="2344"/>
        <v>168000</v>
      </c>
      <c r="O4343">
        <f t="shared" ca="1" si="2345"/>
        <v>105000</v>
      </c>
      <c r="P4343">
        <f t="shared" ca="1" si="2335"/>
        <v>398996</v>
      </c>
      <c r="Q4343">
        <f ca="1">IF(P4343&gt;0,1,0)</f>
        <v>1</v>
      </c>
      <c r="R4343">
        <f t="shared" ca="1" si="2346"/>
        <v>19</v>
      </c>
      <c r="S4343">
        <f t="shared" ca="1" si="2347"/>
        <v>2</v>
      </c>
      <c r="T4343">
        <f t="shared" ca="1" si="2348"/>
        <v>5</v>
      </c>
      <c r="U4343">
        <f t="shared" ca="1" si="2349"/>
        <v>8</v>
      </c>
      <c r="V4343">
        <f t="shared" ca="1" si="2350"/>
        <v>5</v>
      </c>
      <c r="X4343">
        <f t="shared" si="2352"/>
        <v>4343</v>
      </c>
      <c r="Y4343">
        <f t="shared" si="2353"/>
        <v>4252</v>
      </c>
      <c r="Z4343">
        <f t="shared" si="2354"/>
        <v>4253</v>
      </c>
      <c r="AA4343">
        <f t="shared" si="2351"/>
        <v>4451</v>
      </c>
      <c r="AB4343">
        <f t="shared" si="2328"/>
        <v>200</v>
      </c>
      <c r="AM4343" t="str">
        <f t="shared" si="2329"/>
        <v>201905KS</v>
      </c>
      <c r="AN4343">
        <f t="shared" ca="1" si="2337"/>
        <v>19.000190476190483</v>
      </c>
      <c r="AO4343">
        <f t="shared" ca="1" si="2338"/>
        <v>2</v>
      </c>
      <c r="AP4343">
        <f t="shared" ca="1" si="2330"/>
        <v>5</v>
      </c>
      <c r="AQ4343">
        <f t="shared" ca="1" si="2331"/>
        <v>8</v>
      </c>
      <c r="AR4343">
        <f t="shared" ca="1" si="2332"/>
        <v>5</v>
      </c>
      <c r="AS4343">
        <f ca="1">P4343/J4343</f>
        <v>0.23456610127243097</v>
      </c>
    </row>
    <row r="4344" spans="1:45" x14ac:dyDescent="0.4">
      <c r="A4344">
        <f t="shared" si="2327"/>
        <v>201905</v>
      </c>
      <c r="B4344" t="s">
        <v>380</v>
      </c>
      <c r="C4344" t="s">
        <v>288</v>
      </c>
      <c r="D4344" t="str">
        <f t="shared" ca="1" si="2336"/>
        <v>I106</v>
      </c>
      <c r="E4344">
        <f t="shared" ca="1" si="2339"/>
        <v>22</v>
      </c>
      <c r="F4344">
        <f t="shared" ca="1" si="2340"/>
        <v>20</v>
      </c>
      <c r="G4344" t="str">
        <f t="shared" ca="1" si="2333"/>
        <v>S11</v>
      </c>
      <c r="H4344" t="str">
        <f t="shared" ca="1" si="2334"/>
        <v>S110</v>
      </c>
      <c r="I4344">
        <f ca="1">VLOOKUP(D4344,PRC!$A$2:$B$21,2,0)*E4344</f>
        <v>440000</v>
      </c>
      <c r="J4344">
        <f t="shared" ca="1" si="2341"/>
        <v>360796</v>
      </c>
      <c r="K4344">
        <f ca="1">VLOOKUP(D4344,PRC!$A$1:$C$21,3,0)*E4344</f>
        <v>233200</v>
      </c>
      <c r="L4344">
        <f t="shared" ca="1" si="2342"/>
        <v>4000</v>
      </c>
      <c r="M4344">
        <f t="shared" ca="1" si="2343"/>
        <v>26000</v>
      </c>
      <c r="N4344">
        <f t="shared" ca="1" si="2344"/>
        <v>22000</v>
      </c>
      <c r="O4344">
        <f t="shared" ca="1" si="2345"/>
        <v>26000</v>
      </c>
      <c r="P4344">
        <f t="shared" ca="1" si="2335"/>
        <v>49596</v>
      </c>
      <c r="Q4344">
        <f ca="1">IF(P4344&gt;0,1,0)</f>
        <v>1</v>
      </c>
      <c r="R4344">
        <f t="shared" ca="1" si="2346"/>
        <v>18</v>
      </c>
      <c r="S4344">
        <f t="shared" ca="1" si="2347"/>
        <v>1</v>
      </c>
      <c r="T4344">
        <f t="shared" ca="1" si="2348"/>
        <v>6</v>
      </c>
      <c r="U4344">
        <f t="shared" ca="1" si="2349"/>
        <v>5</v>
      </c>
      <c r="V4344">
        <f t="shared" ca="1" si="2350"/>
        <v>6</v>
      </c>
      <c r="X4344">
        <f t="shared" si="2352"/>
        <v>4344</v>
      </c>
      <c r="Y4344">
        <f t="shared" si="2353"/>
        <v>4252</v>
      </c>
      <c r="Z4344">
        <f t="shared" si="2354"/>
        <v>4253</v>
      </c>
      <c r="AA4344">
        <f t="shared" si="2351"/>
        <v>4451</v>
      </c>
      <c r="AB4344">
        <f t="shared" si="2328"/>
        <v>200</v>
      </c>
      <c r="AM4344" t="str">
        <f t="shared" si="2329"/>
        <v>201905KS</v>
      </c>
      <c r="AN4344">
        <f t="shared" ca="1" si="2337"/>
        <v>18.00090909090909</v>
      </c>
      <c r="AO4344">
        <f t="shared" ca="1" si="2338"/>
        <v>0.90909090909090906</v>
      </c>
      <c r="AP4344">
        <f t="shared" ca="1" si="2330"/>
        <v>5.9090909090909092</v>
      </c>
      <c r="AQ4344">
        <f t="shared" ca="1" si="2331"/>
        <v>5</v>
      </c>
      <c r="AR4344">
        <f t="shared" ca="1" si="2332"/>
        <v>5.9090909090909092</v>
      </c>
      <c r="AS4344">
        <f ca="1">P4344/J4344</f>
        <v>0.13746272131620085</v>
      </c>
    </row>
    <row r="4345" spans="1:45" x14ac:dyDescent="0.4">
      <c r="A4345">
        <f t="shared" si="2327"/>
        <v>201905</v>
      </c>
      <c r="B4345" t="s">
        <v>381</v>
      </c>
      <c r="C4345" t="s">
        <v>288</v>
      </c>
      <c r="D4345" t="str">
        <f t="shared" ca="1" si="2336"/>
        <v>I104</v>
      </c>
      <c r="E4345">
        <f t="shared" ca="1" si="2339"/>
        <v>57</v>
      </c>
      <c r="F4345">
        <f t="shared" ca="1" si="2340"/>
        <v>16</v>
      </c>
      <c r="G4345" t="str">
        <f t="shared" ca="1" si="2333"/>
        <v>S11</v>
      </c>
      <c r="H4345" t="str">
        <f t="shared" ca="1" si="2334"/>
        <v>S112</v>
      </c>
      <c r="I4345">
        <f ca="1">VLOOKUP(D4345,PRC!$A$2:$B$21,2,0)*E4345</f>
        <v>3990000</v>
      </c>
      <c r="J4345">
        <f t="shared" ca="1" si="2341"/>
        <v>3590996</v>
      </c>
      <c r="K4345">
        <f ca="1">VLOOKUP(D4345,PRC!$A$1:$C$21,3,0)*E4345</f>
        <v>1675800</v>
      </c>
      <c r="L4345">
        <f t="shared" ca="1" si="2342"/>
        <v>120000</v>
      </c>
      <c r="M4345">
        <f t="shared" ca="1" si="2343"/>
        <v>200000</v>
      </c>
      <c r="N4345">
        <f t="shared" ca="1" si="2344"/>
        <v>319000</v>
      </c>
      <c r="O4345">
        <f t="shared" ca="1" si="2345"/>
        <v>200000</v>
      </c>
      <c r="P4345">
        <f t="shared" ca="1" si="2335"/>
        <v>1076196</v>
      </c>
      <c r="Q4345">
        <f ca="1">IF(P4345&gt;0,1,0)</f>
        <v>1</v>
      </c>
      <c r="R4345">
        <f t="shared" ca="1" si="2346"/>
        <v>10</v>
      </c>
      <c r="S4345">
        <f t="shared" ca="1" si="2347"/>
        <v>3</v>
      </c>
      <c r="T4345">
        <f t="shared" ca="1" si="2348"/>
        <v>5</v>
      </c>
      <c r="U4345">
        <f t="shared" ca="1" si="2349"/>
        <v>8</v>
      </c>
      <c r="V4345">
        <f t="shared" ca="1" si="2350"/>
        <v>5</v>
      </c>
      <c r="X4345">
        <f t="shared" si="2352"/>
        <v>4345</v>
      </c>
      <c r="Y4345">
        <f t="shared" si="2353"/>
        <v>4252</v>
      </c>
      <c r="Z4345">
        <f t="shared" si="2354"/>
        <v>4253</v>
      </c>
      <c r="AA4345">
        <f t="shared" si="2351"/>
        <v>4451</v>
      </c>
      <c r="AB4345">
        <f t="shared" si="2328"/>
        <v>200</v>
      </c>
      <c r="AM4345" t="str">
        <f t="shared" si="2329"/>
        <v>201905KS</v>
      </c>
      <c r="AN4345">
        <f t="shared" ca="1" si="2337"/>
        <v>10.000100250626565</v>
      </c>
      <c r="AO4345">
        <f t="shared" ca="1" si="2338"/>
        <v>3.007518796992481</v>
      </c>
      <c r="AP4345">
        <f t="shared" ca="1" si="2330"/>
        <v>5.0125313283208017</v>
      </c>
      <c r="AQ4345">
        <f t="shared" ca="1" si="2331"/>
        <v>7.9949874686716802</v>
      </c>
      <c r="AR4345">
        <f t="shared" ca="1" si="2332"/>
        <v>5.0125313283208017</v>
      </c>
      <c r="AS4345">
        <f ca="1">P4345/J4345</f>
        <v>0.29969289857187253</v>
      </c>
    </row>
    <row r="4346" spans="1:45" x14ac:dyDescent="0.4">
      <c r="A4346">
        <f t="shared" si="2327"/>
        <v>201905</v>
      </c>
      <c r="B4346" t="s">
        <v>382</v>
      </c>
      <c r="C4346" t="s">
        <v>288</v>
      </c>
      <c r="D4346" t="str">
        <f t="shared" ca="1" si="2336"/>
        <v>I107</v>
      </c>
      <c r="E4346">
        <f t="shared" ca="1" si="2339"/>
        <v>49</v>
      </c>
      <c r="F4346">
        <f t="shared" ca="1" si="2340"/>
        <v>12</v>
      </c>
      <c r="G4346" t="str">
        <f t="shared" ca="1" si="2333"/>
        <v>S10</v>
      </c>
      <c r="H4346" t="str">
        <f t="shared" ca="1" si="2334"/>
        <v>S101</v>
      </c>
      <c r="I4346">
        <f ca="1">VLOOKUP(D4346,PRC!$A$2:$B$21,2,0)*E4346</f>
        <v>7350000</v>
      </c>
      <c r="J4346">
        <f t="shared" ca="1" si="2341"/>
        <v>6100496</v>
      </c>
      <c r="K4346">
        <f ca="1">VLOOKUP(D4346,PRC!$A$1:$C$21,3,0)*E4346</f>
        <v>4189500</v>
      </c>
      <c r="L4346">
        <f t="shared" ca="1" si="2342"/>
        <v>74000</v>
      </c>
      <c r="M4346">
        <f t="shared" ca="1" si="2343"/>
        <v>294000</v>
      </c>
      <c r="N4346">
        <f t="shared" ca="1" si="2344"/>
        <v>588000</v>
      </c>
      <c r="O4346">
        <f t="shared" ca="1" si="2345"/>
        <v>588000</v>
      </c>
      <c r="P4346">
        <f t="shared" ca="1" si="2335"/>
        <v>366996</v>
      </c>
      <c r="Q4346">
        <f ca="1">IF(P4346&gt;0,1,0)</f>
        <v>1</v>
      </c>
      <c r="R4346">
        <f t="shared" ca="1" si="2346"/>
        <v>17</v>
      </c>
      <c r="S4346">
        <f t="shared" ca="1" si="2347"/>
        <v>1</v>
      </c>
      <c r="T4346">
        <f t="shared" ca="1" si="2348"/>
        <v>4</v>
      </c>
      <c r="U4346">
        <f t="shared" ca="1" si="2349"/>
        <v>8</v>
      </c>
      <c r="V4346">
        <f t="shared" ca="1" si="2350"/>
        <v>8</v>
      </c>
      <c r="X4346">
        <f t="shared" si="2352"/>
        <v>4346</v>
      </c>
      <c r="Y4346">
        <f t="shared" si="2353"/>
        <v>4252</v>
      </c>
      <c r="Z4346">
        <f t="shared" si="2354"/>
        <v>4253</v>
      </c>
      <c r="AA4346">
        <f t="shared" si="2351"/>
        <v>4451</v>
      </c>
      <c r="AB4346">
        <f t="shared" si="2328"/>
        <v>200</v>
      </c>
      <c r="AM4346" t="str">
        <f t="shared" si="2329"/>
        <v>201905KS</v>
      </c>
      <c r="AN4346">
        <f t="shared" ca="1" si="2337"/>
        <v>17.000054421768706</v>
      </c>
      <c r="AO4346">
        <f t="shared" ca="1" si="2338"/>
        <v>1.0068027210884354</v>
      </c>
      <c r="AP4346">
        <f t="shared" ca="1" si="2330"/>
        <v>4</v>
      </c>
      <c r="AQ4346">
        <f t="shared" ca="1" si="2331"/>
        <v>8</v>
      </c>
      <c r="AR4346">
        <f t="shared" ca="1" si="2332"/>
        <v>8</v>
      </c>
      <c r="AS4346">
        <f ca="1">P4346/J4346</f>
        <v>6.0158387121309477E-2</v>
      </c>
    </row>
    <row r="4347" spans="1:45" x14ac:dyDescent="0.4">
      <c r="A4347">
        <f t="shared" si="2327"/>
        <v>201905</v>
      </c>
      <c r="B4347" t="s">
        <v>383</v>
      </c>
      <c r="C4347" t="s">
        <v>288</v>
      </c>
      <c r="D4347" t="str">
        <f t="shared" ca="1" si="2336"/>
        <v>I101</v>
      </c>
      <c r="E4347">
        <f t="shared" ca="1" si="2339"/>
        <v>44</v>
      </c>
      <c r="F4347">
        <f t="shared" ca="1" si="2340"/>
        <v>14</v>
      </c>
      <c r="G4347" t="str">
        <f t="shared" ca="1" si="2333"/>
        <v>S11</v>
      </c>
      <c r="H4347" t="str">
        <f t="shared" ca="1" si="2334"/>
        <v>S110</v>
      </c>
      <c r="I4347">
        <f ca="1">VLOOKUP(D4347,PRC!$A$2:$B$21,2,0)*E4347</f>
        <v>1320000</v>
      </c>
      <c r="J4347">
        <f t="shared" ca="1" si="2341"/>
        <v>1174796</v>
      </c>
      <c r="K4347">
        <f ca="1">VLOOKUP(D4347,PRC!$A$1:$C$21,3,0)*E4347</f>
        <v>686400</v>
      </c>
      <c r="L4347">
        <f t="shared" ca="1" si="2342"/>
        <v>40000</v>
      </c>
      <c r="M4347">
        <f t="shared" ca="1" si="2343"/>
        <v>79000</v>
      </c>
      <c r="N4347">
        <f t="shared" ca="1" si="2344"/>
        <v>40000</v>
      </c>
      <c r="O4347">
        <f t="shared" ca="1" si="2345"/>
        <v>92000</v>
      </c>
      <c r="P4347">
        <f t="shared" ca="1" si="2335"/>
        <v>237396</v>
      </c>
      <c r="Q4347">
        <f ca="1">IF(P4347&gt;0,1,0)</f>
        <v>1</v>
      </c>
      <c r="R4347">
        <f t="shared" ca="1" si="2346"/>
        <v>11</v>
      </c>
      <c r="S4347">
        <f t="shared" ca="1" si="2347"/>
        <v>3</v>
      </c>
      <c r="T4347">
        <f t="shared" ca="1" si="2348"/>
        <v>6</v>
      </c>
      <c r="U4347">
        <f t="shared" ca="1" si="2349"/>
        <v>3</v>
      </c>
      <c r="V4347">
        <f t="shared" ca="1" si="2350"/>
        <v>7</v>
      </c>
      <c r="X4347">
        <f t="shared" si="2352"/>
        <v>4347</v>
      </c>
      <c r="Y4347">
        <f t="shared" si="2353"/>
        <v>4252</v>
      </c>
      <c r="Z4347">
        <f t="shared" si="2354"/>
        <v>4253</v>
      </c>
      <c r="AA4347">
        <f t="shared" si="2351"/>
        <v>4451</v>
      </c>
      <c r="AB4347">
        <f t="shared" si="2328"/>
        <v>200</v>
      </c>
      <c r="AM4347" t="str">
        <f t="shared" si="2329"/>
        <v>201905KS</v>
      </c>
      <c r="AN4347">
        <f t="shared" ca="1" si="2337"/>
        <v>11.000303030303026</v>
      </c>
      <c r="AO4347">
        <f t="shared" ca="1" si="2338"/>
        <v>3.0303030303030303</v>
      </c>
      <c r="AP4347">
        <f t="shared" ca="1" si="2330"/>
        <v>5.9848484848484844</v>
      </c>
      <c r="AQ4347">
        <f t="shared" ca="1" si="2331"/>
        <v>3.0303030303030303</v>
      </c>
      <c r="AR4347">
        <f t="shared" ca="1" si="2332"/>
        <v>6.9696969696969706</v>
      </c>
      <c r="AS4347">
        <f ca="1">P4347/J4347</f>
        <v>0.2020742324624871</v>
      </c>
    </row>
    <row r="4348" spans="1:45" x14ac:dyDescent="0.4">
      <c r="A4348">
        <f t="shared" si="2327"/>
        <v>201905</v>
      </c>
      <c r="B4348" t="s">
        <v>384</v>
      </c>
      <c r="C4348" t="s">
        <v>288</v>
      </c>
      <c r="D4348" t="str">
        <f t="shared" ca="1" si="2336"/>
        <v>I107</v>
      </c>
      <c r="E4348">
        <f t="shared" ca="1" si="2339"/>
        <v>56</v>
      </c>
      <c r="F4348">
        <f t="shared" ca="1" si="2340"/>
        <v>16</v>
      </c>
      <c r="G4348" t="str">
        <f t="shared" ca="1" si="2333"/>
        <v>S11</v>
      </c>
      <c r="H4348" t="str">
        <f t="shared" ca="1" si="2334"/>
        <v>S111</v>
      </c>
      <c r="I4348">
        <f ca="1">VLOOKUP(D4348,PRC!$A$2:$B$21,2,0)*E4348</f>
        <v>8400000</v>
      </c>
      <c r="J4348">
        <f t="shared" ca="1" si="2341"/>
        <v>6971996</v>
      </c>
      <c r="K4348">
        <f ca="1">VLOOKUP(D4348,PRC!$A$1:$C$21,3,0)*E4348</f>
        <v>4788000</v>
      </c>
      <c r="L4348">
        <f t="shared" ca="1" si="2342"/>
        <v>168000</v>
      </c>
      <c r="M4348">
        <f t="shared" ca="1" si="2343"/>
        <v>336000</v>
      </c>
      <c r="N4348">
        <f t="shared" ca="1" si="2344"/>
        <v>504000</v>
      </c>
      <c r="O4348">
        <f t="shared" ca="1" si="2345"/>
        <v>588000</v>
      </c>
      <c r="P4348">
        <f t="shared" ca="1" si="2335"/>
        <v>587996</v>
      </c>
      <c r="Q4348">
        <f ca="1">IF(P4348&gt;0,1,0)</f>
        <v>1</v>
      </c>
      <c r="R4348">
        <f t="shared" ca="1" si="2346"/>
        <v>17</v>
      </c>
      <c r="S4348">
        <f t="shared" ca="1" si="2347"/>
        <v>2</v>
      </c>
      <c r="T4348">
        <f t="shared" ca="1" si="2348"/>
        <v>4</v>
      </c>
      <c r="U4348">
        <f t="shared" ca="1" si="2349"/>
        <v>6</v>
      </c>
      <c r="V4348">
        <f t="shared" ca="1" si="2350"/>
        <v>7</v>
      </c>
      <c r="X4348">
        <f t="shared" si="2352"/>
        <v>4348</v>
      </c>
      <c r="Y4348">
        <f t="shared" si="2353"/>
        <v>4252</v>
      </c>
      <c r="Z4348">
        <f t="shared" si="2354"/>
        <v>4253</v>
      </c>
      <c r="AA4348">
        <f t="shared" si="2351"/>
        <v>4451</v>
      </c>
      <c r="AB4348">
        <f t="shared" si="2328"/>
        <v>200</v>
      </c>
      <c r="AM4348" t="str">
        <f t="shared" si="2329"/>
        <v>201905KS</v>
      </c>
      <c r="AN4348">
        <f t="shared" ca="1" si="2337"/>
        <v>17.000047619047621</v>
      </c>
      <c r="AO4348">
        <f t="shared" ca="1" si="2338"/>
        <v>2</v>
      </c>
      <c r="AP4348">
        <f t="shared" ca="1" si="2330"/>
        <v>4</v>
      </c>
      <c r="AQ4348">
        <f t="shared" ca="1" si="2331"/>
        <v>6</v>
      </c>
      <c r="AR4348">
        <f t="shared" ca="1" si="2332"/>
        <v>7.0000000000000009</v>
      </c>
      <c r="AS4348">
        <f ca="1">P4348/J4348</f>
        <v>8.4336824060140023E-2</v>
      </c>
    </row>
    <row r="4349" spans="1:45" x14ac:dyDescent="0.4">
      <c r="A4349">
        <f t="shared" si="2327"/>
        <v>201905</v>
      </c>
      <c r="B4349" t="s">
        <v>385</v>
      </c>
      <c r="C4349" t="s">
        <v>288</v>
      </c>
      <c r="D4349" t="str">
        <f t="shared" ca="1" si="2336"/>
        <v>I114</v>
      </c>
      <c r="E4349">
        <f t="shared" ca="1" si="2339"/>
        <v>41</v>
      </c>
      <c r="F4349">
        <f t="shared" ca="1" si="2340"/>
        <v>15</v>
      </c>
      <c r="G4349" t="str">
        <f t="shared" ca="1" si="2333"/>
        <v>S10</v>
      </c>
      <c r="H4349" t="str">
        <f t="shared" ca="1" si="2334"/>
        <v>S102</v>
      </c>
      <c r="I4349">
        <f ca="1">VLOOKUP(D4349,PRC!$A$2:$B$21,2,0)*E4349</f>
        <v>9840000</v>
      </c>
      <c r="J4349">
        <f t="shared" ca="1" si="2341"/>
        <v>8265596</v>
      </c>
      <c r="K4349">
        <f ca="1">VLOOKUP(D4349,PRC!$A$1:$C$21,3,0)*E4349</f>
        <v>5707200</v>
      </c>
      <c r="L4349">
        <f t="shared" ca="1" si="2342"/>
        <v>98000</v>
      </c>
      <c r="M4349">
        <f t="shared" ca="1" si="2343"/>
        <v>492000</v>
      </c>
      <c r="N4349">
        <f t="shared" ca="1" si="2344"/>
        <v>689000</v>
      </c>
      <c r="O4349">
        <f t="shared" ca="1" si="2345"/>
        <v>492000</v>
      </c>
      <c r="P4349">
        <f t="shared" ca="1" si="2335"/>
        <v>787396</v>
      </c>
      <c r="Q4349">
        <f ca="1">IF(P4349&gt;0,1,0)</f>
        <v>1</v>
      </c>
      <c r="R4349">
        <f t="shared" ca="1" si="2346"/>
        <v>16</v>
      </c>
      <c r="S4349">
        <f t="shared" ca="1" si="2347"/>
        <v>1</v>
      </c>
      <c r="T4349">
        <f t="shared" ca="1" si="2348"/>
        <v>5</v>
      </c>
      <c r="U4349">
        <f t="shared" ca="1" si="2349"/>
        <v>7</v>
      </c>
      <c r="V4349">
        <f t="shared" ca="1" si="2350"/>
        <v>5</v>
      </c>
      <c r="X4349">
        <f t="shared" si="2352"/>
        <v>4349</v>
      </c>
      <c r="Y4349">
        <f t="shared" si="2353"/>
        <v>4252</v>
      </c>
      <c r="Z4349">
        <f t="shared" si="2354"/>
        <v>4253</v>
      </c>
      <c r="AA4349">
        <f t="shared" si="2351"/>
        <v>4451</v>
      </c>
      <c r="AB4349">
        <f t="shared" si="2328"/>
        <v>200</v>
      </c>
      <c r="AM4349" t="str">
        <f t="shared" si="2329"/>
        <v>201905KS</v>
      </c>
      <c r="AN4349">
        <f t="shared" ca="1" si="2337"/>
        <v>16.0000406504065</v>
      </c>
      <c r="AO4349">
        <f t="shared" ca="1" si="2338"/>
        <v>0.99593495934959353</v>
      </c>
      <c r="AP4349">
        <f t="shared" ca="1" si="2330"/>
        <v>5</v>
      </c>
      <c r="AQ4349">
        <f t="shared" ca="1" si="2331"/>
        <v>7.0020325203252032</v>
      </c>
      <c r="AR4349">
        <f t="shared" ca="1" si="2332"/>
        <v>5</v>
      </c>
      <c r="AS4349">
        <f ca="1">P4349/J4349</f>
        <v>9.5261854075616562E-2</v>
      </c>
    </row>
    <row r="4350" spans="1:45" x14ac:dyDescent="0.4">
      <c r="A4350">
        <f t="shared" si="2327"/>
        <v>201905</v>
      </c>
      <c r="B4350" t="s">
        <v>386</v>
      </c>
      <c r="C4350" t="s">
        <v>288</v>
      </c>
      <c r="D4350" t="str">
        <f t="shared" ca="1" si="2336"/>
        <v>I113</v>
      </c>
      <c r="E4350">
        <f t="shared" ca="1" si="2339"/>
        <v>42</v>
      </c>
      <c r="F4350">
        <f t="shared" ca="1" si="2340"/>
        <v>14</v>
      </c>
      <c r="G4350" t="str">
        <f t="shared" ca="1" si="2333"/>
        <v>S10</v>
      </c>
      <c r="H4350" t="str">
        <f t="shared" ca="1" si="2334"/>
        <v>S102</v>
      </c>
      <c r="I4350">
        <f ca="1">VLOOKUP(D4350,PRC!$A$2:$B$21,2,0)*E4350</f>
        <v>28140000</v>
      </c>
      <c r="J4350">
        <f t="shared" ca="1" si="2341"/>
        <v>22511996</v>
      </c>
      <c r="K4350">
        <f ca="1">VLOOKUP(D4350,PRC!$A$1:$C$21,3,0)*E4350</f>
        <v>12663000</v>
      </c>
      <c r="L4350">
        <f t="shared" ca="1" si="2342"/>
        <v>563000</v>
      </c>
      <c r="M4350">
        <f t="shared" ca="1" si="2343"/>
        <v>1688000</v>
      </c>
      <c r="N4350">
        <f t="shared" ca="1" si="2344"/>
        <v>2251000</v>
      </c>
      <c r="O4350">
        <f t="shared" ca="1" si="2345"/>
        <v>2251000</v>
      </c>
      <c r="P4350">
        <f t="shared" ca="1" si="2335"/>
        <v>3095996</v>
      </c>
      <c r="Q4350">
        <f ca="1">IF(P4350&gt;0,1,0)</f>
        <v>1</v>
      </c>
      <c r="R4350">
        <f t="shared" ca="1" si="2346"/>
        <v>20</v>
      </c>
      <c r="S4350">
        <f t="shared" ca="1" si="2347"/>
        <v>2</v>
      </c>
      <c r="T4350">
        <f t="shared" ca="1" si="2348"/>
        <v>6</v>
      </c>
      <c r="U4350">
        <f t="shared" ca="1" si="2349"/>
        <v>8</v>
      </c>
      <c r="V4350">
        <f t="shared" ca="1" si="2350"/>
        <v>8</v>
      </c>
      <c r="X4350">
        <f t="shared" si="2352"/>
        <v>4350</v>
      </c>
      <c r="Y4350">
        <f t="shared" si="2353"/>
        <v>4252</v>
      </c>
      <c r="Z4350">
        <f t="shared" si="2354"/>
        <v>4253</v>
      </c>
      <c r="AA4350">
        <f t="shared" si="2351"/>
        <v>4451</v>
      </c>
      <c r="AB4350">
        <f t="shared" si="2328"/>
        <v>200</v>
      </c>
      <c r="AM4350" t="str">
        <f t="shared" si="2329"/>
        <v>201905KS</v>
      </c>
      <c r="AN4350">
        <f t="shared" ca="1" si="2337"/>
        <v>20.000014214641084</v>
      </c>
      <c r="AO4350">
        <f t="shared" ca="1" si="2338"/>
        <v>2.0007107320540158</v>
      </c>
      <c r="AP4350">
        <f t="shared" ca="1" si="2330"/>
        <v>5.9985785358919683</v>
      </c>
      <c r="AQ4350">
        <f t="shared" ca="1" si="2331"/>
        <v>7.9992892679459846</v>
      </c>
      <c r="AR4350">
        <f t="shared" ca="1" si="2332"/>
        <v>7.9992892679459846</v>
      </c>
      <c r="AS4350">
        <f ca="1">P4350/J4350</f>
        <v>0.13752649920513491</v>
      </c>
    </row>
    <row r="4351" spans="1:45" x14ac:dyDescent="0.4">
      <c r="A4351">
        <f t="shared" si="2327"/>
        <v>201905</v>
      </c>
      <c r="B4351" t="s">
        <v>387</v>
      </c>
      <c r="C4351" t="s">
        <v>288</v>
      </c>
      <c r="D4351" t="str">
        <f t="shared" ca="1" si="2336"/>
        <v>I107</v>
      </c>
      <c r="E4351">
        <f t="shared" ca="1" si="2339"/>
        <v>58</v>
      </c>
      <c r="F4351">
        <f t="shared" ca="1" si="2340"/>
        <v>13</v>
      </c>
      <c r="G4351" t="str">
        <f t="shared" ca="1" si="2333"/>
        <v>S11</v>
      </c>
      <c r="H4351" t="str">
        <f t="shared" ca="1" si="2334"/>
        <v>S114</v>
      </c>
      <c r="I4351">
        <f ca="1">VLOOKUP(D4351,PRC!$A$2:$B$21,2,0)*E4351</f>
        <v>8700000</v>
      </c>
      <c r="J4351">
        <f t="shared" ca="1" si="2341"/>
        <v>7742996</v>
      </c>
      <c r="K4351">
        <f ca="1">VLOOKUP(D4351,PRC!$A$1:$C$21,3,0)*E4351</f>
        <v>4959000</v>
      </c>
      <c r="L4351">
        <f t="shared" ca="1" si="2342"/>
        <v>174000</v>
      </c>
      <c r="M4351">
        <f t="shared" ca="1" si="2343"/>
        <v>435000</v>
      </c>
      <c r="N4351">
        <f t="shared" ca="1" si="2344"/>
        <v>261000</v>
      </c>
      <c r="O4351">
        <f t="shared" ca="1" si="2345"/>
        <v>435000</v>
      </c>
      <c r="P4351">
        <f t="shared" ca="1" si="2335"/>
        <v>1478996</v>
      </c>
      <c r="Q4351">
        <f ca="1">IF(P4351&gt;0,1,0)</f>
        <v>1</v>
      </c>
      <c r="R4351">
        <f t="shared" ca="1" si="2346"/>
        <v>11</v>
      </c>
      <c r="S4351">
        <f t="shared" ca="1" si="2347"/>
        <v>2</v>
      </c>
      <c r="T4351">
        <f t="shared" ca="1" si="2348"/>
        <v>5</v>
      </c>
      <c r="U4351">
        <f t="shared" ca="1" si="2349"/>
        <v>3</v>
      </c>
      <c r="V4351">
        <f t="shared" ca="1" si="2350"/>
        <v>5</v>
      </c>
      <c r="X4351">
        <f t="shared" si="2352"/>
        <v>4351</v>
      </c>
      <c r="Y4351">
        <f t="shared" si="2353"/>
        <v>4252</v>
      </c>
      <c r="Z4351">
        <f t="shared" si="2354"/>
        <v>4253</v>
      </c>
      <c r="AA4351">
        <f t="shared" si="2351"/>
        <v>4451</v>
      </c>
      <c r="AB4351">
        <f t="shared" si="2328"/>
        <v>200</v>
      </c>
      <c r="AM4351" t="str">
        <f t="shared" si="2329"/>
        <v>201905KS</v>
      </c>
      <c r="AN4351">
        <f t="shared" ca="1" si="2337"/>
        <v>11.000045977011496</v>
      </c>
      <c r="AO4351">
        <f t="shared" ca="1" si="2338"/>
        <v>2</v>
      </c>
      <c r="AP4351">
        <f t="shared" ca="1" si="2330"/>
        <v>5</v>
      </c>
      <c r="AQ4351">
        <f t="shared" ca="1" si="2331"/>
        <v>3</v>
      </c>
      <c r="AR4351">
        <f t="shared" ca="1" si="2332"/>
        <v>5</v>
      </c>
      <c r="AS4351">
        <f ca="1">P4351/J4351</f>
        <v>0.19101081803477621</v>
      </c>
    </row>
    <row r="4352" spans="1:45" x14ac:dyDescent="0.4">
      <c r="A4352">
        <f t="shared" si="2327"/>
        <v>201905</v>
      </c>
      <c r="B4352" t="s">
        <v>388</v>
      </c>
      <c r="C4352" t="s">
        <v>288</v>
      </c>
      <c r="D4352" t="str">
        <f t="shared" ca="1" si="2336"/>
        <v>I119</v>
      </c>
      <c r="E4352">
        <f t="shared" ca="1" si="2339"/>
        <v>28</v>
      </c>
      <c r="F4352">
        <f t="shared" ca="1" si="2340"/>
        <v>13</v>
      </c>
      <c r="G4352" t="str">
        <f t="shared" ca="1" si="2333"/>
        <v>S11</v>
      </c>
      <c r="H4352" t="str">
        <f t="shared" ca="1" si="2334"/>
        <v>S119</v>
      </c>
      <c r="I4352">
        <f ca="1">VLOOKUP(D4352,PRC!$A$2:$B$21,2,0)*E4352</f>
        <v>2660000</v>
      </c>
      <c r="J4352">
        <f t="shared" ca="1" si="2341"/>
        <v>2340796</v>
      </c>
      <c r="K4352">
        <f ca="1">VLOOKUP(D4352,PRC!$A$1:$C$21,3,0)*E4352</f>
        <v>1276800</v>
      </c>
      <c r="L4352">
        <f t="shared" ca="1" si="2342"/>
        <v>80000</v>
      </c>
      <c r="M4352">
        <f t="shared" ca="1" si="2343"/>
        <v>133000</v>
      </c>
      <c r="N4352">
        <f t="shared" ca="1" si="2344"/>
        <v>186000</v>
      </c>
      <c r="O4352">
        <f t="shared" ca="1" si="2345"/>
        <v>160000</v>
      </c>
      <c r="P4352">
        <f t="shared" ca="1" si="2335"/>
        <v>504996</v>
      </c>
      <c r="Q4352">
        <f ca="1">IF(P4352&gt;0,1,0)</f>
        <v>1</v>
      </c>
      <c r="R4352">
        <f t="shared" ca="1" si="2346"/>
        <v>12</v>
      </c>
      <c r="S4352">
        <f t="shared" ca="1" si="2347"/>
        <v>3</v>
      </c>
      <c r="T4352">
        <f t="shared" ca="1" si="2348"/>
        <v>5</v>
      </c>
      <c r="U4352">
        <f t="shared" ca="1" si="2349"/>
        <v>7</v>
      </c>
      <c r="V4352">
        <f t="shared" ca="1" si="2350"/>
        <v>6</v>
      </c>
      <c r="X4352">
        <f t="shared" si="2352"/>
        <v>4352</v>
      </c>
      <c r="Y4352">
        <f t="shared" si="2353"/>
        <v>4252</v>
      </c>
      <c r="Z4352">
        <f t="shared" si="2354"/>
        <v>4253</v>
      </c>
      <c r="AA4352">
        <f t="shared" si="2351"/>
        <v>4451</v>
      </c>
      <c r="AB4352">
        <f t="shared" si="2328"/>
        <v>200</v>
      </c>
      <c r="AM4352" t="str">
        <f t="shared" si="2329"/>
        <v>201905KS</v>
      </c>
      <c r="AN4352">
        <f t="shared" ca="1" si="2337"/>
        <v>12.000150375939844</v>
      </c>
      <c r="AO4352">
        <f t="shared" ca="1" si="2338"/>
        <v>3.007518796992481</v>
      </c>
      <c r="AP4352">
        <f t="shared" ca="1" si="2330"/>
        <v>5</v>
      </c>
      <c r="AQ4352">
        <f t="shared" ca="1" si="2331"/>
        <v>6.9924812030075181</v>
      </c>
      <c r="AR4352">
        <f t="shared" ca="1" si="2332"/>
        <v>6.0150375939849621</v>
      </c>
      <c r="AS4352">
        <f ca="1">P4352/J4352</f>
        <v>0.21573686899670028</v>
      </c>
    </row>
    <row r="4353" spans="1:45" x14ac:dyDescent="0.4">
      <c r="A4353">
        <f t="shared" si="2327"/>
        <v>201905</v>
      </c>
      <c r="B4353" t="s">
        <v>389</v>
      </c>
      <c r="C4353" t="s">
        <v>288</v>
      </c>
      <c r="D4353" t="str">
        <f t="shared" ca="1" si="2336"/>
        <v>I114</v>
      </c>
      <c r="E4353">
        <f t="shared" ca="1" si="2339"/>
        <v>54</v>
      </c>
      <c r="F4353">
        <f t="shared" ca="1" si="2340"/>
        <v>12</v>
      </c>
      <c r="G4353" t="str">
        <f t="shared" ca="1" si="2333"/>
        <v>S11</v>
      </c>
      <c r="H4353" t="str">
        <f t="shared" ca="1" si="2334"/>
        <v>S115</v>
      </c>
      <c r="I4353">
        <f ca="1">VLOOKUP(D4353,PRC!$A$2:$B$21,2,0)*E4353</f>
        <v>12960000</v>
      </c>
      <c r="J4353">
        <f t="shared" ca="1" si="2341"/>
        <v>10367996</v>
      </c>
      <c r="K4353">
        <f ca="1">VLOOKUP(D4353,PRC!$A$1:$C$21,3,0)*E4353</f>
        <v>7516800</v>
      </c>
      <c r="L4353">
        <f t="shared" ca="1" si="2342"/>
        <v>389000</v>
      </c>
      <c r="M4353">
        <f t="shared" ca="1" si="2343"/>
        <v>648000</v>
      </c>
      <c r="N4353">
        <f t="shared" ca="1" si="2344"/>
        <v>518000</v>
      </c>
      <c r="O4353">
        <f t="shared" ca="1" si="2345"/>
        <v>1037000</v>
      </c>
      <c r="P4353">
        <f t="shared" ca="1" si="2335"/>
        <v>259196</v>
      </c>
      <c r="Q4353">
        <f ca="1">IF(P4353&gt;0,1,0)</f>
        <v>1</v>
      </c>
      <c r="R4353">
        <f t="shared" ca="1" si="2346"/>
        <v>20</v>
      </c>
      <c r="S4353">
        <f t="shared" ca="1" si="2347"/>
        <v>3</v>
      </c>
      <c r="T4353">
        <f t="shared" ca="1" si="2348"/>
        <v>5</v>
      </c>
      <c r="U4353">
        <f t="shared" ca="1" si="2349"/>
        <v>4</v>
      </c>
      <c r="V4353">
        <f t="shared" ca="1" si="2350"/>
        <v>8</v>
      </c>
      <c r="X4353">
        <f t="shared" si="2352"/>
        <v>4353</v>
      </c>
      <c r="Y4353">
        <f t="shared" si="2353"/>
        <v>4252</v>
      </c>
      <c r="Z4353">
        <f t="shared" si="2354"/>
        <v>4253</v>
      </c>
      <c r="AA4353">
        <f t="shared" si="2351"/>
        <v>4451</v>
      </c>
      <c r="AB4353">
        <f t="shared" si="2328"/>
        <v>200</v>
      </c>
      <c r="AM4353" t="str">
        <f t="shared" si="2329"/>
        <v>201905KS</v>
      </c>
      <c r="AN4353">
        <f t="shared" ca="1" si="2337"/>
        <v>20.000030864197527</v>
      </c>
      <c r="AO4353">
        <f t="shared" ca="1" si="2338"/>
        <v>3.0015432098765431</v>
      </c>
      <c r="AP4353">
        <f t="shared" ca="1" si="2330"/>
        <v>5</v>
      </c>
      <c r="AQ4353">
        <f t="shared" ca="1" si="2331"/>
        <v>3.9969135802469138</v>
      </c>
      <c r="AR4353">
        <f t="shared" ca="1" si="2332"/>
        <v>8.0015432098765444</v>
      </c>
      <c r="AS4353">
        <f ca="1">P4353/J4353</f>
        <v>2.4999623842447471E-2</v>
      </c>
    </row>
    <row r="4354" spans="1:45" x14ac:dyDescent="0.4">
      <c r="A4354">
        <f t="shared" si="2327"/>
        <v>201905</v>
      </c>
      <c r="B4354" t="s">
        <v>390</v>
      </c>
      <c r="C4354" t="s">
        <v>288</v>
      </c>
      <c r="D4354" t="str">
        <f t="shared" ca="1" si="2336"/>
        <v>I118</v>
      </c>
      <c r="E4354">
        <f t="shared" ca="1" si="2339"/>
        <v>23</v>
      </c>
      <c r="F4354">
        <f t="shared" ca="1" si="2340"/>
        <v>18</v>
      </c>
      <c r="G4354" t="str">
        <f t="shared" ca="1" si="2333"/>
        <v>S11</v>
      </c>
      <c r="H4354" t="str">
        <f t="shared" ca="1" si="2334"/>
        <v>S116</v>
      </c>
      <c r="I4354">
        <f ca="1">VLOOKUP(D4354,PRC!$A$2:$B$21,2,0)*E4354</f>
        <v>12190000</v>
      </c>
      <c r="J4354">
        <f t="shared" ca="1" si="2341"/>
        <v>9751996</v>
      </c>
      <c r="K4354">
        <f ca="1">VLOOKUP(D4354,PRC!$A$1:$C$21,3,0)*E4354</f>
        <v>5119800</v>
      </c>
      <c r="L4354">
        <f t="shared" ca="1" si="2342"/>
        <v>244000</v>
      </c>
      <c r="M4354">
        <f t="shared" ca="1" si="2343"/>
        <v>488000</v>
      </c>
      <c r="N4354">
        <f t="shared" ca="1" si="2344"/>
        <v>610000</v>
      </c>
      <c r="O4354">
        <f t="shared" ca="1" si="2345"/>
        <v>853000</v>
      </c>
      <c r="P4354">
        <f t="shared" ca="1" si="2335"/>
        <v>2437196</v>
      </c>
      <c r="Q4354">
        <f ca="1">IF(P4354&gt;0,1,0)</f>
        <v>1</v>
      </c>
      <c r="R4354">
        <f t="shared" ca="1" si="2346"/>
        <v>20</v>
      </c>
      <c r="S4354">
        <f t="shared" ca="1" si="2347"/>
        <v>2</v>
      </c>
      <c r="T4354">
        <f t="shared" ca="1" si="2348"/>
        <v>4</v>
      </c>
      <c r="U4354">
        <f t="shared" ca="1" si="2349"/>
        <v>5</v>
      </c>
      <c r="V4354">
        <f t="shared" ca="1" si="2350"/>
        <v>7</v>
      </c>
      <c r="X4354">
        <f t="shared" si="2352"/>
        <v>4354</v>
      </c>
      <c r="Y4354">
        <f t="shared" si="2353"/>
        <v>4252</v>
      </c>
      <c r="Z4354">
        <f t="shared" si="2354"/>
        <v>4253</v>
      </c>
      <c r="AA4354">
        <f t="shared" si="2351"/>
        <v>4451</v>
      </c>
      <c r="AB4354">
        <f t="shared" si="2328"/>
        <v>200</v>
      </c>
      <c r="AM4354" t="str">
        <f t="shared" si="2329"/>
        <v>201905KS</v>
      </c>
      <c r="AN4354">
        <f t="shared" ca="1" si="2337"/>
        <v>20.000032813781786</v>
      </c>
      <c r="AO4354">
        <f t="shared" ca="1" si="2338"/>
        <v>2.0016406890894176</v>
      </c>
      <c r="AP4354">
        <f t="shared" ca="1" si="2330"/>
        <v>4.0032813781788352</v>
      </c>
      <c r="AQ4354">
        <f t="shared" ca="1" si="2331"/>
        <v>5.0041017227235436</v>
      </c>
      <c r="AR4354">
        <f t="shared" ca="1" si="2332"/>
        <v>6.997538966365874</v>
      </c>
      <c r="AS4354">
        <f ca="1">P4354/J4354</f>
        <v>0.24991765788255041</v>
      </c>
    </row>
    <row r="4355" spans="1:45" x14ac:dyDescent="0.4">
      <c r="A4355">
        <f t="shared" ref="A4355:A4418" si="2355">IF(BA4355="",A4354,BA4355)</f>
        <v>201905</v>
      </c>
      <c r="B4355" t="s">
        <v>391</v>
      </c>
      <c r="C4355" t="s">
        <v>288</v>
      </c>
      <c r="D4355" t="str">
        <f t="shared" ca="1" si="2336"/>
        <v>I104</v>
      </c>
      <c r="E4355">
        <f t="shared" ca="1" si="2339"/>
        <v>42</v>
      </c>
      <c r="F4355">
        <f t="shared" ca="1" si="2340"/>
        <v>17</v>
      </c>
      <c r="G4355" t="str">
        <f t="shared" ca="1" si="2333"/>
        <v>S10</v>
      </c>
      <c r="H4355" t="str">
        <f t="shared" ca="1" si="2334"/>
        <v>S108</v>
      </c>
      <c r="I4355">
        <f ca="1">VLOOKUP(D4355,PRC!$A$2:$B$21,2,0)*E4355</f>
        <v>2940000</v>
      </c>
      <c r="J4355">
        <f t="shared" ca="1" si="2341"/>
        <v>2351996</v>
      </c>
      <c r="K4355">
        <f ca="1">VLOOKUP(D4355,PRC!$A$1:$C$21,3,0)*E4355</f>
        <v>1234800</v>
      </c>
      <c r="L4355">
        <f t="shared" ca="1" si="2342"/>
        <v>29000</v>
      </c>
      <c r="M4355">
        <f t="shared" ca="1" si="2343"/>
        <v>176000</v>
      </c>
      <c r="N4355">
        <f t="shared" ca="1" si="2344"/>
        <v>176000</v>
      </c>
      <c r="O4355">
        <f t="shared" ca="1" si="2345"/>
        <v>235000</v>
      </c>
      <c r="P4355">
        <f t="shared" ca="1" si="2335"/>
        <v>501196</v>
      </c>
      <c r="Q4355">
        <f ca="1">IF(P4355&gt;0,1,0)</f>
        <v>1</v>
      </c>
      <c r="R4355">
        <f t="shared" ca="1" si="2346"/>
        <v>20</v>
      </c>
      <c r="S4355">
        <f t="shared" ca="1" si="2347"/>
        <v>1</v>
      </c>
      <c r="T4355">
        <f t="shared" ca="1" si="2348"/>
        <v>6</v>
      </c>
      <c r="U4355">
        <f t="shared" ca="1" si="2349"/>
        <v>6</v>
      </c>
      <c r="V4355">
        <f t="shared" ca="1" si="2350"/>
        <v>8</v>
      </c>
      <c r="X4355">
        <f t="shared" si="2352"/>
        <v>4355</v>
      </c>
      <c r="Y4355">
        <f t="shared" si="2353"/>
        <v>4252</v>
      </c>
      <c r="Z4355">
        <f t="shared" si="2354"/>
        <v>4253</v>
      </c>
      <c r="AA4355">
        <f t="shared" si="2351"/>
        <v>4451</v>
      </c>
      <c r="AB4355">
        <f t="shared" ref="AB4355:AB4418" si="2356">COUNTIF(AM$2:AM$100100,AM4355)</f>
        <v>200</v>
      </c>
      <c r="AM4355" t="str">
        <f t="shared" ref="AM4355:AM4418" si="2357">A4355&amp;C4355</f>
        <v>201905KS</v>
      </c>
      <c r="AN4355">
        <f t="shared" ca="1" si="2337"/>
        <v>20.00013605442177</v>
      </c>
      <c r="AO4355">
        <f t="shared" ca="1" si="2338"/>
        <v>0.98639455782312913</v>
      </c>
      <c r="AP4355">
        <f t="shared" ca="1" si="2330"/>
        <v>5.9863945578231288</v>
      </c>
      <c r="AQ4355">
        <f t="shared" ca="1" si="2331"/>
        <v>5.9863945578231288</v>
      </c>
      <c r="AR4355">
        <f t="shared" ca="1" si="2332"/>
        <v>7.9931972789115653</v>
      </c>
      <c r="AS4355">
        <f ca="1">P4355/J4355</f>
        <v>0.21309389981955751</v>
      </c>
    </row>
    <row r="4356" spans="1:45" x14ac:dyDescent="0.4">
      <c r="A4356">
        <f t="shared" si="2355"/>
        <v>201905</v>
      </c>
      <c r="B4356" t="s">
        <v>392</v>
      </c>
      <c r="C4356" t="s">
        <v>288</v>
      </c>
      <c r="D4356" t="str">
        <f t="shared" ca="1" si="2336"/>
        <v>I113</v>
      </c>
      <c r="E4356">
        <f t="shared" ca="1" si="2339"/>
        <v>37</v>
      </c>
      <c r="F4356">
        <f t="shared" ca="1" si="2340"/>
        <v>12</v>
      </c>
      <c r="G4356" t="str">
        <f t="shared" ca="1" si="2333"/>
        <v>S11</v>
      </c>
      <c r="H4356" t="str">
        <f t="shared" ca="1" si="2334"/>
        <v>S112</v>
      </c>
      <c r="I4356">
        <f ca="1">VLOOKUP(D4356,PRC!$A$2:$B$21,2,0)*E4356</f>
        <v>24790000</v>
      </c>
      <c r="J4356">
        <f t="shared" ca="1" si="2341"/>
        <v>20823596</v>
      </c>
      <c r="K4356">
        <f ca="1">VLOOKUP(D4356,PRC!$A$1:$C$21,3,0)*E4356</f>
        <v>11155500</v>
      </c>
      <c r="L4356">
        <f t="shared" ca="1" si="2342"/>
        <v>248000</v>
      </c>
      <c r="M4356">
        <f t="shared" ca="1" si="2343"/>
        <v>992000</v>
      </c>
      <c r="N4356">
        <f t="shared" ca="1" si="2344"/>
        <v>1983000</v>
      </c>
      <c r="O4356">
        <f t="shared" ca="1" si="2345"/>
        <v>1983000</v>
      </c>
      <c r="P4356">
        <f t="shared" ca="1" si="2335"/>
        <v>4462096</v>
      </c>
      <c r="Q4356">
        <f ca="1">IF(P4356&gt;0,1,0)</f>
        <v>1</v>
      </c>
      <c r="R4356">
        <f t="shared" ca="1" si="2346"/>
        <v>16</v>
      </c>
      <c r="S4356">
        <f t="shared" ca="1" si="2347"/>
        <v>1</v>
      </c>
      <c r="T4356">
        <f t="shared" ca="1" si="2348"/>
        <v>4</v>
      </c>
      <c r="U4356">
        <f t="shared" ca="1" si="2349"/>
        <v>8</v>
      </c>
      <c r="V4356">
        <f t="shared" ca="1" si="2350"/>
        <v>8</v>
      </c>
      <c r="X4356">
        <f t="shared" si="2352"/>
        <v>4356</v>
      </c>
      <c r="Y4356">
        <f t="shared" si="2353"/>
        <v>4252</v>
      </c>
      <c r="Z4356">
        <f t="shared" si="2354"/>
        <v>4253</v>
      </c>
      <c r="AA4356">
        <f t="shared" si="2351"/>
        <v>4451</v>
      </c>
      <c r="AB4356">
        <f t="shared" si="2356"/>
        <v>200</v>
      </c>
      <c r="AM4356" t="str">
        <f t="shared" si="2357"/>
        <v>201905KS</v>
      </c>
      <c r="AN4356">
        <f t="shared" ca="1" si="2337"/>
        <v>16.00001613553852</v>
      </c>
      <c r="AO4356">
        <f t="shared" ca="1" si="2338"/>
        <v>1.0004033884630898</v>
      </c>
      <c r="AP4356">
        <f t="shared" ca="1" si="2330"/>
        <v>4.0016135538523594</v>
      </c>
      <c r="AQ4356">
        <f t="shared" ca="1" si="2331"/>
        <v>7.999193223073819</v>
      </c>
      <c r="AR4356">
        <f t="shared" ca="1" si="2332"/>
        <v>7.999193223073819</v>
      </c>
      <c r="AS4356">
        <f ca="1">P4356/J4356</f>
        <v>0.21428076111349836</v>
      </c>
    </row>
    <row r="4357" spans="1:45" x14ac:dyDescent="0.4">
      <c r="A4357">
        <f t="shared" si="2355"/>
        <v>201905</v>
      </c>
      <c r="B4357" t="s">
        <v>393</v>
      </c>
      <c r="C4357" t="s">
        <v>288</v>
      </c>
      <c r="D4357" t="str">
        <f t="shared" ca="1" si="2336"/>
        <v>I116</v>
      </c>
      <c r="E4357">
        <f t="shared" ca="1" si="2339"/>
        <v>34</v>
      </c>
      <c r="F4357">
        <f t="shared" ca="1" si="2340"/>
        <v>10</v>
      </c>
      <c r="G4357" t="str">
        <f t="shared" ca="1" si="2333"/>
        <v>S10</v>
      </c>
      <c r="H4357" t="str">
        <f t="shared" ca="1" si="2334"/>
        <v>S103</v>
      </c>
      <c r="I4357">
        <f ca="1">VLOOKUP(D4357,PRC!$A$2:$B$21,2,0)*E4357</f>
        <v>49640000</v>
      </c>
      <c r="J4357">
        <f t="shared" ca="1" si="2341"/>
        <v>43186796</v>
      </c>
      <c r="K4357">
        <f ca="1">VLOOKUP(D4357,PRC!$A$1:$C$21,3,0)*E4357</f>
        <v>29784000</v>
      </c>
      <c r="L4357">
        <f t="shared" ca="1" si="2342"/>
        <v>993000</v>
      </c>
      <c r="M4357">
        <f t="shared" ca="1" si="2343"/>
        <v>1986000</v>
      </c>
      <c r="N4357">
        <f t="shared" ca="1" si="2344"/>
        <v>1489000</v>
      </c>
      <c r="O4357">
        <f t="shared" ca="1" si="2345"/>
        <v>3475000</v>
      </c>
      <c r="P4357">
        <f t="shared" ca="1" si="2335"/>
        <v>5459796</v>
      </c>
      <c r="Q4357">
        <f ca="1">IF(P4357&gt;0,1,0)</f>
        <v>1</v>
      </c>
      <c r="R4357">
        <f t="shared" ca="1" si="2346"/>
        <v>13</v>
      </c>
      <c r="S4357">
        <f t="shared" ca="1" si="2347"/>
        <v>2</v>
      </c>
      <c r="T4357">
        <f t="shared" ca="1" si="2348"/>
        <v>4</v>
      </c>
      <c r="U4357">
        <f t="shared" ca="1" si="2349"/>
        <v>3</v>
      </c>
      <c r="V4357">
        <f t="shared" ca="1" si="2350"/>
        <v>7</v>
      </c>
      <c r="X4357">
        <f t="shared" si="2352"/>
        <v>4357</v>
      </c>
      <c r="Y4357">
        <f t="shared" si="2353"/>
        <v>4252</v>
      </c>
      <c r="Z4357">
        <f t="shared" si="2354"/>
        <v>4253</v>
      </c>
      <c r="AA4357">
        <f t="shared" si="2351"/>
        <v>4451</v>
      </c>
      <c r="AB4357">
        <f t="shared" si="2356"/>
        <v>200</v>
      </c>
      <c r="AM4357" t="str">
        <f t="shared" si="2357"/>
        <v>201905KS</v>
      </c>
      <c r="AN4357">
        <f t="shared" ca="1" si="2337"/>
        <v>13.00000805801773</v>
      </c>
      <c r="AO4357">
        <f t="shared" ca="1" si="2338"/>
        <v>2.0004029008863817</v>
      </c>
      <c r="AP4357">
        <f t="shared" ca="1" si="2330"/>
        <v>4.0008058017727635</v>
      </c>
      <c r="AQ4357">
        <f t="shared" ca="1" si="2331"/>
        <v>2.9995970991136178</v>
      </c>
      <c r="AR4357">
        <f t="shared" ca="1" si="2332"/>
        <v>7.0004029008863817</v>
      </c>
      <c r="AS4357">
        <f ca="1">P4357/J4357</f>
        <v>0.12642280756368218</v>
      </c>
    </row>
    <row r="4358" spans="1:45" x14ac:dyDescent="0.4">
      <c r="A4358">
        <f t="shared" si="2355"/>
        <v>201905</v>
      </c>
      <c r="B4358" t="s">
        <v>394</v>
      </c>
      <c r="C4358" t="s">
        <v>288</v>
      </c>
      <c r="D4358" t="str">
        <f t="shared" ca="1" si="2336"/>
        <v>I105</v>
      </c>
      <c r="E4358">
        <f t="shared" ca="1" si="2339"/>
        <v>24</v>
      </c>
      <c r="F4358">
        <f t="shared" ca="1" si="2340"/>
        <v>10</v>
      </c>
      <c r="G4358" t="str">
        <f t="shared" ca="1" si="2333"/>
        <v>S10</v>
      </c>
      <c r="H4358" t="str">
        <f t="shared" ca="1" si="2334"/>
        <v>S104</v>
      </c>
      <c r="I4358">
        <f ca="1">VLOOKUP(D4358,PRC!$A$2:$B$21,2,0)*E4358</f>
        <v>2400000</v>
      </c>
      <c r="J4358">
        <f t="shared" ca="1" si="2341"/>
        <v>2015996</v>
      </c>
      <c r="K4358">
        <f ca="1">VLOOKUP(D4358,PRC!$A$1:$C$21,3,0)*E4358</f>
        <v>1416000</v>
      </c>
      <c r="L4358">
        <f t="shared" ca="1" si="2342"/>
        <v>48000</v>
      </c>
      <c r="M4358">
        <f t="shared" ca="1" si="2343"/>
        <v>96000</v>
      </c>
      <c r="N4358">
        <f t="shared" ca="1" si="2344"/>
        <v>72000</v>
      </c>
      <c r="O4358">
        <f t="shared" ca="1" si="2345"/>
        <v>120000</v>
      </c>
      <c r="P4358">
        <f t="shared" ca="1" si="2335"/>
        <v>263996</v>
      </c>
      <c r="Q4358">
        <f ca="1">IF(P4358&gt;0,1,0)</f>
        <v>1</v>
      </c>
      <c r="R4358">
        <f t="shared" ca="1" si="2346"/>
        <v>16</v>
      </c>
      <c r="S4358">
        <f t="shared" ca="1" si="2347"/>
        <v>2</v>
      </c>
      <c r="T4358">
        <f t="shared" ca="1" si="2348"/>
        <v>4</v>
      </c>
      <c r="U4358">
        <f t="shared" ca="1" si="2349"/>
        <v>3</v>
      </c>
      <c r="V4358">
        <f t="shared" ca="1" si="2350"/>
        <v>5</v>
      </c>
      <c r="X4358">
        <f t="shared" si="2352"/>
        <v>4358</v>
      </c>
      <c r="Y4358">
        <f t="shared" si="2353"/>
        <v>4252</v>
      </c>
      <c r="Z4358">
        <f t="shared" si="2354"/>
        <v>4253</v>
      </c>
      <c r="AA4358">
        <f t="shared" si="2351"/>
        <v>4451</v>
      </c>
      <c r="AB4358">
        <f t="shared" si="2356"/>
        <v>200</v>
      </c>
      <c r="AM4358" t="str">
        <f t="shared" si="2357"/>
        <v>201905KS</v>
      </c>
      <c r="AN4358">
        <f t="shared" ca="1" si="2337"/>
        <v>16.000166666666672</v>
      </c>
      <c r="AO4358">
        <f t="shared" ca="1" si="2338"/>
        <v>2</v>
      </c>
      <c r="AP4358">
        <f t="shared" ca="1" si="2330"/>
        <v>4</v>
      </c>
      <c r="AQ4358">
        <f t="shared" ca="1" si="2331"/>
        <v>3</v>
      </c>
      <c r="AR4358">
        <f t="shared" ca="1" si="2332"/>
        <v>5</v>
      </c>
      <c r="AS4358">
        <f ca="1">P4358/J4358</f>
        <v>0.13095065664812827</v>
      </c>
    </row>
    <row r="4359" spans="1:45" x14ac:dyDescent="0.4">
      <c r="A4359">
        <f t="shared" si="2355"/>
        <v>201905</v>
      </c>
      <c r="B4359" t="s">
        <v>395</v>
      </c>
      <c r="C4359" t="s">
        <v>288</v>
      </c>
      <c r="D4359" t="str">
        <f t="shared" ca="1" si="2336"/>
        <v>I103</v>
      </c>
      <c r="E4359">
        <f t="shared" ca="1" si="2339"/>
        <v>52</v>
      </c>
      <c r="F4359">
        <f t="shared" ca="1" si="2340"/>
        <v>20</v>
      </c>
      <c r="G4359" t="str">
        <f t="shared" ca="1" si="2333"/>
        <v>S11</v>
      </c>
      <c r="H4359" t="str">
        <f t="shared" ca="1" si="2334"/>
        <v>S111</v>
      </c>
      <c r="I4359">
        <f ca="1">VLOOKUP(D4359,PRC!$A$2:$B$21,2,0)*E4359</f>
        <v>2600000</v>
      </c>
      <c r="J4359">
        <f t="shared" ca="1" si="2341"/>
        <v>2079996</v>
      </c>
      <c r="K4359">
        <f ca="1">VLOOKUP(D4359,PRC!$A$1:$C$21,3,0)*E4359</f>
        <v>1482000</v>
      </c>
      <c r="L4359">
        <f t="shared" ca="1" si="2342"/>
        <v>26000</v>
      </c>
      <c r="M4359">
        <f t="shared" ca="1" si="2343"/>
        <v>130000</v>
      </c>
      <c r="N4359">
        <f t="shared" ca="1" si="2344"/>
        <v>156000</v>
      </c>
      <c r="O4359">
        <f t="shared" ca="1" si="2345"/>
        <v>156000</v>
      </c>
      <c r="P4359">
        <f t="shared" ca="1" si="2335"/>
        <v>129996</v>
      </c>
      <c r="Q4359">
        <f ca="1">IF(P4359&gt;0,1,0)</f>
        <v>1</v>
      </c>
      <c r="R4359">
        <f t="shared" ca="1" si="2346"/>
        <v>20</v>
      </c>
      <c r="S4359">
        <f t="shared" ca="1" si="2347"/>
        <v>1</v>
      </c>
      <c r="T4359">
        <f t="shared" ca="1" si="2348"/>
        <v>5</v>
      </c>
      <c r="U4359">
        <f t="shared" ca="1" si="2349"/>
        <v>6</v>
      </c>
      <c r="V4359">
        <f t="shared" ca="1" si="2350"/>
        <v>6</v>
      </c>
      <c r="X4359">
        <f t="shared" si="2352"/>
        <v>4359</v>
      </c>
      <c r="Y4359">
        <f t="shared" si="2353"/>
        <v>4252</v>
      </c>
      <c r="Z4359">
        <f t="shared" si="2354"/>
        <v>4253</v>
      </c>
      <c r="AA4359">
        <f t="shared" si="2351"/>
        <v>4451</v>
      </c>
      <c r="AB4359">
        <f t="shared" si="2356"/>
        <v>200</v>
      </c>
      <c r="AM4359" t="str">
        <f t="shared" si="2357"/>
        <v>201905KS</v>
      </c>
      <c r="AN4359">
        <f t="shared" ca="1" si="2337"/>
        <v>20.000153846153847</v>
      </c>
      <c r="AO4359">
        <f t="shared" ca="1" si="2338"/>
        <v>1</v>
      </c>
      <c r="AP4359">
        <f t="shared" ca="1" si="2330"/>
        <v>5</v>
      </c>
      <c r="AQ4359">
        <f t="shared" ca="1" si="2331"/>
        <v>6</v>
      </c>
      <c r="AR4359">
        <f t="shared" ca="1" si="2332"/>
        <v>6</v>
      </c>
      <c r="AS4359">
        <f ca="1">P4359/J4359</f>
        <v>6.2498197111917522E-2</v>
      </c>
    </row>
    <row r="4360" spans="1:45" x14ac:dyDescent="0.4">
      <c r="A4360">
        <f t="shared" si="2355"/>
        <v>201905</v>
      </c>
      <c r="B4360" t="s">
        <v>396</v>
      </c>
      <c r="C4360" t="s">
        <v>288</v>
      </c>
      <c r="D4360" t="str">
        <f t="shared" ca="1" si="2336"/>
        <v>I117</v>
      </c>
      <c r="E4360">
        <f t="shared" ca="1" si="2339"/>
        <v>29</v>
      </c>
      <c r="F4360">
        <f t="shared" ca="1" si="2340"/>
        <v>12</v>
      </c>
      <c r="G4360" t="str">
        <f t="shared" ca="1" si="2333"/>
        <v>S10</v>
      </c>
      <c r="H4360" t="str">
        <f t="shared" ca="1" si="2334"/>
        <v>S105</v>
      </c>
      <c r="I4360">
        <f ca="1">VLOOKUP(D4360,PRC!$A$2:$B$21,2,0)*E4360</f>
        <v>72500000</v>
      </c>
      <c r="J4360">
        <f t="shared" ca="1" si="2341"/>
        <v>64524996</v>
      </c>
      <c r="K4360">
        <f ca="1">VLOOKUP(D4360,PRC!$A$1:$C$21,3,0)*E4360</f>
        <v>33350000</v>
      </c>
      <c r="L4360">
        <f t="shared" ca="1" si="2342"/>
        <v>2175000</v>
      </c>
      <c r="M4360">
        <f t="shared" ca="1" si="2343"/>
        <v>5075000</v>
      </c>
      <c r="N4360">
        <f t="shared" ca="1" si="2344"/>
        <v>2900000</v>
      </c>
      <c r="O4360">
        <f t="shared" ca="1" si="2345"/>
        <v>5075000</v>
      </c>
      <c r="P4360">
        <f t="shared" ca="1" si="2335"/>
        <v>15949996</v>
      </c>
      <c r="Q4360">
        <f ca="1">IF(P4360&gt;0,1,0)</f>
        <v>1</v>
      </c>
      <c r="R4360">
        <f t="shared" ca="1" si="2346"/>
        <v>11</v>
      </c>
      <c r="S4360">
        <f t="shared" ca="1" si="2347"/>
        <v>3</v>
      </c>
      <c r="T4360">
        <f t="shared" ca="1" si="2348"/>
        <v>7</v>
      </c>
      <c r="U4360">
        <f t="shared" ca="1" si="2349"/>
        <v>4</v>
      </c>
      <c r="V4360">
        <f t="shared" ca="1" si="2350"/>
        <v>7</v>
      </c>
      <c r="X4360">
        <f t="shared" si="2352"/>
        <v>4360</v>
      </c>
      <c r="Y4360">
        <f t="shared" si="2353"/>
        <v>4252</v>
      </c>
      <c r="Z4360">
        <f t="shared" si="2354"/>
        <v>4253</v>
      </c>
      <c r="AA4360">
        <f t="shared" si="2351"/>
        <v>4451</v>
      </c>
      <c r="AB4360">
        <f t="shared" si="2356"/>
        <v>200</v>
      </c>
      <c r="AM4360" t="str">
        <f t="shared" si="2357"/>
        <v>201905KS</v>
      </c>
      <c r="AN4360">
        <f t="shared" ca="1" si="2337"/>
        <v>11.000005517241384</v>
      </c>
      <c r="AO4360">
        <f t="shared" ca="1" si="2338"/>
        <v>3</v>
      </c>
      <c r="AP4360">
        <f t="shared" ref="AP4360:AP4423" ca="1" si="2358">M4360/$I4360*100</f>
        <v>7.0000000000000009</v>
      </c>
      <c r="AQ4360">
        <f t="shared" ref="AQ4360:AQ4423" ca="1" si="2359">N4360/$I4360*100</f>
        <v>4</v>
      </c>
      <c r="AR4360">
        <f t="shared" ref="AR4360:AR4423" ca="1" si="2360">O4360/$I4360*100</f>
        <v>7.0000000000000009</v>
      </c>
      <c r="AS4360">
        <f ca="1">P4360/J4360</f>
        <v>0.24719096456821169</v>
      </c>
    </row>
    <row r="4361" spans="1:45" x14ac:dyDescent="0.4">
      <c r="A4361">
        <f t="shared" si="2355"/>
        <v>201905</v>
      </c>
      <c r="B4361" t="s">
        <v>397</v>
      </c>
      <c r="C4361" t="s">
        <v>288</v>
      </c>
      <c r="D4361" t="str">
        <f t="shared" ca="1" si="2336"/>
        <v>I103</v>
      </c>
      <c r="E4361">
        <f t="shared" ca="1" si="2339"/>
        <v>27</v>
      </c>
      <c r="F4361">
        <f t="shared" ca="1" si="2340"/>
        <v>18</v>
      </c>
      <c r="G4361" t="str">
        <f t="shared" ca="1" si="2333"/>
        <v>S11</v>
      </c>
      <c r="H4361" t="str">
        <f t="shared" ca="1" si="2334"/>
        <v>S112</v>
      </c>
      <c r="I4361">
        <f ca="1">VLOOKUP(D4361,PRC!$A$2:$B$21,2,0)*E4361</f>
        <v>1350000</v>
      </c>
      <c r="J4361">
        <f t="shared" ca="1" si="2341"/>
        <v>1201496</v>
      </c>
      <c r="K4361">
        <f ca="1">VLOOKUP(D4361,PRC!$A$1:$C$21,3,0)*E4361</f>
        <v>769500</v>
      </c>
      <c r="L4361">
        <f t="shared" ca="1" si="2342"/>
        <v>27000</v>
      </c>
      <c r="M4361">
        <f t="shared" ca="1" si="2343"/>
        <v>68000</v>
      </c>
      <c r="N4361">
        <f t="shared" ca="1" si="2344"/>
        <v>41000</v>
      </c>
      <c r="O4361">
        <f t="shared" ca="1" si="2345"/>
        <v>81000</v>
      </c>
      <c r="P4361">
        <f t="shared" ca="1" si="2335"/>
        <v>214996</v>
      </c>
      <c r="Q4361">
        <f ca="1">IF(P4361&gt;0,1,0)</f>
        <v>1</v>
      </c>
      <c r="R4361">
        <f t="shared" ca="1" si="2346"/>
        <v>11</v>
      </c>
      <c r="S4361">
        <f t="shared" ca="1" si="2347"/>
        <v>2</v>
      </c>
      <c r="T4361">
        <f t="shared" ca="1" si="2348"/>
        <v>5</v>
      </c>
      <c r="U4361">
        <f t="shared" ca="1" si="2349"/>
        <v>3</v>
      </c>
      <c r="V4361">
        <f t="shared" ca="1" si="2350"/>
        <v>6</v>
      </c>
      <c r="X4361">
        <f t="shared" si="2352"/>
        <v>4361</v>
      </c>
      <c r="Y4361">
        <f t="shared" si="2353"/>
        <v>4252</v>
      </c>
      <c r="Z4361">
        <f t="shared" si="2354"/>
        <v>4253</v>
      </c>
      <c r="AA4361">
        <f t="shared" si="2351"/>
        <v>4451</v>
      </c>
      <c r="AB4361">
        <f t="shared" si="2356"/>
        <v>200</v>
      </c>
      <c r="AM4361" t="str">
        <f t="shared" si="2357"/>
        <v>201905KS</v>
      </c>
      <c r="AN4361">
        <f t="shared" ca="1" si="2337"/>
        <v>11.000296296296296</v>
      </c>
      <c r="AO4361">
        <f t="shared" ca="1" si="2338"/>
        <v>2</v>
      </c>
      <c r="AP4361">
        <f t="shared" ca="1" si="2358"/>
        <v>5.0370370370370372</v>
      </c>
      <c r="AQ4361">
        <f t="shared" ca="1" si="2359"/>
        <v>3.0370370370370372</v>
      </c>
      <c r="AR4361">
        <f t="shared" ca="1" si="2360"/>
        <v>6</v>
      </c>
      <c r="AS4361">
        <f ca="1">P4361/J4361</f>
        <v>0.17894025448274484</v>
      </c>
    </row>
    <row r="4362" spans="1:45" x14ac:dyDescent="0.4">
      <c r="A4362">
        <f t="shared" si="2355"/>
        <v>201905</v>
      </c>
      <c r="B4362" t="s">
        <v>398</v>
      </c>
      <c r="C4362" t="s">
        <v>288</v>
      </c>
      <c r="D4362" t="str">
        <f t="shared" ca="1" si="2336"/>
        <v>I112</v>
      </c>
      <c r="E4362">
        <f t="shared" ca="1" si="2339"/>
        <v>27</v>
      </c>
      <c r="F4362">
        <f t="shared" ca="1" si="2340"/>
        <v>13</v>
      </c>
      <c r="G4362" t="str">
        <f t="shared" ca="1" si="2333"/>
        <v>S10</v>
      </c>
      <c r="H4362" t="str">
        <f t="shared" ca="1" si="2334"/>
        <v>S106</v>
      </c>
      <c r="I4362">
        <f ca="1">VLOOKUP(D4362,PRC!$A$2:$B$21,2,0)*E4362</f>
        <v>1755000</v>
      </c>
      <c r="J4362">
        <f t="shared" ca="1" si="2341"/>
        <v>1439096</v>
      </c>
      <c r="K4362">
        <f ca="1">VLOOKUP(D4362,PRC!$A$1:$C$21,3,0)*E4362</f>
        <v>877500</v>
      </c>
      <c r="L4362">
        <f t="shared" ca="1" si="2342"/>
        <v>53000</v>
      </c>
      <c r="M4362">
        <f t="shared" ca="1" si="2343"/>
        <v>70000</v>
      </c>
      <c r="N4362">
        <f t="shared" ca="1" si="2344"/>
        <v>70000</v>
      </c>
      <c r="O4362">
        <f t="shared" ca="1" si="2345"/>
        <v>88000</v>
      </c>
      <c r="P4362">
        <f t="shared" ca="1" si="2335"/>
        <v>280596</v>
      </c>
      <c r="Q4362">
        <f ca="1">IF(P4362&gt;0,1,0)</f>
        <v>1</v>
      </c>
      <c r="R4362">
        <f t="shared" ca="1" si="2346"/>
        <v>18</v>
      </c>
      <c r="S4362">
        <f t="shared" ca="1" si="2347"/>
        <v>3</v>
      </c>
      <c r="T4362">
        <f t="shared" ca="1" si="2348"/>
        <v>4</v>
      </c>
      <c r="U4362">
        <f t="shared" ca="1" si="2349"/>
        <v>4</v>
      </c>
      <c r="V4362">
        <f t="shared" ca="1" si="2350"/>
        <v>5</v>
      </c>
      <c r="X4362">
        <f t="shared" si="2352"/>
        <v>4362</v>
      </c>
      <c r="Y4362">
        <f t="shared" si="2353"/>
        <v>4252</v>
      </c>
      <c r="Z4362">
        <f t="shared" si="2354"/>
        <v>4253</v>
      </c>
      <c r="AA4362">
        <f t="shared" si="2351"/>
        <v>4451</v>
      </c>
      <c r="AB4362">
        <f t="shared" si="2356"/>
        <v>200</v>
      </c>
      <c r="AM4362" t="str">
        <f t="shared" si="2357"/>
        <v>201905KS</v>
      </c>
      <c r="AN4362">
        <f t="shared" ca="1" si="2337"/>
        <v>18.000227920227918</v>
      </c>
      <c r="AO4362">
        <f t="shared" ca="1" si="2338"/>
        <v>3.0199430199430202</v>
      </c>
      <c r="AP4362">
        <f t="shared" ca="1" si="2358"/>
        <v>3.9886039886039883</v>
      </c>
      <c r="AQ4362">
        <f t="shared" ca="1" si="2359"/>
        <v>3.9886039886039883</v>
      </c>
      <c r="AR4362">
        <f t="shared" ca="1" si="2360"/>
        <v>5.0142450142450139</v>
      </c>
      <c r="AS4362">
        <f ca="1">P4362/J4362</f>
        <v>0.1949807379076865</v>
      </c>
    </row>
    <row r="4363" spans="1:45" x14ac:dyDescent="0.4">
      <c r="A4363">
        <f t="shared" si="2355"/>
        <v>201905</v>
      </c>
      <c r="B4363" t="s">
        <v>399</v>
      </c>
      <c r="C4363" t="s">
        <v>288</v>
      </c>
      <c r="D4363" t="str">
        <f t="shared" ca="1" si="2336"/>
        <v>I107</v>
      </c>
      <c r="E4363">
        <f t="shared" ca="1" si="2339"/>
        <v>39</v>
      </c>
      <c r="F4363">
        <f t="shared" ca="1" si="2340"/>
        <v>15</v>
      </c>
      <c r="G4363" t="str">
        <f t="shared" ca="1" si="2333"/>
        <v>S10</v>
      </c>
      <c r="H4363" t="str">
        <f t="shared" ca="1" si="2334"/>
        <v>S106</v>
      </c>
      <c r="I4363">
        <f ca="1">VLOOKUP(D4363,PRC!$A$2:$B$21,2,0)*E4363</f>
        <v>5850000</v>
      </c>
      <c r="J4363">
        <f t="shared" ca="1" si="2341"/>
        <v>5206496</v>
      </c>
      <c r="K4363">
        <f ca="1">VLOOKUP(D4363,PRC!$A$1:$C$21,3,0)*E4363</f>
        <v>3334500</v>
      </c>
      <c r="L4363">
        <f t="shared" ca="1" si="2342"/>
        <v>117000</v>
      </c>
      <c r="M4363">
        <f t="shared" ca="1" si="2343"/>
        <v>234000</v>
      </c>
      <c r="N4363">
        <f t="shared" ca="1" si="2344"/>
        <v>410000</v>
      </c>
      <c r="O4363">
        <f t="shared" ca="1" si="2345"/>
        <v>468000</v>
      </c>
      <c r="P4363">
        <f t="shared" ca="1" si="2335"/>
        <v>642996</v>
      </c>
      <c r="Q4363">
        <f ca="1">IF(P4363&gt;0,1,0)</f>
        <v>1</v>
      </c>
      <c r="R4363">
        <f t="shared" ca="1" si="2346"/>
        <v>11</v>
      </c>
      <c r="S4363">
        <f t="shared" ca="1" si="2347"/>
        <v>2</v>
      </c>
      <c r="T4363">
        <f t="shared" ca="1" si="2348"/>
        <v>4</v>
      </c>
      <c r="U4363">
        <f t="shared" ca="1" si="2349"/>
        <v>7</v>
      </c>
      <c r="V4363">
        <f t="shared" ca="1" si="2350"/>
        <v>8</v>
      </c>
      <c r="X4363">
        <f t="shared" si="2352"/>
        <v>4363</v>
      </c>
      <c r="Y4363">
        <f t="shared" si="2353"/>
        <v>4252</v>
      </c>
      <c r="Z4363">
        <f t="shared" si="2354"/>
        <v>4253</v>
      </c>
      <c r="AA4363">
        <f t="shared" si="2351"/>
        <v>4451</v>
      </c>
      <c r="AB4363">
        <f t="shared" si="2356"/>
        <v>200</v>
      </c>
      <c r="AM4363" t="str">
        <f t="shared" si="2357"/>
        <v>201905KS</v>
      </c>
      <c r="AN4363">
        <f t="shared" ca="1" si="2337"/>
        <v>11.000068376068374</v>
      </c>
      <c r="AO4363">
        <f t="shared" ca="1" si="2338"/>
        <v>2</v>
      </c>
      <c r="AP4363">
        <f t="shared" ca="1" si="2358"/>
        <v>4</v>
      </c>
      <c r="AQ4363">
        <f t="shared" ca="1" si="2359"/>
        <v>7.0085470085470085</v>
      </c>
      <c r="AR4363">
        <f t="shared" ca="1" si="2360"/>
        <v>8</v>
      </c>
      <c r="AS4363">
        <f ca="1">P4363/J4363</f>
        <v>0.12349879842412248</v>
      </c>
    </row>
    <row r="4364" spans="1:45" x14ac:dyDescent="0.4">
      <c r="A4364">
        <f t="shared" si="2355"/>
        <v>201905</v>
      </c>
      <c r="B4364" t="s">
        <v>400</v>
      </c>
      <c r="C4364" t="s">
        <v>288</v>
      </c>
      <c r="D4364" t="str">
        <f t="shared" ca="1" si="2336"/>
        <v>I109</v>
      </c>
      <c r="E4364">
        <f t="shared" ca="1" si="2339"/>
        <v>33</v>
      </c>
      <c r="F4364">
        <f t="shared" ca="1" si="2340"/>
        <v>17</v>
      </c>
      <c r="G4364" t="str">
        <f t="shared" ca="1" si="2333"/>
        <v>S10</v>
      </c>
      <c r="H4364" t="str">
        <f t="shared" ca="1" si="2334"/>
        <v>S104</v>
      </c>
      <c r="I4364">
        <f ca="1">VLOOKUP(D4364,PRC!$A$2:$B$21,2,0)*E4364</f>
        <v>16500000</v>
      </c>
      <c r="J4364">
        <f t="shared" ca="1" si="2341"/>
        <v>14024996</v>
      </c>
      <c r="K4364">
        <f ca="1">VLOOKUP(D4364,PRC!$A$1:$C$21,3,0)*E4364</f>
        <v>6600000</v>
      </c>
      <c r="L4364">
        <f t="shared" ca="1" si="2342"/>
        <v>165000</v>
      </c>
      <c r="M4364">
        <f t="shared" ca="1" si="2343"/>
        <v>1155000</v>
      </c>
      <c r="N4364">
        <f t="shared" ca="1" si="2344"/>
        <v>1155000</v>
      </c>
      <c r="O4364">
        <f t="shared" ca="1" si="2345"/>
        <v>1320000</v>
      </c>
      <c r="P4364">
        <f t="shared" ca="1" si="2335"/>
        <v>3629996</v>
      </c>
      <c r="Q4364">
        <f ca="1">IF(P4364&gt;0,1,0)</f>
        <v>1</v>
      </c>
      <c r="R4364">
        <f t="shared" ca="1" si="2346"/>
        <v>15</v>
      </c>
      <c r="S4364">
        <f t="shared" ca="1" si="2347"/>
        <v>1</v>
      </c>
      <c r="T4364">
        <f t="shared" ca="1" si="2348"/>
        <v>7</v>
      </c>
      <c r="U4364">
        <f t="shared" ca="1" si="2349"/>
        <v>7</v>
      </c>
      <c r="V4364">
        <f t="shared" ca="1" si="2350"/>
        <v>8</v>
      </c>
      <c r="X4364">
        <f t="shared" si="2352"/>
        <v>4364</v>
      </c>
      <c r="Y4364">
        <f t="shared" si="2353"/>
        <v>4252</v>
      </c>
      <c r="Z4364">
        <f t="shared" si="2354"/>
        <v>4253</v>
      </c>
      <c r="AA4364">
        <f t="shared" si="2351"/>
        <v>4451</v>
      </c>
      <c r="AB4364">
        <f t="shared" si="2356"/>
        <v>200</v>
      </c>
      <c r="AM4364" t="str">
        <f t="shared" si="2357"/>
        <v>201905KS</v>
      </c>
      <c r="AN4364">
        <f t="shared" ca="1" si="2337"/>
        <v>15.000024242424237</v>
      </c>
      <c r="AO4364">
        <f t="shared" ca="1" si="2338"/>
        <v>1</v>
      </c>
      <c r="AP4364">
        <f t="shared" ca="1" si="2358"/>
        <v>7.0000000000000009</v>
      </c>
      <c r="AQ4364">
        <f t="shared" ca="1" si="2359"/>
        <v>7.0000000000000009</v>
      </c>
      <c r="AR4364">
        <f t="shared" ca="1" si="2360"/>
        <v>8</v>
      </c>
      <c r="AS4364">
        <f ca="1">P4364/J4364</f>
        <v>0.25882331802447572</v>
      </c>
    </row>
    <row r="4365" spans="1:45" x14ac:dyDescent="0.4">
      <c r="A4365">
        <f t="shared" si="2355"/>
        <v>201905</v>
      </c>
      <c r="B4365" t="s">
        <v>401</v>
      </c>
      <c r="C4365" t="s">
        <v>288</v>
      </c>
      <c r="D4365" t="str">
        <f t="shared" ca="1" si="2336"/>
        <v>I110</v>
      </c>
      <c r="E4365">
        <f t="shared" ca="1" si="2339"/>
        <v>56</v>
      </c>
      <c r="F4365">
        <f t="shared" ca="1" si="2340"/>
        <v>20</v>
      </c>
      <c r="G4365" t="str">
        <f t="shared" ca="1" si="2333"/>
        <v>S11</v>
      </c>
      <c r="H4365" t="str">
        <f t="shared" ca="1" si="2334"/>
        <v>S116</v>
      </c>
      <c r="I4365">
        <f ca="1">VLOOKUP(D4365,PRC!$A$2:$B$21,2,0)*E4365</f>
        <v>16800000</v>
      </c>
      <c r="J4365">
        <f t="shared" ca="1" si="2341"/>
        <v>14615996</v>
      </c>
      <c r="K4365">
        <f ca="1">VLOOKUP(D4365,PRC!$A$1:$C$21,3,0)*E4365</f>
        <v>7728000</v>
      </c>
      <c r="L4365">
        <f t="shared" ca="1" si="2342"/>
        <v>504000</v>
      </c>
      <c r="M4365">
        <f t="shared" ca="1" si="2343"/>
        <v>1008000</v>
      </c>
      <c r="N4365">
        <f t="shared" ca="1" si="2344"/>
        <v>672000</v>
      </c>
      <c r="O4365">
        <f t="shared" ca="1" si="2345"/>
        <v>1008000</v>
      </c>
      <c r="P4365">
        <f t="shared" ca="1" si="2335"/>
        <v>3695996</v>
      </c>
      <c r="Q4365">
        <f ca="1">IF(P4365&gt;0,1,0)</f>
        <v>1</v>
      </c>
      <c r="R4365">
        <f t="shared" ca="1" si="2346"/>
        <v>13</v>
      </c>
      <c r="S4365">
        <f t="shared" ca="1" si="2347"/>
        <v>3</v>
      </c>
      <c r="T4365">
        <f t="shared" ca="1" si="2348"/>
        <v>6</v>
      </c>
      <c r="U4365">
        <f t="shared" ca="1" si="2349"/>
        <v>4</v>
      </c>
      <c r="V4365">
        <f t="shared" ca="1" si="2350"/>
        <v>6</v>
      </c>
      <c r="X4365">
        <f t="shared" si="2352"/>
        <v>4365</v>
      </c>
      <c r="Y4365">
        <f t="shared" si="2353"/>
        <v>4252</v>
      </c>
      <c r="Z4365">
        <f t="shared" si="2354"/>
        <v>4253</v>
      </c>
      <c r="AA4365">
        <f t="shared" si="2351"/>
        <v>4451</v>
      </c>
      <c r="AB4365">
        <f t="shared" si="2356"/>
        <v>200</v>
      </c>
      <c r="AM4365" t="str">
        <f t="shared" si="2357"/>
        <v>201905KS</v>
      </c>
      <c r="AN4365">
        <f t="shared" ca="1" si="2337"/>
        <v>13.000023809523809</v>
      </c>
      <c r="AO4365">
        <f t="shared" ca="1" si="2338"/>
        <v>3</v>
      </c>
      <c r="AP4365">
        <f t="shared" ca="1" si="2358"/>
        <v>6</v>
      </c>
      <c r="AQ4365">
        <f t="shared" ca="1" si="2359"/>
        <v>4</v>
      </c>
      <c r="AR4365">
        <f t="shared" ca="1" si="2360"/>
        <v>6</v>
      </c>
      <c r="AS4365">
        <f ca="1">P4365/J4365</f>
        <v>0.25287335875023503</v>
      </c>
    </row>
    <row r="4366" spans="1:45" x14ac:dyDescent="0.4">
      <c r="A4366">
        <f t="shared" si="2355"/>
        <v>201905</v>
      </c>
      <c r="B4366" t="s">
        <v>402</v>
      </c>
      <c r="C4366" t="s">
        <v>288</v>
      </c>
      <c r="D4366" t="str">
        <f t="shared" ca="1" si="2336"/>
        <v>I104</v>
      </c>
      <c r="E4366">
        <f t="shared" ca="1" si="2339"/>
        <v>37</v>
      </c>
      <c r="F4366">
        <f t="shared" ca="1" si="2340"/>
        <v>17</v>
      </c>
      <c r="G4366" t="str">
        <f t="shared" ca="1" si="2333"/>
        <v>S11</v>
      </c>
      <c r="H4366" t="str">
        <f t="shared" ca="1" si="2334"/>
        <v>S118</v>
      </c>
      <c r="I4366">
        <f ca="1">VLOOKUP(D4366,PRC!$A$2:$B$21,2,0)*E4366</f>
        <v>2590000</v>
      </c>
      <c r="J4366">
        <f t="shared" ca="1" si="2341"/>
        <v>2227396</v>
      </c>
      <c r="K4366">
        <f ca="1">VLOOKUP(D4366,PRC!$A$1:$C$21,3,0)*E4366</f>
        <v>1087800</v>
      </c>
      <c r="L4366">
        <f t="shared" ca="1" si="2342"/>
        <v>26000</v>
      </c>
      <c r="M4366">
        <f t="shared" ca="1" si="2343"/>
        <v>130000</v>
      </c>
      <c r="N4366">
        <f t="shared" ca="1" si="2344"/>
        <v>207000</v>
      </c>
      <c r="O4366">
        <f t="shared" ca="1" si="2345"/>
        <v>181000</v>
      </c>
      <c r="P4366">
        <f t="shared" ca="1" si="2335"/>
        <v>595596</v>
      </c>
      <c r="Q4366">
        <f ca="1">IF(P4366&gt;0,1,0)</f>
        <v>1</v>
      </c>
      <c r="R4366">
        <f t="shared" ca="1" si="2346"/>
        <v>14</v>
      </c>
      <c r="S4366">
        <f t="shared" ca="1" si="2347"/>
        <v>1</v>
      </c>
      <c r="T4366">
        <f t="shared" ca="1" si="2348"/>
        <v>5</v>
      </c>
      <c r="U4366">
        <f t="shared" ca="1" si="2349"/>
        <v>8</v>
      </c>
      <c r="V4366">
        <f t="shared" ca="1" si="2350"/>
        <v>7</v>
      </c>
      <c r="X4366">
        <f t="shared" si="2352"/>
        <v>4366</v>
      </c>
      <c r="Y4366">
        <f t="shared" si="2353"/>
        <v>4252</v>
      </c>
      <c r="Z4366">
        <f t="shared" si="2354"/>
        <v>4253</v>
      </c>
      <c r="AA4366">
        <f t="shared" si="2351"/>
        <v>4451</v>
      </c>
      <c r="AB4366">
        <f t="shared" si="2356"/>
        <v>200</v>
      </c>
      <c r="AM4366" t="str">
        <f t="shared" si="2357"/>
        <v>201905KS</v>
      </c>
      <c r="AN4366">
        <f t="shared" ca="1" si="2337"/>
        <v>14.000154440154445</v>
      </c>
      <c r="AO4366">
        <f t="shared" ca="1" si="2338"/>
        <v>1.0038610038610039</v>
      </c>
      <c r="AP4366">
        <f t="shared" ca="1" si="2358"/>
        <v>5.019305019305019</v>
      </c>
      <c r="AQ4366">
        <f t="shared" ca="1" si="2359"/>
        <v>7.9922779922779918</v>
      </c>
      <c r="AR4366">
        <f t="shared" ca="1" si="2360"/>
        <v>6.9884169884169882</v>
      </c>
      <c r="AS4366">
        <f ca="1">P4366/J4366</f>
        <v>0.26739564944895294</v>
      </c>
    </row>
    <row r="4367" spans="1:45" x14ac:dyDescent="0.4">
      <c r="A4367">
        <f t="shared" si="2355"/>
        <v>201905</v>
      </c>
      <c r="B4367" t="s">
        <v>403</v>
      </c>
      <c r="C4367" t="s">
        <v>288</v>
      </c>
      <c r="D4367" t="str">
        <f t="shared" ca="1" si="2336"/>
        <v>I117</v>
      </c>
      <c r="E4367">
        <f t="shared" ca="1" si="2339"/>
        <v>44</v>
      </c>
      <c r="F4367">
        <f t="shared" ca="1" si="2340"/>
        <v>19</v>
      </c>
      <c r="G4367" t="str">
        <f t="shared" ca="1" si="2333"/>
        <v>S12</v>
      </c>
      <c r="H4367" t="str">
        <f t="shared" ca="1" si="2334"/>
        <v>S120</v>
      </c>
      <c r="I4367">
        <f ca="1">VLOOKUP(D4367,PRC!$A$2:$B$21,2,0)*E4367</f>
        <v>110000000</v>
      </c>
      <c r="J4367">
        <f t="shared" ca="1" si="2341"/>
        <v>97899996</v>
      </c>
      <c r="K4367">
        <f ca="1">VLOOKUP(D4367,PRC!$A$1:$C$21,3,0)*E4367</f>
        <v>50600000</v>
      </c>
      <c r="L4367">
        <f t="shared" ca="1" si="2342"/>
        <v>3300000</v>
      </c>
      <c r="M4367">
        <f t="shared" ca="1" si="2343"/>
        <v>5500000</v>
      </c>
      <c r="N4367">
        <f t="shared" ca="1" si="2344"/>
        <v>5500000</v>
      </c>
      <c r="O4367">
        <f t="shared" ca="1" si="2345"/>
        <v>7700000</v>
      </c>
      <c r="P4367">
        <f t="shared" ca="1" si="2335"/>
        <v>25299996</v>
      </c>
      <c r="Q4367">
        <f ca="1">IF(P4367&gt;0,1,0)</f>
        <v>1</v>
      </c>
      <c r="R4367">
        <f t="shared" ca="1" si="2346"/>
        <v>11</v>
      </c>
      <c r="S4367">
        <f t="shared" ca="1" si="2347"/>
        <v>3</v>
      </c>
      <c r="T4367">
        <f t="shared" ca="1" si="2348"/>
        <v>5</v>
      </c>
      <c r="U4367">
        <f t="shared" ca="1" si="2349"/>
        <v>5</v>
      </c>
      <c r="V4367">
        <f t="shared" ca="1" si="2350"/>
        <v>7</v>
      </c>
      <c r="X4367">
        <f t="shared" si="2352"/>
        <v>4367</v>
      </c>
      <c r="Y4367">
        <f t="shared" si="2353"/>
        <v>4252</v>
      </c>
      <c r="Z4367">
        <f t="shared" si="2354"/>
        <v>4253</v>
      </c>
      <c r="AA4367">
        <f t="shared" si="2351"/>
        <v>4451</v>
      </c>
      <c r="AB4367">
        <f t="shared" si="2356"/>
        <v>200</v>
      </c>
      <c r="AM4367" t="str">
        <f t="shared" si="2357"/>
        <v>201905KS</v>
      </c>
      <c r="AN4367">
        <f t="shared" ca="1" si="2337"/>
        <v>11.000003636363632</v>
      </c>
      <c r="AO4367">
        <f t="shared" ca="1" si="2338"/>
        <v>3</v>
      </c>
      <c r="AP4367">
        <f t="shared" ca="1" si="2358"/>
        <v>5</v>
      </c>
      <c r="AQ4367">
        <f t="shared" ca="1" si="2359"/>
        <v>5</v>
      </c>
      <c r="AR4367">
        <f t="shared" ca="1" si="2360"/>
        <v>7.0000000000000009</v>
      </c>
      <c r="AS4367">
        <f ca="1">P4367/J4367</f>
        <v>0.25842693599292893</v>
      </c>
    </row>
    <row r="4368" spans="1:45" x14ac:dyDescent="0.4">
      <c r="A4368">
        <f t="shared" si="2355"/>
        <v>201905</v>
      </c>
      <c r="B4368" t="s">
        <v>404</v>
      </c>
      <c r="C4368" t="s">
        <v>288</v>
      </c>
      <c r="D4368" t="str">
        <f t="shared" ca="1" si="2336"/>
        <v>I114</v>
      </c>
      <c r="E4368">
        <f t="shared" ca="1" si="2339"/>
        <v>34</v>
      </c>
      <c r="F4368">
        <f t="shared" ca="1" si="2340"/>
        <v>17</v>
      </c>
      <c r="G4368" t="str">
        <f t="shared" ca="1" si="2333"/>
        <v>S10</v>
      </c>
      <c r="H4368" t="str">
        <f t="shared" ca="1" si="2334"/>
        <v>S108</v>
      </c>
      <c r="I4368">
        <f ca="1">VLOOKUP(D4368,PRC!$A$2:$B$21,2,0)*E4368</f>
        <v>8160000</v>
      </c>
      <c r="J4368">
        <f t="shared" ca="1" si="2341"/>
        <v>6772796</v>
      </c>
      <c r="K4368">
        <f ca="1">VLOOKUP(D4368,PRC!$A$1:$C$21,3,0)*E4368</f>
        <v>4732800</v>
      </c>
      <c r="L4368">
        <f t="shared" ca="1" si="2342"/>
        <v>245000</v>
      </c>
      <c r="M4368">
        <f t="shared" ca="1" si="2343"/>
        <v>571000</v>
      </c>
      <c r="N4368">
        <f t="shared" ca="1" si="2344"/>
        <v>326000</v>
      </c>
      <c r="O4368">
        <f t="shared" ca="1" si="2345"/>
        <v>408000</v>
      </c>
      <c r="P4368">
        <f t="shared" ca="1" si="2335"/>
        <v>489996</v>
      </c>
      <c r="Q4368">
        <f ca="1">IF(P4368&gt;0,1,0)</f>
        <v>1</v>
      </c>
      <c r="R4368">
        <f t="shared" ca="1" si="2346"/>
        <v>17</v>
      </c>
      <c r="S4368">
        <f t="shared" ca="1" si="2347"/>
        <v>3</v>
      </c>
      <c r="T4368">
        <f t="shared" ca="1" si="2348"/>
        <v>7</v>
      </c>
      <c r="U4368">
        <f t="shared" ca="1" si="2349"/>
        <v>4</v>
      </c>
      <c r="V4368">
        <f t="shared" ca="1" si="2350"/>
        <v>5</v>
      </c>
      <c r="X4368">
        <f t="shared" si="2352"/>
        <v>4368</v>
      </c>
      <c r="Y4368">
        <f t="shared" si="2353"/>
        <v>4252</v>
      </c>
      <c r="Z4368">
        <f t="shared" si="2354"/>
        <v>4253</v>
      </c>
      <c r="AA4368">
        <f t="shared" si="2351"/>
        <v>4451</v>
      </c>
      <c r="AB4368">
        <f t="shared" si="2356"/>
        <v>200</v>
      </c>
      <c r="AM4368" t="str">
        <f t="shared" si="2357"/>
        <v>201905KS</v>
      </c>
      <c r="AN4368">
        <f t="shared" ca="1" si="2337"/>
        <v>17.000049019607843</v>
      </c>
      <c r="AO4368">
        <f t="shared" ca="1" si="2338"/>
        <v>3.0024509803921569</v>
      </c>
      <c r="AP4368">
        <f t="shared" ca="1" si="2358"/>
        <v>6.9975490196078436</v>
      </c>
      <c r="AQ4368">
        <f t="shared" ca="1" si="2359"/>
        <v>3.9950980392156858</v>
      </c>
      <c r="AR4368">
        <f t="shared" ca="1" si="2360"/>
        <v>5</v>
      </c>
      <c r="AS4368">
        <f ca="1">P4368/J4368</f>
        <v>7.2347668525672412E-2</v>
      </c>
    </row>
    <row r="4369" spans="1:45" x14ac:dyDescent="0.4">
      <c r="A4369">
        <f t="shared" si="2355"/>
        <v>201905</v>
      </c>
      <c r="B4369" t="s">
        <v>405</v>
      </c>
      <c r="C4369" t="s">
        <v>288</v>
      </c>
      <c r="D4369" t="str">
        <f t="shared" ca="1" si="2336"/>
        <v>I105</v>
      </c>
      <c r="E4369">
        <f t="shared" ca="1" si="2339"/>
        <v>33</v>
      </c>
      <c r="F4369">
        <f t="shared" ca="1" si="2340"/>
        <v>10</v>
      </c>
      <c r="G4369" t="str">
        <f t="shared" ca="1" si="2333"/>
        <v>S11</v>
      </c>
      <c r="H4369" t="str">
        <f t="shared" ca="1" si="2334"/>
        <v>S110</v>
      </c>
      <c r="I4369">
        <f ca="1">VLOOKUP(D4369,PRC!$A$2:$B$21,2,0)*E4369</f>
        <v>3300000</v>
      </c>
      <c r="J4369">
        <f t="shared" ca="1" si="2341"/>
        <v>2870996</v>
      </c>
      <c r="K4369">
        <f ca="1">VLOOKUP(D4369,PRC!$A$1:$C$21,3,0)*E4369</f>
        <v>1947000</v>
      </c>
      <c r="L4369">
        <f t="shared" ca="1" si="2342"/>
        <v>33000</v>
      </c>
      <c r="M4369">
        <f t="shared" ca="1" si="2343"/>
        <v>198000</v>
      </c>
      <c r="N4369">
        <f t="shared" ca="1" si="2344"/>
        <v>198000</v>
      </c>
      <c r="O4369">
        <f t="shared" ca="1" si="2345"/>
        <v>231000</v>
      </c>
      <c r="P4369">
        <f t="shared" ca="1" si="2335"/>
        <v>263996</v>
      </c>
      <c r="Q4369">
        <f ca="1">IF(P4369&gt;0,1,0)</f>
        <v>1</v>
      </c>
      <c r="R4369">
        <f t="shared" ca="1" si="2346"/>
        <v>13</v>
      </c>
      <c r="S4369">
        <f t="shared" ca="1" si="2347"/>
        <v>1</v>
      </c>
      <c r="T4369">
        <f t="shared" ca="1" si="2348"/>
        <v>6</v>
      </c>
      <c r="U4369">
        <f t="shared" ca="1" si="2349"/>
        <v>6</v>
      </c>
      <c r="V4369">
        <f t="shared" ca="1" si="2350"/>
        <v>7</v>
      </c>
      <c r="X4369">
        <f t="shared" si="2352"/>
        <v>4369</v>
      </c>
      <c r="Y4369">
        <f t="shared" si="2353"/>
        <v>4252</v>
      </c>
      <c r="Z4369">
        <f t="shared" si="2354"/>
        <v>4253</v>
      </c>
      <c r="AA4369">
        <f t="shared" si="2351"/>
        <v>4451</v>
      </c>
      <c r="AB4369">
        <f t="shared" si="2356"/>
        <v>200</v>
      </c>
      <c r="AM4369" t="str">
        <f t="shared" si="2357"/>
        <v>201905KS</v>
      </c>
      <c r="AN4369">
        <f t="shared" ca="1" si="2337"/>
        <v>13.000121212121208</v>
      </c>
      <c r="AO4369">
        <f t="shared" ca="1" si="2338"/>
        <v>1</v>
      </c>
      <c r="AP4369">
        <f t="shared" ca="1" si="2358"/>
        <v>6</v>
      </c>
      <c r="AQ4369">
        <f t="shared" ca="1" si="2359"/>
        <v>6</v>
      </c>
      <c r="AR4369">
        <f t="shared" ca="1" si="2360"/>
        <v>7.0000000000000009</v>
      </c>
      <c r="AS4369">
        <f ca="1">P4369/J4369</f>
        <v>9.1952757858248496E-2</v>
      </c>
    </row>
    <row r="4370" spans="1:45" x14ac:dyDescent="0.4">
      <c r="A4370">
        <f t="shared" si="2355"/>
        <v>201905</v>
      </c>
      <c r="B4370" t="s">
        <v>406</v>
      </c>
      <c r="C4370" t="s">
        <v>288</v>
      </c>
      <c r="D4370" t="str">
        <f t="shared" ca="1" si="2336"/>
        <v>I117</v>
      </c>
      <c r="E4370">
        <f t="shared" ca="1" si="2339"/>
        <v>44</v>
      </c>
      <c r="F4370">
        <f t="shared" ca="1" si="2340"/>
        <v>15</v>
      </c>
      <c r="G4370" t="str">
        <f t="shared" ca="1" si="2333"/>
        <v>S10</v>
      </c>
      <c r="H4370" t="str">
        <f t="shared" ca="1" si="2334"/>
        <v>S109</v>
      </c>
      <c r="I4370">
        <f ca="1">VLOOKUP(D4370,PRC!$A$2:$B$21,2,0)*E4370</f>
        <v>110000000</v>
      </c>
      <c r="J4370">
        <f t="shared" ca="1" si="2341"/>
        <v>91299996</v>
      </c>
      <c r="K4370">
        <f ca="1">VLOOKUP(D4370,PRC!$A$1:$C$21,3,0)*E4370</f>
        <v>50600000</v>
      </c>
      <c r="L4370">
        <f t="shared" ca="1" si="2342"/>
        <v>3300000</v>
      </c>
      <c r="M4370">
        <f t="shared" ca="1" si="2343"/>
        <v>4400000</v>
      </c>
      <c r="N4370">
        <f t="shared" ca="1" si="2344"/>
        <v>6600000</v>
      </c>
      <c r="O4370">
        <f t="shared" ca="1" si="2345"/>
        <v>7700000</v>
      </c>
      <c r="P4370">
        <f t="shared" ca="1" si="2335"/>
        <v>18699996</v>
      </c>
      <c r="Q4370">
        <f ca="1">IF(P4370&gt;0,1,0)</f>
        <v>1</v>
      </c>
      <c r="R4370">
        <f t="shared" ca="1" si="2346"/>
        <v>17</v>
      </c>
      <c r="S4370">
        <f t="shared" ca="1" si="2347"/>
        <v>3</v>
      </c>
      <c r="T4370">
        <f t="shared" ca="1" si="2348"/>
        <v>4</v>
      </c>
      <c r="U4370">
        <f t="shared" ca="1" si="2349"/>
        <v>6</v>
      </c>
      <c r="V4370">
        <f t="shared" ca="1" si="2350"/>
        <v>7</v>
      </c>
      <c r="X4370">
        <f t="shared" si="2352"/>
        <v>4370</v>
      </c>
      <c r="Y4370">
        <f t="shared" si="2353"/>
        <v>4252</v>
      </c>
      <c r="Z4370">
        <f t="shared" si="2354"/>
        <v>4253</v>
      </c>
      <c r="AA4370">
        <f t="shared" si="2351"/>
        <v>4451</v>
      </c>
      <c r="AB4370">
        <f t="shared" si="2356"/>
        <v>200</v>
      </c>
      <c r="AM4370" t="str">
        <f t="shared" si="2357"/>
        <v>201905KS</v>
      </c>
      <c r="AN4370">
        <f t="shared" ca="1" si="2337"/>
        <v>17.000003636363637</v>
      </c>
      <c r="AO4370">
        <f t="shared" ca="1" si="2338"/>
        <v>3</v>
      </c>
      <c r="AP4370">
        <f t="shared" ca="1" si="2358"/>
        <v>4</v>
      </c>
      <c r="AQ4370">
        <f t="shared" ca="1" si="2359"/>
        <v>6</v>
      </c>
      <c r="AR4370">
        <f t="shared" ca="1" si="2360"/>
        <v>7.0000000000000009</v>
      </c>
      <c r="AS4370">
        <f ca="1">P4370/J4370</f>
        <v>0.20481924227028445</v>
      </c>
    </row>
    <row r="4371" spans="1:45" x14ac:dyDescent="0.4">
      <c r="A4371">
        <f t="shared" si="2355"/>
        <v>201905</v>
      </c>
      <c r="B4371" t="s">
        <v>407</v>
      </c>
      <c r="C4371" t="s">
        <v>288</v>
      </c>
      <c r="D4371" t="str">
        <f t="shared" ca="1" si="2336"/>
        <v>I117</v>
      </c>
      <c r="E4371">
        <f t="shared" ca="1" si="2339"/>
        <v>42</v>
      </c>
      <c r="F4371">
        <f t="shared" ca="1" si="2340"/>
        <v>11</v>
      </c>
      <c r="G4371" t="str">
        <f t="shared" ca="1" si="2333"/>
        <v>S11</v>
      </c>
      <c r="H4371" t="str">
        <f t="shared" ca="1" si="2334"/>
        <v>S115</v>
      </c>
      <c r="I4371">
        <f ca="1">VLOOKUP(D4371,PRC!$A$2:$B$21,2,0)*E4371</f>
        <v>105000000</v>
      </c>
      <c r="J4371">
        <f t="shared" ca="1" si="2341"/>
        <v>93449996</v>
      </c>
      <c r="K4371">
        <f ca="1">VLOOKUP(D4371,PRC!$A$1:$C$21,3,0)*E4371</f>
        <v>48300000</v>
      </c>
      <c r="L4371">
        <f t="shared" ca="1" si="2342"/>
        <v>1050000</v>
      </c>
      <c r="M4371">
        <f t="shared" ca="1" si="2343"/>
        <v>4200000</v>
      </c>
      <c r="N4371">
        <f t="shared" ca="1" si="2344"/>
        <v>4200000</v>
      </c>
      <c r="O4371">
        <f t="shared" ca="1" si="2345"/>
        <v>6300000</v>
      </c>
      <c r="P4371">
        <f t="shared" ca="1" si="2335"/>
        <v>29399996</v>
      </c>
      <c r="Q4371">
        <f ca="1">IF(P4371&gt;0,1,0)</f>
        <v>1</v>
      </c>
      <c r="R4371">
        <f t="shared" ca="1" si="2346"/>
        <v>11</v>
      </c>
      <c r="S4371">
        <f t="shared" ca="1" si="2347"/>
        <v>1</v>
      </c>
      <c r="T4371">
        <f t="shared" ca="1" si="2348"/>
        <v>4</v>
      </c>
      <c r="U4371">
        <f t="shared" ca="1" si="2349"/>
        <v>4</v>
      </c>
      <c r="V4371">
        <f t="shared" ca="1" si="2350"/>
        <v>6</v>
      </c>
      <c r="X4371">
        <f t="shared" si="2352"/>
        <v>4371</v>
      </c>
      <c r="Y4371">
        <f t="shared" si="2353"/>
        <v>4252</v>
      </c>
      <c r="Z4371">
        <f t="shared" si="2354"/>
        <v>4253</v>
      </c>
      <c r="AA4371">
        <f t="shared" si="2351"/>
        <v>4451</v>
      </c>
      <c r="AB4371">
        <f t="shared" si="2356"/>
        <v>200</v>
      </c>
      <c r="AM4371" t="str">
        <f t="shared" si="2357"/>
        <v>201905KS</v>
      </c>
      <c r="AN4371">
        <f t="shared" ca="1" si="2337"/>
        <v>11.000003809523806</v>
      </c>
      <c r="AO4371">
        <f t="shared" ca="1" si="2338"/>
        <v>1</v>
      </c>
      <c r="AP4371">
        <f t="shared" ca="1" si="2358"/>
        <v>4</v>
      </c>
      <c r="AQ4371">
        <f t="shared" ca="1" si="2359"/>
        <v>4</v>
      </c>
      <c r="AR4371">
        <f t="shared" ca="1" si="2360"/>
        <v>6</v>
      </c>
      <c r="AS4371">
        <f ca="1">P4371/J4371</f>
        <v>0.3146067122357073</v>
      </c>
    </row>
    <row r="4372" spans="1:45" x14ac:dyDescent="0.4">
      <c r="A4372">
        <f t="shared" si="2355"/>
        <v>201905</v>
      </c>
      <c r="B4372" t="s">
        <v>408</v>
      </c>
      <c r="C4372" t="s">
        <v>288</v>
      </c>
      <c r="D4372" t="str">
        <f t="shared" ca="1" si="2336"/>
        <v>I112</v>
      </c>
      <c r="E4372">
        <f t="shared" ca="1" si="2339"/>
        <v>49</v>
      </c>
      <c r="F4372">
        <f t="shared" ca="1" si="2340"/>
        <v>18</v>
      </c>
      <c r="G4372" t="str">
        <f t="shared" ca="1" si="2333"/>
        <v>S10</v>
      </c>
      <c r="H4372" t="str">
        <f t="shared" ca="1" si="2334"/>
        <v>S105</v>
      </c>
      <c r="I4372">
        <f ca="1">VLOOKUP(D4372,PRC!$A$2:$B$21,2,0)*E4372</f>
        <v>3185000</v>
      </c>
      <c r="J4372">
        <f t="shared" ca="1" si="2341"/>
        <v>2707246</v>
      </c>
      <c r="K4372">
        <f ca="1">VLOOKUP(D4372,PRC!$A$1:$C$21,3,0)*E4372</f>
        <v>1592500</v>
      </c>
      <c r="L4372">
        <f t="shared" ca="1" si="2342"/>
        <v>96000</v>
      </c>
      <c r="M4372">
        <f t="shared" ca="1" si="2343"/>
        <v>223000</v>
      </c>
      <c r="N4372">
        <f t="shared" ca="1" si="2344"/>
        <v>96000</v>
      </c>
      <c r="O4372">
        <f t="shared" ca="1" si="2345"/>
        <v>255000</v>
      </c>
      <c r="P4372">
        <f t="shared" ca="1" si="2335"/>
        <v>444746</v>
      </c>
      <c r="Q4372">
        <f ca="1">IF(P4372&gt;0,1,0)</f>
        <v>1</v>
      </c>
      <c r="R4372">
        <f t="shared" ca="1" si="2346"/>
        <v>15</v>
      </c>
      <c r="S4372">
        <f t="shared" ca="1" si="2347"/>
        <v>3</v>
      </c>
      <c r="T4372">
        <f t="shared" ca="1" si="2348"/>
        <v>7</v>
      </c>
      <c r="U4372">
        <f t="shared" ca="1" si="2349"/>
        <v>3</v>
      </c>
      <c r="V4372">
        <f t="shared" ca="1" si="2350"/>
        <v>8</v>
      </c>
      <c r="X4372">
        <f t="shared" si="2352"/>
        <v>4372</v>
      </c>
      <c r="Y4372">
        <f t="shared" si="2353"/>
        <v>4252</v>
      </c>
      <c r="Z4372">
        <f t="shared" si="2354"/>
        <v>4253</v>
      </c>
      <c r="AA4372">
        <f t="shared" si="2351"/>
        <v>4451</v>
      </c>
      <c r="AB4372">
        <f t="shared" si="2356"/>
        <v>200</v>
      </c>
      <c r="AM4372" t="str">
        <f t="shared" si="2357"/>
        <v>201905KS</v>
      </c>
      <c r="AN4372">
        <f t="shared" ca="1" si="2337"/>
        <v>15.000125588697022</v>
      </c>
      <c r="AO4372">
        <f t="shared" ca="1" si="2338"/>
        <v>3.0141287284144425</v>
      </c>
      <c r="AP4372">
        <f t="shared" ca="1" si="2358"/>
        <v>7.0015698587127151</v>
      </c>
      <c r="AQ4372">
        <f t="shared" ca="1" si="2359"/>
        <v>3.0141287284144425</v>
      </c>
      <c r="AR4372">
        <f t="shared" ca="1" si="2360"/>
        <v>8.0062794348508639</v>
      </c>
      <c r="AS4372">
        <f ca="1">P4372/J4372</f>
        <v>0.16427986226593372</v>
      </c>
    </row>
    <row r="4373" spans="1:45" x14ac:dyDescent="0.4">
      <c r="A4373">
        <f t="shared" si="2355"/>
        <v>201905</v>
      </c>
      <c r="B4373" t="s">
        <v>409</v>
      </c>
      <c r="C4373" t="s">
        <v>288</v>
      </c>
      <c r="D4373" t="str">
        <f t="shared" ca="1" si="2336"/>
        <v>I111</v>
      </c>
      <c r="E4373">
        <f t="shared" ca="1" si="2339"/>
        <v>55</v>
      </c>
      <c r="F4373">
        <f t="shared" ca="1" si="2340"/>
        <v>13</v>
      </c>
      <c r="G4373" t="str">
        <f t="shared" ca="1" si="2333"/>
        <v>S11</v>
      </c>
      <c r="H4373" t="str">
        <f t="shared" ca="1" si="2334"/>
        <v>S110</v>
      </c>
      <c r="I4373">
        <f ca="1">VLOOKUP(D4373,PRC!$A$2:$B$21,2,0)*E4373</f>
        <v>8250000</v>
      </c>
      <c r="J4373">
        <f t="shared" ca="1" si="2341"/>
        <v>6599996</v>
      </c>
      <c r="K4373">
        <f ca="1">VLOOKUP(D4373,PRC!$A$1:$C$21,3,0)*E4373</f>
        <v>4372500</v>
      </c>
      <c r="L4373">
        <f t="shared" ca="1" si="2342"/>
        <v>83000</v>
      </c>
      <c r="M4373">
        <f t="shared" ca="1" si="2343"/>
        <v>495000</v>
      </c>
      <c r="N4373">
        <f t="shared" ca="1" si="2344"/>
        <v>495000</v>
      </c>
      <c r="O4373">
        <f t="shared" ca="1" si="2345"/>
        <v>578000</v>
      </c>
      <c r="P4373">
        <f t="shared" ca="1" si="2335"/>
        <v>576496</v>
      </c>
      <c r="Q4373">
        <f ca="1">IF(P4373&gt;0,1,0)</f>
        <v>1</v>
      </c>
      <c r="R4373">
        <f t="shared" ca="1" si="2346"/>
        <v>20</v>
      </c>
      <c r="S4373">
        <f t="shared" ca="1" si="2347"/>
        <v>1</v>
      </c>
      <c r="T4373">
        <f t="shared" ca="1" si="2348"/>
        <v>6</v>
      </c>
      <c r="U4373">
        <f t="shared" ca="1" si="2349"/>
        <v>6</v>
      </c>
      <c r="V4373">
        <f t="shared" ca="1" si="2350"/>
        <v>7</v>
      </c>
      <c r="X4373">
        <f t="shared" si="2352"/>
        <v>4373</v>
      </c>
      <c r="Y4373">
        <f t="shared" si="2353"/>
        <v>4252</v>
      </c>
      <c r="Z4373">
        <f t="shared" si="2354"/>
        <v>4253</v>
      </c>
      <c r="AA4373">
        <f t="shared" si="2351"/>
        <v>4451</v>
      </c>
      <c r="AB4373">
        <f t="shared" si="2356"/>
        <v>200</v>
      </c>
      <c r="AM4373" t="str">
        <f t="shared" si="2357"/>
        <v>201905KS</v>
      </c>
      <c r="AN4373">
        <f t="shared" ca="1" si="2337"/>
        <v>20.000048484848488</v>
      </c>
      <c r="AO4373">
        <f t="shared" ca="1" si="2338"/>
        <v>1.0060606060606059</v>
      </c>
      <c r="AP4373">
        <f t="shared" ca="1" si="2358"/>
        <v>6</v>
      </c>
      <c r="AQ4373">
        <f t="shared" ca="1" si="2359"/>
        <v>6</v>
      </c>
      <c r="AR4373">
        <f t="shared" ca="1" si="2360"/>
        <v>7.0060606060606059</v>
      </c>
      <c r="AS4373">
        <f ca="1">P4373/J4373</f>
        <v>8.7347931726019234E-2</v>
      </c>
    </row>
    <row r="4374" spans="1:45" x14ac:dyDescent="0.4">
      <c r="A4374">
        <f t="shared" si="2355"/>
        <v>201905</v>
      </c>
      <c r="B4374" t="s">
        <v>410</v>
      </c>
      <c r="C4374" t="s">
        <v>288</v>
      </c>
      <c r="D4374" t="str">
        <f t="shared" ca="1" si="2336"/>
        <v>I113</v>
      </c>
      <c r="E4374">
        <f t="shared" ca="1" si="2339"/>
        <v>22</v>
      </c>
      <c r="F4374">
        <f t="shared" ca="1" si="2340"/>
        <v>18</v>
      </c>
      <c r="G4374" t="str">
        <f t="shared" ca="1" si="2333"/>
        <v>S11</v>
      </c>
      <c r="H4374" t="str">
        <f t="shared" ca="1" si="2334"/>
        <v>S111</v>
      </c>
      <c r="I4374">
        <f ca="1">VLOOKUP(D4374,PRC!$A$2:$B$21,2,0)*E4374</f>
        <v>14740000</v>
      </c>
      <c r="J4374">
        <f t="shared" ca="1" si="2341"/>
        <v>12086796</v>
      </c>
      <c r="K4374">
        <f ca="1">VLOOKUP(D4374,PRC!$A$1:$C$21,3,0)*E4374</f>
        <v>6633000</v>
      </c>
      <c r="L4374">
        <f t="shared" ca="1" si="2342"/>
        <v>147000</v>
      </c>
      <c r="M4374">
        <f t="shared" ca="1" si="2343"/>
        <v>590000</v>
      </c>
      <c r="N4374">
        <f t="shared" ca="1" si="2344"/>
        <v>1179000</v>
      </c>
      <c r="O4374">
        <f t="shared" ca="1" si="2345"/>
        <v>1032000</v>
      </c>
      <c r="P4374">
        <f t="shared" ca="1" si="2335"/>
        <v>2505796</v>
      </c>
      <c r="Q4374">
        <f ca="1">IF(P4374&gt;0,1,0)</f>
        <v>1</v>
      </c>
      <c r="R4374">
        <f t="shared" ca="1" si="2346"/>
        <v>18</v>
      </c>
      <c r="S4374">
        <f t="shared" ca="1" si="2347"/>
        <v>1</v>
      </c>
      <c r="T4374">
        <f t="shared" ca="1" si="2348"/>
        <v>4</v>
      </c>
      <c r="U4374">
        <f t="shared" ca="1" si="2349"/>
        <v>8</v>
      </c>
      <c r="V4374">
        <f t="shared" ca="1" si="2350"/>
        <v>7</v>
      </c>
      <c r="X4374">
        <f t="shared" si="2352"/>
        <v>4374</v>
      </c>
      <c r="Y4374">
        <f t="shared" si="2353"/>
        <v>4252</v>
      </c>
      <c r="Z4374">
        <f t="shared" si="2354"/>
        <v>4253</v>
      </c>
      <c r="AA4374">
        <f t="shared" si="2351"/>
        <v>4451</v>
      </c>
      <c r="AB4374">
        <f t="shared" si="2356"/>
        <v>200</v>
      </c>
      <c r="AM4374" t="str">
        <f t="shared" si="2357"/>
        <v>201905KS</v>
      </c>
      <c r="AN4374">
        <f t="shared" ca="1" si="2337"/>
        <v>18.000027137042064</v>
      </c>
      <c r="AO4374">
        <f t="shared" ca="1" si="2338"/>
        <v>0.99728629579375838</v>
      </c>
      <c r="AP4374">
        <f t="shared" ca="1" si="2358"/>
        <v>4.0027137042062417</v>
      </c>
      <c r="AQ4374">
        <f t="shared" ca="1" si="2359"/>
        <v>7.9986431478968791</v>
      </c>
      <c r="AR4374">
        <f t="shared" ca="1" si="2360"/>
        <v>7.00135685210312</v>
      </c>
      <c r="AS4374">
        <f ca="1">P4374/J4374</f>
        <v>0.20731681084052384</v>
      </c>
    </row>
    <row r="4375" spans="1:45" x14ac:dyDescent="0.4">
      <c r="A4375">
        <f t="shared" si="2355"/>
        <v>201905</v>
      </c>
      <c r="B4375" t="s">
        <v>411</v>
      </c>
      <c r="C4375" t="s">
        <v>288</v>
      </c>
      <c r="D4375" t="str">
        <f t="shared" ca="1" si="2336"/>
        <v>I108</v>
      </c>
      <c r="E4375">
        <f t="shared" ca="1" si="2339"/>
        <v>60</v>
      </c>
      <c r="F4375">
        <f t="shared" ca="1" si="2340"/>
        <v>12</v>
      </c>
      <c r="G4375" t="str">
        <f t="shared" ca="1" si="2333"/>
        <v>S11</v>
      </c>
      <c r="H4375" t="str">
        <f t="shared" ca="1" si="2334"/>
        <v>S119</v>
      </c>
      <c r="I4375">
        <f ca="1">VLOOKUP(D4375,PRC!$A$2:$B$21,2,0)*E4375</f>
        <v>2400000</v>
      </c>
      <c r="J4375">
        <f t="shared" ca="1" si="2341"/>
        <v>2015996</v>
      </c>
      <c r="K4375">
        <f ca="1">VLOOKUP(D4375,PRC!$A$1:$C$21,3,0)*E4375</f>
        <v>1104000</v>
      </c>
      <c r="L4375">
        <f t="shared" ca="1" si="2342"/>
        <v>24000</v>
      </c>
      <c r="M4375">
        <f t="shared" ca="1" si="2343"/>
        <v>144000</v>
      </c>
      <c r="N4375">
        <f t="shared" ca="1" si="2344"/>
        <v>168000</v>
      </c>
      <c r="O4375">
        <f t="shared" ca="1" si="2345"/>
        <v>192000</v>
      </c>
      <c r="P4375">
        <f t="shared" ca="1" si="2335"/>
        <v>383996</v>
      </c>
      <c r="Q4375">
        <f ca="1">IF(P4375&gt;0,1,0)</f>
        <v>1</v>
      </c>
      <c r="R4375">
        <f t="shared" ca="1" si="2346"/>
        <v>16</v>
      </c>
      <c r="S4375">
        <f t="shared" ca="1" si="2347"/>
        <v>1</v>
      </c>
      <c r="T4375">
        <f t="shared" ca="1" si="2348"/>
        <v>6</v>
      </c>
      <c r="U4375">
        <f t="shared" ca="1" si="2349"/>
        <v>7</v>
      </c>
      <c r="V4375">
        <f t="shared" ca="1" si="2350"/>
        <v>8</v>
      </c>
      <c r="X4375">
        <f t="shared" si="2352"/>
        <v>4375</v>
      </c>
      <c r="Y4375">
        <f t="shared" si="2353"/>
        <v>4252</v>
      </c>
      <c r="Z4375">
        <f t="shared" si="2354"/>
        <v>4253</v>
      </c>
      <c r="AA4375">
        <f t="shared" si="2351"/>
        <v>4451</v>
      </c>
      <c r="AB4375">
        <f t="shared" si="2356"/>
        <v>200</v>
      </c>
      <c r="AM4375" t="str">
        <f t="shared" si="2357"/>
        <v>201905KS</v>
      </c>
      <c r="AN4375">
        <f t="shared" ca="1" si="2337"/>
        <v>16.000166666666672</v>
      </c>
      <c r="AO4375">
        <f t="shared" ca="1" si="2338"/>
        <v>1</v>
      </c>
      <c r="AP4375">
        <f t="shared" ca="1" si="2358"/>
        <v>6</v>
      </c>
      <c r="AQ4375">
        <f t="shared" ca="1" si="2359"/>
        <v>7.0000000000000009</v>
      </c>
      <c r="AR4375">
        <f t="shared" ca="1" si="2360"/>
        <v>8</v>
      </c>
      <c r="AS4375">
        <f ca="1">P4375/J4375</f>
        <v>0.1904745842749688</v>
      </c>
    </row>
    <row r="4376" spans="1:45" x14ac:dyDescent="0.4">
      <c r="A4376">
        <f t="shared" si="2355"/>
        <v>201905</v>
      </c>
      <c r="B4376" t="s">
        <v>412</v>
      </c>
      <c r="C4376" t="s">
        <v>288</v>
      </c>
      <c r="D4376" t="str">
        <f t="shared" ca="1" si="2336"/>
        <v>I102</v>
      </c>
      <c r="E4376">
        <f t="shared" ca="1" si="2339"/>
        <v>55</v>
      </c>
      <c r="F4376">
        <f t="shared" ca="1" si="2340"/>
        <v>19</v>
      </c>
      <c r="G4376" t="str">
        <f t="shared" ca="1" si="2333"/>
        <v>S10</v>
      </c>
      <c r="H4376" t="str">
        <f t="shared" ca="1" si="2334"/>
        <v>S107</v>
      </c>
      <c r="I4376">
        <f ca="1">VLOOKUP(D4376,PRC!$A$2:$B$21,2,0)*E4376</f>
        <v>2200000</v>
      </c>
      <c r="J4376">
        <f t="shared" ca="1" si="2341"/>
        <v>1869996</v>
      </c>
      <c r="K4376">
        <f ca="1">VLOOKUP(D4376,PRC!$A$1:$C$21,3,0)*E4376</f>
        <v>1034000</v>
      </c>
      <c r="L4376">
        <f t="shared" ca="1" si="2342"/>
        <v>44000</v>
      </c>
      <c r="M4376">
        <f t="shared" ca="1" si="2343"/>
        <v>132000</v>
      </c>
      <c r="N4376">
        <f t="shared" ca="1" si="2344"/>
        <v>176000</v>
      </c>
      <c r="O4376">
        <f t="shared" ca="1" si="2345"/>
        <v>110000</v>
      </c>
      <c r="P4376">
        <f t="shared" ca="1" si="2335"/>
        <v>373996</v>
      </c>
      <c r="Q4376">
        <f ca="1">IF(P4376&gt;0,1,0)</f>
        <v>1</v>
      </c>
      <c r="R4376">
        <f t="shared" ca="1" si="2346"/>
        <v>15</v>
      </c>
      <c r="S4376">
        <f t="shared" ca="1" si="2347"/>
        <v>2</v>
      </c>
      <c r="T4376">
        <f t="shared" ca="1" si="2348"/>
        <v>6</v>
      </c>
      <c r="U4376">
        <f t="shared" ca="1" si="2349"/>
        <v>8</v>
      </c>
      <c r="V4376">
        <f t="shared" ca="1" si="2350"/>
        <v>5</v>
      </c>
      <c r="X4376">
        <f t="shared" si="2352"/>
        <v>4376</v>
      </c>
      <c r="Y4376">
        <f t="shared" si="2353"/>
        <v>4252</v>
      </c>
      <c r="Z4376">
        <f t="shared" si="2354"/>
        <v>4253</v>
      </c>
      <c r="AA4376">
        <f t="shared" si="2351"/>
        <v>4451</v>
      </c>
      <c r="AB4376">
        <f t="shared" si="2356"/>
        <v>200</v>
      </c>
      <c r="AM4376" t="str">
        <f t="shared" si="2357"/>
        <v>201905KS</v>
      </c>
      <c r="AN4376">
        <f t="shared" ca="1" si="2337"/>
        <v>15.000181818181824</v>
      </c>
      <c r="AO4376">
        <f t="shared" ca="1" si="2338"/>
        <v>2</v>
      </c>
      <c r="AP4376">
        <f t="shared" ca="1" si="2358"/>
        <v>6</v>
      </c>
      <c r="AQ4376">
        <f t="shared" ca="1" si="2359"/>
        <v>8</v>
      </c>
      <c r="AR4376">
        <f t="shared" ca="1" si="2360"/>
        <v>5</v>
      </c>
      <c r="AS4376">
        <f ca="1">P4376/J4376</f>
        <v>0.19999828876639308</v>
      </c>
    </row>
    <row r="4377" spans="1:45" x14ac:dyDescent="0.4">
      <c r="A4377">
        <f t="shared" si="2355"/>
        <v>201905</v>
      </c>
      <c r="B4377" t="s">
        <v>413</v>
      </c>
      <c r="C4377" t="s">
        <v>288</v>
      </c>
      <c r="D4377" t="str">
        <f t="shared" ca="1" si="2336"/>
        <v>I117</v>
      </c>
      <c r="E4377">
        <f t="shared" ca="1" si="2339"/>
        <v>57</v>
      </c>
      <c r="F4377">
        <f t="shared" ca="1" si="2340"/>
        <v>14</v>
      </c>
      <c r="G4377" t="str">
        <f t="shared" ca="1" si="2333"/>
        <v>S11</v>
      </c>
      <c r="H4377" t="str">
        <f t="shared" ca="1" si="2334"/>
        <v>S118</v>
      </c>
      <c r="I4377">
        <f ca="1">VLOOKUP(D4377,PRC!$A$2:$B$21,2,0)*E4377</f>
        <v>142500000</v>
      </c>
      <c r="J4377">
        <f t="shared" ca="1" si="2341"/>
        <v>113999996</v>
      </c>
      <c r="K4377">
        <f ca="1">VLOOKUP(D4377,PRC!$A$1:$C$21,3,0)*E4377</f>
        <v>65550000</v>
      </c>
      <c r="L4377">
        <f t="shared" ca="1" si="2342"/>
        <v>1425000</v>
      </c>
      <c r="M4377">
        <f t="shared" ca="1" si="2343"/>
        <v>9975000</v>
      </c>
      <c r="N4377">
        <f t="shared" ca="1" si="2344"/>
        <v>9975000</v>
      </c>
      <c r="O4377">
        <f t="shared" ca="1" si="2345"/>
        <v>9975000</v>
      </c>
      <c r="P4377">
        <f t="shared" ca="1" si="2335"/>
        <v>17099996</v>
      </c>
      <c r="Q4377">
        <f ca="1">IF(P4377&gt;0,1,0)</f>
        <v>1</v>
      </c>
      <c r="R4377">
        <f t="shared" ca="1" si="2346"/>
        <v>20</v>
      </c>
      <c r="S4377">
        <f t="shared" ca="1" si="2347"/>
        <v>1</v>
      </c>
      <c r="T4377">
        <f t="shared" ca="1" si="2348"/>
        <v>7</v>
      </c>
      <c r="U4377">
        <f t="shared" ca="1" si="2349"/>
        <v>7</v>
      </c>
      <c r="V4377">
        <f t="shared" ca="1" si="2350"/>
        <v>7</v>
      </c>
      <c r="X4377">
        <f t="shared" si="2352"/>
        <v>4377</v>
      </c>
      <c r="Y4377">
        <f t="shared" si="2353"/>
        <v>4252</v>
      </c>
      <c r="Z4377">
        <f t="shared" si="2354"/>
        <v>4253</v>
      </c>
      <c r="AA4377">
        <f t="shared" si="2351"/>
        <v>4451</v>
      </c>
      <c r="AB4377">
        <f t="shared" si="2356"/>
        <v>200</v>
      </c>
      <c r="AM4377" t="str">
        <f t="shared" si="2357"/>
        <v>201905KS</v>
      </c>
      <c r="AN4377">
        <f t="shared" ca="1" si="2337"/>
        <v>20.000002807017548</v>
      </c>
      <c r="AO4377">
        <f t="shared" ca="1" si="2338"/>
        <v>1</v>
      </c>
      <c r="AP4377">
        <f t="shared" ca="1" si="2358"/>
        <v>7.0000000000000009</v>
      </c>
      <c r="AQ4377">
        <f t="shared" ca="1" si="2359"/>
        <v>7.0000000000000009</v>
      </c>
      <c r="AR4377">
        <f t="shared" ca="1" si="2360"/>
        <v>7.0000000000000009</v>
      </c>
      <c r="AS4377">
        <f ca="1">P4377/J4377</f>
        <v>0.14999997017543756</v>
      </c>
    </row>
    <row r="4378" spans="1:45" x14ac:dyDescent="0.4">
      <c r="A4378">
        <f t="shared" si="2355"/>
        <v>201905</v>
      </c>
      <c r="B4378" t="s">
        <v>414</v>
      </c>
      <c r="C4378" t="s">
        <v>288</v>
      </c>
      <c r="D4378" t="str">
        <f t="shared" ca="1" si="2336"/>
        <v>I106</v>
      </c>
      <c r="E4378">
        <f t="shared" ca="1" si="2339"/>
        <v>29</v>
      </c>
      <c r="F4378">
        <f t="shared" ca="1" si="2340"/>
        <v>11</v>
      </c>
      <c r="G4378" t="str">
        <f t="shared" ca="1" si="2333"/>
        <v>S10</v>
      </c>
      <c r="H4378" t="str">
        <f t="shared" ca="1" si="2334"/>
        <v>S109</v>
      </c>
      <c r="I4378">
        <f ca="1">VLOOKUP(D4378,PRC!$A$2:$B$21,2,0)*E4378</f>
        <v>580000</v>
      </c>
      <c r="J4378">
        <f t="shared" ca="1" si="2341"/>
        <v>521996</v>
      </c>
      <c r="K4378">
        <f ca="1">VLOOKUP(D4378,PRC!$A$1:$C$21,3,0)*E4378</f>
        <v>307400</v>
      </c>
      <c r="L4378">
        <f t="shared" ca="1" si="2342"/>
        <v>6000</v>
      </c>
      <c r="M4378">
        <f t="shared" ca="1" si="2343"/>
        <v>35000</v>
      </c>
      <c r="N4378">
        <f t="shared" ca="1" si="2344"/>
        <v>41000</v>
      </c>
      <c r="O4378">
        <f t="shared" ca="1" si="2345"/>
        <v>46000</v>
      </c>
      <c r="P4378">
        <f t="shared" ca="1" si="2335"/>
        <v>86596</v>
      </c>
      <c r="Q4378">
        <f ca="1">IF(P4378&gt;0,1,0)</f>
        <v>1</v>
      </c>
      <c r="R4378">
        <f t="shared" ca="1" si="2346"/>
        <v>10</v>
      </c>
      <c r="S4378">
        <f t="shared" ca="1" si="2347"/>
        <v>1</v>
      </c>
      <c r="T4378">
        <f t="shared" ca="1" si="2348"/>
        <v>6</v>
      </c>
      <c r="U4378">
        <f t="shared" ca="1" si="2349"/>
        <v>7</v>
      </c>
      <c r="V4378">
        <f t="shared" ca="1" si="2350"/>
        <v>8</v>
      </c>
      <c r="X4378">
        <f t="shared" si="2352"/>
        <v>4378</v>
      </c>
      <c r="Y4378">
        <f t="shared" si="2353"/>
        <v>4252</v>
      </c>
      <c r="Z4378">
        <f t="shared" si="2354"/>
        <v>4253</v>
      </c>
      <c r="AA4378">
        <f t="shared" si="2351"/>
        <v>4451</v>
      </c>
      <c r="AB4378">
        <f t="shared" si="2356"/>
        <v>200</v>
      </c>
      <c r="AM4378" t="str">
        <f t="shared" si="2357"/>
        <v>201905KS</v>
      </c>
      <c r="AN4378">
        <f t="shared" ca="1" si="2337"/>
        <v>10.000689655172412</v>
      </c>
      <c r="AO4378">
        <f t="shared" ca="1" si="2338"/>
        <v>1.0344827586206897</v>
      </c>
      <c r="AP4378">
        <f t="shared" ca="1" si="2358"/>
        <v>6.0344827586206895</v>
      </c>
      <c r="AQ4378">
        <f t="shared" ca="1" si="2359"/>
        <v>7.0689655172413799</v>
      </c>
      <c r="AR4378">
        <f t="shared" ca="1" si="2360"/>
        <v>7.931034482758621</v>
      </c>
      <c r="AS4378">
        <f ca="1">P4378/J4378</f>
        <v>0.16589399152483927</v>
      </c>
    </row>
    <row r="4379" spans="1:45" x14ac:dyDescent="0.4">
      <c r="A4379">
        <f t="shared" si="2355"/>
        <v>201905</v>
      </c>
      <c r="B4379" t="s">
        <v>415</v>
      </c>
      <c r="C4379" t="s">
        <v>288</v>
      </c>
      <c r="D4379" t="str">
        <f t="shared" ca="1" si="2336"/>
        <v>I104</v>
      </c>
      <c r="E4379">
        <f t="shared" ca="1" si="2339"/>
        <v>55</v>
      </c>
      <c r="F4379">
        <f t="shared" ca="1" si="2340"/>
        <v>15</v>
      </c>
      <c r="G4379" t="str">
        <f t="shared" ca="1" si="2333"/>
        <v>S11</v>
      </c>
      <c r="H4379" t="str">
        <f t="shared" ca="1" si="2334"/>
        <v>S111</v>
      </c>
      <c r="I4379">
        <f ca="1">VLOOKUP(D4379,PRC!$A$2:$B$21,2,0)*E4379</f>
        <v>3850000</v>
      </c>
      <c r="J4379">
        <f t="shared" ca="1" si="2341"/>
        <v>3118496</v>
      </c>
      <c r="K4379">
        <f ca="1">VLOOKUP(D4379,PRC!$A$1:$C$21,3,0)*E4379</f>
        <v>1617000</v>
      </c>
      <c r="L4379">
        <f t="shared" ca="1" si="2342"/>
        <v>116000</v>
      </c>
      <c r="M4379">
        <f t="shared" ca="1" si="2343"/>
        <v>193000</v>
      </c>
      <c r="N4379">
        <f t="shared" ca="1" si="2344"/>
        <v>308000</v>
      </c>
      <c r="O4379">
        <f t="shared" ca="1" si="2345"/>
        <v>308000</v>
      </c>
      <c r="P4379">
        <f t="shared" ca="1" si="2335"/>
        <v>576496</v>
      </c>
      <c r="Q4379">
        <f ca="1">IF(P4379&gt;0,1,0)</f>
        <v>1</v>
      </c>
      <c r="R4379">
        <f t="shared" ca="1" si="2346"/>
        <v>19</v>
      </c>
      <c r="S4379">
        <f t="shared" ca="1" si="2347"/>
        <v>3</v>
      </c>
      <c r="T4379">
        <f t="shared" ca="1" si="2348"/>
        <v>5</v>
      </c>
      <c r="U4379">
        <f t="shared" ca="1" si="2349"/>
        <v>8</v>
      </c>
      <c r="V4379">
        <f t="shared" ca="1" si="2350"/>
        <v>8</v>
      </c>
      <c r="X4379">
        <f t="shared" si="2352"/>
        <v>4379</v>
      </c>
      <c r="Y4379">
        <f t="shared" si="2353"/>
        <v>4252</v>
      </c>
      <c r="Z4379">
        <f t="shared" si="2354"/>
        <v>4253</v>
      </c>
      <c r="AA4379">
        <f t="shared" si="2351"/>
        <v>4451</v>
      </c>
      <c r="AB4379">
        <f t="shared" si="2356"/>
        <v>200</v>
      </c>
      <c r="AM4379" t="str">
        <f t="shared" si="2357"/>
        <v>201905KS</v>
      </c>
      <c r="AN4379">
        <f t="shared" ca="1" si="2337"/>
        <v>19.000103896103894</v>
      </c>
      <c r="AO4379">
        <f t="shared" ca="1" si="2338"/>
        <v>3.0129870129870131</v>
      </c>
      <c r="AP4379">
        <f t="shared" ca="1" si="2358"/>
        <v>5.0129870129870131</v>
      </c>
      <c r="AQ4379">
        <f t="shared" ca="1" si="2359"/>
        <v>8</v>
      </c>
      <c r="AR4379">
        <f t="shared" ca="1" si="2360"/>
        <v>8</v>
      </c>
      <c r="AS4379">
        <f ca="1">P4379/J4379</f>
        <v>0.18486347264835357</v>
      </c>
    </row>
    <row r="4380" spans="1:45" x14ac:dyDescent="0.4">
      <c r="A4380">
        <f t="shared" si="2355"/>
        <v>201905</v>
      </c>
      <c r="B4380" t="s">
        <v>416</v>
      </c>
      <c r="C4380" t="s">
        <v>288</v>
      </c>
      <c r="D4380" t="str">
        <f t="shared" ca="1" si="2336"/>
        <v>I120</v>
      </c>
      <c r="E4380">
        <f t="shared" ca="1" si="2339"/>
        <v>30</v>
      </c>
      <c r="F4380">
        <f t="shared" ca="1" si="2340"/>
        <v>10</v>
      </c>
      <c r="G4380" t="str">
        <f t="shared" ca="1" si="2333"/>
        <v>S10</v>
      </c>
      <c r="H4380" t="str">
        <f t="shared" ca="1" si="2334"/>
        <v>S101</v>
      </c>
      <c r="I4380">
        <f ca="1">VLOOKUP(D4380,PRC!$A$2:$B$21,2,0)*E4380</f>
        <v>129000000</v>
      </c>
      <c r="J4380">
        <f t="shared" ca="1" si="2341"/>
        <v>107069996</v>
      </c>
      <c r="K4380">
        <f ca="1">VLOOKUP(D4380,PRC!$A$1:$C$21,3,0)*E4380</f>
        <v>58050000</v>
      </c>
      <c r="L4380">
        <f t="shared" ca="1" si="2342"/>
        <v>3870000</v>
      </c>
      <c r="M4380">
        <f t="shared" ca="1" si="2343"/>
        <v>5160000</v>
      </c>
      <c r="N4380">
        <f t="shared" ca="1" si="2344"/>
        <v>3870000</v>
      </c>
      <c r="O4380">
        <f t="shared" ca="1" si="2345"/>
        <v>6450000</v>
      </c>
      <c r="P4380">
        <f t="shared" ca="1" si="2335"/>
        <v>29669996</v>
      </c>
      <c r="Q4380">
        <f ca="1">IF(P4380&gt;0,1,0)</f>
        <v>1</v>
      </c>
      <c r="R4380">
        <f t="shared" ca="1" si="2346"/>
        <v>17</v>
      </c>
      <c r="S4380">
        <f t="shared" ca="1" si="2347"/>
        <v>3</v>
      </c>
      <c r="T4380">
        <f t="shared" ca="1" si="2348"/>
        <v>4</v>
      </c>
      <c r="U4380">
        <f t="shared" ca="1" si="2349"/>
        <v>3</v>
      </c>
      <c r="V4380">
        <f t="shared" ca="1" si="2350"/>
        <v>5</v>
      </c>
      <c r="X4380">
        <f t="shared" si="2352"/>
        <v>4380</v>
      </c>
      <c r="Y4380">
        <f t="shared" si="2353"/>
        <v>4252</v>
      </c>
      <c r="Z4380">
        <f t="shared" si="2354"/>
        <v>4253</v>
      </c>
      <c r="AA4380">
        <f t="shared" si="2351"/>
        <v>4451</v>
      </c>
      <c r="AB4380">
        <f t="shared" si="2356"/>
        <v>200</v>
      </c>
      <c r="AM4380" t="str">
        <f t="shared" si="2357"/>
        <v>201905KS</v>
      </c>
      <c r="AN4380">
        <f t="shared" ca="1" si="2337"/>
        <v>17.000003100775196</v>
      </c>
      <c r="AO4380">
        <f t="shared" ca="1" si="2338"/>
        <v>3</v>
      </c>
      <c r="AP4380">
        <f t="shared" ca="1" si="2358"/>
        <v>4</v>
      </c>
      <c r="AQ4380">
        <f t="shared" ca="1" si="2359"/>
        <v>3</v>
      </c>
      <c r="AR4380">
        <f t="shared" ca="1" si="2360"/>
        <v>5</v>
      </c>
      <c r="AS4380">
        <f ca="1">P4380/J4380</f>
        <v>0.27710840672862264</v>
      </c>
    </row>
    <row r="4381" spans="1:45" x14ac:dyDescent="0.4">
      <c r="A4381">
        <f t="shared" si="2355"/>
        <v>201905</v>
      </c>
      <c r="B4381" t="s">
        <v>417</v>
      </c>
      <c r="C4381" t="s">
        <v>288</v>
      </c>
      <c r="D4381" t="str">
        <f t="shared" ca="1" si="2336"/>
        <v>I101</v>
      </c>
      <c r="E4381">
        <f t="shared" ca="1" si="2339"/>
        <v>48</v>
      </c>
      <c r="F4381">
        <f t="shared" ca="1" si="2340"/>
        <v>17</v>
      </c>
      <c r="G4381" t="str">
        <f t="shared" ref="G4381:G4444" ca="1" si="2361">LEFT(H4381,3)</f>
        <v>S11</v>
      </c>
      <c r="H4381" t="str">
        <f t="shared" ref="H4381:H4444" ca="1" si="2362">"S"&amp;RANDBETWEEN(101,120)</f>
        <v>S110</v>
      </c>
      <c r="I4381">
        <f ca="1">VLOOKUP(D4381,PRC!$A$2:$B$21,2,0)*E4381</f>
        <v>1440000</v>
      </c>
      <c r="J4381">
        <f t="shared" ca="1" si="2341"/>
        <v>1238396</v>
      </c>
      <c r="K4381">
        <f ca="1">VLOOKUP(D4381,PRC!$A$1:$C$21,3,0)*E4381</f>
        <v>748800</v>
      </c>
      <c r="L4381">
        <f t="shared" ca="1" si="2342"/>
        <v>29000</v>
      </c>
      <c r="M4381">
        <f t="shared" ca="1" si="2343"/>
        <v>101000</v>
      </c>
      <c r="N4381">
        <f t="shared" ca="1" si="2344"/>
        <v>58000</v>
      </c>
      <c r="O4381">
        <f t="shared" ca="1" si="2345"/>
        <v>101000</v>
      </c>
      <c r="P4381">
        <f t="shared" ref="P4381:P4401" ca="1" si="2363">J4381-SUM(K4381:O4381)</f>
        <v>200596</v>
      </c>
      <c r="Q4381">
        <f ca="1">IF(P4381&gt;0,1,0)</f>
        <v>1</v>
      </c>
      <c r="R4381">
        <f t="shared" ca="1" si="2346"/>
        <v>14</v>
      </c>
      <c r="S4381">
        <f t="shared" ca="1" si="2347"/>
        <v>2</v>
      </c>
      <c r="T4381">
        <f t="shared" ca="1" si="2348"/>
        <v>7</v>
      </c>
      <c r="U4381">
        <f t="shared" ca="1" si="2349"/>
        <v>4</v>
      </c>
      <c r="V4381">
        <f t="shared" ca="1" si="2350"/>
        <v>7</v>
      </c>
      <c r="X4381">
        <f t="shared" si="2352"/>
        <v>4381</v>
      </c>
      <c r="Y4381">
        <f t="shared" si="2353"/>
        <v>4252</v>
      </c>
      <c r="Z4381">
        <f t="shared" si="2354"/>
        <v>4253</v>
      </c>
      <c r="AA4381">
        <f t="shared" si="2351"/>
        <v>4451</v>
      </c>
      <c r="AB4381">
        <f t="shared" si="2356"/>
        <v>200</v>
      </c>
      <c r="AM4381" t="str">
        <f t="shared" si="2357"/>
        <v>201905KS</v>
      </c>
      <c r="AN4381">
        <f t="shared" ca="1" si="2337"/>
        <v>14.00027777777778</v>
      </c>
      <c r="AO4381">
        <f t="shared" ca="1" si="2338"/>
        <v>2.0138888888888888</v>
      </c>
      <c r="AP4381">
        <f t="shared" ca="1" si="2358"/>
        <v>7.0138888888888893</v>
      </c>
      <c r="AQ4381">
        <f t="shared" ca="1" si="2359"/>
        <v>4.0277777777777777</v>
      </c>
      <c r="AR4381">
        <f t="shared" ca="1" si="2360"/>
        <v>7.0138888888888893</v>
      </c>
      <c r="AS4381">
        <f ca="1">P4381/J4381</f>
        <v>0.16198049735302764</v>
      </c>
    </row>
    <row r="4382" spans="1:45" x14ac:dyDescent="0.4">
      <c r="A4382">
        <f t="shared" si="2355"/>
        <v>201905</v>
      </c>
      <c r="B4382" t="s">
        <v>418</v>
      </c>
      <c r="C4382" t="s">
        <v>288</v>
      </c>
      <c r="D4382" t="str">
        <f t="shared" ref="D4382:D4445" ca="1" si="2364">"I"&amp;RANDBETWEEN(101,120)</f>
        <v>I118</v>
      </c>
      <c r="E4382">
        <f t="shared" ca="1" si="2339"/>
        <v>52</v>
      </c>
      <c r="F4382">
        <f t="shared" ca="1" si="2340"/>
        <v>10</v>
      </c>
      <c r="G4382" t="str">
        <f t="shared" ca="1" si="2361"/>
        <v>S11</v>
      </c>
      <c r="H4382" t="str">
        <f t="shared" ca="1" si="2362"/>
        <v>S115</v>
      </c>
      <c r="I4382">
        <f ca="1">VLOOKUP(D4382,PRC!$A$2:$B$21,2,0)*E4382</f>
        <v>27560000</v>
      </c>
      <c r="J4382">
        <f t="shared" ca="1" si="2341"/>
        <v>22323596</v>
      </c>
      <c r="K4382">
        <f ca="1">VLOOKUP(D4382,PRC!$A$1:$C$21,3,0)*E4382</f>
        <v>11575200</v>
      </c>
      <c r="L4382">
        <f t="shared" ca="1" si="2342"/>
        <v>276000</v>
      </c>
      <c r="M4382">
        <f t="shared" ca="1" si="2343"/>
        <v>1102000</v>
      </c>
      <c r="N4382">
        <f t="shared" ca="1" si="2344"/>
        <v>827000</v>
      </c>
      <c r="O4382">
        <f t="shared" ca="1" si="2345"/>
        <v>2205000</v>
      </c>
      <c r="P4382">
        <f t="shared" ca="1" si="2363"/>
        <v>6338396</v>
      </c>
      <c r="Q4382">
        <f ca="1">IF(P4382&gt;0,1,0)</f>
        <v>1</v>
      </c>
      <c r="R4382">
        <f t="shared" ca="1" si="2346"/>
        <v>19</v>
      </c>
      <c r="S4382">
        <f t="shared" ca="1" si="2347"/>
        <v>1</v>
      </c>
      <c r="T4382">
        <f t="shared" ca="1" si="2348"/>
        <v>4</v>
      </c>
      <c r="U4382">
        <f t="shared" ca="1" si="2349"/>
        <v>3</v>
      </c>
      <c r="V4382">
        <f t="shared" ca="1" si="2350"/>
        <v>8</v>
      </c>
      <c r="X4382">
        <f t="shared" si="2352"/>
        <v>4382</v>
      </c>
      <c r="Y4382">
        <f t="shared" si="2353"/>
        <v>4252</v>
      </c>
      <c r="Z4382">
        <f t="shared" si="2354"/>
        <v>4253</v>
      </c>
      <c r="AA4382">
        <f t="shared" si="2351"/>
        <v>4451</v>
      </c>
      <c r="AB4382">
        <f t="shared" si="2356"/>
        <v>200</v>
      </c>
      <c r="AM4382" t="str">
        <f t="shared" si="2357"/>
        <v>201905KS</v>
      </c>
      <c r="AN4382">
        <f t="shared" ref="AN4382:AN4445" ca="1" si="2365">(1-J4382/I4382)*100</f>
        <v>19.000014513788098</v>
      </c>
      <c r="AO4382">
        <f t="shared" ref="AO4382:AO4445" ca="1" si="2366">L4382/$I4382*100</f>
        <v>1.0014513788098693</v>
      </c>
      <c r="AP4382">
        <f t="shared" ca="1" si="2358"/>
        <v>3.9985486211901309</v>
      </c>
      <c r="AQ4382">
        <f t="shared" ca="1" si="2359"/>
        <v>3.000725689404935</v>
      </c>
      <c r="AR4382">
        <f t="shared" ca="1" si="2360"/>
        <v>8.0007256894049341</v>
      </c>
      <c r="AS4382">
        <f ca="1">P4382/J4382</f>
        <v>0.28393257072023703</v>
      </c>
    </row>
    <row r="4383" spans="1:45" x14ac:dyDescent="0.4">
      <c r="A4383">
        <f t="shared" si="2355"/>
        <v>201905</v>
      </c>
      <c r="B4383" t="s">
        <v>419</v>
      </c>
      <c r="C4383" t="s">
        <v>288</v>
      </c>
      <c r="D4383" t="str">
        <f t="shared" ca="1" si="2364"/>
        <v>I117</v>
      </c>
      <c r="E4383">
        <f t="shared" ca="1" si="2339"/>
        <v>24</v>
      </c>
      <c r="F4383">
        <f t="shared" ca="1" si="2340"/>
        <v>18</v>
      </c>
      <c r="G4383" t="str">
        <f t="shared" ca="1" si="2361"/>
        <v>S11</v>
      </c>
      <c r="H4383" t="str">
        <f t="shared" ca="1" si="2362"/>
        <v>S115</v>
      </c>
      <c r="I4383">
        <f ca="1">VLOOKUP(D4383,PRC!$A$2:$B$21,2,0)*E4383</f>
        <v>60000000</v>
      </c>
      <c r="J4383">
        <f t="shared" ca="1" si="2341"/>
        <v>48599996</v>
      </c>
      <c r="K4383">
        <f ca="1">VLOOKUP(D4383,PRC!$A$1:$C$21,3,0)*E4383</f>
        <v>27600000</v>
      </c>
      <c r="L4383">
        <f t="shared" ca="1" si="2342"/>
        <v>600000</v>
      </c>
      <c r="M4383">
        <f t="shared" ca="1" si="2343"/>
        <v>2400000</v>
      </c>
      <c r="N4383">
        <f t="shared" ca="1" si="2344"/>
        <v>1800000</v>
      </c>
      <c r="O4383">
        <f t="shared" ca="1" si="2345"/>
        <v>3000000</v>
      </c>
      <c r="P4383">
        <f t="shared" ca="1" si="2363"/>
        <v>13199996</v>
      </c>
      <c r="Q4383">
        <f ca="1">IF(P4383&gt;0,1,0)</f>
        <v>1</v>
      </c>
      <c r="R4383">
        <f t="shared" ca="1" si="2346"/>
        <v>19</v>
      </c>
      <c r="S4383">
        <f t="shared" ca="1" si="2347"/>
        <v>1</v>
      </c>
      <c r="T4383">
        <f t="shared" ca="1" si="2348"/>
        <v>4</v>
      </c>
      <c r="U4383">
        <f t="shared" ca="1" si="2349"/>
        <v>3</v>
      </c>
      <c r="V4383">
        <f t="shared" ca="1" si="2350"/>
        <v>5</v>
      </c>
      <c r="X4383">
        <f t="shared" si="2352"/>
        <v>4383</v>
      </c>
      <c r="Y4383">
        <f t="shared" si="2353"/>
        <v>4252</v>
      </c>
      <c r="Z4383">
        <f t="shared" si="2354"/>
        <v>4253</v>
      </c>
      <c r="AA4383">
        <f t="shared" si="2351"/>
        <v>4451</v>
      </c>
      <c r="AB4383">
        <f t="shared" si="2356"/>
        <v>200</v>
      </c>
      <c r="AM4383" t="str">
        <f t="shared" si="2357"/>
        <v>201905KS</v>
      </c>
      <c r="AN4383">
        <f t="shared" ca="1" si="2365"/>
        <v>19.000006666666668</v>
      </c>
      <c r="AO4383">
        <f t="shared" ca="1" si="2366"/>
        <v>1</v>
      </c>
      <c r="AP4383">
        <f t="shared" ca="1" si="2358"/>
        <v>4</v>
      </c>
      <c r="AQ4383">
        <f t="shared" ca="1" si="2359"/>
        <v>3</v>
      </c>
      <c r="AR4383">
        <f t="shared" ca="1" si="2360"/>
        <v>5</v>
      </c>
      <c r="AS4383">
        <f ca="1">P4383/J4383</f>
        <v>0.27160487832138919</v>
      </c>
    </row>
    <row r="4384" spans="1:45" x14ac:dyDescent="0.4">
      <c r="A4384">
        <f t="shared" si="2355"/>
        <v>201905</v>
      </c>
      <c r="B4384" t="s">
        <v>420</v>
      </c>
      <c r="C4384" t="s">
        <v>288</v>
      </c>
      <c r="D4384" t="str">
        <f t="shared" ca="1" si="2364"/>
        <v>I112</v>
      </c>
      <c r="E4384">
        <f t="shared" ca="1" si="2339"/>
        <v>51</v>
      </c>
      <c r="F4384">
        <f t="shared" ca="1" si="2340"/>
        <v>15</v>
      </c>
      <c r="G4384" t="str">
        <f t="shared" ca="1" si="2361"/>
        <v>S11</v>
      </c>
      <c r="H4384" t="str">
        <f t="shared" ca="1" si="2362"/>
        <v>S115</v>
      </c>
      <c r="I4384">
        <f ca="1">VLOOKUP(D4384,PRC!$A$2:$B$21,2,0)*E4384</f>
        <v>3315000</v>
      </c>
      <c r="J4384">
        <f t="shared" ca="1" si="2341"/>
        <v>2685146</v>
      </c>
      <c r="K4384">
        <f ca="1">VLOOKUP(D4384,PRC!$A$1:$C$21,3,0)*E4384</f>
        <v>1657500</v>
      </c>
      <c r="L4384">
        <f t="shared" ca="1" si="2342"/>
        <v>99000</v>
      </c>
      <c r="M4384">
        <f t="shared" ca="1" si="2343"/>
        <v>232000</v>
      </c>
      <c r="N4384">
        <f t="shared" ca="1" si="2344"/>
        <v>199000</v>
      </c>
      <c r="O4384">
        <f t="shared" ca="1" si="2345"/>
        <v>166000</v>
      </c>
      <c r="P4384">
        <f t="shared" ca="1" si="2363"/>
        <v>331646</v>
      </c>
      <c r="Q4384">
        <f ca="1">IF(P4384&gt;0,1,0)</f>
        <v>1</v>
      </c>
      <c r="R4384">
        <f t="shared" ca="1" si="2346"/>
        <v>19</v>
      </c>
      <c r="S4384">
        <f t="shared" ca="1" si="2347"/>
        <v>3</v>
      </c>
      <c r="T4384">
        <f t="shared" ca="1" si="2348"/>
        <v>7</v>
      </c>
      <c r="U4384">
        <f t="shared" ca="1" si="2349"/>
        <v>6</v>
      </c>
      <c r="V4384">
        <f t="shared" ca="1" si="2350"/>
        <v>5</v>
      </c>
      <c r="X4384">
        <f t="shared" si="2352"/>
        <v>4384</v>
      </c>
      <c r="Y4384">
        <f t="shared" si="2353"/>
        <v>4252</v>
      </c>
      <c r="Z4384">
        <f t="shared" si="2354"/>
        <v>4253</v>
      </c>
      <c r="AA4384">
        <f t="shared" si="2351"/>
        <v>4451</v>
      </c>
      <c r="AB4384">
        <f t="shared" si="2356"/>
        <v>200</v>
      </c>
      <c r="AM4384" t="str">
        <f t="shared" si="2357"/>
        <v>201905KS</v>
      </c>
      <c r="AN4384">
        <f t="shared" ca="1" si="2365"/>
        <v>19.000120663650076</v>
      </c>
      <c r="AO4384">
        <f t="shared" ca="1" si="2366"/>
        <v>2.9864253393665159</v>
      </c>
      <c r="AP4384">
        <f t="shared" ca="1" si="2358"/>
        <v>6.9984917043740573</v>
      </c>
      <c r="AQ4384">
        <f t="shared" ca="1" si="2359"/>
        <v>6.0030165912518854</v>
      </c>
      <c r="AR4384">
        <f t="shared" ca="1" si="2360"/>
        <v>5.0075414781297134</v>
      </c>
      <c r="AS4384">
        <f ca="1">P4384/J4384</f>
        <v>0.12351134724145353</v>
      </c>
    </row>
    <row r="4385" spans="1:45" x14ac:dyDescent="0.4">
      <c r="A4385">
        <f t="shared" si="2355"/>
        <v>201905</v>
      </c>
      <c r="B4385" t="s">
        <v>421</v>
      </c>
      <c r="C4385" t="s">
        <v>288</v>
      </c>
      <c r="D4385" t="str">
        <f t="shared" ca="1" si="2364"/>
        <v>I114</v>
      </c>
      <c r="E4385">
        <f t="shared" ca="1" si="2339"/>
        <v>26</v>
      </c>
      <c r="F4385">
        <f t="shared" ca="1" si="2340"/>
        <v>10</v>
      </c>
      <c r="G4385" t="str">
        <f t="shared" ca="1" si="2361"/>
        <v>S11</v>
      </c>
      <c r="H4385" t="str">
        <f t="shared" ca="1" si="2362"/>
        <v>S110</v>
      </c>
      <c r="I4385">
        <f ca="1">VLOOKUP(D4385,PRC!$A$2:$B$21,2,0)*E4385</f>
        <v>6240000</v>
      </c>
      <c r="J4385">
        <f t="shared" ca="1" si="2341"/>
        <v>5241596</v>
      </c>
      <c r="K4385">
        <f ca="1">VLOOKUP(D4385,PRC!$A$1:$C$21,3,0)*E4385</f>
        <v>3619200</v>
      </c>
      <c r="L4385">
        <f t="shared" ca="1" si="2342"/>
        <v>187000</v>
      </c>
      <c r="M4385">
        <f t="shared" ca="1" si="2343"/>
        <v>437000</v>
      </c>
      <c r="N4385">
        <f t="shared" ca="1" si="2344"/>
        <v>250000</v>
      </c>
      <c r="O4385">
        <f t="shared" ca="1" si="2345"/>
        <v>312000</v>
      </c>
      <c r="P4385">
        <f t="shared" ca="1" si="2363"/>
        <v>436396</v>
      </c>
      <c r="Q4385">
        <f ca="1">IF(P4385&gt;0,1,0)</f>
        <v>1</v>
      </c>
      <c r="R4385">
        <f t="shared" ca="1" si="2346"/>
        <v>16</v>
      </c>
      <c r="S4385">
        <f t="shared" ca="1" si="2347"/>
        <v>3</v>
      </c>
      <c r="T4385">
        <f t="shared" ca="1" si="2348"/>
        <v>7</v>
      </c>
      <c r="U4385">
        <f t="shared" ca="1" si="2349"/>
        <v>4</v>
      </c>
      <c r="V4385">
        <f t="shared" ca="1" si="2350"/>
        <v>5</v>
      </c>
      <c r="X4385">
        <f t="shared" si="2352"/>
        <v>4385</v>
      </c>
      <c r="Y4385">
        <f t="shared" si="2353"/>
        <v>4252</v>
      </c>
      <c r="Z4385">
        <f t="shared" si="2354"/>
        <v>4253</v>
      </c>
      <c r="AA4385">
        <f t="shared" si="2351"/>
        <v>4451</v>
      </c>
      <c r="AB4385">
        <f t="shared" si="2356"/>
        <v>200</v>
      </c>
      <c r="AM4385" t="str">
        <f t="shared" si="2357"/>
        <v>201905KS</v>
      </c>
      <c r="AN4385">
        <f t="shared" ca="1" si="2365"/>
        <v>16.000064102564103</v>
      </c>
      <c r="AO4385">
        <f t="shared" ca="1" si="2366"/>
        <v>2.9967948717948718</v>
      </c>
      <c r="AP4385">
        <f t="shared" ca="1" si="2358"/>
        <v>7.0032051282051286</v>
      </c>
      <c r="AQ4385">
        <f t="shared" ca="1" si="2359"/>
        <v>4.0064102564102564</v>
      </c>
      <c r="AR4385">
        <f t="shared" ca="1" si="2360"/>
        <v>5</v>
      </c>
      <c r="AS4385">
        <f ca="1">P4385/J4385</f>
        <v>8.3256321166301259E-2</v>
      </c>
    </row>
    <row r="4386" spans="1:45" x14ac:dyDescent="0.4">
      <c r="A4386">
        <f t="shared" si="2355"/>
        <v>201905</v>
      </c>
      <c r="B4386" t="s">
        <v>422</v>
      </c>
      <c r="C4386" t="s">
        <v>288</v>
      </c>
      <c r="D4386" t="str">
        <f t="shared" ca="1" si="2364"/>
        <v>I119</v>
      </c>
      <c r="E4386">
        <f t="shared" ca="1" si="2339"/>
        <v>52</v>
      </c>
      <c r="F4386">
        <f t="shared" ca="1" si="2340"/>
        <v>10</v>
      </c>
      <c r="G4386" t="str">
        <f t="shared" ca="1" si="2361"/>
        <v>S12</v>
      </c>
      <c r="H4386" t="str">
        <f t="shared" ca="1" si="2362"/>
        <v>S120</v>
      </c>
      <c r="I4386">
        <f ca="1">VLOOKUP(D4386,PRC!$A$2:$B$21,2,0)*E4386</f>
        <v>4940000</v>
      </c>
      <c r="J4386">
        <f t="shared" ca="1" si="2341"/>
        <v>4198996</v>
      </c>
      <c r="K4386">
        <f ca="1">VLOOKUP(D4386,PRC!$A$1:$C$21,3,0)*E4386</f>
        <v>2371200</v>
      </c>
      <c r="L4386">
        <f t="shared" ca="1" si="2342"/>
        <v>148000</v>
      </c>
      <c r="M4386">
        <f t="shared" ca="1" si="2343"/>
        <v>296000</v>
      </c>
      <c r="N4386">
        <f t="shared" ca="1" si="2344"/>
        <v>148000</v>
      </c>
      <c r="O4386">
        <f t="shared" ca="1" si="2345"/>
        <v>346000</v>
      </c>
      <c r="P4386">
        <f t="shared" ca="1" si="2363"/>
        <v>889796</v>
      </c>
      <c r="Q4386">
        <f ca="1">IF(P4386&gt;0,1,0)</f>
        <v>1</v>
      </c>
      <c r="R4386">
        <f t="shared" ca="1" si="2346"/>
        <v>15</v>
      </c>
      <c r="S4386">
        <f t="shared" ca="1" si="2347"/>
        <v>3</v>
      </c>
      <c r="T4386">
        <f t="shared" ca="1" si="2348"/>
        <v>6</v>
      </c>
      <c r="U4386">
        <f t="shared" ca="1" si="2349"/>
        <v>3</v>
      </c>
      <c r="V4386">
        <f t="shared" ca="1" si="2350"/>
        <v>7</v>
      </c>
      <c r="X4386">
        <f t="shared" si="2352"/>
        <v>4386</v>
      </c>
      <c r="Y4386">
        <f t="shared" si="2353"/>
        <v>4252</v>
      </c>
      <c r="Z4386">
        <f t="shared" si="2354"/>
        <v>4253</v>
      </c>
      <c r="AA4386">
        <f t="shared" si="2351"/>
        <v>4451</v>
      </c>
      <c r="AB4386">
        <f t="shared" si="2356"/>
        <v>200</v>
      </c>
      <c r="AM4386" t="str">
        <f t="shared" si="2357"/>
        <v>201905KS</v>
      </c>
      <c r="AN4386">
        <f t="shared" ca="1" si="2365"/>
        <v>15.000080971659923</v>
      </c>
      <c r="AO4386">
        <f t="shared" ca="1" si="2366"/>
        <v>2.9959514170040484</v>
      </c>
      <c r="AP4386">
        <f t="shared" ca="1" si="2358"/>
        <v>5.9919028340080969</v>
      </c>
      <c r="AQ4386">
        <f t="shared" ca="1" si="2359"/>
        <v>2.9959514170040484</v>
      </c>
      <c r="AR4386">
        <f t="shared" ca="1" si="2360"/>
        <v>7.004048582995952</v>
      </c>
      <c r="AS4386">
        <f ca="1">P4386/J4386</f>
        <v>0.21190684630325915</v>
      </c>
    </row>
    <row r="4387" spans="1:45" x14ac:dyDescent="0.4">
      <c r="A4387">
        <f t="shared" si="2355"/>
        <v>201905</v>
      </c>
      <c r="B4387" t="s">
        <v>423</v>
      </c>
      <c r="C4387" t="s">
        <v>288</v>
      </c>
      <c r="D4387" t="str">
        <f t="shared" ca="1" si="2364"/>
        <v>I106</v>
      </c>
      <c r="E4387">
        <f t="shared" ref="E4387:E4450" ca="1" si="2367">RANDBETWEEN(INDIRECT("AD"&amp;Y4387),INDIRECT("AD"&amp;Z4387))</f>
        <v>54</v>
      </c>
      <c r="F4387">
        <f t="shared" ref="F4387:F4450" ca="1" si="2368">RANDBETWEEN(INDIRECT("AF"&amp;Y4387),INDIRECT("AF"&amp;Z4387))</f>
        <v>19</v>
      </c>
      <c r="G4387" t="str">
        <f t="shared" ca="1" si="2361"/>
        <v>S11</v>
      </c>
      <c r="H4387" t="str">
        <f t="shared" ca="1" si="2362"/>
        <v>S111</v>
      </c>
      <c r="I4387">
        <f ca="1">VLOOKUP(D4387,PRC!$A$2:$B$21,2,0)*E4387</f>
        <v>1080000</v>
      </c>
      <c r="J4387">
        <f t="shared" ref="J4387:J4450" ca="1" si="2369">I4387*(1-R4387/100)-4</f>
        <v>917996</v>
      </c>
      <c r="K4387">
        <f ca="1">VLOOKUP(D4387,PRC!$A$1:$C$21,3,0)*E4387</f>
        <v>572400</v>
      </c>
      <c r="L4387">
        <f t="shared" ref="L4387:L4450" ca="1" si="2370">ROUND($I4387*S4387,-5)/100</f>
        <v>11000</v>
      </c>
      <c r="M4387">
        <f t="shared" ref="M4387:M4450" ca="1" si="2371">ROUND($I4387*T4387,-5)/100</f>
        <v>76000</v>
      </c>
      <c r="N4387">
        <f t="shared" ref="N4387:N4450" ca="1" si="2372">ROUND($I4387*U4387,-5)/100</f>
        <v>43000</v>
      </c>
      <c r="O4387">
        <f t="shared" ref="O4387:O4450" ca="1" si="2373">ROUND($I4387*V4387,-5)/100</f>
        <v>54000</v>
      </c>
      <c r="P4387">
        <f t="shared" ca="1" si="2363"/>
        <v>161596</v>
      </c>
      <c r="Q4387">
        <f ca="1">IF(P4387&gt;0,1,0)</f>
        <v>1</v>
      </c>
      <c r="R4387">
        <f t="shared" ref="R4387:R4450" ca="1" si="2374">RANDBETWEEN(INDIRECT("AF"&amp;$Y4387),INDIRECT("AF"&amp;$Z4387))</f>
        <v>15</v>
      </c>
      <c r="S4387">
        <f t="shared" ref="S4387:S4450" ca="1" si="2375">RANDBETWEEN(INDIRECT("AG"&amp;$Y4387),INDIRECT("AG"&amp;$Z4387))</f>
        <v>1</v>
      </c>
      <c r="T4387">
        <f t="shared" ref="T4387:T4450" ca="1" si="2376">RANDBETWEEN(INDIRECT("AH"&amp;$Y4387),INDIRECT("AH"&amp;$Z4387))</f>
        <v>7</v>
      </c>
      <c r="U4387">
        <f t="shared" ref="U4387:U4450" ca="1" si="2377">RANDBETWEEN(INDIRECT("Ai"&amp;$Y4387),INDIRECT("Ai"&amp;$Z4387))</f>
        <v>4</v>
      </c>
      <c r="V4387">
        <f t="shared" ref="V4387:V4450" ca="1" si="2378">RANDBETWEEN(INDIRECT("Aj"&amp;$Y4387),INDIRECT("Aj"&amp;$Z4387))</f>
        <v>5</v>
      </c>
      <c r="X4387">
        <f t="shared" si="2352"/>
        <v>4387</v>
      </c>
      <c r="Y4387">
        <f t="shared" si="2353"/>
        <v>4252</v>
      </c>
      <c r="Z4387">
        <f t="shared" si="2354"/>
        <v>4253</v>
      </c>
      <c r="AA4387">
        <f t="shared" ref="AA4387:AA4450" si="2379">Y4387+AB4387-1</f>
        <v>4451</v>
      </c>
      <c r="AB4387">
        <f t="shared" si="2356"/>
        <v>200</v>
      </c>
      <c r="AM4387" t="str">
        <f t="shared" si="2357"/>
        <v>201905KS</v>
      </c>
      <c r="AN4387">
        <f t="shared" ca="1" si="2365"/>
        <v>15.000370370370375</v>
      </c>
      <c r="AO4387">
        <f t="shared" ca="1" si="2366"/>
        <v>1.0185185185185186</v>
      </c>
      <c r="AP4387">
        <f t="shared" ca="1" si="2358"/>
        <v>7.0370370370370372</v>
      </c>
      <c r="AQ4387">
        <f t="shared" ca="1" si="2359"/>
        <v>3.9814814814814818</v>
      </c>
      <c r="AR4387">
        <f t="shared" ca="1" si="2360"/>
        <v>5</v>
      </c>
      <c r="AS4387">
        <f ca="1">P4387/J4387</f>
        <v>0.1760312681101007</v>
      </c>
    </row>
    <row r="4388" spans="1:45" x14ac:dyDescent="0.4">
      <c r="A4388">
        <f t="shared" si="2355"/>
        <v>201905</v>
      </c>
      <c r="B4388" t="s">
        <v>424</v>
      </c>
      <c r="C4388" t="s">
        <v>288</v>
      </c>
      <c r="D4388" t="str">
        <f t="shared" ca="1" si="2364"/>
        <v>I116</v>
      </c>
      <c r="E4388">
        <f t="shared" ca="1" si="2367"/>
        <v>36</v>
      </c>
      <c r="F4388">
        <f t="shared" ca="1" si="2368"/>
        <v>15</v>
      </c>
      <c r="G4388" t="str">
        <f t="shared" ca="1" si="2361"/>
        <v>S11</v>
      </c>
      <c r="H4388" t="str">
        <f t="shared" ca="1" si="2362"/>
        <v>S115</v>
      </c>
      <c r="I4388">
        <f ca="1">VLOOKUP(D4388,PRC!$A$2:$B$21,2,0)*E4388</f>
        <v>52560000</v>
      </c>
      <c r="J4388">
        <f t="shared" ca="1" si="2369"/>
        <v>46778396</v>
      </c>
      <c r="K4388">
        <f ca="1">VLOOKUP(D4388,PRC!$A$1:$C$21,3,0)*E4388</f>
        <v>31536000</v>
      </c>
      <c r="L4388">
        <f t="shared" ca="1" si="2370"/>
        <v>526000</v>
      </c>
      <c r="M4388">
        <f t="shared" ca="1" si="2371"/>
        <v>3154000</v>
      </c>
      <c r="N4388">
        <f t="shared" ca="1" si="2372"/>
        <v>3679000</v>
      </c>
      <c r="O4388">
        <f t="shared" ca="1" si="2373"/>
        <v>4205000</v>
      </c>
      <c r="P4388">
        <f t="shared" ca="1" si="2363"/>
        <v>3678396</v>
      </c>
      <c r="Q4388">
        <f ca="1">IF(P4388&gt;0,1,0)</f>
        <v>1</v>
      </c>
      <c r="R4388">
        <f t="shared" ca="1" si="2374"/>
        <v>11</v>
      </c>
      <c r="S4388">
        <f t="shared" ca="1" si="2375"/>
        <v>1</v>
      </c>
      <c r="T4388">
        <f t="shared" ca="1" si="2376"/>
        <v>6</v>
      </c>
      <c r="U4388">
        <f t="shared" ca="1" si="2377"/>
        <v>7</v>
      </c>
      <c r="V4388">
        <f t="shared" ca="1" si="2378"/>
        <v>8</v>
      </c>
      <c r="X4388">
        <f t="shared" ref="X4388:X4451" si="2380">X4387+1</f>
        <v>4388</v>
      </c>
      <c r="Y4388">
        <f t="shared" ref="Y4388:Y4451" si="2381">IF(C4388=C4387,Y4387,X4388)</f>
        <v>4252</v>
      </c>
      <c r="Z4388">
        <f t="shared" ref="Z4388:Z4451" si="2382">Y4388+1</f>
        <v>4253</v>
      </c>
      <c r="AA4388">
        <f t="shared" si="2379"/>
        <v>4451</v>
      </c>
      <c r="AB4388">
        <f t="shared" si="2356"/>
        <v>200</v>
      </c>
      <c r="AM4388" t="str">
        <f t="shared" si="2357"/>
        <v>201905KS</v>
      </c>
      <c r="AN4388">
        <f t="shared" ca="1" si="2365"/>
        <v>11.000007610350071</v>
      </c>
      <c r="AO4388">
        <f t="shared" ca="1" si="2366"/>
        <v>1.0007610350076104</v>
      </c>
      <c r="AP4388">
        <f t="shared" ca="1" si="2358"/>
        <v>6.0007610350076099</v>
      </c>
      <c r="AQ4388">
        <f t="shared" ca="1" si="2359"/>
        <v>6.9996194824961941</v>
      </c>
      <c r="AR4388">
        <f t="shared" ca="1" si="2360"/>
        <v>8.000380517503805</v>
      </c>
      <c r="AS4388">
        <f ca="1">P4388/J4388</f>
        <v>7.8634504697424848E-2</v>
      </c>
    </row>
    <row r="4389" spans="1:45" x14ac:dyDescent="0.4">
      <c r="A4389">
        <f t="shared" si="2355"/>
        <v>201905</v>
      </c>
      <c r="B4389" t="s">
        <v>425</v>
      </c>
      <c r="C4389" t="s">
        <v>288</v>
      </c>
      <c r="D4389" t="str">
        <f t="shared" ca="1" si="2364"/>
        <v>I119</v>
      </c>
      <c r="E4389">
        <f t="shared" ca="1" si="2367"/>
        <v>46</v>
      </c>
      <c r="F4389">
        <f t="shared" ca="1" si="2368"/>
        <v>15</v>
      </c>
      <c r="G4389" t="str">
        <f t="shared" ca="1" si="2361"/>
        <v>S10</v>
      </c>
      <c r="H4389" t="str">
        <f t="shared" ca="1" si="2362"/>
        <v>S102</v>
      </c>
      <c r="I4389">
        <f ca="1">VLOOKUP(D4389,PRC!$A$2:$B$21,2,0)*E4389</f>
        <v>4370000</v>
      </c>
      <c r="J4389">
        <f t="shared" ca="1" si="2369"/>
        <v>3932996</v>
      </c>
      <c r="K4389">
        <f ca="1">VLOOKUP(D4389,PRC!$A$1:$C$21,3,0)*E4389</f>
        <v>2097600</v>
      </c>
      <c r="L4389">
        <f t="shared" ca="1" si="2370"/>
        <v>87000</v>
      </c>
      <c r="M4389">
        <f t="shared" ca="1" si="2371"/>
        <v>262000</v>
      </c>
      <c r="N4389">
        <f t="shared" ca="1" si="2372"/>
        <v>306000</v>
      </c>
      <c r="O4389">
        <f t="shared" ca="1" si="2373"/>
        <v>306000</v>
      </c>
      <c r="P4389">
        <f t="shared" ca="1" si="2363"/>
        <v>874396</v>
      </c>
      <c r="Q4389">
        <f ca="1">IF(P4389&gt;0,1,0)</f>
        <v>1</v>
      </c>
      <c r="R4389">
        <f t="shared" ca="1" si="2374"/>
        <v>10</v>
      </c>
      <c r="S4389">
        <f t="shared" ca="1" si="2375"/>
        <v>2</v>
      </c>
      <c r="T4389">
        <f t="shared" ca="1" si="2376"/>
        <v>6</v>
      </c>
      <c r="U4389">
        <f t="shared" ca="1" si="2377"/>
        <v>7</v>
      </c>
      <c r="V4389">
        <f t="shared" ca="1" si="2378"/>
        <v>7</v>
      </c>
      <c r="X4389">
        <f t="shared" si="2380"/>
        <v>4389</v>
      </c>
      <c r="Y4389">
        <f t="shared" si="2381"/>
        <v>4252</v>
      </c>
      <c r="Z4389">
        <f t="shared" si="2382"/>
        <v>4253</v>
      </c>
      <c r="AA4389">
        <f t="shared" si="2379"/>
        <v>4451</v>
      </c>
      <c r="AB4389">
        <f t="shared" si="2356"/>
        <v>200</v>
      </c>
      <c r="AM4389" t="str">
        <f t="shared" si="2357"/>
        <v>201905KS</v>
      </c>
      <c r="AN4389">
        <f t="shared" ca="1" si="2365"/>
        <v>10.000091533180777</v>
      </c>
      <c r="AO4389">
        <f t="shared" ca="1" si="2366"/>
        <v>1.9908466819221968</v>
      </c>
      <c r="AP4389">
        <f t="shared" ca="1" si="2358"/>
        <v>5.9954233409610991</v>
      </c>
      <c r="AQ4389">
        <f t="shared" ca="1" si="2359"/>
        <v>7.00228832951945</v>
      </c>
      <c r="AR4389">
        <f t="shared" ca="1" si="2360"/>
        <v>7.00228832951945</v>
      </c>
      <c r="AS4389">
        <f ca="1">P4389/J4389</f>
        <v>0.22232313483156352</v>
      </c>
    </row>
    <row r="4390" spans="1:45" x14ac:dyDescent="0.4">
      <c r="A4390">
        <f t="shared" si="2355"/>
        <v>201905</v>
      </c>
      <c r="B4390" t="s">
        <v>426</v>
      </c>
      <c r="C4390" t="s">
        <v>288</v>
      </c>
      <c r="D4390" t="str">
        <f t="shared" ca="1" si="2364"/>
        <v>I114</v>
      </c>
      <c r="E4390">
        <f t="shared" ca="1" si="2367"/>
        <v>36</v>
      </c>
      <c r="F4390">
        <f t="shared" ca="1" si="2368"/>
        <v>13</v>
      </c>
      <c r="G4390" t="str">
        <f t="shared" ca="1" si="2361"/>
        <v>S11</v>
      </c>
      <c r="H4390" t="str">
        <f t="shared" ca="1" si="2362"/>
        <v>S112</v>
      </c>
      <c r="I4390">
        <f ca="1">VLOOKUP(D4390,PRC!$A$2:$B$21,2,0)*E4390</f>
        <v>8640000</v>
      </c>
      <c r="J4390">
        <f t="shared" ca="1" si="2369"/>
        <v>6911996</v>
      </c>
      <c r="K4390">
        <f ca="1">VLOOKUP(D4390,PRC!$A$1:$C$21,3,0)*E4390</f>
        <v>5011200</v>
      </c>
      <c r="L4390">
        <f t="shared" ca="1" si="2370"/>
        <v>259000</v>
      </c>
      <c r="M4390">
        <f t="shared" ca="1" si="2371"/>
        <v>605000</v>
      </c>
      <c r="N4390">
        <f t="shared" ca="1" si="2372"/>
        <v>432000</v>
      </c>
      <c r="O4390">
        <f t="shared" ca="1" si="2373"/>
        <v>605000</v>
      </c>
      <c r="P4390">
        <f t="shared" ca="1" si="2363"/>
        <v>-204</v>
      </c>
      <c r="Q4390">
        <f ca="1">IF(P4390&gt;0,1,0)</f>
        <v>0</v>
      </c>
      <c r="R4390">
        <f t="shared" ca="1" si="2374"/>
        <v>20</v>
      </c>
      <c r="S4390">
        <f t="shared" ca="1" si="2375"/>
        <v>3</v>
      </c>
      <c r="T4390">
        <f t="shared" ca="1" si="2376"/>
        <v>7</v>
      </c>
      <c r="U4390">
        <f t="shared" ca="1" si="2377"/>
        <v>5</v>
      </c>
      <c r="V4390">
        <f t="shared" ca="1" si="2378"/>
        <v>7</v>
      </c>
      <c r="X4390">
        <f t="shared" si="2380"/>
        <v>4390</v>
      </c>
      <c r="Y4390">
        <f t="shared" si="2381"/>
        <v>4252</v>
      </c>
      <c r="Z4390">
        <f t="shared" si="2382"/>
        <v>4253</v>
      </c>
      <c r="AA4390">
        <f t="shared" si="2379"/>
        <v>4451</v>
      </c>
      <c r="AB4390">
        <f t="shared" si="2356"/>
        <v>200</v>
      </c>
      <c r="AM4390" t="str">
        <f t="shared" si="2357"/>
        <v>201905KS</v>
      </c>
      <c r="AN4390">
        <f t="shared" ca="1" si="2365"/>
        <v>20.000046296296293</v>
      </c>
      <c r="AO4390">
        <f t="shared" ca="1" si="2366"/>
        <v>2.9976851851851851</v>
      </c>
      <c r="AP4390">
        <f t="shared" ca="1" si="2358"/>
        <v>7.0023148148148158</v>
      </c>
      <c r="AQ4390">
        <f t="shared" ca="1" si="2359"/>
        <v>5</v>
      </c>
      <c r="AR4390">
        <f t="shared" ca="1" si="2360"/>
        <v>7.0023148148148158</v>
      </c>
      <c r="AS4390">
        <f ca="1">P4390/J4390</f>
        <v>-2.9513905968695585E-5</v>
      </c>
    </row>
    <row r="4391" spans="1:45" x14ac:dyDescent="0.4">
      <c r="A4391">
        <f t="shared" si="2355"/>
        <v>201905</v>
      </c>
      <c r="B4391" t="s">
        <v>427</v>
      </c>
      <c r="C4391" t="s">
        <v>288</v>
      </c>
      <c r="D4391" t="str">
        <f t="shared" ca="1" si="2364"/>
        <v>I110</v>
      </c>
      <c r="E4391">
        <f t="shared" ca="1" si="2367"/>
        <v>52</v>
      </c>
      <c r="F4391">
        <f t="shared" ca="1" si="2368"/>
        <v>12</v>
      </c>
      <c r="G4391" t="str">
        <f t="shared" ca="1" si="2361"/>
        <v>S11</v>
      </c>
      <c r="H4391" t="str">
        <f t="shared" ca="1" si="2362"/>
        <v>S117</v>
      </c>
      <c r="I4391">
        <f ca="1">VLOOKUP(D4391,PRC!$A$2:$B$21,2,0)*E4391</f>
        <v>15600000</v>
      </c>
      <c r="J4391">
        <f t="shared" ca="1" si="2369"/>
        <v>13259996</v>
      </c>
      <c r="K4391">
        <f ca="1">VLOOKUP(D4391,PRC!$A$1:$C$21,3,0)*E4391</f>
        <v>7176000</v>
      </c>
      <c r="L4391">
        <f t="shared" ca="1" si="2370"/>
        <v>468000</v>
      </c>
      <c r="M4391">
        <f t="shared" ca="1" si="2371"/>
        <v>624000</v>
      </c>
      <c r="N4391">
        <f t="shared" ca="1" si="2372"/>
        <v>468000</v>
      </c>
      <c r="O4391">
        <f t="shared" ca="1" si="2373"/>
        <v>1092000</v>
      </c>
      <c r="P4391">
        <f t="shared" ca="1" si="2363"/>
        <v>3431996</v>
      </c>
      <c r="Q4391">
        <f ca="1">IF(P4391&gt;0,1,0)</f>
        <v>1</v>
      </c>
      <c r="R4391">
        <f t="shared" ca="1" si="2374"/>
        <v>15</v>
      </c>
      <c r="S4391">
        <f t="shared" ca="1" si="2375"/>
        <v>3</v>
      </c>
      <c r="T4391">
        <f t="shared" ca="1" si="2376"/>
        <v>4</v>
      </c>
      <c r="U4391">
        <f t="shared" ca="1" si="2377"/>
        <v>3</v>
      </c>
      <c r="V4391">
        <f t="shared" ca="1" si="2378"/>
        <v>7</v>
      </c>
      <c r="X4391">
        <f t="shared" si="2380"/>
        <v>4391</v>
      </c>
      <c r="Y4391">
        <f t="shared" si="2381"/>
        <v>4252</v>
      </c>
      <c r="Z4391">
        <f t="shared" si="2382"/>
        <v>4253</v>
      </c>
      <c r="AA4391">
        <f t="shared" si="2379"/>
        <v>4451</v>
      </c>
      <c r="AB4391">
        <f t="shared" si="2356"/>
        <v>200</v>
      </c>
      <c r="AM4391" t="str">
        <f t="shared" si="2357"/>
        <v>201905KS</v>
      </c>
      <c r="AN4391">
        <f t="shared" ca="1" si="2365"/>
        <v>15.000025641025639</v>
      </c>
      <c r="AO4391">
        <f t="shared" ca="1" si="2366"/>
        <v>3</v>
      </c>
      <c r="AP4391">
        <f t="shared" ca="1" si="2358"/>
        <v>4</v>
      </c>
      <c r="AQ4391">
        <f t="shared" ca="1" si="2359"/>
        <v>3</v>
      </c>
      <c r="AR4391">
        <f t="shared" ca="1" si="2360"/>
        <v>7.0000000000000009</v>
      </c>
      <c r="AS4391">
        <f ca="1">P4391/J4391</f>
        <v>0.25882330582905155</v>
      </c>
    </row>
    <row r="4392" spans="1:45" x14ac:dyDescent="0.4">
      <c r="A4392">
        <f t="shared" si="2355"/>
        <v>201905</v>
      </c>
      <c r="B4392" t="s">
        <v>428</v>
      </c>
      <c r="C4392" t="s">
        <v>288</v>
      </c>
      <c r="D4392" t="str">
        <f t="shared" ca="1" si="2364"/>
        <v>I104</v>
      </c>
      <c r="E4392">
        <f t="shared" ca="1" si="2367"/>
        <v>42</v>
      </c>
      <c r="F4392">
        <f t="shared" ca="1" si="2368"/>
        <v>20</v>
      </c>
      <c r="G4392" t="str">
        <f t="shared" ca="1" si="2361"/>
        <v>S11</v>
      </c>
      <c r="H4392" t="str">
        <f t="shared" ca="1" si="2362"/>
        <v>S111</v>
      </c>
      <c r="I4392">
        <f ca="1">VLOOKUP(D4392,PRC!$A$2:$B$21,2,0)*E4392</f>
        <v>2940000</v>
      </c>
      <c r="J4392">
        <f t="shared" ca="1" si="2369"/>
        <v>2645996</v>
      </c>
      <c r="K4392">
        <f ca="1">VLOOKUP(D4392,PRC!$A$1:$C$21,3,0)*E4392</f>
        <v>1234800</v>
      </c>
      <c r="L4392">
        <f t="shared" ca="1" si="2370"/>
        <v>88000</v>
      </c>
      <c r="M4392">
        <f t="shared" ca="1" si="2371"/>
        <v>176000</v>
      </c>
      <c r="N4392">
        <f t="shared" ca="1" si="2372"/>
        <v>206000</v>
      </c>
      <c r="O4392">
        <f t="shared" ca="1" si="2373"/>
        <v>235000</v>
      </c>
      <c r="P4392">
        <f t="shared" ca="1" si="2363"/>
        <v>706196</v>
      </c>
      <c r="Q4392">
        <f ca="1">IF(P4392&gt;0,1,0)</f>
        <v>1</v>
      </c>
      <c r="R4392">
        <f t="shared" ca="1" si="2374"/>
        <v>10</v>
      </c>
      <c r="S4392">
        <f t="shared" ca="1" si="2375"/>
        <v>3</v>
      </c>
      <c r="T4392">
        <f t="shared" ca="1" si="2376"/>
        <v>6</v>
      </c>
      <c r="U4392">
        <f t="shared" ca="1" si="2377"/>
        <v>7</v>
      </c>
      <c r="V4392">
        <f t="shared" ca="1" si="2378"/>
        <v>8</v>
      </c>
      <c r="X4392">
        <f t="shared" si="2380"/>
        <v>4392</v>
      </c>
      <c r="Y4392">
        <f t="shared" si="2381"/>
        <v>4252</v>
      </c>
      <c r="Z4392">
        <f t="shared" si="2382"/>
        <v>4253</v>
      </c>
      <c r="AA4392">
        <f t="shared" si="2379"/>
        <v>4451</v>
      </c>
      <c r="AB4392">
        <f t="shared" si="2356"/>
        <v>200</v>
      </c>
      <c r="AM4392" t="str">
        <f t="shared" si="2357"/>
        <v>201905KS</v>
      </c>
      <c r="AN4392">
        <f t="shared" ca="1" si="2365"/>
        <v>10.000136054421771</v>
      </c>
      <c r="AO4392">
        <f t="shared" ca="1" si="2366"/>
        <v>2.9931972789115644</v>
      </c>
      <c r="AP4392">
        <f t="shared" ca="1" si="2358"/>
        <v>5.9863945578231288</v>
      </c>
      <c r="AQ4392">
        <f t="shared" ca="1" si="2359"/>
        <v>7.0068027210884356</v>
      </c>
      <c r="AR4392">
        <f t="shared" ca="1" si="2360"/>
        <v>7.9931972789115653</v>
      </c>
      <c r="AS4392">
        <f ca="1">P4392/J4392</f>
        <v>0.26689231578581374</v>
      </c>
    </row>
    <row r="4393" spans="1:45" x14ac:dyDescent="0.4">
      <c r="A4393">
        <f t="shared" si="2355"/>
        <v>201905</v>
      </c>
      <c r="B4393" t="s">
        <v>429</v>
      </c>
      <c r="C4393" t="s">
        <v>288</v>
      </c>
      <c r="D4393" t="str">
        <f t="shared" ca="1" si="2364"/>
        <v>I113</v>
      </c>
      <c r="E4393">
        <f t="shared" ca="1" si="2367"/>
        <v>53</v>
      </c>
      <c r="F4393">
        <f t="shared" ca="1" si="2368"/>
        <v>14</v>
      </c>
      <c r="G4393" t="str">
        <f t="shared" ca="1" si="2361"/>
        <v>S10</v>
      </c>
      <c r="H4393" t="str">
        <f t="shared" ca="1" si="2362"/>
        <v>S103</v>
      </c>
      <c r="I4393">
        <f ca="1">VLOOKUP(D4393,PRC!$A$2:$B$21,2,0)*E4393</f>
        <v>35510000</v>
      </c>
      <c r="J4393">
        <f t="shared" ca="1" si="2369"/>
        <v>28763096.000000004</v>
      </c>
      <c r="K4393">
        <f ca="1">VLOOKUP(D4393,PRC!$A$1:$C$21,3,0)*E4393</f>
        <v>15979500</v>
      </c>
      <c r="L4393">
        <f t="shared" ca="1" si="2370"/>
        <v>710000</v>
      </c>
      <c r="M4393">
        <f t="shared" ca="1" si="2371"/>
        <v>1420000</v>
      </c>
      <c r="N4393">
        <f t="shared" ca="1" si="2372"/>
        <v>1420000</v>
      </c>
      <c r="O4393">
        <f t="shared" ca="1" si="2373"/>
        <v>2841000</v>
      </c>
      <c r="P4393">
        <f t="shared" ca="1" si="2363"/>
        <v>6392596.0000000037</v>
      </c>
      <c r="Q4393">
        <f ca="1">IF(P4393&gt;0,1,0)</f>
        <v>1</v>
      </c>
      <c r="R4393">
        <f t="shared" ca="1" si="2374"/>
        <v>19</v>
      </c>
      <c r="S4393">
        <f t="shared" ca="1" si="2375"/>
        <v>2</v>
      </c>
      <c r="T4393">
        <f t="shared" ca="1" si="2376"/>
        <v>4</v>
      </c>
      <c r="U4393">
        <f t="shared" ca="1" si="2377"/>
        <v>4</v>
      </c>
      <c r="V4393">
        <f t="shared" ca="1" si="2378"/>
        <v>8</v>
      </c>
      <c r="X4393">
        <f t="shared" si="2380"/>
        <v>4393</v>
      </c>
      <c r="Y4393">
        <f t="shared" si="2381"/>
        <v>4252</v>
      </c>
      <c r="Z4393">
        <f t="shared" si="2382"/>
        <v>4253</v>
      </c>
      <c r="AA4393">
        <f t="shared" si="2379"/>
        <v>4451</v>
      </c>
      <c r="AB4393">
        <f t="shared" si="2356"/>
        <v>200</v>
      </c>
      <c r="AM4393" t="str">
        <f t="shared" si="2357"/>
        <v>201905KS</v>
      </c>
      <c r="AN4393">
        <f t="shared" ca="1" si="2365"/>
        <v>19.000011264432548</v>
      </c>
      <c r="AO4393">
        <f t="shared" ca="1" si="2366"/>
        <v>1.9994367783722895</v>
      </c>
      <c r="AP4393">
        <f t="shared" ca="1" si="2358"/>
        <v>3.998873556744579</v>
      </c>
      <c r="AQ4393">
        <f t="shared" ca="1" si="2359"/>
        <v>3.998873556744579</v>
      </c>
      <c r="AR4393">
        <f t="shared" ca="1" si="2360"/>
        <v>8.0005632216277096</v>
      </c>
      <c r="AS4393">
        <f ca="1">P4393/J4393</f>
        <v>0.22224992747651376</v>
      </c>
    </row>
    <row r="4394" spans="1:45" x14ac:dyDescent="0.4">
      <c r="A4394">
        <f t="shared" si="2355"/>
        <v>201905</v>
      </c>
      <c r="B4394" t="s">
        <v>430</v>
      </c>
      <c r="C4394" t="s">
        <v>288</v>
      </c>
      <c r="D4394" t="str">
        <f t="shared" ca="1" si="2364"/>
        <v>I113</v>
      </c>
      <c r="E4394">
        <f t="shared" ca="1" si="2367"/>
        <v>47</v>
      </c>
      <c r="F4394">
        <f t="shared" ca="1" si="2368"/>
        <v>19</v>
      </c>
      <c r="G4394" t="str">
        <f t="shared" ca="1" si="2361"/>
        <v>S11</v>
      </c>
      <c r="H4394" t="str">
        <f t="shared" ca="1" si="2362"/>
        <v>S112</v>
      </c>
      <c r="I4394">
        <f ca="1">VLOOKUP(D4394,PRC!$A$2:$B$21,2,0)*E4394</f>
        <v>31490000</v>
      </c>
      <c r="J4394">
        <f t="shared" ca="1" si="2369"/>
        <v>26451596</v>
      </c>
      <c r="K4394">
        <f ca="1">VLOOKUP(D4394,PRC!$A$1:$C$21,3,0)*E4394</f>
        <v>14170500</v>
      </c>
      <c r="L4394">
        <f t="shared" ca="1" si="2370"/>
        <v>630000</v>
      </c>
      <c r="M4394">
        <f t="shared" ca="1" si="2371"/>
        <v>1575000</v>
      </c>
      <c r="N4394">
        <f t="shared" ca="1" si="2372"/>
        <v>2204000</v>
      </c>
      <c r="O4394">
        <f t="shared" ca="1" si="2373"/>
        <v>2519000</v>
      </c>
      <c r="P4394">
        <f t="shared" ca="1" si="2363"/>
        <v>5353096</v>
      </c>
      <c r="Q4394">
        <f ca="1">IF(P4394&gt;0,1,0)</f>
        <v>1</v>
      </c>
      <c r="R4394">
        <f t="shared" ca="1" si="2374"/>
        <v>16</v>
      </c>
      <c r="S4394">
        <f t="shared" ca="1" si="2375"/>
        <v>2</v>
      </c>
      <c r="T4394">
        <f t="shared" ca="1" si="2376"/>
        <v>5</v>
      </c>
      <c r="U4394">
        <f t="shared" ca="1" si="2377"/>
        <v>7</v>
      </c>
      <c r="V4394">
        <f t="shared" ca="1" si="2378"/>
        <v>8</v>
      </c>
      <c r="X4394">
        <f t="shared" si="2380"/>
        <v>4394</v>
      </c>
      <c r="Y4394">
        <f t="shared" si="2381"/>
        <v>4252</v>
      </c>
      <c r="Z4394">
        <f t="shared" si="2382"/>
        <v>4253</v>
      </c>
      <c r="AA4394">
        <f t="shared" si="2379"/>
        <v>4451</v>
      </c>
      <c r="AB4394">
        <f t="shared" si="2356"/>
        <v>200</v>
      </c>
      <c r="AM4394" t="str">
        <f t="shared" si="2357"/>
        <v>201905KS</v>
      </c>
      <c r="AN4394">
        <f t="shared" ca="1" si="2365"/>
        <v>16.000012702445222</v>
      </c>
      <c r="AO4394">
        <f t="shared" ca="1" si="2366"/>
        <v>2.000635122261035</v>
      </c>
      <c r="AP4394">
        <f t="shared" ca="1" si="2358"/>
        <v>5.001587805652588</v>
      </c>
      <c r="AQ4394">
        <f t="shared" ca="1" si="2359"/>
        <v>6.9990473166084479</v>
      </c>
      <c r="AR4394">
        <f t="shared" ca="1" si="2360"/>
        <v>7.999364877738965</v>
      </c>
      <c r="AS4394">
        <f ca="1">P4394/J4394</f>
        <v>0.20237327078487061</v>
      </c>
    </row>
    <row r="4395" spans="1:45" x14ac:dyDescent="0.4">
      <c r="A4395">
        <f t="shared" si="2355"/>
        <v>201905</v>
      </c>
      <c r="B4395" t="s">
        <v>431</v>
      </c>
      <c r="C4395" t="s">
        <v>288</v>
      </c>
      <c r="D4395" t="str">
        <f t="shared" ca="1" si="2364"/>
        <v>I109</v>
      </c>
      <c r="E4395">
        <f t="shared" ca="1" si="2367"/>
        <v>36</v>
      </c>
      <c r="F4395">
        <f t="shared" ca="1" si="2368"/>
        <v>12</v>
      </c>
      <c r="G4395" t="str">
        <f t="shared" ca="1" si="2361"/>
        <v>S10</v>
      </c>
      <c r="H4395" t="str">
        <f t="shared" ca="1" si="2362"/>
        <v>S108</v>
      </c>
      <c r="I4395">
        <f ca="1">VLOOKUP(D4395,PRC!$A$2:$B$21,2,0)*E4395</f>
        <v>18000000</v>
      </c>
      <c r="J4395">
        <f t="shared" ca="1" si="2369"/>
        <v>15839996</v>
      </c>
      <c r="K4395">
        <f ca="1">VLOOKUP(D4395,PRC!$A$1:$C$21,3,0)*E4395</f>
        <v>7200000</v>
      </c>
      <c r="L4395">
        <f t="shared" ca="1" si="2370"/>
        <v>360000</v>
      </c>
      <c r="M4395">
        <f t="shared" ca="1" si="2371"/>
        <v>720000</v>
      </c>
      <c r="N4395">
        <f t="shared" ca="1" si="2372"/>
        <v>900000</v>
      </c>
      <c r="O4395">
        <f t="shared" ca="1" si="2373"/>
        <v>900000</v>
      </c>
      <c r="P4395">
        <f t="shared" ca="1" si="2363"/>
        <v>5759996</v>
      </c>
      <c r="Q4395">
        <f ca="1">IF(P4395&gt;0,1,0)</f>
        <v>1</v>
      </c>
      <c r="R4395">
        <f t="shared" ca="1" si="2374"/>
        <v>12</v>
      </c>
      <c r="S4395">
        <f t="shared" ca="1" si="2375"/>
        <v>2</v>
      </c>
      <c r="T4395">
        <f t="shared" ca="1" si="2376"/>
        <v>4</v>
      </c>
      <c r="U4395">
        <f t="shared" ca="1" si="2377"/>
        <v>5</v>
      </c>
      <c r="V4395">
        <f t="shared" ca="1" si="2378"/>
        <v>5</v>
      </c>
      <c r="X4395">
        <f t="shared" si="2380"/>
        <v>4395</v>
      </c>
      <c r="Y4395">
        <f t="shared" si="2381"/>
        <v>4252</v>
      </c>
      <c r="Z4395">
        <f t="shared" si="2382"/>
        <v>4253</v>
      </c>
      <c r="AA4395">
        <f t="shared" si="2379"/>
        <v>4451</v>
      </c>
      <c r="AB4395">
        <f t="shared" si="2356"/>
        <v>200</v>
      </c>
      <c r="AM4395" t="str">
        <f t="shared" si="2357"/>
        <v>201905KS</v>
      </c>
      <c r="AN4395">
        <f t="shared" ca="1" si="2365"/>
        <v>12.000022222222217</v>
      </c>
      <c r="AO4395">
        <f t="shared" ca="1" si="2366"/>
        <v>2</v>
      </c>
      <c r="AP4395">
        <f t="shared" ca="1" si="2358"/>
        <v>4</v>
      </c>
      <c r="AQ4395">
        <f t="shared" ca="1" si="2359"/>
        <v>5</v>
      </c>
      <c r="AR4395">
        <f t="shared" ca="1" si="2360"/>
        <v>5</v>
      </c>
      <c r="AS4395">
        <f ca="1">P4395/J4395</f>
        <v>0.36363620293843507</v>
      </c>
    </row>
    <row r="4396" spans="1:45" x14ac:dyDescent="0.4">
      <c r="A4396">
        <f t="shared" si="2355"/>
        <v>201905</v>
      </c>
      <c r="B4396" t="s">
        <v>432</v>
      </c>
      <c r="C4396" t="s">
        <v>288</v>
      </c>
      <c r="D4396" t="str">
        <f t="shared" ca="1" si="2364"/>
        <v>I108</v>
      </c>
      <c r="E4396">
        <f t="shared" ca="1" si="2367"/>
        <v>40</v>
      </c>
      <c r="F4396">
        <f t="shared" ca="1" si="2368"/>
        <v>11</v>
      </c>
      <c r="G4396" t="str">
        <f t="shared" ca="1" si="2361"/>
        <v>S10</v>
      </c>
      <c r="H4396" t="str">
        <f t="shared" ca="1" si="2362"/>
        <v>S107</v>
      </c>
      <c r="I4396">
        <f ca="1">VLOOKUP(D4396,PRC!$A$2:$B$21,2,0)*E4396</f>
        <v>1600000</v>
      </c>
      <c r="J4396">
        <f t="shared" ca="1" si="2369"/>
        <v>1375996</v>
      </c>
      <c r="K4396">
        <f ca="1">VLOOKUP(D4396,PRC!$A$1:$C$21,3,0)*E4396</f>
        <v>736000</v>
      </c>
      <c r="L4396">
        <f t="shared" ca="1" si="2370"/>
        <v>32000</v>
      </c>
      <c r="M4396">
        <f t="shared" ca="1" si="2371"/>
        <v>80000</v>
      </c>
      <c r="N4396">
        <f t="shared" ca="1" si="2372"/>
        <v>96000</v>
      </c>
      <c r="O4396">
        <f t="shared" ca="1" si="2373"/>
        <v>128000</v>
      </c>
      <c r="P4396">
        <f t="shared" ca="1" si="2363"/>
        <v>303996</v>
      </c>
      <c r="Q4396">
        <f ca="1">IF(P4396&gt;0,1,0)</f>
        <v>1</v>
      </c>
      <c r="R4396">
        <f t="shared" ca="1" si="2374"/>
        <v>14</v>
      </c>
      <c r="S4396">
        <f t="shared" ca="1" si="2375"/>
        <v>2</v>
      </c>
      <c r="T4396">
        <f t="shared" ca="1" si="2376"/>
        <v>5</v>
      </c>
      <c r="U4396">
        <f t="shared" ca="1" si="2377"/>
        <v>6</v>
      </c>
      <c r="V4396">
        <f t="shared" ca="1" si="2378"/>
        <v>8</v>
      </c>
      <c r="X4396">
        <f t="shared" si="2380"/>
        <v>4396</v>
      </c>
      <c r="Y4396">
        <f t="shared" si="2381"/>
        <v>4252</v>
      </c>
      <c r="Z4396">
        <f t="shared" si="2382"/>
        <v>4253</v>
      </c>
      <c r="AA4396">
        <f t="shared" si="2379"/>
        <v>4451</v>
      </c>
      <c r="AB4396">
        <f t="shared" si="2356"/>
        <v>200</v>
      </c>
      <c r="AM4396" t="str">
        <f t="shared" si="2357"/>
        <v>201905KS</v>
      </c>
      <c r="AN4396">
        <f t="shared" ca="1" si="2365"/>
        <v>14.000250000000003</v>
      </c>
      <c r="AO4396">
        <f t="shared" ca="1" si="2366"/>
        <v>2</v>
      </c>
      <c r="AP4396">
        <f t="shared" ca="1" si="2358"/>
        <v>5</v>
      </c>
      <c r="AQ4396">
        <f t="shared" ca="1" si="2359"/>
        <v>6</v>
      </c>
      <c r="AR4396">
        <f t="shared" ca="1" si="2360"/>
        <v>8</v>
      </c>
      <c r="AS4396">
        <f ca="1">P4396/J4396</f>
        <v>0.22092796781385993</v>
      </c>
    </row>
    <row r="4397" spans="1:45" x14ac:dyDescent="0.4">
      <c r="A4397">
        <f t="shared" si="2355"/>
        <v>201905</v>
      </c>
      <c r="B4397" t="s">
        <v>433</v>
      </c>
      <c r="C4397" t="s">
        <v>288</v>
      </c>
      <c r="D4397" t="str">
        <f t="shared" ca="1" si="2364"/>
        <v>I111</v>
      </c>
      <c r="E4397">
        <f t="shared" ca="1" si="2367"/>
        <v>40</v>
      </c>
      <c r="F4397">
        <f t="shared" ca="1" si="2368"/>
        <v>18</v>
      </c>
      <c r="G4397" t="str">
        <f t="shared" ca="1" si="2361"/>
        <v>S10</v>
      </c>
      <c r="H4397" t="str">
        <f t="shared" ca="1" si="2362"/>
        <v>S108</v>
      </c>
      <c r="I4397">
        <f ca="1">VLOOKUP(D4397,PRC!$A$2:$B$21,2,0)*E4397</f>
        <v>6000000</v>
      </c>
      <c r="J4397">
        <f t="shared" ca="1" si="2369"/>
        <v>5279996</v>
      </c>
      <c r="K4397">
        <f ca="1">VLOOKUP(D4397,PRC!$A$1:$C$21,3,0)*E4397</f>
        <v>3180000</v>
      </c>
      <c r="L4397">
        <f t="shared" ca="1" si="2370"/>
        <v>180000</v>
      </c>
      <c r="M4397">
        <f t="shared" ca="1" si="2371"/>
        <v>300000</v>
      </c>
      <c r="N4397">
        <f t="shared" ca="1" si="2372"/>
        <v>180000</v>
      </c>
      <c r="O4397">
        <f t="shared" ca="1" si="2373"/>
        <v>420000</v>
      </c>
      <c r="P4397">
        <f t="shared" ca="1" si="2363"/>
        <v>1019996</v>
      </c>
      <c r="Q4397">
        <f ca="1">IF(P4397&gt;0,1,0)</f>
        <v>1</v>
      </c>
      <c r="R4397">
        <f t="shared" ca="1" si="2374"/>
        <v>12</v>
      </c>
      <c r="S4397">
        <f t="shared" ca="1" si="2375"/>
        <v>3</v>
      </c>
      <c r="T4397">
        <f t="shared" ca="1" si="2376"/>
        <v>5</v>
      </c>
      <c r="U4397">
        <f t="shared" ca="1" si="2377"/>
        <v>3</v>
      </c>
      <c r="V4397">
        <f t="shared" ca="1" si="2378"/>
        <v>7</v>
      </c>
      <c r="X4397">
        <f t="shared" si="2380"/>
        <v>4397</v>
      </c>
      <c r="Y4397">
        <f t="shared" si="2381"/>
        <v>4252</v>
      </c>
      <c r="Z4397">
        <f t="shared" si="2382"/>
        <v>4253</v>
      </c>
      <c r="AA4397">
        <f t="shared" si="2379"/>
        <v>4451</v>
      </c>
      <c r="AB4397">
        <f t="shared" si="2356"/>
        <v>200</v>
      </c>
      <c r="AM4397" t="str">
        <f t="shared" si="2357"/>
        <v>201905KS</v>
      </c>
      <c r="AN4397">
        <f t="shared" ca="1" si="2365"/>
        <v>12.000066666666665</v>
      </c>
      <c r="AO4397">
        <f t="shared" ca="1" si="2366"/>
        <v>3</v>
      </c>
      <c r="AP4397">
        <f t="shared" ca="1" si="2358"/>
        <v>5</v>
      </c>
      <c r="AQ4397">
        <f t="shared" ca="1" si="2359"/>
        <v>3</v>
      </c>
      <c r="AR4397">
        <f t="shared" ca="1" si="2360"/>
        <v>7.0000000000000009</v>
      </c>
      <c r="AS4397">
        <f ca="1">P4397/J4397</f>
        <v>0.19318120695545982</v>
      </c>
    </row>
    <row r="4398" spans="1:45" x14ac:dyDescent="0.4">
      <c r="A4398">
        <f t="shared" si="2355"/>
        <v>201905</v>
      </c>
      <c r="B4398" t="s">
        <v>434</v>
      </c>
      <c r="C4398" t="s">
        <v>288</v>
      </c>
      <c r="D4398" t="str">
        <f t="shared" ca="1" si="2364"/>
        <v>I103</v>
      </c>
      <c r="E4398">
        <f t="shared" ca="1" si="2367"/>
        <v>27</v>
      </c>
      <c r="F4398">
        <f t="shared" ca="1" si="2368"/>
        <v>10</v>
      </c>
      <c r="G4398" t="str">
        <f t="shared" ca="1" si="2361"/>
        <v>S11</v>
      </c>
      <c r="H4398" t="str">
        <f t="shared" ca="1" si="2362"/>
        <v>S115</v>
      </c>
      <c r="I4398">
        <f ca="1">VLOOKUP(D4398,PRC!$A$2:$B$21,2,0)*E4398</f>
        <v>1350000</v>
      </c>
      <c r="J4398">
        <f t="shared" ca="1" si="2369"/>
        <v>1147496</v>
      </c>
      <c r="K4398">
        <f ca="1">VLOOKUP(D4398,PRC!$A$1:$C$21,3,0)*E4398</f>
        <v>769500</v>
      </c>
      <c r="L4398">
        <f t="shared" ca="1" si="2370"/>
        <v>41000</v>
      </c>
      <c r="M4398">
        <f t="shared" ca="1" si="2371"/>
        <v>81000</v>
      </c>
      <c r="N4398">
        <f t="shared" ca="1" si="2372"/>
        <v>81000</v>
      </c>
      <c r="O4398">
        <f t="shared" ca="1" si="2373"/>
        <v>95000</v>
      </c>
      <c r="P4398">
        <f t="shared" ca="1" si="2363"/>
        <v>79996</v>
      </c>
      <c r="Q4398">
        <f ca="1">IF(P4398&gt;0,1,0)</f>
        <v>1</v>
      </c>
      <c r="R4398">
        <f t="shared" ca="1" si="2374"/>
        <v>15</v>
      </c>
      <c r="S4398">
        <f t="shared" ca="1" si="2375"/>
        <v>3</v>
      </c>
      <c r="T4398">
        <f t="shared" ca="1" si="2376"/>
        <v>6</v>
      </c>
      <c r="U4398">
        <f t="shared" ca="1" si="2377"/>
        <v>6</v>
      </c>
      <c r="V4398">
        <f t="shared" ca="1" si="2378"/>
        <v>7</v>
      </c>
      <c r="X4398">
        <f t="shared" si="2380"/>
        <v>4398</v>
      </c>
      <c r="Y4398">
        <f t="shared" si="2381"/>
        <v>4252</v>
      </c>
      <c r="Z4398">
        <f t="shared" si="2382"/>
        <v>4253</v>
      </c>
      <c r="AA4398">
        <f t="shared" si="2379"/>
        <v>4451</v>
      </c>
      <c r="AB4398">
        <f t="shared" si="2356"/>
        <v>200</v>
      </c>
      <c r="AM4398" t="str">
        <f t="shared" si="2357"/>
        <v>201905KS</v>
      </c>
      <c r="AN4398">
        <f t="shared" ca="1" si="2365"/>
        <v>15.0002962962963</v>
      </c>
      <c r="AO4398">
        <f t="shared" ca="1" si="2366"/>
        <v>3.0370370370370372</v>
      </c>
      <c r="AP4398">
        <f t="shared" ca="1" si="2358"/>
        <v>6</v>
      </c>
      <c r="AQ4398">
        <f t="shared" ca="1" si="2359"/>
        <v>6</v>
      </c>
      <c r="AR4398">
        <f t="shared" ca="1" si="2360"/>
        <v>7.0370370370370372</v>
      </c>
      <c r="AS4398">
        <f ca="1">P4398/J4398</f>
        <v>6.9713532770484601E-2</v>
      </c>
    </row>
    <row r="4399" spans="1:45" x14ac:dyDescent="0.4">
      <c r="A4399">
        <f t="shared" si="2355"/>
        <v>201905</v>
      </c>
      <c r="B4399" t="s">
        <v>435</v>
      </c>
      <c r="C4399" t="s">
        <v>288</v>
      </c>
      <c r="D4399" t="str">
        <f t="shared" ca="1" si="2364"/>
        <v>I115</v>
      </c>
      <c r="E4399">
        <f t="shared" ca="1" si="2367"/>
        <v>31</v>
      </c>
      <c r="F4399">
        <f t="shared" ca="1" si="2368"/>
        <v>15</v>
      </c>
      <c r="G4399" t="str">
        <f t="shared" ca="1" si="2361"/>
        <v>S11</v>
      </c>
      <c r="H4399" t="str">
        <f t="shared" ca="1" si="2362"/>
        <v>S118</v>
      </c>
      <c r="I4399">
        <f ca="1">VLOOKUP(D4399,PRC!$A$2:$B$21,2,0)*E4399</f>
        <v>155000</v>
      </c>
      <c r="J4399">
        <f t="shared" ca="1" si="2369"/>
        <v>131746</v>
      </c>
      <c r="K4399">
        <f ca="1">VLOOKUP(D4399,PRC!$A$1:$C$21,3,0)*E4399</f>
        <v>74400</v>
      </c>
      <c r="L4399">
        <f t="shared" ca="1" si="2370"/>
        <v>2000</v>
      </c>
      <c r="M4399">
        <f t="shared" ca="1" si="2371"/>
        <v>11000</v>
      </c>
      <c r="N4399">
        <f t="shared" ca="1" si="2372"/>
        <v>8000</v>
      </c>
      <c r="O4399">
        <f t="shared" ca="1" si="2373"/>
        <v>8000</v>
      </c>
      <c r="P4399">
        <f t="shared" ca="1" si="2363"/>
        <v>28346</v>
      </c>
      <c r="Q4399">
        <f ca="1">IF(P4399&gt;0,1,0)</f>
        <v>1</v>
      </c>
      <c r="R4399">
        <f t="shared" ca="1" si="2374"/>
        <v>15</v>
      </c>
      <c r="S4399">
        <f t="shared" ca="1" si="2375"/>
        <v>1</v>
      </c>
      <c r="T4399">
        <f t="shared" ca="1" si="2376"/>
        <v>7</v>
      </c>
      <c r="U4399">
        <f t="shared" ca="1" si="2377"/>
        <v>5</v>
      </c>
      <c r="V4399">
        <f t="shared" ca="1" si="2378"/>
        <v>5</v>
      </c>
      <c r="X4399">
        <f t="shared" si="2380"/>
        <v>4399</v>
      </c>
      <c r="Y4399">
        <f t="shared" si="2381"/>
        <v>4252</v>
      </c>
      <c r="Z4399">
        <f t="shared" si="2382"/>
        <v>4253</v>
      </c>
      <c r="AA4399">
        <f t="shared" si="2379"/>
        <v>4451</v>
      </c>
      <c r="AB4399">
        <f t="shared" si="2356"/>
        <v>200</v>
      </c>
      <c r="AM4399" t="str">
        <f t="shared" si="2357"/>
        <v>201905KS</v>
      </c>
      <c r="AN4399">
        <f t="shared" ca="1" si="2365"/>
        <v>15.00258064516129</v>
      </c>
      <c r="AO4399">
        <f t="shared" ca="1" si="2366"/>
        <v>1.2903225806451613</v>
      </c>
      <c r="AP4399">
        <f t="shared" ca="1" si="2358"/>
        <v>7.096774193548387</v>
      </c>
      <c r="AQ4399">
        <f t="shared" ca="1" si="2359"/>
        <v>5.161290322580645</v>
      </c>
      <c r="AR4399">
        <f t="shared" ca="1" si="2360"/>
        <v>5.161290322580645</v>
      </c>
      <c r="AS4399">
        <f ca="1">P4399/J4399</f>
        <v>0.21515643738709334</v>
      </c>
    </row>
    <row r="4400" spans="1:45" x14ac:dyDescent="0.4">
      <c r="A4400">
        <f t="shared" si="2355"/>
        <v>201905</v>
      </c>
      <c r="B4400" t="s">
        <v>436</v>
      </c>
      <c r="C4400" t="s">
        <v>288</v>
      </c>
      <c r="D4400" t="str">
        <f t="shared" ca="1" si="2364"/>
        <v>I106</v>
      </c>
      <c r="E4400">
        <f t="shared" ca="1" si="2367"/>
        <v>41</v>
      </c>
      <c r="F4400">
        <f t="shared" ca="1" si="2368"/>
        <v>17</v>
      </c>
      <c r="G4400" t="str">
        <f t="shared" ca="1" si="2361"/>
        <v>S11</v>
      </c>
      <c r="H4400" t="str">
        <f t="shared" ca="1" si="2362"/>
        <v>S112</v>
      </c>
      <c r="I4400">
        <f ca="1">VLOOKUP(D4400,PRC!$A$2:$B$21,2,0)*E4400</f>
        <v>820000</v>
      </c>
      <c r="J4400">
        <f t="shared" ca="1" si="2369"/>
        <v>737996</v>
      </c>
      <c r="K4400">
        <f ca="1">VLOOKUP(D4400,PRC!$A$1:$C$21,3,0)*E4400</f>
        <v>434600</v>
      </c>
      <c r="L4400">
        <f t="shared" ca="1" si="2370"/>
        <v>25000</v>
      </c>
      <c r="M4400">
        <f t="shared" ca="1" si="2371"/>
        <v>33000</v>
      </c>
      <c r="N4400">
        <f t="shared" ca="1" si="2372"/>
        <v>66000</v>
      </c>
      <c r="O4400">
        <f t="shared" ca="1" si="2373"/>
        <v>66000</v>
      </c>
      <c r="P4400">
        <f t="shared" ca="1" si="2363"/>
        <v>113396</v>
      </c>
      <c r="Q4400">
        <f ca="1">IF(P4400&gt;0,1,0)</f>
        <v>1</v>
      </c>
      <c r="R4400">
        <f t="shared" ca="1" si="2374"/>
        <v>10</v>
      </c>
      <c r="S4400">
        <f t="shared" ca="1" si="2375"/>
        <v>3</v>
      </c>
      <c r="T4400">
        <f t="shared" ca="1" si="2376"/>
        <v>4</v>
      </c>
      <c r="U4400">
        <f t="shared" ca="1" si="2377"/>
        <v>8</v>
      </c>
      <c r="V4400">
        <f t="shared" ca="1" si="2378"/>
        <v>8</v>
      </c>
      <c r="X4400">
        <f t="shared" si="2380"/>
        <v>4400</v>
      </c>
      <c r="Y4400">
        <f t="shared" si="2381"/>
        <v>4252</v>
      </c>
      <c r="Z4400">
        <f t="shared" si="2382"/>
        <v>4253</v>
      </c>
      <c r="AA4400">
        <f t="shared" si="2379"/>
        <v>4451</v>
      </c>
      <c r="AB4400">
        <f t="shared" si="2356"/>
        <v>200</v>
      </c>
      <c r="AM4400" t="str">
        <f t="shared" si="2357"/>
        <v>201905KS</v>
      </c>
      <c r="AN4400">
        <f t="shared" ca="1" si="2365"/>
        <v>10.000487804878045</v>
      </c>
      <c r="AO4400">
        <f t="shared" ca="1" si="2366"/>
        <v>3.0487804878048781</v>
      </c>
      <c r="AP4400">
        <f t="shared" ca="1" si="2358"/>
        <v>4.024390243902439</v>
      </c>
      <c r="AQ4400">
        <f t="shared" ca="1" si="2359"/>
        <v>8.0487804878048781</v>
      </c>
      <c r="AR4400">
        <f t="shared" ca="1" si="2360"/>
        <v>8.0487804878048781</v>
      </c>
      <c r="AS4400">
        <f ca="1">P4400/J4400</f>
        <v>0.15365394934389889</v>
      </c>
    </row>
    <row r="4401" spans="1:45" x14ac:dyDescent="0.4">
      <c r="A4401">
        <f t="shared" si="2355"/>
        <v>201905</v>
      </c>
      <c r="B4401" t="s">
        <v>437</v>
      </c>
      <c r="C4401" t="s">
        <v>288</v>
      </c>
      <c r="D4401" t="str">
        <f t="shared" ca="1" si="2364"/>
        <v>I106</v>
      </c>
      <c r="E4401">
        <f t="shared" ca="1" si="2367"/>
        <v>25</v>
      </c>
      <c r="F4401">
        <f t="shared" ca="1" si="2368"/>
        <v>17</v>
      </c>
      <c r="G4401" t="str">
        <f t="shared" ca="1" si="2361"/>
        <v>S11</v>
      </c>
      <c r="H4401" t="str">
        <f t="shared" ca="1" si="2362"/>
        <v>S112</v>
      </c>
      <c r="I4401">
        <f ca="1">VLOOKUP(D4401,PRC!$A$2:$B$21,2,0)*E4401</f>
        <v>500000</v>
      </c>
      <c r="J4401">
        <f t="shared" ca="1" si="2369"/>
        <v>419996</v>
      </c>
      <c r="K4401">
        <f ca="1">VLOOKUP(D4401,PRC!$A$1:$C$21,3,0)*E4401</f>
        <v>265000</v>
      </c>
      <c r="L4401">
        <f t="shared" ca="1" si="2370"/>
        <v>15000</v>
      </c>
      <c r="M4401">
        <f t="shared" ca="1" si="2371"/>
        <v>30000</v>
      </c>
      <c r="N4401">
        <f t="shared" ca="1" si="2372"/>
        <v>15000</v>
      </c>
      <c r="O4401">
        <f t="shared" ca="1" si="2373"/>
        <v>30000</v>
      </c>
      <c r="P4401">
        <f t="shared" ca="1" si="2363"/>
        <v>64996</v>
      </c>
      <c r="Q4401">
        <f ca="1">IF(P4401&gt;0,1,0)</f>
        <v>1</v>
      </c>
      <c r="R4401">
        <f t="shared" ca="1" si="2374"/>
        <v>16</v>
      </c>
      <c r="S4401">
        <f t="shared" ca="1" si="2375"/>
        <v>3</v>
      </c>
      <c r="T4401">
        <f t="shared" ca="1" si="2376"/>
        <v>6</v>
      </c>
      <c r="U4401">
        <f t="shared" ca="1" si="2377"/>
        <v>3</v>
      </c>
      <c r="V4401">
        <f t="shared" ca="1" si="2378"/>
        <v>6</v>
      </c>
      <c r="X4401">
        <f t="shared" si="2380"/>
        <v>4401</v>
      </c>
      <c r="Y4401">
        <f t="shared" si="2381"/>
        <v>4252</v>
      </c>
      <c r="Z4401">
        <f t="shared" si="2382"/>
        <v>4253</v>
      </c>
      <c r="AA4401">
        <f t="shared" si="2379"/>
        <v>4451</v>
      </c>
      <c r="AB4401">
        <f t="shared" si="2356"/>
        <v>200</v>
      </c>
      <c r="AM4401" t="str">
        <f t="shared" si="2357"/>
        <v>201905KS</v>
      </c>
      <c r="AN4401">
        <f t="shared" ca="1" si="2365"/>
        <v>16.000800000000005</v>
      </c>
      <c r="AO4401">
        <f t="shared" ca="1" si="2366"/>
        <v>3</v>
      </c>
      <c r="AP4401">
        <f t="shared" ca="1" si="2358"/>
        <v>6</v>
      </c>
      <c r="AQ4401">
        <f t="shared" ca="1" si="2359"/>
        <v>3</v>
      </c>
      <c r="AR4401">
        <f t="shared" ca="1" si="2360"/>
        <v>6</v>
      </c>
      <c r="AS4401">
        <f ca="1">P4401/J4401</f>
        <v>0.15475385479861714</v>
      </c>
    </row>
    <row r="4402" spans="1:45" x14ac:dyDescent="0.4">
      <c r="A4402">
        <f t="shared" si="2355"/>
        <v>201905</v>
      </c>
      <c r="B4402" t="s">
        <v>678</v>
      </c>
      <c r="C4402" t="s">
        <v>288</v>
      </c>
      <c r="D4402" t="str">
        <f t="shared" ca="1" si="2364"/>
        <v>I111</v>
      </c>
      <c r="E4402">
        <f t="shared" ca="1" si="2367"/>
        <v>22</v>
      </c>
      <c r="F4402">
        <f t="shared" ca="1" si="2368"/>
        <v>20</v>
      </c>
      <c r="G4402" t="str">
        <f t="shared" ca="1" si="2361"/>
        <v>S11</v>
      </c>
      <c r="H4402" t="str">
        <f t="shared" ca="1" si="2362"/>
        <v>S110</v>
      </c>
      <c r="I4402">
        <f ca="1">VLOOKUP(D4402,PRC!$A$2:$B$21,2,0)*E4402</f>
        <v>3300000</v>
      </c>
      <c r="J4402">
        <f t="shared" ca="1" si="2369"/>
        <v>2936996</v>
      </c>
      <c r="K4402">
        <f ca="1">VLOOKUP(D4402,PRC!$A$1:$C$21,3,0)*E4402</f>
        <v>1749000</v>
      </c>
      <c r="L4402">
        <f t="shared" ca="1" si="2370"/>
        <v>66000</v>
      </c>
      <c r="M4402">
        <f t="shared" ca="1" si="2371"/>
        <v>165000</v>
      </c>
      <c r="N4402">
        <f t="shared" ca="1" si="2372"/>
        <v>231000</v>
      </c>
      <c r="O4402">
        <f t="shared" ca="1" si="2373"/>
        <v>264000</v>
      </c>
      <c r="P4402">
        <f t="shared" ref="P4402:P4451" ca="1" si="2383">J4402-SUM(K4402:O4402)</f>
        <v>461996</v>
      </c>
      <c r="Q4402">
        <f ca="1">IF(P4402&gt;0,1,0)</f>
        <v>1</v>
      </c>
      <c r="R4402">
        <f t="shared" ca="1" si="2374"/>
        <v>11</v>
      </c>
      <c r="S4402">
        <f t="shared" ca="1" si="2375"/>
        <v>2</v>
      </c>
      <c r="T4402">
        <f t="shared" ca="1" si="2376"/>
        <v>5</v>
      </c>
      <c r="U4402">
        <f t="shared" ca="1" si="2377"/>
        <v>7</v>
      </c>
      <c r="V4402">
        <f t="shared" ca="1" si="2378"/>
        <v>8</v>
      </c>
      <c r="X4402">
        <f t="shared" si="2380"/>
        <v>4402</v>
      </c>
      <c r="Y4402">
        <f t="shared" si="2381"/>
        <v>4252</v>
      </c>
      <c r="Z4402">
        <f t="shared" si="2382"/>
        <v>4253</v>
      </c>
      <c r="AA4402">
        <f t="shared" si="2379"/>
        <v>4451</v>
      </c>
      <c r="AB4402">
        <f t="shared" si="2356"/>
        <v>200</v>
      </c>
      <c r="AM4402" t="str">
        <f t="shared" si="2357"/>
        <v>201905KS</v>
      </c>
      <c r="AN4402">
        <f t="shared" ca="1" si="2365"/>
        <v>11.000121212121217</v>
      </c>
      <c r="AO4402">
        <f t="shared" ca="1" si="2366"/>
        <v>2</v>
      </c>
      <c r="AP4402">
        <f t="shared" ca="1" si="2358"/>
        <v>5</v>
      </c>
      <c r="AQ4402">
        <f t="shared" ca="1" si="2359"/>
        <v>7.0000000000000009</v>
      </c>
      <c r="AR4402">
        <f t="shared" ca="1" si="2360"/>
        <v>8</v>
      </c>
      <c r="AS4402">
        <f ca="1">P4402/J4402</f>
        <v>0.15730222308780809</v>
      </c>
    </row>
    <row r="4403" spans="1:45" x14ac:dyDescent="0.4">
      <c r="A4403">
        <f t="shared" si="2355"/>
        <v>201905</v>
      </c>
      <c r="B4403" t="s">
        <v>679</v>
      </c>
      <c r="C4403" t="s">
        <v>288</v>
      </c>
      <c r="D4403" t="str">
        <f t="shared" ca="1" si="2364"/>
        <v>I112</v>
      </c>
      <c r="E4403">
        <f t="shared" ca="1" si="2367"/>
        <v>58</v>
      </c>
      <c r="F4403">
        <f t="shared" ca="1" si="2368"/>
        <v>16</v>
      </c>
      <c r="G4403" t="str">
        <f t="shared" ca="1" si="2361"/>
        <v>S11</v>
      </c>
      <c r="H4403" t="str">
        <f t="shared" ca="1" si="2362"/>
        <v>S118</v>
      </c>
      <c r="I4403">
        <f ca="1">VLOOKUP(D4403,PRC!$A$2:$B$21,2,0)*E4403</f>
        <v>3770000</v>
      </c>
      <c r="J4403">
        <f t="shared" ca="1" si="2369"/>
        <v>3053696</v>
      </c>
      <c r="K4403">
        <f ca="1">VLOOKUP(D4403,PRC!$A$1:$C$21,3,0)*E4403</f>
        <v>1885000</v>
      </c>
      <c r="L4403">
        <f t="shared" ca="1" si="2370"/>
        <v>113000</v>
      </c>
      <c r="M4403">
        <f t="shared" ca="1" si="2371"/>
        <v>226000</v>
      </c>
      <c r="N4403">
        <f t="shared" ca="1" si="2372"/>
        <v>113000</v>
      </c>
      <c r="O4403">
        <f t="shared" ca="1" si="2373"/>
        <v>264000</v>
      </c>
      <c r="P4403">
        <f t="shared" ca="1" si="2383"/>
        <v>452696</v>
      </c>
      <c r="Q4403">
        <f ca="1">IF(P4403&gt;0,1,0)</f>
        <v>1</v>
      </c>
      <c r="R4403">
        <f t="shared" ca="1" si="2374"/>
        <v>19</v>
      </c>
      <c r="S4403">
        <f t="shared" ca="1" si="2375"/>
        <v>3</v>
      </c>
      <c r="T4403">
        <f t="shared" ca="1" si="2376"/>
        <v>6</v>
      </c>
      <c r="U4403">
        <f t="shared" ca="1" si="2377"/>
        <v>3</v>
      </c>
      <c r="V4403">
        <f t="shared" ca="1" si="2378"/>
        <v>7</v>
      </c>
      <c r="X4403">
        <f t="shared" si="2380"/>
        <v>4403</v>
      </c>
      <c r="Y4403">
        <f t="shared" si="2381"/>
        <v>4252</v>
      </c>
      <c r="Z4403">
        <f t="shared" si="2382"/>
        <v>4253</v>
      </c>
      <c r="AA4403">
        <f t="shared" si="2379"/>
        <v>4451</v>
      </c>
      <c r="AB4403">
        <f t="shared" si="2356"/>
        <v>200</v>
      </c>
      <c r="AM4403" t="str">
        <f t="shared" si="2357"/>
        <v>201905KS</v>
      </c>
      <c r="AN4403">
        <f t="shared" ca="1" si="2365"/>
        <v>19.000106100795755</v>
      </c>
      <c r="AO4403">
        <f t="shared" ca="1" si="2366"/>
        <v>2.9973474801061011</v>
      </c>
      <c r="AP4403">
        <f t="shared" ca="1" si="2358"/>
        <v>5.9946949602122022</v>
      </c>
      <c r="AQ4403">
        <f t="shared" ca="1" si="2359"/>
        <v>2.9973474801061011</v>
      </c>
      <c r="AR4403">
        <f t="shared" ca="1" si="2360"/>
        <v>7.0026525198938998</v>
      </c>
      <c r="AS4403">
        <f ca="1">P4403/J4403</f>
        <v>0.14824527392379594</v>
      </c>
    </row>
    <row r="4404" spans="1:45" x14ac:dyDescent="0.4">
      <c r="A4404">
        <f t="shared" si="2355"/>
        <v>201905</v>
      </c>
      <c r="B4404" t="s">
        <v>680</v>
      </c>
      <c r="C4404" t="s">
        <v>288</v>
      </c>
      <c r="D4404" t="str">
        <f t="shared" ca="1" si="2364"/>
        <v>I105</v>
      </c>
      <c r="E4404">
        <f t="shared" ca="1" si="2367"/>
        <v>43</v>
      </c>
      <c r="F4404">
        <f t="shared" ca="1" si="2368"/>
        <v>11</v>
      </c>
      <c r="G4404" t="str">
        <f t="shared" ca="1" si="2361"/>
        <v>S11</v>
      </c>
      <c r="H4404" t="str">
        <f t="shared" ca="1" si="2362"/>
        <v>S119</v>
      </c>
      <c r="I4404">
        <f ca="1">VLOOKUP(D4404,PRC!$A$2:$B$21,2,0)*E4404</f>
        <v>4300000</v>
      </c>
      <c r="J4404">
        <f t="shared" ca="1" si="2369"/>
        <v>3869996</v>
      </c>
      <c r="K4404">
        <f ca="1">VLOOKUP(D4404,PRC!$A$1:$C$21,3,0)*E4404</f>
        <v>2537000</v>
      </c>
      <c r="L4404">
        <f t="shared" ca="1" si="2370"/>
        <v>43000</v>
      </c>
      <c r="M4404">
        <f t="shared" ca="1" si="2371"/>
        <v>258000</v>
      </c>
      <c r="N4404">
        <f t="shared" ca="1" si="2372"/>
        <v>172000</v>
      </c>
      <c r="O4404">
        <f t="shared" ca="1" si="2373"/>
        <v>258000</v>
      </c>
      <c r="P4404">
        <f t="shared" ca="1" si="2383"/>
        <v>601996</v>
      </c>
      <c r="Q4404">
        <f ca="1">IF(P4404&gt;0,1,0)</f>
        <v>1</v>
      </c>
      <c r="R4404">
        <f t="shared" ca="1" si="2374"/>
        <v>10</v>
      </c>
      <c r="S4404">
        <f t="shared" ca="1" si="2375"/>
        <v>1</v>
      </c>
      <c r="T4404">
        <f t="shared" ca="1" si="2376"/>
        <v>6</v>
      </c>
      <c r="U4404">
        <f t="shared" ca="1" si="2377"/>
        <v>4</v>
      </c>
      <c r="V4404">
        <f t="shared" ca="1" si="2378"/>
        <v>6</v>
      </c>
      <c r="X4404">
        <f t="shared" si="2380"/>
        <v>4404</v>
      </c>
      <c r="Y4404">
        <f t="shared" si="2381"/>
        <v>4252</v>
      </c>
      <c r="Z4404">
        <f t="shared" si="2382"/>
        <v>4253</v>
      </c>
      <c r="AA4404">
        <f t="shared" si="2379"/>
        <v>4451</v>
      </c>
      <c r="AB4404">
        <f t="shared" si="2356"/>
        <v>200</v>
      </c>
      <c r="AM4404" t="str">
        <f t="shared" si="2357"/>
        <v>201905KS</v>
      </c>
      <c r="AN4404">
        <f t="shared" ca="1" si="2365"/>
        <v>10.000093023255818</v>
      </c>
      <c r="AO4404">
        <f t="shared" ca="1" si="2366"/>
        <v>1</v>
      </c>
      <c r="AP4404">
        <f t="shared" ca="1" si="2358"/>
        <v>6</v>
      </c>
      <c r="AQ4404">
        <f t="shared" ca="1" si="2359"/>
        <v>4</v>
      </c>
      <c r="AR4404">
        <f t="shared" ca="1" si="2360"/>
        <v>6</v>
      </c>
      <c r="AS4404">
        <f ca="1">P4404/J4404</f>
        <v>0.15555468274385814</v>
      </c>
    </row>
    <row r="4405" spans="1:45" x14ac:dyDescent="0.4">
      <c r="A4405">
        <f t="shared" si="2355"/>
        <v>201905</v>
      </c>
      <c r="B4405" t="s">
        <v>681</v>
      </c>
      <c r="C4405" t="s">
        <v>288</v>
      </c>
      <c r="D4405" t="str">
        <f t="shared" ca="1" si="2364"/>
        <v>I105</v>
      </c>
      <c r="E4405">
        <f t="shared" ca="1" si="2367"/>
        <v>49</v>
      </c>
      <c r="F4405">
        <f t="shared" ca="1" si="2368"/>
        <v>18</v>
      </c>
      <c r="G4405" t="str">
        <f t="shared" ca="1" si="2361"/>
        <v>S11</v>
      </c>
      <c r="H4405" t="str">
        <f t="shared" ca="1" si="2362"/>
        <v>S116</v>
      </c>
      <c r="I4405">
        <f ca="1">VLOOKUP(D4405,PRC!$A$2:$B$21,2,0)*E4405</f>
        <v>4900000</v>
      </c>
      <c r="J4405">
        <f t="shared" ca="1" si="2369"/>
        <v>3968996.0000000005</v>
      </c>
      <c r="K4405">
        <f ca="1">VLOOKUP(D4405,PRC!$A$1:$C$21,3,0)*E4405</f>
        <v>2891000</v>
      </c>
      <c r="L4405">
        <f t="shared" ca="1" si="2370"/>
        <v>98000</v>
      </c>
      <c r="M4405">
        <f t="shared" ca="1" si="2371"/>
        <v>245000</v>
      </c>
      <c r="N4405">
        <f t="shared" ca="1" si="2372"/>
        <v>147000</v>
      </c>
      <c r="O4405">
        <f t="shared" ca="1" si="2373"/>
        <v>343000</v>
      </c>
      <c r="P4405">
        <f t="shared" ca="1" si="2383"/>
        <v>244996.00000000047</v>
      </c>
      <c r="Q4405">
        <f ca="1">IF(P4405&gt;0,1,0)</f>
        <v>1</v>
      </c>
      <c r="R4405">
        <f t="shared" ca="1" si="2374"/>
        <v>19</v>
      </c>
      <c r="S4405">
        <f t="shared" ca="1" si="2375"/>
        <v>2</v>
      </c>
      <c r="T4405">
        <f t="shared" ca="1" si="2376"/>
        <v>5</v>
      </c>
      <c r="U4405">
        <f t="shared" ca="1" si="2377"/>
        <v>3</v>
      </c>
      <c r="V4405">
        <f t="shared" ca="1" si="2378"/>
        <v>7</v>
      </c>
      <c r="X4405">
        <f t="shared" si="2380"/>
        <v>4405</v>
      </c>
      <c r="Y4405">
        <f t="shared" si="2381"/>
        <v>4252</v>
      </c>
      <c r="Z4405">
        <f t="shared" si="2382"/>
        <v>4253</v>
      </c>
      <c r="AA4405">
        <f t="shared" si="2379"/>
        <v>4451</v>
      </c>
      <c r="AB4405">
        <f t="shared" si="2356"/>
        <v>200</v>
      </c>
      <c r="AM4405" t="str">
        <f t="shared" si="2357"/>
        <v>201905KS</v>
      </c>
      <c r="AN4405">
        <f t="shared" ca="1" si="2365"/>
        <v>19.000081632653053</v>
      </c>
      <c r="AO4405">
        <f t="shared" ca="1" si="2366"/>
        <v>2</v>
      </c>
      <c r="AP4405">
        <f t="shared" ca="1" si="2358"/>
        <v>5</v>
      </c>
      <c r="AQ4405">
        <f t="shared" ca="1" si="2359"/>
        <v>3</v>
      </c>
      <c r="AR4405">
        <f t="shared" ca="1" si="2360"/>
        <v>7.0000000000000009</v>
      </c>
      <c r="AS4405">
        <f ca="1">P4405/J4405</f>
        <v>6.1727449460770543E-2</v>
      </c>
    </row>
    <row r="4406" spans="1:45" x14ac:dyDescent="0.4">
      <c r="A4406">
        <f t="shared" si="2355"/>
        <v>201905</v>
      </c>
      <c r="B4406" t="s">
        <v>682</v>
      </c>
      <c r="C4406" t="s">
        <v>288</v>
      </c>
      <c r="D4406" t="str">
        <f t="shared" ca="1" si="2364"/>
        <v>I101</v>
      </c>
      <c r="E4406">
        <f t="shared" ca="1" si="2367"/>
        <v>31</v>
      </c>
      <c r="F4406">
        <f t="shared" ca="1" si="2368"/>
        <v>13</v>
      </c>
      <c r="G4406" t="str">
        <f t="shared" ca="1" si="2361"/>
        <v>S11</v>
      </c>
      <c r="H4406" t="str">
        <f t="shared" ca="1" si="2362"/>
        <v>S110</v>
      </c>
      <c r="I4406">
        <f ca="1">VLOOKUP(D4406,PRC!$A$2:$B$21,2,0)*E4406</f>
        <v>930000</v>
      </c>
      <c r="J4406">
        <f t="shared" ca="1" si="2369"/>
        <v>781196</v>
      </c>
      <c r="K4406">
        <f ca="1">VLOOKUP(D4406,PRC!$A$1:$C$21,3,0)*E4406</f>
        <v>483600</v>
      </c>
      <c r="L4406">
        <f t="shared" ca="1" si="2370"/>
        <v>9000</v>
      </c>
      <c r="M4406">
        <f t="shared" ca="1" si="2371"/>
        <v>56000</v>
      </c>
      <c r="N4406">
        <f t="shared" ca="1" si="2372"/>
        <v>47000</v>
      </c>
      <c r="O4406">
        <f t="shared" ca="1" si="2373"/>
        <v>65000</v>
      </c>
      <c r="P4406">
        <f t="shared" ca="1" si="2383"/>
        <v>120596</v>
      </c>
      <c r="Q4406">
        <f ca="1">IF(P4406&gt;0,1,0)</f>
        <v>1</v>
      </c>
      <c r="R4406">
        <f t="shared" ca="1" si="2374"/>
        <v>16</v>
      </c>
      <c r="S4406">
        <f t="shared" ca="1" si="2375"/>
        <v>1</v>
      </c>
      <c r="T4406">
        <f t="shared" ca="1" si="2376"/>
        <v>6</v>
      </c>
      <c r="U4406">
        <f t="shared" ca="1" si="2377"/>
        <v>5</v>
      </c>
      <c r="V4406">
        <f t="shared" ca="1" si="2378"/>
        <v>7</v>
      </c>
      <c r="X4406">
        <f t="shared" si="2380"/>
        <v>4406</v>
      </c>
      <c r="Y4406">
        <f t="shared" si="2381"/>
        <v>4252</v>
      </c>
      <c r="Z4406">
        <f t="shared" si="2382"/>
        <v>4253</v>
      </c>
      <c r="AA4406">
        <f t="shared" si="2379"/>
        <v>4451</v>
      </c>
      <c r="AB4406">
        <f t="shared" si="2356"/>
        <v>200</v>
      </c>
      <c r="AM4406" t="str">
        <f t="shared" si="2357"/>
        <v>201905KS</v>
      </c>
      <c r="AN4406">
        <f t="shared" ca="1" si="2365"/>
        <v>16.000430107526885</v>
      </c>
      <c r="AO4406">
        <f t="shared" ca="1" si="2366"/>
        <v>0.967741935483871</v>
      </c>
      <c r="AP4406">
        <f t="shared" ca="1" si="2358"/>
        <v>6.021505376344086</v>
      </c>
      <c r="AQ4406">
        <f t="shared" ca="1" si="2359"/>
        <v>5.053763440860215</v>
      </c>
      <c r="AR4406">
        <f t="shared" ca="1" si="2360"/>
        <v>6.9892473118279561</v>
      </c>
      <c r="AS4406">
        <f ca="1">P4406/J4406</f>
        <v>0.15437355029979671</v>
      </c>
    </row>
    <row r="4407" spans="1:45" x14ac:dyDescent="0.4">
      <c r="A4407">
        <f t="shared" si="2355"/>
        <v>201905</v>
      </c>
      <c r="B4407" t="s">
        <v>683</v>
      </c>
      <c r="C4407" t="s">
        <v>288</v>
      </c>
      <c r="D4407" t="str">
        <f t="shared" ca="1" si="2364"/>
        <v>I107</v>
      </c>
      <c r="E4407">
        <f t="shared" ca="1" si="2367"/>
        <v>60</v>
      </c>
      <c r="F4407">
        <f t="shared" ca="1" si="2368"/>
        <v>14</v>
      </c>
      <c r="G4407" t="str">
        <f t="shared" ca="1" si="2361"/>
        <v>S11</v>
      </c>
      <c r="H4407" t="str">
        <f t="shared" ca="1" si="2362"/>
        <v>S113</v>
      </c>
      <c r="I4407">
        <f ca="1">VLOOKUP(D4407,PRC!$A$2:$B$21,2,0)*E4407</f>
        <v>9000000</v>
      </c>
      <c r="J4407">
        <f t="shared" ca="1" si="2369"/>
        <v>7919996</v>
      </c>
      <c r="K4407">
        <f ca="1">VLOOKUP(D4407,PRC!$A$1:$C$21,3,0)*E4407</f>
        <v>5130000</v>
      </c>
      <c r="L4407">
        <f t="shared" ca="1" si="2370"/>
        <v>90000</v>
      </c>
      <c r="M4407">
        <f t="shared" ca="1" si="2371"/>
        <v>360000</v>
      </c>
      <c r="N4407">
        <f t="shared" ca="1" si="2372"/>
        <v>360000</v>
      </c>
      <c r="O4407">
        <f t="shared" ca="1" si="2373"/>
        <v>540000</v>
      </c>
      <c r="P4407">
        <f t="shared" ca="1" si="2383"/>
        <v>1439996</v>
      </c>
      <c r="Q4407">
        <f ca="1">IF(P4407&gt;0,1,0)</f>
        <v>1</v>
      </c>
      <c r="R4407">
        <f t="shared" ca="1" si="2374"/>
        <v>12</v>
      </c>
      <c r="S4407">
        <f t="shared" ca="1" si="2375"/>
        <v>1</v>
      </c>
      <c r="T4407">
        <f t="shared" ca="1" si="2376"/>
        <v>4</v>
      </c>
      <c r="U4407">
        <f t="shared" ca="1" si="2377"/>
        <v>4</v>
      </c>
      <c r="V4407">
        <f t="shared" ca="1" si="2378"/>
        <v>6</v>
      </c>
      <c r="X4407">
        <f t="shared" si="2380"/>
        <v>4407</v>
      </c>
      <c r="Y4407">
        <f t="shared" si="2381"/>
        <v>4252</v>
      </c>
      <c r="Z4407">
        <f t="shared" si="2382"/>
        <v>4253</v>
      </c>
      <c r="AA4407">
        <f t="shared" si="2379"/>
        <v>4451</v>
      </c>
      <c r="AB4407">
        <f t="shared" si="2356"/>
        <v>200</v>
      </c>
      <c r="AM4407" t="str">
        <f t="shared" si="2357"/>
        <v>201905KS</v>
      </c>
      <c r="AN4407">
        <f t="shared" ca="1" si="2365"/>
        <v>12.000044444444447</v>
      </c>
      <c r="AO4407">
        <f t="shared" ca="1" si="2366"/>
        <v>1</v>
      </c>
      <c r="AP4407">
        <f t="shared" ca="1" si="2358"/>
        <v>4</v>
      </c>
      <c r="AQ4407">
        <f t="shared" ca="1" si="2359"/>
        <v>4</v>
      </c>
      <c r="AR4407">
        <f t="shared" ca="1" si="2360"/>
        <v>6</v>
      </c>
      <c r="AS4407">
        <f ca="1">P4407/J4407</f>
        <v>0.18181776859483262</v>
      </c>
    </row>
    <row r="4408" spans="1:45" x14ac:dyDescent="0.4">
      <c r="A4408">
        <f t="shared" si="2355"/>
        <v>201905</v>
      </c>
      <c r="B4408" t="s">
        <v>684</v>
      </c>
      <c r="C4408" t="s">
        <v>288</v>
      </c>
      <c r="D4408" t="str">
        <f t="shared" ca="1" si="2364"/>
        <v>I120</v>
      </c>
      <c r="E4408">
        <f t="shared" ca="1" si="2367"/>
        <v>53</v>
      </c>
      <c r="F4408">
        <f t="shared" ca="1" si="2368"/>
        <v>19</v>
      </c>
      <c r="G4408" t="str">
        <f t="shared" ca="1" si="2361"/>
        <v>S10</v>
      </c>
      <c r="H4408" t="str">
        <f t="shared" ca="1" si="2362"/>
        <v>S107</v>
      </c>
      <c r="I4408">
        <f ca="1">VLOOKUP(D4408,PRC!$A$2:$B$21,2,0)*E4408</f>
        <v>227900000</v>
      </c>
      <c r="J4408">
        <f t="shared" ca="1" si="2369"/>
        <v>184598996</v>
      </c>
      <c r="K4408">
        <f ca="1">VLOOKUP(D4408,PRC!$A$1:$C$21,3,0)*E4408</f>
        <v>102555000</v>
      </c>
      <c r="L4408">
        <f t="shared" ca="1" si="2370"/>
        <v>2279000</v>
      </c>
      <c r="M4408">
        <f t="shared" ca="1" si="2371"/>
        <v>9116000</v>
      </c>
      <c r="N4408">
        <f t="shared" ca="1" si="2372"/>
        <v>11395000</v>
      </c>
      <c r="O4408">
        <f t="shared" ca="1" si="2373"/>
        <v>18232000</v>
      </c>
      <c r="P4408">
        <f t="shared" ca="1" si="2383"/>
        <v>41021996</v>
      </c>
      <c r="Q4408">
        <f ca="1">IF(P4408&gt;0,1,0)</f>
        <v>1</v>
      </c>
      <c r="R4408">
        <f t="shared" ca="1" si="2374"/>
        <v>19</v>
      </c>
      <c r="S4408">
        <f t="shared" ca="1" si="2375"/>
        <v>1</v>
      </c>
      <c r="T4408">
        <f t="shared" ca="1" si="2376"/>
        <v>4</v>
      </c>
      <c r="U4408">
        <f t="shared" ca="1" si="2377"/>
        <v>5</v>
      </c>
      <c r="V4408">
        <f t="shared" ca="1" si="2378"/>
        <v>8</v>
      </c>
      <c r="X4408">
        <f t="shared" si="2380"/>
        <v>4408</v>
      </c>
      <c r="Y4408">
        <f t="shared" si="2381"/>
        <v>4252</v>
      </c>
      <c r="Z4408">
        <f t="shared" si="2382"/>
        <v>4253</v>
      </c>
      <c r="AA4408">
        <f t="shared" si="2379"/>
        <v>4451</v>
      </c>
      <c r="AB4408">
        <f t="shared" si="2356"/>
        <v>200</v>
      </c>
      <c r="AM4408" t="str">
        <f t="shared" si="2357"/>
        <v>201905KS</v>
      </c>
      <c r="AN4408">
        <f t="shared" ca="1" si="2365"/>
        <v>19.000001755155772</v>
      </c>
      <c r="AO4408">
        <f t="shared" ca="1" si="2366"/>
        <v>1</v>
      </c>
      <c r="AP4408">
        <f t="shared" ca="1" si="2358"/>
        <v>4</v>
      </c>
      <c r="AQ4408">
        <f t="shared" ca="1" si="2359"/>
        <v>5</v>
      </c>
      <c r="AR4408">
        <f t="shared" ca="1" si="2360"/>
        <v>8</v>
      </c>
      <c r="AS4408">
        <f ca="1">P4408/J4408</f>
        <v>0.22222220536887427</v>
      </c>
    </row>
    <row r="4409" spans="1:45" x14ac:dyDescent="0.4">
      <c r="A4409">
        <f t="shared" si="2355"/>
        <v>201905</v>
      </c>
      <c r="B4409" t="s">
        <v>685</v>
      </c>
      <c r="C4409" t="s">
        <v>288</v>
      </c>
      <c r="D4409" t="str">
        <f t="shared" ca="1" si="2364"/>
        <v>I109</v>
      </c>
      <c r="E4409">
        <f t="shared" ca="1" si="2367"/>
        <v>30</v>
      </c>
      <c r="F4409">
        <f t="shared" ca="1" si="2368"/>
        <v>13</v>
      </c>
      <c r="G4409" t="str">
        <f t="shared" ca="1" si="2361"/>
        <v>S10</v>
      </c>
      <c r="H4409" t="str">
        <f t="shared" ca="1" si="2362"/>
        <v>S102</v>
      </c>
      <c r="I4409">
        <f ca="1">VLOOKUP(D4409,PRC!$A$2:$B$21,2,0)*E4409</f>
        <v>15000000</v>
      </c>
      <c r="J4409">
        <f t="shared" ca="1" si="2369"/>
        <v>12449996</v>
      </c>
      <c r="K4409">
        <f ca="1">VLOOKUP(D4409,PRC!$A$1:$C$21,3,0)*E4409</f>
        <v>6000000</v>
      </c>
      <c r="L4409">
        <f t="shared" ca="1" si="2370"/>
        <v>150000</v>
      </c>
      <c r="M4409">
        <f t="shared" ca="1" si="2371"/>
        <v>1050000</v>
      </c>
      <c r="N4409">
        <f t="shared" ca="1" si="2372"/>
        <v>750000</v>
      </c>
      <c r="O4409">
        <f t="shared" ca="1" si="2373"/>
        <v>900000</v>
      </c>
      <c r="P4409">
        <f t="shared" ca="1" si="2383"/>
        <v>3599996</v>
      </c>
      <c r="Q4409">
        <f ca="1">IF(P4409&gt;0,1,0)</f>
        <v>1</v>
      </c>
      <c r="R4409">
        <f t="shared" ca="1" si="2374"/>
        <v>17</v>
      </c>
      <c r="S4409">
        <f t="shared" ca="1" si="2375"/>
        <v>1</v>
      </c>
      <c r="T4409">
        <f t="shared" ca="1" si="2376"/>
        <v>7</v>
      </c>
      <c r="U4409">
        <f t="shared" ca="1" si="2377"/>
        <v>5</v>
      </c>
      <c r="V4409">
        <f t="shared" ca="1" si="2378"/>
        <v>6</v>
      </c>
      <c r="X4409">
        <f t="shared" si="2380"/>
        <v>4409</v>
      </c>
      <c r="Y4409">
        <f t="shared" si="2381"/>
        <v>4252</v>
      </c>
      <c r="Z4409">
        <f t="shared" si="2382"/>
        <v>4253</v>
      </c>
      <c r="AA4409">
        <f t="shared" si="2379"/>
        <v>4451</v>
      </c>
      <c r="AB4409">
        <f t="shared" si="2356"/>
        <v>200</v>
      </c>
      <c r="AM4409" t="str">
        <f t="shared" si="2357"/>
        <v>201905KS</v>
      </c>
      <c r="AN4409">
        <f t="shared" ca="1" si="2365"/>
        <v>17.000026666666667</v>
      </c>
      <c r="AO4409">
        <f t="shared" ca="1" si="2366"/>
        <v>1</v>
      </c>
      <c r="AP4409">
        <f t="shared" ca="1" si="2358"/>
        <v>7.0000000000000009</v>
      </c>
      <c r="AQ4409">
        <f t="shared" ca="1" si="2359"/>
        <v>5</v>
      </c>
      <c r="AR4409">
        <f t="shared" ca="1" si="2360"/>
        <v>6</v>
      </c>
      <c r="AS4409">
        <f ca="1">P4409/J4409</f>
        <v>0.28915639812253757</v>
      </c>
    </row>
    <row r="4410" spans="1:45" x14ac:dyDescent="0.4">
      <c r="A4410">
        <f t="shared" si="2355"/>
        <v>201905</v>
      </c>
      <c r="B4410" t="s">
        <v>686</v>
      </c>
      <c r="C4410" t="s">
        <v>288</v>
      </c>
      <c r="D4410" t="str">
        <f t="shared" ca="1" si="2364"/>
        <v>I118</v>
      </c>
      <c r="E4410">
        <f t="shared" ca="1" si="2367"/>
        <v>44</v>
      </c>
      <c r="F4410">
        <f t="shared" ca="1" si="2368"/>
        <v>19</v>
      </c>
      <c r="G4410" t="str">
        <f t="shared" ca="1" si="2361"/>
        <v>S10</v>
      </c>
      <c r="H4410" t="str">
        <f t="shared" ca="1" si="2362"/>
        <v>S109</v>
      </c>
      <c r="I4410">
        <f ca="1">VLOOKUP(D4410,PRC!$A$2:$B$21,2,0)*E4410</f>
        <v>23320000</v>
      </c>
      <c r="J4410">
        <f t="shared" ca="1" si="2369"/>
        <v>18655996</v>
      </c>
      <c r="K4410">
        <f ca="1">VLOOKUP(D4410,PRC!$A$1:$C$21,3,0)*E4410</f>
        <v>9794400</v>
      </c>
      <c r="L4410">
        <f t="shared" ca="1" si="2370"/>
        <v>700000</v>
      </c>
      <c r="M4410">
        <f t="shared" ca="1" si="2371"/>
        <v>1166000</v>
      </c>
      <c r="N4410">
        <f t="shared" ca="1" si="2372"/>
        <v>1632000</v>
      </c>
      <c r="O4410">
        <f t="shared" ca="1" si="2373"/>
        <v>1399000</v>
      </c>
      <c r="P4410">
        <f t="shared" ca="1" si="2383"/>
        <v>3964596</v>
      </c>
      <c r="Q4410">
        <f ca="1">IF(P4410&gt;0,1,0)</f>
        <v>1</v>
      </c>
      <c r="R4410">
        <f t="shared" ca="1" si="2374"/>
        <v>20</v>
      </c>
      <c r="S4410">
        <f t="shared" ca="1" si="2375"/>
        <v>3</v>
      </c>
      <c r="T4410">
        <f t="shared" ca="1" si="2376"/>
        <v>5</v>
      </c>
      <c r="U4410">
        <f t="shared" ca="1" si="2377"/>
        <v>7</v>
      </c>
      <c r="V4410">
        <f t="shared" ca="1" si="2378"/>
        <v>6</v>
      </c>
      <c r="X4410">
        <f t="shared" si="2380"/>
        <v>4410</v>
      </c>
      <c r="Y4410">
        <f t="shared" si="2381"/>
        <v>4252</v>
      </c>
      <c r="Z4410">
        <f t="shared" si="2382"/>
        <v>4253</v>
      </c>
      <c r="AA4410">
        <f t="shared" si="2379"/>
        <v>4451</v>
      </c>
      <c r="AB4410">
        <f t="shared" si="2356"/>
        <v>200</v>
      </c>
      <c r="AM4410" t="str">
        <f t="shared" si="2357"/>
        <v>201905KS</v>
      </c>
      <c r="AN4410">
        <f t="shared" ca="1" si="2365"/>
        <v>20.000017152658668</v>
      </c>
      <c r="AO4410">
        <f t="shared" ca="1" si="2366"/>
        <v>3.0017152658662094</v>
      </c>
      <c r="AP4410">
        <f t="shared" ca="1" si="2358"/>
        <v>5</v>
      </c>
      <c r="AQ4410">
        <f t="shared" ca="1" si="2359"/>
        <v>6.9982847341337902</v>
      </c>
      <c r="AR4410">
        <f t="shared" ca="1" si="2360"/>
        <v>5.9991423670668951</v>
      </c>
      <c r="AS4410">
        <f ca="1">P4410/J4410</f>
        <v>0.21251055156744245</v>
      </c>
    </row>
    <row r="4411" spans="1:45" x14ac:dyDescent="0.4">
      <c r="A4411">
        <f t="shared" si="2355"/>
        <v>201905</v>
      </c>
      <c r="B4411" t="s">
        <v>687</v>
      </c>
      <c r="C4411" t="s">
        <v>288</v>
      </c>
      <c r="D4411" t="str">
        <f t="shared" ca="1" si="2364"/>
        <v>I111</v>
      </c>
      <c r="E4411">
        <f t="shared" ca="1" si="2367"/>
        <v>20</v>
      </c>
      <c r="F4411">
        <f t="shared" ca="1" si="2368"/>
        <v>10</v>
      </c>
      <c r="G4411" t="str">
        <f t="shared" ca="1" si="2361"/>
        <v>S10</v>
      </c>
      <c r="H4411" t="str">
        <f t="shared" ca="1" si="2362"/>
        <v>S104</v>
      </c>
      <c r="I4411">
        <f ca="1">VLOOKUP(D4411,PRC!$A$2:$B$21,2,0)*E4411</f>
        <v>3000000</v>
      </c>
      <c r="J4411">
        <f t="shared" ca="1" si="2369"/>
        <v>2459996</v>
      </c>
      <c r="K4411">
        <f ca="1">VLOOKUP(D4411,PRC!$A$1:$C$21,3,0)*E4411</f>
        <v>1590000</v>
      </c>
      <c r="L4411">
        <f t="shared" ca="1" si="2370"/>
        <v>60000</v>
      </c>
      <c r="M4411">
        <f t="shared" ca="1" si="2371"/>
        <v>120000</v>
      </c>
      <c r="N4411">
        <f t="shared" ca="1" si="2372"/>
        <v>180000</v>
      </c>
      <c r="O4411">
        <f t="shared" ca="1" si="2373"/>
        <v>150000</v>
      </c>
      <c r="P4411">
        <f t="shared" ca="1" si="2383"/>
        <v>359996</v>
      </c>
      <c r="Q4411">
        <f ca="1">IF(P4411&gt;0,1,0)</f>
        <v>1</v>
      </c>
      <c r="R4411">
        <f t="shared" ca="1" si="2374"/>
        <v>18</v>
      </c>
      <c r="S4411">
        <f t="shared" ca="1" si="2375"/>
        <v>2</v>
      </c>
      <c r="T4411">
        <f t="shared" ca="1" si="2376"/>
        <v>4</v>
      </c>
      <c r="U4411">
        <f t="shared" ca="1" si="2377"/>
        <v>6</v>
      </c>
      <c r="V4411">
        <f t="shared" ca="1" si="2378"/>
        <v>5</v>
      </c>
      <c r="X4411">
        <f t="shared" si="2380"/>
        <v>4411</v>
      </c>
      <c r="Y4411">
        <f t="shared" si="2381"/>
        <v>4252</v>
      </c>
      <c r="Z4411">
        <f t="shared" si="2382"/>
        <v>4253</v>
      </c>
      <c r="AA4411">
        <f t="shared" si="2379"/>
        <v>4451</v>
      </c>
      <c r="AB4411">
        <f t="shared" si="2356"/>
        <v>200</v>
      </c>
      <c r="AM4411" t="str">
        <f t="shared" si="2357"/>
        <v>201905KS</v>
      </c>
      <c r="AN4411">
        <f t="shared" ca="1" si="2365"/>
        <v>18.000133333333334</v>
      </c>
      <c r="AO4411">
        <f t="shared" ca="1" si="2366"/>
        <v>2</v>
      </c>
      <c r="AP4411">
        <f t="shared" ca="1" si="2358"/>
        <v>4</v>
      </c>
      <c r="AQ4411">
        <f t="shared" ca="1" si="2359"/>
        <v>6</v>
      </c>
      <c r="AR4411">
        <f t="shared" ca="1" si="2360"/>
        <v>5</v>
      </c>
      <c r="AS4411">
        <f ca="1">P4411/J4411</f>
        <v>0.14634007534971602</v>
      </c>
    </row>
    <row r="4412" spans="1:45" x14ac:dyDescent="0.4">
      <c r="A4412">
        <f t="shared" si="2355"/>
        <v>201905</v>
      </c>
      <c r="B4412" t="s">
        <v>688</v>
      </c>
      <c r="C4412" t="s">
        <v>288</v>
      </c>
      <c r="D4412" t="str">
        <f t="shared" ca="1" si="2364"/>
        <v>I101</v>
      </c>
      <c r="E4412">
        <f t="shared" ca="1" si="2367"/>
        <v>24</v>
      </c>
      <c r="F4412">
        <f t="shared" ca="1" si="2368"/>
        <v>12</v>
      </c>
      <c r="G4412" t="str">
        <f t="shared" ca="1" si="2361"/>
        <v>S10</v>
      </c>
      <c r="H4412" t="str">
        <f t="shared" ca="1" si="2362"/>
        <v>S105</v>
      </c>
      <c r="I4412">
        <f ca="1">VLOOKUP(D4412,PRC!$A$2:$B$21,2,0)*E4412</f>
        <v>720000</v>
      </c>
      <c r="J4412">
        <f t="shared" ca="1" si="2369"/>
        <v>604796</v>
      </c>
      <c r="K4412">
        <f ca="1">VLOOKUP(D4412,PRC!$A$1:$C$21,3,0)*E4412</f>
        <v>374400</v>
      </c>
      <c r="L4412">
        <f t="shared" ca="1" si="2370"/>
        <v>14000</v>
      </c>
      <c r="M4412">
        <f t="shared" ca="1" si="2371"/>
        <v>36000</v>
      </c>
      <c r="N4412">
        <f t="shared" ca="1" si="2372"/>
        <v>36000</v>
      </c>
      <c r="O4412">
        <f t="shared" ca="1" si="2373"/>
        <v>43000</v>
      </c>
      <c r="P4412">
        <f t="shared" ca="1" si="2383"/>
        <v>101396</v>
      </c>
      <c r="Q4412">
        <f ca="1">IF(P4412&gt;0,1,0)</f>
        <v>1</v>
      </c>
      <c r="R4412">
        <f t="shared" ca="1" si="2374"/>
        <v>16</v>
      </c>
      <c r="S4412">
        <f t="shared" ca="1" si="2375"/>
        <v>2</v>
      </c>
      <c r="T4412">
        <f t="shared" ca="1" si="2376"/>
        <v>5</v>
      </c>
      <c r="U4412">
        <f t="shared" ca="1" si="2377"/>
        <v>5</v>
      </c>
      <c r="V4412">
        <f t="shared" ca="1" si="2378"/>
        <v>6</v>
      </c>
      <c r="X4412">
        <f t="shared" si="2380"/>
        <v>4412</v>
      </c>
      <c r="Y4412">
        <f t="shared" si="2381"/>
        <v>4252</v>
      </c>
      <c r="Z4412">
        <f t="shared" si="2382"/>
        <v>4253</v>
      </c>
      <c r="AA4412">
        <f t="shared" si="2379"/>
        <v>4451</v>
      </c>
      <c r="AB4412">
        <f t="shared" si="2356"/>
        <v>200</v>
      </c>
      <c r="AM4412" t="str">
        <f t="shared" si="2357"/>
        <v>201905KS</v>
      </c>
      <c r="AN4412">
        <f t="shared" ca="1" si="2365"/>
        <v>16.00055555555555</v>
      </c>
      <c r="AO4412">
        <f t="shared" ca="1" si="2366"/>
        <v>1.9444444444444444</v>
      </c>
      <c r="AP4412">
        <f t="shared" ca="1" si="2358"/>
        <v>5</v>
      </c>
      <c r="AQ4412">
        <f t="shared" ca="1" si="2359"/>
        <v>5</v>
      </c>
      <c r="AR4412">
        <f t="shared" ca="1" si="2360"/>
        <v>5.9722222222222223</v>
      </c>
      <c r="AS4412">
        <f ca="1">P4412/J4412</f>
        <v>0.16765322521974352</v>
      </c>
    </row>
    <row r="4413" spans="1:45" x14ac:dyDescent="0.4">
      <c r="A4413">
        <f t="shared" si="2355"/>
        <v>201905</v>
      </c>
      <c r="B4413" t="s">
        <v>689</v>
      </c>
      <c r="C4413" t="s">
        <v>288</v>
      </c>
      <c r="D4413" t="str">
        <f t="shared" ca="1" si="2364"/>
        <v>I116</v>
      </c>
      <c r="E4413">
        <f t="shared" ca="1" si="2367"/>
        <v>57</v>
      </c>
      <c r="F4413">
        <f t="shared" ca="1" si="2368"/>
        <v>13</v>
      </c>
      <c r="G4413" t="str">
        <f t="shared" ca="1" si="2361"/>
        <v>S11</v>
      </c>
      <c r="H4413" t="str">
        <f t="shared" ca="1" si="2362"/>
        <v>S117</v>
      </c>
      <c r="I4413">
        <f ca="1">VLOOKUP(D4413,PRC!$A$2:$B$21,2,0)*E4413</f>
        <v>83220000</v>
      </c>
      <c r="J4413">
        <f t="shared" ca="1" si="2369"/>
        <v>73233596</v>
      </c>
      <c r="K4413">
        <f ca="1">VLOOKUP(D4413,PRC!$A$1:$C$21,3,0)*E4413</f>
        <v>49932000</v>
      </c>
      <c r="L4413">
        <f t="shared" ca="1" si="2370"/>
        <v>2497000</v>
      </c>
      <c r="M4413">
        <f t="shared" ca="1" si="2371"/>
        <v>3329000</v>
      </c>
      <c r="N4413">
        <f t="shared" ca="1" si="2372"/>
        <v>5825000</v>
      </c>
      <c r="O4413">
        <f t="shared" ca="1" si="2373"/>
        <v>4161000</v>
      </c>
      <c r="P4413">
        <f t="shared" ca="1" si="2383"/>
        <v>7489596</v>
      </c>
      <c r="Q4413">
        <f ca="1">IF(P4413&gt;0,1,0)</f>
        <v>1</v>
      </c>
      <c r="R4413">
        <f t="shared" ca="1" si="2374"/>
        <v>12</v>
      </c>
      <c r="S4413">
        <f t="shared" ca="1" si="2375"/>
        <v>3</v>
      </c>
      <c r="T4413">
        <f t="shared" ca="1" si="2376"/>
        <v>4</v>
      </c>
      <c r="U4413">
        <f t="shared" ca="1" si="2377"/>
        <v>7</v>
      </c>
      <c r="V4413">
        <f t="shared" ca="1" si="2378"/>
        <v>5</v>
      </c>
      <c r="X4413">
        <f t="shared" si="2380"/>
        <v>4413</v>
      </c>
      <c r="Y4413">
        <f t="shared" si="2381"/>
        <v>4252</v>
      </c>
      <c r="Z4413">
        <f t="shared" si="2382"/>
        <v>4253</v>
      </c>
      <c r="AA4413">
        <f t="shared" si="2379"/>
        <v>4451</v>
      </c>
      <c r="AB4413">
        <f t="shared" si="2356"/>
        <v>200</v>
      </c>
      <c r="AM4413" t="str">
        <f t="shared" si="2357"/>
        <v>201905KS</v>
      </c>
      <c r="AN4413">
        <f t="shared" ca="1" si="2365"/>
        <v>12.000004806536889</v>
      </c>
      <c r="AO4413">
        <f t="shared" ca="1" si="2366"/>
        <v>3.0004806536890172</v>
      </c>
      <c r="AP4413">
        <f t="shared" ca="1" si="2358"/>
        <v>4.0002403268445086</v>
      </c>
      <c r="AQ4413">
        <f t="shared" ca="1" si="2359"/>
        <v>6.9995193463109828</v>
      </c>
      <c r="AR4413">
        <f t="shared" ca="1" si="2360"/>
        <v>5</v>
      </c>
      <c r="AS4413">
        <f ca="1">P4413/J4413</f>
        <v>0.10226994725207814</v>
      </c>
    </row>
    <row r="4414" spans="1:45" x14ac:dyDescent="0.4">
      <c r="A4414">
        <f t="shared" si="2355"/>
        <v>201905</v>
      </c>
      <c r="B4414" t="s">
        <v>690</v>
      </c>
      <c r="C4414" t="s">
        <v>288</v>
      </c>
      <c r="D4414" t="str">
        <f t="shared" ca="1" si="2364"/>
        <v>I101</v>
      </c>
      <c r="E4414">
        <f t="shared" ca="1" si="2367"/>
        <v>30</v>
      </c>
      <c r="F4414">
        <f t="shared" ca="1" si="2368"/>
        <v>14</v>
      </c>
      <c r="G4414" t="str">
        <f t="shared" ca="1" si="2361"/>
        <v>S10</v>
      </c>
      <c r="H4414" t="str">
        <f t="shared" ca="1" si="2362"/>
        <v>S101</v>
      </c>
      <c r="I4414">
        <f ca="1">VLOOKUP(D4414,PRC!$A$2:$B$21,2,0)*E4414</f>
        <v>900000</v>
      </c>
      <c r="J4414">
        <f t="shared" ca="1" si="2369"/>
        <v>773996</v>
      </c>
      <c r="K4414">
        <f ca="1">VLOOKUP(D4414,PRC!$A$1:$C$21,3,0)*E4414</f>
        <v>468000</v>
      </c>
      <c r="L4414">
        <f t="shared" ca="1" si="2370"/>
        <v>18000</v>
      </c>
      <c r="M4414">
        <f t="shared" ca="1" si="2371"/>
        <v>45000</v>
      </c>
      <c r="N4414">
        <f t="shared" ca="1" si="2372"/>
        <v>72000</v>
      </c>
      <c r="O4414">
        <f t="shared" ca="1" si="2373"/>
        <v>63000</v>
      </c>
      <c r="P4414">
        <f t="shared" ca="1" si="2383"/>
        <v>107996</v>
      </c>
      <c r="Q4414">
        <f ca="1">IF(P4414&gt;0,1,0)</f>
        <v>1</v>
      </c>
      <c r="R4414">
        <f t="shared" ca="1" si="2374"/>
        <v>14</v>
      </c>
      <c r="S4414">
        <f t="shared" ca="1" si="2375"/>
        <v>2</v>
      </c>
      <c r="T4414">
        <f t="shared" ca="1" si="2376"/>
        <v>5</v>
      </c>
      <c r="U4414">
        <f t="shared" ca="1" si="2377"/>
        <v>8</v>
      </c>
      <c r="V4414">
        <f t="shared" ca="1" si="2378"/>
        <v>7</v>
      </c>
      <c r="X4414">
        <f t="shared" si="2380"/>
        <v>4414</v>
      </c>
      <c r="Y4414">
        <f t="shared" si="2381"/>
        <v>4252</v>
      </c>
      <c r="Z4414">
        <f t="shared" si="2382"/>
        <v>4253</v>
      </c>
      <c r="AA4414">
        <f t="shared" si="2379"/>
        <v>4451</v>
      </c>
      <c r="AB4414">
        <f t="shared" si="2356"/>
        <v>200</v>
      </c>
      <c r="AM4414" t="str">
        <f t="shared" si="2357"/>
        <v>201905KS</v>
      </c>
      <c r="AN4414">
        <f t="shared" ca="1" si="2365"/>
        <v>14.000444444444449</v>
      </c>
      <c r="AO4414">
        <f t="shared" ca="1" si="2366"/>
        <v>2</v>
      </c>
      <c r="AP4414">
        <f t="shared" ca="1" si="2358"/>
        <v>5</v>
      </c>
      <c r="AQ4414">
        <f t="shared" ca="1" si="2359"/>
        <v>8</v>
      </c>
      <c r="AR4414">
        <f t="shared" ca="1" si="2360"/>
        <v>7.0000000000000009</v>
      </c>
      <c r="AS4414">
        <f ca="1">P4414/J4414</f>
        <v>0.13953043684980285</v>
      </c>
    </row>
    <row r="4415" spans="1:45" x14ac:dyDescent="0.4">
      <c r="A4415">
        <f t="shared" si="2355"/>
        <v>201905</v>
      </c>
      <c r="B4415" t="s">
        <v>691</v>
      </c>
      <c r="C4415" t="s">
        <v>288</v>
      </c>
      <c r="D4415" t="str">
        <f t="shared" ca="1" si="2364"/>
        <v>I101</v>
      </c>
      <c r="E4415">
        <f t="shared" ca="1" si="2367"/>
        <v>41</v>
      </c>
      <c r="F4415">
        <f t="shared" ca="1" si="2368"/>
        <v>12</v>
      </c>
      <c r="G4415" t="str">
        <f t="shared" ca="1" si="2361"/>
        <v>S11</v>
      </c>
      <c r="H4415" t="str">
        <f t="shared" ca="1" si="2362"/>
        <v>S118</v>
      </c>
      <c r="I4415">
        <f ca="1">VLOOKUP(D4415,PRC!$A$2:$B$21,2,0)*E4415</f>
        <v>1230000</v>
      </c>
      <c r="J4415">
        <f t="shared" ca="1" si="2369"/>
        <v>983996</v>
      </c>
      <c r="K4415">
        <f ca="1">VLOOKUP(D4415,PRC!$A$1:$C$21,3,0)*E4415</f>
        <v>639600</v>
      </c>
      <c r="L4415">
        <f t="shared" ca="1" si="2370"/>
        <v>37000</v>
      </c>
      <c r="M4415">
        <f t="shared" ca="1" si="2371"/>
        <v>62000</v>
      </c>
      <c r="N4415">
        <f t="shared" ca="1" si="2372"/>
        <v>98000</v>
      </c>
      <c r="O4415">
        <f t="shared" ca="1" si="2373"/>
        <v>86000</v>
      </c>
      <c r="P4415">
        <f t="shared" ca="1" si="2383"/>
        <v>61396</v>
      </c>
      <c r="Q4415">
        <f ca="1">IF(P4415&gt;0,1,0)</f>
        <v>1</v>
      </c>
      <c r="R4415">
        <f t="shared" ca="1" si="2374"/>
        <v>20</v>
      </c>
      <c r="S4415">
        <f t="shared" ca="1" si="2375"/>
        <v>3</v>
      </c>
      <c r="T4415">
        <f t="shared" ca="1" si="2376"/>
        <v>5</v>
      </c>
      <c r="U4415">
        <f t="shared" ca="1" si="2377"/>
        <v>8</v>
      </c>
      <c r="V4415">
        <f t="shared" ca="1" si="2378"/>
        <v>7</v>
      </c>
      <c r="X4415">
        <f t="shared" si="2380"/>
        <v>4415</v>
      </c>
      <c r="Y4415">
        <f t="shared" si="2381"/>
        <v>4252</v>
      </c>
      <c r="Z4415">
        <f t="shared" si="2382"/>
        <v>4253</v>
      </c>
      <c r="AA4415">
        <f t="shared" si="2379"/>
        <v>4451</v>
      </c>
      <c r="AB4415">
        <f t="shared" si="2356"/>
        <v>200</v>
      </c>
      <c r="AM4415" t="str">
        <f t="shared" si="2357"/>
        <v>201905KS</v>
      </c>
      <c r="AN4415">
        <f t="shared" ca="1" si="2365"/>
        <v>20.000325203252032</v>
      </c>
      <c r="AO4415">
        <f t="shared" ca="1" si="2366"/>
        <v>3.0081300813008132</v>
      </c>
      <c r="AP4415">
        <f t="shared" ca="1" si="2358"/>
        <v>5.0406504065040654</v>
      </c>
      <c r="AQ4415">
        <f t="shared" ca="1" si="2359"/>
        <v>7.9674796747967482</v>
      </c>
      <c r="AR4415">
        <f t="shared" ca="1" si="2360"/>
        <v>6.9918699186991864</v>
      </c>
      <c r="AS4415">
        <f ca="1">P4415/J4415</f>
        <v>6.239456257952268E-2</v>
      </c>
    </row>
    <row r="4416" spans="1:45" x14ac:dyDescent="0.4">
      <c r="A4416">
        <f t="shared" si="2355"/>
        <v>201905</v>
      </c>
      <c r="B4416" t="s">
        <v>692</v>
      </c>
      <c r="C4416" t="s">
        <v>288</v>
      </c>
      <c r="D4416" t="str">
        <f t="shared" ca="1" si="2364"/>
        <v>I108</v>
      </c>
      <c r="E4416">
        <f t="shared" ca="1" si="2367"/>
        <v>52</v>
      </c>
      <c r="F4416">
        <f t="shared" ca="1" si="2368"/>
        <v>19</v>
      </c>
      <c r="G4416" t="str">
        <f t="shared" ca="1" si="2361"/>
        <v>S11</v>
      </c>
      <c r="H4416" t="str">
        <f t="shared" ca="1" si="2362"/>
        <v>S119</v>
      </c>
      <c r="I4416">
        <f ca="1">VLOOKUP(D4416,PRC!$A$2:$B$21,2,0)*E4416</f>
        <v>2080000</v>
      </c>
      <c r="J4416">
        <f t="shared" ca="1" si="2369"/>
        <v>1726396</v>
      </c>
      <c r="K4416">
        <f ca="1">VLOOKUP(D4416,PRC!$A$1:$C$21,3,0)*E4416</f>
        <v>956800</v>
      </c>
      <c r="L4416">
        <f t="shared" ca="1" si="2370"/>
        <v>21000</v>
      </c>
      <c r="M4416">
        <f t="shared" ca="1" si="2371"/>
        <v>83000</v>
      </c>
      <c r="N4416">
        <f t="shared" ca="1" si="2372"/>
        <v>125000</v>
      </c>
      <c r="O4416">
        <f t="shared" ca="1" si="2373"/>
        <v>104000</v>
      </c>
      <c r="P4416">
        <f t="shared" ca="1" si="2383"/>
        <v>436596</v>
      </c>
      <c r="Q4416">
        <f ca="1">IF(P4416&gt;0,1,0)</f>
        <v>1</v>
      </c>
      <c r="R4416">
        <f t="shared" ca="1" si="2374"/>
        <v>17</v>
      </c>
      <c r="S4416">
        <f t="shared" ca="1" si="2375"/>
        <v>1</v>
      </c>
      <c r="T4416">
        <f t="shared" ca="1" si="2376"/>
        <v>4</v>
      </c>
      <c r="U4416">
        <f t="shared" ca="1" si="2377"/>
        <v>6</v>
      </c>
      <c r="V4416">
        <f t="shared" ca="1" si="2378"/>
        <v>5</v>
      </c>
      <c r="X4416">
        <f t="shared" si="2380"/>
        <v>4416</v>
      </c>
      <c r="Y4416">
        <f t="shared" si="2381"/>
        <v>4252</v>
      </c>
      <c r="Z4416">
        <f t="shared" si="2382"/>
        <v>4253</v>
      </c>
      <c r="AA4416">
        <f t="shared" si="2379"/>
        <v>4451</v>
      </c>
      <c r="AB4416">
        <f t="shared" si="2356"/>
        <v>200</v>
      </c>
      <c r="AM4416" t="str">
        <f t="shared" si="2357"/>
        <v>201905KS</v>
      </c>
      <c r="AN4416">
        <f t="shared" ca="1" si="2365"/>
        <v>17.000192307692309</v>
      </c>
      <c r="AO4416">
        <f t="shared" ca="1" si="2366"/>
        <v>1.0096153846153846</v>
      </c>
      <c r="AP4416">
        <f t="shared" ca="1" si="2358"/>
        <v>3.990384615384615</v>
      </c>
      <c r="AQ4416">
        <f t="shared" ca="1" si="2359"/>
        <v>6.009615384615385</v>
      </c>
      <c r="AR4416">
        <f t="shared" ca="1" si="2360"/>
        <v>5</v>
      </c>
      <c r="AS4416">
        <f ca="1">P4416/J4416</f>
        <v>0.25289446917161534</v>
      </c>
    </row>
    <row r="4417" spans="1:45" x14ac:dyDescent="0.4">
      <c r="A4417">
        <f t="shared" si="2355"/>
        <v>201905</v>
      </c>
      <c r="B4417" t="s">
        <v>693</v>
      </c>
      <c r="C4417" t="s">
        <v>288</v>
      </c>
      <c r="D4417" t="str">
        <f t="shared" ca="1" si="2364"/>
        <v>I109</v>
      </c>
      <c r="E4417">
        <f t="shared" ca="1" si="2367"/>
        <v>32</v>
      </c>
      <c r="F4417">
        <f t="shared" ca="1" si="2368"/>
        <v>18</v>
      </c>
      <c r="G4417" t="str">
        <f t="shared" ca="1" si="2361"/>
        <v>S11</v>
      </c>
      <c r="H4417" t="str">
        <f t="shared" ca="1" si="2362"/>
        <v>S112</v>
      </c>
      <c r="I4417">
        <f ca="1">VLOOKUP(D4417,PRC!$A$2:$B$21,2,0)*E4417</f>
        <v>16000000</v>
      </c>
      <c r="J4417">
        <f t="shared" ca="1" si="2369"/>
        <v>14239996</v>
      </c>
      <c r="K4417">
        <f ca="1">VLOOKUP(D4417,PRC!$A$1:$C$21,3,0)*E4417</f>
        <v>6400000</v>
      </c>
      <c r="L4417">
        <f t="shared" ca="1" si="2370"/>
        <v>160000</v>
      </c>
      <c r="M4417">
        <f t="shared" ca="1" si="2371"/>
        <v>640000</v>
      </c>
      <c r="N4417">
        <f t="shared" ca="1" si="2372"/>
        <v>800000</v>
      </c>
      <c r="O4417">
        <f t="shared" ca="1" si="2373"/>
        <v>1120000</v>
      </c>
      <c r="P4417">
        <f t="shared" ca="1" si="2383"/>
        <v>5119996</v>
      </c>
      <c r="Q4417">
        <f ca="1">IF(P4417&gt;0,1,0)</f>
        <v>1</v>
      </c>
      <c r="R4417">
        <f t="shared" ca="1" si="2374"/>
        <v>11</v>
      </c>
      <c r="S4417">
        <f t="shared" ca="1" si="2375"/>
        <v>1</v>
      </c>
      <c r="T4417">
        <f t="shared" ca="1" si="2376"/>
        <v>4</v>
      </c>
      <c r="U4417">
        <f t="shared" ca="1" si="2377"/>
        <v>5</v>
      </c>
      <c r="V4417">
        <f t="shared" ca="1" si="2378"/>
        <v>7</v>
      </c>
      <c r="X4417">
        <f t="shared" si="2380"/>
        <v>4417</v>
      </c>
      <c r="Y4417">
        <f t="shared" si="2381"/>
        <v>4252</v>
      </c>
      <c r="Z4417">
        <f t="shared" si="2382"/>
        <v>4253</v>
      </c>
      <c r="AA4417">
        <f t="shared" si="2379"/>
        <v>4451</v>
      </c>
      <c r="AB4417">
        <f t="shared" si="2356"/>
        <v>200</v>
      </c>
      <c r="AM4417" t="str">
        <f t="shared" si="2357"/>
        <v>201905KS</v>
      </c>
      <c r="AN4417">
        <f t="shared" ca="1" si="2365"/>
        <v>11.000025000000003</v>
      </c>
      <c r="AO4417">
        <f t="shared" ca="1" si="2366"/>
        <v>1</v>
      </c>
      <c r="AP4417">
        <f t="shared" ca="1" si="2358"/>
        <v>4</v>
      </c>
      <c r="AQ4417">
        <f t="shared" ca="1" si="2359"/>
        <v>5</v>
      </c>
      <c r="AR4417">
        <f t="shared" ca="1" si="2360"/>
        <v>7.0000000000000009</v>
      </c>
      <c r="AS4417">
        <f ca="1">P4417/J4417</f>
        <v>0.35955038189617466</v>
      </c>
    </row>
    <row r="4418" spans="1:45" x14ac:dyDescent="0.4">
      <c r="A4418">
        <f t="shared" si="2355"/>
        <v>201905</v>
      </c>
      <c r="B4418" t="s">
        <v>694</v>
      </c>
      <c r="C4418" t="s">
        <v>288</v>
      </c>
      <c r="D4418" t="str">
        <f t="shared" ca="1" si="2364"/>
        <v>I120</v>
      </c>
      <c r="E4418">
        <f t="shared" ca="1" si="2367"/>
        <v>59</v>
      </c>
      <c r="F4418">
        <f t="shared" ca="1" si="2368"/>
        <v>14</v>
      </c>
      <c r="G4418" t="str">
        <f t="shared" ca="1" si="2361"/>
        <v>S11</v>
      </c>
      <c r="H4418" t="str">
        <f t="shared" ca="1" si="2362"/>
        <v>S111</v>
      </c>
      <c r="I4418">
        <f ca="1">VLOOKUP(D4418,PRC!$A$2:$B$21,2,0)*E4418</f>
        <v>253700000</v>
      </c>
      <c r="J4418">
        <f t="shared" ca="1" si="2369"/>
        <v>208033996.00000003</v>
      </c>
      <c r="K4418">
        <f ca="1">VLOOKUP(D4418,PRC!$A$1:$C$21,3,0)*E4418</f>
        <v>114165000</v>
      </c>
      <c r="L4418">
        <f t="shared" ca="1" si="2370"/>
        <v>7611000</v>
      </c>
      <c r="M4418">
        <f t="shared" ca="1" si="2371"/>
        <v>17759000</v>
      </c>
      <c r="N4418">
        <f t="shared" ca="1" si="2372"/>
        <v>12685000</v>
      </c>
      <c r="O4418">
        <f t="shared" ca="1" si="2373"/>
        <v>15222000</v>
      </c>
      <c r="P4418">
        <f t="shared" ca="1" si="2383"/>
        <v>40591996.00000003</v>
      </c>
      <c r="Q4418">
        <f ca="1">IF(P4418&gt;0,1,0)</f>
        <v>1</v>
      </c>
      <c r="R4418">
        <f t="shared" ca="1" si="2374"/>
        <v>18</v>
      </c>
      <c r="S4418">
        <f t="shared" ca="1" si="2375"/>
        <v>3</v>
      </c>
      <c r="T4418">
        <f t="shared" ca="1" si="2376"/>
        <v>7</v>
      </c>
      <c r="U4418">
        <f t="shared" ca="1" si="2377"/>
        <v>5</v>
      </c>
      <c r="V4418">
        <f t="shared" ca="1" si="2378"/>
        <v>6</v>
      </c>
      <c r="X4418">
        <f t="shared" si="2380"/>
        <v>4418</v>
      </c>
      <c r="Y4418">
        <f t="shared" si="2381"/>
        <v>4252</v>
      </c>
      <c r="Z4418">
        <f t="shared" si="2382"/>
        <v>4253</v>
      </c>
      <c r="AA4418">
        <f t="shared" si="2379"/>
        <v>4451</v>
      </c>
      <c r="AB4418">
        <f t="shared" si="2356"/>
        <v>200</v>
      </c>
      <c r="AM4418" t="str">
        <f t="shared" si="2357"/>
        <v>201905KS</v>
      </c>
      <c r="AN4418">
        <f t="shared" ca="1" si="2365"/>
        <v>18.000001576665337</v>
      </c>
      <c r="AO4418">
        <f t="shared" ca="1" si="2366"/>
        <v>3</v>
      </c>
      <c r="AP4418">
        <f t="shared" ca="1" si="2358"/>
        <v>7.0000000000000009</v>
      </c>
      <c r="AQ4418">
        <f t="shared" ca="1" si="2359"/>
        <v>5</v>
      </c>
      <c r="AR4418">
        <f t="shared" ca="1" si="2360"/>
        <v>6</v>
      </c>
      <c r="AS4418">
        <f ca="1">P4418/J4418</f>
        <v>0.19512193574361772</v>
      </c>
    </row>
    <row r="4419" spans="1:45" x14ac:dyDescent="0.4">
      <c r="A4419">
        <f t="shared" ref="A4419:A4482" si="2384">IF(BA4419="",A4418,BA4419)</f>
        <v>201905</v>
      </c>
      <c r="B4419" t="s">
        <v>695</v>
      </c>
      <c r="C4419" t="s">
        <v>288</v>
      </c>
      <c r="D4419" t="str">
        <f t="shared" ca="1" si="2364"/>
        <v>I119</v>
      </c>
      <c r="E4419">
        <f t="shared" ca="1" si="2367"/>
        <v>30</v>
      </c>
      <c r="F4419">
        <f t="shared" ca="1" si="2368"/>
        <v>19</v>
      </c>
      <c r="G4419" t="str">
        <f t="shared" ca="1" si="2361"/>
        <v>S10</v>
      </c>
      <c r="H4419" t="str">
        <f t="shared" ca="1" si="2362"/>
        <v>S106</v>
      </c>
      <c r="I4419">
        <f ca="1">VLOOKUP(D4419,PRC!$A$2:$B$21,2,0)*E4419</f>
        <v>2850000</v>
      </c>
      <c r="J4419">
        <f t="shared" ca="1" si="2369"/>
        <v>2536496</v>
      </c>
      <c r="K4419">
        <f ca="1">VLOOKUP(D4419,PRC!$A$1:$C$21,3,0)*E4419</f>
        <v>1368000</v>
      </c>
      <c r="L4419">
        <f t="shared" ca="1" si="2370"/>
        <v>57000</v>
      </c>
      <c r="M4419">
        <f t="shared" ca="1" si="2371"/>
        <v>200000</v>
      </c>
      <c r="N4419">
        <f t="shared" ca="1" si="2372"/>
        <v>200000</v>
      </c>
      <c r="O4419">
        <f t="shared" ca="1" si="2373"/>
        <v>228000</v>
      </c>
      <c r="P4419">
        <f t="shared" ca="1" si="2383"/>
        <v>483496</v>
      </c>
      <c r="Q4419">
        <f ca="1">IF(P4419&gt;0,1,0)</f>
        <v>1</v>
      </c>
      <c r="R4419">
        <f t="shared" ca="1" si="2374"/>
        <v>11</v>
      </c>
      <c r="S4419">
        <f t="shared" ca="1" si="2375"/>
        <v>2</v>
      </c>
      <c r="T4419">
        <f t="shared" ca="1" si="2376"/>
        <v>7</v>
      </c>
      <c r="U4419">
        <f t="shared" ca="1" si="2377"/>
        <v>7</v>
      </c>
      <c r="V4419">
        <f t="shared" ca="1" si="2378"/>
        <v>8</v>
      </c>
      <c r="X4419">
        <f t="shared" si="2380"/>
        <v>4419</v>
      </c>
      <c r="Y4419">
        <f t="shared" si="2381"/>
        <v>4252</v>
      </c>
      <c r="Z4419">
        <f t="shared" si="2382"/>
        <v>4253</v>
      </c>
      <c r="AA4419">
        <f t="shared" si="2379"/>
        <v>4451</v>
      </c>
      <c r="AB4419">
        <f t="shared" ref="AB4419:AB4482" si="2385">COUNTIF(AM$2:AM$100100,AM4419)</f>
        <v>200</v>
      </c>
      <c r="AM4419" t="str">
        <f t="shared" ref="AM4419:AM4482" si="2386">A4419&amp;C4419</f>
        <v>201905KS</v>
      </c>
      <c r="AN4419">
        <f t="shared" ca="1" si="2365"/>
        <v>11.000140350877196</v>
      </c>
      <c r="AO4419">
        <f t="shared" ca="1" si="2366"/>
        <v>2</v>
      </c>
      <c r="AP4419">
        <f t="shared" ca="1" si="2358"/>
        <v>7.0175438596491224</v>
      </c>
      <c r="AQ4419">
        <f t="shared" ca="1" si="2359"/>
        <v>7.0175438596491224</v>
      </c>
      <c r="AR4419">
        <f t="shared" ca="1" si="2360"/>
        <v>8</v>
      </c>
      <c r="AS4419">
        <f ca="1">P4419/J4419</f>
        <v>0.19061571553828588</v>
      </c>
    </row>
    <row r="4420" spans="1:45" x14ac:dyDescent="0.4">
      <c r="A4420">
        <f t="shared" si="2384"/>
        <v>201905</v>
      </c>
      <c r="B4420" t="s">
        <v>696</v>
      </c>
      <c r="C4420" t="s">
        <v>288</v>
      </c>
      <c r="D4420" t="str">
        <f t="shared" ca="1" si="2364"/>
        <v>I111</v>
      </c>
      <c r="E4420">
        <f t="shared" ca="1" si="2367"/>
        <v>48</v>
      </c>
      <c r="F4420">
        <f t="shared" ca="1" si="2368"/>
        <v>11</v>
      </c>
      <c r="G4420" t="str">
        <f t="shared" ca="1" si="2361"/>
        <v>S10</v>
      </c>
      <c r="H4420" t="str">
        <f t="shared" ca="1" si="2362"/>
        <v>S104</v>
      </c>
      <c r="I4420">
        <f ca="1">VLOOKUP(D4420,PRC!$A$2:$B$21,2,0)*E4420</f>
        <v>7200000</v>
      </c>
      <c r="J4420">
        <f t="shared" ca="1" si="2369"/>
        <v>6263996</v>
      </c>
      <c r="K4420">
        <f ca="1">VLOOKUP(D4420,PRC!$A$1:$C$21,3,0)*E4420</f>
        <v>3816000</v>
      </c>
      <c r="L4420">
        <f t="shared" ca="1" si="2370"/>
        <v>144000</v>
      </c>
      <c r="M4420">
        <f t="shared" ca="1" si="2371"/>
        <v>360000</v>
      </c>
      <c r="N4420">
        <f t="shared" ca="1" si="2372"/>
        <v>432000</v>
      </c>
      <c r="O4420">
        <f t="shared" ca="1" si="2373"/>
        <v>576000</v>
      </c>
      <c r="P4420">
        <f t="shared" ca="1" si="2383"/>
        <v>935996</v>
      </c>
      <c r="Q4420">
        <f ca="1">IF(P4420&gt;0,1,0)</f>
        <v>1</v>
      </c>
      <c r="R4420">
        <f t="shared" ca="1" si="2374"/>
        <v>13</v>
      </c>
      <c r="S4420">
        <f t="shared" ca="1" si="2375"/>
        <v>2</v>
      </c>
      <c r="T4420">
        <f t="shared" ca="1" si="2376"/>
        <v>5</v>
      </c>
      <c r="U4420">
        <f t="shared" ca="1" si="2377"/>
        <v>6</v>
      </c>
      <c r="V4420">
        <f t="shared" ca="1" si="2378"/>
        <v>8</v>
      </c>
      <c r="X4420">
        <f t="shared" si="2380"/>
        <v>4420</v>
      </c>
      <c r="Y4420">
        <f t="shared" si="2381"/>
        <v>4252</v>
      </c>
      <c r="Z4420">
        <f t="shared" si="2382"/>
        <v>4253</v>
      </c>
      <c r="AA4420">
        <f t="shared" si="2379"/>
        <v>4451</v>
      </c>
      <c r="AB4420">
        <f t="shared" si="2385"/>
        <v>200</v>
      </c>
      <c r="AM4420" t="str">
        <f t="shared" si="2386"/>
        <v>201905KS</v>
      </c>
      <c r="AN4420">
        <f t="shared" ca="1" si="2365"/>
        <v>13.000055555555557</v>
      </c>
      <c r="AO4420">
        <f t="shared" ca="1" si="2366"/>
        <v>2</v>
      </c>
      <c r="AP4420">
        <f t="shared" ca="1" si="2358"/>
        <v>5</v>
      </c>
      <c r="AQ4420">
        <f t="shared" ca="1" si="2359"/>
        <v>6</v>
      </c>
      <c r="AR4420">
        <f t="shared" ca="1" si="2360"/>
        <v>8</v>
      </c>
      <c r="AS4420">
        <f ca="1">P4420/J4420</f>
        <v>0.14942474420481749</v>
      </c>
    </row>
    <row r="4421" spans="1:45" x14ac:dyDescent="0.4">
      <c r="A4421">
        <f t="shared" si="2384"/>
        <v>201905</v>
      </c>
      <c r="B4421" t="s">
        <v>697</v>
      </c>
      <c r="C4421" t="s">
        <v>288</v>
      </c>
      <c r="D4421" t="str">
        <f t="shared" ca="1" si="2364"/>
        <v>I113</v>
      </c>
      <c r="E4421">
        <f t="shared" ca="1" si="2367"/>
        <v>40</v>
      </c>
      <c r="F4421">
        <f t="shared" ca="1" si="2368"/>
        <v>18</v>
      </c>
      <c r="G4421" t="str">
        <f t="shared" ca="1" si="2361"/>
        <v>S10</v>
      </c>
      <c r="H4421" t="str">
        <f t="shared" ca="1" si="2362"/>
        <v>S102</v>
      </c>
      <c r="I4421">
        <f ca="1">VLOOKUP(D4421,PRC!$A$2:$B$21,2,0)*E4421</f>
        <v>26800000</v>
      </c>
      <c r="J4421">
        <f t="shared" ca="1" si="2369"/>
        <v>22779996</v>
      </c>
      <c r="K4421">
        <f ca="1">VLOOKUP(D4421,PRC!$A$1:$C$21,3,0)*E4421</f>
        <v>12060000</v>
      </c>
      <c r="L4421">
        <f t="shared" ca="1" si="2370"/>
        <v>804000</v>
      </c>
      <c r="M4421">
        <f t="shared" ca="1" si="2371"/>
        <v>1876000</v>
      </c>
      <c r="N4421">
        <f t="shared" ca="1" si="2372"/>
        <v>1876000</v>
      </c>
      <c r="O4421">
        <f t="shared" ca="1" si="2373"/>
        <v>1340000</v>
      </c>
      <c r="P4421">
        <f t="shared" ca="1" si="2383"/>
        <v>4823996</v>
      </c>
      <c r="Q4421">
        <f ca="1">IF(P4421&gt;0,1,0)</f>
        <v>1</v>
      </c>
      <c r="R4421">
        <f t="shared" ca="1" si="2374"/>
        <v>15</v>
      </c>
      <c r="S4421">
        <f t="shared" ca="1" si="2375"/>
        <v>3</v>
      </c>
      <c r="T4421">
        <f t="shared" ca="1" si="2376"/>
        <v>7</v>
      </c>
      <c r="U4421">
        <f t="shared" ca="1" si="2377"/>
        <v>7</v>
      </c>
      <c r="V4421">
        <f t="shared" ca="1" si="2378"/>
        <v>5</v>
      </c>
      <c r="X4421">
        <f t="shared" si="2380"/>
        <v>4421</v>
      </c>
      <c r="Y4421">
        <f t="shared" si="2381"/>
        <v>4252</v>
      </c>
      <c r="Z4421">
        <f t="shared" si="2382"/>
        <v>4253</v>
      </c>
      <c r="AA4421">
        <f t="shared" si="2379"/>
        <v>4451</v>
      </c>
      <c r="AB4421">
        <f t="shared" si="2385"/>
        <v>200</v>
      </c>
      <c r="AM4421" t="str">
        <f t="shared" si="2386"/>
        <v>201905KS</v>
      </c>
      <c r="AN4421">
        <f t="shared" ca="1" si="2365"/>
        <v>15.00001492537314</v>
      </c>
      <c r="AO4421">
        <f t="shared" ca="1" si="2366"/>
        <v>3</v>
      </c>
      <c r="AP4421">
        <f t="shared" ca="1" si="2358"/>
        <v>7.0000000000000009</v>
      </c>
      <c r="AQ4421">
        <f t="shared" ca="1" si="2359"/>
        <v>7.0000000000000009</v>
      </c>
      <c r="AR4421">
        <f t="shared" ca="1" si="2360"/>
        <v>5</v>
      </c>
      <c r="AS4421">
        <f ca="1">P4421/J4421</f>
        <v>0.21176456747402414</v>
      </c>
    </row>
    <row r="4422" spans="1:45" x14ac:dyDescent="0.4">
      <c r="A4422">
        <f t="shared" si="2384"/>
        <v>201905</v>
      </c>
      <c r="B4422" t="s">
        <v>698</v>
      </c>
      <c r="C4422" t="s">
        <v>288</v>
      </c>
      <c r="D4422" t="str">
        <f t="shared" ca="1" si="2364"/>
        <v>I101</v>
      </c>
      <c r="E4422">
        <f t="shared" ca="1" si="2367"/>
        <v>36</v>
      </c>
      <c r="F4422">
        <f t="shared" ca="1" si="2368"/>
        <v>17</v>
      </c>
      <c r="G4422" t="str">
        <f t="shared" ca="1" si="2361"/>
        <v>S11</v>
      </c>
      <c r="H4422" t="str">
        <f t="shared" ca="1" si="2362"/>
        <v>S111</v>
      </c>
      <c r="I4422">
        <f ca="1">VLOOKUP(D4422,PRC!$A$2:$B$21,2,0)*E4422</f>
        <v>1080000</v>
      </c>
      <c r="J4422">
        <f t="shared" ca="1" si="2369"/>
        <v>961196</v>
      </c>
      <c r="K4422">
        <f ca="1">VLOOKUP(D4422,PRC!$A$1:$C$21,3,0)*E4422</f>
        <v>561600</v>
      </c>
      <c r="L4422">
        <f t="shared" ca="1" si="2370"/>
        <v>22000</v>
      </c>
      <c r="M4422">
        <f t="shared" ca="1" si="2371"/>
        <v>43000</v>
      </c>
      <c r="N4422">
        <f t="shared" ca="1" si="2372"/>
        <v>43000</v>
      </c>
      <c r="O4422">
        <f t="shared" ca="1" si="2373"/>
        <v>86000</v>
      </c>
      <c r="P4422">
        <f t="shared" ca="1" si="2383"/>
        <v>205596</v>
      </c>
      <c r="Q4422">
        <f ca="1">IF(P4422&gt;0,1,0)</f>
        <v>1</v>
      </c>
      <c r="R4422">
        <f t="shared" ca="1" si="2374"/>
        <v>11</v>
      </c>
      <c r="S4422">
        <f t="shared" ca="1" si="2375"/>
        <v>2</v>
      </c>
      <c r="T4422">
        <f t="shared" ca="1" si="2376"/>
        <v>4</v>
      </c>
      <c r="U4422">
        <f t="shared" ca="1" si="2377"/>
        <v>4</v>
      </c>
      <c r="V4422">
        <f t="shared" ca="1" si="2378"/>
        <v>8</v>
      </c>
      <c r="X4422">
        <f t="shared" si="2380"/>
        <v>4422</v>
      </c>
      <c r="Y4422">
        <f t="shared" si="2381"/>
        <v>4252</v>
      </c>
      <c r="Z4422">
        <f t="shared" si="2382"/>
        <v>4253</v>
      </c>
      <c r="AA4422">
        <f t="shared" si="2379"/>
        <v>4451</v>
      </c>
      <c r="AB4422">
        <f t="shared" si="2385"/>
        <v>200</v>
      </c>
      <c r="AM4422" t="str">
        <f t="shared" si="2386"/>
        <v>201905KS</v>
      </c>
      <c r="AN4422">
        <f t="shared" ca="1" si="2365"/>
        <v>11.000370370370371</v>
      </c>
      <c r="AO4422">
        <f t="shared" ca="1" si="2366"/>
        <v>2.0370370370370372</v>
      </c>
      <c r="AP4422">
        <f t="shared" ca="1" si="2358"/>
        <v>3.9814814814814818</v>
      </c>
      <c r="AQ4422">
        <f t="shared" ca="1" si="2359"/>
        <v>3.9814814814814818</v>
      </c>
      <c r="AR4422">
        <f t="shared" ca="1" si="2360"/>
        <v>7.9629629629629637</v>
      </c>
      <c r="AS4422">
        <f ca="1">P4422/J4422</f>
        <v>0.21389602120691306</v>
      </c>
    </row>
    <row r="4423" spans="1:45" x14ac:dyDescent="0.4">
      <c r="A4423">
        <f t="shared" si="2384"/>
        <v>201905</v>
      </c>
      <c r="B4423" t="s">
        <v>699</v>
      </c>
      <c r="C4423" t="s">
        <v>288</v>
      </c>
      <c r="D4423" t="str">
        <f t="shared" ca="1" si="2364"/>
        <v>I113</v>
      </c>
      <c r="E4423">
        <f t="shared" ca="1" si="2367"/>
        <v>42</v>
      </c>
      <c r="F4423">
        <f t="shared" ca="1" si="2368"/>
        <v>16</v>
      </c>
      <c r="G4423" t="str">
        <f t="shared" ca="1" si="2361"/>
        <v>S11</v>
      </c>
      <c r="H4423" t="str">
        <f t="shared" ca="1" si="2362"/>
        <v>S112</v>
      </c>
      <c r="I4423">
        <f ca="1">VLOOKUP(D4423,PRC!$A$2:$B$21,2,0)*E4423</f>
        <v>28140000</v>
      </c>
      <c r="J4423">
        <f t="shared" ca="1" si="2369"/>
        <v>22511996</v>
      </c>
      <c r="K4423">
        <f ca="1">VLOOKUP(D4423,PRC!$A$1:$C$21,3,0)*E4423</f>
        <v>12663000</v>
      </c>
      <c r="L4423">
        <f t="shared" ca="1" si="2370"/>
        <v>844000</v>
      </c>
      <c r="M4423">
        <f t="shared" ca="1" si="2371"/>
        <v>1126000</v>
      </c>
      <c r="N4423">
        <f t="shared" ca="1" si="2372"/>
        <v>1126000</v>
      </c>
      <c r="O4423">
        <f t="shared" ca="1" si="2373"/>
        <v>1407000</v>
      </c>
      <c r="P4423">
        <f t="shared" ca="1" si="2383"/>
        <v>5345996</v>
      </c>
      <c r="Q4423">
        <f ca="1">IF(P4423&gt;0,1,0)</f>
        <v>1</v>
      </c>
      <c r="R4423">
        <f t="shared" ca="1" si="2374"/>
        <v>20</v>
      </c>
      <c r="S4423">
        <f t="shared" ca="1" si="2375"/>
        <v>3</v>
      </c>
      <c r="T4423">
        <f t="shared" ca="1" si="2376"/>
        <v>4</v>
      </c>
      <c r="U4423">
        <f t="shared" ca="1" si="2377"/>
        <v>4</v>
      </c>
      <c r="V4423">
        <f t="shared" ca="1" si="2378"/>
        <v>5</v>
      </c>
      <c r="X4423">
        <f t="shared" si="2380"/>
        <v>4423</v>
      </c>
      <c r="Y4423">
        <f t="shared" si="2381"/>
        <v>4252</v>
      </c>
      <c r="Z4423">
        <f t="shared" si="2382"/>
        <v>4253</v>
      </c>
      <c r="AA4423">
        <f t="shared" si="2379"/>
        <v>4451</v>
      </c>
      <c r="AB4423">
        <f t="shared" si="2385"/>
        <v>200</v>
      </c>
      <c r="AM4423" t="str">
        <f t="shared" si="2386"/>
        <v>201905KS</v>
      </c>
      <c r="AN4423">
        <f t="shared" ca="1" si="2365"/>
        <v>20.000014214641084</v>
      </c>
      <c r="AO4423">
        <f t="shared" ca="1" si="2366"/>
        <v>2.9992892679459842</v>
      </c>
      <c r="AP4423">
        <f t="shared" ca="1" si="2358"/>
        <v>4.0014214641080317</v>
      </c>
      <c r="AQ4423">
        <f t="shared" ca="1" si="2359"/>
        <v>4.0014214641080317</v>
      </c>
      <c r="AR4423">
        <f t="shared" ca="1" si="2360"/>
        <v>5</v>
      </c>
      <c r="AS4423">
        <f ca="1">P4423/J4423</f>
        <v>0.23747321205991687</v>
      </c>
    </row>
    <row r="4424" spans="1:45" x14ac:dyDescent="0.4">
      <c r="A4424">
        <f t="shared" si="2384"/>
        <v>201905</v>
      </c>
      <c r="B4424" t="s">
        <v>700</v>
      </c>
      <c r="C4424" t="s">
        <v>288</v>
      </c>
      <c r="D4424" t="str">
        <f t="shared" ca="1" si="2364"/>
        <v>I103</v>
      </c>
      <c r="E4424">
        <f t="shared" ca="1" si="2367"/>
        <v>53</v>
      </c>
      <c r="F4424">
        <f t="shared" ca="1" si="2368"/>
        <v>15</v>
      </c>
      <c r="G4424" t="str">
        <f t="shared" ca="1" si="2361"/>
        <v>S11</v>
      </c>
      <c r="H4424" t="str">
        <f t="shared" ca="1" si="2362"/>
        <v>S115</v>
      </c>
      <c r="I4424">
        <f ca="1">VLOOKUP(D4424,PRC!$A$2:$B$21,2,0)*E4424</f>
        <v>2650000</v>
      </c>
      <c r="J4424">
        <f t="shared" ca="1" si="2369"/>
        <v>2384996</v>
      </c>
      <c r="K4424">
        <f ca="1">VLOOKUP(D4424,PRC!$A$1:$C$21,3,0)*E4424</f>
        <v>1510500</v>
      </c>
      <c r="L4424">
        <f t="shared" ca="1" si="2370"/>
        <v>53000</v>
      </c>
      <c r="M4424">
        <f t="shared" ca="1" si="2371"/>
        <v>133000</v>
      </c>
      <c r="N4424">
        <f t="shared" ca="1" si="2372"/>
        <v>80000</v>
      </c>
      <c r="O4424">
        <f t="shared" ca="1" si="2373"/>
        <v>159000</v>
      </c>
      <c r="P4424">
        <f t="shared" ca="1" si="2383"/>
        <v>449496</v>
      </c>
      <c r="Q4424">
        <f ca="1">IF(P4424&gt;0,1,0)</f>
        <v>1</v>
      </c>
      <c r="R4424">
        <f t="shared" ca="1" si="2374"/>
        <v>10</v>
      </c>
      <c r="S4424">
        <f t="shared" ca="1" si="2375"/>
        <v>2</v>
      </c>
      <c r="T4424">
        <f t="shared" ca="1" si="2376"/>
        <v>5</v>
      </c>
      <c r="U4424">
        <f t="shared" ca="1" si="2377"/>
        <v>3</v>
      </c>
      <c r="V4424">
        <f t="shared" ca="1" si="2378"/>
        <v>6</v>
      </c>
      <c r="X4424">
        <f t="shared" si="2380"/>
        <v>4424</v>
      </c>
      <c r="Y4424">
        <f t="shared" si="2381"/>
        <v>4252</v>
      </c>
      <c r="Z4424">
        <f t="shared" si="2382"/>
        <v>4253</v>
      </c>
      <c r="AA4424">
        <f t="shared" si="2379"/>
        <v>4451</v>
      </c>
      <c r="AB4424">
        <f t="shared" si="2385"/>
        <v>200</v>
      </c>
      <c r="AM4424" t="str">
        <f t="shared" si="2386"/>
        <v>201905KS</v>
      </c>
      <c r="AN4424">
        <f t="shared" ca="1" si="2365"/>
        <v>10.000150943396225</v>
      </c>
      <c r="AO4424">
        <f t="shared" ca="1" si="2366"/>
        <v>2</v>
      </c>
      <c r="AP4424">
        <f t="shared" ref="AP4424:AP4487" ca="1" si="2387">M4424/$I4424*100</f>
        <v>5.0188679245283012</v>
      </c>
      <c r="AQ4424">
        <f t="shared" ref="AQ4424:AQ4487" ca="1" si="2388">N4424/$I4424*100</f>
        <v>3.0188679245283021</v>
      </c>
      <c r="AR4424">
        <f t="shared" ref="AR4424:AR4487" ca="1" si="2389">O4424/$I4424*100</f>
        <v>6</v>
      </c>
      <c r="AS4424">
        <f ca="1">P4424/J4424</f>
        <v>0.18846824061759432</v>
      </c>
    </row>
    <row r="4425" spans="1:45" x14ac:dyDescent="0.4">
      <c r="A4425">
        <f t="shared" si="2384"/>
        <v>201905</v>
      </c>
      <c r="B4425" t="s">
        <v>701</v>
      </c>
      <c r="C4425" t="s">
        <v>288</v>
      </c>
      <c r="D4425" t="str">
        <f t="shared" ca="1" si="2364"/>
        <v>I107</v>
      </c>
      <c r="E4425">
        <f t="shared" ca="1" si="2367"/>
        <v>59</v>
      </c>
      <c r="F4425">
        <f t="shared" ca="1" si="2368"/>
        <v>17</v>
      </c>
      <c r="G4425" t="str">
        <f t="shared" ca="1" si="2361"/>
        <v>S11</v>
      </c>
      <c r="H4425" t="str">
        <f t="shared" ca="1" si="2362"/>
        <v>S116</v>
      </c>
      <c r="I4425">
        <f ca="1">VLOOKUP(D4425,PRC!$A$2:$B$21,2,0)*E4425</f>
        <v>8850000</v>
      </c>
      <c r="J4425">
        <f t="shared" ca="1" si="2369"/>
        <v>7964996</v>
      </c>
      <c r="K4425">
        <f ca="1">VLOOKUP(D4425,PRC!$A$1:$C$21,3,0)*E4425</f>
        <v>5044500</v>
      </c>
      <c r="L4425">
        <f t="shared" ca="1" si="2370"/>
        <v>266000</v>
      </c>
      <c r="M4425">
        <f t="shared" ca="1" si="2371"/>
        <v>531000</v>
      </c>
      <c r="N4425">
        <f t="shared" ca="1" si="2372"/>
        <v>620000</v>
      </c>
      <c r="O4425">
        <f t="shared" ca="1" si="2373"/>
        <v>620000</v>
      </c>
      <c r="P4425">
        <f t="shared" ca="1" si="2383"/>
        <v>883496</v>
      </c>
      <c r="Q4425">
        <f ca="1">IF(P4425&gt;0,1,0)</f>
        <v>1</v>
      </c>
      <c r="R4425">
        <f t="shared" ca="1" si="2374"/>
        <v>10</v>
      </c>
      <c r="S4425">
        <f t="shared" ca="1" si="2375"/>
        <v>3</v>
      </c>
      <c r="T4425">
        <f t="shared" ca="1" si="2376"/>
        <v>6</v>
      </c>
      <c r="U4425">
        <f t="shared" ca="1" si="2377"/>
        <v>7</v>
      </c>
      <c r="V4425">
        <f t="shared" ca="1" si="2378"/>
        <v>7</v>
      </c>
      <c r="X4425">
        <f t="shared" si="2380"/>
        <v>4425</v>
      </c>
      <c r="Y4425">
        <f t="shared" si="2381"/>
        <v>4252</v>
      </c>
      <c r="Z4425">
        <f t="shared" si="2382"/>
        <v>4253</v>
      </c>
      <c r="AA4425">
        <f t="shared" si="2379"/>
        <v>4451</v>
      </c>
      <c r="AB4425">
        <f t="shared" si="2385"/>
        <v>200</v>
      </c>
      <c r="AM4425" t="str">
        <f t="shared" si="2386"/>
        <v>201905KS</v>
      </c>
      <c r="AN4425">
        <f t="shared" ca="1" si="2365"/>
        <v>10.000045197740114</v>
      </c>
      <c r="AO4425">
        <f t="shared" ca="1" si="2366"/>
        <v>3.0056497175141241</v>
      </c>
      <c r="AP4425">
        <f t="shared" ca="1" si="2387"/>
        <v>6</v>
      </c>
      <c r="AQ4425">
        <f t="shared" ca="1" si="2388"/>
        <v>7.0056497175141246</v>
      </c>
      <c r="AR4425">
        <f t="shared" ca="1" si="2389"/>
        <v>7.0056497175141246</v>
      </c>
      <c r="AS4425">
        <f ca="1">P4425/J4425</f>
        <v>0.11092234070174047</v>
      </c>
    </row>
    <row r="4426" spans="1:45" x14ac:dyDescent="0.4">
      <c r="A4426">
        <f t="shared" si="2384"/>
        <v>201905</v>
      </c>
      <c r="B4426" t="s">
        <v>702</v>
      </c>
      <c r="C4426" t="s">
        <v>288</v>
      </c>
      <c r="D4426" t="str">
        <f t="shared" ca="1" si="2364"/>
        <v>I116</v>
      </c>
      <c r="E4426">
        <f t="shared" ca="1" si="2367"/>
        <v>21</v>
      </c>
      <c r="F4426">
        <f t="shared" ca="1" si="2368"/>
        <v>18</v>
      </c>
      <c r="G4426" t="str">
        <f t="shared" ca="1" si="2361"/>
        <v>S10</v>
      </c>
      <c r="H4426" t="str">
        <f t="shared" ca="1" si="2362"/>
        <v>S107</v>
      </c>
      <c r="I4426">
        <f ca="1">VLOOKUP(D4426,PRC!$A$2:$B$21,2,0)*E4426</f>
        <v>30660000</v>
      </c>
      <c r="J4426">
        <f t="shared" ca="1" si="2369"/>
        <v>27287396</v>
      </c>
      <c r="K4426">
        <f ca="1">VLOOKUP(D4426,PRC!$A$1:$C$21,3,0)*E4426</f>
        <v>18396000</v>
      </c>
      <c r="L4426">
        <f t="shared" ca="1" si="2370"/>
        <v>307000</v>
      </c>
      <c r="M4426">
        <f t="shared" ca="1" si="2371"/>
        <v>1226000</v>
      </c>
      <c r="N4426">
        <f t="shared" ca="1" si="2372"/>
        <v>2453000</v>
      </c>
      <c r="O4426">
        <f t="shared" ca="1" si="2373"/>
        <v>1840000</v>
      </c>
      <c r="P4426">
        <f t="shared" ca="1" si="2383"/>
        <v>3065396</v>
      </c>
      <c r="Q4426">
        <f ca="1">IF(P4426&gt;0,1,0)</f>
        <v>1</v>
      </c>
      <c r="R4426">
        <f t="shared" ca="1" si="2374"/>
        <v>11</v>
      </c>
      <c r="S4426">
        <f t="shared" ca="1" si="2375"/>
        <v>1</v>
      </c>
      <c r="T4426">
        <f t="shared" ca="1" si="2376"/>
        <v>4</v>
      </c>
      <c r="U4426">
        <f t="shared" ca="1" si="2377"/>
        <v>8</v>
      </c>
      <c r="V4426">
        <f t="shared" ca="1" si="2378"/>
        <v>6</v>
      </c>
      <c r="X4426">
        <f t="shared" si="2380"/>
        <v>4426</v>
      </c>
      <c r="Y4426">
        <f t="shared" si="2381"/>
        <v>4252</v>
      </c>
      <c r="Z4426">
        <f t="shared" si="2382"/>
        <v>4253</v>
      </c>
      <c r="AA4426">
        <f t="shared" si="2379"/>
        <v>4451</v>
      </c>
      <c r="AB4426">
        <f t="shared" si="2385"/>
        <v>200</v>
      </c>
      <c r="AM4426" t="str">
        <f t="shared" si="2386"/>
        <v>201905KS</v>
      </c>
      <c r="AN4426">
        <f t="shared" ca="1" si="2365"/>
        <v>11.000013046314416</v>
      </c>
      <c r="AO4426">
        <f t="shared" ca="1" si="2366"/>
        <v>1.0013046314416179</v>
      </c>
      <c r="AP4426">
        <f t="shared" ca="1" si="2387"/>
        <v>3.9986953685583826</v>
      </c>
      <c r="AQ4426">
        <f t="shared" ca="1" si="2388"/>
        <v>8.0006523157208083</v>
      </c>
      <c r="AR4426">
        <f t="shared" ca="1" si="2389"/>
        <v>6.0013046314416174</v>
      </c>
      <c r="AS4426">
        <f ca="1">P4426/J4426</f>
        <v>0.11233743227092831</v>
      </c>
    </row>
    <row r="4427" spans="1:45" x14ac:dyDescent="0.4">
      <c r="A4427">
        <f t="shared" si="2384"/>
        <v>201905</v>
      </c>
      <c r="B4427" t="s">
        <v>703</v>
      </c>
      <c r="C4427" t="s">
        <v>288</v>
      </c>
      <c r="D4427" t="str">
        <f t="shared" ca="1" si="2364"/>
        <v>I108</v>
      </c>
      <c r="E4427">
        <f t="shared" ca="1" si="2367"/>
        <v>44</v>
      </c>
      <c r="F4427">
        <f t="shared" ca="1" si="2368"/>
        <v>12</v>
      </c>
      <c r="G4427" t="str">
        <f t="shared" ca="1" si="2361"/>
        <v>S10</v>
      </c>
      <c r="H4427" t="str">
        <f t="shared" ca="1" si="2362"/>
        <v>S108</v>
      </c>
      <c r="I4427">
        <f ca="1">VLOOKUP(D4427,PRC!$A$2:$B$21,2,0)*E4427</f>
        <v>1760000</v>
      </c>
      <c r="J4427">
        <f t="shared" ca="1" si="2369"/>
        <v>1548796</v>
      </c>
      <c r="K4427">
        <f ca="1">VLOOKUP(D4427,PRC!$A$1:$C$21,3,0)*E4427</f>
        <v>809600</v>
      </c>
      <c r="L4427">
        <f t="shared" ca="1" si="2370"/>
        <v>35000</v>
      </c>
      <c r="M4427">
        <f t="shared" ca="1" si="2371"/>
        <v>123000</v>
      </c>
      <c r="N4427">
        <f t="shared" ca="1" si="2372"/>
        <v>53000</v>
      </c>
      <c r="O4427">
        <f t="shared" ca="1" si="2373"/>
        <v>141000</v>
      </c>
      <c r="P4427">
        <f t="shared" ca="1" si="2383"/>
        <v>387196</v>
      </c>
      <c r="Q4427">
        <f ca="1">IF(P4427&gt;0,1,0)</f>
        <v>1</v>
      </c>
      <c r="R4427">
        <f t="shared" ca="1" si="2374"/>
        <v>12</v>
      </c>
      <c r="S4427">
        <f t="shared" ca="1" si="2375"/>
        <v>2</v>
      </c>
      <c r="T4427">
        <f t="shared" ca="1" si="2376"/>
        <v>7</v>
      </c>
      <c r="U4427">
        <f t="shared" ca="1" si="2377"/>
        <v>3</v>
      </c>
      <c r="V4427">
        <f t="shared" ca="1" si="2378"/>
        <v>8</v>
      </c>
      <c r="X4427">
        <f t="shared" si="2380"/>
        <v>4427</v>
      </c>
      <c r="Y4427">
        <f t="shared" si="2381"/>
        <v>4252</v>
      </c>
      <c r="Z4427">
        <f t="shared" si="2382"/>
        <v>4253</v>
      </c>
      <c r="AA4427">
        <f t="shared" si="2379"/>
        <v>4451</v>
      </c>
      <c r="AB4427">
        <f t="shared" si="2385"/>
        <v>200</v>
      </c>
      <c r="AM4427" t="str">
        <f t="shared" si="2386"/>
        <v>201905KS</v>
      </c>
      <c r="AN4427">
        <f t="shared" ca="1" si="2365"/>
        <v>12.000227272727271</v>
      </c>
      <c r="AO4427">
        <f t="shared" ca="1" si="2366"/>
        <v>1.9886363636363635</v>
      </c>
      <c r="AP4427">
        <f t="shared" ca="1" si="2387"/>
        <v>6.9886363636363633</v>
      </c>
      <c r="AQ4427">
        <f t="shared" ca="1" si="2388"/>
        <v>3.0113636363636362</v>
      </c>
      <c r="AR4427">
        <f t="shared" ca="1" si="2389"/>
        <v>8.0113636363636367</v>
      </c>
      <c r="AS4427">
        <f ca="1">P4427/J4427</f>
        <v>0.24999806301152638</v>
      </c>
    </row>
    <row r="4428" spans="1:45" x14ac:dyDescent="0.4">
      <c r="A4428">
        <f t="shared" si="2384"/>
        <v>201905</v>
      </c>
      <c r="B4428" t="s">
        <v>704</v>
      </c>
      <c r="C4428" t="s">
        <v>288</v>
      </c>
      <c r="D4428" t="str">
        <f t="shared" ca="1" si="2364"/>
        <v>I101</v>
      </c>
      <c r="E4428">
        <f t="shared" ca="1" si="2367"/>
        <v>60</v>
      </c>
      <c r="F4428">
        <f t="shared" ca="1" si="2368"/>
        <v>10</v>
      </c>
      <c r="G4428" t="str">
        <f t="shared" ca="1" si="2361"/>
        <v>S11</v>
      </c>
      <c r="H4428" t="str">
        <f t="shared" ca="1" si="2362"/>
        <v>S110</v>
      </c>
      <c r="I4428">
        <f ca="1">VLOOKUP(D4428,PRC!$A$2:$B$21,2,0)*E4428</f>
        <v>1800000</v>
      </c>
      <c r="J4428">
        <f t="shared" ca="1" si="2369"/>
        <v>1439996</v>
      </c>
      <c r="K4428">
        <f ca="1">VLOOKUP(D4428,PRC!$A$1:$C$21,3,0)*E4428</f>
        <v>936000</v>
      </c>
      <c r="L4428">
        <f t="shared" ca="1" si="2370"/>
        <v>36000</v>
      </c>
      <c r="M4428">
        <f t="shared" ca="1" si="2371"/>
        <v>108000</v>
      </c>
      <c r="N4428">
        <f t="shared" ca="1" si="2372"/>
        <v>90000</v>
      </c>
      <c r="O4428">
        <f t="shared" ca="1" si="2373"/>
        <v>126000</v>
      </c>
      <c r="P4428">
        <f t="shared" ca="1" si="2383"/>
        <v>143996</v>
      </c>
      <c r="Q4428">
        <f ca="1">IF(P4428&gt;0,1,0)</f>
        <v>1</v>
      </c>
      <c r="R4428">
        <f t="shared" ca="1" si="2374"/>
        <v>20</v>
      </c>
      <c r="S4428">
        <f t="shared" ca="1" si="2375"/>
        <v>2</v>
      </c>
      <c r="T4428">
        <f t="shared" ca="1" si="2376"/>
        <v>6</v>
      </c>
      <c r="U4428">
        <f t="shared" ca="1" si="2377"/>
        <v>5</v>
      </c>
      <c r="V4428">
        <f t="shared" ca="1" si="2378"/>
        <v>7</v>
      </c>
      <c r="X4428">
        <f t="shared" si="2380"/>
        <v>4428</v>
      </c>
      <c r="Y4428">
        <f t="shared" si="2381"/>
        <v>4252</v>
      </c>
      <c r="Z4428">
        <f t="shared" si="2382"/>
        <v>4253</v>
      </c>
      <c r="AA4428">
        <f t="shared" si="2379"/>
        <v>4451</v>
      </c>
      <c r="AB4428">
        <f t="shared" si="2385"/>
        <v>200</v>
      </c>
      <c r="AM4428" t="str">
        <f t="shared" si="2386"/>
        <v>201905KS</v>
      </c>
      <c r="AN4428">
        <f t="shared" ca="1" si="2365"/>
        <v>20.00022222222222</v>
      </c>
      <c r="AO4428">
        <f t="shared" ca="1" si="2366"/>
        <v>2</v>
      </c>
      <c r="AP4428">
        <f t="shared" ca="1" si="2387"/>
        <v>6</v>
      </c>
      <c r="AQ4428">
        <f t="shared" ca="1" si="2388"/>
        <v>5</v>
      </c>
      <c r="AR4428">
        <f t="shared" ca="1" si="2389"/>
        <v>7.0000000000000009</v>
      </c>
      <c r="AS4428">
        <f ca="1">P4428/J4428</f>
        <v>9.999749999305553E-2</v>
      </c>
    </row>
    <row r="4429" spans="1:45" x14ac:dyDescent="0.4">
      <c r="A4429">
        <f t="shared" si="2384"/>
        <v>201905</v>
      </c>
      <c r="B4429" t="s">
        <v>705</v>
      </c>
      <c r="C4429" t="s">
        <v>288</v>
      </c>
      <c r="D4429" t="str">
        <f t="shared" ca="1" si="2364"/>
        <v>I101</v>
      </c>
      <c r="E4429">
        <f t="shared" ca="1" si="2367"/>
        <v>40</v>
      </c>
      <c r="F4429">
        <f t="shared" ca="1" si="2368"/>
        <v>13</v>
      </c>
      <c r="G4429" t="str">
        <f t="shared" ca="1" si="2361"/>
        <v>S10</v>
      </c>
      <c r="H4429" t="str">
        <f t="shared" ca="1" si="2362"/>
        <v>S107</v>
      </c>
      <c r="I4429">
        <f ca="1">VLOOKUP(D4429,PRC!$A$2:$B$21,2,0)*E4429</f>
        <v>1200000</v>
      </c>
      <c r="J4429">
        <f t="shared" ca="1" si="2369"/>
        <v>983996.00000000012</v>
      </c>
      <c r="K4429">
        <f ca="1">VLOOKUP(D4429,PRC!$A$1:$C$21,3,0)*E4429</f>
        <v>624000</v>
      </c>
      <c r="L4429">
        <f t="shared" ca="1" si="2370"/>
        <v>12000</v>
      </c>
      <c r="M4429">
        <f t="shared" ca="1" si="2371"/>
        <v>72000</v>
      </c>
      <c r="N4429">
        <f t="shared" ca="1" si="2372"/>
        <v>36000</v>
      </c>
      <c r="O4429">
        <f t="shared" ca="1" si="2373"/>
        <v>96000</v>
      </c>
      <c r="P4429">
        <f t="shared" ca="1" si="2383"/>
        <v>143996.00000000012</v>
      </c>
      <c r="Q4429">
        <f ca="1">IF(P4429&gt;0,1,0)</f>
        <v>1</v>
      </c>
      <c r="R4429">
        <f t="shared" ca="1" si="2374"/>
        <v>18</v>
      </c>
      <c r="S4429">
        <f t="shared" ca="1" si="2375"/>
        <v>1</v>
      </c>
      <c r="T4429">
        <f t="shared" ca="1" si="2376"/>
        <v>6</v>
      </c>
      <c r="U4429">
        <f t="shared" ca="1" si="2377"/>
        <v>3</v>
      </c>
      <c r="V4429">
        <f t="shared" ca="1" si="2378"/>
        <v>8</v>
      </c>
      <c r="X4429">
        <f t="shared" si="2380"/>
        <v>4429</v>
      </c>
      <c r="Y4429">
        <f t="shared" si="2381"/>
        <v>4252</v>
      </c>
      <c r="Z4429">
        <f t="shared" si="2382"/>
        <v>4253</v>
      </c>
      <c r="AA4429">
        <f t="shared" si="2379"/>
        <v>4451</v>
      </c>
      <c r="AB4429">
        <f t="shared" si="2385"/>
        <v>200</v>
      </c>
      <c r="AM4429" t="str">
        <f t="shared" si="2386"/>
        <v>201905KS</v>
      </c>
      <c r="AN4429">
        <f t="shared" ca="1" si="2365"/>
        <v>18.00033333333332</v>
      </c>
      <c r="AO4429">
        <f t="shared" ca="1" si="2366"/>
        <v>1</v>
      </c>
      <c r="AP4429">
        <f t="shared" ca="1" si="2387"/>
        <v>6</v>
      </c>
      <c r="AQ4429">
        <f t="shared" ca="1" si="2388"/>
        <v>3</v>
      </c>
      <c r="AR4429">
        <f t="shared" ca="1" si="2389"/>
        <v>8</v>
      </c>
      <c r="AS4429">
        <f ca="1">P4429/J4429</f>
        <v>0.14633799324387509</v>
      </c>
    </row>
    <row r="4430" spans="1:45" x14ac:dyDescent="0.4">
      <c r="A4430">
        <f t="shared" si="2384"/>
        <v>201905</v>
      </c>
      <c r="B4430" t="s">
        <v>706</v>
      </c>
      <c r="C4430" t="s">
        <v>288</v>
      </c>
      <c r="D4430" t="str">
        <f t="shared" ca="1" si="2364"/>
        <v>I111</v>
      </c>
      <c r="E4430">
        <f t="shared" ca="1" si="2367"/>
        <v>22</v>
      </c>
      <c r="F4430">
        <f t="shared" ca="1" si="2368"/>
        <v>10</v>
      </c>
      <c r="G4430" t="str">
        <f t="shared" ca="1" si="2361"/>
        <v>S11</v>
      </c>
      <c r="H4430" t="str">
        <f t="shared" ca="1" si="2362"/>
        <v>S110</v>
      </c>
      <c r="I4430">
        <f ca="1">VLOOKUP(D4430,PRC!$A$2:$B$21,2,0)*E4430</f>
        <v>3300000</v>
      </c>
      <c r="J4430">
        <f t="shared" ca="1" si="2369"/>
        <v>2771996</v>
      </c>
      <c r="K4430">
        <f ca="1">VLOOKUP(D4430,PRC!$A$1:$C$21,3,0)*E4430</f>
        <v>1749000</v>
      </c>
      <c r="L4430">
        <f t="shared" ca="1" si="2370"/>
        <v>99000</v>
      </c>
      <c r="M4430">
        <f t="shared" ca="1" si="2371"/>
        <v>231000</v>
      </c>
      <c r="N4430">
        <f t="shared" ca="1" si="2372"/>
        <v>99000</v>
      </c>
      <c r="O4430">
        <f t="shared" ca="1" si="2373"/>
        <v>198000</v>
      </c>
      <c r="P4430">
        <f t="shared" ca="1" si="2383"/>
        <v>395996</v>
      </c>
      <c r="Q4430">
        <f ca="1">IF(P4430&gt;0,1,0)</f>
        <v>1</v>
      </c>
      <c r="R4430">
        <f t="shared" ca="1" si="2374"/>
        <v>16</v>
      </c>
      <c r="S4430">
        <f t="shared" ca="1" si="2375"/>
        <v>3</v>
      </c>
      <c r="T4430">
        <f t="shared" ca="1" si="2376"/>
        <v>7</v>
      </c>
      <c r="U4430">
        <f t="shared" ca="1" si="2377"/>
        <v>3</v>
      </c>
      <c r="V4430">
        <f t="shared" ca="1" si="2378"/>
        <v>6</v>
      </c>
      <c r="X4430">
        <f t="shared" si="2380"/>
        <v>4430</v>
      </c>
      <c r="Y4430">
        <f t="shared" si="2381"/>
        <v>4252</v>
      </c>
      <c r="Z4430">
        <f t="shared" si="2382"/>
        <v>4253</v>
      </c>
      <c r="AA4430">
        <f t="shared" si="2379"/>
        <v>4451</v>
      </c>
      <c r="AB4430">
        <f t="shared" si="2385"/>
        <v>200</v>
      </c>
      <c r="AM4430" t="str">
        <f t="shared" si="2386"/>
        <v>201905KS</v>
      </c>
      <c r="AN4430">
        <f t="shared" ca="1" si="2365"/>
        <v>16.000121212121211</v>
      </c>
      <c r="AO4430">
        <f t="shared" ca="1" si="2366"/>
        <v>3</v>
      </c>
      <c r="AP4430">
        <f t="shared" ca="1" si="2387"/>
        <v>7.0000000000000009</v>
      </c>
      <c r="AQ4430">
        <f t="shared" ca="1" si="2388"/>
        <v>3</v>
      </c>
      <c r="AR4430">
        <f t="shared" ca="1" si="2389"/>
        <v>6</v>
      </c>
      <c r="AS4430">
        <f ca="1">P4430/J4430</f>
        <v>0.14285590599697834</v>
      </c>
    </row>
    <row r="4431" spans="1:45" x14ac:dyDescent="0.4">
      <c r="A4431">
        <f t="shared" si="2384"/>
        <v>201905</v>
      </c>
      <c r="B4431" t="s">
        <v>707</v>
      </c>
      <c r="C4431" t="s">
        <v>288</v>
      </c>
      <c r="D4431" t="str">
        <f t="shared" ca="1" si="2364"/>
        <v>I104</v>
      </c>
      <c r="E4431">
        <f t="shared" ca="1" si="2367"/>
        <v>34</v>
      </c>
      <c r="F4431">
        <f t="shared" ca="1" si="2368"/>
        <v>15</v>
      </c>
      <c r="G4431" t="str">
        <f t="shared" ca="1" si="2361"/>
        <v>S11</v>
      </c>
      <c r="H4431" t="str">
        <f t="shared" ca="1" si="2362"/>
        <v>S110</v>
      </c>
      <c r="I4431">
        <f ca="1">VLOOKUP(D4431,PRC!$A$2:$B$21,2,0)*E4431</f>
        <v>2380000</v>
      </c>
      <c r="J4431">
        <f t="shared" ca="1" si="2369"/>
        <v>2070596</v>
      </c>
      <c r="K4431">
        <f ca="1">VLOOKUP(D4431,PRC!$A$1:$C$21,3,0)*E4431</f>
        <v>999600</v>
      </c>
      <c r="L4431">
        <f t="shared" ca="1" si="2370"/>
        <v>24000</v>
      </c>
      <c r="M4431">
        <f t="shared" ca="1" si="2371"/>
        <v>119000</v>
      </c>
      <c r="N4431">
        <f t="shared" ca="1" si="2372"/>
        <v>119000</v>
      </c>
      <c r="O4431">
        <f t="shared" ca="1" si="2373"/>
        <v>167000</v>
      </c>
      <c r="P4431">
        <f t="shared" ca="1" si="2383"/>
        <v>641996</v>
      </c>
      <c r="Q4431">
        <f ca="1">IF(P4431&gt;0,1,0)</f>
        <v>1</v>
      </c>
      <c r="R4431">
        <f t="shared" ca="1" si="2374"/>
        <v>13</v>
      </c>
      <c r="S4431">
        <f t="shared" ca="1" si="2375"/>
        <v>1</v>
      </c>
      <c r="T4431">
        <f t="shared" ca="1" si="2376"/>
        <v>5</v>
      </c>
      <c r="U4431">
        <f t="shared" ca="1" si="2377"/>
        <v>5</v>
      </c>
      <c r="V4431">
        <f t="shared" ca="1" si="2378"/>
        <v>7</v>
      </c>
      <c r="X4431">
        <f t="shared" si="2380"/>
        <v>4431</v>
      </c>
      <c r="Y4431">
        <f t="shared" si="2381"/>
        <v>4252</v>
      </c>
      <c r="Z4431">
        <f t="shared" si="2382"/>
        <v>4253</v>
      </c>
      <c r="AA4431">
        <f t="shared" si="2379"/>
        <v>4451</v>
      </c>
      <c r="AB4431">
        <f t="shared" si="2385"/>
        <v>200</v>
      </c>
      <c r="AM4431" t="str">
        <f t="shared" si="2386"/>
        <v>201905KS</v>
      </c>
      <c r="AN4431">
        <f t="shared" ca="1" si="2365"/>
        <v>13.000168067226891</v>
      </c>
      <c r="AO4431">
        <f t="shared" ca="1" si="2366"/>
        <v>1.0084033613445378</v>
      </c>
      <c r="AP4431">
        <f t="shared" ca="1" si="2387"/>
        <v>5</v>
      </c>
      <c r="AQ4431">
        <f t="shared" ca="1" si="2388"/>
        <v>5</v>
      </c>
      <c r="AR4431">
        <f t="shared" ca="1" si="2389"/>
        <v>7.0168067226890756</v>
      </c>
      <c r="AS4431">
        <f ca="1">P4431/J4431</f>
        <v>0.31005372366217265</v>
      </c>
    </row>
    <row r="4432" spans="1:45" x14ac:dyDescent="0.4">
      <c r="A4432">
        <f t="shared" si="2384"/>
        <v>201905</v>
      </c>
      <c r="B4432" t="s">
        <v>708</v>
      </c>
      <c r="C4432" t="s">
        <v>288</v>
      </c>
      <c r="D4432" t="str">
        <f t="shared" ca="1" si="2364"/>
        <v>I107</v>
      </c>
      <c r="E4432">
        <f t="shared" ca="1" si="2367"/>
        <v>54</v>
      </c>
      <c r="F4432">
        <f t="shared" ca="1" si="2368"/>
        <v>17</v>
      </c>
      <c r="G4432" t="str">
        <f t="shared" ca="1" si="2361"/>
        <v>S10</v>
      </c>
      <c r="H4432" t="str">
        <f t="shared" ca="1" si="2362"/>
        <v>S108</v>
      </c>
      <c r="I4432">
        <f ca="1">VLOOKUP(D4432,PRC!$A$2:$B$21,2,0)*E4432</f>
        <v>8100000</v>
      </c>
      <c r="J4432">
        <f t="shared" ca="1" si="2369"/>
        <v>6560996</v>
      </c>
      <c r="K4432">
        <f ca="1">VLOOKUP(D4432,PRC!$A$1:$C$21,3,0)*E4432</f>
        <v>4617000</v>
      </c>
      <c r="L4432">
        <f t="shared" ca="1" si="2370"/>
        <v>243000</v>
      </c>
      <c r="M4432">
        <f t="shared" ca="1" si="2371"/>
        <v>405000</v>
      </c>
      <c r="N4432">
        <f t="shared" ca="1" si="2372"/>
        <v>324000</v>
      </c>
      <c r="O4432">
        <f t="shared" ca="1" si="2373"/>
        <v>486000</v>
      </c>
      <c r="P4432">
        <f t="shared" ca="1" si="2383"/>
        <v>485996</v>
      </c>
      <c r="Q4432">
        <f ca="1">IF(P4432&gt;0,1,0)</f>
        <v>1</v>
      </c>
      <c r="R4432">
        <f t="shared" ca="1" si="2374"/>
        <v>19</v>
      </c>
      <c r="S4432">
        <f t="shared" ca="1" si="2375"/>
        <v>3</v>
      </c>
      <c r="T4432">
        <f t="shared" ca="1" si="2376"/>
        <v>5</v>
      </c>
      <c r="U4432">
        <f t="shared" ca="1" si="2377"/>
        <v>4</v>
      </c>
      <c r="V4432">
        <f t="shared" ca="1" si="2378"/>
        <v>6</v>
      </c>
      <c r="X4432">
        <f t="shared" si="2380"/>
        <v>4432</v>
      </c>
      <c r="Y4432">
        <f t="shared" si="2381"/>
        <v>4252</v>
      </c>
      <c r="Z4432">
        <f t="shared" si="2382"/>
        <v>4253</v>
      </c>
      <c r="AA4432">
        <f t="shared" si="2379"/>
        <v>4451</v>
      </c>
      <c r="AB4432">
        <f t="shared" si="2385"/>
        <v>200</v>
      </c>
      <c r="AM4432" t="str">
        <f t="shared" si="2386"/>
        <v>201905KS</v>
      </c>
      <c r="AN4432">
        <f t="shared" ca="1" si="2365"/>
        <v>19.000049382716043</v>
      </c>
      <c r="AO4432">
        <f t="shared" ca="1" si="2366"/>
        <v>3</v>
      </c>
      <c r="AP4432">
        <f t="shared" ca="1" si="2387"/>
        <v>5</v>
      </c>
      <c r="AQ4432">
        <f t="shared" ca="1" si="2388"/>
        <v>4</v>
      </c>
      <c r="AR4432">
        <f t="shared" ca="1" si="2389"/>
        <v>6</v>
      </c>
      <c r="AS4432">
        <f ca="1">P4432/J4432</f>
        <v>7.407350957080297E-2</v>
      </c>
    </row>
    <row r="4433" spans="1:45" x14ac:dyDescent="0.4">
      <c r="A4433">
        <f t="shared" si="2384"/>
        <v>201905</v>
      </c>
      <c r="B4433" t="s">
        <v>709</v>
      </c>
      <c r="C4433" t="s">
        <v>288</v>
      </c>
      <c r="D4433" t="str">
        <f t="shared" ca="1" si="2364"/>
        <v>I101</v>
      </c>
      <c r="E4433">
        <f t="shared" ca="1" si="2367"/>
        <v>24</v>
      </c>
      <c r="F4433">
        <f t="shared" ca="1" si="2368"/>
        <v>10</v>
      </c>
      <c r="G4433" t="str">
        <f t="shared" ca="1" si="2361"/>
        <v>S10</v>
      </c>
      <c r="H4433" t="str">
        <f t="shared" ca="1" si="2362"/>
        <v>S104</v>
      </c>
      <c r="I4433">
        <f ca="1">VLOOKUP(D4433,PRC!$A$2:$B$21,2,0)*E4433</f>
        <v>720000</v>
      </c>
      <c r="J4433">
        <f t="shared" ca="1" si="2369"/>
        <v>575996</v>
      </c>
      <c r="K4433">
        <f ca="1">VLOOKUP(D4433,PRC!$A$1:$C$21,3,0)*E4433</f>
        <v>374400</v>
      </c>
      <c r="L4433">
        <f t="shared" ca="1" si="2370"/>
        <v>14000</v>
      </c>
      <c r="M4433">
        <f t="shared" ca="1" si="2371"/>
        <v>50000</v>
      </c>
      <c r="N4433">
        <f t="shared" ca="1" si="2372"/>
        <v>58000</v>
      </c>
      <c r="O4433">
        <f t="shared" ca="1" si="2373"/>
        <v>43000</v>
      </c>
      <c r="P4433">
        <f t="shared" ca="1" si="2383"/>
        <v>36596</v>
      </c>
      <c r="Q4433">
        <f ca="1">IF(P4433&gt;0,1,0)</f>
        <v>1</v>
      </c>
      <c r="R4433">
        <f t="shared" ca="1" si="2374"/>
        <v>20</v>
      </c>
      <c r="S4433">
        <f t="shared" ca="1" si="2375"/>
        <v>2</v>
      </c>
      <c r="T4433">
        <f t="shared" ca="1" si="2376"/>
        <v>7</v>
      </c>
      <c r="U4433">
        <f t="shared" ca="1" si="2377"/>
        <v>8</v>
      </c>
      <c r="V4433">
        <f t="shared" ca="1" si="2378"/>
        <v>6</v>
      </c>
      <c r="X4433">
        <f t="shared" si="2380"/>
        <v>4433</v>
      </c>
      <c r="Y4433">
        <f t="shared" si="2381"/>
        <v>4252</v>
      </c>
      <c r="Z4433">
        <f t="shared" si="2382"/>
        <v>4253</v>
      </c>
      <c r="AA4433">
        <f t="shared" si="2379"/>
        <v>4451</v>
      </c>
      <c r="AB4433">
        <f t="shared" si="2385"/>
        <v>200</v>
      </c>
      <c r="AM4433" t="str">
        <f t="shared" si="2386"/>
        <v>201905KS</v>
      </c>
      <c r="AN4433">
        <f t="shared" ca="1" si="2365"/>
        <v>20.000555555555554</v>
      </c>
      <c r="AO4433">
        <f t="shared" ca="1" si="2366"/>
        <v>1.9444444444444444</v>
      </c>
      <c r="AP4433">
        <f t="shared" ca="1" si="2387"/>
        <v>6.9444444444444446</v>
      </c>
      <c r="AQ4433">
        <f t="shared" ca="1" si="2388"/>
        <v>8.0555555555555554</v>
      </c>
      <c r="AR4433">
        <f t="shared" ca="1" si="2389"/>
        <v>5.9722222222222223</v>
      </c>
      <c r="AS4433">
        <f ca="1">P4433/J4433</f>
        <v>6.3535163438634995E-2</v>
      </c>
    </row>
    <row r="4434" spans="1:45" x14ac:dyDescent="0.4">
      <c r="A4434">
        <f t="shared" si="2384"/>
        <v>201905</v>
      </c>
      <c r="B4434" t="s">
        <v>710</v>
      </c>
      <c r="C4434" t="s">
        <v>288</v>
      </c>
      <c r="D4434" t="str">
        <f t="shared" ca="1" si="2364"/>
        <v>I104</v>
      </c>
      <c r="E4434">
        <f t="shared" ca="1" si="2367"/>
        <v>48</v>
      </c>
      <c r="F4434">
        <f t="shared" ca="1" si="2368"/>
        <v>13</v>
      </c>
      <c r="G4434" t="str">
        <f t="shared" ca="1" si="2361"/>
        <v>S10</v>
      </c>
      <c r="H4434" t="str">
        <f t="shared" ca="1" si="2362"/>
        <v>S101</v>
      </c>
      <c r="I4434">
        <f ca="1">VLOOKUP(D4434,PRC!$A$2:$B$21,2,0)*E4434</f>
        <v>3360000</v>
      </c>
      <c r="J4434">
        <f t="shared" ca="1" si="2369"/>
        <v>2855996</v>
      </c>
      <c r="K4434">
        <f ca="1">VLOOKUP(D4434,PRC!$A$1:$C$21,3,0)*E4434</f>
        <v>1411200</v>
      </c>
      <c r="L4434">
        <f t="shared" ca="1" si="2370"/>
        <v>34000</v>
      </c>
      <c r="M4434">
        <f t="shared" ca="1" si="2371"/>
        <v>134000</v>
      </c>
      <c r="N4434">
        <f t="shared" ca="1" si="2372"/>
        <v>202000</v>
      </c>
      <c r="O4434">
        <f t="shared" ca="1" si="2373"/>
        <v>202000</v>
      </c>
      <c r="P4434">
        <f t="shared" ca="1" si="2383"/>
        <v>872796</v>
      </c>
      <c r="Q4434">
        <f ca="1">IF(P4434&gt;0,1,0)</f>
        <v>1</v>
      </c>
      <c r="R4434">
        <f t="shared" ca="1" si="2374"/>
        <v>15</v>
      </c>
      <c r="S4434">
        <f t="shared" ca="1" si="2375"/>
        <v>1</v>
      </c>
      <c r="T4434">
        <f t="shared" ca="1" si="2376"/>
        <v>4</v>
      </c>
      <c r="U4434">
        <f t="shared" ca="1" si="2377"/>
        <v>6</v>
      </c>
      <c r="V4434">
        <f t="shared" ca="1" si="2378"/>
        <v>6</v>
      </c>
      <c r="X4434">
        <f t="shared" si="2380"/>
        <v>4434</v>
      </c>
      <c r="Y4434">
        <f t="shared" si="2381"/>
        <v>4252</v>
      </c>
      <c r="Z4434">
        <f t="shared" si="2382"/>
        <v>4253</v>
      </c>
      <c r="AA4434">
        <f t="shared" si="2379"/>
        <v>4451</v>
      </c>
      <c r="AB4434">
        <f t="shared" si="2385"/>
        <v>200</v>
      </c>
      <c r="AM4434" t="str">
        <f t="shared" si="2386"/>
        <v>201905KS</v>
      </c>
      <c r="AN4434">
        <f t="shared" ca="1" si="2365"/>
        <v>15.000119047619043</v>
      </c>
      <c r="AO4434">
        <f t="shared" ca="1" si="2366"/>
        <v>1.0119047619047619</v>
      </c>
      <c r="AP4434">
        <f t="shared" ca="1" si="2387"/>
        <v>3.9880952380952377</v>
      </c>
      <c r="AQ4434">
        <f t="shared" ca="1" si="2388"/>
        <v>6.0119047619047619</v>
      </c>
      <c r="AR4434">
        <f t="shared" ca="1" si="2389"/>
        <v>6.0119047619047619</v>
      </c>
      <c r="AS4434">
        <f ca="1">P4434/J4434</f>
        <v>0.30560126834911533</v>
      </c>
    </row>
    <row r="4435" spans="1:45" x14ac:dyDescent="0.4">
      <c r="A4435">
        <f t="shared" si="2384"/>
        <v>201905</v>
      </c>
      <c r="B4435" t="s">
        <v>711</v>
      </c>
      <c r="C4435" t="s">
        <v>288</v>
      </c>
      <c r="D4435" t="str">
        <f t="shared" ca="1" si="2364"/>
        <v>I116</v>
      </c>
      <c r="E4435">
        <f t="shared" ca="1" si="2367"/>
        <v>41</v>
      </c>
      <c r="F4435">
        <f t="shared" ca="1" si="2368"/>
        <v>20</v>
      </c>
      <c r="G4435" t="str">
        <f t="shared" ca="1" si="2361"/>
        <v>S11</v>
      </c>
      <c r="H4435" t="str">
        <f t="shared" ca="1" si="2362"/>
        <v>S116</v>
      </c>
      <c r="I4435">
        <f ca="1">VLOOKUP(D4435,PRC!$A$2:$B$21,2,0)*E4435</f>
        <v>59860000</v>
      </c>
      <c r="J4435">
        <f t="shared" ca="1" si="2369"/>
        <v>49683796</v>
      </c>
      <c r="K4435">
        <f ca="1">VLOOKUP(D4435,PRC!$A$1:$C$21,3,0)*E4435</f>
        <v>35916000</v>
      </c>
      <c r="L4435">
        <f t="shared" ca="1" si="2370"/>
        <v>599000</v>
      </c>
      <c r="M4435">
        <f t="shared" ca="1" si="2371"/>
        <v>2993000</v>
      </c>
      <c r="N4435">
        <f t="shared" ca="1" si="2372"/>
        <v>1796000</v>
      </c>
      <c r="O4435">
        <f t="shared" ca="1" si="2373"/>
        <v>4190000</v>
      </c>
      <c r="P4435">
        <f t="shared" ca="1" si="2383"/>
        <v>4189796</v>
      </c>
      <c r="Q4435">
        <f ca="1">IF(P4435&gt;0,1,0)</f>
        <v>1</v>
      </c>
      <c r="R4435">
        <f t="shared" ca="1" si="2374"/>
        <v>17</v>
      </c>
      <c r="S4435">
        <f t="shared" ca="1" si="2375"/>
        <v>1</v>
      </c>
      <c r="T4435">
        <f t="shared" ca="1" si="2376"/>
        <v>5</v>
      </c>
      <c r="U4435">
        <f t="shared" ca="1" si="2377"/>
        <v>3</v>
      </c>
      <c r="V4435">
        <f t="shared" ca="1" si="2378"/>
        <v>7</v>
      </c>
      <c r="X4435">
        <f t="shared" si="2380"/>
        <v>4435</v>
      </c>
      <c r="Y4435">
        <f t="shared" si="2381"/>
        <v>4252</v>
      </c>
      <c r="Z4435">
        <f t="shared" si="2382"/>
        <v>4253</v>
      </c>
      <c r="AA4435">
        <f t="shared" si="2379"/>
        <v>4451</v>
      </c>
      <c r="AB4435">
        <f t="shared" si="2385"/>
        <v>200</v>
      </c>
      <c r="AM4435" t="str">
        <f t="shared" si="2386"/>
        <v>201905KS</v>
      </c>
      <c r="AN4435">
        <f t="shared" ca="1" si="2365"/>
        <v>17.000006682258608</v>
      </c>
      <c r="AO4435">
        <f t="shared" ca="1" si="2366"/>
        <v>1.0006682258603408</v>
      </c>
      <c r="AP4435">
        <f t="shared" ca="1" si="2387"/>
        <v>5</v>
      </c>
      <c r="AQ4435">
        <f t="shared" ca="1" si="2388"/>
        <v>3.0003341129301706</v>
      </c>
      <c r="AR4435">
        <f t="shared" ca="1" si="2389"/>
        <v>6.9996658870698294</v>
      </c>
      <c r="AS4435">
        <f ca="1">P4435/J4435</f>
        <v>8.4329224763743896E-2</v>
      </c>
    </row>
    <row r="4436" spans="1:45" x14ac:dyDescent="0.4">
      <c r="A4436">
        <f t="shared" si="2384"/>
        <v>201905</v>
      </c>
      <c r="B4436" t="s">
        <v>712</v>
      </c>
      <c r="C4436" t="s">
        <v>288</v>
      </c>
      <c r="D4436" t="str">
        <f t="shared" ca="1" si="2364"/>
        <v>I105</v>
      </c>
      <c r="E4436">
        <f t="shared" ca="1" si="2367"/>
        <v>39</v>
      </c>
      <c r="F4436">
        <f t="shared" ca="1" si="2368"/>
        <v>17</v>
      </c>
      <c r="G4436" t="str">
        <f t="shared" ca="1" si="2361"/>
        <v>S10</v>
      </c>
      <c r="H4436" t="str">
        <f t="shared" ca="1" si="2362"/>
        <v>S109</v>
      </c>
      <c r="I4436">
        <f ca="1">VLOOKUP(D4436,PRC!$A$2:$B$21,2,0)*E4436</f>
        <v>3900000</v>
      </c>
      <c r="J4436">
        <f t="shared" ca="1" si="2369"/>
        <v>3353996</v>
      </c>
      <c r="K4436">
        <f ca="1">VLOOKUP(D4436,PRC!$A$1:$C$21,3,0)*E4436</f>
        <v>2301000</v>
      </c>
      <c r="L4436">
        <f t="shared" ca="1" si="2370"/>
        <v>39000</v>
      </c>
      <c r="M4436">
        <f t="shared" ca="1" si="2371"/>
        <v>195000</v>
      </c>
      <c r="N4436">
        <f t="shared" ca="1" si="2372"/>
        <v>195000</v>
      </c>
      <c r="O4436">
        <f t="shared" ca="1" si="2373"/>
        <v>273000</v>
      </c>
      <c r="P4436">
        <f t="shared" ca="1" si="2383"/>
        <v>350996</v>
      </c>
      <c r="Q4436">
        <f ca="1">IF(P4436&gt;0,1,0)</f>
        <v>1</v>
      </c>
      <c r="R4436">
        <f t="shared" ca="1" si="2374"/>
        <v>14</v>
      </c>
      <c r="S4436">
        <f t="shared" ca="1" si="2375"/>
        <v>1</v>
      </c>
      <c r="T4436">
        <f t="shared" ca="1" si="2376"/>
        <v>5</v>
      </c>
      <c r="U4436">
        <f t="shared" ca="1" si="2377"/>
        <v>5</v>
      </c>
      <c r="V4436">
        <f t="shared" ca="1" si="2378"/>
        <v>7</v>
      </c>
      <c r="X4436">
        <f t="shared" si="2380"/>
        <v>4436</v>
      </c>
      <c r="Y4436">
        <f t="shared" si="2381"/>
        <v>4252</v>
      </c>
      <c r="Z4436">
        <f t="shared" si="2382"/>
        <v>4253</v>
      </c>
      <c r="AA4436">
        <f t="shared" si="2379"/>
        <v>4451</v>
      </c>
      <c r="AB4436">
        <f t="shared" si="2385"/>
        <v>200</v>
      </c>
      <c r="AM4436" t="str">
        <f t="shared" si="2386"/>
        <v>201905KS</v>
      </c>
      <c r="AN4436">
        <f t="shared" ca="1" si="2365"/>
        <v>14.000102564102567</v>
      </c>
      <c r="AO4436">
        <f t="shared" ca="1" si="2366"/>
        <v>1</v>
      </c>
      <c r="AP4436">
        <f t="shared" ca="1" si="2387"/>
        <v>5</v>
      </c>
      <c r="AQ4436">
        <f t="shared" ca="1" si="2388"/>
        <v>5</v>
      </c>
      <c r="AR4436">
        <f t="shared" ca="1" si="2389"/>
        <v>7.0000000000000009</v>
      </c>
      <c r="AS4436">
        <f ca="1">P4436/J4436</f>
        <v>0.10465009499116874</v>
      </c>
    </row>
    <row r="4437" spans="1:45" x14ac:dyDescent="0.4">
      <c r="A4437">
        <f t="shared" si="2384"/>
        <v>201905</v>
      </c>
      <c r="B4437" t="s">
        <v>713</v>
      </c>
      <c r="C4437" t="s">
        <v>288</v>
      </c>
      <c r="D4437" t="str">
        <f t="shared" ca="1" si="2364"/>
        <v>I103</v>
      </c>
      <c r="E4437">
        <f t="shared" ca="1" si="2367"/>
        <v>34</v>
      </c>
      <c r="F4437">
        <f t="shared" ca="1" si="2368"/>
        <v>20</v>
      </c>
      <c r="G4437" t="str">
        <f t="shared" ca="1" si="2361"/>
        <v>S11</v>
      </c>
      <c r="H4437" t="str">
        <f t="shared" ca="1" si="2362"/>
        <v>S113</v>
      </c>
      <c r="I4437">
        <f ca="1">VLOOKUP(D4437,PRC!$A$2:$B$21,2,0)*E4437</f>
        <v>1700000</v>
      </c>
      <c r="J4437">
        <f t="shared" ca="1" si="2369"/>
        <v>1376996</v>
      </c>
      <c r="K4437">
        <f ca="1">VLOOKUP(D4437,PRC!$A$1:$C$21,3,0)*E4437</f>
        <v>969000</v>
      </c>
      <c r="L4437">
        <f t="shared" ca="1" si="2370"/>
        <v>17000</v>
      </c>
      <c r="M4437">
        <f t="shared" ca="1" si="2371"/>
        <v>119000</v>
      </c>
      <c r="N4437">
        <f t="shared" ca="1" si="2372"/>
        <v>85000</v>
      </c>
      <c r="O4437">
        <f t="shared" ca="1" si="2373"/>
        <v>136000</v>
      </c>
      <c r="P4437">
        <f t="shared" ca="1" si="2383"/>
        <v>50996</v>
      </c>
      <c r="Q4437">
        <f ca="1">IF(P4437&gt;0,1,0)</f>
        <v>1</v>
      </c>
      <c r="R4437">
        <f t="shared" ca="1" si="2374"/>
        <v>19</v>
      </c>
      <c r="S4437">
        <f t="shared" ca="1" si="2375"/>
        <v>1</v>
      </c>
      <c r="T4437">
        <f t="shared" ca="1" si="2376"/>
        <v>7</v>
      </c>
      <c r="U4437">
        <f t="shared" ca="1" si="2377"/>
        <v>5</v>
      </c>
      <c r="V4437">
        <f t="shared" ca="1" si="2378"/>
        <v>8</v>
      </c>
      <c r="X4437">
        <f t="shared" si="2380"/>
        <v>4437</v>
      </c>
      <c r="Y4437">
        <f t="shared" si="2381"/>
        <v>4252</v>
      </c>
      <c r="Z4437">
        <f t="shared" si="2382"/>
        <v>4253</v>
      </c>
      <c r="AA4437">
        <f t="shared" si="2379"/>
        <v>4451</v>
      </c>
      <c r="AB4437">
        <f t="shared" si="2385"/>
        <v>200</v>
      </c>
      <c r="AM4437" t="str">
        <f t="shared" si="2386"/>
        <v>201905KS</v>
      </c>
      <c r="AN4437">
        <f t="shared" ca="1" si="2365"/>
        <v>19.000235294117651</v>
      </c>
      <c r="AO4437">
        <f t="shared" ca="1" si="2366"/>
        <v>1</v>
      </c>
      <c r="AP4437">
        <f t="shared" ca="1" si="2387"/>
        <v>7.0000000000000009</v>
      </c>
      <c r="AQ4437">
        <f t="shared" ca="1" si="2388"/>
        <v>5</v>
      </c>
      <c r="AR4437">
        <f t="shared" ca="1" si="2389"/>
        <v>8</v>
      </c>
      <c r="AS4437">
        <f ca="1">P4437/J4437</f>
        <v>3.7034239750877995E-2</v>
      </c>
    </row>
    <row r="4438" spans="1:45" x14ac:dyDescent="0.4">
      <c r="A4438">
        <f t="shared" si="2384"/>
        <v>201905</v>
      </c>
      <c r="B4438" t="s">
        <v>714</v>
      </c>
      <c r="C4438" t="s">
        <v>288</v>
      </c>
      <c r="D4438" t="str">
        <f t="shared" ca="1" si="2364"/>
        <v>I112</v>
      </c>
      <c r="E4438">
        <f t="shared" ca="1" si="2367"/>
        <v>52</v>
      </c>
      <c r="F4438">
        <f t="shared" ca="1" si="2368"/>
        <v>16</v>
      </c>
      <c r="G4438" t="str">
        <f t="shared" ca="1" si="2361"/>
        <v>S10</v>
      </c>
      <c r="H4438" t="str">
        <f t="shared" ca="1" si="2362"/>
        <v>S105</v>
      </c>
      <c r="I4438">
        <f ca="1">VLOOKUP(D4438,PRC!$A$2:$B$21,2,0)*E4438</f>
        <v>3380000</v>
      </c>
      <c r="J4438">
        <f t="shared" ca="1" si="2369"/>
        <v>2872996</v>
      </c>
      <c r="K4438">
        <f ca="1">VLOOKUP(D4438,PRC!$A$1:$C$21,3,0)*E4438</f>
        <v>1690000</v>
      </c>
      <c r="L4438">
        <f t="shared" ca="1" si="2370"/>
        <v>68000</v>
      </c>
      <c r="M4438">
        <f t="shared" ca="1" si="2371"/>
        <v>135000</v>
      </c>
      <c r="N4438">
        <f t="shared" ca="1" si="2372"/>
        <v>270000</v>
      </c>
      <c r="O4438">
        <f t="shared" ca="1" si="2373"/>
        <v>203000</v>
      </c>
      <c r="P4438">
        <f t="shared" ca="1" si="2383"/>
        <v>506996</v>
      </c>
      <c r="Q4438">
        <f ca="1">IF(P4438&gt;0,1,0)</f>
        <v>1</v>
      </c>
      <c r="R4438">
        <f t="shared" ca="1" si="2374"/>
        <v>15</v>
      </c>
      <c r="S4438">
        <f t="shared" ca="1" si="2375"/>
        <v>2</v>
      </c>
      <c r="T4438">
        <f t="shared" ca="1" si="2376"/>
        <v>4</v>
      </c>
      <c r="U4438">
        <f t="shared" ca="1" si="2377"/>
        <v>8</v>
      </c>
      <c r="V4438">
        <f t="shared" ca="1" si="2378"/>
        <v>6</v>
      </c>
      <c r="X4438">
        <f t="shared" si="2380"/>
        <v>4438</v>
      </c>
      <c r="Y4438">
        <f t="shared" si="2381"/>
        <v>4252</v>
      </c>
      <c r="Z4438">
        <f t="shared" si="2382"/>
        <v>4253</v>
      </c>
      <c r="AA4438">
        <f t="shared" si="2379"/>
        <v>4451</v>
      </c>
      <c r="AB4438">
        <f t="shared" si="2385"/>
        <v>200</v>
      </c>
      <c r="AM4438" t="str">
        <f t="shared" si="2386"/>
        <v>201905KS</v>
      </c>
      <c r="AN4438">
        <f t="shared" ca="1" si="2365"/>
        <v>15.000118343195268</v>
      </c>
      <c r="AO4438">
        <f t="shared" ca="1" si="2366"/>
        <v>2.0118343195266273</v>
      </c>
      <c r="AP4438">
        <f t="shared" ca="1" si="2387"/>
        <v>3.9940828402366866</v>
      </c>
      <c r="AQ4438">
        <f t="shared" ca="1" si="2388"/>
        <v>7.9881656804733732</v>
      </c>
      <c r="AR4438">
        <f t="shared" ca="1" si="2389"/>
        <v>6.0059171597633139</v>
      </c>
      <c r="AS4438">
        <f ca="1">P4438/J4438</f>
        <v>0.17646944165602738</v>
      </c>
    </row>
    <row r="4439" spans="1:45" x14ac:dyDescent="0.4">
      <c r="A4439">
        <f t="shared" si="2384"/>
        <v>201905</v>
      </c>
      <c r="B4439" t="s">
        <v>715</v>
      </c>
      <c r="C4439" t="s">
        <v>288</v>
      </c>
      <c r="D4439" t="str">
        <f t="shared" ca="1" si="2364"/>
        <v>I110</v>
      </c>
      <c r="E4439">
        <f t="shared" ca="1" si="2367"/>
        <v>39</v>
      </c>
      <c r="F4439">
        <f t="shared" ca="1" si="2368"/>
        <v>12</v>
      </c>
      <c r="G4439" t="str">
        <f t="shared" ca="1" si="2361"/>
        <v>S11</v>
      </c>
      <c r="H4439" t="str">
        <f t="shared" ca="1" si="2362"/>
        <v>S118</v>
      </c>
      <c r="I4439">
        <f ca="1">VLOOKUP(D4439,PRC!$A$2:$B$21,2,0)*E4439</f>
        <v>11700000</v>
      </c>
      <c r="J4439">
        <f t="shared" ca="1" si="2369"/>
        <v>9827996</v>
      </c>
      <c r="K4439">
        <f ca="1">VLOOKUP(D4439,PRC!$A$1:$C$21,3,0)*E4439</f>
        <v>5382000</v>
      </c>
      <c r="L4439">
        <f t="shared" ca="1" si="2370"/>
        <v>234000</v>
      </c>
      <c r="M4439">
        <f t="shared" ca="1" si="2371"/>
        <v>585000</v>
      </c>
      <c r="N4439">
        <f t="shared" ca="1" si="2372"/>
        <v>702000</v>
      </c>
      <c r="O4439">
        <f t="shared" ca="1" si="2373"/>
        <v>585000</v>
      </c>
      <c r="P4439">
        <f t="shared" ca="1" si="2383"/>
        <v>2339996</v>
      </c>
      <c r="Q4439">
        <f ca="1">IF(P4439&gt;0,1,0)</f>
        <v>1</v>
      </c>
      <c r="R4439">
        <f t="shared" ca="1" si="2374"/>
        <v>16</v>
      </c>
      <c r="S4439">
        <f t="shared" ca="1" si="2375"/>
        <v>2</v>
      </c>
      <c r="T4439">
        <f t="shared" ca="1" si="2376"/>
        <v>5</v>
      </c>
      <c r="U4439">
        <f t="shared" ca="1" si="2377"/>
        <v>6</v>
      </c>
      <c r="V4439">
        <f t="shared" ca="1" si="2378"/>
        <v>5</v>
      </c>
      <c r="X4439">
        <f t="shared" si="2380"/>
        <v>4439</v>
      </c>
      <c r="Y4439">
        <f t="shared" si="2381"/>
        <v>4252</v>
      </c>
      <c r="Z4439">
        <f t="shared" si="2382"/>
        <v>4253</v>
      </c>
      <c r="AA4439">
        <f t="shared" si="2379"/>
        <v>4451</v>
      </c>
      <c r="AB4439">
        <f t="shared" si="2385"/>
        <v>200</v>
      </c>
      <c r="AM4439" t="str">
        <f t="shared" si="2386"/>
        <v>201905KS</v>
      </c>
      <c r="AN4439">
        <f t="shared" ca="1" si="2365"/>
        <v>16.000034188034185</v>
      </c>
      <c r="AO4439">
        <f t="shared" ca="1" si="2366"/>
        <v>2</v>
      </c>
      <c r="AP4439">
        <f t="shared" ca="1" si="2387"/>
        <v>5</v>
      </c>
      <c r="AQ4439">
        <f t="shared" ca="1" si="2388"/>
        <v>6</v>
      </c>
      <c r="AR4439">
        <f t="shared" ca="1" si="2389"/>
        <v>5</v>
      </c>
      <c r="AS4439">
        <f ca="1">P4439/J4439</f>
        <v>0.23809492799956369</v>
      </c>
    </row>
    <row r="4440" spans="1:45" x14ac:dyDescent="0.4">
      <c r="A4440">
        <f t="shared" si="2384"/>
        <v>201905</v>
      </c>
      <c r="B4440" t="s">
        <v>716</v>
      </c>
      <c r="C4440" t="s">
        <v>288</v>
      </c>
      <c r="D4440" t="str">
        <f t="shared" ca="1" si="2364"/>
        <v>I106</v>
      </c>
      <c r="E4440">
        <f t="shared" ca="1" si="2367"/>
        <v>54</v>
      </c>
      <c r="F4440">
        <f t="shared" ca="1" si="2368"/>
        <v>15</v>
      </c>
      <c r="G4440" t="str">
        <f t="shared" ca="1" si="2361"/>
        <v>S11</v>
      </c>
      <c r="H4440" t="str">
        <f t="shared" ca="1" si="2362"/>
        <v>S118</v>
      </c>
      <c r="I4440">
        <f ca="1">VLOOKUP(D4440,PRC!$A$2:$B$21,2,0)*E4440</f>
        <v>1080000</v>
      </c>
      <c r="J4440">
        <f t="shared" ca="1" si="2369"/>
        <v>907196</v>
      </c>
      <c r="K4440">
        <f ca="1">VLOOKUP(D4440,PRC!$A$1:$C$21,3,0)*E4440</f>
        <v>572400</v>
      </c>
      <c r="L4440">
        <f t="shared" ca="1" si="2370"/>
        <v>11000</v>
      </c>
      <c r="M4440">
        <f t="shared" ca="1" si="2371"/>
        <v>54000</v>
      </c>
      <c r="N4440">
        <f t="shared" ca="1" si="2372"/>
        <v>86000</v>
      </c>
      <c r="O4440">
        <f t="shared" ca="1" si="2373"/>
        <v>65000</v>
      </c>
      <c r="P4440">
        <f t="shared" ca="1" si="2383"/>
        <v>118796</v>
      </c>
      <c r="Q4440">
        <f ca="1">IF(P4440&gt;0,1,0)</f>
        <v>1</v>
      </c>
      <c r="R4440">
        <f t="shared" ca="1" si="2374"/>
        <v>16</v>
      </c>
      <c r="S4440">
        <f t="shared" ca="1" si="2375"/>
        <v>1</v>
      </c>
      <c r="T4440">
        <f t="shared" ca="1" si="2376"/>
        <v>5</v>
      </c>
      <c r="U4440">
        <f t="shared" ca="1" si="2377"/>
        <v>8</v>
      </c>
      <c r="V4440">
        <f t="shared" ca="1" si="2378"/>
        <v>6</v>
      </c>
      <c r="X4440">
        <f t="shared" si="2380"/>
        <v>4440</v>
      </c>
      <c r="Y4440">
        <f t="shared" si="2381"/>
        <v>4252</v>
      </c>
      <c r="Z4440">
        <f t="shared" si="2382"/>
        <v>4253</v>
      </c>
      <c r="AA4440">
        <f t="shared" si="2379"/>
        <v>4451</v>
      </c>
      <c r="AB4440">
        <f t="shared" si="2385"/>
        <v>200</v>
      </c>
      <c r="AM4440" t="str">
        <f t="shared" si="2386"/>
        <v>201905KS</v>
      </c>
      <c r="AN4440">
        <f t="shared" ca="1" si="2365"/>
        <v>16.000370370370376</v>
      </c>
      <c r="AO4440">
        <f t="shared" ca="1" si="2366"/>
        <v>1.0185185185185186</v>
      </c>
      <c r="AP4440">
        <f t="shared" ca="1" si="2387"/>
        <v>5</v>
      </c>
      <c r="AQ4440">
        <f t="shared" ca="1" si="2388"/>
        <v>7.9629629629629637</v>
      </c>
      <c r="AR4440">
        <f t="shared" ca="1" si="2389"/>
        <v>6.0185185185185182</v>
      </c>
      <c r="AS4440">
        <f ca="1">P4440/J4440</f>
        <v>0.13094854915586049</v>
      </c>
    </row>
    <row r="4441" spans="1:45" x14ac:dyDescent="0.4">
      <c r="A4441">
        <f t="shared" si="2384"/>
        <v>201905</v>
      </c>
      <c r="B4441" t="s">
        <v>717</v>
      </c>
      <c r="C4441" t="s">
        <v>288</v>
      </c>
      <c r="D4441" t="str">
        <f t="shared" ca="1" si="2364"/>
        <v>I116</v>
      </c>
      <c r="E4441">
        <f t="shared" ca="1" si="2367"/>
        <v>59</v>
      </c>
      <c r="F4441">
        <f t="shared" ca="1" si="2368"/>
        <v>11</v>
      </c>
      <c r="G4441" t="str">
        <f t="shared" ca="1" si="2361"/>
        <v>S10</v>
      </c>
      <c r="H4441" t="str">
        <f t="shared" ca="1" si="2362"/>
        <v>S105</v>
      </c>
      <c r="I4441">
        <f ca="1">VLOOKUP(D4441,PRC!$A$2:$B$21,2,0)*E4441</f>
        <v>86140000</v>
      </c>
      <c r="J4441">
        <f t="shared" ca="1" si="2369"/>
        <v>69773396</v>
      </c>
      <c r="K4441">
        <f ca="1">VLOOKUP(D4441,PRC!$A$1:$C$21,3,0)*E4441</f>
        <v>51684000</v>
      </c>
      <c r="L4441">
        <f t="shared" ca="1" si="2370"/>
        <v>861000</v>
      </c>
      <c r="M4441">
        <f t="shared" ca="1" si="2371"/>
        <v>3446000</v>
      </c>
      <c r="N4441">
        <f t="shared" ca="1" si="2372"/>
        <v>5168000</v>
      </c>
      <c r="O4441">
        <f t="shared" ca="1" si="2373"/>
        <v>5168000</v>
      </c>
      <c r="P4441">
        <f t="shared" ca="1" si="2383"/>
        <v>3446396</v>
      </c>
      <c r="Q4441">
        <f ca="1">IF(P4441&gt;0,1,0)</f>
        <v>1</v>
      </c>
      <c r="R4441">
        <f t="shared" ca="1" si="2374"/>
        <v>19</v>
      </c>
      <c r="S4441">
        <f t="shared" ca="1" si="2375"/>
        <v>1</v>
      </c>
      <c r="T4441">
        <f t="shared" ca="1" si="2376"/>
        <v>4</v>
      </c>
      <c r="U4441">
        <f t="shared" ca="1" si="2377"/>
        <v>6</v>
      </c>
      <c r="V4441">
        <f t="shared" ca="1" si="2378"/>
        <v>6</v>
      </c>
      <c r="X4441">
        <f t="shared" si="2380"/>
        <v>4441</v>
      </c>
      <c r="Y4441">
        <f t="shared" si="2381"/>
        <v>4252</v>
      </c>
      <c r="Z4441">
        <f t="shared" si="2382"/>
        <v>4253</v>
      </c>
      <c r="AA4441">
        <f t="shared" si="2379"/>
        <v>4451</v>
      </c>
      <c r="AB4441">
        <f t="shared" si="2385"/>
        <v>200</v>
      </c>
      <c r="AM4441" t="str">
        <f t="shared" si="2386"/>
        <v>201905KS</v>
      </c>
      <c r="AN4441">
        <f t="shared" ca="1" si="2365"/>
        <v>19.00000464360344</v>
      </c>
      <c r="AO4441">
        <f t="shared" ca="1" si="2366"/>
        <v>0.99953563965637338</v>
      </c>
      <c r="AP4441">
        <f t="shared" ca="1" si="2387"/>
        <v>4.000464360343627</v>
      </c>
      <c r="AQ4441">
        <f t="shared" ca="1" si="2388"/>
        <v>5.999535639656373</v>
      </c>
      <c r="AR4441">
        <f t="shared" ca="1" si="2389"/>
        <v>5.999535639656373</v>
      </c>
      <c r="AS4441">
        <f ca="1">P4441/J4441</f>
        <v>4.9394127240130321E-2</v>
      </c>
    </row>
    <row r="4442" spans="1:45" x14ac:dyDescent="0.4">
      <c r="A4442">
        <f t="shared" si="2384"/>
        <v>201905</v>
      </c>
      <c r="B4442" t="s">
        <v>718</v>
      </c>
      <c r="C4442" t="s">
        <v>288</v>
      </c>
      <c r="D4442" t="str">
        <f t="shared" ca="1" si="2364"/>
        <v>I109</v>
      </c>
      <c r="E4442">
        <f t="shared" ca="1" si="2367"/>
        <v>46</v>
      </c>
      <c r="F4442">
        <f t="shared" ca="1" si="2368"/>
        <v>13</v>
      </c>
      <c r="G4442" t="str">
        <f t="shared" ca="1" si="2361"/>
        <v>S11</v>
      </c>
      <c r="H4442" t="str">
        <f t="shared" ca="1" si="2362"/>
        <v>S115</v>
      </c>
      <c r="I4442">
        <f ca="1">VLOOKUP(D4442,PRC!$A$2:$B$21,2,0)*E4442</f>
        <v>23000000</v>
      </c>
      <c r="J4442">
        <f t="shared" ca="1" si="2369"/>
        <v>20699996</v>
      </c>
      <c r="K4442">
        <f ca="1">VLOOKUP(D4442,PRC!$A$1:$C$21,3,0)*E4442</f>
        <v>9200000</v>
      </c>
      <c r="L4442">
        <f t="shared" ca="1" si="2370"/>
        <v>460000</v>
      </c>
      <c r="M4442">
        <f t="shared" ca="1" si="2371"/>
        <v>920000</v>
      </c>
      <c r="N4442">
        <f t="shared" ca="1" si="2372"/>
        <v>920000</v>
      </c>
      <c r="O4442">
        <f t="shared" ca="1" si="2373"/>
        <v>1840000</v>
      </c>
      <c r="P4442">
        <f t="shared" ca="1" si="2383"/>
        <v>7359996</v>
      </c>
      <c r="Q4442">
        <f ca="1">IF(P4442&gt;0,1,0)</f>
        <v>1</v>
      </c>
      <c r="R4442">
        <f t="shared" ca="1" si="2374"/>
        <v>10</v>
      </c>
      <c r="S4442">
        <f t="shared" ca="1" si="2375"/>
        <v>2</v>
      </c>
      <c r="T4442">
        <f t="shared" ca="1" si="2376"/>
        <v>4</v>
      </c>
      <c r="U4442">
        <f t="shared" ca="1" si="2377"/>
        <v>4</v>
      </c>
      <c r="V4442">
        <f t="shared" ca="1" si="2378"/>
        <v>8</v>
      </c>
      <c r="X4442">
        <f t="shared" si="2380"/>
        <v>4442</v>
      </c>
      <c r="Y4442">
        <f t="shared" si="2381"/>
        <v>4252</v>
      </c>
      <c r="Z4442">
        <f t="shared" si="2382"/>
        <v>4253</v>
      </c>
      <c r="AA4442">
        <f t="shared" si="2379"/>
        <v>4451</v>
      </c>
      <c r="AB4442">
        <f t="shared" si="2385"/>
        <v>200</v>
      </c>
      <c r="AM4442" t="str">
        <f t="shared" si="2386"/>
        <v>201905KS</v>
      </c>
      <c r="AN4442">
        <f t="shared" ca="1" si="2365"/>
        <v>10.00001739130435</v>
      </c>
      <c r="AO4442">
        <f t="shared" ca="1" si="2366"/>
        <v>2</v>
      </c>
      <c r="AP4442">
        <f t="shared" ca="1" si="2387"/>
        <v>4</v>
      </c>
      <c r="AQ4442">
        <f t="shared" ca="1" si="2388"/>
        <v>4</v>
      </c>
      <c r="AR4442">
        <f t="shared" ca="1" si="2389"/>
        <v>8</v>
      </c>
      <c r="AS4442">
        <f ca="1">P4442/J4442</f>
        <v>0.35555543102520404</v>
      </c>
    </row>
    <row r="4443" spans="1:45" x14ac:dyDescent="0.4">
      <c r="A4443">
        <f t="shared" si="2384"/>
        <v>201905</v>
      </c>
      <c r="B4443" t="s">
        <v>719</v>
      </c>
      <c r="C4443" t="s">
        <v>288</v>
      </c>
      <c r="D4443" t="str">
        <f t="shared" ca="1" si="2364"/>
        <v>I116</v>
      </c>
      <c r="E4443">
        <f t="shared" ca="1" si="2367"/>
        <v>60</v>
      </c>
      <c r="F4443">
        <f t="shared" ca="1" si="2368"/>
        <v>12</v>
      </c>
      <c r="G4443" t="str">
        <f t="shared" ca="1" si="2361"/>
        <v>S10</v>
      </c>
      <c r="H4443" t="str">
        <f t="shared" ca="1" si="2362"/>
        <v>S104</v>
      </c>
      <c r="I4443">
        <f ca="1">VLOOKUP(D4443,PRC!$A$2:$B$21,2,0)*E4443</f>
        <v>87600000</v>
      </c>
      <c r="J4443">
        <f t="shared" ca="1" si="2369"/>
        <v>77963996</v>
      </c>
      <c r="K4443">
        <f ca="1">VLOOKUP(D4443,PRC!$A$1:$C$21,3,0)*E4443</f>
        <v>52560000</v>
      </c>
      <c r="L4443">
        <f t="shared" ca="1" si="2370"/>
        <v>2628000</v>
      </c>
      <c r="M4443">
        <f t="shared" ca="1" si="2371"/>
        <v>6132000</v>
      </c>
      <c r="N4443">
        <f t="shared" ca="1" si="2372"/>
        <v>7008000</v>
      </c>
      <c r="O4443">
        <f t="shared" ca="1" si="2373"/>
        <v>7008000</v>
      </c>
      <c r="P4443">
        <f t="shared" ca="1" si="2383"/>
        <v>2627996</v>
      </c>
      <c r="Q4443">
        <f ca="1">IF(P4443&gt;0,1,0)</f>
        <v>1</v>
      </c>
      <c r="R4443">
        <f t="shared" ca="1" si="2374"/>
        <v>11</v>
      </c>
      <c r="S4443">
        <f t="shared" ca="1" si="2375"/>
        <v>3</v>
      </c>
      <c r="T4443">
        <f t="shared" ca="1" si="2376"/>
        <v>7</v>
      </c>
      <c r="U4443">
        <f t="shared" ca="1" si="2377"/>
        <v>8</v>
      </c>
      <c r="V4443">
        <f t="shared" ca="1" si="2378"/>
        <v>8</v>
      </c>
      <c r="X4443">
        <f t="shared" si="2380"/>
        <v>4443</v>
      </c>
      <c r="Y4443">
        <f t="shared" si="2381"/>
        <v>4252</v>
      </c>
      <c r="Z4443">
        <f t="shared" si="2382"/>
        <v>4253</v>
      </c>
      <c r="AA4443">
        <f t="shared" si="2379"/>
        <v>4451</v>
      </c>
      <c r="AB4443">
        <f t="shared" si="2385"/>
        <v>200</v>
      </c>
      <c r="AM4443" t="str">
        <f t="shared" si="2386"/>
        <v>201905KS</v>
      </c>
      <c r="AN4443">
        <f t="shared" ca="1" si="2365"/>
        <v>11.000004566210041</v>
      </c>
      <c r="AO4443">
        <f t="shared" ca="1" si="2366"/>
        <v>3</v>
      </c>
      <c r="AP4443">
        <f t="shared" ca="1" si="2387"/>
        <v>7.0000000000000009</v>
      </c>
      <c r="AQ4443">
        <f t="shared" ca="1" si="2388"/>
        <v>8</v>
      </c>
      <c r="AR4443">
        <f t="shared" ca="1" si="2389"/>
        <v>8</v>
      </c>
      <c r="AS4443">
        <f ca="1">P4443/J4443</f>
        <v>3.3707815592212587E-2</v>
      </c>
    </row>
    <row r="4444" spans="1:45" x14ac:dyDescent="0.4">
      <c r="A4444">
        <f t="shared" si="2384"/>
        <v>201905</v>
      </c>
      <c r="B4444" t="s">
        <v>720</v>
      </c>
      <c r="C4444" t="s">
        <v>288</v>
      </c>
      <c r="D4444" t="str">
        <f t="shared" ca="1" si="2364"/>
        <v>I102</v>
      </c>
      <c r="E4444">
        <f t="shared" ca="1" si="2367"/>
        <v>53</v>
      </c>
      <c r="F4444">
        <f t="shared" ca="1" si="2368"/>
        <v>15</v>
      </c>
      <c r="G4444" t="str">
        <f t="shared" ca="1" si="2361"/>
        <v>S11</v>
      </c>
      <c r="H4444" t="str">
        <f t="shared" ca="1" si="2362"/>
        <v>S113</v>
      </c>
      <c r="I4444">
        <f ca="1">VLOOKUP(D4444,PRC!$A$2:$B$21,2,0)*E4444</f>
        <v>2120000</v>
      </c>
      <c r="J4444">
        <f t="shared" ca="1" si="2369"/>
        <v>1738396.0000000002</v>
      </c>
      <c r="K4444">
        <f ca="1">VLOOKUP(D4444,PRC!$A$1:$C$21,3,0)*E4444</f>
        <v>996400</v>
      </c>
      <c r="L4444">
        <f t="shared" ca="1" si="2370"/>
        <v>64000</v>
      </c>
      <c r="M4444">
        <f t="shared" ca="1" si="2371"/>
        <v>148000</v>
      </c>
      <c r="N4444">
        <f t="shared" ca="1" si="2372"/>
        <v>127000</v>
      </c>
      <c r="O4444">
        <f t="shared" ca="1" si="2373"/>
        <v>106000</v>
      </c>
      <c r="P4444">
        <f t="shared" ca="1" si="2383"/>
        <v>296996.00000000023</v>
      </c>
      <c r="Q4444">
        <f ca="1">IF(P4444&gt;0,1,0)</f>
        <v>1</v>
      </c>
      <c r="R4444">
        <f t="shared" ca="1" si="2374"/>
        <v>18</v>
      </c>
      <c r="S4444">
        <f t="shared" ca="1" si="2375"/>
        <v>3</v>
      </c>
      <c r="T4444">
        <f t="shared" ca="1" si="2376"/>
        <v>7</v>
      </c>
      <c r="U4444">
        <f t="shared" ca="1" si="2377"/>
        <v>6</v>
      </c>
      <c r="V4444">
        <f t="shared" ca="1" si="2378"/>
        <v>5</v>
      </c>
      <c r="X4444">
        <f t="shared" si="2380"/>
        <v>4444</v>
      </c>
      <c r="Y4444">
        <f t="shared" si="2381"/>
        <v>4252</v>
      </c>
      <c r="Z4444">
        <f t="shared" si="2382"/>
        <v>4253</v>
      </c>
      <c r="AA4444">
        <f t="shared" si="2379"/>
        <v>4451</v>
      </c>
      <c r="AB4444">
        <f t="shared" si="2385"/>
        <v>200</v>
      </c>
      <c r="AM4444" t="str">
        <f t="shared" si="2386"/>
        <v>201905KS</v>
      </c>
      <c r="AN4444">
        <f t="shared" ca="1" si="2365"/>
        <v>18.000188679245277</v>
      </c>
      <c r="AO4444">
        <f t="shared" ca="1" si="2366"/>
        <v>3.0188679245283021</v>
      </c>
      <c r="AP4444">
        <f t="shared" ca="1" si="2387"/>
        <v>6.9811320754716979</v>
      </c>
      <c r="AQ4444">
        <f t="shared" ca="1" si="2388"/>
        <v>5.9905660377358494</v>
      </c>
      <c r="AR4444">
        <f t="shared" ca="1" si="2389"/>
        <v>5</v>
      </c>
      <c r="AS4444">
        <f ca="1">P4444/J4444</f>
        <v>0.17084484777921727</v>
      </c>
    </row>
    <row r="4445" spans="1:45" x14ac:dyDescent="0.4">
      <c r="A4445">
        <f t="shared" si="2384"/>
        <v>201905</v>
      </c>
      <c r="B4445" t="s">
        <v>721</v>
      </c>
      <c r="C4445" t="s">
        <v>288</v>
      </c>
      <c r="D4445" t="str">
        <f t="shared" ca="1" si="2364"/>
        <v>I106</v>
      </c>
      <c r="E4445">
        <f t="shared" ca="1" si="2367"/>
        <v>39</v>
      </c>
      <c r="F4445">
        <f t="shared" ca="1" si="2368"/>
        <v>14</v>
      </c>
      <c r="G4445" t="str">
        <f t="shared" ref="G4445:G4451" ca="1" si="2390">LEFT(H4445,3)</f>
        <v>S10</v>
      </c>
      <c r="H4445" t="str">
        <f t="shared" ref="H4445:H4451" ca="1" si="2391">"S"&amp;RANDBETWEEN(101,120)</f>
        <v>S108</v>
      </c>
      <c r="I4445">
        <f ca="1">VLOOKUP(D4445,PRC!$A$2:$B$21,2,0)*E4445</f>
        <v>780000</v>
      </c>
      <c r="J4445">
        <f t="shared" ca="1" si="2369"/>
        <v>701996</v>
      </c>
      <c r="K4445">
        <f ca="1">VLOOKUP(D4445,PRC!$A$1:$C$21,3,0)*E4445</f>
        <v>413400</v>
      </c>
      <c r="L4445">
        <f t="shared" ca="1" si="2370"/>
        <v>23000</v>
      </c>
      <c r="M4445">
        <f t="shared" ca="1" si="2371"/>
        <v>39000</v>
      </c>
      <c r="N4445">
        <f t="shared" ca="1" si="2372"/>
        <v>62000</v>
      </c>
      <c r="O4445">
        <f t="shared" ca="1" si="2373"/>
        <v>47000</v>
      </c>
      <c r="P4445">
        <f t="shared" ca="1" si="2383"/>
        <v>117596</v>
      </c>
      <c r="Q4445">
        <f ca="1">IF(P4445&gt;0,1,0)</f>
        <v>1</v>
      </c>
      <c r="R4445">
        <f t="shared" ca="1" si="2374"/>
        <v>10</v>
      </c>
      <c r="S4445">
        <f t="shared" ca="1" si="2375"/>
        <v>3</v>
      </c>
      <c r="T4445">
        <f t="shared" ca="1" si="2376"/>
        <v>5</v>
      </c>
      <c r="U4445">
        <f t="shared" ca="1" si="2377"/>
        <v>8</v>
      </c>
      <c r="V4445">
        <f t="shared" ca="1" si="2378"/>
        <v>6</v>
      </c>
      <c r="X4445">
        <f t="shared" si="2380"/>
        <v>4445</v>
      </c>
      <c r="Y4445">
        <f t="shared" si="2381"/>
        <v>4252</v>
      </c>
      <c r="Z4445">
        <f t="shared" si="2382"/>
        <v>4253</v>
      </c>
      <c r="AA4445">
        <f t="shared" si="2379"/>
        <v>4451</v>
      </c>
      <c r="AB4445">
        <f t="shared" si="2385"/>
        <v>200</v>
      </c>
      <c r="AM4445" t="str">
        <f t="shared" si="2386"/>
        <v>201905KS</v>
      </c>
      <c r="AN4445">
        <f t="shared" ca="1" si="2365"/>
        <v>10.000512820512819</v>
      </c>
      <c r="AO4445">
        <f t="shared" ca="1" si="2366"/>
        <v>2.9487179487179485</v>
      </c>
      <c r="AP4445">
        <f t="shared" ca="1" si="2387"/>
        <v>5</v>
      </c>
      <c r="AQ4445">
        <f t="shared" ca="1" si="2388"/>
        <v>7.948717948717948</v>
      </c>
      <c r="AR4445">
        <f t="shared" ca="1" si="2389"/>
        <v>6.0256410256410255</v>
      </c>
      <c r="AS4445">
        <f ca="1">P4445/J4445</f>
        <v>0.16751662402634773</v>
      </c>
    </row>
    <row r="4446" spans="1:45" x14ac:dyDescent="0.4">
      <c r="A4446">
        <f t="shared" si="2384"/>
        <v>201905</v>
      </c>
      <c r="B4446" t="s">
        <v>722</v>
      </c>
      <c r="C4446" t="s">
        <v>288</v>
      </c>
      <c r="D4446" t="str">
        <f t="shared" ref="D4446:D4451" ca="1" si="2392">"I"&amp;RANDBETWEEN(101,120)</f>
        <v>I116</v>
      </c>
      <c r="E4446">
        <f t="shared" ca="1" si="2367"/>
        <v>20</v>
      </c>
      <c r="F4446">
        <f t="shared" ca="1" si="2368"/>
        <v>19</v>
      </c>
      <c r="G4446" t="str">
        <f t="shared" ca="1" si="2390"/>
        <v>S11</v>
      </c>
      <c r="H4446" t="str">
        <f t="shared" ca="1" si="2391"/>
        <v>S110</v>
      </c>
      <c r="I4446">
        <f ca="1">VLOOKUP(D4446,PRC!$A$2:$B$21,2,0)*E4446</f>
        <v>29200000</v>
      </c>
      <c r="J4446">
        <f t="shared" ca="1" si="2369"/>
        <v>25403996</v>
      </c>
      <c r="K4446">
        <f ca="1">VLOOKUP(D4446,PRC!$A$1:$C$21,3,0)*E4446</f>
        <v>17520000</v>
      </c>
      <c r="L4446">
        <f t="shared" ca="1" si="2370"/>
        <v>876000</v>
      </c>
      <c r="M4446">
        <f t="shared" ca="1" si="2371"/>
        <v>2044000</v>
      </c>
      <c r="N4446">
        <f t="shared" ca="1" si="2372"/>
        <v>2044000</v>
      </c>
      <c r="O4446">
        <f t="shared" ca="1" si="2373"/>
        <v>2044000</v>
      </c>
      <c r="P4446">
        <f t="shared" ca="1" si="2383"/>
        <v>875996</v>
      </c>
      <c r="Q4446">
        <f ca="1">IF(P4446&gt;0,1,0)</f>
        <v>1</v>
      </c>
      <c r="R4446">
        <f t="shared" ca="1" si="2374"/>
        <v>13</v>
      </c>
      <c r="S4446">
        <f t="shared" ca="1" si="2375"/>
        <v>3</v>
      </c>
      <c r="T4446">
        <f t="shared" ca="1" si="2376"/>
        <v>7</v>
      </c>
      <c r="U4446">
        <f t="shared" ca="1" si="2377"/>
        <v>7</v>
      </c>
      <c r="V4446">
        <f t="shared" ca="1" si="2378"/>
        <v>7</v>
      </c>
      <c r="X4446">
        <f t="shared" si="2380"/>
        <v>4446</v>
      </c>
      <c r="Y4446">
        <f t="shared" si="2381"/>
        <v>4252</v>
      </c>
      <c r="Z4446">
        <f t="shared" si="2382"/>
        <v>4253</v>
      </c>
      <c r="AA4446">
        <f t="shared" si="2379"/>
        <v>4451</v>
      </c>
      <c r="AB4446">
        <f t="shared" si="2385"/>
        <v>200</v>
      </c>
      <c r="AM4446" t="str">
        <f t="shared" si="2386"/>
        <v>201905KS</v>
      </c>
      <c r="AN4446">
        <f t="shared" ref="AN4446:AN4509" ca="1" si="2393">(1-J4446/I4446)*100</f>
        <v>13.000013698630141</v>
      </c>
      <c r="AO4446">
        <f t="shared" ref="AO4446:AO4509" ca="1" si="2394">L4446/$I4446*100</f>
        <v>3</v>
      </c>
      <c r="AP4446">
        <f t="shared" ca="1" si="2387"/>
        <v>7.0000000000000009</v>
      </c>
      <c r="AQ4446">
        <f t="shared" ca="1" si="2388"/>
        <v>7.0000000000000009</v>
      </c>
      <c r="AR4446">
        <f t="shared" ca="1" si="2389"/>
        <v>7.0000000000000009</v>
      </c>
      <c r="AS4446">
        <f ca="1">P4446/J4446</f>
        <v>3.4482606594647552E-2</v>
      </c>
    </row>
    <row r="4447" spans="1:45" x14ac:dyDescent="0.4">
      <c r="A4447">
        <f t="shared" si="2384"/>
        <v>201905</v>
      </c>
      <c r="B4447" t="s">
        <v>723</v>
      </c>
      <c r="C4447" t="s">
        <v>288</v>
      </c>
      <c r="D4447" t="str">
        <f t="shared" ca="1" si="2392"/>
        <v>I104</v>
      </c>
      <c r="E4447">
        <f t="shared" ca="1" si="2367"/>
        <v>30</v>
      </c>
      <c r="F4447">
        <f t="shared" ca="1" si="2368"/>
        <v>10</v>
      </c>
      <c r="G4447" t="str">
        <f t="shared" ca="1" si="2390"/>
        <v>S10</v>
      </c>
      <c r="H4447" t="str">
        <f t="shared" ca="1" si="2391"/>
        <v>S108</v>
      </c>
      <c r="I4447">
        <f ca="1">VLOOKUP(D4447,PRC!$A$2:$B$21,2,0)*E4447</f>
        <v>2100000</v>
      </c>
      <c r="J4447">
        <f t="shared" ca="1" si="2369"/>
        <v>1679996</v>
      </c>
      <c r="K4447">
        <f ca="1">VLOOKUP(D4447,PRC!$A$1:$C$21,3,0)*E4447</f>
        <v>882000</v>
      </c>
      <c r="L4447">
        <f t="shared" ca="1" si="2370"/>
        <v>42000</v>
      </c>
      <c r="M4447">
        <f t="shared" ca="1" si="2371"/>
        <v>84000</v>
      </c>
      <c r="N4447">
        <f t="shared" ca="1" si="2372"/>
        <v>126000</v>
      </c>
      <c r="O4447">
        <f t="shared" ca="1" si="2373"/>
        <v>126000</v>
      </c>
      <c r="P4447">
        <f t="shared" ca="1" si="2383"/>
        <v>419996</v>
      </c>
      <c r="Q4447">
        <f ca="1">IF(P4447&gt;0,1,0)</f>
        <v>1</v>
      </c>
      <c r="R4447">
        <f t="shared" ca="1" si="2374"/>
        <v>20</v>
      </c>
      <c r="S4447">
        <f t="shared" ca="1" si="2375"/>
        <v>2</v>
      </c>
      <c r="T4447">
        <f t="shared" ca="1" si="2376"/>
        <v>4</v>
      </c>
      <c r="U4447">
        <f t="shared" ca="1" si="2377"/>
        <v>6</v>
      </c>
      <c r="V4447">
        <f t="shared" ca="1" si="2378"/>
        <v>6</v>
      </c>
      <c r="X4447">
        <f t="shared" si="2380"/>
        <v>4447</v>
      </c>
      <c r="Y4447">
        <f t="shared" si="2381"/>
        <v>4252</v>
      </c>
      <c r="Z4447">
        <f t="shared" si="2382"/>
        <v>4253</v>
      </c>
      <c r="AA4447">
        <f t="shared" si="2379"/>
        <v>4451</v>
      </c>
      <c r="AB4447">
        <f t="shared" si="2385"/>
        <v>200</v>
      </c>
      <c r="AM4447" t="str">
        <f t="shared" si="2386"/>
        <v>201905KS</v>
      </c>
      <c r="AN4447">
        <f t="shared" ca="1" si="2393"/>
        <v>20.000190476190472</v>
      </c>
      <c r="AO4447">
        <f t="shared" ca="1" si="2394"/>
        <v>2</v>
      </c>
      <c r="AP4447">
        <f t="shared" ca="1" si="2387"/>
        <v>4</v>
      </c>
      <c r="AQ4447">
        <f t="shared" ca="1" si="2388"/>
        <v>6</v>
      </c>
      <c r="AR4447">
        <f t="shared" ca="1" si="2389"/>
        <v>6</v>
      </c>
      <c r="AS4447">
        <f ca="1">P4447/J4447</f>
        <v>0.24999821428146257</v>
      </c>
    </row>
    <row r="4448" spans="1:45" x14ac:dyDescent="0.4">
      <c r="A4448">
        <f t="shared" si="2384"/>
        <v>201905</v>
      </c>
      <c r="B4448" t="s">
        <v>724</v>
      </c>
      <c r="C4448" t="s">
        <v>288</v>
      </c>
      <c r="D4448" t="str">
        <f t="shared" ca="1" si="2392"/>
        <v>I111</v>
      </c>
      <c r="E4448">
        <f t="shared" ca="1" si="2367"/>
        <v>58</v>
      </c>
      <c r="F4448">
        <f t="shared" ca="1" si="2368"/>
        <v>18</v>
      </c>
      <c r="G4448" t="str">
        <f t="shared" ca="1" si="2390"/>
        <v>S10</v>
      </c>
      <c r="H4448" t="str">
        <f t="shared" ca="1" si="2391"/>
        <v>S107</v>
      </c>
      <c r="I4448">
        <f ca="1">VLOOKUP(D4448,PRC!$A$2:$B$21,2,0)*E4448</f>
        <v>8700000</v>
      </c>
      <c r="J4448">
        <f t="shared" ca="1" si="2369"/>
        <v>7046996</v>
      </c>
      <c r="K4448">
        <f ca="1">VLOOKUP(D4448,PRC!$A$1:$C$21,3,0)*E4448</f>
        <v>4611000</v>
      </c>
      <c r="L4448">
        <f t="shared" ca="1" si="2370"/>
        <v>261000</v>
      </c>
      <c r="M4448">
        <f t="shared" ca="1" si="2371"/>
        <v>609000</v>
      </c>
      <c r="N4448">
        <f t="shared" ca="1" si="2372"/>
        <v>696000</v>
      </c>
      <c r="O4448">
        <f t="shared" ca="1" si="2373"/>
        <v>609000</v>
      </c>
      <c r="P4448">
        <f t="shared" ca="1" si="2383"/>
        <v>260996</v>
      </c>
      <c r="Q4448">
        <f ca="1">IF(P4448&gt;0,1,0)</f>
        <v>1</v>
      </c>
      <c r="R4448">
        <f t="shared" ca="1" si="2374"/>
        <v>19</v>
      </c>
      <c r="S4448">
        <f t="shared" ca="1" si="2375"/>
        <v>3</v>
      </c>
      <c r="T4448">
        <f t="shared" ca="1" si="2376"/>
        <v>7</v>
      </c>
      <c r="U4448">
        <f t="shared" ca="1" si="2377"/>
        <v>8</v>
      </c>
      <c r="V4448">
        <f t="shared" ca="1" si="2378"/>
        <v>7</v>
      </c>
      <c r="X4448">
        <f t="shared" si="2380"/>
        <v>4448</v>
      </c>
      <c r="Y4448">
        <f t="shared" si="2381"/>
        <v>4252</v>
      </c>
      <c r="Z4448">
        <f t="shared" si="2382"/>
        <v>4253</v>
      </c>
      <c r="AA4448">
        <f t="shared" si="2379"/>
        <v>4451</v>
      </c>
      <c r="AB4448">
        <f t="shared" si="2385"/>
        <v>200</v>
      </c>
      <c r="AM4448" t="str">
        <f t="shared" si="2386"/>
        <v>201905KS</v>
      </c>
      <c r="AN4448">
        <f t="shared" ca="1" si="2393"/>
        <v>19.000045977011492</v>
      </c>
      <c r="AO4448">
        <f t="shared" ca="1" si="2394"/>
        <v>3</v>
      </c>
      <c r="AP4448">
        <f t="shared" ca="1" si="2387"/>
        <v>7.0000000000000009</v>
      </c>
      <c r="AQ4448">
        <f t="shared" ca="1" si="2388"/>
        <v>8</v>
      </c>
      <c r="AR4448">
        <f t="shared" ca="1" si="2389"/>
        <v>7.0000000000000009</v>
      </c>
      <c r="AS4448">
        <f ca="1">P4448/J4448</f>
        <v>3.703649044216855E-2</v>
      </c>
    </row>
    <row r="4449" spans="1:51" x14ac:dyDescent="0.4">
      <c r="A4449">
        <f t="shared" si="2384"/>
        <v>201905</v>
      </c>
      <c r="B4449" t="s">
        <v>725</v>
      </c>
      <c r="C4449" t="s">
        <v>288</v>
      </c>
      <c r="D4449" t="str">
        <f t="shared" ca="1" si="2392"/>
        <v>I119</v>
      </c>
      <c r="E4449">
        <f t="shared" ca="1" si="2367"/>
        <v>59</v>
      </c>
      <c r="F4449">
        <f t="shared" ca="1" si="2368"/>
        <v>18</v>
      </c>
      <c r="G4449" t="str">
        <f t="shared" ca="1" si="2390"/>
        <v>S11</v>
      </c>
      <c r="H4449" t="str">
        <f t="shared" ca="1" si="2391"/>
        <v>S114</v>
      </c>
      <c r="I4449">
        <f ca="1">VLOOKUP(D4449,PRC!$A$2:$B$21,2,0)*E4449</f>
        <v>5605000</v>
      </c>
      <c r="J4449">
        <f t="shared" ca="1" si="2369"/>
        <v>4652146</v>
      </c>
      <c r="K4449">
        <f ca="1">VLOOKUP(D4449,PRC!$A$1:$C$21,3,0)*E4449</f>
        <v>2690400</v>
      </c>
      <c r="L4449">
        <f t="shared" ca="1" si="2370"/>
        <v>112000</v>
      </c>
      <c r="M4449">
        <f t="shared" ca="1" si="2371"/>
        <v>224000</v>
      </c>
      <c r="N4449">
        <f t="shared" ca="1" si="2372"/>
        <v>336000</v>
      </c>
      <c r="O4449">
        <f t="shared" ca="1" si="2373"/>
        <v>336000</v>
      </c>
      <c r="P4449">
        <f t="shared" ca="1" si="2383"/>
        <v>953746</v>
      </c>
      <c r="Q4449">
        <f ca="1">IF(P4449&gt;0,1,0)</f>
        <v>1</v>
      </c>
      <c r="R4449">
        <f t="shared" ca="1" si="2374"/>
        <v>17</v>
      </c>
      <c r="S4449">
        <f t="shared" ca="1" si="2375"/>
        <v>2</v>
      </c>
      <c r="T4449">
        <f t="shared" ca="1" si="2376"/>
        <v>4</v>
      </c>
      <c r="U4449">
        <f t="shared" ca="1" si="2377"/>
        <v>6</v>
      </c>
      <c r="V4449">
        <f t="shared" ca="1" si="2378"/>
        <v>6</v>
      </c>
      <c r="X4449">
        <f t="shared" si="2380"/>
        <v>4449</v>
      </c>
      <c r="Y4449">
        <f t="shared" si="2381"/>
        <v>4252</v>
      </c>
      <c r="Z4449">
        <f t="shared" si="2382"/>
        <v>4253</v>
      </c>
      <c r="AA4449">
        <f t="shared" si="2379"/>
        <v>4451</v>
      </c>
      <c r="AB4449">
        <f t="shared" si="2385"/>
        <v>200</v>
      </c>
      <c r="AM4449" t="str">
        <f t="shared" si="2386"/>
        <v>201905KS</v>
      </c>
      <c r="AN4449">
        <f t="shared" ca="1" si="2393"/>
        <v>17.000071364852808</v>
      </c>
      <c r="AO4449">
        <f t="shared" ca="1" si="2394"/>
        <v>1.9982158786797501</v>
      </c>
      <c r="AP4449">
        <f t="shared" ca="1" si="2387"/>
        <v>3.9964317573595003</v>
      </c>
      <c r="AQ4449">
        <f t="shared" ca="1" si="2388"/>
        <v>5.9946476360392502</v>
      </c>
      <c r="AR4449">
        <f t="shared" ca="1" si="2389"/>
        <v>5.9946476360392502</v>
      </c>
      <c r="AS4449">
        <f ca="1">P4449/J4449</f>
        <v>0.20501205250222154</v>
      </c>
    </row>
    <row r="4450" spans="1:51" x14ac:dyDescent="0.4">
      <c r="A4450">
        <f t="shared" si="2384"/>
        <v>201905</v>
      </c>
      <c r="B4450" t="s">
        <v>726</v>
      </c>
      <c r="C4450" t="s">
        <v>288</v>
      </c>
      <c r="D4450" t="str">
        <f t="shared" ca="1" si="2392"/>
        <v>I106</v>
      </c>
      <c r="E4450">
        <f t="shared" ca="1" si="2367"/>
        <v>54</v>
      </c>
      <c r="F4450">
        <f t="shared" ca="1" si="2368"/>
        <v>13</v>
      </c>
      <c r="G4450" t="str">
        <f t="shared" ca="1" si="2390"/>
        <v>S11</v>
      </c>
      <c r="H4450" t="str">
        <f t="shared" ca="1" si="2391"/>
        <v>S116</v>
      </c>
      <c r="I4450">
        <f ca="1">VLOOKUP(D4450,PRC!$A$2:$B$21,2,0)*E4450</f>
        <v>1080000</v>
      </c>
      <c r="J4450">
        <f t="shared" ca="1" si="2369"/>
        <v>917996</v>
      </c>
      <c r="K4450">
        <f ca="1">VLOOKUP(D4450,PRC!$A$1:$C$21,3,0)*E4450</f>
        <v>572400</v>
      </c>
      <c r="L4450">
        <f t="shared" ca="1" si="2370"/>
        <v>11000</v>
      </c>
      <c r="M4450">
        <f t="shared" ca="1" si="2371"/>
        <v>76000</v>
      </c>
      <c r="N4450">
        <f t="shared" ca="1" si="2372"/>
        <v>43000</v>
      </c>
      <c r="O4450">
        <f t="shared" ca="1" si="2373"/>
        <v>65000</v>
      </c>
      <c r="P4450">
        <f t="shared" ca="1" si="2383"/>
        <v>150596</v>
      </c>
      <c r="Q4450">
        <f ca="1">IF(P4450&gt;0,1,0)</f>
        <v>1</v>
      </c>
      <c r="R4450">
        <f t="shared" ca="1" si="2374"/>
        <v>15</v>
      </c>
      <c r="S4450">
        <f t="shared" ca="1" si="2375"/>
        <v>1</v>
      </c>
      <c r="T4450">
        <f t="shared" ca="1" si="2376"/>
        <v>7</v>
      </c>
      <c r="U4450">
        <f t="shared" ca="1" si="2377"/>
        <v>4</v>
      </c>
      <c r="V4450">
        <f t="shared" ca="1" si="2378"/>
        <v>6</v>
      </c>
      <c r="X4450">
        <f t="shared" si="2380"/>
        <v>4450</v>
      </c>
      <c r="Y4450">
        <f t="shared" si="2381"/>
        <v>4252</v>
      </c>
      <c r="Z4450">
        <f t="shared" si="2382"/>
        <v>4253</v>
      </c>
      <c r="AA4450">
        <f t="shared" si="2379"/>
        <v>4451</v>
      </c>
      <c r="AB4450">
        <f t="shared" si="2385"/>
        <v>200</v>
      </c>
      <c r="AM4450" t="str">
        <f t="shared" si="2386"/>
        <v>201905KS</v>
      </c>
      <c r="AN4450">
        <f t="shared" ca="1" si="2393"/>
        <v>15.000370370370375</v>
      </c>
      <c r="AO4450">
        <f t="shared" ca="1" si="2394"/>
        <v>1.0185185185185186</v>
      </c>
      <c r="AP4450">
        <f t="shared" ca="1" si="2387"/>
        <v>7.0370370370370372</v>
      </c>
      <c r="AQ4450">
        <f t="shared" ca="1" si="2388"/>
        <v>3.9814814814814818</v>
      </c>
      <c r="AR4450">
        <f t="shared" ca="1" si="2389"/>
        <v>6.0185185185185182</v>
      </c>
      <c r="AS4450">
        <f ca="1">P4450/J4450</f>
        <v>0.16404864509213549</v>
      </c>
    </row>
    <row r="4451" spans="1:51" x14ac:dyDescent="0.4">
      <c r="A4451">
        <f t="shared" si="2384"/>
        <v>201905</v>
      </c>
      <c r="B4451" t="s">
        <v>727</v>
      </c>
      <c r="C4451" t="s">
        <v>288</v>
      </c>
      <c r="D4451" t="str">
        <f t="shared" ca="1" si="2392"/>
        <v>I112</v>
      </c>
      <c r="E4451">
        <f t="shared" ref="E4451:E4514" ca="1" si="2395">RANDBETWEEN(INDIRECT("AD"&amp;Y4451),INDIRECT("AD"&amp;Z4451))</f>
        <v>39</v>
      </c>
      <c r="F4451">
        <f t="shared" ref="F4451:F4514" ca="1" si="2396">RANDBETWEEN(INDIRECT("AF"&amp;Y4451),INDIRECT("AF"&amp;Z4451))</f>
        <v>11</v>
      </c>
      <c r="G4451" t="str">
        <f t="shared" ca="1" si="2390"/>
        <v>S11</v>
      </c>
      <c r="H4451" t="str">
        <f t="shared" ca="1" si="2391"/>
        <v>S116</v>
      </c>
      <c r="I4451">
        <f ca="1">VLOOKUP(D4451,PRC!$A$2:$B$21,2,0)*E4451</f>
        <v>2535000</v>
      </c>
      <c r="J4451">
        <f t="shared" ref="J4451:J4514" ca="1" si="2397">I4451*(1-R4451/100)-4</f>
        <v>2104046</v>
      </c>
      <c r="K4451">
        <f ca="1">VLOOKUP(D4451,PRC!$A$1:$C$21,3,0)*E4451</f>
        <v>1267500</v>
      </c>
      <c r="L4451">
        <f t="shared" ref="L4451:L4514" ca="1" si="2398">ROUND($I4451*S4451,-5)/100</f>
        <v>76000</v>
      </c>
      <c r="M4451">
        <f t="shared" ref="M4451:M4514" ca="1" si="2399">ROUND($I4451*T4451,-5)/100</f>
        <v>101000</v>
      </c>
      <c r="N4451">
        <f t="shared" ref="N4451:N4514" ca="1" si="2400">ROUND($I4451*U4451,-5)/100</f>
        <v>177000</v>
      </c>
      <c r="O4451">
        <f t="shared" ref="O4451:O4514" ca="1" si="2401">ROUND($I4451*V4451,-5)/100</f>
        <v>127000</v>
      </c>
      <c r="P4451">
        <f t="shared" ca="1" si="2383"/>
        <v>355546</v>
      </c>
      <c r="Q4451">
        <f ca="1">IF(P4451&gt;0,1,0)</f>
        <v>1</v>
      </c>
      <c r="R4451">
        <f t="shared" ref="R4451:R4514" ca="1" si="2402">RANDBETWEEN(INDIRECT("AF"&amp;$Y4451),INDIRECT("AF"&amp;$Z4451))</f>
        <v>17</v>
      </c>
      <c r="S4451">
        <f t="shared" ref="S4451:S4514" ca="1" si="2403">RANDBETWEEN(INDIRECT("AG"&amp;$Y4451),INDIRECT("AG"&amp;$Z4451))</f>
        <v>3</v>
      </c>
      <c r="T4451">
        <f t="shared" ref="T4451:T4514" ca="1" si="2404">RANDBETWEEN(INDIRECT("AH"&amp;$Y4451),INDIRECT("AH"&amp;$Z4451))</f>
        <v>4</v>
      </c>
      <c r="U4451">
        <f t="shared" ref="U4451:U4514" ca="1" si="2405">RANDBETWEEN(INDIRECT("Ai"&amp;$Y4451),INDIRECT("Ai"&amp;$Z4451))</f>
        <v>7</v>
      </c>
      <c r="V4451">
        <f t="shared" ref="V4451:V4514" ca="1" si="2406">RANDBETWEEN(INDIRECT("Aj"&amp;$Y4451),INDIRECT("Aj"&amp;$Z4451))</f>
        <v>5</v>
      </c>
      <c r="X4451">
        <f t="shared" si="2380"/>
        <v>4451</v>
      </c>
      <c r="Y4451">
        <f t="shared" si="2381"/>
        <v>4252</v>
      </c>
      <c r="Z4451">
        <f t="shared" si="2382"/>
        <v>4253</v>
      </c>
      <c r="AA4451">
        <f t="shared" ref="AA4451:AA4514" si="2407">Y4451+AB4451-1</f>
        <v>4451</v>
      </c>
      <c r="AB4451">
        <f t="shared" si="2385"/>
        <v>200</v>
      </c>
      <c r="AM4451" t="str">
        <f t="shared" si="2386"/>
        <v>201905KS</v>
      </c>
      <c r="AN4451">
        <f t="shared" ca="1" si="2393"/>
        <v>17.000157790927016</v>
      </c>
      <c r="AO4451">
        <f t="shared" ca="1" si="2394"/>
        <v>2.9980276134122286</v>
      </c>
      <c r="AP4451">
        <f t="shared" ca="1" si="2387"/>
        <v>3.9842209072978299</v>
      </c>
      <c r="AQ4451">
        <f t="shared" ca="1" si="2388"/>
        <v>6.9822485207100593</v>
      </c>
      <c r="AR4451">
        <f t="shared" ca="1" si="2389"/>
        <v>5.0098619329388558</v>
      </c>
      <c r="AS4451">
        <f ca="1">P4451/J4451</f>
        <v>0.16898204697045596</v>
      </c>
    </row>
    <row r="4452" spans="1:51" x14ac:dyDescent="0.4">
      <c r="A4452" s="1">
        <f t="shared" si="2384"/>
        <v>201905</v>
      </c>
      <c r="B4452" s="1" t="s">
        <v>447</v>
      </c>
      <c r="C4452" s="1" t="s">
        <v>647</v>
      </c>
      <c r="D4452" s="1" t="str">
        <f ca="1">"I"&amp;RANDBETWEEN(101,120)</f>
        <v>I110</v>
      </c>
      <c r="E4452" s="3">
        <f t="shared" ca="1" si="2395"/>
        <v>17</v>
      </c>
      <c r="F4452" s="3">
        <f t="shared" ca="1" si="2396"/>
        <v>9</v>
      </c>
      <c r="G4452" s="1" t="str">
        <f ca="1">LEFT(H4452,3)</f>
        <v>S11</v>
      </c>
      <c r="H4452" s="1" t="str">
        <f ca="1">"S"&amp;RANDBETWEEN(101,120)</f>
        <v>S112</v>
      </c>
      <c r="I4452" s="1">
        <f ca="1">VLOOKUP(D4452,PRC!$A$2:$B$21,2,0)*E4452</f>
        <v>5100000</v>
      </c>
      <c r="J4452" s="1">
        <f t="shared" ca="1" si="2397"/>
        <v>4742996</v>
      </c>
      <c r="K4452" s="1">
        <f ca="1">VLOOKUP(D4452,PRC!$A$1:$C$21,3,0)*E4452</f>
        <v>2346000</v>
      </c>
      <c r="L4452" s="1">
        <f t="shared" ca="1" si="2398"/>
        <v>714000</v>
      </c>
      <c r="M4452" s="1">
        <f t="shared" ca="1" si="2399"/>
        <v>51000</v>
      </c>
      <c r="N4452" s="1">
        <f t="shared" ca="1" si="2400"/>
        <v>765000</v>
      </c>
      <c r="O4452" s="1">
        <f t="shared" ca="1" si="2401"/>
        <v>357000</v>
      </c>
      <c r="P4452" s="1">
        <f ca="1">J4452-SUM(K4452:O4452)</f>
        <v>509996</v>
      </c>
      <c r="Q4452">
        <f ca="1">IF(P4452&gt;0,1,0)</f>
        <v>1</v>
      </c>
      <c r="R4452" s="3">
        <f t="shared" ca="1" si="2402"/>
        <v>7</v>
      </c>
      <c r="S4452" s="3">
        <f t="shared" ca="1" si="2403"/>
        <v>14</v>
      </c>
      <c r="T4452" s="3">
        <f t="shared" ca="1" si="2404"/>
        <v>1</v>
      </c>
      <c r="U4452" s="3">
        <f t="shared" ca="1" si="2405"/>
        <v>15</v>
      </c>
      <c r="V4452" s="3">
        <f t="shared" ca="1" si="2406"/>
        <v>7</v>
      </c>
      <c r="W4452" t="str">
        <f>C4452&amp;A4452&amp;"EBIT"</f>
        <v>LP201905EBIT</v>
      </c>
      <c r="X4452">
        <f t="shared" ref="X4452:X4515" si="2408">X4451+1</f>
        <v>4452</v>
      </c>
      <c r="Y4452">
        <f t="shared" ref="Y4452:Y4515" si="2409">IF(C4452=C4451,Y4451,X4452)</f>
        <v>4452</v>
      </c>
      <c r="Z4452">
        <f t="shared" ref="Z4452:Z4515" si="2410">Y4452+1</f>
        <v>4453</v>
      </c>
      <c r="AA4452">
        <f t="shared" si="2407"/>
        <v>4951</v>
      </c>
      <c r="AB4452">
        <f t="shared" si="2385"/>
        <v>500</v>
      </c>
      <c r="AC4452" s="4" t="s">
        <v>1106</v>
      </c>
      <c r="AD4452">
        <f>VLOOKUP(C4452&amp;A4452&amp;AC4452,PRF_POL!$A$2:$J$97,5,0)</f>
        <v>10</v>
      </c>
      <c r="AE4452">
        <f>$AE$2</f>
        <v>40</v>
      </c>
      <c r="AF4452">
        <f>VLOOKUP($C4452&amp;$A4452&amp;$AC4452,PRF_POL!$A$2:$J$97,6,0)</f>
        <v>5</v>
      </c>
      <c r="AG4452">
        <f>VLOOKUP($C4452&amp;$A4452&amp;$AC4452,PRF_POL!$A$2:$J$97,7,0)</f>
        <v>10</v>
      </c>
      <c r="AH4452">
        <f>VLOOKUP($C4452&amp;$A4452&amp;$AC4452,PRF_POL!$A$2:$J$97,8,0)</f>
        <v>1</v>
      </c>
      <c r="AI4452">
        <f>VLOOKUP($C4452&amp;$A4452&amp;$AC4452,PRF_POL!$A$2:$J$97,9,0)</f>
        <v>10</v>
      </c>
      <c r="AJ4452">
        <f>VLOOKUP($C4452&amp;$A4452&amp;$AC4452,PRF_POL!$A$2:$J$97,10,0)</f>
        <v>5</v>
      </c>
      <c r="AK4452">
        <f>SUM(AE4452:AJ4452)</f>
        <v>71</v>
      </c>
      <c r="AL4452" s="3">
        <f ca="1">SUM(INDIRECT("P"&amp;Y4452):INDIRECT("P"&amp;AA4452))</f>
        <v>444087450</v>
      </c>
      <c r="AM4452" t="str">
        <f t="shared" si="2386"/>
        <v>201905LP</v>
      </c>
      <c r="AN4452">
        <f ca="1">(1-J4452/I4452)*100</f>
        <v>7.0000784313725468</v>
      </c>
      <c r="AO4452">
        <f ca="1">L4452/$I4452*100</f>
        <v>14.000000000000002</v>
      </c>
      <c r="AP4452">
        <f t="shared" ca="1" si="2387"/>
        <v>1</v>
      </c>
      <c r="AQ4452">
        <f t="shared" ca="1" si="2388"/>
        <v>15</v>
      </c>
      <c r="AR4452">
        <f t="shared" ca="1" si="2389"/>
        <v>7.0000000000000009</v>
      </c>
      <c r="AS4452">
        <f ca="1">P4452/J4452</f>
        <v>0.10752612905429396</v>
      </c>
      <c r="AT4452">
        <f ca="1">MIN(INDIRECT("E"&amp;$Y4452):INDIRECT("E"&amp;$AA4452))</f>
        <v>10</v>
      </c>
      <c r="AU4452">
        <f ca="1">MIN(INDIRECT("AN"&amp;$Y4452):INDIRECT("AN"&amp;$AA4452))</f>
        <v>5.0000034453057669</v>
      </c>
      <c r="AV4452">
        <f ca="1">MIN(INDIRECT("AO"&amp;$Y4452):INDIRECT("AO"&amp;$AA4452))</f>
        <v>10</v>
      </c>
      <c r="AW4452">
        <f ca="1">MIN(INDIRECT("AP"&amp;$Y4452):INDIRECT("AP"&amp;$AA4452))</f>
        <v>0.7142857142857143</v>
      </c>
      <c r="AX4452">
        <f ca="1">MIN(INDIRECT("AQ"&amp;$Y4452):INDIRECT("AQ"&amp;$AA4452))</f>
        <v>10</v>
      </c>
      <c r="AY4452">
        <f ca="1">MIN(INDIRECT("AR"&amp;$Y4452):INDIRECT("AR"&amp;$AA4452))</f>
        <v>4.9773755656108598</v>
      </c>
    </row>
    <row r="4453" spans="1:51" x14ac:dyDescent="0.4">
      <c r="A4453">
        <f t="shared" si="2384"/>
        <v>201905</v>
      </c>
      <c r="B4453" t="s">
        <v>448</v>
      </c>
      <c r="C4453" t="s">
        <v>647</v>
      </c>
      <c r="D4453" t="str">
        <f ca="1">"I"&amp;RANDBETWEEN(101,120)</f>
        <v>I115</v>
      </c>
      <c r="E4453">
        <f t="shared" ca="1" si="2395"/>
        <v>26</v>
      </c>
      <c r="F4453">
        <f t="shared" ca="1" si="2396"/>
        <v>8</v>
      </c>
      <c r="G4453" t="str">
        <f t="shared" ref="G4453:G4516" ca="1" si="2411">LEFT(H4453,3)</f>
        <v>S11</v>
      </c>
      <c r="H4453" t="str">
        <f t="shared" ref="H4453:H4516" ca="1" si="2412">"S"&amp;RANDBETWEEN(101,120)</f>
        <v>S119</v>
      </c>
      <c r="I4453">
        <f ca="1">VLOOKUP(D4453,PRC!$A$2:$B$21,2,0)*E4453</f>
        <v>130000</v>
      </c>
      <c r="J4453">
        <f t="shared" ca="1" si="2397"/>
        <v>119596</v>
      </c>
      <c r="K4453">
        <f ca="1">VLOOKUP(D4453,PRC!$A$1:$C$21,3,0)*E4453</f>
        <v>62400</v>
      </c>
      <c r="L4453">
        <f t="shared" ca="1" si="2398"/>
        <v>13000</v>
      </c>
      <c r="M4453">
        <f t="shared" ca="1" si="2399"/>
        <v>4000</v>
      </c>
      <c r="N4453">
        <f t="shared" ca="1" si="2400"/>
        <v>14000</v>
      </c>
      <c r="O4453">
        <f t="shared" ca="1" si="2401"/>
        <v>12000</v>
      </c>
      <c r="P4453">
        <f t="shared" ref="P4453:P4516" ca="1" si="2413">J4453-SUM(K4453:O4453)</f>
        <v>14196</v>
      </c>
      <c r="Q4453">
        <f ca="1">IF(P4453&gt;0,1,0)</f>
        <v>1</v>
      </c>
      <c r="R4453">
        <f t="shared" ca="1" si="2402"/>
        <v>8</v>
      </c>
      <c r="S4453">
        <f t="shared" ca="1" si="2403"/>
        <v>10</v>
      </c>
      <c r="T4453">
        <f t="shared" ca="1" si="2404"/>
        <v>3</v>
      </c>
      <c r="U4453">
        <f t="shared" ca="1" si="2405"/>
        <v>11</v>
      </c>
      <c r="V4453">
        <f t="shared" ca="1" si="2406"/>
        <v>9</v>
      </c>
      <c r="W4453" t="str">
        <f>C4453&amp;A4453&amp;"SALES"</f>
        <v>LP201905SALES</v>
      </c>
      <c r="X4453">
        <f t="shared" si="2408"/>
        <v>4453</v>
      </c>
      <c r="Y4453">
        <f t="shared" si="2409"/>
        <v>4452</v>
      </c>
      <c r="Z4453">
        <f t="shared" si="2410"/>
        <v>4453</v>
      </c>
      <c r="AA4453">
        <f t="shared" si="2407"/>
        <v>4951</v>
      </c>
      <c r="AB4453">
        <f t="shared" si="2385"/>
        <v>500</v>
      </c>
      <c r="AC4453" s="4" t="s">
        <v>1107</v>
      </c>
      <c r="AD4453">
        <f>VLOOKUP(C4453&amp;A4453&amp;AC4453,PRF_POL!$A$2:$J$97,5,0)</f>
        <v>30</v>
      </c>
      <c r="AE4453">
        <f>$AE$3</f>
        <v>60</v>
      </c>
      <c r="AF4453">
        <f>VLOOKUP($C4453&amp;$A4453&amp;$AC4453,PRF_POL!$A$2:$J$97,6,0)</f>
        <v>10</v>
      </c>
      <c r="AG4453">
        <f>VLOOKUP($C4453&amp;$A4453&amp;$AC4453,PRF_POL!$A$2:$J$97,7,0)</f>
        <v>15</v>
      </c>
      <c r="AH4453">
        <f>VLOOKUP($C4453&amp;$A4453&amp;$AC4453,PRF_POL!$A$2:$J$97,8,0)</f>
        <v>3</v>
      </c>
      <c r="AI4453">
        <f>VLOOKUP($C4453&amp;$A4453&amp;$AC4453,PRF_POL!$A$2:$J$97,9,0)</f>
        <v>20</v>
      </c>
      <c r="AJ4453">
        <f>VLOOKUP($C4453&amp;$A4453&amp;$AC4453,PRF_POL!$A$2:$J$97,10,0)</f>
        <v>10</v>
      </c>
      <c r="AK4453">
        <f>SUM(AE4453:AJ4453)</f>
        <v>118</v>
      </c>
      <c r="AL4453" s="3">
        <f ca="1">SUM(INDIRECT("J"&amp;Y4452):INDIRECT("J"&amp;AA4452))</f>
        <v>5558334150</v>
      </c>
      <c r="AM4453" t="str">
        <f t="shared" si="2386"/>
        <v>201905LP</v>
      </c>
      <c r="AN4453">
        <f ca="1">(1-J4453/I4453)*100</f>
        <v>8.0030769230769234</v>
      </c>
      <c r="AO4453">
        <f ca="1">L4453/$I4453*100</f>
        <v>10</v>
      </c>
      <c r="AP4453">
        <f t="shared" ca="1" si="2387"/>
        <v>3.0769230769230771</v>
      </c>
      <c r="AQ4453">
        <f t="shared" ca="1" si="2388"/>
        <v>10.76923076923077</v>
      </c>
      <c r="AR4453">
        <f t="shared" ca="1" si="2389"/>
        <v>9.2307692307692317</v>
      </c>
      <c r="AS4453">
        <f ca="1">P4453/J4453</f>
        <v>0.11869962206093849</v>
      </c>
      <c r="AT4453">
        <f ca="1">MAX(INDIRECT("E"&amp;$Y4452):INDIRECT("E"&amp;$AA4452))</f>
        <v>30</v>
      </c>
      <c r="AU4453">
        <f ca="1">MAX(INDIRECT("AN"&amp;$Y4452):INDIRECT("AN"&amp;$AA4452))</f>
        <v>10.007999999999996</v>
      </c>
      <c r="AV4453">
        <f ca="1">MAX(INDIRECT("AO"&amp;$Y4452):INDIRECT("AO"&amp;$AA4452))</f>
        <v>15.454545454545453</v>
      </c>
      <c r="AW4453">
        <f ca="1">MAX(INDIRECT("AP"&amp;$Y4452):INDIRECT("AP"&amp;$AA4452))</f>
        <v>4</v>
      </c>
      <c r="AX4453">
        <f ca="1">MAX(INDIRECT("AQ"&amp;$Y4452):INDIRECT("AQ"&amp;$AA4452))</f>
        <v>20</v>
      </c>
      <c r="AY4453">
        <f ca="1">MAX(INDIRECT("AR"&amp;$Y4452):INDIRECT("AR"&amp;$AA4452))</f>
        <v>10.588235294117647</v>
      </c>
    </row>
    <row r="4454" spans="1:51" x14ac:dyDescent="0.4">
      <c r="A4454">
        <f t="shared" si="2384"/>
        <v>201905</v>
      </c>
      <c r="B4454" t="s">
        <v>449</v>
      </c>
      <c r="C4454" t="s">
        <v>647</v>
      </c>
      <c r="D4454" t="str">
        <f t="shared" ref="D4454:D4517" ca="1" si="2414">"I"&amp;RANDBETWEEN(101,120)</f>
        <v>I105</v>
      </c>
      <c r="E4454">
        <f t="shared" ca="1" si="2395"/>
        <v>23</v>
      </c>
      <c r="F4454">
        <f t="shared" ca="1" si="2396"/>
        <v>5</v>
      </c>
      <c r="G4454" t="str">
        <f t="shared" ca="1" si="2411"/>
        <v>S10</v>
      </c>
      <c r="H4454" t="str">
        <f t="shared" ca="1" si="2412"/>
        <v>S103</v>
      </c>
      <c r="I4454">
        <f ca="1">VLOOKUP(D4454,PRC!$A$2:$B$21,2,0)*E4454</f>
        <v>2300000</v>
      </c>
      <c r="J4454">
        <f t="shared" ca="1" si="2397"/>
        <v>2092996</v>
      </c>
      <c r="K4454">
        <f ca="1">VLOOKUP(D4454,PRC!$A$1:$C$21,3,0)*E4454</f>
        <v>1357000</v>
      </c>
      <c r="L4454">
        <f t="shared" ca="1" si="2398"/>
        <v>299000</v>
      </c>
      <c r="M4454">
        <f t="shared" ca="1" si="2399"/>
        <v>46000</v>
      </c>
      <c r="N4454">
        <f t="shared" ca="1" si="2400"/>
        <v>322000</v>
      </c>
      <c r="O4454">
        <f t="shared" ca="1" si="2401"/>
        <v>207000</v>
      </c>
      <c r="P4454">
        <f t="shared" ca="1" si="2413"/>
        <v>-138004</v>
      </c>
      <c r="Q4454">
        <f ca="1">IF(P4454&gt;0,1,0)</f>
        <v>0</v>
      </c>
      <c r="R4454">
        <f t="shared" ca="1" si="2402"/>
        <v>9</v>
      </c>
      <c r="S4454">
        <f t="shared" ca="1" si="2403"/>
        <v>13</v>
      </c>
      <c r="T4454">
        <f t="shared" ca="1" si="2404"/>
        <v>2</v>
      </c>
      <c r="U4454">
        <f t="shared" ca="1" si="2405"/>
        <v>14</v>
      </c>
      <c r="V4454">
        <f t="shared" ca="1" si="2406"/>
        <v>9</v>
      </c>
      <c r="X4454">
        <f t="shared" si="2408"/>
        <v>4454</v>
      </c>
      <c r="Y4454">
        <f t="shared" si="2409"/>
        <v>4452</v>
      </c>
      <c r="Z4454">
        <f t="shared" si="2410"/>
        <v>4453</v>
      </c>
      <c r="AA4454">
        <f t="shared" si="2407"/>
        <v>4951</v>
      </c>
      <c r="AB4454">
        <f t="shared" si="2385"/>
        <v>500</v>
      </c>
      <c r="AK4454" s="3">
        <f ca="1">SUM(INDIRECT("Q"&amp;Y4452):INDIRECT("Q"&amp;AA4452))</f>
        <v>376</v>
      </c>
      <c r="AL4454">
        <f ca="1">AL4452/AL4453</f>
        <v>7.9895781364637819E-2</v>
      </c>
      <c r="AM4454" t="str">
        <f t="shared" si="2386"/>
        <v>201905LP</v>
      </c>
      <c r="AN4454">
        <f t="shared" ref="AN4454:AN4517" ca="1" si="2415">(1-J4454/I4454)*100</f>
        <v>9.0001739130434739</v>
      </c>
      <c r="AO4454">
        <f t="shared" ref="AO4454:AO4517" ca="1" si="2416">L4454/$I4454*100</f>
        <v>13</v>
      </c>
      <c r="AP4454">
        <f t="shared" ca="1" si="2387"/>
        <v>2</v>
      </c>
      <c r="AQ4454">
        <f t="shared" ca="1" si="2388"/>
        <v>14.000000000000002</v>
      </c>
      <c r="AR4454">
        <f t="shared" ca="1" si="2389"/>
        <v>9</v>
      </c>
      <c r="AS4454">
        <f ca="1">P4454/J4454</f>
        <v>-6.5936103079031208E-2</v>
      </c>
      <c r="AT4454" t="str">
        <f ca="1">IF(ABS(AT4452-AD4452)&lt;AD4452+(AD4453-AD4452)*5%,"ok","chk")</f>
        <v>ok</v>
      </c>
      <c r="AU4454" t="str">
        <f ca="1">IF(ABS(AU4452-AF4452)&lt;AF4452+(AF4453-AF4452)*5%,"ok","chk")</f>
        <v>ok</v>
      </c>
      <c r="AV4454" t="str">
        <f t="shared" ref="AV4454" ca="1" si="2417">IF(ABS(AV4452-AG4452)&lt;AG4452+(AG4453-AG4452)*5%,"ok","chk")</f>
        <v>ok</v>
      </c>
      <c r="AW4454" t="str">
        <f t="shared" ref="AW4454" ca="1" si="2418">IF(ABS(AW4452-AH4452)&lt;AH4452+(AH4453-AH4452)*5%,"ok","chk")</f>
        <v>ok</v>
      </c>
      <c r="AX4454" t="str">
        <f t="shared" ref="AX4454" ca="1" si="2419">IF(ABS(AX4452-AI4452)&lt;AI4452+(AI4453-AI4452)*5%,"ok","chk")</f>
        <v>ok</v>
      </c>
      <c r="AY4454" t="str">
        <f t="shared" ref="AY4454" ca="1" si="2420">IF(ABS(AY4452-AJ4452)&lt;AJ4452+(AJ4453-AJ4452)*5%,"ok","chk")</f>
        <v>ok</v>
      </c>
    </row>
    <row r="4455" spans="1:51" x14ac:dyDescent="0.4">
      <c r="A4455">
        <f t="shared" si="2384"/>
        <v>201905</v>
      </c>
      <c r="B4455" t="s">
        <v>450</v>
      </c>
      <c r="C4455" t="s">
        <v>647</v>
      </c>
      <c r="D4455" t="str">
        <f t="shared" ca="1" si="2414"/>
        <v>I116</v>
      </c>
      <c r="E4455">
        <f t="shared" ca="1" si="2395"/>
        <v>13</v>
      </c>
      <c r="F4455">
        <f t="shared" ca="1" si="2396"/>
        <v>5</v>
      </c>
      <c r="G4455" t="str">
        <f t="shared" ca="1" si="2411"/>
        <v>S11</v>
      </c>
      <c r="H4455" t="str">
        <f t="shared" ca="1" si="2412"/>
        <v>S112</v>
      </c>
      <c r="I4455">
        <f ca="1">VLOOKUP(D4455,PRC!$A$2:$B$21,2,0)*E4455</f>
        <v>18980000</v>
      </c>
      <c r="J4455">
        <f t="shared" ca="1" si="2397"/>
        <v>17271796</v>
      </c>
      <c r="K4455">
        <f ca="1">VLOOKUP(D4455,PRC!$A$1:$C$21,3,0)*E4455</f>
        <v>11388000</v>
      </c>
      <c r="L4455">
        <f t="shared" ca="1" si="2398"/>
        <v>2467000</v>
      </c>
      <c r="M4455">
        <f t="shared" ca="1" si="2399"/>
        <v>190000</v>
      </c>
      <c r="N4455">
        <f t="shared" ca="1" si="2400"/>
        <v>3796000</v>
      </c>
      <c r="O4455">
        <f t="shared" ca="1" si="2401"/>
        <v>1898000</v>
      </c>
      <c r="P4455">
        <f t="shared" ca="1" si="2413"/>
        <v>-2467204</v>
      </c>
      <c r="Q4455">
        <f ca="1">IF(P4455&gt;0,1,0)</f>
        <v>0</v>
      </c>
      <c r="R4455">
        <f t="shared" ca="1" si="2402"/>
        <v>9</v>
      </c>
      <c r="S4455">
        <f t="shared" ca="1" si="2403"/>
        <v>13</v>
      </c>
      <c r="T4455">
        <f t="shared" ca="1" si="2404"/>
        <v>1</v>
      </c>
      <c r="U4455">
        <f t="shared" ca="1" si="2405"/>
        <v>20</v>
      </c>
      <c r="V4455">
        <f t="shared" ca="1" si="2406"/>
        <v>10</v>
      </c>
      <c r="X4455">
        <f t="shared" si="2408"/>
        <v>4455</v>
      </c>
      <c r="Y4455">
        <f t="shared" si="2409"/>
        <v>4452</v>
      </c>
      <c r="Z4455">
        <f t="shared" si="2410"/>
        <v>4453</v>
      </c>
      <c r="AA4455">
        <f t="shared" si="2407"/>
        <v>4951</v>
      </c>
      <c r="AB4455">
        <f t="shared" si="2385"/>
        <v>500</v>
      </c>
      <c r="AK4455" s="2">
        <f ca="1">AK4454/AB4452</f>
        <v>0.752</v>
      </c>
      <c r="AM4455" t="str">
        <f t="shared" si="2386"/>
        <v>201905LP</v>
      </c>
      <c r="AN4455">
        <f t="shared" ca="1" si="2415"/>
        <v>9.0000210748156011</v>
      </c>
      <c r="AO4455">
        <f t="shared" ca="1" si="2416"/>
        <v>12.997892518440462</v>
      </c>
      <c r="AP4455">
        <f t="shared" ca="1" si="2387"/>
        <v>1.0010537407797682</v>
      </c>
      <c r="AQ4455">
        <f t="shared" ca="1" si="2388"/>
        <v>20</v>
      </c>
      <c r="AR4455">
        <f t="shared" ca="1" si="2389"/>
        <v>10</v>
      </c>
      <c r="AS4455">
        <f ca="1">P4455/J4455</f>
        <v>-0.14284582796137704</v>
      </c>
      <c r="AT4455" t="str">
        <f ca="1">IF(ABS(AD4453-AT4453)&lt;AT4453+(AD4453-AD4452)*5%,"ok","chk")</f>
        <v>ok</v>
      </c>
      <c r="AU4455" t="str">
        <f ca="1">IF(ABS(AF4453-AU4453)&lt;AU4453+(AF4453-AF4452)*5%,"ok","chk")</f>
        <v>ok</v>
      </c>
      <c r="AV4455" t="str">
        <f t="shared" ref="AV4455" ca="1" si="2421">IF(ABS(AG4453-AV4453)&lt;AV4453+(AG4453-AG4452)*5%,"ok","chk")</f>
        <v>ok</v>
      </c>
      <c r="AW4455" t="str">
        <f t="shared" ref="AW4455" ca="1" si="2422">IF(ABS(AH4453-AW4453)&lt;AW4453+(AH4453-AH4452)*5%,"ok","chk")</f>
        <v>ok</v>
      </c>
      <c r="AX4455" t="str">
        <f t="shared" ref="AX4455" ca="1" si="2423">IF(ABS(AI4453-AX4453)&lt;AX4453+(AI4453-AI4452)*5%,"ok","chk")</f>
        <v>ok</v>
      </c>
      <c r="AY4455" t="str">
        <f t="shared" ref="AY4455" ca="1" si="2424">IF(ABS(AJ4453-AY4453)&lt;AY4453+(AJ4453-AJ4452)*5%,"ok","chk")</f>
        <v>ok</v>
      </c>
    </row>
    <row r="4456" spans="1:51" x14ac:dyDescent="0.4">
      <c r="A4456">
        <f t="shared" si="2384"/>
        <v>201905</v>
      </c>
      <c r="B4456" t="s">
        <v>451</v>
      </c>
      <c r="C4456" t="s">
        <v>647</v>
      </c>
      <c r="D4456" t="str">
        <f t="shared" ca="1" si="2414"/>
        <v>I109</v>
      </c>
      <c r="E4456">
        <f t="shared" ca="1" si="2395"/>
        <v>12</v>
      </c>
      <c r="F4456">
        <f t="shared" ca="1" si="2396"/>
        <v>6</v>
      </c>
      <c r="G4456" t="str">
        <f t="shared" ca="1" si="2411"/>
        <v>S10</v>
      </c>
      <c r="H4456" t="str">
        <f t="shared" ca="1" si="2412"/>
        <v>S107</v>
      </c>
      <c r="I4456">
        <f ca="1">VLOOKUP(D4456,PRC!$A$2:$B$21,2,0)*E4456</f>
        <v>6000000</v>
      </c>
      <c r="J4456">
        <f t="shared" ca="1" si="2397"/>
        <v>5519996</v>
      </c>
      <c r="K4456">
        <f ca="1">VLOOKUP(D4456,PRC!$A$1:$C$21,3,0)*E4456</f>
        <v>2400000</v>
      </c>
      <c r="L4456">
        <f t="shared" ca="1" si="2398"/>
        <v>720000</v>
      </c>
      <c r="M4456">
        <f t="shared" ca="1" si="2399"/>
        <v>120000</v>
      </c>
      <c r="N4456">
        <f t="shared" ca="1" si="2400"/>
        <v>960000</v>
      </c>
      <c r="O4456">
        <f t="shared" ca="1" si="2401"/>
        <v>360000</v>
      </c>
      <c r="P4456">
        <f t="shared" ca="1" si="2413"/>
        <v>959996</v>
      </c>
      <c r="Q4456">
        <f ca="1">IF(P4456&gt;0,1,0)</f>
        <v>1</v>
      </c>
      <c r="R4456">
        <f t="shared" ca="1" si="2402"/>
        <v>8</v>
      </c>
      <c r="S4456">
        <f t="shared" ca="1" si="2403"/>
        <v>12</v>
      </c>
      <c r="T4456">
        <f t="shared" ca="1" si="2404"/>
        <v>2</v>
      </c>
      <c r="U4456">
        <f t="shared" ca="1" si="2405"/>
        <v>16</v>
      </c>
      <c r="V4456">
        <f t="shared" ca="1" si="2406"/>
        <v>6</v>
      </c>
      <c r="X4456">
        <f t="shared" si="2408"/>
        <v>4456</v>
      </c>
      <c r="Y4456">
        <f t="shared" si="2409"/>
        <v>4452</v>
      </c>
      <c r="Z4456">
        <f t="shared" si="2410"/>
        <v>4453</v>
      </c>
      <c r="AA4456">
        <f t="shared" si="2407"/>
        <v>4951</v>
      </c>
      <c r="AB4456">
        <f t="shared" si="2385"/>
        <v>500</v>
      </c>
      <c r="AM4456" t="str">
        <f t="shared" si="2386"/>
        <v>201905LP</v>
      </c>
      <c r="AN4456">
        <f t="shared" ca="1" si="2415"/>
        <v>8.0000666666666724</v>
      </c>
      <c r="AO4456">
        <f t="shared" ca="1" si="2416"/>
        <v>12</v>
      </c>
      <c r="AP4456">
        <f t="shared" ca="1" si="2387"/>
        <v>2</v>
      </c>
      <c r="AQ4456">
        <f t="shared" ca="1" si="2388"/>
        <v>16</v>
      </c>
      <c r="AR4456">
        <f t="shared" ca="1" si="2389"/>
        <v>6</v>
      </c>
      <c r="AS4456">
        <f ca="1">P4456/J4456</f>
        <v>0.17391244486409049</v>
      </c>
    </row>
    <row r="4457" spans="1:51" x14ac:dyDescent="0.4">
      <c r="A4457">
        <f t="shared" si="2384"/>
        <v>201905</v>
      </c>
      <c r="B4457" t="s">
        <v>452</v>
      </c>
      <c r="C4457" t="s">
        <v>647</v>
      </c>
      <c r="D4457" t="str">
        <f t="shared" ca="1" si="2414"/>
        <v>I111</v>
      </c>
      <c r="E4457">
        <f t="shared" ca="1" si="2395"/>
        <v>22</v>
      </c>
      <c r="F4457">
        <f t="shared" ca="1" si="2396"/>
        <v>6</v>
      </c>
      <c r="G4457" t="str">
        <f t="shared" ca="1" si="2411"/>
        <v>S10</v>
      </c>
      <c r="H4457" t="str">
        <f t="shared" ca="1" si="2412"/>
        <v>S105</v>
      </c>
      <c r="I4457">
        <f ca="1">VLOOKUP(D4457,PRC!$A$2:$B$21,2,0)*E4457</f>
        <v>3300000</v>
      </c>
      <c r="J4457">
        <f t="shared" ca="1" si="2397"/>
        <v>3101996</v>
      </c>
      <c r="K4457">
        <f ca="1">VLOOKUP(D4457,PRC!$A$1:$C$21,3,0)*E4457</f>
        <v>1749000</v>
      </c>
      <c r="L4457">
        <f t="shared" ca="1" si="2398"/>
        <v>462000</v>
      </c>
      <c r="M4457">
        <f t="shared" ca="1" si="2399"/>
        <v>33000</v>
      </c>
      <c r="N4457">
        <f t="shared" ca="1" si="2400"/>
        <v>627000</v>
      </c>
      <c r="O4457">
        <f t="shared" ca="1" si="2401"/>
        <v>165000</v>
      </c>
      <c r="P4457">
        <f t="shared" ca="1" si="2413"/>
        <v>65996</v>
      </c>
      <c r="Q4457">
        <f ca="1">IF(P4457&gt;0,1,0)</f>
        <v>1</v>
      </c>
      <c r="R4457">
        <f t="shared" ca="1" si="2402"/>
        <v>6</v>
      </c>
      <c r="S4457">
        <f t="shared" ca="1" si="2403"/>
        <v>14</v>
      </c>
      <c r="T4457">
        <f t="shared" ca="1" si="2404"/>
        <v>1</v>
      </c>
      <c r="U4457">
        <f t="shared" ca="1" si="2405"/>
        <v>19</v>
      </c>
      <c r="V4457">
        <f t="shared" ca="1" si="2406"/>
        <v>5</v>
      </c>
      <c r="X4457">
        <f t="shared" si="2408"/>
        <v>4457</v>
      </c>
      <c r="Y4457">
        <f t="shared" si="2409"/>
        <v>4452</v>
      </c>
      <c r="Z4457">
        <f t="shared" si="2410"/>
        <v>4453</v>
      </c>
      <c r="AA4457">
        <f t="shared" si="2407"/>
        <v>4951</v>
      </c>
      <c r="AB4457">
        <f t="shared" si="2385"/>
        <v>500</v>
      </c>
      <c r="AM4457" t="str">
        <f t="shared" si="2386"/>
        <v>201905LP</v>
      </c>
      <c r="AN4457">
        <f t="shared" ca="1" si="2415"/>
        <v>6.0001212121212122</v>
      </c>
      <c r="AO4457">
        <f t="shared" ca="1" si="2416"/>
        <v>14.000000000000002</v>
      </c>
      <c r="AP4457">
        <f t="shared" ca="1" si="2387"/>
        <v>1</v>
      </c>
      <c r="AQ4457">
        <f t="shared" ca="1" si="2388"/>
        <v>19</v>
      </c>
      <c r="AR4457">
        <f t="shared" ca="1" si="2389"/>
        <v>5</v>
      </c>
      <c r="AS4457">
        <f ca="1">P4457/J4457</f>
        <v>2.127533368837355E-2</v>
      </c>
    </row>
    <row r="4458" spans="1:51" x14ac:dyDescent="0.4">
      <c r="A4458">
        <f t="shared" si="2384"/>
        <v>201905</v>
      </c>
      <c r="B4458" t="s">
        <v>453</v>
      </c>
      <c r="C4458" t="s">
        <v>647</v>
      </c>
      <c r="D4458" t="str">
        <f t="shared" ca="1" si="2414"/>
        <v>I112</v>
      </c>
      <c r="E4458">
        <f t="shared" ca="1" si="2395"/>
        <v>20</v>
      </c>
      <c r="F4458">
        <f t="shared" ca="1" si="2396"/>
        <v>10</v>
      </c>
      <c r="G4458" t="str">
        <f t="shared" ca="1" si="2411"/>
        <v>S11</v>
      </c>
      <c r="H4458" t="str">
        <f t="shared" ca="1" si="2412"/>
        <v>S115</v>
      </c>
      <c r="I4458">
        <f ca="1">VLOOKUP(D4458,PRC!$A$2:$B$21,2,0)*E4458</f>
        <v>1300000</v>
      </c>
      <c r="J4458">
        <f t="shared" ca="1" si="2397"/>
        <v>1221996</v>
      </c>
      <c r="K4458">
        <f ca="1">VLOOKUP(D4458,PRC!$A$1:$C$21,3,0)*E4458</f>
        <v>650000</v>
      </c>
      <c r="L4458">
        <f t="shared" ca="1" si="2398"/>
        <v>169000</v>
      </c>
      <c r="M4458">
        <f t="shared" ca="1" si="2399"/>
        <v>26000</v>
      </c>
      <c r="N4458">
        <f t="shared" ca="1" si="2400"/>
        <v>156000</v>
      </c>
      <c r="O4458">
        <f t="shared" ca="1" si="2401"/>
        <v>117000</v>
      </c>
      <c r="P4458">
        <f t="shared" ca="1" si="2413"/>
        <v>103996</v>
      </c>
      <c r="Q4458">
        <f ca="1">IF(P4458&gt;0,1,0)</f>
        <v>1</v>
      </c>
      <c r="R4458">
        <f t="shared" ca="1" si="2402"/>
        <v>6</v>
      </c>
      <c r="S4458">
        <f t="shared" ca="1" si="2403"/>
        <v>13</v>
      </c>
      <c r="T4458">
        <f t="shared" ca="1" si="2404"/>
        <v>2</v>
      </c>
      <c r="U4458">
        <f t="shared" ca="1" si="2405"/>
        <v>12</v>
      </c>
      <c r="V4458">
        <f t="shared" ca="1" si="2406"/>
        <v>9</v>
      </c>
      <c r="X4458">
        <f t="shared" si="2408"/>
        <v>4458</v>
      </c>
      <c r="Y4458">
        <f t="shared" si="2409"/>
        <v>4452</v>
      </c>
      <c r="Z4458">
        <f t="shared" si="2410"/>
        <v>4453</v>
      </c>
      <c r="AA4458">
        <f t="shared" si="2407"/>
        <v>4951</v>
      </c>
      <c r="AB4458">
        <f t="shared" si="2385"/>
        <v>500</v>
      </c>
      <c r="AM4458" t="str">
        <f t="shared" si="2386"/>
        <v>201905LP</v>
      </c>
      <c r="AN4458">
        <f t="shared" ca="1" si="2415"/>
        <v>6.0003076923076932</v>
      </c>
      <c r="AO4458">
        <f t="shared" ca="1" si="2416"/>
        <v>13</v>
      </c>
      <c r="AP4458">
        <f t="shared" ca="1" si="2387"/>
        <v>2</v>
      </c>
      <c r="AQ4458">
        <f t="shared" ca="1" si="2388"/>
        <v>12</v>
      </c>
      <c r="AR4458">
        <f t="shared" ca="1" si="2389"/>
        <v>9</v>
      </c>
      <c r="AS4458">
        <f ca="1">P4458/J4458</f>
        <v>8.5103388227130039E-2</v>
      </c>
    </row>
    <row r="4459" spans="1:51" x14ac:dyDescent="0.4">
      <c r="A4459">
        <f t="shared" si="2384"/>
        <v>201905</v>
      </c>
      <c r="B4459" t="s">
        <v>454</v>
      </c>
      <c r="C4459" t="s">
        <v>647</v>
      </c>
      <c r="D4459" t="str">
        <f t="shared" ca="1" si="2414"/>
        <v>I110</v>
      </c>
      <c r="E4459">
        <f t="shared" ca="1" si="2395"/>
        <v>15</v>
      </c>
      <c r="F4459">
        <f t="shared" ca="1" si="2396"/>
        <v>10</v>
      </c>
      <c r="G4459" t="str">
        <f t="shared" ca="1" si="2411"/>
        <v>S10</v>
      </c>
      <c r="H4459" t="str">
        <f t="shared" ca="1" si="2412"/>
        <v>S102</v>
      </c>
      <c r="I4459">
        <f ca="1">VLOOKUP(D4459,PRC!$A$2:$B$21,2,0)*E4459</f>
        <v>4500000</v>
      </c>
      <c r="J4459">
        <f t="shared" ca="1" si="2397"/>
        <v>4184995.9999999995</v>
      </c>
      <c r="K4459">
        <f ca="1">VLOOKUP(D4459,PRC!$A$1:$C$21,3,0)*E4459</f>
        <v>2070000</v>
      </c>
      <c r="L4459">
        <f t="shared" ca="1" si="2398"/>
        <v>450000</v>
      </c>
      <c r="M4459">
        <f t="shared" ca="1" si="2399"/>
        <v>90000</v>
      </c>
      <c r="N4459">
        <f t="shared" ca="1" si="2400"/>
        <v>495000</v>
      </c>
      <c r="O4459">
        <f t="shared" ca="1" si="2401"/>
        <v>315000</v>
      </c>
      <c r="P4459">
        <f t="shared" ca="1" si="2413"/>
        <v>764995.99999999953</v>
      </c>
      <c r="Q4459">
        <f ca="1">IF(P4459&gt;0,1,0)</f>
        <v>1</v>
      </c>
      <c r="R4459">
        <f t="shared" ca="1" si="2402"/>
        <v>7</v>
      </c>
      <c r="S4459">
        <f t="shared" ca="1" si="2403"/>
        <v>10</v>
      </c>
      <c r="T4459">
        <f t="shared" ca="1" si="2404"/>
        <v>2</v>
      </c>
      <c r="U4459">
        <f t="shared" ca="1" si="2405"/>
        <v>11</v>
      </c>
      <c r="V4459">
        <f t="shared" ca="1" si="2406"/>
        <v>7</v>
      </c>
      <c r="X4459">
        <f t="shared" si="2408"/>
        <v>4459</v>
      </c>
      <c r="Y4459">
        <f t="shared" si="2409"/>
        <v>4452</v>
      </c>
      <c r="Z4459">
        <f t="shared" si="2410"/>
        <v>4453</v>
      </c>
      <c r="AA4459">
        <f t="shared" si="2407"/>
        <v>4951</v>
      </c>
      <c r="AB4459">
        <f t="shared" si="2385"/>
        <v>500</v>
      </c>
      <c r="AM4459" t="str">
        <f t="shared" si="2386"/>
        <v>201905LP</v>
      </c>
      <c r="AN4459">
        <f t="shared" ca="1" si="2415"/>
        <v>7.0000888888889001</v>
      </c>
      <c r="AO4459">
        <f t="shared" ca="1" si="2416"/>
        <v>10</v>
      </c>
      <c r="AP4459">
        <f t="shared" ca="1" si="2387"/>
        <v>2</v>
      </c>
      <c r="AQ4459">
        <f t="shared" ca="1" si="2388"/>
        <v>11</v>
      </c>
      <c r="AR4459">
        <f t="shared" ca="1" si="2389"/>
        <v>7.0000000000000009</v>
      </c>
      <c r="AS4459">
        <f ca="1">P4459/J4459</f>
        <v>0.18279491784460478</v>
      </c>
    </row>
    <row r="4460" spans="1:51" x14ac:dyDescent="0.4">
      <c r="A4460">
        <f t="shared" si="2384"/>
        <v>201905</v>
      </c>
      <c r="B4460" t="s">
        <v>455</v>
      </c>
      <c r="C4460" t="s">
        <v>647</v>
      </c>
      <c r="D4460" t="str">
        <f t="shared" ca="1" si="2414"/>
        <v>I116</v>
      </c>
      <c r="E4460">
        <f t="shared" ca="1" si="2395"/>
        <v>11</v>
      </c>
      <c r="F4460">
        <f t="shared" ca="1" si="2396"/>
        <v>9</v>
      </c>
      <c r="G4460" t="str">
        <f t="shared" ca="1" si="2411"/>
        <v>S11</v>
      </c>
      <c r="H4460" t="str">
        <f t="shared" ca="1" si="2412"/>
        <v>S112</v>
      </c>
      <c r="I4460">
        <f ca="1">VLOOKUP(D4460,PRC!$A$2:$B$21,2,0)*E4460</f>
        <v>16060000</v>
      </c>
      <c r="J4460">
        <f t="shared" ca="1" si="2397"/>
        <v>14614596</v>
      </c>
      <c r="K4460">
        <f ca="1">VLOOKUP(D4460,PRC!$A$1:$C$21,3,0)*E4460</f>
        <v>9636000</v>
      </c>
      <c r="L4460">
        <f t="shared" ca="1" si="2398"/>
        <v>2088000</v>
      </c>
      <c r="M4460">
        <f t="shared" ca="1" si="2399"/>
        <v>482000</v>
      </c>
      <c r="N4460">
        <f t="shared" ca="1" si="2400"/>
        <v>1606000</v>
      </c>
      <c r="O4460">
        <f t="shared" ca="1" si="2401"/>
        <v>964000</v>
      </c>
      <c r="P4460">
        <f t="shared" ca="1" si="2413"/>
        <v>-161404</v>
      </c>
      <c r="Q4460">
        <f ca="1">IF(P4460&gt;0,1,0)</f>
        <v>0</v>
      </c>
      <c r="R4460">
        <f t="shared" ca="1" si="2402"/>
        <v>9</v>
      </c>
      <c r="S4460">
        <f t="shared" ca="1" si="2403"/>
        <v>13</v>
      </c>
      <c r="T4460">
        <f t="shared" ca="1" si="2404"/>
        <v>3</v>
      </c>
      <c r="U4460">
        <f t="shared" ca="1" si="2405"/>
        <v>10</v>
      </c>
      <c r="V4460">
        <f t="shared" ca="1" si="2406"/>
        <v>6</v>
      </c>
      <c r="X4460">
        <f t="shared" si="2408"/>
        <v>4460</v>
      </c>
      <c r="Y4460">
        <f t="shared" si="2409"/>
        <v>4452</v>
      </c>
      <c r="Z4460">
        <f t="shared" si="2410"/>
        <v>4453</v>
      </c>
      <c r="AA4460">
        <f t="shared" si="2407"/>
        <v>4951</v>
      </c>
      <c r="AB4460">
        <f t="shared" si="2385"/>
        <v>500</v>
      </c>
      <c r="AM4460" t="str">
        <f t="shared" si="2386"/>
        <v>201905LP</v>
      </c>
      <c r="AN4460">
        <f t="shared" ca="1" si="2415"/>
        <v>9.0000249066002453</v>
      </c>
      <c r="AO4460">
        <f t="shared" ca="1" si="2416"/>
        <v>13.001245330012454</v>
      </c>
      <c r="AP4460">
        <f t="shared" ca="1" si="2387"/>
        <v>3.0012453300124533</v>
      </c>
      <c r="AQ4460">
        <f t="shared" ca="1" si="2388"/>
        <v>10</v>
      </c>
      <c r="AR4460">
        <f t="shared" ca="1" si="2389"/>
        <v>6.0024906600249066</v>
      </c>
      <c r="AS4460">
        <f ca="1">P4460/J4460</f>
        <v>-1.1044027491420222E-2</v>
      </c>
    </row>
    <row r="4461" spans="1:51" x14ac:dyDescent="0.4">
      <c r="A4461">
        <f t="shared" si="2384"/>
        <v>201905</v>
      </c>
      <c r="B4461" t="s">
        <v>456</v>
      </c>
      <c r="C4461" t="s">
        <v>647</v>
      </c>
      <c r="D4461" t="str">
        <f t="shared" ca="1" si="2414"/>
        <v>I114</v>
      </c>
      <c r="E4461">
        <f t="shared" ca="1" si="2395"/>
        <v>24</v>
      </c>
      <c r="F4461">
        <f t="shared" ca="1" si="2396"/>
        <v>5</v>
      </c>
      <c r="G4461" t="str">
        <f t="shared" ca="1" si="2411"/>
        <v>S10</v>
      </c>
      <c r="H4461" t="str">
        <f t="shared" ca="1" si="2412"/>
        <v>S104</v>
      </c>
      <c r="I4461">
        <f ca="1">VLOOKUP(D4461,PRC!$A$2:$B$21,2,0)*E4461</f>
        <v>5760000</v>
      </c>
      <c r="J4461">
        <f t="shared" ca="1" si="2397"/>
        <v>5241596</v>
      </c>
      <c r="K4461">
        <f ca="1">VLOOKUP(D4461,PRC!$A$1:$C$21,3,0)*E4461</f>
        <v>3340800</v>
      </c>
      <c r="L4461">
        <f t="shared" ca="1" si="2398"/>
        <v>864000</v>
      </c>
      <c r="M4461">
        <f t="shared" ca="1" si="2399"/>
        <v>173000</v>
      </c>
      <c r="N4461">
        <f t="shared" ca="1" si="2400"/>
        <v>634000</v>
      </c>
      <c r="O4461">
        <f t="shared" ca="1" si="2401"/>
        <v>403000</v>
      </c>
      <c r="P4461">
        <f t="shared" ca="1" si="2413"/>
        <v>-173204</v>
      </c>
      <c r="Q4461">
        <f ca="1">IF(P4461&gt;0,1,0)</f>
        <v>0</v>
      </c>
      <c r="R4461">
        <f t="shared" ca="1" si="2402"/>
        <v>9</v>
      </c>
      <c r="S4461">
        <f t="shared" ca="1" si="2403"/>
        <v>15</v>
      </c>
      <c r="T4461">
        <f t="shared" ca="1" si="2404"/>
        <v>3</v>
      </c>
      <c r="U4461">
        <f t="shared" ca="1" si="2405"/>
        <v>11</v>
      </c>
      <c r="V4461">
        <f t="shared" ca="1" si="2406"/>
        <v>7</v>
      </c>
      <c r="X4461">
        <f t="shared" si="2408"/>
        <v>4461</v>
      </c>
      <c r="Y4461">
        <f t="shared" si="2409"/>
        <v>4452</v>
      </c>
      <c r="Z4461">
        <f t="shared" si="2410"/>
        <v>4453</v>
      </c>
      <c r="AA4461">
        <f t="shared" si="2407"/>
        <v>4951</v>
      </c>
      <c r="AB4461">
        <f t="shared" si="2385"/>
        <v>500</v>
      </c>
      <c r="AM4461" t="str">
        <f t="shared" si="2386"/>
        <v>201905LP</v>
      </c>
      <c r="AN4461">
        <f t="shared" ca="1" si="2415"/>
        <v>9.0000694444444473</v>
      </c>
      <c r="AO4461">
        <f t="shared" ca="1" si="2416"/>
        <v>15</v>
      </c>
      <c r="AP4461">
        <f t="shared" ca="1" si="2387"/>
        <v>3.0034722222222223</v>
      </c>
      <c r="AQ4461">
        <f t="shared" ca="1" si="2388"/>
        <v>11.006944444444445</v>
      </c>
      <c r="AR4461">
        <f t="shared" ca="1" si="2389"/>
        <v>6.9965277777777777</v>
      </c>
      <c r="AS4461">
        <f ca="1">P4461/J4461</f>
        <v>-3.3044133885938555E-2</v>
      </c>
    </row>
    <row r="4462" spans="1:51" x14ac:dyDescent="0.4">
      <c r="A4462">
        <f t="shared" si="2384"/>
        <v>201905</v>
      </c>
      <c r="B4462" t="s">
        <v>457</v>
      </c>
      <c r="C4462" t="s">
        <v>647</v>
      </c>
      <c r="D4462" t="str">
        <f t="shared" ca="1" si="2414"/>
        <v>I115</v>
      </c>
      <c r="E4462">
        <f t="shared" ca="1" si="2395"/>
        <v>17</v>
      </c>
      <c r="F4462">
        <f t="shared" ca="1" si="2396"/>
        <v>7</v>
      </c>
      <c r="G4462" t="str">
        <f t="shared" ca="1" si="2411"/>
        <v>S10</v>
      </c>
      <c r="H4462" t="str">
        <f t="shared" ca="1" si="2412"/>
        <v>S101</v>
      </c>
      <c r="I4462">
        <f ca="1">VLOOKUP(D4462,PRC!$A$2:$B$21,2,0)*E4462</f>
        <v>85000</v>
      </c>
      <c r="J4462">
        <f t="shared" ca="1" si="2397"/>
        <v>79046</v>
      </c>
      <c r="K4462">
        <f ca="1">VLOOKUP(D4462,PRC!$A$1:$C$21,3,0)*E4462</f>
        <v>40800</v>
      </c>
      <c r="L4462">
        <f t="shared" ca="1" si="2398"/>
        <v>9000</v>
      </c>
      <c r="M4462">
        <f t="shared" ca="1" si="2399"/>
        <v>2000</v>
      </c>
      <c r="N4462">
        <f t="shared" ca="1" si="2400"/>
        <v>11000</v>
      </c>
      <c r="O4462">
        <f t="shared" ca="1" si="2401"/>
        <v>6000</v>
      </c>
      <c r="P4462">
        <f t="shared" ca="1" si="2413"/>
        <v>10246</v>
      </c>
      <c r="Q4462">
        <f ca="1">IF(P4462&gt;0,1,0)</f>
        <v>1</v>
      </c>
      <c r="R4462">
        <f t="shared" ca="1" si="2402"/>
        <v>7</v>
      </c>
      <c r="S4462">
        <f t="shared" ca="1" si="2403"/>
        <v>11</v>
      </c>
      <c r="T4462">
        <f t="shared" ca="1" si="2404"/>
        <v>2</v>
      </c>
      <c r="U4462">
        <f t="shared" ca="1" si="2405"/>
        <v>13</v>
      </c>
      <c r="V4462">
        <f t="shared" ca="1" si="2406"/>
        <v>7</v>
      </c>
      <c r="X4462">
        <f t="shared" si="2408"/>
        <v>4462</v>
      </c>
      <c r="Y4462">
        <f t="shared" si="2409"/>
        <v>4452</v>
      </c>
      <c r="Z4462">
        <f t="shared" si="2410"/>
        <v>4453</v>
      </c>
      <c r="AA4462">
        <f t="shared" si="2407"/>
        <v>4951</v>
      </c>
      <c r="AB4462">
        <f t="shared" si="2385"/>
        <v>500</v>
      </c>
      <c r="AM4462" t="str">
        <f t="shared" si="2386"/>
        <v>201905LP</v>
      </c>
      <c r="AN4462">
        <f t="shared" ca="1" si="2415"/>
        <v>7.0047058823529458</v>
      </c>
      <c r="AO4462">
        <f t="shared" ca="1" si="2416"/>
        <v>10.588235294117647</v>
      </c>
      <c r="AP4462">
        <f t="shared" ca="1" si="2387"/>
        <v>2.3529411764705883</v>
      </c>
      <c r="AQ4462">
        <f t="shared" ca="1" si="2388"/>
        <v>12.941176470588237</v>
      </c>
      <c r="AR4462">
        <f t="shared" ca="1" si="2389"/>
        <v>7.0588235294117645</v>
      </c>
      <c r="AS4462">
        <f ca="1">P4462/J4462</f>
        <v>0.12962072717152037</v>
      </c>
    </row>
    <row r="4463" spans="1:51" x14ac:dyDescent="0.4">
      <c r="A4463">
        <f t="shared" si="2384"/>
        <v>201905</v>
      </c>
      <c r="B4463" t="s">
        <v>458</v>
      </c>
      <c r="C4463" t="s">
        <v>647</v>
      </c>
      <c r="D4463" t="str">
        <f t="shared" ca="1" si="2414"/>
        <v>I104</v>
      </c>
      <c r="E4463">
        <f t="shared" ca="1" si="2395"/>
        <v>30</v>
      </c>
      <c r="F4463">
        <f t="shared" ca="1" si="2396"/>
        <v>8</v>
      </c>
      <c r="G4463" t="str">
        <f t="shared" ca="1" si="2411"/>
        <v>S10</v>
      </c>
      <c r="H4463" t="str">
        <f t="shared" ca="1" si="2412"/>
        <v>S104</v>
      </c>
      <c r="I4463">
        <f ca="1">VLOOKUP(D4463,PRC!$A$2:$B$21,2,0)*E4463</f>
        <v>2100000</v>
      </c>
      <c r="J4463">
        <f t="shared" ca="1" si="2397"/>
        <v>1931996</v>
      </c>
      <c r="K4463">
        <f ca="1">VLOOKUP(D4463,PRC!$A$1:$C$21,3,0)*E4463</f>
        <v>882000</v>
      </c>
      <c r="L4463">
        <f t="shared" ca="1" si="2398"/>
        <v>210000</v>
      </c>
      <c r="M4463">
        <f t="shared" ca="1" si="2399"/>
        <v>21000</v>
      </c>
      <c r="N4463">
        <f t="shared" ca="1" si="2400"/>
        <v>420000</v>
      </c>
      <c r="O4463">
        <f t="shared" ca="1" si="2401"/>
        <v>126000</v>
      </c>
      <c r="P4463">
        <f t="shared" ca="1" si="2413"/>
        <v>272996</v>
      </c>
      <c r="Q4463">
        <f ca="1">IF(P4463&gt;0,1,0)</f>
        <v>1</v>
      </c>
      <c r="R4463">
        <f t="shared" ca="1" si="2402"/>
        <v>8</v>
      </c>
      <c r="S4463">
        <f t="shared" ca="1" si="2403"/>
        <v>10</v>
      </c>
      <c r="T4463">
        <f t="shared" ca="1" si="2404"/>
        <v>1</v>
      </c>
      <c r="U4463">
        <f t="shared" ca="1" si="2405"/>
        <v>20</v>
      </c>
      <c r="V4463">
        <f t="shared" ca="1" si="2406"/>
        <v>6</v>
      </c>
      <c r="X4463">
        <f t="shared" si="2408"/>
        <v>4463</v>
      </c>
      <c r="Y4463">
        <f t="shared" si="2409"/>
        <v>4452</v>
      </c>
      <c r="Z4463">
        <f t="shared" si="2410"/>
        <v>4453</v>
      </c>
      <c r="AA4463">
        <f t="shared" si="2407"/>
        <v>4951</v>
      </c>
      <c r="AB4463">
        <f t="shared" si="2385"/>
        <v>500</v>
      </c>
      <c r="AM4463" t="str">
        <f t="shared" si="2386"/>
        <v>201905LP</v>
      </c>
      <c r="AN4463">
        <f t="shared" ca="1" si="2415"/>
        <v>8.0001904761904719</v>
      </c>
      <c r="AO4463">
        <f t="shared" ca="1" si="2416"/>
        <v>10</v>
      </c>
      <c r="AP4463">
        <f t="shared" ca="1" si="2387"/>
        <v>1</v>
      </c>
      <c r="AQ4463">
        <f t="shared" ca="1" si="2388"/>
        <v>20</v>
      </c>
      <c r="AR4463">
        <f t="shared" ca="1" si="2389"/>
        <v>6</v>
      </c>
      <c r="AS4463">
        <f ca="1">P4463/J4463</f>
        <v>0.14130256998461693</v>
      </c>
    </row>
    <row r="4464" spans="1:51" x14ac:dyDescent="0.4">
      <c r="A4464">
        <f t="shared" si="2384"/>
        <v>201905</v>
      </c>
      <c r="B4464" t="s">
        <v>459</v>
      </c>
      <c r="C4464" t="s">
        <v>647</v>
      </c>
      <c r="D4464" t="str">
        <f t="shared" ca="1" si="2414"/>
        <v>I101</v>
      </c>
      <c r="E4464">
        <f t="shared" ca="1" si="2395"/>
        <v>23</v>
      </c>
      <c r="F4464">
        <f t="shared" ca="1" si="2396"/>
        <v>7</v>
      </c>
      <c r="G4464" t="str">
        <f t="shared" ca="1" si="2411"/>
        <v>S10</v>
      </c>
      <c r="H4464" t="str">
        <f t="shared" ca="1" si="2412"/>
        <v>S106</v>
      </c>
      <c r="I4464">
        <f ca="1">VLOOKUP(D4464,PRC!$A$2:$B$21,2,0)*E4464</f>
        <v>690000</v>
      </c>
      <c r="J4464">
        <f t="shared" ca="1" si="2397"/>
        <v>627896</v>
      </c>
      <c r="K4464">
        <f ca="1">VLOOKUP(D4464,PRC!$A$1:$C$21,3,0)*E4464</f>
        <v>358800</v>
      </c>
      <c r="L4464">
        <f t="shared" ca="1" si="2398"/>
        <v>76000</v>
      </c>
      <c r="M4464">
        <f t="shared" ca="1" si="2399"/>
        <v>14000</v>
      </c>
      <c r="N4464">
        <f t="shared" ca="1" si="2400"/>
        <v>76000</v>
      </c>
      <c r="O4464">
        <f t="shared" ca="1" si="2401"/>
        <v>62000</v>
      </c>
      <c r="P4464">
        <f t="shared" ca="1" si="2413"/>
        <v>41096</v>
      </c>
      <c r="Q4464">
        <f ca="1">IF(P4464&gt;0,1,0)</f>
        <v>1</v>
      </c>
      <c r="R4464">
        <f t="shared" ca="1" si="2402"/>
        <v>9</v>
      </c>
      <c r="S4464">
        <f t="shared" ca="1" si="2403"/>
        <v>11</v>
      </c>
      <c r="T4464">
        <f t="shared" ca="1" si="2404"/>
        <v>2</v>
      </c>
      <c r="U4464">
        <f t="shared" ca="1" si="2405"/>
        <v>11</v>
      </c>
      <c r="V4464">
        <f t="shared" ca="1" si="2406"/>
        <v>9</v>
      </c>
      <c r="X4464">
        <f t="shared" si="2408"/>
        <v>4464</v>
      </c>
      <c r="Y4464">
        <f t="shared" si="2409"/>
        <v>4452</v>
      </c>
      <c r="Z4464">
        <f t="shared" si="2410"/>
        <v>4453</v>
      </c>
      <c r="AA4464">
        <f t="shared" si="2407"/>
        <v>4951</v>
      </c>
      <c r="AB4464">
        <f t="shared" si="2385"/>
        <v>500</v>
      </c>
      <c r="AM4464" t="str">
        <f t="shared" si="2386"/>
        <v>201905LP</v>
      </c>
      <c r="AN4464">
        <f t="shared" ca="1" si="2415"/>
        <v>9.0005797101449296</v>
      </c>
      <c r="AO4464">
        <f t="shared" ca="1" si="2416"/>
        <v>11.014492753623188</v>
      </c>
      <c r="AP4464">
        <f t="shared" ca="1" si="2387"/>
        <v>2.0289855072463765</v>
      </c>
      <c r="AQ4464">
        <f t="shared" ca="1" si="2388"/>
        <v>11.014492753623188</v>
      </c>
      <c r="AR4464">
        <f t="shared" ca="1" si="2389"/>
        <v>8.9855072463768124</v>
      </c>
      <c r="AS4464">
        <f ca="1">P4464/J4464</f>
        <v>6.545032935390574E-2</v>
      </c>
    </row>
    <row r="4465" spans="1:45" x14ac:dyDescent="0.4">
      <c r="A4465">
        <f t="shared" si="2384"/>
        <v>201905</v>
      </c>
      <c r="B4465" t="s">
        <v>460</v>
      </c>
      <c r="C4465" t="s">
        <v>647</v>
      </c>
      <c r="D4465" t="str">
        <f t="shared" ca="1" si="2414"/>
        <v>I114</v>
      </c>
      <c r="E4465">
        <f t="shared" ca="1" si="2395"/>
        <v>13</v>
      </c>
      <c r="F4465">
        <f t="shared" ca="1" si="2396"/>
        <v>5</v>
      </c>
      <c r="G4465" t="str">
        <f t="shared" ca="1" si="2411"/>
        <v>S11</v>
      </c>
      <c r="H4465" t="str">
        <f t="shared" ca="1" si="2412"/>
        <v>S110</v>
      </c>
      <c r="I4465">
        <f ca="1">VLOOKUP(D4465,PRC!$A$2:$B$21,2,0)*E4465</f>
        <v>3120000</v>
      </c>
      <c r="J4465">
        <f t="shared" ca="1" si="2397"/>
        <v>2963996</v>
      </c>
      <c r="K4465">
        <f ca="1">VLOOKUP(D4465,PRC!$A$1:$C$21,3,0)*E4465</f>
        <v>1809600</v>
      </c>
      <c r="L4465">
        <f t="shared" ca="1" si="2398"/>
        <v>406000</v>
      </c>
      <c r="M4465">
        <f t="shared" ca="1" si="2399"/>
        <v>31000</v>
      </c>
      <c r="N4465">
        <f t="shared" ca="1" si="2400"/>
        <v>562000</v>
      </c>
      <c r="O4465">
        <f t="shared" ca="1" si="2401"/>
        <v>312000</v>
      </c>
      <c r="P4465">
        <f t="shared" ca="1" si="2413"/>
        <v>-156604</v>
      </c>
      <c r="Q4465">
        <f ca="1">IF(P4465&gt;0,1,0)</f>
        <v>0</v>
      </c>
      <c r="R4465">
        <f t="shared" ca="1" si="2402"/>
        <v>5</v>
      </c>
      <c r="S4465">
        <f t="shared" ca="1" si="2403"/>
        <v>13</v>
      </c>
      <c r="T4465">
        <f t="shared" ca="1" si="2404"/>
        <v>1</v>
      </c>
      <c r="U4465">
        <f t="shared" ca="1" si="2405"/>
        <v>18</v>
      </c>
      <c r="V4465">
        <f t="shared" ca="1" si="2406"/>
        <v>10</v>
      </c>
      <c r="X4465">
        <f t="shared" si="2408"/>
        <v>4465</v>
      </c>
      <c r="Y4465">
        <f t="shared" si="2409"/>
        <v>4452</v>
      </c>
      <c r="Z4465">
        <f t="shared" si="2410"/>
        <v>4453</v>
      </c>
      <c r="AA4465">
        <f t="shared" si="2407"/>
        <v>4951</v>
      </c>
      <c r="AB4465">
        <f t="shared" si="2385"/>
        <v>500</v>
      </c>
      <c r="AM4465" t="str">
        <f t="shared" si="2386"/>
        <v>201905LP</v>
      </c>
      <c r="AN4465">
        <f t="shared" ca="1" si="2415"/>
        <v>5.000128205128207</v>
      </c>
      <c r="AO4465">
        <f t="shared" ca="1" si="2416"/>
        <v>13.012820512820515</v>
      </c>
      <c r="AP4465">
        <f t="shared" ca="1" si="2387"/>
        <v>0.9935897435897435</v>
      </c>
      <c r="AQ4465">
        <f t="shared" ca="1" si="2388"/>
        <v>18.012820512820511</v>
      </c>
      <c r="AR4465">
        <f t="shared" ca="1" si="2389"/>
        <v>10</v>
      </c>
      <c r="AS4465">
        <f ca="1">P4465/J4465</f>
        <v>-5.2835428927704355E-2</v>
      </c>
    </row>
    <row r="4466" spans="1:45" x14ac:dyDescent="0.4">
      <c r="A4466">
        <f t="shared" si="2384"/>
        <v>201905</v>
      </c>
      <c r="B4466" t="s">
        <v>461</v>
      </c>
      <c r="C4466" t="s">
        <v>647</v>
      </c>
      <c r="D4466" t="str">
        <f t="shared" ca="1" si="2414"/>
        <v>I105</v>
      </c>
      <c r="E4466">
        <f t="shared" ca="1" si="2395"/>
        <v>13</v>
      </c>
      <c r="F4466">
        <f t="shared" ca="1" si="2396"/>
        <v>10</v>
      </c>
      <c r="G4466" t="str">
        <f t="shared" ca="1" si="2411"/>
        <v>S10</v>
      </c>
      <c r="H4466" t="str">
        <f t="shared" ca="1" si="2412"/>
        <v>S108</v>
      </c>
      <c r="I4466">
        <f ca="1">VLOOKUP(D4466,PRC!$A$2:$B$21,2,0)*E4466</f>
        <v>1300000</v>
      </c>
      <c r="J4466">
        <f t="shared" ca="1" si="2397"/>
        <v>1221996</v>
      </c>
      <c r="K4466">
        <f ca="1">VLOOKUP(D4466,PRC!$A$1:$C$21,3,0)*E4466</f>
        <v>767000</v>
      </c>
      <c r="L4466">
        <f t="shared" ca="1" si="2398"/>
        <v>195000</v>
      </c>
      <c r="M4466">
        <f t="shared" ca="1" si="2399"/>
        <v>39000</v>
      </c>
      <c r="N4466">
        <f t="shared" ca="1" si="2400"/>
        <v>143000</v>
      </c>
      <c r="O4466">
        <f t="shared" ca="1" si="2401"/>
        <v>91000</v>
      </c>
      <c r="P4466">
        <f t="shared" ca="1" si="2413"/>
        <v>-13004</v>
      </c>
      <c r="Q4466">
        <f ca="1">IF(P4466&gt;0,1,0)</f>
        <v>0</v>
      </c>
      <c r="R4466">
        <f t="shared" ca="1" si="2402"/>
        <v>6</v>
      </c>
      <c r="S4466">
        <f t="shared" ca="1" si="2403"/>
        <v>15</v>
      </c>
      <c r="T4466">
        <f t="shared" ca="1" si="2404"/>
        <v>3</v>
      </c>
      <c r="U4466">
        <f t="shared" ca="1" si="2405"/>
        <v>11</v>
      </c>
      <c r="V4466">
        <f t="shared" ca="1" si="2406"/>
        <v>7</v>
      </c>
      <c r="X4466">
        <f t="shared" si="2408"/>
        <v>4466</v>
      </c>
      <c r="Y4466">
        <f t="shared" si="2409"/>
        <v>4452</v>
      </c>
      <c r="Z4466">
        <f t="shared" si="2410"/>
        <v>4453</v>
      </c>
      <c r="AA4466">
        <f t="shared" si="2407"/>
        <v>4951</v>
      </c>
      <c r="AB4466">
        <f t="shared" si="2385"/>
        <v>500</v>
      </c>
      <c r="AM4466" t="str">
        <f t="shared" si="2386"/>
        <v>201905LP</v>
      </c>
      <c r="AN4466">
        <f t="shared" ca="1" si="2415"/>
        <v>6.0003076923076932</v>
      </c>
      <c r="AO4466">
        <f t="shared" ca="1" si="2416"/>
        <v>15</v>
      </c>
      <c r="AP4466">
        <f t="shared" ca="1" si="2387"/>
        <v>3</v>
      </c>
      <c r="AQ4466">
        <f t="shared" ca="1" si="2388"/>
        <v>11</v>
      </c>
      <c r="AR4466">
        <f t="shared" ca="1" si="2389"/>
        <v>7.0000000000000009</v>
      </c>
      <c r="AS4466">
        <f ca="1">P4466/J4466</f>
        <v>-1.0641606028170304E-2</v>
      </c>
    </row>
    <row r="4467" spans="1:45" x14ac:dyDescent="0.4">
      <c r="A4467">
        <f t="shared" si="2384"/>
        <v>201905</v>
      </c>
      <c r="B4467" t="s">
        <v>462</v>
      </c>
      <c r="C4467" t="s">
        <v>647</v>
      </c>
      <c r="D4467" t="str">
        <f t="shared" ca="1" si="2414"/>
        <v>I116</v>
      </c>
      <c r="E4467">
        <f t="shared" ca="1" si="2395"/>
        <v>12</v>
      </c>
      <c r="F4467">
        <f t="shared" ca="1" si="2396"/>
        <v>5</v>
      </c>
      <c r="G4467" t="str">
        <f t="shared" ca="1" si="2411"/>
        <v>S11</v>
      </c>
      <c r="H4467" t="str">
        <f t="shared" ca="1" si="2412"/>
        <v>S117</v>
      </c>
      <c r="I4467">
        <f ca="1">VLOOKUP(D4467,PRC!$A$2:$B$21,2,0)*E4467</f>
        <v>17520000</v>
      </c>
      <c r="J4467">
        <f t="shared" ca="1" si="2397"/>
        <v>15767996</v>
      </c>
      <c r="K4467">
        <f ca="1">VLOOKUP(D4467,PRC!$A$1:$C$21,3,0)*E4467</f>
        <v>10512000</v>
      </c>
      <c r="L4467">
        <f t="shared" ca="1" si="2398"/>
        <v>1927000</v>
      </c>
      <c r="M4467">
        <f t="shared" ca="1" si="2399"/>
        <v>350000</v>
      </c>
      <c r="N4467">
        <f t="shared" ca="1" si="2400"/>
        <v>2978000</v>
      </c>
      <c r="O4467">
        <f t="shared" ca="1" si="2401"/>
        <v>1402000</v>
      </c>
      <c r="P4467">
        <f t="shared" ca="1" si="2413"/>
        <v>-1401004</v>
      </c>
      <c r="Q4467">
        <f ca="1">IF(P4467&gt;0,1,0)</f>
        <v>0</v>
      </c>
      <c r="R4467">
        <f t="shared" ca="1" si="2402"/>
        <v>10</v>
      </c>
      <c r="S4467">
        <f t="shared" ca="1" si="2403"/>
        <v>11</v>
      </c>
      <c r="T4467">
        <f t="shared" ca="1" si="2404"/>
        <v>2</v>
      </c>
      <c r="U4467">
        <f t="shared" ca="1" si="2405"/>
        <v>17</v>
      </c>
      <c r="V4467">
        <f t="shared" ca="1" si="2406"/>
        <v>8</v>
      </c>
      <c r="X4467">
        <f t="shared" si="2408"/>
        <v>4467</v>
      </c>
      <c r="Y4467">
        <f t="shared" si="2409"/>
        <v>4452</v>
      </c>
      <c r="Z4467">
        <f t="shared" si="2410"/>
        <v>4453</v>
      </c>
      <c r="AA4467">
        <f t="shared" si="2407"/>
        <v>4951</v>
      </c>
      <c r="AB4467">
        <f t="shared" si="2385"/>
        <v>500</v>
      </c>
      <c r="AM4467" t="str">
        <f t="shared" si="2386"/>
        <v>201905LP</v>
      </c>
      <c r="AN4467">
        <f t="shared" ca="1" si="2415"/>
        <v>10.000022831050225</v>
      </c>
      <c r="AO4467">
        <f t="shared" ca="1" si="2416"/>
        <v>10.998858447488583</v>
      </c>
      <c r="AP4467">
        <f t="shared" ca="1" si="2387"/>
        <v>1.9977168949771689</v>
      </c>
      <c r="AQ4467">
        <f t="shared" ca="1" si="2388"/>
        <v>16.99771689497717</v>
      </c>
      <c r="AR4467">
        <f t="shared" ca="1" si="2389"/>
        <v>8.0022831050228316</v>
      </c>
      <c r="AS4467">
        <f ca="1">P4467/J4467</f>
        <v>-8.8851113356446812E-2</v>
      </c>
    </row>
    <row r="4468" spans="1:45" x14ac:dyDescent="0.4">
      <c r="A4468">
        <f t="shared" si="2384"/>
        <v>201905</v>
      </c>
      <c r="B4468" t="s">
        <v>463</v>
      </c>
      <c r="C4468" t="s">
        <v>647</v>
      </c>
      <c r="D4468" t="str">
        <f t="shared" ca="1" si="2414"/>
        <v>I106</v>
      </c>
      <c r="E4468">
        <f t="shared" ca="1" si="2395"/>
        <v>13</v>
      </c>
      <c r="F4468">
        <f t="shared" ca="1" si="2396"/>
        <v>10</v>
      </c>
      <c r="G4468" t="str">
        <f t="shared" ca="1" si="2411"/>
        <v>S11</v>
      </c>
      <c r="H4468" t="str">
        <f t="shared" ca="1" si="2412"/>
        <v>S119</v>
      </c>
      <c r="I4468">
        <f ca="1">VLOOKUP(D4468,PRC!$A$2:$B$21,2,0)*E4468</f>
        <v>260000</v>
      </c>
      <c r="J4468">
        <f t="shared" ca="1" si="2397"/>
        <v>244396</v>
      </c>
      <c r="K4468">
        <f ca="1">VLOOKUP(D4468,PRC!$A$1:$C$21,3,0)*E4468</f>
        <v>137800</v>
      </c>
      <c r="L4468">
        <f t="shared" ca="1" si="2398"/>
        <v>36000</v>
      </c>
      <c r="M4468">
        <f t="shared" ca="1" si="2399"/>
        <v>8000</v>
      </c>
      <c r="N4468">
        <f t="shared" ca="1" si="2400"/>
        <v>49000</v>
      </c>
      <c r="O4468">
        <f t="shared" ca="1" si="2401"/>
        <v>26000</v>
      </c>
      <c r="P4468">
        <f t="shared" ca="1" si="2413"/>
        <v>-12404</v>
      </c>
      <c r="Q4468">
        <f ca="1">IF(P4468&gt;0,1,0)</f>
        <v>0</v>
      </c>
      <c r="R4468">
        <f t="shared" ca="1" si="2402"/>
        <v>6</v>
      </c>
      <c r="S4468">
        <f t="shared" ca="1" si="2403"/>
        <v>14</v>
      </c>
      <c r="T4468">
        <f t="shared" ca="1" si="2404"/>
        <v>3</v>
      </c>
      <c r="U4468">
        <f t="shared" ca="1" si="2405"/>
        <v>19</v>
      </c>
      <c r="V4468">
        <f t="shared" ca="1" si="2406"/>
        <v>10</v>
      </c>
      <c r="X4468">
        <f t="shared" si="2408"/>
        <v>4468</v>
      </c>
      <c r="Y4468">
        <f t="shared" si="2409"/>
        <v>4452</v>
      </c>
      <c r="Z4468">
        <f t="shared" si="2410"/>
        <v>4453</v>
      </c>
      <c r="AA4468">
        <f t="shared" si="2407"/>
        <v>4951</v>
      </c>
      <c r="AB4468">
        <f t="shared" si="2385"/>
        <v>500</v>
      </c>
      <c r="AM4468" t="str">
        <f t="shared" si="2386"/>
        <v>201905LP</v>
      </c>
      <c r="AN4468">
        <f t="shared" ca="1" si="2415"/>
        <v>6.0015384615384582</v>
      </c>
      <c r="AO4468">
        <f t="shared" ca="1" si="2416"/>
        <v>13.846153846153847</v>
      </c>
      <c r="AP4468">
        <f t="shared" ca="1" si="2387"/>
        <v>3.0769230769230771</v>
      </c>
      <c r="AQ4468">
        <f t="shared" ca="1" si="2388"/>
        <v>18.846153846153847</v>
      </c>
      <c r="AR4468">
        <f t="shared" ca="1" si="2389"/>
        <v>10</v>
      </c>
      <c r="AS4468">
        <f ca="1">P4468/J4468</f>
        <v>-5.0753694823155865E-2</v>
      </c>
    </row>
    <row r="4469" spans="1:45" x14ac:dyDescent="0.4">
      <c r="A4469">
        <f t="shared" si="2384"/>
        <v>201905</v>
      </c>
      <c r="B4469" t="s">
        <v>464</v>
      </c>
      <c r="C4469" t="s">
        <v>647</v>
      </c>
      <c r="D4469" t="str">
        <f t="shared" ca="1" si="2414"/>
        <v>I107</v>
      </c>
      <c r="E4469">
        <f t="shared" ca="1" si="2395"/>
        <v>20</v>
      </c>
      <c r="F4469">
        <f t="shared" ca="1" si="2396"/>
        <v>6</v>
      </c>
      <c r="G4469" t="str">
        <f t="shared" ca="1" si="2411"/>
        <v>S10</v>
      </c>
      <c r="H4469" t="str">
        <f t="shared" ca="1" si="2412"/>
        <v>S104</v>
      </c>
      <c r="I4469">
        <f ca="1">VLOOKUP(D4469,PRC!$A$2:$B$21,2,0)*E4469</f>
        <v>3000000</v>
      </c>
      <c r="J4469">
        <f t="shared" ca="1" si="2397"/>
        <v>2819996</v>
      </c>
      <c r="K4469">
        <f ca="1">VLOOKUP(D4469,PRC!$A$1:$C$21,3,0)*E4469</f>
        <v>1710000</v>
      </c>
      <c r="L4469">
        <f t="shared" ca="1" si="2398"/>
        <v>420000</v>
      </c>
      <c r="M4469">
        <f t="shared" ca="1" si="2399"/>
        <v>90000</v>
      </c>
      <c r="N4469">
        <f t="shared" ca="1" si="2400"/>
        <v>390000</v>
      </c>
      <c r="O4469">
        <f t="shared" ca="1" si="2401"/>
        <v>150000</v>
      </c>
      <c r="P4469">
        <f t="shared" ca="1" si="2413"/>
        <v>59996</v>
      </c>
      <c r="Q4469">
        <f ca="1">IF(P4469&gt;0,1,0)</f>
        <v>1</v>
      </c>
      <c r="R4469">
        <f t="shared" ca="1" si="2402"/>
        <v>6</v>
      </c>
      <c r="S4469">
        <f t="shared" ca="1" si="2403"/>
        <v>14</v>
      </c>
      <c r="T4469">
        <f t="shared" ca="1" si="2404"/>
        <v>3</v>
      </c>
      <c r="U4469">
        <f t="shared" ca="1" si="2405"/>
        <v>13</v>
      </c>
      <c r="V4469">
        <f t="shared" ca="1" si="2406"/>
        <v>5</v>
      </c>
      <c r="X4469">
        <f t="shared" si="2408"/>
        <v>4469</v>
      </c>
      <c r="Y4469">
        <f t="shared" si="2409"/>
        <v>4452</v>
      </c>
      <c r="Z4469">
        <f t="shared" si="2410"/>
        <v>4453</v>
      </c>
      <c r="AA4469">
        <f t="shared" si="2407"/>
        <v>4951</v>
      </c>
      <c r="AB4469">
        <f t="shared" si="2385"/>
        <v>500</v>
      </c>
      <c r="AM4469" t="str">
        <f t="shared" si="2386"/>
        <v>201905LP</v>
      </c>
      <c r="AN4469">
        <f t="shared" ca="1" si="2415"/>
        <v>6.0001333333333351</v>
      </c>
      <c r="AO4469">
        <f t="shared" ca="1" si="2416"/>
        <v>14.000000000000002</v>
      </c>
      <c r="AP4469">
        <f t="shared" ca="1" si="2387"/>
        <v>3</v>
      </c>
      <c r="AQ4469">
        <f t="shared" ca="1" si="2388"/>
        <v>13</v>
      </c>
      <c r="AR4469">
        <f t="shared" ca="1" si="2389"/>
        <v>5</v>
      </c>
      <c r="AS4469">
        <f ca="1">P4469/J4469</f>
        <v>2.1275207482563806E-2</v>
      </c>
    </row>
    <row r="4470" spans="1:45" x14ac:dyDescent="0.4">
      <c r="A4470">
        <f t="shared" si="2384"/>
        <v>201905</v>
      </c>
      <c r="B4470" t="s">
        <v>465</v>
      </c>
      <c r="C4470" t="s">
        <v>647</v>
      </c>
      <c r="D4470" t="str">
        <f t="shared" ca="1" si="2414"/>
        <v>I114</v>
      </c>
      <c r="E4470">
        <f t="shared" ca="1" si="2395"/>
        <v>20</v>
      </c>
      <c r="F4470">
        <f t="shared" ca="1" si="2396"/>
        <v>9</v>
      </c>
      <c r="G4470" t="str">
        <f t="shared" ca="1" si="2411"/>
        <v>S11</v>
      </c>
      <c r="H4470" t="str">
        <f t="shared" ca="1" si="2412"/>
        <v>S110</v>
      </c>
      <c r="I4470">
        <f ca="1">VLOOKUP(D4470,PRC!$A$2:$B$21,2,0)*E4470</f>
        <v>4800000</v>
      </c>
      <c r="J4470">
        <f t="shared" ca="1" si="2397"/>
        <v>4319996</v>
      </c>
      <c r="K4470">
        <f ca="1">VLOOKUP(D4470,PRC!$A$1:$C$21,3,0)*E4470</f>
        <v>2784000</v>
      </c>
      <c r="L4470">
        <f t="shared" ca="1" si="2398"/>
        <v>624000</v>
      </c>
      <c r="M4470">
        <f t="shared" ca="1" si="2399"/>
        <v>96000</v>
      </c>
      <c r="N4470">
        <f t="shared" ca="1" si="2400"/>
        <v>480000</v>
      </c>
      <c r="O4470">
        <f t="shared" ca="1" si="2401"/>
        <v>288000</v>
      </c>
      <c r="P4470">
        <f t="shared" ca="1" si="2413"/>
        <v>47996</v>
      </c>
      <c r="Q4470">
        <f ca="1">IF(P4470&gt;0,1,0)</f>
        <v>1</v>
      </c>
      <c r="R4470">
        <f t="shared" ca="1" si="2402"/>
        <v>10</v>
      </c>
      <c r="S4470">
        <f t="shared" ca="1" si="2403"/>
        <v>13</v>
      </c>
      <c r="T4470">
        <f t="shared" ca="1" si="2404"/>
        <v>2</v>
      </c>
      <c r="U4470">
        <f t="shared" ca="1" si="2405"/>
        <v>10</v>
      </c>
      <c r="V4470">
        <f t="shared" ca="1" si="2406"/>
        <v>6</v>
      </c>
      <c r="X4470">
        <f t="shared" si="2408"/>
        <v>4470</v>
      </c>
      <c r="Y4470">
        <f t="shared" si="2409"/>
        <v>4452</v>
      </c>
      <c r="Z4470">
        <f t="shared" si="2410"/>
        <v>4453</v>
      </c>
      <c r="AA4470">
        <f t="shared" si="2407"/>
        <v>4951</v>
      </c>
      <c r="AB4470">
        <f t="shared" si="2385"/>
        <v>500</v>
      </c>
      <c r="AM4470" t="str">
        <f t="shared" si="2386"/>
        <v>201905LP</v>
      </c>
      <c r="AN4470">
        <f t="shared" ca="1" si="2415"/>
        <v>10.000083333333333</v>
      </c>
      <c r="AO4470">
        <f t="shared" ca="1" si="2416"/>
        <v>13</v>
      </c>
      <c r="AP4470">
        <f t="shared" ca="1" si="2387"/>
        <v>2</v>
      </c>
      <c r="AQ4470">
        <f t="shared" ca="1" si="2388"/>
        <v>10</v>
      </c>
      <c r="AR4470">
        <f t="shared" ca="1" si="2389"/>
        <v>6</v>
      </c>
      <c r="AS4470">
        <f ca="1">P4470/J4470</f>
        <v>1.1110195472403215E-2</v>
      </c>
    </row>
    <row r="4471" spans="1:45" x14ac:dyDescent="0.4">
      <c r="A4471">
        <f t="shared" si="2384"/>
        <v>201905</v>
      </c>
      <c r="B4471" t="s">
        <v>466</v>
      </c>
      <c r="C4471" t="s">
        <v>647</v>
      </c>
      <c r="D4471" t="str">
        <f t="shared" ca="1" si="2414"/>
        <v>I120</v>
      </c>
      <c r="E4471">
        <f t="shared" ca="1" si="2395"/>
        <v>18</v>
      </c>
      <c r="F4471">
        <f t="shared" ca="1" si="2396"/>
        <v>5</v>
      </c>
      <c r="G4471" t="str">
        <f t="shared" ca="1" si="2411"/>
        <v>S10</v>
      </c>
      <c r="H4471" t="str">
        <f t="shared" ca="1" si="2412"/>
        <v>S107</v>
      </c>
      <c r="I4471">
        <f ca="1">VLOOKUP(D4471,PRC!$A$2:$B$21,2,0)*E4471</f>
        <v>77400000</v>
      </c>
      <c r="J4471">
        <f t="shared" ca="1" si="2397"/>
        <v>69659996</v>
      </c>
      <c r="K4471">
        <f ca="1">VLOOKUP(D4471,PRC!$A$1:$C$21,3,0)*E4471</f>
        <v>34830000</v>
      </c>
      <c r="L4471">
        <f t="shared" ca="1" si="2398"/>
        <v>10062000</v>
      </c>
      <c r="M4471">
        <f t="shared" ca="1" si="2399"/>
        <v>774000</v>
      </c>
      <c r="N4471">
        <f t="shared" ca="1" si="2400"/>
        <v>13158000</v>
      </c>
      <c r="O4471">
        <f t="shared" ca="1" si="2401"/>
        <v>3870000</v>
      </c>
      <c r="P4471">
        <f t="shared" ca="1" si="2413"/>
        <v>6965996</v>
      </c>
      <c r="Q4471">
        <f ca="1">IF(P4471&gt;0,1,0)</f>
        <v>1</v>
      </c>
      <c r="R4471">
        <f t="shared" ca="1" si="2402"/>
        <v>10</v>
      </c>
      <c r="S4471">
        <f t="shared" ca="1" si="2403"/>
        <v>13</v>
      </c>
      <c r="T4471">
        <f t="shared" ca="1" si="2404"/>
        <v>1</v>
      </c>
      <c r="U4471">
        <f t="shared" ca="1" si="2405"/>
        <v>17</v>
      </c>
      <c r="V4471">
        <f t="shared" ca="1" si="2406"/>
        <v>5</v>
      </c>
      <c r="X4471">
        <f t="shared" si="2408"/>
        <v>4471</v>
      </c>
      <c r="Y4471">
        <f t="shared" si="2409"/>
        <v>4452</v>
      </c>
      <c r="Z4471">
        <f t="shared" si="2410"/>
        <v>4453</v>
      </c>
      <c r="AA4471">
        <f t="shared" si="2407"/>
        <v>4951</v>
      </c>
      <c r="AB4471">
        <f t="shared" si="2385"/>
        <v>500</v>
      </c>
      <c r="AM4471" t="str">
        <f t="shared" si="2386"/>
        <v>201905LP</v>
      </c>
      <c r="AN4471">
        <f t="shared" ca="1" si="2415"/>
        <v>10.000005167958658</v>
      </c>
      <c r="AO4471">
        <f t="shared" ca="1" si="2416"/>
        <v>13</v>
      </c>
      <c r="AP4471">
        <f t="shared" ca="1" si="2387"/>
        <v>1</v>
      </c>
      <c r="AQ4471">
        <f t="shared" ca="1" si="2388"/>
        <v>17</v>
      </c>
      <c r="AR4471">
        <f t="shared" ca="1" si="2389"/>
        <v>5</v>
      </c>
      <c r="AS4471">
        <f ca="1">P4471/J4471</f>
        <v>9.9999948320410467E-2</v>
      </c>
    </row>
    <row r="4472" spans="1:45" x14ac:dyDescent="0.4">
      <c r="A4472">
        <f t="shared" si="2384"/>
        <v>201905</v>
      </c>
      <c r="B4472" t="s">
        <v>467</v>
      </c>
      <c r="C4472" t="s">
        <v>647</v>
      </c>
      <c r="D4472" t="str">
        <f t="shared" ca="1" si="2414"/>
        <v>I111</v>
      </c>
      <c r="E4472">
        <f t="shared" ca="1" si="2395"/>
        <v>29</v>
      </c>
      <c r="F4472">
        <f t="shared" ca="1" si="2396"/>
        <v>5</v>
      </c>
      <c r="G4472" t="str">
        <f t="shared" ca="1" si="2411"/>
        <v>S11</v>
      </c>
      <c r="H4472" t="str">
        <f t="shared" ca="1" si="2412"/>
        <v>S110</v>
      </c>
      <c r="I4472">
        <f ca="1">VLOOKUP(D4472,PRC!$A$2:$B$21,2,0)*E4472</f>
        <v>4350000</v>
      </c>
      <c r="J4472">
        <f t="shared" ca="1" si="2397"/>
        <v>4001996</v>
      </c>
      <c r="K4472">
        <f ca="1">VLOOKUP(D4472,PRC!$A$1:$C$21,3,0)*E4472</f>
        <v>2305500</v>
      </c>
      <c r="L4472">
        <f t="shared" ca="1" si="2398"/>
        <v>479000</v>
      </c>
      <c r="M4472">
        <f t="shared" ca="1" si="2399"/>
        <v>87000</v>
      </c>
      <c r="N4472">
        <f t="shared" ca="1" si="2400"/>
        <v>783000</v>
      </c>
      <c r="O4472">
        <f t="shared" ca="1" si="2401"/>
        <v>261000</v>
      </c>
      <c r="P4472">
        <f t="shared" ca="1" si="2413"/>
        <v>86496</v>
      </c>
      <c r="Q4472">
        <f ca="1">IF(P4472&gt;0,1,0)</f>
        <v>1</v>
      </c>
      <c r="R4472">
        <f t="shared" ca="1" si="2402"/>
        <v>8</v>
      </c>
      <c r="S4472">
        <f t="shared" ca="1" si="2403"/>
        <v>11</v>
      </c>
      <c r="T4472">
        <f t="shared" ca="1" si="2404"/>
        <v>2</v>
      </c>
      <c r="U4472">
        <f t="shared" ca="1" si="2405"/>
        <v>18</v>
      </c>
      <c r="V4472">
        <f t="shared" ca="1" si="2406"/>
        <v>6</v>
      </c>
      <c r="X4472">
        <f t="shared" si="2408"/>
        <v>4472</v>
      </c>
      <c r="Y4472">
        <f t="shared" si="2409"/>
        <v>4452</v>
      </c>
      <c r="Z4472">
        <f t="shared" si="2410"/>
        <v>4453</v>
      </c>
      <c r="AA4472">
        <f t="shared" si="2407"/>
        <v>4951</v>
      </c>
      <c r="AB4472">
        <f t="shared" si="2385"/>
        <v>500</v>
      </c>
      <c r="AM4472" t="str">
        <f t="shared" si="2386"/>
        <v>201905LP</v>
      </c>
      <c r="AN4472">
        <f t="shared" ca="1" si="2415"/>
        <v>8.0000919540229916</v>
      </c>
      <c r="AO4472">
        <f t="shared" ca="1" si="2416"/>
        <v>11.011494252873563</v>
      </c>
      <c r="AP4472">
        <f t="shared" ca="1" si="2387"/>
        <v>2</v>
      </c>
      <c r="AQ4472">
        <f t="shared" ca="1" si="2388"/>
        <v>18</v>
      </c>
      <c r="AR4472">
        <f t="shared" ca="1" si="2389"/>
        <v>6</v>
      </c>
      <c r="AS4472">
        <f ca="1">P4472/J4472</f>
        <v>2.1613215005712151E-2</v>
      </c>
    </row>
    <row r="4473" spans="1:45" x14ac:dyDescent="0.4">
      <c r="A4473">
        <f t="shared" si="2384"/>
        <v>201905</v>
      </c>
      <c r="B4473" t="s">
        <v>468</v>
      </c>
      <c r="C4473" t="s">
        <v>647</v>
      </c>
      <c r="D4473" t="str">
        <f t="shared" ca="1" si="2414"/>
        <v>I101</v>
      </c>
      <c r="E4473">
        <f t="shared" ca="1" si="2395"/>
        <v>30</v>
      </c>
      <c r="F4473">
        <f t="shared" ca="1" si="2396"/>
        <v>7</v>
      </c>
      <c r="G4473" t="str">
        <f t="shared" ca="1" si="2411"/>
        <v>S10</v>
      </c>
      <c r="H4473" t="str">
        <f t="shared" ca="1" si="2412"/>
        <v>S107</v>
      </c>
      <c r="I4473">
        <f ca="1">VLOOKUP(D4473,PRC!$A$2:$B$21,2,0)*E4473</f>
        <v>900000</v>
      </c>
      <c r="J4473">
        <f t="shared" ca="1" si="2397"/>
        <v>845996</v>
      </c>
      <c r="K4473">
        <f ca="1">VLOOKUP(D4473,PRC!$A$1:$C$21,3,0)*E4473</f>
        <v>468000</v>
      </c>
      <c r="L4473">
        <f t="shared" ca="1" si="2398"/>
        <v>99000</v>
      </c>
      <c r="M4473">
        <f t="shared" ca="1" si="2399"/>
        <v>27000</v>
      </c>
      <c r="N4473">
        <f t="shared" ca="1" si="2400"/>
        <v>99000</v>
      </c>
      <c r="O4473">
        <f t="shared" ca="1" si="2401"/>
        <v>81000</v>
      </c>
      <c r="P4473">
        <f t="shared" ca="1" si="2413"/>
        <v>71996</v>
      </c>
      <c r="Q4473">
        <f ca="1">IF(P4473&gt;0,1,0)</f>
        <v>1</v>
      </c>
      <c r="R4473">
        <f t="shared" ca="1" si="2402"/>
        <v>6</v>
      </c>
      <c r="S4473">
        <f t="shared" ca="1" si="2403"/>
        <v>11</v>
      </c>
      <c r="T4473">
        <f t="shared" ca="1" si="2404"/>
        <v>3</v>
      </c>
      <c r="U4473">
        <f t="shared" ca="1" si="2405"/>
        <v>11</v>
      </c>
      <c r="V4473">
        <f t="shared" ca="1" si="2406"/>
        <v>9</v>
      </c>
      <c r="X4473">
        <f t="shared" si="2408"/>
        <v>4473</v>
      </c>
      <c r="Y4473">
        <f t="shared" si="2409"/>
        <v>4452</v>
      </c>
      <c r="Z4473">
        <f t="shared" si="2410"/>
        <v>4453</v>
      </c>
      <c r="AA4473">
        <f t="shared" si="2407"/>
        <v>4951</v>
      </c>
      <c r="AB4473">
        <f t="shared" si="2385"/>
        <v>500</v>
      </c>
      <c r="AM4473" t="str">
        <f t="shared" si="2386"/>
        <v>201905LP</v>
      </c>
      <c r="AN4473">
        <f t="shared" ca="1" si="2415"/>
        <v>6.000444444444442</v>
      </c>
      <c r="AO4473">
        <f t="shared" ca="1" si="2416"/>
        <v>11</v>
      </c>
      <c r="AP4473">
        <f t="shared" ca="1" si="2387"/>
        <v>3</v>
      </c>
      <c r="AQ4473">
        <f t="shared" ca="1" si="2388"/>
        <v>11</v>
      </c>
      <c r="AR4473">
        <f t="shared" ca="1" si="2389"/>
        <v>9</v>
      </c>
      <c r="AS4473">
        <f ca="1">P4473/J4473</f>
        <v>8.5102057220128702E-2</v>
      </c>
    </row>
    <row r="4474" spans="1:45" x14ac:dyDescent="0.4">
      <c r="A4474">
        <f t="shared" si="2384"/>
        <v>201905</v>
      </c>
      <c r="B4474" t="s">
        <v>469</v>
      </c>
      <c r="C4474" t="s">
        <v>647</v>
      </c>
      <c r="D4474" t="str">
        <f t="shared" ca="1" si="2414"/>
        <v>I101</v>
      </c>
      <c r="E4474">
        <f t="shared" ca="1" si="2395"/>
        <v>24</v>
      </c>
      <c r="F4474">
        <f t="shared" ca="1" si="2396"/>
        <v>6</v>
      </c>
      <c r="G4474" t="str">
        <f t="shared" ca="1" si="2411"/>
        <v>S10</v>
      </c>
      <c r="H4474" t="str">
        <f t="shared" ca="1" si="2412"/>
        <v>S108</v>
      </c>
      <c r="I4474">
        <f ca="1">VLOOKUP(D4474,PRC!$A$2:$B$21,2,0)*E4474</f>
        <v>720000</v>
      </c>
      <c r="J4474">
        <f t="shared" ca="1" si="2397"/>
        <v>683996</v>
      </c>
      <c r="K4474">
        <f ca="1">VLOOKUP(D4474,PRC!$A$1:$C$21,3,0)*E4474</f>
        <v>374400</v>
      </c>
      <c r="L4474">
        <f t="shared" ca="1" si="2398"/>
        <v>108000</v>
      </c>
      <c r="M4474">
        <f t="shared" ca="1" si="2399"/>
        <v>7000</v>
      </c>
      <c r="N4474">
        <f t="shared" ca="1" si="2400"/>
        <v>108000</v>
      </c>
      <c r="O4474">
        <f t="shared" ca="1" si="2401"/>
        <v>36000</v>
      </c>
      <c r="P4474">
        <f t="shared" ca="1" si="2413"/>
        <v>50596</v>
      </c>
      <c r="Q4474">
        <f ca="1">IF(P4474&gt;0,1,0)</f>
        <v>1</v>
      </c>
      <c r="R4474">
        <f t="shared" ca="1" si="2402"/>
        <v>5</v>
      </c>
      <c r="S4474">
        <f t="shared" ca="1" si="2403"/>
        <v>15</v>
      </c>
      <c r="T4474">
        <f t="shared" ca="1" si="2404"/>
        <v>1</v>
      </c>
      <c r="U4474">
        <f t="shared" ca="1" si="2405"/>
        <v>15</v>
      </c>
      <c r="V4474">
        <f t="shared" ca="1" si="2406"/>
        <v>5</v>
      </c>
      <c r="X4474">
        <f t="shared" si="2408"/>
        <v>4474</v>
      </c>
      <c r="Y4474">
        <f t="shared" si="2409"/>
        <v>4452</v>
      </c>
      <c r="Z4474">
        <f t="shared" si="2410"/>
        <v>4453</v>
      </c>
      <c r="AA4474">
        <f t="shared" si="2407"/>
        <v>4951</v>
      </c>
      <c r="AB4474">
        <f t="shared" si="2385"/>
        <v>500</v>
      </c>
      <c r="AM4474" t="str">
        <f t="shared" si="2386"/>
        <v>201905LP</v>
      </c>
      <c r="AN4474">
        <f t="shared" ca="1" si="2415"/>
        <v>5.0005555555555521</v>
      </c>
      <c r="AO4474">
        <f t="shared" ca="1" si="2416"/>
        <v>15</v>
      </c>
      <c r="AP4474">
        <f t="shared" ca="1" si="2387"/>
        <v>0.97222222222222221</v>
      </c>
      <c r="AQ4474">
        <f t="shared" ca="1" si="2388"/>
        <v>15</v>
      </c>
      <c r="AR4474">
        <f t="shared" ca="1" si="2389"/>
        <v>5</v>
      </c>
      <c r="AS4474">
        <f ca="1">P4474/J4474</f>
        <v>7.3971192813993059E-2</v>
      </c>
    </row>
    <row r="4475" spans="1:45" x14ac:dyDescent="0.4">
      <c r="A4475">
        <f t="shared" si="2384"/>
        <v>201905</v>
      </c>
      <c r="B4475" t="s">
        <v>470</v>
      </c>
      <c r="C4475" t="s">
        <v>647</v>
      </c>
      <c r="D4475" t="str">
        <f t="shared" ca="1" si="2414"/>
        <v>I105</v>
      </c>
      <c r="E4475">
        <f t="shared" ca="1" si="2395"/>
        <v>19</v>
      </c>
      <c r="F4475">
        <f t="shared" ca="1" si="2396"/>
        <v>8</v>
      </c>
      <c r="G4475" t="str">
        <f t="shared" ca="1" si="2411"/>
        <v>S11</v>
      </c>
      <c r="H4475" t="str">
        <f t="shared" ca="1" si="2412"/>
        <v>S111</v>
      </c>
      <c r="I4475">
        <f ca="1">VLOOKUP(D4475,PRC!$A$2:$B$21,2,0)*E4475</f>
        <v>1900000</v>
      </c>
      <c r="J4475">
        <f t="shared" ca="1" si="2397"/>
        <v>1747996</v>
      </c>
      <c r="K4475">
        <f ca="1">VLOOKUP(D4475,PRC!$A$1:$C$21,3,0)*E4475</f>
        <v>1121000</v>
      </c>
      <c r="L4475">
        <f t="shared" ca="1" si="2398"/>
        <v>190000</v>
      </c>
      <c r="M4475">
        <f t="shared" ca="1" si="2399"/>
        <v>38000</v>
      </c>
      <c r="N4475">
        <f t="shared" ca="1" si="2400"/>
        <v>304000</v>
      </c>
      <c r="O4475">
        <f t="shared" ca="1" si="2401"/>
        <v>133000</v>
      </c>
      <c r="P4475">
        <f t="shared" ca="1" si="2413"/>
        <v>-38004</v>
      </c>
      <c r="Q4475">
        <f ca="1">IF(P4475&gt;0,1,0)</f>
        <v>0</v>
      </c>
      <c r="R4475">
        <f t="shared" ca="1" si="2402"/>
        <v>8</v>
      </c>
      <c r="S4475">
        <f t="shared" ca="1" si="2403"/>
        <v>10</v>
      </c>
      <c r="T4475">
        <f t="shared" ca="1" si="2404"/>
        <v>2</v>
      </c>
      <c r="U4475">
        <f t="shared" ca="1" si="2405"/>
        <v>16</v>
      </c>
      <c r="V4475">
        <f t="shared" ca="1" si="2406"/>
        <v>7</v>
      </c>
      <c r="X4475">
        <f t="shared" si="2408"/>
        <v>4475</v>
      </c>
      <c r="Y4475">
        <f t="shared" si="2409"/>
        <v>4452</v>
      </c>
      <c r="Z4475">
        <f t="shared" si="2410"/>
        <v>4453</v>
      </c>
      <c r="AA4475">
        <f t="shared" si="2407"/>
        <v>4951</v>
      </c>
      <c r="AB4475">
        <f t="shared" si="2385"/>
        <v>500</v>
      </c>
      <c r="AM4475" t="str">
        <f t="shared" si="2386"/>
        <v>201905LP</v>
      </c>
      <c r="AN4475">
        <f t="shared" ca="1" si="2415"/>
        <v>8.0002105263157866</v>
      </c>
      <c r="AO4475">
        <f t="shared" ca="1" si="2416"/>
        <v>10</v>
      </c>
      <c r="AP4475">
        <f t="shared" ca="1" si="2387"/>
        <v>2</v>
      </c>
      <c r="AQ4475">
        <f t="shared" ca="1" si="2388"/>
        <v>16</v>
      </c>
      <c r="AR4475">
        <f t="shared" ca="1" si="2389"/>
        <v>7.0000000000000009</v>
      </c>
      <c r="AS4475">
        <f ca="1">P4475/J4475</f>
        <v>-2.1741468515946261E-2</v>
      </c>
    </row>
    <row r="4476" spans="1:45" x14ac:dyDescent="0.4">
      <c r="A4476">
        <f t="shared" si="2384"/>
        <v>201905</v>
      </c>
      <c r="B4476" t="s">
        <v>471</v>
      </c>
      <c r="C4476" t="s">
        <v>647</v>
      </c>
      <c r="D4476" t="str">
        <f t="shared" ca="1" si="2414"/>
        <v>I101</v>
      </c>
      <c r="E4476">
        <f t="shared" ca="1" si="2395"/>
        <v>27</v>
      </c>
      <c r="F4476">
        <f t="shared" ca="1" si="2396"/>
        <v>6</v>
      </c>
      <c r="G4476" t="str">
        <f t="shared" ca="1" si="2411"/>
        <v>S11</v>
      </c>
      <c r="H4476" t="str">
        <f t="shared" ca="1" si="2412"/>
        <v>S113</v>
      </c>
      <c r="I4476">
        <f ca="1">VLOOKUP(D4476,PRC!$A$2:$B$21,2,0)*E4476</f>
        <v>810000</v>
      </c>
      <c r="J4476">
        <f t="shared" ca="1" si="2397"/>
        <v>745196</v>
      </c>
      <c r="K4476">
        <f ca="1">VLOOKUP(D4476,PRC!$A$1:$C$21,3,0)*E4476</f>
        <v>421200</v>
      </c>
      <c r="L4476">
        <f t="shared" ca="1" si="2398"/>
        <v>97000</v>
      </c>
      <c r="M4476">
        <f t="shared" ca="1" si="2399"/>
        <v>16000</v>
      </c>
      <c r="N4476">
        <f t="shared" ca="1" si="2400"/>
        <v>113000</v>
      </c>
      <c r="O4476">
        <f t="shared" ca="1" si="2401"/>
        <v>81000</v>
      </c>
      <c r="P4476">
        <f t="shared" ca="1" si="2413"/>
        <v>16996</v>
      </c>
      <c r="Q4476">
        <f ca="1">IF(P4476&gt;0,1,0)</f>
        <v>1</v>
      </c>
      <c r="R4476">
        <f t="shared" ca="1" si="2402"/>
        <v>8</v>
      </c>
      <c r="S4476">
        <f t="shared" ca="1" si="2403"/>
        <v>12</v>
      </c>
      <c r="T4476">
        <f t="shared" ca="1" si="2404"/>
        <v>2</v>
      </c>
      <c r="U4476">
        <f t="shared" ca="1" si="2405"/>
        <v>14</v>
      </c>
      <c r="V4476">
        <f t="shared" ca="1" si="2406"/>
        <v>10</v>
      </c>
      <c r="X4476">
        <f t="shared" si="2408"/>
        <v>4476</v>
      </c>
      <c r="Y4476">
        <f t="shared" si="2409"/>
        <v>4452</v>
      </c>
      <c r="Z4476">
        <f t="shared" si="2410"/>
        <v>4453</v>
      </c>
      <c r="AA4476">
        <f t="shared" si="2407"/>
        <v>4951</v>
      </c>
      <c r="AB4476">
        <f t="shared" si="2385"/>
        <v>500</v>
      </c>
      <c r="AM4476" t="str">
        <f t="shared" si="2386"/>
        <v>201905LP</v>
      </c>
      <c r="AN4476">
        <f t="shared" ca="1" si="2415"/>
        <v>8.0004938271604935</v>
      </c>
      <c r="AO4476">
        <f t="shared" ca="1" si="2416"/>
        <v>11.975308641975309</v>
      </c>
      <c r="AP4476">
        <f t="shared" ca="1" si="2387"/>
        <v>1.9753086419753085</v>
      </c>
      <c r="AQ4476">
        <f t="shared" ca="1" si="2388"/>
        <v>13.950617283950617</v>
      </c>
      <c r="AR4476">
        <f t="shared" ca="1" si="2389"/>
        <v>10</v>
      </c>
      <c r="AS4476">
        <f ca="1">P4476/J4476</f>
        <v>2.2807422476771214E-2</v>
      </c>
    </row>
    <row r="4477" spans="1:45" x14ac:dyDescent="0.4">
      <c r="A4477">
        <f t="shared" si="2384"/>
        <v>201905</v>
      </c>
      <c r="B4477" t="s">
        <v>472</v>
      </c>
      <c r="C4477" t="s">
        <v>647</v>
      </c>
      <c r="D4477" t="str">
        <f t="shared" ca="1" si="2414"/>
        <v>I110</v>
      </c>
      <c r="E4477">
        <f t="shared" ca="1" si="2395"/>
        <v>29</v>
      </c>
      <c r="F4477">
        <f t="shared" ca="1" si="2396"/>
        <v>6</v>
      </c>
      <c r="G4477" t="str">
        <f t="shared" ca="1" si="2411"/>
        <v>S10</v>
      </c>
      <c r="H4477" t="str">
        <f t="shared" ca="1" si="2412"/>
        <v>S104</v>
      </c>
      <c r="I4477">
        <f ca="1">VLOOKUP(D4477,PRC!$A$2:$B$21,2,0)*E4477</f>
        <v>8700000</v>
      </c>
      <c r="J4477">
        <f t="shared" ca="1" si="2397"/>
        <v>7916996</v>
      </c>
      <c r="K4477">
        <f ca="1">VLOOKUP(D4477,PRC!$A$1:$C$21,3,0)*E4477</f>
        <v>4002000</v>
      </c>
      <c r="L4477">
        <f t="shared" ca="1" si="2398"/>
        <v>1305000</v>
      </c>
      <c r="M4477">
        <f t="shared" ca="1" si="2399"/>
        <v>174000</v>
      </c>
      <c r="N4477">
        <f t="shared" ca="1" si="2400"/>
        <v>1131000</v>
      </c>
      <c r="O4477">
        <f t="shared" ca="1" si="2401"/>
        <v>783000</v>
      </c>
      <c r="P4477">
        <f t="shared" ca="1" si="2413"/>
        <v>521996</v>
      </c>
      <c r="Q4477">
        <f ca="1">IF(P4477&gt;0,1,0)</f>
        <v>1</v>
      </c>
      <c r="R4477">
        <f t="shared" ca="1" si="2402"/>
        <v>9</v>
      </c>
      <c r="S4477">
        <f t="shared" ca="1" si="2403"/>
        <v>15</v>
      </c>
      <c r="T4477">
        <f t="shared" ca="1" si="2404"/>
        <v>2</v>
      </c>
      <c r="U4477">
        <f t="shared" ca="1" si="2405"/>
        <v>13</v>
      </c>
      <c r="V4477">
        <f t="shared" ca="1" si="2406"/>
        <v>9</v>
      </c>
      <c r="X4477">
        <f t="shared" si="2408"/>
        <v>4477</v>
      </c>
      <c r="Y4477">
        <f t="shared" si="2409"/>
        <v>4452</v>
      </c>
      <c r="Z4477">
        <f t="shared" si="2410"/>
        <v>4453</v>
      </c>
      <c r="AA4477">
        <f t="shared" si="2407"/>
        <v>4951</v>
      </c>
      <c r="AB4477">
        <f t="shared" si="2385"/>
        <v>500</v>
      </c>
      <c r="AM4477" t="str">
        <f t="shared" si="2386"/>
        <v>201905LP</v>
      </c>
      <c r="AN4477">
        <f t="shared" ca="1" si="2415"/>
        <v>9.0000459770114958</v>
      </c>
      <c r="AO4477">
        <f t="shared" ca="1" si="2416"/>
        <v>15</v>
      </c>
      <c r="AP4477">
        <f t="shared" ca="1" si="2387"/>
        <v>2</v>
      </c>
      <c r="AQ4477">
        <f t="shared" ca="1" si="2388"/>
        <v>13</v>
      </c>
      <c r="AR4477">
        <f t="shared" ca="1" si="2389"/>
        <v>9</v>
      </c>
      <c r="AS4477">
        <f ca="1">P4477/J4477</f>
        <v>6.593359400459467E-2</v>
      </c>
    </row>
    <row r="4478" spans="1:45" x14ac:dyDescent="0.4">
      <c r="A4478">
        <f t="shared" si="2384"/>
        <v>201905</v>
      </c>
      <c r="B4478" t="s">
        <v>473</v>
      </c>
      <c r="C4478" t="s">
        <v>647</v>
      </c>
      <c r="D4478" t="str">
        <f t="shared" ca="1" si="2414"/>
        <v>I107</v>
      </c>
      <c r="E4478">
        <f t="shared" ca="1" si="2395"/>
        <v>27</v>
      </c>
      <c r="F4478">
        <f t="shared" ca="1" si="2396"/>
        <v>5</v>
      </c>
      <c r="G4478" t="str">
        <f t="shared" ca="1" si="2411"/>
        <v>S11</v>
      </c>
      <c r="H4478" t="str">
        <f t="shared" ca="1" si="2412"/>
        <v>S110</v>
      </c>
      <c r="I4478">
        <f ca="1">VLOOKUP(D4478,PRC!$A$2:$B$21,2,0)*E4478</f>
        <v>4050000</v>
      </c>
      <c r="J4478">
        <f t="shared" ca="1" si="2397"/>
        <v>3685496</v>
      </c>
      <c r="K4478">
        <f ca="1">VLOOKUP(D4478,PRC!$A$1:$C$21,3,0)*E4478</f>
        <v>2308500</v>
      </c>
      <c r="L4478">
        <f t="shared" ca="1" si="2398"/>
        <v>608000</v>
      </c>
      <c r="M4478">
        <f t="shared" ca="1" si="2399"/>
        <v>122000</v>
      </c>
      <c r="N4478">
        <f t="shared" ca="1" si="2400"/>
        <v>689000</v>
      </c>
      <c r="O4478">
        <f t="shared" ca="1" si="2401"/>
        <v>203000</v>
      </c>
      <c r="P4478">
        <f t="shared" ca="1" si="2413"/>
        <v>-245004</v>
      </c>
      <c r="Q4478">
        <f ca="1">IF(P4478&gt;0,1,0)</f>
        <v>0</v>
      </c>
      <c r="R4478">
        <f t="shared" ca="1" si="2402"/>
        <v>9</v>
      </c>
      <c r="S4478">
        <f t="shared" ca="1" si="2403"/>
        <v>15</v>
      </c>
      <c r="T4478">
        <f t="shared" ca="1" si="2404"/>
        <v>3</v>
      </c>
      <c r="U4478">
        <f t="shared" ca="1" si="2405"/>
        <v>17</v>
      </c>
      <c r="V4478">
        <f t="shared" ca="1" si="2406"/>
        <v>5</v>
      </c>
      <c r="X4478">
        <f t="shared" si="2408"/>
        <v>4478</v>
      </c>
      <c r="Y4478">
        <f t="shared" si="2409"/>
        <v>4452</v>
      </c>
      <c r="Z4478">
        <f t="shared" si="2410"/>
        <v>4453</v>
      </c>
      <c r="AA4478">
        <f t="shared" si="2407"/>
        <v>4951</v>
      </c>
      <c r="AB4478">
        <f t="shared" si="2385"/>
        <v>500</v>
      </c>
      <c r="AM4478" t="str">
        <f t="shared" si="2386"/>
        <v>201905LP</v>
      </c>
      <c r="AN4478">
        <f t="shared" ca="1" si="2415"/>
        <v>9.0000987654320959</v>
      </c>
      <c r="AO4478">
        <f t="shared" ca="1" si="2416"/>
        <v>15.012345679012345</v>
      </c>
      <c r="AP4478">
        <f t="shared" ca="1" si="2387"/>
        <v>3.0123456790123457</v>
      </c>
      <c r="AQ4478">
        <f t="shared" ca="1" si="2388"/>
        <v>17.012345679012345</v>
      </c>
      <c r="AR4478">
        <f t="shared" ca="1" si="2389"/>
        <v>5.0123456790123457</v>
      </c>
      <c r="AS4478">
        <f ca="1">P4478/J4478</f>
        <v>-6.6477890628561256E-2</v>
      </c>
    </row>
    <row r="4479" spans="1:45" x14ac:dyDescent="0.4">
      <c r="A4479">
        <f t="shared" si="2384"/>
        <v>201905</v>
      </c>
      <c r="B4479" t="s">
        <v>474</v>
      </c>
      <c r="C4479" t="s">
        <v>647</v>
      </c>
      <c r="D4479" t="str">
        <f t="shared" ca="1" si="2414"/>
        <v>I117</v>
      </c>
      <c r="E4479">
        <f t="shared" ca="1" si="2395"/>
        <v>20</v>
      </c>
      <c r="F4479">
        <f t="shared" ca="1" si="2396"/>
        <v>5</v>
      </c>
      <c r="G4479" t="str">
        <f t="shared" ca="1" si="2411"/>
        <v>S10</v>
      </c>
      <c r="H4479" t="str">
        <f t="shared" ca="1" si="2412"/>
        <v>S101</v>
      </c>
      <c r="I4479">
        <f ca="1">VLOOKUP(D4479,PRC!$A$2:$B$21,2,0)*E4479</f>
        <v>50000000</v>
      </c>
      <c r="J4479">
        <f t="shared" ca="1" si="2397"/>
        <v>45999996</v>
      </c>
      <c r="K4479">
        <f ca="1">VLOOKUP(D4479,PRC!$A$1:$C$21,3,0)*E4479</f>
        <v>23000000</v>
      </c>
      <c r="L4479">
        <f t="shared" ca="1" si="2398"/>
        <v>6500000</v>
      </c>
      <c r="M4479">
        <f t="shared" ca="1" si="2399"/>
        <v>1000000</v>
      </c>
      <c r="N4479">
        <f t="shared" ca="1" si="2400"/>
        <v>6500000</v>
      </c>
      <c r="O4479">
        <f t="shared" ca="1" si="2401"/>
        <v>5000000</v>
      </c>
      <c r="P4479">
        <f t="shared" ca="1" si="2413"/>
        <v>3999996</v>
      </c>
      <c r="Q4479">
        <f ca="1">IF(P4479&gt;0,1,0)</f>
        <v>1</v>
      </c>
      <c r="R4479">
        <f t="shared" ca="1" si="2402"/>
        <v>8</v>
      </c>
      <c r="S4479">
        <f t="shared" ca="1" si="2403"/>
        <v>13</v>
      </c>
      <c r="T4479">
        <f t="shared" ca="1" si="2404"/>
        <v>2</v>
      </c>
      <c r="U4479">
        <f t="shared" ca="1" si="2405"/>
        <v>13</v>
      </c>
      <c r="V4479">
        <f t="shared" ca="1" si="2406"/>
        <v>10</v>
      </c>
      <c r="X4479">
        <f t="shared" si="2408"/>
        <v>4479</v>
      </c>
      <c r="Y4479">
        <f t="shared" si="2409"/>
        <v>4452</v>
      </c>
      <c r="Z4479">
        <f t="shared" si="2410"/>
        <v>4453</v>
      </c>
      <c r="AA4479">
        <f t="shared" si="2407"/>
        <v>4951</v>
      </c>
      <c r="AB4479">
        <f t="shared" si="2385"/>
        <v>500</v>
      </c>
      <c r="AM4479" t="str">
        <f t="shared" si="2386"/>
        <v>201905LP</v>
      </c>
      <c r="AN4479">
        <f t="shared" ca="1" si="2415"/>
        <v>8.0000080000000029</v>
      </c>
      <c r="AO4479">
        <f t="shared" ca="1" si="2416"/>
        <v>13</v>
      </c>
      <c r="AP4479">
        <f t="shared" ca="1" si="2387"/>
        <v>2</v>
      </c>
      <c r="AQ4479">
        <f t="shared" ca="1" si="2388"/>
        <v>13</v>
      </c>
      <c r="AR4479">
        <f t="shared" ca="1" si="2389"/>
        <v>10</v>
      </c>
      <c r="AS4479">
        <f ca="1">P4479/J4479</f>
        <v>8.6956442344038459E-2</v>
      </c>
    </row>
    <row r="4480" spans="1:45" x14ac:dyDescent="0.4">
      <c r="A4480">
        <f t="shared" si="2384"/>
        <v>201905</v>
      </c>
      <c r="B4480" t="s">
        <v>475</v>
      </c>
      <c r="C4480" t="s">
        <v>647</v>
      </c>
      <c r="D4480" t="str">
        <f t="shared" ca="1" si="2414"/>
        <v>I102</v>
      </c>
      <c r="E4480">
        <f t="shared" ca="1" si="2395"/>
        <v>18</v>
      </c>
      <c r="F4480">
        <f t="shared" ca="1" si="2396"/>
        <v>6</v>
      </c>
      <c r="G4480" t="str">
        <f t="shared" ca="1" si="2411"/>
        <v>S10</v>
      </c>
      <c r="H4480" t="str">
        <f t="shared" ca="1" si="2412"/>
        <v>S105</v>
      </c>
      <c r="I4480">
        <f ca="1">VLOOKUP(D4480,PRC!$A$2:$B$21,2,0)*E4480</f>
        <v>720000</v>
      </c>
      <c r="J4480">
        <f t="shared" ca="1" si="2397"/>
        <v>669596</v>
      </c>
      <c r="K4480">
        <f ca="1">VLOOKUP(D4480,PRC!$A$1:$C$21,3,0)*E4480</f>
        <v>338400</v>
      </c>
      <c r="L4480">
        <f t="shared" ca="1" si="2398"/>
        <v>86000</v>
      </c>
      <c r="M4480">
        <f t="shared" ca="1" si="2399"/>
        <v>7000</v>
      </c>
      <c r="N4480">
        <f t="shared" ca="1" si="2400"/>
        <v>72000</v>
      </c>
      <c r="O4480">
        <f t="shared" ca="1" si="2401"/>
        <v>36000</v>
      </c>
      <c r="P4480">
        <f t="shared" ca="1" si="2413"/>
        <v>130196</v>
      </c>
      <c r="Q4480">
        <f ca="1">IF(P4480&gt;0,1,0)</f>
        <v>1</v>
      </c>
      <c r="R4480">
        <f t="shared" ca="1" si="2402"/>
        <v>7</v>
      </c>
      <c r="S4480">
        <f t="shared" ca="1" si="2403"/>
        <v>12</v>
      </c>
      <c r="T4480">
        <f t="shared" ca="1" si="2404"/>
        <v>1</v>
      </c>
      <c r="U4480">
        <f t="shared" ca="1" si="2405"/>
        <v>10</v>
      </c>
      <c r="V4480">
        <f t="shared" ca="1" si="2406"/>
        <v>5</v>
      </c>
      <c r="X4480">
        <f t="shared" si="2408"/>
        <v>4480</v>
      </c>
      <c r="Y4480">
        <f t="shared" si="2409"/>
        <v>4452</v>
      </c>
      <c r="Z4480">
        <f t="shared" si="2410"/>
        <v>4453</v>
      </c>
      <c r="AA4480">
        <f t="shared" si="2407"/>
        <v>4951</v>
      </c>
      <c r="AB4480">
        <f t="shared" si="2385"/>
        <v>500</v>
      </c>
      <c r="AM4480" t="str">
        <f t="shared" si="2386"/>
        <v>201905LP</v>
      </c>
      <c r="AN4480">
        <f t="shared" ca="1" si="2415"/>
        <v>7.0005555555555539</v>
      </c>
      <c r="AO4480">
        <f t="shared" ca="1" si="2416"/>
        <v>11.944444444444445</v>
      </c>
      <c r="AP4480">
        <f t="shared" ca="1" si="2387"/>
        <v>0.97222222222222221</v>
      </c>
      <c r="AQ4480">
        <f t="shared" ca="1" si="2388"/>
        <v>10</v>
      </c>
      <c r="AR4480">
        <f t="shared" ca="1" si="2389"/>
        <v>5</v>
      </c>
      <c r="AS4480">
        <f ca="1">P4480/J4480</f>
        <v>0.19443963225586772</v>
      </c>
    </row>
    <row r="4481" spans="1:45" x14ac:dyDescent="0.4">
      <c r="A4481">
        <f t="shared" si="2384"/>
        <v>201905</v>
      </c>
      <c r="B4481" t="s">
        <v>476</v>
      </c>
      <c r="C4481" t="s">
        <v>647</v>
      </c>
      <c r="D4481" t="str">
        <f t="shared" ca="1" si="2414"/>
        <v>I102</v>
      </c>
      <c r="E4481">
        <f t="shared" ca="1" si="2395"/>
        <v>25</v>
      </c>
      <c r="F4481">
        <f t="shared" ca="1" si="2396"/>
        <v>9</v>
      </c>
      <c r="G4481" t="str">
        <f t="shared" ca="1" si="2411"/>
        <v>S10</v>
      </c>
      <c r="H4481" t="str">
        <f t="shared" ca="1" si="2412"/>
        <v>S108</v>
      </c>
      <c r="I4481">
        <f ca="1">VLOOKUP(D4481,PRC!$A$2:$B$21,2,0)*E4481</f>
        <v>1000000</v>
      </c>
      <c r="J4481">
        <f t="shared" ca="1" si="2397"/>
        <v>929995.99999999988</v>
      </c>
      <c r="K4481">
        <f ca="1">VLOOKUP(D4481,PRC!$A$1:$C$21,3,0)*E4481</f>
        <v>470000</v>
      </c>
      <c r="L4481">
        <f t="shared" ca="1" si="2398"/>
        <v>140000</v>
      </c>
      <c r="M4481">
        <f t="shared" ca="1" si="2399"/>
        <v>30000</v>
      </c>
      <c r="N4481">
        <f t="shared" ca="1" si="2400"/>
        <v>140000</v>
      </c>
      <c r="O4481">
        <f t="shared" ca="1" si="2401"/>
        <v>70000</v>
      </c>
      <c r="P4481">
        <f t="shared" ca="1" si="2413"/>
        <v>79995.999999999884</v>
      </c>
      <c r="Q4481">
        <f ca="1">IF(P4481&gt;0,1,0)</f>
        <v>1</v>
      </c>
      <c r="R4481">
        <f t="shared" ca="1" si="2402"/>
        <v>7</v>
      </c>
      <c r="S4481">
        <f t="shared" ca="1" si="2403"/>
        <v>14</v>
      </c>
      <c r="T4481">
        <f t="shared" ca="1" si="2404"/>
        <v>3</v>
      </c>
      <c r="U4481">
        <f t="shared" ca="1" si="2405"/>
        <v>14</v>
      </c>
      <c r="V4481">
        <f t="shared" ca="1" si="2406"/>
        <v>7</v>
      </c>
      <c r="X4481">
        <f t="shared" si="2408"/>
        <v>4481</v>
      </c>
      <c r="Y4481">
        <f t="shared" si="2409"/>
        <v>4452</v>
      </c>
      <c r="Z4481">
        <f t="shared" si="2410"/>
        <v>4453</v>
      </c>
      <c r="AA4481">
        <f t="shared" si="2407"/>
        <v>4951</v>
      </c>
      <c r="AB4481">
        <f t="shared" si="2385"/>
        <v>500</v>
      </c>
      <c r="AM4481" t="str">
        <f t="shared" si="2386"/>
        <v>201905LP</v>
      </c>
      <c r="AN4481">
        <f t="shared" ca="1" si="2415"/>
        <v>7.0004000000000062</v>
      </c>
      <c r="AO4481">
        <f t="shared" ca="1" si="2416"/>
        <v>14.000000000000002</v>
      </c>
      <c r="AP4481">
        <f t="shared" ca="1" si="2387"/>
        <v>3</v>
      </c>
      <c r="AQ4481">
        <f t="shared" ca="1" si="2388"/>
        <v>14.000000000000002</v>
      </c>
      <c r="AR4481">
        <f t="shared" ca="1" si="2389"/>
        <v>7.0000000000000009</v>
      </c>
      <c r="AS4481">
        <f ca="1">P4481/J4481</f>
        <v>8.6017574269136532E-2</v>
      </c>
    </row>
    <row r="4482" spans="1:45" x14ac:dyDescent="0.4">
      <c r="A4482">
        <f t="shared" si="2384"/>
        <v>201905</v>
      </c>
      <c r="B4482" t="s">
        <v>477</v>
      </c>
      <c r="C4482" t="s">
        <v>647</v>
      </c>
      <c r="D4482" t="str">
        <f t="shared" ca="1" si="2414"/>
        <v>I117</v>
      </c>
      <c r="E4482">
        <f t="shared" ca="1" si="2395"/>
        <v>17</v>
      </c>
      <c r="F4482">
        <f t="shared" ca="1" si="2396"/>
        <v>6</v>
      </c>
      <c r="G4482" t="str">
        <f t="shared" ca="1" si="2411"/>
        <v>S10</v>
      </c>
      <c r="H4482" t="str">
        <f t="shared" ca="1" si="2412"/>
        <v>S107</v>
      </c>
      <c r="I4482">
        <f ca="1">VLOOKUP(D4482,PRC!$A$2:$B$21,2,0)*E4482</f>
        <v>42500000</v>
      </c>
      <c r="J4482">
        <f t="shared" ca="1" si="2397"/>
        <v>38249996</v>
      </c>
      <c r="K4482">
        <f ca="1">VLOOKUP(D4482,PRC!$A$1:$C$21,3,0)*E4482</f>
        <v>19550000</v>
      </c>
      <c r="L4482">
        <f t="shared" ca="1" si="2398"/>
        <v>4250000</v>
      </c>
      <c r="M4482">
        <f t="shared" ca="1" si="2399"/>
        <v>1275000</v>
      </c>
      <c r="N4482">
        <f t="shared" ca="1" si="2400"/>
        <v>4675000</v>
      </c>
      <c r="O4482">
        <f t="shared" ca="1" si="2401"/>
        <v>2975000</v>
      </c>
      <c r="P4482">
        <f t="shared" ca="1" si="2413"/>
        <v>5524996</v>
      </c>
      <c r="Q4482">
        <f ca="1">IF(P4482&gt;0,1,0)</f>
        <v>1</v>
      </c>
      <c r="R4482">
        <f t="shared" ca="1" si="2402"/>
        <v>10</v>
      </c>
      <c r="S4482">
        <f t="shared" ca="1" si="2403"/>
        <v>10</v>
      </c>
      <c r="T4482">
        <f t="shared" ca="1" si="2404"/>
        <v>3</v>
      </c>
      <c r="U4482">
        <f t="shared" ca="1" si="2405"/>
        <v>11</v>
      </c>
      <c r="V4482">
        <f t="shared" ca="1" si="2406"/>
        <v>7</v>
      </c>
      <c r="X4482">
        <f t="shared" si="2408"/>
        <v>4482</v>
      </c>
      <c r="Y4482">
        <f t="shared" si="2409"/>
        <v>4452</v>
      </c>
      <c r="Z4482">
        <f t="shared" si="2410"/>
        <v>4453</v>
      </c>
      <c r="AA4482">
        <f t="shared" si="2407"/>
        <v>4951</v>
      </c>
      <c r="AB4482">
        <f t="shared" si="2385"/>
        <v>500</v>
      </c>
      <c r="AM4482" t="str">
        <f t="shared" si="2386"/>
        <v>201905LP</v>
      </c>
      <c r="AN4482">
        <f t="shared" ca="1" si="2415"/>
        <v>10.00000941176471</v>
      </c>
      <c r="AO4482">
        <f t="shared" ca="1" si="2416"/>
        <v>10</v>
      </c>
      <c r="AP4482">
        <f t="shared" ca="1" si="2387"/>
        <v>3</v>
      </c>
      <c r="AQ4482">
        <f t="shared" ca="1" si="2388"/>
        <v>11</v>
      </c>
      <c r="AR4482">
        <f t="shared" ca="1" si="2389"/>
        <v>7.0000000000000009</v>
      </c>
      <c r="AS4482">
        <f ca="1">P4482/J4482</f>
        <v>0.14444435497457306</v>
      </c>
    </row>
    <row r="4483" spans="1:45" x14ac:dyDescent="0.4">
      <c r="A4483">
        <f t="shared" ref="A4483:A4546" si="2425">IF(BA4483="",A4482,BA4483)</f>
        <v>201905</v>
      </c>
      <c r="B4483" t="s">
        <v>478</v>
      </c>
      <c r="C4483" t="s">
        <v>647</v>
      </c>
      <c r="D4483" t="str">
        <f t="shared" ca="1" si="2414"/>
        <v>I109</v>
      </c>
      <c r="E4483">
        <f t="shared" ca="1" si="2395"/>
        <v>27</v>
      </c>
      <c r="F4483">
        <f t="shared" ca="1" si="2396"/>
        <v>8</v>
      </c>
      <c r="G4483" t="str">
        <f t="shared" ca="1" si="2411"/>
        <v>S11</v>
      </c>
      <c r="H4483" t="str">
        <f t="shared" ca="1" si="2412"/>
        <v>S112</v>
      </c>
      <c r="I4483">
        <f ca="1">VLOOKUP(D4483,PRC!$A$2:$B$21,2,0)*E4483</f>
        <v>13500000</v>
      </c>
      <c r="J4483">
        <f t="shared" ca="1" si="2397"/>
        <v>12419996</v>
      </c>
      <c r="K4483">
        <f ca="1">VLOOKUP(D4483,PRC!$A$1:$C$21,3,0)*E4483</f>
        <v>5400000</v>
      </c>
      <c r="L4483">
        <f t="shared" ca="1" si="2398"/>
        <v>1485000</v>
      </c>
      <c r="M4483">
        <f t="shared" ca="1" si="2399"/>
        <v>135000</v>
      </c>
      <c r="N4483">
        <f t="shared" ca="1" si="2400"/>
        <v>1350000</v>
      </c>
      <c r="O4483">
        <f t="shared" ca="1" si="2401"/>
        <v>1215000</v>
      </c>
      <c r="P4483">
        <f t="shared" ca="1" si="2413"/>
        <v>2834996</v>
      </c>
      <c r="Q4483">
        <f ca="1">IF(P4483&gt;0,1,0)</f>
        <v>1</v>
      </c>
      <c r="R4483">
        <f t="shared" ca="1" si="2402"/>
        <v>8</v>
      </c>
      <c r="S4483">
        <f t="shared" ca="1" si="2403"/>
        <v>11</v>
      </c>
      <c r="T4483">
        <f t="shared" ca="1" si="2404"/>
        <v>1</v>
      </c>
      <c r="U4483">
        <f t="shared" ca="1" si="2405"/>
        <v>10</v>
      </c>
      <c r="V4483">
        <f t="shared" ca="1" si="2406"/>
        <v>9</v>
      </c>
      <c r="X4483">
        <f t="shared" si="2408"/>
        <v>4483</v>
      </c>
      <c r="Y4483">
        <f t="shared" si="2409"/>
        <v>4452</v>
      </c>
      <c r="Z4483">
        <f t="shared" si="2410"/>
        <v>4453</v>
      </c>
      <c r="AA4483">
        <f t="shared" si="2407"/>
        <v>4951</v>
      </c>
      <c r="AB4483">
        <f t="shared" ref="AB4483:AB4546" si="2426">COUNTIF(AM$2:AM$100100,AM4483)</f>
        <v>500</v>
      </c>
      <c r="AM4483" t="str">
        <f t="shared" ref="AM4483:AM4546" si="2427">A4483&amp;C4483</f>
        <v>201905LP</v>
      </c>
      <c r="AN4483">
        <f t="shared" ca="1" si="2415"/>
        <v>8.0000296296296352</v>
      </c>
      <c r="AO4483">
        <f t="shared" ca="1" si="2416"/>
        <v>11</v>
      </c>
      <c r="AP4483">
        <f t="shared" ca="1" si="2387"/>
        <v>1</v>
      </c>
      <c r="AQ4483">
        <f t="shared" ca="1" si="2388"/>
        <v>10</v>
      </c>
      <c r="AR4483">
        <f t="shared" ca="1" si="2389"/>
        <v>9</v>
      </c>
      <c r="AS4483">
        <f ca="1">P4483/J4483</f>
        <v>0.22826062101791336</v>
      </c>
    </row>
    <row r="4484" spans="1:45" x14ac:dyDescent="0.4">
      <c r="A4484">
        <f t="shared" si="2425"/>
        <v>201905</v>
      </c>
      <c r="B4484" t="s">
        <v>479</v>
      </c>
      <c r="C4484" t="s">
        <v>647</v>
      </c>
      <c r="D4484" t="str">
        <f t="shared" ca="1" si="2414"/>
        <v>I115</v>
      </c>
      <c r="E4484">
        <f t="shared" ca="1" si="2395"/>
        <v>10</v>
      </c>
      <c r="F4484">
        <f t="shared" ca="1" si="2396"/>
        <v>6</v>
      </c>
      <c r="G4484" t="str">
        <f t="shared" ca="1" si="2411"/>
        <v>S11</v>
      </c>
      <c r="H4484" t="str">
        <f t="shared" ca="1" si="2412"/>
        <v>S111</v>
      </c>
      <c r="I4484">
        <f ca="1">VLOOKUP(D4484,PRC!$A$2:$B$21,2,0)*E4484</f>
        <v>50000</v>
      </c>
      <c r="J4484">
        <f t="shared" ca="1" si="2397"/>
        <v>44996</v>
      </c>
      <c r="K4484">
        <f ca="1">VLOOKUP(D4484,PRC!$A$1:$C$21,3,0)*E4484</f>
        <v>24000</v>
      </c>
      <c r="L4484">
        <f t="shared" ca="1" si="2398"/>
        <v>7000</v>
      </c>
      <c r="M4484">
        <f t="shared" ca="1" si="2399"/>
        <v>2000</v>
      </c>
      <c r="N4484">
        <f t="shared" ca="1" si="2400"/>
        <v>6000</v>
      </c>
      <c r="O4484">
        <f t="shared" ca="1" si="2401"/>
        <v>5000</v>
      </c>
      <c r="P4484">
        <f t="shared" ca="1" si="2413"/>
        <v>996</v>
      </c>
      <c r="Q4484">
        <f ca="1">IF(P4484&gt;0,1,0)</f>
        <v>1</v>
      </c>
      <c r="R4484">
        <f t="shared" ca="1" si="2402"/>
        <v>10</v>
      </c>
      <c r="S4484">
        <f t="shared" ca="1" si="2403"/>
        <v>13</v>
      </c>
      <c r="T4484">
        <f t="shared" ca="1" si="2404"/>
        <v>3</v>
      </c>
      <c r="U4484">
        <f t="shared" ca="1" si="2405"/>
        <v>11</v>
      </c>
      <c r="V4484">
        <f t="shared" ca="1" si="2406"/>
        <v>10</v>
      </c>
      <c r="X4484">
        <f t="shared" si="2408"/>
        <v>4484</v>
      </c>
      <c r="Y4484">
        <f t="shared" si="2409"/>
        <v>4452</v>
      </c>
      <c r="Z4484">
        <f t="shared" si="2410"/>
        <v>4453</v>
      </c>
      <c r="AA4484">
        <f t="shared" si="2407"/>
        <v>4951</v>
      </c>
      <c r="AB4484">
        <f t="shared" si="2426"/>
        <v>500</v>
      </c>
      <c r="AM4484" t="str">
        <f t="shared" si="2427"/>
        <v>201905LP</v>
      </c>
      <c r="AN4484">
        <f t="shared" ca="1" si="2415"/>
        <v>10.007999999999996</v>
      </c>
      <c r="AO4484">
        <f t="shared" ca="1" si="2416"/>
        <v>14.000000000000002</v>
      </c>
      <c r="AP4484">
        <f t="shared" ca="1" si="2387"/>
        <v>4</v>
      </c>
      <c r="AQ4484">
        <f t="shared" ca="1" si="2388"/>
        <v>12</v>
      </c>
      <c r="AR4484">
        <f t="shared" ca="1" si="2389"/>
        <v>10</v>
      </c>
      <c r="AS4484">
        <f ca="1">P4484/J4484</f>
        <v>2.2135300915636945E-2</v>
      </c>
    </row>
    <row r="4485" spans="1:45" x14ac:dyDescent="0.4">
      <c r="A4485">
        <f t="shared" si="2425"/>
        <v>201905</v>
      </c>
      <c r="B4485" t="s">
        <v>480</v>
      </c>
      <c r="C4485" t="s">
        <v>647</v>
      </c>
      <c r="D4485" t="str">
        <f t="shared" ca="1" si="2414"/>
        <v>I109</v>
      </c>
      <c r="E4485">
        <f t="shared" ca="1" si="2395"/>
        <v>16</v>
      </c>
      <c r="F4485">
        <f t="shared" ca="1" si="2396"/>
        <v>7</v>
      </c>
      <c r="G4485" t="str">
        <f t="shared" ca="1" si="2411"/>
        <v>S12</v>
      </c>
      <c r="H4485" t="str">
        <f t="shared" ca="1" si="2412"/>
        <v>S120</v>
      </c>
      <c r="I4485">
        <f ca="1">VLOOKUP(D4485,PRC!$A$2:$B$21,2,0)*E4485</f>
        <v>8000000</v>
      </c>
      <c r="J4485">
        <f t="shared" ca="1" si="2397"/>
        <v>7439995.9999999991</v>
      </c>
      <c r="K4485">
        <f ca="1">VLOOKUP(D4485,PRC!$A$1:$C$21,3,0)*E4485</f>
        <v>3200000</v>
      </c>
      <c r="L4485">
        <f t="shared" ca="1" si="2398"/>
        <v>1040000</v>
      </c>
      <c r="M4485">
        <f t="shared" ca="1" si="2399"/>
        <v>80000</v>
      </c>
      <c r="N4485">
        <f t="shared" ca="1" si="2400"/>
        <v>800000</v>
      </c>
      <c r="O4485">
        <f t="shared" ca="1" si="2401"/>
        <v>800000</v>
      </c>
      <c r="P4485">
        <f t="shared" ca="1" si="2413"/>
        <v>1519995.9999999991</v>
      </c>
      <c r="Q4485">
        <f ca="1">IF(P4485&gt;0,1,0)</f>
        <v>1</v>
      </c>
      <c r="R4485">
        <f t="shared" ca="1" si="2402"/>
        <v>7</v>
      </c>
      <c r="S4485">
        <f t="shared" ca="1" si="2403"/>
        <v>13</v>
      </c>
      <c r="T4485">
        <f t="shared" ca="1" si="2404"/>
        <v>1</v>
      </c>
      <c r="U4485">
        <f t="shared" ca="1" si="2405"/>
        <v>10</v>
      </c>
      <c r="V4485">
        <f t="shared" ca="1" si="2406"/>
        <v>10</v>
      </c>
      <c r="X4485">
        <f t="shared" si="2408"/>
        <v>4485</v>
      </c>
      <c r="Y4485">
        <f t="shared" si="2409"/>
        <v>4452</v>
      </c>
      <c r="Z4485">
        <f t="shared" si="2410"/>
        <v>4453</v>
      </c>
      <c r="AA4485">
        <f t="shared" si="2407"/>
        <v>4951</v>
      </c>
      <c r="AB4485">
        <f t="shared" si="2426"/>
        <v>500</v>
      </c>
      <c r="AM4485" t="str">
        <f t="shared" si="2427"/>
        <v>201905LP</v>
      </c>
      <c r="AN4485">
        <f t="shared" ca="1" si="2415"/>
        <v>7.0000500000000132</v>
      </c>
      <c r="AO4485">
        <f t="shared" ca="1" si="2416"/>
        <v>13</v>
      </c>
      <c r="AP4485">
        <f t="shared" ca="1" si="2387"/>
        <v>1</v>
      </c>
      <c r="AQ4485">
        <f t="shared" ca="1" si="2388"/>
        <v>10</v>
      </c>
      <c r="AR4485">
        <f t="shared" ca="1" si="2389"/>
        <v>10</v>
      </c>
      <c r="AS4485">
        <f ca="1">P4485/J4485</f>
        <v>0.2043006474734663</v>
      </c>
    </row>
    <row r="4486" spans="1:45" x14ac:dyDescent="0.4">
      <c r="A4486">
        <f t="shared" si="2425"/>
        <v>201905</v>
      </c>
      <c r="B4486" t="s">
        <v>481</v>
      </c>
      <c r="C4486" t="s">
        <v>647</v>
      </c>
      <c r="D4486" t="str">
        <f t="shared" ca="1" si="2414"/>
        <v>I108</v>
      </c>
      <c r="E4486">
        <f t="shared" ca="1" si="2395"/>
        <v>25</v>
      </c>
      <c r="F4486">
        <f t="shared" ca="1" si="2396"/>
        <v>9</v>
      </c>
      <c r="G4486" t="str">
        <f t="shared" ca="1" si="2411"/>
        <v>S11</v>
      </c>
      <c r="H4486" t="str">
        <f t="shared" ca="1" si="2412"/>
        <v>S112</v>
      </c>
      <c r="I4486">
        <f ca="1">VLOOKUP(D4486,PRC!$A$2:$B$21,2,0)*E4486</f>
        <v>1000000</v>
      </c>
      <c r="J4486">
        <f t="shared" ca="1" si="2397"/>
        <v>899996</v>
      </c>
      <c r="K4486">
        <f ca="1">VLOOKUP(D4486,PRC!$A$1:$C$21,3,0)*E4486</f>
        <v>460000</v>
      </c>
      <c r="L4486">
        <f t="shared" ca="1" si="2398"/>
        <v>150000</v>
      </c>
      <c r="M4486">
        <f t="shared" ca="1" si="2399"/>
        <v>10000</v>
      </c>
      <c r="N4486">
        <f t="shared" ca="1" si="2400"/>
        <v>140000</v>
      </c>
      <c r="O4486">
        <f t="shared" ca="1" si="2401"/>
        <v>80000</v>
      </c>
      <c r="P4486">
        <f t="shared" ca="1" si="2413"/>
        <v>59996</v>
      </c>
      <c r="Q4486">
        <f ca="1">IF(P4486&gt;0,1,0)</f>
        <v>1</v>
      </c>
      <c r="R4486">
        <f t="shared" ca="1" si="2402"/>
        <v>10</v>
      </c>
      <c r="S4486">
        <f t="shared" ca="1" si="2403"/>
        <v>15</v>
      </c>
      <c r="T4486">
        <f t="shared" ca="1" si="2404"/>
        <v>1</v>
      </c>
      <c r="U4486">
        <f t="shared" ca="1" si="2405"/>
        <v>14</v>
      </c>
      <c r="V4486">
        <f t="shared" ca="1" si="2406"/>
        <v>8</v>
      </c>
      <c r="X4486">
        <f t="shared" si="2408"/>
        <v>4486</v>
      </c>
      <c r="Y4486">
        <f t="shared" si="2409"/>
        <v>4452</v>
      </c>
      <c r="Z4486">
        <f t="shared" si="2410"/>
        <v>4453</v>
      </c>
      <c r="AA4486">
        <f t="shared" si="2407"/>
        <v>4951</v>
      </c>
      <c r="AB4486">
        <f t="shared" si="2426"/>
        <v>500</v>
      </c>
      <c r="AM4486" t="str">
        <f t="shared" si="2427"/>
        <v>201905LP</v>
      </c>
      <c r="AN4486">
        <f t="shared" ca="1" si="2415"/>
        <v>10.000399999999999</v>
      </c>
      <c r="AO4486">
        <f t="shared" ca="1" si="2416"/>
        <v>15</v>
      </c>
      <c r="AP4486">
        <f t="shared" ca="1" si="2387"/>
        <v>1</v>
      </c>
      <c r="AQ4486">
        <f t="shared" ca="1" si="2388"/>
        <v>14.000000000000002</v>
      </c>
      <c r="AR4486">
        <f t="shared" ca="1" si="2389"/>
        <v>8</v>
      </c>
      <c r="AS4486">
        <f ca="1">P4486/J4486</f>
        <v>6.6662518500082216E-2</v>
      </c>
    </row>
    <row r="4487" spans="1:45" x14ac:dyDescent="0.4">
      <c r="A4487">
        <f t="shared" si="2425"/>
        <v>201905</v>
      </c>
      <c r="B4487" t="s">
        <v>482</v>
      </c>
      <c r="C4487" t="s">
        <v>647</v>
      </c>
      <c r="D4487" t="str">
        <f t="shared" ca="1" si="2414"/>
        <v>I118</v>
      </c>
      <c r="E4487">
        <f t="shared" ca="1" si="2395"/>
        <v>11</v>
      </c>
      <c r="F4487">
        <f t="shared" ca="1" si="2396"/>
        <v>5</v>
      </c>
      <c r="G4487" t="str">
        <f t="shared" ca="1" si="2411"/>
        <v>S12</v>
      </c>
      <c r="H4487" t="str">
        <f t="shared" ca="1" si="2412"/>
        <v>S120</v>
      </c>
      <c r="I4487">
        <f ca="1">VLOOKUP(D4487,PRC!$A$2:$B$21,2,0)*E4487</f>
        <v>5830000</v>
      </c>
      <c r="J4487">
        <f t="shared" ca="1" si="2397"/>
        <v>5246996</v>
      </c>
      <c r="K4487">
        <f ca="1">VLOOKUP(D4487,PRC!$A$1:$C$21,3,0)*E4487</f>
        <v>2448600</v>
      </c>
      <c r="L4487">
        <f t="shared" ca="1" si="2398"/>
        <v>583000</v>
      </c>
      <c r="M4487">
        <f t="shared" ca="1" si="2399"/>
        <v>175000</v>
      </c>
      <c r="N4487">
        <f t="shared" ca="1" si="2400"/>
        <v>1049000</v>
      </c>
      <c r="O4487">
        <f t="shared" ca="1" si="2401"/>
        <v>583000</v>
      </c>
      <c r="P4487">
        <f t="shared" ca="1" si="2413"/>
        <v>408396</v>
      </c>
      <c r="Q4487">
        <f ca="1">IF(P4487&gt;0,1,0)</f>
        <v>1</v>
      </c>
      <c r="R4487">
        <f t="shared" ca="1" si="2402"/>
        <v>10</v>
      </c>
      <c r="S4487">
        <f t="shared" ca="1" si="2403"/>
        <v>10</v>
      </c>
      <c r="T4487">
        <f t="shared" ca="1" si="2404"/>
        <v>3</v>
      </c>
      <c r="U4487">
        <f t="shared" ca="1" si="2405"/>
        <v>18</v>
      </c>
      <c r="V4487">
        <f t="shared" ca="1" si="2406"/>
        <v>10</v>
      </c>
      <c r="X4487">
        <f t="shared" si="2408"/>
        <v>4487</v>
      </c>
      <c r="Y4487">
        <f t="shared" si="2409"/>
        <v>4452</v>
      </c>
      <c r="Z4487">
        <f t="shared" si="2410"/>
        <v>4453</v>
      </c>
      <c r="AA4487">
        <f t="shared" si="2407"/>
        <v>4951</v>
      </c>
      <c r="AB4487">
        <f t="shared" si="2426"/>
        <v>500</v>
      </c>
      <c r="AM4487" t="str">
        <f t="shared" si="2427"/>
        <v>201905LP</v>
      </c>
      <c r="AN4487">
        <f t="shared" ca="1" si="2415"/>
        <v>10.000068610634649</v>
      </c>
      <c r="AO4487">
        <f t="shared" ca="1" si="2416"/>
        <v>10</v>
      </c>
      <c r="AP4487">
        <f t="shared" ca="1" si="2387"/>
        <v>3.0017152658662094</v>
      </c>
      <c r="AQ4487">
        <f t="shared" ca="1" si="2388"/>
        <v>17.993138936535164</v>
      </c>
      <c r="AR4487">
        <f t="shared" ca="1" si="2389"/>
        <v>10</v>
      </c>
      <c r="AS4487">
        <f ca="1">P4487/J4487</f>
        <v>7.7834250302458774E-2</v>
      </c>
    </row>
    <row r="4488" spans="1:45" x14ac:dyDescent="0.4">
      <c r="A4488">
        <f t="shared" si="2425"/>
        <v>201905</v>
      </c>
      <c r="B4488" t="s">
        <v>483</v>
      </c>
      <c r="C4488" t="s">
        <v>647</v>
      </c>
      <c r="D4488" t="str">
        <f t="shared" ca="1" si="2414"/>
        <v>I107</v>
      </c>
      <c r="E4488">
        <f t="shared" ca="1" si="2395"/>
        <v>19</v>
      </c>
      <c r="F4488">
        <f t="shared" ca="1" si="2396"/>
        <v>6</v>
      </c>
      <c r="G4488" t="str">
        <f t="shared" ca="1" si="2411"/>
        <v>S11</v>
      </c>
      <c r="H4488" t="str">
        <f t="shared" ca="1" si="2412"/>
        <v>S113</v>
      </c>
      <c r="I4488">
        <f ca="1">VLOOKUP(D4488,PRC!$A$2:$B$21,2,0)*E4488</f>
        <v>2850000</v>
      </c>
      <c r="J4488">
        <f t="shared" ca="1" si="2397"/>
        <v>2564996</v>
      </c>
      <c r="K4488">
        <f ca="1">VLOOKUP(D4488,PRC!$A$1:$C$21,3,0)*E4488</f>
        <v>1624500</v>
      </c>
      <c r="L4488">
        <f t="shared" ca="1" si="2398"/>
        <v>428000</v>
      </c>
      <c r="M4488">
        <f t="shared" ca="1" si="2399"/>
        <v>57000</v>
      </c>
      <c r="N4488">
        <f t="shared" ca="1" si="2400"/>
        <v>570000</v>
      </c>
      <c r="O4488">
        <f t="shared" ca="1" si="2401"/>
        <v>257000</v>
      </c>
      <c r="P4488">
        <f t="shared" ca="1" si="2413"/>
        <v>-371504</v>
      </c>
      <c r="Q4488">
        <f ca="1">IF(P4488&gt;0,1,0)</f>
        <v>0</v>
      </c>
      <c r="R4488">
        <f t="shared" ca="1" si="2402"/>
        <v>10</v>
      </c>
      <c r="S4488">
        <f t="shared" ca="1" si="2403"/>
        <v>15</v>
      </c>
      <c r="T4488">
        <f t="shared" ca="1" si="2404"/>
        <v>2</v>
      </c>
      <c r="U4488">
        <f t="shared" ca="1" si="2405"/>
        <v>20</v>
      </c>
      <c r="V4488">
        <f t="shared" ca="1" si="2406"/>
        <v>9</v>
      </c>
      <c r="X4488">
        <f t="shared" si="2408"/>
        <v>4488</v>
      </c>
      <c r="Y4488">
        <f t="shared" si="2409"/>
        <v>4452</v>
      </c>
      <c r="Z4488">
        <f t="shared" si="2410"/>
        <v>4453</v>
      </c>
      <c r="AA4488">
        <f t="shared" si="2407"/>
        <v>4951</v>
      </c>
      <c r="AB4488">
        <f t="shared" si="2426"/>
        <v>500</v>
      </c>
      <c r="AM4488" t="str">
        <f t="shared" si="2427"/>
        <v>201905LP</v>
      </c>
      <c r="AN4488">
        <f t="shared" ca="1" si="2415"/>
        <v>10.000140350877196</v>
      </c>
      <c r="AO4488">
        <f t="shared" ca="1" si="2416"/>
        <v>15.017543859649123</v>
      </c>
      <c r="AP4488">
        <f t="shared" ref="AP4488:AP4551" ca="1" si="2428">M4488/$I4488*100</f>
        <v>2</v>
      </c>
      <c r="AQ4488">
        <f t="shared" ref="AQ4488:AQ4551" ca="1" si="2429">N4488/$I4488*100</f>
        <v>20</v>
      </c>
      <c r="AR4488">
        <f t="shared" ref="AR4488:AR4551" ca="1" si="2430">O4488/$I4488*100</f>
        <v>9.0175438596491233</v>
      </c>
      <c r="AS4488">
        <f ca="1">P4488/J4488</f>
        <v>-0.14483609331164649</v>
      </c>
    </row>
    <row r="4489" spans="1:45" x14ac:dyDescent="0.4">
      <c r="A4489">
        <f t="shared" si="2425"/>
        <v>201905</v>
      </c>
      <c r="B4489" t="s">
        <v>484</v>
      </c>
      <c r="C4489" t="s">
        <v>647</v>
      </c>
      <c r="D4489" t="str">
        <f t="shared" ca="1" si="2414"/>
        <v>I107</v>
      </c>
      <c r="E4489">
        <f t="shared" ca="1" si="2395"/>
        <v>20</v>
      </c>
      <c r="F4489">
        <f t="shared" ca="1" si="2396"/>
        <v>10</v>
      </c>
      <c r="G4489" t="str">
        <f t="shared" ca="1" si="2411"/>
        <v>S11</v>
      </c>
      <c r="H4489" t="str">
        <f t="shared" ca="1" si="2412"/>
        <v>S111</v>
      </c>
      <c r="I4489">
        <f ca="1">VLOOKUP(D4489,PRC!$A$2:$B$21,2,0)*E4489</f>
        <v>3000000</v>
      </c>
      <c r="J4489">
        <f t="shared" ca="1" si="2397"/>
        <v>2699996</v>
      </c>
      <c r="K4489">
        <f ca="1">VLOOKUP(D4489,PRC!$A$1:$C$21,3,0)*E4489</f>
        <v>1710000</v>
      </c>
      <c r="L4489">
        <f t="shared" ca="1" si="2398"/>
        <v>300000</v>
      </c>
      <c r="M4489">
        <f t="shared" ca="1" si="2399"/>
        <v>90000</v>
      </c>
      <c r="N4489">
        <f t="shared" ca="1" si="2400"/>
        <v>600000</v>
      </c>
      <c r="O4489">
        <f t="shared" ca="1" si="2401"/>
        <v>150000</v>
      </c>
      <c r="P4489">
        <f t="shared" ca="1" si="2413"/>
        <v>-150004</v>
      </c>
      <c r="Q4489">
        <f ca="1">IF(P4489&gt;0,1,0)</f>
        <v>0</v>
      </c>
      <c r="R4489">
        <f t="shared" ca="1" si="2402"/>
        <v>10</v>
      </c>
      <c r="S4489">
        <f t="shared" ca="1" si="2403"/>
        <v>10</v>
      </c>
      <c r="T4489">
        <f t="shared" ca="1" si="2404"/>
        <v>3</v>
      </c>
      <c r="U4489">
        <f t="shared" ca="1" si="2405"/>
        <v>20</v>
      </c>
      <c r="V4489">
        <f t="shared" ca="1" si="2406"/>
        <v>5</v>
      </c>
      <c r="X4489">
        <f t="shared" si="2408"/>
        <v>4489</v>
      </c>
      <c r="Y4489">
        <f t="shared" si="2409"/>
        <v>4452</v>
      </c>
      <c r="Z4489">
        <f t="shared" si="2410"/>
        <v>4453</v>
      </c>
      <c r="AA4489">
        <f t="shared" si="2407"/>
        <v>4951</v>
      </c>
      <c r="AB4489">
        <f t="shared" si="2426"/>
        <v>500</v>
      </c>
      <c r="AM4489" t="str">
        <f t="shared" si="2427"/>
        <v>201905LP</v>
      </c>
      <c r="AN4489">
        <f t="shared" ca="1" si="2415"/>
        <v>10.000133333333338</v>
      </c>
      <c r="AO4489">
        <f t="shared" ca="1" si="2416"/>
        <v>10</v>
      </c>
      <c r="AP4489">
        <f t="shared" ca="1" si="2428"/>
        <v>3</v>
      </c>
      <c r="AQ4489">
        <f t="shared" ca="1" si="2429"/>
        <v>20</v>
      </c>
      <c r="AR4489">
        <f t="shared" ca="1" si="2430"/>
        <v>5</v>
      </c>
      <c r="AS4489">
        <f ca="1">P4489/J4489</f>
        <v>-5.5557119343880509E-2</v>
      </c>
    </row>
    <row r="4490" spans="1:45" x14ac:dyDescent="0.4">
      <c r="A4490">
        <f t="shared" si="2425"/>
        <v>201905</v>
      </c>
      <c r="B4490" t="s">
        <v>485</v>
      </c>
      <c r="C4490" t="s">
        <v>647</v>
      </c>
      <c r="D4490" t="str">
        <f t="shared" ca="1" si="2414"/>
        <v>I114</v>
      </c>
      <c r="E4490">
        <f t="shared" ca="1" si="2395"/>
        <v>24</v>
      </c>
      <c r="F4490">
        <f t="shared" ca="1" si="2396"/>
        <v>9</v>
      </c>
      <c r="G4490" t="str">
        <f t="shared" ca="1" si="2411"/>
        <v>S11</v>
      </c>
      <c r="H4490" t="str">
        <f t="shared" ca="1" si="2412"/>
        <v>S118</v>
      </c>
      <c r="I4490">
        <f ca="1">VLOOKUP(D4490,PRC!$A$2:$B$21,2,0)*E4490</f>
        <v>5760000</v>
      </c>
      <c r="J4490">
        <f t="shared" ca="1" si="2397"/>
        <v>5414396</v>
      </c>
      <c r="K4490">
        <f ca="1">VLOOKUP(D4490,PRC!$A$1:$C$21,3,0)*E4490</f>
        <v>3340800</v>
      </c>
      <c r="L4490">
        <f t="shared" ca="1" si="2398"/>
        <v>634000</v>
      </c>
      <c r="M4490">
        <f t="shared" ca="1" si="2399"/>
        <v>58000</v>
      </c>
      <c r="N4490">
        <f t="shared" ca="1" si="2400"/>
        <v>806000</v>
      </c>
      <c r="O4490">
        <f t="shared" ca="1" si="2401"/>
        <v>346000</v>
      </c>
      <c r="P4490">
        <f t="shared" ca="1" si="2413"/>
        <v>229596</v>
      </c>
      <c r="Q4490">
        <f ca="1">IF(P4490&gt;0,1,0)</f>
        <v>1</v>
      </c>
      <c r="R4490">
        <f t="shared" ca="1" si="2402"/>
        <v>6</v>
      </c>
      <c r="S4490">
        <f t="shared" ca="1" si="2403"/>
        <v>11</v>
      </c>
      <c r="T4490">
        <f t="shared" ca="1" si="2404"/>
        <v>1</v>
      </c>
      <c r="U4490">
        <f t="shared" ca="1" si="2405"/>
        <v>14</v>
      </c>
      <c r="V4490">
        <f t="shared" ca="1" si="2406"/>
        <v>6</v>
      </c>
      <c r="X4490">
        <f t="shared" si="2408"/>
        <v>4490</v>
      </c>
      <c r="Y4490">
        <f t="shared" si="2409"/>
        <v>4452</v>
      </c>
      <c r="Z4490">
        <f t="shared" si="2410"/>
        <v>4453</v>
      </c>
      <c r="AA4490">
        <f t="shared" si="2407"/>
        <v>4951</v>
      </c>
      <c r="AB4490">
        <f t="shared" si="2426"/>
        <v>500</v>
      </c>
      <c r="AM4490" t="str">
        <f t="shared" si="2427"/>
        <v>201905LP</v>
      </c>
      <c r="AN4490">
        <f t="shared" ca="1" si="2415"/>
        <v>6.0000694444444447</v>
      </c>
      <c r="AO4490">
        <f t="shared" ca="1" si="2416"/>
        <v>11.006944444444445</v>
      </c>
      <c r="AP4490">
        <f t="shared" ca="1" si="2428"/>
        <v>1.0069444444444444</v>
      </c>
      <c r="AQ4490">
        <f t="shared" ca="1" si="2429"/>
        <v>13.993055555555555</v>
      </c>
      <c r="AR4490">
        <f t="shared" ca="1" si="2430"/>
        <v>6.0069444444444446</v>
      </c>
      <c r="AS4490">
        <f ca="1">P4490/J4490</f>
        <v>4.2404729908931668E-2</v>
      </c>
    </row>
    <row r="4491" spans="1:45" x14ac:dyDescent="0.4">
      <c r="A4491">
        <f t="shared" si="2425"/>
        <v>201905</v>
      </c>
      <c r="B4491" t="s">
        <v>486</v>
      </c>
      <c r="C4491" t="s">
        <v>647</v>
      </c>
      <c r="D4491" t="str">
        <f t="shared" ca="1" si="2414"/>
        <v>I103</v>
      </c>
      <c r="E4491">
        <f t="shared" ca="1" si="2395"/>
        <v>19</v>
      </c>
      <c r="F4491">
        <f t="shared" ca="1" si="2396"/>
        <v>10</v>
      </c>
      <c r="G4491" t="str">
        <f t="shared" ca="1" si="2411"/>
        <v>S10</v>
      </c>
      <c r="H4491" t="str">
        <f t="shared" ca="1" si="2412"/>
        <v>S107</v>
      </c>
      <c r="I4491">
        <f ca="1">VLOOKUP(D4491,PRC!$A$2:$B$21,2,0)*E4491</f>
        <v>950000</v>
      </c>
      <c r="J4491">
        <f t="shared" ca="1" si="2397"/>
        <v>902496</v>
      </c>
      <c r="K4491">
        <f ca="1">VLOOKUP(D4491,PRC!$A$1:$C$21,3,0)*E4491</f>
        <v>541500</v>
      </c>
      <c r="L4491">
        <f t="shared" ca="1" si="2398"/>
        <v>105000</v>
      </c>
      <c r="M4491">
        <f t="shared" ca="1" si="2399"/>
        <v>29000</v>
      </c>
      <c r="N4491">
        <f t="shared" ca="1" si="2400"/>
        <v>95000</v>
      </c>
      <c r="O4491">
        <f t="shared" ca="1" si="2401"/>
        <v>76000</v>
      </c>
      <c r="P4491">
        <f t="shared" ca="1" si="2413"/>
        <v>55996</v>
      </c>
      <c r="Q4491">
        <f ca="1">IF(P4491&gt;0,1,0)</f>
        <v>1</v>
      </c>
      <c r="R4491">
        <f t="shared" ca="1" si="2402"/>
        <v>5</v>
      </c>
      <c r="S4491">
        <f t="shared" ca="1" si="2403"/>
        <v>11</v>
      </c>
      <c r="T4491">
        <f t="shared" ca="1" si="2404"/>
        <v>3</v>
      </c>
      <c r="U4491">
        <f t="shared" ca="1" si="2405"/>
        <v>10</v>
      </c>
      <c r="V4491">
        <f t="shared" ca="1" si="2406"/>
        <v>8</v>
      </c>
      <c r="X4491">
        <f t="shared" si="2408"/>
        <v>4491</v>
      </c>
      <c r="Y4491">
        <f t="shared" si="2409"/>
        <v>4452</v>
      </c>
      <c r="Z4491">
        <f t="shared" si="2410"/>
        <v>4453</v>
      </c>
      <c r="AA4491">
        <f t="shared" si="2407"/>
        <v>4951</v>
      </c>
      <c r="AB4491">
        <f t="shared" si="2426"/>
        <v>500</v>
      </c>
      <c r="AM4491" t="str">
        <f t="shared" si="2427"/>
        <v>201905LP</v>
      </c>
      <c r="AN4491">
        <f t="shared" ca="1" si="2415"/>
        <v>5.0004210526315767</v>
      </c>
      <c r="AO4491">
        <f t="shared" ca="1" si="2416"/>
        <v>11.052631578947368</v>
      </c>
      <c r="AP4491">
        <f t="shared" ca="1" si="2428"/>
        <v>3.0526315789473681</v>
      </c>
      <c r="AQ4491">
        <f t="shared" ca="1" si="2429"/>
        <v>10</v>
      </c>
      <c r="AR4491">
        <f t="shared" ca="1" si="2430"/>
        <v>8</v>
      </c>
      <c r="AS4491">
        <f ca="1">P4491/J4491</f>
        <v>6.2045704357692445E-2</v>
      </c>
    </row>
    <row r="4492" spans="1:45" x14ac:dyDescent="0.4">
      <c r="A4492">
        <f t="shared" si="2425"/>
        <v>201905</v>
      </c>
      <c r="B4492" t="s">
        <v>487</v>
      </c>
      <c r="C4492" t="s">
        <v>647</v>
      </c>
      <c r="D4492" t="str">
        <f t="shared" ca="1" si="2414"/>
        <v>I101</v>
      </c>
      <c r="E4492">
        <f t="shared" ca="1" si="2395"/>
        <v>12</v>
      </c>
      <c r="F4492">
        <f t="shared" ca="1" si="2396"/>
        <v>8</v>
      </c>
      <c r="G4492" t="str">
        <f t="shared" ca="1" si="2411"/>
        <v>S11</v>
      </c>
      <c r="H4492" t="str">
        <f t="shared" ca="1" si="2412"/>
        <v>S114</v>
      </c>
      <c r="I4492">
        <f ca="1">VLOOKUP(D4492,PRC!$A$2:$B$21,2,0)*E4492</f>
        <v>360000</v>
      </c>
      <c r="J4492">
        <f t="shared" ca="1" si="2397"/>
        <v>334796</v>
      </c>
      <c r="K4492">
        <f ca="1">VLOOKUP(D4492,PRC!$A$1:$C$21,3,0)*E4492</f>
        <v>187200</v>
      </c>
      <c r="L4492">
        <f t="shared" ca="1" si="2398"/>
        <v>47000</v>
      </c>
      <c r="M4492">
        <f t="shared" ca="1" si="2399"/>
        <v>4000</v>
      </c>
      <c r="N4492">
        <f t="shared" ca="1" si="2400"/>
        <v>65000</v>
      </c>
      <c r="O4492">
        <f t="shared" ca="1" si="2401"/>
        <v>36000</v>
      </c>
      <c r="P4492">
        <f t="shared" ca="1" si="2413"/>
        <v>-4404</v>
      </c>
      <c r="Q4492">
        <f ca="1">IF(P4492&gt;0,1,0)</f>
        <v>0</v>
      </c>
      <c r="R4492">
        <f t="shared" ca="1" si="2402"/>
        <v>7</v>
      </c>
      <c r="S4492">
        <f t="shared" ca="1" si="2403"/>
        <v>13</v>
      </c>
      <c r="T4492">
        <f t="shared" ca="1" si="2404"/>
        <v>1</v>
      </c>
      <c r="U4492">
        <f t="shared" ca="1" si="2405"/>
        <v>18</v>
      </c>
      <c r="V4492">
        <f t="shared" ca="1" si="2406"/>
        <v>10</v>
      </c>
      <c r="X4492">
        <f t="shared" si="2408"/>
        <v>4492</v>
      </c>
      <c r="Y4492">
        <f t="shared" si="2409"/>
        <v>4452</v>
      </c>
      <c r="Z4492">
        <f t="shared" si="2410"/>
        <v>4453</v>
      </c>
      <c r="AA4492">
        <f t="shared" si="2407"/>
        <v>4951</v>
      </c>
      <c r="AB4492">
        <f t="shared" si="2426"/>
        <v>500</v>
      </c>
      <c r="AM4492" t="str">
        <f t="shared" si="2427"/>
        <v>201905LP</v>
      </c>
      <c r="AN4492">
        <f t="shared" ca="1" si="2415"/>
        <v>7.0011111111111131</v>
      </c>
      <c r="AO4492">
        <f t="shared" ca="1" si="2416"/>
        <v>13.055555555555557</v>
      </c>
      <c r="AP4492">
        <f t="shared" ca="1" si="2428"/>
        <v>1.1111111111111112</v>
      </c>
      <c r="AQ4492">
        <f t="shared" ca="1" si="2429"/>
        <v>18.055555555555554</v>
      </c>
      <c r="AR4492">
        <f t="shared" ca="1" si="2430"/>
        <v>10</v>
      </c>
      <c r="AS4492">
        <f ca="1">P4492/J4492</f>
        <v>-1.3154279023644249E-2</v>
      </c>
    </row>
    <row r="4493" spans="1:45" x14ac:dyDescent="0.4">
      <c r="A4493">
        <f t="shared" si="2425"/>
        <v>201905</v>
      </c>
      <c r="B4493" t="s">
        <v>488</v>
      </c>
      <c r="C4493" t="s">
        <v>647</v>
      </c>
      <c r="D4493" t="str">
        <f t="shared" ca="1" si="2414"/>
        <v>I114</v>
      </c>
      <c r="E4493">
        <f t="shared" ca="1" si="2395"/>
        <v>29</v>
      </c>
      <c r="F4493">
        <f t="shared" ca="1" si="2396"/>
        <v>8</v>
      </c>
      <c r="G4493" t="str">
        <f t="shared" ca="1" si="2411"/>
        <v>S10</v>
      </c>
      <c r="H4493" t="str">
        <f t="shared" ca="1" si="2412"/>
        <v>S105</v>
      </c>
      <c r="I4493">
        <f ca="1">VLOOKUP(D4493,PRC!$A$2:$B$21,2,0)*E4493</f>
        <v>6960000</v>
      </c>
      <c r="J4493">
        <f t="shared" ca="1" si="2397"/>
        <v>6611996</v>
      </c>
      <c r="K4493">
        <f ca="1">VLOOKUP(D4493,PRC!$A$1:$C$21,3,0)*E4493</f>
        <v>4036800</v>
      </c>
      <c r="L4493">
        <f t="shared" ca="1" si="2398"/>
        <v>905000</v>
      </c>
      <c r="M4493">
        <f t="shared" ca="1" si="2399"/>
        <v>139000</v>
      </c>
      <c r="N4493">
        <f t="shared" ca="1" si="2400"/>
        <v>1114000</v>
      </c>
      <c r="O4493">
        <f t="shared" ca="1" si="2401"/>
        <v>418000</v>
      </c>
      <c r="P4493">
        <f t="shared" ca="1" si="2413"/>
        <v>-804</v>
      </c>
      <c r="Q4493">
        <f ca="1">IF(P4493&gt;0,1,0)</f>
        <v>0</v>
      </c>
      <c r="R4493">
        <f t="shared" ca="1" si="2402"/>
        <v>5</v>
      </c>
      <c r="S4493">
        <f t="shared" ca="1" si="2403"/>
        <v>13</v>
      </c>
      <c r="T4493">
        <f t="shared" ca="1" si="2404"/>
        <v>2</v>
      </c>
      <c r="U4493">
        <f t="shared" ca="1" si="2405"/>
        <v>16</v>
      </c>
      <c r="V4493">
        <f t="shared" ca="1" si="2406"/>
        <v>6</v>
      </c>
      <c r="X4493">
        <f t="shared" si="2408"/>
        <v>4493</v>
      </c>
      <c r="Y4493">
        <f t="shared" si="2409"/>
        <v>4452</v>
      </c>
      <c r="Z4493">
        <f t="shared" si="2410"/>
        <v>4453</v>
      </c>
      <c r="AA4493">
        <f t="shared" si="2407"/>
        <v>4951</v>
      </c>
      <c r="AB4493">
        <f t="shared" si="2426"/>
        <v>500</v>
      </c>
      <c r="AM4493" t="str">
        <f t="shared" si="2427"/>
        <v>201905LP</v>
      </c>
      <c r="AN4493">
        <f t="shared" ca="1" si="2415"/>
        <v>5.0000574712643626</v>
      </c>
      <c r="AO4493">
        <f t="shared" ca="1" si="2416"/>
        <v>13.00287356321839</v>
      </c>
      <c r="AP4493">
        <f t="shared" ca="1" si="2428"/>
        <v>1.9971264367816093</v>
      </c>
      <c r="AQ4493">
        <f t="shared" ca="1" si="2429"/>
        <v>16.005747126436781</v>
      </c>
      <c r="AR4493">
        <f t="shared" ca="1" si="2430"/>
        <v>6.0057471264367814</v>
      </c>
      <c r="AS4493">
        <f ca="1">P4493/J4493</f>
        <v>-1.2159716975025393E-4</v>
      </c>
    </row>
    <row r="4494" spans="1:45" x14ac:dyDescent="0.4">
      <c r="A4494">
        <f t="shared" si="2425"/>
        <v>201905</v>
      </c>
      <c r="B4494" t="s">
        <v>489</v>
      </c>
      <c r="C4494" t="s">
        <v>647</v>
      </c>
      <c r="D4494" t="str">
        <f t="shared" ca="1" si="2414"/>
        <v>I109</v>
      </c>
      <c r="E4494">
        <f t="shared" ca="1" si="2395"/>
        <v>15</v>
      </c>
      <c r="F4494">
        <f t="shared" ca="1" si="2396"/>
        <v>5</v>
      </c>
      <c r="G4494" t="str">
        <f t="shared" ca="1" si="2411"/>
        <v>S11</v>
      </c>
      <c r="H4494" t="str">
        <f t="shared" ca="1" si="2412"/>
        <v>S119</v>
      </c>
      <c r="I4494">
        <f ca="1">VLOOKUP(D4494,PRC!$A$2:$B$21,2,0)*E4494</f>
        <v>7500000</v>
      </c>
      <c r="J4494">
        <f t="shared" ca="1" si="2397"/>
        <v>6974995.9999999991</v>
      </c>
      <c r="K4494">
        <f ca="1">VLOOKUP(D4494,PRC!$A$1:$C$21,3,0)*E4494</f>
        <v>3000000</v>
      </c>
      <c r="L4494">
        <f t="shared" ca="1" si="2398"/>
        <v>825000</v>
      </c>
      <c r="M4494">
        <f t="shared" ca="1" si="2399"/>
        <v>150000</v>
      </c>
      <c r="N4494">
        <f t="shared" ca="1" si="2400"/>
        <v>825000</v>
      </c>
      <c r="O4494">
        <f t="shared" ca="1" si="2401"/>
        <v>375000</v>
      </c>
      <c r="P4494">
        <f t="shared" ca="1" si="2413"/>
        <v>1799995.9999999991</v>
      </c>
      <c r="Q4494">
        <f ca="1">IF(P4494&gt;0,1,0)</f>
        <v>1</v>
      </c>
      <c r="R4494">
        <f t="shared" ca="1" si="2402"/>
        <v>7</v>
      </c>
      <c r="S4494">
        <f t="shared" ca="1" si="2403"/>
        <v>11</v>
      </c>
      <c r="T4494">
        <f t="shared" ca="1" si="2404"/>
        <v>2</v>
      </c>
      <c r="U4494">
        <f t="shared" ca="1" si="2405"/>
        <v>11</v>
      </c>
      <c r="V4494">
        <f t="shared" ca="1" si="2406"/>
        <v>5</v>
      </c>
      <c r="X4494">
        <f t="shared" si="2408"/>
        <v>4494</v>
      </c>
      <c r="Y4494">
        <f t="shared" si="2409"/>
        <v>4452</v>
      </c>
      <c r="Z4494">
        <f t="shared" si="2410"/>
        <v>4453</v>
      </c>
      <c r="AA4494">
        <f t="shared" si="2407"/>
        <v>4951</v>
      </c>
      <c r="AB4494">
        <f t="shared" si="2426"/>
        <v>500</v>
      </c>
      <c r="AM4494" t="str">
        <f t="shared" si="2427"/>
        <v>201905LP</v>
      </c>
      <c r="AN4494">
        <f t="shared" ca="1" si="2415"/>
        <v>7.0000533333333443</v>
      </c>
      <c r="AO4494">
        <f t="shared" ca="1" si="2416"/>
        <v>11</v>
      </c>
      <c r="AP4494">
        <f t="shared" ca="1" si="2428"/>
        <v>2</v>
      </c>
      <c r="AQ4494">
        <f t="shared" ca="1" si="2429"/>
        <v>11</v>
      </c>
      <c r="AR4494">
        <f t="shared" ca="1" si="2430"/>
        <v>5</v>
      </c>
      <c r="AS4494">
        <f ca="1">P4494/J4494</f>
        <v>0.25806409064607339</v>
      </c>
    </row>
    <row r="4495" spans="1:45" x14ac:dyDescent="0.4">
      <c r="A4495">
        <f t="shared" si="2425"/>
        <v>201905</v>
      </c>
      <c r="B4495" t="s">
        <v>490</v>
      </c>
      <c r="C4495" t="s">
        <v>647</v>
      </c>
      <c r="D4495" t="str">
        <f t="shared" ca="1" si="2414"/>
        <v>I118</v>
      </c>
      <c r="E4495">
        <f t="shared" ca="1" si="2395"/>
        <v>11</v>
      </c>
      <c r="F4495">
        <f t="shared" ca="1" si="2396"/>
        <v>6</v>
      </c>
      <c r="G4495" t="str">
        <f t="shared" ca="1" si="2411"/>
        <v>S10</v>
      </c>
      <c r="H4495" t="str">
        <f t="shared" ca="1" si="2412"/>
        <v>S103</v>
      </c>
      <c r="I4495">
        <f ca="1">VLOOKUP(D4495,PRC!$A$2:$B$21,2,0)*E4495</f>
        <v>5830000</v>
      </c>
      <c r="J4495">
        <f t="shared" ca="1" si="2397"/>
        <v>5363596</v>
      </c>
      <c r="K4495">
        <f ca="1">VLOOKUP(D4495,PRC!$A$1:$C$21,3,0)*E4495</f>
        <v>2448600</v>
      </c>
      <c r="L4495">
        <f t="shared" ca="1" si="2398"/>
        <v>700000</v>
      </c>
      <c r="M4495">
        <f t="shared" ca="1" si="2399"/>
        <v>175000</v>
      </c>
      <c r="N4495">
        <f t="shared" ca="1" si="2400"/>
        <v>933000</v>
      </c>
      <c r="O4495">
        <f t="shared" ca="1" si="2401"/>
        <v>350000</v>
      </c>
      <c r="P4495">
        <f t="shared" ca="1" si="2413"/>
        <v>756996</v>
      </c>
      <c r="Q4495">
        <f ca="1">IF(P4495&gt;0,1,0)</f>
        <v>1</v>
      </c>
      <c r="R4495">
        <f t="shared" ca="1" si="2402"/>
        <v>8</v>
      </c>
      <c r="S4495">
        <f t="shared" ca="1" si="2403"/>
        <v>12</v>
      </c>
      <c r="T4495">
        <f t="shared" ca="1" si="2404"/>
        <v>3</v>
      </c>
      <c r="U4495">
        <f t="shared" ca="1" si="2405"/>
        <v>16</v>
      </c>
      <c r="V4495">
        <f t="shared" ca="1" si="2406"/>
        <v>6</v>
      </c>
      <c r="X4495">
        <f t="shared" si="2408"/>
        <v>4495</v>
      </c>
      <c r="Y4495">
        <f t="shared" si="2409"/>
        <v>4452</v>
      </c>
      <c r="Z4495">
        <f t="shared" si="2410"/>
        <v>4453</v>
      </c>
      <c r="AA4495">
        <f t="shared" si="2407"/>
        <v>4951</v>
      </c>
      <c r="AB4495">
        <f t="shared" si="2426"/>
        <v>500</v>
      </c>
      <c r="AM4495" t="str">
        <f t="shared" si="2427"/>
        <v>201905LP</v>
      </c>
      <c r="AN4495">
        <f t="shared" ca="1" si="2415"/>
        <v>8.0000686106346475</v>
      </c>
      <c r="AO4495">
        <f t="shared" ca="1" si="2416"/>
        <v>12.006861063464838</v>
      </c>
      <c r="AP4495">
        <f t="shared" ca="1" si="2428"/>
        <v>3.0017152658662094</v>
      </c>
      <c r="AQ4495">
        <f t="shared" ca="1" si="2429"/>
        <v>16.00343053173242</v>
      </c>
      <c r="AR4495">
        <f t="shared" ca="1" si="2430"/>
        <v>6.0034305317324188</v>
      </c>
      <c r="AS4495">
        <f ca="1">P4495/J4495</f>
        <v>0.14113590956514996</v>
      </c>
    </row>
    <row r="4496" spans="1:45" x14ac:dyDescent="0.4">
      <c r="A4496">
        <f t="shared" si="2425"/>
        <v>201905</v>
      </c>
      <c r="B4496" t="s">
        <v>491</v>
      </c>
      <c r="C4496" t="s">
        <v>647</v>
      </c>
      <c r="D4496" t="str">
        <f t="shared" ca="1" si="2414"/>
        <v>I101</v>
      </c>
      <c r="E4496">
        <f t="shared" ca="1" si="2395"/>
        <v>25</v>
      </c>
      <c r="F4496">
        <f t="shared" ca="1" si="2396"/>
        <v>7</v>
      </c>
      <c r="G4496" t="str">
        <f t="shared" ca="1" si="2411"/>
        <v>S11</v>
      </c>
      <c r="H4496" t="str">
        <f t="shared" ca="1" si="2412"/>
        <v>S114</v>
      </c>
      <c r="I4496">
        <f ca="1">VLOOKUP(D4496,PRC!$A$2:$B$21,2,0)*E4496</f>
        <v>750000</v>
      </c>
      <c r="J4496">
        <f t="shared" ca="1" si="2397"/>
        <v>704996</v>
      </c>
      <c r="K4496">
        <f ca="1">VLOOKUP(D4496,PRC!$A$1:$C$21,3,0)*E4496</f>
        <v>390000</v>
      </c>
      <c r="L4496">
        <f t="shared" ca="1" si="2398"/>
        <v>90000</v>
      </c>
      <c r="M4496">
        <f t="shared" ca="1" si="2399"/>
        <v>15000</v>
      </c>
      <c r="N4496">
        <f t="shared" ca="1" si="2400"/>
        <v>128000</v>
      </c>
      <c r="O4496">
        <f t="shared" ca="1" si="2401"/>
        <v>75000</v>
      </c>
      <c r="P4496">
        <f t="shared" ca="1" si="2413"/>
        <v>6996</v>
      </c>
      <c r="Q4496">
        <f ca="1">IF(P4496&gt;0,1,0)</f>
        <v>1</v>
      </c>
      <c r="R4496">
        <f t="shared" ca="1" si="2402"/>
        <v>6</v>
      </c>
      <c r="S4496">
        <f t="shared" ca="1" si="2403"/>
        <v>12</v>
      </c>
      <c r="T4496">
        <f t="shared" ca="1" si="2404"/>
        <v>2</v>
      </c>
      <c r="U4496">
        <f t="shared" ca="1" si="2405"/>
        <v>17</v>
      </c>
      <c r="V4496">
        <f t="shared" ca="1" si="2406"/>
        <v>10</v>
      </c>
      <c r="X4496">
        <f t="shared" si="2408"/>
        <v>4496</v>
      </c>
      <c r="Y4496">
        <f t="shared" si="2409"/>
        <v>4452</v>
      </c>
      <c r="Z4496">
        <f t="shared" si="2410"/>
        <v>4453</v>
      </c>
      <c r="AA4496">
        <f t="shared" si="2407"/>
        <v>4951</v>
      </c>
      <c r="AB4496">
        <f t="shared" si="2426"/>
        <v>500</v>
      </c>
      <c r="AM4496" t="str">
        <f t="shared" si="2427"/>
        <v>201905LP</v>
      </c>
      <c r="AN4496">
        <f t="shared" ca="1" si="2415"/>
        <v>6.0005333333333351</v>
      </c>
      <c r="AO4496">
        <f t="shared" ca="1" si="2416"/>
        <v>12</v>
      </c>
      <c r="AP4496">
        <f t="shared" ca="1" si="2428"/>
        <v>2</v>
      </c>
      <c r="AQ4496">
        <f t="shared" ca="1" si="2429"/>
        <v>17.066666666666666</v>
      </c>
      <c r="AR4496">
        <f t="shared" ca="1" si="2430"/>
        <v>10</v>
      </c>
      <c r="AS4496">
        <f ca="1">P4496/J4496</f>
        <v>9.9234605586414667E-3</v>
      </c>
    </row>
    <row r="4497" spans="1:45" x14ac:dyDescent="0.4">
      <c r="A4497">
        <f t="shared" si="2425"/>
        <v>201905</v>
      </c>
      <c r="B4497" t="s">
        <v>492</v>
      </c>
      <c r="C4497" t="s">
        <v>647</v>
      </c>
      <c r="D4497" t="str">
        <f t="shared" ca="1" si="2414"/>
        <v>I105</v>
      </c>
      <c r="E4497">
        <f t="shared" ca="1" si="2395"/>
        <v>28</v>
      </c>
      <c r="F4497">
        <f t="shared" ca="1" si="2396"/>
        <v>10</v>
      </c>
      <c r="G4497" t="str">
        <f t="shared" ca="1" si="2411"/>
        <v>S11</v>
      </c>
      <c r="H4497" t="str">
        <f t="shared" ca="1" si="2412"/>
        <v>S110</v>
      </c>
      <c r="I4497">
        <f ca="1">VLOOKUP(D4497,PRC!$A$2:$B$21,2,0)*E4497</f>
        <v>2800000</v>
      </c>
      <c r="J4497">
        <f t="shared" ca="1" si="2397"/>
        <v>2631996</v>
      </c>
      <c r="K4497">
        <f ca="1">VLOOKUP(D4497,PRC!$A$1:$C$21,3,0)*E4497</f>
        <v>1652000</v>
      </c>
      <c r="L4497">
        <f t="shared" ca="1" si="2398"/>
        <v>364000</v>
      </c>
      <c r="M4497">
        <f t="shared" ca="1" si="2399"/>
        <v>84000</v>
      </c>
      <c r="N4497">
        <f t="shared" ca="1" si="2400"/>
        <v>448000</v>
      </c>
      <c r="O4497">
        <f t="shared" ca="1" si="2401"/>
        <v>280000</v>
      </c>
      <c r="P4497">
        <f t="shared" ca="1" si="2413"/>
        <v>-196004</v>
      </c>
      <c r="Q4497">
        <f ca="1">IF(P4497&gt;0,1,0)</f>
        <v>0</v>
      </c>
      <c r="R4497">
        <f t="shared" ca="1" si="2402"/>
        <v>6</v>
      </c>
      <c r="S4497">
        <f t="shared" ca="1" si="2403"/>
        <v>13</v>
      </c>
      <c r="T4497">
        <f t="shared" ca="1" si="2404"/>
        <v>3</v>
      </c>
      <c r="U4497">
        <f t="shared" ca="1" si="2405"/>
        <v>16</v>
      </c>
      <c r="V4497">
        <f t="shared" ca="1" si="2406"/>
        <v>10</v>
      </c>
      <c r="X4497">
        <f t="shared" si="2408"/>
        <v>4497</v>
      </c>
      <c r="Y4497">
        <f t="shared" si="2409"/>
        <v>4452</v>
      </c>
      <c r="Z4497">
        <f t="shared" si="2410"/>
        <v>4453</v>
      </c>
      <c r="AA4497">
        <f t="shared" si="2407"/>
        <v>4951</v>
      </c>
      <c r="AB4497">
        <f t="shared" si="2426"/>
        <v>500</v>
      </c>
      <c r="AM4497" t="str">
        <f t="shared" si="2427"/>
        <v>201905LP</v>
      </c>
      <c r="AN4497">
        <f t="shared" ca="1" si="2415"/>
        <v>6.0001428571428539</v>
      </c>
      <c r="AO4497">
        <f t="shared" ca="1" si="2416"/>
        <v>13</v>
      </c>
      <c r="AP4497">
        <f t="shared" ca="1" si="2428"/>
        <v>3</v>
      </c>
      <c r="AQ4497">
        <f t="shared" ca="1" si="2429"/>
        <v>16</v>
      </c>
      <c r="AR4497">
        <f t="shared" ca="1" si="2430"/>
        <v>10</v>
      </c>
      <c r="AS4497">
        <f ca="1">P4497/J4497</f>
        <v>-7.446971803908517E-2</v>
      </c>
    </row>
    <row r="4498" spans="1:45" x14ac:dyDescent="0.4">
      <c r="A4498">
        <f t="shared" si="2425"/>
        <v>201905</v>
      </c>
      <c r="B4498" t="s">
        <v>493</v>
      </c>
      <c r="C4498" t="s">
        <v>647</v>
      </c>
      <c r="D4498" t="str">
        <f t="shared" ca="1" si="2414"/>
        <v>I110</v>
      </c>
      <c r="E4498">
        <f t="shared" ca="1" si="2395"/>
        <v>18</v>
      </c>
      <c r="F4498">
        <f t="shared" ca="1" si="2396"/>
        <v>7</v>
      </c>
      <c r="G4498" t="str">
        <f t="shared" ca="1" si="2411"/>
        <v>S11</v>
      </c>
      <c r="H4498" t="str">
        <f t="shared" ca="1" si="2412"/>
        <v>S117</v>
      </c>
      <c r="I4498">
        <f ca="1">VLOOKUP(D4498,PRC!$A$2:$B$21,2,0)*E4498</f>
        <v>5400000</v>
      </c>
      <c r="J4498">
        <f t="shared" ca="1" si="2397"/>
        <v>4967996</v>
      </c>
      <c r="K4498">
        <f ca="1">VLOOKUP(D4498,PRC!$A$1:$C$21,3,0)*E4498</f>
        <v>2484000</v>
      </c>
      <c r="L4498">
        <f t="shared" ca="1" si="2398"/>
        <v>810000</v>
      </c>
      <c r="M4498">
        <f t="shared" ca="1" si="2399"/>
        <v>54000</v>
      </c>
      <c r="N4498">
        <f t="shared" ca="1" si="2400"/>
        <v>1026000</v>
      </c>
      <c r="O4498">
        <f t="shared" ca="1" si="2401"/>
        <v>324000</v>
      </c>
      <c r="P4498">
        <f t="shared" ca="1" si="2413"/>
        <v>269996</v>
      </c>
      <c r="Q4498">
        <f ca="1">IF(P4498&gt;0,1,0)</f>
        <v>1</v>
      </c>
      <c r="R4498">
        <f t="shared" ca="1" si="2402"/>
        <v>8</v>
      </c>
      <c r="S4498">
        <f t="shared" ca="1" si="2403"/>
        <v>15</v>
      </c>
      <c r="T4498">
        <f t="shared" ca="1" si="2404"/>
        <v>1</v>
      </c>
      <c r="U4498">
        <f t="shared" ca="1" si="2405"/>
        <v>19</v>
      </c>
      <c r="V4498">
        <f t="shared" ca="1" si="2406"/>
        <v>6</v>
      </c>
      <c r="X4498">
        <f t="shared" si="2408"/>
        <v>4498</v>
      </c>
      <c r="Y4498">
        <f t="shared" si="2409"/>
        <v>4452</v>
      </c>
      <c r="Z4498">
        <f t="shared" si="2410"/>
        <v>4453</v>
      </c>
      <c r="AA4498">
        <f t="shared" si="2407"/>
        <v>4951</v>
      </c>
      <c r="AB4498">
        <f t="shared" si="2426"/>
        <v>500</v>
      </c>
      <c r="AM4498" t="str">
        <f t="shared" si="2427"/>
        <v>201905LP</v>
      </c>
      <c r="AN4498">
        <f t="shared" ca="1" si="2415"/>
        <v>8.000074074074071</v>
      </c>
      <c r="AO4498">
        <f t="shared" ca="1" si="2416"/>
        <v>15</v>
      </c>
      <c r="AP4498">
        <f t="shared" ca="1" si="2428"/>
        <v>1</v>
      </c>
      <c r="AQ4498">
        <f t="shared" ca="1" si="2429"/>
        <v>19</v>
      </c>
      <c r="AR4498">
        <f t="shared" ca="1" si="2430"/>
        <v>6</v>
      </c>
      <c r="AS4498">
        <f ca="1">P4498/J4498</f>
        <v>5.4347064691678493E-2</v>
      </c>
    </row>
    <row r="4499" spans="1:45" x14ac:dyDescent="0.4">
      <c r="A4499">
        <f t="shared" si="2425"/>
        <v>201905</v>
      </c>
      <c r="B4499" t="s">
        <v>494</v>
      </c>
      <c r="C4499" t="s">
        <v>647</v>
      </c>
      <c r="D4499" t="str">
        <f t="shared" ca="1" si="2414"/>
        <v>I116</v>
      </c>
      <c r="E4499">
        <f t="shared" ca="1" si="2395"/>
        <v>12</v>
      </c>
      <c r="F4499">
        <f t="shared" ca="1" si="2396"/>
        <v>8</v>
      </c>
      <c r="G4499" t="str">
        <f t="shared" ca="1" si="2411"/>
        <v>S10</v>
      </c>
      <c r="H4499" t="str">
        <f t="shared" ca="1" si="2412"/>
        <v>S104</v>
      </c>
      <c r="I4499">
        <f ca="1">VLOOKUP(D4499,PRC!$A$2:$B$21,2,0)*E4499</f>
        <v>17520000</v>
      </c>
      <c r="J4499">
        <f t="shared" ca="1" si="2397"/>
        <v>16118396</v>
      </c>
      <c r="K4499">
        <f ca="1">VLOOKUP(D4499,PRC!$A$1:$C$21,3,0)*E4499</f>
        <v>10512000</v>
      </c>
      <c r="L4499">
        <f t="shared" ca="1" si="2398"/>
        <v>2278000</v>
      </c>
      <c r="M4499">
        <f t="shared" ca="1" si="2399"/>
        <v>175000</v>
      </c>
      <c r="N4499">
        <f t="shared" ca="1" si="2400"/>
        <v>2628000</v>
      </c>
      <c r="O4499">
        <f t="shared" ca="1" si="2401"/>
        <v>1752000</v>
      </c>
      <c r="P4499">
        <f t="shared" ca="1" si="2413"/>
        <v>-1226604</v>
      </c>
      <c r="Q4499">
        <f ca="1">IF(P4499&gt;0,1,0)</f>
        <v>0</v>
      </c>
      <c r="R4499">
        <f t="shared" ca="1" si="2402"/>
        <v>8</v>
      </c>
      <c r="S4499">
        <f t="shared" ca="1" si="2403"/>
        <v>13</v>
      </c>
      <c r="T4499">
        <f t="shared" ca="1" si="2404"/>
        <v>1</v>
      </c>
      <c r="U4499">
        <f t="shared" ca="1" si="2405"/>
        <v>15</v>
      </c>
      <c r="V4499">
        <f t="shared" ca="1" si="2406"/>
        <v>10</v>
      </c>
      <c r="X4499">
        <f t="shared" si="2408"/>
        <v>4499</v>
      </c>
      <c r="Y4499">
        <f t="shared" si="2409"/>
        <v>4452</v>
      </c>
      <c r="Z4499">
        <f t="shared" si="2410"/>
        <v>4453</v>
      </c>
      <c r="AA4499">
        <f t="shared" si="2407"/>
        <v>4951</v>
      </c>
      <c r="AB4499">
        <f t="shared" si="2426"/>
        <v>500</v>
      </c>
      <c r="AM4499" t="str">
        <f t="shared" si="2427"/>
        <v>201905LP</v>
      </c>
      <c r="AN4499">
        <f t="shared" ca="1" si="2415"/>
        <v>8.0000228310502237</v>
      </c>
      <c r="AO4499">
        <f t="shared" ca="1" si="2416"/>
        <v>13.00228310502283</v>
      </c>
      <c r="AP4499">
        <f t="shared" ca="1" si="2428"/>
        <v>0.99885844748858443</v>
      </c>
      <c r="AQ4499">
        <f t="shared" ca="1" si="2429"/>
        <v>15</v>
      </c>
      <c r="AR4499">
        <f t="shared" ca="1" si="2430"/>
        <v>10</v>
      </c>
      <c r="AS4499">
        <f ca="1">P4499/J4499</f>
        <v>-7.6099631749958249E-2</v>
      </c>
    </row>
    <row r="4500" spans="1:45" x14ac:dyDescent="0.4">
      <c r="A4500">
        <f t="shared" si="2425"/>
        <v>201905</v>
      </c>
      <c r="B4500" t="s">
        <v>495</v>
      </c>
      <c r="C4500" t="s">
        <v>647</v>
      </c>
      <c r="D4500" t="str">
        <f t="shared" ca="1" si="2414"/>
        <v>I114</v>
      </c>
      <c r="E4500">
        <f t="shared" ca="1" si="2395"/>
        <v>17</v>
      </c>
      <c r="F4500">
        <f t="shared" ca="1" si="2396"/>
        <v>9</v>
      </c>
      <c r="G4500" t="str">
        <f t="shared" ca="1" si="2411"/>
        <v>S11</v>
      </c>
      <c r="H4500" t="str">
        <f t="shared" ca="1" si="2412"/>
        <v>S112</v>
      </c>
      <c r="I4500">
        <f ca="1">VLOOKUP(D4500,PRC!$A$2:$B$21,2,0)*E4500</f>
        <v>4080000</v>
      </c>
      <c r="J4500">
        <f t="shared" ca="1" si="2397"/>
        <v>3794395.9999999995</v>
      </c>
      <c r="K4500">
        <f ca="1">VLOOKUP(D4500,PRC!$A$1:$C$21,3,0)*E4500</f>
        <v>2366400</v>
      </c>
      <c r="L4500">
        <f t="shared" ca="1" si="2398"/>
        <v>490000</v>
      </c>
      <c r="M4500">
        <f t="shared" ca="1" si="2399"/>
        <v>41000</v>
      </c>
      <c r="N4500">
        <f t="shared" ca="1" si="2400"/>
        <v>408000</v>
      </c>
      <c r="O4500">
        <f t="shared" ca="1" si="2401"/>
        <v>286000</v>
      </c>
      <c r="P4500">
        <f t="shared" ca="1" si="2413"/>
        <v>202995.99999999953</v>
      </c>
      <c r="Q4500">
        <f ca="1">IF(P4500&gt;0,1,0)</f>
        <v>1</v>
      </c>
      <c r="R4500">
        <f t="shared" ca="1" si="2402"/>
        <v>7</v>
      </c>
      <c r="S4500">
        <f t="shared" ca="1" si="2403"/>
        <v>12</v>
      </c>
      <c r="T4500">
        <f t="shared" ca="1" si="2404"/>
        <v>1</v>
      </c>
      <c r="U4500">
        <f t="shared" ca="1" si="2405"/>
        <v>10</v>
      </c>
      <c r="V4500">
        <f t="shared" ca="1" si="2406"/>
        <v>7</v>
      </c>
      <c r="X4500">
        <f t="shared" si="2408"/>
        <v>4500</v>
      </c>
      <c r="Y4500">
        <f t="shared" si="2409"/>
        <v>4452</v>
      </c>
      <c r="Z4500">
        <f t="shared" si="2410"/>
        <v>4453</v>
      </c>
      <c r="AA4500">
        <f t="shared" si="2407"/>
        <v>4951</v>
      </c>
      <c r="AB4500">
        <f t="shared" si="2426"/>
        <v>500</v>
      </c>
      <c r="AM4500" t="str">
        <f t="shared" si="2427"/>
        <v>201905LP</v>
      </c>
      <c r="AN4500">
        <f t="shared" ca="1" si="2415"/>
        <v>7.0000980392156968</v>
      </c>
      <c r="AO4500">
        <f t="shared" ca="1" si="2416"/>
        <v>12.009803921568627</v>
      </c>
      <c r="AP4500">
        <f t="shared" ca="1" si="2428"/>
        <v>1.0049019607843137</v>
      </c>
      <c r="AQ4500">
        <f t="shared" ca="1" si="2429"/>
        <v>10</v>
      </c>
      <c r="AR4500">
        <f t="shared" ca="1" si="2430"/>
        <v>7.0098039215686274</v>
      </c>
      <c r="AS4500">
        <f ca="1">P4500/J4500</f>
        <v>5.3498896794114154E-2</v>
      </c>
    </row>
    <row r="4501" spans="1:45" x14ac:dyDescent="0.4">
      <c r="A4501">
        <f t="shared" si="2425"/>
        <v>201905</v>
      </c>
      <c r="B4501" t="s">
        <v>496</v>
      </c>
      <c r="C4501" t="s">
        <v>647</v>
      </c>
      <c r="D4501" t="str">
        <f t="shared" ca="1" si="2414"/>
        <v>I113</v>
      </c>
      <c r="E4501">
        <f t="shared" ca="1" si="2395"/>
        <v>24</v>
      </c>
      <c r="F4501">
        <f t="shared" ca="1" si="2396"/>
        <v>8</v>
      </c>
      <c r="G4501" t="str">
        <f t="shared" ca="1" si="2411"/>
        <v>S11</v>
      </c>
      <c r="H4501" t="str">
        <f t="shared" ca="1" si="2412"/>
        <v>S119</v>
      </c>
      <c r="I4501">
        <f ca="1">VLOOKUP(D4501,PRC!$A$2:$B$21,2,0)*E4501</f>
        <v>16080000</v>
      </c>
      <c r="J4501">
        <f t="shared" ca="1" si="2397"/>
        <v>14954395.999999998</v>
      </c>
      <c r="K4501">
        <f ca="1">VLOOKUP(D4501,PRC!$A$1:$C$21,3,0)*E4501</f>
        <v>7236000</v>
      </c>
      <c r="L4501">
        <f t="shared" ca="1" si="2398"/>
        <v>1769000</v>
      </c>
      <c r="M4501">
        <f t="shared" ca="1" si="2399"/>
        <v>161000</v>
      </c>
      <c r="N4501">
        <f t="shared" ca="1" si="2400"/>
        <v>1930000</v>
      </c>
      <c r="O4501">
        <f t="shared" ca="1" si="2401"/>
        <v>804000</v>
      </c>
      <c r="P4501">
        <f t="shared" ca="1" si="2413"/>
        <v>3054395.9999999981</v>
      </c>
      <c r="Q4501">
        <f ca="1">IF(P4501&gt;0,1,0)</f>
        <v>1</v>
      </c>
      <c r="R4501">
        <f t="shared" ca="1" si="2402"/>
        <v>7</v>
      </c>
      <c r="S4501">
        <f t="shared" ca="1" si="2403"/>
        <v>11</v>
      </c>
      <c r="T4501">
        <f t="shared" ca="1" si="2404"/>
        <v>1</v>
      </c>
      <c r="U4501">
        <f t="shared" ca="1" si="2405"/>
        <v>12</v>
      </c>
      <c r="V4501">
        <f t="shared" ca="1" si="2406"/>
        <v>5</v>
      </c>
      <c r="X4501">
        <f t="shared" si="2408"/>
        <v>4501</v>
      </c>
      <c r="Y4501">
        <f t="shared" si="2409"/>
        <v>4452</v>
      </c>
      <c r="Z4501">
        <f t="shared" si="2410"/>
        <v>4453</v>
      </c>
      <c r="AA4501">
        <f t="shared" si="2407"/>
        <v>4951</v>
      </c>
      <c r="AB4501">
        <f t="shared" si="2426"/>
        <v>500</v>
      </c>
      <c r="AM4501" t="str">
        <f t="shared" si="2427"/>
        <v>201905LP</v>
      </c>
      <c r="AN4501">
        <f t="shared" ca="1" si="2415"/>
        <v>7.0000248756219019</v>
      </c>
      <c r="AO4501">
        <f t="shared" ca="1" si="2416"/>
        <v>11.001243781094526</v>
      </c>
      <c r="AP4501">
        <f t="shared" ca="1" si="2428"/>
        <v>1.0012437810945274</v>
      </c>
      <c r="AQ4501">
        <f t="shared" ca="1" si="2429"/>
        <v>12.002487562189055</v>
      </c>
      <c r="AR4501">
        <f t="shared" ca="1" si="2430"/>
        <v>5</v>
      </c>
      <c r="AS4501">
        <f ca="1">P4501/J4501</f>
        <v>0.20424736646000269</v>
      </c>
    </row>
    <row r="4502" spans="1:45" x14ac:dyDescent="0.4">
      <c r="A4502">
        <f t="shared" si="2425"/>
        <v>201905</v>
      </c>
      <c r="B4502" t="s">
        <v>497</v>
      </c>
      <c r="C4502" t="s">
        <v>647</v>
      </c>
      <c r="D4502" t="str">
        <f t="shared" ca="1" si="2414"/>
        <v>I109</v>
      </c>
      <c r="E4502">
        <f t="shared" ca="1" si="2395"/>
        <v>15</v>
      </c>
      <c r="F4502">
        <f t="shared" ca="1" si="2396"/>
        <v>7</v>
      </c>
      <c r="G4502" t="str">
        <f t="shared" ca="1" si="2411"/>
        <v>S11</v>
      </c>
      <c r="H4502" t="str">
        <f t="shared" ca="1" si="2412"/>
        <v>S112</v>
      </c>
      <c r="I4502">
        <f ca="1">VLOOKUP(D4502,PRC!$A$2:$B$21,2,0)*E4502</f>
        <v>7500000</v>
      </c>
      <c r="J4502">
        <f t="shared" ca="1" si="2397"/>
        <v>6899996</v>
      </c>
      <c r="K4502">
        <f ca="1">VLOOKUP(D4502,PRC!$A$1:$C$21,3,0)*E4502</f>
        <v>3000000</v>
      </c>
      <c r="L4502">
        <f t="shared" ca="1" si="2398"/>
        <v>1050000</v>
      </c>
      <c r="M4502">
        <f t="shared" ca="1" si="2399"/>
        <v>75000</v>
      </c>
      <c r="N4502">
        <f t="shared" ca="1" si="2400"/>
        <v>1350000</v>
      </c>
      <c r="O4502">
        <f t="shared" ca="1" si="2401"/>
        <v>525000</v>
      </c>
      <c r="P4502">
        <f t="shared" ca="1" si="2413"/>
        <v>899996</v>
      </c>
      <c r="Q4502">
        <f ca="1">IF(P4502&gt;0,1,0)</f>
        <v>1</v>
      </c>
      <c r="R4502">
        <f t="shared" ca="1" si="2402"/>
        <v>8</v>
      </c>
      <c r="S4502">
        <f t="shared" ca="1" si="2403"/>
        <v>14</v>
      </c>
      <c r="T4502">
        <f t="shared" ca="1" si="2404"/>
        <v>1</v>
      </c>
      <c r="U4502">
        <f t="shared" ca="1" si="2405"/>
        <v>18</v>
      </c>
      <c r="V4502">
        <f t="shared" ca="1" si="2406"/>
        <v>7</v>
      </c>
      <c r="X4502">
        <f t="shared" si="2408"/>
        <v>4502</v>
      </c>
      <c r="Y4502">
        <f t="shared" si="2409"/>
        <v>4452</v>
      </c>
      <c r="Z4502">
        <f t="shared" si="2410"/>
        <v>4453</v>
      </c>
      <c r="AA4502">
        <f t="shared" si="2407"/>
        <v>4951</v>
      </c>
      <c r="AB4502">
        <f t="shared" si="2426"/>
        <v>500</v>
      </c>
      <c r="AM4502" t="str">
        <f t="shared" si="2427"/>
        <v>201905LP</v>
      </c>
      <c r="AN4502">
        <f t="shared" ca="1" si="2415"/>
        <v>8.0000533333333337</v>
      </c>
      <c r="AO4502">
        <f t="shared" ca="1" si="2416"/>
        <v>14.000000000000002</v>
      </c>
      <c r="AP4502">
        <f t="shared" ca="1" si="2428"/>
        <v>1</v>
      </c>
      <c r="AQ4502">
        <f t="shared" ca="1" si="2429"/>
        <v>18</v>
      </c>
      <c r="AR4502">
        <f t="shared" ca="1" si="2430"/>
        <v>7.0000000000000009</v>
      </c>
      <c r="AS4502">
        <f ca="1">P4502/J4502</f>
        <v>0.13043427851262523</v>
      </c>
    </row>
    <row r="4503" spans="1:45" x14ac:dyDescent="0.4">
      <c r="A4503">
        <f t="shared" si="2425"/>
        <v>201905</v>
      </c>
      <c r="B4503" t="s">
        <v>498</v>
      </c>
      <c r="C4503" t="s">
        <v>647</v>
      </c>
      <c r="D4503" t="str">
        <f t="shared" ca="1" si="2414"/>
        <v>I101</v>
      </c>
      <c r="E4503">
        <f t="shared" ca="1" si="2395"/>
        <v>30</v>
      </c>
      <c r="F4503">
        <f t="shared" ca="1" si="2396"/>
        <v>8</v>
      </c>
      <c r="G4503" t="str">
        <f t="shared" ca="1" si="2411"/>
        <v>S11</v>
      </c>
      <c r="H4503" t="str">
        <f t="shared" ca="1" si="2412"/>
        <v>S118</v>
      </c>
      <c r="I4503">
        <f ca="1">VLOOKUP(D4503,PRC!$A$2:$B$21,2,0)*E4503</f>
        <v>900000</v>
      </c>
      <c r="J4503">
        <f t="shared" ca="1" si="2397"/>
        <v>818996</v>
      </c>
      <c r="K4503">
        <f ca="1">VLOOKUP(D4503,PRC!$A$1:$C$21,3,0)*E4503</f>
        <v>468000</v>
      </c>
      <c r="L4503">
        <f t="shared" ca="1" si="2398"/>
        <v>135000</v>
      </c>
      <c r="M4503">
        <f t="shared" ca="1" si="2399"/>
        <v>9000</v>
      </c>
      <c r="N4503">
        <f t="shared" ca="1" si="2400"/>
        <v>162000</v>
      </c>
      <c r="O4503">
        <f t="shared" ca="1" si="2401"/>
        <v>81000</v>
      </c>
      <c r="P4503">
        <f t="shared" ca="1" si="2413"/>
        <v>-36004</v>
      </c>
      <c r="Q4503">
        <f ca="1">IF(P4503&gt;0,1,0)</f>
        <v>0</v>
      </c>
      <c r="R4503">
        <f t="shared" ca="1" si="2402"/>
        <v>9</v>
      </c>
      <c r="S4503">
        <f t="shared" ca="1" si="2403"/>
        <v>15</v>
      </c>
      <c r="T4503">
        <f t="shared" ca="1" si="2404"/>
        <v>1</v>
      </c>
      <c r="U4503">
        <f t="shared" ca="1" si="2405"/>
        <v>18</v>
      </c>
      <c r="V4503">
        <f t="shared" ca="1" si="2406"/>
        <v>9</v>
      </c>
      <c r="X4503">
        <f t="shared" si="2408"/>
        <v>4503</v>
      </c>
      <c r="Y4503">
        <f t="shared" si="2409"/>
        <v>4452</v>
      </c>
      <c r="Z4503">
        <f t="shared" si="2410"/>
        <v>4453</v>
      </c>
      <c r="AA4503">
        <f t="shared" si="2407"/>
        <v>4951</v>
      </c>
      <c r="AB4503">
        <f t="shared" si="2426"/>
        <v>500</v>
      </c>
      <c r="AM4503" t="str">
        <f t="shared" si="2427"/>
        <v>201905LP</v>
      </c>
      <c r="AN4503">
        <f t="shared" ca="1" si="2415"/>
        <v>9.0004444444444438</v>
      </c>
      <c r="AO4503">
        <f t="shared" ca="1" si="2416"/>
        <v>15</v>
      </c>
      <c r="AP4503">
        <f t="shared" ca="1" si="2428"/>
        <v>1</v>
      </c>
      <c r="AQ4503">
        <f t="shared" ca="1" si="2429"/>
        <v>18</v>
      </c>
      <c r="AR4503">
        <f t="shared" ca="1" si="2430"/>
        <v>9</v>
      </c>
      <c r="AS4503">
        <f ca="1">P4503/J4503</f>
        <v>-4.3961142667363458E-2</v>
      </c>
    </row>
    <row r="4504" spans="1:45" x14ac:dyDescent="0.4">
      <c r="A4504">
        <f t="shared" si="2425"/>
        <v>201905</v>
      </c>
      <c r="B4504" t="s">
        <v>499</v>
      </c>
      <c r="C4504" t="s">
        <v>647</v>
      </c>
      <c r="D4504" t="str">
        <f t="shared" ca="1" si="2414"/>
        <v>I106</v>
      </c>
      <c r="E4504">
        <f t="shared" ca="1" si="2395"/>
        <v>16</v>
      </c>
      <c r="F4504">
        <f t="shared" ca="1" si="2396"/>
        <v>6</v>
      </c>
      <c r="G4504" t="str">
        <f t="shared" ca="1" si="2411"/>
        <v>S11</v>
      </c>
      <c r="H4504" t="str">
        <f t="shared" ca="1" si="2412"/>
        <v>S118</v>
      </c>
      <c r="I4504">
        <f ca="1">VLOOKUP(D4504,PRC!$A$2:$B$21,2,0)*E4504</f>
        <v>320000</v>
      </c>
      <c r="J4504">
        <f t="shared" ca="1" si="2397"/>
        <v>287996</v>
      </c>
      <c r="K4504">
        <f ca="1">VLOOKUP(D4504,PRC!$A$1:$C$21,3,0)*E4504</f>
        <v>169600</v>
      </c>
      <c r="L4504">
        <f t="shared" ca="1" si="2398"/>
        <v>42000</v>
      </c>
      <c r="M4504">
        <f t="shared" ca="1" si="2399"/>
        <v>10000</v>
      </c>
      <c r="N4504">
        <f t="shared" ca="1" si="2400"/>
        <v>42000</v>
      </c>
      <c r="O4504">
        <f t="shared" ca="1" si="2401"/>
        <v>16000</v>
      </c>
      <c r="P4504">
        <f t="shared" ca="1" si="2413"/>
        <v>8396</v>
      </c>
      <c r="Q4504">
        <f ca="1">IF(P4504&gt;0,1,0)</f>
        <v>1</v>
      </c>
      <c r="R4504">
        <f t="shared" ca="1" si="2402"/>
        <v>10</v>
      </c>
      <c r="S4504">
        <f t="shared" ca="1" si="2403"/>
        <v>13</v>
      </c>
      <c r="T4504">
        <f t="shared" ca="1" si="2404"/>
        <v>3</v>
      </c>
      <c r="U4504">
        <f t="shared" ca="1" si="2405"/>
        <v>13</v>
      </c>
      <c r="V4504">
        <f t="shared" ca="1" si="2406"/>
        <v>5</v>
      </c>
      <c r="X4504">
        <f t="shared" si="2408"/>
        <v>4504</v>
      </c>
      <c r="Y4504">
        <f t="shared" si="2409"/>
        <v>4452</v>
      </c>
      <c r="Z4504">
        <f t="shared" si="2410"/>
        <v>4453</v>
      </c>
      <c r="AA4504">
        <f t="shared" si="2407"/>
        <v>4951</v>
      </c>
      <c r="AB4504">
        <f t="shared" si="2426"/>
        <v>500</v>
      </c>
      <c r="AM4504" t="str">
        <f t="shared" si="2427"/>
        <v>201905LP</v>
      </c>
      <c r="AN4504">
        <f t="shared" ca="1" si="2415"/>
        <v>10.001249999999995</v>
      </c>
      <c r="AO4504">
        <f t="shared" ca="1" si="2416"/>
        <v>13.125</v>
      </c>
      <c r="AP4504">
        <f t="shared" ca="1" si="2428"/>
        <v>3.125</v>
      </c>
      <c r="AQ4504">
        <f t="shared" ca="1" si="2429"/>
        <v>13.125</v>
      </c>
      <c r="AR4504">
        <f t="shared" ca="1" si="2430"/>
        <v>5</v>
      </c>
      <c r="AS4504">
        <f ca="1">P4504/J4504</f>
        <v>2.9153182683092822E-2</v>
      </c>
    </row>
    <row r="4505" spans="1:45" x14ac:dyDescent="0.4">
      <c r="A4505">
        <f t="shared" si="2425"/>
        <v>201905</v>
      </c>
      <c r="B4505" t="s">
        <v>500</v>
      </c>
      <c r="C4505" t="s">
        <v>647</v>
      </c>
      <c r="D4505" t="str">
        <f t="shared" ca="1" si="2414"/>
        <v>I106</v>
      </c>
      <c r="E4505">
        <f t="shared" ca="1" si="2395"/>
        <v>16</v>
      </c>
      <c r="F4505">
        <f t="shared" ca="1" si="2396"/>
        <v>6</v>
      </c>
      <c r="G4505" t="str">
        <f t="shared" ca="1" si="2411"/>
        <v>S11</v>
      </c>
      <c r="H4505" t="str">
        <f t="shared" ca="1" si="2412"/>
        <v>S113</v>
      </c>
      <c r="I4505">
        <f ca="1">VLOOKUP(D4505,PRC!$A$2:$B$21,2,0)*E4505</f>
        <v>320000</v>
      </c>
      <c r="J4505">
        <f t="shared" ca="1" si="2397"/>
        <v>297596</v>
      </c>
      <c r="K4505">
        <f ca="1">VLOOKUP(D4505,PRC!$A$1:$C$21,3,0)*E4505</f>
        <v>169600</v>
      </c>
      <c r="L4505">
        <f t="shared" ca="1" si="2398"/>
        <v>48000</v>
      </c>
      <c r="M4505">
        <f t="shared" ca="1" si="2399"/>
        <v>10000</v>
      </c>
      <c r="N4505">
        <f t="shared" ca="1" si="2400"/>
        <v>54000</v>
      </c>
      <c r="O4505">
        <f t="shared" ca="1" si="2401"/>
        <v>16000</v>
      </c>
      <c r="P4505">
        <f t="shared" ca="1" si="2413"/>
        <v>-4</v>
      </c>
      <c r="Q4505">
        <f ca="1">IF(P4505&gt;0,1,0)</f>
        <v>0</v>
      </c>
      <c r="R4505">
        <f t="shared" ca="1" si="2402"/>
        <v>7</v>
      </c>
      <c r="S4505">
        <f t="shared" ca="1" si="2403"/>
        <v>15</v>
      </c>
      <c r="T4505">
        <f t="shared" ca="1" si="2404"/>
        <v>3</v>
      </c>
      <c r="U4505">
        <f t="shared" ca="1" si="2405"/>
        <v>17</v>
      </c>
      <c r="V4505">
        <f t="shared" ca="1" si="2406"/>
        <v>5</v>
      </c>
      <c r="X4505">
        <f t="shared" si="2408"/>
        <v>4505</v>
      </c>
      <c r="Y4505">
        <f t="shared" si="2409"/>
        <v>4452</v>
      </c>
      <c r="Z4505">
        <f t="shared" si="2410"/>
        <v>4453</v>
      </c>
      <c r="AA4505">
        <f t="shared" si="2407"/>
        <v>4951</v>
      </c>
      <c r="AB4505">
        <f t="shared" si="2426"/>
        <v>500</v>
      </c>
      <c r="AM4505" t="str">
        <f t="shared" si="2427"/>
        <v>201905LP</v>
      </c>
      <c r="AN4505">
        <f t="shared" ca="1" si="2415"/>
        <v>7.0012500000000033</v>
      </c>
      <c r="AO4505">
        <f t="shared" ca="1" si="2416"/>
        <v>15</v>
      </c>
      <c r="AP4505">
        <f t="shared" ca="1" si="2428"/>
        <v>3.125</v>
      </c>
      <c r="AQ4505">
        <f t="shared" ca="1" si="2429"/>
        <v>16.875</v>
      </c>
      <c r="AR4505">
        <f t="shared" ca="1" si="2430"/>
        <v>5</v>
      </c>
      <c r="AS4505">
        <f ca="1">P4505/J4505</f>
        <v>-1.3441040874205298E-5</v>
      </c>
    </row>
    <row r="4506" spans="1:45" x14ac:dyDescent="0.4">
      <c r="A4506">
        <f t="shared" si="2425"/>
        <v>201905</v>
      </c>
      <c r="B4506" t="s">
        <v>501</v>
      </c>
      <c r="C4506" t="s">
        <v>647</v>
      </c>
      <c r="D4506" t="str">
        <f t="shared" ca="1" si="2414"/>
        <v>I109</v>
      </c>
      <c r="E4506">
        <f t="shared" ca="1" si="2395"/>
        <v>25</v>
      </c>
      <c r="F4506">
        <f t="shared" ca="1" si="2396"/>
        <v>9</v>
      </c>
      <c r="G4506" t="str">
        <f t="shared" ca="1" si="2411"/>
        <v>S10</v>
      </c>
      <c r="H4506" t="str">
        <f t="shared" ca="1" si="2412"/>
        <v>S109</v>
      </c>
      <c r="I4506">
        <f ca="1">VLOOKUP(D4506,PRC!$A$2:$B$21,2,0)*E4506</f>
        <v>12500000</v>
      </c>
      <c r="J4506">
        <f t="shared" ca="1" si="2397"/>
        <v>11874996</v>
      </c>
      <c r="K4506">
        <f ca="1">VLOOKUP(D4506,PRC!$A$1:$C$21,3,0)*E4506</f>
        <v>5000000</v>
      </c>
      <c r="L4506">
        <f t="shared" ca="1" si="2398"/>
        <v>1750000</v>
      </c>
      <c r="M4506">
        <f t="shared" ca="1" si="2399"/>
        <v>125000</v>
      </c>
      <c r="N4506">
        <f t="shared" ca="1" si="2400"/>
        <v>2250000</v>
      </c>
      <c r="O4506">
        <f t="shared" ca="1" si="2401"/>
        <v>1125000</v>
      </c>
      <c r="P4506">
        <f t="shared" ca="1" si="2413"/>
        <v>1624996</v>
      </c>
      <c r="Q4506">
        <f ca="1">IF(P4506&gt;0,1,0)</f>
        <v>1</v>
      </c>
      <c r="R4506">
        <f t="shared" ca="1" si="2402"/>
        <v>5</v>
      </c>
      <c r="S4506">
        <f t="shared" ca="1" si="2403"/>
        <v>14</v>
      </c>
      <c r="T4506">
        <f t="shared" ca="1" si="2404"/>
        <v>1</v>
      </c>
      <c r="U4506">
        <f t="shared" ca="1" si="2405"/>
        <v>18</v>
      </c>
      <c r="V4506">
        <f t="shared" ca="1" si="2406"/>
        <v>9</v>
      </c>
      <c r="X4506">
        <f t="shared" si="2408"/>
        <v>4506</v>
      </c>
      <c r="Y4506">
        <f t="shared" si="2409"/>
        <v>4452</v>
      </c>
      <c r="Z4506">
        <f t="shared" si="2410"/>
        <v>4453</v>
      </c>
      <c r="AA4506">
        <f t="shared" si="2407"/>
        <v>4951</v>
      </c>
      <c r="AB4506">
        <f t="shared" si="2426"/>
        <v>500</v>
      </c>
      <c r="AM4506" t="str">
        <f t="shared" si="2427"/>
        <v>201905LP</v>
      </c>
      <c r="AN4506">
        <f t="shared" ca="1" si="2415"/>
        <v>5.0000319999999991</v>
      </c>
      <c r="AO4506">
        <f t="shared" ca="1" si="2416"/>
        <v>14.000000000000002</v>
      </c>
      <c r="AP4506">
        <f t="shared" ca="1" si="2428"/>
        <v>1</v>
      </c>
      <c r="AQ4506">
        <f t="shared" ca="1" si="2429"/>
        <v>18</v>
      </c>
      <c r="AR4506">
        <f t="shared" ca="1" si="2430"/>
        <v>9</v>
      </c>
      <c r="AS4506">
        <f ca="1">P4506/J4506</f>
        <v>0.13684181451513752</v>
      </c>
    </row>
    <row r="4507" spans="1:45" x14ac:dyDescent="0.4">
      <c r="A4507">
        <f t="shared" si="2425"/>
        <v>201905</v>
      </c>
      <c r="B4507" t="s">
        <v>502</v>
      </c>
      <c r="C4507" t="s">
        <v>647</v>
      </c>
      <c r="D4507" t="str">
        <f t="shared" ca="1" si="2414"/>
        <v>I116</v>
      </c>
      <c r="E4507">
        <f t="shared" ca="1" si="2395"/>
        <v>12</v>
      </c>
      <c r="F4507">
        <f t="shared" ca="1" si="2396"/>
        <v>8</v>
      </c>
      <c r="G4507" t="str">
        <f t="shared" ca="1" si="2411"/>
        <v>S10</v>
      </c>
      <c r="H4507" t="str">
        <f t="shared" ca="1" si="2412"/>
        <v>S104</v>
      </c>
      <c r="I4507">
        <f ca="1">VLOOKUP(D4507,PRC!$A$2:$B$21,2,0)*E4507</f>
        <v>17520000</v>
      </c>
      <c r="J4507">
        <f t="shared" ca="1" si="2397"/>
        <v>16293595.999999998</v>
      </c>
      <c r="K4507">
        <f ca="1">VLOOKUP(D4507,PRC!$A$1:$C$21,3,0)*E4507</f>
        <v>10512000</v>
      </c>
      <c r="L4507">
        <f t="shared" ca="1" si="2398"/>
        <v>2628000</v>
      </c>
      <c r="M4507">
        <f t="shared" ca="1" si="2399"/>
        <v>526000</v>
      </c>
      <c r="N4507">
        <f t="shared" ca="1" si="2400"/>
        <v>1927000</v>
      </c>
      <c r="O4507">
        <f t="shared" ca="1" si="2401"/>
        <v>1226000</v>
      </c>
      <c r="P4507">
        <f t="shared" ca="1" si="2413"/>
        <v>-525404.00000000186</v>
      </c>
      <c r="Q4507">
        <f ca="1">IF(P4507&gt;0,1,0)</f>
        <v>0</v>
      </c>
      <c r="R4507">
        <f t="shared" ca="1" si="2402"/>
        <v>7</v>
      </c>
      <c r="S4507">
        <f t="shared" ca="1" si="2403"/>
        <v>15</v>
      </c>
      <c r="T4507">
        <f t="shared" ca="1" si="2404"/>
        <v>3</v>
      </c>
      <c r="U4507">
        <f t="shared" ca="1" si="2405"/>
        <v>11</v>
      </c>
      <c r="V4507">
        <f t="shared" ca="1" si="2406"/>
        <v>7</v>
      </c>
      <c r="X4507">
        <f t="shared" si="2408"/>
        <v>4507</v>
      </c>
      <c r="Y4507">
        <f t="shared" si="2409"/>
        <v>4452</v>
      </c>
      <c r="Z4507">
        <f t="shared" si="2410"/>
        <v>4453</v>
      </c>
      <c r="AA4507">
        <f t="shared" si="2407"/>
        <v>4951</v>
      </c>
      <c r="AB4507">
        <f t="shared" si="2426"/>
        <v>500</v>
      </c>
      <c r="AM4507" t="str">
        <f t="shared" si="2427"/>
        <v>201905LP</v>
      </c>
      <c r="AN4507">
        <f t="shared" ca="1" si="2415"/>
        <v>7.0000228310502344</v>
      </c>
      <c r="AO4507">
        <f t="shared" ca="1" si="2416"/>
        <v>15</v>
      </c>
      <c r="AP4507">
        <f t="shared" ca="1" si="2428"/>
        <v>3.0022831050228311</v>
      </c>
      <c r="AQ4507">
        <f t="shared" ca="1" si="2429"/>
        <v>10.998858447488583</v>
      </c>
      <c r="AR4507">
        <f t="shared" ca="1" si="2430"/>
        <v>6.9977168949771684</v>
      </c>
      <c r="AS4507">
        <f ca="1">P4507/J4507</f>
        <v>-3.2246043169353276E-2</v>
      </c>
    </row>
    <row r="4508" spans="1:45" x14ac:dyDescent="0.4">
      <c r="A4508">
        <f t="shared" si="2425"/>
        <v>201905</v>
      </c>
      <c r="B4508" t="s">
        <v>503</v>
      </c>
      <c r="C4508" t="s">
        <v>647</v>
      </c>
      <c r="D4508" t="str">
        <f t="shared" ca="1" si="2414"/>
        <v>I108</v>
      </c>
      <c r="E4508">
        <f t="shared" ca="1" si="2395"/>
        <v>18</v>
      </c>
      <c r="F4508">
        <f t="shared" ca="1" si="2396"/>
        <v>8</v>
      </c>
      <c r="G4508" t="str">
        <f t="shared" ca="1" si="2411"/>
        <v>S10</v>
      </c>
      <c r="H4508" t="str">
        <f t="shared" ca="1" si="2412"/>
        <v>S104</v>
      </c>
      <c r="I4508">
        <f ca="1">VLOOKUP(D4508,PRC!$A$2:$B$21,2,0)*E4508</f>
        <v>720000</v>
      </c>
      <c r="J4508">
        <f t="shared" ca="1" si="2397"/>
        <v>662396</v>
      </c>
      <c r="K4508">
        <f ca="1">VLOOKUP(D4508,PRC!$A$1:$C$21,3,0)*E4508</f>
        <v>331200</v>
      </c>
      <c r="L4508">
        <f t="shared" ca="1" si="2398"/>
        <v>108000</v>
      </c>
      <c r="M4508">
        <f t="shared" ca="1" si="2399"/>
        <v>14000</v>
      </c>
      <c r="N4508">
        <f t="shared" ca="1" si="2400"/>
        <v>130000</v>
      </c>
      <c r="O4508">
        <f t="shared" ca="1" si="2401"/>
        <v>36000</v>
      </c>
      <c r="P4508">
        <f t="shared" ca="1" si="2413"/>
        <v>43196</v>
      </c>
      <c r="Q4508">
        <f ca="1">IF(P4508&gt;0,1,0)</f>
        <v>1</v>
      </c>
      <c r="R4508">
        <f t="shared" ca="1" si="2402"/>
        <v>8</v>
      </c>
      <c r="S4508">
        <f t="shared" ca="1" si="2403"/>
        <v>15</v>
      </c>
      <c r="T4508">
        <f t="shared" ca="1" si="2404"/>
        <v>2</v>
      </c>
      <c r="U4508">
        <f t="shared" ca="1" si="2405"/>
        <v>18</v>
      </c>
      <c r="V4508">
        <f t="shared" ca="1" si="2406"/>
        <v>5</v>
      </c>
      <c r="X4508">
        <f t="shared" si="2408"/>
        <v>4508</v>
      </c>
      <c r="Y4508">
        <f t="shared" si="2409"/>
        <v>4452</v>
      </c>
      <c r="Z4508">
        <f t="shared" si="2410"/>
        <v>4453</v>
      </c>
      <c r="AA4508">
        <f t="shared" si="2407"/>
        <v>4951</v>
      </c>
      <c r="AB4508">
        <f t="shared" si="2426"/>
        <v>500</v>
      </c>
      <c r="AM4508" t="str">
        <f t="shared" si="2427"/>
        <v>201905LP</v>
      </c>
      <c r="AN4508">
        <f t="shared" ca="1" si="2415"/>
        <v>8.0005555555555556</v>
      </c>
      <c r="AO4508">
        <f t="shared" ca="1" si="2416"/>
        <v>15</v>
      </c>
      <c r="AP4508">
        <f t="shared" ca="1" si="2428"/>
        <v>1.9444444444444444</v>
      </c>
      <c r="AQ4508">
        <f t="shared" ca="1" si="2429"/>
        <v>18.055555555555554</v>
      </c>
      <c r="AR4508">
        <f t="shared" ca="1" si="2430"/>
        <v>5</v>
      </c>
      <c r="AS4508">
        <f ca="1">P4508/J4508</f>
        <v>6.5211746447744245E-2</v>
      </c>
    </row>
    <row r="4509" spans="1:45" x14ac:dyDescent="0.4">
      <c r="A4509">
        <f t="shared" si="2425"/>
        <v>201905</v>
      </c>
      <c r="B4509" t="s">
        <v>504</v>
      </c>
      <c r="C4509" t="s">
        <v>647</v>
      </c>
      <c r="D4509" t="str">
        <f t="shared" ca="1" si="2414"/>
        <v>I112</v>
      </c>
      <c r="E4509">
        <f t="shared" ca="1" si="2395"/>
        <v>23</v>
      </c>
      <c r="F4509">
        <f t="shared" ca="1" si="2396"/>
        <v>5</v>
      </c>
      <c r="G4509" t="str">
        <f t="shared" ca="1" si="2411"/>
        <v>S10</v>
      </c>
      <c r="H4509" t="str">
        <f t="shared" ca="1" si="2412"/>
        <v>S104</v>
      </c>
      <c r="I4509">
        <f ca="1">VLOOKUP(D4509,PRC!$A$2:$B$21,2,0)*E4509</f>
        <v>1495000</v>
      </c>
      <c r="J4509">
        <f t="shared" ca="1" si="2397"/>
        <v>1375396</v>
      </c>
      <c r="K4509">
        <f ca="1">VLOOKUP(D4509,PRC!$A$1:$C$21,3,0)*E4509</f>
        <v>747500</v>
      </c>
      <c r="L4509">
        <f t="shared" ca="1" si="2398"/>
        <v>164000</v>
      </c>
      <c r="M4509">
        <f t="shared" ca="1" si="2399"/>
        <v>45000</v>
      </c>
      <c r="N4509">
        <f t="shared" ca="1" si="2400"/>
        <v>224000</v>
      </c>
      <c r="O4509">
        <f t="shared" ca="1" si="2401"/>
        <v>150000</v>
      </c>
      <c r="P4509">
        <f t="shared" ca="1" si="2413"/>
        <v>44896</v>
      </c>
      <c r="Q4509">
        <f ca="1">IF(P4509&gt;0,1,0)</f>
        <v>1</v>
      </c>
      <c r="R4509">
        <f t="shared" ca="1" si="2402"/>
        <v>8</v>
      </c>
      <c r="S4509">
        <f t="shared" ca="1" si="2403"/>
        <v>11</v>
      </c>
      <c r="T4509">
        <f t="shared" ca="1" si="2404"/>
        <v>3</v>
      </c>
      <c r="U4509">
        <f t="shared" ca="1" si="2405"/>
        <v>15</v>
      </c>
      <c r="V4509">
        <f t="shared" ca="1" si="2406"/>
        <v>10</v>
      </c>
      <c r="X4509">
        <f t="shared" si="2408"/>
        <v>4509</v>
      </c>
      <c r="Y4509">
        <f t="shared" si="2409"/>
        <v>4452</v>
      </c>
      <c r="Z4509">
        <f t="shared" si="2410"/>
        <v>4453</v>
      </c>
      <c r="AA4509">
        <f t="shared" si="2407"/>
        <v>4951</v>
      </c>
      <c r="AB4509">
        <f t="shared" si="2426"/>
        <v>500</v>
      </c>
      <c r="AM4509" t="str">
        <f t="shared" si="2427"/>
        <v>201905LP</v>
      </c>
      <c r="AN4509">
        <f t="shared" ca="1" si="2415"/>
        <v>8.000267558528428</v>
      </c>
      <c r="AO4509">
        <f t="shared" ca="1" si="2416"/>
        <v>10.969899665551839</v>
      </c>
      <c r="AP4509">
        <f t="shared" ca="1" si="2428"/>
        <v>3.0100334448160537</v>
      </c>
      <c r="AQ4509">
        <f t="shared" ca="1" si="2429"/>
        <v>14.983277591973243</v>
      </c>
      <c r="AR4509">
        <f t="shared" ca="1" si="2430"/>
        <v>10.033444816053512</v>
      </c>
      <c r="AS4509">
        <f ca="1">P4509/J4509</f>
        <v>3.2642235399841207E-2</v>
      </c>
    </row>
    <row r="4510" spans="1:45" x14ac:dyDescent="0.4">
      <c r="A4510">
        <f t="shared" si="2425"/>
        <v>201905</v>
      </c>
      <c r="B4510" t="s">
        <v>505</v>
      </c>
      <c r="C4510" t="s">
        <v>647</v>
      </c>
      <c r="D4510" t="str">
        <f t="shared" ca="1" si="2414"/>
        <v>I108</v>
      </c>
      <c r="E4510">
        <f t="shared" ca="1" si="2395"/>
        <v>20</v>
      </c>
      <c r="F4510">
        <f t="shared" ca="1" si="2396"/>
        <v>9</v>
      </c>
      <c r="G4510" t="str">
        <f t="shared" ca="1" si="2411"/>
        <v>S10</v>
      </c>
      <c r="H4510" t="str">
        <f t="shared" ca="1" si="2412"/>
        <v>S108</v>
      </c>
      <c r="I4510">
        <f ca="1">VLOOKUP(D4510,PRC!$A$2:$B$21,2,0)*E4510</f>
        <v>800000</v>
      </c>
      <c r="J4510">
        <f t="shared" ca="1" si="2397"/>
        <v>751996</v>
      </c>
      <c r="K4510">
        <f ca="1">VLOOKUP(D4510,PRC!$A$1:$C$21,3,0)*E4510</f>
        <v>368000</v>
      </c>
      <c r="L4510">
        <f t="shared" ca="1" si="2398"/>
        <v>120000</v>
      </c>
      <c r="M4510">
        <f t="shared" ca="1" si="2399"/>
        <v>8000</v>
      </c>
      <c r="N4510">
        <f t="shared" ca="1" si="2400"/>
        <v>136000</v>
      </c>
      <c r="O4510">
        <f t="shared" ca="1" si="2401"/>
        <v>48000</v>
      </c>
      <c r="P4510">
        <f t="shared" ca="1" si="2413"/>
        <v>71996</v>
      </c>
      <c r="Q4510">
        <f ca="1">IF(P4510&gt;0,1,0)</f>
        <v>1</v>
      </c>
      <c r="R4510">
        <f t="shared" ca="1" si="2402"/>
        <v>6</v>
      </c>
      <c r="S4510">
        <f t="shared" ca="1" si="2403"/>
        <v>15</v>
      </c>
      <c r="T4510">
        <f t="shared" ca="1" si="2404"/>
        <v>1</v>
      </c>
      <c r="U4510">
        <f t="shared" ca="1" si="2405"/>
        <v>17</v>
      </c>
      <c r="V4510">
        <f t="shared" ca="1" si="2406"/>
        <v>6</v>
      </c>
      <c r="X4510">
        <f t="shared" si="2408"/>
        <v>4510</v>
      </c>
      <c r="Y4510">
        <f t="shared" si="2409"/>
        <v>4452</v>
      </c>
      <c r="Z4510">
        <f t="shared" si="2410"/>
        <v>4453</v>
      </c>
      <c r="AA4510">
        <f t="shared" si="2407"/>
        <v>4951</v>
      </c>
      <c r="AB4510">
        <f t="shared" si="2426"/>
        <v>500</v>
      </c>
      <c r="AM4510" t="str">
        <f t="shared" si="2427"/>
        <v>201905LP</v>
      </c>
      <c r="AN4510">
        <f t="shared" ca="1" si="2415"/>
        <v>6.0004999999999971</v>
      </c>
      <c r="AO4510">
        <f t="shared" ca="1" si="2416"/>
        <v>15</v>
      </c>
      <c r="AP4510">
        <f t="shared" ca="1" si="2428"/>
        <v>1</v>
      </c>
      <c r="AQ4510">
        <f t="shared" ca="1" si="2429"/>
        <v>17</v>
      </c>
      <c r="AR4510">
        <f t="shared" ca="1" si="2430"/>
        <v>6</v>
      </c>
      <c r="AS4510">
        <f ca="1">P4510/J4510</f>
        <v>9.5739870956760412E-2</v>
      </c>
    </row>
    <row r="4511" spans="1:45" x14ac:dyDescent="0.4">
      <c r="A4511">
        <f t="shared" si="2425"/>
        <v>201905</v>
      </c>
      <c r="B4511" t="s">
        <v>506</v>
      </c>
      <c r="C4511" t="s">
        <v>647</v>
      </c>
      <c r="D4511" t="str">
        <f t="shared" ca="1" si="2414"/>
        <v>I111</v>
      </c>
      <c r="E4511">
        <f t="shared" ca="1" si="2395"/>
        <v>19</v>
      </c>
      <c r="F4511">
        <f t="shared" ca="1" si="2396"/>
        <v>8</v>
      </c>
      <c r="G4511" t="str">
        <f t="shared" ca="1" si="2411"/>
        <v>S11</v>
      </c>
      <c r="H4511" t="str">
        <f t="shared" ca="1" si="2412"/>
        <v>S111</v>
      </c>
      <c r="I4511">
        <f ca="1">VLOOKUP(D4511,PRC!$A$2:$B$21,2,0)*E4511</f>
        <v>2850000</v>
      </c>
      <c r="J4511">
        <f t="shared" ca="1" si="2397"/>
        <v>2621996</v>
      </c>
      <c r="K4511">
        <f ca="1">VLOOKUP(D4511,PRC!$A$1:$C$21,3,0)*E4511</f>
        <v>1510500</v>
      </c>
      <c r="L4511">
        <f t="shared" ca="1" si="2398"/>
        <v>314000</v>
      </c>
      <c r="M4511">
        <f t="shared" ca="1" si="2399"/>
        <v>29000</v>
      </c>
      <c r="N4511">
        <f t="shared" ca="1" si="2400"/>
        <v>570000</v>
      </c>
      <c r="O4511">
        <f t="shared" ca="1" si="2401"/>
        <v>228000</v>
      </c>
      <c r="P4511">
        <f t="shared" ca="1" si="2413"/>
        <v>-29504</v>
      </c>
      <c r="Q4511">
        <f ca="1">IF(P4511&gt;0,1,0)</f>
        <v>0</v>
      </c>
      <c r="R4511">
        <f t="shared" ca="1" si="2402"/>
        <v>8</v>
      </c>
      <c r="S4511">
        <f t="shared" ca="1" si="2403"/>
        <v>11</v>
      </c>
      <c r="T4511">
        <f t="shared" ca="1" si="2404"/>
        <v>1</v>
      </c>
      <c r="U4511">
        <f t="shared" ca="1" si="2405"/>
        <v>20</v>
      </c>
      <c r="V4511">
        <f t="shared" ca="1" si="2406"/>
        <v>8</v>
      </c>
      <c r="X4511">
        <f t="shared" si="2408"/>
        <v>4511</v>
      </c>
      <c r="Y4511">
        <f t="shared" si="2409"/>
        <v>4452</v>
      </c>
      <c r="Z4511">
        <f t="shared" si="2410"/>
        <v>4453</v>
      </c>
      <c r="AA4511">
        <f t="shared" si="2407"/>
        <v>4951</v>
      </c>
      <c r="AB4511">
        <f t="shared" si="2426"/>
        <v>500</v>
      </c>
      <c r="AM4511" t="str">
        <f t="shared" si="2427"/>
        <v>201905LP</v>
      </c>
      <c r="AN4511">
        <f t="shared" ca="1" si="2415"/>
        <v>8.000140350877194</v>
      </c>
      <c r="AO4511">
        <f t="shared" ca="1" si="2416"/>
        <v>11.017543859649123</v>
      </c>
      <c r="AP4511">
        <f t="shared" ca="1" si="2428"/>
        <v>1.0175438596491229</v>
      </c>
      <c r="AQ4511">
        <f t="shared" ca="1" si="2429"/>
        <v>20</v>
      </c>
      <c r="AR4511">
        <f t="shared" ca="1" si="2430"/>
        <v>8</v>
      </c>
      <c r="AS4511">
        <f ca="1">P4511/J4511</f>
        <v>-1.1252496189925538E-2</v>
      </c>
    </row>
    <row r="4512" spans="1:45" x14ac:dyDescent="0.4">
      <c r="A4512">
        <f t="shared" si="2425"/>
        <v>201905</v>
      </c>
      <c r="B4512" t="s">
        <v>507</v>
      </c>
      <c r="C4512" t="s">
        <v>647</v>
      </c>
      <c r="D4512" t="str">
        <f t="shared" ca="1" si="2414"/>
        <v>I120</v>
      </c>
      <c r="E4512">
        <f t="shared" ca="1" si="2395"/>
        <v>15</v>
      </c>
      <c r="F4512">
        <f t="shared" ca="1" si="2396"/>
        <v>10</v>
      </c>
      <c r="G4512" t="str">
        <f t="shared" ca="1" si="2411"/>
        <v>S10</v>
      </c>
      <c r="H4512" t="str">
        <f t="shared" ca="1" si="2412"/>
        <v>S101</v>
      </c>
      <c r="I4512">
        <f ca="1">VLOOKUP(D4512,PRC!$A$2:$B$21,2,0)*E4512</f>
        <v>64500000</v>
      </c>
      <c r="J4512">
        <f t="shared" ca="1" si="2397"/>
        <v>59984995.999999993</v>
      </c>
      <c r="K4512">
        <f ca="1">VLOOKUP(D4512,PRC!$A$1:$C$21,3,0)*E4512</f>
        <v>29025000</v>
      </c>
      <c r="L4512">
        <f t="shared" ca="1" si="2398"/>
        <v>7095000</v>
      </c>
      <c r="M4512">
        <f t="shared" ca="1" si="2399"/>
        <v>1935000</v>
      </c>
      <c r="N4512">
        <f t="shared" ca="1" si="2400"/>
        <v>7095000</v>
      </c>
      <c r="O4512">
        <f t="shared" ca="1" si="2401"/>
        <v>4515000</v>
      </c>
      <c r="P4512">
        <f t="shared" ca="1" si="2413"/>
        <v>10319995.999999993</v>
      </c>
      <c r="Q4512">
        <f ca="1">IF(P4512&gt;0,1,0)</f>
        <v>1</v>
      </c>
      <c r="R4512">
        <f t="shared" ca="1" si="2402"/>
        <v>7</v>
      </c>
      <c r="S4512">
        <f t="shared" ca="1" si="2403"/>
        <v>11</v>
      </c>
      <c r="T4512">
        <f t="shared" ca="1" si="2404"/>
        <v>3</v>
      </c>
      <c r="U4512">
        <f t="shared" ca="1" si="2405"/>
        <v>11</v>
      </c>
      <c r="V4512">
        <f t="shared" ca="1" si="2406"/>
        <v>7</v>
      </c>
      <c r="X4512">
        <f t="shared" si="2408"/>
        <v>4512</v>
      </c>
      <c r="Y4512">
        <f t="shared" si="2409"/>
        <v>4452</v>
      </c>
      <c r="Z4512">
        <f t="shared" si="2410"/>
        <v>4453</v>
      </c>
      <c r="AA4512">
        <f t="shared" si="2407"/>
        <v>4951</v>
      </c>
      <c r="AB4512">
        <f t="shared" si="2426"/>
        <v>500</v>
      </c>
      <c r="AM4512" t="str">
        <f t="shared" si="2427"/>
        <v>201905LP</v>
      </c>
      <c r="AN4512">
        <f t="shared" ca="1" si="2415"/>
        <v>7.0000062015504021</v>
      </c>
      <c r="AO4512">
        <f t="shared" ca="1" si="2416"/>
        <v>11</v>
      </c>
      <c r="AP4512">
        <f t="shared" ca="1" si="2428"/>
        <v>3</v>
      </c>
      <c r="AQ4512">
        <f t="shared" ca="1" si="2429"/>
        <v>11</v>
      </c>
      <c r="AR4512">
        <f t="shared" ca="1" si="2430"/>
        <v>7.0000000000000009</v>
      </c>
      <c r="AS4512">
        <f ca="1">P4512/J4512</f>
        <v>0.17204295554174903</v>
      </c>
    </row>
    <row r="4513" spans="1:45" x14ac:dyDescent="0.4">
      <c r="A4513">
        <f t="shared" si="2425"/>
        <v>201905</v>
      </c>
      <c r="B4513" t="s">
        <v>508</v>
      </c>
      <c r="C4513" t="s">
        <v>647</v>
      </c>
      <c r="D4513" t="str">
        <f t="shared" ca="1" si="2414"/>
        <v>I112</v>
      </c>
      <c r="E4513">
        <f t="shared" ca="1" si="2395"/>
        <v>14</v>
      </c>
      <c r="F4513">
        <f t="shared" ca="1" si="2396"/>
        <v>5</v>
      </c>
      <c r="G4513" t="str">
        <f t="shared" ca="1" si="2411"/>
        <v>S11</v>
      </c>
      <c r="H4513" t="str">
        <f t="shared" ca="1" si="2412"/>
        <v>S114</v>
      </c>
      <c r="I4513">
        <f ca="1">VLOOKUP(D4513,PRC!$A$2:$B$21,2,0)*E4513</f>
        <v>910000</v>
      </c>
      <c r="J4513">
        <f t="shared" ca="1" si="2397"/>
        <v>864496</v>
      </c>
      <c r="K4513">
        <f ca="1">VLOOKUP(D4513,PRC!$A$1:$C$21,3,0)*E4513</f>
        <v>455000</v>
      </c>
      <c r="L4513">
        <f t="shared" ca="1" si="2398"/>
        <v>137000</v>
      </c>
      <c r="M4513">
        <f t="shared" ca="1" si="2399"/>
        <v>9000</v>
      </c>
      <c r="N4513">
        <f t="shared" ca="1" si="2400"/>
        <v>155000</v>
      </c>
      <c r="O4513">
        <f t="shared" ca="1" si="2401"/>
        <v>55000</v>
      </c>
      <c r="P4513">
        <f t="shared" ca="1" si="2413"/>
        <v>53496</v>
      </c>
      <c r="Q4513">
        <f ca="1">IF(P4513&gt;0,1,0)</f>
        <v>1</v>
      </c>
      <c r="R4513">
        <f t="shared" ca="1" si="2402"/>
        <v>5</v>
      </c>
      <c r="S4513">
        <f t="shared" ca="1" si="2403"/>
        <v>15</v>
      </c>
      <c r="T4513">
        <f t="shared" ca="1" si="2404"/>
        <v>1</v>
      </c>
      <c r="U4513">
        <f t="shared" ca="1" si="2405"/>
        <v>17</v>
      </c>
      <c r="V4513">
        <f t="shared" ca="1" si="2406"/>
        <v>6</v>
      </c>
      <c r="X4513">
        <f t="shared" si="2408"/>
        <v>4513</v>
      </c>
      <c r="Y4513">
        <f t="shared" si="2409"/>
        <v>4452</v>
      </c>
      <c r="Z4513">
        <f t="shared" si="2410"/>
        <v>4453</v>
      </c>
      <c r="AA4513">
        <f t="shared" si="2407"/>
        <v>4951</v>
      </c>
      <c r="AB4513">
        <f t="shared" si="2426"/>
        <v>500</v>
      </c>
      <c r="AM4513" t="str">
        <f t="shared" si="2427"/>
        <v>201905LP</v>
      </c>
      <c r="AN4513">
        <f t="shared" ca="1" si="2415"/>
        <v>5.0004395604395624</v>
      </c>
      <c r="AO4513">
        <f t="shared" ca="1" si="2416"/>
        <v>15.054945054945055</v>
      </c>
      <c r="AP4513">
        <f t="shared" ca="1" si="2428"/>
        <v>0.98901098901098894</v>
      </c>
      <c r="AQ4513">
        <f t="shared" ca="1" si="2429"/>
        <v>17.032967032967033</v>
      </c>
      <c r="AR4513">
        <f t="shared" ca="1" si="2430"/>
        <v>6.0439560439560438</v>
      </c>
      <c r="AS4513">
        <f ca="1">P4513/J4513</f>
        <v>6.188114230719402E-2</v>
      </c>
    </row>
    <row r="4514" spans="1:45" x14ac:dyDescent="0.4">
      <c r="A4514">
        <f t="shared" si="2425"/>
        <v>201905</v>
      </c>
      <c r="B4514" t="s">
        <v>509</v>
      </c>
      <c r="C4514" t="s">
        <v>647</v>
      </c>
      <c r="D4514" t="str">
        <f t="shared" ca="1" si="2414"/>
        <v>I103</v>
      </c>
      <c r="E4514">
        <f t="shared" ca="1" si="2395"/>
        <v>23</v>
      </c>
      <c r="F4514">
        <f t="shared" ca="1" si="2396"/>
        <v>8</v>
      </c>
      <c r="G4514" t="str">
        <f t="shared" ca="1" si="2411"/>
        <v>S10</v>
      </c>
      <c r="H4514" t="str">
        <f t="shared" ca="1" si="2412"/>
        <v>S105</v>
      </c>
      <c r="I4514">
        <f ca="1">VLOOKUP(D4514,PRC!$A$2:$B$21,2,0)*E4514</f>
        <v>1150000</v>
      </c>
      <c r="J4514">
        <f t="shared" ca="1" si="2397"/>
        <v>1046496</v>
      </c>
      <c r="K4514">
        <f ca="1">VLOOKUP(D4514,PRC!$A$1:$C$21,3,0)*E4514</f>
        <v>655500</v>
      </c>
      <c r="L4514">
        <f t="shared" ca="1" si="2398"/>
        <v>127000</v>
      </c>
      <c r="M4514">
        <f t="shared" ca="1" si="2399"/>
        <v>23000</v>
      </c>
      <c r="N4514">
        <f t="shared" ca="1" si="2400"/>
        <v>173000</v>
      </c>
      <c r="O4514">
        <f t="shared" ca="1" si="2401"/>
        <v>69000</v>
      </c>
      <c r="P4514">
        <f t="shared" ca="1" si="2413"/>
        <v>-1004</v>
      </c>
      <c r="Q4514">
        <f ca="1">IF(P4514&gt;0,1,0)</f>
        <v>0</v>
      </c>
      <c r="R4514">
        <f t="shared" ca="1" si="2402"/>
        <v>9</v>
      </c>
      <c r="S4514">
        <f t="shared" ca="1" si="2403"/>
        <v>11</v>
      </c>
      <c r="T4514">
        <f t="shared" ca="1" si="2404"/>
        <v>2</v>
      </c>
      <c r="U4514">
        <f t="shared" ca="1" si="2405"/>
        <v>15</v>
      </c>
      <c r="V4514">
        <f t="shared" ca="1" si="2406"/>
        <v>6</v>
      </c>
      <c r="X4514">
        <f t="shared" si="2408"/>
        <v>4514</v>
      </c>
      <c r="Y4514">
        <f t="shared" si="2409"/>
        <v>4452</v>
      </c>
      <c r="Z4514">
        <f t="shared" si="2410"/>
        <v>4453</v>
      </c>
      <c r="AA4514">
        <f t="shared" si="2407"/>
        <v>4951</v>
      </c>
      <c r="AB4514">
        <f t="shared" si="2426"/>
        <v>500</v>
      </c>
      <c r="AM4514" t="str">
        <f t="shared" si="2427"/>
        <v>201905LP</v>
      </c>
      <c r="AN4514">
        <f t="shared" ca="1" si="2415"/>
        <v>9.0003478260869514</v>
      </c>
      <c r="AO4514">
        <f t="shared" ca="1" si="2416"/>
        <v>11.043478260869566</v>
      </c>
      <c r="AP4514">
        <f t="shared" ca="1" si="2428"/>
        <v>2</v>
      </c>
      <c r="AQ4514">
        <f t="shared" ca="1" si="2429"/>
        <v>15.043478260869565</v>
      </c>
      <c r="AR4514">
        <f t="shared" ca="1" si="2430"/>
        <v>6</v>
      </c>
      <c r="AS4514">
        <f ca="1">P4514/J4514</f>
        <v>-9.5939210469987463E-4</v>
      </c>
    </row>
    <row r="4515" spans="1:45" x14ac:dyDescent="0.4">
      <c r="A4515">
        <f t="shared" si="2425"/>
        <v>201905</v>
      </c>
      <c r="B4515" t="s">
        <v>510</v>
      </c>
      <c r="C4515" t="s">
        <v>647</v>
      </c>
      <c r="D4515" t="str">
        <f t="shared" ca="1" si="2414"/>
        <v>I114</v>
      </c>
      <c r="E4515">
        <f t="shared" ref="E4515:E4578" ca="1" si="2431">RANDBETWEEN(INDIRECT("AD"&amp;Y4515),INDIRECT("AD"&amp;Z4515))</f>
        <v>12</v>
      </c>
      <c r="F4515">
        <f t="shared" ref="F4515:F4578" ca="1" si="2432">RANDBETWEEN(INDIRECT("AF"&amp;Y4515),INDIRECT("AF"&amp;Z4515))</f>
        <v>7</v>
      </c>
      <c r="G4515" t="str">
        <f t="shared" ca="1" si="2411"/>
        <v>S11</v>
      </c>
      <c r="H4515" t="str">
        <f t="shared" ca="1" si="2412"/>
        <v>S110</v>
      </c>
      <c r="I4515">
        <f ca="1">VLOOKUP(D4515,PRC!$A$2:$B$21,2,0)*E4515</f>
        <v>2880000</v>
      </c>
      <c r="J4515">
        <f t="shared" ref="J4515:J4578" ca="1" si="2433">I4515*(1-R4515/100)-4</f>
        <v>2591996</v>
      </c>
      <c r="K4515">
        <f ca="1">VLOOKUP(D4515,PRC!$A$1:$C$21,3,0)*E4515</f>
        <v>1670400</v>
      </c>
      <c r="L4515">
        <f t="shared" ref="L4515:L4578" ca="1" si="2434">ROUND($I4515*S4515,-5)/100</f>
        <v>374000</v>
      </c>
      <c r="M4515">
        <f t="shared" ref="M4515:M4578" ca="1" si="2435">ROUND($I4515*T4515,-5)/100</f>
        <v>86000</v>
      </c>
      <c r="N4515">
        <f t="shared" ref="N4515:N4578" ca="1" si="2436">ROUND($I4515*U4515,-5)/100</f>
        <v>576000</v>
      </c>
      <c r="O4515">
        <f t="shared" ref="O4515:O4578" ca="1" si="2437">ROUND($I4515*V4515,-5)/100</f>
        <v>173000</v>
      </c>
      <c r="P4515">
        <f t="shared" ca="1" si="2413"/>
        <v>-287404</v>
      </c>
      <c r="Q4515">
        <f ca="1">IF(P4515&gt;0,1,0)</f>
        <v>0</v>
      </c>
      <c r="R4515">
        <f t="shared" ref="R4515:R4578" ca="1" si="2438">RANDBETWEEN(INDIRECT("AF"&amp;$Y4515),INDIRECT("AF"&amp;$Z4515))</f>
        <v>10</v>
      </c>
      <c r="S4515">
        <f t="shared" ref="S4515:S4578" ca="1" si="2439">RANDBETWEEN(INDIRECT("AG"&amp;$Y4515),INDIRECT("AG"&amp;$Z4515))</f>
        <v>13</v>
      </c>
      <c r="T4515">
        <f t="shared" ref="T4515:T4578" ca="1" si="2440">RANDBETWEEN(INDIRECT("AH"&amp;$Y4515),INDIRECT("AH"&amp;$Z4515))</f>
        <v>3</v>
      </c>
      <c r="U4515">
        <f t="shared" ref="U4515:U4578" ca="1" si="2441">RANDBETWEEN(INDIRECT("Ai"&amp;$Y4515),INDIRECT("Ai"&amp;$Z4515))</f>
        <v>20</v>
      </c>
      <c r="V4515">
        <f t="shared" ref="V4515:V4578" ca="1" si="2442">RANDBETWEEN(INDIRECT("Aj"&amp;$Y4515),INDIRECT("Aj"&amp;$Z4515))</f>
        <v>6</v>
      </c>
      <c r="X4515">
        <f t="shared" si="2408"/>
        <v>4515</v>
      </c>
      <c r="Y4515">
        <f t="shared" si="2409"/>
        <v>4452</v>
      </c>
      <c r="Z4515">
        <f t="shared" si="2410"/>
        <v>4453</v>
      </c>
      <c r="AA4515">
        <f t="shared" ref="AA4515:AA4578" si="2443">Y4515+AB4515-1</f>
        <v>4951</v>
      </c>
      <c r="AB4515">
        <f t="shared" si="2426"/>
        <v>500</v>
      </c>
      <c r="AM4515" t="str">
        <f t="shared" si="2427"/>
        <v>201905LP</v>
      </c>
      <c r="AN4515">
        <f t="shared" ca="1" si="2415"/>
        <v>10.000138888888888</v>
      </c>
      <c r="AO4515">
        <f t="shared" ca="1" si="2416"/>
        <v>12.986111111111112</v>
      </c>
      <c r="AP4515">
        <f t="shared" ca="1" si="2428"/>
        <v>2.9861111111111112</v>
      </c>
      <c r="AQ4515">
        <f t="shared" ca="1" si="2429"/>
        <v>20</v>
      </c>
      <c r="AR4515">
        <f t="shared" ca="1" si="2430"/>
        <v>6.0069444444444446</v>
      </c>
      <c r="AS4515">
        <f ca="1">P4515/J4515</f>
        <v>-0.11088134395269128</v>
      </c>
    </row>
    <row r="4516" spans="1:45" x14ac:dyDescent="0.4">
      <c r="A4516">
        <f t="shared" si="2425"/>
        <v>201905</v>
      </c>
      <c r="B4516" t="s">
        <v>511</v>
      </c>
      <c r="C4516" t="s">
        <v>647</v>
      </c>
      <c r="D4516" t="str">
        <f t="shared" ca="1" si="2414"/>
        <v>I104</v>
      </c>
      <c r="E4516">
        <f t="shared" ca="1" si="2431"/>
        <v>27</v>
      </c>
      <c r="F4516">
        <f t="shared" ca="1" si="2432"/>
        <v>8</v>
      </c>
      <c r="G4516" t="str">
        <f t="shared" ca="1" si="2411"/>
        <v>S11</v>
      </c>
      <c r="H4516" t="str">
        <f t="shared" ca="1" si="2412"/>
        <v>S112</v>
      </c>
      <c r="I4516">
        <f ca="1">VLOOKUP(D4516,PRC!$A$2:$B$21,2,0)*E4516</f>
        <v>1890000</v>
      </c>
      <c r="J4516">
        <f t="shared" ca="1" si="2433"/>
        <v>1700996</v>
      </c>
      <c r="K4516">
        <f ca="1">VLOOKUP(D4516,PRC!$A$1:$C$21,3,0)*E4516</f>
        <v>793800</v>
      </c>
      <c r="L4516">
        <f t="shared" ca="1" si="2434"/>
        <v>189000</v>
      </c>
      <c r="M4516">
        <f t="shared" ca="1" si="2435"/>
        <v>38000</v>
      </c>
      <c r="N4516">
        <f t="shared" ca="1" si="2436"/>
        <v>340000</v>
      </c>
      <c r="O4516">
        <f t="shared" ca="1" si="2437"/>
        <v>170000</v>
      </c>
      <c r="P4516">
        <f t="shared" ca="1" si="2413"/>
        <v>170196</v>
      </c>
      <c r="Q4516">
        <f ca="1">IF(P4516&gt;0,1,0)</f>
        <v>1</v>
      </c>
      <c r="R4516">
        <f t="shared" ca="1" si="2438"/>
        <v>10</v>
      </c>
      <c r="S4516">
        <f t="shared" ca="1" si="2439"/>
        <v>10</v>
      </c>
      <c r="T4516">
        <f t="shared" ca="1" si="2440"/>
        <v>2</v>
      </c>
      <c r="U4516">
        <f t="shared" ca="1" si="2441"/>
        <v>18</v>
      </c>
      <c r="V4516">
        <f t="shared" ca="1" si="2442"/>
        <v>9</v>
      </c>
      <c r="X4516">
        <f t="shared" ref="X4516:X4579" si="2444">X4515+1</f>
        <v>4516</v>
      </c>
      <c r="Y4516">
        <f t="shared" ref="Y4516:Y4579" si="2445">IF(C4516=C4515,Y4515,X4516)</f>
        <v>4452</v>
      </c>
      <c r="Z4516">
        <f t="shared" ref="Z4516:Z4579" si="2446">Y4516+1</f>
        <v>4453</v>
      </c>
      <c r="AA4516">
        <f t="shared" si="2443"/>
        <v>4951</v>
      </c>
      <c r="AB4516">
        <f t="shared" si="2426"/>
        <v>500</v>
      </c>
      <c r="AM4516" t="str">
        <f t="shared" si="2427"/>
        <v>201905LP</v>
      </c>
      <c r="AN4516">
        <f t="shared" ca="1" si="2415"/>
        <v>10.000211640211642</v>
      </c>
      <c r="AO4516">
        <f t="shared" ca="1" si="2416"/>
        <v>10</v>
      </c>
      <c r="AP4516">
        <f t="shared" ca="1" si="2428"/>
        <v>2.0105820105820107</v>
      </c>
      <c r="AQ4516">
        <f t="shared" ca="1" si="2429"/>
        <v>17.989417989417987</v>
      </c>
      <c r="AR4516">
        <f t="shared" ca="1" si="2430"/>
        <v>8.9947089947089935</v>
      </c>
      <c r="AS4516">
        <f ca="1">P4516/J4516</f>
        <v>0.10005667267883052</v>
      </c>
    </row>
    <row r="4517" spans="1:45" x14ac:dyDescent="0.4">
      <c r="A4517">
        <f t="shared" si="2425"/>
        <v>201905</v>
      </c>
      <c r="B4517" t="s">
        <v>512</v>
      </c>
      <c r="C4517" t="s">
        <v>647</v>
      </c>
      <c r="D4517" t="str">
        <f t="shared" ca="1" si="2414"/>
        <v>I108</v>
      </c>
      <c r="E4517">
        <f t="shared" ca="1" si="2431"/>
        <v>29</v>
      </c>
      <c r="F4517">
        <f t="shared" ca="1" si="2432"/>
        <v>5</v>
      </c>
      <c r="G4517" t="str">
        <f t="shared" ref="G4517:G4580" ca="1" si="2447">LEFT(H4517,3)</f>
        <v>S11</v>
      </c>
      <c r="H4517" t="str">
        <f t="shared" ref="H4517:H4580" ca="1" si="2448">"S"&amp;RANDBETWEEN(101,120)</f>
        <v>S110</v>
      </c>
      <c r="I4517">
        <f ca="1">VLOOKUP(D4517,PRC!$A$2:$B$21,2,0)*E4517</f>
        <v>1160000</v>
      </c>
      <c r="J4517">
        <f t="shared" ca="1" si="2433"/>
        <v>1067196</v>
      </c>
      <c r="K4517">
        <f ca="1">VLOOKUP(D4517,PRC!$A$1:$C$21,3,0)*E4517</f>
        <v>533600</v>
      </c>
      <c r="L4517">
        <f t="shared" ca="1" si="2434"/>
        <v>174000</v>
      </c>
      <c r="M4517">
        <f t="shared" ca="1" si="2435"/>
        <v>23000</v>
      </c>
      <c r="N4517">
        <f t="shared" ca="1" si="2436"/>
        <v>197000</v>
      </c>
      <c r="O4517">
        <f t="shared" ca="1" si="2437"/>
        <v>81000</v>
      </c>
      <c r="P4517">
        <f t="shared" ref="P4517:P4580" ca="1" si="2449">J4517-SUM(K4517:O4517)</f>
        <v>58596</v>
      </c>
      <c r="Q4517">
        <f ca="1">IF(P4517&gt;0,1,0)</f>
        <v>1</v>
      </c>
      <c r="R4517">
        <f t="shared" ca="1" si="2438"/>
        <v>8</v>
      </c>
      <c r="S4517">
        <f t="shared" ca="1" si="2439"/>
        <v>15</v>
      </c>
      <c r="T4517">
        <f t="shared" ca="1" si="2440"/>
        <v>2</v>
      </c>
      <c r="U4517">
        <f t="shared" ca="1" si="2441"/>
        <v>17</v>
      </c>
      <c r="V4517">
        <f t="shared" ca="1" si="2442"/>
        <v>7</v>
      </c>
      <c r="X4517">
        <f t="shared" si="2444"/>
        <v>4517</v>
      </c>
      <c r="Y4517">
        <f t="shared" si="2445"/>
        <v>4452</v>
      </c>
      <c r="Z4517">
        <f t="shared" si="2446"/>
        <v>4453</v>
      </c>
      <c r="AA4517">
        <f t="shared" si="2443"/>
        <v>4951</v>
      </c>
      <c r="AB4517">
        <f t="shared" si="2426"/>
        <v>500</v>
      </c>
      <c r="AM4517" t="str">
        <f t="shared" si="2427"/>
        <v>201905LP</v>
      </c>
      <c r="AN4517">
        <f t="shared" ca="1" si="2415"/>
        <v>8.0003448275862041</v>
      </c>
      <c r="AO4517">
        <f t="shared" ca="1" si="2416"/>
        <v>15</v>
      </c>
      <c r="AP4517">
        <f t="shared" ca="1" si="2428"/>
        <v>1.9827586206896552</v>
      </c>
      <c r="AQ4517">
        <f t="shared" ca="1" si="2429"/>
        <v>16.982758620689655</v>
      </c>
      <c r="AR4517">
        <f t="shared" ca="1" si="2430"/>
        <v>6.9827586206896548</v>
      </c>
      <c r="AS4517">
        <f ca="1">P4517/J4517</f>
        <v>5.4906502648060899E-2</v>
      </c>
    </row>
    <row r="4518" spans="1:45" x14ac:dyDescent="0.4">
      <c r="A4518">
        <f t="shared" si="2425"/>
        <v>201905</v>
      </c>
      <c r="B4518" t="s">
        <v>513</v>
      </c>
      <c r="C4518" t="s">
        <v>647</v>
      </c>
      <c r="D4518" t="str">
        <f t="shared" ref="D4518:D4581" ca="1" si="2450">"I"&amp;RANDBETWEEN(101,120)</f>
        <v>I120</v>
      </c>
      <c r="E4518">
        <f t="shared" ca="1" si="2431"/>
        <v>17</v>
      </c>
      <c r="F4518">
        <f t="shared" ca="1" si="2432"/>
        <v>7</v>
      </c>
      <c r="G4518" t="str">
        <f t="shared" ca="1" si="2447"/>
        <v>S11</v>
      </c>
      <c r="H4518" t="str">
        <f t="shared" ca="1" si="2448"/>
        <v>S119</v>
      </c>
      <c r="I4518">
        <f ca="1">VLOOKUP(D4518,PRC!$A$2:$B$21,2,0)*E4518</f>
        <v>73100000</v>
      </c>
      <c r="J4518">
        <f t="shared" ca="1" si="2433"/>
        <v>66520996</v>
      </c>
      <c r="K4518">
        <f ca="1">VLOOKUP(D4518,PRC!$A$1:$C$21,3,0)*E4518</f>
        <v>32895000</v>
      </c>
      <c r="L4518">
        <f t="shared" ca="1" si="2434"/>
        <v>10965000</v>
      </c>
      <c r="M4518">
        <f t="shared" ca="1" si="2435"/>
        <v>2193000</v>
      </c>
      <c r="N4518">
        <f t="shared" ca="1" si="2436"/>
        <v>8041000</v>
      </c>
      <c r="O4518">
        <f t="shared" ca="1" si="2437"/>
        <v>7310000</v>
      </c>
      <c r="P4518">
        <f t="shared" ca="1" si="2449"/>
        <v>5116996</v>
      </c>
      <c r="Q4518">
        <f ca="1">IF(P4518&gt;0,1,0)</f>
        <v>1</v>
      </c>
      <c r="R4518">
        <f t="shared" ca="1" si="2438"/>
        <v>9</v>
      </c>
      <c r="S4518">
        <f t="shared" ca="1" si="2439"/>
        <v>15</v>
      </c>
      <c r="T4518">
        <f t="shared" ca="1" si="2440"/>
        <v>3</v>
      </c>
      <c r="U4518">
        <f t="shared" ca="1" si="2441"/>
        <v>11</v>
      </c>
      <c r="V4518">
        <f t="shared" ca="1" si="2442"/>
        <v>10</v>
      </c>
      <c r="X4518">
        <f t="shared" si="2444"/>
        <v>4518</v>
      </c>
      <c r="Y4518">
        <f t="shared" si="2445"/>
        <v>4452</v>
      </c>
      <c r="Z4518">
        <f t="shared" si="2446"/>
        <v>4453</v>
      </c>
      <c r="AA4518">
        <f t="shared" si="2443"/>
        <v>4951</v>
      </c>
      <c r="AB4518">
        <f t="shared" si="2426"/>
        <v>500</v>
      </c>
      <c r="AM4518" t="str">
        <f t="shared" si="2427"/>
        <v>201905LP</v>
      </c>
      <c r="AN4518">
        <f t="shared" ref="AN4518:AN4581" ca="1" si="2451">(1-J4518/I4518)*100</f>
        <v>9.0000054719562286</v>
      </c>
      <c r="AO4518">
        <f t="shared" ref="AO4518:AO4581" ca="1" si="2452">L4518/$I4518*100</f>
        <v>15</v>
      </c>
      <c r="AP4518">
        <f t="shared" ca="1" si="2428"/>
        <v>3</v>
      </c>
      <c r="AQ4518">
        <f t="shared" ca="1" si="2429"/>
        <v>11</v>
      </c>
      <c r="AR4518">
        <f t="shared" ca="1" si="2430"/>
        <v>10</v>
      </c>
      <c r="AS4518">
        <f ca="1">P4518/J4518</f>
        <v>7.6923021417177814E-2</v>
      </c>
    </row>
    <row r="4519" spans="1:45" x14ac:dyDescent="0.4">
      <c r="A4519">
        <f t="shared" si="2425"/>
        <v>201905</v>
      </c>
      <c r="B4519" t="s">
        <v>514</v>
      </c>
      <c r="C4519" t="s">
        <v>647</v>
      </c>
      <c r="D4519" t="str">
        <f t="shared" ca="1" si="2450"/>
        <v>I101</v>
      </c>
      <c r="E4519">
        <f t="shared" ca="1" si="2431"/>
        <v>22</v>
      </c>
      <c r="F4519">
        <f t="shared" ca="1" si="2432"/>
        <v>6</v>
      </c>
      <c r="G4519" t="str">
        <f t="shared" ca="1" si="2447"/>
        <v>S10</v>
      </c>
      <c r="H4519" t="str">
        <f t="shared" ca="1" si="2448"/>
        <v>S109</v>
      </c>
      <c r="I4519">
        <f ca="1">VLOOKUP(D4519,PRC!$A$2:$B$21,2,0)*E4519</f>
        <v>660000</v>
      </c>
      <c r="J4519">
        <f t="shared" ca="1" si="2433"/>
        <v>593996</v>
      </c>
      <c r="K4519">
        <f ca="1">VLOOKUP(D4519,PRC!$A$1:$C$21,3,0)*E4519</f>
        <v>343200</v>
      </c>
      <c r="L4519">
        <f t="shared" ca="1" si="2434"/>
        <v>99000</v>
      </c>
      <c r="M4519">
        <f t="shared" ca="1" si="2435"/>
        <v>7000</v>
      </c>
      <c r="N4519">
        <f t="shared" ca="1" si="2436"/>
        <v>119000</v>
      </c>
      <c r="O4519">
        <f t="shared" ca="1" si="2437"/>
        <v>53000</v>
      </c>
      <c r="P4519">
        <f t="shared" ca="1" si="2449"/>
        <v>-27204</v>
      </c>
      <c r="Q4519">
        <f ca="1">IF(P4519&gt;0,1,0)</f>
        <v>0</v>
      </c>
      <c r="R4519">
        <f t="shared" ca="1" si="2438"/>
        <v>10</v>
      </c>
      <c r="S4519">
        <f t="shared" ca="1" si="2439"/>
        <v>15</v>
      </c>
      <c r="T4519">
        <f t="shared" ca="1" si="2440"/>
        <v>1</v>
      </c>
      <c r="U4519">
        <f t="shared" ca="1" si="2441"/>
        <v>18</v>
      </c>
      <c r="V4519">
        <f t="shared" ca="1" si="2442"/>
        <v>8</v>
      </c>
      <c r="X4519">
        <f t="shared" si="2444"/>
        <v>4519</v>
      </c>
      <c r="Y4519">
        <f t="shared" si="2445"/>
        <v>4452</v>
      </c>
      <c r="Z4519">
        <f t="shared" si="2446"/>
        <v>4453</v>
      </c>
      <c r="AA4519">
        <f t="shared" si="2443"/>
        <v>4951</v>
      </c>
      <c r="AB4519">
        <f t="shared" si="2426"/>
        <v>500</v>
      </c>
      <c r="AM4519" t="str">
        <f t="shared" si="2427"/>
        <v>201905LP</v>
      </c>
      <c r="AN4519">
        <f t="shared" ca="1" si="2451"/>
        <v>10.000606060606065</v>
      </c>
      <c r="AO4519">
        <f t="shared" ca="1" si="2452"/>
        <v>15</v>
      </c>
      <c r="AP4519">
        <f t="shared" ca="1" si="2428"/>
        <v>1.0606060606060608</v>
      </c>
      <c r="AQ4519">
        <f t="shared" ca="1" si="2429"/>
        <v>18.030303030303031</v>
      </c>
      <c r="AR4519">
        <f t="shared" ca="1" si="2430"/>
        <v>8.0303030303030312</v>
      </c>
      <c r="AS4519">
        <f ca="1">P4519/J4519</f>
        <v>-4.5798288203960973E-2</v>
      </c>
    </row>
    <row r="4520" spans="1:45" x14ac:dyDescent="0.4">
      <c r="A4520">
        <f t="shared" si="2425"/>
        <v>201905</v>
      </c>
      <c r="B4520" t="s">
        <v>515</v>
      </c>
      <c r="C4520" t="s">
        <v>647</v>
      </c>
      <c r="D4520" t="str">
        <f t="shared" ca="1" si="2450"/>
        <v>I113</v>
      </c>
      <c r="E4520">
        <f t="shared" ca="1" si="2431"/>
        <v>27</v>
      </c>
      <c r="F4520">
        <f t="shared" ca="1" si="2432"/>
        <v>5</v>
      </c>
      <c r="G4520" t="str">
        <f t="shared" ca="1" si="2447"/>
        <v>S10</v>
      </c>
      <c r="H4520" t="str">
        <f t="shared" ca="1" si="2448"/>
        <v>S101</v>
      </c>
      <c r="I4520">
        <f ca="1">VLOOKUP(D4520,PRC!$A$2:$B$21,2,0)*E4520</f>
        <v>18090000</v>
      </c>
      <c r="J4520">
        <f t="shared" ca="1" si="2433"/>
        <v>16823696</v>
      </c>
      <c r="K4520">
        <f ca="1">VLOOKUP(D4520,PRC!$A$1:$C$21,3,0)*E4520</f>
        <v>8140500</v>
      </c>
      <c r="L4520">
        <f t="shared" ca="1" si="2434"/>
        <v>2352000</v>
      </c>
      <c r="M4520">
        <f t="shared" ca="1" si="2435"/>
        <v>362000</v>
      </c>
      <c r="N4520">
        <f t="shared" ca="1" si="2436"/>
        <v>2533000</v>
      </c>
      <c r="O4520">
        <f t="shared" ca="1" si="2437"/>
        <v>905000</v>
      </c>
      <c r="P4520">
        <f t="shared" ca="1" si="2449"/>
        <v>2531196</v>
      </c>
      <c r="Q4520">
        <f ca="1">IF(P4520&gt;0,1,0)</f>
        <v>1</v>
      </c>
      <c r="R4520">
        <f t="shared" ca="1" si="2438"/>
        <v>7</v>
      </c>
      <c r="S4520">
        <f t="shared" ca="1" si="2439"/>
        <v>13</v>
      </c>
      <c r="T4520">
        <f t="shared" ca="1" si="2440"/>
        <v>2</v>
      </c>
      <c r="U4520">
        <f t="shared" ca="1" si="2441"/>
        <v>14</v>
      </c>
      <c r="V4520">
        <f t="shared" ca="1" si="2442"/>
        <v>5</v>
      </c>
      <c r="X4520">
        <f t="shared" si="2444"/>
        <v>4520</v>
      </c>
      <c r="Y4520">
        <f t="shared" si="2445"/>
        <v>4452</v>
      </c>
      <c r="Z4520">
        <f t="shared" si="2446"/>
        <v>4453</v>
      </c>
      <c r="AA4520">
        <f t="shared" si="2443"/>
        <v>4951</v>
      </c>
      <c r="AB4520">
        <f t="shared" si="2426"/>
        <v>500</v>
      </c>
      <c r="AM4520" t="str">
        <f t="shared" si="2427"/>
        <v>201905LP</v>
      </c>
      <c r="AN4520">
        <f t="shared" ca="1" si="2451"/>
        <v>7.0000221116639061</v>
      </c>
      <c r="AO4520">
        <f t="shared" ca="1" si="2452"/>
        <v>13.001658374792704</v>
      </c>
      <c r="AP4520">
        <f t="shared" ca="1" si="2428"/>
        <v>2.0011055831951357</v>
      </c>
      <c r="AQ4520">
        <f t="shared" ca="1" si="2429"/>
        <v>14.002211166390271</v>
      </c>
      <c r="AR4520">
        <f t="shared" ca="1" si="2430"/>
        <v>5.0027639579878391</v>
      </c>
      <c r="AS4520">
        <f ca="1">P4520/J4520</f>
        <v>0.1504542164813249</v>
      </c>
    </row>
    <row r="4521" spans="1:45" x14ac:dyDescent="0.4">
      <c r="A4521">
        <f t="shared" si="2425"/>
        <v>201905</v>
      </c>
      <c r="B4521" t="s">
        <v>516</v>
      </c>
      <c r="C4521" t="s">
        <v>647</v>
      </c>
      <c r="D4521" t="str">
        <f t="shared" ca="1" si="2450"/>
        <v>I114</v>
      </c>
      <c r="E4521">
        <f t="shared" ca="1" si="2431"/>
        <v>30</v>
      </c>
      <c r="F4521">
        <f t="shared" ca="1" si="2432"/>
        <v>8</v>
      </c>
      <c r="G4521" t="str">
        <f t="shared" ca="1" si="2447"/>
        <v>S12</v>
      </c>
      <c r="H4521" t="str">
        <f t="shared" ca="1" si="2448"/>
        <v>S120</v>
      </c>
      <c r="I4521">
        <f ca="1">VLOOKUP(D4521,PRC!$A$2:$B$21,2,0)*E4521</f>
        <v>7200000</v>
      </c>
      <c r="J4521">
        <f t="shared" ca="1" si="2433"/>
        <v>6551996</v>
      </c>
      <c r="K4521">
        <f ca="1">VLOOKUP(D4521,PRC!$A$1:$C$21,3,0)*E4521</f>
        <v>4176000</v>
      </c>
      <c r="L4521">
        <f t="shared" ca="1" si="2434"/>
        <v>1080000</v>
      </c>
      <c r="M4521">
        <f t="shared" ca="1" si="2435"/>
        <v>216000</v>
      </c>
      <c r="N4521">
        <f t="shared" ca="1" si="2436"/>
        <v>1008000</v>
      </c>
      <c r="O4521">
        <f t="shared" ca="1" si="2437"/>
        <v>504000</v>
      </c>
      <c r="P4521">
        <f t="shared" ca="1" si="2449"/>
        <v>-432004</v>
      </c>
      <c r="Q4521">
        <f ca="1">IF(P4521&gt;0,1,0)</f>
        <v>0</v>
      </c>
      <c r="R4521">
        <f t="shared" ca="1" si="2438"/>
        <v>9</v>
      </c>
      <c r="S4521">
        <f t="shared" ca="1" si="2439"/>
        <v>15</v>
      </c>
      <c r="T4521">
        <f t="shared" ca="1" si="2440"/>
        <v>3</v>
      </c>
      <c r="U4521">
        <f t="shared" ca="1" si="2441"/>
        <v>14</v>
      </c>
      <c r="V4521">
        <f t="shared" ca="1" si="2442"/>
        <v>7</v>
      </c>
      <c r="X4521">
        <f t="shared" si="2444"/>
        <v>4521</v>
      </c>
      <c r="Y4521">
        <f t="shared" si="2445"/>
        <v>4452</v>
      </c>
      <c r="Z4521">
        <f t="shared" si="2446"/>
        <v>4453</v>
      </c>
      <c r="AA4521">
        <f t="shared" si="2443"/>
        <v>4951</v>
      </c>
      <c r="AB4521">
        <f t="shared" si="2426"/>
        <v>500</v>
      </c>
      <c r="AM4521" t="str">
        <f t="shared" si="2427"/>
        <v>201905LP</v>
      </c>
      <c r="AN4521">
        <f t="shared" ca="1" si="2451"/>
        <v>9.0000555555555533</v>
      </c>
      <c r="AO4521">
        <f t="shared" ca="1" si="2452"/>
        <v>15</v>
      </c>
      <c r="AP4521">
        <f t="shared" ca="1" si="2428"/>
        <v>3</v>
      </c>
      <c r="AQ4521">
        <f t="shared" ca="1" si="2429"/>
        <v>14.000000000000002</v>
      </c>
      <c r="AR4521">
        <f t="shared" ca="1" si="2430"/>
        <v>7.0000000000000009</v>
      </c>
      <c r="AS4521">
        <f ca="1">P4521/J4521</f>
        <v>-6.5934716687861231E-2</v>
      </c>
    </row>
    <row r="4522" spans="1:45" x14ac:dyDescent="0.4">
      <c r="A4522">
        <f t="shared" si="2425"/>
        <v>201905</v>
      </c>
      <c r="B4522" t="s">
        <v>517</v>
      </c>
      <c r="C4522" t="s">
        <v>647</v>
      </c>
      <c r="D4522" t="str">
        <f t="shared" ca="1" si="2450"/>
        <v>I101</v>
      </c>
      <c r="E4522">
        <f t="shared" ca="1" si="2431"/>
        <v>19</v>
      </c>
      <c r="F4522">
        <f t="shared" ca="1" si="2432"/>
        <v>5</v>
      </c>
      <c r="G4522" t="str">
        <f t="shared" ca="1" si="2447"/>
        <v>S10</v>
      </c>
      <c r="H4522" t="str">
        <f t="shared" ca="1" si="2448"/>
        <v>S102</v>
      </c>
      <c r="I4522">
        <f ca="1">VLOOKUP(D4522,PRC!$A$2:$B$21,2,0)*E4522</f>
        <v>570000</v>
      </c>
      <c r="J4522">
        <f t="shared" ca="1" si="2433"/>
        <v>518696</v>
      </c>
      <c r="K4522">
        <f ca="1">VLOOKUP(D4522,PRC!$A$1:$C$21,3,0)*E4522</f>
        <v>296400</v>
      </c>
      <c r="L4522">
        <f t="shared" ca="1" si="2434"/>
        <v>63000</v>
      </c>
      <c r="M4522">
        <f t="shared" ca="1" si="2435"/>
        <v>6000</v>
      </c>
      <c r="N4522">
        <f t="shared" ca="1" si="2436"/>
        <v>63000</v>
      </c>
      <c r="O4522">
        <f t="shared" ca="1" si="2437"/>
        <v>51000</v>
      </c>
      <c r="P4522">
        <f t="shared" ca="1" si="2449"/>
        <v>39296</v>
      </c>
      <c r="Q4522">
        <f ca="1">IF(P4522&gt;0,1,0)</f>
        <v>1</v>
      </c>
      <c r="R4522">
        <f t="shared" ca="1" si="2438"/>
        <v>9</v>
      </c>
      <c r="S4522">
        <f t="shared" ca="1" si="2439"/>
        <v>11</v>
      </c>
      <c r="T4522">
        <f t="shared" ca="1" si="2440"/>
        <v>1</v>
      </c>
      <c r="U4522">
        <f t="shared" ca="1" si="2441"/>
        <v>11</v>
      </c>
      <c r="V4522">
        <f t="shared" ca="1" si="2442"/>
        <v>9</v>
      </c>
      <c r="X4522">
        <f t="shared" si="2444"/>
        <v>4522</v>
      </c>
      <c r="Y4522">
        <f t="shared" si="2445"/>
        <v>4452</v>
      </c>
      <c r="Z4522">
        <f t="shared" si="2446"/>
        <v>4453</v>
      </c>
      <c r="AA4522">
        <f t="shared" si="2443"/>
        <v>4951</v>
      </c>
      <c r="AB4522">
        <f t="shared" si="2426"/>
        <v>500</v>
      </c>
      <c r="AM4522" t="str">
        <f t="shared" si="2427"/>
        <v>201905LP</v>
      </c>
      <c r="AN4522">
        <f t="shared" ca="1" si="2451"/>
        <v>9.0007017543859646</v>
      </c>
      <c r="AO4522">
        <f t="shared" ca="1" si="2452"/>
        <v>11.052631578947368</v>
      </c>
      <c r="AP4522">
        <f t="shared" ca="1" si="2428"/>
        <v>1.0526315789473684</v>
      </c>
      <c r="AQ4522">
        <f t="shared" ca="1" si="2429"/>
        <v>11.052631578947368</v>
      </c>
      <c r="AR4522">
        <f t="shared" ca="1" si="2430"/>
        <v>8.9473684210526319</v>
      </c>
      <c r="AS4522">
        <f ca="1">P4522/J4522</f>
        <v>7.5759211561299875E-2</v>
      </c>
    </row>
    <row r="4523" spans="1:45" x14ac:dyDescent="0.4">
      <c r="A4523">
        <f t="shared" si="2425"/>
        <v>201905</v>
      </c>
      <c r="B4523" t="s">
        <v>518</v>
      </c>
      <c r="C4523" t="s">
        <v>647</v>
      </c>
      <c r="D4523" t="str">
        <f t="shared" ca="1" si="2450"/>
        <v>I113</v>
      </c>
      <c r="E4523">
        <f t="shared" ca="1" si="2431"/>
        <v>20</v>
      </c>
      <c r="F4523">
        <f t="shared" ca="1" si="2432"/>
        <v>10</v>
      </c>
      <c r="G4523" t="str">
        <f t="shared" ca="1" si="2447"/>
        <v>S12</v>
      </c>
      <c r="H4523" t="str">
        <f t="shared" ca="1" si="2448"/>
        <v>S120</v>
      </c>
      <c r="I4523">
        <f ca="1">VLOOKUP(D4523,PRC!$A$2:$B$21,2,0)*E4523</f>
        <v>13400000</v>
      </c>
      <c r="J4523">
        <f t="shared" ca="1" si="2433"/>
        <v>12193996</v>
      </c>
      <c r="K4523">
        <f ca="1">VLOOKUP(D4523,PRC!$A$1:$C$21,3,0)*E4523</f>
        <v>6030000</v>
      </c>
      <c r="L4523">
        <f t="shared" ca="1" si="2434"/>
        <v>1608000</v>
      </c>
      <c r="M4523">
        <f t="shared" ca="1" si="2435"/>
        <v>134000</v>
      </c>
      <c r="N4523">
        <f t="shared" ca="1" si="2436"/>
        <v>1608000</v>
      </c>
      <c r="O4523">
        <f t="shared" ca="1" si="2437"/>
        <v>1072000</v>
      </c>
      <c r="P4523">
        <f t="shared" ca="1" si="2449"/>
        <v>1741996</v>
      </c>
      <c r="Q4523">
        <f ca="1">IF(P4523&gt;0,1,0)</f>
        <v>1</v>
      </c>
      <c r="R4523">
        <f t="shared" ca="1" si="2438"/>
        <v>9</v>
      </c>
      <c r="S4523">
        <f t="shared" ca="1" si="2439"/>
        <v>12</v>
      </c>
      <c r="T4523">
        <f t="shared" ca="1" si="2440"/>
        <v>1</v>
      </c>
      <c r="U4523">
        <f t="shared" ca="1" si="2441"/>
        <v>12</v>
      </c>
      <c r="V4523">
        <f t="shared" ca="1" si="2442"/>
        <v>8</v>
      </c>
      <c r="X4523">
        <f t="shared" si="2444"/>
        <v>4523</v>
      </c>
      <c r="Y4523">
        <f t="shared" si="2445"/>
        <v>4452</v>
      </c>
      <c r="Z4523">
        <f t="shared" si="2446"/>
        <v>4453</v>
      </c>
      <c r="AA4523">
        <f t="shared" si="2443"/>
        <v>4951</v>
      </c>
      <c r="AB4523">
        <f t="shared" si="2426"/>
        <v>500</v>
      </c>
      <c r="AM4523" t="str">
        <f t="shared" si="2427"/>
        <v>201905LP</v>
      </c>
      <c r="AN4523">
        <f t="shared" ca="1" si="2451"/>
        <v>9.0000298507462713</v>
      </c>
      <c r="AO4523">
        <f t="shared" ca="1" si="2452"/>
        <v>12</v>
      </c>
      <c r="AP4523">
        <f t="shared" ca="1" si="2428"/>
        <v>1</v>
      </c>
      <c r="AQ4523">
        <f t="shared" ca="1" si="2429"/>
        <v>12</v>
      </c>
      <c r="AR4523">
        <f t="shared" ca="1" si="2430"/>
        <v>8</v>
      </c>
      <c r="AS4523">
        <f ca="1">P4523/J4523</f>
        <v>0.14285686168832595</v>
      </c>
    </row>
    <row r="4524" spans="1:45" x14ac:dyDescent="0.4">
      <c r="A4524">
        <f t="shared" si="2425"/>
        <v>201905</v>
      </c>
      <c r="B4524" t="s">
        <v>519</v>
      </c>
      <c r="C4524" t="s">
        <v>647</v>
      </c>
      <c r="D4524" t="str">
        <f t="shared" ca="1" si="2450"/>
        <v>I113</v>
      </c>
      <c r="E4524">
        <f t="shared" ca="1" si="2431"/>
        <v>10</v>
      </c>
      <c r="F4524">
        <f t="shared" ca="1" si="2432"/>
        <v>8</v>
      </c>
      <c r="G4524" t="str">
        <f t="shared" ca="1" si="2447"/>
        <v>S11</v>
      </c>
      <c r="H4524" t="str">
        <f t="shared" ca="1" si="2448"/>
        <v>S110</v>
      </c>
      <c r="I4524">
        <f ca="1">VLOOKUP(D4524,PRC!$A$2:$B$21,2,0)*E4524</f>
        <v>6700000</v>
      </c>
      <c r="J4524">
        <f t="shared" ca="1" si="2433"/>
        <v>6297996</v>
      </c>
      <c r="K4524">
        <f ca="1">VLOOKUP(D4524,PRC!$A$1:$C$21,3,0)*E4524</f>
        <v>3015000</v>
      </c>
      <c r="L4524">
        <f t="shared" ca="1" si="2434"/>
        <v>938000</v>
      </c>
      <c r="M4524">
        <f t="shared" ca="1" si="2435"/>
        <v>201000</v>
      </c>
      <c r="N4524">
        <f t="shared" ca="1" si="2436"/>
        <v>737000</v>
      </c>
      <c r="O4524">
        <f t="shared" ca="1" si="2437"/>
        <v>469000</v>
      </c>
      <c r="P4524">
        <f t="shared" ca="1" si="2449"/>
        <v>937996</v>
      </c>
      <c r="Q4524">
        <f ca="1">IF(P4524&gt;0,1,0)</f>
        <v>1</v>
      </c>
      <c r="R4524">
        <f t="shared" ca="1" si="2438"/>
        <v>6</v>
      </c>
      <c r="S4524">
        <f t="shared" ca="1" si="2439"/>
        <v>14</v>
      </c>
      <c r="T4524">
        <f t="shared" ca="1" si="2440"/>
        <v>3</v>
      </c>
      <c r="U4524">
        <f t="shared" ca="1" si="2441"/>
        <v>11</v>
      </c>
      <c r="V4524">
        <f t="shared" ca="1" si="2442"/>
        <v>7</v>
      </c>
      <c r="X4524">
        <f t="shared" si="2444"/>
        <v>4524</v>
      </c>
      <c r="Y4524">
        <f t="shared" si="2445"/>
        <v>4452</v>
      </c>
      <c r="Z4524">
        <f t="shared" si="2446"/>
        <v>4453</v>
      </c>
      <c r="AA4524">
        <f t="shared" si="2443"/>
        <v>4951</v>
      </c>
      <c r="AB4524">
        <f t="shared" si="2426"/>
        <v>500</v>
      </c>
      <c r="AM4524" t="str">
        <f t="shared" si="2427"/>
        <v>201905LP</v>
      </c>
      <c r="AN4524">
        <f t="shared" ca="1" si="2451"/>
        <v>6.0000597014925328</v>
      </c>
      <c r="AO4524">
        <f t="shared" ca="1" si="2452"/>
        <v>14.000000000000002</v>
      </c>
      <c r="AP4524">
        <f t="shared" ca="1" si="2428"/>
        <v>3</v>
      </c>
      <c r="AQ4524">
        <f t="shared" ca="1" si="2429"/>
        <v>11</v>
      </c>
      <c r="AR4524">
        <f t="shared" ca="1" si="2430"/>
        <v>7.0000000000000009</v>
      </c>
      <c r="AS4524">
        <f ca="1">P4524/J4524</f>
        <v>0.1489356296828388</v>
      </c>
    </row>
    <row r="4525" spans="1:45" x14ac:dyDescent="0.4">
      <c r="A4525">
        <f t="shared" si="2425"/>
        <v>201905</v>
      </c>
      <c r="B4525" t="s">
        <v>520</v>
      </c>
      <c r="C4525" t="s">
        <v>647</v>
      </c>
      <c r="D4525" t="str">
        <f t="shared" ca="1" si="2450"/>
        <v>I108</v>
      </c>
      <c r="E4525">
        <f t="shared" ca="1" si="2431"/>
        <v>21</v>
      </c>
      <c r="F4525">
        <f t="shared" ca="1" si="2432"/>
        <v>9</v>
      </c>
      <c r="G4525" t="str">
        <f t="shared" ca="1" si="2447"/>
        <v>S11</v>
      </c>
      <c r="H4525" t="str">
        <f t="shared" ca="1" si="2448"/>
        <v>S115</v>
      </c>
      <c r="I4525">
        <f ca="1">VLOOKUP(D4525,PRC!$A$2:$B$21,2,0)*E4525</f>
        <v>840000</v>
      </c>
      <c r="J4525">
        <f t="shared" ca="1" si="2433"/>
        <v>772796</v>
      </c>
      <c r="K4525">
        <f ca="1">VLOOKUP(D4525,PRC!$A$1:$C$21,3,0)*E4525</f>
        <v>386400</v>
      </c>
      <c r="L4525">
        <f t="shared" ca="1" si="2434"/>
        <v>109000</v>
      </c>
      <c r="M4525">
        <f t="shared" ca="1" si="2435"/>
        <v>8000</v>
      </c>
      <c r="N4525">
        <f t="shared" ca="1" si="2436"/>
        <v>168000</v>
      </c>
      <c r="O4525">
        <f t="shared" ca="1" si="2437"/>
        <v>67000</v>
      </c>
      <c r="P4525">
        <f t="shared" ca="1" si="2449"/>
        <v>34396</v>
      </c>
      <c r="Q4525">
        <f ca="1">IF(P4525&gt;0,1,0)</f>
        <v>1</v>
      </c>
      <c r="R4525">
        <f t="shared" ca="1" si="2438"/>
        <v>8</v>
      </c>
      <c r="S4525">
        <f t="shared" ca="1" si="2439"/>
        <v>13</v>
      </c>
      <c r="T4525">
        <f t="shared" ca="1" si="2440"/>
        <v>1</v>
      </c>
      <c r="U4525">
        <f t="shared" ca="1" si="2441"/>
        <v>20</v>
      </c>
      <c r="V4525">
        <f t="shared" ca="1" si="2442"/>
        <v>8</v>
      </c>
      <c r="X4525">
        <f t="shared" si="2444"/>
        <v>4525</v>
      </c>
      <c r="Y4525">
        <f t="shared" si="2445"/>
        <v>4452</v>
      </c>
      <c r="Z4525">
        <f t="shared" si="2446"/>
        <v>4453</v>
      </c>
      <c r="AA4525">
        <f t="shared" si="2443"/>
        <v>4951</v>
      </c>
      <c r="AB4525">
        <f t="shared" si="2426"/>
        <v>500</v>
      </c>
      <c r="AM4525" t="str">
        <f t="shared" si="2427"/>
        <v>201905LP</v>
      </c>
      <c r="AN4525">
        <f t="shared" ca="1" si="2451"/>
        <v>8.0004761904761921</v>
      </c>
      <c r="AO4525">
        <f t="shared" ca="1" si="2452"/>
        <v>12.976190476190478</v>
      </c>
      <c r="AP4525">
        <f t="shared" ca="1" si="2428"/>
        <v>0.95238095238095244</v>
      </c>
      <c r="AQ4525">
        <f t="shared" ca="1" si="2429"/>
        <v>20</v>
      </c>
      <c r="AR4525">
        <f t="shared" ca="1" si="2430"/>
        <v>7.9761904761904754</v>
      </c>
      <c r="AS4525">
        <f ca="1">P4525/J4525</f>
        <v>4.4508511948819614E-2</v>
      </c>
    </row>
    <row r="4526" spans="1:45" x14ac:dyDescent="0.4">
      <c r="A4526">
        <f t="shared" si="2425"/>
        <v>201905</v>
      </c>
      <c r="B4526" t="s">
        <v>521</v>
      </c>
      <c r="C4526" t="s">
        <v>647</v>
      </c>
      <c r="D4526" t="str">
        <f t="shared" ca="1" si="2450"/>
        <v>I111</v>
      </c>
      <c r="E4526">
        <f t="shared" ca="1" si="2431"/>
        <v>30</v>
      </c>
      <c r="F4526">
        <f t="shared" ca="1" si="2432"/>
        <v>6</v>
      </c>
      <c r="G4526" t="str">
        <f t="shared" ca="1" si="2447"/>
        <v>S10</v>
      </c>
      <c r="H4526" t="str">
        <f t="shared" ca="1" si="2448"/>
        <v>S107</v>
      </c>
      <c r="I4526">
        <f ca="1">VLOOKUP(D4526,PRC!$A$2:$B$21,2,0)*E4526</f>
        <v>4500000</v>
      </c>
      <c r="J4526">
        <f t="shared" ca="1" si="2433"/>
        <v>4139996</v>
      </c>
      <c r="K4526">
        <f ca="1">VLOOKUP(D4526,PRC!$A$1:$C$21,3,0)*E4526</f>
        <v>2385000</v>
      </c>
      <c r="L4526">
        <f t="shared" ca="1" si="2434"/>
        <v>450000</v>
      </c>
      <c r="M4526">
        <f t="shared" ca="1" si="2435"/>
        <v>135000</v>
      </c>
      <c r="N4526">
        <f t="shared" ca="1" si="2436"/>
        <v>855000</v>
      </c>
      <c r="O4526">
        <f t="shared" ca="1" si="2437"/>
        <v>270000</v>
      </c>
      <c r="P4526">
        <f t="shared" ca="1" si="2449"/>
        <v>44996</v>
      </c>
      <c r="Q4526">
        <f ca="1">IF(P4526&gt;0,1,0)</f>
        <v>1</v>
      </c>
      <c r="R4526">
        <f t="shared" ca="1" si="2438"/>
        <v>8</v>
      </c>
      <c r="S4526">
        <f t="shared" ca="1" si="2439"/>
        <v>10</v>
      </c>
      <c r="T4526">
        <f t="shared" ca="1" si="2440"/>
        <v>3</v>
      </c>
      <c r="U4526">
        <f t="shared" ca="1" si="2441"/>
        <v>19</v>
      </c>
      <c r="V4526">
        <f t="shared" ca="1" si="2442"/>
        <v>6</v>
      </c>
      <c r="X4526">
        <f t="shared" si="2444"/>
        <v>4526</v>
      </c>
      <c r="Y4526">
        <f t="shared" si="2445"/>
        <v>4452</v>
      </c>
      <c r="Z4526">
        <f t="shared" si="2446"/>
        <v>4453</v>
      </c>
      <c r="AA4526">
        <f t="shared" si="2443"/>
        <v>4951</v>
      </c>
      <c r="AB4526">
        <f t="shared" si="2426"/>
        <v>500</v>
      </c>
      <c r="AM4526" t="str">
        <f t="shared" si="2427"/>
        <v>201905LP</v>
      </c>
      <c r="AN4526">
        <f t="shared" ca="1" si="2451"/>
        <v>8.0000888888888895</v>
      </c>
      <c r="AO4526">
        <f t="shared" ca="1" si="2452"/>
        <v>10</v>
      </c>
      <c r="AP4526">
        <f t="shared" ca="1" si="2428"/>
        <v>3</v>
      </c>
      <c r="AQ4526">
        <f t="shared" ca="1" si="2429"/>
        <v>19</v>
      </c>
      <c r="AR4526">
        <f t="shared" ca="1" si="2430"/>
        <v>6</v>
      </c>
      <c r="AS4526">
        <f ca="1">P4526/J4526</f>
        <v>1.0868609534888439E-2</v>
      </c>
    </row>
    <row r="4527" spans="1:45" x14ac:dyDescent="0.4">
      <c r="A4527">
        <f t="shared" si="2425"/>
        <v>201905</v>
      </c>
      <c r="B4527" t="s">
        <v>522</v>
      </c>
      <c r="C4527" t="s">
        <v>647</v>
      </c>
      <c r="D4527" t="str">
        <f t="shared" ca="1" si="2450"/>
        <v>I105</v>
      </c>
      <c r="E4527">
        <f t="shared" ca="1" si="2431"/>
        <v>18</v>
      </c>
      <c r="F4527">
        <f t="shared" ca="1" si="2432"/>
        <v>6</v>
      </c>
      <c r="G4527" t="str">
        <f t="shared" ca="1" si="2447"/>
        <v>S11</v>
      </c>
      <c r="H4527" t="str">
        <f t="shared" ca="1" si="2448"/>
        <v>S114</v>
      </c>
      <c r="I4527">
        <f ca="1">VLOOKUP(D4527,PRC!$A$2:$B$21,2,0)*E4527</f>
        <v>1800000</v>
      </c>
      <c r="J4527">
        <f t="shared" ca="1" si="2433"/>
        <v>1691996</v>
      </c>
      <c r="K4527">
        <f ca="1">VLOOKUP(D4527,PRC!$A$1:$C$21,3,0)*E4527</f>
        <v>1062000</v>
      </c>
      <c r="L4527">
        <f t="shared" ca="1" si="2434"/>
        <v>198000</v>
      </c>
      <c r="M4527">
        <f t="shared" ca="1" si="2435"/>
        <v>36000</v>
      </c>
      <c r="N4527">
        <f t="shared" ca="1" si="2436"/>
        <v>252000</v>
      </c>
      <c r="O4527">
        <f t="shared" ca="1" si="2437"/>
        <v>126000</v>
      </c>
      <c r="P4527">
        <f t="shared" ca="1" si="2449"/>
        <v>17996</v>
      </c>
      <c r="Q4527">
        <f ca="1">IF(P4527&gt;0,1,0)</f>
        <v>1</v>
      </c>
      <c r="R4527">
        <f t="shared" ca="1" si="2438"/>
        <v>6</v>
      </c>
      <c r="S4527">
        <f t="shared" ca="1" si="2439"/>
        <v>11</v>
      </c>
      <c r="T4527">
        <f t="shared" ca="1" si="2440"/>
        <v>2</v>
      </c>
      <c r="U4527">
        <f t="shared" ca="1" si="2441"/>
        <v>14</v>
      </c>
      <c r="V4527">
        <f t="shared" ca="1" si="2442"/>
        <v>7</v>
      </c>
      <c r="X4527">
        <f t="shared" si="2444"/>
        <v>4527</v>
      </c>
      <c r="Y4527">
        <f t="shared" si="2445"/>
        <v>4452</v>
      </c>
      <c r="Z4527">
        <f t="shared" si="2446"/>
        <v>4453</v>
      </c>
      <c r="AA4527">
        <f t="shared" si="2443"/>
        <v>4951</v>
      </c>
      <c r="AB4527">
        <f t="shared" si="2426"/>
        <v>500</v>
      </c>
      <c r="AM4527" t="str">
        <f t="shared" si="2427"/>
        <v>201905LP</v>
      </c>
      <c r="AN4527">
        <f t="shared" ca="1" si="2451"/>
        <v>6.0002222222222183</v>
      </c>
      <c r="AO4527">
        <f t="shared" ca="1" si="2452"/>
        <v>11</v>
      </c>
      <c r="AP4527">
        <f t="shared" ca="1" si="2428"/>
        <v>2</v>
      </c>
      <c r="AQ4527">
        <f t="shared" ca="1" si="2429"/>
        <v>14.000000000000002</v>
      </c>
      <c r="AR4527">
        <f t="shared" ca="1" si="2430"/>
        <v>7.0000000000000009</v>
      </c>
      <c r="AS4527">
        <f ca="1">P4527/J4527</f>
        <v>1.0635958950257566E-2</v>
      </c>
    </row>
    <row r="4528" spans="1:45" x14ac:dyDescent="0.4">
      <c r="A4528">
        <f t="shared" si="2425"/>
        <v>201905</v>
      </c>
      <c r="B4528" t="s">
        <v>523</v>
      </c>
      <c r="C4528" t="s">
        <v>647</v>
      </c>
      <c r="D4528" t="str">
        <f t="shared" ca="1" si="2450"/>
        <v>I108</v>
      </c>
      <c r="E4528">
        <f t="shared" ca="1" si="2431"/>
        <v>12</v>
      </c>
      <c r="F4528">
        <f t="shared" ca="1" si="2432"/>
        <v>9</v>
      </c>
      <c r="G4528" t="str">
        <f t="shared" ca="1" si="2447"/>
        <v>S11</v>
      </c>
      <c r="H4528" t="str">
        <f t="shared" ca="1" si="2448"/>
        <v>S113</v>
      </c>
      <c r="I4528">
        <f ca="1">VLOOKUP(D4528,PRC!$A$2:$B$21,2,0)*E4528</f>
        <v>480000</v>
      </c>
      <c r="J4528">
        <f t="shared" ca="1" si="2433"/>
        <v>446395.99999999994</v>
      </c>
      <c r="K4528">
        <f ca="1">VLOOKUP(D4528,PRC!$A$1:$C$21,3,0)*E4528</f>
        <v>220800</v>
      </c>
      <c r="L4528">
        <f t="shared" ca="1" si="2434"/>
        <v>67000</v>
      </c>
      <c r="M4528">
        <f t="shared" ca="1" si="2435"/>
        <v>14000</v>
      </c>
      <c r="N4528">
        <f t="shared" ca="1" si="2436"/>
        <v>58000</v>
      </c>
      <c r="O4528">
        <f t="shared" ca="1" si="2437"/>
        <v>43000</v>
      </c>
      <c r="P4528">
        <f t="shared" ca="1" si="2449"/>
        <v>43595.999999999942</v>
      </c>
      <c r="Q4528">
        <f ca="1">IF(P4528&gt;0,1,0)</f>
        <v>1</v>
      </c>
      <c r="R4528">
        <f t="shared" ca="1" si="2438"/>
        <v>7</v>
      </c>
      <c r="S4528">
        <f t="shared" ca="1" si="2439"/>
        <v>14</v>
      </c>
      <c r="T4528">
        <f t="shared" ca="1" si="2440"/>
        <v>3</v>
      </c>
      <c r="U4528">
        <f t="shared" ca="1" si="2441"/>
        <v>12</v>
      </c>
      <c r="V4528">
        <f t="shared" ca="1" si="2442"/>
        <v>9</v>
      </c>
      <c r="X4528">
        <f t="shared" si="2444"/>
        <v>4528</v>
      </c>
      <c r="Y4528">
        <f t="shared" si="2445"/>
        <v>4452</v>
      </c>
      <c r="Z4528">
        <f t="shared" si="2446"/>
        <v>4453</v>
      </c>
      <c r="AA4528">
        <f t="shared" si="2443"/>
        <v>4951</v>
      </c>
      <c r="AB4528">
        <f t="shared" si="2426"/>
        <v>500</v>
      </c>
      <c r="AM4528" t="str">
        <f t="shared" si="2427"/>
        <v>201905LP</v>
      </c>
      <c r="AN4528">
        <f t="shared" ca="1" si="2451"/>
        <v>7.000833333333345</v>
      </c>
      <c r="AO4528">
        <f t="shared" ca="1" si="2452"/>
        <v>13.958333333333334</v>
      </c>
      <c r="AP4528">
        <f t="shared" ca="1" si="2428"/>
        <v>2.9166666666666665</v>
      </c>
      <c r="AQ4528">
        <f t="shared" ca="1" si="2429"/>
        <v>12.083333333333334</v>
      </c>
      <c r="AR4528">
        <f t="shared" ca="1" si="2430"/>
        <v>8.9583333333333339</v>
      </c>
      <c r="AS4528">
        <f ca="1">P4528/J4528</f>
        <v>9.7662165431589773E-2</v>
      </c>
    </row>
    <row r="4529" spans="1:45" x14ac:dyDescent="0.4">
      <c r="A4529">
        <f t="shared" si="2425"/>
        <v>201905</v>
      </c>
      <c r="B4529" t="s">
        <v>524</v>
      </c>
      <c r="C4529" t="s">
        <v>647</v>
      </c>
      <c r="D4529" t="str">
        <f t="shared" ca="1" si="2450"/>
        <v>I114</v>
      </c>
      <c r="E4529">
        <f t="shared" ca="1" si="2431"/>
        <v>18</v>
      </c>
      <c r="F4529">
        <f t="shared" ca="1" si="2432"/>
        <v>7</v>
      </c>
      <c r="G4529" t="str">
        <f t="shared" ca="1" si="2447"/>
        <v>S11</v>
      </c>
      <c r="H4529" t="str">
        <f t="shared" ca="1" si="2448"/>
        <v>S117</v>
      </c>
      <c r="I4529">
        <f ca="1">VLOOKUP(D4529,PRC!$A$2:$B$21,2,0)*E4529</f>
        <v>4320000</v>
      </c>
      <c r="J4529">
        <f t="shared" ca="1" si="2433"/>
        <v>4103996</v>
      </c>
      <c r="K4529">
        <f ca="1">VLOOKUP(D4529,PRC!$A$1:$C$21,3,0)*E4529</f>
        <v>2505600</v>
      </c>
      <c r="L4529">
        <f t="shared" ca="1" si="2434"/>
        <v>518000</v>
      </c>
      <c r="M4529">
        <f t="shared" ca="1" si="2435"/>
        <v>130000</v>
      </c>
      <c r="N4529">
        <f t="shared" ca="1" si="2436"/>
        <v>475000</v>
      </c>
      <c r="O4529">
        <f t="shared" ca="1" si="2437"/>
        <v>259000</v>
      </c>
      <c r="P4529">
        <f t="shared" ca="1" si="2449"/>
        <v>216396</v>
      </c>
      <c r="Q4529">
        <f ca="1">IF(P4529&gt;0,1,0)</f>
        <v>1</v>
      </c>
      <c r="R4529">
        <f t="shared" ca="1" si="2438"/>
        <v>5</v>
      </c>
      <c r="S4529">
        <f t="shared" ca="1" si="2439"/>
        <v>12</v>
      </c>
      <c r="T4529">
        <f t="shared" ca="1" si="2440"/>
        <v>3</v>
      </c>
      <c r="U4529">
        <f t="shared" ca="1" si="2441"/>
        <v>11</v>
      </c>
      <c r="V4529">
        <f t="shared" ca="1" si="2442"/>
        <v>6</v>
      </c>
      <c r="X4529">
        <f t="shared" si="2444"/>
        <v>4529</v>
      </c>
      <c r="Y4529">
        <f t="shared" si="2445"/>
        <v>4452</v>
      </c>
      <c r="Z4529">
        <f t="shared" si="2446"/>
        <v>4453</v>
      </c>
      <c r="AA4529">
        <f t="shared" si="2443"/>
        <v>4951</v>
      </c>
      <c r="AB4529">
        <f t="shared" si="2426"/>
        <v>500</v>
      </c>
      <c r="AM4529" t="str">
        <f t="shared" si="2427"/>
        <v>201905LP</v>
      </c>
      <c r="AN4529">
        <f t="shared" ca="1" si="2451"/>
        <v>5.0000925925925976</v>
      </c>
      <c r="AO4529">
        <f t="shared" ca="1" si="2452"/>
        <v>11.99074074074074</v>
      </c>
      <c r="AP4529">
        <f t="shared" ca="1" si="2428"/>
        <v>3.0092592592592591</v>
      </c>
      <c r="AQ4529">
        <f t="shared" ca="1" si="2429"/>
        <v>10.99537037037037</v>
      </c>
      <c r="AR4529">
        <f t="shared" ca="1" si="2430"/>
        <v>5.9953703703703702</v>
      </c>
      <c r="AS4529">
        <f ca="1">P4529/J4529</f>
        <v>5.2728121567369945E-2</v>
      </c>
    </row>
    <row r="4530" spans="1:45" x14ac:dyDescent="0.4">
      <c r="A4530">
        <f t="shared" si="2425"/>
        <v>201905</v>
      </c>
      <c r="B4530" t="s">
        <v>525</v>
      </c>
      <c r="C4530" t="s">
        <v>647</v>
      </c>
      <c r="D4530" t="str">
        <f t="shared" ca="1" si="2450"/>
        <v>I106</v>
      </c>
      <c r="E4530">
        <f t="shared" ca="1" si="2431"/>
        <v>15</v>
      </c>
      <c r="F4530">
        <f t="shared" ca="1" si="2432"/>
        <v>8</v>
      </c>
      <c r="G4530" t="str">
        <f t="shared" ca="1" si="2447"/>
        <v>S10</v>
      </c>
      <c r="H4530" t="str">
        <f t="shared" ca="1" si="2448"/>
        <v>S107</v>
      </c>
      <c r="I4530">
        <f ca="1">VLOOKUP(D4530,PRC!$A$2:$B$21,2,0)*E4530</f>
        <v>300000</v>
      </c>
      <c r="J4530">
        <f t="shared" ca="1" si="2433"/>
        <v>284996</v>
      </c>
      <c r="K4530">
        <f ca="1">VLOOKUP(D4530,PRC!$A$1:$C$21,3,0)*E4530</f>
        <v>159000</v>
      </c>
      <c r="L4530">
        <f t="shared" ca="1" si="2434"/>
        <v>30000</v>
      </c>
      <c r="M4530">
        <f t="shared" ca="1" si="2435"/>
        <v>3000</v>
      </c>
      <c r="N4530">
        <f t="shared" ca="1" si="2436"/>
        <v>33000</v>
      </c>
      <c r="O4530">
        <f t="shared" ca="1" si="2437"/>
        <v>27000</v>
      </c>
      <c r="P4530">
        <f t="shared" ca="1" si="2449"/>
        <v>32996</v>
      </c>
      <c r="Q4530">
        <f ca="1">IF(P4530&gt;0,1,0)</f>
        <v>1</v>
      </c>
      <c r="R4530">
        <f t="shared" ca="1" si="2438"/>
        <v>5</v>
      </c>
      <c r="S4530">
        <f t="shared" ca="1" si="2439"/>
        <v>10</v>
      </c>
      <c r="T4530">
        <f t="shared" ca="1" si="2440"/>
        <v>1</v>
      </c>
      <c r="U4530">
        <f t="shared" ca="1" si="2441"/>
        <v>11</v>
      </c>
      <c r="V4530">
        <f t="shared" ca="1" si="2442"/>
        <v>9</v>
      </c>
      <c r="X4530">
        <f t="shared" si="2444"/>
        <v>4530</v>
      </c>
      <c r="Y4530">
        <f t="shared" si="2445"/>
        <v>4452</v>
      </c>
      <c r="Z4530">
        <f t="shared" si="2446"/>
        <v>4453</v>
      </c>
      <c r="AA4530">
        <f t="shared" si="2443"/>
        <v>4951</v>
      </c>
      <c r="AB4530">
        <f t="shared" si="2426"/>
        <v>500</v>
      </c>
      <c r="AM4530" t="str">
        <f t="shared" si="2427"/>
        <v>201905LP</v>
      </c>
      <c r="AN4530">
        <f t="shared" ca="1" si="2451"/>
        <v>5.001333333333335</v>
      </c>
      <c r="AO4530">
        <f t="shared" ca="1" si="2452"/>
        <v>10</v>
      </c>
      <c r="AP4530">
        <f t="shared" ca="1" si="2428"/>
        <v>1</v>
      </c>
      <c r="AQ4530">
        <f t="shared" ca="1" si="2429"/>
        <v>11</v>
      </c>
      <c r="AR4530">
        <f t="shared" ca="1" si="2430"/>
        <v>9</v>
      </c>
      <c r="AS4530">
        <f ca="1">P4530/J4530</f>
        <v>0.11577706353773386</v>
      </c>
    </row>
    <row r="4531" spans="1:45" x14ac:dyDescent="0.4">
      <c r="A4531">
        <f t="shared" si="2425"/>
        <v>201905</v>
      </c>
      <c r="B4531" t="s">
        <v>526</v>
      </c>
      <c r="C4531" t="s">
        <v>647</v>
      </c>
      <c r="D4531" t="str">
        <f t="shared" ca="1" si="2450"/>
        <v>I105</v>
      </c>
      <c r="E4531">
        <f t="shared" ca="1" si="2431"/>
        <v>23</v>
      </c>
      <c r="F4531">
        <f t="shared" ca="1" si="2432"/>
        <v>6</v>
      </c>
      <c r="G4531" t="str">
        <f t="shared" ca="1" si="2447"/>
        <v>S10</v>
      </c>
      <c r="H4531" t="str">
        <f t="shared" ca="1" si="2448"/>
        <v>S108</v>
      </c>
      <c r="I4531">
        <f ca="1">VLOOKUP(D4531,PRC!$A$2:$B$21,2,0)*E4531</f>
        <v>2300000</v>
      </c>
      <c r="J4531">
        <f t="shared" ca="1" si="2433"/>
        <v>2161996</v>
      </c>
      <c r="K4531">
        <f ca="1">VLOOKUP(D4531,PRC!$A$1:$C$21,3,0)*E4531</f>
        <v>1357000</v>
      </c>
      <c r="L4531">
        <f t="shared" ca="1" si="2434"/>
        <v>322000</v>
      </c>
      <c r="M4531">
        <f t="shared" ca="1" si="2435"/>
        <v>23000</v>
      </c>
      <c r="N4531">
        <f t="shared" ca="1" si="2436"/>
        <v>345000</v>
      </c>
      <c r="O4531">
        <f t="shared" ca="1" si="2437"/>
        <v>115000</v>
      </c>
      <c r="P4531">
        <f t="shared" ca="1" si="2449"/>
        <v>-4</v>
      </c>
      <c r="Q4531">
        <f ca="1">IF(P4531&gt;0,1,0)</f>
        <v>0</v>
      </c>
      <c r="R4531">
        <f t="shared" ca="1" si="2438"/>
        <v>6</v>
      </c>
      <c r="S4531">
        <f t="shared" ca="1" si="2439"/>
        <v>14</v>
      </c>
      <c r="T4531">
        <f t="shared" ca="1" si="2440"/>
        <v>1</v>
      </c>
      <c r="U4531">
        <f t="shared" ca="1" si="2441"/>
        <v>15</v>
      </c>
      <c r="V4531">
        <f t="shared" ca="1" si="2442"/>
        <v>5</v>
      </c>
      <c r="X4531">
        <f t="shared" si="2444"/>
        <v>4531</v>
      </c>
      <c r="Y4531">
        <f t="shared" si="2445"/>
        <v>4452</v>
      </c>
      <c r="Z4531">
        <f t="shared" si="2446"/>
        <v>4453</v>
      </c>
      <c r="AA4531">
        <f t="shared" si="2443"/>
        <v>4951</v>
      </c>
      <c r="AB4531">
        <f t="shared" si="2426"/>
        <v>500</v>
      </c>
      <c r="AM4531" t="str">
        <f t="shared" si="2427"/>
        <v>201905LP</v>
      </c>
      <c r="AN4531">
        <f t="shared" ca="1" si="2451"/>
        <v>6.0001739130434828</v>
      </c>
      <c r="AO4531">
        <f t="shared" ca="1" si="2452"/>
        <v>14.000000000000002</v>
      </c>
      <c r="AP4531">
        <f t="shared" ca="1" si="2428"/>
        <v>1</v>
      </c>
      <c r="AQ4531">
        <f t="shared" ca="1" si="2429"/>
        <v>15</v>
      </c>
      <c r="AR4531">
        <f t="shared" ca="1" si="2430"/>
        <v>5</v>
      </c>
      <c r="AS4531">
        <f ca="1">P4531/J4531</f>
        <v>-1.8501421834267963E-6</v>
      </c>
    </row>
    <row r="4532" spans="1:45" x14ac:dyDescent="0.4">
      <c r="A4532">
        <f t="shared" si="2425"/>
        <v>201905</v>
      </c>
      <c r="B4532" t="s">
        <v>527</v>
      </c>
      <c r="C4532" t="s">
        <v>647</v>
      </c>
      <c r="D4532" t="str">
        <f t="shared" ca="1" si="2450"/>
        <v>I114</v>
      </c>
      <c r="E4532">
        <f t="shared" ca="1" si="2431"/>
        <v>18</v>
      </c>
      <c r="F4532">
        <f t="shared" ca="1" si="2432"/>
        <v>9</v>
      </c>
      <c r="G4532" t="str">
        <f t="shared" ca="1" si="2447"/>
        <v>S10</v>
      </c>
      <c r="H4532" t="str">
        <f t="shared" ca="1" si="2448"/>
        <v>S103</v>
      </c>
      <c r="I4532">
        <f ca="1">VLOOKUP(D4532,PRC!$A$2:$B$21,2,0)*E4532</f>
        <v>4320000</v>
      </c>
      <c r="J4532">
        <f t="shared" ca="1" si="2433"/>
        <v>3974396</v>
      </c>
      <c r="K4532">
        <f ca="1">VLOOKUP(D4532,PRC!$A$1:$C$21,3,0)*E4532</f>
        <v>2505600</v>
      </c>
      <c r="L4532">
        <f t="shared" ca="1" si="2434"/>
        <v>518000</v>
      </c>
      <c r="M4532">
        <f t="shared" ca="1" si="2435"/>
        <v>43000</v>
      </c>
      <c r="N4532">
        <f t="shared" ca="1" si="2436"/>
        <v>691000</v>
      </c>
      <c r="O4532">
        <f t="shared" ca="1" si="2437"/>
        <v>346000</v>
      </c>
      <c r="P4532">
        <f t="shared" ca="1" si="2449"/>
        <v>-129204</v>
      </c>
      <c r="Q4532">
        <f ca="1">IF(P4532&gt;0,1,0)</f>
        <v>0</v>
      </c>
      <c r="R4532">
        <f t="shared" ca="1" si="2438"/>
        <v>8</v>
      </c>
      <c r="S4532">
        <f t="shared" ca="1" si="2439"/>
        <v>12</v>
      </c>
      <c r="T4532">
        <f t="shared" ca="1" si="2440"/>
        <v>1</v>
      </c>
      <c r="U4532">
        <f t="shared" ca="1" si="2441"/>
        <v>16</v>
      </c>
      <c r="V4532">
        <f t="shared" ca="1" si="2442"/>
        <v>8</v>
      </c>
      <c r="X4532">
        <f t="shared" si="2444"/>
        <v>4532</v>
      </c>
      <c r="Y4532">
        <f t="shared" si="2445"/>
        <v>4452</v>
      </c>
      <c r="Z4532">
        <f t="shared" si="2446"/>
        <v>4453</v>
      </c>
      <c r="AA4532">
        <f t="shared" si="2443"/>
        <v>4951</v>
      </c>
      <c r="AB4532">
        <f t="shared" si="2426"/>
        <v>500</v>
      </c>
      <c r="AM4532" t="str">
        <f t="shared" si="2427"/>
        <v>201905LP</v>
      </c>
      <c r="AN4532">
        <f t="shared" ca="1" si="2451"/>
        <v>8.0000925925925888</v>
      </c>
      <c r="AO4532">
        <f t="shared" ca="1" si="2452"/>
        <v>11.99074074074074</v>
      </c>
      <c r="AP4532">
        <f t="shared" ca="1" si="2428"/>
        <v>0.99537037037037046</v>
      </c>
      <c r="AQ4532">
        <f t="shared" ca="1" si="2429"/>
        <v>15.99537037037037</v>
      </c>
      <c r="AR4532">
        <f t="shared" ca="1" si="2430"/>
        <v>8.0092592592592595</v>
      </c>
      <c r="AS4532">
        <f ca="1">P4532/J4532</f>
        <v>-3.2509090689503514E-2</v>
      </c>
    </row>
    <row r="4533" spans="1:45" x14ac:dyDescent="0.4">
      <c r="A4533">
        <f t="shared" si="2425"/>
        <v>201905</v>
      </c>
      <c r="B4533" t="s">
        <v>528</v>
      </c>
      <c r="C4533" t="s">
        <v>647</v>
      </c>
      <c r="D4533" t="str">
        <f t="shared" ca="1" si="2450"/>
        <v>I111</v>
      </c>
      <c r="E4533">
        <f t="shared" ca="1" si="2431"/>
        <v>20</v>
      </c>
      <c r="F4533">
        <f t="shared" ca="1" si="2432"/>
        <v>9</v>
      </c>
      <c r="G4533" t="str">
        <f t="shared" ca="1" si="2447"/>
        <v>S11</v>
      </c>
      <c r="H4533" t="str">
        <f t="shared" ca="1" si="2448"/>
        <v>S118</v>
      </c>
      <c r="I4533">
        <f ca="1">VLOOKUP(D4533,PRC!$A$2:$B$21,2,0)*E4533</f>
        <v>3000000</v>
      </c>
      <c r="J4533">
        <f t="shared" ca="1" si="2433"/>
        <v>2849996</v>
      </c>
      <c r="K4533">
        <f ca="1">VLOOKUP(D4533,PRC!$A$1:$C$21,3,0)*E4533</f>
        <v>1590000</v>
      </c>
      <c r="L4533">
        <f t="shared" ca="1" si="2434"/>
        <v>390000</v>
      </c>
      <c r="M4533">
        <f t="shared" ca="1" si="2435"/>
        <v>60000</v>
      </c>
      <c r="N4533">
        <f t="shared" ca="1" si="2436"/>
        <v>300000</v>
      </c>
      <c r="O4533">
        <f t="shared" ca="1" si="2437"/>
        <v>210000</v>
      </c>
      <c r="P4533">
        <f t="shared" ca="1" si="2449"/>
        <v>299996</v>
      </c>
      <c r="Q4533">
        <f ca="1">IF(P4533&gt;0,1,0)</f>
        <v>1</v>
      </c>
      <c r="R4533">
        <f t="shared" ca="1" si="2438"/>
        <v>5</v>
      </c>
      <c r="S4533">
        <f t="shared" ca="1" si="2439"/>
        <v>13</v>
      </c>
      <c r="T4533">
        <f t="shared" ca="1" si="2440"/>
        <v>2</v>
      </c>
      <c r="U4533">
        <f t="shared" ca="1" si="2441"/>
        <v>10</v>
      </c>
      <c r="V4533">
        <f t="shared" ca="1" si="2442"/>
        <v>7</v>
      </c>
      <c r="X4533">
        <f t="shared" si="2444"/>
        <v>4533</v>
      </c>
      <c r="Y4533">
        <f t="shared" si="2445"/>
        <v>4452</v>
      </c>
      <c r="Z4533">
        <f t="shared" si="2446"/>
        <v>4453</v>
      </c>
      <c r="AA4533">
        <f t="shared" si="2443"/>
        <v>4951</v>
      </c>
      <c r="AB4533">
        <f t="shared" si="2426"/>
        <v>500</v>
      </c>
      <c r="AM4533" t="str">
        <f t="shared" si="2427"/>
        <v>201905LP</v>
      </c>
      <c r="AN4533">
        <f t="shared" ca="1" si="2451"/>
        <v>5.0001333333333342</v>
      </c>
      <c r="AO4533">
        <f t="shared" ca="1" si="2452"/>
        <v>13</v>
      </c>
      <c r="AP4533">
        <f t="shared" ca="1" si="2428"/>
        <v>2</v>
      </c>
      <c r="AQ4533">
        <f t="shared" ca="1" si="2429"/>
        <v>10</v>
      </c>
      <c r="AR4533">
        <f t="shared" ca="1" si="2430"/>
        <v>7.0000000000000009</v>
      </c>
      <c r="AS4533">
        <f ca="1">P4533/J4533</f>
        <v>0.10526190212196788</v>
      </c>
    </row>
    <row r="4534" spans="1:45" x14ac:dyDescent="0.4">
      <c r="A4534">
        <f t="shared" si="2425"/>
        <v>201905</v>
      </c>
      <c r="B4534" t="s">
        <v>529</v>
      </c>
      <c r="C4534" t="s">
        <v>647</v>
      </c>
      <c r="D4534" t="str">
        <f t="shared" ca="1" si="2450"/>
        <v>I115</v>
      </c>
      <c r="E4534">
        <f t="shared" ca="1" si="2431"/>
        <v>18</v>
      </c>
      <c r="F4534">
        <f t="shared" ca="1" si="2432"/>
        <v>5</v>
      </c>
      <c r="G4534" t="str">
        <f t="shared" ca="1" si="2447"/>
        <v>S10</v>
      </c>
      <c r="H4534" t="str">
        <f t="shared" ca="1" si="2448"/>
        <v>S101</v>
      </c>
      <c r="I4534">
        <f ca="1">VLOOKUP(D4534,PRC!$A$2:$B$21,2,0)*E4534</f>
        <v>90000</v>
      </c>
      <c r="J4534">
        <f t="shared" ca="1" si="2433"/>
        <v>84596</v>
      </c>
      <c r="K4534">
        <f ca="1">VLOOKUP(D4534,PRC!$A$1:$C$21,3,0)*E4534</f>
        <v>43200</v>
      </c>
      <c r="L4534">
        <f t="shared" ca="1" si="2434"/>
        <v>10000</v>
      </c>
      <c r="M4534">
        <f t="shared" ca="1" si="2435"/>
        <v>2000</v>
      </c>
      <c r="N4534">
        <f t="shared" ca="1" si="2436"/>
        <v>12000</v>
      </c>
      <c r="O4534">
        <f t="shared" ca="1" si="2437"/>
        <v>8000</v>
      </c>
      <c r="P4534">
        <f t="shared" ca="1" si="2449"/>
        <v>9396</v>
      </c>
      <c r="Q4534">
        <f ca="1">IF(P4534&gt;0,1,0)</f>
        <v>1</v>
      </c>
      <c r="R4534">
        <f t="shared" ca="1" si="2438"/>
        <v>6</v>
      </c>
      <c r="S4534">
        <f t="shared" ca="1" si="2439"/>
        <v>11</v>
      </c>
      <c r="T4534">
        <f t="shared" ca="1" si="2440"/>
        <v>2</v>
      </c>
      <c r="U4534">
        <f t="shared" ca="1" si="2441"/>
        <v>13</v>
      </c>
      <c r="V4534">
        <f t="shared" ca="1" si="2442"/>
        <v>9</v>
      </c>
      <c r="X4534">
        <f t="shared" si="2444"/>
        <v>4534</v>
      </c>
      <c r="Y4534">
        <f t="shared" si="2445"/>
        <v>4452</v>
      </c>
      <c r="Z4534">
        <f t="shared" si="2446"/>
        <v>4453</v>
      </c>
      <c r="AA4534">
        <f t="shared" si="2443"/>
        <v>4951</v>
      </c>
      <c r="AB4534">
        <f t="shared" si="2426"/>
        <v>500</v>
      </c>
      <c r="AM4534" t="str">
        <f t="shared" si="2427"/>
        <v>201905LP</v>
      </c>
      <c r="AN4534">
        <f t="shared" ca="1" si="2451"/>
        <v>6.0044444444444451</v>
      </c>
      <c r="AO4534">
        <f t="shared" ca="1" si="2452"/>
        <v>11.111111111111111</v>
      </c>
      <c r="AP4534">
        <f t="shared" ca="1" si="2428"/>
        <v>2.2222222222222223</v>
      </c>
      <c r="AQ4534">
        <f t="shared" ca="1" si="2429"/>
        <v>13.333333333333334</v>
      </c>
      <c r="AR4534">
        <f t="shared" ca="1" si="2430"/>
        <v>8.8888888888888893</v>
      </c>
      <c r="AS4534">
        <f ca="1">P4534/J4534</f>
        <v>0.1110690812804388</v>
      </c>
    </row>
    <row r="4535" spans="1:45" x14ac:dyDescent="0.4">
      <c r="A4535">
        <f t="shared" si="2425"/>
        <v>201905</v>
      </c>
      <c r="B4535" t="s">
        <v>530</v>
      </c>
      <c r="C4535" t="s">
        <v>647</v>
      </c>
      <c r="D4535" t="str">
        <f t="shared" ca="1" si="2450"/>
        <v>I111</v>
      </c>
      <c r="E4535">
        <f t="shared" ca="1" si="2431"/>
        <v>11</v>
      </c>
      <c r="F4535">
        <f t="shared" ca="1" si="2432"/>
        <v>6</v>
      </c>
      <c r="G4535" t="str">
        <f t="shared" ca="1" si="2447"/>
        <v>S11</v>
      </c>
      <c r="H4535" t="str">
        <f t="shared" ca="1" si="2448"/>
        <v>S113</v>
      </c>
      <c r="I4535">
        <f ca="1">VLOOKUP(D4535,PRC!$A$2:$B$21,2,0)*E4535</f>
        <v>1650000</v>
      </c>
      <c r="J4535">
        <f t="shared" ca="1" si="2433"/>
        <v>1517996</v>
      </c>
      <c r="K4535">
        <f ca="1">VLOOKUP(D4535,PRC!$A$1:$C$21,3,0)*E4535</f>
        <v>874500</v>
      </c>
      <c r="L4535">
        <f t="shared" ca="1" si="2434"/>
        <v>182000</v>
      </c>
      <c r="M4535">
        <f t="shared" ca="1" si="2435"/>
        <v>17000</v>
      </c>
      <c r="N4535">
        <f t="shared" ca="1" si="2436"/>
        <v>281000</v>
      </c>
      <c r="O4535">
        <f t="shared" ca="1" si="2437"/>
        <v>116000</v>
      </c>
      <c r="P4535">
        <f t="shared" ca="1" si="2449"/>
        <v>47496</v>
      </c>
      <c r="Q4535">
        <f ca="1">IF(P4535&gt;0,1,0)</f>
        <v>1</v>
      </c>
      <c r="R4535">
        <f t="shared" ca="1" si="2438"/>
        <v>8</v>
      </c>
      <c r="S4535">
        <f t="shared" ca="1" si="2439"/>
        <v>11</v>
      </c>
      <c r="T4535">
        <f t="shared" ca="1" si="2440"/>
        <v>1</v>
      </c>
      <c r="U4535">
        <f t="shared" ca="1" si="2441"/>
        <v>17</v>
      </c>
      <c r="V4535">
        <f t="shared" ca="1" si="2442"/>
        <v>7</v>
      </c>
      <c r="X4535">
        <f t="shared" si="2444"/>
        <v>4535</v>
      </c>
      <c r="Y4535">
        <f t="shared" si="2445"/>
        <v>4452</v>
      </c>
      <c r="Z4535">
        <f t="shared" si="2446"/>
        <v>4453</v>
      </c>
      <c r="AA4535">
        <f t="shared" si="2443"/>
        <v>4951</v>
      </c>
      <c r="AB4535">
        <f t="shared" si="2426"/>
        <v>500</v>
      </c>
      <c r="AM4535" t="str">
        <f t="shared" si="2427"/>
        <v>201905LP</v>
      </c>
      <c r="AN4535">
        <f t="shared" ca="1" si="2451"/>
        <v>8.0002424242424208</v>
      </c>
      <c r="AO4535">
        <f t="shared" ca="1" si="2452"/>
        <v>11.030303030303031</v>
      </c>
      <c r="AP4535">
        <f t="shared" ca="1" si="2428"/>
        <v>1.0303030303030303</v>
      </c>
      <c r="AQ4535">
        <f t="shared" ca="1" si="2429"/>
        <v>17.030303030303028</v>
      </c>
      <c r="AR4535">
        <f t="shared" ca="1" si="2430"/>
        <v>7.0303030303030294</v>
      </c>
      <c r="AS4535">
        <f ca="1">P4535/J4535</f>
        <v>3.1288619996363627E-2</v>
      </c>
    </row>
    <row r="4536" spans="1:45" x14ac:dyDescent="0.4">
      <c r="A4536">
        <f t="shared" si="2425"/>
        <v>201905</v>
      </c>
      <c r="B4536" t="s">
        <v>531</v>
      </c>
      <c r="C4536" t="s">
        <v>647</v>
      </c>
      <c r="D4536" t="str">
        <f t="shared" ca="1" si="2450"/>
        <v>I117</v>
      </c>
      <c r="E4536">
        <f t="shared" ca="1" si="2431"/>
        <v>20</v>
      </c>
      <c r="F4536">
        <f t="shared" ca="1" si="2432"/>
        <v>9</v>
      </c>
      <c r="G4536" t="str">
        <f t="shared" ca="1" si="2447"/>
        <v>S10</v>
      </c>
      <c r="H4536" t="str">
        <f t="shared" ca="1" si="2448"/>
        <v>S104</v>
      </c>
      <c r="I4536">
        <f ca="1">VLOOKUP(D4536,PRC!$A$2:$B$21,2,0)*E4536</f>
        <v>50000000</v>
      </c>
      <c r="J4536">
        <f t="shared" ca="1" si="2433"/>
        <v>45499996</v>
      </c>
      <c r="K4536">
        <f ca="1">VLOOKUP(D4536,PRC!$A$1:$C$21,3,0)*E4536</f>
        <v>23000000</v>
      </c>
      <c r="L4536">
        <f t="shared" ca="1" si="2434"/>
        <v>7000000</v>
      </c>
      <c r="M4536">
        <f t="shared" ca="1" si="2435"/>
        <v>1000000</v>
      </c>
      <c r="N4536">
        <f t="shared" ca="1" si="2436"/>
        <v>6000000</v>
      </c>
      <c r="O4536">
        <f t="shared" ca="1" si="2437"/>
        <v>4000000</v>
      </c>
      <c r="P4536">
        <f t="shared" ca="1" si="2449"/>
        <v>4499996</v>
      </c>
      <c r="Q4536">
        <f ca="1">IF(P4536&gt;0,1,0)</f>
        <v>1</v>
      </c>
      <c r="R4536">
        <f t="shared" ca="1" si="2438"/>
        <v>9</v>
      </c>
      <c r="S4536">
        <f t="shared" ca="1" si="2439"/>
        <v>14</v>
      </c>
      <c r="T4536">
        <f t="shared" ca="1" si="2440"/>
        <v>2</v>
      </c>
      <c r="U4536">
        <f t="shared" ca="1" si="2441"/>
        <v>12</v>
      </c>
      <c r="V4536">
        <f t="shared" ca="1" si="2442"/>
        <v>8</v>
      </c>
      <c r="X4536">
        <f t="shared" si="2444"/>
        <v>4536</v>
      </c>
      <c r="Y4536">
        <f t="shared" si="2445"/>
        <v>4452</v>
      </c>
      <c r="Z4536">
        <f t="shared" si="2446"/>
        <v>4453</v>
      </c>
      <c r="AA4536">
        <f t="shared" si="2443"/>
        <v>4951</v>
      </c>
      <c r="AB4536">
        <f t="shared" si="2426"/>
        <v>500</v>
      </c>
      <c r="AM4536" t="str">
        <f t="shared" si="2427"/>
        <v>201905LP</v>
      </c>
      <c r="AN4536">
        <f t="shared" ca="1" si="2451"/>
        <v>9.0000080000000047</v>
      </c>
      <c r="AO4536">
        <f t="shared" ca="1" si="2452"/>
        <v>14.000000000000002</v>
      </c>
      <c r="AP4536">
        <f t="shared" ca="1" si="2428"/>
        <v>2</v>
      </c>
      <c r="AQ4536">
        <f t="shared" ca="1" si="2429"/>
        <v>12</v>
      </c>
      <c r="AR4536">
        <f t="shared" ca="1" si="2430"/>
        <v>8</v>
      </c>
      <c r="AS4536">
        <f ca="1">P4536/J4536</f>
        <v>9.8901019683606123E-2</v>
      </c>
    </row>
    <row r="4537" spans="1:45" x14ac:dyDescent="0.4">
      <c r="A4537">
        <f t="shared" si="2425"/>
        <v>201905</v>
      </c>
      <c r="B4537" t="s">
        <v>532</v>
      </c>
      <c r="C4537" t="s">
        <v>647</v>
      </c>
      <c r="D4537" t="str">
        <f t="shared" ca="1" si="2450"/>
        <v>I105</v>
      </c>
      <c r="E4537">
        <f t="shared" ca="1" si="2431"/>
        <v>30</v>
      </c>
      <c r="F4537">
        <f t="shared" ca="1" si="2432"/>
        <v>5</v>
      </c>
      <c r="G4537" t="str">
        <f t="shared" ca="1" si="2447"/>
        <v>S11</v>
      </c>
      <c r="H4537" t="str">
        <f t="shared" ca="1" si="2448"/>
        <v>S119</v>
      </c>
      <c r="I4537">
        <f ca="1">VLOOKUP(D4537,PRC!$A$2:$B$21,2,0)*E4537</f>
        <v>3000000</v>
      </c>
      <c r="J4537">
        <f t="shared" ca="1" si="2433"/>
        <v>2819996</v>
      </c>
      <c r="K4537">
        <f ca="1">VLOOKUP(D4537,PRC!$A$1:$C$21,3,0)*E4537</f>
        <v>1770000</v>
      </c>
      <c r="L4537">
        <f t="shared" ca="1" si="2434"/>
        <v>300000</v>
      </c>
      <c r="M4537">
        <f t="shared" ca="1" si="2435"/>
        <v>60000</v>
      </c>
      <c r="N4537">
        <f t="shared" ca="1" si="2436"/>
        <v>420000</v>
      </c>
      <c r="O4537">
        <f t="shared" ca="1" si="2437"/>
        <v>180000</v>
      </c>
      <c r="P4537">
        <f t="shared" ca="1" si="2449"/>
        <v>89996</v>
      </c>
      <c r="Q4537">
        <f ca="1">IF(P4537&gt;0,1,0)</f>
        <v>1</v>
      </c>
      <c r="R4537">
        <f t="shared" ca="1" si="2438"/>
        <v>6</v>
      </c>
      <c r="S4537">
        <f t="shared" ca="1" si="2439"/>
        <v>10</v>
      </c>
      <c r="T4537">
        <f t="shared" ca="1" si="2440"/>
        <v>2</v>
      </c>
      <c r="U4537">
        <f t="shared" ca="1" si="2441"/>
        <v>14</v>
      </c>
      <c r="V4537">
        <f t="shared" ca="1" si="2442"/>
        <v>6</v>
      </c>
      <c r="X4537">
        <f t="shared" si="2444"/>
        <v>4537</v>
      </c>
      <c r="Y4537">
        <f t="shared" si="2445"/>
        <v>4452</v>
      </c>
      <c r="Z4537">
        <f t="shared" si="2446"/>
        <v>4453</v>
      </c>
      <c r="AA4537">
        <f t="shared" si="2443"/>
        <v>4951</v>
      </c>
      <c r="AB4537">
        <f t="shared" si="2426"/>
        <v>500</v>
      </c>
      <c r="AM4537" t="str">
        <f t="shared" si="2427"/>
        <v>201905LP</v>
      </c>
      <c r="AN4537">
        <f t="shared" ca="1" si="2451"/>
        <v>6.0001333333333351</v>
      </c>
      <c r="AO4537">
        <f t="shared" ca="1" si="2452"/>
        <v>10</v>
      </c>
      <c r="AP4537">
        <f t="shared" ca="1" si="2428"/>
        <v>2</v>
      </c>
      <c r="AQ4537">
        <f t="shared" ca="1" si="2429"/>
        <v>14.000000000000002</v>
      </c>
      <c r="AR4537">
        <f t="shared" ca="1" si="2430"/>
        <v>6</v>
      </c>
      <c r="AS4537">
        <f ca="1">P4537/J4537</f>
        <v>3.1913520444709853E-2</v>
      </c>
    </row>
    <row r="4538" spans="1:45" x14ac:dyDescent="0.4">
      <c r="A4538">
        <f t="shared" si="2425"/>
        <v>201905</v>
      </c>
      <c r="B4538" t="s">
        <v>533</v>
      </c>
      <c r="C4538" t="s">
        <v>647</v>
      </c>
      <c r="D4538" t="str">
        <f t="shared" ca="1" si="2450"/>
        <v>I106</v>
      </c>
      <c r="E4538">
        <f t="shared" ca="1" si="2431"/>
        <v>10</v>
      </c>
      <c r="F4538">
        <f t="shared" ca="1" si="2432"/>
        <v>5</v>
      </c>
      <c r="G4538" t="str">
        <f t="shared" ca="1" si="2447"/>
        <v>S10</v>
      </c>
      <c r="H4538" t="str">
        <f t="shared" ca="1" si="2448"/>
        <v>S102</v>
      </c>
      <c r="I4538">
        <f ca="1">VLOOKUP(D4538,PRC!$A$2:$B$21,2,0)*E4538</f>
        <v>200000</v>
      </c>
      <c r="J4538">
        <f t="shared" ca="1" si="2433"/>
        <v>187996</v>
      </c>
      <c r="K4538">
        <f ca="1">VLOOKUP(D4538,PRC!$A$1:$C$21,3,0)*E4538</f>
        <v>106000</v>
      </c>
      <c r="L4538">
        <f t="shared" ca="1" si="2434"/>
        <v>20000</v>
      </c>
      <c r="M4538">
        <f t="shared" ca="1" si="2435"/>
        <v>6000</v>
      </c>
      <c r="N4538">
        <f t="shared" ca="1" si="2436"/>
        <v>40000</v>
      </c>
      <c r="O4538">
        <f t="shared" ca="1" si="2437"/>
        <v>16000</v>
      </c>
      <c r="P4538">
        <f t="shared" ca="1" si="2449"/>
        <v>-4</v>
      </c>
      <c r="Q4538">
        <f ca="1">IF(P4538&gt;0,1,0)</f>
        <v>0</v>
      </c>
      <c r="R4538">
        <f t="shared" ca="1" si="2438"/>
        <v>6</v>
      </c>
      <c r="S4538">
        <f t="shared" ca="1" si="2439"/>
        <v>10</v>
      </c>
      <c r="T4538">
        <f t="shared" ca="1" si="2440"/>
        <v>3</v>
      </c>
      <c r="U4538">
        <f t="shared" ca="1" si="2441"/>
        <v>20</v>
      </c>
      <c r="V4538">
        <f t="shared" ca="1" si="2442"/>
        <v>8</v>
      </c>
      <c r="X4538">
        <f t="shared" si="2444"/>
        <v>4538</v>
      </c>
      <c r="Y4538">
        <f t="shared" si="2445"/>
        <v>4452</v>
      </c>
      <c r="Z4538">
        <f t="shared" si="2446"/>
        <v>4453</v>
      </c>
      <c r="AA4538">
        <f t="shared" si="2443"/>
        <v>4951</v>
      </c>
      <c r="AB4538">
        <f t="shared" si="2426"/>
        <v>500</v>
      </c>
      <c r="AM4538" t="str">
        <f t="shared" si="2427"/>
        <v>201905LP</v>
      </c>
      <c r="AN4538">
        <f t="shared" ca="1" si="2451"/>
        <v>6.0019999999999962</v>
      </c>
      <c r="AO4538">
        <f t="shared" ca="1" si="2452"/>
        <v>10</v>
      </c>
      <c r="AP4538">
        <f t="shared" ca="1" si="2428"/>
        <v>3</v>
      </c>
      <c r="AQ4538">
        <f t="shared" ca="1" si="2429"/>
        <v>20</v>
      </c>
      <c r="AR4538">
        <f t="shared" ca="1" si="2430"/>
        <v>8</v>
      </c>
      <c r="AS4538">
        <f ca="1">P4538/J4538</f>
        <v>-2.1277048447839317E-5</v>
      </c>
    </row>
    <row r="4539" spans="1:45" x14ac:dyDescent="0.4">
      <c r="A4539">
        <f t="shared" si="2425"/>
        <v>201905</v>
      </c>
      <c r="B4539" t="s">
        <v>534</v>
      </c>
      <c r="C4539" t="s">
        <v>647</v>
      </c>
      <c r="D4539" t="str">
        <f t="shared" ca="1" si="2450"/>
        <v>I118</v>
      </c>
      <c r="E4539">
        <f t="shared" ca="1" si="2431"/>
        <v>19</v>
      </c>
      <c r="F4539">
        <f t="shared" ca="1" si="2432"/>
        <v>10</v>
      </c>
      <c r="G4539" t="str">
        <f t="shared" ca="1" si="2447"/>
        <v>S10</v>
      </c>
      <c r="H4539" t="str">
        <f t="shared" ca="1" si="2448"/>
        <v>S105</v>
      </c>
      <c r="I4539">
        <f ca="1">VLOOKUP(D4539,PRC!$A$2:$B$21,2,0)*E4539</f>
        <v>10070000</v>
      </c>
      <c r="J4539">
        <f t="shared" ca="1" si="2433"/>
        <v>9062996</v>
      </c>
      <c r="K4539">
        <f ca="1">VLOOKUP(D4539,PRC!$A$1:$C$21,3,0)*E4539</f>
        <v>4229400</v>
      </c>
      <c r="L4539">
        <f t="shared" ca="1" si="2434"/>
        <v>1007000</v>
      </c>
      <c r="M4539">
        <f t="shared" ca="1" si="2435"/>
        <v>302000</v>
      </c>
      <c r="N4539">
        <f t="shared" ca="1" si="2436"/>
        <v>1813000</v>
      </c>
      <c r="O4539">
        <f t="shared" ca="1" si="2437"/>
        <v>705000</v>
      </c>
      <c r="P4539">
        <f t="shared" ca="1" si="2449"/>
        <v>1006596</v>
      </c>
      <c r="Q4539">
        <f ca="1">IF(P4539&gt;0,1,0)</f>
        <v>1</v>
      </c>
      <c r="R4539">
        <f t="shared" ca="1" si="2438"/>
        <v>10</v>
      </c>
      <c r="S4539">
        <f t="shared" ca="1" si="2439"/>
        <v>10</v>
      </c>
      <c r="T4539">
        <f t="shared" ca="1" si="2440"/>
        <v>3</v>
      </c>
      <c r="U4539">
        <f t="shared" ca="1" si="2441"/>
        <v>18</v>
      </c>
      <c r="V4539">
        <f t="shared" ca="1" si="2442"/>
        <v>7</v>
      </c>
      <c r="X4539">
        <f t="shared" si="2444"/>
        <v>4539</v>
      </c>
      <c r="Y4539">
        <f t="shared" si="2445"/>
        <v>4452</v>
      </c>
      <c r="Z4539">
        <f t="shared" si="2446"/>
        <v>4453</v>
      </c>
      <c r="AA4539">
        <f t="shared" si="2443"/>
        <v>4951</v>
      </c>
      <c r="AB4539">
        <f t="shared" si="2426"/>
        <v>500</v>
      </c>
      <c r="AM4539" t="str">
        <f t="shared" si="2427"/>
        <v>201905LP</v>
      </c>
      <c r="AN4539">
        <f t="shared" ca="1" si="2451"/>
        <v>10.000039721946374</v>
      </c>
      <c r="AO4539">
        <f t="shared" ca="1" si="2452"/>
        <v>10</v>
      </c>
      <c r="AP4539">
        <f t="shared" ca="1" si="2428"/>
        <v>2.9990069513406157</v>
      </c>
      <c r="AQ4539">
        <f t="shared" ca="1" si="2429"/>
        <v>18.003972194637537</v>
      </c>
      <c r="AR4539">
        <f t="shared" ca="1" si="2430"/>
        <v>7.0009930486593843</v>
      </c>
      <c r="AS4539">
        <f ca="1">P4539/J4539</f>
        <v>0.11106658327996614</v>
      </c>
    </row>
    <row r="4540" spans="1:45" x14ac:dyDescent="0.4">
      <c r="A4540">
        <f t="shared" si="2425"/>
        <v>201905</v>
      </c>
      <c r="B4540" t="s">
        <v>535</v>
      </c>
      <c r="C4540" t="s">
        <v>647</v>
      </c>
      <c r="D4540" t="str">
        <f t="shared" ca="1" si="2450"/>
        <v>I101</v>
      </c>
      <c r="E4540">
        <f t="shared" ca="1" si="2431"/>
        <v>23</v>
      </c>
      <c r="F4540">
        <f t="shared" ca="1" si="2432"/>
        <v>10</v>
      </c>
      <c r="G4540" t="str">
        <f t="shared" ca="1" si="2447"/>
        <v>S10</v>
      </c>
      <c r="H4540" t="str">
        <f t="shared" ca="1" si="2448"/>
        <v>S109</v>
      </c>
      <c r="I4540">
        <f ca="1">VLOOKUP(D4540,PRC!$A$2:$B$21,2,0)*E4540</f>
        <v>690000</v>
      </c>
      <c r="J4540">
        <f t="shared" ca="1" si="2433"/>
        <v>641696</v>
      </c>
      <c r="K4540">
        <f ca="1">VLOOKUP(D4540,PRC!$A$1:$C$21,3,0)*E4540</f>
        <v>358800</v>
      </c>
      <c r="L4540">
        <f t="shared" ca="1" si="2434"/>
        <v>90000</v>
      </c>
      <c r="M4540">
        <f t="shared" ca="1" si="2435"/>
        <v>7000</v>
      </c>
      <c r="N4540">
        <f t="shared" ca="1" si="2436"/>
        <v>138000</v>
      </c>
      <c r="O4540">
        <f t="shared" ca="1" si="2437"/>
        <v>55000</v>
      </c>
      <c r="P4540">
        <f t="shared" ca="1" si="2449"/>
        <v>-7104</v>
      </c>
      <c r="Q4540">
        <f ca="1">IF(P4540&gt;0,1,0)</f>
        <v>0</v>
      </c>
      <c r="R4540">
        <f t="shared" ca="1" si="2438"/>
        <v>7</v>
      </c>
      <c r="S4540">
        <f t="shared" ca="1" si="2439"/>
        <v>13</v>
      </c>
      <c r="T4540">
        <f t="shared" ca="1" si="2440"/>
        <v>1</v>
      </c>
      <c r="U4540">
        <f t="shared" ca="1" si="2441"/>
        <v>20</v>
      </c>
      <c r="V4540">
        <f t="shared" ca="1" si="2442"/>
        <v>8</v>
      </c>
      <c r="X4540">
        <f t="shared" si="2444"/>
        <v>4540</v>
      </c>
      <c r="Y4540">
        <f t="shared" si="2445"/>
        <v>4452</v>
      </c>
      <c r="Z4540">
        <f t="shared" si="2446"/>
        <v>4453</v>
      </c>
      <c r="AA4540">
        <f t="shared" si="2443"/>
        <v>4951</v>
      </c>
      <c r="AB4540">
        <f t="shared" si="2426"/>
        <v>500</v>
      </c>
      <c r="AM4540" t="str">
        <f t="shared" si="2427"/>
        <v>201905LP</v>
      </c>
      <c r="AN4540">
        <f t="shared" ca="1" si="2451"/>
        <v>7.0005797101449279</v>
      </c>
      <c r="AO4540">
        <f t="shared" ca="1" si="2452"/>
        <v>13.043478260869565</v>
      </c>
      <c r="AP4540">
        <f t="shared" ca="1" si="2428"/>
        <v>1.0144927536231882</v>
      </c>
      <c r="AQ4540">
        <f t="shared" ca="1" si="2429"/>
        <v>20</v>
      </c>
      <c r="AR4540">
        <f t="shared" ca="1" si="2430"/>
        <v>7.9710144927536222</v>
      </c>
      <c r="AS4540">
        <f ca="1">P4540/J4540</f>
        <v>-1.1070662743729118E-2</v>
      </c>
    </row>
    <row r="4541" spans="1:45" x14ac:dyDescent="0.4">
      <c r="A4541">
        <f t="shared" si="2425"/>
        <v>201905</v>
      </c>
      <c r="B4541" t="s">
        <v>536</v>
      </c>
      <c r="C4541" t="s">
        <v>647</v>
      </c>
      <c r="D4541" t="str">
        <f t="shared" ca="1" si="2450"/>
        <v>I114</v>
      </c>
      <c r="E4541">
        <f t="shared" ca="1" si="2431"/>
        <v>21</v>
      </c>
      <c r="F4541">
        <f t="shared" ca="1" si="2432"/>
        <v>7</v>
      </c>
      <c r="G4541" t="str">
        <f t="shared" ca="1" si="2447"/>
        <v>S10</v>
      </c>
      <c r="H4541" t="str">
        <f t="shared" ca="1" si="2448"/>
        <v>S102</v>
      </c>
      <c r="I4541">
        <f ca="1">VLOOKUP(D4541,PRC!$A$2:$B$21,2,0)*E4541</f>
        <v>5040000</v>
      </c>
      <c r="J4541">
        <f t="shared" ca="1" si="2433"/>
        <v>4636796</v>
      </c>
      <c r="K4541">
        <f ca="1">VLOOKUP(D4541,PRC!$A$1:$C$21,3,0)*E4541</f>
        <v>2923200</v>
      </c>
      <c r="L4541">
        <f t="shared" ca="1" si="2434"/>
        <v>504000</v>
      </c>
      <c r="M4541">
        <f t="shared" ca="1" si="2435"/>
        <v>50000</v>
      </c>
      <c r="N4541">
        <f t="shared" ca="1" si="2436"/>
        <v>554000</v>
      </c>
      <c r="O4541">
        <f t="shared" ca="1" si="2437"/>
        <v>353000</v>
      </c>
      <c r="P4541">
        <f t="shared" ca="1" si="2449"/>
        <v>252596</v>
      </c>
      <c r="Q4541">
        <f ca="1">IF(P4541&gt;0,1,0)</f>
        <v>1</v>
      </c>
      <c r="R4541">
        <f t="shared" ca="1" si="2438"/>
        <v>8</v>
      </c>
      <c r="S4541">
        <f t="shared" ca="1" si="2439"/>
        <v>10</v>
      </c>
      <c r="T4541">
        <f t="shared" ca="1" si="2440"/>
        <v>1</v>
      </c>
      <c r="U4541">
        <f t="shared" ca="1" si="2441"/>
        <v>11</v>
      </c>
      <c r="V4541">
        <f t="shared" ca="1" si="2442"/>
        <v>7</v>
      </c>
      <c r="X4541">
        <f t="shared" si="2444"/>
        <v>4541</v>
      </c>
      <c r="Y4541">
        <f t="shared" si="2445"/>
        <v>4452</v>
      </c>
      <c r="Z4541">
        <f t="shared" si="2446"/>
        <v>4453</v>
      </c>
      <c r="AA4541">
        <f t="shared" si="2443"/>
        <v>4951</v>
      </c>
      <c r="AB4541">
        <f t="shared" si="2426"/>
        <v>500</v>
      </c>
      <c r="AM4541" t="str">
        <f t="shared" si="2427"/>
        <v>201905LP</v>
      </c>
      <c r="AN4541">
        <f t="shared" ca="1" si="2451"/>
        <v>8.00007936507936</v>
      </c>
      <c r="AO4541">
        <f t="shared" ca="1" si="2452"/>
        <v>10</v>
      </c>
      <c r="AP4541">
        <f t="shared" ca="1" si="2428"/>
        <v>0.99206349206349198</v>
      </c>
      <c r="AQ4541">
        <f t="shared" ca="1" si="2429"/>
        <v>10.992063492063492</v>
      </c>
      <c r="AR4541">
        <f t="shared" ca="1" si="2430"/>
        <v>7.003968253968254</v>
      </c>
      <c r="AS4541">
        <f ca="1">P4541/J4541</f>
        <v>5.4476410003804349E-2</v>
      </c>
    </row>
    <row r="4542" spans="1:45" x14ac:dyDescent="0.4">
      <c r="A4542">
        <f t="shared" si="2425"/>
        <v>201905</v>
      </c>
      <c r="B4542" t="s">
        <v>537</v>
      </c>
      <c r="C4542" t="s">
        <v>647</v>
      </c>
      <c r="D4542" t="str">
        <f t="shared" ca="1" si="2450"/>
        <v>I110</v>
      </c>
      <c r="E4542">
        <f t="shared" ca="1" si="2431"/>
        <v>11</v>
      </c>
      <c r="F4542">
        <f t="shared" ca="1" si="2432"/>
        <v>10</v>
      </c>
      <c r="G4542" t="str">
        <f t="shared" ca="1" si="2447"/>
        <v>S10</v>
      </c>
      <c r="H4542" t="str">
        <f t="shared" ca="1" si="2448"/>
        <v>S109</v>
      </c>
      <c r="I4542">
        <f ca="1">VLOOKUP(D4542,PRC!$A$2:$B$21,2,0)*E4542</f>
        <v>3300000</v>
      </c>
      <c r="J4542">
        <f t="shared" ca="1" si="2433"/>
        <v>2969996</v>
      </c>
      <c r="K4542">
        <f ca="1">VLOOKUP(D4542,PRC!$A$1:$C$21,3,0)*E4542</f>
        <v>1518000</v>
      </c>
      <c r="L4542">
        <f t="shared" ca="1" si="2434"/>
        <v>462000</v>
      </c>
      <c r="M4542">
        <f t="shared" ca="1" si="2435"/>
        <v>99000</v>
      </c>
      <c r="N4542">
        <f t="shared" ca="1" si="2436"/>
        <v>396000</v>
      </c>
      <c r="O4542">
        <f t="shared" ca="1" si="2437"/>
        <v>231000</v>
      </c>
      <c r="P4542">
        <f t="shared" ca="1" si="2449"/>
        <v>263996</v>
      </c>
      <c r="Q4542">
        <f ca="1">IF(P4542&gt;0,1,0)</f>
        <v>1</v>
      </c>
      <c r="R4542">
        <f t="shared" ca="1" si="2438"/>
        <v>10</v>
      </c>
      <c r="S4542">
        <f t="shared" ca="1" si="2439"/>
        <v>14</v>
      </c>
      <c r="T4542">
        <f t="shared" ca="1" si="2440"/>
        <v>3</v>
      </c>
      <c r="U4542">
        <f t="shared" ca="1" si="2441"/>
        <v>12</v>
      </c>
      <c r="V4542">
        <f t="shared" ca="1" si="2442"/>
        <v>7</v>
      </c>
      <c r="X4542">
        <f t="shared" si="2444"/>
        <v>4542</v>
      </c>
      <c r="Y4542">
        <f t="shared" si="2445"/>
        <v>4452</v>
      </c>
      <c r="Z4542">
        <f t="shared" si="2446"/>
        <v>4453</v>
      </c>
      <c r="AA4542">
        <f t="shared" si="2443"/>
        <v>4951</v>
      </c>
      <c r="AB4542">
        <f t="shared" si="2426"/>
        <v>500</v>
      </c>
      <c r="AM4542" t="str">
        <f t="shared" si="2427"/>
        <v>201905LP</v>
      </c>
      <c r="AN4542">
        <f t="shared" ca="1" si="2451"/>
        <v>10.000121212121215</v>
      </c>
      <c r="AO4542">
        <f t="shared" ca="1" si="2452"/>
        <v>14.000000000000002</v>
      </c>
      <c r="AP4542">
        <f t="shared" ca="1" si="2428"/>
        <v>3</v>
      </c>
      <c r="AQ4542">
        <f t="shared" ca="1" si="2429"/>
        <v>12</v>
      </c>
      <c r="AR4542">
        <f t="shared" ca="1" si="2430"/>
        <v>7.0000000000000009</v>
      </c>
      <c r="AS4542">
        <f ca="1">P4542/J4542</f>
        <v>8.888766180156471E-2</v>
      </c>
    </row>
    <row r="4543" spans="1:45" x14ac:dyDescent="0.4">
      <c r="A4543">
        <f t="shared" si="2425"/>
        <v>201905</v>
      </c>
      <c r="B4543" t="s">
        <v>538</v>
      </c>
      <c r="C4543" t="s">
        <v>647</v>
      </c>
      <c r="D4543" t="str">
        <f t="shared" ca="1" si="2450"/>
        <v>I109</v>
      </c>
      <c r="E4543">
        <f t="shared" ca="1" si="2431"/>
        <v>29</v>
      </c>
      <c r="F4543">
        <f t="shared" ca="1" si="2432"/>
        <v>10</v>
      </c>
      <c r="G4543" t="str">
        <f t="shared" ca="1" si="2447"/>
        <v>S11</v>
      </c>
      <c r="H4543" t="str">
        <f t="shared" ca="1" si="2448"/>
        <v>S119</v>
      </c>
      <c r="I4543">
        <f ca="1">VLOOKUP(D4543,PRC!$A$2:$B$21,2,0)*E4543</f>
        <v>14500000</v>
      </c>
      <c r="J4543">
        <f t="shared" ca="1" si="2433"/>
        <v>13194996</v>
      </c>
      <c r="K4543">
        <f ca="1">VLOOKUP(D4543,PRC!$A$1:$C$21,3,0)*E4543</f>
        <v>5800000</v>
      </c>
      <c r="L4543">
        <f t="shared" ca="1" si="2434"/>
        <v>2175000</v>
      </c>
      <c r="M4543">
        <f t="shared" ca="1" si="2435"/>
        <v>435000</v>
      </c>
      <c r="N4543">
        <f t="shared" ca="1" si="2436"/>
        <v>2320000</v>
      </c>
      <c r="O4543">
        <f t="shared" ca="1" si="2437"/>
        <v>1015000</v>
      </c>
      <c r="P4543">
        <f t="shared" ca="1" si="2449"/>
        <v>1449996</v>
      </c>
      <c r="Q4543">
        <f ca="1">IF(P4543&gt;0,1,0)</f>
        <v>1</v>
      </c>
      <c r="R4543">
        <f t="shared" ca="1" si="2438"/>
        <v>9</v>
      </c>
      <c r="S4543">
        <f t="shared" ca="1" si="2439"/>
        <v>15</v>
      </c>
      <c r="T4543">
        <f t="shared" ca="1" si="2440"/>
        <v>3</v>
      </c>
      <c r="U4543">
        <f t="shared" ca="1" si="2441"/>
        <v>16</v>
      </c>
      <c r="V4543">
        <f t="shared" ca="1" si="2442"/>
        <v>7</v>
      </c>
      <c r="X4543">
        <f t="shared" si="2444"/>
        <v>4543</v>
      </c>
      <c r="Y4543">
        <f t="shared" si="2445"/>
        <v>4452</v>
      </c>
      <c r="Z4543">
        <f t="shared" si="2446"/>
        <v>4453</v>
      </c>
      <c r="AA4543">
        <f t="shared" si="2443"/>
        <v>4951</v>
      </c>
      <c r="AB4543">
        <f t="shared" si="2426"/>
        <v>500</v>
      </c>
      <c r="AM4543" t="str">
        <f t="shared" si="2427"/>
        <v>201905LP</v>
      </c>
      <c r="AN4543">
        <f t="shared" ca="1" si="2451"/>
        <v>9.0000275862068939</v>
      </c>
      <c r="AO4543">
        <f t="shared" ca="1" si="2452"/>
        <v>15</v>
      </c>
      <c r="AP4543">
        <f t="shared" ca="1" si="2428"/>
        <v>3</v>
      </c>
      <c r="AQ4543">
        <f t="shared" ca="1" si="2429"/>
        <v>16</v>
      </c>
      <c r="AR4543">
        <f t="shared" ca="1" si="2430"/>
        <v>7.0000000000000009</v>
      </c>
      <c r="AS4543">
        <f ca="1">P4543/J4543</f>
        <v>0.10988984005754909</v>
      </c>
    </row>
    <row r="4544" spans="1:45" x14ac:dyDescent="0.4">
      <c r="A4544">
        <f t="shared" si="2425"/>
        <v>201905</v>
      </c>
      <c r="B4544" t="s">
        <v>539</v>
      </c>
      <c r="C4544" t="s">
        <v>647</v>
      </c>
      <c r="D4544" t="str">
        <f t="shared" ca="1" si="2450"/>
        <v>I102</v>
      </c>
      <c r="E4544">
        <f t="shared" ca="1" si="2431"/>
        <v>20</v>
      </c>
      <c r="F4544">
        <f t="shared" ca="1" si="2432"/>
        <v>8</v>
      </c>
      <c r="G4544" t="str">
        <f t="shared" ca="1" si="2447"/>
        <v>S11</v>
      </c>
      <c r="H4544" t="str">
        <f t="shared" ca="1" si="2448"/>
        <v>S111</v>
      </c>
      <c r="I4544">
        <f ca="1">VLOOKUP(D4544,PRC!$A$2:$B$21,2,0)*E4544</f>
        <v>800000</v>
      </c>
      <c r="J4544">
        <f t="shared" ca="1" si="2433"/>
        <v>751996</v>
      </c>
      <c r="K4544">
        <f ca="1">VLOOKUP(D4544,PRC!$A$1:$C$21,3,0)*E4544</f>
        <v>376000</v>
      </c>
      <c r="L4544">
        <f t="shared" ca="1" si="2434"/>
        <v>120000</v>
      </c>
      <c r="M4544">
        <f t="shared" ca="1" si="2435"/>
        <v>16000</v>
      </c>
      <c r="N4544">
        <f t="shared" ca="1" si="2436"/>
        <v>160000</v>
      </c>
      <c r="O4544">
        <f t="shared" ca="1" si="2437"/>
        <v>80000</v>
      </c>
      <c r="P4544">
        <f t="shared" ca="1" si="2449"/>
        <v>-4</v>
      </c>
      <c r="Q4544">
        <f ca="1">IF(P4544&gt;0,1,0)</f>
        <v>0</v>
      </c>
      <c r="R4544">
        <f t="shared" ca="1" si="2438"/>
        <v>6</v>
      </c>
      <c r="S4544">
        <f t="shared" ca="1" si="2439"/>
        <v>15</v>
      </c>
      <c r="T4544">
        <f t="shared" ca="1" si="2440"/>
        <v>2</v>
      </c>
      <c r="U4544">
        <f t="shared" ca="1" si="2441"/>
        <v>20</v>
      </c>
      <c r="V4544">
        <f t="shared" ca="1" si="2442"/>
        <v>10</v>
      </c>
      <c r="X4544">
        <f t="shared" si="2444"/>
        <v>4544</v>
      </c>
      <c r="Y4544">
        <f t="shared" si="2445"/>
        <v>4452</v>
      </c>
      <c r="Z4544">
        <f t="shared" si="2446"/>
        <v>4453</v>
      </c>
      <c r="AA4544">
        <f t="shared" si="2443"/>
        <v>4951</v>
      </c>
      <c r="AB4544">
        <f t="shared" si="2426"/>
        <v>500</v>
      </c>
      <c r="AM4544" t="str">
        <f t="shared" si="2427"/>
        <v>201905LP</v>
      </c>
      <c r="AN4544">
        <f t="shared" ca="1" si="2451"/>
        <v>6.0004999999999971</v>
      </c>
      <c r="AO4544">
        <f t="shared" ca="1" si="2452"/>
        <v>15</v>
      </c>
      <c r="AP4544">
        <f t="shared" ca="1" si="2428"/>
        <v>2</v>
      </c>
      <c r="AQ4544">
        <f t="shared" ca="1" si="2429"/>
        <v>20</v>
      </c>
      <c r="AR4544">
        <f t="shared" ca="1" si="2430"/>
        <v>10</v>
      </c>
      <c r="AS4544">
        <f ca="1">P4544/J4544</f>
        <v>-5.3191772296661153E-6</v>
      </c>
    </row>
    <row r="4545" spans="1:45" x14ac:dyDescent="0.4">
      <c r="A4545">
        <f t="shared" si="2425"/>
        <v>201905</v>
      </c>
      <c r="B4545" t="s">
        <v>540</v>
      </c>
      <c r="C4545" t="s">
        <v>647</v>
      </c>
      <c r="D4545" t="str">
        <f t="shared" ca="1" si="2450"/>
        <v>I106</v>
      </c>
      <c r="E4545">
        <f t="shared" ca="1" si="2431"/>
        <v>17</v>
      </c>
      <c r="F4545">
        <f t="shared" ca="1" si="2432"/>
        <v>7</v>
      </c>
      <c r="G4545" t="str">
        <f t="shared" ca="1" si="2447"/>
        <v>S11</v>
      </c>
      <c r="H4545" t="str">
        <f t="shared" ca="1" si="2448"/>
        <v>S110</v>
      </c>
      <c r="I4545">
        <f ca="1">VLOOKUP(D4545,PRC!$A$2:$B$21,2,0)*E4545</f>
        <v>340000</v>
      </c>
      <c r="J4545">
        <f t="shared" ca="1" si="2433"/>
        <v>309396</v>
      </c>
      <c r="K4545">
        <f ca="1">VLOOKUP(D4545,PRC!$A$1:$C$21,3,0)*E4545</f>
        <v>180200</v>
      </c>
      <c r="L4545">
        <f t="shared" ca="1" si="2434"/>
        <v>51000</v>
      </c>
      <c r="M4545">
        <f t="shared" ca="1" si="2435"/>
        <v>3000</v>
      </c>
      <c r="N4545">
        <f t="shared" ca="1" si="2436"/>
        <v>44000</v>
      </c>
      <c r="O4545">
        <f t="shared" ca="1" si="2437"/>
        <v>20000</v>
      </c>
      <c r="P4545">
        <f t="shared" ca="1" si="2449"/>
        <v>11196</v>
      </c>
      <c r="Q4545">
        <f ca="1">IF(P4545&gt;0,1,0)</f>
        <v>1</v>
      </c>
      <c r="R4545">
        <f t="shared" ca="1" si="2438"/>
        <v>9</v>
      </c>
      <c r="S4545">
        <f t="shared" ca="1" si="2439"/>
        <v>15</v>
      </c>
      <c r="T4545">
        <f t="shared" ca="1" si="2440"/>
        <v>1</v>
      </c>
      <c r="U4545">
        <f t="shared" ca="1" si="2441"/>
        <v>13</v>
      </c>
      <c r="V4545">
        <f t="shared" ca="1" si="2442"/>
        <v>6</v>
      </c>
      <c r="X4545">
        <f t="shared" si="2444"/>
        <v>4545</v>
      </c>
      <c r="Y4545">
        <f t="shared" si="2445"/>
        <v>4452</v>
      </c>
      <c r="Z4545">
        <f t="shared" si="2446"/>
        <v>4453</v>
      </c>
      <c r="AA4545">
        <f t="shared" si="2443"/>
        <v>4951</v>
      </c>
      <c r="AB4545">
        <f t="shared" si="2426"/>
        <v>500</v>
      </c>
      <c r="AM4545" t="str">
        <f t="shared" si="2427"/>
        <v>201905LP</v>
      </c>
      <c r="AN4545">
        <f t="shared" ca="1" si="2451"/>
        <v>9.0011764705882342</v>
      </c>
      <c r="AO4545">
        <f t="shared" ca="1" si="2452"/>
        <v>15</v>
      </c>
      <c r="AP4545">
        <f t="shared" ca="1" si="2428"/>
        <v>0.88235294117647056</v>
      </c>
      <c r="AQ4545">
        <f t="shared" ca="1" si="2429"/>
        <v>12.941176470588237</v>
      </c>
      <c r="AR4545">
        <f t="shared" ca="1" si="2430"/>
        <v>5.8823529411764701</v>
      </c>
      <c r="AS4545">
        <f ca="1">P4545/J4545</f>
        <v>3.6186634604196563E-2</v>
      </c>
    </row>
    <row r="4546" spans="1:45" x14ac:dyDescent="0.4">
      <c r="A4546">
        <f t="shared" si="2425"/>
        <v>201905</v>
      </c>
      <c r="B4546" t="s">
        <v>541</v>
      </c>
      <c r="C4546" t="s">
        <v>647</v>
      </c>
      <c r="D4546" t="str">
        <f t="shared" ca="1" si="2450"/>
        <v>I102</v>
      </c>
      <c r="E4546">
        <f t="shared" ca="1" si="2431"/>
        <v>25</v>
      </c>
      <c r="F4546">
        <f t="shared" ca="1" si="2432"/>
        <v>7</v>
      </c>
      <c r="G4546" t="str">
        <f t="shared" ca="1" si="2447"/>
        <v>S10</v>
      </c>
      <c r="H4546" t="str">
        <f t="shared" ca="1" si="2448"/>
        <v>S101</v>
      </c>
      <c r="I4546">
        <f ca="1">VLOOKUP(D4546,PRC!$A$2:$B$21,2,0)*E4546</f>
        <v>1000000</v>
      </c>
      <c r="J4546">
        <f t="shared" ca="1" si="2433"/>
        <v>899996</v>
      </c>
      <c r="K4546">
        <f ca="1">VLOOKUP(D4546,PRC!$A$1:$C$21,3,0)*E4546</f>
        <v>470000</v>
      </c>
      <c r="L4546">
        <f t="shared" ca="1" si="2434"/>
        <v>100000</v>
      </c>
      <c r="M4546">
        <f t="shared" ca="1" si="2435"/>
        <v>10000</v>
      </c>
      <c r="N4546">
        <f t="shared" ca="1" si="2436"/>
        <v>160000</v>
      </c>
      <c r="O4546">
        <f t="shared" ca="1" si="2437"/>
        <v>50000</v>
      </c>
      <c r="P4546">
        <f t="shared" ca="1" si="2449"/>
        <v>109996</v>
      </c>
      <c r="Q4546">
        <f ca="1">IF(P4546&gt;0,1,0)</f>
        <v>1</v>
      </c>
      <c r="R4546">
        <f t="shared" ca="1" si="2438"/>
        <v>10</v>
      </c>
      <c r="S4546">
        <f t="shared" ca="1" si="2439"/>
        <v>10</v>
      </c>
      <c r="T4546">
        <f t="shared" ca="1" si="2440"/>
        <v>1</v>
      </c>
      <c r="U4546">
        <f t="shared" ca="1" si="2441"/>
        <v>16</v>
      </c>
      <c r="V4546">
        <f t="shared" ca="1" si="2442"/>
        <v>5</v>
      </c>
      <c r="X4546">
        <f t="shared" si="2444"/>
        <v>4546</v>
      </c>
      <c r="Y4546">
        <f t="shared" si="2445"/>
        <v>4452</v>
      </c>
      <c r="Z4546">
        <f t="shared" si="2446"/>
        <v>4453</v>
      </c>
      <c r="AA4546">
        <f t="shared" si="2443"/>
        <v>4951</v>
      </c>
      <c r="AB4546">
        <f t="shared" si="2426"/>
        <v>500</v>
      </c>
      <c r="AM4546" t="str">
        <f t="shared" si="2427"/>
        <v>201905LP</v>
      </c>
      <c r="AN4546">
        <f t="shared" ca="1" si="2451"/>
        <v>10.000399999999999</v>
      </c>
      <c r="AO4546">
        <f t="shared" ca="1" si="2452"/>
        <v>10</v>
      </c>
      <c r="AP4546">
        <f t="shared" ca="1" si="2428"/>
        <v>1</v>
      </c>
      <c r="AQ4546">
        <f t="shared" ca="1" si="2429"/>
        <v>16</v>
      </c>
      <c r="AR4546">
        <f t="shared" ca="1" si="2430"/>
        <v>5</v>
      </c>
      <c r="AS4546">
        <f ca="1">P4546/J4546</f>
        <v>0.12221832097031543</v>
      </c>
    </row>
    <row r="4547" spans="1:45" x14ac:dyDescent="0.4">
      <c r="A4547">
        <f t="shared" ref="A4547:A4610" si="2453">IF(BA4547="",A4546,BA4547)</f>
        <v>201905</v>
      </c>
      <c r="B4547" t="s">
        <v>542</v>
      </c>
      <c r="C4547" t="s">
        <v>647</v>
      </c>
      <c r="D4547" t="str">
        <f t="shared" ca="1" si="2450"/>
        <v>I103</v>
      </c>
      <c r="E4547">
        <f t="shared" ca="1" si="2431"/>
        <v>23</v>
      </c>
      <c r="F4547">
        <f t="shared" ca="1" si="2432"/>
        <v>9</v>
      </c>
      <c r="G4547" t="str">
        <f t="shared" ca="1" si="2447"/>
        <v>S10</v>
      </c>
      <c r="H4547" t="str">
        <f t="shared" ca="1" si="2448"/>
        <v>S109</v>
      </c>
      <c r="I4547">
        <f ca="1">VLOOKUP(D4547,PRC!$A$2:$B$21,2,0)*E4547</f>
        <v>1150000</v>
      </c>
      <c r="J4547">
        <f t="shared" ca="1" si="2433"/>
        <v>1034996</v>
      </c>
      <c r="K4547">
        <f ca="1">VLOOKUP(D4547,PRC!$A$1:$C$21,3,0)*E4547</f>
        <v>655500</v>
      </c>
      <c r="L4547">
        <f t="shared" ca="1" si="2434"/>
        <v>173000</v>
      </c>
      <c r="M4547">
        <f t="shared" ca="1" si="2435"/>
        <v>35000</v>
      </c>
      <c r="N4547">
        <f t="shared" ca="1" si="2436"/>
        <v>150000</v>
      </c>
      <c r="O4547">
        <f t="shared" ca="1" si="2437"/>
        <v>58000</v>
      </c>
      <c r="P4547">
        <f t="shared" ca="1" si="2449"/>
        <v>-36504</v>
      </c>
      <c r="Q4547">
        <f ca="1">IF(P4547&gt;0,1,0)</f>
        <v>0</v>
      </c>
      <c r="R4547">
        <f t="shared" ca="1" si="2438"/>
        <v>10</v>
      </c>
      <c r="S4547">
        <f t="shared" ca="1" si="2439"/>
        <v>15</v>
      </c>
      <c r="T4547">
        <f t="shared" ca="1" si="2440"/>
        <v>3</v>
      </c>
      <c r="U4547">
        <f t="shared" ca="1" si="2441"/>
        <v>13</v>
      </c>
      <c r="V4547">
        <f t="shared" ca="1" si="2442"/>
        <v>5</v>
      </c>
      <c r="X4547">
        <f t="shared" si="2444"/>
        <v>4547</v>
      </c>
      <c r="Y4547">
        <f t="shared" si="2445"/>
        <v>4452</v>
      </c>
      <c r="Z4547">
        <f t="shared" si="2446"/>
        <v>4453</v>
      </c>
      <c r="AA4547">
        <f t="shared" si="2443"/>
        <v>4951</v>
      </c>
      <c r="AB4547">
        <f t="shared" ref="AB4547:AB4610" si="2454">COUNTIF(AM$2:AM$100100,AM4547)</f>
        <v>500</v>
      </c>
      <c r="AM4547" t="str">
        <f t="shared" ref="AM4547:AM4610" si="2455">A4547&amp;C4547</f>
        <v>201905LP</v>
      </c>
      <c r="AN4547">
        <f t="shared" ca="1" si="2451"/>
        <v>10.000347826086953</v>
      </c>
      <c r="AO4547">
        <f t="shared" ca="1" si="2452"/>
        <v>15.043478260869565</v>
      </c>
      <c r="AP4547">
        <f t="shared" ca="1" si="2428"/>
        <v>3.0434782608695654</v>
      </c>
      <c r="AQ4547">
        <f t="shared" ca="1" si="2429"/>
        <v>13.043478260869565</v>
      </c>
      <c r="AR4547">
        <f t="shared" ca="1" si="2430"/>
        <v>5.0434782608695654</v>
      </c>
      <c r="AS4547">
        <f ca="1">P4547/J4547</f>
        <v>-3.5269701525416523E-2</v>
      </c>
    </row>
    <row r="4548" spans="1:45" x14ac:dyDescent="0.4">
      <c r="A4548">
        <f t="shared" si="2453"/>
        <v>201905</v>
      </c>
      <c r="B4548" t="s">
        <v>543</v>
      </c>
      <c r="C4548" t="s">
        <v>647</v>
      </c>
      <c r="D4548" t="str">
        <f t="shared" ca="1" si="2450"/>
        <v>I115</v>
      </c>
      <c r="E4548">
        <f t="shared" ca="1" si="2431"/>
        <v>27</v>
      </c>
      <c r="F4548">
        <f t="shared" ca="1" si="2432"/>
        <v>5</v>
      </c>
      <c r="G4548" t="str">
        <f t="shared" ca="1" si="2447"/>
        <v>S11</v>
      </c>
      <c r="H4548" t="str">
        <f t="shared" ca="1" si="2448"/>
        <v>S119</v>
      </c>
      <c r="I4548">
        <f ca="1">VLOOKUP(D4548,PRC!$A$2:$B$21,2,0)*E4548</f>
        <v>135000</v>
      </c>
      <c r="J4548">
        <f t="shared" ca="1" si="2433"/>
        <v>126896</v>
      </c>
      <c r="K4548">
        <f ca="1">VLOOKUP(D4548,PRC!$A$1:$C$21,3,0)*E4548</f>
        <v>64800</v>
      </c>
      <c r="L4548">
        <f t="shared" ca="1" si="2434"/>
        <v>18000</v>
      </c>
      <c r="M4548">
        <f t="shared" ca="1" si="2435"/>
        <v>1000</v>
      </c>
      <c r="N4548">
        <f t="shared" ca="1" si="2436"/>
        <v>24000</v>
      </c>
      <c r="O4548">
        <f t="shared" ca="1" si="2437"/>
        <v>7000</v>
      </c>
      <c r="P4548">
        <f t="shared" ca="1" si="2449"/>
        <v>12096</v>
      </c>
      <c r="Q4548">
        <f ca="1">IF(P4548&gt;0,1,0)</f>
        <v>1</v>
      </c>
      <c r="R4548">
        <f t="shared" ca="1" si="2438"/>
        <v>6</v>
      </c>
      <c r="S4548">
        <f t="shared" ca="1" si="2439"/>
        <v>13</v>
      </c>
      <c r="T4548">
        <f t="shared" ca="1" si="2440"/>
        <v>1</v>
      </c>
      <c r="U4548">
        <f t="shared" ca="1" si="2441"/>
        <v>18</v>
      </c>
      <c r="V4548">
        <f t="shared" ca="1" si="2442"/>
        <v>5</v>
      </c>
      <c r="X4548">
        <f t="shared" si="2444"/>
        <v>4548</v>
      </c>
      <c r="Y4548">
        <f t="shared" si="2445"/>
        <v>4452</v>
      </c>
      <c r="Z4548">
        <f t="shared" si="2446"/>
        <v>4453</v>
      </c>
      <c r="AA4548">
        <f t="shared" si="2443"/>
        <v>4951</v>
      </c>
      <c r="AB4548">
        <f t="shared" si="2454"/>
        <v>500</v>
      </c>
      <c r="AM4548" t="str">
        <f t="shared" si="2455"/>
        <v>201905LP</v>
      </c>
      <c r="AN4548">
        <f t="shared" ca="1" si="2451"/>
        <v>6.0029629629629655</v>
      </c>
      <c r="AO4548">
        <f t="shared" ca="1" si="2452"/>
        <v>13.333333333333334</v>
      </c>
      <c r="AP4548">
        <f t="shared" ca="1" si="2428"/>
        <v>0.74074074074074081</v>
      </c>
      <c r="AQ4548">
        <f t="shared" ca="1" si="2429"/>
        <v>17.777777777777779</v>
      </c>
      <c r="AR4548">
        <f t="shared" ca="1" si="2430"/>
        <v>5.1851851851851851</v>
      </c>
      <c r="AS4548">
        <f ca="1">P4548/J4548</f>
        <v>9.5322153574580765E-2</v>
      </c>
    </row>
    <row r="4549" spans="1:45" x14ac:dyDescent="0.4">
      <c r="A4549">
        <f t="shared" si="2453"/>
        <v>201905</v>
      </c>
      <c r="B4549" t="s">
        <v>544</v>
      </c>
      <c r="C4549" t="s">
        <v>647</v>
      </c>
      <c r="D4549" t="str">
        <f t="shared" ca="1" si="2450"/>
        <v>I116</v>
      </c>
      <c r="E4549">
        <f t="shared" ca="1" si="2431"/>
        <v>25</v>
      </c>
      <c r="F4549">
        <f t="shared" ca="1" si="2432"/>
        <v>9</v>
      </c>
      <c r="G4549" t="str">
        <f t="shared" ca="1" si="2447"/>
        <v>S10</v>
      </c>
      <c r="H4549" t="str">
        <f t="shared" ca="1" si="2448"/>
        <v>S102</v>
      </c>
      <c r="I4549">
        <f ca="1">VLOOKUP(D4549,PRC!$A$2:$B$21,2,0)*E4549</f>
        <v>36500000</v>
      </c>
      <c r="J4549">
        <f t="shared" ca="1" si="2433"/>
        <v>34674996</v>
      </c>
      <c r="K4549">
        <f ca="1">VLOOKUP(D4549,PRC!$A$1:$C$21,3,0)*E4549</f>
        <v>21900000</v>
      </c>
      <c r="L4549">
        <f t="shared" ca="1" si="2434"/>
        <v>4380000</v>
      </c>
      <c r="M4549">
        <f t="shared" ca="1" si="2435"/>
        <v>365000</v>
      </c>
      <c r="N4549">
        <f t="shared" ca="1" si="2436"/>
        <v>5475000</v>
      </c>
      <c r="O4549">
        <f t="shared" ca="1" si="2437"/>
        <v>2555000</v>
      </c>
      <c r="P4549">
        <f t="shared" ca="1" si="2449"/>
        <v>-4</v>
      </c>
      <c r="Q4549">
        <f ca="1">IF(P4549&gt;0,1,0)</f>
        <v>0</v>
      </c>
      <c r="R4549">
        <f t="shared" ca="1" si="2438"/>
        <v>5</v>
      </c>
      <c r="S4549">
        <f t="shared" ca="1" si="2439"/>
        <v>12</v>
      </c>
      <c r="T4549">
        <f t="shared" ca="1" si="2440"/>
        <v>1</v>
      </c>
      <c r="U4549">
        <f t="shared" ca="1" si="2441"/>
        <v>15</v>
      </c>
      <c r="V4549">
        <f t="shared" ca="1" si="2442"/>
        <v>7</v>
      </c>
      <c r="X4549">
        <f t="shared" si="2444"/>
        <v>4549</v>
      </c>
      <c r="Y4549">
        <f t="shared" si="2445"/>
        <v>4452</v>
      </c>
      <c r="Z4549">
        <f t="shared" si="2446"/>
        <v>4453</v>
      </c>
      <c r="AA4549">
        <f t="shared" si="2443"/>
        <v>4951</v>
      </c>
      <c r="AB4549">
        <f t="shared" si="2454"/>
        <v>500</v>
      </c>
      <c r="AM4549" t="str">
        <f t="shared" si="2455"/>
        <v>201905LP</v>
      </c>
      <c r="AN4549">
        <f t="shared" ca="1" si="2451"/>
        <v>5.0000109589041113</v>
      </c>
      <c r="AO4549">
        <f t="shared" ca="1" si="2452"/>
        <v>12</v>
      </c>
      <c r="AP4549">
        <f t="shared" ca="1" si="2428"/>
        <v>1</v>
      </c>
      <c r="AQ4549">
        <f t="shared" ca="1" si="2429"/>
        <v>15</v>
      </c>
      <c r="AR4549">
        <f t="shared" ca="1" si="2430"/>
        <v>7.0000000000000009</v>
      </c>
      <c r="AS4549">
        <f ca="1">P4549/J4549</f>
        <v>-1.1535689867130771E-7</v>
      </c>
    </row>
    <row r="4550" spans="1:45" x14ac:dyDescent="0.4">
      <c r="A4550">
        <f t="shared" si="2453"/>
        <v>201905</v>
      </c>
      <c r="B4550" t="s">
        <v>545</v>
      </c>
      <c r="C4550" t="s">
        <v>647</v>
      </c>
      <c r="D4550" t="str">
        <f t="shared" ca="1" si="2450"/>
        <v>I112</v>
      </c>
      <c r="E4550">
        <f t="shared" ca="1" si="2431"/>
        <v>14</v>
      </c>
      <c r="F4550">
        <f t="shared" ca="1" si="2432"/>
        <v>9</v>
      </c>
      <c r="G4550" t="str">
        <f t="shared" ca="1" si="2447"/>
        <v>S11</v>
      </c>
      <c r="H4550" t="str">
        <f t="shared" ca="1" si="2448"/>
        <v>S114</v>
      </c>
      <c r="I4550">
        <f ca="1">VLOOKUP(D4550,PRC!$A$2:$B$21,2,0)*E4550</f>
        <v>910000</v>
      </c>
      <c r="J4550">
        <f t="shared" ca="1" si="2433"/>
        <v>855396</v>
      </c>
      <c r="K4550">
        <f ca="1">VLOOKUP(D4550,PRC!$A$1:$C$21,3,0)*E4550</f>
        <v>455000</v>
      </c>
      <c r="L4550">
        <f t="shared" ca="1" si="2434"/>
        <v>137000</v>
      </c>
      <c r="M4550">
        <f t="shared" ca="1" si="2435"/>
        <v>9000</v>
      </c>
      <c r="N4550">
        <f t="shared" ca="1" si="2436"/>
        <v>173000</v>
      </c>
      <c r="O4550">
        <f t="shared" ca="1" si="2437"/>
        <v>82000</v>
      </c>
      <c r="P4550">
        <f t="shared" ca="1" si="2449"/>
        <v>-604</v>
      </c>
      <c r="Q4550">
        <f ca="1">IF(P4550&gt;0,1,0)</f>
        <v>0</v>
      </c>
      <c r="R4550">
        <f t="shared" ca="1" si="2438"/>
        <v>6</v>
      </c>
      <c r="S4550">
        <f t="shared" ca="1" si="2439"/>
        <v>15</v>
      </c>
      <c r="T4550">
        <f t="shared" ca="1" si="2440"/>
        <v>1</v>
      </c>
      <c r="U4550">
        <f t="shared" ca="1" si="2441"/>
        <v>19</v>
      </c>
      <c r="V4550">
        <f t="shared" ca="1" si="2442"/>
        <v>9</v>
      </c>
      <c r="X4550">
        <f t="shared" si="2444"/>
        <v>4550</v>
      </c>
      <c r="Y4550">
        <f t="shared" si="2445"/>
        <v>4452</v>
      </c>
      <c r="Z4550">
        <f t="shared" si="2446"/>
        <v>4453</v>
      </c>
      <c r="AA4550">
        <f t="shared" si="2443"/>
        <v>4951</v>
      </c>
      <c r="AB4550">
        <f t="shared" si="2454"/>
        <v>500</v>
      </c>
      <c r="AM4550" t="str">
        <f t="shared" si="2455"/>
        <v>201905LP</v>
      </c>
      <c r="AN4550">
        <f t="shared" ca="1" si="2451"/>
        <v>6.0004395604395633</v>
      </c>
      <c r="AO4550">
        <f t="shared" ca="1" si="2452"/>
        <v>15.054945054945055</v>
      </c>
      <c r="AP4550">
        <f t="shared" ca="1" si="2428"/>
        <v>0.98901098901098894</v>
      </c>
      <c r="AQ4550">
        <f t="shared" ca="1" si="2429"/>
        <v>19.010989010989011</v>
      </c>
      <c r="AR4550">
        <f t="shared" ca="1" si="2430"/>
        <v>9.0109890109890109</v>
      </c>
      <c r="AS4550">
        <f ca="1">P4550/J4550</f>
        <v>-7.0610571010385837E-4</v>
      </c>
    </row>
    <row r="4551" spans="1:45" x14ac:dyDescent="0.4">
      <c r="A4551">
        <f t="shared" si="2453"/>
        <v>201905</v>
      </c>
      <c r="B4551" t="s">
        <v>546</v>
      </c>
      <c r="C4551" t="s">
        <v>647</v>
      </c>
      <c r="D4551" t="str">
        <f t="shared" ca="1" si="2450"/>
        <v>I108</v>
      </c>
      <c r="E4551">
        <f t="shared" ca="1" si="2431"/>
        <v>13</v>
      </c>
      <c r="F4551">
        <f t="shared" ca="1" si="2432"/>
        <v>10</v>
      </c>
      <c r="G4551" t="str">
        <f t="shared" ca="1" si="2447"/>
        <v>S11</v>
      </c>
      <c r="H4551" t="str">
        <f t="shared" ca="1" si="2448"/>
        <v>S119</v>
      </c>
      <c r="I4551">
        <f ca="1">VLOOKUP(D4551,PRC!$A$2:$B$21,2,0)*E4551</f>
        <v>520000</v>
      </c>
      <c r="J4551">
        <f t="shared" ca="1" si="2433"/>
        <v>488796</v>
      </c>
      <c r="K4551">
        <f ca="1">VLOOKUP(D4551,PRC!$A$1:$C$21,3,0)*E4551</f>
        <v>239200</v>
      </c>
      <c r="L4551">
        <f t="shared" ca="1" si="2434"/>
        <v>57000</v>
      </c>
      <c r="M4551">
        <f t="shared" ca="1" si="2435"/>
        <v>10000</v>
      </c>
      <c r="N4551">
        <f t="shared" ca="1" si="2436"/>
        <v>104000</v>
      </c>
      <c r="O4551">
        <f t="shared" ca="1" si="2437"/>
        <v>36000</v>
      </c>
      <c r="P4551">
        <f t="shared" ca="1" si="2449"/>
        <v>42596</v>
      </c>
      <c r="Q4551">
        <f ca="1">IF(P4551&gt;0,1,0)</f>
        <v>1</v>
      </c>
      <c r="R4551">
        <f t="shared" ca="1" si="2438"/>
        <v>6</v>
      </c>
      <c r="S4551">
        <f t="shared" ca="1" si="2439"/>
        <v>11</v>
      </c>
      <c r="T4551">
        <f t="shared" ca="1" si="2440"/>
        <v>2</v>
      </c>
      <c r="U4551">
        <f t="shared" ca="1" si="2441"/>
        <v>20</v>
      </c>
      <c r="V4551">
        <f t="shared" ca="1" si="2442"/>
        <v>7</v>
      </c>
      <c r="X4551">
        <f t="shared" si="2444"/>
        <v>4551</v>
      </c>
      <c r="Y4551">
        <f t="shared" si="2445"/>
        <v>4452</v>
      </c>
      <c r="Z4551">
        <f t="shared" si="2446"/>
        <v>4453</v>
      </c>
      <c r="AA4551">
        <f t="shared" si="2443"/>
        <v>4951</v>
      </c>
      <c r="AB4551">
        <f t="shared" si="2454"/>
        <v>500</v>
      </c>
      <c r="AM4551" t="str">
        <f t="shared" si="2455"/>
        <v>201905LP</v>
      </c>
      <c r="AN4551">
        <f t="shared" ca="1" si="2451"/>
        <v>6.0007692307692313</v>
      </c>
      <c r="AO4551">
        <f t="shared" ca="1" si="2452"/>
        <v>10.961538461538462</v>
      </c>
      <c r="AP4551">
        <f t="shared" ca="1" si="2428"/>
        <v>1.9230769230769231</v>
      </c>
      <c r="AQ4551">
        <f t="shared" ca="1" si="2429"/>
        <v>20</v>
      </c>
      <c r="AR4551">
        <f t="shared" ca="1" si="2430"/>
        <v>6.9230769230769234</v>
      </c>
      <c r="AS4551">
        <f ca="1">P4551/J4551</f>
        <v>8.7144739318652367E-2</v>
      </c>
    </row>
    <row r="4552" spans="1:45" x14ac:dyDescent="0.4">
      <c r="A4552">
        <f t="shared" si="2453"/>
        <v>201905</v>
      </c>
      <c r="B4552" t="s">
        <v>547</v>
      </c>
      <c r="C4552" t="s">
        <v>647</v>
      </c>
      <c r="D4552" t="str">
        <f t="shared" ca="1" si="2450"/>
        <v>I115</v>
      </c>
      <c r="E4552">
        <f t="shared" ca="1" si="2431"/>
        <v>28</v>
      </c>
      <c r="F4552">
        <f t="shared" ca="1" si="2432"/>
        <v>5</v>
      </c>
      <c r="G4552" t="str">
        <f t="shared" ca="1" si="2447"/>
        <v>S11</v>
      </c>
      <c r="H4552" t="str">
        <f t="shared" ca="1" si="2448"/>
        <v>S115</v>
      </c>
      <c r="I4552">
        <f ca="1">VLOOKUP(D4552,PRC!$A$2:$B$21,2,0)*E4552</f>
        <v>140000</v>
      </c>
      <c r="J4552">
        <f t="shared" ca="1" si="2433"/>
        <v>127396</v>
      </c>
      <c r="K4552">
        <f ca="1">VLOOKUP(D4552,PRC!$A$1:$C$21,3,0)*E4552</f>
        <v>67200</v>
      </c>
      <c r="L4552">
        <f t="shared" ca="1" si="2434"/>
        <v>18000</v>
      </c>
      <c r="M4552">
        <f t="shared" ca="1" si="2435"/>
        <v>3000</v>
      </c>
      <c r="N4552">
        <f t="shared" ca="1" si="2436"/>
        <v>22000</v>
      </c>
      <c r="O4552">
        <f t="shared" ca="1" si="2437"/>
        <v>13000</v>
      </c>
      <c r="P4552">
        <f t="shared" ca="1" si="2449"/>
        <v>4196</v>
      </c>
      <c r="Q4552">
        <f ca="1">IF(P4552&gt;0,1,0)</f>
        <v>1</v>
      </c>
      <c r="R4552">
        <f t="shared" ca="1" si="2438"/>
        <v>9</v>
      </c>
      <c r="S4552">
        <f t="shared" ca="1" si="2439"/>
        <v>13</v>
      </c>
      <c r="T4552">
        <f t="shared" ca="1" si="2440"/>
        <v>2</v>
      </c>
      <c r="U4552">
        <f t="shared" ca="1" si="2441"/>
        <v>16</v>
      </c>
      <c r="V4552">
        <f t="shared" ca="1" si="2442"/>
        <v>9</v>
      </c>
      <c r="X4552">
        <f t="shared" si="2444"/>
        <v>4552</v>
      </c>
      <c r="Y4552">
        <f t="shared" si="2445"/>
        <v>4452</v>
      </c>
      <c r="Z4552">
        <f t="shared" si="2446"/>
        <v>4453</v>
      </c>
      <c r="AA4552">
        <f t="shared" si="2443"/>
        <v>4951</v>
      </c>
      <c r="AB4552">
        <f t="shared" si="2454"/>
        <v>500</v>
      </c>
      <c r="AM4552" t="str">
        <f t="shared" si="2455"/>
        <v>201905LP</v>
      </c>
      <c r="AN4552">
        <f t="shared" ca="1" si="2451"/>
        <v>9.0028571428571453</v>
      </c>
      <c r="AO4552">
        <f t="shared" ca="1" si="2452"/>
        <v>12.857142857142856</v>
      </c>
      <c r="AP4552">
        <f t="shared" ref="AP4552:AP4615" ca="1" si="2456">M4552/$I4552*100</f>
        <v>2.1428571428571428</v>
      </c>
      <c r="AQ4552">
        <f t="shared" ref="AQ4552:AQ4615" ca="1" si="2457">N4552/$I4552*100</f>
        <v>15.714285714285714</v>
      </c>
      <c r="AR4552">
        <f t="shared" ref="AR4552:AR4615" ca="1" si="2458">O4552/$I4552*100</f>
        <v>9.2857142857142865</v>
      </c>
      <c r="AS4552">
        <f ca="1">P4552/J4552</f>
        <v>3.2936669911143204E-2</v>
      </c>
    </row>
    <row r="4553" spans="1:45" x14ac:dyDescent="0.4">
      <c r="A4553">
        <f t="shared" si="2453"/>
        <v>201905</v>
      </c>
      <c r="B4553" t="s">
        <v>548</v>
      </c>
      <c r="C4553" t="s">
        <v>647</v>
      </c>
      <c r="D4553" t="str">
        <f t="shared" ca="1" si="2450"/>
        <v>I106</v>
      </c>
      <c r="E4553">
        <f t="shared" ca="1" si="2431"/>
        <v>26</v>
      </c>
      <c r="F4553">
        <f t="shared" ca="1" si="2432"/>
        <v>7</v>
      </c>
      <c r="G4553" t="str">
        <f t="shared" ca="1" si="2447"/>
        <v>S10</v>
      </c>
      <c r="H4553" t="str">
        <f t="shared" ca="1" si="2448"/>
        <v>S101</v>
      </c>
      <c r="I4553">
        <f ca="1">VLOOKUP(D4553,PRC!$A$2:$B$21,2,0)*E4553</f>
        <v>520000</v>
      </c>
      <c r="J4553">
        <f t="shared" ca="1" si="2433"/>
        <v>467996</v>
      </c>
      <c r="K4553">
        <f ca="1">VLOOKUP(D4553,PRC!$A$1:$C$21,3,0)*E4553</f>
        <v>275600</v>
      </c>
      <c r="L4553">
        <f t="shared" ca="1" si="2434"/>
        <v>73000</v>
      </c>
      <c r="M4553">
        <f t="shared" ca="1" si="2435"/>
        <v>10000</v>
      </c>
      <c r="N4553">
        <f t="shared" ca="1" si="2436"/>
        <v>104000</v>
      </c>
      <c r="O4553">
        <f t="shared" ca="1" si="2437"/>
        <v>42000</v>
      </c>
      <c r="P4553">
        <f t="shared" ca="1" si="2449"/>
        <v>-36604</v>
      </c>
      <c r="Q4553">
        <f ca="1">IF(P4553&gt;0,1,0)</f>
        <v>0</v>
      </c>
      <c r="R4553">
        <f t="shared" ca="1" si="2438"/>
        <v>10</v>
      </c>
      <c r="S4553">
        <f t="shared" ca="1" si="2439"/>
        <v>14</v>
      </c>
      <c r="T4553">
        <f t="shared" ca="1" si="2440"/>
        <v>2</v>
      </c>
      <c r="U4553">
        <f t="shared" ca="1" si="2441"/>
        <v>20</v>
      </c>
      <c r="V4553">
        <f t="shared" ca="1" si="2442"/>
        <v>8</v>
      </c>
      <c r="X4553">
        <f t="shared" si="2444"/>
        <v>4553</v>
      </c>
      <c r="Y4553">
        <f t="shared" si="2445"/>
        <v>4452</v>
      </c>
      <c r="Z4553">
        <f t="shared" si="2446"/>
        <v>4453</v>
      </c>
      <c r="AA4553">
        <f t="shared" si="2443"/>
        <v>4951</v>
      </c>
      <c r="AB4553">
        <f t="shared" si="2454"/>
        <v>500</v>
      </c>
      <c r="AM4553" t="str">
        <f t="shared" si="2455"/>
        <v>201905LP</v>
      </c>
      <c r="AN4553">
        <f t="shared" ca="1" si="2451"/>
        <v>10.000769230769235</v>
      </c>
      <c r="AO4553">
        <f t="shared" ca="1" si="2452"/>
        <v>14.038461538461538</v>
      </c>
      <c r="AP4553">
        <f t="shared" ca="1" si="2456"/>
        <v>1.9230769230769231</v>
      </c>
      <c r="AQ4553">
        <f t="shared" ca="1" si="2457"/>
        <v>20</v>
      </c>
      <c r="AR4553">
        <f t="shared" ca="1" si="2458"/>
        <v>8.0769230769230766</v>
      </c>
      <c r="AS4553">
        <f ca="1">P4553/J4553</f>
        <v>-7.8214343712339415E-2</v>
      </c>
    </row>
    <row r="4554" spans="1:45" x14ac:dyDescent="0.4">
      <c r="A4554">
        <f t="shared" si="2453"/>
        <v>201905</v>
      </c>
      <c r="B4554" t="s">
        <v>549</v>
      </c>
      <c r="C4554" t="s">
        <v>647</v>
      </c>
      <c r="D4554" t="str">
        <f t="shared" ca="1" si="2450"/>
        <v>I101</v>
      </c>
      <c r="E4554">
        <f t="shared" ca="1" si="2431"/>
        <v>28</v>
      </c>
      <c r="F4554">
        <f t="shared" ca="1" si="2432"/>
        <v>5</v>
      </c>
      <c r="G4554" t="str">
        <f t="shared" ca="1" si="2447"/>
        <v>S10</v>
      </c>
      <c r="H4554" t="str">
        <f t="shared" ca="1" si="2448"/>
        <v>S104</v>
      </c>
      <c r="I4554">
        <f ca="1">VLOOKUP(D4554,PRC!$A$2:$B$21,2,0)*E4554</f>
        <v>840000</v>
      </c>
      <c r="J4554">
        <f t="shared" ca="1" si="2433"/>
        <v>772796</v>
      </c>
      <c r="K4554">
        <f ca="1">VLOOKUP(D4554,PRC!$A$1:$C$21,3,0)*E4554</f>
        <v>436800</v>
      </c>
      <c r="L4554">
        <f t="shared" ca="1" si="2434"/>
        <v>118000</v>
      </c>
      <c r="M4554">
        <f t="shared" ca="1" si="2435"/>
        <v>25000</v>
      </c>
      <c r="N4554">
        <f t="shared" ca="1" si="2436"/>
        <v>101000</v>
      </c>
      <c r="O4554">
        <f t="shared" ca="1" si="2437"/>
        <v>42000</v>
      </c>
      <c r="P4554">
        <f t="shared" ca="1" si="2449"/>
        <v>49996</v>
      </c>
      <c r="Q4554">
        <f ca="1">IF(P4554&gt;0,1,0)</f>
        <v>1</v>
      </c>
      <c r="R4554">
        <f t="shared" ca="1" si="2438"/>
        <v>8</v>
      </c>
      <c r="S4554">
        <f t="shared" ca="1" si="2439"/>
        <v>14</v>
      </c>
      <c r="T4554">
        <f t="shared" ca="1" si="2440"/>
        <v>3</v>
      </c>
      <c r="U4554">
        <f t="shared" ca="1" si="2441"/>
        <v>12</v>
      </c>
      <c r="V4554">
        <f t="shared" ca="1" si="2442"/>
        <v>5</v>
      </c>
      <c r="X4554">
        <f t="shared" si="2444"/>
        <v>4554</v>
      </c>
      <c r="Y4554">
        <f t="shared" si="2445"/>
        <v>4452</v>
      </c>
      <c r="Z4554">
        <f t="shared" si="2446"/>
        <v>4453</v>
      </c>
      <c r="AA4554">
        <f t="shared" si="2443"/>
        <v>4951</v>
      </c>
      <c r="AB4554">
        <f t="shared" si="2454"/>
        <v>500</v>
      </c>
      <c r="AM4554" t="str">
        <f t="shared" si="2455"/>
        <v>201905LP</v>
      </c>
      <c r="AN4554">
        <f t="shared" ca="1" si="2451"/>
        <v>8.0004761904761921</v>
      </c>
      <c r="AO4554">
        <f t="shared" ca="1" si="2452"/>
        <v>14.047619047619047</v>
      </c>
      <c r="AP4554">
        <f t="shared" ca="1" si="2456"/>
        <v>2.9761904761904758</v>
      </c>
      <c r="AQ4554">
        <f t="shared" ca="1" si="2457"/>
        <v>12.023809523809524</v>
      </c>
      <c r="AR4554">
        <f t="shared" ca="1" si="2458"/>
        <v>5</v>
      </c>
      <c r="AS4554">
        <f ca="1">P4554/J4554</f>
        <v>6.4694951837224832E-2</v>
      </c>
    </row>
    <row r="4555" spans="1:45" x14ac:dyDescent="0.4">
      <c r="A4555">
        <f t="shared" si="2453"/>
        <v>201905</v>
      </c>
      <c r="B4555" t="s">
        <v>550</v>
      </c>
      <c r="C4555" t="s">
        <v>647</v>
      </c>
      <c r="D4555" t="str">
        <f t="shared" ca="1" si="2450"/>
        <v>I106</v>
      </c>
      <c r="E4555">
        <f t="shared" ca="1" si="2431"/>
        <v>22</v>
      </c>
      <c r="F4555">
        <f t="shared" ca="1" si="2432"/>
        <v>5</v>
      </c>
      <c r="G4555" t="str">
        <f t="shared" ca="1" si="2447"/>
        <v>S11</v>
      </c>
      <c r="H4555" t="str">
        <f t="shared" ca="1" si="2448"/>
        <v>S114</v>
      </c>
      <c r="I4555">
        <f ca="1">VLOOKUP(D4555,PRC!$A$2:$B$21,2,0)*E4555</f>
        <v>440000</v>
      </c>
      <c r="J4555">
        <f t="shared" ca="1" si="2433"/>
        <v>400396</v>
      </c>
      <c r="K4555">
        <f ca="1">VLOOKUP(D4555,PRC!$A$1:$C$21,3,0)*E4555</f>
        <v>233200</v>
      </c>
      <c r="L4555">
        <f t="shared" ca="1" si="2434"/>
        <v>66000</v>
      </c>
      <c r="M4555">
        <f t="shared" ca="1" si="2435"/>
        <v>4000</v>
      </c>
      <c r="N4555">
        <f t="shared" ca="1" si="2436"/>
        <v>57000</v>
      </c>
      <c r="O4555">
        <f t="shared" ca="1" si="2437"/>
        <v>31000</v>
      </c>
      <c r="P4555">
        <f t="shared" ca="1" si="2449"/>
        <v>9196</v>
      </c>
      <c r="Q4555">
        <f ca="1">IF(P4555&gt;0,1,0)</f>
        <v>1</v>
      </c>
      <c r="R4555">
        <f t="shared" ca="1" si="2438"/>
        <v>9</v>
      </c>
      <c r="S4555">
        <f t="shared" ca="1" si="2439"/>
        <v>15</v>
      </c>
      <c r="T4555">
        <f t="shared" ca="1" si="2440"/>
        <v>1</v>
      </c>
      <c r="U4555">
        <f t="shared" ca="1" si="2441"/>
        <v>13</v>
      </c>
      <c r="V4555">
        <f t="shared" ca="1" si="2442"/>
        <v>7</v>
      </c>
      <c r="X4555">
        <f t="shared" si="2444"/>
        <v>4555</v>
      </c>
      <c r="Y4555">
        <f t="shared" si="2445"/>
        <v>4452</v>
      </c>
      <c r="Z4555">
        <f t="shared" si="2446"/>
        <v>4453</v>
      </c>
      <c r="AA4555">
        <f t="shared" si="2443"/>
        <v>4951</v>
      </c>
      <c r="AB4555">
        <f t="shared" si="2454"/>
        <v>500</v>
      </c>
      <c r="AM4555" t="str">
        <f t="shared" si="2455"/>
        <v>201905LP</v>
      </c>
      <c r="AN4555">
        <f t="shared" ca="1" si="2451"/>
        <v>9.0009090909090936</v>
      </c>
      <c r="AO4555">
        <f t="shared" ca="1" si="2452"/>
        <v>15</v>
      </c>
      <c r="AP4555">
        <f t="shared" ca="1" si="2456"/>
        <v>0.90909090909090906</v>
      </c>
      <c r="AQ4555">
        <f t="shared" ca="1" si="2457"/>
        <v>12.954545454545455</v>
      </c>
      <c r="AR4555">
        <f t="shared" ca="1" si="2458"/>
        <v>7.045454545454545</v>
      </c>
      <c r="AS4555">
        <f ca="1">P4555/J4555</f>
        <v>2.2967262410213889E-2</v>
      </c>
    </row>
    <row r="4556" spans="1:45" x14ac:dyDescent="0.4">
      <c r="A4556">
        <f t="shared" si="2453"/>
        <v>201905</v>
      </c>
      <c r="B4556" t="s">
        <v>551</v>
      </c>
      <c r="C4556" t="s">
        <v>647</v>
      </c>
      <c r="D4556" t="str">
        <f t="shared" ca="1" si="2450"/>
        <v>I105</v>
      </c>
      <c r="E4556">
        <f t="shared" ca="1" si="2431"/>
        <v>29</v>
      </c>
      <c r="F4556">
        <f t="shared" ca="1" si="2432"/>
        <v>9</v>
      </c>
      <c r="G4556" t="str">
        <f t="shared" ca="1" si="2447"/>
        <v>S11</v>
      </c>
      <c r="H4556" t="str">
        <f t="shared" ca="1" si="2448"/>
        <v>S112</v>
      </c>
      <c r="I4556">
        <f ca="1">VLOOKUP(D4556,PRC!$A$2:$B$21,2,0)*E4556</f>
        <v>2900000</v>
      </c>
      <c r="J4556">
        <f t="shared" ca="1" si="2433"/>
        <v>2638996</v>
      </c>
      <c r="K4556">
        <f ca="1">VLOOKUP(D4556,PRC!$A$1:$C$21,3,0)*E4556</f>
        <v>1711000</v>
      </c>
      <c r="L4556">
        <f t="shared" ca="1" si="2434"/>
        <v>290000</v>
      </c>
      <c r="M4556">
        <f t="shared" ca="1" si="2435"/>
        <v>87000</v>
      </c>
      <c r="N4556">
        <f t="shared" ca="1" si="2436"/>
        <v>406000</v>
      </c>
      <c r="O4556">
        <f t="shared" ca="1" si="2437"/>
        <v>290000</v>
      </c>
      <c r="P4556">
        <f t="shared" ca="1" si="2449"/>
        <v>-145004</v>
      </c>
      <c r="Q4556">
        <f ca="1">IF(P4556&gt;0,1,0)</f>
        <v>0</v>
      </c>
      <c r="R4556">
        <f t="shared" ca="1" si="2438"/>
        <v>9</v>
      </c>
      <c r="S4556">
        <f t="shared" ca="1" si="2439"/>
        <v>10</v>
      </c>
      <c r="T4556">
        <f t="shared" ca="1" si="2440"/>
        <v>3</v>
      </c>
      <c r="U4556">
        <f t="shared" ca="1" si="2441"/>
        <v>14</v>
      </c>
      <c r="V4556">
        <f t="shared" ca="1" si="2442"/>
        <v>10</v>
      </c>
      <c r="X4556">
        <f t="shared" si="2444"/>
        <v>4556</v>
      </c>
      <c r="Y4556">
        <f t="shared" si="2445"/>
        <v>4452</v>
      </c>
      <c r="Z4556">
        <f t="shared" si="2446"/>
        <v>4453</v>
      </c>
      <c r="AA4556">
        <f t="shared" si="2443"/>
        <v>4951</v>
      </c>
      <c r="AB4556">
        <f t="shared" si="2454"/>
        <v>500</v>
      </c>
      <c r="AM4556" t="str">
        <f t="shared" si="2455"/>
        <v>201905LP</v>
      </c>
      <c r="AN4556">
        <f t="shared" ca="1" si="2451"/>
        <v>9.0001379310344802</v>
      </c>
      <c r="AO4556">
        <f t="shared" ca="1" si="2452"/>
        <v>10</v>
      </c>
      <c r="AP4556">
        <f t="shared" ca="1" si="2456"/>
        <v>3</v>
      </c>
      <c r="AQ4556">
        <f t="shared" ca="1" si="2457"/>
        <v>14.000000000000002</v>
      </c>
      <c r="AR4556">
        <f t="shared" ca="1" si="2458"/>
        <v>10</v>
      </c>
      <c r="AS4556">
        <f ca="1">P4556/J4556</f>
        <v>-5.494665395476158E-2</v>
      </c>
    </row>
    <row r="4557" spans="1:45" x14ac:dyDescent="0.4">
      <c r="A4557">
        <f t="shared" si="2453"/>
        <v>201905</v>
      </c>
      <c r="B4557" t="s">
        <v>552</v>
      </c>
      <c r="C4557" t="s">
        <v>647</v>
      </c>
      <c r="D4557" t="str">
        <f t="shared" ca="1" si="2450"/>
        <v>I105</v>
      </c>
      <c r="E4557">
        <f t="shared" ca="1" si="2431"/>
        <v>19</v>
      </c>
      <c r="F4557">
        <f t="shared" ca="1" si="2432"/>
        <v>8</v>
      </c>
      <c r="G4557" t="str">
        <f t="shared" ca="1" si="2447"/>
        <v>S11</v>
      </c>
      <c r="H4557" t="str">
        <f t="shared" ca="1" si="2448"/>
        <v>S114</v>
      </c>
      <c r="I4557">
        <f ca="1">VLOOKUP(D4557,PRC!$A$2:$B$21,2,0)*E4557</f>
        <v>1900000</v>
      </c>
      <c r="J4557">
        <f t="shared" ca="1" si="2433"/>
        <v>1766995.9999999998</v>
      </c>
      <c r="K4557">
        <f ca="1">VLOOKUP(D4557,PRC!$A$1:$C$21,3,0)*E4557</f>
        <v>1121000</v>
      </c>
      <c r="L4557">
        <f t="shared" ca="1" si="2434"/>
        <v>285000</v>
      </c>
      <c r="M4557">
        <f t="shared" ca="1" si="2435"/>
        <v>19000</v>
      </c>
      <c r="N4557">
        <f t="shared" ca="1" si="2436"/>
        <v>285000</v>
      </c>
      <c r="O4557">
        <f t="shared" ca="1" si="2437"/>
        <v>190000</v>
      </c>
      <c r="P4557">
        <f t="shared" ca="1" si="2449"/>
        <v>-133004.00000000023</v>
      </c>
      <c r="Q4557">
        <f ca="1">IF(P4557&gt;0,1,0)</f>
        <v>0</v>
      </c>
      <c r="R4557">
        <f t="shared" ca="1" si="2438"/>
        <v>7</v>
      </c>
      <c r="S4557">
        <f t="shared" ca="1" si="2439"/>
        <v>15</v>
      </c>
      <c r="T4557">
        <f t="shared" ca="1" si="2440"/>
        <v>1</v>
      </c>
      <c r="U4557">
        <f t="shared" ca="1" si="2441"/>
        <v>15</v>
      </c>
      <c r="V4557">
        <f t="shared" ca="1" si="2442"/>
        <v>10</v>
      </c>
      <c r="X4557">
        <f t="shared" si="2444"/>
        <v>4557</v>
      </c>
      <c r="Y4557">
        <f t="shared" si="2445"/>
        <v>4452</v>
      </c>
      <c r="Z4557">
        <f t="shared" si="2446"/>
        <v>4453</v>
      </c>
      <c r="AA4557">
        <f t="shared" si="2443"/>
        <v>4951</v>
      </c>
      <c r="AB4557">
        <f t="shared" si="2454"/>
        <v>500</v>
      </c>
      <c r="AM4557" t="str">
        <f t="shared" si="2455"/>
        <v>201905LP</v>
      </c>
      <c r="AN4557">
        <f t="shared" ca="1" si="2451"/>
        <v>7.0002105263157972</v>
      </c>
      <c r="AO4557">
        <f t="shared" ca="1" si="2452"/>
        <v>15</v>
      </c>
      <c r="AP4557">
        <f t="shared" ca="1" si="2456"/>
        <v>1</v>
      </c>
      <c r="AQ4557">
        <f t="shared" ca="1" si="2457"/>
        <v>15</v>
      </c>
      <c r="AR4557">
        <f t="shared" ca="1" si="2458"/>
        <v>10</v>
      </c>
      <c r="AS4557">
        <f ca="1">P4557/J4557</f>
        <v>-7.5271251321451918E-2</v>
      </c>
    </row>
    <row r="4558" spans="1:45" x14ac:dyDescent="0.4">
      <c r="A4558">
        <f t="shared" si="2453"/>
        <v>201905</v>
      </c>
      <c r="B4558" t="s">
        <v>553</v>
      </c>
      <c r="C4558" t="s">
        <v>647</v>
      </c>
      <c r="D4558" t="str">
        <f t="shared" ca="1" si="2450"/>
        <v>I114</v>
      </c>
      <c r="E4558">
        <f t="shared" ca="1" si="2431"/>
        <v>21</v>
      </c>
      <c r="F4558">
        <f t="shared" ca="1" si="2432"/>
        <v>9</v>
      </c>
      <c r="G4558" t="str">
        <f t="shared" ca="1" si="2447"/>
        <v>S10</v>
      </c>
      <c r="H4558" t="str">
        <f t="shared" ca="1" si="2448"/>
        <v>S109</v>
      </c>
      <c r="I4558">
        <f ca="1">VLOOKUP(D4558,PRC!$A$2:$B$21,2,0)*E4558</f>
        <v>5040000</v>
      </c>
      <c r="J4558">
        <f t="shared" ca="1" si="2433"/>
        <v>4787996</v>
      </c>
      <c r="K4558">
        <f ca="1">VLOOKUP(D4558,PRC!$A$1:$C$21,3,0)*E4558</f>
        <v>2923200</v>
      </c>
      <c r="L4558">
        <f t="shared" ca="1" si="2434"/>
        <v>706000</v>
      </c>
      <c r="M4558">
        <f t="shared" ca="1" si="2435"/>
        <v>151000</v>
      </c>
      <c r="N4558">
        <f t="shared" ca="1" si="2436"/>
        <v>655000</v>
      </c>
      <c r="O4558">
        <f t="shared" ca="1" si="2437"/>
        <v>353000</v>
      </c>
      <c r="P4558">
        <f t="shared" ca="1" si="2449"/>
        <v>-204</v>
      </c>
      <c r="Q4558">
        <f ca="1">IF(P4558&gt;0,1,0)</f>
        <v>0</v>
      </c>
      <c r="R4558">
        <f t="shared" ca="1" si="2438"/>
        <v>5</v>
      </c>
      <c r="S4558">
        <f t="shared" ca="1" si="2439"/>
        <v>14</v>
      </c>
      <c r="T4558">
        <f t="shared" ca="1" si="2440"/>
        <v>3</v>
      </c>
      <c r="U4558">
        <f t="shared" ca="1" si="2441"/>
        <v>13</v>
      </c>
      <c r="V4558">
        <f t="shared" ca="1" si="2442"/>
        <v>7</v>
      </c>
      <c r="X4558">
        <f t="shared" si="2444"/>
        <v>4558</v>
      </c>
      <c r="Y4558">
        <f t="shared" si="2445"/>
        <v>4452</v>
      </c>
      <c r="Z4558">
        <f t="shared" si="2446"/>
        <v>4453</v>
      </c>
      <c r="AA4558">
        <f t="shared" si="2443"/>
        <v>4951</v>
      </c>
      <c r="AB4558">
        <f t="shared" si="2454"/>
        <v>500</v>
      </c>
      <c r="AM4558" t="str">
        <f t="shared" si="2455"/>
        <v>201905LP</v>
      </c>
      <c r="AN4558">
        <f t="shared" ca="1" si="2451"/>
        <v>5.0000793650793689</v>
      </c>
      <c r="AO4558">
        <f t="shared" ca="1" si="2452"/>
        <v>14.007936507936508</v>
      </c>
      <c r="AP4558">
        <f t="shared" ca="1" si="2456"/>
        <v>2.996031746031746</v>
      </c>
      <c r="AQ4558">
        <f t="shared" ca="1" si="2457"/>
        <v>12.996031746031747</v>
      </c>
      <c r="AR4558">
        <f t="shared" ca="1" si="2458"/>
        <v>7.003968253968254</v>
      </c>
      <c r="AS4558">
        <f ca="1">P4558/J4558</f>
        <v>-4.2606551885172834E-5</v>
      </c>
    </row>
    <row r="4559" spans="1:45" x14ac:dyDescent="0.4">
      <c r="A4559">
        <f t="shared" si="2453"/>
        <v>201905</v>
      </c>
      <c r="B4559" t="s">
        <v>554</v>
      </c>
      <c r="C4559" t="s">
        <v>647</v>
      </c>
      <c r="D4559" t="str">
        <f t="shared" ca="1" si="2450"/>
        <v>I119</v>
      </c>
      <c r="E4559">
        <f t="shared" ca="1" si="2431"/>
        <v>30</v>
      </c>
      <c r="F4559">
        <f t="shared" ca="1" si="2432"/>
        <v>6</v>
      </c>
      <c r="G4559" t="str">
        <f t="shared" ca="1" si="2447"/>
        <v>S10</v>
      </c>
      <c r="H4559" t="str">
        <f t="shared" ca="1" si="2448"/>
        <v>S107</v>
      </c>
      <c r="I4559">
        <f ca="1">VLOOKUP(D4559,PRC!$A$2:$B$21,2,0)*E4559</f>
        <v>2850000</v>
      </c>
      <c r="J4559">
        <f t="shared" ca="1" si="2433"/>
        <v>2678996</v>
      </c>
      <c r="K4559">
        <f ca="1">VLOOKUP(D4559,PRC!$A$1:$C$21,3,0)*E4559</f>
        <v>1368000</v>
      </c>
      <c r="L4559">
        <f t="shared" ca="1" si="2434"/>
        <v>399000</v>
      </c>
      <c r="M4559">
        <f t="shared" ca="1" si="2435"/>
        <v>29000</v>
      </c>
      <c r="N4559">
        <f t="shared" ca="1" si="2436"/>
        <v>342000</v>
      </c>
      <c r="O4559">
        <f t="shared" ca="1" si="2437"/>
        <v>228000</v>
      </c>
      <c r="P4559">
        <f t="shared" ca="1" si="2449"/>
        <v>312996</v>
      </c>
      <c r="Q4559">
        <f ca="1">IF(P4559&gt;0,1,0)</f>
        <v>1</v>
      </c>
      <c r="R4559">
        <f t="shared" ca="1" si="2438"/>
        <v>6</v>
      </c>
      <c r="S4559">
        <f t="shared" ca="1" si="2439"/>
        <v>14</v>
      </c>
      <c r="T4559">
        <f t="shared" ca="1" si="2440"/>
        <v>1</v>
      </c>
      <c r="U4559">
        <f t="shared" ca="1" si="2441"/>
        <v>12</v>
      </c>
      <c r="V4559">
        <f t="shared" ca="1" si="2442"/>
        <v>8</v>
      </c>
      <c r="X4559">
        <f t="shared" si="2444"/>
        <v>4559</v>
      </c>
      <c r="Y4559">
        <f t="shared" si="2445"/>
        <v>4452</v>
      </c>
      <c r="Z4559">
        <f t="shared" si="2446"/>
        <v>4453</v>
      </c>
      <c r="AA4559">
        <f t="shared" si="2443"/>
        <v>4951</v>
      </c>
      <c r="AB4559">
        <f t="shared" si="2454"/>
        <v>500</v>
      </c>
      <c r="AM4559" t="str">
        <f t="shared" si="2455"/>
        <v>201905LP</v>
      </c>
      <c r="AN4559">
        <f t="shared" ca="1" si="2451"/>
        <v>6.0001403508771922</v>
      </c>
      <c r="AO4559">
        <f t="shared" ca="1" si="2452"/>
        <v>14.000000000000002</v>
      </c>
      <c r="AP4559">
        <f t="shared" ca="1" si="2456"/>
        <v>1.0175438596491229</v>
      </c>
      <c r="AQ4559">
        <f t="shared" ca="1" si="2457"/>
        <v>12</v>
      </c>
      <c r="AR4559">
        <f t="shared" ca="1" si="2458"/>
        <v>8</v>
      </c>
      <c r="AS4559">
        <f ca="1">P4559/J4559</f>
        <v>0.11683332113971055</v>
      </c>
    </row>
    <row r="4560" spans="1:45" x14ac:dyDescent="0.4">
      <c r="A4560">
        <f t="shared" si="2453"/>
        <v>201905</v>
      </c>
      <c r="B4560" t="s">
        <v>555</v>
      </c>
      <c r="C4560" t="s">
        <v>647</v>
      </c>
      <c r="D4560" t="str">
        <f t="shared" ca="1" si="2450"/>
        <v>I110</v>
      </c>
      <c r="E4560">
        <f t="shared" ca="1" si="2431"/>
        <v>22</v>
      </c>
      <c r="F4560">
        <f t="shared" ca="1" si="2432"/>
        <v>8</v>
      </c>
      <c r="G4560" t="str">
        <f t="shared" ca="1" si="2447"/>
        <v>S11</v>
      </c>
      <c r="H4560" t="str">
        <f t="shared" ca="1" si="2448"/>
        <v>S111</v>
      </c>
      <c r="I4560">
        <f ca="1">VLOOKUP(D4560,PRC!$A$2:$B$21,2,0)*E4560</f>
        <v>6600000</v>
      </c>
      <c r="J4560">
        <f t="shared" ca="1" si="2433"/>
        <v>6269996</v>
      </c>
      <c r="K4560">
        <f ca="1">VLOOKUP(D4560,PRC!$A$1:$C$21,3,0)*E4560</f>
        <v>3036000</v>
      </c>
      <c r="L4560">
        <f t="shared" ca="1" si="2434"/>
        <v>990000</v>
      </c>
      <c r="M4560">
        <f t="shared" ca="1" si="2435"/>
        <v>132000</v>
      </c>
      <c r="N4560">
        <f t="shared" ca="1" si="2436"/>
        <v>924000</v>
      </c>
      <c r="O4560">
        <f t="shared" ca="1" si="2437"/>
        <v>660000</v>
      </c>
      <c r="P4560">
        <f t="shared" ca="1" si="2449"/>
        <v>527996</v>
      </c>
      <c r="Q4560">
        <f ca="1">IF(P4560&gt;0,1,0)</f>
        <v>1</v>
      </c>
      <c r="R4560">
        <f t="shared" ca="1" si="2438"/>
        <v>5</v>
      </c>
      <c r="S4560">
        <f t="shared" ca="1" si="2439"/>
        <v>15</v>
      </c>
      <c r="T4560">
        <f t="shared" ca="1" si="2440"/>
        <v>2</v>
      </c>
      <c r="U4560">
        <f t="shared" ca="1" si="2441"/>
        <v>14</v>
      </c>
      <c r="V4560">
        <f t="shared" ca="1" si="2442"/>
        <v>10</v>
      </c>
      <c r="X4560">
        <f t="shared" si="2444"/>
        <v>4560</v>
      </c>
      <c r="Y4560">
        <f t="shared" si="2445"/>
        <v>4452</v>
      </c>
      <c r="Z4560">
        <f t="shared" si="2446"/>
        <v>4453</v>
      </c>
      <c r="AA4560">
        <f t="shared" si="2443"/>
        <v>4951</v>
      </c>
      <c r="AB4560">
        <f t="shared" si="2454"/>
        <v>500</v>
      </c>
      <c r="AM4560" t="str">
        <f t="shared" si="2455"/>
        <v>201905LP</v>
      </c>
      <c r="AN4560">
        <f t="shared" ca="1" si="2451"/>
        <v>5.0000606060606074</v>
      </c>
      <c r="AO4560">
        <f t="shared" ca="1" si="2452"/>
        <v>15</v>
      </c>
      <c r="AP4560">
        <f t="shared" ca="1" si="2456"/>
        <v>2</v>
      </c>
      <c r="AQ4560">
        <f t="shared" ca="1" si="2457"/>
        <v>14.000000000000002</v>
      </c>
      <c r="AR4560">
        <f t="shared" ca="1" si="2458"/>
        <v>10</v>
      </c>
      <c r="AS4560">
        <f ca="1">P4560/J4560</f>
        <v>8.4209942079707861E-2</v>
      </c>
    </row>
    <row r="4561" spans="1:45" x14ac:dyDescent="0.4">
      <c r="A4561">
        <f t="shared" si="2453"/>
        <v>201905</v>
      </c>
      <c r="B4561" t="s">
        <v>556</v>
      </c>
      <c r="C4561" t="s">
        <v>647</v>
      </c>
      <c r="D4561" t="str">
        <f t="shared" ca="1" si="2450"/>
        <v>I102</v>
      </c>
      <c r="E4561">
        <f t="shared" ca="1" si="2431"/>
        <v>28</v>
      </c>
      <c r="F4561">
        <f t="shared" ca="1" si="2432"/>
        <v>8</v>
      </c>
      <c r="G4561" t="str">
        <f t="shared" ca="1" si="2447"/>
        <v>S11</v>
      </c>
      <c r="H4561" t="str">
        <f t="shared" ca="1" si="2448"/>
        <v>S117</v>
      </c>
      <c r="I4561">
        <f ca="1">VLOOKUP(D4561,PRC!$A$2:$B$21,2,0)*E4561</f>
        <v>1120000</v>
      </c>
      <c r="J4561">
        <f t="shared" ca="1" si="2433"/>
        <v>1007996</v>
      </c>
      <c r="K4561">
        <f ca="1">VLOOKUP(D4561,PRC!$A$1:$C$21,3,0)*E4561</f>
        <v>526400</v>
      </c>
      <c r="L4561">
        <f t="shared" ca="1" si="2434"/>
        <v>112000</v>
      </c>
      <c r="M4561">
        <f t="shared" ca="1" si="2435"/>
        <v>34000</v>
      </c>
      <c r="N4561">
        <f t="shared" ca="1" si="2436"/>
        <v>123000</v>
      </c>
      <c r="O4561">
        <f t="shared" ca="1" si="2437"/>
        <v>101000</v>
      </c>
      <c r="P4561">
        <f t="shared" ca="1" si="2449"/>
        <v>111596</v>
      </c>
      <c r="Q4561">
        <f ca="1">IF(P4561&gt;0,1,0)</f>
        <v>1</v>
      </c>
      <c r="R4561">
        <f t="shared" ca="1" si="2438"/>
        <v>10</v>
      </c>
      <c r="S4561">
        <f t="shared" ca="1" si="2439"/>
        <v>10</v>
      </c>
      <c r="T4561">
        <f t="shared" ca="1" si="2440"/>
        <v>3</v>
      </c>
      <c r="U4561">
        <f t="shared" ca="1" si="2441"/>
        <v>11</v>
      </c>
      <c r="V4561">
        <f t="shared" ca="1" si="2442"/>
        <v>9</v>
      </c>
      <c r="X4561">
        <f t="shared" si="2444"/>
        <v>4561</v>
      </c>
      <c r="Y4561">
        <f t="shared" si="2445"/>
        <v>4452</v>
      </c>
      <c r="Z4561">
        <f t="shared" si="2446"/>
        <v>4453</v>
      </c>
      <c r="AA4561">
        <f t="shared" si="2443"/>
        <v>4951</v>
      </c>
      <c r="AB4561">
        <f t="shared" si="2454"/>
        <v>500</v>
      </c>
      <c r="AM4561" t="str">
        <f t="shared" si="2455"/>
        <v>201905LP</v>
      </c>
      <c r="AN4561">
        <f t="shared" ca="1" si="2451"/>
        <v>10.000357142857141</v>
      </c>
      <c r="AO4561">
        <f t="shared" ca="1" si="2452"/>
        <v>10</v>
      </c>
      <c r="AP4561">
        <f t="shared" ca="1" si="2456"/>
        <v>3.0357142857142856</v>
      </c>
      <c r="AQ4561">
        <f t="shared" ca="1" si="2457"/>
        <v>10.982142857142858</v>
      </c>
      <c r="AR4561">
        <f t="shared" ca="1" si="2458"/>
        <v>9.0178571428571423</v>
      </c>
      <c r="AS4561">
        <f ca="1">P4561/J4561</f>
        <v>0.11071075678871742</v>
      </c>
    </row>
    <row r="4562" spans="1:45" x14ac:dyDescent="0.4">
      <c r="A4562">
        <f t="shared" si="2453"/>
        <v>201905</v>
      </c>
      <c r="B4562" t="s">
        <v>557</v>
      </c>
      <c r="C4562" t="s">
        <v>647</v>
      </c>
      <c r="D4562" t="str">
        <f t="shared" ca="1" si="2450"/>
        <v>I119</v>
      </c>
      <c r="E4562">
        <f t="shared" ca="1" si="2431"/>
        <v>29</v>
      </c>
      <c r="F4562">
        <f t="shared" ca="1" si="2432"/>
        <v>9</v>
      </c>
      <c r="G4562" t="str">
        <f t="shared" ca="1" si="2447"/>
        <v>S11</v>
      </c>
      <c r="H4562" t="str">
        <f t="shared" ca="1" si="2448"/>
        <v>S114</v>
      </c>
      <c r="I4562">
        <f ca="1">VLOOKUP(D4562,PRC!$A$2:$B$21,2,0)*E4562</f>
        <v>2755000</v>
      </c>
      <c r="J4562">
        <f t="shared" ca="1" si="2433"/>
        <v>2589696</v>
      </c>
      <c r="K4562">
        <f ca="1">VLOOKUP(D4562,PRC!$A$1:$C$21,3,0)*E4562</f>
        <v>1322400</v>
      </c>
      <c r="L4562">
        <f t="shared" ca="1" si="2434"/>
        <v>358000</v>
      </c>
      <c r="M4562">
        <f t="shared" ca="1" si="2435"/>
        <v>55000</v>
      </c>
      <c r="N4562">
        <f t="shared" ca="1" si="2436"/>
        <v>331000</v>
      </c>
      <c r="O4562">
        <f t="shared" ca="1" si="2437"/>
        <v>276000</v>
      </c>
      <c r="P4562">
        <f t="shared" ca="1" si="2449"/>
        <v>247296</v>
      </c>
      <c r="Q4562">
        <f ca="1">IF(P4562&gt;0,1,0)</f>
        <v>1</v>
      </c>
      <c r="R4562">
        <f t="shared" ca="1" si="2438"/>
        <v>6</v>
      </c>
      <c r="S4562">
        <f t="shared" ca="1" si="2439"/>
        <v>13</v>
      </c>
      <c r="T4562">
        <f t="shared" ca="1" si="2440"/>
        <v>2</v>
      </c>
      <c r="U4562">
        <f t="shared" ca="1" si="2441"/>
        <v>12</v>
      </c>
      <c r="V4562">
        <f t="shared" ca="1" si="2442"/>
        <v>10</v>
      </c>
      <c r="X4562">
        <f t="shared" si="2444"/>
        <v>4562</v>
      </c>
      <c r="Y4562">
        <f t="shared" si="2445"/>
        <v>4452</v>
      </c>
      <c r="Z4562">
        <f t="shared" si="2446"/>
        <v>4453</v>
      </c>
      <c r="AA4562">
        <f t="shared" si="2443"/>
        <v>4951</v>
      </c>
      <c r="AB4562">
        <f t="shared" si="2454"/>
        <v>500</v>
      </c>
      <c r="AM4562" t="str">
        <f t="shared" si="2455"/>
        <v>201905LP</v>
      </c>
      <c r="AN4562">
        <f t="shared" ca="1" si="2451"/>
        <v>6.0001451905626109</v>
      </c>
      <c r="AO4562">
        <f t="shared" ca="1" si="2452"/>
        <v>12.994555353901996</v>
      </c>
      <c r="AP4562">
        <f t="shared" ca="1" si="2456"/>
        <v>1.9963702359346642</v>
      </c>
      <c r="AQ4562">
        <f t="shared" ca="1" si="2457"/>
        <v>12.014519056261342</v>
      </c>
      <c r="AR4562">
        <f t="shared" ca="1" si="2458"/>
        <v>10.01814882032668</v>
      </c>
      <c r="AS4562">
        <f ca="1">P4562/J4562</f>
        <v>9.5492289442467376E-2</v>
      </c>
    </row>
    <row r="4563" spans="1:45" x14ac:dyDescent="0.4">
      <c r="A4563">
        <f t="shared" si="2453"/>
        <v>201905</v>
      </c>
      <c r="B4563" t="s">
        <v>558</v>
      </c>
      <c r="C4563" t="s">
        <v>647</v>
      </c>
      <c r="D4563" t="str">
        <f t="shared" ca="1" si="2450"/>
        <v>I120</v>
      </c>
      <c r="E4563">
        <f t="shared" ca="1" si="2431"/>
        <v>15</v>
      </c>
      <c r="F4563">
        <f t="shared" ca="1" si="2432"/>
        <v>8</v>
      </c>
      <c r="G4563" t="str">
        <f t="shared" ca="1" si="2447"/>
        <v>S10</v>
      </c>
      <c r="H4563" t="str">
        <f t="shared" ca="1" si="2448"/>
        <v>S104</v>
      </c>
      <c r="I4563">
        <f ca="1">VLOOKUP(D4563,PRC!$A$2:$B$21,2,0)*E4563</f>
        <v>64500000</v>
      </c>
      <c r="J4563">
        <f t="shared" ca="1" si="2433"/>
        <v>59339996</v>
      </c>
      <c r="K4563">
        <f ca="1">VLOOKUP(D4563,PRC!$A$1:$C$21,3,0)*E4563</f>
        <v>29025000</v>
      </c>
      <c r="L4563">
        <f t="shared" ca="1" si="2434"/>
        <v>8385000</v>
      </c>
      <c r="M4563">
        <f t="shared" ca="1" si="2435"/>
        <v>645000</v>
      </c>
      <c r="N4563">
        <f t="shared" ca="1" si="2436"/>
        <v>11610000</v>
      </c>
      <c r="O4563">
        <f t="shared" ca="1" si="2437"/>
        <v>6450000</v>
      </c>
      <c r="P4563">
        <f t="shared" ca="1" si="2449"/>
        <v>3224996</v>
      </c>
      <c r="Q4563">
        <f ca="1">IF(P4563&gt;0,1,0)</f>
        <v>1</v>
      </c>
      <c r="R4563">
        <f t="shared" ca="1" si="2438"/>
        <v>8</v>
      </c>
      <c r="S4563">
        <f t="shared" ca="1" si="2439"/>
        <v>13</v>
      </c>
      <c r="T4563">
        <f t="shared" ca="1" si="2440"/>
        <v>1</v>
      </c>
      <c r="U4563">
        <f t="shared" ca="1" si="2441"/>
        <v>18</v>
      </c>
      <c r="V4563">
        <f t="shared" ca="1" si="2442"/>
        <v>10</v>
      </c>
      <c r="X4563">
        <f t="shared" si="2444"/>
        <v>4563</v>
      </c>
      <c r="Y4563">
        <f t="shared" si="2445"/>
        <v>4452</v>
      </c>
      <c r="Z4563">
        <f t="shared" si="2446"/>
        <v>4453</v>
      </c>
      <c r="AA4563">
        <f t="shared" si="2443"/>
        <v>4951</v>
      </c>
      <c r="AB4563">
        <f t="shared" si="2454"/>
        <v>500</v>
      </c>
      <c r="AM4563" t="str">
        <f t="shared" si="2455"/>
        <v>201905LP</v>
      </c>
      <c r="AN4563">
        <f t="shared" ca="1" si="2451"/>
        <v>8.0000062015503914</v>
      </c>
      <c r="AO4563">
        <f t="shared" ca="1" si="2452"/>
        <v>13</v>
      </c>
      <c r="AP4563">
        <f t="shared" ca="1" si="2456"/>
        <v>1</v>
      </c>
      <c r="AQ4563">
        <f t="shared" ca="1" si="2457"/>
        <v>18</v>
      </c>
      <c r="AR4563">
        <f t="shared" ca="1" si="2458"/>
        <v>10</v>
      </c>
      <c r="AS4563">
        <f ca="1">P4563/J4563</f>
        <v>5.4347762342282599E-2</v>
      </c>
    </row>
    <row r="4564" spans="1:45" x14ac:dyDescent="0.4">
      <c r="A4564">
        <f t="shared" si="2453"/>
        <v>201905</v>
      </c>
      <c r="B4564" t="s">
        <v>559</v>
      </c>
      <c r="C4564" t="s">
        <v>647</v>
      </c>
      <c r="D4564" t="str">
        <f t="shared" ca="1" si="2450"/>
        <v>I106</v>
      </c>
      <c r="E4564">
        <f t="shared" ca="1" si="2431"/>
        <v>12</v>
      </c>
      <c r="F4564">
        <f t="shared" ca="1" si="2432"/>
        <v>6</v>
      </c>
      <c r="G4564" t="str">
        <f t="shared" ca="1" si="2447"/>
        <v>S11</v>
      </c>
      <c r="H4564" t="str">
        <f t="shared" ca="1" si="2448"/>
        <v>S115</v>
      </c>
      <c r="I4564">
        <f ca="1">VLOOKUP(D4564,PRC!$A$2:$B$21,2,0)*E4564</f>
        <v>240000</v>
      </c>
      <c r="J4564">
        <f t="shared" ca="1" si="2433"/>
        <v>220796</v>
      </c>
      <c r="K4564">
        <f ca="1">VLOOKUP(D4564,PRC!$A$1:$C$21,3,0)*E4564</f>
        <v>127200</v>
      </c>
      <c r="L4564">
        <f t="shared" ca="1" si="2434"/>
        <v>34000</v>
      </c>
      <c r="M4564">
        <f t="shared" ca="1" si="2435"/>
        <v>2000</v>
      </c>
      <c r="N4564">
        <f t="shared" ca="1" si="2436"/>
        <v>38000</v>
      </c>
      <c r="O4564">
        <f t="shared" ca="1" si="2437"/>
        <v>12000</v>
      </c>
      <c r="P4564">
        <f t="shared" ca="1" si="2449"/>
        <v>7596</v>
      </c>
      <c r="Q4564">
        <f ca="1">IF(P4564&gt;0,1,0)</f>
        <v>1</v>
      </c>
      <c r="R4564">
        <f t="shared" ca="1" si="2438"/>
        <v>8</v>
      </c>
      <c r="S4564">
        <f t="shared" ca="1" si="2439"/>
        <v>14</v>
      </c>
      <c r="T4564">
        <f t="shared" ca="1" si="2440"/>
        <v>1</v>
      </c>
      <c r="U4564">
        <f t="shared" ca="1" si="2441"/>
        <v>16</v>
      </c>
      <c r="V4564">
        <f t="shared" ca="1" si="2442"/>
        <v>5</v>
      </c>
      <c r="X4564">
        <f t="shared" si="2444"/>
        <v>4564</v>
      </c>
      <c r="Y4564">
        <f t="shared" si="2445"/>
        <v>4452</v>
      </c>
      <c r="Z4564">
        <f t="shared" si="2446"/>
        <v>4453</v>
      </c>
      <c r="AA4564">
        <f t="shared" si="2443"/>
        <v>4951</v>
      </c>
      <c r="AB4564">
        <f t="shared" si="2454"/>
        <v>500</v>
      </c>
      <c r="AM4564" t="str">
        <f t="shared" si="2455"/>
        <v>201905LP</v>
      </c>
      <c r="AN4564">
        <f t="shared" ca="1" si="2451"/>
        <v>8.0016666666666616</v>
      </c>
      <c r="AO4564">
        <f t="shared" ca="1" si="2452"/>
        <v>14.166666666666666</v>
      </c>
      <c r="AP4564">
        <f t="shared" ca="1" si="2456"/>
        <v>0.83333333333333337</v>
      </c>
      <c r="AQ4564">
        <f t="shared" ca="1" si="2457"/>
        <v>15.833333333333332</v>
      </c>
      <c r="AR4564">
        <f t="shared" ca="1" si="2458"/>
        <v>5</v>
      </c>
      <c r="AS4564">
        <f ca="1">P4564/J4564</f>
        <v>3.4402797152122321E-2</v>
      </c>
    </row>
    <row r="4565" spans="1:45" x14ac:dyDescent="0.4">
      <c r="A4565">
        <f t="shared" si="2453"/>
        <v>201905</v>
      </c>
      <c r="B4565" t="s">
        <v>560</v>
      </c>
      <c r="C4565" t="s">
        <v>647</v>
      </c>
      <c r="D4565" t="str">
        <f t="shared" ca="1" si="2450"/>
        <v>I109</v>
      </c>
      <c r="E4565">
        <f t="shared" ca="1" si="2431"/>
        <v>28</v>
      </c>
      <c r="F4565">
        <f t="shared" ca="1" si="2432"/>
        <v>8</v>
      </c>
      <c r="G4565" t="str">
        <f t="shared" ca="1" si="2447"/>
        <v>S11</v>
      </c>
      <c r="H4565" t="str">
        <f t="shared" ca="1" si="2448"/>
        <v>S113</v>
      </c>
      <c r="I4565">
        <f ca="1">VLOOKUP(D4565,PRC!$A$2:$B$21,2,0)*E4565</f>
        <v>14000000</v>
      </c>
      <c r="J4565">
        <f t="shared" ca="1" si="2433"/>
        <v>12879996</v>
      </c>
      <c r="K4565">
        <f ca="1">VLOOKUP(D4565,PRC!$A$1:$C$21,3,0)*E4565</f>
        <v>5600000</v>
      </c>
      <c r="L4565">
        <f t="shared" ca="1" si="2434"/>
        <v>1540000</v>
      </c>
      <c r="M4565">
        <f t="shared" ca="1" si="2435"/>
        <v>280000</v>
      </c>
      <c r="N4565">
        <f t="shared" ca="1" si="2436"/>
        <v>1820000</v>
      </c>
      <c r="O4565">
        <f t="shared" ca="1" si="2437"/>
        <v>700000</v>
      </c>
      <c r="P4565">
        <f t="shared" ca="1" si="2449"/>
        <v>2939996</v>
      </c>
      <c r="Q4565">
        <f ca="1">IF(P4565&gt;0,1,0)</f>
        <v>1</v>
      </c>
      <c r="R4565">
        <f t="shared" ca="1" si="2438"/>
        <v>8</v>
      </c>
      <c r="S4565">
        <f t="shared" ca="1" si="2439"/>
        <v>11</v>
      </c>
      <c r="T4565">
        <f t="shared" ca="1" si="2440"/>
        <v>2</v>
      </c>
      <c r="U4565">
        <f t="shared" ca="1" si="2441"/>
        <v>13</v>
      </c>
      <c r="V4565">
        <f t="shared" ca="1" si="2442"/>
        <v>5</v>
      </c>
      <c r="X4565">
        <f t="shared" si="2444"/>
        <v>4565</v>
      </c>
      <c r="Y4565">
        <f t="shared" si="2445"/>
        <v>4452</v>
      </c>
      <c r="Z4565">
        <f t="shared" si="2446"/>
        <v>4453</v>
      </c>
      <c r="AA4565">
        <f t="shared" si="2443"/>
        <v>4951</v>
      </c>
      <c r="AB4565">
        <f t="shared" si="2454"/>
        <v>500</v>
      </c>
      <c r="AM4565" t="str">
        <f t="shared" si="2455"/>
        <v>201905LP</v>
      </c>
      <c r="AN4565">
        <f t="shared" ca="1" si="2451"/>
        <v>8.0000285714285742</v>
      </c>
      <c r="AO4565">
        <f t="shared" ca="1" si="2452"/>
        <v>11</v>
      </c>
      <c r="AP4565">
        <f t="shared" ca="1" si="2456"/>
        <v>2</v>
      </c>
      <c r="AQ4565">
        <f t="shared" ca="1" si="2457"/>
        <v>13</v>
      </c>
      <c r="AR4565">
        <f t="shared" ca="1" si="2458"/>
        <v>5</v>
      </c>
      <c r="AS4565">
        <f ca="1">P4565/J4565</f>
        <v>0.22826062989460555</v>
      </c>
    </row>
    <row r="4566" spans="1:45" x14ac:dyDescent="0.4">
      <c r="A4566">
        <f t="shared" si="2453"/>
        <v>201905</v>
      </c>
      <c r="B4566" t="s">
        <v>561</v>
      </c>
      <c r="C4566" t="s">
        <v>647</v>
      </c>
      <c r="D4566" t="str">
        <f t="shared" ca="1" si="2450"/>
        <v>I120</v>
      </c>
      <c r="E4566">
        <f t="shared" ca="1" si="2431"/>
        <v>30</v>
      </c>
      <c r="F4566">
        <f t="shared" ca="1" si="2432"/>
        <v>8</v>
      </c>
      <c r="G4566" t="str">
        <f t="shared" ca="1" si="2447"/>
        <v>S11</v>
      </c>
      <c r="H4566" t="str">
        <f t="shared" ca="1" si="2448"/>
        <v>S110</v>
      </c>
      <c r="I4566">
        <f ca="1">VLOOKUP(D4566,PRC!$A$2:$B$21,2,0)*E4566</f>
        <v>129000000</v>
      </c>
      <c r="J4566">
        <f t="shared" ca="1" si="2433"/>
        <v>118679996</v>
      </c>
      <c r="K4566">
        <f ca="1">VLOOKUP(D4566,PRC!$A$1:$C$21,3,0)*E4566</f>
        <v>58050000</v>
      </c>
      <c r="L4566">
        <f t="shared" ca="1" si="2434"/>
        <v>16770000</v>
      </c>
      <c r="M4566">
        <f t="shared" ca="1" si="2435"/>
        <v>1290000</v>
      </c>
      <c r="N4566">
        <f t="shared" ca="1" si="2436"/>
        <v>18060000</v>
      </c>
      <c r="O4566">
        <f t="shared" ca="1" si="2437"/>
        <v>12900000</v>
      </c>
      <c r="P4566">
        <f t="shared" ca="1" si="2449"/>
        <v>11609996</v>
      </c>
      <c r="Q4566">
        <f ca="1">IF(P4566&gt;0,1,0)</f>
        <v>1</v>
      </c>
      <c r="R4566">
        <f t="shared" ca="1" si="2438"/>
        <v>8</v>
      </c>
      <c r="S4566">
        <f t="shared" ca="1" si="2439"/>
        <v>13</v>
      </c>
      <c r="T4566">
        <f t="shared" ca="1" si="2440"/>
        <v>1</v>
      </c>
      <c r="U4566">
        <f t="shared" ca="1" si="2441"/>
        <v>14</v>
      </c>
      <c r="V4566">
        <f t="shared" ca="1" si="2442"/>
        <v>10</v>
      </c>
      <c r="X4566">
        <f t="shared" si="2444"/>
        <v>4566</v>
      </c>
      <c r="Y4566">
        <f t="shared" si="2445"/>
        <v>4452</v>
      </c>
      <c r="Z4566">
        <f t="shared" si="2446"/>
        <v>4453</v>
      </c>
      <c r="AA4566">
        <f t="shared" si="2443"/>
        <v>4951</v>
      </c>
      <c r="AB4566">
        <f t="shared" si="2454"/>
        <v>500</v>
      </c>
      <c r="AM4566" t="str">
        <f t="shared" si="2455"/>
        <v>201905LP</v>
      </c>
      <c r="AN4566">
        <f t="shared" ca="1" si="2451"/>
        <v>8.0000031007751993</v>
      </c>
      <c r="AO4566">
        <f t="shared" ca="1" si="2452"/>
        <v>13</v>
      </c>
      <c r="AP4566">
        <f t="shared" ca="1" si="2456"/>
        <v>1</v>
      </c>
      <c r="AQ4566">
        <f t="shared" ca="1" si="2457"/>
        <v>14.000000000000002</v>
      </c>
      <c r="AR4566">
        <f t="shared" ca="1" si="2458"/>
        <v>10</v>
      </c>
      <c r="AS4566">
        <f ca="1">P4566/J4566</f>
        <v>9.7826056549580612E-2</v>
      </c>
    </row>
    <row r="4567" spans="1:45" x14ac:dyDescent="0.4">
      <c r="A4567">
        <f t="shared" si="2453"/>
        <v>201905</v>
      </c>
      <c r="B4567" t="s">
        <v>562</v>
      </c>
      <c r="C4567" t="s">
        <v>647</v>
      </c>
      <c r="D4567" t="str">
        <f t="shared" ca="1" si="2450"/>
        <v>I115</v>
      </c>
      <c r="E4567">
        <f t="shared" ca="1" si="2431"/>
        <v>12</v>
      </c>
      <c r="F4567">
        <f t="shared" ca="1" si="2432"/>
        <v>10</v>
      </c>
      <c r="G4567" t="str">
        <f t="shared" ca="1" si="2447"/>
        <v>S10</v>
      </c>
      <c r="H4567" t="str">
        <f t="shared" ca="1" si="2448"/>
        <v>S102</v>
      </c>
      <c r="I4567">
        <f ca="1">VLOOKUP(D4567,PRC!$A$2:$B$21,2,0)*E4567</f>
        <v>60000</v>
      </c>
      <c r="J4567">
        <f t="shared" ca="1" si="2433"/>
        <v>53996</v>
      </c>
      <c r="K4567">
        <f ca="1">VLOOKUP(D4567,PRC!$A$1:$C$21,3,0)*E4567</f>
        <v>28800</v>
      </c>
      <c r="L4567">
        <f t="shared" ca="1" si="2434"/>
        <v>8000</v>
      </c>
      <c r="M4567">
        <f t="shared" ca="1" si="2435"/>
        <v>1000</v>
      </c>
      <c r="N4567">
        <f t="shared" ca="1" si="2436"/>
        <v>10000</v>
      </c>
      <c r="O4567">
        <f t="shared" ca="1" si="2437"/>
        <v>5000</v>
      </c>
      <c r="P4567">
        <f t="shared" ca="1" si="2449"/>
        <v>1196</v>
      </c>
      <c r="Q4567">
        <f ca="1">IF(P4567&gt;0,1,0)</f>
        <v>1</v>
      </c>
      <c r="R4567">
        <f t="shared" ca="1" si="2438"/>
        <v>10</v>
      </c>
      <c r="S4567">
        <f t="shared" ca="1" si="2439"/>
        <v>13</v>
      </c>
      <c r="T4567">
        <f t="shared" ca="1" si="2440"/>
        <v>1</v>
      </c>
      <c r="U4567">
        <f t="shared" ca="1" si="2441"/>
        <v>17</v>
      </c>
      <c r="V4567">
        <f t="shared" ca="1" si="2442"/>
        <v>8</v>
      </c>
      <c r="X4567">
        <f t="shared" si="2444"/>
        <v>4567</v>
      </c>
      <c r="Y4567">
        <f t="shared" si="2445"/>
        <v>4452</v>
      </c>
      <c r="Z4567">
        <f t="shared" si="2446"/>
        <v>4453</v>
      </c>
      <c r="AA4567">
        <f t="shared" si="2443"/>
        <v>4951</v>
      </c>
      <c r="AB4567">
        <f t="shared" si="2454"/>
        <v>500</v>
      </c>
      <c r="AM4567" t="str">
        <f t="shared" si="2455"/>
        <v>201905LP</v>
      </c>
      <c r="AN4567">
        <f t="shared" ca="1" si="2451"/>
        <v>10.006666666666664</v>
      </c>
      <c r="AO4567">
        <f t="shared" ca="1" si="2452"/>
        <v>13.333333333333334</v>
      </c>
      <c r="AP4567">
        <f t="shared" ca="1" si="2456"/>
        <v>1.6666666666666667</v>
      </c>
      <c r="AQ4567">
        <f t="shared" ca="1" si="2457"/>
        <v>16.666666666666664</v>
      </c>
      <c r="AR4567">
        <f t="shared" ca="1" si="2458"/>
        <v>8.3333333333333321</v>
      </c>
      <c r="AS4567">
        <f ca="1">P4567/J4567</f>
        <v>2.2149788873249872E-2</v>
      </c>
    </row>
    <row r="4568" spans="1:45" x14ac:dyDescent="0.4">
      <c r="A4568">
        <f t="shared" si="2453"/>
        <v>201905</v>
      </c>
      <c r="B4568" t="s">
        <v>563</v>
      </c>
      <c r="C4568" t="s">
        <v>647</v>
      </c>
      <c r="D4568" t="str">
        <f t="shared" ca="1" si="2450"/>
        <v>I120</v>
      </c>
      <c r="E4568">
        <f t="shared" ca="1" si="2431"/>
        <v>13</v>
      </c>
      <c r="F4568">
        <f t="shared" ca="1" si="2432"/>
        <v>10</v>
      </c>
      <c r="G4568" t="str">
        <f t="shared" ca="1" si="2447"/>
        <v>S11</v>
      </c>
      <c r="H4568" t="str">
        <f t="shared" ca="1" si="2448"/>
        <v>S115</v>
      </c>
      <c r="I4568">
        <f ca="1">VLOOKUP(D4568,PRC!$A$2:$B$21,2,0)*E4568</f>
        <v>55900000</v>
      </c>
      <c r="J4568">
        <f t="shared" ca="1" si="2433"/>
        <v>51427996</v>
      </c>
      <c r="K4568">
        <f ca="1">VLOOKUP(D4568,PRC!$A$1:$C$21,3,0)*E4568</f>
        <v>25155000</v>
      </c>
      <c r="L4568">
        <f t="shared" ca="1" si="2434"/>
        <v>5590000</v>
      </c>
      <c r="M4568">
        <f t="shared" ca="1" si="2435"/>
        <v>1118000</v>
      </c>
      <c r="N4568">
        <f t="shared" ca="1" si="2436"/>
        <v>10062000</v>
      </c>
      <c r="O4568">
        <f t="shared" ca="1" si="2437"/>
        <v>5590000</v>
      </c>
      <c r="P4568">
        <f t="shared" ca="1" si="2449"/>
        <v>3912996</v>
      </c>
      <c r="Q4568">
        <f ca="1">IF(P4568&gt;0,1,0)</f>
        <v>1</v>
      </c>
      <c r="R4568">
        <f t="shared" ca="1" si="2438"/>
        <v>8</v>
      </c>
      <c r="S4568">
        <f t="shared" ca="1" si="2439"/>
        <v>10</v>
      </c>
      <c r="T4568">
        <f t="shared" ca="1" si="2440"/>
        <v>2</v>
      </c>
      <c r="U4568">
        <f t="shared" ca="1" si="2441"/>
        <v>18</v>
      </c>
      <c r="V4568">
        <f t="shared" ca="1" si="2442"/>
        <v>10</v>
      </c>
      <c r="X4568">
        <f t="shared" si="2444"/>
        <v>4568</v>
      </c>
      <c r="Y4568">
        <f t="shared" si="2445"/>
        <v>4452</v>
      </c>
      <c r="Z4568">
        <f t="shared" si="2446"/>
        <v>4453</v>
      </c>
      <c r="AA4568">
        <f t="shared" si="2443"/>
        <v>4951</v>
      </c>
      <c r="AB4568">
        <f t="shared" si="2454"/>
        <v>500</v>
      </c>
      <c r="AM4568" t="str">
        <f t="shared" si="2455"/>
        <v>201905LP</v>
      </c>
      <c r="AN4568">
        <f t="shared" ca="1" si="2451"/>
        <v>8.0000071556350587</v>
      </c>
      <c r="AO4568">
        <f t="shared" ca="1" si="2452"/>
        <v>10</v>
      </c>
      <c r="AP4568">
        <f t="shared" ca="1" si="2456"/>
        <v>2</v>
      </c>
      <c r="AQ4568">
        <f t="shared" ca="1" si="2457"/>
        <v>18</v>
      </c>
      <c r="AR4568">
        <f t="shared" ca="1" si="2458"/>
        <v>10</v>
      </c>
      <c r="AS4568">
        <f ca="1">P4568/J4568</f>
        <v>7.6086884661031709E-2</v>
      </c>
    </row>
    <row r="4569" spans="1:45" x14ac:dyDescent="0.4">
      <c r="A4569">
        <f t="shared" si="2453"/>
        <v>201905</v>
      </c>
      <c r="B4569" t="s">
        <v>564</v>
      </c>
      <c r="C4569" t="s">
        <v>647</v>
      </c>
      <c r="D4569" t="str">
        <f t="shared" ca="1" si="2450"/>
        <v>I106</v>
      </c>
      <c r="E4569">
        <f t="shared" ca="1" si="2431"/>
        <v>16</v>
      </c>
      <c r="F4569">
        <f t="shared" ca="1" si="2432"/>
        <v>6</v>
      </c>
      <c r="G4569" t="str">
        <f t="shared" ca="1" si="2447"/>
        <v>S11</v>
      </c>
      <c r="H4569" t="str">
        <f t="shared" ca="1" si="2448"/>
        <v>S117</v>
      </c>
      <c r="I4569">
        <f ca="1">VLOOKUP(D4569,PRC!$A$2:$B$21,2,0)*E4569</f>
        <v>320000</v>
      </c>
      <c r="J4569">
        <f t="shared" ca="1" si="2433"/>
        <v>294396</v>
      </c>
      <c r="K4569">
        <f ca="1">VLOOKUP(D4569,PRC!$A$1:$C$21,3,0)*E4569</f>
        <v>169600</v>
      </c>
      <c r="L4569">
        <f t="shared" ca="1" si="2434"/>
        <v>48000</v>
      </c>
      <c r="M4569">
        <f t="shared" ca="1" si="2435"/>
        <v>3000</v>
      </c>
      <c r="N4569">
        <f t="shared" ca="1" si="2436"/>
        <v>61000</v>
      </c>
      <c r="O4569">
        <f t="shared" ca="1" si="2437"/>
        <v>22000</v>
      </c>
      <c r="P4569">
        <f t="shared" ca="1" si="2449"/>
        <v>-9204</v>
      </c>
      <c r="Q4569">
        <f ca="1">IF(P4569&gt;0,1,0)</f>
        <v>0</v>
      </c>
      <c r="R4569">
        <f t="shared" ca="1" si="2438"/>
        <v>8</v>
      </c>
      <c r="S4569">
        <f t="shared" ca="1" si="2439"/>
        <v>15</v>
      </c>
      <c r="T4569">
        <f t="shared" ca="1" si="2440"/>
        <v>1</v>
      </c>
      <c r="U4569">
        <f t="shared" ca="1" si="2441"/>
        <v>19</v>
      </c>
      <c r="V4569">
        <f t="shared" ca="1" si="2442"/>
        <v>7</v>
      </c>
      <c r="X4569">
        <f t="shared" si="2444"/>
        <v>4569</v>
      </c>
      <c r="Y4569">
        <f t="shared" si="2445"/>
        <v>4452</v>
      </c>
      <c r="Z4569">
        <f t="shared" si="2446"/>
        <v>4453</v>
      </c>
      <c r="AA4569">
        <f t="shared" si="2443"/>
        <v>4951</v>
      </c>
      <c r="AB4569">
        <f t="shared" si="2454"/>
        <v>500</v>
      </c>
      <c r="AM4569" t="str">
        <f t="shared" si="2455"/>
        <v>201905LP</v>
      </c>
      <c r="AN4569">
        <f t="shared" ca="1" si="2451"/>
        <v>8.0012500000000042</v>
      </c>
      <c r="AO4569">
        <f t="shared" ca="1" si="2452"/>
        <v>15</v>
      </c>
      <c r="AP4569">
        <f t="shared" ca="1" si="2456"/>
        <v>0.9375</v>
      </c>
      <c r="AQ4569">
        <f t="shared" ca="1" si="2457"/>
        <v>19.0625</v>
      </c>
      <c r="AR4569">
        <f t="shared" ca="1" si="2458"/>
        <v>6.8750000000000009</v>
      </c>
      <c r="AS4569">
        <f ca="1">P4569/J4569</f>
        <v>-3.1264011739289936E-2</v>
      </c>
    </row>
    <row r="4570" spans="1:45" x14ac:dyDescent="0.4">
      <c r="A4570">
        <f t="shared" si="2453"/>
        <v>201905</v>
      </c>
      <c r="B4570" t="s">
        <v>565</v>
      </c>
      <c r="C4570" t="s">
        <v>647</v>
      </c>
      <c r="D4570" t="str">
        <f t="shared" ca="1" si="2450"/>
        <v>I120</v>
      </c>
      <c r="E4570">
        <f t="shared" ca="1" si="2431"/>
        <v>15</v>
      </c>
      <c r="F4570">
        <f t="shared" ca="1" si="2432"/>
        <v>6</v>
      </c>
      <c r="G4570" t="str">
        <f t="shared" ca="1" si="2447"/>
        <v>S11</v>
      </c>
      <c r="H4570" t="str">
        <f t="shared" ca="1" si="2448"/>
        <v>S117</v>
      </c>
      <c r="I4570">
        <f ca="1">VLOOKUP(D4570,PRC!$A$2:$B$21,2,0)*E4570</f>
        <v>64500000</v>
      </c>
      <c r="J4570">
        <f t="shared" ca="1" si="2433"/>
        <v>59339996</v>
      </c>
      <c r="K4570">
        <f ca="1">VLOOKUP(D4570,PRC!$A$1:$C$21,3,0)*E4570</f>
        <v>29025000</v>
      </c>
      <c r="L4570">
        <f t="shared" ca="1" si="2434"/>
        <v>9030000</v>
      </c>
      <c r="M4570">
        <f t="shared" ca="1" si="2435"/>
        <v>645000</v>
      </c>
      <c r="N4570">
        <f t="shared" ca="1" si="2436"/>
        <v>7740000</v>
      </c>
      <c r="O4570">
        <f t="shared" ca="1" si="2437"/>
        <v>3870000</v>
      </c>
      <c r="P4570">
        <f t="shared" ca="1" si="2449"/>
        <v>9029996</v>
      </c>
      <c r="Q4570">
        <f ca="1">IF(P4570&gt;0,1,0)</f>
        <v>1</v>
      </c>
      <c r="R4570">
        <f t="shared" ca="1" si="2438"/>
        <v>8</v>
      </c>
      <c r="S4570">
        <f t="shared" ca="1" si="2439"/>
        <v>14</v>
      </c>
      <c r="T4570">
        <f t="shared" ca="1" si="2440"/>
        <v>1</v>
      </c>
      <c r="U4570">
        <f t="shared" ca="1" si="2441"/>
        <v>12</v>
      </c>
      <c r="V4570">
        <f t="shared" ca="1" si="2442"/>
        <v>6</v>
      </c>
      <c r="X4570">
        <f t="shared" si="2444"/>
        <v>4570</v>
      </c>
      <c r="Y4570">
        <f t="shared" si="2445"/>
        <v>4452</v>
      </c>
      <c r="Z4570">
        <f t="shared" si="2446"/>
        <v>4453</v>
      </c>
      <c r="AA4570">
        <f t="shared" si="2443"/>
        <v>4951</v>
      </c>
      <c r="AB4570">
        <f t="shared" si="2454"/>
        <v>500</v>
      </c>
      <c r="AM4570" t="str">
        <f t="shared" si="2455"/>
        <v>201905LP</v>
      </c>
      <c r="AN4570">
        <f t="shared" ca="1" si="2451"/>
        <v>8.0000062015503914</v>
      </c>
      <c r="AO4570">
        <f t="shared" ca="1" si="2452"/>
        <v>14.000000000000002</v>
      </c>
      <c r="AP4570">
        <f t="shared" ca="1" si="2456"/>
        <v>1</v>
      </c>
      <c r="AQ4570">
        <f t="shared" ca="1" si="2457"/>
        <v>12</v>
      </c>
      <c r="AR4570">
        <f t="shared" ca="1" si="2458"/>
        <v>6</v>
      </c>
      <c r="AS4570">
        <f ca="1">P4570/J4570</f>
        <v>0.15217385589308094</v>
      </c>
    </row>
    <row r="4571" spans="1:45" x14ac:dyDescent="0.4">
      <c r="A4571">
        <f t="shared" si="2453"/>
        <v>201905</v>
      </c>
      <c r="B4571" t="s">
        <v>566</v>
      </c>
      <c r="C4571" t="s">
        <v>647</v>
      </c>
      <c r="D4571" t="str">
        <f t="shared" ca="1" si="2450"/>
        <v>I113</v>
      </c>
      <c r="E4571">
        <f t="shared" ca="1" si="2431"/>
        <v>27</v>
      </c>
      <c r="F4571">
        <f t="shared" ca="1" si="2432"/>
        <v>7</v>
      </c>
      <c r="G4571" t="str">
        <f t="shared" ca="1" si="2447"/>
        <v>S11</v>
      </c>
      <c r="H4571" t="str">
        <f t="shared" ca="1" si="2448"/>
        <v>S119</v>
      </c>
      <c r="I4571">
        <f ca="1">VLOOKUP(D4571,PRC!$A$2:$B$21,2,0)*E4571</f>
        <v>18090000</v>
      </c>
      <c r="J4571">
        <f t="shared" ca="1" si="2433"/>
        <v>17004596</v>
      </c>
      <c r="K4571">
        <f ca="1">VLOOKUP(D4571,PRC!$A$1:$C$21,3,0)*E4571</f>
        <v>8140500</v>
      </c>
      <c r="L4571">
        <f t="shared" ca="1" si="2434"/>
        <v>1809000</v>
      </c>
      <c r="M4571">
        <f t="shared" ca="1" si="2435"/>
        <v>543000</v>
      </c>
      <c r="N4571">
        <f t="shared" ca="1" si="2436"/>
        <v>2171000</v>
      </c>
      <c r="O4571">
        <f t="shared" ca="1" si="2437"/>
        <v>905000</v>
      </c>
      <c r="P4571">
        <f t="shared" ca="1" si="2449"/>
        <v>3436096</v>
      </c>
      <c r="Q4571">
        <f ca="1">IF(P4571&gt;0,1,0)</f>
        <v>1</v>
      </c>
      <c r="R4571">
        <f t="shared" ca="1" si="2438"/>
        <v>6</v>
      </c>
      <c r="S4571">
        <f t="shared" ca="1" si="2439"/>
        <v>10</v>
      </c>
      <c r="T4571">
        <f t="shared" ca="1" si="2440"/>
        <v>3</v>
      </c>
      <c r="U4571">
        <f t="shared" ca="1" si="2441"/>
        <v>12</v>
      </c>
      <c r="V4571">
        <f t="shared" ca="1" si="2442"/>
        <v>5</v>
      </c>
      <c r="X4571">
        <f t="shared" si="2444"/>
        <v>4571</v>
      </c>
      <c r="Y4571">
        <f t="shared" si="2445"/>
        <v>4452</v>
      </c>
      <c r="Z4571">
        <f t="shared" si="2446"/>
        <v>4453</v>
      </c>
      <c r="AA4571">
        <f t="shared" si="2443"/>
        <v>4951</v>
      </c>
      <c r="AB4571">
        <f t="shared" si="2454"/>
        <v>500</v>
      </c>
      <c r="AM4571" t="str">
        <f t="shared" si="2455"/>
        <v>201905LP</v>
      </c>
      <c r="AN4571">
        <f t="shared" ca="1" si="2451"/>
        <v>6.0000221116639052</v>
      </c>
      <c r="AO4571">
        <f t="shared" ca="1" si="2452"/>
        <v>10</v>
      </c>
      <c r="AP4571">
        <f t="shared" ca="1" si="2456"/>
        <v>3.001658374792703</v>
      </c>
      <c r="AQ4571">
        <f t="shared" ca="1" si="2457"/>
        <v>12.001105583195136</v>
      </c>
      <c r="AR4571">
        <f t="shared" ca="1" si="2458"/>
        <v>5.0027639579878391</v>
      </c>
      <c r="AS4571">
        <f ca="1">P4571/J4571</f>
        <v>0.20206866425994477</v>
      </c>
    </row>
    <row r="4572" spans="1:45" x14ac:dyDescent="0.4">
      <c r="A4572">
        <f t="shared" si="2453"/>
        <v>201905</v>
      </c>
      <c r="B4572" t="s">
        <v>567</v>
      </c>
      <c r="C4572" t="s">
        <v>647</v>
      </c>
      <c r="D4572" t="str">
        <f t="shared" ca="1" si="2450"/>
        <v>I118</v>
      </c>
      <c r="E4572">
        <f t="shared" ca="1" si="2431"/>
        <v>28</v>
      </c>
      <c r="F4572">
        <f t="shared" ca="1" si="2432"/>
        <v>8</v>
      </c>
      <c r="G4572" t="str">
        <f t="shared" ca="1" si="2447"/>
        <v>S11</v>
      </c>
      <c r="H4572" t="str">
        <f t="shared" ca="1" si="2448"/>
        <v>S114</v>
      </c>
      <c r="I4572">
        <f ca="1">VLOOKUP(D4572,PRC!$A$2:$B$21,2,0)*E4572</f>
        <v>14840000</v>
      </c>
      <c r="J4572">
        <f t="shared" ca="1" si="2433"/>
        <v>13355996</v>
      </c>
      <c r="K4572">
        <f ca="1">VLOOKUP(D4572,PRC!$A$1:$C$21,3,0)*E4572</f>
        <v>6232800</v>
      </c>
      <c r="L4572">
        <f t="shared" ca="1" si="2434"/>
        <v>1484000</v>
      </c>
      <c r="M4572">
        <f t="shared" ca="1" si="2435"/>
        <v>297000</v>
      </c>
      <c r="N4572">
        <f t="shared" ca="1" si="2436"/>
        <v>2078000</v>
      </c>
      <c r="O4572">
        <f t="shared" ca="1" si="2437"/>
        <v>1187000</v>
      </c>
      <c r="P4572">
        <f t="shared" ca="1" si="2449"/>
        <v>2077196</v>
      </c>
      <c r="Q4572">
        <f ca="1">IF(P4572&gt;0,1,0)</f>
        <v>1</v>
      </c>
      <c r="R4572">
        <f t="shared" ca="1" si="2438"/>
        <v>10</v>
      </c>
      <c r="S4572">
        <f t="shared" ca="1" si="2439"/>
        <v>10</v>
      </c>
      <c r="T4572">
        <f t="shared" ca="1" si="2440"/>
        <v>2</v>
      </c>
      <c r="U4572">
        <f t="shared" ca="1" si="2441"/>
        <v>14</v>
      </c>
      <c r="V4572">
        <f t="shared" ca="1" si="2442"/>
        <v>8</v>
      </c>
      <c r="X4572">
        <f t="shared" si="2444"/>
        <v>4572</v>
      </c>
      <c r="Y4572">
        <f t="shared" si="2445"/>
        <v>4452</v>
      </c>
      <c r="Z4572">
        <f t="shared" si="2446"/>
        <v>4453</v>
      </c>
      <c r="AA4572">
        <f t="shared" si="2443"/>
        <v>4951</v>
      </c>
      <c r="AB4572">
        <f t="shared" si="2454"/>
        <v>500</v>
      </c>
      <c r="AM4572" t="str">
        <f t="shared" si="2455"/>
        <v>201905LP</v>
      </c>
      <c r="AN4572">
        <f t="shared" ca="1" si="2451"/>
        <v>10.000026954177898</v>
      </c>
      <c r="AO4572">
        <f t="shared" ca="1" si="2452"/>
        <v>10</v>
      </c>
      <c r="AP4572">
        <f t="shared" ca="1" si="2456"/>
        <v>2.0013477088948788</v>
      </c>
      <c r="AQ4572">
        <f t="shared" ca="1" si="2457"/>
        <v>14.002695417789756</v>
      </c>
      <c r="AR4572">
        <f t="shared" ca="1" si="2458"/>
        <v>7.9986522911051212</v>
      </c>
      <c r="AS4572">
        <f ca="1">P4572/J4572</f>
        <v>0.15552535355655991</v>
      </c>
    </row>
    <row r="4573" spans="1:45" x14ac:dyDescent="0.4">
      <c r="A4573">
        <f t="shared" si="2453"/>
        <v>201905</v>
      </c>
      <c r="B4573" t="s">
        <v>568</v>
      </c>
      <c r="C4573" t="s">
        <v>647</v>
      </c>
      <c r="D4573" t="str">
        <f t="shared" ca="1" si="2450"/>
        <v>I116</v>
      </c>
      <c r="E4573">
        <f t="shared" ca="1" si="2431"/>
        <v>29</v>
      </c>
      <c r="F4573">
        <f t="shared" ca="1" si="2432"/>
        <v>7</v>
      </c>
      <c r="G4573" t="str">
        <f t="shared" ca="1" si="2447"/>
        <v>S11</v>
      </c>
      <c r="H4573" t="str">
        <f t="shared" ca="1" si="2448"/>
        <v>S112</v>
      </c>
      <c r="I4573">
        <f ca="1">VLOOKUP(D4573,PRC!$A$2:$B$21,2,0)*E4573</f>
        <v>42340000</v>
      </c>
      <c r="J4573">
        <f t="shared" ca="1" si="2433"/>
        <v>39799596</v>
      </c>
      <c r="K4573">
        <f ca="1">VLOOKUP(D4573,PRC!$A$1:$C$21,3,0)*E4573</f>
        <v>25404000</v>
      </c>
      <c r="L4573">
        <f t="shared" ca="1" si="2434"/>
        <v>5504000</v>
      </c>
      <c r="M4573">
        <f t="shared" ca="1" si="2435"/>
        <v>423000</v>
      </c>
      <c r="N4573">
        <f t="shared" ca="1" si="2436"/>
        <v>7198000</v>
      </c>
      <c r="O4573">
        <f t="shared" ca="1" si="2437"/>
        <v>2117000</v>
      </c>
      <c r="P4573">
        <f t="shared" ca="1" si="2449"/>
        <v>-846404</v>
      </c>
      <c r="Q4573">
        <f ca="1">IF(P4573&gt;0,1,0)</f>
        <v>0</v>
      </c>
      <c r="R4573">
        <f t="shared" ca="1" si="2438"/>
        <v>6</v>
      </c>
      <c r="S4573">
        <f t="shared" ca="1" si="2439"/>
        <v>13</v>
      </c>
      <c r="T4573">
        <f t="shared" ca="1" si="2440"/>
        <v>1</v>
      </c>
      <c r="U4573">
        <f t="shared" ca="1" si="2441"/>
        <v>17</v>
      </c>
      <c r="V4573">
        <f t="shared" ca="1" si="2442"/>
        <v>5</v>
      </c>
      <c r="X4573">
        <f t="shared" si="2444"/>
        <v>4573</v>
      </c>
      <c r="Y4573">
        <f t="shared" si="2445"/>
        <v>4452</v>
      </c>
      <c r="Z4573">
        <f t="shared" si="2446"/>
        <v>4453</v>
      </c>
      <c r="AA4573">
        <f t="shared" si="2443"/>
        <v>4951</v>
      </c>
      <c r="AB4573">
        <f t="shared" si="2454"/>
        <v>500</v>
      </c>
      <c r="AM4573" t="str">
        <f t="shared" si="2455"/>
        <v>201905LP</v>
      </c>
      <c r="AN4573">
        <f t="shared" ca="1" si="2451"/>
        <v>6.0000094473311343</v>
      </c>
      <c r="AO4573">
        <f t="shared" ca="1" si="2452"/>
        <v>12.999527633443552</v>
      </c>
      <c r="AP4573">
        <f t="shared" ca="1" si="2456"/>
        <v>0.99905526688710433</v>
      </c>
      <c r="AQ4573">
        <f t="shared" ca="1" si="2457"/>
        <v>17.000472366556448</v>
      </c>
      <c r="AR4573">
        <f t="shared" ca="1" si="2458"/>
        <v>5</v>
      </c>
      <c r="AS4573">
        <f ca="1">P4573/J4573</f>
        <v>-2.1266648033311696E-2</v>
      </c>
    </row>
    <row r="4574" spans="1:45" x14ac:dyDescent="0.4">
      <c r="A4574">
        <f t="shared" si="2453"/>
        <v>201905</v>
      </c>
      <c r="B4574" t="s">
        <v>569</v>
      </c>
      <c r="C4574" t="s">
        <v>647</v>
      </c>
      <c r="D4574" t="str">
        <f t="shared" ca="1" si="2450"/>
        <v>I105</v>
      </c>
      <c r="E4574">
        <f t="shared" ca="1" si="2431"/>
        <v>21</v>
      </c>
      <c r="F4574">
        <f t="shared" ca="1" si="2432"/>
        <v>9</v>
      </c>
      <c r="G4574" t="str">
        <f t="shared" ca="1" si="2447"/>
        <v>S11</v>
      </c>
      <c r="H4574" t="str">
        <f t="shared" ca="1" si="2448"/>
        <v>S116</v>
      </c>
      <c r="I4574">
        <f ca="1">VLOOKUP(D4574,PRC!$A$2:$B$21,2,0)*E4574</f>
        <v>2100000</v>
      </c>
      <c r="J4574">
        <f t="shared" ca="1" si="2433"/>
        <v>1931996</v>
      </c>
      <c r="K4574">
        <f ca="1">VLOOKUP(D4574,PRC!$A$1:$C$21,3,0)*E4574</f>
        <v>1239000</v>
      </c>
      <c r="L4574">
        <f t="shared" ca="1" si="2434"/>
        <v>273000</v>
      </c>
      <c r="M4574">
        <f t="shared" ca="1" si="2435"/>
        <v>21000</v>
      </c>
      <c r="N4574">
        <f t="shared" ca="1" si="2436"/>
        <v>336000</v>
      </c>
      <c r="O4574">
        <f t="shared" ca="1" si="2437"/>
        <v>105000</v>
      </c>
      <c r="P4574">
        <f t="shared" ca="1" si="2449"/>
        <v>-42004</v>
      </c>
      <c r="Q4574">
        <f ca="1">IF(P4574&gt;0,1,0)</f>
        <v>0</v>
      </c>
      <c r="R4574">
        <f t="shared" ca="1" si="2438"/>
        <v>8</v>
      </c>
      <c r="S4574">
        <f t="shared" ca="1" si="2439"/>
        <v>13</v>
      </c>
      <c r="T4574">
        <f t="shared" ca="1" si="2440"/>
        <v>1</v>
      </c>
      <c r="U4574">
        <f t="shared" ca="1" si="2441"/>
        <v>16</v>
      </c>
      <c r="V4574">
        <f t="shared" ca="1" si="2442"/>
        <v>5</v>
      </c>
      <c r="X4574">
        <f t="shared" si="2444"/>
        <v>4574</v>
      </c>
      <c r="Y4574">
        <f t="shared" si="2445"/>
        <v>4452</v>
      </c>
      <c r="Z4574">
        <f t="shared" si="2446"/>
        <v>4453</v>
      </c>
      <c r="AA4574">
        <f t="shared" si="2443"/>
        <v>4951</v>
      </c>
      <c r="AB4574">
        <f t="shared" si="2454"/>
        <v>500</v>
      </c>
      <c r="AM4574" t="str">
        <f t="shared" si="2455"/>
        <v>201905LP</v>
      </c>
      <c r="AN4574">
        <f t="shared" ca="1" si="2451"/>
        <v>8.0001904761904719</v>
      </c>
      <c r="AO4574">
        <f t="shared" ca="1" si="2452"/>
        <v>13</v>
      </c>
      <c r="AP4574">
        <f t="shared" ca="1" si="2456"/>
        <v>1</v>
      </c>
      <c r="AQ4574">
        <f t="shared" ca="1" si="2457"/>
        <v>16</v>
      </c>
      <c r="AR4574">
        <f t="shared" ca="1" si="2458"/>
        <v>5</v>
      </c>
      <c r="AS4574">
        <f ca="1">P4574/J4574</f>
        <v>-2.1741245841088698E-2</v>
      </c>
    </row>
    <row r="4575" spans="1:45" x14ac:dyDescent="0.4">
      <c r="A4575">
        <f t="shared" si="2453"/>
        <v>201905</v>
      </c>
      <c r="B4575" t="s">
        <v>570</v>
      </c>
      <c r="C4575" t="s">
        <v>647</v>
      </c>
      <c r="D4575" t="str">
        <f t="shared" ca="1" si="2450"/>
        <v>I112</v>
      </c>
      <c r="E4575">
        <f t="shared" ca="1" si="2431"/>
        <v>28</v>
      </c>
      <c r="F4575">
        <f t="shared" ca="1" si="2432"/>
        <v>7</v>
      </c>
      <c r="G4575" t="str">
        <f t="shared" ca="1" si="2447"/>
        <v>S10</v>
      </c>
      <c r="H4575" t="str">
        <f t="shared" ca="1" si="2448"/>
        <v>S108</v>
      </c>
      <c r="I4575">
        <f ca="1">VLOOKUP(D4575,PRC!$A$2:$B$21,2,0)*E4575</f>
        <v>1820000</v>
      </c>
      <c r="J4575">
        <f t="shared" ca="1" si="2433"/>
        <v>1637996</v>
      </c>
      <c r="K4575">
        <f ca="1">VLOOKUP(D4575,PRC!$A$1:$C$21,3,0)*E4575</f>
        <v>910000</v>
      </c>
      <c r="L4575">
        <f t="shared" ca="1" si="2434"/>
        <v>273000</v>
      </c>
      <c r="M4575">
        <f t="shared" ca="1" si="2435"/>
        <v>18000</v>
      </c>
      <c r="N4575">
        <f t="shared" ca="1" si="2436"/>
        <v>273000</v>
      </c>
      <c r="O4575">
        <f t="shared" ca="1" si="2437"/>
        <v>109000</v>
      </c>
      <c r="P4575">
        <f t="shared" ca="1" si="2449"/>
        <v>54996</v>
      </c>
      <c r="Q4575">
        <f ca="1">IF(P4575&gt;0,1,0)</f>
        <v>1</v>
      </c>
      <c r="R4575">
        <f t="shared" ca="1" si="2438"/>
        <v>10</v>
      </c>
      <c r="S4575">
        <f t="shared" ca="1" si="2439"/>
        <v>15</v>
      </c>
      <c r="T4575">
        <f t="shared" ca="1" si="2440"/>
        <v>1</v>
      </c>
      <c r="U4575">
        <f t="shared" ca="1" si="2441"/>
        <v>15</v>
      </c>
      <c r="V4575">
        <f t="shared" ca="1" si="2442"/>
        <v>6</v>
      </c>
      <c r="X4575">
        <f t="shared" si="2444"/>
        <v>4575</v>
      </c>
      <c r="Y4575">
        <f t="shared" si="2445"/>
        <v>4452</v>
      </c>
      <c r="Z4575">
        <f t="shared" si="2446"/>
        <v>4453</v>
      </c>
      <c r="AA4575">
        <f t="shared" si="2443"/>
        <v>4951</v>
      </c>
      <c r="AB4575">
        <f t="shared" si="2454"/>
        <v>500</v>
      </c>
      <c r="AM4575" t="str">
        <f t="shared" si="2455"/>
        <v>201905LP</v>
      </c>
      <c r="AN4575">
        <f t="shared" ca="1" si="2451"/>
        <v>10.000219780219776</v>
      </c>
      <c r="AO4575">
        <f t="shared" ca="1" si="2452"/>
        <v>15</v>
      </c>
      <c r="AP4575">
        <f t="shared" ca="1" si="2456"/>
        <v>0.98901098901098894</v>
      </c>
      <c r="AQ4575">
        <f t="shared" ca="1" si="2457"/>
        <v>15</v>
      </c>
      <c r="AR4575">
        <f t="shared" ca="1" si="2458"/>
        <v>5.9890109890109891</v>
      </c>
      <c r="AS4575">
        <f ca="1">P4575/J4575</f>
        <v>3.3575173565747414E-2</v>
      </c>
    </row>
    <row r="4576" spans="1:45" x14ac:dyDescent="0.4">
      <c r="A4576">
        <f t="shared" si="2453"/>
        <v>201905</v>
      </c>
      <c r="B4576" t="s">
        <v>571</v>
      </c>
      <c r="C4576" t="s">
        <v>647</v>
      </c>
      <c r="D4576" t="str">
        <f t="shared" ca="1" si="2450"/>
        <v>I115</v>
      </c>
      <c r="E4576">
        <f t="shared" ca="1" si="2431"/>
        <v>28</v>
      </c>
      <c r="F4576">
        <f t="shared" ca="1" si="2432"/>
        <v>10</v>
      </c>
      <c r="G4576" t="str">
        <f t="shared" ca="1" si="2447"/>
        <v>S10</v>
      </c>
      <c r="H4576" t="str">
        <f t="shared" ca="1" si="2448"/>
        <v>S103</v>
      </c>
      <c r="I4576">
        <f ca="1">VLOOKUP(D4576,PRC!$A$2:$B$21,2,0)*E4576</f>
        <v>140000</v>
      </c>
      <c r="J4576">
        <f t="shared" ca="1" si="2433"/>
        <v>128796</v>
      </c>
      <c r="K4576">
        <f ca="1">VLOOKUP(D4576,PRC!$A$1:$C$21,3,0)*E4576</f>
        <v>67200</v>
      </c>
      <c r="L4576">
        <f t="shared" ca="1" si="2434"/>
        <v>20000</v>
      </c>
      <c r="M4576">
        <f t="shared" ca="1" si="2435"/>
        <v>3000</v>
      </c>
      <c r="N4576">
        <f t="shared" ca="1" si="2436"/>
        <v>15000</v>
      </c>
      <c r="O4576">
        <f t="shared" ca="1" si="2437"/>
        <v>14000</v>
      </c>
      <c r="P4576">
        <f t="shared" ca="1" si="2449"/>
        <v>9596</v>
      </c>
      <c r="Q4576">
        <f ca="1">IF(P4576&gt;0,1,0)</f>
        <v>1</v>
      </c>
      <c r="R4576">
        <f t="shared" ca="1" si="2438"/>
        <v>8</v>
      </c>
      <c r="S4576">
        <f t="shared" ca="1" si="2439"/>
        <v>14</v>
      </c>
      <c r="T4576">
        <f t="shared" ca="1" si="2440"/>
        <v>2</v>
      </c>
      <c r="U4576">
        <f t="shared" ca="1" si="2441"/>
        <v>11</v>
      </c>
      <c r="V4576">
        <f t="shared" ca="1" si="2442"/>
        <v>10</v>
      </c>
      <c r="X4576">
        <f t="shared" si="2444"/>
        <v>4576</v>
      </c>
      <c r="Y4576">
        <f t="shared" si="2445"/>
        <v>4452</v>
      </c>
      <c r="Z4576">
        <f t="shared" si="2446"/>
        <v>4453</v>
      </c>
      <c r="AA4576">
        <f t="shared" si="2443"/>
        <v>4951</v>
      </c>
      <c r="AB4576">
        <f t="shared" si="2454"/>
        <v>500</v>
      </c>
      <c r="AM4576" t="str">
        <f t="shared" si="2455"/>
        <v>201905LP</v>
      </c>
      <c r="AN4576">
        <f t="shared" ca="1" si="2451"/>
        <v>8.0028571428571453</v>
      </c>
      <c r="AO4576">
        <f t="shared" ca="1" si="2452"/>
        <v>14.285714285714285</v>
      </c>
      <c r="AP4576">
        <f t="shared" ca="1" si="2456"/>
        <v>2.1428571428571428</v>
      </c>
      <c r="AQ4576">
        <f t="shared" ca="1" si="2457"/>
        <v>10.714285714285714</v>
      </c>
      <c r="AR4576">
        <f t="shared" ca="1" si="2458"/>
        <v>10</v>
      </c>
      <c r="AS4576">
        <f ca="1">P4576/J4576</f>
        <v>7.4505419422963445E-2</v>
      </c>
    </row>
    <row r="4577" spans="1:45" x14ac:dyDescent="0.4">
      <c r="A4577">
        <f t="shared" si="2453"/>
        <v>201905</v>
      </c>
      <c r="B4577" t="s">
        <v>572</v>
      </c>
      <c r="C4577" t="s">
        <v>647</v>
      </c>
      <c r="D4577" t="str">
        <f t="shared" ca="1" si="2450"/>
        <v>I111</v>
      </c>
      <c r="E4577">
        <f t="shared" ca="1" si="2431"/>
        <v>30</v>
      </c>
      <c r="F4577">
        <f t="shared" ca="1" si="2432"/>
        <v>10</v>
      </c>
      <c r="G4577" t="str">
        <f t="shared" ca="1" si="2447"/>
        <v>S10</v>
      </c>
      <c r="H4577" t="str">
        <f t="shared" ca="1" si="2448"/>
        <v>S105</v>
      </c>
      <c r="I4577">
        <f ca="1">VLOOKUP(D4577,PRC!$A$2:$B$21,2,0)*E4577</f>
        <v>4500000</v>
      </c>
      <c r="J4577">
        <f t="shared" ca="1" si="2433"/>
        <v>4229996</v>
      </c>
      <c r="K4577">
        <f ca="1">VLOOKUP(D4577,PRC!$A$1:$C$21,3,0)*E4577</f>
        <v>2385000</v>
      </c>
      <c r="L4577">
        <f t="shared" ca="1" si="2434"/>
        <v>675000</v>
      </c>
      <c r="M4577">
        <f t="shared" ca="1" si="2435"/>
        <v>90000</v>
      </c>
      <c r="N4577">
        <f t="shared" ca="1" si="2436"/>
        <v>900000</v>
      </c>
      <c r="O4577">
        <f t="shared" ca="1" si="2437"/>
        <v>225000</v>
      </c>
      <c r="P4577">
        <f t="shared" ca="1" si="2449"/>
        <v>-45004</v>
      </c>
      <c r="Q4577">
        <f ca="1">IF(P4577&gt;0,1,0)</f>
        <v>0</v>
      </c>
      <c r="R4577">
        <f t="shared" ca="1" si="2438"/>
        <v>6</v>
      </c>
      <c r="S4577">
        <f t="shared" ca="1" si="2439"/>
        <v>15</v>
      </c>
      <c r="T4577">
        <f t="shared" ca="1" si="2440"/>
        <v>2</v>
      </c>
      <c r="U4577">
        <f t="shared" ca="1" si="2441"/>
        <v>20</v>
      </c>
      <c r="V4577">
        <f t="shared" ca="1" si="2442"/>
        <v>5</v>
      </c>
      <c r="X4577">
        <f t="shared" si="2444"/>
        <v>4577</v>
      </c>
      <c r="Y4577">
        <f t="shared" si="2445"/>
        <v>4452</v>
      </c>
      <c r="Z4577">
        <f t="shared" si="2446"/>
        <v>4453</v>
      </c>
      <c r="AA4577">
        <f t="shared" si="2443"/>
        <v>4951</v>
      </c>
      <c r="AB4577">
        <f t="shared" si="2454"/>
        <v>500</v>
      </c>
      <c r="AM4577" t="str">
        <f t="shared" si="2455"/>
        <v>201905LP</v>
      </c>
      <c r="AN4577">
        <f t="shared" ca="1" si="2451"/>
        <v>6.0000888888888877</v>
      </c>
      <c r="AO4577">
        <f t="shared" ca="1" si="2452"/>
        <v>15</v>
      </c>
      <c r="AP4577">
        <f t="shared" ca="1" si="2456"/>
        <v>2</v>
      </c>
      <c r="AQ4577">
        <f t="shared" ca="1" si="2457"/>
        <v>20</v>
      </c>
      <c r="AR4577">
        <f t="shared" ca="1" si="2458"/>
        <v>5</v>
      </c>
      <c r="AS4577">
        <f ca="1">P4577/J4577</f>
        <v>-1.0639253559577833E-2</v>
      </c>
    </row>
    <row r="4578" spans="1:45" x14ac:dyDescent="0.4">
      <c r="A4578">
        <f t="shared" si="2453"/>
        <v>201905</v>
      </c>
      <c r="B4578" t="s">
        <v>573</v>
      </c>
      <c r="C4578" t="s">
        <v>647</v>
      </c>
      <c r="D4578" t="str">
        <f t="shared" ca="1" si="2450"/>
        <v>I106</v>
      </c>
      <c r="E4578">
        <f t="shared" ca="1" si="2431"/>
        <v>19</v>
      </c>
      <c r="F4578">
        <f t="shared" ca="1" si="2432"/>
        <v>8</v>
      </c>
      <c r="G4578" t="str">
        <f t="shared" ca="1" si="2447"/>
        <v>S10</v>
      </c>
      <c r="H4578" t="str">
        <f t="shared" ca="1" si="2448"/>
        <v>S102</v>
      </c>
      <c r="I4578">
        <f ca="1">VLOOKUP(D4578,PRC!$A$2:$B$21,2,0)*E4578</f>
        <v>380000</v>
      </c>
      <c r="J4578">
        <f t="shared" ca="1" si="2433"/>
        <v>353396</v>
      </c>
      <c r="K4578">
        <f ca="1">VLOOKUP(D4578,PRC!$A$1:$C$21,3,0)*E4578</f>
        <v>201400</v>
      </c>
      <c r="L4578">
        <f t="shared" ca="1" si="2434"/>
        <v>53000</v>
      </c>
      <c r="M4578">
        <f t="shared" ca="1" si="2435"/>
        <v>8000</v>
      </c>
      <c r="N4578">
        <f t="shared" ca="1" si="2436"/>
        <v>68000</v>
      </c>
      <c r="O4578">
        <f t="shared" ca="1" si="2437"/>
        <v>23000</v>
      </c>
      <c r="P4578">
        <f t="shared" ca="1" si="2449"/>
        <v>-4</v>
      </c>
      <c r="Q4578">
        <f ca="1">IF(P4578&gt;0,1,0)</f>
        <v>0</v>
      </c>
      <c r="R4578">
        <f t="shared" ca="1" si="2438"/>
        <v>7</v>
      </c>
      <c r="S4578">
        <f t="shared" ca="1" si="2439"/>
        <v>14</v>
      </c>
      <c r="T4578">
        <f t="shared" ca="1" si="2440"/>
        <v>2</v>
      </c>
      <c r="U4578">
        <f t="shared" ca="1" si="2441"/>
        <v>18</v>
      </c>
      <c r="V4578">
        <f t="shared" ca="1" si="2442"/>
        <v>6</v>
      </c>
      <c r="X4578">
        <f t="shared" si="2444"/>
        <v>4578</v>
      </c>
      <c r="Y4578">
        <f t="shared" si="2445"/>
        <v>4452</v>
      </c>
      <c r="Z4578">
        <f t="shared" si="2446"/>
        <v>4453</v>
      </c>
      <c r="AA4578">
        <f t="shared" si="2443"/>
        <v>4951</v>
      </c>
      <c r="AB4578">
        <f t="shared" si="2454"/>
        <v>500</v>
      </c>
      <c r="AM4578" t="str">
        <f t="shared" si="2455"/>
        <v>201905LP</v>
      </c>
      <c r="AN4578">
        <f t="shared" ca="1" si="2451"/>
        <v>7.0010526315789523</v>
      </c>
      <c r="AO4578">
        <f t="shared" ca="1" si="2452"/>
        <v>13.94736842105263</v>
      </c>
      <c r="AP4578">
        <f t="shared" ca="1" si="2456"/>
        <v>2.1052631578947367</v>
      </c>
      <c r="AQ4578">
        <f t="shared" ca="1" si="2457"/>
        <v>17.894736842105264</v>
      </c>
      <c r="AR4578">
        <f t="shared" ca="1" si="2458"/>
        <v>6.0526315789473681</v>
      </c>
      <c r="AS4578">
        <f ca="1">P4578/J4578</f>
        <v>-1.1318747241055361E-5</v>
      </c>
    </row>
    <row r="4579" spans="1:45" x14ac:dyDescent="0.4">
      <c r="A4579">
        <f t="shared" si="2453"/>
        <v>201905</v>
      </c>
      <c r="B4579" t="s">
        <v>574</v>
      </c>
      <c r="C4579" t="s">
        <v>647</v>
      </c>
      <c r="D4579" t="str">
        <f t="shared" ca="1" si="2450"/>
        <v>I114</v>
      </c>
      <c r="E4579">
        <f t="shared" ref="E4579:E4642" ca="1" si="2459">RANDBETWEEN(INDIRECT("AD"&amp;Y4579),INDIRECT("AD"&amp;Z4579))</f>
        <v>18</v>
      </c>
      <c r="F4579">
        <f t="shared" ref="F4579:F4642" ca="1" si="2460">RANDBETWEEN(INDIRECT("AF"&amp;Y4579),INDIRECT("AF"&amp;Z4579))</f>
        <v>8</v>
      </c>
      <c r="G4579" t="str">
        <f t="shared" ca="1" si="2447"/>
        <v>S10</v>
      </c>
      <c r="H4579" t="str">
        <f t="shared" ca="1" si="2448"/>
        <v>S102</v>
      </c>
      <c r="I4579">
        <f ca="1">VLOOKUP(D4579,PRC!$A$2:$B$21,2,0)*E4579</f>
        <v>4320000</v>
      </c>
      <c r="J4579">
        <f t="shared" ref="J4579:J4642" ca="1" si="2461">I4579*(1-R4579/100)-4</f>
        <v>4017595.9999999995</v>
      </c>
      <c r="K4579">
        <f ca="1">VLOOKUP(D4579,PRC!$A$1:$C$21,3,0)*E4579</f>
        <v>2505600</v>
      </c>
      <c r="L4579">
        <f t="shared" ref="L4579:L4642" ca="1" si="2462">ROUND($I4579*S4579,-5)/100</f>
        <v>518000</v>
      </c>
      <c r="M4579">
        <f t="shared" ref="M4579:M4642" ca="1" si="2463">ROUND($I4579*T4579,-5)/100</f>
        <v>43000</v>
      </c>
      <c r="N4579">
        <f t="shared" ref="N4579:N4642" ca="1" si="2464">ROUND($I4579*U4579,-5)/100</f>
        <v>518000</v>
      </c>
      <c r="O4579">
        <f t="shared" ref="O4579:O4642" ca="1" si="2465">ROUND($I4579*V4579,-5)/100</f>
        <v>302000</v>
      </c>
      <c r="P4579">
        <f t="shared" ca="1" si="2449"/>
        <v>130995.99999999953</v>
      </c>
      <c r="Q4579">
        <f ca="1">IF(P4579&gt;0,1,0)</f>
        <v>1</v>
      </c>
      <c r="R4579">
        <f t="shared" ref="R4579:R4642" ca="1" si="2466">RANDBETWEEN(INDIRECT("AF"&amp;$Y4579),INDIRECT("AF"&amp;$Z4579))</f>
        <v>7</v>
      </c>
      <c r="S4579">
        <f t="shared" ref="S4579:S4642" ca="1" si="2467">RANDBETWEEN(INDIRECT("AG"&amp;$Y4579),INDIRECT("AG"&amp;$Z4579))</f>
        <v>12</v>
      </c>
      <c r="T4579">
        <f t="shared" ref="T4579:T4642" ca="1" si="2468">RANDBETWEEN(INDIRECT("AH"&amp;$Y4579),INDIRECT("AH"&amp;$Z4579))</f>
        <v>1</v>
      </c>
      <c r="U4579">
        <f t="shared" ref="U4579:U4642" ca="1" si="2469">RANDBETWEEN(INDIRECT("Ai"&amp;$Y4579),INDIRECT("Ai"&amp;$Z4579))</f>
        <v>12</v>
      </c>
      <c r="V4579">
        <f t="shared" ref="V4579:V4642" ca="1" si="2470">RANDBETWEEN(INDIRECT("Aj"&amp;$Y4579),INDIRECT("Aj"&amp;$Z4579))</f>
        <v>7</v>
      </c>
      <c r="X4579">
        <f t="shared" si="2444"/>
        <v>4579</v>
      </c>
      <c r="Y4579">
        <f t="shared" si="2445"/>
        <v>4452</v>
      </c>
      <c r="Z4579">
        <f t="shared" si="2446"/>
        <v>4453</v>
      </c>
      <c r="AA4579">
        <f t="shared" ref="AA4579:AA4642" si="2471">Y4579+AB4579-1</f>
        <v>4951</v>
      </c>
      <c r="AB4579">
        <f t="shared" si="2454"/>
        <v>500</v>
      </c>
      <c r="AM4579" t="str">
        <f t="shared" si="2455"/>
        <v>201905LP</v>
      </c>
      <c r="AN4579">
        <f t="shared" ca="1" si="2451"/>
        <v>7.0000925925925994</v>
      </c>
      <c r="AO4579">
        <f t="shared" ca="1" si="2452"/>
        <v>11.99074074074074</v>
      </c>
      <c r="AP4579">
        <f t="shared" ca="1" si="2456"/>
        <v>0.99537037037037046</v>
      </c>
      <c r="AQ4579">
        <f t="shared" ca="1" si="2457"/>
        <v>11.99074074074074</v>
      </c>
      <c r="AR4579">
        <f t="shared" ca="1" si="2458"/>
        <v>6.9907407407407405</v>
      </c>
      <c r="AS4579">
        <f ca="1">P4579/J4579</f>
        <v>3.2605568105902025E-2</v>
      </c>
    </row>
    <row r="4580" spans="1:45" x14ac:dyDescent="0.4">
      <c r="A4580">
        <f t="shared" si="2453"/>
        <v>201905</v>
      </c>
      <c r="B4580" t="s">
        <v>575</v>
      </c>
      <c r="C4580" t="s">
        <v>647</v>
      </c>
      <c r="D4580" t="str">
        <f t="shared" ca="1" si="2450"/>
        <v>I106</v>
      </c>
      <c r="E4580">
        <f t="shared" ca="1" si="2459"/>
        <v>13</v>
      </c>
      <c r="F4580">
        <f t="shared" ca="1" si="2460"/>
        <v>10</v>
      </c>
      <c r="G4580" t="str">
        <f t="shared" ca="1" si="2447"/>
        <v>S10</v>
      </c>
      <c r="H4580" t="str">
        <f t="shared" ca="1" si="2448"/>
        <v>S106</v>
      </c>
      <c r="I4580">
        <f ca="1">VLOOKUP(D4580,PRC!$A$2:$B$21,2,0)*E4580</f>
        <v>260000</v>
      </c>
      <c r="J4580">
        <f t="shared" ca="1" si="2461"/>
        <v>239196</v>
      </c>
      <c r="K4580">
        <f ca="1">VLOOKUP(D4580,PRC!$A$1:$C$21,3,0)*E4580</f>
        <v>137800</v>
      </c>
      <c r="L4580">
        <f t="shared" ca="1" si="2462"/>
        <v>29000</v>
      </c>
      <c r="M4580">
        <f t="shared" ca="1" si="2463"/>
        <v>8000</v>
      </c>
      <c r="N4580">
        <f t="shared" ca="1" si="2464"/>
        <v>29000</v>
      </c>
      <c r="O4580">
        <f t="shared" ca="1" si="2465"/>
        <v>13000</v>
      </c>
      <c r="P4580">
        <f t="shared" ca="1" si="2449"/>
        <v>22396</v>
      </c>
      <c r="Q4580">
        <f ca="1">IF(P4580&gt;0,1,0)</f>
        <v>1</v>
      </c>
      <c r="R4580">
        <f t="shared" ca="1" si="2466"/>
        <v>8</v>
      </c>
      <c r="S4580">
        <f t="shared" ca="1" si="2467"/>
        <v>11</v>
      </c>
      <c r="T4580">
        <f t="shared" ca="1" si="2468"/>
        <v>3</v>
      </c>
      <c r="U4580">
        <f t="shared" ca="1" si="2469"/>
        <v>11</v>
      </c>
      <c r="V4580">
        <f t="shared" ca="1" si="2470"/>
        <v>5</v>
      </c>
      <c r="X4580">
        <f t="shared" ref="X4580:X4643" si="2472">X4579+1</f>
        <v>4580</v>
      </c>
      <c r="Y4580">
        <f t="shared" ref="Y4580:Y4643" si="2473">IF(C4580=C4579,Y4579,X4580)</f>
        <v>4452</v>
      </c>
      <c r="Z4580">
        <f t="shared" ref="Z4580:Z4643" si="2474">Y4580+1</f>
        <v>4453</v>
      </c>
      <c r="AA4580">
        <f t="shared" si="2471"/>
        <v>4951</v>
      </c>
      <c r="AB4580">
        <f t="shared" si="2454"/>
        <v>500</v>
      </c>
      <c r="AM4580" t="str">
        <f t="shared" si="2455"/>
        <v>201905LP</v>
      </c>
      <c r="AN4580">
        <f t="shared" ca="1" si="2451"/>
        <v>8.001538461538459</v>
      </c>
      <c r="AO4580">
        <f t="shared" ca="1" si="2452"/>
        <v>11.153846153846155</v>
      </c>
      <c r="AP4580">
        <f t="shared" ca="1" si="2456"/>
        <v>3.0769230769230771</v>
      </c>
      <c r="AQ4580">
        <f t="shared" ca="1" si="2457"/>
        <v>11.153846153846155</v>
      </c>
      <c r="AR4580">
        <f t="shared" ca="1" si="2458"/>
        <v>5</v>
      </c>
      <c r="AS4580">
        <f ca="1">P4580/J4580</f>
        <v>9.3630328266358975E-2</v>
      </c>
    </row>
    <row r="4581" spans="1:45" x14ac:dyDescent="0.4">
      <c r="A4581">
        <f t="shared" si="2453"/>
        <v>201905</v>
      </c>
      <c r="B4581" t="s">
        <v>576</v>
      </c>
      <c r="C4581" t="s">
        <v>647</v>
      </c>
      <c r="D4581" t="str">
        <f t="shared" ca="1" si="2450"/>
        <v>I113</v>
      </c>
      <c r="E4581">
        <f t="shared" ca="1" si="2459"/>
        <v>11</v>
      </c>
      <c r="F4581">
        <f t="shared" ca="1" si="2460"/>
        <v>10</v>
      </c>
      <c r="G4581" t="str">
        <f t="shared" ref="G4581:G4644" ca="1" si="2475">LEFT(H4581,3)</f>
        <v>S10</v>
      </c>
      <c r="H4581" t="str">
        <f t="shared" ref="H4581:H4644" ca="1" si="2476">"S"&amp;RANDBETWEEN(101,120)</f>
        <v>S109</v>
      </c>
      <c r="I4581">
        <f ca="1">VLOOKUP(D4581,PRC!$A$2:$B$21,2,0)*E4581</f>
        <v>7370000</v>
      </c>
      <c r="J4581">
        <f t="shared" ca="1" si="2461"/>
        <v>6706696</v>
      </c>
      <c r="K4581">
        <f ca="1">VLOOKUP(D4581,PRC!$A$1:$C$21,3,0)*E4581</f>
        <v>3316500</v>
      </c>
      <c r="L4581">
        <f t="shared" ca="1" si="2462"/>
        <v>737000</v>
      </c>
      <c r="M4581">
        <f t="shared" ca="1" si="2463"/>
        <v>147000</v>
      </c>
      <c r="N4581">
        <f t="shared" ca="1" si="2464"/>
        <v>811000</v>
      </c>
      <c r="O4581">
        <f t="shared" ca="1" si="2465"/>
        <v>590000</v>
      </c>
      <c r="P4581">
        <f t="shared" ref="P4581:P4644" ca="1" si="2477">J4581-SUM(K4581:O4581)</f>
        <v>1105196</v>
      </c>
      <c r="Q4581">
        <f ca="1">IF(P4581&gt;0,1,0)</f>
        <v>1</v>
      </c>
      <c r="R4581">
        <f t="shared" ca="1" si="2466"/>
        <v>9</v>
      </c>
      <c r="S4581">
        <f t="shared" ca="1" si="2467"/>
        <v>10</v>
      </c>
      <c r="T4581">
        <f t="shared" ca="1" si="2468"/>
        <v>2</v>
      </c>
      <c r="U4581">
        <f t="shared" ca="1" si="2469"/>
        <v>11</v>
      </c>
      <c r="V4581">
        <f t="shared" ca="1" si="2470"/>
        <v>8</v>
      </c>
      <c r="X4581">
        <f t="shared" si="2472"/>
        <v>4581</v>
      </c>
      <c r="Y4581">
        <f t="shared" si="2473"/>
        <v>4452</v>
      </c>
      <c r="Z4581">
        <f t="shared" si="2474"/>
        <v>4453</v>
      </c>
      <c r="AA4581">
        <f t="shared" si="2471"/>
        <v>4951</v>
      </c>
      <c r="AB4581">
        <f t="shared" si="2454"/>
        <v>500</v>
      </c>
      <c r="AM4581" t="str">
        <f t="shared" si="2455"/>
        <v>201905LP</v>
      </c>
      <c r="AN4581">
        <f t="shared" ca="1" si="2451"/>
        <v>9.0000542740841247</v>
      </c>
      <c r="AO4581">
        <f t="shared" ca="1" si="2452"/>
        <v>10</v>
      </c>
      <c r="AP4581">
        <f t="shared" ca="1" si="2456"/>
        <v>1.9945725915875168</v>
      </c>
      <c r="AQ4581">
        <f t="shared" ca="1" si="2457"/>
        <v>11.004070556309362</v>
      </c>
      <c r="AR4581">
        <f t="shared" ca="1" si="2458"/>
        <v>8.0054274084124835</v>
      </c>
      <c r="AS4581">
        <f ca="1">P4581/J4581</f>
        <v>0.16478993531241015</v>
      </c>
    </row>
    <row r="4582" spans="1:45" x14ac:dyDescent="0.4">
      <c r="A4582">
        <f t="shared" si="2453"/>
        <v>201905</v>
      </c>
      <c r="B4582" t="s">
        <v>577</v>
      </c>
      <c r="C4582" t="s">
        <v>647</v>
      </c>
      <c r="D4582" t="str">
        <f t="shared" ref="D4582:D4645" ca="1" si="2478">"I"&amp;RANDBETWEEN(101,120)</f>
        <v>I110</v>
      </c>
      <c r="E4582">
        <f t="shared" ca="1" si="2459"/>
        <v>12</v>
      </c>
      <c r="F4582">
        <f t="shared" ca="1" si="2460"/>
        <v>10</v>
      </c>
      <c r="G4582" t="str">
        <f t="shared" ca="1" si="2475"/>
        <v>S11</v>
      </c>
      <c r="H4582" t="str">
        <f t="shared" ca="1" si="2476"/>
        <v>S115</v>
      </c>
      <c r="I4582">
        <f ca="1">VLOOKUP(D4582,PRC!$A$2:$B$21,2,0)*E4582</f>
        <v>3600000</v>
      </c>
      <c r="J4582">
        <f t="shared" ca="1" si="2461"/>
        <v>3419996</v>
      </c>
      <c r="K4582">
        <f ca="1">VLOOKUP(D4582,PRC!$A$1:$C$21,3,0)*E4582</f>
        <v>1656000</v>
      </c>
      <c r="L4582">
        <f t="shared" ca="1" si="2462"/>
        <v>504000</v>
      </c>
      <c r="M4582">
        <f t="shared" ca="1" si="2463"/>
        <v>72000</v>
      </c>
      <c r="N4582">
        <f t="shared" ca="1" si="2464"/>
        <v>396000</v>
      </c>
      <c r="O4582">
        <f t="shared" ca="1" si="2465"/>
        <v>252000</v>
      </c>
      <c r="P4582">
        <f t="shared" ca="1" si="2477"/>
        <v>539996</v>
      </c>
      <c r="Q4582">
        <f ca="1">IF(P4582&gt;0,1,0)</f>
        <v>1</v>
      </c>
      <c r="R4582">
        <f t="shared" ca="1" si="2466"/>
        <v>5</v>
      </c>
      <c r="S4582">
        <f t="shared" ca="1" si="2467"/>
        <v>14</v>
      </c>
      <c r="T4582">
        <f t="shared" ca="1" si="2468"/>
        <v>2</v>
      </c>
      <c r="U4582">
        <f t="shared" ca="1" si="2469"/>
        <v>11</v>
      </c>
      <c r="V4582">
        <f t="shared" ca="1" si="2470"/>
        <v>7</v>
      </c>
      <c r="X4582">
        <f t="shared" si="2472"/>
        <v>4582</v>
      </c>
      <c r="Y4582">
        <f t="shared" si="2473"/>
        <v>4452</v>
      </c>
      <c r="Z4582">
        <f t="shared" si="2474"/>
        <v>4453</v>
      </c>
      <c r="AA4582">
        <f t="shared" si="2471"/>
        <v>4951</v>
      </c>
      <c r="AB4582">
        <f t="shared" si="2454"/>
        <v>500</v>
      </c>
      <c r="AM4582" t="str">
        <f t="shared" si="2455"/>
        <v>201905LP</v>
      </c>
      <c r="AN4582">
        <f t="shared" ref="AN4582:AN4645" ca="1" si="2479">(1-J4582/I4582)*100</f>
        <v>5.0001111111111163</v>
      </c>
      <c r="AO4582">
        <f t="shared" ref="AO4582:AO4645" ca="1" si="2480">L4582/$I4582*100</f>
        <v>14.000000000000002</v>
      </c>
      <c r="AP4582">
        <f t="shared" ca="1" si="2456"/>
        <v>2</v>
      </c>
      <c r="AQ4582">
        <f t="shared" ca="1" si="2457"/>
        <v>11</v>
      </c>
      <c r="AR4582">
        <f t="shared" ca="1" si="2458"/>
        <v>7.0000000000000009</v>
      </c>
      <c r="AS4582">
        <f ca="1">P4582/J4582</f>
        <v>0.15789375192251687</v>
      </c>
    </row>
    <row r="4583" spans="1:45" x14ac:dyDescent="0.4">
      <c r="A4583">
        <f t="shared" si="2453"/>
        <v>201905</v>
      </c>
      <c r="B4583" t="s">
        <v>578</v>
      </c>
      <c r="C4583" t="s">
        <v>647</v>
      </c>
      <c r="D4583" t="str">
        <f t="shared" ca="1" si="2478"/>
        <v>I119</v>
      </c>
      <c r="E4583">
        <f t="shared" ca="1" si="2459"/>
        <v>12</v>
      </c>
      <c r="F4583">
        <f t="shared" ca="1" si="2460"/>
        <v>6</v>
      </c>
      <c r="G4583" t="str">
        <f t="shared" ca="1" si="2475"/>
        <v>S11</v>
      </c>
      <c r="H4583" t="str">
        <f t="shared" ca="1" si="2476"/>
        <v>S113</v>
      </c>
      <c r="I4583">
        <f ca="1">VLOOKUP(D4583,PRC!$A$2:$B$21,2,0)*E4583</f>
        <v>1140000</v>
      </c>
      <c r="J4583">
        <f t="shared" ca="1" si="2461"/>
        <v>1082996</v>
      </c>
      <c r="K4583">
        <f ca="1">VLOOKUP(D4583,PRC!$A$1:$C$21,3,0)*E4583</f>
        <v>547200</v>
      </c>
      <c r="L4583">
        <f t="shared" ca="1" si="2462"/>
        <v>137000</v>
      </c>
      <c r="M4583">
        <f t="shared" ca="1" si="2463"/>
        <v>23000</v>
      </c>
      <c r="N4583">
        <f t="shared" ca="1" si="2464"/>
        <v>182000</v>
      </c>
      <c r="O4583">
        <f t="shared" ca="1" si="2465"/>
        <v>68000</v>
      </c>
      <c r="P4583">
        <f t="shared" ca="1" si="2477"/>
        <v>125796</v>
      </c>
      <c r="Q4583">
        <f ca="1">IF(P4583&gt;0,1,0)</f>
        <v>1</v>
      </c>
      <c r="R4583">
        <f t="shared" ca="1" si="2466"/>
        <v>5</v>
      </c>
      <c r="S4583">
        <f t="shared" ca="1" si="2467"/>
        <v>12</v>
      </c>
      <c r="T4583">
        <f t="shared" ca="1" si="2468"/>
        <v>2</v>
      </c>
      <c r="U4583">
        <f t="shared" ca="1" si="2469"/>
        <v>16</v>
      </c>
      <c r="V4583">
        <f t="shared" ca="1" si="2470"/>
        <v>6</v>
      </c>
      <c r="X4583">
        <f t="shared" si="2472"/>
        <v>4583</v>
      </c>
      <c r="Y4583">
        <f t="shared" si="2473"/>
        <v>4452</v>
      </c>
      <c r="Z4583">
        <f t="shared" si="2474"/>
        <v>4453</v>
      </c>
      <c r="AA4583">
        <f t="shared" si="2471"/>
        <v>4951</v>
      </c>
      <c r="AB4583">
        <f t="shared" si="2454"/>
        <v>500</v>
      </c>
      <c r="AM4583" t="str">
        <f t="shared" si="2455"/>
        <v>201905LP</v>
      </c>
      <c r="AN4583">
        <f t="shared" ca="1" si="2479"/>
        <v>5.0003508771929823</v>
      </c>
      <c r="AO4583">
        <f t="shared" ca="1" si="2480"/>
        <v>12.017543859649123</v>
      </c>
      <c r="AP4583">
        <f t="shared" ca="1" si="2456"/>
        <v>2.0175438596491229</v>
      </c>
      <c r="AQ4583">
        <f t="shared" ca="1" si="2457"/>
        <v>15.964912280701753</v>
      </c>
      <c r="AR4583">
        <f t="shared" ca="1" si="2458"/>
        <v>5.9649122807017543</v>
      </c>
      <c r="AS4583">
        <f ca="1">P4583/J4583</f>
        <v>0.11615555366778825</v>
      </c>
    </row>
    <row r="4584" spans="1:45" x14ac:dyDescent="0.4">
      <c r="A4584">
        <f t="shared" si="2453"/>
        <v>201905</v>
      </c>
      <c r="B4584" t="s">
        <v>579</v>
      </c>
      <c r="C4584" t="s">
        <v>647</v>
      </c>
      <c r="D4584" t="str">
        <f t="shared" ca="1" si="2478"/>
        <v>I109</v>
      </c>
      <c r="E4584">
        <f t="shared" ca="1" si="2459"/>
        <v>10</v>
      </c>
      <c r="F4584">
        <f t="shared" ca="1" si="2460"/>
        <v>9</v>
      </c>
      <c r="G4584" t="str">
        <f t="shared" ca="1" si="2475"/>
        <v>S11</v>
      </c>
      <c r="H4584" t="str">
        <f t="shared" ca="1" si="2476"/>
        <v>S119</v>
      </c>
      <c r="I4584">
        <f ca="1">VLOOKUP(D4584,PRC!$A$2:$B$21,2,0)*E4584</f>
        <v>5000000</v>
      </c>
      <c r="J4584">
        <f t="shared" ca="1" si="2461"/>
        <v>4499996</v>
      </c>
      <c r="K4584">
        <f ca="1">VLOOKUP(D4584,PRC!$A$1:$C$21,3,0)*E4584</f>
        <v>2000000</v>
      </c>
      <c r="L4584">
        <f t="shared" ca="1" si="2462"/>
        <v>650000</v>
      </c>
      <c r="M4584">
        <f t="shared" ca="1" si="2463"/>
        <v>150000</v>
      </c>
      <c r="N4584">
        <f t="shared" ca="1" si="2464"/>
        <v>1000000</v>
      </c>
      <c r="O4584">
        <f t="shared" ca="1" si="2465"/>
        <v>400000</v>
      </c>
      <c r="P4584">
        <f t="shared" ca="1" si="2477"/>
        <v>299996</v>
      </c>
      <c r="Q4584">
        <f ca="1">IF(P4584&gt;0,1,0)</f>
        <v>1</v>
      </c>
      <c r="R4584">
        <f t="shared" ca="1" si="2466"/>
        <v>10</v>
      </c>
      <c r="S4584">
        <f t="shared" ca="1" si="2467"/>
        <v>13</v>
      </c>
      <c r="T4584">
        <f t="shared" ca="1" si="2468"/>
        <v>3</v>
      </c>
      <c r="U4584">
        <f t="shared" ca="1" si="2469"/>
        <v>20</v>
      </c>
      <c r="V4584">
        <f t="shared" ca="1" si="2470"/>
        <v>8</v>
      </c>
      <c r="X4584">
        <f t="shared" si="2472"/>
        <v>4584</v>
      </c>
      <c r="Y4584">
        <f t="shared" si="2473"/>
        <v>4452</v>
      </c>
      <c r="Z4584">
        <f t="shared" si="2474"/>
        <v>4453</v>
      </c>
      <c r="AA4584">
        <f t="shared" si="2471"/>
        <v>4951</v>
      </c>
      <c r="AB4584">
        <f t="shared" si="2454"/>
        <v>500</v>
      </c>
      <c r="AM4584" t="str">
        <f t="shared" si="2455"/>
        <v>201905LP</v>
      </c>
      <c r="AN4584">
        <f t="shared" ca="1" si="2479"/>
        <v>10.000080000000001</v>
      </c>
      <c r="AO4584">
        <f t="shared" ca="1" si="2480"/>
        <v>13</v>
      </c>
      <c r="AP4584">
        <f t="shared" ca="1" si="2456"/>
        <v>3</v>
      </c>
      <c r="AQ4584">
        <f t="shared" ca="1" si="2457"/>
        <v>20</v>
      </c>
      <c r="AR4584">
        <f t="shared" ca="1" si="2458"/>
        <v>8</v>
      </c>
      <c r="AS4584">
        <f ca="1">P4584/J4584</f>
        <v>6.6665837036299594E-2</v>
      </c>
    </row>
    <row r="4585" spans="1:45" x14ac:dyDescent="0.4">
      <c r="A4585">
        <f t="shared" si="2453"/>
        <v>201905</v>
      </c>
      <c r="B4585" t="s">
        <v>580</v>
      </c>
      <c r="C4585" t="s">
        <v>647</v>
      </c>
      <c r="D4585" t="str">
        <f t="shared" ca="1" si="2478"/>
        <v>I105</v>
      </c>
      <c r="E4585">
        <f t="shared" ca="1" si="2459"/>
        <v>14</v>
      </c>
      <c r="F4585">
        <f t="shared" ca="1" si="2460"/>
        <v>6</v>
      </c>
      <c r="G4585" t="str">
        <f t="shared" ca="1" si="2475"/>
        <v>S11</v>
      </c>
      <c r="H4585" t="str">
        <f t="shared" ca="1" si="2476"/>
        <v>S115</v>
      </c>
      <c r="I4585">
        <f ca="1">VLOOKUP(D4585,PRC!$A$2:$B$21,2,0)*E4585</f>
        <v>1400000</v>
      </c>
      <c r="J4585">
        <f t="shared" ca="1" si="2461"/>
        <v>1259996</v>
      </c>
      <c r="K4585">
        <f ca="1">VLOOKUP(D4585,PRC!$A$1:$C$21,3,0)*E4585</f>
        <v>826000</v>
      </c>
      <c r="L4585">
        <f t="shared" ca="1" si="2462"/>
        <v>196000</v>
      </c>
      <c r="M4585">
        <f t="shared" ca="1" si="2463"/>
        <v>42000</v>
      </c>
      <c r="N4585">
        <f t="shared" ca="1" si="2464"/>
        <v>140000</v>
      </c>
      <c r="O4585">
        <f t="shared" ca="1" si="2465"/>
        <v>126000</v>
      </c>
      <c r="P4585">
        <f t="shared" ca="1" si="2477"/>
        <v>-70004</v>
      </c>
      <c r="Q4585">
        <f ca="1">IF(P4585&gt;0,1,0)</f>
        <v>0</v>
      </c>
      <c r="R4585">
        <f t="shared" ca="1" si="2466"/>
        <v>10</v>
      </c>
      <c r="S4585">
        <f t="shared" ca="1" si="2467"/>
        <v>14</v>
      </c>
      <c r="T4585">
        <f t="shared" ca="1" si="2468"/>
        <v>3</v>
      </c>
      <c r="U4585">
        <f t="shared" ca="1" si="2469"/>
        <v>10</v>
      </c>
      <c r="V4585">
        <f t="shared" ca="1" si="2470"/>
        <v>9</v>
      </c>
      <c r="X4585">
        <f t="shared" si="2472"/>
        <v>4585</v>
      </c>
      <c r="Y4585">
        <f t="shared" si="2473"/>
        <v>4452</v>
      </c>
      <c r="Z4585">
        <f t="shared" si="2474"/>
        <v>4453</v>
      </c>
      <c r="AA4585">
        <f t="shared" si="2471"/>
        <v>4951</v>
      </c>
      <c r="AB4585">
        <f t="shared" si="2454"/>
        <v>500</v>
      </c>
      <c r="AM4585" t="str">
        <f t="shared" si="2455"/>
        <v>201905LP</v>
      </c>
      <c r="AN4585">
        <f t="shared" ca="1" si="2479"/>
        <v>10.000285714285717</v>
      </c>
      <c r="AO4585">
        <f t="shared" ca="1" si="2480"/>
        <v>14.000000000000002</v>
      </c>
      <c r="AP4585">
        <f t="shared" ca="1" si="2456"/>
        <v>3</v>
      </c>
      <c r="AQ4585">
        <f t="shared" ca="1" si="2457"/>
        <v>10</v>
      </c>
      <c r="AR4585">
        <f t="shared" ca="1" si="2458"/>
        <v>9</v>
      </c>
      <c r="AS4585">
        <f ca="1">P4585/J4585</f>
        <v>-5.5558906536211226E-2</v>
      </c>
    </row>
    <row r="4586" spans="1:45" x14ac:dyDescent="0.4">
      <c r="A4586">
        <f t="shared" si="2453"/>
        <v>201905</v>
      </c>
      <c r="B4586" t="s">
        <v>581</v>
      </c>
      <c r="C4586" t="s">
        <v>647</v>
      </c>
      <c r="D4586" t="str">
        <f t="shared" ca="1" si="2478"/>
        <v>I118</v>
      </c>
      <c r="E4586">
        <f t="shared" ca="1" si="2459"/>
        <v>13</v>
      </c>
      <c r="F4586">
        <f t="shared" ca="1" si="2460"/>
        <v>9</v>
      </c>
      <c r="G4586" t="str">
        <f t="shared" ca="1" si="2475"/>
        <v>S10</v>
      </c>
      <c r="H4586" t="str">
        <f t="shared" ca="1" si="2476"/>
        <v>S108</v>
      </c>
      <c r="I4586">
        <f ca="1">VLOOKUP(D4586,PRC!$A$2:$B$21,2,0)*E4586</f>
        <v>6890000</v>
      </c>
      <c r="J4586">
        <f t="shared" ca="1" si="2461"/>
        <v>6407696</v>
      </c>
      <c r="K4586">
        <f ca="1">VLOOKUP(D4586,PRC!$A$1:$C$21,3,0)*E4586</f>
        <v>2893800</v>
      </c>
      <c r="L4586">
        <f t="shared" ca="1" si="2462"/>
        <v>965000</v>
      </c>
      <c r="M4586">
        <f t="shared" ca="1" si="2463"/>
        <v>207000</v>
      </c>
      <c r="N4586">
        <f t="shared" ca="1" si="2464"/>
        <v>896000</v>
      </c>
      <c r="O4586">
        <f t="shared" ca="1" si="2465"/>
        <v>551000</v>
      </c>
      <c r="P4586">
        <f t="shared" ca="1" si="2477"/>
        <v>894896</v>
      </c>
      <c r="Q4586">
        <f ca="1">IF(P4586&gt;0,1,0)</f>
        <v>1</v>
      </c>
      <c r="R4586">
        <f t="shared" ca="1" si="2466"/>
        <v>7</v>
      </c>
      <c r="S4586">
        <f t="shared" ca="1" si="2467"/>
        <v>14</v>
      </c>
      <c r="T4586">
        <f t="shared" ca="1" si="2468"/>
        <v>3</v>
      </c>
      <c r="U4586">
        <f t="shared" ca="1" si="2469"/>
        <v>13</v>
      </c>
      <c r="V4586">
        <f t="shared" ca="1" si="2470"/>
        <v>8</v>
      </c>
      <c r="X4586">
        <f t="shared" si="2472"/>
        <v>4586</v>
      </c>
      <c r="Y4586">
        <f t="shared" si="2473"/>
        <v>4452</v>
      </c>
      <c r="Z4586">
        <f t="shared" si="2474"/>
        <v>4453</v>
      </c>
      <c r="AA4586">
        <f t="shared" si="2471"/>
        <v>4951</v>
      </c>
      <c r="AB4586">
        <f t="shared" si="2454"/>
        <v>500</v>
      </c>
      <c r="AM4586" t="str">
        <f t="shared" si="2455"/>
        <v>201905LP</v>
      </c>
      <c r="AN4586">
        <f t="shared" ca="1" si="2479"/>
        <v>7.0000580551523921</v>
      </c>
      <c r="AO4586">
        <f t="shared" ca="1" si="2480"/>
        <v>14.005805515239478</v>
      </c>
      <c r="AP4586">
        <f t="shared" ca="1" si="2456"/>
        <v>3.0043541364296082</v>
      </c>
      <c r="AQ4586">
        <f t="shared" ca="1" si="2457"/>
        <v>13.004354136429608</v>
      </c>
      <c r="AR4586">
        <f t="shared" ca="1" si="2458"/>
        <v>7.9970972423802618</v>
      </c>
      <c r="AS4586">
        <f ca="1">P4586/J4586</f>
        <v>0.13965955937984573</v>
      </c>
    </row>
    <row r="4587" spans="1:45" x14ac:dyDescent="0.4">
      <c r="A4587">
        <f t="shared" si="2453"/>
        <v>201905</v>
      </c>
      <c r="B4587" t="s">
        <v>582</v>
      </c>
      <c r="C4587" t="s">
        <v>647</v>
      </c>
      <c r="D4587" t="str">
        <f t="shared" ca="1" si="2478"/>
        <v>I120</v>
      </c>
      <c r="E4587">
        <f t="shared" ca="1" si="2459"/>
        <v>27</v>
      </c>
      <c r="F4587">
        <f t="shared" ca="1" si="2460"/>
        <v>8</v>
      </c>
      <c r="G4587" t="str">
        <f t="shared" ca="1" si="2475"/>
        <v>S12</v>
      </c>
      <c r="H4587" t="str">
        <f t="shared" ca="1" si="2476"/>
        <v>S120</v>
      </c>
      <c r="I4587">
        <f ca="1">VLOOKUP(D4587,PRC!$A$2:$B$21,2,0)*E4587</f>
        <v>116100000</v>
      </c>
      <c r="J4587">
        <f t="shared" ca="1" si="2461"/>
        <v>106811996</v>
      </c>
      <c r="K4587">
        <f ca="1">VLOOKUP(D4587,PRC!$A$1:$C$21,3,0)*E4587</f>
        <v>52245000</v>
      </c>
      <c r="L4587">
        <f t="shared" ca="1" si="2462"/>
        <v>17415000</v>
      </c>
      <c r="M4587">
        <f t="shared" ca="1" si="2463"/>
        <v>2322000</v>
      </c>
      <c r="N4587">
        <f t="shared" ca="1" si="2464"/>
        <v>22059000</v>
      </c>
      <c r="O4587">
        <f t="shared" ca="1" si="2465"/>
        <v>9288000</v>
      </c>
      <c r="P4587">
        <f t="shared" ca="1" si="2477"/>
        <v>3482996</v>
      </c>
      <c r="Q4587">
        <f ca="1">IF(P4587&gt;0,1,0)</f>
        <v>1</v>
      </c>
      <c r="R4587">
        <f t="shared" ca="1" si="2466"/>
        <v>8</v>
      </c>
      <c r="S4587">
        <f t="shared" ca="1" si="2467"/>
        <v>15</v>
      </c>
      <c r="T4587">
        <f t="shared" ca="1" si="2468"/>
        <v>2</v>
      </c>
      <c r="U4587">
        <f t="shared" ca="1" si="2469"/>
        <v>19</v>
      </c>
      <c r="V4587">
        <f t="shared" ca="1" si="2470"/>
        <v>8</v>
      </c>
      <c r="X4587">
        <f t="shared" si="2472"/>
        <v>4587</v>
      </c>
      <c r="Y4587">
        <f t="shared" si="2473"/>
        <v>4452</v>
      </c>
      <c r="Z4587">
        <f t="shared" si="2474"/>
        <v>4453</v>
      </c>
      <c r="AA4587">
        <f t="shared" si="2471"/>
        <v>4951</v>
      </c>
      <c r="AB4587">
        <f t="shared" si="2454"/>
        <v>500</v>
      </c>
      <c r="AM4587" t="str">
        <f t="shared" si="2455"/>
        <v>201905LP</v>
      </c>
      <c r="AN4587">
        <f t="shared" ca="1" si="2479"/>
        <v>8.0000034453057705</v>
      </c>
      <c r="AO4587">
        <f t="shared" ca="1" si="2480"/>
        <v>15</v>
      </c>
      <c r="AP4587">
        <f t="shared" ca="1" si="2456"/>
        <v>2</v>
      </c>
      <c r="AQ4587">
        <f t="shared" ca="1" si="2457"/>
        <v>19</v>
      </c>
      <c r="AR4587">
        <f t="shared" ca="1" si="2458"/>
        <v>8</v>
      </c>
      <c r="AS4587">
        <f ca="1">P4587/J4587</f>
        <v>3.2608659424359039E-2</v>
      </c>
    </row>
    <row r="4588" spans="1:45" x14ac:dyDescent="0.4">
      <c r="A4588">
        <f t="shared" si="2453"/>
        <v>201905</v>
      </c>
      <c r="B4588" t="s">
        <v>583</v>
      </c>
      <c r="C4588" t="s">
        <v>647</v>
      </c>
      <c r="D4588" t="str">
        <f t="shared" ca="1" si="2478"/>
        <v>I115</v>
      </c>
      <c r="E4588">
        <f t="shared" ca="1" si="2459"/>
        <v>26</v>
      </c>
      <c r="F4588">
        <f t="shared" ca="1" si="2460"/>
        <v>10</v>
      </c>
      <c r="G4588" t="str">
        <f t="shared" ca="1" si="2475"/>
        <v>S11</v>
      </c>
      <c r="H4588" t="str">
        <f t="shared" ca="1" si="2476"/>
        <v>S112</v>
      </c>
      <c r="I4588">
        <f ca="1">VLOOKUP(D4588,PRC!$A$2:$B$21,2,0)*E4588</f>
        <v>130000</v>
      </c>
      <c r="J4588">
        <f t="shared" ca="1" si="2461"/>
        <v>118296</v>
      </c>
      <c r="K4588">
        <f ca="1">VLOOKUP(D4588,PRC!$A$1:$C$21,3,0)*E4588</f>
        <v>62400</v>
      </c>
      <c r="L4588">
        <f t="shared" ca="1" si="2462"/>
        <v>17000</v>
      </c>
      <c r="M4588">
        <f t="shared" ca="1" si="2463"/>
        <v>3000</v>
      </c>
      <c r="N4588">
        <f t="shared" ca="1" si="2464"/>
        <v>21000</v>
      </c>
      <c r="O4588">
        <f t="shared" ca="1" si="2465"/>
        <v>10000</v>
      </c>
      <c r="P4588">
        <f t="shared" ca="1" si="2477"/>
        <v>4896</v>
      </c>
      <c r="Q4588">
        <f ca="1">IF(P4588&gt;0,1,0)</f>
        <v>1</v>
      </c>
      <c r="R4588">
        <f t="shared" ca="1" si="2466"/>
        <v>9</v>
      </c>
      <c r="S4588">
        <f t="shared" ca="1" si="2467"/>
        <v>13</v>
      </c>
      <c r="T4588">
        <f t="shared" ca="1" si="2468"/>
        <v>2</v>
      </c>
      <c r="U4588">
        <f t="shared" ca="1" si="2469"/>
        <v>16</v>
      </c>
      <c r="V4588">
        <f t="shared" ca="1" si="2470"/>
        <v>8</v>
      </c>
      <c r="X4588">
        <f t="shared" si="2472"/>
        <v>4588</v>
      </c>
      <c r="Y4588">
        <f t="shared" si="2473"/>
        <v>4452</v>
      </c>
      <c r="Z4588">
        <f t="shared" si="2474"/>
        <v>4453</v>
      </c>
      <c r="AA4588">
        <f t="shared" si="2471"/>
        <v>4951</v>
      </c>
      <c r="AB4588">
        <f t="shared" si="2454"/>
        <v>500</v>
      </c>
      <c r="AM4588" t="str">
        <f t="shared" si="2455"/>
        <v>201905LP</v>
      </c>
      <c r="AN4588">
        <f t="shared" ca="1" si="2479"/>
        <v>9.0030769230769252</v>
      </c>
      <c r="AO4588">
        <f t="shared" ca="1" si="2480"/>
        <v>13.076923076923078</v>
      </c>
      <c r="AP4588">
        <f t="shared" ca="1" si="2456"/>
        <v>2.3076923076923079</v>
      </c>
      <c r="AQ4588">
        <f t="shared" ca="1" si="2457"/>
        <v>16.153846153846153</v>
      </c>
      <c r="AR4588">
        <f t="shared" ca="1" si="2458"/>
        <v>7.6923076923076925</v>
      </c>
      <c r="AS4588">
        <f ca="1">P4588/J4588</f>
        <v>4.1387705416920266E-2</v>
      </c>
    </row>
    <row r="4589" spans="1:45" x14ac:dyDescent="0.4">
      <c r="A4589">
        <f t="shared" si="2453"/>
        <v>201905</v>
      </c>
      <c r="B4589" t="s">
        <v>584</v>
      </c>
      <c r="C4589" t="s">
        <v>647</v>
      </c>
      <c r="D4589" t="str">
        <f t="shared" ca="1" si="2478"/>
        <v>I102</v>
      </c>
      <c r="E4589">
        <f t="shared" ca="1" si="2459"/>
        <v>24</v>
      </c>
      <c r="F4589">
        <f t="shared" ca="1" si="2460"/>
        <v>6</v>
      </c>
      <c r="G4589" t="str">
        <f t="shared" ca="1" si="2475"/>
        <v>S10</v>
      </c>
      <c r="H4589" t="str">
        <f t="shared" ca="1" si="2476"/>
        <v>S103</v>
      </c>
      <c r="I4589">
        <f ca="1">VLOOKUP(D4589,PRC!$A$2:$B$21,2,0)*E4589</f>
        <v>960000</v>
      </c>
      <c r="J4589">
        <f t="shared" ca="1" si="2461"/>
        <v>883196</v>
      </c>
      <c r="K4589">
        <f ca="1">VLOOKUP(D4589,PRC!$A$1:$C$21,3,0)*E4589</f>
        <v>451200</v>
      </c>
      <c r="L4589">
        <f t="shared" ca="1" si="2462"/>
        <v>134000</v>
      </c>
      <c r="M4589">
        <f t="shared" ca="1" si="2463"/>
        <v>29000</v>
      </c>
      <c r="N4589">
        <f t="shared" ca="1" si="2464"/>
        <v>96000</v>
      </c>
      <c r="O4589">
        <f t="shared" ca="1" si="2465"/>
        <v>86000</v>
      </c>
      <c r="P4589">
        <f t="shared" ca="1" si="2477"/>
        <v>86996</v>
      </c>
      <c r="Q4589">
        <f ca="1">IF(P4589&gt;0,1,0)</f>
        <v>1</v>
      </c>
      <c r="R4589">
        <f t="shared" ca="1" si="2466"/>
        <v>8</v>
      </c>
      <c r="S4589">
        <f t="shared" ca="1" si="2467"/>
        <v>14</v>
      </c>
      <c r="T4589">
        <f t="shared" ca="1" si="2468"/>
        <v>3</v>
      </c>
      <c r="U4589">
        <f t="shared" ca="1" si="2469"/>
        <v>10</v>
      </c>
      <c r="V4589">
        <f t="shared" ca="1" si="2470"/>
        <v>9</v>
      </c>
      <c r="X4589">
        <f t="shared" si="2472"/>
        <v>4589</v>
      </c>
      <c r="Y4589">
        <f t="shared" si="2473"/>
        <v>4452</v>
      </c>
      <c r="Z4589">
        <f t="shared" si="2474"/>
        <v>4453</v>
      </c>
      <c r="AA4589">
        <f t="shared" si="2471"/>
        <v>4951</v>
      </c>
      <c r="AB4589">
        <f t="shared" si="2454"/>
        <v>500</v>
      </c>
      <c r="AM4589" t="str">
        <f t="shared" si="2455"/>
        <v>201905LP</v>
      </c>
      <c r="AN4589">
        <f t="shared" ca="1" si="2479"/>
        <v>8.0004166666666663</v>
      </c>
      <c r="AO4589">
        <f t="shared" ca="1" si="2480"/>
        <v>13.958333333333334</v>
      </c>
      <c r="AP4589">
        <f t="shared" ca="1" si="2456"/>
        <v>3.0208333333333335</v>
      </c>
      <c r="AQ4589">
        <f t="shared" ca="1" si="2457"/>
        <v>10</v>
      </c>
      <c r="AR4589">
        <f t="shared" ca="1" si="2458"/>
        <v>8.9583333333333339</v>
      </c>
      <c r="AS4589">
        <f ca="1">P4589/J4589</f>
        <v>9.8501351908296689E-2</v>
      </c>
    </row>
    <row r="4590" spans="1:45" x14ac:dyDescent="0.4">
      <c r="A4590">
        <f t="shared" si="2453"/>
        <v>201905</v>
      </c>
      <c r="B4590" t="s">
        <v>585</v>
      </c>
      <c r="C4590" t="s">
        <v>647</v>
      </c>
      <c r="D4590" t="str">
        <f t="shared" ca="1" si="2478"/>
        <v>I109</v>
      </c>
      <c r="E4590">
        <f t="shared" ca="1" si="2459"/>
        <v>10</v>
      </c>
      <c r="F4590">
        <f t="shared" ca="1" si="2460"/>
        <v>10</v>
      </c>
      <c r="G4590" t="str">
        <f t="shared" ca="1" si="2475"/>
        <v>S10</v>
      </c>
      <c r="H4590" t="str">
        <f t="shared" ca="1" si="2476"/>
        <v>S108</v>
      </c>
      <c r="I4590">
        <f ca="1">VLOOKUP(D4590,PRC!$A$2:$B$21,2,0)*E4590</f>
        <v>5000000</v>
      </c>
      <c r="J4590">
        <f t="shared" ca="1" si="2461"/>
        <v>4499996</v>
      </c>
      <c r="K4590">
        <f ca="1">VLOOKUP(D4590,PRC!$A$1:$C$21,3,0)*E4590</f>
        <v>2000000</v>
      </c>
      <c r="L4590">
        <f t="shared" ca="1" si="2462"/>
        <v>700000</v>
      </c>
      <c r="M4590">
        <f t="shared" ca="1" si="2463"/>
        <v>150000</v>
      </c>
      <c r="N4590">
        <f t="shared" ca="1" si="2464"/>
        <v>900000</v>
      </c>
      <c r="O4590">
        <f t="shared" ca="1" si="2465"/>
        <v>450000</v>
      </c>
      <c r="P4590">
        <f t="shared" ca="1" si="2477"/>
        <v>299996</v>
      </c>
      <c r="Q4590">
        <f ca="1">IF(P4590&gt;0,1,0)</f>
        <v>1</v>
      </c>
      <c r="R4590">
        <f t="shared" ca="1" si="2466"/>
        <v>10</v>
      </c>
      <c r="S4590">
        <f t="shared" ca="1" si="2467"/>
        <v>14</v>
      </c>
      <c r="T4590">
        <f t="shared" ca="1" si="2468"/>
        <v>3</v>
      </c>
      <c r="U4590">
        <f t="shared" ca="1" si="2469"/>
        <v>18</v>
      </c>
      <c r="V4590">
        <f t="shared" ca="1" si="2470"/>
        <v>9</v>
      </c>
      <c r="X4590">
        <f t="shared" si="2472"/>
        <v>4590</v>
      </c>
      <c r="Y4590">
        <f t="shared" si="2473"/>
        <v>4452</v>
      </c>
      <c r="Z4590">
        <f t="shared" si="2474"/>
        <v>4453</v>
      </c>
      <c r="AA4590">
        <f t="shared" si="2471"/>
        <v>4951</v>
      </c>
      <c r="AB4590">
        <f t="shared" si="2454"/>
        <v>500</v>
      </c>
      <c r="AM4590" t="str">
        <f t="shared" si="2455"/>
        <v>201905LP</v>
      </c>
      <c r="AN4590">
        <f t="shared" ca="1" si="2479"/>
        <v>10.000080000000001</v>
      </c>
      <c r="AO4590">
        <f t="shared" ca="1" si="2480"/>
        <v>14.000000000000002</v>
      </c>
      <c r="AP4590">
        <f t="shared" ca="1" si="2456"/>
        <v>3</v>
      </c>
      <c r="AQ4590">
        <f t="shared" ca="1" si="2457"/>
        <v>18</v>
      </c>
      <c r="AR4590">
        <f t="shared" ca="1" si="2458"/>
        <v>9</v>
      </c>
      <c r="AS4590">
        <f ca="1">P4590/J4590</f>
        <v>6.6665837036299594E-2</v>
      </c>
    </row>
    <row r="4591" spans="1:45" x14ac:dyDescent="0.4">
      <c r="A4591">
        <f t="shared" si="2453"/>
        <v>201905</v>
      </c>
      <c r="B4591" t="s">
        <v>586</v>
      </c>
      <c r="C4591" t="s">
        <v>647</v>
      </c>
      <c r="D4591" t="str">
        <f t="shared" ca="1" si="2478"/>
        <v>I120</v>
      </c>
      <c r="E4591">
        <f t="shared" ca="1" si="2459"/>
        <v>25</v>
      </c>
      <c r="F4591">
        <f t="shared" ca="1" si="2460"/>
        <v>10</v>
      </c>
      <c r="G4591" t="str">
        <f t="shared" ca="1" si="2475"/>
        <v>S11</v>
      </c>
      <c r="H4591" t="str">
        <f t="shared" ca="1" si="2476"/>
        <v>S117</v>
      </c>
      <c r="I4591">
        <f ca="1">VLOOKUP(D4591,PRC!$A$2:$B$21,2,0)*E4591</f>
        <v>107500000</v>
      </c>
      <c r="J4591">
        <f t="shared" ca="1" si="2461"/>
        <v>97824996</v>
      </c>
      <c r="K4591">
        <f ca="1">VLOOKUP(D4591,PRC!$A$1:$C$21,3,0)*E4591</f>
        <v>48375000</v>
      </c>
      <c r="L4591">
        <f t="shared" ca="1" si="2462"/>
        <v>11825000</v>
      </c>
      <c r="M4591">
        <f t="shared" ca="1" si="2463"/>
        <v>3225000</v>
      </c>
      <c r="N4591">
        <f t="shared" ca="1" si="2464"/>
        <v>18275000</v>
      </c>
      <c r="O4591">
        <f t="shared" ca="1" si="2465"/>
        <v>7525000</v>
      </c>
      <c r="P4591">
        <f t="shared" ca="1" si="2477"/>
        <v>8599996</v>
      </c>
      <c r="Q4591">
        <f ca="1">IF(P4591&gt;0,1,0)</f>
        <v>1</v>
      </c>
      <c r="R4591">
        <f t="shared" ca="1" si="2466"/>
        <v>9</v>
      </c>
      <c r="S4591">
        <f t="shared" ca="1" si="2467"/>
        <v>11</v>
      </c>
      <c r="T4591">
        <f t="shared" ca="1" si="2468"/>
        <v>3</v>
      </c>
      <c r="U4591">
        <f t="shared" ca="1" si="2469"/>
        <v>17</v>
      </c>
      <c r="V4591">
        <f t="shared" ca="1" si="2470"/>
        <v>7</v>
      </c>
      <c r="X4591">
        <f t="shared" si="2472"/>
        <v>4591</v>
      </c>
      <c r="Y4591">
        <f t="shared" si="2473"/>
        <v>4452</v>
      </c>
      <c r="Z4591">
        <f t="shared" si="2474"/>
        <v>4453</v>
      </c>
      <c r="AA4591">
        <f t="shared" si="2471"/>
        <v>4951</v>
      </c>
      <c r="AB4591">
        <f t="shared" si="2454"/>
        <v>500</v>
      </c>
      <c r="AM4591" t="str">
        <f t="shared" si="2455"/>
        <v>201905LP</v>
      </c>
      <c r="AN4591">
        <f t="shared" ca="1" si="2479"/>
        <v>9.000003720930227</v>
      </c>
      <c r="AO4591">
        <f t="shared" ca="1" si="2480"/>
        <v>11</v>
      </c>
      <c r="AP4591">
        <f t="shared" ca="1" si="2456"/>
        <v>3</v>
      </c>
      <c r="AQ4591">
        <f t="shared" ca="1" si="2457"/>
        <v>17</v>
      </c>
      <c r="AR4591">
        <f t="shared" ca="1" si="2458"/>
        <v>7.0000000000000009</v>
      </c>
      <c r="AS4591">
        <f ca="1">P4591/J4591</f>
        <v>8.7912050617410711E-2</v>
      </c>
    </row>
    <row r="4592" spans="1:45" x14ac:dyDescent="0.4">
      <c r="A4592">
        <f t="shared" si="2453"/>
        <v>201905</v>
      </c>
      <c r="B4592" t="s">
        <v>587</v>
      </c>
      <c r="C4592" t="s">
        <v>647</v>
      </c>
      <c r="D4592" t="str">
        <f t="shared" ca="1" si="2478"/>
        <v>I108</v>
      </c>
      <c r="E4592">
        <f t="shared" ca="1" si="2459"/>
        <v>25</v>
      </c>
      <c r="F4592">
        <f t="shared" ca="1" si="2460"/>
        <v>5</v>
      </c>
      <c r="G4592" t="str">
        <f t="shared" ca="1" si="2475"/>
        <v>S11</v>
      </c>
      <c r="H4592" t="str">
        <f t="shared" ca="1" si="2476"/>
        <v>S110</v>
      </c>
      <c r="I4592">
        <f ca="1">VLOOKUP(D4592,PRC!$A$2:$B$21,2,0)*E4592</f>
        <v>1000000</v>
      </c>
      <c r="J4592">
        <f t="shared" ca="1" si="2461"/>
        <v>909996</v>
      </c>
      <c r="K4592">
        <f ca="1">VLOOKUP(D4592,PRC!$A$1:$C$21,3,0)*E4592</f>
        <v>460000</v>
      </c>
      <c r="L4592">
        <f t="shared" ca="1" si="2462"/>
        <v>150000</v>
      </c>
      <c r="M4592">
        <f t="shared" ca="1" si="2463"/>
        <v>10000</v>
      </c>
      <c r="N4592">
        <f t="shared" ca="1" si="2464"/>
        <v>180000</v>
      </c>
      <c r="O4592">
        <f t="shared" ca="1" si="2465"/>
        <v>100000</v>
      </c>
      <c r="P4592">
        <f t="shared" ca="1" si="2477"/>
        <v>9996</v>
      </c>
      <c r="Q4592">
        <f ca="1">IF(P4592&gt;0,1,0)</f>
        <v>1</v>
      </c>
      <c r="R4592">
        <f t="shared" ca="1" si="2466"/>
        <v>9</v>
      </c>
      <c r="S4592">
        <f t="shared" ca="1" si="2467"/>
        <v>15</v>
      </c>
      <c r="T4592">
        <f t="shared" ca="1" si="2468"/>
        <v>1</v>
      </c>
      <c r="U4592">
        <f t="shared" ca="1" si="2469"/>
        <v>18</v>
      </c>
      <c r="V4592">
        <f t="shared" ca="1" si="2470"/>
        <v>10</v>
      </c>
      <c r="X4592">
        <f t="shared" si="2472"/>
        <v>4592</v>
      </c>
      <c r="Y4592">
        <f t="shared" si="2473"/>
        <v>4452</v>
      </c>
      <c r="Z4592">
        <f t="shared" si="2474"/>
        <v>4453</v>
      </c>
      <c r="AA4592">
        <f t="shared" si="2471"/>
        <v>4951</v>
      </c>
      <c r="AB4592">
        <f t="shared" si="2454"/>
        <v>500</v>
      </c>
      <c r="AM4592" t="str">
        <f t="shared" si="2455"/>
        <v>201905LP</v>
      </c>
      <c r="AN4592">
        <f t="shared" ca="1" si="2479"/>
        <v>9.0003999999999973</v>
      </c>
      <c r="AO4592">
        <f t="shared" ca="1" si="2480"/>
        <v>15</v>
      </c>
      <c r="AP4592">
        <f t="shared" ca="1" si="2456"/>
        <v>1</v>
      </c>
      <c r="AQ4592">
        <f t="shared" ca="1" si="2457"/>
        <v>18</v>
      </c>
      <c r="AR4592">
        <f t="shared" ca="1" si="2458"/>
        <v>10</v>
      </c>
      <c r="AS4592">
        <f ca="1">P4592/J4592</f>
        <v>1.0984663668851292E-2</v>
      </c>
    </row>
    <row r="4593" spans="1:45" x14ac:dyDescent="0.4">
      <c r="A4593">
        <f t="shared" si="2453"/>
        <v>201905</v>
      </c>
      <c r="B4593" t="s">
        <v>588</v>
      </c>
      <c r="C4593" t="s">
        <v>647</v>
      </c>
      <c r="D4593" t="str">
        <f t="shared" ca="1" si="2478"/>
        <v>I105</v>
      </c>
      <c r="E4593">
        <f t="shared" ca="1" si="2459"/>
        <v>29</v>
      </c>
      <c r="F4593">
        <f t="shared" ca="1" si="2460"/>
        <v>10</v>
      </c>
      <c r="G4593" t="str">
        <f t="shared" ca="1" si="2475"/>
        <v>S11</v>
      </c>
      <c r="H4593" t="str">
        <f t="shared" ca="1" si="2476"/>
        <v>S110</v>
      </c>
      <c r="I4593">
        <f ca="1">VLOOKUP(D4593,PRC!$A$2:$B$21,2,0)*E4593</f>
        <v>2900000</v>
      </c>
      <c r="J4593">
        <f t="shared" ca="1" si="2461"/>
        <v>2725996</v>
      </c>
      <c r="K4593">
        <f ca="1">VLOOKUP(D4593,PRC!$A$1:$C$21,3,0)*E4593</f>
        <v>1711000</v>
      </c>
      <c r="L4593">
        <f t="shared" ca="1" si="2462"/>
        <v>348000</v>
      </c>
      <c r="M4593">
        <f t="shared" ca="1" si="2463"/>
        <v>87000</v>
      </c>
      <c r="N4593">
        <f t="shared" ca="1" si="2464"/>
        <v>522000</v>
      </c>
      <c r="O4593">
        <f t="shared" ca="1" si="2465"/>
        <v>203000</v>
      </c>
      <c r="P4593">
        <f t="shared" ca="1" si="2477"/>
        <v>-145004</v>
      </c>
      <c r="Q4593">
        <f ca="1">IF(P4593&gt;0,1,0)</f>
        <v>0</v>
      </c>
      <c r="R4593">
        <f t="shared" ca="1" si="2466"/>
        <v>6</v>
      </c>
      <c r="S4593">
        <f t="shared" ca="1" si="2467"/>
        <v>12</v>
      </c>
      <c r="T4593">
        <f t="shared" ca="1" si="2468"/>
        <v>3</v>
      </c>
      <c r="U4593">
        <f t="shared" ca="1" si="2469"/>
        <v>18</v>
      </c>
      <c r="V4593">
        <f t="shared" ca="1" si="2470"/>
        <v>7</v>
      </c>
      <c r="X4593">
        <f t="shared" si="2472"/>
        <v>4593</v>
      </c>
      <c r="Y4593">
        <f t="shared" si="2473"/>
        <v>4452</v>
      </c>
      <c r="Z4593">
        <f t="shared" si="2474"/>
        <v>4453</v>
      </c>
      <c r="AA4593">
        <f t="shared" si="2471"/>
        <v>4951</v>
      </c>
      <c r="AB4593">
        <f t="shared" si="2454"/>
        <v>500</v>
      </c>
      <c r="AM4593" t="str">
        <f t="shared" si="2455"/>
        <v>201905LP</v>
      </c>
      <c r="AN4593">
        <f t="shared" ca="1" si="2479"/>
        <v>6.0001379310344882</v>
      </c>
      <c r="AO4593">
        <f t="shared" ca="1" si="2480"/>
        <v>12</v>
      </c>
      <c r="AP4593">
        <f t="shared" ca="1" si="2456"/>
        <v>3</v>
      </c>
      <c r="AQ4593">
        <f t="shared" ca="1" si="2457"/>
        <v>18</v>
      </c>
      <c r="AR4593">
        <f t="shared" ca="1" si="2458"/>
        <v>7.0000000000000009</v>
      </c>
      <c r="AS4593">
        <f ca="1">P4593/J4593</f>
        <v>-5.3193034766008458E-2</v>
      </c>
    </row>
    <row r="4594" spans="1:45" x14ac:dyDescent="0.4">
      <c r="A4594">
        <f t="shared" si="2453"/>
        <v>201905</v>
      </c>
      <c r="B4594" t="s">
        <v>589</v>
      </c>
      <c r="C4594" t="s">
        <v>647</v>
      </c>
      <c r="D4594" t="str">
        <f t="shared" ca="1" si="2478"/>
        <v>I103</v>
      </c>
      <c r="E4594">
        <f t="shared" ca="1" si="2459"/>
        <v>12</v>
      </c>
      <c r="F4594">
        <f t="shared" ca="1" si="2460"/>
        <v>7</v>
      </c>
      <c r="G4594" t="str">
        <f t="shared" ca="1" si="2475"/>
        <v>S10</v>
      </c>
      <c r="H4594" t="str">
        <f t="shared" ca="1" si="2476"/>
        <v>S107</v>
      </c>
      <c r="I4594">
        <f ca="1">VLOOKUP(D4594,PRC!$A$2:$B$21,2,0)*E4594</f>
        <v>600000</v>
      </c>
      <c r="J4594">
        <f t="shared" ca="1" si="2461"/>
        <v>569996</v>
      </c>
      <c r="K4594">
        <f ca="1">VLOOKUP(D4594,PRC!$A$1:$C$21,3,0)*E4594</f>
        <v>342000</v>
      </c>
      <c r="L4594">
        <f t="shared" ca="1" si="2462"/>
        <v>90000</v>
      </c>
      <c r="M4594">
        <f t="shared" ca="1" si="2463"/>
        <v>12000</v>
      </c>
      <c r="N4594">
        <f t="shared" ca="1" si="2464"/>
        <v>72000</v>
      </c>
      <c r="O4594">
        <f t="shared" ca="1" si="2465"/>
        <v>36000</v>
      </c>
      <c r="P4594">
        <f t="shared" ca="1" si="2477"/>
        <v>17996</v>
      </c>
      <c r="Q4594">
        <f ca="1">IF(P4594&gt;0,1,0)</f>
        <v>1</v>
      </c>
      <c r="R4594">
        <f t="shared" ca="1" si="2466"/>
        <v>5</v>
      </c>
      <c r="S4594">
        <f t="shared" ca="1" si="2467"/>
        <v>15</v>
      </c>
      <c r="T4594">
        <f t="shared" ca="1" si="2468"/>
        <v>2</v>
      </c>
      <c r="U4594">
        <f t="shared" ca="1" si="2469"/>
        <v>12</v>
      </c>
      <c r="V4594">
        <f t="shared" ca="1" si="2470"/>
        <v>6</v>
      </c>
      <c r="X4594">
        <f t="shared" si="2472"/>
        <v>4594</v>
      </c>
      <c r="Y4594">
        <f t="shared" si="2473"/>
        <v>4452</v>
      </c>
      <c r="Z4594">
        <f t="shared" si="2474"/>
        <v>4453</v>
      </c>
      <c r="AA4594">
        <f t="shared" si="2471"/>
        <v>4951</v>
      </c>
      <c r="AB4594">
        <f t="shared" si="2454"/>
        <v>500</v>
      </c>
      <c r="AM4594" t="str">
        <f t="shared" si="2455"/>
        <v>201905LP</v>
      </c>
      <c r="AN4594">
        <f t="shared" ca="1" si="2479"/>
        <v>5.0006666666666639</v>
      </c>
      <c r="AO4594">
        <f t="shared" ca="1" si="2480"/>
        <v>15</v>
      </c>
      <c r="AP4594">
        <f t="shared" ca="1" si="2456"/>
        <v>2</v>
      </c>
      <c r="AQ4594">
        <f t="shared" ca="1" si="2457"/>
        <v>12</v>
      </c>
      <c r="AR4594">
        <f t="shared" ca="1" si="2458"/>
        <v>6</v>
      </c>
      <c r="AS4594">
        <f ca="1">P4594/J4594</f>
        <v>3.1572151383518481E-2</v>
      </c>
    </row>
    <row r="4595" spans="1:45" x14ac:dyDescent="0.4">
      <c r="A4595">
        <f t="shared" si="2453"/>
        <v>201905</v>
      </c>
      <c r="B4595" t="s">
        <v>590</v>
      </c>
      <c r="C4595" t="s">
        <v>647</v>
      </c>
      <c r="D4595" t="str">
        <f t="shared" ca="1" si="2478"/>
        <v>I111</v>
      </c>
      <c r="E4595">
        <f t="shared" ca="1" si="2459"/>
        <v>23</v>
      </c>
      <c r="F4595">
        <f t="shared" ca="1" si="2460"/>
        <v>9</v>
      </c>
      <c r="G4595" t="str">
        <f t="shared" ca="1" si="2475"/>
        <v>S10</v>
      </c>
      <c r="H4595" t="str">
        <f t="shared" ca="1" si="2476"/>
        <v>S105</v>
      </c>
      <c r="I4595">
        <f ca="1">VLOOKUP(D4595,PRC!$A$2:$B$21,2,0)*E4595</f>
        <v>3450000</v>
      </c>
      <c r="J4595">
        <f t="shared" ca="1" si="2461"/>
        <v>3277496</v>
      </c>
      <c r="K4595">
        <f ca="1">VLOOKUP(D4595,PRC!$A$1:$C$21,3,0)*E4595</f>
        <v>1828500</v>
      </c>
      <c r="L4595">
        <f t="shared" ca="1" si="2462"/>
        <v>483000</v>
      </c>
      <c r="M4595">
        <f t="shared" ca="1" si="2463"/>
        <v>35000</v>
      </c>
      <c r="N4595">
        <f t="shared" ca="1" si="2464"/>
        <v>449000</v>
      </c>
      <c r="O4595">
        <f t="shared" ca="1" si="2465"/>
        <v>311000</v>
      </c>
      <c r="P4595">
        <f t="shared" ca="1" si="2477"/>
        <v>170996</v>
      </c>
      <c r="Q4595">
        <f ca="1">IF(P4595&gt;0,1,0)</f>
        <v>1</v>
      </c>
      <c r="R4595">
        <f t="shared" ca="1" si="2466"/>
        <v>5</v>
      </c>
      <c r="S4595">
        <f t="shared" ca="1" si="2467"/>
        <v>14</v>
      </c>
      <c r="T4595">
        <f t="shared" ca="1" si="2468"/>
        <v>1</v>
      </c>
      <c r="U4595">
        <f t="shared" ca="1" si="2469"/>
        <v>13</v>
      </c>
      <c r="V4595">
        <f t="shared" ca="1" si="2470"/>
        <v>9</v>
      </c>
      <c r="X4595">
        <f t="shared" si="2472"/>
        <v>4595</v>
      </c>
      <c r="Y4595">
        <f t="shared" si="2473"/>
        <v>4452</v>
      </c>
      <c r="Z4595">
        <f t="shared" si="2474"/>
        <v>4453</v>
      </c>
      <c r="AA4595">
        <f t="shared" si="2471"/>
        <v>4951</v>
      </c>
      <c r="AB4595">
        <f t="shared" si="2454"/>
        <v>500</v>
      </c>
      <c r="AM4595" t="str">
        <f t="shared" si="2455"/>
        <v>201905LP</v>
      </c>
      <c r="AN4595">
        <f t="shared" ca="1" si="2479"/>
        <v>5.000115942028982</v>
      </c>
      <c r="AO4595">
        <f t="shared" ca="1" si="2480"/>
        <v>14.000000000000002</v>
      </c>
      <c r="AP4595">
        <f t="shared" ca="1" si="2456"/>
        <v>1.0144927536231882</v>
      </c>
      <c r="AQ4595">
        <f t="shared" ca="1" si="2457"/>
        <v>13.014492753623189</v>
      </c>
      <c r="AR4595">
        <f t="shared" ca="1" si="2458"/>
        <v>9.0144927536231876</v>
      </c>
      <c r="AS4595">
        <f ca="1">P4595/J4595</f>
        <v>5.2172756274912309E-2</v>
      </c>
    </row>
    <row r="4596" spans="1:45" x14ac:dyDescent="0.4">
      <c r="A4596">
        <f t="shared" si="2453"/>
        <v>201905</v>
      </c>
      <c r="B4596" t="s">
        <v>591</v>
      </c>
      <c r="C4596" t="s">
        <v>647</v>
      </c>
      <c r="D4596" t="str">
        <f t="shared" ca="1" si="2478"/>
        <v>I105</v>
      </c>
      <c r="E4596">
        <f t="shared" ca="1" si="2459"/>
        <v>26</v>
      </c>
      <c r="F4596">
        <f t="shared" ca="1" si="2460"/>
        <v>10</v>
      </c>
      <c r="G4596" t="str">
        <f t="shared" ca="1" si="2475"/>
        <v>S11</v>
      </c>
      <c r="H4596" t="str">
        <f t="shared" ca="1" si="2476"/>
        <v>S115</v>
      </c>
      <c r="I4596">
        <f ca="1">VLOOKUP(D4596,PRC!$A$2:$B$21,2,0)*E4596</f>
        <v>2600000</v>
      </c>
      <c r="J4596">
        <f t="shared" ca="1" si="2461"/>
        <v>2391996</v>
      </c>
      <c r="K4596">
        <f ca="1">VLOOKUP(D4596,PRC!$A$1:$C$21,3,0)*E4596</f>
        <v>1534000</v>
      </c>
      <c r="L4596">
        <f t="shared" ca="1" si="2462"/>
        <v>390000</v>
      </c>
      <c r="M4596">
        <f t="shared" ca="1" si="2463"/>
        <v>26000</v>
      </c>
      <c r="N4596">
        <f t="shared" ca="1" si="2464"/>
        <v>494000</v>
      </c>
      <c r="O4596">
        <f t="shared" ca="1" si="2465"/>
        <v>260000</v>
      </c>
      <c r="P4596">
        <f t="shared" ca="1" si="2477"/>
        <v>-312004</v>
      </c>
      <c r="Q4596">
        <f ca="1">IF(P4596&gt;0,1,0)</f>
        <v>0</v>
      </c>
      <c r="R4596">
        <f t="shared" ca="1" si="2466"/>
        <v>8</v>
      </c>
      <c r="S4596">
        <f t="shared" ca="1" si="2467"/>
        <v>15</v>
      </c>
      <c r="T4596">
        <f t="shared" ca="1" si="2468"/>
        <v>1</v>
      </c>
      <c r="U4596">
        <f t="shared" ca="1" si="2469"/>
        <v>19</v>
      </c>
      <c r="V4596">
        <f t="shared" ca="1" si="2470"/>
        <v>10</v>
      </c>
      <c r="X4596">
        <f t="shared" si="2472"/>
        <v>4596</v>
      </c>
      <c r="Y4596">
        <f t="shared" si="2473"/>
        <v>4452</v>
      </c>
      <c r="Z4596">
        <f t="shared" si="2474"/>
        <v>4453</v>
      </c>
      <c r="AA4596">
        <f t="shared" si="2471"/>
        <v>4951</v>
      </c>
      <c r="AB4596">
        <f t="shared" si="2454"/>
        <v>500</v>
      </c>
      <c r="AM4596" t="str">
        <f t="shared" si="2455"/>
        <v>201905LP</v>
      </c>
      <c r="AN4596">
        <f t="shared" ca="1" si="2479"/>
        <v>8.0001538461538466</v>
      </c>
      <c r="AO4596">
        <f t="shared" ca="1" si="2480"/>
        <v>15</v>
      </c>
      <c r="AP4596">
        <f t="shared" ca="1" si="2456"/>
        <v>1</v>
      </c>
      <c r="AQ4596">
        <f t="shared" ca="1" si="2457"/>
        <v>19</v>
      </c>
      <c r="AR4596">
        <f t="shared" ca="1" si="2458"/>
        <v>10</v>
      </c>
      <c r="AS4596">
        <f ca="1">P4596/J4596</f>
        <v>-0.13043667297102504</v>
      </c>
    </row>
    <row r="4597" spans="1:45" x14ac:dyDescent="0.4">
      <c r="A4597">
        <f t="shared" si="2453"/>
        <v>201905</v>
      </c>
      <c r="B4597" t="s">
        <v>592</v>
      </c>
      <c r="C4597" t="s">
        <v>647</v>
      </c>
      <c r="D4597" t="str">
        <f t="shared" ca="1" si="2478"/>
        <v>I103</v>
      </c>
      <c r="E4597">
        <f t="shared" ca="1" si="2459"/>
        <v>19</v>
      </c>
      <c r="F4597">
        <f t="shared" ca="1" si="2460"/>
        <v>9</v>
      </c>
      <c r="G4597" t="str">
        <f t="shared" ca="1" si="2475"/>
        <v>S11</v>
      </c>
      <c r="H4597" t="str">
        <f t="shared" ca="1" si="2476"/>
        <v>S119</v>
      </c>
      <c r="I4597">
        <f ca="1">VLOOKUP(D4597,PRC!$A$2:$B$21,2,0)*E4597</f>
        <v>950000</v>
      </c>
      <c r="J4597">
        <f t="shared" ca="1" si="2461"/>
        <v>902496</v>
      </c>
      <c r="K4597">
        <f ca="1">VLOOKUP(D4597,PRC!$A$1:$C$21,3,0)*E4597</f>
        <v>541500</v>
      </c>
      <c r="L4597">
        <f t="shared" ca="1" si="2462"/>
        <v>124000</v>
      </c>
      <c r="M4597">
        <f t="shared" ca="1" si="2463"/>
        <v>19000</v>
      </c>
      <c r="N4597">
        <f t="shared" ca="1" si="2464"/>
        <v>181000</v>
      </c>
      <c r="O4597">
        <f t="shared" ca="1" si="2465"/>
        <v>48000</v>
      </c>
      <c r="P4597">
        <f t="shared" ca="1" si="2477"/>
        <v>-11004</v>
      </c>
      <c r="Q4597">
        <f ca="1">IF(P4597&gt;0,1,0)</f>
        <v>0</v>
      </c>
      <c r="R4597">
        <f t="shared" ca="1" si="2466"/>
        <v>5</v>
      </c>
      <c r="S4597">
        <f t="shared" ca="1" si="2467"/>
        <v>13</v>
      </c>
      <c r="T4597">
        <f t="shared" ca="1" si="2468"/>
        <v>2</v>
      </c>
      <c r="U4597">
        <f t="shared" ca="1" si="2469"/>
        <v>19</v>
      </c>
      <c r="V4597">
        <f t="shared" ca="1" si="2470"/>
        <v>5</v>
      </c>
      <c r="X4597">
        <f t="shared" si="2472"/>
        <v>4597</v>
      </c>
      <c r="Y4597">
        <f t="shared" si="2473"/>
        <v>4452</v>
      </c>
      <c r="Z4597">
        <f t="shared" si="2474"/>
        <v>4453</v>
      </c>
      <c r="AA4597">
        <f t="shared" si="2471"/>
        <v>4951</v>
      </c>
      <c r="AB4597">
        <f t="shared" si="2454"/>
        <v>500</v>
      </c>
      <c r="AM4597" t="str">
        <f t="shared" si="2455"/>
        <v>201905LP</v>
      </c>
      <c r="AN4597">
        <f t="shared" ca="1" si="2479"/>
        <v>5.0004210526315767</v>
      </c>
      <c r="AO4597">
        <f t="shared" ca="1" si="2480"/>
        <v>13.052631578947368</v>
      </c>
      <c r="AP4597">
        <f t="shared" ca="1" si="2456"/>
        <v>2</v>
      </c>
      <c r="AQ4597">
        <f t="shared" ca="1" si="2457"/>
        <v>19.05263157894737</v>
      </c>
      <c r="AR4597">
        <f t="shared" ca="1" si="2458"/>
        <v>5.0526315789473681</v>
      </c>
      <c r="AS4597">
        <f ca="1">P4597/J4597</f>
        <v>-1.2192851824274013E-2</v>
      </c>
    </row>
    <row r="4598" spans="1:45" x14ac:dyDescent="0.4">
      <c r="A4598">
        <f t="shared" si="2453"/>
        <v>201905</v>
      </c>
      <c r="B4598" t="s">
        <v>593</v>
      </c>
      <c r="C4598" t="s">
        <v>647</v>
      </c>
      <c r="D4598" t="str">
        <f t="shared" ca="1" si="2478"/>
        <v>I114</v>
      </c>
      <c r="E4598">
        <f t="shared" ca="1" si="2459"/>
        <v>18</v>
      </c>
      <c r="F4598">
        <f t="shared" ca="1" si="2460"/>
        <v>8</v>
      </c>
      <c r="G4598" t="str">
        <f t="shared" ca="1" si="2475"/>
        <v>S10</v>
      </c>
      <c r="H4598" t="str">
        <f t="shared" ca="1" si="2476"/>
        <v>S108</v>
      </c>
      <c r="I4598">
        <f ca="1">VLOOKUP(D4598,PRC!$A$2:$B$21,2,0)*E4598</f>
        <v>4320000</v>
      </c>
      <c r="J4598">
        <f t="shared" ca="1" si="2461"/>
        <v>3931196</v>
      </c>
      <c r="K4598">
        <f ca="1">VLOOKUP(D4598,PRC!$A$1:$C$21,3,0)*E4598</f>
        <v>2505600</v>
      </c>
      <c r="L4598">
        <f t="shared" ca="1" si="2462"/>
        <v>475000</v>
      </c>
      <c r="M4598">
        <f t="shared" ca="1" si="2463"/>
        <v>86000</v>
      </c>
      <c r="N4598">
        <f t="shared" ca="1" si="2464"/>
        <v>778000</v>
      </c>
      <c r="O4598">
        <f t="shared" ca="1" si="2465"/>
        <v>216000</v>
      </c>
      <c r="P4598">
        <f t="shared" ca="1" si="2477"/>
        <v>-129404</v>
      </c>
      <c r="Q4598">
        <f ca="1">IF(P4598&gt;0,1,0)</f>
        <v>0</v>
      </c>
      <c r="R4598">
        <f t="shared" ca="1" si="2466"/>
        <v>9</v>
      </c>
      <c r="S4598">
        <f t="shared" ca="1" si="2467"/>
        <v>11</v>
      </c>
      <c r="T4598">
        <f t="shared" ca="1" si="2468"/>
        <v>2</v>
      </c>
      <c r="U4598">
        <f t="shared" ca="1" si="2469"/>
        <v>18</v>
      </c>
      <c r="V4598">
        <f t="shared" ca="1" si="2470"/>
        <v>5</v>
      </c>
      <c r="X4598">
        <f t="shared" si="2472"/>
        <v>4598</v>
      </c>
      <c r="Y4598">
        <f t="shared" si="2473"/>
        <v>4452</v>
      </c>
      <c r="Z4598">
        <f t="shared" si="2474"/>
        <v>4453</v>
      </c>
      <c r="AA4598">
        <f t="shared" si="2471"/>
        <v>4951</v>
      </c>
      <c r="AB4598">
        <f t="shared" si="2454"/>
        <v>500</v>
      </c>
      <c r="AM4598" t="str">
        <f t="shared" si="2455"/>
        <v>201905LP</v>
      </c>
      <c r="AN4598">
        <f t="shared" ca="1" si="2479"/>
        <v>9.0000925925925905</v>
      </c>
      <c r="AO4598">
        <f t="shared" ca="1" si="2480"/>
        <v>10.99537037037037</v>
      </c>
      <c r="AP4598">
        <f t="shared" ca="1" si="2456"/>
        <v>1.9907407407407409</v>
      </c>
      <c r="AQ4598">
        <f t="shared" ca="1" si="2457"/>
        <v>18.00925925925926</v>
      </c>
      <c r="AR4598">
        <f t="shared" ca="1" si="2458"/>
        <v>5</v>
      </c>
      <c r="AS4598">
        <f ca="1">P4598/J4598</f>
        <v>-3.2917208910468974E-2</v>
      </c>
    </row>
    <row r="4599" spans="1:45" x14ac:dyDescent="0.4">
      <c r="A4599">
        <f t="shared" si="2453"/>
        <v>201905</v>
      </c>
      <c r="B4599" t="s">
        <v>594</v>
      </c>
      <c r="C4599" t="s">
        <v>647</v>
      </c>
      <c r="D4599" t="str">
        <f t="shared" ca="1" si="2478"/>
        <v>I101</v>
      </c>
      <c r="E4599">
        <f t="shared" ca="1" si="2459"/>
        <v>18</v>
      </c>
      <c r="F4599">
        <f t="shared" ca="1" si="2460"/>
        <v>9</v>
      </c>
      <c r="G4599" t="str">
        <f t="shared" ca="1" si="2475"/>
        <v>S10</v>
      </c>
      <c r="H4599" t="str">
        <f t="shared" ca="1" si="2476"/>
        <v>S103</v>
      </c>
      <c r="I4599">
        <f ca="1">VLOOKUP(D4599,PRC!$A$2:$B$21,2,0)*E4599</f>
        <v>540000</v>
      </c>
      <c r="J4599">
        <f t="shared" ca="1" si="2461"/>
        <v>507596</v>
      </c>
      <c r="K4599">
        <f ca="1">VLOOKUP(D4599,PRC!$A$1:$C$21,3,0)*E4599</f>
        <v>280800</v>
      </c>
      <c r="L4599">
        <f t="shared" ca="1" si="2462"/>
        <v>65000</v>
      </c>
      <c r="M4599">
        <f t="shared" ca="1" si="2463"/>
        <v>5000</v>
      </c>
      <c r="N4599">
        <f t="shared" ca="1" si="2464"/>
        <v>97000</v>
      </c>
      <c r="O4599">
        <f t="shared" ca="1" si="2465"/>
        <v>49000</v>
      </c>
      <c r="P4599">
        <f t="shared" ca="1" si="2477"/>
        <v>10796</v>
      </c>
      <c r="Q4599">
        <f ca="1">IF(P4599&gt;0,1,0)</f>
        <v>1</v>
      </c>
      <c r="R4599">
        <f t="shared" ca="1" si="2466"/>
        <v>6</v>
      </c>
      <c r="S4599">
        <f t="shared" ca="1" si="2467"/>
        <v>12</v>
      </c>
      <c r="T4599">
        <f t="shared" ca="1" si="2468"/>
        <v>1</v>
      </c>
      <c r="U4599">
        <f t="shared" ca="1" si="2469"/>
        <v>18</v>
      </c>
      <c r="V4599">
        <f t="shared" ca="1" si="2470"/>
        <v>9</v>
      </c>
      <c r="X4599">
        <f t="shared" si="2472"/>
        <v>4599</v>
      </c>
      <c r="Y4599">
        <f t="shared" si="2473"/>
        <v>4452</v>
      </c>
      <c r="Z4599">
        <f t="shared" si="2474"/>
        <v>4453</v>
      </c>
      <c r="AA4599">
        <f t="shared" si="2471"/>
        <v>4951</v>
      </c>
      <c r="AB4599">
        <f t="shared" si="2454"/>
        <v>500</v>
      </c>
      <c r="AM4599" t="str">
        <f t="shared" si="2455"/>
        <v>201905LP</v>
      </c>
      <c r="AN4599">
        <f t="shared" ca="1" si="2479"/>
        <v>6.0007407407407403</v>
      </c>
      <c r="AO4599">
        <f t="shared" ca="1" si="2480"/>
        <v>12.037037037037036</v>
      </c>
      <c r="AP4599">
        <f t="shared" ca="1" si="2456"/>
        <v>0.92592592592592582</v>
      </c>
      <c r="AQ4599">
        <f t="shared" ca="1" si="2457"/>
        <v>17.962962962962965</v>
      </c>
      <c r="AR4599">
        <f t="shared" ca="1" si="2458"/>
        <v>9.0740740740740744</v>
      </c>
      <c r="AS4599">
        <f ca="1">P4599/J4599</f>
        <v>2.1268883127526617E-2</v>
      </c>
    </row>
    <row r="4600" spans="1:45" x14ac:dyDescent="0.4">
      <c r="A4600">
        <f t="shared" si="2453"/>
        <v>201905</v>
      </c>
      <c r="B4600" t="s">
        <v>595</v>
      </c>
      <c r="C4600" t="s">
        <v>647</v>
      </c>
      <c r="D4600" t="str">
        <f t="shared" ca="1" si="2478"/>
        <v>I118</v>
      </c>
      <c r="E4600">
        <f t="shared" ca="1" si="2459"/>
        <v>28</v>
      </c>
      <c r="F4600">
        <f t="shared" ca="1" si="2460"/>
        <v>9</v>
      </c>
      <c r="G4600" t="str">
        <f t="shared" ca="1" si="2475"/>
        <v>S11</v>
      </c>
      <c r="H4600" t="str">
        <f t="shared" ca="1" si="2476"/>
        <v>S119</v>
      </c>
      <c r="I4600">
        <f ca="1">VLOOKUP(D4600,PRC!$A$2:$B$21,2,0)*E4600</f>
        <v>14840000</v>
      </c>
      <c r="J4600">
        <f t="shared" ca="1" si="2461"/>
        <v>13949596</v>
      </c>
      <c r="K4600">
        <f ca="1">VLOOKUP(D4600,PRC!$A$1:$C$21,3,0)*E4600</f>
        <v>6232800</v>
      </c>
      <c r="L4600">
        <f t="shared" ca="1" si="2462"/>
        <v>2078000</v>
      </c>
      <c r="M4600">
        <f t="shared" ca="1" si="2463"/>
        <v>148000</v>
      </c>
      <c r="N4600">
        <f t="shared" ca="1" si="2464"/>
        <v>1781000</v>
      </c>
      <c r="O4600">
        <f t="shared" ca="1" si="2465"/>
        <v>890000</v>
      </c>
      <c r="P4600">
        <f t="shared" ca="1" si="2477"/>
        <v>2819796</v>
      </c>
      <c r="Q4600">
        <f ca="1">IF(P4600&gt;0,1,0)</f>
        <v>1</v>
      </c>
      <c r="R4600">
        <f t="shared" ca="1" si="2466"/>
        <v>6</v>
      </c>
      <c r="S4600">
        <f t="shared" ca="1" si="2467"/>
        <v>14</v>
      </c>
      <c r="T4600">
        <f t="shared" ca="1" si="2468"/>
        <v>1</v>
      </c>
      <c r="U4600">
        <f t="shared" ca="1" si="2469"/>
        <v>12</v>
      </c>
      <c r="V4600">
        <f t="shared" ca="1" si="2470"/>
        <v>6</v>
      </c>
      <c r="X4600">
        <f t="shared" si="2472"/>
        <v>4600</v>
      </c>
      <c r="Y4600">
        <f t="shared" si="2473"/>
        <v>4452</v>
      </c>
      <c r="Z4600">
        <f t="shared" si="2474"/>
        <v>4453</v>
      </c>
      <c r="AA4600">
        <f t="shared" si="2471"/>
        <v>4951</v>
      </c>
      <c r="AB4600">
        <f t="shared" si="2454"/>
        <v>500</v>
      </c>
      <c r="AM4600" t="str">
        <f t="shared" si="2455"/>
        <v>201905LP</v>
      </c>
      <c r="AN4600">
        <f t="shared" ca="1" si="2479"/>
        <v>6.000026954177895</v>
      </c>
      <c r="AO4600">
        <f t="shared" ca="1" si="2480"/>
        <v>14.002695417789756</v>
      </c>
      <c r="AP4600">
        <f t="shared" ca="1" si="2456"/>
        <v>0.99730458221024254</v>
      </c>
      <c r="AQ4600">
        <f t="shared" ca="1" si="2457"/>
        <v>12.001347708894878</v>
      </c>
      <c r="AR4600">
        <f t="shared" ca="1" si="2458"/>
        <v>5.9973045822102424</v>
      </c>
      <c r="AS4600">
        <f ca="1">P4600/J4600</f>
        <v>0.20214176812002296</v>
      </c>
    </row>
    <row r="4601" spans="1:45" x14ac:dyDescent="0.4">
      <c r="A4601">
        <f t="shared" si="2453"/>
        <v>201905</v>
      </c>
      <c r="B4601" t="s">
        <v>596</v>
      </c>
      <c r="C4601" t="s">
        <v>647</v>
      </c>
      <c r="D4601" t="str">
        <f t="shared" ca="1" si="2478"/>
        <v>I112</v>
      </c>
      <c r="E4601">
        <f t="shared" ca="1" si="2459"/>
        <v>12</v>
      </c>
      <c r="F4601">
        <f t="shared" ca="1" si="2460"/>
        <v>7</v>
      </c>
      <c r="G4601" t="str">
        <f t="shared" ca="1" si="2475"/>
        <v>S11</v>
      </c>
      <c r="H4601" t="str">
        <f t="shared" ca="1" si="2476"/>
        <v>S110</v>
      </c>
      <c r="I4601">
        <f ca="1">VLOOKUP(D4601,PRC!$A$2:$B$21,2,0)*E4601</f>
        <v>780000</v>
      </c>
      <c r="J4601">
        <f t="shared" ca="1" si="2461"/>
        <v>709796</v>
      </c>
      <c r="K4601">
        <f ca="1">VLOOKUP(D4601,PRC!$A$1:$C$21,3,0)*E4601</f>
        <v>390000</v>
      </c>
      <c r="L4601">
        <f t="shared" ca="1" si="2462"/>
        <v>109000</v>
      </c>
      <c r="M4601">
        <f t="shared" ca="1" si="2463"/>
        <v>16000</v>
      </c>
      <c r="N4601">
        <f t="shared" ca="1" si="2464"/>
        <v>101000</v>
      </c>
      <c r="O4601">
        <f t="shared" ca="1" si="2465"/>
        <v>70000</v>
      </c>
      <c r="P4601">
        <f t="shared" ca="1" si="2477"/>
        <v>23796</v>
      </c>
      <c r="Q4601">
        <f ca="1">IF(P4601&gt;0,1,0)</f>
        <v>1</v>
      </c>
      <c r="R4601">
        <f t="shared" ca="1" si="2466"/>
        <v>9</v>
      </c>
      <c r="S4601">
        <f t="shared" ca="1" si="2467"/>
        <v>14</v>
      </c>
      <c r="T4601">
        <f t="shared" ca="1" si="2468"/>
        <v>2</v>
      </c>
      <c r="U4601">
        <f t="shared" ca="1" si="2469"/>
        <v>13</v>
      </c>
      <c r="V4601">
        <f t="shared" ca="1" si="2470"/>
        <v>9</v>
      </c>
      <c r="X4601">
        <f t="shared" si="2472"/>
        <v>4601</v>
      </c>
      <c r="Y4601">
        <f t="shared" si="2473"/>
        <v>4452</v>
      </c>
      <c r="Z4601">
        <f t="shared" si="2474"/>
        <v>4453</v>
      </c>
      <c r="AA4601">
        <f t="shared" si="2471"/>
        <v>4951</v>
      </c>
      <c r="AB4601">
        <f t="shared" si="2454"/>
        <v>500</v>
      </c>
      <c r="AM4601" t="str">
        <f t="shared" si="2455"/>
        <v>201905LP</v>
      </c>
      <c r="AN4601">
        <f t="shared" ca="1" si="2479"/>
        <v>9.0005128205128173</v>
      </c>
      <c r="AO4601">
        <f t="shared" ca="1" si="2480"/>
        <v>13.974358974358974</v>
      </c>
      <c r="AP4601">
        <f t="shared" ca="1" si="2456"/>
        <v>2.0512820512820511</v>
      </c>
      <c r="AQ4601">
        <f t="shared" ca="1" si="2457"/>
        <v>12.948717948717951</v>
      </c>
      <c r="AR4601">
        <f t="shared" ca="1" si="2458"/>
        <v>8.9743589743589745</v>
      </c>
      <c r="AS4601">
        <f ca="1">P4601/J4601</f>
        <v>3.3525125529025243E-2</v>
      </c>
    </row>
    <row r="4602" spans="1:45" x14ac:dyDescent="0.4">
      <c r="A4602">
        <f t="shared" si="2453"/>
        <v>201905</v>
      </c>
      <c r="B4602" t="s">
        <v>597</v>
      </c>
      <c r="C4602" t="s">
        <v>647</v>
      </c>
      <c r="D4602" t="str">
        <f t="shared" ca="1" si="2478"/>
        <v>I110</v>
      </c>
      <c r="E4602">
        <f t="shared" ca="1" si="2459"/>
        <v>11</v>
      </c>
      <c r="F4602">
        <f t="shared" ca="1" si="2460"/>
        <v>5</v>
      </c>
      <c r="G4602" t="str">
        <f t="shared" ca="1" si="2475"/>
        <v>S12</v>
      </c>
      <c r="H4602" t="str">
        <f t="shared" ca="1" si="2476"/>
        <v>S120</v>
      </c>
      <c r="I4602">
        <f ca="1">VLOOKUP(D4602,PRC!$A$2:$B$21,2,0)*E4602</f>
        <v>3300000</v>
      </c>
      <c r="J4602">
        <f t="shared" ca="1" si="2461"/>
        <v>3101996</v>
      </c>
      <c r="K4602">
        <f ca="1">VLOOKUP(D4602,PRC!$A$1:$C$21,3,0)*E4602</f>
        <v>1518000</v>
      </c>
      <c r="L4602">
        <f t="shared" ca="1" si="2462"/>
        <v>462000</v>
      </c>
      <c r="M4602">
        <f t="shared" ca="1" si="2463"/>
        <v>33000</v>
      </c>
      <c r="N4602">
        <f t="shared" ca="1" si="2464"/>
        <v>429000</v>
      </c>
      <c r="O4602">
        <f t="shared" ca="1" si="2465"/>
        <v>330000</v>
      </c>
      <c r="P4602">
        <f t="shared" ca="1" si="2477"/>
        <v>329996</v>
      </c>
      <c r="Q4602">
        <f ca="1">IF(P4602&gt;0,1,0)</f>
        <v>1</v>
      </c>
      <c r="R4602">
        <f t="shared" ca="1" si="2466"/>
        <v>6</v>
      </c>
      <c r="S4602">
        <f t="shared" ca="1" si="2467"/>
        <v>14</v>
      </c>
      <c r="T4602">
        <f t="shared" ca="1" si="2468"/>
        <v>1</v>
      </c>
      <c r="U4602">
        <f t="shared" ca="1" si="2469"/>
        <v>13</v>
      </c>
      <c r="V4602">
        <f t="shared" ca="1" si="2470"/>
        <v>10</v>
      </c>
      <c r="X4602">
        <f t="shared" si="2472"/>
        <v>4602</v>
      </c>
      <c r="Y4602">
        <f t="shared" si="2473"/>
        <v>4452</v>
      </c>
      <c r="Z4602">
        <f t="shared" si="2474"/>
        <v>4453</v>
      </c>
      <c r="AA4602">
        <f t="shared" si="2471"/>
        <v>4951</v>
      </c>
      <c r="AB4602">
        <f t="shared" si="2454"/>
        <v>500</v>
      </c>
      <c r="AM4602" t="str">
        <f t="shared" si="2455"/>
        <v>201905LP</v>
      </c>
      <c r="AN4602">
        <f t="shared" ca="1" si="2479"/>
        <v>6.0001212121212122</v>
      </c>
      <c r="AO4602">
        <f t="shared" ca="1" si="2480"/>
        <v>14.000000000000002</v>
      </c>
      <c r="AP4602">
        <f t="shared" ca="1" si="2456"/>
        <v>1</v>
      </c>
      <c r="AQ4602">
        <f t="shared" ca="1" si="2457"/>
        <v>13</v>
      </c>
      <c r="AR4602">
        <f t="shared" ca="1" si="2458"/>
        <v>10</v>
      </c>
      <c r="AS4602">
        <f ca="1">P4602/J4602</f>
        <v>0.10638182641112368</v>
      </c>
    </row>
    <row r="4603" spans="1:45" x14ac:dyDescent="0.4">
      <c r="A4603">
        <f t="shared" si="2453"/>
        <v>201905</v>
      </c>
      <c r="B4603" t="s">
        <v>598</v>
      </c>
      <c r="C4603" t="s">
        <v>647</v>
      </c>
      <c r="D4603" t="str">
        <f t="shared" ca="1" si="2478"/>
        <v>I114</v>
      </c>
      <c r="E4603">
        <f t="shared" ca="1" si="2459"/>
        <v>24</v>
      </c>
      <c r="F4603">
        <f t="shared" ca="1" si="2460"/>
        <v>10</v>
      </c>
      <c r="G4603" t="str">
        <f t="shared" ca="1" si="2475"/>
        <v>S11</v>
      </c>
      <c r="H4603" t="str">
        <f t="shared" ca="1" si="2476"/>
        <v>S110</v>
      </c>
      <c r="I4603">
        <f ca="1">VLOOKUP(D4603,PRC!$A$2:$B$21,2,0)*E4603</f>
        <v>5760000</v>
      </c>
      <c r="J4603">
        <f t="shared" ca="1" si="2461"/>
        <v>5299196</v>
      </c>
      <c r="K4603">
        <f ca="1">VLOOKUP(D4603,PRC!$A$1:$C$21,3,0)*E4603</f>
        <v>3340800</v>
      </c>
      <c r="L4603">
        <f t="shared" ca="1" si="2462"/>
        <v>634000</v>
      </c>
      <c r="M4603">
        <f t="shared" ca="1" si="2463"/>
        <v>173000</v>
      </c>
      <c r="N4603">
        <f t="shared" ca="1" si="2464"/>
        <v>749000</v>
      </c>
      <c r="O4603">
        <f t="shared" ca="1" si="2465"/>
        <v>403000</v>
      </c>
      <c r="P4603">
        <f t="shared" ca="1" si="2477"/>
        <v>-604</v>
      </c>
      <c r="Q4603">
        <f ca="1">IF(P4603&gt;0,1,0)</f>
        <v>0</v>
      </c>
      <c r="R4603">
        <f t="shared" ca="1" si="2466"/>
        <v>8</v>
      </c>
      <c r="S4603">
        <f t="shared" ca="1" si="2467"/>
        <v>11</v>
      </c>
      <c r="T4603">
        <f t="shared" ca="1" si="2468"/>
        <v>3</v>
      </c>
      <c r="U4603">
        <f t="shared" ca="1" si="2469"/>
        <v>13</v>
      </c>
      <c r="V4603">
        <f t="shared" ca="1" si="2470"/>
        <v>7</v>
      </c>
      <c r="X4603">
        <f t="shared" si="2472"/>
        <v>4603</v>
      </c>
      <c r="Y4603">
        <f t="shared" si="2473"/>
        <v>4452</v>
      </c>
      <c r="Z4603">
        <f t="shared" si="2474"/>
        <v>4453</v>
      </c>
      <c r="AA4603">
        <f t="shared" si="2471"/>
        <v>4951</v>
      </c>
      <c r="AB4603">
        <f t="shared" si="2454"/>
        <v>500</v>
      </c>
      <c r="AM4603" t="str">
        <f t="shared" si="2455"/>
        <v>201905LP</v>
      </c>
      <c r="AN4603">
        <f t="shared" ca="1" si="2479"/>
        <v>8.0000694444444456</v>
      </c>
      <c r="AO4603">
        <f t="shared" ca="1" si="2480"/>
        <v>11.006944444444445</v>
      </c>
      <c r="AP4603">
        <f t="shared" ca="1" si="2456"/>
        <v>3.0034722222222223</v>
      </c>
      <c r="AQ4603">
        <f t="shared" ca="1" si="2457"/>
        <v>13.003472222222223</v>
      </c>
      <c r="AR4603">
        <f t="shared" ca="1" si="2458"/>
        <v>6.9965277777777777</v>
      </c>
      <c r="AS4603">
        <f ca="1">P4603/J4603</f>
        <v>-1.1397955463432566E-4</v>
      </c>
    </row>
    <row r="4604" spans="1:45" x14ac:dyDescent="0.4">
      <c r="A4604">
        <f t="shared" si="2453"/>
        <v>201905</v>
      </c>
      <c r="B4604" t="s">
        <v>599</v>
      </c>
      <c r="C4604" t="s">
        <v>647</v>
      </c>
      <c r="D4604" t="str">
        <f t="shared" ca="1" si="2478"/>
        <v>I102</v>
      </c>
      <c r="E4604">
        <f t="shared" ca="1" si="2459"/>
        <v>28</v>
      </c>
      <c r="F4604">
        <f t="shared" ca="1" si="2460"/>
        <v>9</v>
      </c>
      <c r="G4604" t="str">
        <f t="shared" ca="1" si="2475"/>
        <v>S10</v>
      </c>
      <c r="H4604" t="str">
        <f t="shared" ca="1" si="2476"/>
        <v>S101</v>
      </c>
      <c r="I4604">
        <f ca="1">VLOOKUP(D4604,PRC!$A$2:$B$21,2,0)*E4604</f>
        <v>1120000</v>
      </c>
      <c r="J4604">
        <f t="shared" ca="1" si="2461"/>
        <v>1063996</v>
      </c>
      <c r="K4604">
        <f ca="1">VLOOKUP(D4604,PRC!$A$1:$C$21,3,0)*E4604</f>
        <v>526400</v>
      </c>
      <c r="L4604">
        <f t="shared" ca="1" si="2462"/>
        <v>134000</v>
      </c>
      <c r="M4604">
        <f t="shared" ca="1" si="2463"/>
        <v>11000</v>
      </c>
      <c r="N4604">
        <f t="shared" ca="1" si="2464"/>
        <v>146000</v>
      </c>
      <c r="O4604">
        <f t="shared" ca="1" si="2465"/>
        <v>67000</v>
      </c>
      <c r="P4604">
        <f t="shared" ca="1" si="2477"/>
        <v>179596</v>
      </c>
      <c r="Q4604">
        <f ca="1">IF(P4604&gt;0,1,0)</f>
        <v>1</v>
      </c>
      <c r="R4604">
        <f t="shared" ca="1" si="2466"/>
        <v>5</v>
      </c>
      <c r="S4604">
        <f t="shared" ca="1" si="2467"/>
        <v>12</v>
      </c>
      <c r="T4604">
        <f t="shared" ca="1" si="2468"/>
        <v>1</v>
      </c>
      <c r="U4604">
        <f t="shared" ca="1" si="2469"/>
        <v>13</v>
      </c>
      <c r="V4604">
        <f t="shared" ca="1" si="2470"/>
        <v>6</v>
      </c>
      <c r="X4604">
        <f t="shared" si="2472"/>
        <v>4604</v>
      </c>
      <c r="Y4604">
        <f t="shared" si="2473"/>
        <v>4452</v>
      </c>
      <c r="Z4604">
        <f t="shared" si="2474"/>
        <v>4453</v>
      </c>
      <c r="AA4604">
        <f t="shared" si="2471"/>
        <v>4951</v>
      </c>
      <c r="AB4604">
        <f t="shared" si="2454"/>
        <v>500</v>
      </c>
      <c r="AM4604" t="str">
        <f t="shared" si="2455"/>
        <v>201905LP</v>
      </c>
      <c r="AN4604">
        <f t="shared" ca="1" si="2479"/>
        <v>5.0003571428571476</v>
      </c>
      <c r="AO4604">
        <f t="shared" ca="1" si="2480"/>
        <v>11.964285714285715</v>
      </c>
      <c r="AP4604">
        <f t="shared" ca="1" si="2456"/>
        <v>0.9821428571428571</v>
      </c>
      <c r="AQ4604">
        <f t="shared" ca="1" si="2457"/>
        <v>13.035714285714286</v>
      </c>
      <c r="AR4604">
        <f t="shared" ca="1" si="2458"/>
        <v>5.9821428571428577</v>
      </c>
      <c r="AS4604">
        <f ca="1">P4604/J4604</f>
        <v>0.16879386764611898</v>
      </c>
    </row>
    <row r="4605" spans="1:45" x14ac:dyDescent="0.4">
      <c r="A4605">
        <f t="shared" si="2453"/>
        <v>201905</v>
      </c>
      <c r="B4605" t="s">
        <v>600</v>
      </c>
      <c r="C4605" t="s">
        <v>647</v>
      </c>
      <c r="D4605" t="str">
        <f t="shared" ca="1" si="2478"/>
        <v>I102</v>
      </c>
      <c r="E4605">
        <f t="shared" ca="1" si="2459"/>
        <v>23</v>
      </c>
      <c r="F4605">
        <f t="shared" ca="1" si="2460"/>
        <v>7</v>
      </c>
      <c r="G4605" t="str">
        <f t="shared" ca="1" si="2475"/>
        <v>S11</v>
      </c>
      <c r="H4605" t="str">
        <f t="shared" ca="1" si="2476"/>
        <v>S110</v>
      </c>
      <c r="I4605">
        <f ca="1">VLOOKUP(D4605,PRC!$A$2:$B$21,2,0)*E4605</f>
        <v>920000</v>
      </c>
      <c r="J4605">
        <f t="shared" ca="1" si="2461"/>
        <v>873996</v>
      </c>
      <c r="K4605">
        <f ca="1">VLOOKUP(D4605,PRC!$A$1:$C$21,3,0)*E4605</f>
        <v>432400</v>
      </c>
      <c r="L4605">
        <f t="shared" ca="1" si="2462"/>
        <v>120000</v>
      </c>
      <c r="M4605">
        <f t="shared" ca="1" si="2463"/>
        <v>9000</v>
      </c>
      <c r="N4605">
        <f t="shared" ca="1" si="2464"/>
        <v>156000</v>
      </c>
      <c r="O4605">
        <f t="shared" ca="1" si="2465"/>
        <v>46000</v>
      </c>
      <c r="P4605">
        <f t="shared" ca="1" si="2477"/>
        <v>110596</v>
      </c>
      <c r="Q4605">
        <f ca="1">IF(P4605&gt;0,1,0)</f>
        <v>1</v>
      </c>
      <c r="R4605">
        <f t="shared" ca="1" si="2466"/>
        <v>5</v>
      </c>
      <c r="S4605">
        <f t="shared" ca="1" si="2467"/>
        <v>13</v>
      </c>
      <c r="T4605">
        <f t="shared" ca="1" si="2468"/>
        <v>1</v>
      </c>
      <c r="U4605">
        <f t="shared" ca="1" si="2469"/>
        <v>17</v>
      </c>
      <c r="V4605">
        <f t="shared" ca="1" si="2470"/>
        <v>5</v>
      </c>
      <c r="X4605">
        <f t="shared" si="2472"/>
        <v>4605</v>
      </c>
      <c r="Y4605">
        <f t="shared" si="2473"/>
        <v>4452</v>
      </c>
      <c r="Z4605">
        <f t="shared" si="2474"/>
        <v>4453</v>
      </c>
      <c r="AA4605">
        <f t="shared" si="2471"/>
        <v>4951</v>
      </c>
      <c r="AB4605">
        <f t="shared" si="2454"/>
        <v>500</v>
      </c>
      <c r="AM4605" t="str">
        <f t="shared" si="2455"/>
        <v>201905LP</v>
      </c>
      <c r="AN4605">
        <f t="shared" ca="1" si="2479"/>
        <v>5.0004347826086981</v>
      </c>
      <c r="AO4605">
        <f t="shared" ca="1" si="2480"/>
        <v>13.043478260869565</v>
      </c>
      <c r="AP4605">
        <f t="shared" ca="1" si="2456"/>
        <v>0.97826086956521752</v>
      </c>
      <c r="AQ4605">
        <f t="shared" ca="1" si="2457"/>
        <v>16.956521739130434</v>
      </c>
      <c r="AR4605">
        <f t="shared" ca="1" si="2458"/>
        <v>5</v>
      </c>
      <c r="AS4605">
        <f ca="1">P4605/J4605</f>
        <v>0.12654062489988513</v>
      </c>
    </row>
    <row r="4606" spans="1:45" x14ac:dyDescent="0.4">
      <c r="A4606">
        <f t="shared" si="2453"/>
        <v>201905</v>
      </c>
      <c r="B4606" t="s">
        <v>601</v>
      </c>
      <c r="C4606" t="s">
        <v>647</v>
      </c>
      <c r="D4606" t="str">
        <f t="shared" ca="1" si="2478"/>
        <v>I118</v>
      </c>
      <c r="E4606">
        <f t="shared" ca="1" si="2459"/>
        <v>25</v>
      </c>
      <c r="F4606">
        <f t="shared" ca="1" si="2460"/>
        <v>5</v>
      </c>
      <c r="G4606" t="str">
        <f t="shared" ca="1" si="2475"/>
        <v>S10</v>
      </c>
      <c r="H4606" t="str">
        <f t="shared" ca="1" si="2476"/>
        <v>S105</v>
      </c>
      <c r="I4606">
        <f ca="1">VLOOKUP(D4606,PRC!$A$2:$B$21,2,0)*E4606</f>
        <v>13250000</v>
      </c>
      <c r="J4606">
        <f t="shared" ca="1" si="2461"/>
        <v>12454996</v>
      </c>
      <c r="K4606">
        <f ca="1">VLOOKUP(D4606,PRC!$A$1:$C$21,3,0)*E4606</f>
        <v>5565000</v>
      </c>
      <c r="L4606">
        <f t="shared" ca="1" si="2462"/>
        <v>1590000</v>
      </c>
      <c r="M4606">
        <f t="shared" ca="1" si="2463"/>
        <v>398000</v>
      </c>
      <c r="N4606">
        <f t="shared" ca="1" si="2464"/>
        <v>1723000</v>
      </c>
      <c r="O4606">
        <f t="shared" ca="1" si="2465"/>
        <v>1060000</v>
      </c>
      <c r="P4606">
        <f t="shared" ca="1" si="2477"/>
        <v>2118996</v>
      </c>
      <c r="Q4606">
        <f ca="1">IF(P4606&gt;0,1,0)</f>
        <v>1</v>
      </c>
      <c r="R4606">
        <f t="shared" ca="1" si="2466"/>
        <v>6</v>
      </c>
      <c r="S4606">
        <f t="shared" ca="1" si="2467"/>
        <v>12</v>
      </c>
      <c r="T4606">
        <f t="shared" ca="1" si="2468"/>
        <v>3</v>
      </c>
      <c r="U4606">
        <f t="shared" ca="1" si="2469"/>
        <v>13</v>
      </c>
      <c r="V4606">
        <f t="shared" ca="1" si="2470"/>
        <v>8</v>
      </c>
      <c r="X4606">
        <f t="shared" si="2472"/>
        <v>4606</v>
      </c>
      <c r="Y4606">
        <f t="shared" si="2473"/>
        <v>4452</v>
      </c>
      <c r="Z4606">
        <f t="shared" si="2474"/>
        <v>4453</v>
      </c>
      <c r="AA4606">
        <f t="shared" si="2471"/>
        <v>4951</v>
      </c>
      <c r="AB4606">
        <f t="shared" si="2454"/>
        <v>500</v>
      </c>
      <c r="AM4606" t="str">
        <f t="shared" si="2455"/>
        <v>201905LP</v>
      </c>
      <c r="AN4606">
        <f t="shared" ca="1" si="2479"/>
        <v>6.0000301886792506</v>
      </c>
      <c r="AO4606">
        <f t="shared" ca="1" si="2480"/>
        <v>12</v>
      </c>
      <c r="AP4606">
        <f t="shared" ca="1" si="2456"/>
        <v>3.0037735849056602</v>
      </c>
      <c r="AQ4606">
        <f t="shared" ca="1" si="2457"/>
        <v>13.003773584905659</v>
      </c>
      <c r="AR4606">
        <f t="shared" ca="1" si="2458"/>
        <v>8</v>
      </c>
      <c r="AS4606">
        <f ca="1">P4606/J4606</f>
        <v>0.17013221039974641</v>
      </c>
    </row>
    <row r="4607" spans="1:45" x14ac:dyDescent="0.4">
      <c r="A4607">
        <f t="shared" si="2453"/>
        <v>201905</v>
      </c>
      <c r="B4607" t="s">
        <v>602</v>
      </c>
      <c r="C4607" t="s">
        <v>647</v>
      </c>
      <c r="D4607" t="str">
        <f t="shared" ca="1" si="2478"/>
        <v>I109</v>
      </c>
      <c r="E4607">
        <f t="shared" ca="1" si="2459"/>
        <v>18</v>
      </c>
      <c r="F4607">
        <f t="shared" ca="1" si="2460"/>
        <v>9</v>
      </c>
      <c r="G4607" t="str">
        <f t="shared" ca="1" si="2475"/>
        <v>S11</v>
      </c>
      <c r="H4607" t="str">
        <f t="shared" ca="1" si="2476"/>
        <v>S117</v>
      </c>
      <c r="I4607">
        <f ca="1">VLOOKUP(D4607,PRC!$A$2:$B$21,2,0)*E4607</f>
        <v>9000000</v>
      </c>
      <c r="J4607">
        <f t="shared" ca="1" si="2461"/>
        <v>8549996</v>
      </c>
      <c r="K4607">
        <f ca="1">VLOOKUP(D4607,PRC!$A$1:$C$21,3,0)*E4607</f>
        <v>3600000</v>
      </c>
      <c r="L4607">
        <f t="shared" ca="1" si="2462"/>
        <v>1080000</v>
      </c>
      <c r="M4607">
        <f t="shared" ca="1" si="2463"/>
        <v>180000</v>
      </c>
      <c r="N4607">
        <f t="shared" ca="1" si="2464"/>
        <v>1620000</v>
      </c>
      <c r="O4607">
        <f t="shared" ca="1" si="2465"/>
        <v>630000</v>
      </c>
      <c r="P4607">
        <f t="shared" ca="1" si="2477"/>
        <v>1439996</v>
      </c>
      <c r="Q4607">
        <f ca="1">IF(P4607&gt;0,1,0)</f>
        <v>1</v>
      </c>
      <c r="R4607">
        <f t="shared" ca="1" si="2466"/>
        <v>5</v>
      </c>
      <c r="S4607">
        <f t="shared" ca="1" si="2467"/>
        <v>12</v>
      </c>
      <c r="T4607">
        <f t="shared" ca="1" si="2468"/>
        <v>2</v>
      </c>
      <c r="U4607">
        <f t="shared" ca="1" si="2469"/>
        <v>18</v>
      </c>
      <c r="V4607">
        <f t="shared" ca="1" si="2470"/>
        <v>7</v>
      </c>
      <c r="X4607">
        <f t="shared" si="2472"/>
        <v>4607</v>
      </c>
      <c r="Y4607">
        <f t="shared" si="2473"/>
        <v>4452</v>
      </c>
      <c r="Z4607">
        <f t="shared" si="2474"/>
        <v>4453</v>
      </c>
      <c r="AA4607">
        <f t="shared" si="2471"/>
        <v>4951</v>
      </c>
      <c r="AB4607">
        <f t="shared" si="2454"/>
        <v>500</v>
      </c>
      <c r="AM4607" t="str">
        <f t="shared" si="2455"/>
        <v>201905LP</v>
      </c>
      <c r="AN4607">
        <f t="shared" ca="1" si="2479"/>
        <v>5.0000444444444403</v>
      </c>
      <c r="AO4607">
        <f t="shared" ca="1" si="2480"/>
        <v>12</v>
      </c>
      <c r="AP4607">
        <f t="shared" ca="1" si="2456"/>
        <v>2</v>
      </c>
      <c r="AQ4607">
        <f t="shared" ca="1" si="2457"/>
        <v>18</v>
      </c>
      <c r="AR4607">
        <f t="shared" ca="1" si="2458"/>
        <v>7.0000000000000009</v>
      </c>
      <c r="AS4607">
        <f ca="1">P4607/J4607</f>
        <v>0.16842066358861454</v>
      </c>
    </row>
    <row r="4608" spans="1:45" x14ac:dyDescent="0.4">
      <c r="A4608">
        <f t="shared" si="2453"/>
        <v>201905</v>
      </c>
      <c r="B4608" t="s">
        <v>603</v>
      </c>
      <c r="C4608" t="s">
        <v>647</v>
      </c>
      <c r="D4608" t="str">
        <f t="shared" ca="1" si="2478"/>
        <v>I104</v>
      </c>
      <c r="E4608">
        <f t="shared" ca="1" si="2459"/>
        <v>25</v>
      </c>
      <c r="F4608">
        <f t="shared" ca="1" si="2460"/>
        <v>5</v>
      </c>
      <c r="G4608" t="str">
        <f t="shared" ca="1" si="2475"/>
        <v>S11</v>
      </c>
      <c r="H4608" t="str">
        <f t="shared" ca="1" si="2476"/>
        <v>S112</v>
      </c>
      <c r="I4608">
        <f ca="1">VLOOKUP(D4608,PRC!$A$2:$B$21,2,0)*E4608</f>
        <v>1750000</v>
      </c>
      <c r="J4608">
        <f t="shared" ca="1" si="2461"/>
        <v>1592496</v>
      </c>
      <c r="K4608">
        <f ca="1">VLOOKUP(D4608,PRC!$A$1:$C$21,3,0)*E4608</f>
        <v>735000</v>
      </c>
      <c r="L4608">
        <f t="shared" ca="1" si="2462"/>
        <v>228000</v>
      </c>
      <c r="M4608">
        <f t="shared" ca="1" si="2463"/>
        <v>53000</v>
      </c>
      <c r="N4608">
        <f t="shared" ca="1" si="2464"/>
        <v>298000</v>
      </c>
      <c r="O4608">
        <f t="shared" ca="1" si="2465"/>
        <v>123000</v>
      </c>
      <c r="P4608">
        <f t="shared" ca="1" si="2477"/>
        <v>155496</v>
      </c>
      <c r="Q4608">
        <f ca="1">IF(P4608&gt;0,1,0)</f>
        <v>1</v>
      </c>
      <c r="R4608">
        <f t="shared" ca="1" si="2466"/>
        <v>9</v>
      </c>
      <c r="S4608">
        <f t="shared" ca="1" si="2467"/>
        <v>13</v>
      </c>
      <c r="T4608">
        <f t="shared" ca="1" si="2468"/>
        <v>3</v>
      </c>
      <c r="U4608">
        <f t="shared" ca="1" si="2469"/>
        <v>17</v>
      </c>
      <c r="V4608">
        <f t="shared" ca="1" si="2470"/>
        <v>7</v>
      </c>
      <c r="X4608">
        <f t="shared" si="2472"/>
        <v>4608</v>
      </c>
      <c r="Y4608">
        <f t="shared" si="2473"/>
        <v>4452</v>
      </c>
      <c r="Z4608">
        <f t="shared" si="2474"/>
        <v>4453</v>
      </c>
      <c r="AA4608">
        <f t="shared" si="2471"/>
        <v>4951</v>
      </c>
      <c r="AB4608">
        <f t="shared" si="2454"/>
        <v>500</v>
      </c>
      <c r="AM4608" t="str">
        <f t="shared" si="2455"/>
        <v>201905LP</v>
      </c>
      <c r="AN4608">
        <f t="shared" ca="1" si="2479"/>
        <v>9.0002285714285701</v>
      </c>
      <c r="AO4608">
        <f t="shared" ca="1" si="2480"/>
        <v>13.028571428571428</v>
      </c>
      <c r="AP4608">
        <f t="shared" ca="1" si="2456"/>
        <v>3.0285714285714289</v>
      </c>
      <c r="AQ4608">
        <f t="shared" ca="1" si="2457"/>
        <v>17.028571428571428</v>
      </c>
      <c r="AR4608">
        <f t="shared" ca="1" si="2458"/>
        <v>7.0285714285714285</v>
      </c>
      <c r="AS4608">
        <f ca="1">P4608/J4608</f>
        <v>9.7642945413991628E-2</v>
      </c>
    </row>
    <row r="4609" spans="1:45" x14ac:dyDescent="0.4">
      <c r="A4609">
        <f t="shared" si="2453"/>
        <v>201905</v>
      </c>
      <c r="B4609" t="s">
        <v>604</v>
      </c>
      <c r="C4609" t="s">
        <v>647</v>
      </c>
      <c r="D4609" t="str">
        <f t="shared" ca="1" si="2478"/>
        <v>I120</v>
      </c>
      <c r="E4609">
        <f t="shared" ca="1" si="2459"/>
        <v>27</v>
      </c>
      <c r="F4609">
        <f t="shared" ca="1" si="2460"/>
        <v>8</v>
      </c>
      <c r="G4609" t="str">
        <f t="shared" ca="1" si="2475"/>
        <v>S10</v>
      </c>
      <c r="H4609" t="str">
        <f t="shared" ca="1" si="2476"/>
        <v>S109</v>
      </c>
      <c r="I4609">
        <f ca="1">VLOOKUP(D4609,PRC!$A$2:$B$21,2,0)*E4609</f>
        <v>116100000</v>
      </c>
      <c r="J4609">
        <f t="shared" ca="1" si="2461"/>
        <v>104489996</v>
      </c>
      <c r="K4609">
        <f ca="1">VLOOKUP(D4609,PRC!$A$1:$C$21,3,0)*E4609</f>
        <v>52245000</v>
      </c>
      <c r="L4609">
        <f t="shared" ca="1" si="2462"/>
        <v>12771000</v>
      </c>
      <c r="M4609">
        <f t="shared" ca="1" si="2463"/>
        <v>3483000</v>
      </c>
      <c r="N4609">
        <f t="shared" ca="1" si="2464"/>
        <v>16254000</v>
      </c>
      <c r="O4609">
        <f t="shared" ca="1" si="2465"/>
        <v>8127000</v>
      </c>
      <c r="P4609">
        <f t="shared" ca="1" si="2477"/>
        <v>11609996</v>
      </c>
      <c r="Q4609">
        <f ca="1">IF(P4609&gt;0,1,0)</f>
        <v>1</v>
      </c>
      <c r="R4609">
        <f t="shared" ca="1" si="2466"/>
        <v>10</v>
      </c>
      <c r="S4609">
        <f t="shared" ca="1" si="2467"/>
        <v>11</v>
      </c>
      <c r="T4609">
        <f t="shared" ca="1" si="2468"/>
        <v>3</v>
      </c>
      <c r="U4609">
        <f t="shared" ca="1" si="2469"/>
        <v>14</v>
      </c>
      <c r="V4609">
        <f t="shared" ca="1" si="2470"/>
        <v>7</v>
      </c>
      <c r="X4609">
        <f t="shared" si="2472"/>
        <v>4609</v>
      </c>
      <c r="Y4609">
        <f t="shared" si="2473"/>
        <v>4452</v>
      </c>
      <c r="Z4609">
        <f t="shared" si="2474"/>
        <v>4453</v>
      </c>
      <c r="AA4609">
        <f t="shared" si="2471"/>
        <v>4951</v>
      </c>
      <c r="AB4609">
        <f t="shared" si="2454"/>
        <v>500</v>
      </c>
      <c r="AM4609" t="str">
        <f t="shared" si="2455"/>
        <v>201905LP</v>
      </c>
      <c r="AN4609">
        <f t="shared" ca="1" si="2479"/>
        <v>10.000003445305772</v>
      </c>
      <c r="AO4609">
        <f t="shared" ca="1" si="2480"/>
        <v>11</v>
      </c>
      <c r="AP4609">
        <f t="shared" ca="1" si="2456"/>
        <v>3</v>
      </c>
      <c r="AQ4609">
        <f t="shared" ca="1" si="2457"/>
        <v>14.000000000000002</v>
      </c>
      <c r="AR4609">
        <f t="shared" ca="1" si="2458"/>
        <v>7.0000000000000009</v>
      </c>
      <c r="AS4609">
        <f ca="1">P4609/J4609</f>
        <v>0.11111107708339849</v>
      </c>
    </row>
    <row r="4610" spans="1:45" x14ac:dyDescent="0.4">
      <c r="A4610">
        <f t="shared" si="2453"/>
        <v>201905</v>
      </c>
      <c r="B4610" t="s">
        <v>605</v>
      </c>
      <c r="C4610" t="s">
        <v>647</v>
      </c>
      <c r="D4610" t="str">
        <f t="shared" ca="1" si="2478"/>
        <v>I110</v>
      </c>
      <c r="E4610">
        <f t="shared" ca="1" si="2459"/>
        <v>14</v>
      </c>
      <c r="F4610">
        <f t="shared" ca="1" si="2460"/>
        <v>8</v>
      </c>
      <c r="G4610" t="str">
        <f t="shared" ca="1" si="2475"/>
        <v>S11</v>
      </c>
      <c r="H4610" t="str">
        <f t="shared" ca="1" si="2476"/>
        <v>S117</v>
      </c>
      <c r="I4610">
        <f ca="1">VLOOKUP(D4610,PRC!$A$2:$B$21,2,0)*E4610</f>
        <v>4200000</v>
      </c>
      <c r="J4610">
        <f t="shared" ca="1" si="2461"/>
        <v>3863996</v>
      </c>
      <c r="K4610">
        <f ca="1">VLOOKUP(D4610,PRC!$A$1:$C$21,3,0)*E4610</f>
        <v>1932000</v>
      </c>
      <c r="L4610">
        <f t="shared" ca="1" si="2462"/>
        <v>462000</v>
      </c>
      <c r="M4610">
        <f t="shared" ca="1" si="2463"/>
        <v>42000</v>
      </c>
      <c r="N4610">
        <f t="shared" ca="1" si="2464"/>
        <v>504000</v>
      </c>
      <c r="O4610">
        <f t="shared" ca="1" si="2465"/>
        <v>294000</v>
      </c>
      <c r="P4610">
        <f t="shared" ca="1" si="2477"/>
        <v>629996</v>
      </c>
      <c r="Q4610">
        <f ca="1">IF(P4610&gt;0,1,0)</f>
        <v>1</v>
      </c>
      <c r="R4610">
        <f t="shared" ca="1" si="2466"/>
        <v>8</v>
      </c>
      <c r="S4610">
        <f t="shared" ca="1" si="2467"/>
        <v>11</v>
      </c>
      <c r="T4610">
        <f t="shared" ca="1" si="2468"/>
        <v>1</v>
      </c>
      <c r="U4610">
        <f t="shared" ca="1" si="2469"/>
        <v>12</v>
      </c>
      <c r="V4610">
        <f t="shared" ca="1" si="2470"/>
        <v>7</v>
      </c>
      <c r="X4610">
        <f t="shared" si="2472"/>
        <v>4610</v>
      </c>
      <c r="Y4610">
        <f t="shared" si="2473"/>
        <v>4452</v>
      </c>
      <c r="Z4610">
        <f t="shared" si="2474"/>
        <v>4453</v>
      </c>
      <c r="AA4610">
        <f t="shared" si="2471"/>
        <v>4951</v>
      </c>
      <c r="AB4610">
        <f t="shared" si="2454"/>
        <v>500</v>
      </c>
      <c r="AM4610" t="str">
        <f t="shared" si="2455"/>
        <v>201905LP</v>
      </c>
      <c r="AN4610">
        <f t="shared" ca="1" si="2479"/>
        <v>8.0000952380952395</v>
      </c>
      <c r="AO4610">
        <f t="shared" ca="1" si="2480"/>
        <v>11</v>
      </c>
      <c r="AP4610">
        <f t="shared" ca="1" si="2456"/>
        <v>1</v>
      </c>
      <c r="AQ4610">
        <f t="shared" ca="1" si="2457"/>
        <v>12</v>
      </c>
      <c r="AR4610">
        <f t="shared" ca="1" si="2458"/>
        <v>7.0000000000000009</v>
      </c>
      <c r="AS4610">
        <f ca="1">P4610/J4610</f>
        <v>0.16304261184535387</v>
      </c>
    </row>
    <row r="4611" spans="1:45" x14ac:dyDescent="0.4">
      <c r="A4611">
        <f t="shared" ref="A4611:A4674" si="2481">IF(BA4611="",A4610,BA4611)</f>
        <v>201905</v>
      </c>
      <c r="B4611" t="s">
        <v>606</v>
      </c>
      <c r="C4611" t="s">
        <v>647</v>
      </c>
      <c r="D4611" t="str">
        <f t="shared" ca="1" si="2478"/>
        <v>I115</v>
      </c>
      <c r="E4611">
        <f t="shared" ca="1" si="2459"/>
        <v>10</v>
      </c>
      <c r="F4611">
        <f t="shared" ca="1" si="2460"/>
        <v>5</v>
      </c>
      <c r="G4611" t="str">
        <f t="shared" ca="1" si="2475"/>
        <v>S11</v>
      </c>
      <c r="H4611" t="str">
        <f t="shared" ca="1" si="2476"/>
        <v>S110</v>
      </c>
      <c r="I4611">
        <f ca="1">VLOOKUP(D4611,PRC!$A$2:$B$21,2,0)*E4611</f>
        <v>50000</v>
      </c>
      <c r="J4611">
        <f t="shared" ca="1" si="2461"/>
        <v>45996</v>
      </c>
      <c r="K4611">
        <f ca="1">VLOOKUP(D4611,PRC!$A$1:$C$21,3,0)*E4611</f>
        <v>24000</v>
      </c>
      <c r="L4611">
        <f t="shared" ca="1" si="2462"/>
        <v>6000</v>
      </c>
      <c r="M4611">
        <f t="shared" ca="1" si="2463"/>
        <v>2000</v>
      </c>
      <c r="N4611">
        <f t="shared" ca="1" si="2464"/>
        <v>6000</v>
      </c>
      <c r="O4611">
        <f t="shared" ca="1" si="2465"/>
        <v>4000</v>
      </c>
      <c r="P4611">
        <f t="shared" ca="1" si="2477"/>
        <v>3996</v>
      </c>
      <c r="Q4611">
        <f ca="1">IF(P4611&gt;0,1,0)</f>
        <v>1</v>
      </c>
      <c r="R4611">
        <f t="shared" ca="1" si="2466"/>
        <v>8</v>
      </c>
      <c r="S4611">
        <f t="shared" ca="1" si="2467"/>
        <v>11</v>
      </c>
      <c r="T4611">
        <f t="shared" ca="1" si="2468"/>
        <v>3</v>
      </c>
      <c r="U4611">
        <f t="shared" ca="1" si="2469"/>
        <v>11</v>
      </c>
      <c r="V4611">
        <f t="shared" ca="1" si="2470"/>
        <v>8</v>
      </c>
      <c r="X4611">
        <f t="shared" si="2472"/>
        <v>4611</v>
      </c>
      <c r="Y4611">
        <f t="shared" si="2473"/>
        <v>4452</v>
      </c>
      <c r="Z4611">
        <f t="shared" si="2474"/>
        <v>4453</v>
      </c>
      <c r="AA4611">
        <f t="shared" si="2471"/>
        <v>4951</v>
      </c>
      <c r="AB4611">
        <f t="shared" ref="AB4611:AB4674" si="2482">COUNTIF(AM$2:AM$100100,AM4611)</f>
        <v>500</v>
      </c>
      <c r="AM4611" t="str">
        <f t="shared" ref="AM4611:AM4674" si="2483">A4611&amp;C4611</f>
        <v>201905LP</v>
      </c>
      <c r="AN4611">
        <f t="shared" ca="1" si="2479"/>
        <v>8.0080000000000044</v>
      </c>
      <c r="AO4611">
        <f t="shared" ca="1" si="2480"/>
        <v>12</v>
      </c>
      <c r="AP4611">
        <f t="shared" ca="1" si="2456"/>
        <v>4</v>
      </c>
      <c r="AQ4611">
        <f t="shared" ca="1" si="2457"/>
        <v>12</v>
      </c>
      <c r="AR4611">
        <f t="shared" ca="1" si="2458"/>
        <v>8</v>
      </c>
      <c r="AS4611">
        <f ca="1">P4611/J4611</f>
        <v>8.6877119749543444E-2</v>
      </c>
    </row>
    <row r="4612" spans="1:45" x14ac:dyDescent="0.4">
      <c r="A4612">
        <f t="shared" si="2481"/>
        <v>201905</v>
      </c>
      <c r="B4612" t="s">
        <v>607</v>
      </c>
      <c r="C4612" t="s">
        <v>647</v>
      </c>
      <c r="D4612" t="str">
        <f t="shared" ca="1" si="2478"/>
        <v>I112</v>
      </c>
      <c r="E4612">
        <f t="shared" ca="1" si="2459"/>
        <v>30</v>
      </c>
      <c r="F4612">
        <f t="shared" ca="1" si="2460"/>
        <v>5</v>
      </c>
      <c r="G4612" t="str">
        <f t="shared" ca="1" si="2475"/>
        <v>S10</v>
      </c>
      <c r="H4612" t="str">
        <f t="shared" ca="1" si="2476"/>
        <v>S103</v>
      </c>
      <c r="I4612">
        <f ca="1">VLOOKUP(D4612,PRC!$A$2:$B$21,2,0)*E4612</f>
        <v>1950000</v>
      </c>
      <c r="J4612">
        <f t="shared" ca="1" si="2461"/>
        <v>1793996</v>
      </c>
      <c r="K4612">
        <f ca="1">VLOOKUP(D4612,PRC!$A$1:$C$21,3,0)*E4612</f>
        <v>975000</v>
      </c>
      <c r="L4612">
        <f t="shared" ca="1" si="2462"/>
        <v>254000</v>
      </c>
      <c r="M4612">
        <f t="shared" ca="1" si="2463"/>
        <v>59000</v>
      </c>
      <c r="N4612">
        <f t="shared" ca="1" si="2464"/>
        <v>293000</v>
      </c>
      <c r="O4612">
        <f t="shared" ca="1" si="2465"/>
        <v>176000</v>
      </c>
      <c r="P4612">
        <f t="shared" ca="1" si="2477"/>
        <v>36996</v>
      </c>
      <c r="Q4612">
        <f ca="1">IF(P4612&gt;0,1,0)</f>
        <v>1</v>
      </c>
      <c r="R4612">
        <f t="shared" ca="1" si="2466"/>
        <v>8</v>
      </c>
      <c r="S4612">
        <f t="shared" ca="1" si="2467"/>
        <v>13</v>
      </c>
      <c r="T4612">
        <f t="shared" ca="1" si="2468"/>
        <v>3</v>
      </c>
      <c r="U4612">
        <f t="shared" ca="1" si="2469"/>
        <v>15</v>
      </c>
      <c r="V4612">
        <f t="shared" ca="1" si="2470"/>
        <v>9</v>
      </c>
      <c r="X4612">
        <f t="shared" si="2472"/>
        <v>4612</v>
      </c>
      <c r="Y4612">
        <f t="shared" si="2473"/>
        <v>4452</v>
      </c>
      <c r="Z4612">
        <f t="shared" si="2474"/>
        <v>4453</v>
      </c>
      <c r="AA4612">
        <f t="shared" si="2471"/>
        <v>4951</v>
      </c>
      <c r="AB4612">
        <f t="shared" si="2482"/>
        <v>500</v>
      </c>
      <c r="AM4612" t="str">
        <f t="shared" si="2483"/>
        <v>201905LP</v>
      </c>
      <c r="AN4612">
        <f t="shared" ca="1" si="2479"/>
        <v>8.0002051282051294</v>
      </c>
      <c r="AO4612">
        <f t="shared" ca="1" si="2480"/>
        <v>13.025641025641024</v>
      </c>
      <c r="AP4612">
        <f t="shared" ca="1" si="2456"/>
        <v>3.0256410256410255</v>
      </c>
      <c r="AQ4612">
        <f t="shared" ca="1" si="2457"/>
        <v>15.025641025641026</v>
      </c>
      <c r="AR4612">
        <f t="shared" ca="1" si="2458"/>
        <v>9.0256410256410255</v>
      </c>
      <c r="AS4612">
        <f ca="1">P4612/J4612</f>
        <v>2.0622119558795005E-2</v>
      </c>
    </row>
    <row r="4613" spans="1:45" x14ac:dyDescent="0.4">
      <c r="A4613">
        <f t="shared" si="2481"/>
        <v>201905</v>
      </c>
      <c r="B4613" t="s">
        <v>608</v>
      </c>
      <c r="C4613" t="s">
        <v>647</v>
      </c>
      <c r="D4613" t="str">
        <f t="shared" ca="1" si="2478"/>
        <v>I116</v>
      </c>
      <c r="E4613">
        <f t="shared" ca="1" si="2459"/>
        <v>24</v>
      </c>
      <c r="F4613">
        <f t="shared" ca="1" si="2460"/>
        <v>9</v>
      </c>
      <c r="G4613" t="str">
        <f t="shared" ca="1" si="2475"/>
        <v>S11</v>
      </c>
      <c r="H4613" t="str">
        <f t="shared" ca="1" si="2476"/>
        <v>S119</v>
      </c>
      <c r="I4613">
        <f ca="1">VLOOKUP(D4613,PRC!$A$2:$B$21,2,0)*E4613</f>
        <v>35040000</v>
      </c>
      <c r="J4613">
        <f t="shared" ca="1" si="2461"/>
        <v>33287996</v>
      </c>
      <c r="K4613">
        <f ca="1">VLOOKUP(D4613,PRC!$A$1:$C$21,3,0)*E4613</f>
        <v>21024000</v>
      </c>
      <c r="L4613">
        <f t="shared" ca="1" si="2462"/>
        <v>3504000</v>
      </c>
      <c r="M4613">
        <f t="shared" ca="1" si="2463"/>
        <v>350000</v>
      </c>
      <c r="N4613">
        <f t="shared" ca="1" si="2464"/>
        <v>4906000</v>
      </c>
      <c r="O4613">
        <f t="shared" ca="1" si="2465"/>
        <v>1752000</v>
      </c>
      <c r="P4613">
        <f t="shared" ca="1" si="2477"/>
        <v>1751996</v>
      </c>
      <c r="Q4613">
        <f ca="1">IF(P4613&gt;0,1,0)</f>
        <v>1</v>
      </c>
      <c r="R4613">
        <f t="shared" ca="1" si="2466"/>
        <v>5</v>
      </c>
      <c r="S4613">
        <f t="shared" ca="1" si="2467"/>
        <v>10</v>
      </c>
      <c r="T4613">
        <f t="shared" ca="1" si="2468"/>
        <v>1</v>
      </c>
      <c r="U4613">
        <f t="shared" ca="1" si="2469"/>
        <v>14</v>
      </c>
      <c r="V4613">
        <f t="shared" ca="1" si="2470"/>
        <v>5</v>
      </c>
      <c r="X4613">
        <f t="shared" si="2472"/>
        <v>4613</v>
      </c>
      <c r="Y4613">
        <f t="shared" si="2473"/>
        <v>4452</v>
      </c>
      <c r="Z4613">
        <f t="shared" si="2474"/>
        <v>4453</v>
      </c>
      <c r="AA4613">
        <f t="shared" si="2471"/>
        <v>4951</v>
      </c>
      <c r="AB4613">
        <f t="shared" si="2482"/>
        <v>500</v>
      </c>
      <c r="AM4613" t="str">
        <f t="shared" si="2483"/>
        <v>201905LP</v>
      </c>
      <c r="AN4613">
        <f t="shared" ca="1" si="2479"/>
        <v>5.000011415525119</v>
      </c>
      <c r="AO4613">
        <f t="shared" ca="1" si="2480"/>
        <v>10</v>
      </c>
      <c r="AP4613">
        <f t="shared" ca="1" si="2456"/>
        <v>0.99885844748858443</v>
      </c>
      <c r="AQ4613">
        <f t="shared" ca="1" si="2457"/>
        <v>14.001141552511415</v>
      </c>
      <c r="AR4613">
        <f t="shared" ca="1" si="2458"/>
        <v>5</v>
      </c>
      <c r="AS4613">
        <f ca="1">P4613/J4613</f>
        <v>5.2631465108323131E-2</v>
      </c>
    </row>
    <row r="4614" spans="1:45" x14ac:dyDescent="0.4">
      <c r="A4614">
        <f t="shared" si="2481"/>
        <v>201905</v>
      </c>
      <c r="B4614" t="s">
        <v>609</v>
      </c>
      <c r="C4614" t="s">
        <v>647</v>
      </c>
      <c r="D4614" t="str">
        <f t="shared" ca="1" si="2478"/>
        <v>I119</v>
      </c>
      <c r="E4614">
        <f t="shared" ca="1" si="2459"/>
        <v>14</v>
      </c>
      <c r="F4614">
        <f t="shared" ca="1" si="2460"/>
        <v>10</v>
      </c>
      <c r="G4614" t="str">
        <f t="shared" ca="1" si="2475"/>
        <v>S10</v>
      </c>
      <c r="H4614" t="str">
        <f t="shared" ca="1" si="2476"/>
        <v>S108</v>
      </c>
      <c r="I4614">
        <f ca="1">VLOOKUP(D4614,PRC!$A$2:$B$21,2,0)*E4614</f>
        <v>1330000</v>
      </c>
      <c r="J4614">
        <f t="shared" ca="1" si="2461"/>
        <v>1196996</v>
      </c>
      <c r="K4614">
        <f ca="1">VLOOKUP(D4614,PRC!$A$1:$C$21,3,0)*E4614</f>
        <v>638400</v>
      </c>
      <c r="L4614">
        <f t="shared" ca="1" si="2462"/>
        <v>200000</v>
      </c>
      <c r="M4614">
        <f t="shared" ca="1" si="2463"/>
        <v>27000</v>
      </c>
      <c r="N4614">
        <f t="shared" ca="1" si="2464"/>
        <v>200000</v>
      </c>
      <c r="O4614">
        <f t="shared" ca="1" si="2465"/>
        <v>93000</v>
      </c>
      <c r="P4614">
        <f t="shared" ca="1" si="2477"/>
        <v>38596</v>
      </c>
      <c r="Q4614">
        <f ca="1">IF(P4614&gt;0,1,0)</f>
        <v>1</v>
      </c>
      <c r="R4614">
        <f t="shared" ca="1" si="2466"/>
        <v>10</v>
      </c>
      <c r="S4614">
        <f t="shared" ca="1" si="2467"/>
        <v>15</v>
      </c>
      <c r="T4614">
        <f t="shared" ca="1" si="2468"/>
        <v>2</v>
      </c>
      <c r="U4614">
        <f t="shared" ca="1" si="2469"/>
        <v>15</v>
      </c>
      <c r="V4614">
        <f t="shared" ca="1" si="2470"/>
        <v>7</v>
      </c>
      <c r="X4614">
        <f t="shared" si="2472"/>
        <v>4614</v>
      </c>
      <c r="Y4614">
        <f t="shared" si="2473"/>
        <v>4452</v>
      </c>
      <c r="Z4614">
        <f t="shared" si="2474"/>
        <v>4453</v>
      </c>
      <c r="AA4614">
        <f t="shared" si="2471"/>
        <v>4951</v>
      </c>
      <c r="AB4614">
        <f t="shared" si="2482"/>
        <v>500</v>
      </c>
      <c r="AM4614" t="str">
        <f t="shared" si="2483"/>
        <v>201905LP</v>
      </c>
      <c r="AN4614">
        <f t="shared" ca="1" si="2479"/>
        <v>10.000300751879699</v>
      </c>
      <c r="AO4614">
        <f t="shared" ca="1" si="2480"/>
        <v>15.037593984962406</v>
      </c>
      <c r="AP4614">
        <f t="shared" ca="1" si="2456"/>
        <v>2.030075187969925</v>
      </c>
      <c r="AQ4614">
        <f t="shared" ca="1" si="2457"/>
        <v>15.037593984962406</v>
      </c>
      <c r="AR4614">
        <f t="shared" ca="1" si="2458"/>
        <v>6.9924812030075181</v>
      </c>
      <c r="AS4614">
        <f ca="1">P4614/J4614</f>
        <v>3.2244050940855272E-2</v>
      </c>
    </row>
    <row r="4615" spans="1:45" x14ac:dyDescent="0.4">
      <c r="A4615">
        <f t="shared" si="2481"/>
        <v>201905</v>
      </c>
      <c r="B4615" t="s">
        <v>610</v>
      </c>
      <c r="C4615" t="s">
        <v>647</v>
      </c>
      <c r="D4615" t="str">
        <f t="shared" ca="1" si="2478"/>
        <v>I114</v>
      </c>
      <c r="E4615">
        <f t="shared" ca="1" si="2459"/>
        <v>12</v>
      </c>
      <c r="F4615">
        <f t="shared" ca="1" si="2460"/>
        <v>5</v>
      </c>
      <c r="G4615" t="str">
        <f t="shared" ca="1" si="2475"/>
        <v>S11</v>
      </c>
      <c r="H4615" t="str">
        <f t="shared" ca="1" si="2476"/>
        <v>S117</v>
      </c>
      <c r="I4615">
        <f ca="1">VLOOKUP(D4615,PRC!$A$2:$B$21,2,0)*E4615</f>
        <v>2880000</v>
      </c>
      <c r="J4615">
        <f t="shared" ca="1" si="2461"/>
        <v>2649596</v>
      </c>
      <c r="K4615">
        <f ca="1">VLOOKUP(D4615,PRC!$A$1:$C$21,3,0)*E4615</f>
        <v>1670400</v>
      </c>
      <c r="L4615">
        <f t="shared" ca="1" si="2462"/>
        <v>432000</v>
      </c>
      <c r="M4615">
        <f t="shared" ca="1" si="2463"/>
        <v>58000</v>
      </c>
      <c r="N4615">
        <f t="shared" ca="1" si="2464"/>
        <v>346000</v>
      </c>
      <c r="O4615">
        <f t="shared" ca="1" si="2465"/>
        <v>259000</v>
      </c>
      <c r="P4615">
        <f t="shared" ca="1" si="2477"/>
        <v>-115804</v>
      </c>
      <c r="Q4615">
        <f ca="1">IF(P4615&gt;0,1,0)</f>
        <v>0</v>
      </c>
      <c r="R4615">
        <f t="shared" ca="1" si="2466"/>
        <v>8</v>
      </c>
      <c r="S4615">
        <f t="shared" ca="1" si="2467"/>
        <v>15</v>
      </c>
      <c r="T4615">
        <f t="shared" ca="1" si="2468"/>
        <v>2</v>
      </c>
      <c r="U4615">
        <f t="shared" ca="1" si="2469"/>
        <v>12</v>
      </c>
      <c r="V4615">
        <f t="shared" ca="1" si="2470"/>
        <v>9</v>
      </c>
      <c r="X4615">
        <f t="shared" si="2472"/>
        <v>4615</v>
      </c>
      <c r="Y4615">
        <f t="shared" si="2473"/>
        <v>4452</v>
      </c>
      <c r="Z4615">
        <f t="shared" si="2474"/>
        <v>4453</v>
      </c>
      <c r="AA4615">
        <f t="shared" si="2471"/>
        <v>4951</v>
      </c>
      <c r="AB4615">
        <f t="shared" si="2482"/>
        <v>500</v>
      </c>
      <c r="AM4615" t="str">
        <f t="shared" si="2483"/>
        <v>201905LP</v>
      </c>
      <c r="AN4615">
        <f t="shared" ca="1" si="2479"/>
        <v>8.0001388888888858</v>
      </c>
      <c r="AO4615">
        <f t="shared" ca="1" si="2480"/>
        <v>15</v>
      </c>
      <c r="AP4615">
        <f t="shared" ca="1" si="2456"/>
        <v>2.0138888888888888</v>
      </c>
      <c r="AQ4615">
        <f t="shared" ca="1" si="2457"/>
        <v>12.013888888888889</v>
      </c>
      <c r="AR4615">
        <f t="shared" ca="1" si="2458"/>
        <v>8.9930555555555554</v>
      </c>
      <c r="AS4615">
        <f ca="1">P4615/J4615</f>
        <v>-4.3706285788474922E-2</v>
      </c>
    </row>
    <row r="4616" spans="1:45" x14ac:dyDescent="0.4">
      <c r="A4616">
        <f t="shared" si="2481"/>
        <v>201905</v>
      </c>
      <c r="B4616" t="s">
        <v>611</v>
      </c>
      <c r="C4616" t="s">
        <v>647</v>
      </c>
      <c r="D4616" t="str">
        <f t="shared" ca="1" si="2478"/>
        <v>I103</v>
      </c>
      <c r="E4616">
        <f t="shared" ca="1" si="2459"/>
        <v>22</v>
      </c>
      <c r="F4616">
        <f t="shared" ca="1" si="2460"/>
        <v>7</v>
      </c>
      <c r="G4616" t="str">
        <f t="shared" ca="1" si="2475"/>
        <v>S11</v>
      </c>
      <c r="H4616" t="str">
        <f t="shared" ca="1" si="2476"/>
        <v>S112</v>
      </c>
      <c r="I4616">
        <f ca="1">VLOOKUP(D4616,PRC!$A$2:$B$21,2,0)*E4616</f>
        <v>1100000</v>
      </c>
      <c r="J4616">
        <f t="shared" ca="1" si="2461"/>
        <v>1022995.9999999999</v>
      </c>
      <c r="K4616">
        <f ca="1">VLOOKUP(D4616,PRC!$A$1:$C$21,3,0)*E4616</f>
        <v>627000</v>
      </c>
      <c r="L4616">
        <f t="shared" ca="1" si="2462"/>
        <v>154000</v>
      </c>
      <c r="M4616">
        <f t="shared" ca="1" si="2463"/>
        <v>33000</v>
      </c>
      <c r="N4616">
        <f t="shared" ca="1" si="2464"/>
        <v>198000</v>
      </c>
      <c r="O4616">
        <f t="shared" ca="1" si="2465"/>
        <v>110000</v>
      </c>
      <c r="P4616">
        <f t="shared" ca="1" si="2477"/>
        <v>-99004.000000000116</v>
      </c>
      <c r="Q4616">
        <f ca="1">IF(P4616&gt;0,1,0)</f>
        <v>0</v>
      </c>
      <c r="R4616">
        <f t="shared" ca="1" si="2466"/>
        <v>7</v>
      </c>
      <c r="S4616">
        <f t="shared" ca="1" si="2467"/>
        <v>14</v>
      </c>
      <c r="T4616">
        <f t="shared" ca="1" si="2468"/>
        <v>3</v>
      </c>
      <c r="U4616">
        <f t="shared" ca="1" si="2469"/>
        <v>18</v>
      </c>
      <c r="V4616">
        <f t="shared" ca="1" si="2470"/>
        <v>10</v>
      </c>
      <c r="X4616">
        <f t="shared" si="2472"/>
        <v>4616</v>
      </c>
      <c r="Y4616">
        <f t="shared" si="2473"/>
        <v>4452</v>
      </c>
      <c r="Z4616">
        <f t="shared" si="2474"/>
        <v>4453</v>
      </c>
      <c r="AA4616">
        <f t="shared" si="2471"/>
        <v>4951</v>
      </c>
      <c r="AB4616">
        <f t="shared" si="2482"/>
        <v>500</v>
      </c>
      <c r="AM4616" t="str">
        <f t="shared" si="2483"/>
        <v>201905LP</v>
      </c>
      <c r="AN4616">
        <f t="shared" ca="1" si="2479"/>
        <v>7.000363636363649</v>
      </c>
      <c r="AO4616">
        <f t="shared" ca="1" si="2480"/>
        <v>14.000000000000002</v>
      </c>
      <c r="AP4616">
        <f t="shared" ref="AP4616:AP4679" ca="1" si="2484">M4616/$I4616*100</f>
        <v>3</v>
      </c>
      <c r="AQ4616">
        <f t="shared" ref="AQ4616:AQ4679" ca="1" si="2485">N4616/$I4616*100</f>
        <v>18</v>
      </c>
      <c r="AR4616">
        <f t="shared" ref="AR4616:AR4679" ca="1" si="2486">O4616/$I4616*100</f>
        <v>10</v>
      </c>
      <c r="AS4616">
        <f ca="1">P4616/J4616</f>
        <v>-9.6778482027300328E-2</v>
      </c>
    </row>
    <row r="4617" spans="1:45" x14ac:dyDescent="0.4">
      <c r="A4617">
        <f t="shared" si="2481"/>
        <v>201905</v>
      </c>
      <c r="B4617" t="s">
        <v>612</v>
      </c>
      <c r="C4617" t="s">
        <v>647</v>
      </c>
      <c r="D4617" t="str">
        <f t="shared" ca="1" si="2478"/>
        <v>I103</v>
      </c>
      <c r="E4617">
        <f t="shared" ca="1" si="2459"/>
        <v>22</v>
      </c>
      <c r="F4617">
        <f t="shared" ca="1" si="2460"/>
        <v>8</v>
      </c>
      <c r="G4617" t="str">
        <f t="shared" ca="1" si="2475"/>
        <v>S10</v>
      </c>
      <c r="H4617" t="str">
        <f t="shared" ca="1" si="2476"/>
        <v>S109</v>
      </c>
      <c r="I4617">
        <f ca="1">VLOOKUP(D4617,PRC!$A$2:$B$21,2,0)*E4617</f>
        <v>1100000</v>
      </c>
      <c r="J4617">
        <f t="shared" ca="1" si="2461"/>
        <v>1033995.9999999999</v>
      </c>
      <c r="K4617">
        <f ca="1">VLOOKUP(D4617,PRC!$A$1:$C$21,3,0)*E4617</f>
        <v>627000</v>
      </c>
      <c r="L4617">
        <f t="shared" ca="1" si="2462"/>
        <v>110000</v>
      </c>
      <c r="M4617">
        <f t="shared" ca="1" si="2463"/>
        <v>11000</v>
      </c>
      <c r="N4617">
        <f t="shared" ca="1" si="2464"/>
        <v>220000</v>
      </c>
      <c r="O4617">
        <f t="shared" ca="1" si="2465"/>
        <v>99000</v>
      </c>
      <c r="P4617">
        <f t="shared" ca="1" si="2477"/>
        <v>-33004.000000000116</v>
      </c>
      <c r="Q4617">
        <f ca="1">IF(P4617&gt;0,1,0)</f>
        <v>0</v>
      </c>
      <c r="R4617">
        <f t="shared" ca="1" si="2466"/>
        <v>6</v>
      </c>
      <c r="S4617">
        <f t="shared" ca="1" si="2467"/>
        <v>10</v>
      </c>
      <c r="T4617">
        <f t="shared" ca="1" si="2468"/>
        <v>1</v>
      </c>
      <c r="U4617">
        <f t="shared" ca="1" si="2469"/>
        <v>20</v>
      </c>
      <c r="V4617">
        <f t="shared" ca="1" si="2470"/>
        <v>9</v>
      </c>
      <c r="X4617">
        <f t="shared" si="2472"/>
        <v>4617</v>
      </c>
      <c r="Y4617">
        <f t="shared" si="2473"/>
        <v>4452</v>
      </c>
      <c r="Z4617">
        <f t="shared" si="2474"/>
        <v>4453</v>
      </c>
      <c r="AA4617">
        <f t="shared" si="2471"/>
        <v>4951</v>
      </c>
      <c r="AB4617">
        <f t="shared" si="2482"/>
        <v>500</v>
      </c>
      <c r="AM4617" t="str">
        <f t="shared" si="2483"/>
        <v>201905LP</v>
      </c>
      <c r="AN4617">
        <f t="shared" ca="1" si="2479"/>
        <v>6.0003636363636481</v>
      </c>
      <c r="AO4617">
        <f t="shared" ca="1" si="2480"/>
        <v>10</v>
      </c>
      <c r="AP4617">
        <f t="shared" ca="1" si="2484"/>
        <v>1</v>
      </c>
      <c r="AQ4617">
        <f t="shared" ca="1" si="2485"/>
        <v>20</v>
      </c>
      <c r="AR4617">
        <f t="shared" ca="1" si="2486"/>
        <v>9</v>
      </c>
      <c r="AS4617">
        <f ca="1">P4617/J4617</f>
        <v>-3.1918885566288573E-2</v>
      </c>
    </row>
    <row r="4618" spans="1:45" x14ac:dyDescent="0.4">
      <c r="A4618">
        <f t="shared" si="2481"/>
        <v>201905</v>
      </c>
      <c r="B4618" t="s">
        <v>613</v>
      </c>
      <c r="C4618" t="s">
        <v>647</v>
      </c>
      <c r="D4618" t="str">
        <f t="shared" ca="1" si="2478"/>
        <v>I117</v>
      </c>
      <c r="E4618">
        <f t="shared" ca="1" si="2459"/>
        <v>24</v>
      </c>
      <c r="F4618">
        <f t="shared" ca="1" si="2460"/>
        <v>10</v>
      </c>
      <c r="G4618" t="str">
        <f t="shared" ca="1" si="2475"/>
        <v>S10</v>
      </c>
      <c r="H4618" t="str">
        <f t="shared" ca="1" si="2476"/>
        <v>S104</v>
      </c>
      <c r="I4618">
        <f ca="1">VLOOKUP(D4618,PRC!$A$2:$B$21,2,0)*E4618</f>
        <v>60000000</v>
      </c>
      <c r="J4618">
        <f t="shared" ca="1" si="2461"/>
        <v>56399996</v>
      </c>
      <c r="K4618">
        <f ca="1">VLOOKUP(D4618,PRC!$A$1:$C$21,3,0)*E4618</f>
        <v>27600000</v>
      </c>
      <c r="L4618">
        <f t="shared" ca="1" si="2462"/>
        <v>7800000</v>
      </c>
      <c r="M4618">
        <f t="shared" ca="1" si="2463"/>
        <v>600000</v>
      </c>
      <c r="N4618">
        <f t="shared" ca="1" si="2464"/>
        <v>9000000</v>
      </c>
      <c r="O4618">
        <f t="shared" ca="1" si="2465"/>
        <v>5400000</v>
      </c>
      <c r="P4618">
        <f t="shared" ca="1" si="2477"/>
        <v>5999996</v>
      </c>
      <c r="Q4618">
        <f ca="1">IF(P4618&gt;0,1,0)</f>
        <v>1</v>
      </c>
      <c r="R4618">
        <f t="shared" ca="1" si="2466"/>
        <v>6</v>
      </c>
      <c r="S4618">
        <f t="shared" ca="1" si="2467"/>
        <v>13</v>
      </c>
      <c r="T4618">
        <f t="shared" ca="1" si="2468"/>
        <v>1</v>
      </c>
      <c r="U4618">
        <f t="shared" ca="1" si="2469"/>
        <v>15</v>
      </c>
      <c r="V4618">
        <f t="shared" ca="1" si="2470"/>
        <v>9</v>
      </c>
      <c r="X4618">
        <f t="shared" si="2472"/>
        <v>4618</v>
      </c>
      <c r="Y4618">
        <f t="shared" si="2473"/>
        <v>4452</v>
      </c>
      <c r="Z4618">
        <f t="shared" si="2474"/>
        <v>4453</v>
      </c>
      <c r="AA4618">
        <f t="shared" si="2471"/>
        <v>4951</v>
      </c>
      <c r="AB4618">
        <f t="shared" si="2482"/>
        <v>500</v>
      </c>
      <c r="AM4618" t="str">
        <f t="shared" si="2483"/>
        <v>201905LP</v>
      </c>
      <c r="AN4618">
        <f t="shared" ca="1" si="2479"/>
        <v>6.0000066666666685</v>
      </c>
      <c r="AO4618">
        <f t="shared" ca="1" si="2480"/>
        <v>13</v>
      </c>
      <c r="AP4618">
        <f t="shared" ca="1" si="2484"/>
        <v>1</v>
      </c>
      <c r="AQ4618">
        <f t="shared" ca="1" si="2485"/>
        <v>15</v>
      </c>
      <c r="AR4618">
        <f t="shared" ca="1" si="2486"/>
        <v>9</v>
      </c>
      <c r="AS4618">
        <f ca="1">P4618/J4618</f>
        <v>0.10638291534630605</v>
      </c>
    </row>
    <row r="4619" spans="1:45" x14ac:dyDescent="0.4">
      <c r="A4619">
        <f t="shared" si="2481"/>
        <v>201905</v>
      </c>
      <c r="B4619" t="s">
        <v>614</v>
      </c>
      <c r="C4619" t="s">
        <v>647</v>
      </c>
      <c r="D4619" t="str">
        <f t="shared" ca="1" si="2478"/>
        <v>I113</v>
      </c>
      <c r="E4619">
        <f t="shared" ca="1" si="2459"/>
        <v>15</v>
      </c>
      <c r="F4619">
        <f t="shared" ca="1" si="2460"/>
        <v>5</v>
      </c>
      <c r="G4619" t="str">
        <f t="shared" ca="1" si="2475"/>
        <v>S10</v>
      </c>
      <c r="H4619" t="str">
        <f t="shared" ca="1" si="2476"/>
        <v>S104</v>
      </c>
      <c r="I4619">
        <f ca="1">VLOOKUP(D4619,PRC!$A$2:$B$21,2,0)*E4619</f>
        <v>10050000</v>
      </c>
      <c r="J4619">
        <f t="shared" ca="1" si="2461"/>
        <v>9547496</v>
      </c>
      <c r="K4619">
        <f ca="1">VLOOKUP(D4619,PRC!$A$1:$C$21,3,0)*E4619</f>
        <v>4522500</v>
      </c>
      <c r="L4619">
        <f t="shared" ca="1" si="2462"/>
        <v>1005000</v>
      </c>
      <c r="M4619">
        <f t="shared" ca="1" si="2463"/>
        <v>201000</v>
      </c>
      <c r="N4619">
        <f t="shared" ca="1" si="2464"/>
        <v>1508000</v>
      </c>
      <c r="O4619">
        <f t="shared" ca="1" si="2465"/>
        <v>905000</v>
      </c>
      <c r="P4619">
        <f t="shared" ca="1" si="2477"/>
        <v>1405996</v>
      </c>
      <c r="Q4619">
        <f ca="1">IF(P4619&gt;0,1,0)</f>
        <v>1</v>
      </c>
      <c r="R4619">
        <f t="shared" ca="1" si="2466"/>
        <v>5</v>
      </c>
      <c r="S4619">
        <f t="shared" ca="1" si="2467"/>
        <v>10</v>
      </c>
      <c r="T4619">
        <f t="shared" ca="1" si="2468"/>
        <v>2</v>
      </c>
      <c r="U4619">
        <f t="shared" ca="1" si="2469"/>
        <v>15</v>
      </c>
      <c r="V4619">
        <f t="shared" ca="1" si="2470"/>
        <v>9</v>
      </c>
      <c r="X4619">
        <f t="shared" si="2472"/>
        <v>4619</v>
      </c>
      <c r="Y4619">
        <f t="shared" si="2473"/>
        <v>4452</v>
      </c>
      <c r="Z4619">
        <f t="shared" si="2474"/>
        <v>4453</v>
      </c>
      <c r="AA4619">
        <f t="shared" si="2471"/>
        <v>4951</v>
      </c>
      <c r="AB4619">
        <f t="shared" si="2482"/>
        <v>500</v>
      </c>
      <c r="AM4619" t="str">
        <f t="shared" si="2483"/>
        <v>201905LP</v>
      </c>
      <c r="AN4619">
        <f t="shared" ca="1" si="2479"/>
        <v>5.000039800995026</v>
      </c>
      <c r="AO4619">
        <f t="shared" ca="1" si="2480"/>
        <v>10</v>
      </c>
      <c r="AP4619">
        <f t="shared" ca="1" si="2484"/>
        <v>2</v>
      </c>
      <c r="AQ4619">
        <f t="shared" ca="1" si="2485"/>
        <v>15.00497512437811</v>
      </c>
      <c r="AR4619">
        <f t="shared" ca="1" si="2486"/>
        <v>9.0049751243781095</v>
      </c>
      <c r="AS4619">
        <f ca="1">P4619/J4619</f>
        <v>0.14726332433132205</v>
      </c>
    </row>
    <row r="4620" spans="1:45" x14ac:dyDescent="0.4">
      <c r="A4620">
        <f t="shared" si="2481"/>
        <v>201905</v>
      </c>
      <c r="B4620" t="s">
        <v>615</v>
      </c>
      <c r="C4620" t="s">
        <v>647</v>
      </c>
      <c r="D4620" t="str">
        <f t="shared" ca="1" si="2478"/>
        <v>I105</v>
      </c>
      <c r="E4620">
        <f t="shared" ca="1" si="2459"/>
        <v>16</v>
      </c>
      <c r="F4620">
        <f t="shared" ca="1" si="2460"/>
        <v>7</v>
      </c>
      <c r="G4620" t="str">
        <f t="shared" ca="1" si="2475"/>
        <v>S12</v>
      </c>
      <c r="H4620" t="str">
        <f t="shared" ca="1" si="2476"/>
        <v>S120</v>
      </c>
      <c r="I4620">
        <f ca="1">VLOOKUP(D4620,PRC!$A$2:$B$21,2,0)*E4620</f>
        <v>1600000</v>
      </c>
      <c r="J4620">
        <f t="shared" ca="1" si="2461"/>
        <v>1471996</v>
      </c>
      <c r="K4620">
        <f ca="1">VLOOKUP(D4620,PRC!$A$1:$C$21,3,0)*E4620</f>
        <v>944000</v>
      </c>
      <c r="L4620">
        <f t="shared" ca="1" si="2462"/>
        <v>240000</v>
      </c>
      <c r="M4620">
        <f t="shared" ca="1" si="2463"/>
        <v>32000</v>
      </c>
      <c r="N4620">
        <f t="shared" ca="1" si="2464"/>
        <v>320000</v>
      </c>
      <c r="O4620">
        <f t="shared" ca="1" si="2465"/>
        <v>112000</v>
      </c>
      <c r="P4620">
        <f t="shared" ca="1" si="2477"/>
        <v>-176004</v>
      </c>
      <c r="Q4620">
        <f ca="1">IF(P4620&gt;0,1,0)</f>
        <v>0</v>
      </c>
      <c r="R4620">
        <f t="shared" ca="1" si="2466"/>
        <v>8</v>
      </c>
      <c r="S4620">
        <f t="shared" ca="1" si="2467"/>
        <v>15</v>
      </c>
      <c r="T4620">
        <f t="shared" ca="1" si="2468"/>
        <v>2</v>
      </c>
      <c r="U4620">
        <f t="shared" ca="1" si="2469"/>
        <v>20</v>
      </c>
      <c r="V4620">
        <f t="shared" ca="1" si="2470"/>
        <v>7</v>
      </c>
      <c r="X4620">
        <f t="shared" si="2472"/>
        <v>4620</v>
      </c>
      <c r="Y4620">
        <f t="shared" si="2473"/>
        <v>4452</v>
      </c>
      <c r="Z4620">
        <f t="shared" si="2474"/>
        <v>4453</v>
      </c>
      <c r="AA4620">
        <f t="shared" si="2471"/>
        <v>4951</v>
      </c>
      <c r="AB4620">
        <f t="shared" si="2482"/>
        <v>500</v>
      </c>
      <c r="AM4620" t="str">
        <f t="shared" si="2483"/>
        <v>201905LP</v>
      </c>
      <c r="AN4620">
        <f t="shared" ca="1" si="2479"/>
        <v>8.0002499999999976</v>
      </c>
      <c r="AO4620">
        <f t="shared" ca="1" si="2480"/>
        <v>15</v>
      </c>
      <c r="AP4620">
        <f t="shared" ca="1" si="2484"/>
        <v>2</v>
      </c>
      <c r="AQ4620">
        <f t="shared" ca="1" si="2485"/>
        <v>20</v>
      </c>
      <c r="AR4620">
        <f t="shared" ca="1" si="2486"/>
        <v>7.0000000000000009</v>
      </c>
      <c r="AS4620">
        <f ca="1">P4620/J4620</f>
        <v>-0.11956825969635787</v>
      </c>
    </row>
    <row r="4621" spans="1:45" x14ac:dyDescent="0.4">
      <c r="A4621">
        <f t="shared" si="2481"/>
        <v>201905</v>
      </c>
      <c r="B4621" t="s">
        <v>616</v>
      </c>
      <c r="C4621" t="s">
        <v>647</v>
      </c>
      <c r="D4621" t="str">
        <f t="shared" ca="1" si="2478"/>
        <v>I113</v>
      </c>
      <c r="E4621">
        <f t="shared" ca="1" si="2459"/>
        <v>29</v>
      </c>
      <c r="F4621">
        <f t="shared" ca="1" si="2460"/>
        <v>8</v>
      </c>
      <c r="G4621" t="str">
        <f t="shared" ca="1" si="2475"/>
        <v>S10</v>
      </c>
      <c r="H4621" t="str">
        <f t="shared" ca="1" si="2476"/>
        <v>S105</v>
      </c>
      <c r="I4621">
        <f ca="1">VLOOKUP(D4621,PRC!$A$2:$B$21,2,0)*E4621</f>
        <v>19430000</v>
      </c>
      <c r="J4621">
        <f t="shared" ca="1" si="2461"/>
        <v>17486996</v>
      </c>
      <c r="K4621">
        <f ca="1">VLOOKUP(D4621,PRC!$A$1:$C$21,3,0)*E4621</f>
        <v>8743500</v>
      </c>
      <c r="L4621">
        <f t="shared" ca="1" si="2462"/>
        <v>2332000</v>
      </c>
      <c r="M4621">
        <f t="shared" ca="1" si="2463"/>
        <v>194000</v>
      </c>
      <c r="N4621">
        <f t="shared" ca="1" si="2464"/>
        <v>3109000</v>
      </c>
      <c r="O4621">
        <f t="shared" ca="1" si="2465"/>
        <v>1166000</v>
      </c>
      <c r="P4621">
        <f t="shared" ca="1" si="2477"/>
        <v>1942496</v>
      </c>
      <c r="Q4621">
        <f ca="1">IF(P4621&gt;0,1,0)</f>
        <v>1</v>
      </c>
      <c r="R4621">
        <f t="shared" ca="1" si="2466"/>
        <v>10</v>
      </c>
      <c r="S4621">
        <f t="shared" ca="1" si="2467"/>
        <v>12</v>
      </c>
      <c r="T4621">
        <f t="shared" ca="1" si="2468"/>
        <v>1</v>
      </c>
      <c r="U4621">
        <f t="shared" ca="1" si="2469"/>
        <v>16</v>
      </c>
      <c r="V4621">
        <f t="shared" ca="1" si="2470"/>
        <v>6</v>
      </c>
      <c r="X4621">
        <f t="shared" si="2472"/>
        <v>4621</v>
      </c>
      <c r="Y4621">
        <f t="shared" si="2473"/>
        <v>4452</v>
      </c>
      <c r="Z4621">
        <f t="shared" si="2474"/>
        <v>4453</v>
      </c>
      <c r="AA4621">
        <f t="shared" si="2471"/>
        <v>4951</v>
      </c>
      <c r="AB4621">
        <f t="shared" si="2482"/>
        <v>500</v>
      </c>
      <c r="AM4621" t="str">
        <f t="shared" si="2483"/>
        <v>201905LP</v>
      </c>
      <c r="AN4621">
        <f t="shared" ca="1" si="2479"/>
        <v>10.00002058672157</v>
      </c>
      <c r="AO4621">
        <f t="shared" ca="1" si="2480"/>
        <v>12.002058672156458</v>
      </c>
      <c r="AP4621">
        <f t="shared" ca="1" si="2484"/>
        <v>0.99845599588265566</v>
      </c>
      <c r="AQ4621">
        <f t="shared" ca="1" si="2485"/>
        <v>16.001029336078229</v>
      </c>
      <c r="AR4621">
        <f t="shared" ca="1" si="2486"/>
        <v>6.0010293360782292</v>
      </c>
      <c r="AS4621">
        <f ca="1">P4621/J4621</f>
        <v>0.11108231511003948</v>
      </c>
    </row>
    <row r="4622" spans="1:45" x14ac:dyDescent="0.4">
      <c r="A4622">
        <f t="shared" si="2481"/>
        <v>201905</v>
      </c>
      <c r="B4622" t="s">
        <v>617</v>
      </c>
      <c r="C4622" t="s">
        <v>647</v>
      </c>
      <c r="D4622" t="str">
        <f t="shared" ca="1" si="2478"/>
        <v>I120</v>
      </c>
      <c r="E4622">
        <f t="shared" ca="1" si="2459"/>
        <v>10</v>
      </c>
      <c r="F4622">
        <f t="shared" ca="1" si="2460"/>
        <v>7</v>
      </c>
      <c r="G4622" t="str">
        <f t="shared" ca="1" si="2475"/>
        <v>S11</v>
      </c>
      <c r="H4622" t="str">
        <f t="shared" ca="1" si="2476"/>
        <v>S115</v>
      </c>
      <c r="I4622">
        <f ca="1">VLOOKUP(D4622,PRC!$A$2:$B$21,2,0)*E4622</f>
        <v>43000000</v>
      </c>
      <c r="J4622">
        <f t="shared" ca="1" si="2461"/>
        <v>40419996</v>
      </c>
      <c r="K4622">
        <f ca="1">VLOOKUP(D4622,PRC!$A$1:$C$21,3,0)*E4622</f>
        <v>19350000</v>
      </c>
      <c r="L4622">
        <f t="shared" ca="1" si="2462"/>
        <v>6020000</v>
      </c>
      <c r="M4622">
        <f t="shared" ca="1" si="2463"/>
        <v>860000</v>
      </c>
      <c r="N4622">
        <f t="shared" ca="1" si="2464"/>
        <v>4300000</v>
      </c>
      <c r="O4622">
        <f t="shared" ca="1" si="2465"/>
        <v>4300000</v>
      </c>
      <c r="P4622">
        <f t="shared" ca="1" si="2477"/>
        <v>5589996</v>
      </c>
      <c r="Q4622">
        <f ca="1">IF(P4622&gt;0,1,0)</f>
        <v>1</v>
      </c>
      <c r="R4622">
        <f t="shared" ca="1" si="2466"/>
        <v>6</v>
      </c>
      <c r="S4622">
        <f t="shared" ca="1" si="2467"/>
        <v>14</v>
      </c>
      <c r="T4622">
        <f t="shared" ca="1" si="2468"/>
        <v>2</v>
      </c>
      <c r="U4622">
        <f t="shared" ca="1" si="2469"/>
        <v>10</v>
      </c>
      <c r="V4622">
        <f t="shared" ca="1" si="2470"/>
        <v>10</v>
      </c>
      <c r="X4622">
        <f t="shared" si="2472"/>
        <v>4622</v>
      </c>
      <c r="Y4622">
        <f t="shared" si="2473"/>
        <v>4452</v>
      </c>
      <c r="Z4622">
        <f t="shared" si="2474"/>
        <v>4453</v>
      </c>
      <c r="AA4622">
        <f t="shared" si="2471"/>
        <v>4951</v>
      </c>
      <c r="AB4622">
        <f t="shared" si="2482"/>
        <v>500</v>
      </c>
      <c r="AM4622" t="str">
        <f t="shared" si="2483"/>
        <v>201905LP</v>
      </c>
      <c r="AN4622">
        <f t="shared" ca="1" si="2479"/>
        <v>6.0000093023255818</v>
      </c>
      <c r="AO4622">
        <f t="shared" ca="1" si="2480"/>
        <v>14.000000000000002</v>
      </c>
      <c r="AP4622">
        <f t="shared" ca="1" si="2484"/>
        <v>2</v>
      </c>
      <c r="AQ4622">
        <f t="shared" ca="1" si="2485"/>
        <v>10</v>
      </c>
      <c r="AR4622">
        <f t="shared" ca="1" si="2486"/>
        <v>10</v>
      </c>
      <c r="AS4622">
        <f ca="1">P4622/J4622</f>
        <v>0.13829778706559001</v>
      </c>
    </row>
    <row r="4623" spans="1:45" x14ac:dyDescent="0.4">
      <c r="A4623">
        <f t="shared" si="2481"/>
        <v>201905</v>
      </c>
      <c r="B4623" t="s">
        <v>618</v>
      </c>
      <c r="C4623" t="s">
        <v>647</v>
      </c>
      <c r="D4623" t="str">
        <f t="shared" ca="1" si="2478"/>
        <v>I113</v>
      </c>
      <c r="E4623">
        <f t="shared" ca="1" si="2459"/>
        <v>30</v>
      </c>
      <c r="F4623">
        <f t="shared" ca="1" si="2460"/>
        <v>6</v>
      </c>
      <c r="G4623" t="str">
        <f t="shared" ca="1" si="2475"/>
        <v>S10</v>
      </c>
      <c r="H4623" t="str">
        <f t="shared" ca="1" si="2476"/>
        <v>S101</v>
      </c>
      <c r="I4623">
        <f ca="1">VLOOKUP(D4623,PRC!$A$2:$B$21,2,0)*E4623</f>
        <v>20100000</v>
      </c>
      <c r="J4623">
        <f t="shared" ca="1" si="2461"/>
        <v>18290996</v>
      </c>
      <c r="K4623">
        <f ca="1">VLOOKUP(D4623,PRC!$A$1:$C$21,3,0)*E4623</f>
        <v>9045000</v>
      </c>
      <c r="L4623">
        <f t="shared" ca="1" si="2462"/>
        <v>2010000</v>
      </c>
      <c r="M4623">
        <f t="shared" ca="1" si="2463"/>
        <v>201000</v>
      </c>
      <c r="N4623">
        <f t="shared" ca="1" si="2464"/>
        <v>3417000</v>
      </c>
      <c r="O4623">
        <f t="shared" ca="1" si="2465"/>
        <v>1608000</v>
      </c>
      <c r="P4623">
        <f t="shared" ca="1" si="2477"/>
        <v>2009996</v>
      </c>
      <c r="Q4623">
        <f ca="1">IF(P4623&gt;0,1,0)</f>
        <v>1</v>
      </c>
      <c r="R4623">
        <f t="shared" ca="1" si="2466"/>
        <v>9</v>
      </c>
      <c r="S4623">
        <f t="shared" ca="1" si="2467"/>
        <v>10</v>
      </c>
      <c r="T4623">
        <f t="shared" ca="1" si="2468"/>
        <v>1</v>
      </c>
      <c r="U4623">
        <f t="shared" ca="1" si="2469"/>
        <v>17</v>
      </c>
      <c r="V4623">
        <f t="shared" ca="1" si="2470"/>
        <v>8</v>
      </c>
      <c r="X4623">
        <f t="shared" si="2472"/>
        <v>4623</v>
      </c>
      <c r="Y4623">
        <f t="shared" si="2473"/>
        <v>4452</v>
      </c>
      <c r="Z4623">
        <f t="shared" si="2474"/>
        <v>4453</v>
      </c>
      <c r="AA4623">
        <f t="shared" si="2471"/>
        <v>4951</v>
      </c>
      <c r="AB4623">
        <f t="shared" si="2482"/>
        <v>500</v>
      </c>
      <c r="AM4623" t="str">
        <f t="shared" si="2483"/>
        <v>201905LP</v>
      </c>
      <c r="AN4623">
        <f t="shared" ca="1" si="2479"/>
        <v>9.000019900497513</v>
      </c>
      <c r="AO4623">
        <f t="shared" ca="1" si="2480"/>
        <v>10</v>
      </c>
      <c r="AP4623">
        <f t="shared" ca="1" si="2484"/>
        <v>1</v>
      </c>
      <c r="AQ4623">
        <f t="shared" ca="1" si="2485"/>
        <v>17</v>
      </c>
      <c r="AR4623">
        <f t="shared" ca="1" si="2486"/>
        <v>8</v>
      </c>
      <c r="AS4623">
        <f ca="1">P4623/J4623</f>
        <v>0.1098899152347964</v>
      </c>
    </row>
    <row r="4624" spans="1:45" x14ac:dyDescent="0.4">
      <c r="A4624">
        <f t="shared" si="2481"/>
        <v>201905</v>
      </c>
      <c r="B4624" t="s">
        <v>619</v>
      </c>
      <c r="C4624" t="s">
        <v>647</v>
      </c>
      <c r="D4624" t="str">
        <f t="shared" ca="1" si="2478"/>
        <v>I109</v>
      </c>
      <c r="E4624">
        <f t="shared" ca="1" si="2459"/>
        <v>27</v>
      </c>
      <c r="F4624">
        <f t="shared" ca="1" si="2460"/>
        <v>6</v>
      </c>
      <c r="G4624" t="str">
        <f t="shared" ca="1" si="2475"/>
        <v>S10</v>
      </c>
      <c r="H4624" t="str">
        <f t="shared" ca="1" si="2476"/>
        <v>S102</v>
      </c>
      <c r="I4624">
        <f ca="1">VLOOKUP(D4624,PRC!$A$2:$B$21,2,0)*E4624</f>
        <v>13500000</v>
      </c>
      <c r="J4624">
        <f t="shared" ca="1" si="2461"/>
        <v>12149996</v>
      </c>
      <c r="K4624">
        <f ca="1">VLOOKUP(D4624,PRC!$A$1:$C$21,3,0)*E4624</f>
        <v>5400000</v>
      </c>
      <c r="L4624">
        <f t="shared" ca="1" si="2462"/>
        <v>1485000</v>
      </c>
      <c r="M4624">
        <f t="shared" ca="1" si="2463"/>
        <v>135000</v>
      </c>
      <c r="N4624">
        <f t="shared" ca="1" si="2464"/>
        <v>1620000</v>
      </c>
      <c r="O4624">
        <f t="shared" ca="1" si="2465"/>
        <v>675000</v>
      </c>
      <c r="P4624">
        <f t="shared" ca="1" si="2477"/>
        <v>2834996</v>
      </c>
      <c r="Q4624">
        <f ca="1">IF(P4624&gt;0,1,0)</f>
        <v>1</v>
      </c>
      <c r="R4624">
        <f t="shared" ca="1" si="2466"/>
        <v>10</v>
      </c>
      <c r="S4624">
        <f t="shared" ca="1" si="2467"/>
        <v>11</v>
      </c>
      <c r="T4624">
        <f t="shared" ca="1" si="2468"/>
        <v>1</v>
      </c>
      <c r="U4624">
        <f t="shared" ca="1" si="2469"/>
        <v>12</v>
      </c>
      <c r="V4624">
        <f t="shared" ca="1" si="2470"/>
        <v>5</v>
      </c>
      <c r="X4624">
        <f t="shared" si="2472"/>
        <v>4624</v>
      </c>
      <c r="Y4624">
        <f t="shared" si="2473"/>
        <v>4452</v>
      </c>
      <c r="Z4624">
        <f t="shared" si="2474"/>
        <v>4453</v>
      </c>
      <c r="AA4624">
        <f t="shared" si="2471"/>
        <v>4951</v>
      </c>
      <c r="AB4624">
        <f t="shared" si="2482"/>
        <v>500</v>
      </c>
      <c r="AM4624" t="str">
        <f t="shared" si="2483"/>
        <v>201905LP</v>
      </c>
      <c r="AN4624">
        <f t="shared" ca="1" si="2479"/>
        <v>10.000029629629626</v>
      </c>
      <c r="AO4624">
        <f t="shared" ca="1" si="2480"/>
        <v>11</v>
      </c>
      <c r="AP4624">
        <f t="shared" ca="1" si="2484"/>
        <v>1</v>
      </c>
      <c r="AQ4624">
        <f t="shared" ca="1" si="2485"/>
        <v>12</v>
      </c>
      <c r="AR4624">
        <f t="shared" ca="1" si="2486"/>
        <v>5</v>
      </c>
      <c r="AS4624">
        <f ca="1">P4624/J4624</f>
        <v>0.23333308093270155</v>
      </c>
    </row>
    <row r="4625" spans="1:45" x14ac:dyDescent="0.4">
      <c r="A4625">
        <f t="shared" si="2481"/>
        <v>201905</v>
      </c>
      <c r="B4625" t="s">
        <v>620</v>
      </c>
      <c r="C4625" t="s">
        <v>647</v>
      </c>
      <c r="D4625" t="str">
        <f t="shared" ca="1" si="2478"/>
        <v>I116</v>
      </c>
      <c r="E4625">
        <f t="shared" ca="1" si="2459"/>
        <v>20</v>
      </c>
      <c r="F4625">
        <f t="shared" ca="1" si="2460"/>
        <v>9</v>
      </c>
      <c r="G4625" t="str">
        <f t="shared" ca="1" si="2475"/>
        <v>S10</v>
      </c>
      <c r="H4625" t="str">
        <f t="shared" ca="1" si="2476"/>
        <v>S102</v>
      </c>
      <c r="I4625">
        <f ca="1">VLOOKUP(D4625,PRC!$A$2:$B$21,2,0)*E4625</f>
        <v>29200000</v>
      </c>
      <c r="J4625">
        <f t="shared" ca="1" si="2461"/>
        <v>27447996</v>
      </c>
      <c r="K4625">
        <f ca="1">VLOOKUP(D4625,PRC!$A$1:$C$21,3,0)*E4625</f>
        <v>17520000</v>
      </c>
      <c r="L4625">
        <f t="shared" ca="1" si="2462"/>
        <v>3504000</v>
      </c>
      <c r="M4625">
        <f t="shared" ca="1" si="2463"/>
        <v>876000</v>
      </c>
      <c r="N4625">
        <f t="shared" ca="1" si="2464"/>
        <v>4380000</v>
      </c>
      <c r="O4625">
        <f t="shared" ca="1" si="2465"/>
        <v>1460000</v>
      </c>
      <c r="P4625">
        <f t="shared" ca="1" si="2477"/>
        <v>-292004</v>
      </c>
      <c r="Q4625">
        <f ca="1">IF(P4625&gt;0,1,0)</f>
        <v>0</v>
      </c>
      <c r="R4625">
        <f t="shared" ca="1" si="2466"/>
        <v>6</v>
      </c>
      <c r="S4625">
        <f t="shared" ca="1" si="2467"/>
        <v>12</v>
      </c>
      <c r="T4625">
        <f t="shared" ca="1" si="2468"/>
        <v>3</v>
      </c>
      <c r="U4625">
        <f t="shared" ca="1" si="2469"/>
        <v>15</v>
      </c>
      <c r="V4625">
        <f t="shared" ca="1" si="2470"/>
        <v>5</v>
      </c>
      <c r="X4625">
        <f t="shared" si="2472"/>
        <v>4625</v>
      </c>
      <c r="Y4625">
        <f t="shared" si="2473"/>
        <v>4452</v>
      </c>
      <c r="Z4625">
        <f t="shared" si="2474"/>
        <v>4453</v>
      </c>
      <c r="AA4625">
        <f t="shared" si="2471"/>
        <v>4951</v>
      </c>
      <c r="AB4625">
        <f t="shared" si="2482"/>
        <v>500</v>
      </c>
      <c r="AM4625" t="str">
        <f t="shared" si="2483"/>
        <v>201905LP</v>
      </c>
      <c r="AN4625">
        <f t="shared" ca="1" si="2479"/>
        <v>6.000013698630136</v>
      </c>
      <c r="AO4625">
        <f t="shared" ca="1" si="2480"/>
        <v>12</v>
      </c>
      <c r="AP4625">
        <f t="shared" ca="1" si="2484"/>
        <v>3</v>
      </c>
      <c r="AQ4625">
        <f t="shared" ca="1" si="2485"/>
        <v>15</v>
      </c>
      <c r="AR4625">
        <f t="shared" ca="1" si="2486"/>
        <v>5</v>
      </c>
      <c r="AS4625">
        <f ca="1">P4625/J4625</f>
        <v>-1.0638445152790025E-2</v>
      </c>
    </row>
    <row r="4626" spans="1:45" x14ac:dyDescent="0.4">
      <c r="A4626">
        <f t="shared" si="2481"/>
        <v>201905</v>
      </c>
      <c r="B4626" t="s">
        <v>621</v>
      </c>
      <c r="C4626" t="s">
        <v>647</v>
      </c>
      <c r="D4626" t="str">
        <f t="shared" ca="1" si="2478"/>
        <v>I118</v>
      </c>
      <c r="E4626">
        <f t="shared" ca="1" si="2459"/>
        <v>20</v>
      </c>
      <c r="F4626">
        <f t="shared" ca="1" si="2460"/>
        <v>10</v>
      </c>
      <c r="G4626" t="str">
        <f t="shared" ca="1" si="2475"/>
        <v>S11</v>
      </c>
      <c r="H4626" t="str">
        <f t="shared" ca="1" si="2476"/>
        <v>S113</v>
      </c>
      <c r="I4626">
        <f ca="1">VLOOKUP(D4626,PRC!$A$2:$B$21,2,0)*E4626</f>
        <v>10600000</v>
      </c>
      <c r="J4626">
        <f t="shared" ca="1" si="2461"/>
        <v>9963996</v>
      </c>
      <c r="K4626">
        <f ca="1">VLOOKUP(D4626,PRC!$A$1:$C$21,3,0)*E4626</f>
        <v>4452000</v>
      </c>
      <c r="L4626">
        <f t="shared" ca="1" si="2462"/>
        <v>1484000</v>
      </c>
      <c r="M4626">
        <f t="shared" ca="1" si="2463"/>
        <v>106000</v>
      </c>
      <c r="N4626">
        <f t="shared" ca="1" si="2464"/>
        <v>1060000</v>
      </c>
      <c r="O4626">
        <f t="shared" ca="1" si="2465"/>
        <v>530000</v>
      </c>
      <c r="P4626">
        <f t="shared" ca="1" si="2477"/>
        <v>2331996</v>
      </c>
      <c r="Q4626">
        <f ca="1">IF(P4626&gt;0,1,0)</f>
        <v>1</v>
      </c>
      <c r="R4626">
        <f t="shared" ca="1" si="2466"/>
        <v>6</v>
      </c>
      <c r="S4626">
        <f t="shared" ca="1" si="2467"/>
        <v>14</v>
      </c>
      <c r="T4626">
        <f t="shared" ca="1" si="2468"/>
        <v>1</v>
      </c>
      <c r="U4626">
        <f t="shared" ca="1" si="2469"/>
        <v>10</v>
      </c>
      <c r="V4626">
        <f t="shared" ca="1" si="2470"/>
        <v>5</v>
      </c>
      <c r="X4626">
        <f t="shared" si="2472"/>
        <v>4626</v>
      </c>
      <c r="Y4626">
        <f t="shared" si="2473"/>
        <v>4452</v>
      </c>
      <c r="Z4626">
        <f t="shared" si="2474"/>
        <v>4453</v>
      </c>
      <c r="AA4626">
        <f t="shared" si="2471"/>
        <v>4951</v>
      </c>
      <c r="AB4626">
        <f t="shared" si="2482"/>
        <v>500</v>
      </c>
      <c r="AM4626" t="str">
        <f t="shared" si="2483"/>
        <v>201905LP</v>
      </c>
      <c r="AN4626">
        <f t="shared" ca="1" si="2479"/>
        <v>6.0000377358490624</v>
      </c>
      <c r="AO4626">
        <f t="shared" ca="1" si="2480"/>
        <v>14.000000000000002</v>
      </c>
      <c r="AP4626">
        <f t="shared" ca="1" si="2484"/>
        <v>1</v>
      </c>
      <c r="AQ4626">
        <f t="shared" ca="1" si="2485"/>
        <v>10</v>
      </c>
      <c r="AR4626">
        <f t="shared" ca="1" si="2486"/>
        <v>5</v>
      </c>
      <c r="AS4626">
        <f ca="1">P4626/J4626</f>
        <v>0.2340422457014234</v>
      </c>
    </row>
    <row r="4627" spans="1:45" x14ac:dyDescent="0.4">
      <c r="A4627">
        <f t="shared" si="2481"/>
        <v>201905</v>
      </c>
      <c r="B4627" t="s">
        <v>622</v>
      </c>
      <c r="C4627" t="s">
        <v>647</v>
      </c>
      <c r="D4627" t="str">
        <f t="shared" ca="1" si="2478"/>
        <v>I118</v>
      </c>
      <c r="E4627">
        <f t="shared" ca="1" si="2459"/>
        <v>27</v>
      </c>
      <c r="F4627">
        <f t="shared" ca="1" si="2460"/>
        <v>8</v>
      </c>
      <c r="G4627" t="str">
        <f t="shared" ca="1" si="2475"/>
        <v>S11</v>
      </c>
      <c r="H4627" t="str">
        <f t="shared" ca="1" si="2476"/>
        <v>S112</v>
      </c>
      <c r="I4627">
        <f ca="1">VLOOKUP(D4627,PRC!$A$2:$B$21,2,0)*E4627</f>
        <v>14310000</v>
      </c>
      <c r="J4627">
        <f t="shared" ca="1" si="2461"/>
        <v>12878996</v>
      </c>
      <c r="K4627">
        <f ca="1">VLOOKUP(D4627,PRC!$A$1:$C$21,3,0)*E4627</f>
        <v>6010200</v>
      </c>
      <c r="L4627">
        <f t="shared" ca="1" si="2462"/>
        <v>2147000</v>
      </c>
      <c r="M4627">
        <f t="shared" ca="1" si="2463"/>
        <v>143000</v>
      </c>
      <c r="N4627">
        <f t="shared" ca="1" si="2464"/>
        <v>2719000</v>
      </c>
      <c r="O4627">
        <f t="shared" ca="1" si="2465"/>
        <v>1288000</v>
      </c>
      <c r="P4627">
        <f t="shared" ca="1" si="2477"/>
        <v>571796</v>
      </c>
      <c r="Q4627">
        <f ca="1">IF(P4627&gt;0,1,0)</f>
        <v>1</v>
      </c>
      <c r="R4627">
        <f t="shared" ca="1" si="2466"/>
        <v>10</v>
      </c>
      <c r="S4627">
        <f t="shared" ca="1" si="2467"/>
        <v>15</v>
      </c>
      <c r="T4627">
        <f t="shared" ca="1" si="2468"/>
        <v>1</v>
      </c>
      <c r="U4627">
        <f t="shared" ca="1" si="2469"/>
        <v>19</v>
      </c>
      <c r="V4627">
        <f t="shared" ca="1" si="2470"/>
        <v>9</v>
      </c>
      <c r="X4627">
        <f t="shared" si="2472"/>
        <v>4627</v>
      </c>
      <c r="Y4627">
        <f t="shared" si="2473"/>
        <v>4452</v>
      </c>
      <c r="Z4627">
        <f t="shared" si="2474"/>
        <v>4453</v>
      </c>
      <c r="AA4627">
        <f t="shared" si="2471"/>
        <v>4951</v>
      </c>
      <c r="AB4627">
        <f t="shared" si="2482"/>
        <v>500</v>
      </c>
      <c r="AM4627" t="str">
        <f t="shared" si="2483"/>
        <v>201905LP</v>
      </c>
      <c r="AN4627">
        <f t="shared" ca="1" si="2479"/>
        <v>10.000027952480783</v>
      </c>
      <c r="AO4627">
        <f t="shared" ca="1" si="2480"/>
        <v>15.003494060097832</v>
      </c>
      <c r="AP4627">
        <f t="shared" ca="1" si="2484"/>
        <v>0.99930118798043333</v>
      </c>
      <c r="AQ4627">
        <f t="shared" ca="1" si="2485"/>
        <v>19.000698812019568</v>
      </c>
      <c r="AR4627">
        <f t="shared" ca="1" si="2486"/>
        <v>9.0006988120195661</v>
      </c>
      <c r="AS4627">
        <f ca="1">P4627/J4627</f>
        <v>4.4397560182486272E-2</v>
      </c>
    </row>
    <row r="4628" spans="1:45" x14ac:dyDescent="0.4">
      <c r="A4628">
        <f t="shared" si="2481"/>
        <v>201905</v>
      </c>
      <c r="B4628" t="s">
        <v>623</v>
      </c>
      <c r="C4628" t="s">
        <v>647</v>
      </c>
      <c r="D4628" t="str">
        <f t="shared" ca="1" si="2478"/>
        <v>I117</v>
      </c>
      <c r="E4628">
        <f t="shared" ca="1" si="2459"/>
        <v>29</v>
      </c>
      <c r="F4628">
        <f t="shared" ca="1" si="2460"/>
        <v>6</v>
      </c>
      <c r="G4628" t="str">
        <f t="shared" ca="1" si="2475"/>
        <v>S10</v>
      </c>
      <c r="H4628" t="str">
        <f t="shared" ca="1" si="2476"/>
        <v>S101</v>
      </c>
      <c r="I4628">
        <f ca="1">VLOOKUP(D4628,PRC!$A$2:$B$21,2,0)*E4628</f>
        <v>72500000</v>
      </c>
      <c r="J4628">
        <f t="shared" ca="1" si="2461"/>
        <v>67424996</v>
      </c>
      <c r="K4628">
        <f ca="1">VLOOKUP(D4628,PRC!$A$1:$C$21,3,0)*E4628</f>
        <v>33350000</v>
      </c>
      <c r="L4628">
        <f t="shared" ca="1" si="2462"/>
        <v>10875000</v>
      </c>
      <c r="M4628">
        <f t="shared" ca="1" si="2463"/>
        <v>725000</v>
      </c>
      <c r="N4628">
        <f t="shared" ca="1" si="2464"/>
        <v>13050000</v>
      </c>
      <c r="O4628">
        <f t="shared" ca="1" si="2465"/>
        <v>7250000</v>
      </c>
      <c r="P4628">
        <f t="shared" ca="1" si="2477"/>
        <v>2174996</v>
      </c>
      <c r="Q4628">
        <f ca="1">IF(P4628&gt;0,1,0)</f>
        <v>1</v>
      </c>
      <c r="R4628">
        <f t="shared" ca="1" si="2466"/>
        <v>7</v>
      </c>
      <c r="S4628">
        <f t="shared" ca="1" si="2467"/>
        <v>15</v>
      </c>
      <c r="T4628">
        <f t="shared" ca="1" si="2468"/>
        <v>1</v>
      </c>
      <c r="U4628">
        <f t="shared" ca="1" si="2469"/>
        <v>18</v>
      </c>
      <c r="V4628">
        <f t="shared" ca="1" si="2470"/>
        <v>10</v>
      </c>
      <c r="X4628">
        <f t="shared" si="2472"/>
        <v>4628</v>
      </c>
      <c r="Y4628">
        <f t="shared" si="2473"/>
        <v>4452</v>
      </c>
      <c r="Z4628">
        <f t="shared" si="2474"/>
        <v>4453</v>
      </c>
      <c r="AA4628">
        <f t="shared" si="2471"/>
        <v>4951</v>
      </c>
      <c r="AB4628">
        <f t="shared" si="2482"/>
        <v>500</v>
      </c>
      <c r="AM4628" t="str">
        <f t="shared" si="2483"/>
        <v>201905LP</v>
      </c>
      <c r="AN4628">
        <f t="shared" ca="1" si="2479"/>
        <v>7.0000055172413811</v>
      </c>
      <c r="AO4628">
        <f t="shared" ca="1" si="2480"/>
        <v>15</v>
      </c>
      <c r="AP4628">
        <f t="shared" ca="1" si="2484"/>
        <v>1</v>
      </c>
      <c r="AQ4628">
        <f t="shared" ca="1" si="2485"/>
        <v>18</v>
      </c>
      <c r="AR4628">
        <f t="shared" ca="1" si="2486"/>
        <v>10</v>
      </c>
      <c r="AS4628">
        <f ca="1">P4628/J4628</f>
        <v>3.2258007104664865E-2</v>
      </c>
    </row>
    <row r="4629" spans="1:45" x14ac:dyDescent="0.4">
      <c r="A4629">
        <f t="shared" si="2481"/>
        <v>201905</v>
      </c>
      <c r="B4629" t="s">
        <v>624</v>
      </c>
      <c r="C4629" t="s">
        <v>647</v>
      </c>
      <c r="D4629" t="str">
        <f t="shared" ca="1" si="2478"/>
        <v>I106</v>
      </c>
      <c r="E4629">
        <f t="shared" ca="1" si="2459"/>
        <v>15</v>
      </c>
      <c r="F4629">
        <f t="shared" ca="1" si="2460"/>
        <v>10</v>
      </c>
      <c r="G4629" t="str">
        <f t="shared" ca="1" si="2475"/>
        <v>S10</v>
      </c>
      <c r="H4629" t="str">
        <f t="shared" ca="1" si="2476"/>
        <v>S108</v>
      </c>
      <c r="I4629">
        <f ca="1">VLOOKUP(D4629,PRC!$A$2:$B$21,2,0)*E4629</f>
        <v>300000</v>
      </c>
      <c r="J4629">
        <f t="shared" ca="1" si="2461"/>
        <v>278996</v>
      </c>
      <c r="K4629">
        <f ca="1">VLOOKUP(D4629,PRC!$A$1:$C$21,3,0)*E4629</f>
        <v>159000</v>
      </c>
      <c r="L4629">
        <f t="shared" ca="1" si="2462"/>
        <v>30000</v>
      </c>
      <c r="M4629">
        <f t="shared" ca="1" si="2463"/>
        <v>9000</v>
      </c>
      <c r="N4629">
        <f t="shared" ca="1" si="2464"/>
        <v>33000</v>
      </c>
      <c r="O4629">
        <f t="shared" ca="1" si="2465"/>
        <v>21000</v>
      </c>
      <c r="P4629">
        <f t="shared" ca="1" si="2477"/>
        <v>26996</v>
      </c>
      <c r="Q4629">
        <f ca="1">IF(P4629&gt;0,1,0)</f>
        <v>1</v>
      </c>
      <c r="R4629">
        <f t="shared" ca="1" si="2466"/>
        <v>7</v>
      </c>
      <c r="S4629">
        <f t="shared" ca="1" si="2467"/>
        <v>10</v>
      </c>
      <c r="T4629">
        <f t="shared" ca="1" si="2468"/>
        <v>3</v>
      </c>
      <c r="U4629">
        <f t="shared" ca="1" si="2469"/>
        <v>11</v>
      </c>
      <c r="V4629">
        <f t="shared" ca="1" si="2470"/>
        <v>7</v>
      </c>
      <c r="X4629">
        <f t="shared" si="2472"/>
        <v>4629</v>
      </c>
      <c r="Y4629">
        <f t="shared" si="2473"/>
        <v>4452</v>
      </c>
      <c r="Z4629">
        <f t="shared" si="2474"/>
        <v>4453</v>
      </c>
      <c r="AA4629">
        <f t="shared" si="2471"/>
        <v>4951</v>
      </c>
      <c r="AB4629">
        <f t="shared" si="2482"/>
        <v>500</v>
      </c>
      <c r="AM4629" t="str">
        <f t="shared" si="2483"/>
        <v>201905LP</v>
      </c>
      <c r="AN4629">
        <f t="shared" ca="1" si="2479"/>
        <v>7.0013333333333367</v>
      </c>
      <c r="AO4629">
        <f t="shared" ca="1" si="2480"/>
        <v>10</v>
      </c>
      <c r="AP4629">
        <f t="shared" ca="1" si="2484"/>
        <v>3</v>
      </c>
      <c r="AQ4629">
        <f t="shared" ca="1" si="2485"/>
        <v>11</v>
      </c>
      <c r="AR4629">
        <f t="shared" ca="1" si="2486"/>
        <v>7.0000000000000009</v>
      </c>
      <c r="AS4629">
        <f ca="1">P4629/J4629</f>
        <v>9.6761243888801279E-2</v>
      </c>
    </row>
    <row r="4630" spans="1:45" x14ac:dyDescent="0.4">
      <c r="A4630">
        <f t="shared" si="2481"/>
        <v>201905</v>
      </c>
      <c r="B4630" t="s">
        <v>625</v>
      </c>
      <c r="C4630" t="s">
        <v>647</v>
      </c>
      <c r="D4630" t="str">
        <f t="shared" ca="1" si="2478"/>
        <v>I113</v>
      </c>
      <c r="E4630">
        <f t="shared" ca="1" si="2459"/>
        <v>13</v>
      </c>
      <c r="F4630">
        <f t="shared" ca="1" si="2460"/>
        <v>5</v>
      </c>
      <c r="G4630" t="str">
        <f t="shared" ca="1" si="2475"/>
        <v>S11</v>
      </c>
      <c r="H4630" t="str">
        <f t="shared" ca="1" si="2476"/>
        <v>S113</v>
      </c>
      <c r="I4630">
        <f ca="1">VLOOKUP(D4630,PRC!$A$2:$B$21,2,0)*E4630</f>
        <v>8710000</v>
      </c>
      <c r="J4630">
        <f t="shared" ca="1" si="2461"/>
        <v>8013196</v>
      </c>
      <c r="K4630">
        <f ca="1">VLOOKUP(D4630,PRC!$A$1:$C$21,3,0)*E4630</f>
        <v>3919500</v>
      </c>
      <c r="L4630">
        <f t="shared" ca="1" si="2462"/>
        <v>871000</v>
      </c>
      <c r="M4630">
        <f t="shared" ca="1" si="2463"/>
        <v>87000</v>
      </c>
      <c r="N4630">
        <f t="shared" ca="1" si="2464"/>
        <v>1045000</v>
      </c>
      <c r="O4630">
        <f t="shared" ca="1" si="2465"/>
        <v>610000</v>
      </c>
      <c r="P4630">
        <f t="shared" ca="1" si="2477"/>
        <v>1480696</v>
      </c>
      <c r="Q4630">
        <f ca="1">IF(P4630&gt;0,1,0)</f>
        <v>1</v>
      </c>
      <c r="R4630">
        <f t="shared" ca="1" si="2466"/>
        <v>8</v>
      </c>
      <c r="S4630">
        <f t="shared" ca="1" si="2467"/>
        <v>10</v>
      </c>
      <c r="T4630">
        <f t="shared" ca="1" si="2468"/>
        <v>1</v>
      </c>
      <c r="U4630">
        <f t="shared" ca="1" si="2469"/>
        <v>12</v>
      </c>
      <c r="V4630">
        <f t="shared" ca="1" si="2470"/>
        <v>7</v>
      </c>
      <c r="X4630">
        <f t="shared" si="2472"/>
        <v>4630</v>
      </c>
      <c r="Y4630">
        <f t="shared" si="2473"/>
        <v>4452</v>
      </c>
      <c r="Z4630">
        <f t="shared" si="2474"/>
        <v>4453</v>
      </c>
      <c r="AA4630">
        <f t="shared" si="2471"/>
        <v>4951</v>
      </c>
      <c r="AB4630">
        <f t="shared" si="2482"/>
        <v>500</v>
      </c>
      <c r="AM4630" t="str">
        <f t="shared" si="2483"/>
        <v>201905LP</v>
      </c>
      <c r="AN4630">
        <f t="shared" ca="1" si="2479"/>
        <v>8.0000459242250308</v>
      </c>
      <c r="AO4630">
        <f t="shared" ca="1" si="2480"/>
        <v>10</v>
      </c>
      <c r="AP4630">
        <f t="shared" ca="1" si="2484"/>
        <v>0.99885189437428235</v>
      </c>
      <c r="AQ4630">
        <f t="shared" ca="1" si="2485"/>
        <v>11.997703788748565</v>
      </c>
      <c r="AR4630">
        <f t="shared" ca="1" si="2486"/>
        <v>7.003444316877153</v>
      </c>
      <c r="AS4630">
        <f ca="1">P4630/J4630</f>
        <v>0.18478220175819984</v>
      </c>
    </row>
    <row r="4631" spans="1:45" x14ac:dyDescent="0.4">
      <c r="A4631">
        <f t="shared" si="2481"/>
        <v>201905</v>
      </c>
      <c r="B4631" t="s">
        <v>626</v>
      </c>
      <c r="C4631" t="s">
        <v>647</v>
      </c>
      <c r="D4631" t="str">
        <f t="shared" ca="1" si="2478"/>
        <v>I112</v>
      </c>
      <c r="E4631">
        <f t="shared" ca="1" si="2459"/>
        <v>15</v>
      </c>
      <c r="F4631">
        <f t="shared" ca="1" si="2460"/>
        <v>10</v>
      </c>
      <c r="G4631" t="str">
        <f t="shared" ca="1" si="2475"/>
        <v>S10</v>
      </c>
      <c r="H4631" t="str">
        <f t="shared" ca="1" si="2476"/>
        <v>S104</v>
      </c>
      <c r="I4631">
        <f ca="1">VLOOKUP(D4631,PRC!$A$2:$B$21,2,0)*E4631</f>
        <v>975000</v>
      </c>
      <c r="J4631">
        <f t="shared" ca="1" si="2461"/>
        <v>906745.99999999988</v>
      </c>
      <c r="K4631">
        <f ca="1">VLOOKUP(D4631,PRC!$A$1:$C$21,3,0)*E4631</f>
        <v>487500</v>
      </c>
      <c r="L4631">
        <f t="shared" ca="1" si="2462"/>
        <v>107000</v>
      </c>
      <c r="M4631">
        <f t="shared" ca="1" si="2463"/>
        <v>10000</v>
      </c>
      <c r="N4631">
        <f t="shared" ca="1" si="2464"/>
        <v>107000</v>
      </c>
      <c r="O4631">
        <f t="shared" ca="1" si="2465"/>
        <v>59000</v>
      </c>
      <c r="P4631">
        <f t="shared" ca="1" si="2477"/>
        <v>136245.99999999988</v>
      </c>
      <c r="Q4631">
        <f ca="1">IF(P4631&gt;0,1,0)</f>
        <v>1</v>
      </c>
      <c r="R4631">
        <f t="shared" ca="1" si="2466"/>
        <v>7</v>
      </c>
      <c r="S4631">
        <f t="shared" ca="1" si="2467"/>
        <v>11</v>
      </c>
      <c r="T4631">
        <f t="shared" ca="1" si="2468"/>
        <v>1</v>
      </c>
      <c r="U4631">
        <f t="shared" ca="1" si="2469"/>
        <v>11</v>
      </c>
      <c r="V4631">
        <f t="shared" ca="1" si="2470"/>
        <v>6</v>
      </c>
      <c r="X4631">
        <f t="shared" si="2472"/>
        <v>4631</v>
      </c>
      <c r="Y4631">
        <f t="shared" si="2473"/>
        <v>4452</v>
      </c>
      <c r="Z4631">
        <f t="shared" si="2474"/>
        <v>4453</v>
      </c>
      <c r="AA4631">
        <f t="shared" si="2471"/>
        <v>4951</v>
      </c>
      <c r="AB4631">
        <f t="shared" si="2482"/>
        <v>500</v>
      </c>
      <c r="AM4631" t="str">
        <f t="shared" si="2483"/>
        <v>201905LP</v>
      </c>
      <c r="AN4631">
        <f t="shared" ca="1" si="2479"/>
        <v>7.0004102564102721</v>
      </c>
      <c r="AO4631">
        <f t="shared" ca="1" si="2480"/>
        <v>10.974358974358974</v>
      </c>
      <c r="AP4631">
        <f t="shared" ca="1" si="2484"/>
        <v>1.0256410256410255</v>
      </c>
      <c r="AQ4631">
        <f t="shared" ca="1" si="2485"/>
        <v>10.974358974358974</v>
      </c>
      <c r="AR4631">
        <f t="shared" ca="1" si="2486"/>
        <v>6.0512820512820511</v>
      </c>
      <c r="AS4631">
        <f ca="1">P4631/J4631</f>
        <v>0.150258175939017</v>
      </c>
    </row>
    <row r="4632" spans="1:45" x14ac:dyDescent="0.4">
      <c r="A4632">
        <f t="shared" si="2481"/>
        <v>201905</v>
      </c>
      <c r="B4632" t="s">
        <v>627</v>
      </c>
      <c r="C4632" t="s">
        <v>647</v>
      </c>
      <c r="D4632" t="str">
        <f t="shared" ca="1" si="2478"/>
        <v>I117</v>
      </c>
      <c r="E4632">
        <f t="shared" ca="1" si="2459"/>
        <v>22</v>
      </c>
      <c r="F4632">
        <f t="shared" ca="1" si="2460"/>
        <v>8</v>
      </c>
      <c r="G4632" t="str">
        <f t="shared" ca="1" si="2475"/>
        <v>S10</v>
      </c>
      <c r="H4632" t="str">
        <f t="shared" ca="1" si="2476"/>
        <v>S102</v>
      </c>
      <c r="I4632">
        <f ca="1">VLOOKUP(D4632,PRC!$A$2:$B$21,2,0)*E4632</f>
        <v>55000000</v>
      </c>
      <c r="J4632">
        <f t="shared" ca="1" si="2461"/>
        <v>51149996</v>
      </c>
      <c r="K4632">
        <f ca="1">VLOOKUP(D4632,PRC!$A$1:$C$21,3,0)*E4632</f>
        <v>25300000</v>
      </c>
      <c r="L4632">
        <f t="shared" ca="1" si="2462"/>
        <v>6050000</v>
      </c>
      <c r="M4632">
        <f t="shared" ca="1" si="2463"/>
        <v>1650000</v>
      </c>
      <c r="N4632">
        <f t="shared" ca="1" si="2464"/>
        <v>6050000</v>
      </c>
      <c r="O4632">
        <f t="shared" ca="1" si="2465"/>
        <v>2750000</v>
      </c>
      <c r="P4632">
        <f t="shared" ca="1" si="2477"/>
        <v>9349996</v>
      </c>
      <c r="Q4632">
        <f ca="1">IF(P4632&gt;0,1,0)</f>
        <v>1</v>
      </c>
      <c r="R4632">
        <f t="shared" ca="1" si="2466"/>
        <v>7</v>
      </c>
      <c r="S4632">
        <f t="shared" ca="1" si="2467"/>
        <v>11</v>
      </c>
      <c r="T4632">
        <f t="shared" ca="1" si="2468"/>
        <v>3</v>
      </c>
      <c r="U4632">
        <f t="shared" ca="1" si="2469"/>
        <v>11</v>
      </c>
      <c r="V4632">
        <f t="shared" ca="1" si="2470"/>
        <v>5</v>
      </c>
      <c r="X4632">
        <f t="shared" si="2472"/>
        <v>4632</v>
      </c>
      <c r="Y4632">
        <f t="shared" si="2473"/>
        <v>4452</v>
      </c>
      <c r="Z4632">
        <f t="shared" si="2474"/>
        <v>4453</v>
      </c>
      <c r="AA4632">
        <f t="shared" si="2471"/>
        <v>4951</v>
      </c>
      <c r="AB4632">
        <f t="shared" si="2482"/>
        <v>500</v>
      </c>
      <c r="AM4632" t="str">
        <f t="shared" si="2483"/>
        <v>201905LP</v>
      </c>
      <c r="AN4632">
        <f t="shared" ca="1" si="2479"/>
        <v>7.0000072727272711</v>
      </c>
      <c r="AO4632">
        <f t="shared" ca="1" si="2480"/>
        <v>11</v>
      </c>
      <c r="AP4632">
        <f t="shared" ca="1" si="2484"/>
        <v>3</v>
      </c>
      <c r="AQ4632">
        <f t="shared" ca="1" si="2485"/>
        <v>11</v>
      </c>
      <c r="AR4632">
        <f t="shared" ca="1" si="2486"/>
        <v>5</v>
      </c>
      <c r="AS4632">
        <f ca="1">P4632/J4632</f>
        <v>0.18279563501823148</v>
      </c>
    </row>
    <row r="4633" spans="1:45" x14ac:dyDescent="0.4">
      <c r="A4633">
        <f t="shared" si="2481"/>
        <v>201905</v>
      </c>
      <c r="B4633" t="s">
        <v>628</v>
      </c>
      <c r="C4633" t="s">
        <v>647</v>
      </c>
      <c r="D4633" t="str">
        <f t="shared" ca="1" si="2478"/>
        <v>I108</v>
      </c>
      <c r="E4633">
        <f t="shared" ca="1" si="2459"/>
        <v>15</v>
      </c>
      <c r="F4633">
        <f t="shared" ca="1" si="2460"/>
        <v>6</v>
      </c>
      <c r="G4633" t="str">
        <f t="shared" ca="1" si="2475"/>
        <v>S10</v>
      </c>
      <c r="H4633" t="str">
        <f t="shared" ca="1" si="2476"/>
        <v>S109</v>
      </c>
      <c r="I4633">
        <f ca="1">VLOOKUP(D4633,PRC!$A$2:$B$21,2,0)*E4633</f>
        <v>600000</v>
      </c>
      <c r="J4633">
        <f t="shared" ca="1" si="2461"/>
        <v>563996</v>
      </c>
      <c r="K4633">
        <f ca="1">VLOOKUP(D4633,PRC!$A$1:$C$21,3,0)*E4633</f>
        <v>276000</v>
      </c>
      <c r="L4633">
        <f t="shared" ca="1" si="2462"/>
        <v>66000</v>
      </c>
      <c r="M4633">
        <f t="shared" ca="1" si="2463"/>
        <v>18000</v>
      </c>
      <c r="N4633">
        <f t="shared" ca="1" si="2464"/>
        <v>78000</v>
      </c>
      <c r="O4633">
        <f t="shared" ca="1" si="2465"/>
        <v>48000</v>
      </c>
      <c r="P4633">
        <f t="shared" ca="1" si="2477"/>
        <v>77996</v>
      </c>
      <c r="Q4633">
        <f ca="1">IF(P4633&gt;0,1,0)</f>
        <v>1</v>
      </c>
      <c r="R4633">
        <f t="shared" ca="1" si="2466"/>
        <v>6</v>
      </c>
      <c r="S4633">
        <f t="shared" ca="1" si="2467"/>
        <v>11</v>
      </c>
      <c r="T4633">
        <f t="shared" ca="1" si="2468"/>
        <v>3</v>
      </c>
      <c r="U4633">
        <f t="shared" ca="1" si="2469"/>
        <v>13</v>
      </c>
      <c r="V4633">
        <f t="shared" ca="1" si="2470"/>
        <v>8</v>
      </c>
      <c r="X4633">
        <f t="shared" si="2472"/>
        <v>4633</v>
      </c>
      <c r="Y4633">
        <f t="shared" si="2473"/>
        <v>4452</v>
      </c>
      <c r="Z4633">
        <f t="shared" si="2474"/>
        <v>4453</v>
      </c>
      <c r="AA4633">
        <f t="shared" si="2471"/>
        <v>4951</v>
      </c>
      <c r="AB4633">
        <f t="shared" si="2482"/>
        <v>500</v>
      </c>
      <c r="AM4633" t="str">
        <f t="shared" si="2483"/>
        <v>201905LP</v>
      </c>
      <c r="AN4633">
        <f t="shared" ca="1" si="2479"/>
        <v>6.0006666666666657</v>
      </c>
      <c r="AO4633">
        <f t="shared" ca="1" si="2480"/>
        <v>11</v>
      </c>
      <c r="AP4633">
        <f t="shared" ca="1" si="2484"/>
        <v>3</v>
      </c>
      <c r="AQ4633">
        <f t="shared" ca="1" si="2485"/>
        <v>13</v>
      </c>
      <c r="AR4633">
        <f t="shared" ca="1" si="2486"/>
        <v>8</v>
      </c>
      <c r="AS4633">
        <f ca="1">P4633/J4633</f>
        <v>0.13829176093447471</v>
      </c>
    </row>
    <row r="4634" spans="1:45" x14ac:dyDescent="0.4">
      <c r="A4634">
        <f t="shared" si="2481"/>
        <v>201905</v>
      </c>
      <c r="B4634" t="s">
        <v>629</v>
      </c>
      <c r="C4634" t="s">
        <v>647</v>
      </c>
      <c r="D4634" t="str">
        <f t="shared" ca="1" si="2478"/>
        <v>I101</v>
      </c>
      <c r="E4634">
        <f t="shared" ca="1" si="2459"/>
        <v>20</v>
      </c>
      <c r="F4634">
        <f t="shared" ca="1" si="2460"/>
        <v>9</v>
      </c>
      <c r="G4634" t="str">
        <f t="shared" ca="1" si="2475"/>
        <v>S11</v>
      </c>
      <c r="H4634" t="str">
        <f t="shared" ca="1" si="2476"/>
        <v>S115</v>
      </c>
      <c r="I4634">
        <f ca="1">VLOOKUP(D4634,PRC!$A$2:$B$21,2,0)*E4634</f>
        <v>600000</v>
      </c>
      <c r="J4634">
        <f t="shared" ca="1" si="2461"/>
        <v>551996</v>
      </c>
      <c r="K4634">
        <f ca="1">VLOOKUP(D4634,PRC!$A$1:$C$21,3,0)*E4634</f>
        <v>312000</v>
      </c>
      <c r="L4634">
        <f t="shared" ca="1" si="2462"/>
        <v>90000</v>
      </c>
      <c r="M4634">
        <f t="shared" ca="1" si="2463"/>
        <v>18000</v>
      </c>
      <c r="N4634">
        <f t="shared" ca="1" si="2464"/>
        <v>72000</v>
      </c>
      <c r="O4634">
        <f t="shared" ca="1" si="2465"/>
        <v>60000</v>
      </c>
      <c r="P4634">
        <f t="shared" ca="1" si="2477"/>
        <v>-4</v>
      </c>
      <c r="Q4634">
        <f ca="1">IF(P4634&gt;0,1,0)</f>
        <v>0</v>
      </c>
      <c r="R4634">
        <f t="shared" ca="1" si="2466"/>
        <v>8</v>
      </c>
      <c r="S4634">
        <f t="shared" ca="1" si="2467"/>
        <v>15</v>
      </c>
      <c r="T4634">
        <f t="shared" ca="1" si="2468"/>
        <v>3</v>
      </c>
      <c r="U4634">
        <f t="shared" ca="1" si="2469"/>
        <v>12</v>
      </c>
      <c r="V4634">
        <f t="shared" ca="1" si="2470"/>
        <v>10</v>
      </c>
      <c r="X4634">
        <f t="shared" si="2472"/>
        <v>4634</v>
      </c>
      <c r="Y4634">
        <f t="shared" si="2473"/>
        <v>4452</v>
      </c>
      <c r="Z4634">
        <f t="shared" si="2474"/>
        <v>4453</v>
      </c>
      <c r="AA4634">
        <f t="shared" si="2471"/>
        <v>4951</v>
      </c>
      <c r="AB4634">
        <f t="shared" si="2482"/>
        <v>500</v>
      </c>
      <c r="AM4634" t="str">
        <f t="shared" si="2483"/>
        <v>201905LP</v>
      </c>
      <c r="AN4634">
        <f t="shared" ca="1" si="2479"/>
        <v>8.0006666666666675</v>
      </c>
      <c r="AO4634">
        <f t="shared" ca="1" si="2480"/>
        <v>15</v>
      </c>
      <c r="AP4634">
        <f t="shared" ca="1" si="2484"/>
        <v>3</v>
      </c>
      <c r="AQ4634">
        <f t="shared" ca="1" si="2485"/>
        <v>12</v>
      </c>
      <c r="AR4634">
        <f t="shared" ca="1" si="2486"/>
        <v>10</v>
      </c>
      <c r="AS4634">
        <f ca="1">P4634/J4634</f>
        <v>-7.2464293219516082E-6</v>
      </c>
    </row>
    <row r="4635" spans="1:45" x14ac:dyDescent="0.4">
      <c r="A4635">
        <f t="shared" si="2481"/>
        <v>201905</v>
      </c>
      <c r="B4635" t="s">
        <v>630</v>
      </c>
      <c r="C4635" t="s">
        <v>647</v>
      </c>
      <c r="D4635" t="str">
        <f t="shared" ca="1" si="2478"/>
        <v>I117</v>
      </c>
      <c r="E4635">
        <f t="shared" ca="1" si="2459"/>
        <v>16</v>
      </c>
      <c r="F4635">
        <f t="shared" ca="1" si="2460"/>
        <v>6</v>
      </c>
      <c r="G4635" t="str">
        <f t="shared" ca="1" si="2475"/>
        <v>S11</v>
      </c>
      <c r="H4635" t="str">
        <f t="shared" ca="1" si="2476"/>
        <v>S110</v>
      </c>
      <c r="I4635">
        <f ca="1">VLOOKUP(D4635,PRC!$A$2:$B$21,2,0)*E4635</f>
        <v>40000000</v>
      </c>
      <c r="J4635">
        <f t="shared" ca="1" si="2461"/>
        <v>37999996</v>
      </c>
      <c r="K4635">
        <f ca="1">VLOOKUP(D4635,PRC!$A$1:$C$21,3,0)*E4635</f>
        <v>18400000</v>
      </c>
      <c r="L4635">
        <f t="shared" ca="1" si="2462"/>
        <v>4800000</v>
      </c>
      <c r="M4635">
        <f t="shared" ca="1" si="2463"/>
        <v>800000</v>
      </c>
      <c r="N4635">
        <f t="shared" ca="1" si="2464"/>
        <v>4400000</v>
      </c>
      <c r="O4635">
        <f t="shared" ca="1" si="2465"/>
        <v>4000000</v>
      </c>
      <c r="P4635">
        <f t="shared" ca="1" si="2477"/>
        <v>5599996</v>
      </c>
      <c r="Q4635">
        <f ca="1">IF(P4635&gt;0,1,0)</f>
        <v>1</v>
      </c>
      <c r="R4635">
        <f t="shared" ca="1" si="2466"/>
        <v>5</v>
      </c>
      <c r="S4635">
        <f t="shared" ca="1" si="2467"/>
        <v>12</v>
      </c>
      <c r="T4635">
        <f t="shared" ca="1" si="2468"/>
        <v>2</v>
      </c>
      <c r="U4635">
        <f t="shared" ca="1" si="2469"/>
        <v>11</v>
      </c>
      <c r="V4635">
        <f t="shared" ca="1" si="2470"/>
        <v>10</v>
      </c>
      <c r="X4635">
        <f t="shared" si="2472"/>
        <v>4635</v>
      </c>
      <c r="Y4635">
        <f t="shared" si="2473"/>
        <v>4452</v>
      </c>
      <c r="Z4635">
        <f t="shared" si="2474"/>
        <v>4453</v>
      </c>
      <c r="AA4635">
        <f t="shared" si="2471"/>
        <v>4951</v>
      </c>
      <c r="AB4635">
        <f t="shared" si="2482"/>
        <v>500</v>
      </c>
      <c r="AM4635" t="str">
        <f t="shared" si="2483"/>
        <v>201905LP</v>
      </c>
      <c r="AN4635">
        <f t="shared" ca="1" si="2479"/>
        <v>5.0000099999999996</v>
      </c>
      <c r="AO4635">
        <f t="shared" ca="1" si="2480"/>
        <v>12</v>
      </c>
      <c r="AP4635">
        <f t="shared" ca="1" si="2484"/>
        <v>2</v>
      </c>
      <c r="AQ4635">
        <f t="shared" ca="1" si="2485"/>
        <v>11</v>
      </c>
      <c r="AR4635">
        <f t="shared" ca="1" si="2486"/>
        <v>10</v>
      </c>
      <c r="AS4635">
        <f ca="1">P4635/J4635</f>
        <v>0.14736833130192961</v>
      </c>
    </row>
    <row r="4636" spans="1:45" x14ac:dyDescent="0.4">
      <c r="A4636">
        <f t="shared" si="2481"/>
        <v>201905</v>
      </c>
      <c r="B4636" t="s">
        <v>631</v>
      </c>
      <c r="C4636" t="s">
        <v>647</v>
      </c>
      <c r="D4636" t="str">
        <f t="shared" ca="1" si="2478"/>
        <v>I116</v>
      </c>
      <c r="E4636">
        <f t="shared" ca="1" si="2459"/>
        <v>24</v>
      </c>
      <c r="F4636">
        <f t="shared" ca="1" si="2460"/>
        <v>5</v>
      </c>
      <c r="G4636" t="str">
        <f t="shared" ca="1" si="2475"/>
        <v>S11</v>
      </c>
      <c r="H4636" t="str">
        <f t="shared" ca="1" si="2476"/>
        <v>S114</v>
      </c>
      <c r="I4636">
        <f ca="1">VLOOKUP(D4636,PRC!$A$2:$B$21,2,0)*E4636</f>
        <v>35040000</v>
      </c>
      <c r="J4636">
        <f t="shared" ca="1" si="2461"/>
        <v>31535996</v>
      </c>
      <c r="K4636">
        <f ca="1">VLOOKUP(D4636,PRC!$A$1:$C$21,3,0)*E4636</f>
        <v>21024000</v>
      </c>
      <c r="L4636">
        <f t="shared" ca="1" si="2462"/>
        <v>4906000</v>
      </c>
      <c r="M4636">
        <f t="shared" ca="1" si="2463"/>
        <v>701000</v>
      </c>
      <c r="N4636">
        <f t="shared" ca="1" si="2464"/>
        <v>3854000</v>
      </c>
      <c r="O4636">
        <f t="shared" ca="1" si="2465"/>
        <v>3504000</v>
      </c>
      <c r="P4636">
        <f t="shared" ca="1" si="2477"/>
        <v>-2453004</v>
      </c>
      <c r="Q4636">
        <f ca="1">IF(P4636&gt;0,1,0)</f>
        <v>0</v>
      </c>
      <c r="R4636">
        <f t="shared" ca="1" si="2466"/>
        <v>10</v>
      </c>
      <c r="S4636">
        <f t="shared" ca="1" si="2467"/>
        <v>14</v>
      </c>
      <c r="T4636">
        <f t="shared" ca="1" si="2468"/>
        <v>2</v>
      </c>
      <c r="U4636">
        <f t="shared" ca="1" si="2469"/>
        <v>11</v>
      </c>
      <c r="V4636">
        <f t="shared" ca="1" si="2470"/>
        <v>10</v>
      </c>
      <c r="X4636">
        <f t="shared" si="2472"/>
        <v>4636</v>
      </c>
      <c r="Y4636">
        <f t="shared" si="2473"/>
        <v>4452</v>
      </c>
      <c r="Z4636">
        <f t="shared" si="2474"/>
        <v>4453</v>
      </c>
      <c r="AA4636">
        <f t="shared" si="2471"/>
        <v>4951</v>
      </c>
      <c r="AB4636">
        <f t="shared" si="2482"/>
        <v>500</v>
      </c>
      <c r="AM4636" t="str">
        <f t="shared" si="2483"/>
        <v>201905LP</v>
      </c>
      <c r="AN4636">
        <f t="shared" ca="1" si="2479"/>
        <v>10.000011415525112</v>
      </c>
      <c r="AO4636">
        <f t="shared" ca="1" si="2480"/>
        <v>14.001141552511415</v>
      </c>
      <c r="AP4636">
        <f t="shared" ca="1" si="2484"/>
        <v>2.0005707762557079</v>
      </c>
      <c r="AQ4636">
        <f t="shared" ca="1" si="2485"/>
        <v>10.998858447488583</v>
      </c>
      <c r="AR4636">
        <f t="shared" ca="1" si="2486"/>
        <v>10</v>
      </c>
      <c r="AS4636">
        <f ca="1">P4636/J4636</f>
        <v>-7.7784256441432831E-2</v>
      </c>
    </row>
    <row r="4637" spans="1:45" x14ac:dyDescent="0.4">
      <c r="A4637">
        <f t="shared" si="2481"/>
        <v>201905</v>
      </c>
      <c r="B4637" t="s">
        <v>632</v>
      </c>
      <c r="C4637" t="s">
        <v>647</v>
      </c>
      <c r="D4637" t="str">
        <f t="shared" ca="1" si="2478"/>
        <v>I117</v>
      </c>
      <c r="E4637">
        <f t="shared" ca="1" si="2459"/>
        <v>12</v>
      </c>
      <c r="F4637">
        <f t="shared" ca="1" si="2460"/>
        <v>10</v>
      </c>
      <c r="G4637" t="str">
        <f t="shared" ca="1" si="2475"/>
        <v>S10</v>
      </c>
      <c r="H4637" t="str">
        <f t="shared" ca="1" si="2476"/>
        <v>S101</v>
      </c>
      <c r="I4637">
        <f ca="1">VLOOKUP(D4637,PRC!$A$2:$B$21,2,0)*E4637</f>
        <v>30000000</v>
      </c>
      <c r="J4637">
        <f t="shared" ca="1" si="2461"/>
        <v>27899995.999999996</v>
      </c>
      <c r="K4637">
        <f ca="1">VLOOKUP(D4637,PRC!$A$1:$C$21,3,0)*E4637</f>
        <v>13800000</v>
      </c>
      <c r="L4637">
        <f t="shared" ca="1" si="2462"/>
        <v>3600000</v>
      </c>
      <c r="M4637">
        <f t="shared" ca="1" si="2463"/>
        <v>900000</v>
      </c>
      <c r="N4637">
        <f t="shared" ca="1" si="2464"/>
        <v>5100000</v>
      </c>
      <c r="O4637">
        <f t="shared" ca="1" si="2465"/>
        <v>2100000</v>
      </c>
      <c r="P4637">
        <f t="shared" ca="1" si="2477"/>
        <v>2399995.9999999963</v>
      </c>
      <c r="Q4637">
        <f ca="1">IF(P4637&gt;0,1,0)</f>
        <v>1</v>
      </c>
      <c r="R4637">
        <f t="shared" ca="1" si="2466"/>
        <v>7</v>
      </c>
      <c r="S4637">
        <f t="shared" ca="1" si="2467"/>
        <v>12</v>
      </c>
      <c r="T4637">
        <f t="shared" ca="1" si="2468"/>
        <v>3</v>
      </c>
      <c r="U4637">
        <f t="shared" ca="1" si="2469"/>
        <v>17</v>
      </c>
      <c r="V4637">
        <f t="shared" ca="1" si="2470"/>
        <v>7</v>
      </c>
      <c r="X4637">
        <f t="shared" si="2472"/>
        <v>4637</v>
      </c>
      <c r="Y4637">
        <f t="shared" si="2473"/>
        <v>4452</v>
      </c>
      <c r="Z4637">
        <f t="shared" si="2474"/>
        <v>4453</v>
      </c>
      <c r="AA4637">
        <f t="shared" si="2471"/>
        <v>4951</v>
      </c>
      <c r="AB4637">
        <f t="shared" si="2482"/>
        <v>500</v>
      </c>
      <c r="AM4637" t="str">
        <f t="shared" si="2483"/>
        <v>201905LP</v>
      </c>
      <c r="AN4637">
        <f t="shared" ca="1" si="2479"/>
        <v>7.0000133333333441</v>
      </c>
      <c r="AO4637">
        <f t="shared" ca="1" si="2480"/>
        <v>12</v>
      </c>
      <c r="AP4637">
        <f t="shared" ca="1" si="2484"/>
        <v>3</v>
      </c>
      <c r="AQ4637">
        <f t="shared" ca="1" si="2485"/>
        <v>17</v>
      </c>
      <c r="AR4637">
        <f t="shared" ca="1" si="2486"/>
        <v>7.0000000000000009</v>
      </c>
      <c r="AS4637">
        <f ca="1">P4637/J4637</f>
        <v>8.602137433998186E-2</v>
      </c>
    </row>
    <row r="4638" spans="1:45" x14ac:dyDescent="0.4">
      <c r="A4638">
        <f t="shared" si="2481"/>
        <v>201905</v>
      </c>
      <c r="B4638" t="s">
        <v>633</v>
      </c>
      <c r="C4638" t="s">
        <v>647</v>
      </c>
      <c r="D4638" t="str">
        <f t="shared" ca="1" si="2478"/>
        <v>I114</v>
      </c>
      <c r="E4638">
        <f t="shared" ca="1" si="2459"/>
        <v>21</v>
      </c>
      <c r="F4638">
        <f t="shared" ca="1" si="2460"/>
        <v>9</v>
      </c>
      <c r="G4638" t="str">
        <f t="shared" ca="1" si="2475"/>
        <v>S11</v>
      </c>
      <c r="H4638" t="str">
        <f t="shared" ca="1" si="2476"/>
        <v>S115</v>
      </c>
      <c r="I4638">
        <f ca="1">VLOOKUP(D4638,PRC!$A$2:$B$21,2,0)*E4638</f>
        <v>5040000</v>
      </c>
      <c r="J4638">
        <f t="shared" ca="1" si="2461"/>
        <v>4535996</v>
      </c>
      <c r="K4638">
        <f ca="1">VLOOKUP(D4638,PRC!$A$1:$C$21,3,0)*E4638</f>
        <v>2923200</v>
      </c>
      <c r="L4638">
        <f t="shared" ca="1" si="2462"/>
        <v>706000</v>
      </c>
      <c r="M4638">
        <f t="shared" ca="1" si="2463"/>
        <v>151000</v>
      </c>
      <c r="N4638">
        <f t="shared" ca="1" si="2464"/>
        <v>958000</v>
      </c>
      <c r="O4638">
        <f t="shared" ca="1" si="2465"/>
        <v>302000</v>
      </c>
      <c r="P4638">
        <f t="shared" ca="1" si="2477"/>
        <v>-504204</v>
      </c>
      <c r="Q4638">
        <f ca="1">IF(P4638&gt;0,1,0)</f>
        <v>0</v>
      </c>
      <c r="R4638">
        <f t="shared" ca="1" si="2466"/>
        <v>10</v>
      </c>
      <c r="S4638">
        <f t="shared" ca="1" si="2467"/>
        <v>14</v>
      </c>
      <c r="T4638">
        <f t="shared" ca="1" si="2468"/>
        <v>3</v>
      </c>
      <c r="U4638">
        <f t="shared" ca="1" si="2469"/>
        <v>19</v>
      </c>
      <c r="V4638">
        <f t="shared" ca="1" si="2470"/>
        <v>6</v>
      </c>
      <c r="X4638">
        <f t="shared" si="2472"/>
        <v>4638</v>
      </c>
      <c r="Y4638">
        <f t="shared" si="2473"/>
        <v>4452</v>
      </c>
      <c r="Z4638">
        <f t="shared" si="2474"/>
        <v>4453</v>
      </c>
      <c r="AA4638">
        <f t="shared" si="2471"/>
        <v>4951</v>
      </c>
      <c r="AB4638">
        <f t="shared" si="2482"/>
        <v>500</v>
      </c>
      <c r="AM4638" t="str">
        <f t="shared" si="2483"/>
        <v>201905LP</v>
      </c>
      <c r="AN4638">
        <f t="shared" ca="1" si="2479"/>
        <v>10.000079365079362</v>
      </c>
      <c r="AO4638">
        <f t="shared" ca="1" si="2480"/>
        <v>14.007936507936508</v>
      </c>
      <c r="AP4638">
        <f t="shared" ca="1" si="2484"/>
        <v>2.996031746031746</v>
      </c>
      <c r="AQ4638">
        <f t="shared" ca="1" si="2485"/>
        <v>19.007936507936506</v>
      </c>
      <c r="AR4638">
        <f t="shared" ca="1" si="2486"/>
        <v>5.9920634920634921</v>
      </c>
      <c r="AS4638">
        <f ca="1">P4638/J4638</f>
        <v>-0.11115618267740977</v>
      </c>
    </row>
    <row r="4639" spans="1:45" x14ac:dyDescent="0.4">
      <c r="A4639">
        <f t="shared" si="2481"/>
        <v>201905</v>
      </c>
      <c r="B4639" t="s">
        <v>634</v>
      </c>
      <c r="C4639" t="s">
        <v>647</v>
      </c>
      <c r="D4639" t="str">
        <f t="shared" ca="1" si="2478"/>
        <v>I111</v>
      </c>
      <c r="E4639">
        <f t="shared" ca="1" si="2459"/>
        <v>27</v>
      </c>
      <c r="F4639">
        <f t="shared" ca="1" si="2460"/>
        <v>7</v>
      </c>
      <c r="G4639" t="str">
        <f t="shared" ca="1" si="2475"/>
        <v>S11</v>
      </c>
      <c r="H4639" t="str">
        <f t="shared" ca="1" si="2476"/>
        <v>S114</v>
      </c>
      <c r="I4639">
        <f ca="1">VLOOKUP(D4639,PRC!$A$2:$B$21,2,0)*E4639</f>
        <v>4050000</v>
      </c>
      <c r="J4639">
        <f t="shared" ca="1" si="2461"/>
        <v>3766495.9999999995</v>
      </c>
      <c r="K4639">
        <f ca="1">VLOOKUP(D4639,PRC!$A$1:$C$21,3,0)*E4639</f>
        <v>2146500</v>
      </c>
      <c r="L4639">
        <f t="shared" ca="1" si="2462"/>
        <v>567000</v>
      </c>
      <c r="M4639">
        <f t="shared" ca="1" si="2463"/>
        <v>81000</v>
      </c>
      <c r="N4639">
        <f t="shared" ca="1" si="2464"/>
        <v>810000</v>
      </c>
      <c r="O4639">
        <f t="shared" ca="1" si="2465"/>
        <v>405000</v>
      </c>
      <c r="P4639">
        <f t="shared" ca="1" si="2477"/>
        <v>-243004.00000000047</v>
      </c>
      <c r="Q4639">
        <f ca="1">IF(P4639&gt;0,1,0)</f>
        <v>0</v>
      </c>
      <c r="R4639">
        <f t="shared" ca="1" si="2466"/>
        <v>7</v>
      </c>
      <c r="S4639">
        <f t="shared" ca="1" si="2467"/>
        <v>14</v>
      </c>
      <c r="T4639">
        <f t="shared" ca="1" si="2468"/>
        <v>2</v>
      </c>
      <c r="U4639">
        <f t="shared" ca="1" si="2469"/>
        <v>20</v>
      </c>
      <c r="V4639">
        <f t="shared" ca="1" si="2470"/>
        <v>10</v>
      </c>
      <c r="X4639">
        <f t="shared" si="2472"/>
        <v>4639</v>
      </c>
      <c r="Y4639">
        <f t="shared" si="2473"/>
        <v>4452</v>
      </c>
      <c r="Z4639">
        <f t="shared" si="2474"/>
        <v>4453</v>
      </c>
      <c r="AA4639">
        <f t="shared" si="2471"/>
        <v>4951</v>
      </c>
      <c r="AB4639">
        <f t="shared" si="2482"/>
        <v>500</v>
      </c>
      <c r="AM4639" t="str">
        <f t="shared" si="2483"/>
        <v>201905LP</v>
      </c>
      <c r="AN4639">
        <f t="shared" ca="1" si="2479"/>
        <v>7.0000987654321056</v>
      </c>
      <c r="AO4639">
        <f t="shared" ca="1" si="2480"/>
        <v>14.000000000000002</v>
      </c>
      <c r="AP4639">
        <f t="shared" ca="1" si="2484"/>
        <v>2</v>
      </c>
      <c r="AQ4639">
        <f t="shared" ca="1" si="2485"/>
        <v>20</v>
      </c>
      <c r="AR4639">
        <f t="shared" ca="1" si="2486"/>
        <v>10</v>
      </c>
      <c r="AS4639">
        <f ca="1">P4639/J4639</f>
        <v>-6.4517259543087388E-2</v>
      </c>
    </row>
    <row r="4640" spans="1:45" x14ac:dyDescent="0.4">
      <c r="A4640">
        <f t="shared" si="2481"/>
        <v>201905</v>
      </c>
      <c r="B4640" t="s">
        <v>635</v>
      </c>
      <c r="C4640" t="s">
        <v>647</v>
      </c>
      <c r="D4640" t="str">
        <f t="shared" ca="1" si="2478"/>
        <v>I106</v>
      </c>
      <c r="E4640">
        <f t="shared" ca="1" si="2459"/>
        <v>27</v>
      </c>
      <c r="F4640">
        <f t="shared" ca="1" si="2460"/>
        <v>8</v>
      </c>
      <c r="G4640" t="str">
        <f t="shared" ca="1" si="2475"/>
        <v>S10</v>
      </c>
      <c r="H4640" t="str">
        <f t="shared" ca="1" si="2476"/>
        <v>S103</v>
      </c>
      <c r="I4640">
        <f ca="1">VLOOKUP(D4640,PRC!$A$2:$B$21,2,0)*E4640</f>
        <v>540000</v>
      </c>
      <c r="J4640">
        <f t="shared" ca="1" si="2461"/>
        <v>502195.99999999994</v>
      </c>
      <c r="K4640">
        <f ca="1">VLOOKUP(D4640,PRC!$A$1:$C$21,3,0)*E4640</f>
        <v>286200</v>
      </c>
      <c r="L4640">
        <f t="shared" ca="1" si="2462"/>
        <v>81000</v>
      </c>
      <c r="M4640">
        <f t="shared" ca="1" si="2463"/>
        <v>16000</v>
      </c>
      <c r="N4640">
        <f t="shared" ca="1" si="2464"/>
        <v>70000</v>
      </c>
      <c r="O4640">
        <f t="shared" ca="1" si="2465"/>
        <v>49000</v>
      </c>
      <c r="P4640">
        <f t="shared" ca="1" si="2477"/>
        <v>-4.0000000000582077</v>
      </c>
      <c r="Q4640">
        <f ca="1">IF(P4640&gt;0,1,0)</f>
        <v>0</v>
      </c>
      <c r="R4640">
        <f t="shared" ca="1" si="2466"/>
        <v>7</v>
      </c>
      <c r="S4640">
        <f t="shared" ca="1" si="2467"/>
        <v>15</v>
      </c>
      <c r="T4640">
        <f t="shared" ca="1" si="2468"/>
        <v>3</v>
      </c>
      <c r="U4640">
        <f t="shared" ca="1" si="2469"/>
        <v>13</v>
      </c>
      <c r="V4640">
        <f t="shared" ca="1" si="2470"/>
        <v>9</v>
      </c>
      <c r="X4640">
        <f t="shared" si="2472"/>
        <v>4640</v>
      </c>
      <c r="Y4640">
        <f t="shared" si="2473"/>
        <v>4452</v>
      </c>
      <c r="Z4640">
        <f t="shared" si="2474"/>
        <v>4453</v>
      </c>
      <c r="AA4640">
        <f t="shared" si="2471"/>
        <v>4951</v>
      </c>
      <c r="AB4640">
        <f t="shared" si="2482"/>
        <v>500</v>
      </c>
      <c r="AM4640" t="str">
        <f t="shared" si="2483"/>
        <v>201905LP</v>
      </c>
      <c r="AN4640">
        <f t="shared" ca="1" si="2479"/>
        <v>7.0007407407407518</v>
      </c>
      <c r="AO4640">
        <f t="shared" ca="1" si="2480"/>
        <v>15</v>
      </c>
      <c r="AP4640">
        <f t="shared" ca="1" si="2484"/>
        <v>2.9629629629629632</v>
      </c>
      <c r="AQ4640">
        <f t="shared" ca="1" si="2485"/>
        <v>12.962962962962962</v>
      </c>
      <c r="AR4640">
        <f t="shared" ca="1" si="2486"/>
        <v>9.0740740740740744</v>
      </c>
      <c r="AS4640">
        <f ca="1">P4640/J4640</f>
        <v>-7.9650176426299861E-6</v>
      </c>
    </row>
    <row r="4641" spans="1:45" x14ac:dyDescent="0.4">
      <c r="A4641">
        <f t="shared" si="2481"/>
        <v>201905</v>
      </c>
      <c r="B4641" t="s">
        <v>636</v>
      </c>
      <c r="C4641" t="s">
        <v>647</v>
      </c>
      <c r="D4641" t="str">
        <f t="shared" ca="1" si="2478"/>
        <v>I107</v>
      </c>
      <c r="E4641">
        <f t="shared" ca="1" si="2459"/>
        <v>20</v>
      </c>
      <c r="F4641">
        <f t="shared" ca="1" si="2460"/>
        <v>7</v>
      </c>
      <c r="G4641" t="str">
        <f t="shared" ca="1" si="2475"/>
        <v>S10</v>
      </c>
      <c r="H4641" t="str">
        <f t="shared" ca="1" si="2476"/>
        <v>S103</v>
      </c>
      <c r="I4641">
        <f ca="1">VLOOKUP(D4641,PRC!$A$2:$B$21,2,0)*E4641</f>
        <v>3000000</v>
      </c>
      <c r="J4641">
        <f t="shared" ca="1" si="2461"/>
        <v>2849996</v>
      </c>
      <c r="K4641">
        <f ca="1">VLOOKUP(D4641,PRC!$A$1:$C$21,3,0)*E4641</f>
        <v>1710000</v>
      </c>
      <c r="L4641">
        <f t="shared" ca="1" si="2462"/>
        <v>450000</v>
      </c>
      <c r="M4641">
        <f t="shared" ca="1" si="2463"/>
        <v>30000</v>
      </c>
      <c r="N4641">
        <f t="shared" ca="1" si="2464"/>
        <v>510000</v>
      </c>
      <c r="O4641">
        <f t="shared" ca="1" si="2465"/>
        <v>240000</v>
      </c>
      <c r="P4641">
        <f t="shared" ca="1" si="2477"/>
        <v>-90004</v>
      </c>
      <c r="Q4641">
        <f ca="1">IF(P4641&gt;0,1,0)</f>
        <v>0</v>
      </c>
      <c r="R4641">
        <f t="shared" ca="1" si="2466"/>
        <v>5</v>
      </c>
      <c r="S4641">
        <f t="shared" ca="1" si="2467"/>
        <v>15</v>
      </c>
      <c r="T4641">
        <f t="shared" ca="1" si="2468"/>
        <v>1</v>
      </c>
      <c r="U4641">
        <f t="shared" ca="1" si="2469"/>
        <v>17</v>
      </c>
      <c r="V4641">
        <f t="shared" ca="1" si="2470"/>
        <v>8</v>
      </c>
      <c r="X4641">
        <f t="shared" si="2472"/>
        <v>4641</v>
      </c>
      <c r="Y4641">
        <f t="shared" si="2473"/>
        <v>4452</v>
      </c>
      <c r="Z4641">
        <f t="shared" si="2474"/>
        <v>4453</v>
      </c>
      <c r="AA4641">
        <f t="shared" si="2471"/>
        <v>4951</v>
      </c>
      <c r="AB4641">
        <f t="shared" si="2482"/>
        <v>500</v>
      </c>
      <c r="AM4641" t="str">
        <f t="shared" si="2483"/>
        <v>201905LP</v>
      </c>
      <c r="AN4641">
        <f t="shared" ca="1" si="2479"/>
        <v>5.0001333333333342</v>
      </c>
      <c r="AO4641">
        <f t="shared" ca="1" si="2480"/>
        <v>15</v>
      </c>
      <c r="AP4641">
        <f t="shared" ca="1" si="2484"/>
        <v>1</v>
      </c>
      <c r="AQ4641">
        <f t="shared" ca="1" si="2485"/>
        <v>17</v>
      </c>
      <c r="AR4641">
        <f t="shared" ca="1" si="2486"/>
        <v>8</v>
      </c>
      <c r="AS4641">
        <f ca="1">P4641/J4641</f>
        <v>-3.1580395200554667E-2</v>
      </c>
    </row>
    <row r="4642" spans="1:45" x14ac:dyDescent="0.4">
      <c r="A4642">
        <f t="shared" si="2481"/>
        <v>201905</v>
      </c>
      <c r="B4642" t="s">
        <v>637</v>
      </c>
      <c r="C4642" t="s">
        <v>647</v>
      </c>
      <c r="D4642" t="str">
        <f t="shared" ca="1" si="2478"/>
        <v>I117</v>
      </c>
      <c r="E4642">
        <f t="shared" ca="1" si="2459"/>
        <v>21</v>
      </c>
      <c r="F4642">
        <f t="shared" ca="1" si="2460"/>
        <v>7</v>
      </c>
      <c r="G4642" t="str">
        <f t="shared" ca="1" si="2475"/>
        <v>S11</v>
      </c>
      <c r="H4642" t="str">
        <f t="shared" ca="1" si="2476"/>
        <v>S112</v>
      </c>
      <c r="I4642">
        <f ca="1">VLOOKUP(D4642,PRC!$A$2:$B$21,2,0)*E4642</f>
        <v>52500000</v>
      </c>
      <c r="J4642">
        <f t="shared" ca="1" si="2461"/>
        <v>47774996</v>
      </c>
      <c r="K4642">
        <f ca="1">VLOOKUP(D4642,PRC!$A$1:$C$21,3,0)*E4642</f>
        <v>24150000</v>
      </c>
      <c r="L4642">
        <f t="shared" ca="1" si="2462"/>
        <v>7875000</v>
      </c>
      <c r="M4642">
        <f t="shared" ca="1" si="2463"/>
        <v>525000</v>
      </c>
      <c r="N4642">
        <f t="shared" ca="1" si="2464"/>
        <v>7875000</v>
      </c>
      <c r="O4642">
        <f t="shared" ca="1" si="2465"/>
        <v>4725000</v>
      </c>
      <c r="P4642">
        <f t="shared" ca="1" si="2477"/>
        <v>2624996</v>
      </c>
      <c r="Q4642">
        <f ca="1">IF(P4642&gt;0,1,0)</f>
        <v>1</v>
      </c>
      <c r="R4642">
        <f t="shared" ca="1" si="2466"/>
        <v>9</v>
      </c>
      <c r="S4642">
        <f t="shared" ca="1" si="2467"/>
        <v>15</v>
      </c>
      <c r="T4642">
        <f t="shared" ca="1" si="2468"/>
        <v>1</v>
      </c>
      <c r="U4642">
        <f t="shared" ca="1" si="2469"/>
        <v>15</v>
      </c>
      <c r="V4642">
        <f t="shared" ca="1" si="2470"/>
        <v>9</v>
      </c>
      <c r="X4642">
        <f t="shared" si="2472"/>
        <v>4642</v>
      </c>
      <c r="Y4642">
        <f t="shared" si="2473"/>
        <v>4452</v>
      </c>
      <c r="Z4642">
        <f t="shared" si="2474"/>
        <v>4453</v>
      </c>
      <c r="AA4642">
        <f t="shared" si="2471"/>
        <v>4951</v>
      </c>
      <c r="AB4642">
        <f t="shared" si="2482"/>
        <v>500</v>
      </c>
      <c r="AM4642" t="str">
        <f t="shared" si="2483"/>
        <v>201905LP</v>
      </c>
      <c r="AN4642">
        <f t="shared" ca="1" si="2479"/>
        <v>9.0000076190476221</v>
      </c>
      <c r="AO4642">
        <f t="shared" ca="1" si="2480"/>
        <v>15</v>
      </c>
      <c r="AP4642">
        <f t="shared" ca="1" si="2484"/>
        <v>1</v>
      </c>
      <c r="AQ4642">
        <f t="shared" ca="1" si="2485"/>
        <v>15</v>
      </c>
      <c r="AR4642">
        <f t="shared" ca="1" si="2486"/>
        <v>9</v>
      </c>
      <c r="AS4642">
        <f ca="1">P4642/J4642</f>
        <v>5.4944975819568878E-2</v>
      </c>
    </row>
    <row r="4643" spans="1:45" x14ac:dyDescent="0.4">
      <c r="A4643">
        <f t="shared" si="2481"/>
        <v>201905</v>
      </c>
      <c r="B4643" t="s">
        <v>638</v>
      </c>
      <c r="C4643" t="s">
        <v>647</v>
      </c>
      <c r="D4643" t="str">
        <f t="shared" ca="1" si="2478"/>
        <v>I101</v>
      </c>
      <c r="E4643">
        <f t="shared" ref="E4643:E4706" ca="1" si="2487">RANDBETWEEN(INDIRECT("AD"&amp;Y4643),INDIRECT("AD"&amp;Z4643))</f>
        <v>15</v>
      </c>
      <c r="F4643">
        <f t="shared" ref="F4643:F4706" ca="1" si="2488">RANDBETWEEN(INDIRECT("AF"&amp;Y4643),INDIRECT("AF"&amp;Z4643))</f>
        <v>7</v>
      </c>
      <c r="G4643" t="str">
        <f t="shared" ca="1" si="2475"/>
        <v>S11</v>
      </c>
      <c r="H4643" t="str">
        <f t="shared" ca="1" si="2476"/>
        <v>S118</v>
      </c>
      <c r="I4643">
        <f ca="1">VLOOKUP(D4643,PRC!$A$2:$B$21,2,0)*E4643</f>
        <v>450000</v>
      </c>
      <c r="J4643">
        <f t="shared" ref="J4643:J4706" ca="1" si="2489">I4643*(1-R4643/100)-4</f>
        <v>409496</v>
      </c>
      <c r="K4643">
        <f ca="1">VLOOKUP(D4643,PRC!$A$1:$C$21,3,0)*E4643</f>
        <v>234000</v>
      </c>
      <c r="L4643">
        <f t="shared" ref="L4643:L4706" ca="1" si="2490">ROUND($I4643*S4643,-5)/100</f>
        <v>59000</v>
      </c>
      <c r="M4643">
        <f t="shared" ref="M4643:M4706" ca="1" si="2491">ROUND($I4643*T4643,-5)/100</f>
        <v>14000</v>
      </c>
      <c r="N4643">
        <f t="shared" ref="N4643:N4706" ca="1" si="2492">ROUND($I4643*U4643,-5)/100</f>
        <v>54000</v>
      </c>
      <c r="O4643">
        <f t="shared" ref="O4643:O4706" ca="1" si="2493">ROUND($I4643*V4643,-5)/100</f>
        <v>41000</v>
      </c>
      <c r="P4643">
        <f t="shared" ca="1" si="2477"/>
        <v>7496</v>
      </c>
      <c r="Q4643">
        <f ca="1">IF(P4643&gt;0,1,0)</f>
        <v>1</v>
      </c>
      <c r="R4643">
        <f t="shared" ref="R4643:R4706" ca="1" si="2494">RANDBETWEEN(INDIRECT("AF"&amp;$Y4643),INDIRECT("AF"&amp;$Z4643))</f>
        <v>9</v>
      </c>
      <c r="S4643">
        <f t="shared" ref="S4643:S4706" ca="1" si="2495">RANDBETWEEN(INDIRECT("AG"&amp;$Y4643),INDIRECT("AG"&amp;$Z4643))</f>
        <v>13</v>
      </c>
      <c r="T4643">
        <f t="shared" ref="T4643:T4706" ca="1" si="2496">RANDBETWEEN(INDIRECT("AH"&amp;$Y4643),INDIRECT("AH"&amp;$Z4643))</f>
        <v>3</v>
      </c>
      <c r="U4643">
        <f t="shared" ref="U4643:U4706" ca="1" si="2497">RANDBETWEEN(INDIRECT("Ai"&amp;$Y4643),INDIRECT("Ai"&amp;$Z4643))</f>
        <v>12</v>
      </c>
      <c r="V4643">
        <f t="shared" ref="V4643:V4706" ca="1" si="2498">RANDBETWEEN(INDIRECT("Aj"&amp;$Y4643),INDIRECT("Aj"&amp;$Z4643))</f>
        <v>9</v>
      </c>
      <c r="X4643">
        <f t="shared" si="2472"/>
        <v>4643</v>
      </c>
      <c r="Y4643">
        <f t="shared" si="2473"/>
        <v>4452</v>
      </c>
      <c r="Z4643">
        <f t="shared" si="2474"/>
        <v>4453</v>
      </c>
      <c r="AA4643">
        <f t="shared" ref="AA4643:AA4706" si="2499">Y4643+AB4643-1</f>
        <v>4951</v>
      </c>
      <c r="AB4643">
        <f t="shared" si="2482"/>
        <v>500</v>
      </c>
      <c r="AM4643" t="str">
        <f t="shared" si="2483"/>
        <v>201905LP</v>
      </c>
      <c r="AN4643">
        <f t="shared" ca="1" si="2479"/>
        <v>9.0008888888888912</v>
      </c>
      <c r="AO4643">
        <f t="shared" ca="1" si="2480"/>
        <v>13.111111111111112</v>
      </c>
      <c r="AP4643">
        <f t="shared" ca="1" si="2484"/>
        <v>3.1111111111111112</v>
      </c>
      <c r="AQ4643">
        <f t="shared" ca="1" si="2485"/>
        <v>12</v>
      </c>
      <c r="AR4643">
        <f t="shared" ca="1" si="2486"/>
        <v>9.1111111111111107</v>
      </c>
      <c r="AS4643">
        <f ca="1">P4643/J4643</f>
        <v>1.8305429112860688E-2</v>
      </c>
    </row>
    <row r="4644" spans="1:45" x14ac:dyDescent="0.4">
      <c r="A4644">
        <f t="shared" si="2481"/>
        <v>201905</v>
      </c>
      <c r="B4644" t="s">
        <v>639</v>
      </c>
      <c r="C4644" t="s">
        <v>647</v>
      </c>
      <c r="D4644" t="str">
        <f t="shared" ca="1" si="2478"/>
        <v>I103</v>
      </c>
      <c r="E4644">
        <f t="shared" ca="1" si="2487"/>
        <v>22</v>
      </c>
      <c r="F4644">
        <f t="shared" ca="1" si="2488"/>
        <v>6</v>
      </c>
      <c r="G4644" t="str">
        <f t="shared" ca="1" si="2475"/>
        <v>S11</v>
      </c>
      <c r="H4644" t="str">
        <f t="shared" ca="1" si="2476"/>
        <v>S110</v>
      </c>
      <c r="I4644">
        <f ca="1">VLOOKUP(D4644,PRC!$A$2:$B$21,2,0)*E4644</f>
        <v>1100000</v>
      </c>
      <c r="J4644">
        <f t="shared" ca="1" si="2489"/>
        <v>1000996</v>
      </c>
      <c r="K4644">
        <f ca="1">VLOOKUP(D4644,PRC!$A$1:$C$21,3,0)*E4644</f>
        <v>627000</v>
      </c>
      <c r="L4644">
        <f t="shared" ca="1" si="2490"/>
        <v>165000</v>
      </c>
      <c r="M4644">
        <f t="shared" ca="1" si="2491"/>
        <v>22000</v>
      </c>
      <c r="N4644">
        <f t="shared" ca="1" si="2492"/>
        <v>187000</v>
      </c>
      <c r="O4644">
        <f t="shared" ca="1" si="2493"/>
        <v>77000</v>
      </c>
      <c r="P4644">
        <f t="shared" ca="1" si="2477"/>
        <v>-77004</v>
      </c>
      <c r="Q4644">
        <f ca="1">IF(P4644&gt;0,1,0)</f>
        <v>0</v>
      </c>
      <c r="R4644">
        <f t="shared" ca="1" si="2494"/>
        <v>9</v>
      </c>
      <c r="S4644">
        <f t="shared" ca="1" si="2495"/>
        <v>15</v>
      </c>
      <c r="T4644">
        <f t="shared" ca="1" si="2496"/>
        <v>2</v>
      </c>
      <c r="U4644">
        <f t="shared" ca="1" si="2497"/>
        <v>17</v>
      </c>
      <c r="V4644">
        <f t="shared" ca="1" si="2498"/>
        <v>7</v>
      </c>
      <c r="X4644">
        <f t="shared" ref="X4644:X4707" si="2500">X4643+1</f>
        <v>4644</v>
      </c>
      <c r="Y4644">
        <f t="shared" ref="Y4644:Y4707" si="2501">IF(C4644=C4643,Y4643,X4644)</f>
        <v>4452</v>
      </c>
      <c r="Z4644">
        <f t="shared" ref="Z4644:Z4707" si="2502">Y4644+1</f>
        <v>4453</v>
      </c>
      <c r="AA4644">
        <f t="shared" si="2499"/>
        <v>4951</v>
      </c>
      <c r="AB4644">
        <f t="shared" si="2482"/>
        <v>500</v>
      </c>
      <c r="AM4644" t="str">
        <f t="shared" si="2483"/>
        <v>201905LP</v>
      </c>
      <c r="AN4644">
        <f t="shared" ca="1" si="2479"/>
        <v>9.0003636363636392</v>
      </c>
      <c r="AO4644">
        <f t="shared" ca="1" si="2480"/>
        <v>15</v>
      </c>
      <c r="AP4644">
        <f t="shared" ca="1" si="2484"/>
        <v>2</v>
      </c>
      <c r="AQ4644">
        <f t="shared" ca="1" si="2485"/>
        <v>17</v>
      </c>
      <c r="AR4644">
        <f t="shared" ca="1" si="2486"/>
        <v>7.0000000000000009</v>
      </c>
      <c r="AS4644">
        <f ca="1">P4644/J4644</f>
        <v>-7.6927380329192122E-2</v>
      </c>
    </row>
    <row r="4645" spans="1:45" x14ac:dyDescent="0.4">
      <c r="A4645">
        <f t="shared" si="2481"/>
        <v>201905</v>
      </c>
      <c r="B4645" t="s">
        <v>640</v>
      </c>
      <c r="C4645" t="s">
        <v>647</v>
      </c>
      <c r="D4645" t="str">
        <f t="shared" ca="1" si="2478"/>
        <v>I115</v>
      </c>
      <c r="E4645">
        <f t="shared" ca="1" si="2487"/>
        <v>25</v>
      </c>
      <c r="F4645">
        <f t="shared" ca="1" si="2488"/>
        <v>8</v>
      </c>
      <c r="G4645" t="str">
        <f t="shared" ref="G4645:G4708" ca="1" si="2503">LEFT(H4645,3)</f>
        <v>S10</v>
      </c>
      <c r="H4645" t="str">
        <f t="shared" ref="H4645:H4708" ca="1" si="2504">"S"&amp;RANDBETWEEN(101,120)</f>
        <v>S106</v>
      </c>
      <c r="I4645">
        <f ca="1">VLOOKUP(D4645,PRC!$A$2:$B$21,2,0)*E4645</f>
        <v>125000</v>
      </c>
      <c r="J4645">
        <f t="shared" ca="1" si="2489"/>
        <v>114996</v>
      </c>
      <c r="K4645">
        <f ca="1">VLOOKUP(D4645,PRC!$A$1:$C$21,3,0)*E4645</f>
        <v>60000</v>
      </c>
      <c r="L4645">
        <f t="shared" ca="1" si="2490"/>
        <v>19000</v>
      </c>
      <c r="M4645">
        <f t="shared" ca="1" si="2491"/>
        <v>3000</v>
      </c>
      <c r="N4645">
        <f t="shared" ca="1" si="2492"/>
        <v>16000</v>
      </c>
      <c r="O4645">
        <f t="shared" ca="1" si="2493"/>
        <v>8000</v>
      </c>
      <c r="P4645">
        <f t="shared" ref="P4645:P4651" ca="1" si="2505">J4645-SUM(K4645:O4645)</f>
        <v>8996</v>
      </c>
      <c r="Q4645">
        <f ca="1">IF(P4645&gt;0,1,0)</f>
        <v>1</v>
      </c>
      <c r="R4645">
        <f t="shared" ca="1" si="2494"/>
        <v>8</v>
      </c>
      <c r="S4645">
        <f t="shared" ca="1" si="2495"/>
        <v>15</v>
      </c>
      <c r="T4645">
        <f t="shared" ca="1" si="2496"/>
        <v>2</v>
      </c>
      <c r="U4645">
        <f t="shared" ca="1" si="2497"/>
        <v>13</v>
      </c>
      <c r="V4645">
        <f t="shared" ca="1" si="2498"/>
        <v>6</v>
      </c>
      <c r="X4645">
        <f t="shared" si="2500"/>
        <v>4645</v>
      </c>
      <c r="Y4645">
        <f t="shared" si="2501"/>
        <v>4452</v>
      </c>
      <c r="Z4645">
        <f t="shared" si="2502"/>
        <v>4453</v>
      </c>
      <c r="AA4645">
        <f t="shared" si="2499"/>
        <v>4951</v>
      </c>
      <c r="AB4645">
        <f t="shared" si="2482"/>
        <v>500</v>
      </c>
      <c r="AM4645" t="str">
        <f t="shared" si="2483"/>
        <v>201905LP</v>
      </c>
      <c r="AN4645">
        <f t="shared" ca="1" si="2479"/>
        <v>8.0031999999999996</v>
      </c>
      <c r="AO4645">
        <f t="shared" ca="1" si="2480"/>
        <v>15.2</v>
      </c>
      <c r="AP4645">
        <f t="shared" ca="1" si="2484"/>
        <v>2.4</v>
      </c>
      <c r="AQ4645">
        <f t="shared" ca="1" si="2485"/>
        <v>12.8</v>
      </c>
      <c r="AR4645">
        <f t="shared" ca="1" si="2486"/>
        <v>6.4</v>
      </c>
      <c r="AS4645">
        <f ca="1">P4645/J4645</f>
        <v>7.8228807958537691E-2</v>
      </c>
    </row>
    <row r="4646" spans="1:45" x14ac:dyDescent="0.4">
      <c r="A4646">
        <f t="shared" si="2481"/>
        <v>201905</v>
      </c>
      <c r="B4646" t="s">
        <v>641</v>
      </c>
      <c r="C4646" t="s">
        <v>647</v>
      </c>
      <c r="D4646" t="str">
        <f t="shared" ref="D4646:D4709" ca="1" si="2506">"I"&amp;RANDBETWEEN(101,120)</f>
        <v>I119</v>
      </c>
      <c r="E4646">
        <f t="shared" ca="1" si="2487"/>
        <v>12</v>
      </c>
      <c r="F4646">
        <f t="shared" ca="1" si="2488"/>
        <v>8</v>
      </c>
      <c r="G4646" t="str">
        <f t="shared" ca="1" si="2503"/>
        <v>S11</v>
      </c>
      <c r="H4646" t="str">
        <f t="shared" ca="1" si="2504"/>
        <v>S119</v>
      </c>
      <c r="I4646">
        <f ca="1">VLOOKUP(D4646,PRC!$A$2:$B$21,2,0)*E4646</f>
        <v>1140000</v>
      </c>
      <c r="J4646">
        <f t="shared" ca="1" si="2489"/>
        <v>1060196</v>
      </c>
      <c r="K4646">
        <f ca="1">VLOOKUP(D4646,PRC!$A$1:$C$21,3,0)*E4646</f>
        <v>547200</v>
      </c>
      <c r="L4646">
        <f t="shared" ca="1" si="2490"/>
        <v>114000</v>
      </c>
      <c r="M4646">
        <f t="shared" ca="1" si="2491"/>
        <v>34000</v>
      </c>
      <c r="N4646">
        <f t="shared" ca="1" si="2492"/>
        <v>228000</v>
      </c>
      <c r="O4646">
        <f t="shared" ca="1" si="2493"/>
        <v>80000</v>
      </c>
      <c r="P4646">
        <f t="shared" ca="1" si="2505"/>
        <v>56996</v>
      </c>
      <c r="Q4646">
        <f ca="1">IF(P4646&gt;0,1,0)</f>
        <v>1</v>
      </c>
      <c r="R4646">
        <f t="shared" ca="1" si="2494"/>
        <v>7</v>
      </c>
      <c r="S4646">
        <f t="shared" ca="1" si="2495"/>
        <v>10</v>
      </c>
      <c r="T4646">
        <f t="shared" ca="1" si="2496"/>
        <v>3</v>
      </c>
      <c r="U4646">
        <f t="shared" ca="1" si="2497"/>
        <v>20</v>
      </c>
      <c r="V4646">
        <f t="shared" ca="1" si="2498"/>
        <v>7</v>
      </c>
      <c r="X4646">
        <f t="shared" si="2500"/>
        <v>4646</v>
      </c>
      <c r="Y4646">
        <f t="shared" si="2501"/>
        <v>4452</v>
      </c>
      <c r="Z4646">
        <f t="shared" si="2502"/>
        <v>4453</v>
      </c>
      <c r="AA4646">
        <f t="shared" si="2499"/>
        <v>4951</v>
      </c>
      <c r="AB4646">
        <f t="shared" si="2482"/>
        <v>500</v>
      </c>
      <c r="AM4646" t="str">
        <f t="shared" si="2483"/>
        <v>201905LP</v>
      </c>
      <c r="AN4646">
        <f t="shared" ref="AN4646:AN4709" ca="1" si="2507">(1-J4646/I4646)*100</f>
        <v>7.0003508771929841</v>
      </c>
      <c r="AO4646">
        <f t="shared" ref="AO4646:AO4709" ca="1" si="2508">L4646/$I4646*100</f>
        <v>10</v>
      </c>
      <c r="AP4646">
        <f t="shared" ca="1" si="2484"/>
        <v>2.9824561403508771</v>
      </c>
      <c r="AQ4646">
        <f t="shared" ca="1" si="2485"/>
        <v>20</v>
      </c>
      <c r="AR4646">
        <f t="shared" ca="1" si="2486"/>
        <v>7.0175438596491224</v>
      </c>
      <c r="AS4646">
        <f ca="1">P4646/J4646</f>
        <v>5.3759870816339622E-2</v>
      </c>
    </row>
    <row r="4647" spans="1:45" x14ac:dyDescent="0.4">
      <c r="A4647">
        <f t="shared" si="2481"/>
        <v>201905</v>
      </c>
      <c r="B4647" t="s">
        <v>642</v>
      </c>
      <c r="C4647" t="s">
        <v>647</v>
      </c>
      <c r="D4647" t="str">
        <f t="shared" ca="1" si="2506"/>
        <v>I102</v>
      </c>
      <c r="E4647">
        <f t="shared" ca="1" si="2487"/>
        <v>21</v>
      </c>
      <c r="F4647">
        <f t="shared" ca="1" si="2488"/>
        <v>10</v>
      </c>
      <c r="G4647" t="str">
        <f t="shared" ca="1" si="2503"/>
        <v>S11</v>
      </c>
      <c r="H4647" t="str">
        <f t="shared" ca="1" si="2504"/>
        <v>S118</v>
      </c>
      <c r="I4647">
        <f ca="1">VLOOKUP(D4647,PRC!$A$2:$B$21,2,0)*E4647</f>
        <v>840000</v>
      </c>
      <c r="J4647">
        <f t="shared" ca="1" si="2489"/>
        <v>764396</v>
      </c>
      <c r="K4647">
        <f ca="1">VLOOKUP(D4647,PRC!$A$1:$C$21,3,0)*E4647</f>
        <v>394800</v>
      </c>
      <c r="L4647">
        <f t="shared" ca="1" si="2490"/>
        <v>118000</v>
      </c>
      <c r="M4647">
        <f t="shared" ca="1" si="2491"/>
        <v>25000</v>
      </c>
      <c r="N4647">
        <f t="shared" ca="1" si="2492"/>
        <v>143000</v>
      </c>
      <c r="O4647">
        <f t="shared" ca="1" si="2493"/>
        <v>50000</v>
      </c>
      <c r="P4647">
        <f t="shared" ca="1" si="2505"/>
        <v>33596</v>
      </c>
      <c r="Q4647">
        <f ca="1">IF(P4647&gt;0,1,0)</f>
        <v>1</v>
      </c>
      <c r="R4647">
        <f t="shared" ca="1" si="2494"/>
        <v>9</v>
      </c>
      <c r="S4647">
        <f t="shared" ca="1" si="2495"/>
        <v>14</v>
      </c>
      <c r="T4647">
        <f t="shared" ca="1" si="2496"/>
        <v>3</v>
      </c>
      <c r="U4647">
        <f t="shared" ca="1" si="2497"/>
        <v>17</v>
      </c>
      <c r="V4647">
        <f t="shared" ca="1" si="2498"/>
        <v>6</v>
      </c>
      <c r="X4647">
        <f t="shared" si="2500"/>
        <v>4647</v>
      </c>
      <c r="Y4647">
        <f t="shared" si="2501"/>
        <v>4452</v>
      </c>
      <c r="Z4647">
        <f t="shared" si="2502"/>
        <v>4453</v>
      </c>
      <c r="AA4647">
        <f t="shared" si="2499"/>
        <v>4951</v>
      </c>
      <c r="AB4647">
        <f t="shared" si="2482"/>
        <v>500</v>
      </c>
      <c r="AM4647" t="str">
        <f t="shared" si="2483"/>
        <v>201905LP</v>
      </c>
      <c r="AN4647">
        <f t="shared" ca="1" si="2507"/>
        <v>9.0004761904761921</v>
      </c>
      <c r="AO4647">
        <f t="shared" ca="1" si="2508"/>
        <v>14.047619047619047</v>
      </c>
      <c r="AP4647">
        <f t="shared" ca="1" si="2484"/>
        <v>2.9761904761904758</v>
      </c>
      <c r="AQ4647">
        <f t="shared" ca="1" si="2485"/>
        <v>17.023809523809526</v>
      </c>
      <c r="AR4647">
        <f t="shared" ca="1" si="2486"/>
        <v>5.9523809523809517</v>
      </c>
      <c r="AS4647">
        <f ca="1">P4647/J4647</f>
        <v>4.3951041083417498E-2</v>
      </c>
    </row>
    <row r="4648" spans="1:45" x14ac:dyDescent="0.4">
      <c r="A4648">
        <f t="shared" si="2481"/>
        <v>201905</v>
      </c>
      <c r="B4648" t="s">
        <v>643</v>
      </c>
      <c r="C4648" t="s">
        <v>647</v>
      </c>
      <c r="D4648" t="str">
        <f t="shared" ca="1" si="2506"/>
        <v>I115</v>
      </c>
      <c r="E4648">
        <f t="shared" ca="1" si="2487"/>
        <v>29</v>
      </c>
      <c r="F4648">
        <f t="shared" ca="1" si="2488"/>
        <v>9</v>
      </c>
      <c r="G4648" t="str">
        <f t="shared" ca="1" si="2503"/>
        <v>S10</v>
      </c>
      <c r="H4648" t="str">
        <f t="shared" ca="1" si="2504"/>
        <v>S101</v>
      </c>
      <c r="I4648">
        <f ca="1">VLOOKUP(D4648,PRC!$A$2:$B$21,2,0)*E4648</f>
        <v>145000</v>
      </c>
      <c r="J4648">
        <f t="shared" ca="1" si="2489"/>
        <v>137746</v>
      </c>
      <c r="K4648">
        <f ca="1">VLOOKUP(D4648,PRC!$A$1:$C$21,3,0)*E4648</f>
        <v>69600</v>
      </c>
      <c r="L4648">
        <f t="shared" ca="1" si="2490"/>
        <v>19000</v>
      </c>
      <c r="M4648">
        <f t="shared" ca="1" si="2491"/>
        <v>4000</v>
      </c>
      <c r="N4648">
        <f t="shared" ca="1" si="2492"/>
        <v>20000</v>
      </c>
      <c r="O4648">
        <f t="shared" ca="1" si="2493"/>
        <v>12000</v>
      </c>
      <c r="P4648">
        <f t="shared" ca="1" si="2505"/>
        <v>13146</v>
      </c>
      <c r="Q4648">
        <f ca="1">IF(P4648&gt;0,1,0)</f>
        <v>1</v>
      </c>
      <c r="R4648">
        <f t="shared" ca="1" si="2494"/>
        <v>5</v>
      </c>
      <c r="S4648">
        <f t="shared" ca="1" si="2495"/>
        <v>13</v>
      </c>
      <c r="T4648">
        <f t="shared" ca="1" si="2496"/>
        <v>3</v>
      </c>
      <c r="U4648">
        <f t="shared" ca="1" si="2497"/>
        <v>14</v>
      </c>
      <c r="V4648">
        <f t="shared" ca="1" si="2498"/>
        <v>8</v>
      </c>
      <c r="X4648">
        <f t="shared" si="2500"/>
        <v>4648</v>
      </c>
      <c r="Y4648">
        <f t="shared" si="2501"/>
        <v>4452</v>
      </c>
      <c r="Z4648">
        <f t="shared" si="2502"/>
        <v>4453</v>
      </c>
      <c r="AA4648">
        <f t="shared" si="2499"/>
        <v>4951</v>
      </c>
      <c r="AB4648">
        <f t="shared" si="2482"/>
        <v>500</v>
      </c>
      <c r="AM4648" t="str">
        <f t="shared" si="2483"/>
        <v>201905LP</v>
      </c>
      <c r="AN4648">
        <f t="shared" ca="1" si="2507"/>
        <v>5.0027586206896508</v>
      </c>
      <c r="AO4648">
        <f t="shared" ca="1" si="2508"/>
        <v>13.103448275862069</v>
      </c>
      <c r="AP4648">
        <f t="shared" ca="1" si="2484"/>
        <v>2.7586206896551726</v>
      </c>
      <c r="AQ4648">
        <f t="shared" ca="1" si="2485"/>
        <v>13.793103448275861</v>
      </c>
      <c r="AR4648">
        <f t="shared" ca="1" si="2486"/>
        <v>8.2758620689655178</v>
      </c>
      <c r="AS4648">
        <f ca="1">P4648/J4648</f>
        <v>9.5436528102449431E-2</v>
      </c>
    </row>
    <row r="4649" spans="1:45" x14ac:dyDescent="0.4">
      <c r="A4649">
        <f t="shared" si="2481"/>
        <v>201905</v>
      </c>
      <c r="B4649" t="s">
        <v>644</v>
      </c>
      <c r="C4649" t="s">
        <v>647</v>
      </c>
      <c r="D4649" t="str">
        <f t="shared" ca="1" si="2506"/>
        <v>I103</v>
      </c>
      <c r="E4649">
        <f t="shared" ca="1" si="2487"/>
        <v>19</v>
      </c>
      <c r="F4649">
        <f t="shared" ca="1" si="2488"/>
        <v>7</v>
      </c>
      <c r="G4649" t="str">
        <f t="shared" ca="1" si="2503"/>
        <v>S10</v>
      </c>
      <c r="H4649" t="str">
        <f t="shared" ca="1" si="2504"/>
        <v>S101</v>
      </c>
      <c r="I4649">
        <f ca="1">VLOOKUP(D4649,PRC!$A$2:$B$21,2,0)*E4649</f>
        <v>950000</v>
      </c>
      <c r="J4649">
        <f t="shared" ca="1" si="2489"/>
        <v>902496</v>
      </c>
      <c r="K4649">
        <f ca="1">VLOOKUP(D4649,PRC!$A$1:$C$21,3,0)*E4649</f>
        <v>541500</v>
      </c>
      <c r="L4649">
        <f t="shared" ca="1" si="2490"/>
        <v>124000</v>
      </c>
      <c r="M4649">
        <f t="shared" ca="1" si="2491"/>
        <v>19000</v>
      </c>
      <c r="N4649">
        <f t="shared" ca="1" si="2492"/>
        <v>114000</v>
      </c>
      <c r="O4649">
        <f t="shared" ca="1" si="2493"/>
        <v>57000</v>
      </c>
      <c r="P4649">
        <f t="shared" ca="1" si="2505"/>
        <v>46996</v>
      </c>
      <c r="Q4649">
        <f ca="1">IF(P4649&gt;0,1,0)</f>
        <v>1</v>
      </c>
      <c r="R4649">
        <f t="shared" ca="1" si="2494"/>
        <v>5</v>
      </c>
      <c r="S4649">
        <f t="shared" ca="1" si="2495"/>
        <v>13</v>
      </c>
      <c r="T4649">
        <f t="shared" ca="1" si="2496"/>
        <v>2</v>
      </c>
      <c r="U4649">
        <f t="shared" ca="1" si="2497"/>
        <v>12</v>
      </c>
      <c r="V4649">
        <f t="shared" ca="1" si="2498"/>
        <v>6</v>
      </c>
      <c r="X4649">
        <f t="shared" si="2500"/>
        <v>4649</v>
      </c>
      <c r="Y4649">
        <f t="shared" si="2501"/>
        <v>4452</v>
      </c>
      <c r="Z4649">
        <f t="shared" si="2502"/>
        <v>4453</v>
      </c>
      <c r="AA4649">
        <f t="shared" si="2499"/>
        <v>4951</v>
      </c>
      <c r="AB4649">
        <f t="shared" si="2482"/>
        <v>500</v>
      </c>
      <c r="AM4649" t="str">
        <f t="shared" si="2483"/>
        <v>201905LP</v>
      </c>
      <c r="AN4649">
        <f t="shared" ca="1" si="2507"/>
        <v>5.0004210526315767</v>
      </c>
      <c r="AO4649">
        <f t="shared" ca="1" si="2508"/>
        <v>13.052631578947368</v>
      </c>
      <c r="AP4649">
        <f t="shared" ca="1" si="2484"/>
        <v>2</v>
      </c>
      <c r="AQ4649">
        <f t="shared" ca="1" si="2485"/>
        <v>12</v>
      </c>
      <c r="AR4649">
        <f t="shared" ca="1" si="2486"/>
        <v>6</v>
      </c>
      <c r="AS4649">
        <f ca="1">P4649/J4649</f>
        <v>5.2073360989965609E-2</v>
      </c>
    </row>
    <row r="4650" spans="1:45" x14ac:dyDescent="0.4">
      <c r="A4650">
        <f t="shared" si="2481"/>
        <v>201905</v>
      </c>
      <c r="B4650" t="s">
        <v>645</v>
      </c>
      <c r="C4650" t="s">
        <v>647</v>
      </c>
      <c r="D4650" t="str">
        <f t="shared" ca="1" si="2506"/>
        <v>I108</v>
      </c>
      <c r="E4650">
        <f t="shared" ca="1" si="2487"/>
        <v>12</v>
      </c>
      <c r="F4650">
        <f t="shared" ca="1" si="2488"/>
        <v>8</v>
      </c>
      <c r="G4650" t="str">
        <f t="shared" ca="1" si="2503"/>
        <v>S10</v>
      </c>
      <c r="H4650" t="str">
        <f t="shared" ca="1" si="2504"/>
        <v>S109</v>
      </c>
      <c r="I4650">
        <f ca="1">VLOOKUP(D4650,PRC!$A$2:$B$21,2,0)*E4650</f>
        <v>480000</v>
      </c>
      <c r="J4650">
        <f t="shared" ca="1" si="2489"/>
        <v>455996</v>
      </c>
      <c r="K4650">
        <f ca="1">VLOOKUP(D4650,PRC!$A$1:$C$21,3,0)*E4650</f>
        <v>220800</v>
      </c>
      <c r="L4650">
        <f t="shared" ca="1" si="2490"/>
        <v>72000</v>
      </c>
      <c r="M4650">
        <f t="shared" ca="1" si="2491"/>
        <v>5000</v>
      </c>
      <c r="N4650">
        <f t="shared" ca="1" si="2492"/>
        <v>77000</v>
      </c>
      <c r="O4650">
        <f t="shared" ca="1" si="2493"/>
        <v>24000</v>
      </c>
      <c r="P4650">
        <f t="shared" ca="1" si="2505"/>
        <v>57196</v>
      </c>
      <c r="Q4650">
        <f ca="1">IF(P4650&gt;0,1,0)</f>
        <v>1</v>
      </c>
      <c r="R4650">
        <f t="shared" ca="1" si="2494"/>
        <v>5</v>
      </c>
      <c r="S4650">
        <f t="shared" ca="1" si="2495"/>
        <v>15</v>
      </c>
      <c r="T4650">
        <f t="shared" ca="1" si="2496"/>
        <v>1</v>
      </c>
      <c r="U4650">
        <f t="shared" ca="1" si="2497"/>
        <v>16</v>
      </c>
      <c r="V4650">
        <f t="shared" ca="1" si="2498"/>
        <v>5</v>
      </c>
      <c r="X4650">
        <f t="shared" si="2500"/>
        <v>4650</v>
      </c>
      <c r="Y4650">
        <f t="shared" si="2501"/>
        <v>4452</v>
      </c>
      <c r="Z4650">
        <f t="shared" si="2502"/>
        <v>4453</v>
      </c>
      <c r="AA4650">
        <f t="shared" si="2499"/>
        <v>4951</v>
      </c>
      <c r="AB4650">
        <f t="shared" si="2482"/>
        <v>500</v>
      </c>
      <c r="AM4650" t="str">
        <f t="shared" si="2483"/>
        <v>201905LP</v>
      </c>
      <c r="AN4650">
        <f t="shared" ca="1" si="2507"/>
        <v>5.0008333333333326</v>
      </c>
      <c r="AO4650">
        <f t="shared" ca="1" si="2508"/>
        <v>15</v>
      </c>
      <c r="AP4650">
        <f t="shared" ca="1" si="2484"/>
        <v>1.0416666666666665</v>
      </c>
      <c r="AQ4650">
        <f t="shared" ca="1" si="2485"/>
        <v>16.041666666666668</v>
      </c>
      <c r="AR4650">
        <f t="shared" ca="1" si="2486"/>
        <v>5</v>
      </c>
      <c r="AS4650">
        <f ca="1">P4650/J4650</f>
        <v>0.12543092483267398</v>
      </c>
    </row>
    <row r="4651" spans="1:45" x14ac:dyDescent="0.4">
      <c r="A4651">
        <f t="shared" si="2481"/>
        <v>201905</v>
      </c>
      <c r="B4651" t="s">
        <v>646</v>
      </c>
      <c r="C4651" t="s">
        <v>647</v>
      </c>
      <c r="D4651" t="str">
        <f t="shared" ca="1" si="2506"/>
        <v>I114</v>
      </c>
      <c r="E4651">
        <f t="shared" ca="1" si="2487"/>
        <v>21</v>
      </c>
      <c r="F4651">
        <f t="shared" ca="1" si="2488"/>
        <v>7</v>
      </c>
      <c r="G4651" t="str">
        <f t="shared" ca="1" si="2503"/>
        <v>S10</v>
      </c>
      <c r="H4651" t="str">
        <f t="shared" ca="1" si="2504"/>
        <v>S102</v>
      </c>
      <c r="I4651">
        <f ca="1">VLOOKUP(D4651,PRC!$A$2:$B$21,2,0)*E4651</f>
        <v>5040000</v>
      </c>
      <c r="J4651">
        <f t="shared" ca="1" si="2489"/>
        <v>4535996</v>
      </c>
      <c r="K4651">
        <f ca="1">VLOOKUP(D4651,PRC!$A$1:$C$21,3,0)*E4651</f>
        <v>2923200</v>
      </c>
      <c r="L4651">
        <f t="shared" ca="1" si="2490"/>
        <v>756000</v>
      </c>
      <c r="M4651">
        <f t="shared" ca="1" si="2491"/>
        <v>101000</v>
      </c>
      <c r="N4651">
        <f t="shared" ca="1" si="2492"/>
        <v>857000</v>
      </c>
      <c r="O4651">
        <f t="shared" ca="1" si="2493"/>
        <v>353000</v>
      </c>
      <c r="P4651">
        <f t="shared" ca="1" si="2505"/>
        <v>-454204</v>
      </c>
      <c r="Q4651">
        <f ca="1">IF(P4651&gt;0,1,0)</f>
        <v>0</v>
      </c>
      <c r="R4651">
        <f t="shared" ca="1" si="2494"/>
        <v>10</v>
      </c>
      <c r="S4651">
        <f t="shared" ca="1" si="2495"/>
        <v>15</v>
      </c>
      <c r="T4651">
        <f t="shared" ca="1" si="2496"/>
        <v>2</v>
      </c>
      <c r="U4651">
        <f t="shared" ca="1" si="2497"/>
        <v>17</v>
      </c>
      <c r="V4651">
        <f t="shared" ca="1" si="2498"/>
        <v>7</v>
      </c>
      <c r="X4651">
        <f t="shared" si="2500"/>
        <v>4651</v>
      </c>
      <c r="Y4651">
        <f t="shared" si="2501"/>
        <v>4452</v>
      </c>
      <c r="Z4651">
        <f t="shared" si="2502"/>
        <v>4453</v>
      </c>
      <c r="AA4651">
        <f t="shared" si="2499"/>
        <v>4951</v>
      </c>
      <c r="AB4651">
        <f t="shared" si="2482"/>
        <v>500</v>
      </c>
      <c r="AM4651" t="str">
        <f t="shared" si="2483"/>
        <v>201905LP</v>
      </c>
      <c r="AN4651">
        <f t="shared" ca="1" si="2507"/>
        <v>10.000079365079362</v>
      </c>
      <c r="AO4651">
        <f t="shared" ca="1" si="2508"/>
        <v>15</v>
      </c>
      <c r="AP4651">
        <f t="shared" ca="1" si="2484"/>
        <v>2.003968253968254</v>
      </c>
      <c r="AQ4651">
        <f t="shared" ca="1" si="2485"/>
        <v>17.003968253968253</v>
      </c>
      <c r="AR4651">
        <f t="shared" ca="1" si="2486"/>
        <v>7.003968253968254</v>
      </c>
      <c r="AS4651">
        <f ca="1">P4651/J4651</f>
        <v>-0.10013324526741205</v>
      </c>
    </row>
    <row r="4652" spans="1:45" x14ac:dyDescent="0.4">
      <c r="A4652">
        <f t="shared" si="2481"/>
        <v>201905</v>
      </c>
      <c r="B4652" t="s">
        <v>728</v>
      </c>
      <c r="C4652" t="s">
        <v>647</v>
      </c>
      <c r="D4652" t="str">
        <f t="shared" ca="1" si="2506"/>
        <v>I103</v>
      </c>
      <c r="E4652">
        <f t="shared" ca="1" si="2487"/>
        <v>20</v>
      </c>
      <c r="F4652">
        <f t="shared" ca="1" si="2488"/>
        <v>8</v>
      </c>
      <c r="G4652" t="str">
        <f t="shared" ca="1" si="2503"/>
        <v>S10</v>
      </c>
      <c r="H4652" t="str">
        <f t="shared" ca="1" si="2504"/>
        <v>S102</v>
      </c>
      <c r="I4652">
        <f ca="1">VLOOKUP(D4652,PRC!$A$2:$B$21,2,0)*E4652</f>
        <v>1000000</v>
      </c>
      <c r="J4652">
        <f t="shared" ca="1" si="2489"/>
        <v>899996</v>
      </c>
      <c r="K4652">
        <f ca="1">VLOOKUP(D4652,PRC!$A$1:$C$21,3,0)*E4652</f>
        <v>570000</v>
      </c>
      <c r="L4652">
        <f t="shared" ca="1" si="2490"/>
        <v>110000</v>
      </c>
      <c r="M4652">
        <f t="shared" ca="1" si="2491"/>
        <v>30000</v>
      </c>
      <c r="N4652">
        <f t="shared" ca="1" si="2492"/>
        <v>140000</v>
      </c>
      <c r="O4652">
        <f t="shared" ca="1" si="2493"/>
        <v>80000</v>
      </c>
      <c r="P4652">
        <f t="shared" ref="P4652:P4715" ca="1" si="2509">J4652-SUM(K4652:O4652)</f>
        <v>-30004</v>
      </c>
      <c r="Q4652">
        <f ca="1">IF(P4652&gt;0,1,0)</f>
        <v>0</v>
      </c>
      <c r="R4652">
        <f t="shared" ca="1" si="2494"/>
        <v>10</v>
      </c>
      <c r="S4652">
        <f t="shared" ca="1" si="2495"/>
        <v>11</v>
      </c>
      <c r="T4652">
        <f t="shared" ca="1" si="2496"/>
        <v>3</v>
      </c>
      <c r="U4652">
        <f t="shared" ca="1" si="2497"/>
        <v>14</v>
      </c>
      <c r="V4652">
        <f t="shared" ca="1" si="2498"/>
        <v>8</v>
      </c>
      <c r="X4652">
        <f t="shared" si="2500"/>
        <v>4652</v>
      </c>
      <c r="Y4652">
        <f t="shared" si="2501"/>
        <v>4452</v>
      </c>
      <c r="Z4652">
        <f t="shared" si="2502"/>
        <v>4453</v>
      </c>
      <c r="AA4652">
        <f t="shared" si="2499"/>
        <v>4951</v>
      </c>
      <c r="AB4652">
        <f t="shared" si="2482"/>
        <v>500</v>
      </c>
      <c r="AM4652" t="str">
        <f t="shared" si="2483"/>
        <v>201905LP</v>
      </c>
      <c r="AN4652">
        <f t="shared" ca="1" si="2507"/>
        <v>10.000399999999999</v>
      </c>
      <c r="AO4652">
        <f t="shared" ca="1" si="2508"/>
        <v>11</v>
      </c>
      <c r="AP4652">
        <f t="shared" ca="1" si="2484"/>
        <v>3</v>
      </c>
      <c r="AQ4652">
        <f t="shared" ca="1" si="2485"/>
        <v>14.000000000000002</v>
      </c>
      <c r="AR4652">
        <f t="shared" ca="1" si="2486"/>
        <v>8</v>
      </c>
      <c r="AS4652">
        <f ca="1">P4652/J4652</f>
        <v>-3.333792594633754E-2</v>
      </c>
    </row>
    <row r="4653" spans="1:45" x14ac:dyDescent="0.4">
      <c r="A4653">
        <f t="shared" si="2481"/>
        <v>201905</v>
      </c>
      <c r="B4653" t="s">
        <v>729</v>
      </c>
      <c r="C4653" t="s">
        <v>647</v>
      </c>
      <c r="D4653" t="str">
        <f t="shared" ca="1" si="2506"/>
        <v>I106</v>
      </c>
      <c r="E4653">
        <f t="shared" ca="1" si="2487"/>
        <v>15</v>
      </c>
      <c r="F4653">
        <f t="shared" ca="1" si="2488"/>
        <v>9</v>
      </c>
      <c r="G4653" t="str">
        <f t="shared" ca="1" si="2503"/>
        <v>S10</v>
      </c>
      <c r="H4653" t="str">
        <f t="shared" ca="1" si="2504"/>
        <v>S109</v>
      </c>
      <c r="I4653">
        <f ca="1">VLOOKUP(D4653,PRC!$A$2:$B$21,2,0)*E4653</f>
        <v>300000</v>
      </c>
      <c r="J4653">
        <f t="shared" ca="1" si="2489"/>
        <v>269996</v>
      </c>
      <c r="K4653">
        <f ca="1">VLOOKUP(D4653,PRC!$A$1:$C$21,3,0)*E4653</f>
        <v>159000</v>
      </c>
      <c r="L4653">
        <f t="shared" ca="1" si="2490"/>
        <v>42000</v>
      </c>
      <c r="M4653">
        <f t="shared" ca="1" si="2491"/>
        <v>6000</v>
      </c>
      <c r="N4653">
        <f t="shared" ca="1" si="2492"/>
        <v>48000</v>
      </c>
      <c r="O4653">
        <f t="shared" ca="1" si="2493"/>
        <v>27000</v>
      </c>
      <c r="P4653">
        <f t="shared" ca="1" si="2509"/>
        <v>-12004</v>
      </c>
      <c r="Q4653">
        <f ca="1">IF(P4653&gt;0,1,0)</f>
        <v>0</v>
      </c>
      <c r="R4653">
        <f t="shared" ca="1" si="2494"/>
        <v>10</v>
      </c>
      <c r="S4653">
        <f t="shared" ca="1" si="2495"/>
        <v>14</v>
      </c>
      <c r="T4653">
        <f t="shared" ca="1" si="2496"/>
        <v>2</v>
      </c>
      <c r="U4653">
        <f t="shared" ca="1" si="2497"/>
        <v>16</v>
      </c>
      <c r="V4653">
        <f t="shared" ca="1" si="2498"/>
        <v>9</v>
      </c>
      <c r="X4653">
        <f t="shared" si="2500"/>
        <v>4653</v>
      </c>
      <c r="Y4653">
        <f t="shared" si="2501"/>
        <v>4452</v>
      </c>
      <c r="Z4653">
        <f t="shared" si="2502"/>
        <v>4453</v>
      </c>
      <c r="AA4653">
        <f t="shared" si="2499"/>
        <v>4951</v>
      </c>
      <c r="AB4653">
        <f t="shared" si="2482"/>
        <v>500</v>
      </c>
      <c r="AM4653" t="str">
        <f t="shared" si="2483"/>
        <v>201905LP</v>
      </c>
      <c r="AN4653">
        <f t="shared" ca="1" si="2507"/>
        <v>10.001333333333328</v>
      </c>
      <c r="AO4653">
        <f t="shared" ca="1" si="2508"/>
        <v>14.000000000000002</v>
      </c>
      <c r="AP4653">
        <f t="shared" ca="1" si="2484"/>
        <v>2</v>
      </c>
      <c r="AQ4653">
        <f t="shared" ca="1" si="2485"/>
        <v>16</v>
      </c>
      <c r="AR4653">
        <f t="shared" ca="1" si="2486"/>
        <v>9</v>
      </c>
      <c r="AS4653">
        <f ca="1">P4653/J4653</f>
        <v>-4.4459917924709998E-2</v>
      </c>
    </row>
    <row r="4654" spans="1:45" x14ac:dyDescent="0.4">
      <c r="A4654">
        <f t="shared" si="2481"/>
        <v>201905</v>
      </c>
      <c r="B4654" t="s">
        <v>730</v>
      </c>
      <c r="C4654" t="s">
        <v>647</v>
      </c>
      <c r="D4654" t="str">
        <f t="shared" ca="1" si="2506"/>
        <v>I116</v>
      </c>
      <c r="E4654">
        <f t="shared" ca="1" si="2487"/>
        <v>10</v>
      </c>
      <c r="F4654">
        <f t="shared" ca="1" si="2488"/>
        <v>6</v>
      </c>
      <c r="G4654" t="str">
        <f t="shared" ca="1" si="2503"/>
        <v>S10</v>
      </c>
      <c r="H4654" t="str">
        <f t="shared" ca="1" si="2504"/>
        <v>S108</v>
      </c>
      <c r="I4654">
        <f ca="1">VLOOKUP(D4654,PRC!$A$2:$B$21,2,0)*E4654</f>
        <v>14600000</v>
      </c>
      <c r="J4654">
        <f t="shared" ca="1" si="2489"/>
        <v>13285996</v>
      </c>
      <c r="K4654">
        <f ca="1">VLOOKUP(D4654,PRC!$A$1:$C$21,3,0)*E4654</f>
        <v>8760000</v>
      </c>
      <c r="L4654">
        <f t="shared" ca="1" si="2490"/>
        <v>1752000</v>
      </c>
      <c r="M4654">
        <f t="shared" ca="1" si="2491"/>
        <v>146000</v>
      </c>
      <c r="N4654">
        <f t="shared" ca="1" si="2492"/>
        <v>2628000</v>
      </c>
      <c r="O4654">
        <f t="shared" ca="1" si="2493"/>
        <v>876000</v>
      </c>
      <c r="P4654">
        <f t="shared" ca="1" si="2509"/>
        <v>-876004</v>
      </c>
      <c r="Q4654">
        <f ca="1">IF(P4654&gt;0,1,0)</f>
        <v>0</v>
      </c>
      <c r="R4654">
        <f t="shared" ca="1" si="2494"/>
        <v>9</v>
      </c>
      <c r="S4654">
        <f t="shared" ca="1" si="2495"/>
        <v>12</v>
      </c>
      <c r="T4654">
        <f t="shared" ca="1" si="2496"/>
        <v>1</v>
      </c>
      <c r="U4654">
        <f t="shared" ca="1" si="2497"/>
        <v>18</v>
      </c>
      <c r="V4654">
        <f t="shared" ca="1" si="2498"/>
        <v>6</v>
      </c>
      <c r="X4654">
        <f t="shared" si="2500"/>
        <v>4654</v>
      </c>
      <c r="Y4654">
        <f t="shared" si="2501"/>
        <v>4452</v>
      </c>
      <c r="Z4654">
        <f t="shared" si="2502"/>
        <v>4453</v>
      </c>
      <c r="AA4654">
        <f t="shared" si="2499"/>
        <v>4951</v>
      </c>
      <c r="AB4654">
        <f t="shared" si="2482"/>
        <v>500</v>
      </c>
      <c r="AM4654" t="str">
        <f t="shared" si="2483"/>
        <v>201905LP</v>
      </c>
      <c r="AN4654">
        <f t="shared" ca="1" si="2507"/>
        <v>9.0000273972602685</v>
      </c>
      <c r="AO4654">
        <f t="shared" ca="1" si="2508"/>
        <v>12</v>
      </c>
      <c r="AP4654">
        <f t="shared" ca="1" si="2484"/>
        <v>1</v>
      </c>
      <c r="AQ4654">
        <f t="shared" ca="1" si="2485"/>
        <v>18</v>
      </c>
      <c r="AR4654">
        <f t="shared" ca="1" si="2486"/>
        <v>6</v>
      </c>
      <c r="AS4654">
        <f ca="1">P4654/J4654</f>
        <v>-6.5934386853646498E-2</v>
      </c>
    </row>
    <row r="4655" spans="1:45" x14ac:dyDescent="0.4">
      <c r="A4655">
        <f t="shared" si="2481"/>
        <v>201905</v>
      </c>
      <c r="B4655" t="s">
        <v>731</v>
      </c>
      <c r="C4655" t="s">
        <v>647</v>
      </c>
      <c r="D4655" t="str">
        <f t="shared" ca="1" si="2506"/>
        <v>I112</v>
      </c>
      <c r="E4655">
        <f t="shared" ca="1" si="2487"/>
        <v>17</v>
      </c>
      <c r="F4655">
        <f t="shared" ca="1" si="2488"/>
        <v>7</v>
      </c>
      <c r="G4655" t="str">
        <f t="shared" ca="1" si="2503"/>
        <v>S11</v>
      </c>
      <c r="H4655" t="str">
        <f t="shared" ca="1" si="2504"/>
        <v>S117</v>
      </c>
      <c r="I4655">
        <f ca="1">VLOOKUP(D4655,PRC!$A$2:$B$21,2,0)*E4655</f>
        <v>1105000</v>
      </c>
      <c r="J4655">
        <f t="shared" ca="1" si="2489"/>
        <v>1027645.9999999999</v>
      </c>
      <c r="K4655">
        <f ca="1">VLOOKUP(D4655,PRC!$A$1:$C$21,3,0)*E4655</f>
        <v>552500</v>
      </c>
      <c r="L4655">
        <f t="shared" ca="1" si="2490"/>
        <v>133000</v>
      </c>
      <c r="M4655">
        <f t="shared" ca="1" si="2491"/>
        <v>11000</v>
      </c>
      <c r="N4655">
        <f t="shared" ca="1" si="2492"/>
        <v>111000</v>
      </c>
      <c r="O4655">
        <f t="shared" ca="1" si="2493"/>
        <v>99000</v>
      </c>
      <c r="P4655">
        <f t="shared" ca="1" si="2509"/>
        <v>121145.99999999988</v>
      </c>
      <c r="Q4655">
        <f ca="1">IF(P4655&gt;0,1,0)</f>
        <v>1</v>
      </c>
      <c r="R4655">
        <f t="shared" ca="1" si="2494"/>
        <v>7</v>
      </c>
      <c r="S4655">
        <f t="shared" ca="1" si="2495"/>
        <v>12</v>
      </c>
      <c r="T4655">
        <f t="shared" ca="1" si="2496"/>
        <v>1</v>
      </c>
      <c r="U4655">
        <f t="shared" ca="1" si="2497"/>
        <v>10</v>
      </c>
      <c r="V4655">
        <f t="shared" ca="1" si="2498"/>
        <v>9</v>
      </c>
      <c r="X4655">
        <f t="shared" si="2500"/>
        <v>4655</v>
      </c>
      <c r="Y4655">
        <f t="shared" si="2501"/>
        <v>4452</v>
      </c>
      <c r="Z4655">
        <f t="shared" si="2502"/>
        <v>4453</v>
      </c>
      <c r="AA4655">
        <f t="shared" si="2499"/>
        <v>4951</v>
      </c>
      <c r="AB4655">
        <f t="shared" si="2482"/>
        <v>500</v>
      </c>
      <c r="AM4655" t="str">
        <f t="shared" si="2483"/>
        <v>201905LP</v>
      </c>
      <c r="AN4655">
        <f t="shared" ca="1" si="2507"/>
        <v>7.0003619909502319</v>
      </c>
      <c r="AO4655">
        <f t="shared" ca="1" si="2508"/>
        <v>12.036199095022624</v>
      </c>
      <c r="AP4655">
        <f t="shared" ca="1" si="2484"/>
        <v>0.99547511312217185</v>
      </c>
      <c r="AQ4655">
        <f t="shared" ca="1" si="2485"/>
        <v>10.04524886877828</v>
      </c>
      <c r="AR4655">
        <f t="shared" ca="1" si="2486"/>
        <v>8.9592760180995477</v>
      </c>
      <c r="AS4655">
        <f ca="1">P4655/J4655</f>
        <v>0.11788689879588876</v>
      </c>
    </row>
    <row r="4656" spans="1:45" x14ac:dyDescent="0.4">
      <c r="A4656">
        <f t="shared" si="2481"/>
        <v>201905</v>
      </c>
      <c r="B4656" t="s">
        <v>732</v>
      </c>
      <c r="C4656" t="s">
        <v>647</v>
      </c>
      <c r="D4656" t="str">
        <f t="shared" ca="1" si="2506"/>
        <v>I112</v>
      </c>
      <c r="E4656">
        <f t="shared" ca="1" si="2487"/>
        <v>14</v>
      </c>
      <c r="F4656">
        <f t="shared" ca="1" si="2488"/>
        <v>9</v>
      </c>
      <c r="G4656" t="str">
        <f t="shared" ca="1" si="2503"/>
        <v>S11</v>
      </c>
      <c r="H4656" t="str">
        <f t="shared" ca="1" si="2504"/>
        <v>S116</v>
      </c>
      <c r="I4656">
        <f ca="1">VLOOKUP(D4656,PRC!$A$2:$B$21,2,0)*E4656</f>
        <v>910000</v>
      </c>
      <c r="J4656">
        <f t="shared" ca="1" si="2489"/>
        <v>828096</v>
      </c>
      <c r="K4656">
        <f ca="1">VLOOKUP(D4656,PRC!$A$1:$C$21,3,0)*E4656</f>
        <v>455000</v>
      </c>
      <c r="L4656">
        <f t="shared" ca="1" si="2490"/>
        <v>137000</v>
      </c>
      <c r="M4656">
        <f t="shared" ca="1" si="2491"/>
        <v>18000</v>
      </c>
      <c r="N4656">
        <f t="shared" ca="1" si="2492"/>
        <v>91000</v>
      </c>
      <c r="O4656">
        <f t="shared" ca="1" si="2493"/>
        <v>91000</v>
      </c>
      <c r="P4656">
        <f t="shared" ca="1" si="2509"/>
        <v>36096</v>
      </c>
      <c r="Q4656">
        <f ca="1">IF(P4656&gt;0,1,0)</f>
        <v>1</v>
      </c>
      <c r="R4656">
        <f t="shared" ca="1" si="2494"/>
        <v>9</v>
      </c>
      <c r="S4656">
        <f t="shared" ca="1" si="2495"/>
        <v>15</v>
      </c>
      <c r="T4656">
        <f t="shared" ca="1" si="2496"/>
        <v>2</v>
      </c>
      <c r="U4656">
        <f t="shared" ca="1" si="2497"/>
        <v>10</v>
      </c>
      <c r="V4656">
        <f t="shared" ca="1" si="2498"/>
        <v>10</v>
      </c>
      <c r="X4656">
        <f t="shared" si="2500"/>
        <v>4656</v>
      </c>
      <c r="Y4656">
        <f t="shared" si="2501"/>
        <v>4452</v>
      </c>
      <c r="Z4656">
        <f t="shared" si="2502"/>
        <v>4453</v>
      </c>
      <c r="AA4656">
        <f t="shared" si="2499"/>
        <v>4951</v>
      </c>
      <c r="AB4656">
        <f t="shared" si="2482"/>
        <v>500</v>
      </c>
      <c r="AM4656" t="str">
        <f t="shared" si="2483"/>
        <v>201905LP</v>
      </c>
      <c r="AN4656">
        <f t="shared" ca="1" si="2507"/>
        <v>9.0004395604395668</v>
      </c>
      <c r="AO4656">
        <f t="shared" ca="1" si="2508"/>
        <v>15.054945054945055</v>
      </c>
      <c r="AP4656">
        <f t="shared" ca="1" si="2484"/>
        <v>1.9780219780219779</v>
      </c>
      <c r="AQ4656">
        <f t="shared" ca="1" si="2485"/>
        <v>10</v>
      </c>
      <c r="AR4656">
        <f t="shared" ca="1" si="2486"/>
        <v>10</v>
      </c>
      <c r="AS4656">
        <f ca="1">P4656/J4656</f>
        <v>4.3589149084164155E-2</v>
      </c>
    </row>
    <row r="4657" spans="1:45" x14ac:dyDescent="0.4">
      <c r="A4657">
        <f t="shared" si="2481"/>
        <v>201905</v>
      </c>
      <c r="B4657" t="s">
        <v>733</v>
      </c>
      <c r="C4657" t="s">
        <v>647</v>
      </c>
      <c r="D4657" t="str">
        <f t="shared" ca="1" si="2506"/>
        <v>I114</v>
      </c>
      <c r="E4657">
        <f t="shared" ca="1" si="2487"/>
        <v>12</v>
      </c>
      <c r="F4657">
        <f t="shared" ca="1" si="2488"/>
        <v>6</v>
      </c>
      <c r="G4657" t="str">
        <f t="shared" ca="1" si="2503"/>
        <v>S11</v>
      </c>
      <c r="H4657" t="str">
        <f t="shared" ca="1" si="2504"/>
        <v>S113</v>
      </c>
      <c r="I4657">
        <f ca="1">VLOOKUP(D4657,PRC!$A$2:$B$21,2,0)*E4657</f>
        <v>2880000</v>
      </c>
      <c r="J4657">
        <f t="shared" ca="1" si="2489"/>
        <v>2649596</v>
      </c>
      <c r="K4657">
        <f ca="1">VLOOKUP(D4657,PRC!$A$1:$C$21,3,0)*E4657</f>
        <v>1670400</v>
      </c>
      <c r="L4657">
        <f t="shared" ca="1" si="2490"/>
        <v>374000</v>
      </c>
      <c r="M4657">
        <f t="shared" ca="1" si="2491"/>
        <v>29000</v>
      </c>
      <c r="N4657">
        <f t="shared" ca="1" si="2492"/>
        <v>518000</v>
      </c>
      <c r="O4657">
        <f t="shared" ca="1" si="2493"/>
        <v>144000</v>
      </c>
      <c r="P4657">
        <f t="shared" ca="1" si="2509"/>
        <v>-85804</v>
      </c>
      <c r="Q4657">
        <f ca="1">IF(P4657&gt;0,1,0)</f>
        <v>0</v>
      </c>
      <c r="R4657">
        <f t="shared" ca="1" si="2494"/>
        <v>8</v>
      </c>
      <c r="S4657">
        <f t="shared" ca="1" si="2495"/>
        <v>13</v>
      </c>
      <c r="T4657">
        <f t="shared" ca="1" si="2496"/>
        <v>1</v>
      </c>
      <c r="U4657">
        <f t="shared" ca="1" si="2497"/>
        <v>18</v>
      </c>
      <c r="V4657">
        <f t="shared" ca="1" si="2498"/>
        <v>5</v>
      </c>
      <c r="X4657">
        <f t="shared" si="2500"/>
        <v>4657</v>
      </c>
      <c r="Y4657">
        <f t="shared" si="2501"/>
        <v>4452</v>
      </c>
      <c r="Z4657">
        <f t="shared" si="2502"/>
        <v>4453</v>
      </c>
      <c r="AA4657">
        <f t="shared" si="2499"/>
        <v>4951</v>
      </c>
      <c r="AB4657">
        <f t="shared" si="2482"/>
        <v>500</v>
      </c>
      <c r="AM4657" t="str">
        <f t="shared" si="2483"/>
        <v>201905LP</v>
      </c>
      <c r="AN4657">
        <f t="shared" ca="1" si="2507"/>
        <v>8.0001388888888858</v>
      </c>
      <c r="AO4657">
        <f t="shared" ca="1" si="2508"/>
        <v>12.986111111111112</v>
      </c>
      <c r="AP4657">
        <f t="shared" ca="1" si="2484"/>
        <v>1.0069444444444444</v>
      </c>
      <c r="AQ4657">
        <f t="shared" ca="1" si="2485"/>
        <v>17.986111111111111</v>
      </c>
      <c r="AR4657">
        <f t="shared" ca="1" si="2486"/>
        <v>5</v>
      </c>
      <c r="AS4657">
        <f ca="1">P4657/J4657</f>
        <v>-3.2383804927241737E-2</v>
      </c>
    </row>
    <row r="4658" spans="1:45" x14ac:dyDescent="0.4">
      <c r="A4658">
        <f t="shared" si="2481"/>
        <v>201905</v>
      </c>
      <c r="B4658" t="s">
        <v>734</v>
      </c>
      <c r="C4658" t="s">
        <v>647</v>
      </c>
      <c r="D4658" t="str">
        <f t="shared" ca="1" si="2506"/>
        <v>I110</v>
      </c>
      <c r="E4658">
        <f t="shared" ca="1" si="2487"/>
        <v>13</v>
      </c>
      <c r="F4658">
        <f t="shared" ca="1" si="2488"/>
        <v>6</v>
      </c>
      <c r="G4658" t="str">
        <f t="shared" ca="1" si="2503"/>
        <v>S10</v>
      </c>
      <c r="H4658" t="str">
        <f t="shared" ca="1" si="2504"/>
        <v>S101</v>
      </c>
      <c r="I4658">
        <f ca="1">VLOOKUP(D4658,PRC!$A$2:$B$21,2,0)*E4658</f>
        <v>3900000</v>
      </c>
      <c r="J4658">
        <f t="shared" ca="1" si="2489"/>
        <v>3665996</v>
      </c>
      <c r="K4658">
        <f ca="1">VLOOKUP(D4658,PRC!$A$1:$C$21,3,0)*E4658</f>
        <v>1794000</v>
      </c>
      <c r="L4658">
        <f t="shared" ca="1" si="2490"/>
        <v>429000</v>
      </c>
      <c r="M4658">
        <f t="shared" ca="1" si="2491"/>
        <v>117000</v>
      </c>
      <c r="N4658">
        <f t="shared" ca="1" si="2492"/>
        <v>741000</v>
      </c>
      <c r="O4658">
        <f t="shared" ca="1" si="2493"/>
        <v>312000</v>
      </c>
      <c r="P4658">
        <f t="shared" ca="1" si="2509"/>
        <v>272996</v>
      </c>
      <c r="Q4658">
        <f ca="1">IF(P4658&gt;0,1,0)</f>
        <v>1</v>
      </c>
      <c r="R4658">
        <f t="shared" ca="1" si="2494"/>
        <v>6</v>
      </c>
      <c r="S4658">
        <f t="shared" ca="1" si="2495"/>
        <v>11</v>
      </c>
      <c r="T4658">
        <f t="shared" ca="1" si="2496"/>
        <v>3</v>
      </c>
      <c r="U4658">
        <f t="shared" ca="1" si="2497"/>
        <v>19</v>
      </c>
      <c r="V4658">
        <f t="shared" ca="1" si="2498"/>
        <v>8</v>
      </c>
      <c r="X4658">
        <f t="shared" si="2500"/>
        <v>4658</v>
      </c>
      <c r="Y4658">
        <f t="shared" si="2501"/>
        <v>4452</v>
      </c>
      <c r="Z4658">
        <f t="shared" si="2502"/>
        <v>4453</v>
      </c>
      <c r="AA4658">
        <f t="shared" si="2499"/>
        <v>4951</v>
      </c>
      <c r="AB4658">
        <f t="shared" si="2482"/>
        <v>500</v>
      </c>
      <c r="AM4658" t="str">
        <f t="shared" si="2483"/>
        <v>201905LP</v>
      </c>
      <c r="AN4658">
        <f t="shared" ca="1" si="2507"/>
        <v>6.0001025641025603</v>
      </c>
      <c r="AO4658">
        <f t="shared" ca="1" si="2508"/>
        <v>11</v>
      </c>
      <c r="AP4658">
        <f t="shared" ca="1" si="2484"/>
        <v>3</v>
      </c>
      <c r="AQ4658">
        <f t="shared" ca="1" si="2485"/>
        <v>19</v>
      </c>
      <c r="AR4658">
        <f t="shared" ca="1" si="2486"/>
        <v>8</v>
      </c>
      <c r="AS4658">
        <f ca="1">P4658/J4658</f>
        <v>7.4467075250491274E-2</v>
      </c>
    </row>
    <row r="4659" spans="1:45" x14ac:dyDescent="0.4">
      <c r="A4659">
        <f t="shared" si="2481"/>
        <v>201905</v>
      </c>
      <c r="B4659" t="s">
        <v>735</v>
      </c>
      <c r="C4659" t="s">
        <v>647</v>
      </c>
      <c r="D4659" t="str">
        <f t="shared" ca="1" si="2506"/>
        <v>I111</v>
      </c>
      <c r="E4659">
        <f t="shared" ca="1" si="2487"/>
        <v>28</v>
      </c>
      <c r="F4659">
        <f t="shared" ca="1" si="2488"/>
        <v>5</v>
      </c>
      <c r="G4659" t="str">
        <f t="shared" ca="1" si="2503"/>
        <v>S11</v>
      </c>
      <c r="H4659" t="str">
        <f t="shared" ca="1" si="2504"/>
        <v>S111</v>
      </c>
      <c r="I4659">
        <f ca="1">VLOOKUP(D4659,PRC!$A$2:$B$21,2,0)*E4659</f>
        <v>4200000</v>
      </c>
      <c r="J4659">
        <f t="shared" ca="1" si="2489"/>
        <v>3779996</v>
      </c>
      <c r="K4659">
        <f ca="1">VLOOKUP(D4659,PRC!$A$1:$C$21,3,0)*E4659</f>
        <v>2226000</v>
      </c>
      <c r="L4659">
        <f t="shared" ca="1" si="2490"/>
        <v>420000</v>
      </c>
      <c r="M4659">
        <f t="shared" ca="1" si="2491"/>
        <v>84000</v>
      </c>
      <c r="N4659">
        <f t="shared" ca="1" si="2492"/>
        <v>798000</v>
      </c>
      <c r="O4659">
        <f t="shared" ca="1" si="2493"/>
        <v>420000</v>
      </c>
      <c r="P4659">
        <f t="shared" ca="1" si="2509"/>
        <v>-168004</v>
      </c>
      <c r="Q4659">
        <f ca="1">IF(P4659&gt;0,1,0)</f>
        <v>0</v>
      </c>
      <c r="R4659">
        <f t="shared" ca="1" si="2494"/>
        <v>10</v>
      </c>
      <c r="S4659">
        <f t="shared" ca="1" si="2495"/>
        <v>10</v>
      </c>
      <c r="T4659">
        <f t="shared" ca="1" si="2496"/>
        <v>2</v>
      </c>
      <c r="U4659">
        <f t="shared" ca="1" si="2497"/>
        <v>19</v>
      </c>
      <c r="V4659">
        <f t="shared" ca="1" si="2498"/>
        <v>10</v>
      </c>
      <c r="X4659">
        <f t="shared" si="2500"/>
        <v>4659</v>
      </c>
      <c r="Y4659">
        <f t="shared" si="2501"/>
        <v>4452</v>
      </c>
      <c r="Z4659">
        <f t="shared" si="2502"/>
        <v>4453</v>
      </c>
      <c r="AA4659">
        <f t="shared" si="2499"/>
        <v>4951</v>
      </c>
      <c r="AB4659">
        <f t="shared" si="2482"/>
        <v>500</v>
      </c>
      <c r="AM4659" t="str">
        <f t="shared" si="2483"/>
        <v>201905LP</v>
      </c>
      <c r="AN4659">
        <f t="shared" ca="1" si="2507"/>
        <v>10.000095238095241</v>
      </c>
      <c r="AO4659">
        <f t="shared" ca="1" si="2508"/>
        <v>10</v>
      </c>
      <c r="AP4659">
        <f t="shared" ca="1" si="2484"/>
        <v>2</v>
      </c>
      <c r="AQ4659">
        <f t="shared" ca="1" si="2485"/>
        <v>19</v>
      </c>
      <c r="AR4659">
        <f t="shared" ca="1" si="2486"/>
        <v>10</v>
      </c>
      <c r="AS4659">
        <f ca="1">P4659/J4659</f>
        <v>-4.4445549677830348E-2</v>
      </c>
    </row>
    <row r="4660" spans="1:45" x14ac:dyDescent="0.4">
      <c r="A4660">
        <f t="shared" si="2481"/>
        <v>201905</v>
      </c>
      <c r="B4660" t="s">
        <v>736</v>
      </c>
      <c r="C4660" t="s">
        <v>647</v>
      </c>
      <c r="D4660" t="str">
        <f t="shared" ca="1" si="2506"/>
        <v>I113</v>
      </c>
      <c r="E4660">
        <f t="shared" ca="1" si="2487"/>
        <v>18</v>
      </c>
      <c r="F4660">
        <f t="shared" ca="1" si="2488"/>
        <v>5</v>
      </c>
      <c r="G4660" t="str">
        <f t="shared" ca="1" si="2503"/>
        <v>S10</v>
      </c>
      <c r="H4660" t="str">
        <f t="shared" ca="1" si="2504"/>
        <v>S101</v>
      </c>
      <c r="I4660">
        <f ca="1">VLOOKUP(D4660,PRC!$A$2:$B$21,2,0)*E4660</f>
        <v>12060000</v>
      </c>
      <c r="J4660">
        <f t="shared" ca="1" si="2489"/>
        <v>11215796</v>
      </c>
      <c r="K4660">
        <f ca="1">VLOOKUP(D4660,PRC!$A$1:$C$21,3,0)*E4660</f>
        <v>5427000</v>
      </c>
      <c r="L4660">
        <f t="shared" ca="1" si="2490"/>
        <v>1327000</v>
      </c>
      <c r="M4660">
        <f t="shared" ca="1" si="2491"/>
        <v>241000</v>
      </c>
      <c r="N4660">
        <f t="shared" ca="1" si="2492"/>
        <v>1688000</v>
      </c>
      <c r="O4660">
        <f t="shared" ca="1" si="2493"/>
        <v>724000</v>
      </c>
      <c r="P4660">
        <f t="shared" ca="1" si="2509"/>
        <v>1808796</v>
      </c>
      <c r="Q4660">
        <f ca="1">IF(P4660&gt;0,1,0)</f>
        <v>1</v>
      </c>
      <c r="R4660">
        <f t="shared" ca="1" si="2494"/>
        <v>7</v>
      </c>
      <c r="S4660">
        <f t="shared" ca="1" si="2495"/>
        <v>11</v>
      </c>
      <c r="T4660">
        <f t="shared" ca="1" si="2496"/>
        <v>2</v>
      </c>
      <c r="U4660">
        <f t="shared" ca="1" si="2497"/>
        <v>14</v>
      </c>
      <c r="V4660">
        <f t="shared" ca="1" si="2498"/>
        <v>6</v>
      </c>
      <c r="X4660">
        <f t="shared" si="2500"/>
        <v>4660</v>
      </c>
      <c r="Y4660">
        <f t="shared" si="2501"/>
        <v>4452</v>
      </c>
      <c r="Z4660">
        <f t="shared" si="2502"/>
        <v>4453</v>
      </c>
      <c r="AA4660">
        <f t="shared" si="2499"/>
        <v>4951</v>
      </c>
      <c r="AB4660">
        <f t="shared" si="2482"/>
        <v>500</v>
      </c>
      <c r="AM4660" t="str">
        <f t="shared" si="2483"/>
        <v>201905LP</v>
      </c>
      <c r="AN4660">
        <f t="shared" ca="1" si="2507"/>
        <v>7.0000331674958556</v>
      </c>
      <c r="AO4660">
        <f t="shared" ca="1" si="2508"/>
        <v>11.003316749585407</v>
      </c>
      <c r="AP4660">
        <f t="shared" ca="1" si="2484"/>
        <v>1.9983416252072967</v>
      </c>
      <c r="AQ4660">
        <f t="shared" ca="1" si="2485"/>
        <v>13.996683250414593</v>
      </c>
      <c r="AR4660">
        <f t="shared" ca="1" si="2486"/>
        <v>6.0033167495854061</v>
      </c>
      <c r="AS4660">
        <f ca="1">P4660/J4660</f>
        <v>0.16127219146995897</v>
      </c>
    </row>
    <row r="4661" spans="1:45" x14ac:dyDescent="0.4">
      <c r="A4661">
        <f t="shared" si="2481"/>
        <v>201905</v>
      </c>
      <c r="B4661" t="s">
        <v>737</v>
      </c>
      <c r="C4661" t="s">
        <v>647</v>
      </c>
      <c r="D4661" t="str">
        <f t="shared" ca="1" si="2506"/>
        <v>I115</v>
      </c>
      <c r="E4661">
        <f t="shared" ca="1" si="2487"/>
        <v>10</v>
      </c>
      <c r="F4661">
        <f t="shared" ca="1" si="2488"/>
        <v>10</v>
      </c>
      <c r="G4661" t="str">
        <f t="shared" ca="1" si="2503"/>
        <v>S10</v>
      </c>
      <c r="H4661" t="str">
        <f t="shared" ca="1" si="2504"/>
        <v>S103</v>
      </c>
      <c r="I4661">
        <f ca="1">VLOOKUP(D4661,PRC!$A$2:$B$21,2,0)*E4661</f>
        <v>50000</v>
      </c>
      <c r="J4661">
        <f t="shared" ca="1" si="2489"/>
        <v>45996</v>
      </c>
      <c r="K4661">
        <f ca="1">VLOOKUP(D4661,PRC!$A$1:$C$21,3,0)*E4661</f>
        <v>24000</v>
      </c>
      <c r="L4661">
        <f t="shared" ca="1" si="2490"/>
        <v>7000</v>
      </c>
      <c r="M4661">
        <f t="shared" ca="1" si="2491"/>
        <v>1000</v>
      </c>
      <c r="N4661">
        <f t="shared" ca="1" si="2492"/>
        <v>7000</v>
      </c>
      <c r="O4661">
        <f t="shared" ca="1" si="2493"/>
        <v>3000</v>
      </c>
      <c r="P4661">
        <f t="shared" ca="1" si="2509"/>
        <v>3996</v>
      </c>
      <c r="Q4661">
        <f ca="1">IF(P4661&gt;0,1,0)</f>
        <v>1</v>
      </c>
      <c r="R4661">
        <f t="shared" ca="1" si="2494"/>
        <v>8</v>
      </c>
      <c r="S4661">
        <f t="shared" ca="1" si="2495"/>
        <v>14</v>
      </c>
      <c r="T4661">
        <f t="shared" ca="1" si="2496"/>
        <v>2</v>
      </c>
      <c r="U4661">
        <f t="shared" ca="1" si="2497"/>
        <v>13</v>
      </c>
      <c r="V4661">
        <f t="shared" ca="1" si="2498"/>
        <v>5</v>
      </c>
      <c r="X4661">
        <f t="shared" si="2500"/>
        <v>4661</v>
      </c>
      <c r="Y4661">
        <f t="shared" si="2501"/>
        <v>4452</v>
      </c>
      <c r="Z4661">
        <f t="shared" si="2502"/>
        <v>4453</v>
      </c>
      <c r="AA4661">
        <f t="shared" si="2499"/>
        <v>4951</v>
      </c>
      <c r="AB4661">
        <f t="shared" si="2482"/>
        <v>500</v>
      </c>
      <c r="AM4661" t="str">
        <f t="shared" si="2483"/>
        <v>201905LP</v>
      </c>
      <c r="AN4661">
        <f t="shared" ca="1" si="2507"/>
        <v>8.0080000000000044</v>
      </c>
      <c r="AO4661">
        <f t="shared" ca="1" si="2508"/>
        <v>14.000000000000002</v>
      </c>
      <c r="AP4661">
        <f t="shared" ca="1" si="2484"/>
        <v>2</v>
      </c>
      <c r="AQ4661">
        <f t="shared" ca="1" si="2485"/>
        <v>14.000000000000002</v>
      </c>
      <c r="AR4661">
        <f t="shared" ca="1" si="2486"/>
        <v>6</v>
      </c>
      <c r="AS4661">
        <f ca="1">P4661/J4661</f>
        <v>8.6877119749543444E-2</v>
      </c>
    </row>
    <row r="4662" spans="1:45" x14ac:dyDescent="0.4">
      <c r="A4662">
        <f t="shared" si="2481"/>
        <v>201905</v>
      </c>
      <c r="B4662" t="s">
        <v>738</v>
      </c>
      <c r="C4662" t="s">
        <v>647</v>
      </c>
      <c r="D4662" t="str">
        <f t="shared" ca="1" si="2506"/>
        <v>I109</v>
      </c>
      <c r="E4662">
        <f t="shared" ca="1" si="2487"/>
        <v>23</v>
      </c>
      <c r="F4662">
        <f t="shared" ca="1" si="2488"/>
        <v>5</v>
      </c>
      <c r="G4662" t="str">
        <f t="shared" ca="1" si="2503"/>
        <v>S11</v>
      </c>
      <c r="H4662" t="str">
        <f t="shared" ca="1" si="2504"/>
        <v>S113</v>
      </c>
      <c r="I4662">
        <f ca="1">VLOOKUP(D4662,PRC!$A$2:$B$21,2,0)*E4662</f>
        <v>11500000</v>
      </c>
      <c r="J4662">
        <f t="shared" ca="1" si="2489"/>
        <v>10694996</v>
      </c>
      <c r="K4662">
        <f ca="1">VLOOKUP(D4662,PRC!$A$1:$C$21,3,0)*E4662</f>
        <v>4600000</v>
      </c>
      <c r="L4662">
        <f t="shared" ca="1" si="2490"/>
        <v>1265000</v>
      </c>
      <c r="M4662">
        <f t="shared" ca="1" si="2491"/>
        <v>115000</v>
      </c>
      <c r="N4662">
        <f t="shared" ca="1" si="2492"/>
        <v>1725000</v>
      </c>
      <c r="O4662">
        <f t="shared" ca="1" si="2493"/>
        <v>1035000</v>
      </c>
      <c r="P4662">
        <f t="shared" ca="1" si="2509"/>
        <v>1954996</v>
      </c>
      <c r="Q4662">
        <f ca="1">IF(P4662&gt;0,1,0)</f>
        <v>1</v>
      </c>
      <c r="R4662">
        <f t="shared" ca="1" si="2494"/>
        <v>7</v>
      </c>
      <c r="S4662">
        <f t="shared" ca="1" si="2495"/>
        <v>11</v>
      </c>
      <c r="T4662">
        <f t="shared" ca="1" si="2496"/>
        <v>1</v>
      </c>
      <c r="U4662">
        <f t="shared" ca="1" si="2497"/>
        <v>15</v>
      </c>
      <c r="V4662">
        <f t="shared" ca="1" si="2498"/>
        <v>9</v>
      </c>
      <c r="X4662">
        <f t="shared" si="2500"/>
        <v>4662</v>
      </c>
      <c r="Y4662">
        <f t="shared" si="2501"/>
        <v>4452</v>
      </c>
      <c r="Z4662">
        <f t="shared" si="2502"/>
        <v>4453</v>
      </c>
      <c r="AA4662">
        <f t="shared" si="2499"/>
        <v>4951</v>
      </c>
      <c r="AB4662">
        <f t="shared" si="2482"/>
        <v>500</v>
      </c>
      <c r="AM4662" t="str">
        <f t="shared" si="2483"/>
        <v>201905LP</v>
      </c>
      <c r="AN4662">
        <f t="shared" ca="1" si="2507"/>
        <v>7.000034782608699</v>
      </c>
      <c r="AO4662">
        <f t="shared" ca="1" si="2508"/>
        <v>11</v>
      </c>
      <c r="AP4662">
        <f t="shared" ca="1" si="2484"/>
        <v>1</v>
      </c>
      <c r="AQ4662">
        <f t="shared" ca="1" si="2485"/>
        <v>15</v>
      </c>
      <c r="AR4662">
        <f t="shared" ca="1" si="2486"/>
        <v>9</v>
      </c>
      <c r="AS4662">
        <f ca="1">P4662/J4662</f>
        <v>0.18279539328485958</v>
      </c>
    </row>
    <row r="4663" spans="1:45" x14ac:dyDescent="0.4">
      <c r="A4663">
        <f t="shared" si="2481"/>
        <v>201905</v>
      </c>
      <c r="B4663" t="s">
        <v>739</v>
      </c>
      <c r="C4663" t="s">
        <v>647</v>
      </c>
      <c r="D4663" t="str">
        <f t="shared" ca="1" si="2506"/>
        <v>I119</v>
      </c>
      <c r="E4663">
        <f t="shared" ca="1" si="2487"/>
        <v>10</v>
      </c>
      <c r="F4663">
        <f t="shared" ca="1" si="2488"/>
        <v>9</v>
      </c>
      <c r="G4663" t="str">
        <f t="shared" ca="1" si="2503"/>
        <v>S12</v>
      </c>
      <c r="H4663" t="str">
        <f t="shared" ca="1" si="2504"/>
        <v>S120</v>
      </c>
      <c r="I4663">
        <f ca="1">VLOOKUP(D4663,PRC!$A$2:$B$21,2,0)*E4663</f>
        <v>950000</v>
      </c>
      <c r="J4663">
        <f t="shared" ca="1" si="2489"/>
        <v>892996</v>
      </c>
      <c r="K4663">
        <f ca="1">VLOOKUP(D4663,PRC!$A$1:$C$21,3,0)*E4663</f>
        <v>456000</v>
      </c>
      <c r="L4663">
        <f t="shared" ca="1" si="2490"/>
        <v>143000</v>
      </c>
      <c r="M4663">
        <f t="shared" ca="1" si="2491"/>
        <v>19000</v>
      </c>
      <c r="N4663">
        <f t="shared" ca="1" si="2492"/>
        <v>152000</v>
      </c>
      <c r="O4663">
        <f t="shared" ca="1" si="2493"/>
        <v>86000</v>
      </c>
      <c r="P4663">
        <f t="shared" ca="1" si="2509"/>
        <v>36996</v>
      </c>
      <c r="Q4663">
        <f ca="1">IF(P4663&gt;0,1,0)</f>
        <v>1</v>
      </c>
      <c r="R4663">
        <f t="shared" ca="1" si="2494"/>
        <v>6</v>
      </c>
      <c r="S4663">
        <f t="shared" ca="1" si="2495"/>
        <v>15</v>
      </c>
      <c r="T4663">
        <f t="shared" ca="1" si="2496"/>
        <v>2</v>
      </c>
      <c r="U4663">
        <f t="shared" ca="1" si="2497"/>
        <v>16</v>
      </c>
      <c r="V4663">
        <f t="shared" ca="1" si="2498"/>
        <v>9</v>
      </c>
      <c r="X4663">
        <f t="shared" si="2500"/>
        <v>4663</v>
      </c>
      <c r="Y4663">
        <f t="shared" si="2501"/>
        <v>4452</v>
      </c>
      <c r="Z4663">
        <f t="shared" si="2502"/>
        <v>4453</v>
      </c>
      <c r="AA4663">
        <f t="shared" si="2499"/>
        <v>4951</v>
      </c>
      <c r="AB4663">
        <f t="shared" si="2482"/>
        <v>500</v>
      </c>
      <c r="AM4663" t="str">
        <f t="shared" si="2483"/>
        <v>201905LP</v>
      </c>
      <c r="AN4663">
        <f t="shared" ca="1" si="2507"/>
        <v>6.0004210526315767</v>
      </c>
      <c r="AO4663">
        <f t="shared" ca="1" si="2508"/>
        <v>15.052631578947368</v>
      </c>
      <c r="AP4663">
        <f t="shared" ca="1" si="2484"/>
        <v>2</v>
      </c>
      <c r="AQ4663">
        <f t="shared" ca="1" si="2485"/>
        <v>16</v>
      </c>
      <c r="AR4663">
        <f t="shared" ca="1" si="2486"/>
        <v>9.0526315789473699</v>
      </c>
      <c r="AS4663">
        <f ca="1">P4663/J4663</f>
        <v>4.1429076949952744E-2</v>
      </c>
    </row>
    <row r="4664" spans="1:45" x14ac:dyDescent="0.4">
      <c r="A4664">
        <f t="shared" si="2481"/>
        <v>201905</v>
      </c>
      <c r="B4664" t="s">
        <v>740</v>
      </c>
      <c r="C4664" t="s">
        <v>647</v>
      </c>
      <c r="D4664" t="str">
        <f t="shared" ca="1" si="2506"/>
        <v>I110</v>
      </c>
      <c r="E4664">
        <f t="shared" ca="1" si="2487"/>
        <v>24</v>
      </c>
      <c r="F4664">
        <f t="shared" ca="1" si="2488"/>
        <v>7</v>
      </c>
      <c r="G4664" t="str">
        <f t="shared" ca="1" si="2503"/>
        <v>S10</v>
      </c>
      <c r="H4664" t="str">
        <f t="shared" ca="1" si="2504"/>
        <v>S107</v>
      </c>
      <c r="I4664">
        <f ca="1">VLOOKUP(D4664,PRC!$A$2:$B$21,2,0)*E4664</f>
        <v>7200000</v>
      </c>
      <c r="J4664">
        <f t="shared" ca="1" si="2489"/>
        <v>6551996</v>
      </c>
      <c r="K4664">
        <f ca="1">VLOOKUP(D4664,PRC!$A$1:$C$21,3,0)*E4664</f>
        <v>3312000</v>
      </c>
      <c r="L4664">
        <f t="shared" ca="1" si="2490"/>
        <v>1080000</v>
      </c>
      <c r="M4664">
        <f t="shared" ca="1" si="2491"/>
        <v>144000</v>
      </c>
      <c r="N4664">
        <f t="shared" ca="1" si="2492"/>
        <v>1368000</v>
      </c>
      <c r="O4664">
        <f t="shared" ca="1" si="2493"/>
        <v>432000</v>
      </c>
      <c r="P4664">
        <f t="shared" ca="1" si="2509"/>
        <v>215996</v>
      </c>
      <c r="Q4664">
        <f ca="1">IF(P4664&gt;0,1,0)</f>
        <v>1</v>
      </c>
      <c r="R4664">
        <f t="shared" ca="1" si="2494"/>
        <v>9</v>
      </c>
      <c r="S4664">
        <f t="shared" ca="1" si="2495"/>
        <v>15</v>
      </c>
      <c r="T4664">
        <f t="shared" ca="1" si="2496"/>
        <v>2</v>
      </c>
      <c r="U4664">
        <f t="shared" ca="1" si="2497"/>
        <v>19</v>
      </c>
      <c r="V4664">
        <f t="shared" ca="1" si="2498"/>
        <v>6</v>
      </c>
      <c r="X4664">
        <f t="shared" si="2500"/>
        <v>4664</v>
      </c>
      <c r="Y4664">
        <f t="shared" si="2501"/>
        <v>4452</v>
      </c>
      <c r="Z4664">
        <f t="shared" si="2502"/>
        <v>4453</v>
      </c>
      <c r="AA4664">
        <f t="shared" si="2499"/>
        <v>4951</v>
      </c>
      <c r="AB4664">
        <f t="shared" si="2482"/>
        <v>500</v>
      </c>
      <c r="AM4664" t="str">
        <f t="shared" si="2483"/>
        <v>201905LP</v>
      </c>
      <c r="AN4664">
        <f t="shared" ca="1" si="2507"/>
        <v>9.0000555555555533</v>
      </c>
      <c r="AO4664">
        <f t="shared" ca="1" si="2508"/>
        <v>15</v>
      </c>
      <c r="AP4664">
        <f t="shared" ca="1" si="2484"/>
        <v>2</v>
      </c>
      <c r="AQ4664">
        <f t="shared" ca="1" si="2485"/>
        <v>19</v>
      </c>
      <c r="AR4664">
        <f t="shared" ca="1" si="2486"/>
        <v>6</v>
      </c>
      <c r="AS4664">
        <f ca="1">P4664/J4664</f>
        <v>3.2966442592455798E-2</v>
      </c>
    </row>
    <row r="4665" spans="1:45" x14ac:dyDescent="0.4">
      <c r="A4665">
        <f t="shared" si="2481"/>
        <v>201905</v>
      </c>
      <c r="B4665" t="s">
        <v>741</v>
      </c>
      <c r="C4665" t="s">
        <v>647</v>
      </c>
      <c r="D4665" t="str">
        <f t="shared" ca="1" si="2506"/>
        <v>I106</v>
      </c>
      <c r="E4665">
        <f t="shared" ca="1" si="2487"/>
        <v>15</v>
      </c>
      <c r="F4665">
        <f t="shared" ca="1" si="2488"/>
        <v>10</v>
      </c>
      <c r="G4665" t="str">
        <f t="shared" ca="1" si="2503"/>
        <v>S10</v>
      </c>
      <c r="H4665" t="str">
        <f t="shared" ca="1" si="2504"/>
        <v>S109</v>
      </c>
      <c r="I4665">
        <f ca="1">VLOOKUP(D4665,PRC!$A$2:$B$21,2,0)*E4665</f>
        <v>300000</v>
      </c>
      <c r="J4665">
        <f t="shared" ca="1" si="2489"/>
        <v>284996</v>
      </c>
      <c r="K4665">
        <f ca="1">VLOOKUP(D4665,PRC!$A$1:$C$21,3,0)*E4665</f>
        <v>159000</v>
      </c>
      <c r="L4665">
        <f t="shared" ca="1" si="2490"/>
        <v>33000</v>
      </c>
      <c r="M4665">
        <f t="shared" ca="1" si="2491"/>
        <v>6000</v>
      </c>
      <c r="N4665">
        <f t="shared" ca="1" si="2492"/>
        <v>48000</v>
      </c>
      <c r="O4665">
        <f t="shared" ca="1" si="2493"/>
        <v>18000</v>
      </c>
      <c r="P4665">
        <f t="shared" ca="1" si="2509"/>
        <v>20996</v>
      </c>
      <c r="Q4665">
        <f ca="1">IF(P4665&gt;0,1,0)</f>
        <v>1</v>
      </c>
      <c r="R4665">
        <f t="shared" ca="1" si="2494"/>
        <v>5</v>
      </c>
      <c r="S4665">
        <f t="shared" ca="1" si="2495"/>
        <v>11</v>
      </c>
      <c r="T4665">
        <f t="shared" ca="1" si="2496"/>
        <v>2</v>
      </c>
      <c r="U4665">
        <f t="shared" ca="1" si="2497"/>
        <v>16</v>
      </c>
      <c r="V4665">
        <f t="shared" ca="1" si="2498"/>
        <v>6</v>
      </c>
      <c r="X4665">
        <f t="shared" si="2500"/>
        <v>4665</v>
      </c>
      <c r="Y4665">
        <f t="shared" si="2501"/>
        <v>4452</v>
      </c>
      <c r="Z4665">
        <f t="shared" si="2502"/>
        <v>4453</v>
      </c>
      <c r="AA4665">
        <f t="shared" si="2499"/>
        <v>4951</v>
      </c>
      <c r="AB4665">
        <f t="shared" si="2482"/>
        <v>500</v>
      </c>
      <c r="AM4665" t="str">
        <f t="shared" si="2483"/>
        <v>201905LP</v>
      </c>
      <c r="AN4665">
        <f t="shared" ca="1" si="2507"/>
        <v>5.001333333333335</v>
      </c>
      <c r="AO4665">
        <f t="shared" ca="1" si="2508"/>
        <v>11</v>
      </c>
      <c r="AP4665">
        <f t="shared" ca="1" si="2484"/>
        <v>2</v>
      </c>
      <c r="AQ4665">
        <f t="shared" ca="1" si="2485"/>
        <v>16</v>
      </c>
      <c r="AR4665">
        <f t="shared" ca="1" si="2486"/>
        <v>6</v>
      </c>
      <c r="AS4665">
        <f ca="1">P4665/J4665</f>
        <v>7.3671209420483094E-2</v>
      </c>
    </row>
    <row r="4666" spans="1:45" x14ac:dyDescent="0.4">
      <c r="A4666">
        <f t="shared" si="2481"/>
        <v>201905</v>
      </c>
      <c r="B4666" t="s">
        <v>742</v>
      </c>
      <c r="C4666" t="s">
        <v>647</v>
      </c>
      <c r="D4666" t="str">
        <f t="shared" ca="1" si="2506"/>
        <v>I115</v>
      </c>
      <c r="E4666">
        <f t="shared" ca="1" si="2487"/>
        <v>22</v>
      </c>
      <c r="F4666">
        <f t="shared" ca="1" si="2488"/>
        <v>10</v>
      </c>
      <c r="G4666" t="str">
        <f t="shared" ca="1" si="2503"/>
        <v>S10</v>
      </c>
      <c r="H4666" t="str">
        <f t="shared" ca="1" si="2504"/>
        <v>S104</v>
      </c>
      <c r="I4666">
        <f ca="1">VLOOKUP(D4666,PRC!$A$2:$B$21,2,0)*E4666</f>
        <v>110000</v>
      </c>
      <c r="J4666">
        <f t="shared" ca="1" si="2489"/>
        <v>101196</v>
      </c>
      <c r="K4666">
        <f ca="1">VLOOKUP(D4666,PRC!$A$1:$C$21,3,0)*E4666</f>
        <v>52800</v>
      </c>
      <c r="L4666">
        <f t="shared" ca="1" si="2490"/>
        <v>11000</v>
      </c>
      <c r="M4666">
        <f t="shared" ca="1" si="2491"/>
        <v>2000</v>
      </c>
      <c r="N4666">
        <f t="shared" ca="1" si="2492"/>
        <v>13000</v>
      </c>
      <c r="O4666">
        <f t="shared" ca="1" si="2493"/>
        <v>6000</v>
      </c>
      <c r="P4666">
        <f t="shared" ca="1" si="2509"/>
        <v>16396</v>
      </c>
      <c r="Q4666">
        <f ca="1">IF(P4666&gt;0,1,0)</f>
        <v>1</v>
      </c>
      <c r="R4666">
        <f t="shared" ca="1" si="2494"/>
        <v>8</v>
      </c>
      <c r="S4666">
        <f t="shared" ca="1" si="2495"/>
        <v>10</v>
      </c>
      <c r="T4666">
        <f t="shared" ca="1" si="2496"/>
        <v>2</v>
      </c>
      <c r="U4666">
        <f t="shared" ca="1" si="2497"/>
        <v>12</v>
      </c>
      <c r="V4666">
        <f t="shared" ca="1" si="2498"/>
        <v>5</v>
      </c>
      <c r="X4666">
        <f t="shared" si="2500"/>
        <v>4666</v>
      </c>
      <c r="Y4666">
        <f t="shared" si="2501"/>
        <v>4452</v>
      </c>
      <c r="Z4666">
        <f t="shared" si="2502"/>
        <v>4453</v>
      </c>
      <c r="AA4666">
        <f t="shared" si="2499"/>
        <v>4951</v>
      </c>
      <c r="AB4666">
        <f t="shared" si="2482"/>
        <v>500</v>
      </c>
      <c r="AM4666" t="str">
        <f t="shared" si="2483"/>
        <v>201905LP</v>
      </c>
      <c r="AN4666">
        <f t="shared" ca="1" si="2507"/>
        <v>8.0036363636363674</v>
      </c>
      <c r="AO4666">
        <f t="shared" ca="1" si="2508"/>
        <v>10</v>
      </c>
      <c r="AP4666">
        <f t="shared" ca="1" si="2484"/>
        <v>1.8181818181818181</v>
      </c>
      <c r="AQ4666">
        <f t="shared" ca="1" si="2485"/>
        <v>11.818181818181818</v>
      </c>
      <c r="AR4666">
        <f t="shared" ca="1" si="2486"/>
        <v>5.4545454545454541</v>
      </c>
      <c r="AS4666">
        <f ca="1">P4666/J4666</f>
        <v>0.16202221431677141</v>
      </c>
    </row>
    <row r="4667" spans="1:45" x14ac:dyDescent="0.4">
      <c r="A4667">
        <f t="shared" si="2481"/>
        <v>201905</v>
      </c>
      <c r="B4667" t="s">
        <v>743</v>
      </c>
      <c r="C4667" t="s">
        <v>647</v>
      </c>
      <c r="D4667" t="str">
        <f t="shared" ca="1" si="2506"/>
        <v>I117</v>
      </c>
      <c r="E4667">
        <f t="shared" ca="1" si="2487"/>
        <v>10</v>
      </c>
      <c r="F4667">
        <f t="shared" ca="1" si="2488"/>
        <v>10</v>
      </c>
      <c r="G4667" t="str">
        <f t="shared" ca="1" si="2503"/>
        <v>S11</v>
      </c>
      <c r="H4667" t="str">
        <f t="shared" ca="1" si="2504"/>
        <v>S112</v>
      </c>
      <c r="I4667">
        <f ca="1">VLOOKUP(D4667,PRC!$A$2:$B$21,2,0)*E4667</f>
        <v>25000000</v>
      </c>
      <c r="J4667">
        <f t="shared" ca="1" si="2489"/>
        <v>22749996</v>
      </c>
      <c r="K4667">
        <f ca="1">VLOOKUP(D4667,PRC!$A$1:$C$21,3,0)*E4667</f>
        <v>11500000</v>
      </c>
      <c r="L4667">
        <f t="shared" ca="1" si="2490"/>
        <v>2750000</v>
      </c>
      <c r="M4667">
        <f t="shared" ca="1" si="2491"/>
        <v>250000</v>
      </c>
      <c r="N4667">
        <f t="shared" ca="1" si="2492"/>
        <v>3750000</v>
      </c>
      <c r="O4667">
        <f t="shared" ca="1" si="2493"/>
        <v>1250000</v>
      </c>
      <c r="P4667">
        <f t="shared" ca="1" si="2509"/>
        <v>3249996</v>
      </c>
      <c r="Q4667">
        <f ca="1">IF(P4667&gt;0,1,0)</f>
        <v>1</v>
      </c>
      <c r="R4667">
        <f t="shared" ca="1" si="2494"/>
        <v>9</v>
      </c>
      <c r="S4667">
        <f t="shared" ca="1" si="2495"/>
        <v>11</v>
      </c>
      <c r="T4667">
        <f t="shared" ca="1" si="2496"/>
        <v>1</v>
      </c>
      <c r="U4667">
        <f t="shared" ca="1" si="2497"/>
        <v>15</v>
      </c>
      <c r="V4667">
        <f t="shared" ca="1" si="2498"/>
        <v>5</v>
      </c>
      <c r="X4667">
        <f t="shared" si="2500"/>
        <v>4667</v>
      </c>
      <c r="Y4667">
        <f t="shared" si="2501"/>
        <v>4452</v>
      </c>
      <c r="Z4667">
        <f t="shared" si="2502"/>
        <v>4453</v>
      </c>
      <c r="AA4667">
        <f t="shared" si="2499"/>
        <v>4951</v>
      </c>
      <c r="AB4667">
        <f t="shared" si="2482"/>
        <v>500</v>
      </c>
      <c r="AM4667" t="str">
        <f t="shared" si="2483"/>
        <v>201905LP</v>
      </c>
      <c r="AN4667">
        <f t="shared" ca="1" si="2507"/>
        <v>9.0000159999999987</v>
      </c>
      <c r="AO4667">
        <f t="shared" ca="1" si="2508"/>
        <v>11</v>
      </c>
      <c r="AP4667">
        <f t="shared" ca="1" si="2484"/>
        <v>1</v>
      </c>
      <c r="AQ4667">
        <f t="shared" ca="1" si="2485"/>
        <v>15</v>
      </c>
      <c r="AR4667">
        <f t="shared" ca="1" si="2486"/>
        <v>5</v>
      </c>
      <c r="AS4667">
        <f ca="1">P4667/J4667</f>
        <v>0.14285699215067993</v>
      </c>
    </row>
    <row r="4668" spans="1:45" x14ac:dyDescent="0.4">
      <c r="A4668">
        <f t="shared" si="2481"/>
        <v>201905</v>
      </c>
      <c r="B4668" t="s">
        <v>744</v>
      </c>
      <c r="C4668" t="s">
        <v>647</v>
      </c>
      <c r="D4668" t="str">
        <f t="shared" ca="1" si="2506"/>
        <v>I120</v>
      </c>
      <c r="E4668">
        <f t="shared" ca="1" si="2487"/>
        <v>22</v>
      </c>
      <c r="F4668">
        <f t="shared" ca="1" si="2488"/>
        <v>5</v>
      </c>
      <c r="G4668" t="str">
        <f t="shared" ca="1" si="2503"/>
        <v>S11</v>
      </c>
      <c r="H4668" t="str">
        <f t="shared" ca="1" si="2504"/>
        <v>S112</v>
      </c>
      <c r="I4668">
        <f ca="1">VLOOKUP(D4668,PRC!$A$2:$B$21,2,0)*E4668</f>
        <v>94600000</v>
      </c>
      <c r="J4668">
        <f t="shared" ca="1" si="2489"/>
        <v>87031996</v>
      </c>
      <c r="K4668">
        <f ca="1">VLOOKUP(D4668,PRC!$A$1:$C$21,3,0)*E4668</f>
        <v>42570000</v>
      </c>
      <c r="L4668">
        <f t="shared" ca="1" si="2490"/>
        <v>12298000</v>
      </c>
      <c r="M4668">
        <f t="shared" ca="1" si="2491"/>
        <v>1892000</v>
      </c>
      <c r="N4668">
        <f t="shared" ca="1" si="2492"/>
        <v>17974000</v>
      </c>
      <c r="O4668">
        <f t="shared" ca="1" si="2493"/>
        <v>9460000</v>
      </c>
      <c r="P4668">
        <f t="shared" ca="1" si="2509"/>
        <v>2837996</v>
      </c>
      <c r="Q4668">
        <f ca="1">IF(P4668&gt;0,1,0)</f>
        <v>1</v>
      </c>
      <c r="R4668">
        <f t="shared" ca="1" si="2494"/>
        <v>8</v>
      </c>
      <c r="S4668">
        <f t="shared" ca="1" si="2495"/>
        <v>13</v>
      </c>
      <c r="T4668">
        <f t="shared" ca="1" si="2496"/>
        <v>2</v>
      </c>
      <c r="U4668">
        <f t="shared" ca="1" si="2497"/>
        <v>19</v>
      </c>
      <c r="V4668">
        <f t="shared" ca="1" si="2498"/>
        <v>10</v>
      </c>
      <c r="X4668">
        <f t="shared" si="2500"/>
        <v>4668</v>
      </c>
      <c r="Y4668">
        <f t="shared" si="2501"/>
        <v>4452</v>
      </c>
      <c r="Z4668">
        <f t="shared" si="2502"/>
        <v>4453</v>
      </c>
      <c r="AA4668">
        <f t="shared" si="2499"/>
        <v>4951</v>
      </c>
      <c r="AB4668">
        <f t="shared" si="2482"/>
        <v>500</v>
      </c>
      <c r="AM4668" t="str">
        <f t="shared" si="2483"/>
        <v>201905LP</v>
      </c>
      <c r="AN4668">
        <f t="shared" ca="1" si="2507"/>
        <v>8.0000042283298036</v>
      </c>
      <c r="AO4668">
        <f t="shared" ca="1" si="2508"/>
        <v>13</v>
      </c>
      <c r="AP4668">
        <f t="shared" ca="1" si="2484"/>
        <v>2</v>
      </c>
      <c r="AQ4668">
        <f t="shared" ca="1" si="2485"/>
        <v>19</v>
      </c>
      <c r="AR4668">
        <f t="shared" ca="1" si="2486"/>
        <v>10</v>
      </c>
      <c r="AS4668">
        <f ca="1">P4668/J4668</f>
        <v>3.2608651190764372E-2</v>
      </c>
    </row>
    <row r="4669" spans="1:45" x14ac:dyDescent="0.4">
      <c r="A4669">
        <f t="shared" si="2481"/>
        <v>201905</v>
      </c>
      <c r="B4669" t="s">
        <v>745</v>
      </c>
      <c r="C4669" t="s">
        <v>647</v>
      </c>
      <c r="D4669" t="str">
        <f t="shared" ca="1" si="2506"/>
        <v>I117</v>
      </c>
      <c r="E4669">
        <f t="shared" ca="1" si="2487"/>
        <v>16</v>
      </c>
      <c r="F4669">
        <f t="shared" ca="1" si="2488"/>
        <v>6</v>
      </c>
      <c r="G4669" t="str">
        <f t="shared" ca="1" si="2503"/>
        <v>S10</v>
      </c>
      <c r="H4669" t="str">
        <f t="shared" ca="1" si="2504"/>
        <v>S102</v>
      </c>
      <c r="I4669">
        <f ca="1">VLOOKUP(D4669,PRC!$A$2:$B$21,2,0)*E4669</f>
        <v>40000000</v>
      </c>
      <c r="J4669">
        <f t="shared" ca="1" si="2489"/>
        <v>37199996</v>
      </c>
      <c r="K4669">
        <f ca="1">VLOOKUP(D4669,PRC!$A$1:$C$21,3,0)*E4669</f>
        <v>18400000</v>
      </c>
      <c r="L4669">
        <f t="shared" ca="1" si="2490"/>
        <v>5600000</v>
      </c>
      <c r="M4669">
        <f t="shared" ca="1" si="2491"/>
        <v>400000</v>
      </c>
      <c r="N4669">
        <f t="shared" ca="1" si="2492"/>
        <v>6400000</v>
      </c>
      <c r="O4669">
        <f t="shared" ca="1" si="2493"/>
        <v>3200000</v>
      </c>
      <c r="P4669">
        <f t="shared" ca="1" si="2509"/>
        <v>3199996</v>
      </c>
      <c r="Q4669">
        <f ca="1">IF(P4669&gt;0,1,0)</f>
        <v>1</v>
      </c>
      <c r="R4669">
        <f t="shared" ca="1" si="2494"/>
        <v>7</v>
      </c>
      <c r="S4669">
        <f t="shared" ca="1" si="2495"/>
        <v>14</v>
      </c>
      <c r="T4669">
        <f t="shared" ca="1" si="2496"/>
        <v>1</v>
      </c>
      <c r="U4669">
        <f t="shared" ca="1" si="2497"/>
        <v>16</v>
      </c>
      <c r="V4669">
        <f t="shared" ca="1" si="2498"/>
        <v>8</v>
      </c>
      <c r="X4669">
        <f t="shared" si="2500"/>
        <v>4669</v>
      </c>
      <c r="Y4669">
        <f t="shared" si="2501"/>
        <v>4452</v>
      </c>
      <c r="Z4669">
        <f t="shared" si="2502"/>
        <v>4453</v>
      </c>
      <c r="AA4669">
        <f t="shared" si="2499"/>
        <v>4951</v>
      </c>
      <c r="AB4669">
        <f t="shared" si="2482"/>
        <v>500</v>
      </c>
      <c r="AM4669" t="str">
        <f t="shared" si="2483"/>
        <v>201905LP</v>
      </c>
      <c r="AN4669">
        <f t="shared" ca="1" si="2507"/>
        <v>7.0000100000000014</v>
      </c>
      <c r="AO4669">
        <f t="shared" ca="1" si="2508"/>
        <v>14.000000000000002</v>
      </c>
      <c r="AP4669">
        <f t="shared" ca="1" si="2484"/>
        <v>1</v>
      </c>
      <c r="AQ4669">
        <f t="shared" ca="1" si="2485"/>
        <v>16</v>
      </c>
      <c r="AR4669">
        <f t="shared" ca="1" si="2486"/>
        <v>8</v>
      </c>
      <c r="AS4669">
        <f ca="1">P4669/J4669</f>
        <v>8.6021407099076033E-2</v>
      </c>
    </row>
    <row r="4670" spans="1:45" x14ac:dyDescent="0.4">
      <c r="A4670">
        <f t="shared" si="2481"/>
        <v>201905</v>
      </c>
      <c r="B4670" t="s">
        <v>746</v>
      </c>
      <c r="C4670" t="s">
        <v>647</v>
      </c>
      <c r="D4670" t="str">
        <f t="shared" ca="1" si="2506"/>
        <v>I108</v>
      </c>
      <c r="E4670">
        <f t="shared" ca="1" si="2487"/>
        <v>15</v>
      </c>
      <c r="F4670">
        <f t="shared" ca="1" si="2488"/>
        <v>10</v>
      </c>
      <c r="G4670" t="str">
        <f t="shared" ca="1" si="2503"/>
        <v>S11</v>
      </c>
      <c r="H4670" t="str">
        <f t="shared" ca="1" si="2504"/>
        <v>S114</v>
      </c>
      <c r="I4670">
        <f ca="1">VLOOKUP(D4670,PRC!$A$2:$B$21,2,0)*E4670</f>
        <v>600000</v>
      </c>
      <c r="J4670">
        <f t="shared" ca="1" si="2489"/>
        <v>551996</v>
      </c>
      <c r="K4670">
        <f ca="1">VLOOKUP(D4670,PRC!$A$1:$C$21,3,0)*E4670</f>
        <v>276000</v>
      </c>
      <c r="L4670">
        <f t="shared" ca="1" si="2490"/>
        <v>72000</v>
      </c>
      <c r="M4670">
        <f t="shared" ca="1" si="2491"/>
        <v>18000</v>
      </c>
      <c r="N4670">
        <f t="shared" ca="1" si="2492"/>
        <v>84000</v>
      </c>
      <c r="O4670">
        <f t="shared" ca="1" si="2493"/>
        <v>48000</v>
      </c>
      <c r="P4670">
        <f t="shared" ca="1" si="2509"/>
        <v>53996</v>
      </c>
      <c r="Q4670">
        <f ca="1">IF(P4670&gt;0,1,0)</f>
        <v>1</v>
      </c>
      <c r="R4670">
        <f t="shared" ca="1" si="2494"/>
        <v>8</v>
      </c>
      <c r="S4670">
        <f t="shared" ca="1" si="2495"/>
        <v>12</v>
      </c>
      <c r="T4670">
        <f t="shared" ca="1" si="2496"/>
        <v>3</v>
      </c>
      <c r="U4670">
        <f t="shared" ca="1" si="2497"/>
        <v>14</v>
      </c>
      <c r="V4670">
        <f t="shared" ca="1" si="2498"/>
        <v>8</v>
      </c>
      <c r="X4670">
        <f t="shared" si="2500"/>
        <v>4670</v>
      </c>
      <c r="Y4670">
        <f t="shared" si="2501"/>
        <v>4452</v>
      </c>
      <c r="Z4670">
        <f t="shared" si="2502"/>
        <v>4453</v>
      </c>
      <c r="AA4670">
        <f t="shared" si="2499"/>
        <v>4951</v>
      </c>
      <c r="AB4670">
        <f t="shared" si="2482"/>
        <v>500</v>
      </c>
      <c r="AM4670" t="str">
        <f t="shared" si="2483"/>
        <v>201905LP</v>
      </c>
      <c r="AN4670">
        <f t="shared" ca="1" si="2507"/>
        <v>8.0006666666666675</v>
      </c>
      <c r="AO4670">
        <f t="shared" ca="1" si="2508"/>
        <v>12</v>
      </c>
      <c r="AP4670">
        <f t="shared" ca="1" si="2484"/>
        <v>3</v>
      </c>
      <c r="AQ4670">
        <f t="shared" ca="1" si="2485"/>
        <v>14.000000000000002</v>
      </c>
      <c r="AR4670">
        <f t="shared" ca="1" si="2486"/>
        <v>8</v>
      </c>
      <c r="AS4670">
        <f ca="1">P4670/J4670</f>
        <v>9.7819549417024768E-2</v>
      </c>
    </row>
    <row r="4671" spans="1:45" x14ac:dyDescent="0.4">
      <c r="A4671">
        <f t="shared" si="2481"/>
        <v>201905</v>
      </c>
      <c r="B4671" t="s">
        <v>747</v>
      </c>
      <c r="C4671" t="s">
        <v>647</v>
      </c>
      <c r="D4671" t="str">
        <f t="shared" ca="1" si="2506"/>
        <v>I108</v>
      </c>
      <c r="E4671">
        <f t="shared" ca="1" si="2487"/>
        <v>11</v>
      </c>
      <c r="F4671">
        <f t="shared" ca="1" si="2488"/>
        <v>9</v>
      </c>
      <c r="G4671" t="str">
        <f t="shared" ca="1" si="2503"/>
        <v>S11</v>
      </c>
      <c r="H4671" t="str">
        <f t="shared" ca="1" si="2504"/>
        <v>S111</v>
      </c>
      <c r="I4671">
        <f ca="1">VLOOKUP(D4671,PRC!$A$2:$B$21,2,0)*E4671</f>
        <v>440000</v>
      </c>
      <c r="J4671">
        <f t="shared" ca="1" si="2489"/>
        <v>417996</v>
      </c>
      <c r="K4671">
        <f ca="1">VLOOKUP(D4671,PRC!$A$1:$C$21,3,0)*E4671</f>
        <v>202400</v>
      </c>
      <c r="L4671">
        <f t="shared" ca="1" si="2490"/>
        <v>66000</v>
      </c>
      <c r="M4671">
        <f t="shared" ca="1" si="2491"/>
        <v>4000</v>
      </c>
      <c r="N4671">
        <f t="shared" ca="1" si="2492"/>
        <v>44000</v>
      </c>
      <c r="O4671">
        <f t="shared" ca="1" si="2493"/>
        <v>35000</v>
      </c>
      <c r="P4671">
        <f t="shared" ca="1" si="2509"/>
        <v>66596</v>
      </c>
      <c r="Q4671">
        <f ca="1">IF(P4671&gt;0,1,0)</f>
        <v>1</v>
      </c>
      <c r="R4671">
        <f t="shared" ca="1" si="2494"/>
        <v>5</v>
      </c>
      <c r="S4671">
        <f t="shared" ca="1" si="2495"/>
        <v>15</v>
      </c>
      <c r="T4671">
        <f t="shared" ca="1" si="2496"/>
        <v>1</v>
      </c>
      <c r="U4671">
        <f t="shared" ca="1" si="2497"/>
        <v>10</v>
      </c>
      <c r="V4671">
        <f t="shared" ca="1" si="2498"/>
        <v>8</v>
      </c>
      <c r="X4671">
        <f t="shared" si="2500"/>
        <v>4671</v>
      </c>
      <c r="Y4671">
        <f t="shared" si="2501"/>
        <v>4452</v>
      </c>
      <c r="Z4671">
        <f t="shared" si="2502"/>
        <v>4453</v>
      </c>
      <c r="AA4671">
        <f t="shared" si="2499"/>
        <v>4951</v>
      </c>
      <c r="AB4671">
        <f t="shared" si="2482"/>
        <v>500</v>
      </c>
      <c r="AM4671" t="str">
        <f t="shared" si="2483"/>
        <v>201905LP</v>
      </c>
      <c r="AN4671">
        <f t="shared" ca="1" si="2507"/>
        <v>5.0009090909090892</v>
      </c>
      <c r="AO4671">
        <f t="shared" ca="1" si="2508"/>
        <v>15</v>
      </c>
      <c r="AP4671">
        <f t="shared" ca="1" si="2484"/>
        <v>0.90909090909090906</v>
      </c>
      <c r="AQ4671">
        <f t="shared" ca="1" si="2485"/>
        <v>10</v>
      </c>
      <c r="AR4671">
        <f t="shared" ca="1" si="2486"/>
        <v>7.9545454545454541</v>
      </c>
      <c r="AS4671">
        <f ca="1">P4671/J4671</f>
        <v>0.15932209877606485</v>
      </c>
    </row>
    <row r="4672" spans="1:45" x14ac:dyDescent="0.4">
      <c r="A4672">
        <f t="shared" si="2481"/>
        <v>201905</v>
      </c>
      <c r="B4672" t="s">
        <v>748</v>
      </c>
      <c r="C4672" t="s">
        <v>647</v>
      </c>
      <c r="D4672" t="str">
        <f t="shared" ca="1" si="2506"/>
        <v>I103</v>
      </c>
      <c r="E4672">
        <f t="shared" ca="1" si="2487"/>
        <v>30</v>
      </c>
      <c r="F4672">
        <f t="shared" ca="1" si="2488"/>
        <v>5</v>
      </c>
      <c r="G4672" t="str">
        <f t="shared" ca="1" si="2503"/>
        <v>S11</v>
      </c>
      <c r="H4672" t="str">
        <f t="shared" ca="1" si="2504"/>
        <v>S111</v>
      </c>
      <c r="I4672">
        <f ca="1">VLOOKUP(D4672,PRC!$A$2:$B$21,2,0)*E4672</f>
        <v>1500000</v>
      </c>
      <c r="J4672">
        <f t="shared" ca="1" si="2489"/>
        <v>1394996</v>
      </c>
      <c r="K4672">
        <f ca="1">VLOOKUP(D4672,PRC!$A$1:$C$21,3,0)*E4672</f>
        <v>855000</v>
      </c>
      <c r="L4672">
        <f t="shared" ca="1" si="2490"/>
        <v>225000</v>
      </c>
      <c r="M4672">
        <f t="shared" ca="1" si="2491"/>
        <v>15000</v>
      </c>
      <c r="N4672">
        <f t="shared" ca="1" si="2492"/>
        <v>255000</v>
      </c>
      <c r="O4672">
        <f t="shared" ca="1" si="2493"/>
        <v>120000</v>
      </c>
      <c r="P4672">
        <f t="shared" ca="1" si="2509"/>
        <v>-75004</v>
      </c>
      <c r="Q4672">
        <f ca="1">IF(P4672&gt;0,1,0)</f>
        <v>0</v>
      </c>
      <c r="R4672">
        <f t="shared" ca="1" si="2494"/>
        <v>7</v>
      </c>
      <c r="S4672">
        <f t="shared" ca="1" si="2495"/>
        <v>15</v>
      </c>
      <c r="T4672">
        <f t="shared" ca="1" si="2496"/>
        <v>1</v>
      </c>
      <c r="U4672">
        <f t="shared" ca="1" si="2497"/>
        <v>17</v>
      </c>
      <c r="V4672">
        <f t="shared" ca="1" si="2498"/>
        <v>8</v>
      </c>
      <c r="X4672">
        <f t="shared" si="2500"/>
        <v>4672</v>
      </c>
      <c r="Y4672">
        <f t="shared" si="2501"/>
        <v>4452</v>
      </c>
      <c r="Z4672">
        <f t="shared" si="2502"/>
        <v>4453</v>
      </c>
      <c r="AA4672">
        <f t="shared" si="2499"/>
        <v>4951</v>
      </c>
      <c r="AB4672">
        <f t="shared" si="2482"/>
        <v>500</v>
      </c>
      <c r="AM4672" t="str">
        <f t="shared" si="2483"/>
        <v>201905LP</v>
      </c>
      <c r="AN4672">
        <f t="shared" ca="1" si="2507"/>
        <v>7.0002666666666657</v>
      </c>
      <c r="AO4672">
        <f t="shared" ca="1" si="2508"/>
        <v>15</v>
      </c>
      <c r="AP4672">
        <f t="shared" ca="1" si="2484"/>
        <v>1</v>
      </c>
      <c r="AQ4672">
        <f t="shared" ca="1" si="2485"/>
        <v>17</v>
      </c>
      <c r="AR4672">
        <f t="shared" ca="1" si="2486"/>
        <v>8</v>
      </c>
      <c r="AS4672">
        <f ca="1">P4672/J4672</f>
        <v>-5.3766462412795452E-2</v>
      </c>
    </row>
    <row r="4673" spans="1:45" x14ac:dyDescent="0.4">
      <c r="A4673">
        <f t="shared" si="2481"/>
        <v>201905</v>
      </c>
      <c r="B4673" t="s">
        <v>749</v>
      </c>
      <c r="C4673" t="s">
        <v>647</v>
      </c>
      <c r="D4673" t="str">
        <f t="shared" ca="1" si="2506"/>
        <v>I111</v>
      </c>
      <c r="E4673">
        <f t="shared" ca="1" si="2487"/>
        <v>11</v>
      </c>
      <c r="F4673">
        <f t="shared" ca="1" si="2488"/>
        <v>6</v>
      </c>
      <c r="G4673" t="str">
        <f t="shared" ca="1" si="2503"/>
        <v>S11</v>
      </c>
      <c r="H4673" t="str">
        <f t="shared" ca="1" si="2504"/>
        <v>S117</v>
      </c>
      <c r="I4673">
        <f ca="1">VLOOKUP(D4673,PRC!$A$2:$B$21,2,0)*E4673</f>
        <v>1650000</v>
      </c>
      <c r="J4673">
        <f t="shared" ca="1" si="2489"/>
        <v>1517996</v>
      </c>
      <c r="K4673">
        <f ca="1">VLOOKUP(D4673,PRC!$A$1:$C$21,3,0)*E4673</f>
        <v>874500</v>
      </c>
      <c r="L4673">
        <f t="shared" ca="1" si="2490"/>
        <v>182000</v>
      </c>
      <c r="M4673">
        <f t="shared" ca="1" si="2491"/>
        <v>33000</v>
      </c>
      <c r="N4673">
        <f t="shared" ca="1" si="2492"/>
        <v>264000</v>
      </c>
      <c r="O4673">
        <f t="shared" ca="1" si="2493"/>
        <v>99000</v>
      </c>
      <c r="P4673">
        <f t="shared" ca="1" si="2509"/>
        <v>65496</v>
      </c>
      <c r="Q4673">
        <f ca="1">IF(P4673&gt;0,1,0)</f>
        <v>1</v>
      </c>
      <c r="R4673">
        <f t="shared" ca="1" si="2494"/>
        <v>8</v>
      </c>
      <c r="S4673">
        <f t="shared" ca="1" si="2495"/>
        <v>11</v>
      </c>
      <c r="T4673">
        <f t="shared" ca="1" si="2496"/>
        <v>2</v>
      </c>
      <c r="U4673">
        <f t="shared" ca="1" si="2497"/>
        <v>16</v>
      </c>
      <c r="V4673">
        <f t="shared" ca="1" si="2498"/>
        <v>6</v>
      </c>
      <c r="X4673">
        <f t="shared" si="2500"/>
        <v>4673</v>
      </c>
      <c r="Y4673">
        <f t="shared" si="2501"/>
        <v>4452</v>
      </c>
      <c r="Z4673">
        <f t="shared" si="2502"/>
        <v>4453</v>
      </c>
      <c r="AA4673">
        <f t="shared" si="2499"/>
        <v>4951</v>
      </c>
      <c r="AB4673">
        <f t="shared" si="2482"/>
        <v>500</v>
      </c>
      <c r="AM4673" t="str">
        <f t="shared" si="2483"/>
        <v>201905LP</v>
      </c>
      <c r="AN4673">
        <f t="shared" ca="1" si="2507"/>
        <v>8.0002424242424208</v>
      </c>
      <c r="AO4673">
        <f t="shared" ca="1" si="2508"/>
        <v>11.030303030303031</v>
      </c>
      <c r="AP4673">
        <f t="shared" ca="1" si="2484"/>
        <v>2</v>
      </c>
      <c r="AQ4673">
        <f t="shared" ca="1" si="2485"/>
        <v>16</v>
      </c>
      <c r="AR4673">
        <f t="shared" ca="1" si="2486"/>
        <v>6</v>
      </c>
      <c r="AS4673">
        <f ca="1">P4673/J4673</f>
        <v>4.314635875193347E-2</v>
      </c>
    </row>
    <row r="4674" spans="1:45" x14ac:dyDescent="0.4">
      <c r="A4674">
        <f t="shared" si="2481"/>
        <v>201905</v>
      </c>
      <c r="B4674" t="s">
        <v>750</v>
      </c>
      <c r="C4674" t="s">
        <v>647</v>
      </c>
      <c r="D4674" t="str">
        <f t="shared" ca="1" si="2506"/>
        <v>I120</v>
      </c>
      <c r="E4674">
        <f t="shared" ca="1" si="2487"/>
        <v>22</v>
      </c>
      <c r="F4674">
        <f t="shared" ca="1" si="2488"/>
        <v>10</v>
      </c>
      <c r="G4674" t="str">
        <f t="shared" ca="1" si="2503"/>
        <v>S11</v>
      </c>
      <c r="H4674" t="str">
        <f t="shared" ca="1" si="2504"/>
        <v>S117</v>
      </c>
      <c r="I4674">
        <f ca="1">VLOOKUP(D4674,PRC!$A$2:$B$21,2,0)*E4674</f>
        <v>94600000</v>
      </c>
      <c r="J4674">
        <f t="shared" ca="1" si="2489"/>
        <v>86085996</v>
      </c>
      <c r="K4674">
        <f ca="1">VLOOKUP(D4674,PRC!$A$1:$C$21,3,0)*E4674</f>
        <v>42570000</v>
      </c>
      <c r="L4674">
        <f t="shared" ca="1" si="2490"/>
        <v>12298000</v>
      </c>
      <c r="M4674">
        <f t="shared" ca="1" si="2491"/>
        <v>1892000</v>
      </c>
      <c r="N4674">
        <f t="shared" ca="1" si="2492"/>
        <v>18920000</v>
      </c>
      <c r="O4674">
        <f t="shared" ca="1" si="2493"/>
        <v>5676000</v>
      </c>
      <c r="P4674">
        <f t="shared" ca="1" si="2509"/>
        <v>4729996</v>
      </c>
      <c r="Q4674">
        <f ca="1">IF(P4674&gt;0,1,0)</f>
        <v>1</v>
      </c>
      <c r="R4674">
        <f t="shared" ca="1" si="2494"/>
        <v>9</v>
      </c>
      <c r="S4674">
        <f t="shared" ca="1" si="2495"/>
        <v>13</v>
      </c>
      <c r="T4674">
        <f t="shared" ca="1" si="2496"/>
        <v>2</v>
      </c>
      <c r="U4674">
        <f t="shared" ca="1" si="2497"/>
        <v>20</v>
      </c>
      <c r="V4674">
        <f t="shared" ca="1" si="2498"/>
        <v>6</v>
      </c>
      <c r="X4674">
        <f t="shared" si="2500"/>
        <v>4674</v>
      </c>
      <c r="Y4674">
        <f t="shared" si="2501"/>
        <v>4452</v>
      </c>
      <c r="Z4674">
        <f t="shared" si="2502"/>
        <v>4453</v>
      </c>
      <c r="AA4674">
        <f t="shared" si="2499"/>
        <v>4951</v>
      </c>
      <c r="AB4674">
        <f t="shared" si="2482"/>
        <v>500</v>
      </c>
      <c r="AM4674" t="str">
        <f t="shared" si="2483"/>
        <v>201905LP</v>
      </c>
      <c r="AN4674">
        <f t="shared" ca="1" si="2507"/>
        <v>9.0000042283298054</v>
      </c>
      <c r="AO4674">
        <f t="shared" ca="1" si="2508"/>
        <v>13</v>
      </c>
      <c r="AP4674">
        <f t="shared" ca="1" si="2484"/>
        <v>2</v>
      </c>
      <c r="AQ4674">
        <f t="shared" ca="1" si="2485"/>
        <v>20</v>
      </c>
      <c r="AR4674">
        <f t="shared" ca="1" si="2486"/>
        <v>6</v>
      </c>
      <c r="AS4674">
        <f ca="1">P4674/J4674</f>
        <v>5.4945011032921078E-2</v>
      </c>
    </row>
    <row r="4675" spans="1:45" x14ac:dyDescent="0.4">
      <c r="A4675">
        <f t="shared" ref="A4675:A4738" si="2510">IF(BA4675="",A4674,BA4675)</f>
        <v>201905</v>
      </c>
      <c r="B4675" t="s">
        <v>751</v>
      </c>
      <c r="C4675" t="s">
        <v>647</v>
      </c>
      <c r="D4675" t="str">
        <f t="shared" ca="1" si="2506"/>
        <v>I116</v>
      </c>
      <c r="E4675">
        <f t="shared" ca="1" si="2487"/>
        <v>26</v>
      </c>
      <c r="F4675">
        <f t="shared" ca="1" si="2488"/>
        <v>10</v>
      </c>
      <c r="G4675" t="str">
        <f t="shared" ca="1" si="2503"/>
        <v>S11</v>
      </c>
      <c r="H4675" t="str">
        <f t="shared" ca="1" si="2504"/>
        <v>S115</v>
      </c>
      <c r="I4675">
        <f ca="1">VLOOKUP(D4675,PRC!$A$2:$B$21,2,0)*E4675</f>
        <v>37960000</v>
      </c>
      <c r="J4675">
        <f t="shared" ca="1" si="2489"/>
        <v>36061996</v>
      </c>
      <c r="K4675">
        <f ca="1">VLOOKUP(D4675,PRC!$A$1:$C$21,3,0)*E4675</f>
        <v>22776000</v>
      </c>
      <c r="L4675">
        <f t="shared" ca="1" si="2490"/>
        <v>5314000</v>
      </c>
      <c r="M4675">
        <f t="shared" ca="1" si="2491"/>
        <v>1139000</v>
      </c>
      <c r="N4675">
        <f t="shared" ca="1" si="2492"/>
        <v>6074000</v>
      </c>
      <c r="O4675">
        <f t="shared" ca="1" si="2493"/>
        <v>3037000</v>
      </c>
      <c r="P4675">
        <f t="shared" ca="1" si="2509"/>
        <v>-2278004</v>
      </c>
      <c r="Q4675">
        <f ca="1">IF(P4675&gt;0,1,0)</f>
        <v>0</v>
      </c>
      <c r="R4675">
        <f t="shared" ca="1" si="2494"/>
        <v>5</v>
      </c>
      <c r="S4675">
        <f t="shared" ca="1" si="2495"/>
        <v>14</v>
      </c>
      <c r="T4675">
        <f t="shared" ca="1" si="2496"/>
        <v>3</v>
      </c>
      <c r="U4675">
        <f t="shared" ca="1" si="2497"/>
        <v>16</v>
      </c>
      <c r="V4675">
        <f t="shared" ca="1" si="2498"/>
        <v>8</v>
      </c>
      <c r="X4675">
        <f t="shared" si="2500"/>
        <v>4675</v>
      </c>
      <c r="Y4675">
        <f t="shared" si="2501"/>
        <v>4452</v>
      </c>
      <c r="Z4675">
        <f t="shared" si="2502"/>
        <v>4453</v>
      </c>
      <c r="AA4675">
        <f t="shared" si="2499"/>
        <v>4951</v>
      </c>
      <c r="AB4675">
        <f t="shared" ref="AB4675:AB4738" si="2511">COUNTIF(AM$2:AM$100100,AM4675)</f>
        <v>500</v>
      </c>
      <c r="AM4675" t="str">
        <f t="shared" ref="AM4675:AM4738" si="2512">A4675&amp;C4675</f>
        <v>201905LP</v>
      </c>
      <c r="AN4675">
        <f t="shared" ca="1" si="2507"/>
        <v>5.0000105374077952</v>
      </c>
      <c r="AO4675">
        <f t="shared" ca="1" si="2508"/>
        <v>13.998946259220233</v>
      </c>
      <c r="AP4675">
        <f t="shared" ca="1" si="2484"/>
        <v>3.000526870389884</v>
      </c>
      <c r="AQ4675">
        <f t="shared" ca="1" si="2485"/>
        <v>16.001053740779771</v>
      </c>
      <c r="AR4675">
        <f t="shared" ca="1" si="2486"/>
        <v>8.0005268703898853</v>
      </c>
      <c r="AS4675">
        <f ca="1">P4675/J4675</f>
        <v>-6.3169104671854548E-2</v>
      </c>
    </row>
    <row r="4676" spans="1:45" x14ac:dyDescent="0.4">
      <c r="A4676">
        <f t="shared" si="2510"/>
        <v>201905</v>
      </c>
      <c r="B4676" t="s">
        <v>752</v>
      </c>
      <c r="C4676" t="s">
        <v>647</v>
      </c>
      <c r="D4676" t="str">
        <f t="shared" ca="1" si="2506"/>
        <v>I101</v>
      </c>
      <c r="E4676">
        <f t="shared" ca="1" si="2487"/>
        <v>29</v>
      </c>
      <c r="F4676">
        <f t="shared" ca="1" si="2488"/>
        <v>10</v>
      </c>
      <c r="G4676" t="str">
        <f t="shared" ca="1" si="2503"/>
        <v>S10</v>
      </c>
      <c r="H4676" t="str">
        <f t="shared" ca="1" si="2504"/>
        <v>S106</v>
      </c>
      <c r="I4676">
        <f ca="1">VLOOKUP(D4676,PRC!$A$2:$B$21,2,0)*E4676</f>
        <v>870000</v>
      </c>
      <c r="J4676">
        <f t="shared" ca="1" si="2489"/>
        <v>817796</v>
      </c>
      <c r="K4676">
        <f ca="1">VLOOKUP(D4676,PRC!$A$1:$C$21,3,0)*E4676</f>
        <v>452400</v>
      </c>
      <c r="L4676">
        <f t="shared" ca="1" si="2490"/>
        <v>122000</v>
      </c>
      <c r="M4676">
        <f t="shared" ca="1" si="2491"/>
        <v>17000</v>
      </c>
      <c r="N4676">
        <f t="shared" ca="1" si="2492"/>
        <v>139000</v>
      </c>
      <c r="O4676">
        <f t="shared" ca="1" si="2493"/>
        <v>78000</v>
      </c>
      <c r="P4676">
        <f t="shared" ca="1" si="2509"/>
        <v>9396</v>
      </c>
      <c r="Q4676">
        <f ca="1">IF(P4676&gt;0,1,0)</f>
        <v>1</v>
      </c>
      <c r="R4676">
        <f t="shared" ca="1" si="2494"/>
        <v>6</v>
      </c>
      <c r="S4676">
        <f t="shared" ca="1" si="2495"/>
        <v>14</v>
      </c>
      <c r="T4676">
        <f t="shared" ca="1" si="2496"/>
        <v>2</v>
      </c>
      <c r="U4676">
        <f t="shared" ca="1" si="2497"/>
        <v>16</v>
      </c>
      <c r="V4676">
        <f t="shared" ca="1" si="2498"/>
        <v>9</v>
      </c>
      <c r="X4676">
        <f t="shared" si="2500"/>
        <v>4676</v>
      </c>
      <c r="Y4676">
        <f t="shared" si="2501"/>
        <v>4452</v>
      </c>
      <c r="Z4676">
        <f t="shared" si="2502"/>
        <v>4453</v>
      </c>
      <c r="AA4676">
        <f t="shared" si="2499"/>
        <v>4951</v>
      </c>
      <c r="AB4676">
        <f t="shared" si="2511"/>
        <v>500</v>
      </c>
      <c r="AM4676" t="str">
        <f t="shared" si="2512"/>
        <v>201905LP</v>
      </c>
      <c r="AN4676">
        <f t="shared" ca="1" si="2507"/>
        <v>6.0004597701149409</v>
      </c>
      <c r="AO4676">
        <f t="shared" ca="1" si="2508"/>
        <v>14.022988505747128</v>
      </c>
      <c r="AP4676">
        <f t="shared" ca="1" si="2484"/>
        <v>1.9540229885057472</v>
      </c>
      <c r="AQ4676">
        <f t="shared" ca="1" si="2485"/>
        <v>15.977011494252874</v>
      </c>
      <c r="AR4676">
        <f t="shared" ca="1" si="2486"/>
        <v>8.9655172413793096</v>
      </c>
      <c r="AS4676">
        <f ca="1">P4676/J4676</f>
        <v>1.1489417898840297E-2</v>
      </c>
    </row>
    <row r="4677" spans="1:45" x14ac:dyDescent="0.4">
      <c r="A4677">
        <f t="shared" si="2510"/>
        <v>201905</v>
      </c>
      <c r="B4677" t="s">
        <v>753</v>
      </c>
      <c r="C4677" t="s">
        <v>647</v>
      </c>
      <c r="D4677" t="str">
        <f t="shared" ca="1" si="2506"/>
        <v>I120</v>
      </c>
      <c r="E4677">
        <f t="shared" ca="1" si="2487"/>
        <v>18</v>
      </c>
      <c r="F4677">
        <f t="shared" ca="1" si="2488"/>
        <v>7</v>
      </c>
      <c r="G4677" t="str">
        <f t="shared" ca="1" si="2503"/>
        <v>S10</v>
      </c>
      <c r="H4677" t="str">
        <f t="shared" ca="1" si="2504"/>
        <v>S101</v>
      </c>
      <c r="I4677">
        <f ca="1">VLOOKUP(D4677,PRC!$A$2:$B$21,2,0)*E4677</f>
        <v>77400000</v>
      </c>
      <c r="J4677">
        <f t="shared" ca="1" si="2489"/>
        <v>73529996</v>
      </c>
      <c r="K4677">
        <f ca="1">VLOOKUP(D4677,PRC!$A$1:$C$21,3,0)*E4677</f>
        <v>34830000</v>
      </c>
      <c r="L4677">
        <f t="shared" ca="1" si="2490"/>
        <v>7740000</v>
      </c>
      <c r="M4677">
        <f t="shared" ca="1" si="2491"/>
        <v>2322000</v>
      </c>
      <c r="N4677">
        <f t="shared" ca="1" si="2492"/>
        <v>12384000</v>
      </c>
      <c r="O4677">
        <f t="shared" ca="1" si="2493"/>
        <v>4644000</v>
      </c>
      <c r="P4677">
        <f t="shared" ca="1" si="2509"/>
        <v>11609996</v>
      </c>
      <c r="Q4677">
        <f ca="1">IF(P4677&gt;0,1,0)</f>
        <v>1</v>
      </c>
      <c r="R4677">
        <f t="shared" ca="1" si="2494"/>
        <v>5</v>
      </c>
      <c r="S4677">
        <f t="shared" ca="1" si="2495"/>
        <v>10</v>
      </c>
      <c r="T4677">
        <f t="shared" ca="1" si="2496"/>
        <v>3</v>
      </c>
      <c r="U4677">
        <f t="shared" ca="1" si="2497"/>
        <v>16</v>
      </c>
      <c r="V4677">
        <f t="shared" ca="1" si="2498"/>
        <v>6</v>
      </c>
      <c r="X4677">
        <f t="shared" si="2500"/>
        <v>4677</v>
      </c>
      <c r="Y4677">
        <f t="shared" si="2501"/>
        <v>4452</v>
      </c>
      <c r="Z4677">
        <f t="shared" si="2502"/>
        <v>4453</v>
      </c>
      <c r="AA4677">
        <f t="shared" si="2499"/>
        <v>4951</v>
      </c>
      <c r="AB4677">
        <f t="shared" si="2511"/>
        <v>500</v>
      </c>
      <c r="AM4677" t="str">
        <f t="shared" si="2512"/>
        <v>201905LP</v>
      </c>
      <c r="AN4677">
        <f t="shared" ca="1" si="2507"/>
        <v>5.0000051679586548</v>
      </c>
      <c r="AO4677">
        <f t="shared" ca="1" si="2508"/>
        <v>10</v>
      </c>
      <c r="AP4677">
        <f t="shared" ca="1" si="2484"/>
        <v>3</v>
      </c>
      <c r="AQ4677">
        <f t="shared" ca="1" si="2485"/>
        <v>16</v>
      </c>
      <c r="AR4677">
        <f t="shared" ca="1" si="2486"/>
        <v>6</v>
      </c>
      <c r="AS4677">
        <f ca="1">P4677/J4677</f>
        <v>0.15789469103194292</v>
      </c>
    </row>
    <row r="4678" spans="1:45" x14ac:dyDescent="0.4">
      <c r="A4678">
        <f t="shared" si="2510"/>
        <v>201905</v>
      </c>
      <c r="B4678" t="s">
        <v>754</v>
      </c>
      <c r="C4678" t="s">
        <v>647</v>
      </c>
      <c r="D4678" t="str">
        <f t="shared" ca="1" si="2506"/>
        <v>I107</v>
      </c>
      <c r="E4678">
        <f t="shared" ca="1" si="2487"/>
        <v>11</v>
      </c>
      <c r="F4678">
        <f t="shared" ca="1" si="2488"/>
        <v>6</v>
      </c>
      <c r="G4678" t="str">
        <f t="shared" ca="1" si="2503"/>
        <v>S10</v>
      </c>
      <c r="H4678" t="str">
        <f t="shared" ca="1" si="2504"/>
        <v>S106</v>
      </c>
      <c r="I4678">
        <f ca="1">VLOOKUP(D4678,PRC!$A$2:$B$21,2,0)*E4678</f>
        <v>1650000</v>
      </c>
      <c r="J4678">
        <f t="shared" ca="1" si="2489"/>
        <v>1501496</v>
      </c>
      <c r="K4678">
        <f ca="1">VLOOKUP(D4678,PRC!$A$1:$C$21,3,0)*E4678</f>
        <v>940500</v>
      </c>
      <c r="L4678">
        <f t="shared" ca="1" si="2490"/>
        <v>248000</v>
      </c>
      <c r="M4678">
        <f t="shared" ca="1" si="2491"/>
        <v>50000</v>
      </c>
      <c r="N4678">
        <f t="shared" ca="1" si="2492"/>
        <v>165000</v>
      </c>
      <c r="O4678">
        <f t="shared" ca="1" si="2493"/>
        <v>116000</v>
      </c>
      <c r="P4678">
        <f t="shared" ca="1" si="2509"/>
        <v>-18004</v>
      </c>
      <c r="Q4678">
        <f ca="1">IF(P4678&gt;0,1,0)</f>
        <v>0</v>
      </c>
      <c r="R4678">
        <f t="shared" ca="1" si="2494"/>
        <v>9</v>
      </c>
      <c r="S4678">
        <f t="shared" ca="1" si="2495"/>
        <v>15</v>
      </c>
      <c r="T4678">
        <f t="shared" ca="1" si="2496"/>
        <v>3</v>
      </c>
      <c r="U4678">
        <f t="shared" ca="1" si="2497"/>
        <v>10</v>
      </c>
      <c r="V4678">
        <f t="shared" ca="1" si="2498"/>
        <v>7</v>
      </c>
      <c r="X4678">
        <f t="shared" si="2500"/>
        <v>4678</v>
      </c>
      <c r="Y4678">
        <f t="shared" si="2501"/>
        <v>4452</v>
      </c>
      <c r="Z4678">
        <f t="shared" si="2502"/>
        <v>4453</v>
      </c>
      <c r="AA4678">
        <f t="shared" si="2499"/>
        <v>4951</v>
      </c>
      <c r="AB4678">
        <f t="shared" si="2511"/>
        <v>500</v>
      </c>
      <c r="AM4678" t="str">
        <f t="shared" si="2512"/>
        <v>201905LP</v>
      </c>
      <c r="AN4678">
        <f t="shared" ca="1" si="2507"/>
        <v>9.0002424242424226</v>
      </c>
      <c r="AO4678">
        <f t="shared" ca="1" si="2508"/>
        <v>15.030303030303029</v>
      </c>
      <c r="AP4678">
        <f t="shared" ca="1" si="2484"/>
        <v>3.0303030303030303</v>
      </c>
      <c r="AQ4678">
        <f t="shared" ca="1" si="2485"/>
        <v>10</v>
      </c>
      <c r="AR4678">
        <f t="shared" ca="1" si="2486"/>
        <v>7.0303030303030294</v>
      </c>
      <c r="AS4678">
        <f ca="1">P4678/J4678</f>
        <v>-1.1990707933953871E-2</v>
      </c>
    </row>
    <row r="4679" spans="1:45" x14ac:dyDescent="0.4">
      <c r="A4679">
        <f t="shared" si="2510"/>
        <v>201905</v>
      </c>
      <c r="B4679" t="s">
        <v>755</v>
      </c>
      <c r="C4679" t="s">
        <v>647</v>
      </c>
      <c r="D4679" t="str">
        <f t="shared" ca="1" si="2506"/>
        <v>I109</v>
      </c>
      <c r="E4679">
        <f t="shared" ca="1" si="2487"/>
        <v>15</v>
      </c>
      <c r="F4679">
        <f t="shared" ca="1" si="2488"/>
        <v>5</v>
      </c>
      <c r="G4679" t="str">
        <f t="shared" ca="1" si="2503"/>
        <v>S11</v>
      </c>
      <c r="H4679" t="str">
        <f t="shared" ca="1" si="2504"/>
        <v>S113</v>
      </c>
      <c r="I4679">
        <f ca="1">VLOOKUP(D4679,PRC!$A$2:$B$21,2,0)*E4679</f>
        <v>7500000</v>
      </c>
      <c r="J4679">
        <f t="shared" ca="1" si="2489"/>
        <v>7049996</v>
      </c>
      <c r="K4679">
        <f ca="1">VLOOKUP(D4679,PRC!$A$1:$C$21,3,0)*E4679</f>
        <v>3000000</v>
      </c>
      <c r="L4679">
        <f t="shared" ca="1" si="2490"/>
        <v>900000</v>
      </c>
      <c r="M4679">
        <f t="shared" ca="1" si="2491"/>
        <v>75000</v>
      </c>
      <c r="N4679">
        <f t="shared" ca="1" si="2492"/>
        <v>825000</v>
      </c>
      <c r="O4679">
        <f t="shared" ca="1" si="2493"/>
        <v>675000</v>
      </c>
      <c r="P4679">
        <f t="shared" ca="1" si="2509"/>
        <v>1574996</v>
      </c>
      <c r="Q4679">
        <f ca="1">IF(P4679&gt;0,1,0)</f>
        <v>1</v>
      </c>
      <c r="R4679">
        <f t="shared" ca="1" si="2494"/>
        <v>6</v>
      </c>
      <c r="S4679">
        <f t="shared" ca="1" si="2495"/>
        <v>12</v>
      </c>
      <c r="T4679">
        <f t="shared" ca="1" si="2496"/>
        <v>1</v>
      </c>
      <c r="U4679">
        <f t="shared" ca="1" si="2497"/>
        <v>11</v>
      </c>
      <c r="V4679">
        <f t="shared" ca="1" si="2498"/>
        <v>9</v>
      </c>
      <c r="X4679">
        <f t="shared" si="2500"/>
        <v>4679</v>
      </c>
      <c r="Y4679">
        <f t="shared" si="2501"/>
        <v>4452</v>
      </c>
      <c r="Z4679">
        <f t="shared" si="2502"/>
        <v>4453</v>
      </c>
      <c r="AA4679">
        <f t="shared" si="2499"/>
        <v>4951</v>
      </c>
      <c r="AB4679">
        <f t="shared" si="2511"/>
        <v>500</v>
      </c>
      <c r="AM4679" t="str">
        <f t="shared" si="2512"/>
        <v>201905LP</v>
      </c>
      <c r="AN4679">
        <f t="shared" ca="1" si="2507"/>
        <v>6.0000533333333328</v>
      </c>
      <c r="AO4679">
        <f t="shared" ca="1" si="2508"/>
        <v>12</v>
      </c>
      <c r="AP4679">
        <f t="shared" ca="1" si="2484"/>
        <v>1</v>
      </c>
      <c r="AQ4679">
        <f t="shared" ca="1" si="2485"/>
        <v>11</v>
      </c>
      <c r="AR4679">
        <f t="shared" ca="1" si="2486"/>
        <v>9</v>
      </c>
      <c r="AS4679">
        <f ca="1">P4679/J4679</f>
        <v>0.22340381469719983</v>
      </c>
    </row>
    <row r="4680" spans="1:45" x14ac:dyDescent="0.4">
      <c r="A4680">
        <f t="shared" si="2510"/>
        <v>201905</v>
      </c>
      <c r="B4680" t="s">
        <v>756</v>
      </c>
      <c r="C4680" t="s">
        <v>647</v>
      </c>
      <c r="D4680" t="str">
        <f t="shared" ca="1" si="2506"/>
        <v>I105</v>
      </c>
      <c r="E4680">
        <f t="shared" ca="1" si="2487"/>
        <v>13</v>
      </c>
      <c r="F4680">
        <f t="shared" ca="1" si="2488"/>
        <v>5</v>
      </c>
      <c r="G4680" t="str">
        <f t="shared" ca="1" si="2503"/>
        <v>S10</v>
      </c>
      <c r="H4680" t="str">
        <f t="shared" ca="1" si="2504"/>
        <v>S103</v>
      </c>
      <c r="I4680">
        <f ca="1">VLOOKUP(D4680,PRC!$A$2:$B$21,2,0)*E4680</f>
        <v>1300000</v>
      </c>
      <c r="J4680">
        <f t="shared" ca="1" si="2489"/>
        <v>1208996</v>
      </c>
      <c r="K4680">
        <f ca="1">VLOOKUP(D4680,PRC!$A$1:$C$21,3,0)*E4680</f>
        <v>767000</v>
      </c>
      <c r="L4680">
        <f t="shared" ca="1" si="2490"/>
        <v>182000</v>
      </c>
      <c r="M4680">
        <f t="shared" ca="1" si="2491"/>
        <v>13000</v>
      </c>
      <c r="N4680">
        <f t="shared" ca="1" si="2492"/>
        <v>247000</v>
      </c>
      <c r="O4680">
        <f t="shared" ca="1" si="2493"/>
        <v>130000</v>
      </c>
      <c r="P4680">
        <f t="shared" ca="1" si="2509"/>
        <v>-130004</v>
      </c>
      <c r="Q4680">
        <f ca="1">IF(P4680&gt;0,1,0)</f>
        <v>0</v>
      </c>
      <c r="R4680">
        <f t="shared" ca="1" si="2494"/>
        <v>7</v>
      </c>
      <c r="S4680">
        <f t="shared" ca="1" si="2495"/>
        <v>14</v>
      </c>
      <c r="T4680">
        <f t="shared" ca="1" si="2496"/>
        <v>1</v>
      </c>
      <c r="U4680">
        <f t="shared" ca="1" si="2497"/>
        <v>19</v>
      </c>
      <c r="V4680">
        <f t="shared" ca="1" si="2498"/>
        <v>10</v>
      </c>
      <c r="X4680">
        <f t="shared" si="2500"/>
        <v>4680</v>
      </c>
      <c r="Y4680">
        <f t="shared" si="2501"/>
        <v>4452</v>
      </c>
      <c r="Z4680">
        <f t="shared" si="2502"/>
        <v>4453</v>
      </c>
      <c r="AA4680">
        <f t="shared" si="2499"/>
        <v>4951</v>
      </c>
      <c r="AB4680">
        <f t="shared" si="2511"/>
        <v>500</v>
      </c>
      <c r="AM4680" t="str">
        <f t="shared" si="2512"/>
        <v>201905LP</v>
      </c>
      <c r="AN4680">
        <f t="shared" ca="1" si="2507"/>
        <v>7.000307692307695</v>
      </c>
      <c r="AO4680">
        <f t="shared" ca="1" si="2508"/>
        <v>14.000000000000002</v>
      </c>
      <c r="AP4680">
        <f t="shared" ref="AP4680:AP4743" ca="1" si="2513">M4680/$I4680*100</f>
        <v>1</v>
      </c>
      <c r="AQ4680">
        <f t="shared" ref="AQ4680:AQ4743" ca="1" si="2514">N4680/$I4680*100</f>
        <v>19</v>
      </c>
      <c r="AR4680">
        <f t="shared" ref="AR4680:AR4743" ca="1" si="2515">O4680/$I4680*100</f>
        <v>10</v>
      </c>
      <c r="AS4680">
        <f ca="1">P4680/J4680</f>
        <v>-0.10753054600676926</v>
      </c>
    </row>
    <row r="4681" spans="1:45" x14ac:dyDescent="0.4">
      <c r="A4681">
        <f t="shared" si="2510"/>
        <v>201905</v>
      </c>
      <c r="B4681" t="s">
        <v>757</v>
      </c>
      <c r="C4681" t="s">
        <v>647</v>
      </c>
      <c r="D4681" t="str">
        <f t="shared" ca="1" si="2506"/>
        <v>I102</v>
      </c>
      <c r="E4681">
        <f t="shared" ca="1" si="2487"/>
        <v>12</v>
      </c>
      <c r="F4681">
        <f t="shared" ca="1" si="2488"/>
        <v>10</v>
      </c>
      <c r="G4681" t="str">
        <f t="shared" ca="1" si="2503"/>
        <v>S11</v>
      </c>
      <c r="H4681" t="str">
        <f t="shared" ca="1" si="2504"/>
        <v>S114</v>
      </c>
      <c r="I4681">
        <f ca="1">VLOOKUP(D4681,PRC!$A$2:$B$21,2,0)*E4681</f>
        <v>480000</v>
      </c>
      <c r="J4681">
        <f t="shared" ca="1" si="2489"/>
        <v>431996</v>
      </c>
      <c r="K4681">
        <f ca="1">VLOOKUP(D4681,PRC!$A$1:$C$21,3,0)*E4681</f>
        <v>225600</v>
      </c>
      <c r="L4681">
        <f t="shared" ca="1" si="2490"/>
        <v>67000</v>
      </c>
      <c r="M4681">
        <f t="shared" ca="1" si="2491"/>
        <v>5000</v>
      </c>
      <c r="N4681">
        <f t="shared" ca="1" si="2492"/>
        <v>58000</v>
      </c>
      <c r="O4681">
        <f t="shared" ca="1" si="2493"/>
        <v>24000</v>
      </c>
      <c r="P4681">
        <f t="shared" ca="1" si="2509"/>
        <v>52396</v>
      </c>
      <c r="Q4681">
        <f ca="1">IF(P4681&gt;0,1,0)</f>
        <v>1</v>
      </c>
      <c r="R4681">
        <f t="shared" ca="1" si="2494"/>
        <v>10</v>
      </c>
      <c r="S4681">
        <f t="shared" ca="1" si="2495"/>
        <v>14</v>
      </c>
      <c r="T4681">
        <f t="shared" ca="1" si="2496"/>
        <v>1</v>
      </c>
      <c r="U4681">
        <f t="shared" ca="1" si="2497"/>
        <v>12</v>
      </c>
      <c r="V4681">
        <f t="shared" ca="1" si="2498"/>
        <v>5</v>
      </c>
      <c r="X4681">
        <f t="shared" si="2500"/>
        <v>4681</v>
      </c>
      <c r="Y4681">
        <f t="shared" si="2501"/>
        <v>4452</v>
      </c>
      <c r="Z4681">
        <f t="shared" si="2502"/>
        <v>4453</v>
      </c>
      <c r="AA4681">
        <f t="shared" si="2499"/>
        <v>4951</v>
      </c>
      <c r="AB4681">
        <f t="shared" si="2511"/>
        <v>500</v>
      </c>
      <c r="AM4681" t="str">
        <f t="shared" si="2512"/>
        <v>201905LP</v>
      </c>
      <c r="AN4681">
        <f t="shared" ca="1" si="2507"/>
        <v>10.000833333333336</v>
      </c>
      <c r="AO4681">
        <f t="shared" ca="1" si="2508"/>
        <v>13.958333333333334</v>
      </c>
      <c r="AP4681">
        <f t="shared" ca="1" si="2513"/>
        <v>1.0416666666666665</v>
      </c>
      <c r="AQ4681">
        <f t="shared" ca="1" si="2514"/>
        <v>12.083333333333334</v>
      </c>
      <c r="AR4681">
        <f t="shared" ca="1" si="2515"/>
        <v>5</v>
      </c>
      <c r="AS4681">
        <f ca="1">P4681/J4681</f>
        <v>0.12128816007555626</v>
      </c>
    </row>
    <row r="4682" spans="1:45" x14ac:dyDescent="0.4">
      <c r="A4682">
        <f t="shared" si="2510"/>
        <v>201905</v>
      </c>
      <c r="B4682" t="s">
        <v>758</v>
      </c>
      <c r="C4682" t="s">
        <v>647</v>
      </c>
      <c r="D4682" t="str">
        <f t="shared" ca="1" si="2506"/>
        <v>I104</v>
      </c>
      <c r="E4682">
        <f t="shared" ca="1" si="2487"/>
        <v>30</v>
      </c>
      <c r="F4682">
        <f t="shared" ca="1" si="2488"/>
        <v>9</v>
      </c>
      <c r="G4682" t="str">
        <f t="shared" ca="1" si="2503"/>
        <v>S11</v>
      </c>
      <c r="H4682" t="str">
        <f t="shared" ca="1" si="2504"/>
        <v>S113</v>
      </c>
      <c r="I4682">
        <f ca="1">VLOOKUP(D4682,PRC!$A$2:$B$21,2,0)*E4682</f>
        <v>2100000</v>
      </c>
      <c r="J4682">
        <f t="shared" ca="1" si="2489"/>
        <v>1889996</v>
      </c>
      <c r="K4682">
        <f ca="1">VLOOKUP(D4682,PRC!$A$1:$C$21,3,0)*E4682</f>
        <v>882000</v>
      </c>
      <c r="L4682">
        <f t="shared" ca="1" si="2490"/>
        <v>210000</v>
      </c>
      <c r="M4682">
        <f t="shared" ca="1" si="2491"/>
        <v>21000</v>
      </c>
      <c r="N4682">
        <f t="shared" ca="1" si="2492"/>
        <v>231000</v>
      </c>
      <c r="O4682">
        <f t="shared" ca="1" si="2493"/>
        <v>168000</v>
      </c>
      <c r="P4682">
        <f t="shared" ca="1" si="2509"/>
        <v>377996</v>
      </c>
      <c r="Q4682">
        <f ca="1">IF(P4682&gt;0,1,0)</f>
        <v>1</v>
      </c>
      <c r="R4682">
        <f t="shared" ca="1" si="2494"/>
        <v>10</v>
      </c>
      <c r="S4682">
        <f t="shared" ca="1" si="2495"/>
        <v>10</v>
      </c>
      <c r="T4682">
        <f t="shared" ca="1" si="2496"/>
        <v>1</v>
      </c>
      <c r="U4682">
        <f t="shared" ca="1" si="2497"/>
        <v>11</v>
      </c>
      <c r="V4682">
        <f t="shared" ca="1" si="2498"/>
        <v>8</v>
      </c>
      <c r="X4682">
        <f t="shared" si="2500"/>
        <v>4682</v>
      </c>
      <c r="Y4682">
        <f t="shared" si="2501"/>
        <v>4452</v>
      </c>
      <c r="Z4682">
        <f t="shared" si="2502"/>
        <v>4453</v>
      </c>
      <c r="AA4682">
        <f t="shared" si="2499"/>
        <v>4951</v>
      </c>
      <c r="AB4682">
        <f t="shared" si="2511"/>
        <v>500</v>
      </c>
      <c r="AM4682" t="str">
        <f t="shared" si="2512"/>
        <v>201905LP</v>
      </c>
      <c r="AN4682">
        <f t="shared" ca="1" si="2507"/>
        <v>10.000190476190474</v>
      </c>
      <c r="AO4682">
        <f t="shared" ca="1" si="2508"/>
        <v>10</v>
      </c>
      <c r="AP4682">
        <f t="shared" ca="1" si="2513"/>
        <v>1</v>
      </c>
      <c r="AQ4682">
        <f t="shared" ca="1" si="2514"/>
        <v>11</v>
      </c>
      <c r="AR4682">
        <f t="shared" ca="1" si="2515"/>
        <v>8</v>
      </c>
      <c r="AS4682">
        <f ca="1">P4682/J4682</f>
        <v>0.19999830687472356</v>
      </c>
    </row>
    <row r="4683" spans="1:45" x14ac:dyDescent="0.4">
      <c r="A4683">
        <f t="shared" si="2510"/>
        <v>201905</v>
      </c>
      <c r="B4683" t="s">
        <v>759</v>
      </c>
      <c r="C4683" t="s">
        <v>647</v>
      </c>
      <c r="D4683" t="str">
        <f t="shared" ca="1" si="2506"/>
        <v>I119</v>
      </c>
      <c r="E4683">
        <f t="shared" ca="1" si="2487"/>
        <v>10</v>
      </c>
      <c r="F4683">
        <f t="shared" ca="1" si="2488"/>
        <v>5</v>
      </c>
      <c r="G4683" t="str">
        <f t="shared" ca="1" si="2503"/>
        <v>S10</v>
      </c>
      <c r="H4683" t="str">
        <f t="shared" ca="1" si="2504"/>
        <v>S107</v>
      </c>
      <c r="I4683">
        <f ca="1">VLOOKUP(D4683,PRC!$A$2:$B$21,2,0)*E4683</f>
        <v>950000</v>
      </c>
      <c r="J4683">
        <f t="shared" ca="1" si="2489"/>
        <v>902496</v>
      </c>
      <c r="K4683">
        <f ca="1">VLOOKUP(D4683,PRC!$A$1:$C$21,3,0)*E4683</f>
        <v>456000</v>
      </c>
      <c r="L4683">
        <f t="shared" ca="1" si="2490"/>
        <v>114000</v>
      </c>
      <c r="M4683">
        <f t="shared" ca="1" si="2491"/>
        <v>10000</v>
      </c>
      <c r="N4683">
        <f t="shared" ca="1" si="2492"/>
        <v>105000</v>
      </c>
      <c r="O4683">
        <f t="shared" ca="1" si="2493"/>
        <v>67000</v>
      </c>
      <c r="P4683">
        <f t="shared" ca="1" si="2509"/>
        <v>150496</v>
      </c>
      <c r="Q4683">
        <f ca="1">IF(P4683&gt;0,1,0)</f>
        <v>1</v>
      </c>
      <c r="R4683">
        <f t="shared" ca="1" si="2494"/>
        <v>5</v>
      </c>
      <c r="S4683">
        <f t="shared" ca="1" si="2495"/>
        <v>12</v>
      </c>
      <c r="T4683">
        <f t="shared" ca="1" si="2496"/>
        <v>1</v>
      </c>
      <c r="U4683">
        <f t="shared" ca="1" si="2497"/>
        <v>11</v>
      </c>
      <c r="V4683">
        <f t="shared" ca="1" si="2498"/>
        <v>7</v>
      </c>
      <c r="X4683">
        <f t="shared" si="2500"/>
        <v>4683</v>
      </c>
      <c r="Y4683">
        <f t="shared" si="2501"/>
        <v>4452</v>
      </c>
      <c r="Z4683">
        <f t="shared" si="2502"/>
        <v>4453</v>
      </c>
      <c r="AA4683">
        <f t="shared" si="2499"/>
        <v>4951</v>
      </c>
      <c r="AB4683">
        <f t="shared" si="2511"/>
        <v>500</v>
      </c>
      <c r="AM4683" t="str">
        <f t="shared" si="2512"/>
        <v>201905LP</v>
      </c>
      <c r="AN4683">
        <f t="shared" ca="1" si="2507"/>
        <v>5.0004210526315767</v>
      </c>
      <c r="AO4683">
        <f t="shared" ca="1" si="2508"/>
        <v>12</v>
      </c>
      <c r="AP4683">
        <f t="shared" ca="1" si="2513"/>
        <v>1.0526315789473684</v>
      </c>
      <c r="AQ4683">
        <f t="shared" ca="1" si="2514"/>
        <v>11.052631578947368</v>
      </c>
      <c r="AR4683">
        <f t="shared" ca="1" si="2515"/>
        <v>7.052631578947369</v>
      </c>
      <c r="AS4683">
        <f ca="1">P4683/J4683</f>
        <v>0.16675530971882424</v>
      </c>
    </row>
    <row r="4684" spans="1:45" x14ac:dyDescent="0.4">
      <c r="A4684">
        <f t="shared" si="2510"/>
        <v>201905</v>
      </c>
      <c r="B4684" t="s">
        <v>760</v>
      </c>
      <c r="C4684" t="s">
        <v>647</v>
      </c>
      <c r="D4684" t="str">
        <f t="shared" ca="1" si="2506"/>
        <v>I114</v>
      </c>
      <c r="E4684">
        <f t="shared" ca="1" si="2487"/>
        <v>16</v>
      </c>
      <c r="F4684">
        <f t="shared" ca="1" si="2488"/>
        <v>9</v>
      </c>
      <c r="G4684" t="str">
        <f t="shared" ca="1" si="2503"/>
        <v>S10</v>
      </c>
      <c r="H4684" t="str">
        <f t="shared" ca="1" si="2504"/>
        <v>S104</v>
      </c>
      <c r="I4684">
        <f ca="1">VLOOKUP(D4684,PRC!$A$2:$B$21,2,0)*E4684</f>
        <v>3840000</v>
      </c>
      <c r="J4684">
        <f t="shared" ca="1" si="2489"/>
        <v>3647996</v>
      </c>
      <c r="K4684">
        <f ca="1">VLOOKUP(D4684,PRC!$A$1:$C$21,3,0)*E4684</f>
        <v>2227200</v>
      </c>
      <c r="L4684">
        <f t="shared" ca="1" si="2490"/>
        <v>576000</v>
      </c>
      <c r="M4684">
        <f t="shared" ca="1" si="2491"/>
        <v>115000</v>
      </c>
      <c r="N4684">
        <f t="shared" ca="1" si="2492"/>
        <v>768000</v>
      </c>
      <c r="O4684">
        <f t="shared" ca="1" si="2493"/>
        <v>346000</v>
      </c>
      <c r="P4684">
        <f t="shared" ca="1" si="2509"/>
        <v>-384204</v>
      </c>
      <c r="Q4684">
        <f ca="1">IF(P4684&gt;0,1,0)</f>
        <v>0</v>
      </c>
      <c r="R4684">
        <f t="shared" ca="1" si="2494"/>
        <v>5</v>
      </c>
      <c r="S4684">
        <f t="shared" ca="1" si="2495"/>
        <v>15</v>
      </c>
      <c r="T4684">
        <f t="shared" ca="1" si="2496"/>
        <v>3</v>
      </c>
      <c r="U4684">
        <f t="shared" ca="1" si="2497"/>
        <v>20</v>
      </c>
      <c r="V4684">
        <f t="shared" ca="1" si="2498"/>
        <v>9</v>
      </c>
      <c r="X4684">
        <f t="shared" si="2500"/>
        <v>4684</v>
      </c>
      <c r="Y4684">
        <f t="shared" si="2501"/>
        <v>4452</v>
      </c>
      <c r="Z4684">
        <f t="shared" si="2502"/>
        <v>4453</v>
      </c>
      <c r="AA4684">
        <f t="shared" si="2499"/>
        <v>4951</v>
      </c>
      <c r="AB4684">
        <f t="shared" si="2511"/>
        <v>500</v>
      </c>
      <c r="AM4684" t="str">
        <f t="shared" si="2512"/>
        <v>201905LP</v>
      </c>
      <c r="AN4684">
        <f t="shared" ca="1" si="2507"/>
        <v>5.000104166666663</v>
      </c>
      <c r="AO4684">
        <f t="shared" ca="1" si="2508"/>
        <v>15</v>
      </c>
      <c r="AP4684">
        <f t="shared" ca="1" si="2513"/>
        <v>2.994791666666667</v>
      </c>
      <c r="AQ4684">
        <f t="shared" ca="1" si="2514"/>
        <v>20</v>
      </c>
      <c r="AR4684">
        <f t="shared" ca="1" si="2515"/>
        <v>9.0104166666666661</v>
      </c>
      <c r="AS4684">
        <f ca="1">P4684/J4684</f>
        <v>-0.10531919442894126</v>
      </c>
    </row>
    <row r="4685" spans="1:45" x14ac:dyDescent="0.4">
      <c r="A4685">
        <f t="shared" si="2510"/>
        <v>201905</v>
      </c>
      <c r="B4685" t="s">
        <v>761</v>
      </c>
      <c r="C4685" t="s">
        <v>647</v>
      </c>
      <c r="D4685" t="str">
        <f t="shared" ca="1" si="2506"/>
        <v>I114</v>
      </c>
      <c r="E4685">
        <f t="shared" ca="1" si="2487"/>
        <v>22</v>
      </c>
      <c r="F4685">
        <f t="shared" ca="1" si="2488"/>
        <v>8</v>
      </c>
      <c r="G4685" t="str">
        <f t="shared" ca="1" si="2503"/>
        <v>S10</v>
      </c>
      <c r="H4685" t="str">
        <f t="shared" ca="1" si="2504"/>
        <v>S101</v>
      </c>
      <c r="I4685">
        <f ca="1">VLOOKUP(D4685,PRC!$A$2:$B$21,2,0)*E4685</f>
        <v>5280000</v>
      </c>
      <c r="J4685">
        <f t="shared" ca="1" si="2489"/>
        <v>4910396</v>
      </c>
      <c r="K4685">
        <f ca="1">VLOOKUP(D4685,PRC!$A$1:$C$21,3,0)*E4685</f>
        <v>3062400</v>
      </c>
      <c r="L4685">
        <f t="shared" ca="1" si="2490"/>
        <v>634000</v>
      </c>
      <c r="M4685">
        <f t="shared" ca="1" si="2491"/>
        <v>158000</v>
      </c>
      <c r="N4685">
        <f t="shared" ca="1" si="2492"/>
        <v>950000</v>
      </c>
      <c r="O4685">
        <f t="shared" ca="1" si="2493"/>
        <v>475000</v>
      </c>
      <c r="P4685">
        <f t="shared" ca="1" si="2509"/>
        <v>-369004</v>
      </c>
      <c r="Q4685">
        <f ca="1">IF(P4685&gt;0,1,0)</f>
        <v>0</v>
      </c>
      <c r="R4685">
        <f t="shared" ca="1" si="2494"/>
        <v>7</v>
      </c>
      <c r="S4685">
        <f t="shared" ca="1" si="2495"/>
        <v>12</v>
      </c>
      <c r="T4685">
        <f t="shared" ca="1" si="2496"/>
        <v>3</v>
      </c>
      <c r="U4685">
        <f t="shared" ca="1" si="2497"/>
        <v>18</v>
      </c>
      <c r="V4685">
        <f t="shared" ca="1" si="2498"/>
        <v>9</v>
      </c>
      <c r="X4685">
        <f t="shared" si="2500"/>
        <v>4685</v>
      </c>
      <c r="Y4685">
        <f t="shared" si="2501"/>
        <v>4452</v>
      </c>
      <c r="Z4685">
        <f t="shared" si="2502"/>
        <v>4453</v>
      </c>
      <c r="AA4685">
        <f t="shared" si="2499"/>
        <v>4951</v>
      </c>
      <c r="AB4685">
        <f t="shared" si="2511"/>
        <v>500</v>
      </c>
      <c r="AM4685" t="str">
        <f t="shared" si="2512"/>
        <v>201905LP</v>
      </c>
      <c r="AN4685">
        <f t="shared" ca="1" si="2507"/>
        <v>7.0000757575757522</v>
      </c>
      <c r="AO4685">
        <f t="shared" ca="1" si="2508"/>
        <v>12.007575757575758</v>
      </c>
      <c r="AP4685">
        <f t="shared" ca="1" si="2513"/>
        <v>2.9924242424242422</v>
      </c>
      <c r="AQ4685">
        <f t="shared" ca="1" si="2514"/>
        <v>17.992424242424242</v>
      </c>
      <c r="AR4685">
        <f t="shared" ca="1" si="2515"/>
        <v>8.9962121212121211</v>
      </c>
      <c r="AS4685">
        <f ca="1">P4685/J4685</f>
        <v>-7.5147503378546254E-2</v>
      </c>
    </row>
    <row r="4686" spans="1:45" x14ac:dyDescent="0.4">
      <c r="A4686">
        <f t="shared" si="2510"/>
        <v>201905</v>
      </c>
      <c r="B4686" t="s">
        <v>762</v>
      </c>
      <c r="C4686" t="s">
        <v>647</v>
      </c>
      <c r="D4686" t="str">
        <f t="shared" ca="1" si="2506"/>
        <v>I102</v>
      </c>
      <c r="E4686">
        <f t="shared" ca="1" si="2487"/>
        <v>17</v>
      </c>
      <c r="F4686">
        <f t="shared" ca="1" si="2488"/>
        <v>7</v>
      </c>
      <c r="G4686" t="str">
        <f t="shared" ca="1" si="2503"/>
        <v>S10</v>
      </c>
      <c r="H4686" t="str">
        <f t="shared" ca="1" si="2504"/>
        <v>S106</v>
      </c>
      <c r="I4686">
        <f ca="1">VLOOKUP(D4686,PRC!$A$2:$B$21,2,0)*E4686</f>
        <v>680000</v>
      </c>
      <c r="J4686">
        <f t="shared" ca="1" si="2489"/>
        <v>618796</v>
      </c>
      <c r="K4686">
        <f ca="1">VLOOKUP(D4686,PRC!$A$1:$C$21,3,0)*E4686</f>
        <v>319600</v>
      </c>
      <c r="L4686">
        <f t="shared" ca="1" si="2490"/>
        <v>102000</v>
      </c>
      <c r="M4686">
        <f t="shared" ca="1" si="2491"/>
        <v>7000</v>
      </c>
      <c r="N4686">
        <f t="shared" ca="1" si="2492"/>
        <v>129000</v>
      </c>
      <c r="O4686">
        <f t="shared" ca="1" si="2493"/>
        <v>34000</v>
      </c>
      <c r="P4686">
        <f t="shared" ca="1" si="2509"/>
        <v>27196</v>
      </c>
      <c r="Q4686">
        <f ca="1">IF(P4686&gt;0,1,0)</f>
        <v>1</v>
      </c>
      <c r="R4686">
        <f t="shared" ca="1" si="2494"/>
        <v>9</v>
      </c>
      <c r="S4686">
        <f t="shared" ca="1" si="2495"/>
        <v>15</v>
      </c>
      <c r="T4686">
        <f t="shared" ca="1" si="2496"/>
        <v>1</v>
      </c>
      <c r="U4686">
        <f t="shared" ca="1" si="2497"/>
        <v>19</v>
      </c>
      <c r="V4686">
        <f t="shared" ca="1" si="2498"/>
        <v>5</v>
      </c>
      <c r="X4686">
        <f t="shared" si="2500"/>
        <v>4686</v>
      </c>
      <c r="Y4686">
        <f t="shared" si="2501"/>
        <v>4452</v>
      </c>
      <c r="Z4686">
        <f t="shared" si="2502"/>
        <v>4453</v>
      </c>
      <c r="AA4686">
        <f t="shared" si="2499"/>
        <v>4951</v>
      </c>
      <c r="AB4686">
        <f t="shared" si="2511"/>
        <v>500</v>
      </c>
      <c r="AM4686" t="str">
        <f t="shared" si="2512"/>
        <v>201905LP</v>
      </c>
      <c r="AN4686">
        <f t="shared" ca="1" si="2507"/>
        <v>9.0005882352941153</v>
      </c>
      <c r="AO4686">
        <f t="shared" ca="1" si="2508"/>
        <v>15</v>
      </c>
      <c r="AP4686">
        <f t="shared" ca="1" si="2513"/>
        <v>1.0294117647058822</v>
      </c>
      <c r="AQ4686">
        <f t="shared" ca="1" si="2514"/>
        <v>18.970588235294116</v>
      </c>
      <c r="AR4686">
        <f t="shared" ca="1" si="2515"/>
        <v>5</v>
      </c>
      <c r="AS4686">
        <f ca="1">P4686/J4686</f>
        <v>4.3949863929307879E-2</v>
      </c>
    </row>
    <row r="4687" spans="1:45" x14ac:dyDescent="0.4">
      <c r="A4687">
        <f t="shared" si="2510"/>
        <v>201905</v>
      </c>
      <c r="B4687" t="s">
        <v>763</v>
      </c>
      <c r="C4687" t="s">
        <v>647</v>
      </c>
      <c r="D4687" t="str">
        <f t="shared" ca="1" si="2506"/>
        <v>I110</v>
      </c>
      <c r="E4687">
        <f t="shared" ca="1" si="2487"/>
        <v>19</v>
      </c>
      <c r="F4687">
        <f t="shared" ca="1" si="2488"/>
        <v>8</v>
      </c>
      <c r="G4687" t="str">
        <f t="shared" ca="1" si="2503"/>
        <v>S10</v>
      </c>
      <c r="H4687" t="str">
        <f t="shared" ca="1" si="2504"/>
        <v>S104</v>
      </c>
      <c r="I4687">
        <f ca="1">VLOOKUP(D4687,PRC!$A$2:$B$21,2,0)*E4687</f>
        <v>5700000</v>
      </c>
      <c r="J4687">
        <f t="shared" ca="1" si="2489"/>
        <v>5357996</v>
      </c>
      <c r="K4687">
        <f ca="1">VLOOKUP(D4687,PRC!$A$1:$C$21,3,0)*E4687</f>
        <v>2622000</v>
      </c>
      <c r="L4687">
        <f t="shared" ca="1" si="2490"/>
        <v>855000</v>
      </c>
      <c r="M4687">
        <f t="shared" ca="1" si="2491"/>
        <v>171000</v>
      </c>
      <c r="N4687">
        <f t="shared" ca="1" si="2492"/>
        <v>570000</v>
      </c>
      <c r="O4687">
        <f t="shared" ca="1" si="2493"/>
        <v>513000</v>
      </c>
      <c r="P4687">
        <f t="shared" ca="1" si="2509"/>
        <v>626996</v>
      </c>
      <c r="Q4687">
        <f ca="1">IF(P4687&gt;0,1,0)</f>
        <v>1</v>
      </c>
      <c r="R4687">
        <f t="shared" ca="1" si="2494"/>
        <v>6</v>
      </c>
      <c r="S4687">
        <f t="shared" ca="1" si="2495"/>
        <v>15</v>
      </c>
      <c r="T4687">
        <f t="shared" ca="1" si="2496"/>
        <v>3</v>
      </c>
      <c r="U4687">
        <f t="shared" ca="1" si="2497"/>
        <v>10</v>
      </c>
      <c r="V4687">
        <f t="shared" ca="1" si="2498"/>
        <v>9</v>
      </c>
      <c r="X4687">
        <f t="shared" si="2500"/>
        <v>4687</v>
      </c>
      <c r="Y4687">
        <f t="shared" si="2501"/>
        <v>4452</v>
      </c>
      <c r="Z4687">
        <f t="shared" si="2502"/>
        <v>4453</v>
      </c>
      <c r="AA4687">
        <f t="shared" si="2499"/>
        <v>4951</v>
      </c>
      <c r="AB4687">
        <f t="shared" si="2511"/>
        <v>500</v>
      </c>
      <c r="AM4687" t="str">
        <f t="shared" si="2512"/>
        <v>201905LP</v>
      </c>
      <c r="AN4687">
        <f t="shared" ca="1" si="2507"/>
        <v>6.0000701754385988</v>
      </c>
      <c r="AO4687">
        <f t="shared" ca="1" si="2508"/>
        <v>15</v>
      </c>
      <c r="AP4687">
        <f t="shared" ca="1" si="2513"/>
        <v>3</v>
      </c>
      <c r="AQ4687">
        <f t="shared" ca="1" si="2514"/>
        <v>10</v>
      </c>
      <c r="AR4687">
        <f t="shared" ca="1" si="2515"/>
        <v>9</v>
      </c>
      <c r="AS4687">
        <f ca="1">P4687/J4687</f>
        <v>0.11702061740994207</v>
      </c>
    </row>
    <row r="4688" spans="1:45" x14ac:dyDescent="0.4">
      <c r="A4688">
        <f t="shared" si="2510"/>
        <v>201905</v>
      </c>
      <c r="B4688" t="s">
        <v>764</v>
      </c>
      <c r="C4688" t="s">
        <v>647</v>
      </c>
      <c r="D4688" t="str">
        <f t="shared" ca="1" si="2506"/>
        <v>I109</v>
      </c>
      <c r="E4688">
        <f t="shared" ca="1" si="2487"/>
        <v>21</v>
      </c>
      <c r="F4688">
        <f t="shared" ca="1" si="2488"/>
        <v>5</v>
      </c>
      <c r="G4688" t="str">
        <f t="shared" ca="1" si="2503"/>
        <v>S11</v>
      </c>
      <c r="H4688" t="str">
        <f t="shared" ca="1" si="2504"/>
        <v>S112</v>
      </c>
      <c r="I4688">
        <f ca="1">VLOOKUP(D4688,PRC!$A$2:$B$21,2,0)*E4688</f>
        <v>10500000</v>
      </c>
      <c r="J4688">
        <f t="shared" ca="1" si="2489"/>
        <v>9659996</v>
      </c>
      <c r="K4688">
        <f ca="1">VLOOKUP(D4688,PRC!$A$1:$C$21,3,0)*E4688</f>
        <v>4200000</v>
      </c>
      <c r="L4688">
        <f t="shared" ca="1" si="2490"/>
        <v>1155000</v>
      </c>
      <c r="M4688">
        <f t="shared" ca="1" si="2491"/>
        <v>210000</v>
      </c>
      <c r="N4688">
        <f t="shared" ca="1" si="2492"/>
        <v>1680000</v>
      </c>
      <c r="O4688">
        <f t="shared" ca="1" si="2493"/>
        <v>735000</v>
      </c>
      <c r="P4688">
        <f t="shared" ca="1" si="2509"/>
        <v>1679996</v>
      </c>
      <c r="Q4688">
        <f ca="1">IF(P4688&gt;0,1,0)</f>
        <v>1</v>
      </c>
      <c r="R4688">
        <f t="shared" ca="1" si="2494"/>
        <v>8</v>
      </c>
      <c r="S4688">
        <f t="shared" ca="1" si="2495"/>
        <v>11</v>
      </c>
      <c r="T4688">
        <f t="shared" ca="1" si="2496"/>
        <v>2</v>
      </c>
      <c r="U4688">
        <f t="shared" ca="1" si="2497"/>
        <v>16</v>
      </c>
      <c r="V4688">
        <f t="shared" ca="1" si="2498"/>
        <v>7</v>
      </c>
      <c r="X4688">
        <f t="shared" si="2500"/>
        <v>4688</v>
      </c>
      <c r="Y4688">
        <f t="shared" si="2501"/>
        <v>4452</v>
      </c>
      <c r="Z4688">
        <f t="shared" si="2502"/>
        <v>4453</v>
      </c>
      <c r="AA4688">
        <f t="shared" si="2499"/>
        <v>4951</v>
      </c>
      <c r="AB4688">
        <f t="shared" si="2511"/>
        <v>500</v>
      </c>
      <c r="AM4688" t="str">
        <f t="shared" si="2512"/>
        <v>201905LP</v>
      </c>
      <c r="AN4688">
        <f t="shared" ca="1" si="2507"/>
        <v>8.000038095238093</v>
      </c>
      <c r="AO4688">
        <f t="shared" ca="1" si="2508"/>
        <v>11</v>
      </c>
      <c r="AP4688">
        <f t="shared" ca="1" si="2513"/>
        <v>2</v>
      </c>
      <c r="AQ4688">
        <f t="shared" ca="1" si="2514"/>
        <v>16</v>
      </c>
      <c r="AR4688">
        <f t="shared" ca="1" si="2515"/>
        <v>7.0000000000000009</v>
      </c>
      <c r="AS4688">
        <f ca="1">P4688/J4688</f>
        <v>0.17391270141312687</v>
      </c>
    </row>
    <row r="4689" spans="1:45" x14ac:dyDescent="0.4">
      <c r="A4689">
        <f t="shared" si="2510"/>
        <v>201905</v>
      </c>
      <c r="B4689" t="s">
        <v>765</v>
      </c>
      <c r="C4689" t="s">
        <v>647</v>
      </c>
      <c r="D4689" t="str">
        <f t="shared" ca="1" si="2506"/>
        <v>I120</v>
      </c>
      <c r="E4689">
        <f t="shared" ca="1" si="2487"/>
        <v>29</v>
      </c>
      <c r="F4689">
        <f t="shared" ca="1" si="2488"/>
        <v>7</v>
      </c>
      <c r="G4689" t="str">
        <f t="shared" ca="1" si="2503"/>
        <v>S10</v>
      </c>
      <c r="H4689" t="str">
        <f t="shared" ca="1" si="2504"/>
        <v>S102</v>
      </c>
      <c r="I4689">
        <f ca="1">VLOOKUP(D4689,PRC!$A$2:$B$21,2,0)*E4689</f>
        <v>124700000</v>
      </c>
      <c r="J4689">
        <f t="shared" ca="1" si="2489"/>
        <v>114723996</v>
      </c>
      <c r="K4689">
        <f ca="1">VLOOKUP(D4689,PRC!$A$1:$C$21,3,0)*E4689</f>
        <v>56115000</v>
      </c>
      <c r="L4689">
        <f t="shared" ca="1" si="2490"/>
        <v>14964000</v>
      </c>
      <c r="M4689">
        <f t="shared" ca="1" si="2491"/>
        <v>2494000</v>
      </c>
      <c r="N4689">
        <f t="shared" ca="1" si="2492"/>
        <v>19952000</v>
      </c>
      <c r="O4689">
        <f t="shared" ca="1" si="2493"/>
        <v>12470000</v>
      </c>
      <c r="P4689">
        <f t="shared" ca="1" si="2509"/>
        <v>8728996</v>
      </c>
      <c r="Q4689">
        <f ca="1">IF(P4689&gt;0,1,0)</f>
        <v>1</v>
      </c>
      <c r="R4689">
        <f t="shared" ca="1" si="2494"/>
        <v>8</v>
      </c>
      <c r="S4689">
        <f t="shared" ca="1" si="2495"/>
        <v>12</v>
      </c>
      <c r="T4689">
        <f t="shared" ca="1" si="2496"/>
        <v>2</v>
      </c>
      <c r="U4689">
        <f t="shared" ca="1" si="2497"/>
        <v>16</v>
      </c>
      <c r="V4689">
        <f t="shared" ca="1" si="2498"/>
        <v>10</v>
      </c>
      <c r="X4689">
        <f t="shared" si="2500"/>
        <v>4689</v>
      </c>
      <c r="Y4689">
        <f t="shared" si="2501"/>
        <v>4452</v>
      </c>
      <c r="Z4689">
        <f t="shared" si="2502"/>
        <v>4453</v>
      </c>
      <c r="AA4689">
        <f t="shared" si="2499"/>
        <v>4951</v>
      </c>
      <c r="AB4689">
        <f t="shared" si="2511"/>
        <v>500</v>
      </c>
      <c r="AM4689" t="str">
        <f t="shared" si="2512"/>
        <v>201905LP</v>
      </c>
      <c r="AN4689">
        <f t="shared" ca="1" si="2507"/>
        <v>8.0000032076984802</v>
      </c>
      <c r="AO4689">
        <f t="shared" ca="1" si="2508"/>
        <v>12</v>
      </c>
      <c r="AP4689">
        <f t="shared" ca="1" si="2513"/>
        <v>2</v>
      </c>
      <c r="AQ4689">
        <f t="shared" ca="1" si="2514"/>
        <v>16</v>
      </c>
      <c r="AR4689">
        <f t="shared" ca="1" si="2515"/>
        <v>10</v>
      </c>
      <c r="AS4689">
        <f ca="1">P4689/J4689</f>
        <v>7.6086924308319939E-2</v>
      </c>
    </row>
    <row r="4690" spans="1:45" x14ac:dyDescent="0.4">
      <c r="A4690">
        <f t="shared" si="2510"/>
        <v>201905</v>
      </c>
      <c r="B4690" t="s">
        <v>766</v>
      </c>
      <c r="C4690" t="s">
        <v>647</v>
      </c>
      <c r="D4690" t="str">
        <f t="shared" ca="1" si="2506"/>
        <v>I120</v>
      </c>
      <c r="E4690">
        <f t="shared" ca="1" si="2487"/>
        <v>13</v>
      </c>
      <c r="F4690">
        <f t="shared" ca="1" si="2488"/>
        <v>5</v>
      </c>
      <c r="G4690" t="str">
        <f t="shared" ca="1" si="2503"/>
        <v>S11</v>
      </c>
      <c r="H4690" t="str">
        <f t="shared" ca="1" si="2504"/>
        <v>S113</v>
      </c>
      <c r="I4690">
        <f ca="1">VLOOKUP(D4690,PRC!$A$2:$B$21,2,0)*E4690</f>
        <v>55900000</v>
      </c>
      <c r="J4690">
        <f t="shared" ca="1" si="2489"/>
        <v>52545996</v>
      </c>
      <c r="K4690">
        <f ca="1">VLOOKUP(D4690,PRC!$A$1:$C$21,3,0)*E4690</f>
        <v>25155000</v>
      </c>
      <c r="L4690">
        <f t="shared" ca="1" si="2490"/>
        <v>5590000</v>
      </c>
      <c r="M4690">
        <f t="shared" ca="1" si="2491"/>
        <v>1118000</v>
      </c>
      <c r="N4690">
        <f t="shared" ca="1" si="2492"/>
        <v>7826000</v>
      </c>
      <c r="O4690">
        <f t="shared" ca="1" si="2493"/>
        <v>2795000</v>
      </c>
      <c r="P4690">
        <f t="shared" ca="1" si="2509"/>
        <v>10061996</v>
      </c>
      <c r="Q4690">
        <f ca="1">IF(P4690&gt;0,1,0)</f>
        <v>1</v>
      </c>
      <c r="R4690">
        <f t="shared" ca="1" si="2494"/>
        <v>6</v>
      </c>
      <c r="S4690">
        <f t="shared" ca="1" si="2495"/>
        <v>10</v>
      </c>
      <c r="T4690">
        <f t="shared" ca="1" si="2496"/>
        <v>2</v>
      </c>
      <c r="U4690">
        <f t="shared" ca="1" si="2497"/>
        <v>14</v>
      </c>
      <c r="V4690">
        <f t="shared" ca="1" si="2498"/>
        <v>5</v>
      </c>
      <c r="X4690">
        <f t="shared" si="2500"/>
        <v>4690</v>
      </c>
      <c r="Y4690">
        <f t="shared" si="2501"/>
        <v>4452</v>
      </c>
      <c r="Z4690">
        <f t="shared" si="2502"/>
        <v>4453</v>
      </c>
      <c r="AA4690">
        <f t="shared" si="2499"/>
        <v>4951</v>
      </c>
      <c r="AB4690">
        <f t="shared" si="2511"/>
        <v>500</v>
      </c>
      <c r="AM4690" t="str">
        <f t="shared" si="2512"/>
        <v>201905LP</v>
      </c>
      <c r="AN4690">
        <f t="shared" ca="1" si="2507"/>
        <v>6.0000071556350676</v>
      </c>
      <c r="AO4690">
        <f t="shared" ca="1" si="2508"/>
        <v>10</v>
      </c>
      <c r="AP4690">
        <f t="shared" ca="1" si="2513"/>
        <v>2</v>
      </c>
      <c r="AQ4690">
        <f t="shared" ca="1" si="2514"/>
        <v>14.000000000000002</v>
      </c>
      <c r="AR4690">
        <f t="shared" ca="1" si="2515"/>
        <v>5</v>
      </c>
      <c r="AS4690">
        <f ca="1">P4690/J4690</f>
        <v>0.19148930015523924</v>
      </c>
    </row>
    <row r="4691" spans="1:45" x14ac:dyDescent="0.4">
      <c r="A4691">
        <f t="shared" si="2510"/>
        <v>201905</v>
      </c>
      <c r="B4691" t="s">
        <v>767</v>
      </c>
      <c r="C4691" t="s">
        <v>647</v>
      </c>
      <c r="D4691" t="str">
        <f t="shared" ca="1" si="2506"/>
        <v>I117</v>
      </c>
      <c r="E4691">
        <f t="shared" ca="1" si="2487"/>
        <v>29</v>
      </c>
      <c r="F4691">
        <f t="shared" ca="1" si="2488"/>
        <v>7</v>
      </c>
      <c r="G4691" t="str">
        <f t="shared" ca="1" si="2503"/>
        <v>S11</v>
      </c>
      <c r="H4691" t="str">
        <f t="shared" ca="1" si="2504"/>
        <v>S119</v>
      </c>
      <c r="I4691">
        <f ca="1">VLOOKUP(D4691,PRC!$A$2:$B$21,2,0)*E4691</f>
        <v>72500000</v>
      </c>
      <c r="J4691">
        <f t="shared" ca="1" si="2489"/>
        <v>65249996</v>
      </c>
      <c r="K4691">
        <f ca="1">VLOOKUP(D4691,PRC!$A$1:$C$21,3,0)*E4691</f>
        <v>33350000</v>
      </c>
      <c r="L4691">
        <f t="shared" ca="1" si="2490"/>
        <v>10150000</v>
      </c>
      <c r="M4691">
        <f t="shared" ca="1" si="2491"/>
        <v>2175000</v>
      </c>
      <c r="N4691">
        <f t="shared" ca="1" si="2492"/>
        <v>12325000</v>
      </c>
      <c r="O4691">
        <f t="shared" ca="1" si="2493"/>
        <v>7250000</v>
      </c>
      <c r="P4691">
        <f t="shared" ca="1" si="2509"/>
        <v>-4</v>
      </c>
      <c r="Q4691">
        <f ca="1">IF(P4691&gt;0,1,0)</f>
        <v>0</v>
      </c>
      <c r="R4691">
        <f t="shared" ca="1" si="2494"/>
        <v>10</v>
      </c>
      <c r="S4691">
        <f t="shared" ca="1" si="2495"/>
        <v>14</v>
      </c>
      <c r="T4691">
        <f t="shared" ca="1" si="2496"/>
        <v>3</v>
      </c>
      <c r="U4691">
        <f t="shared" ca="1" si="2497"/>
        <v>17</v>
      </c>
      <c r="V4691">
        <f t="shared" ca="1" si="2498"/>
        <v>10</v>
      </c>
      <c r="X4691">
        <f t="shared" si="2500"/>
        <v>4691</v>
      </c>
      <c r="Y4691">
        <f t="shared" si="2501"/>
        <v>4452</v>
      </c>
      <c r="Z4691">
        <f t="shared" si="2502"/>
        <v>4453</v>
      </c>
      <c r="AA4691">
        <f t="shared" si="2499"/>
        <v>4951</v>
      </c>
      <c r="AB4691">
        <f t="shared" si="2511"/>
        <v>500</v>
      </c>
      <c r="AM4691" t="str">
        <f t="shared" si="2512"/>
        <v>201905LP</v>
      </c>
      <c r="AN4691">
        <f t="shared" ca="1" si="2507"/>
        <v>10.000005517241384</v>
      </c>
      <c r="AO4691">
        <f t="shared" ca="1" si="2508"/>
        <v>14.000000000000002</v>
      </c>
      <c r="AP4691">
        <f t="shared" ca="1" si="2513"/>
        <v>3</v>
      </c>
      <c r="AQ4691">
        <f t="shared" ca="1" si="2514"/>
        <v>17</v>
      </c>
      <c r="AR4691">
        <f t="shared" ca="1" si="2515"/>
        <v>10</v>
      </c>
      <c r="AS4691">
        <f ca="1">P4691/J4691</f>
        <v>-6.1302685750356218E-8</v>
      </c>
    </row>
    <row r="4692" spans="1:45" x14ac:dyDescent="0.4">
      <c r="A4692">
        <f t="shared" si="2510"/>
        <v>201905</v>
      </c>
      <c r="B4692" t="s">
        <v>768</v>
      </c>
      <c r="C4692" t="s">
        <v>647</v>
      </c>
      <c r="D4692" t="str">
        <f t="shared" ca="1" si="2506"/>
        <v>I109</v>
      </c>
      <c r="E4692">
        <f t="shared" ca="1" si="2487"/>
        <v>16</v>
      </c>
      <c r="F4692">
        <f t="shared" ca="1" si="2488"/>
        <v>7</v>
      </c>
      <c r="G4692" t="str">
        <f t="shared" ca="1" si="2503"/>
        <v>S11</v>
      </c>
      <c r="H4692" t="str">
        <f t="shared" ca="1" si="2504"/>
        <v>S114</v>
      </c>
      <c r="I4692">
        <f ca="1">VLOOKUP(D4692,PRC!$A$2:$B$21,2,0)*E4692</f>
        <v>8000000</v>
      </c>
      <c r="J4692">
        <f t="shared" ca="1" si="2489"/>
        <v>7439995.9999999991</v>
      </c>
      <c r="K4692">
        <f ca="1">VLOOKUP(D4692,PRC!$A$1:$C$21,3,0)*E4692</f>
        <v>3200000</v>
      </c>
      <c r="L4692">
        <f t="shared" ca="1" si="2490"/>
        <v>1040000</v>
      </c>
      <c r="M4692">
        <f t="shared" ca="1" si="2491"/>
        <v>240000</v>
      </c>
      <c r="N4692">
        <f t="shared" ca="1" si="2492"/>
        <v>960000</v>
      </c>
      <c r="O4692">
        <f t="shared" ca="1" si="2493"/>
        <v>720000</v>
      </c>
      <c r="P4692">
        <f t="shared" ca="1" si="2509"/>
        <v>1279995.9999999991</v>
      </c>
      <c r="Q4692">
        <f ca="1">IF(P4692&gt;0,1,0)</f>
        <v>1</v>
      </c>
      <c r="R4692">
        <f t="shared" ca="1" si="2494"/>
        <v>7</v>
      </c>
      <c r="S4692">
        <f t="shared" ca="1" si="2495"/>
        <v>13</v>
      </c>
      <c r="T4692">
        <f t="shared" ca="1" si="2496"/>
        <v>3</v>
      </c>
      <c r="U4692">
        <f t="shared" ca="1" si="2497"/>
        <v>12</v>
      </c>
      <c r="V4692">
        <f t="shared" ca="1" si="2498"/>
        <v>9</v>
      </c>
      <c r="X4692">
        <f t="shared" si="2500"/>
        <v>4692</v>
      </c>
      <c r="Y4692">
        <f t="shared" si="2501"/>
        <v>4452</v>
      </c>
      <c r="Z4692">
        <f t="shared" si="2502"/>
        <v>4453</v>
      </c>
      <c r="AA4692">
        <f t="shared" si="2499"/>
        <v>4951</v>
      </c>
      <c r="AB4692">
        <f t="shared" si="2511"/>
        <v>500</v>
      </c>
      <c r="AM4692" t="str">
        <f t="shared" si="2512"/>
        <v>201905LP</v>
      </c>
      <c r="AN4692">
        <f t="shared" ca="1" si="2507"/>
        <v>7.0000500000000132</v>
      </c>
      <c r="AO4692">
        <f t="shared" ca="1" si="2508"/>
        <v>13</v>
      </c>
      <c r="AP4692">
        <f t="shared" ca="1" si="2513"/>
        <v>3</v>
      </c>
      <c r="AQ4692">
        <f t="shared" ca="1" si="2514"/>
        <v>12</v>
      </c>
      <c r="AR4692">
        <f t="shared" ca="1" si="2515"/>
        <v>9</v>
      </c>
      <c r="AS4692">
        <f ca="1">P4692/J4692</f>
        <v>0.17204256561428249</v>
      </c>
    </row>
    <row r="4693" spans="1:45" x14ac:dyDescent="0.4">
      <c r="A4693">
        <f t="shared" si="2510"/>
        <v>201905</v>
      </c>
      <c r="B4693" t="s">
        <v>769</v>
      </c>
      <c r="C4693" t="s">
        <v>647</v>
      </c>
      <c r="D4693" t="str">
        <f t="shared" ca="1" si="2506"/>
        <v>I103</v>
      </c>
      <c r="E4693">
        <f t="shared" ca="1" si="2487"/>
        <v>29</v>
      </c>
      <c r="F4693">
        <f t="shared" ca="1" si="2488"/>
        <v>10</v>
      </c>
      <c r="G4693" t="str">
        <f t="shared" ca="1" si="2503"/>
        <v>S10</v>
      </c>
      <c r="H4693" t="str">
        <f t="shared" ca="1" si="2504"/>
        <v>S106</v>
      </c>
      <c r="I4693">
        <f ca="1">VLOOKUP(D4693,PRC!$A$2:$B$21,2,0)*E4693</f>
        <v>1450000</v>
      </c>
      <c r="J4693">
        <f t="shared" ca="1" si="2489"/>
        <v>1377496</v>
      </c>
      <c r="K4693">
        <f ca="1">VLOOKUP(D4693,PRC!$A$1:$C$21,3,0)*E4693</f>
        <v>826500</v>
      </c>
      <c r="L4693">
        <f t="shared" ca="1" si="2490"/>
        <v>145000</v>
      </c>
      <c r="M4693">
        <f t="shared" ca="1" si="2491"/>
        <v>15000</v>
      </c>
      <c r="N4693">
        <f t="shared" ca="1" si="2492"/>
        <v>174000</v>
      </c>
      <c r="O4693">
        <f t="shared" ca="1" si="2493"/>
        <v>73000</v>
      </c>
      <c r="P4693">
        <f t="shared" ca="1" si="2509"/>
        <v>143996</v>
      </c>
      <c r="Q4693">
        <f ca="1">IF(P4693&gt;0,1,0)</f>
        <v>1</v>
      </c>
      <c r="R4693">
        <f t="shared" ca="1" si="2494"/>
        <v>5</v>
      </c>
      <c r="S4693">
        <f t="shared" ca="1" si="2495"/>
        <v>10</v>
      </c>
      <c r="T4693">
        <f t="shared" ca="1" si="2496"/>
        <v>1</v>
      </c>
      <c r="U4693">
        <f t="shared" ca="1" si="2497"/>
        <v>12</v>
      </c>
      <c r="V4693">
        <f t="shared" ca="1" si="2498"/>
        <v>5</v>
      </c>
      <c r="X4693">
        <f t="shared" si="2500"/>
        <v>4693</v>
      </c>
      <c r="Y4693">
        <f t="shared" si="2501"/>
        <v>4452</v>
      </c>
      <c r="Z4693">
        <f t="shared" si="2502"/>
        <v>4453</v>
      </c>
      <c r="AA4693">
        <f t="shared" si="2499"/>
        <v>4951</v>
      </c>
      <c r="AB4693">
        <f t="shared" si="2511"/>
        <v>500</v>
      </c>
      <c r="AM4693" t="str">
        <f t="shared" si="2512"/>
        <v>201905LP</v>
      </c>
      <c r="AN4693">
        <f t="shared" ca="1" si="2507"/>
        <v>5.0002758620689702</v>
      </c>
      <c r="AO4693">
        <f t="shared" ca="1" si="2508"/>
        <v>10</v>
      </c>
      <c r="AP4693">
        <f t="shared" ca="1" si="2513"/>
        <v>1.0344827586206897</v>
      </c>
      <c r="AQ4693">
        <f t="shared" ca="1" si="2514"/>
        <v>12</v>
      </c>
      <c r="AR4693">
        <f t="shared" ca="1" si="2515"/>
        <v>5.0344827586206895</v>
      </c>
      <c r="AS4693">
        <f ca="1">P4693/J4693</f>
        <v>0.10453460481917914</v>
      </c>
    </row>
    <row r="4694" spans="1:45" x14ac:dyDescent="0.4">
      <c r="A4694">
        <f t="shared" si="2510"/>
        <v>201905</v>
      </c>
      <c r="B4694" t="s">
        <v>770</v>
      </c>
      <c r="C4694" t="s">
        <v>647</v>
      </c>
      <c r="D4694" t="str">
        <f t="shared" ca="1" si="2506"/>
        <v>I107</v>
      </c>
      <c r="E4694">
        <f t="shared" ca="1" si="2487"/>
        <v>29</v>
      </c>
      <c r="F4694">
        <f t="shared" ca="1" si="2488"/>
        <v>7</v>
      </c>
      <c r="G4694" t="str">
        <f t="shared" ca="1" si="2503"/>
        <v>S11</v>
      </c>
      <c r="H4694" t="str">
        <f t="shared" ca="1" si="2504"/>
        <v>S110</v>
      </c>
      <c r="I4694">
        <f ca="1">VLOOKUP(D4694,PRC!$A$2:$B$21,2,0)*E4694</f>
        <v>4350000</v>
      </c>
      <c r="J4694">
        <f t="shared" ca="1" si="2489"/>
        <v>4001996</v>
      </c>
      <c r="K4694">
        <f ca="1">VLOOKUP(D4694,PRC!$A$1:$C$21,3,0)*E4694</f>
        <v>2479500</v>
      </c>
      <c r="L4694">
        <f t="shared" ca="1" si="2490"/>
        <v>653000</v>
      </c>
      <c r="M4694">
        <f t="shared" ca="1" si="2491"/>
        <v>87000</v>
      </c>
      <c r="N4694">
        <f t="shared" ca="1" si="2492"/>
        <v>479000</v>
      </c>
      <c r="O4694">
        <f t="shared" ca="1" si="2493"/>
        <v>392000</v>
      </c>
      <c r="P4694">
        <f t="shared" ca="1" si="2509"/>
        <v>-88504</v>
      </c>
      <c r="Q4694">
        <f ca="1">IF(P4694&gt;0,1,0)</f>
        <v>0</v>
      </c>
      <c r="R4694">
        <f t="shared" ca="1" si="2494"/>
        <v>8</v>
      </c>
      <c r="S4694">
        <f t="shared" ca="1" si="2495"/>
        <v>15</v>
      </c>
      <c r="T4694">
        <f t="shared" ca="1" si="2496"/>
        <v>2</v>
      </c>
      <c r="U4694">
        <f t="shared" ca="1" si="2497"/>
        <v>11</v>
      </c>
      <c r="V4694">
        <f t="shared" ca="1" si="2498"/>
        <v>9</v>
      </c>
      <c r="X4694">
        <f t="shared" si="2500"/>
        <v>4694</v>
      </c>
      <c r="Y4694">
        <f t="shared" si="2501"/>
        <v>4452</v>
      </c>
      <c r="Z4694">
        <f t="shared" si="2502"/>
        <v>4453</v>
      </c>
      <c r="AA4694">
        <f t="shared" si="2499"/>
        <v>4951</v>
      </c>
      <c r="AB4694">
        <f t="shared" si="2511"/>
        <v>500</v>
      </c>
      <c r="AM4694" t="str">
        <f t="shared" si="2512"/>
        <v>201905LP</v>
      </c>
      <c r="AN4694">
        <f t="shared" ca="1" si="2507"/>
        <v>8.0000919540229916</v>
      </c>
      <c r="AO4694">
        <f t="shared" ca="1" si="2508"/>
        <v>15.011494252873565</v>
      </c>
      <c r="AP4694">
        <f t="shared" ca="1" si="2513"/>
        <v>2</v>
      </c>
      <c r="AQ4694">
        <f t="shared" ca="1" si="2514"/>
        <v>11.011494252873563</v>
      </c>
      <c r="AR4694">
        <f t="shared" ca="1" si="2515"/>
        <v>9.0114942528735629</v>
      </c>
      <c r="AS4694">
        <f ca="1">P4694/J4694</f>
        <v>-2.211496463264831E-2</v>
      </c>
    </row>
    <row r="4695" spans="1:45" x14ac:dyDescent="0.4">
      <c r="A4695">
        <f t="shared" si="2510"/>
        <v>201905</v>
      </c>
      <c r="B4695" t="s">
        <v>771</v>
      </c>
      <c r="C4695" t="s">
        <v>647</v>
      </c>
      <c r="D4695" t="str">
        <f t="shared" ca="1" si="2506"/>
        <v>I101</v>
      </c>
      <c r="E4695">
        <f t="shared" ca="1" si="2487"/>
        <v>22</v>
      </c>
      <c r="F4695">
        <f t="shared" ca="1" si="2488"/>
        <v>7</v>
      </c>
      <c r="G4695" t="str">
        <f t="shared" ca="1" si="2503"/>
        <v>S10</v>
      </c>
      <c r="H4695" t="str">
        <f t="shared" ca="1" si="2504"/>
        <v>S106</v>
      </c>
      <c r="I4695">
        <f ca="1">VLOOKUP(D4695,PRC!$A$2:$B$21,2,0)*E4695</f>
        <v>660000</v>
      </c>
      <c r="J4695">
        <f t="shared" ca="1" si="2489"/>
        <v>613796</v>
      </c>
      <c r="K4695">
        <f ca="1">VLOOKUP(D4695,PRC!$A$1:$C$21,3,0)*E4695</f>
        <v>343200</v>
      </c>
      <c r="L4695">
        <f t="shared" ca="1" si="2490"/>
        <v>86000</v>
      </c>
      <c r="M4695">
        <f t="shared" ca="1" si="2491"/>
        <v>13000</v>
      </c>
      <c r="N4695">
        <f t="shared" ca="1" si="2492"/>
        <v>125000</v>
      </c>
      <c r="O4695">
        <f t="shared" ca="1" si="2493"/>
        <v>33000</v>
      </c>
      <c r="P4695">
        <f t="shared" ca="1" si="2509"/>
        <v>13596</v>
      </c>
      <c r="Q4695">
        <f ca="1">IF(P4695&gt;0,1,0)</f>
        <v>1</v>
      </c>
      <c r="R4695">
        <f t="shared" ca="1" si="2494"/>
        <v>7</v>
      </c>
      <c r="S4695">
        <f t="shared" ca="1" si="2495"/>
        <v>13</v>
      </c>
      <c r="T4695">
        <f t="shared" ca="1" si="2496"/>
        <v>2</v>
      </c>
      <c r="U4695">
        <f t="shared" ca="1" si="2497"/>
        <v>19</v>
      </c>
      <c r="V4695">
        <f t="shared" ca="1" si="2498"/>
        <v>5</v>
      </c>
      <c r="X4695">
        <f t="shared" si="2500"/>
        <v>4695</v>
      </c>
      <c r="Y4695">
        <f t="shared" si="2501"/>
        <v>4452</v>
      </c>
      <c r="Z4695">
        <f t="shared" si="2502"/>
        <v>4453</v>
      </c>
      <c r="AA4695">
        <f t="shared" si="2499"/>
        <v>4951</v>
      </c>
      <c r="AB4695">
        <f t="shared" si="2511"/>
        <v>500</v>
      </c>
      <c r="AM4695" t="str">
        <f t="shared" si="2512"/>
        <v>201905LP</v>
      </c>
      <c r="AN4695">
        <f t="shared" ca="1" si="2507"/>
        <v>7.0006060606060627</v>
      </c>
      <c r="AO4695">
        <f t="shared" ca="1" si="2508"/>
        <v>13.030303030303031</v>
      </c>
      <c r="AP4695">
        <f t="shared" ca="1" si="2513"/>
        <v>1.9696969696969695</v>
      </c>
      <c r="AQ4695">
        <f t="shared" ca="1" si="2514"/>
        <v>18.939393939393938</v>
      </c>
      <c r="AR4695">
        <f t="shared" ca="1" si="2515"/>
        <v>5</v>
      </c>
      <c r="AS4695">
        <f ca="1">P4695/J4695</f>
        <v>2.2150681985545685E-2</v>
      </c>
    </row>
    <row r="4696" spans="1:45" x14ac:dyDescent="0.4">
      <c r="A4696">
        <f t="shared" si="2510"/>
        <v>201905</v>
      </c>
      <c r="B4696" t="s">
        <v>772</v>
      </c>
      <c r="C4696" t="s">
        <v>647</v>
      </c>
      <c r="D4696" t="str">
        <f t="shared" ca="1" si="2506"/>
        <v>I119</v>
      </c>
      <c r="E4696">
        <f t="shared" ca="1" si="2487"/>
        <v>15</v>
      </c>
      <c r="F4696">
        <f t="shared" ca="1" si="2488"/>
        <v>6</v>
      </c>
      <c r="G4696" t="str">
        <f t="shared" ca="1" si="2503"/>
        <v>S11</v>
      </c>
      <c r="H4696" t="str">
        <f t="shared" ca="1" si="2504"/>
        <v>S116</v>
      </c>
      <c r="I4696">
        <f ca="1">VLOOKUP(D4696,PRC!$A$2:$B$21,2,0)*E4696</f>
        <v>1425000</v>
      </c>
      <c r="J4696">
        <f t="shared" ca="1" si="2489"/>
        <v>1310996</v>
      </c>
      <c r="K4696">
        <f ca="1">VLOOKUP(D4696,PRC!$A$1:$C$21,3,0)*E4696</f>
        <v>684000</v>
      </c>
      <c r="L4696">
        <f t="shared" ca="1" si="2490"/>
        <v>185000</v>
      </c>
      <c r="M4696">
        <f t="shared" ca="1" si="2491"/>
        <v>29000</v>
      </c>
      <c r="N4696">
        <f t="shared" ca="1" si="2492"/>
        <v>143000</v>
      </c>
      <c r="O4696">
        <f t="shared" ca="1" si="2493"/>
        <v>100000</v>
      </c>
      <c r="P4696">
        <f t="shared" ca="1" si="2509"/>
        <v>169996</v>
      </c>
      <c r="Q4696">
        <f ca="1">IF(P4696&gt;0,1,0)</f>
        <v>1</v>
      </c>
      <c r="R4696">
        <f t="shared" ca="1" si="2494"/>
        <v>8</v>
      </c>
      <c r="S4696">
        <f t="shared" ca="1" si="2495"/>
        <v>13</v>
      </c>
      <c r="T4696">
        <f t="shared" ca="1" si="2496"/>
        <v>2</v>
      </c>
      <c r="U4696">
        <f t="shared" ca="1" si="2497"/>
        <v>10</v>
      </c>
      <c r="V4696">
        <f t="shared" ca="1" si="2498"/>
        <v>7</v>
      </c>
      <c r="X4696">
        <f t="shared" si="2500"/>
        <v>4696</v>
      </c>
      <c r="Y4696">
        <f t="shared" si="2501"/>
        <v>4452</v>
      </c>
      <c r="Z4696">
        <f t="shared" si="2502"/>
        <v>4453</v>
      </c>
      <c r="AA4696">
        <f t="shared" si="2499"/>
        <v>4951</v>
      </c>
      <c r="AB4696">
        <f t="shared" si="2511"/>
        <v>500</v>
      </c>
      <c r="AM4696" t="str">
        <f t="shared" si="2512"/>
        <v>201905LP</v>
      </c>
      <c r="AN4696">
        <f t="shared" ca="1" si="2507"/>
        <v>8.0002807017543809</v>
      </c>
      <c r="AO4696">
        <f t="shared" ca="1" si="2508"/>
        <v>12.982456140350877</v>
      </c>
      <c r="AP4696">
        <f t="shared" ca="1" si="2513"/>
        <v>2.0350877192982457</v>
      </c>
      <c r="AQ4696">
        <f t="shared" ca="1" si="2514"/>
        <v>10.035087719298245</v>
      </c>
      <c r="AR4696">
        <f t="shared" ca="1" si="2515"/>
        <v>7.0175438596491224</v>
      </c>
      <c r="AS4696">
        <f ca="1">P4696/J4696</f>
        <v>0.1296693506311232</v>
      </c>
    </row>
    <row r="4697" spans="1:45" x14ac:dyDescent="0.4">
      <c r="A4697">
        <f t="shared" si="2510"/>
        <v>201905</v>
      </c>
      <c r="B4697" t="s">
        <v>773</v>
      </c>
      <c r="C4697" t="s">
        <v>647</v>
      </c>
      <c r="D4697" t="str">
        <f t="shared" ca="1" si="2506"/>
        <v>I112</v>
      </c>
      <c r="E4697">
        <f t="shared" ca="1" si="2487"/>
        <v>17</v>
      </c>
      <c r="F4697">
        <f t="shared" ca="1" si="2488"/>
        <v>5</v>
      </c>
      <c r="G4697" t="str">
        <f t="shared" ca="1" si="2503"/>
        <v>S10</v>
      </c>
      <c r="H4697" t="str">
        <f t="shared" ca="1" si="2504"/>
        <v>S107</v>
      </c>
      <c r="I4697">
        <f ca="1">VLOOKUP(D4697,PRC!$A$2:$B$21,2,0)*E4697</f>
        <v>1105000</v>
      </c>
      <c r="J4697">
        <f t="shared" ca="1" si="2489"/>
        <v>1016596</v>
      </c>
      <c r="K4697">
        <f ca="1">VLOOKUP(D4697,PRC!$A$1:$C$21,3,0)*E4697</f>
        <v>552500</v>
      </c>
      <c r="L4697">
        <f t="shared" ca="1" si="2490"/>
        <v>122000</v>
      </c>
      <c r="M4697">
        <f t="shared" ca="1" si="2491"/>
        <v>22000</v>
      </c>
      <c r="N4697">
        <f t="shared" ca="1" si="2492"/>
        <v>111000</v>
      </c>
      <c r="O4697">
        <f t="shared" ca="1" si="2493"/>
        <v>55000</v>
      </c>
      <c r="P4697">
        <f t="shared" ca="1" si="2509"/>
        <v>154096</v>
      </c>
      <c r="Q4697">
        <f ca="1">IF(P4697&gt;0,1,0)</f>
        <v>1</v>
      </c>
      <c r="R4697">
        <f t="shared" ca="1" si="2494"/>
        <v>8</v>
      </c>
      <c r="S4697">
        <f t="shared" ca="1" si="2495"/>
        <v>11</v>
      </c>
      <c r="T4697">
        <f t="shared" ca="1" si="2496"/>
        <v>2</v>
      </c>
      <c r="U4697">
        <f t="shared" ca="1" si="2497"/>
        <v>10</v>
      </c>
      <c r="V4697">
        <f t="shared" ca="1" si="2498"/>
        <v>5</v>
      </c>
      <c r="X4697">
        <f t="shared" si="2500"/>
        <v>4697</v>
      </c>
      <c r="Y4697">
        <f t="shared" si="2501"/>
        <v>4452</v>
      </c>
      <c r="Z4697">
        <f t="shared" si="2502"/>
        <v>4453</v>
      </c>
      <c r="AA4697">
        <f t="shared" si="2499"/>
        <v>4951</v>
      </c>
      <c r="AB4697">
        <f t="shared" si="2511"/>
        <v>500</v>
      </c>
      <c r="AM4697" t="str">
        <f t="shared" si="2512"/>
        <v>201905LP</v>
      </c>
      <c r="AN4697">
        <f t="shared" ca="1" si="2507"/>
        <v>8.0003619909502213</v>
      </c>
      <c r="AO4697">
        <f t="shared" ca="1" si="2508"/>
        <v>11.040723981900452</v>
      </c>
      <c r="AP4697">
        <f t="shared" ca="1" si="2513"/>
        <v>1.9909502262443437</v>
      </c>
      <c r="AQ4697">
        <f t="shared" ca="1" si="2514"/>
        <v>10.04524886877828</v>
      </c>
      <c r="AR4697">
        <f t="shared" ca="1" si="2515"/>
        <v>4.9773755656108598</v>
      </c>
      <c r="AS4697">
        <f ca="1">P4697/J4697</f>
        <v>0.15158037214389983</v>
      </c>
    </row>
    <row r="4698" spans="1:45" x14ac:dyDescent="0.4">
      <c r="A4698">
        <f t="shared" si="2510"/>
        <v>201905</v>
      </c>
      <c r="B4698" t="s">
        <v>774</v>
      </c>
      <c r="C4698" t="s">
        <v>647</v>
      </c>
      <c r="D4698" t="str">
        <f t="shared" ca="1" si="2506"/>
        <v>I113</v>
      </c>
      <c r="E4698">
        <f t="shared" ca="1" si="2487"/>
        <v>25</v>
      </c>
      <c r="F4698">
        <f t="shared" ca="1" si="2488"/>
        <v>7</v>
      </c>
      <c r="G4698" t="str">
        <f t="shared" ca="1" si="2503"/>
        <v>S11</v>
      </c>
      <c r="H4698" t="str">
        <f t="shared" ca="1" si="2504"/>
        <v>S115</v>
      </c>
      <c r="I4698">
        <f ca="1">VLOOKUP(D4698,PRC!$A$2:$B$21,2,0)*E4698</f>
        <v>16750000</v>
      </c>
      <c r="J4698">
        <f t="shared" ca="1" si="2489"/>
        <v>15912496</v>
      </c>
      <c r="K4698">
        <f ca="1">VLOOKUP(D4698,PRC!$A$1:$C$21,3,0)*E4698</f>
        <v>7537500</v>
      </c>
      <c r="L4698">
        <f t="shared" ca="1" si="2490"/>
        <v>2010000</v>
      </c>
      <c r="M4698">
        <f t="shared" ca="1" si="2491"/>
        <v>503000</v>
      </c>
      <c r="N4698">
        <f t="shared" ca="1" si="2492"/>
        <v>1843000</v>
      </c>
      <c r="O4698">
        <f t="shared" ca="1" si="2493"/>
        <v>1508000</v>
      </c>
      <c r="P4698">
        <f t="shared" ca="1" si="2509"/>
        <v>2510996</v>
      </c>
      <c r="Q4698">
        <f ca="1">IF(P4698&gt;0,1,0)</f>
        <v>1</v>
      </c>
      <c r="R4698">
        <f t="shared" ca="1" si="2494"/>
        <v>5</v>
      </c>
      <c r="S4698">
        <f t="shared" ca="1" si="2495"/>
        <v>12</v>
      </c>
      <c r="T4698">
        <f t="shared" ca="1" si="2496"/>
        <v>3</v>
      </c>
      <c r="U4698">
        <f t="shared" ca="1" si="2497"/>
        <v>11</v>
      </c>
      <c r="V4698">
        <f t="shared" ca="1" si="2498"/>
        <v>9</v>
      </c>
      <c r="X4698">
        <f t="shared" si="2500"/>
        <v>4698</v>
      </c>
      <c r="Y4698">
        <f t="shared" si="2501"/>
        <v>4452</v>
      </c>
      <c r="Z4698">
        <f t="shared" si="2502"/>
        <v>4453</v>
      </c>
      <c r="AA4698">
        <f t="shared" si="2499"/>
        <v>4951</v>
      </c>
      <c r="AB4698">
        <f t="shared" si="2511"/>
        <v>500</v>
      </c>
      <c r="AM4698" t="str">
        <f t="shared" si="2512"/>
        <v>201905LP</v>
      </c>
      <c r="AN4698">
        <f t="shared" ca="1" si="2507"/>
        <v>5.0000238805970154</v>
      </c>
      <c r="AO4698">
        <f t="shared" ca="1" si="2508"/>
        <v>12</v>
      </c>
      <c r="AP4698">
        <f t="shared" ca="1" si="2513"/>
        <v>3.0029850746268658</v>
      </c>
      <c r="AQ4698">
        <f t="shared" ca="1" si="2514"/>
        <v>11.002985074626865</v>
      </c>
      <c r="AR4698">
        <f t="shared" ca="1" si="2515"/>
        <v>9.0029850746268654</v>
      </c>
      <c r="AS4698">
        <f ca="1">P4698/J4698</f>
        <v>0.15780025961986102</v>
      </c>
    </row>
    <row r="4699" spans="1:45" x14ac:dyDescent="0.4">
      <c r="A4699">
        <f t="shared" si="2510"/>
        <v>201905</v>
      </c>
      <c r="B4699" t="s">
        <v>775</v>
      </c>
      <c r="C4699" t="s">
        <v>647</v>
      </c>
      <c r="D4699" t="str">
        <f t="shared" ca="1" si="2506"/>
        <v>I106</v>
      </c>
      <c r="E4699">
        <f t="shared" ca="1" si="2487"/>
        <v>18</v>
      </c>
      <c r="F4699">
        <f t="shared" ca="1" si="2488"/>
        <v>10</v>
      </c>
      <c r="G4699" t="str">
        <f t="shared" ca="1" si="2503"/>
        <v>S11</v>
      </c>
      <c r="H4699" t="str">
        <f t="shared" ca="1" si="2504"/>
        <v>S113</v>
      </c>
      <c r="I4699">
        <f ca="1">VLOOKUP(D4699,PRC!$A$2:$B$21,2,0)*E4699</f>
        <v>360000</v>
      </c>
      <c r="J4699">
        <f t="shared" ca="1" si="2489"/>
        <v>334796</v>
      </c>
      <c r="K4699">
        <f ca="1">VLOOKUP(D4699,PRC!$A$1:$C$21,3,0)*E4699</f>
        <v>190800</v>
      </c>
      <c r="L4699">
        <f t="shared" ca="1" si="2490"/>
        <v>43000</v>
      </c>
      <c r="M4699">
        <f t="shared" ca="1" si="2491"/>
        <v>4000</v>
      </c>
      <c r="N4699">
        <f t="shared" ca="1" si="2492"/>
        <v>36000</v>
      </c>
      <c r="O4699">
        <f t="shared" ca="1" si="2493"/>
        <v>22000</v>
      </c>
      <c r="P4699">
        <f t="shared" ca="1" si="2509"/>
        <v>38996</v>
      </c>
      <c r="Q4699">
        <f ca="1">IF(P4699&gt;0,1,0)</f>
        <v>1</v>
      </c>
      <c r="R4699">
        <f t="shared" ca="1" si="2494"/>
        <v>7</v>
      </c>
      <c r="S4699">
        <f t="shared" ca="1" si="2495"/>
        <v>12</v>
      </c>
      <c r="T4699">
        <f t="shared" ca="1" si="2496"/>
        <v>1</v>
      </c>
      <c r="U4699">
        <f t="shared" ca="1" si="2497"/>
        <v>10</v>
      </c>
      <c r="V4699">
        <f t="shared" ca="1" si="2498"/>
        <v>6</v>
      </c>
      <c r="X4699">
        <f t="shared" si="2500"/>
        <v>4699</v>
      </c>
      <c r="Y4699">
        <f t="shared" si="2501"/>
        <v>4452</v>
      </c>
      <c r="Z4699">
        <f t="shared" si="2502"/>
        <v>4453</v>
      </c>
      <c r="AA4699">
        <f t="shared" si="2499"/>
        <v>4951</v>
      </c>
      <c r="AB4699">
        <f t="shared" si="2511"/>
        <v>500</v>
      </c>
      <c r="AM4699" t="str">
        <f t="shared" si="2512"/>
        <v>201905LP</v>
      </c>
      <c r="AN4699">
        <f t="shared" ca="1" si="2507"/>
        <v>7.0011111111111131</v>
      </c>
      <c r="AO4699">
        <f t="shared" ca="1" si="2508"/>
        <v>11.944444444444445</v>
      </c>
      <c r="AP4699">
        <f t="shared" ca="1" si="2513"/>
        <v>1.1111111111111112</v>
      </c>
      <c r="AQ4699">
        <f t="shared" ca="1" si="2514"/>
        <v>10</v>
      </c>
      <c r="AR4699">
        <f t="shared" ca="1" si="2515"/>
        <v>6.1111111111111107</v>
      </c>
      <c r="AS4699">
        <f ca="1">P4699/J4699</f>
        <v>0.11647689936558382</v>
      </c>
    </row>
    <row r="4700" spans="1:45" x14ac:dyDescent="0.4">
      <c r="A4700">
        <f t="shared" si="2510"/>
        <v>201905</v>
      </c>
      <c r="B4700" t="s">
        <v>776</v>
      </c>
      <c r="C4700" t="s">
        <v>647</v>
      </c>
      <c r="D4700" t="str">
        <f t="shared" ca="1" si="2506"/>
        <v>I113</v>
      </c>
      <c r="E4700">
        <f t="shared" ca="1" si="2487"/>
        <v>13</v>
      </c>
      <c r="F4700">
        <f t="shared" ca="1" si="2488"/>
        <v>6</v>
      </c>
      <c r="G4700" t="str">
        <f t="shared" ca="1" si="2503"/>
        <v>S10</v>
      </c>
      <c r="H4700" t="str">
        <f t="shared" ca="1" si="2504"/>
        <v>S109</v>
      </c>
      <c r="I4700">
        <f ca="1">VLOOKUP(D4700,PRC!$A$2:$B$21,2,0)*E4700</f>
        <v>8710000</v>
      </c>
      <c r="J4700">
        <f t="shared" ca="1" si="2489"/>
        <v>8013196</v>
      </c>
      <c r="K4700">
        <f ca="1">VLOOKUP(D4700,PRC!$A$1:$C$21,3,0)*E4700</f>
        <v>3919500</v>
      </c>
      <c r="L4700">
        <f t="shared" ca="1" si="2490"/>
        <v>1132000</v>
      </c>
      <c r="M4700">
        <f t="shared" ca="1" si="2491"/>
        <v>261000</v>
      </c>
      <c r="N4700">
        <f t="shared" ca="1" si="2492"/>
        <v>1481000</v>
      </c>
      <c r="O4700">
        <f t="shared" ca="1" si="2493"/>
        <v>784000</v>
      </c>
      <c r="P4700">
        <f t="shared" ca="1" si="2509"/>
        <v>435696</v>
      </c>
      <c r="Q4700">
        <f ca="1">IF(P4700&gt;0,1,0)</f>
        <v>1</v>
      </c>
      <c r="R4700">
        <f t="shared" ca="1" si="2494"/>
        <v>8</v>
      </c>
      <c r="S4700">
        <f t="shared" ca="1" si="2495"/>
        <v>13</v>
      </c>
      <c r="T4700">
        <f t="shared" ca="1" si="2496"/>
        <v>3</v>
      </c>
      <c r="U4700">
        <f t="shared" ca="1" si="2497"/>
        <v>17</v>
      </c>
      <c r="V4700">
        <f t="shared" ca="1" si="2498"/>
        <v>9</v>
      </c>
      <c r="X4700">
        <f t="shared" si="2500"/>
        <v>4700</v>
      </c>
      <c r="Y4700">
        <f t="shared" si="2501"/>
        <v>4452</v>
      </c>
      <c r="Z4700">
        <f t="shared" si="2502"/>
        <v>4453</v>
      </c>
      <c r="AA4700">
        <f t="shared" si="2499"/>
        <v>4951</v>
      </c>
      <c r="AB4700">
        <f t="shared" si="2511"/>
        <v>500</v>
      </c>
      <c r="AM4700" t="str">
        <f t="shared" si="2512"/>
        <v>201905LP</v>
      </c>
      <c r="AN4700">
        <f t="shared" ca="1" si="2507"/>
        <v>8.0000459242250308</v>
      </c>
      <c r="AO4700">
        <f t="shared" ca="1" si="2508"/>
        <v>12.996555683122848</v>
      </c>
      <c r="AP4700">
        <f t="shared" ca="1" si="2513"/>
        <v>2.996555683122847</v>
      </c>
      <c r="AQ4700">
        <f t="shared" ca="1" si="2514"/>
        <v>17.003444316877154</v>
      </c>
      <c r="AR4700">
        <f t="shared" ca="1" si="2515"/>
        <v>9.0011481056257168</v>
      </c>
      <c r="AS4700">
        <f ca="1">P4700/J4700</f>
        <v>5.4372312869921065E-2</v>
      </c>
    </row>
    <row r="4701" spans="1:45" x14ac:dyDescent="0.4">
      <c r="A4701">
        <f t="shared" si="2510"/>
        <v>201905</v>
      </c>
      <c r="B4701" t="s">
        <v>777</v>
      </c>
      <c r="C4701" t="s">
        <v>647</v>
      </c>
      <c r="D4701" t="str">
        <f t="shared" ca="1" si="2506"/>
        <v>I106</v>
      </c>
      <c r="E4701">
        <f t="shared" ca="1" si="2487"/>
        <v>24</v>
      </c>
      <c r="F4701">
        <f t="shared" ca="1" si="2488"/>
        <v>7</v>
      </c>
      <c r="G4701" t="str">
        <f t="shared" ca="1" si="2503"/>
        <v>S10</v>
      </c>
      <c r="H4701" t="str">
        <f t="shared" ca="1" si="2504"/>
        <v>S101</v>
      </c>
      <c r="I4701">
        <f ca="1">VLOOKUP(D4701,PRC!$A$2:$B$21,2,0)*E4701</f>
        <v>480000</v>
      </c>
      <c r="J4701">
        <f t="shared" ca="1" si="2489"/>
        <v>451196</v>
      </c>
      <c r="K4701">
        <f ca="1">VLOOKUP(D4701,PRC!$A$1:$C$21,3,0)*E4701</f>
        <v>254400</v>
      </c>
      <c r="L4701">
        <f t="shared" ca="1" si="2490"/>
        <v>72000</v>
      </c>
      <c r="M4701">
        <f t="shared" ca="1" si="2491"/>
        <v>5000</v>
      </c>
      <c r="N4701">
        <f t="shared" ca="1" si="2492"/>
        <v>62000</v>
      </c>
      <c r="O4701">
        <f t="shared" ca="1" si="2493"/>
        <v>29000</v>
      </c>
      <c r="P4701">
        <f t="shared" ca="1" si="2509"/>
        <v>28796</v>
      </c>
      <c r="Q4701">
        <f ca="1">IF(P4701&gt;0,1,0)</f>
        <v>1</v>
      </c>
      <c r="R4701">
        <f t="shared" ca="1" si="2494"/>
        <v>6</v>
      </c>
      <c r="S4701">
        <f t="shared" ca="1" si="2495"/>
        <v>15</v>
      </c>
      <c r="T4701">
        <f t="shared" ca="1" si="2496"/>
        <v>1</v>
      </c>
      <c r="U4701">
        <f t="shared" ca="1" si="2497"/>
        <v>13</v>
      </c>
      <c r="V4701">
        <f t="shared" ca="1" si="2498"/>
        <v>6</v>
      </c>
      <c r="X4701">
        <f t="shared" si="2500"/>
        <v>4701</v>
      </c>
      <c r="Y4701">
        <f t="shared" si="2501"/>
        <v>4452</v>
      </c>
      <c r="Z4701">
        <f t="shared" si="2502"/>
        <v>4453</v>
      </c>
      <c r="AA4701">
        <f t="shared" si="2499"/>
        <v>4951</v>
      </c>
      <c r="AB4701">
        <f t="shared" si="2511"/>
        <v>500</v>
      </c>
      <c r="AM4701" t="str">
        <f t="shared" si="2512"/>
        <v>201905LP</v>
      </c>
      <c r="AN4701">
        <f t="shared" ca="1" si="2507"/>
        <v>6.0008333333333326</v>
      </c>
      <c r="AO4701">
        <f t="shared" ca="1" si="2508"/>
        <v>15</v>
      </c>
      <c r="AP4701">
        <f t="shared" ca="1" si="2513"/>
        <v>1.0416666666666665</v>
      </c>
      <c r="AQ4701">
        <f t="shared" ca="1" si="2514"/>
        <v>12.916666666666668</v>
      </c>
      <c r="AR4701">
        <f t="shared" ca="1" si="2515"/>
        <v>6.041666666666667</v>
      </c>
      <c r="AS4701">
        <f ca="1">P4701/J4701</f>
        <v>6.3821487779146979E-2</v>
      </c>
    </row>
    <row r="4702" spans="1:45" x14ac:dyDescent="0.4">
      <c r="A4702">
        <f t="shared" si="2510"/>
        <v>201905</v>
      </c>
      <c r="B4702" t="s">
        <v>778</v>
      </c>
      <c r="C4702" t="s">
        <v>647</v>
      </c>
      <c r="D4702" t="str">
        <f t="shared" ca="1" si="2506"/>
        <v>I106</v>
      </c>
      <c r="E4702">
        <f t="shared" ca="1" si="2487"/>
        <v>17</v>
      </c>
      <c r="F4702">
        <f t="shared" ca="1" si="2488"/>
        <v>10</v>
      </c>
      <c r="G4702" t="str">
        <f t="shared" ca="1" si="2503"/>
        <v>S10</v>
      </c>
      <c r="H4702" t="str">
        <f t="shared" ca="1" si="2504"/>
        <v>S106</v>
      </c>
      <c r="I4702">
        <f ca="1">VLOOKUP(D4702,PRC!$A$2:$B$21,2,0)*E4702</f>
        <v>340000</v>
      </c>
      <c r="J4702">
        <f t="shared" ca="1" si="2489"/>
        <v>319596</v>
      </c>
      <c r="K4702">
        <f ca="1">VLOOKUP(D4702,PRC!$A$1:$C$21,3,0)*E4702</f>
        <v>180200</v>
      </c>
      <c r="L4702">
        <f t="shared" ca="1" si="2490"/>
        <v>37000</v>
      </c>
      <c r="M4702">
        <f t="shared" ca="1" si="2491"/>
        <v>3000</v>
      </c>
      <c r="N4702">
        <f t="shared" ca="1" si="2492"/>
        <v>58000</v>
      </c>
      <c r="O4702">
        <f t="shared" ca="1" si="2493"/>
        <v>34000</v>
      </c>
      <c r="P4702">
        <f t="shared" ca="1" si="2509"/>
        <v>7396</v>
      </c>
      <c r="Q4702">
        <f ca="1">IF(P4702&gt;0,1,0)</f>
        <v>1</v>
      </c>
      <c r="R4702">
        <f t="shared" ca="1" si="2494"/>
        <v>6</v>
      </c>
      <c r="S4702">
        <f t="shared" ca="1" si="2495"/>
        <v>11</v>
      </c>
      <c r="T4702">
        <f t="shared" ca="1" si="2496"/>
        <v>1</v>
      </c>
      <c r="U4702">
        <f t="shared" ca="1" si="2497"/>
        <v>17</v>
      </c>
      <c r="V4702">
        <f t="shared" ca="1" si="2498"/>
        <v>10</v>
      </c>
      <c r="X4702">
        <f t="shared" si="2500"/>
        <v>4702</v>
      </c>
      <c r="Y4702">
        <f t="shared" si="2501"/>
        <v>4452</v>
      </c>
      <c r="Z4702">
        <f t="shared" si="2502"/>
        <v>4453</v>
      </c>
      <c r="AA4702">
        <f t="shared" si="2499"/>
        <v>4951</v>
      </c>
      <c r="AB4702">
        <f t="shared" si="2511"/>
        <v>500</v>
      </c>
      <c r="AM4702" t="str">
        <f t="shared" si="2512"/>
        <v>201905LP</v>
      </c>
      <c r="AN4702">
        <f t="shared" ca="1" si="2507"/>
        <v>6.0011764705882324</v>
      </c>
      <c r="AO4702">
        <f t="shared" ca="1" si="2508"/>
        <v>10.882352941176471</v>
      </c>
      <c r="AP4702">
        <f t="shared" ca="1" si="2513"/>
        <v>0.88235294117647056</v>
      </c>
      <c r="AQ4702">
        <f t="shared" ca="1" si="2514"/>
        <v>17.058823529411764</v>
      </c>
      <c r="AR4702">
        <f t="shared" ca="1" si="2515"/>
        <v>10</v>
      </c>
      <c r="AS4702">
        <f ca="1">P4702/J4702</f>
        <v>2.3141716416976432E-2</v>
      </c>
    </row>
    <row r="4703" spans="1:45" x14ac:dyDescent="0.4">
      <c r="A4703">
        <f t="shared" si="2510"/>
        <v>201905</v>
      </c>
      <c r="B4703" t="s">
        <v>779</v>
      </c>
      <c r="C4703" t="s">
        <v>647</v>
      </c>
      <c r="D4703" t="str">
        <f t="shared" ca="1" si="2506"/>
        <v>I105</v>
      </c>
      <c r="E4703">
        <f t="shared" ca="1" si="2487"/>
        <v>30</v>
      </c>
      <c r="F4703">
        <f t="shared" ca="1" si="2488"/>
        <v>9</v>
      </c>
      <c r="G4703" t="str">
        <f t="shared" ca="1" si="2503"/>
        <v>S10</v>
      </c>
      <c r="H4703" t="str">
        <f t="shared" ca="1" si="2504"/>
        <v>S104</v>
      </c>
      <c r="I4703">
        <f ca="1">VLOOKUP(D4703,PRC!$A$2:$B$21,2,0)*E4703</f>
        <v>3000000</v>
      </c>
      <c r="J4703">
        <f t="shared" ca="1" si="2489"/>
        <v>2699996</v>
      </c>
      <c r="K4703">
        <f ca="1">VLOOKUP(D4703,PRC!$A$1:$C$21,3,0)*E4703</f>
        <v>1770000</v>
      </c>
      <c r="L4703">
        <f t="shared" ca="1" si="2490"/>
        <v>300000</v>
      </c>
      <c r="M4703">
        <f t="shared" ca="1" si="2491"/>
        <v>30000</v>
      </c>
      <c r="N4703">
        <f t="shared" ca="1" si="2492"/>
        <v>450000</v>
      </c>
      <c r="O4703">
        <f t="shared" ca="1" si="2493"/>
        <v>150000</v>
      </c>
      <c r="P4703">
        <f t="shared" ca="1" si="2509"/>
        <v>-4</v>
      </c>
      <c r="Q4703">
        <f ca="1">IF(P4703&gt;0,1,0)</f>
        <v>0</v>
      </c>
      <c r="R4703">
        <f t="shared" ca="1" si="2494"/>
        <v>10</v>
      </c>
      <c r="S4703">
        <f t="shared" ca="1" si="2495"/>
        <v>10</v>
      </c>
      <c r="T4703">
        <f t="shared" ca="1" si="2496"/>
        <v>1</v>
      </c>
      <c r="U4703">
        <f t="shared" ca="1" si="2497"/>
        <v>15</v>
      </c>
      <c r="V4703">
        <f t="shared" ca="1" si="2498"/>
        <v>5</v>
      </c>
      <c r="X4703">
        <f t="shared" si="2500"/>
        <v>4703</v>
      </c>
      <c r="Y4703">
        <f t="shared" si="2501"/>
        <v>4452</v>
      </c>
      <c r="Z4703">
        <f t="shared" si="2502"/>
        <v>4453</v>
      </c>
      <c r="AA4703">
        <f t="shared" si="2499"/>
        <v>4951</v>
      </c>
      <c r="AB4703">
        <f t="shared" si="2511"/>
        <v>500</v>
      </c>
      <c r="AM4703" t="str">
        <f t="shared" si="2512"/>
        <v>201905LP</v>
      </c>
      <c r="AN4703">
        <f t="shared" ca="1" si="2507"/>
        <v>10.000133333333338</v>
      </c>
      <c r="AO4703">
        <f t="shared" ca="1" si="2508"/>
        <v>10</v>
      </c>
      <c r="AP4703">
        <f t="shared" ca="1" si="2513"/>
        <v>1</v>
      </c>
      <c r="AQ4703">
        <f t="shared" ca="1" si="2514"/>
        <v>15</v>
      </c>
      <c r="AR4703">
        <f t="shared" ca="1" si="2515"/>
        <v>5</v>
      </c>
      <c r="AS4703">
        <f ca="1">P4703/J4703</f>
        <v>-1.4814836762721129E-6</v>
      </c>
    </row>
    <row r="4704" spans="1:45" x14ac:dyDescent="0.4">
      <c r="A4704">
        <f t="shared" si="2510"/>
        <v>201905</v>
      </c>
      <c r="B4704" t="s">
        <v>780</v>
      </c>
      <c r="C4704" t="s">
        <v>647</v>
      </c>
      <c r="D4704" t="str">
        <f t="shared" ca="1" si="2506"/>
        <v>I102</v>
      </c>
      <c r="E4704">
        <f t="shared" ca="1" si="2487"/>
        <v>20</v>
      </c>
      <c r="F4704">
        <f t="shared" ca="1" si="2488"/>
        <v>7</v>
      </c>
      <c r="G4704" t="str">
        <f t="shared" ca="1" si="2503"/>
        <v>S11</v>
      </c>
      <c r="H4704" t="str">
        <f t="shared" ca="1" si="2504"/>
        <v>S112</v>
      </c>
      <c r="I4704">
        <f ca="1">VLOOKUP(D4704,PRC!$A$2:$B$21,2,0)*E4704</f>
        <v>800000</v>
      </c>
      <c r="J4704">
        <f t="shared" ca="1" si="2489"/>
        <v>735996</v>
      </c>
      <c r="K4704">
        <f ca="1">VLOOKUP(D4704,PRC!$A$1:$C$21,3,0)*E4704</f>
        <v>376000</v>
      </c>
      <c r="L4704">
        <f t="shared" ca="1" si="2490"/>
        <v>96000</v>
      </c>
      <c r="M4704">
        <f t="shared" ca="1" si="2491"/>
        <v>16000</v>
      </c>
      <c r="N4704">
        <f t="shared" ca="1" si="2492"/>
        <v>160000</v>
      </c>
      <c r="O4704">
        <f t="shared" ca="1" si="2493"/>
        <v>64000</v>
      </c>
      <c r="P4704">
        <f t="shared" ca="1" si="2509"/>
        <v>23996</v>
      </c>
      <c r="Q4704">
        <f ca="1">IF(P4704&gt;0,1,0)</f>
        <v>1</v>
      </c>
      <c r="R4704">
        <f t="shared" ca="1" si="2494"/>
        <v>8</v>
      </c>
      <c r="S4704">
        <f t="shared" ca="1" si="2495"/>
        <v>12</v>
      </c>
      <c r="T4704">
        <f t="shared" ca="1" si="2496"/>
        <v>2</v>
      </c>
      <c r="U4704">
        <f t="shared" ca="1" si="2497"/>
        <v>20</v>
      </c>
      <c r="V4704">
        <f t="shared" ca="1" si="2498"/>
        <v>8</v>
      </c>
      <c r="X4704">
        <f t="shared" si="2500"/>
        <v>4704</v>
      </c>
      <c r="Y4704">
        <f t="shared" si="2501"/>
        <v>4452</v>
      </c>
      <c r="Z4704">
        <f t="shared" si="2502"/>
        <v>4453</v>
      </c>
      <c r="AA4704">
        <f t="shared" si="2499"/>
        <v>4951</v>
      </c>
      <c r="AB4704">
        <f t="shared" si="2511"/>
        <v>500</v>
      </c>
      <c r="AM4704" t="str">
        <f t="shared" si="2512"/>
        <v>201905LP</v>
      </c>
      <c r="AN4704">
        <f t="shared" ca="1" si="2507"/>
        <v>8.0004999999999988</v>
      </c>
      <c r="AO4704">
        <f t="shared" ca="1" si="2508"/>
        <v>12</v>
      </c>
      <c r="AP4704">
        <f t="shared" ca="1" si="2513"/>
        <v>2</v>
      </c>
      <c r="AQ4704">
        <f t="shared" ca="1" si="2514"/>
        <v>20</v>
      </c>
      <c r="AR4704">
        <f t="shared" ca="1" si="2515"/>
        <v>8</v>
      </c>
      <c r="AS4704">
        <f ca="1">P4704/J4704</f>
        <v>3.2603438062163384E-2</v>
      </c>
    </row>
    <row r="4705" spans="1:45" x14ac:dyDescent="0.4">
      <c r="A4705">
        <f t="shared" si="2510"/>
        <v>201905</v>
      </c>
      <c r="B4705" t="s">
        <v>781</v>
      </c>
      <c r="C4705" t="s">
        <v>647</v>
      </c>
      <c r="D4705" t="str">
        <f t="shared" ca="1" si="2506"/>
        <v>I118</v>
      </c>
      <c r="E4705">
        <f t="shared" ca="1" si="2487"/>
        <v>11</v>
      </c>
      <c r="F4705">
        <f t="shared" ca="1" si="2488"/>
        <v>10</v>
      </c>
      <c r="G4705" t="str">
        <f t="shared" ca="1" si="2503"/>
        <v>S11</v>
      </c>
      <c r="H4705" t="str">
        <f t="shared" ca="1" si="2504"/>
        <v>S111</v>
      </c>
      <c r="I4705">
        <f ca="1">VLOOKUP(D4705,PRC!$A$2:$B$21,2,0)*E4705</f>
        <v>5830000</v>
      </c>
      <c r="J4705">
        <f t="shared" ca="1" si="2489"/>
        <v>5363596</v>
      </c>
      <c r="K4705">
        <f ca="1">VLOOKUP(D4705,PRC!$A$1:$C$21,3,0)*E4705</f>
        <v>2448600</v>
      </c>
      <c r="L4705">
        <f t="shared" ca="1" si="2490"/>
        <v>641000</v>
      </c>
      <c r="M4705">
        <f t="shared" ca="1" si="2491"/>
        <v>58000</v>
      </c>
      <c r="N4705">
        <f t="shared" ca="1" si="2492"/>
        <v>1166000</v>
      </c>
      <c r="O4705">
        <f t="shared" ca="1" si="2493"/>
        <v>350000</v>
      </c>
      <c r="P4705">
        <f t="shared" ca="1" si="2509"/>
        <v>699996</v>
      </c>
      <c r="Q4705">
        <f ca="1">IF(P4705&gt;0,1,0)</f>
        <v>1</v>
      </c>
      <c r="R4705">
        <f t="shared" ca="1" si="2494"/>
        <v>8</v>
      </c>
      <c r="S4705">
        <f t="shared" ca="1" si="2495"/>
        <v>11</v>
      </c>
      <c r="T4705">
        <f t="shared" ca="1" si="2496"/>
        <v>1</v>
      </c>
      <c r="U4705">
        <f t="shared" ca="1" si="2497"/>
        <v>20</v>
      </c>
      <c r="V4705">
        <f t="shared" ca="1" si="2498"/>
        <v>6</v>
      </c>
      <c r="X4705">
        <f t="shared" si="2500"/>
        <v>4705</v>
      </c>
      <c r="Y4705">
        <f t="shared" si="2501"/>
        <v>4452</v>
      </c>
      <c r="Z4705">
        <f t="shared" si="2502"/>
        <v>4453</v>
      </c>
      <c r="AA4705">
        <f t="shared" si="2499"/>
        <v>4951</v>
      </c>
      <c r="AB4705">
        <f t="shared" si="2511"/>
        <v>500</v>
      </c>
      <c r="AM4705" t="str">
        <f t="shared" si="2512"/>
        <v>201905LP</v>
      </c>
      <c r="AN4705">
        <f t="shared" ca="1" si="2507"/>
        <v>8.0000686106346475</v>
      </c>
      <c r="AO4705">
        <f t="shared" ca="1" si="2508"/>
        <v>10.994854202401372</v>
      </c>
      <c r="AP4705">
        <f t="shared" ca="1" si="2513"/>
        <v>0.99485420240137223</v>
      </c>
      <c r="AQ4705">
        <f t="shared" ca="1" si="2514"/>
        <v>20</v>
      </c>
      <c r="AR4705">
        <f t="shared" ca="1" si="2515"/>
        <v>6.0034305317324188</v>
      </c>
      <c r="AS4705">
        <f ca="1">P4705/J4705</f>
        <v>0.1305087109469095</v>
      </c>
    </row>
    <row r="4706" spans="1:45" x14ac:dyDescent="0.4">
      <c r="A4706">
        <f t="shared" si="2510"/>
        <v>201905</v>
      </c>
      <c r="B4706" t="s">
        <v>782</v>
      </c>
      <c r="C4706" t="s">
        <v>647</v>
      </c>
      <c r="D4706" t="str">
        <f t="shared" ca="1" si="2506"/>
        <v>I107</v>
      </c>
      <c r="E4706">
        <f t="shared" ca="1" si="2487"/>
        <v>15</v>
      </c>
      <c r="F4706">
        <f t="shared" ca="1" si="2488"/>
        <v>7</v>
      </c>
      <c r="G4706" t="str">
        <f t="shared" ca="1" si="2503"/>
        <v>S10</v>
      </c>
      <c r="H4706" t="str">
        <f t="shared" ca="1" si="2504"/>
        <v>S103</v>
      </c>
      <c r="I4706">
        <f ca="1">VLOOKUP(D4706,PRC!$A$2:$B$21,2,0)*E4706</f>
        <v>2250000</v>
      </c>
      <c r="J4706">
        <f t="shared" ca="1" si="2489"/>
        <v>2024996</v>
      </c>
      <c r="K4706">
        <f ca="1">VLOOKUP(D4706,PRC!$A$1:$C$21,3,0)*E4706</f>
        <v>1282500</v>
      </c>
      <c r="L4706">
        <f t="shared" ca="1" si="2490"/>
        <v>225000</v>
      </c>
      <c r="M4706">
        <f t="shared" ca="1" si="2491"/>
        <v>68000</v>
      </c>
      <c r="N4706">
        <f t="shared" ca="1" si="2492"/>
        <v>428000</v>
      </c>
      <c r="O4706">
        <f t="shared" ca="1" si="2493"/>
        <v>203000</v>
      </c>
      <c r="P4706">
        <f t="shared" ca="1" si="2509"/>
        <v>-181504</v>
      </c>
      <c r="Q4706">
        <f ca="1">IF(P4706&gt;0,1,0)</f>
        <v>0</v>
      </c>
      <c r="R4706">
        <f t="shared" ca="1" si="2494"/>
        <v>10</v>
      </c>
      <c r="S4706">
        <f t="shared" ca="1" si="2495"/>
        <v>10</v>
      </c>
      <c r="T4706">
        <f t="shared" ca="1" si="2496"/>
        <v>3</v>
      </c>
      <c r="U4706">
        <f t="shared" ca="1" si="2497"/>
        <v>19</v>
      </c>
      <c r="V4706">
        <f t="shared" ca="1" si="2498"/>
        <v>9</v>
      </c>
      <c r="X4706">
        <f t="shared" si="2500"/>
        <v>4706</v>
      </c>
      <c r="Y4706">
        <f t="shared" si="2501"/>
        <v>4452</v>
      </c>
      <c r="Z4706">
        <f t="shared" si="2502"/>
        <v>4453</v>
      </c>
      <c r="AA4706">
        <f t="shared" si="2499"/>
        <v>4951</v>
      </c>
      <c r="AB4706">
        <f t="shared" si="2511"/>
        <v>500</v>
      </c>
      <c r="AM4706" t="str">
        <f t="shared" si="2512"/>
        <v>201905LP</v>
      </c>
      <c r="AN4706">
        <f t="shared" ca="1" si="2507"/>
        <v>10.000177777777775</v>
      </c>
      <c r="AO4706">
        <f t="shared" ca="1" si="2508"/>
        <v>10</v>
      </c>
      <c r="AP4706">
        <f t="shared" ca="1" si="2513"/>
        <v>3.0222222222222221</v>
      </c>
      <c r="AQ4706">
        <f t="shared" ca="1" si="2514"/>
        <v>19.022222222222222</v>
      </c>
      <c r="AR4706">
        <f t="shared" ca="1" si="2515"/>
        <v>9.0222222222222221</v>
      </c>
      <c r="AS4706">
        <f ca="1">P4706/J4706</f>
        <v>-8.9631781988705167E-2</v>
      </c>
    </row>
    <row r="4707" spans="1:45" x14ac:dyDescent="0.4">
      <c r="A4707">
        <f t="shared" si="2510"/>
        <v>201905</v>
      </c>
      <c r="B4707" t="s">
        <v>783</v>
      </c>
      <c r="C4707" t="s">
        <v>647</v>
      </c>
      <c r="D4707" t="str">
        <f t="shared" ca="1" si="2506"/>
        <v>I108</v>
      </c>
      <c r="E4707">
        <f t="shared" ref="E4707:E4770" ca="1" si="2516">RANDBETWEEN(INDIRECT("AD"&amp;Y4707),INDIRECT("AD"&amp;Z4707))</f>
        <v>30</v>
      </c>
      <c r="F4707">
        <f t="shared" ref="F4707:F4770" ca="1" si="2517">RANDBETWEEN(INDIRECT("AF"&amp;Y4707),INDIRECT("AF"&amp;Z4707))</f>
        <v>8</v>
      </c>
      <c r="G4707" t="str">
        <f t="shared" ca="1" si="2503"/>
        <v>S11</v>
      </c>
      <c r="H4707" t="str">
        <f t="shared" ca="1" si="2504"/>
        <v>S119</v>
      </c>
      <c r="I4707">
        <f ca="1">VLOOKUP(D4707,PRC!$A$2:$B$21,2,0)*E4707</f>
        <v>1200000</v>
      </c>
      <c r="J4707">
        <f t="shared" ref="J4707:J4770" ca="1" si="2518">I4707*(1-R4707/100)-4</f>
        <v>1103996</v>
      </c>
      <c r="K4707">
        <f ca="1">VLOOKUP(D4707,PRC!$A$1:$C$21,3,0)*E4707</f>
        <v>552000</v>
      </c>
      <c r="L4707">
        <f t="shared" ref="L4707:L4770" ca="1" si="2519">ROUND($I4707*S4707,-5)/100</f>
        <v>156000</v>
      </c>
      <c r="M4707">
        <f t="shared" ref="M4707:M4770" ca="1" si="2520">ROUND($I4707*T4707,-5)/100</f>
        <v>36000</v>
      </c>
      <c r="N4707">
        <f t="shared" ref="N4707:N4770" ca="1" si="2521">ROUND($I4707*U4707,-5)/100</f>
        <v>204000</v>
      </c>
      <c r="O4707">
        <f t="shared" ref="O4707:O4770" ca="1" si="2522">ROUND($I4707*V4707,-5)/100</f>
        <v>60000</v>
      </c>
      <c r="P4707">
        <f t="shared" ca="1" si="2509"/>
        <v>95996</v>
      </c>
      <c r="Q4707">
        <f ca="1">IF(P4707&gt;0,1,0)</f>
        <v>1</v>
      </c>
      <c r="R4707">
        <f t="shared" ref="R4707:R4770" ca="1" si="2523">RANDBETWEEN(INDIRECT("AF"&amp;$Y4707),INDIRECT("AF"&amp;$Z4707))</f>
        <v>8</v>
      </c>
      <c r="S4707">
        <f t="shared" ref="S4707:S4770" ca="1" si="2524">RANDBETWEEN(INDIRECT("AG"&amp;$Y4707),INDIRECT("AG"&amp;$Z4707))</f>
        <v>13</v>
      </c>
      <c r="T4707">
        <f t="shared" ref="T4707:T4770" ca="1" si="2525">RANDBETWEEN(INDIRECT("AH"&amp;$Y4707),INDIRECT("AH"&amp;$Z4707))</f>
        <v>3</v>
      </c>
      <c r="U4707">
        <f t="shared" ref="U4707:U4770" ca="1" si="2526">RANDBETWEEN(INDIRECT("Ai"&amp;$Y4707),INDIRECT("Ai"&amp;$Z4707))</f>
        <v>17</v>
      </c>
      <c r="V4707">
        <f t="shared" ref="V4707:V4770" ca="1" si="2527">RANDBETWEEN(INDIRECT("Aj"&amp;$Y4707),INDIRECT("Aj"&amp;$Z4707))</f>
        <v>5</v>
      </c>
      <c r="X4707">
        <f t="shared" si="2500"/>
        <v>4707</v>
      </c>
      <c r="Y4707">
        <f t="shared" si="2501"/>
        <v>4452</v>
      </c>
      <c r="Z4707">
        <f t="shared" si="2502"/>
        <v>4453</v>
      </c>
      <c r="AA4707">
        <f t="shared" ref="AA4707:AA4770" si="2528">Y4707+AB4707-1</f>
        <v>4951</v>
      </c>
      <c r="AB4707">
        <f t="shared" si="2511"/>
        <v>500</v>
      </c>
      <c r="AM4707" t="str">
        <f t="shared" si="2512"/>
        <v>201905LP</v>
      </c>
      <c r="AN4707">
        <f t="shared" ca="1" si="2507"/>
        <v>8.000333333333332</v>
      </c>
      <c r="AO4707">
        <f t="shared" ca="1" si="2508"/>
        <v>13</v>
      </c>
      <c r="AP4707">
        <f t="shared" ca="1" si="2513"/>
        <v>3</v>
      </c>
      <c r="AQ4707">
        <f t="shared" ca="1" si="2514"/>
        <v>17</v>
      </c>
      <c r="AR4707">
        <f t="shared" ca="1" si="2515"/>
        <v>5</v>
      </c>
      <c r="AS4707">
        <f ca="1">P4707/J4707</f>
        <v>8.695321359859999E-2</v>
      </c>
    </row>
    <row r="4708" spans="1:45" x14ac:dyDescent="0.4">
      <c r="A4708">
        <f t="shared" si="2510"/>
        <v>201905</v>
      </c>
      <c r="B4708" t="s">
        <v>784</v>
      </c>
      <c r="C4708" t="s">
        <v>647</v>
      </c>
      <c r="D4708" t="str">
        <f t="shared" ca="1" si="2506"/>
        <v>I103</v>
      </c>
      <c r="E4708">
        <f t="shared" ca="1" si="2516"/>
        <v>24</v>
      </c>
      <c r="F4708">
        <f t="shared" ca="1" si="2517"/>
        <v>6</v>
      </c>
      <c r="G4708" t="str">
        <f t="shared" ca="1" si="2503"/>
        <v>S11</v>
      </c>
      <c r="H4708" t="str">
        <f t="shared" ca="1" si="2504"/>
        <v>S116</v>
      </c>
      <c r="I4708">
        <f ca="1">VLOOKUP(D4708,PRC!$A$2:$B$21,2,0)*E4708</f>
        <v>1200000</v>
      </c>
      <c r="J4708">
        <f t="shared" ca="1" si="2518"/>
        <v>1127996</v>
      </c>
      <c r="K4708">
        <f ca="1">VLOOKUP(D4708,PRC!$A$1:$C$21,3,0)*E4708</f>
        <v>684000</v>
      </c>
      <c r="L4708">
        <f t="shared" ca="1" si="2519"/>
        <v>120000</v>
      </c>
      <c r="M4708">
        <f t="shared" ca="1" si="2520"/>
        <v>36000</v>
      </c>
      <c r="N4708">
        <f t="shared" ca="1" si="2521"/>
        <v>120000</v>
      </c>
      <c r="O4708">
        <f t="shared" ca="1" si="2522"/>
        <v>84000</v>
      </c>
      <c r="P4708">
        <f t="shared" ca="1" si="2509"/>
        <v>83996</v>
      </c>
      <c r="Q4708">
        <f ca="1">IF(P4708&gt;0,1,0)</f>
        <v>1</v>
      </c>
      <c r="R4708">
        <f t="shared" ca="1" si="2523"/>
        <v>6</v>
      </c>
      <c r="S4708">
        <f t="shared" ca="1" si="2524"/>
        <v>10</v>
      </c>
      <c r="T4708">
        <f t="shared" ca="1" si="2525"/>
        <v>3</v>
      </c>
      <c r="U4708">
        <f t="shared" ca="1" si="2526"/>
        <v>10</v>
      </c>
      <c r="V4708">
        <f t="shared" ca="1" si="2527"/>
        <v>7</v>
      </c>
      <c r="X4708">
        <f t="shared" ref="X4708:X4771" si="2529">X4707+1</f>
        <v>4708</v>
      </c>
      <c r="Y4708">
        <f t="shared" ref="Y4708:Y4771" si="2530">IF(C4708=C4707,Y4707,X4708)</f>
        <v>4452</v>
      </c>
      <c r="Z4708">
        <f t="shared" ref="Z4708:Z4771" si="2531">Y4708+1</f>
        <v>4453</v>
      </c>
      <c r="AA4708">
        <f t="shared" si="2528"/>
        <v>4951</v>
      </c>
      <c r="AB4708">
        <f t="shared" si="2511"/>
        <v>500</v>
      </c>
      <c r="AM4708" t="str">
        <f t="shared" si="2512"/>
        <v>201905LP</v>
      </c>
      <c r="AN4708">
        <f t="shared" ca="1" si="2507"/>
        <v>6.0003333333333302</v>
      </c>
      <c r="AO4708">
        <f t="shared" ca="1" si="2508"/>
        <v>10</v>
      </c>
      <c r="AP4708">
        <f t="shared" ca="1" si="2513"/>
        <v>3</v>
      </c>
      <c r="AQ4708">
        <f t="shared" ca="1" si="2514"/>
        <v>10</v>
      </c>
      <c r="AR4708">
        <f t="shared" ca="1" si="2515"/>
        <v>7.0000000000000009</v>
      </c>
      <c r="AS4708">
        <f ca="1">P4708/J4708</f>
        <v>7.4464803066677535E-2</v>
      </c>
    </row>
    <row r="4709" spans="1:45" x14ac:dyDescent="0.4">
      <c r="A4709">
        <f t="shared" si="2510"/>
        <v>201905</v>
      </c>
      <c r="B4709" t="s">
        <v>785</v>
      </c>
      <c r="C4709" t="s">
        <v>647</v>
      </c>
      <c r="D4709" t="str">
        <f t="shared" ca="1" si="2506"/>
        <v>I116</v>
      </c>
      <c r="E4709">
        <f t="shared" ca="1" si="2516"/>
        <v>12</v>
      </c>
      <c r="F4709">
        <f t="shared" ca="1" si="2517"/>
        <v>7</v>
      </c>
      <c r="G4709" t="str">
        <f t="shared" ref="G4709:G4772" ca="1" si="2532">LEFT(H4709,3)</f>
        <v>S11</v>
      </c>
      <c r="H4709" t="str">
        <f t="shared" ref="H4709:H4772" ca="1" si="2533">"S"&amp;RANDBETWEEN(101,120)</f>
        <v>S114</v>
      </c>
      <c r="I4709">
        <f ca="1">VLOOKUP(D4709,PRC!$A$2:$B$21,2,0)*E4709</f>
        <v>17520000</v>
      </c>
      <c r="J4709">
        <f t="shared" ca="1" si="2518"/>
        <v>15943196</v>
      </c>
      <c r="K4709">
        <f ca="1">VLOOKUP(D4709,PRC!$A$1:$C$21,3,0)*E4709</f>
        <v>10512000</v>
      </c>
      <c r="L4709">
        <f t="shared" ca="1" si="2519"/>
        <v>1752000</v>
      </c>
      <c r="M4709">
        <f t="shared" ca="1" si="2520"/>
        <v>350000</v>
      </c>
      <c r="N4709">
        <f t="shared" ca="1" si="2521"/>
        <v>3154000</v>
      </c>
      <c r="O4709">
        <f t="shared" ca="1" si="2522"/>
        <v>876000</v>
      </c>
      <c r="P4709">
        <f t="shared" ca="1" si="2509"/>
        <v>-700804</v>
      </c>
      <c r="Q4709">
        <f ca="1">IF(P4709&gt;0,1,0)</f>
        <v>0</v>
      </c>
      <c r="R4709">
        <f t="shared" ca="1" si="2523"/>
        <v>9</v>
      </c>
      <c r="S4709">
        <f t="shared" ca="1" si="2524"/>
        <v>10</v>
      </c>
      <c r="T4709">
        <f t="shared" ca="1" si="2525"/>
        <v>2</v>
      </c>
      <c r="U4709">
        <f t="shared" ca="1" si="2526"/>
        <v>18</v>
      </c>
      <c r="V4709">
        <f t="shared" ca="1" si="2527"/>
        <v>5</v>
      </c>
      <c r="X4709">
        <f t="shared" si="2529"/>
        <v>4709</v>
      </c>
      <c r="Y4709">
        <f t="shared" si="2530"/>
        <v>4452</v>
      </c>
      <c r="Z4709">
        <f t="shared" si="2531"/>
        <v>4453</v>
      </c>
      <c r="AA4709">
        <f t="shared" si="2528"/>
        <v>4951</v>
      </c>
      <c r="AB4709">
        <f t="shared" si="2511"/>
        <v>500</v>
      </c>
      <c r="AM4709" t="str">
        <f t="shared" si="2512"/>
        <v>201905LP</v>
      </c>
      <c r="AN4709">
        <f t="shared" ca="1" si="2507"/>
        <v>9.0000228310502255</v>
      </c>
      <c r="AO4709">
        <f t="shared" ca="1" si="2508"/>
        <v>10</v>
      </c>
      <c r="AP4709">
        <f t="shared" ca="1" si="2513"/>
        <v>1.9977168949771689</v>
      </c>
      <c r="AQ4709">
        <f t="shared" ca="1" si="2514"/>
        <v>18.002283105022833</v>
      </c>
      <c r="AR4709">
        <f t="shared" ca="1" si="2515"/>
        <v>5</v>
      </c>
      <c r="AS4709">
        <f ca="1">P4709/J4709</f>
        <v>-4.3956305874932482E-2</v>
      </c>
    </row>
    <row r="4710" spans="1:45" x14ac:dyDescent="0.4">
      <c r="A4710">
        <f t="shared" si="2510"/>
        <v>201905</v>
      </c>
      <c r="B4710" t="s">
        <v>786</v>
      </c>
      <c r="C4710" t="s">
        <v>647</v>
      </c>
      <c r="D4710" t="str">
        <f t="shared" ref="D4710:D4773" ca="1" si="2534">"I"&amp;RANDBETWEEN(101,120)</f>
        <v>I112</v>
      </c>
      <c r="E4710">
        <f t="shared" ca="1" si="2516"/>
        <v>15</v>
      </c>
      <c r="F4710">
        <f t="shared" ca="1" si="2517"/>
        <v>9</v>
      </c>
      <c r="G4710" t="str">
        <f t="shared" ca="1" si="2532"/>
        <v>S10</v>
      </c>
      <c r="H4710" t="str">
        <f t="shared" ca="1" si="2533"/>
        <v>S104</v>
      </c>
      <c r="I4710">
        <f ca="1">VLOOKUP(D4710,PRC!$A$2:$B$21,2,0)*E4710</f>
        <v>975000</v>
      </c>
      <c r="J4710">
        <f t="shared" ca="1" si="2518"/>
        <v>906745.99999999988</v>
      </c>
      <c r="K4710">
        <f ca="1">VLOOKUP(D4710,PRC!$A$1:$C$21,3,0)*E4710</f>
        <v>487500</v>
      </c>
      <c r="L4710">
        <f t="shared" ca="1" si="2519"/>
        <v>137000</v>
      </c>
      <c r="M4710">
        <f t="shared" ca="1" si="2520"/>
        <v>20000</v>
      </c>
      <c r="N4710">
        <f t="shared" ca="1" si="2521"/>
        <v>117000</v>
      </c>
      <c r="O4710">
        <f t="shared" ca="1" si="2522"/>
        <v>49000</v>
      </c>
      <c r="P4710">
        <f t="shared" ca="1" si="2509"/>
        <v>96245.999999999884</v>
      </c>
      <c r="Q4710">
        <f ca="1">IF(P4710&gt;0,1,0)</f>
        <v>1</v>
      </c>
      <c r="R4710">
        <f t="shared" ca="1" si="2523"/>
        <v>7</v>
      </c>
      <c r="S4710">
        <f t="shared" ca="1" si="2524"/>
        <v>14</v>
      </c>
      <c r="T4710">
        <f t="shared" ca="1" si="2525"/>
        <v>2</v>
      </c>
      <c r="U4710">
        <f t="shared" ca="1" si="2526"/>
        <v>12</v>
      </c>
      <c r="V4710">
        <f t="shared" ca="1" si="2527"/>
        <v>5</v>
      </c>
      <c r="X4710">
        <f t="shared" si="2529"/>
        <v>4710</v>
      </c>
      <c r="Y4710">
        <f t="shared" si="2530"/>
        <v>4452</v>
      </c>
      <c r="Z4710">
        <f t="shared" si="2531"/>
        <v>4453</v>
      </c>
      <c r="AA4710">
        <f t="shared" si="2528"/>
        <v>4951</v>
      </c>
      <c r="AB4710">
        <f t="shared" si="2511"/>
        <v>500</v>
      </c>
      <c r="AM4710" t="str">
        <f t="shared" si="2512"/>
        <v>201905LP</v>
      </c>
      <c r="AN4710">
        <f t="shared" ref="AN4710:AN4773" ca="1" si="2535">(1-J4710/I4710)*100</f>
        <v>7.0004102564102721</v>
      </c>
      <c r="AO4710">
        <f t="shared" ref="AO4710:AO4773" ca="1" si="2536">L4710/$I4710*100</f>
        <v>14.051282051282051</v>
      </c>
      <c r="AP4710">
        <f t="shared" ca="1" si="2513"/>
        <v>2.0512820512820511</v>
      </c>
      <c r="AQ4710">
        <f t="shared" ca="1" si="2514"/>
        <v>12</v>
      </c>
      <c r="AR4710">
        <f t="shared" ca="1" si="2515"/>
        <v>5.0256410256410255</v>
      </c>
      <c r="AS4710">
        <f ca="1">P4710/J4710</f>
        <v>0.10614438883656492</v>
      </c>
    </row>
    <row r="4711" spans="1:45" x14ac:dyDescent="0.4">
      <c r="A4711">
        <f t="shared" si="2510"/>
        <v>201905</v>
      </c>
      <c r="B4711" t="s">
        <v>787</v>
      </c>
      <c r="C4711" t="s">
        <v>647</v>
      </c>
      <c r="D4711" t="str">
        <f t="shared" ca="1" si="2534"/>
        <v>I114</v>
      </c>
      <c r="E4711">
        <f t="shared" ca="1" si="2516"/>
        <v>17</v>
      </c>
      <c r="F4711">
        <f t="shared" ca="1" si="2517"/>
        <v>5</v>
      </c>
      <c r="G4711" t="str">
        <f t="shared" ca="1" si="2532"/>
        <v>S11</v>
      </c>
      <c r="H4711" t="str">
        <f t="shared" ca="1" si="2533"/>
        <v>S110</v>
      </c>
      <c r="I4711">
        <f ca="1">VLOOKUP(D4711,PRC!$A$2:$B$21,2,0)*E4711</f>
        <v>4080000</v>
      </c>
      <c r="J4711">
        <f t="shared" ca="1" si="2518"/>
        <v>3671996</v>
      </c>
      <c r="K4711">
        <f ca="1">VLOOKUP(D4711,PRC!$A$1:$C$21,3,0)*E4711</f>
        <v>2366400</v>
      </c>
      <c r="L4711">
        <f t="shared" ca="1" si="2519"/>
        <v>571000</v>
      </c>
      <c r="M4711">
        <f t="shared" ca="1" si="2520"/>
        <v>41000</v>
      </c>
      <c r="N4711">
        <f t="shared" ca="1" si="2521"/>
        <v>612000</v>
      </c>
      <c r="O4711">
        <f t="shared" ca="1" si="2522"/>
        <v>286000</v>
      </c>
      <c r="P4711">
        <f t="shared" ca="1" si="2509"/>
        <v>-204404</v>
      </c>
      <c r="Q4711">
        <f ca="1">IF(P4711&gt;0,1,0)</f>
        <v>0</v>
      </c>
      <c r="R4711">
        <f t="shared" ca="1" si="2523"/>
        <v>10</v>
      </c>
      <c r="S4711">
        <f t="shared" ca="1" si="2524"/>
        <v>14</v>
      </c>
      <c r="T4711">
        <f t="shared" ca="1" si="2525"/>
        <v>1</v>
      </c>
      <c r="U4711">
        <f t="shared" ca="1" si="2526"/>
        <v>15</v>
      </c>
      <c r="V4711">
        <f t="shared" ca="1" si="2527"/>
        <v>7</v>
      </c>
      <c r="X4711">
        <f t="shared" si="2529"/>
        <v>4711</v>
      </c>
      <c r="Y4711">
        <f t="shared" si="2530"/>
        <v>4452</v>
      </c>
      <c r="Z4711">
        <f t="shared" si="2531"/>
        <v>4453</v>
      </c>
      <c r="AA4711">
        <f t="shared" si="2528"/>
        <v>4951</v>
      </c>
      <c r="AB4711">
        <f t="shared" si="2511"/>
        <v>500</v>
      </c>
      <c r="AM4711" t="str">
        <f t="shared" si="2512"/>
        <v>201905LP</v>
      </c>
      <c r="AN4711">
        <f t="shared" ca="1" si="2535"/>
        <v>10.000098039215688</v>
      </c>
      <c r="AO4711">
        <f t="shared" ca="1" si="2536"/>
        <v>13.995098039215687</v>
      </c>
      <c r="AP4711">
        <f t="shared" ca="1" si="2513"/>
        <v>1.0049019607843137</v>
      </c>
      <c r="AQ4711">
        <f t="shared" ca="1" si="2514"/>
        <v>15</v>
      </c>
      <c r="AR4711">
        <f t="shared" ca="1" si="2515"/>
        <v>7.0098039215686274</v>
      </c>
      <c r="AS4711">
        <f ca="1">P4711/J4711</f>
        <v>-5.5665637979997802E-2</v>
      </c>
    </row>
    <row r="4712" spans="1:45" x14ac:dyDescent="0.4">
      <c r="A4712">
        <f t="shared" si="2510"/>
        <v>201905</v>
      </c>
      <c r="B4712" t="s">
        <v>788</v>
      </c>
      <c r="C4712" t="s">
        <v>647</v>
      </c>
      <c r="D4712" t="str">
        <f t="shared" ca="1" si="2534"/>
        <v>I108</v>
      </c>
      <c r="E4712">
        <f t="shared" ca="1" si="2516"/>
        <v>16</v>
      </c>
      <c r="F4712">
        <f t="shared" ca="1" si="2517"/>
        <v>8</v>
      </c>
      <c r="G4712" t="str">
        <f t="shared" ca="1" si="2532"/>
        <v>S10</v>
      </c>
      <c r="H4712" t="str">
        <f t="shared" ca="1" si="2533"/>
        <v>S102</v>
      </c>
      <c r="I4712">
        <f ca="1">VLOOKUP(D4712,PRC!$A$2:$B$21,2,0)*E4712</f>
        <v>640000</v>
      </c>
      <c r="J4712">
        <f t="shared" ca="1" si="2518"/>
        <v>588796</v>
      </c>
      <c r="K4712">
        <f ca="1">VLOOKUP(D4712,PRC!$A$1:$C$21,3,0)*E4712</f>
        <v>294400</v>
      </c>
      <c r="L4712">
        <f t="shared" ca="1" si="2519"/>
        <v>77000</v>
      </c>
      <c r="M4712">
        <f t="shared" ca="1" si="2520"/>
        <v>13000</v>
      </c>
      <c r="N4712">
        <f t="shared" ca="1" si="2521"/>
        <v>77000</v>
      </c>
      <c r="O4712">
        <f t="shared" ca="1" si="2522"/>
        <v>38000</v>
      </c>
      <c r="P4712">
        <f t="shared" ca="1" si="2509"/>
        <v>89396</v>
      </c>
      <c r="Q4712">
        <f ca="1">IF(P4712&gt;0,1,0)</f>
        <v>1</v>
      </c>
      <c r="R4712">
        <f t="shared" ca="1" si="2523"/>
        <v>8</v>
      </c>
      <c r="S4712">
        <f t="shared" ca="1" si="2524"/>
        <v>12</v>
      </c>
      <c r="T4712">
        <f t="shared" ca="1" si="2525"/>
        <v>2</v>
      </c>
      <c r="U4712">
        <f t="shared" ca="1" si="2526"/>
        <v>12</v>
      </c>
      <c r="V4712">
        <f t="shared" ca="1" si="2527"/>
        <v>6</v>
      </c>
      <c r="X4712">
        <f t="shared" si="2529"/>
        <v>4712</v>
      </c>
      <c r="Y4712">
        <f t="shared" si="2530"/>
        <v>4452</v>
      </c>
      <c r="Z4712">
        <f t="shared" si="2531"/>
        <v>4453</v>
      </c>
      <c r="AA4712">
        <f t="shared" si="2528"/>
        <v>4951</v>
      </c>
      <c r="AB4712">
        <f t="shared" si="2511"/>
        <v>500</v>
      </c>
      <c r="AM4712" t="str">
        <f t="shared" si="2512"/>
        <v>201905LP</v>
      </c>
      <c r="AN4712">
        <f t="shared" ca="1" si="2535"/>
        <v>8.0006249999999941</v>
      </c>
      <c r="AO4712">
        <f t="shared" ca="1" si="2536"/>
        <v>12.03125</v>
      </c>
      <c r="AP4712">
        <f t="shared" ca="1" si="2513"/>
        <v>2.03125</v>
      </c>
      <c r="AQ4712">
        <f t="shared" ca="1" si="2514"/>
        <v>12.03125</v>
      </c>
      <c r="AR4712">
        <f t="shared" ca="1" si="2515"/>
        <v>5.9375</v>
      </c>
      <c r="AS4712">
        <f ca="1">P4712/J4712</f>
        <v>0.15182847709563244</v>
      </c>
    </row>
    <row r="4713" spans="1:45" x14ac:dyDescent="0.4">
      <c r="A4713">
        <f t="shared" si="2510"/>
        <v>201905</v>
      </c>
      <c r="B4713" t="s">
        <v>789</v>
      </c>
      <c r="C4713" t="s">
        <v>647</v>
      </c>
      <c r="D4713" t="str">
        <f t="shared" ca="1" si="2534"/>
        <v>I117</v>
      </c>
      <c r="E4713">
        <f t="shared" ca="1" si="2516"/>
        <v>30</v>
      </c>
      <c r="F4713">
        <f t="shared" ca="1" si="2517"/>
        <v>10</v>
      </c>
      <c r="G4713" t="str">
        <f t="shared" ca="1" si="2532"/>
        <v>S11</v>
      </c>
      <c r="H4713" t="str">
        <f t="shared" ca="1" si="2533"/>
        <v>S118</v>
      </c>
      <c r="I4713">
        <f ca="1">VLOOKUP(D4713,PRC!$A$2:$B$21,2,0)*E4713</f>
        <v>75000000</v>
      </c>
      <c r="J4713">
        <f t="shared" ca="1" si="2518"/>
        <v>68249996</v>
      </c>
      <c r="K4713">
        <f ca="1">VLOOKUP(D4713,PRC!$A$1:$C$21,3,0)*E4713</f>
        <v>34500000</v>
      </c>
      <c r="L4713">
        <f t="shared" ca="1" si="2519"/>
        <v>9750000</v>
      </c>
      <c r="M4713">
        <f t="shared" ca="1" si="2520"/>
        <v>2250000</v>
      </c>
      <c r="N4713">
        <f t="shared" ca="1" si="2521"/>
        <v>11250000</v>
      </c>
      <c r="O4713">
        <f t="shared" ca="1" si="2522"/>
        <v>7500000</v>
      </c>
      <c r="P4713">
        <f t="shared" ca="1" si="2509"/>
        <v>2999996</v>
      </c>
      <c r="Q4713">
        <f ca="1">IF(P4713&gt;0,1,0)</f>
        <v>1</v>
      </c>
      <c r="R4713">
        <f t="shared" ca="1" si="2523"/>
        <v>9</v>
      </c>
      <c r="S4713">
        <f t="shared" ca="1" si="2524"/>
        <v>13</v>
      </c>
      <c r="T4713">
        <f t="shared" ca="1" si="2525"/>
        <v>3</v>
      </c>
      <c r="U4713">
        <f t="shared" ca="1" si="2526"/>
        <v>15</v>
      </c>
      <c r="V4713">
        <f t="shared" ca="1" si="2527"/>
        <v>10</v>
      </c>
      <c r="X4713">
        <f t="shared" si="2529"/>
        <v>4713</v>
      </c>
      <c r="Y4713">
        <f t="shared" si="2530"/>
        <v>4452</v>
      </c>
      <c r="Z4713">
        <f t="shared" si="2531"/>
        <v>4453</v>
      </c>
      <c r="AA4713">
        <f t="shared" si="2528"/>
        <v>4951</v>
      </c>
      <c r="AB4713">
        <f t="shared" si="2511"/>
        <v>500</v>
      </c>
      <c r="AM4713" t="str">
        <f t="shared" si="2512"/>
        <v>201905LP</v>
      </c>
      <c r="AN4713">
        <f t="shared" ca="1" si="2535"/>
        <v>9.0000053333333376</v>
      </c>
      <c r="AO4713">
        <f t="shared" ca="1" si="2536"/>
        <v>13</v>
      </c>
      <c r="AP4713">
        <f t="shared" ca="1" si="2513"/>
        <v>3</v>
      </c>
      <c r="AQ4713">
        <f t="shared" ca="1" si="2514"/>
        <v>15</v>
      </c>
      <c r="AR4713">
        <f t="shared" ca="1" si="2515"/>
        <v>10</v>
      </c>
      <c r="AS4713">
        <f ca="1">P4713/J4713</f>
        <v>4.3955987924160465E-2</v>
      </c>
    </row>
    <row r="4714" spans="1:45" x14ac:dyDescent="0.4">
      <c r="A4714">
        <f t="shared" si="2510"/>
        <v>201905</v>
      </c>
      <c r="B4714" t="s">
        <v>790</v>
      </c>
      <c r="C4714" t="s">
        <v>647</v>
      </c>
      <c r="D4714" t="str">
        <f t="shared" ca="1" si="2534"/>
        <v>I112</v>
      </c>
      <c r="E4714">
        <f t="shared" ca="1" si="2516"/>
        <v>15</v>
      </c>
      <c r="F4714">
        <f t="shared" ca="1" si="2517"/>
        <v>6</v>
      </c>
      <c r="G4714" t="str">
        <f t="shared" ca="1" si="2532"/>
        <v>S11</v>
      </c>
      <c r="H4714" t="str">
        <f t="shared" ca="1" si="2533"/>
        <v>S119</v>
      </c>
      <c r="I4714">
        <f ca="1">VLOOKUP(D4714,PRC!$A$2:$B$21,2,0)*E4714</f>
        <v>975000</v>
      </c>
      <c r="J4714">
        <f t="shared" ca="1" si="2518"/>
        <v>887246</v>
      </c>
      <c r="K4714">
        <f ca="1">VLOOKUP(D4714,PRC!$A$1:$C$21,3,0)*E4714</f>
        <v>487500</v>
      </c>
      <c r="L4714">
        <f t="shared" ca="1" si="2519"/>
        <v>107000</v>
      </c>
      <c r="M4714">
        <f t="shared" ca="1" si="2520"/>
        <v>20000</v>
      </c>
      <c r="N4714">
        <f t="shared" ca="1" si="2521"/>
        <v>107000</v>
      </c>
      <c r="O4714">
        <f t="shared" ca="1" si="2522"/>
        <v>78000</v>
      </c>
      <c r="P4714">
        <f t="shared" ca="1" si="2509"/>
        <v>87746</v>
      </c>
      <c r="Q4714">
        <f ca="1">IF(P4714&gt;0,1,0)</f>
        <v>1</v>
      </c>
      <c r="R4714">
        <f t="shared" ca="1" si="2523"/>
        <v>9</v>
      </c>
      <c r="S4714">
        <f t="shared" ca="1" si="2524"/>
        <v>11</v>
      </c>
      <c r="T4714">
        <f t="shared" ca="1" si="2525"/>
        <v>2</v>
      </c>
      <c r="U4714">
        <f t="shared" ca="1" si="2526"/>
        <v>11</v>
      </c>
      <c r="V4714">
        <f t="shared" ca="1" si="2527"/>
        <v>8</v>
      </c>
      <c r="X4714">
        <f t="shared" si="2529"/>
        <v>4714</v>
      </c>
      <c r="Y4714">
        <f t="shared" si="2530"/>
        <v>4452</v>
      </c>
      <c r="Z4714">
        <f t="shared" si="2531"/>
        <v>4453</v>
      </c>
      <c r="AA4714">
        <f t="shared" si="2528"/>
        <v>4951</v>
      </c>
      <c r="AB4714">
        <f t="shared" si="2511"/>
        <v>500</v>
      </c>
      <c r="AM4714" t="str">
        <f t="shared" si="2512"/>
        <v>201905LP</v>
      </c>
      <c r="AN4714">
        <f t="shared" ca="1" si="2535"/>
        <v>9.0004102564102517</v>
      </c>
      <c r="AO4714">
        <f t="shared" ca="1" si="2536"/>
        <v>10.974358974358974</v>
      </c>
      <c r="AP4714">
        <f t="shared" ca="1" si="2513"/>
        <v>2.0512820512820511</v>
      </c>
      <c r="AQ4714">
        <f t="shared" ca="1" si="2514"/>
        <v>10.974358974358974</v>
      </c>
      <c r="AR4714">
        <f t="shared" ca="1" si="2515"/>
        <v>8</v>
      </c>
      <c r="AS4714">
        <f ca="1">P4714/J4714</f>
        <v>9.88970364476143E-2</v>
      </c>
    </row>
    <row r="4715" spans="1:45" x14ac:dyDescent="0.4">
      <c r="A4715">
        <f t="shared" si="2510"/>
        <v>201905</v>
      </c>
      <c r="B4715" t="s">
        <v>791</v>
      </c>
      <c r="C4715" t="s">
        <v>647</v>
      </c>
      <c r="D4715" t="str">
        <f t="shared" ca="1" si="2534"/>
        <v>I110</v>
      </c>
      <c r="E4715">
        <f t="shared" ca="1" si="2516"/>
        <v>22</v>
      </c>
      <c r="F4715">
        <f t="shared" ca="1" si="2517"/>
        <v>8</v>
      </c>
      <c r="G4715" t="str">
        <f t="shared" ca="1" si="2532"/>
        <v>S11</v>
      </c>
      <c r="H4715" t="str">
        <f t="shared" ca="1" si="2533"/>
        <v>S116</v>
      </c>
      <c r="I4715">
        <f ca="1">VLOOKUP(D4715,PRC!$A$2:$B$21,2,0)*E4715</f>
        <v>6600000</v>
      </c>
      <c r="J4715">
        <f t="shared" ca="1" si="2518"/>
        <v>6203996</v>
      </c>
      <c r="K4715">
        <f ca="1">VLOOKUP(D4715,PRC!$A$1:$C$21,3,0)*E4715</f>
        <v>3036000</v>
      </c>
      <c r="L4715">
        <f t="shared" ca="1" si="2519"/>
        <v>990000</v>
      </c>
      <c r="M4715">
        <f t="shared" ca="1" si="2520"/>
        <v>132000</v>
      </c>
      <c r="N4715">
        <f t="shared" ca="1" si="2521"/>
        <v>726000</v>
      </c>
      <c r="O4715">
        <f t="shared" ca="1" si="2522"/>
        <v>594000</v>
      </c>
      <c r="P4715">
        <f t="shared" ca="1" si="2509"/>
        <v>725996</v>
      </c>
      <c r="Q4715">
        <f ca="1">IF(P4715&gt;0,1,0)</f>
        <v>1</v>
      </c>
      <c r="R4715">
        <f t="shared" ca="1" si="2523"/>
        <v>6</v>
      </c>
      <c r="S4715">
        <f t="shared" ca="1" si="2524"/>
        <v>15</v>
      </c>
      <c r="T4715">
        <f t="shared" ca="1" si="2525"/>
        <v>2</v>
      </c>
      <c r="U4715">
        <f t="shared" ca="1" si="2526"/>
        <v>11</v>
      </c>
      <c r="V4715">
        <f t="shared" ca="1" si="2527"/>
        <v>9</v>
      </c>
      <c r="X4715">
        <f t="shared" si="2529"/>
        <v>4715</v>
      </c>
      <c r="Y4715">
        <f t="shared" si="2530"/>
        <v>4452</v>
      </c>
      <c r="Z4715">
        <f t="shared" si="2531"/>
        <v>4453</v>
      </c>
      <c r="AA4715">
        <f t="shared" si="2528"/>
        <v>4951</v>
      </c>
      <c r="AB4715">
        <f t="shared" si="2511"/>
        <v>500</v>
      </c>
      <c r="AM4715" t="str">
        <f t="shared" si="2512"/>
        <v>201905LP</v>
      </c>
      <c r="AN4715">
        <f t="shared" ca="1" si="2535"/>
        <v>6.0000606060606092</v>
      </c>
      <c r="AO4715">
        <f t="shared" ca="1" si="2536"/>
        <v>15</v>
      </c>
      <c r="AP4715">
        <f t="shared" ca="1" si="2513"/>
        <v>2</v>
      </c>
      <c r="AQ4715">
        <f t="shared" ca="1" si="2514"/>
        <v>11</v>
      </c>
      <c r="AR4715">
        <f t="shared" ca="1" si="2515"/>
        <v>9</v>
      </c>
      <c r="AS4715">
        <f ca="1">P4715/J4715</f>
        <v>0.11702070729897311</v>
      </c>
    </row>
    <row r="4716" spans="1:45" x14ac:dyDescent="0.4">
      <c r="A4716">
        <f t="shared" si="2510"/>
        <v>201905</v>
      </c>
      <c r="B4716" t="s">
        <v>792</v>
      </c>
      <c r="C4716" t="s">
        <v>647</v>
      </c>
      <c r="D4716" t="str">
        <f t="shared" ca="1" si="2534"/>
        <v>I118</v>
      </c>
      <c r="E4716">
        <f t="shared" ca="1" si="2516"/>
        <v>13</v>
      </c>
      <c r="F4716">
        <f t="shared" ca="1" si="2517"/>
        <v>9</v>
      </c>
      <c r="G4716" t="str">
        <f t="shared" ca="1" si="2532"/>
        <v>S10</v>
      </c>
      <c r="H4716" t="str">
        <f t="shared" ca="1" si="2533"/>
        <v>S105</v>
      </c>
      <c r="I4716">
        <f ca="1">VLOOKUP(D4716,PRC!$A$2:$B$21,2,0)*E4716</f>
        <v>6890000</v>
      </c>
      <c r="J4716">
        <f t="shared" ca="1" si="2518"/>
        <v>6407696</v>
      </c>
      <c r="K4716">
        <f ca="1">VLOOKUP(D4716,PRC!$A$1:$C$21,3,0)*E4716</f>
        <v>2893800</v>
      </c>
      <c r="L4716">
        <f t="shared" ca="1" si="2519"/>
        <v>689000</v>
      </c>
      <c r="M4716">
        <f t="shared" ca="1" si="2520"/>
        <v>138000</v>
      </c>
      <c r="N4716">
        <f t="shared" ca="1" si="2521"/>
        <v>1378000</v>
      </c>
      <c r="O4716">
        <f t="shared" ca="1" si="2522"/>
        <v>551000</v>
      </c>
      <c r="P4716">
        <f t="shared" ref="P4716:P4779" ca="1" si="2537">J4716-SUM(K4716:O4716)</f>
        <v>757896</v>
      </c>
      <c r="Q4716">
        <f ca="1">IF(P4716&gt;0,1,0)</f>
        <v>1</v>
      </c>
      <c r="R4716">
        <f t="shared" ca="1" si="2523"/>
        <v>7</v>
      </c>
      <c r="S4716">
        <f t="shared" ca="1" si="2524"/>
        <v>10</v>
      </c>
      <c r="T4716">
        <f t="shared" ca="1" si="2525"/>
        <v>2</v>
      </c>
      <c r="U4716">
        <f t="shared" ca="1" si="2526"/>
        <v>20</v>
      </c>
      <c r="V4716">
        <f t="shared" ca="1" si="2527"/>
        <v>8</v>
      </c>
      <c r="X4716">
        <f t="shared" si="2529"/>
        <v>4716</v>
      </c>
      <c r="Y4716">
        <f t="shared" si="2530"/>
        <v>4452</v>
      </c>
      <c r="Z4716">
        <f t="shared" si="2531"/>
        <v>4453</v>
      </c>
      <c r="AA4716">
        <f t="shared" si="2528"/>
        <v>4951</v>
      </c>
      <c r="AB4716">
        <f t="shared" si="2511"/>
        <v>500</v>
      </c>
      <c r="AM4716" t="str">
        <f t="shared" si="2512"/>
        <v>201905LP</v>
      </c>
      <c r="AN4716">
        <f t="shared" ca="1" si="2535"/>
        <v>7.0000580551523921</v>
      </c>
      <c r="AO4716">
        <f t="shared" ca="1" si="2536"/>
        <v>10</v>
      </c>
      <c r="AP4716">
        <f t="shared" ca="1" si="2513"/>
        <v>2.0029027576197387</v>
      </c>
      <c r="AQ4716">
        <f t="shared" ca="1" si="2514"/>
        <v>20</v>
      </c>
      <c r="AR4716">
        <f t="shared" ca="1" si="2515"/>
        <v>7.9970972423802618</v>
      </c>
      <c r="AS4716">
        <f ca="1">P4716/J4716</f>
        <v>0.11827901947907642</v>
      </c>
    </row>
    <row r="4717" spans="1:45" x14ac:dyDescent="0.4">
      <c r="A4717">
        <f t="shared" si="2510"/>
        <v>201905</v>
      </c>
      <c r="B4717" t="s">
        <v>793</v>
      </c>
      <c r="C4717" t="s">
        <v>647</v>
      </c>
      <c r="D4717" t="str">
        <f t="shared" ca="1" si="2534"/>
        <v>I113</v>
      </c>
      <c r="E4717">
        <f t="shared" ca="1" si="2516"/>
        <v>14</v>
      </c>
      <c r="F4717">
        <f t="shared" ca="1" si="2517"/>
        <v>6</v>
      </c>
      <c r="G4717" t="str">
        <f t="shared" ca="1" si="2532"/>
        <v>S10</v>
      </c>
      <c r="H4717" t="str">
        <f t="shared" ca="1" si="2533"/>
        <v>S104</v>
      </c>
      <c r="I4717">
        <f ca="1">VLOOKUP(D4717,PRC!$A$2:$B$21,2,0)*E4717</f>
        <v>9380000</v>
      </c>
      <c r="J4717">
        <f t="shared" ca="1" si="2518"/>
        <v>8910996</v>
      </c>
      <c r="K4717">
        <f ca="1">VLOOKUP(D4717,PRC!$A$1:$C$21,3,0)*E4717</f>
        <v>4221000</v>
      </c>
      <c r="L4717">
        <f t="shared" ca="1" si="2519"/>
        <v>938000</v>
      </c>
      <c r="M4717">
        <f t="shared" ca="1" si="2520"/>
        <v>188000</v>
      </c>
      <c r="N4717">
        <f t="shared" ca="1" si="2521"/>
        <v>1688000</v>
      </c>
      <c r="O4717">
        <f t="shared" ca="1" si="2522"/>
        <v>938000</v>
      </c>
      <c r="P4717">
        <f t="shared" ca="1" si="2537"/>
        <v>937996</v>
      </c>
      <c r="Q4717">
        <f ca="1">IF(P4717&gt;0,1,0)</f>
        <v>1</v>
      </c>
      <c r="R4717">
        <f t="shared" ca="1" si="2523"/>
        <v>5</v>
      </c>
      <c r="S4717">
        <f t="shared" ca="1" si="2524"/>
        <v>10</v>
      </c>
      <c r="T4717">
        <f t="shared" ca="1" si="2525"/>
        <v>2</v>
      </c>
      <c r="U4717">
        <f t="shared" ca="1" si="2526"/>
        <v>18</v>
      </c>
      <c r="V4717">
        <f t="shared" ca="1" si="2527"/>
        <v>10</v>
      </c>
      <c r="X4717">
        <f t="shared" si="2529"/>
        <v>4717</v>
      </c>
      <c r="Y4717">
        <f t="shared" si="2530"/>
        <v>4452</v>
      </c>
      <c r="Z4717">
        <f t="shared" si="2531"/>
        <v>4453</v>
      </c>
      <c r="AA4717">
        <f t="shared" si="2528"/>
        <v>4951</v>
      </c>
      <c r="AB4717">
        <f t="shared" si="2511"/>
        <v>500</v>
      </c>
      <c r="AM4717" t="str">
        <f t="shared" si="2512"/>
        <v>201905LP</v>
      </c>
      <c r="AN4717">
        <f t="shared" ca="1" si="2535"/>
        <v>5.0000426439232415</v>
      </c>
      <c r="AO4717">
        <f t="shared" ca="1" si="2536"/>
        <v>10</v>
      </c>
      <c r="AP4717">
        <f t="shared" ca="1" si="2513"/>
        <v>2.0042643923240937</v>
      </c>
      <c r="AQ4717">
        <f t="shared" ca="1" si="2514"/>
        <v>17.995735607675904</v>
      </c>
      <c r="AR4717">
        <f t="shared" ca="1" si="2515"/>
        <v>10</v>
      </c>
      <c r="AS4717">
        <f ca="1">P4717/J4717</f>
        <v>0.1052627562620385</v>
      </c>
    </row>
    <row r="4718" spans="1:45" x14ac:dyDescent="0.4">
      <c r="A4718">
        <f t="shared" si="2510"/>
        <v>201905</v>
      </c>
      <c r="B4718" t="s">
        <v>794</v>
      </c>
      <c r="C4718" t="s">
        <v>647</v>
      </c>
      <c r="D4718" t="str">
        <f t="shared" ca="1" si="2534"/>
        <v>I109</v>
      </c>
      <c r="E4718">
        <f t="shared" ca="1" si="2516"/>
        <v>22</v>
      </c>
      <c r="F4718">
        <f t="shared" ca="1" si="2517"/>
        <v>10</v>
      </c>
      <c r="G4718" t="str">
        <f t="shared" ca="1" si="2532"/>
        <v>S10</v>
      </c>
      <c r="H4718" t="str">
        <f t="shared" ca="1" si="2533"/>
        <v>S101</v>
      </c>
      <c r="I4718">
        <f ca="1">VLOOKUP(D4718,PRC!$A$2:$B$21,2,0)*E4718</f>
        <v>11000000</v>
      </c>
      <c r="J4718">
        <f t="shared" ca="1" si="2518"/>
        <v>10339996</v>
      </c>
      <c r="K4718">
        <f ca="1">VLOOKUP(D4718,PRC!$A$1:$C$21,3,0)*E4718</f>
        <v>4400000</v>
      </c>
      <c r="L4718">
        <f t="shared" ca="1" si="2519"/>
        <v>1540000</v>
      </c>
      <c r="M4718">
        <f t="shared" ca="1" si="2520"/>
        <v>110000</v>
      </c>
      <c r="N4718">
        <f t="shared" ca="1" si="2521"/>
        <v>1980000</v>
      </c>
      <c r="O4718">
        <f t="shared" ca="1" si="2522"/>
        <v>1100000</v>
      </c>
      <c r="P4718">
        <f t="shared" ca="1" si="2537"/>
        <v>1209996</v>
      </c>
      <c r="Q4718">
        <f ca="1">IF(P4718&gt;0,1,0)</f>
        <v>1</v>
      </c>
      <c r="R4718">
        <f t="shared" ca="1" si="2523"/>
        <v>6</v>
      </c>
      <c r="S4718">
        <f t="shared" ca="1" si="2524"/>
        <v>14</v>
      </c>
      <c r="T4718">
        <f t="shared" ca="1" si="2525"/>
        <v>1</v>
      </c>
      <c r="U4718">
        <f t="shared" ca="1" si="2526"/>
        <v>18</v>
      </c>
      <c r="V4718">
        <f t="shared" ca="1" si="2527"/>
        <v>10</v>
      </c>
      <c r="X4718">
        <f t="shared" si="2529"/>
        <v>4718</v>
      </c>
      <c r="Y4718">
        <f t="shared" si="2530"/>
        <v>4452</v>
      </c>
      <c r="Z4718">
        <f t="shared" si="2531"/>
        <v>4453</v>
      </c>
      <c r="AA4718">
        <f t="shared" si="2528"/>
        <v>4951</v>
      </c>
      <c r="AB4718">
        <f t="shared" si="2511"/>
        <v>500</v>
      </c>
      <c r="AM4718" t="str">
        <f t="shared" si="2512"/>
        <v>201905LP</v>
      </c>
      <c r="AN4718">
        <f t="shared" ca="1" si="2535"/>
        <v>6.0000363636363634</v>
      </c>
      <c r="AO4718">
        <f t="shared" ca="1" si="2536"/>
        <v>14.000000000000002</v>
      </c>
      <c r="AP4718">
        <f t="shared" ca="1" si="2513"/>
        <v>1</v>
      </c>
      <c r="AQ4718">
        <f t="shared" ca="1" si="2514"/>
        <v>18</v>
      </c>
      <c r="AR4718">
        <f t="shared" ca="1" si="2515"/>
        <v>10</v>
      </c>
      <c r="AS4718">
        <f ca="1">P4718/J4718</f>
        <v>0.11702093501776983</v>
      </c>
    </row>
    <row r="4719" spans="1:45" x14ac:dyDescent="0.4">
      <c r="A4719">
        <f t="shared" si="2510"/>
        <v>201905</v>
      </c>
      <c r="B4719" t="s">
        <v>795</v>
      </c>
      <c r="C4719" t="s">
        <v>647</v>
      </c>
      <c r="D4719" t="str">
        <f t="shared" ca="1" si="2534"/>
        <v>I119</v>
      </c>
      <c r="E4719">
        <f t="shared" ca="1" si="2516"/>
        <v>29</v>
      </c>
      <c r="F4719">
        <f t="shared" ca="1" si="2517"/>
        <v>9</v>
      </c>
      <c r="G4719" t="str">
        <f t="shared" ca="1" si="2532"/>
        <v>S10</v>
      </c>
      <c r="H4719" t="str">
        <f t="shared" ca="1" si="2533"/>
        <v>S103</v>
      </c>
      <c r="I4719">
        <f ca="1">VLOOKUP(D4719,PRC!$A$2:$B$21,2,0)*E4719</f>
        <v>2755000</v>
      </c>
      <c r="J4719">
        <f t="shared" ca="1" si="2518"/>
        <v>2589696</v>
      </c>
      <c r="K4719">
        <f ca="1">VLOOKUP(D4719,PRC!$A$1:$C$21,3,0)*E4719</f>
        <v>1322400</v>
      </c>
      <c r="L4719">
        <f t="shared" ca="1" si="2519"/>
        <v>276000</v>
      </c>
      <c r="M4719">
        <f t="shared" ca="1" si="2520"/>
        <v>28000</v>
      </c>
      <c r="N4719">
        <f t="shared" ca="1" si="2521"/>
        <v>386000</v>
      </c>
      <c r="O4719">
        <f t="shared" ca="1" si="2522"/>
        <v>220000</v>
      </c>
      <c r="P4719">
        <f t="shared" ca="1" si="2537"/>
        <v>357296</v>
      </c>
      <c r="Q4719">
        <f ca="1">IF(P4719&gt;0,1,0)</f>
        <v>1</v>
      </c>
      <c r="R4719">
        <f t="shared" ca="1" si="2523"/>
        <v>6</v>
      </c>
      <c r="S4719">
        <f t="shared" ca="1" si="2524"/>
        <v>10</v>
      </c>
      <c r="T4719">
        <f t="shared" ca="1" si="2525"/>
        <v>1</v>
      </c>
      <c r="U4719">
        <f t="shared" ca="1" si="2526"/>
        <v>14</v>
      </c>
      <c r="V4719">
        <f t="shared" ca="1" si="2527"/>
        <v>8</v>
      </c>
      <c r="X4719">
        <f t="shared" si="2529"/>
        <v>4719</v>
      </c>
      <c r="Y4719">
        <f t="shared" si="2530"/>
        <v>4452</v>
      </c>
      <c r="Z4719">
        <f t="shared" si="2531"/>
        <v>4453</v>
      </c>
      <c r="AA4719">
        <f t="shared" si="2528"/>
        <v>4951</v>
      </c>
      <c r="AB4719">
        <f t="shared" si="2511"/>
        <v>500</v>
      </c>
      <c r="AM4719" t="str">
        <f t="shared" si="2512"/>
        <v>201905LP</v>
      </c>
      <c r="AN4719">
        <f t="shared" ca="1" si="2535"/>
        <v>6.0001451905626109</v>
      </c>
      <c r="AO4719">
        <f t="shared" ca="1" si="2536"/>
        <v>10.01814882032668</v>
      </c>
      <c r="AP4719">
        <f t="shared" ca="1" si="2513"/>
        <v>1.0163339382940109</v>
      </c>
      <c r="AQ4719">
        <f t="shared" ca="1" si="2514"/>
        <v>14.010889292196008</v>
      </c>
      <c r="AR4719">
        <f t="shared" ca="1" si="2515"/>
        <v>7.9854809437386569</v>
      </c>
      <c r="AS4719">
        <f ca="1">P4719/J4719</f>
        <v>0.13796831751680505</v>
      </c>
    </row>
    <row r="4720" spans="1:45" x14ac:dyDescent="0.4">
      <c r="A4720">
        <f t="shared" si="2510"/>
        <v>201905</v>
      </c>
      <c r="B4720" t="s">
        <v>796</v>
      </c>
      <c r="C4720" t="s">
        <v>647</v>
      </c>
      <c r="D4720" t="str">
        <f t="shared" ca="1" si="2534"/>
        <v>I112</v>
      </c>
      <c r="E4720">
        <f t="shared" ca="1" si="2516"/>
        <v>13</v>
      </c>
      <c r="F4720">
        <f t="shared" ca="1" si="2517"/>
        <v>9</v>
      </c>
      <c r="G4720" t="str">
        <f t="shared" ca="1" si="2532"/>
        <v>S10</v>
      </c>
      <c r="H4720" t="str">
        <f t="shared" ca="1" si="2533"/>
        <v>S109</v>
      </c>
      <c r="I4720">
        <f ca="1">VLOOKUP(D4720,PRC!$A$2:$B$21,2,0)*E4720</f>
        <v>845000</v>
      </c>
      <c r="J4720">
        <f t="shared" ca="1" si="2518"/>
        <v>760496</v>
      </c>
      <c r="K4720">
        <f ca="1">VLOOKUP(D4720,PRC!$A$1:$C$21,3,0)*E4720</f>
        <v>422500</v>
      </c>
      <c r="L4720">
        <f t="shared" ca="1" si="2519"/>
        <v>101000</v>
      </c>
      <c r="M4720">
        <f t="shared" ca="1" si="2520"/>
        <v>8000</v>
      </c>
      <c r="N4720">
        <f t="shared" ca="1" si="2521"/>
        <v>85000</v>
      </c>
      <c r="O4720">
        <f t="shared" ca="1" si="2522"/>
        <v>59000</v>
      </c>
      <c r="P4720">
        <f t="shared" ca="1" si="2537"/>
        <v>84996</v>
      </c>
      <c r="Q4720">
        <f ca="1">IF(P4720&gt;0,1,0)</f>
        <v>1</v>
      </c>
      <c r="R4720">
        <f t="shared" ca="1" si="2523"/>
        <v>10</v>
      </c>
      <c r="S4720">
        <f t="shared" ca="1" si="2524"/>
        <v>12</v>
      </c>
      <c r="T4720">
        <f t="shared" ca="1" si="2525"/>
        <v>1</v>
      </c>
      <c r="U4720">
        <f t="shared" ca="1" si="2526"/>
        <v>10</v>
      </c>
      <c r="V4720">
        <f t="shared" ca="1" si="2527"/>
        <v>7</v>
      </c>
      <c r="X4720">
        <f t="shared" si="2529"/>
        <v>4720</v>
      </c>
      <c r="Y4720">
        <f t="shared" si="2530"/>
        <v>4452</v>
      </c>
      <c r="Z4720">
        <f t="shared" si="2531"/>
        <v>4453</v>
      </c>
      <c r="AA4720">
        <f t="shared" si="2528"/>
        <v>4951</v>
      </c>
      <c r="AB4720">
        <f t="shared" si="2511"/>
        <v>500</v>
      </c>
      <c r="AM4720" t="str">
        <f t="shared" si="2512"/>
        <v>201905LP</v>
      </c>
      <c r="AN4720">
        <f t="shared" ca="1" si="2535"/>
        <v>10.000473372781061</v>
      </c>
      <c r="AO4720">
        <f t="shared" ca="1" si="2536"/>
        <v>11.952662721893491</v>
      </c>
      <c r="AP4720">
        <f t="shared" ca="1" si="2513"/>
        <v>0.94674556213017758</v>
      </c>
      <c r="AQ4720">
        <f t="shared" ca="1" si="2514"/>
        <v>10.059171597633137</v>
      </c>
      <c r="AR4720">
        <f t="shared" ca="1" si="2515"/>
        <v>6.9822485207100593</v>
      </c>
      <c r="AS4720">
        <f ca="1">P4720/J4720</f>
        <v>0.11176390145378805</v>
      </c>
    </row>
    <row r="4721" spans="1:45" x14ac:dyDescent="0.4">
      <c r="A4721">
        <f t="shared" si="2510"/>
        <v>201905</v>
      </c>
      <c r="B4721" t="s">
        <v>797</v>
      </c>
      <c r="C4721" t="s">
        <v>647</v>
      </c>
      <c r="D4721" t="str">
        <f t="shared" ca="1" si="2534"/>
        <v>I113</v>
      </c>
      <c r="E4721">
        <f t="shared" ca="1" si="2516"/>
        <v>24</v>
      </c>
      <c r="F4721">
        <f t="shared" ca="1" si="2517"/>
        <v>10</v>
      </c>
      <c r="G4721" t="str">
        <f t="shared" ca="1" si="2532"/>
        <v>S11</v>
      </c>
      <c r="H4721" t="str">
        <f t="shared" ca="1" si="2533"/>
        <v>S113</v>
      </c>
      <c r="I4721">
        <f ca="1">VLOOKUP(D4721,PRC!$A$2:$B$21,2,0)*E4721</f>
        <v>16080000</v>
      </c>
      <c r="J4721">
        <f t="shared" ca="1" si="2518"/>
        <v>15275996</v>
      </c>
      <c r="K4721">
        <f ca="1">VLOOKUP(D4721,PRC!$A$1:$C$21,3,0)*E4721</f>
        <v>7236000</v>
      </c>
      <c r="L4721">
        <f t="shared" ca="1" si="2519"/>
        <v>1930000</v>
      </c>
      <c r="M4721">
        <f t="shared" ca="1" si="2520"/>
        <v>161000</v>
      </c>
      <c r="N4721">
        <f t="shared" ca="1" si="2521"/>
        <v>2734000</v>
      </c>
      <c r="O4721">
        <f t="shared" ca="1" si="2522"/>
        <v>804000</v>
      </c>
      <c r="P4721">
        <f t="shared" ca="1" si="2537"/>
        <v>2410996</v>
      </c>
      <c r="Q4721">
        <f ca="1">IF(P4721&gt;0,1,0)</f>
        <v>1</v>
      </c>
      <c r="R4721">
        <f t="shared" ca="1" si="2523"/>
        <v>5</v>
      </c>
      <c r="S4721">
        <f t="shared" ca="1" si="2524"/>
        <v>12</v>
      </c>
      <c r="T4721">
        <f t="shared" ca="1" si="2525"/>
        <v>1</v>
      </c>
      <c r="U4721">
        <f t="shared" ca="1" si="2526"/>
        <v>17</v>
      </c>
      <c r="V4721">
        <f t="shared" ca="1" si="2527"/>
        <v>5</v>
      </c>
      <c r="X4721">
        <f t="shared" si="2529"/>
        <v>4721</v>
      </c>
      <c r="Y4721">
        <f t="shared" si="2530"/>
        <v>4452</v>
      </c>
      <c r="Z4721">
        <f t="shared" si="2531"/>
        <v>4453</v>
      </c>
      <c r="AA4721">
        <f t="shared" si="2528"/>
        <v>4951</v>
      </c>
      <c r="AB4721">
        <f t="shared" si="2511"/>
        <v>500</v>
      </c>
      <c r="AM4721" t="str">
        <f t="shared" si="2512"/>
        <v>201905LP</v>
      </c>
      <c r="AN4721">
        <f t="shared" ca="1" si="2535"/>
        <v>5.0000248756218895</v>
      </c>
      <c r="AO4721">
        <f t="shared" ca="1" si="2536"/>
        <v>12.002487562189055</v>
      </c>
      <c r="AP4721">
        <f t="shared" ca="1" si="2513"/>
        <v>1.0012437810945274</v>
      </c>
      <c r="AQ4721">
        <f t="shared" ca="1" si="2514"/>
        <v>17.002487562189057</v>
      </c>
      <c r="AR4721">
        <f t="shared" ca="1" si="2515"/>
        <v>5</v>
      </c>
      <c r="AS4721">
        <f ca="1">P4721/J4721</f>
        <v>0.1578290541579089</v>
      </c>
    </row>
    <row r="4722" spans="1:45" x14ac:dyDescent="0.4">
      <c r="A4722">
        <f t="shared" si="2510"/>
        <v>201905</v>
      </c>
      <c r="B4722" t="s">
        <v>798</v>
      </c>
      <c r="C4722" t="s">
        <v>647</v>
      </c>
      <c r="D4722" t="str">
        <f t="shared" ca="1" si="2534"/>
        <v>I114</v>
      </c>
      <c r="E4722">
        <f t="shared" ca="1" si="2516"/>
        <v>22</v>
      </c>
      <c r="F4722">
        <f t="shared" ca="1" si="2517"/>
        <v>8</v>
      </c>
      <c r="G4722" t="str">
        <f t="shared" ca="1" si="2532"/>
        <v>S11</v>
      </c>
      <c r="H4722" t="str">
        <f t="shared" ca="1" si="2533"/>
        <v>S110</v>
      </c>
      <c r="I4722">
        <f ca="1">VLOOKUP(D4722,PRC!$A$2:$B$21,2,0)*E4722</f>
        <v>5280000</v>
      </c>
      <c r="J4722">
        <f t="shared" ca="1" si="2518"/>
        <v>4751996</v>
      </c>
      <c r="K4722">
        <f ca="1">VLOOKUP(D4722,PRC!$A$1:$C$21,3,0)*E4722</f>
        <v>3062400</v>
      </c>
      <c r="L4722">
        <f t="shared" ca="1" si="2519"/>
        <v>739000</v>
      </c>
      <c r="M4722">
        <f t="shared" ca="1" si="2520"/>
        <v>158000</v>
      </c>
      <c r="N4722">
        <f t="shared" ca="1" si="2521"/>
        <v>739000</v>
      </c>
      <c r="O4722">
        <f t="shared" ca="1" si="2522"/>
        <v>422000</v>
      </c>
      <c r="P4722">
        <f t="shared" ca="1" si="2537"/>
        <v>-368404</v>
      </c>
      <c r="Q4722">
        <f ca="1">IF(P4722&gt;0,1,0)</f>
        <v>0</v>
      </c>
      <c r="R4722">
        <f t="shared" ca="1" si="2523"/>
        <v>10</v>
      </c>
      <c r="S4722">
        <f t="shared" ca="1" si="2524"/>
        <v>14</v>
      </c>
      <c r="T4722">
        <f t="shared" ca="1" si="2525"/>
        <v>3</v>
      </c>
      <c r="U4722">
        <f t="shared" ca="1" si="2526"/>
        <v>14</v>
      </c>
      <c r="V4722">
        <f t="shared" ca="1" si="2527"/>
        <v>8</v>
      </c>
      <c r="X4722">
        <f t="shared" si="2529"/>
        <v>4722</v>
      </c>
      <c r="Y4722">
        <f t="shared" si="2530"/>
        <v>4452</v>
      </c>
      <c r="Z4722">
        <f t="shared" si="2531"/>
        <v>4453</v>
      </c>
      <c r="AA4722">
        <f t="shared" si="2528"/>
        <v>4951</v>
      </c>
      <c r="AB4722">
        <f t="shared" si="2511"/>
        <v>500</v>
      </c>
      <c r="AM4722" t="str">
        <f t="shared" si="2512"/>
        <v>201905LP</v>
      </c>
      <c r="AN4722">
        <f t="shared" ca="1" si="2535"/>
        <v>10.000075757575754</v>
      </c>
      <c r="AO4722">
        <f t="shared" ca="1" si="2536"/>
        <v>13.996212121212121</v>
      </c>
      <c r="AP4722">
        <f t="shared" ca="1" si="2513"/>
        <v>2.9924242424242422</v>
      </c>
      <c r="AQ4722">
        <f t="shared" ca="1" si="2514"/>
        <v>13.996212121212121</v>
      </c>
      <c r="AR4722">
        <f t="shared" ca="1" si="2515"/>
        <v>7.9924242424242422</v>
      </c>
      <c r="AS4722">
        <f ca="1">P4722/J4722</f>
        <v>-7.7526159533804317E-2</v>
      </c>
    </row>
    <row r="4723" spans="1:45" x14ac:dyDescent="0.4">
      <c r="A4723">
        <f t="shared" si="2510"/>
        <v>201905</v>
      </c>
      <c r="B4723" t="s">
        <v>799</v>
      </c>
      <c r="C4723" t="s">
        <v>647</v>
      </c>
      <c r="D4723" t="str">
        <f t="shared" ca="1" si="2534"/>
        <v>I117</v>
      </c>
      <c r="E4723">
        <f t="shared" ca="1" si="2516"/>
        <v>17</v>
      </c>
      <c r="F4723">
        <f t="shared" ca="1" si="2517"/>
        <v>7</v>
      </c>
      <c r="G4723" t="str">
        <f t="shared" ca="1" si="2532"/>
        <v>S11</v>
      </c>
      <c r="H4723" t="str">
        <f t="shared" ca="1" si="2533"/>
        <v>S114</v>
      </c>
      <c r="I4723">
        <f ca="1">VLOOKUP(D4723,PRC!$A$2:$B$21,2,0)*E4723</f>
        <v>42500000</v>
      </c>
      <c r="J4723">
        <f t="shared" ca="1" si="2518"/>
        <v>39099996</v>
      </c>
      <c r="K4723">
        <f ca="1">VLOOKUP(D4723,PRC!$A$1:$C$21,3,0)*E4723</f>
        <v>19550000</v>
      </c>
      <c r="L4723">
        <f t="shared" ca="1" si="2519"/>
        <v>5950000</v>
      </c>
      <c r="M4723">
        <f t="shared" ca="1" si="2520"/>
        <v>425000</v>
      </c>
      <c r="N4723">
        <f t="shared" ca="1" si="2521"/>
        <v>6800000</v>
      </c>
      <c r="O4723">
        <f t="shared" ca="1" si="2522"/>
        <v>2125000</v>
      </c>
      <c r="P4723">
        <f t="shared" ca="1" si="2537"/>
        <v>4249996</v>
      </c>
      <c r="Q4723">
        <f ca="1">IF(P4723&gt;0,1,0)</f>
        <v>1</v>
      </c>
      <c r="R4723">
        <f t="shared" ca="1" si="2523"/>
        <v>8</v>
      </c>
      <c r="S4723">
        <f t="shared" ca="1" si="2524"/>
        <v>14</v>
      </c>
      <c r="T4723">
        <f t="shared" ca="1" si="2525"/>
        <v>1</v>
      </c>
      <c r="U4723">
        <f t="shared" ca="1" si="2526"/>
        <v>16</v>
      </c>
      <c r="V4723">
        <f t="shared" ca="1" si="2527"/>
        <v>5</v>
      </c>
      <c r="X4723">
        <f t="shared" si="2529"/>
        <v>4723</v>
      </c>
      <c r="Y4723">
        <f t="shared" si="2530"/>
        <v>4452</v>
      </c>
      <c r="Z4723">
        <f t="shared" si="2531"/>
        <v>4453</v>
      </c>
      <c r="AA4723">
        <f t="shared" si="2528"/>
        <v>4951</v>
      </c>
      <c r="AB4723">
        <f t="shared" si="2511"/>
        <v>500</v>
      </c>
      <c r="AM4723" t="str">
        <f t="shared" si="2512"/>
        <v>201905LP</v>
      </c>
      <c r="AN4723">
        <f t="shared" ca="1" si="2535"/>
        <v>8.000009411764708</v>
      </c>
      <c r="AO4723">
        <f t="shared" ca="1" si="2536"/>
        <v>14.000000000000002</v>
      </c>
      <c r="AP4723">
        <f t="shared" ca="1" si="2513"/>
        <v>1</v>
      </c>
      <c r="AQ4723">
        <f t="shared" ca="1" si="2514"/>
        <v>16</v>
      </c>
      <c r="AR4723">
        <f t="shared" ca="1" si="2515"/>
        <v>5</v>
      </c>
      <c r="AS4723">
        <f ca="1">P4723/J4723</f>
        <v>0.10869556099187325</v>
      </c>
    </row>
    <row r="4724" spans="1:45" x14ac:dyDescent="0.4">
      <c r="A4724">
        <f t="shared" si="2510"/>
        <v>201905</v>
      </c>
      <c r="B4724" t="s">
        <v>800</v>
      </c>
      <c r="C4724" t="s">
        <v>647</v>
      </c>
      <c r="D4724" t="str">
        <f t="shared" ca="1" si="2534"/>
        <v>I108</v>
      </c>
      <c r="E4724">
        <f t="shared" ca="1" si="2516"/>
        <v>30</v>
      </c>
      <c r="F4724">
        <f t="shared" ca="1" si="2517"/>
        <v>9</v>
      </c>
      <c r="G4724" t="str">
        <f t="shared" ca="1" si="2532"/>
        <v>S11</v>
      </c>
      <c r="H4724" t="str">
        <f t="shared" ca="1" si="2533"/>
        <v>S117</v>
      </c>
      <c r="I4724">
        <f ca="1">VLOOKUP(D4724,PRC!$A$2:$B$21,2,0)*E4724</f>
        <v>1200000</v>
      </c>
      <c r="J4724">
        <f t="shared" ca="1" si="2518"/>
        <v>1079996</v>
      </c>
      <c r="K4724">
        <f ca="1">VLOOKUP(D4724,PRC!$A$1:$C$21,3,0)*E4724</f>
        <v>552000</v>
      </c>
      <c r="L4724">
        <f t="shared" ca="1" si="2519"/>
        <v>156000</v>
      </c>
      <c r="M4724">
        <f t="shared" ca="1" si="2520"/>
        <v>12000</v>
      </c>
      <c r="N4724">
        <f t="shared" ca="1" si="2521"/>
        <v>204000</v>
      </c>
      <c r="O4724">
        <f t="shared" ca="1" si="2522"/>
        <v>120000</v>
      </c>
      <c r="P4724">
        <f t="shared" ca="1" si="2537"/>
        <v>35996</v>
      </c>
      <c r="Q4724">
        <f ca="1">IF(P4724&gt;0,1,0)</f>
        <v>1</v>
      </c>
      <c r="R4724">
        <f t="shared" ca="1" si="2523"/>
        <v>10</v>
      </c>
      <c r="S4724">
        <f t="shared" ca="1" si="2524"/>
        <v>13</v>
      </c>
      <c r="T4724">
        <f t="shared" ca="1" si="2525"/>
        <v>1</v>
      </c>
      <c r="U4724">
        <f t="shared" ca="1" si="2526"/>
        <v>17</v>
      </c>
      <c r="V4724">
        <f t="shared" ca="1" si="2527"/>
        <v>10</v>
      </c>
      <c r="X4724">
        <f t="shared" si="2529"/>
        <v>4724</v>
      </c>
      <c r="Y4724">
        <f t="shared" si="2530"/>
        <v>4452</v>
      </c>
      <c r="Z4724">
        <f t="shared" si="2531"/>
        <v>4453</v>
      </c>
      <c r="AA4724">
        <f t="shared" si="2528"/>
        <v>4951</v>
      </c>
      <c r="AB4724">
        <f t="shared" si="2511"/>
        <v>500</v>
      </c>
      <c r="AM4724" t="str">
        <f t="shared" si="2512"/>
        <v>201905LP</v>
      </c>
      <c r="AN4724">
        <f t="shared" ca="1" si="2535"/>
        <v>10.000333333333334</v>
      </c>
      <c r="AO4724">
        <f t="shared" ca="1" si="2536"/>
        <v>13</v>
      </c>
      <c r="AP4724">
        <f t="shared" ca="1" si="2513"/>
        <v>1</v>
      </c>
      <c r="AQ4724">
        <f t="shared" ca="1" si="2514"/>
        <v>17</v>
      </c>
      <c r="AR4724">
        <f t="shared" ca="1" si="2515"/>
        <v>10</v>
      </c>
      <c r="AS4724">
        <f ca="1">P4724/J4724</f>
        <v>3.3329753073159531E-2</v>
      </c>
    </row>
    <row r="4725" spans="1:45" x14ac:dyDescent="0.4">
      <c r="A4725">
        <f t="shared" si="2510"/>
        <v>201905</v>
      </c>
      <c r="B4725" t="s">
        <v>801</v>
      </c>
      <c r="C4725" t="s">
        <v>647</v>
      </c>
      <c r="D4725" t="str">
        <f t="shared" ca="1" si="2534"/>
        <v>I109</v>
      </c>
      <c r="E4725">
        <f t="shared" ca="1" si="2516"/>
        <v>22</v>
      </c>
      <c r="F4725">
        <f t="shared" ca="1" si="2517"/>
        <v>8</v>
      </c>
      <c r="G4725" t="str">
        <f t="shared" ca="1" si="2532"/>
        <v>S11</v>
      </c>
      <c r="H4725" t="str">
        <f t="shared" ca="1" si="2533"/>
        <v>S113</v>
      </c>
      <c r="I4725">
        <f ca="1">VLOOKUP(D4725,PRC!$A$2:$B$21,2,0)*E4725</f>
        <v>11000000</v>
      </c>
      <c r="J4725">
        <f t="shared" ca="1" si="2518"/>
        <v>10009996</v>
      </c>
      <c r="K4725">
        <f ca="1">VLOOKUP(D4725,PRC!$A$1:$C$21,3,0)*E4725</f>
        <v>4400000</v>
      </c>
      <c r="L4725">
        <f t="shared" ca="1" si="2519"/>
        <v>1210000</v>
      </c>
      <c r="M4725">
        <f t="shared" ca="1" si="2520"/>
        <v>220000</v>
      </c>
      <c r="N4725">
        <f t="shared" ca="1" si="2521"/>
        <v>1870000</v>
      </c>
      <c r="O4725">
        <f t="shared" ca="1" si="2522"/>
        <v>770000</v>
      </c>
      <c r="P4725">
        <f t="shared" ca="1" si="2537"/>
        <v>1539996</v>
      </c>
      <c r="Q4725">
        <f ca="1">IF(P4725&gt;0,1,0)</f>
        <v>1</v>
      </c>
      <c r="R4725">
        <f t="shared" ca="1" si="2523"/>
        <v>9</v>
      </c>
      <c r="S4725">
        <f t="shared" ca="1" si="2524"/>
        <v>11</v>
      </c>
      <c r="T4725">
        <f t="shared" ca="1" si="2525"/>
        <v>2</v>
      </c>
      <c r="U4725">
        <f t="shared" ca="1" si="2526"/>
        <v>17</v>
      </c>
      <c r="V4725">
        <f t="shared" ca="1" si="2527"/>
        <v>7</v>
      </c>
      <c r="X4725">
        <f t="shared" si="2529"/>
        <v>4725</v>
      </c>
      <c r="Y4725">
        <f t="shared" si="2530"/>
        <v>4452</v>
      </c>
      <c r="Z4725">
        <f t="shared" si="2531"/>
        <v>4453</v>
      </c>
      <c r="AA4725">
        <f t="shared" si="2528"/>
        <v>4951</v>
      </c>
      <c r="AB4725">
        <f t="shared" si="2511"/>
        <v>500</v>
      </c>
      <c r="AM4725" t="str">
        <f t="shared" si="2512"/>
        <v>201905LP</v>
      </c>
      <c r="AN4725">
        <f t="shared" ca="1" si="2535"/>
        <v>9.0000363636363652</v>
      </c>
      <c r="AO4725">
        <f t="shared" ca="1" si="2536"/>
        <v>11</v>
      </c>
      <c r="AP4725">
        <f t="shared" ca="1" si="2513"/>
        <v>2</v>
      </c>
      <c r="AQ4725">
        <f t="shared" ca="1" si="2514"/>
        <v>17</v>
      </c>
      <c r="AR4725">
        <f t="shared" ca="1" si="2515"/>
        <v>7.0000000000000009</v>
      </c>
      <c r="AS4725">
        <f ca="1">P4725/J4725</f>
        <v>0.1538458157226037</v>
      </c>
    </row>
    <row r="4726" spans="1:45" x14ac:dyDescent="0.4">
      <c r="A4726">
        <f t="shared" si="2510"/>
        <v>201905</v>
      </c>
      <c r="B4726" t="s">
        <v>802</v>
      </c>
      <c r="C4726" t="s">
        <v>647</v>
      </c>
      <c r="D4726" t="str">
        <f t="shared" ca="1" si="2534"/>
        <v>I114</v>
      </c>
      <c r="E4726">
        <f t="shared" ca="1" si="2516"/>
        <v>20</v>
      </c>
      <c r="F4726">
        <f t="shared" ca="1" si="2517"/>
        <v>10</v>
      </c>
      <c r="G4726" t="str">
        <f t="shared" ca="1" si="2532"/>
        <v>S10</v>
      </c>
      <c r="H4726" t="str">
        <f t="shared" ca="1" si="2533"/>
        <v>S101</v>
      </c>
      <c r="I4726">
        <f ca="1">VLOOKUP(D4726,PRC!$A$2:$B$21,2,0)*E4726</f>
        <v>4800000</v>
      </c>
      <c r="J4726">
        <f t="shared" ca="1" si="2518"/>
        <v>4511996</v>
      </c>
      <c r="K4726">
        <f ca="1">VLOOKUP(D4726,PRC!$A$1:$C$21,3,0)*E4726</f>
        <v>2784000</v>
      </c>
      <c r="L4726">
        <f t="shared" ca="1" si="2519"/>
        <v>720000</v>
      </c>
      <c r="M4726">
        <f t="shared" ca="1" si="2520"/>
        <v>96000</v>
      </c>
      <c r="N4726">
        <f t="shared" ca="1" si="2521"/>
        <v>720000</v>
      </c>
      <c r="O4726">
        <f t="shared" ca="1" si="2522"/>
        <v>336000</v>
      </c>
      <c r="P4726">
        <f t="shared" ca="1" si="2537"/>
        <v>-144004</v>
      </c>
      <c r="Q4726">
        <f ca="1">IF(P4726&gt;0,1,0)</f>
        <v>0</v>
      </c>
      <c r="R4726">
        <f t="shared" ca="1" si="2523"/>
        <v>6</v>
      </c>
      <c r="S4726">
        <f t="shared" ca="1" si="2524"/>
        <v>15</v>
      </c>
      <c r="T4726">
        <f t="shared" ca="1" si="2525"/>
        <v>2</v>
      </c>
      <c r="U4726">
        <f t="shared" ca="1" si="2526"/>
        <v>15</v>
      </c>
      <c r="V4726">
        <f t="shared" ca="1" si="2527"/>
        <v>7</v>
      </c>
      <c r="X4726">
        <f t="shared" si="2529"/>
        <v>4726</v>
      </c>
      <c r="Y4726">
        <f t="shared" si="2530"/>
        <v>4452</v>
      </c>
      <c r="Z4726">
        <f t="shared" si="2531"/>
        <v>4453</v>
      </c>
      <c r="AA4726">
        <f t="shared" si="2528"/>
        <v>4951</v>
      </c>
      <c r="AB4726">
        <f t="shared" si="2511"/>
        <v>500</v>
      </c>
      <c r="AM4726" t="str">
        <f t="shared" si="2512"/>
        <v>201905LP</v>
      </c>
      <c r="AN4726">
        <f t="shared" ca="1" si="2535"/>
        <v>6.0000833333333281</v>
      </c>
      <c r="AO4726">
        <f t="shared" ca="1" si="2536"/>
        <v>15</v>
      </c>
      <c r="AP4726">
        <f t="shared" ca="1" si="2513"/>
        <v>2</v>
      </c>
      <c r="AQ4726">
        <f t="shared" ca="1" si="2514"/>
        <v>15</v>
      </c>
      <c r="AR4726">
        <f t="shared" ca="1" si="2515"/>
        <v>7.0000000000000009</v>
      </c>
      <c r="AS4726">
        <f ca="1">P4726/J4726</f>
        <v>-3.1915808436000385E-2</v>
      </c>
    </row>
    <row r="4727" spans="1:45" x14ac:dyDescent="0.4">
      <c r="A4727">
        <f t="shared" si="2510"/>
        <v>201905</v>
      </c>
      <c r="B4727" t="s">
        <v>803</v>
      </c>
      <c r="C4727" t="s">
        <v>647</v>
      </c>
      <c r="D4727" t="str">
        <f t="shared" ca="1" si="2534"/>
        <v>I116</v>
      </c>
      <c r="E4727">
        <f t="shared" ca="1" si="2516"/>
        <v>18</v>
      </c>
      <c r="F4727">
        <f t="shared" ca="1" si="2517"/>
        <v>10</v>
      </c>
      <c r="G4727" t="str">
        <f t="shared" ca="1" si="2532"/>
        <v>S11</v>
      </c>
      <c r="H4727" t="str">
        <f t="shared" ca="1" si="2533"/>
        <v>S119</v>
      </c>
      <c r="I4727">
        <f ca="1">VLOOKUP(D4727,PRC!$A$2:$B$21,2,0)*E4727</f>
        <v>26280000</v>
      </c>
      <c r="J4727">
        <f t="shared" ca="1" si="2518"/>
        <v>24965996</v>
      </c>
      <c r="K4727">
        <f ca="1">VLOOKUP(D4727,PRC!$A$1:$C$21,3,0)*E4727</f>
        <v>15768000</v>
      </c>
      <c r="L4727">
        <f t="shared" ca="1" si="2519"/>
        <v>3679000</v>
      </c>
      <c r="M4727">
        <f t="shared" ca="1" si="2520"/>
        <v>263000</v>
      </c>
      <c r="N4727">
        <f t="shared" ca="1" si="2521"/>
        <v>4205000</v>
      </c>
      <c r="O4727">
        <f t="shared" ca="1" si="2522"/>
        <v>1577000</v>
      </c>
      <c r="P4727">
        <f t="shared" ca="1" si="2537"/>
        <v>-526004</v>
      </c>
      <c r="Q4727">
        <f ca="1">IF(P4727&gt;0,1,0)</f>
        <v>0</v>
      </c>
      <c r="R4727">
        <f t="shared" ca="1" si="2523"/>
        <v>5</v>
      </c>
      <c r="S4727">
        <f t="shared" ca="1" si="2524"/>
        <v>14</v>
      </c>
      <c r="T4727">
        <f t="shared" ca="1" si="2525"/>
        <v>1</v>
      </c>
      <c r="U4727">
        <f t="shared" ca="1" si="2526"/>
        <v>16</v>
      </c>
      <c r="V4727">
        <f t="shared" ca="1" si="2527"/>
        <v>6</v>
      </c>
      <c r="X4727">
        <f t="shared" si="2529"/>
        <v>4727</v>
      </c>
      <c r="Y4727">
        <f t="shared" si="2530"/>
        <v>4452</v>
      </c>
      <c r="Z4727">
        <f t="shared" si="2531"/>
        <v>4453</v>
      </c>
      <c r="AA4727">
        <f t="shared" si="2528"/>
        <v>4951</v>
      </c>
      <c r="AB4727">
        <f t="shared" si="2511"/>
        <v>500</v>
      </c>
      <c r="AM4727" t="str">
        <f t="shared" si="2512"/>
        <v>201905LP</v>
      </c>
      <c r="AN4727">
        <f t="shared" ca="1" si="2535"/>
        <v>5.0000152207001491</v>
      </c>
      <c r="AO4727">
        <f t="shared" ca="1" si="2536"/>
        <v>13.999238964992388</v>
      </c>
      <c r="AP4727">
        <f t="shared" ca="1" si="2513"/>
        <v>1.0007610350076104</v>
      </c>
      <c r="AQ4727">
        <f t="shared" ca="1" si="2514"/>
        <v>16.00076103500761</v>
      </c>
      <c r="AR4727">
        <f t="shared" ca="1" si="2515"/>
        <v>6.0007610350076099</v>
      </c>
      <c r="AS4727">
        <f ca="1">P4727/J4727</f>
        <v>-2.1068816962079143E-2</v>
      </c>
    </row>
    <row r="4728" spans="1:45" x14ac:dyDescent="0.4">
      <c r="A4728">
        <f t="shared" si="2510"/>
        <v>201905</v>
      </c>
      <c r="B4728" t="s">
        <v>804</v>
      </c>
      <c r="C4728" t="s">
        <v>647</v>
      </c>
      <c r="D4728" t="str">
        <f t="shared" ca="1" si="2534"/>
        <v>I104</v>
      </c>
      <c r="E4728">
        <f t="shared" ca="1" si="2516"/>
        <v>18</v>
      </c>
      <c r="F4728">
        <f t="shared" ca="1" si="2517"/>
        <v>9</v>
      </c>
      <c r="G4728" t="str">
        <f t="shared" ca="1" si="2532"/>
        <v>S10</v>
      </c>
      <c r="H4728" t="str">
        <f t="shared" ca="1" si="2533"/>
        <v>S102</v>
      </c>
      <c r="I4728">
        <f ca="1">VLOOKUP(D4728,PRC!$A$2:$B$21,2,0)*E4728</f>
        <v>1260000</v>
      </c>
      <c r="J4728">
        <f t="shared" ca="1" si="2518"/>
        <v>1146596</v>
      </c>
      <c r="K4728">
        <f ca="1">VLOOKUP(D4728,PRC!$A$1:$C$21,3,0)*E4728</f>
        <v>529200</v>
      </c>
      <c r="L4728">
        <f t="shared" ca="1" si="2519"/>
        <v>189000</v>
      </c>
      <c r="M4728">
        <f t="shared" ca="1" si="2520"/>
        <v>25000</v>
      </c>
      <c r="N4728">
        <f t="shared" ca="1" si="2521"/>
        <v>151000</v>
      </c>
      <c r="O4728">
        <f t="shared" ca="1" si="2522"/>
        <v>101000</v>
      </c>
      <c r="P4728">
        <f t="shared" ca="1" si="2537"/>
        <v>151396</v>
      </c>
      <c r="Q4728">
        <f ca="1">IF(P4728&gt;0,1,0)</f>
        <v>1</v>
      </c>
      <c r="R4728">
        <f t="shared" ca="1" si="2523"/>
        <v>9</v>
      </c>
      <c r="S4728">
        <f t="shared" ca="1" si="2524"/>
        <v>15</v>
      </c>
      <c r="T4728">
        <f t="shared" ca="1" si="2525"/>
        <v>2</v>
      </c>
      <c r="U4728">
        <f t="shared" ca="1" si="2526"/>
        <v>12</v>
      </c>
      <c r="V4728">
        <f t="shared" ca="1" si="2527"/>
        <v>8</v>
      </c>
      <c r="X4728">
        <f t="shared" si="2529"/>
        <v>4728</v>
      </c>
      <c r="Y4728">
        <f t="shared" si="2530"/>
        <v>4452</v>
      </c>
      <c r="Z4728">
        <f t="shared" si="2531"/>
        <v>4453</v>
      </c>
      <c r="AA4728">
        <f t="shared" si="2528"/>
        <v>4951</v>
      </c>
      <c r="AB4728">
        <f t="shared" si="2511"/>
        <v>500</v>
      </c>
      <c r="AM4728" t="str">
        <f t="shared" si="2512"/>
        <v>201905LP</v>
      </c>
      <c r="AN4728">
        <f t="shared" ca="1" si="2535"/>
        <v>9.0003174603174649</v>
      </c>
      <c r="AO4728">
        <f t="shared" ca="1" si="2536"/>
        <v>15</v>
      </c>
      <c r="AP4728">
        <f t="shared" ca="1" si="2513"/>
        <v>1.984126984126984</v>
      </c>
      <c r="AQ4728">
        <f t="shared" ca="1" si="2514"/>
        <v>11.984126984126984</v>
      </c>
      <c r="AR4728">
        <f t="shared" ca="1" si="2515"/>
        <v>8.0158730158730158</v>
      </c>
      <c r="AS4728">
        <f ca="1">P4728/J4728</f>
        <v>0.13203953266887378</v>
      </c>
    </row>
    <row r="4729" spans="1:45" x14ac:dyDescent="0.4">
      <c r="A4729">
        <f t="shared" si="2510"/>
        <v>201905</v>
      </c>
      <c r="B4729" t="s">
        <v>805</v>
      </c>
      <c r="C4729" t="s">
        <v>647</v>
      </c>
      <c r="D4729" t="str">
        <f t="shared" ca="1" si="2534"/>
        <v>I113</v>
      </c>
      <c r="E4729">
        <f t="shared" ca="1" si="2516"/>
        <v>13</v>
      </c>
      <c r="F4729">
        <f t="shared" ca="1" si="2517"/>
        <v>10</v>
      </c>
      <c r="G4729" t="str">
        <f t="shared" ca="1" si="2532"/>
        <v>S10</v>
      </c>
      <c r="H4729" t="str">
        <f t="shared" ca="1" si="2533"/>
        <v>S106</v>
      </c>
      <c r="I4729">
        <f ca="1">VLOOKUP(D4729,PRC!$A$2:$B$21,2,0)*E4729</f>
        <v>8710000</v>
      </c>
      <c r="J4729">
        <f t="shared" ca="1" si="2518"/>
        <v>7926096</v>
      </c>
      <c r="K4729">
        <f ca="1">VLOOKUP(D4729,PRC!$A$1:$C$21,3,0)*E4729</f>
        <v>3919500</v>
      </c>
      <c r="L4729">
        <f t="shared" ca="1" si="2519"/>
        <v>1307000</v>
      </c>
      <c r="M4729">
        <f t="shared" ca="1" si="2520"/>
        <v>87000</v>
      </c>
      <c r="N4729">
        <f t="shared" ca="1" si="2521"/>
        <v>1568000</v>
      </c>
      <c r="O4729">
        <f t="shared" ca="1" si="2522"/>
        <v>523000</v>
      </c>
      <c r="P4729">
        <f t="shared" ca="1" si="2537"/>
        <v>521596</v>
      </c>
      <c r="Q4729">
        <f ca="1">IF(P4729&gt;0,1,0)</f>
        <v>1</v>
      </c>
      <c r="R4729">
        <f t="shared" ca="1" si="2523"/>
        <v>9</v>
      </c>
      <c r="S4729">
        <f t="shared" ca="1" si="2524"/>
        <v>15</v>
      </c>
      <c r="T4729">
        <f t="shared" ca="1" si="2525"/>
        <v>1</v>
      </c>
      <c r="U4729">
        <f t="shared" ca="1" si="2526"/>
        <v>18</v>
      </c>
      <c r="V4729">
        <f t="shared" ca="1" si="2527"/>
        <v>6</v>
      </c>
      <c r="X4729">
        <f t="shared" si="2529"/>
        <v>4729</v>
      </c>
      <c r="Y4729">
        <f t="shared" si="2530"/>
        <v>4452</v>
      </c>
      <c r="Z4729">
        <f t="shared" si="2531"/>
        <v>4453</v>
      </c>
      <c r="AA4729">
        <f t="shared" si="2528"/>
        <v>4951</v>
      </c>
      <c r="AB4729">
        <f t="shared" si="2511"/>
        <v>500</v>
      </c>
      <c r="AM4729" t="str">
        <f t="shared" si="2512"/>
        <v>201905LP</v>
      </c>
      <c r="AN4729">
        <f t="shared" ca="1" si="2535"/>
        <v>9.0000459242250308</v>
      </c>
      <c r="AO4729">
        <f t="shared" ca="1" si="2536"/>
        <v>15.005740528128589</v>
      </c>
      <c r="AP4729">
        <f t="shared" ca="1" si="2513"/>
        <v>0.99885189437428235</v>
      </c>
      <c r="AQ4729">
        <f t="shared" ca="1" si="2514"/>
        <v>18.002296211251434</v>
      </c>
      <c r="AR4729">
        <f t="shared" ca="1" si="2515"/>
        <v>6.0045924225028706</v>
      </c>
      <c r="AS4729">
        <f ca="1">P4729/J4729</f>
        <v>6.5807429029373352E-2</v>
      </c>
    </row>
    <row r="4730" spans="1:45" x14ac:dyDescent="0.4">
      <c r="A4730">
        <f t="shared" si="2510"/>
        <v>201905</v>
      </c>
      <c r="B4730" t="s">
        <v>806</v>
      </c>
      <c r="C4730" t="s">
        <v>647</v>
      </c>
      <c r="D4730" t="str">
        <f t="shared" ca="1" si="2534"/>
        <v>I108</v>
      </c>
      <c r="E4730">
        <f t="shared" ca="1" si="2516"/>
        <v>30</v>
      </c>
      <c r="F4730">
        <f t="shared" ca="1" si="2517"/>
        <v>8</v>
      </c>
      <c r="G4730" t="str">
        <f t="shared" ca="1" si="2532"/>
        <v>S10</v>
      </c>
      <c r="H4730" t="str">
        <f t="shared" ca="1" si="2533"/>
        <v>S102</v>
      </c>
      <c r="I4730">
        <f ca="1">VLOOKUP(D4730,PRC!$A$2:$B$21,2,0)*E4730</f>
        <v>1200000</v>
      </c>
      <c r="J4730">
        <f t="shared" ca="1" si="2518"/>
        <v>1079996</v>
      </c>
      <c r="K4730">
        <f ca="1">VLOOKUP(D4730,PRC!$A$1:$C$21,3,0)*E4730</f>
        <v>552000</v>
      </c>
      <c r="L4730">
        <f t="shared" ca="1" si="2519"/>
        <v>180000</v>
      </c>
      <c r="M4730">
        <f t="shared" ca="1" si="2520"/>
        <v>36000</v>
      </c>
      <c r="N4730">
        <f t="shared" ca="1" si="2521"/>
        <v>120000</v>
      </c>
      <c r="O4730">
        <f t="shared" ca="1" si="2522"/>
        <v>60000</v>
      </c>
      <c r="P4730">
        <f t="shared" ca="1" si="2537"/>
        <v>131996</v>
      </c>
      <c r="Q4730">
        <f ca="1">IF(P4730&gt;0,1,0)</f>
        <v>1</v>
      </c>
      <c r="R4730">
        <f t="shared" ca="1" si="2523"/>
        <v>10</v>
      </c>
      <c r="S4730">
        <f t="shared" ca="1" si="2524"/>
        <v>15</v>
      </c>
      <c r="T4730">
        <f t="shared" ca="1" si="2525"/>
        <v>3</v>
      </c>
      <c r="U4730">
        <f t="shared" ca="1" si="2526"/>
        <v>10</v>
      </c>
      <c r="V4730">
        <f t="shared" ca="1" si="2527"/>
        <v>5</v>
      </c>
      <c r="X4730">
        <f t="shared" si="2529"/>
        <v>4730</v>
      </c>
      <c r="Y4730">
        <f t="shared" si="2530"/>
        <v>4452</v>
      </c>
      <c r="Z4730">
        <f t="shared" si="2531"/>
        <v>4453</v>
      </c>
      <c r="AA4730">
        <f t="shared" si="2528"/>
        <v>4951</v>
      </c>
      <c r="AB4730">
        <f t="shared" si="2511"/>
        <v>500</v>
      </c>
      <c r="AM4730" t="str">
        <f t="shared" si="2512"/>
        <v>201905LP</v>
      </c>
      <c r="AN4730">
        <f t="shared" ca="1" si="2535"/>
        <v>10.000333333333334</v>
      </c>
      <c r="AO4730">
        <f t="shared" ca="1" si="2536"/>
        <v>15</v>
      </c>
      <c r="AP4730">
        <f t="shared" ca="1" si="2513"/>
        <v>3</v>
      </c>
      <c r="AQ4730">
        <f t="shared" ca="1" si="2514"/>
        <v>10</v>
      </c>
      <c r="AR4730">
        <f t="shared" ca="1" si="2515"/>
        <v>5</v>
      </c>
      <c r="AS4730">
        <f ca="1">P4730/J4730</f>
        <v>0.12221897118137474</v>
      </c>
    </row>
    <row r="4731" spans="1:45" x14ac:dyDescent="0.4">
      <c r="A4731">
        <f t="shared" si="2510"/>
        <v>201905</v>
      </c>
      <c r="B4731" t="s">
        <v>807</v>
      </c>
      <c r="C4731" t="s">
        <v>647</v>
      </c>
      <c r="D4731" t="str">
        <f t="shared" ca="1" si="2534"/>
        <v>I105</v>
      </c>
      <c r="E4731">
        <f t="shared" ca="1" si="2516"/>
        <v>27</v>
      </c>
      <c r="F4731">
        <f t="shared" ca="1" si="2517"/>
        <v>6</v>
      </c>
      <c r="G4731" t="str">
        <f t="shared" ca="1" si="2532"/>
        <v>S10</v>
      </c>
      <c r="H4731" t="str">
        <f t="shared" ca="1" si="2533"/>
        <v>S103</v>
      </c>
      <c r="I4731">
        <f ca="1">VLOOKUP(D4731,PRC!$A$2:$B$21,2,0)*E4731</f>
        <v>2700000</v>
      </c>
      <c r="J4731">
        <f t="shared" ca="1" si="2518"/>
        <v>2510996</v>
      </c>
      <c r="K4731">
        <f ca="1">VLOOKUP(D4731,PRC!$A$1:$C$21,3,0)*E4731</f>
        <v>1593000</v>
      </c>
      <c r="L4731">
        <f t="shared" ca="1" si="2519"/>
        <v>351000</v>
      </c>
      <c r="M4731">
        <f t="shared" ca="1" si="2520"/>
        <v>81000</v>
      </c>
      <c r="N4731">
        <f t="shared" ca="1" si="2521"/>
        <v>324000</v>
      </c>
      <c r="O4731">
        <f t="shared" ca="1" si="2522"/>
        <v>189000</v>
      </c>
      <c r="P4731">
        <f t="shared" ca="1" si="2537"/>
        <v>-27004</v>
      </c>
      <c r="Q4731">
        <f ca="1">IF(P4731&gt;0,1,0)</f>
        <v>0</v>
      </c>
      <c r="R4731">
        <f t="shared" ca="1" si="2523"/>
        <v>7</v>
      </c>
      <c r="S4731">
        <f t="shared" ca="1" si="2524"/>
        <v>13</v>
      </c>
      <c r="T4731">
        <f t="shared" ca="1" si="2525"/>
        <v>3</v>
      </c>
      <c r="U4731">
        <f t="shared" ca="1" si="2526"/>
        <v>12</v>
      </c>
      <c r="V4731">
        <f t="shared" ca="1" si="2527"/>
        <v>7</v>
      </c>
      <c r="X4731">
        <f t="shared" si="2529"/>
        <v>4731</v>
      </c>
      <c r="Y4731">
        <f t="shared" si="2530"/>
        <v>4452</v>
      </c>
      <c r="Z4731">
        <f t="shared" si="2531"/>
        <v>4453</v>
      </c>
      <c r="AA4731">
        <f t="shared" si="2528"/>
        <v>4951</v>
      </c>
      <c r="AB4731">
        <f t="shared" si="2511"/>
        <v>500</v>
      </c>
      <c r="AM4731" t="str">
        <f t="shared" si="2512"/>
        <v>201905LP</v>
      </c>
      <c r="AN4731">
        <f t="shared" ca="1" si="2535"/>
        <v>7.0001481481481438</v>
      </c>
      <c r="AO4731">
        <f t="shared" ca="1" si="2536"/>
        <v>13</v>
      </c>
      <c r="AP4731">
        <f t="shared" ca="1" si="2513"/>
        <v>3</v>
      </c>
      <c r="AQ4731">
        <f t="shared" ca="1" si="2514"/>
        <v>12</v>
      </c>
      <c r="AR4731">
        <f t="shared" ca="1" si="2515"/>
        <v>7.0000000000000009</v>
      </c>
      <c r="AS4731">
        <f ca="1">P4731/J4731</f>
        <v>-1.075429829438199E-2</v>
      </c>
    </row>
    <row r="4732" spans="1:45" x14ac:dyDescent="0.4">
      <c r="A4732">
        <f t="shared" si="2510"/>
        <v>201905</v>
      </c>
      <c r="B4732" t="s">
        <v>808</v>
      </c>
      <c r="C4732" t="s">
        <v>647</v>
      </c>
      <c r="D4732" t="str">
        <f t="shared" ca="1" si="2534"/>
        <v>I110</v>
      </c>
      <c r="E4732">
        <f t="shared" ca="1" si="2516"/>
        <v>26</v>
      </c>
      <c r="F4732">
        <f t="shared" ca="1" si="2517"/>
        <v>6</v>
      </c>
      <c r="G4732" t="str">
        <f t="shared" ca="1" si="2532"/>
        <v>S10</v>
      </c>
      <c r="H4732" t="str">
        <f t="shared" ca="1" si="2533"/>
        <v>S108</v>
      </c>
      <c r="I4732">
        <f ca="1">VLOOKUP(D4732,PRC!$A$2:$B$21,2,0)*E4732</f>
        <v>7800000</v>
      </c>
      <c r="J4732">
        <f t="shared" ca="1" si="2518"/>
        <v>7175996</v>
      </c>
      <c r="K4732">
        <f ca="1">VLOOKUP(D4732,PRC!$A$1:$C$21,3,0)*E4732</f>
        <v>3588000</v>
      </c>
      <c r="L4732">
        <f t="shared" ca="1" si="2519"/>
        <v>1170000</v>
      </c>
      <c r="M4732">
        <f t="shared" ca="1" si="2520"/>
        <v>234000</v>
      </c>
      <c r="N4732">
        <f t="shared" ca="1" si="2521"/>
        <v>858000</v>
      </c>
      <c r="O4732">
        <f t="shared" ca="1" si="2522"/>
        <v>390000</v>
      </c>
      <c r="P4732">
        <f t="shared" ca="1" si="2537"/>
        <v>935996</v>
      </c>
      <c r="Q4732">
        <f ca="1">IF(P4732&gt;0,1,0)</f>
        <v>1</v>
      </c>
      <c r="R4732">
        <f t="shared" ca="1" si="2523"/>
        <v>8</v>
      </c>
      <c r="S4732">
        <f t="shared" ca="1" si="2524"/>
        <v>15</v>
      </c>
      <c r="T4732">
        <f t="shared" ca="1" si="2525"/>
        <v>3</v>
      </c>
      <c r="U4732">
        <f t="shared" ca="1" si="2526"/>
        <v>11</v>
      </c>
      <c r="V4732">
        <f t="shared" ca="1" si="2527"/>
        <v>5</v>
      </c>
      <c r="X4732">
        <f t="shared" si="2529"/>
        <v>4732</v>
      </c>
      <c r="Y4732">
        <f t="shared" si="2530"/>
        <v>4452</v>
      </c>
      <c r="Z4732">
        <f t="shared" si="2531"/>
        <v>4453</v>
      </c>
      <c r="AA4732">
        <f t="shared" si="2528"/>
        <v>4951</v>
      </c>
      <c r="AB4732">
        <f t="shared" si="2511"/>
        <v>500</v>
      </c>
      <c r="AM4732" t="str">
        <f t="shared" si="2512"/>
        <v>201905LP</v>
      </c>
      <c r="AN4732">
        <f t="shared" ca="1" si="2535"/>
        <v>8.0000512820512792</v>
      </c>
      <c r="AO4732">
        <f t="shared" ca="1" si="2536"/>
        <v>15</v>
      </c>
      <c r="AP4732">
        <f t="shared" ca="1" si="2513"/>
        <v>3</v>
      </c>
      <c r="AQ4732">
        <f t="shared" ca="1" si="2514"/>
        <v>11</v>
      </c>
      <c r="AR4732">
        <f t="shared" ca="1" si="2515"/>
        <v>5</v>
      </c>
      <c r="AS4732">
        <f ca="1">P4732/J4732</f>
        <v>0.13043429790094643</v>
      </c>
    </row>
    <row r="4733" spans="1:45" x14ac:dyDescent="0.4">
      <c r="A4733">
        <f t="shared" si="2510"/>
        <v>201905</v>
      </c>
      <c r="B4733" t="s">
        <v>809</v>
      </c>
      <c r="C4733" t="s">
        <v>647</v>
      </c>
      <c r="D4733" t="str">
        <f t="shared" ca="1" si="2534"/>
        <v>I108</v>
      </c>
      <c r="E4733">
        <f t="shared" ca="1" si="2516"/>
        <v>17</v>
      </c>
      <c r="F4733">
        <f t="shared" ca="1" si="2517"/>
        <v>9</v>
      </c>
      <c r="G4733" t="str">
        <f t="shared" ca="1" si="2532"/>
        <v>S10</v>
      </c>
      <c r="H4733" t="str">
        <f t="shared" ca="1" si="2533"/>
        <v>S109</v>
      </c>
      <c r="I4733">
        <f ca="1">VLOOKUP(D4733,PRC!$A$2:$B$21,2,0)*E4733</f>
        <v>680000</v>
      </c>
      <c r="J4733">
        <f t="shared" ca="1" si="2518"/>
        <v>611996</v>
      </c>
      <c r="K4733">
        <f ca="1">VLOOKUP(D4733,PRC!$A$1:$C$21,3,0)*E4733</f>
        <v>312800</v>
      </c>
      <c r="L4733">
        <f t="shared" ca="1" si="2519"/>
        <v>68000</v>
      </c>
      <c r="M4733">
        <f t="shared" ca="1" si="2520"/>
        <v>7000</v>
      </c>
      <c r="N4733">
        <f t="shared" ca="1" si="2521"/>
        <v>95000</v>
      </c>
      <c r="O4733">
        <f t="shared" ca="1" si="2522"/>
        <v>41000</v>
      </c>
      <c r="P4733">
        <f t="shared" ca="1" si="2537"/>
        <v>88196</v>
      </c>
      <c r="Q4733">
        <f ca="1">IF(P4733&gt;0,1,0)</f>
        <v>1</v>
      </c>
      <c r="R4733">
        <f t="shared" ca="1" si="2523"/>
        <v>10</v>
      </c>
      <c r="S4733">
        <f t="shared" ca="1" si="2524"/>
        <v>10</v>
      </c>
      <c r="T4733">
        <f t="shared" ca="1" si="2525"/>
        <v>1</v>
      </c>
      <c r="U4733">
        <f t="shared" ca="1" si="2526"/>
        <v>14</v>
      </c>
      <c r="V4733">
        <f t="shared" ca="1" si="2527"/>
        <v>6</v>
      </c>
      <c r="X4733">
        <f t="shared" si="2529"/>
        <v>4733</v>
      </c>
      <c r="Y4733">
        <f t="shared" si="2530"/>
        <v>4452</v>
      </c>
      <c r="Z4733">
        <f t="shared" si="2531"/>
        <v>4453</v>
      </c>
      <c r="AA4733">
        <f t="shared" si="2528"/>
        <v>4951</v>
      </c>
      <c r="AB4733">
        <f t="shared" si="2511"/>
        <v>500</v>
      </c>
      <c r="AM4733" t="str">
        <f t="shared" si="2512"/>
        <v>201905LP</v>
      </c>
      <c r="AN4733">
        <f t="shared" ca="1" si="2535"/>
        <v>10.000588235294117</v>
      </c>
      <c r="AO4733">
        <f t="shared" ca="1" si="2536"/>
        <v>10</v>
      </c>
      <c r="AP4733">
        <f t="shared" ca="1" si="2513"/>
        <v>1.0294117647058822</v>
      </c>
      <c r="AQ4733">
        <f t="shared" ca="1" si="2514"/>
        <v>13.970588235294118</v>
      </c>
      <c r="AR4733">
        <f t="shared" ca="1" si="2515"/>
        <v>6.0294117647058822</v>
      </c>
      <c r="AS4733">
        <f ca="1">P4733/J4733</f>
        <v>0.14411205301995439</v>
      </c>
    </row>
    <row r="4734" spans="1:45" x14ac:dyDescent="0.4">
      <c r="A4734">
        <f t="shared" si="2510"/>
        <v>201905</v>
      </c>
      <c r="B4734" t="s">
        <v>810</v>
      </c>
      <c r="C4734" t="s">
        <v>647</v>
      </c>
      <c r="D4734" t="str">
        <f t="shared" ca="1" si="2534"/>
        <v>I108</v>
      </c>
      <c r="E4734">
        <f t="shared" ca="1" si="2516"/>
        <v>12</v>
      </c>
      <c r="F4734">
        <f t="shared" ca="1" si="2517"/>
        <v>10</v>
      </c>
      <c r="G4734" t="str">
        <f t="shared" ca="1" si="2532"/>
        <v>S11</v>
      </c>
      <c r="H4734" t="str">
        <f t="shared" ca="1" si="2533"/>
        <v>S110</v>
      </c>
      <c r="I4734">
        <f ca="1">VLOOKUP(D4734,PRC!$A$2:$B$21,2,0)*E4734</f>
        <v>480000</v>
      </c>
      <c r="J4734">
        <f t="shared" ca="1" si="2518"/>
        <v>455996</v>
      </c>
      <c r="K4734">
        <f ca="1">VLOOKUP(D4734,PRC!$A$1:$C$21,3,0)*E4734</f>
        <v>220800</v>
      </c>
      <c r="L4734">
        <f t="shared" ca="1" si="2519"/>
        <v>53000</v>
      </c>
      <c r="M4734">
        <f t="shared" ca="1" si="2520"/>
        <v>5000</v>
      </c>
      <c r="N4734">
        <f t="shared" ca="1" si="2521"/>
        <v>86000</v>
      </c>
      <c r="O4734">
        <f t="shared" ca="1" si="2522"/>
        <v>43000</v>
      </c>
      <c r="P4734">
        <f t="shared" ca="1" si="2537"/>
        <v>48196</v>
      </c>
      <c r="Q4734">
        <f ca="1">IF(P4734&gt;0,1,0)</f>
        <v>1</v>
      </c>
      <c r="R4734">
        <f t="shared" ca="1" si="2523"/>
        <v>5</v>
      </c>
      <c r="S4734">
        <f t="shared" ca="1" si="2524"/>
        <v>11</v>
      </c>
      <c r="T4734">
        <f t="shared" ca="1" si="2525"/>
        <v>1</v>
      </c>
      <c r="U4734">
        <f t="shared" ca="1" si="2526"/>
        <v>18</v>
      </c>
      <c r="V4734">
        <f t="shared" ca="1" si="2527"/>
        <v>9</v>
      </c>
      <c r="X4734">
        <f t="shared" si="2529"/>
        <v>4734</v>
      </c>
      <c r="Y4734">
        <f t="shared" si="2530"/>
        <v>4452</v>
      </c>
      <c r="Z4734">
        <f t="shared" si="2531"/>
        <v>4453</v>
      </c>
      <c r="AA4734">
        <f t="shared" si="2528"/>
        <v>4951</v>
      </c>
      <c r="AB4734">
        <f t="shared" si="2511"/>
        <v>500</v>
      </c>
      <c r="AM4734" t="str">
        <f t="shared" si="2512"/>
        <v>201905LP</v>
      </c>
      <c r="AN4734">
        <f t="shared" ca="1" si="2535"/>
        <v>5.0008333333333326</v>
      </c>
      <c r="AO4734">
        <f t="shared" ca="1" si="2536"/>
        <v>11.041666666666666</v>
      </c>
      <c r="AP4734">
        <f t="shared" ca="1" si="2513"/>
        <v>1.0416666666666665</v>
      </c>
      <c r="AQ4734">
        <f t="shared" ca="1" si="2514"/>
        <v>17.916666666666668</v>
      </c>
      <c r="AR4734">
        <f t="shared" ca="1" si="2515"/>
        <v>8.9583333333333339</v>
      </c>
      <c r="AS4734">
        <f ca="1">P4734/J4734</f>
        <v>0.1056939095956982</v>
      </c>
    </row>
    <row r="4735" spans="1:45" x14ac:dyDescent="0.4">
      <c r="A4735">
        <f t="shared" si="2510"/>
        <v>201905</v>
      </c>
      <c r="B4735" t="s">
        <v>811</v>
      </c>
      <c r="C4735" t="s">
        <v>647</v>
      </c>
      <c r="D4735" t="str">
        <f t="shared" ca="1" si="2534"/>
        <v>I112</v>
      </c>
      <c r="E4735">
        <f t="shared" ca="1" si="2516"/>
        <v>10</v>
      </c>
      <c r="F4735">
        <f t="shared" ca="1" si="2517"/>
        <v>10</v>
      </c>
      <c r="G4735" t="str">
        <f t="shared" ca="1" si="2532"/>
        <v>S10</v>
      </c>
      <c r="H4735" t="str">
        <f t="shared" ca="1" si="2533"/>
        <v>S101</v>
      </c>
      <c r="I4735">
        <f ca="1">VLOOKUP(D4735,PRC!$A$2:$B$21,2,0)*E4735</f>
        <v>650000</v>
      </c>
      <c r="J4735">
        <f t="shared" ca="1" si="2518"/>
        <v>617496</v>
      </c>
      <c r="K4735">
        <f ca="1">VLOOKUP(D4735,PRC!$A$1:$C$21,3,0)*E4735</f>
        <v>325000</v>
      </c>
      <c r="L4735">
        <f t="shared" ca="1" si="2519"/>
        <v>72000</v>
      </c>
      <c r="M4735">
        <f t="shared" ca="1" si="2520"/>
        <v>20000</v>
      </c>
      <c r="N4735">
        <f t="shared" ca="1" si="2521"/>
        <v>117000</v>
      </c>
      <c r="O4735">
        <f t="shared" ca="1" si="2522"/>
        <v>39000</v>
      </c>
      <c r="P4735">
        <f t="shared" ca="1" si="2537"/>
        <v>44496</v>
      </c>
      <c r="Q4735">
        <f ca="1">IF(P4735&gt;0,1,0)</f>
        <v>1</v>
      </c>
      <c r="R4735">
        <f t="shared" ca="1" si="2523"/>
        <v>5</v>
      </c>
      <c r="S4735">
        <f t="shared" ca="1" si="2524"/>
        <v>11</v>
      </c>
      <c r="T4735">
        <f t="shared" ca="1" si="2525"/>
        <v>3</v>
      </c>
      <c r="U4735">
        <f t="shared" ca="1" si="2526"/>
        <v>18</v>
      </c>
      <c r="V4735">
        <f t="shared" ca="1" si="2527"/>
        <v>6</v>
      </c>
      <c r="X4735">
        <f t="shared" si="2529"/>
        <v>4735</v>
      </c>
      <c r="Y4735">
        <f t="shared" si="2530"/>
        <v>4452</v>
      </c>
      <c r="Z4735">
        <f t="shared" si="2531"/>
        <v>4453</v>
      </c>
      <c r="AA4735">
        <f t="shared" si="2528"/>
        <v>4951</v>
      </c>
      <c r="AB4735">
        <f t="shared" si="2511"/>
        <v>500</v>
      </c>
      <c r="AM4735" t="str">
        <f t="shared" si="2512"/>
        <v>201905LP</v>
      </c>
      <c r="AN4735">
        <f t="shared" ca="1" si="2535"/>
        <v>5.0006153846153811</v>
      </c>
      <c r="AO4735">
        <f t="shared" ca="1" si="2536"/>
        <v>11.076923076923077</v>
      </c>
      <c r="AP4735">
        <f t="shared" ca="1" si="2513"/>
        <v>3.0769230769230771</v>
      </c>
      <c r="AQ4735">
        <f t="shared" ca="1" si="2514"/>
        <v>18</v>
      </c>
      <c r="AR4735">
        <f t="shared" ca="1" si="2515"/>
        <v>6</v>
      </c>
      <c r="AS4735">
        <f ca="1">P4735/J4735</f>
        <v>7.2058766372575689E-2</v>
      </c>
    </row>
    <row r="4736" spans="1:45" x14ac:dyDescent="0.4">
      <c r="A4736">
        <f t="shared" si="2510"/>
        <v>201905</v>
      </c>
      <c r="B4736" t="s">
        <v>812</v>
      </c>
      <c r="C4736" t="s">
        <v>647</v>
      </c>
      <c r="D4736" t="str">
        <f t="shared" ca="1" si="2534"/>
        <v>I110</v>
      </c>
      <c r="E4736">
        <f t="shared" ca="1" si="2516"/>
        <v>29</v>
      </c>
      <c r="F4736">
        <f t="shared" ca="1" si="2517"/>
        <v>10</v>
      </c>
      <c r="G4736" t="str">
        <f t="shared" ca="1" si="2532"/>
        <v>S10</v>
      </c>
      <c r="H4736" t="str">
        <f t="shared" ca="1" si="2533"/>
        <v>S101</v>
      </c>
      <c r="I4736">
        <f ca="1">VLOOKUP(D4736,PRC!$A$2:$B$21,2,0)*E4736</f>
        <v>8700000</v>
      </c>
      <c r="J4736">
        <f t="shared" ca="1" si="2518"/>
        <v>8090995.9999999991</v>
      </c>
      <c r="K4736">
        <f ca="1">VLOOKUP(D4736,PRC!$A$1:$C$21,3,0)*E4736</f>
        <v>4002000</v>
      </c>
      <c r="L4736">
        <f t="shared" ca="1" si="2519"/>
        <v>1131000</v>
      </c>
      <c r="M4736">
        <f t="shared" ca="1" si="2520"/>
        <v>261000</v>
      </c>
      <c r="N4736">
        <f t="shared" ca="1" si="2521"/>
        <v>1479000</v>
      </c>
      <c r="O4736">
        <f t="shared" ca="1" si="2522"/>
        <v>696000</v>
      </c>
      <c r="P4736">
        <f t="shared" ca="1" si="2537"/>
        <v>521995.99999999907</v>
      </c>
      <c r="Q4736">
        <f ca="1">IF(P4736&gt;0,1,0)</f>
        <v>1</v>
      </c>
      <c r="R4736">
        <f t="shared" ca="1" si="2523"/>
        <v>7</v>
      </c>
      <c r="S4736">
        <f t="shared" ca="1" si="2524"/>
        <v>13</v>
      </c>
      <c r="T4736">
        <f t="shared" ca="1" si="2525"/>
        <v>3</v>
      </c>
      <c r="U4736">
        <f t="shared" ca="1" si="2526"/>
        <v>17</v>
      </c>
      <c r="V4736">
        <f t="shared" ca="1" si="2527"/>
        <v>8</v>
      </c>
      <c r="X4736">
        <f t="shared" si="2529"/>
        <v>4736</v>
      </c>
      <c r="Y4736">
        <f t="shared" si="2530"/>
        <v>4452</v>
      </c>
      <c r="Z4736">
        <f t="shared" si="2531"/>
        <v>4453</v>
      </c>
      <c r="AA4736">
        <f t="shared" si="2528"/>
        <v>4951</v>
      </c>
      <c r="AB4736">
        <f t="shared" si="2511"/>
        <v>500</v>
      </c>
      <c r="AM4736" t="str">
        <f t="shared" si="2512"/>
        <v>201905LP</v>
      </c>
      <c r="AN4736">
        <f t="shared" ca="1" si="2535"/>
        <v>7.0000459770115047</v>
      </c>
      <c r="AO4736">
        <f t="shared" ca="1" si="2536"/>
        <v>13</v>
      </c>
      <c r="AP4736">
        <f t="shared" ca="1" si="2513"/>
        <v>3</v>
      </c>
      <c r="AQ4736">
        <f t="shared" ca="1" si="2514"/>
        <v>17</v>
      </c>
      <c r="AR4736">
        <f t="shared" ca="1" si="2515"/>
        <v>8</v>
      </c>
      <c r="AS4736">
        <f ca="1">P4736/J4736</f>
        <v>6.4515666550817613E-2</v>
      </c>
    </row>
    <row r="4737" spans="1:45" x14ac:dyDescent="0.4">
      <c r="A4737">
        <f t="shared" si="2510"/>
        <v>201905</v>
      </c>
      <c r="B4737" t="s">
        <v>813</v>
      </c>
      <c r="C4737" t="s">
        <v>647</v>
      </c>
      <c r="D4737" t="str">
        <f t="shared" ca="1" si="2534"/>
        <v>I101</v>
      </c>
      <c r="E4737">
        <f t="shared" ca="1" si="2516"/>
        <v>16</v>
      </c>
      <c r="F4737">
        <f t="shared" ca="1" si="2517"/>
        <v>5</v>
      </c>
      <c r="G4737" t="str">
        <f t="shared" ca="1" si="2532"/>
        <v>S10</v>
      </c>
      <c r="H4737" t="str">
        <f t="shared" ca="1" si="2533"/>
        <v>S108</v>
      </c>
      <c r="I4737">
        <f ca="1">VLOOKUP(D4737,PRC!$A$2:$B$21,2,0)*E4737</f>
        <v>480000</v>
      </c>
      <c r="J4737">
        <f t="shared" ca="1" si="2518"/>
        <v>441596</v>
      </c>
      <c r="K4737">
        <f ca="1">VLOOKUP(D4737,PRC!$A$1:$C$21,3,0)*E4737</f>
        <v>249600</v>
      </c>
      <c r="L4737">
        <f t="shared" ca="1" si="2519"/>
        <v>48000</v>
      </c>
      <c r="M4737">
        <f t="shared" ca="1" si="2520"/>
        <v>14000</v>
      </c>
      <c r="N4737">
        <f t="shared" ca="1" si="2521"/>
        <v>53000</v>
      </c>
      <c r="O4737">
        <f t="shared" ca="1" si="2522"/>
        <v>34000</v>
      </c>
      <c r="P4737">
        <f t="shared" ca="1" si="2537"/>
        <v>42996</v>
      </c>
      <c r="Q4737">
        <f ca="1">IF(P4737&gt;0,1,0)</f>
        <v>1</v>
      </c>
      <c r="R4737">
        <f t="shared" ca="1" si="2523"/>
        <v>8</v>
      </c>
      <c r="S4737">
        <f t="shared" ca="1" si="2524"/>
        <v>10</v>
      </c>
      <c r="T4737">
        <f t="shared" ca="1" si="2525"/>
        <v>3</v>
      </c>
      <c r="U4737">
        <f t="shared" ca="1" si="2526"/>
        <v>11</v>
      </c>
      <c r="V4737">
        <f t="shared" ca="1" si="2527"/>
        <v>7</v>
      </c>
      <c r="X4737">
        <f t="shared" si="2529"/>
        <v>4737</v>
      </c>
      <c r="Y4737">
        <f t="shared" si="2530"/>
        <v>4452</v>
      </c>
      <c r="Z4737">
        <f t="shared" si="2531"/>
        <v>4453</v>
      </c>
      <c r="AA4737">
        <f t="shared" si="2528"/>
        <v>4951</v>
      </c>
      <c r="AB4737">
        <f t="shared" si="2511"/>
        <v>500</v>
      </c>
      <c r="AM4737" t="str">
        <f t="shared" si="2512"/>
        <v>201905LP</v>
      </c>
      <c r="AN4737">
        <f t="shared" ca="1" si="2535"/>
        <v>8.0008333333333344</v>
      </c>
      <c r="AO4737">
        <f t="shared" ca="1" si="2536"/>
        <v>10</v>
      </c>
      <c r="AP4737">
        <f t="shared" ca="1" si="2513"/>
        <v>2.9166666666666665</v>
      </c>
      <c r="AQ4737">
        <f t="shared" ca="1" si="2514"/>
        <v>11.041666666666666</v>
      </c>
      <c r="AR4737">
        <f t="shared" ca="1" si="2515"/>
        <v>7.083333333333333</v>
      </c>
      <c r="AS4737">
        <f ca="1">P4737/J4737</f>
        <v>9.7365012364242429E-2</v>
      </c>
    </row>
    <row r="4738" spans="1:45" x14ac:dyDescent="0.4">
      <c r="A4738">
        <f t="shared" si="2510"/>
        <v>201905</v>
      </c>
      <c r="B4738" t="s">
        <v>814</v>
      </c>
      <c r="C4738" t="s">
        <v>647</v>
      </c>
      <c r="D4738" t="str">
        <f t="shared" ca="1" si="2534"/>
        <v>I115</v>
      </c>
      <c r="E4738">
        <f t="shared" ca="1" si="2516"/>
        <v>22</v>
      </c>
      <c r="F4738">
        <f t="shared" ca="1" si="2517"/>
        <v>10</v>
      </c>
      <c r="G4738" t="str">
        <f t="shared" ca="1" si="2532"/>
        <v>S11</v>
      </c>
      <c r="H4738" t="str">
        <f t="shared" ca="1" si="2533"/>
        <v>S116</v>
      </c>
      <c r="I4738">
        <f ca="1">VLOOKUP(D4738,PRC!$A$2:$B$21,2,0)*E4738</f>
        <v>110000</v>
      </c>
      <c r="J4738">
        <f t="shared" ca="1" si="2518"/>
        <v>103396</v>
      </c>
      <c r="K4738">
        <f ca="1">VLOOKUP(D4738,PRC!$A$1:$C$21,3,0)*E4738</f>
        <v>52800</v>
      </c>
      <c r="L4738">
        <f t="shared" ca="1" si="2519"/>
        <v>17000</v>
      </c>
      <c r="M4738">
        <f t="shared" ca="1" si="2520"/>
        <v>1000</v>
      </c>
      <c r="N4738">
        <f t="shared" ca="1" si="2521"/>
        <v>22000</v>
      </c>
      <c r="O4738">
        <f t="shared" ca="1" si="2522"/>
        <v>9000</v>
      </c>
      <c r="P4738">
        <f t="shared" ca="1" si="2537"/>
        <v>1596</v>
      </c>
      <c r="Q4738">
        <f ca="1">IF(P4738&gt;0,1,0)</f>
        <v>1</v>
      </c>
      <c r="R4738">
        <f t="shared" ca="1" si="2523"/>
        <v>6</v>
      </c>
      <c r="S4738">
        <f t="shared" ca="1" si="2524"/>
        <v>15</v>
      </c>
      <c r="T4738">
        <f t="shared" ca="1" si="2525"/>
        <v>1</v>
      </c>
      <c r="U4738">
        <f t="shared" ca="1" si="2526"/>
        <v>20</v>
      </c>
      <c r="V4738">
        <f t="shared" ca="1" si="2527"/>
        <v>8</v>
      </c>
      <c r="X4738">
        <f t="shared" si="2529"/>
        <v>4738</v>
      </c>
      <c r="Y4738">
        <f t="shared" si="2530"/>
        <v>4452</v>
      </c>
      <c r="Z4738">
        <f t="shared" si="2531"/>
        <v>4453</v>
      </c>
      <c r="AA4738">
        <f t="shared" si="2528"/>
        <v>4951</v>
      </c>
      <c r="AB4738">
        <f t="shared" si="2511"/>
        <v>500</v>
      </c>
      <c r="AM4738" t="str">
        <f t="shared" si="2512"/>
        <v>201905LP</v>
      </c>
      <c r="AN4738">
        <f t="shared" ca="1" si="2535"/>
        <v>6.0036363636363665</v>
      </c>
      <c r="AO4738">
        <f t="shared" ca="1" si="2536"/>
        <v>15.454545454545453</v>
      </c>
      <c r="AP4738">
        <f t="shared" ca="1" si="2513"/>
        <v>0.90909090909090906</v>
      </c>
      <c r="AQ4738">
        <f t="shared" ca="1" si="2514"/>
        <v>20</v>
      </c>
      <c r="AR4738">
        <f t="shared" ca="1" si="2515"/>
        <v>8.1818181818181817</v>
      </c>
      <c r="AS4738">
        <f ca="1">P4738/J4738</f>
        <v>1.5435800224380054E-2</v>
      </c>
    </row>
    <row r="4739" spans="1:45" x14ac:dyDescent="0.4">
      <c r="A4739">
        <f t="shared" ref="A4739:A4802" si="2538">IF(BA4739="",A4738,BA4739)</f>
        <v>201905</v>
      </c>
      <c r="B4739" t="s">
        <v>815</v>
      </c>
      <c r="C4739" t="s">
        <v>647</v>
      </c>
      <c r="D4739" t="str">
        <f t="shared" ca="1" si="2534"/>
        <v>I103</v>
      </c>
      <c r="E4739">
        <f t="shared" ca="1" si="2516"/>
        <v>25</v>
      </c>
      <c r="F4739">
        <f t="shared" ca="1" si="2517"/>
        <v>8</v>
      </c>
      <c r="G4739" t="str">
        <f t="shared" ca="1" si="2532"/>
        <v>S12</v>
      </c>
      <c r="H4739" t="str">
        <f t="shared" ca="1" si="2533"/>
        <v>S120</v>
      </c>
      <c r="I4739">
        <f ca="1">VLOOKUP(D4739,PRC!$A$2:$B$21,2,0)*E4739</f>
        <v>1250000</v>
      </c>
      <c r="J4739">
        <f t="shared" ca="1" si="2518"/>
        <v>1187496</v>
      </c>
      <c r="K4739">
        <f ca="1">VLOOKUP(D4739,PRC!$A$1:$C$21,3,0)*E4739</f>
        <v>712500</v>
      </c>
      <c r="L4739">
        <f t="shared" ca="1" si="2519"/>
        <v>163000</v>
      </c>
      <c r="M4739">
        <f t="shared" ca="1" si="2520"/>
        <v>38000</v>
      </c>
      <c r="N4739">
        <f t="shared" ca="1" si="2521"/>
        <v>125000</v>
      </c>
      <c r="O4739">
        <f t="shared" ca="1" si="2522"/>
        <v>88000</v>
      </c>
      <c r="P4739">
        <f t="shared" ca="1" si="2537"/>
        <v>60996</v>
      </c>
      <c r="Q4739">
        <f ca="1">IF(P4739&gt;0,1,0)</f>
        <v>1</v>
      </c>
      <c r="R4739">
        <f t="shared" ca="1" si="2523"/>
        <v>5</v>
      </c>
      <c r="S4739">
        <f t="shared" ca="1" si="2524"/>
        <v>13</v>
      </c>
      <c r="T4739">
        <f t="shared" ca="1" si="2525"/>
        <v>3</v>
      </c>
      <c r="U4739">
        <f t="shared" ca="1" si="2526"/>
        <v>10</v>
      </c>
      <c r="V4739">
        <f t="shared" ca="1" si="2527"/>
        <v>7</v>
      </c>
      <c r="X4739">
        <f t="shared" si="2529"/>
        <v>4739</v>
      </c>
      <c r="Y4739">
        <f t="shared" si="2530"/>
        <v>4452</v>
      </c>
      <c r="Z4739">
        <f t="shared" si="2531"/>
        <v>4453</v>
      </c>
      <c r="AA4739">
        <f t="shared" si="2528"/>
        <v>4951</v>
      </c>
      <c r="AB4739">
        <f t="shared" ref="AB4739:AB4802" si="2539">COUNTIF(AM$2:AM$100100,AM4739)</f>
        <v>500</v>
      </c>
      <c r="AM4739" t="str">
        <f t="shared" ref="AM4739:AM4802" si="2540">A4739&amp;C4739</f>
        <v>201905LP</v>
      </c>
      <c r="AN4739">
        <f t="shared" ca="1" si="2535"/>
        <v>5.0003200000000021</v>
      </c>
      <c r="AO4739">
        <f t="shared" ca="1" si="2536"/>
        <v>13.04</v>
      </c>
      <c r="AP4739">
        <f t="shared" ca="1" si="2513"/>
        <v>3.04</v>
      </c>
      <c r="AQ4739">
        <f t="shared" ca="1" si="2514"/>
        <v>10</v>
      </c>
      <c r="AR4739">
        <f t="shared" ca="1" si="2515"/>
        <v>7.04</v>
      </c>
      <c r="AS4739">
        <f ca="1">P4739/J4739</f>
        <v>5.1365225651286407E-2</v>
      </c>
    </row>
    <row r="4740" spans="1:45" x14ac:dyDescent="0.4">
      <c r="A4740">
        <f t="shared" si="2538"/>
        <v>201905</v>
      </c>
      <c r="B4740" t="s">
        <v>816</v>
      </c>
      <c r="C4740" t="s">
        <v>647</v>
      </c>
      <c r="D4740" t="str">
        <f t="shared" ca="1" si="2534"/>
        <v>I120</v>
      </c>
      <c r="E4740">
        <f t="shared" ca="1" si="2516"/>
        <v>22</v>
      </c>
      <c r="F4740">
        <f t="shared" ca="1" si="2517"/>
        <v>5</v>
      </c>
      <c r="G4740" t="str">
        <f t="shared" ca="1" si="2532"/>
        <v>S10</v>
      </c>
      <c r="H4740" t="str">
        <f t="shared" ca="1" si="2533"/>
        <v>S104</v>
      </c>
      <c r="I4740">
        <f ca="1">VLOOKUP(D4740,PRC!$A$2:$B$21,2,0)*E4740</f>
        <v>94600000</v>
      </c>
      <c r="J4740">
        <f t="shared" ca="1" si="2518"/>
        <v>87977996</v>
      </c>
      <c r="K4740">
        <f ca="1">VLOOKUP(D4740,PRC!$A$1:$C$21,3,0)*E4740</f>
        <v>42570000</v>
      </c>
      <c r="L4740">
        <f t="shared" ca="1" si="2519"/>
        <v>11352000</v>
      </c>
      <c r="M4740">
        <f t="shared" ca="1" si="2520"/>
        <v>1892000</v>
      </c>
      <c r="N4740">
        <f t="shared" ca="1" si="2521"/>
        <v>17974000</v>
      </c>
      <c r="O4740">
        <f t="shared" ca="1" si="2522"/>
        <v>6622000</v>
      </c>
      <c r="P4740">
        <f t="shared" ca="1" si="2537"/>
        <v>7567996</v>
      </c>
      <c r="Q4740">
        <f ca="1">IF(P4740&gt;0,1,0)</f>
        <v>1</v>
      </c>
      <c r="R4740">
        <f t="shared" ca="1" si="2523"/>
        <v>7</v>
      </c>
      <c r="S4740">
        <f t="shared" ca="1" si="2524"/>
        <v>12</v>
      </c>
      <c r="T4740">
        <f t="shared" ca="1" si="2525"/>
        <v>2</v>
      </c>
      <c r="U4740">
        <f t="shared" ca="1" si="2526"/>
        <v>19</v>
      </c>
      <c r="V4740">
        <f t="shared" ca="1" si="2527"/>
        <v>7</v>
      </c>
      <c r="X4740">
        <f t="shared" si="2529"/>
        <v>4740</v>
      </c>
      <c r="Y4740">
        <f t="shared" si="2530"/>
        <v>4452</v>
      </c>
      <c r="Z4740">
        <f t="shared" si="2531"/>
        <v>4453</v>
      </c>
      <c r="AA4740">
        <f t="shared" si="2528"/>
        <v>4951</v>
      </c>
      <c r="AB4740">
        <f t="shared" si="2539"/>
        <v>500</v>
      </c>
      <c r="AM4740" t="str">
        <f t="shared" si="2540"/>
        <v>201905LP</v>
      </c>
      <c r="AN4740">
        <f t="shared" ca="1" si="2535"/>
        <v>7.0000042283298143</v>
      </c>
      <c r="AO4740">
        <f t="shared" ca="1" si="2536"/>
        <v>12</v>
      </c>
      <c r="AP4740">
        <f t="shared" ca="1" si="2513"/>
        <v>2</v>
      </c>
      <c r="AQ4740">
        <f t="shared" ca="1" si="2514"/>
        <v>19</v>
      </c>
      <c r="AR4740">
        <f t="shared" ca="1" si="2515"/>
        <v>7.0000000000000009</v>
      </c>
      <c r="AS4740">
        <f ca="1">P4740/J4740</f>
        <v>8.6021463821476449E-2</v>
      </c>
    </row>
    <row r="4741" spans="1:45" x14ac:dyDescent="0.4">
      <c r="A4741">
        <f t="shared" si="2538"/>
        <v>201905</v>
      </c>
      <c r="B4741" t="s">
        <v>817</v>
      </c>
      <c r="C4741" t="s">
        <v>647</v>
      </c>
      <c r="D4741" t="str">
        <f t="shared" ca="1" si="2534"/>
        <v>I106</v>
      </c>
      <c r="E4741">
        <f t="shared" ca="1" si="2516"/>
        <v>25</v>
      </c>
      <c r="F4741">
        <f t="shared" ca="1" si="2517"/>
        <v>8</v>
      </c>
      <c r="G4741" t="str">
        <f t="shared" ca="1" si="2532"/>
        <v>S11</v>
      </c>
      <c r="H4741" t="str">
        <f t="shared" ca="1" si="2533"/>
        <v>S110</v>
      </c>
      <c r="I4741">
        <f ca="1">VLOOKUP(D4741,PRC!$A$2:$B$21,2,0)*E4741</f>
        <v>500000</v>
      </c>
      <c r="J4741">
        <f t="shared" ca="1" si="2518"/>
        <v>469996</v>
      </c>
      <c r="K4741">
        <f ca="1">VLOOKUP(D4741,PRC!$A$1:$C$21,3,0)*E4741</f>
        <v>265000</v>
      </c>
      <c r="L4741">
        <f t="shared" ca="1" si="2519"/>
        <v>70000</v>
      </c>
      <c r="M4741">
        <f t="shared" ca="1" si="2520"/>
        <v>5000</v>
      </c>
      <c r="N4741">
        <f t="shared" ca="1" si="2521"/>
        <v>50000</v>
      </c>
      <c r="O4741">
        <f t="shared" ca="1" si="2522"/>
        <v>25000</v>
      </c>
      <c r="P4741">
        <f t="shared" ca="1" si="2537"/>
        <v>54996</v>
      </c>
      <c r="Q4741">
        <f ca="1">IF(P4741&gt;0,1,0)</f>
        <v>1</v>
      </c>
      <c r="R4741">
        <f t="shared" ca="1" si="2523"/>
        <v>6</v>
      </c>
      <c r="S4741">
        <f t="shared" ca="1" si="2524"/>
        <v>14</v>
      </c>
      <c r="T4741">
        <f t="shared" ca="1" si="2525"/>
        <v>1</v>
      </c>
      <c r="U4741">
        <f t="shared" ca="1" si="2526"/>
        <v>10</v>
      </c>
      <c r="V4741">
        <f t="shared" ca="1" si="2527"/>
        <v>5</v>
      </c>
      <c r="X4741">
        <f t="shared" si="2529"/>
        <v>4741</v>
      </c>
      <c r="Y4741">
        <f t="shared" si="2530"/>
        <v>4452</v>
      </c>
      <c r="Z4741">
        <f t="shared" si="2531"/>
        <v>4453</v>
      </c>
      <c r="AA4741">
        <f t="shared" si="2528"/>
        <v>4951</v>
      </c>
      <c r="AB4741">
        <f t="shared" si="2539"/>
        <v>500</v>
      </c>
      <c r="AM4741" t="str">
        <f t="shared" si="2540"/>
        <v>201905LP</v>
      </c>
      <c r="AN4741">
        <f t="shared" ca="1" si="2535"/>
        <v>6.0007999999999946</v>
      </c>
      <c r="AO4741">
        <f t="shared" ca="1" si="2536"/>
        <v>14.000000000000002</v>
      </c>
      <c r="AP4741">
        <f t="shared" ca="1" si="2513"/>
        <v>1</v>
      </c>
      <c r="AQ4741">
        <f t="shared" ca="1" si="2514"/>
        <v>10</v>
      </c>
      <c r="AR4741">
        <f t="shared" ca="1" si="2515"/>
        <v>5</v>
      </c>
      <c r="AS4741">
        <f ca="1">P4741/J4741</f>
        <v>0.11701376181924952</v>
      </c>
    </row>
    <row r="4742" spans="1:45" x14ac:dyDescent="0.4">
      <c r="A4742">
        <f t="shared" si="2538"/>
        <v>201905</v>
      </c>
      <c r="B4742" t="s">
        <v>818</v>
      </c>
      <c r="C4742" t="s">
        <v>647</v>
      </c>
      <c r="D4742" t="str">
        <f t="shared" ca="1" si="2534"/>
        <v>I108</v>
      </c>
      <c r="E4742">
        <f t="shared" ca="1" si="2516"/>
        <v>13</v>
      </c>
      <c r="F4742">
        <f t="shared" ca="1" si="2517"/>
        <v>10</v>
      </c>
      <c r="G4742" t="str">
        <f t="shared" ca="1" si="2532"/>
        <v>S12</v>
      </c>
      <c r="H4742" t="str">
        <f t="shared" ca="1" si="2533"/>
        <v>S120</v>
      </c>
      <c r="I4742">
        <f ca="1">VLOOKUP(D4742,PRC!$A$2:$B$21,2,0)*E4742</f>
        <v>520000</v>
      </c>
      <c r="J4742">
        <f t="shared" ca="1" si="2518"/>
        <v>488796</v>
      </c>
      <c r="K4742">
        <f ca="1">VLOOKUP(D4742,PRC!$A$1:$C$21,3,0)*E4742</f>
        <v>239200</v>
      </c>
      <c r="L4742">
        <f t="shared" ca="1" si="2519"/>
        <v>68000</v>
      </c>
      <c r="M4742">
        <f t="shared" ca="1" si="2520"/>
        <v>5000</v>
      </c>
      <c r="N4742">
        <f t="shared" ca="1" si="2521"/>
        <v>57000</v>
      </c>
      <c r="O4742">
        <f t="shared" ca="1" si="2522"/>
        <v>47000</v>
      </c>
      <c r="P4742">
        <f t="shared" ca="1" si="2537"/>
        <v>72596</v>
      </c>
      <c r="Q4742">
        <f ca="1">IF(P4742&gt;0,1,0)</f>
        <v>1</v>
      </c>
      <c r="R4742">
        <f t="shared" ca="1" si="2523"/>
        <v>6</v>
      </c>
      <c r="S4742">
        <f t="shared" ca="1" si="2524"/>
        <v>13</v>
      </c>
      <c r="T4742">
        <f t="shared" ca="1" si="2525"/>
        <v>1</v>
      </c>
      <c r="U4742">
        <f t="shared" ca="1" si="2526"/>
        <v>11</v>
      </c>
      <c r="V4742">
        <f t="shared" ca="1" si="2527"/>
        <v>9</v>
      </c>
      <c r="X4742">
        <f t="shared" si="2529"/>
        <v>4742</v>
      </c>
      <c r="Y4742">
        <f t="shared" si="2530"/>
        <v>4452</v>
      </c>
      <c r="Z4742">
        <f t="shared" si="2531"/>
        <v>4453</v>
      </c>
      <c r="AA4742">
        <f t="shared" si="2528"/>
        <v>4951</v>
      </c>
      <c r="AB4742">
        <f t="shared" si="2539"/>
        <v>500</v>
      </c>
      <c r="AM4742" t="str">
        <f t="shared" si="2540"/>
        <v>201905LP</v>
      </c>
      <c r="AN4742">
        <f t="shared" ca="1" si="2535"/>
        <v>6.0007692307692313</v>
      </c>
      <c r="AO4742">
        <f t="shared" ca="1" si="2536"/>
        <v>13.076923076923078</v>
      </c>
      <c r="AP4742">
        <f t="shared" ca="1" si="2513"/>
        <v>0.96153846153846156</v>
      </c>
      <c r="AQ4742">
        <f t="shared" ca="1" si="2514"/>
        <v>10.961538461538462</v>
      </c>
      <c r="AR4742">
        <f t="shared" ca="1" si="2515"/>
        <v>9.0384615384615383</v>
      </c>
      <c r="AS4742">
        <f ca="1">P4742/J4742</f>
        <v>0.14852003698884605</v>
      </c>
    </row>
    <row r="4743" spans="1:45" x14ac:dyDescent="0.4">
      <c r="A4743">
        <f t="shared" si="2538"/>
        <v>201905</v>
      </c>
      <c r="B4743" t="s">
        <v>819</v>
      </c>
      <c r="C4743" t="s">
        <v>647</v>
      </c>
      <c r="D4743" t="str">
        <f t="shared" ca="1" si="2534"/>
        <v>I104</v>
      </c>
      <c r="E4743">
        <f t="shared" ca="1" si="2516"/>
        <v>11</v>
      </c>
      <c r="F4743">
        <f t="shared" ca="1" si="2517"/>
        <v>10</v>
      </c>
      <c r="G4743" t="str">
        <f t="shared" ca="1" si="2532"/>
        <v>S10</v>
      </c>
      <c r="H4743" t="str">
        <f t="shared" ca="1" si="2533"/>
        <v>S104</v>
      </c>
      <c r="I4743">
        <f ca="1">VLOOKUP(D4743,PRC!$A$2:$B$21,2,0)*E4743</f>
        <v>770000</v>
      </c>
      <c r="J4743">
        <f t="shared" ca="1" si="2518"/>
        <v>692996</v>
      </c>
      <c r="K4743">
        <f ca="1">VLOOKUP(D4743,PRC!$A$1:$C$21,3,0)*E4743</f>
        <v>323400</v>
      </c>
      <c r="L4743">
        <f t="shared" ca="1" si="2519"/>
        <v>116000</v>
      </c>
      <c r="M4743">
        <f t="shared" ca="1" si="2520"/>
        <v>15000</v>
      </c>
      <c r="N4743">
        <f t="shared" ca="1" si="2521"/>
        <v>85000</v>
      </c>
      <c r="O4743">
        <f t="shared" ca="1" si="2522"/>
        <v>77000</v>
      </c>
      <c r="P4743">
        <f t="shared" ca="1" si="2537"/>
        <v>76596</v>
      </c>
      <c r="Q4743">
        <f ca="1">IF(P4743&gt;0,1,0)</f>
        <v>1</v>
      </c>
      <c r="R4743">
        <f t="shared" ca="1" si="2523"/>
        <v>10</v>
      </c>
      <c r="S4743">
        <f t="shared" ca="1" si="2524"/>
        <v>15</v>
      </c>
      <c r="T4743">
        <f t="shared" ca="1" si="2525"/>
        <v>2</v>
      </c>
      <c r="U4743">
        <f t="shared" ca="1" si="2526"/>
        <v>11</v>
      </c>
      <c r="V4743">
        <f t="shared" ca="1" si="2527"/>
        <v>10</v>
      </c>
      <c r="X4743">
        <f t="shared" si="2529"/>
        <v>4743</v>
      </c>
      <c r="Y4743">
        <f t="shared" si="2530"/>
        <v>4452</v>
      </c>
      <c r="Z4743">
        <f t="shared" si="2531"/>
        <v>4453</v>
      </c>
      <c r="AA4743">
        <f t="shared" si="2528"/>
        <v>4951</v>
      </c>
      <c r="AB4743">
        <f t="shared" si="2539"/>
        <v>500</v>
      </c>
      <c r="AM4743" t="str">
        <f t="shared" si="2540"/>
        <v>201905LP</v>
      </c>
      <c r="AN4743">
        <f t="shared" ca="1" si="2535"/>
        <v>10.000519480519475</v>
      </c>
      <c r="AO4743">
        <f t="shared" ca="1" si="2536"/>
        <v>15.064935064935064</v>
      </c>
      <c r="AP4743">
        <f t="shared" ca="1" si="2513"/>
        <v>1.948051948051948</v>
      </c>
      <c r="AQ4743">
        <f t="shared" ca="1" si="2514"/>
        <v>11.038961038961039</v>
      </c>
      <c r="AR4743">
        <f t="shared" ca="1" si="2515"/>
        <v>10</v>
      </c>
      <c r="AS4743">
        <f ca="1">P4743/J4743</f>
        <v>0.11052877650087446</v>
      </c>
    </row>
    <row r="4744" spans="1:45" x14ac:dyDescent="0.4">
      <c r="A4744">
        <f t="shared" si="2538"/>
        <v>201905</v>
      </c>
      <c r="B4744" t="s">
        <v>820</v>
      </c>
      <c r="C4744" t="s">
        <v>647</v>
      </c>
      <c r="D4744" t="str">
        <f t="shared" ca="1" si="2534"/>
        <v>I109</v>
      </c>
      <c r="E4744">
        <f t="shared" ca="1" si="2516"/>
        <v>15</v>
      </c>
      <c r="F4744">
        <f t="shared" ca="1" si="2517"/>
        <v>5</v>
      </c>
      <c r="G4744" t="str">
        <f t="shared" ca="1" si="2532"/>
        <v>S11</v>
      </c>
      <c r="H4744" t="str">
        <f t="shared" ca="1" si="2533"/>
        <v>S117</v>
      </c>
      <c r="I4744">
        <f ca="1">VLOOKUP(D4744,PRC!$A$2:$B$21,2,0)*E4744</f>
        <v>7500000</v>
      </c>
      <c r="J4744">
        <f t="shared" ca="1" si="2518"/>
        <v>7049996</v>
      </c>
      <c r="K4744">
        <f ca="1">VLOOKUP(D4744,PRC!$A$1:$C$21,3,0)*E4744</f>
        <v>3000000</v>
      </c>
      <c r="L4744">
        <f t="shared" ca="1" si="2519"/>
        <v>1125000</v>
      </c>
      <c r="M4744">
        <f t="shared" ca="1" si="2520"/>
        <v>225000</v>
      </c>
      <c r="N4744">
        <f t="shared" ca="1" si="2521"/>
        <v>900000</v>
      </c>
      <c r="O4744">
        <f t="shared" ca="1" si="2522"/>
        <v>750000</v>
      </c>
      <c r="P4744">
        <f t="shared" ca="1" si="2537"/>
        <v>1049996</v>
      </c>
      <c r="Q4744">
        <f ca="1">IF(P4744&gt;0,1,0)</f>
        <v>1</v>
      </c>
      <c r="R4744">
        <f t="shared" ca="1" si="2523"/>
        <v>6</v>
      </c>
      <c r="S4744">
        <f t="shared" ca="1" si="2524"/>
        <v>15</v>
      </c>
      <c r="T4744">
        <f t="shared" ca="1" si="2525"/>
        <v>3</v>
      </c>
      <c r="U4744">
        <f t="shared" ca="1" si="2526"/>
        <v>12</v>
      </c>
      <c r="V4744">
        <f t="shared" ca="1" si="2527"/>
        <v>10</v>
      </c>
      <c r="X4744">
        <f t="shared" si="2529"/>
        <v>4744</v>
      </c>
      <c r="Y4744">
        <f t="shared" si="2530"/>
        <v>4452</v>
      </c>
      <c r="Z4744">
        <f t="shared" si="2531"/>
        <v>4453</v>
      </c>
      <c r="AA4744">
        <f t="shared" si="2528"/>
        <v>4951</v>
      </c>
      <c r="AB4744">
        <f t="shared" si="2539"/>
        <v>500</v>
      </c>
      <c r="AM4744" t="str">
        <f t="shared" si="2540"/>
        <v>201905LP</v>
      </c>
      <c r="AN4744">
        <f t="shared" ca="1" si="2535"/>
        <v>6.0000533333333328</v>
      </c>
      <c r="AO4744">
        <f t="shared" ca="1" si="2536"/>
        <v>15</v>
      </c>
      <c r="AP4744">
        <f t="shared" ref="AP4744:AP4807" ca="1" si="2541">M4744/$I4744*100</f>
        <v>3</v>
      </c>
      <c r="AQ4744">
        <f t="shared" ref="AQ4744:AQ4807" ca="1" si="2542">N4744/$I4744*100</f>
        <v>12</v>
      </c>
      <c r="AR4744">
        <f t="shared" ref="AR4744:AR4807" ca="1" si="2543">O4744/$I4744*100</f>
        <v>10</v>
      </c>
      <c r="AS4744">
        <f ca="1">P4744/J4744</f>
        <v>0.14893568733939708</v>
      </c>
    </row>
    <row r="4745" spans="1:45" x14ac:dyDescent="0.4">
      <c r="A4745">
        <f t="shared" si="2538"/>
        <v>201905</v>
      </c>
      <c r="B4745" t="s">
        <v>821</v>
      </c>
      <c r="C4745" t="s">
        <v>647</v>
      </c>
      <c r="D4745" t="str">
        <f t="shared" ca="1" si="2534"/>
        <v>I111</v>
      </c>
      <c r="E4745">
        <f t="shared" ca="1" si="2516"/>
        <v>22</v>
      </c>
      <c r="F4745">
        <f t="shared" ca="1" si="2517"/>
        <v>10</v>
      </c>
      <c r="G4745" t="str">
        <f t="shared" ca="1" si="2532"/>
        <v>S11</v>
      </c>
      <c r="H4745" t="str">
        <f t="shared" ca="1" si="2533"/>
        <v>S119</v>
      </c>
      <c r="I4745">
        <f ca="1">VLOOKUP(D4745,PRC!$A$2:$B$21,2,0)*E4745</f>
        <v>3300000</v>
      </c>
      <c r="J4745">
        <f t="shared" ca="1" si="2518"/>
        <v>2969996</v>
      </c>
      <c r="K4745">
        <f ca="1">VLOOKUP(D4745,PRC!$A$1:$C$21,3,0)*E4745</f>
        <v>1749000</v>
      </c>
      <c r="L4745">
        <f t="shared" ca="1" si="2519"/>
        <v>330000</v>
      </c>
      <c r="M4745">
        <f t="shared" ca="1" si="2520"/>
        <v>66000</v>
      </c>
      <c r="N4745">
        <f t="shared" ca="1" si="2521"/>
        <v>594000</v>
      </c>
      <c r="O4745">
        <f t="shared" ca="1" si="2522"/>
        <v>198000</v>
      </c>
      <c r="P4745">
        <f t="shared" ca="1" si="2537"/>
        <v>32996</v>
      </c>
      <c r="Q4745">
        <f ca="1">IF(P4745&gt;0,1,0)</f>
        <v>1</v>
      </c>
      <c r="R4745">
        <f t="shared" ca="1" si="2523"/>
        <v>10</v>
      </c>
      <c r="S4745">
        <f t="shared" ca="1" si="2524"/>
        <v>10</v>
      </c>
      <c r="T4745">
        <f t="shared" ca="1" si="2525"/>
        <v>2</v>
      </c>
      <c r="U4745">
        <f t="shared" ca="1" si="2526"/>
        <v>18</v>
      </c>
      <c r="V4745">
        <f t="shared" ca="1" si="2527"/>
        <v>6</v>
      </c>
      <c r="X4745">
        <f t="shared" si="2529"/>
        <v>4745</v>
      </c>
      <c r="Y4745">
        <f t="shared" si="2530"/>
        <v>4452</v>
      </c>
      <c r="Z4745">
        <f t="shared" si="2531"/>
        <v>4453</v>
      </c>
      <c r="AA4745">
        <f t="shared" si="2528"/>
        <v>4951</v>
      </c>
      <c r="AB4745">
        <f t="shared" si="2539"/>
        <v>500</v>
      </c>
      <c r="AM4745" t="str">
        <f t="shared" si="2540"/>
        <v>201905LP</v>
      </c>
      <c r="AN4745">
        <f t="shared" ca="1" si="2535"/>
        <v>10.000121212121215</v>
      </c>
      <c r="AO4745">
        <f t="shared" ca="1" si="2536"/>
        <v>10</v>
      </c>
      <c r="AP4745">
        <f t="shared" ca="1" si="2541"/>
        <v>2</v>
      </c>
      <c r="AQ4745">
        <f t="shared" ca="1" si="2542"/>
        <v>18</v>
      </c>
      <c r="AR4745">
        <f t="shared" ca="1" si="2543"/>
        <v>6</v>
      </c>
      <c r="AS4745">
        <f ca="1">P4745/J4745</f>
        <v>1.1109779272429997E-2</v>
      </c>
    </row>
    <row r="4746" spans="1:45" x14ac:dyDescent="0.4">
      <c r="A4746">
        <f t="shared" si="2538"/>
        <v>201905</v>
      </c>
      <c r="B4746" t="s">
        <v>822</v>
      </c>
      <c r="C4746" t="s">
        <v>647</v>
      </c>
      <c r="D4746" t="str">
        <f t="shared" ca="1" si="2534"/>
        <v>I120</v>
      </c>
      <c r="E4746">
        <f t="shared" ca="1" si="2516"/>
        <v>30</v>
      </c>
      <c r="F4746">
        <f t="shared" ca="1" si="2517"/>
        <v>5</v>
      </c>
      <c r="G4746" t="str">
        <f t="shared" ca="1" si="2532"/>
        <v>S11</v>
      </c>
      <c r="H4746" t="str">
        <f t="shared" ca="1" si="2533"/>
        <v>S115</v>
      </c>
      <c r="I4746">
        <f ca="1">VLOOKUP(D4746,PRC!$A$2:$B$21,2,0)*E4746</f>
        <v>129000000</v>
      </c>
      <c r="J4746">
        <f t="shared" ca="1" si="2518"/>
        <v>118679996</v>
      </c>
      <c r="K4746">
        <f ca="1">VLOOKUP(D4746,PRC!$A$1:$C$21,3,0)*E4746</f>
        <v>58050000</v>
      </c>
      <c r="L4746">
        <f t="shared" ca="1" si="2519"/>
        <v>16770000</v>
      </c>
      <c r="M4746">
        <f t="shared" ca="1" si="2520"/>
        <v>1290000</v>
      </c>
      <c r="N4746">
        <f t="shared" ca="1" si="2521"/>
        <v>23220000</v>
      </c>
      <c r="O4746">
        <f t="shared" ca="1" si="2522"/>
        <v>11610000</v>
      </c>
      <c r="P4746">
        <f t="shared" ca="1" si="2537"/>
        <v>7739996</v>
      </c>
      <c r="Q4746">
        <f ca="1">IF(P4746&gt;0,1,0)</f>
        <v>1</v>
      </c>
      <c r="R4746">
        <f t="shared" ca="1" si="2523"/>
        <v>8</v>
      </c>
      <c r="S4746">
        <f t="shared" ca="1" si="2524"/>
        <v>13</v>
      </c>
      <c r="T4746">
        <f t="shared" ca="1" si="2525"/>
        <v>1</v>
      </c>
      <c r="U4746">
        <f t="shared" ca="1" si="2526"/>
        <v>18</v>
      </c>
      <c r="V4746">
        <f t="shared" ca="1" si="2527"/>
        <v>9</v>
      </c>
      <c r="X4746">
        <f t="shared" si="2529"/>
        <v>4746</v>
      </c>
      <c r="Y4746">
        <f t="shared" si="2530"/>
        <v>4452</v>
      </c>
      <c r="Z4746">
        <f t="shared" si="2531"/>
        <v>4453</v>
      </c>
      <c r="AA4746">
        <f t="shared" si="2528"/>
        <v>4951</v>
      </c>
      <c r="AB4746">
        <f t="shared" si="2539"/>
        <v>500</v>
      </c>
      <c r="AM4746" t="str">
        <f t="shared" si="2540"/>
        <v>201905LP</v>
      </c>
      <c r="AN4746">
        <f t="shared" ca="1" si="2535"/>
        <v>8.0000031007751993</v>
      </c>
      <c r="AO4746">
        <f t="shared" ca="1" si="2536"/>
        <v>13</v>
      </c>
      <c r="AP4746">
        <f t="shared" ca="1" si="2541"/>
        <v>1</v>
      </c>
      <c r="AQ4746">
        <f t="shared" ca="1" si="2542"/>
        <v>18</v>
      </c>
      <c r="AR4746">
        <f t="shared" ca="1" si="2543"/>
        <v>9</v>
      </c>
      <c r="AS4746">
        <f ca="1">P4746/J4746</f>
        <v>6.521735979836063E-2</v>
      </c>
    </row>
    <row r="4747" spans="1:45" x14ac:dyDescent="0.4">
      <c r="A4747">
        <f t="shared" si="2538"/>
        <v>201905</v>
      </c>
      <c r="B4747" t="s">
        <v>823</v>
      </c>
      <c r="C4747" t="s">
        <v>647</v>
      </c>
      <c r="D4747" t="str">
        <f t="shared" ca="1" si="2534"/>
        <v>I102</v>
      </c>
      <c r="E4747">
        <f t="shared" ca="1" si="2516"/>
        <v>16</v>
      </c>
      <c r="F4747">
        <f t="shared" ca="1" si="2517"/>
        <v>6</v>
      </c>
      <c r="G4747" t="str">
        <f t="shared" ca="1" si="2532"/>
        <v>S11</v>
      </c>
      <c r="H4747" t="str">
        <f t="shared" ca="1" si="2533"/>
        <v>S111</v>
      </c>
      <c r="I4747">
        <f ca="1">VLOOKUP(D4747,PRC!$A$2:$B$21,2,0)*E4747</f>
        <v>640000</v>
      </c>
      <c r="J4747">
        <f t="shared" ca="1" si="2518"/>
        <v>595196</v>
      </c>
      <c r="K4747">
        <f ca="1">VLOOKUP(D4747,PRC!$A$1:$C$21,3,0)*E4747</f>
        <v>300800</v>
      </c>
      <c r="L4747">
        <f t="shared" ca="1" si="2519"/>
        <v>90000</v>
      </c>
      <c r="M4747">
        <f t="shared" ca="1" si="2520"/>
        <v>19000</v>
      </c>
      <c r="N4747">
        <f t="shared" ca="1" si="2521"/>
        <v>90000</v>
      </c>
      <c r="O4747">
        <f t="shared" ca="1" si="2522"/>
        <v>32000</v>
      </c>
      <c r="P4747">
        <f t="shared" ca="1" si="2537"/>
        <v>63396</v>
      </c>
      <c r="Q4747">
        <f ca="1">IF(P4747&gt;0,1,0)</f>
        <v>1</v>
      </c>
      <c r="R4747">
        <f t="shared" ca="1" si="2523"/>
        <v>7</v>
      </c>
      <c r="S4747">
        <f t="shared" ca="1" si="2524"/>
        <v>14</v>
      </c>
      <c r="T4747">
        <f t="shared" ca="1" si="2525"/>
        <v>3</v>
      </c>
      <c r="U4747">
        <f t="shared" ca="1" si="2526"/>
        <v>14</v>
      </c>
      <c r="V4747">
        <f t="shared" ca="1" si="2527"/>
        <v>5</v>
      </c>
      <c r="X4747">
        <f t="shared" si="2529"/>
        <v>4747</v>
      </c>
      <c r="Y4747">
        <f t="shared" si="2530"/>
        <v>4452</v>
      </c>
      <c r="Z4747">
        <f t="shared" si="2531"/>
        <v>4453</v>
      </c>
      <c r="AA4747">
        <f t="shared" si="2528"/>
        <v>4951</v>
      </c>
      <c r="AB4747">
        <f t="shared" si="2539"/>
        <v>500</v>
      </c>
      <c r="AM4747" t="str">
        <f t="shared" si="2540"/>
        <v>201905LP</v>
      </c>
      <c r="AN4747">
        <f t="shared" ca="1" si="2535"/>
        <v>7.0006250000000048</v>
      </c>
      <c r="AO4747">
        <f t="shared" ca="1" si="2536"/>
        <v>14.0625</v>
      </c>
      <c r="AP4747">
        <f t="shared" ca="1" si="2541"/>
        <v>2.96875</v>
      </c>
      <c r="AQ4747">
        <f t="shared" ca="1" si="2542"/>
        <v>14.0625</v>
      </c>
      <c r="AR4747">
        <f t="shared" ca="1" si="2543"/>
        <v>5</v>
      </c>
      <c r="AS4747">
        <f ca="1">P4747/J4747</f>
        <v>0.10651281258610609</v>
      </c>
    </row>
    <row r="4748" spans="1:45" x14ac:dyDescent="0.4">
      <c r="A4748">
        <f t="shared" si="2538"/>
        <v>201905</v>
      </c>
      <c r="B4748" t="s">
        <v>824</v>
      </c>
      <c r="C4748" t="s">
        <v>647</v>
      </c>
      <c r="D4748" t="str">
        <f t="shared" ca="1" si="2534"/>
        <v>I117</v>
      </c>
      <c r="E4748">
        <f t="shared" ca="1" si="2516"/>
        <v>14</v>
      </c>
      <c r="F4748">
        <f t="shared" ca="1" si="2517"/>
        <v>5</v>
      </c>
      <c r="G4748" t="str">
        <f t="shared" ca="1" si="2532"/>
        <v>S10</v>
      </c>
      <c r="H4748" t="str">
        <f t="shared" ca="1" si="2533"/>
        <v>S103</v>
      </c>
      <c r="I4748">
        <f ca="1">VLOOKUP(D4748,PRC!$A$2:$B$21,2,0)*E4748</f>
        <v>35000000</v>
      </c>
      <c r="J4748">
        <f t="shared" ca="1" si="2518"/>
        <v>32199996</v>
      </c>
      <c r="K4748">
        <f ca="1">VLOOKUP(D4748,PRC!$A$1:$C$21,3,0)*E4748</f>
        <v>16100000</v>
      </c>
      <c r="L4748">
        <f t="shared" ca="1" si="2519"/>
        <v>3850000</v>
      </c>
      <c r="M4748">
        <f t="shared" ca="1" si="2520"/>
        <v>350000</v>
      </c>
      <c r="N4748">
        <f t="shared" ca="1" si="2521"/>
        <v>4900000</v>
      </c>
      <c r="O4748">
        <f t="shared" ca="1" si="2522"/>
        <v>3500000</v>
      </c>
      <c r="P4748">
        <f t="shared" ca="1" si="2537"/>
        <v>3499996</v>
      </c>
      <c r="Q4748">
        <f ca="1">IF(P4748&gt;0,1,0)</f>
        <v>1</v>
      </c>
      <c r="R4748">
        <f t="shared" ca="1" si="2523"/>
        <v>8</v>
      </c>
      <c r="S4748">
        <f t="shared" ca="1" si="2524"/>
        <v>11</v>
      </c>
      <c r="T4748">
        <f t="shared" ca="1" si="2525"/>
        <v>1</v>
      </c>
      <c r="U4748">
        <f t="shared" ca="1" si="2526"/>
        <v>14</v>
      </c>
      <c r="V4748">
        <f t="shared" ca="1" si="2527"/>
        <v>10</v>
      </c>
      <c r="X4748">
        <f t="shared" si="2529"/>
        <v>4748</v>
      </c>
      <c r="Y4748">
        <f t="shared" si="2530"/>
        <v>4452</v>
      </c>
      <c r="Z4748">
        <f t="shared" si="2531"/>
        <v>4453</v>
      </c>
      <c r="AA4748">
        <f t="shared" si="2528"/>
        <v>4951</v>
      </c>
      <c r="AB4748">
        <f t="shared" si="2539"/>
        <v>500</v>
      </c>
      <c r="AM4748" t="str">
        <f t="shared" si="2540"/>
        <v>201905LP</v>
      </c>
      <c r="AN4748">
        <f t="shared" ca="1" si="2535"/>
        <v>8.0000114285714297</v>
      </c>
      <c r="AO4748">
        <f t="shared" ca="1" si="2536"/>
        <v>11</v>
      </c>
      <c r="AP4748">
        <f t="shared" ca="1" si="2541"/>
        <v>1</v>
      </c>
      <c r="AQ4748">
        <f t="shared" ca="1" si="2542"/>
        <v>14.000000000000002</v>
      </c>
      <c r="AR4748">
        <f t="shared" ca="1" si="2543"/>
        <v>10</v>
      </c>
      <c r="AS4748">
        <f ca="1">P4748/J4748</f>
        <v>0.1086955414528623</v>
      </c>
    </row>
    <row r="4749" spans="1:45" x14ac:dyDescent="0.4">
      <c r="A4749">
        <f t="shared" si="2538"/>
        <v>201905</v>
      </c>
      <c r="B4749" t="s">
        <v>825</v>
      </c>
      <c r="C4749" t="s">
        <v>647</v>
      </c>
      <c r="D4749" t="str">
        <f t="shared" ca="1" si="2534"/>
        <v>I113</v>
      </c>
      <c r="E4749">
        <f t="shared" ca="1" si="2516"/>
        <v>23</v>
      </c>
      <c r="F4749">
        <f t="shared" ca="1" si="2517"/>
        <v>8</v>
      </c>
      <c r="G4749" t="str">
        <f t="shared" ca="1" si="2532"/>
        <v>S11</v>
      </c>
      <c r="H4749" t="str">
        <f t="shared" ca="1" si="2533"/>
        <v>S118</v>
      </c>
      <c r="I4749">
        <f ca="1">VLOOKUP(D4749,PRC!$A$2:$B$21,2,0)*E4749</f>
        <v>15410000</v>
      </c>
      <c r="J4749">
        <f t="shared" ca="1" si="2518"/>
        <v>14485396</v>
      </c>
      <c r="K4749">
        <f ca="1">VLOOKUP(D4749,PRC!$A$1:$C$21,3,0)*E4749</f>
        <v>6934500</v>
      </c>
      <c r="L4749">
        <f t="shared" ca="1" si="2519"/>
        <v>1541000</v>
      </c>
      <c r="M4749">
        <f t="shared" ca="1" si="2520"/>
        <v>462000</v>
      </c>
      <c r="N4749">
        <f t="shared" ca="1" si="2521"/>
        <v>1695000</v>
      </c>
      <c r="O4749">
        <f t="shared" ca="1" si="2522"/>
        <v>771000</v>
      </c>
      <c r="P4749">
        <f t="shared" ca="1" si="2537"/>
        <v>3081896</v>
      </c>
      <c r="Q4749">
        <f ca="1">IF(P4749&gt;0,1,0)</f>
        <v>1</v>
      </c>
      <c r="R4749">
        <f t="shared" ca="1" si="2523"/>
        <v>6</v>
      </c>
      <c r="S4749">
        <f t="shared" ca="1" si="2524"/>
        <v>10</v>
      </c>
      <c r="T4749">
        <f t="shared" ca="1" si="2525"/>
        <v>3</v>
      </c>
      <c r="U4749">
        <f t="shared" ca="1" si="2526"/>
        <v>11</v>
      </c>
      <c r="V4749">
        <f t="shared" ca="1" si="2527"/>
        <v>5</v>
      </c>
      <c r="X4749">
        <f t="shared" si="2529"/>
        <v>4749</v>
      </c>
      <c r="Y4749">
        <f t="shared" si="2530"/>
        <v>4452</v>
      </c>
      <c r="Z4749">
        <f t="shared" si="2531"/>
        <v>4453</v>
      </c>
      <c r="AA4749">
        <f t="shared" si="2528"/>
        <v>4951</v>
      </c>
      <c r="AB4749">
        <f t="shared" si="2539"/>
        <v>500</v>
      </c>
      <c r="AM4749" t="str">
        <f t="shared" si="2540"/>
        <v>201905LP</v>
      </c>
      <c r="AN4749">
        <f t="shared" ca="1" si="2535"/>
        <v>6.0000259571706742</v>
      </c>
      <c r="AO4749">
        <f t="shared" ca="1" si="2536"/>
        <v>10</v>
      </c>
      <c r="AP4749">
        <f t="shared" ca="1" si="2541"/>
        <v>2.9980532121998702</v>
      </c>
      <c r="AQ4749">
        <f t="shared" ca="1" si="2542"/>
        <v>10.99935107073329</v>
      </c>
      <c r="AR4749">
        <f t="shared" ca="1" si="2543"/>
        <v>5.0032446463335498</v>
      </c>
      <c r="AS4749">
        <f ca="1">P4749/J4749</f>
        <v>0.21275883655510694</v>
      </c>
    </row>
    <row r="4750" spans="1:45" x14ac:dyDescent="0.4">
      <c r="A4750">
        <f t="shared" si="2538"/>
        <v>201905</v>
      </c>
      <c r="B4750" t="s">
        <v>826</v>
      </c>
      <c r="C4750" t="s">
        <v>647</v>
      </c>
      <c r="D4750" t="str">
        <f t="shared" ca="1" si="2534"/>
        <v>I105</v>
      </c>
      <c r="E4750">
        <f t="shared" ca="1" si="2516"/>
        <v>20</v>
      </c>
      <c r="F4750">
        <f t="shared" ca="1" si="2517"/>
        <v>8</v>
      </c>
      <c r="G4750" t="str">
        <f t="shared" ca="1" si="2532"/>
        <v>S11</v>
      </c>
      <c r="H4750" t="str">
        <f t="shared" ca="1" si="2533"/>
        <v>S118</v>
      </c>
      <c r="I4750">
        <f ca="1">VLOOKUP(D4750,PRC!$A$2:$B$21,2,0)*E4750</f>
        <v>2000000</v>
      </c>
      <c r="J4750">
        <f t="shared" ca="1" si="2518"/>
        <v>1859995.9999999998</v>
      </c>
      <c r="K4750">
        <f ca="1">VLOOKUP(D4750,PRC!$A$1:$C$21,3,0)*E4750</f>
        <v>1180000</v>
      </c>
      <c r="L4750">
        <f t="shared" ca="1" si="2519"/>
        <v>260000</v>
      </c>
      <c r="M4750">
        <f t="shared" ca="1" si="2520"/>
        <v>60000</v>
      </c>
      <c r="N4750">
        <f t="shared" ca="1" si="2521"/>
        <v>400000</v>
      </c>
      <c r="O4750">
        <f t="shared" ca="1" si="2522"/>
        <v>180000</v>
      </c>
      <c r="P4750">
        <f t="shared" ca="1" si="2537"/>
        <v>-220004.00000000023</v>
      </c>
      <c r="Q4750">
        <f ca="1">IF(P4750&gt;0,1,0)</f>
        <v>0</v>
      </c>
      <c r="R4750">
        <f t="shared" ca="1" si="2523"/>
        <v>7</v>
      </c>
      <c r="S4750">
        <f t="shared" ca="1" si="2524"/>
        <v>13</v>
      </c>
      <c r="T4750">
        <f t="shared" ca="1" si="2525"/>
        <v>3</v>
      </c>
      <c r="U4750">
        <f t="shared" ca="1" si="2526"/>
        <v>20</v>
      </c>
      <c r="V4750">
        <f t="shared" ca="1" si="2527"/>
        <v>9</v>
      </c>
      <c r="X4750">
        <f t="shared" si="2529"/>
        <v>4750</v>
      </c>
      <c r="Y4750">
        <f t="shared" si="2530"/>
        <v>4452</v>
      </c>
      <c r="Z4750">
        <f t="shared" si="2531"/>
        <v>4453</v>
      </c>
      <c r="AA4750">
        <f t="shared" si="2528"/>
        <v>4951</v>
      </c>
      <c r="AB4750">
        <f t="shared" si="2539"/>
        <v>500</v>
      </c>
      <c r="AM4750" t="str">
        <f t="shared" si="2540"/>
        <v>201905LP</v>
      </c>
      <c r="AN4750">
        <f t="shared" ca="1" si="2535"/>
        <v>7.000200000000012</v>
      </c>
      <c r="AO4750">
        <f t="shared" ca="1" si="2536"/>
        <v>13</v>
      </c>
      <c r="AP4750">
        <f t="shared" ca="1" si="2541"/>
        <v>3</v>
      </c>
      <c r="AQ4750">
        <f t="shared" ca="1" si="2542"/>
        <v>20</v>
      </c>
      <c r="AR4750">
        <f t="shared" ca="1" si="2543"/>
        <v>9</v>
      </c>
      <c r="AS4750">
        <f ca="1">P4750/J4750</f>
        <v>-0.11828197479994594</v>
      </c>
    </row>
    <row r="4751" spans="1:45" x14ac:dyDescent="0.4">
      <c r="A4751">
        <f t="shared" si="2538"/>
        <v>201905</v>
      </c>
      <c r="B4751" t="s">
        <v>827</v>
      </c>
      <c r="C4751" t="s">
        <v>647</v>
      </c>
      <c r="D4751" t="str">
        <f t="shared" ca="1" si="2534"/>
        <v>I103</v>
      </c>
      <c r="E4751">
        <f t="shared" ca="1" si="2516"/>
        <v>11</v>
      </c>
      <c r="F4751">
        <f t="shared" ca="1" si="2517"/>
        <v>6</v>
      </c>
      <c r="G4751" t="str">
        <f t="shared" ca="1" si="2532"/>
        <v>S10</v>
      </c>
      <c r="H4751" t="str">
        <f t="shared" ca="1" si="2533"/>
        <v>S101</v>
      </c>
      <c r="I4751">
        <f ca="1">VLOOKUP(D4751,PRC!$A$2:$B$21,2,0)*E4751</f>
        <v>550000</v>
      </c>
      <c r="J4751">
        <f t="shared" ca="1" si="2518"/>
        <v>522496</v>
      </c>
      <c r="K4751">
        <f ca="1">VLOOKUP(D4751,PRC!$A$1:$C$21,3,0)*E4751</f>
        <v>313500</v>
      </c>
      <c r="L4751">
        <f t="shared" ca="1" si="2519"/>
        <v>77000</v>
      </c>
      <c r="M4751">
        <f t="shared" ca="1" si="2520"/>
        <v>11000</v>
      </c>
      <c r="N4751">
        <f t="shared" ca="1" si="2521"/>
        <v>99000</v>
      </c>
      <c r="O4751">
        <f t="shared" ca="1" si="2522"/>
        <v>55000</v>
      </c>
      <c r="P4751">
        <f t="shared" ca="1" si="2537"/>
        <v>-33004</v>
      </c>
      <c r="Q4751">
        <f ca="1">IF(P4751&gt;0,1,0)</f>
        <v>0</v>
      </c>
      <c r="R4751">
        <f t="shared" ca="1" si="2523"/>
        <v>5</v>
      </c>
      <c r="S4751">
        <f t="shared" ca="1" si="2524"/>
        <v>14</v>
      </c>
      <c r="T4751">
        <f t="shared" ca="1" si="2525"/>
        <v>2</v>
      </c>
      <c r="U4751">
        <f t="shared" ca="1" si="2526"/>
        <v>18</v>
      </c>
      <c r="V4751">
        <f t="shared" ca="1" si="2527"/>
        <v>10</v>
      </c>
      <c r="X4751">
        <f t="shared" si="2529"/>
        <v>4751</v>
      </c>
      <c r="Y4751">
        <f t="shared" si="2530"/>
        <v>4452</v>
      </c>
      <c r="Z4751">
        <f t="shared" si="2531"/>
        <v>4453</v>
      </c>
      <c r="AA4751">
        <f t="shared" si="2528"/>
        <v>4951</v>
      </c>
      <c r="AB4751">
        <f t="shared" si="2539"/>
        <v>500</v>
      </c>
      <c r="AM4751" t="str">
        <f t="shared" si="2540"/>
        <v>201905LP</v>
      </c>
      <c r="AN4751">
        <f t="shared" ca="1" si="2535"/>
        <v>5.0007272727272678</v>
      </c>
      <c r="AO4751">
        <f t="shared" ca="1" si="2536"/>
        <v>14.000000000000002</v>
      </c>
      <c r="AP4751">
        <f t="shared" ca="1" si="2541"/>
        <v>2</v>
      </c>
      <c r="AQ4751">
        <f t="shared" ca="1" si="2542"/>
        <v>18</v>
      </c>
      <c r="AR4751">
        <f t="shared" ca="1" si="2543"/>
        <v>10</v>
      </c>
      <c r="AS4751">
        <f ca="1">P4751/J4751</f>
        <v>-6.3166033806957372E-2</v>
      </c>
    </row>
    <row r="4752" spans="1:45" x14ac:dyDescent="0.4">
      <c r="A4752">
        <f t="shared" si="2538"/>
        <v>201905</v>
      </c>
      <c r="B4752" t="s">
        <v>828</v>
      </c>
      <c r="C4752" t="s">
        <v>647</v>
      </c>
      <c r="D4752" t="str">
        <f t="shared" ca="1" si="2534"/>
        <v>I103</v>
      </c>
      <c r="E4752">
        <f t="shared" ca="1" si="2516"/>
        <v>16</v>
      </c>
      <c r="F4752">
        <f t="shared" ca="1" si="2517"/>
        <v>6</v>
      </c>
      <c r="G4752" t="str">
        <f t="shared" ca="1" si="2532"/>
        <v>S10</v>
      </c>
      <c r="H4752" t="str">
        <f t="shared" ca="1" si="2533"/>
        <v>S103</v>
      </c>
      <c r="I4752">
        <f ca="1">VLOOKUP(D4752,PRC!$A$2:$B$21,2,0)*E4752</f>
        <v>800000</v>
      </c>
      <c r="J4752">
        <f t="shared" ca="1" si="2518"/>
        <v>727996</v>
      </c>
      <c r="K4752">
        <f ca="1">VLOOKUP(D4752,PRC!$A$1:$C$21,3,0)*E4752</f>
        <v>456000</v>
      </c>
      <c r="L4752">
        <f t="shared" ca="1" si="2519"/>
        <v>104000</v>
      </c>
      <c r="M4752">
        <f t="shared" ca="1" si="2520"/>
        <v>16000</v>
      </c>
      <c r="N4752">
        <f t="shared" ca="1" si="2521"/>
        <v>112000</v>
      </c>
      <c r="O4752">
        <f t="shared" ca="1" si="2522"/>
        <v>48000</v>
      </c>
      <c r="P4752">
        <f t="shared" ca="1" si="2537"/>
        <v>-8004</v>
      </c>
      <c r="Q4752">
        <f ca="1">IF(P4752&gt;0,1,0)</f>
        <v>0</v>
      </c>
      <c r="R4752">
        <f t="shared" ca="1" si="2523"/>
        <v>9</v>
      </c>
      <c r="S4752">
        <f t="shared" ca="1" si="2524"/>
        <v>13</v>
      </c>
      <c r="T4752">
        <f t="shared" ca="1" si="2525"/>
        <v>2</v>
      </c>
      <c r="U4752">
        <f t="shared" ca="1" si="2526"/>
        <v>14</v>
      </c>
      <c r="V4752">
        <f t="shared" ca="1" si="2527"/>
        <v>6</v>
      </c>
      <c r="X4752">
        <f t="shared" si="2529"/>
        <v>4752</v>
      </c>
      <c r="Y4752">
        <f t="shared" si="2530"/>
        <v>4452</v>
      </c>
      <c r="Z4752">
        <f t="shared" si="2531"/>
        <v>4453</v>
      </c>
      <c r="AA4752">
        <f t="shared" si="2528"/>
        <v>4951</v>
      </c>
      <c r="AB4752">
        <f t="shared" si="2539"/>
        <v>500</v>
      </c>
      <c r="AM4752" t="str">
        <f t="shared" si="2540"/>
        <v>201905LP</v>
      </c>
      <c r="AN4752">
        <f t="shared" ca="1" si="2535"/>
        <v>9.0005000000000006</v>
      </c>
      <c r="AO4752">
        <f t="shared" ca="1" si="2536"/>
        <v>13</v>
      </c>
      <c r="AP4752">
        <f t="shared" ca="1" si="2541"/>
        <v>2</v>
      </c>
      <c r="AQ4752">
        <f t="shared" ca="1" si="2542"/>
        <v>14.000000000000002</v>
      </c>
      <c r="AR4752">
        <f t="shared" ca="1" si="2543"/>
        <v>6</v>
      </c>
      <c r="AS4752">
        <f ca="1">P4752/J4752</f>
        <v>-1.0994565904208265E-2</v>
      </c>
    </row>
    <row r="4753" spans="1:45" x14ac:dyDescent="0.4">
      <c r="A4753">
        <f t="shared" si="2538"/>
        <v>201905</v>
      </c>
      <c r="B4753" t="s">
        <v>829</v>
      </c>
      <c r="C4753" t="s">
        <v>647</v>
      </c>
      <c r="D4753" t="str">
        <f t="shared" ca="1" si="2534"/>
        <v>I119</v>
      </c>
      <c r="E4753">
        <f t="shared" ca="1" si="2516"/>
        <v>21</v>
      </c>
      <c r="F4753">
        <f t="shared" ca="1" si="2517"/>
        <v>6</v>
      </c>
      <c r="G4753" t="str">
        <f t="shared" ca="1" si="2532"/>
        <v>S11</v>
      </c>
      <c r="H4753" t="str">
        <f t="shared" ca="1" si="2533"/>
        <v>S116</v>
      </c>
      <c r="I4753">
        <f ca="1">VLOOKUP(D4753,PRC!$A$2:$B$21,2,0)*E4753</f>
        <v>1995000</v>
      </c>
      <c r="J4753">
        <f t="shared" ca="1" si="2518"/>
        <v>1855345.9999999998</v>
      </c>
      <c r="K4753">
        <f ca="1">VLOOKUP(D4753,PRC!$A$1:$C$21,3,0)*E4753</f>
        <v>957600</v>
      </c>
      <c r="L4753">
        <f t="shared" ca="1" si="2519"/>
        <v>279000</v>
      </c>
      <c r="M4753">
        <f t="shared" ca="1" si="2520"/>
        <v>60000</v>
      </c>
      <c r="N4753">
        <f t="shared" ca="1" si="2521"/>
        <v>219000</v>
      </c>
      <c r="O4753">
        <f t="shared" ca="1" si="2522"/>
        <v>120000</v>
      </c>
      <c r="P4753">
        <f t="shared" ca="1" si="2537"/>
        <v>219745.99999999977</v>
      </c>
      <c r="Q4753">
        <f ca="1">IF(P4753&gt;0,1,0)</f>
        <v>1</v>
      </c>
      <c r="R4753">
        <f t="shared" ca="1" si="2523"/>
        <v>7</v>
      </c>
      <c r="S4753">
        <f t="shared" ca="1" si="2524"/>
        <v>14</v>
      </c>
      <c r="T4753">
        <f t="shared" ca="1" si="2525"/>
        <v>3</v>
      </c>
      <c r="U4753">
        <f t="shared" ca="1" si="2526"/>
        <v>11</v>
      </c>
      <c r="V4753">
        <f t="shared" ca="1" si="2527"/>
        <v>6</v>
      </c>
      <c r="X4753">
        <f t="shared" si="2529"/>
        <v>4753</v>
      </c>
      <c r="Y4753">
        <f t="shared" si="2530"/>
        <v>4452</v>
      </c>
      <c r="Z4753">
        <f t="shared" si="2531"/>
        <v>4453</v>
      </c>
      <c r="AA4753">
        <f t="shared" si="2528"/>
        <v>4951</v>
      </c>
      <c r="AB4753">
        <f t="shared" si="2539"/>
        <v>500</v>
      </c>
      <c r="AM4753" t="str">
        <f t="shared" si="2540"/>
        <v>201905LP</v>
      </c>
      <c r="AN4753">
        <f t="shared" ca="1" si="2535"/>
        <v>7.0002005012531399</v>
      </c>
      <c r="AO4753">
        <f t="shared" ca="1" si="2536"/>
        <v>13.984962406015036</v>
      </c>
      <c r="AP4753">
        <f t="shared" ca="1" si="2541"/>
        <v>3.007518796992481</v>
      </c>
      <c r="AQ4753">
        <f t="shared" ca="1" si="2542"/>
        <v>10.977443609022556</v>
      </c>
      <c r="AR4753">
        <f t="shared" ca="1" si="2543"/>
        <v>6.0150375939849621</v>
      </c>
      <c r="AS4753">
        <f ca="1">P4753/J4753</f>
        <v>0.11843936387067415</v>
      </c>
    </row>
    <row r="4754" spans="1:45" x14ac:dyDescent="0.4">
      <c r="A4754">
        <f t="shared" si="2538"/>
        <v>201905</v>
      </c>
      <c r="B4754" t="s">
        <v>830</v>
      </c>
      <c r="C4754" t="s">
        <v>647</v>
      </c>
      <c r="D4754" t="str">
        <f t="shared" ca="1" si="2534"/>
        <v>I120</v>
      </c>
      <c r="E4754">
        <f t="shared" ca="1" si="2516"/>
        <v>21</v>
      </c>
      <c r="F4754">
        <f t="shared" ca="1" si="2517"/>
        <v>9</v>
      </c>
      <c r="G4754" t="str">
        <f t="shared" ca="1" si="2532"/>
        <v>S10</v>
      </c>
      <c r="H4754" t="str">
        <f t="shared" ca="1" si="2533"/>
        <v>S106</v>
      </c>
      <c r="I4754">
        <f ca="1">VLOOKUP(D4754,PRC!$A$2:$B$21,2,0)*E4754</f>
        <v>90300000</v>
      </c>
      <c r="J4754">
        <f t="shared" ca="1" si="2518"/>
        <v>84881996</v>
      </c>
      <c r="K4754">
        <f ca="1">VLOOKUP(D4754,PRC!$A$1:$C$21,3,0)*E4754</f>
        <v>40635000</v>
      </c>
      <c r="L4754">
        <f t="shared" ca="1" si="2519"/>
        <v>9030000</v>
      </c>
      <c r="M4754">
        <f t="shared" ca="1" si="2520"/>
        <v>1806000</v>
      </c>
      <c r="N4754">
        <f t="shared" ca="1" si="2521"/>
        <v>14448000</v>
      </c>
      <c r="O4754">
        <f t="shared" ca="1" si="2522"/>
        <v>9030000</v>
      </c>
      <c r="P4754">
        <f t="shared" ca="1" si="2537"/>
        <v>9932996</v>
      </c>
      <c r="Q4754">
        <f ca="1">IF(P4754&gt;0,1,0)</f>
        <v>1</v>
      </c>
      <c r="R4754">
        <f t="shared" ca="1" si="2523"/>
        <v>6</v>
      </c>
      <c r="S4754">
        <f t="shared" ca="1" si="2524"/>
        <v>10</v>
      </c>
      <c r="T4754">
        <f t="shared" ca="1" si="2525"/>
        <v>2</v>
      </c>
      <c r="U4754">
        <f t="shared" ca="1" si="2526"/>
        <v>16</v>
      </c>
      <c r="V4754">
        <f t="shared" ca="1" si="2527"/>
        <v>10</v>
      </c>
      <c r="X4754">
        <f t="shared" si="2529"/>
        <v>4754</v>
      </c>
      <c r="Y4754">
        <f t="shared" si="2530"/>
        <v>4452</v>
      </c>
      <c r="Z4754">
        <f t="shared" si="2531"/>
        <v>4453</v>
      </c>
      <c r="AA4754">
        <f t="shared" si="2528"/>
        <v>4951</v>
      </c>
      <c r="AB4754">
        <f t="shared" si="2539"/>
        <v>500</v>
      </c>
      <c r="AM4754" t="str">
        <f t="shared" si="2540"/>
        <v>201905LP</v>
      </c>
      <c r="AN4754">
        <f t="shared" ca="1" si="2535"/>
        <v>6.0000044296788513</v>
      </c>
      <c r="AO4754">
        <f t="shared" ca="1" si="2536"/>
        <v>10</v>
      </c>
      <c r="AP4754">
        <f t="shared" ca="1" si="2541"/>
        <v>2</v>
      </c>
      <c r="AQ4754">
        <f t="shared" ca="1" si="2542"/>
        <v>16</v>
      </c>
      <c r="AR4754">
        <f t="shared" ca="1" si="2543"/>
        <v>10</v>
      </c>
      <c r="AS4754">
        <f ca="1">P4754/J4754</f>
        <v>0.11702123498603874</v>
      </c>
    </row>
    <row r="4755" spans="1:45" x14ac:dyDescent="0.4">
      <c r="A4755">
        <f t="shared" si="2538"/>
        <v>201905</v>
      </c>
      <c r="B4755" t="s">
        <v>831</v>
      </c>
      <c r="C4755" t="s">
        <v>647</v>
      </c>
      <c r="D4755" t="str">
        <f t="shared" ca="1" si="2534"/>
        <v>I110</v>
      </c>
      <c r="E4755">
        <f t="shared" ca="1" si="2516"/>
        <v>30</v>
      </c>
      <c r="F4755">
        <f t="shared" ca="1" si="2517"/>
        <v>10</v>
      </c>
      <c r="G4755" t="str">
        <f t="shared" ca="1" si="2532"/>
        <v>S11</v>
      </c>
      <c r="H4755" t="str">
        <f t="shared" ca="1" si="2533"/>
        <v>S119</v>
      </c>
      <c r="I4755">
        <f ca="1">VLOOKUP(D4755,PRC!$A$2:$B$21,2,0)*E4755</f>
        <v>9000000</v>
      </c>
      <c r="J4755">
        <f t="shared" ca="1" si="2518"/>
        <v>8189996</v>
      </c>
      <c r="K4755">
        <f ca="1">VLOOKUP(D4755,PRC!$A$1:$C$21,3,0)*E4755</f>
        <v>4140000</v>
      </c>
      <c r="L4755">
        <f t="shared" ca="1" si="2519"/>
        <v>1350000</v>
      </c>
      <c r="M4755">
        <f t="shared" ca="1" si="2520"/>
        <v>270000</v>
      </c>
      <c r="N4755">
        <f t="shared" ca="1" si="2521"/>
        <v>1800000</v>
      </c>
      <c r="O4755">
        <f t="shared" ca="1" si="2522"/>
        <v>810000</v>
      </c>
      <c r="P4755">
        <f t="shared" ca="1" si="2537"/>
        <v>-180004</v>
      </c>
      <c r="Q4755">
        <f ca="1">IF(P4755&gt;0,1,0)</f>
        <v>0</v>
      </c>
      <c r="R4755">
        <f t="shared" ca="1" si="2523"/>
        <v>9</v>
      </c>
      <c r="S4755">
        <f t="shared" ca="1" si="2524"/>
        <v>15</v>
      </c>
      <c r="T4755">
        <f t="shared" ca="1" si="2525"/>
        <v>3</v>
      </c>
      <c r="U4755">
        <f t="shared" ca="1" si="2526"/>
        <v>20</v>
      </c>
      <c r="V4755">
        <f t="shared" ca="1" si="2527"/>
        <v>9</v>
      </c>
      <c r="X4755">
        <f t="shared" si="2529"/>
        <v>4755</v>
      </c>
      <c r="Y4755">
        <f t="shared" si="2530"/>
        <v>4452</v>
      </c>
      <c r="Z4755">
        <f t="shared" si="2531"/>
        <v>4453</v>
      </c>
      <c r="AA4755">
        <f t="shared" si="2528"/>
        <v>4951</v>
      </c>
      <c r="AB4755">
        <f t="shared" si="2539"/>
        <v>500</v>
      </c>
      <c r="AM4755" t="str">
        <f t="shared" si="2540"/>
        <v>201905LP</v>
      </c>
      <c r="AN4755">
        <f t="shared" ca="1" si="2535"/>
        <v>9.0000444444444447</v>
      </c>
      <c r="AO4755">
        <f t="shared" ca="1" si="2536"/>
        <v>15</v>
      </c>
      <c r="AP4755">
        <f t="shared" ca="1" si="2541"/>
        <v>3</v>
      </c>
      <c r="AQ4755">
        <f t="shared" ca="1" si="2542"/>
        <v>20</v>
      </c>
      <c r="AR4755">
        <f t="shared" ca="1" si="2543"/>
        <v>9</v>
      </c>
      <c r="AS4755">
        <f ca="1">P4755/J4755</f>
        <v>-2.1978521112830825E-2</v>
      </c>
    </row>
    <row r="4756" spans="1:45" x14ac:dyDescent="0.4">
      <c r="A4756">
        <f t="shared" si="2538"/>
        <v>201905</v>
      </c>
      <c r="B4756" t="s">
        <v>832</v>
      </c>
      <c r="C4756" t="s">
        <v>647</v>
      </c>
      <c r="D4756" t="str">
        <f t="shared" ca="1" si="2534"/>
        <v>I118</v>
      </c>
      <c r="E4756">
        <f t="shared" ca="1" si="2516"/>
        <v>19</v>
      </c>
      <c r="F4756">
        <f t="shared" ca="1" si="2517"/>
        <v>8</v>
      </c>
      <c r="G4756" t="str">
        <f t="shared" ca="1" si="2532"/>
        <v>S11</v>
      </c>
      <c r="H4756" t="str">
        <f t="shared" ca="1" si="2533"/>
        <v>S112</v>
      </c>
      <c r="I4756">
        <f ca="1">VLOOKUP(D4756,PRC!$A$2:$B$21,2,0)*E4756</f>
        <v>10070000</v>
      </c>
      <c r="J4756">
        <f t="shared" ca="1" si="2518"/>
        <v>9264396</v>
      </c>
      <c r="K4756">
        <f ca="1">VLOOKUP(D4756,PRC!$A$1:$C$21,3,0)*E4756</f>
        <v>4229400</v>
      </c>
      <c r="L4756">
        <f t="shared" ca="1" si="2519"/>
        <v>1208000</v>
      </c>
      <c r="M4756">
        <f t="shared" ca="1" si="2520"/>
        <v>201000</v>
      </c>
      <c r="N4756">
        <f t="shared" ca="1" si="2521"/>
        <v>1410000</v>
      </c>
      <c r="O4756">
        <f t="shared" ca="1" si="2522"/>
        <v>806000</v>
      </c>
      <c r="P4756">
        <f t="shared" ca="1" si="2537"/>
        <v>1409996</v>
      </c>
      <c r="Q4756">
        <f ca="1">IF(P4756&gt;0,1,0)</f>
        <v>1</v>
      </c>
      <c r="R4756">
        <f t="shared" ca="1" si="2523"/>
        <v>8</v>
      </c>
      <c r="S4756">
        <f t="shared" ca="1" si="2524"/>
        <v>12</v>
      </c>
      <c r="T4756">
        <f t="shared" ca="1" si="2525"/>
        <v>2</v>
      </c>
      <c r="U4756">
        <f t="shared" ca="1" si="2526"/>
        <v>14</v>
      </c>
      <c r="V4756">
        <f t="shared" ca="1" si="2527"/>
        <v>8</v>
      </c>
      <c r="X4756">
        <f t="shared" si="2529"/>
        <v>4756</v>
      </c>
      <c r="Y4756">
        <f t="shared" si="2530"/>
        <v>4452</v>
      </c>
      <c r="Z4756">
        <f t="shared" si="2531"/>
        <v>4453</v>
      </c>
      <c r="AA4756">
        <f t="shared" si="2528"/>
        <v>4951</v>
      </c>
      <c r="AB4756">
        <f t="shared" si="2539"/>
        <v>500</v>
      </c>
      <c r="AM4756" t="str">
        <f t="shared" si="2540"/>
        <v>201905LP</v>
      </c>
      <c r="AN4756">
        <f t="shared" ca="1" si="2535"/>
        <v>8.0000397219463721</v>
      </c>
      <c r="AO4756">
        <f t="shared" ca="1" si="2536"/>
        <v>11.996027805362463</v>
      </c>
      <c r="AP4756">
        <f t="shared" ca="1" si="2541"/>
        <v>1.9960278053624627</v>
      </c>
      <c r="AQ4756">
        <f t="shared" ca="1" si="2542"/>
        <v>14.001986097318769</v>
      </c>
      <c r="AR4756">
        <f t="shared" ca="1" si="2543"/>
        <v>8.0039721946375373</v>
      </c>
      <c r="AS4756">
        <f ca="1">P4756/J4756</f>
        <v>0.15219513500934115</v>
      </c>
    </row>
    <row r="4757" spans="1:45" x14ac:dyDescent="0.4">
      <c r="A4757">
        <f t="shared" si="2538"/>
        <v>201905</v>
      </c>
      <c r="B4757" t="s">
        <v>833</v>
      </c>
      <c r="C4757" t="s">
        <v>647</v>
      </c>
      <c r="D4757" t="str">
        <f t="shared" ca="1" si="2534"/>
        <v>I101</v>
      </c>
      <c r="E4757">
        <f t="shared" ca="1" si="2516"/>
        <v>23</v>
      </c>
      <c r="F4757">
        <f t="shared" ca="1" si="2517"/>
        <v>7</v>
      </c>
      <c r="G4757" t="str">
        <f t="shared" ca="1" si="2532"/>
        <v>S11</v>
      </c>
      <c r="H4757" t="str">
        <f t="shared" ca="1" si="2533"/>
        <v>S118</v>
      </c>
      <c r="I4757">
        <f ca="1">VLOOKUP(D4757,PRC!$A$2:$B$21,2,0)*E4757</f>
        <v>690000</v>
      </c>
      <c r="J4757">
        <f t="shared" ca="1" si="2518"/>
        <v>627896</v>
      </c>
      <c r="K4757">
        <f ca="1">VLOOKUP(D4757,PRC!$A$1:$C$21,3,0)*E4757</f>
        <v>358800</v>
      </c>
      <c r="L4757">
        <f t="shared" ca="1" si="2519"/>
        <v>97000</v>
      </c>
      <c r="M4757">
        <f t="shared" ca="1" si="2520"/>
        <v>7000</v>
      </c>
      <c r="N4757">
        <f t="shared" ca="1" si="2521"/>
        <v>83000</v>
      </c>
      <c r="O4757">
        <f t="shared" ca="1" si="2522"/>
        <v>48000</v>
      </c>
      <c r="P4757">
        <f t="shared" ca="1" si="2537"/>
        <v>34096</v>
      </c>
      <c r="Q4757">
        <f ca="1">IF(P4757&gt;0,1,0)</f>
        <v>1</v>
      </c>
      <c r="R4757">
        <f t="shared" ca="1" si="2523"/>
        <v>9</v>
      </c>
      <c r="S4757">
        <f t="shared" ca="1" si="2524"/>
        <v>14</v>
      </c>
      <c r="T4757">
        <f t="shared" ca="1" si="2525"/>
        <v>1</v>
      </c>
      <c r="U4757">
        <f t="shared" ca="1" si="2526"/>
        <v>12</v>
      </c>
      <c r="V4757">
        <f t="shared" ca="1" si="2527"/>
        <v>7</v>
      </c>
      <c r="X4757">
        <f t="shared" si="2529"/>
        <v>4757</v>
      </c>
      <c r="Y4757">
        <f t="shared" si="2530"/>
        <v>4452</v>
      </c>
      <c r="Z4757">
        <f t="shared" si="2531"/>
        <v>4453</v>
      </c>
      <c r="AA4757">
        <f t="shared" si="2528"/>
        <v>4951</v>
      </c>
      <c r="AB4757">
        <f t="shared" si="2539"/>
        <v>500</v>
      </c>
      <c r="AM4757" t="str">
        <f t="shared" si="2540"/>
        <v>201905LP</v>
      </c>
      <c r="AN4757">
        <f t="shared" ca="1" si="2535"/>
        <v>9.0005797101449296</v>
      </c>
      <c r="AO4757">
        <f t="shared" ca="1" si="2536"/>
        <v>14.057971014492754</v>
      </c>
      <c r="AP4757">
        <f t="shared" ca="1" si="2541"/>
        <v>1.0144927536231882</v>
      </c>
      <c r="AQ4757">
        <f t="shared" ca="1" si="2542"/>
        <v>12.028985507246377</v>
      </c>
      <c r="AR4757">
        <f t="shared" ca="1" si="2543"/>
        <v>6.9565217391304346</v>
      </c>
      <c r="AS4757">
        <f ca="1">P4757/J4757</f>
        <v>5.4301986316205232E-2</v>
      </c>
    </row>
    <row r="4758" spans="1:45" x14ac:dyDescent="0.4">
      <c r="A4758">
        <f t="shared" si="2538"/>
        <v>201905</v>
      </c>
      <c r="B4758" t="s">
        <v>834</v>
      </c>
      <c r="C4758" t="s">
        <v>647</v>
      </c>
      <c r="D4758" t="str">
        <f t="shared" ca="1" si="2534"/>
        <v>I116</v>
      </c>
      <c r="E4758">
        <f t="shared" ca="1" si="2516"/>
        <v>24</v>
      </c>
      <c r="F4758">
        <f t="shared" ca="1" si="2517"/>
        <v>9</v>
      </c>
      <c r="G4758" t="str">
        <f t="shared" ca="1" si="2532"/>
        <v>S10</v>
      </c>
      <c r="H4758" t="str">
        <f t="shared" ca="1" si="2533"/>
        <v>S107</v>
      </c>
      <c r="I4758">
        <f ca="1">VLOOKUP(D4758,PRC!$A$2:$B$21,2,0)*E4758</f>
        <v>35040000</v>
      </c>
      <c r="J4758">
        <f t="shared" ca="1" si="2518"/>
        <v>32236796</v>
      </c>
      <c r="K4758">
        <f ca="1">VLOOKUP(D4758,PRC!$A$1:$C$21,3,0)*E4758</f>
        <v>21024000</v>
      </c>
      <c r="L4758">
        <f t="shared" ca="1" si="2519"/>
        <v>4906000</v>
      </c>
      <c r="M4758">
        <f t="shared" ca="1" si="2520"/>
        <v>701000</v>
      </c>
      <c r="N4758">
        <f t="shared" ca="1" si="2521"/>
        <v>7008000</v>
      </c>
      <c r="O4758">
        <f t="shared" ca="1" si="2522"/>
        <v>3504000</v>
      </c>
      <c r="P4758">
        <f t="shared" ca="1" si="2537"/>
        <v>-4906204</v>
      </c>
      <c r="Q4758">
        <f ca="1">IF(P4758&gt;0,1,0)</f>
        <v>0</v>
      </c>
      <c r="R4758">
        <f t="shared" ca="1" si="2523"/>
        <v>8</v>
      </c>
      <c r="S4758">
        <f t="shared" ca="1" si="2524"/>
        <v>14</v>
      </c>
      <c r="T4758">
        <f t="shared" ca="1" si="2525"/>
        <v>2</v>
      </c>
      <c r="U4758">
        <f t="shared" ca="1" si="2526"/>
        <v>20</v>
      </c>
      <c r="V4758">
        <f t="shared" ca="1" si="2527"/>
        <v>10</v>
      </c>
      <c r="X4758">
        <f t="shared" si="2529"/>
        <v>4758</v>
      </c>
      <c r="Y4758">
        <f t="shared" si="2530"/>
        <v>4452</v>
      </c>
      <c r="Z4758">
        <f t="shared" si="2531"/>
        <v>4453</v>
      </c>
      <c r="AA4758">
        <f t="shared" si="2528"/>
        <v>4951</v>
      </c>
      <c r="AB4758">
        <f t="shared" si="2539"/>
        <v>500</v>
      </c>
      <c r="AM4758" t="str">
        <f t="shared" si="2540"/>
        <v>201905LP</v>
      </c>
      <c r="AN4758">
        <f t="shared" ca="1" si="2535"/>
        <v>8.0000114155251101</v>
      </c>
      <c r="AO4758">
        <f t="shared" ca="1" si="2536"/>
        <v>14.001141552511415</v>
      </c>
      <c r="AP4758">
        <f t="shared" ca="1" si="2541"/>
        <v>2.0005707762557079</v>
      </c>
      <c r="AQ4758">
        <f t="shared" ca="1" si="2542"/>
        <v>20</v>
      </c>
      <c r="AR4758">
        <f t="shared" ca="1" si="2543"/>
        <v>10</v>
      </c>
      <c r="AS4758">
        <f ca="1">P4758/J4758</f>
        <v>-0.15219266827882028</v>
      </c>
    </row>
    <row r="4759" spans="1:45" x14ac:dyDescent="0.4">
      <c r="A4759">
        <f t="shared" si="2538"/>
        <v>201905</v>
      </c>
      <c r="B4759" t="s">
        <v>835</v>
      </c>
      <c r="C4759" t="s">
        <v>647</v>
      </c>
      <c r="D4759" t="str">
        <f t="shared" ca="1" si="2534"/>
        <v>I114</v>
      </c>
      <c r="E4759">
        <f t="shared" ca="1" si="2516"/>
        <v>27</v>
      </c>
      <c r="F4759">
        <f t="shared" ca="1" si="2517"/>
        <v>6</v>
      </c>
      <c r="G4759" t="str">
        <f t="shared" ca="1" si="2532"/>
        <v>S10</v>
      </c>
      <c r="H4759" t="str">
        <f t="shared" ca="1" si="2533"/>
        <v>S104</v>
      </c>
      <c r="I4759">
        <f ca="1">VLOOKUP(D4759,PRC!$A$2:$B$21,2,0)*E4759</f>
        <v>6480000</v>
      </c>
      <c r="J4759">
        <f t="shared" ca="1" si="2518"/>
        <v>6026396</v>
      </c>
      <c r="K4759">
        <f ca="1">VLOOKUP(D4759,PRC!$A$1:$C$21,3,0)*E4759</f>
        <v>3758400</v>
      </c>
      <c r="L4759">
        <f t="shared" ca="1" si="2519"/>
        <v>648000</v>
      </c>
      <c r="M4759">
        <f t="shared" ca="1" si="2520"/>
        <v>65000</v>
      </c>
      <c r="N4759">
        <f t="shared" ca="1" si="2521"/>
        <v>1231000</v>
      </c>
      <c r="O4759">
        <f t="shared" ca="1" si="2522"/>
        <v>324000</v>
      </c>
      <c r="P4759">
        <f t="shared" ca="1" si="2537"/>
        <v>-4</v>
      </c>
      <c r="Q4759">
        <f ca="1">IF(P4759&gt;0,1,0)</f>
        <v>0</v>
      </c>
      <c r="R4759">
        <f t="shared" ca="1" si="2523"/>
        <v>7</v>
      </c>
      <c r="S4759">
        <f t="shared" ca="1" si="2524"/>
        <v>10</v>
      </c>
      <c r="T4759">
        <f t="shared" ca="1" si="2525"/>
        <v>1</v>
      </c>
      <c r="U4759">
        <f t="shared" ca="1" si="2526"/>
        <v>19</v>
      </c>
      <c r="V4759">
        <f t="shared" ca="1" si="2527"/>
        <v>5</v>
      </c>
      <c r="X4759">
        <f t="shared" si="2529"/>
        <v>4759</v>
      </c>
      <c r="Y4759">
        <f t="shared" si="2530"/>
        <v>4452</v>
      </c>
      <c r="Z4759">
        <f t="shared" si="2531"/>
        <v>4453</v>
      </c>
      <c r="AA4759">
        <f t="shared" si="2528"/>
        <v>4951</v>
      </c>
      <c r="AB4759">
        <f t="shared" si="2539"/>
        <v>500</v>
      </c>
      <c r="AM4759" t="str">
        <f t="shared" si="2540"/>
        <v>201905LP</v>
      </c>
      <c r="AN4759">
        <f t="shared" ca="1" si="2535"/>
        <v>7.0000617283950568</v>
      </c>
      <c r="AO4759">
        <f t="shared" ca="1" si="2536"/>
        <v>10</v>
      </c>
      <c r="AP4759">
        <f t="shared" ca="1" si="2541"/>
        <v>1.0030864197530864</v>
      </c>
      <c r="AQ4759">
        <f t="shared" ca="1" si="2542"/>
        <v>18.996913580246915</v>
      </c>
      <c r="AR4759">
        <f t="shared" ca="1" si="2543"/>
        <v>5</v>
      </c>
      <c r="AS4759">
        <f ca="1">P4759/J4759</f>
        <v>-6.6374662401873354E-7</v>
      </c>
    </row>
    <row r="4760" spans="1:45" x14ac:dyDescent="0.4">
      <c r="A4760">
        <f t="shared" si="2538"/>
        <v>201905</v>
      </c>
      <c r="B4760" t="s">
        <v>836</v>
      </c>
      <c r="C4760" t="s">
        <v>647</v>
      </c>
      <c r="D4760" t="str">
        <f t="shared" ca="1" si="2534"/>
        <v>I114</v>
      </c>
      <c r="E4760">
        <f t="shared" ca="1" si="2516"/>
        <v>24</v>
      </c>
      <c r="F4760">
        <f t="shared" ca="1" si="2517"/>
        <v>8</v>
      </c>
      <c r="G4760" t="str">
        <f t="shared" ca="1" si="2532"/>
        <v>S11</v>
      </c>
      <c r="H4760" t="str">
        <f t="shared" ca="1" si="2533"/>
        <v>S118</v>
      </c>
      <c r="I4760">
        <f ca="1">VLOOKUP(D4760,PRC!$A$2:$B$21,2,0)*E4760</f>
        <v>5760000</v>
      </c>
      <c r="J4760">
        <f t="shared" ca="1" si="2518"/>
        <v>5471996</v>
      </c>
      <c r="K4760">
        <f ca="1">VLOOKUP(D4760,PRC!$A$1:$C$21,3,0)*E4760</f>
        <v>3340800</v>
      </c>
      <c r="L4760">
        <f t="shared" ca="1" si="2519"/>
        <v>749000</v>
      </c>
      <c r="M4760">
        <f t="shared" ca="1" si="2520"/>
        <v>58000</v>
      </c>
      <c r="N4760">
        <f t="shared" ca="1" si="2521"/>
        <v>634000</v>
      </c>
      <c r="O4760">
        <f t="shared" ca="1" si="2522"/>
        <v>576000</v>
      </c>
      <c r="P4760">
        <f t="shared" ca="1" si="2537"/>
        <v>114196</v>
      </c>
      <c r="Q4760">
        <f ca="1">IF(P4760&gt;0,1,0)</f>
        <v>1</v>
      </c>
      <c r="R4760">
        <f t="shared" ca="1" si="2523"/>
        <v>5</v>
      </c>
      <c r="S4760">
        <f t="shared" ca="1" si="2524"/>
        <v>13</v>
      </c>
      <c r="T4760">
        <f t="shared" ca="1" si="2525"/>
        <v>1</v>
      </c>
      <c r="U4760">
        <f t="shared" ca="1" si="2526"/>
        <v>11</v>
      </c>
      <c r="V4760">
        <f t="shared" ca="1" si="2527"/>
        <v>10</v>
      </c>
      <c r="X4760">
        <f t="shared" si="2529"/>
        <v>4760</v>
      </c>
      <c r="Y4760">
        <f t="shared" si="2530"/>
        <v>4452</v>
      </c>
      <c r="Z4760">
        <f t="shared" si="2531"/>
        <v>4453</v>
      </c>
      <c r="AA4760">
        <f t="shared" si="2528"/>
        <v>4951</v>
      </c>
      <c r="AB4760">
        <f t="shared" si="2539"/>
        <v>500</v>
      </c>
      <c r="AM4760" t="str">
        <f t="shared" si="2540"/>
        <v>201905LP</v>
      </c>
      <c r="AN4760">
        <f t="shared" ca="1" si="2535"/>
        <v>5.0000694444444438</v>
      </c>
      <c r="AO4760">
        <f t="shared" ca="1" si="2536"/>
        <v>13.003472222222223</v>
      </c>
      <c r="AP4760">
        <f t="shared" ca="1" si="2541"/>
        <v>1.0069444444444444</v>
      </c>
      <c r="AQ4760">
        <f t="shared" ca="1" si="2542"/>
        <v>11.006944444444445</v>
      </c>
      <c r="AR4760">
        <f t="shared" ca="1" si="2543"/>
        <v>10</v>
      </c>
      <c r="AS4760">
        <f ca="1">P4760/J4760</f>
        <v>2.086916730202288E-2</v>
      </c>
    </row>
    <row r="4761" spans="1:45" x14ac:dyDescent="0.4">
      <c r="A4761">
        <f t="shared" si="2538"/>
        <v>201905</v>
      </c>
      <c r="B4761" t="s">
        <v>837</v>
      </c>
      <c r="C4761" t="s">
        <v>647</v>
      </c>
      <c r="D4761" t="str">
        <f t="shared" ca="1" si="2534"/>
        <v>I109</v>
      </c>
      <c r="E4761">
        <f t="shared" ca="1" si="2516"/>
        <v>14</v>
      </c>
      <c r="F4761">
        <f t="shared" ca="1" si="2517"/>
        <v>7</v>
      </c>
      <c r="G4761" t="str">
        <f t="shared" ca="1" si="2532"/>
        <v>S11</v>
      </c>
      <c r="H4761" t="str">
        <f t="shared" ca="1" si="2533"/>
        <v>S114</v>
      </c>
      <c r="I4761">
        <f ca="1">VLOOKUP(D4761,PRC!$A$2:$B$21,2,0)*E4761</f>
        <v>7000000</v>
      </c>
      <c r="J4761">
        <f t="shared" ca="1" si="2518"/>
        <v>6439996</v>
      </c>
      <c r="K4761">
        <f ca="1">VLOOKUP(D4761,PRC!$A$1:$C$21,3,0)*E4761</f>
        <v>2800000</v>
      </c>
      <c r="L4761">
        <f t="shared" ca="1" si="2519"/>
        <v>700000</v>
      </c>
      <c r="M4761">
        <f t="shared" ca="1" si="2520"/>
        <v>70000</v>
      </c>
      <c r="N4761">
        <f t="shared" ca="1" si="2521"/>
        <v>840000</v>
      </c>
      <c r="O4761">
        <f t="shared" ca="1" si="2522"/>
        <v>700000</v>
      </c>
      <c r="P4761">
        <f t="shared" ca="1" si="2537"/>
        <v>1329996</v>
      </c>
      <c r="Q4761">
        <f ca="1">IF(P4761&gt;0,1,0)</f>
        <v>1</v>
      </c>
      <c r="R4761">
        <f t="shared" ca="1" si="2523"/>
        <v>8</v>
      </c>
      <c r="S4761">
        <f t="shared" ca="1" si="2524"/>
        <v>10</v>
      </c>
      <c r="T4761">
        <f t="shared" ca="1" si="2525"/>
        <v>1</v>
      </c>
      <c r="U4761">
        <f t="shared" ca="1" si="2526"/>
        <v>12</v>
      </c>
      <c r="V4761">
        <f t="shared" ca="1" si="2527"/>
        <v>10</v>
      </c>
      <c r="X4761">
        <f t="shared" si="2529"/>
        <v>4761</v>
      </c>
      <c r="Y4761">
        <f t="shared" si="2530"/>
        <v>4452</v>
      </c>
      <c r="Z4761">
        <f t="shared" si="2531"/>
        <v>4453</v>
      </c>
      <c r="AA4761">
        <f t="shared" si="2528"/>
        <v>4951</v>
      </c>
      <c r="AB4761">
        <f t="shared" si="2539"/>
        <v>500</v>
      </c>
      <c r="AM4761" t="str">
        <f t="shared" si="2540"/>
        <v>201905LP</v>
      </c>
      <c r="AN4761">
        <f t="shared" ca="1" si="2535"/>
        <v>8.0000571428571412</v>
      </c>
      <c r="AO4761">
        <f t="shared" ca="1" si="2536"/>
        <v>10</v>
      </c>
      <c r="AP4761">
        <f t="shared" ca="1" si="2541"/>
        <v>1</v>
      </c>
      <c r="AQ4761">
        <f t="shared" ca="1" si="2542"/>
        <v>12</v>
      </c>
      <c r="AR4761">
        <f t="shared" ca="1" si="2543"/>
        <v>10</v>
      </c>
      <c r="AS4761">
        <f ca="1">P4761/J4761</f>
        <v>0.20652124628648838</v>
      </c>
    </row>
    <row r="4762" spans="1:45" x14ac:dyDescent="0.4">
      <c r="A4762">
        <f t="shared" si="2538"/>
        <v>201905</v>
      </c>
      <c r="B4762" t="s">
        <v>838</v>
      </c>
      <c r="C4762" t="s">
        <v>647</v>
      </c>
      <c r="D4762" t="str">
        <f t="shared" ca="1" si="2534"/>
        <v>I101</v>
      </c>
      <c r="E4762">
        <f t="shared" ca="1" si="2516"/>
        <v>15</v>
      </c>
      <c r="F4762">
        <f t="shared" ca="1" si="2517"/>
        <v>8</v>
      </c>
      <c r="G4762" t="str">
        <f t="shared" ca="1" si="2532"/>
        <v>S10</v>
      </c>
      <c r="H4762" t="str">
        <f t="shared" ca="1" si="2533"/>
        <v>S104</v>
      </c>
      <c r="I4762">
        <f ca="1">VLOOKUP(D4762,PRC!$A$2:$B$21,2,0)*E4762</f>
        <v>450000</v>
      </c>
      <c r="J4762">
        <f t="shared" ca="1" si="2518"/>
        <v>409496</v>
      </c>
      <c r="K4762">
        <f ca="1">VLOOKUP(D4762,PRC!$A$1:$C$21,3,0)*E4762</f>
        <v>234000</v>
      </c>
      <c r="L4762">
        <f t="shared" ca="1" si="2519"/>
        <v>54000</v>
      </c>
      <c r="M4762">
        <f t="shared" ca="1" si="2520"/>
        <v>5000</v>
      </c>
      <c r="N4762">
        <f t="shared" ca="1" si="2521"/>
        <v>68000</v>
      </c>
      <c r="O4762">
        <f t="shared" ca="1" si="2522"/>
        <v>45000</v>
      </c>
      <c r="P4762">
        <f t="shared" ca="1" si="2537"/>
        <v>3496</v>
      </c>
      <c r="Q4762">
        <f ca="1">IF(P4762&gt;0,1,0)</f>
        <v>1</v>
      </c>
      <c r="R4762">
        <f t="shared" ca="1" si="2523"/>
        <v>9</v>
      </c>
      <c r="S4762">
        <f t="shared" ca="1" si="2524"/>
        <v>12</v>
      </c>
      <c r="T4762">
        <f t="shared" ca="1" si="2525"/>
        <v>1</v>
      </c>
      <c r="U4762">
        <f t="shared" ca="1" si="2526"/>
        <v>15</v>
      </c>
      <c r="V4762">
        <f t="shared" ca="1" si="2527"/>
        <v>10</v>
      </c>
      <c r="X4762">
        <f t="shared" si="2529"/>
        <v>4762</v>
      </c>
      <c r="Y4762">
        <f t="shared" si="2530"/>
        <v>4452</v>
      </c>
      <c r="Z4762">
        <f t="shared" si="2531"/>
        <v>4453</v>
      </c>
      <c r="AA4762">
        <f t="shared" si="2528"/>
        <v>4951</v>
      </c>
      <c r="AB4762">
        <f t="shared" si="2539"/>
        <v>500</v>
      </c>
      <c r="AM4762" t="str">
        <f t="shared" si="2540"/>
        <v>201905LP</v>
      </c>
      <c r="AN4762">
        <f t="shared" ca="1" si="2535"/>
        <v>9.0008888888888912</v>
      </c>
      <c r="AO4762">
        <f t="shared" ca="1" si="2536"/>
        <v>12</v>
      </c>
      <c r="AP4762">
        <f t="shared" ca="1" si="2541"/>
        <v>1.1111111111111112</v>
      </c>
      <c r="AQ4762">
        <f t="shared" ca="1" si="2542"/>
        <v>15.111111111111111</v>
      </c>
      <c r="AR4762">
        <f t="shared" ca="1" si="2543"/>
        <v>10</v>
      </c>
      <c r="AS4762">
        <f ca="1">P4762/J4762</f>
        <v>8.5373239299040768E-3</v>
      </c>
    </row>
    <row r="4763" spans="1:45" x14ac:dyDescent="0.4">
      <c r="A4763">
        <f t="shared" si="2538"/>
        <v>201905</v>
      </c>
      <c r="B4763" t="s">
        <v>839</v>
      </c>
      <c r="C4763" t="s">
        <v>647</v>
      </c>
      <c r="D4763" t="str">
        <f t="shared" ca="1" si="2534"/>
        <v>I101</v>
      </c>
      <c r="E4763">
        <f t="shared" ca="1" si="2516"/>
        <v>15</v>
      </c>
      <c r="F4763">
        <f t="shared" ca="1" si="2517"/>
        <v>7</v>
      </c>
      <c r="G4763" t="str">
        <f t="shared" ca="1" si="2532"/>
        <v>S11</v>
      </c>
      <c r="H4763" t="str">
        <f t="shared" ca="1" si="2533"/>
        <v>S119</v>
      </c>
      <c r="I4763">
        <f ca="1">VLOOKUP(D4763,PRC!$A$2:$B$21,2,0)*E4763</f>
        <v>450000</v>
      </c>
      <c r="J4763">
        <f t="shared" ca="1" si="2518"/>
        <v>422996</v>
      </c>
      <c r="K4763">
        <f ca="1">VLOOKUP(D4763,PRC!$A$1:$C$21,3,0)*E4763</f>
        <v>234000</v>
      </c>
      <c r="L4763">
        <f t="shared" ca="1" si="2519"/>
        <v>54000</v>
      </c>
      <c r="M4763">
        <f t="shared" ca="1" si="2520"/>
        <v>9000</v>
      </c>
      <c r="N4763">
        <f t="shared" ca="1" si="2521"/>
        <v>63000</v>
      </c>
      <c r="O4763">
        <f t="shared" ca="1" si="2522"/>
        <v>41000</v>
      </c>
      <c r="P4763">
        <f t="shared" ca="1" si="2537"/>
        <v>21996</v>
      </c>
      <c r="Q4763">
        <f ca="1">IF(P4763&gt;0,1,0)</f>
        <v>1</v>
      </c>
      <c r="R4763">
        <f t="shared" ca="1" si="2523"/>
        <v>6</v>
      </c>
      <c r="S4763">
        <f t="shared" ca="1" si="2524"/>
        <v>12</v>
      </c>
      <c r="T4763">
        <f t="shared" ca="1" si="2525"/>
        <v>2</v>
      </c>
      <c r="U4763">
        <f t="shared" ca="1" si="2526"/>
        <v>14</v>
      </c>
      <c r="V4763">
        <f t="shared" ca="1" si="2527"/>
        <v>9</v>
      </c>
      <c r="X4763">
        <f t="shared" si="2529"/>
        <v>4763</v>
      </c>
      <c r="Y4763">
        <f t="shared" si="2530"/>
        <v>4452</v>
      </c>
      <c r="Z4763">
        <f t="shared" si="2531"/>
        <v>4453</v>
      </c>
      <c r="AA4763">
        <f t="shared" si="2528"/>
        <v>4951</v>
      </c>
      <c r="AB4763">
        <f t="shared" si="2539"/>
        <v>500</v>
      </c>
      <c r="AM4763" t="str">
        <f t="shared" si="2540"/>
        <v>201905LP</v>
      </c>
      <c r="AN4763">
        <f t="shared" ca="1" si="2535"/>
        <v>6.0008888888888894</v>
      </c>
      <c r="AO4763">
        <f t="shared" ca="1" si="2536"/>
        <v>12</v>
      </c>
      <c r="AP4763">
        <f t="shared" ca="1" si="2541"/>
        <v>2</v>
      </c>
      <c r="AQ4763">
        <f t="shared" ca="1" si="2542"/>
        <v>14.000000000000002</v>
      </c>
      <c r="AR4763">
        <f t="shared" ca="1" si="2543"/>
        <v>9.1111111111111107</v>
      </c>
      <c r="AS4763">
        <f ca="1">P4763/J4763</f>
        <v>5.2000491730418257E-2</v>
      </c>
    </row>
    <row r="4764" spans="1:45" x14ac:dyDescent="0.4">
      <c r="A4764">
        <f t="shared" si="2538"/>
        <v>201905</v>
      </c>
      <c r="B4764" t="s">
        <v>840</v>
      </c>
      <c r="C4764" t="s">
        <v>647</v>
      </c>
      <c r="D4764" t="str">
        <f t="shared" ca="1" si="2534"/>
        <v>I113</v>
      </c>
      <c r="E4764">
        <f t="shared" ca="1" si="2516"/>
        <v>25</v>
      </c>
      <c r="F4764">
        <f t="shared" ca="1" si="2517"/>
        <v>5</v>
      </c>
      <c r="G4764" t="str">
        <f t="shared" ca="1" si="2532"/>
        <v>S10</v>
      </c>
      <c r="H4764" t="str">
        <f t="shared" ca="1" si="2533"/>
        <v>S109</v>
      </c>
      <c r="I4764">
        <f ca="1">VLOOKUP(D4764,PRC!$A$2:$B$21,2,0)*E4764</f>
        <v>16750000</v>
      </c>
      <c r="J4764">
        <f t="shared" ca="1" si="2518"/>
        <v>15577495.999999998</v>
      </c>
      <c r="K4764">
        <f ca="1">VLOOKUP(D4764,PRC!$A$1:$C$21,3,0)*E4764</f>
        <v>7537500</v>
      </c>
      <c r="L4764">
        <f t="shared" ca="1" si="2519"/>
        <v>2513000</v>
      </c>
      <c r="M4764">
        <f t="shared" ca="1" si="2520"/>
        <v>335000</v>
      </c>
      <c r="N4764">
        <f t="shared" ca="1" si="2521"/>
        <v>1675000</v>
      </c>
      <c r="O4764">
        <f t="shared" ca="1" si="2522"/>
        <v>838000</v>
      </c>
      <c r="P4764">
        <f t="shared" ca="1" si="2537"/>
        <v>2678995.9999999981</v>
      </c>
      <c r="Q4764">
        <f ca="1">IF(P4764&gt;0,1,0)</f>
        <v>1</v>
      </c>
      <c r="R4764">
        <f t="shared" ca="1" si="2523"/>
        <v>7</v>
      </c>
      <c r="S4764">
        <f t="shared" ca="1" si="2524"/>
        <v>15</v>
      </c>
      <c r="T4764">
        <f t="shared" ca="1" si="2525"/>
        <v>2</v>
      </c>
      <c r="U4764">
        <f t="shared" ca="1" si="2526"/>
        <v>10</v>
      </c>
      <c r="V4764">
        <f t="shared" ca="1" si="2527"/>
        <v>5</v>
      </c>
      <c r="X4764">
        <f t="shared" si="2529"/>
        <v>4764</v>
      </c>
      <c r="Y4764">
        <f t="shared" si="2530"/>
        <v>4452</v>
      </c>
      <c r="Z4764">
        <f t="shared" si="2531"/>
        <v>4453</v>
      </c>
      <c r="AA4764">
        <f t="shared" si="2528"/>
        <v>4951</v>
      </c>
      <c r="AB4764">
        <f t="shared" si="2539"/>
        <v>500</v>
      </c>
      <c r="AM4764" t="str">
        <f t="shared" si="2540"/>
        <v>201905LP</v>
      </c>
      <c r="AN4764">
        <f t="shared" ca="1" si="2535"/>
        <v>7.0000238805970287</v>
      </c>
      <c r="AO4764">
        <f t="shared" ca="1" si="2536"/>
        <v>15.002985074626865</v>
      </c>
      <c r="AP4764">
        <f t="shared" ca="1" si="2541"/>
        <v>2</v>
      </c>
      <c r="AQ4764">
        <f t="shared" ca="1" si="2542"/>
        <v>10</v>
      </c>
      <c r="AR4764">
        <f t="shared" ca="1" si="2543"/>
        <v>5.0029850746268663</v>
      </c>
      <c r="AS4764">
        <f ca="1">P4764/J4764</f>
        <v>0.17197860297958018</v>
      </c>
    </row>
    <row r="4765" spans="1:45" x14ac:dyDescent="0.4">
      <c r="A4765">
        <f t="shared" si="2538"/>
        <v>201905</v>
      </c>
      <c r="B4765" t="s">
        <v>841</v>
      </c>
      <c r="C4765" t="s">
        <v>647</v>
      </c>
      <c r="D4765" t="str">
        <f t="shared" ca="1" si="2534"/>
        <v>I109</v>
      </c>
      <c r="E4765">
        <f t="shared" ca="1" si="2516"/>
        <v>14</v>
      </c>
      <c r="F4765">
        <f t="shared" ca="1" si="2517"/>
        <v>10</v>
      </c>
      <c r="G4765" t="str">
        <f t="shared" ca="1" si="2532"/>
        <v>S11</v>
      </c>
      <c r="H4765" t="str">
        <f t="shared" ca="1" si="2533"/>
        <v>S113</v>
      </c>
      <c r="I4765">
        <f ca="1">VLOOKUP(D4765,PRC!$A$2:$B$21,2,0)*E4765</f>
        <v>7000000</v>
      </c>
      <c r="J4765">
        <f t="shared" ca="1" si="2518"/>
        <v>6299996</v>
      </c>
      <c r="K4765">
        <f ca="1">VLOOKUP(D4765,PRC!$A$1:$C$21,3,0)*E4765</f>
        <v>2800000</v>
      </c>
      <c r="L4765">
        <f t="shared" ca="1" si="2519"/>
        <v>700000</v>
      </c>
      <c r="M4765">
        <f t="shared" ca="1" si="2520"/>
        <v>210000</v>
      </c>
      <c r="N4765">
        <f t="shared" ca="1" si="2521"/>
        <v>1120000</v>
      </c>
      <c r="O4765">
        <f t="shared" ca="1" si="2522"/>
        <v>700000</v>
      </c>
      <c r="P4765">
        <f t="shared" ca="1" si="2537"/>
        <v>769996</v>
      </c>
      <c r="Q4765">
        <f ca="1">IF(P4765&gt;0,1,0)</f>
        <v>1</v>
      </c>
      <c r="R4765">
        <f t="shared" ca="1" si="2523"/>
        <v>10</v>
      </c>
      <c r="S4765">
        <f t="shared" ca="1" si="2524"/>
        <v>10</v>
      </c>
      <c r="T4765">
        <f t="shared" ca="1" si="2525"/>
        <v>3</v>
      </c>
      <c r="U4765">
        <f t="shared" ca="1" si="2526"/>
        <v>16</v>
      </c>
      <c r="V4765">
        <f t="shared" ca="1" si="2527"/>
        <v>10</v>
      </c>
      <c r="X4765">
        <f t="shared" si="2529"/>
        <v>4765</v>
      </c>
      <c r="Y4765">
        <f t="shared" si="2530"/>
        <v>4452</v>
      </c>
      <c r="Z4765">
        <f t="shared" si="2531"/>
        <v>4453</v>
      </c>
      <c r="AA4765">
        <f t="shared" si="2528"/>
        <v>4951</v>
      </c>
      <c r="AB4765">
        <f t="shared" si="2539"/>
        <v>500</v>
      </c>
      <c r="AM4765" t="str">
        <f t="shared" si="2540"/>
        <v>201905LP</v>
      </c>
      <c r="AN4765">
        <f t="shared" ca="1" si="2535"/>
        <v>10.000057142857145</v>
      </c>
      <c r="AO4765">
        <f t="shared" ca="1" si="2536"/>
        <v>10</v>
      </c>
      <c r="AP4765">
        <f t="shared" ca="1" si="2541"/>
        <v>3</v>
      </c>
      <c r="AQ4765">
        <f t="shared" ca="1" si="2542"/>
        <v>16</v>
      </c>
      <c r="AR4765">
        <f t="shared" ca="1" si="2543"/>
        <v>10</v>
      </c>
      <c r="AS4765">
        <f ca="1">P4765/J4765</f>
        <v>0.12222166490264438</v>
      </c>
    </row>
    <row r="4766" spans="1:45" x14ac:dyDescent="0.4">
      <c r="A4766">
        <f t="shared" si="2538"/>
        <v>201905</v>
      </c>
      <c r="B4766" t="s">
        <v>842</v>
      </c>
      <c r="C4766" t="s">
        <v>647</v>
      </c>
      <c r="D4766" t="str">
        <f t="shared" ca="1" si="2534"/>
        <v>I113</v>
      </c>
      <c r="E4766">
        <f t="shared" ca="1" si="2516"/>
        <v>20</v>
      </c>
      <c r="F4766">
        <f t="shared" ca="1" si="2517"/>
        <v>5</v>
      </c>
      <c r="G4766" t="str">
        <f t="shared" ca="1" si="2532"/>
        <v>S11</v>
      </c>
      <c r="H4766" t="str">
        <f t="shared" ca="1" si="2533"/>
        <v>S118</v>
      </c>
      <c r="I4766">
        <f ca="1">VLOOKUP(D4766,PRC!$A$2:$B$21,2,0)*E4766</f>
        <v>13400000</v>
      </c>
      <c r="J4766">
        <f t="shared" ca="1" si="2518"/>
        <v>12595996</v>
      </c>
      <c r="K4766">
        <f ca="1">VLOOKUP(D4766,PRC!$A$1:$C$21,3,0)*E4766</f>
        <v>6030000</v>
      </c>
      <c r="L4766">
        <f t="shared" ca="1" si="2519"/>
        <v>1742000</v>
      </c>
      <c r="M4766">
        <f t="shared" ca="1" si="2520"/>
        <v>134000</v>
      </c>
      <c r="N4766">
        <f t="shared" ca="1" si="2521"/>
        <v>1742000</v>
      </c>
      <c r="O4766">
        <f t="shared" ca="1" si="2522"/>
        <v>670000</v>
      </c>
      <c r="P4766">
        <f t="shared" ca="1" si="2537"/>
        <v>2277996</v>
      </c>
      <c r="Q4766">
        <f ca="1">IF(P4766&gt;0,1,0)</f>
        <v>1</v>
      </c>
      <c r="R4766">
        <f t="shared" ca="1" si="2523"/>
        <v>6</v>
      </c>
      <c r="S4766">
        <f t="shared" ca="1" si="2524"/>
        <v>13</v>
      </c>
      <c r="T4766">
        <f t="shared" ca="1" si="2525"/>
        <v>1</v>
      </c>
      <c r="U4766">
        <f t="shared" ca="1" si="2526"/>
        <v>13</v>
      </c>
      <c r="V4766">
        <f t="shared" ca="1" si="2527"/>
        <v>5</v>
      </c>
      <c r="X4766">
        <f t="shared" si="2529"/>
        <v>4766</v>
      </c>
      <c r="Y4766">
        <f t="shared" si="2530"/>
        <v>4452</v>
      </c>
      <c r="Z4766">
        <f t="shared" si="2531"/>
        <v>4453</v>
      </c>
      <c r="AA4766">
        <f t="shared" si="2528"/>
        <v>4951</v>
      </c>
      <c r="AB4766">
        <f t="shared" si="2539"/>
        <v>500</v>
      </c>
      <c r="AM4766" t="str">
        <f t="shared" si="2540"/>
        <v>201905LP</v>
      </c>
      <c r="AN4766">
        <f t="shared" ca="1" si="2535"/>
        <v>6.0000298507462695</v>
      </c>
      <c r="AO4766">
        <f t="shared" ca="1" si="2536"/>
        <v>13</v>
      </c>
      <c r="AP4766">
        <f t="shared" ca="1" si="2541"/>
        <v>1</v>
      </c>
      <c r="AQ4766">
        <f t="shared" ca="1" si="2542"/>
        <v>13</v>
      </c>
      <c r="AR4766">
        <f t="shared" ca="1" si="2543"/>
        <v>5</v>
      </c>
      <c r="AS4766">
        <f ca="1">P4766/J4766</f>
        <v>0.18085080369984238</v>
      </c>
    </row>
    <row r="4767" spans="1:45" x14ac:dyDescent="0.4">
      <c r="A4767">
        <f t="shared" si="2538"/>
        <v>201905</v>
      </c>
      <c r="B4767" t="s">
        <v>843</v>
      </c>
      <c r="C4767" t="s">
        <v>647</v>
      </c>
      <c r="D4767" t="str">
        <f t="shared" ca="1" si="2534"/>
        <v>I120</v>
      </c>
      <c r="E4767">
        <f t="shared" ca="1" si="2516"/>
        <v>23</v>
      </c>
      <c r="F4767">
        <f t="shared" ca="1" si="2517"/>
        <v>5</v>
      </c>
      <c r="G4767" t="str">
        <f t="shared" ca="1" si="2532"/>
        <v>S10</v>
      </c>
      <c r="H4767" t="str">
        <f t="shared" ca="1" si="2533"/>
        <v>S101</v>
      </c>
      <c r="I4767">
        <f ca="1">VLOOKUP(D4767,PRC!$A$2:$B$21,2,0)*E4767</f>
        <v>98900000</v>
      </c>
      <c r="J4767">
        <f t="shared" ca="1" si="2518"/>
        <v>89009996</v>
      </c>
      <c r="K4767">
        <f ca="1">VLOOKUP(D4767,PRC!$A$1:$C$21,3,0)*E4767</f>
        <v>44505000</v>
      </c>
      <c r="L4767">
        <f t="shared" ca="1" si="2519"/>
        <v>10879000</v>
      </c>
      <c r="M4767">
        <f t="shared" ca="1" si="2520"/>
        <v>2967000</v>
      </c>
      <c r="N4767">
        <f t="shared" ca="1" si="2521"/>
        <v>19780000</v>
      </c>
      <c r="O4767">
        <f t="shared" ca="1" si="2522"/>
        <v>9890000</v>
      </c>
      <c r="P4767">
        <f t="shared" ca="1" si="2537"/>
        <v>988996</v>
      </c>
      <c r="Q4767">
        <f ca="1">IF(P4767&gt;0,1,0)</f>
        <v>1</v>
      </c>
      <c r="R4767">
        <f t="shared" ca="1" si="2523"/>
        <v>10</v>
      </c>
      <c r="S4767">
        <f t="shared" ca="1" si="2524"/>
        <v>11</v>
      </c>
      <c r="T4767">
        <f t="shared" ca="1" si="2525"/>
        <v>3</v>
      </c>
      <c r="U4767">
        <f t="shared" ca="1" si="2526"/>
        <v>20</v>
      </c>
      <c r="V4767">
        <f t="shared" ca="1" si="2527"/>
        <v>10</v>
      </c>
      <c r="X4767">
        <f t="shared" si="2529"/>
        <v>4767</v>
      </c>
      <c r="Y4767">
        <f t="shared" si="2530"/>
        <v>4452</v>
      </c>
      <c r="Z4767">
        <f t="shared" si="2531"/>
        <v>4453</v>
      </c>
      <c r="AA4767">
        <f t="shared" si="2528"/>
        <v>4951</v>
      </c>
      <c r="AB4767">
        <f t="shared" si="2539"/>
        <v>500</v>
      </c>
      <c r="AM4767" t="str">
        <f t="shared" si="2540"/>
        <v>201905LP</v>
      </c>
      <c r="AN4767">
        <f t="shared" ca="1" si="2535"/>
        <v>10.000004044489385</v>
      </c>
      <c r="AO4767">
        <f t="shared" ca="1" si="2536"/>
        <v>11</v>
      </c>
      <c r="AP4767">
        <f t="shared" ca="1" si="2541"/>
        <v>3</v>
      </c>
      <c r="AQ4767">
        <f t="shared" ca="1" si="2542"/>
        <v>20</v>
      </c>
      <c r="AR4767">
        <f t="shared" ca="1" si="2543"/>
        <v>10</v>
      </c>
      <c r="AS4767">
        <f ca="1">P4767/J4767</f>
        <v>1.1111066671657866E-2</v>
      </c>
    </row>
    <row r="4768" spans="1:45" x14ac:dyDescent="0.4">
      <c r="A4768">
        <f t="shared" si="2538"/>
        <v>201905</v>
      </c>
      <c r="B4768" t="s">
        <v>844</v>
      </c>
      <c r="C4768" t="s">
        <v>647</v>
      </c>
      <c r="D4768" t="str">
        <f t="shared" ca="1" si="2534"/>
        <v>I107</v>
      </c>
      <c r="E4768">
        <f t="shared" ca="1" si="2516"/>
        <v>17</v>
      </c>
      <c r="F4768">
        <f t="shared" ca="1" si="2517"/>
        <v>6</v>
      </c>
      <c r="G4768" t="str">
        <f t="shared" ca="1" si="2532"/>
        <v>S11</v>
      </c>
      <c r="H4768" t="str">
        <f t="shared" ca="1" si="2533"/>
        <v>S110</v>
      </c>
      <c r="I4768">
        <f ca="1">VLOOKUP(D4768,PRC!$A$2:$B$21,2,0)*E4768</f>
        <v>2550000</v>
      </c>
      <c r="J4768">
        <f t="shared" ca="1" si="2518"/>
        <v>2320496</v>
      </c>
      <c r="K4768">
        <f ca="1">VLOOKUP(D4768,PRC!$A$1:$C$21,3,0)*E4768</f>
        <v>1453500</v>
      </c>
      <c r="L4768">
        <f t="shared" ca="1" si="2519"/>
        <v>332000</v>
      </c>
      <c r="M4768">
        <f t="shared" ca="1" si="2520"/>
        <v>51000</v>
      </c>
      <c r="N4768">
        <f t="shared" ca="1" si="2521"/>
        <v>306000</v>
      </c>
      <c r="O4768">
        <f t="shared" ca="1" si="2522"/>
        <v>255000</v>
      </c>
      <c r="P4768">
        <f t="shared" ca="1" si="2537"/>
        <v>-77004</v>
      </c>
      <c r="Q4768">
        <f ca="1">IF(P4768&gt;0,1,0)</f>
        <v>0</v>
      </c>
      <c r="R4768">
        <f t="shared" ca="1" si="2523"/>
        <v>9</v>
      </c>
      <c r="S4768">
        <f t="shared" ca="1" si="2524"/>
        <v>13</v>
      </c>
      <c r="T4768">
        <f t="shared" ca="1" si="2525"/>
        <v>2</v>
      </c>
      <c r="U4768">
        <f t="shared" ca="1" si="2526"/>
        <v>12</v>
      </c>
      <c r="V4768">
        <f t="shared" ca="1" si="2527"/>
        <v>10</v>
      </c>
      <c r="X4768">
        <f t="shared" si="2529"/>
        <v>4768</v>
      </c>
      <c r="Y4768">
        <f t="shared" si="2530"/>
        <v>4452</v>
      </c>
      <c r="Z4768">
        <f t="shared" si="2531"/>
        <v>4453</v>
      </c>
      <c r="AA4768">
        <f t="shared" si="2528"/>
        <v>4951</v>
      </c>
      <c r="AB4768">
        <f t="shared" si="2539"/>
        <v>500</v>
      </c>
      <c r="AM4768" t="str">
        <f t="shared" si="2540"/>
        <v>201905LP</v>
      </c>
      <c r="AN4768">
        <f t="shared" ca="1" si="2535"/>
        <v>9.0001568627451007</v>
      </c>
      <c r="AO4768">
        <f t="shared" ca="1" si="2536"/>
        <v>13.019607843137255</v>
      </c>
      <c r="AP4768">
        <f t="shared" ca="1" si="2541"/>
        <v>2</v>
      </c>
      <c r="AQ4768">
        <f t="shared" ca="1" si="2542"/>
        <v>12</v>
      </c>
      <c r="AR4768">
        <f t="shared" ca="1" si="2543"/>
        <v>10</v>
      </c>
      <c r="AS4768">
        <f ca="1">P4768/J4768</f>
        <v>-3.3184284739124742E-2</v>
      </c>
    </row>
    <row r="4769" spans="1:45" x14ac:dyDescent="0.4">
      <c r="A4769">
        <f t="shared" si="2538"/>
        <v>201905</v>
      </c>
      <c r="B4769" t="s">
        <v>845</v>
      </c>
      <c r="C4769" t="s">
        <v>647</v>
      </c>
      <c r="D4769" t="str">
        <f t="shared" ca="1" si="2534"/>
        <v>I102</v>
      </c>
      <c r="E4769">
        <f t="shared" ca="1" si="2516"/>
        <v>18</v>
      </c>
      <c r="F4769">
        <f t="shared" ca="1" si="2517"/>
        <v>8</v>
      </c>
      <c r="G4769" t="str">
        <f t="shared" ca="1" si="2532"/>
        <v>S11</v>
      </c>
      <c r="H4769" t="str">
        <f t="shared" ca="1" si="2533"/>
        <v>S116</v>
      </c>
      <c r="I4769">
        <f ca="1">VLOOKUP(D4769,PRC!$A$2:$B$21,2,0)*E4769</f>
        <v>720000</v>
      </c>
      <c r="J4769">
        <f t="shared" ca="1" si="2518"/>
        <v>683996</v>
      </c>
      <c r="K4769">
        <f ca="1">VLOOKUP(D4769,PRC!$A$1:$C$21,3,0)*E4769</f>
        <v>338400</v>
      </c>
      <c r="L4769">
        <f t="shared" ca="1" si="2519"/>
        <v>79000</v>
      </c>
      <c r="M4769">
        <f t="shared" ca="1" si="2520"/>
        <v>22000</v>
      </c>
      <c r="N4769">
        <f t="shared" ca="1" si="2521"/>
        <v>130000</v>
      </c>
      <c r="O4769">
        <f t="shared" ca="1" si="2522"/>
        <v>50000</v>
      </c>
      <c r="P4769">
        <f t="shared" ca="1" si="2537"/>
        <v>64596</v>
      </c>
      <c r="Q4769">
        <f ca="1">IF(P4769&gt;0,1,0)</f>
        <v>1</v>
      </c>
      <c r="R4769">
        <f t="shared" ca="1" si="2523"/>
        <v>5</v>
      </c>
      <c r="S4769">
        <f t="shared" ca="1" si="2524"/>
        <v>11</v>
      </c>
      <c r="T4769">
        <f t="shared" ca="1" si="2525"/>
        <v>3</v>
      </c>
      <c r="U4769">
        <f t="shared" ca="1" si="2526"/>
        <v>18</v>
      </c>
      <c r="V4769">
        <f t="shared" ca="1" si="2527"/>
        <v>7</v>
      </c>
      <c r="X4769">
        <f t="shared" si="2529"/>
        <v>4769</v>
      </c>
      <c r="Y4769">
        <f t="shared" si="2530"/>
        <v>4452</v>
      </c>
      <c r="Z4769">
        <f t="shared" si="2531"/>
        <v>4453</v>
      </c>
      <c r="AA4769">
        <f t="shared" si="2528"/>
        <v>4951</v>
      </c>
      <c r="AB4769">
        <f t="shared" si="2539"/>
        <v>500</v>
      </c>
      <c r="AM4769" t="str">
        <f t="shared" si="2540"/>
        <v>201905LP</v>
      </c>
      <c r="AN4769">
        <f t="shared" ca="1" si="2535"/>
        <v>5.0005555555555521</v>
      </c>
      <c r="AO4769">
        <f t="shared" ca="1" si="2536"/>
        <v>10.972222222222221</v>
      </c>
      <c r="AP4769">
        <f t="shared" ca="1" si="2541"/>
        <v>3.0555555555555554</v>
      </c>
      <c r="AQ4769">
        <f t="shared" ca="1" si="2542"/>
        <v>18.055555555555554</v>
      </c>
      <c r="AR4769">
        <f t="shared" ca="1" si="2543"/>
        <v>6.9444444444444446</v>
      </c>
      <c r="AS4769">
        <f ca="1">P4769/J4769</f>
        <v>9.443914876695185E-2</v>
      </c>
    </row>
    <row r="4770" spans="1:45" x14ac:dyDescent="0.4">
      <c r="A4770">
        <f t="shared" si="2538"/>
        <v>201905</v>
      </c>
      <c r="B4770" t="s">
        <v>846</v>
      </c>
      <c r="C4770" t="s">
        <v>647</v>
      </c>
      <c r="D4770" t="str">
        <f t="shared" ca="1" si="2534"/>
        <v>I112</v>
      </c>
      <c r="E4770">
        <f t="shared" ca="1" si="2516"/>
        <v>13</v>
      </c>
      <c r="F4770">
        <f t="shared" ca="1" si="2517"/>
        <v>10</v>
      </c>
      <c r="G4770" t="str">
        <f t="shared" ca="1" si="2532"/>
        <v>S10</v>
      </c>
      <c r="H4770" t="str">
        <f t="shared" ca="1" si="2533"/>
        <v>S105</v>
      </c>
      <c r="I4770">
        <f ca="1">VLOOKUP(D4770,PRC!$A$2:$B$21,2,0)*E4770</f>
        <v>845000</v>
      </c>
      <c r="J4770">
        <f t="shared" ca="1" si="2518"/>
        <v>802746</v>
      </c>
      <c r="K4770">
        <f ca="1">VLOOKUP(D4770,PRC!$A$1:$C$21,3,0)*E4770</f>
        <v>422500</v>
      </c>
      <c r="L4770">
        <f t="shared" ca="1" si="2519"/>
        <v>101000</v>
      </c>
      <c r="M4770">
        <f t="shared" ca="1" si="2520"/>
        <v>8000</v>
      </c>
      <c r="N4770">
        <f t="shared" ca="1" si="2521"/>
        <v>169000</v>
      </c>
      <c r="O4770">
        <f t="shared" ca="1" si="2522"/>
        <v>51000</v>
      </c>
      <c r="P4770">
        <f t="shared" ca="1" si="2537"/>
        <v>51246</v>
      </c>
      <c r="Q4770">
        <f ca="1">IF(P4770&gt;0,1,0)</f>
        <v>1</v>
      </c>
      <c r="R4770">
        <f t="shared" ca="1" si="2523"/>
        <v>5</v>
      </c>
      <c r="S4770">
        <f t="shared" ca="1" si="2524"/>
        <v>12</v>
      </c>
      <c r="T4770">
        <f t="shared" ca="1" si="2525"/>
        <v>1</v>
      </c>
      <c r="U4770">
        <f t="shared" ca="1" si="2526"/>
        <v>20</v>
      </c>
      <c r="V4770">
        <f t="shared" ca="1" si="2527"/>
        <v>6</v>
      </c>
      <c r="X4770">
        <f t="shared" si="2529"/>
        <v>4770</v>
      </c>
      <c r="Y4770">
        <f t="shared" si="2530"/>
        <v>4452</v>
      </c>
      <c r="Z4770">
        <f t="shared" si="2531"/>
        <v>4453</v>
      </c>
      <c r="AA4770">
        <f t="shared" si="2528"/>
        <v>4951</v>
      </c>
      <c r="AB4770">
        <f t="shared" si="2539"/>
        <v>500</v>
      </c>
      <c r="AM4770" t="str">
        <f t="shared" si="2540"/>
        <v>201905LP</v>
      </c>
      <c r="AN4770">
        <f t="shared" ca="1" si="2535"/>
        <v>5.0004733727810668</v>
      </c>
      <c r="AO4770">
        <f t="shared" ca="1" si="2536"/>
        <v>11.952662721893491</v>
      </c>
      <c r="AP4770">
        <f t="shared" ca="1" si="2541"/>
        <v>0.94674556213017758</v>
      </c>
      <c r="AQ4770">
        <f t="shared" ca="1" si="2542"/>
        <v>20</v>
      </c>
      <c r="AR4770">
        <f t="shared" ca="1" si="2543"/>
        <v>6.0355029585798814</v>
      </c>
      <c r="AS4770">
        <f ca="1">P4770/J4770</f>
        <v>6.3838374778572543E-2</v>
      </c>
    </row>
    <row r="4771" spans="1:45" x14ac:dyDescent="0.4">
      <c r="A4771">
        <f t="shared" si="2538"/>
        <v>201905</v>
      </c>
      <c r="B4771" t="s">
        <v>847</v>
      </c>
      <c r="C4771" t="s">
        <v>647</v>
      </c>
      <c r="D4771" t="str">
        <f t="shared" ca="1" si="2534"/>
        <v>I108</v>
      </c>
      <c r="E4771">
        <f t="shared" ref="E4771:E4834" ca="1" si="2544">RANDBETWEEN(INDIRECT("AD"&amp;Y4771),INDIRECT("AD"&amp;Z4771))</f>
        <v>14</v>
      </c>
      <c r="F4771">
        <f t="shared" ref="F4771:F4834" ca="1" si="2545">RANDBETWEEN(INDIRECT("AF"&amp;Y4771),INDIRECT("AF"&amp;Z4771))</f>
        <v>8</v>
      </c>
      <c r="G4771" t="str">
        <f t="shared" ca="1" si="2532"/>
        <v>S11</v>
      </c>
      <c r="H4771" t="str">
        <f t="shared" ca="1" si="2533"/>
        <v>S111</v>
      </c>
      <c r="I4771">
        <f ca="1">VLOOKUP(D4771,PRC!$A$2:$B$21,2,0)*E4771</f>
        <v>560000</v>
      </c>
      <c r="J4771">
        <f t="shared" ref="J4771:J4834" ca="1" si="2546">I4771*(1-R4771/100)-4</f>
        <v>531996</v>
      </c>
      <c r="K4771">
        <f ca="1">VLOOKUP(D4771,PRC!$A$1:$C$21,3,0)*E4771</f>
        <v>257600</v>
      </c>
      <c r="L4771">
        <f t="shared" ref="L4771:L4834" ca="1" si="2547">ROUND($I4771*S4771,-5)/100</f>
        <v>56000</v>
      </c>
      <c r="M4771">
        <f t="shared" ref="M4771:M4834" ca="1" si="2548">ROUND($I4771*T4771,-5)/100</f>
        <v>17000</v>
      </c>
      <c r="N4771">
        <f t="shared" ref="N4771:N4834" ca="1" si="2549">ROUND($I4771*U4771,-5)/100</f>
        <v>90000</v>
      </c>
      <c r="O4771">
        <f t="shared" ref="O4771:O4834" ca="1" si="2550">ROUND($I4771*V4771,-5)/100</f>
        <v>45000</v>
      </c>
      <c r="P4771">
        <f t="shared" ca="1" si="2537"/>
        <v>66396</v>
      </c>
      <c r="Q4771">
        <f ca="1">IF(P4771&gt;0,1,0)</f>
        <v>1</v>
      </c>
      <c r="R4771">
        <f t="shared" ref="R4771:R4834" ca="1" si="2551">RANDBETWEEN(INDIRECT("AF"&amp;$Y4771),INDIRECT("AF"&amp;$Z4771))</f>
        <v>5</v>
      </c>
      <c r="S4771">
        <f t="shared" ref="S4771:S4834" ca="1" si="2552">RANDBETWEEN(INDIRECT("AG"&amp;$Y4771),INDIRECT("AG"&amp;$Z4771))</f>
        <v>10</v>
      </c>
      <c r="T4771">
        <f t="shared" ref="T4771:T4834" ca="1" si="2553">RANDBETWEEN(INDIRECT("AH"&amp;$Y4771),INDIRECT("AH"&amp;$Z4771))</f>
        <v>3</v>
      </c>
      <c r="U4771">
        <f t="shared" ref="U4771:U4834" ca="1" si="2554">RANDBETWEEN(INDIRECT("Ai"&amp;$Y4771),INDIRECT("Ai"&amp;$Z4771))</f>
        <v>16</v>
      </c>
      <c r="V4771">
        <f t="shared" ref="V4771:V4834" ca="1" si="2555">RANDBETWEEN(INDIRECT("Aj"&amp;$Y4771),INDIRECT("Aj"&amp;$Z4771))</f>
        <v>8</v>
      </c>
      <c r="X4771">
        <f t="shared" si="2529"/>
        <v>4771</v>
      </c>
      <c r="Y4771">
        <f t="shared" si="2530"/>
        <v>4452</v>
      </c>
      <c r="Z4771">
        <f t="shared" si="2531"/>
        <v>4453</v>
      </c>
      <c r="AA4771">
        <f t="shared" ref="AA4771:AA4834" si="2556">Y4771+AB4771-1</f>
        <v>4951</v>
      </c>
      <c r="AB4771">
        <f t="shared" si="2539"/>
        <v>500</v>
      </c>
      <c r="AM4771" t="str">
        <f t="shared" si="2540"/>
        <v>201905LP</v>
      </c>
      <c r="AN4771">
        <f t="shared" ca="1" si="2535"/>
        <v>5.000714285714281</v>
      </c>
      <c r="AO4771">
        <f t="shared" ca="1" si="2536"/>
        <v>10</v>
      </c>
      <c r="AP4771">
        <f t="shared" ca="1" si="2541"/>
        <v>3.0357142857142856</v>
      </c>
      <c r="AQ4771">
        <f t="shared" ca="1" si="2542"/>
        <v>16.071428571428573</v>
      </c>
      <c r="AR4771">
        <f t="shared" ca="1" si="2543"/>
        <v>8.0357142857142865</v>
      </c>
      <c r="AS4771">
        <f ca="1">P4771/J4771</f>
        <v>0.12480544966503508</v>
      </c>
    </row>
    <row r="4772" spans="1:45" x14ac:dyDescent="0.4">
      <c r="A4772">
        <f t="shared" si="2538"/>
        <v>201905</v>
      </c>
      <c r="B4772" t="s">
        <v>848</v>
      </c>
      <c r="C4772" t="s">
        <v>647</v>
      </c>
      <c r="D4772" t="str">
        <f t="shared" ca="1" si="2534"/>
        <v>I102</v>
      </c>
      <c r="E4772">
        <f t="shared" ca="1" si="2544"/>
        <v>21</v>
      </c>
      <c r="F4772">
        <f t="shared" ca="1" si="2545"/>
        <v>5</v>
      </c>
      <c r="G4772" t="str">
        <f t="shared" ca="1" si="2532"/>
        <v>S10</v>
      </c>
      <c r="H4772" t="str">
        <f t="shared" ca="1" si="2533"/>
        <v>S107</v>
      </c>
      <c r="I4772">
        <f ca="1">VLOOKUP(D4772,PRC!$A$2:$B$21,2,0)*E4772</f>
        <v>840000</v>
      </c>
      <c r="J4772">
        <f t="shared" ca="1" si="2546"/>
        <v>781196</v>
      </c>
      <c r="K4772">
        <f ca="1">VLOOKUP(D4772,PRC!$A$1:$C$21,3,0)*E4772</f>
        <v>394800</v>
      </c>
      <c r="L4772">
        <f t="shared" ca="1" si="2547"/>
        <v>84000</v>
      </c>
      <c r="M4772">
        <f t="shared" ca="1" si="2548"/>
        <v>17000</v>
      </c>
      <c r="N4772">
        <f t="shared" ca="1" si="2549"/>
        <v>92000</v>
      </c>
      <c r="O4772">
        <f t="shared" ca="1" si="2550"/>
        <v>76000</v>
      </c>
      <c r="P4772">
        <f t="shared" ca="1" si="2537"/>
        <v>117396</v>
      </c>
      <c r="Q4772">
        <f ca="1">IF(P4772&gt;0,1,0)</f>
        <v>1</v>
      </c>
      <c r="R4772">
        <f t="shared" ca="1" si="2551"/>
        <v>7</v>
      </c>
      <c r="S4772">
        <f t="shared" ca="1" si="2552"/>
        <v>10</v>
      </c>
      <c r="T4772">
        <f t="shared" ca="1" si="2553"/>
        <v>2</v>
      </c>
      <c r="U4772">
        <f t="shared" ca="1" si="2554"/>
        <v>11</v>
      </c>
      <c r="V4772">
        <f t="shared" ca="1" si="2555"/>
        <v>9</v>
      </c>
      <c r="X4772">
        <f t="shared" ref="X4772:X4835" si="2557">X4771+1</f>
        <v>4772</v>
      </c>
      <c r="Y4772">
        <f t="shared" ref="Y4772:Y4835" si="2558">IF(C4772=C4771,Y4771,X4772)</f>
        <v>4452</v>
      </c>
      <c r="Z4772">
        <f t="shared" ref="Z4772:Z4835" si="2559">Y4772+1</f>
        <v>4453</v>
      </c>
      <c r="AA4772">
        <f t="shared" si="2556"/>
        <v>4951</v>
      </c>
      <c r="AB4772">
        <f t="shared" si="2539"/>
        <v>500</v>
      </c>
      <c r="AM4772" t="str">
        <f t="shared" si="2540"/>
        <v>201905LP</v>
      </c>
      <c r="AN4772">
        <f t="shared" ca="1" si="2535"/>
        <v>7.0004761904761903</v>
      </c>
      <c r="AO4772">
        <f t="shared" ca="1" si="2536"/>
        <v>10</v>
      </c>
      <c r="AP4772">
        <f t="shared" ca="1" si="2541"/>
        <v>2.0238095238095237</v>
      </c>
      <c r="AQ4772">
        <f t="shared" ca="1" si="2542"/>
        <v>10.952380952380953</v>
      </c>
      <c r="AR4772">
        <f t="shared" ca="1" si="2543"/>
        <v>9.0476190476190474</v>
      </c>
      <c r="AS4772">
        <f ca="1">P4772/J4772</f>
        <v>0.15027726716470644</v>
      </c>
    </row>
    <row r="4773" spans="1:45" x14ac:dyDescent="0.4">
      <c r="A4773">
        <f t="shared" si="2538"/>
        <v>201905</v>
      </c>
      <c r="B4773" t="s">
        <v>849</v>
      </c>
      <c r="C4773" t="s">
        <v>647</v>
      </c>
      <c r="D4773" t="str">
        <f t="shared" ca="1" si="2534"/>
        <v>I116</v>
      </c>
      <c r="E4773">
        <f t="shared" ca="1" si="2544"/>
        <v>25</v>
      </c>
      <c r="F4773">
        <f t="shared" ca="1" si="2545"/>
        <v>8</v>
      </c>
      <c r="G4773" t="str">
        <f t="shared" ref="G4773:G4836" ca="1" si="2560">LEFT(H4773,3)</f>
        <v>S10</v>
      </c>
      <c r="H4773" t="str">
        <f t="shared" ref="H4773:H4836" ca="1" si="2561">"S"&amp;RANDBETWEEN(101,120)</f>
        <v>S109</v>
      </c>
      <c r="I4773">
        <f ca="1">VLOOKUP(D4773,PRC!$A$2:$B$21,2,0)*E4773</f>
        <v>36500000</v>
      </c>
      <c r="J4773">
        <f t="shared" ca="1" si="2546"/>
        <v>33944996</v>
      </c>
      <c r="K4773">
        <f ca="1">VLOOKUP(D4773,PRC!$A$1:$C$21,3,0)*E4773</f>
        <v>21900000</v>
      </c>
      <c r="L4773">
        <f t="shared" ca="1" si="2547"/>
        <v>4745000</v>
      </c>
      <c r="M4773">
        <f t="shared" ca="1" si="2548"/>
        <v>730000</v>
      </c>
      <c r="N4773">
        <f t="shared" ca="1" si="2549"/>
        <v>6570000</v>
      </c>
      <c r="O4773">
        <f t="shared" ca="1" si="2550"/>
        <v>3650000</v>
      </c>
      <c r="P4773">
        <f t="shared" ca="1" si="2537"/>
        <v>-3650004</v>
      </c>
      <c r="Q4773">
        <f ca="1">IF(P4773&gt;0,1,0)</f>
        <v>0</v>
      </c>
      <c r="R4773">
        <f t="shared" ca="1" si="2551"/>
        <v>7</v>
      </c>
      <c r="S4773">
        <f t="shared" ca="1" si="2552"/>
        <v>13</v>
      </c>
      <c r="T4773">
        <f t="shared" ca="1" si="2553"/>
        <v>2</v>
      </c>
      <c r="U4773">
        <f t="shared" ca="1" si="2554"/>
        <v>18</v>
      </c>
      <c r="V4773">
        <f t="shared" ca="1" si="2555"/>
        <v>10</v>
      </c>
      <c r="X4773">
        <f t="shared" si="2557"/>
        <v>4773</v>
      </c>
      <c r="Y4773">
        <f t="shared" si="2558"/>
        <v>4452</v>
      </c>
      <c r="Z4773">
        <f t="shared" si="2559"/>
        <v>4453</v>
      </c>
      <c r="AA4773">
        <f t="shared" si="2556"/>
        <v>4951</v>
      </c>
      <c r="AB4773">
        <f t="shared" si="2539"/>
        <v>500</v>
      </c>
      <c r="AM4773" t="str">
        <f t="shared" si="2540"/>
        <v>201905LP</v>
      </c>
      <c r="AN4773">
        <f t="shared" ca="1" si="2535"/>
        <v>7.0000109589041131</v>
      </c>
      <c r="AO4773">
        <f t="shared" ca="1" si="2536"/>
        <v>13</v>
      </c>
      <c r="AP4773">
        <f t="shared" ca="1" si="2541"/>
        <v>2</v>
      </c>
      <c r="AQ4773">
        <f t="shared" ca="1" si="2542"/>
        <v>18</v>
      </c>
      <c r="AR4773">
        <f t="shared" ca="1" si="2543"/>
        <v>10</v>
      </c>
      <c r="AS4773">
        <f ca="1">P4773/J4773</f>
        <v>-0.10752701222884221</v>
      </c>
    </row>
    <row r="4774" spans="1:45" x14ac:dyDescent="0.4">
      <c r="A4774">
        <f t="shared" si="2538"/>
        <v>201905</v>
      </c>
      <c r="B4774" t="s">
        <v>850</v>
      </c>
      <c r="C4774" t="s">
        <v>647</v>
      </c>
      <c r="D4774" t="str">
        <f t="shared" ref="D4774:D4837" ca="1" si="2562">"I"&amp;RANDBETWEEN(101,120)</f>
        <v>I114</v>
      </c>
      <c r="E4774">
        <f t="shared" ca="1" si="2544"/>
        <v>27</v>
      </c>
      <c r="F4774">
        <f t="shared" ca="1" si="2545"/>
        <v>8</v>
      </c>
      <c r="G4774" t="str">
        <f t="shared" ca="1" si="2560"/>
        <v>S10</v>
      </c>
      <c r="H4774" t="str">
        <f t="shared" ca="1" si="2561"/>
        <v>S104</v>
      </c>
      <c r="I4774">
        <f ca="1">VLOOKUP(D4774,PRC!$A$2:$B$21,2,0)*E4774</f>
        <v>6480000</v>
      </c>
      <c r="J4774">
        <f t="shared" ca="1" si="2546"/>
        <v>6026396</v>
      </c>
      <c r="K4774">
        <f ca="1">VLOOKUP(D4774,PRC!$A$1:$C$21,3,0)*E4774</f>
        <v>3758400</v>
      </c>
      <c r="L4774">
        <f t="shared" ca="1" si="2547"/>
        <v>648000</v>
      </c>
      <c r="M4774">
        <f t="shared" ca="1" si="2548"/>
        <v>194000</v>
      </c>
      <c r="N4774">
        <f t="shared" ca="1" si="2549"/>
        <v>1102000</v>
      </c>
      <c r="O4774">
        <f t="shared" ca="1" si="2550"/>
        <v>454000</v>
      </c>
      <c r="P4774">
        <f t="shared" ca="1" si="2537"/>
        <v>-130004</v>
      </c>
      <c r="Q4774">
        <f ca="1">IF(P4774&gt;0,1,0)</f>
        <v>0</v>
      </c>
      <c r="R4774">
        <f t="shared" ca="1" si="2551"/>
        <v>7</v>
      </c>
      <c r="S4774">
        <f t="shared" ca="1" si="2552"/>
        <v>10</v>
      </c>
      <c r="T4774">
        <f t="shared" ca="1" si="2553"/>
        <v>3</v>
      </c>
      <c r="U4774">
        <f t="shared" ca="1" si="2554"/>
        <v>17</v>
      </c>
      <c r="V4774">
        <f t="shared" ca="1" si="2555"/>
        <v>7</v>
      </c>
      <c r="X4774">
        <f t="shared" si="2557"/>
        <v>4774</v>
      </c>
      <c r="Y4774">
        <f t="shared" si="2558"/>
        <v>4452</v>
      </c>
      <c r="Z4774">
        <f t="shared" si="2559"/>
        <v>4453</v>
      </c>
      <c r="AA4774">
        <f t="shared" si="2556"/>
        <v>4951</v>
      </c>
      <c r="AB4774">
        <f t="shared" si="2539"/>
        <v>500</v>
      </c>
      <c r="AM4774" t="str">
        <f t="shared" si="2540"/>
        <v>201905LP</v>
      </c>
      <c r="AN4774">
        <f t="shared" ref="AN4774:AN4837" ca="1" si="2563">(1-J4774/I4774)*100</f>
        <v>7.0000617283950568</v>
      </c>
      <c r="AO4774">
        <f t="shared" ref="AO4774:AO4837" ca="1" si="2564">L4774/$I4774*100</f>
        <v>10</v>
      </c>
      <c r="AP4774">
        <f t="shared" ca="1" si="2541"/>
        <v>2.9938271604938271</v>
      </c>
      <c r="AQ4774">
        <f t="shared" ca="1" si="2542"/>
        <v>17.006172839506174</v>
      </c>
      <c r="AR4774">
        <f t="shared" ca="1" si="2543"/>
        <v>7.0061728395061724</v>
      </c>
      <c r="AS4774">
        <f ca="1">P4774/J4774</f>
        <v>-2.1572429027232859E-2</v>
      </c>
    </row>
    <row r="4775" spans="1:45" x14ac:dyDescent="0.4">
      <c r="A4775">
        <f t="shared" si="2538"/>
        <v>201905</v>
      </c>
      <c r="B4775" t="s">
        <v>851</v>
      </c>
      <c r="C4775" t="s">
        <v>647</v>
      </c>
      <c r="D4775" t="str">
        <f t="shared" ca="1" si="2562"/>
        <v>I115</v>
      </c>
      <c r="E4775">
        <f t="shared" ca="1" si="2544"/>
        <v>30</v>
      </c>
      <c r="F4775">
        <f t="shared" ca="1" si="2545"/>
        <v>9</v>
      </c>
      <c r="G4775" t="str">
        <f t="shared" ca="1" si="2560"/>
        <v>S11</v>
      </c>
      <c r="H4775" t="str">
        <f t="shared" ca="1" si="2561"/>
        <v>S117</v>
      </c>
      <c r="I4775">
        <f ca="1">VLOOKUP(D4775,PRC!$A$2:$B$21,2,0)*E4775</f>
        <v>150000</v>
      </c>
      <c r="J4775">
        <f t="shared" ca="1" si="2546"/>
        <v>139496</v>
      </c>
      <c r="K4775">
        <f ca="1">VLOOKUP(D4775,PRC!$A$1:$C$21,3,0)*E4775</f>
        <v>72000</v>
      </c>
      <c r="L4775">
        <f t="shared" ca="1" si="2547"/>
        <v>21000</v>
      </c>
      <c r="M4775">
        <f t="shared" ca="1" si="2548"/>
        <v>5000</v>
      </c>
      <c r="N4775">
        <f t="shared" ca="1" si="2549"/>
        <v>23000</v>
      </c>
      <c r="O4775">
        <f t="shared" ca="1" si="2550"/>
        <v>11000</v>
      </c>
      <c r="P4775">
        <f t="shared" ca="1" si="2537"/>
        <v>7496</v>
      </c>
      <c r="Q4775">
        <f ca="1">IF(P4775&gt;0,1,0)</f>
        <v>1</v>
      </c>
      <c r="R4775">
        <f t="shared" ca="1" si="2551"/>
        <v>7</v>
      </c>
      <c r="S4775">
        <f t="shared" ca="1" si="2552"/>
        <v>14</v>
      </c>
      <c r="T4775">
        <f t="shared" ca="1" si="2553"/>
        <v>3</v>
      </c>
      <c r="U4775">
        <f t="shared" ca="1" si="2554"/>
        <v>15</v>
      </c>
      <c r="V4775">
        <f t="shared" ca="1" si="2555"/>
        <v>7</v>
      </c>
      <c r="X4775">
        <f t="shared" si="2557"/>
        <v>4775</v>
      </c>
      <c r="Y4775">
        <f t="shared" si="2558"/>
        <v>4452</v>
      </c>
      <c r="Z4775">
        <f t="shared" si="2559"/>
        <v>4453</v>
      </c>
      <c r="AA4775">
        <f t="shared" si="2556"/>
        <v>4951</v>
      </c>
      <c r="AB4775">
        <f t="shared" si="2539"/>
        <v>500</v>
      </c>
      <c r="AM4775" t="str">
        <f t="shared" si="2540"/>
        <v>201905LP</v>
      </c>
      <c r="AN4775">
        <f t="shared" ca="1" si="2563"/>
        <v>7.0026666666666681</v>
      </c>
      <c r="AO4775">
        <f t="shared" ca="1" si="2564"/>
        <v>14.000000000000002</v>
      </c>
      <c r="AP4775">
        <f t="shared" ca="1" si="2541"/>
        <v>3.3333333333333335</v>
      </c>
      <c r="AQ4775">
        <f t="shared" ca="1" si="2542"/>
        <v>15.333333333333332</v>
      </c>
      <c r="AR4775">
        <f t="shared" ca="1" si="2543"/>
        <v>7.333333333333333</v>
      </c>
      <c r="AS4775">
        <f ca="1">P4775/J4775</f>
        <v>5.3736307851121178E-2</v>
      </c>
    </row>
    <row r="4776" spans="1:45" x14ac:dyDescent="0.4">
      <c r="A4776">
        <f t="shared" si="2538"/>
        <v>201905</v>
      </c>
      <c r="B4776" t="s">
        <v>852</v>
      </c>
      <c r="C4776" t="s">
        <v>647</v>
      </c>
      <c r="D4776" t="str">
        <f t="shared" ca="1" si="2562"/>
        <v>I106</v>
      </c>
      <c r="E4776">
        <f t="shared" ca="1" si="2544"/>
        <v>19</v>
      </c>
      <c r="F4776">
        <f t="shared" ca="1" si="2545"/>
        <v>8</v>
      </c>
      <c r="G4776" t="str">
        <f t="shared" ca="1" si="2560"/>
        <v>S11</v>
      </c>
      <c r="H4776" t="str">
        <f t="shared" ca="1" si="2561"/>
        <v>S116</v>
      </c>
      <c r="I4776">
        <f ca="1">VLOOKUP(D4776,PRC!$A$2:$B$21,2,0)*E4776</f>
        <v>380000</v>
      </c>
      <c r="J4776">
        <f t="shared" ca="1" si="2546"/>
        <v>345796</v>
      </c>
      <c r="K4776">
        <f ca="1">VLOOKUP(D4776,PRC!$A$1:$C$21,3,0)*E4776</f>
        <v>201400</v>
      </c>
      <c r="L4776">
        <f t="shared" ca="1" si="2547"/>
        <v>38000</v>
      </c>
      <c r="M4776">
        <f t="shared" ca="1" si="2548"/>
        <v>11000</v>
      </c>
      <c r="N4776">
        <f t="shared" ca="1" si="2549"/>
        <v>65000</v>
      </c>
      <c r="O4776">
        <f t="shared" ca="1" si="2550"/>
        <v>27000</v>
      </c>
      <c r="P4776">
        <f t="shared" ca="1" si="2537"/>
        <v>3396</v>
      </c>
      <c r="Q4776">
        <f ca="1">IF(P4776&gt;0,1,0)</f>
        <v>1</v>
      </c>
      <c r="R4776">
        <f t="shared" ca="1" si="2551"/>
        <v>9</v>
      </c>
      <c r="S4776">
        <f t="shared" ca="1" si="2552"/>
        <v>10</v>
      </c>
      <c r="T4776">
        <f t="shared" ca="1" si="2553"/>
        <v>3</v>
      </c>
      <c r="U4776">
        <f t="shared" ca="1" si="2554"/>
        <v>17</v>
      </c>
      <c r="V4776">
        <f t="shared" ca="1" si="2555"/>
        <v>7</v>
      </c>
      <c r="X4776">
        <f t="shared" si="2557"/>
        <v>4776</v>
      </c>
      <c r="Y4776">
        <f t="shared" si="2558"/>
        <v>4452</v>
      </c>
      <c r="Z4776">
        <f t="shared" si="2559"/>
        <v>4453</v>
      </c>
      <c r="AA4776">
        <f t="shared" si="2556"/>
        <v>4951</v>
      </c>
      <c r="AB4776">
        <f t="shared" si="2539"/>
        <v>500</v>
      </c>
      <c r="AM4776" t="str">
        <f t="shared" si="2540"/>
        <v>201905LP</v>
      </c>
      <c r="AN4776">
        <f t="shared" ca="1" si="2563"/>
        <v>9.0010526315789434</v>
      </c>
      <c r="AO4776">
        <f t="shared" ca="1" si="2564"/>
        <v>10</v>
      </c>
      <c r="AP4776">
        <f t="shared" ca="1" si="2541"/>
        <v>2.8947368421052633</v>
      </c>
      <c r="AQ4776">
        <f t="shared" ca="1" si="2542"/>
        <v>17.105263157894736</v>
      </c>
      <c r="AR4776">
        <f t="shared" ca="1" si="2543"/>
        <v>7.1052631578947363</v>
      </c>
      <c r="AS4776">
        <f ca="1">P4776/J4776</f>
        <v>9.8208192113269088E-3</v>
      </c>
    </row>
    <row r="4777" spans="1:45" x14ac:dyDescent="0.4">
      <c r="A4777">
        <f t="shared" si="2538"/>
        <v>201905</v>
      </c>
      <c r="B4777" t="s">
        <v>853</v>
      </c>
      <c r="C4777" t="s">
        <v>647</v>
      </c>
      <c r="D4777" t="str">
        <f t="shared" ca="1" si="2562"/>
        <v>I120</v>
      </c>
      <c r="E4777">
        <f t="shared" ca="1" si="2544"/>
        <v>27</v>
      </c>
      <c r="F4777">
        <f t="shared" ca="1" si="2545"/>
        <v>6</v>
      </c>
      <c r="G4777" t="str">
        <f t="shared" ca="1" si="2560"/>
        <v>S11</v>
      </c>
      <c r="H4777" t="str">
        <f t="shared" ca="1" si="2561"/>
        <v>S110</v>
      </c>
      <c r="I4777">
        <f ca="1">VLOOKUP(D4777,PRC!$A$2:$B$21,2,0)*E4777</f>
        <v>116100000</v>
      </c>
      <c r="J4777">
        <f t="shared" ca="1" si="2546"/>
        <v>110294996</v>
      </c>
      <c r="K4777">
        <f ca="1">VLOOKUP(D4777,PRC!$A$1:$C$21,3,0)*E4777</f>
        <v>52245000</v>
      </c>
      <c r="L4777">
        <f t="shared" ca="1" si="2547"/>
        <v>12771000</v>
      </c>
      <c r="M4777">
        <f t="shared" ca="1" si="2548"/>
        <v>1161000</v>
      </c>
      <c r="N4777">
        <f t="shared" ca="1" si="2549"/>
        <v>13932000</v>
      </c>
      <c r="O4777">
        <f t="shared" ca="1" si="2550"/>
        <v>11610000</v>
      </c>
      <c r="P4777">
        <f t="shared" ca="1" si="2537"/>
        <v>18575996</v>
      </c>
      <c r="Q4777">
        <f ca="1">IF(P4777&gt;0,1,0)</f>
        <v>1</v>
      </c>
      <c r="R4777">
        <f t="shared" ca="1" si="2551"/>
        <v>5</v>
      </c>
      <c r="S4777">
        <f t="shared" ca="1" si="2552"/>
        <v>11</v>
      </c>
      <c r="T4777">
        <f t="shared" ca="1" si="2553"/>
        <v>1</v>
      </c>
      <c r="U4777">
        <f t="shared" ca="1" si="2554"/>
        <v>12</v>
      </c>
      <c r="V4777">
        <f t="shared" ca="1" si="2555"/>
        <v>10</v>
      </c>
      <c r="X4777">
        <f t="shared" si="2557"/>
        <v>4777</v>
      </c>
      <c r="Y4777">
        <f t="shared" si="2558"/>
        <v>4452</v>
      </c>
      <c r="Z4777">
        <f t="shared" si="2559"/>
        <v>4453</v>
      </c>
      <c r="AA4777">
        <f t="shared" si="2556"/>
        <v>4951</v>
      </c>
      <c r="AB4777">
        <f t="shared" si="2539"/>
        <v>500</v>
      </c>
      <c r="AM4777" t="str">
        <f t="shared" si="2540"/>
        <v>201905LP</v>
      </c>
      <c r="AN4777">
        <f t="shared" ca="1" si="2563"/>
        <v>5.0000034453057669</v>
      </c>
      <c r="AO4777">
        <f t="shared" ca="1" si="2564"/>
        <v>11</v>
      </c>
      <c r="AP4777">
        <f t="shared" ca="1" si="2541"/>
        <v>1</v>
      </c>
      <c r="AQ4777">
        <f t="shared" ca="1" si="2542"/>
        <v>12</v>
      </c>
      <c r="AR4777">
        <f t="shared" ca="1" si="2543"/>
        <v>10</v>
      </c>
      <c r="AS4777">
        <f ca="1">P4777/J4777</f>
        <v>0.16842102247322263</v>
      </c>
    </row>
    <row r="4778" spans="1:45" x14ac:dyDescent="0.4">
      <c r="A4778">
        <f t="shared" si="2538"/>
        <v>201905</v>
      </c>
      <c r="B4778" t="s">
        <v>854</v>
      </c>
      <c r="C4778" t="s">
        <v>647</v>
      </c>
      <c r="D4778" t="str">
        <f t="shared" ca="1" si="2562"/>
        <v>I102</v>
      </c>
      <c r="E4778">
        <f t="shared" ca="1" si="2544"/>
        <v>24</v>
      </c>
      <c r="F4778">
        <f t="shared" ca="1" si="2545"/>
        <v>9</v>
      </c>
      <c r="G4778" t="str">
        <f t="shared" ca="1" si="2560"/>
        <v>S10</v>
      </c>
      <c r="H4778" t="str">
        <f t="shared" ca="1" si="2561"/>
        <v>S106</v>
      </c>
      <c r="I4778">
        <f ca="1">VLOOKUP(D4778,PRC!$A$2:$B$21,2,0)*E4778</f>
        <v>960000</v>
      </c>
      <c r="J4778">
        <f t="shared" ca="1" si="2546"/>
        <v>873596</v>
      </c>
      <c r="K4778">
        <f ca="1">VLOOKUP(D4778,PRC!$A$1:$C$21,3,0)*E4778</f>
        <v>451200</v>
      </c>
      <c r="L4778">
        <f t="shared" ca="1" si="2547"/>
        <v>106000</v>
      </c>
      <c r="M4778">
        <f t="shared" ca="1" si="2548"/>
        <v>19000</v>
      </c>
      <c r="N4778">
        <f t="shared" ca="1" si="2549"/>
        <v>163000</v>
      </c>
      <c r="O4778">
        <f t="shared" ca="1" si="2550"/>
        <v>96000</v>
      </c>
      <c r="P4778">
        <f t="shared" ca="1" si="2537"/>
        <v>38396</v>
      </c>
      <c r="Q4778">
        <f ca="1">IF(P4778&gt;0,1,0)</f>
        <v>1</v>
      </c>
      <c r="R4778">
        <f t="shared" ca="1" si="2551"/>
        <v>9</v>
      </c>
      <c r="S4778">
        <f t="shared" ca="1" si="2552"/>
        <v>11</v>
      </c>
      <c r="T4778">
        <f t="shared" ca="1" si="2553"/>
        <v>2</v>
      </c>
      <c r="U4778">
        <f t="shared" ca="1" si="2554"/>
        <v>17</v>
      </c>
      <c r="V4778">
        <f t="shared" ca="1" si="2555"/>
        <v>10</v>
      </c>
      <c r="X4778">
        <f t="shared" si="2557"/>
        <v>4778</v>
      </c>
      <c r="Y4778">
        <f t="shared" si="2558"/>
        <v>4452</v>
      </c>
      <c r="Z4778">
        <f t="shared" si="2559"/>
        <v>4453</v>
      </c>
      <c r="AA4778">
        <f t="shared" si="2556"/>
        <v>4951</v>
      </c>
      <c r="AB4778">
        <f t="shared" si="2539"/>
        <v>500</v>
      </c>
      <c r="AM4778" t="str">
        <f t="shared" si="2540"/>
        <v>201905LP</v>
      </c>
      <c r="AN4778">
        <f t="shared" ca="1" si="2563"/>
        <v>9.0004166666666663</v>
      </c>
      <c r="AO4778">
        <f t="shared" ca="1" si="2564"/>
        <v>11.041666666666666</v>
      </c>
      <c r="AP4778">
        <f t="shared" ca="1" si="2541"/>
        <v>1.9791666666666665</v>
      </c>
      <c r="AQ4778">
        <f t="shared" ca="1" si="2542"/>
        <v>16.979166666666668</v>
      </c>
      <c r="AR4778">
        <f t="shared" ca="1" si="2543"/>
        <v>10</v>
      </c>
      <c r="AS4778">
        <f ca="1">P4778/J4778</f>
        <v>4.395166644535918E-2</v>
      </c>
    </row>
    <row r="4779" spans="1:45" x14ac:dyDescent="0.4">
      <c r="A4779">
        <f t="shared" si="2538"/>
        <v>201905</v>
      </c>
      <c r="B4779" t="s">
        <v>855</v>
      </c>
      <c r="C4779" t="s">
        <v>647</v>
      </c>
      <c r="D4779" t="str">
        <f t="shared" ca="1" si="2562"/>
        <v>I120</v>
      </c>
      <c r="E4779">
        <f t="shared" ca="1" si="2544"/>
        <v>10</v>
      </c>
      <c r="F4779">
        <f t="shared" ca="1" si="2545"/>
        <v>5</v>
      </c>
      <c r="G4779" t="str">
        <f t="shared" ca="1" si="2560"/>
        <v>S10</v>
      </c>
      <c r="H4779" t="str">
        <f t="shared" ca="1" si="2561"/>
        <v>S107</v>
      </c>
      <c r="I4779">
        <f ca="1">VLOOKUP(D4779,PRC!$A$2:$B$21,2,0)*E4779</f>
        <v>43000000</v>
      </c>
      <c r="J4779">
        <f t="shared" ca="1" si="2546"/>
        <v>39989996</v>
      </c>
      <c r="K4779">
        <f ca="1">VLOOKUP(D4779,PRC!$A$1:$C$21,3,0)*E4779</f>
        <v>19350000</v>
      </c>
      <c r="L4779">
        <f t="shared" ca="1" si="2547"/>
        <v>5160000</v>
      </c>
      <c r="M4779">
        <f t="shared" ca="1" si="2548"/>
        <v>1290000</v>
      </c>
      <c r="N4779">
        <f t="shared" ca="1" si="2549"/>
        <v>6880000</v>
      </c>
      <c r="O4779">
        <f t="shared" ca="1" si="2550"/>
        <v>2150000</v>
      </c>
      <c r="P4779">
        <f t="shared" ca="1" si="2537"/>
        <v>5159996</v>
      </c>
      <c r="Q4779">
        <f ca="1">IF(P4779&gt;0,1,0)</f>
        <v>1</v>
      </c>
      <c r="R4779">
        <f t="shared" ca="1" si="2551"/>
        <v>7</v>
      </c>
      <c r="S4779">
        <f t="shared" ca="1" si="2552"/>
        <v>12</v>
      </c>
      <c r="T4779">
        <f t="shared" ca="1" si="2553"/>
        <v>3</v>
      </c>
      <c r="U4779">
        <f t="shared" ca="1" si="2554"/>
        <v>16</v>
      </c>
      <c r="V4779">
        <f t="shared" ca="1" si="2555"/>
        <v>5</v>
      </c>
      <c r="X4779">
        <f t="shared" si="2557"/>
        <v>4779</v>
      </c>
      <c r="Y4779">
        <f t="shared" si="2558"/>
        <v>4452</v>
      </c>
      <c r="Z4779">
        <f t="shared" si="2559"/>
        <v>4453</v>
      </c>
      <c r="AA4779">
        <f t="shared" si="2556"/>
        <v>4951</v>
      </c>
      <c r="AB4779">
        <f t="shared" si="2539"/>
        <v>500</v>
      </c>
      <c r="AM4779" t="str">
        <f t="shared" si="2540"/>
        <v>201905LP</v>
      </c>
      <c r="AN4779">
        <f t="shared" ca="1" si="2563"/>
        <v>7.0000093023255827</v>
      </c>
      <c r="AO4779">
        <f t="shared" ca="1" si="2564"/>
        <v>12</v>
      </c>
      <c r="AP4779">
        <f t="shared" ca="1" si="2541"/>
        <v>3</v>
      </c>
      <c r="AQ4779">
        <f t="shared" ca="1" si="2542"/>
        <v>16</v>
      </c>
      <c r="AR4779">
        <f t="shared" ca="1" si="2543"/>
        <v>5</v>
      </c>
      <c r="AS4779">
        <f ca="1">P4779/J4779</f>
        <v>0.12903217094595359</v>
      </c>
    </row>
    <row r="4780" spans="1:45" x14ac:dyDescent="0.4">
      <c r="A4780">
        <f t="shared" si="2538"/>
        <v>201905</v>
      </c>
      <c r="B4780" t="s">
        <v>856</v>
      </c>
      <c r="C4780" t="s">
        <v>647</v>
      </c>
      <c r="D4780" t="str">
        <f t="shared" ca="1" si="2562"/>
        <v>I105</v>
      </c>
      <c r="E4780">
        <f t="shared" ca="1" si="2544"/>
        <v>28</v>
      </c>
      <c r="F4780">
        <f t="shared" ca="1" si="2545"/>
        <v>5</v>
      </c>
      <c r="G4780" t="str">
        <f t="shared" ca="1" si="2560"/>
        <v>S10</v>
      </c>
      <c r="H4780" t="str">
        <f t="shared" ca="1" si="2561"/>
        <v>S109</v>
      </c>
      <c r="I4780">
        <f ca="1">VLOOKUP(D4780,PRC!$A$2:$B$21,2,0)*E4780</f>
        <v>2800000</v>
      </c>
      <c r="J4780">
        <f t="shared" ca="1" si="2546"/>
        <v>2659996</v>
      </c>
      <c r="K4780">
        <f ca="1">VLOOKUP(D4780,PRC!$A$1:$C$21,3,0)*E4780</f>
        <v>1652000</v>
      </c>
      <c r="L4780">
        <f t="shared" ca="1" si="2547"/>
        <v>336000</v>
      </c>
      <c r="M4780">
        <f t="shared" ca="1" si="2548"/>
        <v>84000</v>
      </c>
      <c r="N4780">
        <f t="shared" ca="1" si="2549"/>
        <v>392000</v>
      </c>
      <c r="O4780">
        <f t="shared" ca="1" si="2550"/>
        <v>252000</v>
      </c>
      <c r="P4780">
        <f t="shared" ref="P4780:P4843" ca="1" si="2565">J4780-SUM(K4780:O4780)</f>
        <v>-56004</v>
      </c>
      <c r="Q4780">
        <f ca="1">IF(P4780&gt;0,1,0)</f>
        <v>0</v>
      </c>
      <c r="R4780">
        <f t="shared" ca="1" si="2551"/>
        <v>5</v>
      </c>
      <c r="S4780">
        <f t="shared" ca="1" si="2552"/>
        <v>12</v>
      </c>
      <c r="T4780">
        <f t="shared" ca="1" si="2553"/>
        <v>3</v>
      </c>
      <c r="U4780">
        <f t="shared" ca="1" si="2554"/>
        <v>14</v>
      </c>
      <c r="V4780">
        <f t="shared" ca="1" si="2555"/>
        <v>9</v>
      </c>
      <c r="X4780">
        <f t="shared" si="2557"/>
        <v>4780</v>
      </c>
      <c r="Y4780">
        <f t="shared" si="2558"/>
        <v>4452</v>
      </c>
      <c r="Z4780">
        <f t="shared" si="2559"/>
        <v>4453</v>
      </c>
      <c r="AA4780">
        <f t="shared" si="2556"/>
        <v>4951</v>
      </c>
      <c r="AB4780">
        <f t="shared" si="2539"/>
        <v>500</v>
      </c>
      <c r="AM4780" t="str">
        <f t="shared" si="2540"/>
        <v>201905LP</v>
      </c>
      <c r="AN4780">
        <f t="shared" ca="1" si="2563"/>
        <v>5.000142857142853</v>
      </c>
      <c r="AO4780">
        <f t="shared" ca="1" si="2564"/>
        <v>12</v>
      </c>
      <c r="AP4780">
        <f t="shared" ca="1" si="2541"/>
        <v>3</v>
      </c>
      <c r="AQ4780">
        <f t="shared" ca="1" si="2542"/>
        <v>14.000000000000002</v>
      </c>
      <c r="AR4780">
        <f t="shared" ca="1" si="2543"/>
        <v>9</v>
      </c>
      <c r="AS4780">
        <f ca="1">P4780/J4780</f>
        <v>-2.1054166998747365E-2</v>
      </c>
    </row>
    <row r="4781" spans="1:45" x14ac:dyDescent="0.4">
      <c r="A4781">
        <f t="shared" si="2538"/>
        <v>201905</v>
      </c>
      <c r="B4781" t="s">
        <v>857</v>
      </c>
      <c r="C4781" t="s">
        <v>647</v>
      </c>
      <c r="D4781" t="str">
        <f t="shared" ca="1" si="2562"/>
        <v>I108</v>
      </c>
      <c r="E4781">
        <f t="shared" ca="1" si="2544"/>
        <v>20</v>
      </c>
      <c r="F4781">
        <f t="shared" ca="1" si="2545"/>
        <v>8</v>
      </c>
      <c r="G4781" t="str">
        <f t="shared" ca="1" si="2560"/>
        <v>S10</v>
      </c>
      <c r="H4781" t="str">
        <f t="shared" ca="1" si="2561"/>
        <v>S106</v>
      </c>
      <c r="I4781">
        <f ca="1">VLOOKUP(D4781,PRC!$A$2:$B$21,2,0)*E4781</f>
        <v>800000</v>
      </c>
      <c r="J4781">
        <f t="shared" ca="1" si="2546"/>
        <v>759996</v>
      </c>
      <c r="K4781">
        <f ca="1">VLOOKUP(D4781,PRC!$A$1:$C$21,3,0)*E4781</f>
        <v>368000</v>
      </c>
      <c r="L4781">
        <f t="shared" ca="1" si="2547"/>
        <v>80000</v>
      </c>
      <c r="M4781">
        <f t="shared" ca="1" si="2548"/>
        <v>8000</v>
      </c>
      <c r="N4781">
        <f t="shared" ca="1" si="2549"/>
        <v>88000</v>
      </c>
      <c r="O4781">
        <f t="shared" ca="1" si="2550"/>
        <v>48000</v>
      </c>
      <c r="P4781">
        <f t="shared" ca="1" si="2565"/>
        <v>167996</v>
      </c>
      <c r="Q4781">
        <f ca="1">IF(P4781&gt;0,1,0)</f>
        <v>1</v>
      </c>
      <c r="R4781">
        <f t="shared" ca="1" si="2551"/>
        <v>5</v>
      </c>
      <c r="S4781">
        <f t="shared" ca="1" si="2552"/>
        <v>10</v>
      </c>
      <c r="T4781">
        <f t="shared" ca="1" si="2553"/>
        <v>1</v>
      </c>
      <c r="U4781">
        <f t="shared" ca="1" si="2554"/>
        <v>11</v>
      </c>
      <c r="V4781">
        <f t="shared" ca="1" si="2555"/>
        <v>6</v>
      </c>
      <c r="X4781">
        <f t="shared" si="2557"/>
        <v>4781</v>
      </c>
      <c r="Y4781">
        <f t="shared" si="2558"/>
        <v>4452</v>
      </c>
      <c r="Z4781">
        <f t="shared" si="2559"/>
        <v>4453</v>
      </c>
      <c r="AA4781">
        <f t="shared" si="2556"/>
        <v>4951</v>
      </c>
      <c r="AB4781">
        <f t="shared" si="2539"/>
        <v>500</v>
      </c>
      <c r="AM4781" t="str">
        <f t="shared" si="2540"/>
        <v>201905LP</v>
      </c>
      <c r="AN4781">
        <f t="shared" ca="1" si="2563"/>
        <v>5.0004999999999971</v>
      </c>
      <c r="AO4781">
        <f t="shared" ca="1" si="2564"/>
        <v>10</v>
      </c>
      <c r="AP4781">
        <f t="shared" ca="1" si="2541"/>
        <v>1</v>
      </c>
      <c r="AQ4781">
        <f t="shared" ca="1" si="2542"/>
        <v>11</v>
      </c>
      <c r="AR4781">
        <f t="shared" ca="1" si="2543"/>
        <v>6</v>
      </c>
      <c r="AS4781">
        <f ca="1">P4781/J4781</f>
        <v>0.22104853183437809</v>
      </c>
    </row>
    <row r="4782" spans="1:45" x14ac:dyDescent="0.4">
      <c r="A4782">
        <f t="shared" si="2538"/>
        <v>201905</v>
      </c>
      <c r="B4782" t="s">
        <v>858</v>
      </c>
      <c r="C4782" t="s">
        <v>647</v>
      </c>
      <c r="D4782" t="str">
        <f t="shared" ca="1" si="2562"/>
        <v>I116</v>
      </c>
      <c r="E4782">
        <f t="shared" ca="1" si="2544"/>
        <v>15</v>
      </c>
      <c r="F4782">
        <f t="shared" ca="1" si="2545"/>
        <v>10</v>
      </c>
      <c r="G4782" t="str">
        <f t="shared" ca="1" si="2560"/>
        <v>S10</v>
      </c>
      <c r="H4782" t="str">
        <f t="shared" ca="1" si="2561"/>
        <v>S101</v>
      </c>
      <c r="I4782">
        <f ca="1">VLOOKUP(D4782,PRC!$A$2:$B$21,2,0)*E4782</f>
        <v>21900000</v>
      </c>
      <c r="J4782">
        <f t="shared" ca="1" si="2546"/>
        <v>19709996</v>
      </c>
      <c r="K4782">
        <f ca="1">VLOOKUP(D4782,PRC!$A$1:$C$21,3,0)*E4782</f>
        <v>13140000</v>
      </c>
      <c r="L4782">
        <f t="shared" ca="1" si="2547"/>
        <v>2190000</v>
      </c>
      <c r="M4782">
        <f t="shared" ca="1" si="2548"/>
        <v>438000</v>
      </c>
      <c r="N4782">
        <f t="shared" ca="1" si="2549"/>
        <v>3285000</v>
      </c>
      <c r="O4782">
        <f t="shared" ca="1" si="2550"/>
        <v>1971000</v>
      </c>
      <c r="P4782">
        <f t="shared" ca="1" si="2565"/>
        <v>-1314004</v>
      </c>
      <c r="Q4782">
        <f ca="1">IF(P4782&gt;0,1,0)</f>
        <v>0</v>
      </c>
      <c r="R4782">
        <f t="shared" ca="1" si="2551"/>
        <v>10</v>
      </c>
      <c r="S4782">
        <f t="shared" ca="1" si="2552"/>
        <v>10</v>
      </c>
      <c r="T4782">
        <f t="shared" ca="1" si="2553"/>
        <v>2</v>
      </c>
      <c r="U4782">
        <f t="shared" ca="1" si="2554"/>
        <v>15</v>
      </c>
      <c r="V4782">
        <f t="shared" ca="1" si="2555"/>
        <v>9</v>
      </c>
      <c r="X4782">
        <f t="shared" si="2557"/>
        <v>4782</v>
      </c>
      <c r="Y4782">
        <f t="shared" si="2558"/>
        <v>4452</v>
      </c>
      <c r="Z4782">
        <f t="shared" si="2559"/>
        <v>4453</v>
      </c>
      <c r="AA4782">
        <f t="shared" si="2556"/>
        <v>4951</v>
      </c>
      <c r="AB4782">
        <f t="shared" si="2539"/>
        <v>500</v>
      </c>
      <c r="AM4782" t="str">
        <f t="shared" si="2540"/>
        <v>201905LP</v>
      </c>
      <c r="AN4782">
        <f t="shared" ca="1" si="2563"/>
        <v>10.000018264840183</v>
      </c>
      <c r="AO4782">
        <f t="shared" ca="1" si="2564"/>
        <v>10</v>
      </c>
      <c r="AP4782">
        <f t="shared" ca="1" si="2541"/>
        <v>2</v>
      </c>
      <c r="AQ4782">
        <f t="shared" ca="1" si="2542"/>
        <v>15</v>
      </c>
      <c r="AR4782">
        <f t="shared" ca="1" si="2543"/>
        <v>9</v>
      </c>
      <c r="AS4782">
        <f ca="1">P4782/J4782</f>
        <v>-6.6666883138890534E-2</v>
      </c>
    </row>
    <row r="4783" spans="1:45" x14ac:dyDescent="0.4">
      <c r="A4783">
        <f t="shared" si="2538"/>
        <v>201905</v>
      </c>
      <c r="B4783" t="s">
        <v>859</v>
      </c>
      <c r="C4783" t="s">
        <v>647</v>
      </c>
      <c r="D4783" t="str">
        <f t="shared" ca="1" si="2562"/>
        <v>I117</v>
      </c>
      <c r="E4783">
        <f t="shared" ca="1" si="2544"/>
        <v>23</v>
      </c>
      <c r="F4783">
        <f t="shared" ca="1" si="2545"/>
        <v>6</v>
      </c>
      <c r="G4783" t="str">
        <f t="shared" ca="1" si="2560"/>
        <v>S10</v>
      </c>
      <c r="H4783" t="str">
        <f t="shared" ca="1" si="2561"/>
        <v>S105</v>
      </c>
      <c r="I4783">
        <f ca="1">VLOOKUP(D4783,PRC!$A$2:$B$21,2,0)*E4783</f>
        <v>57500000</v>
      </c>
      <c r="J4783">
        <f t="shared" ca="1" si="2546"/>
        <v>54624996</v>
      </c>
      <c r="K4783">
        <f ca="1">VLOOKUP(D4783,PRC!$A$1:$C$21,3,0)*E4783</f>
        <v>26450000</v>
      </c>
      <c r="L4783">
        <f t="shared" ca="1" si="2547"/>
        <v>6900000</v>
      </c>
      <c r="M4783">
        <f t="shared" ca="1" si="2548"/>
        <v>1725000</v>
      </c>
      <c r="N4783">
        <f t="shared" ca="1" si="2549"/>
        <v>6900000</v>
      </c>
      <c r="O4783">
        <f t="shared" ca="1" si="2550"/>
        <v>5750000</v>
      </c>
      <c r="P4783">
        <f t="shared" ca="1" si="2565"/>
        <v>6899996</v>
      </c>
      <c r="Q4783">
        <f ca="1">IF(P4783&gt;0,1,0)</f>
        <v>1</v>
      </c>
      <c r="R4783">
        <f t="shared" ca="1" si="2551"/>
        <v>5</v>
      </c>
      <c r="S4783">
        <f t="shared" ca="1" si="2552"/>
        <v>12</v>
      </c>
      <c r="T4783">
        <f t="shared" ca="1" si="2553"/>
        <v>3</v>
      </c>
      <c r="U4783">
        <f t="shared" ca="1" si="2554"/>
        <v>12</v>
      </c>
      <c r="V4783">
        <f t="shared" ca="1" si="2555"/>
        <v>10</v>
      </c>
      <c r="X4783">
        <f t="shared" si="2557"/>
        <v>4783</v>
      </c>
      <c r="Y4783">
        <f t="shared" si="2558"/>
        <v>4452</v>
      </c>
      <c r="Z4783">
        <f t="shared" si="2559"/>
        <v>4453</v>
      </c>
      <c r="AA4783">
        <f t="shared" si="2556"/>
        <v>4951</v>
      </c>
      <c r="AB4783">
        <f t="shared" si="2539"/>
        <v>500</v>
      </c>
      <c r="AM4783" t="str">
        <f t="shared" si="2540"/>
        <v>201905LP</v>
      </c>
      <c r="AN4783">
        <f t="shared" ca="1" si="2563"/>
        <v>5.0000069565217409</v>
      </c>
      <c r="AO4783">
        <f t="shared" ca="1" si="2564"/>
        <v>12</v>
      </c>
      <c r="AP4783">
        <f t="shared" ca="1" si="2541"/>
        <v>3</v>
      </c>
      <c r="AQ4783">
        <f t="shared" ca="1" si="2542"/>
        <v>12</v>
      </c>
      <c r="AR4783">
        <f t="shared" ca="1" si="2543"/>
        <v>10</v>
      </c>
      <c r="AS4783">
        <f ca="1">P4783/J4783</f>
        <v>0.1263157254968037</v>
      </c>
    </row>
    <row r="4784" spans="1:45" x14ac:dyDescent="0.4">
      <c r="A4784">
        <f t="shared" si="2538"/>
        <v>201905</v>
      </c>
      <c r="B4784" t="s">
        <v>860</v>
      </c>
      <c r="C4784" t="s">
        <v>647</v>
      </c>
      <c r="D4784" t="str">
        <f t="shared" ca="1" si="2562"/>
        <v>I119</v>
      </c>
      <c r="E4784">
        <f t="shared" ca="1" si="2544"/>
        <v>23</v>
      </c>
      <c r="F4784">
        <f t="shared" ca="1" si="2545"/>
        <v>10</v>
      </c>
      <c r="G4784" t="str">
        <f t="shared" ca="1" si="2560"/>
        <v>S10</v>
      </c>
      <c r="H4784" t="str">
        <f t="shared" ca="1" si="2561"/>
        <v>S102</v>
      </c>
      <c r="I4784">
        <f ca="1">VLOOKUP(D4784,PRC!$A$2:$B$21,2,0)*E4784</f>
        <v>2185000</v>
      </c>
      <c r="J4784">
        <f t="shared" ca="1" si="2546"/>
        <v>2053896</v>
      </c>
      <c r="K4784">
        <f ca="1">VLOOKUP(D4784,PRC!$A$1:$C$21,3,0)*E4784</f>
        <v>1048800</v>
      </c>
      <c r="L4784">
        <f t="shared" ca="1" si="2547"/>
        <v>284000</v>
      </c>
      <c r="M4784">
        <f t="shared" ca="1" si="2548"/>
        <v>22000</v>
      </c>
      <c r="N4784">
        <f t="shared" ca="1" si="2549"/>
        <v>306000</v>
      </c>
      <c r="O4784">
        <f t="shared" ca="1" si="2550"/>
        <v>175000</v>
      </c>
      <c r="P4784">
        <f t="shared" ca="1" si="2565"/>
        <v>218096</v>
      </c>
      <c r="Q4784">
        <f ca="1">IF(P4784&gt;0,1,0)</f>
        <v>1</v>
      </c>
      <c r="R4784">
        <f t="shared" ca="1" si="2551"/>
        <v>6</v>
      </c>
      <c r="S4784">
        <f t="shared" ca="1" si="2552"/>
        <v>13</v>
      </c>
      <c r="T4784">
        <f t="shared" ca="1" si="2553"/>
        <v>1</v>
      </c>
      <c r="U4784">
        <f t="shared" ca="1" si="2554"/>
        <v>14</v>
      </c>
      <c r="V4784">
        <f t="shared" ca="1" si="2555"/>
        <v>8</v>
      </c>
      <c r="X4784">
        <f t="shared" si="2557"/>
        <v>4784</v>
      </c>
      <c r="Y4784">
        <f t="shared" si="2558"/>
        <v>4452</v>
      </c>
      <c r="Z4784">
        <f t="shared" si="2559"/>
        <v>4453</v>
      </c>
      <c r="AA4784">
        <f t="shared" si="2556"/>
        <v>4951</v>
      </c>
      <c r="AB4784">
        <f t="shared" si="2539"/>
        <v>500</v>
      </c>
      <c r="AM4784" t="str">
        <f t="shared" si="2540"/>
        <v>201905LP</v>
      </c>
      <c r="AN4784">
        <f t="shared" ca="1" si="2563"/>
        <v>6.0001830663615525</v>
      </c>
      <c r="AO4784">
        <f t="shared" ca="1" si="2564"/>
        <v>12.99771167048055</v>
      </c>
      <c r="AP4784">
        <f t="shared" ca="1" si="2541"/>
        <v>1.0068649885583525</v>
      </c>
      <c r="AQ4784">
        <f t="shared" ca="1" si="2542"/>
        <v>14.0045766590389</v>
      </c>
      <c r="AR4784">
        <f t="shared" ca="1" si="2543"/>
        <v>8.0091533180778036</v>
      </c>
      <c r="AS4784">
        <f ca="1">P4784/J4784</f>
        <v>0.10618648656017637</v>
      </c>
    </row>
    <row r="4785" spans="1:45" x14ac:dyDescent="0.4">
      <c r="A4785">
        <f t="shared" si="2538"/>
        <v>201905</v>
      </c>
      <c r="B4785" t="s">
        <v>861</v>
      </c>
      <c r="C4785" t="s">
        <v>647</v>
      </c>
      <c r="D4785" t="str">
        <f t="shared" ca="1" si="2562"/>
        <v>I105</v>
      </c>
      <c r="E4785">
        <f t="shared" ca="1" si="2544"/>
        <v>11</v>
      </c>
      <c r="F4785">
        <f t="shared" ca="1" si="2545"/>
        <v>8</v>
      </c>
      <c r="G4785" t="str">
        <f t="shared" ca="1" si="2560"/>
        <v>S10</v>
      </c>
      <c r="H4785" t="str">
        <f t="shared" ca="1" si="2561"/>
        <v>S103</v>
      </c>
      <c r="I4785">
        <f ca="1">VLOOKUP(D4785,PRC!$A$2:$B$21,2,0)*E4785</f>
        <v>1100000</v>
      </c>
      <c r="J4785">
        <f t="shared" ca="1" si="2546"/>
        <v>1011996</v>
      </c>
      <c r="K4785">
        <f ca="1">VLOOKUP(D4785,PRC!$A$1:$C$21,3,0)*E4785</f>
        <v>649000</v>
      </c>
      <c r="L4785">
        <f t="shared" ca="1" si="2547"/>
        <v>121000</v>
      </c>
      <c r="M4785">
        <f t="shared" ca="1" si="2548"/>
        <v>11000</v>
      </c>
      <c r="N4785">
        <f t="shared" ca="1" si="2549"/>
        <v>121000</v>
      </c>
      <c r="O4785">
        <f t="shared" ca="1" si="2550"/>
        <v>66000</v>
      </c>
      <c r="P4785">
        <f t="shared" ca="1" si="2565"/>
        <v>43996</v>
      </c>
      <c r="Q4785">
        <f ca="1">IF(P4785&gt;0,1,0)</f>
        <v>1</v>
      </c>
      <c r="R4785">
        <f t="shared" ca="1" si="2551"/>
        <v>8</v>
      </c>
      <c r="S4785">
        <f t="shared" ca="1" si="2552"/>
        <v>11</v>
      </c>
      <c r="T4785">
        <f t="shared" ca="1" si="2553"/>
        <v>1</v>
      </c>
      <c r="U4785">
        <f t="shared" ca="1" si="2554"/>
        <v>11</v>
      </c>
      <c r="V4785">
        <f t="shared" ca="1" si="2555"/>
        <v>6</v>
      </c>
      <c r="X4785">
        <f t="shared" si="2557"/>
        <v>4785</v>
      </c>
      <c r="Y4785">
        <f t="shared" si="2558"/>
        <v>4452</v>
      </c>
      <c r="Z4785">
        <f t="shared" si="2559"/>
        <v>4453</v>
      </c>
      <c r="AA4785">
        <f t="shared" si="2556"/>
        <v>4951</v>
      </c>
      <c r="AB4785">
        <f t="shared" si="2539"/>
        <v>500</v>
      </c>
      <c r="AM4785" t="str">
        <f t="shared" si="2540"/>
        <v>201905LP</v>
      </c>
      <c r="AN4785">
        <f t="shared" ca="1" si="2563"/>
        <v>8.0003636363636392</v>
      </c>
      <c r="AO4785">
        <f t="shared" ca="1" si="2564"/>
        <v>11</v>
      </c>
      <c r="AP4785">
        <f t="shared" ca="1" si="2541"/>
        <v>1</v>
      </c>
      <c r="AQ4785">
        <f t="shared" ca="1" si="2542"/>
        <v>11</v>
      </c>
      <c r="AR4785">
        <f t="shared" ca="1" si="2543"/>
        <v>6</v>
      </c>
      <c r="AS4785">
        <f ca="1">P4785/J4785</f>
        <v>4.3474480136285125E-2</v>
      </c>
    </row>
    <row r="4786" spans="1:45" x14ac:dyDescent="0.4">
      <c r="A4786">
        <f t="shared" si="2538"/>
        <v>201905</v>
      </c>
      <c r="B4786" t="s">
        <v>862</v>
      </c>
      <c r="C4786" t="s">
        <v>647</v>
      </c>
      <c r="D4786" t="str">
        <f t="shared" ca="1" si="2562"/>
        <v>I117</v>
      </c>
      <c r="E4786">
        <f t="shared" ca="1" si="2544"/>
        <v>26</v>
      </c>
      <c r="F4786">
        <f t="shared" ca="1" si="2545"/>
        <v>7</v>
      </c>
      <c r="G4786" t="str">
        <f t="shared" ca="1" si="2560"/>
        <v>S10</v>
      </c>
      <c r="H4786" t="str">
        <f t="shared" ca="1" si="2561"/>
        <v>S101</v>
      </c>
      <c r="I4786">
        <f ca="1">VLOOKUP(D4786,PRC!$A$2:$B$21,2,0)*E4786</f>
        <v>65000000</v>
      </c>
      <c r="J4786">
        <f t="shared" ca="1" si="2546"/>
        <v>59799996</v>
      </c>
      <c r="K4786">
        <f ca="1">VLOOKUP(D4786,PRC!$A$1:$C$21,3,0)*E4786</f>
        <v>29900000</v>
      </c>
      <c r="L4786">
        <f t="shared" ca="1" si="2547"/>
        <v>7150000</v>
      </c>
      <c r="M4786">
        <f t="shared" ca="1" si="2548"/>
        <v>1950000</v>
      </c>
      <c r="N4786">
        <f t="shared" ca="1" si="2549"/>
        <v>7150000</v>
      </c>
      <c r="O4786">
        <f t="shared" ca="1" si="2550"/>
        <v>3900000</v>
      </c>
      <c r="P4786">
        <f t="shared" ca="1" si="2565"/>
        <v>9749996</v>
      </c>
      <c r="Q4786">
        <f ca="1">IF(P4786&gt;0,1,0)</f>
        <v>1</v>
      </c>
      <c r="R4786">
        <f t="shared" ca="1" si="2551"/>
        <v>8</v>
      </c>
      <c r="S4786">
        <f t="shared" ca="1" si="2552"/>
        <v>11</v>
      </c>
      <c r="T4786">
        <f t="shared" ca="1" si="2553"/>
        <v>3</v>
      </c>
      <c r="U4786">
        <f t="shared" ca="1" si="2554"/>
        <v>11</v>
      </c>
      <c r="V4786">
        <f t="shared" ca="1" si="2555"/>
        <v>6</v>
      </c>
      <c r="X4786">
        <f t="shared" si="2557"/>
        <v>4786</v>
      </c>
      <c r="Y4786">
        <f t="shared" si="2558"/>
        <v>4452</v>
      </c>
      <c r="Z4786">
        <f t="shared" si="2559"/>
        <v>4453</v>
      </c>
      <c r="AA4786">
        <f t="shared" si="2556"/>
        <v>4951</v>
      </c>
      <c r="AB4786">
        <f t="shared" si="2539"/>
        <v>500</v>
      </c>
      <c r="AM4786" t="str">
        <f t="shared" si="2540"/>
        <v>201905LP</v>
      </c>
      <c r="AN4786">
        <f t="shared" ca="1" si="2563"/>
        <v>8.0000061538461509</v>
      </c>
      <c r="AO4786">
        <f t="shared" ca="1" si="2564"/>
        <v>11</v>
      </c>
      <c r="AP4786">
        <f t="shared" ca="1" si="2541"/>
        <v>3</v>
      </c>
      <c r="AQ4786">
        <f t="shared" ca="1" si="2542"/>
        <v>11</v>
      </c>
      <c r="AR4786">
        <f t="shared" ca="1" si="2543"/>
        <v>6</v>
      </c>
      <c r="AS4786">
        <f ca="1">P4786/J4786</f>
        <v>0.16304342227715199</v>
      </c>
    </row>
    <row r="4787" spans="1:45" x14ac:dyDescent="0.4">
      <c r="A4787">
        <f t="shared" si="2538"/>
        <v>201905</v>
      </c>
      <c r="B4787" t="s">
        <v>863</v>
      </c>
      <c r="C4787" t="s">
        <v>647</v>
      </c>
      <c r="D4787" t="str">
        <f t="shared" ca="1" si="2562"/>
        <v>I110</v>
      </c>
      <c r="E4787">
        <f t="shared" ca="1" si="2544"/>
        <v>26</v>
      </c>
      <c r="F4787">
        <f t="shared" ca="1" si="2545"/>
        <v>9</v>
      </c>
      <c r="G4787" t="str">
        <f t="shared" ca="1" si="2560"/>
        <v>S10</v>
      </c>
      <c r="H4787" t="str">
        <f t="shared" ca="1" si="2561"/>
        <v>S103</v>
      </c>
      <c r="I4787">
        <f ca="1">VLOOKUP(D4787,PRC!$A$2:$B$21,2,0)*E4787</f>
        <v>7800000</v>
      </c>
      <c r="J4787">
        <f t="shared" ca="1" si="2546"/>
        <v>7019996</v>
      </c>
      <c r="K4787">
        <f ca="1">VLOOKUP(D4787,PRC!$A$1:$C$21,3,0)*E4787</f>
        <v>3588000</v>
      </c>
      <c r="L4787">
        <f t="shared" ca="1" si="2547"/>
        <v>1170000</v>
      </c>
      <c r="M4787">
        <f t="shared" ca="1" si="2548"/>
        <v>234000</v>
      </c>
      <c r="N4787">
        <f t="shared" ca="1" si="2549"/>
        <v>1560000</v>
      </c>
      <c r="O4787">
        <f t="shared" ca="1" si="2550"/>
        <v>468000</v>
      </c>
      <c r="P4787">
        <f t="shared" ca="1" si="2565"/>
        <v>-4</v>
      </c>
      <c r="Q4787">
        <f ca="1">IF(P4787&gt;0,1,0)</f>
        <v>0</v>
      </c>
      <c r="R4787">
        <f t="shared" ca="1" si="2551"/>
        <v>10</v>
      </c>
      <c r="S4787">
        <f t="shared" ca="1" si="2552"/>
        <v>15</v>
      </c>
      <c r="T4787">
        <f t="shared" ca="1" si="2553"/>
        <v>3</v>
      </c>
      <c r="U4787">
        <f t="shared" ca="1" si="2554"/>
        <v>20</v>
      </c>
      <c r="V4787">
        <f t="shared" ca="1" si="2555"/>
        <v>6</v>
      </c>
      <c r="X4787">
        <f t="shared" si="2557"/>
        <v>4787</v>
      </c>
      <c r="Y4787">
        <f t="shared" si="2558"/>
        <v>4452</v>
      </c>
      <c r="Z4787">
        <f t="shared" si="2559"/>
        <v>4453</v>
      </c>
      <c r="AA4787">
        <f t="shared" si="2556"/>
        <v>4951</v>
      </c>
      <c r="AB4787">
        <f t="shared" si="2539"/>
        <v>500</v>
      </c>
      <c r="AM4787" t="str">
        <f t="shared" si="2540"/>
        <v>201905LP</v>
      </c>
      <c r="AN4787">
        <f t="shared" ca="1" si="2563"/>
        <v>10.000051282051281</v>
      </c>
      <c r="AO4787">
        <f t="shared" ca="1" si="2564"/>
        <v>15</v>
      </c>
      <c r="AP4787">
        <f t="shared" ca="1" si="2541"/>
        <v>3</v>
      </c>
      <c r="AQ4787">
        <f t="shared" ca="1" si="2542"/>
        <v>20</v>
      </c>
      <c r="AR4787">
        <f t="shared" ca="1" si="2543"/>
        <v>6</v>
      </c>
      <c r="AS4787">
        <f ca="1">P4787/J4787</f>
        <v>-5.6980089447344419E-7</v>
      </c>
    </row>
    <row r="4788" spans="1:45" x14ac:dyDescent="0.4">
      <c r="A4788">
        <f t="shared" si="2538"/>
        <v>201905</v>
      </c>
      <c r="B4788" t="s">
        <v>864</v>
      </c>
      <c r="C4788" t="s">
        <v>647</v>
      </c>
      <c r="D4788" t="str">
        <f t="shared" ca="1" si="2562"/>
        <v>I101</v>
      </c>
      <c r="E4788">
        <f t="shared" ca="1" si="2544"/>
        <v>26</v>
      </c>
      <c r="F4788">
        <f t="shared" ca="1" si="2545"/>
        <v>10</v>
      </c>
      <c r="G4788" t="str">
        <f t="shared" ca="1" si="2560"/>
        <v>S12</v>
      </c>
      <c r="H4788" t="str">
        <f t="shared" ca="1" si="2561"/>
        <v>S120</v>
      </c>
      <c r="I4788">
        <f ca="1">VLOOKUP(D4788,PRC!$A$2:$B$21,2,0)*E4788</f>
        <v>780000</v>
      </c>
      <c r="J4788">
        <f t="shared" ca="1" si="2546"/>
        <v>709796</v>
      </c>
      <c r="K4788">
        <f ca="1">VLOOKUP(D4788,PRC!$A$1:$C$21,3,0)*E4788</f>
        <v>405600</v>
      </c>
      <c r="L4788">
        <f t="shared" ca="1" si="2547"/>
        <v>78000</v>
      </c>
      <c r="M4788">
        <f t="shared" ca="1" si="2548"/>
        <v>23000</v>
      </c>
      <c r="N4788">
        <f t="shared" ca="1" si="2549"/>
        <v>109000</v>
      </c>
      <c r="O4788">
        <f t="shared" ca="1" si="2550"/>
        <v>78000</v>
      </c>
      <c r="P4788">
        <f t="shared" ca="1" si="2565"/>
        <v>16196</v>
      </c>
      <c r="Q4788">
        <f ca="1">IF(P4788&gt;0,1,0)</f>
        <v>1</v>
      </c>
      <c r="R4788">
        <f t="shared" ca="1" si="2551"/>
        <v>9</v>
      </c>
      <c r="S4788">
        <f t="shared" ca="1" si="2552"/>
        <v>10</v>
      </c>
      <c r="T4788">
        <f t="shared" ca="1" si="2553"/>
        <v>3</v>
      </c>
      <c r="U4788">
        <f t="shared" ca="1" si="2554"/>
        <v>14</v>
      </c>
      <c r="V4788">
        <f t="shared" ca="1" si="2555"/>
        <v>10</v>
      </c>
      <c r="X4788">
        <f t="shared" si="2557"/>
        <v>4788</v>
      </c>
      <c r="Y4788">
        <f t="shared" si="2558"/>
        <v>4452</v>
      </c>
      <c r="Z4788">
        <f t="shared" si="2559"/>
        <v>4453</v>
      </c>
      <c r="AA4788">
        <f t="shared" si="2556"/>
        <v>4951</v>
      </c>
      <c r="AB4788">
        <f t="shared" si="2539"/>
        <v>500</v>
      </c>
      <c r="AM4788" t="str">
        <f t="shared" si="2540"/>
        <v>201905LP</v>
      </c>
      <c r="AN4788">
        <f t="shared" ca="1" si="2563"/>
        <v>9.0005128205128173</v>
      </c>
      <c r="AO4788">
        <f t="shared" ca="1" si="2564"/>
        <v>10</v>
      </c>
      <c r="AP4788">
        <f t="shared" ca="1" si="2541"/>
        <v>2.9487179487179485</v>
      </c>
      <c r="AQ4788">
        <f t="shared" ca="1" si="2542"/>
        <v>13.974358974358974</v>
      </c>
      <c r="AR4788">
        <f t="shared" ca="1" si="2543"/>
        <v>10</v>
      </c>
      <c r="AS4788">
        <f ca="1">P4788/J4788</f>
        <v>2.2817823712728728E-2</v>
      </c>
    </row>
    <row r="4789" spans="1:45" x14ac:dyDescent="0.4">
      <c r="A4789">
        <f t="shared" si="2538"/>
        <v>201905</v>
      </c>
      <c r="B4789" t="s">
        <v>865</v>
      </c>
      <c r="C4789" t="s">
        <v>647</v>
      </c>
      <c r="D4789" t="str">
        <f t="shared" ca="1" si="2562"/>
        <v>I110</v>
      </c>
      <c r="E4789">
        <f t="shared" ca="1" si="2544"/>
        <v>10</v>
      </c>
      <c r="F4789">
        <f t="shared" ca="1" si="2545"/>
        <v>9</v>
      </c>
      <c r="G4789" t="str">
        <f t="shared" ca="1" si="2560"/>
        <v>S11</v>
      </c>
      <c r="H4789" t="str">
        <f t="shared" ca="1" si="2561"/>
        <v>S119</v>
      </c>
      <c r="I4789">
        <f ca="1">VLOOKUP(D4789,PRC!$A$2:$B$21,2,0)*E4789</f>
        <v>3000000</v>
      </c>
      <c r="J4789">
        <f t="shared" ca="1" si="2546"/>
        <v>2789996</v>
      </c>
      <c r="K4789">
        <f ca="1">VLOOKUP(D4789,PRC!$A$1:$C$21,3,0)*E4789</f>
        <v>1380000</v>
      </c>
      <c r="L4789">
        <f t="shared" ca="1" si="2547"/>
        <v>300000</v>
      </c>
      <c r="M4789">
        <f t="shared" ca="1" si="2548"/>
        <v>30000</v>
      </c>
      <c r="N4789">
        <f t="shared" ca="1" si="2549"/>
        <v>480000</v>
      </c>
      <c r="O4789">
        <f t="shared" ca="1" si="2550"/>
        <v>210000</v>
      </c>
      <c r="P4789">
        <f t="shared" ca="1" si="2565"/>
        <v>389996</v>
      </c>
      <c r="Q4789">
        <f ca="1">IF(P4789&gt;0,1,0)</f>
        <v>1</v>
      </c>
      <c r="R4789">
        <f t="shared" ca="1" si="2551"/>
        <v>7</v>
      </c>
      <c r="S4789">
        <f t="shared" ca="1" si="2552"/>
        <v>10</v>
      </c>
      <c r="T4789">
        <f t="shared" ca="1" si="2553"/>
        <v>1</v>
      </c>
      <c r="U4789">
        <f t="shared" ca="1" si="2554"/>
        <v>16</v>
      </c>
      <c r="V4789">
        <f t="shared" ca="1" si="2555"/>
        <v>7</v>
      </c>
      <c r="X4789">
        <f t="shared" si="2557"/>
        <v>4789</v>
      </c>
      <c r="Y4789">
        <f t="shared" si="2558"/>
        <v>4452</v>
      </c>
      <c r="Z4789">
        <f t="shared" si="2559"/>
        <v>4453</v>
      </c>
      <c r="AA4789">
        <f t="shared" si="2556"/>
        <v>4951</v>
      </c>
      <c r="AB4789">
        <f t="shared" si="2539"/>
        <v>500</v>
      </c>
      <c r="AM4789" t="str">
        <f t="shared" si="2540"/>
        <v>201905LP</v>
      </c>
      <c r="AN4789">
        <f t="shared" ca="1" si="2563"/>
        <v>7.000133333333336</v>
      </c>
      <c r="AO4789">
        <f t="shared" ca="1" si="2564"/>
        <v>10</v>
      </c>
      <c r="AP4789">
        <f t="shared" ca="1" si="2541"/>
        <v>1</v>
      </c>
      <c r="AQ4789">
        <f t="shared" ca="1" si="2542"/>
        <v>16</v>
      </c>
      <c r="AR4789">
        <f t="shared" ca="1" si="2543"/>
        <v>7.0000000000000009</v>
      </c>
      <c r="AS4789">
        <f ca="1">P4789/J4789</f>
        <v>0.13978371295155978</v>
      </c>
    </row>
    <row r="4790" spans="1:45" x14ac:dyDescent="0.4">
      <c r="A4790">
        <f t="shared" si="2538"/>
        <v>201905</v>
      </c>
      <c r="B4790" t="s">
        <v>866</v>
      </c>
      <c r="C4790" t="s">
        <v>647</v>
      </c>
      <c r="D4790" t="str">
        <f t="shared" ca="1" si="2562"/>
        <v>I109</v>
      </c>
      <c r="E4790">
        <f t="shared" ca="1" si="2544"/>
        <v>18</v>
      </c>
      <c r="F4790">
        <f t="shared" ca="1" si="2545"/>
        <v>5</v>
      </c>
      <c r="G4790" t="str">
        <f t="shared" ca="1" si="2560"/>
        <v>S11</v>
      </c>
      <c r="H4790" t="str">
        <f t="shared" ca="1" si="2561"/>
        <v>S118</v>
      </c>
      <c r="I4790">
        <f ca="1">VLOOKUP(D4790,PRC!$A$2:$B$21,2,0)*E4790</f>
        <v>9000000</v>
      </c>
      <c r="J4790">
        <f t="shared" ca="1" si="2546"/>
        <v>8279996</v>
      </c>
      <c r="K4790">
        <f ca="1">VLOOKUP(D4790,PRC!$A$1:$C$21,3,0)*E4790</f>
        <v>3600000</v>
      </c>
      <c r="L4790">
        <f t="shared" ca="1" si="2547"/>
        <v>990000</v>
      </c>
      <c r="M4790">
        <f t="shared" ca="1" si="2548"/>
        <v>270000</v>
      </c>
      <c r="N4790">
        <f t="shared" ca="1" si="2549"/>
        <v>1710000</v>
      </c>
      <c r="O4790">
        <f t="shared" ca="1" si="2550"/>
        <v>900000</v>
      </c>
      <c r="P4790">
        <f t="shared" ca="1" si="2565"/>
        <v>809996</v>
      </c>
      <c r="Q4790">
        <f ca="1">IF(P4790&gt;0,1,0)</f>
        <v>1</v>
      </c>
      <c r="R4790">
        <f t="shared" ca="1" si="2551"/>
        <v>8</v>
      </c>
      <c r="S4790">
        <f t="shared" ca="1" si="2552"/>
        <v>11</v>
      </c>
      <c r="T4790">
        <f t="shared" ca="1" si="2553"/>
        <v>3</v>
      </c>
      <c r="U4790">
        <f t="shared" ca="1" si="2554"/>
        <v>19</v>
      </c>
      <c r="V4790">
        <f t="shared" ca="1" si="2555"/>
        <v>10</v>
      </c>
      <c r="X4790">
        <f t="shared" si="2557"/>
        <v>4790</v>
      </c>
      <c r="Y4790">
        <f t="shared" si="2558"/>
        <v>4452</v>
      </c>
      <c r="Z4790">
        <f t="shared" si="2559"/>
        <v>4453</v>
      </c>
      <c r="AA4790">
        <f t="shared" si="2556"/>
        <v>4951</v>
      </c>
      <c r="AB4790">
        <f t="shared" si="2539"/>
        <v>500</v>
      </c>
      <c r="AM4790" t="str">
        <f t="shared" si="2540"/>
        <v>201905LP</v>
      </c>
      <c r="AN4790">
        <f t="shared" ca="1" si="2563"/>
        <v>8.000044444444443</v>
      </c>
      <c r="AO4790">
        <f t="shared" ca="1" si="2564"/>
        <v>11</v>
      </c>
      <c r="AP4790">
        <f t="shared" ca="1" si="2541"/>
        <v>3</v>
      </c>
      <c r="AQ4790">
        <f t="shared" ca="1" si="2542"/>
        <v>19</v>
      </c>
      <c r="AR4790">
        <f t="shared" ca="1" si="2543"/>
        <v>10</v>
      </c>
      <c r="AS4790">
        <f ca="1">P4790/J4790</f>
        <v>9.7825651123502957E-2</v>
      </c>
    </row>
    <row r="4791" spans="1:45" x14ac:dyDescent="0.4">
      <c r="A4791">
        <f t="shared" si="2538"/>
        <v>201905</v>
      </c>
      <c r="B4791" t="s">
        <v>867</v>
      </c>
      <c r="C4791" t="s">
        <v>647</v>
      </c>
      <c r="D4791" t="str">
        <f t="shared" ca="1" si="2562"/>
        <v>I119</v>
      </c>
      <c r="E4791">
        <f t="shared" ca="1" si="2544"/>
        <v>28</v>
      </c>
      <c r="F4791">
        <f t="shared" ca="1" si="2545"/>
        <v>5</v>
      </c>
      <c r="G4791" t="str">
        <f t="shared" ca="1" si="2560"/>
        <v>S11</v>
      </c>
      <c r="H4791" t="str">
        <f t="shared" ca="1" si="2561"/>
        <v>S111</v>
      </c>
      <c r="I4791">
        <f ca="1">VLOOKUP(D4791,PRC!$A$2:$B$21,2,0)*E4791</f>
        <v>2660000</v>
      </c>
      <c r="J4791">
        <f t="shared" ca="1" si="2546"/>
        <v>2473796</v>
      </c>
      <c r="K4791">
        <f ca="1">VLOOKUP(D4791,PRC!$A$1:$C$21,3,0)*E4791</f>
        <v>1276800</v>
      </c>
      <c r="L4791">
        <f t="shared" ca="1" si="2547"/>
        <v>293000</v>
      </c>
      <c r="M4791">
        <f t="shared" ca="1" si="2548"/>
        <v>27000</v>
      </c>
      <c r="N4791">
        <f t="shared" ca="1" si="2549"/>
        <v>293000</v>
      </c>
      <c r="O4791">
        <f t="shared" ca="1" si="2550"/>
        <v>186000</v>
      </c>
      <c r="P4791">
        <f t="shared" ca="1" si="2565"/>
        <v>397996</v>
      </c>
      <c r="Q4791">
        <f ca="1">IF(P4791&gt;0,1,0)</f>
        <v>1</v>
      </c>
      <c r="R4791">
        <f t="shared" ca="1" si="2551"/>
        <v>7</v>
      </c>
      <c r="S4791">
        <f t="shared" ca="1" si="2552"/>
        <v>11</v>
      </c>
      <c r="T4791">
        <f t="shared" ca="1" si="2553"/>
        <v>1</v>
      </c>
      <c r="U4791">
        <f t="shared" ca="1" si="2554"/>
        <v>11</v>
      </c>
      <c r="V4791">
        <f t="shared" ca="1" si="2555"/>
        <v>7</v>
      </c>
      <c r="X4791">
        <f t="shared" si="2557"/>
        <v>4791</v>
      </c>
      <c r="Y4791">
        <f t="shared" si="2558"/>
        <v>4452</v>
      </c>
      <c r="Z4791">
        <f t="shared" si="2559"/>
        <v>4453</v>
      </c>
      <c r="AA4791">
        <f t="shared" si="2556"/>
        <v>4951</v>
      </c>
      <c r="AB4791">
        <f t="shared" si="2539"/>
        <v>500</v>
      </c>
      <c r="AM4791" t="str">
        <f t="shared" si="2540"/>
        <v>201905LP</v>
      </c>
      <c r="AN4791">
        <f t="shared" ca="1" si="2563"/>
        <v>7.0001503759398513</v>
      </c>
      <c r="AO4791">
        <f t="shared" ca="1" si="2564"/>
        <v>11.015037593984962</v>
      </c>
      <c r="AP4791">
        <f t="shared" ca="1" si="2541"/>
        <v>1.0150375939849625</v>
      </c>
      <c r="AQ4791">
        <f t="shared" ca="1" si="2542"/>
        <v>11.015037593984962</v>
      </c>
      <c r="AR4791">
        <f t="shared" ca="1" si="2543"/>
        <v>6.9924812030075181</v>
      </c>
      <c r="AS4791">
        <f ca="1">P4791/J4791</f>
        <v>0.1608847293794638</v>
      </c>
    </row>
    <row r="4792" spans="1:45" x14ac:dyDescent="0.4">
      <c r="A4792">
        <f t="shared" si="2538"/>
        <v>201905</v>
      </c>
      <c r="B4792" t="s">
        <v>868</v>
      </c>
      <c r="C4792" t="s">
        <v>647</v>
      </c>
      <c r="D4792" t="str">
        <f t="shared" ca="1" si="2562"/>
        <v>I102</v>
      </c>
      <c r="E4792">
        <f t="shared" ca="1" si="2544"/>
        <v>30</v>
      </c>
      <c r="F4792">
        <f t="shared" ca="1" si="2545"/>
        <v>6</v>
      </c>
      <c r="G4792" t="str">
        <f t="shared" ca="1" si="2560"/>
        <v>S11</v>
      </c>
      <c r="H4792" t="str">
        <f t="shared" ca="1" si="2561"/>
        <v>S111</v>
      </c>
      <c r="I4792">
        <f ca="1">VLOOKUP(D4792,PRC!$A$2:$B$21,2,0)*E4792</f>
        <v>1200000</v>
      </c>
      <c r="J4792">
        <f t="shared" ca="1" si="2546"/>
        <v>1079996</v>
      </c>
      <c r="K4792">
        <f ca="1">VLOOKUP(D4792,PRC!$A$1:$C$21,3,0)*E4792</f>
        <v>564000</v>
      </c>
      <c r="L4792">
        <f t="shared" ca="1" si="2547"/>
        <v>156000</v>
      </c>
      <c r="M4792">
        <f t="shared" ca="1" si="2548"/>
        <v>36000</v>
      </c>
      <c r="N4792">
        <f t="shared" ca="1" si="2549"/>
        <v>168000</v>
      </c>
      <c r="O4792">
        <f t="shared" ca="1" si="2550"/>
        <v>84000</v>
      </c>
      <c r="P4792">
        <f t="shared" ca="1" si="2565"/>
        <v>71996</v>
      </c>
      <c r="Q4792">
        <f ca="1">IF(P4792&gt;0,1,0)</f>
        <v>1</v>
      </c>
      <c r="R4792">
        <f t="shared" ca="1" si="2551"/>
        <v>10</v>
      </c>
      <c r="S4792">
        <f t="shared" ca="1" si="2552"/>
        <v>13</v>
      </c>
      <c r="T4792">
        <f t="shared" ca="1" si="2553"/>
        <v>3</v>
      </c>
      <c r="U4792">
        <f t="shared" ca="1" si="2554"/>
        <v>14</v>
      </c>
      <c r="V4792">
        <f t="shared" ca="1" si="2555"/>
        <v>7</v>
      </c>
      <c r="X4792">
        <f t="shared" si="2557"/>
        <v>4792</v>
      </c>
      <c r="Y4792">
        <f t="shared" si="2558"/>
        <v>4452</v>
      </c>
      <c r="Z4792">
        <f t="shared" si="2559"/>
        <v>4453</v>
      </c>
      <c r="AA4792">
        <f t="shared" si="2556"/>
        <v>4951</v>
      </c>
      <c r="AB4792">
        <f t="shared" si="2539"/>
        <v>500</v>
      </c>
      <c r="AM4792" t="str">
        <f t="shared" si="2540"/>
        <v>201905LP</v>
      </c>
      <c r="AN4792">
        <f t="shared" ca="1" si="2563"/>
        <v>10.000333333333334</v>
      </c>
      <c r="AO4792">
        <f t="shared" ca="1" si="2564"/>
        <v>13</v>
      </c>
      <c r="AP4792">
        <f t="shared" ca="1" si="2541"/>
        <v>3</v>
      </c>
      <c r="AQ4792">
        <f t="shared" ca="1" si="2542"/>
        <v>14.000000000000002</v>
      </c>
      <c r="AR4792">
        <f t="shared" ca="1" si="2543"/>
        <v>7.0000000000000009</v>
      </c>
      <c r="AS4792">
        <f ca="1">P4792/J4792</f>
        <v>6.6663209863740233E-2</v>
      </c>
    </row>
    <row r="4793" spans="1:45" x14ac:dyDescent="0.4">
      <c r="A4793">
        <f t="shared" si="2538"/>
        <v>201905</v>
      </c>
      <c r="B4793" t="s">
        <v>869</v>
      </c>
      <c r="C4793" t="s">
        <v>647</v>
      </c>
      <c r="D4793" t="str">
        <f t="shared" ca="1" si="2562"/>
        <v>I119</v>
      </c>
      <c r="E4793">
        <f t="shared" ca="1" si="2544"/>
        <v>24</v>
      </c>
      <c r="F4793">
        <f t="shared" ca="1" si="2545"/>
        <v>10</v>
      </c>
      <c r="G4793" t="str">
        <f t="shared" ca="1" si="2560"/>
        <v>S11</v>
      </c>
      <c r="H4793" t="str">
        <f t="shared" ca="1" si="2561"/>
        <v>S110</v>
      </c>
      <c r="I4793">
        <f ca="1">VLOOKUP(D4793,PRC!$A$2:$B$21,2,0)*E4793</f>
        <v>2280000</v>
      </c>
      <c r="J4793">
        <f t="shared" ca="1" si="2546"/>
        <v>2120396</v>
      </c>
      <c r="K4793">
        <f ca="1">VLOOKUP(D4793,PRC!$A$1:$C$21,3,0)*E4793</f>
        <v>1094400</v>
      </c>
      <c r="L4793">
        <f t="shared" ca="1" si="2547"/>
        <v>342000</v>
      </c>
      <c r="M4793">
        <f t="shared" ca="1" si="2548"/>
        <v>68000</v>
      </c>
      <c r="N4793">
        <f t="shared" ca="1" si="2549"/>
        <v>228000</v>
      </c>
      <c r="O4793">
        <f t="shared" ca="1" si="2550"/>
        <v>205000</v>
      </c>
      <c r="P4793">
        <f t="shared" ca="1" si="2565"/>
        <v>182996</v>
      </c>
      <c r="Q4793">
        <f ca="1">IF(P4793&gt;0,1,0)</f>
        <v>1</v>
      </c>
      <c r="R4793">
        <f t="shared" ca="1" si="2551"/>
        <v>7</v>
      </c>
      <c r="S4793">
        <f t="shared" ca="1" si="2552"/>
        <v>15</v>
      </c>
      <c r="T4793">
        <f t="shared" ca="1" si="2553"/>
        <v>3</v>
      </c>
      <c r="U4793">
        <f t="shared" ca="1" si="2554"/>
        <v>10</v>
      </c>
      <c r="V4793">
        <f t="shared" ca="1" si="2555"/>
        <v>9</v>
      </c>
      <c r="X4793">
        <f t="shared" si="2557"/>
        <v>4793</v>
      </c>
      <c r="Y4793">
        <f t="shared" si="2558"/>
        <v>4452</v>
      </c>
      <c r="Z4793">
        <f t="shared" si="2559"/>
        <v>4453</v>
      </c>
      <c r="AA4793">
        <f t="shared" si="2556"/>
        <v>4951</v>
      </c>
      <c r="AB4793">
        <f t="shared" si="2539"/>
        <v>500</v>
      </c>
      <c r="AM4793" t="str">
        <f t="shared" si="2540"/>
        <v>201905LP</v>
      </c>
      <c r="AN4793">
        <f t="shared" ca="1" si="2563"/>
        <v>7.0001754385964894</v>
      </c>
      <c r="AO4793">
        <f t="shared" ca="1" si="2564"/>
        <v>15</v>
      </c>
      <c r="AP4793">
        <f t="shared" ca="1" si="2541"/>
        <v>2.9824561403508771</v>
      </c>
      <c r="AQ4793">
        <f t="shared" ca="1" si="2542"/>
        <v>10</v>
      </c>
      <c r="AR4793">
        <f t="shared" ca="1" si="2543"/>
        <v>8.9912280701754383</v>
      </c>
      <c r="AS4793">
        <f ca="1">P4793/J4793</f>
        <v>8.6302747222688589E-2</v>
      </c>
    </row>
    <row r="4794" spans="1:45" x14ac:dyDescent="0.4">
      <c r="A4794">
        <f t="shared" si="2538"/>
        <v>201905</v>
      </c>
      <c r="B4794" t="s">
        <v>870</v>
      </c>
      <c r="C4794" t="s">
        <v>647</v>
      </c>
      <c r="D4794" t="str">
        <f t="shared" ca="1" si="2562"/>
        <v>I111</v>
      </c>
      <c r="E4794">
        <f t="shared" ca="1" si="2544"/>
        <v>17</v>
      </c>
      <c r="F4794">
        <f t="shared" ca="1" si="2545"/>
        <v>9</v>
      </c>
      <c r="G4794" t="str">
        <f t="shared" ca="1" si="2560"/>
        <v>S11</v>
      </c>
      <c r="H4794" t="str">
        <f t="shared" ca="1" si="2561"/>
        <v>S110</v>
      </c>
      <c r="I4794">
        <f ca="1">VLOOKUP(D4794,PRC!$A$2:$B$21,2,0)*E4794</f>
        <v>2550000</v>
      </c>
      <c r="J4794">
        <f t="shared" ca="1" si="2546"/>
        <v>2371496</v>
      </c>
      <c r="K4794">
        <f ca="1">VLOOKUP(D4794,PRC!$A$1:$C$21,3,0)*E4794</f>
        <v>1351500</v>
      </c>
      <c r="L4794">
        <f t="shared" ca="1" si="2547"/>
        <v>281000</v>
      </c>
      <c r="M4794">
        <f t="shared" ca="1" si="2548"/>
        <v>77000</v>
      </c>
      <c r="N4794">
        <f t="shared" ca="1" si="2549"/>
        <v>255000</v>
      </c>
      <c r="O4794">
        <f t="shared" ca="1" si="2550"/>
        <v>179000</v>
      </c>
      <c r="P4794">
        <f t="shared" ca="1" si="2565"/>
        <v>227996</v>
      </c>
      <c r="Q4794">
        <f ca="1">IF(P4794&gt;0,1,0)</f>
        <v>1</v>
      </c>
      <c r="R4794">
        <f t="shared" ca="1" si="2551"/>
        <v>7</v>
      </c>
      <c r="S4794">
        <f t="shared" ca="1" si="2552"/>
        <v>11</v>
      </c>
      <c r="T4794">
        <f t="shared" ca="1" si="2553"/>
        <v>3</v>
      </c>
      <c r="U4794">
        <f t="shared" ca="1" si="2554"/>
        <v>10</v>
      </c>
      <c r="V4794">
        <f t="shared" ca="1" si="2555"/>
        <v>7</v>
      </c>
      <c r="X4794">
        <f t="shared" si="2557"/>
        <v>4794</v>
      </c>
      <c r="Y4794">
        <f t="shared" si="2558"/>
        <v>4452</v>
      </c>
      <c r="Z4794">
        <f t="shared" si="2559"/>
        <v>4453</v>
      </c>
      <c r="AA4794">
        <f t="shared" si="2556"/>
        <v>4951</v>
      </c>
      <c r="AB4794">
        <f t="shared" si="2539"/>
        <v>500</v>
      </c>
      <c r="AM4794" t="str">
        <f t="shared" si="2540"/>
        <v>201905LP</v>
      </c>
      <c r="AN4794">
        <f t="shared" ca="1" si="2563"/>
        <v>7.000156862745099</v>
      </c>
      <c r="AO4794">
        <f t="shared" ca="1" si="2564"/>
        <v>11.019607843137255</v>
      </c>
      <c r="AP4794">
        <f t="shared" ca="1" si="2541"/>
        <v>3.0196078431372548</v>
      </c>
      <c r="AQ4794">
        <f t="shared" ca="1" si="2542"/>
        <v>10</v>
      </c>
      <c r="AR4794">
        <f t="shared" ca="1" si="2543"/>
        <v>7.0196078431372548</v>
      </c>
      <c r="AS4794">
        <f ca="1">P4794/J4794</f>
        <v>9.6140157942497056E-2</v>
      </c>
    </row>
    <row r="4795" spans="1:45" x14ac:dyDescent="0.4">
      <c r="A4795">
        <f t="shared" si="2538"/>
        <v>201905</v>
      </c>
      <c r="B4795" t="s">
        <v>871</v>
      </c>
      <c r="C4795" t="s">
        <v>647</v>
      </c>
      <c r="D4795" t="str">
        <f t="shared" ca="1" si="2562"/>
        <v>I113</v>
      </c>
      <c r="E4795">
        <f t="shared" ca="1" si="2544"/>
        <v>22</v>
      </c>
      <c r="F4795">
        <f t="shared" ca="1" si="2545"/>
        <v>7</v>
      </c>
      <c r="G4795" t="str">
        <f t="shared" ca="1" si="2560"/>
        <v>S10</v>
      </c>
      <c r="H4795" t="str">
        <f t="shared" ca="1" si="2561"/>
        <v>S102</v>
      </c>
      <c r="I4795">
        <f ca="1">VLOOKUP(D4795,PRC!$A$2:$B$21,2,0)*E4795</f>
        <v>14740000</v>
      </c>
      <c r="J4795">
        <f t="shared" ca="1" si="2546"/>
        <v>13265996</v>
      </c>
      <c r="K4795">
        <f ca="1">VLOOKUP(D4795,PRC!$A$1:$C$21,3,0)*E4795</f>
        <v>6633000</v>
      </c>
      <c r="L4795">
        <f t="shared" ca="1" si="2547"/>
        <v>2064000</v>
      </c>
      <c r="M4795">
        <f t="shared" ca="1" si="2548"/>
        <v>147000</v>
      </c>
      <c r="N4795">
        <f t="shared" ca="1" si="2549"/>
        <v>2064000</v>
      </c>
      <c r="O4795">
        <f t="shared" ca="1" si="2550"/>
        <v>1179000</v>
      </c>
      <c r="P4795">
        <f t="shared" ca="1" si="2565"/>
        <v>1178996</v>
      </c>
      <c r="Q4795">
        <f ca="1">IF(P4795&gt;0,1,0)</f>
        <v>1</v>
      </c>
      <c r="R4795">
        <f t="shared" ca="1" si="2551"/>
        <v>10</v>
      </c>
      <c r="S4795">
        <f t="shared" ca="1" si="2552"/>
        <v>14</v>
      </c>
      <c r="T4795">
        <f t="shared" ca="1" si="2553"/>
        <v>1</v>
      </c>
      <c r="U4795">
        <f t="shared" ca="1" si="2554"/>
        <v>14</v>
      </c>
      <c r="V4795">
        <f t="shared" ca="1" si="2555"/>
        <v>8</v>
      </c>
      <c r="X4795">
        <f t="shared" si="2557"/>
        <v>4795</v>
      </c>
      <c r="Y4795">
        <f t="shared" si="2558"/>
        <v>4452</v>
      </c>
      <c r="Z4795">
        <f t="shared" si="2559"/>
        <v>4453</v>
      </c>
      <c r="AA4795">
        <f t="shared" si="2556"/>
        <v>4951</v>
      </c>
      <c r="AB4795">
        <f t="shared" si="2539"/>
        <v>500</v>
      </c>
      <c r="AM4795" t="str">
        <f t="shared" si="2540"/>
        <v>201905LP</v>
      </c>
      <c r="AN4795">
        <f t="shared" ca="1" si="2563"/>
        <v>10.000027137042068</v>
      </c>
      <c r="AO4795">
        <f t="shared" ca="1" si="2564"/>
        <v>14.00271370420624</v>
      </c>
      <c r="AP4795">
        <f t="shared" ca="1" si="2541"/>
        <v>0.99728629579375838</v>
      </c>
      <c r="AQ4795">
        <f t="shared" ca="1" si="2542"/>
        <v>14.00271370420624</v>
      </c>
      <c r="AR4795">
        <f t="shared" ca="1" si="2543"/>
        <v>7.9986431478968791</v>
      </c>
      <c r="AS4795">
        <f ca="1">P4795/J4795</f>
        <v>8.8873538029108412E-2</v>
      </c>
    </row>
    <row r="4796" spans="1:45" x14ac:dyDescent="0.4">
      <c r="A4796">
        <f t="shared" si="2538"/>
        <v>201905</v>
      </c>
      <c r="B4796" t="s">
        <v>872</v>
      </c>
      <c r="C4796" t="s">
        <v>647</v>
      </c>
      <c r="D4796" t="str">
        <f t="shared" ca="1" si="2562"/>
        <v>I118</v>
      </c>
      <c r="E4796">
        <f t="shared" ca="1" si="2544"/>
        <v>18</v>
      </c>
      <c r="F4796">
        <f t="shared" ca="1" si="2545"/>
        <v>10</v>
      </c>
      <c r="G4796" t="str">
        <f t="shared" ca="1" si="2560"/>
        <v>S10</v>
      </c>
      <c r="H4796" t="str">
        <f t="shared" ca="1" si="2561"/>
        <v>S104</v>
      </c>
      <c r="I4796">
        <f ca="1">VLOOKUP(D4796,PRC!$A$2:$B$21,2,0)*E4796</f>
        <v>9540000</v>
      </c>
      <c r="J4796">
        <f t="shared" ca="1" si="2546"/>
        <v>8872196</v>
      </c>
      <c r="K4796">
        <f ca="1">VLOOKUP(D4796,PRC!$A$1:$C$21,3,0)*E4796</f>
        <v>4006800</v>
      </c>
      <c r="L4796">
        <f t="shared" ca="1" si="2547"/>
        <v>1240000</v>
      </c>
      <c r="M4796">
        <f t="shared" ca="1" si="2548"/>
        <v>191000</v>
      </c>
      <c r="N4796">
        <f t="shared" ca="1" si="2549"/>
        <v>1145000</v>
      </c>
      <c r="O4796">
        <f t="shared" ca="1" si="2550"/>
        <v>763000</v>
      </c>
      <c r="P4796">
        <f t="shared" ca="1" si="2565"/>
        <v>1526396</v>
      </c>
      <c r="Q4796">
        <f ca="1">IF(P4796&gt;0,1,0)</f>
        <v>1</v>
      </c>
      <c r="R4796">
        <f t="shared" ca="1" si="2551"/>
        <v>7</v>
      </c>
      <c r="S4796">
        <f t="shared" ca="1" si="2552"/>
        <v>13</v>
      </c>
      <c r="T4796">
        <f t="shared" ca="1" si="2553"/>
        <v>2</v>
      </c>
      <c r="U4796">
        <f t="shared" ca="1" si="2554"/>
        <v>12</v>
      </c>
      <c r="V4796">
        <f t="shared" ca="1" si="2555"/>
        <v>8</v>
      </c>
      <c r="X4796">
        <f t="shared" si="2557"/>
        <v>4796</v>
      </c>
      <c r="Y4796">
        <f t="shared" si="2558"/>
        <v>4452</v>
      </c>
      <c r="Z4796">
        <f t="shared" si="2559"/>
        <v>4453</v>
      </c>
      <c r="AA4796">
        <f t="shared" si="2556"/>
        <v>4951</v>
      </c>
      <c r="AB4796">
        <f t="shared" si="2539"/>
        <v>500</v>
      </c>
      <c r="AM4796" t="str">
        <f t="shared" si="2540"/>
        <v>201905LP</v>
      </c>
      <c r="AN4796">
        <f t="shared" ca="1" si="2563"/>
        <v>7.0000419287211795</v>
      </c>
      <c r="AO4796">
        <f t="shared" ca="1" si="2564"/>
        <v>12.997903563941298</v>
      </c>
      <c r="AP4796">
        <f t="shared" ca="1" si="2541"/>
        <v>2.0020964360587001</v>
      </c>
      <c r="AQ4796">
        <f t="shared" ca="1" si="2542"/>
        <v>12.0020964360587</v>
      </c>
      <c r="AR4796">
        <f t="shared" ca="1" si="2543"/>
        <v>7.9979035639412999</v>
      </c>
      <c r="AS4796">
        <f ca="1">P4796/J4796</f>
        <v>0.17204263747103873</v>
      </c>
    </row>
    <row r="4797" spans="1:45" x14ac:dyDescent="0.4">
      <c r="A4797">
        <f t="shared" si="2538"/>
        <v>201905</v>
      </c>
      <c r="B4797" t="s">
        <v>873</v>
      </c>
      <c r="C4797" t="s">
        <v>647</v>
      </c>
      <c r="D4797" t="str">
        <f t="shared" ca="1" si="2562"/>
        <v>I111</v>
      </c>
      <c r="E4797">
        <f t="shared" ca="1" si="2544"/>
        <v>10</v>
      </c>
      <c r="F4797">
        <f t="shared" ca="1" si="2545"/>
        <v>8</v>
      </c>
      <c r="G4797" t="str">
        <f t="shared" ca="1" si="2560"/>
        <v>S11</v>
      </c>
      <c r="H4797" t="str">
        <f t="shared" ca="1" si="2561"/>
        <v>S119</v>
      </c>
      <c r="I4797">
        <f ca="1">VLOOKUP(D4797,PRC!$A$2:$B$21,2,0)*E4797</f>
        <v>1500000</v>
      </c>
      <c r="J4797">
        <f t="shared" ca="1" si="2546"/>
        <v>1349996</v>
      </c>
      <c r="K4797">
        <f ca="1">VLOOKUP(D4797,PRC!$A$1:$C$21,3,0)*E4797</f>
        <v>795000</v>
      </c>
      <c r="L4797">
        <f t="shared" ca="1" si="2547"/>
        <v>165000</v>
      </c>
      <c r="M4797">
        <f t="shared" ca="1" si="2548"/>
        <v>45000</v>
      </c>
      <c r="N4797">
        <f t="shared" ca="1" si="2549"/>
        <v>300000</v>
      </c>
      <c r="O4797">
        <f t="shared" ca="1" si="2550"/>
        <v>135000</v>
      </c>
      <c r="P4797">
        <f t="shared" ca="1" si="2565"/>
        <v>-90004</v>
      </c>
      <c r="Q4797">
        <f ca="1">IF(P4797&gt;0,1,0)</f>
        <v>0</v>
      </c>
      <c r="R4797">
        <f t="shared" ca="1" si="2551"/>
        <v>10</v>
      </c>
      <c r="S4797">
        <f t="shared" ca="1" si="2552"/>
        <v>11</v>
      </c>
      <c r="T4797">
        <f t="shared" ca="1" si="2553"/>
        <v>3</v>
      </c>
      <c r="U4797">
        <f t="shared" ca="1" si="2554"/>
        <v>20</v>
      </c>
      <c r="V4797">
        <f t="shared" ca="1" si="2555"/>
        <v>9</v>
      </c>
      <c r="X4797">
        <f t="shared" si="2557"/>
        <v>4797</v>
      </c>
      <c r="Y4797">
        <f t="shared" si="2558"/>
        <v>4452</v>
      </c>
      <c r="Z4797">
        <f t="shared" si="2559"/>
        <v>4453</v>
      </c>
      <c r="AA4797">
        <f t="shared" si="2556"/>
        <v>4951</v>
      </c>
      <c r="AB4797">
        <f t="shared" si="2539"/>
        <v>500</v>
      </c>
      <c r="AM4797" t="str">
        <f t="shared" si="2540"/>
        <v>201905LP</v>
      </c>
      <c r="AN4797">
        <f t="shared" ca="1" si="2563"/>
        <v>10.000266666666668</v>
      </c>
      <c r="AO4797">
        <f t="shared" ca="1" si="2564"/>
        <v>11</v>
      </c>
      <c r="AP4797">
        <f t="shared" ca="1" si="2541"/>
        <v>3</v>
      </c>
      <c r="AQ4797">
        <f t="shared" ca="1" si="2542"/>
        <v>20</v>
      </c>
      <c r="AR4797">
        <f t="shared" ca="1" si="2543"/>
        <v>9</v>
      </c>
      <c r="AS4797">
        <f ca="1">P4797/J4797</f>
        <v>-6.6669827169858281E-2</v>
      </c>
    </row>
    <row r="4798" spans="1:45" x14ac:dyDescent="0.4">
      <c r="A4798">
        <f t="shared" si="2538"/>
        <v>201905</v>
      </c>
      <c r="B4798" t="s">
        <v>874</v>
      </c>
      <c r="C4798" t="s">
        <v>647</v>
      </c>
      <c r="D4798" t="str">
        <f t="shared" ca="1" si="2562"/>
        <v>I102</v>
      </c>
      <c r="E4798">
        <f t="shared" ca="1" si="2544"/>
        <v>19</v>
      </c>
      <c r="F4798">
        <f t="shared" ca="1" si="2545"/>
        <v>6</v>
      </c>
      <c r="G4798" t="str">
        <f t="shared" ca="1" si="2560"/>
        <v>S11</v>
      </c>
      <c r="H4798" t="str">
        <f t="shared" ca="1" si="2561"/>
        <v>S116</v>
      </c>
      <c r="I4798">
        <f ca="1">VLOOKUP(D4798,PRC!$A$2:$B$21,2,0)*E4798</f>
        <v>760000</v>
      </c>
      <c r="J4798">
        <f t="shared" ca="1" si="2546"/>
        <v>691596</v>
      </c>
      <c r="K4798">
        <f ca="1">VLOOKUP(D4798,PRC!$A$1:$C$21,3,0)*E4798</f>
        <v>357200</v>
      </c>
      <c r="L4798">
        <f t="shared" ca="1" si="2547"/>
        <v>114000</v>
      </c>
      <c r="M4798">
        <f t="shared" ca="1" si="2548"/>
        <v>23000</v>
      </c>
      <c r="N4798">
        <f t="shared" ca="1" si="2549"/>
        <v>114000</v>
      </c>
      <c r="O4798">
        <f t="shared" ca="1" si="2550"/>
        <v>46000</v>
      </c>
      <c r="P4798">
        <f t="shared" ca="1" si="2565"/>
        <v>37396</v>
      </c>
      <c r="Q4798">
        <f ca="1">IF(P4798&gt;0,1,0)</f>
        <v>1</v>
      </c>
      <c r="R4798">
        <f t="shared" ca="1" si="2551"/>
        <v>9</v>
      </c>
      <c r="S4798">
        <f t="shared" ca="1" si="2552"/>
        <v>15</v>
      </c>
      <c r="T4798">
        <f t="shared" ca="1" si="2553"/>
        <v>3</v>
      </c>
      <c r="U4798">
        <f t="shared" ca="1" si="2554"/>
        <v>15</v>
      </c>
      <c r="V4798">
        <f t="shared" ca="1" si="2555"/>
        <v>6</v>
      </c>
      <c r="X4798">
        <f t="shared" si="2557"/>
        <v>4798</v>
      </c>
      <c r="Y4798">
        <f t="shared" si="2558"/>
        <v>4452</v>
      </c>
      <c r="Z4798">
        <f t="shared" si="2559"/>
        <v>4453</v>
      </c>
      <c r="AA4798">
        <f t="shared" si="2556"/>
        <v>4951</v>
      </c>
      <c r="AB4798">
        <f t="shared" si="2539"/>
        <v>500</v>
      </c>
      <c r="AM4798" t="str">
        <f t="shared" si="2540"/>
        <v>201905LP</v>
      </c>
      <c r="AN4798">
        <f t="shared" ca="1" si="2563"/>
        <v>9.0005263157894699</v>
      </c>
      <c r="AO4798">
        <f t="shared" ca="1" si="2564"/>
        <v>15</v>
      </c>
      <c r="AP4798">
        <f t="shared" ca="1" si="2541"/>
        <v>3.0263157894736841</v>
      </c>
      <c r="AQ4798">
        <f t="shared" ca="1" si="2542"/>
        <v>15</v>
      </c>
      <c r="AR4798">
        <f t="shared" ca="1" si="2543"/>
        <v>6.0526315789473681</v>
      </c>
      <c r="AS4798">
        <f ca="1">P4798/J4798</f>
        <v>5.4072030491790005E-2</v>
      </c>
    </row>
    <row r="4799" spans="1:45" x14ac:dyDescent="0.4">
      <c r="A4799">
        <f t="shared" si="2538"/>
        <v>201905</v>
      </c>
      <c r="B4799" t="s">
        <v>875</v>
      </c>
      <c r="C4799" t="s">
        <v>647</v>
      </c>
      <c r="D4799" t="str">
        <f t="shared" ca="1" si="2562"/>
        <v>I108</v>
      </c>
      <c r="E4799">
        <f t="shared" ca="1" si="2544"/>
        <v>19</v>
      </c>
      <c r="F4799">
        <f t="shared" ca="1" si="2545"/>
        <v>10</v>
      </c>
      <c r="G4799" t="str">
        <f t="shared" ca="1" si="2560"/>
        <v>S11</v>
      </c>
      <c r="H4799" t="str">
        <f t="shared" ca="1" si="2561"/>
        <v>S117</v>
      </c>
      <c r="I4799">
        <f ca="1">VLOOKUP(D4799,PRC!$A$2:$B$21,2,0)*E4799</f>
        <v>760000</v>
      </c>
      <c r="J4799">
        <f t="shared" ca="1" si="2546"/>
        <v>706796</v>
      </c>
      <c r="K4799">
        <f ca="1">VLOOKUP(D4799,PRC!$A$1:$C$21,3,0)*E4799</f>
        <v>349600</v>
      </c>
      <c r="L4799">
        <f t="shared" ca="1" si="2547"/>
        <v>106000</v>
      </c>
      <c r="M4799">
        <f t="shared" ca="1" si="2548"/>
        <v>8000</v>
      </c>
      <c r="N4799">
        <f t="shared" ca="1" si="2549"/>
        <v>84000</v>
      </c>
      <c r="O4799">
        <f t="shared" ca="1" si="2550"/>
        <v>46000</v>
      </c>
      <c r="P4799">
        <f t="shared" ca="1" si="2565"/>
        <v>113196</v>
      </c>
      <c r="Q4799">
        <f ca="1">IF(P4799&gt;0,1,0)</f>
        <v>1</v>
      </c>
      <c r="R4799">
        <f t="shared" ca="1" si="2551"/>
        <v>7</v>
      </c>
      <c r="S4799">
        <f t="shared" ca="1" si="2552"/>
        <v>14</v>
      </c>
      <c r="T4799">
        <f t="shared" ca="1" si="2553"/>
        <v>1</v>
      </c>
      <c r="U4799">
        <f t="shared" ca="1" si="2554"/>
        <v>11</v>
      </c>
      <c r="V4799">
        <f t="shared" ca="1" si="2555"/>
        <v>6</v>
      </c>
      <c r="X4799">
        <f t="shared" si="2557"/>
        <v>4799</v>
      </c>
      <c r="Y4799">
        <f t="shared" si="2558"/>
        <v>4452</v>
      </c>
      <c r="Z4799">
        <f t="shared" si="2559"/>
        <v>4453</v>
      </c>
      <c r="AA4799">
        <f t="shared" si="2556"/>
        <v>4951</v>
      </c>
      <c r="AB4799">
        <f t="shared" si="2539"/>
        <v>500</v>
      </c>
      <c r="AM4799" t="str">
        <f t="shared" si="2540"/>
        <v>201905LP</v>
      </c>
      <c r="AN4799">
        <f t="shared" ca="1" si="2563"/>
        <v>7.0005263157894682</v>
      </c>
      <c r="AO4799">
        <f t="shared" ca="1" si="2564"/>
        <v>13.94736842105263</v>
      </c>
      <c r="AP4799">
        <f t="shared" ca="1" si="2541"/>
        <v>1.0526315789473684</v>
      </c>
      <c r="AQ4799">
        <f t="shared" ca="1" si="2542"/>
        <v>11.052631578947368</v>
      </c>
      <c r="AR4799">
        <f t="shared" ca="1" si="2543"/>
        <v>6.0526315789473681</v>
      </c>
      <c r="AS4799">
        <f ca="1">P4799/J4799</f>
        <v>0.16015370771764412</v>
      </c>
    </row>
    <row r="4800" spans="1:45" x14ac:dyDescent="0.4">
      <c r="A4800">
        <f t="shared" si="2538"/>
        <v>201905</v>
      </c>
      <c r="B4800" t="s">
        <v>876</v>
      </c>
      <c r="C4800" t="s">
        <v>647</v>
      </c>
      <c r="D4800" t="str">
        <f t="shared" ca="1" si="2562"/>
        <v>I116</v>
      </c>
      <c r="E4800">
        <f t="shared" ca="1" si="2544"/>
        <v>21</v>
      </c>
      <c r="F4800">
        <f t="shared" ca="1" si="2545"/>
        <v>7</v>
      </c>
      <c r="G4800" t="str">
        <f t="shared" ca="1" si="2560"/>
        <v>S10</v>
      </c>
      <c r="H4800" t="str">
        <f t="shared" ca="1" si="2561"/>
        <v>S105</v>
      </c>
      <c r="I4800">
        <f ca="1">VLOOKUP(D4800,PRC!$A$2:$B$21,2,0)*E4800</f>
        <v>30660000</v>
      </c>
      <c r="J4800">
        <f t="shared" ca="1" si="2546"/>
        <v>28513795.999999996</v>
      </c>
      <c r="K4800">
        <f ca="1">VLOOKUP(D4800,PRC!$A$1:$C$21,3,0)*E4800</f>
        <v>18396000</v>
      </c>
      <c r="L4800">
        <f t="shared" ca="1" si="2547"/>
        <v>3066000</v>
      </c>
      <c r="M4800">
        <f t="shared" ca="1" si="2548"/>
        <v>307000</v>
      </c>
      <c r="N4800">
        <f t="shared" ca="1" si="2549"/>
        <v>5212000</v>
      </c>
      <c r="O4800">
        <f t="shared" ca="1" si="2550"/>
        <v>2453000</v>
      </c>
      <c r="P4800">
        <f t="shared" ca="1" si="2565"/>
        <v>-920204.00000000373</v>
      </c>
      <c r="Q4800">
        <f ca="1">IF(P4800&gt;0,1,0)</f>
        <v>0</v>
      </c>
      <c r="R4800">
        <f t="shared" ca="1" si="2551"/>
        <v>7</v>
      </c>
      <c r="S4800">
        <f t="shared" ca="1" si="2552"/>
        <v>10</v>
      </c>
      <c r="T4800">
        <f t="shared" ca="1" si="2553"/>
        <v>1</v>
      </c>
      <c r="U4800">
        <f t="shared" ca="1" si="2554"/>
        <v>17</v>
      </c>
      <c r="V4800">
        <f t="shared" ca="1" si="2555"/>
        <v>8</v>
      </c>
      <c r="X4800">
        <f t="shared" si="2557"/>
        <v>4800</v>
      </c>
      <c r="Y4800">
        <f t="shared" si="2558"/>
        <v>4452</v>
      </c>
      <c r="Z4800">
        <f t="shared" si="2559"/>
        <v>4453</v>
      </c>
      <c r="AA4800">
        <f t="shared" si="2556"/>
        <v>4951</v>
      </c>
      <c r="AB4800">
        <f t="shared" si="2539"/>
        <v>500</v>
      </c>
      <c r="AM4800" t="str">
        <f t="shared" si="2540"/>
        <v>201905LP</v>
      </c>
      <c r="AN4800">
        <f t="shared" ca="1" si="2563"/>
        <v>7.0000130463144234</v>
      </c>
      <c r="AO4800">
        <f t="shared" ca="1" si="2564"/>
        <v>10</v>
      </c>
      <c r="AP4800">
        <f t="shared" ca="1" si="2541"/>
        <v>1.0013046314416179</v>
      </c>
      <c r="AQ4800">
        <f t="shared" ca="1" si="2542"/>
        <v>16.999347684279194</v>
      </c>
      <c r="AR4800">
        <f t="shared" ca="1" si="2543"/>
        <v>8.0006523157208083</v>
      </c>
      <c r="AS4800">
        <f ca="1">P4800/J4800</f>
        <v>-3.2272237621395757E-2</v>
      </c>
    </row>
    <row r="4801" spans="1:45" x14ac:dyDescent="0.4">
      <c r="A4801">
        <f t="shared" si="2538"/>
        <v>201905</v>
      </c>
      <c r="B4801" t="s">
        <v>877</v>
      </c>
      <c r="C4801" t="s">
        <v>647</v>
      </c>
      <c r="D4801" t="str">
        <f t="shared" ca="1" si="2562"/>
        <v>I101</v>
      </c>
      <c r="E4801">
        <f t="shared" ca="1" si="2544"/>
        <v>21</v>
      </c>
      <c r="F4801">
        <f t="shared" ca="1" si="2545"/>
        <v>8</v>
      </c>
      <c r="G4801" t="str">
        <f t="shared" ca="1" si="2560"/>
        <v>S10</v>
      </c>
      <c r="H4801" t="str">
        <f t="shared" ca="1" si="2561"/>
        <v>S104</v>
      </c>
      <c r="I4801">
        <f ca="1">VLOOKUP(D4801,PRC!$A$2:$B$21,2,0)*E4801</f>
        <v>630000</v>
      </c>
      <c r="J4801">
        <f t="shared" ca="1" si="2546"/>
        <v>598496</v>
      </c>
      <c r="K4801">
        <f ca="1">VLOOKUP(D4801,PRC!$A$1:$C$21,3,0)*E4801</f>
        <v>327600</v>
      </c>
      <c r="L4801">
        <f t="shared" ca="1" si="2547"/>
        <v>95000</v>
      </c>
      <c r="M4801">
        <f t="shared" ca="1" si="2548"/>
        <v>6000</v>
      </c>
      <c r="N4801">
        <f t="shared" ca="1" si="2549"/>
        <v>101000</v>
      </c>
      <c r="O4801">
        <f t="shared" ca="1" si="2550"/>
        <v>38000</v>
      </c>
      <c r="P4801">
        <f t="shared" ca="1" si="2565"/>
        <v>30896</v>
      </c>
      <c r="Q4801">
        <f ca="1">IF(P4801&gt;0,1,0)</f>
        <v>1</v>
      </c>
      <c r="R4801">
        <f t="shared" ca="1" si="2551"/>
        <v>5</v>
      </c>
      <c r="S4801">
        <f t="shared" ca="1" si="2552"/>
        <v>15</v>
      </c>
      <c r="T4801">
        <f t="shared" ca="1" si="2553"/>
        <v>1</v>
      </c>
      <c r="U4801">
        <f t="shared" ca="1" si="2554"/>
        <v>16</v>
      </c>
      <c r="V4801">
        <f t="shared" ca="1" si="2555"/>
        <v>6</v>
      </c>
      <c r="X4801">
        <f t="shared" si="2557"/>
        <v>4801</v>
      </c>
      <c r="Y4801">
        <f t="shared" si="2558"/>
        <v>4452</v>
      </c>
      <c r="Z4801">
        <f t="shared" si="2559"/>
        <v>4453</v>
      </c>
      <c r="AA4801">
        <f t="shared" si="2556"/>
        <v>4951</v>
      </c>
      <c r="AB4801">
        <f t="shared" si="2539"/>
        <v>500</v>
      </c>
      <c r="AM4801" t="str">
        <f t="shared" si="2540"/>
        <v>201905LP</v>
      </c>
      <c r="AN4801">
        <f t="shared" ca="1" si="2563"/>
        <v>5.0006349206349165</v>
      </c>
      <c r="AO4801">
        <f t="shared" ca="1" si="2564"/>
        <v>15.079365079365079</v>
      </c>
      <c r="AP4801">
        <f t="shared" ca="1" si="2541"/>
        <v>0.95238095238095244</v>
      </c>
      <c r="AQ4801">
        <f t="shared" ca="1" si="2542"/>
        <v>16.031746031746032</v>
      </c>
      <c r="AR4801">
        <f t="shared" ca="1" si="2543"/>
        <v>6.0317460317460316</v>
      </c>
      <c r="AS4801">
        <f ca="1">P4801/J4801</f>
        <v>5.1622734320697215E-2</v>
      </c>
    </row>
    <row r="4802" spans="1:45" x14ac:dyDescent="0.4">
      <c r="A4802">
        <f t="shared" si="2538"/>
        <v>201905</v>
      </c>
      <c r="B4802" t="s">
        <v>878</v>
      </c>
      <c r="C4802" t="s">
        <v>647</v>
      </c>
      <c r="D4802" t="str">
        <f t="shared" ca="1" si="2562"/>
        <v>I110</v>
      </c>
      <c r="E4802">
        <f t="shared" ca="1" si="2544"/>
        <v>25</v>
      </c>
      <c r="F4802">
        <f t="shared" ca="1" si="2545"/>
        <v>8</v>
      </c>
      <c r="G4802" t="str">
        <f t="shared" ca="1" si="2560"/>
        <v>S11</v>
      </c>
      <c r="H4802" t="str">
        <f t="shared" ca="1" si="2561"/>
        <v>S110</v>
      </c>
      <c r="I4802">
        <f ca="1">VLOOKUP(D4802,PRC!$A$2:$B$21,2,0)*E4802</f>
        <v>7500000</v>
      </c>
      <c r="J4802">
        <f t="shared" ca="1" si="2546"/>
        <v>7124996</v>
      </c>
      <c r="K4802">
        <f ca="1">VLOOKUP(D4802,PRC!$A$1:$C$21,3,0)*E4802</f>
        <v>3450000</v>
      </c>
      <c r="L4802">
        <f t="shared" ca="1" si="2547"/>
        <v>975000</v>
      </c>
      <c r="M4802">
        <f t="shared" ca="1" si="2548"/>
        <v>225000</v>
      </c>
      <c r="N4802">
        <f t="shared" ca="1" si="2549"/>
        <v>1275000</v>
      </c>
      <c r="O4802">
        <f t="shared" ca="1" si="2550"/>
        <v>750000</v>
      </c>
      <c r="P4802">
        <f t="shared" ca="1" si="2565"/>
        <v>449996</v>
      </c>
      <c r="Q4802">
        <f ca="1">IF(P4802&gt;0,1,0)</f>
        <v>1</v>
      </c>
      <c r="R4802">
        <f t="shared" ca="1" si="2551"/>
        <v>5</v>
      </c>
      <c r="S4802">
        <f t="shared" ca="1" si="2552"/>
        <v>13</v>
      </c>
      <c r="T4802">
        <f t="shared" ca="1" si="2553"/>
        <v>3</v>
      </c>
      <c r="U4802">
        <f t="shared" ca="1" si="2554"/>
        <v>17</v>
      </c>
      <c r="V4802">
        <f t="shared" ca="1" si="2555"/>
        <v>10</v>
      </c>
      <c r="X4802">
        <f t="shared" si="2557"/>
        <v>4802</v>
      </c>
      <c r="Y4802">
        <f t="shared" si="2558"/>
        <v>4452</v>
      </c>
      <c r="Z4802">
        <f t="shared" si="2559"/>
        <v>4453</v>
      </c>
      <c r="AA4802">
        <f t="shared" si="2556"/>
        <v>4951</v>
      </c>
      <c r="AB4802">
        <f t="shared" si="2539"/>
        <v>500</v>
      </c>
      <c r="AM4802" t="str">
        <f t="shared" si="2540"/>
        <v>201905LP</v>
      </c>
      <c r="AN4802">
        <f t="shared" ca="1" si="2563"/>
        <v>5.0000533333333319</v>
      </c>
      <c r="AO4802">
        <f t="shared" ca="1" si="2564"/>
        <v>13</v>
      </c>
      <c r="AP4802">
        <f t="shared" ca="1" si="2541"/>
        <v>3</v>
      </c>
      <c r="AQ4802">
        <f t="shared" ca="1" si="2542"/>
        <v>17</v>
      </c>
      <c r="AR4802">
        <f t="shared" ca="1" si="2543"/>
        <v>10</v>
      </c>
      <c r="AS4802">
        <f ca="1">P4802/J4802</f>
        <v>6.3157368790101781E-2</v>
      </c>
    </row>
    <row r="4803" spans="1:45" x14ac:dyDescent="0.4">
      <c r="A4803">
        <f t="shared" ref="A4803:A4866" si="2566">IF(BA4803="",A4802,BA4803)</f>
        <v>201905</v>
      </c>
      <c r="B4803" t="s">
        <v>879</v>
      </c>
      <c r="C4803" t="s">
        <v>647</v>
      </c>
      <c r="D4803" t="str">
        <f t="shared" ca="1" si="2562"/>
        <v>I107</v>
      </c>
      <c r="E4803">
        <f t="shared" ca="1" si="2544"/>
        <v>21</v>
      </c>
      <c r="F4803">
        <f t="shared" ca="1" si="2545"/>
        <v>8</v>
      </c>
      <c r="G4803" t="str">
        <f t="shared" ca="1" si="2560"/>
        <v>S11</v>
      </c>
      <c r="H4803" t="str">
        <f t="shared" ca="1" si="2561"/>
        <v>S113</v>
      </c>
      <c r="I4803">
        <f ca="1">VLOOKUP(D4803,PRC!$A$2:$B$21,2,0)*E4803</f>
        <v>3150000</v>
      </c>
      <c r="J4803">
        <f t="shared" ca="1" si="2546"/>
        <v>2866496</v>
      </c>
      <c r="K4803">
        <f ca="1">VLOOKUP(D4803,PRC!$A$1:$C$21,3,0)*E4803</f>
        <v>1795500</v>
      </c>
      <c r="L4803">
        <f t="shared" ca="1" si="2547"/>
        <v>315000</v>
      </c>
      <c r="M4803">
        <f t="shared" ca="1" si="2548"/>
        <v>32000</v>
      </c>
      <c r="N4803">
        <f t="shared" ca="1" si="2549"/>
        <v>630000</v>
      </c>
      <c r="O4803">
        <f t="shared" ca="1" si="2550"/>
        <v>252000</v>
      </c>
      <c r="P4803">
        <f t="shared" ca="1" si="2565"/>
        <v>-158004</v>
      </c>
      <c r="Q4803">
        <f ca="1">IF(P4803&gt;0,1,0)</f>
        <v>0</v>
      </c>
      <c r="R4803">
        <f t="shared" ca="1" si="2551"/>
        <v>9</v>
      </c>
      <c r="S4803">
        <f t="shared" ca="1" si="2552"/>
        <v>10</v>
      </c>
      <c r="T4803">
        <f t="shared" ca="1" si="2553"/>
        <v>1</v>
      </c>
      <c r="U4803">
        <f t="shared" ca="1" si="2554"/>
        <v>20</v>
      </c>
      <c r="V4803">
        <f t="shared" ca="1" si="2555"/>
        <v>8</v>
      </c>
      <c r="X4803">
        <f t="shared" si="2557"/>
        <v>4803</v>
      </c>
      <c r="Y4803">
        <f t="shared" si="2558"/>
        <v>4452</v>
      </c>
      <c r="Z4803">
        <f t="shared" si="2559"/>
        <v>4453</v>
      </c>
      <c r="AA4803">
        <f t="shared" si="2556"/>
        <v>4951</v>
      </c>
      <c r="AB4803">
        <f t="shared" ref="AB4803:AB4866" si="2567">COUNTIF(AM$2:AM$100100,AM4803)</f>
        <v>500</v>
      </c>
      <c r="AM4803" t="str">
        <f t="shared" ref="AM4803:AM4866" si="2568">A4803&amp;C4803</f>
        <v>201905LP</v>
      </c>
      <c r="AN4803">
        <f t="shared" ca="1" si="2563"/>
        <v>9.0001269841269878</v>
      </c>
      <c r="AO4803">
        <f t="shared" ca="1" si="2564"/>
        <v>10</v>
      </c>
      <c r="AP4803">
        <f t="shared" ca="1" si="2541"/>
        <v>1.0158730158730158</v>
      </c>
      <c r="AQ4803">
        <f t="shared" ca="1" si="2542"/>
        <v>20</v>
      </c>
      <c r="AR4803">
        <f t="shared" ca="1" si="2543"/>
        <v>8</v>
      </c>
      <c r="AS4803">
        <f ca="1">P4803/J4803</f>
        <v>-5.5120956038312977E-2</v>
      </c>
    </row>
    <row r="4804" spans="1:45" x14ac:dyDescent="0.4">
      <c r="A4804">
        <f t="shared" si="2566"/>
        <v>201905</v>
      </c>
      <c r="B4804" t="s">
        <v>880</v>
      </c>
      <c r="C4804" t="s">
        <v>647</v>
      </c>
      <c r="D4804" t="str">
        <f t="shared" ca="1" si="2562"/>
        <v>I113</v>
      </c>
      <c r="E4804">
        <f t="shared" ca="1" si="2544"/>
        <v>15</v>
      </c>
      <c r="F4804">
        <f t="shared" ca="1" si="2545"/>
        <v>9</v>
      </c>
      <c r="G4804" t="str">
        <f t="shared" ca="1" si="2560"/>
        <v>S11</v>
      </c>
      <c r="H4804" t="str">
        <f t="shared" ca="1" si="2561"/>
        <v>S112</v>
      </c>
      <c r="I4804">
        <f ca="1">VLOOKUP(D4804,PRC!$A$2:$B$21,2,0)*E4804</f>
        <v>10050000</v>
      </c>
      <c r="J4804">
        <f t="shared" ca="1" si="2546"/>
        <v>9044996</v>
      </c>
      <c r="K4804">
        <f ca="1">VLOOKUP(D4804,PRC!$A$1:$C$21,3,0)*E4804</f>
        <v>4522500</v>
      </c>
      <c r="L4804">
        <f t="shared" ca="1" si="2547"/>
        <v>1206000</v>
      </c>
      <c r="M4804">
        <f t="shared" ca="1" si="2548"/>
        <v>201000</v>
      </c>
      <c r="N4804">
        <f t="shared" ca="1" si="2549"/>
        <v>1608000</v>
      </c>
      <c r="O4804">
        <f t="shared" ca="1" si="2550"/>
        <v>905000</v>
      </c>
      <c r="P4804">
        <f t="shared" ca="1" si="2565"/>
        <v>602496</v>
      </c>
      <c r="Q4804">
        <f ca="1">IF(P4804&gt;0,1,0)</f>
        <v>1</v>
      </c>
      <c r="R4804">
        <f t="shared" ca="1" si="2551"/>
        <v>10</v>
      </c>
      <c r="S4804">
        <f t="shared" ca="1" si="2552"/>
        <v>12</v>
      </c>
      <c r="T4804">
        <f t="shared" ca="1" si="2553"/>
        <v>2</v>
      </c>
      <c r="U4804">
        <f t="shared" ca="1" si="2554"/>
        <v>16</v>
      </c>
      <c r="V4804">
        <f t="shared" ca="1" si="2555"/>
        <v>9</v>
      </c>
      <c r="X4804">
        <f t="shared" si="2557"/>
        <v>4804</v>
      </c>
      <c r="Y4804">
        <f t="shared" si="2558"/>
        <v>4452</v>
      </c>
      <c r="Z4804">
        <f t="shared" si="2559"/>
        <v>4453</v>
      </c>
      <c r="AA4804">
        <f t="shared" si="2556"/>
        <v>4951</v>
      </c>
      <c r="AB4804">
        <f t="shared" si="2567"/>
        <v>500</v>
      </c>
      <c r="AM4804" t="str">
        <f t="shared" si="2568"/>
        <v>201905LP</v>
      </c>
      <c r="AN4804">
        <f t="shared" ca="1" si="2563"/>
        <v>10.000039800995019</v>
      </c>
      <c r="AO4804">
        <f t="shared" ca="1" si="2564"/>
        <v>12</v>
      </c>
      <c r="AP4804">
        <f t="shared" ca="1" si="2541"/>
        <v>2</v>
      </c>
      <c r="AQ4804">
        <f t="shared" ca="1" si="2542"/>
        <v>16</v>
      </c>
      <c r="AR4804">
        <f t="shared" ca="1" si="2543"/>
        <v>9.0049751243781095</v>
      </c>
      <c r="AS4804">
        <f ca="1">P4804/J4804</f>
        <v>6.6610974731221545E-2</v>
      </c>
    </row>
    <row r="4805" spans="1:45" x14ac:dyDescent="0.4">
      <c r="A4805">
        <f t="shared" si="2566"/>
        <v>201905</v>
      </c>
      <c r="B4805" t="s">
        <v>881</v>
      </c>
      <c r="C4805" t="s">
        <v>647</v>
      </c>
      <c r="D4805" t="str">
        <f t="shared" ca="1" si="2562"/>
        <v>I111</v>
      </c>
      <c r="E4805">
        <f t="shared" ca="1" si="2544"/>
        <v>17</v>
      </c>
      <c r="F4805">
        <f t="shared" ca="1" si="2545"/>
        <v>7</v>
      </c>
      <c r="G4805" t="str">
        <f t="shared" ca="1" si="2560"/>
        <v>S11</v>
      </c>
      <c r="H4805" t="str">
        <f t="shared" ca="1" si="2561"/>
        <v>S114</v>
      </c>
      <c r="I4805">
        <f ca="1">VLOOKUP(D4805,PRC!$A$2:$B$21,2,0)*E4805</f>
        <v>2550000</v>
      </c>
      <c r="J4805">
        <f t="shared" ca="1" si="2546"/>
        <v>2396996</v>
      </c>
      <c r="K4805">
        <f ca="1">VLOOKUP(D4805,PRC!$A$1:$C$21,3,0)*E4805</f>
        <v>1351500</v>
      </c>
      <c r="L4805">
        <f t="shared" ca="1" si="2547"/>
        <v>332000</v>
      </c>
      <c r="M4805">
        <f t="shared" ca="1" si="2548"/>
        <v>77000</v>
      </c>
      <c r="N4805">
        <f t="shared" ca="1" si="2549"/>
        <v>281000</v>
      </c>
      <c r="O4805">
        <f t="shared" ca="1" si="2550"/>
        <v>179000</v>
      </c>
      <c r="P4805">
        <f t="shared" ca="1" si="2565"/>
        <v>176496</v>
      </c>
      <c r="Q4805">
        <f ca="1">IF(P4805&gt;0,1,0)</f>
        <v>1</v>
      </c>
      <c r="R4805">
        <f t="shared" ca="1" si="2551"/>
        <v>6</v>
      </c>
      <c r="S4805">
        <f t="shared" ca="1" si="2552"/>
        <v>13</v>
      </c>
      <c r="T4805">
        <f t="shared" ca="1" si="2553"/>
        <v>3</v>
      </c>
      <c r="U4805">
        <f t="shared" ca="1" si="2554"/>
        <v>11</v>
      </c>
      <c r="V4805">
        <f t="shared" ca="1" si="2555"/>
        <v>7</v>
      </c>
      <c r="X4805">
        <f t="shared" si="2557"/>
        <v>4805</v>
      </c>
      <c r="Y4805">
        <f t="shared" si="2558"/>
        <v>4452</v>
      </c>
      <c r="Z4805">
        <f t="shared" si="2559"/>
        <v>4453</v>
      </c>
      <c r="AA4805">
        <f t="shared" si="2556"/>
        <v>4951</v>
      </c>
      <c r="AB4805">
        <f t="shared" si="2567"/>
        <v>500</v>
      </c>
      <c r="AM4805" t="str">
        <f t="shared" si="2568"/>
        <v>201905LP</v>
      </c>
      <c r="AN4805">
        <f t="shared" ca="1" si="2563"/>
        <v>6.000156862745099</v>
      </c>
      <c r="AO4805">
        <f t="shared" ca="1" si="2564"/>
        <v>13.019607843137255</v>
      </c>
      <c r="AP4805">
        <f t="shared" ca="1" si="2541"/>
        <v>3.0196078431372548</v>
      </c>
      <c r="AQ4805">
        <f t="shared" ca="1" si="2542"/>
        <v>11.019607843137255</v>
      </c>
      <c r="AR4805">
        <f t="shared" ca="1" si="2543"/>
        <v>7.0196078431372548</v>
      </c>
      <c r="AS4805">
        <f ca="1">P4805/J4805</f>
        <v>7.363216292392645E-2</v>
      </c>
    </row>
    <row r="4806" spans="1:45" x14ac:dyDescent="0.4">
      <c r="A4806">
        <f t="shared" si="2566"/>
        <v>201905</v>
      </c>
      <c r="B4806" t="s">
        <v>882</v>
      </c>
      <c r="C4806" t="s">
        <v>647</v>
      </c>
      <c r="D4806" t="str">
        <f t="shared" ca="1" si="2562"/>
        <v>I116</v>
      </c>
      <c r="E4806">
        <f t="shared" ca="1" si="2544"/>
        <v>27</v>
      </c>
      <c r="F4806">
        <f t="shared" ca="1" si="2545"/>
        <v>5</v>
      </c>
      <c r="G4806" t="str">
        <f t="shared" ca="1" si="2560"/>
        <v>S11</v>
      </c>
      <c r="H4806" t="str">
        <f t="shared" ca="1" si="2561"/>
        <v>S114</v>
      </c>
      <c r="I4806">
        <f ca="1">VLOOKUP(D4806,PRC!$A$2:$B$21,2,0)*E4806</f>
        <v>39420000</v>
      </c>
      <c r="J4806">
        <f t="shared" ca="1" si="2546"/>
        <v>37448996</v>
      </c>
      <c r="K4806">
        <f ca="1">VLOOKUP(D4806,PRC!$A$1:$C$21,3,0)*E4806</f>
        <v>23652000</v>
      </c>
      <c r="L4806">
        <f t="shared" ca="1" si="2547"/>
        <v>4336000</v>
      </c>
      <c r="M4806">
        <f t="shared" ca="1" si="2548"/>
        <v>394000</v>
      </c>
      <c r="N4806">
        <f t="shared" ca="1" si="2549"/>
        <v>5913000</v>
      </c>
      <c r="O4806">
        <f t="shared" ca="1" si="2550"/>
        <v>3942000</v>
      </c>
      <c r="P4806">
        <f t="shared" ca="1" si="2565"/>
        <v>-788004</v>
      </c>
      <c r="Q4806">
        <f ca="1">IF(P4806&gt;0,1,0)</f>
        <v>0</v>
      </c>
      <c r="R4806">
        <f t="shared" ca="1" si="2551"/>
        <v>5</v>
      </c>
      <c r="S4806">
        <f t="shared" ca="1" si="2552"/>
        <v>11</v>
      </c>
      <c r="T4806">
        <f t="shared" ca="1" si="2553"/>
        <v>1</v>
      </c>
      <c r="U4806">
        <f t="shared" ca="1" si="2554"/>
        <v>15</v>
      </c>
      <c r="V4806">
        <f t="shared" ca="1" si="2555"/>
        <v>10</v>
      </c>
      <c r="X4806">
        <f t="shared" si="2557"/>
        <v>4806</v>
      </c>
      <c r="Y4806">
        <f t="shared" si="2558"/>
        <v>4452</v>
      </c>
      <c r="Z4806">
        <f t="shared" si="2559"/>
        <v>4453</v>
      </c>
      <c r="AA4806">
        <f t="shared" si="2556"/>
        <v>4951</v>
      </c>
      <c r="AB4806">
        <f t="shared" si="2567"/>
        <v>500</v>
      </c>
      <c r="AM4806" t="str">
        <f t="shared" si="2568"/>
        <v>201905LP</v>
      </c>
      <c r="AN4806">
        <f t="shared" ca="1" si="2563"/>
        <v>5.0000101471334375</v>
      </c>
      <c r="AO4806">
        <f t="shared" ca="1" si="2564"/>
        <v>10.99949264332826</v>
      </c>
      <c r="AP4806">
        <f t="shared" ca="1" si="2541"/>
        <v>0.99949264332825982</v>
      </c>
      <c r="AQ4806">
        <f t="shared" ca="1" si="2542"/>
        <v>15</v>
      </c>
      <c r="AR4806">
        <f t="shared" ca="1" si="2543"/>
        <v>10</v>
      </c>
      <c r="AS4806">
        <f ca="1">P4806/J4806</f>
        <v>-2.1042059445331992E-2</v>
      </c>
    </row>
    <row r="4807" spans="1:45" x14ac:dyDescent="0.4">
      <c r="A4807">
        <f t="shared" si="2566"/>
        <v>201905</v>
      </c>
      <c r="B4807" t="s">
        <v>883</v>
      </c>
      <c r="C4807" t="s">
        <v>647</v>
      </c>
      <c r="D4807" t="str">
        <f t="shared" ca="1" si="2562"/>
        <v>I116</v>
      </c>
      <c r="E4807">
        <f t="shared" ca="1" si="2544"/>
        <v>10</v>
      </c>
      <c r="F4807">
        <f t="shared" ca="1" si="2545"/>
        <v>7</v>
      </c>
      <c r="G4807" t="str">
        <f t="shared" ca="1" si="2560"/>
        <v>S10</v>
      </c>
      <c r="H4807" t="str">
        <f t="shared" ca="1" si="2561"/>
        <v>S101</v>
      </c>
      <c r="I4807">
        <f ca="1">VLOOKUP(D4807,PRC!$A$2:$B$21,2,0)*E4807</f>
        <v>14600000</v>
      </c>
      <c r="J4807">
        <f t="shared" ca="1" si="2546"/>
        <v>13431996</v>
      </c>
      <c r="K4807">
        <f ca="1">VLOOKUP(D4807,PRC!$A$1:$C$21,3,0)*E4807</f>
        <v>8760000</v>
      </c>
      <c r="L4807">
        <f t="shared" ca="1" si="2547"/>
        <v>1752000</v>
      </c>
      <c r="M4807">
        <f t="shared" ca="1" si="2548"/>
        <v>438000</v>
      </c>
      <c r="N4807">
        <f t="shared" ca="1" si="2549"/>
        <v>2774000</v>
      </c>
      <c r="O4807">
        <f t="shared" ca="1" si="2550"/>
        <v>730000</v>
      </c>
      <c r="P4807">
        <f t="shared" ca="1" si="2565"/>
        <v>-1022004</v>
      </c>
      <c r="Q4807">
        <f ca="1">IF(P4807&gt;0,1,0)</f>
        <v>0</v>
      </c>
      <c r="R4807">
        <f t="shared" ca="1" si="2551"/>
        <v>8</v>
      </c>
      <c r="S4807">
        <f t="shared" ca="1" si="2552"/>
        <v>12</v>
      </c>
      <c r="T4807">
        <f t="shared" ca="1" si="2553"/>
        <v>3</v>
      </c>
      <c r="U4807">
        <f t="shared" ca="1" si="2554"/>
        <v>19</v>
      </c>
      <c r="V4807">
        <f t="shared" ca="1" si="2555"/>
        <v>5</v>
      </c>
      <c r="X4807">
        <f t="shared" si="2557"/>
        <v>4807</v>
      </c>
      <c r="Y4807">
        <f t="shared" si="2558"/>
        <v>4452</v>
      </c>
      <c r="Z4807">
        <f t="shared" si="2559"/>
        <v>4453</v>
      </c>
      <c r="AA4807">
        <f t="shared" si="2556"/>
        <v>4951</v>
      </c>
      <c r="AB4807">
        <f t="shared" si="2567"/>
        <v>500</v>
      </c>
      <c r="AM4807" t="str">
        <f t="shared" si="2568"/>
        <v>201905LP</v>
      </c>
      <c r="AN4807">
        <f t="shared" ca="1" si="2563"/>
        <v>8.0000273972602791</v>
      </c>
      <c r="AO4807">
        <f t="shared" ca="1" si="2564"/>
        <v>12</v>
      </c>
      <c r="AP4807">
        <f t="shared" ca="1" si="2541"/>
        <v>3</v>
      </c>
      <c r="AQ4807">
        <f t="shared" ca="1" si="2542"/>
        <v>19</v>
      </c>
      <c r="AR4807">
        <f t="shared" ca="1" si="2543"/>
        <v>5</v>
      </c>
      <c r="AS4807">
        <f ca="1">P4807/J4807</f>
        <v>-7.6087276976556581E-2</v>
      </c>
    </row>
    <row r="4808" spans="1:45" x14ac:dyDescent="0.4">
      <c r="A4808">
        <f t="shared" si="2566"/>
        <v>201905</v>
      </c>
      <c r="B4808" t="s">
        <v>884</v>
      </c>
      <c r="C4808" t="s">
        <v>647</v>
      </c>
      <c r="D4808" t="str">
        <f t="shared" ca="1" si="2562"/>
        <v>I119</v>
      </c>
      <c r="E4808">
        <f t="shared" ca="1" si="2544"/>
        <v>26</v>
      </c>
      <c r="F4808">
        <f t="shared" ca="1" si="2545"/>
        <v>10</v>
      </c>
      <c r="G4808" t="str">
        <f t="shared" ca="1" si="2560"/>
        <v>S10</v>
      </c>
      <c r="H4808" t="str">
        <f t="shared" ca="1" si="2561"/>
        <v>S103</v>
      </c>
      <c r="I4808">
        <f ca="1">VLOOKUP(D4808,PRC!$A$2:$B$21,2,0)*E4808</f>
        <v>2470000</v>
      </c>
      <c r="J4808">
        <f t="shared" ca="1" si="2546"/>
        <v>2222996</v>
      </c>
      <c r="K4808">
        <f ca="1">VLOOKUP(D4808,PRC!$A$1:$C$21,3,0)*E4808</f>
        <v>1185600</v>
      </c>
      <c r="L4808">
        <f t="shared" ca="1" si="2547"/>
        <v>321000</v>
      </c>
      <c r="M4808">
        <f t="shared" ca="1" si="2548"/>
        <v>74000</v>
      </c>
      <c r="N4808">
        <f t="shared" ca="1" si="2549"/>
        <v>296000</v>
      </c>
      <c r="O4808">
        <f t="shared" ca="1" si="2550"/>
        <v>222000</v>
      </c>
      <c r="P4808">
        <f t="shared" ca="1" si="2565"/>
        <v>124396</v>
      </c>
      <c r="Q4808">
        <f ca="1">IF(P4808&gt;0,1,0)</f>
        <v>1</v>
      </c>
      <c r="R4808">
        <f t="shared" ca="1" si="2551"/>
        <v>10</v>
      </c>
      <c r="S4808">
        <f t="shared" ca="1" si="2552"/>
        <v>13</v>
      </c>
      <c r="T4808">
        <f t="shared" ca="1" si="2553"/>
        <v>3</v>
      </c>
      <c r="U4808">
        <f t="shared" ca="1" si="2554"/>
        <v>12</v>
      </c>
      <c r="V4808">
        <f t="shared" ca="1" si="2555"/>
        <v>9</v>
      </c>
      <c r="X4808">
        <f t="shared" si="2557"/>
        <v>4808</v>
      </c>
      <c r="Y4808">
        <f t="shared" si="2558"/>
        <v>4452</v>
      </c>
      <c r="Z4808">
        <f t="shared" si="2559"/>
        <v>4453</v>
      </c>
      <c r="AA4808">
        <f t="shared" si="2556"/>
        <v>4951</v>
      </c>
      <c r="AB4808">
        <f t="shared" si="2567"/>
        <v>500</v>
      </c>
      <c r="AM4808" t="str">
        <f t="shared" si="2568"/>
        <v>201905LP</v>
      </c>
      <c r="AN4808">
        <f t="shared" ca="1" si="2563"/>
        <v>10.00016194331984</v>
      </c>
      <c r="AO4808">
        <f t="shared" ca="1" si="2564"/>
        <v>12.995951417004047</v>
      </c>
      <c r="AP4808">
        <f t="shared" ref="AP4808:AP4871" ca="1" si="2569">M4808/$I4808*100</f>
        <v>2.9959514170040484</v>
      </c>
      <c r="AQ4808">
        <f t="shared" ref="AQ4808:AQ4871" ca="1" si="2570">N4808/$I4808*100</f>
        <v>11.983805668016194</v>
      </c>
      <c r="AR4808">
        <f t="shared" ref="AR4808:AR4871" ca="1" si="2571">O4808/$I4808*100</f>
        <v>8.9878542510121449</v>
      </c>
      <c r="AS4808">
        <f ca="1">P4808/J4808</f>
        <v>5.5958715175375935E-2</v>
      </c>
    </row>
    <row r="4809" spans="1:45" x14ac:dyDescent="0.4">
      <c r="A4809">
        <f t="shared" si="2566"/>
        <v>201905</v>
      </c>
      <c r="B4809" t="s">
        <v>885</v>
      </c>
      <c r="C4809" t="s">
        <v>647</v>
      </c>
      <c r="D4809" t="str">
        <f t="shared" ca="1" si="2562"/>
        <v>I103</v>
      </c>
      <c r="E4809">
        <f t="shared" ca="1" si="2544"/>
        <v>16</v>
      </c>
      <c r="F4809">
        <f t="shared" ca="1" si="2545"/>
        <v>8</v>
      </c>
      <c r="G4809" t="str">
        <f t="shared" ca="1" si="2560"/>
        <v>S11</v>
      </c>
      <c r="H4809" t="str">
        <f t="shared" ca="1" si="2561"/>
        <v>S116</v>
      </c>
      <c r="I4809">
        <f ca="1">VLOOKUP(D4809,PRC!$A$2:$B$21,2,0)*E4809</f>
        <v>800000</v>
      </c>
      <c r="J4809">
        <f t="shared" ca="1" si="2546"/>
        <v>727996</v>
      </c>
      <c r="K4809">
        <f ca="1">VLOOKUP(D4809,PRC!$A$1:$C$21,3,0)*E4809</f>
        <v>456000</v>
      </c>
      <c r="L4809">
        <f t="shared" ca="1" si="2547"/>
        <v>88000</v>
      </c>
      <c r="M4809">
        <f t="shared" ca="1" si="2548"/>
        <v>8000</v>
      </c>
      <c r="N4809">
        <f t="shared" ca="1" si="2549"/>
        <v>104000</v>
      </c>
      <c r="O4809">
        <f t="shared" ca="1" si="2550"/>
        <v>72000</v>
      </c>
      <c r="P4809">
        <f t="shared" ca="1" si="2565"/>
        <v>-4</v>
      </c>
      <c r="Q4809">
        <f ca="1">IF(P4809&gt;0,1,0)</f>
        <v>0</v>
      </c>
      <c r="R4809">
        <f t="shared" ca="1" si="2551"/>
        <v>9</v>
      </c>
      <c r="S4809">
        <f t="shared" ca="1" si="2552"/>
        <v>11</v>
      </c>
      <c r="T4809">
        <f t="shared" ca="1" si="2553"/>
        <v>1</v>
      </c>
      <c r="U4809">
        <f t="shared" ca="1" si="2554"/>
        <v>13</v>
      </c>
      <c r="V4809">
        <f t="shared" ca="1" si="2555"/>
        <v>9</v>
      </c>
      <c r="X4809">
        <f t="shared" si="2557"/>
        <v>4809</v>
      </c>
      <c r="Y4809">
        <f t="shared" si="2558"/>
        <v>4452</v>
      </c>
      <c r="Z4809">
        <f t="shared" si="2559"/>
        <v>4453</v>
      </c>
      <c r="AA4809">
        <f t="shared" si="2556"/>
        <v>4951</v>
      </c>
      <c r="AB4809">
        <f t="shared" si="2567"/>
        <v>500</v>
      </c>
      <c r="AM4809" t="str">
        <f t="shared" si="2568"/>
        <v>201905LP</v>
      </c>
      <c r="AN4809">
        <f t="shared" ca="1" si="2563"/>
        <v>9.0005000000000006</v>
      </c>
      <c r="AO4809">
        <f t="shared" ca="1" si="2564"/>
        <v>11</v>
      </c>
      <c r="AP4809">
        <f t="shared" ca="1" si="2569"/>
        <v>1</v>
      </c>
      <c r="AQ4809">
        <f t="shared" ca="1" si="2570"/>
        <v>13</v>
      </c>
      <c r="AR4809">
        <f t="shared" ca="1" si="2571"/>
        <v>9</v>
      </c>
      <c r="AS4809">
        <f ca="1">P4809/J4809</f>
        <v>-5.4945356842620016E-6</v>
      </c>
    </row>
    <row r="4810" spans="1:45" x14ac:dyDescent="0.4">
      <c r="A4810">
        <f t="shared" si="2566"/>
        <v>201905</v>
      </c>
      <c r="B4810" t="s">
        <v>886</v>
      </c>
      <c r="C4810" t="s">
        <v>647</v>
      </c>
      <c r="D4810" t="str">
        <f t="shared" ca="1" si="2562"/>
        <v>I110</v>
      </c>
      <c r="E4810">
        <f t="shared" ca="1" si="2544"/>
        <v>26</v>
      </c>
      <c r="F4810">
        <f t="shared" ca="1" si="2545"/>
        <v>8</v>
      </c>
      <c r="G4810" t="str">
        <f t="shared" ca="1" si="2560"/>
        <v>S10</v>
      </c>
      <c r="H4810" t="str">
        <f t="shared" ca="1" si="2561"/>
        <v>S109</v>
      </c>
      <c r="I4810">
        <f ca="1">VLOOKUP(D4810,PRC!$A$2:$B$21,2,0)*E4810</f>
        <v>7800000</v>
      </c>
      <c r="J4810">
        <f t="shared" ca="1" si="2546"/>
        <v>7097996</v>
      </c>
      <c r="K4810">
        <f ca="1">VLOOKUP(D4810,PRC!$A$1:$C$21,3,0)*E4810</f>
        <v>3588000</v>
      </c>
      <c r="L4810">
        <f t="shared" ca="1" si="2547"/>
        <v>858000</v>
      </c>
      <c r="M4810">
        <f t="shared" ca="1" si="2548"/>
        <v>234000</v>
      </c>
      <c r="N4810">
        <f t="shared" ca="1" si="2549"/>
        <v>1170000</v>
      </c>
      <c r="O4810">
        <f t="shared" ca="1" si="2550"/>
        <v>390000</v>
      </c>
      <c r="P4810">
        <f t="shared" ca="1" si="2565"/>
        <v>857996</v>
      </c>
      <c r="Q4810">
        <f ca="1">IF(P4810&gt;0,1,0)</f>
        <v>1</v>
      </c>
      <c r="R4810">
        <f t="shared" ca="1" si="2551"/>
        <v>9</v>
      </c>
      <c r="S4810">
        <f t="shared" ca="1" si="2552"/>
        <v>11</v>
      </c>
      <c r="T4810">
        <f t="shared" ca="1" si="2553"/>
        <v>3</v>
      </c>
      <c r="U4810">
        <f t="shared" ca="1" si="2554"/>
        <v>15</v>
      </c>
      <c r="V4810">
        <f t="shared" ca="1" si="2555"/>
        <v>5</v>
      </c>
      <c r="X4810">
        <f t="shared" si="2557"/>
        <v>4810</v>
      </c>
      <c r="Y4810">
        <f t="shared" si="2558"/>
        <v>4452</v>
      </c>
      <c r="Z4810">
        <f t="shared" si="2559"/>
        <v>4453</v>
      </c>
      <c r="AA4810">
        <f t="shared" si="2556"/>
        <v>4951</v>
      </c>
      <c r="AB4810">
        <f t="shared" si="2567"/>
        <v>500</v>
      </c>
      <c r="AM4810" t="str">
        <f t="shared" si="2568"/>
        <v>201905LP</v>
      </c>
      <c r="AN4810">
        <f t="shared" ca="1" si="2563"/>
        <v>9.000051282051281</v>
      </c>
      <c r="AO4810">
        <f t="shared" ca="1" si="2564"/>
        <v>11</v>
      </c>
      <c r="AP4810">
        <f t="shared" ca="1" si="2569"/>
        <v>3</v>
      </c>
      <c r="AQ4810">
        <f t="shared" ca="1" si="2570"/>
        <v>15</v>
      </c>
      <c r="AR4810">
        <f t="shared" ca="1" si="2571"/>
        <v>5</v>
      </c>
      <c r="AS4810">
        <f ca="1">P4810/J4810</f>
        <v>0.12087862545991855</v>
      </c>
    </row>
    <row r="4811" spans="1:45" x14ac:dyDescent="0.4">
      <c r="A4811">
        <f t="shared" si="2566"/>
        <v>201905</v>
      </c>
      <c r="B4811" t="s">
        <v>887</v>
      </c>
      <c r="C4811" t="s">
        <v>647</v>
      </c>
      <c r="D4811" t="str">
        <f t="shared" ca="1" si="2562"/>
        <v>I116</v>
      </c>
      <c r="E4811">
        <f t="shared" ca="1" si="2544"/>
        <v>30</v>
      </c>
      <c r="F4811">
        <f t="shared" ca="1" si="2545"/>
        <v>7</v>
      </c>
      <c r="G4811" t="str">
        <f t="shared" ca="1" si="2560"/>
        <v>S10</v>
      </c>
      <c r="H4811" t="str">
        <f t="shared" ca="1" si="2561"/>
        <v>S109</v>
      </c>
      <c r="I4811">
        <f ca="1">VLOOKUP(D4811,PRC!$A$2:$B$21,2,0)*E4811</f>
        <v>43800000</v>
      </c>
      <c r="J4811">
        <f t="shared" ca="1" si="2546"/>
        <v>41609996</v>
      </c>
      <c r="K4811">
        <f ca="1">VLOOKUP(D4811,PRC!$A$1:$C$21,3,0)*E4811</f>
        <v>26280000</v>
      </c>
      <c r="L4811">
        <f t="shared" ca="1" si="2547"/>
        <v>6132000</v>
      </c>
      <c r="M4811">
        <f t="shared" ca="1" si="2548"/>
        <v>1314000</v>
      </c>
      <c r="N4811">
        <f t="shared" ca="1" si="2549"/>
        <v>6570000</v>
      </c>
      <c r="O4811">
        <f t="shared" ca="1" si="2550"/>
        <v>2628000</v>
      </c>
      <c r="P4811">
        <f t="shared" ca="1" si="2565"/>
        <v>-1314004</v>
      </c>
      <c r="Q4811">
        <f ca="1">IF(P4811&gt;0,1,0)</f>
        <v>0</v>
      </c>
      <c r="R4811">
        <f t="shared" ca="1" si="2551"/>
        <v>5</v>
      </c>
      <c r="S4811">
        <f t="shared" ca="1" si="2552"/>
        <v>14</v>
      </c>
      <c r="T4811">
        <f t="shared" ca="1" si="2553"/>
        <v>3</v>
      </c>
      <c r="U4811">
        <f t="shared" ca="1" si="2554"/>
        <v>15</v>
      </c>
      <c r="V4811">
        <f t="shared" ca="1" si="2555"/>
        <v>6</v>
      </c>
      <c r="X4811">
        <f t="shared" si="2557"/>
        <v>4811</v>
      </c>
      <c r="Y4811">
        <f t="shared" si="2558"/>
        <v>4452</v>
      </c>
      <c r="Z4811">
        <f t="shared" si="2559"/>
        <v>4453</v>
      </c>
      <c r="AA4811">
        <f t="shared" si="2556"/>
        <v>4951</v>
      </c>
      <c r="AB4811">
        <f t="shared" si="2567"/>
        <v>500</v>
      </c>
      <c r="AM4811" t="str">
        <f t="shared" si="2568"/>
        <v>201905LP</v>
      </c>
      <c r="AN4811">
        <f t="shared" ca="1" si="2563"/>
        <v>5.0000091324200913</v>
      </c>
      <c r="AO4811">
        <f t="shared" ca="1" si="2564"/>
        <v>14.000000000000002</v>
      </c>
      <c r="AP4811">
        <f t="shared" ca="1" si="2569"/>
        <v>3</v>
      </c>
      <c r="AQ4811">
        <f t="shared" ca="1" si="2570"/>
        <v>15</v>
      </c>
      <c r="AR4811">
        <f t="shared" ca="1" si="2571"/>
        <v>6</v>
      </c>
      <c r="AS4811">
        <f ca="1">P4811/J4811</f>
        <v>-3.15790465348759E-2</v>
      </c>
    </row>
    <row r="4812" spans="1:45" x14ac:dyDescent="0.4">
      <c r="A4812">
        <f t="shared" si="2566"/>
        <v>201905</v>
      </c>
      <c r="B4812" t="s">
        <v>888</v>
      </c>
      <c r="C4812" t="s">
        <v>647</v>
      </c>
      <c r="D4812" t="str">
        <f t="shared" ca="1" si="2562"/>
        <v>I102</v>
      </c>
      <c r="E4812">
        <f t="shared" ca="1" si="2544"/>
        <v>20</v>
      </c>
      <c r="F4812">
        <f t="shared" ca="1" si="2545"/>
        <v>5</v>
      </c>
      <c r="G4812" t="str">
        <f t="shared" ca="1" si="2560"/>
        <v>S10</v>
      </c>
      <c r="H4812" t="str">
        <f t="shared" ca="1" si="2561"/>
        <v>S102</v>
      </c>
      <c r="I4812">
        <f ca="1">VLOOKUP(D4812,PRC!$A$2:$B$21,2,0)*E4812</f>
        <v>800000</v>
      </c>
      <c r="J4812">
        <f t="shared" ca="1" si="2546"/>
        <v>735996</v>
      </c>
      <c r="K4812">
        <f ca="1">VLOOKUP(D4812,PRC!$A$1:$C$21,3,0)*E4812</f>
        <v>376000</v>
      </c>
      <c r="L4812">
        <f t="shared" ca="1" si="2547"/>
        <v>112000</v>
      </c>
      <c r="M4812">
        <f t="shared" ca="1" si="2548"/>
        <v>24000</v>
      </c>
      <c r="N4812">
        <f t="shared" ca="1" si="2549"/>
        <v>80000</v>
      </c>
      <c r="O4812">
        <f t="shared" ca="1" si="2550"/>
        <v>40000</v>
      </c>
      <c r="P4812">
        <f t="shared" ca="1" si="2565"/>
        <v>103996</v>
      </c>
      <c r="Q4812">
        <f ca="1">IF(P4812&gt;0,1,0)</f>
        <v>1</v>
      </c>
      <c r="R4812">
        <f t="shared" ca="1" si="2551"/>
        <v>8</v>
      </c>
      <c r="S4812">
        <f t="shared" ca="1" si="2552"/>
        <v>14</v>
      </c>
      <c r="T4812">
        <f t="shared" ca="1" si="2553"/>
        <v>3</v>
      </c>
      <c r="U4812">
        <f t="shared" ca="1" si="2554"/>
        <v>10</v>
      </c>
      <c r="V4812">
        <f t="shared" ca="1" si="2555"/>
        <v>5</v>
      </c>
      <c r="X4812">
        <f t="shared" si="2557"/>
        <v>4812</v>
      </c>
      <c r="Y4812">
        <f t="shared" si="2558"/>
        <v>4452</v>
      </c>
      <c r="Z4812">
        <f t="shared" si="2559"/>
        <v>4453</v>
      </c>
      <c r="AA4812">
        <f t="shared" si="2556"/>
        <v>4951</v>
      </c>
      <c r="AB4812">
        <f t="shared" si="2567"/>
        <v>500</v>
      </c>
      <c r="AM4812" t="str">
        <f t="shared" si="2568"/>
        <v>201905LP</v>
      </c>
      <c r="AN4812">
        <f t="shared" ca="1" si="2563"/>
        <v>8.0004999999999988</v>
      </c>
      <c r="AO4812">
        <f t="shared" ca="1" si="2564"/>
        <v>14.000000000000002</v>
      </c>
      <c r="AP4812">
        <f t="shared" ca="1" si="2569"/>
        <v>3</v>
      </c>
      <c r="AQ4812">
        <f t="shared" ca="1" si="2570"/>
        <v>10</v>
      </c>
      <c r="AR4812">
        <f t="shared" ca="1" si="2571"/>
        <v>5</v>
      </c>
      <c r="AS4812">
        <f ca="1">P4812/J4812</f>
        <v>0.14129968097652704</v>
      </c>
    </row>
    <row r="4813" spans="1:45" x14ac:dyDescent="0.4">
      <c r="A4813">
        <f t="shared" si="2566"/>
        <v>201905</v>
      </c>
      <c r="B4813" t="s">
        <v>889</v>
      </c>
      <c r="C4813" t="s">
        <v>647</v>
      </c>
      <c r="D4813" t="str">
        <f t="shared" ca="1" si="2562"/>
        <v>I109</v>
      </c>
      <c r="E4813">
        <f t="shared" ca="1" si="2544"/>
        <v>10</v>
      </c>
      <c r="F4813">
        <f t="shared" ca="1" si="2545"/>
        <v>9</v>
      </c>
      <c r="G4813" t="str">
        <f t="shared" ca="1" si="2560"/>
        <v>S10</v>
      </c>
      <c r="H4813" t="str">
        <f t="shared" ca="1" si="2561"/>
        <v>S109</v>
      </c>
      <c r="I4813">
        <f ca="1">VLOOKUP(D4813,PRC!$A$2:$B$21,2,0)*E4813</f>
        <v>5000000</v>
      </c>
      <c r="J4813">
        <f t="shared" ca="1" si="2546"/>
        <v>4699996</v>
      </c>
      <c r="K4813">
        <f ca="1">VLOOKUP(D4813,PRC!$A$1:$C$21,3,0)*E4813</f>
        <v>2000000</v>
      </c>
      <c r="L4813">
        <f t="shared" ca="1" si="2547"/>
        <v>500000</v>
      </c>
      <c r="M4813">
        <f t="shared" ca="1" si="2548"/>
        <v>100000</v>
      </c>
      <c r="N4813">
        <f t="shared" ca="1" si="2549"/>
        <v>1000000</v>
      </c>
      <c r="O4813">
        <f t="shared" ca="1" si="2550"/>
        <v>300000</v>
      </c>
      <c r="P4813">
        <f t="shared" ca="1" si="2565"/>
        <v>799996</v>
      </c>
      <c r="Q4813">
        <f ca="1">IF(P4813&gt;0,1,0)</f>
        <v>1</v>
      </c>
      <c r="R4813">
        <f t="shared" ca="1" si="2551"/>
        <v>6</v>
      </c>
      <c r="S4813">
        <f t="shared" ca="1" si="2552"/>
        <v>10</v>
      </c>
      <c r="T4813">
        <f t="shared" ca="1" si="2553"/>
        <v>2</v>
      </c>
      <c r="U4813">
        <f t="shared" ca="1" si="2554"/>
        <v>20</v>
      </c>
      <c r="V4813">
        <f t="shared" ca="1" si="2555"/>
        <v>6</v>
      </c>
      <c r="X4813">
        <f t="shared" si="2557"/>
        <v>4813</v>
      </c>
      <c r="Y4813">
        <f t="shared" si="2558"/>
        <v>4452</v>
      </c>
      <c r="Z4813">
        <f t="shared" si="2559"/>
        <v>4453</v>
      </c>
      <c r="AA4813">
        <f t="shared" si="2556"/>
        <v>4951</v>
      </c>
      <c r="AB4813">
        <f t="shared" si="2567"/>
        <v>500</v>
      </c>
      <c r="AM4813" t="str">
        <f t="shared" si="2568"/>
        <v>201905LP</v>
      </c>
      <c r="AN4813">
        <f t="shared" ca="1" si="2563"/>
        <v>6.000079999999997</v>
      </c>
      <c r="AO4813">
        <f t="shared" ca="1" si="2564"/>
        <v>10</v>
      </c>
      <c r="AP4813">
        <f t="shared" ca="1" si="2569"/>
        <v>2</v>
      </c>
      <c r="AQ4813">
        <f t="shared" ca="1" si="2570"/>
        <v>20</v>
      </c>
      <c r="AR4813">
        <f t="shared" ca="1" si="2571"/>
        <v>6</v>
      </c>
      <c r="AS4813">
        <f ca="1">P4813/J4813</f>
        <v>0.17021205975494447</v>
      </c>
    </row>
    <row r="4814" spans="1:45" x14ac:dyDescent="0.4">
      <c r="A4814">
        <f t="shared" si="2566"/>
        <v>201905</v>
      </c>
      <c r="B4814" t="s">
        <v>890</v>
      </c>
      <c r="C4814" t="s">
        <v>647</v>
      </c>
      <c r="D4814" t="str">
        <f t="shared" ca="1" si="2562"/>
        <v>I112</v>
      </c>
      <c r="E4814">
        <f t="shared" ca="1" si="2544"/>
        <v>18</v>
      </c>
      <c r="F4814">
        <f t="shared" ca="1" si="2545"/>
        <v>6</v>
      </c>
      <c r="G4814" t="str">
        <f t="shared" ca="1" si="2560"/>
        <v>S10</v>
      </c>
      <c r="H4814" t="str">
        <f t="shared" ca="1" si="2561"/>
        <v>S106</v>
      </c>
      <c r="I4814">
        <f ca="1">VLOOKUP(D4814,PRC!$A$2:$B$21,2,0)*E4814</f>
        <v>1170000</v>
      </c>
      <c r="J4814">
        <f t="shared" ca="1" si="2546"/>
        <v>1076396</v>
      </c>
      <c r="K4814">
        <f ca="1">VLOOKUP(D4814,PRC!$A$1:$C$21,3,0)*E4814</f>
        <v>585000</v>
      </c>
      <c r="L4814">
        <f t="shared" ca="1" si="2547"/>
        <v>140000</v>
      </c>
      <c r="M4814">
        <f t="shared" ca="1" si="2548"/>
        <v>35000</v>
      </c>
      <c r="N4814">
        <f t="shared" ca="1" si="2549"/>
        <v>234000</v>
      </c>
      <c r="O4814">
        <f t="shared" ca="1" si="2550"/>
        <v>82000</v>
      </c>
      <c r="P4814">
        <f t="shared" ca="1" si="2565"/>
        <v>396</v>
      </c>
      <c r="Q4814">
        <f ca="1">IF(P4814&gt;0,1,0)</f>
        <v>1</v>
      </c>
      <c r="R4814">
        <f t="shared" ca="1" si="2551"/>
        <v>8</v>
      </c>
      <c r="S4814">
        <f t="shared" ca="1" si="2552"/>
        <v>12</v>
      </c>
      <c r="T4814">
        <f t="shared" ca="1" si="2553"/>
        <v>3</v>
      </c>
      <c r="U4814">
        <f t="shared" ca="1" si="2554"/>
        <v>20</v>
      </c>
      <c r="V4814">
        <f t="shared" ca="1" si="2555"/>
        <v>7</v>
      </c>
      <c r="X4814">
        <f t="shared" si="2557"/>
        <v>4814</v>
      </c>
      <c r="Y4814">
        <f t="shared" si="2558"/>
        <v>4452</v>
      </c>
      <c r="Z4814">
        <f t="shared" si="2559"/>
        <v>4453</v>
      </c>
      <c r="AA4814">
        <f t="shared" si="2556"/>
        <v>4951</v>
      </c>
      <c r="AB4814">
        <f t="shared" si="2567"/>
        <v>500</v>
      </c>
      <c r="AM4814" t="str">
        <f t="shared" si="2568"/>
        <v>201905LP</v>
      </c>
      <c r="AN4814">
        <f t="shared" ca="1" si="2563"/>
        <v>8.0003418803418764</v>
      </c>
      <c r="AO4814">
        <f t="shared" ca="1" si="2564"/>
        <v>11.965811965811966</v>
      </c>
      <c r="AP4814">
        <f t="shared" ca="1" si="2569"/>
        <v>2.9914529914529915</v>
      </c>
      <c r="AQ4814">
        <f t="shared" ca="1" si="2570"/>
        <v>20</v>
      </c>
      <c r="AR4814">
        <f t="shared" ca="1" si="2571"/>
        <v>7.0085470085470085</v>
      </c>
      <c r="AS4814">
        <f ca="1">P4814/J4814</f>
        <v>3.6789434371736795E-4</v>
      </c>
    </row>
    <row r="4815" spans="1:45" x14ac:dyDescent="0.4">
      <c r="A4815">
        <f t="shared" si="2566"/>
        <v>201905</v>
      </c>
      <c r="B4815" t="s">
        <v>891</v>
      </c>
      <c r="C4815" t="s">
        <v>647</v>
      </c>
      <c r="D4815" t="str">
        <f t="shared" ca="1" si="2562"/>
        <v>I106</v>
      </c>
      <c r="E4815">
        <f t="shared" ca="1" si="2544"/>
        <v>23</v>
      </c>
      <c r="F4815">
        <f t="shared" ca="1" si="2545"/>
        <v>7</v>
      </c>
      <c r="G4815" t="str">
        <f t="shared" ca="1" si="2560"/>
        <v>S10</v>
      </c>
      <c r="H4815" t="str">
        <f t="shared" ca="1" si="2561"/>
        <v>S101</v>
      </c>
      <c r="I4815">
        <f ca="1">VLOOKUP(D4815,PRC!$A$2:$B$21,2,0)*E4815</f>
        <v>460000</v>
      </c>
      <c r="J4815">
        <f t="shared" ca="1" si="2546"/>
        <v>427796</v>
      </c>
      <c r="K4815">
        <f ca="1">VLOOKUP(D4815,PRC!$A$1:$C$21,3,0)*E4815</f>
        <v>243800</v>
      </c>
      <c r="L4815">
        <f t="shared" ca="1" si="2547"/>
        <v>69000</v>
      </c>
      <c r="M4815">
        <f t="shared" ca="1" si="2548"/>
        <v>5000</v>
      </c>
      <c r="N4815">
        <f t="shared" ca="1" si="2549"/>
        <v>74000</v>
      </c>
      <c r="O4815">
        <f t="shared" ca="1" si="2550"/>
        <v>41000</v>
      </c>
      <c r="P4815">
        <f t="shared" ca="1" si="2565"/>
        <v>-5004</v>
      </c>
      <c r="Q4815">
        <f ca="1">IF(P4815&gt;0,1,0)</f>
        <v>0</v>
      </c>
      <c r="R4815">
        <f t="shared" ca="1" si="2551"/>
        <v>7</v>
      </c>
      <c r="S4815">
        <f t="shared" ca="1" si="2552"/>
        <v>15</v>
      </c>
      <c r="T4815">
        <f t="shared" ca="1" si="2553"/>
        <v>1</v>
      </c>
      <c r="U4815">
        <f t="shared" ca="1" si="2554"/>
        <v>16</v>
      </c>
      <c r="V4815">
        <f t="shared" ca="1" si="2555"/>
        <v>9</v>
      </c>
      <c r="X4815">
        <f t="shared" si="2557"/>
        <v>4815</v>
      </c>
      <c r="Y4815">
        <f t="shared" si="2558"/>
        <v>4452</v>
      </c>
      <c r="Z4815">
        <f t="shared" si="2559"/>
        <v>4453</v>
      </c>
      <c r="AA4815">
        <f t="shared" si="2556"/>
        <v>4951</v>
      </c>
      <c r="AB4815">
        <f t="shared" si="2567"/>
        <v>500</v>
      </c>
      <c r="AM4815" t="str">
        <f t="shared" si="2568"/>
        <v>201905LP</v>
      </c>
      <c r="AN4815">
        <f t="shared" ca="1" si="2563"/>
        <v>7.0008695652173936</v>
      </c>
      <c r="AO4815">
        <f t="shared" ca="1" si="2564"/>
        <v>15</v>
      </c>
      <c r="AP4815">
        <f t="shared" ca="1" si="2569"/>
        <v>1.0869565217391304</v>
      </c>
      <c r="AQ4815">
        <f t="shared" ca="1" si="2570"/>
        <v>16.086956521739129</v>
      </c>
      <c r="AR4815">
        <f t="shared" ca="1" si="2571"/>
        <v>8.9130434782608692</v>
      </c>
      <c r="AS4815">
        <f ca="1">P4815/J4815</f>
        <v>-1.1697164068855249E-2</v>
      </c>
    </row>
    <row r="4816" spans="1:45" x14ac:dyDescent="0.4">
      <c r="A4816">
        <f t="shared" si="2566"/>
        <v>201905</v>
      </c>
      <c r="B4816" t="s">
        <v>892</v>
      </c>
      <c r="C4816" t="s">
        <v>647</v>
      </c>
      <c r="D4816" t="str">
        <f t="shared" ca="1" si="2562"/>
        <v>I120</v>
      </c>
      <c r="E4816">
        <f t="shared" ca="1" si="2544"/>
        <v>25</v>
      </c>
      <c r="F4816">
        <f t="shared" ca="1" si="2545"/>
        <v>10</v>
      </c>
      <c r="G4816" t="str">
        <f t="shared" ca="1" si="2560"/>
        <v>S11</v>
      </c>
      <c r="H4816" t="str">
        <f t="shared" ca="1" si="2561"/>
        <v>S111</v>
      </c>
      <c r="I4816">
        <f ca="1">VLOOKUP(D4816,PRC!$A$2:$B$21,2,0)*E4816</f>
        <v>107500000</v>
      </c>
      <c r="J4816">
        <f t="shared" ca="1" si="2546"/>
        <v>101049996</v>
      </c>
      <c r="K4816">
        <f ca="1">VLOOKUP(D4816,PRC!$A$1:$C$21,3,0)*E4816</f>
        <v>48375000</v>
      </c>
      <c r="L4816">
        <f t="shared" ca="1" si="2547"/>
        <v>15050000</v>
      </c>
      <c r="M4816">
        <f t="shared" ca="1" si="2548"/>
        <v>1075000</v>
      </c>
      <c r="N4816">
        <f t="shared" ca="1" si="2549"/>
        <v>17200000</v>
      </c>
      <c r="O4816">
        <f t="shared" ca="1" si="2550"/>
        <v>7525000</v>
      </c>
      <c r="P4816">
        <f t="shared" ca="1" si="2565"/>
        <v>11824996</v>
      </c>
      <c r="Q4816">
        <f ca="1">IF(P4816&gt;0,1,0)</f>
        <v>1</v>
      </c>
      <c r="R4816">
        <f t="shared" ca="1" si="2551"/>
        <v>6</v>
      </c>
      <c r="S4816">
        <f t="shared" ca="1" si="2552"/>
        <v>14</v>
      </c>
      <c r="T4816">
        <f t="shared" ca="1" si="2553"/>
        <v>1</v>
      </c>
      <c r="U4816">
        <f t="shared" ca="1" si="2554"/>
        <v>16</v>
      </c>
      <c r="V4816">
        <f t="shared" ca="1" si="2555"/>
        <v>7</v>
      </c>
      <c r="X4816">
        <f t="shared" si="2557"/>
        <v>4816</v>
      </c>
      <c r="Y4816">
        <f t="shared" si="2558"/>
        <v>4452</v>
      </c>
      <c r="Z4816">
        <f t="shared" si="2559"/>
        <v>4453</v>
      </c>
      <c r="AA4816">
        <f t="shared" si="2556"/>
        <v>4951</v>
      </c>
      <c r="AB4816">
        <f t="shared" si="2567"/>
        <v>500</v>
      </c>
      <c r="AM4816" t="str">
        <f t="shared" si="2568"/>
        <v>201905LP</v>
      </c>
      <c r="AN4816">
        <f t="shared" ca="1" si="2563"/>
        <v>6.0000037209302359</v>
      </c>
      <c r="AO4816">
        <f t="shared" ca="1" si="2564"/>
        <v>14.000000000000002</v>
      </c>
      <c r="AP4816">
        <f t="shared" ca="1" si="2569"/>
        <v>1</v>
      </c>
      <c r="AQ4816">
        <f t="shared" ca="1" si="2570"/>
        <v>16</v>
      </c>
      <c r="AR4816">
        <f t="shared" ca="1" si="2571"/>
        <v>7.0000000000000009</v>
      </c>
      <c r="AS4816">
        <f ca="1">P4816/J4816</f>
        <v>0.11702124164359196</v>
      </c>
    </row>
    <row r="4817" spans="1:45" x14ac:dyDescent="0.4">
      <c r="A4817">
        <f t="shared" si="2566"/>
        <v>201905</v>
      </c>
      <c r="B4817" t="s">
        <v>893</v>
      </c>
      <c r="C4817" t="s">
        <v>647</v>
      </c>
      <c r="D4817" t="str">
        <f t="shared" ca="1" si="2562"/>
        <v>I111</v>
      </c>
      <c r="E4817">
        <f t="shared" ca="1" si="2544"/>
        <v>27</v>
      </c>
      <c r="F4817">
        <f t="shared" ca="1" si="2545"/>
        <v>5</v>
      </c>
      <c r="G4817" t="str">
        <f t="shared" ca="1" si="2560"/>
        <v>S11</v>
      </c>
      <c r="H4817" t="str">
        <f t="shared" ca="1" si="2561"/>
        <v>S110</v>
      </c>
      <c r="I4817">
        <f ca="1">VLOOKUP(D4817,PRC!$A$2:$B$21,2,0)*E4817</f>
        <v>4050000</v>
      </c>
      <c r="J4817">
        <f t="shared" ca="1" si="2546"/>
        <v>3806996</v>
      </c>
      <c r="K4817">
        <f ca="1">VLOOKUP(D4817,PRC!$A$1:$C$21,3,0)*E4817</f>
        <v>2146500</v>
      </c>
      <c r="L4817">
        <f t="shared" ca="1" si="2547"/>
        <v>405000</v>
      </c>
      <c r="M4817">
        <f t="shared" ca="1" si="2548"/>
        <v>41000</v>
      </c>
      <c r="N4817">
        <f t="shared" ca="1" si="2549"/>
        <v>527000</v>
      </c>
      <c r="O4817">
        <f t="shared" ca="1" si="2550"/>
        <v>365000</v>
      </c>
      <c r="P4817">
        <f t="shared" ca="1" si="2565"/>
        <v>322496</v>
      </c>
      <c r="Q4817">
        <f ca="1">IF(P4817&gt;0,1,0)</f>
        <v>1</v>
      </c>
      <c r="R4817">
        <f t="shared" ca="1" si="2551"/>
        <v>6</v>
      </c>
      <c r="S4817">
        <f t="shared" ca="1" si="2552"/>
        <v>10</v>
      </c>
      <c r="T4817">
        <f t="shared" ca="1" si="2553"/>
        <v>1</v>
      </c>
      <c r="U4817">
        <f t="shared" ca="1" si="2554"/>
        <v>13</v>
      </c>
      <c r="V4817">
        <f t="shared" ca="1" si="2555"/>
        <v>9</v>
      </c>
      <c r="X4817">
        <f t="shared" si="2557"/>
        <v>4817</v>
      </c>
      <c r="Y4817">
        <f t="shared" si="2558"/>
        <v>4452</v>
      </c>
      <c r="Z4817">
        <f t="shared" si="2559"/>
        <v>4453</v>
      </c>
      <c r="AA4817">
        <f t="shared" si="2556"/>
        <v>4951</v>
      </c>
      <c r="AB4817">
        <f t="shared" si="2567"/>
        <v>500</v>
      </c>
      <c r="AM4817" t="str">
        <f t="shared" si="2568"/>
        <v>201905LP</v>
      </c>
      <c r="AN4817">
        <f t="shared" ca="1" si="2563"/>
        <v>6.0000987654320941</v>
      </c>
      <c r="AO4817">
        <f t="shared" ca="1" si="2564"/>
        <v>10</v>
      </c>
      <c r="AP4817">
        <f t="shared" ca="1" si="2569"/>
        <v>1.0123456790123457</v>
      </c>
      <c r="AQ4817">
        <f t="shared" ca="1" si="2570"/>
        <v>13.012345679012347</v>
      </c>
      <c r="AR4817">
        <f t="shared" ca="1" si="2571"/>
        <v>9.0123456790123448</v>
      </c>
      <c r="AS4817">
        <f ca="1">P4817/J4817</f>
        <v>8.4711410256275557E-2</v>
      </c>
    </row>
    <row r="4818" spans="1:45" x14ac:dyDescent="0.4">
      <c r="A4818">
        <f t="shared" si="2566"/>
        <v>201905</v>
      </c>
      <c r="B4818" t="s">
        <v>894</v>
      </c>
      <c r="C4818" t="s">
        <v>647</v>
      </c>
      <c r="D4818" t="str">
        <f t="shared" ca="1" si="2562"/>
        <v>I109</v>
      </c>
      <c r="E4818">
        <f t="shared" ca="1" si="2544"/>
        <v>18</v>
      </c>
      <c r="F4818">
        <f t="shared" ca="1" si="2545"/>
        <v>10</v>
      </c>
      <c r="G4818" t="str">
        <f t="shared" ca="1" si="2560"/>
        <v>S12</v>
      </c>
      <c r="H4818" t="str">
        <f t="shared" ca="1" si="2561"/>
        <v>S120</v>
      </c>
      <c r="I4818">
        <f ca="1">VLOOKUP(D4818,PRC!$A$2:$B$21,2,0)*E4818</f>
        <v>9000000</v>
      </c>
      <c r="J4818">
        <f t="shared" ca="1" si="2546"/>
        <v>8459996</v>
      </c>
      <c r="K4818">
        <f ca="1">VLOOKUP(D4818,PRC!$A$1:$C$21,3,0)*E4818</f>
        <v>3600000</v>
      </c>
      <c r="L4818">
        <f t="shared" ca="1" si="2547"/>
        <v>1170000</v>
      </c>
      <c r="M4818">
        <f t="shared" ca="1" si="2548"/>
        <v>90000</v>
      </c>
      <c r="N4818">
        <f t="shared" ca="1" si="2549"/>
        <v>1260000</v>
      </c>
      <c r="O4818">
        <f t="shared" ca="1" si="2550"/>
        <v>540000</v>
      </c>
      <c r="P4818">
        <f t="shared" ca="1" si="2565"/>
        <v>1799996</v>
      </c>
      <c r="Q4818">
        <f ca="1">IF(P4818&gt;0,1,0)</f>
        <v>1</v>
      </c>
      <c r="R4818">
        <f t="shared" ca="1" si="2551"/>
        <v>6</v>
      </c>
      <c r="S4818">
        <f t="shared" ca="1" si="2552"/>
        <v>13</v>
      </c>
      <c r="T4818">
        <f t="shared" ca="1" si="2553"/>
        <v>1</v>
      </c>
      <c r="U4818">
        <f t="shared" ca="1" si="2554"/>
        <v>14</v>
      </c>
      <c r="V4818">
        <f t="shared" ca="1" si="2555"/>
        <v>6</v>
      </c>
      <c r="X4818">
        <f t="shared" si="2557"/>
        <v>4818</v>
      </c>
      <c r="Y4818">
        <f t="shared" si="2558"/>
        <v>4452</v>
      </c>
      <c r="Z4818">
        <f t="shared" si="2559"/>
        <v>4453</v>
      </c>
      <c r="AA4818">
        <f t="shared" si="2556"/>
        <v>4951</v>
      </c>
      <c r="AB4818">
        <f t="shared" si="2567"/>
        <v>500</v>
      </c>
      <c r="AM4818" t="str">
        <f t="shared" si="2568"/>
        <v>201905LP</v>
      </c>
      <c r="AN4818">
        <f t="shared" ca="1" si="2563"/>
        <v>6.0000444444444412</v>
      </c>
      <c r="AO4818">
        <f t="shared" ca="1" si="2564"/>
        <v>13</v>
      </c>
      <c r="AP4818">
        <f t="shared" ca="1" si="2569"/>
        <v>1</v>
      </c>
      <c r="AQ4818">
        <f t="shared" ca="1" si="2570"/>
        <v>14.000000000000002</v>
      </c>
      <c r="AR4818">
        <f t="shared" ca="1" si="2571"/>
        <v>6</v>
      </c>
      <c r="AS4818">
        <f ca="1">P4818/J4818</f>
        <v>0.21276558523195518</v>
      </c>
    </row>
    <row r="4819" spans="1:45" x14ac:dyDescent="0.4">
      <c r="A4819">
        <f t="shared" si="2566"/>
        <v>201905</v>
      </c>
      <c r="B4819" t="s">
        <v>895</v>
      </c>
      <c r="C4819" t="s">
        <v>647</v>
      </c>
      <c r="D4819" t="str">
        <f t="shared" ca="1" si="2562"/>
        <v>I103</v>
      </c>
      <c r="E4819">
        <f t="shared" ca="1" si="2544"/>
        <v>22</v>
      </c>
      <c r="F4819">
        <f t="shared" ca="1" si="2545"/>
        <v>5</v>
      </c>
      <c r="G4819" t="str">
        <f t="shared" ca="1" si="2560"/>
        <v>S11</v>
      </c>
      <c r="H4819" t="str">
        <f t="shared" ca="1" si="2561"/>
        <v>S114</v>
      </c>
      <c r="I4819">
        <f ca="1">VLOOKUP(D4819,PRC!$A$2:$B$21,2,0)*E4819</f>
        <v>1100000</v>
      </c>
      <c r="J4819">
        <f t="shared" ca="1" si="2546"/>
        <v>1011996</v>
      </c>
      <c r="K4819">
        <f ca="1">VLOOKUP(D4819,PRC!$A$1:$C$21,3,0)*E4819</f>
        <v>627000</v>
      </c>
      <c r="L4819">
        <f t="shared" ca="1" si="2547"/>
        <v>143000</v>
      </c>
      <c r="M4819">
        <f t="shared" ca="1" si="2548"/>
        <v>22000</v>
      </c>
      <c r="N4819">
        <f t="shared" ca="1" si="2549"/>
        <v>143000</v>
      </c>
      <c r="O4819">
        <f t="shared" ca="1" si="2550"/>
        <v>110000</v>
      </c>
      <c r="P4819">
        <f t="shared" ca="1" si="2565"/>
        <v>-33004</v>
      </c>
      <c r="Q4819">
        <f ca="1">IF(P4819&gt;0,1,0)</f>
        <v>0</v>
      </c>
      <c r="R4819">
        <f t="shared" ca="1" si="2551"/>
        <v>8</v>
      </c>
      <c r="S4819">
        <f t="shared" ca="1" si="2552"/>
        <v>13</v>
      </c>
      <c r="T4819">
        <f t="shared" ca="1" si="2553"/>
        <v>2</v>
      </c>
      <c r="U4819">
        <f t="shared" ca="1" si="2554"/>
        <v>13</v>
      </c>
      <c r="V4819">
        <f t="shared" ca="1" si="2555"/>
        <v>10</v>
      </c>
      <c r="X4819">
        <f t="shared" si="2557"/>
        <v>4819</v>
      </c>
      <c r="Y4819">
        <f t="shared" si="2558"/>
        <v>4452</v>
      </c>
      <c r="Z4819">
        <f t="shared" si="2559"/>
        <v>4453</v>
      </c>
      <c r="AA4819">
        <f t="shared" si="2556"/>
        <v>4951</v>
      </c>
      <c r="AB4819">
        <f t="shared" si="2567"/>
        <v>500</v>
      </c>
      <c r="AM4819" t="str">
        <f t="shared" si="2568"/>
        <v>201905LP</v>
      </c>
      <c r="AN4819">
        <f t="shared" ca="1" si="2563"/>
        <v>8.0003636363636392</v>
      </c>
      <c r="AO4819">
        <f t="shared" ca="1" si="2564"/>
        <v>13</v>
      </c>
      <c r="AP4819">
        <f t="shared" ca="1" si="2569"/>
        <v>2</v>
      </c>
      <c r="AQ4819">
        <f t="shared" ca="1" si="2570"/>
        <v>13</v>
      </c>
      <c r="AR4819">
        <f t="shared" ca="1" si="2571"/>
        <v>10</v>
      </c>
      <c r="AS4819">
        <f ca="1">P4819/J4819</f>
        <v>-3.2612777125601289E-2</v>
      </c>
    </row>
    <row r="4820" spans="1:45" x14ac:dyDescent="0.4">
      <c r="A4820">
        <f t="shared" si="2566"/>
        <v>201905</v>
      </c>
      <c r="B4820" t="s">
        <v>896</v>
      </c>
      <c r="C4820" t="s">
        <v>647</v>
      </c>
      <c r="D4820" t="str">
        <f t="shared" ca="1" si="2562"/>
        <v>I117</v>
      </c>
      <c r="E4820">
        <f t="shared" ca="1" si="2544"/>
        <v>18</v>
      </c>
      <c r="F4820">
        <f t="shared" ca="1" si="2545"/>
        <v>10</v>
      </c>
      <c r="G4820" t="str">
        <f t="shared" ca="1" si="2560"/>
        <v>S10</v>
      </c>
      <c r="H4820" t="str">
        <f t="shared" ca="1" si="2561"/>
        <v>S102</v>
      </c>
      <c r="I4820">
        <f ca="1">VLOOKUP(D4820,PRC!$A$2:$B$21,2,0)*E4820</f>
        <v>45000000</v>
      </c>
      <c r="J4820">
        <f t="shared" ca="1" si="2546"/>
        <v>40499996</v>
      </c>
      <c r="K4820">
        <f ca="1">VLOOKUP(D4820,PRC!$A$1:$C$21,3,0)*E4820</f>
        <v>20700000</v>
      </c>
      <c r="L4820">
        <f t="shared" ca="1" si="2547"/>
        <v>5850000</v>
      </c>
      <c r="M4820">
        <f t="shared" ca="1" si="2548"/>
        <v>450000</v>
      </c>
      <c r="N4820">
        <f t="shared" ca="1" si="2549"/>
        <v>7650000</v>
      </c>
      <c r="O4820">
        <f t="shared" ca="1" si="2550"/>
        <v>4050000</v>
      </c>
      <c r="P4820">
        <f t="shared" ca="1" si="2565"/>
        <v>1799996</v>
      </c>
      <c r="Q4820">
        <f ca="1">IF(P4820&gt;0,1,0)</f>
        <v>1</v>
      </c>
      <c r="R4820">
        <f t="shared" ca="1" si="2551"/>
        <v>10</v>
      </c>
      <c r="S4820">
        <f t="shared" ca="1" si="2552"/>
        <v>13</v>
      </c>
      <c r="T4820">
        <f t="shared" ca="1" si="2553"/>
        <v>1</v>
      </c>
      <c r="U4820">
        <f t="shared" ca="1" si="2554"/>
        <v>17</v>
      </c>
      <c r="V4820">
        <f t="shared" ca="1" si="2555"/>
        <v>9</v>
      </c>
      <c r="X4820">
        <f t="shared" si="2557"/>
        <v>4820</v>
      </c>
      <c r="Y4820">
        <f t="shared" si="2558"/>
        <v>4452</v>
      </c>
      <c r="Z4820">
        <f t="shared" si="2559"/>
        <v>4453</v>
      </c>
      <c r="AA4820">
        <f t="shared" si="2556"/>
        <v>4951</v>
      </c>
      <c r="AB4820">
        <f t="shared" si="2567"/>
        <v>500</v>
      </c>
      <c r="AM4820" t="str">
        <f t="shared" si="2568"/>
        <v>201905LP</v>
      </c>
      <c r="AN4820">
        <f t="shared" ca="1" si="2563"/>
        <v>10.000008888888889</v>
      </c>
      <c r="AO4820">
        <f t="shared" ca="1" si="2564"/>
        <v>13</v>
      </c>
      <c r="AP4820">
        <f t="shared" ca="1" si="2569"/>
        <v>1</v>
      </c>
      <c r="AQ4820">
        <f t="shared" ca="1" si="2570"/>
        <v>17</v>
      </c>
      <c r="AR4820">
        <f t="shared" ca="1" si="2571"/>
        <v>9</v>
      </c>
      <c r="AS4820">
        <f ca="1">P4820/J4820</f>
        <v>4.4444350068577783E-2</v>
      </c>
    </row>
    <row r="4821" spans="1:45" x14ac:dyDescent="0.4">
      <c r="A4821">
        <f t="shared" si="2566"/>
        <v>201905</v>
      </c>
      <c r="B4821" t="s">
        <v>897</v>
      </c>
      <c r="C4821" t="s">
        <v>647</v>
      </c>
      <c r="D4821" t="str">
        <f t="shared" ca="1" si="2562"/>
        <v>I107</v>
      </c>
      <c r="E4821">
        <f t="shared" ca="1" si="2544"/>
        <v>19</v>
      </c>
      <c r="F4821">
        <f t="shared" ca="1" si="2545"/>
        <v>9</v>
      </c>
      <c r="G4821" t="str">
        <f t="shared" ca="1" si="2560"/>
        <v>S10</v>
      </c>
      <c r="H4821" t="str">
        <f t="shared" ca="1" si="2561"/>
        <v>S108</v>
      </c>
      <c r="I4821">
        <f ca="1">VLOOKUP(D4821,PRC!$A$2:$B$21,2,0)*E4821</f>
        <v>2850000</v>
      </c>
      <c r="J4821">
        <f t="shared" ca="1" si="2546"/>
        <v>2678996</v>
      </c>
      <c r="K4821">
        <f ca="1">VLOOKUP(D4821,PRC!$A$1:$C$21,3,0)*E4821</f>
        <v>1624500</v>
      </c>
      <c r="L4821">
        <f t="shared" ca="1" si="2547"/>
        <v>314000</v>
      </c>
      <c r="M4821">
        <f t="shared" ca="1" si="2548"/>
        <v>86000</v>
      </c>
      <c r="N4821">
        <f t="shared" ca="1" si="2549"/>
        <v>570000</v>
      </c>
      <c r="O4821">
        <f t="shared" ca="1" si="2550"/>
        <v>171000</v>
      </c>
      <c r="P4821">
        <f t="shared" ca="1" si="2565"/>
        <v>-86504</v>
      </c>
      <c r="Q4821">
        <f ca="1">IF(P4821&gt;0,1,0)</f>
        <v>0</v>
      </c>
      <c r="R4821">
        <f t="shared" ca="1" si="2551"/>
        <v>6</v>
      </c>
      <c r="S4821">
        <f t="shared" ca="1" si="2552"/>
        <v>11</v>
      </c>
      <c r="T4821">
        <f t="shared" ca="1" si="2553"/>
        <v>3</v>
      </c>
      <c r="U4821">
        <f t="shared" ca="1" si="2554"/>
        <v>20</v>
      </c>
      <c r="V4821">
        <f t="shared" ca="1" si="2555"/>
        <v>6</v>
      </c>
      <c r="X4821">
        <f t="shared" si="2557"/>
        <v>4821</v>
      </c>
      <c r="Y4821">
        <f t="shared" si="2558"/>
        <v>4452</v>
      </c>
      <c r="Z4821">
        <f t="shared" si="2559"/>
        <v>4453</v>
      </c>
      <c r="AA4821">
        <f t="shared" si="2556"/>
        <v>4951</v>
      </c>
      <c r="AB4821">
        <f t="shared" si="2567"/>
        <v>500</v>
      </c>
      <c r="AM4821" t="str">
        <f t="shared" si="2568"/>
        <v>201905LP</v>
      </c>
      <c r="AN4821">
        <f t="shared" ca="1" si="2563"/>
        <v>6.0001403508771922</v>
      </c>
      <c r="AO4821">
        <f t="shared" ca="1" si="2564"/>
        <v>11.017543859649123</v>
      </c>
      <c r="AP4821">
        <f t="shared" ca="1" si="2569"/>
        <v>3.0175438596491229</v>
      </c>
      <c r="AQ4821">
        <f t="shared" ca="1" si="2570"/>
        <v>20</v>
      </c>
      <c r="AR4821">
        <f t="shared" ca="1" si="2571"/>
        <v>6</v>
      </c>
      <c r="AS4821">
        <f ca="1">P4821/J4821</f>
        <v>-3.2289708532599527E-2</v>
      </c>
    </row>
    <row r="4822" spans="1:45" x14ac:dyDescent="0.4">
      <c r="A4822">
        <f t="shared" si="2566"/>
        <v>201905</v>
      </c>
      <c r="B4822" t="s">
        <v>898</v>
      </c>
      <c r="C4822" t="s">
        <v>647</v>
      </c>
      <c r="D4822" t="str">
        <f t="shared" ca="1" si="2562"/>
        <v>I113</v>
      </c>
      <c r="E4822">
        <f t="shared" ca="1" si="2544"/>
        <v>30</v>
      </c>
      <c r="F4822">
        <f t="shared" ca="1" si="2545"/>
        <v>5</v>
      </c>
      <c r="G4822" t="str">
        <f t="shared" ca="1" si="2560"/>
        <v>S10</v>
      </c>
      <c r="H4822" t="str">
        <f t="shared" ca="1" si="2561"/>
        <v>S102</v>
      </c>
      <c r="I4822">
        <f ca="1">VLOOKUP(D4822,PRC!$A$2:$B$21,2,0)*E4822</f>
        <v>20100000</v>
      </c>
      <c r="J4822">
        <f t="shared" ca="1" si="2546"/>
        <v>18089996</v>
      </c>
      <c r="K4822">
        <f ca="1">VLOOKUP(D4822,PRC!$A$1:$C$21,3,0)*E4822</f>
        <v>9045000</v>
      </c>
      <c r="L4822">
        <f t="shared" ca="1" si="2547"/>
        <v>2211000</v>
      </c>
      <c r="M4822">
        <f t="shared" ca="1" si="2548"/>
        <v>201000</v>
      </c>
      <c r="N4822">
        <f t="shared" ca="1" si="2549"/>
        <v>3216000</v>
      </c>
      <c r="O4822">
        <f t="shared" ca="1" si="2550"/>
        <v>1608000</v>
      </c>
      <c r="P4822">
        <f t="shared" ca="1" si="2565"/>
        <v>1808996</v>
      </c>
      <c r="Q4822">
        <f ca="1">IF(P4822&gt;0,1,0)</f>
        <v>1</v>
      </c>
      <c r="R4822">
        <f t="shared" ca="1" si="2551"/>
        <v>10</v>
      </c>
      <c r="S4822">
        <f t="shared" ca="1" si="2552"/>
        <v>11</v>
      </c>
      <c r="T4822">
        <f t="shared" ca="1" si="2553"/>
        <v>1</v>
      </c>
      <c r="U4822">
        <f t="shared" ca="1" si="2554"/>
        <v>16</v>
      </c>
      <c r="V4822">
        <f t="shared" ca="1" si="2555"/>
        <v>8</v>
      </c>
      <c r="X4822">
        <f t="shared" si="2557"/>
        <v>4822</v>
      </c>
      <c r="Y4822">
        <f t="shared" si="2558"/>
        <v>4452</v>
      </c>
      <c r="Z4822">
        <f t="shared" si="2559"/>
        <v>4453</v>
      </c>
      <c r="AA4822">
        <f t="shared" si="2556"/>
        <v>4951</v>
      </c>
      <c r="AB4822">
        <f t="shared" si="2567"/>
        <v>500</v>
      </c>
      <c r="AM4822" t="str">
        <f t="shared" si="2568"/>
        <v>201905LP</v>
      </c>
      <c r="AN4822">
        <f t="shared" ca="1" si="2563"/>
        <v>10.000019900497515</v>
      </c>
      <c r="AO4822">
        <f t="shared" ca="1" si="2564"/>
        <v>11</v>
      </c>
      <c r="AP4822">
        <f t="shared" ca="1" si="2569"/>
        <v>1</v>
      </c>
      <c r="AQ4822">
        <f t="shared" ca="1" si="2570"/>
        <v>16</v>
      </c>
      <c r="AR4822">
        <f t="shared" ca="1" si="2571"/>
        <v>8</v>
      </c>
      <c r="AS4822">
        <f ca="1">P4822/J4822</f>
        <v>9.9999800994980875E-2</v>
      </c>
    </row>
    <row r="4823" spans="1:45" x14ac:dyDescent="0.4">
      <c r="A4823">
        <f t="shared" si="2566"/>
        <v>201905</v>
      </c>
      <c r="B4823" t="s">
        <v>899</v>
      </c>
      <c r="C4823" t="s">
        <v>647</v>
      </c>
      <c r="D4823" t="str">
        <f t="shared" ca="1" si="2562"/>
        <v>I111</v>
      </c>
      <c r="E4823">
        <f t="shared" ca="1" si="2544"/>
        <v>12</v>
      </c>
      <c r="F4823">
        <f t="shared" ca="1" si="2545"/>
        <v>10</v>
      </c>
      <c r="G4823" t="str">
        <f t="shared" ca="1" si="2560"/>
        <v>S10</v>
      </c>
      <c r="H4823" t="str">
        <f t="shared" ca="1" si="2561"/>
        <v>S106</v>
      </c>
      <c r="I4823">
        <f ca="1">VLOOKUP(D4823,PRC!$A$2:$B$21,2,0)*E4823</f>
        <v>1800000</v>
      </c>
      <c r="J4823">
        <f t="shared" ca="1" si="2546"/>
        <v>1619996</v>
      </c>
      <c r="K4823">
        <f ca="1">VLOOKUP(D4823,PRC!$A$1:$C$21,3,0)*E4823</f>
        <v>954000</v>
      </c>
      <c r="L4823">
        <f t="shared" ca="1" si="2547"/>
        <v>198000</v>
      </c>
      <c r="M4823">
        <f t="shared" ca="1" si="2548"/>
        <v>54000</v>
      </c>
      <c r="N4823">
        <f t="shared" ca="1" si="2549"/>
        <v>306000</v>
      </c>
      <c r="O4823">
        <f t="shared" ca="1" si="2550"/>
        <v>126000</v>
      </c>
      <c r="P4823">
        <f t="shared" ca="1" si="2565"/>
        <v>-18004</v>
      </c>
      <c r="Q4823">
        <f ca="1">IF(P4823&gt;0,1,0)</f>
        <v>0</v>
      </c>
      <c r="R4823">
        <f t="shared" ca="1" si="2551"/>
        <v>10</v>
      </c>
      <c r="S4823">
        <f t="shared" ca="1" si="2552"/>
        <v>11</v>
      </c>
      <c r="T4823">
        <f t="shared" ca="1" si="2553"/>
        <v>3</v>
      </c>
      <c r="U4823">
        <f t="shared" ca="1" si="2554"/>
        <v>17</v>
      </c>
      <c r="V4823">
        <f t="shared" ca="1" si="2555"/>
        <v>7</v>
      </c>
      <c r="X4823">
        <f t="shared" si="2557"/>
        <v>4823</v>
      </c>
      <c r="Y4823">
        <f t="shared" si="2558"/>
        <v>4452</v>
      </c>
      <c r="Z4823">
        <f t="shared" si="2559"/>
        <v>4453</v>
      </c>
      <c r="AA4823">
        <f t="shared" si="2556"/>
        <v>4951</v>
      </c>
      <c r="AB4823">
        <f t="shared" si="2567"/>
        <v>500</v>
      </c>
      <c r="AM4823" t="str">
        <f t="shared" si="2568"/>
        <v>201905LP</v>
      </c>
      <c r="AN4823">
        <f t="shared" ca="1" si="2563"/>
        <v>10.000222222222222</v>
      </c>
      <c r="AO4823">
        <f t="shared" ca="1" si="2564"/>
        <v>11</v>
      </c>
      <c r="AP4823">
        <f t="shared" ca="1" si="2569"/>
        <v>3</v>
      </c>
      <c r="AQ4823">
        <f t="shared" ca="1" si="2570"/>
        <v>17</v>
      </c>
      <c r="AR4823">
        <f t="shared" ca="1" si="2571"/>
        <v>7.0000000000000009</v>
      </c>
      <c r="AS4823">
        <f ca="1">P4823/J4823</f>
        <v>-1.1113607687920217E-2</v>
      </c>
    </row>
    <row r="4824" spans="1:45" x14ac:dyDescent="0.4">
      <c r="A4824">
        <f t="shared" si="2566"/>
        <v>201905</v>
      </c>
      <c r="B4824" t="s">
        <v>900</v>
      </c>
      <c r="C4824" t="s">
        <v>647</v>
      </c>
      <c r="D4824" t="str">
        <f t="shared" ca="1" si="2562"/>
        <v>I112</v>
      </c>
      <c r="E4824">
        <f t="shared" ca="1" si="2544"/>
        <v>15</v>
      </c>
      <c r="F4824">
        <f t="shared" ca="1" si="2545"/>
        <v>6</v>
      </c>
      <c r="G4824" t="str">
        <f t="shared" ca="1" si="2560"/>
        <v>S10</v>
      </c>
      <c r="H4824" t="str">
        <f t="shared" ca="1" si="2561"/>
        <v>S105</v>
      </c>
      <c r="I4824">
        <f ca="1">VLOOKUP(D4824,PRC!$A$2:$B$21,2,0)*E4824</f>
        <v>975000</v>
      </c>
      <c r="J4824">
        <f t="shared" ca="1" si="2546"/>
        <v>926246</v>
      </c>
      <c r="K4824">
        <f ca="1">VLOOKUP(D4824,PRC!$A$1:$C$21,3,0)*E4824</f>
        <v>487500</v>
      </c>
      <c r="L4824">
        <f t="shared" ca="1" si="2547"/>
        <v>117000</v>
      </c>
      <c r="M4824">
        <f t="shared" ca="1" si="2548"/>
        <v>20000</v>
      </c>
      <c r="N4824">
        <f t="shared" ca="1" si="2549"/>
        <v>137000</v>
      </c>
      <c r="O4824">
        <f t="shared" ca="1" si="2550"/>
        <v>98000</v>
      </c>
      <c r="P4824">
        <f t="shared" ca="1" si="2565"/>
        <v>66746</v>
      </c>
      <c r="Q4824">
        <f ca="1">IF(P4824&gt;0,1,0)</f>
        <v>1</v>
      </c>
      <c r="R4824">
        <f t="shared" ca="1" si="2551"/>
        <v>5</v>
      </c>
      <c r="S4824">
        <f t="shared" ca="1" si="2552"/>
        <v>12</v>
      </c>
      <c r="T4824">
        <f t="shared" ca="1" si="2553"/>
        <v>2</v>
      </c>
      <c r="U4824">
        <f t="shared" ca="1" si="2554"/>
        <v>14</v>
      </c>
      <c r="V4824">
        <f t="shared" ca="1" si="2555"/>
        <v>10</v>
      </c>
      <c r="X4824">
        <f t="shared" si="2557"/>
        <v>4824</v>
      </c>
      <c r="Y4824">
        <f t="shared" si="2558"/>
        <v>4452</v>
      </c>
      <c r="Z4824">
        <f t="shared" si="2559"/>
        <v>4453</v>
      </c>
      <c r="AA4824">
        <f t="shared" si="2556"/>
        <v>4951</v>
      </c>
      <c r="AB4824">
        <f t="shared" si="2567"/>
        <v>500</v>
      </c>
      <c r="AM4824" t="str">
        <f t="shared" si="2568"/>
        <v>201905LP</v>
      </c>
      <c r="AN4824">
        <f t="shared" ca="1" si="2563"/>
        <v>5.0004102564102588</v>
      </c>
      <c r="AO4824">
        <f t="shared" ca="1" si="2564"/>
        <v>12</v>
      </c>
      <c r="AP4824">
        <f t="shared" ca="1" si="2569"/>
        <v>2.0512820512820511</v>
      </c>
      <c r="AQ4824">
        <f t="shared" ca="1" si="2570"/>
        <v>14.051282051282051</v>
      </c>
      <c r="AR4824">
        <f t="shared" ca="1" si="2571"/>
        <v>10.051282051282051</v>
      </c>
      <c r="AS4824">
        <f ca="1">P4824/J4824</f>
        <v>7.206077003301499E-2</v>
      </c>
    </row>
    <row r="4825" spans="1:45" x14ac:dyDescent="0.4">
      <c r="A4825">
        <f t="shared" si="2566"/>
        <v>201905</v>
      </c>
      <c r="B4825" t="s">
        <v>901</v>
      </c>
      <c r="C4825" t="s">
        <v>647</v>
      </c>
      <c r="D4825" t="str">
        <f t="shared" ca="1" si="2562"/>
        <v>I114</v>
      </c>
      <c r="E4825">
        <f t="shared" ca="1" si="2544"/>
        <v>12</v>
      </c>
      <c r="F4825">
        <f t="shared" ca="1" si="2545"/>
        <v>9</v>
      </c>
      <c r="G4825" t="str">
        <f t="shared" ca="1" si="2560"/>
        <v>S10</v>
      </c>
      <c r="H4825" t="str">
        <f t="shared" ca="1" si="2561"/>
        <v>S106</v>
      </c>
      <c r="I4825">
        <f ca="1">VLOOKUP(D4825,PRC!$A$2:$B$21,2,0)*E4825</f>
        <v>2880000</v>
      </c>
      <c r="J4825">
        <f t="shared" ca="1" si="2546"/>
        <v>2620796</v>
      </c>
      <c r="K4825">
        <f ca="1">VLOOKUP(D4825,PRC!$A$1:$C$21,3,0)*E4825</f>
        <v>1670400</v>
      </c>
      <c r="L4825">
        <f t="shared" ca="1" si="2547"/>
        <v>317000</v>
      </c>
      <c r="M4825">
        <f t="shared" ca="1" si="2548"/>
        <v>29000</v>
      </c>
      <c r="N4825">
        <f t="shared" ca="1" si="2549"/>
        <v>317000</v>
      </c>
      <c r="O4825">
        <f t="shared" ca="1" si="2550"/>
        <v>288000</v>
      </c>
      <c r="P4825">
        <f t="shared" ca="1" si="2565"/>
        <v>-604</v>
      </c>
      <c r="Q4825">
        <f ca="1">IF(P4825&gt;0,1,0)</f>
        <v>0</v>
      </c>
      <c r="R4825">
        <f t="shared" ca="1" si="2551"/>
        <v>9</v>
      </c>
      <c r="S4825">
        <f t="shared" ca="1" si="2552"/>
        <v>11</v>
      </c>
      <c r="T4825">
        <f t="shared" ca="1" si="2553"/>
        <v>1</v>
      </c>
      <c r="U4825">
        <f t="shared" ca="1" si="2554"/>
        <v>11</v>
      </c>
      <c r="V4825">
        <f t="shared" ca="1" si="2555"/>
        <v>10</v>
      </c>
      <c r="X4825">
        <f t="shared" si="2557"/>
        <v>4825</v>
      </c>
      <c r="Y4825">
        <f t="shared" si="2558"/>
        <v>4452</v>
      </c>
      <c r="Z4825">
        <f t="shared" si="2559"/>
        <v>4453</v>
      </c>
      <c r="AA4825">
        <f t="shared" si="2556"/>
        <v>4951</v>
      </c>
      <c r="AB4825">
        <f t="shared" si="2567"/>
        <v>500</v>
      </c>
      <c r="AM4825" t="str">
        <f t="shared" si="2568"/>
        <v>201905LP</v>
      </c>
      <c r="AN4825">
        <f t="shared" ca="1" si="2563"/>
        <v>9.0001388888888876</v>
      </c>
      <c r="AO4825">
        <f t="shared" ca="1" si="2564"/>
        <v>11.006944444444445</v>
      </c>
      <c r="AP4825">
        <f t="shared" ca="1" si="2569"/>
        <v>1.0069444444444444</v>
      </c>
      <c r="AQ4825">
        <f t="shared" ca="1" si="2570"/>
        <v>11.006944444444445</v>
      </c>
      <c r="AR4825">
        <f t="shared" ca="1" si="2571"/>
        <v>10</v>
      </c>
      <c r="AS4825">
        <f ca="1">P4825/J4825</f>
        <v>-2.3046433221051923E-4</v>
      </c>
    </row>
    <row r="4826" spans="1:45" x14ac:dyDescent="0.4">
      <c r="A4826">
        <f t="shared" si="2566"/>
        <v>201905</v>
      </c>
      <c r="B4826" t="s">
        <v>902</v>
      </c>
      <c r="C4826" t="s">
        <v>647</v>
      </c>
      <c r="D4826" t="str">
        <f t="shared" ca="1" si="2562"/>
        <v>I120</v>
      </c>
      <c r="E4826">
        <f t="shared" ca="1" si="2544"/>
        <v>27</v>
      </c>
      <c r="F4826">
        <f t="shared" ca="1" si="2545"/>
        <v>9</v>
      </c>
      <c r="G4826" t="str">
        <f t="shared" ca="1" si="2560"/>
        <v>S11</v>
      </c>
      <c r="H4826" t="str">
        <f t="shared" ca="1" si="2561"/>
        <v>S119</v>
      </c>
      <c r="I4826">
        <f ca="1">VLOOKUP(D4826,PRC!$A$2:$B$21,2,0)*E4826</f>
        <v>116100000</v>
      </c>
      <c r="J4826">
        <f t="shared" ca="1" si="2546"/>
        <v>105650996</v>
      </c>
      <c r="K4826">
        <f ca="1">VLOOKUP(D4826,PRC!$A$1:$C$21,3,0)*E4826</f>
        <v>52245000</v>
      </c>
      <c r="L4826">
        <f t="shared" ca="1" si="2547"/>
        <v>12771000</v>
      </c>
      <c r="M4826">
        <f t="shared" ca="1" si="2548"/>
        <v>1161000</v>
      </c>
      <c r="N4826">
        <f t="shared" ca="1" si="2549"/>
        <v>13932000</v>
      </c>
      <c r="O4826">
        <f t="shared" ca="1" si="2550"/>
        <v>6966000</v>
      </c>
      <c r="P4826">
        <f t="shared" ca="1" si="2565"/>
        <v>18575996</v>
      </c>
      <c r="Q4826">
        <f ca="1">IF(P4826&gt;0,1,0)</f>
        <v>1</v>
      </c>
      <c r="R4826">
        <f t="shared" ca="1" si="2551"/>
        <v>9</v>
      </c>
      <c r="S4826">
        <f t="shared" ca="1" si="2552"/>
        <v>11</v>
      </c>
      <c r="T4826">
        <f t="shared" ca="1" si="2553"/>
        <v>1</v>
      </c>
      <c r="U4826">
        <f t="shared" ca="1" si="2554"/>
        <v>12</v>
      </c>
      <c r="V4826">
        <f t="shared" ca="1" si="2555"/>
        <v>6</v>
      </c>
      <c r="X4826">
        <f t="shared" si="2557"/>
        <v>4826</v>
      </c>
      <c r="Y4826">
        <f t="shared" si="2558"/>
        <v>4452</v>
      </c>
      <c r="Z4826">
        <f t="shared" si="2559"/>
        <v>4453</v>
      </c>
      <c r="AA4826">
        <f t="shared" si="2556"/>
        <v>4951</v>
      </c>
      <c r="AB4826">
        <f t="shared" si="2567"/>
        <v>500</v>
      </c>
      <c r="AM4826" t="str">
        <f t="shared" si="2568"/>
        <v>201905LP</v>
      </c>
      <c r="AN4826">
        <f t="shared" ca="1" si="2563"/>
        <v>9.0000034453057705</v>
      </c>
      <c r="AO4826">
        <f t="shared" ca="1" si="2564"/>
        <v>11</v>
      </c>
      <c r="AP4826">
        <f t="shared" ca="1" si="2569"/>
        <v>1</v>
      </c>
      <c r="AQ4826">
        <f t="shared" ca="1" si="2570"/>
        <v>12</v>
      </c>
      <c r="AR4826">
        <f t="shared" ca="1" si="2571"/>
        <v>6</v>
      </c>
      <c r="AS4826">
        <f ca="1">P4826/J4826</f>
        <v>0.17582414462046339</v>
      </c>
    </row>
    <row r="4827" spans="1:45" x14ac:dyDescent="0.4">
      <c r="A4827">
        <f t="shared" si="2566"/>
        <v>201905</v>
      </c>
      <c r="B4827" t="s">
        <v>903</v>
      </c>
      <c r="C4827" t="s">
        <v>647</v>
      </c>
      <c r="D4827" t="str">
        <f t="shared" ca="1" si="2562"/>
        <v>I101</v>
      </c>
      <c r="E4827">
        <f t="shared" ca="1" si="2544"/>
        <v>17</v>
      </c>
      <c r="F4827">
        <f t="shared" ca="1" si="2545"/>
        <v>8</v>
      </c>
      <c r="G4827" t="str">
        <f t="shared" ca="1" si="2560"/>
        <v>S10</v>
      </c>
      <c r="H4827" t="str">
        <f t="shared" ca="1" si="2561"/>
        <v>S108</v>
      </c>
      <c r="I4827">
        <f ca="1">VLOOKUP(D4827,PRC!$A$2:$B$21,2,0)*E4827</f>
        <v>510000</v>
      </c>
      <c r="J4827">
        <f t="shared" ca="1" si="2546"/>
        <v>474295.99999999994</v>
      </c>
      <c r="K4827">
        <f ca="1">VLOOKUP(D4827,PRC!$A$1:$C$21,3,0)*E4827</f>
        <v>265200</v>
      </c>
      <c r="L4827">
        <f t="shared" ca="1" si="2547"/>
        <v>51000</v>
      </c>
      <c r="M4827">
        <f t="shared" ca="1" si="2548"/>
        <v>5000</v>
      </c>
      <c r="N4827">
        <f t="shared" ca="1" si="2549"/>
        <v>87000</v>
      </c>
      <c r="O4827">
        <f t="shared" ca="1" si="2550"/>
        <v>26000</v>
      </c>
      <c r="P4827">
        <f t="shared" ca="1" si="2565"/>
        <v>40095.999999999942</v>
      </c>
      <c r="Q4827">
        <f ca="1">IF(P4827&gt;0,1,0)</f>
        <v>1</v>
      </c>
      <c r="R4827">
        <f t="shared" ca="1" si="2551"/>
        <v>7</v>
      </c>
      <c r="S4827">
        <f t="shared" ca="1" si="2552"/>
        <v>10</v>
      </c>
      <c r="T4827">
        <f t="shared" ca="1" si="2553"/>
        <v>1</v>
      </c>
      <c r="U4827">
        <f t="shared" ca="1" si="2554"/>
        <v>17</v>
      </c>
      <c r="V4827">
        <f t="shared" ca="1" si="2555"/>
        <v>5</v>
      </c>
      <c r="X4827">
        <f t="shared" si="2557"/>
        <v>4827</v>
      </c>
      <c r="Y4827">
        <f t="shared" si="2558"/>
        <v>4452</v>
      </c>
      <c r="Z4827">
        <f t="shared" si="2559"/>
        <v>4453</v>
      </c>
      <c r="AA4827">
        <f t="shared" si="2556"/>
        <v>4951</v>
      </c>
      <c r="AB4827">
        <f t="shared" si="2567"/>
        <v>500</v>
      </c>
      <c r="AM4827" t="str">
        <f t="shared" si="2568"/>
        <v>201905LP</v>
      </c>
      <c r="AN4827">
        <f t="shared" ca="1" si="2563"/>
        <v>7.0007843137255055</v>
      </c>
      <c r="AO4827">
        <f t="shared" ca="1" si="2564"/>
        <v>10</v>
      </c>
      <c r="AP4827">
        <f t="shared" ca="1" si="2569"/>
        <v>0.98039215686274506</v>
      </c>
      <c r="AQ4827">
        <f t="shared" ca="1" si="2570"/>
        <v>17.058823529411764</v>
      </c>
      <c r="AR4827">
        <f t="shared" ca="1" si="2571"/>
        <v>5.0980392156862742</v>
      </c>
      <c r="AS4827">
        <f ca="1">P4827/J4827</f>
        <v>8.4537925683539281E-2</v>
      </c>
    </row>
    <row r="4828" spans="1:45" x14ac:dyDescent="0.4">
      <c r="A4828">
        <f t="shared" si="2566"/>
        <v>201905</v>
      </c>
      <c r="B4828" t="s">
        <v>904</v>
      </c>
      <c r="C4828" t="s">
        <v>647</v>
      </c>
      <c r="D4828" t="str">
        <f t="shared" ca="1" si="2562"/>
        <v>I117</v>
      </c>
      <c r="E4828">
        <f t="shared" ca="1" si="2544"/>
        <v>12</v>
      </c>
      <c r="F4828">
        <f t="shared" ca="1" si="2545"/>
        <v>9</v>
      </c>
      <c r="G4828" t="str">
        <f t="shared" ca="1" si="2560"/>
        <v>S11</v>
      </c>
      <c r="H4828" t="str">
        <f t="shared" ca="1" si="2561"/>
        <v>S111</v>
      </c>
      <c r="I4828">
        <f ca="1">VLOOKUP(D4828,PRC!$A$2:$B$21,2,0)*E4828</f>
        <v>30000000</v>
      </c>
      <c r="J4828">
        <f t="shared" ca="1" si="2546"/>
        <v>26999996</v>
      </c>
      <c r="K4828">
        <f ca="1">VLOOKUP(D4828,PRC!$A$1:$C$21,3,0)*E4828</f>
        <v>13800000</v>
      </c>
      <c r="L4828">
        <f t="shared" ca="1" si="2547"/>
        <v>3600000</v>
      </c>
      <c r="M4828">
        <f t="shared" ca="1" si="2548"/>
        <v>300000</v>
      </c>
      <c r="N4828">
        <f t="shared" ca="1" si="2549"/>
        <v>4200000</v>
      </c>
      <c r="O4828">
        <f t="shared" ca="1" si="2550"/>
        <v>3000000</v>
      </c>
      <c r="P4828">
        <f t="shared" ca="1" si="2565"/>
        <v>2099996</v>
      </c>
      <c r="Q4828">
        <f ca="1">IF(P4828&gt;0,1,0)</f>
        <v>1</v>
      </c>
      <c r="R4828">
        <f t="shared" ca="1" si="2551"/>
        <v>10</v>
      </c>
      <c r="S4828">
        <f t="shared" ca="1" si="2552"/>
        <v>12</v>
      </c>
      <c r="T4828">
        <f t="shared" ca="1" si="2553"/>
        <v>1</v>
      </c>
      <c r="U4828">
        <f t="shared" ca="1" si="2554"/>
        <v>14</v>
      </c>
      <c r="V4828">
        <f t="shared" ca="1" si="2555"/>
        <v>10</v>
      </c>
      <c r="X4828">
        <f t="shared" si="2557"/>
        <v>4828</v>
      </c>
      <c r="Y4828">
        <f t="shared" si="2558"/>
        <v>4452</v>
      </c>
      <c r="Z4828">
        <f t="shared" si="2559"/>
        <v>4453</v>
      </c>
      <c r="AA4828">
        <f t="shared" si="2556"/>
        <v>4951</v>
      </c>
      <c r="AB4828">
        <f t="shared" si="2567"/>
        <v>500</v>
      </c>
      <c r="AM4828" t="str">
        <f t="shared" si="2568"/>
        <v>201905LP</v>
      </c>
      <c r="AN4828">
        <f t="shared" ca="1" si="2563"/>
        <v>10.000013333333335</v>
      </c>
      <c r="AO4828">
        <f t="shared" ca="1" si="2564"/>
        <v>12</v>
      </c>
      <c r="AP4828">
        <f t="shared" ca="1" si="2569"/>
        <v>1</v>
      </c>
      <c r="AQ4828">
        <f t="shared" ca="1" si="2570"/>
        <v>14.000000000000002</v>
      </c>
      <c r="AR4828">
        <f t="shared" ca="1" si="2571"/>
        <v>10</v>
      </c>
      <c r="AS4828">
        <f ca="1">P4828/J4828</f>
        <v>7.7777641152243129E-2</v>
      </c>
    </row>
    <row r="4829" spans="1:45" x14ac:dyDescent="0.4">
      <c r="A4829">
        <f t="shared" si="2566"/>
        <v>201905</v>
      </c>
      <c r="B4829" t="s">
        <v>905</v>
      </c>
      <c r="C4829" t="s">
        <v>647</v>
      </c>
      <c r="D4829" t="str">
        <f t="shared" ca="1" si="2562"/>
        <v>I109</v>
      </c>
      <c r="E4829">
        <f t="shared" ca="1" si="2544"/>
        <v>25</v>
      </c>
      <c r="F4829">
        <f t="shared" ca="1" si="2545"/>
        <v>5</v>
      </c>
      <c r="G4829" t="str">
        <f t="shared" ca="1" si="2560"/>
        <v>S11</v>
      </c>
      <c r="H4829" t="str">
        <f t="shared" ca="1" si="2561"/>
        <v>S119</v>
      </c>
      <c r="I4829">
        <f ca="1">VLOOKUP(D4829,PRC!$A$2:$B$21,2,0)*E4829</f>
        <v>12500000</v>
      </c>
      <c r="J4829">
        <f t="shared" ca="1" si="2546"/>
        <v>11499996</v>
      </c>
      <c r="K4829">
        <f ca="1">VLOOKUP(D4829,PRC!$A$1:$C$21,3,0)*E4829</f>
        <v>5000000</v>
      </c>
      <c r="L4829">
        <f t="shared" ca="1" si="2547"/>
        <v>1625000</v>
      </c>
      <c r="M4829">
        <f t="shared" ca="1" si="2548"/>
        <v>375000</v>
      </c>
      <c r="N4829">
        <f t="shared" ca="1" si="2549"/>
        <v>2125000</v>
      </c>
      <c r="O4829">
        <f t="shared" ca="1" si="2550"/>
        <v>875000</v>
      </c>
      <c r="P4829">
        <f t="shared" ca="1" si="2565"/>
        <v>1499996</v>
      </c>
      <c r="Q4829">
        <f ca="1">IF(P4829&gt;0,1,0)</f>
        <v>1</v>
      </c>
      <c r="R4829">
        <f t="shared" ca="1" si="2551"/>
        <v>8</v>
      </c>
      <c r="S4829">
        <f t="shared" ca="1" si="2552"/>
        <v>13</v>
      </c>
      <c r="T4829">
        <f t="shared" ca="1" si="2553"/>
        <v>3</v>
      </c>
      <c r="U4829">
        <f t="shared" ca="1" si="2554"/>
        <v>17</v>
      </c>
      <c r="V4829">
        <f t="shared" ca="1" si="2555"/>
        <v>7</v>
      </c>
      <c r="X4829">
        <f t="shared" si="2557"/>
        <v>4829</v>
      </c>
      <c r="Y4829">
        <f t="shared" si="2558"/>
        <v>4452</v>
      </c>
      <c r="Z4829">
        <f t="shared" si="2559"/>
        <v>4453</v>
      </c>
      <c r="AA4829">
        <f t="shared" si="2556"/>
        <v>4951</v>
      </c>
      <c r="AB4829">
        <f t="shared" si="2567"/>
        <v>500</v>
      </c>
      <c r="AM4829" t="str">
        <f t="shared" si="2568"/>
        <v>201905LP</v>
      </c>
      <c r="AN4829">
        <f t="shared" ca="1" si="2563"/>
        <v>8.0000320000000009</v>
      </c>
      <c r="AO4829">
        <f t="shared" ca="1" si="2564"/>
        <v>13</v>
      </c>
      <c r="AP4829">
        <f t="shared" ca="1" si="2569"/>
        <v>3</v>
      </c>
      <c r="AQ4829">
        <f t="shared" ca="1" si="2570"/>
        <v>17</v>
      </c>
      <c r="AR4829">
        <f t="shared" ca="1" si="2571"/>
        <v>7.0000000000000009</v>
      </c>
      <c r="AS4829">
        <f ca="1">P4829/J4829</f>
        <v>0.13043448015112352</v>
      </c>
    </row>
    <row r="4830" spans="1:45" x14ac:dyDescent="0.4">
      <c r="A4830">
        <f t="shared" si="2566"/>
        <v>201905</v>
      </c>
      <c r="B4830" t="s">
        <v>906</v>
      </c>
      <c r="C4830" t="s">
        <v>647</v>
      </c>
      <c r="D4830" t="str">
        <f t="shared" ca="1" si="2562"/>
        <v>I115</v>
      </c>
      <c r="E4830">
        <f t="shared" ca="1" si="2544"/>
        <v>22</v>
      </c>
      <c r="F4830">
        <f t="shared" ca="1" si="2545"/>
        <v>5</v>
      </c>
      <c r="G4830" t="str">
        <f t="shared" ca="1" si="2560"/>
        <v>S10</v>
      </c>
      <c r="H4830" t="str">
        <f t="shared" ca="1" si="2561"/>
        <v>S101</v>
      </c>
      <c r="I4830">
        <f ca="1">VLOOKUP(D4830,PRC!$A$2:$B$21,2,0)*E4830</f>
        <v>110000</v>
      </c>
      <c r="J4830">
        <f t="shared" ca="1" si="2546"/>
        <v>103396</v>
      </c>
      <c r="K4830">
        <f ca="1">VLOOKUP(D4830,PRC!$A$1:$C$21,3,0)*E4830</f>
        <v>52800</v>
      </c>
      <c r="L4830">
        <f t="shared" ca="1" si="2547"/>
        <v>11000</v>
      </c>
      <c r="M4830">
        <f t="shared" ca="1" si="2548"/>
        <v>3000</v>
      </c>
      <c r="N4830">
        <f t="shared" ca="1" si="2549"/>
        <v>22000</v>
      </c>
      <c r="O4830">
        <f t="shared" ca="1" si="2550"/>
        <v>8000</v>
      </c>
      <c r="P4830">
        <f t="shared" ca="1" si="2565"/>
        <v>6596</v>
      </c>
      <c r="Q4830">
        <f ca="1">IF(P4830&gt;0,1,0)</f>
        <v>1</v>
      </c>
      <c r="R4830">
        <f t="shared" ca="1" si="2551"/>
        <v>6</v>
      </c>
      <c r="S4830">
        <f t="shared" ca="1" si="2552"/>
        <v>10</v>
      </c>
      <c r="T4830">
        <f t="shared" ca="1" si="2553"/>
        <v>3</v>
      </c>
      <c r="U4830">
        <f t="shared" ca="1" si="2554"/>
        <v>20</v>
      </c>
      <c r="V4830">
        <f t="shared" ca="1" si="2555"/>
        <v>7</v>
      </c>
      <c r="X4830">
        <f t="shared" si="2557"/>
        <v>4830</v>
      </c>
      <c r="Y4830">
        <f t="shared" si="2558"/>
        <v>4452</v>
      </c>
      <c r="Z4830">
        <f t="shared" si="2559"/>
        <v>4453</v>
      </c>
      <c r="AA4830">
        <f t="shared" si="2556"/>
        <v>4951</v>
      </c>
      <c r="AB4830">
        <f t="shared" si="2567"/>
        <v>500</v>
      </c>
      <c r="AM4830" t="str">
        <f t="shared" si="2568"/>
        <v>201905LP</v>
      </c>
      <c r="AN4830">
        <f t="shared" ca="1" si="2563"/>
        <v>6.0036363636363665</v>
      </c>
      <c r="AO4830">
        <f t="shared" ca="1" si="2564"/>
        <v>10</v>
      </c>
      <c r="AP4830">
        <f t="shared" ca="1" si="2569"/>
        <v>2.7272727272727271</v>
      </c>
      <c r="AQ4830">
        <f t="shared" ca="1" si="2570"/>
        <v>20</v>
      </c>
      <c r="AR4830">
        <f t="shared" ca="1" si="2571"/>
        <v>7.2727272727272725</v>
      </c>
      <c r="AS4830">
        <f ca="1">P4830/J4830</f>
        <v>6.3793570350883982E-2</v>
      </c>
    </row>
    <row r="4831" spans="1:45" x14ac:dyDescent="0.4">
      <c r="A4831">
        <f t="shared" si="2566"/>
        <v>201905</v>
      </c>
      <c r="B4831" t="s">
        <v>907</v>
      </c>
      <c r="C4831" t="s">
        <v>647</v>
      </c>
      <c r="D4831" t="str">
        <f t="shared" ca="1" si="2562"/>
        <v>I103</v>
      </c>
      <c r="E4831">
        <f t="shared" ca="1" si="2544"/>
        <v>11</v>
      </c>
      <c r="F4831">
        <f t="shared" ca="1" si="2545"/>
        <v>5</v>
      </c>
      <c r="G4831" t="str">
        <f t="shared" ca="1" si="2560"/>
        <v>S11</v>
      </c>
      <c r="H4831" t="str">
        <f t="shared" ca="1" si="2561"/>
        <v>S110</v>
      </c>
      <c r="I4831">
        <f ca="1">VLOOKUP(D4831,PRC!$A$2:$B$21,2,0)*E4831</f>
        <v>550000</v>
      </c>
      <c r="J4831">
        <f t="shared" ca="1" si="2546"/>
        <v>500496</v>
      </c>
      <c r="K4831">
        <f ca="1">VLOOKUP(D4831,PRC!$A$1:$C$21,3,0)*E4831</f>
        <v>313500</v>
      </c>
      <c r="L4831">
        <f t="shared" ca="1" si="2547"/>
        <v>66000</v>
      </c>
      <c r="M4831">
        <f t="shared" ca="1" si="2548"/>
        <v>11000</v>
      </c>
      <c r="N4831">
        <f t="shared" ca="1" si="2549"/>
        <v>99000</v>
      </c>
      <c r="O4831">
        <f t="shared" ca="1" si="2550"/>
        <v>55000</v>
      </c>
      <c r="P4831">
        <f t="shared" ca="1" si="2565"/>
        <v>-44004</v>
      </c>
      <c r="Q4831">
        <f ca="1">IF(P4831&gt;0,1,0)</f>
        <v>0</v>
      </c>
      <c r="R4831">
        <f t="shared" ca="1" si="2551"/>
        <v>9</v>
      </c>
      <c r="S4831">
        <f t="shared" ca="1" si="2552"/>
        <v>12</v>
      </c>
      <c r="T4831">
        <f t="shared" ca="1" si="2553"/>
        <v>2</v>
      </c>
      <c r="U4831">
        <f t="shared" ca="1" si="2554"/>
        <v>18</v>
      </c>
      <c r="V4831">
        <f t="shared" ca="1" si="2555"/>
        <v>10</v>
      </c>
      <c r="X4831">
        <f t="shared" si="2557"/>
        <v>4831</v>
      </c>
      <c r="Y4831">
        <f t="shared" si="2558"/>
        <v>4452</v>
      </c>
      <c r="Z4831">
        <f t="shared" si="2559"/>
        <v>4453</v>
      </c>
      <c r="AA4831">
        <f t="shared" si="2556"/>
        <v>4951</v>
      </c>
      <c r="AB4831">
        <f t="shared" si="2567"/>
        <v>500</v>
      </c>
      <c r="AM4831" t="str">
        <f t="shared" si="2568"/>
        <v>201905LP</v>
      </c>
      <c r="AN4831">
        <f t="shared" ca="1" si="2563"/>
        <v>9.0007272727272714</v>
      </c>
      <c r="AO4831">
        <f t="shared" ca="1" si="2564"/>
        <v>12</v>
      </c>
      <c r="AP4831">
        <f t="shared" ca="1" si="2569"/>
        <v>2</v>
      </c>
      <c r="AQ4831">
        <f t="shared" ca="1" si="2570"/>
        <v>18</v>
      </c>
      <c r="AR4831">
        <f t="shared" ca="1" si="2571"/>
        <v>10</v>
      </c>
      <c r="AS4831">
        <f ca="1">P4831/J4831</f>
        <v>-8.7920782583676999E-2</v>
      </c>
    </row>
    <row r="4832" spans="1:45" x14ac:dyDescent="0.4">
      <c r="A4832">
        <f t="shared" si="2566"/>
        <v>201905</v>
      </c>
      <c r="B4832" t="s">
        <v>908</v>
      </c>
      <c r="C4832" t="s">
        <v>647</v>
      </c>
      <c r="D4832" t="str">
        <f t="shared" ca="1" si="2562"/>
        <v>I115</v>
      </c>
      <c r="E4832">
        <f t="shared" ca="1" si="2544"/>
        <v>17</v>
      </c>
      <c r="F4832">
        <f t="shared" ca="1" si="2545"/>
        <v>8</v>
      </c>
      <c r="G4832" t="str">
        <f t="shared" ca="1" si="2560"/>
        <v>S11</v>
      </c>
      <c r="H4832" t="str">
        <f t="shared" ca="1" si="2561"/>
        <v>S113</v>
      </c>
      <c r="I4832">
        <f ca="1">VLOOKUP(D4832,PRC!$A$2:$B$21,2,0)*E4832</f>
        <v>85000</v>
      </c>
      <c r="J4832">
        <f t="shared" ca="1" si="2546"/>
        <v>80746</v>
      </c>
      <c r="K4832">
        <f ca="1">VLOOKUP(D4832,PRC!$A$1:$C$21,3,0)*E4832</f>
        <v>40800</v>
      </c>
      <c r="L4832">
        <f t="shared" ca="1" si="2547"/>
        <v>12000</v>
      </c>
      <c r="M4832">
        <f t="shared" ca="1" si="2548"/>
        <v>2000</v>
      </c>
      <c r="N4832">
        <f t="shared" ca="1" si="2549"/>
        <v>14000</v>
      </c>
      <c r="O4832">
        <f t="shared" ca="1" si="2550"/>
        <v>9000</v>
      </c>
      <c r="P4832">
        <f t="shared" ca="1" si="2565"/>
        <v>2946</v>
      </c>
      <c r="Q4832">
        <f ca="1">IF(P4832&gt;0,1,0)</f>
        <v>1</v>
      </c>
      <c r="R4832">
        <f t="shared" ca="1" si="2551"/>
        <v>5</v>
      </c>
      <c r="S4832">
        <f t="shared" ca="1" si="2552"/>
        <v>14</v>
      </c>
      <c r="T4832">
        <f t="shared" ca="1" si="2553"/>
        <v>2</v>
      </c>
      <c r="U4832">
        <f t="shared" ca="1" si="2554"/>
        <v>17</v>
      </c>
      <c r="V4832">
        <f t="shared" ca="1" si="2555"/>
        <v>10</v>
      </c>
      <c r="X4832">
        <f t="shared" si="2557"/>
        <v>4832</v>
      </c>
      <c r="Y4832">
        <f t="shared" si="2558"/>
        <v>4452</v>
      </c>
      <c r="Z4832">
        <f t="shared" si="2559"/>
        <v>4453</v>
      </c>
      <c r="AA4832">
        <f t="shared" si="2556"/>
        <v>4951</v>
      </c>
      <c r="AB4832">
        <f t="shared" si="2567"/>
        <v>500</v>
      </c>
      <c r="AM4832" t="str">
        <f t="shared" si="2568"/>
        <v>201905LP</v>
      </c>
      <c r="AN4832">
        <f t="shared" ca="1" si="2563"/>
        <v>5.004705882352944</v>
      </c>
      <c r="AO4832">
        <f t="shared" ca="1" si="2564"/>
        <v>14.117647058823529</v>
      </c>
      <c r="AP4832">
        <f t="shared" ca="1" si="2569"/>
        <v>2.3529411764705883</v>
      </c>
      <c r="AQ4832">
        <f t="shared" ca="1" si="2570"/>
        <v>16.470588235294116</v>
      </c>
      <c r="AR4832">
        <f t="shared" ca="1" si="2571"/>
        <v>10.588235294117647</v>
      </c>
      <c r="AS4832">
        <f ca="1">P4832/J4832</f>
        <v>3.6484779431798481E-2</v>
      </c>
    </row>
    <row r="4833" spans="1:45" x14ac:dyDescent="0.4">
      <c r="A4833">
        <f t="shared" si="2566"/>
        <v>201905</v>
      </c>
      <c r="B4833" t="s">
        <v>909</v>
      </c>
      <c r="C4833" t="s">
        <v>647</v>
      </c>
      <c r="D4833" t="str">
        <f t="shared" ca="1" si="2562"/>
        <v>I109</v>
      </c>
      <c r="E4833">
        <f t="shared" ca="1" si="2544"/>
        <v>18</v>
      </c>
      <c r="F4833">
        <f t="shared" ca="1" si="2545"/>
        <v>7</v>
      </c>
      <c r="G4833" t="str">
        <f t="shared" ca="1" si="2560"/>
        <v>S10</v>
      </c>
      <c r="H4833" t="str">
        <f t="shared" ca="1" si="2561"/>
        <v>S102</v>
      </c>
      <c r="I4833">
        <f ca="1">VLOOKUP(D4833,PRC!$A$2:$B$21,2,0)*E4833</f>
        <v>9000000</v>
      </c>
      <c r="J4833">
        <f t="shared" ca="1" si="2546"/>
        <v>8369995.9999999991</v>
      </c>
      <c r="K4833">
        <f ca="1">VLOOKUP(D4833,PRC!$A$1:$C$21,3,0)*E4833</f>
        <v>3600000</v>
      </c>
      <c r="L4833">
        <f t="shared" ca="1" si="2547"/>
        <v>1170000</v>
      </c>
      <c r="M4833">
        <f t="shared" ca="1" si="2548"/>
        <v>270000</v>
      </c>
      <c r="N4833">
        <f t="shared" ca="1" si="2549"/>
        <v>1710000</v>
      </c>
      <c r="O4833">
        <f t="shared" ca="1" si="2550"/>
        <v>900000</v>
      </c>
      <c r="P4833">
        <f t="shared" ca="1" si="2565"/>
        <v>719995.99999999907</v>
      </c>
      <c r="Q4833">
        <f ca="1">IF(P4833&gt;0,1,0)</f>
        <v>1</v>
      </c>
      <c r="R4833">
        <f t="shared" ca="1" si="2551"/>
        <v>7</v>
      </c>
      <c r="S4833">
        <f t="shared" ca="1" si="2552"/>
        <v>13</v>
      </c>
      <c r="T4833">
        <f t="shared" ca="1" si="2553"/>
        <v>3</v>
      </c>
      <c r="U4833">
        <f t="shared" ca="1" si="2554"/>
        <v>19</v>
      </c>
      <c r="V4833">
        <f t="shared" ca="1" si="2555"/>
        <v>10</v>
      </c>
      <c r="X4833">
        <f t="shared" si="2557"/>
        <v>4833</v>
      </c>
      <c r="Y4833">
        <f t="shared" si="2558"/>
        <v>4452</v>
      </c>
      <c r="Z4833">
        <f t="shared" si="2559"/>
        <v>4453</v>
      </c>
      <c r="AA4833">
        <f t="shared" si="2556"/>
        <v>4951</v>
      </c>
      <c r="AB4833">
        <f t="shared" si="2567"/>
        <v>500</v>
      </c>
      <c r="AM4833" t="str">
        <f t="shared" si="2568"/>
        <v>201905LP</v>
      </c>
      <c r="AN4833">
        <f t="shared" ca="1" si="2563"/>
        <v>7.0000444444444536</v>
      </c>
      <c r="AO4833">
        <f t="shared" ca="1" si="2564"/>
        <v>13</v>
      </c>
      <c r="AP4833">
        <f t="shared" ca="1" si="2569"/>
        <v>3</v>
      </c>
      <c r="AQ4833">
        <f t="shared" ca="1" si="2570"/>
        <v>19</v>
      </c>
      <c r="AR4833">
        <f t="shared" ca="1" si="2571"/>
        <v>10</v>
      </c>
      <c r="AS4833">
        <f ca="1">P4833/J4833</f>
        <v>8.6021068588324187E-2</v>
      </c>
    </row>
    <row r="4834" spans="1:45" x14ac:dyDescent="0.4">
      <c r="A4834">
        <f t="shared" si="2566"/>
        <v>201905</v>
      </c>
      <c r="B4834" t="s">
        <v>910</v>
      </c>
      <c r="C4834" t="s">
        <v>647</v>
      </c>
      <c r="D4834" t="str">
        <f t="shared" ca="1" si="2562"/>
        <v>I118</v>
      </c>
      <c r="E4834">
        <f t="shared" ca="1" si="2544"/>
        <v>27</v>
      </c>
      <c r="F4834">
        <f t="shared" ca="1" si="2545"/>
        <v>7</v>
      </c>
      <c r="G4834" t="str">
        <f t="shared" ca="1" si="2560"/>
        <v>S11</v>
      </c>
      <c r="H4834" t="str">
        <f t="shared" ca="1" si="2561"/>
        <v>S112</v>
      </c>
      <c r="I4834">
        <f ca="1">VLOOKUP(D4834,PRC!$A$2:$B$21,2,0)*E4834</f>
        <v>14310000</v>
      </c>
      <c r="J4834">
        <f t="shared" ca="1" si="2546"/>
        <v>13594496</v>
      </c>
      <c r="K4834">
        <f ca="1">VLOOKUP(D4834,PRC!$A$1:$C$21,3,0)*E4834</f>
        <v>6010200</v>
      </c>
      <c r="L4834">
        <f t="shared" ca="1" si="2547"/>
        <v>1574000</v>
      </c>
      <c r="M4834">
        <f t="shared" ca="1" si="2548"/>
        <v>286000</v>
      </c>
      <c r="N4834">
        <f t="shared" ca="1" si="2549"/>
        <v>1574000</v>
      </c>
      <c r="O4834">
        <f t="shared" ca="1" si="2550"/>
        <v>1145000</v>
      </c>
      <c r="P4834">
        <f t="shared" ca="1" si="2565"/>
        <v>3005296</v>
      </c>
      <c r="Q4834">
        <f ca="1">IF(P4834&gt;0,1,0)</f>
        <v>1</v>
      </c>
      <c r="R4834">
        <f t="shared" ca="1" si="2551"/>
        <v>5</v>
      </c>
      <c r="S4834">
        <f t="shared" ca="1" si="2552"/>
        <v>11</v>
      </c>
      <c r="T4834">
        <f t="shared" ca="1" si="2553"/>
        <v>2</v>
      </c>
      <c r="U4834">
        <f t="shared" ca="1" si="2554"/>
        <v>11</v>
      </c>
      <c r="V4834">
        <f t="shared" ca="1" si="2555"/>
        <v>8</v>
      </c>
      <c r="X4834">
        <f t="shared" si="2557"/>
        <v>4834</v>
      </c>
      <c r="Y4834">
        <f t="shared" si="2558"/>
        <v>4452</v>
      </c>
      <c r="Z4834">
        <f t="shared" si="2559"/>
        <v>4453</v>
      </c>
      <c r="AA4834">
        <f t="shared" si="2556"/>
        <v>4951</v>
      </c>
      <c r="AB4834">
        <f t="shared" si="2567"/>
        <v>500</v>
      </c>
      <c r="AM4834" t="str">
        <f t="shared" si="2568"/>
        <v>201905LP</v>
      </c>
      <c r="AN4834">
        <f t="shared" ca="1" si="2563"/>
        <v>5.0000279524807789</v>
      </c>
      <c r="AO4834">
        <f t="shared" ca="1" si="2564"/>
        <v>10.999301187980432</v>
      </c>
      <c r="AP4834">
        <f t="shared" ca="1" si="2569"/>
        <v>1.9986023759608667</v>
      </c>
      <c r="AQ4834">
        <f t="shared" ca="1" si="2570"/>
        <v>10.999301187980432</v>
      </c>
      <c r="AR4834">
        <f t="shared" ca="1" si="2571"/>
        <v>8.001397624039134</v>
      </c>
      <c r="AS4834">
        <f ca="1">P4834/J4834</f>
        <v>0.22106711422034328</v>
      </c>
    </row>
    <row r="4835" spans="1:45" x14ac:dyDescent="0.4">
      <c r="A4835">
        <f t="shared" si="2566"/>
        <v>201905</v>
      </c>
      <c r="B4835" t="s">
        <v>911</v>
      </c>
      <c r="C4835" t="s">
        <v>647</v>
      </c>
      <c r="D4835" t="str">
        <f t="shared" ca="1" si="2562"/>
        <v>I102</v>
      </c>
      <c r="E4835">
        <f t="shared" ref="E4835:E4898" ca="1" si="2572">RANDBETWEEN(INDIRECT("AD"&amp;Y4835),INDIRECT("AD"&amp;Z4835))</f>
        <v>11</v>
      </c>
      <c r="F4835">
        <f t="shared" ref="F4835:F4898" ca="1" si="2573">RANDBETWEEN(INDIRECT("AF"&amp;Y4835),INDIRECT("AF"&amp;Z4835))</f>
        <v>8</v>
      </c>
      <c r="G4835" t="str">
        <f t="shared" ca="1" si="2560"/>
        <v>S10</v>
      </c>
      <c r="H4835" t="str">
        <f t="shared" ca="1" si="2561"/>
        <v>S107</v>
      </c>
      <c r="I4835">
        <f ca="1">VLOOKUP(D4835,PRC!$A$2:$B$21,2,0)*E4835</f>
        <v>440000</v>
      </c>
      <c r="J4835">
        <f t="shared" ref="J4835:J4898" ca="1" si="2574">I4835*(1-R4835/100)-4</f>
        <v>400396</v>
      </c>
      <c r="K4835">
        <f ca="1">VLOOKUP(D4835,PRC!$A$1:$C$21,3,0)*E4835</f>
        <v>206800</v>
      </c>
      <c r="L4835">
        <f t="shared" ref="L4835:L4898" ca="1" si="2575">ROUND($I4835*S4835,-5)/100</f>
        <v>48000</v>
      </c>
      <c r="M4835">
        <f t="shared" ref="M4835:M4898" ca="1" si="2576">ROUND($I4835*T4835,-5)/100</f>
        <v>13000</v>
      </c>
      <c r="N4835">
        <f t="shared" ref="N4835:N4898" ca="1" si="2577">ROUND($I4835*U4835,-5)/100</f>
        <v>57000</v>
      </c>
      <c r="O4835">
        <f t="shared" ref="O4835:O4898" ca="1" si="2578">ROUND($I4835*V4835,-5)/100</f>
        <v>44000</v>
      </c>
      <c r="P4835">
        <f t="shared" ca="1" si="2565"/>
        <v>31596</v>
      </c>
      <c r="Q4835">
        <f ca="1">IF(P4835&gt;0,1,0)</f>
        <v>1</v>
      </c>
      <c r="R4835">
        <f t="shared" ref="R4835:R4898" ca="1" si="2579">RANDBETWEEN(INDIRECT("AF"&amp;$Y4835),INDIRECT("AF"&amp;$Z4835))</f>
        <v>9</v>
      </c>
      <c r="S4835">
        <f t="shared" ref="S4835:S4898" ca="1" si="2580">RANDBETWEEN(INDIRECT("AG"&amp;$Y4835),INDIRECT("AG"&amp;$Z4835))</f>
        <v>11</v>
      </c>
      <c r="T4835">
        <f t="shared" ref="T4835:T4898" ca="1" si="2581">RANDBETWEEN(INDIRECT("AH"&amp;$Y4835),INDIRECT("AH"&amp;$Z4835))</f>
        <v>3</v>
      </c>
      <c r="U4835">
        <f t="shared" ref="U4835:U4898" ca="1" si="2582">RANDBETWEEN(INDIRECT("Ai"&amp;$Y4835),INDIRECT("Ai"&amp;$Z4835))</f>
        <v>13</v>
      </c>
      <c r="V4835">
        <f t="shared" ref="V4835:V4898" ca="1" si="2583">RANDBETWEEN(INDIRECT("Aj"&amp;$Y4835),INDIRECT("Aj"&amp;$Z4835))</f>
        <v>10</v>
      </c>
      <c r="X4835">
        <f t="shared" si="2557"/>
        <v>4835</v>
      </c>
      <c r="Y4835">
        <f t="shared" si="2558"/>
        <v>4452</v>
      </c>
      <c r="Z4835">
        <f t="shared" si="2559"/>
        <v>4453</v>
      </c>
      <c r="AA4835">
        <f t="shared" ref="AA4835:AA4898" si="2584">Y4835+AB4835-1</f>
        <v>4951</v>
      </c>
      <c r="AB4835">
        <f t="shared" si="2567"/>
        <v>500</v>
      </c>
      <c r="AM4835" t="str">
        <f t="shared" si="2568"/>
        <v>201905LP</v>
      </c>
      <c r="AN4835">
        <f t="shared" ca="1" si="2563"/>
        <v>9.0009090909090936</v>
      </c>
      <c r="AO4835">
        <f t="shared" ca="1" si="2564"/>
        <v>10.909090909090908</v>
      </c>
      <c r="AP4835">
        <f t="shared" ca="1" si="2569"/>
        <v>2.9545454545454546</v>
      </c>
      <c r="AQ4835">
        <f t="shared" ca="1" si="2570"/>
        <v>12.954545454545455</v>
      </c>
      <c r="AR4835">
        <f t="shared" ca="1" si="2571"/>
        <v>10</v>
      </c>
      <c r="AS4835">
        <f ca="1">P4835/J4835</f>
        <v>7.8911877241530884E-2</v>
      </c>
    </row>
    <row r="4836" spans="1:45" x14ac:dyDescent="0.4">
      <c r="A4836">
        <f t="shared" si="2566"/>
        <v>201905</v>
      </c>
      <c r="B4836" t="s">
        <v>912</v>
      </c>
      <c r="C4836" t="s">
        <v>647</v>
      </c>
      <c r="D4836" t="str">
        <f t="shared" ca="1" si="2562"/>
        <v>I102</v>
      </c>
      <c r="E4836">
        <f t="shared" ca="1" si="2572"/>
        <v>23</v>
      </c>
      <c r="F4836">
        <f t="shared" ca="1" si="2573"/>
        <v>10</v>
      </c>
      <c r="G4836" t="str">
        <f t="shared" ca="1" si="2560"/>
        <v>S11</v>
      </c>
      <c r="H4836" t="str">
        <f t="shared" ca="1" si="2561"/>
        <v>S117</v>
      </c>
      <c r="I4836">
        <f ca="1">VLOOKUP(D4836,PRC!$A$2:$B$21,2,0)*E4836</f>
        <v>920000</v>
      </c>
      <c r="J4836">
        <f t="shared" ca="1" si="2574"/>
        <v>873996</v>
      </c>
      <c r="K4836">
        <f ca="1">VLOOKUP(D4836,PRC!$A$1:$C$21,3,0)*E4836</f>
        <v>432400</v>
      </c>
      <c r="L4836">
        <f t="shared" ca="1" si="2575"/>
        <v>138000</v>
      </c>
      <c r="M4836">
        <f t="shared" ca="1" si="2576"/>
        <v>28000</v>
      </c>
      <c r="N4836">
        <f t="shared" ca="1" si="2577"/>
        <v>184000</v>
      </c>
      <c r="O4836">
        <f t="shared" ca="1" si="2578"/>
        <v>55000</v>
      </c>
      <c r="P4836">
        <f t="shared" ca="1" si="2565"/>
        <v>36596</v>
      </c>
      <c r="Q4836">
        <f ca="1">IF(P4836&gt;0,1,0)</f>
        <v>1</v>
      </c>
      <c r="R4836">
        <f t="shared" ca="1" si="2579"/>
        <v>5</v>
      </c>
      <c r="S4836">
        <f t="shared" ca="1" si="2580"/>
        <v>15</v>
      </c>
      <c r="T4836">
        <f t="shared" ca="1" si="2581"/>
        <v>3</v>
      </c>
      <c r="U4836">
        <f t="shared" ca="1" si="2582"/>
        <v>20</v>
      </c>
      <c r="V4836">
        <f t="shared" ca="1" si="2583"/>
        <v>6</v>
      </c>
      <c r="X4836">
        <f t="shared" ref="X4836:X4899" si="2585">X4835+1</f>
        <v>4836</v>
      </c>
      <c r="Y4836">
        <f t="shared" ref="Y4836:Y4899" si="2586">IF(C4836=C4835,Y4835,X4836)</f>
        <v>4452</v>
      </c>
      <c r="Z4836">
        <f t="shared" ref="Z4836:Z4899" si="2587">Y4836+1</f>
        <v>4453</v>
      </c>
      <c r="AA4836">
        <f t="shared" si="2584"/>
        <v>4951</v>
      </c>
      <c r="AB4836">
        <f t="shared" si="2567"/>
        <v>500</v>
      </c>
      <c r="AM4836" t="str">
        <f t="shared" si="2568"/>
        <v>201905LP</v>
      </c>
      <c r="AN4836">
        <f t="shared" ca="1" si="2563"/>
        <v>5.0004347826086981</v>
      </c>
      <c r="AO4836">
        <f t="shared" ca="1" si="2564"/>
        <v>15</v>
      </c>
      <c r="AP4836">
        <f t="shared" ca="1" si="2569"/>
        <v>3.0434782608695654</v>
      </c>
      <c r="AQ4836">
        <f t="shared" ca="1" si="2570"/>
        <v>20</v>
      </c>
      <c r="AR4836">
        <f t="shared" ca="1" si="2571"/>
        <v>5.9782608695652177</v>
      </c>
      <c r="AS4836">
        <f ca="1">P4836/J4836</f>
        <v>4.1872045180984807E-2</v>
      </c>
    </row>
    <row r="4837" spans="1:45" x14ac:dyDescent="0.4">
      <c r="A4837">
        <f t="shared" si="2566"/>
        <v>201905</v>
      </c>
      <c r="B4837" t="s">
        <v>913</v>
      </c>
      <c r="C4837" t="s">
        <v>647</v>
      </c>
      <c r="D4837" t="str">
        <f t="shared" ca="1" si="2562"/>
        <v>I112</v>
      </c>
      <c r="E4837">
        <f t="shared" ca="1" si="2572"/>
        <v>14</v>
      </c>
      <c r="F4837">
        <f t="shared" ca="1" si="2573"/>
        <v>5</v>
      </c>
      <c r="G4837" t="str">
        <f t="shared" ref="G4837:G4900" ca="1" si="2588">LEFT(H4837,3)</f>
        <v>S10</v>
      </c>
      <c r="H4837" t="str">
        <f t="shared" ref="H4837:H4900" ca="1" si="2589">"S"&amp;RANDBETWEEN(101,120)</f>
        <v>S105</v>
      </c>
      <c r="I4837">
        <f ca="1">VLOOKUP(D4837,PRC!$A$2:$B$21,2,0)*E4837</f>
        <v>910000</v>
      </c>
      <c r="J4837">
        <f t="shared" ca="1" si="2574"/>
        <v>864496</v>
      </c>
      <c r="K4837">
        <f ca="1">VLOOKUP(D4837,PRC!$A$1:$C$21,3,0)*E4837</f>
        <v>455000</v>
      </c>
      <c r="L4837">
        <f t="shared" ca="1" si="2575"/>
        <v>137000</v>
      </c>
      <c r="M4837">
        <f t="shared" ca="1" si="2576"/>
        <v>18000</v>
      </c>
      <c r="N4837">
        <f t="shared" ca="1" si="2577"/>
        <v>146000</v>
      </c>
      <c r="O4837">
        <f t="shared" ca="1" si="2578"/>
        <v>64000</v>
      </c>
      <c r="P4837">
        <f t="shared" ca="1" si="2565"/>
        <v>44496</v>
      </c>
      <c r="Q4837">
        <f ca="1">IF(P4837&gt;0,1,0)</f>
        <v>1</v>
      </c>
      <c r="R4837">
        <f t="shared" ca="1" si="2579"/>
        <v>5</v>
      </c>
      <c r="S4837">
        <f t="shared" ca="1" si="2580"/>
        <v>15</v>
      </c>
      <c r="T4837">
        <f t="shared" ca="1" si="2581"/>
        <v>2</v>
      </c>
      <c r="U4837">
        <f t="shared" ca="1" si="2582"/>
        <v>16</v>
      </c>
      <c r="V4837">
        <f t="shared" ca="1" si="2583"/>
        <v>7</v>
      </c>
      <c r="X4837">
        <f t="shared" si="2585"/>
        <v>4837</v>
      </c>
      <c r="Y4837">
        <f t="shared" si="2586"/>
        <v>4452</v>
      </c>
      <c r="Z4837">
        <f t="shared" si="2587"/>
        <v>4453</v>
      </c>
      <c r="AA4837">
        <f t="shared" si="2584"/>
        <v>4951</v>
      </c>
      <c r="AB4837">
        <f t="shared" si="2567"/>
        <v>500</v>
      </c>
      <c r="AM4837" t="str">
        <f t="shared" si="2568"/>
        <v>201905LP</v>
      </c>
      <c r="AN4837">
        <f t="shared" ca="1" si="2563"/>
        <v>5.0004395604395624</v>
      </c>
      <c r="AO4837">
        <f t="shared" ca="1" si="2564"/>
        <v>15.054945054945055</v>
      </c>
      <c r="AP4837">
        <f t="shared" ca="1" si="2569"/>
        <v>1.9780219780219779</v>
      </c>
      <c r="AQ4837">
        <f t="shared" ca="1" si="2570"/>
        <v>16.043956043956044</v>
      </c>
      <c r="AR4837">
        <f t="shared" ca="1" si="2571"/>
        <v>7.0329670329670328</v>
      </c>
      <c r="AS4837">
        <f ca="1">P4837/J4837</f>
        <v>5.1470452147841052E-2</v>
      </c>
    </row>
    <row r="4838" spans="1:45" x14ac:dyDescent="0.4">
      <c r="A4838">
        <f t="shared" si="2566"/>
        <v>201905</v>
      </c>
      <c r="B4838" t="s">
        <v>914</v>
      </c>
      <c r="C4838" t="s">
        <v>647</v>
      </c>
      <c r="D4838" t="str">
        <f t="shared" ref="D4838:D4901" ca="1" si="2590">"I"&amp;RANDBETWEEN(101,120)</f>
        <v>I114</v>
      </c>
      <c r="E4838">
        <f t="shared" ca="1" si="2572"/>
        <v>15</v>
      </c>
      <c r="F4838">
        <f t="shared" ca="1" si="2573"/>
        <v>5</v>
      </c>
      <c r="G4838" t="str">
        <f t="shared" ca="1" si="2588"/>
        <v>S10</v>
      </c>
      <c r="H4838" t="str">
        <f t="shared" ca="1" si="2589"/>
        <v>S108</v>
      </c>
      <c r="I4838">
        <f ca="1">VLOOKUP(D4838,PRC!$A$2:$B$21,2,0)*E4838</f>
        <v>3600000</v>
      </c>
      <c r="J4838">
        <f t="shared" ca="1" si="2574"/>
        <v>3275996</v>
      </c>
      <c r="K4838">
        <f ca="1">VLOOKUP(D4838,PRC!$A$1:$C$21,3,0)*E4838</f>
        <v>2088000</v>
      </c>
      <c r="L4838">
        <f t="shared" ca="1" si="2575"/>
        <v>360000</v>
      </c>
      <c r="M4838">
        <f t="shared" ca="1" si="2576"/>
        <v>36000</v>
      </c>
      <c r="N4838">
        <f t="shared" ca="1" si="2577"/>
        <v>540000</v>
      </c>
      <c r="O4838">
        <f t="shared" ca="1" si="2578"/>
        <v>252000</v>
      </c>
      <c r="P4838">
        <f t="shared" ca="1" si="2565"/>
        <v>-4</v>
      </c>
      <c r="Q4838">
        <f ca="1">IF(P4838&gt;0,1,0)</f>
        <v>0</v>
      </c>
      <c r="R4838">
        <f t="shared" ca="1" si="2579"/>
        <v>9</v>
      </c>
      <c r="S4838">
        <f t="shared" ca="1" si="2580"/>
        <v>10</v>
      </c>
      <c r="T4838">
        <f t="shared" ca="1" si="2581"/>
        <v>1</v>
      </c>
      <c r="U4838">
        <f t="shared" ca="1" si="2582"/>
        <v>15</v>
      </c>
      <c r="V4838">
        <f t="shared" ca="1" si="2583"/>
        <v>7</v>
      </c>
      <c r="X4838">
        <f t="shared" si="2585"/>
        <v>4838</v>
      </c>
      <c r="Y4838">
        <f t="shared" si="2586"/>
        <v>4452</v>
      </c>
      <c r="Z4838">
        <f t="shared" si="2587"/>
        <v>4453</v>
      </c>
      <c r="AA4838">
        <f t="shared" si="2584"/>
        <v>4951</v>
      </c>
      <c r="AB4838">
        <f t="shared" si="2567"/>
        <v>500</v>
      </c>
      <c r="AM4838" t="str">
        <f t="shared" si="2568"/>
        <v>201905LP</v>
      </c>
      <c r="AN4838">
        <f t="shared" ref="AN4838:AN4901" ca="1" si="2591">(1-J4838/I4838)*100</f>
        <v>9.0001111111111083</v>
      </c>
      <c r="AO4838">
        <f t="shared" ref="AO4838:AO4901" ca="1" si="2592">L4838/$I4838*100</f>
        <v>10</v>
      </c>
      <c r="AP4838">
        <f t="shared" ca="1" si="2569"/>
        <v>1</v>
      </c>
      <c r="AQ4838">
        <f t="shared" ca="1" si="2570"/>
        <v>15</v>
      </c>
      <c r="AR4838">
        <f t="shared" ca="1" si="2571"/>
        <v>7.0000000000000009</v>
      </c>
      <c r="AS4838">
        <f ca="1">P4838/J4838</f>
        <v>-1.221002711847023E-6</v>
      </c>
    </row>
    <row r="4839" spans="1:45" x14ac:dyDescent="0.4">
      <c r="A4839">
        <f t="shared" si="2566"/>
        <v>201905</v>
      </c>
      <c r="B4839" t="s">
        <v>915</v>
      </c>
      <c r="C4839" t="s">
        <v>647</v>
      </c>
      <c r="D4839" t="str">
        <f t="shared" ca="1" si="2590"/>
        <v>I108</v>
      </c>
      <c r="E4839">
        <f t="shared" ca="1" si="2572"/>
        <v>26</v>
      </c>
      <c r="F4839">
        <f t="shared" ca="1" si="2573"/>
        <v>6</v>
      </c>
      <c r="G4839" t="str">
        <f t="shared" ca="1" si="2588"/>
        <v>S11</v>
      </c>
      <c r="H4839" t="str">
        <f t="shared" ca="1" si="2589"/>
        <v>S118</v>
      </c>
      <c r="I4839">
        <f ca="1">VLOOKUP(D4839,PRC!$A$2:$B$21,2,0)*E4839</f>
        <v>1040000</v>
      </c>
      <c r="J4839">
        <f t="shared" ca="1" si="2574"/>
        <v>977596</v>
      </c>
      <c r="K4839">
        <f ca="1">VLOOKUP(D4839,PRC!$A$1:$C$21,3,0)*E4839</f>
        <v>478400</v>
      </c>
      <c r="L4839">
        <f t="shared" ca="1" si="2575"/>
        <v>135000</v>
      </c>
      <c r="M4839">
        <f t="shared" ca="1" si="2576"/>
        <v>21000</v>
      </c>
      <c r="N4839">
        <f t="shared" ca="1" si="2577"/>
        <v>177000</v>
      </c>
      <c r="O4839">
        <f t="shared" ca="1" si="2578"/>
        <v>62000</v>
      </c>
      <c r="P4839">
        <f t="shared" ca="1" si="2565"/>
        <v>104196</v>
      </c>
      <c r="Q4839">
        <f ca="1">IF(P4839&gt;0,1,0)</f>
        <v>1</v>
      </c>
      <c r="R4839">
        <f t="shared" ca="1" si="2579"/>
        <v>6</v>
      </c>
      <c r="S4839">
        <f t="shared" ca="1" si="2580"/>
        <v>13</v>
      </c>
      <c r="T4839">
        <f t="shared" ca="1" si="2581"/>
        <v>2</v>
      </c>
      <c r="U4839">
        <f t="shared" ca="1" si="2582"/>
        <v>17</v>
      </c>
      <c r="V4839">
        <f t="shared" ca="1" si="2583"/>
        <v>6</v>
      </c>
      <c r="X4839">
        <f t="shared" si="2585"/>
        <v>4839</v>
      </c>
      <c r="Y4839">
        <f t="shared" si="2586"/>
        <v>4452</v>
      </c>
      <c r="Z4839">
        <f t="shared" si="2587"/>
        <v>4453</v>
      </c>
      <c r="AA4839">
        <f t="shared" si="2584"/>
        <v>4951</v>
      </c>
      <c r="AB4839">
        <f t="shared" si="2567"/>
        <v>500</v>
      </c>
      <c r="AM4839" t="str">
        <f t="shared" si="2568"/>
        <v>201905LP</v>
      </c>
      <c r="AN4839">
        <f t="shared" ca="1" si="2591"/>
        <v>6.000384615384613</v>
      </c>
      <c r="AO4839">
        <f t="shared" ca="1" si="2592"/>
        <v>12.980769230769232</v>
      </c>
      <c r="AP4839">
        <f t="shared" ca="1" si="2569"/>
        <v>2.0192307692307692</v>
      </c>
      <c r="AQ4839">
        <f t="shared" ca="1" si="2570"/>
        <v>17.01923076923077</v>
      </c>
      <c r="AR4839">
        <f t="shared" ca="1" si="2571"/>
        <v>5.9615384615384617</v>
      </c>
      <c r="AS4839">
        <f ca="1">P4839/J4839</f>
        <v>0.10658390582612859</v>
      </c>
    </row>
    <row r="4840" spans="1:45" x14ac:dyDescent="0.4">
      <c r="A4840">
        <f t="shared" si="2566"/>
        <v>201905</v>
      </c>
      <c r="B4840" t="s">
        <v>916</v>
      </c>
      <c r="C4840" t="s">
        <v>647</v>
      </c>
      <c r="D4840" t="str">
        <f t="shared" ca="1" si="2590"/>
        <v>I112</v>
      </c>
      <c r="E4840">
        <f t="shared" ca="1" si="2572"/>
        <v>15</v>
      </c>
      <c r="F4840">
        <f t="shared" ca="1" si="2573"/>
        <v>6</v>
      </c>
      <c r="G4840" t="str">
        <f t="shared" ca="1" si="2588"/>
        <v>S10</v>
      </c>
      <c r="H4840" t="str">
        <f t="shared" ca="1" si="2589"/>
        <v>S108</v>
      </c>
      <c r="I4840">
        <f ca="1">VLOOKUP(D4840,PRC!$A$2:$B$21,2,0)*E4840</f>
        <v>975000</v>
      </c>
      <c r="J4840">
        <f t="shared" ca="1" si="2574"/>
        <v>896996</v>
      </c>
      <c r="K4840">
        <f ca="1">VLOOKUP(D4840,PRC!$A$1:$C$21,3,0)*E4840</f>
        <v>487500</v>
      </c>
      <c r="L4840">
        <f t="shared" ca="1" si="2575"/>
        <v>107000</v>
      </c>
      <c r="M4840">
        <f t="shared" ca="1" si="2576"/>
        <v>10000</v>
      </c>
      <c r="N4840">
        <f t="shared" ca="1" si="2577"/>
        <v>98000</v>
      </c>
      <c r="O4840">
        <f t="shared" ca="1" si="2578"/>
        <v>59000</v>
      </c>
      <c r="P4840">
        <f t="shared" ca="1" si="2565"/>
        <v>135496</v>
      </c>
      <c r="Q4840">
        <f ca="1">IF(P4840&gt;0,1,0)</f>
        <v>1</v>
      </c>
      <c r="R4840">
        <f t="shared" ca="1" si="2579"/>
        <v>8</v>
      </c>
      <c r="S4840">
        <f t="shared" ca="1" si="2580"/>
        <v>11</v>
      </c>
      <c r="T4840">
        <f t="shared" ca="1" si="2581"/>
        <v>1</v>
      </c>
      <c r="U4840">
        <f t="shared" ca="1" si="2582"/>
        <v>10</v>
      </c>
      <c r="V4840">
        <f t="shared" ca="1" si="2583"/>
        <v>6</v>
      </c>
      <c r="X4840">
        <f t="shared" si="2585"/>
        <v>4840</v>
      </c>
      <c r="Y4840">
        <f t="shared" si="2586"/>
        <v>4452</v>
      </c>
      <c r="Z4840">
        <f t="shared" si="2587"/>
        <v>4453</v>
      </c>
      <c r="AA4840">
        <f t="shared" si="2584"/>
        <v>4951</v>
      </c>
      <c r="AB4840">
        <f t="shared" si="2567"/>
        <v>500</v>
      </c>
      <c r="AM4840" t="str">
        <f t="shared" si="2568"/>
        <v>201905LP</v>
      </c>
      <c r="AN4840">
        <f t="shared" ca="1" si="2591"/>
        <v>8.0004102564102624</v>
      </c>
      <c r="AO4840">
        <f t="shared" ca="1" si="2592"/>
        <v>10.974358974358974</v>
      </c>
      <c r="AP4840">
        <f t="shared" ca="1" si="2569"/>
        <v>1.0256410256410255</v>
      </c>
      <c r="AQ4840">
        <f t="shared" ca="1" si="2570"/>
        <v>10.051282051282051</v>
      </c>
      <c r="AR4840">
        <f t="shared" ca="1" si="2571"/>
        <v>6.0512820512820511</v>
      </c>
      <c r="AS4840">
        <f ca="1">P4840/J4840</f>
        <v>0.15105530013511767</v>
      </c>
    </row>
    <row r="4841" spans="1:45" x14ac:dyDescent="0.4">
      <c r="A4841">
        <f t="shared" si="2566"/>
        <v>201905</v>
      </c>
      <c r="B4841" t="s">
        <v>917</v>
      </c>
      <c r="C4841" t="s">
        <v>647</v>
      </c>
      <c r="D4841" t="str">
        <f t="shared" ca="1" si="2590"/>
        <v>I102</v>
      </c>
      <c r="E4841">
        <f t="shared" ca="1" si="2572"/>
        <v>30</v>
      </c>
      <c r="F4841">
        <f t="shared" ca="1" si="2573"/>
        <v>5</v>
      </c>
      <c r="G4841" t="str">
        <f t="shared" ca="1" si="2588"/>
        <v>S11</v>
      </c>
      <c r="H4841" t="str">
        <f t="shared" ca="1" si="2589"/>
        <v>S114</v>
      </c>
      <c r="I4841">
        <f ca="1">VLOOKUP(D4841,PRC!$A$2:$B$21,2,0)*E4841</f>
        <v>1200000</v>
      </c>
      <c r="J4841">
        <f t="shared" ca="1" si="2574"/>
        <v>1127996</v>
      </c>
      <c r="K4841">
        <f ca="1">VLOOKUP(D4841,PRC!$A$1:$C$21,3,0)*E4841</f>
        <v>564000</v>
      </c>
      <c r="L4841">
        <f t="shared" ca="1" si="2575"/>
        <v>180000</v>
      </c>
      <c r="M4841">
        <f t="shared" ca="1" si="2576"/>
        <v>36000</v>
      </c>
      <c r="N4841">
        <f t="shared" ca="1" si="2577"/>
        <v>144000</v>
      </c>
      <c r="O4841">
        <f t="shared" ca="1" si="2578"/>
        <v>84000</v>
      </c>
      <c r="P4841">
        <f t="shared" ca="1" si="2565"/>
        <v>119996</v>
      </c>
      <c r="Q4841">
        <f ca="1">IF(P4841&gt;0,1,0)</f>
        <v>1</v>
      </c>
      <c r="R4841">
        <f t="shared" ca="1" si="2579"/>
        <v>6</v>
      </c>
      <c r="S4841">
        <f t="shared" ca="1" si="2580"/>
        <v>15</v>
      </c>
      <c r="T4841">
        <f t="shared" ca="1" si="2581"/>
        <v>3</v>
      </c>
      <c r="U4841">
        <f t="shared" ca="1" si="2582"/>
        <v>12</v>
      </c>
      <c r="V4841">
        <f t="shared" ca="1" si="2583"/>
        <v>7</v>
      </c>
      <c r="X4841">
        <f t="shared" si="2585"/>
        <v>4841</v>
      </c>
      <c r="Y4841">
        <f t="shared" si="2586"/>
        <v>4452</v>
      </c>
      <c r="Z4841">
        <f t="shared" si="2587"/>
        <v>4453</v>
      </c>
      <c r="AA4841">
        <f t="shared" si="2584"/>
        <v>4951</v>
      </c>
      <c r="AB4841">
        <f t="shared" si="2567"/>
        <v>500</v>
      </c>
      <c r="AM4841" t="str">
        <f t="shared" si="2568"/>
        <v>201905LP</v>
      </c>
      <c r="AN4841">
        <f t="shared" ca="1" si="2591"/>
        <v>6.0003333333333302</v>
      </c>
      <c r="AO4841">
        <f t="shared" ca="1" si="2592"/>
        <v>15</v>
      </c>
      <c r="AP4841">
        <f t="shared" ca="1" si="2569"/>
        <v>3</v>
      </c>
      <c r="AQ4841">
        <f t="shared" ca="1" si="2570"/>
        <v>12</v>
      </c>
      <c r="AR4841">
        <f t="shared" ca="1" si="2571"/>
        <v>7.0000000000000009</v>
      </c>
      <c r="AS4841">
        <f ca="1">P4841/J4841</f>
        <v>0.10637980985748176</v>
      </c>
    </row>
    <row r="4842" spans="1:45" x14ac:dyDescent="0.4">
      <c r="A4842">
        <f t="shared" si="2566"/>
        <v>201905</v>
      </c>
      <c r="B4842" t="s">
        <v>918</v>
      </c>
      <c r="C4842" t="s">
        <v>647</v>
      </c>
      <c r="D4842" t="str">
        <f t="shared" ca="1" si="2590"/>
        <v>I106</v>
      </c>
      <c r="E4842">
        <f t="shared" ca="1" si="2572"/>
        <v>21</v>
      </c>
      <c r="F4842">
        <f t="shared" ca="1" si="2573"/>
        <v>8</v>
      </c>
      <c r="G4842" t="str">
        <f t="shared" ca="1" si="2588"/>
        <v>S11</v>
      </c>
      <c r="H4842" t="str">
        <f t="shared" ca="1" si="2589"/>
        <v>S117</v>
      </c>
      <c r="I4842">
        <f ca="1">VLOOKUP(D4842,PRC!$A$2:$B$21,2,0)*E4842</f>
        <v>420000</v>
      </c>
      <c r="J4842">
        <f t="shared" ca="1" si="2574"/>
        <v>398996</v>
      </c>
      <c r="K4842">
        <f ca="1">VLOOKUP(D4842,PRC!$A$1:$C$21,3,0)*E4842</f>
        <v>222600</v>
      </c>
      <c r="L4842">
        <f t="shared" ca="1" si="2575"/>
        <v>46000</v>
      </c>
      <c r="M4842">
        <f t="shared" ca="1" si="2576"/>
        <v>13000</v>
      </c>
      <c r="N4842">
        <f t="shared" ca="1" si="2577"/>
        <v>67000</v>
      </c>
      <c r="O4842">
        <f t="shared" ca="1" si="2578"/>
        <v>34000</v>
      </c>
      <c r="P4842">
        <f t="shared" ca="1" si="2565"/>
        <v>16396</v>
      </c>
      <c r="Q4842">
        <f ca="1">IF(P4842&gt;0,1,0)</f>
        <v>1</v>
      </c>
      <c r="R4842">
        <f t="shared" ca="1" si="2579"/>
        <v>5</v>
      </c>
      <c r="S4842">
        <f t="shared" ca="1" si="2580"/>
        <v>11</v>
      </c>
      <c r="T4842">
        <f t="shared" ca="1" si="2581"/>
        <v>3</v>
      </c>
      <c r="U4842">
        <f t="shared" ca="1" si="2582"/>
        <v>16</v>
      </c>
      <c r="V4842">
        <f t="shared" ca="1" si="2583"/>
        <v>8</v>
      </c>
      <c r="X4842">
        <f t="shared" si="2585"/>
        <v>4842</v>
      </c>
      <c r="Y4842">
        <f t="shared" si="2586"/>
        <v>4452</v>
      </c>
      <c r="Z4842">
        <f t="shared" si="2587"/>
        <v>4453</v>
      </c>
      <c r="AA4842">
        <f t="shared" si="2584"/>
        <v>4951</v>
      </c>
      <c r="AB4842">
        <f t="shared" si="2567"/>
        <v>500</v>
      </c>
      <c r="AM4842" t="str">
        <f t="shared" si="2568"/>
        <v>201905LP</v>
      </c>
      <c r="AN4842">
        <f t="shared" ca="1" si="2591"/>
        <v>5.0009523809523841</v>
      </c>
      <c r="AO4842">
        <f t="shared" ca="1" si="2592"/>
        <v>10.952380952380953</v>
      </c>
      <c r="AP4842">
        <f t="shared" ca="1" si="2569"/>
        <v>3.0952380952380953</v>
      </c>
      <c r="AQ4842">
        <f t="shared" ca="1" si="2570"/>
        <v>15.952380952380951</v>
      </c>
      <c r="AR4842">
        <f t="shared" ca="1" si="2571"/>
        <v>8.0952380952380949</v>
      </c>
      <c r="AS4842">
        <f ca="1">P4842/J4842</f>
        <v>4.10931437909152E-2</v>
      </c>
    </row>
    <row r="4843" spans="1:45" x14ac:dyDescent="0.4">
      <c r="A4843">
        <f t="shared" si="2566"/>
        <v>201905</v>
      </c>
      <c r="B4843" t="s">
        <v>919</v>
      </c>
      <c r="C4843" t="s">
        <v>647</v>
      </c>
      <c r="D4843" t="str">
        <f t="shared" ca="1" si="2590"/>
        <v>I106</v>
      </c>
      <c r="E4843">
        <f t="shared" ca="1" si="2572"/>
        <v>23</v>
      </c>
      <c r="F4843">
        <f t="shared" ca="1" si="2573"/>
        <v>5</v>
      </c>
      <c r="G4843" t="str">
        <f t="shared" ca="1" si="2588"/>
        <v>S10</v>
      </c>
      <c r="H4843" t="str">
        <f t="shared" ca="1" si="2589"/>
        <v>S103</v>
      </c>
      <c r="I4843">
        <f ca="1">VLOOKUP(D4843,PRC!$A$2:$B$21,2,0)*E4843</f>
        <v>460000</v>
      </c>
      <c r="J4843">
        <f t="shared" ca="1" si="2574"/>
        <v>418596</v>
      </c>
      <c r="K4843">
        <f ca="1">VLOOKUP(D4843,PRC!$A$1:$C$21,3,0)*E4843</f>
        <v>243800</v>
      </c>
      <c r="L4843">
        <f t="shared" ca="1" si="2575"/>
        <v>51000</v>
      </c>
      <c r="M4843">
        <f t="shared" ca="1" si="2576"/>
        <v>14000</v>
      </c>
      <c r="N4843">
        <f t="shared" ca="1" si="2577"/>
        <v>60000</v>
      </c>
      <c r="O4843">
        <f t="shared" ca="1" si="2578"/>
        <v>46000</v>
      </c>
      <c r="P4843">
        <f t="shared" ca="1" si="2565"/>
        <v>3796</v>
      </c>
      <c r="Q4843">
        <f ca="1">IF(P4843&gt;0,1,0)</f>
        <v>1</v>
      </c>
      <c r="R4843">
        <f t="shared" ca="1" si="2579"/>
        <v>9</v>
      </c>
      <c r="S4843">
        <f t="shared" ca="1" si="2580"/>
        <v>11</v>
      </c>
      <c r="T4843">
        <f t="shared" ca="1" si="2581"/>
        <v>3</v>
      </c>
      <c r="U4843">
        <f t="shared" ca="1" si="2582"/>
        <v>13</v>
      </c>
      <c r="V4843">
        <f t="shared" ca="1" si="2583"/>
        <v>10</v>
      </c>
      <c r="X4843">
        <f t="shared" si="2585"/>
        <v>4843</v>
      </c>
      <c r="Y4843">
        <f t="shared" si="2586"/>
        <v>4452</v>
      </c>
      <c r="Z4843">
        <f t="shared" si="2587"/>
        <v>4453</v>
      </c>
      <c r="AA4843">
        <f t="shared" si="2584"/>
        <v>4951</v>
      </c>
      <c r="AB4843">
        <f t="shared" si="2567"/>
        <v>500</v>
      </c>
      <c r="AM4843" t="str">
        <f t="shared" si="2568"/>
        <v>201905LP</v>
      </c>
      <c r="AN4843">
        <f t="shared" ca="1" si="2591"/>
        <v>9.0008695652173962</v>
      </c>
      <c r="AO4843">
        <f t="shared" ca="1" si="2592"/>
        <v>11.086956521739131</v>
      </c>
      <c r="AP4843">
        <f t="shared" ca="1" si="2569"/>
        <v>3.0434782608695654</v>
      </c>
      <c r="AQ4843">
        <f t="shared" ca="1" si="2570"/>
        <v>13.043478260869565</v>
      </c>
      <c r="AR4843">
        <f t="shared" ca="1" si="2571"/>
        <v>10</v>
      </c>
      <c r="AS4843">
        <f ca="1">P4843/J4843</f>
        <v>9.068409636021367E-3</v>
      </c>
    </row>
    <row r="4844" spans="1:45" x14ac:dyDescent="0.4">
      <c r="A4844">
        <f t="shared" si="2566"/>
        <v>201905</v>
      </c>
      <c r="B4844" t="s">
        <v>920</v>
      </c>
      <c r="C4844" t="s">
        <v>647</v>
      </c>
      <c r="D4844" t="str">
        <f t="shared" ca="1" si="2590"/>
        <v>I106</v>
      </c>
      <c r="E4844">
        <f t="shared" ca="1" si="2572"/>
        <v>21</v>
      </c>
      <c r="F4844">
        <f t="shared" ca="1" si="2573"/>
        <v>8</v>
      </c>
      <c r="G4844" t="str">
        <f t="shared" ca="1" si="2588"/>
        <v>S10</v>
      </c>
      <c r="H4844" t="str">
        <f t="shared" ca="1" si="2589"/>
        <v>S106</v>
      </c>
      <c r="I4844">
        <f ca="1">VLOOKUP(D4844,PRC!$A$2:$B$21,2,0)*E4844</f>
        <v>420000</v>
      </c>
      <c r="J4844">
        <f t="shared" ca="1" si="2574"/>
        <v>398996</v>
      </c>
      <c r="K4844">
        <f ca="1">VLOOKUP(D4844,PRC!$A$1:$C$21,3,0)*E4844</f>
        <v>222600</v>
      </c>
      <c r="L4844">
        <f t="shared" ca="1" si="2575"/>
        <v>55000</v>
      </c>
      <c r="M4844">
        <f t="shared" ca="1" si="2576"/>
        <v>8000</v>
      </c>
      <c r="N4844">
        <f t="shared" ca="1" si="2577"/>
        <v>42000</v>
      </c>
      <c r="O4844">
        <f t="shared" ca="1" si="2578"/>
        <v>34000</v>
      </c>
      <c r="P4844">
        <f t="shared" ref="P4844:P4907" ca="1" si="2593">J4844-SUM(K4844:O4844)</f>
        <v>37396</v>
      </c>
      <c r="Q4844">
        <f ca="1">IF(P4844&gt;0,1,0)</f>
        <v>1</v>
      </c>
      <c r="R4844">
        <f t="shared" ca="1" si="2579"/>
        <v>5</v>
      </c>
      <c r="S4844">
        <f t="shared" ca="1" si="2580"/>
        <v>13</v>
      </c>
      <c r="T4844">
        <f t="shared" ca="1" si="2581"/>
        <v>2</v>
      </c>
      <c r="U4844">
        <f t="shared" ca="1" si="2582"/>
        <v>10</v>
      </c>
      <c r="V4844">
        <f t="shared" ca="1" si="2583"/>
        <v>8</v>
      </c>
      <c r="X4844">
        <f t="shared" si="2585"/>
        <v>4844</v>
      </c>
      <c r="Y4844">
        <f t="shared" si="2586"/>
        <v>4452</v>
      </c>
      <c r="Z4844">
        <f t="shared" si="2587"/>
        <v>4453</v>
      </c>
      <c r="AA4844">
        <f t="shared" si="2584"/>
        <v>4951</v>
      </c>
      <c r="AB4844">
        <f t="shared" si="2567"/>
        <v>500</v>
      </c>
      <c r="AM4844" t="str">
        <f t="shared" si="2568"/>
        <v>201905LP</v>
      </c>
      <c r="AN4844">
        <f t="shared" ca="1" si="2591"/>
        <v>5.0009523809523841</v>
      </c>
      <c r="AO4844">
        <f t="shared" ca="1" si="2592"/>
        <v>13.095238095238097</v>
      </c>
      <c r="AP4844">
        <f t="shared" ca="1" si="2569"/>
        <v>1.9047619047619049</v>
      </c>
      <c r="AQ4844">
        <f t="shared" ca="1" si="2570"/>
        <v>10</v>
      </c>
      <c r="AR4844">
        <f t="shared" ca="1" si="2571"/>
        <v>8.0952380952380949</v>
      </c>
      <c r="AS4844">
        <f ca="1">P4844/J4844</f>
        <v>9.3725250378449906E-2</v>
      </c>
    </row>
    <row r="4845" spans="1:45" x14ac:dyDescent="0.4">
      <c r="A4845">
        <f t="shared" si="2566"/>
        <v>201905</v>
      </c>
      <c r="B4845" t="s">
        <v>921</v>
      </c>
      <c r="C4845" t="s">
        <v>647</v>
      </c>
      <c r="D4845" t="str">
        <f t="shared" ca="1" si="2590"/>
        <v>I110</v>
      </c>
      <c r="E4845">
        <f t="shared" ca="1" si="2572"/>
        <v>25</v>
      </c>
      <c r="F4845">
        <f t="shared" ca="1" si="2573"/>
        <v>10</v>
      </c>
      <c r="G4845" t="str">
        <f t="shared" ca="1" si="2588"/>
        <v>S11</v>
      </c>
      <c r="H4845" t="str">
        <f t="shared" ca="1" si="2589"/>
        <v>S111</v>
      </c>
      <c r="I4845">
        <f ca="1">VLOOKUP(D4845,PRC!$A$2:$B$21,2,0)*E4845</f>
        <v>7500000</v>
      </c>
      <c r="J4845">
        <f t="shared" ca="1" si="2574"/>
        <v>6974995.9999999991</v>
      </c>
      <c r="K4845">
        <f ca="1">VLOOKUP(D4845,PRC!$A$1:$C$21,3,0)*E4845</f>
        <v>3450000</v>
      </c>
      <c r="L4845">
        <f t="shared" ca="1" si="2575"/>
        <v>750000</v>
      </c>
      <c r="M4845">
        <f t="shared" ca="1" si="2576"/>
        <v>150000</v>
      </c>
      <c r="N4845">
        <f t="shared" ca="1" si="2577"/>
        <v>1200000</v>
      </c>
      <c r="O4845">
        <f t="shared" ca="1" si="2578"/>
        <v>600000</v>
      </c>
      <c r="P4845">
        <f t="shared" ca="1" si="2593"/>
        <v>824995.99999999907</v>
      </c>
      <c r="Q4845">
        <f ca="1">IF(P4845&gt;0,1,0)</f>
        <v>1</v>
      </c>
      <c r="R4845">
        <f t="shared" ca="1" si="2579"/>
        <v>7</v>
      </c>
      <c r="S4845">
        <f t="shared" ca="1" si="2580"/>
        <v>10</v>
      </c>
      <c r="T4845">
        <f t="shared" ca="1" si="2581"/>
        <v>2</v>
      </c>
      <c r="U4845">
        <f t="shared" ca="1" si="2582"/>
        <v>16</v>
      </c>
      <c r="V4845">
        <f t="shared" ca="1" si="2583"/>
        <v>8</v>
      </c>
      <c r="X4845">
        <f t="shared" si="2585"/>
        <v>4845</v>
      </c>
      <c r="Y4845">
        <f t="shared" si="2586"/>
        <v>4452</v>
      </c>
      <c r="Z4845">
        <f t="shared" si="2587"/>
        <v>4453</v>
      </c>
      <c r="AA4845">
        <f t="shared" si="2584"/>
        <v>4951</v>
      </c>
      <c r="AB4845">
        <f t="shared" si="2567"/>
        <v>500</v>
      </c>
      <c r="AM4845" t="str">
        <f t="shared" si="2568"/>
        <v>201905LP</v>
      </c>
      <c r="AN4845">
        <f t="shared" ca="1" si="2591"/>
        <v>7.0000533333333443</v>
      </c>
      <c r="AO4845">
        <f t="shared" ca="1" si="2592"/>
        <v>10</v>
      </c>
      <c r="AP4845">
        <f t="shared" ca="1" si="2569"/>
        <v>2</v>
      </c>
      <c r="AQ4845">
        <f t="shared" ca="1" si="2570"/>
        <v>16</v>
      </c>
      <c r="AR4845">
        <f t="shared" ca="1" si="2571"/>
        <v>8</v>
      </c>
      <c r="AS4845">
        <f ca="1">P4845/J4845</f>
        <v>0.11827906424605823</v>
      </c>
    </row>
    <row r="4846" spans="1:45" x14ac:dyDescent="0.4">
      <c r="A4846">
        <f t="shared" si="2566"/>
        <v>201905</v>
      </c>
      <c r="B4846" t="s">
        <v>922</v>
      </c>
      <c r="C4846" t="s">
        <v>647</v>
      </c>
      <c r="D4846" t="str">
        <f t="shared" ca="1" si="2590"/>
        <v>I103</v>
      </c>
      <c r="E4846">
        <f t="shared" ca="1" si="2572"/>
        <v>22</v>
      </c>
      <c r="F4846">
        <f t="shared" ca="1" si="2573"/>
        <v>6</v>
      </c>
      <c r="G4846" t="str">
        <f t="shared" ca="1" si="2588"/>
        <v>S10</v>
      </c>
      <c r="H4846" t="str">
        <f t="shared" ca="1" si="2589"/>
        <v>S102</v>
      </c>
      <c r="I4846">
        <f ca="1">VLOOKUP(D4846,PRC!$A$2:$B$21,2,0)*E4846</f>
        <v>1100000</v>
      </c>
      <c r="J4846">
        <f t="shared" ca="1" si="2574"/>
        <v>1044996</v>
      </c>
      <c r="K4846">
        <f ca="1">VLOOKUP(D4846,PRC!$A$1:$C$21,3,0)*E4846</f>
        <v>627000</v>
      </c>
      <c r="L4846">
        <f t="shared" ca="1" si="2575"/>
        <v>110000</v>
      </c>
      <c r="M4846">
        <f t="shared" ca="1" si="2576"/>
        <v>33000</v>
      </c>
      <c r="N4846">
        <f t="shared" ca="1" si="2577"/>
        <v>143000</v>
      </c>
      <c r="O4846">
        <f t="shared" ca="1" si="2578"/>
        <v>88000</v>
      </c>
      <c r="P4846">
        <f t="shared" ca="1" si="2593"/>
        <v>43996</v>
      </c>
      <c r="Q4846">
        <f ca="1">IF(P4846&gt;0,1,0)</f>
        <v>1</v>
      </c>
      <c r="R4846">
        <f t="shared" ca="1" si="2579"/>
        <v>5</v>
      </c>
      <c r="S4846">
        <f t="shared" ca="1" si="2580"/>
        <v>10</v>
      </c>
      <c r="T4846">
        <f t="shared" ca="1" si="2581"/>
        <v>3</v>
      </c>
      <c r="U4846">
        <f t="shared" ca="1" si="2582"/>
        <v>13</v>
      </c>
      <c r="V4846">
        <f t="shared" ca="1" si="2583"/>
        <v>8</v>
      </c>
      <c r="X4846">
        <f t="shared" si="2585"/>
        <v>4846</v>
      </c>
      <c r="Y4846">
        <f t="shared" si="2586"/>
        <v>4452</v>
      </c>
      <c r="Z4846">
        <f t="shared" si="2587"/>
        <v>4453</v>
      </c>
      <c r="AA4846">
        <f t="shared" si="2584"/>
        <v>4951</v>
      </c>
      <c r="AB4846">
        <f t="shared" si="2567"/>
        <v>500</v>
      </c>
      <c r="AM4846" t="str">
        <f t="shared" si="2568"/>
        <v>201905LP</v>
      </c>
      <c r="AN4846">
        <f t="shared" ca="1" si="2591"/>
        <v>5.0003636363636357</v>
      </c>
      <c r="AO4846">
        <f t="shared" ca="1" si="2592"/>
        <v>10</v>
      </c>
      <c r="AP4846">
        <f t="shared" ca="1" si="2569"/>
        <v>3</v>
      </c>
      <c r="AQ4846">
        <f t="shared" ca="1" si="2570"/>
        <v>13</v>
      </c>
      <c r="AR4846">
        <f t="shared" ca="1" si="2571"/>
        <v>8</v>
      </c>
      <c r="AS4846">
        <f ca="1">P4846/J4846</f>
        <v>4.2101596561135164E-2</v>
      </c>
    </row>
    <row r="4847" spans="1:45" x14ac:dyDescent="0.4">
      <c r="A4847">
        <f t="shared" si="2566"/>
        <v>201905</v>
      </c>
      <c r="B4847" t="s">
        <v>923</v>
      </c>
      <c r="C4847" t="s">
        <v>647</v>
      </c>
      <c r="D4847" t="str">
        <f t="shared" ca="1" si="2590"/>
        <v>I109</v>
      </c>
      <c r="E4847">
        <f t="shared" ca="1" si="2572"/>
        <v>11</v>
      </c>
      <c r="F4847">
        <f t="shared" ca="1" si="2573"/>
        <v>7</v>
      </c>
      <c r="G4847" t="str">
        <f t="shared" ca="1" si="2588"/>
        <v>S11</v>
      </c>
      <c r="H4847" t="str">
        <f t="shared" ca="1" si="2589"/>
        <v>S112</v>
      </c>
      <c r="I4847">
        <f ca="1">VLOOKUP(D4847,PRC!$A$2:$B$21,2,0)*E4847</f>
        <v>5500000</v>
      </c>
      <c r="J4847">
        <f t="shared" ca="1" si="2574"/>
        <v>5059996</v>
      </c>
      <c r="K4847">
        <f ca="1">VLOOKUP(D4847,PRC!$A$1:$C$21,3,0)*E4847</f>
        <v>2200000</v>
      </c>
      <c r="L4847">
        <f t="shared" ca="1" si="2575"/>
        <v>770000</v>
      </c>
      <c r="M4847">
        <f t="shared" ca="1" si="2576"/>
        <v>55000</v>
      </c>
      <c r="N4847">
        <f t="shared" ca="1" si="2577"/>
        <v>715000</v>
      </c>
      <c r="O4847">
        <f t="shared" ca="1" si="2578"/>
        <v>440000</v>
      </c>
      <c r="P4847">
        <f t="shared" ca="1" si="2593"/>
        <v>879996</v>
      </c>
      <c r="Q4847">
        <f ca="1">IF(P4847&gt;0,1,0)</f>
        <v>1</v>
      </c>
      <c r="R4847">
        <f t="shared" ca="1" si="2579"/>
        <v>8</v>
      </c>
      <c r="S4847">
        <f t="shared" ca="1" si="2580"/>
        <v>14</v>
      </c>
      <c r="T4847">
        <f t="shared" ca="1" si="2581"/>
        <v>1</v>
      </c>
      <c r="U4847">
        <f t="shared" ca="1" si="2582"/>
        <v>13</v>
      </c>
      <c r="V4847">
        <f t="shared" ca="1" si="2583"/>
        <v>8</v>
      </c>
      <c r="X4847">
        <f t="shared" si="2585"/>
        <v>4847</v>
      </c>
      <c r="Y4847">
        <f t="shared" si="2586"/>
        <v>4452</v>
      </c>
      <c r="Z4847">
        <f t="shared" si="2587"/>
        <v>4453</v>
      </c>
      <c r="AA4847">
        <f t="shared" si="2584"/>
        <v>4951</v>
      </c>
      <c r="AB4847">
        <f t="shared" si="2567"/>
        <v>500</v>
      </c>
      <c r="AM4847" t="str">
        <f t="shared" si="2568"/>
        <v>201905LP</v>
      </c>
      <c r="AN4847">
        <f t="shared" ca="1" si="2591"/>
        <v>8.0000727272727232</v>
      </c>
      <c r="AO4847">
        <f t="shared" ca="1" si="2592"/>
        <v>14.000000000000002</v>
      </c>
      <c r="AP4847">
        <f t="shared" ca="1" si="2569"/>
        <v>1</v>
      </c>
      <c r="AQ4847">
        <f t="shared" ca="1" si="2570"/>
        <v>13</v>
      </c>
      <c r="AR4847">
        <f t="shared" ca="1" si="2571"/>
        <v>8</v>
      </c>
      <c r="AS4847">
        <f ca="1">P4847/J4847</f>
        <v>0.17391239044457743</v>
      </c>
    </row>
    <row r="4848" spans="1:45" x14ac:dyDescent="0.4">
      <c r="A4848">
        <f t="shared" si="2566"/>
        <v>201905</v>
      </c>
      <c r="B4848" t="s">
        <v>924</v>
      </c>
      <c r="C4848" t="s">
        <v>647</v>
      </c>
      <c r="D4848" t="str">
        <f t="shared" ca="1" si="2590"/>
        <v>I106</v>
      </c>
      <c r="E4848">
        <f t="shared" ca="1" si="2572"/>
        <v>25</v>
      </c>
      <c r="F4848">
        <f t="shared" ca="1" si="2573"/>
        <v>9</v>
      </c>
      <c r="G4848" t="str">
        <f t="shared" ca="1" si="2588"/>
        <v>S10</v>
      </c>
      <c r="H4848" t="str">
        <f t="shared" ca="1" si="2589"/>
        <v>S102</v>
      </c>
      <c r="I4848">
        <f ca="1">VLOOKUP(D4848,PRC!$A$2:$B$21,2,0)*E4848</f>
        <v>500000</v>
      </c>
      <c r="J4848">
        <f t="shared" ca="1" si="2574"/>
        <v>469996</v>
      </c>
      <c r="K4848">
        <f ca="1">VLOOKUP(D4848,PRC!$A$1:$C$21,3,0)*E4848</f>
        <v>265000</v>
      </c>
      <c r="L4848">
        <f t="shared" ca="1" si="2575"/>
        <v>65000</v>
      </c>
      <c r="M4848">
        <f t="shared" ca="1" si="2576"/>
        <v>5000</v>
      </c>
      <c r="N4848">
        <f t="shared" ca="1" si="2577"/>
        <v>55000</v>
      </c>
      <c r="O4848">
        <f t="shared" ca="1" si="2578"/>
        <v>25000</v>
      </c>
      <c r="P4848">
        <f t="shared" ca="1" si="2593"/>
        <v>54996</v>
      </c>
      <c r="Q4848">
        <f ca="1">IF(P4848&gt;0,1,0)</f>
        <v>1</v>
      </c>
      <c r="R4848">
        <f t="shared" ca="1" si="2579"/>
        <v>6</v>
      </c>
      <c r="S4848">
        <f t="shared" ca="1" si="2580"/>
        <v>13</v>
      </c>
      <c r="T4848">
        <f t="shared" ca="1" si="2581"/>
        <v>1</v>
      </c>
      <c r="U4848">
        <f t="shared" ca="1" si="2582"/>
        <v>11</v>
      </c>
      <c r="V4848">
        <f t="shared" ca="1" si="2583"/>
        <v>5</v>
      </c>
      <c r="X4848">
        <f t="shared" si="2585"/>
        <v>4848</v>
      </c>
      <c r="Y4848">
        <f t="shared" si="2586"/>
        <v>4452</v>
      </c>
      <c r="Z4848">
        <f t="shared" si="2587"/>
        <v>4453</v>
      </c>
      <c r="AA4848">
        <f t="shared" si="2584"/>
        <v>4951</v>
      </c>
      <c r="AB4848">
        <f t="shared" si="2567"/>
        <v>500</v>
      </c>
      <c r="AM4848" t="str">
        <f t="shared" si="2568"/>
        <v>201905LP</v>
      </c>
      <c r="AN4848">
        <f t="shared" ca="1" si="2591"/>
        <v>6.0007999999999946</v>
      </c>
      <c r="AO4848">
        <f t="shared" ca="1" si="2592"/>
        <v>13</v>
      </c>
      <c r="AP4848">
        <f t="shared" ca="1" si="2569"/>
        <v>1</v>
      </c>
      <c r="AQ4848">
        <f t="shared" ca="1" si="2570"/>
        <v>11</v>
      </c>
      <c r="AR4848">
        <f t="shared" ca="1" si="2571"/>
        <v>5</v>
      </c>
      <c r="AS4848">
        <f ca="1">P4848/J4848</f>
        <v>0.11701376181924952</v>
      </c>
    </row>
    <row r="4849" spans="1:45" x14ac:dyDescent="0.4">
      <c r="A4849">
        <f t="shared" si="2566"/>
        <v>201905</v>
      </c>
      <c r="B4849" t="s">
        <v>925</v>
      </c>
      <c r="C4849" t="s">
        <v>647</v>
      </c>
      <c r="D4849" t="str">
        <f t="shared" ca="1" si="2590"/>
        <v>I105</v>
      </c>
      <c r="E4849">
        <f t="shared" ca="1" si="2572"/>
        <v>21</v>
      </c>
      <c r="F4849">
        <f t="shared" ca="1" si="2573"/>
        <v>9</v>
      </c>
      <c r="G4849" t="str">
        <f t="shared" ca="1" si="2588"/>
        <v>S10</v>
      </c>
      <c r="H4849" t="str">
        <f t="shared" ca="1" si="2589"/>
        <v>S101</v>
      </c>
      <c r="I4849">
        <f ca="1">VLOOKUP(D4849,PRC!$A$2:$B$21,2,0)*E4849</f>
        <v>2100000</v>
      </c>
      <c r="J4849">
        <f t="shared" ca="1" si="2574"/>
        <v>1952995.9999999998</v>
      </c>
      <c r="K4849">
        <f ca="1">VLOOKUP(D4849,PRC!$A$1:$C$21,3,0)*E4849</f>
        <v>1239000</v>
      </c>
      <c r="L4849">
        <f t="shared" ca="1" si="2575"/>
        <v>273000</v>
      </c>
      <c r="M4849">
        <f t="shared" ca="1" si="2576"/>
        <v>42000</v>
      </c>
      <c r="N4849">
        <f t="shared" ca="1" si="2577"/>
        <v>420000</v>
      </c>
      <c r="O4849">
        <f t="shared" ca="1" si="2578"/>
        <v>105000</v>
      </c>
      <c r="P4849">
        <f t="shared" ca="1" si="2593"/>
        <v>-126004.00000000023</v>
      </c>
      <c r="Q4849">
        <f ca="1">IF(P4849&gt;0,1,0)</f>
        <v>0</v>
      </c>
      <c r="R4849">
        <f t="shared" ca="1" si="2579"/>
        <v>7</v>
      </c>
      <c r="S4849">
        <f t="shared" ca="1" si="2580"/>
        <v>13</v>
      </c>
      <c r="T4849">
        <f t="shared" ca="1" si="2581"/>
        <v>2</v>
      </c>
      <c r="U4849">
        <f t="shared" ca="1" si="2582"/>
        <v>20</v>
      </c>
      <c r="V4849">
        <f t="shared" ca="1" si="2583"/>
        <v>5</v>
      </c>
      <c r="X4849">
        <f t="shared" si="2585"/>
        <v>4849</v>
      </c>
      <c r="Y4849">
        <f t="shared" si="2586"/>
        <v>4452</v>
      </c>
      <c r="Z4849">
        <f t="shared" si="2587"/>
        <v>4453</v>
      </c>
      <c r="AA4849">
        <f t="shared" si="2584"/>
        <v>4951</v>
      </c>
      <c r="AB4849">
        <f t="shared" si="2567"/>
        <v>500</v>
      </c>
      <c r="AM4849" t="str">
        <f t="shared" si="2568"/>
        <v>201905LP</v>
      </c>
      <c r="AN4849">
        <f t="shared" ca="1" si="2591"/>
        <v>7.0001904761904825</v>
      </c>
      <c r="AO4849">
        <f t="shared" ca="1" si="2592"/>
        <v>13</v>
      </c>
      <c r="AP4849">
        <f t="shared" ca="1" si="2569"/>
        <v>2</v>
      </c>
      <c r="AQ4849">
        <f t="shared" ca="1" si="2570"/>
        <v>20</v>
      </c>
      <c r="AR4849">
        <f t="shared" ca="1" si="2571"/>
        <v>5</v>
      </c>
      <c r="AS4849">
        <f ca="1">P4849/J4849</f>
        <v>-6.451830930529312E-2</v>
      </c>
    </row>
    <row r="4850" spans="1:45" x14ac:dyDescent="0.4">
      <c r="A4850">
        <f t="shared" si="2566"/>
        <v>201905</v>
      </c>
      <c r="B4850" t="s">
        <v>926</v>
      </c>
      <c r="C4850" t="s">
        <v>647</v>
      </c>
      <c r="D4850" t="str">
        <f t="shared" ca="1" si="2590"/>
        <v>I106</v>
      </c>
      <c r="E4850">
        <f t="shared" ca="1" si="2572"/>
        <v>15</v>
      </c>
      <c r="F4850">
        <f t="shared" ca="1" si="2573"/>
        <v>6</v>
      </c>
      <c r="G4850" t="str">
        <f t="shared" ca="1" si="2588"/>
        <v>S10</v>
      </c>
      <c r="H4850" t="str">
        <f t="shared" ca="1" si="2589"/>
        <v>S108</v>
      </c>
      <c r="I4850">
        <f ca="1">VLOOKUP(D4850,PRC!$A$2:$B$21,2,0)*E4850</f>
        <v>300000</v>
      </c>
      <c r="J4850">
        <f t="shared" ca="1" si="2574"/>
        <v>272996</v>
      </c>
      <c r="K4850">
        <f ca="1">VLOOKUP(D4850,PRC!$A$1:$C$21,3,0)*E4850</f>
        <v>159000</v>
      </c>
      <c r="L4850">
        <f t="shared" ca="1" si="2575"/>
        <v>36000</v>
      </c>
      <c r="M4850">
        <f t="shared" ca="1" si="2576"/>
        <v>3000</v>
      </c>
      <c r="N4850">
        <f t="shared" ca="1" si="2577"/>
        <v>39000</v>
      </c>
      <c r="O4850">
        <f t="shared" ca="1" si="2578"/>
        <v>18000</v>
      </c>
      <c r="P4850">
        <f t="shared" ca="1" si="2593"/>
        <v>17996</v>
      </c>
      <c r="Q4850">
        <f ca="1">IF(P4850&gt;0,1,0)</f>
        <v>1</v>
      </c>
      <c r="R4850">
        <f t="shared" ca="1" si="2579"/>
        <v>9</v>
      </c>
      <c r="S4850">
        <f t="shared" ca="1" si="2580"/>
        <v>12</v>
      </c>
      <c r="T4850">
        <f t="shared" ca="1" si="2581"/>
        <v>1</v>
      </c>
      <c r="U4850">
        <f t="shared" ca="1" si="2582"/>
        <v>13</v>
      </c>
      <c r="V4850">
        <f t="shared" ca="1" si="2583"/>
        <v>6</v>
      </c>
      <c r="X4850">
        <f t="shared" si="2585"/>
        <v>4850</v>
      </c>
      <c r="Y4850">
        <f t="shared" si="2586"/>
        <v>4452</v>
      </c>
      <c r="Z4850">
        <f t="shared" si="2587"/>
        <v>4453</v>
      </c>
      <c r="AA4850">
        <f t="shared" si="2584"/>
        <v>4951</v>
      </c>
      <c r="AB4850">
        <f t="shared" si="2567"/>
        <v>500</v>
      </c>
      <c r="AM4850" t="str">
        <f t="shared" si="2568"/>
        <v>201905LP</v>
      </c>
      <c r="AN4850">
        <f t="shared" ca="1" si="2591"/>
        <v>9.0013333333333279</v>
      </c>
      <c r="AO4850">
        <f t="shared" ca="1" si="2592"/>
        <v>12</v>
      </c>
      <c r="AP4850">
        <f t="shared" ca="1" si="2569"/>
        <v>1</v>
      </c>
      <c r="AQ4850">
        <f t="shared" ca="1" si="2570"/>
        <v>13</v>
      </c>
      <c r="AR4850">
        <f t="shared" ca="1" si="2571"/>
        <v>6</v>
      </c>
      <c r="AS4850">
        <f ca="1">P4850/J4850</f>
        <v>6.5920379785784411E-2</v>
      </c>
    </row>
    <row r="4851" spans="1:45" x14ac:dyDescent="0.4">
      <c r="A4851">
        <f t="shared" si="2566"/>
        <v>201905</v>
      </c>
      <c r="B4851" t="s">
        <v>927</v>
      </c>
      <c r="C4851" t="s">
        <v>647</v>
      </c>
      <c r="D4851" t="str">
        <f t="shared" ca="1" si="2590"/>
        <v>I118</v>
      </c>
      <c r="E4851">
        <f t="shared" ca="1" si="2572"/>
        <v>27</v>
      </c>
      <c r="F4851">
        <f t="shared" ca="1" si="2573"/>
        <v>9</v>
      </c>
      <c r="G4851" t="str">
        <f t="shared" ca="1" si="2588"/>
        <v>S11</v>
      </c>
      <c r="H4851" t="str">
        <f t="shared" ca="1" si="2589"/>
        <v>S116</v>
      </c>
      <c r="I4851">
        <f ca="1">VLOOKUP(D4851,PRC!$A$2:$B$21,2,0)*E4851</f>
        <v>14310000</v>
      </c>
      <c r="J4851">
        <f t="shared" ca="1" si="2574"/>
        <v>13451396</v>
      </c>
      <c r="K4851">
        <f ca="1">VLOOKUP(D4851,PRC!$A$1:$C$21,3,0)*E4851</f>
        <v>6010200</v>
      </c>
      <c r="L4851">
        <f t="shared" ca="1" si="2575"/>
        <v>2147000</v>
      </c>
      <c r="M4851">
        <f t="shared" ca="1" si="2576"/>
        <v>143000</v>
      </c>
      <c r="N4851">
        <f t="shared" ca="1" si="2577"/>
        <v>1431000</v>
      </c>
      <c r="O4851">
        <f t="shared" ca="1" si="2578"/>
        <v>859000</v>
      </c>
      <c r="P4851">
        <f t="shared" ca="1" si="2593"/>
        <v>2861196</v>
      </c>
      <c r="Q4851">
        <f ca="1">IF(P4851&gt;0,1,0)</f>
        <v>1</v>
      </c>
      <c r="R4851">
        <f t="shared" ca="1" si="2579"/>
        <v>6</v>
      </c>
      <c r="S4851">
        <f t="shared" ca="1" si="2580"/>
        <v>15</v>
      </c>
      <c r="T4851">
        <f t="shared" ca="1" si="2581"/>
        <v>1</v>
      </c>
      <c r="U4851">
        <f t="shared" ca="1" si="2582"/>
        <v>10</v>
      </c>
      <c r="V4851">
        <f t="shared" ca="1" si="2583"/>
        <v>6</v>
      </c>
      <c r="X4851">
        <f t="shared" si="2585"/>
        <v>4851</v>
      </c>
      <c r="Y4851">
        <f t="shared" si="2586"/>
        <v>4452</v>
      </c>
      <c r="Z4851">
        <f t="shared" si="2587"/>
        <v>4453</v>
      </c>
      <c r="AA4851">
        <f t="shared" si="2584"/>
        <v>4951</v>
      </c>
      <c r="AB4851">
        <f t="shared" si="2567"/>
        <v>500</v>
      </c>
      <c r="AM4851" t="str">
        <f t="shared" si="2568"/>
        <v>201905LP</v>
      </c>
      <c r="AN4851">
        <f t="shared" ca="1" si="2591"/>
        <v>6.0000279524807798</v>
      </c>
      <c r="AO4851">
        <f t="shared" ca="1" si="2592"/>
        <v>15.003494060097832</v>
      </c>
      <c r="AP4851">
        <f t="shared" ca="1" si="2569"/>
        <v>0.99930118798043333</v>
      </c>
      <c r="AQ4851">
        <f t="shared" ca="1" si="2570"/>
        <v>10</v>
      </c>
      <c r="AR4851">
        <f t="shared" ca="1" si="2571"/>
        <v>6.0027952480782663</v>
      </c>
      <c r="AS4851">
        <f ca="1">P4851/J4851</f>
        <v>0.21270624996840476</v>
      </c>
    </row>
    <row r="4852" spans="1:45" x14ac:dyDescent="0.4">
      <c r="A4852">
        <f t="shared" si="2566"/>
        <v>201905</v>
      </c>
      <c r="B4852" t="s">
        <v>928</v>
      </c>
      <c r="C4852" t="s">
        <v>647</v>
      </c>
      <c r="D4852" t="str">
        <f t="shared" ca="1" si="2590"/>
        <v>I103</v>
      </c>
      <c r="E4852">
        <f t="shared" ca="1" si="2572"/>
        <v>24</v>
      </c>
      <c r="F4852">
        <f t="shared" ca="1" si="2573"/>
        <v>8</v>
      </c>
      <c r="G4852" t="str">
        <f t="shared" ca="1" si="2588"/>
        <v>S10</v>
      </c>
      <c r="H4852" t="str">
        <f t="shared" ca="1" si="2589"/>
        <v>S103</v>
      </c>
      <c r="I4852">
        <f ca="1">VLOOKUP(D4852,PRC!$A$2:$B$21,2,0)*E4852</f>
        <v>1200000</v>
      </c>
      <c r="J4852">
        <f t="shared" ca="1" si="2574"/>
        <v>1139996</v>
      </c>
      <c r="K4852">
        <f ca="1">VLOOKUP(D4852,PRC!$A$1:$C$21,3,0)*E4852</f>
        <v>684000</v>
      </c>
      <c r="L4852">
        <f t="shared" ca="1" si="2575"/>
        <v>180000</v>
      </c>
      <c r="M4852">
        <f t="shared" ca="1" si="2576"/>
        <v>24000</v>
      </c>
      <c r="N4852">
        <f t="shared" ca="1" si="2577"/>
        <v>120000</v>
      </c>
      <c r="O4852">
        <f t="shared" ca="1" si="2578"/>
        <v>84000</v>
      </c>
      <c r="P4852">
        <f t="shared" ca="1" si="2593"/>
        <v>47996</v>
      </c>
      <c r="Q4852">
        <f ca="1">IF(P4852&gt;0,1,0)</f>
        <v>1</v>
      </c>
      <c r="R4852">
        <f t="shared" ca="1" si="2579"/>
        <v>5</v>
      </c>
      <c r="S4852">
        <f t="shared" ca="1" si="2580"/>
        <v>15</v>
      </c>
      <c r="T4852">
        <f t="shared" ca="1" si="2581"/>
        <v>2</v>
      </c>
      <c r="U4852">
        <f t="shared" ca="1" si="2582"/>
        <v>10</v>
      </c>
      <c r="V4852">
        <f t="shared" ca="1" si="2583"/>
        <v>7</v>
      </c>
      <c r="X4852">
        <f t="shared" si="2585"/>
        <v>4852</v>
      </c>
      <c r="Y4852">
        <f t="shared" si="2586"/>
        <v>4452</v>
      </c>
      <c r="Z4852">
        <f t="shared" si="2587"/>
        <v>4453</v>
      </c>
      <c r="AA4852">
        <f t="shared" si="2584"/>
        <v>4951</v>
      </c>
      <c r="AB4852">
        <f t="shared" si="2567"/>
        <v>500</v>
      </c>
      <c r="AM4852" t="str">
        <f t="shared" si="2568"/>
        <v>201905LP</v>
      </c>
      <c r="AN4852">
        <f t="shared" ca="1" si="2591"/>
        <v>5.0003333333333284</v>
      </c>
      <c r="AO4852">
        <f t="shared" ca="1" si="2592"/>
        <v>15</v>
      </c>
      <c r="AP4852">
        <f t="shared" ca="1" si="2569"/>
        <v>2</v>
      </c>
      <c r="AQ4852">
        <f t="shared" ca="1" si="2570"/>
        <v>10</v>
      </c>
      <c r="AR4852">
        <f t="shared" ca="1" si="2571"/>
        <v>7.0000000000000009</v>
      </c>
      <c r="AS4852">
        <f ca="1">P4852/J4852</f>
        <v>4.2101902111937234E-2</v>
      </c>
    </row>
    <row r="4853" spans="1:45" x14ac:dyDescent="0.4">
      <c r="A4853">
        <f t="shared" si="2566"/>
        <v>201905</v>
      </c>
      <c r="B4853" t="s">
        <v>929</v>
      </c>
      <c r="C4853" t="s">
        <v>647</v>
      </c>
      <c r="D4853" t="str">
        <f t="shared" ca="1" si="2590"/>
        <v>I113</v>
      </c>
      <c r="E4853">
        <f t="shared" ca="1" si="2572"/>
        <v>29</v>
      </c>
      <c r="F4853">
        <f t="shared" ca="1" si="2573"/>
        <v>9</v>
      </c>
      <c r="G4853" t="str">
        <f t="shared" ca="1" si="2588"/>
        <v>S11</v>
      </c>
      <c r="H4853" t="str">
        <f t="shared" ca="1" si="2589"/>
        <v>S115</v>
      </c>
      <c r="I4853">
        <f ca="1">VLOOKUP(D4853,PRC!$A$2:$B$21,2,0)*E4853</f>
        <v>19430000</v>
      </c>
      <c r="J4853">
        <f t="shared" ca="1" si="2574"/>
        <v>17486996</v>
      </c>
      <c r="K4853">
        <f ca="1">VLOOKUP(D4853,PRC!$A$1:$C$21,3,0)*E4853</f>
        <v>8743500</v>
      </c>
      <c r="L4853">
        <f t="shared" ca="1" si="2575"/>
        <v>2526000</v>
      </c>
      <c r="M4853">
        <f t="shared" ca="1" si="2576"/>
        <v>583000</v>
      </c>
      <c r="N4853">
        <f t="shared" ca="1" si="2577"/>
        <v>2915000</v>
      </c>
      <c r="O4853">
        <f t="shared" ca="1" si="2578"/>
        <v>1554000</v>
      </c>
      <c r="P4853">
        <f t="shared" ca="1" si="2593"/>
        <v>1165496</v>
      </c>
      <c r="Q4853">
        <f ca="1">IF(P4853&gt;0,1,0)</f>
        <v>1</v>
      </c>
      <c r="R4853">
        <f t="shared" ca="1" si="2579"/>
        <v>10</v>
      </c>
      <c r="S4853">
        <f t="shared" ca="1" si="2580"/>
        <v>13</v>
      </c>
      <c r="T4853">
        <f t="shared" ca="1" si="2581"/>
        <v>3</v>
      </c>
      <c r="U4853">
        <f t="shared" ca="1" si="2582"/>
        <v>15</v>
      </c>
      <c r="V4853">
        <f t="shared" ca="1" si="2583"/>
        <v>8</v>
      </c>
      <c r="X4853">
        <f t="shared" si="2585"/>
        <v>4853</v>
      </c>
      <c r="Y4853">
        <f t="shared" si="2586"/>
        <v>4452</v>
      </c>
      <c r="Z4853">
        <f t="shared" si="2587"/>
        <v>4453</v>
      </c>
      <c r="AA4853">
        <f t="shared" si="2584"/>
        <v>4951</v>
      </c>
      <c r="AB4853">
        <f t="shared" si="2567"/>
        <v>500</v>
      </c>
      <c r="AM4853" t="str">
        <f t="shared" si="2568"/>
        <v>201905LP</v>
      </c>
      <c r="AN4853">
        <f t="shared" ca="1" si="2591"/>
        <v>10.00002058672157</v>
      </c>
      <c r="AO4853">
        <f t="shared" ca="1" si="2592"/>
        <v>13.000514668039115</v>
      </c>
      <c r="AP4853">
        <f t="shared" ca="1" si="2569"/>
        <v>3.0005146680391146</v>
      </c>
      <c r="AQ4853">
        <f t="shared" ca="1" si="2570"/>
        <v>15.002573340195575</v>
      </c>
      <c r="AR4853">
        <f t="shared" ca="1" si="2571"/>
        <v>7.9979413278435416</v>
      </c>
      <c r="AS4853">
        <f ca="1">P4853/J4853</f>
        <v>6.6649297569462473E-2</v>
      </c>
    </row>
    <row r="4854" spans="1:45" x14ac:dyDescent="0.4">
      <c r="A4854">
        <f t="shared" si="2566"/>
        <v>201905</v>
      </c>
      <c r="B4854" t="s">
        <v>930</v>
      </c>
      <c r="C4854" t="s">
        <v>647</v>
      </c>
      <c r="D4854" t="str">
        <f t="shared" ca="1" si="2590"/>
        <v>I113</v>
      </c>
      <c r="E4854">
        <f t="shared" ca="1" si="2572"/>
        <v>20</v>
      </c>
      <c r="F4854">
        <f t="shared" ca="1" si="2573"/>
        <v>5</v>
      </c>
      <c r="G4854" t="str">
        <f t="shared" ca="1" si="2588"/>
        <v>S11</v>
      </c>
      <c r="H4854" t="str">
        <f t="shared" ca="1" si="2589"/>
        <v>S115</v>
      </c>
      <c r="I4854">
        <f ca="1">VLOOKUP(D4854,PRC!$A$2:$B$21,2,0)*E4854</f>
        <v>13400000</v>
      </c>
      <c r="J4854">
        <f t="shared" ca="1" si="2574"/>
        <v>12461996</v>
      </c>
      <c r="K4854">
        <f ca="1">VLOOKUP(D4854,PRC!$A$1:$C$21,3,0)*E4854</f>
        <v>6030000</v>
      </c>
      <c r="L4854">
        <f t="shared" ca="1" si="2575"/>
        <v>1608000</v>
      </c>
      <c r="M4854">
        <f t="shared" ca="1" si="2576"/>
        <v>268000</v>
      </c>
      <c r="N4854">
        <f t="shared" ca="1" si="2577"/>
        <v>2278000</v>
      </c>
      <c r="O4854">
        <f t="shared" ca="1" si="2578"/>
        <v>1072000</v>
      </c>
      <c r="P4854">
        <f t="shared" ca="1" si="2593"/>
        <v>1205996</v>
      </c>
      <c r="Q4854">
        <f ca="1">IF(P4854&gt;0,1,0)</f>
        <v>1</v>
      </c>
      <c r="R4854">
        <f t="shared" ca="1" si="2579"/>
        <v>7</v>
      </c>
      <c r="S4854">
        <f t="shared" ca="1" si="2580"/>
        <v>12</v>
      </c>
      <c r="T4854">
        <f t="shared" ca="1" si="2581"/>
        <v>2</v>
      </c>
      <c r="U4854">
        <f t="shared" ca="1" si="2582"/>
        <v>17</v>
      </c>
      <c r="V4854">
        <f t="shared" ca="1" si="2583"/>
        <v>8</v>
      </c>
      <c r="X4854">
        <f t="shared" si="2585"/>
        <v>4854</v>
      </c>
      <c r="Y4854">
        <f t="shared" si="2586"/>
        <v>4452</v>
      </c>
      <c r="Z4854">
        <f t="shared" si="2587"/>
        <v>4453</v>
      </c>
      <c r="AA4854">
        <f t="shared" si="2584"/>
        <v>4951</v>
      </c>
      <c r="AB4854">
        <f t="shared" si="2567"/>
        <v>500</v>
      </c>
      <c r="AM4854" t="str">
        <f t="shared" si="2568"/>
        <v>201905LP</v>
      </c>
      <c r="AN4854">
        <f t="shared" ca="1" si="2591"/>
        <v>7.0000298507462695</v>
      </c>
      <c r="AO4854">
        <f t="shared" ca="1" si="2592"/>
        <v>12</v>
      </c>
      <c r="AP4854">
        <f t="shared" ca="1" si="2569"/>
        <v>2</v>
      </c>
      <c r="AQ4854">
        <f t="shared" ca="1" si="2570"/>
        <v>17</v>
      </c>
      <c r="AR4854">
        <f t="shared" ca="1" si="2571"/>
        <v>8</v>
      </c>
      <c r="AS4854">
        <f ca="1">P4854/J4854</f>
        <v>9.6773903634698649E-2</v>
      </c>
    </row>
    <row r="4855" spans="1:45" x14ac:dyDescent="0.4">
      <c r="A4855">
        <f t="shared" si="2566"/>
        <v>201905</v>
      </c>
      <c r="B4855" t="s">
        <v>931</v>
      </c>
      <c r="C4855" t="s">
        <v>647</v>
      </c>
      <c r="D4855" t="str">
        <f t="shared" ca="1" si="2590"/>
        <v>I102</v>
      </c>
      <c r="E4855">
        <f t="shared" ca="1" si="2572"/>
        <v>19</v>
      </c>
      <c r="F4855">
        <f t="shared" ca="1" si="2573"/>
        <v>9</v>
      </c>
      <c r="G4855" t="str">
        <f t="shared" ca="1" si="2588"/>
        <v>S11</v>
      </c>
      <c r="H4855" t="str">
        <f t="shared" ca="1" si="2589"/>
        <v>S117</v>
      </c>
      <c r="I4855">
        <f ca="1">VLOOKUP(D4855,PRC!$A$2:$B$21,2,0)*E4855</f>
        <v>760000</v>
      </c>
      <c r="J4855">
        <f t="shared" ca="1" si="2574"/>
        <v>691596</v>
      </c>
      <c r="K4855">
        <f ca="1">VLOOKUP(D4855,PRC!$A$1:$C$21,3,0)*E4855</f>
        <v>357200</v>
      </c>
      <c r="L4855">
        <f t="shared" ca="1" si="2575"/>
        <v>76000</v>
      </c>
      <c r="M4855">
        <f t="shared" ca="1" si="2576"/>
        <v>23000</v>
      </c>
      <c r="N4855">
        <f t="shared" ca="1" si="2577"/>
        <v>122000</v>
      </c>
      <c r="O4855">
        <f t="shared" ca="1" si="2578"/>
        <v>61000</v>
      </c>
      <c r="P4855">
        <f t="shared" ca="1" si="2593"/>
        <v>52396</v>
      </c>
      <c r="Q4855">
        <f ca="1">IF(P4855&gt;0,1,0)</f>
        <v>1</v>
      </c>
      <c r="R4855">
        <f t="shared" ca="1" si="2579"/>
        <v>9</v>
      </c>
      <c r="S4855">
        <f t="shared" ca="1" si="2580"/>
        <v>10</v>
      </c>
      <c r="T4855">
        <f t="shared" ca="1" si="2581"/>
        <v>3</v>
      </c>
      <c r="U4855">
        <f t="shared" ca="1" si="2582"/>
        <v>16</v>
      </c>
      <c r="V4855">
        <f t="shared" ca="1" si="2583"/>
        <v>8</v>
      </c>
      <c r="X4855">
        <f t="shared" si="2585"/>
        <v>4855</v>
      </c>
      <c r="Y4855">
        <f t="shared" si="2586"/>
        <v>4452</v>
      </c>
      <c r="Z4855">
        <f t="shared" si="2587"/>
        <v>4453</v>
      </c>
      <c r="AA4855">
        <f t="shared" si="2584"/>
        <v>4951</v>
      </c>
      <c r="AB4855">
        <f t="shared" si="2567"/>
        <v>500</v>
      </c>
      <c r="AM4855" t="str">
        <f t="shared" si="2568"/>
        <v>201905LP</v>
      </c>
      <c r="AN4855">
        <f t="shared" ca="1" si="2591"/>
        <v>9.0005263157894699</v>
      </c>
      <c r="AO4855">
        <f t="shared" ca="1" si="2592"/>
        <v>10</v>
      </c>
      <c r="AP4855">
        <f t="shared" ca="1" si="2569"/>
        <v>3.0263157894736841</v>
      </c>
      <c r="AQ4855">
        <f t="shared" ca="1" si="2570"/>
        <v>16.05263157894737</v>
      </c>
      <c r="AR4855">
        <f t="shared" ca="1" si="2571"/>
        <v>8.026315789473685</v>
      </c>
      <c r="AS4855">
        <f ca="1">P4855/J4855</f>
        <v>7.5760993412338995E-2</v>
      </c>
    </row>
    <row r="4856" spans="1:45" x14ac:dyDescent="0.4">
      <c r="A4856">
        <f t="shared" si="2566"/>
        <v>201905</v>
      </c>
      <c r="B4856" t="s">
        <v>932</v>
      </c>
      <c r="C4856" t="s">
        <v>647</v>
      </c>
      <c r="D4856" t="str">
        <f t="shared" ca="1" si="2590"/>
        <v>I109</v>
      </c>
      <c r="E4856">
        <f t="shared" ca="1" si="2572"/>
        <v>30</v>
      </c>
      <c r="F4856">
        <f t="shared" ca="1" si="2573"/>
        <v>5</v>
      </c>
      <c r="G4856" t="str">
        <f t="shared" ca="1" si="2588"/>
        <v>S10</v>
      </c>
      <c r="H4856" t="str">
        <f t="shared" ca="1" si="2589"/>
        <v>S105</v>
      </c>
      <c r="I4856">
        <f ca="1">VLOOKUP(D4856,PRC!$A$2:$B$21,2,0)*E4856</f>
        <v>15000000</v>
      </c>
      <c r="J4856">
        <f t="shared" ca="1" si="2574"/>
        <v>13949995.999999998</v>
      </c>
      <c r="K4856">
        <f ca="1">VLOOKUP(D4856,PRC!$A$1:$C$21,3,0)*E4856</f>
        <v>6000000</v>
      </c>
      <c r="L4856">
        <f t="shared" ca="1" si="2575"/>
        <v>1950000</v>
      </c>
      <c r="M4856">
        <f t="shared" ca="1" si="2576"/>
        <v>150000</v>
      </c>
      <c r="N4856">
        <f t="shared" ca="1" si="2577"/>
        <v>2100000</v>
      </c>
      <c r="O4856">
        <f t="shared" ca="1" si="2578"/>
        <v>900000</v>
      </c>
      <c r="P4856">
        <f t="shared" ca="1" si="2593"/>
        <v>2849995.9999999981</v>
      </c>
      <c r="Q4856">
        <f ca="1">IF(P4856&gt;0,1,0)</f>
        <v>1</v>
      </c>
      <c r="R4856">
        <f t="shared" ca="1" si="2579"/>
        <v>7</v>
      </c>
      <c r="S4856">
        <f t="shared" ca="1" si="2580"/>
        <v>13</v>
      </c>
      <c r="T4856">
        <f t="shared" ca="1" si="2581"/>
        <v>1</v>
      </c>
      <c r="U4856">
        <f t="shared" ca="1" si="2582"/>
        <v>14</v>
      </c>
      <c r="V4856">
        <f t="shared" ca="1" si="2583"/>
        <v>6</v>
      </c>
      <c r="X4856">
        <f t="shared" si="2585"/>
        <v>4856</v>
      </c>
      <c r="Y4856">
        <f t="shared" si="2586"/>
        <v>4452</v>
      </c>
      <c r="Z4856">
        <f t="shared" si="2587"/>
        <v>4453</v>
      </c>
      <c r="AA4856">
        <f t="shared" si="2584"/>
        <v>4951</v>
      </c>
      <c r="AB4856">
        <f t="shared" si="2567"/>
        <v>500</v>
      </c>
      <c r="AM4856" t="str">
        <f t="shared" si="2568"/>
        <v>201905LP</v>
      </c>
      <c r="AN4856">
        <f t="shared" ca="1" si="2591"/>
        <v>7.0000266666666811</v>
      </c>
      <c r="AO4856">
        <f t="shared" ca="1" si="2592"/>
        <v>13</v>
      </c>
      <c r="AP4856">
        <f t="shared" ca="1" si="2569"/>
        <v>1</v>
      </c>
      <c r="AQ4856">
        <f t="shared" ca="1" si="2570"/>
        <v>14.000000000000002</v>
      </c>
      <c r="AR4856">
        <f t="shared" ca="1" si="2571"/>
        <v>6</v>
      </c>
      <c r="AS4856">
        <f ca="1">P4856/J4856</f>
        <v>0.20430084711135391</v>
      </c>
    </row>
    <row r="4857" spans="1:45" x14ac:dyDescent="0.4">
      <c r="A4857">
        <f t="shared" si="2566"/>
        <v>201905</v>
      </c>
      <c r="B4857" t="s">
        <v>933</v>
      </c>
      <c r="C4857" t="s">
        <v>647</v>
      </c>
      <c r="D4857" t="str">
        <f t="shared" ca="1" si="2590"/>
        <v>I111</v>
      </c>
      <c r="E4857">
        <f t="shared" ca="1" si="2572"/>
        <v>30</v>
      </c>
      <c r="F4857">
        <f t="shared" ca="1" si="2573"/>
        <v>5</v>
      </c>
      <c r="G4857" t="str">
        <f t="shared" ca="1" si="2588"/>
        <v>S10</v>
      </c>
      <c r="H4857" t="str">
        <f t="shared" ca="1" si="2589"/>
        <v>S101</v>
      </c>
      <c r="I4857">
        <f ca="1">VLOOKUP(D4857,PRC!$A$2:$B$21,2,0)*E4857</f>
        <v>4500000</v>
      </c>
      <c r="J4857">
        <f t="shared" ca="1" si="2574"/>
        <v>4049996</v>
      </c>
      <c r="K4857">
        <f ca="1">VLOOKUP(D4857,PRC!$A$1:$C$21,3,0)*E4857</f>
        <v>2385000</v>
      </c>
      <c r="L4857">
        <f t="shared" ca="1" si="2575"/>
        <v>540000</v>
      </c>
      <c r="M4857">
        <f t="shared" ca="1" si="2576"/>
        <v>135000</v>
      </c>
      <c r="N4857">
        <f t="shared" ca="1" si="2577"/>
        <v>540000</v>
      </c>
      <c r="O4857">
        <f t="shared" ca="1" si="2578"/>
        <v>225000</v>
      </c>
      <c r="P4857">
        <f t="shared" ca="1" si="2593"/>
        <v>224996</v>
      </c>
      <c r="Q4857">
        <f ca="1">IF(P4857&gt;0,1,0)</f>
        <v>1</v>
      </c>
      <c r="R4857">
        <f t="shared" ca="1" si="2579"/>
        <v>10</v>
      </c>
      <c r="S4857">
        <f t="shared" ca="1" si="2580"/>
        <v>12</v>
      </c>
      <c r="T4857">
        <f t="shared" ca="1" si="2581"/>
        <v>3</v>
      </c>
      <c r="U4857">
        <f t="shared" ca="1" si="2582"/>
        <v>12</v>
      </c>
      <c r="V4857">
        <f t="shared" ca="1" si="2583"/>
        <v>5</v>
      </c>
      <c r="X4857">
        <f t="shared" si="2585"/>
        <v>4857</v>
      </c>
      <c r="Y4857">
        <f t="shared" si="2586"/>
        <v>4452</v>
      </c>
      <c r="Z4857">
        <f t="shared" si="2587"/>
        <v>4453</v>
      </c>
      <c r="AA4857">
        <f t="shared" si="2584"/>
        <v>4951</v>
      </c>
      <c r="AB4857">
        <f t="shared" si="2567"/>
        <v>500</v>
      </c>
      <c r="AM4857" t="str">
        <f t="shared" si="2568"/>
        <v>201905LP</v>
      </c>
      <c r="AN4857">
        <f t="shared" ca="1" si="2591"/>
        <v>10.000088888888891</v>
      </c>
      <c r="AO4857">
        <f t="shared" ca="1" si="2592"/>
        <v>12</v>
      </c>
      <c r="AP4857">
        <f t="shared" ca="1" si="2569"/>
        <v>3</v>
      </c>
      <c r="AQ4857">
        <f t="shared" ca="1" si="2570"/>
        <v>12</v>
      </c>
      <c r="AR4857">
        <f t="shared" ca="1" si="2571"/>
        <v>5</v>
      </c>
      <c r="AS4857">
        <f ca="1">P4857/J4857</f>
        <v>5.55546227699978E-2</v>
      </c>
    </row>
    <row r="4858" spans="1:45" x14ac:dyDescent="0.4">
      <c r="A4858">
        <f t="shared" si="2566"/>
        <v>201905</v>
      </c>
      <c r="B4858" t="s">
        <v>934</v>
      </c>
      <c r="C4858" t="s">
        <v>647</v>
      </c>
      <c r="D4858" t="str">
        <f t="shared" ca="1" si="2590"/>
        <v>I118</v>
      </c>
      <c r="E4858">
        <f t="shared" ca="1" si="2572"/>
        <v>19</v>
      </c>
      <c r="F4858">
        <f t="shared" ca="1" si="2573"/>
        <v>7</v>
      </c>
      <c r="G4858" t="str">
        <f t="shared" ca="1" si="2588"/>
        <v>S12</v>
      </c>
      <c r="H4858" t="str">
        <f t="shared" ca="1" si="2589"/>
        <v>S120</v>
      </c>
      <c r="I4858">
        <f ca="1">VLOOKUP(D4858,PRC!$A$2:$B$21,2,0)*E4858</f>
        <v>10070000</v>
      </c>
      <c r="J4858">
        <f t="shared" ca="1" si="2574"/>
        <v>9264396</v>
      </c>
      <c r="K4858">
        <f ca="1">VLOOKUP(D4858,PRC!$A$1:$C$21,3,0)*E4858</f>
        <v>4229400</v>
      </c>
      <c r="L4858">
        <f t="shared" ca="1" si="2575"/>
        <v>1007000</v>
      </c>
      <c r="M4858">
        <f t="shared" ca="1" si="2576"/>
        <v>101000</v>
      </c>
      <c r="N4858">
        <f t="shared" ca="1" si="2577"/>
        <v>1007000</v>
      </c>
      <c r="O4858">
        <f t="shared" ca="1" si="2578"/>
        <v>806000</v>
      </c>
      <c r="P4858">
        <f t="shared" ca="1" si="2593"/>
        <v>2113996</v>
      </c>
      <c r="Q4858">
        <f ca="1">IF(P4858&gt;0,1,0)</f>
        <v>1</v>
      </c>
      <c r="R4858">
        <f t="shared" ca="1" si="2579"/>
        <v>8</v>
      </c>
      <c r="S4858">
        <f t="shared" ca="1" si="2580"/>
        <v>10</v>
      </c>
      <c r="T4858">
        <f t="shared" ca="1" si="2581"/>
        <v>1</v>
      </c>
      <c r="U4858">
        <f t="shared" ca="1" si="2582"/>
        <v>10</v>
      </c>
      <c r="V4858">
        <f t="shared" ca="1" si="2583"/>
        <v>8</v>
      </c>
      <c r="X4858">
        <f t="shared" si="2585"/>
        <v>4858</v>
      </c>
      <c r="Y4858">
        <f t="shared" si="2586"/>
        <v>4452</v>
      </c>
      <c r="Z4858">
        <f t="shared" si="2587"/>
        <v>4453</v>
      </c>
      <c r="AA4858">
        <f t="shared" si="2584"/>
        <v>4951</v>
      </c>
      <c r="AB4858">
        <f t="shared" si="2567"/>
        <v>500</v>
      </c>
      <c r="AM4858" t="str">
        <f t="shared" si="2568"/>
        <v>201905LP</v>
      </c>
      <c r="AN4858">
        <f t="shared" ca="1" si="2591"/>
        <v>8.0000397219463721</v>
      </c>
      <c r="AO4858">
        <f t="shared" ca="1" si="2592"/>
        <v>10</v>
      </c>
      <c r="AP4858">
        <f t="shared" ca="1" si="2569"/>
        <v>1.002979145978153</v>
      </c>
      <c r="AQ4858">
        <f t="shared" ca="1" si="2570"/>
        <v>10</v>
      </c>
      <c r="AR4858">
        <f t="shared" ca="1" si="2571"/>
        <v>8.0039721946375373</v>
      </c>
      <c r="AS4858">
        <f ca="1">P4858/J4858</f>
        <v>0.22818497827597178</v>
      </c>
    </row>
    <row r="4859" spans="1:45" x14ac:dyDescent="0.4">
      <c r="A4859">
        <f t="shared" si="2566"/>
        <v>201905</v>
      </c>
      <c r="B4859" t="s">
        <v>935</v>
      </c>
      <c r="C4859" t="s">
        <v>647</v>
      </c>
      <c r="D4859" t="str">
        <f t="shared" ca="1" si="2590"/>
        <v>I118</v>
      </c>
      <c r="E4859">
        <f t="shared" ca="1" si="2572"/>
        <v>11</v>
      </c>
      <c r="F4859">
        <f t="shared" ca="1" si="2573"/>
        <v>6</v>
      </c>
      <c r="G4859" t="str">
        <f t="shared" ca="1" si="2588"/>
        <v>S10</v>
      </c>
      <c r="H4859" t="str">
        <f t="shared" ca="1" si="2589"/>
        <v>S105</v>
      </c>
      <c r="I4859">
        <f ca="1">VLOOKUP(D4859,PRC!$A$2:$B$21,2,0)*E4859</f>
        <v>5830000</v>
      </c>
      <c r="J4859">
        <f t="shared" ca="1" si="2574"/>
        <v>5480196</v>
      </c>
      <c r="K4859">
        <f ca="1">VLOOKUP(D4859,PRC!$A$1:$C$21,3,0)*E4859</f>
        <v>2448600</v>
      </c>
      <c r="L4859">
        <f t="shared" ca="1" si="2575"/>
        <v>641000</v>
      </c>
      <c r="M4859">
        <f t="shared" ca="1" si="2576"/>
        <v>117000</v>
      </c>
      <c r="N4859">
        <f t="shared" ca="1" si="2577"/>
        <v>758000</v>
      </c>
      <c r="O4859">
        <f t="shared" ca="1" si="2578"/>
        <v>292000</v>
      </c>
      <c r="P4859">
        <f t="shared" ca="1" si="2593"/>
        <v>1223596</v>
      </c>
      <c r="Q4859">
        <f ca="1">IF(P4859&gt;0,1,0)</f>
        <v>1</v>
      </c>
      <c r="R4859">
        <f t="shared" ca="1" si="2579"/>
        <v>6</v>
      </c>
      <c r="S4859">
        <f t="shared" ca="1" si="2580"/>
        <v>11</v>
      </c>
      <c r="T4859">
        <f t="shared" ca="1" si="2581"/>
        <v>2</v>
      </c>
      <c r="U4859">
        <f t="shared" ca="1" si="2582"/>
        <v>13</v>
      </c>
      <c r="V4859">
        <f t="shared" ca="1" si="2583"/>
        <v>5</v>
      </c>
      <c r="X4859">
        <f t="shared" si="2585"/>
        <v>4859</v>
      </c>
      <c r="Y4859">
        <f t="shared" si="2586"/>
        <v>4452</v>
      </c>
      <c r="Z4859">
        <f t="shared" si="2587"/>
        <v>4453</v>
      </c>
      <c r="AA4859">
        <f t="shared" si="2584"/>
        <v>4951</v>
      </c>
      <c r="AB4859">
        <f t="shared" si="2567"/>
        <v>500</v>
      </c>
      <c r="AM4859" t="str">
        <f t="shared" si="2568"/>
        <v>201905LP</v>
      </c>
      <c r="AN4859">
        <f t="shared" ca="1" si="2591"/>
        <v>6.0000686106346457</v>
      </c>
      <c r="AO4859">
        <f t="shared" ca="1" si="2592"/>
        <v>10.994854202401372</v>
      </c>
      <c r="AP4859">
        <f t="shared" ca="1" si="2569"/>
        <v>2.0068610634648367</v>
      </c>
      <c r="AQ4859">
        <f t="shared" ca="1" si="2570"/>
        <v>13.00171526586621</v>
      </c>
      <c r="AR4859">
        <f t="shared" ca="1" si="2571"/>
        <v>5.0085763293310466</v>
      </c>
      <c r="AS4859">
        <f ca="1">P4859/J4859</f>
        <v>0.22327595582347784</v>
      </c>
    </row>
    <row r="4860" spans="1:45" x14ac:dyDescent="0.4">
      <c r="A4860">
        <f t="shared" si="2566"/>
        <v>201905</v>
      </c>
      <c r="B4860" t="s">
        <v>936</v>
      </c>
      <c r="C4860" t="s">
        <v>647</v>
      </c>
      <c r="D4860" t="str">
        <f t="shared" ca="1" si="2590"/>
        <v>I102</v>
      </c>
      <c r="E4860">
        <f t="shared" ca="1" si="2572"/>
        <v>11</v>
      </c>
      <c r="F4860">
        <f t="shared" ca="1" si="2573"/>
        <v>5</v>
      </c>
      <c r="G4860" t="str">
        <f t="shared" ca="1" si="2588"/>
        <v>S12</v>
      </c>
      <c r="H4860" t="str">
        <f t="shared" ca="1" si="2589"/>
        <v>S120</v>
      </c>
      <c r="I4860">
        <f ca="1">VLOOKUP(D4860,PRC!$A$2:$B$21,2,0)*E4860</f>
        <v>440000</v>
      </c>
      <c r="J4860">
        <f t="shared" ca="1" si="2574"/>
        <v>413596</v>
      </c>
      <c r="K4860">
        <f ca="1">VLOOKUP(D4860,PRC!$A$1:$C$21,3,0)*E4860</f>
        <v>206800</v>
      </c>
      <c r="L4860">
        <f t="shared" ca="1" si="2575"/>
        <v>57000</v>
      </c>
      <c r="M4860">
        <f t="shared" ca="1" si="2576"/>
        <v>4000</v>
      </c>
      <c r="N4860">
        <f t="shared" ca="1" si="2577"/>
        <v>62000</v>
      </c>
      <c r="O4860">
        <f t="shared" ca="1" si="2578"/>
        <v>22000</v>
      </c>
      <c r="P4860">
        <f t="shared" ca="1" si="2593"/>
        <v>61796</v>
      </c>
      <c r="Q4860">
        <f ca="1">IF(P4860&gt;0,1,0)</f>
        <v>1</v>
      </c>
      <c r="R4860">
        <f t="shared" ca="1" si="2579"/>
        <v>6</v>
      </c>
      <c r="S4860">
        <f t="shared" ca="1" si="2580"/>
        <v>13</v>
      </c>
      <c r="T4860">
        <f t="shared" ca="1" si="2581"/>
        <v>1</v>
      </c>
      <c r="U4860">
        <f t="shared" ca="1" si="2582"/>
        <v>14</v>
      </c>
      <c r="V4860">
        <f t="shared" ca="1" si="2583"/>
        <v>5</v>
      </c>
      <c r="X4860">
        <f t="shared" si="2585"/>
        <v>4860</v>
      </c>
      <c r="Y4860">
        <f t="shared" si="2586"/>
        <v>4452</v>
      </c>
      <c r="Z4860">
        <f t="shared" si="2587"/>
        <v>4453</v>
      </c>
      <c r="AA4860">
        <f t="shared" si="2584"/>
        <v>4951</v>
      </c>
      <c r="AB4860">
        <f t="shared" si="2567"/>
        <v>500</v>
      </c>
      <c r="AM4860" t="str">
        <f t="shared" si="2568"/>
        <v>201905LP</v>
      </c>
      <c r="AN4860">
        <f t="shared" ca="1" si="2591"/>
        <v>6.0009090909090901</v>
      </c>
      <c r="AO4860">
        <f t="shared" ca="1" si="2592"/>
        <v>12.954545454545455</v>
      </c>
      <c r="AP4860">
        <f t="shared" ca="1" si="2569"/>
        <v>0.90909090909090906</v>
      </c>
      <c r="AQ4860">
        <f t="shared" ca="1" si="2570"/>
        <v>14.09090909090909</v>
      </c>
      <c r="AR4860">
        <f t="shared" ca="1" si="2571"/>
        <v>5</v>
      </c>
      <c r="AS4860">
        <f ca="1">P4860/J4860</f>
        <v>0.14941150301260167</v>
      </c>
    </row>
    <row r="4861" spans="1:45" x14ac:dyDescent="0.4">
      <c r="A4861">
        <f t="shared" si="2566"/>
        <v>201905</v>
      </c>
      <c r="B4861" t="s">
        <v>937</v>
      </c>
      <c r="C4861" t="s">
        <v>647</v>
      </c>
      <c r="D4861" t="str">
        <f t="shared" ca="1" si="2590"/>
        <v>I120</v>
      </c>
      <c r="E4861">
        <f t="shared" ca="1" si="2572"/>
        <v>13</v>
      </c>
      <c r="F4861">
        <f t="shared" ca="1" si="2573"/>
        <v>9</v>
      </c>
      <c r="G4861" t="str">
        <f t="shared" ca="1" si="2588"/>
        <v>S11</v>
      </c>
      <c r="H4861" t="str">
        <f t="shared" ca="1" si="2589"/>
        <v>S114</v>
      </c>
      <c r="I4861">
        <f ca="1">VLOOKUP(D4861,PRC!$A$2:$B$21,2,0)*E4861</f>
        <v>55900000</v>
      </c>
      <c r="J4861">
        <f t="shared" ca="1" si="2574"/>
        <v>52545996</v>
      </c>
      <c r="K4861">
        <f ca="1">VLOOKUP(D4861,PRC!$A$1:$C$21,3,0)*E4861</f>
        <v>25155000</v>
      </c>
      <c r="L4861">
        <f t="shared" ca="1" si="2575"/>
        <v>8385000</v>
      </c>
      <c r="M4861">
        <f t="shared" ca="1" si="2576"/>
        <v>1677000</v>
      </c>
      <c r="N4861">
        <f t="shared" ca="1" si="2577"/>
        <v>11180000</v>
      </c>
      <c r="O4861">
        <f t="shared" ca="1" si="2578"/>
        <v>2795000</v>
      </c>
      <c r="P4861">
        <f t="shared" ca="1" si="2593"/>
        <v>3353996</v>
      </c>
      <c r="Q4861">
        <f ca="1">IF(P4861&gt;0,1,0)</f>
        <v>1</v>
      </c>
      <c r="R4861">
        <f t="shared" ca="1" si="2579"/>
        <v>6</v>
      </c>
      <c r="S4861">
        <f t="shared" ca="1" si="2580"/>
        <v>15</v>
      </c>
      <c r="T4861">
        <f t="shared" ca="1" si="2581"/>
        <v>3</v>
      </c>
      <c r="U4861">
        <f t="shared" ca="1" si="2582"/>
        <v>20</v>
      </c>
      <c r="V4861">
        <f t="shared" ca="1" si="2583"/>
        <v>5</v>
      </c>
      <c r="X4861">
        <f t="shared" si="2585"/>
        <v>4861</v>
      </c>
      <c r="Y4861">
        <f t="shared" si="2586"/>
        <v>4452</v>
      </c>
      <c r="Z4861">
        <f t="shared" si="2587"/>
        <v>4453</v>
      </c>
      <c r="AA4861">
        <f t="shared" si="2584"/>
        <v>4951</v>
      </c>
      <c r="AB4861">
        <f t="shared" si="2567"/>
        <v>500</v>
      </c>
      <c r="AM4861" t="str">
        <f t="shared" si="2568"/>
        <v>201905LP</v>
      </c>
      <c r="AN4861">
        <f t="shared" ca="1" si="2591"/>
        <v>6.0000071556350676</v>
      </c>
      <c r="AO4861">
        <f t="shared" ca="1" si="2592"/>
        <v>15</v>
      </c>
      <c r="AP4861">
        <f t="shared" ca="1" si="2569"/>
        <v>3</v>
      </c>
      <c r="AQ4861">
        <f t="shared" ca="1" si="2570"/>
        <v>20</v>
      </c>
      <c r="AR4861">
        <f t="shared" ca="1" si="2571"/>
        <v>5</v>
      </c>
      <c r="AS4861">
        <f ca="1">P4861/J4861</f>
        <v>6.3829715969224377E-2</v>
      </c>
    </row>
    <row r="4862" spans="1:45" x14ac:dyDescent="0.4">
      <c r="A4862">
        <f t="shared" si="2566"/>
        <v>201905</v>
      </c>
      <c r="B4862" t="s">
        <v>938</v>
      </c>
      <c r="C4862" t="s">
        <v>647</v>
      </c>
      <c r="D4862" t="str">
        <f t="shared" ca="1" si="2590"/>
        <v>I116</v>
      </c>
      <c r="E4862">
        <f t="shared" ca="1" si="2572"/>
        <v>12</v>
      </c>
      <c r="F4862">
        <f t="shared" ca="1" si="2573"/>
        <v>10</v>
      </c>
      <c r="G4862" t="str">
        <f t="shared" ca="1" si="2588"/>
        <v>S11</v>
      </c>
      <c r="H4862" t="str">
        <f t="shared" ca="1" si="2589"/>
        <v>S118</v>
      </c>
      <c r="I4862">
        <f ca="1">VLOOKUP(D4862,PRC!$A$2:$B$21,2,0)*E4862</f>
        <v>17520000</v>
      </c>
      <c r="J4862">
        <f t="shared" ca="1" si="2574"/>
        <v>16293595.999999998</v>
      </c>
      <c r="K4862">
        <f ca="1">VLOOKUP(D4862,PRC!$A$1:$C$21,3,0)*E4862</f>
        <v>10512000</v>
      </c>
      <c r="L4862">
        <f t="shared" ca="1" si="2575"/>
        <v>1927000</v>
      </c>
      <c r="M4862">
        <f t="shared" ca="1" si="2576"/>
        <v>175000</v>
      </c>
      <c r="N4862">
        <f t="shared" ca="1" si="2577"/>
        <v>2978000</v>
      </c>
      <c r="O4862">
        <f t="shared" ca="1" si="2578"/>
        <v>1226000</v>
      </c>
      <c r="P4862">
        <f t="shared" ca="1" si="2593"/>
        <v>-524404.00000000186</v>
      </c>
      <c r="Q4862">
        <f ca="1">IF(P4862&gt;0,1,0)</f>
        <v>0</v>
      </c>
      <c r="R4862">
        <f t="shared" ca="1" si="2579"/>
        <v>7</v>
      </c>
      <c r="S4862">
        <f t="shared" ca="1" si="2580"/>
        <v>11</v>
      </c>
      <c r="T4862">
        <f t="shared" ca="1" si="2581"/>
        <v>1</v>
      </c>
      <c r="U4862">
        <f t="shared" ca="1" si="2582"/>
        <v>17</v>
      </c>
      <c r="V4862">
        <f t="shared" ca="1" si="2583"/>
        <v>7</v>
      </c>
      <c r="X4862">
        <f t="shared" si="2585"/>
        <v>4862</v>
      </c>
      <c r="Y4862">
        <f t="shared" si="2586"/>
        <v>4452</v>
      </c>
      <c r="Z4862">
        <f t="shared" si="2587"/>
        <v>4453</v>
      </c>
      <c r="AA4862">
        <f t="shared" si="2584"/>
        <v>4951</v>
      </c>
      <c r="AB4862">
        <f t="shared" si="2567"/>
        <v>500</v>
      </c>
      <c r="AM4862" t="str">
        <f t="shared" si="2568"/>
        <v>201905LP</v>
      </c>
      <c r="AN4862">
        <f t="shared" ca="1" si="2591"/>
        <v>7.0000228310502344</v>
      </c>
      <c r="AO4862">
        <f t="shared" ca="1" si="2592"/>
        <v>10.998858447488583</v>
      </c>
      <c r="AP4862">
        <f t="shared" ca="1" si="2569"/>
        <v>0.99885844748858443</v>
      </c>
      <c r="AQ4862">
        <f t="shared" ca="1" si="2570"/>
        <v>16.99771689497717</v>
      </c>
      <c r="AR4862">
        <f t="shared" ca="1" si="2571"/>
        <v>6.9977168949771684</v>
      </c>
      <c r="AS4862">
        <f ca="1">P4862/J4862</f>
        <v>-3.2184669363349988E-2</v>
      </c>
    </row>
    <row r="4863" spans="1:45" x14ac:dyDescent="0.4">
      <c r="A4863">
        <f t="shared" si="2566"/>
        <v>201905</v>
      </c>
      <c r="B4863" t="s">
        <v>939</v>
      </c>
      <c r="C4863" t="s">
        <v>647</v>
      </c>
      <c r="D4863" t="str">
        <f t="shared" ca="1" si="2590"/>
        <v>I101</v>
      </c>
      <c r="E4863">
        <f t="shared" ca="1" si="2572"/>
        <v>28</v>
      </c>
      <c r="F4863">
        <f t="shared" ca="1" si="2573"/>
        <v>5</v>
      </c>
      <c r="G4863" t="str">
        <f t="shared" ca="1" si="2588"/>
        <v>S10</v>
      </c>
      <c r="H4863" t="str">
        <f t="shared" ca="1" si="2589"/>
        <v>S105</v>
      </c>
      <c r="I4863">
        <f ca="1">VLOOKUP(D4863,PRC!$A$2:$B$21,2,0)*E4863</f>
        <v>840000</v>
      </c>
      <c r="J4863">
        <f t="shared" ca="1" si="2574"/>
        <v>797996</v>
      </c>
      <c r="K4863">
        <f ca="1">VLOOKUP(D4863,PRC!$A$1:$C$21,3,0)*E4863</f>
        <v>436800</v>
      </c>
      <c r="L4863">
        <f t="shared" ca="1" si="2575"/>
        <v>118000</v>
      </c>
      <c r="M4863">
        <f t="shared" ca="1" si="2576"/>
        <v>25000</v>
      </c>
      <c r="N4863">
        <f t="shared" ca="1" si="2577"/>
        <v>109000</v>
      </c>
      <c r="O4863">
        <f t="shared" ca="1" si="2578"/>
        <v>67000</v>
      </c>
      <c r="P4863">
        <f t="shared" ca="1" si="2593"/>
        <v>42196</v>
      </c>
      <c r="Q4863">
        <f ca="1">IF(P4863&gt;0,1,0)</f>
        <v>1</v>
      </c>
      <c r="R4863">
        <f t="shared" ca="1" si="2579"/>
        <v>5</v>
      </c>
      <c r="S4863">
        <f t="shared" ca="1" si="2580"/>
        <v>14</v>
      </c>
      <c r="T4863">
        <f t="shared" ca="1" si="2581"/>
        <v>3</v>
      </c>
      <c r="U4863">
        <f t="shared" ca="1" si="2582"/>
        <v>13</v>
      </c>
      <c r="V4863">
        <f t="shared" ca="1" si="2583"/>
        <v>8</v>
      </c>
      <c r="X4863">
        <f t="shared" si="2585"/>
        <v>4863</v>
      </c>
      <c r="Y4863">
        <f t="shared" si="2586"/>
        <v>4452</v>
      </c>
      <c r="Z4863">
        <f t="shared" si="2587"/>
        <v>4453</v>
      </c>
      <c r="AA4863">
        <f t="shared" si="2584"/>
        <v>4951</v>
      </c>
      <c r="AB4863">
        <f t="shared" si="2567"/>
        <v>500</v>
      </c>
      <c r="AM4863" t="str">
        <f t="shared" si="2568"/>
        <v>201905LP</v>
      </c>
      <c r="AN4863">
        <f t="shared" ca="1" si="2591"/>
        <v>5.0004761904761885</v>
      </c>
      <c r="AO4863">
        <f t="shared" ca="1" si="2592"/>
        <v>14.047619047619047</v>
      </c>
      <c r="AP4863">
        <f t="shared" ca="1" si="2569"/>
        <v>2.9761904761904758</v>
      </c>
      <c r="AQ4863">
        <f t="shared" ca="1" si="2570"/>
        <v>12.976190476190478</v>
      </c>
      <c r="AR4863">
        <f t="shared" ca="1" si="2571"/>
        <v>7.9761904761904754</v>
      </c>
      <c r="AS4863">
        <f ca="1">P4863/J4863</f>
        <v>5.2877458032371087E-2</v>
      </c>
    </row>
    <row r="4864" spans="1:45" x14ac:dyDescent="0.4">
      <c r="A4864">
        <f t="shared" si="2566"/>
        <v>201905</v>
      </c>
      <c r="B4864" t="s">
        <v>940</v>
      </c>
      <c r="C4864" t="s">
        <v>647</v>
      </c>
      <c r="D4864" t="str">
        <f t="shared" ca="1" si="2590"/>
        <v>I108</v>
      </c>
      <c r="E4864">
        <f t="shared" ca="1" si="2572"/>
        <v>12</v>
      </c>
      <c r="F4864">
        <f t="shared" ca="1" si="2573"/>
        <v>7</v>
      </c>
      <c r="G4864" t="str">
        <f t="shared" ca="1" si="2588"/>
        <v>S11</v>
      </c>
      <c r="H4864" t="str">
        <f t="shared" ca="1" si="2589"/>
        <v>S110</v>
      </c>
      <c r="I4864">
        <f ca="1">VLOOKUP(D4864,PRC!$A$2:$B$21,2,0)*E4864</f>
        <v>480000</v>
      </c>
      <c r="J4864">
        <f t="shared" ca="1" si="2574"/>
        <v>455996</v>
      </c>
      <c r="K4864">
        <f ca="1">VLOOKUP(D4864,PRC!$A$1:$C$21,3,0)*E4864</f>
        <v>220800</v>
      </c>
      <c r="L4864">
        <f t="shared" ca="1" si="2575"/>
        <v>58000</v>
      </c>
      <c r="M4864">
        <f t="shared" ca="1" si="2576"/>
        <v>14000</v>
      </c>
      <c r="N4864">
        <f t="shared" ca="1" si="2577"/>
        <v>77000</v>
      </c>
      <c r="O4864">
        <f t="shared" ca="1" si="2578"/>
        <v>38000</v>
      </c>
      <c r="P4864">
        <f t="shared" ca="1" si="2593"/>
        <v>48196</v>
      </c>
      <c r="Q4864">
        <f ca="1">IF(P4864&gt;0,1,0)</f>
        <v>1</v>
      </c>
      <c r="R4864">
        <f t="shared" ca="1" si="2579"/>
        <v>5</v>
      </c>
      <c r="S4864">
        <f t="shared" ca="1" si="2580"/>
        <v>12</v>
      </c>
      <c r="T4864">
        <f t="shared" ca="1" si="2581"/>
        <v>3</v>
      </c>
      <c r="U4864">
        <f t="shared" ca="1" si="2582"/>
        <v>16</v>
      </c>
      <c r="V4864">
        <f t="shared" ca="1" si="2583"/>
        <v>8</v>
      </c>
      <c r="X4864">
        <f t="shared" si="2585"/>
        <v>4864</v>
      </c>
      <c r="Y4864">
        <f t="shared" si="2586"/>
        <v>4452</v>
      </c>
      <c r="Z4864">
        <f t="shared" si="2587"/>
        <v>4453</v>
      </c>
      <c r="AA4864">
        <f t="shared" si="2584"/>
        <v>4951</v>
      </c>
      <c r="AB4864">
        <f t="shared" si="2567"/>
        <v>500</v>
      </c>
      <c r="AM4864" t="str">
        <f t="shared" si="2568"/>
        <v>201905LP</v>
      </c>
      <c r="AN4864">
        <f t="shared" ca="1" si="2591"/>
        <v>5.0008333333333326</v>
      </c>
      <c r="AO4864">
        <f t="shared" ca="1" si="2592"/>
        <v>12.083333333333334</v>
      </c>
      <c r="AP4864">
        <f t="shared" ca="1" si="2569"/>
        <v>2.9166666666666665</v>
      </c>
      <c r="AQ4864">
        <f t="shared" ca="1" si="2570"/>
        <v>16.041666666666668</v>
      </c>
      <c r="AR4864">
        <f t="shared" ca="1" si="2571"/>
        <v>7.9166666666666661</v>
      </c>
      <c r="AS4864">
        <f ca="1">P4864/J4864</f>
        <v>0.1056939095956982</v>
      </c>
    </row>
    <row r="4865" spans="1:45" x14ac:dyDescent="0.4">
      <c r="A4865">
        <f t="shared" si="2566"/>
        <v>201905</v>
      </c>
      <c r="B4865" t="s">
        <v>941</v>
      </c>
      <c r="C4865" t="s">
        <v>647</v>
      </c>
      <c r="D4865" t="str">
        <f t="shared" ca="1" si="2590"/>
        <v>I118</v>
      </c>
      <c r="E4865">
        <f t="shared" ca="1" si="2572"/>
        <v>11</v>
      </c>
      <c r="F4865">
        <f t="shared" ca="1" si="2573"/>
        <v>7</v>
      </c>
      <c r="G4865" t="str">
        <f t="shared" ca="1" si="2588"/>
        <v>S10</v>
      </c>
      <c r="H4865" t="str">
        <f t="shared" ca="1" si="2589"/>
        <v>S103</v>
      </c>
      <c r="I4865">
        <f ca="1">VLOOKUP(D4865,PRC!$A$2:$B$21,2,0)*E4865</f>
        <v>5830000</v>
      </c>
      <c r="J4865">
        <f t="shared" ca="1" si="2574"/>
        <v>5305296</v>
      </c>
      <c r="K4865">
        <f ca="1">VLOOKUP(D4865,PRC!$A$1:$C$21,3,0)*E4865</f>
        <v>2448600</v>
      </c>
      <c r="L4865">
        <f t="shared" ca="1" si="2575"/>
        <v>758000</v>
      </c>
      <c r="M4865">
        <f t="shared" ca="1" si="2576"/>
        <v>175000</v>
      </c>
      <c r="N4865">
        <f t="shared" ca="1" si="2577"/>
        <v>641000</v>
      </c>
      <c r="O4865">
        <f t="shared" ca="1" si="2578"/>
        <v>408000</v>
      </c>
      <c r="P4865">
        <f t="shared" ca="1" si="2593"/>
        <v>874696</v>
      </c>
      <c r="Q4865">
        <f ca="1">IF(P4865&gt;0,1,0)</f>
        <v>1</v>
      </c>
      <c r="R4865">
        <f t="shared" ca="1" si="2579"/>
        <v>9</v>
      </c>
      <c r="S4865">
        <f t="shared" ca="1" si="2580"/>
        <v>13</v>
      </c>
      <c r="T4865">
        <f t="shared" ca="1" si="2581"/>
        <v>3</v>
      </c>
      <c r="U4865">
        <f t="shared" ca="1" si="2582"/>
        <v>11</v>
      </c>
      <c r="V4865">
        <f t="shared" ca="1" si="2583"/>
        <v>7</v>
      </c>
      <c r="X4865">
        <f t="shared" si="2585"/>
        <v>4865</v>
      </c>
      <c r="Y4865">
        <f t="shared" si="2586"/>
        <v>4452</v>
      </c>
      <c r="Z4865">
        <f t="shared" si="2587"/>
        <v>4453</v>
      </c>
      <c r="AA4865">
        <f t="shared" si="2584"/>
        <v>4951</v>
      </c>
      <c r="AB4865">
        <f t="shared" si="2567"/>
        <v>500</v>
      </c>
      <c r="AM4865" t="str">
        <f t="shared" si="2568"/>
        <v>201905LP</v>
      </c>
      <c r="AN4865">
        <f t="shared" ca="1" si="2591"/>
        <v>9.0000686106346492</v>
      </c>
      <c r="AO4865">
        <f t="shared" ca="1" si="2592"/>
        <v>13.00171526586621</v>
      </c>
      <c r="AP4865">
        <f t="shared" ca="1" si="2569"/>
        <v>3.0017152658662094</v>
      </c>
      <c r="AQ4865">
        <f t="shared" ca="1" si="2570"/>
        <v>10.994854202401372</v>
      </c>
      <c r="AR4865">
        <f t="shared" ca="1" si="2571"/>
        <v>6.9982847341337902</v>
      </c>
      <c r="AS4865">
        <f ca="1">P4865/J4865</f>
        <v>0.16487223333061907</v>
      </c>
    </row>
    <row r="4866" spans="1:45" x14ac:dyDescent="0.4">
      <c r="A4866">
        <f t="shared" si="2566"/>
        <v>201905</v>
      </c>
      <c r="B4866" t="s">
        <v>942</v>
      </c>
      <c r="C4866" t="s">
        <v>647</v>
      </c>
      <c r="D4866" t="str">
        <f t="shared" ca="1" si="2590"/>
        <v>I119</v>
      </c>
      <c r="E4866">
        <f t="shared" ca="1" si="2572"/>
        <v>10</v>
      </c>
      <c r="F4866">
        <f t="shared" ca="1" si="2573"/>
        <v>9</v>
      </c>
      <c r="G4866" t="str">
        <f t="shared" ca="1" si="2588"/>
        <v>S10</v>
      </c>
      <c r="H4866" t="str">
        <f t="shared" ca="1" si="2589"/>
        <v>S108</v>
      </c>
      <c r="I4866">
        <f ca="1">VLOOKUP(D4866,PRC!$A$2:$B$21,2,0)*E4866</f>
        <v>950000</v>
      </c>
      <c r="J4866">
        <f t="shared" ca="1" si="2574"/>
        <v>854996</v>
      </c>
      <c r="K4866">
        <f ca="1">VLOOKUP(D4866,PRC!$A$1:$C$21,3,0)*E4866</f>
        <v>456000</v>
      </c>
      <c r="L4866">
        <f t="shared" ca="1" si="2575"/>
        <v>143000</v>
      </c>
      <c r="M4866">
        <f t="shared" ca="1" si="2576"/>
        <v>10000</v>
      </c>
      <c r="N4866">
        <f t="shared" ca="1" si="2577"/>
        <v>152000</v>
      </c>
      <c r="O4866">
        <f t="shared" ca="1" si="2578"/>
        <v>76000</v>
      </c>
      <c r="P4866">
        <f t="shared" ca="1" si="2593"/>
        <v>17996</v>
      </c>
      <c r="Q4866">
        <f ca="1">IF(P4866&gt;0,1,0)</f>
        <v>1</v>
      </c>
      <c r="R4866">
        <f t="shared" ca="1" si="2579"/>
        <v>10</v>
      </c>
      <c r="S4866">
        <f t="shared" ca="1" si="2580"/>
        <v>15</v>
      </c>
      <c r="T4866">
        <f t="shared" ca="1" si="2581"/>
        <v>1</v>
      </c>
      <c r="U4866">
        <f t="shared" ca="1" si="2582"/>
        <v>16</v>
      </c>
      <c r="V4866">
        <f t="shared" ca="1" si="2583"/>
        <v>8</v>
      </c>
      <c r="X4866">
        <f t="shared" si="2585"/>
        <v>4866</v>
      </c>
      <c r="Y4866">
        <f t="shared" si="2586"/>
        <v>4452</v>
      </c>
      <c r="Z4866">
        <f t="shared" si="2587"/>
        <v>4453</v>
      </c>
      <c r="AA4866">
        <f t="shared" si="2584"/>
        <v>4951</v>
      </c>
      <c r="AB4866">
        <f t="shared" si="2567"/>
        <v>500</v>
      </c>
      <c r="AM4866" t="str">
        <f t="shared" si="2568"/>
        <v>201905LP</v>
      </c>
      <c r="AN4866">
        <f t="shared" ca="1" si="2591"/>
        <v>10.00042105263158</v>
      </c>
      <c r="AO4866">
        <f t="shared" ca="1" si="2592"/>
        <v>15.052631578947368</v>
      </c>
      <c r="AP4866">
        <f t="shared" ca="1" si="2569"/>
        <v>1.0526315789473684</v>
      </c>
      <c r="AQ4866">
        <f t="shared" ca="1" si="2570"/>
        <v>16</v>
      </c>
      <c r="AR4866">
        <f t="shared" ca="1" si="2571"/>
        <v>8</v>
      </c>
      <c r="AS4866">
        <f ca="1">P4866/J4866</f>
        <v>2.1048051686791518E-2</v>
      </c>
    </row>
    <row r="4867" spans="1:45" x14ac:dyDescent="0.4">
      <c r="A4867">
        <f t="shared" ref="A4867:A4930" si="2594">IF(BA4867="",A4866,BA4867)</f>
        <v>201905</v>
      </c>
      <c r="B4867" t="s">
        <v>943</v>
      </c>
      <c r="C4867" t="s">
        <v>647</v>
      </c>
      <c r="D4867" t="str">
        <f t="shared" ca="1" si="2590"/>
        <v>I104</v>
      </c>
      <c r="E4867">
        <f t="shared" ca="1" si="2572"/>
        <v>27</v>
      </c>
      <c r="F4867">
        <f t="shared" ca="1" si="2573"/>
        <v>5</v>
      </c>
      <c r="G4867" t="str">
        <f t="shared" ca="1" si="2588"/>
        <v>S11</v>
      </c>
      <c r="H4867" t="str">
        <f t="shared" ca="1" si="2589"/>
        <v>S111</v>
      </c>
      <c r="I4867">
        <f ca="1">VLOOKUP(D4867,PRC!$A$2:$B$21,2,0)*E4867</f>
        <v>1890000</v>
      </c>
      <c r="J4867">
        <f t="shared" ca="1" si="2574"/>
        <v>1776596</v>
      </c>
      <c r="K4867">
        <f ca="1">VLOOKUP(D4867,PRC!$A$1:$C$21,3,0)*E4867</f>
        <v>793800</v>
      </c>
      <c r="L4867">
        <f t="shared" ca="1" si="2575"/>
        <v>208000</v>
      </c>
      <c r="M4867">
        <f t="shared" ca="1" si="2576"/>
        <v>38000</v>
      </c>
      <c r="N4867">
        <f t="shared" ca="1" si="2577"/>
        <v>246000</v>
      </c>
      <c r="O4867">
        <f t="shared" ca="1" si="2578"/>
        <v>95000</v>
      </c>
      <c r="P4867">
        <f t="shared" ca="1" si="2593"/>
        <v>395796</v>
      </c>
      <c r="Q4867">
        <f ca="1">IF(P4867&gt;0,1,0)</f>
        <v>1</v>
      </c>
      <c r="R4867">
        <f t="shared" ca="1" si="2579"/>
        <v>6</v>
      </c>
      <c r="S4867">
        <f t="shared" ca="1" si="2580"/>
        <v>11</v>
      </c>
      <c r="T4867">
        <f t="shared" ca="1" si="2581"/>
        <v>2</v>
      </c>
      <c r="U4867">
        <f t="shared" ca="1" si="2582"/>
        <v>13</v>
      </c>
      <c r="V4867">
        <f t="shared" ca="1" si="2583"/>
        <v>5</v>
      </c>
      <c r="X4867">
        <f t="shared" si="2585"/>
        <v>4867</v>
      </c>
      <c r="Y4867">
        <f t="shared" si="2586"/>
        <v>4452</v>
      </c>
      <c r="Z4867">
        <f t="shared" si="2587"/>
        <v>4453</v>
      </c>
      <c r="AA4867">
        <f t="shared" si="2584"/>
        <v>4951</v>
      </c>
      <c r="AB4867">
        <f t="shared" ref="AB4867:AB4930" si="2595">COUNTIF(AM$2:AM$100100,AM4867)</f>
        <v>500</v>
      </c>
      <c r="AM4867" t="str">
        <f t="shared" ref="AM4867:AM4930" si="2596">A4867&amp;C4867</f>
        <v>201905LP</v>
      </c>
      <c r="AN4867">
        <f t="shared" ca="1" si="2591"/>
        <v>6.0002116402116386</v>
      </c>
      <c r="AO4867">
        <f t="shared" ca="1" si="2592"/>
        <v>11.005291005291005</v>
      </c>
      <c r="AP4867">
        <f t="shared" ca="1" si="2569"/>
        <v>2.0105820105820107</v>
      </c>
      <c r="AQ4867">
        <f t="shared" ca="1" si="2570"/>
        <v>13.015873015873018</v>
      </c>
      <c r="AR4867">
        <f t="shared" ca="1" si="2571"/>
        <v>5.0264550264550261</v>
      </c>
      <c r="AS4867">
        <f ca="1">P4867/J4867</f>
        <v>0.2227833452287408</v>
      </c>
    </row>
    <row r="4868" spans="1:45" x14ac:dyDescent="0.4">
      <c r="A4868">
        <f t="shared" si="2594"/>
        <v>201905</v>
      </c>
      <c r="B4868" t="s">
        <v>944</v>
      </c>
      <c r="C4868" t="s">
        <v>647</v>
      </c>
      <c r="D4868" t="str">
        <f t="shared" ca="1" si="2590"/>
        <v>I105</v>
      </c>
      <c r="E4868">
        <f t="shared" ca="1" si="2572"/>
        <v>30</v>
      </c>
      <c r="F4868">
        <f t="shared" ca="1" si="2573"/>
        <v>6</v>
      </c>
      <c r="G4868" t="str">
        <f t="shared" ca="1" si="2588"/>
        <v>S11</v>
      </c>
      <c r="H4868" t="str">
        <f t="shared" ca="1" si="2589"/>
        <v>S114</v>
      </c>
      <c r="I4868">
        <f ca="1">VLOOKUP(D4868,PRC!$A$2:$B$21,2,0)*E4868</f>
        <v>3000000</v>
      </c>
      <c r="J4868">
        <f t="shared" ca="1" si="2574"/>
        <v>2699996</v>
      </c>
      <c r="K4868">
        <f ca="1">VLOOKUP(D4868,PRC!$A$1:$C$21,3,0)*E4868</f>
        <v>1770000</v>
      </c>
      <c r="L4868">
        <f t="shared" ca="1" si="2575"/>
        <v>450000</v>
      </c>
      <c r="M4868">
        <f t="shared" ca="1" si="2576"/>
        <v>90000</v>
      </c>
      <c r="N4868">
        <f t="shared" ca="1" si="2577"/>
        <v>300000</v>
      </c>
      <c r="O4868">
        <f t="shared" ca="1" si="2578"/>
        <v>210000</v>
      </c>
      <c r="P4868">
        <f t="shared" ca="1" si="2593"/>
        <v>-120004</v>
      </c>
      <c r="Q4868">
        <f ca="1">IF(P4868&gt;0,1,0)</f>
        <v>0</v>
      </c>
      <c r="R4868">
        <f t="shared" ca="1" si="2579"/>
        <v>10</v>
      </c>
      <c r="S4868">
        <f t="shared" ca="1" si="2580"/>
        <v>15</v>
      </c>
      <c r="T4868">
        <f t="shared" ca="1" si="2581"/>
        <v>3</v>
      </c>
      <c r="U4868">
        <f t="shared" ca="1" si="2582"/>
        <v>10</v>
      </c>
      <c r="V4868">
        <f t="shared" ca="1" si="2583"/>
        <v>7</v>
      </c>
      <c r="X4868">
        <f t="shared" si="2585"/>
        <v>4868</v>
      </c>
      <c r="Y4868">
        <f t="shared" si="2586"/>
        <v>4452</v>
      </c>
      <c r="Z4868">
        <f t="shared" si="2587"/>
        <v>4453</v>
      </c>
      <c r="AA4868">
        <f t="shared" si="2584"/>
        <v>4951</v>
      </c>
      <c r="AB4868">
        <f t="shared" si="2595"/>
        <v>500</v>
      </c>
      <c r="AM4868" t="str">
        <f t="shared" si="2596"/>
        <v>201905LP</v>
      </c>
      <c r="AN4868">
        <f t="shared" ca="1" si="2591"/>
        <v>10.000133333333338</v>
      </c>
      <c r="AO4868">
        <f t="shared" ca="1" si="2592"/>
        <v>15</v>
      </c>
      <c r="AP4868">
        <f t="shared" ca="1" si="2569"/>
        <v>3</v>
      </c>
      <c r="AQ4868">
        <f t="shared" ca="1" si="2570"/>
        <v>10</v>
      </c>
      <c r="AR4868">
        <f t="shared" ca="1" si="2571"/>
        <v>7.0000000000000009</v>
      </c>
      <c r="AS4868">
        <f ca="1">P4868/J4868</f>
        <v>-4.4445991771839659E-2</v>
      </c>
    </row>
    <row r="4869" spans="1:45" x14ac:dyDescent="0.4">
      <c r="A4869">
        <f t="shared" si="2594"/>
        <v>201905</v>
      </c>
      <c r="B4869" t="s">
        <v>945</v>
      </c>
      <c r="C4869" t="s">
        <v>647</v>
      </c>
      <c r="D4869" t="str">
        <f t="shared" ca="1" si="2590"/>
        <v>I109</v>
      </c>
      <c r="E4869">
        <f t="shared" ca="1" si="2572"/>
        <v>25</v>
      </c>
      <c r="F4869">
        <f t="shared" ca="1" si="2573"/>
        <v>7</v>
      </c>
      <c r="G4869" t="str">
        <f t="shared" ca="1" si="2588"/>
        <v>S10</v>
      </c>
      <c r="H4869" t="str">
        <f t="shared" ca="1" si="2589"/>
        <v>S103</v>
      </c>
      <c r="I4869">
        <f ca="1">VLOOKUP(D4869,PRC!$A$2:$B$21,2,0)*E4869</f>
        <v>12500000</v>
      </c>
      <c r="J4869">
        <f t="shared" ca="1" si="2574"/>
        <v>11374996</v>
      </c>
      <c r="K4869">
        <f ca="1">VLOOKUP(D4869,PRC!$A$1:$C$21,3,0)*E4869</f>
        <v>5000000</v>
      </c>
      <c r="L4869">
        <f t="shared" ca="1" si="2575"/>
        <v>1750000</v>
      </c>
      <c r="M4869">
        <f t="shared" ca="1" si="2576"/>
        <v>375000</v>
      </c>
      <c r="N4869">
        <f t="shared" ca="1" si="2577"/>
        <v>1250000</v>
      </c>
      <c r="O4869">
        <f t="shared" ca="1" si="2578"/>
        <v>1000000</v>
      </c>
      <c r="P4869">
        <f t="shared" ca="1" si="2593"/>
        <v>1999996</v>
      </c>
      <c r="Q4869">
        <f ca="1">IF(P4869&gt;0,1,0)</f>
        <v>1</v>
      </c>
      <c r="R4869">
        <f t="shared" ca="1" si="2579"/>
        <v>9</v>
      </c>
      <c r="S4869">
        <f t="shared" ca="1" si="2580"/>
        <v>14</v>
      </c>
      <c r="T4869">
        <f t="shared" ca="1" si="2581"/>
        <v>3</v>
      </c>
      <c r="U4869">
        <f t="shared" ca="1" si="2582"/>
        <v>10</v>
      </c>
      <c r="V4869">
        <f t="shared" ca="1" si="2583"/>
        <v>8</v>
      </c>
      <c r="X4869">
        <f t="shared" si="2585"/>
        <v>4869</v>
      </c>
      <c r="Y4869">
        <f t="shared" si="2586"/>
        <v>4452</v>
      </c>
      <c r="Z4869">
        <f t="shared" si="2587"/>
        <v>4453</v>
      </c>
      <c r="AA4869">
        <f t="shared" si="2584"/>
        <v>4951</v>
      </c>
      <c r="AB4869">
        <f t="shared" si="2595"/>
        <v>500</v>
      </c>
      <c r="AM4869" t="str">
        <f t="shared" si="2596"/>
        <v>201905LP</v>
      </c>
      <c r="AN4869">
        <f t="shared" ca="1" si="2591"/>
        <v>9.0000320000000027</v>
      </c>
      <c r="AO4869">
        <f t="shared" ca="1" si="2592"/>
        <v>14.000000000000002</v>
      </c>
      <c r="AP4869">
        <f t="shared" ca="1" si="2569"/>
        <v>3</v>
      </c>
      <c r="AQ4869">
        <f t="shared" ca="1" si="2570"/>
        <v>10</v>
      </c>
      <c r="AR4869">
        <f t="shared" ca="1" si="2571"/>
        <v>8</v>
      </c>
      <c r="AS4869">
        <f ca="1">P4869/J4869</f>
        <v>0.17582388600400387</v>
      </c>
    </row>
    <row r="4870" spans="1:45" x14ac:dyDescent="0.4">
      <c r="A4870">
        <f t="shared" si="2594"/>
        <v>201905</v>
      </c>
      <c r="B4870" t="s">
        <v>946</v>
      </c>
      <c r="C4870" t="s">
        <v>647</v>
      </c>
      <c r="D4870" t="str">
        <f t="shared" ca="1" si="2590"/>
        <v>I113</v>
      </c>
      <c r="E4870">
        <f t="shared" ca="1" si="2572"/>
        <v>29</v>
      </c>
      <c r="F4870">
        <f t="shared" ca="1" si="2573"/>
        <v>8</v>
      </c>
      <c r="G4870" t="str">
        <f t="shared" ca="1" si="2588"/>
        <v>S10</v>
      </c>
      <c r="H4870" t="str">
        <f t="shared" ca="1" si="2589"/>
        <v>S106</v>
      </c>
      <c r="I4870">
        <f ca="1">VLOOKUP(D4870,PRC!$A$2:$B$21,2,0)*E4870</f>
        <v>19430000</v>
      </c>
      <c r="J4870">
        <f t="shared" ca="1" si="2574"/>
        <v>17681296</v>
      </c>
      <c r="K4870">
        <f ca="1">VLOOKUP(D4870,PRC!$A$1:$C$21,3,0)*E4870</f>
        <v>8743500</v>
      </c>
      <c r="L4870">
        <f t="shared" ca="1" si="2575"/>
        <v>2915000</v>
      </c>
      <c r="M4870">
        <f t="shared" ca="1" si="2576"/>
        <v>389000</v>
      </c>
      <c r="N4870">
        <f t="shared" ca="1" si="2577"/>
        <v>2915000</v>
      </c>
      <c r="O4870">
        <f t="shared" ca="1" si="2578"/>
        <v>1749000</v>
      </c>
      <c r="P4870">
        <f t="shared" ca="1" si="2593"/>
        <v>969796</v>
      </c>
      <c r="Q4870">
        <f ca="1">IF(P4870&gt;0,1,0)</f>
        <v>1</v>
      </c>
      <c r="R4870">
        <f t="shared" ca="1" si="2579"/>
        <v>9</v>
      </c>
      <c r="S4870">
        <f t="shared" ca="1" si="2580"/>
        <v>15</v>
      </c>
      <c r="T4870">
        <f t="shared" ca="1" si="2581"/>
        <v>2</v>
      </c>
      <c r="U4870">
        <f t="shared" ca="1" si="2582"/>
        <v>15</v>
      </c>
      <c r="V4870">
        <f t="shared" ca="1" si="2583"/>
        <v>9</v>
      </c>
      <c r="X4870">
        <f t="shared" si="2585"/>
        <v>4870</v>
      </c>
      <c r="Y4870">
        <f t="shared" si="2586"/>
        <v>4452</v>
      </c>
      <c r="Z4870">
        <f t="shared" si="2587"/>
        <v>4453</v>
      </c>
      <c r="AA4870">
        <f t="shared" si="2584"/>
        <v>4951</v>
      </c>
      <c r="AB4870">
        <f t="shared" si="2595"/>
        <v>500</v>
      </c>
      <c r="AM4870" t="str">
        <f t="shared" si="2596"/>
        <v>201905LP</v>
      </c>
      <c r="AN4870">
        <f t="shared" ca="1" si="2591"/>
        <v>9.0000205867215683</v>
      </c>
      <c r="AO4870">
        <f t="shared" ca="1" si="2592"/>
        <v>15.002573340195575</v>
      </c>
      <c r="AP4870">
        <f t="shared" ca="1" si="2569"/>
        <v>2.0020586721564588</v>
      </c>
      <c r="AQ4870">
        <f t="shared" ca="1" si="2570"/>
        <v>15.002573340195575</v>
      </c>
      <c r="AR4870">
        <f t="shared" ca="1" si="2571"/>
        <v>9.0015440041173438</v>
      </c>
      <c r="AS4870">
        <f ca="1">P4870/J4870</f>
        <v>5.4848694349102015E-2</v>
      </c>
    </row>
    <row r="4871" spans="1:45" x14ac:dyDescent="0.4">
      <c r="A4871">
        <f t="shared" si="2594"/>
        <v>201905</v>
      </c>
      <c r="B4871" t="s">
        <v>947</v>
      </c>
      <c r="C4871" t="s">
        <v>647</v>
      </c>
      <c r="D4871" t="str">
        <f t="shared" ca="1" si="2590"/>
        <v>I110</v>
      </c>
      <c r="E4871">
        <f t="shared" ca="1" si="2572"/>
        <v>19</v>
      </c>
      <c r="F4871">
        <f t="shared" ca="1" si="2573"/>
        <v>7</v>
      </c>
      <c r="G4871" t="str">
        <f t="shared" ca="1" si="2588"/>
        <v>S10</v>
      </c>
      <c r="H4871" t="str">
        <f t="shared" ca="1" si="2589"/>
        <v>S105</v>
      </c>
      <c r="I4871">
        <f ca="1">VLOOKUP(D4871,PRC!$A$2:$B$21,2,0)*E4871</f>
        <v>5700000</v>
      </c>
      <c r="J4871">
        <f t="shared" ca="1" si="2574"/>
        <v>5300996</v>
      </c>
      <c r="K4871">
        <f ca="1">VLOOKUP(D4871,PRC!$A$1:$C$21,3,0)*E4871</f>
        <v>2622000</v>
      </c>
      <c r="L4871">
        <f t="shared" ca="1" si="2575"/>
        <v>855000</v>
      </c>
      <c r="M4871">
        <f t="shared" ca="1" si="2576"/>
        <v>57000</v>
      </c>
      <c r="N4871">
        <f t="shared" ca="1" si="2577"/>
        <v>1026000</v>
      </c>
      <c r="O4871">
        <f t="shared" ca="1" si="2578"/>
        <v>342000</v>
      </c>
      <c r="P4871">
        <f t="shared" ca="1" si="2593"/>
        <v>398996</v>
      </c>
      <c r="Q4871">
        <f ca="1">IF(P4871&gt;0,1,0)</f>
        <v>1</v>
      </c>
      <c r="R4871">
        <f t="shared" ca="1" si="2579"/>
        <v>7</v>
      </c>
      <c r="S4871">
        <f t="shared" ca="1" si="2580"/>
        <v>15</v>
      </c>
      <c r="T4871">
        <f t="shared" ca="1" si="2581"/>
        <v>1</v>
      </c>
      <c r="U4871">
        <f t="shared" ca="1" si="2582"/>
        <v>18</v>
      </c>
      <c r="V4871">
        <f t="shared" ca="1" si="2583"/>
        <v>6</v>
      </c>
      <c r="X4871">
        <f t="shared" si="2585"/>
        <v>4871</v>
      </c>
      <c r="Y4871">
        <f t="shared" si="2586"/>
        <v>4452</v>
      </c>
      <c r="Z4871">
        <f t="shared" si="2587"/>
        <v>4453</v>
      </c>
      <c r="AA4871">
        <f t="shared" si="2584"/>
        <v>4951</v>
      </c>
      <c r="AB4871">
        <f t="shared" si="2595"/>
        <v>500</v>
      </c>
      <c r="AM4871" t="str">
        <f t="shared" si="2596"/>
        <v>201905LP</v>
      </c>
      <c r="AN4871">
        <f t="shared" ca="1" si="2591"/>
        <v>7.0000701754385997</v>
      </c>
      <c r="AO4871">
        <f t="shared" ca="1" si="2592"/>
        <v>15</v>
      </c>
      <c r="AP4871">
        <f t="shared" ca="1" si="2569"/>
        <v>1</v>
      </c>
      <c r="AQ4871">
        <f t="shared" ca="1" si="2570"/>
        <v>18</v>
      </c>
      <c r="AR4871">
        <f t="shared" ca="1" si="2571"/>
        <v>6</v>
      </c>
      <c r="AS4871">
        <f ca="1">P4871/J4871</f>
        <v>7.5268119425104266E-2</v>
      </c>
    </row>
    <row r="4872" spans="1:45" x14ac:dyDescent="0.4">
      <c r="A4872">
        <f t="shared" si="2594"/>
        <v>201905</v>
      </c>
      <c r="B4872" t="s">
        <v>948</v>
      </c>
      <c r="C4872" t="s">
        <v>647</v>
      </c>
      <c r="D4872" t="str">
        <f t="shared" ca="1" si="2590"/>
        <v>I107</v>
      </c>
      <c r="E4872">
        <f t="shared" ca="1" si="2572"/>
        <v>23</v>
      </c>
      <c r="F4872">
        <f t="shared" ca="1" si="2573"/>
        <v>9</v>
      </c>
      <c r="G4872" t="str">
        <f t="shared" ca="1" si="2588"/>
        <v>S10</v>
      </c>
      <c r="H4872" t="str">
        <f t="shared" ca="1" si="2589"/>
        <v>S105</v>
      </c>
      <c r="I4872">
        <f ca="1">VLOOKUP(D4872,PRC!$A$2:$B$21,2,0)*E4872</f>
        <v>3450000</v>
      </c>
      <c r="J4872">
        <f t="shared" ca="1" si="2574"/>
        <v>3277496</v>
      </c>
      <c r="K4872">
        <f ca="1">VLOOKUP(D4872,PRC!$A$1:$C$21,3,0)*E4872</f>
        <v>1966500</v>
      </c>
      <c r="L4872">
        <f t="shared" ca="1" si="2575"/>
        <v>414000</v>
      </c>
      <c r="M4872">
        <f t="shared" ca="1" si="2576"/>
        <v>35000</v>
      </c>
      <c r="N4872">
        <f t="shared" ca="1" si="2577"/>
        <v>518000</v>
      </c>
      <c r="O4872">
        <f t="shared" ca="1" si="2578"/>
        <v>173000</v>
      </c>
      <c r="P4872">
        <f t="shared" ca="1" si="2593"/>
        <v>170996</v>
      </c>
      <c r="Q4872">
        <f ca="1">IF(P4872&gt;0,1,0)</f>
        <v>1</v>
      </c>
      <c r="R4872">
        <f t="shared" ca="1" si="2579"/>
        <v>5</v>
      </c>
      <c r="S4872">
        <f t="shared" ca="1" si="2580"/>
        <v>12</v>
      </c>
      <c r="T4872">
        <f t="shared" ca="1" si="2581"/>
        <v>1</v>
      </c>
      <c r="U4872">
        <f t="shared" ca="1" si="2582"/>
        <v>15</v>
      </c>
      <c r="V4872">
        <f t="shared" ca="1" si="2583"/>
        <v>5</v>
      </c>
      <c r="X4872">
        <f t="shared" si="2585"/>
        <v>4872</v>
      </c>
      <c r="Y4872">
        <f t="shared" si="2586"/>
        <v>4452</v>
      </c>
      <c r="Z4872">
        <f t="shared" si="2587"/>
        <v>4453</v>
      </c>
      <c r="AA4872">
        <f t="shared" si="2584"/>
        <v>4951</v>
      </c>
      <c r="AB4872">
        <f t="shared" si="2595"/>
        <v>500</v>
      </c>
      <c r="AM4872" t="str">
        <f t="shared" si="2596"/>
        <v>201905LP</v>
      </c>
      <c r="AN4872">
        <f t="shared" ca="1" si="2591"/>
        <v>5.000115942028982</v>
      </c>
      <c r="AO4872">
        <f t="shared" ca="1" si="2592"/>
        <v>12</v>
      </c>
      <c r="AP4872">
        <f t="shared" ref="AP4872:AP4935" ca="1" si="2597">M4872/$I4872*100</f>
        <v>1.0144927536231882</v>
      </c>
      <c r="AQ4872">
        <f t="shared" ref="AQ4872:AQ4935" ca="1" si="2598">N4872/$I4872*100</f>
        <v>15.014492753623188</v>
      </c>
      <c r="AR4872">
        <f t="shared" ref="AR4872:AR4935" ca="1" si="2599">O4872/$I4872*100</f>
        <v>5.0144927536231885</v>
      </c>
      <c r="AS4872">
        <f ca="1">P4872/J4872</f>
        <v>5.2172756274912309E-2</v>
      </c>
    </row>
    <row r="4873" spans="1:45" x14ac:dyDescent="0.4">
      <c r="A4873">
        <f t="shared" si="2594"/>
        <v>201905</v>
      </c>
      <c r="B4873" t="s">
        <v>949</v>
      </c>
      <c r="C4873" t="s">
        <v>647</v>
      </c>
      <c r="D4873" t="str">
        <f t="shared" ca="1" si="2590"/>
        <v>I115</v>
      </c>
      <c r="E4873">
        <f t="shared" ca="1" si="2572"/>
        <v>23</v>
      </c>
      <c r="F4873">
        <f t="shared" ca="1" si="2573"/>
        <v>5</v>
      </c>
      <c r="G4873" t="str">
        <f t="shared" ca="1" si="2588"/>
        <v>S11</v>
      </c>
      <c r="H4873" t="str">
        <f t="shared" ca="1" si="2589"/>
        <v>S118</v>
      </c>
      <c r="I4873">
        <f ca="1">VLOOKUP(D4873,PRC!$A$2:$B$21,2,0)*E4873</f>
        <v>115000</v>
      </c>
      <c r="J4873">
        <f t="shared" ca="1" si="2574"/>
        <v>106946</v>
      </c>
      <c r="K4873">
        <f ca="1">VLOOKUP(D4873,PRC!$A$1:$C$21,3,0)*E4873</f>
        <v>55200</v>
      </c>
      <c r="L4873">
        <f t="shared" ca="1" si="2575"/>
        <v>15000</v>
      </c>
      <c r="M4873">
        <f t="shared" ca="1" si="2576"/>
        <v>1000</v>
      </c>
      <c r="N4873">
        <f t="shared" ca="1" si="2577"/>
        <v>20000</v>
      </c>
      <c r="O4873">
        <f t="shared" ca="1" si="2578"/>
        <v>9000</v>
      </c>
      <c r="P4873">
        <f t="shared" ca="1" si="2593"/>
        <v>6746</v>
      </c>
      <c r="Q4873">
        <f ca="1">IF(P4873&gt;0,1,0)</f>
        <v>1</v>
      </c>
      <c r="R4873">
        <f t="shared" ca="1" si="2579"/>
        <v>7</v>
      </c>
      <c r="S4873">
        <f t="shared" ca="1" si="2580"/>
        <v>13</v>
      </c>
      <c r="T4873">
        <f t="shared" ca="1" si="2581"/>
        <v>1</v>
      </c>
      <c r="U4873">
        <f t="shared" ca="1" si="2582"/>
        <v>17</v>
      </c>
      <c r="V4873">
        <f t="shared" ca="1" si="2583"/>
        <v>8</v>
      </c>
      <c r="X4873">
        <f t="shared" si="2585"/>
        <v>4873</v>
      </c>
      <c r="Y4873">
        <f t="shared" si="2586"/>
        <v>4452</v>
      </c>
      <c r="Z4873">
        <f t="shared" si="2587"/>
        <v>4453</v>
      </c>
      <c r="AA4873">
        <f t="shared" si="2584"/>
        <v>4951</v>
      </c>
      <c r="AB4873">
        <f t="shared" si="2595"/>
        <v>500</v>
      </c>
      <c r="AM4873" t="str">
        <f t="shared" si="2596"/>
        <v>201905LP</v>
      </c>
      <c r="AN4873">
        <f t="shared" ca="1" si="2591"/>
        <v>7.0034782608695672</v>
      </c>
      <c r="AO4873">
        <f t="shared" ca="1" si="2592"/>
        <v>13.043478260869565</v>
      </c>
      <c r="AP4873">
        <f t="shared" ca="1" si="2597"/>
        <v>0.86956521739130432</v>
      </c>
      <c r="AQ4873">
        <f t="shared" ca="1" si="2598"/>
        <v>17.391304347826086</v>
      </c>
      <c r="AR4873">
        <f t="shared" ca="1" si="2599"/>
        <v>7.8260869565217401</v>
      </c>
      <c r="AS4873">
        <f ca="1">P4873/J4873</f>
        <v>6.307856301310942E-2</v>
      </c>
    </row>
    <row r="4874" spans="1:45" x14ac:dyDescent="0.4">
      <c r="A4874">
        <f t="shared" si="2594"/>
        <v>201905</v>
      </c>
      <c r="B4874" t="s">
        <v>950</v>
      </c>
      <c r="C4874" t="s">
        <v>647</v>
      </c>
      <c r="D4874" t="str">
        <f t="shared" ca="1" si="2590"/>
        <v>I110</v>
      </c>
      <c r="E4874">
        <f t="shared" ca="1" si="2572"/>
        <v>18</v>
      </c>
      <c r="F4874">
        <f t="shared" ca="1" si="2573"/>
        <v>7</v>
      </c>
      <c r="G4874" t="str">
        <f t="shared" ca="1" si="2588"/>
        <v>S12</v>
      </c>
      <c r="H4874" t="str">
        <f t="shared" ca="1" si="2589"/>
        <v>S120</v>
      </c>
      <c r="I4874">
        <f ca="1">VLOOKUP(D4874,PRC!$A$2:$B$21,2,0)*E4874</f>
        <v>5400000</v>
      </c>
      <c r="J4874">
        <f t="shared" ca="1" si="2574"/>
        <v>4967996</v>
      </c>
      <c r="K4874">
        <f ca="1">VLOOKUP(D4874,PRC!$A$1:$C$21,3,0)*E4874</f>
        <v>2484000</v>
      </c>
      <c r="L4874">
        <f t="shared" ca="1" si="2575"/>
        <v>756000</v>
      </c>
      <c r="M4874">
        <f t="shared" ca="1" si="2576"/>
        <v>54000</v>
      </c>
      <c r="N4874">
        <f t="shared" ca="1" si="2577"/>
        <v>864000</v>
      </c>
      <c r="O4874">
        <f t="shared" ca="1" si="2578"/>
        <v>432000</v>
      </c>
      <c r="P4874">
        <f t="shared" ca="1" si="2593"/>
        <v>377996</v>
      </c>
      <c r="Q4874">
        <f ca="1">IF(P4874&gt;0,1,0)</f>
        <v>1</v>
      </c>
      <c r="R4874">
        <f t="shared" ca="1" si="2579"/>
        <v>8</v>
      </c>
      <c r="S4874">
        <f t="shared" ca="1" si="2580"/>
        <v>14</v>
      </c>
      <c r="T4874">
        <f t="shared" ca="1" si="2581"/>
        <v>1</v>
      </c>
      <c r="U4874">
        <f t="shared" ca="1" si="2582"/>
        <v>16</v>
      </c>
      <c r="V4874">
        <f t="shared" ca="1" si="2583"/>
        <v>8</v>
      </c>
      <c r="X4874">
        <f t="shared" si="2585"/>
        <v>4874</v>
      </c>
      <c r="Y4874">
        <f t="shared" si="2586"/>
        <v>4452</v>
      </c>
      <c r="Z4874">
        <f t="shared" si="2587"/>
        <v>4453</v>
      </c>
      <c r="AA4874">
        <f t="shared" si="2584"/>
        <v>4951</v>
      </c>
      <c r="AB4874">
        <f t="shared" si="2595"/>
        <v>500</v>
      </c>
      <c r="AM4874" t="str">
        <f t="shared" si="2596"/>
        <v>201905LP</v>
      </c>
      <c r="AN4874">
        <f t="shared" ca="1" si="2591"/>
        <v>8.000074074074071</v>
      </c>
      <c r="AO4874">
        <f t="shared" ca="1" si="2592"/>
        <v>14.000000000000002</v>
      </c>
      <c r="AP4874">
        <f t="shared" ca="1" si="2597"/>
        <v>1</v>
      </c>
      <c r="AQ4874">
        <f t="shared" ca="1" si="2598"/>
        <v>16</v>
      </c>
      <c r="AR4874">
        <f t="shared" ca="1" si="2599"/>
        <v>8</v>
      </c>
      <c r="AS4874">
        <f ca="1">P4874/J4874</f>
        <v>7.6086212629800823E-2</v>
      </c>
    </row>
    <row r="4875" spans="1:45" x14ac:dyDescent="0.4">
      <c r="A4875">
        <f t="shared" si="2594"/>
        <v>201905</v>
      </c>
      <c r="B4875" t="s">
        <v>951</v>
      </c>
      <c r="C4875" t="s">
        <v>647</v>
      </c>
      <c r="D4875" t="str">
        <f t="shared" ca="1" si="2590"/>
        <v>I111</v>
      </c>
      <c r="E4875">
        <f t="shared" ca="1" si="2572"/>
        <v>19</v>
      </c>
      <c r="F4875">
        <f t="shared" ca="1" si="2573"/>
        <v>6</v>
      </c>
      <c r="G4875" t="str">
        <f t="shared" ca="1" si="2588"/>
        <v>S11</v>
      </c>
      <c r="H4875" t="str">
        <f t="shared" ca="1" si="2589"/>
        <v>S113</v>
      </c>
      <c r="I4875">
        <f ca="1">VLOOKUP(D4875,PRC!$A$2:$B$21,2,0)*E4875</f>
        <v>2850000</v>
      </c>
      <c r="J4875">
        <f t="shared" ca="1" si="2574"/>
        <v>2621996</v>
      </c>
      <c r="K4875">
        <f ca="1">VLOOKUP(D4875,PRC!$A$1:$C$21,3,0)*E4875</f>
        <v>1510500</v>
      </c>
      <c r="L4875">
        <f t="shared" ca="1" si="2575"/>
        <v>371000</v>
      </c>
      <c r="M4875">
        <f t="shared" ca="1" si="2576"/>
        <v>57000</v>
      </c>
      <c r="N4875">
        <f t="shared" ca="1" si="2577"/>
        <v>371000</v>
      </c>
      <c r="O4875">
        <f t="shared" ca="1" si="2578"/>
        <v>143000</v>
      </c>
      <c r="P4875">
        <f t="shared" ca="1" si="2593"/>
        <v>169496</v>
      </c>
      <c r="Q4875">
        <f ca="1">IF(P4875&gt;0,1,0)</f>
        <v>1</v>
      </c>
      <c r="R4875">
        <f t="shared" ca="1" si="2579"/>
        <v>8</v>
      </c>
      <c r="S4875">
        <f t="shared" ca="1" si="2580"/>
        <v>13</v>
      </c>
      <c r="T4875">
        <f t="shared" ca="1" si="2581"/>
        <v>2</v>
      </c>
      <c r="U4875">
        <f t="shared" ca="1" si="2582"/>
        <v>13</v>
      </c>
      <c r="V4875">
        <f t="shared" ca="1" si="2583"/>
        <v>5</v>
      </c>
      <c r="X4875">
        <f t="shared" si="2585"/>
        <v>4875</v>
      </c>
      <c r="Y4875">
        <f t="shared" si="2586"/>
        <v>4452</v>
      </c>
      <c r="Z4875">
        <f t="shared" si="2587"/>
        <v>4453</v>
      </c>
      <c r="AA4875">
        <f t="shared" si="2584"/>
        <v>4951</v>
      </c>
      <c r="AB4875">
        <f t="shared" si="2595"/>
        <v>500</v>
      </c>
      <c r="AM4875" t="str">
        <f t="shared" si="2596"/>
        <v>201905LP</v>
      </c>
      <c r="AN4875">
        <f t="shared" ca="1" si="2591"/>
        <v>8.000140350877194</v>
      </c>
      <c r="AO4875">
        <f t="shared" ca="1" si="2592"/>
        <v>13.017543859649122</v>
      </c>
      <c r="AP4875">
        <f t="shared" ca="1" si="2597"/>
        <v>2</v>
      </c>
      <c r="AQ4875">
        <f t="shared" ca="1" si="2598"/>
        <v>13.017543859649122</v>
      </c>
      <c r="AR4875">
        <f t="shared" ca="1" si="2599"/>
        <v>5.0175438596491224</v>
      </c>
      <c r="AS4875">
        <f ca="1">P4875/J4875</f>
        <v>6.4643881989141103E-2</v>
      </c>
    </row>
    <row r="4876" spans="1:45" x14ac:dyDescent="0.4">
      <c r="A4876">
        <f t="shared" si="2594"/>
        <v>201905</v>
      </c>
      <c r="B4876" t="s">
        <v>952</v>
      </c>
      <c r="C4876" t="s">
        <v>647</v>
      </c>
      <c r="D4876" t="str">
        <f t="shared" ca="1" si="2590"/>
        <v>I117</v>
      </c>
      <c r="E4876">
        <f t="shared" ca="1" si="2572"/>
        <v>21</v>
      </c>
      <c r="F4876">
        <f t="shared" ca="1" si="2573"/>
        <v>10</v>
      </c>
      <c r="G4876" t="str">
        <f t="shared" ca="1" si="2588"/>
        <v>S11</v>
      </c>
      <c r="H4876" t="str">
        <f t="shared" ca="1" si="2589"/>
        <v>S119</v>
      </c>
      <c r="I4876">
        <f ca="1">VLOOKUP(D4876,PRC!$A$2:$B$21,2,0)*E4876</f>
        <v>52500000</v>
      </c>
      <c r="J4876">
        <f t="shared" ca="1" si="2574"/>
        <v>48824996</v>
      </c>
      <c r="K4876">
        <f ca="1">VLOOKUP(D4876,PRC!$A$1:$C$21,3,0)*E4876</f>
        <v>24150000</v>
      </c>
      <c r="L4876">
        <f t="shared" ca="1" si="2575"/>
        <v>5250000</v>
      </c>
      <c r="M4876">
        <f t="shared" ca="1" si="2576"/>
        <v>1050000</v>
      </c>
      <c r="N4876">
        <f t="shared" ca="1" si="2577"/>
        <v>7350000</v>
      </c>
      <c r="O4876">
        <f t="shared" ca="1" si="2578"/>
        <v>4725000</v>
      </c>
      <c r="P4876">
        <f t="shared" ca="1" si="2593"/>
        <v>6299996</v>
      </c>
      <c r="Q4876">
        <f ca="1">IF(P4876&gt;0,1,0)</f>
        <v>1</v>
      </c>
      <c r="R4876">
        <f t="shared" ca="1" si="2579"/>
        <v>7</v>
      </c>
      <c r="S4876">
        <f t="shared" ca="1" si="2580"/>
        <v>10</v>
      </c>
      <c r="T4876">
        <f t="shared" ca="1" si="2581"/>
        <v>2</v>
      </c>
      <c r="U4876">
        <f t="shared" ca="1" si="2582"/>
        <v>14</v>
      </c>
      <c r="V4876">
        <f t="shared" ca="1" si="2583"/>
        <v>9</v>
      </c>
      <c r="X4876">
        <f t="shared" si="2585"/>
        <v>4876</v>
      </c>
      <c r="Y4876">
        <f t="shared" si="2586"/>
        <v>4452</v>
      </c>
      <c r="Z4876">
        <f t="shared" si="2587"/>
        <v>4453</v>
      </c>
      <c r="AA4876">
        <f t="shared" si="2584"/>
        <v>4951</v>
      </c>
      <c r="AB4876">
        <f t="shared" si="2595"/>
        <v>500</v>
      </c>
      <c r="AM4876" t="str">
        <f t="shared" si="2596"/>
        <v>201905LP</v>
      </c>
      <c r="AN4876">
        <f t="shared" ca="1" si="2591"/>
        <v>7.0000076190476213</v>
      </c>
      <c r="AO4876">
        <f t="shared" ca="1" si="2592"/>
        <v>10</v>
      </c>
      <c r="AP4876">
        <f t="shared" ca="1" si="2597"/>
        <v>2</v>
      </c>
      <c r="AQ4876">
        <f t="shared" ca="1" si="2598"/>
        <v>14.000000000000002</v>
      </c>
      <c r="AR4876">
        <f t="shared" ca="1" si="2599"/>
        <v>9</v>
      </c>
      <c r="AS4876">
        <f ca="1">P4876/J4876</f>
        <v>0.1290321867102662</v>
      </c>
    </row>
    <row r="4877" spans="1:45" x14ac:dyDescent="0.4">
      <c r="A4877">
        <f t="shared" si="2594"/>
        <v>201905</v>
      </c>
      <c r="B4877" t="s">
        <v>953</v>
      </c>
      <c r="C4877" t="s">
        <v>647</v>
      </c>
      <c r="D4877" t="str">
        <f t="shared" ca="1" si="2590"/>
        <v>I116</v>
      </c>
      <c r="E4877">
        <f t="shared" ca="1" si="2572"/>
        <v>20</v>
      </c>
      <c r="F4877">
        <f t="shared" ca="1" si="2573"/>
        <v>5</v>
      </c>
      <c r="G4877" t="str">
        <f t="shared" ca="1" si="2588"/>
        <v>S10</v>
      </c>
      <c r="H4877" t="str">
        <f t="shared" ca="1" si="2589"/>
        <v>S102</v>
      </c>
      <c r="I4877">
        <f ca="1">VLOOKUP(D4877,PRC!$A$2:$B$21,2,0)*E4877</f>
        <v>29200000</v>
      </c>
      <c r="J4877">
        <f t="shared" ca="1" si="2574"/>
        <v>27447996</v>
      </c>
      <c r="K4877">
        <f ca="1">VLOOKUP(D4877,PRC!$A$1:$C$21,3,0)*E4877</f>
        <v>17520000</v>
      </c>
      <c r="L4877">
        <f t="shared" ca="1" si="2575"/>
        <v>4380000</v>
      </c>
      <c r="M4877">
        <f t="shared" ca="1" si="2576"/>
        <v>292000</v>
      </c>
      <c r="N4877">
        <f t="shared" ca="1" si="2577"/>
        <v>5548000</v>
      </c>
      <c r="O4877">
        <f t="shared" ca="1" si="2578"/>
        <v>2044000</v>
      </c>
      <c r="P4877">
        <f t="shared" ca="1" si="2593"/>
        <v>-2336004</v>
      </c>
      <c r="Q4877">
        <f ca="1">IF(P4877&gt;0,1,0)</f>
        <v>0</v>
      </c>
      <c r="R4877">
        <f t="shared" ca="1" si="2579"/>
        <v>6</v>
      </c>
      <c r="S4877">
        <f t="shared" ca="1" si="2580"/>
        <v>15</v>
      </c>
      <c r="T4877">
        <f t="shared" ca="1" si="2581"/>
        <v>1</v>
      </c>
      <c r="U4877">
        <f t="shared" ca="1" si="2582"/>
        <v>19</v>
      </c>
      <c r="V4877">
        <f t="shared" ca="1" si="2583"/>
        <v>7</v>
      </c>
      <c r="X4877">
        <f t="shared" si="2585"/>
        <v>4877</v>
      </c>
      <c r="Y4877">
        <f t="shared" si="2586"/>
        <v>4452</v>
      </c>
      <c r="Z4877">
        <f t="shared" si="2587"/>
        <v>4453</v>
      </c>
      <c r="AA4877">
        <f t="shared" si="2584"/>
        <v>4951</v>
      </c>
      <c r="AB4877">
        <f t="shared" si="2595"/>
        <v>500</v>
      </c>
      <c r="AM4877" t="str">
        <f t="shared" si="2596"/>
        <v>201905LP</v>
      </c>
      <c r="AN4877">
        <f t="shared" ca="1" si="2591"/>
        <v>6.000013698630136</v>
      </c>
      <c r="AO4877">
        <f t="shared" ca="1" si="2592"/>
        <v>15</v>
      </c>
      <c r="AP4877">
        <f t="shared" ca="1" si="2597"/>
        <v>1</v>
      </c>
      <c r="AQ4877">
        <f t="shared" ca="1" si="2598"/>
        <v>19</v>
      </c>
      <c r="AR4877">
        <f t="shared" ca="1" si="2599"/>
        <v>7.0000000000000009</v>
      </c>
      <c r="AS4877">
        <f ca="1">P4877/J4877</f>
        <v>-8.5106541111416661E-2</v>
      </c>
    </row>
    <row r="4878" spans="1:45" x14ac:dyDescent="0.4">
      <c r="A4878">
        <f t="shared" si="2594"/>
        <v>201905</v>
      </c>
      <c r="B4878" t="s">
        <v>954</v>
      </c>
      <c r="C4878" t="s">
        <v>647</v>
      </c>
      <c r="D4878" t="str">
        <f t="shared" ca="1" si="2590"/>
        <v>I109</v>
      </c>
      <c r="E4878">
        <f t="shared" ca="1" si="2572"/>
        <v>10</v>
      </c>
      <c r="F4878">
        <f t="shared" ca="1" si="2573"/>
        <v>6</v>
      </c>
      <c r="G4878" t="str">
        <f t="shared" ca="1" si="2588"/>
        <v>S11</v>
      </c>
      <c r="H4878" t="str">
        <f t="shared" ca="1" si="2589"/>
        <v>S118</v>
      </c>
      <c r="I4878">
        <f ca="1">VLOOKUP(D4878,PRC!$A$2:$B$21,2,0)*E4878</f>
        <v>5000000</v>
      </c>
      <c r="J4878">
        <f t="shared" ca="1" si="2574"/>
        <v>4549996</v>
      </c>
      <c r="K4878">
        <f ca="1">VLOOKUP(D4878,PRC!$A$1:$C$21,3,0)*E4878</f>
        <v>2000000</v>
      </c>
      <c r="L4878">
        <f t="shared" ca="1" si="2575"/>
        <v>600000</v>
      </c>
      <c r="M4878">
        <f t="shared" ca="1" si="2576"/>
        <v>150000</v>
      </c>
      <c r="N4878">
        <f t="shared" ca="1" si="2577"/>
        <v>650000</v>
      </c>
      <c r="O4878">
        <f t="shared" ca="1" si="2578"/>
        <v>350000</v>
      </c>
      <c r="P4878">
        <f t="shared" ca="1" si="2593"/>
        <v>799996</v>
      </c>
      <c r="Q4878">
        <f ca="1">IF(P4878&gt;0,1,0)</f>
        <v>1</v>
      </c>
      <c r="R4878">
        <f t="shared" ca="1" si="2579"/>
        <v>9</v>
      </c>
      <c r="S4878">
        <f t="shared" ca="1" si="2580"/>
        <v>12</v>
      </c>
      <c r="T4878">
        <f t="shared" ca="1" si="2581"/>
        <v>3</v>
      </c>
      <c r="U4878">
        <f t="shared" ca="1" si="2582"/>
        <v>13</v>
      </c>
      <c r="V4878">
        <f t="shared" ca="1" si="2583"/>
        <v>7</v>
      </c>
      <c r="X4878">
        <f t="shared" si="2585"/>
        <v>4878</v>
      </c>
      <c r="Y4878">
        <f t="shared" si="2586"/>
        <v>4452</v>
      </c>
      <c r="Z4878">
        <f t="shared" si="2587"/>
        <v>4453</v>
      </c>
      <c r="AA4878">
        <f t="shared" si="2584"/>
        <v>4951</v>
      </c>
      <c r="AB4878">
        <f t="shared" si="2595"/>
        <v>500</v>
      </c>
      <c r="AM4878" t="str">
        <f t="shared" si="2596"/>
        <v>201905LP</v>
      </c>
      <c r="AN4878">
        <f t="shared" ca="1" si="2591"/>
        <v>9.0000799999999987</v>
      </c>
      <c r="AO4878">
        <f t="shared" ca="1" si="2592"/>
        <v>12</v>
      </c>
      <c r="AP4878">
        <f t="shared" ca="1" si="2597"/>
        <v>3</v>
      </c>
      <c r="AQ4878">
        <f t="shared" ca="1" si="2598"/>
        <v>13</v>
      </c>
      <c r="AR4878">
        <f t="shared" ca="1" si="2599"/>
        <v>7.0000000000000009</v>
      </c>
      <c r="AS4878">
        <f ca="1">P4878/J4878</f>
        <v>0.17582345127336377</v>
      </c>
    </row>
    <row r="4879" spans="1:45" x14ac:dyDescent="0.4">
      <c r="A4879">
        <f t="shared" si="2594"/>
        <v>201905</v>
      </c>
      <c r="B4879" t="s">
        <v>955</v>
      </c>
      <c r="C4879" t="s">
        <v>647</v>
      </c>
      <c r="D4879" t="str">
        <f t="shared" ca="1" si="2590"/>
        <v>I117</v>
      </c>
      <c r="E4879">
        <f t="shared" ca="1" si="2572"/>
        <v>26</v>
      </c>
      <c r="F4879">
        <f t="shared" ca="1" si="2573"/>
        <v>7</v>
      </c>
      <c r="G4879" t="str">
        <f t="shared" ca="1" si="2588"/>
        <v>S10</v>
      </c>
      <c r="H4879" t="str">
        <f t="shared" ca="1" si="2589"/>
        <v>S107</v>
      </c>
      <c r="I4879">
        <f ca="1">VLOOKUP(D4879,PRC!$A$2:$B$21,2,0)*E4879</f>
        <v>65000000</v>
      </c>
      <c r="J4879">
        <f t="shared" ca="1" si="2574"/>
        <v>61749996</v>
      </c>
      <c r="K4879">
        <f ca="1">VLOOKUP(D4879,PRC!$A$1:$C$21,3,0)*E4879</f>
        <v>29900000</v>
      </c>
      <c r="L4879">
        <f t="shared" ca="1" si="2575"/>
        <v>6500000</v>
      </c>
      <c r="M4879">
        <f t="shared" ca="1" si="2576"/>
        <v>1950000</v>
      </c>
      <c r="N4879">
        <f t="shared" ca="1" si="2577"/>
        <v>11050000</v>
      </c>
      <c r="O4879">
        <f t="shared" ca="1" si="2578"/>
        <v>4550000</v>
      </c>
      <c r="P4879">
        <f t="shared" ca="1" si="2593"/>
        <v>7799996</v>
      </c>
      <c r="Q4879">
        <f ca="1">IF(P4879&gt;0,1,0)</f>
        <v>1</v>
      </c>
      <c r="R4879">
        <f t="shared" ca="1" si="2579"/>
        <v>5</v>
      </c>
      <c r="S4879">
        <f t="shared" ca="1" si="2580"/>
        <v>10</v>
      </c>
      <c r="T4879">
        <f t="shared" ca="1" si="2581"/>
        <v>3</v>
      </c>
      <c r="U4879">
        <f t="shared" ca="1" si="2582"/>
        <v>17</v>
      </c>
      <c r="V4879">
        <f t="shared" ca="1" si="2583"/>
        <v>7</v>
      </c>
      <c r="X4879">
        <f t="shared" si="2585"/>
        <v>4879</v>
      </c>
      <c r="Y4879">
        <f t="shared" si="2586"/>
        <v>4452</v>
      </c>
      <c r="Z4879">
        <f t="shared" si="2587"/>
        <v>4453</v>
      </c>
      <c r="AA4879">
        <f t="shared" si="2584"/>
        <v>4951</v>
      </c>
      <c r="AB4879">
        <f t="shared" si="2595"/>
        <v>500</v>
      </c>
      <c r="AM4879" t="str">
        <f t="shared" si="2596"/>
        <v>201905LP</v>
      </c>
      <c r="AN4879">
        <f t="shared" ca="1" si="2591"/>
        <v>5.0000061538461598</v>
      </c>
      <c r="AO4879">
        <f t="shared" ca="1" si="2592"/>
        <v>10</v>
      </c>
      <c r="AP4879">
        <f t="shared" ca="1" si="2597"/>
        <v>3</v>
      </c>
      <c r="AQ4879">
        <f t="shared" ca="1" si="2598"/>
        <v>17</v>
      </c>
      <c r="AR4879">
        <f t="shared" ca="1" si="2599"/>
        <v>7.0000000000000009</v>
      </c>
      <c r="AS4879">
        <f ca="1">P4879/J4879</f>
        <v>0.12631573287875192</v>
      </c>
    </row>
    <row r="4880" spans="1:45" x14ac:dyDescent="0.4">
      <c r="A4880">
        <f t="shared" si="2594"/>
        <v>201905</v>
      </c>
      <c r="B4880" t="s">
        <v>956</v>
      </c>
      <c r="C4880" t="s">
        <v>647</v>
      </c>
      <c r="D4880" t="str">
        <f t="shared" ca="1" si="2590"/>
        <v>I112</v>
      </c>
      <c r="E4880">
        <f t="shared" ca="1" si="2572"/>
        <v>24</v>
      </c>
      <c r="F4880">
        <f t="shared" ca="1" si="2573"/>
        <v>8</v>
      </c>
      <c r="G4880" t="str">
        <f t="shared" ca="1" si="2588"/>
        <v>S10</v>
      </c>
      <c r="H4880" t="str">
        <f t="shared" ca="1" si="2589"/>
        <v>S103</v>
      </c>
      <c r="I4880">
        <f ca="1">VLOOKUP(D4880,PRC!$A$2:$B$21,2,0)*E4880</f>
        <v>1560000</v>
      </c>
      <c r="J4880">
        <f t="shared" ca="1" si="2574"/>
        <v>1450796</v>
      </c>
      <c r="K4880">
        <f ca="1">VLOOKUP(D4880,PRC!$A$1:$C$21,3,0)*E4880</f>
        <v>780000</v>
      </c>
      <c r="L4880">
        <f t="shared" ca="1" si="2575"/>
        <v>172000</v>
      </c>
      <c r="M4880">
        <f t="shared" ca="1" si="2576"/>
        <v>31000</v>
      </c>
      <c r="N4880">
        <f t="shared" ca="1" si="2577"/>
        <v>218000</v>
      </c>
      <c r="O4880">
        <f t="shared" ca="1" si="2578"/>
        <v>156000</v>
      </c>
      <c r="P4880">
        <f t="shared" ca="1" si="2593"/>
        <v>93796</v>
      </c>
      <c r="Q4880">
        <f ca="1">IF(P4880&gt;0,1,0)</f>
        <v>1</v>
      </c>
      <c r="R4880">
        <f t="shared" ca="1" si="2579"/>
        <v>7</v>
      </c>
      <c r="S4880">
        <f t="shared" ca="1" si="2580"/>
        <v>11</v>
      </c>
      <c r="T4880">
        <f t="shared" ca="1" si="2581"/>
        <v>2</v>
      </c>
      <c r="U4880">
        <f t="shared" ca="1" si="2582"/>
        <v>14</v>
      </c>
      <c r="V4880">
        <f t="shared" ca="1" si="2583"/>
        <v>10</v>
      </c>
      <c r="X4880">
        <f t="shared" si="2585"/>
        <v>4880</v>
      </c>
      <c r="Y4880">
        <f t="shared" si="2586"/>
        <v>4452</v>
      </c>
      <c r="Z4880">
        <f t="shared" si="2587"/>
        <v>4453</v>
      </c>
      <c r="AA4880">
        <f t="shared" si="2584"/>
        <v>4951</v>
      </c>
      <c r="AB4880">
        <f t="shared" si="2595"/>
        <v>500</v>
      </c>
      <c r="AM4880" t="str">
        <f t="shared" si="2596"/>
        <v>201905LP</v>
      </c>
      <c r="AN4880">
        <f t="shared" ca="1" si="2591"/>
        <v>7.0002564102564113</v>
      </c>
      <c r="AO4880">
        <f t="shared" ca="1" si="2592"/>
        <v>11.025641025641026</v>
      </c>
      <c r="AP4880">
        <f t="shared" ca="1" si="2597"/>
        <v>1.987179487179487</v>
      </c>
      <c r="AQ4880">
        <f t="shared" ca="1" si="2598"/>
        <v>13.974358974358974</v>
      </c>
      <c r="AR4880">
        <f t="shared" ca="1" si="2599"/>
        <v>10</v>
      </c>
      <c r="AS4880">
        <f ca="1">P4880/J4880</f>
        <v>6.4651405159650288E-2</v>
      </c>
    </row>
    <row r="4881" spans="1:45" x14ac:dyDescent="0.4">
      <c r="A4881">
        <f t="shared" si="2594"/>
        <v>201905</v>
      </c>
      <c r="B4881" t="s">
        <v>957</v>
      </c>
      <c r="C4881" t="s">
        <v>647</v>
      </c>
      <c r="D4881" t="str">
        <f t="shared" ca="1" si="2590"/>
        <v>I105</v>
      </c>
      <c r="E4881">
        <f t="shared" ca="1" si="2572"/>
        <v>28</v>
      </c>
      <c r="F4881">
        <f t="shared" ca="1" si="2573"/>
        <v>5</v>
      </c>
      <c r="G4881" t="str">
        <f t="shared" ca="1" si="2588"/>
        <v>S11</v>
      </c>
      <c r="H4881" t="str">
        <f t="shared" ca="1" si="2589"/>
        <v>S112</v>
      </c>
      <c r="I4881">
        <f ca="1">VLOOKUP(D4881,PRC!$A$2:$B$21,2,0)*E4881</f>
        <v>2800000</v>
      </c>
      <c r="J4881">
        <f t="shared" ca="1" si="2574"/>
        <v>2659996</v>
      </c>
      <c r="K4881">
        <f ca="1">VLOOKUP(D4881,PRC!$A$1:$C$21,3,0)*E4881</f>
        <v>1652000</v>
      </c>
      <c r="L4881">
        <f t="shared" ca="1" si="2575"/>
        <v>420000</v>
      </c>
      <c r="M4881">
        <f t="shared" ca="1" si="2576"/>
        <v>28000</v>
      </c>
      <c r="N4881">
        <f t="shared" ca="1" si="2577"/>
        <v>420000</v>
      </c>
      <c r="O4881">
        <f t="shared" ca="1" si="2578"/>
        <v>168000</v>
      </c>
      <c r="P4881">
        <f t="shared" ca="1" si="2593"/>
        <v>-28004</v>
      </c>
      <c r="Q4881">
        <f ca="1">IF(P4881&gt;0,1,0)</f>
        <v>0</v>
      </c>
      <c r="R4881">
        <f t="shared" ca="1" si="2579"/>
        <v>5</v>
      </c>
      <c r="S4881">
        <f t="shared" ca="1" si="2580"/>
        <v>15</v>
      </c>
      <c r="T4881">
        <f t="shared" ca="1" si="2581"/>
        <v>1</v>
      </c>
      <c r="U4881">
        <f t="shared" ca="1" si="2582"/>
        <v>15</v>
      </c>
      <c r="V4881">
        <f t="shared" ca="1" si="2583"/>
        <v>6</v>
      </c>
      <c r="X4881">
        <f t="shared" si="2585"/>
        <v>4881</v>
      </c>
      <c r="Y4881">
        <f t="shared" si="2586"/>
        <v>4452</v>
      </c>
      <c r="Z4881">
        <f t="shared" si="2587"/>
        <v>4453</v>
      </c>
      <c r="AA4881">
        <f t="shared" si="2584"/>
        <v>4951</v>
      </c>
      <c r="AB4881">
        <f t="shared" si="2595"/>
        <v>500</v>
      </c>
      <c r="AM4881" t="str">
        <f t="shared" si="2596"/>
        <v>201905LP</v>
      </c>
      <c r="AN4881">
        <f t="shared" ca="1" si="2591"/>
        <v>5.000142857142853</v>
      </c>
      <c r="AO4881">
        <f t="shared" ca="1" si="2592"/>
        <v>15</v>
      </c>
      <c r="AP4881">
        <f t="shared" ca="1" si="2597"/>
        <v>1</v>
      </c>
      <c r="AQ4881">
        <f t="shared" ca="1" si="2598"/>
        <v>15</v>
      </c>
      <c r="AR4881">
        <f t="shared" ca="1" si="2599"/>
        <v>6</v>
      </c>
      <c r="AS4881">
        <f ca="1">P4881/J4881</f>
        <v>-1.052783538020358E-2</v>
      </c>
    </row>
    <row r="4882" spans="1:45" x14ac:dyDescent="0.4">
      <c r="A4882">
        <f t="shared" si="2594"/>
        <v>201905</v>
      </c>
      <c r="B4882" t="s">
        <v>958</v>
      </c>
      <c r="C4882" t="s">
        <v>647</v>
      </c>
      <c r="D4882" t="str">
        <f t="shared" ca="1" si="2590"/>
        <v>I113</v>
      </c>
      <c r="E4882">
        <f t="shared" ca="1" si="2572"/>
        <v>30</v>
      </c>
      <c r="F4882">
        <f t="shared" ca="1" si="2573"/>
        <v>10</v>
      </c>
      <c r="G4882" t="str">
        <f t="shared" ca="1" si="2588"/>
        <v>S10</v>
      </c>
      <c r="H4882" t="str">
        <f t="shared" ca="1" si="2589"/>
        <v>S106</v>
      </c>
      <c r="I4882">
        <f ca="1">VLOOKUP(D4882,PRC!$A$2:$B$21,2,0)*E4882</f>
        <v>20100000</v>
      </c>
      <c r="J4882">
        <f t="shared" ca="1" si="2574"/>
        <v>18893996</v>
      </c>
      <c r="K4882">
        <f ca="1">VLOOKUP(D4882,PRC!$A$1:$C$21,3,0)*E4882</f>
        <v>9045000</v>
      </c>
      <c r="L4882">
        <f t="shared" ca="1" si="2575"/>
        <v>3015000</v>
      </c>
      <c r="M4882">
        <f t="shared" ca="1" si="2576"/>
        <v>201000</v>
      </c>
      <c r="N4882">
        <f t="shared" ca="1" si="2577"/>
        <v>2211000</v>
      </c>
      <c r="O4882">
        <f t="shared" ca="1" si="2578"/>
        <v>1809000</v>
      </c>
      <c r="P4882">
        <f t="shared" ca="1" si="2593"/>
        <v>2612996</v>
      </c>
      <c r="Q4882">
        <f ca="1">IF(P4882&gt;0,1,0)</f>
        <v>1</v>
      </c>
      <c r="R4882">
        <f t="shared" ca="1" si="2579"/>
        <v>6</v>
      </c>
      <c r="S4882">
        <f t="shared" ca="1" si="2580"/>
        <v>15</v>
      </c>
      <c r="T4882">
        <f t="shared" ca="1" si="2581"/>
        <v>1</v>
      </c>
      <c r="U4882">
        <f t="shared" ca="1" si="2582"/>
        <v>11</v>
      </c>
      <c r="V4882">
        <f t="shared" ca="1" si="2583"/>
        <v>9</v>
      </c>
      <c r="X4882">
        <f t="shared" si="2585"/>
        <v>4882</v>
      </c>
      <c r="Y4882">
        <f t="shared" si="2586"/>
        <v>4452</v>
      </c>
      <c r="Z4882">
        <f t="shared" si="2587"/>
        <v>4453</v>
      </c>
      <c r="AA4882">
        <f t="shared" si="2584"/>
        <v>4951</v>
      </c>
      <c r="AB4882">
        <f t="shared" si="2595"/>
        <v>500</v>
      </c>
      <c r="AM4882" t="str">
        <f t="shared" si="2596"/>
        <v>201905LP</v>
      </c>
      <c r="AN4882">
        <f t="shared" ca="1" si="2591"/>
        <v>6.0000199004975112</v>
      </c>
      <c r="AO4882">
        <f t="shared" ca="1" si="2592"/>
        <v>15</v>
      </c>
      <c r="AP4882">
        <f t="shared" ca="1" si="2597"/>
        <v>1</v>
      </c>
      <c r="AQ4882">
        <f t="shared" ca="1" si="2598"/>
        <v>11</v>
      </c>
      <c r="AR4882">
        <f t="shared" ca="1" si="2599"/>
        <v>9</v>
      </c>
      <c r="AS4882">
        <f ca="1">P4882/J4882</f>
        <v>0.13829768991165237</v>
      </c>
    </row>
    <row r="4883" spans="1:45" x14ac:dyDescent="0.4">
      <c r="A4883">
        <f t="shared" si="2594"/>
        <v>201905</v>
      </c>
      <c r="B4883" t="s">
        <v>959</v>
      </c>
      <c r="C4883" t="s">
        <v>647</v>
      </c>
      <c r="D4883" t="str">
        <f t="shared" ca="1" si="2590"/>
        <v>I116</v>
      </c>
      <c r="E4883">
        <f t="shared" ca="1" si="2572"/>
        <v>19</v>
      </c>
      <c r="F4883">
        <f t="shared" ca="1" si="2573"/>
        <v>6</v>
      </c>
      <c r="G4883" t="str">
        <f t="shared" ca="1" si="2588"/>
        <v>S11</v>
      </c>
      <c r="H4883" t="str">
        <f t="shared" ca="1" si="2589"/>
        <v>S110</v>
      </c>
      <c r="I4883">
        <f ca="1">VLOOKUP(D4883,PRC!$A$2:$B$21,2,0)*E4883</f>
        <v>27740000</v>
      </c>
      <c r="J4883">
        <f t="shared" ca="1" si="2574"/>
        <v>25243396</v>
      </c>
      <c r="K4883">
        <f ca="1">VLOOKUP(D4883,PRC!$A$1:$C$21,3,0)*E4883</f>
        <v>16644000</v>
      </c>
      <c r="L4883">
        <f t="shared" ca="1" si="2575"/>
        <v>3329000</v>
      </c>
      <c r="M4883">
        <f t="shared" ca="1" si="2576"/>
        <v>555000</v>
      </c>
      <c r="N4883">
        <f t="shared" ca="1" si="2577"/>
        <v>3884000</v>
      </c>
      <c r="O4883">
        <f t="shared" ca="1" si="2578"/>
        <v>1387000</v>
      </c>
      <c r="P4883">
        <f t="shared" ca="1" si="2593"/>
        <v>-555604</v>
      </c>
      <c r="Q4883">
        <f ca="1">IF(P4883&gt;0,1,0)</f>
        <v>0</v>
      </c>
      <c r="R4883">
        <f t="shared" ca="1" si="2579"/>
        <v>9</v>
      </c>
      <c r="S4883">
        <f t="shared" ca="1" si="2580"/>
        <v>12</v>
      </c>
      <c r="T4883">
        <f t="shared" ca="1" si="2581"/>
        <v>2</v>
      </c>
      <c r="U4883">
        <f t="shared" ca="1" si="2582"/>
        <v>14</v>
      </c>
      <c r="V4883">
        <f t="shared" ca="1" si="2583"/>
        <v>5</v>
      </c>
      <c r="X4883">
        <f t="shared" si="2585"/>
        <v>4883</v>
      </c>
      <c r="Y4883">
        <f t="shared" si="2586"/>
        <v>4452</v>
      </c>
      <c r="Z4883">
        <f t="shared" si="2587"/>
        <v>4453</v>
      </c>
      <c r="AA4883">
        <f t="shared" si="2584"/>
        <v>4951</v>
      </c>
      <c r="AB4883">
        <f t="shared" si="2595"/>
        <v>500</v>
      </c>
      <c r="AM4883" t="str">
        <f t="shared" si="2596"/>
        <v>201905LP</v>
      </c>
      <c r="AN4883">
        <f t="shared" ca="1" si="2591"/>
        <v>9.0000144196106682</v>
      </c>
      <c r="AO4883">
        <f t="shared" ca="1" si="2592"/>
        <v>12.000720980533526</v>
      </c>
      <c r="AP4883">
        <f t="shared" ca="1" si="2597"/>
        <v>2.0007209805335253</v>
      </c>
      <c r="AQ4883">
        <f t="shared" ca="1" si="2598"/>
        <v>14.001441961067052</v>
      </c>
      <c r="AR4883">
        <f t="shared" ca="1" si="2599"/>
        <v>5</v>
      </c>
      <c r="AS4883">
        <f ca="1">P4883/J4883</f>
        <v>-2.2009875374929745E-2</v>
      </c>
    </row>
    <row r="4884" spans="1:45" x14ac:dyDescent="0.4">
      <c r="A4884">
        <f t="shared" si="2594"/>
        <v>201905</v>
      </c>
      <c r="B4884" t="s">
        <v>960</v>
      </c>
      <c r="C4884" t="s">
        <v>647</v>
      </c>
      <c r="D4884" t="str">
        <f t="shared" ca="1" si="2590"/>
        <v>I118</v>
      </c>
      <c r="E4884">
        <f t="shared" ca="1" si="2572"/>
        <v>24</v>
      </c>
      <c r="F4884">
        <f t="shared" ca="1" si="2573"/>
        <v>10</v>
      </c>
      <c r="G4884" t="str">
        <f t="shared" ca="1" si="2588"/>
        <v>S10</v>
      </c>
      <c r="H4884" t="str">
        <f t="shared" ca="1" si="2589"/>
        <v>S105</v>
      </c>
      <c r="I4884">
        <f ca="1">VLOOKUP(D4884,PRC!$A$2:$B$21,2,0)*E4884</f>
        <v>12720000</v>
      </c>
      <c r="J4884">
        <f t="shared" ca="1" si="2574"/>
        <v>11575196</v>
      </c>
      <c r="K4884">
        <f ca="1">VLOOKUP(D4884,PRC!$A$1:$C$21,3,0)*E4884</f>
        <v>5342400</v>
      </c>
      <c r="L4884">
        <f t="shared" ca="1" si="2575"/>
        <v>1908000</v>
      </c>
      <c r="M4884">
        <f t="shared" ca="1" si="2576"/>
        <v>254000</v>
      </c>
      <c r="N4884">
        <f t="shared" ca="1" si="2577"/>
        <v>2417000</v>
      </c>
      <c r="O4884">
        <f t="shared" ca="1" si="2578"/>
        <v>763000</v>
      </c>
      <c r="P4884">
        <f t="shared" ca="1" si="2593"/>
        <v>890796</v>
      </c>
      <c r="Q4884">
        <f ca="1">IF(P4884&gt;0,1,0)</f>
        <v>1</v>
      </c>
      <c r="R4884">
        <f t="shared" ca="1" si="2579"/>
        <v>9</v>
      </c>
      <c r="S4884">
        <f t="shared" ca="1" si="2580"/>
        <v>15</v>
      </c>
      <c r="T4884">
        <f t="shared" ca="1" si="2581"/>
        <v>2</v>
      </c>
      <c r="U4884">
        <f t="shared" ca="1" si="2582"/>
        <v>19</v>
      </c>
      <c r="V4884">
        <f t="shared" ca="1" si="2583"/>
        <v>6</v>
      </c>
      <c r="X4884">
        <f t="shared" si="2585"/>
        <v>4884</v>
      </c>
      <c r="Y4884">
        <f t="shared" si="2586"/>
        <v>4452</v>
      </c>
      <c r="Z4884">
        <f t="shared" si="2587"/>
        <v>4453</v>
      </c>
      <c r="AA4884">
        <f t="shared" si="2584"/>
        <v>4951</v>
      </c>
      <c r="AB4884">
        <f t="shared" si="2595"/>
        <v>500</v>
      </c>
      <c r="AM4884" t="str">
        <f t="shared" si="2596"/>
        <v>201905LP</v>
      </c>
      <c r="AN4884">
        <f t="shared" ca="1" si="2591"/>
        <v>9.0000314465408788</v>
      </c>
      <c r="AO4884">
        <f t="shared" ca="1" si="2592"/>
        <v>15</v>
      </c>
      <c r="AP4884">
        <f t="shared" ca="1" si="2597"/>
        <v>1.9968553459119496</v>
      </c>
      <c r="AQ4884">
        <f t="shared" ca="1" si="2598"/>
        <v>19.001572327044023</v>
      </c>
      <c r="AR4884">
        <f t="shared" ca="1" si="2599"/>
        <v>5.9984276729559749</v>
      </c>
      <c r="AS4884">
        <f ca="1">P4884/J4884</f>
        <v>7.6957314588884718E-2</v>
      </c>
    </row>
    <row r="4885" spans="1:45" x14ac:dyDescent="0.4">
      <c r="A4885">
        <f t="shared" si="2594"/>
        <v>201905</v>
      </c>
      <c r="B4885" t="s">
        <v>961</v>
      </c>
      <c r="C4885" t="s">
        <v>647</v>
      </c>
      <c r="D4885" t="str">
        <f t="shared" ca="1" si="2590"/>
        <v>I117</v>
      </c>
      <c r="E4885">
        <f t="shared" ca="1" si="2572"/>
        <v>15</v>
      </c>
      <c r="F4885">
        <f t="shared" ca="1" si="2573"/>
        <v>10</v>
      </c>
      <c r="G4885" t="str">
        <f t="shared" ca="1" si="2588"/>
        <v>S11</v>
      </c>
      <c r="H4885" t="str">
        <f t="shared" ca="1" si="2589"/>
        <v>S117</v>
      </c>
      <c r="I4885">
        <f ca="1">VLOOKUP(D4885,PRC!$A$2:$B$21,2,0)*E4885</f>
        <v>37500000</v>
      </c>
      <c r="J4885">
        <f t="shared" ca="1" si="2574"/>
        <v>34499996</v>
      </c>
      <c r="K4885">
        <f ca="1">VLOOKUP(D4885,PRC!$A$1:$C$21,3,0)*E4885</f>
        <v>17250000</v>
      </c>
      <c r="L4885">
        <f t="shared" ca="1" si="2575"/>
        <v>4125000</v>
      </c>
      <c r="M4885">
        <f t="shared" ca="1" si="2576"/>
        <v>750000</v>
      </c>
      <c r="N4885">
        <f t="shared" ca="1" si="2577"/>
        <v>7500000</v>
      </c>
      <c r="O4885">
        <f t="shared" ca="1" si="2578"/>
        <v>2625000</v>
      </c>
      <c r="P4885">
        <f t="shared" ca="1" si="2593"/>
        <v>2249996</v>
      </c>
      <c r="Q4885">
        <f ca="1">IF(P4885&gt;0,1,0)</f>
        <v>1</v>
      </c>
      <c r="R4885">
        <f t="shared" ca="1" si="2579"/>
        <v>8</v>
      </c>
      <c r="S4885">
        <f t="shared" ca="1" si="2580"/>
        <v>11</v>
      </c>
      <c r="T4885">
        <f t="shared" ca="1" si="2581"/>
        <v>2</v>
      </c>
      <c r="U4885">
        <f t="shared" ca="1" si="2582"/>
        <v>20</v>
      </c>
      <c r="V4885">
        <f t="shared" ca="1" si="2583"/>
        <v>7</v>
      </c>
      <c r="X4885">
        <f t="shared" si="2585"/>
        <v>4885</v>
      </c>
      <c r="Y4885">
        <f t="shared" si="2586"/>
        <v>4452</v>
      </c>
      <c r="Z4885">
        <f t="shared" si="2587"/>
        <v>4453</v>
      </c>
      <c r="AA4885">
        <f t="shared" si="2584"/>
        <v>4951</v>
      </c>
      <c r="AB4885">
        <f t="shared" si="2595"/>
        <v>500</v>
      </c>
      <c r="AM4885" t="str">
        <f t="shared" si="2596"/>
        <v>201905LP</v>
      </c>
      <c r="AN4885">
        <f t="shared" ca="1" si="2591"/>
        <v>8.0000106666666682</v>
      </c>
      <c r="AO4885">
        <f t="shared" ca="1" si="2592"/>
        <v>11</v>
      </c>
      <c r="AP4885">
        <f t="shared" ca="1" si="2597"/>
        <v>2</v>
      </c>
      <c r="AQ4885">
        <f t="shared" ca="1" si="2598"/>
        <v>20</v>
      </c>
      <c r="AR4885">
        <f t="shared" ca="1" si="2599"/>
        <v>7.0000000000000009</v>
      </c>
      <c r="AS4885">
        <f ca="1">P4885/J4885</f>
        <v>6.5217282923742945E-2</v>
      </c>
    </row>
    <row r="4886" spans="1:45" x14ac:dyDescent="0.4">
      <c r="A4886">
        <f t="shared" si="2594"/>
        <v>201905</v>
      </c>
      <c r="B4886" t="s">
        <v>962</v>
      </c>
      <c r="C4886" t="s">
        <v>647</v>
      </c>
      <c r="D4886" t="str">
        <f t="shared" ca="1" si="2590"/>
        <v>I113</v>
      </c>
      <c r="E4886">
        <f t="shared" ca="1" si="2572"/>
        <v>27</v>
      </c>
      <c r="F4886">
        <f t="shared" ca="1" si="2573"/>
        <v>6</v>
      </c>
      <c r="G4886" t="str">
        <f t="shared" ca="1" si="2588"/>
        <v>S10</v>
      </c>
      <c r="H4886" t="str">
        <f t="shared" ca="1" si="2589"/>
        <v>S108</v>
      </c>
      <c r="I4886">
        <f ca="1">VLOOKUP(D4886,PRC!$A$2:$B$21,2,0)*E4886</f>
        <v>18090000</v>
      </c>
      <c r="J4886">
        <f t="shared" ca="1" si="2574"/>
        <v>16642796</v>
      </c>
      <c r="K4886">
        <f ca="1">VLOOKUP(D4886,PRC!$A$1:$C$21,3,0)*E4886</f>
        <v>8140500</v>
      </c>
      <c r="L4886">
        <f t="shared" ca="1" si="2575"/>
        <v>2714000</v>
      </c>
      <c r="M4886">
        <f t="shared" ca="1" si="2576"/>
        <v>543000</v>
      </c>
      <c r="N4886">
        <f t="shared" ca="1" si="2577"/>
        <v>2714000</v>
      </c>
      <c r="O4886">
        <f t="shared" ca="1" si="2578"/>
        <v>1447000</v>
      </c>
      <c r="P4886">
        <f t="shared" ca="1" si="2593"/>
        <v>1084296</v>
      </c>
      <c r="Q4886">
        <f ca="1">IF(P4886&gt;0,1,0)</f>
        <v>1</v>
      </c>
      <c r="R4886">
        <f t="shared" ca="1" si="2579"/>
        <v>8</v>
      </c>
      <c r="S4886">
        <f t="shared" ca="1" si="2580"/>
        <v>15</v>
      </c>
      <c r="T4886">
        <f t="shared" ca="1" si="2581"/>
        <v>3</v>
      </c>
      <c r="U4886">
        <f t="shared" ca="1" si="2582"/>
        <v>15</v>
      </c>
      <c r="V4886">
        <f t="shared" ca="1" si="2583"/>
        <v>8</v>
      </c>
      <c r="X4886">
        <f t="shared" si="2585"/>
        <v>4886</v>
      </c>
      <c r="Y4886">
        <f t="shared" si="2586"/>
        <v>4452</v>
      </c>
      <c r="Z4886">
        <f t="shared" si="2587"/>
        <v>4453</v>
      </c>
      <c r="AA4886">
        <f t="shared" si="2584"/>
        <v>4951</v>
      </c>
      <c r="AB4886">
        <f t="shared" si="2595"/>
        <v>500</v>
      </c>
      <c r="AM4886" t="str">
        <f t="shared" si="2596"/>
        <v>201905LP</v>
      </c>
      <c r="AN4886">
        <f t="shared" ca="1" si="2591"/>
        <v>8.0000221116639061</v>
      </c>
      <c r="AO4886">
        <f t="shared" ca="1" si="2592"/>
        <v>15.002763957987838</v>
      </c>
      <c r="AP4886">
        <f t="shared" ca="1" si="2597"/>
        <v>3.001658374792703</v>
      </c>
      <c r="AQ4886">
        <f t="shared" ca="1" si="2598"/>
        <v>15.002763957987838</v>
      </c>
      <c r="AR4886">
        <f t="shared" ca="1" si="2599"/>
        <v>7.9988944168048652</v>
      </c>
      <c r="AS4886">
        <f ca="1">P4886/J4886</f>
        <v>6.515107197132021E-2</v>
      </c>
    </row>
    <row r="4887" spans="1:45" x14ac:dyDescent="0.4">
      <c r="A4887">
        <f t="shared" si="2594"/>
        <v>201905</v>
      </c>
      <c r="B4887" t="s">
        <v>963</v>
      </c>
      <c r="C4887" t="s">
        <v>647</v>
      </c>
      <c r="D4887" t="str">
        <f t="shared" ca="1" si="2590"/>
        <v>I106</v>
      </c>
      <c r="E4887">
        <f t="shared" ca="1" si="2572"/>
        <v>10</v>
      </c>
      <c r="F4887">
        <f t="shared" ca="1" si="2573"/>
        <v>5</v>
      </c>
      <c r="G4887" t="str">
        <f t="shared" ca="1" si="2588"/>
        <v>S11</v>
      </c>
      <c r="H4887" t="str">
        <f t="shared" ca="1" si="2589"/>
        <v>S119</v>
      </c>
      <c r="I4887">
        <f ca="1">VLOOKUP(D4887,PRC!$A$2:$B$21,2,0)*E4887</f>
        <v>200000</v>
      </c>
      <c r="J4887">
        <f t="shared" ca="1" si="2574"/>
        <v>183996</v>
      </c>
      <c r="K4887">
        <f ca="1">VLOOKUP(D4887,PRC!$A$1:$C$21,3,0)*E4887</f>
        <v>106000</v>
      </c>
      <c r="L4887">
        <f t="shared" ca="1" si="2575"/>
        <v>26000</v>
      </c>
      <c r="M4887">
        <f t="shared" ca="1" si="2576"/>
        <v>6000</v>
      </c>
      <c r="N4887">
        <f t="shared" ca="1" si="2577"/>
        <v>40000</v>
      </c>
      <c r="O4887">
        <f t="shared" ca="1" si="2578"/>
        <v>16000</v>
      </c>
      <c r="P4887">
        <f t="shared" ca="1" si="2593"/>
        <v>-10004</v>
      </c>
      <c r="Q4887">
        <f ca="1">IF(P4887&gt;0,1,0)</f>
        <v>0</v>
      </c>
      <c r="R4887">
        <f t="shared" ca="1" si="2579"/>
        <v>8</v>
      </c>
      <c r="S4887">
        <f t="shared" ca="1" si="2580"/>
        <v>13</v>
      </c>
      <c r="T4887">
        <f t="shared" ca="1" si="2581"/>
        <v>3</v>
      </c>
      <c r="U4887">
        <f t="shared" ca="1" si="2582"/>
        <v>20</v>
      </c>
      <c r="V4887">
        <f t="shared" ca="1" si="2583"/>
        <v>8</v>
      </c>
      <c r="X4887">
        <f t="shared" si="2585"/>
        <v>4887</v>
      </c>
      <c r="Y4887">
        <f t="shared" si="2586"/>
        <v>4452</v>
      </c>
      <c r="Z4887">
        <f t="shared" si="2587"/>
        <v>4453</v>
      </c>
      <c r="AA4887">
        <f t="shared" si="2584"/>
        <v>4951</v>
      </c>
      <c r="AB4887">
        <f t="shared" si="2595"/>
        <v>500</v>
      </c>
      <c r="AM4887" t="str">
        <f t="shared" si="2596"/>
        <v>201905LP</v>
      </c>
      <c r="AN4887">
        <f t="shared" ca="1" si="2591"/>
        <v>8.0019999999999989</v>
      </c>
      <c r="AO4887">
        <f t="shared" ca="1" si="2592"/>
        <v>13</v>
      </c>
      <c r="AP4887">
        <f t="shared" ca="1" si="2597"/>
        <v>3</v>
      </c>
      <c r="AQ4887">
        <f t="shared" ca="1" si="2598"/>
        <v>20</v>
      </c>
      <c r="AR4887">
        <f t="shared" ca="1" si="2599"/>
        <v>8</v>
      </c>
      <c r="AS4887">
        <f ca="1">P4887/J4887</f>
        <v>-5.4370747190156304E-2</v>
      </c>
    </row>
    <row r="4888" spans="1:45" x14ac:dyDescent="0.4">
      <c r="A4888">
        <f t="shared" si="2594"/>
        <v>201905</v>
      </c>
      <c r="B4888" t="s">
        <v>964</v>
      </c>
      <c r="C4888" t="s">
        <v>647</v>
      </c>
      <c r="D4888" t="str">
        <f t="shared" ca="1" si="2590"/>
        <v>I106</v>
      </c>
      <c r="E4888">
        <f t="shared" ca="1" si="2572"/>
        <v>20</v>
      </c>
      <c r="F4888">
        <f t="shared" ca="1" si="2573"/>
        <v>6</v>
      </c>
      <c r="G4888" t="str">
        <f t="shared" ca="1" si="2588"/>
        <v>S10</v>
      </c>
      <c r="H4888" t="str">
        <f t="shared" ca="1" si="2589"/>
        <v>S104</v>
      </c>
      <c r="I4888">
        <f ca="1">VLOOKUP(D4888,PRC!$A$2:$B$21,2,0)*E4888</f>
        <v>400000</v>
      </c>
      <c r="J4888">
        <f t="shared" ca="1" si="2574"/>
        <v>367996</v>
      </c>
      <c r="K4888">
        <f ca="1">VLOOKUP(D4888,PRC!$A$1:$C$21,3,0)*E4888</f>
        <v>212000</v>
      </c>
      <c r="L4888">
        <f t="shared" ca="1" si="2575"/>
        <v>56000</v>
      </c>
      <c r="M4888">
        <f t="shared" ca="1" si="2576"/>
        <v>4000</v>
      </c>
      <c r="N4888">
        <f t="shared" ca="1" si="2577"/>
        <v>52000</v>
      </c>
      <c r="O4888">
        <f t="shared" ca="1" si="2578"/>
        <v>40000</v>
      </c>
      <c r="P4888">
        <f t="shared" ca="1" si="2593"/>
        <v>3996</v>
      </c>
      <c r="Q4888">
        <f ca="1">IF(P4888&gt;0,1,0)</f>
        <v>1</v>
      </c>
      <c r="R4888">
        <f t="shared" ca="1" si="2579"/>
        <v>8</v>
      </c>
      <c r="S4888">
        <f t="shared" ca="1" si="2580"/>
        <v>14</v>
      </c>
      <c r="T4888">
        <f t="shared" ca="1" si="2581"/>
        <v>1</v>
      </c>
      <c r="U4888">
        <f t="shared" ca="1" si="2582"/>
        <v>13</v>
      </c>
      <c r="V4888">
        <f t="shared" ca="1" si="2583"/>
        <v>10</v>
      </c>
      <c r="X4888">
        <f t="shared" si="2585"/>
        <v>4888</v>
      </c>
      <c r="Y4888">
        <f t="shared" si="2586"/>
        <v>4452</v>
      </c>
      <c r="Z4888">
        <f t="shared" si="2587"/>
        <v>4453</v>
      </c>
      <c r="AA4888">
        <f t="shared" si="2584"/>
        <v>4951</v>
      </c>
      <c r="AB4888">
        <f t="shared" si="2595"/>
        <v>500</v>
      </c>
      <c r="AM4888" t="str">
        <f t="shared" si="2596"/>
        <v>201905LP</v>
      </c>
      <c r="AN4888">
        <f t="shared" ca="1" si="2591"/>
        <v>8.001000000000003</v>
      </c>
      <c r="AO4888">
        <f t="shared" ca="1" si="2592"/>
        <v>14.000000000000002</v>
      </c>
      <c r="AP4888">
        <f t="shared" ca="1" si="2597"/>
        <v>1</v>
      </c>
      <c r="AQ4888">
        <f t="shared" ca="1" si="2598"/>
        <v>13</v>
      </c>
      <c r="AR4888">
        <f t="shared" ca="1" si="2599"/>
        <v>10</v>
      </c>
      <c r="AS4888">
        <f ca="1">P4888/J4888</f>
        <v>1.0858813682757422E-2</v>
      </c>
    </row>
    <row r="4889" spans="1:45" x14ac:dyDescent="0.4">
      <c r="A4889">
        <f t="shared" si="2594"/>
        <v>201905</v>
      </c>
      <c r="B4889" t="s">
        <v>965</v>
      </c>
      <c r="C4889" t="s">
        <v>647</v>
      </c>
      <c r="D4889" t="str">
        <f t="shared" ca="1" si="2590"/>
        <v>I107</v>
      </c>
      <c r="E4889">
        <f t="shared" ca="1" si="2572"/>
        <v>29</v>
      </c>
      <c r="F4889">
        <f t="shared" ca="1" si="2573"/>
        <v>9</v>
      </c>
      <c r="G4889" t="str">
        <f t="shared" ca="1" si="2588"/>
        <v>S11</v>
      </c>
      <c r="H4889" t="str">
        <f t="shared" ca="1" si="2589"/>
        <v>S112</v>
      </c>
      <c r="I4889">
        <f ca="1">VLOOKUP(D4889,PRC!$A$2:$B$21,2,0)*E4889</f>
        <v>4350000</v>
      </c>
      <c r="J4889">
        <f t="shared" ca="1" si="2574"/>
        <v>4001996</v>
      </c>
      <c r="K4889">
        <f ca="1">VLOOKUP(D4889,PRC!$A$1:$C$21,3,0)*E4889</f>
        <v>2479500</v>
      </c>
      <c r="L4889">
        <f t="shared" ca="1" si="2575"/>
        <v>435000</v>
      </c>
      <c r="M4889">
        <f t="shared" ca="1" si="2576"/>
        <v>131000</v>
      </c>
      <c r="N4889">
        <f t="shared" ca="1" si="2577"/>
        <v>435000</v>
      </c>
      <c r="O4889">
        <f t="shared" ca="1" si="2578"/>
        <v>392000</v>
      </c>
      <c r="P4889">
        <f t="shared" ca="1" si="2593"/>
        <v>129496</v>
      </c>
      <c r="Q4889">
        <f ca="1">IF(P4889&gt;0,1,0)</f>
        <v>1</v>
      </c>
      <c r="R4889">
        <f t="shared" ca="1" si="2579"/>
        <v>8</v>
      </c>
      <c r="S4889">
        <f t="shared" ca="1" si="2580"/>
        <v>10</v>
      </c>
      <c r="T4889">
        <f t="shared" ca="1" si="2581"/>
        <v>3</v>
      </c>
      <c r="U4889">
        <f t="shared" ca="1" si="2582"/>
        <v>10</v>
      </c>
      <c r="V4889">
        <f t="shared" ca="1" si="2583"/>
        <v>9</v>
      </c>
      <c r="X4889">
        <f t="shared" si="2585"/>
        <v>4889</v>
      </c>
      <c r="Y4889">
        <f t="shared" si="2586"/>
        <v>4452</v>
      </c>
      <c r="Z4889">
        <f t="shared" si="2587"/>
        <v>4453</v>
      </c>
      <c r="AA4889">
        <f t="shared" si="2584"/>
        <v>4951</v>
      </c>
      <c r="AB4889">
        <f t="shared" si="2595"/>
        <v>500</v>
      </c>
      <c r="AM4889" t="str">
        <f t="shared" si="2596"/>
        <v>201905LP</v>
      </c>
      <c r="AN4889">
        <f t="shared" ca="1" si="2591"/>
        <v>8.0000919540229916</v>
      </c>
      <c r="AO4889">
        <f t="shared" ca="1" si="2592"/>
        <v>10</v>
      </c>
      <c r="AP4889">
        <f t="shared" ca="1" si="2597"/>
        <v>3.0114942528735633</v>
      </c>
      <c r="AQ4889">
        <f t="shared" ca="1" si="2598"/>
        <v>10</v>
      </c>
      <c r="AR4889">
        <f t="shared" ca="1" si="2599"/>
        <v>9.0114942528735629</v>
      </c>
      <c r="AS4889">
        <f ca="1">P4889/J4889</f>
        <v>3.235785343113786E-2</v>
      </c>
    </row>
    <row r="4890" spans="1:45" x14ac:dyDescent="0.4">
      <c r="A4890">
        <f t="shared" si="2594"/>
        <v>201905</v>
      </c>
      <c r="B4890" t="s">
        <v>966</v>
      </c>
      <c r="C4890" t="s">
        <v>647</v>
      </c>
      <c r="D4890" t="str">
        <f t="shared" ca="1" si="2590"/>
        <v>I119</v>
      </c>
      <c r="E4890">
        <f t="shared" ca="1" si="2572"/>
        <v>14</v>
      </c>
      <c r="F4890">
        <f t="shared" ca="1" si="2573"/>
        <v>10</v>
      </c>
      <c r="G4890" t="str">
        <f t="shared" ca="1" si="2588"/>
        <v>S10</v>
      </c>
      <c r="H4890" t="str">
        <f t="shared" ca="1" si="2589"/>
        <v>S106</v>
      </c>
      <c r="I4890">
        <f ca="1">VLOOKUP(D4890,PRC!$A$2:$B$21,2,0)*E4890</f>
        <v>1330000</v>
      </c>
      <c r="J4890">
        <f t="shared" ca="1" si="2574"/>
        <v>1236896</v>
      </c>
      <c r="K4890">
        <f ca="1">VLOOKUP(D4890,PRC!$A$1:$C$21,3,0)*E4890</f>
        <v>638400</v>
      </c>
      <c r="L4890">
        <f t="shared" ca="1" si="2575"/>
        <v>200000</v>
      </c>
      <c r="M4890">
        <f t="shared" ca="1" si="2576"/>
        <v>40000</v>
      </c>
      <c r="N4890">
        <f t="shared" ca="1" si="2577"/>
        <v>239000</v>
      </c>
      <c r="O4890">
        <f t="shared" ca="1" si="2578"/>
        <v>93000</v>
      </c>
      <c r="P4890">
        <f t="shared" ca="1" si="2593"/>
        <v>26496</v>
      </c>
      <c r="Q4890">
        <f ca="1">IF(P4890&gt;0,1,0)</f>
        <v>1</v>
      </c>
      <c r="R4890">
        <f t="shared" ca="1" si="2579"/>
        <v>7</v>
      </c>
      <c r="S4890">
        <f t="shared" ca="1" si="2580"/>
        <v>15</v>
      </c>
      <c r="T4890">
        <f t="shared" ca="1" si="2581"/>
        <v>3</v>
      </c>
      <c r="U4890">
        <f t="shared" ca="1" si="2582"/>
        <v>18</v>
      </c>
      <c r="V4890">
        <f t="shared" ca="1" si="2583"/>
        <v>7</v>
      </c>
      <c r="X4890">
        <f t="shared" si="2585"/>
        <v>4890</v>
      </c>
      <c r="Y4890">
        <f t="shared" si="2586"/>
        <v>4452</v>
      </c>
      <c r="Z4890">
        <f t="shared" si="2587"/>
        <v>4453</v>
      </c>
      <c r="AA4890">
        <f t="shared" si="2584"/>
        <v>4951</v>
      </c>
      <c r="AB4890">
        <f t="shared" si="2595"/>
        <v>500</v>
      </c>
      <c r="AM4890" t="str">
        <f t="shared" si="2596"/>
        <v>201905LP</v>
      </c>
      <c r="AN4890">
        <f t="shared" ca="1" si="2591"/>
        <v>7.0003007518796956</v>
      </c>
      <c r="AO4890">
        <f t="shared" ca="1" si="2592"/>
        <v>15.037593984962406</v>
      </c>
      <c r="AP4890">
        <f t="shared" ca="1" si="2597"/>
        <v>3.007518796992481</v>
      </c>
      <c r="AQ4890">
        <f t="shared" ca="1" si="2598"/>
        <v>17.969924812030076</v>
      </c>
      <c r="AR4890">
        <f t="shared" ca="1" si="2599"/>
        <v>6.9924812030075181</v>
      </c>
      <c r="AS4890">
        <f ca="1">P4890/J4890</f>
        <v>2.1421364447778958E-2</v>
      </c>
    </row>
    <row r="4891" spans="1:45" x14ac:dyDescent="0.4">
      <c r="A4891">
        <f t="shared" si="2594"/>
        <v>201905</v>
      </c>
      <c r="B4891" t="s">
        <v>967</v>
      </c>
      <c r="C4891" t="s">
        <v>647</v>
      </c>
      <c r="D4891" t="str">
        <f t="shared" ca="1" si="2590"/>
        <v>I104</v>
      </c>
      <c r="E4891">
        <f t="shared" ca="1" si="2572"/>
        <v>18</v>
      </c>
      <c r="F4891">
        <f t="shared" ca="1" si="2573"/>
        <v>6</v>
      </c>
      <c r="G4891" t="str">
        <f t="shared" ca="1" si="2588"/>
        <v>S11</v>
      </c>
      <c r="H4891" t="str">
        <f t="shared" ca="1" si="2589"/>
        <v>S110</v>
      </c>
      <c r="I4891">
        <f ca="1">VLOOKUP(D4891,PRC!$A$2:$B$21,2,0)*E4891</f>
        <v>1260000</v>
      </c>
      <c r="J4891">
        <f t="shared" ca="1" si="2574"/>
        <v>1133996</v>
      </c>
      <c r="K4891">
        <f ca="1">VLOOKUP(D4891,PRC!$A$1:$C$21,3,0)*E4891</f>
        <v>529200</v>
      </c>
      <c r="L4891">
        <f t="shared" ca="1" si="2575"/>
        <v>176000</v>
      </c>
      <c r="M4891">
        <f t="shared" ca="1" si="2576"/>
        <v>25000</v>
      </c>
      <c r="N4891">
        <f t="shared" ca="1" si="2577"/>
        <v>252000</v>
      </c>
      <c r="O4891">
        <f t="shared" ca="1" si="2578"/>
        <v>76000</v>
      </c>
      <c r="P4891">
        <f t="shared" ca="1" si="2593"/>
        <v>75796</v>
      </c>
      <c r="Q4891">
        <f ca="1">IF(P4891&gt;0,1,0)</f>
        <v>1</v>
      </c>
      <c r="R4891">
        <f t="shared" ca="1" si="2579"/>
        <v>10</v>
      </c>
      <c r="S4891">
        <f t="shared" ca="1" si="2580"/>
        <v>14</v>
      </c>
      <c r="T4891">
        <f t="shared" ca="1" si="2581"/>
        <v>2</v>
      </c>
      <c r="U4891">
        <f t="shared" ca="1" si="2582"/>
        <v>20</v>
      </c>
      <c r="V4891">
        <f t="shared" ca="1" si="2583"/>
        <v>6</v>
      </c>
      <c r="X4891">
        <f t="shared" si="2585"/>
        <v>4891</v>
      </c>
      <c r="Y4891">
        <f t="shared" si="2586"/>
        <v>4452</v>
      </c>
      <c r="Z4891">
        <f t="shared" si="2587"/>
        <v>4453</v>
      </c>
      <c r="AA4891">
        <f t="shared" si="2584"/>
        <v>4951</v>
      </c>
      <c r="AB4891">
        <f t="shared" si="2595"/>
        <v>500</v>
      </c>
      <c r="AM4891" t="str">
        <f t="shared" si="2596"/>
        <v>201905LP</v>
      </c>
      <c r="AN4891">
        <f t="shared" ca="1" si="2591"/>
        <v>10.000317460317465</v>
      </c>
      <c r="AO4891">
        <f t="shared" ca="1" si="2592"/>
        <v>13.968253968253968</v>
      </c>
      <c r="AP4891">
        <f t="shared" ca="1" si="2597"/>
        <v>1.984126984126984</v>
      </c>
      <c r="AQ4891">
        <f t="shared" ca="1" si="2598"/>
        <v>20</v>
      </c>
      <c r="AR4891">
        <f t="shared" ca="1" si="2599"/>
        <v>6.0317460317460316</v>
      </c>
      <c r="AS4891">
        <f ca="1">P4891/J4891</f>
        <v>6.6839741939125008E-2</v>
      </c>
    </row>
    <row r="4892" spans="1:45" x14ac:dyDescent="0.4">
      <c r="A4892">
        <f t="shared" si="2594"/>
        <v>201905</v>
      </c>
      <c r="B4892" t="s">
        <v>968</v>
      </c>
      <c r="C4892" t="s">
        <v>647</v>
      </c>
      <c r="D4892" t="str">
        <f t="shared" ca="1" si="2590"/>
        <v>I113</v>
      </c>
      <c r="E4892">
        <f t="shared" ca="1" si="2572"/>
        <v>30</v>
      </c>
      <c r="F4892">
        <f t="shared" ca="1" si="2573"/>
        <v>6</v>
      </c>
      <c r="G4892" t="str">
        <f t="shared" ca="1" si="2588"/>
        <v>S11</v>
      </c>
      <c r="H4892" t="str">
        <f t="shared" ca="1" si="2589"/>
        <v>S118</v>
      </c>
      <c r="I4892">
        <f ca="1">VLOOKUP(D4892,PRC!$A$2:$B$21,2,0)*E4892</f>
        <v>20100000</v>
      </c>
      <c r="J4892">
        <f t="shared" ca="1" si="2574"/>
        <v>19094996</v>
      </c>
      <c r="K4892">
        <f ca="1">VLOOKUP(D4892,PRC!$A$1:$C$21,3,0)*E4892</f>
        <v>9045000</v>
      </c>
      <c r="L4892">
        <f t="shared" ca="1" si="2575"/>
        <v>2613000</v>
      </c>
      <c r="M4892">
        <f t="shared" ca="1" si="2576"/>
        <v>402000</v>
      </c>
      <c r="N4892">
        <f t="shared" ca="1" si="2577"/>
        <v>2613000</v>
      </c>
      <c r="O4892">
        <f t="shared" ca="1" si="2578"/>
        <v>1005000</v>
      </c>
      <c r="P4892">
        <f t="shared" ca="1" si="2593"/>
        <v>3416996</v>
      </c>
      <c r="Q4892">
        <f ca="1">IF(P4892&gt;0,1,0)</f>
        <v>1</v>
      </c>
      <c r="R4892">
        <f t="shared" ca="1" si="2579"/>
        <v>5</v>
      </c>
      <c r="S4892">
        <f t="shared" ca="1" si="2580"/>
        <v>13</v>
      </c>
      <c r="T4892">
        <f t="shared" ca="1" si="2581"/>
        <v>2</v>
      </c>
      <c r="U4892">
        <f t="shared" ca="1" si="2582"/>
        <v>13</v>
      </c>
      <c r="V4892">
        <f t="shared" ca="1" si="2583"/>
        <v>5</v>
      </c>
      <c r="X4892">
        <f t="shared" si="2585"/>
        <v>4892</v>
      </c>
      <c r="Y4892">
        <f t="shared" si="2586"/>
        <v>4452</v>
      </c>
      <c r="Z4892">
        <f t="shared" si="2587"/>
        <v>4453</v>
      </c>
      <c r="AA4892">
        <f t="shared" si="2584"/>
        <v>4951</v>
      </c>
      <c r="AB4892">
        <f t="shared" si="2595"/>
        <v>500</v>
      </c>
      <c r="AM4892" t="str">
        <f t="shared" si="2596"/>
        <v>201905LP</v>
      </c>
      <c r="AN4892">
        <f t="shared" ca="1" si="2591"/>
        <v>5.0000199004975094</v>
      </c>
      <c r="AO4892">
        <f t="shared" ca="1" si="2592"/>
        <v>13</v>
      </c>
      <c r="AP4892">
        <f t="shared" ca="1" si="2597"/>
        <v>2</v>
      </c>
      <c r="AQ4892">
        <f t="shared" ca="1" si="2598"/>
        <v>13</v>
      </c>
      <c r="AR4892">
        <f t="shared" ca="1" si="2599"/>
        <v>5</v>
      </c>
      <c r="AS4892">
        <f ca="1">P4892/J4892</f>
        <v>0.17894719642779711</v>
      </c>
    </row>
    <row r="4893" spans="1:45" x14ac:dyDescent="0.4">
      <c r="A4893">
        <f t="shared" si="2594"/>
        <v>201905</v>
      </c>
      <c r="B4893" t="s">
        <v>969</v>
      </c>
      <c r="C4893" t="s">
        <v>647</v>
      </c>
      <c r="D4893" t="str">
        <f t="shared" ca="1" si="2590"/>
        <v>I112</v>
      </c>
      <c r="E4893">
        <f t="shared" ca="1" si="2572"/>
        <v>12</v>
      </c>
      <c r="F4893">
        <f t="shared" ca="1" si="2573"/>
        <v>5</v>
      </c>
      <c r="G4893" t="str">
        <f t="shared" ca="1" si="2588"/>
        <v>S11</v>
      </c>
      <c r="H4893" t="str">
        <f t="shared" ca="1" si="2589"/>
        <v>S113</v>
      </c>
      <c r="I4893">
        <f ca="1">VLOOKUP(D4893,PRC!$A$2:$B$21,2,0)*E4893</f>
        <v>780000</v>
      </c>
      <c r="J4893">
        <f t="shared" ca="1" si="2574"/>
        <v>709796</v>
      </c>
      <c r="K4893">
        <f ca="1">VLOOKUP(D4893,PRC!$A$1:$C$21,3,0)*E4893</f>
        <v>390000</v>
      </c>
      <c r="L4893">
        <f t="shared" ca="1" si="2575"/>
        <v>94000</v>
      </c>
      <c r="M4893">
        <f t="shared" ca="1" si="2576"/>
        <v>16000</v>
      </c>
      <c r="N4893">
        <f t="shared" ca="1" si="2577"/>
        <v>125000</v>
      </c>
      <c r="O4893">
        <f t="shared" ca="1" si="2578"/>
        <v>78000</v>
      </c>
      <c r="P4893">
        <f t="shared" ca="1" si="2593"/>
        <v>6796</v>
      </c>
      <c r="Q4893">
        <f ca="1">IF(P4893&gt;0,1,0)</f>
        <v>1</v>
      </c>
      <c r="R4893">
        <f t="shared" ca="1" si="2579"/>
        <v>9</v>
      </c>
      <c r="S4893">
        <f t="shared" ca="1" si="2580"/>
        <v>12</v>
      </c>
      <c r="T4893">
        <f t="shared" ca="1" si="2581"/>
        <v>2</v>
      </c>
      <c r="U4893">
        <f t="shared" ca="1" si="2582"/>
        <v>16</v>
      </c>
      <c r="V4893">
        <f t="shared" ca="1" si="2583"/>
        <v>10</v>
      </c>
      <c r="X4893">
        <f t="shared" si="2585"/>
        <v>4893</v>
      </c>
      <c r="Y4893">
        <f t="shared" si="2586"/>
        <v>4452</v>
      </c>
      <c r="Z4893">
        <f t="shared" si="2587"/>
        <v>4453</v>
      </c>
      <c r="AA4893">
        <f t="shared" si="2584"/>
        <v>4951</v>
      </c>
      <c r="AB4893">
        <f t="shared" si="2595"/>
        <v>500</v>
      </c>
      <c r="AM4893" t="str">
        <f t="shared" si="2596"/>
        <v>201905LP</v>
      </c>
      <c r="AN4893">
        <f t="shared" ca="1" si="2591"/>
        <v>9.0005128205128173</v>
      </c>
      <c r="AO4893">
        <f t="shared" ca="1" si="2592"/>
        <v>12.051282051282051</v>
      </c>
      <c r="AP4893">
        <f t="shared" ca="1" si="2597"/>
        <v>2.0512820512820511</v>
      </c>
      <c r="AQ4893">
        <f t="shared" ca="1" si="2598"/>
        <v>16.025641025641026</v>
      </c>
      <c r="AR4893">
        <f t="shared" ca="1" si="2599"/>
        <v>10</v>
      </c>
      <c r="AS4893">
        <f ca="1">P4893/J4893</f>
        <v>9.5745819925725142E-3</v>
      </c>
    </row>
    <row r="4894" spans="1:45" x14ac:dyDescent="0.4">
      <c r="A4894">
        <f t="shared" si="2594"/>
        <v>201905</v>
      </c>
      <c r="B4894" t="s">
        <v>970</v>
      </c>
      <c r="C4894" t="s">
        <v>647</v>
      </c>
      <c r="D4894" t="str">
        <f t="shared" ca="1" si="2590"/>
        <v>I110</v>
      </c>
      <c r="E4894">
        <f t="shared" ca="1" si="2572"/>
        <v>10</v>
      </c>
      <c r="F4894">
        <f t="shared" ca="1" si="2573"/>
        <v>10</v>
      </c>
      <c r="G4894" t="str">
        <f t="shared" ca="1" si="2588"/>
        <v>S10</v>
      </c>
      <c r="H4894" t="str">
        <f t="shared" ca="1" si="2589"/>
        <v>S104</v>
      </c>
      <c r="I4894">
        <f ca="1">VLOOKUP(D4894,PRC!$A$2:$B$21,2,0)*E4894</f>
        <v>3000000</v>
      </c>
      <c r="J4894">
        <f t="shared" ca="1" si="2574"/>
        <v>2849996</v>
      </c>
      <c r="K4894">
        <f ca="1">VLOOKUP(D4894,PRC!$A$1:$C$21,3,0)*E4894</f>
        <v>1380000</v>
      </c>
      <c r="L4894">
        <f t="shared" ca="1" si="2575"/>
        <v>360000</v>
      </c>
      <c r="M4894">
        <f t="shared" ca="1" si="2576"/>
        <v>30000</v>
      </c>
      <c r="N4894">
        <f t="shared" ca="1" si="2577"/>
        <v>360000</v>
      </c>
      <c r="O4894">
        <f t="shared" ca="1" si="2578"/>
        <v>300000</v>
      </c>
      <c r="P4894">
        <f t="shared" ca="1" si="2593"/>
        <v>419996</v>
      </c>
      <c r="Q4894">
        <f ca="1">IF(P4894&gt;0,1,0)</f>
        <v>1</v>
      </c>
      <c r="R4894">
        <f t="shared" ca="1" si="2579"/>
        <v>5</v>
      </c>
      <c r="S4894">
        <f t="shared" ca="1" si="2580"/>
        <v>12</v>
      </c>
      <c r="T4894">
        <f t="shared" ca="1" si="2581"/>
        <v>1</v>
      </c>
      <c r="U4894">
        <f t="shared" ca="1" si="2582"/>
        <v>12</v>
      </c>
      <c r="V4894">
        <f t="shared" ca="1" si="2583"/>
        <v>10</v>
      </c>
      <c r="X4894">
        <f t="shared" si="2585"/>
        <v>4894</v>
      </c>
      <c r="Y4894">
        <f t="shared" si="2586"/>
        <v>4452</v>
      </c>
      <c r="Z4894">
        <f t="shared" si="2587"/>
        <v>4453</v>
      </c>
      <c r="AA4894">
        <f t="shared" si="2584"/>
        <v>4951</v>
      </c>
      <c r="AB4894">
        <f t="shared" si="2595"/>
        <v>500</v>
      </c>
      <c r="AM4894" t="str">
        <f t="shared" si="2596"/>
        <v>201905LP</v>
      </c>
      <c r="AN4894">
        <f t="shared" ca="1" si="2591"/>
        <v>5.0001333333333342</v>
      </c>
      <c r="AO4894">
        <f t="shared" ca="1" si="2592"/>
        <v>12</v>
      </c>
      <c r="AP4894">
        <f t="shared" ca="1" si="2597"/>
        <v>1</v>
      </c>
      <c r="AQ4894">
        <f t="shared" ca="1" si="2598"/>
        <v>12</v>
      </c>
      <c r="AR4894">
        <f t="shared" ca="1" si="2599"/>
        <v>10</v>
      </c>
      <c r="AS4894">
        <f ca="1">P4894/J4894</f>
        <v>0.14736722437505176</v>
      </c>
    </row>
    <row r="4895" spans="1:45" x14ac:dyDescent="0.4">
      <c r="A4895">
        <f t="shared" si="2594"/>
        <v>201905</v>
      </c>
      <c r="B4895" t="s">
        <v>971</v>
      </c>
      <c r="C4895" t="s">
        <v>647</v>
      </c>
      <c r="D4895" t="str">
        <f t="shared" ca="1" si="2590"/>
        <v>I102</v>
      </c>
      <c r="E4895">
        <f t="shared" ca="1" si="2572"/>
        <v>20</v>
      </c>
      <c r="F4895">
        <f t="shared" ca="1" si="2573"/>
        <v>7</v>
      </c>
      <c r="G4895" t="str">
        <f t="shared" ca="1" si="2588"/>
        <v>S11</v>
      </c>
      <c r="H4895" t="str">
        <f t="shared" ca="1" si="2589"/>
        <v>S116</v>
      </c>
      <c r="I4895">
        <f ca="1">VLOOKUP(D4895,PRC!$A$2:$B$21,2,0)*E4895</f>
        <v>800000</v>
      </c>
      <c r="J4895">
        <f t="shared" ca="1" si="2574"/>
        <v>735996</v>
      </c>
      <c r="K4895">
        <f ca="1">VLOOKUP(D4895,PRC!$A$1:$C$21,3,0)*E4895</f>
        <v>376000</v>
      </c>
      <c r="L4895">
        <f t="shared" ca="1" si="2575"/>
        <v>104000</v>
      </c>
      <c r="M4895">
        <f t="shared" ca="1" si="2576"/>
        <v>24000</v>
      </c>
      <c r="N4895">
        <f t="shared" ca="1" si="2577"/>
        <v>112000</v>
      </c>
      <c r="O4895">
        <f t="shared" ca="1" si="2578"/>
        <v>56000</v>
      </c>
      <c r="P4895">
        <f t="shared" ca="1" si="2593"/>
        <v>63996</v>
      </c>
      <c r="Q4895">
        <f ca="1">IF(P4895&gt;0,1,0)</f>
        <v>1</v>
      </c>
      <c r="R4895">
        <f t="shared" ca="1" si="2579"/>
        <v>8</v>
      </c>
      <c r="S4895">
        <f t="shared" ca="1" si="2580"/>
        <v>13</v>
      </c>
      <c r="T4895">
        <f t="shared" ca="1" si="2581"/>
        <v>3</v>
      </c>
      <c r="U4895">
        <f t="shared" ca="1" si="2582"/>
        <v>14</v>
      </c>
      <c r="V4895">
        <f t="shared" ca="1" si="2583"/>
        <v>7</v>
      </c>
      <c r="X4895">
        <f t="shared" si="2585"/>
        <v>4895</v>
      </c>
      <c r="Y4895">
        <f t="shared" si="2586"/>
        <v>4452</v>
      </c>
      <c r="Z4895">
        <f t="shared" si="2587"/>
        <v>4453</v>
      </c>
      <c r="AA4895">
        <f t="shared" si="2584"/>
        <v>4951</v>
      </c>
      <c r="AB4895">
        <f t="shared" si="2595"/>
        <v>500</v>
      </c>
      <c r="AM4895" t="str">
        <f t="shared" si="2596"/>
        <v>201905LP</v>
      </c>
      <c r="AN4895">
        <f t="shared" ca="1" si="2591"/>
        <v>8.0004999999999988</v>
      </c>
      <c r="AO4895">
        <f t="shared" ca="1" si="2592"/>
        <v>13</v>
      </c>
      <c r="AP4895">
        <f t="shared" ca="1" si="2597"/>
        <v>3</v>
      </c>
      <c r="AQ4895">
        <f t="shared" ca="1" si="2598"/>
        <v>14.000000000000002</v>
      </c>
      <c r="AR4895">
        <f t="shared" ca="1" si="2599"/>
        <v>7.0000000000000009</v>
      </c>
      <c r="AS4895">
        <f ca="1">P4895/J4895</f>
        <v>8.6951559519345217E-2</v>
      </c>
    </row>
    <row r="4896" spans="1:45" x14ac:dyDescent="0.4">
      <c r="A4896">
        <f t="shared" si="2594"/>
        <v>201905</v>
      </c>
      <c r="B4896" t="s">
        <v>972</v>
      </c>
      <c r="C4896" t="s">
        <v>647</v>
      </c>
      <c r="D4896" t="str">
        <f t="shared" ca="1" si="2590"/>
        <v>I104</v>
      </c>
      <c r="E4896">
        <f t="shared" ca="1" si="2572"/>
        <v>30</v>
      </c>
      <c r="F4896">
        <f t="shared" ca="1" si="2573"/>
        <v>9</v>
      </c>
      <c r="G4896" t="str">
        <f t="shared" ca="1" si="2588"/>
        <v>S10</v>
      </c>
      <c r="H4896" t="str">
        <f t="shared" ca="1" si="2589"/>
        <v>S101</v>
      </c>
      <c r="I4896">
        <f ca="1">VLOOKUP(D4896,PRC!$A$2:$B$21,2,0)*E4896</f>
        <v>2100000</v>
      </c>
      <c r="J4896">
        <f t="shared" ca="1" si="2574"/>
        <v>1952995.9999999998</v>
      </c>
      <c r="K4896">
        <f ca="1">VLOOKUP(D4896,PRC!$A$1:$C$21,3,0)*E4896</f>
        <v>882000</v>
      </c>
      <c r="L4896">
        <f t="shared" ca="1" si="2575"/>
        <v>315000</v>
      </c>
      <c r="M4896">
        <f t="shared" ca="1" si="2576"/>
        <v>21000</v>
      </c>
      <c r="N4896">
        <f t="shared" ca="1" si="2577"/>
        <v>399000</v>
      </c>
      <c r="O4896">
        <f t="shared" ca="1" si="2578"/>
        <v>147000</v>
      </c>
      <c r="P4896">
        <f t="shared" ca="1" si="2593"/>
        <v>188995.99999999977</v>
      </c>
      <c r="Q4896">
        <f ca="1">IF(P4896&gt;0,1,0)</f>
        <v>1</v>
      </c>
      <c r="R4896">
        <f t="shared" ca="1" si="2579"/>
        <v>7</v>
      </c>
      <c r="S4896">
        <f t="shared" ca="1" si="2580"/>
        <v>15</v>
      </c>
      <c r="T4896">
        <f t="shared" ca="1" si="2581"/>
        <v>1</v>
      </c>
      <c r="U4896">
        <f t="shared" ca="1" si="2582"/>
        <v>19</v>
      </c>
      <c r="V4896">
        <f t="shared" ca="1" si="2583"/>
        <v>7</v>
      </c>
      <c r="X4896">
        <f t="shared" si="2585"/>
        <v>4896</v>
      </c>
      <c r="Y4896">
        <f t="shared" si="2586"/>
        <v>4452</v>
      </c>
      <c r="Z4896">
        <f t="shared" si="2587"/>
        <v>4453</v>
      </c>
      <c r="AA4896">
        <f t="shared" si="2584"/>
        <v>4951</v>
      </c>
      <c r="AB4896">
        <f t="shared" si="2595"/>
        <v>500</v>
      </c>
      <c r="AM4896" t="str">
        <f t="shared" si="2596"/>
        <v>201905LP</v>
      </c>
      <c r="AN4896">
        <f t="shared" ca="1" si="2591"/>
        <v>7.0001904761904825</v>
      </c>
      <c r="AO4896">
        <f t="shared" ca="1" si="2592"/>
        <v>15</v>
      </c>
      <c r="AP4896">
        <f t="shared" ca="1" si="2597"/>
        <v>1</v>
      </c>
      <c r="AQ4896">
        <f t="shared" ca="1" si="2598"/>
        <v>19</v>
      </c>
      <c r="AR4896">
        <f t="shared" ca="1" si="2599"/>
        <v>7.0000000000000009</v>
      </c>
      <c r="AS4896">
        <f ca="1">P4896/J4896</f>
        <v>9.6772343619751289E-2</v>
      </c>
    </row>
    <row r="4897" spans="1:45" x14ac:dyDescent="0.4">
      <c r="A4897">
        <f t="shared" si="2594"/>
        <v>201905</v>
      </c>
      <c r="B4897" t="s">
        <v>973</v>
      </c>
      <c r="C4897" t="s">
        <v>647</v>
      </c>
      <c r="D4897" t="str">
        <f t="shared" ca="1" si="2590"/>
        <v>I103</v>
      </c>
      <c r="E4897">
        <f t="shared" ca="1" si="2572"/>
        <v>29</v>
      </c>
      <c r="F4897">
        <f t="shared" ca="1" si="2573"/>
        <v>10</v>
      </c>
      <c r="G4897" t="str">
        <f t="shared" ca="1" si="2588"/>
        <v>S11</v>
      </c>
      <c r="H4897" t="str">
        <f t="shared" ca="1" si="2589"/>
        <v>S114</v>
      </c>
      <c r="I4897">
        <f ca="1">VLOOKUP(D4897,PRC!$A$2:$B$21,2,0)*E4897</f>
        <v>1450000</v>
      </c>
      <c r="J4897">
        <f t="shared" ca="1" si="2574"/>
        <v>1319496</v>
      </c>
      <c r="K4897">
        <f ca="1">VLOOKUP(D4897,PRC!$A$1:$C$21,3,0)*E4897</f>
        <v>826500</v>
      </c>
      <c r="L4897">
        <f t="shared" ca="1" si="2575"/>
        <v>160000</v>
      </c>
      <c r="M4897">
        <f t="shared" ca="1" si="2576"/>
        <v>15000</v>
      </c>
      <c r="N4897">
        <f t="shared" ca="1" si="2577"/>
        <v>189000</v>
      </c>
      <c r="O4897">
        <f t="shared" ca="1" si="2578"/>
        <v>87000</v>
      </c>
      <c r="P4897">
        <f t="shared" ca="1" si="2593"/>
        <v>41996</v>
      </c>
      <c r="Q4897">
        <f ca="1">IF(P4897&gt;0,1,0)</f>
        <v>1</v>
      </c>
      <c r="R4897">
        <f t="shared" ca="1" si="2579"/>
        <v>9</v>
      </c>
      <c r="S4897">
        <f t="shared" ca="1" si="2580"/>
        <v>11</v>
      </c>
      <c r="T4897">
        <f t="shared" ca="1" si="2581"/>
        <v>1</v>
      </c>
      <c r="U4897">
        <f t="shared" ca="1" si="2582"/>
        <v>13</v>
      </c>
      <c r="V4897">
        <f t="shared" ca="1" si="2583"/>
        <v>6</v>
      </c>
      <c r="X4897">
        <f t="shared" si="2585"/>
        <v>4897</v>
      </c>
      <c r="Y4897">
        <f t="shared" si="2586"/>
        <v>4452</v>
      </c>
      <c r="Z4897">
        <f t="shared" si="2587"/>
        <v>4453</v>
      </c>
      <c r="AA4897">
        <f t="shared" si="2584"/>
        <v>4951</v>
      </c>
      <c r="AB4897">
        <f t="shared" si="2595"/>
        <v>500</v>
      </c>
      <c r="AM4897" t="str">
        <f t="shared" si="2596"/>
        <v>201905LP</v>
      </c>
      <c r="AN4897">
        <f t="shared" ca="1" si="2591"/>
        <v>9.0002758620689622</v>
      </c>
      <c r="AO4897">
        <f t="shared" ca="1" si="2592"/>
        <v>11.03448275862069</v>
      </c>
      <c r="AP4897">
        <f t="shared" ca="1" si="2597"/>
        <v>1.0344827586206897</v>
      </c>
      <c r="AQ4897">
        <f t="shared" ca="1" si="2598"/>
        <v>13.034482758620689</v>
      </c>
      <c r="AR4897">
        <f t="shared" ca="1" si="2599"/>
        <v>6</v>
      </c>
      <c r="AS4897">
        <f ca="1">P4897/J4897</f>
        <v>3.1827303758404722E-2</v>
      </c>
    </row>
    <row r="4898" spans="1:45" x14ac:dyDescent="0.4">
      <c r="A4898">
        <f t="shared" si="2594"/>
        <v>201905</v>
      </c>
      <c r="B4898" t="s">
        <v>974</v>
      </c>
      <c r="C4898" t="s">
        <v>647</v>
      </c>
      <c r="D4898" t="str">
        <f t="shared" ca="1" si="2590"/>
        <v>I120</v>
      </c>
      <c r="E4898">
        <f t="shared" ca="1" si="2572"/>
        <v>29</v>
      </c>
      <c r="F4898">
        <f t="shared" ca="1" si="2573"/>
        <v>6</v>
      </c>
      <c r="G4898" t="str">
        <f t="shared" ca="1" si="2588"/>
        <v>S10</v>
      </c>
      <c r="H4898" t="str">
        <f t="shared" ca="1" si="2589"/>
        <v>S107</v>
      </c>
      <c r="I4898">
        <f ca="1">VLOOKUP(D4898,PRC!$A$2:$B$21,2,0)*E4898</f>
        <v>124700000</v>
      </c>
      <c r="J4898">
        <f t="shared" ca="1" si="2574"/>
        <v>113476996</v>
      </c>
      <c r="K4898">
        <f ca="1">VLOOKUP(D4898,PRC!$A$1:$C$21,3,0)*E4898</f>
        <v>56115000</v>
      </c>
      <c r="L4898">
        <f t="shared" ca="1" si="2575"/>
        <v>18705000</v>
      </c>
      <c r="M4898">
        <f t="shared" ca="1" si="2576"/>
        <v>1247000</v>
      </c>
      <c r="N4898">
        <f t="shared" ca="1" si="2577"/>
        <v>16211000</v>
      </c>
      <c r="O4898">
        <f t="shared" ca="1" si="2578"/>
        <v>12470000</v>
      </c>
      <c r="P4898">
        <f t="shared" ca="1" si="2593"/>
        <v>8728996</v>
      </c>
      <c r="Q4898">
        <f ca="1">IF(P4898&gt;0,1,0)</f>
        <v>1</v>
      </c>
      <c r="R4898">
        <f t="shared" ca="1" si="2579"/>
        <v>9</v>
      </c>
      <c r="S4898">
        <f t="shared" ca="1" si="2580"/>
        <v>15</v>
      </c>
      <c r="T4898">
        <f t="shared" ca="1" si="2581"/>
        <v>1</v>
      </c>
      <c r="U4898">
        <f t="shared" ca="1" si="2582"/>
        <v>13</v>
      </c>
      <c r="V4898">
        <f t="shared" ca="1" si="2583"/>
        <v>10</v>
      </c>
      <c r="X4898">
        <f t="shared" si="2585"/>
        <v>4898</v>
      </c>
      <c r="Y4898">
        <f t="shared" si="2586"/>
        <v>4452</v>
      </c>
      <c r="Z4898">
        <f t="shared" si="2587"/>
        <v>4453</v>
      </c>
      <c r="AA4898">
        <f t="shared" si="2584"/>
        <v>4951</v>
      </c>
      <c r="AB4898">
        <f t="shared" si="2595"/>
        <v>500</v>
      </c>
      <c r="AM4898" t="str">
        <f t="shared" si="2596"/>
        <v>201905LP</v>
      </c>
      <c r="AN4898">
        <f t="shared" ca="1" si="2591"/>
        <v>9.0000032076984819</v>
      </c>
      <c r="AO4898">
        <f t="shared" ca="1" si="2592"/>
        <v>15</v>
      </c>
      <c r="AP4898">
        <f t="shared" ca="1" si="2597"/>
        <v>1</v>
      </c>
      <c r="AQ4898">
        <f t="shared" ca="1" si="2598"/>
        <v>13</v>
      </c>
      <c r="AR4898">
        <f t="shared" ca="1" si="2599"/>
        <v>10</v>
      </c>
      <c r="AS4898">
        <f ca="1">P4898/J4898</f>
        <v>7.6923044385136877E-2</v>
      </c>
    </row>
    <row r="4899" spans="1:45" x14ac:dyDescent="0.4">
      <c r="A4899">
        <f t="shared" si="2594"/>
        <v>201905</v>
      </c>
      <c r="B4899" t="s">
        <v>975</v>
      </c>
      <c r="C4899" t="s">
        <v>647</v>
      </c>
      <c r="D4899" t="str">
        <f t="shared" ca="1" si="2590"/>
        <v>I114</v>
      </c>
      <c r="E4899">
        <f t="shared" ref="E4899:E4962" ca="1" si="2600">RANDBETWEEN(INDIRECT("AD"&amp;Y4899),INDIRECT("AD"&amp;Z4899))</f>
        <v>29</v>
      </c>
      <c r="F4899">
        <f t="shared" ref="F4899:F4962" ca="1" si="2601">RANDBETWEEN(INDIRECT("AF"&amp;Y4899),INDIRECT("AF"&amp;Z4899))</f>
        <v>9</v>
      </c>
      <c r="G4899" t="str">
        <f t="shared" ca="1" si="2588"/>
        <v>S10</v>
      </c>
      <c r="H4899" t="str">
        <f t="shared" ca="1" si="2589"/>
        <v>S108</v>
      </c>
      <c r="I4899">
        <f ca="1">VLOOKUP(D4899,PRC!$A$2:$B$21,2,0)*E4899</f>
        <v>6960000</v>
      </c>
      <c r="J4899">
        <f t="shared" ref="J4899:J4962" ca="1" si="2602">I4899*(1-R4899/100)-4</f>
        <v>6263996</v>
      </c>
      <c r="K4899">
        <f ca="1">VLOOKUP(D4899,PRC!$A$1:$C$21,3,0)*E4899</f>
        <v>4036800</v>
      </c>
      <c r="L4899">
        <f t="shared" ref="L4899:L4962" ca="1" si="2603">ROUND($I4899*S4899,-5)/100</f>
        <v>974000</v>
      </c>
      <c r="M4899">
        <f t="shared" ref="M4899:M4962" ca="1" si="2604">ROUND($I4899*T4899,-5)/100</f>
        <v>209000</v>
      </c>
      <c r="N4899">
        <f t="shared" ref="N4899:N4962" ca="1" si="2605">ROUND($I4899*U4899,-5)/100</f>
        <v>835000</v>
      </c>
      <c r="O4899">
        <f t="shared" ref="O4899:O4962" ca="1" si="2606">ROUND($I4899*V4899,-5)/100</f>
        <v>487000</v>
      </c>
      <c r="P4899">
        <f t="shared" ca="1" si="2593"/>
        <v>-277804</v>
      </c>
      <c r="Q4899">
        <f ca="1">IF(P4899&gt;0,1,0)</f>
        <v>0</v>
      </c>
      <c r="R4899">
        <f t="shared" ref="R4899:R4962" ca="1" si="2607">RANDBETWEEN(INDIRECT("AF"&amp;$Y4899),INDIRECT("AF"&amp;$Z4899))</f>
        <v>10</v>
      </c>
      <c r="S4899">
        <f t="shared" ref="S4899:S4962" ca="1" si="2608">RANDBETWEEN(INDIRECT("AG"&amp;$Y4899),INDIRECT("AG"&amp;$Z4899))</f>
        <v>14</v>
      </c>
      <c r="T4899">
        <f t="shared" ref="T4899:T4962" ca="1" si="2609">RANDBETWEEN(INDIRECT("AH"&amp;$Y4899),INDIRECT("AH"&amp;$Z4899))</f>
        <v>3</v>
      </c>
      <c r="U4899">
        <f t="shared" ref="U4899:U4962" ca="1" si="2610">RANDBETWEEN(INDIRECT("Ai"&amp;$Y4899),INDIRECT("Ai"&amp;$Z4899))</f>
        <v>12</v>
      </c>
      <c r="V4899">
        <f t="shared" ref="V4899:V4962" ca="1" si="2611">RANDBETWEEN(INDIRECT("Aj"&amp;$Y4899),INDIRECT("Aj"&amp;$Z4899))</f>
        <v>7</v>
      </c>
      <c r="X4899">
        <f t="shared" si="2585"/>
        <v>4899</v>
      </c>
      <c r="Y4899">
        <f t="shared" si="2586"/>
        <v>4452</v>
      </c>
      <c r="Z4899">
        <f t="shared" si="2587"/>
        <v>4453</v>
      </c>
      <c r="AA4899">
        <f t="shared" ref="AA4899:AA4962" si="2612">Y4899+AB4899-1</f>
        <v>4951</v>
      </c>
      <c r="AB4899">
        <f t="shared" si="2595"/>
        <v>500</v>
      </c>
      <c r="AM4899" t="str">
        <f t="shared" si="2596"/>
        <v>201905LP</v>
      </c>
      <c r="AN4899">
        <f t="shared" ca="1" si="2591"/>
        <v>10.000057471264368</v>
      </c>
      <c r="AO4899">
        <f t="shared" ca="1" si="2592"/>
        <v>13.994252873563218</v>
      </c>
      <c r="AP4899">
        <f t="shared" ca="1" si="2597"/>
        <v>3.0028735632183907</v>
      </c>
      <c r="AQ4899">
        <f t="shared" ca="1" si="2598"/>
        <v>11.99712643678161</v>
      </c>
      <c r="AR4899">
        <f t="shared" ca="1" si="2599"/>
        <v>6.9971264367816088</v>
      </c>
      <c r="AS4899">
        <f ca="1">P4899/J4899</f>
        <v>-4.4349325893566979E-2</v>
      </c>
    </row>
    <row r="4900" spans="1:45" x14ac:dyDescent="0.4">
      <c r="A4900">
        <f t="shared" si="2594"/>
        <v>201905</v>
      </c>
      <c r="B4900" t="s">
        <v>976</v>
      </c>
      <c r="C4900" t="s">
        <v>647</v>
      </c>
      <c r="D4900" t="str">
        <f t="shared" ca="1" si="2590"/>
        <v>I103</v>
      </c>
      <c r="E4900">
        <f t="shared" ca="1" si="2600"/>
        <v>18</v>
      </c>
      <c r="F4900">
        <f t="shared" ca="1" si="2601"/>
        <v>8</v>
      </c>
      <c r="G4900" t="str">
        <f t="shared" ca="1" si="2588"/>
        <v>S10</v>
      </c>
      <c r="H4900" t="str">
        <f t="shared" ca="1" si="2589"/>
        <v>S108</v>
      </c>
      <c r="I4900">
        <f ca="1">VLOOKUP(D4900,PRC!$A$2:$B$21,2,0)*E4900</f>
        <v>900000</v>
      </c>
      <c r="J4900">
        <f t="shared" ca="1" si="2602"/>
        <v>836996</v>
      </c>
      <c r="K4900">
        <f ca="1">VLOOKUP(D4900,PRC!$A$1:$C$21,3,0)*E4900</f>
        <v>513000</v>
      </c>
      <c r="L4900">
        <f t="shared" ca="1" si="2603"/>
        <v>126000</v>
      </c>
      <c r="M4900">
        <f t="shared" ca="1" si="2604"/>
        <v>9000</v>
      </c>
      <c r="N4900">
        <f t="shared" ca="1" si="2605"/>
        <v>108000</v>
      </c>
      <c r="O4900">
        <f t="shared" ca="1" si="2606"/>
        <v>45000</v>
      </c>
      <c r="P4900">
        <f t="shared" ca="1" si="2593"/>
        <v>35996</v>
      </c>
      <c r="Q4900">
        <f ca="1">IF(P4900&gt;0,1,0)</f>
        <v>1</v>
      </c>
      <c r="R4900">
        <f t="shared" ca="1" si="2607"/>
        <v>7</v>
      </c>
      <c r="S4900">
        <f t="shared" ca="1" si="2608"/>
        <v>14</v>
      </c>
      <c r="T4900">
        <f t="shared" ca="1" si="2609"/>
        <v>1</v>
      </c>
      <c r="U4900">
        <f t="shared" ca="1" si="2610"/>
        <v>12</v>
      </c>
      <c r="V4900">
        <f t="shared" ca="1" si="2611"/>
        <v>5</v>
      </c>
      <c r="X4900">
        <f t="shared" ref="X4900:X4963" si="2613">X4899+1</f>
        <v>4900</v>
      </c>
      <c r="Y4900">
        <f t="shared" ref="Y4900:Y4963" si="2614">IF(C4900=C4899,Y4899,X4900)</f>
        <v>4452</v>
      </c>
      <c r="Z4900">
        <f t="shared" ref="Z4900:Z4963" si="2615">Y4900+1</f>
        <v>4453</v>
      </c>
      <c r="AA4900">
        <f t="shared" si="2612"/>
        <v>4951</v>
      </c>
      <c r="AB4900">
        <f t="shared" si="2595"/>
        <v>500</v>
      </c>
      <c r="AM4900" t="str">
        <f t="shared" si="2596"/>
        <v>201905LP</v>
      </c>
      <c r="AN4900">
        <f t="shared" ca="1" si="2591"/>
        <v>7.000444444444442</v>
      </c>
      <c r="AO4900">
        <f t="shared" ca="1" si="2592"/>
        <v>14.000000000000002</v>
      </c>
      <c r="AP4900">
        <f t="shared" ca="1" si="2597"/>
        <v>1</v>
      </c>
      <c r="AQ4900">
        <f t="shared" ca="1" si="2598"/>
        <v>12</v>
      </c>
      <c r="AR4900">
        <f t="shared" ca="1" si="2599"/>
        <v>5</v>
      </c>
      <c r="AS4900">
        <f ca="1">P4900/J4900</f>
        <v>4.3006179240999955E-2</v>
      </c>
    </row>
    <row r="4901" spans="1:45" x14ac:dyDescent="0.4">
      <c r="A4901">
        <f t="shared" si="2594"/>
        <v>201905</v>
      </c>
      <c r="B4901" t="s">
        <v>977</v>
      </c>
      <c r="C4901" t="s">
        <v>647</v>
      </c>
      <c r="D4901" t="str">
        <f t="shared" ca="1" si="2590"/>
        <v>I119</v>
      </c>
      <c r="E4901">
        <f t="shared" ca="1" si="2600"/>
        <v>10</v>
      </c>
      <c r="F4901">
        <f t="shared" ca="1" si="2601"/>
        <v>5</v>
      </c>
      <c r="G4901" t="str">
        <f t="shared" ref="G4901:G4951" ca="1" si="2616">LEFT(H4901,3)</f>
        <v>S10</v>
      </c>
      <c r="H4901" t="str">
        <f t="shared" ref="H4901:H4951" ca="1" si="2617">"S"&amp;RANDBETWEEN(101,120)</f>
        <v>S104</v>
      </c>
      <c r="I4901">
        <f ca="1">VLOOKUP(D4901,PRC!$A$2:$B$21,2,0)*E4901</f>
        <v>950000</v>
      </c>
      <c r="J4901">
        <f t="shared" ca="1" si="2602"/>
        <v>883495.99999999988</v>
      </c>
      <c r="K4901">
        <f ca="1">VLOOKUP(D4901,PRC!$A$1:$C$21,3,0)*E4901</f>
        <v>456000</v>
      </c>
      <c r="L4901">
        <f t="shared" ca="1" si="2603"/>
        <v>114000</v>
      </c>
      <c r="M4901">
        <f t="shared" ca="1" si="2604"/>
        <v>10000</v>
      </c>
      <c r="N4901">
        <f t="shared" ca="1" si="2605"/>
        <v>95000</v>
      </c>
      <c r="O4901">
        <f t="shared" ca="1" si="2606"/>
        <v>67000</v>
      </c>
      <c r="P4901">
        <f t="shared" ca="1" si="2593"/>
        <v>141495.99999999988</v>
      </c>
      <c r="Q4901">
        <f ca="1">IF(P4901&gt;0,1,0)</f>
        <v>1</v>
      </c>
      <c r="R4901">
        <f t="shared" ca="1" si="2607"/>
        <v>7</v>
      </c>
      <c r="S4901">
        <f t="shared" ca="1" si="2608"/>
        <v>12</v>
      </c>
      <c r="T4901">
        <f t="shared" ca="1" si="2609"/>
        <v>1</v>
      </c>
      <c r="U4901">
        <f t="shared" ca="1" si="2610"/>
        <v>10</v>
      </c>
      <c r="V4901">
        <f t="shared" ca="1" si="2611"/>
        <v>7</v>
      </c>
      <c r="X4901">
        <f t="shared" si="2613"/>
        <v>4901</v>
      </c>
      <c r="Y4901">
        <f t="shared" si="2614"/>
        <v>4452</v>
      </c>
      <c r="Z4901">
        <f t="shared" si="2615"/>
        <v>4453</v>
      </c>
      <c r="AA4901">
        <f t="shared" si="2612"/>
        <v>4951</v>
      </c>
      <c r="AB4901">
        <f t="shared" si="2595"/>
        <v>500</v>
      </c>
      <c r="AM4901" t="str">
        <f t="shared" si="2596"/>
        <v>201905LP</v>
      </c>
      <c r="AN4901">
        <f t="shared" ca="1" si="2591"/>
        <v>7.0004210526315891</v>
      </c>
      <c r="AO4901">
        <f t="shared" ca="1" si="2592"/>
        <v>12</v>
      </c>
      <c r="AP4901">
        <f t="shared" ca="1" si="2597"/>
        <v>1.0526315789473684</v>
      </c>
      <c r="AQ4901">
        <f t="shared" ca="1" si="2598"/>
        <v>10</v>
      </c>
      <c r="AR4901">
        <f t="shared" ca="1" si="2599"/>
        <v>7.052631578947369</v>
      </c>
      <c r="AS4901">
        <f ca="1">P4901/J4901</f>
        <v>0.16015465831197867</v>
      </c>
    </row>
    <row r="4902" spans="1:45" x14ac:dyDescent="0.4">
      <c r="A4902">
        <f t="shared" si="2594"/>
        <v>201905</v>
      </c>
      <c r="B4902" t="s">
        <v>978</v>
      </c>
      <c r="C4902" t="s">
        <v>647</v>
      </c>
      <c r="D4902" t="str">
        <f t="shared" ref="D4902:D4951" ca="1" si="2618">"I"&amp;RANDBETWEEN(101,120)</f>
        <v>I116</v>
      </c>
      <c r="E4902">
        <f t="shared" ca="1" si="2600"/>
        <v>13</v>
      </c>
      <c r="F4902">
        <f t="shared" ca="1" si="2601"/>
        <v>10</v>
      </c>
      <c r="G4902" t="str">
        <f t="shared" ca="1" si="2616"/>
        <v>S10</v>
      </c>
      <c r="H4902" t="str">
        <f t="shared" ca="1" si="2617"/>
        <v>S106</v>
      </c>
      <c r="I4902">
        <f ca="1">VLOOKUP(D4902,PRC!$A$2:$B$21,2,0)*E4902</f>
        <v>18980000</v>
      </c>
      <c r="J4902">
        <f t="shared" ca="1" si="2602"/>
        <v>17271796</v>
      </c>
      <c r="K4902">
        <f ca="1">VLOOKUP(D4902,PRC!$A$1:$C$21,3,0)*E4902</f>
        <v>11388000</v>
      </c>
      <c r="L4902">
        <f t="shared" ca="1" si="2603"/>
        <v>1898000</v>
      </c>
      <c r="M4902">
        <f t="shared" ca="1" si="2604"/>
        <v>380000</v>
      </c>
      <c r="N4902">
        <f t="shared" ca="1" si="2605"/>
        <v>2657000</v>
      </c>
      <c r="O4902">
        <f t="shared" ca="1" si="2606"/>
        <v>1708000</v>
      </c>
      <c r="P4902">
        <f t="shared" ca="1" si="2593"/>
        <v>-759204</v>
      </c>
      <c r="Q4902">
        <f ca="1">IF(P4902&gt;0,1,0)</f>
        <v>0</v>
      </c>
      <c r="R4902">
        <f t="shared" ca="1" si="2607"/>
        <v>9</v>
      </c>
      <c r="S4902">
        <f t="shared" ca="1" si="2608"/>
        <v>10</v>
      </c>
      <c r="T4902">
        <f t="shared" ca="1" si="2609"/>
        <v>2</v>
      </c>
      <c r="U4902">
        <f t="shared" ca="1" si="2610"/>
        <v>14</v>
      </c>
      <c r="V4902">
        <f t="shared" ca="1" si="2611"/>
        <v>9</v>
      </c>
      <c r="X4902">
        <f t="shared" si="2613"/>
        <v>4902</v>
      </c>
      <c r="Y4902">
        <f t="shared" si="2614"/>
        <v>4452</v>
      </c>
      <c r="Z4902">
        <f t="shared" si="2615"/>
        <v>4453</v>
      </c>
      <c r="AA4902">
        <f t="shared" si="2612"/>
        <v>4951</v>
      </c>
      <c r="AB4902">
        <f t="shared" si="2595"/>
        <v>500</v>
      </c>
      <c r="AM4902" t="str">
        <f t="shared" si="2596"/>
        <v>201905LP</v>
      </c>
      <c r="AN4902">
        <f t="shared" ref="AN4902:AN4965" ca="1" si="2619">(1-J4902/I4902)*100</f>
        <v>9.0000210748156011</v>
      </c>
      <c r="AO4902">
        <f t="shared" ref="AO4902:AO4965" ca="1" si="2620">L4902/$I4902*100</f>
        <v>10</v>
      </c>
      <c r="AP4902">
        <f t="shared" ca="1" si="2597"/>
        <v>2.0021074815595363</v>
      </c>
      <c r="AQ4902">
        <f t="shared" ca="1" si="2598"/>
        <v>13.998946259220233</v>
      </c>
      <c r="AR4902">
        <f t="shared" ca="1" si="2599"/>
        <v>8.9989462592202329</v>
      </c>
      <c r="AS4902">
        <f ca="1">P4902/J4902</f>
        <v>-4.3956285727321007E-2</v>
      </c>
    </row>
    <row r="4903" spans="1:45" x14ac:dyDescent="0.4">
      <c r="A4903">
        <f t="shared" si="2594"/>
        <v>201905</v>
      </c>
      <c r="B4903" t="s">
        <v>979</v>
      </c>
      <c r="C4903" t="s">
        <v>647</v>
      </c>
      <c r="D4903" t="str">
        <f t="shared" ca="1" si="2618"/>
        <v>I111</v>
      </c>
      <c r="E4903">
        <f t="shared" ca="1" si="2600"/>
        <v>22</v>
      </c>
      <c r="F4903">
        <f t="shared" ca="1" si="2601"/>
        <v>9</v>
      </c>
      <c r="G4903" t="str">
        <f t="shared" ca="1" si="2616"/>
        <v>S10</v>
      </c>
      <c r="H4903" t="str">
        <f t="shared" ca="1" si="2617"/>
        <v>S109</v>
      </c>
      <c r="I4903">
        <f ca="1">VLOOKUP(D4903,PRC!$A$2:$B$21,2,0)*E4903</f>
        <v>3300000</v>
      </c>
      <c r="J4903">
        <f t="shared" ca="1" si="2602"/>
        <v>3002996</v>
      </c>
      <c r="K4903">
        <f ca="1">VLOOKUP(D4903,PRC!$A$1:$C$21,3,0)*E4903</f>
        <v>1749000</v>
      </c>
      <c r="L4903">
        <f t="shared" ca="1" si="2603"/>
        <v>495000</v>
      </c>
      <c r="M4903">
        <f t="shared" ca="1" si="2604"/>
        <v>33000</v>
      </c>
      <c r="N4903">
        <f t="shared" ca="1" si="2605"/>
        <v>561000</v>
      </c>
      <c r="O4903">
        <f t="shared" ca="1" si="2606"/>
        <v>165000</v>
      </c>
      <c r="P4903">
        <f t="shared" ca="1" si="2593"/>
        <v>-4</v>
      </c>
      <c r="Q4903">
        <f ca="1">IF(P4903&gt;0,1,0)</f>
        <v>0</v>
      </c>
      <c r="R4903">
        <f t="shared" ca="1" si="2607"/>
        <v>9</v>
      </c>
      <c r="S4903">
        <f t="shared" ca="1" si="2608"/>
        <v>15</v>
      </c>
      <c r="T4903">
        <f t="shared" ca="1" si="2609"/>
        <v>1</v>
      </c>
      <c r="U4903">
        <f t="shared" ca="1" si="2610"/>
        <v>17</v>
      </c>
      <c r="V4903">
        <f t="shared" ca="1" si="2611"/>
        <v>5</v>
      </c>
      <c r="X4903">
        <f t="shared" si="2613"/>
        <v>4903</v>
      </c>
      <c r="Y4903">
        <f t="shared" si="2614"/>
        <v>4452</v>
      </c>
      <c r="Z4903">
        <f t="shared" si="2615"/>
        <v>4453</v>
      </c>
      <c r="AA4903">
        <f t="shared" si="2612"/>
        <v>4951</v>
      </c>
      <c r="AB4903">
        <f t="shared" si="2595"/>
        <v>500</v>
      </c>
      <c r="AM4903" t="str">
        <f t="shared" si="2596"/>
        <v>201905LP</v>
      </c>
      <c r="AN4903">
        <f t="shared" ca="1" si="2619"/>
        <v>9.0001212121212149</v>
      </c>
      <c r="AO4903">
        <f t="shared" ca="1" si="2620"/>
        <v>15</v>
      </c>
      <c r="AP4903">
        <f t="shared" ca="1" si="2597"/>
        <v>1</v>
      </c>
      <c r="AQ4903">
        <f t="shared" ca="1" si="2598"/>
        <v>17</v>
      </c>
      <c r="AR4903">
        <f t="shared" ca="1" si="2599"/>
        <v>5</v>
      </c>
      <c r="AS4903">
        <f ca="1">P4903/J4903</f>
        <v>-1.3320031062312438E-6</v>
      </c>
    </row>
    <row r="4904" spans="1:45" x14ac:dyDescent="0.4">
      <c r="A4904">
        <f t="shared" si="2594"/>
        <v>201905</v>
      </c>
      <c r="B4904" t="s">
        <v>980</v>
      </c>
      <c r="C4904" t="s">
        <v>647</v>
      </c>
      <c r="D4904" t="str">
        <f t="shared" ca="1" si="2618"/>
        <v>I113</v>
      </c>
      <c r="E4904">
        <f t="shared" ca="1" si="2600"/>
        <v>24</v>
      </c>
      <c r="F4904">
        <f t="shared" ca="1" si="2601"/>
        <v>10</v>
      </c>
      <c r="G4904" t="str">
        <f t="shared" ca="1" si="2616"/>
        <v>S11</v>
      </c>
      <c r="H4904" t="str">
        <f t="shared" ca="1" si="2617"/>
        <v>S110</v>
      </c>
      <c r="I4904">
        <f ca="1">VLOOKUP(D4904,PRC!$A$2:$B$21,2,0)*E4904</f>
        <v>16080000</v>
      </c>
      <c r="J4904">
        <f t="shared" ca="1" si="2602"/>
        <v>14954395.999999998</v>
      </c>
      <c r="K4904">
        <f ca="1">VLOOKUP(D4904,PRC!$A$1:$C$21,3,0)*E4904</f>
        <v>7236000</v>
      </c>
      <c r="L4904">
        <f t="shared" ca="1" si="2603"/>
        <v>2251000</v>
      </c>
      <c r="M4904">
        <f t="shared" ca="1" si="2604"/>
        <v>482000</v>
      </c>
      <c r="N4904">
        <f t="shared" ca="1" si="2605"/>
        <v>1769000</v>
      </c>
      <c r="O4904">
        <f t="shared" ca="1" si="2606"/>
        <v>1126000</v>
      </c>
      <c r="P4904">
        <f t="shared" ca="1" si="2593"/>
        <v>2090395.9999999981</v>
      </c>
      <c r="Q4904">
        <f ca="1">IF(P4904&gt;0,1,0)</f>
        <v>1</v>
      </c>
      <c r="R4904">
        <f t="shared" ca="1" si="2607"/>
        <v>7</v>
      </c>
      <c r="S4904">
        <f t="shared" ca="1" si="2608"/>
        <v>14</v>
      </c>
      <c r="T4904">
        <f t="shared" ca="1" si="2609"/>
        <v>3</v>
      </c>
      <c r="U4904">
        <f t="shared" ca="1" si="2610"/>
        <v>11</v>
      </c>
      <c r="V4904">
        <f t="shared" ca="1" si="2611"/>
        <v>7</v>
      </c>
      <c r="X4904">
        <f t="shared" si="2613"/>
        <v>4904</v>
      </c>
      <c r="Y4904">
        <f t="shared" si="2614"/>
        <v>4452</v>
      </c>
      <c r="Z4904">
        <f t="shared" si="2615"/>
        <v>4453</v>
      </c>
      <c r="AA4904">
        <f t="shared" si="2612"/>
        <v>4951</v>
      </c>
      <c r="AB4904">
        <f t="shared" si="2595"/>
        <v>500</v>
      </c>
      <c r="AM4904" t="str">
        <f t="shared" si="2596"/>
        <v>201905LP</v>
      </c>
      <c r="AN4904">
        <f t="shared" ca="1" si="2619"/>
        <v>7.0000248756219019</v>
      </c>
      <c r="AO4904">
        <f t="shared" ca="1" si="2620"/>
        <v>13.998756218905474</v>
      </c>
      <c r="AP4904">
        <f t="shared" ca="1" si="2597"/>
        <v>2.9975124378109452</v>
      </c>
      <c r="AQ4904">
        <f t="shared" ca="1" si="2598"/>
        <v>11.001243781094526</v>
      </c>
      <c r="AR4904">
        <f t="shared" ca="1" si="2599"/>
        <v>7.0024875621890557</v>
      </c>
      <c r="AS4904">
        <f ca="1">P4904/J4904</f>
        <v>0.13978471614634241</v>
      </c>
    </row>
    <row r="4905" spans="1:45" x14ac:dyDescent="0.4">
      <c r="A4905">
        <f t="shared" si="2594"/>
        <v>201905</v>
      </c>
      <c r="B4905" t="s">
        <v>981</v>
      </c>
      <c r="C4905" t="s">
        <v>647</v>
      </c>
      <c r="D4905" t="str">
        <f t="shared" ca="1" si="2618"/>
        <v>I111</v>
      </c>
      <c r="E4905">
        <f t="shared" ca="1" si="2600"/>
        <v>30</v>
      </c>
      <c r="F4905">
        <f t="shared" ca="1" si="2601"/>
        <v>6</v>
      </c>
      <c r="G4905" t="str">
        <f t="shared" ca="1" si="2616"/>
        <v>S11</v>
      </c>
      <c r="H4905" t="str">
        <f t="shared" ca="1" si="2617"/>
        <v>S114</v>
      </c>
      <c r="I4905">
        <f ca="1">VLOOKUP(D4905,PRC!$A$2:$B$21,2,0)*E4905</f>
        <v>4500000</v>
      </c>
      <c r="J4905">
        <f t="shared" ca="1" si="2602"/>
        <v>4094996</v>
      </c>
      <c r="K4905">
        <f ca="1">VLOOKUP(D4905,PRC!$A$1:$C$21,3,0)*E4905</f>
        <v>2385000</v>
      </c>
      <c r="L4905">
        <f t="shared" ca="1" si="2603"/>
        <v>630000</v>
      </c>
      <c r="M4905">
        <f t="shared" ca="1" si="2604"/>
        <v>90000</v>
      </c>
      <c r="N4905">
        <f t="shared" ca="1" si="2605"/>
        <v>765000</v>
      </c>
      <c r="O4905">
        <f t="shared" ca="1" si="2606"/>
        <v>360000</v>
      </c>
      <c r="P4905">
        <f t="shared" ca="1" si="2593"/>
        <v>-135004</v>
      </c>
      <c r="Q4905">
        <f ca="1">IF(P4905&gt;0,1,0)</f>
        <v>0</v>
      </c>
      <c r="R4905">
        <f t="shared" ca="1" si="2607"/>
        <v>9</v>
      </c>
      <c r="S4905">
        <f t="shared" ca="1" si="2608"/>
        <v>14</v>
      </c>
      <c r="T4905">
        <f t="shared" ca="1" si="2609"/>
        <v>2</v>
      </c>
      <c r="U4905">
        <f t="shared" ca="1" si="2610"/>
        <v>17</v>
      </c>
      <c r="V4905">
        <f t="shared" ca="1" si="2611"/>
        <v>8</v>
      </c>
      <c r="X4905">
        <f t="shared" si="2613"/>
        <v>4905</v>
      </c>
      <c r="Y4905">
        <f t="shared" si="2614"/>
        <v>4452</v>
      </c>
      <c r="Z4905">
        <f t="shared" si="2615"/>
        <v>4453</v>
      </c>
      <c r="AA4905">
        <f t="shared" si="2612"/>
        <v>4951</v>
      </c>
      <c r="AB4905">
        <f t="shared" si="2595"/>
        <v>500</v>
      </c>
      <c r="AM4905" t="str">
        <f t="shared" si="2596"/>
        <v>201905LP</v>
      </c>
      <c r="AN4905">
        <f t="shared" ca="1" si="2619"/>
        <v>9.0000888888888912</v>
      </c>
      <c r="AO4905">
        <f t="shared" ca="1" si="2620"/>
        <v>14.000000000000002</v>
      </c>
      <c r="AP4905">
        <f t="shared" ca="1" si="2597"/>
        <v>2</v>
      </c>
      <c r="AQ4905">
        <f t="shared" ca="1" si="2598"/>
        <v>17</v>
      </c>
      <c r="AR4905">
        <f t="shared" ca="1" si="2599"/>
        <v>8</v>
      </c>
      <c r="AS4905">
        <f ca="1">P4905/J4905</f>
        <v>-3.2968041971225368E-2</v>
      </c>
    </row>
    <row r="4906" spans="1:45" x14ac:dyDescent="0.4">
      <c r="A4906">
        <f t="shared" si="2594"/>
        <v>201905</v>
      </c>
      <c r="B4906" t="s">
        <v>982</v>
      </c>
      <c r="C4906" t="s">
        <v>647</v>
      </c>
      <c r="D4906" t="str">
        <f t="shared" ca="1" si="2618"/>
        <v>I104</v>
      </c>
      <c r="E4906">
        <f t="shared" ca="1" si="2600"/>
        <v>17</v>
      </c>
      <c r="F4906">
        <f t="shared" ca="1" si="2601"/>
        <v>10</v>
      </c>
      <c r="G4906" t="str">
        <f t="shared" ca="1" si="2616"/>
        <v>S11</v>
      </c>
      <c r="H4906" t="str">
        <f t="shared" ca="1" si="2617"/>
        <v>S118</v>
      </c>
      <c r="I4906">
        <f ca="1">VLOOKUP(D4906,PRC!$A$2:$B$21,2,0)*E4906</f>
        <v>1190000</v>
      </c>
      <c r="J4906">
        <f t="shared" ca="1" si="2602"/>
        <v>1130496</v>
      </c>
      <c r="K4906">
        <f ca="1">VLOOKUP(D4906,PRC!$A$1:$C$21,3,0)*E4906</f>
        <v>499800</v>
      </c>
      <c r="L4906">
        <f t="shared" ca="1" si="2603"/>
        <v>155000</v>
      </c>
      <c r="M4906">
        <f t="shared" ca="1" si="2604"/>
        <v>24000</v>
      </c>
      <c r="N4906">
        <f t="shared" ca="1" si="2605"/>
        <v>202000</v>
      </c>
      <c r="O4906">
        <f t="shared" ca="1" si="2606"/>
        <v>83000</v>
      </c>
      <c r="P4906">
        <f t="shared" ca="1" si="2593"/>
        <v>166696</v>
      </c>
      <c r="Q4906">
        <f ca="1">IF(P4906&gt;0,1,0)</f>
        <v>1</v>
      </c>
      <c r="R4906">
        <f t="shared" ca="1" si="2607"/>
        <v>5</v>
      </c>
      <c r="S4906">
        <f t="shared" ca="1" si="2608"/>
        <v>13</v>
      </c>
      <c r="T4906">
        <f t="shared" ca="1" si="2609"/>
        <v>2</v>
      </c>
      <c r="U4906">
        <f t="shared" ca="1" si="2610"/>
        <v>17</v>
      </c>
      <c r="V4906">
        <f t="shared" ca="1" si="2611"/>
        <v>7</v>
      </c>
      <c r="X4906">
        <f t="shared" si="2613"/>
        <v>4906</v>
      </c>
      <c r="Y4906">
        <f t="shared" si="2614"/>
        <v>4452</v>
      </c>
      <c r="Z4906">
        <f t="shared" si="2615"/>
        <v>4453</v>
      </c>
      <c r="AA4906">
        <f t="shared" si="2612"/>
        <v>4951</v>
      </c>
      <c r="AB4906">
        <f t="shared" si="2595"/>
        <v>500</v>
      </c>
      <c r="AM4906" t="str">
        <f t="shared" si="2596"/>
        <v>201905LP</v>
      </c>
      <c r="AN4906">
        <f t="shared" ca="1" si="2619"/>
        <v>5.0003361344537867</v>
      </c>
      <c r="AO4906">
        <f t="shared" ca="1" si="2620"/>
        <v>13.025210084033615</v>
      </c>
      <c r="AP4906">
        <f t="shared" ca="1" si="2597"/>
        <v>2.0168067226890756</v>
      </c>
      <c r="AQ4906">
        <f t="shared" ca="1" si="2598"/>
        <v>16.974789915966387</v>
      </c>
      <c r="AR4906">
        <f t="shared" ca="1" si="2599"/>
        <v>6.9747899159663866</v>
      </c>
      <c r="AS4906">
        <f ca="1">P4906/J4906</f>
        <v>0.14745386096014493</v>
      </c>
    </row>
    <row r="4907" spans="1:45" x14ac:dyDescent="0.4">
      <c r="A4907">
        <f t="shared" si="2594"/>
        <v>201905</v>
      </c>
      <c r="B4907" t="s">
        <v>983</v>
      </c>
      <c r="C4907" t="s">
        <v>647</v>
      </c>
      <c r="D4907" t="str">
        <f t="shared" ca="1" si="2618"/>
        <v>I110</v>
      </c>
      <c r="E4907">
        <f t="shared" ca="1" si="2600"/>
        <v>11</v>
      </c>
      <c r="F4907">
        <f t="shared" ca="1" si="2601"/>
        <v>7</v>
      </c>
      <c r="G4907" t="str">
        <f t="shared" ca="1" si="2616"/>
        <v>S10</v>
      </c>
      <c r="H4907" t="str">
        <f t="shared" ca="1" si="2617"/>
        <v>S103</v>
      </c>
      <c r="I4907">
        <f ca="1">VLOOKUP(D4907,PRC!$A$2:$B$21,2,0)*E4907</f>
        <v>3300000</v>
      </c>
      <c r="J4907">
        <f t="shared" ca="1" si="2602"/>
        <v>3134996</v>
      </c>
      <c r="K4907">
        <f ca="1">VLOOKUP(D4907,PRC!$A$1:$C$21,3,0)*E4907</f>
        <v>1518000</v>
      </c>
      <c r="L4907">
        <f t="shared" ca="1" si="2603"/>
        <v>495000</v>
      </c>
      <c r="M4907">
        <f t="shared" ca="1" si="2604"/>
        <v>66000</v>
      </c>
      <c r="N4907">
        <f t="shared" ca="1" si="2605"/>
        <v>627000</v>
      </c>
      <c r="O4907">
        <f t="shared" ca="1" si="2606"/>
        <v>264000</v>
      </c>
      <c r="P4907">
        <f t="shared" ca="1" si="2593"/>
        <v>164996</v>
      </c>
      <c r="Q4907">
        <f ca="1">IF(P4907&gt;0,1,0)</f>
        <v>1</v>
      </c>
      <c r="R4907">
        <f t="shared" ca="1" si="2607"/>
        <v>5</v>
      </c>
      <c r="S4907">
        <f t="shared" ca="1" si="2608"/>
        <v>15</v>
      </c>
      <c r="T4907">
        <f t="shared" ca="1" si="2609"/>
        <v>2</v>
      </c>
      <c r="U4907">
        <f t="shared" ca="1" si="2610"/>
        <v>19</v>
      </c>
      <c r="V4907">
        <f t="shared" ca="1" si="2611"/>
        <v>8</v>
      </c>
      <c r="X4907">
        <f t="shared" si="2613"/>
        <v>4907</v>
      </c>
      <c r="Y4907">
        <f t="shared" si="2614"/>
        <v>4452</v>
      </c>
      <c r="Z4907">
        <f t="shared" si="2615"/>
        <v>4453</v>
      </c>
      <c r="AA4907">
        <f t="shared" si="2612"/>
        <v>4951</v>
      </c>
      <c r="AB4907">
        <f t="shared" si="2595"/>
        <v>500</v>
      </c>
      <c r="AM4907" t="str">
        <f t="shared" si="2596"/>
        <v>201905LP</v>
      </c>
      <c r="AN4907">
        <f t="shared" ca="1" si="2619"/>
        <v>5.0001212121212113</v>
      </c>
      <c r="AO4907">
        <f t="shared" ca="1" si="2620"/>
        <v>15</v>
      </c>
      <c r="AP4907">
        <f t="shared" ca="1" si="2597"/>
        <v>2</v>
      </c>
      <c r="AQ4907">
        <f t="shared" ca="1" si="2598"/>
        <v>19</v>
      </c>
      <c r="AR4907">
        <f t="shared" ca="1" si="2599"/>
        <v>8</v>
      </c>
      <c r="AS4907">
        <f ca="1">P4907/J4907</f>
        <v>5.2630370182290505E-2</v>
      </c>
    </row>
    <row r="4908" spans="1:45" x14ac:dyDescent="0.4">
      <c r="A4908">
        <f t="shared" si="2594"/>
        <v>201905</v>
      </c>
      <c r="B4908" t="s">
        <v>984</v>
      </c>
      <c r="C4908" t="s">
        <v>647</v>
      </c>
      <c r="D4908" t="str">
        <f t="shared" ca="1" si="2618"/>
        <v>I115</v>
      </c>
      <c r="E4908">
        <f t="shared" ca="1" si="2600"/>
        <v>30</v>
      </c>
      <c r="F4908">
        <f t="shared" ca="1" si="2601"/>
        <v>9</v>
      </c>
      <c r="G4908" t="str">
        <f t="shared" ca="1" si="2616"/>
        <v>S10</v>
      </c>
      <c r="H4908" t="str">
        <f t="shared" ca="1" si="2617"/>
        <v>S109</v>
      </c>
      <c r="I4908">
        <f ca="1">VLOOKUP(D4908,PRC!$A$2:$B$21,2,0)*E4908</f>
        <v>150000</v>
      </c>
      <c r="J4908">
        <f t="shared" ca="1" si="2602"/>
        <v>140996</v>
      </c>
      <c r="K4908">
        <f ca="1">VLOOKUP(D4908,PRC!$A$1:$C$21,3,0)*E4908</f>
        <v>72000</v>
      </c>
      <c r="L4908">
        <f t="shared" ca="1" si="2603"/>
        <v>20000</v>
      </c>
      <c r="M4908">
        <f t="shared" ca="1" si="2604"/>
        <v>3000</v>
      </c>
      <c r="N4908">
        <f t="shared" ca="1" si="2605"/>
        <v>26000</v>
      </c>
      <c r="O4908">
        <f t="shared" ca="1" si="2606"/>
        <v>15000</v>
      </c>
      <c r="P4908">
        <f t="shared" ref="P4908:P4951" ca="1" si="2621">J4908-SUM(K4908:O4908)</f>
        <v>4996</v>
      </c>
      <c r="Q4908">
        <f ca="1">IF(P4908&gt;0,1,0)</f>
        <v>1</v>
      </c>
      <c r="R4908">
        <f t="shared" ca="1" si="2607"/>
        <v>6</v>
      </c>
      <c r="S4908">
        <f t="shared" ca="1" si="2608"/>
        <v>13</v>
      </c>
      <c r="T4908">
        <f t="shared" ca="1" si="2609"/>
        <v>2</v>
      </c>
      <c r="U4908">
        <f t="shared" ca="1" si="2610"/>
        <v>17</v>
      </c>
      <c r="V4908">
        <f t="shared" ca="1" si="2611"/>
        <v>10</v>
      </c>
      <c r="X4908">
        <f t="shared" si="2613"/>
        <v>4908</v>
      </c>
      <c r="Y4908">
        <f t="shared" si="2614"/>
        <v>4452</v>
      </c>
      <c r="Z4908">
        <f t="shared" si="2615"/>
        <v>4453</v>
      </c>
      <c r="AA4908">
        <f t="shared" si="2612"/>
        <v>4951</v>
      </c>
      <c r="AB4908">
        <f t="shared" si="2595"/>
        <v>500</v>
      </c>
      <c r="AM4908" t="str">
        <f t="shared" si="2596"/>
        <v>201905LP</v>
      </c>
      <c r="AN4908">
        <f t="shared" ca="1" si="2619"/>
        <v>6.0026666666666673</v>
      </c>
      <c r="AO4908">
        <f t="shared" ca="1" si="2620"/>
        <v>13.333333333333334</v>
      </c>
      <c r="AP4908">
        <f t="shared" ca="1" si="2597"/>
        <v>2</v>
      </c>
      <c r="AQ4908">
        <f t="shared" ca="1" si="2598"/>
        <v>17.333333333333336</v>
      </c>
      <c r="AR4908">
        <f t="shared" ca="1" si="2599"/>
        <v>10</v>
      </c>
      <c r="AS4908">
        <f ca="1">P4908/J4908</f>
        <v>3.543362932281767E-2</v>
      </c>
    </row>
    <row r="4909" spans="1:45" x14ac:dyDescent="0.4">
      <c r="A4909">
        <f t="shared" si="2594"/>
        <v>201905</v>
      </c>
      <c r="B4909" t="s">
        <v>985</v>
      </c>
      <c r="C4909" t="s">
        <v>647</v>
      </c>
      <c r="D4909" t="str">
        <f t="shared" ca="1" si="2618"/>
        <v>I111</v>
      </c>
      <c r="E4909">
        <f t="shared" ca="1" si="2600"/>
        <v>29</v>
      </c>
      <c r="F4909">
        <f t="shared" ca="1" si="2601"/>
        <v>9</v>
      </c>
      <c r="G4909" t="str">
        <f t="shared" ca="1" si="2616"/>
        <v>S10</v>
      </c>
      <c r="H4909" t="str">
        <f t="shared" ca="1" si="2617"/>
        <v>S106</v>
      </c>
      <c r="I4909">
        <f ca="1">VLOOKUP(D4909,PRC!$A$2:$B$21,2,0)*E4909</f>
        <v>4350000</v>
      </c>
      <c r="J4909">
        <f t="shared" ca="1" si="2602"/>
        <v>4088996</v>
      </c>
      <c r="K4909">
        <f ca="1">VLOOKUP(D4909,PRC!$A$1:$C$21,3,0)*E4909</f>
        <v>2305500</v>
      </c>
      <c r="L4909">
        <f t="shared" ca="1" si="2603"/>
        <v>653000</v>
      </c>
      <c r="M4909">
        <f t="shared" ca="1" si="2604"/>
        <v>87000</v>
      </c>
      <c r="N4909">
        <f t="shared" ca="1" si="2605"/>
        <v>566000</v>
      </c>
      <c r="O4909">
        <f t="shared" ca="1" si="2606"/>
        <v>261000</v>
      </c>
      <c r="P4909">
        <f t="shared" ca="1" si="2621"/>
        <v>216496</v>
      </c>
      <c r="Q4909">
        <f ca="1">IF(P4909&gt;0,1,0)</f>
        <v>1</v>
      </c>
      <c r="R4909">
        <f t="shared" ca="1" si="2607"/>
        <v>6</v>
      </c>
      <c r="S4909">
        <f t="shared" ca="1" si="2608"/>
        <v>15</v>
      </c>
      <c r="T4909">
        <f t="shared" ca="1" si="2609"/>
        <v>2</v>
      </c>
      <c r="U4909">
        <f t="shared" ca="1" si="2610"/>
        <v>13</v>
      </c>
      <c r="V4909">
        <f t="shared" ca="1" si="2611"/>
        <v>6</v>
      </c>
      <c r="X4909">
        <f t="shared" si="2613"/>
        <v>4909</v>
      </c>
      <c r="Y4909">
        <f t="shared" si="2614"/>
        <v>4452</v>
      </c>
      <c r="Z4909">
        <f t="shared" si="2615"/>
        <v>4453</v>
      </c>
      <c r="AA4909">
        <f t="shared" si="2612"/>
        <v>4951</v>
      </c>
      <c r="AB4909">
        <f t="shared" si="2595"/>
        <v>500</v>
      </c>
      <c r="AM4909" t="str">
        <f t="shared" si="2596"/>
        <v>201905LP</v>
      </c>
      <c r="AN4909">
        <f t="shared" ca="1" si="2619"/>
        <v>6.0000919540229898</v>
      </c>
      <c r="AO4909">
        <f t="shared" ca="1" si="2620"/>
        <v>15.011494252873565</v>
      </c>
      <c r="AP4909">
        <f t="shared" ca="1" si="2597"/>
        <v>2</v>
      </c>
      <c r="AQ4909">
        <f t="shared" ca="1" si="2598"/>
        <v>13.011494252873563</v>
      </c>
      <c r="AR4909">
        <f t="shared" ca="1" si="2599"/>
        <v>6</v>
      </c>
      <c r="AS4909">
        <f ca="1">P4909/J4909</f>
        <v>5.2946004349233897E-2</v>
      </c>
    </row>
    <row r="4910" spans="1:45" x14ac:dyDescent="0.4">
      <c r="A4910">
        <f t="shared" si="2594"/>
        <v>201905</v>
      </c>
      <c r="B4910" t="s">
        <v>986</v>
      </c>
      <c r="C4910" t="s">
        <v>647</v>
      </c>
      <c r="D4910" t="str">
        <f t="shared" ca="1" si="2618"/>
        <v>I113</v>
      </c>
      <c r="E4910">
        <f t="shared" ca="1" si="2600"/>
        <v>21</v>
      </c>
      <c r="F4910">
        <f t="shared" ca="1" si="2601"/>
        <v>6</v>
      </c>
      <c r="G4910" t="str">
        <f t="shared" ca="1" si="2616"/>
        <v>S11</v>
      </c>
      <c r="H4910" t="str">
        <f t="shared" ca="1" si="2617"/>
        <v>S114</v>
      </c>
      <c r="I4910">
        <f ca="1">VLOOKUP(D4910,PRC!$A$2:$B$21,2,0)*E4910</f>
        <v>14070000</v>
      </c>
      <c r="J4910">
        <f t="shared" ca="1" si="2602"/>
        <v>13225796</v>
      </c>
      <c r="K4910">
        <f ca="1">VLOOKUP(D4910,PRC!$A$1:$C$21,3,0)*E4910</f>
        <v>6331500</v>
      </c>
      <c r="L4910">
        <f t="shared" ca="1" si="2603"/>
        <v>2111000</v>
      </c>
      <c r="M4910">
        <f t="shared" ca="1" si="2604"/>
        <v>422000</v>
      </c>
      <c r="N4910">
        <f t="shared" ca="1" si="2605"/>
        <v>2814000</v>
      </c>
      <c r="O4910">
        <f t="shared" ca="1" si="2606"/>
        <v>844000</v>
      </c>
      <c r="P4910">
        <f t="shared" ca="1" si="2621"/>
        <v>703296</v>
      </c>
      <c r="Q4910">
        <f ca="1">IF(P4910&gt;0,1,0)</f>
        <v>1</v>
      </c>
      <c r="R4910">
        <f t="shared" ca="1" si="2607"/>
        <v>6</v>
      </c>
      <c r="S4910">
        <f t="shared" ca="1" si="2608"/>
        <v>15</v>
      </c>
      <c r="T4910">
        <f t="shared" ca="1" si="2609"/>
        <v>3</v>
      </c>
      <c r="U4910">
        <f t="shared" ca="1" si="2610"/>
        <v>20</v>
      </c>
      <c r="V4910">
        <f t="shared" ca="1" si="2611"/>
        <v>6</v>
      </c>
      <c r="X4910">
        <f t="shared" si="2613"/>
        <v>4910</v>
      </c>
      <c r="Y4910">
        <f t="shared" si="2614"/>
        <v>4452</v>
      </c>
      <c r="Z4910">
        <f t="shared" si="2615"/>
        <v>4453</v>
      </c>
      <c r="AA4910">
        <f t="shared" si="2612"/>
        <v>4951</v>
      </c>
      <c r="AB4910">
        <f t="shared" si="2595"/>
        <v>500</v>
      </c>
      <c r="AM4910" t="str">
        <f t="shared" si="2596"/>
        <v>201905LP</v>
      </c>
      <c r="AN4910">
        <f t="shared" ca="1" si="2619"/>
        <v>6.000028429282156</v>
      </c>
      <c r="AO4910">
        <f t="shared" ca="1" si="2620"/>
        <v>15.003553660270077</v>
      </c>
      <c r="AP4910">
        <f t="shared" ca="1" si="2597"/>
        <v>2.9992892679459842</v>
      </c>
      <c r="AQ4910">
        <f t="shared" ca="1" si="2598"/>
        <v>20</v>
      </c>
      <c r="AR4910">
        <f t="shared" ca="1" si="2599"/>
        <v>5.9985785358919683</v>
      </c>
      <c r="AS4910">
        <f ca="1">P4910/J4910</f>
        <v>5.3176081046464048E-2</v>
      </c>
    </row>
    <row r="4911" spans="1:45" x14ac:dyDescent="0.4">
      <c r="A4911">
        <f t="shared" si="2594"/>
        <v>201905</v>
      </c>
      <c r="B4911" t="s">
        <v>987</v>
      </c>
      <c r="C4911" t="s">
        <v>647</v>
      </c>
      <c r="D4911" t="str">
        <f t="shared" ca="1" si="2618"/>
        <v>I105</v>
      </c>
      <c r="E4911">
        <f t="shared" ca="1" si="2600"/>
        <v>14</v>
      </c>
      <c r="F4911">
        <f t="shared" ca="1" si="2601"/>
        <v>10</v>
      </c>
      <c r="G4911" t="str">
        <f t="shared" ca="1" si="2616"/>
        <v>S11</v>
      </c>
      <c r="H4911" t="str">
        <f t="shared" ca="1" si="2617"/>
        <v>S113</v>
      </c>
      <c r="I4911">
        <f ca="1">VLOOKUP(D4911,PRC!$A$2:$B$21,2,0)*E4911</f>
        <v>1400000</v>
      </c>
      <c r="J4911">
        <f t="shared" ca="1" si="2602"/>
        <v>1287996</v>
      </c>
      <c r="K4911">
        <f ca="1">VLOOKUP(D4911,PRC!$A$1:$C$21,3,0)*E4911</f>
        <v>826000</v>
      </c>
      <c r="L4911">
        <f t="shared" ca="1" si="2603"/>
        <v>196000</v>
      </c>
      <c r="M4911">
        <f t="shared" ca="1" si="2604"/>
        <v>42000</v>
      </c>
      <c r="N4911">
        <f t="shared" ca="1" si="2605"/>
        <v>252000</v>
      </c>
      <c r="O4911">
        <f t="shared" ca="1" si="2606"/>
        <v>140000</v>
      </c>
      <c r="P4911">
        <f t="shared" ca="1" si="2621"/>
        <v>-168004</v>
      </c>
      <c r="Q4911">
        <f ca="1">IF(P4911&gt;0,1,0)</f>
        <v>0</v>
      </c>
      <c r="R4911">
        <f t="shared" ca="1" si="2607"/>
        <v>8</v>
      </c>
      <c r="S4911">
        <f t="shared" ca="1" si="2608"/>
        <v>14</v>
      </c>
      <c r="T4911">
        <f t="shared" ca="1" si="2609"/>
        <v>3</v>
      </c>
      <c r="U4911">
        <f t="shared" ca="1" si="2610"/>
        <v>18</v>
      </c>
      <c r="V4911">
        <f t="shared" ca="1" si="2611"/>
        <v>10</v>
      </c>
      <c r="X4911">
        <f t="shared" si="2613"/>
        <v>4911</v>
      </c>
      <c r="Y4911">
        <f t="shared" si="2614"/>
        <v>4452</v>
      </c>
      <c r="Z4911">
        <f t="shared" si="2615"/>
        <v>4453</v>
      </c>
      <c r="AA4911">
        <f t="shared" si="2612"/>
        <v>4951</v>
      </c>
      <c r="AB4911">
        <f t="shared" si="2595"/>
        <v>500</v>
      </c>
      <c r="AM4911" t="str">
        <f t="shared" si="2596"/>
        <v>201905LP</v>
      </c>
      <c r="AN4911">
        <f t="shared" ca="1" si="2619"/>
        <v>8.0002857142857149</v>
      </c>
      <c r="AO4911">
        <f t="shared" ca="1" si="2620"/>
        <v>14.000000000000002</v>
      </c>
      <c r="AP4911">
        <f t="shared" ca="1" si="2597"/>
        <v>3</v>
      </c>
      <c r="AQ4911">
        <f t="shared" ca="1" si="2598"/>
        <v>18</v>
      </c>
      <c r="AR4911">
        <f t="shared" ca="1" si="2599"/>
        <v>10</v>
      </c>
      <c r="AS4911">
        <f ca="1">P4911/J4911</f>
        <v>-0.13043829328662512</v>
      </c>
    </row>
    <row r="4912" spans="1:45" x14ac:dyDescent="0.4">
      <c r="A4912">
        <f t="shared" si="2594"/>
        <v>201905</v>
      </c>
      <c r="B4912" t="s">
        <v>988</v>
      </c>
      <c r="C4912" t="s">
        <v>647</v>
      </c>
      <c r="D4912" t="str">
        <f t="shared" ca="1" si="2618"/>
        <v>I110</v>
      </c>
      <c r="E4912">
        <f t="shared" ca="1" si="2600"/>
        <v>18</v>
      </c>
      <c r="F4912">
        <f t="shared" ca="1" si="2601"/>
        <v>9</v>
      </c>
      <c r="G4912" t="str">
        <f t="shared" ca="1" si="2616"/>
        <v>S11</v>
      </c>
      <c r="H4912" t="str">
        <f t="shared" ca="1" si="2617"/>
        <v>S110</v>
      </c>
      <c r="I4912">
        <f ca="1">VLOOKUP(D4912,PRC!$A$2:$B$21,2,0)*E4912</f>
        <v>5400000</v>
      </c>
      <c r="J4912">
        <f t="shared" ca="1" si="2602"/>
        <v>4913996</v>
      </c>
      <c r="K4912">
        <f ca="1">VLOOKUP(D4912,PRC!$A$1:$C$21,3,0)*E4912</f>
        <v>2484000</v>
      </c>
      <c r="L4912">
        <f t="shared" ca="1" si="2603"/>
        <v>648000</v>
      </c>
      <c r="M4912">
        <f t="shared" ca="1" si="2604"/>
        <v>54000</v>
      </c>
      <c r="N4912">
        <f t="shared" ca="1" si="2605"/>
        <v>864000</v>
      </c>
      <c r="O4912">
        <f t="shared" ca="1" si="2606"/>
        <v>486000</v>
      </c>
      <c r="P4912">
        <f t="shared" ca="1" si="2621"/>
        <v>377996</v>
      </c>
      <c r="Q4912">
        <f ca="1">IF(P4912&gt;0,1,0)</f>
        <v>1</v>
      </c>
      <c r="R4912">
        <f t="shared" ca="1" si="2607"/>
        <v>9</v>
      </c>
      <c r="S4912">
        <f t="shared" ca="1" si="2608"/>
        <v>12</v>
      </c>
      <c r="T4912">
        <f t="shared" ca="1" si="2609"/>
        <v>1</v>
      </c>
      <c r="U4912">
        <f t="shared" ca="1" si="2610"/>
        <v>16</v>
      </c>
      <c r="V4912">
        <f t="shared" ca="1" si="2611"/>
        <v>9</v>
      </c>
      <c r="X4912">
        <f t="shared" si="2613"/>
        <v>4912</v>
      </c>
      <c r="Y4912">
        <f t="shared" si="2614"/>
        <v>4452</v>
      </c>
      <c r="Z4912">
        <f t="shared" si="2615"/>
        <v>4453</v>
      </c>
      <c r="AA4912">
        <f t="shared" si="2612"/>
        <v>4951</v>
      </c>
      <c r="AB4912">
        <f t="shared" si="2595"/>
        <v>500</v>
      </c>
      <c r="AM4912" t="str">
        <f t="shared" si="2596"/>
        <v>201905LP</v>
      </c>
      <c r="AN4912">
        <f t="shared" ca="1" si="2619"/>
        <v>9.000074074074071</v>
      </c>
      <c r="AO4912">
        <f t="shared" ca="1" si="2620"/>
        <v>12</v>
      </c>
      <c r="AP4912">
        <f t="shared" ca="1" si="2597"/>
        <v>1</v>
      </c>
      <c r="AQ4912">
        <f t="shared" ca="1" si="2598"/>
        <v>16</v>
      </c>
      <c r="AR4912">
        <f t="shared" ca="1" si="2599"/>
        <v>9</v>
      </c>
      <c r="AS4912">
        <f ca="1">P4912/J4912</f>
        <v>7.6922325537098518E-2</v>
      </c>
    </row>
    <row r="4913" spans="1:45" x14ac:dyDescent="0.4">
      <c r="A4913">
        <f t="shared" si="2594"/>
        <v>201905</v>
      </c>
      <c r="B4913" t="s">
        <v>989</v>
      </c>
      <c r="C4913" t="s">
        <v>647</v>
      </c>
      <c r="D4913" t="str">
        <f t="shared" ca="1" si="2618"/>
        <v>I102</v>
      </c>
      <c r="E4913">
        <f t="shared" ca="1" si="2600"/>
        <v>27</v>
      </c>
      <c r="F4913">
        <f t="shared" ca="1" si="2601"/>
        <v>9</v>
      </c>
      <c r="G4913" t="str">
        <f t="shared" ca="1" si="2616"/>
        <v>S11</v>
      </c>
      <c r="H4913" t="str">
        <f t="shared" ca="1" si="2617"/>
        <v>S118</v>
      </c>
      <c r="I4913">
        <f ca="1">VLOOKUP(D4913,PRC!$A$2:$B$21,2,0)*E4913</f>
        <v>1080000</v>
      </c>
      <c r="J4913">
        <f t="shared" ca="1" si="2602"/>
        <v>1004395.9999999999</v>
      </c>
      <c r="K4913">
        <f ca="1">VLOOKUP(D4913,PRC!$A$1:$C$21,3,0)*E4913</f>
        <v>507600</v>
      </c>
      <c r="L4913">
        <f t="shared" ca="1" si="2603"/>
        <v>140000</v>
      </c>
      <c r="M4913">
        <f t="shared" ca="1" si="2604"/>
        <v>22000</v>
      </c>
      <c r="N4913">
        <f t="shared" ca="1" si="2605"/>
        <v>194000</v>
      </c>
      <c r="O4913">
        <f t="shared" ca="1" si="2606"/>
        <v>97000</v>
      </c>
      <c r="P4913">
        <f t="shared" ca="1" si="2621"/>
        <v>43795.999999999884</v>
      </c>
      <c r="Q4913">
        <f ca="1">IF(P4913&gt;0,1,0)</f>
        <v>1</v>
      </c>
      <c r="R4913">
        <f t="shared" ca="1" si="2607"/>
        <v>7</v>
      </c>
      <c r="S4913">
        <f t="shared" ca="1" si="2608"/>
        <v>13</v>
      </c>
      <c r="T4913">
        <f t="shared" ca="1" si="2609"/>
        <v>2</v>
      </c>
      <c r="U4913">
        <f t="shared" ca="1" si="2610"/>
        <v>18</v>
      </c>
      <c r="V4913">
        <f t="shared" ca="1" si="2611"/>
        <v>9</v>
      </c>
      <c r="X4913">
        <f t="shared" si="2613"/>
        <v>4913</v>
      </c>
      <c r="Y4913">
        <f t="shared" si="2614"/>
        <v>4452</v>
      </c>
      <c r="Z4913">
        <f t="shared" si="2615"/>
        <v>4453</v>
      </c>
      <c r="AA4913">
        <f t="shared" si="2612"/>
        <v>4951</v>
      </c>
      <c r="AB4913">
        <f t="shared" si="2595"/>
        <v>500</v>
      </c>
      <c r="AM4913" t="str">
        <f t="shared" si="2596"/>
        <v>201905LP</v>
      </c>
      <c r="AN4913">
        <f t="shared" ca="1" si="2619"/>
        <v>7.000370370370379</v>
      </c>
      <c r="AO4913">
        <f t="shared" ca="1" si="2620"/>
        <v>12.962962962962962</v>
      </c>
      <c r="AP4913">
        <f t="shared" ca="1" si="2597"/>
        <v>2.0370370370370372</v>
      </c>
      <c r="AQ4913">
        <f t="shared" ca="1" si="2598"/>
        <v>17.962962962962965</v>
      </c>
      <c r="AR4913">
        <f t="shared" ca="1" si="2599"/>
        <v>8.9814814814814827</v>
      </c>
      <c r="AS4913">
        <f ca="1">P4913/J4913</f>
        <v>4.3604315429372369E-2</v>
      </c>
    </row>
    <row r="4914" spans="1:45" x14ac:dyDescent="0.4">
      <c r="A4914">
        <f t="shared" si="2594"/>
        <v>201905</v>
      </c>
      <c r="B4914" t="s">
        <v>990</v>
      </c>
      <c r="C4914" t="s">
        <v>647</v>
      </c>
      <c r="D4914" t="str">
        <f t="shared" ca="1" si="2618"/>
        <v>I118</v>
      </c>
      <c r="E4914">
        <f t="shared" ca="1" si="2600"/>
        <v>23</v>
      </c>
      <c r="F4914">
        <f t="shared" ca="1" si="2601"/>
        <v>5</v>
      </c>
      <c r="G4914" t="str">
        <f t="shared" ca="1" si="2616"/>
        <v>S11</v>
      </c>
      <c r="H4914" t="str">
        <f t="shared" ca="1" si="2617"/>
        <v>S118</v>
      </c>
      <c r="I4914">
        <f ca="1">VLOOKUP(D4914,PRC!$A$2:$B$21,2,0)*E4914</f>
        <v>12190000</v>
      </c>
      <c r="J4914">
        <f t="shared" ca="1" si="2602"/>
        <v>11092896</v>
      </c>
      <c r="K4914">
        <f ca="1">VLOOKUP(D4914,PRC!$A$1:$C$21,3,0)*E4914</f>
        <v>5119800</v>
      </c>
      <c r="L4914">
        <f t="shared" ca="1" si="2603"/>
        <v>1585000</v>
      </c>
      <c r="M4914">
        <f t="shared" ca="1" si="2604"/>
        <v>244000</v>
      </c>
      <c r="N4914">
        <f t="shared" ca="1" si="2605"/>
        <v>1219000</v>
      </c>
      <c r="O4914">
        <f t="shared" ca="1" si="2606"/>
        <v>610000</v>
      </c>
      <c r="P4914">
        <f t="shared" ca="1" si="2621"/>
        <v>2315096</v>
      </c>
      <c r="Q4914">
        <f ca="1">IF(P4914&gt;0,1,0)</f>
        <v>1</v>
      </c>
      <c r="R4914">
        <f t="shared" ca="1" si="2607"/>
        <v>9</v>
      </c>
      <c r="S4914">
        <f t="shared" ca="1" si="2608"/>
        <v>13</v>
      </c>
      <c r="T4914">
        <f t="shared" ca="1" si="2609"/>
        <v>2</v>
      </c>
      <c r="U4914">
        <f t="shared" ca="1" si="2610"/>
        <v>10</v>
      </c>
      <c r="V4914">
        <f t="shared" ca="1" si="2611"/>
        <v>5</v>
      </c>
      <c r="X4914">
        <f t="shared" si="2613"/>
        <v>4914</v>
      </c>
      <c r="Y4914">
        <f t="shared" si="2614"/>
        <v>4452</v>
      </c>
      <c r="Z4914">
        <f t="shared" si="2615"/>
        <v>4453</v>
      </c>
      <c r="AA4914">
        <f t="shared" si="2612"/>
        <v>4951</v>
      </c>
      <c r="AB4914">
        <f t="shared" si="2595"/>
        <v>500</v>
      </c>
      <c r="AM4914" t="str">
        <f t="shared" si="2596"/>
        <v>201905LP</v>
      </c>
      <c r="AN4914">
        <f t="shared" ca="1" si="2619"/>
        <v>9.0000328137817895</v>
      </c>
      <c r="AO4914">
        <f t="shared" ca="1" si="2620"/>
        <v>13.002461033634127</v>
      </c>
      <c r="AP4914">
        <f t="shared" ca="1" si="2597"/>
        <v>2.0016406890894176</v>
      </c>
      <c r="AQ4914">
        <f t="shared" ca="1" si="2598"/>
        <v>10</v>
      </c>
      <c r="AR4914">
        <f t="shared" ca="1" si="2599"/>
        <v>5.0041017227235436</v>
      </c>
      <c r="AS4914">
        <f ca="1">P4914/J4914</f>
        <v>0.20870077570365755</v>
      </c>
    </row>
    <row r="4915" spans="1:45" x14ac:dyDescent="0.4">
      <c r="A4915">
        <f t="shared" si="2594"/>
        <v>201905</v>
      </c>
      <c r="B4915" t="s">
        <v>991</v>
      </c>
      <c r="C4915" t="s">
        <v>647</v>
      </c>
      <c r="D4915" t="str">
        <f t="shared" ca="1" si="2618"/>
        <v>I107</v>
      </c>
      <c r="E4915">
        <f t="shared" ca="1" si="2600"/>
        <v>13</v>
      </c>
      <c r="F4915">
        <f t="shared" ca="1" si="2601"/>
        <v>7</v>
      </c>
      <c r="G4915" t="str">
        <f t="shared" ca="1" si="2616"/>
        <v>S11</v>
      </c>
      <c r="H4915" t="str">
        <f t="shared" ca="1" si="2617"/>
        <v>S118</v>
      </c>
      <c r="I4915">
        <f ca="1">VLOOKUP(D4915,PRC!$A$2:$B$21,2,0)*E4915</f>
        <v>1950000</v>
      </c>
      <c r="J4915">
        <f t="shared" ca="1" si="2602"/>
        <v>1832996</v>
      </c>
      <c r="K4915">
        <f ca="1">VLOOKUP(D4915,PRC!$A$1:$C$21,3,0)*E4915</f>
        <v>1111500</v>
      </c>
      <c r="L4915">
        <f t="shared" ca="1" si="2603"/>
        <v>293000</v>
      </c>
      <c r="M4915">
        <f t="shared" ca="1" si="2604"/>
        <v>59000</v>
      </c>
      <c r="N4915">
        <f t="shared" ca="1" si="2605"/>
        <v>332000</v>
      </c>
      <c r="O4915">
        <f t="shared" ca="1" si="2606"/>
        <v>98000</v>
      </c>
      <c r="P4915">
        <f t="shared" ca="1" si="2621"/>
        <v>-60504</v>
      </c>
      <c r="Q4915">
        <f ca="1">IF(P4915&gt;0,1,0)</f>
        <v>0</v>
      </c>
      <c r="R4915">
        <f t="shared" ca="1" si="2607"/>
        <v>6</v>
      </c>
      <c r="S4915">
        <f t="shared" ca="1" si="2608"/>
        <v>15</v>
      </c>
      <c r="T4915">
        <f t="shared" ca="1" si="2609"/>
        <v>3</v>
      </c>
      <c r="U4915">
        <f t="shared" ca="1" si="2610"/>
        <v>17</v>
      </c>
      <c r="V4915">
        <f t="shared" ca="1" si="2611"/>
        <v>5</v>
      </c>
      <c r="X4915">
        <f t="shared" si="2613"/>
        <v>4915</v>
      </c>
      <c r="Y4915">
        <f t="shared" si="2614"/>
        <v>4452</v>
      </c>
      <c r="Z4915">
        <f t="shared" si="2615"/>
        <v>4453</v>
      </c>
      <c r="AA4915">
        <f t="shared" si="2612"/>
        <v>4951</v>
      </c>
      <c r="AB4915">
        <f t="shared" si="2595"/>
        <v>500</v>
      </c>
      <c r="AM4915" t="str">
        <f t="shared" si="2596"/>
        <v>201905LP</v>
      </c>
      <c r="AN4915">
        <f t="shared" ca="1" si="2619"/>
        <v>6.0002051282051276</v>
      </c>
      <c r="AO4915">
        <f t="shared" ca="1" si="2620"/>
        <v>15.025641025641026</v>
      </c>
      <c r="AP4915">
        <f t="shared" ca="1" si="2597"/>
        <v>3.0256410256410255</v>
      </c>
      <c r="AQ4915">
        <f t="shared" ca="1" si="2598"/>
        <v>17.025641025641026</v>
      </c>
      <c r="AR4915">
        <f t="shared" ca="1" si="2599"/>
        <v>5.0256410256410255</v>
      </c>
      <c r="AS4915">
        <f ca="1">P4915/J4915</f>
        <v>-3.300825533716386E-2</v>
      </c>
    </row>
    <row r="4916" spans="1:45" x14ac:dyDescent="0.4">
      <c r="A4916">
        <f t="shared" si="2594"/>
        <v>201905</v>
      </c>
      <c r="B4916" t="s">
        <v>992</v>
      </c>
      <c r="C4916" t="s">
        <v>647</v>
      </c>
      <c r="D4916" t="str">
        <f t="shared" ca="1" si="2618"/>
        <v>I119</v>
      </c>
      <c r="E4916">
        <f t="shared" ca="1" si="2600"/>
        <v>17</v>
      </c>
      <c r="F4916">
        <f t="shared" ca="1" si="2601"/>
        <v>8</v>
      </c>
      <c r="G4916" t="str">
        <f t="shared" ca="1" si="2616"/>
        <v>S10</v>
      </c>
      <c r="H4916" t="str">
        <f t="shared" ca="1" si="2617"/>
        <v>S109</v>
      </c>
      <c r="I4916">
        <f ca="1">VLOOKUP(D4916,PRC!$A$2:$B$21,2,0)*E4916</f>
        <v>1615000</v>
      </c>
      <c r="J4916">
        <f t="shared" ca="1" si="2602"/>
        <v>1534246</v>
      </c>
      <c r="K4916">
        <f ca="1">VLOOKUP(D4916,PRC!$A$1:$C$21,3,0)*E4916</f>
        <v>775200</v>
      </c>
      <c r="L4916">
        <f t="shared" ca="1" si="2603"/>
        <v>162000</v>
      </c>
      <c r="M4916">
        <f t="shared" ca="1" si="2604"/>
        <v>32000</v>
      </c>
      <c r="N4916">
        <f t="shared" ca="1" si="2605"/>
        <v>307000</v>
      </c>
      <c r="O4916">
        <f t="shared" ca="1" si="2606"/>
        <v>129000</v>
      </c>
      <c r="P4916">
        <f t="shared" ca="1" si="2621"/>
        <v>129046</v>
      </c>
      <c r="Q4916">
        <f ca="1">IF(P4916&gt;0,1,0)</f>
        <v>1</v>
      </c>
      <c r="R4916">
        <f t="shared" ca="1" si="2607"/>
        <v>5</v>
      </c>
      <c r="S4916">
        <f t="shared" ca="1" si="2608"/>
        <v>10</v>
      </c>
      <c r="T4916">
        <f t="shared" ca="1" si="2609"/>
        <v>2</v>
      </c>
      <c r="U4916">
        <f t="shared" ca="1" si="2610"/>
        <v>19</v>
      </c>
      <c r="V4916">
        <f t="shared" ca="1" si="2611"/>
        <v>8</v>
      </c>
      <c r="X4916">
        <f t="shared" si="2613"/>
        <v>4916</v>
      </c>
      <c r="Y4916">
        <f t="shared" si="2614"/>
        <v>4452</v>
      </c>
      <c r="Z4916">
        <f t="shared" si="2615"/>
        <v>4453</v>
      </c>
      <c r="AA4916">
        <f t="shared" si="2612"/>
        <v>4951</v>
      </c>
      <c r="AB4916">
        <f t="shared" si="2595"/>
        <v>500</v>
      </c>
      <c r="AM4916" t="str">
        <f t="shared" si="2596"/>
        <v>201905LP</v>
      </c>
      <c r="AN4916">
        <f t="shared" ca="1" si="2619"/>
        <v>5.0002476780185763</v>
      </c>
      <c r="AO4916">
        <f t="shared" ca="1" si="2620"/>
        <v>10.030959752321982</v>
      </c>
      <c r="AP4916">
        <f t="shared" ca="1" si="2597"/>
        <v>1.9814241486068114</v>
      </c>
      <c r="AQ4916">
        <f t="shared" ca="1" si="2598"/>
        <v>19.009287925696594</v>
      </c>
      <c r="AR4916">
        <f t="shared" ca="1" si="2599"/>
        <v>7.9876160990712073</v>
      </c>
      <c r="AS4916">
        <f ca="1">P4916/J4916</f>
        <v>8.4110370827103348E-2</v>
      </c>
    </row>
    <row r="4917" spans="1:45" x14ac:dyDescent="0.4">
      <c r="A4917">
        <f t="shared" si="2594"/>
        <v>201905</v>
      </c>
      <c r="B4917" t="s">
        <v>993</v>
      </c>
      <c r="C4917" t="s">
        <v>647</v>
      </c>
      <c r="D4917" t="str">
        <f t="shared" ca="1" si="2618"/>
        <v>I109</v>
      </c>
      <c r="E4917">
        <f t="shared" ca="1" si="2600"/>
        <v>22</v>
      </c>
      <c r="F4917">
        <f t="shared" ca="1" si="2601"/>
        <v>5</v>
      </c>
      <c r="G4917" t="str">
        <f t="shared" ca="1" si="2616"/>
        <v>S10</v>
      </c>
      <c r="H4917" t="str">
        <f t="shared" ca="1" si="2617"/>
        <v>S106</v>
      </c>
      <c r="I4917">
        <f ca="1">VLOOKUP(D4917,PRC!$A$2:$B$21,2,0)*E4917</f>
        <v>11000000</v>
      </c>
      <c r="J4917">
        <f t="shared" ca="1" si="2602"/>
        <v>9899996</v>
      </c>
      <c r="K4917">
        <f ca="1">VLOOKUP(D4917,PRC!$A$1:$C$21,3,0)*E4917</f>
        <v>4400000</v>
      </c>
      <c r="L4917">
        <f t="shared" ca="1" si="2603"/>
        <v>1650000</v>
      </c>
      <c r="M4917">
        <f t="shared" ca="1" si="2604"/>
        <v>220000</v>
      </c>
      <c r="N4917">
        <f t="shared" ca="1" si="2605"/>
        <v>1760000</v>
      </c>
      <c r="O4917">
        <f t="shared" ca="1" si="2606"/>
        <v>660000</v>
      </c>
      <c r="P4917">
        <f t="shared" ca="1" si="2621"/>
        <v>1209996</v>
      </c>
      <c r="Q4917">
        <f ca="1">IF(P4917&gt;0,1,0)</f>
        <v>1</v>
      </c>
      <c r="R4917">
        <f t="shared" ca="1" si="2607"/>
        <v>10</v>
      </c>
      <c r="S4917">
        <f t="shared" ca="1" si="2608"/>
        <v>15</v>
      </c>
      <c r="T4917">
        <f t="shared" ca="1" si="2609"/>
        <v>2</v>
      </c>
      <c r="U4917">
        <f t="shared" ca="1" si="2610"/>
        <v>16</v>
      </c>
      <c r="V4917">
        <f t="shared" ca="1" si="2611"/>
        <v>6</v>
      </c>
      <c r="X4917">
        <f t="shared" si="2613"/>
        <v>4917</v>
      </c>
      <c r="Y4917">
        <f t="shared" si="2614"/>
        <v>4452</v>
      </c>
      <c r="Z4917">
        <f t="shared" si="2615"/>
        <v>4453</v>
      </c>
      <c r="AA4917">
        <f t="shared" si="2612"/>
        <v>4951</v>
      </c>
      <c r="AB4917">
        <f t="shared" si="2595"/>
        <v>500</v>
      </c>
      <c r="AM4917" t="str">
        <f t="shared" si="2596"/>
        <v>201905LP</v>
      </c>
      <c r="AN4917">
        <f t="shared" ca="1" si="2619"/>
        <v>10.000036363636367</v>
      </c>
      <c r="AO4917">
        <f t="shared" ca="1" si="2620"/>
        <v>15</v>
      </c>
      <c r="AP4917">
        <f t="shared" ca="1" si="2597"/>
        <v>2</v>
      </c>
      <c r="AQ4917">
        <f t="shared" ca="1" si="2598"/>
        <v>16</v>
      </c>
      <c r="AR4917">
        <f t="shared" ca="1" si="2599"/>
        <v>6</v>
      </c>
      <c r="AS4917">
        <f ca="1">P4917/J4917</f>
        <v>0.12222186756439093</v>
      </c>
    </row>
    <row r="4918" spans="1:45" x14ac:dyDescent="0.4">
      <c r="A4918">
        <f t="shared" si="2594"/>
        <v>201905</v>
      </c>
      <c r="B4918" t="s">
        <v>994</v>
      </c>
      <c r="C4918" t="s">
        <v>647</v>
      </c>
      <c r="D4918" t="str">
        <f t="shared" ca="1" si="2618"/>
        <v>I106</v>
      </c>
      <c r="E4918">
        <f t="shared" ca="1" si="2600"/>
        <v>29</v>
      </c>
      <c r="F4918">
        <f t="shared" ca="1" si="2601"/>
        <v>9</v>
      </c>
      <c r="G4918" t="str">
        <f t="shared" ca="1" si="2616"/>
        <v>S10</v>
      </c>
      <c r="H4918" t="str">
        <f t="shared" ca="1" si="2617"/>
        <v>S103</v>
      </c>
      <c r="I4918">
        <f ca="1">VLOOKUP(D4918,PRC!$A$2:$B$21,2,0)*E4918</f>
        <v>580000</v>
      </c>
      <c r="J4918">
        <f t="shared" ca="1" si="2602"/>
        <v>521996</v>
      </c>
      <c r="K4918">
        <f ca="1">VLOOKUP(D4918,PRC!$A$1:$C$21,3,0)*E4918</f>
        <v>307400</v>
      </c>
      <c r="L4918">
        <f t="shared" ca="1" si="2603"/>
        <v>81000</v>
      </c>
      <c r="M4918">
        <f t="shared" ca="1" si="2604"/>
        <v>6000</v>
      </c>
      <c r="N4918">
        <f t="shared" ca="1" si="2605"/>
        <v>70000</v>
      </c>
      <c r="O4918">
        <f t="shared" ca="1" si="2606"/>
        <v>29000</v>
      </c>
      <c r="P4918">
        <f t="shared" ca="1" si="2621"/>
        <v>28596</v>
      </c>
      <c r="Q4918">
        <f ca="1">IF(P4918&gt;0,1,0)</f>
        <v>1</v>
      </c>
      <c r="R4918">
        <f t="shared" ca="1" si="2607"/>
        <v>10</v>
      </c>
      <c r="S4918">
        <f t="shared" ca="1" si="2608"/>
        <v>14</v>
      </c>
      <c r="T4918">
        <f t="shared" ca="1" si="2609"/>
        <v>1</v>
      </c>
      <c r="U4918">
        <f t="shared" ca="1" si="2610"/>
        <v>12</v>
      </c>
      <c r="V4918">
        <f t="shared" ca="1" si="2611"/>
        <v>5</v>
      </c>
      <c r="X4918">
        <f t="shared" si="2613"/>
        <v>4918</v>
      </c>
      <c r="Y4918">
        <f t="shared" si="2614"/>
        <v>4452</v>
      </c>
      <c r="Z4918">
        <f t="shared" si="2615"/>
        <v>4453</v>
      </c>
      <c r="AA4918">
        <f t="shared" si="2612"/>
        <v>4951</v>
      </c>
      <c r="AB4918">
        <f t="shared" si="2595"/>
        <v>500</v>
      </c>
      <c r="AM4918" t="str">
        <f t="shared" si="2596"/>
        <v>201905LP</v>
      </c>
      <c r="AN4918">
        <f t="shared" ca="1" si="2619"/>
        <v>10.000689655172412</v>
      </c>
      <c r="AO4918">
        <f t="shared" ca="1" si="2620"/>
        <v>13.96551724137931</v>
      </c>
      <c r="AP4918">
        <f t="shared" ca="1" si="2597"/>
        <v>1.0344827586206897</v>
      </c>
      <c r="AQ4918">
        <f t="shared" ca="1" si="2598"/>
        <v>12.068965517241379</v>
      </c>
      <c r="AR4918">
        <f t="shared" ca="1" si="2599"/>
        <v>5</v>
      </c>
      <c r="AS4918">
        <f ca="1">P4918/J4918</f>
        <v>5.478202898106499E-2</v>
      </c>
    </row>
    <row r="4919" spans="1:45" x14ac:dyDescent="0.4">
      <c r="A4919">
        <f t="shared" si="2594"/>
        <v>201905</v>
      </c>
      <c r="B4919" t="s">
        <v>995</v>
      </c>
      <c r="C4919" t="s">
        <v>647</v>
      </c>
      <c r="D4919" t="str">
        <f t="shared" ca="1" si="2618"/>
        <v>I107</v>
      </c>
      <c r="E4919">
        <f t="shared" ca="1" si="2600"/>
        <v>14</v>
      </c>
      <c r="F4919">
        <f t="shared" ca="1" si="2601"/>
        <v>10</v>
      </c>
      <c r="G4919" t="str">
        <f t="shared" ca="1" si="2616"/>
        <v>S10</v>
      </c>
      <c r="H4919" t="str">
        <f t="shared" ca="1" si="2617"/>
        <v>S101</v>
      </c>
      <c r="I4919">
        <f ca="1">VLOOKUP(D4919,PRC!$A$2:$B$21,2,0)*E4919</f>
        <v>2100000</v>
      </c>
      <c r="J4919">
        <f t="shared" ca="1" si="2602"/>
        <v>1931996</v>
      </c>
      <c r="K4919">
        <f ca="1">VLOOKUP(D4919,PRC!$A$1:$C$21,3,0)*E4919</f>
        <v>1197000</v>
      </c>
      <c r="L4919">
        <f t="shared" ca="1" si="2603"/>
        <v>210000</v>
      </c>
      <c r="M4919">
        <f t="shared" ca="1" si="2604"/>
        <v>42000</v>
      </c>
      <c r="N4919">
        <f t="shared" ca="1" si="2605"/>
        <v>210000</v>
      </c>
      <c r="O4919">
        <f t="shared" ca="1" si="2606"/>
        <v>105000</v>
      </c>
      <c r="P4919">
        <f t="shared" ca="1" si="2621"/>
        <v>167996</v>
      </c>
      <c r="Q4919">
        <f ca="1">IF(P4919&gt;0,1,0)</f>
        <v>1</v>
      </c>
      <c r="R4919">
        <f t="shared" ca="1" si="2607"/>
        <v>8</v>
      </c>
      <c r="S4919">
        <f t="shared" ca="1" si="2608"/>
        <v>10</v>
      </c>
      <c r="T4919">
        <f t="shared" ca="1" si="2609"/>
        <v>2</v>
      </c>
      <c r="U4919">
        <f t="shared" ca="1" si="2610"/>
        <v>10</v>
      </c>
      <c r="V4919">
        <f t="shared" ca="1" si="2611"/>
        <v>5</v>
      </c>
      <c r="X4919">
        <f t="shared" si="2613"/>
        <v>4919</v>
      </c>
      <c r="Y4919">
        <f t="shared" si="2614"/>
        <v>4452</v>
      </c>
      <c r="Z4919">
        <f t="shared" si="2615"/>
        <v>4453</v>
      </c>
      <c r="AA4919">
        <f t="shared" si="2612"/>
        <v>4951</v>
      </c>
      <c r="AB4919">
        <f t="shared" si="2595"/>
        <v>500</v>
      </c>
      <c r="AM4919" t="str">
        <f t="shared" si="2596"/>
        <v>201905LP</v>
      </c>
      <c r="AN4919">
        <f t="shared" ca="1" si="2619"/>
        <v>8.0001904761904719</v>
      </c>
      <c r="AO4919">
        <f t="shared" ca="1" si="2620"/>
        <v>10</v>
      </c>
      <c r="AP4919">
        <f t="shared" ca="1" si="2597"/>
        <v>2</v>
      </c>
      <c r="AQ4919">
        <f t="shared" ca="1" si="2598"/>
        <v>10</v>
      </c>
      <c r="AR4919">
        <f t="shared" ca="1" si="2599"/>
        <v>5</v>
      </c>
      <c r="AS4919">
        <f ca="1">P4919/J4919</f>
        <v>8.6954631376048391E-2</v>
      </c>
    </row>
    <row r="4920" spans="1:45" x14ac:dyDescent="0.4">
      <c r="A4920">
        <f t="shared" si="2594"/>
        <v>201905</v>
      </c>
      <c r="B4920" t="s">
        <v>996</v>
      </c>
      <c r="C4920" t="s">
        <v>647</v>
      </c>
      <c r="D4920" t="str">
        <f t="shared" ca="1" si="2618"/>
        <v>I115</v>
      </c>
      <c r="E4920">
        <f t="shared" ca="1" si="2600"/>
        <v>24</v>
      </c>
      <c r="F4920">
        <f t="shared" ca="1" si="2601"/>
        <v>7</v>
      </c>
      <c r="G4920" t="str">
        <f t="shared" ca="1" si="2616"/>
        <v>S10</v>
      </c>
      <c r="H4920" t="str">
        <f t="shared" ca="1" si="2617"/>
        <v>S101</v>
      </c>
      <c r="I4920">
        <f ca="1">VLOOKUP(D4920,PRC!$A$2:$B$21,2,0)*E4920</f>
        <v>120000</v>
      </c>
      <c r="J4920">
        <f t="shared" ca="1" si="2602"/>
        <v>113996</v>
      </c>
      <c r="K4920">
        <f ca="1">VLOOKUP(D4920,PRC!$A$1:$C$21,3,0)*E4920</f>
        <v>57600</v>
      </c>
      <c r="L4920">
        <f t="shared" ca="1" si="2603"/>
        <v>14000</v>
      </c>
      <c r="M4920">
        <f t="shared" ca="1" si="2604"/>
        <v>2000</v>
      </c>
      <c r="N4920">
        <f t="shared" ca="1" si="2605"/>
        <v>18000</v>
      </c>
      <c r="O4920">
        <f t="shared" ca="1" si="2606"/>
        <v>11000</v>
      </c>
      <c r="P4920">
        <f t="shared" ca="1" si="2621"/>
        <v>11396</v>
      </c>
      <c r="Q4920">
        <f ca="1">IF(P4920&gt;0,1,0)</f>
        <v>1</v>
      </c>
      <c r="R4920">
        <f t="shared" ca="1" si="2607"/>
        <v>5</v>
      </c>
      <c r="S4920">
        <f t="shared" ca="1" si="2608"/>
        <v>12</v>
      </c>
      <c r="T4920">
        <f t="shared" ca="1" si="2609"/>
        <v>2</v>
      </c>
      <c r="U4920">
        <f t="shared" ca="1" si="2610"/>
        <v>15</v>
      </c>
      <c r="V4920">
        <f t="shared" ca="1" si="2611"/>
        <v>9</v>
      </c>
      <c r="X4920">
        <f t="shared" si="2613"/>
        <v>4920</v>
      </c>
      <c r="Y4920">
        <f t="shared" si="2614"/>
        <v>4452</v>
      </c>
      <c r="Z4920">
        <f t="shared" si="2615"/>
        <v>4453</v>
      </c>
      <c r="AA4920">
        <f t="shared" si="2612"/>
        <v>4951</v>
      </c>
      <c r="AB4920">
        <f t="shared" si="2595"/>
        <v>500</v>
      </c>
      <c r="AM4920" t="str">
        <f t="shared" si="2596"/>
        <v>201905LP</v>
      </c>
      <c r="AN4920">
        <f t="shared" ca="1" si="2619"/>
        <v>5.0033333333333374</v>
      </c>
      <c r="AO4920">
        <f t="shared" ca="1" si="2620"/>
        <v>11.666666666666666</v>
      </c>
      <c r="AP4920">
        <f t="shared" ca="1" si="2597"/>
        <v>1.6666666666666667</v>
      </c>
      <c r="AQ4920">
        <f t="shared" ca="1" si="2598"/>
        <v>15</v>
      </c>
      <c r="AR4920">
        <f t="shared" ca="1" si="2599"/>
        <v>9.1666666666666661</v>
      </c>
      <c r="AS4920">
        <f ca="1">P4920/J4920</f>
        <v>9.9968419944559461E-2</v>
      </c>
    </row>
    <row r="4921" spans="1:45" x14ac:dyDescent="0.4">
      <c r="A4921">
        <f t="shared" si="2594"/>
        <v>201905</v>
      </c>
      <c r="B4921" t="s">
        <v>997</v>
      </c>
      <c r="C4921" t="s">
        <v>647</v>
      </c>
      <c r="D4921" t="str">
        <f t="shared" ca="1" si="2618"/>
        <v>I102</v>
      </c>
      <c r="E4921">
        <f t="shared" ca="1" si="2600"/>
        <v>15</v>
      </c>
      <c r="F4921">
        <f t="shared" ca="1" si="2601"/>
        <v>10</v>
      </c>
      <c r="G4921" t="str">
        <f t="shared" ca="1" si="2616"/>
        <v>S11</v>
      </c>
      <c r="H4921" t="str">
        <f t="shared" ca="1" si="2617"/>
        <v>S119</v>
      </c>
      <c r="I4921">
        <f ca="1">VLOOKUP(D4921,PRC!$A$2:$B$21,2,0)*E4921</f>
        <v>600000</v>
      </c>
      <c r="J4921">
        <f t="shared" ca="1" si="2602"/>
        <v>563996</v>
      </c>
      <c r="K4921">
        <f ca="1">VLOOKUP(D4921,PRC!$A$1:$C$21,3,0)*E4921</f>
        <v>282000</v>
      </c>
      <c r="L4921">
        <f t="shared" ca="1" si="2603"/>
        <v>84000</v>
      </c>
      <c r="M4921">
        <f t="shared" ca="1" si="2604"/>
        <v>18000</v>
      </c>
      <c r="N4921">
        <f t="shared" ca="1" si="2605"/>
        <v>72000</v>
      </c>
      <c r="O4921">
        <f t="shared" ca="1" si="2606"/>
        <v>48000</v>
      </c>
      <c r="P4921">
        <f t="shared" ca="1" si="2621"/>
        <v>59996</v>
      </c>
      <c r="Q4921">
        <f ca="1">IF(P4921&gt;0,1,0)</f>
        <v>1</v>
      </c>
      <c r="R4921">
        <f t="shared" ca="1" si="2607"/>
        <v>6</v>
      </c>
      <c r="S4921">
        <f t="shared" ca="1" si="2608"/>
        <v>14</v>
      </c>
      <c r="T4921">
        <f t="shared" ca="1" si="2609"/>
        <v>3</v>
      </c>
      <c r="U4921">
        <f t="shared" ca="1" si="2610"/>
        <v>12</v>
      </c>
      <c r="V4921">
        <f t="shared" ca="1" si="2611"/>
        <v>8</v>
      </c>
      <c r="X4921">
        <f t="shared" si="2613"/>
        <v>4921</v>
      </c>
      <c r="Y4921">
        <f t="shared" si="2614"/>
        <v>4452</v>
      </c>
      <c r="Z4921">
        <f t="shared" si="2615"/>
        <v>4453</v>
      </c>
      <c r="AA4921">
        <f t="shared" si="2612"/>
        <v>4951</v>
      </c>
      <c r="AB4921">
        <f t="shared" si="2595"/>
        <v>500</v>
      </c>
      <c r="AM4921" t="str">
        <f t="shared" si="2596"/>
        <v>201905LP</v>
      </c>
      <c r="AN4921">
        <f t="shared" ca="1" si="2619"/>
        <v>6.0006666666666657</v>
      </c>
      <c r="AO4921">
        <f t="shared" ca="1" si="2620"/>
        <v>14.000000000000002</v>
      </c>
      <c r="AP4921">
        <f t="shared" ca="1" si="2597"/>
        <v>3</v>
      </c>
      <c r="AQ4921">
        <f t="shared" ca="1" si="2598"/>
        <v>12</v>
      </c>
      <c r="AR4921">
        <f t="shared" ca="1" si="2599"/>
        <v>8</v>
      </c>
      <c r="AS4921">
        <f ca="1">P4921/J4921</f>
        <v>0.10637664096908489</v>
      </c>
    </row>
    <row r="4922" spans="1:45" x14ac:dyDescent="0.4">
      <c r="A4922">
        <f t="shared" si="2594"/>
        <v>201905</v>
      </c>
      <c r="B4922" t="s">
        <v>998</v>
      </c>
      <c r="C4922" t="s">
        <v>647</v>
      </c>
      <c r="D4922" t="str">
        <f t="shared" ca="1" si="2618"/>
        <v>I115</v>
      </c>
      <c r="E4922">
        <f t="shared" ca="1" si="2600"/>
        <v>28</v>
      </c>
      <c r="F4922">
        <f t="shared" ca="1" si="2601"/>
        <v>9</v>
      </c>
      <c r="G4922" t="str">
        <f t="shared" ca="1" si="2616"/>
        <v>S11</v>
      </c>
      <c r="H4922" t="str">
        <f t="shared" ca="1" si="2617"/>
        <v>S113</v>
      </c>
      <c r="I4922">
        <f ca="1">VLOOKUP(D4922,PRC!$A$2:$B$21,2,0)*E4922</f>
        <v>140000</v>
      </c>
      <c r="J4922">
        <f t="shared" ca="1" si="2602"/>
        <v>131596</v>
      </c>
      <c r="K4922">
        <f ca="1">VLOOKUP(D4922,PRC!$A$1:$C$21,3,0)*E4922</f>
        <v>67200</v>
      </c>
      <c r="L4922">
        <f t="shared" ca="1" si="2603"/>
        <v>18000</v>
      </c>
      <c r="M4922">
        <f t="shared" ca="1" si="2604"/>
        <v>1000</v>
      </c>
      <c r="N4922">
        <f t="shared" ca="1" si="2605"/>
        <v>24000</v>
      </c>
      <c r="O4922">
        <f t="shared" ca="1" si="2606"/>
        <v>7000</v>
      </c>
      <c r="P4922">
        <f t="shared" ca="1" si="2621"/>
        <v>14396</v>
      </c>
      <c r="Q4922">
        <f ca="1">IF(P4922&gt;0,1,0)</f>
        <v>1</v>
      </c>
      <c r="R4922">
        <f t="shared" ca="1" si="2607"/>
        <v>6</v>
      </c>
      <c r="S4922">
        <f t="shared" ca="1" si="2608"/>
        <v>13</v>
      </c>
      <c r="T4922">
        <f t="shared" ca="1" si="2609"/>
        <v>1</v>
      </c>
      <c r="U4922">
        <f t="shared" ca="1" si="2610"/>
        <v>17</v>
      </c>
      <c r="V4922">
        <f t="shared" ca="1" si="2611"/>
        <v>5</v>
      </c>
      <c r="X4922">
        <f t="shared" si="2613"/>
        <v>4922</v>
      </c>
      <c r="Y4922">
        <f t="shared" si="2614"/>
        <v>4452</v>
      </c>
      <c r="Z4922">
        <f t="shared" si="2615"/>
        <v>4453</v>
      </c>
      <c r="AA4922">
        <f t="shared" si="2612"/>
        <v>4951</v>
      </c>
      <c r="AB4922">
        <f t="shared" si="2595"/>
        <v>500</v>
      </c>
      <c r="AM4922" t="str">
        <f t="shared" si="2596"/>
        <v>201905LP</v>
      </c>
      <c r="AN4922">
        <f t="shared" ca="1" si="2619"/>
        <v>6.0028571428571436</v>
      </c>
      <c r="AO4922">
        <f t="shared" ca="1" si="2620"/>
        <v>12.857142857142856</v>
      </c>
      <c r="AP4922">
        <f t="shared" ca="1" si="2597"/>
        <v>0.7142857142857143</v>
      </c>
      <c r="AQ4922">
        <f t="shared" ca="1" si="2598"/>
        <v>17.142857142857142</v>
      </c>
      <c r="AR4922">
        <f t="shared" ca="1" si="2599"/>
        <v>5</v>
      </c>
      <c r="AS4922">
        <f ca="1">P4922/J4922</f>
        <v>0.10939542235326302</v>
      </c>
    </row>
    <row r="4923" spans="1:45" x14ac:dyDescent="0.4">
      <c r="A4923">
        <f t="shared" si="2594"/>
        <v>201905</v>
      </c>
      <c r="B4923" t="s">
        <v>999</v>
      </c>
      <c r="C4923" t="s">
        <v>647</v>
      </c>
      <c r="D4923" t="str">
        <f t="shared" ca="1" si="2618"/>
        <v>I103</v>
      </c>
      <c r="E4923">
        <f t="shared" ca="1" si="2600"/>
        <v>25</v>
      </c>
      <c r="F4923">
        <f t="shared" ca="1" si="2601"/>
        <v>9</v>
      </c>
      <c r="G4923" t="str">
        <f t="shared" ca="1" si="2616"/>
        <v>S11</v>
      </c>
      <c r="H4923" t="str">
        <f t="shared" ca="1" si="2617"/>
        <v>S119</v>
      </c>
      <c r="I4923">
        <f ca="1">VLOOKUP(D4923,PRC!$A$2:$B$21,2,0)*E4923</f>
        <v>1250000</v>
      </c>
      <c r="J4923">
        <f t="shared" ca="1" si="2602"/>
        <v>1137496</v>
      </c>
      <c r="K4923">
        <f ca="1">VLOOKUP(D4923,PRC!$A$1:$C$21,3,0)*E4923</f>
        <v>712500</v>
      </c>
      <c r="L4923">
        <f t="shared" ca="1" si="2603"/>
        <v>125000</v>
      </c>
      <c r="M4923">
        <f t="shared" ca="1" si="2604"/>
        <v>13000</v>
      </c>
      <c r="N4923">
        <f t="shared" ca="1" si="2605"/>
        <v>225000</v>
      </c>
      <c r="O4923">
        <f t="shared" ca="1" si="2606"/>
        <v>125000</v>
      </c>
      <c r="P4923">
        <f t="shared" ca="1" si="2621"/>
        <v>-63004</v>
      </c>
      <c r="Q4923">
        <f ca="1">IF(P4923&gt;0,1,0)</f>
        <v>0</v>
      </c>
      <c r="R4923">
        <f t="shared" ca="1" si="2607"/>
        <v>9</v>
      </c>
      <c r="S4923">
        <f t="shared" ca="1" si="2608"/>
        <v>10</v>
      </c>
      <c r="T4923">
        <f t="shared" ca="1" si="2609"/>
        <v>1</v>
      </c>
      <c r="U4923">
        <f t="shared" ca="1" si="2610"/>
        <v>18</v>
      </c>
      <c r="V4923">
        <f t="shared" ca="1" si="2611"/>
        <v>10</v>
      </c>
      <c r="X4923">
        <f t="shared" si="2613"/>
        <v>4923</v>
      </c>
      <c r="Y4923">
        <f t="shared" si="2614"/>
        <v>4452</v>
      </c>
      <c r="Z4923">
        <f t="shared" si="2615"/>
        <v>4453</v>
      </c>
      <c r="AA4923">
        <f t="shared" si="2612"/>
        <v>4951</v>
      </c>
      <c r="AB4923">
        <f t="shared" si="2595"/>
        <v>500</v>
      </c>
      <c r="AM4923" t="str">
        <f t="shared" si="2596"/>
        <v>201905LP</v>
      </c>
      <c r="AN4923">
        <f t="shared" ca="1" si="2619"/>
        <v>9.000319999999995</v>
      </c>
      <c r="AO4923">
        <f t="shared" ca="1" si="2620"/>
        <v>10</v>
      </c>
      <c r="AP4923">
        <f t="shared" ca="1" si="2597"/>
        <v>1.04</v>
      </c>
      <c r="AQ4923">
        <f t="shared" ca="1" si="2598"/>
        <v>18</v>
      </c>
      <c r="AR4923">
        <f t="shared" ca="1" si="2599"/>
        <v>10</v>
      </c>
      <c r="AS4923">
        <f ca="1">P4923/J4923</f>
        <v>-5.5388326640269506E-2</v>
      </c>
    </row>
    <row r="4924" spans="1:45" x14ac:dyDescent="0.4">
      <c r="A4924">
        <f t="shared" si="2594"/>
        <v>201905</v>
      </c>
      <c r="B4924" t="s">
        <v>1000</v>
      </c>
      <c r="C4924" t="s">
        <v>647</v>
      </c>
      <c r="D4924" t="str">
        <f t="shared" ca="1" si="2618"/>
        <v>I105</v>
      </c>
      <c r="E4924">
        <f t="shared" ca="1" si="2600"/>
        <v>10</v>
      </c>
      <c r="F4924">
        <f t="shared" ca="1" si="2601"/>
        <v>10</v>
      </c>
      <c r="G4924" t="str">
        <f t="shared" ca="1" si="2616"/>
        <v>S11</v>
      </c>
      <c r="H4924" t="str">
        <f t="shared" ca="1" si="2617"/>
        <v>S110</v>
      </c>
      <c r="I4924">
        <f ca="1">VLOOKUP(D4924,PRC!$A$2:$B$21,2,0)*E4924</f>
        <v>1000000</v>
      </c>
      <c r="J4924">
        <f t="shared" ca="1" si="2602"/>
        <v>929995.99999999988</v>
      </c>
      <c r="K4924">
        <f ca="1">VLOOKUP(D4924,PRC!$A$1:$C$21,3,0)*E4924</f>
        <v>590000</v>
      </c>
      <c r="L4924">
        <f t="shared" ca="1" si="2603"/>
        <v>130000</v>
      </c>
      <c r="M4924">
        <f t="shared" ca="1" si="2604"/>
        <v>10000</v>
      </c>
      <c r="N4924">
        <f t="shared" ca="1" si="2605"/>
        <v>100000</v>
      </c>
      <c r="O4924">
        <f t="shared" ca="1" si="2606"/>
        <v>90000</v>
      </c>
      <c r="P4924">
        <f t="shared" ca="1" si="2621"/>
        <v>9995.9999999998836</v>
      </c>
      <c r="Q4924">
        <f ca="1">IF(P4924&gt;0,1,0)</f>
        <v>1</v>
      </c>
      <c r="R4924">
        <f t="shared" ca="1" si="2607"/>
        <v>7</v>
      </c>
      <c r="S4924">
        <f t="shared" ca="1" si="2608"/>
        <v>13</v>
      </c>
      <c r="T4924">
        <f t="shared" ca="1" si="2609"/>
        <v>1</v>
      </c>
      <c r="U4924">
        <f t="shared" ca="1" si="2610"/>
        <v>10</v>
      </c>
      <c r="V4924">
        <f t="shared" ca="1" si="2611"/>
        <v>9</v>
      </c>
      <c r="X4924">
        <f t="shared" si="2613"/>
        <v>4924</v>
      </c>
      <c r="Y4924">
        <f t="shared" si="2614"/>
        <v>4452</v>
      </c>
      <c r="Z4924">
        <f t="shared" si="2615"/>
        <v>4453</v>
      </c>
      <c r="AA4924">
        <f t="shared" si="2612"/>
        <v>4951</v>
      </c>
      <c r="AB4924">
        <f t="shared" si="2595"/>
        <v>500</v>
      </c>
      <c r="AM4924" t="str">
        <f t="shared" si="2596"/>
        <v>201905LP</v>
      </c>
      <c r="AN4924">
        <f t="shared" ca="1" si="2619"/>
        <v>7.0004000000000062</v>
      </c>
      <c r="AO4924">
        <f t="shared" ca="1" si="2620"/>
        <v>13</v>
      </c>
      <c r="AP4924">
        <f t="shared" ca="1" si="2597"/>
        <v>1</v>
      </c>
      <c r="AQ4924">
        <f t="shared" ca="1" si="2598"/>
        <v>10</v>
      </c>
      <c r="AR4924">
        <f t="shared" ca="1" si="2599"/>
        <v>9</v>
      </c>
      <c r="AS4924">
        <f ca="1">P4924/J4924</f>
        <v>1.0748433326594829E-2</v>
      </c>
    </row>
    <row r="4925" spans="1:45" x14ac:dyDescent="0.4">
      <c r="A4925">
        <f t="shared" si="2594"/>
        <v>201905</v>
      </c>
      <c r="B4925" t="s">
        <v>1001</v>
      </c>
      <c r="C4925" t="s">
        <v>647</v>
      </c>
      <c r="D4925" t="str">
        <f t="shared" ca="1" si="2618"/>
        <v>I104</v>
      </c>
      <c r="E4925">
        <f t="shared" ca="1" si="2600"/>
        <v>12</v>
      </c>
      <c r="F4925">
        <f t="shared" ca="1" si="2601"/>
        <v>9</v>
      </c>
      <c r="G4925" t="str">
        <f t="shared" ca="1" si="2616"/>
        <v>S11</v>
      </c>
      <c r="H4925" t="str">
        <f t="shared" ca="1" si="2617"/>
        <v>S112</v>
      </c>
      <c r="I4925">
        <f ca="1">VLOOKUP(D4925,PRC!$A$2:$B$21,2,0)*E4925</f>
        <v>840000</v>
      </c>
      <c r="J4925">
        <f t="shared" ca="1" si="2602"/>
        <v>772796</v>
      </c>
      <c r="K4925">
        <f ca="1">VLOOKUP(D4925,PRC!$A$1:$C$21,3,0)*E4925</f>
        <v>352800</v>
      </c>
      <c r="L4925">
        <f t="shared" ca="1" si="2603"/>
        <v>109000</v>
      </c>
      <c r="M4925">
        <f t="shared" ca="1" si="2604"/>
        <v>17000</v>
      </c>
      <c r="N4925">
        <f t="shared" ca="1" si="2605"/>
        <v>168000</v>
      </c>
      <c r="O4925">
        <f t="shared" ca="1" si="2606"/>
        <v>67000</v>
      </c>
      <c r="P4925">
        <f t="shared" ca="1" si="2621"/>
        <v>58996</v>
      </c>
      <c r="Q4925">
        <f ca="1">IF(P4925&gt;0,1,0)</f>
        <v>1</v>
      </c>
      <c r="R4925">
        <f t="shared" ca="1" si="2607"/>
        <v>8</v>
      </c>
      <c r="S4925">
        <f t="shared" ca="1" si="2608"/>
        <v>13</v>
      </c>
      <c r="T4925">
        <f t="shared" ca="1" si="2609"/>
        <v>2</v>
      </c>
      <c r="U4925">
        <f t="shared" ca="1" si="2610"/>
        <v>20</v>
      </c>
      <c r="V4925">
        <f t="shared" ca="1" si="2611"/>
        <v>8</v>
      </c>
      <c r="X4925">
        <f t="shared" si="2613"/>
        <v>4925</v>
      </c>
      <c r="Y4925">
        <f t="shared" si="2614"/>
        <v>4452</v>
      </c>
      <c r="Z4925">
        <f t="shared" si="2615"/>
        <v>4453</v>
      </c>
      <c r="AA4925">
        <f t="shared" si="2612"/>
        <v>4951</v>
      </c>
      <c r="AB4925">
        <f t="shared" si="2595"/>
        <v>500</v>
      </c>
      <c r="AM4925" t="str">
        <f t="shared" si="2596"/>
        <v>201905LP</v>
      </c>
      <c r="AN4925">
        <f t="shared" ca="1" si="2619"/>
        <v>8.0004761904761921</v>
      </c>
      <c r="AO4925">
        <f t="shared" ca="1" si="2620"/>
        <v>12.976190476190478</v>
      </c>
      <c r="AP4925">
        <f t="shared" ca="1" si="2597"/>
        <v>2.0238095238095237</v>
      </c>
      <c r="AQ4925">
        <f t="shared" ca="1" si="2598"/>
        <v>20</v>
      </c>
      <c r="AR4925">
        <f t="shared" ca="1" si="2599"/>
        <v>7.9761904761904754</v>
      </c>
      <c r="AS4925">
        <f ca="1">P4925/J4925</f>
        <v>7.6340974849766305E-2</v>
      </c>
    </row>
    <row r="4926" spans="1:45" x14ac:dyDescent="0.4">
      <c r="A4926">
        <f t="shared" si="2594"/>
        <v>201905</v>
      </c>
      <c r="B4926" t="s">
        <v>1002</v>
      </c>
      <c r="C4926" t="s">
        <v>647</v>
      </c>
      <c r="D4926" t="str">
        <f t="shared" ca="1" si="2618"/>
        <v>I102</v>
      </c>
      <c r="E4926">
        <f t="shared" ca="1" si="2600"/>
        <v>28</v>
      </c>
      <c r="F4926">
        <f t="shared" ca="1" si="2601"/>
        <v>5</v>
      </c>
      <c r="G4926" t="str">
        <f t="shared" ca="1" si="2616"/>
        <v>S10</v>
      </c>
      <c r="H4926" t="str">
        <f t="shared" ca="1" si="2617"/>
        <v>S106</v>
      </c>
      <c r="I4926">
        <f ca="1">VLOOKUP(D4926,PRC!$A$2:$B$21,2,0)*E4926</f>
        <v>1120000</v>
      </c>
      <c r="J4926">
        <f t="shared" ca="1" si="2602"/>
        <v>1041595.9999999999</v>
      </c>
      <c r="K4926">
        <f ca="1">VLOOKUP(D4926,PRC!$A$1:$C$21,3,0)*E4926</f>
        <v>526400</v>
      </c>
      <c r="L4926">
        <f t="shared" ca="1" si="2603"/>
        <v>134000</v>
      </c>
      <c r="M4926">
        <f t="shared" ca="1" si="2604"/>
        <v>22000</v>
      </c>
      <c r="N4926">
        <f t="shared" ca="1" si="2605"/>
        <v>157000</v>
      </c>
      <c r="O4926">
        <f t="shared" ca="1" si="2606"/>
        <v>112000</v>
      </c>
      <c r="P4926">
        <f t="shared" ca="1" si="2621"/>
        <v>90195.999999999884</v>
      </c>
      <c r="Q4926">
        <f ca="1">IF(P4926&gt;0,1,0)</f>
        <v>1</v>
      </c>
      <c r="R4926">
        <f t="shared" ca="1" si="2607"/>
        <v>7</v>
      </c>
      <c r="S4926">
        <f t="shared" ca="1" si="2608"/>
        <v>12</v>
      </c>
      <c r="T4926">
        <f t="shared" ca="1" si="2609"/>
        <v>2</v>
      </c>
      <c r="U4926">
        <f t="shared" ca="1" si="2610"/>
        <v>14</v>
      </c>
      <c r="V4926">
        <f t="shared" ca="1" si="2611"/>
        <v>10</v>
      </c>
      <c r="X4926">
        <f t="shared" si="2613"/>
        <v>4926</v>
      </c>
      <c r="Y4926">
        <f t="shared" si="2614"/>
        <v>4452</v>
      </c>
      <c r="Z4926">
        <f t="shared" si="2615"/>
        <v>4453</v>
      </c>
      <c r="AA4926">
        <f t="shared" si="2612"/>
        <v>4951</v>
      </c>
      <c r="AB4926">
        <f t="shared" si="2595"/>
        <v>500</v>
      </c>
      <c r="AM4926" t="str">
        <f t="shared" si="2596"/>
        <v>201905LP</v>
      </c>
      <c r="AN4926">
        <f t="shared" ca="1" si="2619"/>
        <v>7.0003571428571494</v>
      </c>
      <c r="AO4926">
        <f t="shared" ca="1" si="2620"/>
        <v>11.964285714285715</v>
      </c>
      <c r="AP4926">
        <f t="shared" ca="1" si="2597"/>
        <v>1.9642857142857142</v>
      </c>
      <c r="AQ4926">
        <f t="shared" ca="1" si="2598"/>
        <v>14.017857142857142</v>
      </c>
      <c r="AR4926">
        <f t="shared" ca="1" si="2599"/>
        <v>10</v>
      </c>
      <c r="AS4926">
        <f ca="1">P4926/J4926</f>
        <v>8.6594034539303047E-2</v>
      </c>
    </row>
    <row r="4927" spans="1:45" x14ac:dyDescent="0.4">
      <c r="A4927">
        <f t="shared" si="2594"/>
        <v>201905</v>
      </c>
      <c r="B4927" t="s">
        <v>1003</v>
      </c>
      <c r="C4927" t="s">
        <v>647</v>
      </c>
      <c r="D4927" t="str">
        <f t="shared" ca="1" si="2618"/>
        <v>I117</v>
      </c>
      <c r="E4927">
        <f t="shared" ca="1" si="2600"/>
        <v>11</v>
      </c>
      <c r="F4927">
        <f t="shared" ca="1" si="2601"/>
        <v>5</v>
      </c>
      <c r="G4927" t="str">
        <f t="shared" ca="1" si="2616"/>
        <v>S11</v>
      </c>
      <c r="H4927" t="str">
        <f t="shared" ca="1" si="2617"/>
        <v>S110</v>
      </c>
      <c r="I4927">
        <f ca="1">VLOOKUP(D4927,PRC!$A$2:$B$21,2,0)*E4927</f>
        <v>27500000</v>
      </c>
      <c r="J4927">
        <f t="shared" ca="1" si="2602"/>
        <v>25299996</v>
      </c>
      <c r="K4927">
        <f ca="1">VLOOKUP(D4927,PRC!$A$1:$C$21,3,0)*E4927</f>
        <v>12650000</v>
      </c>
      <c r="L4927">
        <f t="shared" ca="1" si="2603"/>
        <v>4125000</v>
      </c>
      <c r="M4927">
        <f t="shared" ca="1" si="2604"/>
        <v>550000</v>
      </c>
      <c r="N4927">
        <f t="shared" ca="1" si="2605"/>
        <v>3575000</v>
      </c>
      <c r="O4927">
        <f t="shared" ca="1" si="2606"/>
        <v>2475000</v>
      </c>
      <c r="P4927">
        <f t="shared" ca="1" si="2621"/>
        <v>1924996</v>
      </c>
      <c r="Q4927">
        <f ca="1">IF(P4927&gt;0,1,0)</f>
        <v>1</v>
      </c>
      <c r="R4927">
        <f t="shared" ca="1" si="2607"/>
        <v>8</v>
      </c>
      <c r="S4927">
        <f t="shared" ca="1" si="2608"/>
        <v>15</v>
      </c>
      <c r="T4927">
        <f t="shared" ca="1" si="2609"/>
        <v>2</v>
      </c>
      <c r="U4927">
        <f t="shared" ca="1" si="2610"/>
        <v>13</v>
      </c>
      <c r="V4927">
        <f t="shared" ca="1" si="2611"/>
        <v>9</v>
      </c>
      <c r="X4927">
        <f t="shared" si="2613"/>
        <v>4927</v>
      </c>
      <c r="Y4927">
        <f t="shared" si="2614"/>
        <v>4452</v>
      </c>
      <c r="Z4927">
        <f t="shared" si="2615"/>
        <v>4453</v>
      </c>
      <c r="AA4927">
        <f t="shared" si="2612"/>
        <v>4951</v>
      </c>
      <c r="AB4927">
        <f t="shared" si="2595"/>
        <v>500</v>
      </c>
      <c r="AM4927" t="str">
        <f t="shared" si="2596"/>
        <v>201905LP</v>
      </c>
      <c r="AN4927">
        <f t="shared" ca="1" si="2619"/>
        <v>8.0000145454545475</v>
      </c>
      <c r="AO4927">
        <f t="shared" ca="1" si="2620"/>
        <v>15</v>
      </c>
      <c r="AP4927">
        <f t="shared" ca="1" si="2597"/>
        <v>2</v>
      </c>
      <c r="AQ4927">
        <f t="shared" ca="1" si="2598"/>
        <v>13</v>
      </c>
      <c r="AR4927">
        <f t="shared" ca="1" si="2599"/>
        <v>9</v>
      </c>
      <c r="AS4927">
        <f ca="1">P4927/J4927</f>
        <v>7.6086810448507583E-2</v>
      </c>
    </row>
    <row r="4928" spans="1:45" x14ac:dyDescent="0.4">
      <c r="A4928">
        <f t="shared" si="2594"/>
        <v>201905</v>
      </c>
      <c r="B4928" t="s">
        <v>1004</v>
      </c>
      <c r="C4928" t="s">
        <v>647</v>
      </c>
      <c r="D4928" t="str">
        <f t="shared" ca="1" si="2618"/>
        <v>I120</v>
      </c>
      <c r="E4928">
        <f t="shared" ca="1" si="2600"/>
        <v>18</v>
      </c>
      <c r="F4928">
        <f t="shared" ca="1" si="2601"/>
        <v>8</v>
      </c>
      <c r="G4928" t="str">
        <f t="shared" ca="1" si="2616"/>
        <v>S11</v>
      </c>
      <c r="H4928" t="str">
        <f t="shared" ca="1" si="2617"/>
        <v>S115</v>
      </c>
      <c r="I4928">
        <f ca="1">VLOOKUP(D4928,PRC!$A$2:$B$21,2,0)*E4928</f>
        <v>77400000</v>
      </c>
      <c r="J4928">
        <f t="shared" ca="1" si="2602"/>
        <v>70433996</v>
      </c>
      <c r="K4928">
        <f ca="1">VLOOKUP(D4928,PRC!$A$1:$C$21,3,0)*E4928</f>
        <v>34830000</v>
      </c>
      <c r="L4928">
        <f t="shared" ca="1" si="2603"/>
        <v>7740000</v>
      </c>
      <c r="M4928">
        <f t="shared" ca="1" si="2604"/>
        <v>774000</v>
      </c>
      <c r="N4928">
        <f t="shared" ca="1" si="2605"/>
        <v>14706000</v>
      </c>
      <c r="O4928">
        <f t="shared" ca="1" si="2606"/>
        <v>7740000</v>
      </c>
      <c r="P4928">
        <f t="shared" ca="1" si="2621"/>
        <v>4643996</v>
      </c>
      <c r="Q4928">
        <f ca="1">IF(P4928&gt;0,1,0)</f>
        <v>1</v>
      </c>
      <c r="R4928">
        <f t="shared" ca="1" si="2607"/>
        <v>9</v>
      </c>
      <c r="S4928">
        <f t="shared" ca="1" si="2608"/>
        <v>10</v>
      </c>
      <c r="T4928">
        <f t="shared" ca="1" si="2609"/>
        <v>1</v>
      </c>
      <c r="U4928">
        <f t="shared" ca="1" si="2610"/>
        <v>19</v>
      </c>
      <c r="V4928">
        <f t="shared" ca="1" si="2611"/>
        <v>10</v>
      </c>
      <c r="X4928">
        <f t="shared" si="2613"/>
        <v>4928</v>
      </c>
      <c r="Y4928">
        <f t="shared" si="2614"/>
        <v>4452</v>
      </c>
      <c r="Z4928">
        <f t="shared" si="2615"/>
        <v>4453</v>
      </c>
      <c r="AA4928">
        <f t="shared" si="2612"/>
        <v>4951</v>
      </c>
      <c r="AB4928">
        <f t="shared" si="2595"/>
        <v>500</v>
      </c>
      <c r="AM4928" t="str">
        <f t="shared" si="2596"/>
        <v>201905LP</v>
      </c>
      <c r="AN4928">
        <f t="shared" ca="1" si="2619"/>
        <v>9.0000051679586583</v>
      </c>
      <c r="AO4928">
        <f t="shared" ca="1" si="2620"/>
        <v>10</v>
      </c>
      <c r="AP4928">
        <f t="shared" ca="1" si="2597"/>
        <v>1</v>
      </c>
      <c r="AQ4928">
        <f t="shared" ca="1" si="2598"/>
        <v>19</v>
      </c>
      <c r="AR4928">
        <f t="shared" ca="1" si="2599"/>
        <v>10</v>
      </c>
      <c r="AS4928">
        <f ca="1">P4928/J4928</f>
        <v>6.5934012887753801E-2</v>
      </c>
    </row>
    <row r="4929" spans="1:45" x14ac:dyDescent="0.4">
      <c r="A4929">
        <f t="shared" si="2594"/>
        <v>201905</v>
      </c>
      <c r="B4929" t="s">
        <v>1005</v>
      </c>
      <c r="C4929" t="s">
        <v>647</v>
      </c>
      <c r="D4929" t="str">
        <f t="shared" ca="1" si="2618"/>
        <v>I115</v>
      </c>
      <c r="E4929">
        <f t="shared" ca="1" si="2600"/>
        <v>15</v>
      </c>
      <c r="F4929">
        <f t="shared" ca="1" si="2601"/>
        <v>7</v>
      </c>
      <c r="G4929" t="str">
        <f t="shared" ca="1" si="2616"/>
        <v>S12</v>
      </c>
      <c r="H4929" t="str">
        <f t="shared" ca="1" si="2617"/>
        <v>S120</v>
      </c>
      <c r="I4929">
        <f ca="1">VLOOKUP(D4929,PRC!$A$2:$B$21,2,0)*E4929</f>
        <v>75000</v>
      </c>
      <c r="J4929">
        <f t="shared" ca="1" si="2602"/>
        <v>70496</v>
      </c>
      <c r="K4929">
        <f ca="1">VLOOKUP(D4929,PRC!$A$1:$C$21,3,0)*E4929</f>
        <v>36000</v>
      </c>
      <c r="L4929">
        <f t="shared" ca="1" si="2603"/>
        <v>8000</v>
      </c>
      <c r="M4929">
        <f t="shared" ca="1" si="2604"/>
        <v>2000</v>
      </c>
      <c r="N4929">
        <f t="shared" ca="1" si="2605"/>
        <v>15000</v>
      </c>
      <c r="O4929">
        <f t="shared" ca="1" si="2606"/>
        <v>7000</v>
      </c>
      <c r="P4929">
        <f t="shared" ca="1" si="2621"/>
        <v>2496</v>
      </c>
      <c r="Q4929">
        <f ca="1">IF(P4929&gt;0,1,0)</f>
        <v>1</v>
      </c>
      <c r="R4929">
        <f t="shared" ca="1" si="2607"/>
        <v>6</v>
      </c>
      <c r="S4929">
        <f t="shared" ca="1" si="2608"/>
        <v>10</v>
      </c>
      <c r="T4929">
        <f t="shared" ca="1" si="2609"/>
        <v>2</v>
      </c>
      <c r="U4929">
        <f t="shared" ca="1" si="2610"/>
        <v>20</v>
      </c>
      <c r="V4929">
        <f t="shared" ca="1" si="2611"/>
        <v>9</v>
      </c>
      <c r="X4929">
        <f t="shared" si="2613"/>
        <v>4929</v>
      </c>
      <c r="Y4929">
        <f t="shared" si="2614"/>
        <v>4452</v>
      </c>
      <c r="Z4929">
        <f t="shared" si="2615"/>
        <v>4453</v>
      </c>
      <c r="AA4929">
        <f t="shared" si="2612"/>
        <v>4951</v>
      </c>
      <c r="AB4929">
        <f t="shared" si="2595"/>
        <v>500</v>
      </c>
      <c r="AM4929" t="str">
        <f t="shared" si="2596"/>
        <v>201905LP</v>
      </c>
      <c r="AN4929">
        <f t="shared" ca="1" si="2619"/>
        <v>6.0053333333333292</v>
      </c>
      <c r="AO4929">
        <f t="shared" ca="1" si="2620"/>
        <v>10.666666666666668</v>
      </c>
      <c r="AP4929">
        <f t="shared" ca="1" si="2597"/>
        <v>2.666666666666667</v>
      </c>
      <c r="AQ4929">
        <f t="shared" ca="1" si="2598"/>
        <v>20</v>
      </c>
      <c r="AR4929">
        <f t="shared" ca="1" si="2599"/>
        <v>9.3333333333333339</v>
      </c>
      <c r="AS4929">
        <f ca="1">P4929/J4929</f>
        <v>3.5406264185201999E-2</v>
      </c>
    </row>
    <row r="4930" spans="1:45" x14ac:dyDescent="0.4">
      <c r="A4930">
        <f t="shared" si="2594"/>
        <v>201905</v>
      </c>
      <c r="B4930" t="s">
        <v>1006</v>
      </c>
      <c r="C4930" t="s">
        <v>647</v>
      </c>
      <c r="D4930" t="str">
        <f t="shared" ca="1" si="2618"/>
        <v>I117</v>
      </c>
      <c r="E4930">
        <f t="shared" ca="1" si="2600"/>
        <v>24</v>
      </c>
      <c r="F4930">
        <f t="shared" ca="1" si="2601"/>
        <v>10</v>
      </c>
      <c r="G4930" t="str">
        <f t="shared" ca="1" si="2616"/>
        <v>S11</v>
      </c>
      <c r="H4930" t="str">
        <f t="shared" ca="1" si="2617"/>
        <v>S118</v>
      </c>
      <c r="I4930">
        <f ca="1">VLOOKUP(D4930,PRC!$A$2:$B$21,2,0)*E4930</f>
        <v>60000000</v>
      </c>
      <c r="J4930">
        <f t="shared" ca="1" si="2602"/>
        <v>55199996</v>
      </c>
      <c r="K4930">
        <f ca="1">VLOOKUP(D4930,PRC!$A$1:$C$21,3,0)*E4930</f>
        <v>27600000</v>
      </c>
      <c r="L4930">
        <f t="shared" ca="1" si="2603"/>
        <v>6000000</v>
      </c>
      <c r="M4930">
        <f t="shared" ca="1" si="2604"/>
        <v>600000</v>
      </c>
      <c r="N4930">
        <f t="shared" ca="1" si="2605"/>
        <v>12000000</v>
      </c>
      <c r="O4930">
        <f t="shared" ca="1" si="2606"/>
        <v>4800000</v>
      </c>
      <c r="P4930">
        <f t="shared" ca="1" si="2621"/>
        <v>4199996</v>
      </c>
      <c r="Q4930">
        <f ca="1">IF(P4930&gt;0,1,0)</f>
        <v>1</v>
      </c>
      <c r="R4930">
        <f t="shared" ca="1" si="2607"/>
        <v>8</v>
      </c>
      <c r="S4930">
        <f t="shared" ca="1" si="2608"/>
        <v>10</v>
      </c>
      <c r="T4930">
        <f t="shared" ca="1" si="2609"/>
        <v>1</v>
      </c>
      <c r="U4930">
        <f t="shared" ca="1" si="2610"/>
        <v>20</v>
      </c>
      <c r="V4930">
        <f t="shared" ca="1" si="2611"/>
        <v>8</v>
      </c>
      <c r="X4930">
        <f t="shared" si="2613"/>
        <v>4930</v>
      </c>
      <c r="Y4930">
        <f t="shared" si="2614"/>
        <v>4452</v>
      </c>
      <c r="Z4930">
        <f t="shared" si="2615"/>
        <v>4453</v>
      </c>
      <c r="AA4930">
        <f t="shared" si="2612"/>
        <v>4951</v>
      </c>
      <c r="AB4930">
        <f t="shared" si="2595"/>
        <v>500</v>
      </c>
      <c r="AM4930" t="str">
        <f t="shared" si="2596"/>
        <v>201905LP</v>
      </c>
      <c r="AN4930">
        <f t="shared" ca="1" si="2619"/>
        <v>8.0000066666666712</v>
      </c>
      <c r="AO4930">
        <f t="shared" ca="1" si="2620"/>
        <v>10</v>
      </c>
      <c r="AP4930">
        <f t="shared" ca="1" si="2597"/>
        <v>1</v>
      </c>
      <c r="AQ4930">
        <f t="shared" ca="1" si="2598"/>
        <v>20</v>
      </c>
      <c r="AR4930">
        <f t="shared" ca="1" si="2599"/>
        <v>8</v>
      </c>
      <c r="AS4930">
        <f ca="1">P4930/J4930</f>
        <v>7.6086889571513744E-2</v>
      </c>
    </row>
    <row r="4931" spans="1:45" x14ac:dyDescent="0.4">
      <c r="A4931">
        <f t="shared" ref="A4931:A4994" si="2622">IF(BA4931="",A4930,BA4931)</f>
        <v>201905</v>
      </c>
      <c r="B4931" t="s">
        <v>1007</v>
      </c>
      <c r="C4931" t="s">
        <v>647</v>
      </c>
      <c r="D4931" t="str">
        <f t="shared" ca="1" si="2618"/>
        <v>I109</v>
      </c>
      <c r="E4931">
        <f t="shared" ca="1" si="2600"/>
        <v>28</v>
      </c>
      <c r="F4931">
        <f t="shared" ca="1" si="2601"/>
        <v>9</v>
      </c>
      <c r="G4931" t="str">
        <f t="shared" ca="1" si="2616"/>
        <v>S11</v>
      </c>
      <c r="H4931" t="str">
        <f t="shared" ca="1" si="2617"/>
        <v>S116</v>
      </c>
      <c r="I4931">
        <f ca="1">VLOOKUP(D4931,PRC!$A$2:$B$21,2,0)*E4931</f>
        <v>14000000</v>
      </c>
      <c r="J4931">
        <f t="shared" ca="1" si="2602"/>
        <v>13159996</v>
      </c>
      <c r="K4931">
        <f ca="1">VLOOKUP(D4931,PRC!$A$1:$C$21,3,0)*E4931</f>
        <v>5600000</v>
      </c>
      <c r="L4931">
        <f t="shared" ca="1" si="2603"/>
        <v>2100000</v>
      </c>
      <c r="M4931">
        <f t="shared" ca="1" si="2604"/>
        <v>420000</v>
      </c>
      <c r="N4931">
        <f t="shared" ca="1" si="2605"/>
        <v>1960000</v>
      </c>
      <c r="O4931">
        <f t="shared" ca="1" si="2606"/>
        <v>700000</v>
      </c>
      <c r="P4931">
        <f t="shared" ca="1" si="2621"/>
        <v>2379996</v>
      </c>
      <c r="Q4931">
        <f ca="1">IF(P4931&gt;0,1,0)</f>
        <v>1</v>
      </c>
      <c r="R4931">
        <f t="shared" ca="1" si="2607"/>
        <v>6</v>
      </c>
      <c r="S4931">
        <f t="shared" ca="1" si="2608"/>
        <v>15</v>
      </c>
      <c r="T4931">
        <f t="shared" ca="1" si="2609"/>
        <v>3</v>
      </c>
      <c r="U4931">
        <f t="shared" ca="1" si="2610"/>
        <v>14</v>
      </c>
      <c r="V4931">
        <f t="shared" ca="1" si="2611"/>
        <v>5</v>
      </c>
      <c r="X4931">
        <f t="shared" si="2613"/>
        <v>4931</v>
      </c>
      <c r="Y4931">
        <f t="shared" si="2614"/>
        <v>4452</v>
      </c>
      <c r="Z4931">
        <f t="shared" si="2615"/>
        <v>4453</v>
      </c>
      <c r="AA4931">
        <f t="shared" si="2612"/>
        <v>4951</v>
      </c>
      <c r="AB4931">
        <f t="shared" ref="AB4931:AB4994" si="2623">COUNTIF(AM$2:AM$100100,AM4931)</f>
        <v>500</v>
      </c>
      <c r="AM4931" t="str">
        <f t="shared" ref="AM4931:AM4994" si="2624">A4931&amp;C4931</f>
        <v>201905LP</v>
      </c>
      <c r="AN4931">
        <f t="shared" ca="1" si="2619"/>
        <v>6.0000285714285724</v>
      </c>
      <c r="AO4931">
        <f t="shared" ca="1" si="2620"/>
        <v>15</v>
      </c>
      <c r="AP4931">
        <f t="shared" ca="1" si="2597"/>
        <v>3</v>
      </c>
      <c r="AQ4931">
        <f t="shared" ca="1" si="2598"/>
        <v>14.000000000000002</v>
      </c>
      <c r="AR4931">
        <f t="shared" ca="1" si="2599"/>
        <v>5</v>
      </c>
      <c r="AS4931">
        <f ca="1">P4931/J4931</f>
        <v>0.18085081484827198</v>
      </c>
    </row>
    <row r="4932" spans="1:45" x14ac:dyDescent="0.4">
      <c r="A4932">
        <f t="shared" si="2622"/>
        <v>201905</v>
      </c>
      <c r="B4932" t="s">
        <v>1008</v>
      </c>
      <c r="C4932" t="s">
        <v>647</v>
      </c>
      <c r="D4932" t="str">
        <f t="shared" ca="1" si="2618"/>
        <v>I114</v>
      </c>
      <c r="E4932">
        <f t="shared" ca="1" si="2600"/>
        <v>25</v>
      </c>
      <c r="F4932">
        <f t="shared" ca="1" si="2601"/>
        <v>6</v>
      </c>
      <c r="G4932" t="str">
        <f t="shared" ca="1" si="2616"/>
        <v>S10</v>
      </c>
      <c r="H4932" t="str">
        <f t="shared" ca="1" si="2617"/>
        <v>S104</v>
      </c>
      <c r="I4932">
        <f ca="1">VLOOKUP(D4932,PRC!$A$2:$B$21,2,0)*E4932</f>
        <v>6000000</v>
      </c>
      <c r="J4932">
        <f t="shared" ca="1" si="2602"/>
        <v>5639996</v>
      </c>
      <c r="K4932">
        <f ca="1">VLOOKUP(D4932,PRC!$A$1:$C$21,3,0)*E4932</f>
        <v>3480000</v>
      </c>
      <c r="L4932">
        <f t="shared" ca="1" si="2603"/>
        <v>660000</v>
      </c>
      <c r="M4932">
        <f t="shared" ca="1" si="2604"/>
        <v>120000</v>
      </c>
      <c r="N4932">
        <f t="shared" ca="1" si="2605"/>
        <v>660000</v>
      </c>
      <c r="O4932">
        <f t="shared" ca="1" si="2606"/>
        <v>540000</v>
      </c>
      <c r="P4932">
        <f t="shared" ca="1" si="2621"/>
        <v>179996</v>
      </c>
      <c r="Q4932">
        <f ca="1">IF(P4932&gt;0,1,0)</f>
        <v>1</v>
      </c>
      <c r="R4932">
        <f t="shared" ca="1" si="2607"/>
        <v>6</v>
      </c>
      <c r="S4932">
        <f t="shared" ca="1" si="2608"/>
        <v>11</v>
      </c>
      <c r="T4932">
        <f t="shared" ca="1" si="2609"/>
        <v>2</v>
      </c>
      <c r="U4932">
        <f t="shared" ca="1" si="2610"/>
        <v>11</v>
      </c>
      <c r="V4932">
        <f t="shared" ca="1" si="2611"/>
        <v>9</v>
      </c>
      <c r="X4932">
        <f t="shared" si="2613"/>
        <v>4932</v>
      </c>
      <c r="Y4932">
        <f t="shared" si="2614"/>
        <v>4452</v>
      </c>
      <c r="Z4932">
        <f t="shared" si="2615"/>
        <v>4453</v>
      </c>
      <c r="AA4932">
        <f t="shared" si="2612"/>
        <v>4951</v>
      </c>
      <c r="AB4932">
        <f t="shared" si="2623"/>
        <v>500</v>
      </c>
      <c r="AM4932" t="str">
        <f t="shared" si="2624"/>
        <v>201905LP</v>
      </c>
      <c r="AN4932">
        <f t="shared" ca="1" si="2619"/>
        <v>6.0000666666666707</v>
      </c>
      <c r="AO4932">
        <f t="shared" ca="1" si="2620"/>
        <v>11</v>
      </c>
      <c r="AP4932">
        <f t="shared" ca="1" si="2597"/>
        <v>2</v>
      </c>
      <c r="AQ4932">
        <f t="shared" ca="1" si="2598"/>
        <v>11</v>
      </c>
      <c r="AR4932">
        <f t="shared" ca="1" si="2599"/>
        <v>9</v>
      </c>
      <c r="AS4932">
        <f ca="1">P4932/J4932</f>
        <v>3.1914207031352504E-2</v>
      </c>
    </row>
    <row r="4933" spans="1:45" x14ac:dyDescent="0.4">
      <c r="A4933">
        <f t="shared" si="2622"/>
        <v>201905</v>
      </c>
      <c r="B4933" t="s">
        <v>1009</v>
      </c>
      <c r="C4933" t="s">
        <v>647</v>
      </c>
      <c r="D4933" t="str">
        <f t="shared" ca="1" si="2618"/>
        <v>I116</v>
      </c>
      <c r="E4933">
        <f t="shared" ca="1" si="2600"/>
        <v>28</v>
      </c>
      <c r="F4933">
        <f t="shared" ca="1" si="2601"/>
        <v>8</v>
      </c>
      <c r="G4933" t="str">
        <f t="shared" ca="1" si="2616"/>
        <v>S10</v>
      </c>
      <c r="H4933" t="str">
        <f t="shared" ca="1" si="2617"/>
        <v>S107</v>
      </c>
      <c r="I4933">
        <f ca="1">VLOOKUP(D4933,PRC!$A$2:$B$21,2,0)*E4933</f>
        <v>40880000</v>
      </c>
      <c r="J4933">
        <f t="shared" ca="1" si="2602"/>
        <v>37200796</v>
      </c>
      <c r="K4933">
        <f ca="1">VLOOKUP(D4933,PRC!$A$1:$C$21,3,0)*E4933</f>
        <v>24528000</v>
      </c>
      <c r="L4933">
        <f t="shared" ca="1" si="2603"/>
        <v>4088000</v>
      </c>
      <c r="M4933">
        <f t="shared" ca="1" si="2604"/>
        <v>818000</v>
      </c>
      <c r="N4933">
        <f t="shared" ca="1" si="2605"/>
        <v>6541000</v>
      </c>
      <c r="O4933">
        <f t="shared" ca="1" si="2606"/>
        <v>2044000</v>
      </c>
      <c r="P4933">
        <f t="shared" ca="1" si="2621"/>
        <v>-818204</v>
      </c>
      <c r="Q4933">
        <f ca="1">IF(P4933&gt;0,1,0)</f>
        <v>0</v>
      </c>
      <c r="R4933">
        <f t="shared" ca="1" si="2607"/>
        <v>9</v>
      </c>
      <c r="S4933">
        <f t="shared" ca="1" si="2608"/>
        <v>10</v>
      </c>
      <c r="T4933">
        <f t="shared" ca="1" si="2609"/>
        <v>2</v>
      </c>
      <c r="U4933">
        <f t="shared" ca="1" si="2610"/>
        <v>16</v>
      </c>
      <c r="V4933">
        <f t="shared" ca="1" si="2611"/>
        <v>5</v>
      </c>
      <c r="X4933">
        <f t="shared" si="2613"/>
        <v>4933</v>
      </c>
      <c r="Y4933">
        <f t="shared" si="2614"/>
        <v>4452</v>
      </c>
      <c r="Z4933">
        <f t="shared" si="2615"/>
        <v>4453</v>
      </c>
      <c r="AA4933">
        <f t="shared" si="2612"/>
        <v>4951</v>
      </c>
      <c r="AB4933">
        <f t="shared" si="2623"/>
        <v>500</v>
      </c>
      <c r="AM4933" t="str">
        <f t="shared" si="2624"/>
        <v>201905LP</v>
      </c>
      <c r="AN4933">
        <f t="shared" ca="1" si="2619"/>
        <v>9.0000097847358074</v>
      </c>
      <c r="AO4933">
        <f t="shared" ca="1" si="2620"/>
        <v>10</v>
      </c>
      <c r="AP4933">
        <f t="shared" ca="1" si="2597"/>
        <v>2.0009784735812133</v>
      </c>
      <c r="AQ4933">
        <f t="shared" ca="1" si="2598"/>
        <v>16.000489236790607</v>
      </c>
      <c r="AR4933">
        <f t="shared" ca="1" si="2599"/>
        <v>5</v>
      </c>
      <c r="AS4933">
        <f ca="1">P4933/J4933</f>
        <v>-2.1994260552919351E-2</v>
      </c>
    </row>
    <row r="4934" spans="1:45" x14ac:dyDescent="0.4">
      <c r="A4934">
        <f t="shared" si="2622"/>
        <v>201905</v>
      </c>
      <c r="B4934" t="s">
        <v>1010</v>
      </c>
      <c r="C4934" t="s">
        <v>647</v>
      </c>
      <c r="D4934" t="str">
        <f t="shared" ca="1" si="2618"/>
        <v>I108</v>
      </c>
      <c r="E4934">
        <f t="shared" ca="1" si="2600"/>
        <v>23</v>
      </c>
      <c r="F4934">
        <f t="shared" ca="1" si="2601"/>
        <v>5</v>
      </c>
      <c r="G4934" t="str">
        <f t="shared" ca="1" si="2616"/>
        <v>S10</v>
      </c>
      <c r="H4934" t="str">
        <f t="shared" ca="1" si="2617"/>
        <v>S103</v>
      </c>
      <c r="I4934">
        <f ca="1">VLOOKUP(D4934,PRC!$A$2:$B$21,2,0)*E4934</f>
        <v>920000</v>
      </c>
      <c r="J4934">
        <f t="shared" ca="1" si="2602"/>
        <v>855596</v>
      </c>
      <c r="K4934">
        <f ca="1">VLOOKUP(D4934,PRC!$A$1:$C$21,3,0)*E4934</f>
        <v>423200</v>
      </c>
      <c r="L4934">
        <f t="shared" ca="1" si="2603"/>
        <v>120000</v>
      </c>
      <c r="M4934">
        <f t="shared" ca="1" si="2604"/>
        <v>18000</v>
      </c>
      <c r="N4934">
        <f t="shared" ca="1" si="2605"/>
        <v>156000</v>
      </c>
      <c r="O4934">
        <f t="shared" ca="1" si="2606"/>
        <v>92000</v>
      </c>
      <c r="P4934">
        <f t="shared" ca="1" si="2621"/>
        <v>46396</v>
      </c>
      <c r="Q4934">
        <f ca="1">IF(P4934&gt;0,1,0)</f>
        <v>1</v>
      </c>
      <c r="R4934">
        <f t="shared" ca="1" si="2607"/>
        <v>7</v>
      </c>
      <c r="S4934">
        <f t="shared" ca="1" si="2608"/>
        <v>13</v>
      </c>
      <c r="T4934">
        <f t="shared" ca="1" si="2609"/>
        <v>2</v>
      </c>
      <c r="U4934">
        <f t="shared" ca="1" si="2610"/>
        <v>17</v>
      </c>
      <c r="V4934">
        <f t="shared" ca="1" si="2611"/>
        <v>10</v>
      </c>
      <c r="X4934">
        <f t="shared" si="2613"/>
        <v>4934</v>
      </c>
      <c r="Y4934">
        <f t="shared" si="2614"/>
        <v>4452</v>
      </c>
      <c r="Z4934">
        <f t="shared" si="2615"/>
        <v>4453</v>
      </c>
      <c r="AA4934">
        <f t="shared" si="2612"/>
        <v>4951</v>
      </c>
      <c r="AB4934">
        <f t="shared" si="2623"/>
        <v>500</v>
      </c>
      <c r="AM4934" t="str">
        <f t="shared" si="2624"/>
        <v>201905LP</v>
      </c>
      <c r="AN4934">
        <f t="shared" ca="1" si="2619"/>
        <v>7.0004347826086999</v>
      </c>
      <c r="AO4934">
        <f t="shared" ca="1" si="2620"/>
        <v>13.043478260869565</v>
      </c>
      <c r="AP4934">
        <f t="shared" ca="1" si="2597"/>
        <v>1.956521739130435</v>
      </c>
      <c r="AQ4934">
        <f t="shared" ca="1" si="2598"/>
        <v>16.956521739130434</v>
      </c>
      <c r="AR4934">
        <f t="shared" ca="1" si="2599"/>
        <v>10</v>
      </c>
      <c r="AS4934">
        <f ca="1">P4934/J4934</f>
        <v>5.4226527473246716E-2</v>
      </c>
    </row>
    <row r="4935" spans="1:45" x14ac:dyDescent="0.4">
      <c r="A4935">
        <f t="shared" si="2622"/>
        <v>201905</v>
      </c>
      <c r="B4935" t="s">
        <v>1011</v>
      </c>
      <c r="C4935" t="s">
        <v>647</v>
      </c>
      <c r="D4935" t="str">
        <f t="shared" ca="1" si="2618"/>
        <v>I102</v>
      </c>
      <c r="E4935">
        <f t="shared" ca="1" si="2600"/>
        <v>27</v>
      </c>
      <c r="F4935">
        <f t="shared" ca="1" si="2601"/>
        <v>5</v>
      </c>
      <c r="G4935" t="str">
        <f t="shared" ca="1" si="2616"/>
        <v>S10</v>
      </c>
      <c r="H4935" t="str">
        <f t="shared" ca="1" si="2617"/>
        <v>S103</v>
      </c>
      <c r="I4935">
        <f ca="1">VLOOKUP(D4935,PRC!$A$2:$B$21,2,0)*E4935</f>
        <v>1080000</v>
      </c>
      <c r="J4935">
        <f t="shared" ca="1" si="2602"/>
        <v>982796</v>
      </c>
      <c r="K4935">
        <f ca="1">VLOOKUP(D4935,PRC!$A$1:$C$21,3,0)*E4935</f>
        <v>507600</v>
      </c>
      <c r="L4935">
        <f t="shared" ca="1" si="2603"/>
        <v>130000</v>
      </c>
      <c r="M4935">
        <f t="shared" ca="1" si="2604"/>
        <v>22000</v>
      </c>
      <c r="N4935">
        <f t="shared" ca="1" si="2605"/>
        <v>184000</v>
      </c>
      <c r="O4935">
        <f t="shared" ca="1" si="2606"/>
        <v>97000</v>
      </c>
      <c r="P4935">
        <f t="shared" ca="1" si="2621"/>
        <v>42196</v>
      </c>
      <c r="Q4935">
        <f ca="1">IF(P4935&gt;0,1,0)</f>
        <v>1</v>
      </c>
      <c r="R4935">
        <f t="shared" ca="1" si="2607"/>
        <v>9</v>
      </c>
      <c r="S4935">
        <f t="shared" ca="1" si="2608"/>
        <v>12</v>
      </c>
      <c r="T4935">
        <f t="shared" ca="1" si="2609"/>
        <v>2</v>
      </c>
      <c r="U4935">
        <f t="shared" ca="1" si="2610"/>
        <v>17</v>
      </c>
      <c r="V4935">
        <f t="shared" ca="1" si="2611"/>
        <v>9</v>
      </c>
      <c r="X4935">
        <f t="shared" si="2613"/>
        <v>4935</v>
      </c>
      <c r="Y4935">
        <f t="shared" si="2614"/>
        <v>4452</v>
      </c>
      <c r="Z4935">
        <f t="shared" si="2615"/>
        <v>4453</v>
      </c>
      <c r="AA4935">
        <f t="shared" si="2612"/>
        <v>4951</v>
      </c>
      <c r="AB4935">
        <f t="shared" si="2623"/>
        <v>500</v>
      </c>
      <c r="AM4935" t="str">
        <f t="shared" si="2624"/>
        <v>201905LP</v>
      </c>
      <c r="AN4935">
        <f t="shared" ca="1" si="2619"/>
        <v>9.0003703703703692</v>
      </c>
      <c r="AO4935">
        <f t="shared" ca="1" si="2620"/>
        <v>12.037037037037036</v>
      </c>
      <c r="AP4935">
        <f t="shared" ca="1" si="2597"/>
        <v>2.0370370370370372</v>
      </c>
      <c r="AQ4935">
        <f t="shared" ca="1" si="2598"/>
        <v>17.037037037037038</v>
      </c>
      <c r="AR4935">
        <f t="shared" ca="1" si="2599"/>
        <v>8.9814814814814827</v>
      </c>
      <c r="AS4935">
        <f ca="1">P4935/J4935</f>
        <v>4.2934647678663729E-2</v>
      </c>
    </row>
    <row r="4936" spans="1:45" x14ac:dyDescent="0.4">
      <c r="A4936">
        <f t="shared" si="2622"/>
        <v>201905</v>
      </c>
      <c r="B4936" t="s">
        <v>1012</v>
      </c>
      <c r="C4936" t="s">
        <v>647</v>
      </c>
      <c r="D4936" t="str">
        <f t="shared" ca="1" si="2618"/>
        <v>I107</v>
      </c>
      <c r="E4936">
        <f t="shared" ca="1" si="2600"/>
        <v>29</v>
      </c>
      <c r="F4936">
        <f t="shared" ca="1" si="2601"/>
        <v>8</v>
      </c>
      <c r="G4936" t="str">
        <f t="shared" ca="1" si="2616"/>
        <v>S11</v>
      </c>
      <c r="H4936" t="str">
        <f t="shared" ca="1" si="2617"/>
        <v>S111</v>
      </c>
      <c r="I4936">
        <f ca="1">VLOOKUP(D4936,PRC!$A$2:$B$21,2,0)*E4936</f>
        <v>4350000</v>
      </c>
      <c r="J4936">
        <f t="shared" ca="1" si="2602"/>
        <v>4001996</v>
      </c>
      <c r="K4936">
        <f ca="1">VLOOKUP(D4936,PRC!$A$1:$C$21,3,0)*E4936</f>
        <v>2479500</v>
      </c>
      <c r="L4936">
        <f t="shared" ca="1" si="2603"/>
        <v>566000</v>
      </c>
      <c r="M4936">
        <f t="shared" ca="1" si="2604"/>
        <v>87000</v>
      </c>
      <c r="N4936">
        <f t="shared" ca="1" si="2605"/>
        <v>479000</v>
      </c>
      <c r="O4936">
        <f t="shared" ca="1" si="2606"/>
        <v>435000</v>
      </c>
      <c r="P4936">
        <f t="shared" ca="1" si="2621"/>
        <v>-44504</v>
      </c>
      <c r="Q4936">
        <f ca="1">IF(P4936&gt;0,1,0)</f>
        <v>0</v>
      </c>
      <c r="R4936">
        <f t="shared" ca="1" si="2607"/>
        <v>8</v>
      </c>
      <c r="S4936">
        <f t="shared" ca="1" si="2608"/>
        <v>13</v>
      </c>
      <c r="T4936">
        <f t="shared" ca="1" si="2609"/>
        <v>2</v>
      </c>
      <c r="U4936">
        <f t="shared" ca="1" si="2610"/>
        <v>11</v>
      </c>
      <c r="V4936">
        <f t="shared" ca="1" si="2611"/>
        <v>10</v>
      </c>
      <c r="X4936">
        <f t="shared" si="2613"/>
        <v>4936</v>
      </c>
      <c r="Y4936">
        <f t="shared" si="2614"/>
        <v>4452</v>
      </c>
      <c r="Z4936">
        <f t="shared" si="2615"/>
        <v>4453</v>
      </c>
      <c r="AA4936">
        <f t="shared" si="2612"/>
        <v>4951</v>
      </c>
      <c r="AB4936">
        <f t="shared" si="2623"/>
        <v>500</v>
      </c>
      <c r="AM4936" t="str">
        <f t="shared" si="2624"/>
        <v>201905LP</v>
      </c>
      <c r="AN4936">
        <f t="shared" ca="1" si="2619"/>
        <v>8.0000919540229916</v>
      </c>
      <c r="AO4936">
        <f t="shared" ca="1" si="2620"/>
        <v>13.011494252873563</v>
      </c>
      <c r="AP4936">
        <f t="shared" ref="AP4936:AP4999" ca="1" si="2625">M4936/$I4936*100</f>
        <v>2</v>
      </c>
      <c r="AQ4936">
        <f t="shared" ref="AQ4936:AQ4999" ca="1" si="2626">N4936/$I4936*100</f>
        <v>11.011494252873563</v>
      </c>
      <c r="AR4936">
        <f t="shared" ref="AR4936:AR4999" ca="1" si="2627">O4936/$I4936*100</f>
        <v>10</v>
      </c>
      <c r="AS4936">
        <f ca="1">P4936/J4936</f>
        <v>-1.1120450895003393E-2</v>
      </c>
    </row>
    <row r="4937" spans="1:45" x14ac:dyDescent="0.4">
      <c r="A4937">
        <f t="shared" si="2622"/>
        <v>201905</v>
      </c>
      <c r="B4937" t="s">
        <v>1013</v>
      </c>
      <c r="C4937" t="s">
        <v>647</v>
      </c>
      <c r="D4937" t="str">
        <f t="shared" ca="1" si="2618"/>
        <v>I108</v>
      </c>
      <c r="E4937">
        <f t="shared" ca="1" si="2600"/>
        <v>30</v>
      </c>
      <c r="F4937">
        <f t="shared" ca="1" si="2601"/>
        <v>6</v>
      </c>
      <c r="G4937" t="str">
        <f t="shared" ca="1" si="2616"/>
        <v>S11</v>
      </c>
      <c r="H4937" t="str">
        <f t="shared" ca="1" si="2617"/>
        <v>S110</v>
      </c>
      <c r="I4937">
        <f ca="1">VLOOKUP(D4937,PRC!$A$2:$B$21,2,0)*E4937</f>
        <v>1200000</v>
      </c>
      <c r="J4937">
        <f t="shared" ca="1" si="2602"/>
        <v>1079996</v>
      </c>
      <c r="K4937">
        <f ca="1">VLOOKUP(D4937,PRC!$A$1:$C$21,3,0)*E4937</f>
        <v>552000</v>
      </c>
      <c r="L4937">
        <f t="shared" ca="1" si="2603"/>
        <v>144000</v>
      </c>
      <c r="M4937">
        <f t="shared" ca="1" si="2604"/>
        <v>12000</v>
      </c>
      <c r="N4937">
        <f t="shared" ca="1" si="2605"/>
        <v>240000</v>
      </c>
      <c r="O4937">
        <f t="shared" ca="1" si="2606"/>
        <v>120000</v>
      </c>
      <c r="P4937">
        <f t="shared" ca="1" si="2621"/>
        <v>11996</v>
      </c>
      <c r="Q4937">
        <f ca="1">IF(P4937&gt;0,1,0)</f>
        <v>1</v>
      </c>
      <c r="R4937">
        <f t="shared" ca="1" si="2607"/>
        <v>10</v>
      </c>
      <c r="S4937">
        <f t="shared" ca="1" si="2608"/>
        <v>12</v>
      </c>
      <c r="T4937">
        <f t="shared" ca="1" si="2609"/>
        <v>1</v>
      </c>
      <c r="U4937">
        <f t="shared" ca="1" si="2610"/>
        <v>20</v>
      </c>
      <c r="V4937">
        <f t="shared" ca="1" si="2611"/>
        <v>10</v>
      </c>
      <c r="X4937">
        <f t="shared" si="2613"/>
        <v>4937</v>
      </c>
      <c r="Y4937">
        <f t="shared" si="2614"/>
        <v>4452</v>
      </c>
      <c r="Z4937">
        <f t="shared" si="2615"/>
        <v>4453</v>
      </c>
      <c r="AA4937">
        <f t="shared" si="2612"/>
        <v>4951</v>
      </c>
      <c r="AB4937">
        <f t="shared" si="2623"/>
        <v>500</v>
      </c>
      <c r="AM4937" t="str">
        <f t="shared" si="2624"/>
        <v>201905LP</v>
      </c>
      <c r="AN4937">
        <f t="shared" ca="1" si="2619"/>
        <v>10.000333333333334</v>
      </c>
      <c r="AO4937">
        <f t="shared" ca="1" si="2620"/>
        <v>12</v>
      </c>
      <c r="AP4937">
        <f t="shared" ca="1" si="2625"/>
        <v>1</v>
      </c>
      <c r="AQ4937">
        <f t="shared" ca="1" si="2626"/>
        <v>20</v>
      </c>
      <c r="AR4937">
        <f t="shared" ca="1" si="2627"/>
        <v>10</v>
      </c>
      <c r="AS4937">
        <f ca="1">P4937/J4937</f>
        <v>1.1107448546105726E-2</v>
      </c>
    </row>
    <row r="4938" spans="1:45" x14ac:dyDescent="0.4">
      <c r="A4938">
        <f t="shared" si="2622"/>
        <v>201905</v>
      </c>
      <c r="B4938" t="s">
        <v>1014</v>
      </c>
      <c r="C4938" t="s">
        <v>647</v>
      </c>
      <c r="D4938" t="str">
        <f t="shared" ca="1" si="2618"/>
        <v>I115</v>
      </c>
      <c r="E4938">
        <f t="shared" ca="1" si="2600"/>
        <v>12</v>
      </c>
      <c r="F4938">
        <f t="shared" ca="1" si="2601"/>
        <v>7</v>
      </c>
      <c r="G4938" t="str">
        <f t="shared" ca="1" si="2616"/>
        <v>S11</v>
      </c>
      <c r="H4938" t="str">
        <f t="shared" ca="1" si="2617"/>
        <v>S112</v>
      </c>
      <c r="I4938">
        <f ca="1">VLOOKUP(D4938,PRC!$A$2:$B$21,2,0)*E4938</f>
        <v>60000</v>
      </c>
      <c r="J4938">
        <f t="shared" ca="1" si="2602"/>
        <v>53996</v>
      </c>
      <c r="K4938">
        <f ca="1">VLOOKUP(D4938,PRC!$A$1:$C$21,3,0)*E4938</f>
        <v>28800</v>
      </c>
      <c r="L4938">
        <f t="shared" ca="1" si="2603"/>
        <v>7000</v>
      </c>
      <c r="M4938">
        <f t="shared" ca="1" si="2604"/>
        <v>1000</v>
      </c>
      <c r="N4938">
        <f t="shared" ca="1" si="2605"/>
        <v>10000</v>
      </c>
      <c r="O4938">
        <f t="shared" ca="1" si="2606"/>
        <v>5000</v>
      </c>
      <c r="P4938">
        <f t="shared" ca="1" si="2621"/>
        <v>2196</v>
      </c>
      <c r="Q4938">
        <f ca="1">IF(P4938&gt;0,1,0)</f>
        <v>1</v>
      </c>
      <c r="R4938">
        <f t="shared" ca="1" si="2607"/>
        <v>10</v>
      </c>
      <c r="S4938">
        <f t="shared" ca="1" si="2608"/>
        <v>12</v>
      </c>
      <c r="T4938">
        <f t="shared" ca="1" si="2609"/>
        <v>1</v>
      </c>
      <c r="U4938">
        <f t="shared" ca="1" si="2610"/>
        <v>16</v>
      </c>
      <c r="V4938">
        <f t="shared" ca="1" si="2611"/>
        <v>8</v>
      </c>
      <c r="X4938">
        <f t="shared" si="2613"/>
        <v>4938</v>
      </c>
      <c r="Y4938">
        <f t="shared" si="2614"/>
        <v>4452</v>
      </c>
      <c r="Z4938">
        <f t="shared" si="2615"/>
        <v>4453</v>
      </c>
      <c r="AA4938">
        <f t="shared" si="2612"/>
        <v>4951</v>
      </c>
      <c r="AB4938">
        <f t="shared" si="2623"/>
        <v>500</v>
      </c>
      <c r="AM4938" t="str">
        <f t="shared" si="2624"/>
        <v>201905LP</v>
      </c>
      <c r="AN4938">
        <f t="shared" ca="1" si="2619"/>
        <v>10.006666666666664</v>
      </c>
      <c r="AO4938">
        <f t="shared" ca="1" si="2620"/>
        <v>11.666666666666666</v>
      </c>
      <c r="AP4938">
        <f t="shared" ca="1" si="2625"/>
        <v>1.6666666666666667</v>
      </c>
      <c r="AQ4938">
        <f t="shared" ca="1" si="2626"/>
        <v>16.666666666666664</v>
      </c>
      <c r="AR4938">
        <f t="shared" ca="1" si="2627"/>
        <v>8.3333333333333321</v>
      </c>
      <c r="AS4938">
        <f ca="1">P4938/J4938</f>
        <v>4.0669679235498926E-2</v>
      </c>
    </row>
    <row r="4939" spans="1:45" x14ac:dyDescent="0.4">
      <c r="A4939">
        <f t="shared" si="2622"/>
        <v>201905</v>
      </c>
      <c r="B4939" t="s">
        <v>1015</v>
      </c>
      <c r="C4939" t="s">
        <v>647</v>
      </c>
      <c r="D4939" t="str">
        <f t="shared" ca="1" si="2618"/>
        <v>I120</v>
      </c>
      <c r="E4939">
        <f t="shared" ca="1" si="2600"/>
        <v>10</v>
      </c>
      <c r="F4939">
        <f t="shared" ca="1" si="2601"/>
        <v>5</v>
      </c>
      <c r="G4939" t="str">
        <f t="shared" ca="1" si="2616"/>
        <v>S10</v>
      </c>
      <c r="H4939" t="str">
        <f t="shared" ca="1" si="2617"/>
        <v>S101</v>
      </c>
      <c r="I4939">
        <f ca="1">VLOOKUP(D4939,PRC!$A$2:$B$21,2,0)*E4939</f>
        <v>43000000</v>
      </c>
      <c r="J4939">
        <f t="shared" ca="1" si="2602"/>
        <v>40419996</v>
      </c>
      <c r="K4939">
        <f ca="1">VLOOKUP(D4939,PRC!$A$1:$C$21,3,0)*E4939</f>
        <v>19350000</v>
      </c>
      <c r="L4939">
        <f t="shared" ca="1" si="2603"/>
        <v>5160000</v>
      </c>
      <c r="M4939">
        <f t="shared" ca="1" si="2604"/>
        <v>1290000</v>
      </c>
      <c r="N4939">
        <f t="shared" ca="1" si="2605"/>
        <v>6020000</v>
      </c>
      <c r="O4939">
        <f t="shared" ca="1" si="2606"/>
        <v>3440000</v>
      </c>
      <c r="P4939">
        <f t="shared" ca="1" si="2621"/>
        <v>5159996</v>
      </c>
      <c r="Q4939">
        <f ca="1">IF(P4939&gt;0,1,0)</f>
        <v>1</v>
      </c>
      <c r="R4939">
        <f t="shared" ca="1" si="2607"/>
        <v>6</v>
      </c>
      <c r="S4939">
        <f t="shared" ca="1" si="2608"/>
        <v>12</v>
      </c>
      <c r="T4939">
        <f t="shared" ca="1" si="2609"/>
        <v>3</v>
      </c>
      <c r="U4939">
        <f t="shared" ca="1" si="2610"/>
        <v>14</v>
      </c>
      <c r="V4939">
        <f t="shared" ca="1" si="2611"/>
        <v>8</v>
      </c>
      <c r="X4939">
        <f t="shared" si="2613"/>
        <v>4939</v>
      </c>
      <c r="Y4939">
        <f t="shared" si="2614"/>
        <v>4452</v>
      </c>
      <c r="Z4939">
        <f t="shared" si="2615"/>
        <v>4453</v>
      </c>
      <c r="AA4939">
        <f t="shared" si="2612"/>
        <v>4951</v>
      </c>
      <c r="AB4939">
        <f t="shared" si="2623"/>
        <v>500</v>
      </c>
      <c r="AM4939" t="str">
        <f t="shared" si="2624"/>
        <v>201905LP</v>
      </c>
      <c r="AN4939">
        <f t="shared" ca="1" si="2619"/>
        <v>6.0000093023255818</v>
      </c>
      <c r="AO4939">
        <f t="shared" ca="1" si="2620"/>
        <v>12</v>
      </c>
      <c r="AP4939">
        <f t="shared" ca="1" si="2625"/>
        <v>3</v>
      </c>
      <c r="AQ4939">
        <f t="shared" ca="1" si="2626"/>
        <v>14.000000000000002</v>
      </c>
      <c r="AR4939">
        <f t="shared" ca="1" si="2627"/>
        <v>8</v>
      </c>
      <c r="AS4939">
        <f ca="1">P4939/J4939</f>
        <v>0.12765948814047384</v>
      </c>
    </row>
    <row r="4940" spans="1:45" x14ac:dyDescent="0.4">
      <c r="A4940">
        <f t="shared" si="2622"/>
        <v>201905</v>
      </c>
      <c r="B4940" t="s">
        <v>1016</v>
      </c>
      <c r="C4940" t="s">
        <v>647</v>
      </c>
      <c r="D4940" t="str">
        <f t="shared" ca="1" si="2618"/>
        <v>I110</v>
      </c>
      <c r="E4940">
        <f t="shared" ca="1" si="2600"/>
        <v>17</v>
      </c>
      <c r="F4940">
        <f t="shared" ca="1" si="2601"/>
        <v>10</v>
      </c>
      <c r="G4940" t="str">
        <f t="shared" ca="1" si="2616"/>
        <v>S10</v>
      </c>
      <c r="H4940" t="str">
        <f t="shared" ca="1" si="2617"/>
        <v>S105</v>
      </c>
      <c r="I4940">
        <f ca="1">VLOOKUP(D4940,PRC!$A$2:$B$21,2,0)*E4940</f>
        <v>5100000</v>
      </c>
      <c r="J4940">
        <f t="shared" ca="1" si="2602"/>
        <v>4844996</v>
      </c>
      <c r="K4940">
        <f ca="1">VLOOKUP(D4940,PRC!$A$1:$C$21,3,0)*E4940</f>
        <v>2346000</v>
      </c>
      <c r="L4940">
        <f t="shared" ca="1" si="2603"/>
        <v>765000</v>
      </c>
      <c r="M4940">
        <f t="shared" ca="1" si="2604"/>
        <v>51000</v>
      </c>
      <c r="N4940">
        <f t="shared" ca="1" si="2605"/>
        <v>663000</v>
      </c>
      <c r="O4940">
        <f t="shared" ca="1" si="2606"/>
        <v>459000</v>
      </c>
      <c r="P4940">
        <f t="shared" ca="1" si="2621"/>
        <v>560996</v>
      </c>
      <c r="Q4940">
        <f ca="1">IF(P4940&gt;0,1,0)</f>
        <v>1</v>
      </c>
      <c r="R4940">
        <f t="shared" ca="1" si="2607"/>
        <v>5</v>
      </c>
      <c r="S4940">
        <f t="shared" ca="1" si="2608"/>
        <v>15</v>
      </c>
      <c r="T4940">
        <f t="shared" ca="1" si="2609"/>
        <v>1</v>
      </c>
      <c r="U4940">
        <f t="shared" ca="1" si="2610"/>
        <v>13</v>
      </c>
      <c r="V4940">
        <f t="shared" ca="1" si="2611"/>
        <v>9</v>
      </c>
      <c r="X4940">
        <f t="shared" si="2613"/>
        <v>4940</v>
      </c>
      <c r="Y4940">
        <f t="shared" si="2614"/>
        <v>4452</v>
      </c>
      <c r="Z4940">
        <f t="shared" si="2615"/>
        <v>4453</v>
      </c>
      <c r="AA4940">
        <f t="shared" si="2612"/>
        <v>4951</v>
      </c>
      <c r="AB4940">
        <f t="shared" si="2623"/>
        <v>500</v>
      </c>
      <c r="AM4940" t="str">
        <f t="shared" si="2624"/>
        <v>201905LP</v>
      </c>
      <c r="AN4940">
        <f t="shared" ca="1" si="2619"/>
        <v>5.000078431372545</v>
      </c>
      <c r="AO4940">
        <f t="shared" ca="1" si="2620"/>
        <v>15</v>
      </c>
      <c r="AP4940">
        <f t="shared" ca="1" si="2625"/>
        <v>1</v>
      </c>
      <c r="AQ4940">
        <f t="shared" ca="1" si="2626"/>
        <v>13</v>
      </c>
      <c r="AR4940">
        <f t="shared" ca="1" si="2627"/>
        <v>9</v>
      </c>
      <c r="AS4940">
        <f ca="1">P4940/J4940</f>
        <v>0.11578874368523731</v>
      </c>
    </row>
    <row r="4941" spans="1:45" x14ac:dyDescent="0.4">
      <c r="A4941">
        <f t="shared" si="2622"/>
        <v>201905</v>
      </c>
      <c r="B4941" t="s">
        <v>1017</v>
      </c>
      <c r="C4941" t="s">
        <v>647</v>
      </c>
      <c r="D4941" t="str">
        <f t="shared" ca="1" si="2618"/>
        <v>I111</v>
      </c>
      <c r="E4941">
        <f t="shared" ca="1" si="2600"/>
        <v>16</v>
      </c>
      <c r="F4941">
        <f t="shared" ca="1" si="2601"/>
        <v>6</v>
      </c>
      <c r="G4941" t="str">
        <f t="shared" ca="1" si="2616"/>
        <v>S11</v>
      </c>
      <c r="H4941" t="str">
        <f t="shared" ca="1" si="2617"/>
        <v>S119</v>
      </c>
      <c r="I4941">
        <f ca="1">VLOOKUP(D4941,PRC!$A$2:$B$21,2,0)*E4941</f>
        <v>2400000</v>
      </c>
      <c r="J4941">
        <f t="shared" ca="1" si="2602"/>
        <v>2159996</v>
      </c>
      <c r="K4941">
        <f ca="1">VLOOKUP(D4941,PRC!$A$1:$C$21,3,0)*E4941</f>
        <v>1272000</v>
      </c>
      <c r="L4941">
        <f t="shared" ca="1" si="2603"/>
        <v>288000</v>
      </c>
      <c r="M4941">
        <f t="shared" ca="1" si="2604"/>
        <v>72000</v>
      </c>
      <c r="N4941">
        <f t="shared" ca="1" si="2605"/>
        <v>240000</v>
      </c>
      <c r="O4941">
        <f t="shared" ca="1" si="2606"/>
        <v>216000</v>
      </c>
      <c r="P4941">
        <f t="shared" ca="1" si="2621"/>
        <v>71996</v>
      </c>
      <c r="Q4941">
        <f ca="1">IF(P4941&gt;0,1,0)</f>
        <v>1</v>
      </c>
      <c r="R4941">
        <f t="shared" ca="1" si="2607"/>
        <v>10</v>
      </c>
      <c r="S4941">
        <f t="shared" ca="1" si="2608"/>
        <v>12</v>
      </c>
      <c r="T4941">
        <f t="shared" ca="1" si="2609"/>
        <v>3</v>
      </c>
      <c r="U4941">
        <f t="shared" ca="1" si="2610"/>
        <v>10</v>
      </c>
      <c r="V4941">
        <f t="shared" ca="1" si="2611"/>
        <v>9</v>
      </c>
      <c r="X4941">
        <f t="shared" si="2613"/>
        <v>4941</v>
      </c>
      <c r="Y4941">
        <f t="shared" si="2614"/>
        <v>4452</v>
      </c>
      <c r="Z4941">
        <f t="shared" si="2615"/>
        <v>4453</v>
      </c>
      <c r="AA4941">
        <f t="shared" si="2612"/>
        <v>4951</v>
      </c>
      <c r="AB4941">
        <f t="shared" si="2623"/>
        <v>500</v>
      </c>
      <c r="AM4941" t="str">
        <f t="shared" si="2624"/>
        <v>201905LP</v>
      </c>
      <c r="AN4941">
        <f t="shared" ca="1" si="2619"/>
        <v>10.000166666666665</v>
      </c>
      <c r="AO4941">
        <f t="shared" ca="1" si="2620"/>
        <v>12</v>
      </c>
      <c r="AP4941">
        <f t="shared" ca="1" si="2625"/>
        <v>3</v>
      </c>
      <c r="AQ4941">
        <f t="shared" ca="1" si="2626"/>
        <v>10</v>
      </c>
      <c r="AR4941">
        <f t="shared" ca="1" si="2627"/>
        <v>9</v>
      </c>
      <c r="AS4941">
        <f ca="1">P4941/J4941</f>
        <v>3.3331543206561495E-2</v>
      </c>
    </row>
    <row r="4942" spans="1:45" x14ac:dyDescent="0.4">
      <c r="A4942">
        <f t="shared" si="2622"/>
        <v>201905</v>
      </c>
      <c r="B4942" t="s">
        <v>1018</v>
      </c>
      <c r="C4942" t="s">
        <v>647</v>
      </c>
      <c r="D4942" t="str">
        <f t="shared" ca="1" si="2618"/>
        <v>I107</v>
      </c>
      <c r="E4942">
        <f t="shared" ca="1" si="2600"/>
        <v>18</v>
      </c>
      <c r="F4942">
        <f t="shared" ca="1" si="2601"/>
        <v>10</v>
      </c>
      <c r="G4942" t="str">
        <f t="shared" ca="1" si="2616"/>
        <v>S10</v>
      </c>
      <c r="H4942" t="str">
        <f t="shared" ca="1" si="2617"/>
        <v>S105</v>
      </c>
      <c r="I4942">
        <f ca="1">VLOOKUP(D4942,PRC!$A$2:$B$21,2,0)*E4942</f>
        <v>2700000</v>
      </c>
      <c r="J4942">
        <f t="shared" ca="1" si="2602"/>
        <v>2537996</v>
      </c>
      <c r="K4942">
        <f ca="1">VLOOKUP(D4942,PRC!$A$1:$C$21,3,0)*E4942</f>
        <v>1539000</v>
      </c>
      <c r="L4942">
        <f t="shared" ca="1" si="2603"/>
        <v>270000</v>
      </c>
      <c r="M4942">
        <f t="shared" ca="1" si="2604"/>
        <v>27000</v>
      </c>
      <c r="N4942">
        <f t="shared" ca="1" si="2605"/>
        <v>432000</v>
      </c>
      <c r="O4942">
        <f t="shared" ca="1" si="2606"/>
        <v>216000</v>
      </c>
      <c r="P4942">
        <f t="shared" ca="1" si="2621"/>
        <v>53996</v>
      </c>
      <c r="Q4942">
        <f ca="1">IF(P4942&gt;0,1,0)</f>
        <v>1</v>
      </c>
      <c r="R4942">
        <f t="shared" ca="1" si="2607"/>
        <v>6</v>
      </c>
      <c r="S4942">
        <f t="shared" ca="1" si="2608"/>
        <v>10</v>
      </c>
      <c r="T4942">
        <f t="shared" ca="1" si="2609"/>
        <v>1</v>
      </c>
      <c r="U4942">
        <f t="shared" ca="1" si="2610"/>
        <v>16</v>
      </c>
      <c r="V4942">
        <f t="shared" ca="1" si="2611"/>
        <v>8</v>
      </c>
      <c r="X4942">
        <f t="shared" si="2613"/>
        <v>4942</v>
      </c>
      <c r="Y4942">
        <f t="shared" si="2614"/>
        <v>4452</v>
      </c>
      <c r="Z4942">
        <f t="shared" si="2615"/>
        <v>4453</v>
      </c>
      <c r="AA4942">
        <f t="shared" si="2612"/>
        <v>4951</v>
      </c>
      <c r="AB4942">
        <f t="shared" si="2623"/>
        <v>500</v>
      </c>
      <c r="AM4942" t="str">
        <f t="shared" si="2624"/>
        <v>201905LP</v>
      </c>
      <c r="AN4942">
        <f t="shared" ca="1" si="2619"/>
        <v>6.0001481481481438</v>
      </c>
      <c r="AO4942">
        <f t="shared" ca="1" si="2620"/>
        <v>10</v>
      </c>
      <c r="AP4942">
        <f t="shared" ca="1" si="2625"/>
        <v>1</v>
      </c>
      <c r="AQ4942">
        <f t="shared" ca="1" si="2626"/>
        <v>16</v>
      </c>
      <c r="AR4942">
        <f t="shared" ca="1" si="2627"/>
        <v>8</v>
      </c>
      <c r="AS4942">
        <f ca="1">P4942/J4942</f>
        <v>2.127505323097436E-2</v>
      </c>
    </row>
    <row r="4943" spans="1:45" x14ac:dyDescent="0.4">
      <c r="A4943">
        <f t="shared" si="2622"/>
        <v>201905</v>
      </c>
      <c r="B4943" t="s">
        <v>1019</v>
      </c>
      <c r="C4943" t="s">
        <v>647</v>
      </c>
      <c r="D4943" t="str">
        <f t="shared" ca="1" si="2618"/>
        <v>I117</v>
      </c>
      <c r="E4943">
        <f t="shared" ca="1" si="2600"/>
        <v>11</v>
      </c>
      <c r="F4943">
        <f t="shared" ca="1" si="2601"/>
        <v>8</v>
      </c>
      <c r="G4943" t="str">
        <f t="shared" ca="1" si="2616"/>
        <v>S11</v>
      </c>
      <c r="H4943" t="str">
        <f t="shared" ca="1" si="2617"/>
        <v>S118</v>
      </c>
      <c r="I4943">
        <f ca="1">VLOOKUP(D4943,PRC!$A$2:$B$21,2,0)*E4943</f>
        <v>27500000</v>
      </c>
      <c r="J4943">
        <f t="shared" ca="1" si="2602"/>
        <v>25299996</v>
      </c>
      <c r="K4943">
        <f ca="1">VLOOKUP(D4943,PRC!$A$1:$C$21,3,0)*E4943</f>
        <v>12650000</v>
      </c>
      <c r="L4943">
        <f t="shared" ca="1" si="2603"/>
        <v>3300000</v>
      </c>
      <c r="M4943">
        <f t="shared" ca="1" si="2604"/>
        <v>550000</v>
      </c>
      <c r="N4943">
        <f t="shared" ca="1" si="2605"/>
        <v>4400000</v>
      </c>
      <c r="O4943">
        <f t="shared" ca="1" si="2606"/>
        <v>1925000</v>
      </c>
      <c r="P4943">
        <f t="shared" ca="1" si="2621"/>
        <v>2474996</v>
      </c>
      <c r="Q4943">
        <f ca="1">IF(P4943&gt;0,1,0)</f>
        <v>1</v>
      </c>
      <c r="R4943">
        <f t="shared" ca="1" si="2607"/>
        <v>8</v>
      </c>
      <c r="S4943">
        <f t="shared" ca="1" si="2608"/>
        <v>12</v>
      </c>
      <c r="T4943">
        <f t="shared" ca="1" si="2609"/>
        <v>2</v>
      </c>
      <c r="U4943">
        <f t="shared" ca="1" si="2610"/>
        <v>16</v>
      </c>
      <c r="V4943">
        <f t="shared" ca="1" si="2611"/>
        <v>7</v>
      </c>
      <c r="X4943">
        <f t="shared" si="2613"/>
        <v>4943</v>
      </c>
      <c r="Y4943">
        <f t="shared" si="2614"/>
        <v>4452</v>
      </c>
      <c r="Z4943">
        <f t="shared" si="2615"/>
        <v>4453</v>
      </c>
      <c r="AA4943">
        <f t="shared" si="2612"/>
        <v>4951</v>
      </c>
      <c r="AB4943">
        <f t="shared" si="2623"/>
        <v>500</v>
      </c>
      <c r="AM4943" t="str">
        <f t="shared" si="2624"/>
        <v>201905LP</v>
      </c>
      <c r="AN4943">
        <f t="shared" ca="1" si="2619"/>
        <v>8.0000145454545475</v>
      </c>
      <c r="AO4943">
        <f t="shared" ca="1" si="2620"/>
        <v>12</v>
      </c>
      <c r="AP4943">
        <f t="shared" ca="1" si="2625"/>
        <v>2</v>
      </c>
      <c r="AQ4943">
        <f t="shared" ca="1" si="2626"/>
        <v>16</v>
      </c>
      <c r="AR4943">
        <f t="shared" ca="1" si="2627"/>
        <v>7.0000000000000009</v>
      </c>
      <c r="AS4943">
        <f ca="1">P4943/J4943</f>
        <v>9.7825944320307404E-2</v>
      </c>
    </row>
    <row r="4944" spans="1:45" x14ac:dyDescent="0.4">
      <c r="A4944">
        <f t="shared" si="2622"/>
        <v>201905</v>
      </c>
      <c r="B4944" t="s">
        <v>1020</v>
      </c>
      <c r="C4944" t="s">
        <v>647</v>
      </c>
      <c r="D4944" t="str">
        <f t="shared" ca="1" si="2618"/>
        <v>I113</v>
      </c>
      <c r="E4944">
        <f t="shared" ca="1" si="2600"/>
        <v>26</v>
      </c>
      <c r="F4944">
        <f t="shared" ca="1" si="2601"/>
        <v>9</v>
      </c>
      <c r="G4944" t="str">
        <f t="shared" ca="1" si="2616"/>
        <v>S11</v>
      </c>
      <c r="H4944" t="str">
        <f t="shared" ca="1" si="2617"/>
        <v>S118</v>
      </c>
      <c r="I4944">
        <f ca="1">VLOOKUP(D4944,PRC!$A$2:$B$21,2,0)*E4944</f>
        <v>17420000</v>
      </c>
      <c r="J4944">
        <f t="shared" ca="1" si="2602"/>
        <v>15852196</v>
      </c>
      <c r="K4944">
        <f ca="1">VLOOKUP(D4944,PRC!$A$1:$C$21,3,0)*E4944</f>
        <v>7839000</v>
      </c>
      <c r="L4944">
        <f t="shared" ca="1" si="2603"/>
        <v>2439000</v>
      </c>
      <c r="M4944">
        <f t="shared" ca="1" si="2604"/>
        <v>348000</v>
      </c>
      <c r="N4944">
        <f t="shared" ca="1" si="2605"/>
        <v>3136000</v>
      </c>
      <c r="O4944">
        <f t="shared" ca="1" si="2606"/>
        <v>1742000</v>
      </c>
      <c r="P4944">
        <f t="shared" ca="1" si="2621"/>
        <v>348196</v>
      </c>
      <c r="Q4944">
        <f ca="1">IF(P4944&gt;0,1,0)</f>
        <v>1</v>
      </c>
      <c r="R4944">
        <f t="shared" ca="1" si="2607"/>
        <v>9</v>
      </c>
      <c r="S4944">
        <f t="shared" ca="1" si="2608"/>
        <v>14</v>
      </c>
      <c r="T4944">
        <f t="shared" ca="1" si="2609"/>
        <v>2</v>
      </c>
      <c r="U4944">
        <f t="shared" ca="1" si="2610"/>
        <v>18</v>
      </c>
      <c r="V4944">
        <f t="shared" ca="1" si="2611"/>
        <v>10</v>
      </c>
      <c r="X4944">
        <f t="shared" si="2613"/>
        <v>4944</v>
      </c>
      <c r="Y4944">
        <f t="shared" si="2614"/>
        <v>4452</v>
      </c>
      <c r="Z4944">
        <f t="shared" si="2615"/>
        <v>4453</v>
      </c>
      <c r="AA4944">
        <f t="shared" si="2612"/>
        <v>4951</v>
      </c>
      <c r="AB4944">
        <f t="shared" si="2623"/>
        <v>500</v>
      </c>
      <c r="AM4944" t="str">
        <f t="shared" si="2624"/>
        <v>201905LP</v>
      </c>
      <c r="AN4944">
        <f t="shared" ca="1" si="2619"/>
        <v>9.000022962112519</v>
      </c>
      <c r="AO4944">
        <f t="shared" ca="1" si="2620"/>
        <v>14.001148105625719</v>
      </c>
      <c r="AP4944">
        <f t="shared" ca="1" si="2625"/>
        <v>1.9977037887485647</v>
      </c>
      <c r="AQ4944">
        <f t="shared" ca="1" si="2626"/>
        <v>18.002296211251434</v>
      </c>
      <c r="AR4944">
        <f t="shared" ca="1" si="2627"/>
        <v>10</v>
      </c>
      <c r="AS4944">
        <f ca="1">P4944/J4944</f>
        <v>2.196515864426607E-2</v>
      </c>
    </row>
    <row r="4945" spans="1:51" x14ac:dyDescent="0.4">
      <c r="A4945">
        <f t="shared" si="2622"/>
        <v>201905</v>
      </c>
      <c r="B4945" t="s">
        <v>1021</v>
      </c>
      <c r="C4945" t="s">
        <v>647</v>
      </c>
      <c r="D4945" t="str">
        <f t="shared" ca="1" si="2618"/>
        <v>I115</v>
      </c>
      <c r="E4945">
        <f t="shared" ca="1" si="2600"/>
        <v>24</v>
      </c>
      <c r="F4945">
        <f t="shared" ca="1" si="2601"/>
        <v>5</v>
      </c>
      <c r="G4945" t="str">
        <f t="shared" ca="1" si="2616"/>
        <v>S11</v>
      </c>
      <c r="H4945" t="str">
        <f t="shared" ca="1" si="2617"/>
        <v>S112</v>
      </c>
      <c r="I4945">
        <f ca="1">VLOOKUP(D4945,PRC!$A$2:$B$21,2,0)*E4945</f>
        <v>120000</v>
      </c>
      <c r="J4945">
        <f t="shared" ca="1" si="2602"/>
        <v>112796</v>
      </c>
      <c r="K4945">
        <f ca="1">VLOOKUP(D4945,PRC!$A$1:$C$21,3,0)*E4945</f>
        <v>57600</v>
      </c>
      <c r="L4945">
        <f t="shared" ca="1" si="2603"/>
        <v>18000</v>
      </c>
      <c r="M4945">
        <f t="shared" ca="1" si="2604"/>
        <v>1000</v>
      </c>
      <c r="N4945">
        <f t="shared" ca="1" si="2605"/>
        <v>19000</v>
      </c>
      <c r="O4945">
        <f t="shared" ca="1" si="2606"/>
        <v>6000</v>
      </c>
      <c r="P4945">
        <f t="shared" ca="1" si="2621"/>
        <v>11196</v>
      </c>
      <c r="Q4945">
        <f ca="1">IF(P4945&gt;0,1,0)</f>
        <v>1</v>
      </c>
      <c r="R4945">
        <f t="shared" ca="1" si="2607"/>
        <v>6</v>
      </c>
      <c r="S4945">
        <f t="shared" ca="1" si="2608"/>
        <v>15</v>
      </c>
      <c r="T4945">
        <f t="shared" ca="1" si="2609"/>
        <v>1</v>
      </c>
      <c r="U4945">
        <f t="shared" ca="1" si="2610"/>
        <v>16</v>
      </c>
      <c r="V4945">
        <f t="shared" ca="1" si="2611"/>
        <v>5</v>
      </c>
      <c r="X4945">
        <f t="shared" si="2613"/>
        <v>4945</v>
      </c>
      <c r="Y4945">
        <f t="shared" si="2614"/>
        <v>4452</v>
      </c>
      <c r="Z4945">
        <f t="shared" si="2615"/>
        <v>4453</v>
      </c>
      <c r="AA4945">
        <f t="shared" si="2612"/>
        <v>4951</v>
      </c>
      <c r="AB4945">
        <f t="shared" si="2623"/>
        <v>500</v>
      </c>
      <c r="AM4945" t="str">
        <f t="shared" si="2624"/>
        <v>201905LP</v>
      </c>
      <c r="AN4945">
        <f t="shared" ca="1" si="2619"/>
        <v>6.0033333333333383</v>
      </c>
      <c r="AO4945">
        <f t="shared" ca="1" si="2620"/>
        <v>15</v>
      </c>
      <c r="AP4945">
        <f t="shared" ca="1" si="2625"/>
        <v>0.83333333333333337</v>
      </c>
      <c r="AQ4945">
        <f t="shared" ca="1" si="2626"/>
        <v>15.833333333333332</v>
      </c>
      <c r="AR4945">
        <f t="shared" ca="1" si="2627"/>
        <v>5</v>
      </c>
      <c r="AS4945">
        <f ca="1">P4945/J4945</f>
        <v>9.9258838965920776E-2</v>
      </c>
    </row>
    <row r="4946" spans="1:51" x14ac:dyDescent="0.4">
      <c r="A4946">
        <f t="shared" si="2622"/>
        <v>201905</v>
      </c>
      <c r="B4946" t="s">
        <v>1022</v>
      </c>
      <c r="C4946" t="s">
        <v>647</v>
      </c>
      <c r="D4946" t="str">
        <f t="shared" ca="1" si="2618"/>
        <v>I101</v>
      </c>
      <c r="E4946">
        <f t="shared" ca="1" si="2600"/>
        <v>12</v>
      </c>
      <c r="F4946">
        <f t="shared" ca="1" si="2601"/>
        <v>8</v>
      </c>
      <c r="G4946" t="str">
        <f t="shared" ca="1" si="2616"/>
        <v>S10</v>
      </c>
      <c r="H4946" t="str">
        <f t="shared" ca="1" si="2617"/>
        <v>S108</v>
      </c>
      <c r="I4946">
        <f ca="1">VLOOKUP(D4946,PRC!$A$2:$B$21,2,0)*E4946</f>
        <v>360000</v>
      </c>
      <c r="J4946">
        <f t="shared" ca="1" si="2602"/>
        <v>341996</v>
      </c>
      <c r="K4946">
        <f ca="1">VLOOKUP(D4946,PRC!$A$1:$C$21,3,0)*E4946</f>
        <v>187200</v>
      </c>
      <c r="L4946">
        <f t="shared" ca="1" si="2603"/>
        <v>36000</v>
      </c>
      <c r="M4946">
        <f t="shared" ca="1" si="2604"/>
        <v>7000</v>
      </c>
      <c r="N4946">
        <f t="shared" ca="1" si="2605"/>
        <v>58000</v>
      </c>
      <c r="O4946">
        <f t="shared" ca="1" si="2606"/>
        <v>25000</v>
      </c>
      <c r="P4946">
        <f t="shared" ca="1" si="2621"/>
        <v>28796</v>
      </c>
      <c r="Q4946">
        <f ca="1">IF(P4946&gt;0,1,0)</f>
        <v>1</v>
      </c>
      <c r="R4946">
        <f t="shared" ca="1" si="2607"/>
        <v>5</v>
      </c>
      <c r="S4946">
        <f t="shared" ca="1" si="2608"/>
        <v>10</v>
      </c>
      <c r="T4946">
        <f t="shared" ca="1" si="2609"/>
        <v>2</v>
      </c>
      <c r="U4946">
        <f t="shared" ca="1" si="2610"/>
        <v>16</v>
      </c>
      <c r="V4946">
        <f t="shared" ca="1" si="2611"/>
        <v>7</v>
      </c>
      <c r="X4946">
        <f t="shared" si="2613"/>
        <v>4946</v>
      </c>
      <c r="Y4946">
        <f t="shared" si="2614"/>
        <v>4452</v>
      </c>
      <c r="Z4946">
        <f t="shared" si="2615"/>
        <v>4453</v>
      </c>
      <c r="AA4946">
        <f t="shared" si="2612"/>
        <v>4951</v>
      </c>
      <c r="AB4946">
        <f t="shared" si="2623"/>
        <v>500</v>
      </c>
      <c r="AM4946" t="str">
        <f t="shared" si="2624"/>
        <v>201905LP</v>
      </c>
      <c r="AN4946">
        <f t="shared" ca="1" si="2619"/>
        <v>5.0011111111111113</v>
      </c>
      <c r="AO4946">
        <f t="shared" ca="1" si="2620"/>
        <v>10</v>
      </c>
      <c r="AP4946">
        <f t="shared" ca="1" si="2625"/>
        <v>1.9444444444444444</v>
      </c>
      <c r="AQ4946">
        <f t="shared" ca="1" si="2626"/>
        <v>16.111111111111111</v>
      </c>
      <c r="AR4946">
        <f t="shared" ca="1" si="2627"/>
        <v>6.9444444444444446</v>
      </c>
      <c r="AS4946">
        <f ca="1">P4946/J4946</f>
        <v>8.4199815202516987E-2</v>
      </c>
    </row>
    <row r="4947" spans="1:51" x14ac:dyDescent="0.4">
      <c r="A4947">
        <f t="shared" si="2622"/>
        <v>201905</v>
      </c>
      <c r="B4947" t="s">
        <v>1023</v>
      </c>
      <c r="C4947" t="s">
        <v>647</v>
      </c>
      <c r="D4947" t="str">
        <f t="shared" ca="1" si="2618"/>
        <v>I112</v>
      </c>
      <c r="E4947">
        <f t="shared" ca="1" si="2600"/>
        <v>29</v>
      </c>
      <c r="F4947">
        <f t="shared" ca="1" si="2601"/>
        <v>7</v>
      </c>
      <c r="G4947" t="str">
        <f t="shared" ca="1" si="2616"/>
        <v>S11</v>
      </c>
      <c r="H4947" t="str">
        <f t="shared" ca="1" si="2617"/>
        <v>S110</v>
      </c>
      <c r="I4947">
        <f ca="1">VLOOKUP(D4947,PRC!$A$2:$B$21,2,0)*E4947</f>
        <v>1885000</v>
      </c>
      <c r="J4947">
        <f t="shared" ca="1" si="2602"/>
        <v>1715346</v>
      </c>
      <c r="K4947">
        <f ca="1">VLOOKUP(D4947,PRC!$A$1:$C$21,3,0)*E4947</f>
        <v>942500</v>
      </c>
      <c r="L4947">
        <f t="shared" ca="1" si="2603"/>
        <v>226000</v>
      </c>
      <c r="M4947">
        <f t="shared" ca="1" si="2604"/>
        <v>19000</v>
      </c>
      <c r="N4947">
        <f t="shared" ca="1" si="2605"/>
        <v>226000</v>
      </c>
      <c r="O4947">
        <f t="shared" ca="1" si="2606"/>
        <v>189000</v>
      </c>
      <c r="P4947">
        <f t="shared" ca="1" si="2621"/>
        <v>112846</v>
      </c>
      <c r="Q4947">
        <f ca="1">IF(P4947&gt;0,1,0)</f>
        <v>1</v>
      </c>
      <c r="R4947">
        <f t="shared" ca="1" si="2607"/>
        <v>9</v>
      </c>
      <c r="S4947">
        <f t="shared" ca="1" si="2608"/>
        <v>12</v>
      </c>
      <c r="T4947">
        <f t="shared" ca="1" si="2609"/>
        <v>1</v>
      </c>
      <c r="U4947">
        <f t="shared" ca="1" si="2610"/>
        <v>12</v>
      </c>
      <c r="V4947">
        <f t="shared" ca="1" si="2611"/>
        <v>10</v>
      </c>
      <c r="X4947">
        <f t="shared" si="2613"/>
        <v>4947</v>
      </c>
      <c r="Y4947">
        <f t="shared" si="2614"/>
        <v>4452</v>
      </c>
      <c r="Z4947">
        <f t="shared" si="2615"/>
        <v>4453</v>
      </c>
      <c r="AA4947">
        <f t="shared" si="2612"/>
        <v>4951</v>
      </c>
      <c r="AB4947">
        <f t="shared" si="2623"/>
        <v>500</v>
      </c>
      <c r="AM4947" t="str">
        <f t="shared" si="2624"/>
        <v>201905LP</v>
      </c>
      <c r="AN4947">
        <f t="shared" ca="1" si="2619"/>
        <v>9.0002122015915056</v>
      </c>
      <c r="AO4947">
        <f t="shared" ca="1" si="2620"/>
        <v>11.989389920424404</v>
      </c>
      <c r="AP4947">
        <f t="shared" ca="1" si="2625"/>
        <v>1.0079575596816976</v>
      </c>
      <c r="AQ4947">
        <f t="shared" ca="1" si="2626"/>
        <v>11.989389920424404</v>
      </c>
      <c r="AR4947">
        <f t="shared" ca="1" si="2627"/>
        <v>10.026525198938991</v>
      </c>
      <c r="AS4947">
        <f ca="1">P4947/J4947</f>
        <v>6.5786144602896446E-2</v>
      </c>
    </row>
    <row r="4948" spans="1:51" x14ac:dyDescent="0.4">
      <c r="A4948">
        <f t="shared" si="2622"/>
        <v>201905</v>
      </c>
      <c r="B4948" t="s">
        <v>1024</v>
      </c>
      <c r="C4948" t="s">
        <v>647</v>
      </c>
      <c r="D4948" t="str">
        <f t="shared" ca="1" si="2618"/>
        <v>I114</v>
      </c>
      <c r="E4948">
        <f t="shared" ca="1" si="2600"/>
        <v>12</v>
      </c>
      <c r="F4948">
        <f t="shared" ca="1" si="2601"/>
        <v>10</v>
      </c>
      <c r="G4948" t="str">
        <f t="shared" ca="1" si="2616"/>
        <v>S11</v>
      </c>
      <c r="H4948" t="str">
        <f t="shared" ca="1" si="2617"/>
        <v>S118</v>
      </c>
      <c r="I4948">
        <f ca="1">VLOOKUP(D4948,PRC!$A$2:$B$21,2,0)*E4948</f>
        <v>2880000</v>
      </c>
      <c r="J4948">
        <f t="shared" ca="1" si="2602"/>
        <v>2620796</v>
      </c>
      <c r="K4948">
        <f ca="1">VLOOKUP(D4948,PRC!$A$1:$C$21,3,0)*E4948</f>
        <v>1670400</v>
      </c>
      <c r="L4948">
        <f t="shared" ca="1" si="2603"/>
        <v>374000</v>
      </c>
      <c r="M4948">
        <f t="shared" ca="1" si="2604"/>
        <v>58000</v>
      </c>
      <c r="N4948">
        <f t="shared" ca="1" si="2605"/>
        <v>432000</v>
      </c>
      <c r="O4948">
        <f t="shared" ca="1" si="2606"/>
        <v>230000</v>
      </c>
      <c r="P4948">
        <f t="shared" ca="1" si="2621"/>
        <v>-143604</v>
      </c>
      <c r="Q4948">
        <f ca="1">IF(P4948&gt;0,1,0)</f>
        <v>0</v>
      </c>
      <c r="R4948">
        <f t="shared" ca="1" si="2607"/>
        <v>9</v>
      </c>
      <c r="S4948">
        <f t="shared" ca="1" si="2608"/>
        <v>13</v>
      </c>
      <c r="T4948">
        <f t="shared" ca="1" si="2609"/>
        <v>2</v>
      </c>
      <c r="U4948">
        <f t="shared" ca="1" si="2610"/>
        <v>15</v>
      </c>
      <c r="V4948">
        <f t="shared" ca="1" si="2611"/>
        <v>8</v>
      </c>
      <c r="X4948">
        <f t="shared" si="2613"/>
        <v>4948</v>
      </c>
      <c r="Y4948">
        <f t="shared" si="2614"/>
        <v>4452</v>
      </c>
      <c r="Z4948">
        <f t="shared" si="2615"/>
        <v>4453</v>
      </c>
      <c r="AA4948">
        <f t="shared" si="2612"/>
        <v>4951</v>
      </c>
      <c r="AB4948">
        <f t="shared" si="2623"/>
        <v>500</v>
      </c>
      <c r="AM4948" t="str">
        <f t="shared" si="2624"/>
        <v>201905LP</v>
      </c>
      <c r="AN4948">
        <f t="shared" ca="1" si="2619"/>
        <v>9.0001388888888876</v>
      </c>
      <c r="AO4948">
        <f t="shared" ca="1" si="2620"/>
        <v>12.986111111111112</v>
      </c>
      <c r="AP4948">
        <f t="shared" ca="1" si="2625"/>
        <v>2.0138888888888888</v>
      </c>
      <c r="AQ4948">
        <f t="shared" ca="1" si="2626"/>
        <v>15</v>
      </c>
      <c r="AR4948">
        <f t="shared" ca="1" si="2627"/>
        <v>7.9861111111111107</v>
      </c>
      <c r="AS4948">
        <f ca="1">P4948/J4948</f>
        <v>-5.4794039673442728E-2</v>
      </c>
    </row>
    <row r="4949" spans="1:51" x14ac:dyDescent="0.4">
      <c r="A4949">
        <f t="shared" si="2622"/>
        <v>201905</v>
      </c>
      <c r="B4949" t="s">
        <v>1025</v>
      </c>
      <c r="C4949" t="s">
        <v>647</v>
      </c>
      <c r="D4949" t="str">
        <f t="shared" ca="1" si="2618"/>
        <v>I107</v>
      </c>
      <c r="E4949">
        <f t="shared" ca="1" si="2600"/>
        <v>22</v>
      </c>
      <c r="F4949">
        <f t="shared" ca="1" si="2601"/>
        <v>6</v>
      </c>
      <c r="G4949" t="str">
        <f t="shared" ca="1" si="2616"/>
        <v>S10</v>
      </c>
      <c r="H4949" t="str">
        <f t="shared" ca="1" si="2617"/>
        <v>S102</v>
      </c>
      <c r="I4949">
        <f ca="1">VLOOKUP(D4949,PRC!$A$2:$B$21,2,0)*E4949</f>
        <v>3300000</v>
      </c>
      <c r="J4949">
        <f t="shared" ca="1" si="2602"/>
        <v>3101996</v>
      </c>
      <c r="K4949">
        <f ca="1">VLOOKUP(D4949,PRC!$A$1:$C$21,3,0)*E4949</f>
        <v>1881000</v>
      </c>
      <c r="L4949">
        <f t="shared" ca="1" si="2603"/>
        <v>363000</v>
      </c>
      <c r="M4949">
        <f t="shared" ca="1" si="2604"/>
        <v>66000</v>
      </c>
      <c r="N4949">
        <f t="shared" ca="1" si="2605"/>
        <v>462000</v>
      </c>
      <c r="O4949">
        <f t="shared" ca="1" si="2606"/>
        <v>264000</v>
      </c>
      <c r="P4949">
        <f t="shared" ca="1" si="2621"/>
        <v>65996</v>
      </c>
      <c r="Q4949">
        <f ca="1">IF(P4949&gt;0,1,0)</f>
        <v>1</v>
      </c>
      <c r="R4949">
        <f t="shared" ca="1" si="2607"/>
        <v>6</v>
      </c>
      <c r="S4949">
        <f t="shared" ca="1" si="2608"/>
        <v>11</v>
      </c>
      <c r="T4949">
        <f t="shared" ca="1" si="2609"/>
        <v>2</v>
      </c>
      <c r="U4949">
        <f t="shared" ca="1" si="2610"/>
        <v>14</v>
      </c>
      <c r="V4949">
        <f t="shared" ca="1" si="2611"/>
        <v>8</v>
      </c>
      <c r="X4949">
        <f t="shared" si="2613"/>
        <v>4949</v>
      </c>
      <c r="Y4949">
        <f t="shared" si="2614"/>
        <v>4452</v>
      </c>
      <c r="Z4949">
        <f t="shared" si="2615"/>
        <v>4453</v>
      </c>
      <c r="AA4949">
        <f t="shared" si="2612"/>
        <v>4951</v>
      </c>
      <c r="AB4949">
        <f t="shared" si="2623"/>
        <v>500</v>
      </c>
      <c r="AM4949" t="str">
        <f t="shared" si="2624"/>
        <v>201905LP</v>
      </c>
      <c r="AN4949">
        <f t="shared" ca="1" si="2619"/>
        <v>6.0001212121212122</v>
      </c>
      <c r="AO4949">
        <f t="shared" ca="1" si="2620"/>
        <v>11</v>
      </c>
      <c r="AP4949">
        <f t="shared" ca="1" si="2625"/>
        <v>2</v>
      </c>
      <c r="AQ4949">
        <f t="shared" ca="1" si="2626"/>
        <v>14.000000000000002</v>
      </c>
      <c r="AR4949">
        <f t="shared" ca="1" si="2627"/>
        <v>8</v>
      </c>
      <c r="AS4949">
        <f ca="1">P4949/J4949</f>
        <v>2.127533368837355E-2</v>
      </c>
    </row>
    <row r="4950" spans="1:51" x14ac:dyDescent="0.4">
      <c r="A4950">
        <f t="shared" si="2622"/>
        <v>201905</v>
      </c>
      <c r="B4950" t="s">
        <v>1026</v>
      </c>
      <c r="C4950" t="s">
        <v>647</v>
      </c>
      <c r="D4950" t="str">
        <f t="shared" ca="1" si="2618"/>
        <v>I108</v>
      </c>
      <c r="E4950">
        <f t="shared" ca="1" si="2600"/>
        <v>13</v>
      </c>
      <c r="F4950">
        <f t="shared" ca="1" si="2601"/>
        <v>8</v>
      </c>
      <c r="G4950" t="str">
        <f t="shared" ca="1" si="2616"/>
        <v>S10</v>
      </c>
      <c r="H4950" t="str">
        <f t="shared" ca="1" si="2617"/>
        <v>S108</v>
      </c>
      <c r="I4950">
        <f ca="1">VLOOKUP(D4950,PRC!$A$2:$B$21,2,0)*E4950</f>
        <v>520000</v>
      </c>
      <c r="J4950">
        <f t="shared" ca="1" si="2602"/>
        <v>478396</v>
      </c>
      <c r="K4950">
        <f ca="1">VLOOKUP(D4950,PRC!$A$1:$C$21,3,0)*E4950</f>
        <v>239200</v>
      </c>
      <c r="L4950">
        <f t="shared" ca="1" si="2603"/>
        <v>57000</v>
      </c>
      <c r="M4950">
        <f t="shared" ca="1" si="2604"/>
        <v>5000</v>
      </c>
      <c r="N4950">
        <f t="shared" ca="1" si="2605"/>
        <v>68000</v>
      </c>
      <c r="O4950">
        <f t="shared" ca="1" si="2606"/>
        <v>42000</v>
      </c>
      <c r="P4950">
        <f t="shared" ca="1" si="2621"/>
        <v>67196</v>
      </c>
      <c r="Q4950">
        <f ca="1">IF(P4950&gt;0,1,0)</f>
        <v>1</v>
      </c>
      <c r="R4950">
        <f t="shared" ca="1" si="2607"/>
        <v>8</v>
      </c>
      <c r="S4950">
        <f t="shared" ca="1" si="2608"/>
        <v>11</v>
      </c>
      <c r="T4950">
        <f t="shared" ca="1" si="2609"/>
        <v>1</v>
      </c>
      <c r="U4950">
        <f t="shared" ca="1" si="2610"/>
        <v>13</v>
      </c>
      <c r="V4950">
        <f t="shared" ca="1" si="2611"/>
        <v>8</v>
      </c>
      <c r="X4950">
        <f t="shared" si="2613"/>
        <v>4950</v>
      </c>
      <c r="Y4950">
        <f t="shared" si="2614"/>
        <v>4452</v>
      </c>
      <c r="Z4950">
        <f t="shared" si="2615"/>
        <v>4453</v>
      </c>
      <c r="AA4950">
        <f t="shared" si="2612"/>
        <v>4951</v>
      </c>
      <c r="AB4950">
        <f t="shared" si="2623"/>
        <v>500</v>
      </c>
      <c r="AM4950" t="str">
        <f t="shared" si="2624"/>
        <v>201905LP</v>
      </c>
      <c r="AN4950">
        <f t="shared" ca="1" si="2619"/>
        <v>8.0007692307692331</v>
      </c>
      <c r="AO4950">
        <f t="shared" ca="1" si="2620"/>
        <v>10.961538461538462</v>
      </c>
      <c r="AP4950">
        <f t="shared" ca="1" si="2625"/>
        <v>0.96153846153846156</v>
      </c>
      <c r="AQ4950">
        <f t="shared" ca="1" si="2626"/>
        <v>13.076923076923078</v>
      </c>
      <c r="AR4950">
        <f t="shared" ca="1" si="2627"/>
        <v>8.0769230769230766</v>
      </c>
      <c r="AS4950">
        <f ca="1">P4950/J4950</f>
        <v>0.14046104064415255</v>
      </c>
    </row>
    <row r="4951" spans="1:51" x14ac:dyDescent="0.4">
      <c r="A4951">
        <f t="shared" si="2622"/>
        <v>201905</v>
      </c>
      <c r="B4951" t="s">
        <v>1027</v>
      </c>
      <c r="C4951" t="s">
        <v>647</v>
      </c>
      <c r="D4951" t="str">
        <f t="shared" ca="1" si="2618"/>
        <v>I106</v>
      </c>
      <c r="E4951">
        <f t="shared" ca="1" si="2600"/>
        <v>20</v>
      </c>
      <c r="F4951">
        <f t="shared" ca="1" si="2601"/>
        <v>5</v>
      </c>
      <c r="G4951" t="str">
        <f t="shared" ca="1" si="2616"/>
        <v>S12</v>
      </c>
      <c r="H4951" t="str">
        <f t="shared" ca="1" si="2617"/>
        <v>S120</v>
      </c>
      <c r="I4951">
        <f ca="1">VLOOKUP(D4951,PRC!$A$2:$B$21,2,0)*E4951</f>
        <v>400000</v>
      </c>
      <c r="J4951">
        <f t="shared" ca="1" si="2602"/>
        <v>359996</v>
      </c>
      <c r="K4951">
        <f ca="1">VLOOKUP(D4951,PRC!$A$1:$C$21,3,0)*E4951</f>
        <v>212000</v>
      </c>
      <c r="L4951">
        <f t="shared" ca="1" si="2603"/>
        <v>40000</v>
      </c>
      <c r="M4951">
        <f t="shared" ca="1" si="2604"/>
        <v>4000</v>
      </c>
      <c r="N4951">
        <f t="shared" ca="1" si="2605"/>
        <v>56000</v>
      </c>
      <c r="O4951">
        <f t="shared" ca="1" si="2606"/>
        <v>28000</v>
      </c>
      <c r="P4951">
        <f t="shared" ca="1" si="2621"/>
        <v>19996</v>
      </c>
      <c r="Q4951">
        <f ca="1">IF(P4951&gt;0,1,0)</f>
        <v>1</v>
      </c>
      <c r="R4951">
        <f t="shared" ca="1" si="2607"/>
        <v>10</v>
      </c>
      <c r="S4951">
        <f t="shared" ca="1" si="2608"/>
        <v>10</v>
      </c>
      <c r="T4951">
        <f t="shared" ca="1" si="2609"/>
        <v>1</v>
      </c>
      <c r="U4951">
        <f t="shared" ca="1" si="2610"/>
        <v>14</v>
      </c>
      <c r="V4951">
        <f t="shared" ca="1" si="2611"/>
        <v>7</v>
      </c>
      <c r="X4951">
        <f t="shared" si="2613"/>
        <v>4951</v>
      </c>
      <c r="Y4951">
        <f t="shared" si="2614"/>
        <v>4452</v>
      </c>
      <c r="Z4951">
        <f t="shared" si="2615"/>
        <v>4453</v>
      </c>
      <c r="AA4951">
        <f t="shared" si="2612"/>
        <v>4951</v>
      </c>
      <c r="AB4951">
        <f t="shared" si="2623"/>
        <v>500</v>
      </c>
      <c r="AM4951" t="str">
        <f t="shared" si="2624"/>
        <v>201905LP</v>
      </c>
      <c r="AN4951">
        <f t="shared" ca="1" si="2619"/>
        <v>10.001000000000005</v>
      </c>
      <c r="AO4951">
        <f t="shared" ca="1" si="2620"/>
        <v>10</v>
      </c>
      <c r="AP4951">
        <f t="shared" ca="1" si="2625"/>
        <v>1</v>
      </c>
      <c r="AQ4951">
        <f t="shared" ca="1" si="2626"/>
        <v>14.000000000000002</v>
      </c>
      <c r="AR4951">
        <f t="shared" ca="1" si="2627"/>
        <v>7.0000000000000009</v>
      </c>
      <c r="AS4951">
        <f ca="1">P4951/J4951</f>
        <v>5.5545061611795683E-2</v>
      </c>
    </row>
    <row r="4952" spans="1:51" x14ac:dyDescent="0.4">
      <c r="A4952" s="1">
        <f t="shared" si="2622"/>
        <v>201905</v>
      </c>
      <c r="B4952" s="1" t="s">
        <v>1029</v>
      </c>
      <c r="C4952" s="1" t="s">
        <v>1036</v>
      </c>
      <c r="D4952" s="1" t="str">
        <f ca="1">"I"&amp;RANDBETWEEN(101,120)</f>
        <v>I108</v>
      </c>
      <c r="E4952" s="3">
        <f t="shared" ca="1" si="2600"/>
        <v>318</v>
      </c>
      <c r="F4952" s="3">
        <f t="shared" ca="1" si="2601"/>
        <v>0</v>
      </c>
      <c r="G4952" s="1" t="str">
        <f ca="1">LEFT(H4952,3)</f>
        <v>S11</v>
      </c>
      <c r="H4952" s="1" t="str">
        <f ca="1">"S"&amp;RANDBETWEEN(101,120)</f>
        <v>S113</v>
      </c>
      <c r="I4952" s="1">
        <f ca="1">VLOOKUP(D4952,PRC!$A$2:$B$21,2,0)*E4952</f>
        <v>12720000</v>
      </c>
      <c r="J4952" s="1">
        <f t="shared" ca="1" si="2602"/>
        <v>12719996</v>
      </c>
      <c r="K4952" s="1">
        <f ca="1">VLOOKUP(D4952,PRC!$A$1:$C$21,3,0)*E4952</f>
        <v>5851200</v>
      </c>
      <c r="L4952" s="1">
        <f t="shared" ca="1" si="2603"/>
        <v>0</v>
      </c>
      <c r="M4952" s="1">
        <f t="shared" ca="1" si="2604"/>
        <v>127000</v>
      </c>
      <c r="N4952" s="1">
        <f t="shared" ca="1" si="2605"/>
        <v>636000</v>
      </c>
      <c r="O4952" s="1">
        <f t="shared" ca="1" si="2606"/>
        <v>382000</v>
      </c>
      <c r="P4952" s="1">
        <f ca="1">J4952-SUM(K4952:O4952)</f>
        <v>5723796</v>
      </c>
      <c r="Q4952">
        <f ca="1">IF(P4952&gt;0,1,0)</f>
        <v>1</v>
      </c>
      <c r="R4952" s="3">
        <f t="shared" ca="1" si="2607"/>
        <v>0</v>
      </c>
      <c r="S4952" s="3">
        <f t="shared" ca="1" si="2608"/>
        <v>0</v>
      </c>
      <c r="T4952" s="3">
        <f t="shared" ca="1" si="2609"/>
        <v>1</v>
      </c>
      <c r="U4952" s="3">
        <f t="shared" ca="1" si="2610"/>
        <v>5</v>
      </c>
      <c r="V4952" s="3">
        <f t="shared" ca="1" si="2611"/>
        <v>3</v>
      </c>
      <c r="W4952" t="str">
        <f>C4952&amp;A4952&amp;"EBIT"</f>
        <v>RQ201905EBIT</v>
      </c>
      <c r="X4952">
        <f t="shared" si="2613"/>
        <v>4952</v>
      </c>
      <c r="Y4952">
        <f t="shared" si="2614"/>
        <v>4952</v>
      </c>
      <c r="Z4952">
        <f t="shared" si="2615"/>
        <v>4953</v>
      </c>
      <c r="AA4952">
        <f t="shared" si="2612"/>
        <v>4956</v>
      </c>
      <c r="AB4952">
        <f t="shared" si="2623"/>
        <v>5</v>
      </c>
      <c r="AC4952" s="4" t="s">
        <v>1106</v>
      </c>
      <c r="AD4952">
        <f>VLOOKUP(C4952&amp;A4952&amp;AC4952,PRF_POL!$A$2:$J$97,5,0)</f>
        <v>250</v>
      </c>
      <c r="AE4952">
        <f>$AE$2</f>
        <v>40</v>
      </c>
      <c r="AF4952">
        <f>VLOOKUP($C4952&amp;$A4952&amp;$AC4952,PRF_POL!$A$2:$J$97,6,0)</f>
        <v>0</v>
      </c>
      <c r="AG4952">
        <f>VLOOKUP($C4952&amp;$A4952&amp;$AC4952,PRF_POL!$A$2:$J$97,7,0)</f>
        <v>0</v>
      </c>
      <c r="AH4952">
        <f>VLOOKUP($C4952&amp;$A4952&amp;$AC4952,PRF_POL!$A$2:$J$97,8,0)</f>
        <v>0</v>
      </c>
      <c r="AI4952">
        <f>VLOOKUP($C4952&amp;$A4952&amp;$AC4952,PRF_POL!$A$2:$J$97,9,0)</f>
        <v>5</v>
      </c>
      <c r="AJ4952">
        <f>VLOOKUP($C4952&amp;$A4952&amp;$AC4952,PRF_POL!$A$2:$J$97,10,0)</f>
        <v>3</v>
      </c>
      <c r="AK4952">
        <f>SUM(AE4952:AJ4952)</f>
        <v>48</v>
      </c>
      <c r="AL4952" s="3">
        <f ca="1">SUM(INDIRECT("P"&amp;Y4952):INDIRECT("P"&amp;AA4952))</f>
        <v>231929580</v>
      </c>
      <c r="AM4952" t="str">
        <f t="shared" si="2624"/>
        <v>201905RQ</v>
      </c>
      <c r="AN4952">
        <f t="shared" ca="1" si="2619"/>
        <v>3.1446540882384966E-5</v>
      </c>
      <c r="AO4952">
        <f t="shared" ca="1" si="2620"/>
        <v>0</v>
      </c>
      <c r="AP4952">
        <f t="shared" ca="1" si="2625"/>
        <v>0.99842767295597479</v>
      </c>
      <c r="AQ4952">
        <f t="shared" ca="1" si="2626"/>
        <v>5</v>
      </c>
      <c r="AR4952">
        <f t="shared" ca="1" si="2627"/>
        <v>3.0031446540880502</v>
      </c>
      <c r="AS4952">
        <f ca="1">P4952/J4952</f>
        <v>0.44998410376858611</v>
      </c>
      <c r="AT4952">
        <f ca="1">MIN(INDIRECT("E"&amp;$Y4952):INDIRECT("E"&amp;$AA4952))</f>
        <v>318</v>
      </c>
      <c r="AU4952">
        <f ca="1">MIN(INDIRECT("AN"&amp;$Y4952):INDIRECT("AN"&amp;$AA4952))</f>
        <v>4.0899795550330964E-6</v>
      </c>
      <c r="AV4952">
        <f ca="1">MIN(INDIRECT("AO"&amp;$Y4952):INDIRECT("AO"&amp;$AA4952))</f>
        <v>0</v>
      </c>
      <c r="AW4952">
        <f ca="1">MIN(INDIRECT("AP"&amp;$Y4952):INDIRECT("AP"&amp;$AA4952))</f>
        <v>0.99842767295597479</v>
      </c>
      <c r="AX4952">
        <f ca="1">MIN(INDIRECT("AQ"&amp;$Y4952):INDIRECT("AQ"&amp;$AA4952))</f>
        <v>5</v>
      </c>
      <c r="AY4952">
        <f ca="1">MIN(INDIRECT("AR"&amp;$Y4952):INDIRECT("AR"&amp;$AA4952))</f>
        <v>3.0031446540880502</v>
      </c>
    </row>
    <row r="4953" spans="1:51" x14ac:dyDescent="0.4">
      <c r="A4953">
        <f t="shared" si="2622"/>
        <v>201905</v>
      </c>
      <c r="B4953" t="s">
        <v>1031</v>
      </c>
      <c r="C4953" t="s">
        <v>1036</v>
      </c>
      <c r="D4953" t="str">
        <f ca="1">"I"&amp;RANDBETWEEN(101,120)</f>
        <v>I105</v>
      </c>
      <c r="E4953">
        <f t="shared" ca="1" si="2600"/>
        <v>341</v>
      </c>
      <c r="F4953">
        <f t="shared" ca="1" si="2601"/>
        <v>0</v>
      </c>
      <c r="G4953" t="str">
        <f t="shared" ref="G4953:G4956" ca="1" si="2628">LEFT(H4953,3)</f>
        <v>S11</v>
      </c>
      <c r="H4953" t="str">
        <f t="shared" ref="H4953:H5001" ca="1" si="2629">"S"&amp;RANDBETWEEN(101,120)</f>
        <v>S111</v>
      </c>
      <c r="I4953">
        <f ca="1">VLOOKUP(D4953,PRC!$A$2:$B$21,2,0)*E4953</f>
        <v>34100000</v>
      </c>
      <c r="J4953">
        <f t="shared" ca="1" si="2602"/>
        <v>34099996</v>
      </c>
      <c r="K4953">
        <f ca="1">VLOOKUP(D4953,PRC!$A$1:$C$21,3,0)*E4953</f>
        <v>20119000</v>
      </c>
      <c r="L4953">
        <f t="shared" ca="1" si="2603"/>
        <v>341000</v>
      </c>
      <c r="M4953">
        <f t="shared" ca="1" si="2604"/>
        <v>682000</v>
      </c>
      <c r="N4953">
        <f t="shared" ca="1" si="2605"/>
        <v>2046000</v>
      </c>
      <c r="O4953">
        <f t="shared" ca="1" si="2606"/>
        <v>1364000</v>
      </c>
      <c r="P4953">
        <f t="shared" ref="P4953:P4956" ca="1" si="2630">J4953-SUM(K4953:O4953)</f>
        <v>9547996</v>
      </c>
      <c r="Q4953">
        <f ca="1">IF(P4953&gt;0,1,0)</f>
        <v>1</v>
      </c>
      <c r="R4953">
        <f t="shared" ca="1" si="2607"/>
        <v>0</v>
      </c>
      <c r="S4953">
        <f t="shared" ca="1" si="2608"/>
        <v>1</v>
      </c>
      <c r="T4953">
        <f t="shared" ca="1" si="2609"/>
        <v>2</v>
      </c>
      <c r="U4953">
        <f t="shared" ca="1" si="2610"/>
        <v>6</v>
      </c>
      <c r="V4953">
        <f t="shared" ca="1" si="2611"/>
        <v>4</v>
      </c>
      <c r="W4953" t="str">
        <f>C4953&amp;A4953&amp;"SALES"</f>
        <v>RQ201905SALES</v>
      </c>
      <c r="X4953">
        <f t="shared" si="2613"/>
        <v>4953</v>
      </c>
      <c r="Y4953">
        <f t="shared" si="2614"/>
        <v>4952</v>
      </c>
      <c r="Z4953">
        <f t="shared" si="2615"/>
        <v>4953</v>
      </c>
      <c r="AA4953">
        <f t="shared" si="2612"/>
        <v>4956</v>
      </c>
      <c r="AB4953">
        <f t="shared" si="2623"/>
        <v>5</v>
      </c>
      <c r="AC4953" s="4" t="s">
        <v>1107</v>
      </c>
      <c r="AD4953">
        <f>VLOOKUP(C4953&amp;A4953&amp;AC4953,PRF_POL!$A$2:$J$97,5,0)</f>
        <v>350</v>
      </c>
      <c r="AE4953">
        <f>$AE$3</f>
        <v>60</v>
      </c>
      <c r="AF4953">
        <f>VLOOKUP($C4953&amp;$A4953&amp;$AC4953,PRF_POL!$A$2:$J$97,6,0)</f>
        <v>2</v>
      </c>
      <c r="AG4953">
        <f>VLOOKUP($C4953&amp;$A4953&amp;$AC4953,PRF_POL!$A$2:$J$97,7,0)</f>
        <v>2</v>
      </c>
      <c r="AH4953">
        <f>VLOOKUP($C4953&amp;$A4953&amp;$AC4953,PRF_POL!$A$2:$J$97,8,0)</f>
        <v>2</v>
      </c>
      <c r="AI4953">
        <f>VLOOKUP($C4953&amp;$A4953&amp;$AC4953,PRF_POL!$A$2:$J$97,9,0)</f>
        <v>10</v>
      </c>
      <c r="AJ4953">
        <f>VLOOKUP($C4953&amp;$A4953&amp;$AC4953,PRF_POL!$A$2:$J$97,10,0)</f>
        <v>5</v>
      </c>
      <c r="AK4953">
        <f>SUM(AE4953:AJ4953)</f>
        <v>81</v>
      </c>
      <c r="AL4953" s="3">
        <f ca="1">SUM(INDIRECT("J"&amp;Y4952):INDIRECT("J"&amp;AA4952))</f>
        <v>807746780</v>
      </c>
      <c r="AM4953" t="str">
        <f t="shared" si="2624"/>
        <v>201905RQ</v>
      </c>
      <c r="AN4953">
        <f t="shared" ca="1" si="2619"/>
        <v>1.1730205273785543E-5</v>
      </c>
      <c r="AO4953">
        <f t="shared" ca="1" si="2620"/>
        <v>1</v>
      </c>
      <c r="AP4953">
        <f t="shared" ca="1" si="2625"/>
        <v>2</v>
      </c>
      <c r="AQ4953">
        <f t="shared" ca="1" si="2626"/>
        <v>6</v>
      </c>
      <c r="AR4953">
        <f t="shared" ca="1" si="2627"/>
        <v>4</v>
      </c>
      <c r="AS4953">
        <f ca="1">P4953/J4953</f>
        <v>0.27999991554251208</v>
      </c>
      <c r="AT4953">
        <f ca="1">MAX(INDIRECT("E"&amp;$Y4952):INDIRECT("E"&amp;$AA4952))</f>
        <v>346</v>
      </c>
      <c r="AU4953">
        <f ca="1">MAX(INDIRECT("AN"&amp;$Y4952):INDIRECT("AN"&amp;$AA4952))</f>
        <v>2.0000023323615168</v>
      </c>
      <c r="AV4953">
        <f ca="1">MAX(INDIRECT("AO"&amp;$Y4952):INDIRECT("AO"&amp;$AA4952))</f>
        <v>2</v>
      </c>
      <c r="AW4953">
        <f ca="1">MAX(INDIRECT("AP"&amp;$Y4952):INDIRECT("AP"&amp;$AA4952))</f>
        <v>2</v>
      </c>
      <c r="AX4953">
        <f ca="1">MAX(INDIRECT("AQ"&amp;$Y4952):INDIRECT("AQ"&amp;$AA4952))</f>
        <v>10</v>
      </c>
      <c r="AY4953">
        <f ca="1">MAX(INDIRECT("AR"&amp;$Y4952):INDIRECT("AR"&amp;$AA4952))</f>
        <v>5</v>
      </c>
    </row>
    <row r="4954" spans="1:51" x14ac:dyDescent="0.4">
      <c r="A4954">
        <f t="shared" si="2622"/>
        <v>201905</v>
      </c>
      <c r="B4954" t="s">
        <v>1032</v>
      </c>
      <c r="C4954" t="s">
        <v>1036</v>
      </c>
      <c r="D4954" t="str">
        <f t="shared" ref="D4954:D4956" ca="1" si="2631">"I"&amp;RANDBETWEEN(101,120)</f>
        <v>I110</v>
      </c>
      <c r="E4954">
        <f t="shared" ca="1" si="2600"/>
        <v>326</v>
      </c>
      <c r="F4954">
        <f t="shared" ca="1" si="2601"/>
        <v>2</v>
      </c>
      <c r="G4954" t="str">
        <f t="shared" ca="1" si="2628"/>
        <v>S11</v>
      </c>
      <c r="H4954" t="str">
        <f t="shared" ca="1" si="2629"/>
        <v>S115</v>
      </c>
      <c r="I4954">
        <f ca="1">VLOOKUP(D4954,PRC!$A$2:$B$21,2,0)*E4954</f>
        <v>97800000</v>
      </c>
      <c r="J4954">
        <f t="shared" ca="1" si="2602"/>
        <v>97799996</v>
      </c>
      <c r="K4954">
        <f ca="1">VLOOKUP(D4954,PRC!$A$1:$C$21,3,0)*E4954</f>
        <v>44988000</v>
      </c>
      <c r="L4954">
        <f t="shared" ca="1" si="2603"/>
        <v>1956000</v>
      </c>
      <c r="M4954">
        <f t="shared" ca="1" si="2604"/>
        <v>1956000</v>
      </c>
      <c r="N4954">
        <f t="shared" ca="1" si="2605"/>
        <v>8802000</v>
      </c>
      <c r="O4954">
        <f t="shared" ca="1" si="2606"/>
        <v>4890000</v>
      </c>
      <c r="P4954">
        <f t="shared" ca="1" si="2630"/>
        <v>35207996</v>
      </c>
      <c r="Q4954">
        <f ca="1">IF(P4954&gt;0,1,0)</f>
        <v>1</v>
      </c>
      <c r="R4954">
        <f t="shared" ca="1" si="2607"/>
        <v>0</v>
      </c>
      <c r="S4954">
        <f t="shared" ca="1" si="2608"/>
        <v>2</v>
      </c>
      <c r="T4954">
        <f t="shared" ca="1" si="2609"/>
        <v>2</v>
      </c>
      <c r="U4954">
        <f t="shared" ca="1" si="2610"/>
        <v>9</v>
      </c>
      <c r="V4954">
        <f t="shared" ca="1" si="2611"/>
        <v>5</v>
      </c>
      <c r="X4954">
        <f t="shared" si="2613"/>
        <v>4954</v>
      </c>
      <c r="Y4954">
        <f t="shared" si="2614"/>
        <v>4952</v>
      </c>
      <c r="Z4954">
        <f t="shared" si="2615"/>
        <v>4953</v>
      </c>
      <c r="AA4954">
        <f t="shared" si="2612"/>
        <v>4956</v>
      </c>
      <c r="AB4954">
        <f t="shared" si="2623"/>
        <v>5</v>
      </c>
      <c r="AK4954" s="3">
        <f ca="1">SUM(INDIRECT("Q"&amp;Y4952):INDIRECT("Q"&amp;AA4952))</f>
        <v>5</v>
      </c>
      <c r="AL4954">
        <f ca="1">AL4952/AL4953</f>
        <v>0.28713154387319256</v>
      </c>
      <c r="AM4954" t="str">
        <f t="shared" si="2624"/>
        <v>201905RQ</v>
      </c>
      <c r="AN4954">
        <f t="shared" ca="1" si="2619"/>
        <v>4.0899795550330964E-6</v>
      </c>
      <c r="AO4954">
        <f t="shared" ca="1" si="2620"/>
        <v>2</v>
      </c>
      <c r="AP4954">
        <f t="shared" ca="1" si="2625"/>
        <v>2</v>
      </c>
      <c r="AQ4954">
        <f t="shared" ca="1" si="2626"/>
        <v>9</v>
      </c>
      <c r="AR4954">
        <f t="shared" ca="1" si="2627"/>
        <v>5</v>
      </c>
      <c r="AS4954">
        <f ca="1">P4954/J4954</f>
        <v>0.35999997382412979</v>
      </c>
      <c r="AT4954" t="str">
        <f ca="1">IF(ABS(AT4952-AD4952)&lt;AD4952+(AD4953-AD4952)*5%,"ok","chk")</f>
        <v>ok</v>
      </c>
      <c r="AU4954" t="str">
        <f ca="1">IF(ABS(AU4952-AF4952)&lt;AF4952+(AF4953-AF4952)*5%,"ok","chk")</f>
        <v>ok</v>
      </c>
      <c r="AV4954" t="str">
        <f t="shared" ref="AV4954" ca="1" si="2632">IF(ABS(AV4952-AG4952)&lt;AG4952+(AG4953-AG4952)*5%,"ok","chk")</f>
        <v>ok</v>
      </c>
      <c r="AW4954" t="str">
        <f t="shared" ref="AW4954" ca="1" si="2633">IF(ABS(AW4952-AH4952)&lt;AH4952+(AH4953-AH4952)*5%,"ok","chk")</f>
        <v>chk</v>
      </c>
      <c r="AX4954" t="str">
        <f t="shared" ref="AX4954" ca="1" si="2634">IF(ABS(AX4952-AI4952)&lt;AI4952+(AI4953-AI4952)*5%,"ok","chk")</f>
        <v>ok</v>
      </c>
      <c r="AY4954" t="str">
        <f t="shared" ref="AY4954" ca="1" si="2635">IF(ABS(AY4952-AJ4952)&lt;AJ4952+(AJ4953-AJ4952)*5%,"ok","chk")</f>
        <v>ok</v>
      </c>
    </row>
    <row r="4955" spans="1:51" x14ac:dyDescent="0.4">
      <c r="A4955">
        <f t="shared" si="2622"/>
        <v>201905</v>
      </c>
      <c r="B4955" t="s">
        <v>1033</v>
      </c>
      <c r="C4955" t="s">
        <v>1036</v>
      </c>
      <c r="D4955" t="str">
        <f t="shared" ca="1" si="2631"/>
        <v>I109</v>
      </c>
      <c r="E4955">
        <f t="shared" ca="1" si="2600"/>
        <v>343</v>
      </c>
      <c r="F4955">
        <f t="shared" ca="1" si="2601"/>
        <v>2</v>
      </c>
      <c r="G4955" t="str">
        <f t="shared" ca="1" si="2628"/>
        <v>S11</v>
      </c>
      <c r="H4955" t="str">
        <f t="shared" ca="1" si="2629"/>
        <v>S112</v>
      </c>
      <c r="I4955">
        <f ca="1">VLOOKUP(D4955,PRC!$A$2:$B$21,2,0)*E4955</f>
        <v>171500000</v>
      </c>
      <c r="J4955">
        <f t="shared" ca="1" si="2602"/>
        <v>168069996</v>
      </c>
      <c r="K4955">
        <f ca="1">VLOOKUP(D4955,PRC!$A$1:$C$21,3,0)*E4955</f>
        <v>68600000</v>
      </c>
      <c r="L4955">
        <f t="shared" ca="1" si="2603"/>
        <v>1715000</v>
      </c>
      <c r="M4955">
        <f t="shared" ca="1" si="2604"/>
        <v>3430000</v>
      </c>
      <c r="N4955">
        <f t="shared" ca="1" si="2605"/>
        <v>17150000</v>
      </c>
      <c r="O4955">
        <f t="shared" ca="1" si="2606"/>
        <v>6860000</v>
      </c>
      <c r="P4955">
        <f t="shared" ca="1" si="2630"/>
        <v>70314996</v>
      </c>
      <c r="Q4955">
        <f ca="1">IF(P4955&gt;0,1,0)</f>
        <v>1</v>
      </c>
      <c r="R4955">
        <f t="shared" ca="1" si="2607"/>
        <v>2</v>
      </c>
      <c r="S4955">
        <f t="shared" ca="1" si="2608"/>
        <v>1</v>
      </c>
      <c r="T4955">
        <f t="shared" ca="1" si="2609"/>
        <v>2</v>
      </c>
      <c r="U4955">
        <f t="shared" ca="1" si="2610"/>
        <v>10</v>
      </c>
      <c r="V4955">
        <f t="shared" ca="1" si="2611"/>
        <v>4</v>
      </c>
      <c r="X4955">
        <f t="shared" si="2613"/>
        <v>4955</v>
      </c>
      <c r="Y4955">
        <f t="shared" si="2614"/>
        <v>4952</v>
      </c>
      <c r="Z4955">
        <f t="shared" si="2615"/>
        <v>4953</v>
      </c>
      <c r="AA4955">
        <f t="shared" si="2612"/>
        <v>4956</v>
      </c>
      <c r="AB4955">
        <f t="shared" si="2623"/>
        <v>5</v>
      </c>
      <c r="AK4955" s="2">
        <f ca="1">AK4954/AB4952</f>
        <v>1</v>
      </c>
      <c r="AM4955" t="str">
        <f t="shared" si="2624"/>
        <v>201905RQ</v>
      </c>
      <c r="AN4955">
        <f t="shared" ca="1" si="2619"/>
        <v>2.0000023323615168</v>
      </c>
      <c r="AO4955">
        <f t="shared" ca="1" si="2620"/>
        <v>1</v>
      </c>
      <c r="AP4955">
        <f t="shared" ca="1" si="2625"/>
        <v>2</v>
      </c>
      <c r="AQ4955">
        <f t="shared" ca="1" si="2626"/>
        <v>10</v>
      </c>
      <c r="AR4955">
        <f t="shared" ca="1" si="2627"/>
        <v>4</v>
      </c>
      <c r="AS4955">
        <f ca="1">P4955/J4955</f>
        <v>0.41836733309614643</v>
      </c>
      <c r="AT4955" t="str">
        <f ca="1">IF(ABS(AD4953-AT4953)&lt;AT4953+(AD4953-AD4952)*5%,"ok","chk")</f>
        <v>ok</v>
      </c>
      <c r="AU4955" t="str">
        <f ca="1">IF(ABS(AF4953-AU4953)&lt;AU4953+(AF4953-AF4952)*5%,"ok","chk")</f>
        <v>ok</v>
      </c>
      <c r="AV4955" t="str">
        <f t="shared" ref="AV4955" ca="1" si="2636">IF(ABS(AG4953-AV4953)&lt;AV4953+(AG4953-AG4952)*5%,"ok","chk")</f>
        <v>ok</v>
      </c>
      <c r="AW4955" t="str">
        <f t="shared" ref="AW4955" ca="1" si="2637">IF(ABS(AH4953-AW4953)&lt;AW4953+(AH4953-AH4952)*5%,"ok","chk")</f>
        <v>ok</v>
      </c>
      <c r="AX4955" t="str">
        <f t="shared" ref="AX4955" ca="1" si="2638">IF(ABS(AI4953-AX4953)&lt;AX4953+(AI4953-AI4952)*5%,"ok","chk")</f>
        <v>ok</v>
      </c>
      <c r="AY4955" t="str">
        <f t="shared" ref="AY4955" ca="1" si="2639">IF(ABS(AJ4953-AY4953)&lt;AY4953+(AJ4953-AJ4952)*5%,"ok","chk")</f>
        <v>ok</v>
      </c>
    </row>
    <row r="4956" spans="1:51" x14ac:dyDescent="0.4">
      <c r="A4956">
        <f t="shared" si="2622"/>
        <v>201905</v>
      </c>
      <c r="B4956" t="s">
        <v>1034</v>
      </c>
      <c r="C4956" t="s">
        <v>1036</v>
      </c>
      <c r="D4956" t="str">
        <f t="shared" ca="1" si="2631"/>
        <v>I116</v>
      </c>
      <c r="E4956">
        <f t="shared" ca="1" si="2600"/>
        <v>346</v>
      </c>
      <c r="F4956">
        <f t="shared" ca="1" si="2601"/>
        <v>2</v>
      </c>
      <c r="G4956" t="str">
        <f t="shared" ca="1" si="2628"/>
        <v>S11</v>
      </c>
      <c r="H4956" t="str">
        <f t="shared" ca="1" si="2629"/>
        <v>S112</v>
      </c>
      <c r="I4956">
        <f ca="1">VLOOKUP(D4956,PRC!$A$2:$B$21,2,0)*E4956</f>
        <v>505160000</v>
      </c>
      <c r="J4956">
        <f t="shared" ca="1" si="2602"/>
        <v>495056796</v>
      </c>
      <c r="K4956">
        <f ca="1">VLOOKUP(D4956,PRC!$A$1:$C$21,3,0)*E4956</f>
        <v>303096000</v>
      </c>
      <c r="L4956">
        <f t="shared" ca="1" si="2603"/>
        <v>5052000</v>
      </c>
      <c r="M4956">
        <f t="shared" ca="1" si="2604"/>
        <v>10103000</v>
      </c>
      <c r="N4956">
        <f t="shared" ca="1" si="2605"/>
        <v>40413000</v>
      </c>
      <c r="O4956">
        <f t="shared" ca="1" si="2606"/>
        <v>25258000</v>
      </c>
      <c r="P4956">
        <f t="shared" ca="1" si="2630"/>
        <v>111134796</v>
      </c>
      <c r="Q4956">
        <f ca="1">IF(P4956&gt;0,1,0)</f>
        <v>1</v>
      </c>
      <c r="R4956">
        <f t="shared" ca="1" si="2607"/>
        <v>2</v>
      </c>
      <c r="S4956">
        <f t="shared" ca="1" si="2608"/>
        <v>1</v>
      </c>
      <c r="T4956">
        <f t="shared" ca="1" si="2609"/>
        <v>2</v>
      </c>
      <c r="U4956">
        <f t="shared" ca="1" si="2610"/>
        <v>8</v>
      </c>
      <c r="V4956">
        <f t="shared" ca="1" si="2611"/>
        <v>5</v>
      </c>
      <c r="X4956">
        <f t="shared" si="2613"/>
        <v>4956</v>
      </c>
      <c r="Y4956">
        <f t="shared" si="2614"/>
        <v>4952</v>
      </c>
      <c r="Z4956">
        <f t="shared" si="2615"/>
        <v>4953</v>
      </c>
      <c r="AA4956">
        <f t="shared" si="2612"/>
        <v>4956</v>
      </c>
      <c r="AB4956">
        <f t="shared" si="2623"/>
        <v>5</v>
      </c>
      <c r="AM4956" t="str">
        <f t="shared" si="2624"/>
        <v>201905RQ</v>
      </c>
      <c r="AN4956">
        <f t="shared" ca="1" si="2619"/>
        <v>2.0000007918283269</v>
      </c>
      <c r="AO4956">
        <f t="shared" ca="1" si="2620"/>
        <v>1.0000791828331617</v>
      </c>
      <c r="AP4956">
        <f t="shared" ca="1" si="2625"/>
        <v>1.9999604085834191</v>
      </c>
      <c r="AQ4956">
        <f t="shared" ca="1" si="2626"/>
        <v>8.0000395914165807</v>
      </c>
      <c r="AR4956">
        <f t="shared" ca="1" si="2627"/>
        <v>5</v>
      </c>
      <c r="AS4956">
        <f ca="1">P4956/J4956</f>
        <v>0.22448898166423717</v>
      </c>
    </row>
    <row r="4957" spans="1:51" x14ac:dyDescent="0.4">
      <c r="A4957" s="1">
        <f t="shared" si="2622"/>
        <v>201905</v>
      </c>
      <c r="B4957" s="1" t="s">
        <v>1038</v>
      </c>
      <c r="C4957" s="1" t="s">
        <v>1042</v>
      </c>
      <c r="D4957" s="1" t="str">
        <f ca="1">"I"&amp;RANDBETWEEN(101,120)</f>
        <v>I109</v>
      </c>
      <c r="E4957" s="3">
        <f t="shared" ca="1" si="2600"/>
        <v>40</v>
      </c>
      <c r="F4957" s="3">
        <f t="shared" ca="1" si="2601"/>
        <v>15</v>
      </c>
      <c r="G4957" s="1" t="str">
        <f ca="1">LEFT(H4957,3)</f>
        <v>S11</v>
      </c>
      <c r="H4957" s="1" t="str">
        <f ca="1">"S"&amp;RANDBETWEEN(101,120)</f>
        <v>S117</v>
      </c>
      <c r="I4957" s="1">
        <f ca="1">VLOOKUP(D4957,PRC!$A$2:$B$21,2,0)*E4957</f>
        <v>20000000</v>
      </c>
      <c r="J4957" s="1">
        <f t="shared" ca="1" si="2602"/>
        <v>17999996</v>
      </c>
      <c r="K4957" s="1">
        <f ca="1">VLOOKUP(D4957,PRC!$A$1:$C$21,3,0)*E4957</f>
        <v>8000000</v>
      </c>
      <c r="L4957" s="1">
        <f t="shared" ca="1" si="2603"/>
        <v>400000</v>
      </c>
      <c r="M4957" s="1">
        <f t="shared" ca="1" si="2604"/>
        <v>400000</v>
      </c>
      <c r="N4957" s="1">
        <f t="shared" ca="1" si="2605"/>
        <v>1000000</v>
      </c>
      <c r="O4957" s="1">
        <f t="shared" ca="1" si="2606"/>
        <v>3400000</v>
      </c>
      <c r="P4957" s="1">
        <f ca="1">J4957-SUM(K4957:O4957)</f>
        <v>4799996</v>
      </c>
      <c r="Q4957">
        <f ca="1">IF(P4957&gt;0,1,0)</f>
        <v>1</v>
      </c>
      <c r="R4957" s="3">
        <f t="shared" ca="1" si="2607"/>
        <v>10</v>
      </c>
      <c r="S4957" s="3">
        <f t="shared" ca="1" si="2608"/>
        <v>2</v>
      </c>
      <c r="T4957" s="3">
        <f t="shared" ca="1" si="2609"/>
        <v>2</v>
      </c>
      <c r="U4957" s="3">
        <f t="shared" ca="1" si="2610"/>
        <v>5</v>
      </c>
      <c r="V4957" s="3">
        <f t="shared" ca="1" si="2611"/>
        <v>17</v>
      </c>
      <c r="W4957" t="str">
        <f>C4957&amp;A4957&amp;"EBIT"</f>
        <v>AT201905EBIT</v>
      </c>
      <c r="X4957">
        <f t="shared" si="2613"/>
        <v>4957</v>
      </c>
      <c r="Y4957">
        <f t="shared" si="2614"/>
        <v>4957</v>
      </c>
      <c r="Z4957">
        <f t="shared" si="2615"/>
        <v>4958</v>
      </c>
      <c r="AA4957">
        <f t="shared" si="2612"/>
        <v>4976</v>
      </c>
      <c r="AB4957">
        <f t="shared" si="2623"/>
        <v>20</v>
      </c>
      <c r="AC4957" s="4" t="s">
        <v>1106</v>
      </c>
      <c r="AD4957">
        <f>VLOOKUP(C4957&amp;A4957&amp;AC4957,PRF_POL!$A$2:$J$97,5,0)</f>
        <v>40</v>
      </c>
      <c r="AE4957">
        <f>$AE$2</f>
        <v>40</v>
      </c>
      <c r="AF4957">
        <f>VLOOKUP($C4957&amp;$A4957&amp;$AC4957,PRF_POL!$A$2:$J$97,6,0)</f>
        <v>10</v>
      </c>
      <c r="AG4957">
        <f>VLOOKUP($C4957&amp;$A4957&amp;$AC4957,PRF_POL!$A$2:$J$97,7,0)</f>
        <v>1</v>
      </c>
      <c r="AH4957">
        <f>VLOOKUP($C4957&amp;$A4957&amp;$AC4957,PRF_POL!$A$2:$J$97,8,0)</f>
        <v>1</v>
      </c>
      <c r="AI4957">
        <f>VLOOKUP($C4957&amp;$A4957&amp;$AC4957,PRF_POL!$A$2:$J$97,9,0)</f>
        <v>1</v>
      </c>
      <c r="AJ4957">
        <f>VLOOKUP($C4957&amp;$A4957&amp;$AC4957,PRF_POL!$A$2:$J$97,10,0)</f>
        <v>15</v>
      </c>
      <c r="AK4957">
        <f>SUM(AE4957:AJ4957)</f>
        <v>68</v>
      </c>
      <c r="AL4957" s="3">
        <f ca="1">SUM(INDIRECT("P"&amp;Y4957):INDIRECT("P"&amp;AA4957))</f>
        <v>57922670</v>
      </c>
      <c r="AM4957" t="str">
        <f t="shared" si="2624"/>
        <v>201905AT</v>
      </c>
      <c r="AN4957">
        <f t="shared" ca="1" si="2619"/>
        <v>10.000019999999999</v>
      </c>
      <c r="AO4957">
        <f t="shared" ca="1" si="2620"/>
        <v>2</v>
      </c>
      <c r="AP4957">
        <f t="shared" ca="1" si="2625"/>
        <v>2</v>
      </c>
      <c r="AQ4957">
        <f t="shared" ca="1" si="2626"/>
        <v>5</v>
      </c>
      <c r="AR4957">
        <f t="shared" ca="1" si="2627"/>
        <v>17</v>
      </c>
      <c r="AS4957">
        <f ca="1">P4957/J4957</f>
        <v>0.26666650370366751</v>
      </c>
      <c r="AT4957">
        <f ca="1">MIN(INDIRECT("E"&amp;$Y4957):INDIRECT("E"&amp;$AA4957))</f>
        <v>40</v>
      </c>
      <c r="AU4957">
        <f ca="1">MIN(INDIRECT("AN"&amp;$Y4957):INDIRECT("AN"&amp;$AA4957))</f>
        <v>10.000004566210041</v>
      </c>
      <c r="AV4957">
        <f ca="1">MIN(INDIRECT("AO"&amp;$Y4957):INDIRECT("AO"&amp;$AA4957))</f>
        <v>0.95744680851063824</v>
      </c>
      <c r="AW4957">
        <f ca="1">MIN(INDIRECT("AP"&amp;$Y4957):INDIRECT("AP"&amp;$AA4957))</f>
        <v>1</v>
      </c>
      <c r="AX4957">
        <f ca="1">MIN(INDIRECT("AQ"&amp;$Y4957):INDIRECT("AQ"&amp;$AA4957))</f>
        <v>1</v>
      </c>
      <c r="AY4957">
        <f ca="1">MIN(INDIRECT("AR"&amp;$Y4957):INDIRECT("AR"&amp;$AA4957))</f>
        <v>15</v>
      </c>
    </row>
    <row r="4958" spans="1:51" x14ac:dyDescent="0.4">
      <c r="A4958">
        <f t="shared" si="2622"/>
        <v>201905</v>
      </c>
      <c r="B4958" t="s">
        <v>1040</v>
      </c>
      <c r="C4958" t="s">
        <v>1042</v>
      </c>
      <c r="D4958" t="str">
        <f ca="1">"I"&amp;RANDBETWEEN(101,120)</f>
        <v>I103</v>
      </c>
      <c r="E4958">
        <f t="shared" ca="1" si="2600"/>
        <v>80</v>
      </c>
      <c r="F4958">
        <f t="shared" ca="1" si="2601"/>
        <v>14</v>
      </c>
      <c r="G4958" t="str">
        <f t="shared" ref="G4958:G4976" ca="1" si="2640">LEFT(H4958,3)</f>
        <v>S10</v>
      </c>
      <c r="H4958" t="str">
        <f t="shared" ca="1" si="2629"/>
        <v>S107</v>
      </c>
      <c r="I4958">
        <f ca="1">VLOOKUP(D4958,PRC!$A$2:$B$21,2,0)*E4958</f>
        <v>4000000</v>
      </c>
      <c r="J4958">
        <f t="shared" ca="1" si="2602"/>
        <v>3239996</v>
      </c>
      <c r="K4958">
        <f ca="1">VLOOKUP(D4958,PRC!$A$1:$C$21,3,0)*E4958</f>
        <v>2280000</v>
      </c>
      <c r="L4958">
        <f t="shared" ca="1" si="2603"/>
        <v>40000</v>
      </c>
      <c r="M4958">
        <f t="shared" ca="1" si="2604"/>
        <v>80000</v>
      </c>
      <c r="N4958">
        <f t="shared" ca="1" si="2605"/>
        <v>40000</v>
      </c>
      <c r="O4958">
        <f t="shared" ca="1" si="2606"/>
        <v>680000</v>
      </c>
      <c r="P4958">
        <f t="shared" ref="P4958:P4976" ca="1" si="2641">J4958-SUM(K4958:O4958)</f>
        <v>119996</v>
      </c>
      <c r="Q4958">
        <f ca="1">IF(P4958&gt;0,1,0)</f>
        <v>1</v>
      </c>
      <c r="R4958">
        <f t="shared" ca="1" si="2607"/>
        <v>19</v>
      </c>
      <c r="S4958">
        <f t="shared" ca="1" si="2608"/>
        <v>1</v>
      </c>
      <c r="T4958">
        <f t="shared" ca="1" si="2609"/>
        <v>2</v>
      </c>
      <c r="U4958">
        <f t="shared" ca="1" si="2610"/>
        <v>1</v>
      </c>
      <c r="V4958">
        <f t="shared" ca="1" si="2611"/>
        <v>17</v>
      </c>
      <c r="W4958" t="str">
        <f>C4958&amp;A4958&amp;"SALES"</f>
        <v>AT201905SALES</v>
      </c>
      <c r="X4958">
        <f t="shared" si="2613"/>
        <v>4958</v>
      </c>
      <c r="Y4958">
        <f t="shared" si="2614"/>
        <v>4957</v>
      </c>
      <c r="Z4958">
        <f t="shared" si="2615"/>
        <v>4958</v>
      </c>
      <c r="AA4958">
        <f t="shared" si="2612"/>
        <v>4976</v>
      </c>
      <c r="AB4958">
        <f t="shared" si="2623"/>
        <v>20</v>
      </c>
      <c r="AC4958" s="4" t="s">
        <v>1107</v>
      </c>
      <c r="AD4958">
        <f>VLOOKUP(C4958&amp;A4958&amp;AC4958,PRF_POL!$A$2:$J$97,5,0)</f>
        <v>100</v>
      </c>
      <c r="AE4958">
        <f>$AE$3</f>
        <v>60</v>
      </c>
      <c r="AF4958">
        <f>VLOOKUP($C4958&amp;$A4958&amp;$AC4958,PRF_POL!$A$2:$J$97,6,0)</f>
        <v>20</v>
      </c>
      <c r="AG4958">
        <f>VLOOKUP($C4958&amp;$A4958&amp;$AC4958,PRF_POL!$A$2:$J$97,7,0)</f>
        <v>3</v>
      </c>
      <c r="AH4958">
        <f>VLOOKUP($C4958&amp;$A4958&amp;$AC4958,PRF_POL!$A$2:$J$97,8,0)</f>
        <v>3</v>
      </c>
      <c r="AI4958">
        <f>VLOOKUP($C4958&amp;$A4958&amp;$AC4958,PRF_POL!$A$2:$J$97,9,0)</f>
        <v>5</v>
      </c>
      <c r="AJ4958">
        <f>VLOOKUP($C4958&amp;$A4958&amp;$AC4958,PRF_POL!$A$2:$J$97,10,0)</f>
        <v>20</v>
      </c>
      <c r="AK4958">
        <f>SUM(AE4958:AJ4958)</f>
        <v>111</v>
      </c>
      <c r="AL4958" s="3">
        <f ca="1">SUM(INDIRECT("J"&amp;Y4957):INDIRECT("J"&amp;AA4957))</f>
        <v>445494570</v>
      </c>
      <c r="AM4958" t="str">
        <f t="shared" si="2624"/>
        <v>201905AT</v>
      </c>
      <c r="AN4958">
        <f t="shared" ca="1" si="2619"/>
        <v>19.000099999999996</v>
      </c>
      <c r="AO4958">
        <f t="shared" ca="1" si="2620"/>
        <v>1</v>
      </c>
      <c r="AP4958">
        <f t="shared" ca="1" si="2625"/>
        <v>2</v>
      </c>
      <c r="AQ4958">
        <f t="shared" ca="1" si="2626"/>
        <v>1</v>
      </c>
      <c r="AR4958">
        <f t="shared" ca="1" si="2627"/>
        <v>17</v>
      </c>
      <c r="AS4958">
        <f ca="1">P4958/J4958</f>
        <v>3.7035848192405178E-2</v>
      </c>
      <c r="AT4958">
        <f ca="1">MAX(INDIRECT("E"&amp;$Y4957):INDIRECT("E"&amp;$AA4957))</f>
        <v>97</v>
      </c>
      <c r="AU4958">
        <f ca="1">MAX(INDIRECT("AN"&amp;$Y4957):INDIRECT("AN"&amp;$AA4957))</f>
        <v>20.000029239766082</v>
      </c>
      <c r="AV4958">
        <f ca="1">MAX(INDIRECT("AO"&amp;$Y4957):INDIRECT("AO"&amp;$AA4957))</f>
        <v>3.0055658627087198</v>
      </c>
      <c r="AW4958">
        <f ca="1">MAX(INDIRECT("AP"&amp;$Y4957):INDIRECT("AP"&amp;$AA4957))</f>
        <v>3.0927835051546393</v>
      </c>
      <c r="AX4958">
        <f ca="1">MAX(INDIRECT("AQ"&amp;$Y4957):INDIRECT("AQ"&amp;$AA4957))</f>
        <v>5</v>
      </c>
      <c r="AY4958">
        <f ca="1">MAX(INDIRECT("AR"&amp;$Y4957):INDIRECT("AR"&amp;$AA4957))</f>
        <v>20</v>
      </c>
    </row>
    <row r="4959" spans="1:51" x14ac:dyDescent="0.4">
      <c r="A4959">
        <f t="shared" si="2622"/>
        <v>201905</v>
      </c>
      <c r="B4959" t="s">
        <v>1043</v>
      </c>
      <c r="C4959" t="s">
        <v>1042</v>
      </c>
      <c r="D4959" t="str">
        <f t="shared" ref="D4959:D4976" ca="1" si="2642">"I"&amp;RANDBETWEEN(101,120)</f>
        <v>I102</v>
      </c>
      <c r="E4959">
        <f t="shared" ca="1" si="2600"/>
        <v>83</v>
      </c>
      <c r="F4959">
        <f t="shared" ca="1" si="2601"/>
        <v>12</v>
      </c>
      <c r="G4959" t="str">
        <f t="shared" ca="1" si="2640"/>
        <v>S10</v>
      </c>
      <c r="H4959" t="str">
        <f t="shared" ca="1" si="2629"/>
        <v>S101</v>
      </c>
      <c r="I4959">
        <f ca="1">VLOOKUP(D4959,PRC!$A$2:$B$21,2,0)*E4959</f>
        <v>3320000</v>
      </c>
      <c r="J4959">
        <f t="shared" ca="1" si="2602"/>
        <v>2888396</v>
      </c>
      <c r="K4959">
        <f ca="1">VLOOKUP(D4959,PRC!$A$1:$C$21,3,0)*E4959</f>
        <v>1560400</v>
      </c>
      <c r="L4959">
        <f t="shared" ca="1" si="2603"/>
        <v>66000</v>
      </c>
      <c r="M4959">
        <f t="shared" ca="1" si="2604"/>
        <v>100000</v>
      </c>
      <c r="N4959">
        <f t="shared" ca="1" si="2605"/>
        <v>66000</v>
      </c>
      <c r="O4959">
        <f t="shared" ca="1" si="2606"/>
        <v>564000</v>
      </c>
      <c r="P4959">
        <f t="shared" ca="1" si="2641"/>
        <v>531996</v>
      </c>
      <c r="Q4959">
        <f ca="1">IF(P4959&gt;0,1,0)</f>
        <v>1</v>
      </c>
      <c r="R4959">
        <f t="shared" ca="1" si="2607"/>
        <v>13</v>
      </c>
      <c r="S4959">
        <f t="shared" ca="1" si="2608"/>
        <v>2</v>
      </c>
      <c r="T4959">
        <f t="shared" ca="1" si="2609"/>
        <v>3</v>
      </c>
      <c r="U4959">
        <f t="shared" ca="1" si="2610"/>
        <v>2</v>
      </c>
      <c r="V4959">
        <f t="shared" ca="1" si="2611"/>
        <v>17</v>
      </c>
      <c r="X4959">
        <f t="shared" si="2613"/>
        <v>4959</v>
      </c>
      <c r="Y4959">
        <f t="shared" si="2614"/>
        <v>4957</v>
      </c>
      <c r="Z4959">
        <f t="shared" si="2615"/>
        <v>4958</v>
      </c>
      <c r="AA4959">
        <f t="shared" si="2612"/>
        <v>4976</v>
      </c>
      <c r="AB4959">
        <f t="shared" si="2623"/>
        <v>20</v>
      </c>
      <c r="AK4959" s="3">
        <f ca="1">SUM(INDIRECT("Q"&amp;Y4957):INDIRECT("Q"&amp;AA4957))</f>
        <v>18</v>
      </c>
      <c r="AL4959">
        <f ca="1">AL4957/AL4958</f>
        <v>0.13001880135149571</v>
      </c>
      <c r="AM4959" t="str">
        <f t="shared" si="2624"/>
        <v>201905AT</v>
      </c>
      <c r="AN4959">
        <f t="shared" ca="1" si="2619"/>
        <v>13.000120481927713</v>
      </c>
      <c r="AO4959">
        <f t="shared" ca="1" si="2620"/>
        <v>1.9879518072289155</v>
      </c>
      <c r="AP4959">
        <f t="shared" ca="1" si="2625"/>
        <v>3.0120481927710845</v>
      </c>
      <c r="AQ4959">
        <f t="shared" ca="1" si="2626"/>
        <v>1.9879518072289155</v>
      </c>
      <c r="AR4959">
        <f t="shared" ca="1" si="2627"/>
        <v>16.987951807228914</v>
      </c>
      <c r="AS4959">
        <f ca="1">P4959/J4959</f>
        <v>0.1841838861430358</v>
      </c>
      <c r="AT4959" t="str">
        <f ca="1">IF(ABS(AT4957-AD4957)&lt;AD4957+(AD4958-AD4957)*5%,"ok","chk")</f>
        <v>ok</v>
      </c>
      <c r="AU4959" t="str">
        <f ca="1">IF(ABS(AU4957-AF4957)&lt;AF4957+(AF4958-AF4957)*5%,"ok","chk")</f>
        <v>ok</v>
      </c>
      <c r="AV4959" t="str">
        <f t="shared" ref="AV4959" ca="1" si="2643">IF(ABS(AV4957-AG4957)&lt;AG4957+(AG4958-AG4957)*5%,"ok","chk")</f>
        <v>ok</v>
      </c>
      <c r="AW4959" t="str">
        <f t="shared" ref="AW4959" ca="1" si="2644">IF(ABS(AW4957-AH4957)&lt;AH4957+(AH4958-AH4957)*5%,"ok","chk")</f>
        <v>ok</v>
      </c>
      <c r="AX4959" t="str">
        <f t="shared" ref="AX4959" ca="1" si="2645">IF(ABS(AX4957-AI4957)&lt;AI4957+(AI4958-AI4957)*5%,"ok","chk")</f>
        <v>ok</v>
      </c>
      <c r="AY4959" t="str">
        <f t="shared" ref="AY4959" ca="1" si="2646">IF(ABS(AY4957-AJ4957)&lt;AJ4957+(AJ4958-AJ4957)*5%,"ok","chk")</f>
        <v>ok</v>
      </c>
    </row>
    <row r="4960" spans="1:51" x14ac:dyDescent="0.4">
      <c r="A4960">
        <f t="shared" si="2622"/>
        <v>201905</v>
      </c>
      <c r="B4960" t="s">
        <v>1044</v>
      </c>
      <c r="C4960" t="s">
        <v>1042</v>
      </c>
      <c r="D4960" t="str">
        <f t="shared" ca="1" si="2642"/>
        <v>I111</v>
      </c>
      <c r="E4960">
        <f t="shared" ca="1" si="2600"/>
        <v>73</v>
      </c>
      <c r="F4960">
        <f t="shared" ca="1" si="2601"/>
        <v>19</v>
      </c>
      <c r="G4960" t="str">
        <f t="shared" ca="1" si="2640"/>
        <v>S10</v>
      </c>
      <c r="H4960" t="str">
        <f t="shared" ca="1" si="2629"/>
        <v>S108</v>
      </c>
      <c r="I4960">
        <f ca="1">VLOOKUP(D4960,PRC!$A$2:$B$21,2,0)*E4960</f>
        <v>10950000</v>
      </c>
      <c r="J4960">
        <f t="shared" ca="1" si="2602"/>
        <v>9526496</v>
      </c>
      <c r="K4960">
        <f ca="1">VLOOKUP(D4960,PRC!$A$1:$C$21,3,0)*E4960</f>
        <v>5803500</v>
      </c>
      <c r="L4960">
        <f t="shared" ca="1" si="2603"/>
        <v>110000</v>
      </c>
      <c r="M4960">
        <f t="shared" ca="1" si="2604"/>
        <v>219000</v>
      </c>
      <c r="N4960">
        <f t="shared" ca="1" si="2605"/>
        <v>329000</v>
      </c>
      <c r="O4960">
        <f t="shared" ca="1" si="2606"/>
        <v>1862000</v>
      </c>
      <c r="P4960">
        <f t="shared" ca="1" si="2641"/>
        <v>1202996</v>
      </c>
      <c r="Q4960">
        <f ca="1">IF(P4960&gt;0,1,0)</f>
        <v>1</v>
      </c>
      <c r="R4960">
        <f t="shared" ca="1" si="2607"/>
        <v>13</v>
      </c>
      <c r="S4960">
        <f t="shared" ca="1" si="2608"/>
        <v>1</v>
      </c>
      <c r="T4960">
        <f t="shared" ca="1" si="2609"/>
        <v>2</v>
      </c>
      <c r="U4960">
        <f t="shared" ca="1" si="2610"/>
        <v>3</v>
      </c>
      <c r="V4960">
        <f t="shared" ca="1" si="2611"/>
        <v>17</v>
      </c>
      <c r="X4960">
        <f t="shared" si="2613"/>
        <v>4960</v>
      </c>
      <c r="Y4960">
        <f t="shared" si="2614"/>
        <v>4957</v>
      </c>
      <c r="Z4960">
        <f t="shared" si="2615"/>
        <v>4958</v>
      </c>
      <c r="AA4960">
        <f t="shared" si="2612"/>
        <v>4976</v>
      </c>
      <c r="AB4960">
        <f t="shared" si="2623"/>
        <v>20</v>
      </c>
      <c r="AK4960" s="2">
        <f ca="1">AK4959/AB4957</f>
        <v>0.9</v>
      </c>
      <c r="AM4960" t="str">
        <f t="shared" si="2624"/>
        <v>201905AT</v>
      </c>
      <c r="AN4960">
        <f t="shared" ca="1" si="2619"/>
        <v>13.00003652968037</v>
      </c>
      <c r="AO4960">
        <f t="shared" ca="1" si="2620"/>
        <v>1.004566210045662</v>
      </c>
      <c r="AP4960">
        <f t="shared" ca="1" si="2625"/>
        <v>2</v>
      </c>
      <c r="AQ4960">
        <f t="shared" ca="1" si="2626"/>
        <v>3.0045662100456618</v>
      </c>
      <c r="AR4960">
        <f t="shared" ca="1" si="2627"/>
        <v>17.004566210045663</v>
      </c>
      <c r="AS4960">
        <f ca="1">P4960/J4960</f>
        <v>0.12627895923118007</v>
      </c>
      <c r="AT4960" t="str">
        <f ca="1">IF(ABS(AD4958-AT4958)&lt;AT4958+(AD4958-AD4957)*5%,"ok","chk")</f>
        <v>ok</v>
      </c>
      <c r="AU4960" t="str">
        <f ca="1">IF(ABS(AF4958-AU4958)&lt;AU4958+(AF4958-AF4957)*5%,"ok","chk")</f>
        <v>ok</v>
      </c>
      <c r="AV4960" t="str">
        <f t="shared" ref="AV4960" ca="1" si="2647">IF(ABS(AG4958-AV4958)&lt;AV4958+(AG4958-AG4957)*5%,"ok","chk")</f>
        <v>ok</v>
      </c>
      <c r="AW4960" t="str">
        <f t="shared" ref="AW4960" ca="1" si="2648">IF(ABS(AH4958-AW4958)&lt;AW4958+(AH4958-AH4957)*5%,"ok","chk")</f>
        <v>ok</v>
      </c>
      <c r="AX4960" t="str">
        <f t="shared" ref="AX4960" ca="1" si="2649">IF(ABS(AI4958-AX4958)&lt;AX4958+(AI4958-AI4957)*5%,"ok","chk")</f>
        <v>ok</v>
      </c>
      <c r="AY4960" t="str">
        <f t="shared" ref="AY4960" ca="1" si="2650">IF(ABS(AJ4958-AY4958)&lt;AY4958+(AJ4958-AJ4957)*5%,"ok","chk")</f>
        <v>ok</v>
      </c>
    </row>
    <row r="4961" spans="1:45" x14ac:dyDescent="0.4">
      <c r="A4961">
        <f t="shared" si="2622"/>
        <v>201905</v>
      </c>
      <c r="B4961" t="s">
        <v>1045</v>
      </c>
      <c r="C4961" t="s">
        <v>1042</v>
      </c>
      <c r="D4961" t="str">
        <f t="shared" ca="1" si="2642"/>
        <v>I103</v>
      </c>
      <c r="E4961">
        <f t="shared" ca="1" si="2600"/>
        <v>44</v>
      </c>
      <c r="F4961">
        <f t="shared" ca="1" si="2601"/>
        <v>13</v>
      </c>
      <c r="G4961" t="str">
        <f t="shared" ca="1" si="2640"/>
        <v>S10</v>
      </c>
      <c r="H4961" t="str">
        <f t="shared" ca="1" si="2629"/>
        <v>S102</v>
      </c>
      <c r="I4961">
        <f ca="1">VLOOKUP(D4961,PRC!$A$2:$B$21,2,0)*E4961</f>
        <v>2200000</v>
      </c>
      <c r="J4961">
        <f t="shared" ca="1" si="2602"/>
        <v>1847996</v>
      </c>
      <c r="K4961">
        <f ca="1">VLOOKUP(D4961,PRC!$A$1:$C$21,3,0)*E4961</f>
        <v>1254000</v>
      </c>
      <c r="L4961">
        <f t="shared" ca="1" si="2603"/>
        <v>22000</v>
      </c>
      <c r="M4961">
        <f t="shared" ca="1" si="2604"/>
        <v>22000</v>
      </c>
      <c r="N4961">
        <f t="shared" ca="1" si="2605"/>
        <v>44000</v>
      </c>
      <c r="O4961">
        <f t="shared" ca="1" si="2606"/>
        <v>396000</v>
      </c>
      <c r="P4961">
        <f t="shared" ca="1" si="2641"/>
        <v>109996</v>
      </c>
      <c r="Q4961">
        <f ca="1">IF(P4961&gt;0,1,0)</f>
        <v>1</v>
      </c>
      <c r="R4961">
        <f t="shared" ca="1" si="2607"/>
        <v>16</v>
      </c>
      <c r="S4961">
        <f t="shared" ca="1" si="2608"/>
        <v>1</v>
      </c>
      <c r="T4961">
        <f t="shared" ca="1" si="2609"/>
        <v>1</v>
      </c>
      <c r="U4961">
        <f t="shared" ca="1" si="2610"/>
        <v>2</v>
      </c>
      <c r="V4961">
        <f t="shared" ca="1" si="2611"/>
        <v>18</v>
      </c>
      <c r="X4961">
        <f t="shared" si="2613"/>
        <v>4961</v>
      </c>
      <c r="Y4961">
        <f t="shared" si="2614"/>
        <v>4957</v>
      </c>
      <c r="Z4961">
        <f t="shared" si="2615"/>
        <v>4958</v>
      </c>
      <c r="AA4961">
        <f t="shared" si="2612"/>
        <v>4976</v>
      </c>
      <c r="AB4961">
        <f t="shared" si="2623"/>
        <v>20</v>
      </c>
      <c r="AM4961" t="str">
        <f t="shared" si="2624"/>
        <v>201905AT</v>
      </c>
      <c r="AN4961">
        <f t="shared" ca="1" si="2619"/>
        <v>16.000181818181815</v>
      </c>
      <c r="AO4961">
        <f t="shared" ca="1" si="2620"/>
        <v>1</v>
      </c>
      <c r="AP4961">
        <f t="shared" ca="1" si="2625"/>
        <v>1</v>
      </c>
      <c r="AQ4961">
        <f t="shared" ca="1" si="2626"/>
        <v>2</v>
      </c>
      <c r="AR4961">
        <f t="shared" ca="1" si="2627"/>
        <v>18</v>
      </c>
      <c r="AS4961">
        <f ca="1">P4961/J4961</f>
        <v>5.9521773856653366E-2</v>
      </c>
    </row>
    <row r="4962" spans="1:45" x14ac:dyDescent="0.4">
      <c r="A4962">
        <f t="shared" si="2622"/>
        <v>201905</v>
      </c>
      <c r="B4962" t="s">
        <v>1046</v>
      </c>
      <c r="C4962" t="s">
        <v>1042</v>
      </c>
      <c r="D4962" t="str">
        <f t="shared" ca="1" si="2642"/>
        <v>I106</v>
      </c>
      <c r="E4962">
        <f t="shared" ca="1" si="2600"/>
        <v>47</v>
      </c>
      <c r="F4962">
        <f t="shared" ca="1" si="2601"/>
        <v>14</v>
      </c>
      <c r="G4962" t="str">
        <f t="shared" ca="1" si="2640"/>
        <v>S10</v>
      </c>
      <c r="H4962" t="str">
        <f t="shared" ca="1" si="2629"/>
        <v>S102</v>
      </c>
      <c r="I4962">
        <f ca="1">VLOOKUP(D4962,PRC!$A$2:$B$21,2,0)*E4962</f>
        <v>940000</v>
      </c>
      <c r="J4962">
        <f t="shared" ca="1" si="2602"/>
        <v>808396</v>
      </c>
      <c r="K4962">
        <f ca="1">VLOOKUP(D4962,PRC!$A$1:$C$21,3,0)*E4962</f>
        <v>498200</v>
      </c>
      <c r="L4962">
        <f t="shared" ca="1" si="2603"/>
        <v>9000</v>
      </c>
      <c r="M4962">
        <f t="shared" ca="1" si="2604"/>
        <v>19000</v>
      </c>
      <c r="N4962">
        <f t="shared" ca="1" si="2605"/>
        <v>47000</v>
      </c>
      <c r="O4962">
        <f t="shared" ca="1" si="2606"/>
        <v>160000</v>
      </c>
      <c r="P4962">
        <f t="shared" ca="1" si="2641"/>
        <v>75196</v>
      </c>
      <c r="Q4962">
        <f ca="1">IF(P4962&gt;0,1,0)</f>
        <v>1</v>
      </c>
      <c r="R4962">
        <f t="shared" ca="1" si="2607"/>
        <v>14</v>
      </c>
      <c r="S4962">
        <f t="shared" ca="1" si="2608"/>
        <v>1</v>
      </c>
      <c r="T4962">
        <f t="shared" ca="1" si="2609"/>
        <v>2</v>
      </c>
      <c r="U4962">
        <f t="shared" ca="1" si="2610"/>
        <v>5</v>
      </c>
      <c r="V4962">
        <f t="shared" ca="1" si="2611"/>
        <v>17</v>
      </c>
      <c r="X4962">
        <f t="shared" si="2613"/>
        <v>4962</v>
      </c>
      <c r="Y4962">
        <f t="shared" si="2614"/>
        <v>4957</v>
      </c>
      <c r="Z4962">
        <f t="shared" si="2615"/>
        <v>4958</v>
      </c>
      <c r="AA4962">
        <f t="shared" si="2612"/>
        <v>4976</v>
      </c>
      <c r="AB4962">
        <f t="shared" si="2623"/>
        <v>20</v>
      </c>
      <c r="AM4962" t="str">
        <f t="shared" si="2624"/>
        <v>201905AT</v>
      </c>
      <c r="AN4962">
        <f t="shared" ca="1" si="2619"/>
        <v>14.000425531914896</v>
      </c>
      <c r="AO4962">
        <f t="shared" ca="1" si="2620"/>
        <v>0.95744680851063824</v>
      </c>
      <c r="AP4962">
        <f t="shared" ca="1" si="2625"/>
        <v>2.021276595744681</v>
      </c>
      <c r="AQ4962">
        <f t="shared" ca="1" si="2626"/>
        <v>5</v>
      </c>
      <c r="AR4962">
        <f t="shared" ca="1" si="2627"/>
        <v>17.021276595744681</v>
      </c>
      <c r="AS4962">
        <f ca="1">P4962/J4962</f>
        <v>9.3018768029530088E-2</v>
      </c>
    </row>
    <row r="4963" spans="1:45" x14ac:dyDescent="0.4">
      <c r="A4963">
        <f t="shared" si="2622"/>
        <v>201905</v>
      </c>
      <c r="B4963" t="s">
        <v>1047</v>
      </c>
      <c r="C4963" t="s">
        <v>1042</v>
      </c>
      <c r="D4963" t="str">
        <f t="shared" ca="1" si="2642"/>
        <v>I111</v>
      </c>
      <c r="E4963">
        <f t="shared" ref="E4963:E5001" ca="1" si="2651">RANDBETWEEN(INDIRECT("AD"&amp;Y4963),INDIRECT("AD"&amp;Z4963))</f>
        <v>92</v>
      </c>
      <c r="F4963">
        <f t="shared" ref="F4963:F5001" ca="1" si="2652">RANDBETWEEN(INDIRECT("AF"&amp;Y4963),INDIRECT("AF"&amp;Z4963))</f>
        <v>11</v>
      </c>
      <c r="G4963" t="str">
        <f t="shared" ca="1" si="2640"/>
        <v>S10</v>
      </c>
      <c r="H4963" t="str">
        <f t="shared" ca="1" si="2629"/>
        <v>S106</v>
      </c>
      <c r="I4963">
        <f ca="1">VLOOKUP(D4963,PRC!$A$2:$B$21,2,0)*E4963</f>
        <v>13800000</v>
      </c>
      <c r="J4963">
        <f t="shared" ref="J4963:J5001" ca="1" si="2653">I4963*(1-R4963/100)-4</f>
        <v>11867996</v>
      </c>
      <c r="K4963">
        <f ca="1">VLOOKUP(D4963,PRC!$A$1:$C$21,3,0)*E4963</f>
        <v>7314000</v>
      </c>
      <c r="L4963">
        <f t="shared" ref="L4963:L5001" ca="1" si="2654">ROUND($I4963*S4963,-5)/100</f>
        <v>138000</v>
      </c>
      <c r="M4963">
        <f t="shared" ref="M4963:M5001" ca="1" si="2655">ROUND($I4963*T4963,-5)/100</f>
        <v>138000</v>
      </c>
      <c r="N4963">
        <f t="shared" ref="N4963:N5001" ca="1" si="2656">ROUND($I4963*U4963,-5)/100</f>
        <v>414000</v>
      </c>
      <c r="O4963">
        <f t="shared" ref="O4963:O5001" ca="1" si="2657">ROUND($I4963*V4963,-5)/100</f>
        <v>2070000</v>
      </c>
      <c r="P4963">
        <f t="shared" ca="1" si="2641"/>
        <v>1793996</v>
      </c>
      <c r="Q4963">
        <f ca="1">IF(P4963&gt;0,1,0)</f>
        <v>1</v>
      </c>
      <c r="R4963">
        <f t="shared" ref="R4963:R5001" ca="1" si="2658">RANDBETWEEN(INDIRECT("AF"&amp;$Y4963),INDIRECT("AF"&amp;$Z4963))</f>
        <v>14</v>
      </c>
      <c r="S4963">
        <f t="shared" ref="S4963:S5001" ca="1" si="2659">RANDBETWEEN(INDIRECT("AG"&amp;$Y4963),INDIRECT("AG"&amp;$Z4963))</f>
        <v>1</v>
      </c>
      <c r="T4963">
        <f t="shared" ref="T4963:T5001" ca="1" si="2660">RANDBETWEEN(INDIRECT("AH"&amp;$Y4963),INDIRECT("AH"&amp;$Z4963))</f>
        <v>1</v>
      </c>
      <c r="U4963">
        <f t="shared" ref="U4963:U5001" ca="1" si="2661">RANDBETWEEN(INDIRECT("Ai"&amp;$Y4963),INDIRECT("Ai"&amp;$Z4963))</f>
        <v>3</v>
      </c>
      <c r="V4963">
        <f t="shared" ref="V4963:V5001" ca="1" si="2662">RANDBETWEEN(INDIRECT("Aj"&amp;$Y4963),INDIRECT("Aj"&amp;$Z4963))</f>
        <v>15</v>
      </c>
      <c r="X4963">
        <f t="shared" si="2613"/>
        <v>4963</v>
      </c>
      <c r="Y4963">
        <f t="shared" si="2614"/>
        <v>4957</v>
      </c>
      <c r="Z4963">
        <f t="shared" si="2615"/>
        <v>4958</v>
      </c>
      <c r="AA4963">
        <f t="shared" ref="AA4963:AA5001" si="2663">Y4963+AB4963-1</f>
        <v>4976</v>
      </c>
      <c r="AB4963">
        <f t="shared" si="2623"/>
        <v>20</v>
      </c>
      <c r="AM4963" t="str">
        <f t="shared" si="2624"/>
        <v>201905AT</v>
      </c>
      <c r="AN4963">
        <f t="shared" ca="1" si="2619"/>
        <v>14.000028985507251</v>
      </c>
      <c r="AO4963">
        <f t="shared" ca="1" si="2620"/>
        <v>1</v>
      </c>
      <c r="AP4963">
        <f t="shared" ca="1" si="2625"/>
        <v>1</v>
      </c>
      <c r="AQ4963">
        <f t="shared" ca="1" si="2626"/>
        <v>3</v>
      </c>
      <c r="AR4963">
        <f t="shared" ca="1" si="2627"/>
        <v>15</v>
      </c>
      <c r="AS4963">
        <f ca="1">P4963/J4963</f>
        <v>0.15116250460482122</v>
      </c>
    </row>
    <row r="4964" spans="1:45" x14ac:dyDescent="0.4">
      <c r="A4964">
        <f t="shared" si="2622"/>
        <v>201905</v>
      </c>
      <c r="B4964" t="s">
        <v>1048</v>
      </c>
      <c r="C4964" t="s">
        <v>1042</v>
      </c>
      <c r="D4964" t="str">
        <f t="shared" ca="1" si="2642"/>
        <v>I115</v>
      </c>
      <c r="E4964">
        <f t="shared" ca="1" si="2651"/>
        <v>52</v>
      </c>
      <c r="F4964">
        <f t="shared" ca="1" si="2652"/>
        <v>13</v>
      </c>
      <c r="G4964" t="str">
        <f t="shared" ca="1" si="2640"/>
        <v>S10</v>
      </c>
      <c r="H4964" t="str">
        <f t="shared" ca="1" si="2629"/>
        <v>S101</v>
      </c>
      <c r="I4964">
        <f ca="1">VLOOKUP(D4964,PRC!$A$2:$B$21,2,0)*E4964</f>
        <v>260000</v>
      </c>
      <c r="J4964">
        <f t="shared" ca="1" si="2653"/>
        <v>220996</v>
      </c>
      <c r="K4964">
        <f ca="1">VLOOKUP(D4964,PRC!$A$1:$C$21,3,0)*E4964</f>
        <v>124800</v>
      </c>
      <c r="L4964">
        <f t="shared" ca="1" si="2654"/>
        <v>3000</v>
      </c>
      <c r="M4964">
        <f t="shared" ca="1" si="2655"/>
        <v>5000</v>
      </c>
      <c r="N4964">
        <f t="shared" ca="1" si="2656"/>
        <v>13000</v>
      </c>
      <c r="O4964">
        <f t="shared" ca="1" si="2657"/>
        <v>39000</v>
      </c>
      <c r="P4964">
        <f t="shared" ca="1" si="2641"/>
        <v>36196</v>
      </c>
      <c r="Q4964">
        <f ca="1">IF(P4964&gt;0,1,0)</f>
        <v>1</v>
      </c>
      <c r="R4964">
        <f t="shared" ca="1" si="2658"/>
        <v>15</v>
      </c>
      <c r="S4964">
        <f t="shared" ca="1" si="2659"/>
        <v>1</v>
      </c>
      <c r="T4964">
        <f t="shared" ca="1" si="2660"/>
        <v>2</v>
      </c>
      <c r="U4964">
        <f t="shared" ca="1" si="2661"/>
        <v>5</v>
      </c>
      <c r="V4964">
        <f t="shared" ca="1" si="2662"/>
        <v>15</v>
      </c>
      <c r="X4964">
        <f t="shared" ref="X4964:X5002" si="2664">X4963+1</f>
        <v>4964</v>
      </c>
      <c r="Y4964">
        <f t="shared" ref="Y4964:Y5002" si="2665">IF(C4964=C4963,Y4963,X4964)</f>
        <v>4957</v>
      </c>
      <c r="Z4964">
        <f t="shared" ref="Z4964:Z5001" si="2666">Y4964+1</f>
        <v>4958</v>
      </c>
      <c r="AA4964">
        <f t="shared" si="2663"/>
        <v>4976</v>
      </c>
      <c r="AB4964">
        <f t="shared" si="2623"/>
        <v>20</v>
      </c>
      <c r="AM4964" t="str">
        <f t="shared" si="2624"/>
        <v>201905AT</v>
      </c>
      <c r="AN4964">
        <f t="shared" ca="1" si="2619"/>
        <v>15.001538461538466</v>
      </c>
      <c r="AO4964">
        <f t="shared" ca="1" si="2620"/>
        <v>1.153846153846154</v>
      </c>
      <c r="AP4964">
        <f t="shared" ca="1" si="2625"/>
        <v>1.9230769230769231</v>
      </c>
      <c r="AQ4964">
        <f t="shared" ca="1" si="2626"/>
        <v>5</v>
      </c>
      <c r="AR4964">
        <f t="shared" ca="1" si="2627"/>
        <v>15</v>
      </c>
      <c r="AS4964">
        <f ca="1">P4964/J4964</f>
        <v>0.16378576987818785</v>
      </c>
    </row>
    <row r="4965" spans="1:45" x14ac:dyDescent="0.4">
      <c r="A4965">
        <f t="shared" si="2622"/>
        <v>201905</v>
      </c>
      <c r="B4965" t="s">
        <v>1049</v>
      </c>
      <c r="C4965" t="s">
        <v>1042</v>
      </c>
      <c r="D4965" t="str">
        <f t="shared" ca="1" si="2642"/>
        <v>I120</v>
      </c>
      <c r="E4965">
        <f t="shared" ca="1" si="2651"/>
        <v>61</v>
      </c>
      <c r="F4965">
        <f t="shared" ca="1" si="2652"/>
        <v>19</v>
      </c>
      <c r="G4965" t="str">
        <f t="shared" ca="1" si="2640"/>
        <v>S11</v>
      </c>
      <c r="H4965" t="str">
        <f t="shared" ca="1" si="2629"/>
        <v>S117</v>
      </c>
      <c r="I4965">
        <f ca="1">VLOOKUP(D4965,PRC!$A$2:$B$21,2,0)*E4965</f>
        <v>262300000</v>
      </c>
      <c r="J4965">
        <f t="shared" ca="1" si="2653"/>
        <v>233446996</v>
      </c>
      <c r="K4965">
        <f ca="1">VLOOKUP(D4965,PRC!$A$1:$C$21,3,0)*E4965</f>
        <v>118035000</v>
      </c>
      <c r="L4965">
        <f t="shared" ca="1" si="2654"/>
        <v>5246000</v>
      </c>
      <c r="M4965">
        <f t="shared" ca="1" si="2655"/>
        <v>7869000</v>
      </c>
      <c r="N4965">
        <f t="shared" ca="1" si="2656"/>
        <v>10492000</v>
      </c>
      <c r="O4965">
        <f t="shared" ca="1" si="2657"/>
        <v>52460000</v>
      </c>
      <c r="P4965">
        <f t="shared" ca="1" si="2641"/>
        <v>39344996</v>
      </c>
      <c r="Q4965">
        <f ca="1">IF(P4965&gt;0,1,0)</f>
        <v>1</v>
      </c>
      <c r="R4965">
        <f t="shared" ca="1" si="2658"/>
        <v>11</v>
      </c>
      <c r="S4965">
        <f t="shared" ca="1" si="2659"/>
        <v>2</v>
      </c>
      <c r="T4965">
        <f t="shared" ca="1" si="2660"/>
        <v>3</v>
      </c>
      <c r="U4965">
        <f t="shared" ca="1" si="2661"/>
        <v>4</v>
      </c>
      <c r="V4965">
        <f t="shared" ca="1" si="2662"/>
        <v>20</v>
      </c>
      <c r="X4965">
        <f t="shared" si="2664"/>
        <v>4965</v>
      </c>
      <c r="Y4965">
        <f t="shared" si="2665"/>
        <v>4957</v>
      </c>
      <c r="Z4965">
        <f t="shared" si="2666"/>
        <v>4958</v>
      </c>
      <c r="AA4965">
        <f t="shared" si="2663"/>
        <v>4976</v>
      </c>
      <c r="AB4965">
        <f t="shared" si="2623"/>
        <v>20</v>
      </c>
      <c r="AM4965" t="str">
        <f t="shared" si="2624"/>
        <v>201905AT</v>
      </c>
      <c r="AN4965">
        <f t="shared" ca="1" si="2619"/>
        <v>11.000001524971402</v>
      </c>
      <c r="AO4965">
        <f t="shared" ca="1" si="2620"/>
        <v>2</v>
      </c>
      <c r="AP4965">
        <f t="shared" ca="1" si="2625"/>
        <v>3</v>
      </c>
      <c r="AQ4965">
        <f t="shared" ca="1" si="2626"/>
        <v>4</v>
      </c>
      <c r="AR4965">
        <f t="shared" ca="1" si="2627"/>
        <v>20</v>
      </c>
      <c r="AS4965">
        <f ca="1">P4965/J4965</f>
        <v>0.168539311596025</v>
      </c>
    </row>
    <row r="4966" spans="1:45" x14ac:dyDescent="0.4">
      <c r="A4966">
        <f t="shared" si="2622"/>
        <v>201905</v>
      </c>
      <c r="B4966" t="s">
        <v>1050</v>
      </c>
      <c r="C4966" t="s">
        <v>1042</v>
      </c>
      <c r="D4966" t="str">
        <f t="shared" ca="1" si="2642"/>
        <v>I115</v>
      </c>
      <c r="E4966">
        <f t="shared" ca="1" si="2651"/>
        <v>97</v>
      </c>
      <c r="F4966">
        <f t="shared" ca="1" si="2652"/>
        <v>14</v>
      </c>
      <c r="G4966" t="str">
        <f t="shared" ca="1" si="2640"/>
        <v>S10</v>
      </c>
      <c r="H4966" t="str">
        <f t="shared" ca="1" si="2629"/>
        <v>S106</v>
      </c>
      <c r="I4966">
        <f ca="1">VLOOKUP(D4966,PRC!$A$2:$B$21,2,0)*E4966</f>
        <v>485000</v>
      </c>
      <c r="J4966">
        <f t="shared" ca="1" si="2653"/>
        <v>431646</v>
      </c>
      <c r="K4966">
        <f ca="1">VLOOKUP(D4966,PRC!$A$1:$C$21,3,0)*E4966</f>
        <v>232800</v>
      </c>
      <c r="L4966">
        <f t="shared" ca="1" si="2654"/>
        <v>10000</v>
      </c>
      <c r="M4966">
        <f t="shared" ca="1" si="2655"/>
        <v>15000</v>
      </c>
      <c r="N4966">
        <f t="shared" ca="1" si="2656"/>
        <v>10000</v>
      </c>
      <c r="O4966">
        <f t="shared" ca="1" si="2657"/>
        <v>78000</v>
      </c>
      <c r="P4966">
        <f t="shared" ca="1" si="2641"/>
        <v>85846</v>
      </c>
      <c r="Q4966">
        <f ca="1">IF(P4966&gt;0,1,0)</f>
        <v>1</v>
      </c>
      <c r="R4966">
        <f t="shared" ca="1" si="2658"/>
        <v>11</v>
      </c>
      <c r="S4966">
        <f t="shared" ca="1" si="2659"/>
        <v>2</v>
      </c>
      <c r="T4966">
        <f t="shared" ca="1" si="2660"/>
        <v>3</v>
      </c>
      <c r="U4966">
        <f t="shared" ca="1" si="2661"/>
        <v>2</v>
      </c>
      <c r="V4966">
        <f t="shared" ca="1" si="2662"/>
        <v>16</v>
      </c>
      <c r="X4966">
        <f t="shared" si="2664"/>
        <v>4966</v>
      </c>
      <c r="Y4966">
        <f t="shared" si="2665"/>
        <v>4957</v>
      </c>
      <c r="Z4966">
        <f t="shared" si="2666"/>
        <v>4958</v>
      </c>
      <c r="AA4966">
        <f t="shared" si="2663"/>
        <v>4976</v>
      </c>
      <c r="AB4966">
        <f t="shared" si="2623"/>
        <v>20</v>
      </c>
      <c r="AM4966" t="str">
        <f t="shared" si="2624"/>
        <v>201905AT</v>
      </c>
      <c r="AN4966">
        <f t="shared" ref="AN4966:AN5001" ca="1" si="2667">(1-J4966/I4966)*100</f>
        <v>11.000824742268044</v>
      </c>
      <c r="AO4966">
        <f t="shared" ref="AO4966:AO5001" ca="1" si="2668">L4966/$I4966*100</f>
        <v>2.0618556701030926</v>
      </c>
      <c r="AP4966">
        <f t="shared" ca="1" si="2625"/>
        <v>3.0927835051546393</v>
      </c>
      <c r="AQ4966">
        <f t="shared" ca="1" si="2626"/>
        <v>2.0618556701030926</v>
      </c>
      <c r="AR4966">
        <f t="shared" ca="1" si="2627"/>
        <v>16.082474226804123</v>
      </c>
      <c r="AS4966">
        <f ca="1">P4966/J4966</f>
        <v>0.19888056416600641</v>
      </c>
    </row>
    <row r="4967" spans="1:45" x14ac:dyDescent="0.4">
      <c r="A4967">
        <f t="shared" si="2622"/>
        <v>201905</v>
      </c>
      <c r="B4967" t="s">
        <v>1051</v>
      </c>
      <c r="C4967" t="s">
        <v>1042</v>
      </c>
      <c r="D4967" t="str">
        <f t="shared" ca="1" si="2642"/>
        <v>I101</v>
      </c>
      <c r="E4967">
        <f t="shared" ca="1" si="2651"/>
        <v>73</v>
      </c>
      <c r="F4967">
        <f t="shared" ca="1" si="2652"/>
        <v>14</v>
      </c>
      <c r="G4967" t="str">
        <f t="shared" ca="1" si="2640"/>
        <v>S11</v>
      </c>
      <c r="H4967" t="str">
        <f t="shared" ca="1" si="2629"/>
        <v>S117</v>
      </c>
      <c r="I4967">
        <f ca="1">VLOOKUP(D4967,PRC!$A$2:$B$21,2,0)*E4967</f>
        <v>2190000</v>
      </c>
      <c r="J4967">
        <f t="shared" ca="1" si="2653"/>
        <v>1861496</v>
      </c>
      <c r="K4967">
        <f ca="1">VLOOKUP(D4967,PRC!$A$1:$C$21,3,0)*E4967</f>
        <v>1138800</v>
      </c>
      <c r="L4967">
        <f t="shared" ca="1" si="2654"/>
        <v>22000</v>
      </c>
      <c r="M4967">
        <f t="shared" ca="1" si="2655"/>
        <v>22000</v>
      </c>
      <c r="N4967">
        <f t="shared" ca="1" si="2656"/>
        <v>44000</v>
      </c>
      <c r="O4967">
        <f t="shared" ca="1" si="2657"/>
        <v>372000</v>
      </c>
      <c r="P4967">
        <f t="shared" ca="1" si="2641"/>
        <v>262696</v>
      </c>
      <c r="Q4967">
        <f ca="1">IF(P4967&gt;0,1,0)</f>
        <v>1</v>
      </c>
      <c r="R4967">
        <f t="shared" ca="1" si="2658"/>
        <v>15</v>
      </c>
      <c r="S4967">
        <f t="shared" ca="1" si="2659"/>
        <v>1</v>
      </c>
      <c r="T4967">
        <f t="shared" ca="1" si="2660"/>
        <v>1</v>
      </c>
      <c r="U4967">
        <f t="shared" ca="1" si="2661"/>
        <v>2</v>
      </c>
      <c r="V4967">
        <f t="shared" ca="1" si="2662"/>
        <v>17</v>
      </c>
      <c r="X4967">
        <f t="shared" si="2664"/>
        <v>4967</v>
      </c>
      <c r="Y4967">
        <f t="shared" si="2665"/>
        <v>4957</v>
      </c>
      <c r="Z4967">
        <f t="shared" si="2666"/>
        <v>4958</v>
      </c>
      <c r="AA4967">
        <f t="shared" si="2663"/>
        <v>4976</v>
      </c>
      <c r="AB4967">
        <f t="shared" si="2623"/>
        <v>20</v>
      </c>
      <c r="AM4967" t="str">
        <f t="shared" si="2624"/>
        <v>201905AT</v>
      </c>
      <c r="AN4967">
        <f t="shared" ca="1" si="2667"/>
        <v>15.000182648401827</v>
      </c>
      <c r="AO4967">
        <f t="shared" ca="1" si="2668"/>
        <v>1.004566210045662</v>
      </c>
      <c r="AP4967">
        <f t="shared" ca="1" si="2625"/>
        <v>1.004566210045662</v>
      </c>
      <c r="AQ4967">
        <f t="shared" ca="1" si="2626"/>
        <v>2.0091324200913241</v>
      </c>
      <c r="AR4967">
        <f t="shared" ca="1" si="2627"/>
        <v>16.986301369863014</v>
      </c>
      <c r="AS4967">
        <f ca="1">P4967/J4967</f>
        <v>0.14112090490659127</v>
      </c>
    </row>
    <row r="4968" spans="1:45" x14ac:dyDescent="0.4">
      <c r="A4968">
        <f t="shared" si="2622"/>
        <v>201905</v>
      </c>
      <c r="B4968" t="s">
        <v>1052</v>
      </c>
      <c r="C4968" t="s">
        <v>1042</v>
      </c>
      <c r="D4968" t="str">
        <f t="shared" ca="1" si="2642"/>
        <v>I104</v>
      </c>
      <c r="E4968">
        <f t="shared" ca="1" si="2651"/>
        <v>44</v>
      </c>
      <c r="F4968">
        <f t="shared" ca="1" si="2652"/>
        <v>14</v>
      </c>
      <c r="G4968" t="str">
        <f t="shared" ca="1" si="2640"/>
        <v>S10</v>
      </c>
      <c r="H4968" t="str">
        <f t="shared" ca="1" si="2629"/>
        <v>S104</v>
      </c>
      <c r="I4968">
        <f ca="1">VLOOKUP(D4968,PRC!$A$2:$B$21,2,0)*E4968</f>
        <v>3080000</v>
      </c>
      <c r="J4968">
        <f t="shared" ca="1" si="2653"/>
        <v>2556396</v>
      </c>
      <c r="K4968">
        <f ca="1">VLOOKUP(D4968,PRC!$A$1:$C$21,3,0)*E4968</f>
        <v>1293600</v>
      </c>
      <c r="L4968">
        <f t="shared" ca="1" si="2654"/>
        <v>62000</v>
      </c>
      <c r="M4968">
        <f t="shared" ca="1" si="2655"/>
        <v>62000</v>
      </c>
      <c r="N4968">
        <f t="shared" ca="1" si="2656"/>
        <v>123000</v>
      </c>
      <c r="O4968">
        <f t="shared" ca="1" si="2657"/>
        <v>524000</v>
      </c>
      <c r="P4968">
        <f t="shared" ca="1" si="2641"/>
        <v>491796</v>
      </c>
      <c r="Q4968">
        <f ca="1">IF(P4968&gt;0,1,0)</f>
        <v>1</v>
      </c>
      <c r="R4968">
        <f t="shared" ca="1" si="2658"/>
        <v>17</v>
      </c>
      <c r="S4968">
        <f t="shared" ca="1" si="2659"/>
        <v>2</v>
      </c>
      <c r="T4968">
        <f t="shared" ca="1" si="2660"/>
        <v>2</v>
      </c>
      <c r="U4968">
        <f t="shared" ca="1" si="2661"/>
        <v>4</v>
      </c>
      <c r="V4968">
        <f t="shared" ca="1" si="2662"/>
        <v>17</v>
      </c>
      <c r="X4968">
        <f t="shared" si="2664"/>
        <v>4968</v>
      </c>
      <c r="Y4968">
        <f t="shared" si="2665"/>
        <v>4957</v>
      </c>
      <c r="Z4968">
        <f t="shared" si="2666"/>
        <v>4958</v>
      </c>
      <c r="AA4968">
        <f t="shared" si="2663"/>
        <v>4976</v>
      </c>
      <c r="AB4968">
        <f t="shared" si="2623"/>
        <v>20</v>
      </c>
      <c r="AM4968" t="str">
        <f t="shared" si="2624"/>
        <v>201905AT</v>
      </c>
      <c r="AN4968">
        <f t="shared" ca="1" si="2667"/>
        <v>17.000129870129864</v>
      </c>
      <c r="AO4968">
        <f t="shared" ca="1" si="2668"/>
        <v>2.0129870129870131</v>
      </c>
      <c r="AP4968">
        <f t="shared" ca="1" si="2625"/>
        <v>2.0129870129870131</v>
      </c>
      <c r="AQ4968">
        <f t="shared" ca="1" si="2626"/>
        <v>3.9935064935064934</v>
      </c>
      <c r="AR4968">
        <f t="shared" ca="1" si="2627"/>
        <v>17.012987012987011</v>
      </c>
      <c r="AS4968">
        <f ca="1">P4968/J4968</f>
        <v>0.19237864556195519</v>
      </c>
    </row>
    <row r="4969" spans="1:45" x14ac:dyDescent="0.4">
      <c r="A4969">
        <f t="shared" si="2622"/>
        <v>201905</v>
      </c>
      <c r="B4969" t="s">
        <v>1053</v>
      </c>
      <c r="C4969" t="s">
        <v>1042</v>
      </c>
      <c r="D4969" t="str">
        <f t="shared" ca="1" si="2642"/>
        <v>I101</v>
      </c>
      <c r="E4969">
        <f t="shared" ca="1" si="2651"/>
        <v>70</v>
      </c>
      <c r="F4969">
        <f t="shared" ca="1" si="2652"/>
        <v>15</v>
      </c>
      <c r="G4969" t="str">
        <f t="shared" ca="1" si="2640"/>
        <v>S10</v>
      </c>
      <c r="H4969" t="str">
        <f t="shared" ca="1" si="2629"/>
        <v>S104</v>
      </c>
      <c r="I4969">
        <f ca="1">VLOOKUP(D4969,PRC!$A$2:$B$21,2,0)*E4969</f>
        <v>2100000</v>
      </c>
      <c r="J4969">
        <f t="shared" ca="1" si="2653"/>
        <v>1700996</v>
      </c>
      <c r="K4969">
        <f ca="1">VLOOKUP(D4969,PRC!$A$1:$C$21,3,0)*E4969</f>
        <v>1092000</v>
      </c>
      <c r="L4969">
        <f t="shared" ca="1" si="2654"/>
        <v>42000</v>
      </c>
      <c r="M4969">
        <f t="shared" ca="1" si="2655"/>
        <v>21000</v>
      </c>
      <c r="N4969">
        <f t="shared" ca="1" si="2656"/>
        <v>84000</v>
      </c>
      <c r="O4969">
        <f t="shared" ca="1" si="2657"/>
        <v>399000</v>
      </c>
      <c r="P4969">
        <f t="shared" ca="1" si="2641"/>
        <v>62996</v>
      </c>
      <c r="Q4969">
        <f ca="1">IF(P4969&gt;0,1,0)</f>
        <v>1</v>
      </c>
      <c r="R4969">
        <f t="shared" ca="1" si="2658"/>
        <v>19</v>
      </c>
      <c r="S4969">
        <f t="shared" ca="1" si="2659"/>
        <v>2</v>
      </c>
      <c r="T4969">
        <f t="shared" ca="1" si="2660"/>
        <v>1</v>
      </c>
      <c r="U4969">
        <f t="shared" ca="1" si="2661"/>
        <v>4</v>
      </c>
      <c r="V4969">
        <f t="shared" ca="1" si="2662"/>
        <v>19</v>
      </c>
      <c r="X4969">
        <f t="shared" si="2664"/>
        <v>4969</v>
      </c>
      <c r="Y4969">
        <f t="shared" si="2665"/>
        <v>4957</v>
      </c>
      <c r="Z4969">
        <f t="shared" si="2666"/>
        <v>4958</v>
      </c>
      <c r="AA4969">
        <f t="shared" si="2663"/>
        <v>4976</v>
      </c>
      <c r="AB4969">
        <f t="shared" si="2623"/>
        <v>20</v>
      </c>
      <c r="AM4969" t="str">
        <f t="shared" si="2624"/>
        <v>201905AT</v>
      </c>
      <c r="AN4969">
        <f t="shared" ca="1" si="2667"/>
        <v>19.000190476190483</v>
      </c>
      <c r="AO4969">
        <f t="shared" ca="1" si="2668"/>
        <v>2</v>
      </c>
      <c r="AP4969">
        <f t="shared" ca="1" si="2625"/>
        <v>1</v>
      </c>
      <c r="AQ4969">
        <f t="shared" ca="1" si="2626"/>
        <v>4</v>
      </c>
      <c r="AR4969">
        <f t="shared" ca="1" si="2627"/>
        <v>19</v>
      </c>
      <c r="AS4969">
        <f ca="1">P4969/J4969</f>
        <v>3.7034772568542193E-2</v>
      </c>
    </row>
    <row r="4970" spans="1:45" x14ac:dyDescent="0.4">
      <c r="A4970">
        <f t="shared" si="2622"/>
        <v>201905</v>
      </c>
      <c r="B4970" t="s">
        <v>1070</v>
      </c>
      <c r="C4970" t="s">
        <v>1042</v>
      </c>
      <c r="D4970" t="str">
        <f t="shared" ca="1" si="2642"/>
        <v>I114</v>
      </c>
      <c r="E4970">
        <f t="shared" ca="1" si="2651"/>
        <v>57</v>
      </c>
      <c r="F4970">
        <f t="shared" ca="1" si="2652"/>
        <v>13</v>
      </c>
      <c r="G4970" t="str">
        <f t="shared" ca="1" si="2640"/>
        <v>S11</v>
      </c>
      <c r="H4970" t="str">
        <f t="shared" ca="1" si="2629"/>
        <v>S117</v>
      </c>
      <c r="I4970">
        <f ca="1">VLOOKUP(D4970,PRC!$A$2:$B$21,2,0)*E4970</f>
        <v>13680000</v>
      </c>
      <c r="J4970">
        <f t="shared" ca="1" si="2653"/>
        <v>10943996</v>
      </c>
      <c r="K4970">
        <f ca="1">VLOOKUP(D4970,PRC!$A$1:$C$21,3,0)*E4970</f>
        <v>7934400</v>
      </c>
      <c r="L4970">
        <f t="shared" ca="1" si="2654"/>
        <v>274000</v>
      </c>
      <c r="M4970">
        <f t="shared" ca="1" si="2655"/>
        <v>410000</v>
      </c>
      <c r="N4970">
        <f t="shared" ca="1" si="2656"/>
        <v>410000</v>
      </c>
      <c r="O4970">
        <f t="shared" ca="1" si="2657"/>
        <v>2052000</v>
      </c>
      <c r="P4970">
        <f t="shared" ca="1" si="2641"/>
        <v>-136404</v>
      </c>
      <c r="Q4970">
        <f ca="1">IF(P4970&gt;0,1,0)</f>
        <v>0</v>
      </c>
      <c r="R4970">
        <f t="shared" ca="1" si="2658"/>
        <v>20</v>
      </c>
      <c r="S4970">
        <f t="shared" ca="1" si="2659"/>
        <v>2</v>
      </c>
      <c r="T4970">
        <f t="shared" ca="1" si="2660"/>
        <v>3</v>
      </c>
      <c r="U4970">
        <f t="shared" ca="1" si="2661"/>
        <v>3</v>
      </c>
      <c r="V4970">
        <f t="shared" ca="1" si="2662"/>
        <v>15</v>
      </c>
      <c r="X4970">
        <f t="shared" si="2664"/>
        <v>4970</v>
      </c>
      <c r="Y4970">
        <f t="shared" si="2665"/>
        <v>4957</v>
      </c>
      <c r="Z4970">
        <f t="shared" si="2666"/>
        <v>4958</v>
      </c>
      <c r="AA4970">
        <f t="shared" si="2663"/>
        <v>4976</v>
      </c>
      <c r="AB4970">
        <f t="shared" si="2623"/>
        <v>20</v>
      </c>
      <c r="AM4970" t="str">
        <f t="shared" si="2624"/>
        <v>201905AT</v>
      </c>
      <c r="AN4970">
        <f t="shared" ca="1" si="2667"/>
        <v>20.000029239766082</v>
      </c>
      <c r="AO4970">
        <f t="shared" ca="1" si="2668"/>
        <v>2.0029239766081872</v>
      </c>
      <c r="AP4970">
        <f t="shared" ca="1" si="2625"/>
        <v>2.9970760233918128</v>
      </c>
      <c r="AQ4970">
        <f t="shared" ca="1" si="2626"/>
        <v>2.9970760233918128</v>
      </c>
      <c r="AR4970">
        <f t="shared" ca="1" si="2627"/>
        <v>15</v>
      </c>
      <c r="AS4970">
        <f ca="1">P4970/J4970</f>
        <v>-1.2463820344963576E-2</v>
      </c>
    </row>
    <row r="4971" spans="1:45" x14ac:dyDescent="0.4">
      <c r="A4971">
        <f t="shared" si="2622"/>
        <v>201905</v>
      </c>
      <c r="B4971" t="s">
        <v>1071</v>
      </c>
      <c r="C4971" t="s">
        <v>1042</v>
      </c>
      <c r="D4971" t="str">
        <f t="shared" ca="1" si="2642"/>
        <v>I104</v>
      </c>
      <c r="E4971">
        <f t="shared" ca="1" si="2651"/>
        <v>77</v>
      </c>
      <c r="F4971">
        <f t="shared" ca="1" si="2652"/>
        <v>20</v>
      </c>
      <c r="G4971" t="str">
        <f t="shared" ca="1" si="2640"/>
        <v>S11</v>
      </c>
      <c r="H4971" t="str">
        <f t="shared" ca="1" si="2629"/>
        <v>S113</v>
      </c>
      <c r="I4971">
        <f ca="1">VLOOKUP(D4971,PRC!$A$2:$B$21,2,0)*E4971</f>
        <v>5390000</v>
      </c>
      <c r="J4971">
        <f t="shared" ca="1" si="2653"/>
        <v>4797096</v>
      </c>
      <c r="K4971">
        <f ca="1">VLOOKUP(D4971,PRC!$A$1:$C$21,3,0)*E4971</f>
        <v>2263800</v>
      </c>
      <c r="L4971">
        <f t="shared" ca="1" si="2654"/>
        <v>162000</v>
      </c>
      <c r="M4971">
        <f t="shared" ca="1" si="2655"/>
        <v>162000</v>
      </c>
      <c r="N4971">
        <f t="shared" ca="1" si="2656"/>
        <v>54000</v>
      </c>
      <c r="O4971">
        <f t="shared" ca="1" si="2657"/>
        <v>916000</v>
      </c>
      <c r="P4971">
        <f t="shared" ca="1" si="2641"/>
        <v>1239296</v>
      </c>
      <c r="Q4971">
        <f ca="1">IF(P4971&gt;0,1,0)</f>
        <v>1</v>
      </c>
      <c r="R4971">
        <f t="shared" ca="1" si="2658"/>
        <v>11</v>
      </c>
      <c r="S4971">
        <f t="shared" ca="1" si="2659"/>
        <v>3</v>
      </c>
      <c r="T4971">
        <f t="shared" ca="1" si="2660"/>
        <v>3</v>
      </c>
      <c r="U4971">
        <f t="shared" ca="1" si="2661"/>
        <v>1</v>
      </c>
      <c r="V4971">
        <f t="shared" ca="1" si="2662"/>
        <v>17</v>
      </c>
      <c r="X4971">
        <f t="shared" si="2664"/>
        <v>4971</v>
      </c>
      <c r="Y4971">
        <f t="shared" si="2665"/>
        <v>4957</v>
      </c>
      <c r="Z4971">
        <f t="shared" si="2666"/>
        <v>4958</v>
      </c>
      <c r="AA4971">
        <f t="shared" si="2663"/>
        <v>4976</v>
      </c>
      <c r="AB4971">
        <f t="shared" si="2623"/>
        <v>20</v>
      </c>
      <c r="AM4971" t="str">
        <f t="shared" si="2624"/>
        <v>201905AT</v>
      </c>
      <c r="AN4971">
        <f t="shared" ca="1" si="2667"/>
        <v>11.000074211502787</v>
      </c>
      <c r="AO4971">
        <f t="shared" ca="1" si="2668"/>
        <v>3.0055658627087198</v>
      </c>
      <c r="AP4971">
        <f t="shared" ca="1" si="2625"/>
        <v>3.0055658627087198</v>
      </c>
      <c r="AQ4971">
        <f t="shared" ca="1" si="2626"/>
        <v>1.0018552875695732</v>
      </c>
      <c r="AR4971">
        <f t="shared" ca="1" si="2627"/>
        <v>16.994434137291282</v>
      </c>
      <c r="AS4971">
        <f ca="1">P4971/J4971</f>
        <v>0.25834296415998348</v>
      </c>
    </row>
    <row r="4972" spans="1:45" x14ac:dyDescent="0.4">
      <c r="A4972">
        <f t="shared" si="2622"/>
        <v>201905</v>
      </c>
      <c r="B4972" t="s">
        <v>1072</v>
      </c>
      <c r="C4972" t="s">
        <v>1042</v>
      </c>
      <c r="D4972" t="str">
        <f t="shared" ca="1" si="2642"/>
        <v>I113</v>
      </c>
      <c r="E4972">
        <f t="shared" ca="1" si="2651"/>
        <v>71</v>
      </c>
      <c r="F4972">
        <f t="shared" ca="1" si="2652"/>
        <v>15</v>
      </c>
      <c r="G4972" t="str">
        <f t="shared" ca="1" si="2640"/>
        <v>S11</v>
      </c>
      <c r="H4972" t="str">
        <f t="shared" ca="1" si="2629"/>
        <v>S118</v>
      </c>
      <c r="I4972">
        <f ca="1">VLOOKUP(D4972,PRC!$A$2:$B$21,2,0)*E4972</f>
        <v>47570000</v>
      </c>
      <c r="J4972">
        <f t="shared" ca="1" si="2653"/>
        <v>39007396</v>
      </c>
      <c r="K4972">
        <f ca="1">VLOOKUP(D4972,PRC!$A$1:$C$21,3,0)*E4972</f>
        <v>21406500</v>
      </c>
      <c r="L4972">
        <f t="shared" ca="1" si="2654"/>
        <v>1427000</v>
      </c>
      <c r="M4972">
        <f t="shared" ca="1" si="2655"/>
        <v>951000</v>
      </c>
      <c r="N4972">
        <f t="shared" ca="1" si="2656"/>
        <v>1903000</v>
      </c>
      <c r="O4972">
        <f t="shared" ca="1" si="2657"/>
        <v>9038000</v>
      </c>
      <c r="P4972">
        <f t="shared" ca="1" si="2641"/>
        <v>4281896</v>
      </c>
      <c r="Q4972">
        <f ca="1">IF(P4972&gt;0,1,0)</f>
        <v>1</v>
      </c>
      <c r="R4972">
        <f t="shared" ca="1" si="2658"/>
        <v>18</v>
      </c>
      <c r="S4972">
        <f t="shared" ca="1" si="2659"/>
        <v>3</v>
      </c>
      <c r="T4972">
        <f t="shared" ca="1" si="2660"/>
        <v>2</v>
      </c>
      <c r="U4972">
        <f t="shared" ca="1" si="2661"/>
        <v>4</v>
      </c>
      <c r="V4972">
        <f t="shared" ca="1" si="2662"/>
        <v>19</v>
      </c>
      <c r="X4972">
        <f t="shared" si="2664"/>
        <v>4972</v>
      </c>
      <c r="Y4972">
        <f t="shared" si="2665"/>
        <v>4957</v>
      </c>
      <c r="Z4972">
        <f t="shared" si="2666"/>
        <v>4958</v>
      </c>
      <c r="AA4972">
        <f t="shared" si="2663"/>
        <v>4976</v>
      </c>
      <c r="AB4972">
        <f t="shared" si="2623"/>
        <v>20</v>
      </c>
      <c r="AM4972" t="str">
        <f t="shared" si="2624"/>
        <v>201905AT</v>
      </c>
      <c r="AN4972">
        <f t="shared" ca="1" si="2667"/>
        <v>18.000008408660918</v>
      </c>
      <c r="AO4972">
        <f t="shared" ca="1" si="2668"/>
        <v>2.9997897834769813</v>
      </c>
      <c r="AP4972">
        <f t="shared" ca="1" si="2625"/>
        <v>1.9991591339079251</v>
      </c>
      <c r="AQ4972">
        <f t="shared" ca="1" si="2626"/>
        <v>4.0004204330460373</v>
      </c>
      <c r="AR4972">
        <f t="shared" ca="1" si="2627"/>
        <v>18.999369350430946</v>
      </c>
      <c r="AS4972">
        <f ca="1">P4972/J4972</f>
        <v>0.10977138796960453</v>
      </c>
    </row>
    <row r="4973" spans="1:45" x14ac:dyDescent="0.4">
      <c r="A4973">
        <f t="shared" si="2622"/>
        <v>201905</v>
      </c>
      <c r="B4973" t="s">
        <v>1073</v>
      </c>
      <c r="C4973" t="s">
        <v>1042</v>
      </c>
      <c r="D4973" t="str">
        <f t="shared" ca="1" si="2642"/>
        <v>I111</v>
      </c>
      <c r="E4973">
        <f t="shared" ca="1" si="2651"/>
        <v>63</v>
      </c>
      <c r="F4973">
        <f t="shared" ca="1" si="2652"/>
        <v>13</v>
      </c>
      <c r="G4973" t="str">
        <f t="shared" ca="1" si="2640"/>
        <v>S11</v>
      </c>
      <c r="H4973" t="str">
        <f t="shared" ca="1" si="2629"/>
        <v>S115</v>
      </c>
      <c r="I4973">
        <f ca="1">VLOOKUP(D4973,PRC!$A$2:$B$21,2,0)*E4973</f>
        <v>9450000</v>
      </c>
      <c r="J4973">
        <f t="shared" ca="1" si="2653"/>
        <v>8221496</v>
      </c>
      <c r="K4973">
        <f ca="1">VLOOKUP(D4973,PRC!$A$1:$C$21,3,0)*E4973</f>
        <v>5008500</v>
      </c>
      <c r="L4973">
        <f t="shared" ca="1" si="2654"/>
        <v>189000</v>
      </c>
      <c r="M4973">
        <f t="shared" ca="1" si="2655"/>
        <v>284000</v>
      </c>
      <c r="N4973">
        <f t="shared" ca="1" si="2656"/>
        <v>378000</v>
      </c>
      <c r="O4973">
        <f t="shared" ca="1" si="2657"/>
        <v>1512000</v>
      </c>
      <c r="P4973">
        <f t="shared" ca="1" si="2641"/>
        <v>849996</v>
      </c>
      <c r="Q4973">
        <f ca="1">IF(P4973&gt;0,1,0)</f>
        <v>1</v>
      </c>
      <c r="R4973">
        <f t="shared" ca="1" si="2658"/>
        <v>13</v>
      </c>
      <c r="S4973">
        <f t="shared" ca="1" si="2659"/>
        <v>2</v>
      </c>
      <c r="T4973">
        <f t="shared" ca="1" si="2660"/>
        <v>3</v>
      </c>
      <c r="U4973">
        <f t="shared" ca="1" si="2661"/>
        <v>4</v>
      </c>
      <c r="V4973">
        <f t="shared" ca="1" si="2662"/>
        <v>16</v>
      </c>
      <c r="X4973">
        <f t="shared" si="2664"/>
        <v>4973</v>
      </c>
      <c r="Y4973">
        <f t="shared" si="2665"/>
        <v>4957</v>
      </c>
      <c r="Z4973">
        <f t="shared" si="2666"/>
        <v>4958</v>
      </c>
      <c r="AA4973">
        <f t="shared" si="2663"/>
        <v>4976</v>
      </c>
      <c r="AB4973">
        <f t="shared" si="2623"/>
        <v>20</v>
      </c>
      <c r="AM4973" t="str">
        <f t="shared" si="2624"/>
        <v>201905AT</v>
      </c>
      <c r="AN4973">
        <f t="shared" ca="1" si="2667"/>
        <v>13.000042328042326</v>
      </c>
      <c r="AO4973">
        <f t="shared" ca="1" si="2668"/>
        <v>2</v>
      </c>
      <c r="AP4973">
        <f t="shared" ca="1" si="2625"/>
        <v>3.0052910052910056</v>
      </c>
      <c r="AQ4973">
        <f t="shared" ca="1" si="2626"/>
        <v>4</v>
      </c>
      <c r="AR4973">
        <f t="shared" ca="1" si="2627"/>
        <v>16</v>
      </c>
      <c r="AS4973">
        <f ca="1">P4973/J4973</f>
        <v>0.10338702348088474</v>
      </c>
    </row>
    <row r="4974" spans="1:45" x14ac:dyDescent="0.4">
      <c r="A4974">
        <f t="shared" si="2622"/>
        <v>201905</v>
      </c>
      <c r="B4974" t="s">
        <v>1074</v>
      </c>
      <c r="C4974" t="s">
        <v>1042</v>
      </c>
      <c r="D4974" t="str">
        <f t="shared" ca="1" si="2642"/>
        <v>I102</v>
      </c>
      <c r="E4974">
        <f t="shared" ca="1" si="2651"/>
        <v>57</v>
      </c>
      <c r="F4974">
        <f t="shared" ca="1" si="2652"/>
        <v>18</v>
      </c>
      <c r="G4974" t="str">
        <f t="shared" ca="1" si="2640"/>
        <v>S10</v>
      </c>
      <c r="H4974" t="str">
        <f t="shared" ca="1" si="2629"/>
        <v>S105</v>
      </c>
      <c r="I4974">
        <f ca="1">VLOOKUP(D4974,PRC!$A$2:$B$21,2,0)*E4974</f>
        <v>2280000</v>
      </c>
      <c r="J4974">
        <f t="shared" ca="1" si="2653"/>
        <v>1846796.0000000002</v>
      </c>
      <c r="K4974">
        <f ca="1">VLOOKUP(D4974,PRC!$A$1:$C$21,3,0)*E4974</f>
        <v>1071600</v>
      </c>
      <c r="L4974">
        <f t="shared" ca="1" si="2654"/>
        <v>23000</v>
      </c>
      <c r="M4974">
        <f t="shared" ca="1" si="2655"/>
        <v>46000</v>
      </c>
      <c r="N4974">
        <f t="shared" ca="1" si="2656"/>
        <v>68000</v>
      </c>
      <c r="O4974">
        <f t="shared" ca="1" si="2657"/>
        <v>365000</v>
      </c>
      <c r="P4974">
        <f t="shared" ca="1" si="2641"/>
        <v>273196.00000000023</v>
      </c>
      <c r="Q4974">
        <f ca="1">IF(P4974&gt;0,1,0)</f>
        <v>1</v>
      </c>
      <c r="R4974">
        <f t="shared" ca="1" si="2658"/>
        <v>19</v>
      </c>
      <c r="S4974">
        <f t="shared" ca="1" si="2659"/>
        <v>1</v>
      </c>
      <c r="T4974">
        <f t="shared" ca="1" si="2660"/>
        <v>2</v>
      </c>
      <c r="U4974">
        <f t="shared" ca="1" si="2661"/>
        <v>3</v>
      </c>
      <c r="V4974">
        <f t="shared" ca="1" si="2662"/>
        <v>16</v>
      </c>
      <c r="X4974">
        <f t="shared" si="2664"/>
        <v>4974</v>
      </c>
      <c r="Y4974">
        <f t="shared" si="2665"/>
        <v>4957</v>
      </c>
      <c r="Z4974">
        <f t="shared" si="2666"/>
        <v>4958</v>
      </c>
      <c r="AA4974">
        <f t="shared" si="2663"/>
        <v>4976</v>
      </c>
      <c r="AB4974">
        <f t="shared" si="2623"/>
        <v>20</v>
      </c>
      <c r="AM4974" t="str">
        <f t="shared" si="2624"/>
        <v>201905AT</v>
      </c>
      <c r="AN4974">
        <f t="shared" ca="1" si="2667"/>
        <v>19.000175438596479</v>
      </c>
      <c r="AO4974">
        <f t="shared" ca="1" si="2668"/>
        <v>1.0087719298245614</v>
      </c>
      <c r="AP4974">
        <f t="shared" ca="1" si="2625"/>
        <v>2.0175438596491229</v>
      </c>
      <c r="AQ4974">
        <f t="shared" ca="1" si="2626"/>
        <v>2.9824561403508771</v>
      </c>
      <c r="AR4974">
        <f t="shared" ca="1" si="2627"/>
        <v>16.008771929824562</v>
      </c>
      <c r="AS4974">
        <f ca="1">P4974/J4974</f>
        <v>0.14792971178191863</v>
      </c>
    </row>
    <row r="4975" spans="1:45" x14ac:dyDescent="0.4">
      <c r="A4975">
        <f t="shared" si="2622"/>
        <v>201905</v>
      </c>
      <c r="B4975" t="s">
        <v>1075</v>
      </c>
      <c r="C4975" t="s">
        <v>1042</v>
      </c>
      <c r="D4975" t="str">
        <f t="shared" ca="1" si="2642"/>
        <v>I116</v>
      </c>
      <c r="E4975">
        <f t="shared" ca="1" si="2651"/>
        <v>60</v>
      </c>
      <c r="F4975">
        <f t="shared" ca="1" si="2652"/>
        <v>11</v>
      </c>
      <c r="G4975" t="str">
        <f t="shared" ca="1" si="2640"/>
        <v>S10</v>
      </c>
      <c r="H4975" t="str">
        <f t="shared" ca="1" si="2629"/>
        <v>S108</v>
      </c>
      <c r="I4975">
        <f ca="1">VLOOKUP(D4975,PRC!$A$2:$B$21,2,0)*E4975</f>
        <v>87600000</v>
      </c>
      <c r="J4975">
        <f t="shared" ca="1" si="2653"/>
        <v>78839996</v>
      </c>
      <c r="K4975">
        <f ca="1">VLOOKUP(D4975,PRC!$A$1:$C$21,3,0)*E4975</f>
        <v>52560000</v>
      </c>
      <c r="L4975">
        <f t="shared" ca="1" si="2654"/>
        <v>1752000</v>
      </c>
      <c r="M4975">
        <f t="shared" ca="1" si="2655"/>
        <v>1752000</v>
      </c>
      <c r="N4975">
        <f t="shared" ca="1" si="2656"/>
        <v>3504000</v>
      </c>
      <c r="O4975">
        <f t="shared" ca="1" si="2657"/>
        <v>15768000</v>
      </c>
      <c r="P4975">
        <f t="shared" ca="1" si="2641"/>
        <v>3503996</v>
      </c>
      <c r="Q4975">
        <f ca="1">IF(P4975&gt;0,1,0)</f>
        <v>1</v>
      </c>
      <c r="R4975">
        <f t="shared" ca="1" si="2658"/>
        <v>10</v>
      </c>
      <c r="S4975">
        <f t="shared" ca="1" si="2659"/>
        <v>2</v>
      </c>
      <c r="T4975">
        <f t="shared" ca="1" si="2660"/>
        <v>2</v>
      </c>
      <c r="U4975">
        <f t="shared" ca="1" si="2661"/>
        <v>4</v>
      </c>
      <c r="V4975">
        <f t="shared" ca="1" si="2662"/>
        <v>18</v>
      </c>
      <c r="X4975">
        <f t="shared" si="2664"/>
        <v>4975</v>
      </c>
      <c r="Y4975">
        <f t="shared" si="2665"/>
        <v>4957</v>
      </c>
      <c r="Z4975">
        <f t="shared" si="2666"/>
        <v>4958</v>
      </c>
      <c r="AA4975">
        <f t="shared" si="2663"/>
        <v>4976</v>
      </c>
      <c r="AB4975">
        <f t="shared" si="2623"/>
        <v>20</v>
      </c>
      <c r="AM4975" t="str">
        <f t="shared" si="2624"/>
        <v>201905AT</v>
      </c>
      <c r="AN4975">
        <f t="shared" ca="1" si="2667"/>
        <v>10.000004566210041</v>
      </c>
      <c r="AO4975">
        <f t="shared" ca="1" si="2668"/>
        <v>2</v>
      </c>
      <c r="AP4975">
        <f t="shared" ca="1" si="2625"/>
        <v>2</v>
      </c>
      <c r="AQ4975">
        <f t="shared" ca="1" si="2626"/>
        <v>4</v>
      </c>
      <c r="AR4975">
        <f t="shared" ca="1" si="2627"/>
        <v>18</v>
      </c>
      <c r="AS4975">
        <f ca="1">P4975/J4975</f>
        <v>4.4444395963693352E-2</v>
      </c>
    </row>
    <row r="4976" spans="1:45" x14ac:dyDescent="0.4">
      <c r="A4976">
        <f t="shared" si="2622"/>
        <v>201905</v>
      </c>
      <c r="B4976" t="s">
        <v>1076</v>
      </c>
      <c r="C4976" t="s">
        <v>1042</v>
      </c>
      <c r="D4976" t="str">
        <f t="shared" ca="1" si="2642"/>
        <v>I114</v>
      </c>
      <c r="E4976">
        <f t="shared" ca="1" si="2651"/>
        <v>70</v>
      </c>
      <c r="F4976">
        <f t="shared" ca="1" si="2652"/>
        <v>13</v>
      </c>
      <c r="G4976" t="str">
        <f t="shared" ca="1" si="2640"/>
        <v>S10</v>
      </c>
      <c r="H4976" t="str">
        <f t="shared" ca="1" si="2629"/>
        <v>S101</v>
      </c>
      <c r="I4976">
        <f ca="1">VLOOKUP(D4976,PRC!$A$2:$B$21,2,0)*E4976</f>
        <v>16800000</v>
      </c>
      <c r="J4976">
        <f t="shared" ca="1" si="2653"/>
        <v>13439996</v>
      </c>
      <c r="K4976">
        <f ca="1">VLOOKUP(D4976,PRC!$A$1:$C$21,3,0)*E4976</f>
        <v>9744000</v>
      </c>
      <c r="L4976">
        <f t="shared" ca="1" si="2654"/>
        <v>504000</v>
      </c>
      <c r="M4976">
        <f t="shared" ca="1" si="2655"/>
        <v>168000</v>
      </c>
      <c r="N4976">
        <f t="shared" ca="1" si="2656"/>
        <v>840000</v>
      </c>
      <c r="O4976">
        <f t="shared" ca="1" si="2657"/>
        <v>3192000</v>
      </c>
      <c r="P4976">
        <f t="shared" ca="1" si="2641"/>
        <v>-1008004</v>
      </c>
      <c r="Q4976">
        <f ca="1">IF(P4976&gt;0,1,0)</f>
        <v>0</v>
      </c>
      <c r="R4976">
        <f t="shared" ca="1" si="2658"/>
        <v>20</v>
      </c>
      <c r="S4976">
        <f t="shared" ca="1" si="2659"/>
        <v>3</v>
      </c>
      <c r="T4976">
        <f t="shared" ca="1" si="2660"/>
        <v>1</v>
      </c>
      <c r="U4976">
        <f t="shared" ca="1" si="2661"/>
        <v>5</v>
      </c>
      <c r="V4976">
        <f t="shared" ca="1" si="2662"/>
        <v>19</v>
      </c>
      <c r="X4976">
        <f t="shared" si="2664"/>
        <v>4976</v>
      </c>
      <c r="Y4976">
        <f t="shared" si="2665"/>
        <v>4957</v>
      </c>
      <c r="Z4976">
        <f t="shared" si="2666"/>
        <v>4958</v>
      </c>
      <c r="AA4976">
        <f t="shared" si="2663"/>
        <v>4976</v>
      </c>
      <c r="AB4976">
        <f t="shared" si="2623"/>
        <v>20</v>
      </c>
      <c r="AM4976" t="str">
        <f t="shared" si="2624"/>
        <v>201905AT</v>
      </c>
      <c r="AN4976">
        <f t="shared" ca="1" si="2667"/>
        <v>20.000023809523814</v>
      </c>
      <c r="AO4976">
        <f t="shared" ca="1" si="2668"/>
        <v>3</v>
      </c>
      <c r="AP4976">
        <f t="shared" ca="1" si="2625"/>
        <v>1</v>
      </c>
      <c r="AQ4976">
        <f t="shared" ca="1" si="2626"/>
        <v>5</v>
      </c>
      <c r="AR4976">
        <f t="shared" ca="1" si="2627"/>
        <v>19</v>
      </c>
      <c r="AS4976">
        <f ca="1">P4976/J4976</f>
        <v>-7.5000319940571408E-2</v>
      </c>
    </row>
    <row r="4977" spans="1:51" x14ac:dyDescent="0.4">
      <c r="A4977" s="1">
        <f t="shared" si="2622"/>
        <v>201905</v>
      </c>
      <c r="B4977" s="1" t="s">
        <v>1078</v>
      </c>
      <c r="C4977" s="1" t="s">
        <v>1080</v>
      </c>
      <c r="D4977" s="1" t="str">
        <f ca="1">"I"&amp;RANDBETWEEN(101,120)</f>
        <v>I103</v>
      </c>
      <c r="E4977" s="3">
        <f t="shared" ca="1" si="2651"/>
        <v>218</v>
      </c>
      <c r="F4977" s="3">
        <f t="shared" ca="1" si="2652"/>
        <v>16</v>
      </c>
      <c r="G4977" s="1" t="str">
        <f ca="1">LEFT(H4977,3)</f>
        <v>S11</v>
      </c>
      <c r="H4977" s="1" t="str">
        <f ca="1">"S"&amp;RANDBETWEEN(101,120)</f>
        <v>S114</v>
      </c>
      <c r="I4977" s="1">
        <f ca="1">VLOOKUP(D4977,PRC!$A$2:$B$21,2,0)*E4977</f>
        <v>10900000</v>
      </c>
      <c r="J4977" s="1">
        <f t="shared" ca="1" si="2653"/>
        <v>9046996</v>
      </c>
      <c r="K4977" s="1">
        <f ca="1">VLOOKUP(D4977,PRC!$A$1:$C$21,3,0)*E4977</f>
        <v>6213000</v>
      </c>
      <c r="L4977" s="1">
        <f t="shared" ca="1" si="2654"/>
        <v>1635000</v>
      </c>
      <c r="M4977" s="1">
        <f t="shared" ca="1" si="2655"/>
        <v>109000</v>
      </c>
      <c r="N4977" s="1">
        <f t="shared" ca="1" si="2656"/>
        <v>218000</v>
      </c>
      <c r="O4977" s="1">
        <f t="shared" ca="1" si="2657"/>
        <v>1744000</v>
      </c>
      <c r="P4977" s="1">
        <f ca="1">J4977-SUM(K4977:O4977)</f>
        <v>-872004</v>
      </c>
      <c r="Q4977">
        <f ca="1">IF(P4977&gt;0,1,0)</f>
        <v>0</v>
      </c>
      <c r="R4977" s="3">
        <f t="shared" ca="1" si="2658"/>
        <v>17</v>
      </c>
      <c r="S4977" s="3">
        <f t="shared" ca="1" si="2659"/>
        <v>15</v>
      </c>
      <c r="T4977" s="3">
        <f t="shared" ca="1" si="2660"/>
        <v>1</v>
      </c>
      <c r="U4977" s="3">
        <f t="shared" ca="1" si="2661"/>
        <v>2</v>
      </c>
      <c r="V4977" s="3">
        <f t="shared" ca="1" si="2662"/>
        <v>16</v>
      </c>
      <c r="W4977" t="str">
        <f>C4977&amp;A4977&amp;"EBIT"</f>
        <v>VN201905EBIT</v>
      </c>
      <c r="X4977">
        <f t="shared" si="2664"/>
        <v>4977</v>
      </c>
      <c r="Y4977">
        <f t="shared" si="2665"/>
        <v>4977</v>
      </c>
      <c r="Z4977">
        <f t="shared" si="2666"/>
        <v>4978</v>
      </c>
      <c r="AA4977">
        <f t="shared" si="2663"/>
        <v>4989</v>
      </c>
      <c r="AB4977">
        <f t="shared" si="2623"/>
        <v>13</v>
      </c>
      <c r="AC4977" s="4" t="s">
        <v>1106</v>
      </c>
      <c r="AD4977">
        <f>VLOOKUP(C4977&amp;A4977&amp;AC4977,PRF_POL!$A$2:$J$97,5,0)</f>
        <v>100</v>
      </c>
      <c r="AE4977">
        <f>$AE$2</f>
        <v>40</v>
      </c>
      <c r="AF4977">
        <f>VLOOKUP($C4977&amp;$A4977&amp;$AC4977,PRF_POL!$A$2:$J$97,6,0)</f>
        <v>0</v>
      </c>
      <c r="AG4977">
        <f>VLOOKUP($C4977&amp;$A4977&amp;$AC4977,PRF_POL!$A$2:$J$97,7,0)</f>
        <v>10</v>
      </c>
      <c r="AH4977">
        <f>VLOOKUP($C4977&amp;$A4977&amp;$AC4977,PRF_POL!$A$2:$J$97,8,0)</f>
        <v>1</v>
      </c>
      <c r="AI4977">
        <f>VLOOKUP($C4977&amp;$A4977&amp;$AC4977,PRF_POL!$A$2:$J$97,9,0)</f>
        <v>1</v>
      </c>
      <c r="AJ4977">
        <f>VLOOKUP($C4977&amp;$A4977&amp;$AC4977,PRF_POL!$A$2:$J$97,10,0)</f>
        <v>10</v>
      </c>
      <c r="AK4977">
        <f>SUM(AE4977:AJ4977)</f>
        <v>62</v>
      </c>
      <c r="AL4977" s="3">
        <f ca="1">SUM(INDIRECT("P"&amp;Y4977):INDIRECT("P"&amp;AA4977))</f>
        <v>130305397.99999997</v>
      </c>
      <c r="AM4977" t="str">
        <f t="shared" si="2624"/>
        <v>201905VN</v>
      </c>
      <c r="AN4977">
        <f t="shared" ca="1" si="2667"/>
        <v>17.000036697247712</v>
      </c>
      <c r="AO4977">
        <f t="shared" ca="1" si="2668"/>
        <v>15</v>
      </c>
      <c r="AP4977">
        <f t="shared" ca="1" si="2625"/>
        <v>1</v>
      </c>
      <c r="AQ4977">
        <f t="shared" ca="1" si="2626"/>
        <v>2</v>
      </c>
      <c r="AR4977">
        <f t="shared" ca="1" si="2627"/>
        <v>16</v>
      </c>
      <c r="AS4977">
        <f ca="1">P4977/J4977</f>
        <v>-9.6386026919874843E-2</v>
      </c>
      <c r="AT4977">
        <f ca="1">MIN(INDIRECT("E"&amp;$Y4977):INDIRECT("E"&amp;$AA4977))</f>
        <v>104</v>
      </c>
      <c r="AU4977">
        <f ca="1">MIN(INDIRECT("AN"&amp;$Y4977):INDIRECT("AN"&amp;$AA4977))</f>
        <v>1.000004494382023</v>
      </c>
      <c r="AV4977">
        <f ca="1">MIN(INDIRECT("AO"&amp;$Y4977):INDIRECT("AO"&amp;$AA4977))</f>
        <v>10</v>
      </c>
      <c r="AW4977">
        <f ca="1">MIN(INDIRECT("AP"&amp;$Y4977):INDIRECT("AP"&amp;$AA4977))</f>
        <v>1</v>
      </c>
      <c r="AX4977">
        <f ca="1">MIN(INDIRECT("AQ"&amp;$Y4977):INDIRECT("AQ"&amp;$AA4977))</f>
        <v>0.99206349206349198</v>
      </c>
      <c r="AY4977">
        <f ca="1">MIN(INDIRECT("AR"&amp;$Y4977):INDIRECT("AR"&amp;$AA4977))</f>
        <v>10</v>
      </c>
    </row>
    <row r="4978" spans="1:51" x14ac:dyDescent="0.4">
      <c r="A4978">
        <f t="shared" si="2622"/>
        <v>201905</v>
      </c>
      <c r="B4978" t="s">
        <v>1082</v>
      </c>
      <c r="C4978" t="s">
        <v>1080</v>
      </c>
      <c r="D4978" t="str">
        <f ca="1">"I"&amp;RANDBETWEEN(101,120)</f>
        <v>I114</v>
      </c>
      <c r="E4978">
        <f t="shared" ca="1" si="2651"/>
        <v>134</v>
      </c>
      <c r="F4978">
        <f t="shared" ca="1" si="2652"/>
        <v>7</v>
      </c>
      <c r="G4978" t="str">
        <f t="shared" ref="G4978:G4989" ca="1" si="2669">LEFT(H4978,3)</f>
        <v>S10</v>
      </c>
      <c r="H4978" t="str">
        <f t="shared" ca="1" si="2629"/>
        <v>S109</v>
      </c>
      <c r="I4978">
        <f ca="1">VLOOKUP(D4978,PRC!$A$2:$B$21,2,0)*E4978</f>
        <v>32160000</v>
      </c>
      <c r="J4978">
        <f t="shared" ca="1" si="2653"/>
        <v>31195196</v>
      </c>
      <c r="K4978">
        <f ca="1">VLOOKUP(D4978,PRC!$A$1:$C$21,3,0)*E4978</f>
        <v>18652800</v>
      </c>
      <c r="L4978">
        <f t="shared" ca="1" si="2654"/>
        <v>4824000</v>
      </c>
      <c r="M4978">
        <f t="shared" ca="1" si="2655"/>
        <v>965000</v>
      </c>
      <c r="N4978">
        <f t="shared" ca="1" si="2656"/>
        <v>1286000</v>
      </c>
      <c r="O4978">
        <f t="shared" ca="1" si="2657"/>
        <v>3859000</v>
      </c>
      <c r="P4978">
        <f t="shared" ref="P4978:P4989" ca="1" si="2670">J4978-SUM(K4978:O4978)</f>
        <v>1608396</v>
      </c>
      <c r="Q4978">
        <f ca="1">IF(P4978&gt;0,1,0)</f>
        <v>1</v>
      </c>
      <c r="R4978">
        <f t="shared" ca="1" si="2658"/>
        <v>3</v>
      </c>
      <c r="S4978">
        <f t="shared" ca="1" si="2659"/>
        <v>15</v>
      </c>
      <c r="T4978">
        <f t="shared" ca="1" si="2660"/>
        <v>3</v>
      </c>
      <c r="U4978">
        <f t="shared" ca="1" si="2661"/>
        <v>4</v>
      </c>
      <c r="V4978">
        <f t="shared" ca="1" si="2662"/>
        <v>12</v>
      </c>
      <c r="W4978" t="str">
        <f>C4978&amp;A4978&amp;"SALES"</f>
        <v>VN201905SALES</v>
      </c>
      <c r="X4978">
        <f t="shared" si="2664"/>
        <v>4978</v>
      </c>
      <c r="Y4978">
        <f t="shared" si="2665"/>
        <v>4977</v>
      </c>
      <c r="Z4978">
        <f t="shared" si="2666"/>
        <v>4978</v>
      </c>
      <c r="AA4978">
        <f t="shared" si="2663"/>
        <v>4989</v>
      </c>
      <c r="AB4978">
        <f t="shared" si="2623"/>
        <v>13</v>
      </c>
      <c r="AC4978" s="4" t="s">
        <v>1107</v>
      </c>
      <c r="AD4978">
        <f>VLOOKUP(C4978&amp;A4978&amp;AC4978,PRF_POL!$A$2:$J$97,5,0)</f>
        <v>250</v>
      </c>
      <c r="AE4978">
        <f>$AE$3</f>
        <v>60</v>
      </c>
      <c r="AF4978">
        <f>VLOOKUP($C4978&amp;$A4978&amp;$AC4978,PRF_POL!$A$2:$J$97,6,0)</f>
        <v>20</v>
      </c>
      <c r="AG4978">
        <f>VLOOKUP($C4978&amp;$A4978&amp;$AC4978,PRF_POL!$A$2:$J$97,7,0)</f>
        <v>15</v>
      </c>
      <c r="AH4978">
        <f>VLOOKUP($C4978&amp;$A4978&amp;$AC4978,PRF_POL!$A$2:$J$97,8,0)</f>
        <v>5</v>
      </c>
      <c r="AI4978">
        <f>VLOOKUP($C4978&amp;$A4978&amp;$AC4978,PRF_POL!$A$2:$J$97,9,0)</f>
        <v>5</v>
      </c>
      <c r="AJ4978">
        <f>VLOOKUP($C4978&amp;$A4978&amp;$AC4978,PRF_POL!$A$2:$J$97,10,0)</f>
        <v>20</v>
      </c>
      <c r="AK4978">
        <f>SUM(AE4978:AJ4978)</f>
        <v>125</v>
      </c>
      <c r="AL4978" s="3">
        <f ca="1">SUM(INDIRECT("J"&amp;Y4977):INDIRECT("J"&amp;AA4977))</f>
        <v>1255627998</v>
      </c>
      <c r="AM4978" t="str">
        <f t="shared" si="2624"/>
        <v>201905VN</v>
      </c>
      <c r="AN4978">
        <f t="shared" ca="1" si="2667"/>
        <v>3.0000124378109505</v>
      </c>
      <c r="AO4978">
        <f t="shared" ca="1" si="2668"/>
        <v>15</v>
      </c>
      <c r="AP4978">
        <f t="shared" ca="1" si="2625"/>
        <v>3.0006218905472637</v>
      </c>
      <c r="AQ4978">
        <f t="shared" ca="1" si="2626"/>
        <v>3.9987562189054726</v>
      </c>
      <c r="AR4978">
        <f t="shared" ca="1" si="2627"/>
        <v>11.999378109452737</v>
      </c>
      <c r="AS4978">
        <f ca="1">P4978/J4978</f>
        <v>5.1559092624389985E-2</v>
      </c>
      <c r="AT4978">
        <f ca="1">MAX(INDIRECT("E"&amp;$Y4977):INDIRECT("E"&amp;$AA4977))</f>
        <v>240</v>
      </c>
      <c r="AU4978">
        <f ca="1">MAX(INDIRECT("AN"&amp;$Y4977):INDIRECT("AN"&amp;$AA4977))</f>
        <v>20.000047846889956</v>
      </c>
      <c r="AV4978">
        <f ca="1">MAX(INDIRECT("AO"&amp;$Y4977):INDIRECT("AO"&amp;$AA4977))</f>
        <v>15</v>
      </c>
      <c r="AW4978">
        <f ca="1">MAX(INDIRECT("AP"&amp;$Y4977):INDIRECT("AP"&amp;$AA4977))</f>
        <v>4.0046296296296298</v>
      </c>
      <c r="AX4978">
        <f ca="1">MAX(INDIRECT("AQ"&amp;$Y4977):INDIRECT("AQ"&amp;$AA4977))</f>
        <v>5.0909090909090908</v>
      </c>
      <c r="AY4978">
        <f ca="1">MAX(INDIRECT("AR"&amp;$Y4977):INDIRECT("AR"&amp;$AA4977))</f>
        <v>20</v>
      </c>
    </row>
    <row r="4979" spans="1:51" x14ac:dyDescent="0.4">
      <c r="A4979">
        <f t="shared" si="2622"/>
        <v>201905</v>
      </c>
      <c r="B4979" t="s">
        <v>1083</v>
      </c>
      <c r="C4979" t="s">
        <v>1080</v>
      </c>
      <c r="D4979" t="str">
        <f t="shared" ref="D4979:D5001" ca="1" si="2671">"I"&amp;RANDBETWEEN(101,120)</f>
        <v>I112</v>
      </c>
      <c r="E4979">
        <f t="shared" ca="1" si="2651"/>
        <v>181</v>
      </c>
      <c r="F4979">
        <f t="shared" ca="1" si="2652"/>
        <v>12</v>
      </c>
      <c r="G4979" t="str">
        <f t="shared" ca="1" si="2669"/>
        <v>S10</v>
      </c>
      <c r="H4979" t="str">
        <f t="shared" ca="1" si="2629"/>
        <v>S104</v>
      </c>
      <c r="I4979">
        <f ca="1">VLOOKUP(D4979,PRC!$A$2:$B$21,2,0)*E4979</f>
        <v>11765000</v>
      </c>
      <c r="J4979">
        <f t="shared" ca="1" si="2653"/>
        <v>11176746</v>
      </c>
      <c r="K4979">
        <f ca="1">VLOOKUP(D4979,PRC!$A$1:$C$21,3,0)*E4979</f>
        <v>5882500</v>
      </c>
      <c r="L4979">
        <f t="shared" ca="1" si="2654"/>
        <v>1529000</v>
      </c>
      <c r="M4979">
        <f t="shared" ca="1" si="2655"/>
        <v>235000</v>
      </c>
      <c r="N4979">
        <f t="shared" ca="1" si="2656"/>
        <v>235000</v>
      </c>
      <c r="O4979">
        <f t="shared" ca="1" si="2657"/>
        <v>1294000</v>
      </c>
      <c r="P4979">
        <f t="shared" ca="1" si="2670"/>
        <v>2001246</v>
      </c>
      <c r="Q4979">
        <f ca="1">IF(P4979&gt;0,1,0)</f>
        <v>1</v>
      </c>
      <c r="R4979">
        <f t="shared" ca="1" si="2658"/>
        <v>5</v>
      </c>
      <c r="S4979">
        <f t="shared" ca="1" si="2659"/>
        <v>13</v>
      </c>
      <c r="T4979">
        <f t="shared" ca="1" si="2660"/>
        <v>2</v>
      </c>
      <c r="U4979">
        <f t="shared" ca="1" si="2661"/>
        <v>2</v>
      </c>
      <c r="V4979">
        <f t="shared" ca="1" si="2662"/>
        <v>11</v>
      </c>
      <c r="X4979">
        <f t="shared" si="2664"/>
        <v>4979</v>
      </c>
      <c r="Y4979">
        <f t="shared" si="2665"/>
        <v>4977</v>
      </c>
      <c r="Z4979">
        <f t="shared" si="2666"/>
        <v>4978</v>
      </c>
      <c r="AA4979">
        <f t="shared" si="2663"/>
        <v>4989</v>
      </c>
      <c r="AB4979">
        <f t="shared" si="2623"/>
        <v>13</v>
      </c>
      <c r="AK4979" s="3">
        <f ca="1">SUM(INDIRECT("Q"&amp;Y4977):INDIRECT("Q"&amp;AA4977))</f>
        <v>10</v>
      </c>
      <c r="AL4979">
        <f ca="1">AL4977/AL4978</f>
        <v>0.10377707267403571</v>
      </c>
      <c r="AM4979" t="str">
        <f t="shared" si="2624"/>
        <v>201905VN</v>
      </c>
      <c r="AN4979">
        <f t="shared" ca="1" si="2667"/>
        <v>5.0000339991500216</v>
      </c>
      <c r="AO4979">
        <f t="shared" ca="1" si="2668"/>
        <v>12.996175095622608</v>
      </c>
      <c r="AP4979">
        <f t="shared" ca="1" si="2625"/>
        <v>1.9974500637484061</v>
      </c>
      <c r="AQ4979">
        <f t="shared" ca="1" si="2626"/>
        <v>1.9974500637484061</v>
      </c>
      <c r="AR4979">
        <f t="shared" ca="1" si="2627"/>
        <v>10.998725031874203</v>
      </c>
      <c r="AS4979">
        <f ca="1">P4979/J4979</f>
        <v>0.17905444035321194</v>
      </c>
      <c r="AT4979" t="str">
        <f ca="1">IF(ABS(AT4977-AD4977)&lt;AD4977+(AD4978-AD4977)*5%,"ok","chk")</f>
        <v>ok</v>
      </c>
      <c r="AU4979" t="str">
        <f ca="1">IF(ABS(AU4977-AF4977)&lt;AF4977+(AF4978-AF4977)*5%,"ok","chk")</f>
        <v>chk</v>
      </c>
      <c r="AV4979" t="str">
        <f t="shared" ref="AV4979" ca="1" si="2672">IF(ABS(AV4977-AG4977)&lt;AG4977+(AG4978-AG4977)*5%,"ok","chk")</f>
        <v>ok</v>
      </c>
      <c r="AW4979" t="str">
        <f t="shared" ref="AW4979" ca="1" si="2673">IF(ABS(AW4977-AH4977)&lt;AH4977+(AH4978-AH4977)*5%,"ok","chk")</f>
        <v>ok</v>
      </c>
      <c r="AX4979" t="str">
        <f t="shared" ref="AX4979" ca="1" si="2674">IF(ABS(AX4977-AI4977)&lt;AI4977+(AI4978-AI4977)*5%,"ok","chk")</f>
        <v>ok</v>
      </c>
      <c r="AY4979" t="str">
        <f t="shared" ref="AY4979" ca="1" si="2675">IF(ABS(AY4977-AJ4977)&lt;AJ4977+(AJ4978-AJ4977)*5%,"ok","chk")</f>
        <v>ok</v>
      </c>
    </row>
    <row r="4980" spans="1:51" x14ac:dyDescent="0.4">
      <c r="A4980">
        <f t="shared" si="2622"/>
        <v>201905</v>
      </c>
      <c r="B4980" t="s">
        <v>1084</v>
      </c>
      <c r="C4980" t="s">
        <v>1080</v>
      </c>
      <c r="D4980" t="str">
        <f t="shared" ca="1" si="2671"/>
        <v>I105</v>
      </c>
      <c r="E4980">
        <f t="shared" ca="1" si="2651"/>
        <v>104</v>
      </c>
      <c r="F4980">
        <f t="shared" ca="1" si="2652"/>
        <v>1</v>
      </c>
      <c r="G4980" t="str">
        <f t="shared" ca="1" si="2669"/>
        <v>S12</v>
      </c>
      <c r="H4980" t="str">
        <f t="shared" ca="1" si="2629"/>
        <v>S120</v>
      </c>
      <c r="I4980">
        <f ca="1">VLOOKUP(D4980,PRC!$A$2:$B$21,2,0)*E4980</f>
        <v>10400000</v>
      </c>
      <c r="J4980">
        <f t="shared" ca="1" si="2653"/>
        <v>9255996</v>
      </c>
      <c r="K4980">
        <f ca="1">VLOOKUP(D4980,PRC!$A$1:$C$21,3,0)*E4980</f>
        <v>6136000</v>
      </c>
      <c r="L4980">
        <f t="shared" ca="1" si="2654"/>
        <v>1040000</v>
      </c>
      <c r="M4980">
        <f t="shared" ca="1" si="2655"/>
        <v>104000</v>
      </c>
      <c r="N4980">
        <f t="shared" ca="1" si="2656"/>
        <v>312000</v>
      </c>
      <c r="O4980">
        <f t="shared" ca="1" si="2657"/>
        <v>1976000</v>
      </c>
      <c r="P4980">
        <f t="shared" ca="1" si="2670"/>
        <v>-312004</v>
      </c>
      <c r="Q4980">
        <f ca="1">IF(P4980&gt;0,1,0)</f>
        <v>0</v>
      </c>
      <c r="R4980">
        <f t="shared" ca="1" si="2658"/>
        <v>11</v>
      </c>
      <c r="S4980">
        <f t="shared" ca="1" si="2659"/>
        <v>10</v>
      </c>
      <c r="T4980">
        <f t="shared" ca="1" si="2660"/>
        <v>1</v>
      </c>
      <c r="U4980">
        <f t="shared" ca="1" si="2661"/>
        <v>3</v>
      </c>
      <c r="V4980">
        <f t="shared" ca="1" si="2662"/>
        <v>19</v>
      </c>
      <c r="X4980">
        <f t="shared" si="2664"/>
        <v>4980</v>
      </c>
      <c r="Y4980">
        <f t="shared" si="2665"/>
        <v>4977</v>
      </c>
      <c r="Z4980">
        <f t="shared" si="2666"/>
        <v>4978</v>
      </c>
      <c r="AA4980">
        <f t="shared" si="2663"/>
        <v>4989</v>
      </c>
      <c r="AB4980">
        <f t="shared" si="2623"/>
        <v>13</v>
      </c>
      <c r="AK4980" s="2">
        <f ca="1">AK4979/AB4977</f>
        <v>0.76923076923076927</v>
      </c>
      <c r="AM4980" t="str">
        <f t="shared" si="2624"/>
        <v>201905VN</v>
      </c>
      <c r="AN4980">
        <f t="shared" ca="1" si="2667"/>
        <v>11.000038461538464</v>
      </c>
      <c r="AO4980">
        <f t="shared" ca="1" si="2668"/>
        <v>10</v>
      </c>
      <c r="AP4980">
        <f t="shared" ca="1" si="2625"/>
        <v>1</v>
      </c>
      <c r="AQ4980">
        <f t="shared" ca="1" si="2626"/>
        <v>3</v>
      </c>
      <c r="AR4980">
        <f t="shared" ca="1" si="2627"/>
        <v>19</v>
      </c>
      <c r="AS4980">
        <f ca="1">P4980/J4980</f>
        <v>-3.3708311887775233E-2</v>
      </c>
      <c r="AT4980" t="str">
        <f ca="1">IF(ABS(AD4978-AT4978)&lt;AT4978+(AD4978-AD4977)*5%,"ok","chk")</f>
        <v>ok</v>
      </c>
      <c r="AU4980" t="str">
        <f ca="1">IF(ABS(AF4978-AU4978)&lt;AU4978+(AF4978-AF4977)*5%,"ok","chk")</f>
        <v>ok</v>
      </c>
      <c r="AV4980" t="str">
        <f t="shared" ref="AV4980" ca="1" si="2676">IF(ABS(AG4978-AV4978)&lt;AV4978+(AG4978-AG4977)*5%,"ok","chk")</f>
        <v>ok</v>
      </c>
      <c r="AW4980" t="str">
        <f t="shared" ref="AW4980" ca="1" si="2677">IF(ABS(AH4978-AW4978)&lt;AW4978+(AH4978-AH4977)*5%,"ok","chk")</f>
        <v>ok</v>
      </c>
      <c r="AX4980" t="str">
        <f t="shared" ref="AX4980" ca="1" si="2678">IF(ABS(AI4978-AX4978)&lt;AX4978+(AI4978-AI4977)*5%,"ok","chk")</f>
        <v>ok</v>
      </c>
      <c r="AY4980" t="str">
        <f t="shared" ref="AY4980" ca="1" si="2679">IF(ABS(AJ4978-AY4978)&lt;AY4978+(AJ4978-AJ4977)*5%,"ok","chk")</f>
        <v>ok</v>
      </c>
    </row>
    <row r="4981" spans="1:51" x14ac:dyDescent="0.4">
      <c r="A4981">
        <f t="shared" si="2622"/>
        <v>201905</v>
      </c>
      <c r="B4981" t="s">
        <v>1085</v>
      </c>
      <c r="C4981" t="s">
        <v>1080</v>
      </c>
      <c r="D4981" t="str">
        <f t="shared" ca="1" si="2671"/>
        <v>I109</v>
      </c>
      <c r="E4981">
        <f t="shared" ca="1" si="2651"/>
        <v>178</v>
      </c>
      <c r="F4981">
        <f t="shared" ca="1" si="2652"/>
        <v>13</v>
      </c>
      <c r="G4981" t="str">
        <f t="shared" ca="1" si="2669"/>
        <v>S11</v>
      </c>
      <c r="H4981" t="str">
        <f t="shared" ca="1" si="2629"/>
        <v>S117</v>
      </c>
      <c r="I4981">
        <f ca="1">VLOOKUP(D4981,PRC!$A$2:$B$21,2,0)*E4981</f>
        <v>89000000</v>
      </c>
      <c r="J4981">
        <f t="shared" ca="1" si="2653"/>
        <v>88109996</v>
      </c>
      <c r="K4981">
        <f ca="1">VLOOKUP(D4981,PRC!$A$1:$C$21,3,0)*E4981</f>
        <v>35600000</v>
      </c>
      <c r="L4981">
        <f t="shared" ca="1" si="2654"/>
        <v>12460000</v>
      </c>
      <c r="M4981">
        <f t="shared" ca="1" si="2655"/>
        <v>2670000</v>
      </c>
      <c r="N4981">
        <f t="shared" ca="1" si="2656"/>
        <v>890000</v>
      </c>
      <c r="O4981">
        <f t="shared" ca="1" si="2657"/>
        <v>8900000</v>
      </c>
      <c r="P4981">
        <f t="shared" ca="1" si="2670"/>
        <v>27589996</v>
      </c>
      <c r="Q4981">
        <f ca="1">IF(P4981&gt;0,1,0)</f>
        <v>1</v>
      </c>
      <c r="R4981">
        <f t="shared" ca="1" si="2658"/>
        <v>1</v>
      </c>
      <c r="S4981">
        <f t="shared" ca="1" si="2659"/>
        <v>14</v>
      </c>
      <c r="T4981">
        <f t="shared" ca="1" si="2660"/>
        <v>3</v>
      </c>
      <c r="U4981">
        <f t="shared" ca="1" si="2661"/>
        <v>1</v>
      </c>
      <c r="V4981">
        <f t="shared" ca="1" si="2662"/>
        <v>10</v>
      </c>
      <c r="X4981">
        <f t="shared" si="2664"/>
        <v>4981</v>
      </c>
      <c r="Y4981">
        <f t="shared" si="2665"/>
        <v>4977</v>
      </c>
      <c r="Z4981">
        <f t="shared" si="2666"/>
        <v>4978</v>
      </c>
      <c r="AA4981">
        <f t="shared" si="2663"/>
        <v>4989</v>
      </c>
      <c r="AB4981">
        <f t="shared" si="2623"/>
        <v>13</v>
      </c>
      <c r="AM4981" t="str">
        <f t="shared" si="2624"/>
        <v>201905VN</v>
      </c>
      <c r="AN4981">
        <f t="shared" ca="1" si="2667"/>
        <v>1.000004494382023</v>
      </c>
      <c r="AO4981">
        <f t="shared" ca="1" si="2668"/>
        <v>14.000000000000002</v>
      </c>
      <c r="AP4981">
        <f t="shared" ca="1" si="2625"/>
        <v>3</v>
      </c>
      <c r="AQ4981">
        <f t="shared" ca="1" si="2626"/>
        <v>1</v>
      </c>
      <c r="AR4981">
        <f t="shared" ca="1" si="2627"/>
        <v>10</v>
      </c>
      <c r="AS4981">
        <f ca="1">P4981/J4981</f>
        <v>0.31313128194898565</v>
      </c>
    </row>
    <row r="4982" spans="1:51" x14ac:dyDescent="0.4">
      <c r="A4982">
        <f t="shared" si="2622"/>
        <v>201905</v>
      </c>
      <c r="B4982" t="s">
        <v>1086</v>
      </c>
      <c r="C4982" t="s">
        <v>1080</v>
      </c>
      <c r="D4982" t="str">
        <f t="shared" ca="1" si="2671"/>
        <v>I115</v>
      </c>
      <c r="E4982">
        <f t="shared" ca="1" si="2651"/>
        <v>110</v>
      </c>
      <c r="F4982">
        <f t="shared" ca="1" si="2652"/>
        <v>11</v>
      </c>
      <c r="G4982" t="str">
        <f t="shared" ca="1" si="2669"/>
        <v>S10</v>
      </c>
      <c r="H4982" t="str">
        <f t="shared" ca="1" si="2629"/>
        <v>S103</v>
      </c>
      <c r="I4982">
        <f ca="1">VLOOKUP(D4982,PRC!$A$2:$B$21,2,0)*E4982</f>
        <v>550000</v>
      </c>
      <c r="J4982">
        <f t="shared" ca="1" si="2653"/>
        <v>467496</v>
      </c>
      <c r="K4982">
        <f ca="1">VLOOKUP(D4982,PRC!$A$1:$C$21,3,0)*E4982</f>
        <v>264000</v>
      </c>
      <c r="L4982">
        <f t="shared" ca="1" si="2654"/>
        <v>77000</v>
      </c>
      <c r="M4982">
        <f t="shared" ca="1" si="2655"/>
        <v>6000</v>
      </c>
      <c r="N4982">
        <f t="shared" ca="1" si="2656"/>
        <v>28000</v>
      </c>
      <c r="O4982">
        <f t="shared" ca="1" si="2657"/>
        <v>66000</v>
      </c>
      <c r="P4982">
        <f t="shared" ca="1" si="2670"/>
        <v>26496</v>
      </c>
      <c r="Q4982">
        <f ca="1">IF(P4982&gt;0,1,0)</f>
        <v>1</v>
      </c>
      <c r="R4982">
        <f t="shared" ca="1" si="2658"/>
        <v>15</v>
      </c>
      <c r="S4982">
        <f t="shared" ca="1" si="2659"/>
        <v>14</v>
      </c>
      <c r="T4982">
        <f t="shared" ca="1" si="2660"/>
        <v>1</v>
      </c>
      <c r="U4982">
        <f t="shared" ca="1" si="2661"/>
        <v>5</v>
      </c>
      <c r="V4982">
        <f t="shared" ca="1" si="2662"/>
        <v>12</v>
      </c>
      <c r="X4982">
        <f t="shared" si="2664"/>
        <v>4982</v>
      </c>
      <c r="Y4982">
        <f t="shared" si="2665"/>
        <v>4977</v>
      </c>
      <c r="Z4982">
        <f t="shared" si="2666"/>
        <v>4978</v>
      </c>
      <c r="AA4982">
        <f t="shared" si="2663"/>
        <v>4989</v>
      </c>
      <c r="AB4982">
        <f t="shared" si="2623"/>
        <v>13</v>
      </c>
      <c r="AM4982" t="str">
        <f t="shared" si="2624"/>
        <v>201905VN</v>
      </c>
      <c r="AN4982">
        <f t="shared" ca="1" si="2667"/>
        <v>15.000727272727277</v>
      </c>
      <c r="AO4982">
        <f t="shared" ca="1" si="2668"/>
        <v>14.000000000000002</v>
      </c>
      <c r="AP4982">
        <f t="shared" ca="1" si="2625"/>
        <v>1.0909090909090911</v>
      </c>
      <c r="AQ4982">
        <f t="shared" ca="1" si="2626"/>
        <v>5.0909090909090908</v>
      </c>
      <c r="AR4982">
        <f t="shared" ca="1" si="2627"/>
        <v>12</v>
      </c>
      <c r="AS4982">
        <f ca="1">P4982/J4982</f>
        <v>5.6676420760819343E-2</v>
      </c>
    </row>
    <row r="4983" spans="1:51" x14ac:dyDescent="0.4">
      <c r="A4983">
        <f t="shared" si="2622"/>
        <v>201905</v>
      </c>
      <c r="B4983" t="s">
        <v>1087</v>
      </c>
      <c r="C4983" t="s">
        <v>1080</v>
      </c>
      <c r="D4983" t="str">
        <f t="shared" ca="1" si="2671"/>
        <v>I117</v>
      </c>
      <c r="E4983">
        <f t="shared" ca="1" si="2651"/>
        <v>105</v>
      </c>
      <c r="F4983">
        <f t="shared" ca="1" si="2652"/>
        <v>14</v>
      </c>
      <c r="G4983" t="str">
        <f t="shared" ca="1" si="2669"/>
        <v>S11</v>
      </c>
      <c r="H4983" t="str">
        <f t="shared" ca="1" si="2629"/>
        <v>S116</v>
      </c>
      <c r="I4983">
        <f ca="1">VLOOKUP(D4983,PRC!$A$2:$B$21,2,0)*E4983</f>
        <v>262500000</v>
      </c>
      <c r="J4983">
        <f t="shared" ca="1" si="2653"/>
        <v>244124995.99999997</v>
      </c>
      <c r="K4983">
        <f ca="1">VLOOKUP(D4983,PRC!$A$1:$C$21,3,0)*E4983</f>
        <v>120750000</v>
      </c>
      <c r="L4983">
        <f t="shared" ca="1" si="2654"/>
        <v>31500000</v>
      </c>
      <c r="M4983">
        <f t="shared" ca="1" si="2655"/>
        <v>10500000</v>
      </c>
      <c r="N4983">
        <f t="shared" ca="1" si="2656"/>
        <v>10500000</v>
      </c>
      <c r="O4983">
        <f t="shared" ca="1" si="2657"/>
        <v>49875000</v>
      </c>
      <c r="P4983">
        <f t="shared" ca="1" si="2670"/>
        <v>20999995.99999997</v>
      </c>
      <c r="Q4983">
        <f ca="1">IF(P4983&gt;0,1,0)</f>
        <v>1</v>
      </c>
      <c r="R4983">
        <f t="shared" ca="1" si="2658"/>
        <v>7</v>
      </c>
      <c r="S4983">
        <f t="shared" ca="1" si="2659"/>
        <v>12</v>
      </c>
      <c r="T4983">
        <f t="shared" ca="1" si="2660"/>
        <v>4</v>
      </c>
      <c r="U4983">
        <f t="shared" ca="1" si="2661"/>
        <v>4</v>
      </c>
      <c r="V4983">
        <f t="shared" ca="1" si="2662"/>
        <v>19</v>
      </c>
      <c r="X4983">
        <f t="shared" si="2664"/>
        <v>4983</v>
      </c>
      <c r="Y4983">
        <f t="shared" si="2665"/>
        <v>4977</v>
      </c>
      <c r="Z4983">
        <f t="shared" si="2666"/>
        <v>4978</v>
      </c>
      <c r="AA4983">
        <f t="shared" si="2663"/>
        <v>4989</v>
      </c>
      <c r="AB4983">
        <f t="shared" si="2623"/>
        <v>13</v>
      </c>
      <c r="AM4983" t="str">
        <f t="shared" si="2624"/>
        <v>201905VN</v>
      </c>
      <c r="AN4983">
        <f t="shared" ca="1" si="2667"/>
        <v>7.0000015238095408</v>
      </c>
      <c r="AO4983">
        <f t="shared" ca="1" si="2668"/>
        <v>12</v>
      </c>
      <c r="AP4983">
        <f t="shared" ca="1" si="2625"/>
        <v>4</v>
      </c>
      <c r="AQ4983">
        <f t="shared" ca="1" si="2626"/>
        <v>4</v>
      </c>
      <c r="AR4983">
        <f t="shared" ca="1" si="2627"/>
        <v>19</v>
      </c>
      <c r="AS4983">
        <f ca="1">P4983/J4983</f>
        <v>8.6021490400761638E-2</v>
      </c>
    </row>
    <row r="4984" spans="1:51" x14ac:dyDescent="0.4">
      <c r="A4984">
        <f t="shared" si="2622"/>
        <v>201905</v>
      </c>
      <c r="B4984" t="s">
        <v>1088</v>
      </c>
      <c r="C4984" t="s">
        <v>1080</v>
      </c>
      <c r="D4984" t="str">
        <f t="shared" ca="1" si="2671"/>
        <v>I113</v>
      </c>
      <c r="E4984">
        <f t="shared" ca="1" si="2651"/>
        <v>240</v>
      </c>
      <c r="F4984">
        <f t="shared" ca="1" si="2652"/>
        <v>12</v>
      </c>
      <c r="G4984" t="str">
        <f t="shared" ca="1" si="2669"/>
        <v>S10</v>
      </c>
      <c r="H4984" t="str">
        <f t="shared" ca="1" si="2629"/>
        <v>S102</v>
      </c>
      <c r="I4984">
        <f ca="1">VLOOKUP(D4984,PRC!$A$2:$B$21,2,0)*E4984</f>
        <v>160800000</v>
      </c>
      <c r="J4984">
        <f t="shared" ca="1" si="2653"/>
        <v>136679996</v>
      </c>
      <c r="K4984">
        <f ca="1">VLOOKUP(D4984,PRC!$A$1:$C$21,3,0)*E4984</f>
        <v>72360000</v>
      </c>
      <c r="L4984">
        <f t="shared" ca="1" si="2654"/>
        <v>24120000</v>
      </c>
      <c r="M4984">
        <f t="shared" ca="1" si="2655"/>
        <v>6432000</v>
      </c>
      <c r="N4984">
        <f t="shared" ca="1" si="2656"/>
        <v>3216000</v>
      </c>
      <c r="O4984">
        <f t="shared" ca="1" si="2657"/>
        <v>30552000</v>
      </c>
      <c r="P4984">
        <f t="shared" ca="1" si="2670"/>
        <v>-4</v>
      </c>
      <c r="Q4984">
        <f ca="1">IF(P4984&gt;0,1,0)</f>
        <v>0</v>
      </c>
      <c r="R4984">
        <f t="shared" ca="1" si="2658"/>
        <v>15</v>
      </c>
      <c r="S4984">
        <f t="shared" ca="1" si="2659"/>
        <v>15</v>
      </c>
      <c r="T4984">
        <f t="shared" ca="1" si="2660"/>
        <v>4</v>
      </c>
      <c r="U4984">
        <f t="shared" ca="1" si="2661"/>
        <v>2</v>
      </c>
      <c r="V4984">
        <f t="shared" ca="1" si="2662"/>
        <v>19</v>
      </c>
      <c r="X4984">
        <f t="shared" si="2664"/>
        <v>4984</v>
      </c>
      <c r="Y4984">
        <f t="shared" si="2665"/>
        <v>4977</v>
      </c>
      <c r="Z4984">
        <f t="shared" si="2666"/>
        <v>4978</v>
      </c>
      <c r="AA4984">
        <f t="shared" si="2663"/>
        <v>4989</v>
      </c>
      <c r="AB4984">
        <f t="shared" si="2623"/>
        <v>13</v>
      </c>
      <c r="AM4984" t="str">
        <f t="shared" si="2624"/>
        <v>201905VN</v>
      </c>
      <c r="AN4984">
        <f t="shared" ca="1" si="2667"/>
        <v>15.000002487562192</v>
      </c>
      <c r="AO4984">
        <f t="shared" ca="1" si="2668"/>
        <v>15</v>
      </c>
      <c r="AP4984">
        <f t="shared" ca="1" si="2625"/>
        <v>4</v>
      </c>
      <c r="AQ4984">
        <f t="shared" ca="1" si="2626"/>
        <v>2</v>
      </c>
      <c r="AR4984">
        <f t="shared" ca="1" si="2627"/>
        <v>19</v>
      </c>
      <c r="AS4984">
        <f ca="1">P4984/J4984</f>
        <v>-2.9265438374756756E-8</v>
      </c>
    </row>
    <row r="4985" spans="1:51" x14ac:dyDescent="0.4">
      <c r="A4985">
        <f t="shared" si="2622"/>
        <v>201905</v>
      </c>
      <c r="B4985" t="s">
        <v>1089</v>
      </c>
      <c r="C4985" t="s">
        <v>1080</v>
      </c>
      <c r="D4985" t="str">
        <f t="shared" ca="1" si="2671"/>
        <v>I102</v>
      </c>
      <c r="E4985">
        <f t="shared" ca="1" si="2651"/>
        <v>209</v>
      </c>
      <c r="F4985">
        <f t="shared" ca="1" si="2652"/>
        <v>16</v>
      </c>
      <c r="G4985" t="str">
        <f t="shared" ca="1" si="2669"/>
        <v>S11</v>
      </c>
      <c r="H4985" t="str">
        <f t="shared" ca="1" si="2629"/>
        <v>S116</v>
      </c>
      <c r="I4985">
        <f ca="1">VLOOKUP(D4985,PRC!$A$2:$B$21,2,0)*E4985</f>
        <v>8360000</v>
      </c>
      <c r="J4985">
        <f t="shared" ca="1" si="2653"/>
        <v>6687996</v>
      </c>
      <c r="K4985">
        <f ca="1">VLOOKUP(D4985,PRC!$A$1:$C$21,3,0)*E4985</f>
        <v>3929200</v>
      </c>
      <c r="L4985">
        <f t="shared" ca="1" si="2654"/>
        <v>1254000</v>
      </c>
      <c r="M4985">
        <f t="shared" ca="1" si="2655"/>
        <v>251000</v>
      </c>
      <c r="N4985">
        <f t="shared" ca="1" si="2656"/>
        <v>84000</v>
      </c>
      <c r="O4985">
        <f t="shared" ca="1" si="2657"/>
        <v>836000</v>
      </c>
      <c r="P4985">
        <f t="shared" ca="1" si="2670"/>
        <v>333796</v>
      </c>
      <c r="Q4985">
        <f ca="1">IF(P4985&gt;0,1,0)</f>
        <v>1</v>
      </c>
      <c r="R4985">
        <f t="shared" ca="1" si="2658"/>
        <v>20</v>
      </c>
      <c r="S4985">
        <f t="shared" ca="1" si="2659"/>
        <v>15</v>
      </c>
      <c r="T4985">
        <f t="shared" ca="1" si="2660"/>
        <v>3</v>
      </c>
      <c r="U4985">
        <f t="shared" ca="1" si="2661"/>
        <v>1</v>
      </c>
      <c r="V4985">
        <f t="shared" ca="1" si="2662"/>
        <v>10</v>
      </c>
      <c r="X4985">
        <f t="shared" si="2664"/>
        <v>4985</v>
      </c>
      <c r="Y4985">
        <f t="shared" si="2665"/>
        <v>4977</v>
      </c>
      <c r="Z4985">
        <f t="shared" si="2666"/>
        <v>4978</v>
      </c>
      <c r="AA4985">
        <f t="shared" si="2663"/>
        <v>4989</v>
      </c>
      <c r="AB4985">
        <f t="shared" si="2623"/>
        <v>13</v>
      </c>
      <c r="AM4985" t="str">
        <f t="shared" si="2624"/>
        <v>201905VN</v>
      </c>
      <c r="AN4985">
        <f t="shared" ca="1" si="2667"/>
        <v>20.000047846889956</v>
      </c>
      <c r="AO4985">
        <f t="shared" ca="1" si="2668"/>
        <v>15</v>
      </c>
      <c r="AP4985">
        <f t="shared" ca="1" si="2625"/>
        <v>3.0023923444976077</v>
      </c>
      <c r="AQ4985">
        <f t="shared" ca="1" si="2626"/>
        <v>1.0047846889952152</v>
      </c>
      <c r="AR4985">
        <f t="shared" ca="1" si="2627"/>
        <v>10</v>
      </c>
      <c r="AS4985">
        <f ca="1">P4985/J4985</f>
        <v>4.9909718845525627E-2</v>
      </c>
    </row>
    <row r="4986" spans="1:51" x14ac:dyDescent="0.4">
      <c r="A4986">
        <f t="shared" si="2622"/>
        <v>201905</v>
      </c>
      <c r="B4986" t="s">
        <v>1090</v>
      </c>
      <c r="C4986" t="s">
        <v>1080</v>
      </c>
      <c r="D4986" t="str">
        <f t="shared" ca="1" si="2671"/>
        <v>I101</v>
      </c>
      <c r="E4986">
        <f t="shared" ca="1" si="2651"/>
        <v>168</v>
      </c>
      <c r="F4986">
        <f t="shared" ca="1" si="2652"/>
        <v>20</v>
      </c>
      <c r="G4986" t="str">
        <f t="shared" ca="1" si="2669"/>
        <v>S11</v>
      </c>
      <c r="H4986" t="str">
        <f t="shared" ca="1" si="2629"/>
        <v>S115</v>
      </c>
      <c r="I4986">
        <f ca="1">VLOOKUP(D4986,PRC!$A$2:$B$21,2,0)*E4986</f>
        <v>5040000</v>
      </c>
      <c r="J4986">
        <f t="shared" ca="1" si="2653"/>
        <v>4939196</v>
      </c>
      <c r="K4986">
        <f ca="1">VLOOKUP(D4986,PRC!$A$1:$C$21,3,0)*E4986</f>
        <v>2620800</v>
      </c>
      <c r="L4986">
        <f t="shared" ca="1" si="2654"/>
        <v>655000</v>
      </c>
      <c r="M4986">
        <f t="shared" ca="1" si="2655"/>
        <v>101000</v>
      </c>
      <c r="N4986">
        <f t="shared" ca="1" si="2656"/>
        <v>50000</v>
      </c>
      <c r="O4986">
        <f t="shared" ca="1" si="2657"/>
        <v>504000</v>
      </c>
      <c r="P4986">
        <f t="shared" ca="1" si="2670"/>
        <v>1008396</v>
      </c>
      <c r="Q4986">
        <f ca="1">IF(P4986&gt;0,1,0)</f>
        <v>1</v>
      </c>
      <c r="R4986">
        <f t="shared" ca="1" si="2658"/>
        <v>2</v>
      </c>
      <c r="S4986">
        <f t="shared" ca="1" si="2659"/>
        <v>13</v>
      </c>
      <c r="T4986">
        <f t="shared" ca="1" si="2660"/>
        <v>2</v>
      </c>
      <c r="U4986">
        <f t="shared" ca="1" si="2661"/>
        <v>1</v>
      </c>
      <c r="V4986">
        <f t="shared" ca="1" si="2662"/>
        <v>10</v>
      </c>
      <c r="X4986">
        <f t="shared" si="2664"/>
        <v>4986</v>
      </c>
      <c r="Y4986">
        <f t="shared" si="2665"/>
        <v>4977</v>
      </c>
      <c r="Z4986">
        <f t="shared" si="2666"/>
        <v>4978</v>
      </c>
      <c r="AA4986">
        <f t="shared" si="2663"/>
        <v>4989</v>
      </c>
      <c r="AB4986">
        <f t="shared" si="2623"/>
        <v>13</v>
      </c>
      <c r="AM4986" t="str">
        <f t="shared" si="2624"/>
        <v>201905VN</v>
      </c>
      <c r="AN4986">
        <f t="shared" ca="1" si="2667"/>
        <v>2.0000793650793658</v>
      </c>
      <c r="AO4986">
        <f t="shared" ca="1" si="2668"/>
        <v>12.996031746031747</v>
      </c>
      <c r="AP4986">
        <f t="shared" ca="1" si="2625"/>
        <v>2.003968253968254</v>
      </c>
      <c r="AQ4986">
        <f t="shared" ca="1" si="2626"/>
        <v>0.99206349206349198</v>
      </c>
      <c r="AR4986">
        <f t="shared" ca="1" si="2627"/>
        <v>10</v>
      </c>
      <c r="AS4986">
        <f ca="1">P4986/J4986</f>
        <v>0.20416197292028906</v>
      </c>
    </row>
    <row r="4987" spans="1:51" x14ac:dyDescent="0.4">
      <c r="A4987">
        <f t="shared" si="2622"/>
        <v>201905</v>
      </c>
      <c r="B4987" t="s">
        <v>1091</v>
      </c>
      <c r="C4987" t="s">
        <v>1080</v>
      </c>
      <c r="D4987" t="str">
        <f t="shared" ca="1" si="2671"/>
        <v>I102</v>
      </c>
      <c r="E4987">
        <f t="shared" ca="1" si="2651"/>
        <v>216</v>
      </c>
      <c r="F4987">
        <f t="shared" ca="1" si="2652"/>
        <v>11</v>
      </c>
      <c r="G4987" t="str">
        <f t="shared" ca="1" si="2669"/>
        <v>S12</v>
      </c>
      <c r="H4987" t="str">
        <f t="shared" ca="1" si="2629"/>
        <v>S120</v>
      </c>
      <c r="I4987">
        <f ca="1">VLOOKUP(D4987,PRC!$A$2:$B$21,2,0)*E4987</f>
        <v>8640000</v>
      </c>
      <c r="J4987">
        <f t="shared" ca="1" si="2653"/>
        <v>8380796</v>
      </c>
      <c r="K4987">
        <f ca="1">VLOOKUP(D4987,PRC!$A$1:$C$21,3,0)*E4987</f>
        <v>4060800</v>
      </c>
      <c r="L4987">
        <f t="shared" ca="1" si="2654"/>
        <v>864000</v>
      </c>
      <c r="M4987">
        <f t="shared" ca="1" si="2655"/>
        <v>346000</v>
      </c>
      <c r="N4987">
        <f t="shared" ca="1" si="2656"/>
        <v>346000</v>
      </c>
      <c r="O4987">
        <f t="shared" ca="1" si="2657"/>
        <v>1382000</v>
      </c>
      <c r="P4987">
        <f t="shared" ca="1" si="2670"/>
        <v>1381996</v>
      </c>
      <c r="Q4987">
        <f ca="1">IF(P4987&gt;0,1,0)</f>
        <v>1</v>
      </c>
      <c r="R4987">
        <f t="shared" ca="1" si="2658"/>
        <v>3</v>
      </c>
      <c r="S4987">
        <f t="shared" ca="1" si="2659"/>
        <v>10</v>
      </c>
      <c r="T4987">
        <f t="shared" ca="1" si="2660"/>
        <v>4</v>
      </c>
      <c r="U4987">
        <f t="shared" ca="1" si="2661"/>
        <v>4</v>
      </c>
      <c r="V4987">
        <f t="shared" ca="1" si="2662"/>
        <v>16</v>
      </c>
      <c r="X4987">
        <f t="shared" si="2664"/>
        <v>4987</v>
      </c>
      <c r="Y4987">
        <f t="shared" si="2665"/>
        <v>4977</v>
      </c>
      <c r="Z4987">
        <f t="shared" si="2666"/>
        <v>4978</v>
      </c>
      <c r="AA4987">
        <f t="shared" si="2663"/>
        <v>4989</v>
      </c>
      <c r="AB4987">
        <f t="shared" si="2623"/>
        <v>13</v>
      </c>
      <c r="AM4987" t="str">
        <f t="shared" si="2624"/>
        <v>201905VN</v>
      </c>
      <c r="AN4987">
        <f t="shared" ca="1" si="2667"/>
        <v>3.0000462962962993</v>
      </c>
      <c r="AO4987">
        <f t="shared" ca="1" si="2668"/>
        <v>10</v>
      </c>
      <c r="AP4987">
        <f t="shared" ca="1" si="2625"/>
        <v>4.0046296296296298</v>
      </c>
      <c r="AQ4987">
        <f t="shared" ca="1" si="2626"/>
        <v>4.0046296296296298</v>
      </c>
      <c r="AR4987">
        <f t="shared" ca="1" si="2627"/>
        <v>15.99537037037037</v>
      </c>
      <c r="AS4987">
        <f ca="1">P4987/J4987</f>
        <v>0.16490032689019038</v>
      </c>
    </row>
    <row r="4988" spans="1:51" x14ac:dyDescent="0.4">
      <c r="A4988">
        <f t="shared" si="2622"/>
        <v>201905</v>
      </c>
      <c r="B4988" t="s">
        <v>1092</v>
      </c>
      <c r="C4988" t="s">
        <v>1080</v>
      </c>
      <c r="D4988" t="str">
        <f t="shared" ca="1" si="2671"/>
        <v>I120</v>
      </c>
      <c r="E4988">
        <f t="shared" ca="1" si="2651"/>
        <v>157</v>
      </c>
      <c r="F4988">
        <f t="shared" ca="1" si="2652"/>
        <v>2</v>
      </c>
      <c r="G4988" t="str">
        <f t="shared" ca="1" si="2669"/>
        <v>S11</v>
      </c>
      <c r="H4988" t="str">
        <f t="shared" ca="1" si="2629"/>
        <v>S114</v>
      </c>
      <c r="I4988">
        <f ca="1">VLOOKUP(D4988,PRC!$A$2:$B$21,2,0)*E4988</f>
        <v>675100000</v>
      </c>
      <c r="J4988">
        <f t="shared" ca="1" si="2653"/>
        <v>594087996</v>
      </c>
      <c r="K4988">
        <f ca="1">VLOOKUP(D4988,PRC!$A$1:$C$21,3,0)*E4988</f>
        <v>303795000</v>
      </c>
      <c r="L4988">
        <f t="shared" ca="1" si="2654"/>
        <v>87763000</v>
      </c>
      <c r="M4988">
        <f t="shared" ca="1" si="2655"/>
        <v>6751000</v>
      </c>
      <c r="N4988">
        <f t="shared" ca="1" si="2656"/>
        <v>6751000</v>
      </c>
      <c r="O4988">
        <f t="shared" ca="1" si="2657"/>
        <v>135020000</v>
      </c>
      <c r="P4988">
        <f t="shared" ca="1" si="2670"/>
        <v>54007996</v>
      </c>
      <c r="Q4988">
        <f ca="1">IF(P4988&gt;0,1,0)</f>
        <v>1</v>
      </c>
      <c r="R4988">
        <f t="shared" ca="1" si="2658"/>
        <v>12</v>
      </c>
      <c r="S4988">
        <f t="shared" ca="1" si="2659"/>
        <v>13</v>
      </c>
      <c r="T4988">
        <f t="shared" ca="1" si="2660"/>
        <v>1</v>
      </c>
      <c r="U4988">
        <f t="shared" ca="1" si="2661"/>
        <v>1</v>
      </c>
      <c r="V4988">
        <f t="shared" ca="1" si="2662"/>
        <v>20</v>
      </c>
      <c r="X4988">
        <f t="shared" si="2664"/>
        <v>4988</v>
      </c>
      <c r="Y4988">
        <f t="shared" si="2665"/>
        <v>4977</v>
      </c>
      <c r="Z4988">
        <f t="shared" si="2666"/>
        <v>4978</v>
      </c>
      <c r="AA4988">
        <f t="shared" si="2663"/>
        <v>4989</v>
      </c>
      <c r="AB4988">
        <f t="shared" si="2623"/>
        <v>13</v>
      </c>
      <c r="AM4988" t="str">
        <f t="shared" si="2624"/>
        <v>201905VN</v>
      </c>
      <c r="AN4988">
        <f t="shared" ca="1" si="2667"/>
        <v>12.000000592504811</v>
      </c>
      <c r="AO4988">
        <f t="shared" ca="1" si="2668"/>
        <v>13</v>
      </c>
      <c r="AP4988">
        <f t="shared" ca="1" si="2625"/>
        <v>1</v>
      </c>
      <c r="AQ4988">
        <f t="shared" ca="1" si="2626"/>
        <v>1</v>
      </c>
      <c r="AR4988">
        <f t="shared" ca="1" si="2627"/>
        <v>20</v>
      </c>
      <c r="AS4988">
        <f ca="1">P4988/J4988</f>
        <v>9.0909084788173361E-2</v>
      </c>
    </row>
    <row r="4989" spans="1:51" x14ac:dyDescent="0.4">
      <c r="A4989">
        <f t="shared" si="2622"/>
        <v>201905</v>
      </c>
      <c r="B4989" t="s">
        <v>1093</v>
      </c>
      <c r="C4989" t="s">
        <v>1080</v>
      </c>
      <c r="D4989" t="str">
        <f t="shared" ca="1" si="2671"/>
        <v>I113</v>
      </c>
      <c r="E4989">
        <f t="shared" ca="1" si="2651"/>
        <v>177</v>
      </c>
      <c r="F4989">
        <f t="shared" ca="1" si="2652"/>
        <v>0</v>
      </c>
      <c r="G4989" t="str">
        <f t="shared" ca="1" si="2669"/>
        <v>S11</v>
      </c>
      <c r="H4989" t="str">
        <f t="shared" ca="1" si="2629"/>
        <v>S118</v>
      </c>
      <c r="I4989">
        <f ca="1">VLOOKUP(D4989,PRC!$A$2:$B$21,2,0)*E4989</f>
        <v>118590000</v>
      </c>
      <c r="J4989">
        <f t="shared" ca="1" si="2653"/>
        <v>111474596</v>
      </c>
      <c r="K4989">
        <f ca="1">VLOOKUP(D4989,PRC!$A$1:$C$21,3,0)*E4989</f>
        <v>53365500</v>
      </c>
      <c r="L4989">
        <f t="shared" ca="1" si="2654"/>
        <v>15417000</v>
      </c>
      <c r="M4989">
        <f t="shared" ca="1" si="2655"/>
        <v>1186000</v>
      </c>
      <c r="N4989">
        <f t="shared" ca="1" si="2656"/>
        <v>4744000</v>
      </c>
      <c r="O4989">
        <f t="shared" ca="1" si="2657"/>
        <v>14231000</v>
      </c>
      <c r="P4989">
        <f t="shared" ca="1" si="2670"/>
        <v>22531096</v>
      </c>
      <c r="Q4989">
        <f ca="1">IF(P4989&gt;0,1,0)</f>
        <v>1</v>
      </c>
      <c r="R4989">
        <f t="shared" ca="1" si="2658"/>
        <v>6</v>
      </c>
      <c r="S4989">
        <f t="shared" ca="1" si="2659"/>
        <v>13</v>
      </c>
      <c r="T4989">
        <f t="shared" ca="1" si="2660"/>
        <v>1</v>
      </c>
      <c r="U4989">
        <f t="shared" ca="1" si="2661"/>
        <v>4</v>
      </c>
      <c r="V4989">
        <f t="shared" ca="1" si="2662"/>
        <v>12</v>
      </c>
      <c r="X4989">
        <f t="shared" si="2664"/>
        <v>4989</v>
      </c>
      <c r="Y4989">
        <f t="shared" si="2665"/>
        <v>4977</v>
      </c>
      <c r="Z4989">
        <f t="shared" si="2666"/>
        <v>4978</v>
      </c>
      <c r="AA4989">
        <f t="shared" si="2663"/>
        <v>4989</v>
      </c>
      <c r="AB4989">
        <f t="shared" si="2623"/>
        <v>13</v>
      </c>
      <c r="AM4989" t="str">
        <f t="shared" si="2624"/>
        <v>201905VN</v>
      </c>
      <c r="AN4989">
        <f t="shared" ca="1" si="2667"/>
        <v>6.0000033729656792</v>
      </c>
      <c r="AO4989">
        <f t="shared" ca="1" si="2668"/>
        <v>13.000252972426004</v>
      </c>
      <c r="AP4989">
        <f t="shared" ca="1" si="2625"/>
        <v>1.0000843241420019</v>
      </c>
      <c r="AQ4989">
        <f t="shared" ca="1" si="2626"/>
        <v>4.0003372965680075</v>
      </c>
      <c r="AR4989">
        <f t="shared" ca="1" si="2627"/>
        <v>12.000168648284005</v>
      </c>
      <c r="AS4989">
        <f ca="1">P4989/J4989</f>
        <v>0.20211866029099582</v>
      </c>
    </row>
    <row r="4990" spans="1:51" x14ac:dyDescent="0.4">
      <c r="A4990" s="1">
        <f t="shared" si="2622"/>
        <v>201905</v>
      </c>
      <c r="B4990" s="1" t="s">
        <v>1055</v>
      </c>
      <c r="C4990" s="1" t="s">
        <v>0</v>
      </c>
      <c r="D4990" s="1" t="str">
        <f ca="1">"I"&amp;RANDBETWEEN(101,120)</f>
        <v>I116</v>
      </c>
      <c r="E4990" s="3">
        <f t="shared" ca="1" si="2651"/>
        <v>154</v>
      </c>
      <c r="F4990" s="3">
        <f t="shared" ca="1" si="2652"/>
        <v>0</v>
      </c>
      <c r="G4990" s="1" t="str">
        <f ca="1">LEFT(H4990,3)</f>
        <v>S11</v>
      </c>
      <c r="H4990" s="1" t="str">
        <f ca="1">"S"&amp;RANDBETWEEN(101,120)</f>
        <v>S115</v>
      </c>
      <c r="I4990" s="1">
        <f ca="1">VLOOKUP(D4990,PRC!$A$2:$B$21,2,0)*E4990</f>
        <v>224840000</v>
      </c>
      <c r="J4990" s="1">
        <f t="shared" ca="1" si="2653"/>
        <v>202355996</v>
      </c>
      <c r="K4990" s="1">
        <f ca="1">VLOOKUP(D4990,PRC!$A$1:$C$21,3,0)*E4990</f>
        <v>134904000</v>
      </c>
      <c r="L4990" s="1">
        <f t="shared" ca="1" si="2654"/>
        <v>6745000</v>
      </c>
      <c r="M4990" s="1">
        <f t="shared" ca="1" si="2655"/>
        <v>2248000</v>
      </c>
      <c r="N4990" s="1">
        <f t="shared" ca="1" si="2656"/>
        <v>33726000</v>
      </c>
      <c r="O4990" s="1">
        <f t="shared" ca="1" si="2657"/>
        <v>22484000</v>
      </c>
      <c r="P4990" s="1">
        <f ca="1">J4990-SUM(K4990:O4990)</f>
        <v>2248996</v>
      </c>
      <c r="Q4990">
        <f ca="1">IF(P4990&gt;0,1,0)</f>
        <v>1</v>
      </c>
      <c r="R4990" s="3">
        <f t="shared" ca="1" si="2658"/>
        <v>10</v>
      </c>
      <c r="S4990" s="3">
        <f t="shared" ca="1" si="2659"/>
        <v>3</v>
      </c>
      <c r="T4990" s="3">
        <f t="shared" ca="1" si="2660"/>
        <v>1</v>
      </c>
      <c r="U4990" s="3">
        <f t="shared" ca="1" si="2661"/>
        <v>15</v>
      </c>
      <c r="V4990" s="3">
        <f t="shared" ca="1" si="2662"/>
        <v>10</v>
      </c>
      <c r="W4990" t="str">
        <f>C4990&amp;A4990&amp;"EBIT"</f>
        <v>YM201905EBIT</v>
      </c>
      <c r="X4990">
        <f t="shared" si="2664"/>
        <v>4990</v>
      </c>
      <c r="Y4990">
        <f t="shared" si="2665"/>
        <v>4990</v>
      </c>
      <c r="Z4990">
        <f t="shared" si="2666"/>
        <v>4991</v>
      </c>
      <c r="AA4990">
        <f t="shared" si="2663"/>
        <v>5001</v>
      </c>
      <c r="AB4990">
        <f t="shared" si="2623"/>
        <v>12</v>
      </c>
      <c r="AC4990" s="4" t="s">
        <v>1106</v>
      </c>
      <c r="AD4990">
        <f>VLOOKUP(C4990&amp;A4990&amp;AC4990,PRF_POL!$A$2:$J$97,5,0)</f>
        <v>100</v>
      </c>
      <c r="AE4990">
        <f>$AE$2</f>
        <v>40</v>
      </c>
      <c r="AF4990">
        <f>VLOOKUP($C4990&amp;$A4990&amp;$AC4990,PRF_POL!$A$2:$J$97,6,0)</f>
        <v>0</v>
      </c>
      <c r="AG4990">
        <f>VLOOKUP($C4990&amp;$A4990&amp;$AC4990,PRF_POL!$A$2:$J$97,7,0)</f>
        <v>1</v>
      </c>
      <c r="AH4990">
        <f>VLOOKUP($C4990&amp;$A4990&amp;$AC4990,PRF_POL!$A$2:$J$97,8,0)</f>
        <v>1</v>
      </c>
      <c r="AI4990">
        <f>VLOOKUP($C4990&amp;$A4990&amp;$AC4990,PRF_POL!$A$2:$J$97,9,0)</f>
        <v>10</v>
      </c>
      <c r="AJ4990">
        <f>VLOOKUP($C4990&amp;$A4990&amp;$AC4990,PRF_POL!$A$2:$J$97,10,0)</f>
        <v>5</v>
      </c>
      <c r="AK4990">
        <f>SUM(AE4990:AJ4990)</f>
        <v>57</v>
      </c>
      <c r="AL4990" s="3">
        <f ca="1">SUM(INDIRECT("P"&amp;Y4990):INDIRECT("P"&amp;AA4990))</f>
        <v>137883552</v>
      </c>
      <c r="AM4990" t="str">
        <f t="shared" si="2624"/>
        <v>201905YM</v>
      </c>
      <c r="AN4990">
        <f t="shared" ca="1" si="2667"/>
        <v>10.000001779042877</v>
      </c>
      <c r="AO4990">
        <f t="shared" ca="1" si="2668"/>
        <v>2.9999110478562532</v>
      </c>
      <c r="AP4990">
        <f t="shared" ca="1" si="2625"/>
        <v>0.99982209571250669</v>
      </c>
      <c r="AQ4990">
        <f t="shared" ca="1" si="2626"/>
        <v>15</v>
      </c>
      <c r="AR4990">
        <f t="shared" ca="1" si="2627"/>
        <v>10</v>
      </c>
      <c r="AS4990">
        <f ca="1">P4990/J4990</f>
        <v>1.1114056635119426E-2</v>
      </c>
      <c r="AT4990">
        <f ca="1">MIN(INDIRECT("E"&amp;$Y4990):INDIRECT("E"&amp;$AA4990))</f>
        <v>100</v>
      </c>
      <c r="AU4990">
        <f ca="1">MIN(INDIRECT("AN"&amp;$Y4990):INDIRECT("AN"&amp;$AA4990))</f>
        <v>3.1756113072489711E-6</v>
      </c>
      <c r="AV4990">
        <f ca="1">MIN(INDIRECT("AO"&amp;$Y4990):INDIRECT("AO"&amp;$AA4990))</f>
        <v>1.0003175611305175</v>
      </c>
      <c r="AW4990">
        <f ca="1">MIN(INDIRECT("AP"&amp;$Y4990):INDIRECT("AP"&amp;$AA4990))</f>
        <v>0.99982209571250669</v>
      </c>
      <c r="AX4990">
        <f ca="1">MIN(INDIRECT("AQ"&amp;$Y4990):INDIRECT("AQ"&amp;$AA4990))</f>
        <v>10</v>
      </c>
      <c r="AY4990">
        <f ca="1">MIN(INDIRECT("AR"&amp;$Y4990):INDIRECT("AR"&amp;$AA4990))</f>
        <v>5</v>
      </c>
    </row>
    <row r="4991" spans="1:51" x14ac:dyDescent="0.4">
      <c r="A4991">
        <f t="shared" si="2622"/>
        <v>201905</v>
      </c>
      <c r="B4991" t="s">
        <v>1058</v>
      </c>
      <c r="C4991" t="s">
        <v>0</v>
      </c>
      <c r="D4991" t="str">
        <f ca="1">"I"&amp;RANDBETWEEN(101,120)</f>
        <v>I118</v>
      </c>
      <c r="E4991">
        <f t="shared" ca="1" si="2651"/>
        <v>231</v>
      </c>
      <c r="F4991">
        <f t="shared" ca="1" si="2652"/>
        <v>1</v>
      </c>
      <c r="G4991" t="str">
        <f t="shared" ref="G4991:G5001" ca="1" si="2680">LEFT(H4991,3)</f>
        <v>S10</v>
      </c>
      <c r="H4991" t="str">
        <f t="shared" ca="1" si="2629"/>
        <v>S108</v>
      </c>
      <c r="I4991">
        <f ca="1">VLOOKUP(D4991,PRC!$A$2:$B$21,2,0)*E4991</f>
        <v>122430000</v>
      </c>
      <c r="J4991">
        <f t="shared" ca="1" si="2653"/>
        <v>122429996</v>
      </c>
      <c r="K4991">
        <f ca="1">VLOOKUP(D4991,PRC!$A$1:$C$21,3,0)*E4991</f>
        <v>51420600</v>
      </c>
      <c r="L4991">
        <f t="shared" ca="1" si="2654"/>
        <v>4897000</v>
      </c>
      <c r="M4991">
        <f t="shared" ca="1" si="2655"/>
        <v>12243000</v>
      </c>
      <c r="N4991">
        <f t="shared" ca="1" si="2656"/>
        <v>14692000</v>
      </c>
      <c r="O4991">
        <f t="shared" ca="1" si="2657"/>
        <v>14692000</v>
      </c>
      <c r="P4991">
        <f t="shared" ref="P4991:P5001" ca="1" si="2681">J4991-SUM(K4991:O4991)</f>
        <v>24485396</v>
      </c>
      <c r="Q4991">
        <f ca="1">IF(P4991&gt;0,1,0)</f>
        <v>1</v>
      </c>
      <c r="R4991">
        <f t="shared" ca="1" si="2658"/>
        <v>0</v>
      </c>
      <c r="S4991">
        <f t="shared" ca="1" si="2659"/>
        <v>4</v>
      </c>
      <c r="T4991">
        <f t="shared" ca="1" si="2660"/>
        <v>10</v>
      </c>
      <c r="U4991">
        <f t="shared" ca="1" si="2661"/>
        <v>12</v>
      </c>
      <c r="V4991">
        <f t="shared" ca="1" si="2662"/>
        <v>12</v>
      </c>
      <c r="W4991" t="str">
        <f>C4991&amp;A4991&amp;"SALES"</f>
        <v>YM201905SALES</v>
      </c>
      <c r="X4991">
        <f t="shared" si="2664"/>
        <v>4991</v>
      </c>
      <c r="Y4991">
        <f t="shared" si="2665"/>
        <v>4990</v>
      </c>
      <c r="Z4991">
        <f t="shared" si="2666"/>
        <v>4991</v>
      </c>
      <c r="AA4991">
        <f t="shared" si="2663"/>
        <v>5001</v>
      </c>
      <c r="AB4991">
        <f t="shared" si="2623"/>
        <v>12</v>
      </c>
      <c r="AC4991" s="4" t="s">
        <v>1107</v>
      </c>
      <c r="AD4991">
        <f>VLOOKUP(C4991&amp;A4991&amp;AC4991,PRF_POL!$A$2:$J$97,5,0)</f>
        <v>240</v>
      </c>
      <c r="AE4991">
        <f>$AE$3</f>
        <v>60</v>
      </c>
      <c r="AF4991">
        <f>VLOOKUP($C4991&amp;$A4991&amp;$AC4991,PRF_POL!$A$2:$J$97,6,0)</f>
        <v>10</v>
      </c>
      <c r="AG4991">
        <f>VLOOKUP($C4991&amp;$A4991&amp;$AC4991,PRF_POL!$A$2:$J$97,7,0)</f>
        <v>5</v>
      </c>
      <c r="AH4991">
        <f>VLOOKUP($C4991&amp;$A4991&amp;$AC4991,PRF_POL!$A$2:$J$97,8,0)</f>
        <v>10</v>
      </c>
      <c r="AI4991">
        <f>VLOOKUP($C4991&amp;$A4991&amp;$AC4991,PRF_POL!$A$2:$J$97,9,0)</f>
        <v>15</v>
      </c>
      <c r="AJ4991">
        <f>VLOOKUP($C4991&amp;$A4991&amp;$AC4991,PRF_POL!$A$2:$J$97,10,0)</f>
        <v>15</v>
      </c>
      <c r="AK4991">
        <f>SUM(AE4991:AJ4991)</f>
        <v>115</v>
      </c>
      <c r="AL4991" s="3">
        <f ca="1">SUM(INDIRECT("J"&amp;Y4990):INDIRECT("J"&amp;AA4990))</f>
        <v>935662752</v>
      </c>
      <c r="AM4991" t="str">
        <f t="shared" si="2624"/>
        <v>201905YM</v>
      </c>
      <c r="AN4991">
        <f t="shared" ca="1" si="2667"/>
        <v>3.267173076526575E-6</v>
      </c>
      <c r="AO4991">
        <f t="shared" ca="1" si="2668"/>
        <v>3.9998366413460751</v>
      </c>
      <c r="AP4991">
        <f t="shared" ca="1" si="2625"/>
        <v>10</v>
      </c>
      <c r="AQ4991">
        <f t="shared" ca="1" si="2626"/>
        <v>12.00032671730785</v>
      </c>
      <c r="AR4991">
        <f t="shared" ca="1" si="2627"/>
        <v>12.00032671730785</v>
      </c>
      <c r="AS4991">
        <f ca="1">P4991/J4991</f>
        <v>0.19999507310283665</v>
      </c>
      <c r="AT4991">
        <f ca="1">MAX(INDIRECT("E"&amp;$Y4990):INDIRECT("E"&amp;$AA4990))</f>
        <v>239</v>
      </c>
      <c r="AU4991">
        <f ca="1">MAX(INDIRECT("AN"&amp;$Y4990):INDIRECT("AN"&amp;$AA4990))</f>
        <v>10.000001779042877</v>
      </c>
      <c r="AV4991">
        <f ca="1">MAX(INDIRECT("AO"&amp;$Y4990):INDIRECT("AO"&amp;$AA4990))</f>
        <v>5</v>
      </c>
      <c r="AW4991">
        <f ca="1">MAX(INDIRECT("AP"&amp;$Y4990):INDIRECT("AP"&amp;$AA4990))</f>
        <v>10</v>
      </c>
      <c r="AX4991">
        <f ca="1">MAX(INDIRECT("AQ"&amp;$Y4990):INDIRECT("AQ"&amp;$AA4990))</f>
        <v>15</v>
      </c>
      <c r="AY4991">
        <f ca="1">MAX(INDIRECT("AR"&amp;$Y4990):INDIRECT("AR"&amp;$AA4990))</f>
        <v>15</v>
      </c>
    </row>
    <row r="4992" spans="1:51" x14ac:dyDescent="0.4">
      <c r="A4992">
        <f t="shared" si="2622"/>
        <v>201905</v>
      </c>
      <c r="B4992" t="s">
        <v>1059</v>
      </c>
      <c r="C4992" t="s">
        <v>0</v>
      </c>
      <c r="D4992" t="str">
        <f t="shared" ca="1" si="2671"/>
        <v>I108</v>
      </c>
      <c r="E4992">
        <f t="shared" ca="1" si="2651"/>
        <v>133</v>
      </c>
      <c r="F4992">
        <f t="shared" ca="1" si="2652"/>
        <v>10</v>
      </c>
      <c r="G4992" t="str">
        <f t="shared" ca="1" si="2680"/>
        <v>S11</v>
      </c>
      <c r="H4992" t="str">
        <f t="shared" ca="1" si="2629"/>
        <v>S117</v>
      </c>
      <c r="I4992">
        <f ca="1">VLOOKUP(D4992,PRC!$A$2:$B$21,2,0)*E4992</f>
        <v>5320000</v>
      </c>
      <c r="J4992">
        <f t="shared" ca="1" si="2653"/>
        <v>4841196</v>
      </c>
      <c r="K4992">
        <f ca="1">VLOOKUP(D4992,PRC!$A$1:$C$21,3,0)*E4992</f>
        <v>2447200</v>
      </c>
      <c r="L4992">
        <f t="shared" ca="1" si="2654"/>
        <v>106000</v>
      </c>
      <c r="M4992">
        <f t="shared" ca="1" si="2655"/>
        <v>532000</v>
      </c>
      <c r="N4992">
        <f t="shared" ca="1" si="2656"/>
        <v>692000</v>
      </c>
      <c r="O4992">
        <f t="shared" ca="1" si="2657"/>
        <v>532000</v>
      </c>
      <c r="P4992">
        <f t="shared" ca="1" si="2681"/>
        <v>531996</v>
      </c>
      <c r="Q4992">
        <f ca="1">IF(P4992&gt;0,1,0)</f>
        <v>1</v>
      </c>
      <c r="R4992">
        <f t="shared" ca="1" si="2658"/>
        <v>9</v>
      </c>
      <c r="S4992">
        <f t="shared" ca="1" si="2659"/>
        <v>2</v>
      </c>
      <c r="T4992">
        <f t="shared" ca="1" si="2660"/>
        <v>10</v>
      </c>
      <c r="U4992">
        <f t="shared" ca="1" si="2661"/>
        <v>13</v>
      </c>
      <c r="V4992">
        <f t="shared" ca="1" si="2662"/>
        <v>10</v>
      </c>
      <c r="X4992">
        <f t="shared" si="2664"/>
        <v>4992</v>
      </c>
      <c r="Y4992">
        <f t="shared" si="2665"/>
        <v>4990</v>
      </c>
      <c r="Z4992">
        <f t="shared" si="2666"/>
        <v>4991</v>
      </c>
      <c r="AA4992">
        <f t="shared" si="2663"/>
        <v>5001</v>
      </c>
      <c r="AB4992">
        <f t="shared" si="2623"/>
        <v>12</v>
      </c>
      <c r="AK4992" s="3">
        <f ca="1">SUM(INDIRECT("Q"&amp;Y4990):INDIRECT("Q"&amp;AA4990))</f>
        <v>12</v>
      </c>
      <c r="AL4992">
        <f ca="1">AL4990/AL4991</f>
        <v>0.14736458377259418</v>
      </c>
      <c r="AM4992" t="str">
        <f t="shared" si="2624"/>
        <v>201905YM</v>
      </c>
      <c r="AN4992">
        <f t="shared" ca="1" si="2667"/>
        <v>9.0000751879699248</v>
      </c>
      <c r="AO4992">
        <f t="shared" ca="1" si="2668"/>
        <v>1.992481203007519</v>
      </c>
      <c r="AP4992">
        <f t="shared" ca="1" si="2625"/>
        <v>10</v>
      </c>
      <c r="AQ4992">
        <f t="shared" ca="1" si="2626"/>
        <v>13.007518796992482</v>
      </c>
      <c r="AR4992">
        <f t="shared" ca="1" si="2627"/>
        <v>10</v>
      </c>
      <c r="AS4992">
        <f ca="1">P4992/J4992</f>
        <v>0.10988937444383579</v>
      </c>
      <c r="AT4992" t="str">
        <f ca="1">IF(ABS(AT4990-AD4990)&lt;AD4990+(AD4991-AD4990)*5%,"ok","chk")</f>
        <v>ok</v>
      </c>
      <c r="AU4992" t="str">
        <f ca="1">IF(ABS(AU4990-AF4990)&lt;AF4990+(AF4991-AF4990)*5%,"ok","chk")</f>
        <v>ok</v>
      </c>
      <c r="AV4992" t="str">
        <f t="shared" ref="AV4992" ca="1" si="2682">IF(ABS(AV4990-AG4990)&lt;AG4990+(AG4991-AG4990)*5%,"ok","chk")</f>
        <v>ok</v>
      </c>
      <c r="AW4992" t="str">
        <f t="shared" ref="AW4992" ca="1" si="2683">IF(ABS(AW4990-AH4990)&lt;AH4990+(AH4991-AH4990)*5%,"ok","chk")</f>
        <v>ok</v>
      </c>
      <c r="AX4992" t="str">
        <f t="shared" ref="AX4992" ca="1" si="2684">IF(ABS(AX4990-AI4990)&lt;AI4990+(AI4991-AI4990)*5%,"ok","chk")</f>
        <v>ok</v>
      </c>
      <c r="AY4992" t="str">
        <f t="shared" ref="AY4992" ca="1" si="2685">IF(ABS(AY4990-AJ4990)&lt;AJ4990+(AJ4991-AJ4990)*5%,"ok","chk")</f>
        <v>ok</v>
      </c>
    </row>
    <row r="4993" spans="1:53" x14ac:dyDescent="0.4">
      <c r="A4993">
        <f t="shared" si="2622"/>
        <v>201905</v>
      </c>
      <c r="B4993" t="s">
        <v>1060</v>
      </c>
      <c r="C4993" t="s">
        <v>0</v>
      </c>
      <c r="D4993" t="str">
        <f t="shared" ca="1" si="2671"/>
        <v>I106</v>
      </c>
      <c r="E4993">
        <f t="shared" ca="1" si="2651"/>
        <v>192</v>
      </c>
      <c r="F4993">
        <f t="shared" ca="1" si="2652"/>
        <v>0</v>
      </c>
      <c r="G4993" t="str">
        <f t="shared" ca="1" si="2680"/>
        <v>S10</v>
      </c>
      <c r="H4993" t="str">
        <f t="shared" ca="1" si="2629"/>
        <v>S103</v>
      </c>
      <c r="I4993">
        <f ca="1">VLOOKUP(D4993,PRC!$A$2:$B$21,2,0)*E4993</f>
        <v>3840000</v>
      </c>
      <c r="J4993">
        <f t="shared" ca="1" si="2653"/>
        <v>3609596</v>
      </c>
      <c r="K4993">
        <f ca="1">VLOOKUP(D4993,PRC!$A$1:$C$21,3,0)*E4993</f>
        <v>2035200</v>
      </c>
      <c r="L4993">
        <f t="shared" ca="1" si="2654"/>
        <v>77000</v>
      </c>
      <c r="M4993">
        <f t="shared" ca="1" si="2655"/>
        <v>154000</v>
      </c>
      <c r="N4993">
        <f t="shared" ca="1" si="2656"/>
        <v>422000</v>
      </c>
      <c r="O4993">
        <f t="shared" ca="1" si="2657"/>
        <v>269000</v>
      </c>
      <c r="P4993">
        <f t="shared" ca="1" si="2681"/>
        <v>652396</v>
      </c>
      <c r="Q4993">
        <f ca="1">IF(P4993&gt;0,1,0)</f>
        <v>1</v>
      </c>
      <c r="R4993">
        <f t="shared" ca="1" si="2658"/>
        <v>6</v>
      </c>
      <c r="S4993">
        <f t="shared" ca="1" si="2659"/>
        <v>2</v>
      </c>
      <c r="T4993">
        <f t="shared" ca="1" si="2660"/>
        <v>4</v>
      </c>
      <c r="U4993">
        <f t="shared" ca="1" si="2661"/>
        <v>11</v>
      </c>
      <c r="V4993">
        <f t="shared" ca="1" si="2662"/>
        <v>7</v>
      </c>
      <c r="X4993">
        <f t="shared" si="2664"/>
        <v>4993</v>
      </c>
      <c r="Y4993">
        <f t="shared" si="2665"/>
        <v>4990</v>
      </c>
      <c r="Z4993">
        <f t="shared" si="2666"/>
        <v>4991</v>
      </c>
      <c r="AA4993">
        <f t="shared" si="2663"/>
        <v>5001</v>
      </c>
      <c r="AB4993">
        <f t="shared" si="2623"/>
        <v>12</v>
      </c>
      <c r="AK4993" s="2">
        <f ca="1">AK4992/AB4990</f>
        <v>1</v>
      </c>
      <c r="AM4993" t="str">
        <f t="shared" si="2624"/>
        <v>201905YM</v>
      </c>
      <c r="AN4993">
        <f t="shared" ca="1" si="2667"/>
        <v>6.0001041666666648</v>
      </c>
      <c r="AO4993">
        <f t="shared" ca="1" si="2668"/>
        <v>2.0052083333333335</v>
      </c>
      <c r="AP4993">
        <f t="shared" ca="1" si="2625"/>
        <v>4.010416666666667</v>
      </c>
      <c r="AQ4993">
        <f t="shared" ca="1" si="2626"/>
        <v>10.989583333333334</v>
      </c>
      <c r="AR4993">
        <f t="shared" ca="1" si="2627"/>
        <v>7.005208333333333</v>
      </c>
      <c r="AS4993">
        <f ca="1">P4993/J4993</f>
        <v>0.18073934035831157</v>
      </c>
      <c r="AT4993" t="str">
        <f ca="1">IF(ABS(AD4991-AT4991)&lt;AT4991+(AD4991-AD4990)*5%,"ok","chk")</f>
        <v>ok</v>
      </c>
      <c r="AU4993" t="str">
        <f ca="1">IF(ABS(AF4991-AU4991)&lt;AU4991+(AF4991-AF4990)*5%,"ok","chk")</f>
        <v>ok</v>
      </c>
      <c r="AV4993" t="str">
        <f t="shared" ref="AV4993" ca="1" si="2686">IF(ABS(AG4991-AV4991)&lt;AV4991+(AG4991-AG4990)*5%,"ok","chk")</f>
        <v>ok</v>
      </c>
      <c r="AW4993" t="str">
        <f t="shared" ref="AW4993" ca="1" si="2687">IF(ABS(AH4991-AW4991)&lt;AW4991+(AH4991-AH4990)*5%,"ok","chk")</f>
        <v>ok</v>
      </c>
      <c r="AX4993" t="str">
        <f t="shared" ref="AX4993" ca="1" si="2688">IF(ABS(AI4991-AX4991)&lt;AX4991+(AI4991-AI4990)*5%,"ok","chk")</f>
        <v>ok</v>
      </c>
      <c r="AY4993" t="str">
        <f t="shared" ref="AY4993" ca="1" si="2689">IF(ABS(AJ4991-AY4991)&lt;AY4991+(AJ4991-AJ4990)*5%,"ok","chk")</f>
        <v>ok</v>
      </c>
    </row>
    <row r="4994" spans="1:53" x14ac:dyDescent="0.4">
      <c r="A4994">
        <f t="shared" si="2622"/>
        <v>201905</v>
      </c>
      <c r="B4994" t="s">
        <v>1061</v>
      </c>
      <c r="C4994" t="s">
        <v>0</v>
      </c>
      <c r="D4994" t="str">
        <f t="shared" ca="1" si="2671"/>
        <v>I118</v>
      </c>
      <c r="E4994">
        <f t="shared" ca="1" si="2651"/>
        <v>152</v>
      </c>
      <c r="F4994">
        <f t="shared" ca="1" si="2652"/>
        <v>10</v>
      </c>
      <c r="G4994" t="str">
        <f t="shared" ca="1" si="2680"/>
        <v>S10</v>
      </c>
      <c r="H4994" t="str">
        <f t="shared" ca="1" si="2629"/>
        <v>S101</v>
      </c>
      <c r="I4994">
        <f ca="1">VLOOKUP(D4994,PRC!$A$2:$B$21,2,0)*E4994</f>
        <v>80560000</v>
      </c>
      <c r="J4994">
        <f t="shared" ca="1" si="2653"/>
        <v>77337596</v>
      </c>
      <c r="K4994">
        <f ca="1">VLOOKUP(D4994,PRC!$A$1:$C$21,3,0)*E4994</f>
        <v>33835200</v>
      </c>
      <c r="L4994">
        <f t="shared" ca="1" si="2654"/>
        <v>1611000</v>
      </c>
      <c r="M4994">
        <f t="shared" ca="1" si="2655"/>
        <v>7250000</v>
      </c>
      <c r="N4994">
        <f t="shared" ca="1" si="2656"/>
        <v>9667000</v>
      </c>
      <c r="O4994">
        <f t="shared" ca="1" si="2657"/>
        <v>12084000</v>
      </c>
      <c r="P4994">
        <f t="shared" ca="1" si="2681"/>
        <v>12890396</v>
      </c>
      <c r="Q4994">
        <f ca="1">IF(P4994&gt;0,1,0)</f>
        <v>1</v>
      </c>
      <c r="R4994">
        <f t="shared" ca="1" si="2658"/>
        <v>4</v>
      </c>
      <c r="S4994">
        <f t="shared" ca="1" si="2659"/>
        <v>2</v>
      </c>
      <c r="T4994">
        <f t="shared" ca="1" si="2660"/>
        <v>9</v>
      </c>
      <c r="U4994">
        <f t="shared" ca="1" si="2661"/>
        <v>12</v>
      </c>
      <c r="V4994">
        <f t="shared" ca="1" si="2662"/>
        <v>15</v>
      </c>
      <c r="X4994">
        <f t="shared" si="2664"/>
        <v>4994</v>
      </c>
      <c r="Y4994">
        <f t="shared" si="2665"/>
        <v>4990</v>
      </c>
      <c r="Z4994">
        <f t="shared" si="2666"/>
        <v>4991</v>
      </c>
      <c r="AA4994">
        <f t="shared" si="2663"/>
        <v>5001</v>
      </c>
      <c r="AB4994">
        <f t="shared" si="2623"/>
        <v>12</v>
      </c>
      <c r="AM4994" t="str">
        <f t="shared" si="2624"/>
        <v>201905YM</v>
      </c>
      <c r="AN4994">
        <f t="shared" ca="1" si="2667"/>
        <v>4.0000049652432974</v>
      </c>
      <c r="AO4994">
        <f t="shared" ca="1" si="2668"/>
        <v>1.9997517378351541</v>
      </c>
      <c r="AP4994">
        <f t="shared" ca="1" si="2625"/>
        <v>8.9995034756703074</v>
      </c>
      <c r="AQ4994">
        <f t="shared" ca="1" si="2626"/>
        <v>11.999751737835155</v>
      </c>
      <c r="AR4994">
        <f t="shared" ca="1" si="2627"/>
        <v>15</v>
      </c>
      <c r="AS4994">
        <f ca="1">P4994/J4994</f>
        <v>0.16667696782299776</v>
      </c>
    </row>
    <row r="4995" spans="1:53" x14ac:dyDescent="0.4">
      <c r="A4995">
        <f t="shared" ref="A4995:A5058" si="2690">IF(BA4995="",A4994,BA4995)</f>
        <v>201905</v>
      </c>
      <c r="B4995" t="s">
        <v>1062</v>
      </c>
      <c r="C4995" t="s">
        <v>0</v>
      </c>
      <c r="D4995" t="str">
        <f t="shared" ca="1" si="2671"/>
        <v>I117</v>
      </c>
      <c r="E4995">
        <f t="shared" ca="1" si="2651"/>
        <v>100</v>
      </c>
      <c r="F4995">
        <f t="shared" ca="1" si="2652"/>
        <v>0</v>
      </c>
      <c r="G4995" t="str">
        <f t="shared" ca="1" si="2680"/>
        <v>S10</v>
      </c>
      <c r="H4995" t="str">
        <f t="shared" ca="1" si="2629"/>
        <v>S107</v>
      </c>
      <c r="I4995">
        <f ca="1">VLOOKUP(D4995,PRC!$A$2:$B$21,2,0)*E4995</f>
        <v>250000000</v>
      </c>
      <c r="J4995">
        <f t="shared" ca="1" si="2653"/>
        <v>227499996</v>
      </c>
      <c r="K4995">
        <f ca="1">VLOOKUP(D4995,PRC!$A$1:$C$21,3,0)*E4995</f>
        <v>115000000</v>
      </c>
      <c r="L4995">
        <f t="shared" ca="1" si="2654"/>
        <v>10000000</v>
      </c>
      <c r="M4995">
        <f t="shared" ca="1" si="2655"/>
        <v>17500000</v>
      </c>
      <c r="N4995">
        <f t="shared" ca="1" si="2656"/>
        <v>25000000</v>
      </c>
      <c r="O4995">
        <f t="shared" ca="1" si="2657"/>
        <v>30000000</v>
      </c>
      <c r="P4995">
        <f t="shared" ca="1" si="2681"/>
        <v>29999996</v>
      </c>
      <c r="Q4995">
        <f ca="1">IF(P4995&gt;0,1,0)</f>
        <v>1</v>
      </c>
      <c r="R4995">
        <f t="shared" ca="1" si="2658"/>
        <v>9</v>
      </c>
      <c r="S4995">
        <f t="shared" ca="1" si="2659"/>
        <v>4</v>
      </c>
      <c r="T4995">
        <f t="shared" ca="1" si="2660"/>
        <v>7</v>
      </c>
      <c r="U4995">
        <f t="shared" ca="1" si="2661"/>
        <v>10</v>
      </c>
      <c r="V4995">
        <f t="shared" ca="1" si="2662"/>
        <v>12</v>
      </c>
      <c r="X4995">
        <f t="shared" si="2664"/>
        <v>4995</v>
      </c>
      <c r="Y4995">
        <f t="shared" si="2665"/>
        <v>4990</v>
      </c>
      <c r="Z4995">
        <f t="shared" si="2666"/>
        <v>4991</v>
      </c>
      <c r="AA4995">
        <f t="shared" si="2663"/>
        <v>5001</v>
      </c>
      <c r="AB4995">
        <f t="shared" ref="AB4995:AB5058" si="2691">COUNTIF(AM$2:AM$100100,AM4995)</f>
        <v>12</v>
      </c>
      <c r="AM4995" t="str">
        <f t="shared" ref="AM4995:AM5058" si="2692">A4995&amp;C4995</f>
        <v>201905YM</v>
      </c>
      <c r="AN4995">
        <f t="shared" ca="1" si="2667"/>
        <v>9.0000015999999956</v>
      </c>
      <c r="AO4995">
        <f t="shared" ca="1" si="2668"/>
        <v>4</v>
      </c>
      <c r="AP4995">
        <f t="shared" ca="1" si="2625"/>
        <v>7.0000000000000009</v>
      </c>
      <c r="AQ4995">
        <f t="shared" ca="1" si="2626"/>
        <v>10</v>
      </c>
      <c r="AR4995">
        <f t="shared" ca="1" si="2627"/>
        <v>12</v>
      </c>
      <c r="AS4995">
        <f ca="1">P4995/J4995</f>
        <v>0.13186811660427458</v>
      </c>
    </row>
    <row r="4996" spans="1:53" x14ac:dyDescent="0.4">
      <c r="A4996">
        <f t="shared" si="2690"/>
        <v>201905</v>
      </c>
      <c r="B4996" t="s">
        <v>1063</v>
      </c>
      <c r="C4996" t="s">
        <v>0</v>
      </c>
      <c r="D4996" t="str">
        <f t="shared" ca="1" si="2671"/>
        <v>I115</v>
      </c>
      <c r="E4996">
        <f t="shared" ca="1" si="2651"/>
        <v>236</v>
      </c>
      <c r="F4996">
        <f t="shared" ca="1" si="2652"/>
        <v>8</v>
      </c>
      <c r="G4996" t="str">
        <f t="shared" ca="1" si="2680"/>
        <v>S10</v>
      </c>
      <c r="H4996" t="str">
        <f t="shared" ca="1" si="2629"/>
        <v>S109</v>
      </c>
      <c r="I4996">
        <f ca="1">VLOOKUP(D4996,PRC!$A$2:$B$21,2,0)*E4996</f>
        <v>1180000</v>
      </c>
      <c r="J4996">
        <f t="shared" ca="1" si="2653"/>
        <v>1168196</v>
      </c>
      <c r="K4996">
        <f ca="1">VLOOKUP(D4996,PRC!$A$1:$C$21,3,0)*E4996</f>
        <v>566400</v>
      </c>
      <c r="L4996">
        <f t="shared" ca="1" si="2654"/>
        <v>59000</v>
      </c>
      <c r="M4996">
        <f t="shared" ca="1" si="2655"/>
        <v>106000</v>
      </c>
      <c r="N4996">
        <f t="shared" ca="1" si="2656"/>
        <v>118000</v>
      </c>
      <c r="O4996">
        <f t="shared" ca="1" si="2657"/>
        <v>142000</v>
      </c>
      <c r="P4996">
        <f t="shared" ca="1" si="2681"/>
        <v>176796</v>
      </c>
      <c r="Q4996">
        <f ca="1">IF(P4996&gt;0,1,0)</f>
        <v>1</v>
      </c>
      <c r="R4996">
        <f t="shared" ca="1" si="2658"/>
        <v>1</v>
      </c>
      <c r="S4996">
        <f t="shared" ca="1" si="2659"/>
        <v>5</v>
      </c>
      <c r="T4996">
        <f t="shared" ca="1" si="2660"/>
        <v>9</v>
      </c>
      <c r="U4996">
        <f t="shared" ca="1" si="2661"/>
        <v>10</v>
      </c>
      <c r="V4996">
        <f t="shared" ca="1" si="2662"/>
        <v>12</v>
      </c>
      <c r="X4996">
        <f t="shared" si="2664"/>
        <v>4996</v>
      </c>
      <c r="Y4996">
        <f t="shared" si="2665"/>
        <v>4990</v>
      </c>
      <c r="Z4996">
        <f t="shared" si="2666"/>
        <v>4991</v>
      </c>
      <c r="AA4996">
        <f t="shared" si="2663"/>
        <v>5001</v>
      </c>
      <c r="AB4996">
        <f t="shared" si="2691"/>
        <v>12</v>
      </c>
      <c r="AM4996" t="str">
        <f t="shared" si="2692"/>
        <v>201905YM</v>
      </c>
      <c r="AN4996">
        <f t="shared" ca="1" si="2667"/>
        <v>1.0003389830508524</v>
      </c>
      <c r="AO4996">
        <f t="shared" ca="1" si="2668"/>
        <v>5</v>
      </c>
      <c r="AP4996">
        <f t="shared" ca="1" si="2625"/>
        <v>8.9830508474576263</v>
      </c>
      <c r="AQ4996">
        <f t="shared" ca="1" si="2626"/>
        <v>10</v>
      </c>
      <c r="AR4996">
        <f t="shared" ca="1" si="2627"/>
        <v>12.033898305084746</v>
      </c>
      <c r="AS4996">
        <f ca="1">P4996/J4996</f>
        <v>0.15134104208540347</v>
      </c>
    </row>
    <row r="4997" spans="1:53" x14ac:dyDescent="0.4">
      <c r="A4997">
        <f t="shared" si="2690"/>
        <v>201905</v>
      </c>
      <c r="B4997" t="s">
        <v>1064</v>
      </c>
      <c r="C4997" t="s">
        <v>0</v>
      </c>
      <c r="D4997" t="str">
        <f t="shared" ca="1" si="2671"/>
        <v>I104</v>
      </c>
      <c r="E4997">
        <f t="shared" ca="1" si="2651"/>
        <v>144</v>
      </c>
      <c r="F4997">
        <f t="shared" ca="1" si="2652"/>
        <v>6</v>
      </c>
      <c r="G4997" t="str">
        <f t="shared" ca="1" si="2680"/>
        <v>S10</v>
      </c>
      <c r="H4997" t="str">
        <f t="shared" ca="1" si="2629"/>
        <v>S106</v>
      </c>
      <c r="I4997">
        <f ca="1">VLOOKUP(D4997,PRC!$A$2:$B$21,2,0)*E4997</f>
        <v>10080000</v>
      </c>
      <c r="J4997">
        <f t="shared" ca="1" si="2653"/>
        <v>9273596</v>
      </c>
      <c r="K4997">
        <f ca="1">VLOOKUP(D4997,PRC!$A$1:$C$21,3,0)*E4997</f>
        <v>4233600</v>
      </c>
      <c r="L4997">
        <f t="shared" ca="1" si="2654"/>
        <v>504000</v>
      </c>
      <c r="M4997">
        <f t="shared" ca="1" si="2655"/>
        <v>403000</v>
      </c>
      <c r="N4997">
        <f t="shared" ca="1" si="2656"/>
        <v>1008000</v>
      </c>
      <c r="O4997">
        <f t="shared" ca="1" si="2657"/>
        <v>1008000</v>
      </c>
      <c r="P4997">
        <f t="shared" ca="1" si="2681"/>
        <v>2116996</v>
      </c>
      <c r="Q4997">
        <f ca="1">IF(P4997&gt;0,1,0)</f>
        <v>1</v>
      </c>
      <c r="R4997">
        <f t="shared" ca="1" si="2658"/>
        <v>8</v>
      </c>
      <c r="S4997">
        <f t="shared" ca="1" si="2659"/>
        <v>5</v>
      </c>
      <c r="T4997">
        <f t="shared" ca="1" si="2660"/>
        <v>4</v>
      </c>
      <c r="U4997">
        <f t="shared" ca="1" si="2661"/>
        <v>10</v>
      </c>
      <c r="V4997">
        <f t="shared" ca="1" si="2662"/>
        <v>10</v>
      </c>
      <c r="X4997">
        <f t="shared" si="2664"/>
        <v>4997</v>
      </c>
      <c r="Y4997">
        <f t="shared" si="2665"/>
        <v>4990</v>
      </c>
      <c r="Z4997">
        <f t="shared" si="2666"/>
        <v>4991</v>
      </c>
      <c r="AA4997">
        <f t="shared" si="2663"/>
        <v>5001</v>
      </c>
      <c r="AB4997">
        <f t="shared" si="2691"/>
        <v>12</v>
      </c>
      <c r="AM4997" t="str">
        <f t="shared" si="2692"/>
        <v>201905YM</v>
      </c>
      <c r="AN4997">
        <f t="shared" ca="1" si="2667"/>
        <v>8.0000396825396827</v>
      </c>
      <c r="AO4997">
        <f t="shared" ca="1" si="2668"/>
        <v>5</v>
      </c>
      <c r="AP4997">
        <f t="shared" ca="1" si="2625"/>
        <v>3.9980158730158726</v>
      </c>
      <c r="AQ4997">
        <f t="shared" ca="1" si="2626"/>
        <v>10</v>
      </c>
      <c r="AR4997">
        <f t="shared" ca="1" si="2627"/>
        <v>10</v>
      </c>
      <c r="AS4997">
        <f ca="1">P4997/J4997</f>
        <v>0.22828210329628335</v>
      </c>
    </row>
    <row r="4998" spans="1:53" x14ac:dyDescent="0.4">
      <c r="A4998">
        <f t="shared" si="2690"/>
        <v>201905</v>
      </c>
      <c r="B4998" t="s">
        <v>1065</v>
      </c>
      <c r="C4998" t="s">
        <v>0</v>
      </c>
      <c r="D4998" t="str">
        <f t="shared" ca="1" si="2671"/>
        <v>I105</v>
      </c>
      <c r="E4998">
        <f t="shared" ca="1" si="2651"/>
        <v>239</v>
      </c>
      <c r="F4998">
        <f t="shared" ca="1" si="2652"/>
        <v>2</v>
      </c>
      <c r="G4998" t="str">
        <f t="shared" ca="1" si="2680"/>
        <v>S11</v>
      </c>
      <c r="H4998" t="str">
        <f t="shared" ca="1" si="2629"/>
        <v>S117</v>
      </c>
      <c r="I4998">
        <f ca="1">VLOOKUP(D4998,PRC!$A$2:$B$21,2,0)*E4998</f>
        <v>23900000</v>
      </c>
      <c r="J4998">
        <f t="shared" ca="1" si="2653"/>
        <v>23182996</v>
      </c>
      <c r="K4998">
        <f ca="1">VLOOKUP(D4998,PRC!$A$1:$C$21,3,0)*E4998</f>
        <v>14101000</v>
      </c>
      <c r="L4998">
        <f t="shared" ca="1" si="2654"/>
        <v>717000</v>
      </c>
      <c r="M4998">
        <f t="shared" ca="1" si="2655"/>
        <v>717000</v>
      </c>
      <c r="N4998">
        <f t="shared" ca="1" si="2656"/>
        <v>3107000</v>
      </c>
      <c r="O4998">
        <f t="shared" ca="1" si="2657"/>
        <v>2390000</v>
      </c>
      <c r="P4998">
        <f t="shared" ca="1" si="2681"/>
        <v>2150996</v>
      </c>
      <c r="Q4998">
        <f ca="1">IF(P4998&gt;0,1,0)</f>
        <v>1</v>
      </c>
      <c r="R4998">
        <f t="shared" ca="1" si="2658"/>
        <v>3</v>
      </c>
      <c r="S4998">
        <f t="shared" ca="1" si="2659"/>
        <v>3</v>
      </c>
      <c r="T4998">
        <f t="shared" ca="1" si="2660"/>
        <v>3</v>
      </c>
      <c r="U4998">
        <f t="shared" ca="1" si="2661"/>
        <v>13</v>
      </c>
      <c r="V4998">
        <f t="shared" ca="1" si="2662"/>
        <v>10</v>
      </c>
      <c r="X4998">
        <f t="shared" si="2664"/>
        <v>4998</v>
      </c>
      <c r="Y4998">
        <f t="shared" si="2665"/>
        <v>4990</v>
      </c>
      <c r="Z4998">
        <f t="shared" si="2666"/>
        <v>4991</v>
      </c>
      <c r="AA4998">
        <f t="shared" si="2663"/>
        <v>5001</v>
      </c>
      <c r="AB4998">
        <f t="shared" si="2691"/>
        <v>12</v>
      </c>
      <c r="AM4998" t="str">
        <f t="shared" si="2692"/>
        <v>201905YM</v>
      </c>
      <c r="AN4998">
        <f t="shared" ca="1" si="2667"/>
        <v>3.0000167364016783</v>
      </c>
      <c r="AO4998">
        <f t="shared" ca="1" si="2668"/>
        <v>3</v>
      </c>
      <c r="AP4998">
        <f t="shared" ca="1" si="2625"/>
        <v>3</v>
      </c>
      <c r="AQ4998">
        <f t="shared" ca="1" si="2626"/>
        <v>13</v>
      </c>
      <c r="AR4998">
        <f t="shared" ca="1" si="2627"/>
        <v>10</v>
      </c>
      <c r="AS4998">
        <f ca="1">P4998/J4998</f>
        <v>9.2783348623275433E-2</v>
      </c>
    </row>
    <row r="4999" spans="1:53" x14ac:dyDescent="0.4">
      <c r="A4999">
        <f t="shared" si="2690"/>
        <v>201905</v>
      </c>
      <c r="B4999" t="s">
        <v>1066</v>
      </c>
      <c r="C4999" t="s">
        <v>0</v>
      </c>
      <c r="D4999" t="str">
        <f t="shared" ca="1" si="2671"/>
        <v>I113</v>
      </c>
      <c r="E4999">
        <f t="shared" ca="1" si="2651"/>
        <v>196</v>
      </c>
      <c r="F4999">
        <f t="shared" ca="1" si="2652"/>
        <v>4</v>
      </c>
      <c r="G4999" t="str">
        <f t="shared" ca="1" si="2680"/>
        <v>S11</v>
      </c>
      <c r="H4999" t="str">
        <f t="shared" ca="1" si="2629"/>
        <v>S110</v>
      </c>
      <c r="I4999">
        <f ca="1">VLOOKUP(D4999,PRC!$A$2:$B$21,2,0)*E4999</f>
        <v>131320000</v>
      </c>
      <c r="J4999">
        <f t="shared" ca="1" si="2653"/>
        <v>128693596</v>
      </c>
      <c r="K4999">
        <f ca="1">VLOOKUP(D4999,PRC!$A$1:$C$21,3,0)*E4999</f>
        <v>59094000</v>
      </c>
      <c r="L4999">
        <f t="shared" ca="1" si="2654"/>
        <v>6566000</v>
      </c>
      <c r="M4999">
        <f t="shared" ca="1" si="2655"/>
        <v>10506000</v>
      </c>
      <c r="N4999">
        <f t="shared" ca="1" si="2656"/>
        <v>17072000</v>
      </c>
      <c r="O4999">
        <f t="shared" ca="1" si="2657"/>
        <v>7879000</v>
      </c>
      <c r="P4999">
        <f t="shared" ca="1" si="2681"/>
        <v>27576596</v>
      </c>
      <c r="Q4999">
        <f ca="1">IF(P4999&gt;0,1,0)</f>
        <v>1</v>
      </c>
      <c r="R4999">
        <f t="shared" ca="1" si="2658"/>
        <v>2</v>
      </c>
      <c r="S4999">
        <f t="shared" ca="1" si="2659"/>
        <v>5</v>
      </c>
      <c r="T4999">
        <f t="shared" ca="1" si="2660"/>
        <v>8</v>
      </c>
      <c r="U4999">
        <f t="shared" ca="1" si="2661"/>
        <v>13</v>
      </c>
      <c r="V4999">
        <f t="shared" ca="1" si="2662"/>
        <v>6</v>
      </c>
      <c r="X4999">
        <f t="shared" si="2664"/>
        <v>4999</v>
      </c>
      <c r="Y4999">
        <f t="shared" si="2665"/>
        <v>4990</v>
      </c>
      <c r="Z4999">
        <f t="shared" si="2666"/>
        <v>4991</v>
      </c>
      <c r="AA4999">
        <f t="shared" si="2663"/>
        <v>5001</v>
      </c>
      <c r="AB4999">
        <f t="shared" si="2691"/>
        <v>12</v>
      </c>
      <c r="AM4999" t="str">
        <f t="shared" si="2692"/>
        <v>201905YM</v>
      </c>
      <c r="AN4999">
        <f t="shared" ca="1" si="2667"/>
        <v>2.000003045994514</v>
      </c>
      <c r="AO4999">
        <f t="shared" ca="1" si="2668"/>
        <v>5</v>
      </c>
      <c r="AP4999">
        <f t="shared" ca="1" si="2625"/>
        <v>8.0003045994517219</v>
      </c>
      <c r="AQ4999">
        <f t="shared" ca="1" si="2626"/>
        <v>13.00030459945172</v>
      </c>
      <c r="AR4999">
        <f t="shared" ca="1" si="2627"/>
        <v>5.9998477002741391</v>
      </c>
      <c r="AS4999">
        <f ca="1">P4999/J4999</f>
        <v>0.21428102762782383</v>
      </c>
    </row>
    <row r="5000" spans="1:53" x14ac:dyDescent="0.4">
      <c r="A5000">
        <f t="shared" si="2690"/>
        <v>201905</v>
      </c>
      <c r="B5000" t="s">
        <v>1067</v>
      </c>
      <c r="C5000" t="s">
        <v>0</v>
      </c>
      <c r="D5000" t="str">
        <f t="shared" ca="1" si="2671"/>
        <v>I113</v>
      </c>
      <c r="E5000">
        <f t="shared" ca="1" si="2651"/>
        <v>188</v>
      </c>
      <c r="F5000">
        <f t="shared" ca="1" si="2652"/>
        <v>8</v>
      </c>
      <c r="G5000" t="str">
        <f t="shared" ca="1" si="2680"/>
        <v>S11</v>
      </c>
      <c r="H5000" t="str">
        <f t="shared" ca="1" si="2629"/>
        <v>S114</v>
      </c>
      <c r="I5000">
        <f ca="1">VLOOKUP(D5000,PRC!$A$2:$B$21,2,0)*E5000</f>
        <v>125960000</v>
      </c>
      <c r="J5000">
        <f t="shared" ca="1" si="2653"/>
        <v>125959996</v>
      </c>
      <c r="K5000">
        <f ca="1">VLOOKUP(D5000,PRC!$A$1:$C$21,3,0)*E5000</f>
        <v>56682000</v>
      </c>
      <c r="L5000">
        <f t="shared" ca="1" si="2654"/>
        <v>1260000</v>
      </c>
      <c r="M5000">
        <f t="shared" ca="1" si="2655"/>
        <v>3779000</v>
      </c>
      <c r="N5000">
        <f t="shared" ca="1" si="2656"/>
        <v>16375000</v>
      </c>
      <c r="O5000">
        <f t="shared" ca="1" si="2657"/>
        <v>13856000</v>
      </c>
      <c r="P5000">
        <f t="shared" ca="1" si="2681"/>
        <v>34007996</v>
      </c>
      <c r="Q5000">
        <f ca="1">IF(P5000&gt;0,1,0)</f>
        <v>1</v>
      </c>
      <c r="R5000">
        <f t="shared" ca="1" si="2658"/>
        <v>0</v>
      </c>
      <c r="S5000">
        <f t="shared" ca="1" si="2659"/>
        <v>1</v>
      </c>
      <c r="T5000">
        <f t="shared" ca="1" si="2660"/>
        <v>3</v>
      </c>
      <c r="U5000">
        <f t="shared" ca="1" si="2661"/>
        <v>13</v>
      </c>
      <c r="V5000">
        <f t="shared" ca="1" si="2662"/>
        <v>11</v>
      </c>
      <c r="X5000">
        <f t="shared" si="2664"/>
        <v>5000</v>
      </c>
      <c r="Y5000">
        <f t="shared" si="2665"/>
        <v>4990</v>
      </c>
      <c r="Z5000">
        <f t="shared" si="2666"/>
        <v>4991</v>
      </c>
      <c r="AA5000">
        <f t="shared" si="2663"/>
        <v>5001</v>
      </c>
      <c r="AB5000">
        <f t="shared" si="2691"/>
        <v>12</v>
      </c>
      <c r="AM5000" t="str">
        <f t="shared" si="2692"/>
        <v>201905YM</v>
      </c>
      <c r="AN5000">
        <f t="shared" ca="1" si="2667"/>
        <v>3.1756113072489711E-6</v>
      </c>
      <c r="AO5000">
        <f t="shared" ca="1" si="2668"/>
        <v>1.0003175611305175</v>
      </c>
      <c r="AP5000">
        <f t="shared" ref="AP5000:AP5063" ca="1" si="2693">M5000/$I5000*100</f>
        <v>3.000158780565259</v>
      </c>
      <c r="AQ5000">
        <f t="shared" ref="AQ5000:AQ5063" ca="1" si="2694">N5000/$I5000*100</f>
        <v>13.000158780565259</v>
      </c>
      <c r="AR5000">
        <f t="shared" ref="AR5000:AR5063" ca="1" si="2695">O5000/$I5000*100</f>
        <v>11.000317561130519</v>
      </c>
      <c r="AS5000">
        <f ca="1">P5000/J5000</f>
        <v>0.26999044998381866</v>
      </c>
    </row>
    <row r="5001" spans="1:53" x14ac:dyDescent="0.4">
      <c r="A5001">
        <f t="shared" si="2690"/>
        <v>201905</v>
      </c>
      <c r="B5001" t="s">
        <v>1068</v>
      </c>
      <c r="C5001" t="s">
        <v>0</v>
      </c>
      <c r="D5001" t="str">
        <f t="shared" ca="1" si="2671"/>
        <v>I103</v>
      </c>
      <c r="E5001">
        <f t="shared" ca="1" si="2651"/>
        <v>190</v>
      </c>
      <c r="F5001">
        <f t="shared" ca="1" si="2652"/>
        <v>1</v>
      </c>
      <c r="G5001" t="str">
        <f t="shared" ca="1" si="2680"/>
        <v>S12</v>
      </c>
      <c r="H5001" t="str">
        <f t="shared" ca="1" si="2629"/>
        <v>S120</v>
      </c>
      <c r="I5001">
        <f ca="1">VLOOKUP(D5001,PRC!$A$2:$B$21,2,0)*E5001</f>
        <v>9500000</v>
      </c>
      <c r="J5001">
        <f t="shared" ca="1" si="2653"/>
        <v>9309996</v>
      </c>
      <c r="K5001">
        <f ca="1">VLOOKUP(D5001,PRC!$A$1:$C$21,3,0)*E5001</f>
        <v>5415000</v>
      </c>
      <c r="L5001">
        <f t="shared" ca="1" si="2654"/>
        <v>190000</v>
      </c>
      <c r="M5001">
        <f t="shared" ca="1" si="2655"/>
        <v>855000</v>
      </c>
      <c r="N5001">
        <f t="shared" ca="1" si="2656"/>
        <v>1330000</v>
      </c>
      <c r="O5001">
        <f t="shared" ca="1" si="2657"/>
        <v>475000</v>
      </c>
      <c r="P5001">
        <f t="shared" ca="1" si="2681"/>
        <v>1044996</v>
      </c>
      <c r="Q5001">
        <f ca="1">IF(P5001&gt;0,1,0)</f>
        <v>1</v>
      </c>
      <c r="R5001">
        <f t="shared" ca="1" si="2658"/>
        <v>2</v>
      </c>
      <c r="S5001">
        <f t="shared" ca="1" si="2659"/>
        <v>2</v>
      </c>
      <c r="T5001">
        <f t="shared" ca="1" si="2660"/>
        <v>9</v>
      </c>
      <c r="U5001">
        <f t="shared" ca="1" si="2661"/>
        <v>14</v>
      </c>
      <c r="V5001">
        <f t="shared" ca="1" si="2662"/>
        <v>5</v>
      </c>
      <c r="X5001">
        <f t="shared" si="2664"/>
        <v>5001</v>
      </c>
      <c r="Y5001">
        <f t="shared" si="2665"/>
        <v>4990</v>
      </c>
      <c r="Z5001">
        <f t="shared" si="2666"/>
        <v>4991</v>
      </c>
      <c r="AA5001">
        <f t="shared" si="2663"/>
        <v>5001</v>
      </c>
      <c r="AB5001">
        <f t="shared" si="2691"/>
        <v>12</v>
      </c>
      <c r="AM5001" t="str">
        <f t="shared" si="2692"/>
        <v>201905YM</v>
      </c>
      <c r="AN5001">
        <f t="shared" ca="1" si="2667"/>
        <v>2.0000421052631556</v>
      </c>
      <c r="AO5001">
        <f t="shared" ca="1" si="2668"/>
        <v>2</v>
      </c>
      <c r="AP5001">
        <f t="shared" ca="1" si="2693"/>
        <v>9</v>
      </c>
      <c r="AQ5001">
        <f t="shared" ca="1" si="2694"/>
        <v>14.000000000000002</v>
      </c>
      <c r="AR5001">
        <f t="shared" ca="1" si="2695"/>
        <v>5</v>
      </c>
      <c r="AS5001">
        <f ca="1">P5001/J5001</f>
        <v>0.11224451653899743</v>
      </c>
    </row>
    <row r="5002" spans="1:53" x14ac:dyDescent="0.4">
      <c r="A5002" s="1">
        <f t="shared" si="2690"/>
        <v>201906</v>
      </c>
      <c r="B5002" s="1" t="s">
        <v>9</v>
      </c>
      <c r="C5002" s="1" t="s">
        <v>31</v>
      </c>
      <c r="D5002" s="1" t="str">
        <f ca="1">"I"&amp;RANDBETWEEN(101,120)</f>
        <v>I108</v>
      </c>
      <c r="E5002" s="3">
        <f ca="1">RANDBETWEEN(INDIRECT("AD"&amp;Y5002),INDIRECT("AD"&amp;Z5002))</f>
        <v>91</v>
      </c>
      <c r="F5002" s="3">
        <f ca="1">RANDBETWEEN(INDIRECT("AF"&amp;Y5002),INDIRECT("AF"&amp;Z5002))</f>
        <v>10</v>
      </c>
      <c r="G5002" s="1" t="str">
        <f ca="1">LEFT(H5002,3)</f>
        <v>S11</v>
      </c>
      <c r="H5002" s="1" t="str">
        <f ca="1">"S"&amp;RANDBETWEEN(101,120)</f>
        <v>S110</v>
      </c>
      <c r="I5002" s="1">
        <f ca="1">VLOOKUP(D5002,PRC!$A$2:$B$21,2,0)*E5002</f>
        <v>3640000</v>
      </c>
      <c r="J5002" s="1">
        <f ca="1">I5002*(1-R5002/100)-4</f>
        <v>3421596</v>
      </c>
      <c r="K5002" s="1">
        <f ca="1">VLOOKUP(D5002,PRC!$A$1:$C$21,3,0)*E5002</f>
        <v>1674400</v>
      </c>
      <c r="L5002" s="1">
        <f ca="1">ROUND($I5002*S5002,-5)/100</f>
        <v>291000</v>
      </c>
      <c r="M5002" s="1">
        <f ca="1">ROUND($I5002*T5002,-5)/100</f>
        <v>109000</v>
      </c>
      <c r="N5002" s="1">
        <f ca="1">ROUND($I5002*U5002,-5)/100</f>
        <v>182000</v>
      </c>
      <c r="O5002" s="1">
        <f ca="1">ROUND($I5002*V5002,-5)/100</f>
        <v>291000</v>
      </c>
      <c r="P5002" s="1">
        <f ca="1">J5002-SUM(K5002:O5002)</f>
        <v>874196</v>
      </c>
      <c r="Q5002">
        <f ca="1">IF(P5002&gt;0,1,0)</f>
        <v>1</v>
      </c>
      <c r="R5002" s="3">
        <f ca="1">RANDBETWEEN(INDIRECT("AF"&amp;$Y5002),INDIRECT("AF"&amp;$Z5002))</f>
        <v>6</v>
      </c>
      <c r="S5002" s="3">
        <f ca="1">RANDBETWEEN(INDIRECT("AG"&amp;$Y5002),INDIRECT("AG"&amp;$Z5002))</f>
        <v>8</v>
      </c>
      <c r="T5002" s="3">
        <f ca="1">RANDBETWEEN(INDIRECT("AH"&amp;$Y5002),INDIRECT("AH"&amp;$Z5002))</f>
        <v>3</v>
      </c>
      <c r="U5002" s="3">
        <f ca="1">RANDBETWEEN(INDIRECT("Ai"&amp;$Y5002),INDIRECT("Ai"&amp;$Z5002))</f>
        <v>5</v>
      </c>
      <c r="V5002" s="3">
        <f ca="1">RANDBETWEEN(INDIRECT("Aj"&amp;$Y5002),INDIRECT("Aj"&amp;$Z5002))</f>
        <v>8</v>
      </c>
      <c r="W5002" t="str">
        <f>C5002&amp;A5002&amp;"EBIT"</f>
        <v>SS201906EBIT</v>
      </c>
      <c r="X5002">
        <f t="shared" si="2664"/>
        <v>5002</v>
      </c>
      <c r="Y5002">
        <f t="shared" si="2665"/>
        <v>5002</v>
      </c>
      <c r="Z5002">
        <f>Y5002+1</f>
        <v>5003</v>
      </c>
      <c r="AA5002">
        <f>Y5002+AB5002-1</f>
        <v>5101</v>
      </c>
      <c r="AB5002">
        <f t="shared" si="2691"/>
        <v>100</v>
      </c>
      <c r="AC5002" s="4" t="s">
        <v>1106</v>
      </c>
      <c r="AD5002">
        <f>VLOOKUP(C5002&amp;A5002&amp;AC5002,PRF_POL!$A$2:$J$97,5,0)</f>
        <v>20</v>
      </c>
      <c r="AE5002">
        <f>$AE$2</f>
        <v>40</v>
      </c>
      <c r="AF5002">
        <f>VLOOKUP($C5002&amp;$A5002&amp;$AC5002,PRF_POL!$A$2:$J$97,6,0)</f>
        <v>5</v>
      </c>
      <c r="AG5002">
        <f>VLOOKUP($C5002&amp;$A5002&amp;$AC5002,PRF_POL!$A$2:$J$97,7,0)</f>
        <v>8</v>
      </c>
      <c r="AH5002">
        <f>VLOOKUP($C5002&amp;$A5002&amp;$AC5002,PRF_POL!$A$2:$J$97,8,0)</f>
        <v>3</v>
      </c>
      <c r="AI5002">
        <f>VLOOKUP($C5002&amp;$A5002&amp;$AC5002,PRF_POL!$A$2:$J$97,9,0)</f>
        <v>3</v>
      </c>
      <c r="AJ5002">
        <f>VLOOKUP($C5002&amp;$A5002&amp;$AC5002,PRF_POL!$A$2:$J$97,10,0)</f>
        <v>8</v>
      </c>
      <c r="AK5002">
        <f>SUM(AE5002:AJ5002)</f>
        <v>67</v>
      </c>
      <c r="AL5002" s="3">
        <f ca="1">SUM(INDIRECT("P"&amp;Y5002):INDIRECT("P"&amp;AA5002))</f>
        <v>682199550</v>
      </c>
      <c r="AM5002" t="str">
        <f t="shared" si="2692"/>
        <v>201906SS</v>
      </c>
      <c r="AN5002">
        <f ca="1">(1-J5002/I5002)*100</f>
        <v>6.0001098901098953</v>
      </c>
      <c r="AO5002">
        <f ca="1">L5002/$I5002*100</f>
        <v>7.9945054945054936</v>
      </c>
      <c r="AP5002">
        <f t="shared" ca="1" si="2693"/>
        <v>2.9945054945054945</v>
      </c>
      <c r="AQ5002">
        <f t="shared" ca="1" si="2694"/>
        <v>5</v>
      </c>
      <c r="AR5002">
        <f t="shared" ca="1" si="2695"/>
        <v>7.9945054945054936</v>
      </c>
      <c r="AS5002">
        <f ca="1">P5002/J5002</f>
        <v>0.25549363513401346</v>
      </c>
      <c r="AT5002">
        <f ca="1">MIN(INDIRECT("E"&amp;$Y5002):INDIRECT("E"&amp;$AA5002))</f>
        <v>20</v>
      </c>
      <c r="AU5002">
        <f ca="1">MIN(INDIRECT("AN"&amp;$Y5002):INDIRECT("AN"&amp;$AA5002))</f>
        <v>5.0000013101866969</v>
      </c>
      <c r="AV5002">
        <f ca="1">MIN(INDIRECT("AO"&amp;$Y5002):INDIRECT("AO"&amp;$AA5002))</f>
        <v>7.8048780487804876</v>
      </c>
      <c r="AW5002">
        <f ca="1">MIN(INDIRECT("AP"&amp;$Y5002):INDIRECT("AP"&amp;$AA5002))</f>
        <v>2.9268292682926833</v>
      </c>
      <c r="AX5002">
        <f ca="1">MIN(INDIRECT("AQ"&amp;$Y5002):INDIRECT("AQ"&amp;$AA5002))</f>
        <v>2.9268292682926833</v>
      </c>
      <c r="AY5002">
        <f ca="1">MIN(INDIRECT("AR"&amp;$Y5002):INDIRECT("AR"&amp;$AA5002))</f>
        <v>7.948717948717948</v>
      </c>
      <c r="BA5002">
        <v>201906</v>
      </c>
    </row>
    <row r="5003" spans="1:53" x14ac:dyDescent="0.4">
      <c r="A5003">
        <f t="shared" si="2690"/>
        <v>201906</v>
      </c>
      <c r="B5003" t="s">
        <v>12</v>
      </c>
      <c r="C5003" t="s">
        <v>31</v>
      </c>
      <c r="D5003" t="str">
        <f ca="1">"I"&amp;RANDBETWEEN(101,120)</f>
        <v>I101</v>
      </c>
      <c r="E5003">
        <f t="shared" ref="E5003:E5066" ca="1" si="2696">RANDBETWEEN(INDIRECT("AD"&amp;Y5003),INDIRECT("AD"&amp;Z5003))</f>
        <v>74</v>
      </c>
      <c r="F5003">
        <f t="shared" ref="F5003:F5066" ca="1" si="2697">RANDBETWEEN(INDIRECT("AF"&amp;Y5003),INDIRECT("AF"&amp;Z5003))</f>
        <v>15</v>
      </c>
      <c r="G5003" t="str">
        <f t="shared" ref="G5003:G5066" ca="1" si="2698">LEFT(H5003,3)</f>
        <v>S10</v>
      </c>
      <c r="H5003" t="str">
        <f t="shared" ref="H5003:H5066" ca="1" si="2699">"S"&amp;RANDBETWEEN(101,120)</f>
        <v>S106</v>
      </c>
      <c r="I5003">
        <f ca="1">VLOOKUP(D5003,PRC!$A$2:$B$21,2,0)*E5003</f>
        <v>2220000</v>
      </c>
      <c r="J5003">
        <f t="shared" ref="J5003:J5066" ca="1" si="2700">I5003*(1-R5003/100)-4</f>
        <v>1953596</v>
      </c>
      <c r="K5003">
        <f ca="1">VLOOKUP(D5003,PRC!$A$1:$C$21,3,0)*E5003</f>
        <v>1154400</v>
      </c>
      <c r="L5003">
        <f t="shared" ref="L5003:L5066" ca="1" si="2701">ROUND($I5003*S5003,-5)/100</f>
        <v>200000</v>
      </c>
      <c r="M5003">
        <f t="shared" ref="M5003:M5066" ca="1" si="2702">ROUND($I5003*T5003,-5)/100</f>
        <v>67000</v>
      </c>
      <c r="N5003">
        <f t="shared" ref="N5003:N5066" ca="1" si="2703">ROUND($I5003*U5003,-5)/100</f>
        <v>89000</v>
      </c>
      <c r="O5003">
        <f t="shared" ref="O5003:O5066" ca="1" si="2704">ROUND($I5003*V5003,-5)/100</f>
        <v>200000</v>
      </c>
      <c r="P5003">
        <f t="shared" ref="P5003:P5021" ca="1" si="2705">J5003-SUM(K5003:O5003)</f>
        <v>243196</v>
      </c>
      <c r="Q5003">
        <f ca="1">IF(P5003&gt;0,1,0)</f>
        <v>1</v>
      </c>
      <c r="R5003">
        <f t="shared" ref="R5003:R5066" ca="1" si="2706">RANDBETWEEN(INDIRECT("AF"&amp;$Y5003),INDIRECT("AF"&amp;$Z5003))</f>
        <v>12</v>
      </c>
      <c r="S5003">
        <f t="shared" ref="S5003:S5066" ca="1" si="2707">RANDBETWEEN(INDIRECT("AG"&amp;$Y5003),INDIRECT("AG"&amp;$Z5003))</f>
        <v>9</v>
      </c>
      <c r="T5003">
        <f t="shared" ref="T5003:T5066" ca="1" si="2708">RANDBETWEEN(INDIRECT("AH"&amp;$Y5003),INDIRECT("AH"&amp;$Z5003))</f>
        <v>3</v>
      </c>
      <c r="U5003">
        <f t="shared" ref="U5003:U5066" ca="1" si="2709">RANDBETWEEN(INDIRECT("Ai"&amp;$Y5003),INDIRECT("Ai"&amp;$Z5003))</f>
        <v>4</v>
      </c>
      <c r="V5003">
        <f t="shared" ref="V5003:V5066" ca="1" si="2710">RANDBETWEEN(INDIRECT("Aj"&amp;$Y5003),INDIRECT("Aj"&amp;$Z5003))</f>
        <v>9</v>
      </c>
      <c r="W5003" t="str">
        <f>C5003&amp;A5003&amp;"SALES"</f>
        <v>SS201906SALES</v>
      </c>
      <c r="X5003">
        <f>X5002+1</f>
        <v>5003</v>
      </c>
      <c r="Y5003">
        <f>IF(C5003=C5002,Y5002,X5003)</f>
        <v>5002</v>
      </c>
      <c r="Z5003">
        <f>Y5003+1</f>
        <v>5003</v>
      </c>
      <c r="AA5003">
        <f t="shared" ref="AA5003:AA5066" si="2711">Y5003+AB5003-1</f>
        <v>5101</v>
      </c>
      <c r="AB5003">
        <f t="shared" si="2691"/>
        <v>100</v>
      </c>
      <c r="AC5003" s="4" t="s">
        <v>1107</v>
      </c>
      <c r="AD5003">
        <f>VLOOKUP(C5003&amp;A5003&amp;AC5003,PRF_POL!$A$2:$J$97,5,0)</f>
        <v>100</v>
      </c>
      <c r="AE5003">
        <f>$AE$3</f>
        <v>60</v>
      </c>
      <c r="AF5003">
        <f>VLOOKUP($C5003&amp;$A5003&amp;$AC5003,PRF_POL!$A$2:$J$97,6,0)</f>
        <v>15</v>
      </c>
      <c r="AG5003">
        <f>VLOOKUP($C5003&amp;$A5003&amp;$AC5003,PRF_POL!$A$2:$J$97,7,0)</f>
        <v>10</v>
      </c>
      <c r="AH5003">
        <f>VLOOKUP($C5003&amp;$A5003&amp;$AC5003,PRF_POL!$A$2:$J$97,8,0)</f>
        <v>5</v>
      </c>
      <c r="AI5003">
        <f>VLOOKUP($C5003&amp;$A5003&amp;$AC5003,PRF_POL!$A$2:$J$97,9,0)</f>
        <v>5</v>
      </c>
      <c r="AJ5003">
        <f>VLOOKUP($C5003&amp;$A5003&amp;$AC5003,PRF_POL!$A$2:$J$97,10,0)</f>
        <v>10</v>
      </c>
      <c r="AK5003">
        <f>SUM(AE5003:AJ5003)</f>
        <v>105</v>
      </c>
      <c r="AL5003" s="3">
        <f ca="1">SUM(INDIRECT("J"&amp;Y5002):INDIRECT("J"&amp;AA5002))</f>
        <v>3534228050</v>
      </c>
      <c r="AM5003" t="str">
        <f t="shared" si="2692"/>
        <v>201906SS</v>
      </c>
      <c r="AN5003">
        <f ca="1">(1-J5003/I5003)*100</f>
        <v>12.000180180180175</v>
      </c>
      <c r="AO5003">
        <f ca="1">L5003/$I5003*100</f>
        <v>9.0090090090090094</v>
      </c>
      <c r="AP5003">
        <f t="shared" ca="1" si="2693"/>
        <v>3.0180180180180183</v>
      </c>
      <c r="AQ5003">
        <f t="shared" ca="1" si="2694"/>
        <v>4.0090090090090094</v>
      </c>
      <c r="AR5003">
        <f t="shared" ca="1" si="2695"/>
        <v>9.0090090090090094</v>
      </c>
      <c r="AS5003">
        <f ca="1">P5003/J5003</f>
        <v>0.12448633187209639</v>
      </c>
      <c r="AT5003">
        <f ca="1">MAX(INDIRECT("E"&amp;$Y5002):INDIRECT("E"&amp;$AA5002))</f>
        <v>100</v>
      </c>
      <c r="AU5003">
        <f ca="1">MAX(INDIRECT("AN"&amp;$Y5002):INDIRECT("AN"&amp;$AA5002))</f>
        <v>15.000135135135139</v>
      </c>
      <c r="AV5003">
        <f ca="1">MAX(INDIRECT("AO"&amp;$Y5002):INDIRECT("AO"&amp;$AA5002))</f>
        <v>10.011481056257175</v>
      </c>
      <c r="AW5003">
        <f ca="1">MAX(INDIRECT("AP"&amp;$Y5002):INDIRECT("AP"&amp;$AA5002))</f>
        <v>5.0085470085470085</v>
      </c>
      <c r="AX5003">
        <f ca="1">MAX(INDIRECT("AQ"&amp;$Y5002):INDIRECT("AQ"&amp;$AA5002))</f>
        <v>5.1351351351351351</v>
      </c>
      <c r="AY5003">
        <f ca="1">MAX(INDIRECT("AR"&amp;$Y5002):INDIRECT("AR"&amp;$AA5002))</f>
        <v>10.24390243902439</v>
      </c>
    </row>
    <row r="5004" spans="1:53" x14ac:dyDescent="0.4">
      <c r="A5004">
        <f t="shared" si="2690"/>
        <v>201906</v>
      </c>
      <c r="B5004" t="s">
        <v>13</v>
      </c>
      <c r="C5004" t="s">
        <v>31</v>
      </c>
      <c r="D5004" t="str">
        <f t="shared" ref="D5004:D5067" ca="1" si="2712">"I"&amp;RANDBETWEEN(101,120)</f>
        <v>I117</v>
      </c>
      <c r="E5004">
        <f t="shared" ca="1" si="2696"/>
        <v>81</v>
      </c>
      <c r="F5004">
        <f t="shared" ca="1" si="2697"/>
        <v>8</v>
      </c>
      <c r="G5004" t="str">
        <f t="shared" ca="1" si="2698"/>
        <v>S11</v>
      </c>
      <c r="H5004" t="str">
        <f t="shared" ca="1" si="2699"/>
        <v>S112</v>
      </c>
      <c r="I5004">
        <f ca="1">VLOOKUP(D5004,PRC!$A$2:$B$21,2,0)*E5004</f>
        <v>202500000</v>
      </c>
      <c r="J5004">
        <f t="shared" ca="1" si="2700"/>
        <v>176174996</v>
      </c>
      <c r="K5004">
        <f ca="1">VLOOKUP(D5004,PRC!$A$1:$C$21,3,0)*E5004</f>
        <v>93150000</v>
      </c>
      <c r="L5004">
        <f t="shared" ca="1" si="2701"/>
        <v>16200000</v>
      </c>
      <c r="M5004">
        <f t="shared" ca="1" si="2702"/>
        <v>6075000</v>
      </c>
      <c r="N5004">
        <f t="shared" ca="1" si="2703"/>
        <v>10125000</v>
      </c>
      <c r="O5004">
        <f t="shared" ca="1" si="2704"/>
        <v>18225000</v>
      </c>
      <c r="P5004">
        <f t="shared" ca="1" si="2705"/>
        <v>32399996</v>
      </c>
      <c r="Q5004">
        <f ca="1">IF(P5004&gt;0,1,0)</f>
        <v>1</v>
      </c>
      <c r="R5004">
        <f t="shared" ca="1" si="2706"/>
        <v>13</v>
      </c>
      <c r="S5004">
        <f t="shared" ca="1" si="2707"/>
        <v>8</v>
      </c>
      <c r="T5004">
        <f t="shared" ca="1" si="2708"/>
        <v>3</v>
      </c>
      <c r="U5004">
        <f t="shared" ca="1" si="2709"/>
        <v>5</v>
      </c>
      <c r="V5004">
        <f t="shared" ca="1" si="2710"/>
        <v>9</v>
      </c>
      <c r="X5004">
        <f t="shared" ref="X5004:X5067" si="2713">X5003+1</f>
        <v>5004</v>
      </c>
      <c r="Y5004">
        <f t="shared" ref="Y5004:Y5067" si="2714">IF(C5004=C5003,Y5003,X5004)</f>
        <v>5002</v>
      </c>
      <c r="Z5004">
        <f t="shared" ref="Z5004:Z5067" si="2715">Y5004+1</f>
        <v>5003</v>
      </c>
      <c r="AA5004">
        <f t="shared" si="2711"/>
        <v>5101</v>
      </c>
      <c r="AB5004">
        <f t="shared" si="2691"/>
        <v>100</v>
      </c>
      <c r="AC5004" s="4"/>
      <c r="AK5004" s="3">
        <f ca="1">SUM(INDIRECT("Q"&amp;Y5002):INDIRECT("Q"&amp;AA5002))</f>
        <v>99</v>
      </c>
      <c r="AL5004">
        <f ca="1">AL5002/AL5003</f>
        <v>0.19302646585015928</v>
      </c>
      <c r="AM5004" t="str">
        <f t="shared" si="2692"/>
        <v>201906SS</v>
      </c>
      <c r="AN5004">
        <f t="shared" ref="AN5004:AN5067" ca="1" si="2716">(1-J5004/I5004)*100</f>
        <v>13.000001975308638</v>
      </c>
      <c r="AO5004">
        <f t="shared" ref="AO5004:AO5067" ca="1" si="2717">L5004/$I5004*100</f>
        <v>8</v>
      </c>
      <c r="AP5004">
        <f t="shared" ca="1" si="2693"/>
        <v>3</v>
      </c>
      <c r="AQ5004">
        <f t="shared" ca="1" si="2694"/>
        <v>5</v>
      </c>
      <c r="AR5004">
        <f t="shared" ca="1" si="2695"/>
        <v>9</v>
      </c>
      <c r="AS5004">
        <f ca="1">P5004/J5004</f>
        <v>0.1839080274478905</v>
      </c>
      <c r="AT5004" t="str">
        <f ca="1">IF(ABS(AT5002-AD5002)&lt;AD5002+(AD5003-AD5002)*5%,"ok","chk")</f>
        <v>ok</v>
      </c>
      <c r="AU5004" t="str">
        <f ca="1">IF(ABS(AU5002-AF5002)&lt;AF5002+(AF5003-AF5002)*5%,"ok","chk")</f>
        <v>ok</v>
      </c>
      <c r="AV5004" t="str">
        <f t="shared" ref="AV5004" ca="1" si="2718">IF(ABS(AV5002-AG5002)&lt;AG5002+(AG5003-AG5002)*5%,"ok","chk")</f>
        <v>ok</v>
      </c>
      <c r="AW5004" t="str">
        <f t="shared" ref="AW5004" ca="1" si="2719">IF(ABS(AW5002-AH5002)&lt;AH5002+(AH5003-AH5002)*5%,"ok","chk")</f>
        <v>ok</v>
      </c>
      <c r="AX5004" t="str">
        <f t="shared" ref="AX5004" ca="1" si="2720">IF(ABS(AX5002-AI5002)&lt;AI5002+(AI5003-AI5002)*5%,"ok","chk")</f>
        <v>ok</v>
      </c>
      <c r="AY5004" t="str">
        <f t="shared" ref="AY5004" ca="1" si="2721">IF(ABS(AY5002-AJ5002)&lt;AJ5002+(AJ5003-AJ5002)*5%,"ok","chk")</f>
        <v>ok</v>
      </c>
    </row>
    <row r="5005" spans="1:53" x14ac:dyDescent="0.4">
      <c r="A5005">
        <f t="shared" si="2690"/>
        <v>201906</v>
      </c>
      <c r="B5005" t="s">
        <v>14</v>
      </c>
      <c r="C5005" t="s">
        <v>31</v>
      </c>
      <c r="D5005" t="str">
        <f t="shared" ca="1" si="2712"/>
        <v>I117</v>
      </c>
      <c r="E5005">
        <f t="shared" ca="1" si="2696"/>
        <v>92</v>
      </c>
      <c r="F5005">
        <f t="shared" ca="1" si="2697"/>
        <v>11</v>
      </c>
      <c r="G5005" t="str">
        <f t="shared" ca="1" si="2698"/>
        <v>S10</v>
      </c>
      <c r="H5005" t="str">
        <f t="shared" ca="1" si="2699"/>
        <v>S106</v>
      </c>
      <c r="I5005">
        <f ca="1">VLOOKUP(D5005,PRC!$A$2:$B$21,2,0)*E5005</f>
        <v>230000000</v>
      </c>
      <c r="J5005">
        <f t="shared" ca="1" si="2700"/>
        <v>204699996</v>
      </c>
      <c r="K5005">
        <f ca="1">VLOOKUP(D5005,PRC!$A$1:$C$21,3,0)*E5005</f>
        <v>105800000</v>
      </c>
      <c r="L5005">
        <f t="shared" ca="1" si="2701"/>
        <v>18400000</v>
      </c>
      <c r="M5005">
        <f t="shared" ca="1" si="2702"/>
        <v>9200000</v>
      </c>
      <c r="N5005">
        <f t="shared" ca="1" si="2703"/>
        <v>11500000</v>
      </c>
      <c r="O5005">
        <f t="shared" ca="1" si="2704"/>
        <v>18400000</v>
      </c>
      <c r="P5005">
        <f t="shared" ca="1" si="2705"/>
        <v>41399996</v>
      </c>
      <c r="Q5005">
        <f ca="1">IF(P5005&gt;0,1,0)</f>
        <v>1</v>
      </c>
      <c r="R5005">
        <f t="shared" ca="1" si="2706"/>
        <v>11</v>
      </c>
      <c r="S5005">
        <f t="shared" ca="1" si="2707"/>
        <v>8</v>
      </c>
      <c r="T5005">
        <f t="shared" ca="1" si="2708"/>
        <v>4</v>
      </c>
      <c r="U5005">
        <f t="shared" ca="1" si="2709"/>
        <v>5</v>
      </c>
      <c r="V5005">
        <f t="shared" ca="1" si="2710"/>
        <v>8</v>
      </c>
      <c r="X5005">
        <f t="shared" si="2713"/>
        <v>5005</v>
      </c>
      <c r="Y5005">
        <f t="shared" si="2714"/>
        <v>5002</v>
      </c>
      <c r="Z5005">
        <f t="shared" si="2715"/>
        <v>5003</v>
      </c>
      <c r="AA5005">
        <f t="shared" si="2711"/>
        <v>5101</v>
      </c>
      <c r="AB5005">
        <f t="shared" si="2691"/>
        <v>100</v>
      </c>
      <c r="AK5005" s="2">
        <f ca="1">AK5004/AB5002</f>
        <v>0.99</v>
      </c>
      <c r="AM5005" t="str">
        <f t="shared" si="2692"/>
        <v>201906SS</v>
      </c>
      <c r="AN5005">
        <f t="shared" ca="1" si="2716"/>
        <v>11.000001739130438</v>
      </c>
      <c r="AO5005">
        <f t="shared" ca="1" si="2717"/>
        <v>8</v>
      </c>
      <c r="AP5005">
        <f t="shared" ca="1" si="2693"/>
        <v>4</v>
      </c>
      <c r="AQ5005">
        <f t="shared" ca="1" si="2694"/>
        <v>5</v>
      </c>
      <c r="AR5005">
        <f t="shared" ca="1" si="2695"/>
        <v>8</v>
      </c>
      <c r="AS5005">
        <f ca="1">P5005/J5005</f>
        <v>0.20224717542251441</v>
      </c>
      <c r="AT5005" t="str">
        <f ca="1">IF(ABS(AD5003-AT5003)&lt;AT5003+(AD5003-AD5002)*5%,"ok","chk")</f>
        <v>ok</v>
      </c>
      <c r="AU5005" t="str">
        <f ca="1">IF(ABS(AF5003-AU5003)&lt;AU5003+(AF5003-AF5002)*5%,"ok","chk")</f>
        <v>ok</v>
      </c>
      <c r="AV5005" t="str">
        <f t="shared" ref="AV5005" ca="1" si="2722">IF(ABS(AG5003-AV5003)&lt;AV5003+(AG5003-AG5002)*5%,"ok","chk")</f>
        <v>ok</v>
      </c>
      <c r="AW5005" t="str">
        <f t="shared" ref="AW5005" ca="1" si="2723">IF(ABS(AH5003-AW5003)&lt;AW5003+(AH5003-AH5002)*5%,"ok","chk")</f>
        <v>ok</v>
      </c>
      <c r="AX5005" t="str">
        <f t="shared" ref="AX5005" ca="1" si="2724">IF(ABS(AI5003-AX5003)&lt;AX5003+(AI5003-AI5002)*5%,"ok","chk")</f>
        <v>ok</v>
      </c>
      <c r="AY5005" t="str">
        <f t="shared" ref="AY5005" ca="1" si="2725">IF(ABS(AJ5003-AY5003)&lt;AY5003+(AJ5003-AJ5002)*5%,"ok","chk")</f>
        <v>ok</v>
      </c>
    </row>
    <row r="5006" spans="1:53" x14ac:dyDescent="0.4">
      <c r="A5006">
        <f t="shared" si="2690"/>
        <v>201906</v>
      </c>
      <c r="B5006" t="s">
        <v>15</v>
      </c>
      <c r="C5006" t="s">
        <v>31</v>
      </c>
      <c r="D5006" t="str">
        <f t="shared" ca="1" si="2712"/>
        <v>I115</v>
      </c>
      <c r="E5006">
        <f t="shared" ca="1" si="2696"/>
        <v>64</v>
      </c>
      <c r="F5006">
        <f t="shared" ca="1" si="2697"/>
        <v>7</v>
      </c>
      <c r="G5006" t="str">
        <f t="shared" ca="1" si="2698"/>
        <v>S11</v>
      </c>
      <c r="H5006" t="str">
        <f t="shared" ca="1" si="2699"/>
        <v>S114</v>
      </c>
      <c r="I5006">
        <f ca="1">VLOOKUP(D5006,PRC!$A$2:$B$21,2,0)*E5006</f>
        <v>320000</v>
      </c>
      <c r="J5006">
        <f t="shared" ca="1" si="2700"/>
        <v>297596</v>
      </c>
      <c r="K5006">
        <f ca="1">VLOOKUP(D5006,PRC!$A$1:$C$21,3,0)*E5006</f>
        <v>153600</v>
      </c>
      <c r="L5006">
        <f t="shared" ca="1" si="2701"/>
        <v>32000</v>
      </c>
      <c r="M5006">
        <f t="shared" ca="1" si="2702"/>
        <v>16000</v>
      </c>
      <c r="N5006">
        <f t="shared" ca="1" si="2703"/>
        <v>13000</v>
      </c>
      <c r="O5006">
        <f t="shared" ca="1" si="2704"/>
        <v>26000</v>
      </c>
      <c r="P5006">
        <f t="shared" ca="1" si="2705"/>
        <v>56996</v>
      </c>
      <c r="Q5006">
        <f ca="1">IF(P5006&gt;0,1,0)</f>
        <v>1</v>
      </c>
      <c r="R5006">
        <f t="shared" ca="1" si="2706"/>
        <v>7</v>
      </c>
      <c r="S5006">
        <f t="shared" ca="1" si="2707"/>
        <v>10</v>
      </c>
      <c r="T5006">
        <f t="shared" ca="1" si="2708"/>
        <v>5</v>
      </c>
      <c r="U5006">
        <f t="shared" ca="1" si="2709"/>
        <v>4</v>
      </c>
      <c r="V5006">
        <f t="shared" ca="1" si="2710"/>
        <v>8</v>
      </c>
      <c r="X5006">
        <f t="shared" si="2713"/>
        <v>5006</v>
      </c>
      <c r="Y5006">
        <f t="shared" si="2714"/>
        <v>5002</v>
      </c>
      <c r="Z5006">
        <f t="shared" si="2715"/>
        <v>5003</v>
      </c>
      <c r="AA5006">
        <f t="shared" si="2711"/>
        <v>5101</v>
      </c>
      <c r="AB5006">
        <f t="shared" si="2691"/>
        <v>100</v>
      </c>
      <c r="AM5006" t="str">
        <f t="shared" si="2692"/>
        <v>201906SS</v>
      </c>
      <c r="AN5006">
        <f t="shared" ca="1" si="2716"/>
        <v>7.0012500000000033</v>
      </c>
      <c r="AO5006">
        <f t="shared" ca="1" si="2717"/>
        <v>10</v>
      </c>
      <c r="AP5006">
        <f t="shared" ca="1" si="2693"/>
        <v>5</v>
      </c>
      <c r="AQ5006">
        <f t="shared" ca="1" si="2694"/>
        <v>4.0625</v>
      </c>
      <c r="AR5006">
        <f t="shared" ca="1" si="2695"/>
        <v>8.125</v>
      </c>
      <c r="AS5006">
        <f ca="1">P5006/J5006</f>
        <v>0.19152139141655131</v>
      </c>
    </row>
    <row r="5007" spans="1:53" x14ac:dyDescent="0.4">
      <c r="A5007">
        <f t="shared" si="2690"/>
        <v>201906</v>
      </c>
      <c r="B5007" t="s">
        <v>16</v>
      </c>
      <c r="C5007" t="s">
        <v>31</v>
      </c>
      <c r="D5007" t="str">
        <f t="shared" ca="1" si="2712"/>
        <v>I111</v>
      </c>
      <c r="E5007">
        <f t="shared" ca="1" si="2696"/>
        <v>44</v>
      </c>
      <c r="F5007">
        <f t="shared" ca="1" si="2697"/>
        <v>10</v>
      </c>
      <c r="G5007" t="str">
        <f t="shared" ca="1" si="2698"/>
        <v>S10</v>
      </c>
      <c r="H5007" t="str">
        <f t="shared" ca="1" si="2699"/>
        <v>S106</v>
      </c>
      <c r="I5007">
        <f ca="1">VLOOKUP(D5007,PRC!$A$2:$B$21,2,0)*E5007</f>
        <v>6600000</v>
      </c>
      <c r="J5007">
        <f t="shared" ca="1" si="2700"/>
        <v>5609996</v>
      </c>
      <c r="K5007">
        <f ca="1">VLOOKUP(D5007,PRC!$A$1:$C$21,3,0)*E5007</f>
        <v>3498000</v>
      </c>
      <c r="L5007">
        <f t="shared" ca="1" si="2701"/>
        <v>660000</v>
      </c>
      <c r="M5007">
        <f t="shared" ca="1" si="2702"/>
        <v>198000</v>
      </c>
      <c r="N5007">
        <f t="shared" ca="1" si="2703"/>
        <v>330000</v>
      </c>
      <c r="O5007">
        <f t="shared" ca="1" si="2704"/>
        <v>660000</v>
      </c>
      <c r="P5007">
        <f t="shared" ca="1" si="2705"/>
        <v>263996</v>
      </c>
      <c r="Q5007">
        <f ca="1">IF(P5007&gt;0,1,0)</f>
        <v>1</v>
      </c>
      <c r="R5007">
        <f t="shared" ca="1" si="2706"/>
        <v>15</v>
      </c>
      <c r="S5007">
        <f t="shared" ca="1" si="2707"/>
        <v>10</v>
      </c>
      <c r="T5007">
        <f t="shared" ca="1" si="2708"/>
        <v>3</v>
      </c>
      <c r="U5007">
        <f t="shared" ca="1" si="2709"/>
        <v>5</v>
      </c>
      <c r="V5007">
        <f t="shared" ca="1" si="2710"/>
        <v>10</v>
      </c>
      <c r="X5007">
        <f t="shared" si="2713"/>
        <v>5007</v>
      </c>
      <c r="Y5007">
        <f t="shared" si="2714"/>
        <v>5002</v>
      </c>
      <c r="Z5007">
        <f t="shared" si="2715"/>
        <v>5003</v>
      </c>
      <c r="AA5007">
        <f t="shared" si="2711"/>
        <v>5101</v>
      </c>
      <c r="AB5007">
        <f t="shared" si="2691"/>
        <v>100</v>
      </c>
      <c r="AM5007" t="str">
        <f t="shared" si="2692"/>
        <v>201906SS</v>
      </c>
      <c r="AN5007">
        <f t="shared" ca="1" si="2716"/>
        <v>15.000060606060606</v>
      </c>
      <c r="AO5007">
        <f t="shared" ca="1" si="2717"/>
        <v>10</v>
      </c>
      <c r="AP5007">
        <f t="shared" ca="1" si="2693"/>
        <v>3</v>
      </c>
      <c r="AQ5007">
        <f t="shared" ca="1" si="2694"/>
        <v>5</v>
      </c>
      <c r="AR5007">
        <f t="shared" ca="1" si="2695"/>
        <v>10</v>
      </c>
      <c r="AS5007">
        <f ca="1">P5007/J5007</f>
        <v>4.7058144069977943E-2</v>
      </c>
    </row>
    <row r="5008" spans="1:53" x14ac:dyDescent="0.4">
      <c r="A5008">
        <f t="shared" si="2690"/>
        <v>201906</v>
      </c>
      <c r="B5008" t="s">
        <v>17</v>
      </c>
      <c r="C5008" t="s">
        <v>31</v>
      </c>
      <c r="D5008" t="str">
        <f t="shared" ca="1" si="2712"/>
        <v>I116</v>
      </c>
      <c r="E5008">
        <f t="shared" ca="1" si="2696"/>
        <v>92</v>
      </c>
      <c r="F5008">
        <f t="shared" ca="1" si="2697"/>
        <v>12</v>
      </c>
      <c r="G5008" t="str">
        <f t="shared" ca="1" si="2698"/>
        <v>S11</v>
      </c>
      <c r="H5008" t="str">
        <f t="shared" ca="1" si="2699"/>
        <v>S113</v>
      </c>
      <c r="I5008">
        <f ca="1">VLOOKUP(D5008,PRC!$A$2:$B$21,2,0)*E5008</f>
        <v>134320000</v>
      </c>
      <c r="J5008">
        <f t="shared" ca="1" si="2700"/>
        <v>126260796</v>
      </c>
      <c r="K5008">
        <f ca="1">VLOOKUP(D5008,PRC!$A$1:$C$21,3,0)*E5008</f>
        <v>80592000</v>
      </c>
      <c r="L5008">
        <f t="shared" ca="1" si="2701"/>
        <v>12089000</v>
      </c>
      <c r="M5008">
        <f t="shared" ca="1" si="2702"/>
        <v>5373000</v>
      </c>
      <c r="N5008">
        <f t="shared" ca="1" si="2703"/>
        <v>4030000</v>
      </c>
      <c r="O5008">
        <f t="shared" ca="1" si="2704"/>
        <v>12089000</v>
      </c>
      <c r="P5008">
        <f t="shared" ca="1" si="2705"/>
        <v>12087796</v>
      </c>
      <c r="Q5008">
        <f ca="1">IF(P5008&gt;0,1,0)</f>
        <v>1</v>
      </c>
      <c r="R5008">
        <f t="shared" ca="1" si="2706"/>
        <v>6</v>
      </c>
      <c r="S5008">
        <f t="shared" ca="1" si="2707"/>
        <v>9</v>
      </c>
      <c r="T5008">
        <f t="shared" ca="1" si="2708"/>
        <v>4</v>
      </c>
      <c r="U5008">
        <f t="shared" ca="1" si="2709"/>
        <v>3</v>
      </c>
      <c r="V5008">
        <f t="shared" ca="1" si="2710"/>
        <v>9</v>
      </c>
      <c r="X5008">
        <f t="shared" si="2713"/>
        <v>5008</v>
      </c>
      <c r="Y5008">
        <f t="shared" si="2714"/>
        <v>5002</v>
      </c>
      <c r="Z5008">
        <f t="shared" si="2715"/>
        <v>5003</v>
      </c>
      <c r="AA5008">
        <f t="shared" si="2711"/>
        <v>5101</v>
      </c>
      <c r="AB5008">
        <f t="shared" si="2691"/>
        <v>100</v>
      </c>
      <c r="AM5008" t="str">
        <f t="shared" si="2692"/>
        <v>201906SS</v>
      </c>
      <c r="AN5008">
        <f t="shared" ca="1" si="2716"/>
        <v>6.0000029779630708</v>
      </c>
      <c r="AO5008">
        <f t="shared" ca="1" si="2717"/>
        <v>9.0001488981536628</v>
      </c>
      <c r="AP5008">
        <f t="shared" ca="1" si="2693"/>
        <v>4.0001488981536628</v>
      </c>
      <c r="AQ5008">
        <f t="shared" ca="1" si="2694"/>
        <v>3.0002977963073256</v>
      </c>
      <c r="AR5008">
        <f t="shared" ca="1" si="2695"/>
        <v>9.0001488981536628</v>
      </c>
      <c r="AS5008">
        <f ca="1">P5008/J5008</f>
        <v>9.5736732089032606E-2</v>
      </c>
    </row>
    <row r="5009" spans="1:45" x14ac:dyDescent="0.4">
      <c r="A5009">
        <f t="shared" si="2690"/>
        <v>201906</v>
      </c>
      <c r="B5009" t="s">
        <v>18</v>
      </c>
      <c r="C5009" t="s">
        <v>31</v>
      </c>
      <c r="D5009" t="str">
        <f t="shared" ca="1" si="2712"/>
        <v>I117</v>
      </c>
      <c r="E5009">
        <f t="shared" ca="1" si="2696"/>
        <v>22</v>
      </c>
      <c r="F5009">
        <f t="shared" ca="1" si="2697"/>
        <v>15</v>
      </c>
      <c r="G5009" t="str">
        <f t="shared" ca="1" si="2698"/>
        <v>S10</v>
      </c>
      <c r="H5009" t="str">
        <f t="shared" ca="1" si="2699"/>
        <v>S101</v>
      </c>
      <c r="I5009">
        <f ca="1">VLOOKUP(D5009,PRC!$A$2:$B$21,2,0)*E5009</f>
        <v>55000000</v>
      </c>
      <c r="J5009">
        <f t="shared" ca="1" si="2700"/>
        <v>50599996</v>
      </c>
      <c r="K5009">
        <f ca="1">VLOOKUP(D5009,PRC!$A$1:$C$21,3,0)*E5009</f>
        <v>25300000</v>
      </c>
      <c r="L5009">
        <f t="shared" ca="1" si="2701"/>
        <v>4950000</v>
      </c>
      <c r="M5009">
        <f t="shared" ca="1" si="2702"/>
        <v>1650000</v>
      </c>
      <c r="N5009">
        <f t="shared" ca="1" si="2703"/>
        <v>2750000</v>
      </c>
      <c r="O5009">
        <f t="shared" ca="1" si="2704"/>
        <v>5500000</v>
      </c>
      <c r="P5009">
        <f t="shared" ca="1" si="2705"/>
        <v>10449996</v>
      </c>
      <c r="Q5009">
        <f ca="1">IF(P5009&gt;0,1,0)</f>
        <v>1</v>
      </c>
      <c r="R5009">
        <f t="shared" ca="1" si="2706"/>
        <v>8</v>
      </c>
      <c r="S5009">
        <f t="shared" ca="1" si="2707"/>
        <v>9</v>
      </c>
      <c r="T5009">
        <f t="shared" ca="1" si="2708"/>
        <v>3</v>
      </c>
      <c r="U5009">
        <f t="shared" ca="1" si="2709"/>
        <v>5</v>
      </c>
      <c r="V5009">
        <f t="shared" ca="1" si="2710"/>
        <v>10</v>
      </c>
      <c r="X5009">
        <f t="shared" si="2713"/>
        <v>5009</v>
      </c>
      <c r="Y5009">
        <f t="shared" si="2714"/>
        <v>5002</v>
      </c>
      <c r="Z5009">
        <f t="shared" si="2715"/>
        <v>5003</v>
      </c>
      <c r="AA5009">
        <f t="shared" si="2711"/>
        <v>5101</v>
      </c>
      <c r="AB5009">
        <f t="shared" si="2691"/>
        <v>100</v>
      </c>
      <c r="AM5009" t="str">
        <f t="shared" si="2692"/>
        <v>201906SS</v>
      </c>
      <c r="AN5009">
        <f t="shared" ca="1" si="2716"/>
        <v>8.000007272727272</v>
      </c>
      <c r="AO5009">
        <f t="shared" ca="1" si="2717"/>
        <v>9</v>
      </c>
      <c r="AP5009">
        <f t="shared" ca="1" si="2693"/>
        <v>3</v>
      </c>
      <c r="AQ5009">
        <f t="shared" ca="1" si="2694"/>
        <v>5</v>
      </c>
      <c r="AR5009">
        <f t="shared" ca="1" si="2695"/>
        <v>10</v>
      </c>
      <c r="AS5009">
        <f ca="1">P5009/J5009</f>
        <v>0.20652167640487559</v>
      </c>
    </row>
    <row r="5010" spans="1:45" x14ac:dyDescent="0.4">
      <c r="A5010">
        <f t="shared" si="2690"/>
        <v>201906</v>
      </c>
      <c r="B5010" t="s">
        <v>19</v>
      </c>
      <c r="C5010" t="s">
        <v>31</v>
      </c>
      <c r="D5010" t="str">
        <f t="shared" ca="1" si="2712"/>
        <v>I104</v>
      </c>
      <c r="E5010">
        <f t="shared" ca="1" si="2696"/>
        <v>58</v>
      </c>
      <c r="F5010">
        <f t="shared" ca="1" si="2697"/>
        <v>15</v>
      </c>
      <c r="G5010" t="str">
        <f t="shared" ca="1" si="2698"/>
        <v>S11</v>
      </c>
      <c r="H5010" t="str">
        <f t="shared" ca="1" si="2699"/>
        <v>S112</v>
      </c>
      <c r="I5010">
        <f ca="1">VLOOKUP(D5010,PRC!$A$2:$B$21,2,0)*E5010</f>
        <v>4060000</v>
      </c>
      <c r="J5010">
        <f t="shared" ca="1" si="2700"/>
        <v>3572796</v>
      </c>
      <c r="K5010">
        <f ca="1">VLOOKUP(D5010,PRC!$A$1:$C$21,3,0)*E5010</f>
        <v>1705200</v>
      </c>
      <c r="L5010">
        <f t="shared" ca="1" si="2701"/>
        <v>325000</v>
      </c>
      <c r="M5010">
        <f t="shared" ca="1" si="2702"/>
        <v>203000</v>
      </c>
      <c r="N5010">
        <f t="shared" ca="1" si="2703"/>
        <v>122000</v>
      </c>
      <c r="O5010">
        <f t="shared" ca="1" si="2704"/>
        <v>365000</v>
      </c>
      <c r="P5010">
        <f t="shared" ca="1" si="2705"/>
        <v>852596</v>
      </c>
      <c r="Q5010">
        <f ca="1">IF(P5010&gt;0,1,0)</f>
        <v>1</v>
      </c>
      <c r="R5010">
        <f t="shared" ca="1" si="2706"/>
        <v>12</v>
      </c>
      <c r="S5010">
        <f t="shared" ca="1" si="2707"/>
        <v>8</v>
      </c>
      <c r="T5010">
        <f t="shared" ca="1" si="2708"/>
        <v>5</v>
      </c>
      <c r="U5010">
        <f t="shared" ca="1" si="2709"/>
        <v>3</v>
      </c>
      <c r="V5010">
        <f t="shared" ca="1" si="2710"/>
        <v>9</v>
      </c>
      <c r="X5010">
        <f t="shared" si="2713"/>
        <v>5010</v>
      </c>
      <c r="Y5010">
        <f t="shared" si="2714"/>
        <v>5002</v>
      </c>
      <c r="Z5010">
        <f t="shared" si="2715"/>
        <v>5003</v>
      </c>
      <c r="AA5010">
        <f t="shared" si="2711"/>
        <v>5101</v>
      </c>
      <c r="AB5010">
        <f t="shared" si="2691"/>
        <v>100</v>
      </c>
      <c r="AM5010" t="str">
        <f t="shared" si="2692"/>
        <v>201906SS</v>
      </c>
      <c r="AN5010">
        <f t="shared" ca="1" si="2716"/>
        <v>12.000098522167491</v>
      </c>
      <c r="AO5010">
        <f t="shared" ca="1" si="2717"/>
        <v>8.0049261083743843</v>
      </c>
      <c r="AP5010">
        <f t="shared" ca="1" si="2693"/>
        <v>5</v>
      </c>
      <c r="AQ5010">
        <f t="shared" ca="1" si="2694"/>
        <v>3.0049261083743843</v>
      </c>
      <c r="AR5010">
        <f t="shared" ca="1" si="2695"/>
        <v>8.9901477832512313</v>
      </c>
      <c r="AS5010">
        <f ca="1">P5010/J5010</f>
        <v>0.23863551123545818</v>
      </c>
    </row>
    <row r="5011" spans="1:45" x14ac:dyDescent="0.4">
      <c r="A5011">
        <f t="shared" si="2690"/>
        <v>201906</v>
      </c>
      <c r="B5011" t="s">
        <v>20</v>
      </c>
      <c r="C5011" t="s">
        <v>31</v>
      </c>
      <c r="D5011" t="str">
        <f t="shared" ca="1" si="2712"/>
        <v>I119</v>
      </c>
      <c r="E5011">
        <f t="shared" ca="1" si="2696"/>
        <v>82</v>
      </c>
      <c r="F5011">
        <f t="shared" ca="1" si="2697"/>
        <v>12</v>
      </c>
      <c r="G5011" t="str">
        <f t="shared" ca="1" si="2698"/>
        <v>S11</v>
      </c>
      <c r="H5011" t="str">
        <f t="shared" ca="1" si="2699"/>
        <v>S118</v>
      </c>
      <c r="I5011">
        <f ca="1">VLOOKUP(D5011,PRC!$A$2:$B$21,2,0)*E5011</f>
        <v>7790000</v>
      </c>
      <c r="J5011">
        <f t="shared" ca="1" si="2700"/>
        <v>7322596</v>
      </c>
      <c r="K5011">
        <f ca="1">VLOOKUP(D5011,PRC!$A$1:$C$21,3,0)*E5011</f>
        <v>3739200</v>
      </c>
      <c r="L5011">
        <f t="shared" ca="1" si="2701"/>
        <v>779000</v>
      </c>
      <c r="M5011">
        <f t="shared" ca="1" si="2702"/>
        <v>390000</v>
      </c>
      <c r="N5011">
        <f t="shared" ca="1" si="2703"/>
        <v>234000</v>
      </c>
      <c r="O5011">
        <f t="shared" ca="1" si="2704"/>
        <v>623000</v>
      </c>
      <c r="P5011">
        <f t="shared" ca="1" si="2705"/>
        <v>1557396</v>
      </c>
      <c r="Q5011">
        <f ca="1">IF(P5011&gt;0,1,0)</f>
        <v>1</v>
      </c>
      <c r="R5011">
        <f t="shared" ca="1" si="2706"/>
        <v>6</v>
      </c>
      <c r="S5011">
        <f t="shared" ca="1" si="2707"/>
        <v>10</v>
      </c>
      <c r="T5011">
        <f t="shared" ca="1" si="2708"/>
        <v>5</v>
      </c>
      <c r="U5011">
        <f t="shared" ca="1" si="2709"/>
        <v>3</v>
      </c>
      <c r="V5011">
        <f t="shared" ca="1" si="2710"/>
        <v>8</v>
      </c>
      <c r="X5011">
        <f t="shared" si="2713"/>
        <v>5011</v>
      </c>
      <c r="Y5011">
        <f t="shared" si="2714"/>
        <v>5002</v>
      </c>
      <c r="Z5011">
        <f t="shared" si="2715"/>
        <v>5003</v>
      </c>
      <c r="AA5011">
        <f t="shared" si="2711"/>
        <v>5101</v>
      </c>
      <c r="AB5011">
        <f t="shared" si="2691"/>
        <v>100</v>
      </c>
      <c r="AM5011" t="str">
        <f t="shared" si="2692"/>
        <v>201906SS</v>
      </c>
      <c r="AN5011">
        <f t="shared" ca="1" si="2716"/>
        <v>6.0000513478818966</v>
      </c>
      <c r="AO5011">
        <f t="shared" ca="1" si="2717"/>
        <v>10</v>
      </c>
      <c r="AP5011">
        <f t="shared" ca="1" si="2693"/>
        <v>5.006418485237484</v>
      </c>
      <c r="AQ5011">
        <f t="shared" ca="1" si="2694"/>
        <v>3.0038510911424905</v>
      </c>
      <c r="AR5011">
        <f t="shared" ca="1" si="2695"/>
        <v>7.9974326059050069</v>
      </c>
      <c r="AS5011">
        <f ca="1">P5011/J5011</f>
        <v>0.21268358926260578</v>
      </c>
    </row>
    <row r="5012" spans="1:45" x14ac:dyDescent="0.4">
      <c r="A5012">
        <f t="shared" si="2690"/>
        <v>201906</v>
      </c>
      <c r="B5012" t="s">
        <v>21</v>
      </c>
      <c r="C5012" t="s">
        <v>31</v>
      </c>
      <c r="D5012" t="str">
        <f t="shared" ca="1" si="2712"/>
        <v>I112</v>
      </c>
      <c r="E5012">
        <f t="shared" ca="1" si="2696"/>
        <v>87</v>
      </c>
      <c r="F5012">
        <f t="shared" ca="1" si="2697"/>
        <v>8</v>
      </c>
      <c r="G5012" t="str">
        <f t="shared" ca="1" si="2698"/>
        <v>S11</v>
      </c>
      <c r="H5012" t="str">
        <f t="shared" ca="1" si="2699"/>
        <v>S114</v>
      </c>
      <c r="I5012">
        <f ca="1">VLOOKUP(D5012,PRC!$A$2:$B$21,2,0)*E5012</f>
        <v>5655000</v>
      </c>
      <c r="J5012">
        <f t="shared" ca="1" si="2700"/>
        <v>5315696</v>
      </c>
      <c r="K5012">
        <f ca="1">VLOOKUP(D5012,PRC!$A$1:$C$21,3,0)*E5012</f>
        <v>2827500</v>
      </c>
      <c r="L5012">
        <f t="shared" ca="1" si="2701"/>
        <v>452000</v>
      </c>
      <c r="M5012">
        <f t="shared" ca="1" si="2702"/>
        <v>283000</v>
      </c>
      <c r="N5012">
        <f t="shared" ca="1" si="2703"/>
        <v>283000</v>
      </c>
      <c r="O5012">
        <f t="shared" ca="1" si="2704"/>
        <v>509000</v>
      </c>
      <c r="P5012">
        <f t="shared" ca="1" si="2705"/>
        <v>961196</v>
      </c>
      <c r="Q5012">
        <f ca="1">IF(P5012&gt;0,1,0)</f>
        <v>1</v>
      </c>
      <c r="R5012">
        <f t="shared" ca="1" si="2706"/>
        <v>6</v>
      </c>
      <c r="S5012">
        <f t="shared" ca="1" si="2707"/>
        <v>8</v>
      </c>
      <c r="T5012">
        <f t="shared" ca="1" si="2708"/>
        <v>5</v>
      </c>
      <c r="U5012">
        <f t="shared" ca="1" si="2709"/>
        <v>5</v>
      </c>
      <c r="V5012">
        <f t="shared" ca="1" si="2710"/>
        <v>9</v>
      </c>
      <c r="X5012">
        <f t="shared" si="2713"/>
        <v>5012</v>
      </c>
      <c r="Y5012">
        <f t="shared" si="2714"/>
        <v>5002</v>
      </c>
      <c r="Z5012">
        <f t="shared" si="2715"/>
        <v>5003</v>
      </c>
      <c r="AA5012">
        <f t="shared" si="2711"/>
        <v>5101</v>
      </c>
      <c r="AB5012">
        <f t="shared" si="2691"/>
        <v>100</v>
      </c>
      <c r="AM5012" t="str">
        <f t="shared" si="2692"/>
        <v>201906SS</v>
      </c>
      <c r="AN5012">
        <f t="shared" ca="1" si="2716"/>
        <v>6.0000707338638382</v>
      </c>
      <c r="AO5012">
        <f t="shared" ca="1" si="2717"/>
        <v>7.9929266136162695</v>
      </c>
      <c r="AP5012">
        <f t="shared" ca="1" si="2693"/>
        <v>5.0044208664898315</v>
      </c>
      <c r="AQ5012">
        <f t="shared" ca="1" si="2694"/>
        <v>5.0044208664898315</v>
      </c>
      <c r="AR5012">
        <f t="shared" ca="1" si="2695"/>
        <v>9.0008841732979672</v>
      </c>
      <c r="AS5012">
        <f ca="1">P5012/J5012</f>
        <v>0.18082222911167231</v>
      </c>
    </row>
    <row r="5013" spans="1:45" x14ac:dyDescent="0.4">
      <c r="A5013">
        <f t="shared" si="2690"/>
        <v>201906</v>
      </c>
      <c r="B5013" t="s">
        <v>22</v>
      </c>
      <c r="C5013" t="s">
        <v>31</v>
      </c>
      <c r="D5013" t="str">
        <f t="shared" ca="1" si="2712"/>
        <v>I107</v>
      </c>
      <c r="E5013">
        <f t="shared" ca="1" si="2696"/>
        <v>70</v>
      </c>
      <c r="F5013">
        <f t="shared" ca="1" si="2697"/>
        <v>9</v>
      </c>
      <c r="G5013" t="str">
        <f t="shared" ca="1" si="2698"/>
        <v>S11</v>
      </c>
      <c r="H5013" t="str">
        <f t="shared" ca="1" si="2699"/>
        <v>S113</v>
      </c>
      <c r="I5013">
        <f ca="1">VLOOKUP(D5013,PRC!$A$2:$B$21,2,0)*E5013</f>
        <v>10500000</v>
      </c>
      <c r="J5013">
        <f t="shared" ca="1" si="2700"/>
        <v>9449996</v>
      </c>
      <c r="K5013">
        <f ca="1">VLOOKUP(D5013,PRC!$A$1:$C$21,3,0)*E5013</f>
        <v>5985000</v>
      </c>
      <c r="L5013">
        <f t="shared" ca="1" si="2701"/>
        <v>1050000</v>
      </c>
      <c r="M5013">
        <f t="shared" ca="1" si="2702"/>
        <v>525000</v>
      </c>
      <c r="N5013">
        <f t="shared" ca="1" si="2703"/>
        <v>525000</v>
      </c>
      <c r="O5013">
        <f t="shared" ca="1" si="2704"/>
        <v>945000</v>
      </c>
      <c r="P5013">
        <f t="shared" ca="1" si="2705"/>
        <v>419996</v>
      </c>
      <c r="Q5013">
        <f ca="1">IF(P5013&gt;0,1,0)</f>
        <v>1</v>
      </c>
      <c r="R5013">
        <f t="shared" ca="1" si="2706"/>
        <v>10</v>
      </c>
      <c r="S5013">
        <f t="shared" ca="1" si="2707"/>
        <v>10</v>
      </c>
      <c r="T5013">
        <f t="shared" ca="1" si="2708"/>
        <v>5</v>
      </c>
      <c r="U5013">
        <f t="shared" ca="1" si="2709"/>
        <v>5</v>
      </c>
      <c r="V5013">
        <f t="shared" ca="1" si="2710"/>
        <v>9</v>
      </c>
      <c r="X5013">
        <f t="shared" si="2713"/>
        <v>5013</v>
      </c>
      <c r="Y5013">
        <f t="shared" si="2714"/>
        <v>5002</v>
      </c>
      <c r="Z5013">
        <f t="shared" si="2715"/>
        <v>5003</v>
      </c>
      <c r="AA5013">
        <f t="shared" si="2711"/>
        <v>5101</v>
      </c>
      <c r="AB5013">
        <f t="shared" si="2691"/>
        <v>100</v>
      </c>
      <c r="AM5013" t="str">
        <f t="shared" si="2692"/>
        <v>201906SS</v>
      </c>
      <c r="AN5013">
        <f t="shared" ca="1" si="2716"/>
        <v>10.000038095238095</v>
      </c>
      <c r="AO5013">
        <f t="shared" ca="1" si="2717"/>
        <v>10</v>
      </c>
      <c r="AP5013">
        <f t="shared" ca="1" si="2693"/>
        <v>5</v>
      </c>
      <c r="AQ5013">
        <f t="shared" ca="1" si="2694"/>
        <v>5</v>
      </c>
      <c r="AR5013">
        <f t="shared" ca="1" si="2695"/>
        <v>9</v>
      </c>
      <c r="AS5013">
        <f ca="1">P5013/J5013</f>
        <v>4.4444039976313215E-2</v>
      </c>
    </row>
    <row r="5014" spans="1:45" x14ac:dyDescent="0.4">
      <c r="A5014">
        <f t="shared" si="2690"/>
        <v>201906</v>
      </c>
      <c r="B5014" t="s">
        <v>23</v>
      </c>
      <c r="C5014" t="s">
        <v>31</v>
      </c>
      <c r="D5014" t="str">
        <f t="shared" ca="1" si="2712"/>
        <v>I115</v>
      </c>
      <c r="E5014">
        <f t="shared" ca="1" si="2696"/>
        <v>87</v>
      </c>
      <c r="F5014">
        <f t="shared" ca="1" si="2697"/>
        <v>11</v>
      </c>
      <c r="G5014" t="str">
        <f t="shared" ca="1" si="2698"/>
        <v>S11</v>
      </c>
      <c r="H5014" t="str">
        <f t="shared" ca="1" si="2699"/>
        <v>S113</v>
      </c>
      <c r="I5014">
        <f ca="1">VLOOKUP(D5014,PRC!$A$2:$B$21,2,0)*E5014</f>
        <v>435000</v>
      </c>
      <c r="J5014">
        <f t="shared" ca="1" si="2700"/>
        <v>408896</v>
      </c>
      <c r="K5014">
        <f ca="1">VLOOKUP(D5014,PRC!$A$1:$C$21,3,0)*E5014</f>
        <v>208800</v>
      </c>
      <c r="L5014">
        <f t="shared" ca="1" si="2701"/>
        <v>35000</v>
      </c>
      <c r="M5014">
        <f t="shared" ca="1" si="2702"/>
        <v>13000</v>
      </c>
      <c r="N5014">
        <f t="shared" ca="1" si="2703"/>
        <v>22000</v>
      </c>
      <c r="O5014">
        <f t="shared" ca="1" si="2704"/>
        <v>39000</v>
      </c>
      <c r="P5014">
        <f t="shared" ca="1" si="2705"/>
        <v>91096</v>
      </c>
      <c r="Q5014">
        <f ca="1">IF(P5014&gt;0,1,0)</f>
        <v>1</v>
      </c>
      <c r="R5014">
        <f t="shared" ca="1" si="2706"/>
        <v>6</v>
      </c>
      <c r="S5014">
        <f t="shared" ca="1" si="2707"/>
        <v>8</v>
      </c>
      <c r="T5014">
        <f t="shared" ca="1" si="2708"/>
        <v>3</v>
      </c>
      <c r="U5014">
        <f t="shared" ca="1" si="2709"/>
        <v>5</v>
      </c>
      <c r="V5014">
        <f t="shared" ca="1" si="2710"/>
        <v>9</v>
      </c>
      <c r="X5014">
        <f t="shared" si="2713"/>
        <v>5014</v>
      </c>
      <c r="Y5014">
        <f t="shared" si="2714"/>
        <v>5002</v>
      </c>
      <c r="Z5014">
        <f t="shared" si="2715"/>
        <v>5003</v>
      </c>
      <c r="AA5014">
        <f t="shared" si="2711"/>
        <v>5101</v>
      </c>
      <c r="AB5014">
        <f t="shared" si="2691"/>
        <v>100</v>
      </c>
      <c r="AM5014" t="str">
        <f t="shared" si="2692"/>
        <v>201906SS</v>
      </c>
      <c r="AN5014">
        <f t="shared" ca="1" si="2716"/>
        <v>6.0009195402298872</v>
      </c>
      <c r="AO5014">
        <f t="shared" ca="1" si="2717"/>
        <v>8.0459770114942533</v>
      </c>
      <c r="AP5014">
        <f t="shared" ca="1" si="2693"/>
        <v>2.9885057471264367</v>
      </c>
      <c r="AQ5014">
        <f t="shared" ca="1" si="2694"/>
        <v>5.0574712643678161</v>
      </c>
      <c r="AR5014">
        <f t="shared" ca="1" si="2695"/>
        <v>8.9655172413793096</v>
      </c>
      <c r="AS5014">
        <f ca="1">P5014/J5014</f>
        <v>0.22278525590859288</v>
      </c>
    </row>
    <row r="5015" spans="1:45" x14ac:dyDescent="0.4">
      <c r="A5015">
        <f t="shared" si="2690"/>
        <v>201906</v>
      </c>
      <c r="B5015" t="s">
        <v>24</v>
      </c>
      <c r="C5015" t="s">
        <v>31</v>
      </c>
      <c r="D5015" t="str">
        <f t="shared" ca="1" si="2712"/>
        <v>I107</v>
      </c>
      <c r="E5015">
        <f t="shared" ca="1" si="2696"/>
        <v>70</v>
      </c>
      <c r="F5015">
        <f t="shared" ca="1" si="2697"/>
        <v>14</v>
      </c>
      <c r="G5015" t="str">
        <f t="shared" ca="1" si="2698"/>
        <v>S11</v>
      </c>
      <c r="H5015" t="str">
        <f t="shared" ca="1" si="2699"/>
        <v>S119</v>
      </c>
      <c r="I5015">
        <f ca="1">VLOOKUP(D5015,PRC!$A$2:$B$21,2,0)*E5015</f>
        <v>10500000</v>
      </c>
      <c r="J5015">
        <f t="shared" ca="1" si="2700"/>
        <v>9344996</v>
      </c>
      <c r="K5015">
        <f ca="1">VLOOKUP(D5015,PRC!$A$1:$C$21,3,0)*E5015</f>
        <v>5985000</v>
      </c>
      <c r="L5015">
        <f t="shared" ca="1" si="2701"/>
        <v>840000</v>
      </c>
      <c r="M5015">
        <f t="shared" ca="1" si="2702"/>
        <v>525000</v>
      </c>
      <c r="N5015">
        <f t="shared" ca="1" si="2703"/>
        <v>420000</v>
      </c>
      <c r="O5015">
        <f t="shared" ca="1" si="2704"/>
        <v>1050000</v>
      </c>
      <c r="P5015">
        <f t="shared" ca="1" si="2705"/>
        <v>524996</v>
      </c>
      <c r="Q5015">
        <f ca="1">IF(P5015&gt;0,1,0)</f>
        <v>1</v>
      </c>
      <c r="R5015">
        <f t="shared" ca="1" si="2706"/>
        <v>11</v>
      </c>
      <c r="S5015">
        <f t="shared" ca="1" si="2707"/>
        <v>8</v>
      </c>
      <c r="T5015">
        <f t="shared" ca="1" si="2708"/>
        <v>5</v>
      </c>
      <c r="U5015">
        <f t="shared" ca="1" si="2709"/>
        <v>4</v>
      </c>
      <c r="V5015">
        <f t="shared" ca="1" si="2710"/>
        <v>10</v>
      </c>
      <c r="X5015">
        <f t="shared" si="2713"/>
        <v>5015</v>
      </c>
      <c r="Y5015">
        <f t="shared" si="2714"/>
        <v>5002</v>
      </c>
      <c r="Z5015">
        <f t="shared" si="2715"/>
        <v>5003</v>
      </c>
      <c r="AA5015">
        <f t="shared" si="2711"/>
        <v>5101</v>
      </c>
      <c r="AB5015">
        <f t="shared" si="2691"/>
        <v>100</v>
      </c>
      <c r="AM5015" t="str">
        <f t="shared" si="2692"/>
        <v>201906SS</v>
      </c>
      <c r="AN5015">
        <f t="shared" ca="1" si="2716"/>
        <v>11.000038095238097</v>
      </c>
      <c r="AO5015">
        <f t="shared" ca="1" si="2717"/>
        <v>8</v>
      </c>
      <c r="AP5015">
        <f t="shared" ca="1" si="2693"/>
        <v>5</v>
      </c>
      <c r="AQ5015">
        <f t="shared" ca="1" si="2694"/>
        <v>4</v>
      </c>
      <c r="AR5015">
        <f t="shared" ca="1" si="2695"/>
        <v>10</v>
      </c>
      <c r="AS5015">
        <f ca="1">P5015/J5015</f>
        <v>5.6179371291330674E-2</v>
      </c>
    </row>
    <row r="5016" spans="1:45" x14ac:dyDescent="0.4">
      <c r="A5016">
        <f t="shared" si="2690"/>
        <v>201906</v>
      </c>
      <c r="B5016" t="s">
        <v>25</v>
      </c>
      <c r="C5016" t="s">
        <v>31</v>
      </c>
      <c r="D5016" t="str">
        <f t="shared" ca="1" si="2712"/>
        <v>I115</v>
      </c>
      <c r="E5016">
        <f t="shared" ca="1" si="2696"/>
        <v>41</v>
      </c>
      <c r="F5016">
        <f t="shared" ca="1" si="2697"/>
        <v>14</v>
      </c>
      <c r="G5016" t="str">
        <f t="shared" ca="1" si="2698"/>
        <v>S10</v>
      </c>
      <c r="H5016" t="str">
        <f t="shared" ca="1" si="2699"/>
        <v>S101</v>
      </c>
      <c r="I5016">
        <f ca="1">VLOOKUP(D5016,PRC!$A$2:$B$21,2,0)*E5016</f>
        <v>205000</v>
      </c>
      <c r="J5016">
        <f t="shared" ca="1" si="2700"/>
        <v>180396</v>
      </c>
      <c r="K5016">
        <f ca="1">VLOOKUP(D5016,PRC!$A$1:$C$21,3,0)*E5016</f>
        <v>98400</v>
      </c>
      <c r="L5016">
        <f t="shared" ca="1" si="2701"/>
        <v>16000</v>
      </c>
      <c r="M5016">
        <f t="shared" ca="1" si="2702"/>
        <v>6000</v>
      </c>
      <c r="N5016">
        <f t="shared" ca="1" si="2703"/>
        <v>6000</v>
      </c>
      <c r="O5016">
        <f t="shared" ca="1" si="2704"/>
        <v>21000</v>
      </c>
      <c r="P5016">
        <f t="shared" ca="1" si="2705"/>
        <v>32996</v>
      </c>
      <c r="Q5016">
        <f ca="1">IF(P5016&gt;0,1,0)</f>
        <v>1</v>
      </c>
      <c r="R5016">
        <f t="shared" ca="1" si="2706"/>
        <v>12</v>
      </c>
      <c r="S5016">
        <f t="shared" ca="1" si="2707"/>
        <v>8</v>
      </c>
      <c r="T5016">
        <f t="shared" ca="1" si="2708"/>
        <v>3</v>
      </c>
      <c r="U5016">
        <f t="shared" ca="1" si="2709"/>
        <v>3</v>
      </c>
      <c r="V5016">
        <f t="shared" ca="1" si="2710"/>
        <v>10</v>
      </c>
      <c r="X5016">
        <f t="shared" si="2713"/>
        <v>5016</v>
      </c>
      <c r="Y5016">
        <f t="shared" si="2714"/>
        <v>5002</v>
      </c>
      <c r="Z5016">
        <f t="shared" si="2715"/>
        <v>5003</v>
      </c>
      <c r="AA5016">
        <f t="shared" si="2711"/>
        <v>5101</v>
      </c>
      <c r="AB5016">
        <f t="shared" si="2691"/>
        <v>100</v>
      </c>
      <c r="AM5016" t="str">
        <f t="shared" si="2692"/>
        <v>201906SS</v>
      </c>
      <c r="AN5016">
        <f t="shared" ca="1" si="2716"/>
        <v>12.001951219512197</v>
      </c>
      <c r="AO5016">
        <f t="shared" ca="1" si="2717"/>
        <v>7.8048780487804876</v>
      </c>
      <c r="AP5016">
        <f t="shared" ca="1" si="2693"/>
        <v>2.9268292682926833</v>
      </c>
      <c r="AQ5016">
        <f t="shared" ca="1" si="2694"/>
        <v>2.9268292682926833</v>
      </c>
      <c r="AR5016">
        <f t="shared" ca="1" si="2695"/>
        <v>10.24390243902439</v>
      </c>
      <c r="AS5016">
        <f ca="1">P5016/J5016</f>
        <v>0.18290871194483249</v>
      </c>
    </row>
    <row r="5017" spans="1:45" x14ac:dyDescent="0.4">
      <c r="A5017">
        <f t="shared" si="2690"/>
        <v>201906</v>
      </c>
      <c r="B5017" t="s">
        <v>26</v>
      </c>
      <c r="C5017" t="s">
        <v>31</v>
      </c>
      <c r="D5017" t="str">
        <f t="shared" ca="1" si="2712"/>
        <v>I115</v>
      </c>
      <c r="E5017">
        <f t="shared" ca="1" si="2696"/>
        <v>74</v>
      </c>
      <c r="F5017">
        <f t="shared" ca="1" si="2697"/>
        <v>13</v>
      </c>
      <c r="G5017" t="str">
        <f t="shared" ca="1" si="2698"/>
        <v>S11</v>
      </c>
      <c r="H5017" t="str">
        <f t="shared" ca="1" si="2699"/>
        <v>S113</v>
      </c>
      <c r="I5017">
        <f ca="1">VLOOKUP(D5017,PRC!$A$2:$B$21,2,0)*E5017</f>
        <v>370000</v>
      </c>
      <c r="J5017">
        <f t="shared" ca="1" si="2700"/>
        <v>340396</v>
      </c>
      <c r="K5017">
        <f ca="1">VLOOKUP(D5017,PRC!$A$1:$C$21,3,0)*E5017</f>
        <v>177600</v>
      </c>
      <c r="L5017">
        <f t="shared" ca="1" si="2701"/>
        <v>33000</v>
      </c>
      <c r="M5017">
        <f t="shared" ca="1" si="2702"/>
        <v>11000</v>
      </c>
      <c r="N5017">
        <f t="shared" ca="1" si="2703"/>
        <v>15000</v>
      </c>
      <c r="O5017">
        <f t="shared" ca="1" si="2704"/>
        <v>37000</v>
      </c>
      <c r="P5017">
        <f t="shared" ca="1" si="2705"/>
        <v>66796</v>
      </c>
      <c r="Q5017">
        <f ca="1">IF(P5017&gt;0,1,0)</f>
        <v>1</v>
      </c>
      <c r="R5017">
        <f t="shared" ca="1" si="2706"/>
        <v>8</v>
      </c>
      <c r="S5017">
        <f t="shared" ca="1" si="2707"/>
        <v>9</v>
      </c>
      <c r="T5017">
        <f t="shared" ca="1" si="2708"/>
        <v>3</v>
      </c>
      <c r="U5017">
        <f t="shared" ca="1" si="2709"/>
        <v>4</v>
      </c>
      <c r="V5017">
        <f t="shared" ca="1" si="2710"/>
        <v>10</v>
      </c>
      <c r="X5017">
        <f t="shared" si="2713"/>
        <v>5017</v>
      </c>
      <c r="Y5017">
        <f t="shared" si="2714"/>
        <v>5002</v>
      </c>
      <c r="Z5017">
        <f t="shared" si="2715"/>
        <v>5003</v>
      </c>
      <c r="AA5017">
        <f t="shared" si="2711"/>
        <v>5101</v>
      </c>
      <c r="AB5017">
        <f t="shared" si="2691"/>
        <v>100</v>
      </c>
      <c r="AM5017" t="str">
        <f t="shared" si="2692"/>
        <v>201906SS</v>
      </c>
      <c r="AN5017">
        <f t="shared" ca="1" si="2716"/>
        <v>8.001081081081086</v>
      </c>
      <c r="AO5017">
        <f t="shared" ca="1" si="2717"/>
        <v>8.9189189189189193</v>
      </c>
      <c r="AP5017">
        <f t="shared" ca="1" si="2693"/>
        <v>2.9729729729729732</v>
      </c>
      <c r="AQ5017">
        <f t="shared" ca="1" si="2694"/>
        <v>4.0540540540540544</v>
      </c>
      <c r="AR5017">
        <f t="shared" ca="1" si="2695"/>
        <v>10</v>
      </c>
      <c r="AS5017">
        <f ca="1">P5017/J5017</f>
        <v>0.19623027297618068</v>
      </c>
    </row>
    <row r="5018" spans="1:45" x14ac:dyDescent="0.4">
      <c r="A5018">
        <f t="shared" si="2690"/>
        <v>201906</v>
      </c>
      <c r="B5018" t="s">
        <v>27</v>
      </c>
      <c r="C5018" t="s">
        <v>31</v>
      </c>
      <c r="D5018" t="str">
        <f t="shared" ca="1" si="2712"/>
        <v>I101</v>
      </c>
      <c r="E5018">
        <f t="shared" ca="1" si="2696"/>
        <v>75</v>
      </c>
      <c r="F5018">
        <f t="shared" ca="1" si="2697"/>
        <v>11</v>
      </c>
      <c r="G5018" t="str">
        <f t="shared" ca="1" si="2698"/>
        <v>S10</v>
      </c>
      <c r="H5018" t="str">
        <f t="shared" ca="1" si="2699"/>
        <v>S108</v>
      </c>
      <c r="I5018">
        <f ca="1">VLOOKUP(D5018,PRC!$A$2:$B$21,2,0)*E5018</f>
        <v>2250000</v>
      </c>
      <c r="J5018">
        <f t="shared" ca="1" si="2700"/>
        <v>1957496</v>
      </c>
      <c r="K5018">
        <f ca="1">VLOOKUP(D5018,PRC!$A$1:$C$21,3,0)*E5018</f>
        <v>1170000</v>
      </c>
      <c r="L5018">
        <f t="shared" ca="1" si="2701"/>
        <v>203000</v>
      </c>
      <c r="M5018">
        <f t="shared" ca="1" si="2702"/>
        <v>90000</v>
      </c>
      <c r="N5018">
        <f t="shared" ca="1" si="2703"/>
        <v>90000</v>
      </c>
      <c r="O5018">
        <f t="shared" ca="1" si="2704"/>
        <v>203000</v>
      </c>
      <c r="P5018">
        <f t="shared" ca="1" si="2705"/>
        <v>201496</v>
      </c>
      <c r="Q5018">
        <f ca="1">IF(P5018&gt;0,1,0)</f>
        <v>1</v>
      </c>
      <c r="R5018">
        <f t="shared" ca="1" si="2706"/>
        <v>13</v>
      </c>
      <c r="S5018">
        <f t="shared" ca="1" si="2707"/>
        <v>9</v>
      </c>
      <c r="T5018">
        <f t="shared" ca="1" si="2708"/>
        <v>4</v>
      </c>
      <c r="U5018">
        <f t="shared" ca="1" si="2709"/>
        <v>4</v>
      </c>
      <c r="V5018">
        <f t="shared" ca="1" si="2710"/>
        <v>9</v>
      </c>
      <c r="X5018">
        <f t="shared" si="2713"/>
        <v>5018</v>
      </c>
      <c r="Y5018">
        <f t="shared" si="2714"/>
        <v>5002</v>
      </c>
      <c r="Z5018">
        <f t="shared" si="2715"/>
        <v>5003</v>
      </c>
      <c r="AA5018">
        <f t="shared" si="2711"/>
        <v>5101</v>
      </c>
      <c r="AB5018">
        <f t="shared" si="2691"/>
        <v>100</v>
      </c>
      <c r="AM5018" t="str">
        <f t="shared" si="2692"/>
        <v>201906SS</v>
      </c>
      <c r="AN5018">
        <f t="shared" ca="1" si="2716"/>
        <v>13.000177777777777</v>
      </c>
      <c r="AO5018">
        <f t="shared" ca="1" si="2717"/>
        <v>9.0222222222222221</v>
      </c>
      <c r="AP5018">
        <f t="shared" ca="1" si="2693"/>
        <v>4</v>
      </c>
      <c r="AQ5018">
        <f t="shared" ca="1" si="2694"/>
        <v>4</v>
      </c>
      <c r="AR5018">
        <f t="shared" ca="1" si="2695"/>
        <v>9.0222222222222221</v>
      </c>
      <c r="AS5018">
        <f ca="1">P5018/J5018</f>
        <v>0.10293558709698512</v>
      </c>
    </row>
    <row r="5019" spans="1:45" x14ac:dyDescent="0.4">
      <c r="A5019">
        <f t="shared" si="2690"/>
        <v>201906</v>
      </c>
      <c r="B5019" t="s">
        <v>28</v>
      </c>
      <c r="C5019" t="s">
        <v>31</v>
      </c>
      <c r="D5019" t="str">
        <f t="shared" ca="1" si="2712"/>
        <v>I106</v>
      </c>
      <c r="E5019">
        <f t="shared" ca="1" si="2696"/>
        <v>90</v>
      </c>
      <c r="F5019">
        <f t="shared" ca="1" si="2697"/>
        <v>11</v>
      </c>
      <c r="G5019" t="str">
        <f t="shared" ca="1" si="2698"/>
        <v>S10</v>
      </c>
      <c r="H5019" t="str">
        <f t="shared" ca="1" si="2699"/>
        <v>S102</v>
      </c>
      <c r="I5019">
        <f ca="1">VLOOKUP(D5019,PRC!$A$2:$B$21,2,0)*E5019</f>
        <v>1800000</v>
      </c>
      <c r="J5019">
        <f t="shared" ca="1" si="2700"/>
        <v>1583996</v>
      </c>
      <c r="K5019">
        <f ca="1">VLOOKUP(D5019,PRC!$A$1:$C$21,3,0)*E5019</f>
        <v>954000</v>
      </c>
      <c r="L5019">
        <f t="shared" ca="1" si="2701"/>
        <v>180000</v>
      </c>
      <c r="M5019">
        <f t="shared" ca="1" si="2702"/>
        <v>72000</v>
      </c>
      <c r="N5019">
        <f t="shared" ca="1" si="2703"/>
        <v>54000</v>
      </c>
      <c r="O5019">
        <f t="shared" ca="1" si="2704"/>
        <v>180000</v>
      </c>
      <c r="P5019">
        <f t="shared" ca="1" si="2705"/>
        <v>143996</v>
      </c>
      <c r="Q5019">
        <f ca="1">IF(P5019&gt;0,1,0)</f>
        <v>1</v>
      </c>
      <c r="R5019">
        <f t="shared" ca="1" si="2706"/>
        <v>12</v>
      </c>
      <c r="S5019">
        <f t="shared" ca="1" si="2707"/>
        <v>10</v>
      </c>
      <c r="T5019">
        <f t="shared" ca="1" si="2708"/>
        <v>4</v>
      </c>
      <c r="U5019">
        <f t="shared" ca="1" si="2709"/>
        <v>3</v>
      </c>
      <c r="V5019">
        <f t="shared" ca="1" si="2710"/>
        <v>10</v>
      </c>
      <c r="X5019">
        <f t="shared" si="2713"/>
        <v>5019</v>
      </c>
      <c r="Y5019">
        <f t="shared" si="2714"/>
        <v>5002</v>
      </c>
      <c r="Z5019">
        <f t="shared" si="2715"/>
        <v>5003</v>
      </c>
      <c r="AA5019">
        <f t="shared" si="2711"/>
        <v>5101</v>
      </c>
      <c r="AB5019">
        <f t="shared" si="2691"/>
        <v>100</v>
      </c>
      <c r="AM5019" t="str">
        <f t="shared" si="2692"/>
        <v>201906SS</v>
      </c>
      <c r="AN5019">
        <f t="shared" ca="1" si="2716"/>
        <v>12.000222222222224</v>
      </c>
      <c r="AO5019">
        <f t="shared" ca="1" si="2717"/>
        <v>10</v>
      </c>
      <c r="AP5019">
        <f t="shared" ca="1" si="2693"/>
        <v>4</v>
      </c>
      <c r="AQ5019">
        <f t="shared" ca="1" si="2694"/>
        <v>3</v>
      </c>
      <c r="AR5019">
        <f t="shared" ca="1" si="2695"/>
        <v>10</v>
      </c>
      <c r="AS5019">
        <f ca="1">P5019/J5019</f>
        <v>9.090679521917984E-2</v>
      </c>
    </row>
    <row r="5020" spans="1:45" x14ac:dyDescent="0.4">
      <c r="A5020">
        <f t="shared" si="2690"/>
        <v>201906</v>
      </c>
      <c r="B5020" t="s">
        <v>29</v>
      </c>
      <c r="C5020" t="s">
        <v>31</v>
      </c>
      <c r="D5020" t="str">
        <f t="shared" ca="1" si="2712"/>
        <v>I112</v>
      </c>
      <c r="E5020">
        <f t="shared" ca="1" si="2696"/>
        <v>90</v>
      </c>
      <c r="F5020">
        <f t="shared" ca="1" si="2697"/>
        <v>9</v>
      </c>
      <c r="G5020" t="str">
        <f t="shared" ca="1" si="2698"/>
        <v>S11</v>
      </c>
      <c r="H5020" t="str">
        <f t="shared" ca="1" si="2699"/>
        <v>S114</v>
      </c>
      <c r="I5020">
        <f ca="1">VLOOKUP(D5020,PRC!$A$2:$B$21,2,0)*E5020</f>
        <v>5850000</v>
      </c>
      <c r="J5020">
        <f t="shared" ca="1" si="2700"/>
        <v>5206496</v>
      </c>
      <c r="K5020">
        <f ca="1">VLOOKUP(D5020,PRC!$A$1:$C$21,3,0)*E5020</f>
        <v>2925000</v>
      </c>
      <c r="L5020">
        <f t="shared" ca="1" si="2701"/>
        <v>527000</v>
      </c>
      <c r="M5020">
        <f t="shared" ca="1" si="2702"/>
        <v>293000</v>
      </c>
      <c r="N5020">
        <f t="shared" ca="1" si="2703"/>
        <v>176000</v>
      </c>
      <c r="O5020">
        <f t="shared" ca="1" si="2704"/>
        <v>527000</v>
      </c>
      <c r="P5020">
        <f t="shared" ca="1" si="2705"/>
        <v>758496</v>
      </c>
      <c r="Q5020">
        <f ca="1">IF(P5020&gt;0,1,0)</f>
        <v>1</v>
      </c>
      <c r="R5020">
        <f t="shared" ca="1" si="2706"/>
        <v>11</v>
      </c>
      <c r="S5020">
        <f t="shared" ca="1" si="2707"/>
        <v>9</v>
      </c>
      <c r="T5020">
        <f t="shared" ca="1" si="2708"/>
        <v>5</v>
      </c>
      <c r="U5020">
        <f t="shared" ca="1" si="2709"/>
        <v>3</v>
      </c>
      <c r="V5020">
        <f t="shared" ca="1" si="2710"/>
        <v>9</v>
      </c>
      <c r="X5020">
        <f t="shared" si="2713"/>
        <v>5020</v>
      </c>
      <c r="Y5020">
        <f t="shared" si="2714"/>
        <v>5002</v>
      </c>
      <c r="Z5020">
        <f t="shared" si="2715"/>
        <v>5003</v>
      </c>
      <c r="AA5020">
        <f t="shared" si="2711"/>
        <v>5101</v>
      </c>
      <c r="AB5020">
        <f t="shared" si="2691"/>
        <v>100</v>
      </c>
      <c r="AM5020" t="str">
        <f t="shared" si="2692"/>
        <v>201906SS</v>
      </c>
      <c r="AN5020">
        <f t="shared" ca="1" si="2716"/>
        <v>11.000068376068374</v>
      </c>
      <c r="AO5020">
        <f t="shared" ca="1" si="2717"/>
        <v>9.0085470085470085</v>
      </c>
      <c r="AP5020">
        <f t="shared" ca="1" si="2693"/>
        <v>5.0085470085470085</v>
      </c>
      <c r="AQ5020">
        <f t="shared" ca="1" si="2694"/>
        <v>3.0085470085470085</v>
      </c>
      <c r="AR5020">
        <f t="shared" ca="1" si="2695"/>
        <v>9.0085470085470085</v>
      </c>
      <c r="AS5020">
        <f ca="1">P5020/J5020</f>
        <v>0.14568262416796249</v>
      </c>
    </row>
    <row r="5021" spans="1:45" x14ac:dyDescent="0.4">
      <c r="A5021">
        <f t="shared" si="2690"/>
        <v>201906</v>
      </c>
      <c r="B5021" t="s">
        <v>30</v>
      </c>
      <c r="C5021" t="s">
        <v>31</v>
      </c>
      <c r="D5021" t="str">
        <f t="shared" ca="1" si="2712"/>
        <v>I108</v>
      </c>
      <c r="E5021">
        <f t="shared" ca="1" si="2696"/>
        <v>65</v>
      </c>
      <c r="F5021">
        <f t="shared" ca="1" si="2697"/>
        <v>12</v>
      </c>
      <c r="G5021" t="str">
        <f t="shared" ca="1" si="2698"/>
        <v>S11</v>
      </c>
      <c r="H5021" t="str">
        <f t="shared" ca="1" si="2699"/>
        <v>S115</v>
      </c>
      <c r="I5021">
        <f ca="1">VLOOKUP(D5021,PRC!$A$2:$B$21,2,0)*E5021</f>
        <v>2600000</v>
      </c>
      <c r="J5021">
        <f t="shared" ca="1" si="2700"/>
        <v>2417996</v>
      </c>
      <c r="K5021">
        <f ca="1">VLOOKUP(D5021,PRC!$A$1:$C$21,3,0)*E5021</f>
        <v>1196000</v>
      </c>
      <c r="L5021">
        <f t="shared" ca="1" si="2701"/>
        <v>234000</v>
      </c>
      <c r="M5021">
        <f t="shared" ca="1" si="2702"/>
        <v>78000</v>
      </c>
      <c r="N5021">
        <f t="shared" ca="1" si="2703"/>
        <v>130000</v>
      </c>
      <c r="O5021">
        <f t="shared" ca="1" si="2704"/>
        <v>260000</v>
      </c>
      <c r="P5021">
        <f t="shared" ca="1" si="2705"/>
        <v>519996</v>
      </c>
      <c r="Q5021">
        <f ca="1">IF(P5021&gt;0,1,0)</f>
        <v>1</v>
      </c>
      <c r="R5021">
        <f t="shared" ca="1" si="2706"/>
        <v>7</v>
      </c>
      <c r="S5021">
        <f t="shared" ca="1" si="2707"/>
        <v>9</v>
      </c>
      <c r="T5021">
        <f t="shared" ca="1" si="2708"/>
        <v>3</v>
      </c>
      <c r="U5021">
        <f t="shared" ca="1" si="2709"/>
        <v>5</v>
      </c>
      <c r="V5021">
        <f t="shared" ca="1" si="2710"/>
        <v>10</v>
      </c>
      <c r="X5021">
        <f t="shared" si="2713"/>
        <v>5021</v>
      </c>
      <c r="Y5021">
        <f t="shared" si="2714"/>
        <v>5002</v>
      </c>
      <c r="Z5021">
        <f t="shared" si="2715"/>
        <v>5003</v>
      </c>
      <c r="AA5021">
        <f t="shared" si="2711"/>
        <v>5101</v>
      </c>
      <c r="AB5021">
        <f t="shared" si="2691"/>
        <v>100</v>
      </c>
      <c r="AM5021" t="str">
        <f t="shared" si="2692"/>
        <v>201906SS</v>
      </c>
      <c r="AN5021">
        <f t="shared" ca="1" si="2716"/>
        <v>7.0001538461538448</v>
      </c>
      <c r="AO5021">
        <f t="shared" ca="1" si="2717"/>
        <v>9</v>
      </c>
      <c r="AP5021">
        <f t="shared" ca="1" si="2693"/>
        <v>3</v>
      </c>
      <c r="AQ5021">
        <f t="shared" ca="1" si="2694"/>
        <v>5</v>
      </c>
      <c r="AR5021">
        <f t="shared" ca="1" si="2695"/>
        <v>10</v>
      </c>
      <c r="AS5021">
        <f ca="1">P5021/J5021</f>
        <v>0.21505246493377161</v>
      </c>
    </row>
    <row r="5022" spans="1:45" x14ac:dyDescent="0.4">
      <c r="A5022">
        <f t="shared" si="2690"/>
        <v>201906</v>
      </c>
      <c r="B5022" t="s">
        <v>76</v>
      </c>
      <c r="C5022" t="s">
        <v>31</v>
      </c>
      <c r="D5022" t="str">
        <f t="shared" ca="1" si="2712"/>
        <v>I108</v>
      </c>
      <c r="E5022">
        <f t="shared" ca="1" si="2696"/>
        <v>74</v>
      </c>
      <c r="F5022">
        <f t="shared" ca="1" si="2697"/>
        <v>5</v>
      </c>
      <c r="G5022" t="str">
        <f t="shared" ca="1" si="2698"/>
        <v>S10</v>
      </c>
      <c r="H5022" t="str">
        <f t="shared" ca="1" si="2699"/>
        <v>S107</v>
      </c>
      <c r="I5022">
        <f ca="1">VLOOKUP(D5022,PRC!$A$2:$B$21,2,0)*E5022</f>
        <v>2960000</v>
      </c>
      <c r="J5022">
        <f t="shared" ca="1" si="2700"/>
        <v>2515996</v>
      </c>
      <c r="K5022">
        <f ca="1">VLOOKUP(D5022,PRC!$A$1:$C$21,3,0)*E5022</f>
        <v>1361600</v>
      </c>
      <c r="L5022">
        <f t="shared" ca="1" si="2701"/>
        <v>266000</v>
      </c>
      <c r="M5022">
        <f t="shared" ca="1" si="2702"/>
        <v>148000</v>
      </c>
      <c r="N5022">
        <f t="shared" ca="1" si="2703"/>
        <v>118000</v>
      </c>
      <c r="O5022">
        <f t="shared" ca="1" si="2704"/>
        <v>237000</v>
      </c>
      <c r="P5022">
        <f t="shared" ref="P5022:P5085" ca="1" si="2726">J5022-SUM(K5022:O5022)</f>
        <v>385396</v>
      </c>
      <c r="Q5022">
        <f ca="1">IF(P5022&gt;0,1,0)</f>
        <v>1</v>
      </c>
      <c r="R5022">
        <f t="shared" ca="1" si="2706"/>
        <v>15</v>
      </c>
      <c r="S5022">
        <f t="shared" ca="1" si="2707"/>
        <v>9</v>
      </c>
      <c r="T5022">
        <f t="shared" ca="1" si="2708"/>
        <v>5</v>
      </c>
      <c r="U5022">
        <f t="shared" ca="1" si="2709"/>
        <v>4</v>
      </c>
      <c r="V5022">
        <f t="shared" ca="1" si="2710"/>
        <v>8</v>
      </c>
      <c r="X5022">
        <f t="shared" si="2713"/>
        <v>5022</v>
      </c>
      <c r="Y5022">
        <f t="shared" si="2714"/>
        <v>5002</v>
      </c>
      <c r="Z5022">
        <f t="shared" si="2715"/>
        <v>5003</v>
      </c>
      <c r="AA5022">
        <f t="shared" si="2711"/>
        <v>5101</v>
      </c>
      <c r="AB5022">
        <f t="shared" si="2691"/>
        <v>100</v>
      </c>
      <c r="AM5022" t="str">
        <f t="shared" si="2692"/>
        <v>201906SS</v>
      </c>
      <c r="AN5022">
        <f t="shared" ca="1" si="2716"/>
        <v>15.000135135135139</v>
      </c>
      <c r="AO5022">
        <f t="shared" ca="1" si="2717"/>
        <v>8.986486486486486</v>
      </c>
      <c r="AP5022">
        <f t="shared" ca="1" si="2693"/>
        <v>5</v>
      </c>
      <c r="AQ5022">
        <f t="shared" ca="1" si="2694"/>
        <v>3.9864864864864868</v>
      </c>
      <c r="AR5022">
        <f t="shared" ca="1" si="2695"/>
        <v>8.0067567567567561</v>
      </c>
      <c r="AS5022">
        <f ca="1">P5022/J5022</f>
        <v>0.15317830394006984</v>
      </c>
    </row>
    <row r="5023" spans="1:45" x14ac:dyDescent="0.4">
      <c r="A5023">
        <f t="shared" si="2690"/>
        <v>201906</v>
      </c>
      <c r="B5023" t="s">
        <v>77</v>
      </c>
      <c r="C5023" t="s">
        <v>31</v>
      </c>
      <c r="D5023" t="str">
        <f t="shared" ca="1" si="2712"/>
        <v>I114</v>
      </c>
      <c r="E5023">
        <f t="shared" ca="1" si="2696"/>
        <v>69</v>
      </c>
      <c r="F5023">
        <f t="shared" ca="1" si="2697"/>
        <v>15</v>
      </c>
      <c r="G5023" t="str">
        <f t="shared" ca="1" si="2698"/>
        <v>S11</v>
      </c>
      <c r="H5023" t="str">
        <f t="shared" ca="1" si="2699"/>
        <v>S110</v>
      </c>
      <c r="I5023">
        <f ca="1">VLOOKUP(D5023,PRC!$A$2:$B$21,2,0)*E5023</f>
        <v>16560000</v>
      </c>
      <c r="J5023">
        <f t="shared" ca="1" si="2700"/>
        <v>15235196</v>
      </c>
      <c r="K5023">
        <f ca="1">VLOOKUP(D5023,PRC!$A$1:$C$21,3,0)*E5023</f>
        <v>9604800</v>
      </c>
      <c r="L5023">
        <f t="shared" ca="1" si="2701"/>
        <v>1490000</v>
      </c>
      <c r="M5023">
        <f t="shared" ca="1" si="2702"/>
        <v>828000</v>
      </c>
      <c r="N5023">
        <f t="shared" ca="1" si="2703"/>
        <v>828000</v>
      </c>
      <c r="O5023">
        <f t="shared" ca="1" si="2704"/>
        <v>1325000</v>
      </c>
      <c r="P5023">
        <f t="shared" ca="1" si="2726"/>
        <v>1159396</v>
      </c>
      <c r="Q5023">
        <f ca="1">IF(P5023&gt;0,1,0)</f>
        <v>1</v>
      </c>
      <c r="R5023">
        <f t="shared" ca="1" si="2706"/>
        <v>8</v>
      </c>
      <c r="S5023">
        <f t="shared" ca="1" si="2707"/>
        <v>9</v>
      </c>
      <c r="T5023">
        <f t="shared" ca="1" si="2708"/>
        <v>5</v>
      </c>
      <c r="U5023">
        <f t="shared" ca="1" si="2709"/>
        <v>5</v>
      </c>
      <c r="V5023">
        <f t="shared" ca="1" si="2710"/>
        <v>8</v>
      </c>
      <c r="X5023">
        <f t="shared" si="2713"/>
        <v>5023</v>
      </c>
      <c r="Y5023">
        <f t="shared" si="2714"/>
        <v>5002</v>
      </c>
      <c r="Z5023">
        <f t="shared" si="2715"/>
        <v>5003</v>
      </c>
      <c r="AA5023">
        <f t="shared" si="2711"/>
        <v>5101</v>
      </c>
      <c r="AB5023">
        <f t="shared" si="2691"/>
        <v>100</v>
      </c>
      <c r="AM5023" t="str">
        <f t="shared" si="2692"/>
        <v>201906SS</v>
      </c>
      <c r="AN5023">
        <f t="shared" ca="1" si="2716"/>
        <v>8.0000241545893687</v>
      </c>
      <c r="AO5023">
        <f t="shared" ca="1" si="2717"/>
        <v>8.9975845410628015</v>
      </c>
      <c r="AP5023">
        <f t="shared" ca="1" si="2693"/>
        <v>5</v>
      </c>
      <c r="AQ5023">
        <f t="shared" ca="1" si="2694"/>
        <v>5</v>
      </c>
      <c r="AR5023">
        <f t="shared" ca="1" si="2695"/>
        <v>8.0012077294685984</v>
      </c>
      <c r="AS5023">
        <f ca="1">P5023/J5023</f>
        <v>7.609984144608313E-2</v>
      </c>
    </row>
    <row r="5024" spans="1:45" x14ac:dyDescent="0.4">
      <c r="A5024">
        <f t="shared" si="2690"/>
        <v>201906</v>
      </c>
      <c r="B5024" t="s">
        <v>78</v>
      </c>
      <c r="C5024" t="s">
        <v>31</v>
      </c>
      <c r="D5024" t="str">
        <f t="shared" ca="1" si="2712"/>
        <v>I114</v>
      </c>
      <c r="E5024">
        <f t="shared" ca="1" si="2696"/>
        <v>46</v>
      </c>
      <c r="F5024">
        <f t="shared" ca="1" si="2697"/>
        <v>9</v>
      </c>
      <c r="G5024" t="str">
        <f t="shared" ca="1" si="2698"/>
        <v>S11</v>
      </c>
      <c r="H5024" t="str">
        <f t="shared" ca="1" si="2699"/>
        <v>S111</v>
      </c>
      <c r="I5024">
        <f ca="1">VLOOKUP(D5024,PRC!$A$2:$B$21,2,0)*E5024</f>
        <v>11040000</v>
      </c>
      <c r="J5024">
        <f t="shared" ca="1" si="2700"/>
        <v>9825596</v>
      </c>
      <c r="K5024">
        <f ca="1">VLOOKUP(D5024,PRC!$A$1:$C$21,3,0)*E5024</f>
        <v>6403200</v>
      </c>
      <c r="L5024">
        <f t="shared" ca="1" si="2701"/>
        <v>883000</v>
      </c>
      <c r="M5024">
        <f t="shared" ca="1" si="2702"/>
        <v>552000</v>
      </c>
      <c r="N5024">
        <f t="shared" ca="1" si="2703"/>
        <v>331000</v>
      </c>
      <c r="O5024">
        <f t="shared" ca="1" si="2704"/>
        <v>994000</v>
      </c>
      <c r="P5024">
        <f t="shared" ca="1" si="2726"/>
        <v>662396</v>
      </c>
      <c r="Q5024">
        <f ca="1">IF(P5024&gt;0,1,0)</f>
        <v>1</v>
      </c>
      <c r="R5024">
        <f t="shared" ca="1" si="2706"/>
        <v>11</v>
      </c>
      <c r="S5024">
        <f t="shared" ca="1" si="2707"/>
        <v>8</v>
      </c>
      <c r="T5024">
        <f t="shared" ca="1" si="2708"/>
        <v>5</v>
      </c>
      <c r="U5024">
        <f t="shared" ca="1" si="2709"/>
        <v>3</v>
      </c>
      <c r="V5024">
        <f t="shared" ca="1" si="2710"/>
        <v>9</v>
      </c>
      <c r="X5024">
        <f t="shared" si="2713"/>
        <v>5024</v>
      </c>
      <c r="Y5024">
        <f t="shared" si="2714"/>
        <v>5002</v>
      </c>
      <c r="Z5024">
        <f t="shared" si="2715"/>
        <v>5003</v>
      </c>
      <c r="AA5024">
        <f t="shared" si="2711"/>
        <v>5101</v>
      </c>
      <c r="AB5024">
        <f t="shared" si="2691"/>
        <v>100</v>
      </c>
      <c r="AM5024" t="str">
        <f t="shared" si="2692"/>
        <v>201906SS</v>
      </c>
      <c r="AN5024">
        <f t="shared" ca="1" si="2716"/>
        <v>11.000036231884058</v>
      </c>
      <c r="AO5024">
        <f t="shared" ca="1" si="2717"/>
        <v>7.9981884057971016</v>
      </c>
      <c r="AP5024">
        <f t="shared" ca="1" si="2693"/>
        <v>5</v>
      </c>
      <c r="AQ5024">
        <f t="shared" ca="1" si="2694"/>
        <v>2.9981884057971016</v>
      </c>
      <c r="AR5024">
        <f t="shared" ca="1" si="2695"/>
        <v>9.0036231884057969</v>
      </c>
      <c r="AS5024">
        <f ca="1">P5024/J5024</f>
        <v>6.7415350682034969E-2</v>
      </c>
    </row>
    <row r="5025" spans="1:45" x14ac:dyDescent="0.4">
      <c r="A5025">
        <f t="shared" si="2690"/>
        <v>201906</v>
      </c>
      <c r="B5025" t="s">
        <v>79</v>
      </c>
      <c r="C5025" t="s">
        <v>31</v>
      </c>
      <c r="D5025" t="str">
        <f t="shared" ca="1" si="2712"/>
        <v>I106</v>
      </c>
      <c r="E5025">
        <f t="shared" ca="1" si="2696"/>
        <v>46</v>
      </c>
      <c r="F5025">
        <f t="shared" ca="1" si="2697"/>
        <v>5</v>
      </c>
      <c r="G5025" t="str">
        <f t="shared" ca="1" si="2698"/>
        <v>S11</v>
      </c>
      <c r="H5025" t="str">
        <f t="shared" ca="1" si="2699"/>
        <v>S118</v>
      </c>
      <c r="I5025">
        <f ca="1">VLOOKUP(D5025,PRC!$A$2:$B$21,2,0)*E5025</f>
        <v>920000</v>
      </c>
      <c r="J5025">
        <f t="shared" ca="1" si="2700"/>
        <v>800396</v>
      </c>
      <c r="K5025">
        <f ca="1">VLOOKUP(D5025,PRC!$A$1:$C$21,3,0)*E5025</f>
        <v>487600</v>
      </c>
      <c r="L5025">
        <f t="shared" ca="1" si="2701"/>
        <v>74000</v>
      </c>
      <c r="M5025">
        <f t="shared" ca="1" si="2702"/>
        <v>28000</v>
      </c>
      <c r="N5025">
        <f t="shared" ca="1" si="2703"/>
        <v>37000</v>
      </c>
      <c r="O5025">
        <f t="shared" ca="1" si="2704"/>
        <v>92000</v>
      </c>
      <c r="P5025">
        <f t="shared" ca="1" si="2726"/>
        <v>81796</v>
      </c>
      <c r="Q5025">
        <f ca="1">IF(P5025&gt;0,1,0)</f>
        <v>1</v>
      </c>
      <c r="R5025">
        <f t="shared" ca="1" si="2706"/>
        <v>13</v>
      </c>
      <c r="S5025">
        <f t="shared" ca="1" si="2707"/>
        <v>8</v>
      </c>
      <c r="T5025">
        <f t="shared" ca="1" si="2708"/>
        <v>3</v>
      </c>
      <c r="U5025">
        <f t="shared" ca="1" si="2709"/>
        <v>4</v>
      </c>
      <c r="V5025">
        <f t="shared" ca="1" si="2710"/>
        <v>10</v>
      </c>
      <c r="X5025">
        <f t="shared" si="2713"/>
        <v>5025</v>
      </c>
      <c r="Y5025">
        <f t="shared" si="2714"/>
        <v>5002</v>
      </c>
      <c r="Z5025">
        <f t="shared" si="2715"/>
        <v>5003</v>
      </c>
      <c r="AA5025">
        <f t="shared" si="2711"/>
        <v>5101</v>
      </c>
      <c r="AB5025">
        <f t="shared" si="2691"/>
        <v>100</v>
      </c>
      <c r="AM5025" t="str">
        <f t="shared" si="2692"/>
        <v>201906SS</v>
      </c>
      <c r="AN5025">
        <f t="shared" ca="1" si="2716"/>
        <v>13.000434782608695</v>
      </c>
      <c r="AO5025">
        <f t="shared" ca="1" si="2717"/>
        <v>8.0434782608695645</v>
      </c>
      <c r="AP5025">
        <f t="shared" ca="1" si="2693"/>
        <v>3.0434782608695654</v>
      </c>
      <c r="AQ5025">
        <f t="shared" ca="1" si="2694"/>
        <v>4.0217391304347823</v>
      </c>
      <c r="AR5025">
        <f t="shared" ca="1" si="2695"/>
        <v>10</v>
      </c>
      <c r="AS5025">
        <f ca="1">P5025/J5025</f>
        <v>0.10219441376518623</v>
      </c>
    </row>
    <row r="5026" spans="1:45" x14ac:dyDescent="0.4">
      <c r="A5026">
        <f t="shared" si="2690"/>
        <v>201906</v>
      </c>
      <c r="B5026" t="s">
        <v>80</v>
      </c>
      <c r="C5026" t="s">
        <v>31</v>
      </c>
      <c r="D5026" t="str">
        <f t="shared" ca="1" si="2712"/>
        <v>I107</v>
      </c>
      <c r="E5026">
        <f t="shared" ca="1" si="2696"/>
        <v>32</v>
      </c>
      <c r="F5026">
        <f t="shared" ca="1" si="2697"/>
        <v>8</v>
      </c>
      <c r="G5026" t="str">
        <f t="shared" ca="1" si="2698"/>
        <v>S11</v>
      </c>
      <c r="H5026" t="str">
        <f t="shared" ca="1" si="2699"/>
        <v>S118</v>
      </c>
      <c r="I5026">
        <f ca="1">VLOOKUP(D5026,PRC!$A$2:$B$21,2,0)*E5026</f>
        <v>4800000</v>
      </c>
      <c r="J5026">
        <f t="shared" ca="1" si="2700"/>
        <v>4415996</v>
      </c>
      <c r="K5026">
        <f ca="1">VLOOKUP(D5026,PRC!$A$1:$C$21,3,0)*E5026</f>
        <v>2736000</v>
      </c>
      <c r="L5026">
        <f t="shared" ca="1" si="2701"/>
        <v>480000</v>
      </c>
      <c r="M5026">
        <f t="shared" ca="1" si="2702"/>
        <v>240000</v>
      </c>
      <c r="N5026">
        <f t="shared" ca="1" si="2703"/>
        <v>192000</v>
      </c>
      <c r="O5026">
        <f t="shared" ca="1" si="2704"/>
        <v>384000</v>
      </c>
      <c r="P5026">
        <f t="shared" ca="1" si="2726"/>
        <v>383996</v>
      </c>
      <c r="Q5026">
        <f ca="1">IF(P5026&gt;0,1,0)</f>
        <v>1</v>
      </c>
      <c r="R5026">
        <f t="shared" ca="1" si="2706"/>
        <v>8</v>
      </c>
      <c r="S5026">
        <f t="shared" ca="1" si="2707"/>
        <v>10</v>
      </c>
      <c r="T5026">
        <f t="shared" ca="1" si="2708"/>
        <v>5</v>
      </c>
      <c r="U5026">
        <f t="shared" ca="1" si="2709"/>
        <v>4</v>
      </c>
      <c r="V5026">
        <f t="shared" ca="1" si="2710"/>
        <v>8</v>
      </c>
      <c r="X5026">
        <f t="shared" si="2713"/>
        <v>5026</v>
      </c>
      <c r="Y5026">
        <f t="shared" si="2714"/>
        <v>5002</v>
      </c>
      <c r="Z5026">
        <f t="shared" si="2715"/>
        <v>5003</v>
      </c>
      <c r="AA5026">
        <f t="shared" si="2711"/>
        <v>5101</v>
      </c>
      <c r="AB5026">
        <f t="shared" si="2691"/>
        <v>100</v>
      </c>
      <c r="AM5026" t="str">
        <f t="shared" si="2692"/>
        <v>201906SS</v>
      </c>
      <c r="AN5026">
        <f t="shared" ca="1" si="2716"/>
        <v>8.000083333333329</v>
      </c>
      <c r="AO5026">
        <f t="shared" ca="1" si="2717"/>
        <v>10</v>
      </c>
      <c r="AP5026">
        <f t="shared" ca="1" si="2693"/>
        <v>5</v>
      </c>
      <c r="AQ5026">
        <f t="shared" ca="1" si="2694"/>
        <v>4</v>
      </c>
      <c r="AR5026">
        <f t="shared" ca="1" si="2695"/>
        <v>8</v>
      </c>
      <c r="AS5026">
        <f ca="1">P5026/J5026</f>
        <v>8.6955694706245201E-2</v>
      </c>
    </row>
    <row r="5027" spans="1:45" x14ac:dyDescent="0.4">
      <c r="A5027">
        <f t="shared" si="2690"/>
        <v>201906</v>
      </c>
      <c r="B5027" t="s">
        <v>81</v>
      </c>
      <c r="C5027" t="s">
        <v>31</v>
      </c>
      <c r="D5027" t="str">
        <f t="shared" ca="1" si="2712"/>
        <v>I120</v>
      </c>
      <c r="E5027">
        <f t="shared" ca="1" si="2696"/>
        <v>82</v>
      </c>
      <c r="F5027">
        <f t="shared" ca="1" si="2697"/>
        <v>13</v>
      </c>
      <c r="G5027" t="str">
        <f t="shared" ca="1" si="2698"/>
        <v>S11</v>
      </c>
      <c r="H5027" t="str">
        <f t="shared" ca="1" si="2699"/>
        <v>S110</v>
      </c>
      <c r="I5027">
        <f ca="1">VLOOKUP(D5027,PRC!$A$2:$B$21,2,0)*E5027</f>
        <v>352600000</v>
      </c>
      <c r="J5027">
        <f t="shared" ca="1" si="2700"/>
        <v>317339996</v>
      </c>
      <c r="K5027">
        <f ca="1">VLOOKUP(D5027,PRC!$A$1:$C$21,3,0)*E5027</f>
        <v>158670000</v>
      </c>
      <c r="L5027">
        <f t="shared" ca="1" si="2701"/>
        <v>31734000</v>
      </c>
      <c r="M5027">
        <f t="shared" ca="1" si="2702"/>
        <v>14104000</v>
      </c>
      <c r="N5027">
        <f t="shared" ca="1" si="2703"/>
        <v>14104000</v>
      </c>
      <c r="O5027">
        <f t="shared" ca="1" si="2704"/>
        <v>31734000</v>
      </c>
      <c r="P5027">
        <f t="shared" ca="1" si="2726"/>
        <v>66993996</v>
      </c>
      <c r="Q5027">
        <f ca="1">IF(P5027&gt;0,1,0)</f>
        <v>1</v>
      </c>
      <c r="R5027">
        <f t="shared" ca="1" si="2706"/>
        <v>10</v>
      </c>
      <c r="S5027">
        <f t="shared" ca="1" si="2707"/>
        <v>9</v>
      </c>
      <c r="T5027">
        <f t="shared" ca="1" si="2708"/>
        <v>4</v>
      </c>
      <c r="U5027">
        <f t="shared" ca="1" si="2709"/>
        <v>4</v>
      </c>
      <c r="V5027">
        <f t="shared" ca="1" si="2710"/>
        <v>9</v>
      </c>
      <c r="X5027">
        <f t="shared" si="2713"/>
        <v>5027</v>
      </c>
      <c r="Y5027">
        <f t="shared" si="2714"/>
        <v>5002</v>
      </c>
      <c r="Z5027">
        <f t="shared" si="2715"/>
        <v>5003</v>
      </c>
      <c r="AA5027">
        <f t="shared" si="2711"/>
        <v>5101</v>
      </c>
      <c r="AB5027">
        <f t="shared" si="2691"/>
        <v>100</v>
      </c>
      <c r="AM5027" t="str">
        <f t="shared" si="2692"/>
        <v>201906SS</v>
      </c>
      <c r="AN5027">
        <f t="shared" ca="1" si="2716"/>
        <v>10.000001134429947</v>
      </c>
      <c r="AO5027">
        <f t="shared" ca="1" si="2717"/>
        <v>9</v>
      </c>
      <c r="AP5027">
        <f t="shared" ca="1" si="2693"/>
        <v>4</v>
      </c>
      <c r="AQ5027">
        <f t="shared" ca="1" si="2694"/>
        <v>4</v>
      </c>
      <c r="AR5027">
        <f t="shared" ca="1" si="2695"/>
        <v>9</v>
      </c>
      <c r="AS5027">
        <f ca="1">P5027/J5027</f>
        <v>0.2111111011673423</v>
      </c>
    </row>
    <row r="5028" spans="1:45" x14ac:dyDescent="0.4">
      <c r="A5028">
        <f t="shared" si="2690"/>
        <v>201906</v>
      </c>
      <c r="B5028" t="s">
        <v>82</v>
      </c>
      <c r="C5028" t="s">
        <v>31</v>
      </c>
      <c r="D5028" t="str">
        <f t="shared" ca="1" si="2712"/>
        <v>I118</v>
      </c>
      <c r="E5028">
        <f t="shared" ca="1" si="2696"/>
        <v>92</v>
      </c>
      <c r="F5028">
        <f t="shared" ca="1" si="2697"/>
        <v>8</v>
      </c>
      <c r="G5028" t="str">
        <f t="shared" ca="1" si="2698"/>
        <v>S10</v>
      </c>
      <c r="H5028" t="str">
        <f t="shared" ca="1" si="2699"/>
        <v>S108</v>
      </c>
      <c r="I5028">
        <f ca="1">VLOOKUP(D5028,PRC!$A$2:$B$21,2,0)*E5028</f>
        <v>48760000</v>
      </c>
      <c r="J5028">
        <f t="shared" ca="1" si="2700"/>
        <v>42421196</v>
      </c>
      <c r="K5028">
        <f ca="1">VLOOKUP(D5028,PRC!$A$1:$C$21,3,0)*E5028</f>
        <v>20479200</v>
      </c>
      <c r="L5028">
        <f t="shared" ca="1" si="2701"/>
        <v>4388000</v>
      </c>
      <c r="M5028">
        <f t="shared" ca="1" si="2702"/>
        <v>1463000</v>
      </c>
      <c r="N5028">
        <f t="shared" ca="1" si="2703"/>
        <v>1463000</v>
      </c>
      <c r="O5028">
        <f t="shared" ca="1" si="2704"/>
        <v>3901000</v>
      </c>
      <c r="P5028">
        <f t="shared" ca="1" si="2726"/>
        <v>10726996</v>
      </c>
      <c r="Q5028">
        <f ca="1">IF(P5028&gt;0,1,0)</f>
        <v>1</v>
      </c>
      <c r="R5028">
        <f t="shared" ca="1" si="2706"/>
        <v>13</v>
      </c>
      <c r="S5028">
        <f t="shared" ca="1" si="2707"/>
        <v>9</v>
      </c>
      <c r="T5028">
        <f t="shared" ca="1" si="2708"/>
        <v>3</v>
      </c>
      <c r="U5028">
        <f t="shared" ca="1" si="2709"/>
        <v>3</v>
      </c>
      <c r="V5028">
        <f t="shared" ca="1" si="2710"/>
        <v>8</v>
      </c>
      <c r="X5028">
        <f t="shared" si="2713"/>
        <v>5028</v>
      </c>
      <c r="Y5028">
        <f t="shared" si="2714"/>
        <v>5002</v>
      </c>
      <c r="Z5028">
        <f t="shared" si="2715"/>
        <v>5003</v>
      </c>
      <c r="AA5028">
        <f t="shared" si="2711"/>
        <v>5101</v>
      </c>
      <c r="AB5028">
        <f t="shared" si="2691"/>
        <v>100</v>
      </c>
      <c r="AM5028" t="str">
        <f t="shared" si="2692"/>
        <v>201906SS</v>
      </c>
      <c r="AN5028">
        <f t="shared" ca="1" si="2716"/>
        <v>13.000008203445446</v>
      </c>
      <c r="AO5028">
        <f t="shared" ca="1" si="2717"/>
        <v>8.9991796554552916</v>
      </c>
      <c r="AP5028">
        <f t="shared" ca="1" si="2693"/>
        <v>3.0004101722723542</v>
      </c>
      <c r="AQ5028">
        <f t="shared" ca="1" si="2694"/>
        <v>3.0004101722723542</v>
      </c>
      <c r="AR5028">
        <f t="shared" ca="1" si="2695"/>
        <v>8.0004101722723533</v>
      </c>
      <c r="AS5028">
        <f ca="1">P5028/J5028</f>
        <v>0.25286877814571751</v>
      </c>
    </row>
    <row r="5029" spans="1:45" x14ac:dyDescent="0.4">
      <c r="A5029">
        <f t="shared" si="2690"/>
        <v>201906</v>
      </c>
      <c r="B5029" t="s">
        <v>83</v>
      </c>
      <c r="C5029" t="s">
        <v>31</v>
      </c>
      <c r="D5029" t="str">
        <f t="shared" ca="1" si="2712"/>
        <v>I108</v>
      </c>
      <c r="E5029">
        <f t="shared" ca="1" si="2696"/>
        <v>63</v>
      </c>
      <c r="F5029">
        <f t="shared" ca="1" si="2697"/>
        <v>13</v>
      </c>
      <c r="G5029" t="str">
        <f t="shared" ca="1" si="2698"/>
        <v>S10</v>
      </c>
      <c r="H5029" t="str">
        <f t="shared" ca="1" si="2699"/>
        <v>S106</v>
      </c>
      <c r="I5029">
        <f ca="1">VLOOKUP(D5029,PRC!$A$2:$B$21,2,0)*E5029</f>
        <v>2520000</v>
      </c>
      <c r="J5029">
        <f t="shared" ca="1" si="2700"/>
        <v>2242796</v>
      </c>
      <c r="K5029">
        <f ca="1">VLOOKUP(D5029,PRC!$A$1:$C$21,3,0)*E5029</f>
        <v>1159200</v>
      </c>
      <c r="L5029">
        <f t="shared" ca="1" si="2701"/>
        <v>252000</v>
      </c>
      <c r="M5029">
        <f t="shared" ca="1" si="2702"/>
        <v>76000</v>
      </c>
      <c r="N5029">
        <f t="shared" ca="1" si="2703"/>
        <v>76000</v>
      </c>
      <c r="O5029">
        <f t="shared" ca="1" si="2704"/>
        <v>252000</v>
      </c>
      <c r="P5029">
        <f t="shared" ca="1" si="2726"/>
        <v>427596</v>
      </c>
      <c r="Q5029">
        <f ca="1">IF(P5029&gt;0,1,0)</f>
        <v>1</v>
      </c>
      <c r="R5029">
        <f t="shared" ca="1" si="2706"/>
        <v>11</v>
      </c>
      <c r="S5029">
        <f t="shared" ca="1" si="2707"/>
        <v>10</v>
      </c>
      <c r="T5029">
        <f t="shared" ca="1" si="2708"/>
        <v>3</v>
      </c>
      <c r="U5029">
        <f t="shared" ca="1" si="2709"/>
        <v>3</v>
      </c>
      <c r="V5029">
        <f t="shared" ca="1" si="2710"/>
        <v>10</v>
      </c>
      <c r="X5029">
        <f t="shared" si="2713"/>
        <v>5029</v>
      </c>
      <c r="Y5029">
        <f t="shared" si="2714"/>
        <v>5002</v>
      </c>
      <c r="Z5029">
        <f t="shared" si="2715"/>
        <v>5003</v>
      </c>
      <c r="AA5029">
        <f t="shared" si="2711"/>
        <v>5101</v>
      </c>
      <c r="AB5029">
        <f t="shared" si="2691"/>
        <v>100</v>
      </c>
      <c r="AM5029" t="str">
        <f t="shared" si="2692"/>
        <v>201906SS</v>
      </c>
      <c r="AN5029">
        <f t="shared" ca="1" si="2716"/>
        <v>11.000158730158727</v>
      </c>
      <c r="AO5029">
        <f t="shared" ca="1" si="2717"/>
        <v>10</v>
      </c>
      <c r="AP5029">
        <f t="shared" ca="1" si="2693"/>
        <v>3.0158730158730158</v>
      </c>
      <c r="AQ5029">
        <f t="shared" ca="1" si="2694"/>
        <v>3.0158730158730158</v>
      </c>
      <c r="AR5029">
        <f t="shared" ca="1" si="2695"/>
        <v>10</v>
      </c>
      <c r="AS5029">
        <f ca="1">P5029/J5029</f>
        <v>0.19065309551113876</v>
      </c>
    </row>
    <row r="5030" spans="1:45" x14ac:dyDescent="0.4">
      <c r="A5030">
        <f t="shared" si="2690"/>
        <v>201906</v>
      </c>
      <c r="B5030" t="s">
        <v>84</v>
      </c>
      <c r="C5030" t="s">
        <v>31</v>
      </c>
      <c r="D5030" t="str">
        <f t="shared" ca="1" si="2712"/>
        <v>I103</v>
      </c>
      <c r="E5030">
        <f t="shared" ca="1" si="2696"/>
        <v>45</v>
      </c>
      <c r="F5030">
        <f t="shared" ca="1" si="2697"/>
        <v>10</v>
      </c>
      <c r="G5030" t="str">
        <f t="shared" ca="1" si="2698"/>
        <v>S10</v>
      </c>
      <c r="H5030" t="str">
        <f t="shared" ca="1" si="2699"/>
        <v>S103</v>
      </c>
      <c r="I5030">
        <f ca="1">VLOOKUP(D5030,PRC!$A$2:$B$21,2,0)*E5030</f>
        <v>2250000</v>
      </c>
      <c r="J5030">
        <f t="shared" ca="1" si="2700"/>
        <v>2092495.9999999998</v>
      </c>
      <c r="K5030">
        <f ca="1">VLOOKUP(D5030,PRC!$A$1:$C$21,3,0)*E5030</f>
        <v>1282500</v>
      </c>
      <c r="L5030">
        <f t="shared" ca="1" si="2701"/>
        <v>225000</v>
      </c>
      <c r="M5030">
        <f t="shared" ca="1" si="2702"/>
        <v>68000</v>
      </c>
      <c r="N5030">
        <f t="shared" ca="1" si="2703"/>
        <v>68000</v>
      </c>
      <c r="O5030">
        <f t="shared" ca="1" si="2704"/>
        <v>180000</v>
      </c>
      <c r="P5030">
        <f t="shared" ca="1" si="2726"/>
        <v>268995.99999999977</v>
      </c>
      <c r="Q5030">
        <f ca="1">IF(P5030&gt;0,1,0)</f>
        <v>1</v>
      </c>
      <c r="R5030">
        <f t="shared" ca="1" si="2706"/>
        <v>7</v>
      </c>
      <c r="S5030">
        <f t="shared" ca="1" si="2707"/>
        <v>10</v>
      </c>
      <c r="T5030">
        <f t="shared" ca="1" si="2708"/>
        <v>3</v>
      </c>
      <c r="U5030">
        <f t="shared" ca="1" si="2709"/>
        <v>3</v>
      </c>
      <c r="V5030">
        <f t="shared" ca="1" si="2710"/>
        <v>8</v>
      </c>
      <c r="X5030">
        <f t="shared" si="2713"/>
        <v>5030</v>
      </c>
      <c r="Y5030">
        <f t="shared" si="2714"/>
        <v>5002</v>
      </c>
      <c r="Z5030">
        <f t="shared" si="2715"/>
        <v>5003</v>
      </c>
      <c r="AA5030">
        <f t="shared" si="2711"/>
        <v>5101</v>
      </c>
      <c r="AB5030">
        <f t="shared" si="2691"/>
        <v>100</v>
      </c>
      <c r="AM5030" t="str">
        <f t="shared" si="2692"/>
        <v>201906SS</v>
      </c>
      <c r="AN5030">
        <f t="shared" ca="1" si="2716"/>
        <v>7.0001777777777825</v>
      </c>
      <c r="AO5030">
        <f t="shared" ca="1" si="2717"/>
        <v>10</v>
      </c>
      <c r="AP5030">
        <f t="shared" ca="1" si="2693"/>
        <v>3.0222222222222221</v>
      </c>
      <c r="AQ5030">
        <f t="shared" ca="1" si="2694"/>
        <v>3.0222222222222221</v>
      </c>
      <c r="AR5030">
        <f t="shared" ca="1" si="2695"/>
        <v>8</v>
      </c>
      <c r="AS5030">
        <f ca="1">P5030/J5030</f>
        <v>0.12855269496333555</v>
      </c>
    </row>
    <row r="5031" spans="1:45" x14ac:dyDescent="0.4">
      <c r="A5031">
        <f t="shared" si="2690"/>
        <v>201906</v>
      </c>
      <c r="B5031" t="s">
        <v>85</v>
      </c>
      <c r="C5031" t="s">
        <v>31</v>
      </c>
      <c r="D5031" t="str">
        <f t="shared" ca="1" si="2712"/>
        <v>I108</v>
      </c>
      <c r="E5031">
        <f t="shared" ca="1" si="2696"/>
        <v>67</v>
      </c>
      <c r="F5031">
        <f t="shared" ca="1" si="2697"/>
        <v>8</v>
      </c>
      <c r="G5031" t="str">
        <f t="shared" ca="1" si="2698"/>
        <v>S10</v>
      </c>
      <c r="H5031" t="str">
        <f t="shared" ca="1" si="2699"/>
        <v>S103</v>
      </c>
      <c r="I5031">
        <f ca="1">VLOOKUP(D5031,PRC!$A$2:$B$21,2,0)*E5031</f>
        <v>2680000</v>
      </c>
      <c r="J5031">
        <f t="shared" ca="1" si="2700"/>
        <v>2492396</v>
      </c>
      <c r="K5031">
        <f ca="1">VLOOKUP(D5031,PRC!$A$1:$C$21,3,0)*E5031</f>
        <v>1232800</v>
      </c>
      <c r="L5031">
        <f t="shared" ca="1" si="2701"/>
        <v>241000</v>
      </c>
      <c r="M5031">
        <f t="shared" ca="1" si="2702"/>
        <v>107000</v>
      </c>
      <c r="N5031">
        <f t="shared" ca="1" si="2703"/>
        <v>134000</v>
      </c>
      <c r="O5031">
        <f t="shared" ca="1" si="2704"/>
        <v>241000</v>
      </c>
      <c r="P5031">
        <f t="shared" ca="1" si="2726"/>
        <v>536596</v>
      </c>
      <c r="Q5031">
        <f ca="1">IF(P5031&gt;0,1,0)</f>
        <v>1</v>
      </c>
      <c r="R5031">
        <f t="shared" ca="1" si="2706"/>
        <v>7</v>
      </c>
      <c r="S5031">
        <f t="shared" ca="1" si="2707"/>
        <v>9</v>
      </c>
      <c r="T5031">
        <f t="shared" ca="1" si="2708"/>
        <v>4</v>
      </c>
      <c r="U5031">
        <f t="shared" ca="1" si="2709"/>
        <v>5</v>
      </c>
      <c r="V5031">
        <f t="shared" ca="1" si="2710"/>
        <v>9</v>
      </c>
      <c r="X5031">
        <f t="shared" si="2713"/>
        <v>5031</v>
      </c>
      <c r="Y5031">
        <f t="shared" si="2714"/>
        <v>5002</v>
      </c>
      <c r="Z5031">
        <f t="shared" si="2715"/>
        <v>5003</v>
      </c>
      <c r="AA5031">
        <f t="shared" si="2711"/>
        <v>5101</v>
      </c>
      <c r="AB5031">
        <f t="shared" si="2691"/>
        <v>100</v>
      </c>
      <c r="AM5031" t="str">
        <f t="shared" si="2692"/>
        <v>201906SS</v>
      </c>
      <c r="AN5031">
        <f t="shared" ca="1" si="2716"/>
        <v>7.0001492537313474</v>
      </c>
      <c r="AO5031">
        <f t="shared" ca="1" si="2717"/>
        <v>8.9925373134328357</v>
      </c>
      <c r="AP5031">
        <f t="shared" ca="1" si="2693"/>
        <v>3.9925373134328361</v>
      </c>
      <c r="AQ5031">
        <f t="shared" ca="1" si="2694"/>
        <v>5</v>
      </c>
      <c r="AR5031">
        <f t="shared" ca="1" si="2695"/>
        <v>8.9925373134328357</v>
      </c>
      <c r="AS5031">
        <f ca="1">P5031/J5031</f>
        <v>0.2152932359063327</v>
      </c>
    </row>
    <row r="5032" spans="1:45" x14ac:dyDescent="0.4">
      <c r="A5032">
        <f t="shared" si="2690"/>
        <v>201906</v>
      </c>
      <c r="B5032" t="s">
        <v>86</v>
      </c>
      <c r="C5032" t="s">
        <v>31</v>
      </c>
      <c r="D5032" t="str">
        <f t="shared" ca="1" si="2712"/>
        <v>I115</v>
      </c>
      <c r="E5032">
        <f t="shared" ca="1" si="2696"/>
        <v>100</v>
      </c>
      <c r="F5032">
        <f t="shared" ca="1" si="2697"/>
        <v>5</v>
      </c>
      <c r="G5032" t="str">
        <f t="shared" ca="1" si="2698"/>
        <v>S10</v>
      </c>
      <c r="H5032" t="str">
        <f t="shared" ca="1" si="2699"/>
        <v>S105</v>
      </c>
      <c r="I5032">
        <f ca="1">VLOOKUP(D5032,PRC!$A$2:$B$21,2,0)*E5032</f>
        <v>500000</v>
      </c>
      <c r="J5032">
        <f t="shared" ca="1" si="2700"/>
        <v>444996</v>
      </c>
      <c r="K5032">
        <f ca="1">VLOOKUP(D5032,PRC!$A$1:$C$21,3,0)*E5032</f>
        <v>240000</v>
      </c>
      <c r="L5032">
        <f t="shared" ca="1" si="2701"/>
        <v>50000</v>
      </c>
      <c r="M5032">
        <f t="shared" ca="1" si="2702"/>
        <v>25000</v>
      </c>
      <c r="N5032">
        <f t="shared" ca="1" si="2703"/>
        <v>15000</v>
      </c>
      <c r="O5032">
        <f t="shared" ca="1" si="2704"/>
        <v>50000</v>
      </c>
      <c r="P5032">
        <f t="shared" ca="1" si="2726"/>
        <v>64996</v>
      </c>
      <c r="Q5032">
        <f ca="1">IF(P5032&gt;0,1,0)</f>
        <v>1</v>
      </c>
      <c r="R5032">
        <f t="shared" ca="1" si="2706"/>
        <v>11</v>
      </c>
      <c r="S5032">
        <f t="shared" ca="1" si="2707"/>
        <v>10</v>
      </c>
      <c r="T5032">
        <f t="shared" ca="1" si="2708"/>
        <v>5</v>
      </c>
      <c r="U5032">
        <f t="shared" ca="1" si="2709"/>
        <v>3</v>
      </c>
      <c r="V5032">
        <f t="shared" ca="1" si="2710"/>
        <v>10</v>
      </c>
      <c r="X5032">
        <f t="shared" si="2713"/>
        <v>5032</v>
      </c>
      <c r="Y5032">
        <f t="shared" si="2714"/>
        <v>5002</v>
      </c>
      <c r="Z5032">
        <f t="shared" si="2715"/>
        <v>5003</v>
      </c>
      <c r="AA5032">
        <f t="shared" si="2711"/>
        <v>5101</v>
      </c>
      <c r="AB5032">
        <f t="shared" si="2691"/>
        <v>100</v>
      </c>
      <c r="AM5032" t="str">
        <f t="shared" si="2692"/>
        <v>201906SS</v>
      </c>
      <c r="AN5032">
        <f t="shared" ca="1" si="2716"/>
        <v>11.0008</v>
      </c>
      <c r="AO5032">
        <f t="shared" ca="1" si="2717"/>
        <v>10</v>
      </c>
      <c r="AP5032">
        <f t="shared" ca="1" si="2693"/>
        <v>5</v>
      </c>
      <c r="AQ5032">
        <f t="shared" ca="1" si="2694"/>
        <v>3</v>
      </c>
      <c r="AR5032">
        <f t="shared" ca="1" si="2695"/>
        <v>10</v>
      </c>
      <c r="AS5032">
        <f ca="1">P5032/J5032</f>
        <v>0.14605973986283022</v>
      </c>
    </row>
    <row r="5033" spans="1:45" x14ac:dyDescent="0.4">
      <c r="A5033">
        <f t="shared" si="2690"/>
        <v>201906</v>
      </c>
      <c r="B5033" t="s">
        <v>87</v>
      </c>
      <c r="C5033" t="s">
        <v>31</v>
      </c>
      <c r="D5033" t="str">
        <f t="shared" ca="1" si="2712"/>
        <v>I101</v>
      </c>
      <c r="E5033">
        <f t="shared" ca="1" si="2696"/>
        <v>47</v>
      </c>
      <c r="F5033">
        <f t="shared" ca="1" si="2697"/>
        <v>15</v>
      </c>
      <c r="G5033" t="str">
        <f t="shared" ca="1" si="2698"/>
        <v>S10</v>
      </c>
      <c r="H5033" t="str">
        <f t="shared" ca="1" si="2699"/>
        <v>S102</v>
      </c>
      <c r="I5033">
        <f ca="1">VLOOKUP(D5033,PRC!$A$2:$B$21,2,0)*E5033</f>
        <v>1410000</v>
      </c>
      <c r="J5033">
        <f t="shared" ca="1" si="2700"/>
        <v>1254896</v>
      </c>
      <c r="K5033">
        <f ca="1">VLOOKUP(D5033,PRC!$A$1:$C$21,3,0)*E5033</f>
        <v>733200</v>
      </c>
      <c r="L5033">
        <f t="shared" ca="1" si="2701"/>
        <v>141000</v>
      </c>
      <c r="M5033">
        <f t="shared" ca="1" si="2702"/>
        <v>42000</v>
      </c>
      <c r="N5033">
        <f t="shared" ca="1" si="2703"/>
        <v>42000</v>
      </c>
      <c r="O5033">
        <f t="shared" ca="1" si="2704"/>
        <v>113000</v>
      </c>
      <c r="P5033">
        <f t="shared" ca="1" si="2726"/>
        <v>183696</v>
      </c>
      <c r="Q5033">
        <f ca="1">IF(P5033&gt;0,1,0)</f>
        <v>1</v>
      </c>
      <c r="R5033">
        <f t="shared" ca="1" si="2706"/>
        <v>11</v>
      </c>
      <c r="S5033">
        <f t="shared" ca="1" si="2707"/>
        <v>10</v>
      </c>
      <c r="T5033">
        <f t="shared" ca="1" si="2708"/>
        <v>3</v>
      </c>
      <c r="U5033">
        <f t="shared" ca="1" si="2709"/>
        <v>3</v>
      </c>
      <c r="V5033">
        <f t="shared" ca="1" si="2710"/>
        <v>8</v>
      </c>
      <c r="X5033">
        <f t="shared" si="2713"/>
        <v>5033</v>
      </c>
      <c r="Y5033">
        <f t="shared" si="2714"/>
        <v>5002</v>
      </c>
      <c r="Z5033">
        <f t="shared" si="2715"/>
        <v>5003</v>
      </c>
      <c r="AA5033">
        <f t="shared" si="2711"/>
        <v>5101</v>
      </c>
      <c r="AB5033">
        <f t="shared" si="2691"/>
        <v>100</v>
      </c>
      <c r="AM5033" t="str">
        <f t="shared" si="2692"/>
        <v>201906SS</v>
      </c>
      <c r="AN5033">
        <f t="shared" ca="1" si="2716"/>
        <v>11.000283687943258</v>
      </c>
      <c r="AO5033">
        <f t="shared" ca="1" si="2717"/>
        <v>10</v>
      </c>
      <c r="AP5033">
        <f t="shared" ca="1" si="2693"/>
        <v>2.9787234042553195</v>
      </c>
      <c r="AQ5033">
        <f t="shared" ca="1" si="2694"/>
        <v>2.9787234042553195</v>
      </c>
      <c r="AR5033">
        <f t="shared" ca="1" si="2695"/>
        <v>8.0141843971631204</v>
      </c>
      <c r="AS5033">
        <f ca="1">P5033/J5033</f>
        <v>0.14638344532136527</v>
      </c>
    </row>
    <row r="5034" spans="1:45" x14ac:dyDescent="0.4">
      <c r="A5034">
        <f t="shared" si="2690"/>
        <v>201906</v>
      </c>
      <c r="B5034" t="s">
        <v>88</v>
      </c>
      <c r="C5034" t="s">
        <v>31</v>
      </c>
      <c r="D5034" t="str">
        <f t="shared" ca="1" si="2712"/>
        <v>I102</v>
      </c>
      <c r="E5034">
        <f t="shared" ca="1" si="2696"/>
        <v>96</v>
      </c>
      <c r="F5034">
        <f t="shared" ca="1" si="2697"/>
        <v>5</v>
      </c>
      <c r="G5034" t="str">
        <f t="shared" ca="1" si="2698"/>
        <v>S10</v>
      </c>
      <c r="H5034" t="str">
        <f t="shared" ca="1" si="2699"/>
        <v>S101</v>
      </c>
      <c r="I5034">
        <f ca="1">VLOOKUP(D5034,PRC!$A$2:$B$21,2,0)*E5034</f>
        <v>3840000</v>
      </c>
      <c r="J5034">
        <f t="shared" ca="1" si="2700"/>
        <v>3494396</v>
      </c>
      <c r="K5034">
        <f ca="1">VLOOKUP(D5034,PRC!$A$1:$C$21,3,0)*E5034</f>
        <v>1804800</v>
      </c>
      <c r="L5034">
        <f t="shared" ca="1" si="2701"/>
        <v>346000</v>
      </c>
      <c r="M5034">
        <f t="shared" ca="1" si="2702"/>
        <v>154000</v>
      </c>
      <c r="N5034">
        <f t="shared" ca="1" si="2703"/>
        <v>192000</v>
      </c>
      <c r="O5034">
        <f t="shared" ca="1" si="2704"/>
        <v>346000</v>
      </c>
      <c r="P5034">
        <f t="shared" ca="1" si="2726"/>
        <v>651596</v>
      </c>
      <c r="Q5034">
        <f ca="1">IF(P5034&gt;0,1,0)</f>
        <v>1</v>
      </c>
      <c r="R5034">
        <f t="shared" ca="1" si="2706"/>
        <v>9</v>
      </c>
      <c r="S5034">
        <f t="shared" ca="1" si="2707"/>
        <v>9</v>
      </c>
      <c r="T5034">
        <f t="shared" ca="1" si="2708"/>
        <v>4</v>
      </c>
      <c r="U5034">
        <f t="shared" ca="1" si="2709"/>
        <v>5</v>
      </c>
      <c r="V5034">
        <f t="shared" ca="1" si="2710"/>
        <v>9</v>
      </c>
      <c r="X5034">
        <f t="shared" si="2713"/>
        <v>5034</v>
      </c>
      <c r="Y5034">
        <f t="shared" si="2714"/>
        <v>5002</v>
      </c>
      <c r="Z5034">
        <f t="shared" si="2715"/>
        <v>5003</v>
      </c>
      <c r="AA5034">
        <f t="shared" si="2711"/>
        <v>5101</v>
      </c>
      <c r="AB5034">
        <f t="shared" si="2691"/>
        <v>100</v>
      </c>
      <c r="AM5034" t="str">
        <f t="shared" si="2692"/>
        <v>201906SS</v>
      </c>
      <c r="AN5034">
        <f t="shared" ca="1" si="2716"/>
        <v>9.0001041666666666</v>
      </c>
      <c r="AO5034">
        <f t="shared" ca="1" si="2717"/>
        <v>9.0104166666666661</v>
      </c>
      <c r="AP5034">
        <f t="shared" ca="1" si="2693"/>
        <v>4.010416666666667</v>
      </c>
      <c r="AQ5034">
        <f t="shared" ca="1" si="2694"/>
        <v>5</v>
      </c>
      <c r="AR5034">
        <f t="shared" ca="1" si="2695"/>
        <v>9.0104166666666661</v>
      </c>
      <c r="AS5034">
        <f ca="1">P5034/J5034</f>
        <v>0.18646884897990954</v>
      </c>
    </row>
    <row r="5035" spans="1:45" x14ac:dyDescent="0.4">
      <c r="A5035">
        <f t="shared" si="2690"/>
        <v>201906</v>
      </c>
      <c r="B5035" t="s">
        <v>89</v>
      </c>
      <c r="C5035" t="s">
        <v>31</v>
      </c>
      <c r="D5035" t="str">
        <f t="shared" ca="1" si="2712"/>
        <v>I117</v>
      </c>
      <c r="E5035">
        <f t="shared" ca="1" si="2696"/>
        <v>54</v>
      </c>
      <c r="F5035">
        <f t="shared" ca="1" si="2697"/>
        <v>13</v>
      </c>
      <c r="G5035" t="str">
        <f t="shared" ca="1" si="2698"/>
        <v>S11</v>
      </c>
      <c r="H5035" t="str">
        <f t="shared" ca="1" si="2699"/>
        <v>S114</v>
      </c>
      <c r="I5035">
        <f ca="1">VLOOKUP(D5035,PRC!$A$2:$B$21,2,0)*E5035</f>
        <v>135000000</v>
      </c>
      <c r="J5035">
        <f t="shared" ca="1" si="2700"/>
        <v>120149996</v>
      </c>
      <c r="K5035">
        <f ca="1">VLOOKUP(D5035,PRC!$A$1:$C$21,3,0)*E5035</f>
        <v>62100000</v>
      </c>
      <c r="L5035">
        <f t="shared" ca="1" si="2701"/>
        <v>12150000</v>
      </c>
      <c r="M5035">
        <f t="shared" ca="1" si="2702"/>
        <v>6750000</v>
      </c>
      <c r="N5035">
        <f t="shared" ca="1" si="2703"/>
        <v>6750000</v>
      </c>
      <c r="O5035">
        <f t="shared" ca="1" si="2704"/>
        <v>10800000</v>
      </c>
      <c r="P5035">
        <f t="shared" ca="1" si="2726"/>
        <v>21599996</v>
      </c>
      <c r="Q5035">
        <f ca="1">IF(P5035&gt;0,1,0)</f>
        <v>1</v>
      </c>
      <c r="R5035">
        <f t="shared" ca="1" si="2706"/>
        <v>11</v>
      </c>
      <c r="S5035">
        <f t="shared" ca="1" si="2707"/>
        <v>9</v>
      </c>
      <c r="T5035">
        <f t="shared" ca="1" si="2708"/>
        <v>5</v>
      </c>
      <c r="U5035">
        <f t="shared" ca="1" si="2709"/>
        <v>5</v>
      </c>
      <c r="V5035">
        <f t="shared" ca="1" si="2710"/>
        <v>8</v>
      </c>
      <c r="X5035">
        <f t="shared" si="2713"/>
        <v>5035</v>
      </c>
      <c r="Y5035">
        <f t="shared" si="2714"/>
        <v>5002</v>
      </c>
      <c r="Z5035">
        <f t="shared" si="2715"/>
        <v>5003</v>
      </c>
      <c r="AA5035">
        <f t="shared" si="2711"/>
        <v>5101</v>
      </c>
      <c r="AB5035">
        <f t="shared" si="2691"/>
        <v>100</v>
      </c>
      <c r="AM5035" t="str">
        <f t="shared" si="2692"/>
        <v>201906SS</v>
      </c>
      <c r="AN5035">
        <f t="shared" ca="1" si="2716"/>
        <v>11.000002962962963</v>
      </c>
      <c r="AO5035">
        <f t="shared" ca="1" si="2717"/>
        <v>9</v>
      </c>
      <c r="AP5035">
        <f t="shared" ca="1" si="2693"/>
        <v>5</v>
      </c>
      <c r="AQ5035">
        <f t="shared" ca="1" si="2694"/>
        <v>5</v>
      </c>
      <c r="AR5035">
        <f t="shared" ca="1" si="2695"/>
        <v>8</v>
      </c>
      <c r="AS5035">
        <f ca="1">P5035/J5035</f>
        <v>0.17977525359218488</v>
      </c>
    </row>
    <row r="5036" spans="1:45" x14ac:dyDescent="0.4">
      <c r="A5036">
        <f t="shared" si="2690"/>
        <v>201906</v>
      </c>
      <c r="B5036" t="s">
        <v>90</v>
      </c>
      <c r="C5036" t="s">
        <v>31</v>
      </c>
      <c r="D5036" t="str">
        <f t="shared" ca="1" si="2712"/>
        <v>I120</v>
      </c>
      <c r="E5036">
        <f t="shared" ca="1" si="2696"/>
        <v>48</v>
      </c>
      <c r="F5036">
        <f t="shared" ca="1" si="2697"/>
        <v>14</v>
      </c>
      <c r="G5036" t="str">
        <f t="shared" ca="1" si="2698"/>
        <v>S11</v>
      </c>
      <c r="H5036" t="str">
        <f t="shared" ca="1" si="2699"/>
        <v>S113</v>
      </c>
      <c r="I5036">
        <f ca="1">VLOOKUP(D5036,PRC!$A$2:$B$21,2,0)*E5036</f>
        <v>206400000</v>
      </c>
      <c r="J5036">
        <f t="shared" ca="1" si="2700"/>
        <v>181631996</v>
      </c>
      <c r="K5036">
        <f ca="1">VLOOKUP(D5036,PRC!$A$1:$C$21,3,0)*E5036</f>
        <v>92880000</v>
      </c>
      <c r="L5036">
        <f t="shared" ca="1" si="2701"/>
        <v>16512000</v>
      </c>
      <c r="M5036">
        <f t="shared" ca="1" si="2702"/>
        <v>10320000</v>
      </c>
      <c r="N5036">
        <f t="shared" ca="1" si="2703"/>
        <v>10320000</v>
      </c>
      <c r="O5036">
        <f t="shared" ca="1" si="2704"/>
        <v>16512000</v>
      </c>
      <c r="P5036">
        <f t="shared" ca="1" si="2726"/>
        <v>35087996</v>
      </c>
      <c r="Q5036">
        <f ca="1">IF(P5036&gt;0,1,0)</f>
        <v>1</v>
      </c>
      <c r="R5036">
        <f t="shared" ca="1" si="2706"/>
        <v>12</v>
      </c>
      <c r="S5036">
        <f t="shared" ca="1" si="2707"/>
        <v>8</v>
      </c>
      <c r="T5036">
        <f t="shared" ca="1" si="2708"/>
        <v>5</v>
      </c>
      <c r="U5036">
        <f t="shared" ca="1" si="2709"/>
        <v>5</v>
      </c>
      <c r="V5036">
        <f t="shared" ca="1" si="2710"/>
        <v>8</v>
      </c>
      <c r="X5036">
        <f t="shared" si="2713"/>
        <v>5036</v>
      </c>
      <c r="Y5036">
        <f t="shared" si="2714"/>
        <v>5002</v>
      </c>
      <c r="Z5036">
        <f t="shared" si="2715"/>
        <v>5003</v>
      </c>
      <c r="AA5036">
        <f t="shared" si="2711"/>
        <v>5101</v>
      </c>
      <c r="AB5036">
        <f t="shared" si="2691"/>
        <v>100</v>
      </c>
      <c r="AM5036" t="str">
        <f t="shared" si="2692"/>
        <v>201906SS</v>
      </c>
      <c r="AN5036">
        <f t="shared" ca="1" si="2716"/>
        <v>12.000001937984495</v>
      </c>
      <c r="AO5036">
        <f t="shared" ca="1" si="2717"/>
        <v>8</v>
      </c>
      <c r="AP5036">
        <f t="shared" ca="1" si="2693"/>
        <v>5</v>
      </c>
      <c r="AQ5036">
        <f t="shared" ca="1" si="2694"/>
        <v>5</v>
      </c>
      <c r="AR5036">
        <f t="shared" ca="1" si="2695"/>
        <v>8</v>
      </c>
      <c r="AS5036">
        <f ca="1">P5036/J5036</f>
        <v>0.19318180041362315</v>
      </c>
    </row>
    <row r="5037" spans="1:45" x14ac:dyDescent="0.4">
      <c r="A5037">
        <f t="shared" si="2690"/>
        <v>201906</v>
      </c>
      <c r="B5037" t="s">
        <v>91</v>
      </c>
      <c r="C5037" t="s">
        <v>31</v>
      </c>
      <c r="D5037" t="str">
        <f t="shared" ca="1" si="2712"/>
        <v>I109</v>
      </c>
      <c r="E5037">
        <f t="shared" ca="1" si="2696"/>
        <v>75</v>
      </c>
      <c r="F5037">
        <f t="shared" ca="1" si="2697"/>
        <v>7</v>
      </c>
      <c r="G5037" t="str">
        <f t="shared" ca="1" si="2698"/>
        <v>S10</v>
      </c>
      <c r="H5037" t="str">
        <f t="shared" ca="1" si="2699"/>
        <v>S102</v>
      </c>
      <c r="I5037">
        <f ca="1">VLOOKUP(D5037,PRC!$A$2:$B$21,2,0)*E5037</f>
        <v>37500000</v>
      </c>
      <c r="J5037">
        <f t="shared" ca="1" si="2700"/>
        <v>32249996</v>
      </c>
      <c r="K5037">
        <f ca="1">VLOOKUP(D5037,PRC!$A$1:$C$21,3,0)*E5037</f>
        <v>15000000</v>
      </c>
      <c r="L5037">
        <f t="shared" ca="1" si="2701"/>
        <v>3375000</v>
      </c>
      <c r="M5037">
        <f t="shared" ca="1" si="2702"/>
        <v>1500000</v>
      </c>
      <c r="N5037">
        <f t="shared" ca="1" si="2703"/>
        <v>1500000</v>
      </c>
      <c r="O5037">
        <f t="shared" ca="1" si="2704"/>
        <v>3750000</v>
      </c>
      <c r="P5037">
        <f t="shared" ca="1" si="2726"/>
        <v>7124996</v>
      </c>
      <c r="Q5037">
        <f ca="1">IF(P5037&gt;0,1,0)</f>
        <v>1</v>
      </c>
      <c r="R5037">
        <f t="shared" ca="1" si="2706"/>
        <v>14</v>
      </c>
      <c r="S5037">
        <f t="shared" ca="1" si="2707"/>
        <v>9</v>
      </c>
      <c r="T5037">
        <f t="shared" ca="1" si="2708"/>
        <v>4</v>
      </c>
      <c r="U5037">
        <f t="shared" ca="1" si="2709"/>
        <v>4</v>
      </c>
      <c r="V5037">
        <f t="shared" ca="1" si="2710"/>
        <v>10</v>
      </c>
      <c r="X5037">
        <f t="shared" si="2713"/>
        <v>5037</v>
      </c>
      <c r="Y5037">
        <f t="shared" si="2714"/>
        <v>5002</v>
      </c>
      <c r="Z5037">
        <f t="shared" si="2715"/>
        <v>5003</v>
      </c>
      <c r="AA5037">
        <f t="shared" si="2711"/>
        <v>5101</v>
      </c>
      <c r="AB5037">
        <f t="shared" si="2691"/>
        <v>100</v>
      </c>
      <c r="AM5037" t="str">
        <f t="shared" si="2692"/>
        <v>201906SS</v>
      </c>
      <c r="AN5037">
        <f t="shared" ca="1" si="2716"/>
        <v>14.000010666666663</v>
      </c>
      <c r="AO5037">
        <f t="shared" ca="1" si="2717"/>
        <v>9</v>
      </c>
      <c r="AP5037">
        <f t="shared" ca="1" si="2693"/>
        <v>4</v>
      </c>
      <c r="AQ5037">
        <f t="shared" ca="1" si="2694"/>
        <v>4</v>
      </c>
      <c r="AR5037">
        <f t="shared" ca="1" si="2695"/>
        <v>10</v>
      </c>
      <c r="AS5037">
        <f ca="1">P5037/J5037</f>
        <v>0.22093013592931918</v>
      </c>
    </row>
    <row r="5038" spans="1:45" x14ac:dyDescent="0.4">
      <c r="A5038">
        <f t="shared" si="2690"/>
        <v>201906</v>
      </c>
      <c r="B5038" t="s">
        <v>92</v>
      </c>
      <c r="C5038" t="s">
        <v>31</v>
      </c>
      <c r="D5038" t="str">
        <f t="shared" ca="1" si="2712"/>
        <v>I116</v>
      </c>
      <c r="E5038">
        <f t="shared" ca="1" si="2696"/>
        <v>58</v>
      </c>
      <c r="F5038">
        <f t="shared" ca="1" si="2697"/>
        <v>10</v>
      </c>
      <c r="G5038" t="str">
        <f t="shared" ca="1" si="2698"/>
        <v>S10</v>
      </c>
      <c r="H5038" t="str">
        <f t="shared" ca="1" si="2699"/>
        <v>S106</v>
      </c>
      <c r="I5038">
        <f ca="1">VLOOKUP(D5038,PRC!$A$2:$B$21,2,0)*E5038</f>
        <v>84680000</v>
      </c>
      <c r="J5038">
        <f t="shared" ca="1" si="2700"/>
        <v>78752396</v>
      </c>
      <c r="K5038">
        <f ca="1">VLOOKUP(D5038,PRC!$A$1:$C$21,3,0)*E5038</f>
        <v>50808000</v>
      </c>
      <c r="L5038">
        <f t="shared" ca="1" si="2701"/>
        <v>7621000</v>
      </c>
      <c r="M5038">
        <f t="shared" ca="1" si="2702"/>
        <v>2540000</v>
      </c>
      <c r="N5038">
        <f t="shared" ca="1" si="2703"/>
        <v>3387000</v>
      </c>
      <c r="O5038">
        <f t="shared" ca="1" si="2704"/>
        <v>7621000</v>
      </c>
      <c r="P5038">
        <f t="shared" ca="1" si="2726"/>
        <v>6775396</v>
      </c>
      <c r="Q5038">
        <f ca="1">IF(P5038&gt;0,1,0)</f>
        <v>1</v>
      </c>
      <c r="R5038">
        <f t="shared" ca="1" si="2706"/>
        <v>7</v>
      </c>
      <c r="S5038">
        <f t="shared" ca="1" si="2707"/>
        <v>9</v>
      </c>
      <c r="T5038">
        <f t="shared" ca="1" si="2708"/>
        <v>3</v>
      </c>
      <c r="U5038">
        <f t="shared" ca="1" si="2709"/>
        <v>4</v>
      </c>
      <c r="V5038">
        <f t="shared" ca="1" si="2710"/>
        <v>9</v>
      </c>
      <c r="X5038">
        <f t="shared" si="2713"/>
        <v>5038</v>
      </c>
      <c r="Y5038">
        <f t="shared" si="2714"/>
        <v>5002</v>
      </c>
      <c r="Z5038">
        <f t="shared" si="2715"/>
        <v>5003</v>
      </c>
      <c r="AA5038">
        <f t="shared" si="2711"/>
        <v>5101</v>
      </c>
      <c r="AB5038">
        <f t="shared" si="2691"/>
        <v>100</v>
      </c>
      <c r="AM5038" t="str">
        <f t="shared" si="2692"/>
        <v>201906SS</v>
      </c>
      <c r="AN5038">
        <f t="shared" ca="1" si="2716"/>
        <v>7.0000047236655654</v>
      </c>
      <c r="AO5038">
        <f t="shared" ca="1" si="2717"/>
        <v>8.9997638167217762</v>
      </c>
      <c r="AP5038">
        <f t="shared" ca="1" si="2693"/>
        <v>2.9995276334435523</v>
      </c>
      <c r="AQ5038">
        <f t="shared" ca="1" si="2694"/>
        <v>3.9997638167217762</v>
      </c>
      <c r="AR5038">
        <f t="shared" ca="1" si="2695"/>
        <v>8.9997638167217762</v>
      </c>
      <c r="AS5038">
        <f ca="1">P5038/J5038</f>
        <v>8.6034156979807958E-2</v>
      </c>
    </row>
    <row r="5039" spans="1:45" x14ac:dyDescent="0.4">
      <c r="A5039">
        <f t="shared" si="2690"/>
        <v>201906</v>
      </c>
      <c r="B5039" t="s">
        <v>93</v>
      </c>
      <c r="C5039" t="s">
        <v>31</v>
      </c>
      <c r="D5039" t="str">
        <f t="shared" ca="1" si="2712"/>
        <v>I108</v>
      </c>
      <c r="E5039">
        <f t="shared" ca="1" si="2696"/>
        <v>100</v>
      </c>
      <c r="F5039">
        <f t="shared" ca="1" si="2697"/>
        <v>14</v>
      </c>
      <c r="G5039" t="str">
        <f t="shared" ca="1" si="2698"/>
        <v>S11</v>
      </c>
      <c r="H5039" t="str">
        <f t="shared" ca="1" si="2699"/>
        <v>S112</v>
      </c>
      <c r="I5039">
        <f ca="1">VLOOKUP(D5039,PRC!$A$2:$B$21,2,0)*E5039</f>
        <v>4000000</v>
      </c>
      <c r="J5039">
        <f t="shared" ca="1" si="2700"/>
        <v>3719995.9999999995</v>
      </c>
      <c r="K5039">
        <f ca="1">VLOOKUP(D5039,PRC!$A$1:$C$21,3,0)*E5039</f>
        <v>1840000</v>
      </c>
      <c r="L5039">
        <f t="shared" ca="1" si="2701"/>
        <v>320000</v>
      </c>
      <c r="M5039">
        <f t="shared" ca="1" si="2702"/>
        <v>200000</v>
      </c>
      <c r="N5039">
        <f t="shared" ca="1" si="2703"/>
        <v>160000</v>
      </c>
      <c r="O5039">
        <f t="shared" ca="1" si="2704"/>
        <v>400000</v>
      </c>
      <c r="P5039">
        <f t="shared" ca="1" si="2726"/>
        <v>799995.99999999953</v>
      </c>
      <c r="Q5039">
        <f ca="1">IF(P5039&gt;0,1,0)</f>
        <v>1</v>
      </c>
      <c r="R5039">
        <f t="shared" ca="1" si="2706"/>
        <v>7</v>
      </c>
      <c r="S5039">
        <f t="shared" ca="1" si="2707"/>
        <v>8</v>
      </c>
      <c r="T5039">
        <f t="shared" ca="1" si="2708"/>
        <v>5</v>
      </c>
      <c r="U5039">
        <f t="shared" ca="1" si="2709"/>
        <v>4</v>
      </c>
      <c r="V5039">
        <f t="shared" ca="1" si="2710"/>
        <v>10</v>
      </c>
      <c r="X5039">
        <f t="shared" si="2713"/>
        <v>5039</v>
      </c>
      <c r="Y5039">
        <f t="shared" si="2714"/>
        <v>5002</v>
      </c>
      <c r="Z5039">
        <f t="shared" si="2715"/>
        <v>5003</v>
      </c>
      <c r="AA5039">
        <f t="shared" si="2711"/>
        <v>5101</v>
      </c>
      <c r="AB5039">
        <f t="shared" si="2691"/>
        <v>100</v>
      </c>
      <c r="AM5039" t="str">
        <f t="shared" si="2692"/>
        <v>201906SS</v>
      </c>
      <c r="AN5039">
        <f t="shared" ca="1" si="2716"/>
        <v>7.0001000000000086</v>
      </c>
      <c r="AO5039">
        <f t="shared" ca="1" si="2717"/>
        <v>8</v>
      </c>
      <c r="AP5039">
        <f t="shared" ca="1" si="2693"/>
        <v>5</v>
      </c>
      <c r="AQ5039">
        <f t="shared" ca="1" si="2694"/>
        <v>4</v>
      </c>
      <c r="AR5039">
        <f t="shared" ca="1" si="2695"/>
        <v>10</v>
      </c>
      <c r="AS5039">
        <f ca="1">P5039/J5039</f>
        <v>0.21505291941174121</v>
      </c>
    </row>
    <row r="5040" spans="1:45" x14ac:dyDescent="0.4">
      <c r="A5040">
        <f t="shared" si="2690"/>
        <v>201906</v>
      </c>
      <c r="B5040" t="s">
        <v>94</v>
      </c>
      <c r="C5040" t="s">
        <v>31</v>
      </c>
      <c r="D5040" t="str">
        <f t="shared" ca="1" si="2712"/>
        <v>I117</v>
      </c>
      <c r="E5040">
        <f t="shared" ca="1" si="2696"/>
        <v>54</v>
      </c>
      <c r="F5040">
        <f t="shared" ca="1" si="2697"/>
        <v>12</v>
      </c>
      <c r="G5040" t="str">
        <f t="shared" ca="1" si="2698"/>
        <v>S10</v>
      </c>
      <c r="H5040" t="str">
        <f t="shared" ca="1" si="2699"/>
        <v>S103</v>
      </c>
      <c r="I5040">
        <f ca="1">VLOOKUP(D5040,PRC!$A$2:$B$21,2,0)*E5040</f>
        <v>135000000</v>
      </c>
      <c r="J5040">
        <f t="shared" ca="1" si="2700"/>
        <v>126899996</v>
      </c>
      <c r="K5040">
        <f ca="1">VLOOKUP(D5040,PRC!$A$1:$C$21,3,0)*E5040</f>
        <v>62100000</v>
      </c>
      <c r="L5040">
        <f t="shared" ca="1" si="2701"/>
        <v>13500000</v>
      </c>
      <c r="M5040">
        <f t="shared" ca="1" si="2702"/>
        <v>5400000</v>
      </c>
      <c r="N5040">
        <f t="shared" ca="1" si="2703"/>
        <v>6750000</v>
      </c>
      <c r="O5040">
        <f t="shared" ca="1" si="2704"/>
        <v>13500000</v>
      </c>
      <c r="P5040">
        <f t="shared" ca="1" si="2726"/>
        <v>25649996</v>
      </c>
      <c r="Q5040">
        <f ca="1">IF(P5040&gt;0,1,0)</f>
        <v>1</v>
      </c>
      <c r="R5040">
        <f t="shared" ca="1" si="2706"/>
        <v>6</v>
      </c>
      <c r="S5040">
        <f t="shared" ca="1" si="2707"/>
        <v>10</v>
      </c>
      <c r="T5040">
        <f t="shared" ca="1" si="2708"/>
        <v>4</v>
      </c>
      <c r="U5040">
        <f t="shared" ca="1" si="2709"/>
        <v>5</v>
      </c>
      <c r="V5040">
        <f t="shared" ca="1" si="2710"/>
        <v>10</v>
      </c>
      <c r="X5040">
        <f t="shared" si="2713"/>
        <v>5040</v>
      </c>
      <c r="Y5040">
        <f t="shared" si="2714"/>
        <v>5002</v>
      </c>
      <c r="Z5040">
        <f t="shared" si="2715"/>
        <v>5003</v>
      </c>
      <c r="AA5040">
        <f t="shared" si="2711"/>
        <v>5101</v>
      </c>
      <c r="AB5040">
        <f t="shared" si="2691"/>
        <v>100</v>
      </c>
      <c r="AM5040" t="str">
        <f t="shared" si="2692"/>
        <v>201906SS</v>
      </c>
      <c r="AN5040">
        <f t="shared" ca="1" si="2716"/>
        <v>6.0000029629629577</v>
      </c>
      <c r="AO5040">
        <f t="shared" ca="1" si="2717"/>
        <v>10</v>
      </c>
      <c r="AP5040">
        <f t="shared" ca="1" si="2693"/>
        <v>4</v>
      </c>
      <c r="AQ5040">
        <f t="shared" ca="1" si="2694"/>
        <v>5</v>
      </c>
      <c r="AR5040">
        <f t="shared" ca="1" si="2695"/>
        <v>10</v>
      </c>
      <c r="AS5040">
        <f ca="1">P5040/J5040</f>
        <v>0.20212763442482692</v>
      </c>
    </row>
    <row r="5041" spans="1:45" x14ac:dyDescent="0.4">
      <c r="A5041">
        <f t="shared" si="2690"/>
        <v>201906</v>
      </c>
      <c r="B5041" t="s">
        <v>95</v>
      </c>
      <c r="C5041" t="s">
        <v>31</v>
      </c>
      <c r="D5041" t="str">
        <f t="shared" ca="1" si="2712"/>
        <v>I108</v>
      </c>
      <c r="E5041">
        <f t="shared" ca="1" si="2696"/>
        <v>20</v>
      </c>
      <c r="F5041">
        <f t="shared" ca="1" si="2697"/>
        <v>9</v>
      </c>
      <c r="G5041" t="str">
        <f t="shared" ca="1" si="2698"/>
        <v>S11</v>
      </c>
      <c r="H5041" t="str">
        <f t="shared" ca="1" si="2699"/>
        <v>S115</v>
      </c>
      <c r="I5041">
        <f ca="1">VLOOKUP(D5041,PRC!$A$2:$B$21,2,0)*E5041</f>
        <v>800000</v>
      </c>
      <c r="J5041">
        <f t="shared" ca="1" si="2700"/>
        <v>695996</v>
      </c>
      <c r="K5041">
        <f ca="1">VLOOKUP(D5041,PRC!$A$1:$C$21,3,0)*E5041</f>
        <v>368000</v>
      </c>
      <c r="L5041">
        <f t="shared" ca="1" si="2701"/>
        <v>64000</v>
      </c>
      <c r="M5041">
        <f t="shared" ca="1" si="2702"/>
        <v>24000</v>
      </c>
      <c r="N5041">
        <f t="shared" ca="1" si="2703"/>
        <v>40000</v>
      </c>
      <c r="O5041">
        <f t="shared" ca="1" si="2704"/>
        <v>64000</v>
      </c>
      <c r="P5041">
        <f t="shared" ca="1" si="2726"/>
        <v>135996</v>
      </c>
      <c r="Q5041">
        <f ca="1">IF(P5041&gt;0,1,0)</f>
        <v>1</v>
      </c>
      <c r="R5041">
        <f t="shared" ca="1" si="2706"/>
        <v>13</v>
      </c>
      <c r="S5041">
        <f t="shared" ca="1" si="2707"/>
        <v>8</v>
      </c>
      <c r="T5041">
        <f t="shared" ca="1" si="2708"/>
        <v>3</v>
      </c>
      <c r="U5041">
        <f t="shared" ca="1" si="2709"/>
        <v>5</v>
      </c>
      <c r="V5041">
        <f t="shared" ca="1" si="2710"/>
        <v>8</v>
      </c>
      <c r="X5041">
        <f t="shared" si="2713"/>
        <v>5041</v>
      </c>
      <c r="Y5041">
        <f t="shared" si="2714"/>
        <v>5002</v>
      </c>
      <c r="Z5041">
        <f t="shared" si="2715"/>
        <v>5003</v>
      </c>
      <c r="AA5041">
        <f t="shared" si="2711"/>
        <v>5101</v>
      </c>
      <c r="AB5041">
        <f t="shared" si="2691"/>
        <v>100</v>
      </c>
      <c r="AM5041" t="str">
        <f t="shared" si="2692"/>
        <v>201906SS</v>
      </c>
      <c r="AN5041">
        <f t="shared" ca="1" si="2716"/>
        <v>13.000500000000004</v>
      </c>
      <c r="AO5041">
        <f t="shared" ca="1" si="2717"/>
        <v>8</v>
      </c>
      <c r="AP5041">
        <f t="shared" ca="1" si="2693"/>
        <v>3</v>
      </c>
      <c r="AQ5041">
        <f t="shared" ca="1" si="2694"/>
        <v>5</v>
      </c>
      <c r="AR5041">
        <f t="shared" ca="1" si="2695"/>
        <v>8</v>
      </c>
      <c r="AS5041">
        <f ca="1">P5041/J5041</f>
        <v>0.19539767469927988</v>
      </c>
    </row>
    <row r="5042" spans="1:45" x14ac:dyDescent="0.4">
      <c r="A5042">
        <f t="shared" si="2690"/>
        <v>201906</v>
      </c>
      <c r="B5042" t="s">
        <v>96</v>
      </c>
      <c r="C5042" t="s">
        <v>31</v>
      </c>
      <c r="D5042" t="str">
        <f t="shared" ca="1" si="2712"/>
        <v>I110</v>
      </c>
      <c r="E5042">
        <f t="shared" ca="1" si="2696"/>
        <v>97</v>
      </c>
      <c r="F5042">
        <f t="shared" ca="1" si="2697"/>
        <v>13</v>
      </c>
      <c r="G5042" t="str">
        <f t="shared" ca="1" si="2698"/>
        <v>S10</v>
      </c>
      <c r="H5042" t="str">
        <f t="shared" ca="1" si="2699"/>
        <v>S103</v>
      </c>
      <c r="I5042">
        <f ca="1">VLOOKUP(D5042,PRC!$A$2:$B$21,2,0)*E5042</f>
        <v>29100000</v>
      </c>
      <c r="J5042">
        <f t="shared" ca="1" si="2700"/>
        <v>25025996</v>
      </c>
      <c r="K5042">
        <f ca="1">VLOOKUP(D5042,PRC!$A$1:$C$21,3,0)*E5042</f>
        <v>13386000</v>
      </c>
      <c r="L5042">
        <f t="shared" ca="1" si="2701"/>
        <v>2619000</v>
      </c>
      <c r="M5042">
        <f t="shared" ca="1" si="2702"/>
        <v>1164000</v>
      </c>
      <c r="N5042">
        <f t="shared" ca="1" si="2703"/>
        <v>1164000</v>
      </c>
      <c r="O5042">
        <f t="shared" ca="1" si="2704"/>
        <v>2619000</v>
      </c>
      <c r="P5042">
        <f t="shared" ca="1" si="2726"/>
        <v>4073996</v>
      </c>
      <c r="Q5042">
        <f ca="1">IF(P5042&gt;0,1,0)</f>
        <v>1</v>
      </c>
      <c r="R5042">
        <f t="shared" ca="1" si="2706"/>
        <v>14</v>
      </c>
      <c r="S5042">
        <f t="shared" ca="1" si="2707"/>
        <v>9</v>
      </c>
      <c r="T5042">
        <f t="shared" ca="1" si="2708"/>
        <v>4</v>
      </c>
      <c r="U5042">
        <f t="shared" ca="1" si="2709"/>
        <v>4</v>
      </c>
      <c r="V5042">
        <f t="shared" ca="1" si="2710"/>
        <v>9</v>
      </c>
      <c r="X5042">
        <f t="shared" si="2713"/>
        <v>5042</v>
      </c>
      <c r="Y5042">
        <f t="shared" si="2714"/>
        <v>5002</v>
      </c>
      <c r="Z5042">
        <f t="shared" si="2715"/>
        <v>5003</v>
      </c>
      <c r="AA5042">
        <f t="shared" si="2711"/>
        <v>5101</v>
      </c>
      <c r="AB5042">
        <f t="shared" si="2691"/>
        <v>100</v>
      </c>
      <c r="AM5042" t="str">
        <f t="shared" si="2692"/>
        <v>201906SS</v>
      </c>
      <c r="AN5042">
        <f t="shared" ca="1" si="2716"/>
        <v>14.000013745704464</v>
      </c>
      <c r="AO5042">
        <f t="shared" ca="1" si="2717"/>
        <v>9</v>
      </c>
      <c r="AP5042">
        <f t="shared" ca="1" si="2693"/>
        <v>4</v>
      </c>
      <c r="AQ5042">
        <f t="shared" ca="1" si="2694"/>
        <v>4</v>
      </c>
      <c r="AR5042">
        <f t="shared" ca="1" si="2695"/>
        <v>9</v>
      </c>
      <c r="AS5042">
        <f ca="1">P5042/J5042</f>
        <v>0.16279056386007573</v>
      </c>
    </row>
    <row r="5043" spans="1:45" x14ac:dyDescent="0.4">
      <c r="A5043">
        <f t="shared" si="2690"/>
        <v>201906</v>
      </c>
      <c r="B5043" t="s">
        <v>97</v>
      </c>
      <c r="C5043" t="s">
        <v>31</v>
      </c>
      <c r="D5043" t="str">
        <f t="shared" ca="1" si="2712"/>
        <v>I101</v>
      </c>
      <c r="E5043">
        <f t="shared" ca="1" si="2696"/>
        <v>92</v>
      </c>
      <c r="F5043">
        <f t="shared" ca="1" si="2697"/>
        <v>7</v>
      </c>
      <c r="G5043" t="str">
        <f t="shared" ca="1" si="2698"/>
        <v>S10</v>
      </c>
      <c r="H5043" t="str">
        <f t="shared" ca="1" si="2699"/>
        <v>S101</v>
      </c>
      <c r="I5043">
        <f ca="1">VLOOKUP(D5043,PRC!$A$2:$B$21,2,0)*E5043</f>
        <v>2760000</v>
      </c>
      <c r="J5043">
        <f t="shared" ca="1" si="2700"/>
        <v>2621996</v>
      </c>
      <c r="K5043">
        <f ca="1">VLOOKUP(D5043,PRC!$A$1:$C$21,3,0)*E5043</f>
        <v>1435200</v>
      </c>
      <c r="L5043">
        <f t="shared" ca="1" si="2701"/>
        <v>248000</v>
      </c>
      <c r="M5043">
        <f t="shared" ca="1" si="2702"/>
        <v>138000</v>
      </c>
      <c r="N5043">
        <f t="shared" ca="1" si="2703"/>
        <v>110000</v>
      </c>
      <c r="O5043">
        <f t="shared" ca="1" si="2704"/>
        <v>221000</v>
      </c>
      <c r="P5043">
        <f t="shared" ca="1" si="2726"/>
        <v>469796</v>
      </c>
      <c r="Q5043">
        <f ca="1">IF(P5043&gt;0,1,0)</f>
        <v>1</v>
      </c>
      <c r="R5043">
        <f t="shared" ca="1" si="2706"/>
        <v>5</v>
      </c>
      <c r="S5043">
        <f t="shared" ca="1" si="2707"/>
        <v>9</v>
      </c>
      <c r="T5043">
        <f t="shared" ca="1" si="2708"/>
        <v>5</v>
      </c>
      <c r="U5043">
        <f t="shared" ca="1" si="2709"/>
        <v>4</v>
      </c>
      <c r="V5043">
        <f t="shared" ca="1" si="2710"/>
        <v>8</v>
      </c>
      <c r="X5043">
        <f t="shared" si="2713"/>
        <v>5043</v>
      </c>
      <c r="Y5043">
        <f t="shared" si="2714"/>
        <v>5002</v>
      </c>
      <c r="Z5043">
        <f t="shared" si="2715"/>
        <v>5003</v>
      </c>
      <c r="AA5043">
        <f t="shared" si="2711"/>
        <v>5101</v>
      </c>
      <c r="AB5043">
        <f t="shared" si="2691"/>
        <v>100</v>
      </c>
      <c r="AM5043" t="str">
        <f t="shared" si="2692"/>
        <v>201906SS</v>
      </c>
      <c r="AN5043">
        <f t="shared" ca="1" si="2716"/>
        <v>5.0001449275362315</v>
      </c>
      <c r="AO5043">
        <f t="shared" ca="1" si="2717"/>
        <v>8.9855072463768124</v>
      </c>
      <c r="AP5043">
        <f t="shared" ca="1" si="2693"/>
        <v>5</v>
      </c>
      <c r="AQ5043">
        <f t="shared" ca="1" si="2694"/>
        <v>3.9855072463768111</v>
      </c>
      <c r="AR5043">
        <f t="shared" ca="1" si="2695"/>
        <v>8.0072463768115938</v>
      </c>
      <c r="AS5043">
        <f ca="1">P5043/J5043</f>
        <v>0.17917494916086829</v>
      </c>
    </row>
    <row r="5044" spans="1:45" x14ac:dyDescent="0.4">
      <c r="A5044">
        <f t="shared" si="2690"/>
        <v>201906</v>
      </c>
      <c r="B5044" t="s">
        <v>98</v>
      </c>
      <c r="C5044" t="s">
        <v>31</v>
      </c>
      <c r="D5044" t="str">
        <f t="shared" ca="1" si="2712"/>
        <v>I117</v>
      </c>
      <c r="E5044">
        <f t="shared" ca="1" si="2696"/>
        <v>41</v>
      </c>
      <c r="F5044">
        <f t="shared" ca="1" si="2697"/>
        <v>9</v>
      </c>
      <c r="G5044" t="str">
        <f t="shared" ca="1" si="2698"/>
        <v>S10</v>
      </c>
      <c r="H5044" t="str">
        <f t="shared" ca="1" si="2699"/>
        <v>S105</v>
      </c>
      <c r="I5044">
        <f ca="1">VLOOKUP(D5044,PRC!$A$2:$B$21,2,0)*E5044</f>
        <v>102500000</v>
      </c>
      <c r="J5044">
        <f t="shared" ca="1" si="2700"/>
        <v>97374996</v>
      </c>
      <c r="K5044">
        <f ca="1">VLOOKUP(D5044,PRC!$A$1:$C$21,3,0)*E5044</f>
        <v>47150000</v>
      </c>
      <c r="L5044">
        <f t="shared" ca="1" si="2701"/>
        <v>9225000</v>
      </c>
      <c r="M5044">
        <f t="shared" ca="1" si="2702"/>
        <v>3075000</v>
      </c>
      <c r="N5044">
        <f t="shared" ca="1" si="2703"/>
        <v>4100000</v>
      </c>
      <c r="O5044">
        <f t="shared" ca="1" si="2704"/>
        <v>8200000</v>
      </c>
      <c r="P5044">
        <f t="shared" ca="1" si="2726"/>
        <v>25624996</v>
      </c>
      <c r="Q5044">
        <f ca="1">IF(P5044&gt;0,1,0)</f>
        <v>1</v>
      </c>
      <c r="R5044">
        <f t="shared" ca="1" si="2706"/>
        <v>5</v>
      </c>
      <c r="S5044">
        <f t="shared" ca="1" si="2707"/>
        <v>9</v>
      </c>
      <c r="T5044">
        <f t="shared" ca="1" si="2708"/>
        <v>3</v>
      </c>
      <c r="U5044">
        <f t="shared" ca="1" si="2709"/>
        <v>4</v>
      </c>
      <c r="V5044">
        <f t="shared" ca="1" si="2710"/>
        <v>8</v>
      </c>
      <c r="X5044">
        <f t="shared" si="2713"/>
        <v>5044</v>
      </c>
      <c r="Y5044">
        <f t="shared" si="2714"/>
        <v>5002</v>
      </c>
      <c r="Z5044">
        <f t="shared" si="2715"/>
        <v>5003</v>
      </c>
      <c r="AA5044">
        <f t="shared" si="2711"/>
        <v>5101</v>
      </c>
      <c r="AB5044">
        <f t="shared" si="2691"/>
        <v>100</v>
      </c>
      <c r="AM5044" t="str">
        <f t="shared" si="2692"/>
        <v>201906SS</v>
      </c>
      <c r="AN5044">
        <f t="shared" ca="1" si="2716"/>
        <v>5.0000039024390208</v>
      </c>
      <c r="AO5044">
        <f t="shared" ca="1" si="2717"/>
        <v>9</v>
      </c>
      <c r="AP5044">
        <f t="shared" ca="1" si="2693"/>
        <v>3</v>
      </c>
      <c r="AQ5044">
        <f t="shared" ca="1" si="2694"/>
        <v>4</v>
      </c>
      <c r="AR5044">
        <f t="shared" ca="1" si="2695"/>
        <v>8</v>
      </c>
      <c r="AS5044">
        <f ca="1">P5044/J5044</f>
        <v>0.26315786446861572</v>
      </c>
    </row>
    <row r="5045" spans="1:45" x14ac:dyDescent="0.4">
      <c r="A5045">
        <f t="shared" si="2690"/>
        <v>201906</v>
      </c>
      <c r="B5045" t="s">
        <v>99</v>
      </c>
      <c r="C5045" t="s">
        <v>31</v>
      </c>
      <c r="D5045" t="str">
        <f t="shared" ca="1" si="2712"/>
        <v>I111</v>
      </c>
      <c r="E5045">
        <f t="shared" ca="1" si="2696"/>
        <v>57</v>
      </c>
      <c r="F5045">
        <f t="shared" ca="1" si="2697"/>
        <v>5</v>
      </c>
      <c r="G5045" t="str">
        <f t="shared" ca="1" si="2698"/>
        <v>S11</v>
      </c>
      <c r="H5045" t="str">
        <f t="shared" ca="1" si="2699"/>
        <v>S117</v>
      </c>
      <c r="I5045">
        <f ca="1">VLOOKUP(D5045,PRC!$A$2:$B$21,2,0)*E5045</f>
        <v>8550000</v>
      </c>
      <c r="J5045">
        <f t="shared" ca="1" si="2700"/>
        <v>7865996</v>
      </c>
      <c r="K5045">
        <f ca="1">VLOOKUP(D5045,PRC!$A$1:$C$21,3,0)*E5045</f>
        <v>4531500</v>
      </c>
      <c r="L5045">
        <f t="shared" ca="1" si="2701"/>
        <v>684000</v>
      </c>
      <c r="M5045">
        <f t="shared" ca="1" si="2702"/>
        <v>428000</v>
      </c>
      <c r="N5045">
        <f t="shared" ca="1" si="2703"/>
        <v>342000</v>
      </c>
      <c r="O5045">
        <f t="shared" ca="1" si="2704"/>
        <v>770000</v>
      </c>
      <c r="P5045">
        <f t="shared" ca="1" si="2726"/>
        <v>1110496</v>
      </c>
      <c r="Q5045">
        <f ca="1">IF(P5045&gt;0,1,0)</f>
        <v>1</v>
      </c>
      <c r="R5045">
        <f t="shared" ca="1" si="2706"/>
        <v>8</v>
      </c>
      <c r="S5045">
        <f t="shared" ca="1" si="2707"/>
        <v>8</v>
      </c>
      <c r="T5045">
        <f t="shared" ca="1" si="2708"/>
        <v>5</v>
      </c>
      <c r="U5045">
        <f t="shared" ca="1" si="2709"/>
        <v>4</v>
      </c>
      <c r="V5045">
        <f t="shared" ca="1" si="2710"/>
        <v>9</v>
      </c>
      <c r="X5045">
        <f t="shared" si="2713"/>
        <v>5045</v>
      </c>
      <c r="Y5045">
        <f t="shared" si="2714"/>
        <v>5002</v>
      </c>
      <c r="Z5045">
        <f t="shared" si="2715"/>
        <v>5003</v>
      </c>
      <c r="AA5045">
        <f t="shared" si="2711"/>
        <v>5101</v>
      </c>
      <c r="AB5045">
        <f t="shared" si="2691"/>
        <v>100</v>
      </c>
      <c r="AM5045" t="str">
        <f t="shared" si="2692"/>
        <v>201906SS</v>
      </c>
      <c r="AN5045">
        <f t="shared" ca="1" si="2716"/>
        <v>8.0000467836257361</v>
      </c>
      <c r="AO5045">
        <f t="shared" ca="1" si="2717"/>
        <v>8</v>
      </c>
      <c r="AP5045">
        <f t="shared" ca="1" si="2693"/>
        <v>5.0058479532163735</v>
      </c>
      <c r="AQ5045">
        <f t="shared" ca="1" si="2694"/>
        <v>4</v>
      </c>
      <c r="AR5045">
        <f t="shared" ca="1" si="2695"/>
        <v>9.0058479532163744</v>
      </c>
      <c r="AS5045">
        <f ca="1">P5045/J5045</f>
        <v>0.14117678168155692</v>
      </c>
    </row>
    <row r="5046" spans="1:45" x14ac:dyDescent="0.4">
      <c r="A5046">
        <f t="shared" si="2690"/>
        <v>201906</v>
      </c>
      <c r="B5046" t="s">
        <v>100</v>
      </c>
      <c r="C5046" t="s">
        <v>31</v>
      </c>
      <c r="D5046" t="str">
        <f t="shared" ca="1" si="2712"/>
        <v>I112</v>
      </c>
      <c r="E5046">
        <f t="shared" ca="1" si="2696"/>
        <v>28</v>
      </c>
      <c r="F5046">
        <f t="shared" ca="1" si="2697"/>
        <v>8</v>
      </c>
      <c r="G5046" t="str">
        <f t="shared" ca="1" si="2698"/>
        <v>S11</v>
      </c>
      <c r="H5046" t="str">
        <f t="shared" ca="1" si="2699"/>
        <v>S117</v>
      </c>
      <c r="I5046">
        <f ca="1">VLOOKUP(D5046,PRC!$A$2:$B$21,2,0)*E5046</f>
        <v>1820000</v>
      </c>
      <c r="J5046">
        <f t="shared" ca="1" si="2700"/>
        <v>1710796</v>
      </c>
      <c r="K5046">
        <f ca="1">VLOOKUP(D5046,PRC!$A$1:$C$21,3,0)*E5046</f>
        <v>910000</v>
      </c>
      <c r="L5046">
        <f t="shared" ca="1" si="2701"/>
        <v>146000</v>
      </c>
      <c r="M5046">
        <f t="shared" ca="1" si="2702"/>
        <v>91000</v>
      </c>
      <c r="N5046">
        <f t="shared" ca="1" si="2703"/>
        <v>73000</v>
      </c>
      <c r="O5046">
        <f t="shared" ca="1" si="2704"/>
        <v>146000</v>
      </c>
      <c r="P5046">
        <f t="shared" ca="1" si="2726"/>
        <v>344796</v>
      </c>
      <c r="Q5046">
        <f ca="1">IF(P5046&gt;0,1,0)</f>
        <v>1</v>
      </c>
      <c r="R5046">
        <f t="shared" ca="1" si="2706"/>
        <v>6</v>
      </c>
      <c r="S5046">
        <f t="shared" ca="1" si="2707"/>
        <v>8</v>
      </c>
      <c r="T5046">
        <f t="shared" ca="1" si="2708"/>
        <v>5</v>
      </c>
      <c r="U5046">
        <f t="shared" ca="1" si="2709"/>
        <v>4</v>
      </c>
      <c r="V5046">
        <f t="shared" ca="1" si="2710"/>
        <v>8</v>
      </c>
      <c r="X5046">
        <f t="shared" si="2713"/>
        <v>5046</v>
      </c>
      <c r="Y5046">
        <f t="shared" si="2714"/>
        <v>5002</v>
      </c>
      <c r="Z5046">
        <f t="shared" si="2715"/>
        <v>5003</v>
      </c>
      <c r="AA5046">
        <f t="shared" si="2711"/>
        <v>5101</v>
      </c>
      <c r="AB5046">
        <f t="shared" si="2691"/>
        <v>100</v>
      </c>
      <c r="AM5046" t="str">
        <f t="shared" si="2692"/>
        <v>201906SS</v>
      </c>
      <c r="AN5046">
        <f t="shared" ca="1" si="2716"/>
        <v>6.0002197802197843</v>
      </c>
      <c r="AO5046">
        <f t="shared" ca="1" si="2717"/>
        <v>8.0219780219780219</v>
      </c>
      <c r="AP5046">
        <f t="shared" ca="1" si="2693"/>
        <v>5</v>
      </c>
      <c r="AQ5046">
        <f t="shared" ca="1" si="2694"/>
        <v>4.0109890109890109</v>
      </c>
      <c r="AR5046">
        <f t="shared" ca="1" si="2695"/>
        <v>8.0219780219780219</v>
      </c>
      <c r="AS5046">
        <f ca="1">P5046/J5046</f>
        <v>0.20154127084702092</v>
      </c>
    </row>
    <row r="5047" spans="1:45" x14ac:dyDescent="0.4">
      <c r="A5047">
        <f t="shared" si="2690"/>
        <v>201906</v>
      </c>
      <c r="B5047" t="s">
        <v>101</v>
      </c>
      <c r="C5047" t="s">
        <v>31</v>
      </c>
      <c r="D5047" t="str">
        <f t="shared" ca="1" si="2712"/>
        <v>I101</v>
      </c>
      <c r="E5047">
        <f t="shared" ca="1" si="2696"/>
        <v>68</v>
      </c>
      <c r="F5047">
        <f t="shared" ca="1" si="2697"/>
        <v>9</v>
      </c>
      <c r="G5047" t="str">
        <f t="shared" ca="1" si="2698"/>
        <v>S11</v>
      </c>
      <c r="H5047" t="str">
        <f t="shared" ca="1" si="2699"/>
        <v>S113</v>
      </c>
      <c r="I5047">
        <f ca="1">VLOOKUP(D5047,PRC!$A$2:$B$21,2,0)*E5047</f>
        <v>2040000</v>
      </c>
      <c r="J5047">
        <f t="shared" ca="1" si="2700"/>
        <v>1815596</v>
      </c>
      <c r="K5047">
        <f ca="1">VLOOKUP(D5047,PRC!$A$1:$C$21,3,0)*E5047</f>
        <v>1060800</v>
      </c>
      <c r="L5047">
        <f t="shared" ca="1" si="2701"/>
        <v>163000</v>
      </c>
      <c r="M5047">
        <f t="shared" ca="1" si="2702"/>
        <v>61000</v>
      </c>
      <c r="N5047">
        <f t="shared" ca="1" si="2703"/>
        <v>102000</v>
      </c>
      <c r="O5047">
        <f t="shared" ca="1" si="2704"/>
        <v>163000</v>
      </c>
      <c r="P5047">
        <f t="shared" ca="1" si="2726"/>
        <v>265796</v>
      </c>
      <c r="Q5047">
        <f ca="1">IF(P5047&gt;0,1,0)</f>
        <v>1</v>
      </c>
      <c r="R5047">
        <f t="shared" ca="1" si="2706"/>
        <v>11</v>
      </c>
      <c r="S5047">
        <f t="shared" ca="1" si="2707"/>
        <v>8</v>
      </c>
      <c r="T5047">
        <f t="shared" ca="1" si="2708"/>
        <v>3</v>
      </c>
      <c r="U5047">
        <f t="shared" ca="1" si="2709"/>
        <v>5</v>
      </c>
      <c r="V5047">
        <f t="shared" ca="1" si="2710"/>
        <v>8</v>
      </c>
      <c r="X5047">
        <f t="shared" si="2713"/>
        <v>5047</v>
      </c>
      <c r="Y5047">
        <f t="shared" si="2714"/>
        <v>5002</v>
      </c>
      <c r="Z5047">
        <f t="shared" si="2715"/>
        <v>5003</v>
      </c>
      <c r="AA5047">
        <f t="shared" si="2711"/>
        <v>5101</v>
      </c>
      <c r="AB5047">
        <f t="shared" si="2691"/>
        <v>100</v>
      </c>
      <c r="AM5047" t="str">
        <f t="shared" si="2692"/>
        <v>201906SS</v>
      </c>
      <c r="AN5047">
        <f t="shared" ca="1" si="2716"/>
        <v>11.000196078431369</v>
      </c>
      <c r="AO5047">
        <f t="shared" ca="1" si="2717"/>
        <v>7.9901960784313717</v>
      </c>
      <c r="AP5047">
        <f t="shared" ca="1" si="2693"/>
        <v>2.9901960784313726</v>
      </c>
      <c r="AQ5047">
        <f t="shared" ca="1" si="2694"/>
        <v>5</v>
      </c>
      <c r="AR5047">
        <f t="shared" ca="1" si="2695"/>
        <v>7.9901960784313717</v>
      </c>
      <c r="AS5047">
        <f ca="1">P5047/J5047</f>
        <v>0.14639600439745407</v>
      </c>
    </row>
    <row r="5048" spans="1:45" x14ac:dyDescent="0.4">
      <c r="A5048">
        <f t="shared" si="2690"/>
        <v>201906</v>
      </c>
      <c r="B5048" t="s">
        <v>102</v>
      </c>
      <c r="C5048" t="s">
        <v>31</v>
      </c>
      <c r="D5048" t="str">
        <f t="shared" ca="1" si="2712"/>
        <v>I111</v>
      </c>
      <c r="E5048">
        <f t="shared" ca="1" si="2696"/>
        <v>94</v>
      </c>
      <c r="F5048">
        <f t="shared" ca="1" si="2697"/>
        <v>14</v>
      </c>
      <c r="G5048" t="str">
        <f t="shared" ca="1" si="2698"/>
        <v>S10</v>
      </c>
      <c r="H5048" t="str">
        <f t="shared" ca="1" si="2699"/>
        <v>S102</v>
      </c>
      <c r="I5048">
        <f ca="1">VLOOKUP(D5048,PRC!$A$2:$B$21,2,0)*E5048</f>
        <v>14100000</v>
      </c>
      <c r="J5048">
        <f t="shared" ca="1" si="2700"/>
        <v>12266996</v>
      </c>
      <c r="K5048">
        <f ca="1">VLOOKUP(D5048,PRC!$A$1:$C$21,3,0)*E5048</f>
        <v>7473000</v>
      </c>
      <c r="L5048">
        <f t="shared" ca="1" si="2701"/>
        <v>1128000</v>
      </c>
      <c r="M5048">
        <f t="shared" ca="1" si="2702"/>
        <v>423000</v>
      </c>
      <c r="N5048">
        <f t="shared" ca="1" si="2703"/>
        <v>705000</v>
      </c>
      <c r="O5048">
        <f t="shared" ca="1" si="2704"/>
        <v>1128000</v>
      </c>
      <c r="P5048">
        <f t="shared" ca="1" si="2726"/>
        <v>1409996</v>
      </c>
      <c r="Q5048">
        <f ca="1">IF(P5048&gt;0,1,0)</f>
        <v>1</v>
      </c>
      <c r="R5048">
        <f t="shared" ca="1" si="2706"/>
        <v>13</v>
      </c>
      <c r="S5048">
        <f t="shared" ca="1" si="2707"/>
        <v>8</v>
      </c>
      <c r="T5048">
        <f t="shared" ca="1" si="2708"/>
        <v>3</v>
      </c>
      <c r="U5048">
        <f t="shared" ca="1" si="2709"/>
        <v>5</v>
      </c>
      <c r="V5048">
        <f t="shared" ca="1" si="2710"/>
        <v>8</v>
      </c>
      <c r="X5048">
        <f t="shared" si="2713"/>
        <v>5048</v>
      </c>
      <c r="Y5048">
        <f t="shared" si="2714"/>
        <v>5002</v>
      </c>
      <c r="Z5048">
        <f t="shared" si="2715"/>
        <v>5003</v>
      </c>
      <c r="AA5048">
        <f t="shared" si="2711"/>
        <v>5101</v>
      </c>
      <c r="AB5048">
        <f t="shared" si="2691"/>
        <v>100</v>
      </c>
      <c r="AM5048" t="str">
        <f t="shared" si="2692"/>
        <v>201906SS</v>
      </c>
      <c r="AN5048">
        <f t="shared" ca="1" si="2716"/>
        <v>13.000028368794325</v>
      </c>
      <c r="AO5048">
        <f t="shared" ca="1" si="2717"/>
        <v>8</v>
      </c>
      <c r="AP5048">
        <f t="shared" ca="1" si="2693"/>
        <v>3</v>
      </c>
      <c r="AQ5048">
        <f t="shared" ca="1" si="2694"/>
        <v>5</v>
      </c>
      <c r="AR5048">
        <f t="shared" ca="1" si="2695"/>
        <v>8</v>
      </c>
      <c r="AS5048">
        <f ca="1">P5048/J5048</f>
        <v>0.11494224013768325</v>
      </c>
    </row>
    <row r="5049" spans="1:45" x14ac:dyDescent="0.4">
      <c r="A5049">
        <f t="shared" si="2690"/>
        <v>201906</v>
      </c>
      <c r="B5049" t="s">
        <v>103</v>
      </c>
      <c r="C5049" t="s">
        <v>31</v>
      </c>
      <c r="D5049" t="str">
        <f t="shared" ca="1" si="2712"/>
        <v>I110</v>
      </c>
      <c r="E5049">
        <f t="shared" ca="1" si="2696"/>
        <v>71</v>
      </c>
      <c r="F5049">
        <f t="shared" ca="1" si="2697"/>
        <v>13</v>
      </c>
      <c r="G5049" t="str">
        <f t="shared" ca="1" si="2698"/>
        <v>S11</v>
      </c>
      <c r="H5049" t="str">
        <f t="shared" ca="1" si="2699"/>
        <v>S116</v>
      </c>
      <c r="I5049">
        <f ca="1">VLOOKUP(D5049,PRC!$A$2:$B$21,2,0)*E5049</f>
        <v>21300000</v>
      </c>
      <c r="J5049">
        <f t="shared" ca="1" si="2700"/>
        <v>20234996</v>
      </c>
      <c r="K5049">
        <f ca="1">VLOOKUP(D5049,PRC!$A$1:$C$21,3,0)*E5049</f>
        <v>9798000</v>
      </c>
      <c r="L5049">
        <f t="shared" ca="1" si="2701"/>
        <v>1917000</v>
      </c>
      <c r="M5049">
        <f t="shared" ca="1" si="2702"/>
        <v>1065000</v>
      </c>
      <c r="N5049">
        <f t="shared" ca="1" si="2703"/>
        <v>1065000</v>
      </c>
      <c r="O5049">
        <f t="shared" ca="1" si="2704"/>
        <v>2130000</v>
      </c>
      <c r="P5049">
        <f t="shared" ca="1" si="2726"/>
        <v>4259996</v>
      </c>
      <c r="Q5049">
        <f ca="1">IF(P5049&gt;0,1,0)</f>
        <v>1</v>
      </c>
      <c r="R5049">
        <f t="shared" ca="1" si="2706"/>
        <v>5</v>
      </c>
      <c r="S5049">
        <f t="shared" ca="1" si="2707"/>
        <v>9</v>
      </c>
      <c r="T5049">
        <f t="shared" ca="1" si="2708"/>
        <v>5</v>
      </c>
      <c r="U5049">
        <f t="shared" ca="1" si="2709"/>
        <v>5</v>
      </c>
      <c r="V5049">
        <f t="shared" ca="1" si="2710"/>
        <v>10</v>
      </c>
      <c r="X5049">
        <f t="shared" si="2713"/>
        <v>5049</v>
      </c>
      <c r="Y5049">
        <f t="shared" si="2714"/>
        <v>5002</v>
      </c>
      <c r="Z5049">
        <f t="shared" si="2715"/>
        <v>5003</v>
      </c>
      <c r="AA5049">
        <f t="shared" si="2711"/>
        <v>5101</v>
      </c>
      <c r="AB5049">
        <f t="shared" si="2691"/>
        <v>100</v>
      </c>
      <c r="AM5049" t="str">
        <f t="shared" si="2692"/>
        <v>201906SS</v>
      </c>
      <c r="AN5049">
        <f t="shared" ca="1" si="2716"/>
        <v>5.0000187793427191</v>
      </c>
      <c r="AO5049">
        <f t="shared" ca="1" si="2717"/>
        <v>9</v>
      </c>
      <c r="AP5049">
        <f t="shared" ca="1" si="2693"/>
        <v>5</v>
      </c>
      <c r="AQ5049">
        <f t="shared" ca="1" si="2694"/>
        <v>5</v>
      </c>
      <c r="AR5049">
        <f t="shared" ca="1" si="2695"/>
        <v>10</v>
      </c>
      <c r="AS5049">
        <f ca="1">P5049/J5049</f>
        <v>0.21052615972842298</v>
      </c>
    </row>
    <row r="5050" spans="1:45" x14ac:dyDescent="0.4">
      <c r="A5050">
        <f t="shared" si="2690"/>
        <v>201906</v>
      </c>
      <c r="B5050" t="s">
        <v>104</v>
      </c>
      <c r="C5050" t="s">
        <v>31</v>
      </c>
      <c r="D5050" t="str">
        <f t="shared" ca="1" si="2712"/>
        <v>I120</v>
      </c>
      <c r="E5050">
        <f t="shared" ca="1" si="2696"/>
        <v>45</v>
      </c>
      <c r="F5050">
        <f t="shared" ca="1" si="2697"/>
        <v>10</v>
      </c>
      <c r="G5050" t="str">
        <f t="shared" ca="1" si="2698"/>
        <v>S11</v>
      </c>
      <c r="H5050" t="str">
        <f t="shared" ca="1" si="2699"/>
        <v>S119</v>
      </c>
      <c r="I5050">
        <f ca="1">VLOOKUP(D5050,PRC!$A$2:$B$21,2,0)*E5050</f>
        <v>193500000</v>
      </c>
      <c r="J5050">
        <f t="shared" ca="1" si="2700"/>
        <v>176084996</v>
      </c>
      <c r="K5050">
        <f ca="1">VLOOKUP(D5050,PRC!$A$1:$C$21,3,0)*E5050</f>
        <v>87075000</v>
      </c>
      <c r="L5050">
        <f t="shared" ca="1" si="2701"/>
        <v>17415000</v>
      </c>
      <c r="M5050">
        <f t="shared" ca="1" si="2702"/>
        <v>5805000</v>
      </c>
      <c r="N5050">
        <f t="shared" ca="1" si="2703"/>
        <v>5805000</v>
      </c>
      <c r="O5050">
        <f t="shared" ca="1" si="2704"/>
        <v>17415000</v>
      </c>
      <c r="P5050">
        <f t="shared" ca="1" si="2726"/>
        <v>42569996</v>
      </c>
      <c r="Q5050">
        <f ca="1">IF(P5050&gt;0,1,0)</f>
        <v>1</v>
      </c>
      <c r="R5050">
        <f t="shared" ca="1" si="2706"/>
        <v>9</v>
      </c>
      <c r="S5050">
        <f t="shared" ca="1" si="2707"/>
        <v>9</v>
      </c>
      <c r="T5050">
        <f t="shared" ca="1" si="2708"/>
        <v>3</v>
      </c>
      <c r="U5050">
        <f t="shared" ca="1" si="2709"/>
        <v>3</v>
      </c>
      <c r="V5050">
        <f t="shared" ca="1" si="2710"/>
        <v>9</v>
      </c>
      <c r="X5050">
        <f t="shared" si="2713"/>
        <v>5050</v>
      </c>
      <c r="Y5050">
        <f t="shared" si="2714"/>
        <v>5002</v>
      </c>
      <c r="Z5050">
        <f t="shared" si="2715"/>
        <v>5003</v>
      </c>
      <c r="AA5050">
        <f t="shared" si="2711"/>
        <v>5101</v>
      </c>
      <c r="AB5050">
        <f t="shared" si="2691"/>
        <v>100</v>
      </c>
      <c r="AM5050" t="str">
        <f t="shared" si="2692"/>
        <v>201906SS</v>
      </c>
      <c r="AN5050">
        <f t="shared" ca="1" si="2716"/>
        <v>9.0000020671834662</v>
      </c>
      <c r="AO5050">
        <f t="shared" ca="1" si="2717"/>
        <v>9</v>
      </c>
      <c r="AP5050">
        <f t="shared" ca="1" si="2693"/>
        <v>3</v>
      </c>
      <c r="AQ5050">
        <f t="shared" ca="1" si="2694"/>
        <v>3</v>
      </c>
      <c r="AR5050">
        <f t="shared" ca="1" si="2695"/>
        <v>9</v>
      </c>
      <c r="AS5050">
        <f ca="1">P5050/J5050</f>
        <v>0.24175822453379275</v>
      </c>
    </row>
    <row r="5051" spans="1:45" x14ac:dyDescent="0.4">
      <c r="A5051">
        <f t="shared" si="2690"/>
        <v>201906</v>
      </c>
      <c r="B5051" t="s">
        <v>105</v>
      </c>
      <c r="C5051" t="s">
        <v>31</v>
      </c>
      <c r="D5051" t="str">
        <f t="shared" ca="1" si="2712"/>
        <v>I104</v>
      </c>
      <c r="E5051">
        <f t="shared" ca="1" si="2696"/>
        <v>27</v>
      </c>
      <c r="F5051">
        <f t="shared" ca="1" si="2697"/>
        <v>9</v>
      </c>
      <c r="G5051" t="str">
        <f t="shared" ca="1" si="2698"/>
        <v>S10</v>
      </c>
      <c r="H5051" t="str">
        <f t="shared" ca="1" si="2699"/>
        <v>S103</v>
      </c>
      <c r="I5051">
        <f ca="1">VLOOKUP(D5051,PRC!$A$2:$B$21,2,0)*E5051</f>
        <v>1890000</v>
      </c>
      <c r="J5051">
        <f t="shared" ca="1" si="2700"/>
        <v>1719896</v>
      </c>
      <c r="K5051">
        <f ca="1">VLOOKUP(D5051,PRC!$A$1:$C$21,3,0)*E5051</f>
        <v>793800</v>
      </c>
      <c r="L5051">
        <f t="shared" ca="1" si="2701"/>
        <v>170000</v>
      </c>
      <c r="M5051">
        <f t="shared" ca="1" si="2702"/>
        <v>57000</v>
      </c>
      <c r="N5051">
        <f t="shared" ca="1" si="2703"/>
        <v>95000</v>
      </c>
      <c r="O5051">
        <f t="shared" ca="1" si="2704"/>
        <v>151000</v>
      </c>
      <c r="P5051">
        <f t="shared" ca="1" si="2726"/>
        <v>453096</v>
      </c>
      <c r="Q5051">
        <f ca="1">IF(P5051&gt;0,1,0)</f>
        <v>1</v>
      </c>
      <c r="R5051">
        <f t="shared" ca="1" si="2706"/>
        <v>9</v>
      </c>
      <c r="S5051">
        <f t="shared" ca="1" si="2707"/>
        <v>9</v>
      </c>
      <c r="T5051">
        <f t="shared" ca="1" si="2708"/>
        <v>3</v>
      </c>
      <c r="U5051">
        <f t="shared" ca="1" si="2709"/>
        <v>5</v>
      </c>
      <c r="V5051">
        <f t="shared" ca="1" si="2710"/>
        <v>8</v>
      </c>
      <c r="X5051">
        <f t="shared" si="2713"/>
        <v>5051</v>
      </c>
      <c r="Y5051">
        <f t="shared" si="2714"/>
        <v>5002</v>
      </c>
      <c r="Z5051">
        <f t="shared" si="2715"/>
        <v>5003</v>
      </c>
      <c r="AA5051">
        <f t="shared" si="2711"/>
        <v>5101</v>
      </c>
      <c r="AB5051">
        <f t="shared" si="2691"/>
        <v>100</v>
      </c>
      <c r="AM5051" t="str">
        <f t="shared" si="2692"/>
        <v>201906SS</v>
      </c>
      <c r="AN5051">
        <f t="shared" ca="1" si="2716"/>
        <v>9.0002116402116421</v>
      </c>
      <c r="AO5051">
        <f t="shared" ca="1" si="2717"/>
        <v>8.9947089947089935</v>
      </c>
      <c r="AP5051">
        <f t="shared" ca="1" si="2693"/>
        <v>3.0158730158730158</v>
      </c>
      <c r="AQ5051">
        <f t="shared" ca="1" si="2694"/>
        <v>5.0264550264550261</v>
      </c>
      <c r="AR5051">
        <f t="shared" ca="1" si="2695"/>
        <v>7.9894179894179889</v>
      </c>
      <c r="AS5051">
        <f ca="1">P5051/J5051</f>
        <v>0.26344383613892935</v>
      </c>
    </row>
    <row r="5052" spans="1:45" x14ac:dyDescent="0.4">
      <c r="A5052">
        <f t="shared" si="2690"/>
        <v>201906</v>
      </c>
      <c r="B5052" t="s">
        <v>106</v>
      </c>
      <c r="C5052" t="s">
        <v>31</v>
      </c>
      <c r="D5052" t="str">
        <f t="shared" ca="1" si="2712"/>
        <v>I119</v>
      </c>
      <c r="E5052">
        <f t="shared" ca="1" si="2696"/>
        <v>37</v>
      </c>
      <c r="F5052">
        <f t="shared" ca="1" si="2697"/>
        <v>8</v>
      </c>
      <c r="G5052" t="str">
        <f t="shared" ca="1" si="2698"/>
        <v>S11</v>
      </c>
      <c r="H5052" t="str">
        <f t="shared" ca="1" si="2699"/>
        <v>S117</v>
      </c>
      <c r="I5052">
        <f ca="1">VLOOKUP(D5052,PRC!$A$2:$B$21,2,0)*E5052</f>
        <v>3515000</v>
      </c>
      <c r="J5052">
        <f t="shared" ca="1" si="2700"/>
        <v>3022896</v>
      </c>
      <c r="K5052">
        <f ca="1">VLOOKUP(D5052,PRC!$A$1:$C$21,3,0)*E5052</f>
        <v>1687200</v>
      </c>
      <c r="L5052">
        <f t="shared" ca="1" si="2701"/>
        <v>281000</v>
      </c>
      <c r="M5052">
        <f t="shared" ca="1" si="2702"/>
        <v>141000</v>
      </c>
      <c r="N5052">
        <f t="shared" ca="1" si="2703"/>
        <v>105000</v>
      </c>
      <c r="O5052">
        <f t="shared" ca="1" si="2704"/>
        <v>352000</v>
      </c>
      <c r="P5052">
        <f t="shared" ca="1" si="2726"/>
        <v>456696</v>
      </c>
      <c r="Q5052">
        <f ca="1">IF(P5052&gt;0,1,0)</f>
        <v>1</v>
      </c>
      <c r="R5052">
        <f t="shared" ca="1" si="2706"/>
        <v>14</v>
      </c>
      <c r="S5052">
        <f t="shared" ca="1" si="2707"/>
        <v>8</v>
      </c>
      <c r="T5052">
        <f t="shared" ca="1" si="2708"/>
        <v>4</v>
      </c>
      <c r="U5052">
        <f t="shared" ca="1" si="2709"/>
        <v>3</v>
      </c>
      <c r="V5052">
        <f t="shared" ca="1" si="2710"/>
        <v>10</v>
      </c>
      <c r="X5052">
        <f t="shared" si="2713"/>
        <v>5052</v>
      </c>
      <c r="Y5052">
        <f t="shared" si="2714"/>
        <v>5002</v>
      </c>
      <c r="Z5052">
        <f t="shared" si="2715"/>
        <v>5003</v>
      </c>
      <c r="AA5052">
        <f t="shared" si="2711"/>
        <v>5101</v>
      </c>
      <c r="AB5052">
        <f t="shared" si="2691"/>
        <v>100</v>
      </c>
      <c r="AM5052" t="str">
        <f t="shared" si="2692"/>
        <v>201906SS</v>
      </c>
      <c r="AN5052">
        <f t="shared" ca="1" si="2716"/>
        <v>14.00011379800854</v>
      </c>
      <c r="AO5052">
        <f t="shared" ca="1" si="2717"/>
        <v>7.9943100995732568</v>
      </c>
      <c r="AP5052">
        <f t="shared" ca="1" si="2693"/>
        <v>4.0113798008534856</v>
      </c>
      <c r="AQ5052">
        <f t="shared" ca="1" si="2694"/>
        <v>2.9871977240398291</v>
      </c>
      <c r="AR5052">
        <f t="shared" ca="1" si="2695"/>
        <v>10.014224751066857</v>
      </c>
      <c r="AS5052">
        <f ca="1">P5052/J5052</f>
        <v>0.15107896533655144</v>
      </c>
    </row>
    <row r="5053" spans="1:45" x14ac:dyDescent="0.4">
      <c r="A5053">
        <f t="shared" si="2690"/>
        <v>201906</v>
      </c>
      <c r="B5053" t="s">
        <v>107</v>
      </c>
      <c r="C5053" t="s">
        <v>31</v>
      </c>
      <c r="D5053" t="str">
        <f t="shared" ca="1" si="2712"/>
        <v>I112</v>
      </c>
      <c r="E5053">
        <f t="shared" ca="1" si="2696"/>
        <v>75</v>
      </c>
      <c r="F5053">
        <f t="shared" ca="1" si="2697"/>
        <v>10</v>
      </c>
      <c r="G5053" t="str">
        <f t="shared" ca="1" si="2698"/>
        <v>S11</v>
      </c>
      <c r="H5053" t="str">
        <f t="shared" ca="1" si="2699"/>
        <v>S113</v>
      </c>
      <c r="I5053">
        <f ca="1">VLOOKUP(D5053,PRC!$A$2:$B$21,2,0)*E5053</f>
        <v>4875000</v>
      </c>
      <c r="J5053">
        <f t="shared" ca="1" si="2700"/>
        <v>4582496</v>
      </c>
      <c r="K5053">
        <f ca="1">VLOOKUP(D5053,PRC!$A$1:$C$21,3,0)*E5053</f>
        <v>2437500</v>
      </c>
      <c r="L5053">
        <f t="shared" ca="1" si="2701"/>
        <v>439000</v>
      </c>
      <c r="M5053">
        <f t="shared" ca="1" si="2702"/>
        <v>244000</v>
      </c>
      <c r="N5053">
        <f t="shared" ca="1" si="2703"/>
        <v>244000</v>
      </c>
      <c r="O5053">
        <f t="shared" ca="1" si="2704"/>
        <v>488000</v>
      </c>
      <c r="P5053">
        <f t="shared" ca="1" si="2726"/>
        <v>729996</v>
      </c>
      <c r="Q5053">
        <f ca="1">IF(P5053&gt;0,1,0)</f>
        <v>1</v>
      </c>
      <c r="R5053">
        <f t="shared" ca="1" si="2706"/>
        <v>6</v>
      </c>
      <c r="S5053">
        <f t="shared" ca="1" si="2707"/>
        <v>9</v>
      </c>
      <c r="T5053">
        <f t="shared" ca="1" si="2708"/>
        <v>5</v>
      </c>
      <c r="U5053">
        <f t="shared" ca="1" si="2709"/>
        <v>5</v>
      </c>
      <c r="V5053">
        <f t="shared" ca="1" si="2710"/>
        <v>10</v>
      </c>
      <c r="X5053">
        <f t="shared" si="2713"/>
        <v>5053</v>
      </c>
      <c r="Y5053">
        <f t="shared" si="2714"/>
        <v>5002</v>
      </c>
      <c r="Z5053">
        <f t="shared" si="2715"/>
        <v>5003</v>
      </c>
      <c r="AA5053">
        <f t="shared" si="2711"/>
        <v>5101</v>
      </c>
      <c r="AB5053">
        <f t="shared" si="2691"/>
        <v>100</v>
      </c>
      <c r="AM5053" t="str">
        <f t="shared" si="2692"/>
        <v>201906SS</v>
      </c>
      <c r="AN5053">
        <f t="shared" ca="1" si="2716"/>
        <v>6.0000820512820514</v>
      </c>
      <c r="AO5053">
        <f t="shared" ca="1" si="2717"/>
        <v>9.0051282051282051</v>
      </c>
      <c r="AP5053">
        <f t="shared" ca="1" si="2693"/>
        <v>5.0051282051282051</v>
      </c>
      <c r="AQ5053">
        <f t="shared" ca="1" si="2694"/>
        <v>5.0051282051282051</v>
      </c>
      <c r="AR5053">
        <f t="shared" ca="1" si="2695"/>
        <v>10.01025641025641</v>
      </c>
      <c r="AS5053">
        <f ca="1">P5053/J5053</f>
        <v>0.15930095738217775</v>
      </c>
    </row>
    <row r="5054" spans="1:45" x14ac:dyDescent="0.4">
      <c r="A5054">
        <f t="shared" si="2690"/>
        <v>201906</v>
      </c>
      <c r="B5054" t="s">
        <v>108</v>
      </c>
      <c r="C5054" t="s">
        <v>31</v>
      </c>
      <c r="D5054" t="str">
        <f t="shared" ca="1" si="2712"/>
        <v>I107</v>
      </c>
      <c r="E5054">
        <f t="shared" ca="1" si="2696"/>
        <v>48</v>
      </c>
      <c r="F5054">
        <f t="shared" ca="1" si="2697"/>
        <v>7</v>
      </c>
      <c r="G5054" t="str">
        <f t="shared" ca="1" si="2698"/>
        <v>S11</v>
      </c>
      <c r="H5054" t="str">
        <f t="shared" ca="1" si="2699"/>
        <v>S116</v>
      </c>
      <c r="I5054">
        <f ca="1">VLOOKUP(D5054,PRC!$A$2:$B$21,2,0)*E5054</f>
        <v>7200000</v>
      </c>
      <c r="J5054">
        <f t="shared" ca="1" si="2700"/>
        <v>6263996</v>
      </c>
      <c r="K5054">
        <f ca="1">VLOOKUP(D5054,PRC!$A$1:$C$21,3,0)*E5054</f>
        <v>4104000</v>
      </c>
      <c r="L5054">
        <f t="shared" ca="1" si="2701"/>
        <v>720000</v>
      </c>
      <c r="M5054">
        <f t="shared" ca="1" si="2702"/>
        <v>216000</v>
      </c>
      <c r="N5054">
        <f t="shared" ca="1" si="2703"/>
        <v>288000</v>
      </c>
      <c r="O5054">
        <f t="shared" ca="1" si="2704"/>
        <v>576000</v>
      </c>
      <c r="P5054">
        <f t="shared" ca="1" si="2726"/>
        <v>359996</v>
      </c>
      <c r="Q5054">
        <f ca="1">IF(P5054&gt;0,1,0)</f>
        <v>1</v>
      </c>
      <c r="R5054">
        <f t="shared" ca="1" si="2706"/>
        <v>13</v>
      </c>
      <c r="S5054">
        <f t="shared" ca="1" si="2707"/>
        <v>10</v>
      </c>
      <c r="T5054">
        <f t="shared" ca="1" si="2708"/>
        <v>3</v>
      </c>
      <c r="U5054">
        <f t="shared" ca="1" si="2709"/>
        <v>4</v>
      </c>
      <c r="V5054">
        <f t="shared" ca="1" si="2710"/>
        <v>8</v>
      </c>
      <c r="X5054">
        <f t="shared" si="2713"/>
        <v>5054</v>
      </c>
      <c r="Y5054">
        <f t="shared" si="2714"/>
        <v>5002</v>
      </c>
      <c r="Z5054">
        <f t="shared" si="2715"/>
        <v>5003</v>
      </c>
      <c r="AA5054">
        <f t="shared" si="2711"/>
        <v>5101</v>
      </c>
      <c r="AB5054">
        <f t="shared" si="2691"/>
        <v>100</v>
      </c>
      <c r="AM5054" t="str">
        <f t="shared" si="2692"/>
        <v>201906SS</v>
      </c>
      <c r="AN5054">
        <f t="shared" ca="1" si="2716"/>
        <v>13.000055555555557</v>
      </c>
      <c r="AO5054">
        <f t="shared" ca="1" si="2717"/>
        <v>10</v>
      </c>
      <c r="AP5054">
        <f t="shared" ca="1" si="2693"/>
        <v>3</v>
      </c>
      <c r="AQ5054">
        <f t="shared" ca="1" si="2694"/>
        <v>4</v>
      </c>
      <c r="AR5054">
        <f t="shared" ca="1" si="2695"/>
        <v>8</v>
      </c>
      <c r="AS5054">
        <f ca="1">P5054/J5054</f>
        <v>5.74706624972302E-2</v>
      </c>
    </row>
    <row r="5055" spans="1:45" x14ac:dyDescent="0.4">
      <c r="A5055">
        <f t="shared" si="2690"/>
        <v>201906</v>
      </c>
      <c r="B5055" t="s">
        <v>109</v>
      </c>
      <c r="C5055" t="s">
        <v>31</v>
      </c>
      <c r="D5055" t="str">
        <f t="shared" ca="1" si="2712"/>
        <v>I103</v>
      </c>
      <c r="E5055">
        <f t="shared" ca="1" si="2696"/>
        <v>59</v>
      </c>
      <c r="F5055">
        <f t="shared" ca="1" si="2697"/>
        <v>14</v>
      </c>
      <c r="G5055" t="str">
        <f t="shared" ca="1" si="2698"/>
        <v>S10</v>
      </c>
      <c r="H5055" t="str">
        <f t="shared" ca="1" si="2699"/>
        <v>S101</v>
      </c>
      <c r="I5055">
        <f ca="1">VLOOKUP(D5055,PRC!$A$2:$B$21,2,0)*E5055</f>
        <v>2950000</v>
      </c>
      <c r="J5055">
        <f t="shared" ca="1" si="2700"/>
        <v>2595996</v>
      </c>
      <c r="K5055">
        <f ca="1">VLOOKUP(D5055,PRC!$A$1:$C$21,3,0)*E5055</f>
        <v>1681500</v>
      </c>
      <c r="L5055">
        <f t="shared" ca="1" si="2701"/>
        <v>266000</v>
      </c>
      <c r="M5055">
        <f t="shared" ca="1" si="2702"/>
        <v>89000</v>
      </c>
      <c r="N5055">
        <f t="shared" ca="1" si="2703"/>
        <v>148000</v>
      </c>
      <c r="O5055">
        <f t="shared" ca="1" si="2704"/>
        <v>295000</v>
      </c>
      <c r="P5055">
        <f t="shared" ca="1" si="2726"/>
        <v>116496</v>
      </c>
      <c r="Q5055">
        <f ca="1">IF(P5055&gt;0,1,0)</f>
        <v>1</v>
      </c>
      <c r="R5055">
        <f t="shared" ca="1" si="2706"/>
        <v>12</v>
      </c>
      <c r="S5055">
        <f t="shared" ca="1" si="2707"/>
        <v>9</v>
      </c>
      <c r="T5055">
        <f t="shared" ca="1" si="2708"/>
        <v>3</v>
      </c>
      <c r="U5055">
        <f t="shared" ca="1" si="2709"/>
        <v>5</v>
      </c>
      <c r="V5055">
        <f t="shared" ca="1" si="2710"/>
        <v>10</v>
      </c>
      <c r="X5055">
        <f t="shared" si="2713"/>
        <v>5055</v>
      </c>
      <c r="Y5055">
        <f t="shared" si="2714"/>
        <v>5002</v>
      </c>
      <c r="Z5055">
        <f t="shared" si="2715"/>
        <v>5003</v>
      </c>
      <c r="AA5055">
        <f t="shared" si="2711"/>
        <v>5101</v>
      </c>
      <c r="AB5055">
        <f t="shared" si="2691"/>
        <v>100</v>
      </c>
      <c r="AM5055" t="str">
        <f t="shared" si="2692"/>
        <v>201906SS</v>
      </c>
      <c r="AN5055">
        <f t="shared" ca="1" si="2716"/>
        <v>12.000135593220341</v>
      </c>
      <c r="AO5055">
        <f t="shared" ca="1" si="2717"/>
        <v>9.0169491525423719</v>
      </c>
      <c r="AP5055">
        <f t="shared" ca="1" si="2693"/>
        <v>3.0169491525423728</v>
      </c>
      <c r="AQ5055">
        <f t="shared" ca="1" si="2694"/>
        <v>5.0169491525423728</v>
      </c>
      <c r="AR5055">
        <f t="shared" ca="1" si="2695"/>
        <v>10</v>
      </c>
      <c r="AS5055">
        <f ca="1">P5055/J5055</f>
        <v>4.4875261749247684E-2</v>
      </c>
    </row>
    <row r="5056" spans="1:45" x14ac:dyDescent="0.4">
      <c r="A5056">
        <f t="shared" si="2690"/>
        <v>201906</v>
      </c>
      <c r="B5056" t="s">
        <v>110</v>
      </c>
      <c r="C5056" t="s">
        <v>31</v>
      </c>
      <c r="D5056" t="str">
        <f t="shared" ca="1" si="2712"/>
        <v>I116</v>
      </c>
      <c r="E5056">
        <f t="shared" ca="1" si="2696"/>
        <v>40</v>
      </c>
      <c r="F5056">
        <f t="shared" ca="1" si="2697"/>
        <v>8</v>
      </c>
      <c r="G5056" t="str">
        <f t="shared" ca="1" si="2698"/>
        <v>S10</v>
      </c>
      <c r="H5056" t="str">
        <f t="shared" ca="1" si="2699"/>
        <v>S107</v>
      </c>
      <c r="I5056">
        <f ca="1">VLOOKUP(D5056,PRC!$A$2:$B$21,2,0)*E5056</f>
        <v>58400000</v>
      </c>
      <c r="J5056">
        <f t="shared" ca="1" si="2700"/>
        <v>49639996</v>
      </c>
      <c r="K5056">
        <f ca="1">VLOOKUP(D5056,PRC!$A$1:$C$21,3,0)*E5056</f>
        <v>35040000</v>
      </c>
      <c r="L5056">
        <f t="shared" ca="1" si="2701"/>
        <v>5256000</v>
      </c>
      <c r="M5056">
        <f t="shared" ca="1" si="2702"/>
        <v>1752000</v>
      </c>
      <c r="N5056">
        <f t="shared" ca="1" si="2703"/>
        <v>2336000</v>
      </c>
      <c r="O5056">
        <f t="shared" ca="1" si="2704"/>
        <v>4672000</v>
      </c>
      <c r="P5056">
        <f t="shared" ca="1" si="2726"/>
        <v>583996</v>
      </c>
      <c r="Q5056">
        <f ca="1">IF(P5056&gt;0,1,0)</f>
        <v>1</v>
      </c>
      <c r="R5056">
        <f t="shared" ca="1" si="2706"/>
        <v>15</v>
      </c>
      <c r="S5056">
        <f t="shared" ca="1" si="2707"/>
        <v>9</v>
      </c>
      <c r="T5056">
        <f t="shared" ca="1" si="2708"/>
        <v>3</v>
      </c>
      <c r="U5056">
        <f t="shared" ca="1" si="2709"/>
        <v>4</v>
      </c>
      <c r="V5056">
        <f t="shared" ca="1" si="2710"/>
        <v>8</v>
      </c>
      <c r="X5056">
        <f t="shared" si="2713"/>
        <v>5056</v>
      </c>
      <c r="Y5056">
        <f t="shared" si="2714"/>
        <v>5002</v>
      </c>
      <c r="Z5056">
        <f t="shared" si="2715"/>
        <v>5003</v>
      </c>
      <c r="AA5056">
        <f t="shared" si="2711"/>
        <v>5101</v>
      </c>
      <c r="AB5056">
        <f t="shared" si="2691"/>
        <v>100</v>
      </c>
      <c r="AM5056" t="str">
        <f t="shared" si="2692"/>
        <v>201906SS</v>
      </c>
      <c r="AN5056">
        <f t="shared" ca="1" si="2716"/>
        <v>15.000006849315072</v>
      </c>
      <c r="AO5056">
        <f t="shared" ca="1" si="2717"/>
        <v>9</v>
      </c>
      <c r="AP5056">
        <f t="shared" ca="1" si="2693"/>
        <v>3</v>
      </c>
      <c r="AQ5056">
        <f t="shared" ca="1" si="2694"/>
        <v>4</v>
      </c>
      <c r="AR5056">
        <f t="shared" ca="1" si="2695"/>
        <v>8</v>
      </c>
      <c r="AS5056">
        <f ca="1">P5056/J5056</f>
        <v>1.1764626250171334E-2</v>
      </c>
    </row>
    <row r="5057" spans="1:45" x14ac:dyDescent="0.4">
      <c r="A5057">
        <f t="shared" si="2690"/>
        <v>201906</v>
      </c>
      <c r="B5057" t="s">
        <v>111</v>
      </c>
      <c r="C5057" t="s">
        <v>31</v>
      </c>
      <c r="D5057" t="str">
        <f t="shared" ca="1" si="2712"/>
        <v>I103</v>
      </c>
      <c r="E5057">
        <f t="shared" ca="1" si="2696"/>
        <v>74</v>
      </c>
      <c r="F5057">
        <f t="shared" ca="1" si="2697"/>
        <v>9</v>
      </c>
      <c r="G5057" t="str">
        <f t="shared" ca="1" si="2698"/>
        <v>S10</v>
      </c>
      <c r="H5057" t="str">
        <f t="shared" ca="1" si="2699"/>
        <v>S105</v>
      </c>
      <c r="I5057">
        <f ca="1">VLOOKUP(D5057,PRC!$A$2:$B$21,2,0)*E5057</f>
        <v>3700000</v>
      </c>
      <c r="J5057">
        <f t="shared" ca="1" si="2700"/>
        <v>3440996</v>
      </c>
      <c r="K5057">
        <f ca="1">VLOOKUP(D5057,PRC!$A$1:$C$21,3,0)*E5057</f>
        <v>2109000</v>
      </c>
      <c r="L5057">
        <f t="shared" ca="1" si="2701"/>
        <v>370000</v>
      </c>
      <c r="M5057">
        <f t="shared" ca="1" si="2702"/>
        <v>111000</v>
      </c>
      <c r="N5057">
        <f t="shared" ca="1" si="2703"/>
        <v>111000</v>
      </c>
      <c r="O5057">
        <f t="shared" ca="1" si="2704"/>
        <v>370000</v>
      </c>
      <c r="P5057">
        <f t="shared" ca="1" si="2726"/>
        <v>369996</v>
      </c>
      <c r="Q5057">
        <f ca="1">IF(P5057&gt;0,1,0)</f>
        <v>1</v>
      </c>
      <c r="R5057">
        <f t="shared" ca="1" si="2706"/>
        <v>7</v>
      </c>
      <c r="S5057">
        <f t="shared" ca="1" si="2707"/>
        <v>10</v>
      </c>
      <c r="T5057">
        <f t="shared" ca="1" si="2708"/>
        <v>3</v>
      </c>
      <c r="U5057">
        <f t="shared" ca="1" si="2709"/>
        <v>3</v>
      </c>
      <c r="V5057">
        <f t="shared" ca="1" si="2710"/>
        <v>10</v>
      </c>
      <c r="X5057">
        <f t="shared" si="2713"/>
        <v>5057</v>
      </c>
      <c r="Y5057">
        <f t="shared" si="2714"/>
        <v>5002</v>
      </c>
      <c r="Z5057">
        <f t="shared" si="2715"/>
        <v>5003</v>
      </c>
      <c r="AA5057">
        <f t="shared" si="2711"/>
        <v>5101</v>
      </c>
      <c r="AB5057">
        <f t="shared" si="2691"/>
        <v>100</v>
      </c>
      <c r="AM5057" t="str">
        <f t="shared" si="2692"/>
        <v>201906SS</v>
      </c>
      <c r="AN5057">
        <f t="shared" ca="1" si="2716"/>
        <v>7.0001081081081047</v>
      </c>
      <c r="AO5057">
        <f t="shared" ca="1" si="2717"/>
        <v>10</v>
      </c>
      <c r="AP5057">
        <f t="shared" ca="1" si="2693"/>
        <v>3</v>
      </c>
      <c r="AQ5057">
        <f t="shared" ca="1" si="2694"/>
        <v>3</v>
      </c>
      <c r="AR5057">
        <f t="shared" ca="1" si="2695"/>
        <v>10</v>
      </c>
      <c r="AS5057">
        <f ca="1">P5057/J5057</f>
        <v>0.10752584426137084</v>
      </c>
    </row>
    <row r="5058" spans="1:45" x14ac:dyDescent="0.4">
      <c r="A5058">
        <f t="shared" si="2690"/>
        <v>201906</v>
      </c>
      <c r="B5058" t="s">
        <v>112</v>
      </c>
      <c r="C5058" t="s">
        <v>31</v>
      </c>
      <c r="D5058" t="str">
        <f t="shared" ca="1" si="2712"/>
        <v>I112</v>
      </c>
      <c r="E5058">
        <f t="shared" ca="1" si="2696"/>
        <v>41</v>
      </c>
      <c r="F5058">
        <f t="shared" ca="1" si="2697"/>
        <v>5</v>
      </c>
      <c r="G5058" t="str">
        <f t="shared" ca="1" si="2698"/>
        <v>S11</v>
      </c>
      <c r="H5058" t="str">
        <f t="shared" ca="1" si="2699"/>
        <v>S114</v>
      </c>
      <c r="I5058">
        <f ca="1">VLOOKUP(D5058,PRC!$A$2:$B$21,2,0)*E5058</f>
        <v>2665000</v>
      </c>
      <c r="J5058">
        <f t="shared" ca="1" si="2700"/>
        <v>2398496</v>
      </c>
      <c r="K5058">
        <f ca="1">VLOOKUP(D5058,PRC!$A$1:$C$21,3,0)*E5058</f>
        <v>1332500</v>
      </c>
      <c r="L5058">
        <f t="shared" ca="1" si="2701"/>
        <v>213000</v>
      </c>
      <c r="M5058">
        <f t="shared" ca="1" si="2702"/>
        <v>133000</v>
      </c>
      <c r="N5058">
        <f t="shared" ca="1" si="2703"/>
        <v>107000</v>
      </c>
      <c r="O5058">
        <f t="shared" ca="1" si="2704"/>
        <v>267000</v>
      </c>
      <c r="P5058">
        <f t="shared" ca="1" si="2726"/>
        <v>345996</v>
      </c>
      <c r="Q5058">
        <f ca="1">IF(P5058&gt;0,1,0)</f>
        <v>1</v>
      </c>
      <c r="R5058">
        <f t="shared" ca="1" si="2706"/>
        <v>10</v>
      </c>
      <c r="S5058">
        <f t="shared" ca="1" si="2707"/>
        <v>8</v>
      </c>
      <c r="T5058">
        <f t="shared" ca="1" si="2708"/>
        <v>5</v>
      </c>
      <c r="U5058">
        <f t="shared" ca="1" si="2709"/>
        <v>4</v>
      </c>
      <c r="V5058">
        <f t="shared" ca="1" si="2710"/>
        <v>10</v>
      </c>
      <c r="X5058">
        <f t="shared" si="2713"/>
        <v>5058</v>
      </c>
      <c r="Y5058">
        <f t="shared" si="2714"/>
        <v>5002</v>
      </c>
      <c r="Z5058">
        <f t="shared" si="2715"/>
        <v>5003</v>
      </c>
      <c r="AA5058">
        <f t="shared" si="2711"/>
        <v>5101</v>
      </c>
      <c r="AB5058">
        <f t="shared" si="2691"/>
        <v>100</v>
      </c>
      <c r="AM5058" t="str">
        <f t="shared" si="2692"/>
        <v>201906SS</v>
      </c>
      <c r="AN5058">
        <f t="shared" ca="1" si="2716"/>
        <v>10.000150093808635</v>
      </c>
      <c r="AO5058">
        <f t="shared" ca="1" si="2717"/>
        <v>7.9924953095684801</v>
      </c>
      <c r="AP5058">
        <f t="shared" ca="1" si="2693"/>
        <v>4.9906191369605999</v>
      </c>
      <c r="AQ5058">
        <f t="shared" ca="1" si="2694"/>
        <v>4.0150093808630398</v>
      </c>
      <c r="AR5058">
        <f t="shared" ca="1" si="2695"/>
        <v>10.0187617260788</v>
      </c>
      <c r="AS5058">
        <f ca="1">P5058/J5058</f>
        <v>0.14425540005069845</v>
      </c>
    </row>
    <row r="5059" spans="1:45" x14ac:dyDescent="0.4">
      <c r="A5059">
        <f t="shared" ref="A5059:A5122" si="2727">IF(BA5059="",A5058,BA5059)</f>
        <v>201906</v>
      </c>
      <c r="B5059" t="s">
        <v>113</v>
      </c>
      <c r="C5059" t="s">
        <v>31</v>
      </c>
      <c r="D5059" t="str">
        <f t="shared" ca="1" si="2712"/>
        <v>I117</v>
      </c>
      <c r="E5059">
        <f t="shared" ca="1" si="2696"/>
        <v>93</v>
      </c>
      <c r="F5059">
        <f t="shared" ca="1" si="2697"/>
        <v>5</v>
      </c>
      <c r="G5059" t="str">
        <f t="shared" ca="1" si="2698"/>
        <v>S10</v>
      </c>
      <c r="H5059" t="str">
        <f t="shared" ca="1" si="2699"/>
        <v>S107</v>
      </c>
      <c r="I5059">
        <f ca="1">VLOOKUP(D5059,PRC!$A$2:$B$21,2,0)*E5059</f>
        <v>232500000</v>
      </c>
      <c r="J5059">
        <f t="shared" ca="1" si="2700"/>
        <v>199949996</v>
      </c>
      <c r="K5059">
        <f ca="1">VLOOKUP(D5059,PRC!$A$1:$C$21,3,0)*E5059</f>
        <v>106950000</v>
      </c>
      <c r="L5059">
        <f t="shared" ca="1" si="2701"/>
        <v>18600000</v>
      </c>
      <c r="M5059">
        <f t="shared" ca="1" si="2702"/>
        <v>11625000</v>
      </c>
      <c r="N5059">
        <f t="shared" ca="1" si="2703"/>
        <v>11625000</v>
      </c>
      <c r="O5059">
        <f t="shared" ca="1" si="2704"/>
        <v>20925000</v>
      </c>
      <c r="P5059">
        <f t="shared" ca="1" si="2726"/>
        <v>30224996</v>
      </c>
      <c r="Q5059">
        <f ca="1">IF(P5059&gt;0,1,0)</f>
        <v>1</v>
      </c>
      <c r="R5059">
        <f t="shared" ca="1" si="2706"/>
        <v>14</v>
      </c>
      <c r="S5059">
        <f t="shared" ca="1" si="2707"/>
        <v>8</v>
      </c>
      <c r="T5059">
        <f t="shared" ca="1" si="2708"/>
        <v>5</v>
      </c>
      <c r="U5059">
        <f t="shared" ca="1" si="2709"/>
        <v>5</v>
      </c>
      <c r="V5059">
        <f t="shared" ca="1" si="2710"/>
        <v>9</v>
      </c>
      <c r="X5059">
        <f t="shared" si="2713"/>
        <v>5059</v>
      </c>
      <c r="Y5059">
        <f t="shared" si="2714"/>
        <v>5002</v>
      </c>
      <c r="Z5059">
        <f t="shared" si="2715"/>
        <v>5003</v>
      </c>
      <c r="AA5059">
        <f t="shared" si="2711"/>
        <v>5101</v>
      </c>
      <c r="AB5059">
        <f t="shared" ref="AB5059:AB5122" si="2728">COUNTIF(AM$2:AM$100100,AM5059)</f>
        <v>100</v>
      </c>
      <c r="AM5059" t="str">
        <f t="shared" ref="AM5059:AM5122" si="2729">A5059&amp;C5059</f>
        <v>201906SS</v>
      </c>
      <c r="AN5059">
        <f t="shared" ca="1" si="2716"/>
        <v>14.000001720430111</v>
      </c>
      <c r="AO5059">
        <f t="shared" ca="1" si="2717"/>
        <v>8</v>
      </c>
      <c r="AP5059">
        <f t="shared" ca="1" si="2693"/>
        <v>5</v>
      </c>
      <c r="AQ5059">
        <f t="shared" ca="1" si="2694"/>
        <v>5</v>
      </c>
      <c r="AR5059">
        <f t="shared" ca="1" si="2695"/>
        <v>9</v>
      </c>
      <c r="AS5059">
        <f ca="1">P5059/J5059</f>
        <v>0.15116277371668466</v>
      </c>
    </row>
    <row r="5060" spans="1:45" x14ac:dyDescent="0.4">
      <c r="A5060">
        <f t="shared" si="2727"/>
        <v>201906</v>
      </c>
      <c r="B5060" t="s">
        <v>114</v>
      </c>
      <c r="C5060" t="s">
        <v>31</v>
      </c>
      <c r="D5060" t="str">
        <f t="shared" ca="1" si="2712"/>
        <v>I106</v>
      </c>
      <c r="E5060">
        <f t="shared" ca="1" si="2696"/>
        <v>70</v>
      </c>
      <c r="F5060">
        <f t="shared" ca="1" si="2697"/>
        <v>13</v>
      </c>
      <c r="G5060" t="str">
        <f t="shared" ca="1" si="2698"/>
        <v>S11</v>
      </c>
      <c r="H5060" t="str">
        <f t="shared" ca="1" si="2699"/>
        <v>S117</v>
      </c>
      <c r="I5060">
        <f ca="1">VLOOKUP(D5060,PRC!$A$2:$B$21,2,0)*E5060</f>
        <v>1400000</v>
      </c>
      <c r="J5060">
        <f t="shared" ca="1" si="2700"/>
        <v>1329996</v>
      </c>
      <c r="K5060">
        <f ca="1">VLOOKUP(D5060,PRC!$A$1:$C$21,3,0)*E5060</f>
        <v>742000</v>
      </c>
      <c r="L5060">
        <f t="shared" ca="1" si="2701"/>
        <v>140000</v>
      </c>
      <c r="M5060">
        <f t="shared" ca="1" si="2702"/>
        <v>56000</v>
      </c>
      <c r="N5060">
        <f t="shared" ca="1" si="2703"/>
        <v>56000</v>
      </c>
      <c r="O5060">
        <f t="shared" ca="1" si="2704"/>
        <v>140000</v>
      </c>
      <c r="P5060">
        <f t="shared" ca="1" si="2726"/>
        <v>195996</v>
      </c>
      <c r="Q5060">
        <f ca="1">IF(P5060&gt;0,1,0)</f>
        <v>1</v>
      </c>
      <c r="R5060">
        <f t="shared" ca="1" si="2706"/>
        <v>5</v>
      </c>
      <c r="S5060">
        <f t="shared" ca="1" si="2707"/>
        <v>10</v>
      </c>
      <c r="T5060">
        <f t="shared" ca="1" si="2708"/>
        <v>4</v>
      </c>
      <c r="U5060">
        <f t="shared" ca="1" si="2709"/>
        <v>4</v>
      </c>
      <c r="V5060">
        <f t="shared" ca="1" si="2710"/>
        <v>10</v>
      </c>
      <c r="X5060">
        <f t="shared" si="2713"/>
        <v>5060</v>
      </c>
      <c r="Y5060">
        <f t="shared" si="2714"/>
        <v>5002</v>
      </c>
      <c r="Z5060">
        <f t="shared" si="2715"/>
        <v>5003</v>
      </c>
      <c r="AA5060">
        <f t="shared" si="2711"/>
        <v>5101</v>
      </c>
      <c r="AB5060">
        <f t="shared" si="2728"/>
        <v>100</v>
      </c>
      <c r="AM5060" t="str">
        <f t="shared" si="2729"/>
        <v>201906SS</v>
      </c>
      <c r="AN5060">
        <f t="shared" ca="1" si="2716"/>
        <v>5.0002857142857131</v>
      </c>
      <c r="AO5060">
        <f t="shared" ca="1" si="2717"/>
        <v>10</v>
      </c>
      <c r="AP5060">
        <f t="shared" ca="1" si="2693"/>
        <v>4</v>
      </c>
      <c r="AQ5060">
        <f t="shared" ca="1" si="2694"/>
        <v>4</v>
      </c>
      <c r="AR5060">
        <f t="shared" ca="1" si="2695"/>
        <v>10</v>
      </c>
      <c r="AS5060">
        <f ca="1">P5060/J5060</f>
        <v>0.14736585673941877</v>
      </c>
    </row>
    <row r="5061" spans="1:45" x14ac:dyDescent="0.4">
      <c r="A5061">
        <f t="shared" si="2727"/>
        <v>201906</v>
      </c>
      <c r="B5061" t="s">
        <v>115</v>
      </c>
      <c r="C5061" t="s">
        <v>31</v>
      </c>
      <c r="D5061" t="str">
        <f t="shared" ca="1" si="2712"/>
        <v>I108</v>
      </c>
      <c r="E5061">
        <f t="shared" ca="1" si="2696"/>
        <v>52</v>
      </c>
      <c r="F5061">
        <f t="shared" ca="1" si="2697"/>
        <v>5</v>
      </c>
      <c r="G5061" t="str">
        <f t="shared" ca="1" si="2698"/>
        <v>S11</v>
      </c>
      <c r="H5061" t="str">
        <f t="shared" ca="1" si="2699"/>
        <v>S119</v>
      </c>
      <c r="I5061">
        <f ca="1">VLOOKUP(D5061,PRC!$A$2:$B$21,2,0)*E5061</f>
        <v>2080000</v>
      </c>
      <c r="J5061">
        <f t="shared" ca="1" si="2700"/>
        <v>1892796</v>
      </c>
      <c r="K5061">
        <f ca="1">VLOOKUP(D5061,PRC!$A$1:$C$21,3,0)*E5061</f>
        <v>956800</v>
      </c>
      <c r="L5061">
        <f t="shared" ca="1" si="2701"/>
        <v>187000</v>
      </c>
      <c r="M5061">
        <f t="shared" ca="1" si="2702"/>
        <v>83000</v>
      </c>
      <c r="N5061">
        <f t="shared" ca="1" si="2703"/>
        <v>83000</v>
      </c>
      <c r="O5061">
        <f t="shared" ca="1" si="2704"/>
        <v>208000</v>
      </c>
      <c r="P5061">
        <f t="shared" ca="1" si="2726"/>
        <v>374996</v>
      </c>
      <c r="Q5061">
        <f ca="1">IF(P5061&gt;0,1,0)</f>
        <v>1</v>
      </c>
      <c r="R5061">
        <f t="shared" ca="1" si="2706"/>
        <v>9</v>
      </c>
      <c r="S5061">
        <f t="shared" ca="1" si="2707"/>
        <v>9</v>
      </c>
      <c r="T5061">
        <f t="shared" ca="1" si="2708"/>
        <v>4</v>
      </c>
      <c r="U5061">
        <f t="shared" ca="1" si="2709"/>
        <v>4</v>
      </c>
      <c r="V5061">
        <f t="shared" ca="1" si="2710"/>
        <v>10</v>
      </c>
      <c r="X5061">
        <f t="shared" si="2713"/>
        <v>5061</v>
      </c>
      <c r="Y5061">
        <f t="shared" si="2714"/>
        <v>5002</v>
      </c>
      <c r="Z5061">
        <f t="shared" si="2715"/>
        <v>5003</v>
      </c>
      <c r="AA5061">
        <f t="shared" si="2711"/>
        <v>5101</v>
      </c>
      <c r="AB5061">
        <f t="shared" si="2728"/>
        <v>100</v>
      </c>
      <c r="AM5061" t="str">
        <f t="shared" si="2729"/>
        <v>201906SS</v>
      </c>
      <c r="AN5061">
        <f t="shared" ca="1" si="2716"/>
        <v>9.0001923076923127</v>
      </c>
      <c r="AO5061">
        <f t="shared" ca="1" si="2717"/>
        <v>8.990384615384615</v>
      </c>
      <c r="AP5061">
        <f t="shared" ca="1" si="2693"/>
        <v>3.990384615384615</v>
      </c>
      <c r="AQ5061">
        <f t="shared" ca="1" si="2694"/>
        <v>3.990384615384615</v>
      </c>
      <c r="AR5061">
        <f t="shared" ca="1" si="2695"/>
        <v>10</v>
      </c>
      <c r="AS5061">
        <f ca="1">P5061/J5061</f>
        <v>0.19811749390848249</v>
      </c>
    </row>
    <row r="5062" spans="1:45" x14ac:dyDescent="0.4">
      <c r="A5062">
        <f t="shared" si="2727"/>
        <v>201906</v>
      </c>
      <c r="B5062" t="s">
        <v>116</v>
      </c>
      <c r="C5062" t="s">
        <v>31</v>
      </c>
      <c r="D5062" t="str">
        <f t="shared" ca="1" si="2712"/>
        <v>I120</v>
      </c>
      <c r="E5062">
        <f t="shared" ca="1" si="2696"/>
        <v>93</v>
      </c>
      <c r="F5062">
        <f t="shared" ca="1" si="2697"/>
        <v>11</v>
      </c>
      <c r="G5062" t="str">
        <f t="shared" ca="1" si="2698"/>
        <v>S12</v>
      </c>
      <c r="H5062" t="str">
        <f t="shared" ca="1" si="2699"/>
        <v>S120</v>
      </c>
      <c r="I5062">
        <f ca="1">VLOOKUP(D5062,PRC!$A$2:$B$21,2,0)*E5062</f>
        <v>399900000</v>
      </c>
      <c r="J5062">
        <f t="shared" ca="1" si="2700"/>
        <v>359909996</v>
      </c>
      <c r="K5062">
        <f ca="1">VLOOKUP(D5062,PRC!$A$1:$C$21,3,0)*E5062</f>
        <v>179955000</v>
      </c>
      <c r="L5062">
        <f t="shared" ca="1" si="2701"/>
        <v>31992000</v>
      </c>
      <c r="M5062">
        <f t="shared" ca="1" si="2702"/>
        <v>19995000</v>
      </c>
      <c r="N5062">
        <f t="shared" ca="1" si="2703"/>
        <v>11997000</v>
      </c>
      <c r="O5062">
        <f t="shared" ca="1" si="2704"/>
        <v>31992000</v>
      </c>
      <c r="P5062">
        <f t="shared" ca="1" si="2726"/>
        <v>83978996</v>
      </c>
      <c r="Q5062">
        <f ca="1">IF(P5062&gt;0,1,0)</f>
        <v>1</v>
      </c>
      <c r="R5062">
        <f t="shared" ca="1" si="2706"/>
        <v>10</v>
      </c>
      <c r="S5062">
        <f t="shared" ca="1" si="2707"/>
        <v>8</v>
      </c>
      <c r="T5062">
        <f t="shared" ca="1" si="2708"/>
        <v>5</v>
      </c>
      <c r="U5062">
        <f t="shared" ca="1" si="2709"/>
        <v>3</v>
      </c>
      <c r="V5062">
        <f t="shared" ca="1" si="2710"/>
        <v>8</v>
      </c>
      <c r="X5062">
        <f t="shared" si="2713"/>
        <v>5062</v>
      </c>
      <c r="Y5062">
        <f t="shared" si="2714"/>
        <v>5002</v>
      </c>
      <c r="Z5062">
        <f t="shared" si="2715"/>
        <v>5003</v>
      </c>
      <c r="AA5062">
        <f t="shared" si="2711"/>
        <v>5101</v>
      </c>
      <c r="AB5062">
        <f t="shared" si="2728"/>
        <v>100</v>
      </c>
      <c r="AM5062" t="str">
        <f t="shared" si="2729"/>
        <v>201906SS</v>
      </c>
      <c r="AN5062">
        <f t="shared" ca="1" si="2716"/>
        <v>10.000001000250059</v>
      </c>
      <c r="AO5062">
        <f t="shared" ca="1" si="2717"/>
        <v>8</v>
      </c>
      <c r="AP5062">
        <f t="shared" ca="1" si="2693"/>
        <v>5</v>
      </c>
      <c r="AQ5062">
        <f t="shared" ca="1" si="2694"/>
        <v>3</v>
      </c>
      <c r="AR5062">
        <f t="shared" ca="1" si="2695"/>
        <v>8</v>
      </c>
      <c r="AS5062">
        <f ca="1">P5062/J5062</f>
        <v>0.23333332481268457</v>
      </c>
    </row>
    <row r="5063" spans="1:45" x14ac:dyDescent="0.4">
      <c r="A5063">
        <f t="shared" si="2727"/>
        <v>201906</v>
      </c>
      <c r="B5063" t="s">
        <v>117</v>
      </c>
      <c r="C5063" t="s">
        <v>31</v>
      </c>
      <c r="D5063" t="str">
        <f t="shared" ca="1" si="2712"/>
        <v>I103</v>
      </c>
      <c r="E5063">
        <f t="shared" ca="1" si="2696"/>
        <v>96</v>
      </c>
      <c r="F5063">
        <f t="shared" ca="1" si="2697"/>
        <v>8</v>
      </c>
      <c r="G5063" t="str">
        <f t="shared" ca="1" si="2698"/>
        <v>S10</v>
      </c>
      <c r="H5063" t="str">
        <f t="shared" ca="1" si="2699"/>
        <v>S103</v>
      </c>
      <c r="I5063">
        <f ca="1">VLOOKUP(D5063,PRC!$A$2:$B$21,2,0)*E5063</f>
        <v>4800000</v>
      </c>
      <c r="J5063">
        <f t="shared" ca="1" si="2700"/>
        <v>4367996</v>
      </c>
      <c r="K5063">
        <f ca="1">VLOOKUP(D5063,PRC!$A$1:$C$21,3,0)*E5063</f>
        <v>2736000</v>
      </c>
      <c r="L5063">
        <f t="shared" ca="1" si="2701"/>
        <v>432000</v>
      </c>
      <c r="M5063">
        <f t="shared" ca="1" si="2702"/>
        <v>192000</v>
      </c>
      <c r="N5063">
        <f t="shared" ca="1" si="2703"/>
        <v>240000</v>
      </c>
      <c r="O5063">
        <f t="shared" ca="1" si="2704"/>
        <v>480000</v>
      </c>
      <c r="P5063">
        <f t="shared" ca="1" si="2726"/>
        <v>287996</v>
      </c>
      <c r="Q5063">
        <f ca="1">IF(P5063&gt;0,1,0)</f>
        <v>1</v>
      </c>
      <c r="R5063">
        <f t="shared" ca="1" si="2706"/>
        <v>9</v>
      </c>
      <c r="S5063">
        <f t="shared" ca="1" si="2707"/>
        <v>9</v>
      </c>
      <c r="T5063">
        <f t="shared" ca="1" si="2708"/>
        <v>4</v>
      </c>
      <c r="U5063">
        <f t="shared" ca="1" si="2709"/>
        <v>5</v>
      </c>
      <c r="V5063">
        <f t="shared" ca="1" si="2710"/>
        <v>10</v>
      </c>
      <c r="X5063">
        <f t="shared" si="2713"/>
        <v>5063</v>
      </c>
      <c r="Y5063">
        <f t="shared" si="2714"/>
        <v>5002</v>
      </c>
      <c r="Z5063">
        <f t="shared" si="2715"/>
        <v>5003</v>
      </c>
      <c r="AA5063">
        <f t="shared" si="2711"/>
        <v>5101</v>
      </c>
      <c r="AB5063">
        <f t="shared" si="2728"/>
        <v>100</v>
      </c>
      <c r="AM5063" t="str">
        <f t="shared" si="2729"/>
        <v>201906SS</v>
      </c>
      <c r="AN5063">
        <f t="shared" ca="1" si="2716"/>
        <v>9.0000833333333308</v>
      </c>
      <c r="AO5063">
        <f t="shared" ca="1" si="2717"/>
        <v>9</v>
      </c>
      <c r="AP5063">
        <f t="shared" ca="1" si="2693"/>
        <v>4</v>
      </c>
      <c r="AQ5063">
        <f t="shared" ca="1" si="2694"/>
        <v>5</v>
      </c>
      <c r="AR5063">
        <f t="shared" ca="1" si="2695"/>
        <v>10</v>
      </c>
      <c r="AS5063">
        <f ca="1">P5063/J5063</f>
        <v>6.5933210561548133E-2</v>
      </c>
    </row>
    <row r="5064" spans="1:45" x14ac:dyDescent="0.4">
      <c r="A5064">
        <f t="shared" si="2727"/>
        <v>201906</v>
      </c>
      <c r="B5064" t="s">
        <v>118</v>
      </c>
      <c r="C5064" t="s">
        <v>31</v>
      </c>
      <c r="D5064" t="str">
        <f t="shared" ca="1" si="2712"/>
        <v>I105</v>
      </c>
      <c r="E5064">
        <f t="shared" ca="1" si="2696"/>
        <v>91</v>
      </c>
      <c r="F5064">
        <f t="shared" ca="1" si="2697"/>
        <v>6</v>
      </c>
      <c r="G5064" t="str">
        <f t="shared" ca="1" si="2698"/>
        <v>S10</v>
      </c>
      <c r="H5064" t="str">
        <f t="shared" ca="1" si="2699"/>
        <v>S107</v>
      </c>
      <c r="I5064">
        <f ca="1">VLOOKUP(D5064,PRC!$A$2:$B$21,2,0)*E5064</f>
        <v>9100000</v>
      </c>
      <c r="J5064">
        <f t="shared" ca="1" si="2700"/>
        <v>8098996</v>
      </c>
      <c r="K5064">
        <f ca="1">VLOOKUP(D5064,PRC!$A$1:$C$21,3,0)*E5064</f>
        <v>5369000</v>
      </c>
      <c r="L5064">
        <f t="shared" ca="1" si="2701"/>
        <v>910000</v>
      </c>
      <c r="M5064">
        <f t="shared" ca="1" si="2702"/>
        <v>364000</v>
      </c>
      <c r="N5064">
        <f t="shared" ca="1" si="2703"/>
        <v>364000</v>
      </c>
      <c r="O5064">
        <f t="shared" ca="1" si="2704"/>
        <v>819000</v>
      </c>
      <c r="P5064">
        <f t="shared" ca="1" si="2726"/>
        <v>272996</v>
      </c>
      <c r="Q5064">
        <f ca="1">IF(P5064&gt;0,1,0)</f>
        <v>1</v>
      </c>
      <c r="R5064">
        <f t="shared" ca="1" si="2706"/>
        <v>11</v>
      </c>
      <c r="S5064">
        <f t="shared" ca="1" si="2707"/>
        <v>10</v>
      </c>
      <c r="T5064">
        <f t="shared" ca="1" si="2708"/>
        <v>4</v>
      </c>
      <c r="U5064">
        <f t="shared" ca="1" si="2709"/>
        <v>4</v>
      </c>
      <c r="V5064">
        <f t="shared" ca="1" si="2710"/>
        <v>9</v>
      </c>
      <c r="X5064">
        <f t="shared" si="2713"/>
        <v>5064</v>
      </c>
      <c r="Y5064">
        <f t="shared" si="2714"/>
        <v>5002</v>
      </c>
      <c r="Z5064">
        <f t="shared" si="2715"/>
        <v>5003</v>
      </c>
      <c r="AA5064">
        <f t="shared" si="2711"/>
        <v>5101</v>
      </c>
      <c r="AB5064">
        <f t="shared" si="2728"/>
        <v>100</v>
      </c>
      <c r="AM5064" t="str">
        <f t="shared" si="2729"/>
        <v>201906SS</v>
      </c>
      <c r="AN5064">
        <f t="shared" ca="1" si="2716"/>
        <v>11.000043956043958</v>
      </c>
      <c r="AO5064">
        <f t="shared" ca="1" si="2717"/>
        <v>10</v>
      </c>
      <c r="AP5064">
        <f t="shared" ref="AP5064:AP5127" ca="1" si="2730">M5064/$I5064*100</f>
        <v>4</v>
      </c>
      <c r="AQ5064">
        <f t="shared" ref="AQ5064:AQ5127" ca="1" si="2731">N5064/$I5064*100</f>
        <v>4</v>
      </c>
      <c r="AR5064">
        <f t="shared" ref="AR5064:AR5127" ca="1" si="2732">O5064/$I5064*100</f>
        <v>9</v>
      </c>
      <c r="AS5064">
        <f ca="1">P5064/J5064</f>
        <v>3.3707387928083928E-2</v>
      </c>
    </row>
    <row r="5065" spans="1:45" x14ac:dyDescent="0.4">
      <c r="A5065">
        <f t="shared" si="2727"/>
        <v>201906</v>
      </c>
      <c r="B5065" t="s">
        <v>119</v>
      </c>
      <c r="C5065" t="s">
        <v>31</v>
      </c>
      <c r="D5065" t="str">
        <f t="shared" ca="1" si="2712"/>
        <v>I117</v>
      </c>
      <c r="E5065">
        <f t="shared" ca="1" si="2696"/>
        <v>25</v>
      </c>
      <c r="F5065">
        <f t="shared" ca="1" si="2697"/>
        <v>9</v>
      </c>
      <c r="G5065" t="str">
        <f t="shared" ca="1" si="2698"/>
        <v>S10</v>
      </c>
      <c r="H5065" t="str">
        <f t="shared" ca="1" si="2699"/>
        <v>S102</v>
      </c>
      <c r="I5065">
        <f ca="1">VLOOKUP(D5065,PRC!$A$2:$B$21,2,0)*E5065</f>
        <v>62500000</v>
      </c>
      <c r="J5065">
        <f t="shared" ca="1" si="2700"/>
        <v>59374996</v>
      </c>
      <c r="K5065">
        <f ca="1">VLOOKUP(D5065,PRC!$A$1:$C$21,3,0)*E5065</f>
        <v>28750000</v>
      </c>
      <c r="L5065">
        <f t="shared" ca="1" si="2701"/>
        <v>5000000</v>
      </c>
      <c r="M5065">
        <f t="shared" ca="1" si="2702"/>
        <v>1875000</v>
      </c>
      <c r="N5065">
        <f t="shared" ca="1" si="2703"/>
        <v>3125000</v>
      </c>
      <c r="O5065">
        <f t="shared" ca="1" si="2704"/>
        <v>5000000</v>
      </c>
      <c r="P5065">
        <f t="shared" ca="1" si="2726"/>
        <v>15624996</v>
      </c>
      <c r="Q5065">
        <f ca="1">IF(P5065&gt;0,1,0)</f>
        <v>1</v>
      </c>
      <c r="R5065">
        <f t="shared" ca="1" si="2706"/>
        <v>5</v>
      </c>
      <c r="S5065">
        <f t="shared" ca="1" si="2707"/>
        <v>8</v>
      </c>
      <c r="T5065">
        <f t="shared" ca="1" si="2708"/>
        <v>3</v>
      </c>
      <c r="U5065">
        <f t="shared" ca="1" si="2709"/>
        <v>5</v>
      </c>
      <c r="V5065">
        <f t="shared" ca="1" si="2710"/>
        <v>8</v>
      </c>
      <c r="X5065">
        <f t="shared" si="2713"/>
        <v>5065</v>
      </c>
      <c r="Y5065">
        <f t="shared" si="2714"/>
        <v>5002</v>
      </c>
      <c r="Z5065">
        <f t="shared" si="2715"/>
        <v>5003</v>
      </c>
      <c r="AA5065">
        <f t="shared" si="2711"/>
        <v>5101</v>
      </c>
      <c r="AB5065">
        <f t="shared" si="2728"/>
        <v>100</v>
      </c>
      <c r="AM5065" t="str">
        <f t="shared" si="2729"/>
        <v>201906SS</v>
      </c>
      <c r="AN5065">
        <f t="shared" ca="1" si="2716"/>
        <v>5.0000064000000011</v>
      </c>
      <c r="AO5065">
        <f t="shared" ca="1" si="2717"/>
        <v>8</v>
      </c>
      <c r="AP5065">
        <f t="shared" ca="1" si="2730"/>
        <v>3</v>
      </c>
      <c r="AQ5065">
        <f t="shared" ca="1" si="2731"/>
        <v>5</v>
      </c>
      <c r="AR5065">
        <f t="shared" ca="1" si="2732"/>
        <v>8</v>
      </c>
      <c r="AS5065">
        <f ca="1">P5065/J5065</f>
        <v>0.26315784509694956</v>
      </c>
    </row>
    <row r="5066" spans="1:45" x14ac:dyDescent="0.4">
      <c r="A5066">
        <f t="shared" si="2727"/>
        <v>201906</v>
      </c>
      <c r="B5066" t="s">
        <v>120</v>
      </c>
      <c r="C5066" t="s">
        <v>31</v>
      </c>
      <c r="D5066" t="str">
        <f t="shared" ca="1" si="2712"/>
        <v>I104</v>
      </c>
      <c r="E5066">
        <f t="shared" ca="1" si="2696"/>
        <v>96</v>
      </c>
      <c r="F5066">
        <f t="shared" ca="1" si="2697"/>
        <v>15</v>
      </c>
      <c r="G5066" t="str">
        <f t="shared" ca="1" si="2698"/>
        <v>S12</v>
      </c>
      <c r="H5066" t="str">
        <f t="shared" ca="1" si="2699"/>
        <v>S120</v>
      </c>
      <c r="I5066">
        <f ca="1">VLOOKUP(D5066,PRC!$A$2:$B$21,2,0)*E5066</f>
        <v>6720000</v>
      </c>
      <c r="J5066">
        <f t="shared" ca="1" si="2700"/>
        <v>6115196</v>
      </c>
      <c r="K5066">
        <f ca="1">VLOOKUP(D5066,PRC!$A$1:$C$21,3,0)*E5066</f>
        <v>2822400</v>
      </c>
      <c r="L5066">
        <f t="shared" ca="1" si="2701"/>
        <v>672000</v>
      </c>
      <c r="M5066">
        <f t="shared" ca="1" si="2702"/>
        <v>336000</v>
      </c>
      <c r="N5066">
        <f t="shared" ca="1" si="2703"/>
        <v>269000</v>
      </c>
      <c r="O5066">
        <f t="shared" ca="1" si="2704"/>
        <v>538000</v>
      </c>
      <c r="P5066">
        <f t="shared" ca="1" si="2726"/>
        <v>1477796</v>
      </c>
      <c r="Q5066">
        <f ca="1">IF(P5066&gt;0,1,0)</f>
        <v>1</v>
      </c>
      <c r="R5066">
        <f t="shared" ca="1" si="2706"/>
        <v>9</v>
      </c>
      <c r="S5066">
        <f t="shared" ca="1" si="2707"/>
        <v>10</v>
      </c>
      <c r="T5066">
        <f t="shared" ca="1" si="2708"/>
        <v>5</v>
      </c>
      <c r="U5066">
        <f t="shared" ca="1" si="2709"/>
        <v>4</v>
      </c>
      <c r="V5066">
        <f t="shared" ca="1" si="2710"/>
        <v>8</v>
      </c>
      <c r="X5066">
        <f t="shared" si="2713"/>
        <v>5066</v>
      </c>
      <c r="Y5066">
        <f t="shared" si="2714"/>
        <v>5002</v>
      </c>
      <c r="Z5066">
        <f t="shared" si="2715"/>
        <v>5003</v>
      </c>
      <c r="AA5066">
        <f t="shared" si="2711"/>
        <v>5101</v>
      </c>
      <c r="AB5066">
        <f t="shared" si="2728"/>
        <v>100</v>
      </c>
      <c r="AM5066" t="str">
        <f t="shared" si="2729"/>
        <v>201906SS</v>
      </c>
      <c r="AN5066">
        <f t="shared" ca="1" si="2716"/>
        <v>9.0000595238095222</v>
      </c>
      <c r="AO5066">
        <f t="shared" ca="1" si="2717"/>
        <v>10</v>
      </c>
      <c r="AP5066">
        <f t="shared" ca="1" si="2730"/>
        <v>5</v>
      </c>
      <c r="AQ5066">
        <f t="shared" ca="1" si="2731"/>
        <v>4.0029761904761898</v>
      </c>
      <c r="AR5066">
        <f t="shared" ca="1" si="2732"/>
        <v>8.0059523809523796</v>
      </c>
      <c r="AS5066">
        <f ca="1">P5066/J5066</f>
        <v>0.24165962955234796</v>
      </c>
    </row>
    <row r="5067" spans="1:45" x14ac:dyDescent="0.4">
      <c r="A5067">
        <f t="shared" si="2727"/>
        <v>201906</v>
      </c>
      <c r="B5067" t="s">
        <v>121</v>
      </c>
      <c r="C5067" t="s">
        <v>31</v>
      </c>
      <c r="D5067" t="str">
        <f t="shared" ca="1" si="2712"/>
        <v>I115</v>
      </c>
      <c r="E5067">
        <f t="shared" ref="E5067:E5130" ca="1" si="2733">RANDBETWEEN(INDIRECT("AD"&amp;Y5067),INDIRECT("AD"&amp;Z5067))</f>
        <v>74</v>
      </c>
      <c r="F5067">
        <f t="shared" ref="F5067:F5130" ca="1" si="2734">RANDBETWEEN(INDIRECT("AF"&amp;Y5067),INDIRECT("AF"&amp;Z5067))</f>
        <v>12</v>
      </c>
      <c r="G5067" t="str">
        <f t="shared" ref="G5067:G5101" ca="1" si="2735">LEFT(H5067,3)</f>
        <v>S11</v>
      </c>
      <c r="H5067" t="str">
        <f t="shared" ref="H5067:H5101" ca="1" si="2736">"S"&amp;RANDBETWEEN(101,120)</f>
        <v>S110</v>
      </c>
      <c r="I5067">
        <f ca="1">VLOOKUP(D5067,PRC!$A$2:$B$21,2,0)*E5067</f>
        <v>370000</v>
      </c>
      <c r="J5067">
        <f t="shared" ref="J5067:J5130" ca="1" si="2737">I5067*(1-R5067/100)-4</f>
        <v>325596</v>
      </c>
      <c r="K5067">
        <f ca="1">VLOOKUP(D5067,PRC!$A$1:$C$21,3,0)*E5067</f>
        <v>177600</v>
      </c>
      <c r="L5067">
        <f t="shared" ref="L5067:L5130" ca="1" si="2738">ROUND($I5067*S5067,-5)/100</f>
        <v>37000</v>
      </c>
      <c r="M5067">
        <f t="shared" ref="M5067:M5130" ca="1" si="2739">ROUND($I5067*T5067,-5)/100</f>
        <v>11000</v>
      </c>
      <c r="N5067">
        <f t="shared" ref="N5067:N5130" ca="1" si="2740">ROUND($I5067*U5067,-5)/100</f>
        <v>19000</v>
      </c>
      <c r="O5067">
        <f t="shared" ref="O5067:O5130" ca="1" si="2741">ROUND($I5067*V5067,-5)/100</f>
        <v>30000</v>
      </c>
      <c r="P5067">
        <f t="shared" ca="1" si="2726"/>
        <v>50996</v>
      </c>
      <c r="Q5067">
        <f ca="1">IF(P5067&gt;0,1,0)</f>
        <v>1</v>
      </c>
      <c r="R5067">
        <f t="shared" ref="R5067:R5130" ca="1" si="2742">RANDBETWEEN(INDIRECT("AF"&amp;$Y5067),INDIRECT("AF"&amp;$Z5067))</f>
        <v>12</v>
      </c>
      <c r="S5067">
        <f t="shared" ref="S5067:S5130" ca="1" si="2743">RANDBETWEEN(INDIRECT("AG"&amp;$Y5067),INDIRECT("AG"&amp;$Z5067))</f>
        <v>10</v>
      </c>
      <c r="T5067">
        <f t="shared" ref="T5067:T5130" ca="1" si="2744">RANDBETWEEN(INDIRECT("AH"&amp;$Y5067),INDIRECT("AH"&amp;$Z5067))</f>
        <v>3</v>
      </c>
      <c r="U5067">
        <f t="shared" ref="U5067:U5130" ca="1" si="2745">RANDBETWEEN(INDIRECT("Ai"&amp;$Y5067),INDIRECT("Ai"&amp;$Z5067))</f>
        <v>5</v>
      </c>
      <c r="V5067">
        <f t="shared" ref="V5067:V5130" ca="1" si="2746">RANDBETWEEN(INDIRECT("Aj"&amp;$Y5067),INDIRECT("Aj"&amp;$Z5067))</f>
        <v>8</v>
      </c>
      <c r="X5067">
        <f t="shared" si="2713"/>
        <v>5067</v>
      </c>
      <c r="Y5067">
        <f t="shared" si="2714"/>
        <v>5002</v>
      </c>
      <c r="Z5067">
        <f t="shared" si="2715"/>
        <v>5003</v>
      </c>
      <c r="AA5067">
        <f t="shared" ref="AA5067:AA5130" si="2747">Y5067+AB5067-1</f>
        <v>5101</v>
      </c>
      <c r="AB5067">
        <f t="shared" si="2728"/>
        <v>100</v>
      </c>
      <c r="AM5067" t="str">
        <f t="shared" si="2729"/>
        <v>201906SS</v>
      </c>
      <c r="AN5067">
        <f t="shared" ca="1" si="2716"/>
        <v>12.001081081081077</v>
      </c>
      <c r="AO5067">
        <f t="shared" ca="1" si="2717"/>
        <v>10</v>
      </c>
      <c r="AP5067">
        <f t="shared" ca="1" si="2730"/>
        <v>2.9729729729729732</v>
      </c>
      <c r="AQ5067">
        <f t="shared" ca="1" si="2731"/>
        <v>5.1351351351351351</v>
      </c>
      <c r="AR5067">
        <f t="shared" ca="1" si="2732"/>
        <v>8.1081081081081088</v>
      </c>
      <c r="AS5067">
        <f ca="1">P5067/J5067</f>
        <v>0.15662354574380521</v>
      </c>
    </row>
    <row r="5068" spans="1:45" x14ac:dyDescent="0.4">
      <c r="A5068">
        <f t="shared" si="2727"/>
        <v>201906</v>
      </c>
      <c r="B5068" t="s">
        <v>122</v>
      </c>
      <c r="C5068" t="s">
        <v>31</v>
      </c>
      <c r="D5068" t="str">
        <f t="shared" ref="D5068:D5101" ca="1" si="2748">"I"&amp;RANDBETWEEN(101,120)</f>
        <v>I101</v>
      </c>
      <c r="E5068">
        <f t="shared" ca="1" si="2733"/>
        <v>54</v>
      </c>
      <c r="F5068">
        <f t="shared" ca="1" si="2734"/>
        <v>9</v>
      </c>
      <c r="G5068" t="str">
        <f t="shared" ca="1" si="2735"/>
        <v>S10</v>
      </c>
      <c r="H5068" t="str">
        <f t="shared" ca="1" si="2736"/>
        <v>S103</v>
      </c>
      <c r="I5068">
        <f ca="1">VLOOKUP(D5068,PRC!$A$2:$B$21,2,0)*E5068</f>
        <v>1620000</v>
      </c>
      <c r="J5068">
        <f t="shared" ca="1" si="2737"/>
        <v>1522796</v>
      </c>
      <c r="K5068">
        <f ca="1">VLOOKUP(D5068,PRC!$A$1:$C$21,3,0)*E5068</f>
        <v>842400</v>
      </c>
      <c r="L5068">
        <f t="shared" ca="1" si="2738"/>
        <v>162000</v>
      </c>
      <c r="M5068">
        <f t="shared" ca="1" si="2739"/>
        <v>49000</v>
      </c>
      <c r="N5068">
        <f t="shared" ca="1" si="2740"/>
        <v>49000</v>
      </c>
      <c r="O5068">
        <f t="shared" ca="1" si="2741"/>
        <v>146000</v>
      </c>
      <c r="P5068">
        <f t="shared" ca="1" si="2726"/>
        <v>274396</v>
      </c>
      <c r="Q5068">
        <f ca="1">IF(P5068&gt;0,1,0)</f>
        <v>1</v>
      </c>
      <c r="R5068">
        <f t="shared" ca="1" si="2742"/>
        <v>6</v>
      </c>
      <c r="S5068">
        <f t="shared" ca="1" si="2743"/>
        <v>10</v>
      </c>
      <c r="T5068">
        <f t="shared" ca="1" si="2744"/>
        <v>3</v>
      </c>
      <c r="U5068">
        <f t="shared" ca="1" si="2745"/>
        <v>3</v>
      </c>
      <c r="V5068">
        <f t="shared" ca="1" si="2746"/>
        <v>9</v>
      </c>
      <c r="X5068">
        <f t="shared" ref="X5068:X5131" si="2749">X5067+1</f>
        <v>5068</v>
      </c>
      <c r="Y5068">
        <f t="shared" ref="Y5068:Y5131" si="2750">IF(C5068=C5067,Y5067,X5068)</f>
        <v>5002</v>
      </c>
      <c r="Z5068">
        <f t="shared" ref="Z5068:Z5131" si="2751">Y5068+1</f>
        <v>5003</v>
      </c>
      <c r="AA5068">
        <f t="shared" si="2747"/>
        <v>5101</v>
      </c>
      <c r="AB5068">
        <f t="shared" si="2728"/>
        <v>100</v>
      </c>
      <c r="AM5068" t="str">
        <f t="shared" si="2729"/>
        <v>201906SS</v>
      </c>
      <c r="AN5068">
        <f t="shared" ref="AN5068:AN5101" ca="1" si="2752">(1-J5068/I5068)*100</f>
        <v>6.0002469135802432</v>
      </c>
      <c r="AO5068">
        <f t="shared" ref="AO5068:AO5101" ca="1" si="2753">L5068/$I5068*100</f>
        <v>10</v>
      </c>
      <c r="AP5068">
        <f t="shared" ca="1" si="2730"/>
        <v>3.0246913580246915</v>
      </c>
      <c r="AQ5068">
        <f t="shared" ca="1" si="2731"/>
        <v>3.0246913580246915</v>
      </c>
      <c r="AR5068">
        <f t="shared" ca="1" si="2732"/>
        <v>9.0123456790123448</v>
      </c>
      <c r="AS5068">
        <f ca="1">P5068/J5068</f>
        <v>0.18019222535388851</v>
      </c>
    </row>
    <row r="5069" spans="1:45" x14ac:dyDescent="0.4">
      <c r="A5069">
        <f t="shared" si="2727"/>
        <v>201906</v>
      </c>
      <c r="B5069" t="s">
        <v>123</v>
      </c>
      <c r="C5069" t="s">
        <v>31</v>
      </c>
      <c r="D5069" t="str">
        <f t="shared" ca="1" si="2748"/>
        <v>I104</v>
      </c>
      <c r="E5069">
        <f t="shared" ca="1" si="2733"/>
        <v>72</v>
      </c>
      <c r="F5069">
        <f t="shared" ca="1" si="2734"/>
        <v>13</v>
      </c>
      <c r="G5069" t="str">
        <f t="shared" ca="1" si="2735"/>
        <v>S10</v>
      </c>
      <c r="H5069" t="str">
        <f t="shared" ca="1" si="2736"/>
        <v>S104</v>
      </c>
      <c r="I5069">
        <f ca="1">VLOOKUP(D5069,PRC!$A$2:$B$21,2,0)*E5069</f>
        <v>5040000</v>
      </c>
      <c r="J5069">
        <f t="shared" ca="1" si="2737"/>
        <v>4787996</v>
      </c>
      <c r="K5069">
        <f ca="1">VLOOKUP(D5069,PRC!$A$1:$C$21,3,0)*E5069</f>
        <v>2116800</v>
      </c>
      <c r="L5069">
        <f t="shared" ca="1" si="2738"/>
        <v>504000</v>
      </c>
      <c r="M5069">
        <f t="shared" ca="1" si="2739"/>
        <v>202000</v>
      </c>
      <c r="N5069">
        <f t="shared" ca="1" si="2740"/>
        <v>252000</v>
      </c>
      <c r="O5069">
        <f t="shared" ca="1" si="2741"/>
        <v>454000</v>
      </c>
      <c r="P5069">
        <f t="shared" ca="1" si="2726"/>
        <v>1259196</v>
      </c>
      <c r="Q5069">
        <f ca="1">IF(P5069&gt;0,1,0)</f>
        <v>1</v>
      </c>
      <c r="R5069">
        <f t="shared" ca="1" si="2742"/>
        <v>5</v>
      </c>
      <c r="S5069">
        <f t="shared" ca="1" si="2743"/>
        <v>10</v>
      </c>
      <c r="T5069">
        <f t="shared" ca="1" si="2744"/>
        <v>4</v>
      </c>
      <c r="U5069">
        <f t="shared" ca="1" si="2745"/>
        <v>5</v>
      </c>
      <c r="V5069">
        <f t="shared" ca="1" si="2746"/>
        <v>9</v>
      </c>
      <c r="X5069">
        <f t="shared" si="2749"/>
        <v>5069</v>
      </c>
      <c r="Y5069">
        <f t="shared" si="2750"/>
        <v>5002</v>
      </c>
      <c r="Z5069">
        <f t="shared" si="2751"/>
        <v>5003</v>
      </c>
      <c r="AA5069">
        <f t="shared" si="2747"/>
        <v>5101</v>
      </c>
      <c r="AB5069">
        <f t="shared" si="2728"/>
        <v>100</v>
      </c>
      <c r="AM5069" t="str">
        <f t="shared" si="2729"/>
        <v>201906SS</v>
      </c>
      <c r="AN5069">
        <f t="shared" ca="1" si="2752"/>
        <v>5.0000793650793689</v>
      </c>
      <c r="AO5069">
        <f t="shared" ca="1" si="2753"/>
        <v>10</v>
      </c>
      <c r="AP5069">
        <f t="shared" ca="1" si="2730"/>
        <v>4.0079365079365079</v>
      </c>
      <c r="AQ5069">
        <f t="shared" ca="1" si="2731"/>
        <v>5</v>
      </c>
      <c r="AR5069">
        <f t="shared" ca="1" si="2732"/>
        <v>9.0079365079365079</v>
      </c>
      <c r="AS5069">
        <f ca="1">P5069/J5069</f>
        <v>0.26299019464510831</v>
      </c>
    </row>
    <row r="5070" spans="1:45" x14ac:dyDescent="0.4">
      <c r="A5070">
        <f t="shared" si="2727"/>
        <v>201906</v>
      </c>
      <c r="B5070" t="s">
        <v>124</v>
      </c>
      <c r="C5070" t="s">
        <v>31</v>
      </c>
      <c r="D5070" t="str">
        <f t="shared" ca="1" si="2748"/>
        <v>I110</v>
      </c>
      <c r="E5070">
        <f t="shared" ca="1" si="2733"/>
        <v>40</v>
      </c>
      <c r="F5070">
        <f t="shared" ca="1" si="2734"/>
        <v>9</v>
      </c>
      <c r="G5070" t="str">
        <f t="shared" ca="1" si="2735"/>
        <v>S10</v>
      </c>
      <c r="H5070" t="str">
        <f t="shared" ca="1" si="2736"/>
        <v>S102</v>
      </c>
      <c r="I5070">
        <f ca="1">VLOOKUP(D5070,PRC!$A$2:$B$21,2,0)*E5070</f>
        <v>12000000</v>
      </c>
      <c r="J5070">
        <f t="shared" ca="1" si="2737"/>
        <v>11159996</v>
      </c>
      <c r="K5070">
        <f ca="1">VLOOKUP(D5070,PRC!$A$1:$C$21,3,0)*E5070</f>
        <v>5520000</v>
      </c>
      <c r="L5070">
        <f t="shared" ca="1" si="2738"/>
        <v>1080000</v>
      </c>
      <c r="M5070">
        <f t="shared" ca="1" si="2739"/>
        <v>600000</v>
      </c>
      <c r="N5070">
        <f t="shared" ca="1" si="2740"/>
        <v>360000</v>
      </c>
      <c r="O5070">
        <f t="shared" ca="1" si="2741"/>
        <v>1200000</v>
      </c>
      <c r="P5070">
        <f t="shared" ca="1" si="2726"/>
        <v>2399996</v>
      </c>
      <c r="Q5070">
        <f ca="1">IF(P5070&gt;0,1,0)</f>
        <v>1</v>
      </c>
      <c r="R5070">
        <f t="shared" ca="1" si="2742"/>
        <v>7</v>
      </c>
      <c r="S5070">
        <f t="shared" ca="1" si="2743"/>
        <v>9</v>
      </c>
      <c r="T5070">
        <f t="shared" ca="1" si="2744"/>
        <v>5</v>
      </c>
      <c r="U5070">
        <f t="shared" ca="1" si="2745"/>
        <v>3</v>
      </c>
      <c r="V5070">
        <f t="shared" ca="1" si="2746"/>
        <v>10</v>
      </c>
      <c r="X5070">
        <f t="shared" si="2749"/>
        <v>5070</v>
      </c>
      <c r="Y5070">
        <f t="shared" si="2750"/>
        <v>5002</v>
      </c>
      <c r="Z5070">
        <f t="shared" si="2751"/>
        <v>5003</v>
      </c>
      <c r="AA5070">
        <f t="shared" si="2747"/>
        <v>5101</v>
      </c>
      <c r="AB5070">
        <f t="shared" si="2728"/>
        <v>100</v>
      </c>
      <c r="AM5070" t="str">
        <f t="shared" si="2729"/>
        <v>201906SS</v>
      </c>
      <c r="AN5070">
        <f t="shared" ca="1" si="2752"/>
        <v>7.0000333333333327</v>
      </c>
      <c r="AO5070">
        <f t="shared" ca="1" si="2753"/>
        <v>9</v>
      </c>
      <c r="AP5070">
        <f t="shared" ca="1" si="2730"/>
        <v>5</v>
      </c>
      <c r="AQ5070">
        <f t="shared" ca="1" si="2731"/>
        <v>3</v>
      </c>
      <c r="AR5070">
        <f t="shared" ca="1" si="2732"/>
        <v>10</v>
      </c>
      <c r="AS5070">
        <f ca="1">P5070/J5070</f>
        <v>0.21505348209802225</v>
      </c>
    </row>
    <row r="5071" spans="1:45" x14ac:dyDescent="0.4">
      <c r="A5071">
        <f t="shared" si="2727"/>
        <v>201906</v>
      </c>
      <c r="B5071" t="s">
        <v>125</v>
      </c>
      <c r="C5071" t="s">
        <v>31</v>
      </c>
      <c r="D5071" t="str">
        <f t="shared" ca="1" si="2748"/>
        <v>I104</v>
      </c>
      <c r="E5071">
        <f t="shared" ca="1" si="2733"/>
        <v>93</v>
      </c>
      <c r="F5071">
        <f t="shared" ca="1" si="2734"/>
        <v>8</v>
      </c>
      <c r="G5071" t="str">
        <f t="shared" ca="1" si="2735"/>
        <v>S11</v>
      </c>
      <c r="H5071" t="str">
        <f t="shared" ca="1" si="2736"/>
        <v>S112</v>
      </c>
      <c r="I5071">
        <f ca="1">VLOOKUP(D5071,PRC!$A$2:$B$21,2,0)*E5071</f>
        <v>6510000</v>
      </c>
      <c r="J5071">
        <f t="shared" ca="1" si="2737"/>
        <v>5989196</v>
      </c>
      <c r="K5071">
        <f ca="1">VLOOKUP(D5071,PRC!$A$1:$C$21,3,0)*E5071</f>
        <v>2734200</v>
      </c>
      <c r="L5071">
        <f t="shared" ca="1" si="2738"/>
        <v>651000</v>
      </c>
      <c r="M5071">
        <f t="shared" ca="1" si="2739"/>
        <v>260000</v>
      </c>
      <c r="N5071">
        <f t="shared" ca="1" si="2740"/>
        <v>195000</v>
      </c>
      <c r="O5071">
        <f t="shared" ca="1" si="2741"/>
        <v>651000</v>
      </c>
      <c r="P5071">
        <f t="shared" ca="1" si="2726"/>
        <v>1497996</v>
      </c>
      <c r="Q5071">
        <f ca="1">IF(P5071&gt;0,1,0)</f>
        <v>1</v>
      </c>
      <c r="R5071">
        <f t="shared" ca="1" si="2742"/>
        <v>8</v>
      </c>
      <c r="S5071">
        <f t="shared" ca="1" si="2743"/>
        <v>10</v>
      </c>
      <c r="T5071">
        <f t="shared" ca="1" si="2744"/>
        <v>4</v>
      </c>
      <c r="U5071">
        <f t="shared" ca="1" si="2745"/>
        <v>3</v>
      </c>
      <c r="V5071">
        <f t="shared" ca="1" si="2746"/>
        <v>10</v>
      </c>
      <c r="X5071">
        <f t="shared" si="2749"/>
        <v>5071</v>
      </c>
      <c r="Y5071">
        <f t="shared" si="2750"/>
        <v>5002</v>
      </c>
      <c r="Z5071">
        <f t="shared" si="2751"/>
        <v>5003</v>
      </c>
      <c r="AA5071">
        <f t="shared" si="2747"/>
        <v>5101</v>
      </c>
      <c r="AB5071">
        <f t="shared" si="2728"/>
        <v>100</v>
      </c>
      <c r="AM5071" t="str">
        <f t="shared" si="2729"/>
        <v>201906SS</v>
      </c>
      <c r="AN5071">
        <f t="shared" ca="1" si="2752"/>
        <v>8.0000614439324167</v>
      </c>
      <c r="AO5071">
        <f t="shared" ca="1" si="2753"/>
        <v>10</v>
      </c>
      <c r="AP5071">
        <f t="shared" ca="1" si="2730"/>
        <v>3.9938556067588324</v>
      </c>
      <c r="AQ5071">
        <f t="shared" ca="1" si="2731"/>
        <v>2.9953917050691241</v>
      </c>
      <c r="AR5071">
        <f t="shared" ca="1" si="2732"/>
        <v>10</v>
      </c>
      <c r="AS5071">
        <f ca="1">P5071/J5071</f>
        <v>0.25011637622144944</v>
      </c>
    </row>
    <row r="5072" spans="1:45" x14ac:dyDescent="0.4">
      <c r="A5072">
        <f t="shared" si="2727"/>
        <v>201906</v>
      </c>
      <c r="B5072" t="s">
        <v>126</v>
      </c>
      <c r="C5072" t="s">
        <v>31</v>
      </c>
      <c r="D5072" t="str">
        <f t="shared" ca="1" si="2748"/>
        <v>I112</v>
      </c>
      <c r="E5072">
        <f t="shared" ca="1" si="2733"/>
        <v>67</v>
      </c>
      <c r="F5072">
        <f t="shared" ca="1" si="2734"/>
        <v>8</v>
      </c>
      <c r="G5072" t="str">
        <f t="shared" ca="1" si="2735"/>
        <v>S10</v>
      </c>
      <c r="H5072" t="str">
        <f t="shared" ca="1" si="2736"/>
        <v>S101</v>
      </c>
      <c r="I5072">
        <f ca="1">VLOOKUP(D5072,PRC!$A$2:$B$21,2,0)*E5072</f>
        <v>4355000</v>
      </c>
      <c r="J5072">
        <f t="shared" ca="1" si="2737"/>
        <v>4137246</v>
      </c>
      <c r="K5072">
        <f ca="1">VLOOKUP(D5072,PRC!$A$1:$C$21,3,0)*E5072</f>
        <v>2177500</v>
      </c>
      <c r="L5072">
        <f t="shared" ca="1" si="2738"/>
        <v>436000</v>
      </c>
      <c r="M5072">
        <f t="shared" ca="1" si="2739"/>
        <v>218000</v>
      </c>
      <c r="N5072">
        <f t="shared" ca="1" si="2740"/>
        <v>174000</v>
      </c>
      <c r="O5072">
        <f t="shared" ca="1" si="2741"/>
        <v>392000</v>
      </c>
      <c r="P5072">
        <f t="shared" ca="1" si="2726"/>
        <v>739746</v>
      </c>
      <c r="Q5072">
        <f ca="1">IF(P5072&gt;0,1,0)</f>
        <v>1</v>
      </c>
      <c r="R5072">
        <f t="shared" ca="1" si="2742"/>
        <v>5</v>
      </c>
      <c r="S5072">
        <f t="shared" ca="1" si="2743"/>
        <v>10</v>
      </c>
      <c r="T5072">
        <f t="shared" ca="1" si="2744"/>
        <v>5</v>
      </c>
      <c r="U5072">
        <f t="shared" ca="1" si="2745"/>
        <v>4</v>
      </c>
      <c r="V5072">
        <f t="shared" ca="1" si="2746"/>
        <v>9</v>
      </c>
      <c r="X5072">
        <f t="shared" si="2749"/>
        <v>5072</v>
      </c>
      <c r="Y5072">
        <f t="shared" si="2750"/>
        <v>5002</v>
      </c>
      <c r="Z5072">
        <f t="shared" si="2751"/>
        <v>5003</v>
      </c>
      <c r="AA5072">
        <f t="shared" si="2747"/>
        <v>5101</v>
      </c>
      <c r="AB5072">
        <f t="shared" si="2728"/>
        <v>100</v>
      </c>
      <c r="AM5072" t="str">
        <f t="shared" si="2729"/>
        <v>201906SS</v>
      </c>
      <c r="AN5072">
        <f t="shared" ca="1" si="2752"/>
        <v>5.0000918484500616</v>
      </c>
      <c r="AO5072">
        <f t="shared" ca="1" si="2753"/>
        <v>10.011481056257175</v>
      </c>
      <c r="AP5072">
        <f t="shared" ca="1" si="2730"/>
        <v>5.0057405281285874</v>
      </c>
      <c r="AQ5072">
        <f t="shared" ca="1" si="2731"/>
        <v>3.9954075774971294</v>
      </c>
      <c r="AR5072">
        <f t="shared" ca="1" si="2732"/>
        <v>9.0011481056257168</v>
      </c>
      <c r="AS5072">
        <f ca="1">P5072/J5072</f>
        <v>0.17880155059670128</v>
      </c>
    </row>
    <row r="5073" spans="1:45" x14ac:dyDescent="0.4">
      <c r="A5073">
        <f t="shared" si="2727"/>
        <v>201906</v>
      </c>
      <c r="B5073" t="s">
        <v>127</v>
      </c>
      <c r="C5073" t="s">
        <v>31</v>
      </c>
      <c r="D5073" t="str">
        <f t="shared" ca="1" si="2748"/>
        <v>I110</v>
      </c>
      <c r="E5073">
        <f t="shared" ca="1" si="2733"/>
        <v>54</v>
      </c>
      <c r="F5073">
        <f t="shared" ca="1" si="2734"/>
        <v>6</v>
      </c>
      <c r="G5073" t="str">
        <f t="shared" ca="1" si="2735"/>
        <v>S11</v>
      </c>
      <c r="H5073" t="str">
        <f t="shared" ca="1" si="2736"/>
        <v>S112</v>
      </c>
      <c r="I5073">
        <f ca="1">VLOOKUP(D5073,PRC!$A$2:$B$21,2,0)*E5073</f>
        <v>16200000</v>
      </c>
      <c r="J5073">
        <f t="shared" ca="1" si="2737"/>
        <v>14741996</v>
      </c>
      <c r="K5073">
        <f ca="1">VLOOKUP(D5073,PRC!$A$1:$C$21,3,0)*E5073</f>
        <v>7452000</v>
      </c>
      <c r="L5073">
        <f t="shared" ca="1" si="2738"/>
        <v>1620000</v>
      </c>
      <c r="M5073">
        <f t="shared" ca="1" si="2739"/>
        <v>648000</v>
      </c>
      <c r="N5073">
        <f t="shared" ca="1" si="2740"/>
        <v>486000</v>
      </c>
      <c r="O5073">
        <f t="shared" ca="1" si="2741"/>
        <v>1458000</v>
      </c>
      <c r="P5073">
        <f t="shared" ca="1" si="2726"/>
        <v>3077996</v>
      </c>
      <c r="Q5073">
        <f ca="1">IF(P5073&gt;0,1,0)</f>
        <v>1</v>
      </c>
      <c r="R5073">
        <f t="shared" ca="1" si="2742"/>
        <v>9</v>
      </c>
      <c r="S5073">
        <f t="shared" ca="1" si="2743"/>
        <v>10</v>
      </c>
      <c r="T5073">
        <f t="shared" ca="1" si="2744"/>
        <v>4</v>
      </c>
      <c r="U5073">
        <f t="shared" ca="1" si="2745"/>
        <v>3</v>
      </c>
      <c r="V5073">
        <f t="shared" ca="1" si="2746"/>
        <v>9</v>
      </c>
      <c r="X5073">
        <f t="shared" si="2749"/>
        <v>5073</v>
      </c>
      <c r="Y5073">
        <f t="shared" si="2750"/>
        <v>5002</v>
      </c>
      <c r="Z5073">
        <f t="shared" si="2751"/>
        <v>5003</v>
      </c>
      <c r="AA5073">
        <f t="shared" si="2747"/>
        <v>5101</v>
      </c>
      <c r="AB5073">
        <f t="shared" si="2728"/>
        <v>100</v>
      </c>
      <c r="AM5073" t="str">
        <f t="shared" si="2729"/>
        <v>201906SS</v>
      </c>
      <c r="AN5073">
        <f t="shared" ca="1" si="2752"/>
        <v>9.0000246913580213</v>
      </c>
      <c r="AO5073">
        <f t="shared" ca="1" si="2753"/>
        <v>10</v>
      </c>
      <c r="AP5073">
        <f t="shared" ca="1" si="2730"/>
        <v>4</v>
      </c>
      <c r="AQ5073">
        <f t="shared" ca="1" si="2731"/>
        <v>3</v>
      </c>
      <c r="AR5073">
        <f t="shared" ca="1" si="2732"/>
        <v>9</v>
      </c>
      <c r="AS5073">
        <f ca="1">P5073/J5073</f>
        <v>0.20879099410961718</v>
      </c>
    </row>
    <row r="5074" spans="1:45" x14ac:dyDescent="0.4">
      <c r="A5074">
        <f t="shared" si="2727"/>
        <v>201906</v>
      </c>
      <c r="B5074" t="s">
        <v>128</v>
      </c>
      <c r="C5074" t="s">
        <v>31</v>
      </c>
      <c r="D5074" t="str">
        <f t="shared" ca="1" si="2748"/>
        <v>I114</v>
      </c>
      <c r="E5074">
        <f t="shared" ca="1" si="2733"/>
        <v>58</v>
      </c>
      <c r="F5074">
        <f t="shared" ca="1" si="2734"/>
        <v>8</v>
      </c>
      <c r="G5074" t="str">
        <f t="shared" ca="1" si="2735"/>
        <v>S11</v>
      </c>
      <c r="H5074" t="str">
        <f t="shared" ca="1" si="2736"/>
        <v>S111</v>
      </c>
      <c r="I5074">
        <f ca="1">VLOOKUP(D5074,PRC!$A$2:$B$21,2,0)*E5074</f>
        <v>13920000</v>
      </c>
      <c r="J5074">
        <f t="shared" ca="1" si="2737"/>
        <v>11831996</v>
      </c>
      <c r="K5074">
        <f ca="1">VLOOKUP(D5074,PRC!$A$1:$C$21,3,0)*E5074</f>
        <v>8073600</v>
      </c>
      <c r="L5074">
        <f t="shared" ca="1" si="2738"/>
        <v>1253000</v>
      </c>
      <c r="M5074">
        <f t="shared" ca="1" si="2739"/>
        <v>418000</v>
      </c>
      <c r="N5074">
        <f t="shared" ca="1" si="2740"/>
        <v>696000</v>
      </c>
      <c r="O5074">
        <f t="shared" ca="1" si="2741"/>
        <v>1114000</v>
      </c>
      <c r="P5074">
        <f t="shared" ca="1" si="2726"/>
        <v>277396</v>
      </c>
      <c r="Q5074">
        <f ca="1">IF(P5074&gt;0,1,0)</f>
        <v>1</v>
      </c>
      <c r="R5074">
        <f t="shared" ca="1" si="2742"/>
        <v>15</v>
      </c>
      <c r="S5074">
        <f t="shared" ca="1" si="2743"/>
        <v>9</v>
      </c>
      <c r="T5074">
        <f t="shared" ca="1" si="2744"/>
        <v>3</v>
      </c>
      <c r="U5074">
        <f t="shared" ca="1" si="2745"/>
        <v>5</v>
      </c>
      <c r="V5074">
        <f t="shared" ca="1" si="2746"/>
        <v>8</v>
      </c>
      <c r="X5074">
        <f t="shared" si="2749"/>
        <v>5074</v>
      </c>
      <c r="Y5074">
        <f t="shared" si="2750"/>
        <v>5002</v>
      </c>
      <c r="Z5074">
        <f t="shared" si="2751"/>
        <v>5003</v>
      </c>
      <c r="AA5074">
        <f t="shared" si="2747"/>
        <v>5101</v>
      </c>
      <c r="AB5074">
        <f t="shared" si="2728"/>
        <v>100</v>
      </c>
      <c r="AM5074" t="str">
        <f t="shared" si="2729"/>
        <v>201906SS</v>
      </c>
      <c r="AN5074">
        <f t="shared" ca="1" si="2752"/>
        <v>15.000028735632187</v>
      </c>
      <c r="AO5074">
        <f t="shared" ca="1" si="2753"/>
        <v>9.0014367816091951</v>
      </c>
      <c r="AP5074">
        <f t="shared" ca="1" si="2730"/>
        <v>3.0028735632183907</v>
      </c>
      <c r="AQ5074">
        <f t="shared" ca="1" si="2731"/>
        <v>5</v>
      </c>
      <c r="AR5074">
        <f t="shared" ca="1" si="2732"/>
        <v>8.0028735632183903</v>
      </c>
      <c r="AS5074">
        <f ca="1">P5074/J5074</f>
        <v>2.3444565059014558E-2</v>
      </c>
    </row>
    <row r="5075" spans="1:45" x14ac:dyDescent="0.4">
      <c r="A5075">
        <f t="shared" si="2727"/>
        <v>201906</v>
      </c>
      <c r="B5075" t="s">
        <v>129</v>
      </c>
      <c r="C5075" t="s">
        <v>31</v>
      </c>
      <c r="D5075" t="str">
        <f t="shared" ca="1" si="2748"/>
        <v>I119</v>
      </c>
      <c r="E5075">
        <f t="shared" ca="1" si="2733"/>
        <v>79</v>
      </c>
      <c r="F5075">
        <f t="shared" ca="1" si="2734"/>
        <v>14</v>
      </c>
      <c r="G5075" t="str">
        <f t="shared" ca="1" si="2735"/>
        <v>S11</v>
      </c>
      <c r="H5075" t="str">
        <f t="shared" ca="1" si="2736"/>
        <v>S119</v>
      </c>
      <c r="I5075">
        <f ca="1">VLOOKUP(D5075,PRC!$A$2:$B$21,2,0)*E5075</f>
        <v>7505000</v>
      </c>
      <c r="J5075">
        <f t="shared" ca="1" si="2737"/>
        <v>6979645.9999999991</v>
      </c>
      <c r="K5075">
        <f ca="1">VLOOKUP(D5075,PRC!$A$1:$C$21,3,0)*E5075</f>
        <v>3602400</v>
      </c>
      <c r="L5075">
        <f t="shared" ca="1" si="2738"/>
        <v>600000</v>
      </c>
      <c r="M5075">
        <f t="shared" ca="1" si="2739"/>
        <v>225000</v>
      </c>
      <c r="N5075">
        <f t="shared" ca="1" si="2740"/>
        <v>225000</v>
      </c>
      <c r="O5075">
        <f t="shared" ca="1" si="2741"/>
        <v>600000</v>
      </c>
      <c r="P5075">
        <f t="shared" ca="1" si="2726"/>
        <v>1727245.9999999991</v>
      </c>
      <c r="Q5075">
        <f ca="1">IF(P5075&gt;0,1,0)</f>
        <v>1</v>
      </c>
      <c r="R5075">
        <f t="shared" ca="1" si="2742"/>
        <v>7</v>
      </c>
      <c r="S5075">
        <f t="shared" ca="1" si="2743"/>
        <v>8</v>
      </c>
      <c r="T5075">
        <f t="shared" ca="1" si="2744"/>
        <v>3</v>
      </c>
      <c r="U5075">
        <f t="shared" ca="1" si="2745"/>
        <v>3</v>
      </c>
      <c r="V5075">
        <f t="shared" ca="1" si="2746"/>
        <v>8</v>
      </c>
      <c r="X5075">
        <f t="shared" si="2749"/>
        <v>5075</v>
      </c>
      <c r="Y5075">
        <f t="shared" si="2750"/>
        <v>5002</v>
      </c>
      <c r="Z5075">
        <f t="shared" si="2751"/>
        <v>5003</v>
      </c>
      <c r="AA5075">
        <f t="shared" si="2747"/>
        <v>5101</v>
      </c>
      <c r="AB5075">
        <f t="shared" si="2728"/>
        <v>100</v>
      </c>
      <c r="AM5075" t="str">
        <f t="shared" si="2729"/>
        <v>201906SS</v>
      </c>
      <c r="AN5075">
        <f t="shared" ca="1" si="2752"/>
        <v>7.0000532978014789</v>
      </c>
      <c r="AO5075">
        <f t="shared" ca="1" si="2753"/>
        <v>7.9946702198534307</v>
      </c>
      <c r="AP5075">
        <f t="shared" ca="1" si="2730"/>
        <v>2.9980013324450367</v>
      </c>
      <c r="AQ5075">
        <f t="shared" ca="1" si="2731"/>
        <v>2.9980013324450367</v>
      </c>
      <c r="AR5075">
        <f t="shared" ca="1" si="2732"/>
        <v>7.9946702198534307</v>
      </c>
      <c r="AS5075">
        <f ca="1">P5075/J5075</f>
        <v>0.24746899771134515</v>
      </c>
    </row>
    <row r="5076" spans="1:45" x14ac:dyDescent="0.4">
      <c r="A5076">
        <f t="shared" si="2727"/>
        <v>201906</v>
      </c>
      <c r="B5076" t="s">
        <v>130</v>
      </c>
      <c r="C5076" t="s">
        <v>31</v>
      </c>
      <c r="D5076" t="str">
        <f t="shared" ca="1" si="2748"/>
        <v>I102</v>
      </c>
      <c r="E5076">
        <f t="shared" ca="1" si="2733"/>
        <v>73</v>
      </c>
      <c r="F5076">
        <f t="shared" ca="1" si="2734"/>
        <v>13</v>
      </c>
      <c r="G5076" t="str">
        <f t="shared" ca="1" si="2735"/>
        <v>S11</v>
      </c>
      <c r="H5076" t="str">
        <f t="shared" ca="1" si="2736"/>
        <v>S116</v>
      </c>
      <c r="I5076">
        <f ca="1">VLOOKUP(D5076,PRC!$A$2:$B$21,2,0)*E5076</f>
        <v>2920000</v>
      </c>
      <c r="J5076">
        <f t="shared" ca="1" si="2737"/>
        <v>2569596</v>
      </c>
      <c r="K5076">
        <f ca="1">VLOOKUP(D5076,PRC!$A$1:$C$21,3,0)*E5076</f>
        <v>1372400</v>
      </c>
      <c r="L5076">
        <f t="shared" ca="1" si="2738"/>
        <v>292000</v>
      </c>
      <c r="M5076">
        <f t="shared" ca="1" si="2739"/>
        <v>88000</v>
      </c>
      <c r="N5076">
        <f t="shared" ca="1" si="2740"/>
        <v>146000</v>
      </c>
      <c r="O5076">
        <f t="shared" ca="1" si="2741"/>
        <v>292000</v>
      </c>
      <c r="P5076">
        <f t="shared" ca="1" si="2726"/>
        <v>379196</v>
      </c>
      <c r="Q5076">
        <f ca="1">IF(P5076&gt;0,1,0)</f>
        <v>1</v>
      </c>
      <c r="R5076">
        <f t="shared" ca="1" si="2742"/>
        <v>12</v>
      </c>
      <c r="S5076">
        <f t="shared" ca="1" si="2743"/>
        <v>10</v>
      </c>
      <c r="T5076">
        <f t="shared" ca="1" si="2744"/>
        <v>3</v>
      </c>
      <c r="U5076">
        <f t="shared" ca="1" si="2745"/>
        <v>5</v>
      </c>
      <c r="V5076">
        <f t="shared" ca="1" si="2746"/>
        <v>10</v>
      </c>
      <c r="X5076">
        <f t="shared" si="2749"/>
        <v>5076</v>
      </c>
      <c r="Y5076">
        <f t="shared" si="2750"/>
        <v>5002</v>
      </c>
      <c r="Z5076">
        <f t="shared" si="2751"/>
        <v>5003</v>
      </c>
      <c r="AA5076">
        <f t="shared" si="2747"/>
        <v>5101</v>
      </c>
      <c r="AB5076">
        <f t="shared" si="2728"/>
        <v>100</v>
      </c>
      <c r="AM5076" t="str">
        <f t="shared" si="2729"/>
        <v>201906SS</v>
      </c>
      <c r="AN5076">
        <f t="shared" ca="1" si="2752"/>
        <v>12.000136986301369</v>
      </c>
      <c r="AO5076">
        <f t="shared" ca="1" si="2753"/>
        <v>10</v>
      </c>
      <c r="AP5076">
        <f t="shared" ca="1" si="2730"/>
        <v>3.0136986301369864</v>
      </c>
      <c r="AQ5076">
        <f t="shared" ca="1" si="2731"/>
        <v>5</v>
      </c>
      <c r="AR5076">
        <f t="shared" ca="1" si="2732"/>
        <v>10</v>
      </c>
      <c r="AS5076">
        <f ca="1">P5076/J5076</f>
        <v>0.14757027953032306</v>
      </c>
    </row>
    <row r="5077" spans="1:45" x14ac:dyDescent="0.4">
      <c r="A5077">
        <f t="shared" si="2727"/>
        <v>201906</v>
      </c>
      <c r="B5077" t="s">
        <v>131</v>
      </c>
      <c r="C5077" t="s">
        <v>31</v>
      </c>
      <c r="D5077" t="str">
        <f t="shared" ca="1" si="2748"/>
        <v>I118</v>
      </c>
      <c r="E5077">
        <f t="shared" ca="1" si="2733"/>
        <v>56</v>
      </c>
      <c r="F5077">
        <f t="shared" ca="1" si="2734"/>
        <v>10</v>
      </c>
      <c r="G5077" t="str">
        <f t="shared" ca="1" si="2735"/>
        <v>S11</v>
      </c>
      <c r="H5077" t="str">
        <f t="shared" ca="1" si="2736"/>
        <v>S118</v>
      </c>
      <c r="I5077">
        <f ca="1">VLOOKUP(D5077,PRC!$A$2:$B$21,2,0)*E5077</f>
        <v>29680000</v>
      </c>
      <c r="J5077">
        <f t="shared" ca="1" si="2737"/>
        <v>25227996</v>
      </c>
      <c r="K5077">
        <f ca="1">VLOOKUP(D5077,PRC!$A$1:$C$21,3,0)*E5077</f>
        <v>12465600</v>
      </c>
      <c r="L5077">
        <f t="shared" ca="1" si="2738"/>
        <v>2671000</v>
      </c>
      <c r="M5077">
        <f t="shared" ca="1" si="2739"/>
        <v>1187000</v>
      </c>
      <c r="N5077">
        <f t="shared" ca="1" si="2740"/>
        <v>890000</v>
      </c>
      <c r="O5077">
        <f t="shared" ca="1" si="2741"/>
        <v>2374000</v>
      </c>
      <c r="P5077">
        <f t="shared" ca="1" si="2726"/>
        <v>5640396</v>
      </c>
      <c r="Q5077">
        <f ca="1">IF(P5077&gt;0,1,0)</f>
        <v>1</v>
      </c>
      <c r="R5077">
        <f t="shared" ca="1" si="2742"/>
        <v>15</v>
      </c>
      <c r="S5077">
        <f t="shared" ca="1" si="2743"/>
        <v>9</v>
      </c>
      <c r="T5077">
        <f t="shared" ca="1" si="2744"/>
        <v>4</v>
      </c>
      <c r="U5077">
        <f t="shared" ca="1" si="2745"/>
        <v>3</v>
      </c>
      <c r="V5077">
        <f t="shared" ca="1" si="2746"/>
        <v>8</v>
      </c>
      <c r="X5077">
        <f t="shared" si="2749"/>
        <v>5077</v>
      </c>
      <c r="Y5077">
        <f t="shared" si="2750"/>
        <v>5002</v>
      </c>
      <c r="Z5077">
        <f t="shared" si="2751"/>
        <v>5003</v>
      </c>
      <c r="AA5077">
        <f t="shared" si="2747"/>
        <v>5101</v>
      </c>
      <c r="AB5077">
        <f t="shared" si="2728"/>
        <v>100</v>
      </c>
      <c r="AM5077" t="str">
        <f t="shared" si="2729"/>
        <v>201906SS</v>
      </c>
      <c r="AN5077">
        <f t="shared" ca="1" si="2752"/>
        <v>15.000013477088947</v>
      </c>
      <c r="AO5077">
        <f t="shared" ca="1" si="2753"/>
        <v>8.9993261455525602</v>
      </c>
      <c r="AP5077">
        <f t="shared" ca="1" si="2730"/>
        <v>3.9993261455525606</v>
      </c>
      <c r="AQ5077">
        <f t="shared" ca="1" si="2731"/>
        <v>2.9986522911051212</v>
      </c>
      <c r="AR5077">
        <f t="shared" ca="1" si="2732"/>
        <v>7.9986522911051212</v>
      </c>
      <c r="AS5077">
        <f ca="1">P5077/J5077</f>
        <v>0.22357685485600998</v>
      </c>
    </row>
    <row r="5078" spans="1:45" x14ac:dyDescent="0.4">
      <c r="A5078">
        <f t="shared" si="2727"/>
        <v>201906</v>
      </c>
      <c r="B5078" t="s">
        <v>132</v>
      </c>
      <c r="C5078" t="s">
        <v>31</v>
      </c>
      <c r="D5078" t="str">
        <f t="shared" ca="1" si="2748"/>
        <v>I118</v>
      </c>
      <c r="E5078">
        <f t="shared" ca="1" si="2733"/>
        <v>83</v>
      </c>
      <c r="F5078">
        <f t="shared" ca="1" si="2734"/>
        <v>14</v>
      </c>
      <c r="G5078" t="str">
        <f t="shared" ca="1" si="2735"/>
        <v>S10</v>
      </c>
      <c r="H5078" t="str">
        <f t="shared" ca="1" si="2736"/>
        <v>S108</v>
      </c>
      <c r="I5078">
        <f ca="1">VLOOKUP(D5078,PRC!$A$2:$B$21,2,0)*E5078</f>
        <v>43990000</v>
      </c>
      <c r="J5078">
        <f t="shared" ca="1" si="2737"/>
        <v>38711196</v>
      </c>
      <c r="K5078">
        <f ca="1">VLOOKUP(D5078,PRC!$A$1:$C$21,3,0)*E5078</f>
        <v>18475800</v>
      </c>
      <c r="L5078">
        <f t="shared" ca="1" si="2738"/>
        <v>3519000</v>
      </c>
      <c r="M5078">
        <f t="shared" ca="1" si="2739"/>
        <v>1320000</v>
      </c>
      <c r="N5078">
        <f t="shared" ca="1" si="2740"/>
        <v>1320000</v>
      </c>
      <c r="O5078">
        <f t="shared" ca="1" si="2741"/>
        <v>3959000</v>
      </c>
      <c r="P5078">
        <f t="shared" ca="1" si="2726"/>
        <v>10117396</v>
      </c>
      <c r="Q5078">
        <f ca="1">IF(P5078&gt;0,1,0)</f>
        <v>1</v>
      </c>
      <c r="R5078">
        <f t="shared" ca="1" si="2742"/>
        <v>12</v>
      </c>
      <c r="S5078">
        <f t="shared" ca="1" si="2743"/>
        <v>8</v>
      </c>
      <c r="T5078">
        <f t="shared" ca="1" si="2744"/>
        <v>3</v>
      </c>
      <c r="U5078">
        <f t="shared" ca="1" si="2745"/>
        <v>3</v>
      </c>
      <c r="V5078">
        <f t="shared" ca="1" si="2746"/>
        <v>9</v>
      </c>
      <c r="X5078">
        <f t="shared" si="2749"/>
        <v>5078</v>
      </c>
      <c r="Y5078">
        <f t="shared" si="2750"/>
        <v>5002</v>
      </c>
      <c r="Z5078">
        <f t="shared" si="2751"/>
        <v>5003</v>
      </c>
      <c r="AA5078">
        <f t="shared" si="2747"/>
        <v>5101</v>
      </c>
      <c r="AB5078">
        <f t="shared" si="2728"/>
        <v>100</v>
      </c>
      <c r="AM5078" t="str">
        <f t="shared" si="2729"/>
        <v>201906SS</v>
      </c>
      <c r="AN5078">
        <f t="shared" ca="1" si="2752"/>
        <v>12.000009092975672</v>
      </c>
      <c r="AO5078">
        <f t="shared" ca="1" si="2753"/>
        <v>7.9995453512161845</v>
      </c>
      <c r="AP5078">
        <f t="shared" ca="1" si="2730"/>
        <v>3.0006819731757219</v>
      </c>
      <c r="AQ5078">
        <f t="shared" ca="1" si="2731"/>
        <v>3.0006819731757219</v>
      </c>
      <c r="AR5078">
        <f t="shared" ca="1" si="2732"/>
        <v>8.999772675608094</v>
      </c>
      <c r="AS5078">
        <f ca="1">P5078/J5078</f>
        <v>0.26135581034489352</v>
      </c>
    </row>
    <row r="5079" spans="1:45" x14ac:dyDescent="0.4">
      <c r="A5079">
        <f t="shared" si="2727"/>
        <v>201906</v>
      </c>
      <c r="B5079" t="s">
        <v>133</v>
      </c>
      <c r="C5079" t="s">
        <v>31</v>
      </c>
      <c r="D5079" t="str">
        <f t="shared" ca="1" si="2748"/>
        <v>I112</v>
      </c>
      <c r="E5079">
        <f t="shared" ca="1" si="2733"/>
        <v>93</v>
      </c>
      <c r="F5079">
        <f t="shared" ca="1" si="2734"/>
        <v>12</v>
      </c>
      <c r="G5079" t="str">
        <f t="shared" ca="1" si="2735"/>
        <v>S11</v>
      </c>
      <c r="H5079" t="str">
        <f t="shared" ca="1" si="2736"/>
        <v>S116</v>
      </c>
      <c r="I5079">
        <f ca="1">VLOOKUP(D5079,PRC!$A$2:$B$21,2,0)*E5079</f>
        <v>6045000</v>
      </c>
      <c r="J5079">
        <f t="shared" ca="1" si="2737"/>
        <v>5138246</v>
      </c>
      <c r="K5079">
        <f ca="1">VLOOKUP(D5079,PRC!$A$1:$C$21,3,0)*E5079</f>
        <v>3022500</v>
      </c>
      <c r="L5079">
        <f t="shared" ca="1" si="2738"/>
        <v>605000</v>
      </c>
      <c r="M5079">
        <f t="shared" ca="1" si="2739"/>
        <v>181000</v>
      </c>
      <c r="N5079">
        <f t="shared" ca="1" si="2740"/>
        <v>242000</v>
      </c>
      <c r="O5079">
        <f t="shared" ca="1" si="2741"/>
        <v>544000</v>
      </c>
      <c r="P5079">
        <f t="shared" ca="1" si="2726"/>
        <v>543746</v>
      </c>
      <c r="Q5079">
        <f ca="1">IF(P5079&gt;0,1,0)</f>
        <v>1</v>
      </c>
      <c r="R5079">
        <f t="shared" ca="1" si="2742"/>
        <v>15</v>
      </c>
      <c r="S5079">
        <f t="shared" ca="1" si="2743"/>
        <v>10</v>
      </c>
      <c r="T5079">
        <f t="shared" ca="1" si="2744"/>
        <v>3</v>
      </c>
      <c r="U5079">
        <f t="shared" ca="1" si="2745"/>
        <v>4</v>
      </c>
      <c r="V5079">
        <f t="shared" ca="1" si="2746"/>
        <v>9</v>
      </c>
      <c r="X5079">
        <f t="shared" si="2749"/>
        <v>5079</v>
      </c>
      <c r="Y5079">
        <f t="shared" si="2750"/>
        <v>5002</v>
      </c>
      <c r="Z5079">
        <f t="shared" si="2751"/>
        <v>5003</v>
      </c>
      <c r="AA5079">
        <f t="shared" si="2747"/>
        <v>5101</v>
      </c>
      <c r="AB5079">
        <f t="shared" si="2728"/>
        <v>100</v>
      </c>
      <c r="AM5079" t="str">
        <f t="shared" si="2729"/>
        <v>201906SS</v>
      </c>
      <c r="AN5079">
        <f t="shared" ca="1" si="2752"/>
        <v>15.000066170388749</v>
      </c>
      <c r="AO5079">
        <f t="shared" ca="1" si="2753"/>
        <v>10.008271298593879</v>
      </c>
      <c r="AP5079">
        <f t="shared" ca="1" si="2730"/>
        <v>2.9942100909842848</v>
      </c>
      <c r="AQ5079">
        <f t="shared" ca="1" si="2731"/>
        <v>4.0033085194375522</v>
      </c>
      <c r="AR5079">
        <f t="shared" ca="1" si="2732"/>
        <v>8.9991728701406117</v>
      </c>
      <c r="AS5079">
        <f ca="1">P5079/J5079</f>
        <v>0.1058232712096696</v>
      </c>
    </row>
    <row r="5080" spans="1:45" x14ac:dyDescent="0.4">
      <c r="A5080">
        <f t="shared" si="2727"/>
        <v>201906</v>
      </c>
      <c r="B5080" t="s">
        <v>134</v>
      </c>
      <c r="C5080" t="s">
        <v>31</v>
      </c>
      <c r="D5080" t="str">
        <f t="shared" ca="1" si="2748"/>
        <v>I111</v>
      </c>
      <c r="E5080">
        <f t="shared" ca="1" si="2733"/>
        <v>49</v>
      </c>
      <c r="F5080">
        <f t="shared" ca="1" si="2734"/>
        <v>7</v>
      </c>
      <c r="G5080" t="str">
        <f t="shared" ca="1" si="2735"/>
        <v>S11</v>
      </c>
      <c r="H5080" t="str">
        <f t="shared" ca="1" si="2736"/>
        <v>S110</v>
      </c>
      <c r="I5080">
        <f ca="1">VLOOKUP(D5080,PRC!$A$2:$B$21,2,0)*E5080</f>
        <v>7350000</v>
      </c>
      <c r="J5080">
        <f t="shared" ca="1" si="2737"/>
        <v>6467996</v>
      </c>
      <c r="K5080">
        <f ca="1">VLOOKUP(D5080,PRC!$A$1:$C$21,3,0)*E5080</f>
        <v>3895500</v>
      </c>
      <c r="L5080">
        <f t="shared" ca="1" si="2738"/>
        <v>735000</v>
      </c>
      <c r="M5080">
        <f t="shared" ca="1" si="2739"/>
        <v>294000</v>
      </c>
      <c r="N5080">
        <f t="shared" ca="1" si="2740"/>
        <v>221000</v>
      </c>
      <c r="O5080">
        <f t="shared" ca="1" si="2741"/>
        <v>662000</v>
      </c>
      <c r="P5080">
        <f t="shared" ca="1" si="2726"/>
        <v>660496</v>
      </c>
      <c r="Q5080">
        <f ca="1">IF(P5080&gt;0,1,0)</f>
        <v>1</v>
      </c>
      <c r="R5080">
        <f t="shared" ca="1" si="2742"/>
        <v>12</v>
      </c>
      <c r="S5080">
        <f t="shared" ca="1" si="2743"/>
        <v>10</v>
      </c>
      <c r="T5080">
        <f t="shared" ca="1" si="2744"/>
        <v>4</v>
      </c>
      <c r="U5080">
        <f t="shared" ca="1" si="2745"/>
        <v>3</v>
      </c>
      <c r="V5080">
        <f t="shared" ca="1" si="2746"/>
        <v>9</v>
      </c>
      <c r="X5080">
        <f t="shared" si="2749"/>
        <v>5080</v>
      </c>
      <c r="Y5080">
        <f t="shared" si="2750"/>
        <v>5002</v>
      </c>
      <c r="Z5080">
        <f t="shared" si="2751"/>
        <v>5003</v>
      </c>
      <c r="AA5080">
        <f t="shared" si="2747"/>
        <v>5101</v>
      </c>
      <c r="AB5080">
        <f t="shared" si="2728"/>
        <v>100</v>
      </c>
      <c r="AM5080" t="str">
        <f t="shared" si="2729"/>
        <v>201906SS</v>
      </c>
      <c r="AN5080">
        <f t="shared" ca="1" si="2752"/>
        <v>12.000054421768702</v>
      </c>
      <c r="AO5080">
        <f t="shared" ca="1" si="2753"/>
        <v>10</v>
      </c>
      <c r="AP5080">
        <f t="shared" ca="1" si="2730"/>
        <v>4</v>
      </c>
      <c r="AQ5080">
        <f t="shared" ca="1" si="2731"/>
        <v>3.0068027210884352</v>
      </c>
      <c r="AR5080">
        <f t="shared" ca="1" si="2732"/>
        <v>9.0068027210884356</v>
      </c>
      <c r="AS5080">
        <f ca="1">P5080/J5080</f>
        <v>0.10211756469855578</v>
      </c>
    </row>
    <row r="5081" spans="1:45" x14ac:dyDescent="0.4">
      <c r="A5081">
        <f t="shared" si="2727"/>
        <v>201906</v>
      </c>
      <c r="B5081" t="s">
        <v>135</v>
      </c>
      <c r="C5081" t="s">
        <v>31</v>
      </c>
      <c r="D5081" t="str">
        <f t="shared" ca="1" si="2748"/>
        <v>I117</v>
      </c>
      <c r="E5081">
        <f t="shared" ca="1" si="2733"/>
        <v>30</v>
      </c>
      <c r="F5081">
        <f t="shared" ca="1" si="2734"/>
        <v>6</v>
      </c>
      <c r="G5081" t="str">
        <f t="shared" ca="1" si="2735"/>
        <v>S11</v>
      </c>
      <c r="H5081" t="str">
        <f t="shared" ca="1" si="2736"/>
        <v>S114</v>
      </c>
      <c r="I5081">
        <f ca="1">VLOOKUP(D5081,PRC!$A$2:$B$21,2,0)*E5081</f>
        <v>75000000</v>
      </c>
      <c r="J5081">
        <f t="shared" ca="1" si="2737"/>
        <v>68249996</v>
      </c>
      <c r="K5081">
        <f ca="1">VLOOKUP(D5081,PRC!$A$1:$C$21,3,0)*E5081</f>
        <v>34500000</v>
      </c>
      <c r="L5081">
        <f t="shared" ca="1" si="2738"/>
        <v>6750000</v>
      </c>
      <c r="M5081">
        <f t="shared" ca="1" si="2739"/>
        <v>2250000</v>
      </c>
      <c r="N5081">
        <f t="shared" ca="1" si="2740"/>
        <v>3000000</v>
      </c>
      <c r="O5081">
        <f t="shared" ca="1" si="2741"/>
        <v>6750000</v>
      </c>
      <c r="P5081">
        <f t="shared" ca="1" si="2726"/>
        <v>14999996</v>
      </c>
      <c r="Q5081">
        <f ca="1">IF(P5081&gt;0,1,0)</f>
        <v>1</v>
      </c>
      <c r="R5081">
        <f t="shared" ca="1" si="2742"/>
        <v>9</v>
      </c>
      <c r="S5081">
        <f t="shared" ca="1" si="2743"/>
        <v>9</v>
      </c>
      <c r="T5081">
        <f t="shared" ca="1" si="2744"/>
        <v>3</v>
      </c>
      <c r="U5081">
        <f t="shared" ca="1" si="2745"/>
        <v>4</v>
      </c>
      <c r="V5081">
        <f t="shared" ca="1" si="2746"/>
        <v>9</v>
      </c>
      <c r="X5081">
        <f t="shared" si="2749"/>
        <v>5081</v>
      </c>
      <c r="Y5081">
        <f t="shared" si="2750"/>
        <v>5002</v>
      </c>
      <c r="Z5081">
        <f t="shared" si="2751"/>
        <v>5003</v>
      </c>
      <c r="AA5081">
        <f t="shared" si="2747"/>
        <v>5101</v>
      </c>
      <c r="AB5081">
        <f t="shared" si="2728"/>
        <v>100</v>
      </c>
      <c r="AM5081" t="str">
        <f t="shared" si="2729"/>
        <v>201906SS</v>
      </c>
      <c r="AN5081">
        <f t="shared" ca="1" si="2752"/>
        <v>9.0000053333333376</v>
      </c>
      <c r="AO5081">
        <f t="shared" ca="1" si="2753"/>
        <v>9</v>
      </c>
      <c r="AP5081">
        <f t="shared" ca="1" si="2730"/>
        <v>3</v>
      </c>
      <c r="AQ5081">
        <f t="shared" ca="1" si="2731"/>
        <v>4</v>
      </c>
      <c r="AR5081">
        <f t="shared" ca="1" si="2732"/>
        <v>9</v>
      </c>
      <c r="AS5081">
        <f ca="1">P5081/J5081</f>
        <v>0.2197801740530505</v>
      </c>
    </row>
    <row r="5082" spans="1:45" x14ac:dyDescent="0.4">
      <c r="A5082">
        <f t="shared" si="2727"/>
        <v>201906</v>
      </c>
      <c r="B5082" t="s">
        <v>136</v>
      </c>
      <c r="C5082" t="s">
        <v>31</v>
      </c>
      <c r="D5082" t="str">
        <f t="shared" ca="1" si="2748"/>
        <v>I109</v>
      </c>
      <c r="E5082">
        <f t="shared" ca="1" si="2733"/>
        <v>67</v>
      </c>
      <c r="F5082">
        <f t="shared" ca="1" si="2734"/>
        <v>11</v>
      </c>
      <c r="G5082" t="str">
        <f t="shared" ca="1" si="2735"/>
        <v>S10</v>
      </c>
      <c r="H5082" t="str">
        <f t="shared" ca="1" si="2736"/>
        <v>S102</v>
      </c>
      <c r="I5082">
        <f ca="1">VLOOKUP(D5082,PRC!$A$2:$B$21,2,0)*E5082</f>
        <v>33500000</v>
      </c>
      <c r="J5082">
        <f t="shared" ca="1" si="2737"/>
        <v>30819996</v>
      </c>
      <c r="K5082">
        <f ca="1">VLOOKUP(D5082,PRC!$A$1:$C$21,3,0)*E5082</f>
        <v>13400000</v>
      </c>
      <c r="L5082">
        <f t="shared" ca="1" si="2738"/>
        <v>2680000</v>
      </c>
      <c r="M5082">
        <f t="shared" ca="1" si="2739"/>
        <v>1340000</v>
      </c>
      <c r="N5082">
        <f t="shared" ca="1" si="2740"/>
        <v>1340000</v>
      </c>
      <c r="O5082">
        <f t="shared" ca="1" si="2741"/>
        <v>3350000</v>
      </c>
      <c r="P5082">
        <f t="shared" ca="1" si="2726"/>
        <v>8709996</v>
      </c>
      <c r="Q5082">
        <f ca="1">IF(P5082&gt;0,1,0)</f>
        <v>1</v>
      </c>
      <c r="R5082">
        <f t="shared" ca="1" si="2742"/>
        <v>8</v>
      </c>
      <c r="S5082">
        <f t="shared" ca="1" si="2743"/>
        <v>8</v>
      </c>
      <c r="T5082">
        <f t="shared" ca="1" si="2744"/>
        <v>4</v>
      </c>
      <c r="U5082">
        <f t="shared" ca="1" si="2745"/>
        <v>4</v>
      </c>
      <c r="V5082">
        <f t="shared" ca="1" si="2746"/>
        <v>10</v>
      </c>
      <c r="X5082">
        <f t="shared" si="2749"/>
        <v>5082</v>
      </c>
      <c r="Y5082">
        <f t="shared" si="2750"/>
        <v>5002</v>
      </c>
      <c r="Z5082">
        <f t="shared" si="2751"/>
        <v>5003</v>
      </c>
      <c r="AA5082">
        <f t="shared" si="2747"/>
        <v>5101</v>
      </c>
      <c r="AB5082">
        <f t="shared" si="2728"/>
        <v>100</v>
      </c>
      <c r="AM5082" t="str">
        <f t="shared" si="2729"/>
        <v>201906SS</v>
      </c>
      <c r="AN5082">
        <f t="shared" ca="1" si="2752"/>
        <v>8.0000119402985135</v>
      </c>
      <c r="AO5082">
        <f t="shared" ca="1" si="2753"/>
        <v>8</v>
      </c>
      <c r="AP5082">
        <f t="shared" ca="1" si="2730"/>
        <v>4</v>
      </c>
      <c r="AQ5082">
        <f t="shared" ca="1" si="2731"/>
        <v>4</v>
      </c>
      <c r="AR5082">
        <f t="shared" ca="1" si="2732"/>
        <v>10</v>
      </c>
      <c r="AS5082">
        <f ca="1">P5082/J5082</f>
        <v>0.28260860254491921</v>
      </c>
    </row>
    <row r="5083" spans="1:45" x14ac:dyDescent="0.4">
      <c r="A5083">
        <f t="shared" si="2727"/>
        <v>201906</v>
      </c>
      <c r="B5083" t="s">
        <v>137</v>
      </c>
      <c r="C5083" t="s">
        <v>31</v>
      </c>
      <c r="D5083" t="str">
        <f t="shared" ca="1" si="2748"/>
        <v>I107</v>
      </c>
      <c r="E5083">
        <f t="shared" ca="1" si="2733"/>
        <v>96</v>
      </c>
      <c r="F5083">
        <f t="shared" ca="1" si="2734"/>
        <v>14</v>
      </c>
      <c r="G5083" t="str">
        <f t="shared" ca="1" si="2735"/>
        <v>S11</v>
      </c>
      <c r="H5083" t="str">
        <f t="shared" ca="1" si="2736"/>
        <v>S115</v>
      </c>
      <c r="I5083">
        <f ca="1">VLOOKUP(D5083,PRC!$A$2:$B$21,2,0)*E5083</f>
        <v>14400000</v>
      </c>
      <c r="J5083">
        <f t="shared" ca="1" si="2737"/>
        <v>12815996</v>
      </c>
      <c r="K5083">
        <f ca="1">VLOOKUP(D5083,PRC!$A$1:$C$21,3,0)*E5083</f>
        <v>8208000</v>
      </c>
      <c r="L5083">
        <f t="shared" ca="1" si="2738"/>
        <v>1296000</v>
      </c>
      <c r="M5083">
        <f t="shared" ca="1" si="2739"/>
        <v>720000</v>
      </c>
      <c r="N5083">
        <f t="shared" ca="1" si="2740"/>
        <v>720000</v>
      </c>
      <c r="O5083">
        <f t="shared" ca="1" si="2741"/>
        <v>1152000</v>
      </c>
      <c r="P5083">
        <f t="shared" ca="1" si="2726"/>
        <v>719996</v>
      </c>
      <c r="Q5083">
        <f ca="1">IF(P5083&gt;0,1,0)</f>
        <v>1</v>
      </c>
      <c r="R5083">
        <f t="shared" ca="1" si="2742"/>
        <v>11</v>
      </c>
      <c r="S5083">
        <f t="shared" ca="1" si="2743"/>
        <v>9</v>
      </c>
      <c r="T5083">
        <f t="shared" ca="1" si="2744"/>
        <v>5</v>
      </c>
      <c r="U5083">
        <f t="shared" ca="1" si="2745"/>
        <v>5</v>
      </c>
      <c r="V5083">
        <f t="shared" ca="1" si="2746"/>
        <v>8</v>
      </c>
      <c r="X5083">
        <f t="shared" si="2749"/>
        <v>5083</v>
      </c>
      <c r="Y5083">
        <f t="shared" si="2750"/>
        <v>5002</v>
      </c>
      <c r="Z5083">
        <f t="shared" si="2751"/>
        <v>5003</v>
      </c>
      <c r="AA5083">
        <f t="shared" si="2747"/>
        <v>5101</v>
      </c>
      <c r="AB5083">
        <f t="shared" si="2728"/>
        <v>100</v>
      </c>
      <c r="AM5083" t="str">
        <f t="shared" si="2729"/>
        <v>201906SS</v>
      </c>
      <c r="AN5083">
        <f t="shared" ca="1" si="2752"/>
        <v>11.000027777777778</v>
      </c>
      <c r="AO5083">
        <f t="shared" ca="1" si="2753"/>
        <v>9</v>
      </c>
      <c r="AP5083">
        <f t="shared" ca="1" si="2730"/>
        <v>5</v>
      </c>
      <c r="AQ5083">
        <f t="shared" ca="1" si="2731"/>
        <v>5</v>
      </c>
      <c r="AR5083">
        <f t="shared" ca="1" si="2732"/>
        <v>8</v>
      </c>
      <c r="AS5083">
        <f ca="1">P5083/J5083</f>
        <v>5.617948070520621E-2</v>
      </c>
    </row>
    <row r="5084" spans="1:45" x14ac:dyDescent="0.4">
      <c r="A5084">
        <f t="shared" si="2727"/>
        <v>201906</v>
      </c>
      <c r="B5084" t="s">
        <v>138</v>
      </c>
      <c r="C5084" t="s">
        <v>31</v>
      </c>
      <c r="D5084" t="str">
        <f t="shared" ca="1" si="2748"/>
        <v>I109</v>
      </c>
      <c r="E5084">
        <f t="shared" ca="1" si="2733"/>
        <v>93</v>
      </c>
      <c r="F5084">
        <f t="shared" ca="1" si="2734"/>
        <v>12</v>
      </c>
      <c r="G5084" t="str">
        <f t="shared" ca="1" si="2735"/>
        <v>S10</v>
      </c>
      <c r="H5084" t="str">
        <f t="shared" ca="1" si="2736"/>
        <v>S107</v>
      </c>
      <c r="I5084">
        <f ca="1">VLOOKUP(D5084,PRC!$A$2:$B$21,2,0)*E5084</f>
        <v>46500000</v>
      </c>
      <c r="J5084">
        <f t="shared" ca="1" si="2737"/>
        <v>43244996</v>
      </c>
      <c r="K5084">
        <f ca="1">VLOOKUP(D5084,PRC!$A$1:$C$21,3,0)*E5084</f>
        <v>18600000</v>
      </c>
      <c r="L5084">
        <f t="shared" ca="1" si="2738"/>
        <v>3720000</v>
      </c>
      <c r="M5084">
        <f t="shared" ca="1" si="2739"/>
        <v>1860000</v>
      </c>
      <c r="N5084">
        <f t="shared" ca="1" si="2740"/>
        <v>1395000</v>
      </c>
      <c r="O5084">
        <f t="shared" ca="1" si="2741"/>
        <v>3720000</v>
      </c>
      <c r="P5084">
        <f t="shared" ca="1" si="2726"/>
        <v>13949996</v>
      </c>
      <c r="Q5084">
        <f ca="1">IF(P5084&gt;0,1,0)</f>
        <v>1</v>
      </c>
      <c r="R5084">
        <f t="shared" ca="1" si="2742"/>
        <v>7</v>
      </c>
      <c r="S5084">
        <f t="shared" ca="1" si="2743"/>
        <v>8</v>
      </c>
      <c r="T5084">
        <f t="shared" ca="1" si="2744"/>
        <v>4</v>
      </c>
      <c r="U5084">
        <f t="shared" ca="1" si="2745"/>
        <v>3</v>
      </c>
      <c r="V5084">
        <f t="shared" ca="1" si="2746"/>
        <v>8</v>
      </c>
      <c r="X5084">
        <f t="shared" si="2749"/>
        <v>5084</v>
      </c>
      <c r="Y5084">
        <f t="shared" si="2750"/>
        <v>5002</v>
      </c>
      <c r="Z5084">
        <f t="shared" si="2751"/>
        <v>5003</v>
      </c>
      <c r="AA5084">
        <f t="shared" si="2747"/>
        <v>5101</v>
      </c>
      <c r="AB5084">
        <f t="shared" si="2728"/>
        <v>100</v>
      </c>
      <c r="AM5084" t="str">
        <f t="shared" si="2729"/>
        <v>201906SS</v>
      </c>
      <c r="AN5084">
        <f t="shared" ca="1" si="2752"/>
        <v>7.0000086021505421</v>
      </c>
      <c r="AO5084">
        <f t="shared" ca="1" si="2753"/>
        <v>8</v>
      </c>
      <c r="AP5084">
        <f t="shared" ca="1" si="2730"/>
        <v>4</v>
      </c>
      <c r="AQ5084">
        <f t="shared" ca="1" si="2731"/>
        <v>3</v>
      </c>
      <c r="AR5084">
        <f t="shared" ca="1" si="2732"/>
        <v>8</v>
      </c>
      <c r="AS5084">
        <f ca="1">P5084/J5084</f>
        <v>0.32258058250253974</v>
      </c>
    </row>
    <row r="5085" spans="1:45" x14ac:dyDescent="0.4">
      <c r="A5085">
        <f t="shared" si="2727"/>
        <v>201906</v>
      </c>
      <c r="B5085" t="s">
        <v>139</v>
      </c>
      <c r="C5085" t="s">
        <v>31</v>
      </c>
      <c r="D5085" t="str">
        <f t="shared" ca="1" si="2748"/>
        <v>I103</v>
      </c>
      <c r="E5085">
        <f t="shared" ca="1" si="2733"/>
        <v>73</v>
      </c>
      <c r="F5085">
        <f t="shared" ca="1" si="2734"/>
        <v>7</v>
      </c>
      <c r="G5085" t="str">
        <f t="shared" ca="1" si="2735"/>
        <v>S11</v>
      </c>
      <c r="H5085" t="str">
        <f t="shared" ca="1" si="2736"/>
        <v>S112</v>
      </c>
      <c r="I5085">
        <f ca="1">VLOOKUP(D5085,PRC!$A$2:$B$21,2,0)*E5085</f>
        <v>3650000</v>
      </c>
      <c r="J5085">
        <f t="shared" ca="1" si="2737"/>
        <v>3138996</v>
      </c>
      <c r="K5085">
        <f ca="1">VLOOKUP(D5085,PRC!$A$1:$C$21,3,0)*E5085</f>
        <v>2080500</v>
      </c>
      <c r="L5085">
        <f t="shared" ca="1" si="2738"/>
        <v>365000</v>
      </c>
      <c r="M5085">
        <f t="shared" ca="1" si="2739"/>
        <v>146000</v>
      </c>
      <c r="N5085">
        <f t="shared" ca="1" si="2740"/>
        <v>183000</v>
      </c>
      <c r="O5085">
        <f t="shared" ca="1" si="2741"/>
        <v>329000</v>
      </c>
      <c r="P5085">
        <f t="shared" ca="1" si="2726"/>
        <v>35496</v>
      </c>
      <c r="Q5085">
        <f ca="1">IF(P5085&gt;0,1,0)</f>
        <v>1</v>
      </c>
      <c r="R5085">
        <f t="shared" ca="1" si="2742"/>
        <v>14</v>
      </c>
      <c r="S5085">
        <f t="shared" ca="1" si="2743"/>
        <v>10</v>
      </c>
      <c r="T5085">
        <f t="shared" ca="1" si="2744"/>
        <v>4</v>
      </c>
      <c r="U5085">
        <f t="shared" ca="1" si="2745"/>
        <v>5</v>
      </c>
      <c r="V5085">
        <f t="shared" ca="1" si="2746"/>
        <v>9</v>
      </c>
      <c r="X5085">
        <f t="shared" si="2749"/>
        <v>5085</v>
      </c>
      <c r="Y5085">
        <f t="shared" si="2750"/>
        <v>5002</v>
      </c>
      <c r="Z5085">
        <f t="shared" si="2751"/>
        <v>5003</v>
      </c>
      <c r="AA5085">
        <f t="shared" si="2747"/>
        <v>5101</v>
      </c>
      <c r="AB5085">
        <f t="shared" si="2728"/>
        <v>100</v>
      </c>
      <c r="AM5085" t="str">
        <f t="shared" si="2729"/>
        <v>201906SS</v>
      </c>
      <c r="AN5085">
        <f t="shared" ca="1" si="2752"/>
        <v>14.000109589041099</v>
      </c>
      <c r="AO5085">
        <f t="shared" ca="1" si="2753"/>
        <v>10</v>
      </c>
      <c r="AP5085">
        <f t="shared" ca="1" si="2730"/>
        <v>4</v>
      </c>
      <c r="AQ5085">
        <f t="shared" ca="1" si="2731"/>
        <v>5.0136986301369859</v>
      </c>
      <c r="AR5085">
        <f t="shared" ca="1" si="2732"/>
        <v>9.0136986301369859</v>
      </c>
      <c r="AS5085">
        <f ca="1">P5085/J5085</f>
        <v>1.1308074301464544E-2</v>
      </c>
    </row>
    <row r="5086" spans="1:45" x14ac:dyDescent="0.4">
      <c r="A5086">
        <f t="shared" si="2727"/>
        <v>201906</v>
      </c>
      <c r="B5086" t="s">
        <v>140</v>
      </c>
      <c r="C5086" t="s">
        <v>31</v>
      </c>
      <c r="D5086" t="str">
        <f t="shared" ca="1" si="2748"/>
        <v>I107</v>
      </c>
      <c r="E5086">
        <f t="shared" ca="1" si="2733"/>
        <v>74</v>
      </c>
      <c r="F5086">
        <f t="shared" ca="1" si="2734"/>
        <v>10</v>
      </c>
      <c r="G5086" t="str">
        <f t="shared" ca="1" si="2735"/>
        <v>S11</v>
      </c>
      <c r="H5086" t="str">
        <f t="shared" ca="1" si="2736"/>
        <v>S114</v>
      </c>
      <c r="I5086">
        <f ca="1">VLOOKUP(D5086,PRC!$A$2:$B$21,2,0)*E5086</f>
        <v>11100000</v>
      </c>
      <c r="J5086">
        <f t="shared" ca="1" si="2737"/>
        <v>9878996</v>
      </c>
      <c r="K5086">
        <f ca="1">VLOOKUP(D5086,PRC!$A$1:$C$21,3,0)*E5086</f>
        <v>6327000</v>
      </c>
      <c r="L5086">
        <f t="shared" ca="1" si="2738"/>
        <v>999000</v>
      </c>
      <c r="M5086">
        <f t="shared" ca="1" si="2739"/>
        <v>555000</v>
      </c>
      <c r="N5086">
        <f t="shared" ca="1" si="2740"/>
        <v>444000</v>
      </c>
      <c r="O5086">
        <f t="shared" ca="1" si="2741"/>
        <v>1110000</v>
      </c>
      <c r="P5086">
        <f t="shared" ref="P5086:P5101" ca="1" si="2754">J5086-SUM(K5086:O5086)</f>
        <v>443996</v>
      </c>
      <c r="Q5086">
        <f ca="1">IF(P5086&gt;0,1,0)</f>
        <v>1</v>
      </c>
      <c r="R5086">
        <f t="shared" ca="1" si="2742"/>
        <v>11</v>
      </c>
      <c r="S5086">
        <f t="shared" ca="1" si="2743"/>
        <v>9</v>
      </c>
      <c r="T5086">
        <f t="shared" ca="1" si="2744"/>
        <v>5</v>
      </c>
      <c r="U5086">
        <f t="shared" ca="1" si="2745"/>
        <v>4</v>
      </c>
      <c r="V5086">
        <f t="shared" ca="1" si="2746"/>
        <v>10</v>
      </c>
      <c r="X5086">
        <f t="shared" si="2749"/>
        <v>5086</v>
      </c>
      <c r="Y5086">
        <f t="shared" si="2750"/>
        <v>5002</v>
      </c>
      <c r="Z5086">
        <f t="shared" si="2751"/>
        <v>5003</v>
      </c>
      <c r="AA5086">
        <f t="shared" si="2747"/>
        <v>5101</v>
      </c>
      <c r="AB5086">
        <f t="shared" si="2728"/>
        <v>100</v>
      </c>
      <c r="AM5086" t="str">
        <f t="shared" si="2729"/>
        <v>201906SS</v>
      </c>
      <c r="AN5086">
        <f t="shared" ca="1" si="2752"/>
        <v>11.000036036036033</v>
      </c>
      <c r="AO5086">
        <f t="shared" ca="1" si="2753"/>
        <v>9</v>
      </c>
      <c r="AP5086">
        <f t="shared" ca="1" si="2730"/>
        <v>5</v>
      </c>
      <c r="AQ5086">
        <f t="shared" ca="1" si="2731"/>
        <v>4</v>
      </c>
      <c r="AR5086">
        <f t="shared" ca="1" si="2732"/>
        <v>10</v>
      </c>
      <c r="AS5086">
        <f ca="1">P5086/J5086</f>
        <v>4.494343352300173E-2</v>
      </c>
    </row>
    <row r="5087" spans="1:45" x14ac:dyDescent="0.4">
      <c r="A5087">
        <f t="shared" si="2727"/>
        <v>201906</v>
      </c>
      <c r="B5087" t="s">
        <v>141</v>
      </c>
      <c r="C5087" t="s">
        <v>31</v>
      </c>
      <c r="D5087" t="str">
        <f t="shared" ca="1" si="2748"/>
        <v>I107</v>
      </c>
      <c r="E5087">
        <f t="shared" ca="1" si="2733"/>
        <v>100</v>
      </c>
      <c r="F5087">
        <f t="shared" ca="1" si="2734"/>
        <v>12</v>
      </c>
      <c r="G5087" t="str">
        <f t="shared" ca="1" si="2735"/>
        <v>S10</v>
      </c>
      <c r="H5087" t="str">
        <f t="shared" ca="1" si="2736"/>
        <v>S108</v>
      </c>
      <c r="I5087">
        <f ca="1">VLOOKUP(D5087,PRC!$A$2:$B$21,2,0)*E5087</f>
        <v>15000000</v>
      </c>
      <c r="J5087">
        <f t="shared" ca="1" si="2737"/>
        <v>12749996</v>
      </c>
      <c r="K5087">
        <f ca="1">VLOOKUP(D5087,PRC!$A$1:$C$21,3,0)*E5087</f>
        <v>8550000</v>
      </c>
      <c r="L5087">
        <f t="shared" ca="1" si="2738"/>
        <v>1350000</v>
      </c>
      <c r="M5087">
        <f t="shared" ca="1" si="2739"/>
        <v>750000</v>
      </c>
      <c r="N5087">
        <f t="shared" ca="1" si="2740"/>
        <v>750000</v>
      </c>
      <c r="O5087">
        <f t="shared" ca="1" si="2741"/>
        <v>1200000</v>
      </c>
      <c r="P5087">
        <f t="shared" ca="1" si="2754"/>
        <v>149996</v>
      </c>
      <c r="Q5087">
        <f ca="1">IF(P5087&gt;0,1,0)</f>
        <v>1</v>
      </c>
      <c r="R5087">
        <f t="shared" ca="1" si="2742"/>
        <v>15</v>
      </c>
      <c r="S5087">
        <f t="shared" ca="1" si="2743"/>
        <v>9</v>
      </c>
      <c r="T5087">
        <f t="shared" ca="1" si="2744"/>
        <v>5</v>
      </c>
      <c r="U5087">
        <f t="shared" ca="1" si="2745"/>
        <v>5</v>
      </c>
      <c r="V5087">
        <f t="shared" ca="1" si="2746"/>
        <v>8</v>
      </c>
      <c r="X5087">
        <f t="shared" si="2749"/>
        <v>5087</v>
      </c>
      <c r="Y5087">
        <f t="shared" si="2750"/>
        <v>5002</v>
      </c>
      <c r="Z5087">
        <f t="shared" si="2751"/>
        <v>5003</v>
      </c>
      <c r="AA5087">
        <f t="shared" si="2747"/>
        <v>5101</v>
      </c>
      <c r="AB5087">
        <f t="shared" si="2728"/>
        <v>100</v>
      </c>
      <c r="AM5087" t="str">
        <f t="shared" si="2729"/>
        <v>201906SS</v>
      </c>
      <c r="AN5087">
        <f t="shared" ca="1" si="2752"/>
        <v>15.000026666666667</v>
      </c>
      <c r="AO5087">
        <f t="shared" ca="1" si="2753"/>
        <v>9</v>
      </c>
      <c r="AP5087">
        <f t="shared" ca="1" si="2730"/>
        <v>5</v>
      </c>
      <c r="AQ5087">
        <f t="shared" ca="1" si="2731"/>
        <v>5</v>
      </c>
      <c r="AR5087">
        <f t="shared" ca="1" si="2732"/>
        <v>8</v>
      </c>
      <c r="AS5087">
        <f ca="1">P5087/J5087</f>
        <v>1.1764395847653599E-2</v>
      </c>
    </row>
    <row r="5088" spans="1:45" x14ac:dyDescent="0.4">
      <c r="A5088">
        <f t="shared" si="2727"/>
        <v>201906</v>
      </c>
      <c r="B5088" t="s">
        <v>142</v>
      </c>
      <c r="C5088" t="s">
        <v>31</v>
      </c>
      <c r="D5088" t="str">
        <f t="shared" ca="1" si="2748"/>
        <v>I119</v>
      </c>
      <c r="E5088">
        <f t="shared" ca="1" si="2733"/>
        <v>77</v>
      </c>
      <c r="F5088">
        <f t="shared" ca="1" si="2734"/>
        <v>10</v>
      </c>
      <c r="G5088" t="str">
        <f t="shared" ca="1" si="2735"/>
        <v>S10</v>
      </c>
      <c r="H5088" t="str">
        <f t="shared" ca="1" si="2736"/>
        <v>S106</v>
      </c>
      <c r="I5088">
        <f ca="1">VLOOKUP(D5088,PRC!$A$2:$B$21,2,0)*E5088</f>
        <v>7315000</v>
      </c>
      <c r="J5088">
        <f t="shared" ca="1" si="2737"/>
        <v>6290896</v>
      </c>
      <c r="K5088">
        <f ca="1">VLOOKUP(D5088,PRC!$A$1:$C$21,3,0)*E5088</f>
        <v>3511200</v>
      </c>
      <c r="L5088">
        <f t="shared" ca="1" si="2738"/>
        <v>585000</v>
      </c>
      <c r="M5088">
        <f t="shared" ca="1" si="2739"/>
        <v>219000</v>
      </c>
      <c r="N5088">
        <f t="shared" ca="1" si="2740"/>
        <v>293000</v>
      </c>
      <c r="O5088">
        <f t="shared" ca="1" si="2741"/>
        <v>585000</v>
      </c>
      <c r="P5088">
        <f t="shared" ca="1" si="2754"/>
        <v>1097696</v>
      </c>
      <c r="Q5088">
        <f ca="1">IF(P5088&gt;0,1,0)</f>
        <v>1</v>
      </c>
      <c r="R5088">
        <f t="shared" ca="1" si="2742"/>
        <v>14</v>
      </c>
      <c r="S5088">
        <f t="shared" ca="1" si="2743"/>
        <v>8</v>
      </c>
      <c r="T5088">
        <f t="shared" ca="1" si="2744"/>
        <v>3</v>
      </c>
      <c r="U5088">
        <f t="shared" ca="1" si="2745"/>
        <v>4</v>
      </c>
      <c r="V5088">
        <f t="shared" ca="1" si="2746"/>
        <v>8</v>
      </c>
      <c r="X5088">
        <f t="shared" si="2749"/>
        <v>5088</v>
      </c>
      <c r="Y5088">
        <f t="shared" si="2750"/>
        <v>5002</v>
      </c>
      <c r="Z5088">
        <f t="shared" si="2751"/>
        <v>5003</v>
      </c>
      <c r="AA5088">
        <f t="shared" si="2747"/>
        <v>5101</v>
      </c>
      <c r="AB5088">
        <f t="shared" si="2728"/>
        <v>100</v>
      </c>
      <c r="AM5088" t="str">
        <f t="shared" si="2729"/>
        <v>201906SS</v>
      </c>
      <c r="AN5088">
        <f t="shared" ca="1" si="2752"/>
        <v>14.000054682159945</v>
      </c>
      <c r="AO5088">
        <f t="shared" ca="1" si="2753"/>
        <v>7.9972658920027344</v>
      </c>
      <c r="AP5088">
        <f t="shared" ca="1" si="2730"/>
        <v>2.9938482570061518</v>
      </c>
      <c r="AQ5088">
        <f t="shared" ca="1" si="2731"/>
        <v>4.0054682159945312</v>
      </c>
      <c r="AR5088">
        <f t="shared" ca="1" si="2732"/>
        <v>7.9972658920027344</v>
      </c>
      <c r="AS5088">
        <f ca="1">P5088/J5088</f>
        <v>0.17448961165468321</v>
      </c>
    </row>
    <row r="5089" spans="1:51" x14ac:dyDescent="0.4">
      <c r="A5089">
        <f t="shared" si="2727"/>
        <v>201906</v>
      </c>
      <c r="B5089" t="s">
        <v>143</v>
      </c>
      <c r="C5089" t="s">
        <v>31</v>
      </c>
      <c r="D5089" t="str">
        <f t="shared" ca="1" si="2748"/>
        <v>I111</v>
      </c>
      <c r="E5089">
        <f t="shared" ca="1" si="2733"/>
        <v>56</v>
      </c>
      <c r="F5089">
        <f t="shared" ca="1" si="2734"/>
        <v>5</v>
      </c>
      <c r="G5089" t="str">
        <f t="shared" ca="1" si="2735"/>
        <v>S10</v>
      </c>
      <c r="H5089" t="str">
        <f t="shared" ca="1" si="2736"/>
        <v>S109</v>
      </c>
      <c r="I5089">
        <f ca="1">VLOOKUP(D5089,PRC!$A$2:$B$21,2,0)*E5089</f>
        <v>8400000</v>
      </c>
      <c r="J5089">
        <f t="shared" ca="1" si="2737"/>
        <v>7979996</v>
      </c>
      <c r="K5089">
        <f ca="1">VLOOKUP(D5089,PRC!$A$1:$C$21,3,0)*E5089</f>
        <v>4452000</v>
      </c>
      <c r="L5089">
        <f t="shared" ca="1" si="2738"/>
        <v>756000</v>
      </c>
      <c r="M5089">
        <f t="shared" ca="1" si="2739"/>
        <v>420000</v>
      </c>
      <c r="N5089">
        <f t="shared" ca="1" si="2740"/>
        <v>252000</v>
      </c>
      <c r="O5089">
        <f t="shared" ca="1" si="2741"/>
        <v>840000</v>
      </c>
      <c r="P5089">
        <f t="shared" ca="1" si="2754"/>
        <v>1259996</v>
      </c>
      <c r="Q5089">
        <f ca="1">IF(P5089&gt;0,1,0)</f>
        <v>1</v>
      </c>
      <c r="R5089">
        <f t="shared" ca="1" si="2742"/>
        <v>5</v>
      </c>
      <c r="S5089">
        <f t="shared" ca="1" si="2743"/>
        <v>9</v>
      </c>
      <c r="T5089">
        <f t="shared" ca="1" si="2744"/>
        <v>5</v>
      </c>
      <c r="U5089">
        <f t="shared" ca="1" si="2745"/>
        <v>3</v>
      </c>
      <c r="V5089">
        <f t="shared" ca="1" si="2746"/>
        <v>10</v>
      </c>
      <c r="X5089">
        <f t="shared" si="2749"/>
        <v>5089</v>
      </c>
      <c r="Y5089">
        <f t="shared" si="2750"/>
        <v>5002</v>
      </c>
      <c r="Z5089">
        <f t="shared" si="2751"/>
        <v>5003</v>
      </c>
      <c r="AA5089">
        <f t="shared" si="2747"/>
        <v>5101</v>
      </c>
      <c r="AB5089">
        <f t="shared" si="2728"/>
        <v>100</v>
      </c>
      <c r="AM5089" t="str">
        <f t="shared" si="2729"/>
        <v>201906SS</v>
      </c>
      <c r="AN5089">
        <f t="shared" ca="1" si="2752"/>
        <v>5.0000476190476206</v>
      </c>
      <c r="AO5089">
        <f t="shared" ca="1" si="2753"/>
        <v>9</v>
      </c>
      <c r="AP5089">
        <f t="shared" ca="1" si="2730"/>
        <v>5</v>
      </c>
      <c r="AQ5089">
        <f t="shared" ca="1" si="2731"/>
        <v>3</v>
      </c>
      <c r="AR5089">
        <f t="shared" ca="1" si="2732"/>
        <v>10</v>
      </c>
      <c r="AS5089">
        <f ca="1">P5089/J5089</f>
        <v>0.15789431473399235</v>
      </c>
    </row>
    <row r="5090" spans="1:51" x14ac:dyDescent="0.4">
      <c r="A5090">
        <f t="shared" si="2727"/>
        <v>201906</v>
      </c>
      <c r="B5090" t="s">
        <v>144</v>
      </c>
      <c r="C5090" t="s">
        <v>31</v>
      </c>
      <c r="D5090" t="str">
        <f t="shared" ca="1" si="2748"/>
        <v>I116</v>
      </c>
      <c r="E5090">
        <f t="shared" ca="1" si="2733"/>
        <v>47</v>
      </c>
      <c r="F5090">
        <f t="shared" ca="1" si="2734"/>
        <v>10</v>
      </c>
      <c r="G5090" t="str">
        <f t="shared" ca="1" si="2735"/>
        <v>S10</v>
      </c>
      <c r="H5090" t="str">
        <f t="shared" ca="1" si="2736"/>
        <v>S101</v>
      </c>
      <c r="I5090">
        <f ca="1">VLOOKUP(D5090,PRC!$A$2:$B$21,2,0)*E5090</f>
        <v>68620000</v>
      </c>
      <c r="J5090">
        <f t="shared" ca="1" si="2737"/>
        <v>59013196</v>
      </c>
      <c r="K5090">
        <f ca="1">VLOOKUP(D5090,PRC!$A$1:$C$21,3,0)*E5090</f>
        <v>41172000</v>
      </c>
      <c r="L5090">
        <f t="shared" ca="1" si="2738"/>
        <v>6176000</v>
      </c>
      <c r="M5090">
        <f t="shared" ca="1" si="2739"/>
        <v>2745000</v>
      </c>
      <c r="N5090">
        <f t="shared" ca="1" si="2740"/>
        <v>2745000</v>
      </c>
      <c r="O5090">
        <f t="shared" ca="1" si="2741"/>
        <v>6862000</v>
      </c>
      <c r="P5090">
        <f t="shared" ca="1" si="2754"/>
        <v>-686804</v>
      </c>
      <c r="Q5090">
        <f ca="1">IF(P5090&gt;0,1,0)</f>
        <v>0</v>
      </c>
      <c r="R5090">
        <f t="shared" ca="1" si="2742"/>
        <v>14</v>
      </c>
      <c r="S5090">
        <f t="shared" ca="1" si="2743"/>
        <v>9</v>
      </c>
      <c r="T5090">
        <f t="shared" ca="1" si="2744"/>
        <v>4</v>
      </c>
      <c r="U5090">
        <f t="shared" ca="1" si="2745"/>
        <v>4</v>
      </c>
      <c r="V5090">
        <f t="shared" ca="1" si="2746"/>
        <v>10</v>
      </c>
      <c r="X5090">
        <f t="shared" si="2749"/>
        <v>5090</v>
      </c>
      <c r="Y5090">
        <f t="shared" si="2750"/>
        <v>5002</v>
      </c>
      <c r="Z5090">
        <f t="shared" si="2751"/>
        <v>5003</v>
      </c>
      <c r="AA5090">
        <f t="shared" si="2747"/>
        <v>5101</v>
      </c>
      <c r="AB5090">
        <f t="shared" si="2728"/>
        <v>100</v>
      </c>
      <c r="AM5090" t="str">
        <f t="shared" si="2729"/>
        <v>201906SS</v>
      </c>
      <c r="AN5090">
        <f t="shared" ca="1" si="2752"/>
        <v>14.000005829204309</v>
      </c>
      <c r="AO5090">
        <f t="shared" ca="1" si="2753"/>
        <v>9.0002914602156796</v>
      </c>
      <c r="AP5090">
        <f t="shared" ca="1" si="2730"/>
        <v>4.0002914602156805</v>
      </c>
      <c r="AQ5090">
        <f t="shared" ca="1" si="2731"/>
        <v>4.0002914602156805</v>
      </c>
      <c r="AR5090">
        <f t="shared" ca="1" si="2732"/>
        <v>10</v>
      </c>
      <c r="AS5090">
        <f ca="1">P5090/J5090</f>
        <v>-1.1638142763865898E-2</v>
      </c>
    </row>
    <row r="5091" spans="1:51" x14ac:dyDescent="0.4">
      <c r="A5091">
        <f t="shared" si="2727"/>
        <v>201906</v>
      </c>
      <c r="B5091" t="s">
        <v>145</v>
      </c>
      <c r="C5091" t="s">
        <v>31</v>
      </c>
      <c r="D5091" t="str">
        <f t="shared" ca="1" si="2748"/>
        <v>I120</v>
      </c>
      <c r="E5091">
        <f t="shared" ca="1" si="2733"/>
        <v>71</v>
      </c>
      <c r="F5091">
        <f t="shared" ca="1" si="2734"/>
        <v>5</v>
      </c>
      <c r="G5091" t="str">
        <f t="shared" ca="1" si="2735"/>
        <v>S11</v>
      </c>
      <c r="H5091" t="str">
        <f t="shared" ca="1" si="2736"/>
        <v>S112</v>
      </c>
      <c r="I5091">
        <f ca="1">VLOOKUP(D5091,PRC!$A$2:$B$21,2,0)*E5091</f>
        <v>305300000</v>
      </c>
      <c r="J5091">
        <f t="shared" ca="1" si="2737"/>
        <v>290034996</v>
      </c>
      <c r="K5091">
        <f ca="1">VLOOKUP(D5091,PRC!$A$1:$C$21,3,0)*E5091</f>
        <v>137385000</v>
      </c>
      <c r="L5091">
        <f t="shared" ca="1" si="2738"/>
        <v>30530000</v>
      </c>
      <c r="M5091">
        <f t="shared" ca="1" si="2739"/>
        <v>15265000</v>
      </c>
      <c r="N5091">
        <f t="shared" ca="1" si="2740"/>
        <v>9159000</v>
      </c>
      <c r="O5091">
        <f t="shared" ca="1" si="2741"/>
        <v>24424000</v>
      </c>
      <c r="P5091">
        <f t="shared" ca="1" si="2754"/>
        <v>73271996</v>
      </c>
      <c r="Q5091">
        <f ca="1">IF(P5091&gt;0,1,0)</f>
        <v>1</v>
      </c>
      <c r="R5091">
        <f t="shared" ca="1" si="2742"/>
        <v>5</v>
      </c>
      <c r="S5091">
        <f t="shared" ca="1" si="2743"/>
        <v>10</v>
      </c>
      <c r="T5091">
        <f t="shared" ca="1" si="2744"/>
        <v>5</v>
      </c>
      <c r="U5091">
        <f t="shared" ca="1" si="2745"/>
        <v>3</v>
      </c>
      <c r="V5091">
        <f t="shared" ca="1" si="2746"/>
        <v>8</v>
      </c>
      <c r="X5091">
        <f t="shared" si="2749"/>
        <v>5091</v>
      </c>
      <c r="Y5091">
        <f t="shared" si="2750"/>
        <v>5002</v>
      </c>
      <c r="Z5091">
        <f t="shared" si="2751"/>
        <v>5003</v>
      </c>
      <c r="AA5091">
        <f t="shared" si="2747"/>
        <v>5101</v>
      </c>
      <c r="AB5091">
        <f t="shared" si="2728"/>
        <v>100</v>
      </c>
      <c r="AM5091" t="str">
        <f t="shared" si="2729"/>
        <v>201906SS</v>
      </c>
      <c r="AN5091">
        <f t="shared" ca="1" si="2752"/>
        <v>5.0000013101866969</v>
      </c>
      <c r="AO5091">
        <f t="shared" ca="1" si="2753"/>
        <v>10</v>
      </c>
      <c r="AP5091">
        <f t="shared" ca="1" si="2730"/>
        <v>5</v>
      </c>
      <c r="AQ5091">
        <f t="shared" ca="1" si="2731"/>
        <v>3</v>
      </c>
      <c r="AR5091">
        <f t="shared" ca="1" si="2732"/>
        <v>8</v>
      </c>
      <c r="AS5091">
        <f ca="1">P5091/J5091</f>
        <v>0.25263156864008229</v>
      </c>
    </row>
    <row r="5092" spans="1:51" x14ac:dyDescent="0.4">
      <c r="A5092">
        <f t="shared" si="2727"/>
        <v>201906</v>
      </c>
      <c r="B5092" t="s">
        <v>146</v>
      </c>
      <c r="C5092" t="s">
        <v>31</v>
      </c>
      <c r="D5092" t="str">
        <f t="shared" ca="1" si="2748"/>
        <v>I111</v>
      </c>
      <c r="E5092">
        <f t="shared" ca="1" si="2733"/>
        <v>41</v>
      </c>
      <c r="F5092">
        <f t="shared" ca="1" si="2734"/>
        <v>14</v>
      </c>
      <c r="G5092" t="str">
        <f t="shared" ca="1" si="2735"/>
        <v>S11</v>
      </c>
      <c r="H5092" t="str">
        <f t="shared" ca="1" si="2736"/>
        <v>S115</v>
      </c>
      <c r="I5092">
        <f ca="1">VLOOKUP(D5092,PRC!$A$2:$B$21,2,0)*E5092</f>
        <v>6150000</v>
      </c>
      <c r="J5092">
        <f t="shared" ca="1" si="2737"/>
        <v>5411996</v>
      </c>
      <c r="K5092">
        <f ca="1">VLOOKUP(D5092,PRC!$A$1:$C$21,3,0)*E5092</f>
        <v>3259500</v>
      </c>
      <c r="L5092">
        <f t="shared" ca="1" si="2738"/>
        <v>554000</v>
      </c>
      <c r="M5092">
        <f t="shared" ca="1" si="2739"/>
        <v>246000</v>
      </c>
      <c r="N5092">
        <f t="shared" ca="1" si="2740"/>
        <v>185000</v>
      </c>
      <c r="O5092">
        <f t="shared" ca="1" si="2741"/>
        <v>554000</v>
      </c>
      <c r="P5092">
        <f t="shared" ca="1" si="2754"/>
        <v>613496</v>
      </c>
      <c r="Q5092">
        <f ca="1">IF(P5092&gt;0,1,0)</f>
        <v>1</v>
      </c>
      <c r="R5092">
        <f t="shared" ca="1" si="2742"/>
        <v>12</v>
      </c>
      <c r="S5092">
        <f t="shared" ca="1" si="2743"/>
        <v>9</v>
      </c>
      <c r="T5092">
        <f t="shared" ca="1" si="2744"/>
        <v>4</v>
      </c>
      <c r="U5092">
        <f t="shared" ca="1" si="2745"/>
        <v>3</v>
      </c>
      <c r="V5092">
        <f t="shared" ca="1" si="2746"/>
        <v>9</v>
      </c>
      <c r="X5092">
        <f t="shared" si="2749"/>
        <v>5092</v>
      </c>
      <c r="Y5092">
        <f t="shared" si="2750"/>
        <v>5002</v>
      </c>
      <c r="Z5092">
        <f t="shared" si="2751"/>
        <v>5003</v>
      </c>
      <c r="AA5092">
        <f t="shared" si="2747"/>
        <v>5101</v>
      </c>
      <c r="AB5092">
        <f t="shared" si="2728"/>
        <v>100</v>
      </c>
      <c r="AM5092" t="str">
        <f t="shared" si="2729"/>
        <v>201906SS</v>
      </c>
      <c r="AN5092">
        <f t="shared" ca="1" si="2752"/>
        <v>12.000065040650409</v>
      </c>
      <c r="AO5092">
        <f t="shared" ca="1" si="2753"/>
        <v>9.0081300813008127</v>
      </c>
      <c r="AP5092">
        <f t="shared" ca="1" si="2730"/>
        <v>4</v>
      </c>
      <c r="AQ5092">
        <f t="shared" ca="1" si="2731"/>
        <v>3.0081300813008132</v>
      </c>
      <c r="AR5092">
        <f t="shared" ca="1" si="2732"/>
        <v>9.0081300813008127</v>
      </c>
      <c r="AS5092">
        <f ca="1">P5092/J5092</f>
        <v>0.11335854645864483</v>
      </c>
    </row>
    <row r="5093" spans="1:51" x14ac:dyDescent="0.4">
      <c r="A5093">
        <f t="shared" si="2727"/>
        <v>201906</v>
      </c>
      <c r="B5093" t="s">
        <v>147</v>
      </c>
      <c r="C5093" t="s">
        <v>31</v>
      </c>
      <c r="D5093" t="str">
        <f t="shared" ca="1" si="2748"/>
        <v>I116</v>
      </c>
      <c r="E5093">
        <f t="shared" ca="1" si="2733"/>
        <v>35</v>
      </c>
      <c r="F5093">
        <f t="shared" ca="1" si="2734"/>
        <v>8</v>
      </c>
      <c r="G5093" t="str">
        <f t="shared" ca="1" si="2735"/>
        <v>S11</v>
      </c>
      <c r="H5093" t="str">
        <f t="shared" ca="1" si="2736"/>
        <v>S110</v>
      </c>
      <c r="I5093">
        <f ca="1">VLOOKUP(D5093,PRC!$A$2:$B$21,2,0)*E5093</f>
        <v>51100000</v>
      </c>
      <c r="J5093">
        <f t="shared" ca="1" si="2737"/>
        <v>48544996</v>
      </c>
      <c r="K5093">
        <f ca="1">VLOOKUP(D5093,PRC!$A$1:$C$21,3,0)*E5093</f>
        <v>30660000</v>
      </c>
      <c r="L5093">
        <f t="shared" ca="1" si="2738"/>
        <v>4599000</v>
      </c>
      <c r="M5093">
        <f t="shared" ca="1" si="2739"/>
        <v>2044000</v>
      </c>
      <c r="N5093">
        <f t="shared" ca="1" si="2740"/>
        <v>1533000</v>
      </c>
      <c r="O5093">
        <f t="shared" ca="1" si="2741"/>
        <v>4599000</v>
      </c>
      <c r="P5093">
        <f t="shared" ca="1" si="2754"/>
        <v>5109996</v>
      </c>
      <c r="Q5093">
        <f ca="1">IF(P5093&gt;0,1,0)</f>
        <v>1</v>
      </c>
      <c r="R5093">
        <f t="shared" ca="1" si="2742"/>
        <v>5</v>
      </c>
      <c r="S5093">
        <f t="shared" ca="1" si="2743"/>
        <v>9</v>
      </c>
      <c r="T5093">
        <f t="shared" ca="1" si="2744"/>
        <v>4</v>
      </c>
      <c r="U5093">
        <f t="shared" ca="1" si="2745"/>
        <v>3</v>
      </c>
      <c r="V5093">
        <f t="shared" ca="1" si="2746"/>
        <v>9</v>
      </c>
      <c r="X5093">
        <f t="shared" si="2749"/>
        <v>5093</v>
      </c>
      <c r="Y5093">
        <f t="shared" si="2750"/>
        <v>5002</v>
      </c>
      <c r="Z5093">
        <f t="shared" si="2751"/>
        <v>5003</v>
      </c>
      <c r="AA5093">
        <f t="shared" si="2747"/>
        <v>5101</v>
      </c>
      <c r="AB5093">
        <f t="shared" si="2728"/>
        <v>100</v>
      </c>
      <c r="AM5093" t="str">
        <f t="shared" si="2729"/>
        <v>201906SS</v>
      </c>
      <c r="AN5093">
        <f t="shared" ca="1" si="2752"/>
        <v>5.0000078277886555</v>
      </c>
      <c r="AO5093">
        <f t="shared" ca="1" si="2753"/>
        <v>9</v>
      </c>
      <c r="AP5093">
        <f t="shared" ca="1" si="2730"/>
        <v>4</v>
      </c>
      <c r="AQ5093">
        <f t="shared" ca="1" si="2731"/>
        <v>3</v>
      </c>
      <c r="AR5093">
        <f t="shared" ca="1" si="2732"/>
        <v>9</v>
      </c>
      <c r="AS5093">
        <f ca="1">P5093/J5093</f>
        <v>0.10526308417040553</v>
      </c>
    </row>
    <row r="5094" spans="1:51" x14ac:dyDescent="0.4">
      <c r="A5094">
        <f t="shared" si="2727"/>
        <v>201906</v>
      </c>
      <c r="B5094" t="s">
        <v>148</v>
      </c>
      <c r="C5094" t="s">
        <v>31</v>
      </c>
      <c r="D5094" t="str">
        <f t="shared" ca="1" si="2748"/>
        <v>I102</v>
      </c>
      <c r="E5094">
        <f t="shared" ca="1" si="2733"/>
        <v>35</v>
      </c>
      <c r="F5094">
        <f t="shared" ca="1" si="2734"/>
        <v>10</v>
      </c>
      <c r="G5094" t="str">
        <f t="shared" ca="1" si="2735"/>
        <v>S11</v>
      </c>
      <c r="H5094" t="str">
        <f t="shared" ca="1" si="2736"/>
        <v>S112</v>
      </c>
      <c r="I5094">
        <f ca="1">VLOOKUP(D5094,PRC!$A$2:$B$21,2,0)*E5094</f>
        <v>1400000</v>
      </c>
      <c r="J5094">
        <f t="shared" ca="1" si="2737"/>
        <v>1301996</v>
      </c>
      <c r="K5094">
        <f ca="1">VLOOKUP(D5094,PRC!$A$1:$C$21,3,0)*E5094</f>
        <v>658000</v>
      </c>
      <c r="L5094">
        <f t="shared" ca="1" si="2738"/>
        <v>140000</v>
      </c>
      <c r="M5094">
        <f t="shared" ca="1" si="2739"/>
        <v>70000</v>
      </c>
      <c r="N5094">
        <f t="shared" ca="1" si="2740"/>
        <v>42000</v>
      </c>
      <c r="O5094">
        <f t="shared" ca="1" si="2741"/>
        <v>140000</v>
      </c>
      <c r="P5094">
        <f t="shared" ca="1" si="2754"/>
        <v>251996</v>
      </c>
      <c r="Q5094">
        <f ca="1">IF(P5094&gt;0,1,0)</f>
        <v>1</v>
      </c>
      <c r="R5094">
        <f t="shared" ca="1" si="2742"/>
        <v>7</v>
      </c>
      <c r="S5094">
        <f t="shared" ca="1" si="2743"/>
        <v>10</v>
      </c>
      <c r="T5094">
        <f t="shared" ca="1" si="2744"/>
        <v>5</v>
      </c>
      <c r="U5094">
        <f t="shared" ca="1" si="2745"/>
        <v>3</v>
      </c>
      <c r="V5094">
        <f t="shared" ca="1" si="2746"/>
        <v>10</v>
      </c>
      <c r="X5094">
        <f t="shared" si="2749"/>
        <v>5094</v>
      </c>
      <c r="Y5094">
        <f t="shared" si="2750"/>
        <v>5002</v>
      </c>
      <c r="Z5094">
        <f t="shared" si="2751"/>
        <v>5003</v>
      </c>
      <c r="AA5094">
        <f t="shared" si="2747"/>
        <v>5101</v>
      </c>
      <c r="AB5094">
        <f t="shared" si="2728"/>
        <v>100</v>
      </c>
      <c r="AM5094" t="str">
        <f t="shared" si="2729"/>
        <v>201906SS</v>
      </c>
      <c r="AN5094">
        <f t="shared" ca="1" si="2752"/>
        <v>7.0002857142857149</v>
      </c>
      <c r="AO5094">
        <f t="shared" ca="1" si="2753"/>
        <v>10</v>
      </c>
      <c r="AP5094">
        <f t="shared" ca="1" si="2730"/>
        <v>5</v>
      </c>
      <c r="AQ5094">
        <f t="shared" ca="1" si="2731"/>
        <v>3</v>
      </c>
      <c r="AR5094">
        <f t="shared" ca="1" si="2732"/>
        <v>10</v>
      </c>
      <c r="AS5094">
        <f ca="1">P5094/J5094</f>
        <v>0.19354590951124273</v>
      </c>
    </row>
    <row r="5095" spans="1:51" x14ac:dyDescent="0.4">
      <c r="A5095">
        <f t="shared" si="2727"/>
        <v>201906</v>
      </c>
      <c r="B5095" t="s">
        <v>149</v>
      </c>
      <c r="C5095" t="s">
        <v>31</v>
      </c>
      <c r="D5095" t="str">
        <f t="shared" ca="1" si="2748"/>
        <v>I101</v>
      </c>
      <c r="E5095">
        <f t="shared" ca="1" si="2733"/>
        <v>84</v>
      </c>
      <c r="F5095">
        <f t="shared" ca="1" si="2734"/>
        <v>10</v>
      </c>
      <c r="G5095" t="str">
        <f t="shared" ca="1" si="2735"/>
        <v>S11</v>
      </c>
      <c r="H5095" t="str">
        <f t="shared" ca="1" si="2736"/>
        <v>S116</v>
      </c>
      <c r="I5095">
        <f ca="1">VLOOKUP(D5095,PRC!$A$2:$B$21,2,0)*E5095</f>
        <v>2520000</v>
      </c>
      <c r="J5095">
        <f t="shared" ca="1" si="2737"/>
        <v>2267996</v>
      </c>
      <c r="K5095">
        <f ca="1">VLOOKUP(D5095,PRC!$A$1:$C$21,3,0)*E5095</f>
        <v>1310400</v>
      </c>
      <c r="L5095">
        <f t="shared" ca="1" si="2738"/>
        <v>252000</v>
      </c>
      <c r="M5095">
        <f t="shared" ca="1" si="2739"/>
        <v>126000</v>
      </c>
      <c r="N5095">
        <f t="shared" ca="1" si="2740"/>
        <v>76000</v>
      </c>
      <c r="O5095">
        <f t="shared" ca="1" si="2741"/>
        <v>202000</v>
      </c>
      <c r="P5095">
        <f t="shared" ca="1" si="2754"/>
        <v>301596</v>
      </c>
      <c r="Q5095">
        <f ca="1">IF(P5095&gt;0,1,0)</f>
        <v>1</v>
      </c>
      <c r="R5095">
        <f t="shared" ca="1" si="2742"/>
        <v>10</v>
      </c>
      <c r="S5095">
        <f t="shared" ca="1" si="2743"/>
        <v>10</v>
      </c>
      <c r="T5095">
        <f t="shared" ca="1" si="2744"/>
        <v>5</v>
      </c>
      <c r="U5095">
        <f t="shared" ca="1" si="2745"/>
        <v>3</v>
      </c>
      <c r="V5095">
        <f t="shared" ca="1" si="2746"/>
        <v>8</v>
      </c>
      <c r="X5095">
        <f t="shared" si="2749"/>
        <v>5095</v>
      </c>
      <c r="Y5095">
        <f t="shared" si="2750"/>
        <v>5002</v>
      </c>
      <c r="Z5095">
        <f t="shared" si="2751"/>
        <v>5003</v>
      </c>
      <c r="AA5095">
        <f t="shared" si="2747"/>
        <v>5101</v>
      </c>
      <c r="AB5095">
        <f t="shared" si="2728"/>
        <v>100</v>
      </c>
      <c r="AM5095" t="str">
        <f t="shared" si="2729"/>
        <v>201906SS</v>
      </c>
      <c r="AN5095">
        <f t="shared" ca="1" si="2752"/>
        <v>10.000158730158725</v>
      </c>
      <c r="AO5095">
        <f t="shared" ca="1" si="2753"/>
        <v>10</v>
      </c>
      <c r="AP5095">
        <f t="shared" ca="1" si="2730"/>
        <v>5</v>
      </c>
      <c r="AQ5095">
        <f t="shared" ca="1" si="2731"/>
        <v>3.0158730158730158</v>
      </c>
      <c r="AR5095">
        <f t="shared" ca="1" si="2732"/>
        <v>8.0158730158730158</v>
      </c>
      <c r="AS5095">
        <f ca="1">P5095/J5095</f>
        <v>0.13297907050982452</v>
      </c>
    </row>
    <row r="5096" spans="1:51" x14ac:dyDescent="0.4">
      <c r="A5096">
        <f t="shared" si="2727"/>
        <v>201906</v>
      </c>
      <c r="B5096" t="s">
        <v>150</v>
      </c>
      <c r="C5096" t="s">
        <v>31</v>
      </c>
      <c r="D5096" t="str">
        <f t="shared" ca="1" si="2748"/>
        <v>I103</v>
      </c>
      <c r="E5096">
        <f t="shared" ca="1" si="2733"/>
        <v>28</v>
      </c>
      <c r="F5096">
        <f t="shared" ca="1" si="2734"/>
        <v>8</v>
      </c>
      <c r="G5096" t="str">
        <f t="shared" ca="1" si="2735"/>
        <v>S11</v>
      </c>
      <c r="H5096" t="str">
        <f t="shared" ca="1" si="2736"/>
        <v>S116</v>
      </c>
      <c r="I5096">
        <f ca="1">VLOOKUP(D5096,PRC!$A$2:$B$21,2,0)*E5096</f>
        <v>1400000</v>
      </c>
      <c r="J5096">
        <f t="shared" ca="1" si="2737"/>
        <v>1273996</v>
      </c>
      <c r="K5096">
        <f ca="1">VLOOKUP(D5096,PRC!$A$1:$C$21,3,0)*E5096</f>
        <v>798000</v>
      </c>
      <c r="L5096">
        <f t="shared" ca="1" si="2738"/>
        <v>140000</v>
      </c>
      <c r="M5096">
        <f t="shared" ca="1" si="2739"/>
        <v>42000</v>
      </c>
      <c r="N5096">
        <f t="shared" ca="1" si="2740"/>
        <v>42000</v>
      </c>
      <c r="O5096">
        <f t="shared" ca="1" si="2741"/>
        <v>112000</v>
      </c>
      <c r="P5096">
        <f t="shared" ca="1" si="2754"/>
        <v>139996</v>
      </c>
      <c r="Q5096">
        <f ca="1">IF(P5096&gt;0,1,0)</f>
        <v>1</v>
      </c>
      <c r="R5096">
        <f t="shared" ca="1" si="2742"/>
        <v>9</v>
      </c>
      <c r="S5096">
        <f t="shared" ca="1" si="2743"/>
        <v>10</v>
      </c>
      <c r="T5096">
        <f t="shared" ca="1" si="2744"/>
        <v>3</v>
      </c>
      <c r="U5096">
        <f t="shared" ca="1" si="2745"/>
        <v>3</v>
      </c>
      <c r="V5096">
        <f t="shared" ca="1" si="2746"/>
        <v>8</v>
      </c>
      <c r="X5096">
        <f t="shared" si="2749"/>
        <v>5096</v>
      </c>
      <c r="Y5096">
        <f t="shared" si="2750"/>
        <v>5002</v>
      </c>
      <c r="Z5096">
        <f t="shared" si="2751"/>
        <v>5003</v>
      </c>
      <c r="AA5096">
        <f t="shared" si="2747"/>
        <v>5101</v>
      </c>
      <c r="AB5096">
        <f t="shared" si="2728"/>
        <v>100</v>
      </c>
      <c r="AM5096" t="str">
        <f t="shared" si="2729"/>
        <v>201906SS</v>
      </c>
      <c r="AN5096">
        <f t="shared" ca="1" si="2752"/>
        <v>9.0002857142857167</v>
      </c>
      <c r="AO5096">
        <f t="shared" ca="1" si="2753"/>
        <v>10</v>
      </c>
      <c r="AP5096">
        <f t="shared" ca="1" si="2730"/>
        <v>3</v>
      </c>
      <c r="AQ5096">
        <f t="shared" ca="1" si="2731"/>
        <v>3</v>
      </c>
      <c r="AR5096">
        <f t="shared" ca="1" si="2732"/>
        <v>8</v>
      </c>
      <c r="AS5096">
        <f ca="1">P5096/J5096</f>
        <v>0.10988731518780279</v>
      </c>
    </row>
    <row r="5097" spans="1:51" x14ac:dyDescent="0.4">
      <c r="A5097">
        <f t="shared" si="2727"/>
        <v>201906</v>
      </c>
      <c r="B5097" t="s">
        <v>151</v>
      </c>
      <c r="C5097" t="s">
        <v>31</v>
      </c>
      <c r="D5097" t="str">
        <f t="shared" ca="1" si="2748"/>
        <v>I101</v>
      </c>
      <c r="E5097">
        <f t="shared" ca="1" si="2733"/>
        <v>48</v>
      </c>
      <c r="F5097">
        <f t="shared" ca="1" si="2734"/>
        <v>13</v>
      </c>
      <c r="G5097" t="str">
        <f t="shared" ca="1" si="2735"/>
        <v>S11</v>
      </c>
      <c r="H5097" t="str">
        <f t="shared" ca="1" si="2736"/>
        <v>S110</v>
      </c>
      <c r="I5097">
        <f ca="1">VLOOKUP(D5097,PRC!$A$2:$B$21,2,0)*E5097</f>
        <v>1440000</v>
      </c>
      <c r="J5097">
        <f t="shared" ca="1" si="2737"/>
        <v>1367996</v>
      </c>
      <c r="K5097">
        <f ca="1">VLOOKUP(D5097,PRC!$A$1:$C$21,3,0)*E5097</f>
        <v>748800</v>
      </c>
      <c r="L5097">
        <f t="shared" ca="1" si="2738"/>
        <v>144000</v>
      </c>
      <c r="M5097">
        <f t="shared" ca="1" si="2739"/>
        <v>43000</v>
      </c>
      <c r="N5097">
        <f t="shared" ca="1" si="2740"/>
        <v>58000</v>
      </c>
      <c r="O5097">
        <f t="shared" ca="1" si="2741"/>
        <v>130000</v>
      </c>
      <c r="P5097">
        <f t="shared" ca="1" si="2754"/>
        <v>244196</v>
      </c>
      <c r="Q5097">
        <f ca="1">IF(P5097&gt;0,1,0)</f>
        <v>1</v>
      </c>
      <c r="R5097">
        <f t="shared" ca="1" si="2742"/>
        <v>5</v>
      </c>
      <c r="S5097">
        <f t="shared" ca="1" si="2743"/>
        <v>10</v>
      </c>
      <c r="T5097">
        <f t="shared" ca="1" si="2744"/>
        <v>3</v>
      </c>
      <c r="U5097">
        <f t="shared" ca="1" si="2745"/>
        <v>4</v>
      </c>
      <c r="V5097">
        <f t="shared" ca="1" si="2746"/>
        <v>9</v>
      </c>
      <c r="X5097">
        <f t="shared" si="2749"/>
        <v>5097</v>
      </c>
      <c r="Y5097">
        <f t="shared" si="2750"/>
        <v>5002</v>
      </c>
      <c r="Z5097">
        <f t="shared" si="2751"/>
        <v>5003</v>
      </c>
      <c r="AA5097">
        <f t="shared" si="2747"/>
        <v>5101</v>
      </c>
      <c r="AB5097">
        <f t="shared" si="2728"/>
        <v>100</v>
      </c>
      <c r="AM5097" t="str">
        <f t="shared" si="2729"/>
        <v>201906SS</v>
      </c>
      <c r="AN5097">
        <f t="shared" ca="1" si="2752"/>
        <v>5.0002777777777734</v>
      </c>
      <c r="AO5097">
        <f t="shared" ca="1" si="2753"/>
        <v>10</v>
      </c>
      <c r="AP5097">
        <f t="shared" ca="1" si="2730"/>
        <v>2.9861111111111112</v>
      </c>
      <c r="AQ5097">
        <f t="shared" ca="1" si="2731"/>
        <v>4.0277777777777777</v>
      </c>
      <c r="AR5097">
        <f t="shared" ca="1" si="2732"/>
        <v>9.0277777777777768</v>
      </c>
      <c r="AS5097">
        <f ca="1">P5097/J5097</f>
        <v>0.17850636990166638</v>
      </c>
    </row>
    <row r="5098" spans="1:51" x14ac:dyDescent="0.4">
      <c r="A5098">
        <f t="shared" si="2727"/>
        <v>201906</v>
      </c>
      <c r="B5098" t="s">
        <v>152</v>
      </c>
      <c r="C5098" t="s">
        <v>31</v>
      </c>
      <c r="D5098" t="str">
        <f t="shared" ca="1" si="2748"/>
        <v>I101</v>
      </c>
      <c r="E5098">
        <f t="shared" ca="1" si="2733"/>
        <v>26</v>
      </c>
      <c r="F5098">
        <f t="shared" ca="1" si="2734"/>
        <v>11</v>
      </c>
      <c r="G5098" t="str">
        <f t="shared" ca="1" si="2735"/>
        <v>S10</v>
      </c>
      <c r="H5098" t="str">
        <f t="shared" ca="1" si="2736"/>
        <v>S105</v>
      </c>
      <c r="I5098">
        <f ca="1">VLOOKUP(D5098,PRC!$A$2:$B$21,2,0)*E5098</f>
        <v>780000</v>
      </c>
      <c r="J5098">
        <f t="shared" ca="1" si="2737"/>
        <v>678596</v>
      </c>
      <c r="K5098">
        <f ca="1">VLOOKUP(D5098,PRC!$A$1:$C$21,3,0)*E5098</f>
        <v>405600</v>
      </c>
      <c r="L5098">
        <f t="shared" ca="1" si="2738"/>
        <v>70000</v>
      </c>
      <c r="M5098">
        <f t="shared" ca="1" si="2739"/>
        <v>31000</v>
      </c>
      <c r="N5098">
        <f t="shared" ca="1" si="2740"/>
        <v>23000</v>
      </c>
      <c r="O5098">
        <f t="shared" ca="1" si="2741"/>
        <v>62000</v>
      </c>
      <c r="P5098">
        <f t="shared" ca="1" si="2754"/>
        <v>86996</v>
      </c>
      <c r="Q5098">
        <f ca="1">IF(P5098&gt;0,1,0)</f>
        <v>1</v>
      </c>
      <c r="R5098">
        <f t="shared" ca="1" si="2742"/>
        <v>13</v>
      </c>
      <c r="S5098">
        <f t="shared" ca="1" si="2743"/>
        <v>9</v>
      </c>
      <c r="T5098">
        <f t="shared" ca="1" si="2744"/>
        <v>4</v>
      </c>
      <c r="U5098">
        <f t="shared" ca="1" si="2745"/>
        <v>3</v>
      </c>
      <c r="V5098">
        <f t="shared" ca="1" si="2746"/>
        <v>8</v>
      </c>
      <c r="X5098">
        <f t="shared" si="2749"/>
        <v>5098</v>
      </c>
      <c r="Y5098">
        <f t="shared" si="2750"/>
        <v>5002</v>
      </c>
      <c r="Z5098">
        <f t="shared" si="2751"/>
        <v>5003</v>
      </c>
      <c r="AA5098">
        <f t="shared" si="2747"/>
        <v>5101</v>
      </c>
      <c r="AB5098">
        <f t="shared" si="2728"/>
        <v>100</v>
      </c>
      <c r="AM5098" t="str">
        <f t="shared" si="2729"/>
        <v>201906SS</v>
      </c>
      <c r="AN5098">
        <f t="shared" ca="1" si="2752"/>
        <v>13.000512820512821</v>
      </c>
      <c r="AO5098">
        <f t="shared" ca="1" si="2753"/>
        <v>8.9743589743589745</v>
      </c>
      <c r="AP5098">
        <f t="shared" ca="1" si="2730"/>
        <v>3.974358974358974</v>
      </c>
      <c r="AQ5098">
        <f t="shared" ca="1" si="2731"/>
        <v>2.9487179487179485</v>
      </c>
      <c r="AR5098">
        <f t="shared" ca="1" si="2732"/>
        <v>7.948717948717948</v>
      </c>
      <c r="AS5098">
        <f ca="1">P5098/J5098</f>
        <v>0.12819998938985788</v>
      </c>
    </row>
    <row r="5099" spans="1:51" x14ac:dyDescent="0.4">
      <c r="A5099">
        <f t="shared" si="2727"/>
        <v>201906</v>
      </c>
      <c r="B5099" t="s">
        <v>153</v>
      </c>
      <c r="C5099" t="s">
        <v>31</v>
      </c>
      <c r="D5099" t="str">
        <f t="shared" ca="1" si="2748"/>
        <v>I105</v>
      </c>
      <c r="E5099">
        <f t="shared" ca="1" si="2733"/>
        <v>73</v>
      </c>
      <c r="F5099">
        <f t="shared" ca="1" si="2734"/>
        <v>8</v>
      </c>
      <c r="G5099" t="str">
        <f t="shared" ca="1" si="2735"/>
        <v>S11</v>
      </c>
      <c r="H5099" t="str">
        <f t="shared" ca="1" si="2736"/>
        <v>S113</v>
      </c>
      <c r="I5099">
        <f ca="1">VLOOKUP(D5099,PRC!$A$2:$B$21,2,0)*E5099</f>
        <v>7300000</v>
      </c>
      <c r="J5099">
        <f t="shared" ca="1" si="2737"/>
        <v>6277996</v>
      </c>
      <c r="K5099">
        <f ca="1">VLOOKUP(D5099,PRC!$A$1:$C$21,3,0)*E5099</f>
        <v>4307000</v>
      </c>
      <c r="L5099">
        <f t="shared" ca="1" si="2738"/>
        <v>584000</v>
      </c>
      <c r="M5099">
        <f t="shared" ca="1" si="2739"/>
        <v>365000</v>
      </c>
      <c r="N5099">
        <f t="shared" ca="1" si="2740"/>
        <v>219000</v>
      </c>
      <c r="O5099">
        <f t="shared" ca="1" si="2741"/>
        <v>584000</v>
      </c>
      <c r="P5099">
        <f t="shared" ca="1" si="2754"/>
        <v>218996</v>
      </c>
      <c r="Q5099">
        <f ca="1">IF(P5099&gt;0,1,0)</f>
        <v>1</v>
      </c>
      <c r="R5099">
        <f t="shared" ca="1" si="2742"/>
        <v>14</v>
      </c>
      <c r="S5099">
        <f t="shared" ca="1" si="2743"/>
        <v>8</v>
      </c>
      <c r="T5099">
        <f t="shared" ca="1" si="2744"/>
        <v>5</v>
      </c>
      <c r="U5099">
        <f t="shared" ca="1" si="2745"/>
        <v>3</v>
      </c>
      <c r="V5099">
        <f t="shared" ca="1" si="2746"/>
        <v>8</v>
      </c>
      <c r="X5099">
        <f t="shared" si="2749"/>
        <v>5099</v>
      </c>
      <c r="Y5099">
        <f t="shared" si="2750"/>
        <v>5002</v>
      </c>
      <c r="Z5099">
        <f t="shared" si="2751"/>
        <v>5003</v>
      </c>
      <c r="AA5099">
        <f t="shared" si="2747"/>
        <v>5101</v>
      </c>
      <c r="AB5099">
        <f t="shared" si="2728"/>
        <v>100</v>
      </c>
      <c r="AM5099" t="str">
        <f t="shared" si="2729"/>
        <v>201906SS</v>
      </c>
      <c r="AN5099">
        <f t="shared" ca="1" si="2752"/>
        <v>14.000054794520544</v>
      </c>
      <c r="AO5099">
        <f t="shared" ca="1" si="2753"/>
        <v>8</v>
      </c>
      <c r="AP5099">
        <f t="shared" ca="1" si="2730"/>
        <v>5</v>
      </c>
      <c r="AQ5099">
        <f t="shared" ca="1" si="2731"/>
        <v>3</v>
      </c>
      <c r="AR5099">
        <f t="shared" ca="1" si="2732"/>
        <v>8</v>
      </c>
      <c r="AS5099">
        <f ca="1">P5099/J5099</f>
        <v>3.4883106010261872E-2</v>
      </c>
    </row>
    <row r="5100" spans="1:51" x14ac:dyDescent="0.4">
      <c r="A5100">
        <f t="shared" si="2727"/>
        <v>201906</v>
      </c>
      <c r="B5100" t="s">
        <v>154</v>
      </c>
      <c r="C5100" t="s">
        <v>31</v>
      </c>
      <c r="D5100" t="str">
        <f t="shared" ca="1" si="2748"/>
        <v>I117</v>
      </c>
      <c r="E5100">
        <f t="shared" ca="1" si="2733"/>
        <v>48</v>
      </c>
      <c r="F5100">
        <f t="shared" ca="1" si="2734"/>
        <v>6</v>
      </c>
      <c r="G5100" t="str">
        <f t="shared" ca="1" si="2735"/>
        <v>S11</v>
      </c>
      <c r="H5100" t="str">
        <f t="shared" ca="1" si="2736"/>
        <v>S110</v>
      </c>
      <c r="I5100">
        <f ca="1">VLOOKUP(D5100,PRC!$A$2:$B$21,2,0)*E5100</f>
        <v>120000000</v>
      </c>
      <c r="J5100">
        <f t="shared" ca="1" si="2737"/>
        <v>112799996</v>
      </c>
      <c r="K5100">
        <f ca="1">VLOOKUP(D5100,PRC!$A$1:$C$21,3,0)*E5100</f>
        <v>55200000</v>
      </c>
      <c r="L5100">
        <f t="shared" ca="1" si="2738"/>
        <v>10800000</v>
      </c>
      <c r="M5100">
        <f t="shared" ca="1" si="2739"/>
        <v>6000000</v>
      </c>
      <c r="N5100">
        <f t="shared" ca="1" si="2740"/>
        <v>4800000</v>
      </c>
      <c r="O5100">
        <f t="shared" ca="1" si="2741"/>
        <v>10800000</v>
      </c>
      <c r="P5100">
        <f t="shared" ca="1" si="2754"/>
        <v>25199996</v>
      </c>
      <c r="Q5100">
        <f ca="1">IF(P5100&gt;0,1,0)</f>
        <v>1</v>
      </c>
      <c r="R5100">
        <f t="shared" ca="1" si="2742"/>
        <v>6</v>
      </c>
      <c r="S5100">
        <f t="shared" ca="1" si="2743"/>
        <v>9</v>
      </c>
      <c r="T5100">
        <f t="shared" ca="1" si="2744"/>
        <v>5</v>
      </c>
      <c r="U5100">
        <f t="shared" ca="1" si="2745"/>
        <v>4</v>
      </c>
      <c r="V5100">
        <f t="shared" ca="1" si="2746"/>
        <v>9</v>
      </c>
      <c r="X5100">
        <f t="shared" si="2749"/>
        <v>5100</v>
      </c>
      <c r="Y5100">
        <f t="shared" si="2750"/>
        <v>5002</v>
      </c>
      <c r="Z5100">
        <f t="shared" si="2751"/>
        <v>5003</v>
      </c>
      <c r="AA5100">
        <f t="shared" si="2747"/>
        <v>5101</v>
      </c>
      <c r="AB5100">
        <f t="shared" si="2728"/>
        <v>100</v>
      </c>
      <c r="AM5100" t="str">
        <f t="shared" si="2729"/>
        <v>201906SS</v>
      </c>
      <c r="AN5100">
        <f t="shared" ca="1" si="2752"/>
        <v>6.0000033333333374</v>
      </c>
      <c r="AO5100">
        <f t="shared" ca="1" si="2753"/>
        <v>9</v>
      </c>
      <c r="AP5100">
        <f t="shared" ca="1" si="2730"/>
        <v>5</v>
      </c>
      <c r="AQ5100">
        <f t="shared" ca="1" si="2731"/>
        <v>4</v>
      </c>
      <c r="AR5100">
        <f t="shared" ca="1" si="2732"/>
        <v>9</v>
      </c>
      <c r="AS5100">
        <f ca="1">P5100/J5100</f>
        <v>0.22340422778029176</v>
      </c>
    </row>
    <row r="5101" spans="1:51" x14ac:dyDescent="0.4">
      <c r="A5101">
        <f t="shared" si="2727"/>
        <v>201906</v>
      </c>
      <c r="B5101" t="s">
        <v>155</v>
      </c>
      <c r="C5101" t="s">
        <v>31</v>
      </c>
      <c r="D5101" t="str">
        <f t="shared" ca="1" si="2748"/>
        <v>I113</v>
      </c>
      <c r="E5101">
        <f t="shared" ca="1" si="2733"/>
        <v>78</v>
      </c>
      <c r="F5101">
        <f t="shared" ca="1" si="2734"/>
        <v>6</v>
      </c>
      <c r="G5101" t="str">
        <f t="shared" ca="1" si="2735"/>
        <v>S10</v>
      </c>
      <c r="H5101" t="str">
        <f t="shared" ca="1" si="2736"/>
        <v>S102</v>
      </c>
      <c r="I5101">
        <f ca="1">VLOOKUP(D5101,PRC!$A$2:$B$21,2,0)*E5101</f>
        <v>52260000</v>
      </c>
      <c r="J5101">
        <f t="shared" ca="1" si="2737"/>
        <v>45988796</v>
      </c>
      <c r="K5101">
        <f ca="1">VLOOKUP(D5101,PRC!$A$1:$C$21,3,0)*E5101</f>
        <v>23517000</v>
      </c>
      <c r="L5101">
        <f t="shared" ca="1" si="2738"/>
        <v>4703000</v>
      </c>
      <c r="M5101">
        <f t="shared" ca="1" si="2739"/>
        <v>2090000</v>
      </c>
      <c r="N5101">
        <f t="shared" ca="1" si="2740"/>
        <v>2613000</v>
      </c>
      <c r="O5101">
        <f t="shared" ca="1" si="2741"/>
        <v>5226000</v>
      </c>
      <c r="P5101">
        <f t="shared" ca="1" si="2754"/>
        <v>7839796</v>
      </c>
      <c r="Q5101">
        <f ca="1">IF(P5101&gt;0,1,0)</f>
        <v>1</v>
      </c>
      <c r="R5101">
        <f t="shared" ca="1" si="2742"/>
        <v>12</v>
      </c>
      <c r="S5101">
        <f t="shared" ca="1" si="2743"/>
        <v>9</v>
      </c>
      <c r="T5101">
        <f t="shared" ca="1" si="2744"/>
        <v>4</v>
      </c>
      <c r="U5101">
        <f t="shared" ca="1" si="2745"/>
        <v>5</v>
      </c>
      <c r="V5101">
        <f t="shared" ca="1" si="2746"/>
        <v>10</v>
      </c>
      <c r="X5101">
        <f t="shared" si="2749"/>
        <v>5101</v>
      </c>
      <c r="Y5101">
        <f t="shared" si="2750"/>
        <v>5002</v>
      </c>
      <c r="Z5101">
        <f t="shared" si="2751"/>
        <v>5003</v>
      </c>
      <c r="AA5101">
        <f t="shared" si="2747"/>
        <v>5101</v>
      </c>
      <c r="AB5101">
        <f t="shared" si="2728"/>
        <v>100</v>
      </c>
      <c r="AM5101" t="str">
        <f t="shared" si="2729"/>
        <v>201906SS</v>
      </c>
      <c r="AN5101">
        <f t="shared" ca="1" si="2752"/>
        <v>12.000007654037503</v>
      </c>
      <c r="AO5101">
        <f t="shared" ca="1" si="2753"/>
        <v>8.9992345962495204</v>
      </c>
      <c r="AP5101">
        <f t="shared" ca="1" si="2730"/>
        <v>3.9992345962495213</v>
      </c>
      <c r="AQ5101">
        <f t="shared" ca="1" si="2731"/>
        <v>5</v>
      </c>
      <c r="AR5101">
        <f t="shared" ca="1" si="2732"/>
        <v>10</v>
      </c>
      <c r="AS5101">
        <f ca="1">P5101/J5101</f>
        <v>0.17047186884388102</v>
      </c>
    </row>
    <row r="5102" spans="1:51" x14ac:dyDescent="0.4">
      <c r="A5102" s="1">
        <f t="shared" si="2727"/>
        <v>201906</v>
      </c>
      <c r="B5102" s="1" t="s">
        <v>206</v>
      </c>
      <c r="C5102" s="1" t="s">
        <v>75</v>
      </c>
      <c r="D5102" s="1" t="str">
        <f ca="1">"I"&amp;RANDBETWEEN(101,120)</f>
        <v>I111</v>
      </c>
      <c r="E5102" s="3">
        <f t="shared" ca="1" si="2733"/>
        <v>255</v>
      </c>
      <c r="F5102" s="3">
        <f t="shared" ca="1" si="2734"/>
        <v>27</v>
      </c>
      <c r="G5102" s="1" t="str">
        <f ca="1">LEFT(H5102,3)</f>
        <v>S10</v>
      </c>
      <c r="H5102" s="1" t="str">
        <f ca="1">"S"&amp;RANDBETWEEN(101,120)</f>
        <v>S109</v>
      </c>
      <c r="I5102" s="1">
        <f ca="1">VLOOKUP(D5102,PRC!$A$2:$B$21,2,0)*E5102</f>
        <v>38250000</v>
      </c>
      <c r="J5102" s="1">
        <f t="shared" ca="1" si="2737"/>
        <v>30599996</v>
      </c>
      <c r="K5102" s="1">
        <f ca="1">VLOOKUP(D5102,PRC!$A$1:$C$21,3,0)*E5102</f>
        <v>20272500</v>
      </c>
      <c r="L5102" s="1">
        <f t="shared" ca="1" si="2738"/>
        <v>1530000</v>
      </c>
      <c r="M5102" s="1">
        <f t="shared" ca="1" si="2739"/>
        <v>3443000</v>
      </c>
      <c r="N5102" s="1">
        <f t="shared" ca="1" si="2740"/>
        <v>5355000</v>
      </c>
      <c r="O5102" s="1">
        <f t="shared" ca="1" si="2741"/>
        <v>2295000</v>
      </c>
      <c r="P5102" s="1">
        <f ca="1">J5102-SUM(K5102:O5102)</f>
        <v>-2295504</v>
      </c>
      <c r="Q5102">
        <f ca="1">IF(P5102&gt;0,1,0)</f>
        <v>0</v>
      </c>
      <c r="R5102" s="3">
        <f t="shared" ca="1" si="2742"/>
        <v>20</v>
      </c>
      <c r="S5102" s="3">
        <f t="shared" ca="1" si="2743"/>
        <v>4</v>
      </c>
      <c r="T5102" s="3">
        <f t="shared" ca="1" si="2744"/>
        <v>9</v>
      </c>
      <c r="U5102" s="3">
        <f t="shared" ca="1" si="2745"/>
        <v>14</v>
      </c>
      <c r="V5102" s="3">
        <f t="shared" ca="1" si="2746"/>
        <v>6</v>
      </c>
      <c r="W5102" t="str">
        <f>C5102&amp;A5102&amp;"EBIT"</f>
        <v>HD201906EBIT</v>
      </c>
      <c r="X5102">
        <f t="shared" si="2749"/>
        <v>5102</v>
      </c>
      <c r="Y5102">
        <f t="shared" si="2750"/>
        <v>5102</v>
      </c>
      <c r="Z5102">
        <f t="shared" si="2751"/>
        <v>5103</v>
      </c>
      <c r="AA5102">
        <f t="shared" si="2747"/>
        <v>5251</v>
      </c>
      <c r="AB5102">
        <f t="shared" si="2728"/>
        <v>150</v>
      </c>
      <c r="AC5102" s="4" t="s">
        <v>1106</v>
      </c>
      <c r="AD5102">
        <f>VLOOKUP(C5102&amp;A5102&amp;AC5102,PRF_POL!$A$2:$J$97,5,0)</f>
        <v>150</v>
      </c>
      <c r="AE5102">
        <f>$AE$2</f>
        <v>40</v>
      </c>
      <c r="AF5102">
        <f>VLOOKUP($C5102&amp;$A5102&amp;$AC5102,PRF_POL!$A$2:$J$97,6,0)</f>
        <v>20</v>
      </c>
      <c r="AG5102">
        <f>VLOOKUP($C5102&amp;$A5102&amp;$AC5102,PRF_POL!$A$2:$J$97,7,0)</f>
        <v>3</v>
      </c>
      <c r="AH5102">
        <f>VLOOKUP($C5102&amp;$A5102&amp;$AC5102,PRF_POL!$A$2:$J$97,8,0)</f>
        <v>5</v>
      </c>
      <c r="AI5102">
        <f>VLOOKUP($C5102&amp;$A5102&amp;$AC5102,PRF_POL!$A$2:$J$97,9,0)</f>
        <v>10</v>
      </c>
      <c r="AJ5102">
        <f>VLOOKUP($C5102&amp;$A5102&amp;$AC5102,PRF_POL!$A$2:$J$97,10,0)</f>
        <v>5</v>
      </c>
      <c r="AK5102">
        <f>SUM(AE5102:AJ5102)</f>
        <v>83</v>
      </c>
      <c r="AL5102" s="3">
        <f ca="1">SUM(INDIRECT("P"&amp;Y5102):INDIRECT("P"&amp;AA5102))</f>
        <v>-418465250</v>
      </c>
      <c r="AM5102" t="str">
        <f t="shared" si="2729"/>
        <v>201906HD</v>
      </c>
      <c r="AN5102">
        <f ca="1">(1-J5102/I5102)*100</f>
        <v>20.000010457516339</v>
      </c>
      <c r="AO5102">
        <f ca="1">L5102/$I5102*100</f>
        <v>4</v>
      </c>
      <c r="AP5102">
        <f t="shared" ca="1" si="2730"/>
        <v>9.0013071895424837</v>
      </c>
      <c r="AQ5102">
        <f t="shared" ca="1" si="2731"/>
        <v>14.000000000000002</v>
      </c>
      <c r="AR5102">
        <f t="shared" ca="1" si="2732"/>
        <v>6</v>
      </c>
      <c r="AS5102">
        <f ca="1">P5102/J5102</f>
        <v>-7.5016480394311164E-2</v>
      </c>
      <c r="AT5102">
        <f ca="1">MIN(INDIRECT("E"&amp;$Y5102):INDIRECT("E"&amp;$AA5102))</f>
        <v>150</v>
      </c>
      <c r="AU5102">
        <f ca="1">MIN(INDIRECT("AN"&amp;$Y5102):INDIRECT("AN"&amp;$AA5102))</f>
        <v>20.000000925583116</v>
      </c>
      <c r="AV5102">
        <f ca="1">MIN(INDIRECT("AO"&amp;$Y5102):INDIRECT("AO"&amp;$AA5102))</f>
        <v>2.9896907216494846</v>
      </c>
      <c r="AW5102">
        <f ca="1">MIN(INDIRECT("AP"&amp;$Y5102):INDIRECT("AP"&amp;$AA5102))</f>
        <v>4.9819494584837543</v>
      </c>
      <c r="AX5102">
        <f ca="1">MIN(INDIRECT("AQ"&amp;$Y5102):INDIRECT("AQ"&amp;$AA5102))</f>
        <v>10</v>
      </c>
      <c r="AY5102">
        <f ca="1">MIN(INDIRECT("AR"&amp;$Y5102):INDIRECT("AR"&amp;$AA5102))</f>
        <v>4.9696969696969697</v>
      </c>
    </row>
    <row r="5103" spans="1:51" x14ac:dyDescent="0.4">
      <c r="A5103">
        <f t="shared" si="2727"/>
        <v>201906</v>
      </c>
      <c r="B5103" t="s">
        <v>56</v>
      </c>
      <c r="C5103" t="s">
        <v>75</v>
      </c>
      <c r="D5103" t="str">
        <f ca="1">"I"&amp;RANDBETWEEN(101,120)</f>
        <v>I102</v>
      </c>
      <c r="E5103">
        <f t="shared" ca="1" si="2733"/>
        <v>175</v>
      </c>
      <c r="F5103">
        <f t="shared" ca="1" si="2734"/>
        <v>27</v>
      </c>
      <c r="G5103" t="str">
        <f t="shared" ref="G5103:G5166" ca="1" si="2755">LEFT(H5103,3)</f>
        <v>S11</v>
      </c>
      <c r="H5103" t="str">
        <f t="shared" ref="H5103:H5166" ca="1" si="2756">"S"&amp;RANDBETWEEN(101,120)</f>
        <v>S113</v>
      </c>
      <c r="I5103">
        <f ca="1">VLOOKUP(D5103,PRC!$A$2:$B$21,2,0)*E5103</f>
        <v>7000000</v>
      </c>
      <c r="J5103">
        <f t="shared" ca="1" si="2737"/>
        <v>4969996</v>
      </c>
      <c r="K5103">
        <f ca="1">VLOOKUP(D5103,PRC!$A$1:$C$21,3,0)*E5103</f>
        <v>3290000</v>
      </c>
      <c r="L5103">
        <f t="shared" ca="1" si="2738"/>
        <v>280000</v>
      </c>
      <c r="M5103">
        <f t="shared" ca="1" si="2739"/>
        <v>420000</v>
      </c>
      <c r="N5103">
        <f t="shared" ca="1" si="2740"/>
        <v>770000</v>
      </c>
      <c r="O5103">
        <f t="shared" ca="1" si="2741"/>
        <v>560000</v>
      </c>
      <c r="P5103">
        <f t="shared" ref="P5103:P5166" ca="1" si="2757">J5103-SUM(K5103:O5103)</f>
        <v>-350004</v>
      </c>
      <c r="Q5103">
        <f ca="1">IF(P5103&gt;0,1,0)</f>
        <v>0</v>
      </c>
      <c r="R5103">
        <f t="shared" ca="1" si="2742"/>
        <v>29</v>
      </c>
      <c r="S5103">
        <f t="shared" ca="1" si="2743"/>
        <v>4</v>
      </c>
      <c r="T5103">
        <f t="shared" ca="1" si="2744"/>
        <v>6</v>
      </c>
      <c r="U5103">
        <f t="shared" ca="1" si="2745"/>
        <v>11</v>
      </c>
      <c r="V5103">
        <f t="shared" ca="1" si="2746"/>
        <v>8</v>
      </c>
      <c r="W5103" t="str">
        <f>C5103&amp;A5103&amp;"SALES"</f>
        <v>HD201906SALES</v>
      </c>
      <c r="X5103">
        <f t="shared" si="2749"/>
        <v>5103</v>
      </c>
      <c r="Y5103">
        <f t="shared" si="2750"/>
        <v>5102</v>
      </c>
      <c r="Z5103">
        <f t="shared" si="2751"/>
        <v>5103</v>
      </c>
      <c r="AA5103">
        <f t="shared" si="2747"/>
        <v>5251</v>
      </c>
      <c r="AB5103">
        <f t="shared" si="2728"/>
        <v>150</v>
      </c>
      <c r="AC5103" s="4" t="s">
        <v>1107</v>
      </c>
      <c r="AD5103">
        <f>VLOOKUP(C5103&amp;A5103&amp;AC5103,PRF_POL!$A$2:$J$97,5,0)</f>
        <v>300</v>
      </c>
      <c r="AE5103">
        <f>$AE$3</f>
        <v>60</v>
      </c>
      <c r="AF5103">
        <f>VLOOKUP($C5103&amp;$A5103&amp;$AC5103,PRF_POL!$A$2:$J$97,6,0)</f>
        <v>30</v>
      </c>
      <c r="AG5103">
        <f>VLOOKUP($C5103&amp;$A5103&amp;$AC5103,PRF_POL!$A$2:$J$97,7,0)</f>
        <v>5</v>
      </c>
      <c r="AH5103">
        <f>VLOOKUP($C5103&amp;$A5103&amp;$AC5103,PRF_POL!$A$2:$J$97,8,0)</f>
        <v>10</v>
      </c>
      <c r="AI5103">
        <f>VLOOKUP($C5103&amp;$A5103&amp;$AC5103,PRF_POL!$A$2:$J$97,9,0)</f>
        <v>15</v>
      </c>
      <c r="AJ5103">
        <f>VLOOKUP($C5103&amp;$A5103&amp;$AC5103,PRF_POL!$A$2:$J$97,10,0)</f>
        <v>10</v>
      </c>
      <c r="AK5103">
        <f>SUM(AE5103:AJ5103)</f>
        <v>130</v>
      </c>
      <c r="AL5103" s="3">
        <f ca="1">SUM(INDIRECT("J"&amp;Y5102):INDIRECT("J"&amp;AA5102))</f>
        <v>12681509050</v>
      </c>
      <c r="AM5103" t="str">
        <f t="shared" si="2729"/>
        <v>201906HD</v>
      </c>
      <c r="AN5103">
        <f ca="1">(1-J5103/I5103)*100</f>
        <v>29.000057142857138</v>
      </c>
      <c r="AO5103">
        <f ca="1">L5103/$I5103*100</f>
        <v>4</v>
      </c>
      <c r="AP5103">
        <f t="shared" ca="1" si="2730"/>
        <v>6</v>
      </c>
      <c r="AQ5103">
        <f t="shared" ca="1" si="2731"/>
        <v>11</v>
      </c>
      <c r="AR5103">
        <f t="shared" ca="1" si="2732"/>
        <v>8</v>
      </c>
      <c r="AS5103">
        <f ca="1">P5103/J5103</f>
        <v>-7.042339671903157E-2</v>
      </c>
      <c r="AT5103">
        <f ca="1">MAX(INDIRECT("E"&amp;$Y5102):INDIRECT("E"&amp;$AA5102))</f>
        <v>300</v>
      </c>
      <c r="AU5103">
        <f ca="1">MAX(INDIRECT("AN"&amp;$Y5102):INDIRECT("AN"&amp;$AA5102))</f>
        <v>30.000365296803654</v>
      </c>
      <c r="AV5103">
        <f ca="1">MAX(INDIRECT("AO"&amp;$Y5102):INDIRECT("AO"&amp;$AA5102))</f>
        <v>5.0467289719626169</v>
      </c>
      <c r="AW5103">
        <f ca="1">MAX(INDIRECT("AP"&amp;$Y5102):INDIRECT("AP"&amp;$AA5102))</f>
        <v>10.004606172270842</v>
      </c>
      <c r="AX5103">
        <f ca="1">MAX(INDIRECT("AQ"&amp;$Y5102):INDIRECT("AQ"&amp;$AA5102))</f>
        <v>15.046728971962617</v>
      </c>
      <c r="AY5103">
        <f ca="1">MAX(INDIRECT("AR"&amp;$Y5102):INDIRECT("AR"&amp;$AA5102))</f>
        <v>10.033444816053512</v>
      </c>
    </row>
    <row r="5104" spans="1:51" x14ac:dyDescent="0.4">
      <c r="A5104">
        <f t="shared" si="2727"/>
        <v>201906</v>
      </c>
      <c r="B5104" t="s">
        <v>57</v>
      </c>
      <c r="C5104" t="s">
        <v>75</v>
      </c>
      <c r="D5104" t="str">
        <f t="shared" ref="D5104:D5167" ca="1" si="2758">"I"&amp;RANDBETWEEN(101,120)</f>
        <v>I104</v>
      </c>
      <c r="E5104">
        <f t="shared" ca="1" si="2733"/>
        <v>287</v>
      </c>
      <c r="F5104">
        <f t="shared" ca="1" si="2734"/>
        <v>21</v>
      </c>
      <c r="G5104" t="str">
        <f t="shared" ca="1" si="2755"/>
        <v>S10</v>
      </c>
      <c r="H5104" t="str">
        <f t="shared" ca="1" si="2756"/>
        <v>S109</v>
      </c>
      <c r="I5104">
        <f ca="1">VLOOKUP(D5104,PRC!$A$2:$B$21,2,0)*E5104</f>
        <v>20090000</v>
      </c>
      <c r="J5104">
        <f t="shared" ca="1" si="2737"/>
        <v>15670196</v>
      </c>
      <c r="K5104">
        <f ca="1">VLOOKUP(D5104,PRC!$A$1:$C$21,3,0)*E5104</f>
        <v>8437800</v>
      </c>
      <c r="L5104">
        <f t="shared" ca="1" si="2738"/>
        <v>1005000</v>
      </c>
      <c r="M5104">
        <f t="shared" ca="1" si="2739"/>
        <v>2009000</v>
      </c>
      <c r="N5104">
        <f t="shared" ca="1" si="2740"/>
        <v>2009000</v>
      </c>
      <c r="O5104">
        <f t="shared" ca="1" si="2741"/>
        <v>1005000</v>
      </c>
      <c r="P5104">
        <f t="shared" ca="1" si="2757"/>
        <v>1204396</v>
      </c>
      <c r="Q5104">
        <f ca="1">IF(P5104&gt;0,1,0)</f>
        <v>1</v>
      </c>
      <c r="R5104">
        <f t="shared" ca="1" si="2742"/>
        <v>22</v>
      </c>
      <c r="S5104">
        <f t="shared" ca="1" si="2743"/>
        <v>5</v>
      </c>
      <c r="T5104">
        <f t="shared" ca="1" si="2744"/>
        <v>10</v>
      </c>
      <c r="U5104">
        <f t="shared" ca="1" si="2745"/>
        <v>10</v>
      </c>
      <c r="V5104">
        <f t="shared" ca="1" si="2746"/>
        <v>5</v>
      </c>
      <c r="X5104">
        <f t="shared" si="2749"/>
        <v>5104</v>
      </c>
      <c r="Y5104">
        <f t="shared" si="2750"/>
        <v>5102</v>
      </c>
      <c r="Z5104">
        <f t="shared" si="2751"/>
        <v>5103</v>
      </c>
      <c r="AA5104">
        <f t="shared" si="2747"/>
        <v>5251</v>
      </c>
      <c r="AB5104">
        <f t="shared" si="2728"/>
        <v>150</v>
      </c>
      <c r="AK5104" s="3">
        <f ca="1">SUM(INDIRECT("Q"&amp;Y5102):INDIRECT("Q"&amp;AA5102))</f>
        <v>25</v>
      </c>
      <c r="AL5104">
        <f ca="1">AL5102/AL5103</f>
        <v>-3.2998064216971087E-2</v>
      </c>
      <c r="AM5104" t="str">
        <f t="shared" si="2729"/>
        <v>201906HD</v>
      </c>
      <c r="AN5104">
        <f t="shared" ref="AN5104:AN5167" ca="1" si="2759">(1-J5104/I5104)*100</f>
        <v>22.000019910403189</v>
      </c>
      <c r="AO5104">
        <f t="shared" ref="AO5104:AO5167" ca="1" si="2760">L5104/$I5104*100</f>
        <v>5.0024888003982078</v>
      </c>
      <c r="AP5104">
        <f t="shared" ca="1" si="2730"/>
        <v>10</v>
      </c>
      <c r="AQ5104">
        <f t="shared" ca="1" si="2731"/>
        <v>10</v>
      </c>
      <c r="AR5104">
        <f t="shared" ca="1" si="2732"/>
        <v>5.0024888003982078</v>
      </c>
      <c r="AS5104">
        <f ca="1">P5104/J5104</f>
        <v>7.6859025885828103E-2</v>
      </c>
      <c r="AT5104" t="str">
        <f ca="1">IF(ABS(AT5102-AD5102)&lt;AD5102+(AD5103-AD5102)*5%,"ok","chk")</f>
        <v>ok</v>
      </c>
      <c r="AU5104" t="str">
        <f ca="1">IF(ABS(AU5102-AF5102)&lt;AF5102+(AF5103-AF5102)*5%,"ok","chk")</f>
        <v>ok</v>
      </c>
      <c r="AV5104" t="str">
        <f t="shared" ref="AV5104" ca="1" si="2761">IF(ABS(AV5102-AG5102)&lt;AG5102+(AG5103-AG5102)*5%,"ok","chk")</f>
        <v>ok</v>
      </c>
      <c r="AW5104" t="str">
        <f t="shared" ref="AW5104" ca="1" si="2762">IF(ABS(AW5102-AH5102)&lt;AH5102+(AH5103-AH5102)*5%,"ok","chk")</f>
        <v>ok</v>
      </c>
      <c r="AX5104" t="str">
        <f t="shared" ref="AX5104" ca="1" si="2763">IF(ABS(AX5102-AI5102)&lt;AI5102+(AI5103-AI5102)*5%,"ok","chk")</f>
        <v>ok</v>
      </c>
      <c r="AY5104" t="str">
        <f t="shared" ref="AY5104" ca="1" si="2764">IF(ABS(AY5102-AJ5102)&lt;AJ5102+(AJ5103-AJ5102)*5%,"ok","chk")</f>
        <v>ok</v>
      </c>
    </row>
    <row r="5105" spans="1:51" x14ac:dyDescent="0.4">
      <c r="A5105">
        <f t="shared" si="2727"/>
        <v>201906</v>
      </c>
      <c r="B5105" t="s">
        <v>58</v>
      </c>
      <c r="C5105" t="s">
        <v>75</v>
      </c>
      <c r="D5105" t="str">
        <f t="shared" ca="1" si="2758"/>
        <v>I109</v>
      </c>
      <c r="E5105">
        <f t="shared" ca="1" si="2733"/>
        <v>280</v>
      </c>
      <c r="F5105">
        <f t="shared" ca="1" si="2734"/>
        <v>23</v>
      </c>
      <c r="G5105" t="str">
        <f t="shared" ca="1" si="2755"/>
        <v>S11</v>
      </c>
      <c r="H5105" t="str">
        <f t="shared" ca="1" si="2756"/>
        <v>S115</v>
      </c>
      <c r="I5105">
        <f ca="1">VLOOKUP(D5105,PRC!$A$2:$B$21,2,0)*E5105</f>
        <v>140000000</v>
      </c>
      <c r="J5105">
        <f t="shared" ca="1" si="2737"/>
        <v>110599996</v>
      </c>
      <c r="K5105">
        <f ca="1">VLOOKUP(D5105,PRC!$A$1:$C$21,3,0)*E5105</f>
        <v>56000000</v>
      </c>
      <c r="L5105">
        <f t="shared" ca="1" si="2738"/>
        <v>7000000</v>
      </c>
      <c r="M5105">
        <f t="shared" ca="1" si="2739"/>
        <v>12600000</v>
      </c>
      <c r="N5105">
        <f t="shared" ca="1" si="2740"/>
        <v>19600000</v>
      </c>
      <c r="O5105">
        <f t="shared" ca="1" si="2741"/>
        <v>8400000</v>
      </c>
      <c r="P5105">
        <f t="shared" ca="1" si="2757"/>
        <v>6999996</v>
      </c>
      <c r="Q5105">
        <f ca="1">IF(P5105&gt;0,1,0)</f>
        <v>1</v>
      </c>
      <c r="R5105">
        <f t="shared" ca="1" si="2742"/>
        <v>21</v>
      </c>
      <c r="S5105">
        <f t="shared" ca="1" si="2743"/>
        <v>5</v>
      </c>
      <c r="T5105">
        <f t="shared" ca="1" si="2744"/>
        <v>9</v>
      </c>
      <c r="U5105">
        <f t="shared" ca="1" si="2745"/>
        <v>14</v>
      </c>
      <c r="V5105">
        <f t="shared" ca="1" si="2746"/>
        <v>6</v>
      </c>
      <c r="X5105">
        <f t="shared" si="2749"/>
        <v>5105</v>
      </c>
      <c r="Y5105">
        <f t="shared" si="2750"/>
        <v>5102</v>
      </c>
      <c r="Z5105">
        <f t="shared" si="2751"/>
        <v>5103</v>
      </c>
      <c r="AA5105">
        <f t="shared" si="2747"/>
        <v>5251</v>
      </c>
      <c r="AB5105">
        <f t="shared" si="2728"/>
        <v>150</v>
      </c>
      <c r="AK5105" s="2">
        <f ca="1">AK5104/AB5102</f>
        <v>0.16666666666666666</v>
      </c>
      <c r="AM5105" t="str">
        <f t="shared" si="2729"/>
        <v>201906HD</v>
      </c>
      <c r="AN5105">
        <f t="shared" ca="1" si="2759"/>
        <v>21.000002857142853</v>
      </c>
      <c r="AO5105">
        <f t="shared" ca="1" si="2760"/>
        <v>5</v>
      </c>
      <c r="AP5105">
        <f t="shared" ca="1" si="2730"/>
        <v>9</v>
      </c>
      <c r="AQ5105">
        <f t="shared" ca="1" si="2731"/>
        <v>14.000000000000002</v>
      </c>
      <c r="AR5105">
        <f t="shared" ca="1" si="2732"/>
        <v>6</v>
      </c>
      <c r="AS5105">
        <f ca="1">P5105/J5105</f>
        <v>6.3291105363150288E-2</v>
      </c>
      <c r="AT5105" t="str">
        <f ca="1">IF(ABS(AD5103-AT5103)&lt;AT5103+(AD5103-AD5102)*5%,"ok","chk")</f>
        <v>ok</v>
      </c>
      <c r="AU5105" t="str">
        <f ca="1">IF(ABS(AF5103-AU5103)&lt;AU5103+(AF5103-AF5102)*5%,"ok","chk")</f>
        <v>ok</v>
      </c>
      <c r="AV5105" t="str">
        <f t="shared" ref="AV5105" ca="1" si="2765">IF(ABS(AG5103-AV5103)&lt;AV5103+(AG5103-AG5102)*5%,"ok","chk")</f>
        <v>ok</v>
      </c>
      <c r="AW5105" t="str">
        <f t="shared" ref="AW5105" ca="1" si="2766">IF(ABS(AH5103-AW5103)&lt;AW5103+(AH5103-AH5102)*5%,"ok","chk")</f>
        <v>ok</v>
      </c>
      <c r="AX5105" t="str">
        <f t="shared" ref="AX5105" ca="1" si="2767">IF(ABS(AI5103-AX5103)&lt;AX5103+(AI5103-AI5102)*5%,"ok","chk")</f>
        <v>ok</v>
      </c>
      <c r="AY5105" t="str">
        <f t="shared" ref="AY5105" ca="1" si="2768">IF(ABS(AJ5103-AY5103)&lt;AY5103+(AJ5103-AJ5102)*5%,"ok","chk")</f>
        <v>ok</v>
      </c>
    </row>
    <row r="5106" spans="1:51" x14ac:dyDescent="0.4">
      <c r="A5106">
        <f t="shared" si="2727"/>
        <v>201906</v>
      </c>
      <c r="B5106" t="s">
        <v>59</v>
      </c>
      <c r="C5106" t="s">
        <v>75</v>
      </c>
      <c r="D5106" t="str">
        <f t="shared" ca="1" si="2758"/>
        <v>I110</v>
      </c>
      <c r="E5106">
        <f t="shared" ca="1" si="2733"/>
        <v>254</v>
      </c>
      <c r="F5106">
        <f t="shared" ca="1" si="2734"/>
        <v>21</v>
      </c>
      <c r="G5106" t="str">
        <f t="shared" ca="1" si="2755"/>
        <v>S11</v>
      </c>
      <c r="H5106" t="str">
        <f t="shared" ca="1" si="2756"/>
        <v>S119</v>
      </c>
      <c r="I5106">
        <f ca="1">VLOOKUP(D5106,PRC!$A$2:$B$21,2,0)*E5106</f>
        <v>76200000</v>
      </c>
      <c r="J5106">
        <f t="shared" ca="1" si="2737"/>
        <v>57911996</v>
      </c>
      <c r="K5106">
        <f ca="1">VLOOKUP(D5106,PRC!$A$1:$C$21,3,0)*E5106</f>
        <v>35052000</v>
      </c>
      <c r="L5106">
        <f t="shared" ca="1" si="2738"/>
        <v>3048000</v>
      </c>
      <c r="M5106">
        <f t="shared" ca="1" si="2739"/>
        <v>5334000</v>
      </c>
      <c r="N5106">
        <f t="shared" ca="1" si="2740"/>
        <v>11430000</v>
      </c>
      <c r="O5106">
        <f t="shared" ca="1" si="2741"/>
        <v>6096000</v>
      </c>
      <c r="P5106">
        <f t="shared" ca="1" si="2757"/>
        <v>-3048004</v>
      </c>
      <c r="Q5106">
        <f ca="1">IF(P5106&gt;0,1,0)</f>
        <v>0</v>
      </c>
      <c r="R5106">
        <f t="shared" ca="1" si="2742"/>
        <v>24</v>
      </c>
      <c r="S5106">
        <f t="shared" ca="1" si="2743"/>
        <v>4</v>
      </c>
      <c r="T5106">
        <f t="shared" ca="1" si="2744"/>
        <v>7</v>
      </c>
      <c r="U5106">
        <f t="shared" ca="1" si="2745"/>
        <v>15</v>
      </c>
      <c r="V5106">
        <f t="shared" ca="1" si="2746"/>
        <v>8</v>
      </c>
      <c r="X5106">
        <f t="shared" si="2749"/>
        <v>5106</v>
      </c>
      <c r="Y5106">
        <f t="shared" si="2750"/>
        <v>5102</v>
      </c>
      <c r="Z5106">
        <f t="shared" si="2751"/>
        <v>5103</v>
      </c>
      <c r="AA5106">
        <f t="shared" si="2747"/>
        <v>5251</v>
      </c>
      <c r="AB5106">
        <f t="shared" si="2728"/>
        <v>150</v>
      </c>
      <c r="AM5106" t="str">
        <f t="shared" si="2729"/>
        <v>201906HD</v>
      </c>
      <c r="AN5106">
        <f t="shared" ca="1" si="2759"/>
        <v>24.000005249343836</v>
      </c>
      <c r="AO5106">
        <f t="shared" ca="1" si="2760"/>
        <v>4</v>
      </c>
      <c r="AP5106">
        <f t="shared" ca="1" si="2730"/>
        <v>7.0000000000000009</v>
      </c>
      <c r="AQ5106">
        <f t="shared" ca="1" si="2731"/>
        <v>15</v>
      </c>
      <c r="AR5106">
        <f t="shared" ca="1" si="2732"/>
        <v>8</v>
      </c>
      <c r="AS5106">
        <f ca="1">P5106/J5106</f>
        <v>-5.2631651652966682E-2</v>
      </c>
    </row>
    <row r="5107" spans="1:51" x14ac:dyDescent="0.4">
      <c r="A5107">
        <f t="shared" si="2727"/>
        <v>201906</v>
      </c>
      <c r="B5107" t="s">
        <v>60</v>
      </c>
      <c r="C5107" t="s">
        <v>75</v>
      </c>
      <c r="D5107" t="str">
        <f t="shared" ca="1" si="2758"/>
        <v>I115</v>
      </c>
      <c r="E5107">
        <f t="shared" ca="1" si="2733"/>
        <v>158</v>
      </c>
      <c r="F5107">
        <f t="shared" ca="1" si="2734"/>
        <v>21</v>
      </c>
      <c r="G5107" t="str">
        <f t="shared" ca="1" si="2755"/>
        <v>S10</v>
      </c>
      <c r="H5107" t="str">
        <f t="shared" ca="1" si="2756"/>
        <v>S104</v>
      </c>
      <c r="I5107">
        <f ca="1">VLOOKUP(D5107,PRC!$A$2:$B$21,2,0)*E5107</f>
        <v>790000</v>
      </c>
      <c r="J5107">
        <f t="shared" ca="1" si="2737"/>
        <v>584596</v>
      </c>
      <c r="K5107">
        <f ca="1">VLOOKUP(D5107,PRC!$A$1:$C$21,3,0)*E5107</f>
        <v>379200</v>
      </c>
      <c r="L5107">
        <f t="shared" ca="1" si="2738"/>
        <v>24000</v>
      </c>
      <c r="M5107">
        <f t="shared" ca="1" si="2739"/>
        <v>71000</v>
      </c>
      <c r="N5107">
        <f t="shared" ca="1" si="2740"/>
        <v>79000</v>
      </c>
      <c r="O5107">
        <f t="shared" ca="1" si="2741"/>
        <v>71000</v>
      </c>
      <c r="P5107">
        <f t="shared" ca="1" si="2757"/>
        <v>-39604</v>
      </c>
      <c r="Q5107">
        <f ca="1">IF(P5107&gt;0,1,0)</f>
        <v>0</v>
      </c>
      <c r="R5107">
        <f t="shared" ca="1" si="2742"/>
        <v>26</v>
      </c>
      <c r="S5107">
        <f t="shared" ca="1" si="2743"/>
        <v>3</v>
      </c>
      <c r="T5107">
        <f t="shared" ca="1" si="2744"/>
        <v>9</v>
      </c>
      <c r="U5107">
        <f t="shared" ca="1" si="2745"/>
        <v>10</v>
      </c>
      <c r="V5107">
        <f t="shared" ca="1" si="2746"/>
        <v>9</v>
      </c>
      <c r="X5107">
        <f t="shared" si="2749"/>
        <v>5107</v>
      </c>
      <c r="Y5107">
        <f t="shared" si="2750"/>
        <v>5102</v>
      </c>
      <c r="Z5107">
        <f t="shared" si="2751"/>
        <v>5103</v>
      </c>
      <c r="AA5107">
        <f t="shared" si="2747"/>
        <v>5251</v>
      </c>
      <c r="AB5107">
        <f t="shared" si="2728"/>
        <v>150</v>
      </c>
      <c r="AM5107" t="str">
        <f t="shared" si="2729"/>
        <v>201906HD</v>
      </c>
      <c r="AN5107">
        <f t="shared" ca="1" si="2759"/>
        <v>26.000506329113925</v>
      </c>
      <c r="AO5107">
        <f t="shared" ca="1" si="2760"/>
        <v>3.0379746835443036</v>
      </c>
      <c r="AP5107">
        <f t="shared" ca="1" si="2730"/>
        <v>8.9873417721518987</v>
      </c>
      <c r="AQ5107">
        <f t="shared" ca="1" si="2731"/>
        <v>10</v>
      </c>
      <c r="AR5107">
        <f t="shared" ca="1" si="2732"/>
        <v>8.9873417721518987</v>
      </c>
      <c r="AS5107">
        <f ca="1">P5107/J5107</f>
        <v>-6.7745930522959449E-2</v>
      </c>
    </row>
    <row r="5108" spans="1:51" x14ac:dyDescent="0.4">
      <c r="A5108">
        <f t="shared" si="2727"/>
        <v>201906</v>
      </c>
      <c r="B5108" t="s">
        <v>61</v>
      </c>
      <c r="C5108" t="s">
        <v>75</v>
      </c>
      <c r="D5108" t="str">
        <f t="shared" ca="1" si="2758"/>
        <v>I112</v>
      </c>
      <c r="E5108">
        <f t="shared" ca="1" si="2733"/>
        <v>187</v>
      </c>
      <c r="F5108">
        <f t="shared" ca="1" si="2734"/>
        <v>20</v>
      </c>
      <c r="G5108" t="str">
        <f t="shared" ca="1" si="2755"/>
        <v>S11</v>
      </c>
      <c r="H5108" t="str">
        <f t="shared" ca="1" si="2756"/>
        <v>S116</v>
      </c>
      <c r="I5108">
        <f ca="1">VLOOKUP(D5108,PRC!$A$2:$B$21,2,0)*E5108</f>
        <v>12155000</v>
      </c>
      <c r="J5108">
        <f t="shared" ca="1" si="2737"/>
        <v>9480896</v>
      </c>
      <c r="K5108">
        <f ca="1">VLOOKUP(D5108,PRC!$A$1:$C$21,3,0)*E5108</f>
        <v>6077500</v>
      </c>
      <c r="L5108">
        <f t="shared" ca="1" si="2738"/>
        <v>365000</v>
      </c>
      <c r="M5108">
        <f t="shared" ca="1" si="2739"/>
        <v>1094000</v>
      </c>
      <c r="N5108">
        <f t="shared" ca="1" si="2740"/>
        <v>1823000</v>
      </c>
      <c r="O5108">
        <f t="shared" ca="1" si="2741"/>
        <v>729000</v>
      </c>
      <c r="P5108">
        <f t="shared" ca="1" si="2757"/>
        <v>-607604</v>
      </c>
      <c r="Q5108">
        <f ca="1">IF(P5108&gt;0,1,0)</f>
        <v>0</v>
      </c>
      <c r="R5108">
        <f t="shared" ca="1" si="2742"/>
        <v>22</v>
      </c>
      <c r="S5108">
        <f t="shared" ca="1" si="2743"/>
        <v>3</v>
      </c>
      <c r="T5108">
        <f t="shared" ca="1" si="2744"/>
        <v>9</v>
      </c>
      <c r="U5108">
        <f t="shared" ca="1" si="2745"/>
        <v>15</v>
      </c>
      <c r="V5108">
        <f t="shared" ca="1" si="2746"/>
        <v>6</v>
      </c>
      <c r="X5108">
        <f t="shared" si="2749"/>
        <v>5108</v>
      </c>
      <c r="Y5108">
        <f t="shared" si="2750"/>
        <v>5102</v>
      </c>
      <c r="Z5108">
        <f t="shared" si="2751"/>
        <v>5103</v>
      </c>
      <c r="AA5108">
        <f t="shared" si="2747"/>
        <v>5251</v>
      </c>
      <c r="AB5108">
        <f t="shared" si="2728"/>
        <v>150</v>
      </c>
      <c r="AM5108" t="str">
        <f t="shared" si="2729"/>
        <v>201906HD</v>
      </c>
      <c r="AN5108">
        <f t="shared" ca="1" si="2759"/>
        <v>22.000032908268206</v>
      </c>
      <c r="AO5108">
        <f t="shared" ca="1" si="2760"/>
        <v>3.0028794734677087</v>
      </c>
      <c r="AP5108">
        <f t="shared" ca="1" si="2730"/>
        <v>9.000411353352531</v>
      </c>
      <c r="AQ5108">
        <f t="shared" ca="1" si="2731"/>
        <v>14.997943233237351</v>
      </c>
      <c r="AR5108">
        <f t="shared" ca="1" si="2732"/>
        <v>5.9975318798848214</v>
      </c>
      <c r="AS5108">
        <f ca="1">P5108/J5108</f>
        <v>-6.4087191759091125E-2</v>
      </c>
    </row>
    <row r="5109" spans="1:51" x14ac:dyDescent="0.4">
      <c r="A5109">
        <f t="shared" si="2727"/>
        <v>201906</v>
      </c>
      <c r="B5109" t="s">
        <v>62</v>
      </c>
      <c r="C5109" t="s">
        <v>75</v>
      </c>
      <c r="D5109" t="str">
        <f t="shared" ca="1" si="2758"/>
        <v>I112</v>
      </c>
      <c r="E5109">
        <f t="shared" ca="1" si="2733"/>
        <v>218</v>
      </c>
      <c r="F5109">
        <f t="shared" ca="1" si="2734"/>
        <v>22</v>
      </c>
      <c r="G5109" t="str">
        <f t="shared" ca="1" si="2755"/>
        <v>S10</v>
      </c>
      <c r="H5109" t="str">
        <f t="shared" ca="1" si="2756"/>
        <v>S108</v>
      </c>
      <c r="I5109">
        <f ca="1">VLOOKUP(D5109,PRC!$A$2:$B$21,2,0)*E5109</f>
        <v>14170000</v>
      </c>
      <c r="J5109">
        <f t="shared" ca="1" si="2737"/>
        <v>9918996</v>
      </c>
      <c r="K5109">
        <f ca="1">VLOOKUP(D5109,PRC!$A$1:$C$21,3,0)*E5109</f>
        <v>7085000</v>
      </c>
      <c r="L5109">
        <f t="shared" ca="1" si="2738"/>
        <v>425000</v>
      </c>
      <c r="M5109">
        <f t="shared" ca="1" si="2739"/>
        <v>1417000</v>
      </c>
      <c r="N5109">
        <f t="shared" ca="1" si="2740"/>
        <v>1700000</v>
      </c>
      <c r="O5109">
        <f t="shared" ca="1" si="2741"/>
        <v>1134000</v>
      </c>
      <c r="P5109">
        <f t="shared" ca="1" si="2757"/>
        <v>-1842004</v>
      </c>
      <c r="Q5109">
        <f ca="1">IF(P5109&gt;0,1,0)</f>
        <v>0</v>
      </c>
      <c r="R5109">
        <f t="shared" ca="1" si="2742"/>
        <v>30</v>
      </c>
      <c r="S5109">
        <f t="shared" ca="1" si="2743"/>
        <v>3</v>
      </c>
      <c r="T5109">
        <f t="shared" ca="1" si="2744"/>
        <v>10</v>
      </c>
      <c r="U5109">
        <f t="shared" ca="1" si="2745"/>
        <v>12</v>
      </c>
      <c r="V5109">
        <f t="shared" ca="1" si="2746"/>
        <v>8</v>
      </c>
      <c r="X5109">
        <f t="shared" si="2749"/>
        <v>5109</v>
      </c>
      <c r="Y5109">
        <f t="shared" si="2750"/>
        <v>5102</v>
      </c>
      <c r="Z5109">
        <f t="shared" si="2751"/>
        <v>5103</v>
      </c>
      <c r="AA5109">
        <f t="shared" si="2747"/>
        <v>5251</v>
      </c>
      <c r="AB5109">
        <f t="shared" si="2728"/>
        <v>150</v>
      </c>
      <c r="AM5109" t="str">
        <f t="shared" si="2729"/>
        <v>201906HD</v>
      </c>
      <c r="AN5109">
        <f t="shared" ca="1" si="2759"/>
        <v>30.000028228652088</v>
      </c>
      <c r="AO5109">
        <f t="shared" ca="1" si="2760"/>
        <v>2.9992942836979535</v>
      </c>
      <c r="AP5109">
        <f t="shared" ca="1" si="2730"/>
        <v>10</v>
      </c>
      <c r="AQ5109">
        <f t="shared" ca="1" si="2731"/>
        <v>11.997177134791814</v>
      </c>
      <c r="AR5109">
        <f t="shared" ca="1" si="2732"/>
        <v>8.0028228652081861</v>
      </c>
      <c r="AS5109">
        <f ca="1">P5109/J5109</f>
        <v>-0.18570468220775571</v>
      </c>
    </row>
    <row r="5110" spans="1:51" x14ac:dyDescent="0.4">
      <c r="A5110">
        <f t="shared" si="2727"/>
        <v>201906</v>
      </c>
      <c r="B5110" t="s">
        <v>63</v>
      </c>
      <c r="C5110" t="s">
        <v>75</v>
      </c>
      <c r="D5110" t="str">
        <f t="shared" ca="1" si="2758"/>
        <v>I119</v>
      </c>
      <c r="E5110">
        <f t="shared" ca="1" si="2733"/>
        <v>300</v>
      </c>
      <c r="F5110">
        <f t="shared" ca="1" si="2734"/>
        <v>26</v>
      </c>
      <c r="G5110" t="str">
        <f t="shared" ca="1" si="2755"/>
        <v>S11</v>
      </c>
      <c r="H5110" t="str">
        <f t="shared" ca="1" si="2756"/>
        <v>S112</v>
      </c>
      <c r="I5110">
        <f ca="1">VLOOKUP(D5110,PRC!$A$2:$B$21,2,0)*E5110</f>
        <v>28500000</v>
      </c>
      <c r="J5110">
        <f t="shared" ca="1" si="2737"/>
        <v>21089996</v>
      </c>
      <c r="K5110">
        <f ca="1">VLOOKUP(D5110,PRC!$A$1:$C$21,3,0)*E5110</f>
        <v>13680000</v>
      </c>
      <c r="L5110">
        <f t="shared" ca="1" si="2738"/>
        <v>1425000</v>
      </c>
      <c r="M5110">
        <f t="shared" ca="1" si="2739"/>
        <v>2565000</v>
      </c>
      <c r="N5110">
        <f t="shared" ca="1" si="2740"/>
        <v>4275000</v>
      </c>
      <c r="O5110">
        <f t="shared" ca="1" si="2741"/>
        <v>2850000</v>
      </c>
      <c r="P5110">
        <f t="shared" ca="1" si="2757"/>
        <v>-3705004</v>
      </c>
      <c r="Q5110">
        <f ca="1">IF(P5110&gt;0,1,0)</f>
        <v>0</v>
      </c>
      <c r="R5110">
        <f t="shared" ca="1" si="2742"/>
        <v>26</v>
      </c>
      <c r="S5110">
        <f t="shared" ca="1" si="2743"/>
        <v>5</v>
      </c>
      <c r="T5110">
        <f t="shared" ca="1" si="2744"/>
        <v>9</v>
      </c>
      <c r="U5110">
        <f t="shared" ca="1" si="2745"/>
        <v>15</v>
      </c>
      <c r="V5110">
        <f t="shared" ca="1" si="2746"/>
        <v>10</v>
      </c>
      <c r="X5110">
        <f t="shared" si="2749"/>
        <v>5110</v>
      </c>
      <c r="Y5110">
        <f t="shared" si="2750"/>
        <v>5102</v>
      </c>
      <c r="Z5110">
        <f t="shared" si="2751"/>
        <v>5103</v>
      </c>
      <c r="AA5110">
        <f t="shared" si="2747"/>
        <v>5251</v>
      </c>
      <c r="AB5110">
        <f t="shared" si="2728"/>
        <v>150</v>
      </c>
      <c r="AM5110" t="str">
        <f t="shared" si="2729"/>
        <v>201906HD</v>
      </c>
      <c r="AN5110">
        <f t="shared" ca="1" si="2759"/>
        <v>26.000014035087716</v>
      </c>
      <c r="AO5110">
        <f t="shared" ca="1" si="2760"/>
        <v>5</v>
      </c>
      <c r="AP5110">
        <f t="shared" ca="1" si="2730"/>
        <v>9</v>
      </c>
      <c r="AQ5110">
        <f t="shared" ca="1" si="2731"/>
        <v>15</v>
      </c>
      <c r="AR5110">
        <f t="shared" ca="1" si="2732"/>
        <v>10</v>
      </c>
      <c r="AS5110">
        <f ca="1">P5110/J5110</f>
        <v>-0.17567589865830227</v>
      </c>
    </row>
    <row r="5111" spans="1:51" x14ac:dyDescent="0.4">
      <c r="A5111">
        <f t="shared" si="2727"/>
        <v>201906</v>
      </c>
      <c r="B5111" t="s">
        <v>64</v>
      </c>
      <c r="C5111" t="s">
        <v>75</v>
      </c>
      <c r="D5111" t="str">
        <f t="shared" ca="1" si="2758"/>
        <v>I107</v>
      </c>
      <c r="E5111">
        <f t="shared" ca="1" si="2733"/>
        <v>177</v>
      </c>
      <c r="F5111">
        <f t="shared" ca="1" si="2734"/>
        <v>23</v>
      </c>
      <c r="G5111" t="str">
        <f t="shared" ca="1" si="2755"/>
        <v>S11</v>
      </c>
      <c r="H5111" t="str">
        <f t="shared" ca="1" si="2756"/>
        <v>S116</v>
      </c>
      <c r="I5111">
        <f ca="1">VLOOKUP(D5111,PRC!$A$2:$B$21,2,0)*E5111</f>
        <v>26550000</v>
      </c>
      <c r="J5111">
        <f t="shared" ca="1" si="2737"/>
        <v>20177996</v>
      </c>
      <c r="K5111">
        <f ca="1">VLOOKUP(D5111,PRC!$A$1:$C$21,3,0)*E5111</f>
        <v>15133500</v>
      </c>
      <c r="L5111">
        <f t="shared" ca="1" si="2738"/>
        <v>1062000</v>
      </c>
      <c r="M5111">
        <f t="shared" ca="1" si="2739"/>
        <v>2124000</v>
      </c>
      <c r="N5111">
        <f t="shared" ca="1" si="2740"/>
        <v>3186000</v>
      </c>
      <c r="O5111">
        <f t="shared" ca="1" si="2741"/>
        <v>2124000</v>
      </c>
      <c r="P5111">
        <f t="shared" ca="1" si="2757"/>
        <v>-3451504</v>
      </c>
      <c r="Q5111">
        <f ca="1">IF(P5111&gt;0,1,0)</f>
        <v>0</v>
      </c>
      <c r="R5111">
        <f t="shared" ca="1" si="2742"/>
        <v>24</v>
      </c>
      <c r="S5111">
        <f t="shared" ca="1" si="2743"/>
        <v>4</v>
      </c>
      <c r="T5111">
        <f t="shared" ca="1" si="2744"/>
        <v>8</v>
      </c>
      <c r="U5111">
        <f t="shared" ca="1" si="2745"/>
        <v>12</v>
      </c>
      <c r="V5111">
        <f t="shared" ca="1" si="2746"/>
        <v>8</v>
      </c>
      <c r="X5111">
        <f t="shared" si="2749"/>
        <v>5111</v>
      </c>
      <c r="Y5111">
        <f t="shared" si="2750"/>
        <v>5102</v>
      </c>
      <c r="Z5111">
        <f t="shared" si="2751"/>
        <v>5103</v>
      </c>
      <c r="AA5111">
        <f t="shared" si="2747"/>
        <v>5251</v>
      </c>
      <c r="AB5111">
        <f t="shared" si="2728"/>
        <v>150</v>
      </c>
      <c r="AM5111" t="str">
        <f t="shared" si="2729"/>
        <v>201906HD</v>
      </c>
      <c r="AN5111">
        <f t="shared" ca="1" si="2759"/>
        <v>24.00001506591337</v>
      </c>
      <c r="AO5111">
        <f t="shared" ca="1" si="2760"/>
        <v>4</v>
      </c>
      <c r="AP5111">
        <f t="shared" ca="1" si="2730"/>
        <v>8</v>
      </c>
      <c r="AQ5111">
        <f t="shared" ca="1" si="2731"/>
        <v>12</v>
      </c>
      <c r="AR5111">
        <f t="shared" ca="1" si="2732"/>
        <v>8</v>
      </c>
      <c r="AS5111">
        <f ca="1">P5111/J5111</f>
        <v>-0.17105286372343417</v>
      </c>
    </row>
    <row r="5112" spans="1:51" x14ac:dyDescent="0.4">
      <c r="A5112">
        <f t="shared" si="2727"/>
        <v>201906</v>
      </c>
      <c r="B5112" t="s">
        <v>65</v>
      </c>
      <c r="C5112" t="s">
        <v>75</v>
      </c>
      <c r="D5112" t="str">
        <f t="shared" ca="1" si="2758"/>
        <v>I112</v>
      </c>
      <c r="E5112">
        <f t="shared" ca="1" si="2733"/>
        <v>249</v>
      </c>
      <c r="F5112">
        <f t="shared" ca="1" si="2734"/>
        <v>30</v>
      </c>
      <c r="G5112" t="str">
        <f t="shared" ca="1" si="2755"/>
        <v>S11</v>
      </c>
      <c r="H5112" t="str">
        <f t="shared" ca="1" si="2756"/>
        <v>S115</v>
      </c>
      <c r="I5112">
        <f ca="1">VLOOKUP(D5112,PRC!$A$2:$B$21,2,0)*E5112</f>
        <v>16185000</v>
      </c>
      <c r="J5112">
        <f t="shared" ca="1" si="2737"/>
        <v>12786146</v>
      </c>
      <c r="K5112">
        <f ca="1">VLOOKUP(D5112,PRC!$A$1:$C$21,3,0)*E5112</f>
        <v>8092500</v>
      </c>
      <c r="L5112">
        <f t="shared" ca="1" si="2738"/>
        <v>647000</v>
      </c>
      <c r="M5112">
        <f t="shared" ca="1" si="2739"/>
        <v>1133000</v>
      </c>
      <c r="N5112">
        <f t="shared" ca="1" si="2740"/>
        <v>1780000</v>
      </c>
      <c r="O5112">
        <f t="shared" ca="1" si="2741"/>
        <v>809000</v>
      </c>
      <c r="P5112">
        <f t="shared" ca="1" si="2757"/>
        <v>324646</v>
      </c>
      <c r="Q5112">
        <f ca="1">IF(P5112&gt;0,1,0)</f>
        <v>1</v>
      </c>
      <c r="R5112">
        <f t="shared" ca="1" si="2742"/>
        <v>21</v>
      </c>
      <c r="S5112">
        <f t="shared" ca="1" si="2743"/>
        <v>4</v>
      </c>
      <c r="T5112">
        <f t="shared" ca="1" si="2744"/>
        <v>7</v>
      </c>
      <c r="U5112">
        <f t="shared" ca="1" si="2745"/>
        <v>11</v>
      </c>
      <c r="V5112">
        <f t="shared" ca="1" si="2746"/>
        <v>5</v>
      </c>
      <c r="X5112">
        <f t="shared" si="2749"/>
        <v>5112</v>
      </c>
      <c r="Y5112">
        <f t="shared" si="2750"/>
        <v>5102</v>
      </c>
      <c r="Z5112">
        <f t="shared" si="2751"/>
        <v>5103</v>
      </c>
      <c r="AA5112">
        <f t="shared" si="2747"/>
        <v>5251</v>
      </c>
      <c r="AB5112">
        <f t="shared" si="2728"/>
        <v>150</v>
      </c>
      <c r="AM5112" t="str">
        <f t="shared" si="2729"/>
        <v>201906HD</v>
      </c>
      <c r="AN5112">
        <f t="shared" ca="1" si="2759"/>
        <v>21.000024714241583</v>
      </c>
      <c r="AO5112">
        <f t="shared" ca="1" si="2760"/>
        <v>3.9975285758418284</v>
      </c>
      <c r="AP5112">
        <f t="shared" ca="1" si="2730"/>
        <v>7.0003089280197717</v>
      </c>
      <c r="AQ5112">
        <f t="shared" ca="1" si="2731"/>
        <v>10.9978375038616</v>
      </c>
      <c r="AR5112">
        <f t="shared" ca="1" si="2732"/>
        <v>4.9984553599011434</v>
      </c>
      <c r="AS5112">
        <f ca="1">P5112/J5112</f>
        <v>2.539044994480745E-2</v>
      </c>
    </row>
    <row r="5113" spans="1:51" x14ac:dyDescent="0.4">
      <c r="A5113">
        <f t="shared" si="2727"/>
        <v>201906</v>
      </c>
      <c r="B5113" t="s">
        <v>66</v>
      </c>
      <c r="C5113" t="s">
        <v>75</v>
      </c>
      <c r="D5113" t="str">
        <f t="shared" ca="1" si="2758"/>
        <v>I115</v>
      </c>
      <c r="E5113">
        <f t="shared" ca="1" si="2733"/>
        <v>242</v>
      </c>
      <c r="F5113">
        <f t="shared" ca="1" si="2734"/>
        <v>26</v>
      </c>
      <c r="G5113" t="str">
        <f t="shared" ca="1" si="2755"/>
        <v>S11</v>
      </c>
      <c r="H5113" t="str">
        <f t="shared" ca="1" si="2756"/>
        <v>S116</v>
      </c>
      <c r="I5113">
        <f ca="1">VLOOKUP(D5113,PRC!$A$2:$B$21,2,0)*E5113</f>
        <v>1210000</v>
      </c>
      <c r="J5113">
        <f t="shared" ca="1" si="2737"/>
        <v>931696</v>
      </c>
      <c r="K5113">
        <f ca="1">VLOOKUP(D5113,PRC!$A$1:$C$21,3,0)*E5113</f>
        <v>580800</v>
      </c>
      <c r="L5113">
        <f t="shared" ca="1" si="2738"/>
        <v>61000</v>
      </c>
      <c r="M5113">
        <f t="shared" ca="1" si="2739"/>
        <v>97000</v>
      </c>
      <c r="N5113">
        <f t="shared" ca="1" si="2740"/>
        <v>133000</v>
      </c>
      <c r="O5113">
        <f t="shared" ca="1" si="2741"/>
        <v>97000</v>
      </c>
      <c r="P5113">
        <f t="shared" ca="1" si="2757"/>
        <v>-37104</v>
      </c>
      <c r="Q5113">
        <f ca="1">IF(P5113&gt;0,1,0)</f>
        <v>0</v>
      </c>
      <c r="R5113">
        <f t="shared" ca="1" si="2742"/>
        <v>23</v>
      </c>
      <c r="S5113">
        <f t="shared" ca="1" si="2743"/>
        <v>5</v>
      </c>
      <c r="T5113">
        <f t="shared" ca="1" si="2744"/>
        <v>8</v>
      </c>
      <c r="U5113">
        <f t="shared" ca="1" si="2745"/>
        <v>11</v>
      </c>
      <c r="V5113">
        <f t="shared" ca="1" si="2746"/>
        <v>8</v>
      </c>
      <c r="X5113">
        <f t="shared" si="2749"/>
        <v>5113</v>
      </c>
      <c r="Y5113">
        <f t="shared" si="2750"/>
        <v>5102</v>
      </c>
      <c r="Z5113">
        <f t="shared" si="2751"/>
        <v>5103</v>
      </c>
      <c r="AA5113">
        <f t="shared" si="2747"/>
        <v>5251</v>
      </c>
      <c r="AB5113">
        <f t="shared" si="2728"/>
        <v>150</v>
      </c>
      <c r="AM5113" t="str">
        <f t="shared" si="2729"/>
        <v>201906HD</v>
      </c>
      <c r="AN5113">
        <f t="shared" ca="1" si="2759"/>
        <v>23.000330578512397</v>
      </c>
      <c r="AO5113">
        <f t="shared" ca="1" si="2760"/>
        <v>5.0413223140495864</v>
      </c>
      <c r="AP5113">
        <f t="shared" ca="1" si="2730"/>
        <v>8.0165289256198342</v>
      </c>
      <c r="AQ5113">
        <f t="shared" ca="1" si="2731"/>
        <v>10.991735537190083</v>
      </c>
      <c r="AR5113">
        <f t="shared" ca="1" si="2732"/>
        <v>8.0165289256198342</v>
      </c>
      <c r="AS5113">
        <f ca="1">P5113/J5113</f>
        <v>-3.9824148649344852E-2</v>
      </c>
    </row>
    <row r="5114" spans="1:51" x14ac:dyDescent="0.4">
      <c r="A5114">
        <f t="shared" si="2727"/>
        <v>201906</v>
      </c>
      <c r="B5114" t="s">
        <v>67</v>
      </c>
      <c r="C5114" t="s">
        <v>75</v>
      </c>
      <c r="D5114" t="str">
        <f t="shared" ca="1" si="2758"/>
        <v>I112</v>
      </c>
      <c r="E5114">
        <f t="shared" ca="1" si="2733"/>
        <v>229</v>
      </c>
      <c r="F5114">
        <f t="shared" ca="1" si="2734"/>
        <v>22</v>
      </c>
      <c r="G5114" t="str">
        <f t="shared" ca="1" si="2755"/>
        <v>S11</v>
      </c>
      <c r="H5114" t="str">
        <f t="shared" ca="1" si="2756"/>
        <v>S115</v>
      </c>
      <c r="I5114">
        <f ca="1">VLOOKUP(D5114,PRC!$A$2:$B$21,2,0)*E5114</f>
        <v>14885000</v>
      </c>
      <c r="J5114">
        <f t="shared" ca="1" si="2737"/>
        <v>11907996</v>
      </c>
      <c r="K5114">
        <f ca="1">VLOOKUP(D5114,PRC!$A$1:$C$21,3,0)*E5114</f>
        <v>7442500</v>
      </c>
      <c r="L5114">
        <f t="shared" ca="1" si="2738"/>
        <v>595000</v>
      </c>
      <c r="M5114">
        <f t="shared" ca="1" si="2739"/>
        <v>1340000</v>
      </c>
      <c r="N5114">
        <f t="shared" ca="1" si="2740"/>
        <v>1489000</v>
      </c>
      <c r="O5114">
        <f t="shared" ca="1" si="2741"/>
        <v>1489000</v>
      </c>
      <c r="P5114">
        <f t="shared" ca="1" si="2757"/>
        <v>-447504</v>
      </c>
      <c r="Q5114">
        <f ca="1">IF(P5114&gt;0,1,0)</f>
        <v>0</v>
      </c>
      <c r="R5114">
        <f t="shared" ca="1" si="2742"/>
        <v>20</v>
      </c>
      <c r="S5114">
        <f t="shared" ca="1" si="2743"/>
        <v>4</v>
      </c>
      <c r="T5114">
        <f t="shared" ca="1" si="2744"/>
        <v>9</v>
      </c>
      <c r="U5114">
        <f t="shared" ca="1" si="2745"/>
        <v>10</v>
      </c>
      <c r="V5114">
        <f t="shared" ca="1" si="2746"/>
        <v>10</v>
      </c>
      <c r="X5114">
        <f t="shared" si="2749"/>
        <v>5114</v>
      </c>
      <c r="Y5114">
        <f t="shared" si="2750"/>
        <v>5102</v>
      </c>
      <c r="Z5114">
        <f t="shared" si="2751"/>
        <v>5103</v>
      </c>
      <c r="AA5114">
        <f t="shared" si="2747"/>
        <v>5251</v>
      </c>
      <c r="AB5114">
        <f t="shared" si="2728"/>
        <v>150</v>
      </c>
      <c r="AM5114" t="str">
        <f t="shared" si="2729"/>
        <v>201906HD</v>
      </c>
      <c r="AN5114">
        <f t="shared" ca="1" si="2759"/>
        <v>20.000026872690626</v>
      </c>
      <c r="AO5114">
        <f t="shared" ca="1" si="2760"/>
        <v>3.997312730937185</v>
      </c>
      <c r="AP5114">
        <f t="shared" ca="1" si="2730"/>
        <v>9.0023513604299623</v>
      </c>
      <c r="AQ5114">
        <f t="shared" ca="1" si="2731"/>
        <v>10.003359086328519</v>
      </c>
      <c r="AR5114">
        <f t="shared" ca="1" si="2732"/>
        <v>10.003359086328519</v>
      </c>
      <c r="AS5114">
        <f ca="1">P5114/J5114</f>
        <v>-3.7580126832424197E-2</v>
      </c>
    </row>
    <row r="5115" spans="1:51" x14ac:dyDescent="0.4">
      <c r="A5115">
        <f t="shared" si="2727"/>
        <v>201906</v>
      </c>
      <c r="B5115" t="s">
        <v>68</v>
      </c>
      <c r="C5115" t="s">
        <v>75</v>
      </c>
      <c r="D5115" t="str">
        <f t="shared" ca="1" si="2758"/>
        <v>I107</v>
      </c>
      <c r="E5115">
        <f t="shared" ca="1" si="2733"/>
        <v>251</v>
      </c>
      <c r="F5115">
        <f t="shared" ca="1" si="2734"/>
        <v>29</v>
      </c>
      <c r="G5115" t="str">
        <f t="shared" ca="1" si="2755"/>
        <v>S11</v>
      </c>
      <c r="H5115" t="str">
        <f t="shared" ca="1" si="2756"/>
        <v>S110</v>
      </c>
      <c r="I5115">
        <f ca="1">VLOOKUP(D5115,PRC!$A$2:$B$21,2,0)*E5115</f>
        <v>37650000</v>
      </c>
      <c r="J5115">
        <f t="shared" ca="1" si="2737"/>
        <v>29743496</v>
      </c>
      <c r="K5115">
        <f ca="1">VLOOKUP(D5115,PRC!$A$1:$C$21,3,0)*E5115</f>
        <v>21460500</v>
      </c>
      <c r="L5115">
        <f t="shared" ca="1" si="2738"/>
        <v>1883000</v>
      </c>
      <c r="M5115">
        <f t="shared" ca="1" si="2739"/>
        <v>3012000</v>
      </c>
      <c r="N5115">
        <f t="shared" ca="1" si="2740"/>
        <v>3765000</v>
      </c>
      <c r="O5115">
        <f t="shared" ca="1" si="2741"/>
        <v>3389000</v>
      </c>
      <c r="P5115">
        <f t="shared" ca="1" si="2757"/>
        <v>-3766004</v>
      </c>
      <c r="Q5115">
        <f ca="1">IF(P5115&gt;0,1,0)</f>
        <v>0</v>
      </c>
      <c r="R5115">
        <f t="shared" ca="1" si="2742"/>
        <v>21</v>
      </c>
      <c r="S5115">
        <f t="shared" ca="1" si="2743"/>
        <v>5</v>
      </c>
      <c r="T5115">
        <f t="shared" ca="1" si="2744"/>
        <v>8</v>
      </c>
      <c r="U5115">
        <f t="shared" ca="1" si="2745"/>
        <v>10</v>
      </c>
      <c r="V5115">
        <f t="shared" ca="1" si="2746"/>
        <v>9</v>
      </c>
      <c r="X5115">
        <f t="shared" si="2749"/>
        <v>5115</v>
      </c>
      <c r="Y5115">
        <f t="shared" si="2750"/>
        <v>5102</v>
      </c>
      <c r="Z5115">
        <f t="shared" si="2751"/>
        <v>5103</v>
      </c>
      <c r="AA5115">
        <f t="shared" si="2747"/>
        <v>5251</v>
      </c>
      <c r="AB5115">
        <f t="shared" si="2728"/>
        <v>150</v>
      </c>
      <c r="AM5115" t="str">
        <f t="shared" si="2729"/>
        <v>201906HD</v>
      </c>
      <c r="AN5115">
        <f t="shared" ca="1" si="2759"/>
        <v>21.000010624169985</v>
      </c>
      <c r="AO5115">
        <f t="shared" ca="1" si="2760"/>
        <v>5.00132802124834</v>
      </c>
      <c r="AP5115">
        <f t="shared" ca="1" si="2730"/>
        <v>8</v>
      </c>
      <c r="AQ5115">
        <f t="shared" ca="1" si="2731"/>
        <v>10</v>
      </c>
      <c r="AR5115">
        <f t="shared" ca="1" si="2732"/>
        <v>9.0013280212483391</v>
      </c>
      <c r="AS5115">
        <f ca="1">P5115/J5115</f>
        <v>-0.12661605078300142</v>
      </c>
    </row>
    <row r="5116" spans="1:51" x14ac:dyDescent="0.4">
      <c r="A5116">
        <f t="shared" si="2727"/>
        <v>201906</v>
      </c>
      <c r="B5116" t="s">
        <v>69</v>
      </c>
      <c r="C5116" t="s">
        <v>75</v>
      </c>
      <c r="D5116" t="str">
        <f t="shared" ca="1" si="2758"/>
        <v>I106</v>
      </c>
      <c r="E5116">
        <f t="shared" ca="1" si="2733"/>
        <v>274</v>
      </c>
      <c r="F5116">
        <f t="shared" ca="1" si="2734"/>
        <v>28</v>
      </c>
      <c r="G5116" t="str">
        <f t="shared" ca="1" si="2755"/>
        <v>S10</v>
      </c>
      <c r="H5116" t="str">
        <f t="shared" ca="1" si="2756"/>
        <v>S102</v>
      </c>
      <c r="I5116">
        <f ca="1">VLOOKUP(D5116,PRC!$A$2:$B$21,2,0)*E5116</f>
        <v>5480000</v>
      </c>
      <c r="J5116">
        <f t="shared" ca="1" si="2737"/>
        <v>3945596</v>
      </c>
      <c r="K5116">
        <f ca="1">VLOOKUP(D5116,PRC!$A$1:$C$21,3,0)*E5116</f>
        <v>2904400</v>
      </c>
      <c r="L5116">
        <f t="shared" ca="1" si="2738"/>
        <v>164000</v>
      </c>
      <c r="M5116">
        <f t="shared" ca="1" si="2739"/>
        <v>329000</v>
      </c>
      <c r="N5116">
        <f t="shared" ca="1" si="2740"/>
        <v>767000</v>
      </c>
      <c r="O5116">
        <f t="shared" ca="1" si="2741"/>
        <v>329000</v>
      </c>
      <c r="P5116">
        <f t="shared" ca="1" si="2757"/>
        <v>-547804</v>
      </c>
      <c r="Q5116">
        <f ca="1">IF(P5116&gt;0,1,0)</f>
        <v>0</v>
      </c>
      <c r="R5116">
        <f t="shared" ca="1" si="2742"/>
        <v>28</v>
      </c>
      <c r="S5116">
        <f t="shared" ca="1" si="2743"/>
        <v>3</v>
      </c>
      <c r="T5116">
        <f t="shared" ca="1" si="2744"/>
        <v>6</v>
      </c>
      <c r="U5116">
        <f t="shared" ca="1" si="2745"/>
        <v>14</v>
      </c>
      <c r="V5116">
        <f t="shared" ca="1" si="2746"/>
        <v>6</v>
      </c>
      <c r="X5116">
        <f t="shared" si="2749"/>
        <v>5116</v>
      </c>
      <c r="Y5116">
        <f t="shared" si="2750"/>
        <v>5102</v>
      </c>
      <c r="Z5116">
        <f t="shared" si="2751"/>
        <v>5103</v>
      </c>
      <c r="AA5116">
        <f t="shared" si="2747"/>
        <v>5251</v>
      </c>
      <c r="AB5116">
        <f t="shared" si="2728"/>
        <v>150</v>
      </c>
      <c r="AM5116" t="str">
        <f t="shared" si="2729"/>
        <v>201906HD</v>
      </c>
      <c r="AN5116">
        <f t="shared" ca="1" si="2759"/>
        <v>28.00007299270073</v>
      </c>
      <c r="AO5116">
        <f t="shared" ca="1" si="2760"/>
        <v>2.9927007299270074</v>
      </c>
      <c r="AP5116">
        <f t="shared" ca="1" si="2730"/>
        <v>6.0036496350364965</v>
      </c>
      <c r="AQ5116">
        <f t="shared" ca="1" si="2731"/>
        <v>13.996350364963503</v>
      </c>
      <c r="AR5116">
        <f t="shared" ca="1" si="2732"/>
        <v>6.0036496350364965</v>
      </c>
      <c r="AS5116">
        <f ca="1">P5116/J5116</f>
        <v>-0.13883935405449518</v>
      </c>
    </row>
    <row r="5117" spans="1:51" x14ac:dyDescent="0.4">
      <c r="A5117">
        <f t="shared" si="2727"/>
        <v>201906</v>
      </c>
      <c r="B5117" t="s">
        <v>70</v>
      </c>
      <c r="C5117" t="s">
        <v>75</v>
      </c>
      <c r="D5117" t="str">
        <f t="shared" ca="1" si="2758"/>
        <v>I105</v>
      </c>
      <c r="E5117">
        <f t="shared" ca="1" si="2733"/>
        <v>230</v>
      </c>
      <c r="F5117">
        <f t="shared" ca="1" si="2734"/>
        <v>27</v>
      </c>
      <c r="G5117" t="str">
        <f t="shared" ca="1" si="2755"/>
        <v>S10</v>
      </c>
      <c r="H5117" t="str">
        <f t="shared" ca="1" si="2756"/>
        <v>S104</v>
      </c>
      <c r="I5117">
        <f ca="1">VLOOKUP(D5117,PRC!$A$2:$B$21,2,0)*E5117</f>
        <v>23000000</v>
      </c>
      <c r="J5117">
        <f t="shared" ca="1" si="2737"/>
        <v>16789996</v>
      </c>
      <c r="K5117">
        <f ca="1">VLOOKUP(D5117,PRC!$A$1:$C$21,3,0)*E5117</f>
        <v>13570000</v>
      </c>
      <c r="L5117">
        <f t="shared" ca="1" si="2738"/>
        <v>920000</v>
      </c>
      <c r="M5117">
        <f t="shared" ca="1" si="2739"/>
        <v>1150000</v>
      </c>
      <c r="N5117">
        <f t="shared" ca="1" si="2740"/>
        <v>2530000</v>
      </c>
      <c r="O5117">
        <f t="shared" ca="1" si="2741"/>
        <v>1840000</v>
      </c>
      <c r="P5117">
        <f t="shared" ca="1" si="2757"/>
        <v>-3220004</v>
      </c>
      <c r="Q5117">
        <f ca="1">IF(P5117&gt;0,1,0)</f>
        <v>0</v>
      </c>
      <c r="R5117">
        <f t="shared" ca="1" si="2742"/>
        <v>27</v>
      </c>
      <c r="S5117">
        <f t="shared" ca="1" si="2743"/>
        <v>4</v>
      </c>
      <c r="T5117">
        <f t="shared" ca="1" si="2744"/>
        <v>5</v>
      </c>
      <c r="U5117">
        <f t="shared" ca="1" si="2745"/>
        <v>11</v>
      </c>
      <c r="V5117">
        <f t="shared" ca="1" si="2746"/>
        <v>8</v>
      </c>
      <c r="X5117">
        <f t="shared" si="2749"/>
        <v>5117</v>
      </c>
      <c r="Y5117">
        <f t="shared" si="2750"/>
        <v>5102</v>
      </c>
      <c r="Z5117">
        <f t="shared" si="2751"/>
        <v>5103</v>
      </c>
      <c r="AA5117">
        <f t="shared" si="2747"/>
        <v>5251</v>
      </c>
      <c r="AB5117">
        <f t="shared" si="2728"/>
        <v>150</v>
      </c>
      <c r="AM5117" t="str">
        <f t="shared" si="2729"/>
        <v>201906HD</v>
      </c>
      <c r="AN5117">
        <f t="shared" ca="1" si="2759"/>
        <v>27.000017391304343</v>
      </c>
      <c r="AO5117">
        <f t="shared" ca="1" si="2760"/>
        <v>4</v>
      </c>
      <c r="AP5117">
        <f t="shared" ca="1" si="2730"/>
        <v>5</v>
      </c>
      <c r="AQ5117">
        <f t="shared" ca="1" si="2731"/>
        <v>11</v>
      </c>
      <c r="AR5117">
        <f t="shared" ca="1" si="2732"/>
        <v>8</v>
      </c>
      <c r="AS5117">
        <f ca="1">P5117/J5117</f>
        <v>-0.19178110584421817</v>
      </c>
    </row>
    <row r="5118" spans="1:51" x14ac:dyDescent="0.4">
      <c r="A5118">
        <f t="shared" si="2727"/>
        <v>201906</v>
      </c>
      <c r="B5118" t="s">
        <v>71</v>
      </c>
      <c r="C5118" t="s">
        <v>75</v>
      </c>
      <c r="D5118" t="str">
        <f t="shared" ca="1" si="2758"/>
        <v>I115</v>
      </c>
      <c r="E5118">
        <f t="shared" ca="1" si="2733"/>
        <v>161</v>
      </c>
      <c r="F5118">
        <f t="shared" ca="1" si="2734"/>
        <v>23</v>
      </c>
      <c r="G5118" t="str">
        <f t="shared" ca="1" si="2755"/>
        <v>S11</v>
      </c>
      <c r="H5118" t="str">
        <f t="shared" ca="1" si="2756"/>
        <v>S118</v>
      </c>
      <c r="I5118">
        <f ca="1">VLOOKUP(D5118,PRC!$A$2:$B$21,2,0)*E5118</f>
        <v>805000</v>
      </c>
      <c r="J5118">
        <f t="shared" ca="1" si="2737"/>
        <v>587646</v>
      </c>
      <c r="K5118">
        <f ca="1">VLOOKUP(D5118,PRC!$A$1:$C$21,3,0)*E5118</f>
        <v>386400</v>
      </c>
      <c r="L5118">
        <f t="shared" ca="1" si="2738"/>
        <v>32000</v>
      </c>
      <c r="M5118">
        <f t="shared" ca="1" si="2739"/>
        <v>48000</v>
      </c>
      <c r="N5118">
        <f t="shared" ca="1" si="2740"/>
        <v>81000</v>
      </c>
      <c r="O5118">
        <f t="shared" ca="1" si="2741"/>
        <v>64000</v>
      </c>
      <c r="P5118">
        <f t="shared" ca="1" si="2757"/>
        <v>-23754</v>
      </c>
      <c r="Q5118">
        <f ca="1">IF(P5118&gt;0,1,0)</f>
        <v>0</v>
      </c>
      <c r="R5118">
        <f t="shared" ca="1" si="2742"/>
        <v>27</v>
      </c>
      <c r="S5118">
        <f t="shared" ca="1" si="2743"/>
        <v>4</v>
      </c>
      <c r="T5118">
        <f t="shared" ca="1" si="2744"/>
        <v>6</v>
      </c>
      <c r="U5118">
        <f t="shared" ca="1" si="2745"/>
        <v>10</v>
      </c>
      <c r="V5118">
        <f t="shared" ca="1" si="2746"/>
        <v>8</v>
      </c>
      <c r="X5118">
        <f t="shared" si="2749"/>
        <v>5118</v>
      </c>
      <c r="Y5118">
        <f t="shared" si="2750"/>
        <v>5102</v>
      </c>
      <c r="Z5118">
        <f t="shared" si="2751"/>
        <v>5103</v>
      </c>
      <c r="AA5118">
        <f t="shared" si="2747"/>
        <v>5251</v>
      </c>
      <c r="AB5118">
        <f t="shared" si="2728"/>
        <v>150</v>
      </c>
      <c r="AM5118" t="str">
        <f t="shared" si="2729"/>
        <v>201906HD</v>
      </c>
      <c r="AN5118">
        <f t="shared" ca="1" si="2759"/>
        <v>27.000496894409942</v>
      </c>
      <c r="AO5118">
        <f t="shared" ca="1" si="2760"/>
        <v>3.9751552795031055</v>
      </c>
      <c r="AP5118">
        <f t="shared" ca="1" si="2730"/>
        <v>5.9627329192546581</v>
      </c>
      <c r="AQ5118">
        <f t="shared" ca="1" si="2731"/>
        <v>10.062111801242237</v>
      </c>
      <c r="AR5118">
        <f t="shared" ca="1" si="2732"/>
        <v>7.9503105590062111</v>
      </c>
      <c r="AS5118">
        <f ca="1">P5118/J5118</f>
        <v>-4.0422295055186283E-2</v>
      </c>
    </row>
    <row r="5119" spans="1:51" x14ac:dyDescent="0.4">
      <c r="A5119">
        <f t="shared" si="2727"/>
        <v>201906</v>
      </c>
      <c r="B5119" t="s">
        <v>72</v>
      </c>
      <c r="C5119" t="s">
        <v>75</v>
      </c>
      <c r="D5119" t="str">
        <f t="shared" ca="1" si="2758"/>
        <v>I109</v>
      </c>
      <c r="E5119">
        <f t="shared" ca="1" si="2733"/>
        <v>254</v>
      </c>
      <c r="F5119">
        <f t="shared" ca="1" si="2734"/>
        <v>20</v>
      </c>
      <c r="G5119" t="str">
        <f t="shared" ca="1" si="2755"/>
        <v>S10</v>
      </c>
      <c r="H5119" t="str">
        <f t="shared" ca="1" si="2756"/>
        <v>S107</v>
      </c>
      <c r="I5119">
        <f ca="1">VLOOKUP(D5119,PRC!$A$2:$B$21,2,0)*E5119</f>
        <v>127000000</v>
      </c>
      <c r="J5119">
        <f t="shared" ca="1" si="2737"/>
        <v>101599996</v>
      </c>
      <c r="K5119">
        <f ca="1">VLOOKUP(D5119,PRC!$A$1:$C$21,3,0)*E5119</f>
        <v>50800000</v>
      </c>
      <c r="L5119">
        <f t="shared" ca="1" si="2738"/>
        <v>5080000</v>
      </c>
      <c r="M5119">
        <f t="shared" ca="1" si="2739"/>
        <v>11430000</v>
      </c>
      <c r="N5119">
        <f t="shared" ca="1" si="2740"/>
        <v>19050000</v>
      </c>
      <c r="O5119">
        <f t="shared" ca="1" si="2741"/>
        <v>6350000</v>
      </c>
      <c r="P5119">
        <f t="shared" ca="1" si="2757"/>
        <v>8889996</v>
      </c>
      <c r="Q5119">
        <f ca="1">IF(P5119&gt;0,1,0)</f>
        <v>1</v>
      </c>
      <c r="R5119">
        <f t="shared" ca="1" si="2742"/>
        <v>20</v>
      </c>
      <c r="S5119">
        <f t="shared" ca="1" si="2743"/>
        <v>4</v>
      </c>
      <c r="T5119">
        <f t="shared" ca="1" si="2744"/>
        <v>9</v>
      </c>
      <c r="U5119">
        <f t="shared" ca="1" si="2745"/>
        <v>15</v>
      </c>
      <c r="V5119">
        <f t="shared" ca="1" si="2746"/>
        <v>5</v>
      </c>
      <c r="X5119">
        <f t="shared" si="2749"/>
        <v>5119</v>
      </c>
      <c r="Y5119">
        <f t="shared" si="2750"/>
        <v>5102</v>
      </c>
      <c r="Z5119">
        <f t="shared" si="2751"/>
        <v>5103</v>
      </c>
      <c r="AA5119">
        <f t="shared" si="2747"/>
        <v>5251</v>
      </c>
      <c r="AB5119">
        <f t="shared" si="2728"/>
        <v>150</v>
      </c>
      <c r="AM5119" t="str">
        <f t="shared" si="2729"/>
        <v>201906HD</v>
      </c>
      <c r="AN5119">
        <f t="shared" ca="1" si="2759"/>
        <v>20.000003149606304</v>
      </c>
      <c r="AO5119">
        <f t="shared" ca="1" si="2760"/>
        <v>4</v>
      </c>
      <c r="AP5119">
        <f t="shared" ca="1" si="2730"/>
        <v>9</v>
      </c>
      <c r="AQ5119">
        <f t="shared" ca="1" si="2731"/>
        <v>15</v>
      </c>
      <c r="AR5119">
        <f t="shared" ca="1" si="2732"/>
        <v>5</v>
      </c>
      <c r="AS5119">
        <f ca="1">P5119/J5119</f>
        <v>8.7499964074801734E-2</v>
      </c>
    </row>
    <row r="5120" spans="1:51" x14ac:dyDescent="0.4">
      <c r="A5120">
        <f t="shared" si="2727"/>
        <v>201906</v>
      </c>
      <c r="B5120" t="s">
        <v>73</v>
      </c>
      <c r="C5120" t="s">
        <v>75</v>
      </c>
      <c r="D5120" t="str">
        <f t="shared" ca="1" si="2758"/>
        <v>I111</v>
      </c>
      <c r="E5120">
        <f t="shared" ca="1" si="2733"/>
        <v>225</v>
      </c>
      <c r="F5120">
        <f t="shared" ca="1" si="2734"/>
        <v>24</v>
      </c>
      <c r="G5120" t="str">
        <f t="shared" ca="1" si="2755"/>
        <v>S10</v>
      </c>
      <c r="H5120" t="str">
        <f t="shared" ca="1" si="2756"/>
        <v>S101</v>
      </c>
      <c r="I5120">
        <f ca="1">VLOOKUP(D5120,PRC!$A$2:$B$21,2,0)*E5120</f>
        <v>33750000</v>
      </c>
      <c r="J5120">
        <f t="shared" ca="1" si="2737"/>
        <v>26662496</v>
      </c>
      <c r="K5120">
        <f ca="1">VLOOKUP(D5120,PRC!$A$1:$C$21,3,0)*E5120</f>
        <v>17887500</v>
      </c>
      <c r="L5120">
        <f t="shared" ca="1" si="2738"/>
        <v>1013000</v>
      </c>
      <c r="M5120">
        <f t="shared" ca="1" si="2739"/>
        <v>2700000</v>
      </c>
      <c r="N5120">
        <f t="shared" ca="1" si="2740"/>
        <v>5063000</v>
      </c>
      <c r="O5120">
        <f t="shared" ca="1" si="2741"/>
        <v>3375000</v>
      </c>
      <c r="P5120">
        <f t="shared" ca="1" si="2757"/>
        <v>-3376004</v>
      </c>
      <c r="Q5120">
        <f ca="1">IF(P5120&gt;0,1,0)</f>
        <v>0</v>
      </c>
      <c r="R5120">
        <f t="shared" ca="1" si="2742"/>
        <v>21</v>
      </c>
      <c r="S5120">
        <f t="shared" ca="1" si="2743"/>
        <v>3</v>
      </c>
      <c r="T5120">
        <f t="shared" ca="1" si="2744"/>
        <v>8</v>
      </c>
      <c r="U5120">
        <f t="shared" ca="1" si="2745"/>
        <v>15</v>
      </c>
      <c r="V5120">
        <f t="shared" ca="1" si="2746"/>
        <v>10</v>
      </c>
      <c r="X5120">
        <f t="shared" si="2749"/>
        <v>5120</v>
      </c>
      <c r="Y5120">
        <f t="shared" si="2750"/>
        <v>5102</v>
      </c>
      <c r="Z5120">
        <f t="shared" si="2751"/>
        <v>5103</v>
      </c>
      <c r="AA5120">
        <f t="shared" si="2747"/>
        <v>5251</v>
      </c>
      <c r="AB5120">
        <f t="shared" si="2728"/>
        <v>150</v>
      </c>
      <c r="AM5120" t="str">
        <f t="shared" si="2729"/>
        <v>201906HD</v>
      </c>
      <c r="AN5120">
        <f t="shared" ca="1" si="2759"/>
        <v>21.000011851851852</v>
      </c>
      <c r="AO5120">
        <f t="shared" ca="1" si="2760"/>
        <v>3.0014814814814814</v>
      </c>
      <c r="AP5120">
        <f t="shared" ca="1" si="2730"/>
        <v>8</v>
      </c>
      <c r="AQ5120">
        <f t="shared" ca="1" si="2731"/>
        <v>15.001481481481482</v>
      </c>
      <c r="AR5120">
        <f t="shared" ca="1" si="2732"/>
        <v>10</v>
      </c>
      <c r="AS5120">
        <f ca="1">P5120/J5120</f>
        <v>-0.12661995336070561</v>
      </c>
    </row>
    <row r="5121" spans="1:45" x14ac:dyDescent="0.4">
      <c r="A5121">
        <f t="shared" si="2727"/>
        <v>201906</v>
      </c>
      <c r="B5121" t="s">
        <v>74</v>
      </c>
      <c r="C5121" t="s">
        <v>75</v>
      </c>
      <c r="D5121" t="str">
        <f t="shared" ca="1" si="2758"/>
        <v>I108</v>
      </c>
      <c r="E5121">
        <f t="shared" ca="1" si="2733"/>
        <v>251</v>
      </c>
      <c r="F5121">
        <f t="shared" ca="1" si="2734"/>
        <v>24</v>
      </c>
      <c r="G5121" t="str">
        <f t="shared" ca="1" si="2755"/>
        <v>S10</v>
      </c>
      <c r="H5121" t="str">
        <f t="shared" ca="1" si="2756"/>
        <v>S107</v>
      </c>
      <c r="I5121">
        <f ca="1">VLOOKUP(D5121,PRC!$A$2:$B$21,2,0)*E5121</f>
        <v>10040000</v>
      </c>
      <c r="J5121">
        <f t="shared" ca="1" si="2737"/>
        <v>7228796</v>
      </c>
      <c r="K5121">
        <f ca="1">VLOOKUP(D5121,PRC!$A$1:$C$21,3,0)*E5121</f>
        <v>4618400</v>
      </c>
      <c r="L5121">
        <f t="shared" ca="1" si="2738"/>
        <v>502000</v>
      </c>
      <c r="M5121">
        <f t="shared" ca="1" si="2739"/>
        <v>1004000</v>
      </c>
      <c r="N5121">
        <f t="shared" ca="1" si="2740"/>
        <v>1205000</v>
      </c>
      <c r="O5121">
        <f t="shared" ca="1" si="2741"/>
        <v>803000</v>
      </c>
      <c r="P5121">
        <f t="shared" ca="1" si="2757"/>
        <v>-903604</v>
      </c>
      <c r="Q5121">
        <f ca="1">IF(P5121&gt;0,1,0)</f>
        <v>0</v>
      </c>
      <c r="R5121">
        <f t="shared" ca="1" si="2742"/>
        <v>28</v>
      </c>
      <c r="S5121">
        <f t="shared" ca="1" si="2743"/>
        <v>5</v>
      </c>
      <c r="T5121">
        <f t="shared" ca="1" si="2744"/>
        <v>10</v>
      </c>
      <c r="U5121">
        <f t="shared" ca="1" si="2745"/>
        <v>12</v>
      </c>
      <c r="V5121">
        <f t="shared" ca="1" si="2746"/>
        <v>8</v>
      </c>
      <c r="X5121">
        <f t="shared" si="2749"/>
        <v>5121</v>
      </c>
      <c r="Y5121">
        <f t="shared" si="2750"/>
        <v>5102</v>
      </c>
      <c r="Z5121">
        <f t="shared" si="2751"/>
        <v>5103</v>
      </c>
      <c r="AA5121">
        <f t="shared" si="2747"/>
        <v>5251</v>
      </c>
      <c r="AB5121">
        <f t="shared" si="2728"/>
        <v>150</v>
      </c>
      <c r="AM5121" t="str">
        <f t="shared" si="2729"/>
        <v>201906HD</v>
      </c>
      <c r="AN5121">
        <f t="shared" ca="1" si="2759"/>
        <v>28.000039840637449</v>
      </c>
      <c r="AO5121">
        <f t="shared" ca="1" si="2760"/>
        <v>5</v>
      </c>
      <c r="AP5121">
        <f t="shared" ca="1" si="2730"/>
        <v>10</v>
      </c>
      <c r="AQ5121">
        <f t="shared" ca="1" si="2731"/>
        <v>12.001992031872511</v>
      </c>
      <c r="AR5121">
        <f t="shared" ca="1" si="2732"/>
        <v>7.9980079681274905</v>
      </c>
      <c r="AS5121">
        <f ca="1">P5121/J5121</f>
        <v>-0.12500062251030461</v>
      </c>
    </row>
    <row r="5122" spans="1:45" x14ac:dyDescent="0.4">
      <c r="A5122">
        <f t="shared" si="2727"/>
        <v>201906</v>
      </c>
      <c r="B5122" t="s">
        <v>207</v>
      </c>
      <c r="C5122" t="s">
        <v>75</v>
      </c>
      <c r="D5122" t="str">
        <f t="shared" ca="1" si="2758"/>
        <v>I108</v>
      </c>
      <c r="E5122">
        <f t="shared" ca="1" si="2733"/>
        <v>271</v>
      </c>
      <c r="F5122">
        <f t="shared" ca="1" si="2734"/>
        <v>29</v>
      </c>
      <c r="G5122" t="str">
        <f t="shared" ca="1" si="2755"/>
        <v>S10</v>
      </c>
      <c r="H5122" t="str">
        <f t="shared" ca="1" si="2756"/>
        <v>S109</v>
      </c>
      <c r="I5122">
        <f ca="1">VLOOKUP(D5122,PRC!$A$2:$B$21,2,0)*E5122</f>
        <v>10840000</v>
      </c>
      <c r="J5122">
        <f t="shared" ca="1" si="2737"/>
        <v>7587995.9999999991</v>
      </c>
      <c r="K5122">
        <f ca="1">VLOOKUP(D5122,PRC!$A$1:$C$21,3,0)*E5122</f>
        <v>4986400</v>
      </c>
      <c r="L5122">
        <f t="shared" ca="1" si="2738"/>
        <v>325000</v>
      </c>
      <c r="M5122">
        <f t="shared" ca="1" si="2739"/>
        <v>542000</v>
      </c>
      <c r="N5122">
        <f t="shared" ca="1" si="2740"/>
        <v>1192000</v>
      </c>
      <c r="O5122">
        <f t="shared" ca="1" si="2741"/>
        <v>1084000</v>
      </c>
      <c r="P5122">
        <f t="shared" ca="1" si="2757"/>
        <v>-541404.00000000093</v>
      </c>
      <c r="Q5122">
        <f ca="1">IF(P5122&gt;0,1,0)</f>
        <v>0</v>
      </c>
      <c r="R5122">
        <f t="shared" ca="1" si="2742"/>
        <v>30</v>
      </c>
      <c r="S5122">
        <f t="shared" ca="1" si="2743"/>
        <v>3</v>
      </c>
      <c r="T5122">
        <f t="shared" ca="1" si="2744"/>
        <v>5</v>
      </c>
      <c r="U5122">
        <f t="shared" ca="1" si="2745"/>
        <v>11</v>
      </c>
      <c r="V5122">
        <f t="shared" ca="1" si="2746"/>
        <v>10</v>
      </c>
      <c r="X5122">
        <f t="shared" si="2749"/>
        <v>5122</v>
      </c>
      <c r="Y5122">
        <f t="shared" si="2750"/>
        <v>5102</v>
      </c>
      <c r="Z5122">
        <f t="shared" si="2751"/>
        <v>5103</v>
      </c>
      <c r="AA5122">
        <f t="shared" si="2747"/>
        <v>5251</v>
      </c>
      <c r="AB5122">
        <f t="shared" si="2728"/>
        <v>150</v>
      </c>
      <c r="AM5122" t="str">
        <f t="shared" si="2729"/>
        <v>201906HD</v>
      </c>
      <c r="AN5122">
        <f t="shared" ca="1" si="2759"/>
        <v>30.000036900369011</v>
      </c>
      <c r="AO5122">
        <f t="shared" ca="1" si="2760"/>
        <v>2.9981549815498156</v>
      </c>
      <c r="AP5122">
        <f t="shared" ca="1" si="2730"/>
        <v>5</v>
      </c>
      <c r="AQ5122">
        <f t="shared" ca="1" si="2731"/>
        <v>10.99630996309963</v>
      </c>
      <c r="AR5122">
        <f t="shared" ca="1" si="2732"/>
        <v>10</v>
      </c>
      <c r="AS5122">
        <f ca="1">P5122/J5122</f>
        <v>-7.1350063969459268E-2</v>
      </c>
    </row>
    <row r="5123" spans="1:45" x14ac:dyDescent="0.4">
      <c r="A5123">
        <f t="shared" ref="A5123:A5186" si="2769">IF(BA5123="",A5122,BA5123)</f>
        <v>201906</v>
      </c>
      <c r="B5123" t="s">
        <v>208</v>
      </c>
      <c r="C5123" t="s">
        <v>75</v>
      </c>
      <c r="D5123" t="str">
        <f t="shared" ca="1" si="2758"/>
        <v>I117</v>
      </c>
      <c r="E5123">
        <f t="shared" ca="1" si="2733"/>
        <v>283</v>
      </c>
      <c r="F5123">
        <f t="shared" ca="1" si="2734"/>
        <v>25</v>
      </c>
      <c r="G5123" t="str">
        <f t="shared" ca="1" si="2755"/>
        <v>S10</v>
      </c>
      <c r="H5123" t="str">
        <f t="shared" ca="1" si="2756"/>
        <v>S106</v>
      </c>
      <c r="I5123">
        <f ca="1">VLOOKUP(D5123,PRC!$A$2:$B$21,2,0)*E5123</f>
        <v>707500000</v>
      </c>
      <c r="J5123">
        <f t="shared" ca="1" si="2737"/>
        <v>558924996</v>
      </c>
      <c r="K5123">
        <f ca="1">VLOOKUP(D5123,PRC!$A$1:$C$21,3,0)*E5123</f>
        <v>325450000</v>
      </c>
      <c r="L5123">
        <f t="shared" ca="1" si="2738"/>
        <v>21225000</v>
      </c>
      <c r="M5123">
        <f t="shared" ca="1" si="2739"/>
        <v>63675000</v>
      </c>
      <c r="N5123">
        <f t="shared" ca="1" si="2740"/>
        <v>84900000</v>
      </c>
      <c r="O5123">
        <f t="shared" ca="1" si="2741"/>
        <v>49525000</v>
      </c>
      <c r="P5123">
        <f t="shared" ca="1" si="2757"/>
        <v>14149996</v>
      </c>
      <c r="Q5123">
        <f ca="1">IF(P5123&gt;0,1,0)</f>
        <v>1</v>
      </c>
      <c r="R5123">
        <f t="shared" ca="1" si="2742"/>
        <v>21</v>
      </c>
      <c r="S5123">
        <f t="shared" ca="1" si="2743"/>
        <v>3</v>
      </c>
      <c r="T5123">
        <f t="shared" ca="1" si="2744"/>
        <v>9</v>
      </c>
      <c r="U5123">
        <f t="shared" ca="1" si="2745"/>
        <v>12</v>
      </c>
      <c r="V5123">
        <f t="shared" ca="1" si="2746"/>
        <v>7</v>
      </c>
      <c r="X5123">
        <f t="shared" si="2749"/>
        <v>5123</v>
      </c>
      <c r="Y5123">
        <f t="shared" si="2750"/>
        <v>5102</v>
      </c>
      <c r="Z5123">
        <f t="shared" si="2751"/>
        <v>5103</v>
      </c>
      <c r="AA5123">
        <f t="shared" si="2747"/>
        <v>5251</v>
      </c>
      <c r="AB5123">
        <f t="shared" ref="AB5123:AB5186" si="2770">COUNTIF(AM$2:AM$100100,AM5123)</f>
        <v>150</v>
      </c>
      <c r="AM5123" t="str">
        <f t="shared" ref="AM5123:AM5186" si="2771">A5123&amp;C5123</f>
        <v>201906HD</v>
      </c>
      <c r="AN5123">
        <f t="shared" ca="1" si="2759"/>
        <v>21.000000565371025</v>
      </c>
      <c r="AO5123">
        <f t="shared" ca="1" si="2760"/>
        <v>3</v>
      </c>
      <c r="AP5123">
        <f t="shared" ca="1" si="2730"/>
        <v>9</v>
      </c>
      <c r="AQ5123">
        <f t="shared" ca="1" si="2731"/>
        <v>12</v>
      </c>
      <c r="AR5123">
        <f t="shared" ca="1" si="2732"/>
        <v>7.0000000000000009</v>
      </c>
      <c r="AS5123">
        <f ca="1">P5123/J5123</f>
        <v>2.5316448720786859E-2</v>
      </c>
    </row>
    <row r="5124" spans="1:45" x14ac:dyDescent="0.4">
      <c r="A5124">
        <f t="shared" si="2769"/>
        <v>201906</v>
      </c>
      <c r="B5124" t="s">
        <v>209</v>
      </c>
      <c r="C5124" t="s">
        <v>75</v>
      </c>
      <c r="D5124" t="str">
        <f t="shared" ca="1" si="2758"/>
        <v>I101</v>
      </c>
      <c r="E5124">
        <f t="shared" ca="1" si="2733"/>
        <v>177</v>
      </c>
      <c r="F5124">
        <f t="shared" ca="1" si="2734"/>
        <v>26</v>
      </c>
      <c r="G5124" t="str">
        <f t="shared" ca="1" si="2755"/>
        <v>S11</v>
      </c>
      <c r="H5124" t="str">
        <f t="shared" ca="1" si="2756"/>
        <v>S116</v>
      </c>
      <c r="I5124">
        <f ca="1">VLOOKUP(D5124,PRC!$A$2:$B$21,2,0)*E5124</f>
        <v>5310000</v>
      </c>
      <c r="J5124">
        <f t="shared" ca="1" si="2737"/>
        <v>3876296</v>
      </c>
      <c r="K5124">
        <f ca="1">VLOOKUP(D5124,PRC!$A$1:$C$21,3,0)*E5124</f>
        <v>2761200</v>
      </c>
      <c r="L5124">
        <f t="shared" ca="1" si="2738"/>
        <v>159000</v>
      </c>
      <c r="M5124">
        <f t="shared" ca="1" si="2739"/>
        <v>425000</v>
      </c>
      <c r="N5124">
        <f t="shared" ca="1" si="2740"/>
        <v>743000</v>
      </c>
      <c r="O5124">
        <f t="shared" ca="1" si="2741"/>
        <v>478000</v>
      </c>
      <c r="P5124">
        <f t="shared" ca="1" si="2757"/>
        <v>-689904</v>
      </c>
      <c r="Q5124">
        <f ca="1">IF(P5124&gt;0,1,0)</f>
        <v>0</v>
      </c>
      <c r="R5124">
        <f t="shared" ca="1" si="2742"/>
        <v>27</v>
      </c>
      <c r="S5124">
        <f t="shared" ca="1" si="2743"/>
        <v>3</v>
      </c>
      <c r="T5124">
        <f t="shared" ca="1" si="2744"/>
        <v>8</v>
      </c>
      <c r="U5124">
        <f t="shared" ca="1" si="2745"/>
        <v>14</v>
      </c>
      <c r="V5124">
        <f t="shared" ca="1" si="2746"/>
        <v>9</v>
      </c>
      <c r="X5124">
        <f t="shared" si="2749"/>
        <v>5124</v>
      </c>
      <c r="Y5124">
        <f t="shared" si="2750"/>
        <v>5102</v>
      </c>
      <c r="Z5124">
        <f t="shared" si="2751"/>
        <v>5103</v>
      </c>
      <c r="AA5124">
        <f t="shared" si="2747"/>
        <v>5251</v>
      </c>
      <c r="AB5124">
        <f t="shared" si="2770"/>
        <v>150</v>
      </c>
      <c r="AM5124" t="str">
        <f t="shared" si="2771"/>
        <v>201906HD</v>
      </c>
      <c r="AN5124">
        <f t="shared" ca="1" si="2759"/>
        <v>27.000075329566855</v>
      </c>
      <c r="AO5124">
        <f t="shared" ca="1" si="2760"/>
        <v>2.9943502824858759</v>
      </c>
      <c r="AP5124">
        <f t="shared" ca="1" si="2730"/>
        <v>8.0037664783427491</v>
      </c>
      <c r="AQ5124">
        <f t="shared" ca="1" si="2731"/>
        <v>13.992467043314502</v>
      </c>
      <c r="AR5124">
        <f t="shared" ca="1" si="2732"/>
        <v>9.0018832391713755</v>
      </c>
      <c r="AS5124">
        <f ca="1">P5124/J5124</f>
        <v>-0.17798021616512258</v>
      </c>
    </row>
    <row r="5125" spans="1:45" x14ac:dyDescent="0.4">
      <c r="A5125">
        <f t="shared" si="2769"/>
        <v>201906</v>
      </c>
      <c r="B5125" t="s">
        <v>210</v>
      </c>
      <c r="C5125" t="s">
        <v>75</v>
      </c>
      <c r="D5125" t="str">
        <f t="shared" ca="1" si="2758"/>
        <v>I106</v>
      </c>
      <c r="E5125">
        <f t="shared" ca="1" si="2733"/>
        <v>171</v>
      </c>
      <c r="F5125">
        <f t="shared" ca="1" si="2734"/>
        <v>27</v>
      </c>
      <c r="G5125" t="str">
        <f t="shared" ca="1" si="2755"/>
        <v>S10</v>
      </c>
      <c r="H5125" t="str">
        <f t="shared" ca="1" si="2756"/>
        <v>S101</v>
      </c>
      <c r="I5125">
        <f ca="1">VLOOKUP(D5125,PRC!$A$2:$B$21,2,0)*E5125</f>
        <v>3420000</v>
      </c>
      <c r="J5125">
        <f t="shared" ca="1" si="2737"/>
        <v>2735996</v>
      </c>
      <c r="K5125">
        <f ca="1">VLOOKUP(D5125,PRC!$A$1:$C$21,3,0)*E5125</f>
        <v>1812600</v>
      </c>
      <c r="L5125">
        <f t="shared" ca="1" si="2738"/>
        <v>103000</v>
      </c>
      <c r="M5125">
        <f t="shared" ca="1" si="2739"/>
        <v>171000</v>
      </c>
      <c r="N5125">
        <f t="shared" ca="1" si="2740"/>
        <v>513000</v>
      </c>
      <c r="O5125">
        <f t="shared" ca="1" si="2741"/>
        <v>308000</v>
      </c>
      <c r="P5125">
        <f t="shared" ca="1" si="2757"/>
        <v>-171604</v>
      </c>
      <c r="Q5125">
        <f ca="1">IF(P5125&gt;0,1,0)</f>
        <v>0</v>
      </c>
      <c r="R5125">
        <f t="shared" ca="1" si="2742"/>
        <v>20</v>
      </c>
      <c r="S5125">
        <f t="shared" ca="1" si="2743"/>
        <v>3</v>
      </c>
      <c r="T5125">
        <f t="shared" ca="1" si="2744"/>
        <v>5</v>
      </c>
      <c r="U5125">
        <f t="shared" ca="1" si="2745"/>
        <v>15</v>
      </c>
      <c r="V5125">
        <f t="shared" ca="1" si="2746"/>
        <v>9</v>
      </c>
      <c r="X5125">
        <f t="shared" si="2749"/>
        <v>5125</v>
      </c>
      <c r="Y5125">
        <f t="shared" si="2750"/>
        <v>5102</v>
      </c>
      <c r="Z5125">
        <f t="shared" si="2751"/>
        <v>5103</v>
      </c>
      <c r="AA5125">
        <f t="shared" si="2747"/>
        <v>5251</v>
      </c>
      <c r="AB5125">
        <f t="shared" si="2770"/>
        <v>150</v>
      </c>
      <c r="AM5125" t="str">
        <f t="shared" si="2771"/>
        <v>201906HD</v>
      </c>
      <c r="AN5125">
        <f t="shared" ca="1" si="2759"/>
        <v>20.000116959064329</v>
      </c>
      <c r="AO5125">
        <f t="shared" ca="1" si="2760"/>
        <v>3.0116959064327489</v>
      </c>
      <c r="AP5125">
        <f t="shared" ca="1" si="2730"/>
        <v>5</v>
      </c>
      <c r="AQ5125">
        <f t="shared" ca="1" si="2731"/>
        <v>15</v>
      </c>
      <c r="AR5125">
        <f t="shared" ca="1" si="2732"/>
        <v>9.0058479532163744</v>
      </c>
      <c r="AS5125">
        <f ca="1">P5125/J5125</f>
        <v>-6.2720851931070076E-2</v>
      </c>
    </row>
    <row r="5126" spans="1:45" x14ac:dyDescent="0.4">
      <c r="A5126">
        <f t="shared" si="2769"/>
        <v>201906</v>
      </c>
      <c r="B5126" t="s">
        <v>211</v>
      </c>
      <c r="C5126" t="s">
        <v>75</v>
      </c>
      <c r="D5126" t="str">
        <f t="shared" ca="1" si="2758"/>
        <v>I105</v>
      </c>
      <c r="E5126">
        <f t="shared" ca="1" si="2733"/>
        <v>272</v>
      </c>
      <c r="F5126">
        <f t="shared" ca="1" si="2734"/>
        <v>28</v>
      </c>
      <c r="G5126" t="str">
        <f t="shared" ca="1" si="2755"/>
        <v>S10</v>
      </c>
      <c r="H5126" t="str">
        <f t="shared" ca="1" si="2756"/>
        <v>S105</v>
      </c>
      <c r="I5126">
        <f ca="1">VLOOKUP(D5126,PRC!$A$2:$B$21,2,0)*E5126</f>
        <v>27200000</v>
      </c>
      <c r="J5126">
        <f t="shared" ca="1" si="2737"/>
        <v>19855996</v>
      </c>
      <c r="K5126">
        <f ca="1">VLOOKUP(D5126,PRC!$A$1:$C$21,3,0)*E5126</f>
        <v>16048000</v>
      </c>
      <c r="L5126">
        <f t="shared" ca="1" si="2738"/>
        <v>816000</v>
      </c>
      <c r="M5126">
        <f t="shared" ca="1" si="2739"/>
        <v>1360000</v>
      </c>
      <c r="N5126">
        <f t="shared" ca="1" si="2740"/>
        <v>3808000</v>
      </c>
      <c r="O5126">
        <f t="shared" ca="1" si="2741"/>
        <v>2720000</v>
      </c>
      <c r="P5126">
        <f t="shared" ca="1" si="2757"/>
        <v>-4896004</v>
      </c>
      <c r="Q5126">
        <f ca="1">IF(P5126&gt;0,1,0)</f>
        <v>0</v>
      </c>
      <c r="R5126">
        <f t="shared" ca="1" si="2742"/>
        <v>27</v>
      </c>
      <c r="S5126">
        <f t="shared" ca="1" si="2743"/>
        <v>3</v>
      </c>
      <c r="T5126">
        <f t="shared" ca="1" si="2744"/>
        <v>5</v>
      </c>
      <c r="U5126">
        <f t="shared" ca="1" si="2745"/>
        <v>14</v>
      </c>
      <c r="V5126">
        <f t="shared" ca="1" si="2746"/>
        <v>10</v>
      </c>
      <c r="X5126">
        <f t="shared" si="2749"/>
        <v>5126</v>
      </c>
      <c r="Y5126">
        <f t="shared" si="2750"/>
        <v>5102</v>
      </c>
      <c r="Z5126">
        <f t="shared" si="2751"/>
        <v>5103</v>
      </c>
      <c r="AA5126">
        <f t="shared" si="2747"/>
        <v>5251</v>
      </c>
      <c r="AB5126">
        <f t="shared" si="2770"/>
        <v>150</v>
      </c>
      <c r="AM5126" t="str">
        <f t="shared" si="2771"/>
        <v>201906HD</v>
      </c>
      <c r="AN5126">
        <f t="shared" ca="1" si="2759"/>
        <v>27.000014705882357</v>
      </c>
      <c r="AO5126">
        <f t="shared" ca="1" si="2760"/>
        <v>3</v>
      </c>
      <c r="AP5126">
        <f t="shared" ca="1" si="2730"/>
        <v>5</v>
      </c>
      <c r="AQ5126">
        <f t="shared" ca="1" si="2731"/>
        <v>14.000000000000002</v>
      </c>
      <c r="AR5126">
        <f t="shared" ca="1" si="2732"/>
        <v>10</v>
      </c>
      <c r="AS5126">
        <f ca="1">P5126/J5126</f>
        <v>-0.24657559358895922</v>
      </c>
    </row>
    <row r="5127" spans="1:45" x14ac:dyDescent="0.4">
      <c r="A5127">
        <f t="shared" si="2769"/>
        <v>201906</v>
      </c>
      <c r="B5127" t="s">
        <v>212</v>
      </c>
      <c r="C5127" t="s">
        <v>75</v>
      </c>
      <c r="D5127" t="str">
        <f t="shared" ca="1" si="2758"/>
        <v>I103</v>
      </c>
      <c r="E5127">
        <f t="shared" ca="1" si="2733"/>
        <v>168</v>
      </c>
      <c r="F5127">
        <f t="shared" ca="1" si="2734"/>
        <v>26</v>
      </c>
      <c r="G5127" t="str">
        <f t="shared" ca="1" si="2755"/>
        <v>S10</v>
      </c>
      <c r="H5127" t="str">
        <f t="shared" ca="1" si="2756"/>
        <v>S107</v>
      </c>
      <c r="I5127">
        <f ca="1">VLOOKUP(D5127,PRC!$A$2:$B$21,2,0)*E5127</f>
        <v>8400000</v>
      </c>
      <c r="J5127">
        <f t="shared" ca="1" si="2737"/>
        <v>6467996</v>
      </c>
      <c r="K5127">
        <f ca="1">VLOOKUP(D5127,PRC!$A$1:$C$21,3,0)*E5127</f>
        <v>4788000</v>
      </c>
      <c r="L5127">
        <f t="shared" ca="1" si="2738"/>
        <v>420000</v>
      </c>
      <c r="M5127">
        <f t="shared" ca="1" si="2739"/>
        <v>420000</v>
      </c>
      <c r="N5127">
        <f t="shared" ca="1" si="2740"/>
        <v>924000</v>
      </c>
      <c r="O5127">
        <f t="shared" ca="1" si="2741"/>
        <v>588000</v>
      </c>
      <c r="P5127">
        <f t="shared" ca="1" si="2757"/>
        <v>-672004</v>
      </c>
      <c r="Q5127">
        <f ca="1">IF(P5127&gt;0,1,0)</f>
        <v>0</v>
      </c>
      <c r="R5127">
        <f t="shared" ca="1" si="2742"/>
        <v>23</v>
      </c>
      <c r="S5127">
        <f t="shared" ca="1" si="2743"/>
        <v>5</v>
      </c>
      <c r="T5127">
        <f t="shared" ca="1" si="2744"/>
        <v>5</v>
      </c>
      <c r="U5127">
        <f t="shared" ca="1" si="2745"/>
        <v>11</v>
      </c>
      <c r="V5127">
        <f t="shared" ca="1" si="2746"/>
        <v>7</v>
      </c>
      <c r="X5127">
        <f t="shared" si="2749"/>
        <v>5127</v>
      </c>
      <c r="Y5127">
        <f t="shared" si="2750"/>
        <v>5102</v>
      </c>
      <c r="Z5127">
        <f t="shared" si="2751"/>
        <v>5103</v>
      </c>
      <c r="AA5127">
        <f t="shared" si="2747"/>
        <v>5251</v>
      </c>
      <c r="AB5127">
        <f t="shared" si="2770"/>
        <v>150</v>
      </c>
      <c r="AM5127" t="str">
        <f t="shared" si="2771"/>
        <v>201906HD</v>
      </c>
      <c r="AN5127">
        <f t="shared" ca="1" si="2759"/>
        <v>23.000047619047614</v>
      </c>
      <c r="AO5127">
        <f t="shared" ca="1" si="2760"/>
        <v>5</v>
      </c>
      <c r="AP5127">
        <f t="shared" ca="1" si="2730"/>
        <v>5</v>
      </c>
      <c r="AQ5127">
        <f t="shared" ca="1" si="2731"/>
        <v>11</v>
      </c>
      <c r="AR5127">
        <f t="shared" ca="1" si="2732"/>
        <v>7.0000000000000009</v>
      </c>
      <c r="AS5127">
        <f ca="1">P5127/J5127</f>
        <v>-0.10389678657809931</v>
      </c>
    </row>
    <row r="5128" spans="1:45" x14ac:dyDescent="0.4">
      <c r="A5128">
        <f t="shared" si="2769"/>
        <v>201906</v>
      </c>
      <c r="B5128" t="s">
        <v>213</v>
      </c>
      <c r="C5128" t="s">
        <v>75</v>
      </c>
      <c r="D5128" t="str">
        <f t="shared" ca="1" si="2758"/>
        <v>I111</v>
      </c>
      <c r="E5128">
        <f t="shared" ca="1" si="2733"/>
        <v>270</v>
      </c>
      <c r="F5128">
        <f t="shared" ca="1" si="2734"/>
        <v>20</v>
      </c>
      <c r="G5128" t="str">
        <f t="shared" ca="1" si="2755"/>
        <v>S11</v>
      </c>
      <c r="H5128" t="str">
        <f t="shared" ca="1" si="2756"/>
        <v>S110</v>
      </c>
      <c r="I5128">
        <f ca="1">VLOOKUP(D5128,PRC!$A$2:$B$21,2,0)*E5128</f>
        <v>40500000</v>
      </c>
      <c r="J5128">
        <f t="shared" ca="1" si="2737"/>
        <v>29159996</v>
      </c>
      <c r="K5128">
        <f ca="1">VLOOKUP(D5128,PRC!$A$1:$C$21,3,0)*E5128</f>
        <v>21465000</v>
      </c>
      <c r="L5128">
        <f t="shared" ca="1" si="2738"/>
        <v>1215000</v>
      </c>
      <c r="M5128">
        <f t="shared" ca="1" si="2739"/>
        <v>4050000</v>
      </c>
      <c r="N5128">
        <f t="shared" ca="1" si="2740"/>
        <v>6075000</v>
      </c>
      <c r="O5128">
        <f t="shared" ca="1" si="2741"/>
        <v>2835000</v>
      </c>
      <c r="P5128">
        <f t="shared" ca="1" si="2757"/>
        <v>-6480004</v>
      </c>
      <c r="Q5128">
        <f ca="1">IF(P5128&gt;0,1,0)</f>
        <v>0</v>
      </c>
      <c r="R5128">
        <f t="shared" ca="1" si="2742"/>
        <v>28</v>
      </c>
      <c r="S5128">
        <f t="shared" ca="1" si="2743"/>
        <v>3</v>
      </c>
      <c r="T5128">
        <f t="shared" ca="1" si="2744"/>
        <v>10</v>
      </c>
      <c r="U5128">
        <f t="shared" ca="1" si="2745"/>
        <v>15</v>
      </c>
      <c r="V5128">
        <f t="shared" ca="1" si="2746"/>
        <v>7</v>
      </c>
      <c r="X5128">
        <f t="shared" si="2749"/>
        <v>5128</v>
      </c>
      <c r="Y5128">
        <f t="shared" si="2750"/>
        <v>5102</v>
      </c>
      <c r="Z5128">
        <f t="shared" si="2751"/>
        <v>5103</v>
      </c>
      <c r="AA5128">
        <f t="shared" si="2747"/>
        <v>5251</v>
      </c>
      <c r="AB5128">
        <f t="shared" si="2770"/>
        <v>150</v>
      </c>
      <c r="AM5128" t="str">
        <f t="shared" si="2771"/>
        <v>201906HD</v>
      </c>
      <c r="AN5128">
        <f t="shared" ca="1" si="2759"/>
        <v>28.00000987654321</v>
      </c>
      <c r="AO5128">
        <f t="shared" ca="1" si="2760"/>
        <v>3</v>
      </c>
      <c r="AP5128">
        <f t="shared" ref="AP5128:AP5191" ca="1" si="2772">M5128/$I5128*100</f>
        <v>10</v>
      </c>
      <c r="AQ5128">
        <f t="shared" ref="AQ5128:AQ5191" ca="1" si="2773">N5128/$I5128*100</f>
        <v>15</v>
      </c>
      <c r="AR5128">
        <f t="shared" ref="AR5128:AR5191" ca="1" si="2774">O5128/$I5128*100</f>
        <v>7.0000000000000009</v>
      </c>
      <c r="AS5128">
        <f ca="1">P5128/J5128</f>
        <v>-0.22222238987961451</v>
      </c>
    </row>
    <row r="5129" spans="1:45" x14ac:dyDescent="0.4">
      <c r="A5129">
        <f t="shared" si="2769"/>
        <v>201906</v>
      </c>
      <c r="B5129" t="s">
        <v>214</v>
      </c>
      <c r="C5129" t="s">
        <v>75</v>
      </c>
      <c r="D5129" t="str">
        <f t="shared" ca="1" si="2758"/>
        <v>I115</v>
      </c>
      <c r="E5129">
        <f t="shared" ca="1" si="2733"/>
        <v>299</v>
      </c>
      <c r="F5129">
        <f t="shared" ca="1" si="2734"/>
        <v>22</v>
      </c>
      <c r="G5129" t="str">
        <f t="shared" ca="1" si="2755"/>
        <v>S10</v>
      </c>
      <c r="H5129" t="str">
        <f t="shared" ca="1" si="2756"/>
        <v>S101</v>
      </c>
      <c r="I5129">
        <f ca="1">VLOOKUP(D5129,PRC!$A$2:$B$21,2,0)*E5129</f>
        <v>1495000</v>
      </c>
      <c r="J5129">
        <f t="shared" ca="1" si="2737"/>
        <v>1061446</v>
      </c>
      <c r="K5129">
        <f ca="1">VLOOKUP(D5129,PRC!$A$1:$C$21,3,0)*E5129</f>
        <v>717600</v>
      </c>
      <c r="L5129">
        <f t="shared" ca="1" si="2738"/>
        <v>75000</v>
      </c>
      <c r="M5129">
        <f t="shared" ca="1" si="2739"/>
        <v>135000</v>
      </c>
      <c r="N5129">
        <f t="shared" ca="1" si="2740"/>
        <v>164000</v>
      </c>
      <c r="O5129">
        <f t="shared" ca="1" si="2741"/>
        <v>150000</v>
      </c>
      <c r="P5129">
        <f t="shared" ca="1" si="2757"/>
        <v>-180154</v>
      </c>
      <c r="Q5129">
        <f ca="1">IF(P5129&gt;0,1,0)</f>
        <v>0</v>
      </c>
      <c r="R5129">
        <f t="shared" ca="1" si="2742"/>
        <v>29</v>
      </c>
      <c r="S5129">
        <f t="shared" ca="1" si="2743"/>
        <v>5</v>
      </c>
      <c r="T5129">
        <f t="shared" ca="1" si="2744"/>
        <v>9</v>
      </c>
      <c r="U5129">
        <f t="shared" ca="1" si="2745"/>
        <v>11</v>
      </c>
      <c r="V5129">
        <f t="shared" ca="1" si="2746"/>
        <v>10</v>
      </c>
      <c r="X5129">
        <f t="shared" si="2749"/>
        <v>5129</v>
      </c>
      <c r="Y5129">
        <f t="shared" si="2750"/>
        <v>5102</v>
      </c>
      <c r="Z5129">
        <f t="shared" si="2751"/>
        <v>5103</v>
      </c>
      <c r="AA5129">
        <f t="shared" si="2747"/>
        <v>5251</v>
      </c>
      <c r="AB5129">
        <f t="shared" si="2770"/>
        <v>150</v>
      </c>
      <c r="AM5129" t="str">
        <f t="shared" si="2771"/>
        <v>201906HD</v>
      </c>
      <c r="AN5129">
        <f t="shared" ca="1" si="2759"/>
        <v>29.000267558528424</v>
      </c>
      <c r="AO5129">
        <f t="shared" ca="1" si="2760"/>
        <v>5.0167224080267561</v>
      </c>
      <c r="AP5129">
        <f t="shared" ca="1" si="2772"/>
        <v>9.0301003344481607</v>
      </c>
      <c r="AQ5129">
        <f t="shared" ca="1" si="2773"/>
        <v>10.969899665551839</v>
      </c>
      <c r="AR5129">
        <f t="shared" ca="1" si="2774"/>
        <v>10.033444816053512</v>
      </c>
      <c r="AS5129">
        <f ca="1">P5129/J5129</f>
        <v>-0.16972507315492263</v>
      </c>
    </row>
    <row r="5130" spans="1:45" x14ac:dyDescent="0.4">
      <c r="A5130">
        <f t="shared" si="2769"/>
        <v>201906</v>
      </c>
      <c r="B5130" t="s">
        <v>215</v>
      </c>
      <c r="C5130" t="s">
        <v>75</v>
      </c>
      <c r="D5130" t="str">
        <f t="shared" ca="1" si="2758"/>
        <v>I112</v>
      </c>
      <c r="E5130">
        <f t="shared" ca="1" si="2733"/>
        <v>291</v>
      </c>
      <c r="F5130">
        <f t="shared" ca="1" si="2734"/>
        <v>25</v>
      </c>
      <c r="G5130" t="str">
        <f t="shared" ca="1" si="2755"/>
        <v>S11</v>
      </c>
      <c r="H5130" t="str">
        <f t="shared" ca="1" si="2756"/>
        <v>S115</v>
      </c>
      <c r="I5130">
        <f ca="1">VLOOKUP(D5130,PRC!$A$2:$B$21,2,0)*E5130</f>
        <v>18915000</v>
      </c>
      <c r="J5130">
        <f t="shared" ca="1" si="2737"/>
        <v>14375396</v>
      </c>
      <c r="K5130">
        <f ca="1">VLOOKUP(D5130,PRC!$A$1:$C$21,3,0)*E5130</f>
        <v>9457500</v>
      </c>
      <c r="L5130">
        <f t="shared" ca="1" si="2738"/>
        <v>946000</v>
      </c>
      <c r="M5130">
        <f t="shared" ca="1" si="2739"/>
        <v>1324000</v>
      </c>
      <c r="N5130">
        <f t="shared" ca="1" si="2740"/>
        <v>2837000</v>
      </c>
      <c r="O5130">
        <f t="shared" ca="1" si="2741"/>
        <v>1513000</v>
      </c>
      <c r="P5130">
        <f t="shared" ca="1" si="2757"/>
        <v>-1702104</v>
      </c>
      <c r="Q5130">
        <f ca="1">IF(P5130&gt;0,1,0)</f>
        <v>0</v>
      </c>
      <c r="R5130">
        <f t="shared" ca="1" si="2742"/>
        <v>24</v>
      </c>
      <c r="S5130">
        <f t="shared" ca="1" si="2743"/>
        <v>5</v>
      </c>
      <c r="T5130">
        <f t="shared" ca="1" si="2744"/>
        <v>7</v>
      </c>
      <c r="U5130">
        <f t="shared" ca="1" si="2745"/>
        <v>15</v>
      </c>
      <c r="V5130">
        <f t="shared" ca="1" si="2746"/>
        <v>8</v>
      </c>
      <c r="X5130">
        <f t="shared" si="2749"/>
        <v>5130</v>
      </c>
      <c r="Y5130">
        <f t="shared" si="2750"/>
        <v>5102</v>
      </c>
      <c r="Z5130">
        <f t="shared" si="2751"/>
        <v>5103</v>
      </c>
      <c r="AA5130">
        <f t="shared" si="2747"/>
        <v>5251</v>
      </c>
      <c r="AB5130">
        <f t="shared" si="2770"/>
        <v>150</v>
      </c>
      <c r="AM5130" t="str">
        <f t="shared" si="2771"/>
        <v>201906HD</v>
      </c>
      <c r="AN5130">
        <f t="shared" ca="1" si="2759"/>
        <v>24.000021147237639</v>
      </c>
      <c r="AO5130">
        <f t="shared" ca="1" si="2760"/>
        <v>5.0013217023526302</v>
      </c>
      <c r="AP5130">
        <f t="shared" ca="1" si="2772"/>
        <v>6.999735659529474</v>
      </c>
      <c r="AQ5130">
        <f t="shared" ca="1" si="2773"/>
        <v>14.99867829764737</v>
      </c>
      <c r="AR5130">
        <f t="shared" ca="1" si="2774"/>
        <v>7.998942638117895</v>
      </c>
      <c r="AS5130">
        <f ca="1">P5130/J5130</f>
        <v>-0.11840397301055219</v>
      </c>
    </row>
    <row r="5131" spans="1:45" x14ac:dyDescent="0.4">
      <c r="A5131">
        <f t="shared" si="2769"/>
        <v>201906</v>
      </c>
      <c r="B5131" t="s">
        <v>216</v>
      </c>
      <c r="C5131" t="s">
        <v>75</v>
      </c>
      <c r="D5131" t="str">
        <f t="shared" ca="1" si="2758"/>
        <v>I116</v>
      </c>
      <c r="E5131">
        <f t="shared" ref="E5131:E5194" ca="1" si="2775">RANDBETWEEN(INDIRECT("AD"&amp;Y5131),INDIRECT("AD"&amp;Z5131))</f>
        <v>161</v>
      </c>
      <c r="F5131">
        <f t="shared" ref="F5131:F5194" ca="1" si="2776">RANDBETWEEN(INDIRECT("AF"&amp;Y5131),INDIRECT("AF"&amp;Z5131))</f>
        <v>22</v>
      </c>
      <c r="G5131" t="str">
        <f t="shared" ca="1" si="2755"/>
        <v>S11</v>
      </c>
      <c r="H5131" t="str">
        <f t="shared" ca="1" si="2756"/>
        <v>S114</v>
      </c>
      <c r="I5131">
        <f ca="1">VLOOKUP(D5131,PRC!$A$2:$B$21,2,0)*E5131</f>
        <v>235060000</v>
      </c>
      <c r="J5131">
        <f t="shared" ref="J5131:J5194" ca="1" si="2777">I5131*(1-R5131/100)-4</f>
        <v>180996196</v>
      </c>
      <c r="K5131">
        <f ca="1">VLOOKUP(D5131,PRC!$A$1:$C$21,3,0)*E5131</f>
        <v>141036000</v>
      </c>
      <c r="L5131">
        <f t="shared" ref="L5131:L5194" ca="1" si="2778">ROUND($I5131*S5131,-5)/100</f>
        <v>7052000</v>
      </c>
      <c r="M5131">
        <f t="shared" ref="M5131:M5194" ca="1" si="2779">ROUND($I5131*T5131,-5)/100</f>
        <v>21155000</v>
      </c>
      <c r="N5131">
        <f t="shared" ref="N5131:N5194" ca="1" si="2780">ROUND($I5131*U5131,-5)/100</f>
        <v>32908000</v>
      </c>
      <c r="O5131">
        <f t="shared" ref="O5131:O5194" ca="1" si="2781">ROUND($I5131*V5131,-5)/100</f>
        <v>18805000</v>
      </c>
      <c r="P5131">
        <f t="shared" ca="1" si="2757"/>
        <v>-39959804</v>
      </c>
      <c r="Q5131">
        <f ca="1">IF(P5131&gt;0,1,0)</f>
        <v>0</v>
      </c>
      <c r="R5131">
        <f t="shared" ref="R5131:R5194" ca="1" si="2782">RANDBETWEEN(INDIRECT("AF"&amp;$Y5131),INDIRECT("AF"&amp;$Z5131))</f>
        <v>23</v>
      </c>
      <c r="S5131">
        <f t="shared" ref="S5131:S5194" ca="1" si="2783">RANDBETWEEN(INDIRECT("AG"&amp;$Y5131),INDIRECT("AG"&amp;$Z5131))</f>
        <v>3</v>
      </c>
      <c r="T5131">
        <f t="shared" ref="T5131:T5194" ca="1" si="2784">RANDBETWEEN(INDIRECT("AH"&amp;$Y5131),INDIRECT("AH"&amp;$Z5131))</f>
        <v>9</v>
      </c>
      <c r="U5131">
        <f t="shared" ref="U5131:U5194" ca="1" si="2785">RANDBETWEEN(INDIRECT("Ai"&amp;$Y5131),INDIRECT("Ai"&amp;$Z5131))</f>
        <v>14</v>
      </c>
      <c r="V5131">
        <f t="shared" ref="V5131:V5194" ca="1" si="2786">RANDBETWEEN(INDIRECT("Aj"&amp;$Y5131),INDIRECT("Aj"&amp;$Z5131))</f>
        <v>8</v>
      </c>
      <c r="X5131">
        <f t="shared" si="2749"/>
        <v>5131</v>
      </c>
      <c r="Y5131">
        <f t="shared" si="2750"/>
        <v>5102</v>
      </c>
      <c r="Z5131">
        <f t="shared" si="2751"/>
        <v>5103</v>
      </c>
      <c r="AA5131">
        <f t="shared" ref="AA5131:AA5194" si="2787">Y5131+AB5131-1</f>
        <v>5251</v>
      </c>
      <c r="AB5131">
        <f t="shared" si="2770"/>
        <v>150</v>
      </c>
      <c r="AM5131" t="str">
        <f t="shared" si="2771"/>
        <v>201906HD</v>
      </c>
      <c r="AN5131">
        <f t="shared" ca="1" si="2759"/>
        <v>23.000001701693186</v>
      </c>
      <c r="AO5131">
        <f t="shared" ca="1" si="2760"/>
        <v>3.000085084659236</v>
      </c>
      <c r="AP5131">
        <f t="shared" ca="1" si="2772"/>
        <v>8.999829830681529</v>
      </c>
      <c r="AQ5131">
        <f t="shared" ca="1" si="2773"/>
        <v>13.999829830681529</v>
      </c>
      <c r="AR5131">
        <f t="shared" ca="1" si="2774"/>
        <v>8.0000850846592364</v>
      </c>
      <c r="AS5131">
        <f ca="1">P5131/J5131</f>
        <v>-0.22077703776713628</v>
      </c>
    </row>
    <row r="5132" spans="1:45" x14ac:dyDescent="0.4">
      <c r="A5132">
        <f t="shared" si="2769"/>
        <v>201906</v>
      </c>
      <c r="B5132" t="s">
        <v>217</v>
      </c>
      <c r="C5132" t="s">
        <v>75</v>
      </c>
      <c r="D5132" t="str">
        <f t="shared" ca="1" si="2758"/>
        <v>I110</v>
      </c>
      <c r="E5132">
        <f t="shared" ca="1" si="2775"/>
        <v>209</v>
      </c>
      <c r="F5132">
        <f t="shared" ca="1" si="2776"/>
        <v>24</v>
      </c>
      <c r="G5132" t="str">
        <f t="shared" ca="1" si="2755"/>
        <v>S11</v>
      </c>
      <c r="H5132" t="str">
        <f t="shared" ca="1" si="2756"/>
        <v>S119</v>
      </c>
      <c r="I5132">
        <f ca="1">VLOOKUP(D5132,PRC!$A$2:$B$21,2,0)*E5132</f>
        <v>62700000</v>
      </c>
      <c r="J5132">
        <f t="shared" ca="1" si="2777"/>
        <v>50159996</v>
      </c>
      <c r="K5132">
        <f ca="1">VLOOKUP(D5132,PRC!$A$1:$C$21,3,0)*E5132</f>
        <v>28842000</v>
      </c>
      <c r="L5132">
        <f t="shared" ca="1" si="2778"/>
        <v>2508000</v>
      </c>
      <c r="M5132">
        <f t="shared" ca="1" si="2779"/>
        <v>5016000</v>
      </c>
      <c r="N5132">
        <f t="shared" ca="1" si="2780"/>
        <v>9405000</v>
      </c>
      <c r="O5132">
        <f t="shared" ca="1" si="2781"/>
        <v>4389000</v>
      </c>
      <c r="P5132">
        <f t="shared" ca="1" si="2757"/>
        <v>-4</v>
      </c>
      <c r="Q5132">
        <f ca="1">IF(P5132&gt;0,1,0)</f>
        <v>0</v>
      </c>
      <c r="R5132">
        <f t="shared" ca="1" si="2782"/>
        <v>20</v>
      </c>
      <c r="S5132">
        <f t="shared" ca="1" si="2783"/>
        <v>4</v>
      </c>
      <c r="T5132">
        <f t="shared" ca="1" si="2784"/>
        <v>8</v>
      </c>
      <c r="U5132">
        <f t="shared" ca="1" si="2785"/>
        <v>15</v>
      </c>
      <c r="V5132">
        <f t="shared" ca="1" si="2786"/>
        <v>7</v>
      </c>
      <c r="X5132">
        <f t="shared" ref="X5132:X5195" si="2788">X5131+1</f>
        <v>5132</v>
      </c>
      <c r="Y5132">
        <f t="shared" ref="Y5132:Y5195" si="2789">IF(C5132=C5131,Y5131,X5132)</f>
        <v>5102</v>
      </c>
      <c r="Z5132">
        <f t="shared" ref="Z5132:Z5195" si="2790">Y5132+1</f>
        <v>5103</v>
      </c>
      <c r="AA5132">
        <f t="shared" si="2787"/>
        <v>5251</v>
      </c>
      <c r="AB5132">
        <f t="shared" si="2770"/>
        <v>150</v>
      </c>
      <c r="AM5132" t="str">
        <f t="shared" si="2771"/>
        <v>201906HD</v>
      </c>
      <c r="AN5132">
        <f t="shared" ca="1" si="2759"/>
        <v>20.000006379585322</v>
      </c>
      <c r="AO5132">
        <f t="shared" ca="1" si="2760"/>
        <v>4</v>
      </c>
      <c r="AP5132">
        <f t="shared" ca="1" si="2772"/>
        <v>8</v>
      </c>
      <c r="AQ5132">
        <f t="shared" ca="1" si="2773"/>
        <v>15</v>
      </c>
      <c r="AR5132">
        <f t="shared" ca="1" si="2774"/>
        <v>7.0000000000000009</v>
      </c>
      <c r="AS5132">
        <f ca="1">P5132/J5132</f>
        <v>-7.9744822946158136E-8</v>
      </c>
    </row>
    <row r="5133" spans="1:45" x14ac:dyDescent="0.4">
      <c r="A5133">
        <f t="shared" si="2769"/>
        <v>201906</v>
      </c>
      <c r="B5133" t="s">
        <v>218</v>
      </c>
      <c r="C5133" t="s">
        <v>75</v>
      </c>
      <c r="D5133" t="str">
        <f t="shared" ca="1" si="2758"/>
        <v>I101</v>
      </c>
      <c r="E5133">
        <f t="shared" ca="1" si="2775"/>
        <v>192</v>
      </c>
      <c r="F5133">
        <f t="shared" ca="1" si="2776"/>
        <v>22</v>
      </c>
      <c r="G5133" t="str">
        <f t="shared" ca="1" si="2755"/>
        <v>S11</v>
      </c>
      <c r="H5133" t="str">
        <f t="shared" ca="1" si="2756"/>
        <v>S115</v>
      </c>
      <c r="I5133">
        <f ca="1">VLOOKUP(D5133,PRC!$A$2:$B$21,2,0)*E5133</f>
        <v>5760000</v>
      </c>
      <c r="J5133">
        <f t="shared" ca="1" si="2777"/>
        <v>4492796</v>
      </c>
      <c r="K5133">
        <f ca="1">VLOOKUP(D5133,PRC!$A$1:$C$21,3,0)*E5133</f>
        <v>2995200</v>
      </c>
      <c r="L5133">
        <f t="shared" ca="1" si="2778"/>
        <v>288000</v>
      </c>
      <c r="M5133">
        <f t="shared" ca="1" si="2779"/>
        <v>288000</v>
      </c>
      <c r="N5133">
        <f t="shared" ca="1" si="2780"/>
        <v>749000</v>
      </c>
      <c r="O5133">
        <f t="shared" ca="1" si="2781"/>
        <v>576000</v>
      </c>
      <c r="P5133">
        <f t="shared" ca="1" si="2757"/>
        <v>-403404</v>
      </c>
      <c r="Q5133">
        <f ca="1">IF(P5133&gt;0,1,0)</f>
        <v>0</v>
      </c>
      <c r="R5133">
        <f t="shared" ca="1" si="2782"/>
        <v>22</v>
      </c>
      <c r="S5133">
        <f t="shared" ca="1" si="2783"/>
        <v>5</v>
      </c>
      <c r="T5133">
        <f t="shared" ca="1" si="2784"/>
        <v>5</v>
      </c>
      <c r="U5133">
        <f t="shared" ca="1" si="2785"/>
        <v>13</v>
      </c>
      <c r="V5133">
        <f t="shared" ca="1" si="2786"/>
        <v>10</v>
      </c>
      <c r="X5133">
        <f t="shared" si="2788"/>
        <v>5133</v>
      </c>
      <c r="Y5133">
        <f t="shared" si="2789"/>
        <v>5102</v>
      </c>
      <c r="Z5133">
        <f t="shared" si="2790"/>
        <v>5103</v>
      </c>
      <c r="AA5133">
        <f t="shared" si="2787"/>
        <v>5251</v>
      </c>
      <c r="AB5133">
        <f t="shared" si="2770"/>
        <v>150</v>
      </c>
      <c r="AM5133" t="str">
        <f t="shared" si="2771"/>
        <v>201906HD</v>
      </c>
      <c r="AN5133">
        <f t="shared" ca="1" si="2759"/>
        <v>22.000069444444449</v>
      </c>
      <c r="AO5133">
        <f t="shared" ca="1" si="2760"/>
        <v>5</v>
      </c>
      <c r="AP5133">
        <f t="shared" ca="1" si="2772"/>
        <v>5</v>
      </c>
      <c r="AQ5133">
        <f t="shared" ca="1" si="2773"/>
        <v>13.003472222222223</v>
      </c>
      <c r="AR5133">
        <f t="shared" ca="1" si="2774"/>
        <v>10</v>
      </c>
      <c r="AS5133">
        <f ca="1">P5133/J5133</f>
        <v>-8.9789075666912091E-2</v>
      </c>
    </row>
    <row r="5134" spans="1:45" x14ac:dyDescent="0.4">
      <c r="A5134">
        <f t="shared" si="2769"/>
        <v>201906</v>
      </c>
      <c r="B5134" t="s">
        <v>219</v>
      </c>
      <c r="C5134" t="s">
        <v>75</v>
      </c>
      <c r="D5134" t="str">
        <f t="shared" ca="1" si="2758"/>
        <v>I107</v>
      </c>
      <c r="E5134">
        <f t="shared" ca="1" si="2775"/>
        <v>261</v>
      </c>
      <c r="F5134">
        <f t="shared" ca="1" si="2776"/>
        <v>21</v>
      </c>
      <c r="G5134" t="str">
        <f t="shared" ca="1" si="2755"/>
        <v>S10</v>
      </c>
      <c r="H5134" t="str">
        <f t="shared" ca="1" si="2756"/>
        <v>S103</v>
      </c>
      <c r="I5134">
        <f ca="1">VLOOKUP(D5134,PRC!$A$2:$B$21,2,0)*E5134</f>
        <v>39150000</v>
      </c>
      <c r="J5134">
        <f t="shared" ca="1" si="2777"/>
        <v>28970996</v>
      </c>
      <c r="K5134">
        <f ca="1">VLOOKUP(D5134,PRC!$A$1:$C$21,3,0)*E5134</f>
        <v>22315500</v>
      </c>
      <c r="L5134">
        <f t="shared" ca="1" si="2778"/>
        <v>1566000</v>
      </c>
      <c r="M5134">
        <f t="shared" ca="1" si="2779"/>
        <v>3132000</v>
      </c>
      <c r="N5134">
        <f t="shared" ca="1" si="2780"/>
        <v>4698000</v>
      </c>
      <c r="O5134">
        <f t="shared" ca="1" si="2781"/>
        <v>2741000</v>
      </c>
      <c r="P5134">
        <f t="shared" ca="1" si="2757"/>
        <v>-5481504</v>
      </c>
      <c r="Q5134">
        <f ca="1">IF(P5134&gt;0,1,0)</f>
        <v>0</v>
      </c>
      <c r="R5134">
        <f t="shared" ca="1" si="2782"/>
        <v>26</v>
      </c>
      <c r="S5134">
        <f t="shared" ca="1" si="2783"/>
        <v>4</v>
      </c>
      <c r="T5134">
        <f t="shared" ca="1" si="2784"/>
        <v>8</v>
      </c>
      <c r="U5134">
        <f t="shared" ca="1" si="2785"/>
        <v>12</v>
      </c>
      <c r="V5134">
        <f t="shared" ca="1" si="2786"/>
        <v>7</v>
      </c>
      <c r="X5134">
        <f t="shared" si="2788"/>
        <v>5134</v>
      </c>
      <c r="Y5134">
        <f t="shared" si="2789"/>
        <v>5102</v>
      </c>
      <c r="Z5134">
        <f t="shared" si="2790"/>
        <v>5103</v>
      </c>
      <c r="AA5134">
        <f t="shared" si="2787"/>
        <v>5251</v>
      </c>
      <c r="AB5134">
        <f t="shared" si="2770"/>
        <v>150</v>
      </c>
      <c r="AM5134" t="str">
        <f t="shared" si="2771"/>
        <v>201906HD</v>
      </c>
      <c r="AN5134">
        <f t="shared" ca="1" si="2759"/>
        <v>26.000010217113669</v>
      </c>
      <c r="AO5134">
        <f t="shared" ca="1" si="2760"/>
        <v>4</v>
      </c>
      <c r="AP5134">
        <f t="shared" ca="1" si="2772"/>
        <v>8</v>
      </c>
      <c r="AQ5134">
        <f t="shared" ca="1" si="2773"/>
        <v>12</v>
      </c>
      <c r="AR5134">
        <f t="shared" ca="1" si="2774"/>
        <v>7.0012771392081747</v>
      </c>
      <c r="AS5134">
        <f ca="1">P5134/J5134</f>
        <v>-0.18920661201982839</v>
      </c>
    </row>
    <row r="5135" spans="1:45" x14ac:dyDescent="0.4">
      <c r="A5135">
        <f t="shared" si="2769"/>
        <v>201906</v>
      </c>
      <c r="B5135" t="s">
        <v>220</v>
      </c>
      <c r="C5135" t="s">
        <v>75</v>
      </c>
      <c r="D5135" t="str">
        <f t="shared" ca="1" si="2758"/>
        <v>I119</v>
      </c>
      <c r="E5135">
        <f t="shared" ca="1" si="2775"/>
        <v>205</v>
      </c>
      <c r="F5135">
        <f t="shared" ca="1" si="2776"/>
        <v>24</v>
      </c>
      <c r="G5135" t="str">
        <f t="shared" ca="1" si="2755"/>
        <v>S11</v>
      </c>
      <c r="H5135" t="str">
        <f t="shared" ca="1" si="2756"/>
        <v>S113</v>
      </c>
      <c r="I5135">
        <f ca="1">VLOOKUP(D5135,PRC!$A$2:$B$21,2,0)*E5135</f>
        <v>19475000</v>
      </c>
      <c r="J5135">
        <f t="shared" ca="1" si="2777"/>
        <v>13827246</v>
      </c>
      <c r="K5135">
        <f ca="1">VLOOKUP(D5135,PRC!$A$1:$C$21,3,0)*E5135</f>
        <v>9348000</v>
      </c>
      <c r="L5135">
        <f t="shared" ca="1" si="2778"/>
        <v>584000</v>
      </c>
      <c r="M5135">
        <f t="shared" ca="1" si="2779"/>
        <v>1753000</v>
      </c>
      <c r="N5135">
        <f t="shared" ca="1" si="2780"/>
        <v>2727000</v>
      </c>
      <c r="O5135">
        <f t="shared" ca="1" si="2781"/>
        <v>1363000</v>
      </c>
      <c r="P5135">
        <f t="shared" ca="1" si="2757"/>
        <v>-1947754</v>
      </c>
      <c r="Q5135">
        <f ca="1">IF(P5135&gt;0,1,0)</f>
        <v>0</v>
      </c>
      <c r="R5135">
        <f t="shared" ca="1" si="2782"/>
        <v>29</v>
      </c>
      <c r="S5135">
        <f t="shared" ca="1" si="2783"/>
        <v>3</v>
      </c>
      <c r="T5135">
        <f t="shared" ca="1" si="2784"/>
        <v>9</v>
      </c>
      <c r="U5135">
        <f t="shared" ca="1" si="2785"/>
        <v>14</v>
      </c>
      <c r="V5135">
        <f t="shared" ca="1" si="2786"/>
        <v>7</v>
      </c>
      <c r="X5135">
        <f t="shared" si="2788"/>
        <v>5135</v>
      </c>
      <c r="Y5135">
        <f t="shared" si="2789"/>
        <v>5102</v>
      </c>
      <c r="Z5135">
        <f t="shared" si="2790"/>
        <v>5103</v>
      </c>
      <c r="AA5135">
        <f t="shared" si="2787"/>
        <v>5251</v>
      </c>
      <c r="AB5135">
        <f t="shared" si="2770"/>
        <v>150</v>
      </c>
      <c r="AM5135" t="str">
        <f t="shared" si="2771"/>
        <v>201906HD</v>
      </c>
      <c r="AN5135">
        <f t="shared" ca="1" si="2759"/>
        <v>29.000020539152761</v>
      </c>
      <c r="AO5135">
        <f t="shared" ca="1" si="2760"/>
        <v>2.998716302952503</v>
      </c>
      <c r="AP5135">
        <f t="shared" ca="1" si="2772"/>
        <v>9.0012836970474961</v>
      </c>
      <c r="AQ5135">
        <f t="shared" ca="1" si="2773"/>
        <v>14.002567394094994</v>
      </c>
      <c r="AR5135">
        <f t="shared" ca="1" si="2774"/>
        <v>6.998716302952503</v>
      </c>
      <c r="AS5135">
        <f ca="1">P5135/J5135</f>
        <v>-0.14086348069601135</v>
      </c>
    </row>
    <row r="5136" spans="1:45" x14ac:dyDescent="0.4">
      <c r="A5136">
        <f t="shared" si="2769"/>
        <v>201906</v>
      </c>
      <c r="B5136" t="s">
        <v>221</v>
      </c>
      <c r="C5136" t="s">
        <v>75</v>
      </c>
      <c r="D5136" t="str">
        <f t="shared" ca="1" si="2758"/>
        <v>I115</v>
      </c>
      <c r="E5136">
        <f t="shared" ca="1" si="2775"/>
        <v>214</v>
      </c>
      <c r="F5136">
        <f t="shared" ca="1" si="2776"/>
        <v>20</v>
      </c>
      <c r="G5136" t="str">
        <f t="shared" ca="1" si="2755"/>
        <v>S11</v>
      </c>
      <c r="H5136" t="str">
        <f t="shared" ca="1" si="2756"/>
        <v>S110</v>
      </c>
      <c r="I5136">
        <f ca="1">VLOOKUP(D5136,PRC!$A$2:$B$21,2,0)*E5136</f>
        <v>1070000</v>
      </c>
      <c r="J5136">
        <f t="shared" ca="1" si="2777"/>
        <v>813196</v>
      </c>
      <c r="K5136">
        <f ca="1">VLOOKUP(D5136,PRC!$A$1:$C$21,3,0)*E5136</f>
        <v>513600</v>
      </c>
      <c r="L5136">
        <f t="shared" ca="1" si="2778"/>
        <v>54000</v>
      </c>
      <c r="M5136">
        <f t="shared" ca="1" si="2779"/>
        <v>64000</v>
      </c>
      <c r="N5136">
        <f t="shared" ca="1" si="2780"/>
        <v>161000</v>
      </c>
      <c r="O5136">
        <f t="shared" ca="1" si="2781"/>
        <v>75000</v>
      </c>
      <c r="P5136">
        <f t="shared" ca="1" si="2757"/>
        <v>-54404</v>
      </c>
      <c r="Q5136">
        <f ca="1">IF(P5136&gt;0,1,0)</f>
        <v>0</v>
      </c>
      <c r="R5136">
        <f t="shared" ca="1" si="2782"/>
        <v>24</v>
      </c>
      <c r="S5136">
        <f t="shared" ca="1" si="2783"/>
        <v>5</v>
      </c>
      <c r="T5136">
        <f t="shared" ca="1" si="2784"/>
        <v>6</v>
      </c>
      <c r="U5136">
        <f t="shared" ca="1" si="2785"/>
        <v>15</v>
      </c>
      <c r="V5136">
        <f t="shared" ca="1" si="2786"/>
        <v>7</v>
      </c>
      <c r="X5136">
        <f t="shared" si="2788"/>
        <v>5136</v>
      </c>
      <c r="Y5136">
        <f t="shared" si="2789"/>
        <v>5102</v>
      </c>
      <c r="Z5136">
        <f t="shared" si="2790"/>
        <v>5103</v>
      </c>
      <c r="AA5136">
        <f t="shared" si="2787"/>
        <v>5251</v>
      </c>
      <c r="AB5136">
        <f t="shared" si="2770"/>
        <v>150</v>
      </c>
      <c r="AM5136" t="str">
        <f t="shared" si="2771"/>
        <v>201906HD</v>
      </c>
      <c r="AN5136">
        <f t="shared" ca="1" si="2759"/>
        <v>24.0003738317757</v>
      </c>
      <c r="AO5136">
        <f t="shared" ca="1" si="2760"/>
        <v>5.0467289719626169</v>
      </c>
      <c r="AP5136">
        <f t="shared" ca="1" si="2772"/>
        <v>5.9813084112149539</v>
      </c>
      <c r="AQ5136">
        <f t="shared" ca="1" si="2773"/>
        <v>15.046728971962617</v>
      </c>
      <c r="AR5136">
        <f t="shared" ca="1" si="2774"/>
        <v>7.009345794392523</v>
      </c>
      <c r="AS5136">
        <f ca="1">P5136/J5136</f>
        <v>-6.6901460410528329E-2</v>
      </c>
    </row>
    <row r="5137" spans="1:45" x14ac:dyDescent="0.4">
      <c r="A5137">
        <f t="shared" si="2769"/>
        <v>201906</v>
      </c>
      <c r="B5137" t="s">
        <v>222</v>
      </c>
      <c r="C5137" t="s">
        <v>75</v>
      </c>
      <c r="D5137" t="str">
        <f t="shared" ca="1" si="2758"/>
        <v>I109</v>
      </c>
      <c r="E5137">
        <f t="shared" ca="1" si="2775"/>
        <v>192</v>
      </c>
      <c r="F5137">
        <f t="shared" ca="1" si="2776"/>
        <v>30</v>
      </c>
      <c r="G5137" t="str">
        <f t="shared" ca="1" si="2755"/>
        <v>S11</v>
      </c>
      <c r="H5137" t="str">
        <f t="shared" ca="1" si="2756"/>
        <v>S111</v>
      </c>
      <c r="I5137">
        <f ca="1">VLOOKUP(D5137,PRC!$A$2:$B$21,2,0)*E5137</f>
        <v>96000000</v>
      </c>
      <c r="J5137">
        <f t="shared" ca="1" si="2777"/>
        <v>75839996</v>
      </c>
      <c r="K5137">
        <f ca="1">VLOOKUP(D5137,PRC!$A$1:$C$21,3,0)*E5137</f>
        <v>38400000</v>
      </c>
      <c r="L5137">
        <f t="shared" ca="1" si="2778"/>
        <v>3840000</v>
      </c>
      <c r="M5137">
        <f t="shared" ca="1" si="2779"/>
        <v>6720000</v>
      </c>
      <c r="N5137">
        <f t="shared" ca="1" si="2780"/>
        <v>14400000</v>
      </c>
      <c r="O5137">
        <f t="shared" ca="1" si="2781"/>
        <v>8640000</v>
      </c>
      <c r="P5137">
        <f t="shared" ca="1" si="2757"/>
        <v>3839996</v>
      </c>
      <c r="Q5137">
        <f ca="1">IF(P5137&gt;0,1,0)</f>
        <v>1</v>
      </c>
      <c r="R5137">
        <f t="shared" ca="1" si="2782"/>
        <v>21</v>
      </c>
      <c r="S5137">
        <f t="shared" ca="1" si="2783"/>
        <v>4</v>
      </c>
      <c r="T5137">
        <f t="shared" ca="1" si="2784"/>
        <v>7</v>
      </c>
      <c r="U5137">
        <f t="shared" ca="1" si="2785"/>
        <v>15</v>
      </c>
      <c r="V5137">
        <f t="shared" ca="1" si="2786"/>
        <v>9</v>
      </c>
      <c r="X5137">
        <f t="shared" si="2788"/>
        <v>5137</v>
      </c>
      <c r="Y5137">
        <f t="shared" si="2789"/>
        <v>5102</v>
      </c>
      <c r="Z5137">
        <f t="shared" si="2790"/>
        <v>5103</v>
      </c>
      <c r="AA5137">
        <f t="shared" si="2787"/>
        <v>5251</v>
      </c>
      <c r="AB5137">
        <f t="shared" si="2770"/>
        <v>150</v>
      </c>
      <c r="AM5137" t="str">
        <f t="shared" si="2771"/>
        <v>201906HD</v>
      </c>
      <c r="AN5137">
        <f t="shared" ca="1" si="2759"/>
        <v>21.000004166666663</v>
      </c>
      <c r="AO5137">
        <f t="shared" ca="1" si="2760"/>
        <v>4</v>
      </c>
      <c r="AP5137">
        <f t="shared" ca="1" si="2772"/>
        <v>7.0000000000000009</v>
      </c>
      <c r="AQ5137">
        <f t="shared" ca="1" si="2773"/>
        <v>15</v>
      </c>
      <c r="AR5137">
        <f t="shared" ca="1" si="2774"/>
        <v>9</v>
      </c>
      <c r="AS5137">
        <f ca="1">P5137/J5137</f>
        <v>5.0632861320298594E-2</v>
      </c>
    </row>
    <row r="5138" spans="1:45" x14ac:dyDescent="0.4">
      <c r="A5138">
        <f t="shared" si="2769"/>
        <v>201906</v>
      </c>
      <c r="B5138" t="s">
        <v>223</v>
      </c>
      <c r="C5138" t="s">
        <v>75</v>
      </c>
      <c r="D5138" t="str">
        <f t="shared" ca="1" si="2758"/>
        <v>I110</v>
      </c>
      <c r="E5138">
        <f t="shared" ca="1" si="2775"/>
        <v>279</v>
      </c>
      <c r="F5138">
        <f t="shared" ca="1" si="2776"/>
        <v>22</v>
      </c>
      <c r="G5138" t="str">
        <f t="shared" ca="1" si="2755"/>
        <v>S11</v>
      </c>
      <c r="H5138" t="str">
        <f t="shared" ca="1" si="2756"/>
        <v>S116</v>
      </c>
      <c r="I5138">
        <f ca="1">VLOOKUP(D5138,PRC!$A$2:$B$21,2,0)*E5138</f>
        <v>83700000</v>
      </c>
      <c r="J5138">
        <f t="shared" ca="1" si="2777"/>
        <v>64448996</v>
      </c>
      <c r="K5138">
        <f ca="1">VLOOKUP(D5138,PRC!$A$1:$C$21,3,0)*E5138</f>
        <v>38502000</v>
      </c>
      <c r="L5138">
        <f t="shared" ca="1" si="2778"/>
        <v>2511000</v>
      </c>
      <c r="M5138">
        <f t="shared" ca="1" si="2779"/>
        <v>7533000</v>
      </c>
      <c r="N5138">
        <f t="shared" ca="1" si="2780"/>
        <v>10044000</v>
      </c>
      <c r="O5138">
        <f t="shared" ca="1" si="2781"/>
        <v>6696000</v>
      </c>
      <c r="P5138">
        <f t="shared" ca="1" si="2757"/>
        <v>-837004</v>
      </c>
      <c r="Q5138">
        <f ca="1">IF(P5138&gt;0,1,0)</f>
        <v>0</v>
      </c>
      <c r="R5138">
        <f t="shared" ca="1" si="2782"/>
        <v>23</v>
      </c>
      <c r="S5138">
        <f t="shared" ca="1" si="2783"/>
        <v>3</v>
      </c>
      <c r="T5138">
        <f t="shared" ca="1" si="2784"/>
        <v>9</v>
      </c>
      <c r="U5138">
        <f t="shared" ca="1" si="2785"/>
        <v>12</v>
      </c>
      <c r="V5138">
        <f t="shared" ca="1" si="2786"/>
        <v>8</v>
      </c>
      <c r="X5138">
        <f t="shared" si="2788"/>
        <v>5138</v>
      </c>
      <c r="Y5138">
        <f t="shared" si="2789"/>
        <v>5102</v>
      </c>
      <c r="Z5138">
        <f t="shared" si="2790"/>
        <v>5103</v>
      </c>
      <c r="AA5138">
        <f t="shared" si="2787"/>
        <v>5251</v>
      </c>
      <c r="AB5138">
        <f t="shared" si="2770"/>
        <v>150</v>
      </c>
      <c r="AM5138" t="str">
        <f t="shared" si="2771"/>
        <v>201906HD</v>
      </c>
      <c r="AN5138">
        <f t="shared" ca="1" si="2759"/>
        <v>23.000004778972517</v>
      </c>
      <c r="AO5138">
        <f t="shared" ca="1" si="2760"/>
        <v>3</v>
      </c>
      <c r="AP5138">
        <f t="shared" ca="1" si="2772"/>
        <v>9</v>
      </c>
      <c r="AQ5138">
        <f t="shared" ca="1" si="2773"/>
        <v>12</v>
      </c>
      <c r="AR5138">
        <f t="shared" ca="1" si="2774"/>
        <v>8</v>
      </c>
      <c r="AS5138">
        <f ca="1">P5138/J5138</f>
        <v>-1.2987075857628566E-2</v>
      </c>
    </row>
    <row r="5139" spans="1:45" x14ac:dyDescent="0.4">
      <c r="A5139">
        <f t="shared" si="2769"/>
        <v>201906</v>
      </c>
      <c r="B5139" t="s">
        <v>224</v>
      </c>
      <c r="C5139" t="s">
        <v>75</v>
      </c>
      <c r="D5139" t="str">
        <f t="shared" ca="1" si="2758"/>
        <v>I115</v>
      </c>
      <c r="E5139">
        <f t="shared" ca="1" si="2775"/>
        <v>211</v>
      </c>
      <c r="F5139">
        <f t="shared" ca="1" si="2776"/>
        <v>21</v>
      </c>
      <c r="G5139" t="str">
        <f t="shared" ca="1" si="2755"/>
        <v>S10</v>
      </c>
      <c r="H5139" t="str">
        <f t="shared" ca="1" si="2756"/>
        <v>S109</v>
      </c>
      <c r="I5139">
        <f ca="1">VLOOKUP(D5139,PRC!$A$2:$B$21,2,0)*E5139</f>
        <v>1055000</v>
      </c>
      <c r="J5139">
        <f t="shared" ca="1" si="2777"/>
        <v>770146</v>
      </c>
      <c r="K5139">
        <f ca="1">VLOOKUP(D5139,PRC!$A$1:$C$21,3,0)*E5139</f>
        <v>506400</v>
      </c>
      <c r="L5139">
        <f t="shared" ca="1" si="2778"/>
        <v>32000</v>
      </c>
      <c r="M5139">
        <f t="shared" ca="1" si="2779"/>
        <v>84000</v>
      </c>
      <c r="N5139">
        <f t="shared" ca="1" si="2780"/>
        <v>127000</v>
      </c>
      <c r="O5139">
        <f t="shared" ca="1" si="2781"/>
        <v>53000</v>
      </c>
      <c r="P5139">
        <f t="shared" ca="1" si="2757"/>
        <v>-32254</v>
      </c>
      <c r="Q5139">
        <f ca="1">IF(P5139&gt;0,1,0)</f>
        <v>0</v>
      </c>
      <c r="R5139">
        <f t="shared" ca="1" si="2782"/>
        <v>27</v>
      </c>
      <c r="S5139">
        <f t="shared" ca="1" si="2783"/>
        <v>3</v>
      </c>
      <c r="T5139">
        <f t="shared" ca="1" si="2784"/>
        <v>8</v>
      </c>
      <c r="U5139">
        <f t="shared" ca="1" si="2785"/>
        <v>12</v>
      </c>
      <c r="V5139">
        <f t="shared" ca="1" si="2786"/>
        <v>5</v>
      </c>
      <c r="X5139">
        <f t="shared" si="2788"/>
        <v>5139</v>
      </c>
      <c r="Y5139">
        <f t="shared" si="2789"/>
        <v>5102</v>
      </c>
      <c r="Z5139">
        <f t="shared" si="2790"/>
        <v>5103</v>
      </c>
      <c r="AA5139">
        <f t="shared" si="2787"/>
        <v>5251</v>
      </c>
      <c r="AB5139">
        <f t="shared" si="2770"/>
        <v>150</v>
      </c>
      <c r="AM5139" t="str">
        <f t="shared" si="2771"/>
        <v>201906HD</v>
      </c>
      <c r="AN5139">
        <f t="shared" ca="1" si="2759"/>
        <v>27.000379146919428</v>
      </c>
      <c r="AO5139">
        <f t="shared" ca="1" si="2760"/>
        <v>3.0331753554502372</v>
      </c>
      <c r="AP5139">
        <f t="shared" ca="1" si="2772"/>
        <v>7.9620853080568725</v>
      </c>
      <c r="AQ5139">
        <f t="shared" ca="1" si="2773"/>
        <v>12.037914691943127</v>
      </c>
      <c r="AR5139">
        <f t="shared" ca="1" si="2774"/>
        <v>5.0236966824644549</v>
      </c>
      <c r="AS5139">
        <f ca="1">P5139/J5139</f>
        <v>-4.1880370734899613E-2</v>
      </c>
    </row>
    <row r="5140" spans="1:45" x14ac:dyDescent="0.4">
      <c r="A5140">
        <f t="shared" si="2769"/>
        <v>201906</v>
      </c>
      <c r="B5140" t="s">
        <v>225</v>
      </c>
      <c r="C5140" t="s">
        <v>75</v>
      </c>
      <c r="D5140" t="str">
        <f t="shared" ca="1" si="2758"/>
        <v>I109</v>
      </c>
      <c r="E5140">
        <f t="shared" ca="1" si="2775"/>
        <v>254</v>
      </c>
      <c r="F5140">
        <f t="shared" ca="1" si="2776"/>
        <v>21</v>
      </c>
      <c r="G5140" t="str">
        <f t="shared" ca="1" si="2755"/>
        <v>S11</v>
      </c>
      <c r="H5140" t="str">
        <f t="shared" ca="1" si="2756"/>
        <v>S115</v>
      </c>
      <c r="I5140">
        <f ca="1">VLOOKUP(D5140,PRC!$A$2:$B$21,2,0)*E5140</f>
        <v>127000000</v>
      </c>
      <c r="J5140">
        <f t="shared" ca="1" si="2777"/>
        <v>96519996</v>
      </c>
      <c r="K5140">
        <f ca="1">VLOOKUP(D5140,PRC!$A$1:$C$21,3,0)*E5140</f>
        <v>50800000</v>
      </c>
      <c r="L5140">
        <f t="shared" ca="1" si="2778"/>
        <v>3810000</v>
      </c>
      <c r="M5140">
        <f t="shared" ca="1" si="2779"/>
        <v>10160000</v>
      </c>
      <c r="N5140">
        <f t="shared" ca="1" si="2780"/>
        <v>17780000</v>
      </c>
      <c r="O5140">
        <f t="shared" ca="1" si="2781"/>
        <v>10160000</v>
      </c>
      <c r="P5140">
        <f t="shared" ca="1" si="2757"/>
        <v>3809996</v>
      </c>
      <c r="Q5140">
        <f ca="1">IF(P5140&gt;0,1,0)</f>
        <v>1</v>
      </c>
      <c r="R5140">
        <f t="shared" ca="1" si="2782"/>
        <v>24</v>
      </c>
      <c r="S5140">
        <f t="shared" ca="1" si="2783"/>
        <v>3</v>
      </c>
      <c r="T5140">
        <f t="shared" ca="1" si="2784"/>
        <v>8</v>
      </c>
      <c r="U5140">
        <f t="shared" ca="1" si="2785"/>
        <v>14</v>
      </c>
      <c r="V5140">
        <f t="shared" ca="1" si="2786"/>
        <v>8</v>
      </c>
      <c r="X5140">
        <f t="shared" si="2788"/>
        <v>5140</v>
      </c>
      <c r="Y5140">
        <f t="shared" si="2789"/>
        <v>5102</v>
      </c>
      <c r="Z5140">
        <f t="shared" si="2790"/>
        <v>5103</v>
      </c>
      <c r="AA5140">
        <f t="shared" si="2787"/>
        <v>5251</v>
      </c>
      <c r="AB5140">
        <f t="shared" si="2770"/>
        <v>150</v>
      </c>
      <c r="AM5140" t="str">
        <f t="shared" si="2771"/>
        <v>201906HD</v>
      </c>
      <c r="AN5140">
        <f t="shared" ca="1" si="2759"/>
        <v>24.000003149606297</v>
      </c>
      <c r="AO5140">
        <f t="shared" ca="1" si="2760"/>
        <v>3</v>
      </c>
      <c r="AP5140">
        <f t="shared" ca="1" si="2772"/>
        <v>8</v>
      </c>
      <c r="AQ5140">
        <f t="shared" ca="1" si="2773"/>
        <v>14.000000000000002</v>
      </c>
      <c r="AR5140">
        <f t="shared" ca="1" si="2774"/>
        <v>8</v>
      </c>
      <c r="AS5140">
        <f ca="1">P5140/J5140</f>
        <v>3.9473644404212367E-2</v>
      </c>
    </row>
    <row r="5141" spans="1:45" x14ac:dyDescent="0.4">
      <c r="A5141">
        <f t="shared" si="2769"/>
        <v>201906</v>
      </c>
      <c r="B5141" t="s">
        <v>226</v>
      </c>
      <c r="C5141" t="s">
        <v>75</v>
      </c>
      <c r="D5141" t="str">
        <f t="shared" ca="1" si="2758"/>
        <v>I103</v>
      </c>
      <c r="E5141">
        <f t="shared" ca="1" si="2775"/>
        <v>279</v>
      </c>
      <c r="F5141">
        <f t="shared" ca="1" si="2776"/>
        <v>22</v>
      </c>
      <c r="G5141" t="str">
        <f t="shared" ca="1" si="2755"/>
        <v>S11</v>
      </c>
      <c r="H5141" t="str">
        <f t="shared" ca="1" si="2756"/>
        <v>S110</v>
      </c>
      <c r="I5141">
        <f ca="1">VLOOKUP(D5141,PRC!$A$2:$B$21,2,0)*E5141</f>
        <v>13950000</v>
      </c>
      <c r="J5141">
        <f t="shared" ca="1" si="2777"/>
        <v>10322996</v>
      </c>
      <c r="K5141">
        <f ca="1">VLOOKUP(D5141,PRC!$A$1:$C$21,3,0)*E5141</f>
        <v>7951500</v>
      </c>
      <c r="L5141">
        <f t="shared" ca="1" si="2778"/>
        <v>419000</v>
      </c>
      <c r="M5141">
        <f t="shared" ca="1" si="2779"/>
        <v>1256000</v>
      </c>
      <c r="N5141">
        <f t="shared" ca="1" si="2780"/>
        <v>1535000</v>
      </c>
      <c r="O5141">
        <f t="shared" ca="1" si="2781"/>
        <v>1116000</v>
      </c>
      <c r="P5141">
        <f t="shared" ca="1" si="2757"/>
        <v>-1954504</v>
      </c>
      <c r="Q5141">
        <f ca="1">IF(P5141&gt;0,1,0)</f>
        <v>0</v>
      </c>
      <c r="R5141">
        <f t="shared" ca="1" si="2782"/>
        <v>26</v>
      </c>
      <c r="S5141">
        <f t="shared" ca="1" si="2783"/>
        <v>3</v>
      </c>
      <c r="T5141">
        <f t="shared" ca="1" si="2784"/>
        <v>9</v>
      </c>
      <c r="U5141">
        <f t="shared" ca="1" si="2785"/>
        <v>11</v>
      </c>
      <c r="V5141">
        <f t="shared" ca="1" si="2786"/>
        <v>8</v>
      </c>
      <c r="X5141">
        <f t="shared" si="2788"/>
        <v>5141</v>
      </c>
      <c r="Y5141">
        <f t="shared" si="2789"/>
        <v>5102</v>
      </c>
      <c r="Z5141">
        <f t="shared" si="2790"/>
        <v>5103</v>
      </c>
      <c r="AA5141">
        <f t="shared" si="2787"/>
        <v>5251</v>
      </c>
      <c r="AB5141">
        <f t="shared" si="2770"/>
        <v>150</v>
      </c>
      <c r="AM5141" t="str">
        <f t="shared" si="2771"/>
        <v>201906HD</v>
      </c>
      <c r="AN5141">
        <f t="shared" ca="1" si="2759"/>
        <v>26.000028673835129</v>
      </c>
      <c r="AO5141">
        <f t="shared" ca="1" si="2760"/>
        <v>3.0035842293906807</v>
      </c>
      <c r="AP5141">
        <f t="shared" ca="1" si="2772"/>
        <v>9.0035842293906807</v>
      </c>
      <c r="AQ5141">
        <f t="shared" ca="1" si="2773"/>
        <v>11.003584229390681</v>
      </c>
      <c r="AR5141">
        <f t="shared" ca="1" si="2774"/>
        <v>8</v>
      </c>
      <c r="AS5141">
        <f ca="1">P5141/J5141</f>
        <v>-0.18933495663468242</v>
      </c>
    </row>
    <row r="5142" spans="1:45" x14ac:dyDescent="0.4">
      <c r="A5142">
        <f t="shared" si="2769"/>
        <v>201906</v>
      </c>
      <c r="B5142" t="s">
        <v>227</v>
      </c>
      <c r="C5142" t="s">
        <v>75</v>
      </c>
      <c r="D5142" t="str">
        <f t="shared" ca="1" si="2758"/>
        <v>I102</v>
      </c>
      <c r="E5142">
        <f t="shared" ca="1" si="2775"/>
        <v>203</v>
      </c>
      <c r="F5142">
        <f t="shared" ca="1" si="2776"/>
        <v>27</v>
      </c>
      <c r="G5142" t="str">
        <f t="shared" ca="1" si="2755"/>
        <v>S11</v>
      </c>
      <c r="H5142" t="str">
        <f t="shared" ca="1" si="2756"/>
        <v>S114</v>
      </c>
      <c r="I5142">
        <f ca="1">VLOOKUP(D5142,PRC!$A$2:$B$21,2,0)*E5142</f>
        <v>8120000</v>
      </c>
      <c r="J5142">
        <f t="shared" ca="1" si="2777"/>
        <v>6008796</v>
      </c>
      <c r="K5142">
        <f ca="1">VLOOKUP(D5142,PRC!$A$1:$C$21,3,0)*E5142</f>
        <v>3816400</v>
      </c>
      <c r="L5142">
        <f t="shared" ca="1" si="2778"/>
        <v>244000</v>
      </c>
      <c r="M5142">
        <f t="shared" ca="1" si="2779"/>
        <v>568000</v>
      </c>
      <c r="N5142">
        <f t="shared" ca="1" si="2780"/>
        <v>974000</v>
      </c>
      <c r="O5142">
        <f t="shared" ca="1" si="2781"/>
        <v>568000</v>
      </c>
      <c r="P5142">
        <f t="shared" ca="1" si="2757"/>
        <v>-161604</v>
      </c>
      <c r="Q5142">
        <f ca="1">IF(P5142&gt;0,1,0)</f>
        <v>0</v>
      </c>
      <c r="R5142">
        <f t="shared" ca="1" si="2782"/>
        <v>26</v>
      </c>
      <c r="S5142">
        <f t="shared" ca="1" si="2783"/>
        <v>3</v>
      </c>
      <c r="T5142">
        <f t="shared" ca="1" si="2784"/>
        <v>7</v>
      </c>
      <c r="U5142">
        <f t="shared" ca="1" si="2785"/>
        <v>12</v>
      </c>
      <c r="V5142">
        <f t="shared" ca="1" si="2786"/>
        <v>7</v>
      </c>
      <c r="X5142">
        <f t="shared" si="2788"/>
        <v>5142</v>
      </c>
      <c r="Y5142">
        <f t="shared" si="2789"/>
        <v>5102</v>
      </c>
      <c r="Z5142">
        <f t="shared" si="2790"/>
        <v>5103</v>
      </c>
      <c r="AA5142">
        <f t="shared" si="2787"/>
        <v>5251</v>
      </c>
      <c r="AB5142">
        <f t="shared" si="2770"/>
        <v>150</v>
      </c>
      <c r="AM5142" t="str">
        <f t="shared" si="2771"/>
        <v>201906HD</v>
      </c>
      <c r="AN5142">
        <f t="shared" ca="1" si="2759"/>
        <v>26.000049261083745</v>
      </c>
      <c r="AO5142">
        <f t="shared" ca="1" si="2760"/>
        <v>3.0049261083743843</v>
      </c>
      <c r="AP5142">
        <f t="shared" ca="1" si="2772"/>
        <v>6.9950738916256157</v>
      </c>
      <c r="AQ5142">
        <f t="shared" ca="1" si="2773"/>
        <v>11.995073891625616</v>
      </c>
      <c r="AR5142">
        <f t="shared" ca="1" si="2774"/>
        <v>6.9950738916256157</v>
      </c>
      <c r="AS5142">
        <f ca="1">P5142/J5142</f>
        <v>-2.6894572556631979E-2</v>
      </c>
    </row>
    <row r="5143" spans="1:45" x14ac:dyDescent="0.4">
      <c r="A5143">
        <f t="shared" si="2769"/>
        <v>201906</v>
      </c>
      <c r="B5143" t="s">
        <v>228</v>
      </c>
      <c r="C5143" t="s">
        <v>75</v>
      </c>
      <c r="D5143" t="str">
        <f t="shared" ca="1" si="2758"/>
        <v>I114</v>
      </c>
      <c r="E5143">
        <f t="shared" ca="1" si="2775"/>
        <v>244</v>
      </c>
      <c r="F5143">
        <f t="shared" ca="1" si="2776"/>
        <v>30</v>
      </c>
      <c r="G5143" t="str">
        <f t="shared" ca="1" si="2755"/>
        <v>S11</v>
      </c>
      <c r="H5143" t="str">
        <f t="shared" ca="1" si="2756"/>
        <v>S116</v>
      </c>
      <c r="I5143">
        <f ca="1">VLOOKUP(D5143,PRC!$A$2:$B$21,2,0)*E5143</f>
        <v>58560000</v>
      </c>
      <c r="J5143">
        <f t="shared" ca="1" si="2777"/>
        <v>45091196</v>
      </c>
      <c r="K5143">
        <f ca="1">VLOOKUP(D5143,PRC!$A$1:$C$21,3,0)*E5143</f>
        <v>33964800</v>
      </c>
      <c r="L5143">
        <f t="shared" ca="1" si="2778"/>
        <v>2342000</v>
      </c>
      <c r="M5143">
        <f t="shared" ca="1" si="2779"/>
        <v>2928000</v>
      </c>
      <c r="N5143">
        <f t="shared" ca="1" si="2780"/>
        <v>7027000</v>
      </c>
      <c r="O5143">
        <f t="shared" ca="1" si="2781"/>
        <v>4099000</v>
      </c>
      <c r="P5143">
        <f t="shared" ca="1" si="2757"/>
        <v>-5269604</v>
      </c>
      <c r="Q5143">
        <f ca="1">IF(P5143&gt;0,1,0)</f>
        <v>0</v>
      </c>
      <c r="R5143">
        <f t="shared" ca="1" si="2782"/>
        <v>23</v>
      </c>
      <c r="S5143">
        <f t="shared" ca="1" si="2783"/>
        <v>4</v>
      </c>
      <c r="T5143">
        <f t="shared" ca="1" si="2784"/>
        <v>5</v>
      </c>
      <c r="U5143">
        <f t="shared" ca="1" si="2785"/>
        <v>12</v>
      </c>
      <c r="V5143">
        <f t="shared" ca="1" si="2786"/>
        <v>7</v>
      </c>
      <c r="X5143">
        <f t="shared" si="2788"/>
        <v>5143</v>
      </c>
      <c r="Y5143">
        <f t="shared" si="2789"/>
        <v>5102</v>
      </c>
      <c r="Z5143">
        <f t="shared" si="2790"/>
        <v>5103</v>
      </c>
      <c r="AA5143">
        <f t="shared" si="2787"/>
        <v>5251</v>
      </c>
      <c r="AB5143">
        <f t="shared" si="2770"/>
        <v>150</v>
      </c>
      <c r="AM5143" t="str">
        <f t="shared" si="2771"/>
        <v>201906HD</v>
      </c>
      <c r="AN5143">
        <f t="shared" ca="1" si="2759"/>
        <v>23.000006830601095</v>
      </c>
      <c r="AO5143">
        <f t="shared" ca="1" si="2760"/>
        <v>3.9993169398907105</v>
      </c>
      <c r="AP5143">
        <f t="shared" ca="1" si="2772"/>
        <v>5</v>
      </c>
      <c r="AQ5143">
        <f t="shared" ca="1" si="2773"/>
        <v>11.999658469945356</v>
      </c>
      <c r="AR5143">
        <f t="shared" ca="1" si="2774"/>
        <v>6.9996584699453548</v>
      </c>
      <c r="AS5143">
        <f ca="1">P5143/J5143</f>
        <v>-0.1168654741382331</v>
      </c>
    </row>
    <row r="5144" spans="1:45" x14ac:dyDescent="0.4">
      <c r="A5144">
        <f t="shared" si="2769"/>
        <v>201906</v>
      </c>
      <c r="B5144" t="s">
        <v>229</v>
      </c>
      <c r="C5144" t="s">
        <v>75</v>
      </c>
      <c r="D5144" t="str">
        <f t="shared" ca="1" si="2758"/>
        <v>I115</v>
      </c>
      <c r="E5144">
        <f t="shared" ca="1" si="2775"/>
        <v>175</v>
      </c>
      <c r="F5144">
        <f t="shared" ca="1" si="2776"/>
        <v>24</v>
      </c>
      <c r="G5144" t="str">
        <f t="shared" ca="1" si="2755"/>
        <v>S10</v>
      </c>
      <c r="H5144" t="str">
        <f t="shared" ca="1" si="2756"/>
        <v>S102</v>
      </c>
      <c r="I5144">
        <f ca="1">VLOOKUP(D5144,PRC!$A$2:$B$21,2,0)*E5144</f>
        <v>875000</v>
      </c>
      <c r="J5144">
        <f t="shared" ca="1" si="2777"/>
        <v>621246</v>
      </c>
      <c r="K5144">
        <f ca="1">VLOOKUP(D5144,PRC!$A$1:$C$21,3,0)*E5144</f>
        <v>420000</v>
      </c>
      <c r="L5144">
        <f t="shared" ca="1" si="2778"/>
        <v>35000</v>
      </c>
      <c r="M5144">
        <f t="shared" ca="1" si="2779"/>
        <v>79000</v>
      </c>
      <c r="N5144">
        <f t="shared" ca="1" si="2780"/>
        <v>105000</v>
      </c>
      <c r="O5144">
        <f t="shared" ca="1" si="2781"/>
        <v>53000</v>
      </c>
      <c r="P5144">
        <f t="shared" ca="1" si="2757"/>
        <v>-70754</v>
      </c>
      <c r="Q5144">
        <f ca="1">IF(P5144&gt;0,1,0)</f>
        <v>0</v>
      </c>
      <c r="R5144">
        <f t="shared" ca="1" si="2782"/>
        <v>29</v>
      </c>
      <c r="S5144">
        <f t="shared" ca="1" si="2783"/>
        <v>4</v>
      </c>
      <c r="T5144">
        <f t="shared" ca="1" si="2784"/>
        <v>9</v>
      </c>
      <c r="U5144">
        <f t="shared" ca="1" si="2785"/>
        <v>12</v>
      </c>
      <c r="V5144">
        <f t="shared" ca="1" si="2786"/>
        <v>6</v>
      </c>
      <c r="X5144">
        <f t="shared" si="2788"/>
        <v>5144</v>
      </c>
      <c r="Y5144">
        <f t="shared" si="2789"/>
        <v>5102</v>
      </c>
      <c r="Z5144">
        <f t="shared" si="2790"/>
        <v>5103</v>
      </c>
      <c r="AA5144">
        <f t="shared" si="2787"/>
        <v>5251</v>
      </c>
      <c r="AB5144">
        <f t="shared" si="2770"/>
        <v>150</v>
      </c>
      <c r="AM5144" t="str">
        <f t="shared" si="2771"/>
        <v>201906HD</v>
      </c>
      <c r="AN5144">
        <f t="shared" ca="1" si="2759"/>
        <v>29.00045714285714</v>
      </c>
      <c r="AO5144">
        <f t="shared" ca="1" si="2760"/>
        <v>4</v>
      </c>
      <c r="AP5144">
        <f t="shared" ca="1" si="2772"/>
        <v>9.0285714285714285</v>
      </c>
      <c r="AQ5144">
        <f t="shared" ca="1" si="2773"/>
        <v>12</v>
      </c>
      <c r="AR5144">
        <f t="shared" ca="1" si="2774"/>
        <v>6.0571428571428578</v>
      </c>
      <c r="AS5144">
        <f ca="1">P5144/J5144</f>
        <v>-0.11389047172939544</v>
      </c>
    </row>
    <row r="5145" spans="1:45" x14ac:dyDescent="0.4">
      <c r="A5145">
        <f t="shared" si="2769"/>
        <v>201906</v>
      </c>
      <c r="B5145" t="s">
        <v>230</v>
      </c>
      <c r="C5145" t="s">
        <v>75</v>
      </c>
      <c r="D5145" t="str">
        <f t="shared" ca="1" si="2758"/>
        <v>I113</v>
      </c>
      <c r="E5145">
        <f t="shared" ca="1" si="2775"/>
        <v>192</v>
      </c>
      <c r="F5145">
        <f t="shared" ca="1" si="2776"/>
        <v>24</v>
      </c>
      <c r="G5145" t="str">
        <f t="shared" ca="1" si="2755"/>
        <v>S11</v>
      </c>
      <c r="H5145" t="str">
        <f t="shared" ca="1" si="2756"/>
        <v>S111</v>
      </c>
      <c r="I5145">
        <f ca="1">VLOOKUP(D5145,PRC!$A$2:$B$21,2,0)*E5145</f>
        <v>128640000</v>
      </c>
      <c r="J5145">
        <f t="shared" ca="1" si="2777"/>
        <v>99052796</v>
      </c>
      <c r="K5145">
        <f ca="1">VLOOKUP(D5145,PRC!$A$1:$C$21,3,0)*E5145</f>
        <v>57888000</v>
      </c>
      <c r="L5145">
        <f t="shared" ca="1" si="2778"/>
        <v>3859000</v>
      </c>
      <c r="M5145">
        <f t="shared" ca="1" si="2779"/>
        <v>12864000</v>
      </c>
      <c r="N5145">
        <f t="shared" ca="1" si="2780"/>
        <v>15437000</v>
      </c>
      <c r="O5145">
        <f t="shared" ca="1" si="2781"/>
        <v>10291000</v>
      </c>
      <c r="P5145">
        <f t="shared" ca="1" si="2757"/>
        <v>-1286204</v>
      </c>
      <c r="Q5145">
        <f ca="1">IF(P5145&gt;0,1,0)</f>
        <v>0</v>
      </c>
      <c r="R5145">
        <f t="shared" ca="1" si="2782"/>
        <v>23</v>
      </c>
      <c r="S5145">
        <f t="shared" ca="1" si="2783"/>
        <v>3</v>
      </c>
      <c r="T5145">
        <f t="shared" ca="1" si="2784"/>
        <v>10</v>
      </c>
      <c r="U5145">
        <f t="shared" ca="1" si="2785"/>
        <v>12</v>
      </c>
      <c r="V5145">
        <f t="shared" ca="1" si="2786"/>
        <v>8</v>
      </c>
      <c r="X5145">
        <f t="shared" si="2788"/>
        <v>5145</v>
      </c>
      <c r="Y5145">
        <f t="shared" si="2789"/>
        <v>5102</v>
      </c>
      <c r="Z5145">
        <f t="shared" si="2790"/>
        <v>5103</v>
      </c>
      <c r="AA5145">
        <f t="shared" si="2787"/>
        <v>5251</v>
      </c>
      <c r="AB5145">
        <f t="shared" si="2770"/>
        <v>150</v>
      </c>
      <c r="AM5145" t="str">
        <f t="shared" si="2771"/>
        <v>201906HD</v>
      </c>
      <c r="AN5145">
        <f t="shared" ca="1" si="2759"/>
        <v>23.000003109452738</v>
      </c>
      <c r="AO5145">
        <f t="shared" ca="1" si="2760"/>
        <v>2.9998445273631842</v>
      </c>
      <c r="AP5145">
        <f t="shared" ca="1" si="2772"/>
        <v>10</v>
      </c>
      <c r="AQ5145">
        <f t="shared" ca="1" si="2773"/>
        <v>12.000155472636816</v>
      </c>
      <c r="AR5145">
        <f t="shared" ca="1" si="2774"/>
        <v>7.9998445273631837</v>
      </c>
      <c r="AS5145">
        <f ca="1">P5145/J5145</f>
        <v>-1.2985034768730809E-2</v>
      </c>
    </row>
    <row r="5146" spans="1:45" x14ac:dyDescent="0.4">
      <c r="A5146">
        <f t="shared" si="2769"/>
        <v>201906</v>
      </c>
      <c r="B5146" t="s">
        <v>231</v>
      </c>
      <c r="C5146" t="s">
        <v>75</v>
      </c>
      <c r="D5146" t="str">
        <f t="shared" ca="1" si="2758"/>
        <v>I112</v>
      </c>
      <c r="E5146">
        <f t="shared" ca="1" si="2775"/>
        <v>200</v>
      </c>
      <c r="F5146">
        <f t="shared" ca="1" si="2776"/>
        <v>24</v>
      </c>
      <c r="G5146" t="str">
        <f t="shared" ca="1" si="2755"/>
        <v>S10</v>
      </c>
      <c r="H5146" t="str">
        <f t="shared" ca="1" si="2756"/>
        <v>S109</v>
      </c>
      <c r="I5146">
        <f ca="1">VLOOKUP(D5146,PRC!$A$2:$B$21,2,0)*E5146</f>
        <v>13000000</v>
      </c>
      <c r="J5146">
        <f t="shared" ca="1" si="2777"/>
        <v>9359996</v>
      </c>
      <c r="K5146">
        <f ca="1">VLOOKUP(D5146,PRC!$A$1:$C$21,3,0)*E5146</f>
        <v>6500000</v>
      </c>
      <c r="L5146">
        <f t="shared" ca="1" si="2778"/>
        <v>650000</v>
      </c>
      <c r="M5146">
        <f t="shared" ca="1" si="2779"/>
        <v>1300000</v>
      </c>
      <c r="N5146">
        <f t="shared" ca="1" si="2780"/>
        <v>1820000</v>
      </c>
      <c r="O5146">
        <f t="shared" ca="1" si="2781"/>
        <v>1040000</v>
      </c>
      <c r="P5146">
        <f t="shared" ca="1" si="2757"/>
        <v>-1950004</v>
      </c>
      <c r="Q5146">
        <f ca="1">IF(P5146&gt;0,1,0)</f>
        <v>0</v>
      </c>
      <c r="R5146">
        <f t="shared" ca="1" si="2782"/>
        <v>28</v>
      </c>
      <c r="S5146">
        <f t="shared" ca="1" si="2783"/>
        <v>5</v>
      </c>
      <c r="T5146">
        <f t="shared" ca="1" si="2784"/>
        <v>10</v>
      </c>
      <c r="U5146">
        <f t="shared" ca="1" si="2785"/>
        <v>14</v>
      </c>
      <c r="V5146">
        <f t="shared" ca="1" si="2786"/>
        <v>8</v>
      </c>
      <c r="X5146">
        <f t="shared" si="2788"/>
        <v>5146</v>
      </c>
      <c r="Y5146">
        <f t="shared" si="2789"/>
        <v>5102</v>
      </c>
      <c r="Z5146">
        <f t="shared" si="2790"/>
        <v>5103</v>
      </c>
      <c r="AA5146">
        <f t="shared" si="2787"/>
        <v>5251</v>
      </c>
      <c r="AB5146">
        <f t="shared" si="2770"/>
        <v>150</v>
      </c>
      <c r="AM5146" t="str">
        <f t="shared" si="2771"/>
        <v>201906HD</v>
      </c>
      <c r="AN5146">
        <f t="shared" ca="1" si="2759"/>
        <v>28.000030769230765</v>
      </c>
      <c r="AO5146">
        <f t="shared" ca="1" si="2760"/>
        <v>5</v>
      </c>
      <c r="AP5146">
        <f t="shared" ca="1" si="2772"/>
        <v>10</v>
      </c>
      <c r="AQ5146">
        <f t="shared" ca="1" si="2773"/>
        <v>14.000000000000002</v>
      </c>
      <c r="AR5146">
        <f t="shared" ca="1" si="2774"/>
        <v>8</v>
      </c>
      <c r="AS5146">
        <f ca="1">P5146/J5146</f>
        <v>-0.2083338497153204</v>
      </c>
    </row>
    <row r="5147" spans="1:45" x14ac:dyDescent="0.4">
      <c r="A5147">
        <f t="shared" si="2769"/>
        <v>201906</v>
      </c>
      <c r="B5147" t="s">
        <v>232</v>
      </c>
      <c r="C5147" t="s">
        <v>75</v>
      </c>
      <c r="D5147" t="str">
        <f t="shared" ca="1" si="2758"/>
        <v>I105</v>
      </c>
      <c r="E5147">
        <f t="shared" ca="1" si="2775"/>
        <v>188</v>
      </c>
      <c r="F5147">
        <f t="shared" ca="1" si="2776"/>
        <v>24</v>
      </c>
      <c r="G5147" t="str">
        <f t="shared" ca="1" si="2755"/>
        <v>S11</v>
      </c>
      <c r="H5147" t="str">
        <f t="shared" ca="1" si="2756"/>
        <v>S112</v>
      </c>
      <c r="I5147">
        <f ca="1">VLOOKUP(D5147,PRC!$A$2:$B$21,2,0)*E5147</f>
        <v>18800000</v>
      </c>
      <c r="J5147">
        <f t="shared" ca="1" si="2777"/>
        <v>13723996</v>
      </c>
      <c r="K5147">
        <f ca="1">VLOOKUP(D5147,PRC!$A$1:$C$21,3,0)*E5147</f>
        <v>11092000</v>
      </c>
      <c r="L5147">
        <f t="shared" ca="1" si="2778"/>
        <v>940000</v>
      </c>
      <c r="M5147">
        <f t="shared" ca="1" si="2779"/>
        <v>940000</v>
      </c>
      <c r="N5147">
        <f t="shared" ca="1" si="2780"/>
        <v>2444000</v>
      </c>
      <c r="O5147">
        <f t="shared" ca="1" si="2781"/>
        <v>1316000</v>
      </c>
      <c r="P5147">
        <f t="shared" ca="1" si="2757"/>
        <v>-3008004</v>
      </c>
      <c r="Q5147">
        <f ca="1">IF(P5147&gt;0,1,0)</f>
        <v>0</v>
      </c>
      <c r="R5147">
        <f t="shared" ca="1" si="2782"/>
        <v>27</v>
      </c>
      <c r="S5147">
        <f t="shared" ca="1" si="2783"/>
        <v>5</v>
      </c>
      <c r="T5147">
        <f t="shared" ca="1" si="2784"/>
        <v>5</v>
      </c>
      <c r="U5147">
        <f t="shared" ca="1" si="2785"/>
        <v>13</v>
      </c>
      <c r="V5147">
        <f t="shared" ca="1" si="2786"/>
        <v>7</v>
      </c>
      <c r="X5147">
        <f t="shared" si="2788"/>
        <v>5147</v>
      </c>
      <c r="Y5147">
        <f t="shared" si="2789"/>
        <v>5102</v>
      </c>
      <c r="Z5147">
        <f t="shared" si="2790"/>
        <v>5103</v>
      </c>
      <c r="AA5147">
        <f t="shared" si="2787"/>
        <v>5251</v>
      </c>
      <c r="AB5147">
        <f t="shared" si="2770"/>
        <v>150</v>
      </c>
      <c r="AM5147" t="str">
        <f t="shared" si="2771"/>
        <v>201906HD</v>
      </c>
      <c r="AN5147">
        <f t="shared" ca="1" si="2759"/>
        <v>27.000021276595742</v>
      </c>
      <c r="AO5147">
        <f t="shared" ca="1" si="2760"/>
        <v>5</v>
      </c>
      <c r="AP5147">
        <f t="shared" ca="1" si="2772"/>
        <v>5</v>
      </c>
      <c r="AQ5147">
        <f t="shared" ca="1" si="2773"/>
        <v>13</v>
      </c>
      <c r="AR5147">
        <f t="shared" ca="1" si="2774"/>
        <v>7.0000000000000009</v>
      </c>
      <c r="AS5147">
        <f ca="1">P5147/J5147</f>
        <v>-0.21917843753379118</v>
      </c>
    </row>
    <row r="5148" spans="1:45" x14ac:dyDescent="0.4">
      <c r="A5148">
        <f t="shared" si="2769"/>
        <v>201906</v>
      </c>
      <c r="B5148" t="s">
        <v>233</v>
      </c>
      <c r="C5148" t="s">
        <v>75</v>
      </c>
      <c r="D5148" t="str">
        <f t="shared" ca="1" si="2758"/>
        <v>I112</v>
      </c>
      <c r="E5148">
        <f t="shared" ca="1" si="2775"/>
        <v>272</v>
      </c>
      <c r="F5148">
        <f t="shared" ca="1" si="2776"/>
        <v>23</v>
      </c>
      <c r="G5148" t="str">
        <f t="shared" ca="1" si="2755"/>
        <v>S11</v>
      </c>
      <c r="H5148" t="str">
        <f t="shared" ca="1" si="2756"/>
        <v>S113</v>
      </c>
      <c r="I5148">
        <f ca="1">VLOOKUP(D5148,PRC!$A$2:$B$21,2,0)*E5148</f>
        <v>17680000</v>
      </c>
      <c r="J5148">
        <f t="shared" ca="1" si="2777"/>
        <v>13259996</v>
      </c>
      <c r="K5148">
        <f ca="1">VLOOKUP(D5148,PRC!$A$1:$C$21,3,0)*E5148</f>
        <v>8840000</v>
      </c>
      <c r="L5148">
        <f t="shared" ca="1" si="2778"/>
        <v>884000</v>
      </c>
      <c r="M5148">
        <f t="shared" ca="1" si="2779"/>
        <v>1591000</v>
      </c>
      <c r="N5148">
        <f t="shared" ca="1" si="2780"/>
        <v>2475000</v>
      </c>
      <c r="O5148">
        <f t="shared" ca="1" si="2781"/>
        <v>1061000</v>
      </c>
      <c r="P5148">
        <f t="shared" ca="1" si="2757"/>
        <v>-1591004</v>
      </c>
      <c r="Q5148">
        <f ca="1">IF(P5148&gt;0,1,0)</f>
        <v>0</v>
      </c>
      <c r="R5148">
        <f t="shared" ca="1" si="2782"/>
        <v>25</v>
      </c>
      <c r="S5148">
        <f t="shared" ca="1" si="2783"/>
        <v>5</v>
      </c>
      <c r="T5148">
        <f t="shared" ca="1" si="2784"/>
        <v>9</v>
      </c>
      <c r="U5148">
        <f t="shared" ca="1" si="2785"/>
        <v>14</v>
      </c>
      <c r="V5148">
        <f t="shared" ca="1" si="2786"/>
        <v>6</v>
      </c>
      <c r="X5148">
        <f t="shared" si="2788"/>
        <v>5148</v>
      </c>
      <c r="Y5148">
        <f t="shared" si="2789"/>
        <v>5102</v>
      </c>
      <c r="Z5148">
        <f t="shared" si="2790"/>
        <v>5103</v>
      </c>
      <c r="AA5148">
        <f t="shared" si="2787"/>
        <v>5251</v>
      </c>
      <c r="AB5148">
        <f t="shared" si="2770"/>
        <v>150</v>
      </c>
      <c r="AM5148" t="str">
        <f t="shared" si="2771"/>
        <v>201906HD</v>
      </c>
      <c r="AN5148">
        <f t="shared" ca="1" si="2759"/>
        <v>25.000022624434393</v>
      </c>
      <c r="AO5148">
        <f t="shared" ca="1" si="2760"/>
        <v>5</v>
      </c>
      <c r="AP5148">
        <f t="shared" ca="1" si="2772"/>
        <v>8.9988687782805421</v>
      </c>
      <c r="AQ5148">
        <f t="shared" ca="1" si="2773"/>
        <v>13.998868778280544</v>
      </c>
      <c r="AR5148">
        <f t="shared" ca="1" si="2774"/>
        <v>6.001131221719457</v>
      </c>
      <c r="AS5148">
        <f ca="1">P5148/J5148</f>
        <v>-0.11998525489751279</v>
      </c>
    </row>
    <row r="5149" spans="1:45" x14ac:dyDescent="0.4">
      <c r="A5149">
        <f t="shared" si="2769"/>
        <v>201906</v>
      </c>
      <c r="B5149" t="s">
        <v>234</v>
      </c>
      <c r="C5149" t="s">
        <v>75</v>
      </c>
      <c r="D5149" t="str">
        <f t="shared" ca="1" si="2758"/>
        <v>I103</v>
      </c>
      <c r="E5149">
        <f t="shared" ca="1" si="2775"/>
        <v>238</v>
      </c>
      <c r="F5149">
        <f t="shared" ca="1" si="2776"/>
        <v>24</v>
      </c>
      <c r="G5149" t="str">
        <f t="shared" ca="1" si="2755"/>
        <v>S11</v>
      </c>
      <c r="H5149" t="str">
        <f t="shared" ca="1" si="2756"/>
        <v>S113</v>
      </c>
      <c r="I5149">
        <f ca="1">VLOOKUP(D5149,PRC!$A$2:$B$21,2,0)*E5149</f>
        <v>11900000</v>
      </c>
      <c r="J5149">
        <f t="shared" ca="1" si="2777"/>
        <v>9043996</v>
      </c>
      <c r="K5149">
        <f ca="1">VLOOKUP(D5149,PRC!$A$1:$C$21,3,0)*E5149</f>
        <v>6783000</v>
      </c>
      <c r="L5149">
        <f t="shared" ca="1" si="2778"/>
        <v>595000</v>
      </c>
      <c r="M5149">
        <f t="shared" ca="1" si="2779"/>
        <v>952000</v>
      </c>
      <c r="N5149">
        <f t="shared" ca="1" si="2780"/>
        <v>1428000</v>
      </c>
      <c r="O5149">
        <f t="shared" ca="1" si="2781"/>
        <v>1071000</v>
      </c>
      <c r="P5149">
        <f t="shared" ca="1" si="2757"/>
        <v>-1785004</v>
      </c>
      <c r="Q5149">
        <f ca="1">IF(P5149&gt;0,1,0)</f>
        <v>0</v>
      </c>
      <c r="R5149">
        <f t="shared" ca="1" si="2782"/>
        <v>24</v>
      </c>
      <c r="S5149">
        <f t="shared" ca="1" si="2783"/>
        <v>5</v>
      </c>
      <c r="T5149">
        <f t="shared" ca="1" si="2784"/>
        <v>8</v>
      </c>
      <c r="U5149">
        <f t="shared" ca="1" si="2785"/>
        <v>12</v>
      </c>
      <c r="V5149">
        <f t="shared" ca="1" si="2786"/>
        <v>9</v>
      </c>
      <c r="X5149">
        <f t="shared" si="2788"/>
        <v>5149</v>
      </c>
      <c r="Y5149">
        <f t="shared" si="2789"/>
        <v>5102</v>
      </c>
      <c r="Z5149">
        <f t="shared" si="2790"/>
        <v>5103</v>
      </c>
      <c r="AA5149">
        <f t="shared" si="2787"/>
        <v>5251</v>
      </c>
      <c r="AB5149">
        <f t="shared" si="2770"/>
        <v>150</v>
      </c>
      <c r="AM5149" t="str">
        <f t="shared" si="2771"/>
        <v>201906HD</v>
      </c>
      <c r="AN5149">
        <f t="shared" ca="1" si="2759"/>
        <v>24.000033613445382</v>
      </c>
      <c r="AO5149">
        <f t="shared" ca="1" si="2760"/>
        <v>5</v>
      </c>
      <c r="AP5149">
        <f t="shared" ca="1" si="2772"/>
        <v>8</v>
      </c>
      <c r="AQ5149">
        <f t="shared" ca="1" si="2773"/>
        <v>12</v>
      </c>
      <c r="AR5149">
        <f t="shared" ca="1" si="2774"/>
        <v>9</v>
      </c>
      <c r="AS5149">
        <f ca="1">P5149/J5149</f>
        <v>-0.19736895062757656</v>
      </c>
    </row>
    <row r="5150" spans="1:45" x14ac:dyDescent="0.4">
      <c r="A5150">
        <f t="shared" si="2769"/>
        <v>201906</v>
      </c>
      <c r="B5150" t="s">
        <v>235</v>
      </c>
      <c r="C5150" t="s">
        <v>75</v>
      </c>
      <c r="D5150" t="str">
        <f t="shared" ca="1" si="2758"/>
        <v>I112</v>
      </c>
      <c r="E5150">
        <f t="shared" ca="1" si="2775"/>
        <v>217</v>
      </c>
      <c r="F5150">
        <f t="shared" ca="1" si="2776"/>
        <v>25</v>
      </c>
      <c r="G5150" t="str">
        <f t="shared" ca="1" si="2755"/>
        <v>S11</v>
      </c>
      <c r="H5150" t="str">
        <f t="shared" ca="1" si="2756"/>
        <v>S110</v>
      </c>
      <c r="I5150">
        <f ca="1">VLOOKUP(D5150,PRC!$A$2:$B$21,2,0)*E5150</f>
        <v>14105000</v>
      </c>
      <c r="J5150">
        <f t="shared" ca="1" si="2777"/>
        <v>10014546</v>
      </c>
      <c r="K5150">
        <f ca="1">VLOOKUP(D5150,PRC!$A$1:$C$21,3,0)*E5150</f>
        <v>7052500</v>
      </c>
      <c r="L5150">
        <f t="shared" ca="1" si="2778"/>
        <v>423000</v>
      </c>
      <c r="M5150">
        <f t="shared" ca="1" si="2779"/>
        <v>705000</v>
      </c>
      <c r="N5150">
        <f t="shared" ca="1" si="2780"/>
        <v>2116000</v>
      </c>
      <c r="O5150">
        <f t="shared" ca="1" si="2781"/>
        <v>705000</v>
      </c>
      <c r="P5150">
        <f t="shared" ca="1" si="2757"/>
        <v>-986954</v>
      </c>
      <c r="Q5150">
        <f ca="1">IF(P5150&gt;0,1,0)</f>
        <v>0</v>
      </c>
      <c r="R5150">
        <f t="shared" ca="1" si="2782"/>
        <v>29</v>
      </c>
      <c r="S5150">
        <f t="shared" ca="1" si="2783"/>
        <v>3</v>
      </c>
      <c r="T5150">
        <f t="shared" ca="1" si="2784"/>
        <v>5</v>
      </c>
      <c r="U5150">
        <f t="shared" ca="1" si="2785"/>
        <v>15</v>
      </c>
      <c r="V5150">
        <f t="shared" ca="1" si="2786"/>
        <v>5</v>
      </c>
      <c r="X5150">
        <f t="shared" si="2788"/>
        <v>5150</v>
      </c>
      <c r="Y5150">
        <f t="shared" si="2789"/>
        <v>5102</v>
      </c>
      <c r="Z5150">
        <f t="shared" si="2790"/>
        <v>5103</v>
      </c>
      <c r="AA5150">
        <f t="shared" si="2787"/>
        <v>5251</v>
      </c>
      <c r="AB5150">
        <f t="shared" si="2770"/>
        <v>150</v>
      </c>
      <c r="AM5150" t="str">
        <f t="shared" si="2771"/>
        <v>201906HD</v>
      </c>
      <c r="AN5150">
        <f t="shared" ca="1" si="2759"/>
        <v>29.000028358738039</v>
      </c>
      <c r="AO5150">
        <f t="shared" ca="1" si="2760"/>
        <v>2.9989365473236438</v>
      </c>
      <c r="AP5150">
        <f t="shared" ca="1" si="2772"/>
        <v>4.9982275788727399</v>
      </c>
      <c r="AQ5150">
        <f t="shared" ca="1" si="2773"/>
        <v>15.00177242112726</v>
      </c>
      <c r="AR5150">
        <f t="shared" ca="1" si="2774"/>
        <v>4.9982275788727399</v>
      </c>
      <c r="AS5150">
        <f ca="1">P5150/J5150</f>
        <v>-9.8552046193606774E-2</v>
      </c>
    </row>
    <row r="5151" spans="1:45" x14ac:dyDescent="0.4">
      <c r="A5151">
        <f t="shared" si="2769"/>
        <v>201906</v>
      </c>
      <c r="B5151" t="s">
        <v>236</v>
      </c>
      <c r="C5151" t="s">
        <v>75</v>
      </c>
      <c r="D5151" t="str">
        <f t="shared" ca="1" si="2758"/>
        <v>I106</v>
      </c>
      <c r="E5151">
        <f t="shared" ca="1" si="2775"/>
        <v>296</v>
      </c>
      <c r="F5151">
        <f t="shared" ca="1" si="2776"/>
        <v>21</v>
      </c>
      <c r="G5151" t="str">
        <f t="shared" ca="1" si="2755"/>
        <v>S10</v>
      </c>
      <c r="H5151" t="str">
        <f t="shared" ca="1" si="2756"/>
        <v>S106</v>
      </c>
      <c r="I5151">
        <f ca="1">VLOOKUP(D5151,PRC!$A$2:$B$21,2,0)*E5151</f>
        <v>5920000</v>
      </c>
      <c r="J5151">
        <f t="shared" ca="1" si="2777"/>
        <v>4676796</v>
      </c>
      <c r="K5151">
        <f ca="1">VLOOKUP(D5151,PRC!$A$1:$C$21,3,0)*E5151</f>
        <v>3137600</v>
      </c>
      <c r="L5151">
        <f t="shared" ca="1" si="2778"/>
        <v>178000</v>
      </c>
      <c r="M5151">
        <f t="shared" ca="1" si="2779"/>
        <v>414000</v>
      </c>
      <c r="N5151">
        <f t="shared" ca="1" si="2780"/>
        <v>888000</v>
      </c>
      <c r="O5151">
        <f t="shared" ca="1" si="2781"/>
        <v>414000</v>
      </c>
      <c r="P5151">
        <f t="shared" ca="1" si="2757"/>
        <v>-354804</v>
      </c>
      <c r="Q5151">
        <f ca="1">IF(P5151&gt;0,1,0)</f>
        <v>0</v>
      </c>
      <c r="R5151">
        <f t="shared" ca="1" si="2782"/>
        <v>21</v>
      </c>
      <c r="S5151">
        <f t="shared" ca="1" si="2783"/>
        <v>3</v>
      </c>
      <c r="T5151">
        <f t="shared" ca="1" si="2784"/>
        <v>7</v>
      </c>
      <c r="U5151">
        <f t="shared" ca="1" si="2785"/>
        <v>15</v>
      </c>
      <c r="V5151">
        <f t="shared" ca="1" si="2786"/>
        <v>7</v>
      </c>
      <c r="X5151">
        <f t="shared" si="2788"/>
        <v>5151</v>
      </c>
      <c r="Y5151">
        <f t="shared" si="2789"/>
        <v>5102</v>
      </c>
      <c r="Z5151">
        <f t="shared" si="2790"/>
        <v>5103</v>
      </c>
      <c r="AA5151">
        <f t="shared" si="2787"/>
        <v>5251</v>
      </c>
      <c r="AB5151">
        <f t="shared" si="2770"/>
        <v>150</v>
      </c>
      <c r="AM5151" t="str">
        <f t="shared" si="2771"/>
        <v>201906HD</v>
      </c>
      <c r="AN5151">
        <f t="shared" ca="1" si="2759"/>
        <v>21.000067567567569</v>
      </c>
      <c r="AO5151">
        <f t="shared" ca="1" si="2760"/>
        <v>3.006756756756757</v>
      </c>
      <c r="AP5151">
        <f t="shared" ca="1" si="2772"/>
        <v>6.993243243243243</v>
      </c>
      <c r="AQ5151">
        <f t="shared" ca="1" si="2773"/>
        <v>15</v>
      </c>
      <c r="AR5151">
        <f t="shared" ca="1" si="2774"/>
        <v>6.993243243243243</v>
      </c>
      <c r="AS5151">
        <f ca="1">P5151/J5151</f>
        <v>-7.5864758693772405E-2</v>
      </c>
    </row>
    <row r="5152" spans="1:45" x14ac:dyDescent="0.4">
      <c r="A5152">
        <f t="shared" si="2769"/>
        <v>201906</v>
      </c>
      <c r="B5152" t="s">
        <v>237</v>
      </c>
      <c r="C5152" t="s">
        <v>75</v>
      </c>
      <c r="D5152" t="str">
        <f t="shared" ca="1" si="2758"/>
        <v>I108</v>
      </c>
      <c r="E5152">
        <f t="shared" ca="1" si="2775"/>
        <v>290</v>
      </c>
      <c r="F5152">
        <f t="shared" ca="1" si="2776"/>
        <v>24</v>
      </c>
      <c r="G5152" t="str">
        <f t="shared" ca="1" si="2755"/>
        <v>S11</v>
      </c>
      <c r="H5152" t="str">
        <f t="shared" ca="1" si="2756"/>
        <v>S110</v>
      </c>
      <c r="I5152">
        <f ca="1">VLOOKUP(D5152,PRC!$A$2:$B$21,2,0)*E5152</f>
        <v>11600000</v>
      </c>
      <c r="J5152">
        <f t="shared" ca="1" si="2777"/>
        <v>8467996</v>
      </c>
      <c r="K5152">
        <f ca="1">VLOOKUP(D5152,PRC!$A$1:$C$21,3,0)*E5152</f>
        <v>5336000</v>
      </c>
      <c r="L5152">
        <f t="shared" ca="1" si="2778"/>
        <v>580000</v>
      </c>
      <c r="M5152">
        <f t="shared" ca="1" si="2779"/>
        <v>1044000</v>
      </c>
      <c r="N5152">
        <f t="shared" ca="1" si="2780"/>
        <v>1160000</v>
      </c>
      <c r="O5152">
        <f t="shared" ca="1" si="2781"/>
        <v>1044000</v>
      </c>
      <c r="P5152">
        <f t="shared" ca="1" si="2757"/>
        <v>-696004</v>
      </c>
      <c r="Q5152">
        <f ca="1">IF(P5152&gt;0,1,0)</f>
        <v>0</v>
      </c>
      <c r="R5152">
        <f t="shared" ca="1" si="2782"/>
        <v>27</v>
      </c>
      <c r="S5152">
        <f t="shared" ca="1" si="2783"/>
        <v>5</v>
      </c>
      <c r="T5152">
        <f t="shared" ca="1" si="2784"/>
        <v>9</v>
      </c>
      <c r="U5152">
        <f t="shared" ca="1" si="2785"/>
        <v>10</v>
      </c>
      <c r="V5152">
        <f t="shared" ca="1" si="2786"/>
        <v>9</v>
      </c>
      <c r="X5152">
        <f t="shared" si="2788"/>
        <v>5152</v>
      </c>
      <c r="Y5152">
        <f t="shared" si="2789"/>
        <v>5102</v>
      </c>
      <c r="Z5152">
        <f t="shared" si="2790"/>
        <v>5103</v>
      </c>
      <c r="AA5152">
        <f t="shared" si="2787"/>
        <v>5251</v>
      </c>
      <c r="AB5152">
        <f t="shared" si="2770"/>
        <v>150</v>
      </c>
      <c r="AM5152" t="str">
        <f t="shared" si="2771"/>
        <v>201906HD</v>
      </c>
      <c r="AN5152">
        <f t="shared" ca="1" si="2759"/>
        <v>27.000034482758618</v>
      </c>
      <c r="AO5152">
        <f t="shared" ca="1" si="2760"/>
        <v>5</v>
      </c>
      <c r="AP5152">
        <f t="shared" ca="1" si="2772"/>
        <v>9</v>
      </c>
      <c r="AQ5152">
        <f t="shared" ca="1" si="2773"/>
        <v>10</v>
      </c>
      <c r="AR5152">
        <f t="shared" ca="1" si="2774"/>
        <v>9</v>
      </c>
      <c r="AS5152">
        <f ca="1">P5152/J5152</f>
        <v>-8.2192292013364199E-2</v>
      </c>
    </row>
    <row r="5153" spans="1:45" x14ac:dyDescent="0.4">
      <c r="A5153">
        <f t="shared" si="2769"/>
        <v>201906</v>
      </c>
      <c r="B5153" t="s">
        <v>238</v>
      </c>
      <c r="C5153" t="s">
        <v>75</v>
      </c>
      <c r="D5153" t="str">
        <f t="shared" ca="1" si="2758"/>
        <v>I113</v>
      </c>
      <c r="E5153">
        <f t="shared" ca="1" si="2775"/>
        <v>206</v>
      </c>
      <c r="F5153">
        <f t="shared" ca="1" si="2776"/>
        <v>21</v>
      </c>
      <c r="G5153" t="str">
        <f t="shared" ca="1" si="2755"/>
        <v>S10</v>
      </c>
      <c r="H5153" t="str">
        <f t="shared" ca="1" si="2756"/>
        <v>S107</v>
      </c>
      <c r="I5153">
        <f ca="1">VLOOKUP(D5153,PRC!$A$2:$B$21,2,0)*E5153</f>
        <v>138020000</v>
      </c>
      <c r="J5153">
        <f t="shared" ca="1" si="2777"/>
        <v>102134796</v>
      </c>
      <c r="K5153">
        <f ca="1">VLOOKUP(D5153,PRC!$A$1:$C$21,3,0)*E5153</f>
        <v>62109000</v>
      </c>
      <c r="L5153">
        <f t="shared" ca="1" si="2778"/>
        <v>6901000</v>
      </c>
      <c r="M5153">
        <f t="shared" ca="1" si="2779"/>
        <v>13802000</v>
      </c>
      <c r="N5153">
        <f t="shared" ca="1" si="2780"/>
        <v>15182000</v>
      </c>
      <c r="O5153">
        <f t="shared" ca="1" si="2781"/>
        <v>8281000</v>
      </c>
      <c r="P5153">
        <f t="shared" ca="1" si="2757"/>
        <v>-4140204</v>
      </c>
      <c r="Q5153">
        <f ca="1">IF(P5153&gt;0,1,0)</f>
        <v>0</v>
      </c>
      <c r="R5153">
        <f t="shared" ca="1" si="2782"/>
        <v>26</v>
      </c>
      <c r="S5153">
        <f t="shared" ca="1" si="2783"/>
        <v>5</v>
      </c>
      <c r="T5153">
        <f t="shared" ca="1" si="2784"/>
        <v>10</v>
      </c>
      <c r="U5153">
        <f t="shared" ca="1" si="2785"/>
        <v>11</v>
      </c>
      <c r="V5153">
        <f t="shared" ca="1" si="2786"/>
        <v>6</v>
      </c>
      <c r="X5153">
        <f t="shared" si="2788"/>
        <v>5153</v>
      </c>
      <c r="Y5153">
        <f t="shared" si="2789"/>
        <v>5102</v>
      </c>
      <c r="Z5153">
        <f t="shared" si="2790"/>
        <v>5103</v>
      </c>
      <c r="AA5153">
        <f t="shared" si="2787"/>
        <v>5251</v>
      </c>
      <c r="AB5153">
        <f t="shared" si="2770"/>
        <v>150</v>
      </c>
      <c r="AM5153" t="str">
        <f t="shared" si="2771"/>
        <v>201906HD</v>
      </c>
      <c r="AN5153">
        <f t="shared" ca="1" si="2759"/>
        <v>26.000002898130703</v>
      </c>
      <c r="AO5153">
        <f t="shared" ca="1" si="2760"/>
        <v>5</v>
      </c>
      <c r="AP5153">
        <f t="shared" ca="1" si="2772"/>
        <v>10</v>
      </c>
      <c r="AQ5153">
        <f t="shared" ca="1" si="2773"/>
        <v>10.999855093464715</v>
      </c>
      <c r="AR5153">
        <f t="shared" ca="1" si="2774"/>
        <v>5.9998550934647152</v>
      </c>
      <c r="AS5153">
        <f ca="1">P5153/J5153</f>
        <v>-4.0536664899198507E-2</v>
      </c>
    </row>
    <row r="5154" spans="1:45" x14ac:dyDescent="0.4">
      <c r="A5154">
        <f t="shared" si="2769"/>
        <v>201906</v>
      </c>
      <c r="B5154" t="s">
        <v>239</v>
      </c>
      <c r="C5154" t="s">
        <v>75</v>
      </c>
      <c r="D5154" t="str">
        <f t="shared" ca="1" si="2758"/>
        <v>I120</v>
      </c>
      <c r="E5154">
        <f t="shared" ca="1" si="2775"/>
        <v>272</v>
      </c>
      <c r="F5154">
        <f t="shared" ca="1" si="2776"/>
        <v>27</v>
      </c>
      <c r="G5154" t="str">
        <f t="shared" ca="1" si="2755"/>
        <v>S11</v>
      </c>
      <c r="H5154" t="str">
        <f t="shared" ca="1" si="2756"/>
        <v>S119</v>
      </c>
      <c r="I5154">
        <f ca="1">VLOOKUP(D5154,PRC!$A$2:$B$21,2,0)*E5154</f>
        <v>1169600000</v>
      </c>
      <c r="J5154">
        <f t="shared" ca="1" si="2777"/>
        <v>888895996</v>
      </c>
      <c r="K5154">
        <f ca="1">VLOOKUP(D5154,PRC!$A$1:$C$21,3,0)*E5154</f>
        <v>526320000</v>
      </c>
      <c r="L5154">
        <f t="shared" ca="1" si="2778"/>
        <v>46784000</v>
      </c>
      <c r="M5154">
        <f t="shared" ca="1" si="2779"/>
        <v>116960000</v>
      </c>
      <c r="N5154">
        <f t="shared" ca="1" si="2780"/>
        <v>175440000</v>
      </c>
      <c r="O5154">
        <f t="shared" ca="1" si="2781"/>
        <v>81872000</v>
      </c>
      <c r="P5154">
        <f t="shared" ca="1" si="2757"/>
        <v>-58480004</v>
      </c>
      <c r="Q5154">
        <f ca="1">IF(P5154&gt;0,1,0)</f>
        <v>0</v>
      </c>
      <c r="R5154">
        <f t="shared" ca="1" si="2782"/>
        <v>24</v>
      </c>
      <c r="S5154">
        <f t="shared" ca="1" si="2783"/>
        <v>4</v>
      </c>
      <c r="T5154">
        <f t="shared" ca="1" si="2784"/>
        <v>10</v>
      </c>
      <c r="U5154">
        <f t="shared" ca="1" si="2785"/>
        <v>15</v>
      </c>
      <c r="V5154">
        <f t="shared" ca="1" si="2786"/>
        <v>7</v>
      </c>
      <c r="X5154">
        <f t="shared" si="2788"/>
        <v>5154</v>
      </c>
      <c r="Y5154">
        <f t="shared" si="2789"/>
        <v>5102</v>
      </c>
      <c r="Z5154">
        <f t="shared" si="2790"/>
        <v>5103</v>
      </c>
      <c r="AA5154">
        <f t="shared" si="2787"/>
        <v>5251</v>
      </c>
      <c r="AB5154">
        <f t="shared" si="2770"/>
        <v>150</v>
      </c>
      <c r="AM5154" t="str">
        <f t="shared" si="2771"/>
        <v>201906HD</v>
      </c>
      <c r="AN5154">
        <f t="shared" ca="1" si="2759"/>
        <v>24.000000341997264</v>
      </c>
      <c r="AO5154">
        <f t="shared" ca="1" si="2760"/>
        <v>4</v>
      </c>
      <c r="AP5154">
        <f t="shared" ca="1" si="2772"/>
        <v>10</v>
      </c>
      <c r="AQ5154">
        <f t="shared" ca="1" si="2773"/>
        <v>15</v>
      </c>
      <c r="AR5154">
        <f t="shared" ca="1" si="2774"/>
        <v>7.0000000000000009</v>
      </c>
      <c r="AS5154">
        <f ca="1">P5154/J5154</f>
        <v>-6.5789478480224817E-2</v>
      </c>
    </row>
    <row r="5155" spans="1:45" x14ac:dyDescent="0.4">
      <c r="A5155">
        <f t="shared" si="2769"/>
        <v>201906</v>
      </c>
      <c r="B5155" t="s">
        <v>240</v>
      </c>
      <c r="C5155" t="s">
        <v>75</v>
      </c>
      <c r="D5155" t="str">
        <f t="shared" ca="1" si="2758"/>
        <v>I120</v>
      </c>
      <c r="E5155">
        <f t="shared" ca="1" si="2775"/>
        <v>167</v>
      </c>
      <c r="F5155">
        <f t="shared" ca="1" si="2776"/>
        <v>26</v>
      </c>
      <c r="G5155" t="str">
        <f t="shared" ca="1" si="2755"/>
        <v>S10</v>
      </c>
      <c r="H5155" t="str">
        <f t="shared" ca="1" si="2756"/>
        <v>S102</v>
      </c>
      <c r="I5155">
        <f ca="1">VLOOKUP(D5155,PRC!$A$2:$B$21,2,0)*E5155</f>
        <v>718100000</v>
      </c>
      <c r="J5155">
        <f t="shared" ca="1" si="2777"/>
        <v>531393996</v>
      </c>
      <c r="K5155">
        <f ca="1">VLOOKUP(D5155,PRC!$A$1:$C$21,3,0)*E5155</f>
        <v>323145000</v>
      </c>
      <c r="L5155">
        <f t="shared" ca="1" si="2778"/>
        <v>35905000</v>
      </c>
      <c r="M5155">
        <f t="shared" ca="1" si="2779"/>
        <v>57448000</v>
      </c>
      <c r="N5155">
        <f t="shared" ca="1" si="2780"/>
        <v>86172000</v>
      </c>
      <c r="O5155">
        <f t="shared" ca="1" si="2781"/>
        <v>35905000</v>
      </c>
      <c r="P5155">
        <f t="shared" ca="1" si="2757"/>
        <v>-7181004</v>
      </c>
      <c r="Q5155">
        <f ca="1">IF(P5155&gt;0,1,0)</f>
        <v>0</v>
      </c>
      <c r="R5155">
        <f t="shared" ca="1" si="2782"/>
        <v>26</v>
      </c>
      <c r="S5155">
        <f t="shared" ca="1" si="2783"/>
        <v>5</v>
      </c>
      <c r="T5155">
        <f t="shared" ca="1" si="2784"/>
        <v>8</v>
      </c>
      <c r="U5155">
        <f t="shared" ca="1" si="2785"/>
        <v>12</v>
      </c>
      <c r="V5155">
        <f t="shared" ca="1" si="2786"/>
        <v>5</v>
      </c>
      <c r="X5155">
        <f t="shared" si="2788"/>
        <v>5155</v>
      </c>
      <c r="Y5155">
        <f t="shared" si="2789"/>
        <v>5102</v>
      </c>
      <c r="Z5155">
        <f t="shared" si="2790"/>
        <v>5103</v>
      </c>
      <c r="AA5155">
        <f t="shared" si="2787"/>
        <v>5251</v>
      </c>
      <c r="AB5155">
        <f t="shared" si="2770"/>
        <v>150</v>
      </c>
      <c r="AM5155" t="str">
        <f t="shared" si="2771"/>
        <v>201906HD</v>
      </c>
      <c r="AN5155">
        <f t="shared" ca="1" si="2759"/>
        <v>26.000000557025484</v>
      </c>
      <c r="AO5155">
        <f t="shared" ca="1" si="2760"/>
        <v>5</v>
      </c>
      <c r="AP5155">
        <f t="shared" ca="1" si="2772"/>
        <v>8</v>
      </c>
      <c r="AQ5155">
        <f t="shared" ca="1" si="2773"/>
        <v>12</v>
      </c>
      <c r="AR5155">
        <f t="shared" ca="1" si="2774"/>
        <v>5</v>
      </c>
      <c r="AS5155">
        <f ca="1">P5155/J5155</f>
        <v>-1.351352114260621E-2</v>
      </c>
    </row>
    <row r="5156" spans="1:45" x14ac:dyDescent="0.4">
      <c r="A5156">
        <f t="shared" si="2769"/>
        <v>201906</v>
      </c>
      <c r="B5156" t="s">
        <v>241</v>
      </c>
      <c r="C5156" t="s">
        <v>75</v>
      </c>
      <c r="D5156" t="str">
        <f t="shared" ca="1" si="2758"/>
        <v>I108</v>
      </c>
      <c r="E5156">
        <f t="shared" ca="1" si="2775"/>
        <v>162</v>
      </c>
      <c r="F5156">
        <f t="shared" ca="1" si="2776"/>
        <v>26</v>
      </c>
      <c r="G5156" t="str">
        <f t="shared" ca="1" si="2755"/>
        <v>S10</v>
      </c>
      <c r="H5156" t="str">
        <f t="shared" ca="1" si="2756"/>
        <v>S103</v>
      </c>
      <c r="I5156">
        <f ca="1">VLOOKUP(D5156,PRC!$A$2:$B$21,2,0)*E5156</f>
        <v>6480000</v>
      </c>
      <c r="J5156">
        <f t="shared" ca="1" si="2777"/>
        <v>4600796</v>
      </c>
      <c r="K5156">
        <f ca="1">VLOOKUP(D5156,PRC!$A$1:$C$21,3,0)*E5156</f>
        <v>2980800</v>
      </c>
      <c r="L5156">
        <f t="shared" ca="1" si="2778"/>
        <v>324000</v>
      </c>
      <c r="M5156">
        <f t="shared" ca="1" si="2779"/>
        <v>648000</v>
      </c>
      <c r="N5156">
        <f t="shared" ca="1" si="2780"/>
        <v>778000</v>
      </c>
      <c r="O5156">
        <f t="shared" ca="1" si="2781"/>
        <v>454000</v>
      </c>
      <c r="P5156">
        <f t="shared" ca="1" si="2757"/>
        <v>-584004</v>
      </c>
      <c r="Q5156">
        <f ca="1">IF(P5156&gt;0,1,0)</f>
        <v>0</v>
      </c>
      <c r="R5156">
        <f t="shared" ca="1" si="2782"/>
        <v>29</v>
      </c>
      <c r="S5156">
        <f t="shared" ca="1" si="2783"/>
        <v>5</v>
      </c>
      <c r="T5156">
        <f t="shared" ca="1" si="2784"/>
        <v>10</v>
      </c>
      <c r="U5156">
        <f t="shared" ca="1" si="2785"/>
        <v>12</v>
      </c>
      <c r="V5156">
        <f t="shared" ca="1" si="2786"/>
        <v>7</v>
      </c>
      <c r="X5156">
        <f t="shared" si="2788"/>
        <v>5156</v>
      </c>
      <c r="Y5156">
        <f t="shared" si="2789"/>
        <v>5102</v>
      </c>
      <c r="Z5156">
        <f t="shared" si="2790"/>
        <v>5103</v>
      </c>
      <c r="AA5156">
        <f t="shared" si="2787"/>
        <v>5251</v>
      </c>
      <c r="AB5156">
        <f t="shared" si="2770"/>
        <v>150</v>
      </c>
      <c r="AM5156" t="str">
        <f t="shared" si="2771"/>
        <v>201906HD</v>
      </c>
      <c r="AN5156">
        <f t="shared" ca="1" si="2759"/>
        <v>29.000061728395067</v>
      </c>
      <c r="AO5156">
        <f t="shared" ca="1" si="2760"/>
        <v>5</v>
      </c>
      <c r="AP5156">
        <f t="shared" ca="1" si="2772"/>
        <v>10</v>
      </c>
      <c r="AQ5156">
        <f t="shared" ca="1" si="2773"/>
        <v>12.006172839506172</v>
      </c>
      <c r="AR5156">
        <f t="shared" ca="1" si="2774"/>
        <v>7.0061728395061724</v>
      </c>
      <c r="AS5156">
        <f ca="1">P5156/J5156</f>
        <v>-0.12693542595672574</v>
      </c>
    </row>
    <row r="5157" spans="1:45" x14ac:dyDescent="0.4">
      <c r="A5157">
        <f t="shared" si="2769"/>
        <v>201906</v>
      </c>
      <c r="B5157" t="s">
        <v>242</v>
      </c>
      <c r="C5157" t="s">
        <v>75</v>
      </c>
      <c r="D5157" t="str">
        <f t="shared" ca="1" si="2758"/>
        <v>I117</v>
      </c>
      <c r="E5157">
        <f t="shared" ca="1" si="2775"/>
        <v>231</v>
      </c>
      <c r="F5157">
        <f t="shared" ca="1" si="2776"/>
        <v>30</v>
      </c>
      <c r="G5157" t="str">
        <f t="shared" ca="1" si="2755"/>
        <v>S11</v>
      </c>
      <c r="H5157" t="str">
        <f t="shared" ca="1" si="2756"/>
        <v>S119</v>
      </c>
      <c r="I5157">
        <f ca="1">VLOOKUP(D5157,PRC!$A$2:$B$21,2,0)*E5157</f>
        <v>577500000</v>
      </c>
      <c r="J5157">
        <f t="shared" ca="1" si="2777"/>
        <v>444674996</v>
      </c>
      <c r="K5157">
        <f ca="1">VLOOKUP(D5157,PRC!$A$1:$C$21,3,0)*E5157</f>
        <v>265650000</v>
      </c>
      <c r="L5157">
        <f t="shared" ca="1" si="2778"/>
        <v>23100000</v>
      </c>
      <c r="M5157">
        <f t="shared" ca="1" si="2779"/>
        <v>34650000</v>
      </c>
      <c r="N5157">
        <f t="shared" ca="1" si="2780"/>
        <v>57750000</v>
      </c>
      <c r="O5157">
        <f t="shared" ca="1" si="2781"/>
        <v>57750000</v>
      </c>
      <c r="P5157">
        <f t="shared" ca="1" si="2757"/>
        <v>5774996</v>
      </c>
      <c r="Q5157">
        <f ca="1">IF(P5157&gt;0,1,0)</f>
        <v>1</v>
      </c>
      <c r="R5157">
        <f t="shared" ca="1" si="2782"/>
        <v>23</v>
      </c>
      <c r="S5157">
        <f t="shared" ca="1" si="2783"/>
        <v>4</v>
      </c>
      <c r="T5157">
        <f t="shared" ca="1" si="2784"/>
        <v>6</v>
      </c>
      <c r="U5157">
        <f t="shared" ca="1" si="2785"/>
        <v>10</v>
      </c>
      <c r="V5157">
        <f t="shared" ca="1" si="2786"/>
        <v>10</v>
      </c>
      <c r="X5157">
        <f t="shared" si="2788"/>
        <v>5157</v>
      </c>
      <c r="Y5157">
        <f t="shared" si="2789"/>
        <v>5102</v>
      </c>
      <c r="Z5157">
        <f t="shared" si="2790"/>
        <v>5103</v>
      </c>
      <c r="AA5157">
        <f t="shared" si="2787"/>
        <v>5251</v>
      </c>
      <c r="AB5157">
        <f t="shared" si="2770"/>
        <v>150</v>
      </c>
      <c r="AM5157" t="str">
        <f t="shared" si="2771"/>
        <v>201906HD</v>
      </c>
      <c r="AN5157">
        <f t="shared" ca="1" si="2759"/>
        <v>23.000000692640686</v>
      </c>
      <c r="AO5157">
        <f t="shared" ca="1" si="2760"/>
        <v>4</v>
      </c>
      <c r="AP5157">
        <f t="shared" ca="1" si="2772"/>
        <v>6</v>
      </c>
      <c r="AQ5157">
        <f t="shared" ca="1" si="2773"/>
        <v>10</v>
      </c>
      <c r="AR5157">
        <f t="shared" ca="1" si="2774"/>
        <v>10</v>
      </c>
      <c r="AS5157">
        <f ca="1">P5157/J5157</f>
        <v>1.2987004108501751E-2</v>
      </c>
    </row>
    <row r="5158" spans="1:45" x14ac:dyDescent="0.4">
      <c r="A5158">
        <f t="shared" si="2769"/>
        <v>201906</v>
      </c>
      <c r="B5158" t="s">
        <v>243</v>
      </c>
      <c r="C5158" t="s">
        <v>75</v>
      </c>
      <c r="D5158" t="str">
        <f t="shared" ca="1" si="2758"/>
        <v>I115</v>
      </c>
      <c r="E5158">
        <f t="shared" ca="1" si="2775"/>
        <v>227</v>
      </c>
      <c r="F5158">
        <f t="shared" ca="1" si="2776"/>
        <v>22</v>
      </c>
      <c r="G5158" t="str">
        <f t="shared" ca="1" si="2755"/>
        <v>S10</v>
      </c>
      <c r="H5158" t="str">
        <f t="shared" ca="1" si="2756"/>
        <v>S107</v>
      </c>
      <c r="I5158">
        <f ca="1">VLOOKUP(D5158,PRC!$A$2:$B$21,2,0)*E5158</f>
        <v>1135000</v>
      </c>
      <c r="J5158">
        <f t="shared" ca="1" si="2777"/>
        <v>794496</v>
      </c>
      <c r="K5158">
        <f ca="1">VLOOKUP(D5158,PRC!$A$1:$C$21,3,0)*E5158</f>
        <v>544800</v>
      </c>
      <c r="L5158">
        <f t="shared" ca="1" si="2778"/>
        <v>34000</v>
      </c>
      <c r="M5158">
        <f t="shared" ca="1" si="2779"/>
        <v>91000</v>
      </c>
      <c r="N5158">
        <f t="shared" ca="1" si="2780"/>
        <v>159000</v>
      </c>
      <c r="O5158">
        <f t="shared" ca="1" si="2781"/>
        <v>68000</v>
      </c>
      <c r="P5158">
        <f t="shared" ca="1" si="2757"/>
        <v>-102304</v>
      </c>
      <c r="Q5158">
        <f ca="1">IF(P5158&gt;0,1,0)</f>
        <v>0</v>
      </c>
      <c r="R5158">
        <f t="shared" ca="1" si="2782"/>
        <v>30</v>
      </c>
      <c r="S5158">
        <f t="shared" ca="1" si="2783"/>
        <v>3</v>
      </c>
      <c r="T5158">
        <f t="shared" ca="1" si="2784"/>
        <v>8</v>
      </c>
      <c r="U5158">
        <f t="shared" ca="1" si="2785"/>
        <v>14</v>
      </c>
      <c r="V5158">
        <f t="shared" ca="1" si="2786"/>
        <v>6</v>
      </c>
      <c r="X5158">
        <f t="shared" si="2788"/>
        <v>5158</v>
      </c>
      <c r="Y5158">
        <f t="shared" si="2789"/>
        <v>5102</v>
      </c>
      <c r="Z5158">
        <f t="shared" si="2790"/>
        <v>5103</v>
      </c>
      <c r="AA5158">
        <f t="shared" si="2787"/>
        <v>5251</v>
      </c>
      <c r="AB5158">
        <f t="shared" si="2770"/>
        <v>150</v>
      </c>
      <c r="AM5158" t="str">
        <f t="shared" si="2771"/>
        <v>201906HD</v>
      </c>
      <c r="AN5158">
        <f t="shared" ca="1" si="2759"/>
        <v>30.000352422907483</v>
      </c>
      <c r="AO5158">
        <f t="shared" ca="1" si="2760"/>
        <v>2.9955947136563874</v>
      </c>
      <c r="AP5158">
        <f t="shared" ca="1" si="2772"/>
        <v>8.0176211453744504</v>
      </c>
      <c r="AQ5158">
        <f t="shared" ca="1" si="2773"/>
        <v>14.008810572687224</v>
      </c>
      <c r="AR5158">
        <f t="shared" ca="1" si="2774"/>
        <v>5.9911894273127748</v>
      </c>
      <c r="AS5158">
        <f ca="1">P5158/J5158</f>
        <v>-0.12876590945706459</v>
      </c>
    </row>
    <row r="5159" spans="1:45" x14ac:dyDescent="0.4">
      <c r="A5159">
        <f t="shared" si="2769"/>
        <v>201906</v>
      </c>
      <c r="B5159" t="s">
        <v>244</v>
      </c>
      <c r="C5159" t="s">
        <v>75</v>
      </c>
      <c r="D5159" t="str">
        <f t="shared" ca="1" si="2758"/>
        <v>I109</v>
      </c>
      <c r="E5159">
        <f t="shared" ca="1" si="2775"/>
        <v>236</v>
      </c>
      <c r="F5159">
        <f t="shared" ca="1" si="2776"/>
        <v>29</v>
      </c>
      <c r="G5159" t="str">
        <f t="shared" ca="1" si="2755"/>
        <v>S10</v>
      </c>
      <c r="H5159" t="str">
        <f t="shared" ca="1" si="2756"/>
        <v>S105</v>
      </c>
      <c r="I5159">
        <f ca="1">VLOOKUP(D5159,PRC!$A$2:$B$21,2,0)*E5159</f>
        <v>118000000</v>
      </c>
      <c r="J5159">
        <f t="shared" ca="1" si="2777"/>
        <v>90859996</v>
      </c>
      <c r="K5159">
        <f ca="1">VLOOKUP(D5159,PRC!$A$1:$C$21,3,0)*E5159</f>
        <v>47200000</v>
      </c>
      <c r="L5159">
        <f t="shared" ca="1" si="2778"/>
        <v>4720000</v>
      </c>
      <c r="M5159">
        <f t="shared" ca="1" si="2779"/>
        <v>9440000</v>
      </c>
      <c r="N5159">
        <f t="shared" ca="1" si="2780"/>
        <v>16520000</v>
      </c>
      <c r="O5159">
        <f t="shared" ca="1" si="2781"/>
        <v>11800000</v>
      </c>
      <c r="P5159">
        <f t="shared" ca="1" si="2757"/>
        <v>1179996</v>
      </c>
      <c r="Q5159">
        <f ca="1">IF(P5159&gt;0,1,0)</f>
        <v>1</v>
      </c>
      <c r="R5159">
        <f t="shared" ca="1" si="2782"/>
        <v>23</v>
      </c>
      <c r="S5159">
        <f t="shared" ca="1" si="2783"/>
        <v>4</v>
      </c>
      <c r="T5159">
        <f t="shared" ca="1" si="2784"/>
        <v>8</v>
      </c>
      <c r="U5159">
        <f t="shared" ca="1" si="2785"/>
        <v>14</v>
      </c>
      <c r="V5159">
        <f t="shared" ca="1" si="2786"/>
        <v>10</v>
      </c>
      <c r="X5159">
        <f t="shared" si="2788"/>
        <v>5159</v>
      </c>
      <c r="Y5159">
        <f t="shared" si="2789"/>
        <v>5102</v>
      </c>
      <c r="Z5159">
        <f t="shared" si="2790"/>
        <v>5103</v>
      </c>
      <c r="AA5159">
        <f t="shared" si="2787"/>
        <v>5251</v>
      </c>
      <c r="AB5159">
        <f t="shared" si="2770"/>
        <v>150</v>
      </c>
      <c r="AM5159" t="str">
        <f t="shared" si="2771"/>
        <v>201906HD</v>
      </c>
      <c r="AN5159">
        <f t="shared" ca="1" si="2759"/>
        <v>23.000003389830503</v>
      </c>
      <c r="AO5159">
        <f t="shared" ca="1" si="2760"/>
        <v>4</v>
      </c>
      <c r="AP5159">
        <f t="shared" ca="1" si="2772"/>
        <v>8</v>
      </c>
      <c r="AQ5159">
        <f t="shared" ca="1" si="2773"/>
        <v>14.000000000000002</v>
      </c>
      <c r="AR5159">
        <f t="shared" ca="1" si="2774"/>
        <v>10</v>
      </c>
      <c r="AS5159">
        <f ca="1">P5159/J5159</f>
        <v>1.2986969534975546E-2</v>
      </c>
    </row>
    <row r="5160" spans="1:45" x14ac:dyDescent="0.4">
      <c r="A5160">
        <f t="shared" si="2769"/>
        <v>201906</v>
      </c>
      <c r="B5160" t="s">
        <v>245</v>
      </c>
      <c r="C5160" t="s">
        <v>75</v>
      </c>
      <c r="D5160" t="str">
        <f t="shared" ca="1" si="2758"/>
        <v>I102</v>
      </c>
      <c r="E5160">
        <f t="shared" ca="1" si="2775"/>
        <v>241</v>
      </c>
      <c r="F5160">
        <f t="shared" ca="1" si="2776"/>
        <v>28</v>
      </c>
      <c r="G5160" t="str">
        <f t="shared" ca="1" si="2755"/>
        <v>S12</v>
      </c>
      <c r="H5160" t="str">
        <f t="shared" ca="1" si="2756"/>
        <v>S120</v>
      </c>
      <c r="I5160">
        <f ca="1">VLOOKUP(D5160,PRC!$A$2:$B$21,2,0)*E5160</f>
        <v>9640000</v>
      </c>
      <c r="J5160">
        <f t="shared" ca="1" si="2777"/>
        <v>7711996</v>
      </c>
      <c r="K5160">
        <f ca="1">VLOOKUP(D5160,PRC!$A$1:$C$21,3,0)*E5160</f>
        <v>4530800</v>
      </c>
      <c r="L5160">
        <f t="shared" ca="1" si="2778"/>
        <v>386000</v>
      </c>
      <c r="M5160">
        <f t="shared" ca="1" si="2779"/>
        <v>675000</v>
      </c>
      <c r="N5160">
        <f t="shared" ca="1" si="2780"/>
        <v>1253000</v>
      </c>
      <c r="O5160">
        <f t="shared" ca="1" si="2781"/>
        <v>675000</v>
      </c>
      <c r="P5160">
        <f t="shared" ca="1" si="2757"/>
        <v>192196</v>
      </c>
      <c r="Q5160">
        <f ca="1">IF(P5160&gt;0,1,0)</f>
        <v>1</v>
      </c>
      <c r="R5160">
        <f t="shared" ca="1" si="2782"/>
        <v>20</v>
      </c>
      <c r="S5160">
        <f t="shared" ca="1" si="2783"/>
        <v>4</v>
      </c>
      <c r="T5160">
        <f t="shared" ca="1" si="2784"/>
        <v>7</v>
      </c>
      <c r="U5160">
        <f t="shared" ca="1" si="2785"/>
        <v>13</v>
      </c>
      <c r="V5160">
        <f t="shared" ca="1" si="2786"/>
        <v>7</v>
      </c>
      <c r="X5160">
        <f t="shared" si="2788"/>
        <v>5160</v>
      </c>
      <c r="Y5160">
        <f t="shared" si="2789"/>
        <v>5102</v>
      </c>
      <c r="Z5160">
        <f t="shared" si="2790"/>
        <v>5103</v>
      </c>
      <c r="AA5160">
        <f t="shared" si="2787"/>
        <v>5251</v>
      </c>
      <c r="AB5160">
        <f t="shared" si="2770"/>
        <v>150</v>
      </c>
      <c r="AM5160" t="str">
        <f t="shared" si="2771"/>
        <v>201906HD</v>
      </c>
      <c r="AN5160">
        <f t="shared" ca="1" si="2759"/>
        <v>20.000041493775932</v>
      </c>
      <c r="AO5160">
        <f t="shared" ca="1" si="2760"/>
        <v>4.004149377593361</v>
      </c>
      <c r="AP5160">
        <f t="shared" ca="1" si="2772"/>
        <v>7.0020746887966805</v>
      </c>
      <c r="AQ5160">
        <f t="shared" ca="1" si="2773"/>
        <v>12.997925311203321</v>
      </c>
      <c r="AR5160">
        <f t="shared" ca="1" si="2774"/>
        <v>7.0020746887966805</v>
      </c>
      <c r="AS5160">
        <f ca="1">P5160/J5160</f>
        <v>2.4921693424114846E-2</v>
      </c>
    </row>
    <row r="5161" spans="1:45" x14ac:dyDescent="0.4">
      <c r="A5161">
        <f t="shared" si="2769"/>
        <v>201906</v>
      </c>
      <c r="B5161" t="s">
        <v>246</v>
      </c>
      <c r="C5161" t="s">
        <v>75</v>
      </c>
      <c r="D5161" t="str">
        <f t="shared" ca="1" si="2758"/>
        <v>I108</v>
      </c>
      <c r="E5161">
        <f t="shared" ca="1" si="2775"/>
        <v>155</v>
      </c>
      <c r="F5161">
        <f t="shared" ca="1" si="2776"/>
        <v>30</v>
      </c>
      <c r="G5161" t="str">
        <f t="shared" ca="1" si="2755"/>
        <v>S10</v>
      </c>
      <c r="H5161" t="str">
        <f t="shared" ca="1" si="2756"/>
        <v>S101</v>
      </c>
      <c r="I5161">
        <f ca="1">VLOOKUP(D5161,PRC!$A$2:$B$21,2,0)*E5161</f>
        <v>6200000</v>
      </c>
      <c r="J5161">
        <f t="shared" ca="1" si="2777"/>
        <v>4959996</v>
      </c>
      <c r="K5161">
        <f ca="1">VLOOKUP(D5161,PRC!$A$1:$C$21,3,0)*E5161</f>
        <v>2852000</v>
      </c>
      <c r="L5161">
        <f t="shared" ca="1" si="2778"/>
        <v>310000</v>
      </c>
      <c r="M5161">
        <f t="shared" ca="1" si="2779"/>
        <v>372000</v>
      </c>
      <c r="N5161">
        <f t="shared" ca="1" si="2780"/>
        <v>868000</v>
      </c>
      <c r="O5161">
        <f t="shared" ca="1" si="2781"/>
        <v>310000</v>
      </c>
      <c r="P5161">
        <f t="shared" ca="1" si="2757"/>
        <v>247996</v>
      </c>
      <c r="Q5161">
        <f ca="1">IF(P5161&gt;0,1,0)</f>
        <v>1</v>
      </c>
      <c r="R5161">
        <f t="shared" ca="1" si="2782"/>
        <v>20</v>
      </c>
      <c r="S5161">
        <f t="shared" ca="1" si="2783"/>
        <v>5</v>
      </c>
      <c r="T5161">
        <f t="shared" ca="1" si="2784"/>
        <v>6</v>
      </c>
      <c r="U5161">
        <f t="shared" ca="1" si="2785"/>
        <v>14</v>
      </c>
      <c r="V5161">
        <f t="shared" ca="1" si="2786"/>
        <v>5</v>
      </c>
      <c r="X5161">
        <f t="shared" si="2788"/>
        <v>5161</v>
      </c>
      <c r="Y5161">
        <f t="shared" si="2789"/>
        <v>5102</v>
      </c>
      <c r="Z5161">
        <f t="shared" si="2790"/>
        <v>5103</v>
      </c>
      <c r="AA5161">
        <f t="shared" si="2787"/>
        <v>5251</v>
      </c>
      <c r="AB5161">
        <f t="shared" si="2770"/>
        <v>150</v>
      </c>
      <c r="AM5161" t="str">
        <f t="shared" si="2771"/>
        <v>201906HD</v>
      </c>
      <c r="AN5161">
        <f t="shared" ca="1" si="2759"/>
        <v>20.000064516129036</v>
      </c>
      <c r="AO5161">
        <f t="shared" ca="1" si="2760"/>
        <v>5</v>
      </c>
      <c r="AP5161">
        <f t="shared" ca="1" si="2772"/>
        <v>6</v>
      </c>
      <c r="AQ5161">
        <f t="shared" ca="1" si="2773"/>
        <v>14.000000000000002</v>
      </c>
      <c r="AR5161">
        <f t="shared" ca="1" si="2774"/>
        <v>5</v>
      </c>
      <c r="AS5161">
        <f ca="1">P5161/J5161</f>
        <v>4.9999233870349893E-2</v>
      </c>
    </row>
    <row r="5162" spans="1:45" x14ac:dyDescent="0.4">
      <c r="A5162">
        <f t="shared" si="2769"/>
        <v>201906</v>
      </c>
      <c r="B5162" t="s">
        <v>247</v>
      </c>
      <c r="C5162" t="s">
        <v>75</v>
      </c>
      <c r="D5162" t="str">
        <f t="shared" ca="1" si="2758"/>
        <v>I106</v>
      </c>
      <c r="E5162">
        <f t="shared" ca="1" si="2775"/>
        <v>245</v>
      </c>
      <c r="F5162">
        <f t="shared" ca="1" si="2776"/>
        <v>30</v>
      </c>
      <c r="G5162" t="str">
        <f t="shared" ca="1" si="2755"/>
        <v>S11</v>
      </c>
      <c r="H5162" t="str">
        <f t="shared" ca="1" si="2756"/>
        <v>S111</v>
      </c>
      <c r="I5162">
        <f ca="1">VLOOKUP(D5162,PRC!$A$2:$B$21,2,0)*E5162</f>
        <v>4900000</v>
      </c>
      <c r="J5162">
        <f t="shared" ca="1" si="2777"/>
        <v>3870996</v>
      </c>
      <c r="K5162">
        <f ca="1">VLOOKUP(D5162,PRC!$A$1:$C$21,3,0)*E5162</f>
        <v>2597000</v>
      </c>
      <c r="L5162">
        <f t="shared" ca="1" si="2778"/>
        <v>196000</v>
      </c>
      <c r="M5162">
        <f t="shared" ca="1" si="2779"/>
        <v>343000</v>
      </c>
      <c r="N5162">
        <f t="shared" ca="1" si="2780"/>
        <v>539000</v>
      </c>
      <c r="O5162">
        <f t="shared" ca="1" si="2781"/>
        <v>490000</v>
      </c>
      <c r="P5162">
        <f t="shared" ca="1" si="2757"/>
        <v>-294004</v>
      </c>
      <c r="Q5162">
        <f ca="1">IF(P5162&gt;0,1,0)</f>
        <v>0</v>
      </c>
      <c r="R5162">
        <f t="shared" ca="1" si="2782"/>
        <v>21</v>
      </c>
      <c r="S5162">
        <f t="shared" ca="1" si="2783"/>
        <v>4</v>
      </c>
      <c r="T5162">
        <f t="shared" ca="1" si="2784"/>
        <v>7</v>
      </c>
      <c r="U5162">
        <f t="shared" ca="1" si="2785"/>
        <v>11</v>
      </c>
      <c r="V5162">
        <f t="shared" ca="1" si="2786"/>
        <v>10</v>
      </c>
      <c r="X5162">
        <f t="shared" si="2788"/>
        <v>5162</v>
      </c>
      <c r="Y5162">
        <f t="shared" si="2789"/>
        <v>5102</v>
      </c>
      <c r="Z5162">
        <f t="shared" si="2790"/>
        <v>5103</v>
      </c>
      <c r="AA5162">
        <f t="shared" si="2787"/>
        <v>5251</v>
      </c>
      <c r="AB5162">
        <f t="shared" si="2770"/>
        <v>150</v>
      </c>
      <c r="AM5162" t="str">
        <f t="shared" si="2771"/>
        <v>201906HD</v>
      </c>
      <c r="AN5162">
        <f t="shared" ca="1" si="2759"/>
        <v>21.000081632653057</v>
      </c>
      <c r="AO5162">
        <f t="shared" ca="1" si="2760"/>
        <v>4</v>
      </c>
      <c r="AP5162">
        <f t="shared" ca="1" si="2772"/>
        <v>7.0000000000000009</v>
      </c>
      <c r="AQ5162">
        <f t="shared" ca="1" si="2773"/>
        <v>11</v>
      </c>
      <c r="AR5162">
        <f t="shared" ca="1" si="2774"/>
        <v>10</v>
      </c>
      <c r="AS5162">
        <f ca="1">P5162/J5162</f>
        <v>-7.59504788948374E-2</v>
      </c>
    </row>
    <row r="5163" spans="1:45" x14ac:dyDescent="0.4">
      <c r="A5163">
        <f t="shared" si="2769"/>
        <v>201906</v>
      </c>
      <c r="B5163" t="s">
        <v>248</v>
      </c>
      <c r="C5163" t="s">
        <v>75</v>
      </c>
      <c r="D5163" t="str">
        <f t="shared" ca="1" si="2758"/>
        <v>I112</v>
      </c>
      <c r="E5163">
        <f t="shared" ca="1" si="2775"/>
        <v>252</v>
      </c>
      <c r="F5163">
        <f t="shared" ca="1" si="2776"/>
        <v>22</v>
      </c>
      <c r="G5163" t="str">
        <f t="shared" ca="1" si="2755"/>
        <v>S11</v>
      </c>
      <c r="H5163" t="str">
        <f t="shared" ca="1" si="2756"/>
        <v>S118</v>
      </c>
      <c r="I5163">
        <f ca="1">VLOOKUP(D5163,PRC!$A$2:$B$21,2,0)*E5163</f>
        <v>16380000</v>
      </c>
      <c r="J5163">
        <f t="shared" ca="1" si="2777"/>
        <v>11465996</v>
      </c>
      <c r="K5163">
        <f ca="1">VLOOKUP(D5163,PRC!$A$1:$C$21,3,0)*E5163</f>
        <v>8190000</v>
      </c>
      <c r="L5163">
        <f t="shared" ca="1" si="2778"/>
        <v>491000</v>
      </c>
      <c r="M5163">
        <f t="shared" ca="1" si="2779"/>
        <v>1147000</v>
      </c>
      <c r="N5163">
        <f t="shared" ca="1" si="2780"/>
        <v>1802000</v>
      </c>
      <c r="O5163">
        <f t="shared" ca="1" si="2781"/>
        <v>1147000</v>
      </c>
      <c r="P5163">
        <f t="shared" ca="1" si="2757"/>
        <v>-1311004</v>
      </c>
      <c r="Q5163">
        <f ca="1">IF(P5163&gt;0,1,0)</f>
        <v>0</v>
      </c>
      <c r="R5163">
        <f t="shared" ca="1" si="2782"/>
        <v>30</v>
      </c>
      <c r="S5163">
        <f t="shared" ca="1" si="2783"/>
        <v>3</v>
      </c>
      <c r="T5163">
        <f t="shared" ca="1" si="2784"/>
        <v>7</v>
      </c>
      <c r="U5163">
        <f t="shared" ca="1" si="2785"/>
        <v>11</v>
      </c>
      <c r="V5163">
        <f t="shared" ca="1" si="2786"/>
        <v>7</v>
      </c>
      <c r="X5163">
        <f t="shared" si="2788"/>
        <v>5163</v>
      </c>
      <c r="Y5163">
        <f t="shared" si="2789"/>
        <v>5102</v>
      </c>
      <c r="Z5163">
        <f t="shared" si="2790"/>
        <v>5103</v>
      </c>
      <c r="AA5163">
        <f t="shared" si="2787"/>
        <v>5251</v>
      </c>
      <c r="AB5163">
        <f t="shared" si="2770"/>
        <v>150</v>
      </c>
      <c r="AM5163" t="str">
        <f t="shared" si="2771"/>
        <v>201906HD</v>
      </c>
      <c r="AN5163">
        <f t="shared" ca="1" si="2759"/>
        <v>30.000024420024417</v>
      </c>
      <c r="AO5163">
        <f t="shared" ca="1" si="2760"/>
        <v>2.9975579975579976</v>
      </c>
      <c r="AP5163">
        <f t="shared" ca="1" si="2772"/>
        <v>7.0024420024420024</v>
      </c>
      <c r="AQ5163">
        <f t="shared" ca="1" si="2773"/>
        <v>11.001221001221001</v>
      </c>
      <c r="AR5163">
        <f t="shared" ca="1" si="2774"/>
        <v>7.0024420024420024</v>
      </c>
      <c r="AS5163">
        <f ca="1">P5163/J5163</f>
        <v>-0.11433843165478166</v>
      </c>
    </row>
    <row r="5164" spans="1:45" x14ac:dyDescent="0.4">
      <c r="A5164">
        <f t="shared" si="2769"/>
        <v>201906</v>
      </c>
      <c r="B5164" t="s">
        <v>249</v>
      </c>
      <c r="C5164" t="s">
        <v>75</v>
      </c>
      <c r="D5164" t="str">
        <f t="shared" ca="1" si="2758"/>
        <v>I107</v>
      </c>
      <c r="E5164">
        <f t="shared" ca="1" si="2775"/>
        <v>260</v>
      </c>
      <c r="F5164">
        <f t="shared" ca="1" si="2776"/>
        <v>27</v>
      </c>
      <c r="G5164" t="str">
        <f t="shared" ca="1" si="2755"/>
        <v>S11</v>
      </c>
      <c r="H5164" t="str">
        <f t="shared" ca="1" si="2756"/>
        <v>S116</v>
      </c>
      <c r="I5164">
        <f ca="1">VLOOKUP(D5164,PRC!$A$2:$B$21,2,0)*E5164</f>
        <v>39000000</v>
      </c>
      <c r="J5164">
        <f t="shared" ca="1" si="2777"/>
        <v>31199996</v>
      </c>
      <c r="K5164">
        <f ca="1">VLOOKUP(D5164,PRC!$A$1:$C$21,3,0)*E5164</f>
        <v>22230000</v>
      </c>
      <c r="L5164">
        <f t="shared" ca="1" si="2778"/>
        <v>1170000</v>
      </c>
      <c r="M5164">
        <f t="shared" ca="1" si="2779"/>
        <v>2730000</v>
      </c>
      <c r="N5164">
        <f t="shared" ca="1" si="2780"/>
        <v>5850000</v>
      </c>
      <c r="O5164">
        <f t="shared" ca="1" si="2781"/>
        <v>3900000</v>
      </c>
      <c r="P5164">
        <f t="shared" ca="1" si="2757"/>
        <v>-4680004</v>
      </c>
      <c r="Q5164">
        <f ca="1">IF(P5164&gt;0,1,0)</f>
        <v>0</v>
      </c>
      <c r="R5164">
        <f t="shared" ca="1" si="2782"/>
        <v>20</v>
      </c>
      <c r="S5164">
        <f t="shared" ca="1" si="2783"/>
        <v>3</v>
      </c>
      <c r="T5164">
        <f t="shared" ca="1" si="2784"/>
        <v>7</v>
      </c>
      <c r="U5164">
        <f t="shared" ca="1" si="2785"/>
        <v>15</v>
      </c>
      <c r="V5164">
        <f t="shared" ca="1" si="2786"/>
        <v>10</v>
      </c>
      <c r="X5164">
        <f t="shared" si="2788"/>
        <v>5164</v>
      </c>
      <c r="Y5164">
        <f t="shared" si="2789"/>
        <v>5102</v>
      </c>
      <c r="Z5164">
        <f t="shared" si="2790"/>
        <v>5103</v>
      </c>
      <c r="AA5164">
        <f t="shared" si="2787"/>
        <v>5251</v>
      </c>
      <c r="AB5164">
        <f t="shared" si="2770"/>
        <v>150</v>
      </c>
      <c r="AM5164" t="str">
        <f t="shared" si="2771"/>
        <v>201906HD</v>
      </c>
      <c r="AN5164">
        <f t="shared" ca="1" si="2759"/>
        <v>20.00001025641026</v>
      </c>
      <c r="AO5164">
        <f t="shared" ca="1" si="2760"/>
        <v>3</v>
      </c>
      <c r="AP5164">
        <f t="shared" ca="1" si="2772"/>
        <v>7.0000000000000009</v>
      </c>
      <c r="AQ5164">
        <f t="shared" ca="1" si="2773"/>
        <v>15</v>
      </c>
      <c r="AR5164">
        <f t="shared" ca="1" si="2774"/>
        <v>10</v>
      </c>
      <c r="AS5164">
        <f ca="1">P5164/J5164</f>
        <v>-0.15000014743591633</v>
      </c>
    </row>
    <row r="5165" spans="1:45" x14ac:dyDescent="0.4">
      <c r="A5165">
        <f t="shared" si="2769"/>
        <v>201906</v>
      </c>
      <c r="B5165" t="s">
        <v>250</v>
      </c>
      <c r="C5165" t="s">
        <v>75</v>
      </c>
      <c r="D5165" t="str">
        <f t="shared" ca="1" si="2758"/>
        <v>I112</v>
      </c>
      <c r="E5165">
        <f t="shared" ca="1" si="2775"/>
        <v>291</v>
      </c>
      <c r="F5165">
        <f t="shared" ca="1" si="2776"/>
        <v>28</v>
      </c>
      <c r="G5165" t="str">
        <f t="shared" ca="1" si="2755"/>
        <v>S10</v>
      </c>
      <c r="H5165" t="str">
        <f t="shared" ca="1" si="2756"/>
        <v>S104</v>
      </c>
      <c r="I5165">
        <f ca="1">VLOOKUP(D5165,PRC!$A$2:$B$21,2,0)*E5165</f>
        <v>18915000</v>
      </c>
      <c r="J5165">
        <f t="shared" ca="1" si="2777"/>
        <v>13997096</v>
      </c>
      <c r="K5165">
        <f ca="1">VLOOKUP(D5165,PRC!$A$1:$C$21,3,0)*E5165</f>
        <v>9457500</v>
      </c>
      <c r="L5165">
        <f t="shared" ca="1" si="2778"/>
        <v>757000</v>
      </c>
      <c r="M5165">
        <f t="shared" ca="1" si="2779"/>
        <v>1892000</v>
      </c>
      <c r="N5165">
        <f t="shared" ca="1" si="2780"/>
        <v>2648000</v>
      </c>
      <c r="O5165">
        <f t="shared" ca="1" si="2781"/>
        <v>1892000</v>
      </c>
      <c r="P5165">
        <f t="shared" ca="1" si="2757"/>
        <v>-2649404</v>
      </c>
      <c r="Q5165">
        <f ca="1">IF(P5165&gt;0,1,0)</f>
        <v>0</v>
      </c>
      <c r="R5165">
        <f t="shared" ca="1" si="2782"/>
        <v>26</v>
      </c>
      <c r="S5165">
        <f t="shared" ca="1" si="2783"/>
        <v>4</v>
      </c>
      <c r="T5165">
        <f t="shared" ca="1" si="2784"/>
        <v>10</v>
      </c>
      <c r="U5165">
        <f t="shared" ca="1" si="2785"/>
        <v>14</v>
      </c>
      <c r="V5165">
        <f t="shared" ca="1" si="2786"/>
        <v>10</v>
      </c>
      <c r="X5165">
        <f t="shared" si="2788"/>
        <v>5165</v>
      </c>
      <c r="Y5165">
        <f t="shared" si="2789"/>
        <v>5102</v>
      </c>
      <c r="Z5165">
        <f t="shared" si="2790"/>
        <v>5103</v>
      </c>
      <c r="AA5165">
        <f t="shared" si="2787"/>
        <v>5251</v>
      </c>
      <c r="AB5165">
        <f t="shared" si="2770"/>
        <v>150</v>
      </c>
      <c r="AM5165" t="str">
        <f t="shared" si="2771"/>
        <v>201906HD</v>
      </c>
      <c r="AN5165">
        <f t="shared" ca="1" si="2759"/>
        <v>26.000021147237639</v>
      </c>
      <c r="AO5165">
        <f t="shared" ca="1" si="2760"/>
        <v>4.0021147237642083</v>
      </c>
      <c r="AP5165">
        <f t="shared" ca="1" si="2772"/>
        <v>10.00264340470526</v>
      </c>
      <c r="AQ5165">
        <f t="shared" ca="1" si="2773"/>
        <v>13.999471319058948</v>
      </c>
      <c r="AR5165">
        <f t="shared" ca="1" si="2774"/>
        <v>10.00264340470526</v>
      </c>
      <c r="AS5165">
        <f ca="1">P5165/J5165</f>
        <v>-0.18928240543609903</v>
      </c>
    </row>
    <row r="5166" spans="1:45" x14ac:dyDescent="0.4">
      <c r="A5166">
        <f t="shared" si="2769"/>
        <v>201906</v>
      </c>
      <c r="B5166" t="s">
        <v>251</v>
      </c>
      <c r="C5166" t="s">
        <v>75</v>
      </c>
      <c r="D5166" t="str">
        <f t="shared" ca="1" si="2758"/>
        <v>I111</v>
      </c>
      <c r="E5166">
        <f t="shared" ca="1" si="2775"/>
        <v>300</v>
      </c>
      <c r="F5166">
        <f t="shared" ca="1" si="2776"/>
        <v>22</v>
      </c>
      <c r="G5166" t="str">
        <f t="shared" ca="1" si="2755"/>
        <v>S11</v>
      </c>
      <c r="H5166" t="str">
        <f t="shared" ca="1" si="2756"/>
        <v>S117</v>
      </c>
      <c r="I5166">
        <f ca="1">VLOOKUP(D5166,PRC!$A$2:$B$21,2,0)*E5166</f>
        <v>45000000</v>
      </c>
      <c r="J5166">
        <f t="shared" ca="1" si="2777"/>
        <v>34199996</v>
      </c>
      <c r="K5166">
        <f ca="1">VLOOKUP(D5166,PRC!$A$1:$C$21,3,0)*E5166</f>
        <v>23850000</v>
      </c>
      <c r="L5166">
        <f t="shared" ca="1" si="2778"/>
        <v>1800000</v>
      </c>
      <c r="M5166">
        <f t="shared" ca="1" si="2779"/>
        <v>2250000</v>
      </c>
      <c r="N5166">
        <f t="shared" ca="1" si="2780"/>
        <v>6300000</v>
      </c>
      <c r="O5166">
        <f t="shared" ca="1" si="2781"/>
        <v>4500000</v>
      </c>
      <c r="P5166">
        <f t="shared" ca="1" si="2757"/>
        <v>-4500004</v>
      </c>
      <c r="Q5166">
        <f ca="1">IF(P5166&gt;0,1,0)</f>
        <v>0</v>
      </c>
      <c r="R5166">
        <f t="shared" ca="1" si="2782"/>
        <v>24</v>
      </c>
      <c r="S5166">
        <f t="shared" ca="1" si="2783"/>
        <v>4</v>
      </c>
      <c r="T5166">
        <f t="shared" ca="1" si="2784"/>
        <v>5</v>
      </c>
      <c r="U5166">
        <f t="shared" ca="1" si="2785"/>
        <v>14</v>
      </c>
      <c r="V5166">
        <f t="shared" ca="1" si="2786"/>
        <v>10</v>
      </c>
      <c r="X5166">
        <f t="shared" si="2788"/>
        <v>5166</v>
      </c>
      <c r="Y5166">
        <f t="shared" si="2789"/>
        <v>5102</v>
      </c>
      <c r="Z5166">
        <f t="shared" si="2790"/>
        <v>5103</v>
      </c>
      <c r="AA5166">
        <f t="shared" si="2787"/>
        <v>5251</v>
      </c>
      <c r="AB5166">
        <f t="shared" si="2770"/>
        <v>150</v>
      </c>
      <c r="AM5166" t="str">
        <f t="shared" si="2771"/>
        <v>201906HD</v>
      </c>
      <c r="AN5166">
        <f t="shared" ca="1" si="2759"/>
        <v>24.000008888888892</v>
      </c>
      <c r="AO5166">
        <f t="shared" ca="1" si="2760"/>
        <v>4</v>
      </c>
      <c r="AP5166">
        <f t="shared" ca="1" si="2772"/>
        <v>5</v>
      </c>
      <c r="AQ5166">
        <f t="shared" ca="1" si="2773"/>
        <v>14.000000000000002</v>
      </c>
      <c r="AR5166">
        <f t="shared" ca="1" si="2774"/>
        <v>10</v>
      </c>
      <c r="AS5166">
        <f ca="1">P5166/J5166</f>
        <v>-0.13157907971685143</v>
      </c>
    </row>
    <row r="5167" spans="1:45" x14ac:dyDescent="0.4">
      <c r="A5167">
        <f t="shared" si="2769"/>
        <v>201906</v>
      </c>
      <c r="B5167" t="s">
        <v>252</v>
      </c>
      <c r="C5167" t="s">
        <v>75</v>
      </c>
      <c r="D5167" t="str">
        <f t="shared" ca="1" si="2758"/>
        <v>I108</v>
      </c>
      <c r="E5167">
        <f t="shared" ca="1" si="2775"/>
        <v>284</v>
      </c>
      <c r="F5167">
        <f t="shared" ca="1" si="2776"/>
        <v>24</v>
      </c>
      <c r="G5167" t="str">
        <f t="shared" ref="G5167:G5230" ca="1" si="2791">LEFT(H5167,3)</f>
        <v>S10</v>
      </c>
      <c r="H5167" t="str">
        <f t="shared" ref="H5167:H5230" ca="1" si="2792">"S"&amp;RANDBETWEEN(101,120)</f>
        <v>S106</v>
      </c>
      <c r="I5167">
        <f ca="1">VLOOKUP(D5167,PRC!$A$2:$B$21,2,0)*E5167</f>
        <v>11360000</v>
      </c>
      <c r="J5167">
        <f t="shared" ca="1" si="2777"/>
        <v>8292796</v>
      </c>
      <c r="K5167">
        <f ca="1">VLOOKUP(D5167,PRC!$A$1:$C$21,3,0)*E5167</f>
        <v>5225600</v>
      </c>
      <c r="L5167">
        <f t="shared" ca="1" si="2778"/>
        <v>568000</v>
      </c>
      <c r="M5167">
        <f t="shared" ca="1" si="2779"/>
        <v>795000</v>
      </c>
      <c r="N5167">
        <f t="shared" ca="1" si="2780"/>
        <v>1477000</v>
      </c>
      <c r="O5167">
        <f t="shared" ca="1" si="2781"/>
        <v>795000</v>
      </c>
      <c r="P5167">
        <f t="shared" ref="P5167:P5230" ca="1" si="2793">J5167-SUM(K5167:O5167)</f>
        <v>-567804</v>
      </c>
      <c r="Q5167">
        <f ca="1">IF(P5167&gt;0,1,0)</f>
        <v>0</v>
      </c>
      <c r="R5167">
        <f t="shared" ca="1" si="2782"/>
        <v>27</v>
      </c>
      <c r="S5167">
        <f t="shared" ca="1" si="2783"/>
        <v>5</v>
      </c>
      <c r="T5167">
        <f t="shared" ca="1" si="2784"/>
        <v>7</v>
      </c>
      <c r="U5167">
        <f t="shared" ca="1" si="2785"/>
        <v>13</v>
      </c>
      <c r="V5167">
        <f t="shared" ca="1" si="2786"/>
        <v>7</v>
      </c>
      <c r="X5167">
        <f t="shared" si="2788"/>
        <v>5167</v>
      </c>
      <c r="Y5167">
        <f t="shared" si="2789"/>
        <v>5102</v>
      </c>
      <c r="Z5167">
        <f t="shared" si="2790"/>
        <v>5103</v>
      </c>
      <c r="AA5167">
        <f t="shared" si="2787"/>
        <v>5251</v>
      </c>
      <c r="AB5167">
        <f t="shared" si="2770"/>
        <v>150</v>
      </c>
      <c r="AM5167" t="str">
        <f t="shared" si="2771"/>
        <v>201906HD</v>
      </c>
      <c r="AN5167">
        <f t="shared" ca="1" si="2759"/>
        <v>27.000035211267605</v>
      </c>
      <c r="AO5167">
        <f t="shared" ca="1" si="2760"/>
        <v>5</v>
      </c>
      <c r="AP5167">
        <f t="shared" ca="1" si="2772"/>
        <v>6.9982394366197189</v>
      </c>
      <c r="AQ5167">
        <f t="shared" ca="1" si="2773"/>
        <v>13.001760563380282</v>
      </c>
      <c r="AR5167">
        <f t="shared" ca="1" si="2774"/>
        <v>6.9982394366197189</v>
      </c>
      <c r="AS5167">
        <f ca="1">P5167/J5167</f>
        <v>-6.8469548750505857E-2</v>
      </c>
    </row>
    <row r="5168" spans="1:45" x14ac:dyDescent="0.4">
      <c r="A5168">
        <f t="shared" si="2769"/>
        <v>201906</v>
      </c>
      <c r="B5168" t="s">
        <v>253</v>
      </c>
      <c r="C5168" t="s">
        <v>75</v>
      </c>
      <c r="D5168" t="str">
        <f t="shared" ref="D5168:D5231" ca="1" si="2794">"I"&amp;RANDBETWEEN(101,120)</f>
        <v>I101</v>
      </c>
      <c r="E5168">
        <f t="shared" ca="1" si="2775"/>
        <v>298</v>
      </c>
      <c r="F5168">
        <f t="shared" ca="1" si="2776"/>
        <v>27</v>
      </c>
      <c r="G5168" t="str">
        <f t="shared" ca="1" si="2791"/>
        <v>S11</v>
      </c>
      <c r="H5168" t="str">
        <f t="shared" ca="1" si="2792"/>
        <v>S111</v>
      </c>
      <c r="I5168">
        <f ca="1">VLOOKUP(D5168,PRC!$A$2:$B$21,2,0)*E5168</f>
        <v>8940000</v>
      </c>
      <c r="J5168">
        <f t="shared" ca="1" si="2777"/>
        <v>6347396</v>
      </c>
      <c r="K5168">
        <f ca="1">VLOOKUP(D5168,PRC!$A$1:$C$21,3,0)*E5168</f>
        <v>4648800</v>
      </c>
      <c r="L5168">
        <f t="shared" ca="1" si="2778"/>
        <v>268000</v>
      </c>
      <c r="M5168">
        <f t="shared" ca="1" si="2779"/>
        <v>894000</v>
      </c>
      <c r="N5168">
        <f t="shared" ca="1" si="2780"/>
        <v>1341000</v>
      </c>
      <c r="O5168">
        <f t="shared" ca="1" si="2781"/>
        <v>626000</v>
      </c>
      <c r="P5168">
        <f t="shared" ca="1" si="2793"/>
        <v>-1430404</v>
      </c>
      <c r="Q5168">
        <f ca="1">IF(P5168&gt;0,1,0)</f>
        <v>0</v>
      </c>
      <c r="R5168">
        <f t="shared" ca="1" si="2782"/>
        <v>29</v>
      </c>
      <c r="S5168">
        <f t="shared" ca="1" si="2783"/>
        <v>3</v>
      </c>
      <c r="T5168">
        <f t="shared" ca="1" si="2784"/>
        <v>10</v>
      </c>
      <c r="U5168">
        <f t="shared" ca="1" si="2785"/>
        <v>15</v>
      </c>
      <c r="V5168">
        <f t="shared" ca="1" si="2786"/>
        <v>7</v>
      </c>
      <c r="X5168">
        <f t="shared" si="2788"/>
        <v>5168</v>
      </c>
      <c r="Y5168">
        <f t="shared" si="2789"/>
        <v>5102</v>
      </c>
      <c r="Z5168">
        <f t="shared" si="2790"/>
        <v>5103</v>
      </c>
      <c r="AA5168">
        <f t="shared" si="2787"/>
        <v>5251</v>
      </c>
      <c r="AB5168">
        <f t="shared" si="2770"/>
        <v>150</v>
      </c>
      <c r="AM5168" t="str">
        <f t="shared" si="2771"/>
        <v>201906HD</v>
      </c>
      <c r="AN5168">
        <f t="shared" ref="AN5168:AN5231" ca="1" si="2795">(1-J5168/I5168)*100</f>
        <v>29.000044742729301</v>
      </c>
      <c r="AO5168">
        <f t="shared" ref="AO5168:AO5231" ca="1" si="2796">L5168/$I5168*100</f>
        <v>2.9977628635346756</v>
      </c>
      <c r="AP5168">
        <f t="shared" ca="1" si="2772"/>
        <v>10</v>
      </c>
      <c r="AQ5168">
        <f t="shared" ca="1" si="2773"/>
        <v>15</v>
      </c>
      <c r="AR5168">
        <f t="shared" ca="1" si="2774"/>
        <v>7.0022371364653235</v>
      </c>
      <c r="AS5168">
        <f ca="1">P5168/J5168</f>
        <v>-0.22535288486806243</v>
      </c>
    </row>
    <row r="5169" spans="1:45" x14ac:dyDescent="0.4">
      <c r="A5169">
        <f t="shared" si="2769"/>
        <v>201906</v>
      </c>
      <c r="B5169" t="s">
        <v>254</v>
      </c>
      <c r="C5169" t="s">
        <v>75</v>
      </c>
      <c r="D5169" t="str">
        <f t="shared" ca="1" si="2794"/>
        <v>I104</v>
      </c>
      <c r="E5169">
        <f t="shared" ca="1" si="2775"/>
        <v>185</v>
      </c>
      <c r="F5169">
        <f t="shared" ca="1" si="2776"/>
        <v>25</v>
      </c>
      <c r="G5169" t="str">
        <f t="shared" ca="1" si="2791"/>
        <v>S11</v>
      </c>
      <c r="H5169" t="str">
        <f t="shared" ca="1" si="2792"/>
        <v>S114</v>
      </c>
      <c r="I5169">
        <f ca="1">VLOOKUP(D5169,PRC!$A$2:$B$21,2,0)*E5169</f>
        <v>12950000</v>
      </c>
      <c r="J5169">
        <f t="shared" ca="1" si="2777"/>
        <v>10100996</v>
      </c>
      <c r="K5169">
        <f ca="1">VLOOKUP(D5169,PRC!$A$1:$C$21,3,0)*E5169</f>
        <v>5439000</v>
      </c>
      <c r="L5169">
        <f t="shared" ca="1" si="2778"/>
        <v>518000</v>
      </c>
      <c r="M5169">
        <f t="shared" ca="1" si="2779"/>
        <v>648000</v>
      </c>
      <c r="N5169">
        <f t="shared" ca="1" si="2780"/>
        <v>1295000</v>
      </c>
      <c r="O5169">
        <f t="shared" ca="1" si="2781"/>
        <v>1036000</v>
      </c>
      <c r="P5169">
        <f t="shared" ca="1" si="2793"/>
        <v>1164996</v>
      </c>
      <c r="Q5169">
        <f ca="1">IF(P5169&gt;0,1,0)</f>
        <v>1</v>
      </c>
      <c r="R5169">
        <f t="shared" ca="1" si="2782"/>
        <v>22</v>
      </c>
      <c r="S5169">
        <f t="shared" ca="1" si="2783"/>
        <v>4</v>
      </c>
      <c r="T5169">
        <f t="shared" ca="1" si="2784"/>
        <v>5</v>
      </c>
      <c r="U5169">
        <f t="shared" ca="1" si="2785"/>
        <v>10</v>
      </c>
      <c r="V5169">
        <f t="shared" ca="1" si="2786"/>
        <v>8</v>
      </c>
      <c r="X5169">
        <f t="shared" si="2788"/>
        <v>5169</v>
      </c>
      <c r="Y5169">
        <f t="shared" si="2789"/>
        <v>5102</v>
      </c>
      <c r="Z5169">
        <f t="shared" si="2790"/>
        <v>5103</v>
      </c>
      <c r="AA5169">
        <f t="shared" si="2787"/>
        <v>5251</v>
      </c>
      <c r="AB5169">
        <f t="shared" si="2770"/>
        <v>150</v>
      </c>
      <c r="AM5169" t="str">
        <f t="shared" si="2771"/>
        <v>201906HD</v>
      </c>
      <c r="AN5169">
        <f t="shared" ca="1" si="2795"/>
        <v>22.000030888030885</v>
      </c>
      <c r="AO5169">
        <f t="shared" ca="1" si="2796"/>
        <v>4</v>
      </c>
      <c r="AP5169">
        <f t="shared" ca="1" si="2772"/>
        <v>5.0038610038610036</v>
      </c>
      <c r="AQ5169">
        <f t="shared" ca="1" si="2773"/>
        <v>10</v>
      </c>
      <c r="AR5169">
        <f t="shared" ca="1" si="2774"/>
        <v>8</v>
      </c>
      <c r="AS5169">
        <f ca="1">P5169/J5169</f>
        <v>0.11533476500733195</v>
      </c>
    </row>
    <row r="5170" spans="1:45" x14ac:dyDescent="0.4">
      <c r="A5170">
        <f t="shared" si="2769"/>
        <v>201906</v>
      </c>
      <c r="B5170" t="s">
        <v>255</v>
      </c>
      <c r="C5170" t="s">
        <v>75</v>
      </c>
      <c r="D5170" t="str">
        <f t="shared" ca="1" si="2794"/>
        <v>I108</v>
      </c>
      <c r="E5170">
        <f t="shared" ca="1" si="2775"/>
        <v>239</v>
      </c>
      <c r="F5170">
        <f t="shared" ca="1" si="2776"/>
        <v>30</v>
      </c>
      <c r="G5170" t="str">
        <f t="shared" ca="1" si="2791"/>
        <v>S10</v>
      </c>
      <c r="H5170" t="str">
        <f t="shared" ca="1" si="2792"/>
        <v>S102</v>
      </c>
      <c r="I5170">
        <f ca="1">VLOOKUP(D5170,PRC!$A$2:$B$21,2,0)*E5170</f>
        <v>9560000</v>
      </c>
      <c r="J5170">
        <f t="shared" ca="1" si="2777"/>
        <v>6691996</v>
      </c>
      <c r="K5170">
        <f ca="1">VLOOKUP(D5170,PRC!$A$1:$C$21,3,0)*E5170</f>
        <v>4397600</v>
      </c>
      <c r="L5170">
        <f t="shared" ca="1" si="2778"/>
        <v>382000</v>
      </c>
      <c r="M5170">
        <f t="shared" ca="1" si="2779"/>
        <v>574000</v>
      </c>
      <c r="N5170">
        <f t="shared" ca="1" si="2780"/>
        <v>1434000</v>
      </c>
      <c r="O5170">
        <f t="shared" ca="1" si="2781"/>
        <v>574000</v>
      </c>
      <c r="P5170">
        <f t="shared" ca="1" si="2793"/>
        <v>-669604</v>
      </c>
      <c r="Q5170">
        <f ca="1">IF(P5170&gt;0,1,0)</f>
        <v>0</v>
      </c>
      <c r="R5170">
        <f t="shared" ca="1" si="2782"/>
        <v>30</v>
      </c>
      <c r="S5170">
        <f t="shared" ca="1" si="2783"/>
        <v>4</v>
      </c>
      <c r="T5170">
        <f t="shared" ca="1" si="2784"/>
        <v>6</v>
      </c>
      <c r="U5170">
        <f t="shared" ca="1" si="2785"/>
        <v>15</v>
      </c>
      <c r="V5170">
        <f t="shared" ca="1" si="2786"/>
        <v>6</v>
      </c>
      <c r="X5170">
        <f t="shared" si="2788"/>
        <v>5170</v>
      </c>
      <c r="Y5170">
        <f t="shared" si="2789"/>
        <v>5102</v>
      </c>
      <c r="Z5170">
        <f t="shared" si="2790"/>
        <v>5103</v>
      </c>
      <c r="AA5170">
        <f t="shared" si="2787"/>
        <v>5251</v>
      </c>
      <c r="AB5170">
        <f t="shared" si="2770"/>
        <v>150</v>
      </c>
      <c r="AM5170" t="str">
        <f t="shared" si="2771"/>
        <v>201906HD</v>
      </c>
      <c r="AN5170">
        <f t="shared" ca="1" si="2795"/>
        <v>30.000041841004187</v>
      </c>
      <c r="AO5170">
        <f t="shared" ca="1" si="2796"/>
        <v>3.9958158995815904</v>
      </c>
      <c r="AP5170">
        <f t="shared" ca="1" si="2772"/>
        <v>6.00418410041841</v>
      </c>
      <c r="AQ5170">
        <f t="shared" ca="1" si="2773"/>
        <v>15</v>
      </c>
      <c r="AR5170">
        <f t="shared" ca="1" si="2774"/>
        <v>6.00418410041841</v>
      </c>
      <c r="AS5170">
        <f ca="1">P5170/J5170</f>
        <v>-0.10006043040073545</v>
      </c>
    </row>
    <row r="5171" spans="1:45" x14ac:dyDescent="0.4">
      <c r="A5171">
        <f t="shared" si="2769"/>
        <v>201906</v>
      </c>
      <c r="B5171" t="s">
        <v>256</v>
      </c>
      <c r="C5171" t="s">
        <v>75</v>
      </c>
      <c r="D5171" t="str">
        <f t="shared" ca="1" si="2794"/>
        <v>I119</v>
      </c>
      <c r="E5171">
        <f t="shared" ca="1" si="2775"/>
        <v>152</v>
      </c>
      <c r="F5171">
        <f t="shared" ca="1" si="2776"/>
        <v>25</v>
      </c>
      <c r="G5171" t="str">
        <f t="shared" ca="1" si="2791"/>
        <v>S10</v>
      </c>
      <c r="H5171" t="str">
        <f t="shared" ca="1" si="2792"/>
        <v>S109</v>
      </c>
      <c r="I5171">
        <f ca="1">VLOOKUP(D5171,PRC!$A$2:$B$21,2,0)*E5171</f>
        <v>14440000</v>
      </c>
      <c r="J5171">
        <f t="shared" ca="1" si="2777"/>
        <v>11407596</v>
      </c>
      <c r="K5171">
        <f ca="1">VLOOKUP(D5171,PRC!$A$1:$C$21,3,0)*E5171</f>
        <v>6931200</v>
      </c>
      <c r="L5171">
        <f t="shared" ca="1" si="2778"/>
        <v>722000</v>
      </c>
      <c r="M5171">
        <f t="shared" ca="1" si="2779"/>
        <v>1155000</v>
      </c>
      <c r="N5171">
        <f t="shared" ca="1" si="2780"/>
        <v>2022000</v>
      </c>
      <c r="O5171">
        <f t="shared" ca="1" si="2781"/>
        <v>1155000</v>
      </c>
      <c r="P5171">
        <f t="shared" ca="1" si="2793"/>
        <v>-577604</v>
      </c>
      <c r="Q5171">
        <f ca="1">IF(P5171&gt;0,1,0)</f>
        <v>0</v>
      </c>
      <c r="R5171">
        <f t="shared" ca="1" si="2782"/>
        <v>21</v>
      </c>
      <c r="S5171">
        <f t="shared" ca="1" si="2783"/>
        <v>5</v>
      </c>
      <c r="T5171">
        <f t="shared" ca="1" si="2784"/>
        <v>8</v>
      </c>
      <c r="U5171">
        <f t="shared" ca="1" si="2785"/>
        <v>14</v>
      </c>
      <c r="V5171">
        <f t="shared" ca="1" si="2786"/>
        <v>8</v>
      </c>
      <c r="X5171">
        <f t="shared" si="2788"/>
        <v>5171</v>
      </c>
      <c r="Y5171">
        <f t="shared" si="2789"/>
        <v>5102</v>
      </c>
      <c r="Z5171">
        <f t="shared" si="2790"/>
        <v>5103</v>
      </c>
      <c r="AA5171">
        <f t="shared" si="2787"/>
        <v>5251</v>
      </c>
      <c r="AB5171">
        <f t="shared" si="2770"/>
        <v>150</v>
      </c>
      <c r="AM5171" t="str">
        <f t="shared" si="2771"/>
        <v>201906HD</v>
      </c>
      <c r="AN5171">
        <f t="shared" ca="1" si="2795"/>
        <v>21.000027700831026</v>
      </c>
      <c r="AO5171">
        <f t="shared" ca="1" si="2796"/>
        <v>5</v>
      </c>
      <c r="AP5171">
        <f t="shared" ca="1" si="2772"/>
        <v>7.9986149584487531</v>
      </c>
      <c r="AQ5171">
        <f t="shared" ca="1" si="2773"/>
        <v>14.002770083102492</v>
      </c>
      <c r="AR5171">
        <f t="shared" ca="1" si="2774"/>
        <v>7.9986149584487531</v>
      </c>
      <c r="AS5171">
        <f ca="1">P5171/J5171</f>
        <v>-5.0633279790062692E-2</v>
      </c>
    </row>
    <row r="5172" spans="1:45" x14ac:dyDescent="0.4">
      <c r="A5172">
        <f t="shared" si="2769"/>
        <v>201906</v>
      </c>
      <c r="B5172" t="s">
        <v>257</v>
      </c>
      <c r="C5172" t="s">
        <v>75</v>
      </c>
      <c r="D5172" t="str">
        <f t="shared" ca="1" si="2794"/>
        <v>I110</v>
      </c>
      <c r="E5172">
        <f t="shared" ca="1" si="2775"/>
        <v>290</v>
      </c>
      <c r="F5172">
        <f t="shared" ca="1" si="2776"/>
        <v>20</v>
      </c>
      <c r="G5172" t="str">
        <f t="shared" ca="1" si="2791"/>
        <v>S10</v>
      </c>
      <c r="H5172" t="str">
        <f t="shared" ca="1" si="2792"/>
        <v>S109</v>
      </c>
      <c r="I5172">
        <f ca="1">VLOOKUP(D5172,PRC!$A$2:$B$21,2,0)*E5172</f>
        <v>87000000</v>
      </c>
      <c r="J5172">
        <f t="shared" ca="1" si="2777"/>
        <v>67859996</v>
      </c>
      <c r="K5172">
        <f ca="1">VLOOKUP(D5172,PRC!$A$1:$C$21,3,0)*E5172</f>
        <v>40020000</v>
      </c>
      <c r="L5172">
        <f t="shared" ca="1" si="2778"/>
        <v>4350000</v>
      </c>
      <c r="M5172">
        <f t="shared" ca="1" si="2779"/>
        <v>4350000</v>
      </c>
      <c r="N5172">
        <f t="shared" ca="1" si="2780"/>
        <v>11310000</v>
      </c>
      <c r="O5172">
        <f t="shared" ca="1" si="2781"/>
        <v>5220000</v>
      </c>
      <c r="P5172">
        <f t="shared" ca="1" si="2793"/>
        <v>2609996</v>
      </c>
      <c r="Q5172">
        <f ca="1">IF(P5172&gt;0,1,0)</f>
        <v>1</v>
      </c>
      <c r="R5172">
        <f t="shared" ca="1" si="2782"/>
        <v>22</v>
      </c>
      <c r="S5172">
        <f t="shared" ca="1" si="2783"/>
        <v>5</v>
      </c>
      <c r="T5172">
        <f t="shared" ca="1" si="2784"/>
        <v>5</v>
      </c>
      <c r="U5172">
        <f t="shared" ca="1" si="2785"/>
        <v>13</v>
      </c>
      <c r="V5172">
        <f t="shared" ca="1" si="2786"/>
        <v>6</v>
      </c>
      <c r="X5172">
        <f t="shared" si="2788"/>
        <v>5172</v>
      </c>
      <c r="Y5172">
        <f t="shared" si="2789"/>
        <v>5102</v>
      </c>
      <c r="Z5172">
        <f t="shared" si="2790"/>
        <v>5103</v>
      </c>
      <c r="AA5172">
        <f t="shared" si="2787"/>
        <v>5251</v>
      </c>
      <c r="AB5172">
        <f t="shared" si="2770"/>
        <v>150</v>
      </c>
      <c r="AM5172" t="str">
        <f t="shared" si="2771"/>
        <v>201906HD</v>
      </c>
      <c r="AN5172">
        <f t="shared" ca="1" si="2795"/>
        <v>22.00000459770115</v>
      </c>
      <c r="AO5172">
        <f t="shared" ca="1" si="2796"/>
        <v>5</v>
      </c>
      <c r="AP5172">
        <f t="shared" ca="1" si="2772"/>
        <v>5</v>
      </c>
      <c r="AQ5172">
        <f t="shared" ca="1" si="2773"/>
        <v>13</v>
      </c>
      <c r="AR5172">
        <f t="shared" ca="1" si="2774"/>
        <v>6</v>
      </c>
      <c r="AS5172">
        <f ca="1">P5172/J5172</f>
        <v>3.8461481783759612E-2</v>
      </c>
    </row>
    <row r="5173" spans="1:45" x14ac:dyDescent="0.4">
      <c r="A5173">
        <f t="shared" si="2769"/>
        <v>201906</v>
      </c>
      <c r="B5173" t="s">
        <v>258</v>
      </c>
      <c r="C5173" t="s">
        <v>75</v>
      </c>
      <c r="D5173" t="str">
        <f t="shared" ca="1" si="2794"/>
        <v>I119</v>
      </c>
      <c r="E5173">
        <f t="shared" ca="1" si="2775"/>
        <v>288</v>
      </c>
      <c r="F5173">
        <f t="shared" ca="1" si="2776"/>
        <v>20</v>
      </c>
      <c r="G5173" t="str">
        <f t="shared" ca="1" si="2791"/>
        <v>S11</v>
      </c>
      <c r="H5173" t="str">
        <f t="shared" ca="1" si="2792"/>
        <v>S113</v>
      </c>
      <c r="I5173">
        <f ca="1">VLOOKUP(D5173,PRC!$A$2:$B$21,2,0)*E5173</f>
        <v>27360000</v>
      </c>
      <c r="J5173">
        <f t="shared" ca="1" si="2777"/>
        <v>19699196</v>
      </c>
      <c r="K5173">
        <f ca="1">VLOOKUP(D5173,PRC!$A$1:$C$21,3,0)*E5173</f>
        <v>13132800</v>
      </c>
      <c r="L5173">
        <f t="shared" ca="1" si="2778"/>
        <v>1094000</v>
      </c>
      <c r="M5173">
        <f t="shared" ca="1" si="2779"/>
        <v>1642000</v>
      </c>
      <c r="N5173">
        <f t="shared" ca="1" si="2780"/>
        <v>3010000</v>
      </c>
      <c r="O5173">
        <f t="shared" ca="1" si="2781"/>
        <v>2462000</v>
      </c>
      <c r="P5173">
        <f t="shared" ca="1" si="2793"/>
        <v>-1641604</v>
      </c>
      <c r="Q5173">
        <f ca="1">IF(P5173&gt;0,1,0)</f>
        <v>0</v>
      </c>
      <c r="R5173">
        <f t="shared" ca="1" si="2782"/>
        <v>28</v>
      </c>
      <c r="S5173">
        <f t="shared" ca="1" si="2783"/>
        <v>4</v>
      </c>
      <c r="T5173">
        <f t="shared" ca="1" si="2784"/>
        <v>6</v>
      </c>
      <c r="U5173">
        <f t="shared" ca="1" si="2785"/>
        <v>11</v>
      </c>
      <c r="V5173">
        <f t="shared" ca="1" si="2786"/>
        <v>9</v>
      </c>
      <c r="X5173">
        <f t="shared" si="2788"/>
        <v>5173</v>
      </c>
      <c r="Y5173">
        <f t="shared" si="2789"/>
        <v>5102</v>
      </c>
      <c r="Z5173">
        <f t="shared" si="2790"/>
        <v>5103</v>
      </c>
      <c r="AA5173">
        <f t="shared" si="2787"/>
        <v>5251</v>
      </c>
      <c r="AB5173">
        <f t="shared" si="2770"/>
        <v>150</v>
      </c>
      <c r="AM5173" t="str">
        <f t="shared" si="2771"/>
        <v>201906HD</v>
      </c>
      <c r="AN5173">
        <f t="shared" ca="1" si="2795"/>
        <v>28.000014619883039</v>
      </c>
      <c r="AO5173">
        <f t="shared" ca="1" si="2796"/>
        <v>3.9985380116959059</v>
      </c>
      <c r="AP5173">
        <f t="shared" ca="1" si="2772"/>
        <v>6.0014619883040936</v>
      </c>
      <c r="AQ5173">
        <f t="shared" ca="1" si="2773"/>
        <v>11.001461988304094</v>
      </c>
      <c r="AR5173">
        <f t="shared" ca="1" si="2774"/>
        <v>8.9985380116959064</v>
      </c>
      <c r="AS5173">
        <f ca="1">P5173/J5173</f>
        <v>-8.3333553308470046E-2</v>
      </c>
    </row>
    <row r="5174" spans="1:45" x14ac:dyDescent="0.4">
      <c r="A5174">
        <f t="shared" si="2769"/>
        <v>201906</v>
      </c>
      <c r="B5174" t="s">
        <v>259</v>
      </c>
      <c r="C5174" t="s">
        <v>75</v>
      </c>
      <c r="D5174" t="str">
        <f t="shared" ca="1" si="2794"/>
        <v>I111</v>
      </c>
      <c r="E5174">
        <f t="shared" ca="1" si="2775"/>
        <v>227</v>
      </c>
      <c r="F5174">
        <f t="shared" ca="1" si="2776"/>
        <v>24</v>
      </c>
      <c r="G5174" t="str">
        <f t="shared" ca="1" si="2791"/>
        <v>S10</v>
      </c>
      <c r="H5174" t="str">
        <f t="shared" ca="1" si="2792"/>
        <v>S101</v>
      </c>
      <c r="I5174">
        <f ca="1">VLOOKUP(D5174,PRC!$A$2:$B$21,2,0)*E5174</f>
        <v>34050000</v>
      </c>
      <c r="J5174">
        <f t="shared" ca="1" si="2777"/>
        <v>26218496</v>
      </c>
      <c r="K5174">
        <f ca="1">VLOOKUP(D5174,PRC!$A$1:$C$21,3,0)*E5174</f>
        <v>18046500</v>
      </c>
      <c r="L5174">
        <f t="shared" ca="1" si="2778"/>
        <v>1022000</v>
      </c>
      <c r="M5174">
        <f t="shared" ca="1" si="2779"/>
        <v>2384000</v>
      </c>
      <c r="N5174">
        <f t="shared" ca="1" si="2780"/>
        <v>3746000</v>
      </c>
      <c r="O5174">
        <f t="shared" ca="1" si="2781"/>
        <v>2724000</v>
      </c>
      <c r="P5174">
        <f t="shared" ca="1" si="2793"/>
        <v>-1704004</v>
      </c>
      <c r="Q5174">
        <f ca="1">IF(P5174&gt;0,1,0)</f>
        <v>0</v>
      </c>
      <c r="R5174">
        <f t="shared" ca="1" si="2782"/>
        <v>23</v>
      </c>
      <c r="S5174">
        <f t="shared" ca="1" si="2783"/>
        <v>3</v>
      </c>
      <c r="T5174">
        <f t="shared" ca="1" si="2784"/>
        <v>7</v>
      </c>
      <c r="U5174">
        <f t="shared" ca="1" si="2785"/>
        <v>11</v>
      </c>
      <c r="V5174">
        <f t="shared" ca="1" si="2786"/>
        <v>8</v>
      </c>
      <c r="X5174">
        <f t="shared" si="2788"/>
        <v>5174</v>
      </c>
      <c r="Y5174">
        <f t="shared" si="2789"/>
        <v>5102</v>
      </c>
      <c r="Z5174">
        <f t="shared" si="2790"/>
        <v>5103</v>
      </c>
      <c r="AA5174">
        <f t="shared" si="2787"/>
        <v>5251</v>
      </c>
      <c r="AB5174">
        <f t="shared" si="2770"/>
        <v>150</v>
      </c>
      <c r="AM5174" t="str">
        <f t="shared" si="2771"/>
        <v>201906HD</v>
      </c>
      <c r="AN5174">
        <f t="shared" ca="1" si="2795"/>
        <v>23.00001174743025</v>
      </c>
      <c r="AO5174">
        <f t="shared" ca="1" si="2796"/>
        <v>3.0014684287812043</v>
      </c>
      <c r="AP5174">
        <f t="shared" ca="1" si="2772"/>
        <v>7.0014684287812043</v>
      </c>
      <c r="AQ5174">
        <f t="shared" ca="1" si="2773"/>
        <v>11.001468428781203</v>
      </c>
      <c r="AR5174">
        <f t="shared" ca="1" si="2774"/>
        <v>8</v>
      </c>
      <c r="AS5174">
        <f ca="1">P5174/J5174</f>
        <v>-6.4992438925558504E-2</v>
      </c>
    </row>
    <row r="5175" spans="1:45" x14ac:dyDescent="0.4">
      <c r="A5175">
        <f t="shared" si="2769"/>
        <v>201906</v>
      </c>
      <c r="B5175" t="s">
        <v>260</v>
      </c>
      <c r="C5175" t="s">
        <v>75</v>
      </c>
      <c r="D5175" t="str">
        <f t="shared" ca="1" si="2794"/>
        <v>I118</v>
      </c>
      <c r="E5175">
        <f t="shared" ca="1" si="2775"/>
        <v>249</v>
      </c>
      <c r="F5175">
        <f t="shared" ca="1" si="2776"/>
        <v>28</v>
      </c>
      <c r="G5175" t="str">
        <f t="shared" ca="1" si="2791"/>
        <v>S11</v>
      </c>
      <c r="H5175" t="str">
        <f t="shared" ca="1" si="2792"/>
        <v>S113</v>
      </c>
      <c r="I5175">
        <f ca="1">VLOOKUP(D5175,PRC!$A$2:$B$21,2,0)*E5175</f>
        <v>131970000</v>
      </c>
      <c r="J5175">
        <f t="shared" ca="1" si="2777"/>
        <v>92378996</v>
      </c>
      <c r="K5175">
        <f ca="1">VLOOKUP(D5175,PRC!$A$1:$C$21,3,0)*E5175</f>
        <v>55427400</v>
      </c>
      <c r="L5175">
        <f t="shared" ca="1" si="2778"/>
        <v>5279000</v>
      </c>
      <c r="M5175">
        <f t="shared" ca="1" si="2779"/>
        <v>11877000</v>
      </c>
      <c r="N5175">
        <f t="shared" ca="1" si="2780"/>
        <v>13197000</v>
      </c>
      <c r="O5175">
        <f t="shared" ca="1" si="2781"/>
        <v>7918000</v>
      </c>
      <c r="P5175">
        <f t="shared" ca="1" si="2793"/>
        <v>-1319404</v>
      </c>
      <c r="Q5175">
        <f ca="1">IF(P5175&gt;0,1,0)</f>
        <v>0</v>
      </c>
      <c r="R5175">
        <f t="shared" ca="1" si="2782"/>
        <v>30</v>
      </c>
      <c r="S5175">
        <f t="shared" ca="1" si="2783"/>
        <v>4</v>
      </c>
      <c r="T5175">
        <f t="shared" ca="1" si="2784"/>
        <v>9</v>
      </c>
      <c r="U5175">
        <f t="shared" ca="1" si="2785"/>
        <v>10</v>
      </c>
      <c r="V5175">
        <f t="shared" ca="1" si="2786"/>
        <v>6</v>
      </c>
      <c r="X5175">
        <f t="shared" si="2788"/>
        <v>5175</v>
      </c>
      <c r="Y5175">
        <f t="shared" si="2789"/>
        <v>5102</v>
      </c>
      <c r="Z5175">
        <f t="shared" si="2790"/>
        <v>5103</v>
      </c>
      <c r="AA5175">
        <f t="shared" si="2787"/>
        <v>5251</v>
      </c>
      <c r="AB5175">
        <f t="shared" si="2770"/>
        <v>150</v>
      </c>
      <c r="AM5175" t="str">
        <f t="shared" si="2771"/>
        <v>201906HD</v>
      </c>
      <c r="AN5175">
        <f t="shared" ca="1" si="2795"/>
        <v>30.000003030991895</v>
      </c>
      <c r="AO5175">
        <f t="shared" ca="1" si="2796"/>
        <v>4.0001515495946052</v>
      </c>
      <c r="AP5175">
        <f t="shared" ca="1" si="2772"/>
        <v>8.999772675608094</v>
      </c>
      <c r="AQ5175">
        <f t="shared" ca="1" si="2773"/>
        <v>10</v>
      </c>
      <c r="AR5175">
        <f t="shared" ca="1" si="2774"/>
        <v>5.9998484504053948</v>
      </c>
      <c r="AS5175">
        <f ca="1">P5175/J5175</f>
        <v>-1.4282510712716558E-2</v>
      </c>
    </row>
    <row r="5176" spans="1:45" x14ac:dyDescent="0.4">
      <c r="A5176">
        <f t="shared" si="2769"/>
        <v>201906</v>
      </c>
      <c r="B5176" t="s">
        <v>261</v>
      </c>
      <c r="C5176" t="s">
        <v>75</v>
      </c>
      <c r="D5176" t="str">
        <f t="shared" ca="1" si="2794"/>
        <v>I115</v>
      </c>
      <c r="E5176">
        <f t="shared" ca="1" si="2775"/>
        <v>219</v>
      </c>
      <c r="F5176">
        <f t="shared" ca="1" si="2776"/>
        <v>27</v>
      </c>
      <c r="G5176" t="str">
        <f t="shared" ca="1" si="2791"/>
        <v>S12</v>
      </c>
      <c r="H5176" t="str">
        <f t="shared" ca="1" si="2792"/>
        <v>S120</v>
      </c>
      <c r="I5176">
        <f ca="1">VLOOKUP(D5176,PRC!$A$2:$B$21,2,0)*E5176</f>
        <v>1095000</v>
      </c>
      <c r="J5176">
        <f t="shared" ca="1" si="2777"/>
        <v>766496</v>
      </c>
      <c r="K5176">
        <f ca="1">VLOOKUP(D5176,PRC!$A$1:$C$21,3,0)*E5176</f>
        <v>525600</v>
      </c>
      <c r="L5176">
        <f t="shared" ca="1" si="2778"/>
        <v>44000</v>
      </c>
      <c r="M5176">
        <f t="shared" ca="1" si="2779"/>
        <v>88000</v>
      </c>
      <c r="N5176">
        <f t="shared" ca="1" si="2780"/>
        <v>142000</v>
      </c>
      <c r="O5176">
        <f t="shared" ca="1" si="2781"/>
        <v>55000</v>
      </c>
      <c r="P5176">
        <f t="shared" ca="1" si="2793"/>
        <v>-88104</v>
      </c>
      <c r="Q5176">
        <f ca="1">IF(P5176&gt;0,1,0)</f>
        <v>0</v>
      </c>
      <c r="R5176">
        <f t="shared" ca="1" si="2782"/>
        <v>30</v>
      </c>
      <c r="S5176">
        <f t="shared" ca="1" si="2783"/>
        <v>4</v>
      </c>
      <c r="T5176">
        <f t="shared" ca="1" si="2784"/>
        <v>8</v>
      </c>
      <c r="U5176">
        <f t="shared" ca="1" si="2785"/>
        <v>13</v>
      </c>
      <c r="V5176">
        <f t="shared" ca="1" si="2786"/>
        <v>5</v>
      </c>
      <c r="X5176">
        <f t="shared" si="2788"/>
        <v>5176</v>
      </c>
      <c r="Y5176">
        <f t="shared" si="2789"/>
        <v>5102</v>
      </c>
      <c r="Z5176">
        <f t="shared" si="2790"/>
        <v>5103</v>
      </c>
      <c r="AA5176">
        <f t="shared" si="2787"/>
        <v>5251</v>
      </c>
      <c r="AB5176">
        <f t="shared" si="2770"/>
        <v>150</v>
      </c>
      <c r="AM5176" t="str">
        <f t="shared" si="2771"/>
        <v>201906HD</v>
      </c>
      <c r="AN5176">
        <f t="shared" ca="1" si="2795"/>
        <v>30.000365296803654</v>
      </c>
      <c r="AO5176">
        <f t="shared" ca="1" si="2796"/>
        <v>4.0182648401826482</v>
      </c>
      <c r="AP5176">
        <f t="shared" ca="1" si="2772"/>
        <v>8.0365296803652964</v>
      </c>
      <c r="AQ5176">
        <f t="shared" ca="1" si="2773"/>
        <v>12.968036529680365</v>
      </c>
      <c r="AR5176">
        <f t="shared" ca="1" si="2774"/>
        <v>5.0228310502283104</v>
      </c>
      <c r="AS5176">
        <f ca="1">P5176/J5176</f>
        <v>-0.11494384836972404</v>
      </c>
    </row>
    <row r="5177" spans="1:45" x14ac:dyDescent="0.4">
      <c r="A5177">
        <f t="shared" si="2769"/>
        <v>201906</v>
      </c>
      <c r="B5177" t="s">
        <v>262</v>
      </c>
      <c r="C5177" t="s">
        <v>75</v>
      </c>
      <c r="D5177" t="str">
        <f t="shared" ca="1" si="2794"/>
        <v>I109</v>
      </c>
      <c r="E5177">
        <f t="shared" ca="1" si="2775"/>
        <v>243</v>
      </c>
      <c r="F5177">
        <f t="shared" ca="1" si="2776"/>
        <v>24</v>
      </c>
      <c r="G5177" t="str">
        <f t="shared" ca="1" si="2791"/>
        <v>S11</v>
      </c>
      <c r="H5177" t="str">
        <f t="shared" ca="1" si="2792"/>
        <v>S110</v>
      </c>
      <c r="I5177">
        <f ca="1">VLOOKUP(D5177,PRC!$A$2:$B$21,2,0)*E5177</f>
        <v>121500000</v>
      </c>
      <c r="J5177">
        <f t="shared" ca="1" si="2777"/>
        <v>86264996</v>
      </c>
      <c r="K5177">
        <f ca="1">VLOOKUP(D5177,PRC!$A$1:$C$21,3,0)*E5177</f>
        <v>48600000</v>
      </c>
      <c r="L5177">
        <f t="shared" ca="1" si="2778"/>
        <v>6075000</v>
      </c>
      <c r="M5177">
        <f t="shared" ca="1" si="2779"/>
        <v>12150000</v>
      </c>
      <c r="N5177">
        <f t="shared" ca="1" si="2780"/>
        <v>14580000</v>
      </c>
      <c r="O5177">
        <f t="shared" ca="1" si="2781"/>
        <v>6075000</v>
      </c>
      <c r="P5177">
        <f t="shared" ca="1" si="2793"/>
        <v>-1215004</v>
      </c>
      <c r="Q5177">
        <f ca="1">IF(P5177&gt;0,1,0)</f>
        <v>0</v>
      </c>
      <c r="R5177">
        <f t="shared" ca="1" si="2782"/>
        <v>29</v>
      </c>
      <c r="S5177">
        <f t="shared" ca="1" si="2783"/>
        <v>5</v>
      </c>
      <c r="T5177">
        <f t="shared" ca="1" si="2784"/>
        <v>10</v>
      </c>
      <c r="U5177">
        <f t="shared" ca="1" si="2785"/>
        <v>12</v>
      </c>
      <c r="V5177">
        <f t="shared" ca="1" si="2786"/>
        <v>5</v>
      </c>
      <c r="X5177">
        <f t="shared" si="2788"/>
        <v>5177</v>
      </c>
      <c r="Y5177">
        <f t="shared" si="2789"/>
        <v>5102</v>
      </c>
      <c r="Z5177">
        <f t="shared" si="2790"/>
        <v>5103</v>
      </c>
      <c r="AA5177">
        <f t="shared" si="2787"/>
        <v>5251</v>
      </c>
      <c r="AB5177">
        <f t="shared" si="2770"/>
        <v>150</v>
      </c>
      <c r="AM5177" t="str">
        <f t="shared" si="2771"/>
        <v>201906HD</v>
      </c>
      <c r="AN5177">
        <f t="shared" ca="1" si="2795"/>
        <v>29.000003292181063</v>
      </c>
      <c r="AO5177">
        <f t="shared" ca="1" si="2796"/>
        <v>5</v>
      </c>
      <c r="AP5177">
        <f t="shared" ca="1" si="2772"/>
        <v>10</v>
      </c>
      <c r="AQ5177">
        <f t="shared" ca="1" si="2773"/>
        <v>12</v>
      </c>
      <c r="AR5177">
        <f t="shared" ca="1" si="2774"/>
        <v>5</v>
      </c>
      <c r="AS5177">
        <f ca="1">P5177/J5177</f>
        <v>-1.4084554064084116E-2</v>
      </c>
    </row>
    <row r="5178" spans="1:45" x14ac:dyDescent="0.4">
      <c r="A5178">
        <f t="shared" si="2769"/>
        <v>201906</v>
      </c>
      <c r="B5178" t="s">
        <v>263</v>
      </c>
      <c r="C5178" t="s">
        <v>75</v>
      </c>
      <c r="D5178" t="str">
        <f t="shared" ca="1" si="2794"/>
        <v>I106</v>
      </c>
      <c r="E5178">
        <f t="shared" ca="1" si="2775"/>
        <v>194</v>
      </c>
      <c r="F5178">
        <f t="shared" ca="1" si="2776"/>
        <v>26</v>
      </c>
      <c r="G5178" t="str">
        <f t="shared" ca="1" si="2791"/>
        <v>S11</v>
      </c>
      <c r="H5178" t="str">
        <f t="shared" ca="1" si="2792"/>
        <v>S110</v>
      </c>
      <c r="I5178">
        <f ca="1">VLOOKUP(D5178,PRC!$A$2:$B$21,2,0)*E5178</f>
        <v>3880000</v>
      </c>
      <c r="J5178">
        <f t="shared" ca="1" si="2777"/>
        <v>2715996</v>
      </c>
      <c r="K5178">
        <f ca="1">VLOOKUP(D5178,PRC!$A$1:$C$21,3,0)*E5178</f>
        <v>2056400</v>
      </c>
      <c r="L5178">
        <f t="shared" ca="1" si="2778"/>
        <v>116000</v>
      </c>
      <c r="M5178">
        <f t="shared" ca="1" si="2779"/>
        <v>272000</v>
      </c>
      <c r="N5178">
        <f t="shared" ca="1" si="2780"/>
        <v>504000</v>
      </c>
      <c r="O5178">
        <f t="shared" ca="1" si="2781"/>
        <v>310000</v>
      </c>
      <c r="P5178">
        <f t="shared" ca="1" si="2793"/>
        <v>-542404</v>
      </c>
      <c r="Q5178">
        <f ca="1">IF(P5178&gt;0,1,0)</f>
        <v>0</v>
      </c>
      <c r="R5178">
        <f t="shared" ca="1" si="2782"/>
        <v>30</v>
      </c>
      <c r="S5178">
        <f t="shared" ca="1" si="2783"/>
        <v>3</v>
      </c>
      <c r="T5178">
        <f t="shared" ca="1" si="2784"/>
        <v>7</v>
      </c>
      <c r="U5178">
        <f t="shared" ca="1" si="2785"/>
        <v>13</v>
      </c>
      <c r="V5178">
        <f t="shared" ca="1" si="2786"/>
        <v>8</v>
      </c>
      <c r="X5178">
        <f t="shared" si="2788"/>
        <v>5178</v>
      </c>
      <c r="Y5178">
        <f t="shared" si="2789"/>
        <v>5102</v>
      </c>
      <c r="Z5178">
        <f t="shared" si="2790"/>
        <v>5103</v>
      </c>
      <c r="AA5178">
        <f t="shared" si="2787"/>
        <v>5251</v>
      </c>
      <c r="AB5178">
        <f t="shared" si="2770"/>
        <v>150</v>
      </c>
      <c r="AM5178" t="str">
        <f t="shared" si="2771"/>
        <v>201906HD</v>
      </c>
      <c r="AN5178">
        <f t="shared" ca="1" si="2795"/>
        <v>30.000103092783505</v>
      </c>
      <c r="AO5178">
        <f t="shared" ca="1" si="2796"/>
        <v>2.9896907216494846</v>
      </c>
      <c r="AP5178">
        <f t="shared" ca="1" si="2772"/>
        <v>7.0103092783505154</v>
      </c>
      <c r="AQ5178">
        <f t="shared" ca="1" si="2773"/>
        <v>12.989690721649486</v>
      </c>
      <c r="AR5178">
        <f t="shared" ca="1" si="2774"/>
        <v>7.9896907216494837</v>
      </c>
      <c r="AS5178">
        <f ca="1">P5178/J5178</f>
        <v>-0.19970721606364664</v>
      </c>
    </row>
    <row r="5179" spans="1:45" x14ac:dyDescent="0.4">
      <c r="A5179">
        <f t="shared" si="2769"/>
        <v>201906</v>
      </c>
      <c r="B5179" t="s">
        <v>264</v>
      </c>
      <c r="C5179" t="s">
        <v>75</v>
      </c>
      <c r="D5179" t="str">
        <f t="shared" ca="1" si="2794"/>
        <v>I108</v>
      </c>
      <c r="E5179">
        <f t="shared" ca="1" si="2775"/>
        <v>267</v>
      </c>
      <c r="F5179">
        <f t="shared" ca="1" si="2776"/>
        <v>29</v>
      </c>
      <c r="G5179" t="str">
        <f t="shared" ca="1" si="2791"/>
        <v>S10</v>
      </c>
      <c r="H5179" t="str">
        <f t="shared" ca="1" si="2792"/>
        <v>S109</v>
      </c>
      <c r="I5179">
        <f ca="1">VLOOKUP(D5179,PRC!$A$2:$B$21,2,0)*E5179</f>
        <v>10680000</v>
      </c>
      <c r="J5179">
        <f t="shared" ca="1" si="2777"/>
        <v>7582796</v>
      </c>
      <c r="K5179">
        <f ca="1">VLOOKUP(D5179,PRC!$A$1:$C$21,3,0)*E5179</f>
        <v>4912800</v>
      </c>
      <c r="L5179">
        <f t="shared" ca="1" si="2778"/>
        <v>427000</v>
      </c>
      <c r="M5179">
        <f t="shared" ca="1" si="2779"/>
        <v>534000</v>
      </c>
      <c r="N5179">
        <f t="shared" ca="1" si="2780"/>
        <v>1282000</v>
      </c>
      <c r="O5179">
        <f t="shared" ca="1" si="2781"/>
        <v>854000</v>
      </c>
      <c r="P5179">
        <f t="shared" ca="1" si="2793"/>
        <v>-427004</v>
      </c>
      <c r="Q5179">
        <f ca="1">IF(P5179&gt;0,1,0)</f>
        <v>0</v>
      </c>
      <c r="R5179">
        <f t="shared" ca="1" si="2782"/>
        <v>29</v>
      </c>
      <c r="S5179">
        <f t="shared" ca="1" si="2783"/>
        <v>4</v>
      </c>
      <c r="T5179">
        <f t="shared" ca="1" si="2784"/>
        <v>5</v>
      </c>
      <c r="U5179">
        <f t="shared" ca="1" si="2785"/>
        <v>12</v>
      </c>
      <c r="V5179">
        <f t="shared" ca="1" si="2786"/>
        <v>8</v>
      </c>
      <c r="X5179">
        <f t="shared" si="2788"/>
        <v>5179</v>
      </c>
      <c r="Y5179">
        <f t="shared" si="2789"/>
        <v>5102</v>
      </c>
      <c r="Z5179">
        <f t="shared" si="2790"/>
        <v>5103</v>
      </c>
      <c r="AA5179">
        <f t="shared" si="2787"/>
        <v>5251</v>
      </c>
      <c r="AB5179">
        <f t="shared" si="2770"/>
        <v>150</v>
      </c>
      <c r="AM5179" t="str">
        <f t="shared" si="2771"/>
        <v>201906HD</v>
      </c>
      <c r="AN5179">
        <f t="shared" ca="1" si="2795"/>
        <v>29.000037453183523</v>
      </c>
      <c r="AO5179">
        <f t="shared" ca="1" si="2796"/>
        <v>3.9981273408239701</v>
      </c>
      <c r="AP5179">
        <f t="shared" ca="1" si="2772"/>
        <v>5</v>
      </c>
      <c r="AQ5179">
        <f t="shared" ca="1" si="2773"/>
        <v>12.00374531835206</v>
      </c>
      <c r="AR5179">
        <f t="shared" ca="1" si="2774"/>
        <v>7.9962546816479403</v>
      </c>
      <c r="AS5179">
        <f ca="1">P5179/J5179</f>
        <v>-5.6312209902521441E-2</v>
      </c>
    </row>
    <row r="5180" spans="1:45" x14ac:dyDescent="0.4">
      <c r="A5180">
        <f t="shared" si="2769"/>
        <v>201906</v>
      </c>
      <c r="B5180" t="s">
        <v>265</v>
      </c>
      <c r="C5180" t="s">
        <v>75</v>
      </c>
      <c r="D5180" t="str">
        <f t="shared" ca="1" si="2794"/>
        <v>I112</v>
      </c>
      <c r="E5180">
        <f t="shared" ca="1" si="2775"/>
        <v>167</v>
      </c>
      <c r="F5180">
        <f t="shared" ca="1" si="2776"/>
        <v>22</v>
      </c>
      <c r="G5180" t="str">
        <f t="shared" ca="1" si="2791"/>
        <v>S11</v>
      </c>
      <c r="H5180" t="str">
        <f t="shared" ca="1" si="2792"/>
        <v>S116</v>
      </c>
      <c r="I5180">
        <f ca="1">VLOOKUP(D5180,PRC!$A$2:$B$21,2,0)*E5180</f>
        <v>10855000</v>
      </c>
      <c r="J5180">
        <f t="shared" ca="1" si="2777"/>
        <v>8683996</v>
      </c>
      <c r="K5180">
        <f ca="1">VLOOKUP(D5180,PRC!$A$1:$C$21,3,0)*E5180</f>
        <v>5427500</v>
      </c>
      <c r="L5180">
        <f t="shared" ca="1" si="2778"/>
        <v>326000</v>
      </c>
      <c r="M5180">
        <f t="shared" ca="1" si="2779"/>
        <v>1086000</v>
      </c>
      <c r="N5180">
        <f t="shared" ca="1" si="2780"/>
        <v>1194000</v>
      </c>
      <c r="O5180">
        <f t="shared" ca="1" si="2781"/>
        <v>651000</v>
      </c>
      <c r="P5180">
        <f t="shared" ca="1" si="2793"/>
        <v>-504</v>
      </c>
      <c r="Q5180">
        <f ca="1">IF(P5180&gt;0,1,0)</f>
        <v>0</v>
      </c>
      <c r="R5180">
        <f t="shared" ca="1" si="2782"/>
        <v>20</v>
      </c>
      <c r="S5180">
        <f t="shared" ca="1" si="2783"/>
        <v>3</v>
      </c>
      <c r="T5180">
        <f t="shared" ca="1" si="2784"/>
        <v>10</v>
      </c>
      <c r="U5180">
        <f t="shared" ca="1" si="2785"/>
        <v>11</v>
      </c>
      <c r="V5180">
        <f t="shared" ca="1" si="2786"/>
        <v>6</v>
      </c>
      <c r="X5180">
        <f t="shared" si="2788"/>
        <v>5180</v>
      </c>
      <c r="Y5180">
        <f t="shared" si="2789"/>
        <v>5102</v>
      </c>
      <c r="Z5180">
        <f t="shared" si="2790"/>
        <v>5103</v>
      </c>
      <c r="AA5180">
        <f t="shared" si="2787"/>
        <v>5251</v>
      </c>
      <c r="AB5180">
        <f t="shared" si="2770"/>
        <v>150</v>
      </c>
      <c r="AM5180" t="str">
        <f t="shared" si="2771"/>
        <v>201906HD</v>
      </c>
      <c r="AN5180">
        <f t="shared" ca="1" si="2795"/>
        <v>20.000036849378166</v>
      </c>
      <c r="AO5180">
        <f t="shared" ca="1" si="2796"/>
        <v>3.0032243205895903</v>
      </c>
      <c r="AP5180">
        <f t="shared" ca="1" si="2772"/>
        <v>10.004606172270842</v>
      </c>
      <c r="AQ5180">
        <f t="shared" ca="1" si="2773"/>
        <v>10.999539382772916</v>
      </c>
      <c r="AR5180">
        <f t="shared" ca="1" si="2774"/>
        <v>5.9972362966374941</v>
      </c>
      <c r="AS5180">
        <f ca="1">P5180/J5180</f>
        <v>-5.803779734583019E-5</v>
      </c>
    </row>
    <row r="5181" spans="1:45" x14ac:dyDescent="0.4">
      <c r="A5181">
        <f t="shared" si="2769"/>
        <v>201906</v>
      </c>
      <c r="B5181" t="s">
        <v>266</v>
      </c>
      <c r="C5181" t="s">
        <v>75</v>
      </c>
      <c r="D5181" t="str">
        <f t="shared" ca="1" si="2794"/>
        <v>I119</v>
      </c>
      <c r="E5181">
        <f t="shared" ca="1" si="2775"/>
        <v>216</v>
      </c>
      <c r="F5181">
        <f t="shared" ca="1" si="2776"/>
        <v>27</v>
      </c>
      <c r="G5181" t="str">
        <f t="shared" ca="1" si="2791"/>
        <v>S11</v>
      </c>
      <c r="H5181" t="str">
        <f t="shared" ca="1" si="2792"/>
        <v>S118</v>
      </c>
      <c r="I5181">
        <f ca="1">VLOOKUP(D5181,PRC!$A$2:$B$21,2,0)*E5181</f>
        <v>20520000</v>
      </c>
      <c r="J5181">
        <f t="shared" ca="1" si="2777"/>
        <v>16210796</v>
      </c>
      <c r="K5181">
        <f ca="1">VLOOKUP(D5181,PRC!$A$1:$C$21,3,0)*E5181</f>
        <v>9849600</v>
      </c>
      <c r="L5181">
        <f t="shared" ca="1" si="2778"/>
        <v>1026000</v>
      </c>
      <c r="M5181">
        <f t="shared" ca="1" si="2779"/>
        <v>1436000</v>
      </c>
      <c r="N5181">
        <f t="shared" ca="1" si="2780"/>
        <v>2668000</v>
      </c>
      <c r="O5181">
        <f t="shared" ca="1" si="2781"/>
        <v>1231000</v>
      </c>
      <c r="P5181">
        <f t="shared" ca="1" si="2793"/>
        <v>196</v>
      </c>
      <c r="Q5181">
        <f ca="1">IF(P5181&gt;0,1,0)</f>
        <v>1</v>
      </c>
      <c r="R5181">
        <f t="shared" ca="1" si="2782"/>
        <v>21</v>
      </c>
      <c r="S5181">
        <f t="shared" ca="1" si="2783"/>
        <v>5</v>
      </c>
      <c r="T5181">
        <f t="shared" ca="1" si="2784"/>
        <v>7</v>
      </c>
      <c r="U5181">
        <f t="shared" ca="1" si="2785"/>
        <v>13</v>
      </c>
      <c r="V5181">
        <f t="shared" ca="1" si="2786"/>
        <v>6</v>
      </c>
      <c r="X5181">
        <f t="shared" si="2788"/>
        <v>5181</v>
      </c>
      <c r="Y5181">
        <f t="shared" si="2789"/>
        <v>5102</v>
      </c>
      <c r="Z5181">
        <f t="shared" si="2790"/>
        <v>5103</v>
      </c>
      <c r="AA5181">
        <f t="shared" si="2787"/>
        <v>5251</v>
      </c>
      <c r="AB5181">
        <f t="shared" si="2770"/>
        <v>150</v>
      </c>
      <c r="AM5181" t="str">
        <f t="shared" si="2771"/>
        <v>201906HD</v>
      </c>
      <c r="AN5181">
        <f t="shared" ca="1" si="2795"/>
        <v>21.00001949317739</v>
      </c>
      <c r="AO5181">
        <f t="shared" ca="1" si="2796"/>
        <v>5</v>
      </c>
      <c r="AP5181">
        <f t="shared" ca="1" si="2772"/>
        <v>6.9980506822612085</v>
      </c>
      <c r="AQ5181">
        <f t="shared" ca="1" si="2773"/>
        <v>13.001949317738791</v>
      </c>
      <c r="AR5181">
        <f t="shared" ca="1" si="2774"/>
        <v>5.9990253411306043</v>
      </c>
      <c r="AS5181">
        <f ca="1">P5181/J5181</f>
        <v>1.2090707945495088E-5</v>
      </c>
    </row>
    <row r="5182" spans="1:45" x14ac:dyDescent="0.4">
      <c r="A5182">
        <f t="shared" si="2769"/>
        <v>201906</v>
      </c>
      <c r="B5182" t="s">
        <v>267</v>
      </c>
      <c r="C5182" t="s">
        <v>75</v>
      </c>
      <c r="D5182" t="str">
        <f t="shared" ca="1" si="2794"/>
        <v>I106</v>
      </c>
      <c r="E5182">
        <f t="shared" ca="1" si="2775"/>
        <v>218</v>
      </c>
      <c r="F5182">
        <f t="shared" ca="1" si="2776"/>
        <v>26</v>
      </c>
      <c r="G5182" t="str">
        <f t="shared" ca="1" si="2791"/>
        <v>S11</v>
      </c>
      <c r="H5182" t="str">
        <f t="shared" ca="1" si="2792"/>
        <v>S116</v>
      </c>
      <c r="I5182">
        <f ca="1">VLOOKUP(D5182,PRC!$A$2:$B$21,2,0)*E5182</f>
        <v>4360000</v>
      </c>
      <c r="J5182">
        <f t="shared" ca="1" si="2777"/>
        <v>3139196</v>
      </c>
      <c r="K5182">
        <f ca="1">VLOOKUP(D5182,PRC!$A$1:$C$21,3,0)*E5182</f>
        <v>2310800</v>
      </c>
      <c r="L5182">
        <f t="shared" ca="1" si="2778"/>
        <v>218000</v>
      </c>
      <c r="M5182">
        <f t="shared" ca="1" si="2779"/>
        <v>349000</v>
      </c>
      <c r="N5182">
        <f t="shared" ca="1" si="2780"/>
        <v>436000</v>
      </c>
      <c r="O5182">
        <f t="shared" ca="1" si="2781"/>
        <v>262000</v>
      </c>
      <c r="P5182">
        <f t="shared" ca="1" si="2793"/>
        <v>-436604</v>
      </c>
      <c r="Q5182">
        <f ca="1">IF(P5182&gt;0,1,0)</f>
        <v>0</v>
      </c>
      <c r="R5182">
        <f t="shared" ca="1" si="2782"/>
        <v>28</v>
      </c>
      <c r="S5182">
        <f t="shared" ca="1" si="2783"/>
        <v>5</v>
      </c>
      <c r="T5182">
        <f t="shared" ca="1" si="2784"/>
        <v>8</v>
      </c>
      <c r="U5182">
        <f t="shared" ca="1" si="2785"/>
        <v>10</v>
      </c>
      <c r="V5182">
        <f t="shared" ca="1" si="2786"/>
        <v>6</v>
      </c>
      <c r="X5182">
        <f t="shared" si="2788"/>
        <v>5182</v>
      </c>
      <c r="Y5182">
        <f t="shared" si="2789"/>
        <v>5102</v>
      </c>
      <c r="Z5182">
        <f t="shared" si="2790"/>
        <v>5103</v>
      </c>
      <c r="AA5182">
        <f t="shared" si="2787"/>
        <v>5251</v>
      </c>
      <c r="AB5182">
        <f t="shared" si="2770"/>
        <v>150</v>
      </c>
      <c r="AM5182" t="str">
        <f t="shared" si="2771"/>
        <v>201906HD</v>
      </c>
      <c r="AN5182">
        <f t="shared" ca="1" si="2795"/>
        <v>28.00009174311927</v>
      </c>
      <c r="AO5182">
        <f t="shared" ca="1" si="2796"/>
        <v>5</v>
      </c>
      <c r="AP5182">
        <f t="shared" ca="1" si="2772"/>
        <v>8.0045871559633017</v>
      </c>
      <c r="AQ5182">
        <f t="shared" ca="1" si="2773"/>
        <v>10</v>
      </c>
      <c r="AR5182">
        <f t="shared" ca="1" si="2774"/>
        <v>6.0091743119266061</v>
      </c>
      <c r="AS5182">
        <f ca="1">P5182/J5182</f>
        <v>-0.13908147181635042</v>
      </c>
    </row>
    <row r="5183" spans="1:45" x14ac:dyDescent="0.4">
      <c r="A5183">
        <f t="shared" si="2769"/>
        <v>201906</v>
      </c>
      <c r="B5183" t="s">
        <v>268</v>
      </c>
      <c r="C5183" t="s">
        <v>75</v>
      </c>
      <c r="D5183" t="str">
        <f t="shared" ca="1" si="2794"/>
        <v>I119</v>
      </c>
      <c r="E5183">
        <f t="shared" ca="1" si="2775"/>
        <v>238</v>
      </c>
      <c r="F5183">
        <f t="shared" ca="1" si="2776"/>
        <v>23</v>
      </c>
      <c r="G5183" t="str">
        <f t="shared" ca="1" si="2791"/>
        <v>S12</v>
      </c>
      <c r="H5183" t="str">
        <f t="shared" ca="1" si="2792"/>
        <v>S120</v>
      </c>
      <c r="I5183">
        <f ca="1">VLOOKUP(D5183,PRC!$A$2:$B$21,2,0)*E5183</f>
        <v>22610000</v>
      </c>
      <c r="J5183">
        <f t="shared" ca="1" si="2777"/>
        <v>17183596</v>
      </c>
      <c r="K5183">
        <f ca="1">VLOOKUP(D5183,PRC!$A$1:$C$21,3,0)*E5183</f>
        <v>10852800</v>
      </c>
      <c r="L5183">
        <f t="shared" ca="1" si="2778"/>
        <v>1131000</v>
      </c>
      <c r="M5183">
        <f t="shared" ca="1" si="2779"/>
        <v>2261000</v>
      </c>
      <c r="N5183">
        <f t="shared" ca="1" si="2780"/>
        <v>3392000</v>
      </c>
      <c r="O5183">
        <f t="shared" ca="1" si="2781"/>
        <v>1583000</v>
      </c>
      <c r="P5183">
        <f t="shared" ca="1" si="2793"/>
        <v>-2036204</v>
      </c>
      <c r="Q5183">
        <f ca="1">IF(P5183&gt;0,1,0)</f>
        <v>0</v>
      </c>
      <c r="R5183">
        <f t="shared" ca="1" si="2782"/>
        <v>24</v>
      </c>
      <c r="S5183">
        <f t="shared" ca="1" si="2783"/>
        <v>5</v>
      </c>
      <c r="T5183">
        <f t="shared" ca="1" si="2784"/>
        <v>10</v>
      </c>
      <c r="U5183">
        <f t="shared" ca="1" si="2785"/>
        <v>15</v>
      </c>
      <c r="V5183">
        <f t="shared" ca="1" si="2786"/>
        <v>7</v>
      </c>
      <c r="X5183">
        <f t="shared" si="2788"/>
        <v>5183</v>
      </c>
      <c r="Y5183">
        <f t="shared" si="2789"/>
        <v>5102</v>
      </c>
      <c r="Z5183">
        <f t="shared" si="2790"/>
        <v>5103</v>
      </c>
      <c r="AA5183">
        <f t="shared" si="2787"/>
        <v>5251</v>
      </c>
      <c r="AB5183">
        <f t="shared" si="2770"/>
        <v>150</v>
      </c>
      <c r="AM5183" t="str">
        <f t="shared" si="2771"/>
        <v>201906HD</v>
      </c>
      <c r="AN5183">
        <f t="shared" ca="1" si="2795"/>
        <v>24.000017691287045</v>
      </c>
      <c r="AO5183">
        <f t="shared" ca="1" si="2796"/>
        <v>5.0022114108801414</v>
      </c>
      <c r="AP5183">
        <f t="shared" ca="1" si="2772"/>
        <v>10</v>
      </c>
      <c r="AQ5183">
        <f t="shared" ca="1" si="2773"/>
        <v>15.002211410880143</v>
      </c>
      <c r="AR5183">
        <f t="shared" ca="1" si="2774"/>
        <v>7.0013268465280847</v>
      </c>
      <c r="AS5183">
        <f ca="1">P5183/J5183</f>
        <v>-0.11849696652551654</v>
      </c>
    </row>
    <row r="5184" spans="1:45" x14ac:dyDescent="0.4">
      <c r="A5184">
        <f t="shared" si="2769"/>
        <v>201906</v>
      </c>
      <c r="B5184" t="s">
        <v>269</v>
      </c>
      <c r="C5184" t="s">
        <v>75</v>
      </c>
      <c r="D5184" t="str">
        <f t="shared" ca="1" si="2794"/>
        <v>I106</v>
      </c>
      <c r="E5184">
        <f t="shared" ca="1" si="2775"/>
        <v>215</v>
      </c>
      <c r="F5184">
        <f t="shared" ca="1" si="2776"/>
        <v>27</v>
      </c>
      <c r="G5184" t="str">
        <f t="shared" ca="1" si="2791"/>
        <v>S11</v>
      </c>
      <c r="H5184" t="str">
        <f t="shared" ca="1" si="2792"/>
        <v>S113</v>
      </c>
      <c r="I5184">
        <f ca="1">VLOOKUP(D5184,PRC!$A$2:$B$21,2,0)*E5184</f>
        <v>4300000</v>
      </c>
      <c r="J5184">
        <f t="shared" ca="1" si="2777"/>
        <v>3353996</v>
      </c>
      <c r="K5184">
        <f ca="1">VLOOKUP(D5184,PRC!$A$1:$C$21,3,0)*E5184</f>
        <v>2279000</v>
      </c>
      <c r="L5184">
        <f t="shared" ca="1" si="2778"/>
        <v>172000</v>
      </c>
      <c r="M5184">
        <f t="shared" ca="1" si="2779"/>
        <v>387000</v>
      </c>
      <c r="N5184">
        <f t="shared" ca="1" si="2780"/>
        <v>602000</v>
      </c>
      <c r="O5184">
        <f t="shared" ca="1" si="2781"/>
        <v>215000</v>
      </c>
      <c r="P5184">
        <f t="shared" ca="1" si="2793"/>
        <v>-301004</v>
      </c>
      <c r="Q5184">
        <f ca="1">IF(P5184&gt;0,1,0)</f>
        <v>0</v>
      </c>
      <c r="R5184">
        <f t="shared" ca="1" si="2782"/>
        <v>22</v>
      </c>
      <c r="S5184">
        <f t="shared" ca="1" si="2783"/>
        <v>4</v>
      </c>
      <c r="T5184">
        <f t="shared" ca="1" si="2784"/>
        <v>9</v>
      </c>
      <c r="U5184">
        <f t="shared" ca="1" si="2785"/>
        <v>14</v>
      </c>
      <c r="V5184">
        <f t="shared" ca="1" si="2786"/>
        <v>5</v>
      </c>
      <c r="X5184">
        <f t="shared" si="2788"/>
        <v>5184</v>
      </c>
      <c r="Y5184">
        <f t="shared" si="2789"/>
        <v>5102</v>
      </c>
      <c r="Z5184">
        <f t="shared" si="2790"/>
        <v>5103</v>
      </c>
      <c r="AA5184">
        <f t="shared" si="2787"/>
        <v>5251</v>
      </c>
      <c r="AB5184">
        <f t="shared" si="2770"/>
        <v>150</v>
      </c>
      <c r="AM5184" t="str">
        <f t="shared" si="2771"/>
        <v>201906HD</v>
      </c>
      <c r="AN5184">
        <f t="shared" ca="1" si="2795"/>
        <v>22.000093023255818</v>
      </c>
      <c r="AO5184">
        <f t="shared" ca="1" si="2796"/>
        <v>4</v>
      </c>
      <c r="AP5184">
        <f t="shared" ca="1" si="2772"/>
        <v>9</v>
      </c>
      <c r="AQ5184">
        <f t="shared" ca="1" si="2773"/>
        <v>14.000000000000002</v>
      </c>
      <c r="AR5184">
        <f t="shared" ca="1" si="2774"/>
        <v>5</v>
      </c>
      <c r="AS5184">
        <f ca="1">P5184/J5184</f>
        <v>-8.9744889379713033E-2</v>
      </c>
    </row>
    <row r="5185" spans="1:45" x14ac:dyDescent="0.4">
      <c r="A5185">
        <f t="shared" si="2769"/>
        <v>201906</v>
      </c>
      <c r="B5185" t="s">
        <v>270</v>
      </c>
      <c r="C5185" t="s">
        <v>75</v>
      </c>
      <c r="D5185" t="str">
        <f t="shared" ca="1" si="2794"/>
        <v>I111</v>
      </c>
      <c r="E5185">
        <f t="shared" ca="1" si="2775"/>
        <v>267</v>
      </c>
      <c r="F5185">
        <f t="shared" ca="1" si="2776"/>
        <v>27</v>
      </c>
      <c r="G5185" t="str">
        <f t="shared" ca="1" si="2791"/>
        <v>S10</v>
      </c>
      <c r="H5185" t="str">
        <f t="shared" ca="1" si="2792"/>
        <v>S101</v>
      </c>
      <c r="I5185">
        <f ca="1">VLOOKUP(D5185,PRC!$A$2:$B$21,2,0)*E5185</f>
        <v>40050000</v>
      </c>
      <c r="J5185">
        <f t="shared" ca="1" si="2777"/>
        <v>32039996</v>
      </c>
      <c r="K5185">
        <f ca="1">VLOOKUP(D5185,PRC!$A$1:$C$21,3,0)*E5185</f>
        <v>21226500</v>
      </c>
      <c r="L5185">
        <f t="shared" ca="1" si="2778"/>
        <v>2003000</v>
      </c>
      <c r="M5185">
        <f t="shared" ca="1" si="2779"/>
        <v>2403000</v>
      </c>
      <c r="N5185">
        <f t="shared" ca="1" si="2780"/>
        <v>5207000</v>
      </c>
      <c r="O5185">
        <f t="shared" ca="1" si="2781"/>
        <v>3204000</v>
      </c>
      <c r="P5185">
        <f t="shared" ca="1" si="2793"/>
        <v>-2003504</v>
      </c>
      <c r="Q5185">
        <f ca="1">IF(P5185&gt;0,1,0)</f>
        <v>0</v>
      </c>
      <c r="R5185">
        <f t="shared" ca="1" si="2782"/>
        <v>20</v>
      </c>
      <c r="S5185">
        <f t="shared" ca="1" si="2783"/>
        <v>5</v>
      </c>
      <c r="T5185">
        <f t="shared" ca="1" si="2784"/>
        <v>6</v>
      </c>
      <c r="U5185">
        <f t="shared" ca="1" si="2785"/>
        <v>13</v>
      </c>
      <c r="V5185">
        <f t="shared" ca="1" si="2786"/>
        <v>8</v>
      </c>
      <c r="X5185">
        <f t="shared" si="2788"/>
        <v>5185</v>
      </c>
      <c r="Y5185">
        <f t="shared" si="2789"/>
        <v>5102</v>
      </c>
      <c r="Z5185">
        <f t="shared" si="2790"/>
        <v>5103</v>
      </c>
      <c r="AA5185">
        <f t="shared" si="2787"/>
        <v>5251</v>
      </c>
      <c r="AB5185">
        <f t="shared" si="2770"/>
        <v>150</v>
      </c>
      <c r="AM5185" t="str">
        <f t="shared" si="2771"/>
        <v>201906HD</v>
      </c>
      <c r="AN5185">
        <f t="shared" ca="1" si="2795"/>
        <v>20.000009987515611</v>
      </c>
      <c r="AO5185">
        <f t="shared" ca="1" si="2796"/>
        <v>5.0012484394506869</v>
      </c>
      <c r="AP5185">
        <f t="shared" ca="1" si="2772"/>
        <v>6</v>
      </c>
      <c r="AQ5185">
        <f t="shared" ca="1" si="2773"/>
        <v>13.001248439450686</v>
      </c>
      <c r="AR5185">
        <f t="shared" ca="1" si="2774"/>
        <v>8</v>
      </c>
      <c r="AS5185">
        <f ca="1">P5185/J5185</f>
        <v>-6.2531343636871864E-2</v>
      </c>
    </row>
    <row r="5186" spans="1:45" x14ac:dyDescent="0.4">
      <c r="A5186">
        <f t="shared" si="2769"/>
        <v>201906</v>
      </c>
      <c r="B5186" t="s">
        <v>271</v>
      </c>
      <c r="C5186" t="s">
        <v>75</v>
      </c>
      <c r="D5186" t="str">
        <f t="shared" ca="1" si="2794"/>
        <v>I119</v>
      </c>
      <c r="E5186">
        <f t="shared" ca="1" si="2775"/>
        <v>183</v>
      </c>
      <c r="F5186">
        <f t="shared" ca="1" si="2776"/>
        <v>30</v>
      </c>
      <c r="G5186" t="str">
        <f t="shared" ca="1" si="2791"/>
        <v>S11</v>
      </c>
      <c r="H5186" t="str">
        <f t="shared" ca="1" si="2792"/>
        <v>S110</v>
      </c>
      <c r="I5186">
        <f ca="1">VLOOKUP(D5186,PRC!$A$2:$B$21,2,0)*E5186</f>
        <v>17385000</v>
      </c>
      <c r="J5186">
        <f t="shared" ca="1" si="2777"/>
        <v>13907996</v>
      </c>
      <c r="K5186">
        <f ca="1">VLOOKUP(D5186,PRC!$A$1:$C$21,3,0)*E5186</f>
        <v>8344800</v>
      </c>
      <c r="L5186">
        <f t="shared" ca="1" si="2778"/>
        <v>869000</v>
      </c>
      <c r="M5186">
        <f t="shared" ca="1" si="2779"/>
        <v>869000</v>
      </c>
      <c r="N5186">
        <f t="shared" ca="1" si="2780"/>
        <v>2608000</v>
      </c>
      <c r="O5186">
        <f t="shared" ca="1" si="2781"/>
        <v>1739000</v>
      </c>
      <c r="P5186">
        <f t="shared" ca="1" si="2793"/>
        <v>-521804</v>
      </c>
      <c r="Q5186">
        <f ca="1">IF(P5186&gt;0,1,0)</f>
        <v>0</v>
      </c>
      <c r="R5186">
        <f t="shared" ca="1" si="2782"/>
        <v>20</v>
      </c>
      <c r="S5186">
        <f t="shared" ca="1" si="2783"/>
        <v>5</v>
      </c>
      <c r="T5186">
        <f t="shared" ca="1" si="2784"/>
        <v>5</v>
      </c>
      <c r="U5186">
        <f t="shared" ca="1" si="2785"/>
        <v>15</v>
      </c>
      <c r="V5186">
        <f t="shared" ca="1" si="2786"/>
        <v>10</v>
      </c>
      <c r="X5186">
        <f t="shared" si="2788"/>
        <v>5186</v>
      </c>
      <c r="Y5186">
        <f t="shared" si="2789"/>
        <v>5102</v>
      </c>
      <c r="Z5186">
        <f t="shared" si="2790"/>
        <v>5103</v>
      </c>
      <c r="AA5186">
        <f t="shared" si="2787"/>
        <v>5251</v>
      </c>
      <c r="AB5186">
        <f t="shared" si="2770"/>
        <v>150</v>
      </c>
      <c r="AM5186" t="str">
        <f t="shared" si="2771"/>
        <v>201906HD</v>
      </c>
      <c r="AN5186">
        <f t="shared" ca="1" si="2795"/>
        <v>20.000023008340527</v>
      </c>
      <c r="AO5186">
        <f t="shared" ca="1" si="2796"/>
        <v>4.9985619787172846</v>
      </c>
      <c r="AP5186">
        <f t="shared" ca="1" si="2772"/>
        <v>4.9985619787172846</v>
      </c>
      <c r="AQ5186">
        <f t="shared" ca="1" si="2773"/>
        <v>15.001438021282715</v>
      </c>
      <c r="AR5186">
        <f t="shared" ca="1" si="2774"/>
        <v>10.002876042565429</v>
      </c>
      <c r="AS5186">
        <f ca="1">P5186/J5186</f>
        <v>-3.7518273660705682E-2</v>
      </c>
    </row>
    <row r="5187" spans="1:45" x14ac:dyDescent="0.4">
      <c r="A5187">
        <f t="shared" ref="A5187:A5250" si="2797">IF(BA5187="",A5186,BA5187)</f>
        <v>201906</v>
      </c>
      <c r="B5187" t="s">
        <v>272</v>
      </c>
      <c r="C5187" t="s">
        <v>75</v>
      </c>
      <c r="D5187" t="str">
        <f t="shared" ca="1" si="2794"/>
        <v>I109</v>
      </c>
      <c r="E5187">
        <f t="shared" ca="1" si="2775"/>
        <v>286</v>
      </c>
      <c r="F5187">
        <f t="shared" ca="1" si="2776"/>
        <v>29</v>
      </c>
      <c r="G5187" t="str">
        <f t="shared" ca="1" si="2791"/>
        <v>S11</v>
      </c>
      <c r="H5187" t="str">
        <f t="shared" ca="1" si="2792"/>
        <v>S111</v>
      </c>
      <c r="I5187">
        <f ca="1">VLOOKUP(D5187,PRC!$A$2:$B$21,2,0)*E5187</f>
        <v>143000000</v>
      </c>
      <c r="J5187">
        <f t="shared" ca="1" si="2777"/>
        <v>108679996</v>
      </c>
      <c r="K5187">
        <f ca="1">VLOOKUP(D5187,PRC!$A$1:$C$21,3,0)*E5187</f>
        <v>57200000</v>
      </c>
      <c r="L5187">
        <f t="shared" ca="1" si="2778"/>
        <v>4290000</v>
      </c>
      <c r="M5187">
        <f t="shared" ca="1" si="2779"/>
        <v>14300000</v>
      </c>
      <c r="N5187">
        <f t="shared" ca="1" si="2780"/>
        <v>14300000</v>
      </c>
      <c r="O5187">
        <f t="shared" ca="1" si="2781"/>
        <v>10010000</v>
      </c>
      <c r="P5187">
        <f t="shared" ca="1" si="2793"/>
        <v>8579996</v>
      </c>
      <c r="Q5187">
        <f ca="1">IF(P5187&gt;0,1,0)</f>
        <v>1</v>
      </c>
      <c r="R5187">
        <f t="shared" ca="1" si="2782"/>
        <v>24</v>
      </c>
      <c r="S5187">
        <f t="shared" ca="1" si="2783"/>
        <v>3</v>
      </c>
      <c r="T5187">
        <f t="shared" ca="1" si="2784"/>
        <v>10</v>
      </c>
      <c r="U5187">
        <f t="shared" ca="1" si="2785"/>
        <v>10</v>
      </c>
      <c r="V5187">
        <f t="shared" ca="1" si="2786"/>
        <v>7</v>
      </c>
      <c r="X5187">
        <f t="shared" si="2788"/>
        <v>5187</v>
      </c>
      <c r="Y5187">
        <f t="shared" si="2789"/>
        <v>5102</v>
      </c>
      <c r="Z5187">
        <f t="shared" si="2790"/>
        <v>5103</v>
      </c>
      <c r="AA5187">
        <f t="shared" si="2787"/>
        <v>5251</v>
      </c>
      <c r="AB5187">
        <f t="shared" ref="AB5187:AB5250" si="2798">COUNTIF(AM$2:AM$100100,AM5187)</f>
        <v>150</v>
      </c>
      <c r="AM5187" t="str">
        <f t="shared" ref="AM5187:AM5250" si="2799">A5187&amp;C5187</f>
        <v>201906HD</v>
      </c>
      <c r="AN5187">
        <f t="shared" ca="1" si="2795"/>
        <v>24.000002797202804</v>
      </c>
      <c r="AO5187">
        <f t="shared" ca="1" si="2796"/>
        <v>3</v>
      </c>
      <c r="AP5187">
        <f t="shared" ca="1" si="2772"/>
        <v>10</v>
      </c>
      <c r="AQ5187">
        <f t="shared" ca="1" si="2773"/>
        <v>10</v>
      </c>
      <c r="AR5187">
        <f t="shared" ca="1" si="2774"/>
        <v>7.0000000000000009</v>
      </c>
      <c r="AS5187">
        <f ca="1">P5187/J5187</f>
        <v>7.8947334521433002E-2</v>
      </c>
    </row>
    <row r="5188" spans="1:45" x14ac:dyDescent="0.4">
      <c r="A5188">
        <f t="shared" si="2797"/>
        <v>201906</v>
      </c>
      <c r="B5188" t="s">
        <v>273</v>
      </c>
      <c r="C5188" t="s">
        <v>75</v>
      </c>
      <c r="D5188" t="str">
        <f t="shared" ca="1" si="2794"/>
        <v>I105</v>
      </c>
      <c r="E5188">
        <f t="shared" ca="1" si="2775"/>
        <v>209</v>
      </c>
      <c r="F5188">
        <f t="shared" ca="1" si="2776"/>
        <v>26</v>
      </c>
      <c r="G5188" t="str">
        <f t="shared" ca="1" si="2791"/>
        <v>S11</v>
      </c>
      <c r="H5188" t="str">
        <f t="shared" ca="1" si="2792"/>
        <v>S111</v>
      </c>
      <c r="I5188">
        <f ca="1">VLOOKUP(D5188,PRC!$A$2:$B$21,2,0)*E5188</f>
        <v>20900000</v>
      </c>
      <c r="J5188">
        <f t="shared" ca="1" si="2777"/>
        <v>15674996</v>
      </c>
      <c r="K5188">
        <f ca="1">VLOOKUP(D5188,PRC!$A$1:$C$21,3,0)*E5188</f>
        <v>12331000</v>
      </c>
      <c r="L5188">
        <f t="shared" ca="1" si="2778"/>
        <v>836000</v>
      </c>
      <c r="M5188">
        <f t="shared" ca="1" si="2779"/>
        <v>1463000</v>
      </c>
      <c r="N5188">
        <f t="shared" ca="1" si="2780"/>
        <v>3135000</v>
      </c>
      <c r="O5188">
        <f t="shared" ca="1" si="2781"/>
        <v>1463000</v>
      </c>
      <c r="P5188">
        <f t="shared" ca="1" si="2793"/>
        <v>-3553004</v>
      </c>
      <c r="Q5188">
        <f ca="1">IF(P5188&gt;0,1,0)</f>
        <v>0</v>
      </c>
      <c r="R5188">
        <f t="shared" ca="1" si="2782"/>
        <v>25</v>
      </c>
      <c r="S5188">
        <f t="shared" ca="1" si="2783"/>
        <v>4</v>
      </c>
      <c r="T5188">
        <f t="shared" ca="1" si="2784"/>
        <v>7</v>
      </c>
      <c r="U5188">
        <f t="shared" ca="1" si="2785"/>
        <v>15</v>
      </c>
      <c r="V5188">
        <f t="shared" ca="1" si="2786"/>
        <v>7</v>
      </c>
      <c r="X5188">
        <f t="shared" si="2788"/>
        <v>5188</v>
      </c>
      <c r="Y5188">
        <f t="shared" si="2789"/>
        <v>5102</v>
      </c>
      <c r="Z5188">
        <f t="shared" si="2790"/>
        <v>5103</v>
      </c>
      <c r="AA5188">
        <f t="shared" si="2787"/>
        <v>5251</v>
      </c>
      <c r="AB5188">
        <f t="shared" si="2798"/>
        <v>150</v>
      </c>
      <c r="AM5188" t="str">
        <f t="shared" si="2799"/>
        <v>201906HD</v>
      </c>
      <c r="AN5188">
        <f t="shared" ca="1" si="2795"/>
        <v>25.000019138755981</v>
      </c>
      <c r="AO5188">
        <f t="shared" ca="1" si="2796"/>
        <v>4</v>
      </c>
      <c r="AP5188">
        <f t="shared" ca="1" si="2772"/>
        <v>7.0000000000000009</v>
      </c>
      <c r="AQ5188">
        <f t="shared" ca="1" si="2773"/>
        <v>15</v>
      </c>
      <c r="AR5188">
        <f t="shared" ca="1" si="2774"/>
        <v>7.0000000000000009</v>
      </c>
      <c r="AS5188">
        <f ca="1">P5188/J5188</f>
        <v>-0.22666697969173324</v>
      </c>
    </row>
    <row r="5189" spans="1:45" x14ac:dyDescent="0.4">
      <c r="A5189">
        <f t="shared" si="2797"/>
        <v>201906</v>
      </c>
      <c r="B5189" t="s">
        <v>274</v>
      </c>
      <c r="C5189" t="s">
        <v>75</v>
      </c>
      <c r="D5189" t="str">
        <f t="shared" ca="1" si="2794"/>
        <v>I111</v>
      </c>
      <c r="E5189">
        <f t="shared" ca="1" si="2775"/>
        <v>285</v>
      </c>
      <c r="F5189">
        <f t="shared" ca="1" si="2776"/>
        <v>29</v>
      </c>
      <c r="G5189" t="str">
        <f t="shared" ca="1" si="2791"/>
        <v>S10</v>
      </c>
      <c r="H5189" t="str">
        <f t="shared" ca="1" si="2792"/>
        <v>S107</v>
      </c>
      <c r="I5189">
        <f ca="1">VLOOKUP(D5189,PRC!$A$2:$B$21,2,0)*E5189</f>
        <v>42750000</v>
      </c>
      <c r="J5189">
        <f t="shared" ca="1" si="2777"/>
        <v>29924995.999999996</v>
      </c>
      <c r="K5189">
        <f ca="1">VLOOKUP(D5189,PRC!$A$1:$C$21,3,0)*E5189</f>
        <v>22657500</v>
      </c>
      <c r="L5189">
        <f t="shared" ca="1" si="2778"/>
        <v>1710000</v>
      </c>
      <c r="M5189">
        <f t="shared" ca="1" si="2779"/>
        <v>2138000</v>
      </c>
      <c r="N5189">
        <f t="shared" ca="1" si="2780"/>
        <v>5130000</v>
      </c>
      <c r="O5189">
        <f t="shared" ca="1" si="2781"/>
        <v>2993000</v>
      </c>
      <c r="P5189">
        <f t="shared" ca="1" si="2793"/>
        <v>-4703504.0000000037</v>
      </c>
      <c r="Q5189">
        <f ca="1">IF(P5189&gt;0,1,0)</f>
        <v>0</v>
      </c>
      <c r="R5189">
        <f t="shared" ca="1" si="2782"/>
        <v>30</v>
      </c>
      <c r="S5189">
        <f t="shared" ca="1" si="2783"/>
        <v>4</v>
      </c>
      <c r="T5189">
        <f t="shared" ca="1" si="2784"/>
        <v>5</v>
      </c>
      <c r="U5189">
        <f t="shared" ca="1" si="2785"/>
        <v>12</v>
      </c>
      <c r="V5189">
        <f t="shared" ca="1" si="2786"/>
        <v>7</v>
      </c>
      <c r="X5189">
        <f t="shared" si="2788"/>
        <v>5189</v>
      </c>
      <c r="Y5189">
        <f t="shared" si="2789"/>
        <v>5102</v>
      </c>
      <c r="Z5189">
        <f t="shared" si="2790"/>
        <v>5103</v>
      </c>
      <c r="AA5189">
        <f t="shared" si="2787"/>
        <v>5251</v>
      </c>
      <c r="AB5189">
        <f t="shared" si="2798"/>
        <v>150</v>
      </c>
      <c r="AM5189" t="str">
        <f t="shared" si="2799"/>
        <v>201906HD</v>
      </c>
      <c r="AN5189">
        <f t="shared" ca="1" si="2795"/>
        <v>30.000009356725155</v>
      </c>
      <c r="AO5189">
        <f t="shared" ca="1" si="2796"/>
        <v>4</v>
      </c>
      <c r="AP5189">
        <f t="shared" ca="1" si="2772"/>
        <v>5.0011695906432747</v>
      </c>
      <c r="AQ5189">
        <f t="shared" ca="1" si="2773"/>
        <v>12</v>
      </c>
      <c r="AR5189">
        <f t="shared" ca="1" si="2774"/>
        <v>7.0011695906432747</v>
      </c>
      <c r="AS5189">
        <f ca="1">P5189/J5189</f>
        <v>-0.15717642869526213</v>
      </c>
    </row>
    <row r="5190" spans="1:45" x14ac:dyDescent="0.4">
      <c r="A5190">
        <f t="shared" si="2797"/>
        <v>201906</v>
      </c>
      <c r="B5190" t="s">
        <v>275</v>
      </c>
      <c r="C5190" t="s">
        <v>75</v>
      </c>
      <c r="D5190" t="str">
        <f t="shared" ca="1" si="2794"/>
        <v>I102</v>
      </c>
      <c r="E5190">
        <f t="shared" ca="1" si="2775"/>
        <v>176</v>
      </c>
      <c r="F5190">
        <f t="shared" ca="1" si="2776"/>
        <v>28</v>
      </c>
      <c r="G5190" t="str">
        <f t="shared" ca="1" si="2791"/>
        <v>S11</v>
      </c>
      <c r="H5190" t="str">
        <f t="shared" ca="1" si="2792"/>
        <v>S114</v>
      </c>
      <c r="I5190">
        <f ca="1">VLOOKUP(D5190,PRC!$A$2:$B$21,2,0)*E5190</f>
        <v>7040000</v>
      </c>
      <c r="J5190">
        <f t="shared" ca="1" si="2777"/>
        <v>5350396</v>
      </c>
      <c r="K5190">
        <f ca="1">VLOOKUP(D5190,PRC!$A$1:$C$21,3,0)*E5190</f>
        <v>3308800</v>
      </c>
      <c r="L5190">
        <f t="shared" ca="1" si="2778"/>
        <v>282000</v>
      </c>
      <c r="M5190">
        <f t="shared" ca="1" si="2779"/>
        <v>563000</v>
      </c>
      <c r="N5190">
        <f t="shared" ca="1" si="2780"/>
        <v>704000</v>
      </c>
      <c r="O5190">
        <f t="shared" ca="1" si="2781"/>
        <v>563000</v>
      </c>
      <c r="P5190">
        <f t="shared" ca="1" si="2793"/>
        <v>-70404</v>
      </c>
      <c r="Q5190">
        <f ca="1">IF(P5190&gt;0,1,0)</f>
        <v>0</v>
      </c>
      <c r="R5190">
        <f t="shared" ca="1" si="2782"/>
        <v>24</v>
      </c>
      <c r="S5190">
        <f t="shared" ca="1" si="2783"/>
        <v>4</v>
      </c>
      <c r="T5190">
        <f t="shared" ca="1" si="2784"/>
        <v>8</v>
      </c>
      <c r="U5190">
        <f t="shared" ca="1" si="2785"/>
        <v>10</v>
      </c>
      <c r="V5190">
        <f t="shared" ca="1" si="2786"/>
        <v>8</v>
      </c>
      <c r="X5190">
        <f t="shared" si="2788"/>
        <v>5190</v>
      </c>
      <c r="Y5190">
        <f t="shared" si="2789"/>
        <v>5102</v>
      </c>
      <c r="Z5190">
        <f t="shared" si="2790"/>
        <v>5103</v>
      </c>
      <c r="AA5190">
        <f t="shared" si="2787"/>
        <v>5251</v>
      </c>
      <c r="AB5190">
        <f t="shared" si="2798"/>
        <v>150</v>
      </c>
      <c r="AM5190" t="str">
        <f t="shared" si="2799"/>
        <v>201906HD</v>
      </c>
      <c r="AN5190">
        <f t="shared" ca="1" si="2795"/>
        <v>24.000056818181815</v>
      </c>
      <c r="AO5190">
        <f t="shared" ca="1" si="2796"/>
        <v>4.0056818181818183</v>
      </c>
      <c r="AP5190">
        <f t="shared" ca="1" si="2772"/>
        <v>7.9971590909090908</v>
      </c>
      <c r="AQ5190">
        <f t="shared" ca="1" si="2773"/>
        <v>10</v>
      </c>
      <c r="AR5190">
        <f t="shared" ca="1" si="2774"/>
        <v>7.9971590909090908</v>
      </c>
      <c r="AS5190">
        <f ca="1">P5190/J5190</f>
        <v>-1.3158652182006715E-2</v>
      </c>
    </row>
    <row r="5191" spans="1:45" x14ac:dyDescent="0.4">
      <c r="A5191">
        <f t="shared" si="2797"/>
        <v>201906</v>
      </c>
      <c r="B5191" t="s">
        <v>276</v>
      </c>
      <c r="C5191" t="s">
        <v>75</v>
      </c>
      <c r="D5191" t="str">
        <f t="shared" ca="1" si="2794"/>
        <v>I103</v>
      </c>
      <c r="E5191">
        <f t="shared" ca="1" si="2775"/>
        <v>161</v>
      </c>
      <c r="F5191">
        <f t="shared" ca="1" si="2776"/>
        <v>25</v>
      </c>
      <c r="G5191" t="str">
        <f t="shared" ca="1" si="2791"/>
        <v>S10</v>
      </c>
      <c r="H5191" t="str">
        <f t="shared" ca="1" si="2792"/>
        <v>S101</v>
      </c>
      <c r="I5191">
        <f ca="1">VLOOKUP(D5191,PRC!$A$2:$B$21,2,0)*E5191</f>
        <v>8050000</v>
      </c>
      <c r="J5191">
        <f t="shared" ca="1" si="2777"/>
        <v>6198496</v>
      </c>
      <c r="K5191">
        <f ca="1">VLOOKUP(D5191,PRC!$A$1:$C$21,3,0)*E5191</f>
        <v>4588500</v>
      </c>
      <c r="L5191">
        <f t="shared" ca="1" si="2778"/>
        <v>322000</v>
      </c>
      <c r="M5191">
        <f t="shared" ca="1" si="2779"/>
        <v>805000</v>
      </c>
      <c r="N5191">
        <f t="shared" ca="1" si="2780"/>
        <v>966000</v>
      </c>
      <c r="O5191">
        <f t="shared" ca="1" si="2781"/>
        <v>483000</v>
      </c>
      <c r="P5191">
        <f t="shared" ca="1" si="2793"/>
        <v>-966004</v>
      </c>
      <c r="Q5191">
        <f ca="1">IF(P5191&gt;0,1,0)</f>
        <v>0</v>
      </c>
      <c r="R5191">
        <f t="shared" ca="1" si="2782"/>
        <v>23</v>
      </c>
      <c r="S5191">
        <f t="shared" ca="1" si="2783"/>
        <v>4</v>
      </c>
      <c r="T5191">
        <f t="shared" ca="1" si="2784"/>
        <v>10</v>
      </c>
      <c r="U5191">
        <f t="shared" ca="1" si="2785"/>
        <v>12</v>
      </c>
      <c r="V5191">
        <f t="shared" ca="1" si="2786"/>
        <v>6</v>
      </c>
      <c r="X5191">
        <f t="shared" si="2788"/>
        <v>5191</v>
      </c>
      <c r="Y5191">
        <f t="shared" si="2789"/>
        <v>5102</v>
      </c>
      <c r="Z5191">
        <f t="shared" si="2790"/>
        <v>5103</v>
      </c>
      <c r="AA5191">
        <f t="shared" si="2787"/>
        <v>5251</v>
      </c>
      <c r="AB5191">
        <f t="shared" si="2798"/>
        <v>150</v>
      </c>
      <c r="AM5191" t="str">
        <f t="shared" si="2799"/>
        <v>201906HD</v>
      </c>
      <c r="AN5191">
        <f t="shared" ca="1" si="2795"/>
        <v>23.000049689440992</v>
      </c>
      <c r="AO5191">
        <f t="shared" ca="1" si="2796"/>
        <v>4</v>
      </c>
      <c r="AP5191">
        <f t="shared" ca="1" si="2772"/>
        <v>10</v>
      </c>
      <c r="AQ5191">
        <f t="shared" ca="1" si="2773"/>
        <v>12</v>
      </c>
      <c r="AR5191">
        <f t="shared" ca="1" si="2774"/>
        <v>6</v>
      </c>
      <c r="AS5191">
        <f ca="1">P5191/J5191</f>
        <v>-0.15584490173100055</v>
      </c>
    </row>
    <row r="5192" spans="1:45" x14ac:dyDescent="0.4">
      <c r="A5192">
        <f t="shared" si="2797"/>
        <v>201906</v>
      </c>
      <c r="B5192" t="s">
        <v>277</v>
      </c>
      <c r="C5192" t="s">
        <v>75</v>
      </c>
      <c r="D5192" t="str">
        <f t="shared" ca="1" si="2794"/>
        <v>I116</v>
      </c>
      <c r="E5192">
        <f t="shared" ca="1" si="2775"/>
        <v>219</v>
      </c>
      <c r="F5192">
        <f t="shared" ca="1" si="2776"/>
        <v>23</v>
      </c>
      <c r="G5192" t="str">
        <f t="shared" ca="1" si="2791"/>
        <v>S11</v>
      </c>
      <c r="H5192" t="str">
        <f t="shared" ca="1" si="2792"/>
        <v>S115</v>
      </c>
      <c r="I5192">
        <f ca="1">VLOOKUP(D5192,PRC!$A$2:$B$21,2,0)*E5192</f>
        <v>319740000</v>
      </c>
      <c r="J5192">
        <f t="shared" ca="1" si="2777"/>
        <v>252594596</v>
      </c>
      <c r="K5192">
        <f ca="1">VLOOKUP(D5192,PRC!$A$1:$C$21,3,0)*E5192</f>
        <v>191844000</v>
      </c>
      <c r="L5192">
        <f t="shared" ca="1" si="2778"/>
        <v>12790000</v>
      </c>
      <c r="M5192">
        <f t="shared" ca="1" si="2779"/>
        <v>22382000</v>
      </c>
      <c r="N5192">
        <f t="shared" ca="1" si="2780"/>
        <v>44764000</v>
      </c>
      <c r="O5192">
        <f t="shared" ca="1" si="2781"/>
        <v>15987000</v>
      </c>
      <c r="P5192">
        <f t="shared" ca="1" si="2793"/>
        <v>-35172404</v>
      </c>
      <c r="Q5192">
        <f ca="1">IF(P5192&gt;0,1,0)</f>
        <v>0</v>
      </c>
      <c r="R5192">
        <f t="shared" ca="1" si="2782"/>
        <v>21</v>
      </c>
      <c r="S5192">
        <f t="shared" ca="1" si="2783"/>
        <v>4</v>
      </c>
      <c r="T5192">
        <f t="shared" ca="1" si="2784"/>
        <v>7</v>
      </c>
      <c r="U5192">
        <f t="shared" ca="1" si="2785"/>
        <v>14</v>
      </c>
      <c r="V5192">
        <f t="shared" ca="1" si="2786"/>
        <v>5</v>
      </c>
      <c r="X5192">
        <f t="shared" si="2788"/>
        <v>5192</v>
      </c>
      <c r="Y5192">
        <f t="shared" si="2789"/>
        <v>5102</v>
      </c>
      <c r="Z5192">
        <f t="shared" si="2790"/>
        <v>5103</v>
      </c>
      <c r="AA5192">
        <f t="shared" si="2787"/>
        <v>5251</v>
      </c>
      <c r="AB5192">
        <f t="shared" si="2798"/>
        <v>150</v>
      </c>
      <c r="AM5192" t="str">
        <f t="shared" si="2799"/>
        <v>201906HD</v>
      </c>
      <c r="AN5192">
        <f t="shared" ca="1" si="2795"/>
        <v>21.000001251016453</v>
      </c>
      <c r="AO5192">
        <f t="shared" ca="1" si="2796"/>
        <v>4.0001251016450867</v>
      </c>
      <c r="AP5192">
        <f t="shared" ref="AP5192:AP5255" ca="1" si="2800">M5192/$I5192*100</f>
        <v>7.0000625508225429</v>
      </c>
      <c r="AQ5192">
        <f t="shared" ref="AQ5192:AQ5255" ca="1" si="2801">N5192/$I5192*100</f>
        <v>14.000125101645086</v>
      </c>
      <c r="AR5192">
        <f t="shared" ref="AR5192:AR5255" ca="1" si="2802">O5192/$I5192*100</f>
        <v>5</v>
      </c>
      <c r="AS5192">
        <f ca="1">P5192/J5192</f>
        <v>-0.13924448328261146</v>
      </c>
    </row>
    <row r="5193" spans="1:45" x14ac:dyDescent="0.4">
      <c r="A5193">
        <f t="shared" si="2797"/>
        <v>201906</v>
      </c>
      <c r="B5193" t="s">
        <v>278</v>
      </c>
      <c r="C5193" t="s">
        <v>75</v>
      </c>
      <c r="D5193" t="str">
        <f t="shared" ca="1" si="2794"/>
        <v>I107</v>
      </c>
      <c r="E5193">
        <f t="shared" ca="1" si="2775"/>
        <v>150</v>
      </c>
      <c r="F5193">
        <f t="shared" ca="1" si="2776"/>
        <v>21</v>
      </c>
      <c r="G5193" t="str">
        <f t="shared" ca="1" si="2791"/>
        <v>S11</v>
      </c>
      <c r="H5193" t="str">
        <f t="shared" ca="1" si="2792"/>
        <v>S115</v>
      </c>
      <c r="I5193">
        <f ca="1">VLOOKUP(D5193,PRC!$A$2:$B$21,2,0)*E5193</f>
        <v>22500000</v>
      </c>
      <c r="J5193">
        <f t="shared" ca="1" si="2777"/>
        <v>16649996</v>
      </c>
      <c r="K5193">
        <f ca="1">VLOOKUP(D5193,PRC!$A$1:$C$21,3,0)*E5193</f>
        <v>12825000</v>
      </c>
      <c r="L5193">
        <f t="shared" ca="1" si="2778"/>
        <v>1125000</v>
      </c>
      <c r="M5193">
        <f t="shared" ca="1" si="2779"/>
        <v>1800000</v>
      </c>
      <c r="N5193">
        <f t="shared" ca="1" si="2780"/>
        <v>2700000</v>
      </c>
      <c r="O5193">
        <f t="shared" ca="1" si="2781"/>
        <v>1575000</v>
      </c>
      <c r="P5193">
        <f t="shared" ca="1" si="2793"/>
        <v>-3375004</v>
      </c>
      <c r="Q5193">
        <f ca="1">IF(P5193&gt;0,1,0)</f>
        <v>0</v>
      </c>
      <c r="R5193">
        <f t="shared" ca="1" si="2782"/>
        <v>26</v>
      </c>
      <c r="S5193">
        <f t="shared" ca="1" si="2783"/>
        <v>5</v>
      </c>
      <c r="T5193">
        <f t="shared" ca="1" si="2784"/>
        <v>8</v>
      </c>
      <c r="U5193">
        <f t="shared" ca="1" si="2785"/>
        <v>12</v>
      </c>
      <c r="V5193">
        <f t="shared" ca="1" si="2786"/>
        <v>7</v>
      </c>
      <c r="X5193">
        <f t="shared" si="2788"/>
        <v>5193</v>
      </c>
      <c r="Y5193">
        <f t="shared" si="2789"/>
        <v>5102</v>
      </c>
      <c r="Z5193">
        <f t="shared" si="2790"/>
        <v>5103</v>
      </c>
      <c r="AA5193">
        <f t="shared" si="2787"/>
        <v>5251</v>
      </c>
      <c r="AB5193">
        <f t="shared" si="2798"/>
        <v>150</v>
      </c>
      <c r="AM5193" t="str">
        <f t="shared" si="2799"/>
        <v>201906HD</v>
      </c>
      <c r="AN5193">
        <f t="shared" ca="1" si="2795"/>
        <v>26.000017777777774</v>
      </c>
      <c r="AO5193">
        <f t="shared" ca="1" si="2796"/>
        <v>5</v>
      </c>
      <c r="AP5193">
        <f t="shared" ca="1" si="2800"/>
        <v>8</v>
      </c>
      <c r="AQ5193">
        <f t="shared" ca="1" si="2801"/>
        <v>12</v>
      </c>
      <c r="AR5193">
        <f t="shared" ca="1" si="2802"/>
        <v>7.0000000000000009</v>
      </c>
      <c r="AS5193">
        <f ca="1">P5193/J5193</f>
        <v>-0.20270299164035835</v>
      </c>
    </row>
    <row r="5194" spans="1:45" x14ac:dyDescent="0.4">
      <c r="A5194">
        <f t="shared" si="2797"/>
        <v>201906</v>
      </c>
      <c r="B5194" t="s">
        <v>279</v>
      </c>
      <c r="C5194" t="s">
        <v>75</v>
      </c>
      <c r="D5194" t="str">
        <f t="shared" ca="1" si="2794"/>
        <v>I120</v>
      </c>
      <c r="E5194">
        <f t="shared" ca="1" si="2775"/>
        <v>158</v>
      </c>
      <c r="F5194">
        <f t="shared" ca="1" si="2776"/>
        <v>27</v>
      </c>
      <c r="G5194" t="str">
        <f t="shared" ca="1" si="2791"/>
        <v>S10</v>
      </c>
      <c r="H5194" t="str">
        <f t="shared" ca="1" si="2792"/>
        <v>S102</v>
      </c>
      <c r="I5194">
        <f ca="1">VLOOKUP(D5194,PRC!$A$2:$B$21,2,0)*E5194</f>
        <v>679400000</v>
      </c>
      <c r="J5194">
        <f t="shared" ca="1" si="2777"/>
        <v>482373996</v>
      </c>
      <c r="K5194">
        <f ca="1">VLOOKUP(D5194,PRC!$A$1:$C$21,3,0)*E5194</f>
        <v>305730000</v>
      </c>
      <c r="L5194">
        <f t="shared" ca="1" si="2778"/>
        <v>20382000</v>
      </c>
      <c r="M5194">
        <f t="shared" ca="1" si="2779"/>
        <v>54352000</v>
      </c>
      <c r="N5194">
        <f t="shared" ca="1" si="2780"/>
        <v>74734000</v>
      </c>
      <c r="O5194">
        <f t="shared" ca="1" si="2781"/>
        <v>54352000</v>
      </c>
      <c r="P5194">
        <f t="shared" ca="1" si="2793"/>
        <v>-27176004</v>
      </c>
      <c r="Q5194">
        <f ca="1">IF(P5194&gt;0,1,0)</f>
        <v>0</v>
      </c>
      <c r="R5194">
        <f t="shared" ca="1" si="2782"/>
        <v>29</v>
      </c>
      <c r="S5194">
        <f t="shared" ca="1" si="2783"/>
        <v>3</v>
      </c>
      <c r="T5194">
        <f t="shared" ca="1" si="2784"/>
        <v>8</v>
      </c>
      <c r="U5194">
        <f t="shared" ca="1" si="2785"/>
        <v>11</v>
      </c>
      <c r="V5194">
        <f t="shared" ca="1" si="2786"/>
        <v>8</v>
      </c>
      <c r="X5194">
        <f t="shared" si="2788"/>
        <v>5194</v>
      </c>
      <c r="Y5194">
        <f t="shared" si="2789"/>
        <v>5102</v>
      </c>
      <c r="Z5194">
        <f t="shared" si="2790"/>
        <v>5103</v>
      </c>
      <c r="AA5194">
        <f t="shared" si="2787"/>
        <v>5251</v>
      </c>
      <c r="AB5194">
        <f t="shared" si="2798"/>
        <v>150</v>
      </c>
      <c r="AM5194" t="str">
        <f t="shared" si="2799"/>
        <v>201906HD</v>
      </c>
      <c r="AN5194">
        <f t="shared" ca="1" si="2795"/>
        <v>29.00000058875478</v>
      </c>
      <c r="AO5194">
        <f t="shared" ca="1" si="2796"/>
        <v>3</v>
      </c>
      <c r="AP5194">
        <f t="shared" ca="1" si="2800"/>
        <v>8</v>
      </c>
      <c r="AQ5194">
        <f t="shared" ca="1" si="2801"/>
        <v>11</v>
      </c>
      <c r="AR5194">
        <f t="shared" ca="1" si="2802"/>
        <v>8</v>
      </c>
      <c r="AS5194">
        <f ca="1">P5194/J5194</f>
        <v>-5.6338036928508063E-2</v>
      </c>
    </row>
    <row r="5195" spans="1:45" x14ac:dyDescent="0.4">
      <c r="A5195">
        <f t="shared" si="2797"/>
        <v>201906</v>
      </c>
      <c r="B5195" t="s">
        <v>280</v>
      </c>
      <c r="C5195" t="s">
        <v>75</v>
      </c>
      <c r="D5195" t="str">
        <f t="shared" ca="1" si="2794"/>
        <v>I116</v>
      </c>
      <c r="E5195">
        <f t="shared" ref="E5195:E5258" ca="1" si="2803">RANDBETWEEN(INDIRECT("AD"&amp;Y5195),INDIRECT("AD"&amp;Z5195))</f>
        <v>296</v>
      </c>
      <c r="F5195">
        <f t="shared" ref="F5195:F5258" ca="1" si="2804">RANDBETWEEN(INDIRECT("AF"&amp;Y5195),INDIRECT("AF"&amp;Z5195))</f>
        <v>26</v>
      </c>
      <c r="G5195" t="str">
        <f t="shared" ca="1" si="2791"/>
        <v>S11</v>
      </c>
      <c r="H5195" t="str">
        <f t="shared" ca="1" si="2792"/>
        <v>S115</v>
      </c>
      <c r="I5195">
        <f ca="1">VLOOKUP(D5195,PRC!$A$2:$B$21,2,0)*E5195</f>
        <v>432160000</v>
      </c>
      <c r="J5195">
        <f t="shared" ref="J5195:J5258" ca="1" si="2805">I5195*(1-R5195/100)-4</f>
        <v>345727996</v>
      </c>
      <c r="K5195">
        <f ca="1">VLOOKUP(D5195,PRC!$A$1:$C$21,3,0)*E5195</f>
        <v>259296000</v>
      </c>
      <c r="L5195">
        <f t="shared" ref="L5195:L5258" ca="1" si="2806">ROUND($I5195*S5195,-5)/100</f>
        <v>12965000</v>
      </c>
      <c r="M5195">
        <f t="shared" ref="M5195:M5258" ca="1" si="2807">ROUND($I5195*T5195,-5)/100</f>
        <v>43216000</v>
      </c>
      <c r="N5195">
        <f t="shared" ref="N5195:N5258" ca="1" si="2808">ROUND($I5195*U5195,-5)/100</f>
        <v>60502000</v>
      </c>
      <c r="O5195">
        <f t="shared" ref="O5195:O5258" ca="1" si="2809">ROUND($I5195*V5195,-5)/100</f>
        <v>25930000</v>
      </c>
      <c r="P5195">
        <f t="shared" ca="1" si="2793"/>
        <v>-56181004</v>
      </c>
      <c r="Q5195">
        <f ca="1">IF(P5195&gt;0,1,0)</f>
        <v>0</v>
      </c>
      <c r="R5195">
        <f t="shared" ref="R5195:R5258" ca="1" si="2810">RANDBETWEEN(INDIRECT("AF"&amp;$Y5195),INDIRECT("AF"&amp;$Z5195))</f>
        <v>20</v>
      </c>
      <c r="S5195">
        <f t="shared" ref="S5195:S5258" ca="1" si="2811">RANDBETWEEN(INDIRECT("AG"&amp;$Y5195),INDIRECT("AG"&amp;$Z5195))</f>
        <v>3</v>
      </c>
      <c r="T5195">
        <f t="shared" ref="T5195:T5258" ca="1" si="2812">RANDBETWEEN(INDIRECT("AH"&amp;$Y5195),INDIRECT("AH"&amp;$Z5195))</f>
        <v>10</v>
      </c>
      <c r="U5195">
        <f t="shared" ref="U5195:U5258" ca="1" si="2813">RANDBETWEEN(INDIRECT("Ai"&amp;$Y5195),INDIRECT("Ai"&amp;$Z5195))</f>
        <v>14</v>
      </c>
      <c r="V5195">
        <f t="shared" ref="V5195:V5258" ca="1" si="2814">RANDBETWEEN(INDIRECT("Aj"&amp;$Y5195),INDIRECT("Aj"&amp;$Z5195))</f>
        <v>6</v>
      </c>
      <c r="X5195">
        <f t="shared" si="2788"/>
        <v>5195</v>
      </c>
      <c r="Y5195">
        <f t="shared" si="2789"/>
        <v>5102</v>
      </c>
      <c r="Z5195">
        <f t="shared" si="2790"/>
        <v>5103</v>
      </c>
      <c r="AA5195">
        <f t="shared" ref="AA5195:AA5258" si="2815">Y5195+AB5195-1</f>
        <v>5251</v>
      </c>
      <c r="AB5195">
        <f t="shared" si="2798"/>
        <v>150</v>
      </c>
      <c r="AM5195" t="str">
        <f t="shared" si="2799"/>
        <v>201906HD</v>
      </c>
      <c r="AN5195">
        <f t="shared" ca="1" si="2795"/>
        <v>20.000000925583116</v>
      </c>
      <c r="AO5195">
        <f t="shared" ca="1" si="2796"/>
        <v>3.000046279155868</v>
      </c>
      <c r="AP5195">
        <f t="shared" ca="1" si="2800"/>
        <v>10</v>
      </c>
      <c r="AQ5195">
        <f t="shared" ca="1" si="2801"/>
        <v>13.999907441688265</v>
      </c>
      <c r="AR5195">
        <f t="shared" ca="1" si="2802"/>
        <v>6.0000925583117359</v>
      </c>
      <c r="AS5195">
        <f ca="1">P5195/J5195</f>
        <v>-0.16250059193933489</v>
      </c>
    </row>
    <row r="5196" spans="1:45" x14ac:dyDescent="0.4">
      <c r="A5196">
        <f t="shared" si="2797"/>
        <v>201906</v>
      </c>
      <c r="B5196" t="s">
        <v>281</v>
      </c>
      <c r="C5196" t="s">
        <v>75</v>
      </c>
      <c r="D5196" t="str">
        <f t="shared" ca="1" si="2794"/>
        <v>I120</v>
      </c>
      <c r="E5196">
        <f t="shared" ca="1" si="2803"/>
        <v>218</v>
      </c>
      <c r="F5196">
        <f t="shared" ca="1" si="2804"/>
        <v>27</v>
      </c>
      <c r="G5196" t="str">
        <f t="shared" ca="1" si="2791"/>
        <v>S10</v>
      </c>
      <c r="H5196" t="str">
        <f t="shared" ca="1" si="2792"/>
        <v>S107</v>
      </c>
      <c r="I5196">
        <f ca="1">VLOOKUP(D5196,PRC!$A$2:$B$21,2,0)*E5196</f>
        <v>937400000</v>
      </c>
      <c r="J5196">
        <f t="shared" ca="1" si="2805"/>
        <v>693675996</v>
      </c>
      <c r="K5196">
        <f ca="1">VLOOKUP(D5196,PRC!$A$1:$C$21,3,0)*E5196</f>
        <v>421830000</v>
      </c>
      <c r="L5196">
        <f t="shared" ca="1" si="2806"/>
        <v>37496000</v>
      </c>
      <c r="M5196">
        <f t="shared" ca="1" si="2807"/>
        <v>46870000</v>
      </c>
      <c r="N5196">
        <f t="shared" ca="1" si="2808"/>
        <v>103114000</v>
      </c>
      <c r="O5196">
        <f t="shared" ca="1" si="2809"/>
        <v>65618000</v>
      </c>
      <c r="P5196">
        <f t="shared" ca="1" si="2793"/>
        <v>18747996</v>
      </c>
      <c r="Q5196">
        <f ca="1">IF(P5196&gt;0,1,0)</f>
        <v>1</v>
      </c>
      <c r="R5196">
        <f t="shared" ca="1" si="2810"/>
        <v>26</v>
      </c>
      <c r="S5196">
        <f t="shared" ca="1" si="2811"/>
        <v>4</v>
      </c>
      <c r="T5196">
        <f t="shared" ca="1" si="2812"/>
        <v>5</v>
      </c>
      <c r="U5196">
        <f t="shared" ca="1" si="2813"/>
        <v>11</v>
      </c>
      <c r="V5196">
        <f t="shared" ca="1" si="2814"/>
        <v>7</v>
      </c>
      <c r="X5196">
        <f t="shared" ref="X5196:X5259" si="2816">X5195+1</f>
        <v>5196</v>
      </c>
      <c r="Y5196">
        <f t="shared" ref="Y5196:Y5259" si="2817">IF(C5196=C5195,Y5195,X5196)</f>
        <v>5102</v>
      </c>
      <c r="Z5196">
        <f t="shared" ref="Z5196:Z5259" si="2818">Y5196+1</f>
        <v>5103</v>
      </c>
      <c r="AA5196">
        <f t="shared" si="2815"/>
        <v>5251</v>
      </c>
      <c r="AB5196">
        <f t="shared" si="2798"/>
        <v>150</v>
      </c>
      <c r="AM5196" t="str">
        <f t="shared" si="2799"/>
        <v>201906HD</v>
      </c>
      <c r="AN5196">
        <f t="shared" ca="1" si="2795"/>
        <v>26.000000426712177</v>
      </c>
      <c r="AO5196">
        <f t="shared" ca="1" si="2796"/>
        <v>4</v>
      </c>
      <c r="AP5196">
        <f t="shared" ca="1" si="2800"/>
        <v>5</v>
      </c>
      <c r="AQ5196">
        <f t="shared" ca="1" si="2801"/>
        <v>11</v>
      </c>
      <c r="AR5196">
        <f t="shared" ca="1" si="2802"/>
        <v>7.0000000000000009</v>
      </c>
      <c r="AS5196">
        <f ca="1">P5196/J5196</f>
        <v>2.7027021416494278E-2</v>
      </c>
    </row>
    <row r="5197" spans="1:45" x14ac:dyDescent="0.4">
      <c r="A5197">
        <f t="shared" si="2797"/>
        <v>201906</v>
      </c>
      <c r="B5197" t="s">
        <v>282</v>
      </c>
      <c r="C5197" t="s">
        <v>75</v>
      </c>
      <c r="D5197" t="str">
        <f t="shared" ca="1" si="2794"/>
        <v>I111</v>
      </c>
      <c r="E5197">
        <f t="shared" ca="1" si="2803"/>
        <v>213</v>
      </c>
      <c r="F5197">
        <f t="shared" ca="1" si="2804"/>
        <v>30</v>
      </c>
      <c r="G5197" t="str">
        <f t="shared" ca="1" si="2791"/>
        <v>S10</v>
      </c>
      <c r="H5197" t="str">
        <f t="shared" ca="1" si="2792"/>
        <v>S103</v>
      </c>
      <c r="I5197">
        <f ca="1">VLOOKUP(D5197,PRC!$A$2:$B$21,2,0)*E5197</f>
        <v>31950000</v>
      </c>
      <c r="J5197">
        <f t="shared" ca="1" si="2805"/>
        <v>23003996</v>
      </c>
      <c r="K5197">
        <f ca="1">VLOOKUP(D5197,PRC!$A$1:$C$21,3,0)*E5197</f>
        <v>16933500</v>
      </c>
      <c r="L5197">
        <f t="shared" ca="1" si="2806"/>
        <v>959000</v>
      </c>
      <c r="M5197">
        <f t="shared" ca="1" si="2807"/>
        <v>2556000</v>
      </c>
      <c r="N5197">
        <f t="shared" ca="1" si="2808"/>
        <v>4793000</v>
      </c>
      <c r="O5197">
        <f t="shared" ca="1" si="2809"/>
        <v>2876000</v>
      </c>
      <c r="P5197">
        <f t="shared" ca="1" si="2793"/>
        <v>-5113504</v>
      </c>
      <c r="Q5197">
        <f ca="1">IF(P5197&gt;0,1,0)</f>
        <v>0</v>
      </c>
      <c r="R5197">
        <f t="shared" ca="1" si="2810"/>
        <v>28</v>
      </c>
      <c r="S5197">
        <f t="shared" ca="1" si="2811"/>
        <v>3</v>
      </c>
      <c r="T5197">
        <f t="shared" ca="1" si="2812"/>
        <v>8</v>
      </c>
      <c r="U5197">
        <f t="shared" ca="1" si="2813"/>
        <v>15</v>
      </c>
      <c r="V5197">
        <f t="shared" ca="1" si="2814"/>
        <v>9</v>
      </c>
      <c r="X5197">
        <f t="shared" si="2816"/>
        <v>5197</v>
      </c>
      <c r="Y5197">
        <f t="shared" si="2817"/>
        <v>5102</v>
      </c>
      <c r="Z5197">
        <f t="shared" si="2818"/>
        <v>5103</v>
      </c>
      <c r="AA5197">
        <f t="shared" si="2815"/>
        <v>5251</v>
      </c>
      <c r="AB5197">
        <f t="shared" si="2798"/>
        <v>150</v>
      </c>
      <c r="AM5197" t="str">
        <f t="shared" si="2799"/>
        <v>201906HD</v>
      </c>
      <c r="AN5197">
        <f t="shared" ca="1" si="2795"/>
        <v>28.000012519561814</v>
      </c>
      <c r="AO5197">
        <f t="shared" ca="1" si="2796"/>
        <v>3.0015649452269173</v>
      </c>
      <c r="AP5197">
        <f t="shared" ca="1" si="2800"/>
        <v>8</v>
      </c>
      <c r="AQ5197">
        <f t="shared" ca="1" si="2801"/>
        <v>15.001564945226917</v>
      </c>
      <c r="AR5197">
        <f t="shared" ca="1" si="2802"/>
        <v>9.0015649452269173</v>
      </c>
      <c r="AS5197">
        <f ca="1">P5197/J5197</f>
        <v>-0.22228764080814481</v>
      </c>
    </row>
    <row r="5198" spans="1:45" x14ac:dyDescent="0.4">
      <c r="A5198">
        <f t="shared" si="2797"/>
        <v>201906</v>
      </c>
      <c r="B5198" t="s">
        <v>283</v>
      </c>
      <c r="C5198" t="s">
        <v>75</v>
      </c>
      <c r="D5198" t="str">
        <f t="shared" ca="1" si="2794"/>
        <v>I115</v>
      </c>
      <c r="E5198">
        <f t="shared" ca="1" si="2803"/>
        <v>165</v>
      </c>
      <c r="F5198">
        <f t="shared" ca="1" si="2804"/>
        <v>27</v>
      </c>
      <c r="G5198" t="str">
        <f t="shared" ca="1" si="2791"/>
        <v>S10</v>
      </c>
      <c r="H5198" t="str">
        <f t="shared" ca="1" si="2792"/>
        <v>S108</v>
      </c>
      <c r="I5198">
        <f ca="1">VLOOKUP(D5198,PRC!$A$2:$B$21,2,0)*E5198</f>
        <v>825000</v>
      </c>
      <c r="J5198">
        <f t="shared" ca="1" si="2805"/>
        <v>618746</v>
      </c>
      <c r="K5198">
        <f ca="1">VLOOKUP(D5198,PRC!$A$1:$C$21,3,0)*E5198</f>
        <v>396000</v>
      </c>
      <c r="L5198">
        <f t="shared" ca="1" si="2806"/>
        <v>41000</v>
      </c>
      <c r="M5198">
        <f t="shared" ca="1" si="2807"/>
        <v>58000</v>
      </c>
      <c r="N5198">
        <f t="shared" ca="1" si="2808"/>
        <v>116000</v>
      </c>
      <c r="O5198">
        <f t="shared" ca="1" si="2809"/>
        <v>41000</v>
      </c>
      <c r="P5198">
        <f t="shared" ca="1" si="2793"/>
        <v>-33254</v>
      </c>
      <c r="Q5198">
        <f ca="1">IF(P5198&gt;0,1,0)</f>
        <v>0</v>
      </c>
      <c r="R5198">
        <f t="shared" ca="1" si="2810"/>
        <v>25</v>
      </c>
      <c r="S5198">
        <f t="shared" ca="1" si="2811"/>
        <v>5</v>
      </c>
      <c r="T5198">
        <f t="shared" ca="1" si="2812"/>
        <v>7</v>
      </c>
      <c r="U5198">
        <f t="shared" ca="1" si="2813"/>
        <v>14</v>
      </c>
      <c r="V5198">
        <f t="shared" ca="1" si="2814"/>
        <v>5</v>
      </c>
      <c r="X5198">
        <f t="shared" si="2816"/>
        <v>5198</v>
      </c>
      <c r="Y5198">
        <f t="shared" si="2817"/>
        <v>5102</v>
      </c>
      <c r="Z5198">
        <f t="shared" si="2818"/>
        <v>5103</v>
      </c>
      <c r="AA5198">
        <f t="shared" si="2815"/>
        <v>5251</v>
      </c>
      <c r="AB5198">
        <f t="shared" si="2798"/>
        <v>150</v>
      </c>
      <c r="AM5198" t="str">
        <f t="shared" si="2799"/>
        <v>201906HD</v>
      </c>
      <c r="AN5198">
        <f t="shared" ca="1" si="2795"/>
        <v>25.000484848484849</v>
      </c>
      <c r="AO5198">
        <f t="shared" ca="1" si="2796"/>
        <v>4.9696969696969697</v>
      </c>
      <c r="AP5198">
        <f t="shared" ca="1" si="2800"/>
        <v>7.0303030303030294</v>
      </c>
      <c r="AQ5198">
        <f t="shared" ca="1" si="2801"/>
        <v>14.060606060606059</v>
      </c>
      <c r="AR5198">
        <f t="shared" ca="1" si="2802"/>
        <v>4.9696969696969697</v>
      </c>
      <c r="AS5198">
        <f ca="1">P5198/J5198</f>
        <v>-5.3744185820999248E-2</v>
      </c>
    </row>
    <row r="5199" spans="1:45" x14ac:dyDescent="0.4">
      <c r="A5199">
        <f t="shared" si="2797"/>
        <v>201906</v>
      </c>
      <c r="B5199" t="s">
        <v>284</v>
      </c>
      <c r="C5199" t="s">
        <v>75</v>
      </c>
      <c r="D5199" t="str">
        <f t="shared" ca="1" si="2794"/>
        <v>I120</v>
      </c>
      <c r="E5199">
        <f t="shared" ca="1" si="2803"/>
        <v>232</v>
      </c>
      <c r="F5199">
        <f t="shared" ca="1" si="2804"/>
        <v>20</v>
      </c>
      <c r="G5199" t="str">
        <f t="shared" ca="1" si="2791"/>
        <v>S11</v>
      </c>
      <c r="H5199" t="str">
        <f t="shared" ca="1" si="2792"/>
        <v>S114</v>
      </c>
      <c r="I5199">
        <f ca="1">VLOOKUP(D5199,PRC!$A$2:$B$21,2,0)*E5199</f>
        <v>997600000</v>
      </c>
      <c r="J5199">
        <f t="shared" ca="1" si="2805"/>
        <v>738223996</v>
      </c>
      <c r="K5199">
        <f ca="1">VLOOKUP(D5199,PRC!$A$1:$C$21,3,0)*E5199</f>
        <v>448920000</v>
      </c>
      <c r="L5199">
        <f t="shared" ca="1" si="2806"/>
        <v>29928000</v>
      </c>
      <c r="M5199">
        <f t="shared" ca="1" si="2807"/>
        <v>79808000</v>
      </c>
      <c r="N5199">
        <f t="shared" ca="1" si="2808"/>
        <v>99760000</v>
      </c>
      <c r="O5199">
        <f t="shared" ca="1" si="2809"/>
        <v>59856000</v>
      </c>
      <c r="P5199">
        <f t="shared" ca="1" si="2793"/>
        <v>19951996</v>
      </c>
      <c r="Q5199">
        <f ca="1">IF(P5199&gt;0,1,0)</f>
        <v>1</v>
      </c>
      <c r="R5199">
        <f t="shared" ca="1" si="2810"/>
        <v>26</v>
      </c>
      <c r="S5199">
        <f t="shared" ca="1" si="2811"/>
        <v>3</v>
      </c>
      <c r="T5199">
        <f t="shared" ca="1" si="2812"/>
        <v>8</v>
      </c>
      <c r="U5199">
        <f t="shared" ca="1" si="2813"/>
        <v>10</v>
      </c>
      <c r="V5199">
        <f t="shared" ca="1" si="2814"/>
        <v>6</v>
      </c>
      <c r="X5199">
        <f t="shared" si="2816"/>
        <v>5199</v>
      </c>
      <c r="Y5199">
        <f t="shared" si="2817"/>
        <v>5102</v>
      </c>
      <c r="Z5199">
        <f t="shared" si="2818"/>
        <v>5103</v>
      </c>
      <c r="AA5199">
        <f t="shared" si="2815"/>
        <v>5251</v>
      </c>
      <c r="AB5199">
        <f t="shared" si="2798"/>
        <v>150</v>
      </c>
      <c r="AM5199" t="str">
        <f t="shared" si="2799"/>
        <v>201906HD</v>
      </c>
      <c r="AN5199">
        <f t="shared" ca="1" si="2795"/>
        <v>26.000000400962307</v>
      </c>
      <c r="AO5199">
        <f t="shared" ca="1" si="2796"/>
        <v>3</v>
      </c>
      <c r="AP5199">
        <f t="shared" ca="1" si="2800"/>
        <v>8</v>
      </c>
      <c r="AQ5199">
        <f t="shared" ca="1" si="2801"/>
        <v>10</v>
      </c>
      <c r="AR5199">
        <f t="shared" ca="1" si="2802"/>
        <v>6</v>
      </c>
      <c r="AS5199">
        <f ca="1">P5199/J5199</f>
        <v>2.7027021755060911E-2</v>
      </c>
    </row>
    <row r="5200" spans="1:45" x14ac:dyDescent="0.4">
      <c r="A5200">
        <f t="shared" si="2797"/>
        <v>201906</v>
      </c>
      <c r="B5200" t="s">
        <v>285</v>
      </c>
      <c r="C5200" t="s">
        <v>75</v>
      </c>
      <c r="D5200" t="str">
        <f t="shared" ca="1" si="2794"/>
        <v>I113</v>
      </c>
      <c r="E5200">
        <f t="shared" ca="1" si="2803"/>
        <v>201</v>
      </c>
      <c r="F5200">
        <f t="shared" ca="1" si="2804"/>
        <v>23</v>
      </c>
      <c r="G5200" t="str">
        <f t="shared" ca="1" si="2791"/>
        <v>S11</v>
      </c>
      <c r="H5200" t="str">
        <f t="shared" ca="1" si="2792"/>
        <v>S117</v>
      </c>
      <c r="I5200">
        <f ca="1">VLOOKUP(D5200,PRC!$A$2:$B$21,2,0)*E5200</f>
        <v>134670000</v>
      </c>
      <c r="J5200">
        <f t="shared" ca="1" si="2805"/>
        <v>98309096</v>
      </c>
      <c r="K5200">
        <f ca="1">VLOOKUP(D5200,PRC!$A$1:$C$21,3,0)*E5200</f>
        <v>60601500</v>
      </c>
      <c r="L5200">
        <f t="shared" ca="1" si="2806"/>
        <v>6734000</v>
      </c>
      <c r="M5200">
        <f t="shared" ca="1" si="2807"/>
        <v>10774000</v>
      </c>
      <c r="N5200">
        <f t="shared" ca="1" si="2808"/>
        <v>13467000</v>
      </c>
      <c r="O5200">
        <f t="shared" ca="1" si="2809"/>
        <v>12120000</v>
      </c>
      <c r="P5200">
        <f t="shared" ca="1" si="2793"/>
        <v>-5387404</v>
      </c>
      <c r="Q5200">
        <f ca="1">IF(P5200&gt;0,1,0)</f>
        <v>0</v>
      </c>
      <c r="R5200">
        <f t="shared" ca="1" si="2810"/>
        <v>27</v>
      </c>
      <c r="S5200">
        <f t="shared" ca="1" si="2811"/>
        <v>5</v>
      </c>
      <c r="T5200">
        <f t="shared" ca="1" si="2812"/>
        <v>8</v>
      </c>
      <c r="U5200">
        <f t="shared" ca="1" si="2813"/>
        <v>10</v>
      </c>
      <c r="V5200">
        <f t="shared" ca="1" si="2814"/>
        <v>9</v>
      </c>
      <c r="X5200">
        <f t="shared" si="2816"/>
        <v>5200</v>
      </c>
      <c r="Y5200">
        <f t="shared" si="2817"/>
        <v>5102</v>
      </c>
      <c r="Z5200">
        <f t="shared" si="2818"/>
        <v>5103</v>
      </c>
      <c r="AA5200">
        <f t="shared" si="2815"/>
        <v>5251</v>
      </c>
      <c r="AB5200">
        <f t="shared" si="2798"/>
        <v>150</v>
      </c>
      <c r="AM5200" t="str">
        <f t="shared" si="2799"/>
        <v>201906HD</v>
      </c>
      <c r="AN5200">
        <f t="shared" ca="1" si="2795"/>
        <v>27.000002970223512</v>
      </c>
      <c r="AO5200">
        <f t="shared" ca="1" si="2796"/>
        <v>5.0003712779386653</v>
      </c>
      <c r="AP5200">
        <f t="shared" ca="1" si="2800"/>
        <v>8.0002970223509315</v>
      </c>
      <c r="AQ5200">
        <f t="shared" ca="1" si="2801"/>
        <v>10</v>
      </c>
      <c r="AR5200">
        <f t="shared" ca="1" si="2802"/>
        <v>8.9997772332368005</v>
      </c>
      <c r="AS5200">
        <f ca="1">P5200/J5200</f>
        <v>-5.4800666664659395E-2</v>
      </c>
    </row>
    <row r="5201" spans="1:45" x14ac:dyDescent="0.4">
      <c r="A5201">
        <f t="shared" si="2797"/>
        <v>201906</v>
      </c>
      <c r="B5201" t="s">
        <v>286</v>
      </c>
      <c r="C5201" t="s">
        <v>75</v>
      </c>
      <c r="D5201" t="str">
        <f t="shared" ca="1" si="2794"/>
        <v>I101</v>
      </c>
      <c r="E5201">
        <f t="shared" ca="1" si="2803"/>
        <v>266</v>
      </c>
      <c r="F5201">
        <f t="shared" ca="1" si="2804"/>
        <v>30</v>
      </c>
      <c r="G5201" t="str">
        <f t="shared" ca="1" si="2791"/>
        <v>S10</v>
      </c>
      <c r="H5201" t="str">
        <f t="shared" ca="1" si="2792"/>
        <v>S109</v>
      </c>
      <c r="I5201">
        <f ca="1">VLOOKUP(D5201,PRC!$A$2:$B$21,2,0)*E5201</f>
        <v>7980000</v>
      </c>
      <c r="J5201">
        <f t="shared" ca="1" si="2805"/>
        <v>5745596</v>
      </c>
      <c r="K5201">
        <f ca="1">VLOOKUP(D5201,PRC!$A$1:$C$21,3,0)*E5201</f>
        <v>4149600</v>
      </c>
      <c r="L5201">
        <f t="shared" ca="1" si="2806"/>
        <v>319000</v>
      </c>
      <c r="M5201">
        <f t="shared" ca="1" si="2807"/>
        <v>559000</v>
      </c>
      <c r="N5201">
        <f t="shared" ca="1" si="2808"/>
        <v>958000</v>
      </c>
      <c r="O5201">
        <f t="shared" ca="1" si="2809"/>
        <v>559000</v>
      </c>
      <c r="P5201">
        <f t="shared" ca="1" si="2793"/>
        <v>-799004</v>
      </c>
      <c r="Q5201">
        <f ca="1">IF(P5201&gt;0,1,0)</f>
        <v>0</v>
      </c>
      <c r="R5201">
        <f t="shared" ca="1" si="2810"/>
        <v>28</v>
      </c>
      <c r="S5201">
        <f t="shared" ca="1" si="2811"/>
        <v>4</v>
      </c>
      <c r="T5201">
        <f t="shared" ca="1" si="2812"/>
        <v>7</v>
      </c>
      <c r="U5201">
        <f t="shared" ca="1" si="2813"/>
        <v>12</v>
      </c>
      <c r="V5201">
        <f t="shared" ca="1" si="2814"/>
        <v>7</v>
      </c>
      <c r="X5201">
        <f t="shared" si="2816"/>
        <v>5201</v>
      </c>
      <c r="Y5201">
        <f t="shared" si="2817"/>
        <v>5102</v>
      </c>
      <c r="Z5201">
        <f t="shared" si="2818"/>
        <v>5103</v>
      </c>
      <c r="AA5201">
        <f t="shared" si="2815"/>
        <v>5251</v>
      </c>
      <c r="AB5201">
        <f t="shared" si="2798"/>
        <v>150</v>
      </c>
      <c r="AM5201" t="str">
        <f t="shared" si="2799"/>
        <v>201906HD</v>
      </c>
      <c r="AN5201">
        <f t="shared" ca="1" si="2795"/>
        <v>28.00005012531328</v>
      </c>
      <c r="AO5201">
        <f t="shared" ca="1" si="2796"/>
        <v>3.9974937343358401</v>
      </c>
      <c r="AP5201">
        <f t="shared" ca="1" si="2800"/>
        <v>7.0050125313283207</v>
      </c>
      <c r="AQ5201">
        <f t="shared" ca="1" si="2801"/>
        <v>12.005012531328321</v>
      </c>
      <c r="AR5201">
        <f t="shared" ca="1" si="2802"/>
        <v>7.0050125313283207</v>
      </c>
      <c r="AS5201">
        <f ca="1">P5201/J5201</f>
        <v>-0.13906372811454198</v>
      </c>
    </row>
    <row r="5202" spans="1:45" x14ac:dyDescent="0.4">
      <c r="A5202">
        <f t="shared" si="2797"/>
        <v>201906</v>
      </c>
      <c r="B5202" t="s">
        <v>156</v>
      </c>
      <c r="C5202" t="s">
        <v>75</v>
      </c>
      <c r="D5202" t="str">
        <f t="shared" ca="1" si="2794"/>
        <v>I104</v>
      </c>
      <c r="E5202">
        <f t="shared" ca="1" si="2803"/>
        <v>180</v>
      </c>
      <c r="F5202">
        <f t="shared" ca="1" si="2804"/>
        <v>20</v>
      </c>
      <c r="G5202" t="str">
        <f t="shared" ca="1" si="2791"/>
        <v>S10</v>
      </c>
      <c r="H5202" t="str">
        <f t="shared" ca="1" si="2792"/>
        <v>S106</v>
      </c>
      <c r="I5202">
        <f ca="1">VLOOKUP(D5202,PRC!$A$2:$B$21,2,0)*E5202</f>
        <v>12600000</v>
      </c>
      <c r="J5202">
        <f t="shared" ca="1" si="2805"/>
        <v>9071996</v>
      </c>
      <c r="K5202">
        <f ca="1">VLOOKUP(D5202,PRC!$A$1:$C$21,3,0)*E5202</f>
        <v>5292000</v>
      </c>
      <c r="L5202">
        <f t="shared" ca="1" si="2806"/>
        <v>504000</v>
      </c>
      <c r="M5202">
        <f t="shared" ca="1" si="2807"/>
        <v>756000</v>
      </c>
      <c r="N5202">
        <f t="shared" ca="1" si="2808"/>
        <v>1512000</v>
      </c>
      <c r="O5202">
        <f t="shared" ca="1" si="2809"/>
        <v>1134000</v>
      </c>
      <c r="P5202">
        <f t="shared" ca="1" si="2793"/>
        <v>-126004</v>
      </c>
      <c r="Q5202">
        <f ca="1">IF(P5202&gt;0,1,0)</f>
        <v>0</v>
      </c>
      <c r="R5202">
        <f t="shared" ca="1" si="2810"/>
        <v>28</v>
      </c>
      <c r="S5202">
        <f t="shared" ca="1" si="2811"/>
        <v>4</v>
      </c>
      <c r="T5202">
        <f t="shared" ca="1" si="2812"/>
        <v>6</v>
      </c>
      <c r="U5202">
        <f t="shared" ca="1" si="2813"/>
        <v>12</v>
      </c>
      <c r="V5202">
        <f t="shared" ca="1" si="2814"/>
        <v>9</v>
      </c>
      <c r="X5202">
        <f t="shared" si="2816"/>
        <v>5202</v>
      </c>
      <c r="Y5202">
        <f t="shared" si="2817"/>
        <v>5102</v>
      </c>
      <c r="Z5202">
        <f t="shared" si="2818"/>
        <v>5103</v>
      </c>
      <c r="AA5202">
        <f t="shared" si="2815"/>
        <v>5251</v>
      </c>
      <c r="AB5202">
        <f t="shared" si="2798"/>
        <v>150</v>
      </c>
      <c r="AM5202" t="str">
        <f t="shared" si="2799"/>
        <v>201906HD</v>
      </c>
      <c r="AN5202">
        <f t="shared" ca="1" si="2795"/>
        <v>28.000031746031752</v>
      </c>
      <c r="AO5202">
        <f t="shared" ca="1" si="2796"/>
        <v>4</v>
      </c>
      <c r="AP5202">
        <f t="shared" ca="1" si="2800"/>
        <v>6</v>
      </c>
      <c r="AQ5202">
        <f t="shared" ca="1" si="2801"/>
        <v>12</v>
      </c>
      <c r="AR5202">
        <f t="shared" ca="1" si="2802"/>
        <v>9</v>
      </c>
      <c r="AS5202">
        <f ca="1">P5202/J5202</f>
        <v>-1.3889335930042298E-2</v>
      </c>
    </row>
    <row r="5203" spans="1:45" x14ac:dyDescent="0.4">
      <c r="A5203">
        <f t="shared" si="2797"/>
        <v>201906</v>
      </c>
      <c r="B5203" t="s">
        <v>157</v>
      </c>
      <c r="C5203" t="s">
        <v>75</v>
      </c>
      <c r="D5203" t="str">
        <f t="shared" ca="1" si="2794"/>
        <v>I109</v>
      </c>
      <c r="E5203">
        <f t="shared" ca="1" si="2803"/>
        <v>207</v>
      </c>
      <c r="F5203">
        <f t="shared" ca="1" si="2804"/>
        <v>29</v>
      </c>
      <c r="G5203" t="str">
        <f t="shared" ca="1" si="2791"/>
        <v>S10</v>
      </c>
      <c r="H5203" t="str">
        <f t="shared" ca="1" si="2792"/>
        <v>S108</v>
      </c>
      <c r="I5203">
        <f ca="1">VLOOKUP(D5203,PRC!$A$2:$B$21,2,0)*E5203</f>
        <v>103500000</v>
      </c>
      <c r="J5203">
        <f t="shared" ca="1" si="2805"/>
        <v>81764996</v>
      </c>
      <c r="K5203">
        <f ca="1">VLOOKUP(D5203,PRC!$A$1:$C$21,3,0)*E5203</f>
        <v>41400000</v>
      </c>
      <c r="L5203">
        <f t="shared" ca="1" si="2806"/>
        <v>3105000</v>
      </c>
      <c r="M5203">
        <f t="shared" ca="1" si="2807"/>
        <v>6210000</v>
      </c>
      <c r="N5203">
        <f t="shared" ca="1" si="2808"/>
        <v>10350000</v>
      </c>
      <c r="O5203">
        <f t="shared" ca="1" si="2809"/>
        <v>7245000</v>
      </c>
      <c r="P5203">
        <f t="shared" ca="1" si="2793"/>
        <v>13454996</v>
      </c>
      <c r="Q5203">
        <f ca="1">IF(P5203&gt;0,1,0)</f>
        <v>1</v>
      </c>
      <c r="R5203">
        <f t="shared" ca="1" si="2810"/>
        <v>21</v>
      </c>
      <c r="S5203">
        <f t="shared" ca="1" si="2811"/>
        <v>3</v>
      </c>
      <c r="T5203">
        <f t="shared" ca="1" si="2812"/>
        <v>6</v>
      </c>
      <c r="U5203">
        <f t="shared" ca="1" si="2813"/>
        <v>10</v>
      </c>
      <c r="V5203">
        <f t="shared" ca="1" si="2814"/>
        <v>7</v>
      </c>
      <c r="X5203">
        <f t="shared" si="2816"/>
        <v>5203</v>
      </c>
      <c r="Y5203">
        <f t="shared" si="2817"/>
        <v>5102</v>
      </c>
      <c r="Z5203">
        <f t="shared" si="2818"/>
        <v>5103</v>
      </c>
      <c r="AA5203">
        <f t="shared" si="2815"/>
        <v>5251</v>
      </c>
      <c r="AB5203">
        <f t="shared" si="2798"/>
        <v>150</v>
      </c>
      <c r="AM5203" t="str">
        <f t="shared" si="2799"/>
        <v>201906HD</v>
      </c>
      <c r="AN5203">
        <f t="shared" ca="1" si="2795"/>
        <v>21.000003864734296</v>
      </c>
      <c r="AO5203">
        <f t="shared" ca="1" si="2796"/>
        <v>3</v>
      </c>
      <c r="AP5203">
        <f t="shared" ca="1" si="2800"/>
        <v>6</v>
      </c>
      <c r="AQ5203">
        <f t="shared" ca="1" si="2801"/>
        <v>10</v>
      </c>
      <c r="AR5203">
        <f t="shared" ca="1" si="2802"/>
        <v>7.0000000000000009</v>
      </c>
      <c r="AS5203">
        <f ca="1">P5203/J5203</f>
        <v>0.16455692115486681</v>
      </c>
    </row>
    <row r="5204" spans="1:45" x14ac:dyDescent="0.4">
      <c r="A5204">
        <f t="shared" si="2797"/>
        <v>201906</v>
      </c>
      <c r="B5204" t="s">
        <v>158</v>
      </c>
      <c r="C5204" t="s">
        <v>75</v>
      </c>
      <c r="D5204" t="str">
        <f t="shared" ca="1" si="2794"/>
        <v>I102</v>
      </c>
      <c r="E5204">
        <f t="shared" ca="1" si="2803"/>
        <v>193</v>
      </c>
      <c r="F5204">
        <f t="shared" ca="1" si="2804"/>
        <v>21</v>
      </c>
      <c r="G5204" t="str">
        <f t="shared" ca="1" si="2791"/>
        <v>S10</v>
      </c>
      <c r="H5204" t="str">
        <f t="shared" ca="1" si="2792"/>
        <v>S109</v>
      </c>
      <c r="I5204">
        <f ca="1">VLOOKUP(D5204,PRC!$A$2:$B$21,2,0)*E5204</f>
        <v>7720000</v>
      </c>
      <c r="J5204">
        <f t="shared" ca="1" si="2805"/>
        <v>5635596</v>
      </c>
      <c r="K5204">
        <f ca="1">VLOOKUP(D5204,PRC!$A$1:$C$21,3,0)*E5204</f>
        <v>3628400</v>
      </c>
      <c r="L5204">
        <f t="shared" ca="1" si="2806"/>
        <v>386000</v>
      </c>
      <c r="M5204">
        <f t="shared" ca="1" si="2807"/>
        <v>695000</v>
      </c>
      <c r="N5204">
        <f t="shared" ca="1" si="2808"/>
        <v>772000</v>
      </c>
      <c r="O5204">
        <f t="shared" ca="1" si="2809"/>
        <v>772000</v>
      </c>
      <c r="P5204">
        <f t="shared" ca="1" si="2793"/>
        <v>-617804</v>
      </c>
      <c r="Q5204">
        <f ca="1">IF(P5204&gt;0,1,0)</f>
        <v>0</v>
      </c>
      <c r="R5204">
        <f t="shared" ca="1" si="2810"/>
        <v>27</v>
      </c>
      <c r="S5204">
        <f t="shared" ca="1" si="2811"/>
        <v>5</v>
      </c>
      <c r="T5204">
        <f t="shared" ca="1" si="2812"/>
        <v>9</v>
      </c>
      <c r="U5204">
        <f t="shared" ca="1" si="2813"/>
        <v>10</v>
      </c>
      <c r="V5204">
        <f t="shared" ca="1" si="2814"/>
        <v>10</v>
      </c>
      <c r="X5204">
        <f t="shared" si="2816"/>
        <v>5204</v>
      </c>
      <c r="Y5204">
        <f t="shared" si="2817"/>
        <v>5102</v>
      </c>
      <c r="Z5204">
        <f t="shared" si="2818"/>
        <v>5103</v>
      </c>
      <c r="AA5204">
        <f t="shared" si="2815"/>
        <v>5251</v>
      </c>
      <c r="AB5204">
        <f t="shared" si="2798"/>
        <v>150</v>
      </c>
      <c r="AM5204" t="str">
        <f t="shared" si="2799"/>
        <v>201906HD</v>
      </c>
      <c r="AN5204">
        <f t="shared" ca="1" si="2795"/>
        <v>27.000051813471504</v>
      </c>
      <c r="AO5204">
        <f t="shared" ca="1" si="2796"/>
        <v>5</v>
      </c>
      <c r="AP5204">
        <f t="shared" ca="1" si="2800"/>
        <v>9.0025906735751295</v>
      </c>
      <c r="AQ5204">
        <f t="shared" ca="1" si="2801"/>
        <v>10</v>
      </c>
      <c r="AR5204">
        <f t="shared" ca="1" si="2802"/>
        <v>10</v>
      </c>
      <c r="AS5204">
        <f ca="1">P5204/J5204</f>
        <v>-0.1096253173577382</v>
      </c>
    </row>
    <row r="5205" spans="1:45" x14ac:dyDescent="0.4">
      <c r="A5205">
        <f t="shared" si="2797"/>
        <v>201906</v>
      </c>
      <c r="B5205" t="s">
        <v>159</v>
      </c>
      <c r="C5205" t="s">
        <v>75</v>
      </c>
      <c r="D5205" t="str">
        <f t="shared" ca="1" si="2794"/>
        <v>I117</v>
      </c>
      <c r="E5205">
        <f t="shared" ca="1" si="2803"/>
        <v>224</v>
      </c>
      <c r="F5205">
        <f t="shared" ca="1" si="2804"/>
        <v>30</v>
      </c>
      <c r="G5205" t="str">
        <f t="shared" ca="1" si="2791"/>
        <v>S10</v>
      </c>
      <c r="H5205" t="str">
        <f t="shared" ca="1" si="2792"/>
        <v>S102</v>
      </c>
      <c r="I5205">
        <f ca="1">VLOOKUP(D5205,PRC!$A$2:$B$21,2,0)*E5205</f>
        <v>560000000</v>
      </c>
      <c r="J5205">
        <f t="shared" ca="1" si="2805"/>
        <v>391999996</v>
      </c>
      <c r="K5205">
        <f ca="1">VLOOKUP(D5205,PRC!$A$1:$C$21,3,0)*E5205</f>
        <v>257600000</v>
      </c>
      <c r="L5205">
        <f t="shared" ca="1" si="2806"/>
        <v>16800000</v>
      </c>
      <c r="M5205">
        <f t="shared" ca="1" si="2807"/>
        <v>33600000</v>
      </c>
      <c r="N5205">
        <f t="shared" ca="1" si="2808"/>
        <v>56000000</v>
      </c>
      <c r="O5205">
        <f t="shared" ca="1" si="2809"/>
        <v>50400000</v>
      </c>
      <c r="P5205">
        <f t="shared" ca="1" si="2793"/>
        <v>-22400004</v>
      </c>
      <c r="Q5205">
        <f ca="1">IF(P5205&gt;0,1,0)</f>
        <v>0</v>
      </c>
      <c r="R5205">
        <f t="shared" ca="1" si="2810"/>
        <v>30</v>
      </c>
      <c r="S5205">
        <f t="shared" ca="1" si="2811"/>
        <v>3</v>
      </c>
      <c r="T5205">
        <f t="shared" ca="1" si="2812"/>
        <v>6</v>
      </c>
      <c r="U5205">
        <f t="shared" ca="1" si="2813"/>
        <v>10</v>
      </c>
      <c r="V5205">
        <f t="shared" ca="1" si="2814"/>
        <v>9</v>
      </c>
      <c r="X5205">
        <f t="shared" si="2816"/>
        <v>5205</v>
      </c>
      <c r="Y5205">
        <f t="shared" si="2817"/>
        <v>5102</v>
      </c>
      <c r="Z5205">
        <f t="shared" si="2818"/>
        <v>5103</v>
      </c>
      <c r="AA5205">
        <f t="shared" si="2815"/>
        <v>5251</v>
      </c>
      <c r="AB5205">
        <f t="shared" si="2798"/>
        <v>150</v>
      </c>
      <c r="AM5205" t="str">
        <f t="shared" si="2799"/>
        <v>201906HD</v>
      </c>
      <c r="AN5205">
        <f t="shared" ca="1" si="2795"/>
        <v>30.000000714285711</v>
      </c>
      <c r="AO5205">
        <f t="shared" ca="1" si="2796"/>
        <v>3</v>
      </c>
      <c r="AP5205">
        <f t="shared" ca="1" si="2800"/>
        <v>6</v>
      </c>
      <c r="AQ5205">
        <f t="shared" ca="1" si="2801"/>
        <v>10</v>
      </c>
      <c r="AR5205">
        <f t="shared" ca="1" si="2802"/>
        <v>9</v>
      </c>
      <c r="AS5205">
        <f ca="1">P5205/J5205</f>
        <v>-5.7142867930029262E-2</v>
      </c>
    </row>
    <row r="5206" spans="1:45" x14ac:dyDescent="0.4">
      <c r="A5206">
        <f t="shared" si="2797"/>
        <v>201906</v>
      </c>
      <c r="B5206" t="s">
        <v>160</v>
      </c>
      <c r="C5206" t="s">
        <v>75</v>
      </c>
      <c r="D5206" t="str">
        <f t="shared" ca="1" si="2794"/>
        <v>I101</v>
      </c>
      <c r="E5206">
        <f t="shared" ca="1" si="2803"/>
        <v>174</v>
      </c>
      <c r="F5206">
        <f t="shared" ca="1" si="2804"/>
        <v>28</v>
      </c>
      <c r="G5206" t="str">
        <f t="shared" ca="1" si="2791"/>
        <v>S10</v>
      </c>
      <c r="H5206" t="str">
        <f t="shared" ca="1" si="2792"/>
        <v>S103</v>
      </c>
      <c r="I5206">
        <f ca="1">VLOOKUP(D5206,PRC!$A$2:$B$21,2,0)*E5206</f>
        <v>5220000</v>
      </c>
      <c r="J5206">
        <f t="shared" ca="1" si="2805"/>
        <v>4123796</v>
      </c>
      <c r="K5206">
        <f ca="1">VLOOKUP(D5206,PRC!$A$1:$C$21,3,0)*E5206</f>
        <v>2714400</v>
      </c>
      <c r="L5206">
        <f t="shared" ca="1" si="2806"/>
        <v>209000</v>
      </c>
      <c r="M5206">
        <f t="shared" ca="1" si="2807"/>
        <v>418000</v>
      </c>
      <c r="N5206">
        <f t="shared" ca="1" si="2808"/>
        <v>574000</v>
      </c>
      <c r="O5206">
        <f t="shared" ca="1" si="2809"/>
        <v>522000</v>
      </c>
      <c r="P5206">
        <f t="shared" ca="1" si="2793"/>
        <v>-313604</v>
      </c>
      <c r="Q5206">
        <f ca="1">IF(P5206&gt;0,1,0)</f>
        <v>0</v>
      </c>
      <c r="R5206">
        <f t="shared" ca="1" si="2810"/>
        <v>21</v>
      </c>
      <c r="S5206">
        <f t="shared" ca="1" si="2811"/>
        <v>4</v>
      </c>
      <c r="T5206">
        <f t="shared" ca="1" si="2812"/>
        <v>8</v>
      </c>
      <c r="U5206">
        <f t="shared" ca="1" si="2813"/>
        <v>11</v>
      </c>
      <c r="V5206">
        <f t="shared" ca="1" si="2814"/>
        <v>10</v>
      </c>
      <c r="X5206">
        <f t="shared" si="2816"/>
        <v>5206</v>
      </c>
      <c r="Y5206">
        <f t="shared" si="2817"/>
        <v>5102</v>
      </c>
      <c r="Z5206">
        <f t="shared" si="2818"/>
        <v>5103</v>
      </c>
      <c r="AA5206">
        <f t="shared" si="2815"/>
        <v>5251</v>
      </c>
      <c r="AB5206">
        <f t="shared" si="2798"/>
        <v>150</v>
      </c>
      <c r="AM5206" t="str">
        <f t="shared" si="2799"/>
        <v>201906HD</v>
      </c>
      <c r="AN5206">
        <f t="shared" ca="1" si="2795"/>
        <v>21.000076628352492</v>
      </c>
      <c r="AO5206">
        <f t="shared" ca="1" si="2796"/>
        <v>4.0038314176245215</v>
      </c>
      <c r="AP5206">
        <f t="shared" ca="1" si="2800"/>
        <v>8.0076628352490431</v>
      </c>
      <c r="AQ5206">
        <f t="shared" ca="1" si="2801"/>
        <v>10.996168582375478</v>
      </c>
      <c r="AR5206">
        <f t="shared" ca="1" si="2802"/>
        <v>10</v>
      </c>
      <c r="AS5206">
        <f ca="1">P5206/J5206</f>
        <v>-7.6047408746698436E-2</v>
      </c>
    </row>
    <row r="5207" spans="1:45" x14ac:dyDescent="0.4">
      <c r="A5207">
        <f t="shared" si="2797"/>
        <v>201906</v>
      </c>
      <c r="B5207" t="s">
        <v>161</v>
      </c>
      <c r="C5207" t="s">
        <v>75</v>
      </c>
      <c r="D5207" t="str">
        <f t="shared" ca="1" si="2794"/>
        <v>I120</v>
      </c>
      <c r="E5207">
        <f t="shared" ca="1" si="2803"/>
        <v>201</v>
      </c>
      <c r="F5207">
        <f t="shared" ca="1" si="2804"/>
        <v>20</v>
      </c>
      <c r="G5207" t="str">
        <f t="shared" ca="1" si="2791"/>
        <v>S10</v>
      </c>
      <c r="H5207" t="str">
        <f t="shared" ca="1" si="2792"/>
        <v>S106</v>
      </c>
      <c r="I5207">
        <f ca="1">VLOOKUP(D5207,PRC!$A$2:$B$21,2,0)*E5207</f>
        <v>864300000</v>
      </c>
      <c r="J5207">
        <f t="shared" ca="1" si="2805"/>
        <v>605009996</v>
      </c>
      <c r="K5207">
        <f ca="1">VLOOKUP(D5207,PRC!$A$1:$C$21,3,0)*E5207</f>
        <v>388935000</v>
      </c>
      <c r="L5207">
        <f t="shared" ca="1" si="2806"/>
        <v>34572000</v>
      </c>
      <c r="M5207">
        <f t="shared" ca="1" si="2807"/>
        <v>86430000</v>
      </c>
      <c r="N5207">
        <f t="shared" ca="1" si="2808"/>
        <v>95073000</v>
      </c>
      <c r="O5207">
        <f t="shared" ca="1" si="2809"/>
        <v>69144000</v>
      </c>
      <c r="P5207">
        <f t="shared" ca="1" si="2793"/>
        <v>-69144004</v>
      </c>
      <c r="Q5207">
        <f ca="1">IF(P5207&gt;0,1,0)</f>
        <v>0</v>
      </c>
      <c r="R5207">
        <f t="shared" ca="1" si="2810"/>
        <v>30</v>
      </c>
      <c r="S5207">
        <f t="shared" ca="1" si="2811"/>
        <v>4</v>
      </c>
      <c r="T5207">
        <f t="shared" ca="1" si="2812"/>
        <v>10</v>
      </c>
      <c r="U5207">
        <f t="shared" ca="1" si="2813"/>
        <v>11</v>
      </c>
      <c r="V5207">
        <f t="shared" ca="1" si="2814"/>
        <v>8</v>
      </c>
      <c r="X5207">
        <f t="shared" si="2816"/>
        <v>5207</v>
      </c>
      <c r="Y5207">
        <f t="shared" si="2817"/>
        <v>5102</v>
      </c>
      <c r="Z5207">
        <f t="shared" si="2818"/>
        <v>5103</v>
      </c>
      <c r="AA5207">
        <f t="shared" si="2815"/>
        <v>5251</v>
      </c>
      <c r="AB5207">
        <f t="shared" si="2798"/>
        <v>150</v>
      </c>
      <c r="AM5207" t="str">
        <f t="shared" si="2799"/>
        <v>201906HD</v>
      </c>
      <c r="AN5207">
        <f t="shared" ca="1" si="2795"/>
        <v>30.000000462802269</v>
      </c>
      <c r="AO5207">
        <f t="shared" ca="1" si="2796"/>
        <v>4</v>
      </c>
      <c r="AP5207">
        <f t="shared" ca="1" si="2800"/>
        <v>10</v>
      </c>
      <c r="AQ5207">
        <f t="shared" ca="1" si="2801"/>
        <v>11</v>
      </c>
      <c r="AR5207">
        <f t="shared" ca="1" si="2802"/>
        <v>8</v>
      </c>
      <c r="AS5207">
        <f ca="1">P5207/J5207</f>
        <v>-0.11428572165277084</v>
      </c>
    </row>
    <row r="5208" spans="1:45" x14ac:dyDescent="0.4">
      <c r="A5208">
        <f t="shared" si="2797"/>
        <v>201906</v>
      </c>
      <c r="B5208" t="s">
        <v>162</v>
      </c>
      <c r="C5208" t="s">
        <v>75</v>
      </c>
      <c r="D5208" t="str">
        <f t="shared" ca="1" si="2794"/>
        <v>I101</v>
      </c>
      <c r="E5208">
        <f t="shared" ca="1" si="2803"/>
        <v>233</v>
      </c>
      <c r="F5208">
        <f t="shared" ca="1" si="2804"/>
        <v>24</v>
      </c>
      <c r="G5208" t="str">
        <f t="shared" ca="1" si="2791"/>
        <v>S10</v>
      </c>
      <c r="H5208" t="str">
        <f t="shared" ca="1" si="2792"/>
        <v>S106</v>
      </c>
      <c r="I5208">
        <f ca="1">VLOOKUP(D5208,PRC!$A$2:$B$21,2,0)*E5208</f>
        <v>6990000</v>
      </c>
      <c r="J5208">
        <f t="shared" ca="1" si="2805"/>
        <v>5102696</v>
      </c>
      <c r="K5208">
        <f ca="1">VLOOKUP(D5208,PRC!$A$1:$C$21,3,0)*E5208</f>
        <v>3634800</v>
      </c>
      <c r="L5208">
        <f t="shared" ca="1" si="2806"/>
        <v>280000</v>
      </c>
      <c r="M5208">
        <f t="shared" ca="1" si="2807"/>
        <v>419000</v>
      </c>
      <c r="N5208">
        <f t="shared" ca="1" si="2808"/>
        <v>909000</v>
      </c>
      <c r="O5208">
        <f t="shared" ca="1" si="2809"/>
        <v>350000</v>
      </c>
      <c r="P5208">
        <f t="shared" ca="1" si="2793"/>
        <v>-490104</v>
      </c>
      <c r="Q5208">
        <f ca="1">IF(P5208&gt;0,1,0)</f>
        <v>0</v>
      </c>
      <c r="R5208">
        <f t="shared" ca="1" si="2810"/>
        <v>27</v>
      </c>
      <c r="S5208">
        <f t="shared" ca="1" si="2811"/>
        <v>4</v>
      </c>
      <c r="T5208">
        <f t="shared" ca="1" si="2812"/>
        <v>6</v>
      </c>
      <c r="U5208">
        <f t="shared" ca="1" si="2813"/>
        <v>13</v>
      </c>
      <c r="V5208">
        <f t="shared" ca="1" si="2814"/>
        <v>5</v>
      </c>
      <c r="X5208">
        <f t="shared" si="2816"/>
        <v>5208</v>
      </c>
      <c r="Y5208">
        <f t="shared" si="2817"/>
        <v>5102</v>
      </c>
      <c r="Z5208">
        <f t="shared" si="2818"/>
        <v>5103</v>
      </c>
      <c r="AA5208">
        <f t="shared" si="2815"/>
        <v>5251</v>
      </c>
      <c r="AB5208">
        <f t="shared" si="2798"/>
        <v>150</v>
      </c>
      <c r="AM5208" t="str">
        <f t="shared" si="2799"/>
        <v>201906HD</v>
      </c>
      <c r="AN5208">
        <f t="shared" ca="1" si="2795"/>
        <v>27.000057224606579</v>
      </c>
      <c r="AO5208">
        <f t="shared" ca="1" si="2796"/>
        <v>4.0057224606580828</v>
      </c>
      <c r="AP5208">
        <f t="shared" ca="1" si="2800"/>
        <v>5.9942775393419172</v>
      </c>
      <c r="AQ5208">
        <f t="shared" ca="1" si="2801"/>
        <v>13.004291845493562</v>
      </c>
      <c r="AR5208">
        <f t="shared" ca="1" si="2802"/>
        <v>5.0071530758226039</v>
      </c>
      <c r="AS5208">
        <f ca="1">P5208/J5208</f>
        <v>-9.6048049893624865E-2</v>
      </c>
    </row>
    <row r="5209" spans="1:45" x14ac:dyDescent="0.4">
      <c r="A5209">
        <f t="shared" si="2797"/>
        <v>201906</v>
      </c>
      <c r="B5209" t="s">
        <v>163</v>
      </c>
      <c r="C5209" t="s">
        <v>75</v>
      </c>
      <c r="D5209" t="str">
        <f t="shared" ca="1" si="2794"/>
        <v>I120</v>
      </c>
      <c r="E5209">
        <f t="shared" ca="1" si="2803"/>
        <v>168</v>
      </c>
      <c r="F5209">
        <f t="shared" ca="1" si="2804"/>
        <v>23</v>
      </c>
      <c r="G5209" t="str">
        <f t="shared" ca="1" si="2791"/>
        <v>S11</v>
      </c>
      <c r="H5209" t="str">
        <f t="shared" ca="1" si="2792"/>
        <v>S119</v>
      </c>
      <c r="I5209">
        <f ca="1">VLOOKUP(D5209,PRC!$A$2:$B$21,2,0)*E5209</f>
        <v>722400000</v>
      </c>
      <c r="J5209">
        <f t="shared" ca="1" si="2805"/>
        <v>549023996</v>
      </c>
      <c r="K5209">
        <f ca="1">VLOOKUP(D5209,PRC!$A$1:$C$21,3,0)*E5209</f>
        <v>325080000</v>
      </c>
      <c r="L5209">
        <f t="shared" ca="1" si="2806"/>
        <v>36120000</v>
      </c>
      <c r="M5209">
        <f t="shared" ca="1" si="2807"/>
        <v>72240000</v>
      </c>
      <c r="N5209">
        <f t="shared" ca="1" si="2808"/>
        <v>79464000</v>
      </c>
      <c r="O5209">
        <f t="shared" ca="1" si="2809"/>
        <v>50568000</v>
      </c>
      <c r="P5209">
        <f t="shared" ca="1" si="2793"/>
        <v>-14448004</v>
      </c>
      <c r="Q5209">
        <f ca="1">IF(P5209&gt;0,1,0)</f>
        <v>0</v>
      </c>
      <c r="R5209">
        <f t="shared" ca="1" si="2810"/>
        <v>24</v>
      </c>
      <c r="S5209">
        <f t="shared" ca="1" si="2811"/>
        <v>5</v>
      </c>
      <c r="T5209">
        <f t="shared" ca="1" si="2812"/>
        <v>10</v>
      </c>
      <c r="U5209">
        <f t="shared" ca="1" si="2813"/>
        <v>11</v>
      </c>
      <c r="V5209">
        <f t="shared" ca="1" si="2814"/>
        <v>7</v>
      </c>
      <c r="X5209">
        <f t="shared" si="2816"/>
        <v>5209</v>
      </c>
      <c r="Y5209">
        <f t="shared" si="2817"/>
        <v>5102</v>
      </c>
      <c r="Z5209">
        <f t="shared" si="2818"/>
        <v>5103</v>
      </c>
      <c r="AA5209">
        <f t="shared" si="2815"/>
        <v>5251</v>
      </c>
      <c r="AB5209">
        <f t="shared" si="2798"/>
        <v>150</v>
      </c>
      <c r="AM5209" t="str">
        <f t="shared" si="2799"/>
        <v>201906HD</v>
      </c>
      <c r="AN5209">
        <f t="shared" ca="1" si="2795"/>
        <v>24.000000553709853</v>
      </c>
      <c r="AO5209">
        <f t="shared" ca="1" si="2796"/>
        <v>5</v>
      </c>
      <c r="AP5209">
        <f t="shared" ca="1" si="2800"/>
        <v>10</v>
      </c>
      <c r="AQ5209">
        <f t="shared" ca="1" si="2801"/>
        <v>11</v>
      </c>
      <c r="AR5209">
        <f t="shared" ca="1" si="2802"/>
        <v>7.0000000000000009</v>
      </c>
      <c r="AS5209">
        <f ca="1">P5209/J5209</f>
        <v>-2.6315796951068057E-2</v>
      </c>
    </row>
    <row r="5210" spans="1:45" x14ac:dyDescent="0.4">
      <c r="A5210">
        <f t="shared" si="2797"/>
        <v>201906</v>
      </c>
      <c r="B5210" t="s">
        <v>164</v>
      </c>
      <c r="C5210" t="s">
        <v>75</v>
      </c>
      <c r="D5210" t="str">
        <f t="shared" ca="1" si="2794"/>
        <v>I109</v>
      </c>
      <c r="E5210">
        <f t="shared" ca="1" si="2803"/>
        <v>292</v>
      </c>
      <c r="F5210">
        <f t="shared" ca="1" si="2804"/>
        <v>20</v>
      </c>
      <c r="G5210" t="str">
        <f t="shared" ca="1" si="2791"/>
        <v>S11</v>
      </c>
      <c r="H5210" t="str">
        <f t="shared" ca="1" si="2792"/>
        <v>S119</v>
      </c>
      <c r="I5210">
        <f ca="1">VLOOKUP(D5210,PRC!$A$2:$B$21,2,0)*E5210</f>
        <v>146000000</v>
      </c>
      <c r="J5210">
        <f t="shared" ca="1" si="2805"/>
        <v>103659996</v>
      </c>
      <c r="K5210">
        <f ca="1">VLOOKUP(D5210,PRC!$A$1:$C$21,3,0)*E5210</f>
        <v>58400000</v>
      </c>
      <c r="L5210">
        <f t="shared" ca="1" si="2806"/>
        <v>5840000</v>
      </c>
      <c r="M5210">
        <f t="shared" ca="1" si="2807"/>
        <v>7300000</v>
      </c>
      <c r="N5210">
        <f t="shared" ca="1" si="2808"/>
        <v>17520000</v>
      </c>
      <c r="O5210">
        <f t="shared" ca="1" si="2809"/>
        <v>13140000</v>
      </c>
      <c r="P5210">
        <f t="shared" ca="1" si="2793"/>
        <v>1459996</v>
      </c>
      <c r="Q5210">
        <f ca="1">IF(P5210&gt;0,1,0)</f>
        <v>1</v>
      </c>
      <c r="R5210">
        <f t="shared" ca="1" si="2810"/>
        <v>29</v>
      </c>
      <c r="S5210">
        <f t="shared" ca="1" si="2811"/>
        <v>4</v>
      </c>
      <c r="T5210">
        <f t="shared" ca="1" si="2812"/>
        <v>5</v>
      </c>
      <c r="U5210">
        <f t="shared" ca="1" si="2813"/>
        <v>12</v>
      </c>
      <c r="V5210">
        <f t="shared" ca="1" si="2814"/>
        <v>9</v>
      </c>
      <c r="X5210">
        <f t="shared" si="2816"/>
        <v>5210</v>
      </c>
      <c r="Y5210">
        <f t="shared" si="2817"/>
        <v>5102</v>
      </c>
      <c r="Z5210">
        <f t="shared" si="2818"/>
        <v>5103</v>
      </c>
      <c r="AA5210">
        <f t="shared" si="2815"/>
        <v>5251</v>
      </c>
      <c r="AB5210">
        <f t="shared" si="2798"/>
        <v>150</v>
      </c>
      <c r="AM5210" t="str">
        <f t="shared" si="2799"/>
        <v>201906HD</v>
      </c>
      <c r="AN5210">
        <f t="shared" ca="1" si="2795"/>
        <v>29.000002739726028</v>
      </c>
      <c r="AO5210">
        <f t="shared" ca="1" si="2796"/>
        <v>4</v>
      </c>
      <c r="AP5210">
        <f t="shared" ca="1" si="2800"/>
        <v>5</v>
      </c>
      <c r="AQ5210">
        <f t="shared" ca="1" si="2801"/>
        <v>12</v>
      </c>
      <c r="AR5210">
        <f t="shared" ca="1" si="2802"/>
        <v>9</v>
      </c>
      <c r="AS5210">
        <f ca="1">P5210/J5210</f>
        <v>1.4084468998050124E-2</v>
      </c>
    </row>
    <row r="5211" spans="1:45" x14ac:dyDescent="0.4">
      <c r="A5211">
        <f t="shared" si="2797"/>
        <v>201906</v>
      </c>
      <c r="B5211" t="s">
        <v>165</v>
      </c>
      <c r="C5211" t="s">
        <v>75</v>
      </c>
      <c r="D5211" t="str">
        <f t="shared" ca="1" si="2794"/>
        <v>I101</v>
      </c>
      <c r="E5211">
        <f t="shared" ca="1" si="2803"/>
        <v>286</v>
      </c>
      <c r="F5211">
        <f t="shared" ca="1" si="2804"/>
        <v>28</v>
      </c>
      <c r="G5211" t="str">
        <f t="shared" ca="1" si="2791"/>
        <v>S11</v>
      </c>
      <c r="H5211" t="str">
        <f t="shared" ca="1" si="2792"/>
        <v>S114</v>
      </c>
      <c r="I5211">
        <f ca="1">VLOOKUP(D5211,PRC!$A$2:$B$21,2,0)*E5211</f>
        <v>8580000</v>
      </c>
      <c r="J5211">
        <f t="shared" ca="1" si="2805"/>
        <v>6520796</v>
      </c>
      <c r="K5211">
        <f ca="1">VLOOKUP(D5211,PRC!$A$1:$C$21,3,0)*E5211</f>
        <v>4461600</v>
      </c>
      <c r="L5211">
        <f t="shared" ca="1" si="2806"/>
        <v>343000</v>
      </c>
      <c r="M5211">
        <f t="shared" ca="1" si="2807"/>
        <v>515000</v>
      </c>
      <c r="N5211">
        <f t="shared" ca="1" si="2808"/>
        <v>1201000</v>
      </c>
      <c r="O5211">
        <f t="shared" ca="1" si="2809"/>
        <v>858000</v>
      </c>
      <c r="P5211">
        <f t="shared" ca="1" si="2793"/>
        <v>-857804</v>
      </c>
      <c r="Q5211">
        <f ca="1">IF(P5211&gt;0,1,0)</f>
        <v>0</v>
      </c>
      <c r="R5211">
        <f t="shared" ca="1" si="2810"/>
        <v>24</v>
      </c>
      <c r="S5211">
        <f t="shared" ca="1" si="2811"/>
        <v>4</v>
      </c>
      <c r="T5211">
        <f t="shared" ca="1" si="2812"/>
        <v>6</v>
      </c>
      <c r="U5211">
        <f t="shared" ca="1" si="2813"/>
        <v>14</v>
      </c>
      <c r="V5211">
        <f t="shared" ca="1" si="2814"/>
        <v>10</v>
      </c>
      <c r="X5211">
        <f t="shared" si="2816"/>
        <v>5211</v>
      </c>
      <c r="Y5211">
        <f t="shared" si="2817"/>
        <v>5102</v>
      </c>
      <c r="Z5211">
        <f t="shared" si="2818"/>
        <v>5103</v>
      </c>
      <c r="AA5211">
        <f t="shared" si="2815"/>
        <v>5251</v>
      </c>
      <c r="AB5211">
        <f t="shared" si="2798"/>
        <v>150</v>
      </c>
      <c r="AM5211" t="str">
        <f t="shared" si="2799"/>
        <v>201906HD</v>
      </c>
      <c r="AN5211">
        <f t="shared" ca="1" si="2795"/>
        <v>24.000046620046621</v>
      </c>
      <c r="AO5211">
        <f t="shared" ca="1" si="2796"/>
        <v>3.9976689976689976</v>
      </c>
      <c r="AP5211">
        <f t="shared" ca="1" si="2800"/>
        <v>6.0023310023310028</v>
      </c>
      <c r="AQ5211">
        <f t="shared" ca="1" si="2801"/>
        <v>13.997668997668997</v>
      </c>
      <c r="AR5211">
        <f t="shared" ca="1" si="2802"/>
        <v>10</v>
      </c>
      <c r="AS5211">
        <f ca="1">P5211/J5211</f>
        <v>-0.13154897040177305</v>
      </c>
    </row>
    <row r="5212" spans="1:45" x14ac:dyDescent="0.4">
      <c r="A5212">
        <f t="shared" si="2797"/>
        <v>201906</v>
      </c>
      <c r="B5212" t="s">
        <v>166</v>
      </c>
      <c r="C5212" t="s">
        <v>75</v>
      </c>
      <c r="D5212" t="str">
        <f t="shared" ca="1" si="2794"/>
        <v>I114</v>
      </c>
      <c r="E5212">
        <f t="shared" ca="1" si="2803"/>
        <v>170</v>
      </c>
      <c r="F5212">
        <f t="shared" ca="1" si="2804"/>
        <v>27</v>
      </c>
      <c r="G5212" t="str">
        <f t="shared" ca="1" si="2791"/>
        <v>S11</v>
      </c>
      <c r="H5212" t="str">
        <f t="shared" ca="1" si="2792"/>
        <v>S116</v>
      </c>
      <c r="I5212">
        <f ca="1">VLOOKUP(D5212,PRC!$A$2:$B$21,2,0)*E5212</f>
        <v>40800000</v>
      </c>
      <c r="J5212">
        <f t="shared" ca="1" si="2805"/>
        <v>32231996</v>
      </c>
      <c r="K5212">
        <f ca="1">VLOOKUP(D5212,PRC!$A$1:$C$21,3,0)*E5212</f>
        <v>23664000</v>
      </c>
      <c r="L5212">
        <f t="shared" ca="1" si="2806"/>
        <v>1632000</v>
      </c>
      <c r="M5212">
        <f t="shared" ca="1" si="2807"/>
        <v>3264000</v>
      </c>
      <c r="N5212">
        <f t="shared" ca="1" si="2808"/>
        <v>4896000</v>
      </c>
      <c r="O5212">
        <f t="shared" ca="1" si="2809"/>
        <v>3672000</v>
      </c>
      <c r="P5212">
        <f t="shared" ca="1" si="2793"/>
        <v>-4896004</v>
      </c>
      <c r="Q5212">
        <f ca="1">IF(P5212&gt;0,1,0)</f>
        <v>0</v>
      </c>
      <c r="R5212">
        <f t="shared" ca="1" si="2810"/>
        <v>21</v>
      </c>
      <c r="S5212">
        <f t="shared" ca="1" si="2811"/>
        <v>4</v>
      </c>
      <c r="T5212">
        <f t="shared" ca="1" si="2812"/>
        <v>8</v>
      </c>
      <c r="U5212">
        <f t="shared" ca="1" si="2813"/>
        <v>12</v>
      </c>
      <c r="V5212">
        <f t="shared" ca="1" si="2814"/>
        <v>9</v>
      </c>
      <c r="X5212">
        <f t="shared" si="2816"/>
        <v>5212</v>
      </c>
      <c r="Y5212">
        <f t="shared" si="2817"/>
        <v>5102</v>
      </c>
      <c r="Z5212">
        <f t="shared" si="2818"/>
        <v>5103</v>
      </c>
      <c r="AA5212">
        <f t="shared" si="2815"/>
        <v>5251</v>
      </c>
      <c r="AB5212">
        <f t="shared" si="2798"/>
        <v>150</v>
      </c>
      <c r="AM5212" t="str">
        <f t="shared" si="2799"/>
        <v>201906HD</v>
      </c>
      <c r="AN5212">
        <f t="shared" ca="1" si="2795"/>
        <v>21.000009803921571</v>
      </c>
      <c r="AO5212">
        <f t="shared" ca="1" si="2796"/>
        <v>4</v>
      </c>
      <c r="AP5212">
        <f t="shared" ca="1" si="2800"/>
        <v>8</v>
      </c>
      <c r="AQ5212">
        <f t="shared" ca="1" si="2801"/>
        <v>12</v>
      </c>
      <c r="AR5212">
        <f t="shared" ca="1" si="2802"/>
        <v>9</v>
      </c>
      <c r="AS5212">
        <f ca="1">P5212/J5212</f>
        <v>-0.15189887712818034</v>
      </c>
    </row>
    <row r="5213" spans="1:45" x14ac:dyDescent="0.4">
      <c r="A5213">
        <f t="shared" si="2797"/>
        <v>201906</v>
      </c>
      <c r="B5213" t="s">
        <v>167</v>
      </c>
      <c r="C5213" t="s">
        <v>75</v>
      </c>
      <c r="D5213" t="str">
        <f t="shared" ca="1" si="2794"/>
        <v>I111</v>
      </c>
      <c r="E5213">
        <f t="shared" ca="1" si="2803"/>
        <v>263</v>
      </c>
      <c r="F5213">
        <f t="shared" ca="1" si="2804"/>
        <v>23</v>
      </c>
      <c r="G5213" t="str">
        <f t="shared" ca="1" si="2791"/>
        <v>S11</v>
      </c>
      <c r="H5213" t="str">
        <f t="shared" ca="1" si="2792"/>
        <v>S114</v>
      </c>
      <c r="I5213">
        <f ca="1">VLOOKUP(D5213,PRC!$A$2:$B$21,2,0)*E5213</f>
        <v>39450000</v>
      </c>
      <c r="J5213">
        <f t="shared" ca="1" si="2805"/>
        <v>28009496</v>
      </c>
      <c r="K5213">
        <f ca="1">VLOOKUP(D5213,PRC!$A$1:$C$21,3,0)*E5213</f>
        <v>20908500</v>
      </c>
      <c r="L5213">
        <f t="shared" ca="1" si="2806"/>
        <v>1184000</v>
      </c>
      <c r="M5213">
        <f t="shared" ca="1" si="2807"/>
        <v>1973000</v>
      </c>
      <c r="N5213">
        <f t="shared" ca="1" si="2808"/>
        <v>4734000</v>
      </c>
      <c r="O5213">
        <f t="shared" ca="1" si="2809"/>
        <v>2762000</v>
      </c>
      <c r="P5213">
        <f t="shared" ca="1" si="2793"/>
        <v>-3552004</v>
      </c>
      <c r="Q5213">
        <f ca="1">IF(P5213&gt;0,1,0)</f>
        <v>0</v>
      </c>
      <c r="R5213">
        <f t="shared" ca="1" si="2810"/>
        <v>29</v>
      </c>
      <c r="S5213">
        <f t="shared" ca="1" si="2811"/>
        <v>3</v>
      </c>
      <c r="T5213">
        <f t="shared" ca="1" si="2812"/>
        <v>5</v>
      </c>
      <c r="U5213">
        <f t="shared" ca="1" si="2813"/>
        <v>12</v>
      </c>
      <c r="V5213">
        <f t="shared" ca="1" si="2814"/>
        <v>7</v>
      </c>
      <c r="X5213">
        <f t="shared" si="2816"/>
        <v>5213</v>
      </c>
      <c r="Y5213">
        <f t="shared" si="2817"/>
        <v>5102</v>
      </c>
      <c r="Z5213">
        <f t="shared" si="2818"/>
        <v>5103</v>
      </c>
      <c r="AA5213">
        <f t="shared" si="2815"/>
        <v>5251</v>
      </c>
      <c r="AB5213">
        <f t="shared" si="2798"/>
        <v>150</v>
      </c>
      <c r="AM5213" t="str">
        <f t="shared" si="2799"/>
        <v>201906HD</v>
      </c>
      <c r="AN5213">
        <f t="shared" ca="1" si="2795"/>
        <v>29.000010139416986</v>
      </c>
      <c r="AO5213">
        <f t="shared" ca="1" si="2796"/>
        <v>3.0012674271229405</v>
      </c>
      <c r="AP5213">
        <f t="shared" ca="1" si="2800"/>
        <v>5.0012674271229409</v>
      </c>
      <c r="AQ5213">
        <f t="shared" ca="1" si="2801"/>
        <v>12</v>
      </c>
      <c r="AR5213">
        <f t="shared" ca="1" si="2802"/>
        <v>7.0012674271229409</v>
      </c>
      <c r="AS5213">
        <f ca="1">P5213/J5213</f>
        <v>-0.12681427755786823</v>
      </c>
    </row>
    <row r="5214" spans="1:45" x14ac:dyDescent="0.4">
      <c r="A5214">
        <f t="shared" si="2797"/>
        <v>201906</v>
      </c>
      <c r="B5214" t="s">
        <v>168</v>
      </c>
      <c r="C5214" t="s">
        <v>75</v>
      </c>
      <c r="D5214" t="str">
        <f t="shared" ca="1" si="2794"/>
        <v>I111</v>
      </c>
      <c r="E5214">
        <f t="shared" ca="1" si="2803"/>
        <v>243</v>
      </c>
      <c r="F5214">
        <f t="shared" ca="1" si="2804"/>
        <v>21</v>
      </c>
      <c r="G5214" t="str">
        <f t="shared" ca="1" si="2791"/>
        <v>S10</v>
      </c>
      <c r="H5214" t="str">
        <f t="shared" ca="1" si="2792"/>
        <v>S104</v>
      </c>
      <c r="I5214">
        <f ca="1">VLOOKUP(D5214,PRC!$A$2:$B$21,2,0)*E5214</f>
        <v>36450000</v>
      </c>
      <c r="J5214">
        <f t="shared" ca="1" si="2805"/>
        <v>27337496</v>
      </c>
      <c r="K5214">
        <f ca="1">VLOOKUP(D5214,PRC!$A$1:$C$21,3,0)*E5214</f>
        <v>19318500</v>
      </c>
      <c r="L5214">
        <f t="shared" ca="1" si="2806"/>
        <v>1094000</v>
      </c>
      <c r="M5214">
        <f t="shared" ca="1" si="2807"/>
        <v>3281000</v>
      </c>
      <c r="N5214">
        <f t="shared" ca="1" si="2808"/>
        <v>4010000</v>
      </c>
      <c r="O5214">
        <f t="shared" ca="1" si="2809"/>
        <v>2916000</v>
      </c>
      <c r="P5214">
        <f t="shared" ca="1" si="2793"/>
        <v>-3282004</v>
      </c>
      <c r="Q5214">
        <f ca="1">IF(P5214&gt;0,1,0)</f>
        <v>0</v>
      </c>
      <c r="R5214">
        <f t="shared" ca="1" si="2810"/>
        <v>25</v>
      </c>
      <c r="S5214">
        <f t="shared" ca="1" si="2811"/>
        <v>3</v>
      </c>
      <c r="T5214">
        <f t="shared" ca="1" si="2812"/>
        <v>9</v>
      </c>
      <c r="U5214">
        <f t="shared" ca="1" si="2813"/>
        <v>11</v>
      </c>
      <c r="V5214">
        <f t="shared" ca="1" si="2814"/>
        <v>8</v>
      </c>
      <c r="X5214">
        <f t="shared" si="2816"/>
        <v>5214</v>
      </c>
      <c r="Y5214">
        <f t="shared" si="2817"/>
        <v>5102</v>
      </c>
      <c r="Z5214">
        <f t="shared" si="2818"/>
        <v>5103</v>
      </c>
      <c r="AA5214">
        <f t="shared" si="2815"/>
        <v>5251</v>
      </c>
      <c r="AB5214">
        <f t="shared" si="2798"/>
        <v>150</v>
      </c>
      <c r="AM5214" t="str">
        <f t="shared" si="2799"/>
        <v>201906HD</v>
      </c>
      <c r="AN5214">
        <f t="shared" ca="1" si="2795"/>
        <v>25.000010973936902</v>
      </c>
      <c r="AO5214">
        <f t="shared" ca="1" si="2796"/>
        <v>3.0013717421124828</v>
      </c>
      <c r="AP5214">
        <f t="shared" ca="1" si="2800"/>
        <v>9.0013717421124824</v>
      </c>
      <c r="AQ5214">
        <f t="shared" ca="1" si="2801"/>
        <v>11.001371742112482</v>
      </c>
      <c r="AR5214">
        <f t="shared" ca="1" si="2802"/>
        <v>8</v>
      </c>
      <c r="AS5214">
        <f ca="1">P5214/J5214</f>
        <v>-0.12005503357000949</v>
      </c>
    </row>
    <row r="5215" spans="1:45" x14ac:dyDescent="0.4">
      <c r="A5215">
        <f t="shared" si="2797"/>
        <v>201906</v>
      </c>
      <c r="B5215" t="s">
        <v>169</v>
      </c>
      <c r="C5215" t="s">
        <v>75</v>
      </c>
      <c r="D5215" t="str">
        <f t="shared" ca="1" si="2794"/>
        <v>I103</v>
      </c>
      <c r="E5215">
        <f t="shared" ca="1" si="2803"/>
        <v>172</v>
      </c>
      <c r="F5215">
        <f t="shared" ca="1" si="2804"/>
        <v>20</v>
      </c>
      <c r="G5215" t="str">
        <f t="shared" ca="1" si="2791"/>
        <v>S11</v>
      </c>
      <c r="H5215" t="str">
        <f t="shared" ca="1" si="2792"/>
        <v>S112</v>
      </c>
      <c r="I5215">
        <f ca="1">VLOOKUP(D5215,PRC!$A$2:$B$21,2,0)*E5215</f>
        <v>8600000</v>
      </c>
      <c r="J5215">
        <f t="shared" ca="1" si="2805"/>
        <v>6879996</v>
      </c>
      <c r="K5215">
        <f ca="1">VLOOKUP(D5215,PRC!$A$1:$C$21,3,0)*E5215</f>
        <v>4902000</v>
      </c>
      <c r="L5215">
        <f t="shared" ca="1" si="2806"/>
        <v>344000</v>
      </c>
      <c r="M5215">
        <f t="shared" ca="1" si="2807"/>
        <v>430000</v>
      </c>
      <c r="N5215">
        <f t="shared" ca="1" si="2808"/>
        <v>860000</v>
      </c>
      <c r="O5215">
        <f t="shared" ca="1" si="2809"/>
        <v>430000</v>
      </c>
      <c r="P5215">
        <f t="shared" ca="1" si="2793"/>
        <v>-86004</v>
      </c>
      <c r="Q5215">
        <f ca="1">IF(P5215&gt;0,1,0)</f>
        <v>0</v>
      </c>
      <c r="R5215">
        <f t="shared" ca="1" si="2810"/>
        <v>20</v>
      </c>
      <c r="S5215">
        <f t="shared" ca="1" si="2811"/>
        <v>4</v>
      </c>
      <c r="T5215">
        <f t="shared" ca="1" si="2812"/>
        <v>5</v>
      </c>
      <c r="U5215">
        <f t="shared" ca="1" si="2813"/>
        <v>10</v>
      </c>
      <c r="V5215">
        <f t="shared" ca="1" si="2814"/>
        <v>5</v>
      </c>
      <c r="X5215">
        <f t="shared" si="2816"/>
        <v>5215</v>
      </c>
      <c r="Y5215">
        <f t="shared" si="2817"/>
        <v>5102</v>
      </c>
      <c r="Z5215">
        <f t="shared" si="2818"/>
        <v>5103</v>
      </c>
      <c r="AA5215">
        <f t="shared" si="2815"/>
        <v>5251</v>
      </c>
      <c r="AB5215">
        <f t="shared" si="2798"/>
        <v>150</v>
      </c>
      <c r="AM5215" t="str">
        <f t="shared" si="2799"/>
        <v>201906HD</v>
      </c>
      <c r="AN5215">
        <f t="shared" ca="1" si="2795"/>
        <v>20.000046511627911</v>
      </c>
      <c r="AO5215">
        <f t="shared" ca="1" si="2796"/>
        <v>4</v>
      </c>
      <c r="AP5215">
        <f t="shared" ca="1" si="2800"/>
        <v>5</v>
      </c>
      <c r="AQ5215">
        <f t="shared" ca="1" si="2801"/>
        <v>10</v>
      </c>
      <c r="AR5215">
        <f t="shared" ca="1" si="2802"/>
        <v>5</v>
      </c>
      <c r="AS5215">
        <f ca="1">P5215/J5215</f>
        <v>-1.2500588663132944E-2</v>
      </c>
    </row>
    <row r="5216" spans="1:45" x14ac:dyDescent="0.4">
      <c r="A5216">
        <f t="shared" si="2797"/>
        <v>201906</v>
      </c>
      <c r="B5216" t="s">
        <v>170</v>
      </c>
      <c r="C5216" t="s">
        <v>75</v>
      </c>
      <c r="D5216" t="str">
        <f t="shared" ca="1" si="2794"/>
        <v>I102</v>
      </c>
      <c r="E5216">
        <f t="shared" ca="1" si="2803"/>
        <v>201</v>
      </c>
      <c r="F5216">
        <f t="shared" ca="1" si="2804"/>
        <v>22</v>
      </c>
      <c r="G5216" t="str">
        <f t="shared" ca="1" si="2791"/>
        <v>S10</v>
      </c>
      <c r="H5216" t="str">
        <f t="shared" ca="1" si="2792"/>
        <v>S107</v>
      </c>
      <c r="I5216">
        <f ca="1">VLOOKUP(D5216,PRC!$A$2:$B$21,2,0)*E5216</f>
        <v>8040000</v>
      </c>
      <c r="J5216">
        <f t="shared" ca="1" si="2805"/>
        <v>6351596</v>
      </c>
      <c r="K5216">
        <f ca="1">VLOOKUP(D5216,PRC!$A$1:$C$21,3,0)*E5216</f>
        <v>3778800</v>
      </c>
      <c r="L5216">
        <f t="shared" ca="1" si="2806"/>
        <v>402000</v>
      </c>
      <c r="M5216">
        <f t="shared" ca="1" si="2807"/>
        <v>563000</v>
      </c>
      <c r="N5216">
        <f t="shared" ca="1" si="2808"/>
        <v>804000</v>
      </c>
      <c r="O5216">
        <f t="shared" ca="1" si="2809"/>
        <v>724000</v>
      </c>
      <c r="P5216">
        <f t="shared" ca="1" si="2793"/>
        <v>79796</v>
      </c>
      <c r="Q5216">
        <f ca="1">IF(P5216&gt;0,1,0)</f>
        <v>1</v>
      </c>
      <c r="R5216">
        <f t="shared" ca="1" si="2810"/>
        <v>21</v>
      </c>
      <c r="S5216">
        <f t="shared" ca="1" si="2811"/>
        <v>5</v>
      </c>
      <c r="T5216">
        <f t="shared" ca="1" si="2812"/>
        <v>7</v>
      </c>
      <c r="U5216">
        <f t="shared" ca="1" si="2813"/>
        <v>10</v>
      </c>
      <c r="V5216">
        <f t="shared" ca="1" si="2814"/>
        <v>9</v>
      </c>
      <c r="X5216">
        <f t="shared" si="2816"/>
        <v>5216</v>
      </c>
      <c r="Y5216">
        <f t="shared" si="2817"/>
        <v>5102</v>
      </c>
      <c r="Z5216">
        <f t="shared" si="2818"/>
        <v>5103</v>
      </c>
      <c r="AA5216">
        <f t="shared" si="2815"/>
        <v>5251</v>
      </c>
      <c r="AB5216">
        <f t="shared" si="2798"/>
        <v>150</v>
      </c>
      <c r="AM5216" t="str">
        <f t="shared" si="2799"/>
        <v>201906HD</v>
      </c>
      <c r="AN5216">
        <f t="shared" ca="1" si="2795"/>
        <v>21.000049751243775</v>
      </c>
      <c r="AO5216">
        <f t="shared" ca="1" si="2796"/>
        <v>5</v>
      </c>
      <c r="AP5216">
        <f t="shared" ca="1" si="2800"/>
        <v>7.0024875621890557</v>
      </c>
      <c r="AQ5216">
        <f t="shared" ca="1" si="2801"/>
        <v>10</v>
      </c>
      <c r="AR5216">
        <f t="shared" ca="1" si="2802"/>
        <v>9.0049751243781095</v>
      </c>
      <c r="AS5216">
        <f ca="1">P5216/J5216</f>
        <v>1.2563141610392096E-2</v>
      </c>
    </row>
    <row r="5217" spans="1:45" x14ac:dyDescent="0.4">
      <c r="A5217">
        <f t="shared" si="2797"/>
        <v>201906</v>
      </c>
      <c r="B5217" t="s">
        <v>171</v>
      </c>
      <c r="C5217" t="s">
        <v>75</v>
      </c>
      <c r="D5217" t="str">
        <f t="shared" ca="1" si="2794"/>
        <v>I112</v>
      </c>
      <c r="E5217">
        <f t="shared" ca="1" si="2803"/>
        <v>268</v>
      </c>
      <c r="F5217">
        <f t="shared" ca="1" si="2804"/>
        <v>29</v>
      </c>
      <c r="G5217" t="str">
        <f t="shared" ca="1" si="2791"/>
        <v>S10</v>
      </c>
      <c r="H5217" t="str">
        <f t="shared" ca="1" si="2792"/>
        <v>S104</v>
      </c>
      <c r="I5217">
        <f ca="1">VLOOKUP(D5217,PRC!$A$2:$B$21,2,0)*E5217</f>
        <v>17420000</v>
      </c>
      <c r="J5217">
        <f t="shared" ca="1" si="2805"/>
        <v>12542396</v>
      </c>
      <c r="K5217">
        <f ca="1">VLOOKUP(D5217,PRC!$A$1:$C$21,3,0)*E5217</f>
        <v>8710000</v>
      </c>
      <c r="L5217">
        <f t="shared" ca="1" si="2806"/>
        <v>697000</v>
      </c>
      <c r="M5217">
        <f t="shared" ca="1" si="2807"/>
        <v>1742000</v>
      </c>
      <c r="N5217">
        <f t="shared" ca="1" si="2808"/>
        <v>1742000</v>
      </c>
      <c r="O5217">
        <f t="shared" ca="1" si="2809"/>
        <v>1045000</v>
      </c>
      <c r="P5217">
        <f t="shared" ca="1" si="2793"/>
        <v>-1393604</v>
      </c>
      <c r="Q5217">
        <f ca="1">IF(P5217&gt;0,1,0)</f>
        <v>0</v>
      </c>
      <c r="R5217">
        <f t="shared" ca="1" si="2810"/>
        <v>28</v>
      </c>
      <c r="S5217">
        <f t="shared" ca="1" si="2811"/>
        <v>4</v>
      </c>
      <c r="T5217">
        <f t="shared" ca="1" si="2812"/>
        <v>10</v>
      </c>
      <c r="U5217">
        <f t="shared" ca="1" si="2813"/>
        <v>10</v>
      </c>
      <c r="V5217">
        <f t="shared" ca="1" si="2814"/>
        <v>6</v>
      </c>
      <c r="X5217">
        <f t="shared" si="2816"/>
        <v>5217</v>
      </c>
      <c r="Y5217">
        <f t="shared" si="2817"/>
        <v>5102</v>
      </c>
      <c r="Z5217">
        <f t="shared" si="2818"/>
        <v>5103</v>
      </c>
      <c r="AA5217">
        <f t="shared" si="2815"/>
        <v>5251</v>
      </c>
      <c r="AB5217">
        <f t="shared" si="2798"/>
        <v>150</v>
      </c>
      <c r="AM5217" t="str">
        <f t="shared" si="2799"/>
        <v>201906HD</v>
      </c>
      <c r="AN5217">
        <f t="shared" ca="1" si="2795"/>
        <v>28.000022962112514</v>
      </c>
      <c r="AO5217">
        <f t="shared" ca="1" si="2796"/>
        <v>4.0011481056257177</v>
      </c>
      <c r="AP5217">
        <f t="shared" ca="1" si="2800"/>
        <v>10</v>
      </c>
      <c r="AQ5217">
        <f t="shared" ca="1" si="2801"/>
        <v>10</v>
      </c>
      <c r="AR5217">
        <f t="shared" ca="1" si="2802"/>
        <v>5.9988518943742823</v>
      </c>
      <c r="AS5217">
        <f ca="1">P5217/J5217</f>
        <v>-0.11111146546481231</v>
      </c>
    </row>
    <row r="5218" spans="1:45" x14ac:dyDescent="0.4">
      <c r="A5218">
        <f t="shared" si="2797"/>
        <v>201906</v>
      </c>
      <c r="B5218" t="s">
        <v>172</v>
      </c>
      <c r="C5218" t="s">
        <v>75</v>
      </c>
      <c r="D5218" t="str">
        <f t="shared" ca="1" si="2794"/>
        <v>I101</v>
      </c>
      <c r="E5218">
        <f t="shared" ca="1" si="2803"/>
        <v>245</v>
      </c>
      <c r="F5218">
        <f t="shared" ca="1" si="2804"/>
        <v>29</v>
      </c>
      <c r="G5218" t="str">
        <f t="shared" ca="1" si="2791"/>
        <v>S11</v>
      </c>
      <c r="H5218" t="str">
        <f t="shared" ca="1" si="2792"/>
        <v>S114</v>
      </c>
      <c r="I5218">
        <f ca="1">VLOOKUP(D5218,PRC!$A$2:$B$21,2,0)*E5218</f>
        <v>7350000</v>
      </c>
      <c r="J5218">
        <f t="shared" ca="1" si="2805"/>
        <v>5732996</v>
      </c>
      <c r="K5218">
        <f ca="1">VLOOKUP(D5218,PRC!$A$1:$C$21,3,0)*E5218</f>
        <v>3822000</v>
      </c>
      <c r="L5218">
        <f t="shared" ca="1" si="2806"/>
        <v>294000</v>
      </c>
      <c r="M5218">
        <f t="shared" ca="1" si="2807"/>
        <v>368000</v>
      </c>
      <c r="N5218">
        <f t="shared" ca="1" si="2808"/>
        <v>1103000</v>
      </c>
      <c r="O5218">
        <f t="shared" ca="1" si="2809"/>
        <v>368000</v>
      </c>
      <c r="P5218">
        <f t="shared" ca="1" si="2793"/>
        <v>-222004</v>
      </c>
      <c r="Q5218">
        <f ca="1">IF(P5218&gt;0,1,0)</f>
        <v>0</v>
      </c>
      <c r="R5218">
        <f t="shared" ca="1" si="2810"/>
        <v>22</v>
      </c>
      <c r="S5218">
        <f t="shared" ca="1" si="2811"/>
        <v>4</v>
      </c>
      <c r="T5218">
        <f t="shared" ca="1" si="2812"/>
        <v>5</v>
      </c>
      <c r="U5218">
        <f t="shared" ca="1" si="2813"/>
        <v>15</v>
      </c>
      <c r="V5218">
        <f t="shared" ca="1" si="2814"/>
        <v>5</v>
      </c>
      <c r="X5218">
        <f t="shared" si="2816"/>
        <v>5218</v>
      </c>
      <c r="Y5218">
        <f t="shared" si="2817"/>
        <v>5102</v>
      </c>
      <c r="Z5218">
        <f t="shared" si="2818"/>
        <v>5103</v>
      </c>
      <c r="AA5218">
        <f t="shared" si="2815"/>
        <v>5251</v>
      </c>
      <c r="AB5218">
        <f t="shared" si="2798"/>
        <v>150</v>
      </c>
      <c r="AM5218" t="str">
        <f t="shared" si="2799"/>
        <v>201906HD</v>
      </c>
      <c r="AN5218">
        <f t="shared" ca="1" si="2795"/>
        <v>22.000054421768709</v>
      </c>
      <c r="AO5218">
        <f t="shared" ca="1" si="2796"/>
        <v>4</v>
      </c>
      <c r="AP5218">
        <f t="shared" ca="1" si="2800"/>
        <v>5.0068027210884356</v>
      </c>
      <c r="AQ5218">
        <f t="shared" ca="1" si="2801"/>
        <v>15.006802721088436</v>
      </c>
      <c r="AR5218">
        <f t="shared" ca="1" si="2802"/>
        <v>5.0068027210884356</v>
      </c>
      <c r="AS5218">
        <f ca="1">P5218/J5218</f>
        <v>-3.8723906313557516E-2</v>
      </c>
    </row>
    <row r="5219" spans="1:45" x14ac:dyDescent="0.4">
      <c r="A5219">
        <f t="shared" si="2797"/>
        <v>201906</v>
      </c>
      <c r="B5219" t="s">
        <v>173</v>
      </c>
      <c r="C5219" t="s">
        <v>75</v>
      </c>
      <c r="D5219" t="str">
        <f t="shared" ca="1" si="2794"/>
        <v>I115</v>
      </c>
      <c r="E5219">
        <f t="shared" ca="1" si="2803"/>
        <v>277</v>
      </c>
      <c r="F5219">
        <f t="shared" ca="1" si="2804"/>
        <v>21</v>
      </c>
      <c r="G5219" t="str">
        <f t="shared" ca="1" si="2791"/>
        <v>S11</v>
      </c>
      <c r="H5219" t="str">
        <f t="shared" ca="1" si="2792"/>
        <v>S119</v>
      </c>
      <c r="I5219">
        <f ca="1">VLOOKUP(D5219,PRC!$A$2:$B$21,2,0)*E5219</f>
        <v>1385000</v>
      </c>
      <c r="J5219">
        <f t="shared" ca="1" si="2805"/>
        <v>1038746</v>
      </c>
      <c r="K5219">
        <f ca="1">VLOOKUP(D5219,PRC!$A$1:$C$21,3,0)*E5219</f>
        <v>664800</v>
      </c>
      <c r="L5219">
        <f t="shared" ca="1" si="2806"/>
        <v>42000</v>
      </c>
      <c r="M5219">
        <f t="shared" ca="1" si="2807"/>
        <v>69000</v>
      </c>
      <c r="N5219">
        <f t="shared" ca="1" si="2808"/>
        <v>166000</v>
      </c>
      <c r="O5219">
        <f t="shared" ca="1" si="2809"/>
        <v>97000</v>
      </c>
      <c r="P5219">
        <f t="shared" ca="1" si="2793"/>
        <v>-54</v>
      </c>
      <c r="Q5219">
        <f ca="1">IF(P5219&gt;0,1,0)</f>
        <v>0</v>
      </c>
      <c r="R5219">
        <f t="shared" ca="1" si="2810"/>
        <v>25</v>
      </c>
      <c r="S5219">
        <f t="shared" ca="1" si="2811"/>
        <v>3</v>
      </c>
      <c r="T5219">
        <f t="shared" ca="1" si="2812"/>
        <v>5</v>
      </c>
      <c r="U5219">
        <f t="shared" ca="1" si="2813"/>
        <v>12</v>
      </c>
      <c r="V5219">
        <f t="shared" ca="1" si="2814"/>
        <v>7</v>
      </c>
      <c r="X5219">
        <f t="shared" si="2816"/>
        <v>5219</v>
      </c>
      <c r="Y5219">
        <f t="shared" si="2817"/>
        <v>5102</v>
      </c>
      <c r="Z5219">
        <f t="shared" si="2818"/>
        <v>5103</v>
      </c>
      <c r="AA5219">
        <f t="shared" si="2815"/>
        <v>5251</v>
      </c>
      <c r="AB5219">
        <f t="shared" si="2798"/>
        <v>150</v>
      </c>
      <c r="AM5219" t="str">
        <f t="shared" si="2799"/>
        <v>201906HD</v>
      </c>
      <c r="AN5219">
        <f t="shared" ca="1" si="2795"/>
        <v>25.000288808664262</v>
      </c>
      <c r="AO5219">
        <f t="shared" ca="1" si="2796"/>
        <v>3.0324909747292419</v>
      </c>
      <c r="AP5219">
        <f t="shared" ca="1" si="2800"/>
        <v>4.9819494584837543</v>
      </c>
      <c r="AQ5219">
        <f t="shared" ca="1" si="2801"/>
        <v>11.985559566787003</v>
      </c>
      <c r="AR5219">
        <f t="shared" ca="1" si="2802"/>
        <v>7.0036101083032491</v>
      </c>
      <c r="AS5219">
        <f ca="1">P5219/J5219</f>
        <v>-5.1985759752624797E-5</v>
      </c>
    </row>
    <row r="5220" spans="1:45" x14ac:dyDescent="0.4">
      <c r="A5220">
        <f t="shared" si="2797"/>
        <v>201906</v>
      </c>
      <c r="B5220" t="s">
        <v>174</v>
      </c>
      <c r="C5220" t="s">
        <v>75</v>
      </c>
      <c r="D5220" t="str">
        <f t="shared" ca="1" si="2794"/>
        <v>I116</v>
      </c>
      <c r="E5220">
        <f t="shared" ca="1" si="2803"/>
        <v>203</v>
      </c>
      <c r="F5220">
        <f t="shared" ca="1" si="2804"/>
        <v>29</v>
      </c>
      <c r="G5220" t="str">
        <f t="shared" ca="1" si="2791"/>
        <v>S11</v>
      </c>
      <c r="H5220" t="str">
        <f t="shared" ca="1" si="2792"/>
        <v>S112</v>
      </c>
      <c r="I5220">
        <f ca="1">VLOOKUP(D5220,PRC!$A$2:$B$21,2,0)*E5220</f>
        <v>296380000</v>
      </c>
      <c r="J5220">
        <f t="shared" ca="1" si="2805"/>
        <v>237103996</v>
      </c>
      <c r="K5220">
        <f ca="1">VLOOKUP(D5220,PRC!$A$1:$C$21,3,0)*E5220</f>
        <v>177828000</v>
      </c>
      <c r="L5220">
        <f t="shared" ca="1" si="2806"/>
        <v>11855000</v>
      </c>
      <c r="M5220">
        <f t="shared" ca="1" si="2807"/>
        <v>26674000</v>
      </c>
      <c r="N5220">
        <f t="shared" ca="1" si="2808"/>
        <v>35566000</v>
      </c>
      <c r="O5220">
        <f t="shared" ca="1" si="2809"/>
        <v>17783000</v>
      </c>
      <c r="P5220">
        <f t="shared" ca="1" si="2793"/>
        <v>-32602004</v>
      </c>
      <c r="Q5220">
        <f ca="1">IF(P5220&gt;0,1,0)</f>
        <v>0</v>
      </c>
      <c r="R5220">
        <f t="shared" ca="1" si="2810"/>
        <v>20</v>
      </c>
      <c r="S5220">
        <f t="shared" ca="1" si="2811"/>
        <v>4</v>
      </c>
      <c r="T5220">
        <f t="shared" ca="1" si="2812"/>
        <v>9</v>
      </c>
      <c r="U5220">
        <f t="shared" ca="1" si="2813"/>
        <v>12</v>
      </c>
      <c r="V5220">
        <f t="shared" ca="1" si="2814"/>
        <v>6</v>
      </c>
      <c r="X5220">
        <f t="shared" si="2816"/>
        <v>5220</v>
      </c>
      <c r="Y5220">
        <f t="shared" si="2817"/>
        <v>5102</v>
      </c>
      <c r="Z5220">
        <f t="shared" si="2818"/>
        <v>5103</v>
      </c>
      <c r="AA5220">
        <f t="shared" si="2815"/>
        <v>5251</v>
      </c>
      <c r="AB5220">
        <f t="shared" si="2798"/>
        <v>150</v>
      </c>
      <c r="AM5220" t="str">
        <f t="shared" si="2799"/>
        <v>201906HD</v>
      </c>
      <c r="AN5220">
        <f t="shared" ca="1" si="2795"/>
        <v>20.000001349618735</v>
      </c>
      <c r="AO5220">
        <f t="shared" ca="1" si="2796"/>
        <v>3.9999325190633641</v>
      </c>
      <c r="AP5220">
        <f t="shared" ca="1" si="2800"/>
        <v>8.9999325190633659</v>
      </c>
      <c r="AQ5220">
        <f t="shared" ca="1" si="2801"/>
        <v>12.000134961873272</v>
      </c>
      <c r="AR5220">
        <f t="shared" ca="1" si="2802"/>
        <v>6.0000674809366359</v>
      </c>
      <c r="AS5220">
        <f ca="1">P5220/J5220</f>
        <v>-0.13750086270161385</v>
      </c>
    </row>
    <row r="5221" spans="1:45" x14ac:dyDescent="0.4">
      <c r="A5221">
        <f t="shared" si="2797"/>
        <v>201906</v>
      </c>
      <c r="B5221" t="s">
        <v>175</v>
      </c>
      <c r="C5221" t="s">
        <v>75</v>
      </c>
      <c r="D5221" t="str">
        <f t="shared" ca="1" si="2794"/>
        <v>I108</v>
      </c>
      <c r="E5221">
        <f t="shared" ca="1" si="2803"/>
        <v>276</v>
      </c>
      <c r="F5221">
        <f t="shared" ca="1" si="2804"/>
        <v>26</v>
      </c>
      <c r="G5221" t="str">
        <f t="shared" ca="1" si="2791"/>
        <v>S10</v>
      </c>
      <c r="H5221" t="str">
        <f t="shared" ca="1" si="2792"/>
        <v>S101</v>
      </c>
      <c r="I5221">
        <f ca="1">VLOOKUP(D5221,PRC!$A$2:$B$21,2,0)*E5221</f>
        <v>11040000</v>
      </c>
      <c r="J5221">
        <f t="shared" ca="1" si="2805"/>
        <v>8831996</v>
      </c>
      <c r="K5221">
        <f ca="1">VLOOKUP(D5221,PRC!$A$1:$C$21,3,0)*E5221</f>
        <v>5078400</v>
      </c>
      <c r="L5221">
        <f t="shared" ca="1" si="2806"/>
        <v>442000</v>
      </c>
      <c r="M5221">
        <f t="shared" ca="1" si="2807"/>
        <v>1104000</v>
      </c>
      <c r="N5221">
        <f t="shared" ca="1" si="2808"/>
        <v>1546000</v>
      </c>
      <c r="O5221">
        <f t="shared" ca="1" si="2809"/>
        <v>1104000</v>
      </c>
      <c r="P5221">
        <f t="shared" ca="1" si="2793"/>
        <v>-442404</v>
      </c>
      <c r="Q5221">
        <f ca="1">IF(P5221&gt;0,1,0)</f>
        <v>0</v>
      </c>
      <c r="R5221">
        <f t="shared" ca="1" si="2810"/>
        <v>20</v>
      </c>
      <c r="S5221">
        <f t="shared" ca="1" si="2811"/>
        <v>4</v>
      </c>
      <c r="T5221">
        <f t="shared" ca="1" si="2812"/>
        <v>10</v>
      </c>
      <c r="U5221">
        <f t="shared" ca="1" si="2813"/>
        <v>14</v>
      </c>
      <c r="V5221">
        <f t="shared" ca="1" si="2814"/>
        <v>10</v>
      </c>
      <c r="X5221">
        <f t="shared" si="2816"/>
        <v>5221</v>
      </c>
      <c r="Y5221">
        <f t="shared" si="2817"/>
        <v>5102</v>
      </c>
      <c r="Z5221">
        <f t="shared" si="2818"/>
        <v>5103</v>
      </c>
      <c r="AA5221">
        <f t="shared" si="2815"/>
        <v>5251</v>
      </c>
      <c r="AB5221">
        <f t="shared" si="2798"/>
        <v>150</v>
      </c>
      <c r="AM5221" t="str">
        <f t="shared" si="2799"/>
        <v>201906HD</v>
      </c>
      <c r="AN5221">
        <f t="shared" ca="1" si="2795"/>
        <v>20.000036231884057</v>
      </c>
      <c r="AO5221">
        <f t="shared" ca="1" si="2796"/>
        <v>4.0036231884057969</v>
      </c>
      <c r="AP5221">
        <f t="shared" ca="1" si="2800"/>
        <v>10</v>
      </c>
      <c r="AQ5221">
        <f t="shared" ca="1" si="2801"/>
        <v>14.003623188405797</v>
      </c>
      <c r="AR5221">
        <f t="shared" ca="1" si="2802"/>
        <v>10</v>
      </c>
      <c r="AS5221">
        <f ca="1">P5221/J5221</f>
        <v>-5.0091055294861998E-2</v>
      </c>
    </row>
    <row r="5222" spans="1:45" x14ac:dyDescent="0.4">
      <c r="A5222">
        <f t="shared" si="2797"/>
        <v>201906</v>
      </c>
      <c r="B5222" t="s">
        <v>176</v>
      </c>
      <c r="C5222" t="s">
        <v>75</v>
      </c>
      <c r="D5222" t="str">
        <f t="shared" ca="1" si="2794"/>
        <v>I113</v>
      </c>
      <c r="E5222">
        <f t="shared" ca="1" si="2803"/>
        <v>223</v>
      </c>
      <c r="F5222">
        <f t="shared" ca="1" si="2804"/>
        <v>28</v>
      </c>
      <c r="G5222" t="str">
        <f t="shared" ca="1" si="2791"/>
        <v>S11</v>
      </c>
      <c r="H5222" t="str">
        <f t="shared" ca="1" si="2792"/>
        <v>S113</v>
      </c>
      <c r="I5222">
        <f ca="1">VLOOKUP(D5222,PRC!$A$2:$B$21,2,0)*E5222</f>
        <v>149410000</v>
      </c>
      <c r="J5222">
        <f t="shared" ca="1" si="2805"/>
        <v>107575196</v>
      </c>
      <c r="K5222">
        <f ca="1">VLOOKUP(D5222,PRC!$A$1:$C$21,3,0)*E5222</f>
        <v>67234500</v>
      </c>
      <c r="L5222">
        <f t="shared" ca="1" si="2806"/>
        <v>5976000</v>
      </c>
      <c r="M5222">
        <f t="shared" ca="1" si="2807"/>
        <v>8965000</v>
      </c>
      <c r="N5222">
        <f t="shared" ca="1" si="2808"/>
        <v>14941000</v>
      </c>
      <c r="O5222">
        <f t="shared" ca="1" si="2809"/>
        <v>10459000</v>
      </c>
      <c r="P5222">
        <f t="shared" ca="1" si="2793"/>
        <v>-304</v>
      </c>
      <c r="Q5222">
        <f ca="1">IF(P5222&gt;0,1,0)</f>
        <v>0</v>
      </c>
      <c r="R5222">
        <f t="shared" ca="1" si="2810"/>
        <v>28</v>
      </c>
      <c r="S5222">
        <f t="shared" ca="1" si="2811"/>
        <v>4</v>
      </c>
      <c r="T5222">
        <f t="shared" ca="1" si="2812"/>
        <v>6</v>
      </c>
      <c r="U5222">
        <f t="shared" ca="1" si="2813"/>
        <v>10</v>
      </c>
      <c r="V5222">
        <f t="shared" ca="1" si="2814"/>
        <v>7</v>
      </c>
      <c r="X5222">
        <f t="shared" si="2816"/>
        <v>5222</v>
      </c>
      <c r="Y5222">
        <f t="shared" si="2817"/>
        <v>5102</v>
      </c>
      <c r="Z5222">
        <f t="shared" si="2818"/>
        <v>5103</v>
      </c>
      <c r="AA5222">
        <f t="shared" si="2815"/>
        <v>5251</v>
      </c>
      <c r="AB5222">
        <f t="shared" si="2798"/>
        <v>150</v>
      </c>
      <c r="AM5222" t="str">
        <f t="shared" si="2799"/>
        <v>201906HD</v>
      </c>
      <c r="AN5222">
        <f t="shared" ca="1" si="2795"/>
        <v>28.000002677196978</v>
      </c>
      <c r="AO5222">
        <f t="shared" ca="1" si="2796"/>
        <v>3.9997322803025233</v>
      </c>
      <c r="AP5222">
        <f t="shared" ca="1" si="2800"/>
        <v>6.0002677196974767</v>
      </c>
      <c r="AQ5222">
        <f t="shared" ca="1" si="2801"/>
        <v>10</v>
      </c>
      <c r="AR5222">
        <f t="shared" ca="1" si="2802"/>
        <v>7.0002007897731078</v>
      </c>
      <c r="AS5222">
        <f ca="1">P5222/J5222</f>
        <v>-2.8259302451096626E-6</v>
      </c>
    </row>
    <row r="5223" spans="1:45" x14ac:dyDescent="0.4">
      <c r="A5223">
        <f t="shared" si="2797"/>
        <v>201906</v>
      </c>
      <c r="B5223" t="s">
        <v>177</v>
      </c>
      <c r="C5223" t="s">
        <v>75</v>
      </c>
      <c r="D5223" t="str">
        <f t="shared" ca="1" si="2794"/>
        <v>I110</v>
      </c>
      <c r="E5223">
        <f t="shared" ca="1" si="2803"/>
        <v>184</v>
      </c>
      <c r="F5223">
        <f t="shared" ca="1" si="2804"/>
        <v>24</v>
      </c>
      <c r="G5223" t="str">
        <f t="shared" ca="1" si="2791"/>
        <v>S12</v>
      </c>
      <c r="H5223" t="str">
        <f t="shared" ca="1" si="2792"/>
        <v>S120</v>
      </c>
      <c r="I5223">
        <f ca="1">VLOOKUP(D5223,PRC!$A$2:$B$21,2,0)*E5223</f>
        <v>55200000</v>
      </c>
      <c r="J5223">
        <f t="shared" ca="1" si="2805"/>
        <v>39743996</v>
      </c>
      <c r="K5223">
        <f ca="1">VLOOKUP(D5223,PRC!$A$1:$C$21,3,0)*E5223</f>
        <v>25392000</v>
      </c>
      <c r="L5223">
        <f t="shared" ca="1" si="2806"/>
        <v>1656000</v>
      </c>
      <c r="M5223">
        <f t="shared" ca="1" si="2807"/>
        <v>3312000</v>
      </c>
      <c r="N5223">
        <f t="shared" ca="1" si="2808"/>
        <v>8280000</v>
      </c>
      <c r="O5223">
        <f t="shared" ca="1" si="2809"/>
        <v>4416000</v>
      </c>
      <c r="P5223">
        <f t="shared" ca="1" si="2793"/>
        <v>-3312004</v>
      </c>
      <c r="Q5223">
        <f ca="1">IF(P5223&gt;0,1,0)</f>
        <v>0</v>
      </c>
      <c r="R5223">
        <f t="shared" ca="1" si="2810"/>
        <v>28</v>
      </c>
      <c r="S5223">
        <f t="shared" ca="1" si="2811"/>
        <v>3</v>
      </c>
      <c r="T5223">
        <f t="shared" ca="1" si="2812"/>
        <v>6</v>
      </c>
      <c r="U5223">
        <f t="shared" ca="1" si="2813"/>
        <v>15</v>
      </c>
      <c r="V5223">
        <f t="shared" ca="1" si="2814"/>
        <v>8</v>
      </c>
      <c r="X5223">
        <f t="shared" si="2816"/>
        <v>5223</v>
      </c>
      <c r="Y5223">
        <f t="shared" si="2817"/>
        <v>5102</v>
      </c>
      <c r="Z5223">
        <f t="shared" si="2818"/>
        <v>5103</v>
      </c>
      <c r="AA5223">
        <f t="shared" si="2815"/>
        <v>5251</v>
      </c>
      <c r="AB5223">
        <f t="shared" si="2798"/>
        <v>150</v>
      </c>
      <c r="AM5223" t="str">
        <f t="shared" si="2799"/>
        <v>201906HD</v>
      </c>
      <c r="AN5223">
        <f t="shared" ca="1" si="2795"/>
        <v>28.000007246376811</v>
      </c>
      <c r="AO5223">
        <f t="shared" ca="1" si="2796"/>
        <v>3</v>
      </c>
      <c r="AP5223">
        <f t="shared" ca="1" si="2800"/>
        <v>6</v>
      </c>
      <c r="AQ5223">
        <f t="shared" ca="1" si="2801"/>
        <v>15</v>
      </c>
      <c r="AR5223">
        <f t="shared" ca="1" si="2802"/>
        <v>8</v>
      </c>
      <c r="AS5223">
        <f ca="1">P5223/J5223</f>
        <v>-8.3333442364476887E-2</v>
      </c>
    </row>
    <row r="5224" spans="1:45" x14ac:dyDescent="0.4">
      <c r="A5224">
        <f t="shared" si="2797"/>
        <v>201906</v>
      </c>
      <c r="B5224" t="s">
        <v>178</v>
      </c>
      <c r="C5224" t="s">
        <v>75</v>
      </c>
      <c r="D5224" t="str">
        <f t="shared" ca="1" si="2794"/>
        <v>I114</v>
      </c>
      <c r="E5224">
        <f t="shared" ca="1" si="2803"/>
        <v>176</v>
      </c>
      <c r="F5224">
        <f t="shared" ca="1" si="2804"/>
        <v>25</v>
      </c>
      <c r="G5224" t="str">
        <f t="shared" ca="1" si="2791"/>
        <v>S11</v>
      </c>
      <c r="H5224" t="str">
        <f t="shared" ca="1" si="2792"/>
        <v>S111</v>
      </c>
      <c r="I5224">
        <f ca="1">VLOOKUP(D5224,PRC!$A$2:$B$21,2,0)*E5224</f>
        <v>42240000</v>
      </c>
      <c r="J5224">
        <f t="shared" ca="1" si="2805"/>
        <v>29990396</v>
      </c>
      <c r="K5224">
        <f ca="1">VLOOKUP(D5224,PRC!$A$1:$C$21,3,0)*E5224</f>
        <v>24499200</v>
      </c>
      <c r="L5224">
        <f t="shared" ca="1" si="2806"/>
        <v>2112000</v>
      </c>
      <c r="M5224">
        <f t="shared" ca="1" si="2807"/>
        <v>3802000</v>
      </c>
      <c r="N5224">
        <f t="shared" ca="1" si="2808"/>
        <v>4646000</v>
      </c>
      <c r="O5224">
        <f t="shared" ca="1" si="2809"/>
        <v>4224000</v>
      </c>
      <c r="P5224">
        <f t="shared" ca="1" si="2793"/>
        <v>-9292804</v>
      </c>
      <c r="Q5224">
        <f ca="1">IF(P5224&gt;0,1,0)</f>
        <v>0</v>
      </c>
      <c r="R5224">
        <f t="shared" ca="1" si="2810"/>
        <v>29</v>
      </c>
      <c r="S5224">
        <f t="shared" ca="1" si="2811"/>
        <v>5</v>
      </c>
      <c r="T5224">
        <f t="shared" ca="1" si="2812"/>
        <v>9</v>
      </c>
      <c r="U5224">
        <f t="shared" ca="1" si="2813"/>
        <v>11</v>
      </c>
      <c r="V5224">
        <f t="shared" ca="1" si="2814"/>
        <v>10</v>
      </c>
      <c r="X5224">
        <f t="shared" si="2816"/>
        <v>5224</v>
      </c>
      <c r="Y5224">
        <f t="shared" si="2817"/>
        <v>5102</v>
      </c>
      <c r="Z5224">
        <f t="shared" si="2818"/>
        <v>5103</v>
      </c>
      <c r="AA5224">
        <f t="shared" si="2815"/>
        <v>5251</v>
      </c>
      <c r="AB5224">
        <f t="shared" si="2798"/>
        <v>150</v>
      </c>
      <c r="AM5224" t="str">
        <f t="shared" si="2799"/>
        <v>201906HD</v>
      </c>
      <c r="AN5224">
        <f t="shared" ca="1" si="2795"/>
        <v>29.000009469696973</v>
      </c>
      <c r="AO5224">
        <f t="shared" ca="1" si="2796"/>
        <v>5</v>
      </c>
      <c r="AP5224">
        <f t="shared" ca="1" si="2800"/>
        <v>9.0009469696969706</v>
      </c>
      <c r="AQ5224">
        <f t="shared" ca="1" si="2801"/>
        <v>10.999053030303029</v>
      </c>
      <c r="AR5224">
        <f t="shared" ca="1" si="2802"/>
        <v>10</v>
      </c>
      <c r="AS5224">
        <f ca="1">P5224/J5224</f>
        <v>-0.3098593296333933</v>
      </c>
    </row>
    <row r="5225" spans="1:45" x14ac:dyDescent="0.4">
      <c r="A5225">
        <f t="shared" si="2797"/>
        <v>201906</v>
      </c>
      <c r="B5225" t="s">
        <v>179</v>
      </c>
      <c r="C5225" t="s">
        <v>75</v>
      </c>
      <c r="D5225" t="str">
        <f t="shared" ca="1" si="2794"/>
        <v>I106</v>
      </c>
      <c r="E5225">
        <f t="shared" ca="1" si="2803"/>
        <v>160</v>
      </c>
      <c r="F5225">
        <f t="shared" ca="1" si="2804"/>
        <v>26</v>
      </c>
      <c r="G5225" t="str">
        <f t="shared" ca="1" si="2791"/>
        <v>S10</v>
      </c>
      <c r="H5225" t="str">
        <f t="shared" ca="1" si="2792"/>
        <v>S104</v>
      </c>
      <c r="I5225">
        <f ca="1">VLOOKUP(D5225,PRC!$A$2:$B$21,2,0)*E5225</f>
        <v>3200000</v>
      </c>
      <c r="J5225">
        <f t="shared" ca="1" si="2805"/>
        <v>2495996</v>
      </c>
      <c r="K5225">
        <f ca="1">VLOOKUP(D5225,PRC!$A$1:$C$21,3,0)*E5225</f>
        <v>1696000</v>
      </c>
      <c r="L5225">
        <f t="shared" ca="1" si="2806"/>
        <v>128000</v>
      </c>
      <c r="M5225">
        <f t="shared" ca="1" si="2807"/>
        <v>256000</v>
      </c>
      <c r="N5225">
        <f t="shared" ca="1" si="2808"/>
        <v>320000</v>
      </c>
      <c r="O5225">
        <f t="shared" ca="1" si="2809"/>
        <v>224000</v>
      </c>
      <c r="P5225">
        <f t="shared" ca="1" si="2793"/>
        <v>-128004</v>
      </c>
      <c r="Q5225">
        <f ca="1">IF(P5225&gt;0,1,0)</f>
        <v>0</v>
      </c>
      <c r="R5225">
        <f t="shared" ca="1" si="2810"/>
        <v>22</v>
      </c>
      <c r="S5225">
        <f t="shared" ca="1" si="2811"/>
        <v>4</v>
      </c>
      <c r="T5225">
        <f t="shared" ca="1" si="2812"/>
        <v>8</v>
      </c>
      <c r="U5225">
        <f t="shared" ca="1" si="2813"/>
        <v>10</v>
      </c>
      <c r="V5225">
        <f t="shared" ca="1" si="2814"/>
        <v>7</v>
      </c>
      <c r="X5225">
        <f t="shared" si="2816"/>
        <v>5225</v>
      </c>
      <c r="Y5225">
        <f t="shared" si="2817"/>
        <v>5102</v>
      </c>
      <c r="Z5225">
        <f t="shared" si="2818"/>
        <v>5103</v>
      </c>
      <c r="AA5225">
        <f t="shared" si="2815"/>
        <v>5251</v>
      </c>
      <c r="AB5225">
        <f t="shared" si="2798"/>
        <v>150</v>
      </c>
      <c r="AM5225" t="str">
        <f t="shared" si="2799"/>
        <v>201906HD</v>
      </c>
      <c r="AN5225">
        <f t="shared" ca="1" si="2795"/>
        <v>22.000125000000004</v>
      </c>
      <c r="AO5225">
        <f t="shared" ca="1" si="2796"/>
        <v>4</v>
      </c>
      <c r="AP5225">
        <f t="shared" ca="1" si="2800"/>
        <v>8</v>
      </c>
      <c r="AQ5225">
        <f t="shared" ca="1" si="2801"/>
        <v>10</v>
      </c>
      <c r="AR5225">
        <f t="shared" ca="1" si="2802"/>
        <v>7.0000000000000009</v>
      </c>
      <c r="AS5225">
        <f ca="1">P5225/J5225</f>
        <v>-5.1283736031628259E-2</v>
      </c>
    </row>
    <row r="5226" spans="1:45" x14ac:dyDescent="0.4">
      <c r="A5226">
        <f t="shared" si="2797"/>
        <v>201906</v>
      </c>
      <c r="B5226" t="s">
        <v>180</v>
      </c>
      <c r="C5226" t="s">
        <v>75</v>
      </c>
      <c r="D5226" t="str">
        <f t="shared" ca="1" si="2794"/>
        <v>I109</v>
      </c>
      <c r="E5226">
        <f t="shared" ca="1" si="2803"/>
        <v>210</v>
      </c>
      <c r="F5226">
        <f t="shared" ca="1" si="2804"/>
        <v>22</v>
      </c>
      <c r="G5226" t="str">
        <f t="shared" ca="1" si="2791"/>
        <v>S10</v>
      </c>
      <c r="H5226" t="str">
        <f t="shared" ca="1" si="2792"/>
        <v>S108</v>
      </c>
      <c r="I5226">
        <f ca="1">VLOOKUP(D5226,PRC!$A$2:$B$21,2,0)*E5226</f>
        <v>105000000</v>
      </c>
      <c r="J5226">
        <f t="shared" ca="1" si="2805"/>
        <v>78749996</v>
      </c>
      <c r="K5226">
        <f ca="1">VLOOKUP(D5226,PRC!$A$1:$C$21,3,0)*E5226</f>
        <v>42000000</v>
      </c>
      <c r="L5226">
        <f t="shared" ca="1" si="2806"/>
        <v>3150000</v>
      </c>
      <c r="M5226">
        <f t="shared" ca="1" si="2807"/>
        <v>6300000</v>
      </c>
      <c r="N5226">
        <f t="shared" ca="1" si="2808"/>
        <v>10500000</v>
      </c>
      <c r="O5226">
        <f t="shared" ca="1" si="2809"/>
        <v>6300000</v>
      </c>
      <c r="P5226">
        <f t="shared" ca="1" si="2793"/>
        <v>10499996</v>
      </c>
      <c r="Q5226">
        <f ca="1">IF(P5226&gt;0,1,0)</f>
        <v>1</v>
      </c>
      <c r="R5226">
        <f t="shared" ca="1" si="2810"/>
        <v>25</v>
      </c>
      <c r="S5226">
        <f t="shared" ca="1" si="2811"/>
        <v>3</v>
      </c>
      <c r="T5226">
        <f t="shared" ca="1" si="2812"/>
        <v>6</v>
      </c>
      <c r="U5226">
        <f t="shared" ca="1" si="2813"/>
        <v>10</v>
      </c>
      <c r="V5226">
        <f t="shared" ca="1" si="2814"/>
        <v>6</v>
      </c>
      <c r="X5226">
        <f t="shared" si="2816"/>
        <v>5226</v>
      </c>
      <c r="Y5226">
        <f t="shared" si="2817"/>
        <v>5102</v>
      </c>
      <c r="Z5226">
        <f t="shared" si="2818"/>
        <v>5103</v>
      </c>
      <c r="AA5226">
        <f t="shared" si="2815"/>
        <v>5251</v>
      </c>
      <c r="AB5226">
        <f t="shared" si="2798"/>
        <v>150</v>
      </c>
      <c r="AM5226" t="str">
        <f t="shared" si="2799"/>
        <v>201906HD</v>
      </c>
      <c r="AN5226">
        <f t="shared" ca="1" si="2795"/>
        <v>25.000003809523808</v>
      </c>
      <c r="AO5226">
        <f t="shared" ca="1" si="2796"/>
        <v>3</v>
      </c>
      <c r="AP5226">
        <f t="shared" ca="1" si="2800"/>
        <v>6</v>
      </c>
      <c r="AQ5226">
        <f t="shared" ca="1" si="2801"/>
        <v>10</v>
      </c>
      <c r="AR5226">
        <f t="shared" ca="1" si="2802"/>
        <v>6</v>
      </c>
      <c r="AS5226">
        <f ca="1">P5226/J5226</f>
        <v>0.13333328931216706</v>
      </c>
    </row>
    <row r="5227" spans="1:45" x14ac:dyDescent="0.4">
      <c r="A5227">
        <f t="shared" si="2797"/>
        <v>201906</v>
      </c>
      <c r="B5227" t="s">
        <v>181</v>
      </c>
      <c r="C5227" t="s">
        <v>75</v>
      </c>
      <c r="D5227" t="str">
        <f t="shared" ca="1" si="2794"/>
        <v>I101</v>
      </c>
      <c r="E5227">
        <f t="shared" ca="1" si="2803"/>
        <v>172</v>
      </c>
      <c r="F5227">
        <f t="shared" ca="1" si="2804"/>
        <v>29</v>
      </c>
      <c r="G5227" t="str">
        <f t="shared" ca="1" si="2791"/>
        <v>S11</v>
      </c>
      <c r="H5227" t="str">
        <f t="shared" ca="1" si="2792"/>
        <v>S110</v>
      </c>
      <c r="I5227">
        <f ca="1">VLOOKUP(D5227,PRC!$A$2:$B$21,2,0)*E5227</f>
        <v>5160000</v>
      </c>
      <c r="J5227">
        <f t="shared" ca="1" si="2805"/>
        <v>4127996</v>
      </c>
      <c r="K5227">
        <f ca="1">VLOOKUP(D5227,PRC!$A$1:$C$21,3,0)*E5227</f>
        <v>2683200</v>
      </c>
      <c r="L5227">
        <f t="shared" ca="1" si="2806"/>
        <v>258000</v>
      </c>
      <c r="M5227">
        <f t="shared" ca="1" si="2807"/>
        <v>258000</v>
      </c>
      <c r="N5227">
        <f t="shared" ca="1" si="2808"/>
        <v>774000</v>
      </c>
      <c r="O5227">
        <f t="shared" ca="1" si="2809"/>
        <v>310000</v>
      </c>
      <c r="P5227">
        <f t="shared" ca="1" si="2793"/>
        <v>-155204</v>
      </c>
      <c r="Q5227">
        <f ca="1">IF(P5227&gt;0,1,0)</f>
        <v>0</v>
      </c>
      <c r="R5227">
        <f t="shared" ca="1" si="2810"/>
        <v>20</v>
      </c>
      <c r="S5227">
        <f t="shared" ca="1" si="2811"/>
        <v>5</v>
      </c>
      <c r="T5227">
        <f t="shared" ca="1" si="2812"/>
        <v>5</v>
      </c>
      <c r="U5227">
        <f t="shared" ca="1" si="2813"/>
        <v>15</v>
      </c>
      <c r="V5227">
        <f t="shared" ca="1" si="2814"/>
        <v>6</v>
      </c>
      <c r="X5227">
        <f t="shared" si="2816"/>
        <v>5227</v>
      </c>
      <c r="Y5227">
        <f t="shared" si="2817"/>
        <v>5102</v>
      </c>
      <c r="Z5227">
        <f t="shared" si="2818"/>
        <v>5103</v>
      </c>
      <c r="AA5227">
        <f t="shared" si="2815"/>
        <v>5251</v>
      </c>
      <c r="AB5227">
        <f t="shared" si="2798"/>
        <v>150</v>
      </c>
      <c r="AM5227" t="str">
        <f t="shared" si="2799"/>
        <v>201906HD</v>
      </c>
      <c r="AN5227">
        <f t="shared" ca="1" si="2795"/>
        <v>20.000077519379843</v>
      </c>
      <c r="AO5227">
        <f t="shared" ca="1" si="2796"/>
        <v>5</v>
      </c>
      <c r="AP5227">
        <f t="shared" ca="1" si="2800"/>
        <v>5</v>
      </c>
      <c r="AQ5227">
        <f t="shared" ca="1" si="2801"/>
        <v>15</v>
      </c>
      <c r="AR5227">
        <f t="shared" ca="1" si="2802"/>
        <v>6.0077519379844961</v>
      </c>
      <c r="AS5227">
        <f ca="1">P5227/J5227</f>
        <v>-3.7597904649132409E-2</v>
      </c>
    </row>
    <row r="5228" spans="1:45" x14ac:dyDescent="0.4">
      <c r="A5228">
        <f t="shared" si="2797"/>
        <v>201906</v>
      </c>
      <c r="B5228" t="s">
        <v>182</v>
      </c>
      <c r="C5228" t="s">
        <v>75</v>
      </c>
      <c r="D5228" t="str">
        <f t="shared" ca="1" si="2794"/>
        <v>I111</v>
      </c>
      <c r="E5228">
        <f t="shared" ca="1" si="2803"/>
        <v>166</v>
      </c>
      <c r="F5228">
        <f t="shared" ca="1" si="2804"/>
        <v>27</v>
      </c>
      <c r="G5228" t="str">
        <f t="shared" ca="1" si="2791"/>
        <v>S11</v>
      </c>
      <c r="H5228" t="str">
        <f t="shared" ca="1" si="2792"/>
        <v>S111</v>
      </c>
      <c r="I5228">
        <f ca="1">VLOOKUP(D5228,PRC!$A$2:$B$21,2,0)*E5228</f>
        <v>24900000</v>
      </c>
      <c r="J5228">
        <f t="shared" ca="1" si="2805"/>
        <v>18425996</v>
      </c>
      <c r="K5228">
        <f ca="1">VLOOKUP(D5228,PRC!$A$1:$C$21,3,0)*E5228</f>
        <v>13197000</v>
      </c>
      <c r="L5228">
        <f t="shared" ca="1" si="2806"/>
        <v>747000</v>
      </c>
      <c r="M5228">
        <f t="shared" ca="1" si="2807"/>
        <v>1992000</v>
      </c>
      <c r="N5228">
        <f t="shared" ca="1" si="2808"/>
        <v>3237000</v>
      </c>
      <c r="O5228">
        <f t="shared" ca="1" si="2809"/>
        <v>1743000</v>
      </c>
      <c r="P5228">
        <f t="shared" ca="1" si="2793"/>
        <v>-2490004</v>
      </c>
      <c r="Q5228">
        <f ca="1">IF(P5228&gt;0,1,0)</f>
        <v>0</v>
      </c>
      <c r="R5228">
        <f t="shared" ca="1" si="2810"/>
        <v>26</v>
      </c>
      <c r="S5228">
        <f t="shared" ca="1" si="2811"/>
        <v>3</v>
      </c>
      <c r="T5228">
        <f t="shared" ca="1" si="2812"/>
        <v>8</v>
      </c>
      <c r="U5228">
        <f t="shared" ca="1" si="2813"/>
        <v>13</v>
      </c>
      <c r="V5228">
        <f t="shared" ca="1" si="2814"/>
        <v>7</v>
      </c>
      <c r="X5228">
        <f t="shared" si="2816"/>
        <v>5228</v>
      </c>
      <c r="Y5228">
        <f t="shared" si="2817"/>
        <v>5102</v>
      </c>
      <c r="Z5228">
        <f t="shared" si="2818"/>
        <v>5103</v>
      </c>
      <c r="AA5228">
        <f t="shared" si="2815"/>
        <v>5251</v>
      </c>
      <c r="AB5228">
        <f t="shared" si="2798"/>
        <v>150</v>
      </c>
      <c r="AM5228" t="str">
        <f t="shared" si="2799"/>
        <v>201906HD</v>
      </c>
      <c r="AN5228">
        <f t="shared" ca="1" si="2795"/>
        <v>26.000016064257025</v>
      </c>
      <c r="AO5228">
        <f t="shared" ca="1" si="2796"/>
        <v>3</v>
      </c>
      <c r="AP5228">
        <f t="shared" ca="1" si="2800"/>
        <v>8</v>
      </c>
      <c r="AQ5228">
        <f t="shared" ca="1" si="2801"/>
        <v>13</v>
      </c>
      <c r="AR5228">
        <f t="shared" ca="1" si="2802"/>
        <v>7.0000000000000009</v>
      </c>
      <c r="AS5228">
        <f ca="1">P5228/J5228</f>
        <v>-0.13513538155549365</v>
      </c>
    </row>
    <row r="5229" spans="1:45" x14ac:dyDescent="0.4">
      <c r="A5229">
        <f t="shared" si="2797"/>
        <v>201906</v>
      </c>
      <c r="B5229" t="s">
        <v>183</v>
      </c>
      <c r="C5229" t="s">
        <v>75</v>
      </c>
      <c r="D5229" t="str">
        <f t="shared" ca="1" si="2794"/>
        <v>I120</v>
      </c>
      <c r="E5229">
        <f t="shared" ca="1" si="2803"/>
        <v>287</v>
      </c>
      <c r="F5229">
        <f t="shared" ca="1" si="2804"/>
        <v>27</v>
      </c>
      <c r="G5229" t="str">
        <f t="shared" ca="1" si="2791"/>
        <v>S10</v>
      </c>
      <c r="H5229" t="str">
        <f t="shared" ca="1" si="2792"/>
        <v>S104</v>
      </c>
      <c r="I5229">
        <f ca="1">VLOOKUP(D5229,PRC!$A$2:$B$21,2,0)*E5229</f>
        <v>1234100000</v>
      </c>
      <c r="J5229">
        <f t="shared" ca="1" si="2805"/>
        <v>950256996</v>
      </c>
      <c r="K5229">
        <f ca="1">VLOOKUP(D5229,PRC!$A$1:$C$21,3,0)*E5229</f>
        <v>555345000</v>
      </c>
      <c r="L5229">
        <f t="shared" ca="1" si="2806"/>
        <v>37023000</v>
      </c>
      <c r="M5229">
        <f t="shared" ca="1" si="2807"/>
        <v>98728000</v>
      </c>
      <c r="N5229">
        <f t="shared" ca="1" si="2808"/>
        <v>148092000</v>
      </c>
      <c r="O5229">
        <f t="shared" ca="1" si="2809"/>
        <v>98728000</v>
      </c>
      <c r="P5229">
        <f t="shared" ca="1" si="2793"/>
        <v>12340996</v>
      </c>
      <c r="Q5229">
        <f ca="1">IF(P5229&gt;0,1,0)</f>
        <v>1</v>
      </c>
      <c r="R5229">
        <f t="shared" ca="1" si="2810"/>
        <v>23</v>
      </c>
      <c r="S5229">
        <f t="shared" ca="1" si="2811"/>
        <v>3</v>
      </c>
      <c r="T5229">
        <f t="shared" ca="1" si="2812"/>
        <v>8</v>
      </c>
      <c r="U5229">
        <f t="shared" ca="1" si="2813"/>
        <v>12</v>
      </c>
      <c r="V5229">
        <f t="shared" ca="1" si="2814"/>
        <v>8</v>
      </c>
      <c r="X5229">
        <f t="shared" si="2816"/>
        <v>5229</v>
      </c>
      <c r="Y5229">
        <f t="shared" si="2817"/>
        <v>5102</v>
      </c>
      <c r="Z5229">
        <f t="shared" si="2818"/>
        <v>5103</v>
      </c>
      <c r="AA5229">
        <f t="shared" si="2815"/>
        <v>5251</v>
      </c>
      <c r="AB5229">
        <f t="shared" si="2798"/>
        <v>150</v>
      </c>
      <c r="AM5229" t="str">
        <f t="shared" si="2799"/>
        <v>201906HD</v>
      </c>
      <c r="AN5229">
        <f t="shared" ca="1" si="2795"/>
        <v>23.000000324122837</v>
      </c>
      <c r="AO5229">
        <f t="shared" ca="1" si="2796"/>
        <v>3</v>
      </c>
      <c r="AP5229">
        <f t="shared" ca="1" si="2800"/>
        <v>8</v>
      </c>
      <c r="AQ5229">
        <f t="shared" ca="1" si="2801"/>
        <v>12</v>
      </c>
      <c r="AR5229">
        <f t="shared" ca="1" si="2802"/>
        <v>8</v>
      </c>
      <c r="AS5229">
        <f ca="1">P5229/J5229</f>
        <v>1.2987008832292774E-2</v>
      </c>
    </row>
    <row r="5230" spans="1:45" x14ac:dyDescent="0.4">
      <c r="A5230">
        <f t="shared" si="2797"/>
        <v>201906</v>
      </c>
      <c r="B5230" t="s">
        <v>184</v>
      </c>
      <c r="C5230" t="s">
        <v>75</v>
      </c>
      <c r="D5230" t="str">
        <f t="shared" ca="1" si="2794"/>
        <v>I111</v>
      </c>
      <c r="E5230">
        <f t="shared" ca="1" si="2803"/>
        <v>212</v>
      </c>
      <c r="F5230">
        <f t="shared" ca="1" si="2804"/>
        <v>23</v>
      </c>
      <c r="G5230" t="str">
        <f t="shared" ca="1" si="2791"/>
        <v>S10</v>
      </c>
      <c r="H5230" t="str">
        <f t="shared" ca="1" si="2792"/>
        <v>S109</v>
      </c>
      <c r="I5230">
        <f ca="1">VLOOKUP(D5230,PRC!$A$2:$B$21,2,0)*E5230</f>
        <v>31800000</v>
      </c>
      <c r="J5230">
        <f t="shared" ca="1" si="2805"/>
        <v>23531996</v>
      </c>
      <c r="K5230">
        <f ca="1">VLOOKUP(D5230,PRC!$A$1:$C$21,3,0)*E5230</f>
        <v>16854000</v>
      </c>
      <c r="L5230">
        <f t="shared" ca="1" si="2806"/>
        <v>954000</v>
      </c>
      <c r="M5230">
        <f t="shared" ca="1" si="2807"/>
        <v>3180000</v>
      </c>
      <c r="N5230">
        <f t="shared" ca="1" si="2808"/>
        <v>4770000</v>
      </c>
      <c r="O5230">
        <f t="shared" ca="1" si="2809"/>
        <v>1908000</v>
      </c>
      <c r="P5230">
        <f t="shared" ca="1" si="2793"/>
        <v>-4134004</v>
      </c>
      <c r="Q5230">
        <f ca="1">IF(P5230&gt;0,1,0)</f>
        <v>0</v>
      </c>
      <c r="R5230">
        <f t="shared" ca="1" si="2810"/>
        <v>26</v>
      </c>
      <c r="S5230">
        <f t="shared" ca="1" si="2811"/>
        <v>3</v>
      </c>
      <c r="T5230">
        <f t="shared" ca="1" si="2812"/>
        <v>10</v>
      </c>
      <c r="U5230">
        <f t="shared" ca="1" si="2813"/>
        <v>15</v>
      </c>
      <c r="V5230">
        <f t="shared" ca="1" si="2814"/>
        <v>6</v>
      </c>
      <c r="X5230">
        <f t="shared" si="2816"/>
        <v>5230</v>
      </c>
      <c r="Y5230">
        <f t="shared" si="2817"/>
        <v>5102</v>
      </c>
      <c r="Z5230">
        <f t="shared" si="2818"/>
        <v>5103</v>
      </c>
      <c r="AA5230">
        <f t="shared" si="2815"/>
        <v>5251</v>
      </c>
      <c r="AB5230">
        <f t="shared" si="2798"/>
        <v>150</v>
      </c>
      <c r="AM5230" t="str">
        <f t="shared" si="2799"/>
        <v>201906HD</v>
      </c>
      <c r="AN5230">
        <f t="shared" ca="1" si="2795"/>
        <v>26.000012578616349</v>
      </c>
      <c r="AO5230">
        <f t="shared" ca="1" si="2796"/>
        <v>3</v>
      </c>
      <c r="AP5230">
        <f t="shared" ca="1" si="2800"/>
        <v>10</v>
      </c>
      <c r="AQ5230">
        <f t="shared" ca="1" si="2801"/>
        <v>15</v>
      </c>
      <c r="AR5230">
        <f t="shared" ca="1" si="2802"/>
        <v>6</v>
      </c>
      <c r="AS5230">
        <f ca="1">P5230/J5230</f>
        <v>-0.17567587551859179</v>
      </c>
    </row>
    <row r="5231" spans="1:45" x14ac:dyDescent="0.4">
      <c r="A5231">
        <f t="shared" si="2797"/>
        <v>201906</v>
      </c>
      <c r="B5231" t="s">
        <v>185</v>
      </c>
      <c r="C5231" t="s">
        <v>75</v>
      </c>
      <c r="D5231" t="str">
        <f t="shared" ca="1" si="2794"/>
        <v>I117</v>
      </c>
      <c r="E5231">
        <f t="shared" ca="1" si="2803"/>
        <v>199</v>
      </c>
      <c r="F5231">
        <f t="shared" ca="1" si="2804"/>
        <v>27</v>
      </c>
      <c r="G5231" t="str">
        <f t="shared" ref="G5231:G5251" ca="1" si="2819">LEFT(H5231,3)</f>
        <v>S11</v>
      </c>
      <c r="H5231" t="str">
        <f t="shared" ref="H5231:H5251" ca="1" si="2820">"S"&amp;RANDBETWEEN(101,120)</f>
        <v>S115</v>
      </c>
      <c r="I5231">
        <f ca="1">VLOOKUP(D5231,PRC!$A$2:$B$21,2,0)*E5231</f>
        <v>497500000</v>
      </c>
      <c r="J5231">
        <f t="shared" ca="1" si="2805"/>
        <v>388049996</v>
      </c>
      <c r="K5231">
        <f ca="1">VLOOKUP(D5231,PRC!$A$1:$C$21,3,0)*E5231</f>
        <v>228850000</v>
      </c>
      <c r="L5231">
        <f t="shared" ca="1" si="2806"/>
        <v>14925000</v>
      </c>
      <c r="M5231">
        <f t="shared" ca="1" si="2807"/>
        <v>24875000</v>
      </c>
      <c r="N5231">
        <f t="shared" ca="1" si="2808"/>
        <v>69650000</v>
      </c>
      <c r="O5231">
        <f t="shared" ca="1" si="2809"/>
        <v>44775000</v>
      </c>
      <c r="P5231">
        <f t="shared" ref="P5231:P5280" ca="1" si="2821">J5231-SUM(K5231:O5231)</f>
        <v>4974996</v>
      </c>
      <c r="Q5231">
        <f ca="1">IF(P5231&gt;0,1,0)</f>
        <v>1</v>
      </c>
      <c r="R5231">
        <f t="shared" ca="1" si="2810"/>
        <v>22</v>
      </c>
      <c r="S5231">
        <f t="shared" ca="1" si="2811"/>
        <v>3</v>
      </c>
      <c r="T5231">
        <f t="shared" ca="1" si="2812"/>
        <v>5</v>
      </c>
      <c r="U5231">
        <f t="shared" ca="1" si="2813"/>
        <v>14</v>
      </c>
      <c r="V5231">
        <f t="shared" ca="1" si="2814"/>
        <v>9</v>
      </c>
      <c r="X5231">
        <f t="shared" si="2816"/>
        <v>5231</v>
      </c>
      <c r="Y5231">
        <f t="shared" si="2817"/>
        <v>5102</v>
      </c>
      <c r="Z5231">
        <f t="shared" si="2818"/>
        <v>5103</v>
      </c>
      <c r="AA5231">
        <f t="shared" si="2815"/>
        <v>5251</v>
      </c>
      <c r="AB5231">
        <f t="shared" si="2798"/>
        <v>150</v>
      </c>
      <c r="AM5231" t="str">
        <f t="shared" si="2799"/>
        <v>201906HD</v>
      </c>
      <c r="AN5231">
        <f t="shared" ca="1" si="2795"/>
        <v>22.000000804020104</v>
      </c>
      <c r="AO5231">
        <f t="shared" ca="1" si="2796"/>
        <v>3</v>
      </c>
      <c r="AP5231">
        <f t="shared" ca="1" si="2800"/>
        <v>5</v>
      </c>
      <c r="AQ5231">
        <f t="shared" ca="1" si="2801"/>
        <v>14.000000000000002</v>
      </c>
      <c r="AR5231">
        <f t="shared" ca="1" si="2802"/>
        <v>9</v>
      </c>
      <c r="AS5231">
        <f ca="1">P5231/J5231</f>
        <v>1.2820502644715914E-2</v>
      </c>
    </row>
    <row r="5232" spans="1:45" x14ac:dyDescent="0.4">
      <c r="A5232">
        <f t="shared" si="2797"/>
        <v>201906</v>
      </c>
      <c r="B5232" t="s">
        <v>186</v>
      </c>
      <c r="C5232" t="s">
        <v>75</v>
      </c>
      <c r="D5232" t="str">
        <f t="shared" ref="D5232:D5251" ca="1" si="2822">"I"&amp;RANDBETWEEN(101,120)</f>
        <v>I118</v>
      </c>
      <c r="E5232">
        <f t="shared" ca="1" si="2803"/>
        <v>156</v>
      </c>
      <c r="F5232">
        <f t="shared" ca="1" si="2804"/>
        <v>24</v>
      </c>
      <c r="G5232" t="str">
        <f t="shared" ca="1" si="2819"/>
        <v>S11</v>
      </c>
      <c r="H5232" t="str">
        <f t="shared" ca="1" si="2820"/>
        <v>S116</v>
      </c>
      <c r="I5232">
        <f ca="1">VLOOKUP(D5232,PRC!$A$2:$B$21,2,0)*E5232</f>
        <v>82680000</v>
      </c>
      <c r="J5232">
        <f t="shared" ca="1" si="2805"/>
        <v>62009996</v>
      </c>
      <c r="K5232">
        <f ca="1">VLOOKUP(D5232,PRC!$A$1:$C$21,3,0)*E5232</f>
        <v>34725600</v>
      </c>
      <c r="L5232">
        <f t="shared" ca="1" si="2806"/>
        <v>4134000</v>
      </c>
      <c r="M5232">
        <f t="shared" ca="1" si="2807"/>
        <v>6614000</v>
      </c>
      <c r="N5232">
        <f t="shared" ca="1" si="2808"/>
        <v>11575000</v>
      </c>
      <c r="O5232">
        <f t="shared" ca="1" si="2809"/>
        <v>5788000</v>
      </c>
      <c r="P5232">
        <f t="shared" ca="1" si="2821"/>
        <v>-826604</v>
      </c>
      <c r="Q5232">
        <f ca="1">IF(P5232&gt;0,1,0)</f>
        <v>0</v>
      </c>
      <c r="R5232">
        <f t="shared" ca="1" si="2810"/>
        <v>25</v>
      </c>
      <c r="S5232">
        <f t="shared" ca="1" si="2811"/>
        <v>5</v>
      </c>
      <c r="T5232">
        <f t="shared" ca="1" si="2812"/>
        <v>8</v>
      </c>
      <c r="U5232">
        <f t="shared" ca="1" si="2813"/>
        <v>14</v>
      </c>
      <c r="V5232">
        <f t="shared" ca="1" si="2814"/>
        <v>7</v>
      </c>
      <c r="X5232">
        <f t="shared" si="2816"/>
        <v>5232</v>
      </c>
      <c r="Y5232">
        <f t="shared" si="2817"/>
        <v>5102</v>
      </c>
      <c r="Z5232">
        <f t="shared" si="2818"/>
        <v>5103</v>
      </c>
      <c r="AA5232">
        <f t="shared" si="2815"/>
        <v>5251</v>
      </c>
      <c r="AB5232">
        <f t="shared" si="2798"/>
        <v>150</v>
      </c>
      <c r="AM5232" t="str">
        <f t="shared" si="2799"/>
        <v>201906HD</v>
      </c>
      <c r="AN5232">
        <f t="shared" ref="AN5232:AN5295" ca="1" si="2823">(1-J5232/I5232)*100</f>
        <v>25.000004837929367</v>
      </c>
      <c r="AO5232">
        <f t="shared" ref="AO5232:AO5295" ca="1" si="2824">L5232/$I5232*100</f>
        <v>5</v>
      </c>
      <c r="AP5232">
        <f t="shared" ca="1" si="2800"/>
        <v>7.999516207063377</v>
      </c>
      <c r="AQ5232">
        <f t="shared" ca="1" si="2801"/>
        <v>13.99975810353169</v>
      </c>
      <c r="AR5232">
        <f t="shared" ca="1" si="2802"/>
        <v>7.0004837929366239</v>
      </c>
      <c r="AS5232">
        <f ca="1">P5232/J5232</f>
        <v>-1.3330173412686561E-2</v>
      </c>
    </row>
    <row r="5233" spans="1:45" x14ac:dyDescent="0.4">
      <c r="A5233">
        <f t="shared" si="2797"/>
        <v>201906</v>
      </c>
      <c r="B5233" t="s">
        <v>187</v>
      </c>
      <c r="C5233" t="s">
        <v>75</v>
      </c>
      <c r="D5233" t="str">
        <f t="shared" ca="1" si="2822"/>
        <v>I111</v>
      </c>
      <c r="E5233">
        <f t="shared" ca="1" si="2803"/>
        <v>182</v>
      </c>
      <c r="F5233">
        <f t="shared" ca="1" si="2804"/>
        <v>26</v>
      </c>
      <c r="G5233" t="str">
        <f t="shared" ca="1" si="2819"/>
        <v>S11</v>
      </c>
      <c r="H5233" t="str">
        <f t="shared" ca="1" si="2820"/>
        <v>S113</v>
      </c>
      <c r="I5233">
        <f ca="1">VLOOKUP(D5233,PRC!$A$2:$B$21,2,0)*E5233</f>
        <v>27300000</v>
      </c>
      <c r="J5233">
        <f t="shared" ca="1" si="2805"/>
        <v>21839996</v>
      </c>
      <c r="K5233">
        <f ca="1">VLOOKUP(D5233,PRC!$A$1:$C$21,3,0)*E5233</f>
        <v>14469000</v>
      </c>
      <c r="L5233">
        <f t="shared" ca="1" si="2806"/>
        <v>1365000</v>
      </c>
      <c r="M5233">
        <f t="shared" ca="1" si="2807"/>
        <v>2184000</v>
      </c>
      <c r="N5233">
        <f t="shared" ca="1" si="2808"/>
        <v>4095000</v>
      </c>
      <c r="O5233">
        <f t="shared" ca="1" si="2809"/>
        <v>2184000</v>
      </c>
      <c r="P5233">
        <f t="shared" ca="1" si="2821"/>
        <v>-2457004</v>
      </c>
      <c r="Q5233">
        <f ca="1">IF(P5233&gt;0,1,0)</f>
        <v>0</v>
      </c>
      <c r="R5233">
        <f t="shared" ca="1" si="2810"/>
        <v>20</v>
      </c>
      <c r="S5233">
        <f t="shared" ca="1" si="2811"/>
        <v>5</v>
      </c>
      <c r="T5233">
        <f t="shared" ca="1" si="2812"/>
        <v>8</v>
      </c>
      <c r="U5233">
        <f t="shared" ca="1" si="2813"/>
        <v>15</v>
      </c>
      <c r="V5233">
        <f t="shared" ca="1" si="2814"/>
        <v>8</v>
      </c>
      <c r="X5233">
        <f t="shared" si="2816"/>
        <v>5233</v>
      </c>
      <c r="Y5233">
        <f t="shared" si="2817"/>
        <v>5102</v>
      </c>
      <c r="Z5233">
        <f t="shared" si="2818"/>
        <v>5103</v>
      </c>
      <c r="AA5233">
        <f t="shared" si="2815"/>
        <v>5251</v>
      </c>
      <c r="AB5233">
        <f t="shared" si="2798"/>
        <v>150</v>
      </c>
      <c r="AM5233" t="str">
        <f t="shared" si="2799"/>
        <v>201906HD</v>
      </c>
      <c r="AN5233">
        <f t="shared" ca="1" si="2823"/>
        <v>20.000014652014652</v>
      </c>
      <c r="AO5233">
        <f t="shared" ca="1" si="2824"/>
        <v>5</v>
      </c>
      <c r="AP5233">
        <f t="shared" ca="1" si="2800"/>
        <v>8</v>
      </c>
      <c r="AQ5233">
        <f t="shared" ca="1" si="2801"/>
        <v>15</v>
      </c>
      <c r="AR5233">
        <f t="shared" ca="1" si="2802"/>
        <v>8</v>
      </c>
      <c r="AS5233">
        <f ca="1">P5233/J5233</f>
        <v>-0.11250020375461607</v>
      </c>
    </row>
    <row r="5234" spans="1:45" x14ac:dyDescent="0.4">
      <c r="A5234">
        <f t="shared" si="2797"/>
        <v>201906</v>
      </c>
      <c r="B5234" t="s">
        <v>188</v>
      </c>
      <c r="C5234" t="s">
        <v>75</v>
      </c>
      <c r="D5234" t="str">
        <f t="shared" ca="1" si="2822"/>
        <v>I101</v>
      </c>
      <c r="E5234">
        <f t="shared" ca="1" si="2803"/>
        <v>283</v>
      </c>
      <c r="F5234">
        <f t="shared" ca="1" si="2804"/>
        <v>30</v>
      </c>
      <c r="G5234" t="str">
        <f t="shared" ca="1" si="2819"/>
        <v>S11</v>
      </c>
      <c r="H5234" t="str">
        <f t="shared" ca="1" si="2820"/>
        <v>S117</v>
      </c>
      <c r="I5234">
        <f ca="1">VLOOKUP(D5234,PRC!$A$2:$B$21,2,0)*E5234</f>
        <v>8490000</v>
      </c>
      <c r="J5234">
        <f t="shared" ca="1" si="2805"/>
        <v>6367496</v>
      </c>
      <c r="K5234">
        <f ca="1">VLOOKUP(D5234,PRC!$A$1:$C$21,3,0)*E5234</f>
        <v>4414800</v>
      </c>
      <c r="L5234">
        <f t="shared" ca="1" si="2806"/>
        <v>255000</v>
      </c>
      <c r="M5234">
        <f t="shared" ca="1" si="2807"/>
        <v>764000</v>
      </c>
      <c r="N5234">
        <f t="shared" ca="1" si="2808"/>
        <v>1189000</v>
      </c>
      <c r="O5234">
        <f t="shared" ca="1" si="2809"/>
        <v>509000</v>
      </c>
      <c r="P5234">
        <f t="shared" ca="1" si="2821"/>
        <v>-764304</v>
      </c>
      <c r="Q5234">
        <f ca="1">IF(P5234&gt;0,1,0)</f>
        <v>0</v>
      </c>
      <c r="R5234">
        <f t="shared" ca="1" si="2810"/>
        <v>25</v>
      </c>
      <c r="S5234">
        <f t="shared" ca="1" si="2811"/>
        <v>3</v>
      </c>
      <c r="T5234">
        <f t="shared" ca="1" si="2812"/>
        <v>9</v>
      </c>
      <c r="U5234">
        <f t="shared" ca="1" si="2813"/>
        <v>14</v>
      </c>
      <c r="V5234">
        <f t="shared" ca="1" si="2814"/>
        <v>6</v>
      </c>
      <c r="X5234">
        <f t="shared" si="2816"/>
        <v>5234</v>
      </c>
      <c r="Y5234">
        <f t="shared" si="2817"/>
        <v>5102</v>
      </c>
      <c r="Z5234">
        <f t="shared" si="2818"/>
        <v>5103</v>
      </c>
      <c r="AA5234">
        <f t="shared" si="2815"/>
        <v>5251</v>
      </c>
      <c r="AB5234">
        <f t="shared" si="2798"/>
        <v>150</v>
      </c>
      <c r="AM5234" t="str">
        <f t="shared" si="2799"/>
        <v>201906HD</v>
      </c>
      <c r="AN5234">
        <f t="shared" ca="1" si="2823"/>
        <v>25.000047114252066</v>
      </c>
      <c r="AO5234">
        <f t="shared" ca="1" si="2824"/>
        <v>3.0035335689045937</v>
      </c>
      <c r="AP5234">
        <f t="shared" ca="1" si="2800"/>
        <v>8.9988221436984688</v>
      </c>
      <c r="AQ5234">
        <f t="shared" ca="1" si="2801"/>
        <v>14.004711425206127</v>
      </c>
      <c r="AR5234">
        <f t="shared" ca="1" si="2802"/>
        <v>5.9952885747938751</v>
      </c>
      <c r="AS5234">
        <f ca="1">P5234/J5234</f>
        <v>-0.12003211309437807</v>
      </c>
    </row>
    <row r="5235" spans="1:45" x14ac:dyDescent="0.4">
      <c r="A5235">
        <f t="shared" si="2797"/>
        <v>201906</v>
      </c>
      <c r="B5235" t="s">
        <v>189</v>
      </c>
      <c r="C5235" t="s">
        <v>75</v>
      </c>
      <c r="D5235" t="str">
        <f t="shared" ca="1" si="2822"/>
        <v>I119</v>
      </c>
      <c r="E5235">
        <f t="shared" ca="1" si="2803"/>
        <v>176</v>
      </c>
      <c r="F5235">
        <f t="shared" ca="1" si="2804"/>
        <v>24</v>
      </c>
      <c r="G5235" t="str">
        <f t="shared" ca="1" si="2819"/>
        <v>S10</v>
      </c>
      <c r="H5235" t="str">
        <f t="shared" ca="1" si="2820"/>
        <v>S101</v>
      </c>
      <c r="I5235">
        <f ca="1">VLOOKUP(D5235,PRC!$A$2:$B$21,2,0)*E5235</f>
        <v>16720000</v>
      </c>
      <c r="J5235">
        <f t="shared" ca="1" si="2805"/>
        <v>12038396</v>
      </c>
      <c r="K5235">
        <f ca="1">VLOOKUP(D5235,PRC!$A$1:$C$21,3,0)*E5235</f>
        <v>8025600</v>
      </c>
      <c r="L5235">
        <f t="shared" ca="1" si="2806"/>
        <v>669000</v>
      </c>
      <c r="M5235">
        <f t="shared" ca="1" si="2807"/>
        <v>1672000</v>
      </c>
      <c r="N5235">
        <f t="shared" ca="1" si="2808"/>
        <v>2508000</v>
      </c>
      <c r="O5235">
        <f t="shared" ca="1" si="2809"/>
        <v>836000</v>
      </c>
      <c r="P5235">
        <f t="shared" ca="1" si="2821"/>
        <v>-1672204</v>
      </c>
      <c r="Q5235">
        <f ca="1">IF(P5235&gt;0,1,0)</f>
        <v>0</v>
      </c>
      <c r="R5235">
        <f t="shared" ca="1" si="2810"/>
        <v>28</v>
      </c>
      <c r="S5235">
        <f t="shared" ca="1" si="2811"/>
        <v>4</v>
      </c>
      <c r="T5235">
        <f t="shared" ca="1" si="2812"/>
        <v>10</v>
      </c>
      <c r="U5235">
        <f t="shared" ca="1" si="2813"/>
        <v>15</v>
      </c>
      <c r="V5235">
        <f t="shared" ca="1" si="2814"/>
        <v>5</v>
      </c>
      <c r="X5235">
        <f t="shared" si="2816"/>
        <v>5235</v>
      </c>
      <c r="Y5235">
        <f t="shared" si="2817"/>
        <v>5102</v>
      </c>
      <c r="Z5235">
        <f t="shared" si="2818"/>
        <v>5103</v>
      </c>
      <c r="AA5235">
        <f t="shared" si="2815"/>
        <v>5251</v>
      </c>
      <c r="AB5235">
        <f t="shared" si="2798"/>
        <v>150</v>
      </c>
      <c r="AM5235" t="str">
        <f t="shared" si="2799"/>
        <v>201906HD</v>
      </c>
      <c r="AN5235">
        <f t="shared" ca="1" si="2823"/>
        <v>28.000023923444971</v>
      </c>
      <c r="AO5235">
        <f t="shared" ca="1" si="2824"/>
        <v>4.0011961722488039</v>
      </c>
      <c r="AP5235">
        <f t="shared" ca="1" si="2800"/>
        <v>10</v>
      </c>
      <c r="AQ5235">
        <f t="shared" ca="1" si="2801"/>
        <v>15</v>
      </c>
      <c r="AR5235">
        <f t="shared" ca="1" si="2802"/>
        <v>5</v>
      </c>
      <c r="AS5235">
        <f ca="1">P5235/J5235</f>
        <v>-0.13890588081668023</v>
      </c>
    </row>
    <row r="5236" spans="1:45" x14ac:dyDescent="0.4">
      <c r="A5236">
        <f t="shared" si="2797"/>
        <v>201906</v>
      </c>
      <c r="B5236" t="s">
        <v>190</v>
      </c>
      <c r="C5236" t="s">
        <v>75</v>
      </c>
      <c r="D5236" t="str">
        <f t="shared" ca="1" si="2822"/>
        <v>I120</v>
      </c>
      <c r="E5236">
        <f t="shared" ca="1" si="2803"/>
        <v>250</v>
      </c>
      <c r="F5236">
        <f t="shared" ca="1" si="2804"/>
        <v>25</v>
      </c>
      <c r="G5236" t="str">
        <f t="shared" ca="1" si="2819"/>
        <v>S12</v>
      </c>
      <c r="H5236" t="str">
        <f t="shared" ca="1" si="2820"/>
        <v>S120</v>
      </c>
      <c r="I5236">
        <f ca="1">VLOOKUP(D5236,PRC!$A$2:$B$21,2,0)*E5236</f>
        <v>1075000000</v>
      </c>
      <c r="J5236">
        <f t="shared" ca="1" si="2805"/>
        <v>795499996</v>
      </c>
      <c r="K5236">
        <f ca="1">VLOOKUP(D5236,PRC!$A$1:$C$21,3,0)*E5236</f>
        <v>483750000</v>
      </c>
      <c r="L5236">
        <f t="shared" ca="1" si="2806"/>
        <v>32250000</v>
      </c>
      <c r="M5236">
        <f t="shared" ca="1" si="2807"/>
        <v>64500000</v>
      </c>
      <c r="N5236">
        <f t="shared" ca="1" si="2808"/>
        <v>107500000</v>
      </c>
      <c r="O5236">
        <f t="shared" ca="1" si="2809"/>
        <v>107500000</v>
      </c>
      <c r="P5236">
        <f t="shared" ca="1" si="2821"/>
        <v>-4</v>
      </c>
      <c r="Q5236">
        <f ca="1">IF(P5236&gt;0,1,0)</f>
        <v>0</v>
      </c>
      <c r="R5236">
        <f t="shared" ca="1" si="2810"/>
        <v>26</v>
      </c>
      <c r="S5236">
        <f t="shared" ca="1" si="2811"/>
        <v>3</v>
      </c>
      <c r="T5236">
        <f t="shared" ca="1" si="2812"/>
        <v>6</v>
      </c>
      <c r="U5236">
        <f t="shared" ca="1" si="2813"/>
        <v>10</v>
      </c>
      <c r="V5236">
        <f t="shared" ca="1" si="2814"/>
        <v>10</v>
      </c>
      <c r="X5236">
        <f t="shared" si="2816"/>
        <v>5236</v>
      </c>
      <c r="Y5236">
        <f t="shared" si="2817"/>
        <v>5102</v>
      </c>
      <c r="Z5236">
        <f t="shared" si="2818"/>
        <v>5103</v>
      </c>
      <c r="AA5236">
        <f t="shared" si="2815"/>
        <v>5251</v>
      </c>
      <c r="AB5236">
        <f t="shared" si="2798"/>
        <v>150</v>
      </c>
      <c r="AM5236" t="str">
        <f t="shared" si="2799"/>
        <v>201906HD</v>
      </c>
      <c r="AN5236">
        <f t="shared" ca="1" si="2823"/>
        <v>26.000000372093023</v>
      </c>
      <c r="AO5236">
        <f t="shared" ca="1" si="2824"/>
        <v>3</v>
      </c>
      <c r="AP5236">
        <f t="shared" ca="1" si="2800"/>
        <v>6</v>
      </c>
      <c r="AQ5236">
        <f t="shared" ca="1" si="2801"/>
        <v>10</v>
      </c>
      <c r="AR5236">
        <f t="shared" ca="1" si="2802"/>
        <v>10</v>
      </c>
      <c r="AS5236">
        <f ca="1">P5236/J5236</f>
        <v>-5.0282841233351811E-9</v>
      </c>
    </row>
    <row r="5237" spans="1:45" x14ac:dyDescent="0.4">
      <c r="A5237">
        <f t="shared" si="2797"/>
        <v>201906</v>
      </c>
      <c r="B5237" t="s">
        <v>191</v>
      </c>
      <c r="C5237" t="s">
        <v>75</v>
      </c>
      <c r="D5237" t="str">
        <f t="shared" ca="1" si="2822"/>
        <v>I113</v>
      </c>
      <c r="E5237">
        <f t="shared" ca="1" si="2803"/>
        <v>264</v>
      </c>
      <c r="F5237">
        <f t="shared" ca="1" si="2804"/>
        <v>30</v>
      </c>
      <c r="G5237" t="str">
        <f t="shared" ca="1" si="2819"/>
        <v>S11</v>
      </c>
      <c r="H5237" t="str">
        <f t="shared" ca="1" si="2820"/>
        <v>S110</v>
      </c>
      <c r="I5237">
        <f ca="1">VLOOKUP(D5237,PRC!$A$2:$B$21,2,0)*E5237</f>
        <v>176880000</v>
      </c>
      <c r="J5237">
        <f t="shared" ca="1" si="2805"/>
        <v>127353596</v>
      </c>
      <c r="K5237">
        <f ca="1">VLOOKUP(D5237,PRC!$A$1:$C$21,3,0)*E5237</f>
        <v>79596000</v>
      </c>
      <c r="L5237">
        <f t="shared" ca="1" si="2806"/>
        <v>5306000</v>
      </c>
      <c r="M5237">
        <f t="shared" ca="1" si="2807"/>
        <v>12382000</v>
      </c>
      <c r="N5237">
        <f t="shared" ca="1" si="2808"/>
        <v>19457000</v>
      </c>
      <c r="O5237">
        <f t="shared" ca="1" si="2809"/>
        <v>15919000</v>
      </c>
      <c r="P5237">
        <f t="shared" ca="1" si="2821"/>
        <v>-5306404</v>
      </c>
      <c r="Q5237">
        <f ca="1">IF(P5237&gt;0,1,0)</f>
        <v>0</v>
      </c>
      <c r="R5237">
        <f t="shared" ca="1" si="2810"/>
        <v>28</v>
      </c>
      <c r="S5237">
        <f t="shared" ca="1" si="2811"/>
        <v>3</v>
      </c>
      <c r="T5237">
        <f t="shared" ca="1" si="2812"/>
        <v>7</v>
      </c>
      <c r="U5237">
        <f t="shared" ca="1" si="2813"/>
        <v>11</v>
      </c>
      <c r="V5237">
        <f t="shared" ca="1" si="2814"/>
        <v>9</v>
      </c>
      <c r="X5237">
        <f t="shared" si="2816"/>
        <v>5237</v>
      </c>
      <c r="Y5237">
        <f t="shared" si="2817"/>
        <v>5102</v>
      </c>
      <c r="Z5237">
        <f t="shared" si="2818"/>
        <v>5103</v>
      </c>
      <c r="AA5237">
        <f t="shared" si="2815"/>
        <v>5251</v>
      </c>
      <c r="AB5237">
        <f t="shared" si="2798"/>
        <v>150</v>
      </c>
      <c r="AM5237" t="str">
        <f t="shared" si="2799"/>
        <v>201906HD</v>
      </c>
      <c r="AN5237">
        <f t="shared" ca="1" si="2823"/>
        <v>28.000002261420175</v>
      </c>
      <c r="AO5237">
        <f t="shared" ca="1" si="2824"/>
        <v>2.9997738579828135</v>
      </c>
      <c r="AP5237">
        <f t="shared" ca="1" si="2800"/>
        <v>7.000226142017187</v>
      </c>
      <c r="AQ5237">
        <f t="shared" ca="1" si="2801"/>
        <v>11.000113071008593</v>
      </c>
      <c r="AR5237">
        <f t="shared" ca="1" si="2802"/>
        <v>8.9998869289914065</v>
      </c>
      <c r="AS5237">
        <f ca="1">P5237/J5237</f>
        <v>-4.1666699383973424E-2</v>
      </c>
    </row>
    <row r="5238" spans="1:45" x14ac:dyDescent="0.4">
      <c r="A5238">
        <f t="shared" si="2797"/>
        <v>201906</v>
      </c>
      <c r="B5238" t="s">
        <v>192</v>
      </c>
      <c r="C5238" t="s">
        <v>75</v>
      </c>
      <c r="D5238" t="str">
        <f t="shared" ca="1" si="2822"/>
        <v>I109</v>
      </c>
      <c r="E5238">
        <f t="shared" ca="1" si="2803"/>
        <v>274</v>
      </c>
      <c r="F5238">
        <f t="shared" ca="1" si="2804"/>
        <v>20</v>
      </c>
      <c r="G5238" t="str">
        <f t="shared" ca="1" si="2819"/>
        <v>S11</v>
      </c>
      <c r="H5238" t="str">
        <f t="shared" ca="1" si="2820"/>
        <v>S115</v>
      </c>
      <c r="I5238">
        <f ca="1">VLOOKUP(D5238,PRC!$A$2:$B$21,2,0)*E5238</f>
        <v>137000000</v>
      </c>
      <c r="J5238">
        <f t="shared" ca="1" si="2805"/>
        <v>101379996</v>
      </c>
      <c r="K5238">
        <f ca="1">VLOOKUP(D5238,PRC!$A$1:$C$21,3,0)*E5238</f>
        <v>54800000</v>
      </c>
      <c r="L5238">
        <f t="shared" ca="1" si="2806"/>
        <v>6850000</v>
      </c>
      <c r="M5238">
        <f t="shared" ca="1" si="2807"/>
        <v>10960000</v>
      </c>
      <c r="N5238">
        <f t="shared" ca="1" si="2808"/>
        <v>20550000</v>
      </c>
      <c r="O5238">
        <f t="shared" ca="1" si="2809"/>
        <v>13700000</v>
      </c>
      <c r="P5238">
        <f t="shared" ca="1" si="2821"/>
        <v>-5480004</v>
      </c>
      <c r="Q5238">
        <f ca="1">IF(P5238&gt;0,1,0)</f>
        <v>0</v>
      </c>
      <c r="R5238">
        <f t="shared" ca="1" si="2810"/>
        <v>26</v>
      </c>
      <c r="S5238">
        <f t="shared" ca="1" si="2811"/>
        <v>5</v>
      </c>
      <c r="T5238">
        <f t="shared" ca="1" si="2812"/>
        <v>8</v>
      </c>
      <c r="U5238">
        <f t="shared" ca="1" si="2813"/>
        <v>15</v>
      </c>
      <c r="V5238">
        <f t="shared" ca="1" si="2814"/>
        <v>10</v>
      </c>
      <c r="X5238">
        <f t="shared" si="2816"/>
        <v>5238</v>
      </c>
      <c r="Y5238">
        <f t="shared" si="2817"/>
        <v>5102</v>
      </c>
      <c r="Z5238">
        <f t="shared" si="2818"/>
        <v>5103</v>
      </c>
      <c r="AA5238">
        <f t="shared" si="2815"/>
        <v>5251</v>
      </c>
      <c r="AB5238">
        <f t="shared" si="2798"/>
        <v>150</v>
      </c>
      <c r="AM5238" t="str">
        <f t="shared" si="2799"/>
        <v>201906HD</v>
      </c>
      <c r="AN5238">
        <f t="shared" ca="1" si="2823"/>
        <v>26.000002919708031</v>
      </c>
      <c r="AO5238">
        <f t="shared" ca="1" si="2824"/>
        <v>5</v>
      </c>
      <c r="AP5238">
        <f t="shared" ca="1" si="2800"/>
        <v>8</v>
      </c>
      <c r="AQ5238">
        <f t="shared" ca="1" si="2801"/>
        <v>15</v>
      </c>
      <c r="AR5238">
        <f t="shared" ca="1" si="2802"/>
        <v>10</v>
      </c>
      <c r="AS5238">
        <f ca="1">P5238/J5238</f>
        <v>-5.4054095642300085E-2</v>
      </c>
    </row>
    <row r="5239" spans="1:45" x14ac:dyDescent="0.4">
      <c r="A5239">
        <f t="shared" si="2797"/>
        <v>201906</v>
      </c>
      <c r="B5239" t="s">
        <v>193</v>
      </c>
      <c r="C5239" t="s">
        <v>75</v>
      </c>
      <c r="D5239" t="str">
        <f t="shared" ca="1" si="2822"/>
        <v>I112</v>
      </c>
      <c r="E5239">
        <f t="shared" ca="1" si="2803"/>
        <v>204</v>
      </c>
      <c r="F5239">
        <f t="shared" ca="1" si="2804"/>
        <v>25</v>
      </c>
      <c r="G5239" t="str">
        <f t="shared" ca="1" si="2819"/>
        <v>S11</v>
      </c>
      <c r="H5239" t="str">
        <f t="shared" ca="1" si="2820"/>
        <v>S119</v>
      </c>
      <c r="I5239">
        <f ca="1">VLOOKUP(D5239,PRC!$A$2:$B$21,2,0)*E5239</f>
        <v>13260000</v>
      </c>
      <c r="J5239">
        <f t="shared" ca="1" si="2805"/>
        <v>9414596</v>
      </c>
      <c r="K5239">
        <f ca="1">VLOOKUP(D5239,PRC!$A$1:$C$21,3,0)*E5239</f>
        <v>6630000</v>
      </c>
      <c r="L5239">
        <f t="shared" ca="1" si="2806"/>
        <v>663000</v>
      </c>
      <c r="M5239">
        <f t="shared" ca="1" si="2807"/>
        <v>663000</v>
      </c>
      <c r="N5239">
        <f t="shared" ca="1" si="2808"/>
        <v>1856000</v>
      </c>
      <c r="O5239">
        <f t="shared" ca="1" si="2809"/>
        <v>663000</v>
      </c>
      <c r="P5239">
        <f t="shared" ca="1" si="2821"/>
        <v>-1060404</v>
      </c>
      <c r="Q5239">
        <f ca="1">IF(P5239&gt;0,1,0)</f>
        <v>0</v>
      </c>
      <c r="R5239">
        <f t="shared" ca="1" si="2810"/>
        <v>29</v>
      </c>
      <c r="S5239">
        <f t="shared" ca="1" si="2811"/>
        <v>5</v>
      </c>
      <c r="T5239">
        <f t="shared" ca="1" si="2812"/>
        <v>5</v>
      </c>
      <c r="U5239">
        <f t="shared" ca="1" si="2813"/>
        <v>14</v>
      </c>
      <c r="V5239">
        <f t="shared" ca="1" si="2814"/>
        <v>5</v>
      </c>
      <c r="X5239">
        <f t="shared" si="2816"/>
        <v>5239</v>
      </c>
      <c r="Y5239">
        <f t="shared" si="2817"/>
        <v>5102</v>
      </c>
      <c r="Z5239">
        <f t="shared" si="2818"/>
        <v>5103</v>
      </c>
      <c r="AA5239">
        <f t="shared" si="2815"/>
        <v>5251</v>
      </c>
      <c r="AB5239">
        <f t="shared" si="2798"/>
        <v>150</v>
      </c>
      <c r="AM5239" t="str">
        <f t="shared" si="2799"/>
        <v>201906HD</v>
      </c>
      <c r="AN5239">
        <f t="shared" ca="1" si="2823"/>
        <v>29.000030165912516</v>
      </c>
      <c r="AO5239">
        <f t="shared" ca="1" si="2824"/>
        <v>5</v>
      </c>
      <c r="AP5239">
        <f t="shared" ca="1" si="2800"/>
        <v>5</v>
      </c>
      <c r="AQ5239">
        <f t="shared" ca="1" si="2801"/>
        <v>13.996983408748115</v>
      </c>
      <c r="AR5239">
        <f t="shared" ca="1" si="2802"/>
        <v>5</v>
      </c>
      <c r="AS5239">
        <f ca="1">P5239/J5239</f>
        <v>-0.11263404186435616</v>
      </c>
    </row>
    <row r="5240" spans="1:45" x14ac:dyDescent="0.4">
      <c r="A5240">
        <f t="shared" si="2797"/>
        <v>201906</v>
      </c>
      <c r="B5240" t="s">
        <v>194</v>
      </c>
      <c r="C5240" t="s">
        <v>75</v>
      </c>
      <c r="D5240" t="str">
        <f t="shared" ca="1" si="2822"/>
        <v>I109</v>
      </c>
      <c r="E5240">
        <f t="shared" ca="1" si="2803"/>
        <v>258</v>
      </c>
      <c r="F5240">
        <f t="shared" ca="1" si="2804"/>
        <v>26</v>
      </c>
      <c r="G5240" t="str">
        <f t="shared" ca="1" si="2819"/>
        <v>S10</v>
      </c>
      <c r="H5240" t="str">
        <f t="shared" ca="1" si="2820"/>
        <v>S106</v>
      </c>
      <c r="I5240">
        <f ca="1">VLOOKUP(D5240,PRC!$A$2:$B$21,2,0)*E5240</f>
        <v>129000000</v>
      </c>
      <c r="J5240">
        <f t="shared" ca="1" si="2805"/>
        <v>101909996</v>
      </c>
      <c r="K5240">
        <f ca="1">VLOOKUP(D5240,PRC!$A$1:$C$21,3,0)*E5240</f>
        <v>51600000</v>
      </c>
      <c r="L5240">
        <f t="shared" ca="1" si="2806"/>
        <v>3870000</v>
      </c>
      <c r="M5240">
        <f t="shared" ca="1" si="2807"/>
        <v>7740000</v>
      </c>
      <c r="N5240">
        <f t="shared" ca="1" si="2808"/>
        <v>15480000</v>
      </c>
      <c r="O5240">
        <f t="shared" ca="1" si="2809"/>
        <v>9030000</v>
      </c>
      <c r="P5240">
        <f t="shared" ca="1" si="2821"/>
        <v>14189996</v>
      </c>
      <c r="Q5240">
        <f ca="1">IF(P5240&gt;0,1,0)</f>
        <v>1</v>
      </c>
      <c r="R5240">
        <f t="shared" ca="1" si="2810"/>
        <v>21</v>
      </c>
      <c r="S5240">
        <f t="shared" ca="1" si="2811"/>
        <v>3</v>
      </c>
      <c r="T5240">
        <f t="shared" ca="1" si="2812"/>
        <v>6</v>
      </c>
      <c r="U5240">
        <f t="shared" ca="1" si="2813"/>
        <v>12</v>
      </c>
      <c r="V5240">
        <f t="shared" ca="1" si="2814"/>
        <v>7</v>
      </c>
      <c r="X5240">
        <f t="shared" si="2816"/>
        <v>5240</v>
      </c>
      <c r="Y5240">
        <f t="shared" si="2817"/>
        <v>5102</v>
      </c>
      <c r="Z5240">
        <f t="shared" si="2818"/>
        <v>5103</v>
      </c>
      <c r="AA5240">
        <f t="shared" si="2815"/>
        <v>5251</v>
      </c>
      <c r="AB5240">
        <f t="shared" si="2798"/>
        <v>150</v>
      </c>
      <c r="AM5240" t="str">
        <f t="shared" si="2799"/>
        <v>201906HD</v>
      </c>
      <c r="AN5240">
        <f t="shared" ca="1" si="2823"/>
        <v>21.000003100775189</v>
      </c>
      <c r="AO5240">
        <f t="shared" ca="1" si="2824"/>
        <v>3</v>
      </c>
      <c r="AP5240">
        <f t="shared" ca="1" si="2800"/>
        <v>6</v>
      </c>
      <c r="AQ5240">
        <f t="shared" ca="1" si="2801"/>
        <v>12</v>
      </c>
      <c r="AR5240">
        <f t="shared" ca="1" si="2802"/>
        <v>7.0000000000000009</v>
      </c>
      <c r="AS5240">
        <f ca="1">P5240/J5240</f>
        <v>0.13924047254402797</v>
      </c>
    </row>
    <row r="5241" spans="1:45" x14ac:dyDescent="0.4">
      <c r="A5241">
        <f t="shared" si="2797"/>
        <v>201906</v>
      </c>
      <c r="B5241" t="s">
        <v>195</v>
      </c>
      <c r="C5241" t="s">
        <v>75</v>
      </c>
      <c r="D5241" t="str">
        <f t="shared" ca="1" si="2822"/>
        <v>I101</v>
      </c>
      <c r="E5241">
        <f t="shared" ca="1" si="2803"/>
        <v>282</v>
      </c>
      <c r="F5241">
        <f t="shared" ca="1" si="2804"/>
        <v>25</v>
      </c>
      <c r="G5241" t="str">
        <f t="shared" ca="1" si="2819"/>
        <v>S10</v>
      </c>
      <c r="H5241" t="str">
        <f t="shared" ca="1" si="2820"/>
        <v>S104</v>
      </c>
      <c r="I5241">
        <f ca="1">VLOOKUP(D5241,PRC!$A$2:$B$21,2,0)*E5241</f>
        <v>8460000</v>
      </c>
      <c r="J5241">
        <f t="shared" ca="1" si="2805"/>
        <v>6260396</v>
      </c>
      <c r="K5241">
        <f ca="1">VLOOKUP(D5241,PRC!$A$1:$C$21,3,0)*E5241</f>
        <v>4399200</v>
      </c>
      <c r="L5241">
        <f t="shared" ca="1" si="2806"/>
        <v>338000</v>
      </c>
      <c r="M5241">
        <f t="shared" ca="1" si="2807"/>
        <v>846000</v>
      </c>
      <c r="N5241">
        <f t="shared" ca="1" si="2808"/>
        <v>1184000</v>
      </c>
      <c r="O5241">
        <f t="shared" ca="1" si="2809"/>
        <v>677000</v>
      </c>
      <c r="P5241">
        <f t="shared" ca="1" si="2821"/>
        <v>-1183804</v>
      </c>
      <c r="Q5241">
        <f ca="1">IF(P5241&gt;0,1,0)</f>
        <v>0</v>
      </c>
      <c r="R5241">
        <f t="shared" ca="1" si="2810"/>
        <v>26</v>
      </c>
      <c r="S5241">
        <f t="shared" ca="1" si="2811"/>
        <v>4</v>
      </c>
      <c r="T5241">
        <f t="shared" ca="1" si="2812"/>
        <v>10</v>
      </c>
      <c r="U5241">
        <f t="shared" ca="1" si="2813"/>
        <v>14</v>
      </c>
      <c r="V5241">
        <f t="shared" ca="1" si="2814"/>
        <v>8</v>
      </c>
      <c r="X5241">
        <f t="shared" si="2816"/>
        <v>5241</v>
      </c>
      <c r="Y5241">
        <f t="shared" si="2817"/>
        <v>5102</v>
      </c>
      <c r="Z5241">
        <f t="shared" si="2818"/>
        <v>5103</v>
      </c>
      <c r="AA5241">
        <f t="shared" si="2815"/>
        <v>5251</v>
      </c>
      <c r="AB5241">
        <f t="shared" si="2798"/>
        <v>150</v>
      </c>
      <c r="AM5241" t="str">
        <f t="shared" si="2799"/>
        <v>201906HD</v>
      </c>
      <c r="AN5241">
        <f t="shared" ca="1" si="2823"/>
        <v>26.00004728132388</v>
      </c>
      <c r="AO5241">
        <f t="shared" ca="1" si="2824"/>
        <v>3.9952718676122934</v>
      </c>
      <c r="AP5241">
        <f t="shared" ca="1" si="2800"/>
        <v>10</v>
      </c>
      <c r="AQ5241">
        <f t="shared" ca="1" si="2801"/>
        <v>13.995271867612294</v>
      </c>
      <c r="AR5241">
        <f t="shared" ca="1" si="2802"/>
        <v>8.002364066193854</v>
      </c>
      <c r="AS5241">
        <f ca="1">P5241/J5241</f>
        <v>-0.18909410842381216</v>
      </c>
    </row>
    <row r="5242" spans="1:45" x14ac:dyDescent="0.4">
      <c r="A5242">
        <f t="shared" si="2797"/>
        <v>201906</v>
      </c>
      <c r="B5242" t="s">
        <v>196</v>
      </c>
      <c r="C5242" t="s">
        <v>75</v>
      </c>
      <c r="D5242" t="str">
        <f t="shared" ca="1" si="2822"/>
        <v>I107</v>
      </c>
      <c r="E5242">
        <f t="shared" ca="1" si="2803"/>
        <v>210</v>
      </c>
      <c r="F5242">
        <f t="shared" ca="1" si="2804"/>
        <v>27</v>
      </c>
      <c r="G5242" t="str">
        <f t="shared" ca="1" si="2819"/>
        <v>S11</v>
      </c>
      <c r="H5242" t="str">
        <f t="shared" ca="1" si="2820"/>
        <v>S119</v>
      </c>
      <c r="I5242">
        <f ca="1">VLOOKUP(D5242,PRC!$A$2:$B$21,2,0)*E5242</f>
        <v>31500000</v>
      </c>
      <c r="J5242">
        <f t="shared" ca="1" si="2805"/>
        <v>22364996</v>
      </c>
      <c r="K5242">
        <f ca="1">VLOOKUP(D5242,PRC!$A$1:$C$21,3,0)*E5242</f>
        <v>17955000</v>
      </c>
      <c r="L5242">
        <f t="shared" ca="1" si="2806"/>
        <v>1260000</v>
      </c>
      <c r="M5242">
        <f t="shared" ca="1" si="2807"/>
        <v>2520000</v>
      </c>
      <c r="N5242">
        <f t="shared" ca="1" si="2808"/>
        <v>3465000</v>
      </c>
      <c r="O5242">
        <f t="shared" ca="1" si="2809"/>
        <v>2835000</v>
      </c>
      <c r="P5242">
        <f t="shared" ca="1" si="2821"/>
        <v>-5670004</v>
      </c>
      <c r="Q5242">
        <f ca="1">IF(P5242&gt;0,1,0)</f>
        <v>0</v>
      </c>
      <c r="R5242">
        <f t="shared" ca="1" si="2810"/>
        <v>29</v>
      </c>
      <c r="S5242">
        <f t="shared" ca="1" si="2811"/>
        <v>4</v>
      </c>
      <c r="T5242">
        <f t="shared" ca="1" si="2812"/>
        <v>8</v>
      </c>
      <c r="U5242">
        <f t="shared" ca="1" si="2813"/>
        <v>11</v>
      </c>
      <c r="V5242">
        <f t="shared" ca="1" si="2814"/>
        <v>9</v>
      </c>
      <c r="X5242">
        <f t="shared" si="2816"/>
        <v>5242</v>
      </c>
      <c r="Y5242">
        <f t="shared" si="2817"/>
        <v>5102</v>
      </c>
      <c r="Z5242">
        <f t="shared" si="2818"/>
        <v>5103</v>
      </c>
      <c r="AA5242">
        <f t="shared" si="2815"/>
        <v>5251</v>
      </c>
      <c r="AB5242">
        <f t="shared" si="2798"/>
        <v>150</v>
      </c>
      <c r="AM5242" t="str">
        <f t="shared" si="2799"/>
        <v>201906HD</v>
      </c>
      <c r="AN5242">
        <f t="shared" ca="1" si="2823"/>
        <v>29.000012698412704</v>
      </c>
      <c r="AO5242">
        <f t="shared" ca="1" si="2824"/>
        <v>4</v>
      </c>
      <c r="AP5242">
        <f t="shared" ca="1" si="2800"/>
        <v>8</v>
      </c>
      <c r="AQ5242">
        <f t="shared" ca="1" si="2801"/>
        <v>11</v>
      </c>
      <c r="AR5242">
        <f t="shared" ca="1" si="2802"/>
        <v>9</v>
      </c>
      <c r="AS5242">
        <f ca="1">P5242/J5242</f>
        <v>-0.25352135095396394</v>
      </c>
    </row>
    <row r="5243" spans="1:45" x14ac:dyDescent="0.4">
      <c r="A5243">
        <f t="shared" si="2797"/>
        <v>201906</v>
      </c>
      <c r="B5243" t="s">
        <v>197</v>
      </c>
      <c r="C5243" t="s">
        <v>75</v>
      </c>
      <c r="D5243" t="str">
        <f t="shared" ca="1" si="2822"/>
        <v>I113</v>
      </c>
      <c r="E5243">
        <f t="shared" ca="1" si="2803"/>
        <v>190</v>
      </c>
      <c r="F5243">
        <f t="shared" ca="1" si="2804"/>
        <v>26</v>
      </c>
      <c r="G5243" t="str">
        <f t="shared" ca="1" si="2819"/>
        <v>S11</v>
      </c>
      <c r="H5243" t="str">
        <f t="shared" ca="1" si="2820"/>
        <v>S117</v>
      </c>
      <c r="I5243">
        <f ca="1">VLOOKUP(D5243,PRC!$A$2:$B$21,2,0)*E5243</f>
        <v>127300000</v>
      </c>
      <c r="J5243">
        <f t="shared" ca="1" si="2805"/>
        <v>95474996</v>
      </c>
      <c r="K5243">
        <f ca="1">VLOOKUP(D5243,PRC!$A$1:$C$21,3,0)*E5243</f>
        <v>57285000</v>
      </c>
      <c r="L5243">
        <f t="shared" ca="1" si="2806"/>
        <v>5092000</v>
      </c>
      <c r="M5243">
        <f t="shared" ca="1" si="2807"/>
        <v>6365000</v>
      </c>
      <c r="N5243">
        <f t="shared" ca="1" si="2808"/>
        <v>17822000</v>
      </c>
      <c r="O5243">
        <f t="shared" ca="1" si="2809"/>
        <v>6365000</v>
      </c>
      <c r="P5243">
        <f t="shared" ca="1" si="2821"/>
        <v>2545996</v>
      </c>
      <c r="Q5243">
        <f ca="1">IF(P5243&gt;0,1,0)</f>
        <v>1</v>
      </c>
      <c r="R5243">
        <f t="shared" ca="1" si="2810"/>
        <v>25</v>
      </c>
      <c r="S5243">
        <f t="shared" ca="1" si="2811"/>
        <v>4</v>
      </c>
      <c r="T5243">
        <f t="shared" ca="1" si="2812"/>
        <v>5</v>
      </c>
      <c r="U5243">
        <f t="shared" ca="1" si="2813"/>
        <v>14</v>
      </c>
      <c r="V5243">
        <f t="shared" ca="1" si="2814"/>
        <v>5</v>
      </c>
      <c r="X5243">
        <f t="shared" si="2816"/>
        <v>5243</v>
      </c>
      <c r="Y5243">
        <f t="shared" si="2817"/>
        <v>5102</v>
      </c>
      <c r="Z5243">
        <f t="shared" si="2818"/>
        <v>5103</v>
      </c>
      <c r="AA5243">
        <f t="shared" si="2815"/>
        <v>5251</v>
      </c>
      <c r="AB5243">
        <f t="shared" si="2798"/>
        <v>150</v>
      </c>
      <c r="AM5243" t="str">
        <f t="shared" si="2799"/>
        <v>201906HD</v>
      </c>
      <c r="AN5243">
        <f t="shared" ca="1" si="2823"/>
        <v>25.000003142183814</v>
      </c>
      <c r="AO5243">
        <f t="shared" ca="1" si="2824"/>
        <v>4</v>
      </c>
      <c r="AP5243">
        <f t="shared" ca="1" si="2800"/>
        <v>5</v>
      </c>
      <c r="AQ5243">
        <f t="shared" ca="1" si="2801"/>
        <v>14.000000000000002</v>
      </c>
      <c r="AR5243">
        <f t="shared" ca="1" si="2802"/>
        <v>5</v>
      </c>
      <c r="AS5243">
        <f ca="1">P5243/J5243</f>
        <v>2.6666625888101633E-2</v>
      </c>
    </row>
    <row r="5244" spans="1:45" x14ac:dyDescent="0.4">
      <c r="A5244">
        <f t="shared" si="2797"/>
        <v>201906</v>
      </c>
      <c r="B5244" t="s">
        <v>198</v>
      </c>
      <c r="C5244" t="s">
        <v>75</v>
      </c>
      <c r="D5244" t="str">
        <f t="shared" ca="1" si="2822"/>
        <v>I102</v>
      </c>
      <c r="E5244">
        <f t="shared" ca="1" si="2803"/>
        <v>204</v>
      </c>
      <c r="F5244">
        <f t="shared" ca="1" si="2804"/>
        <v>24</v>
      </c>
      <c r="G5244" t="str">
        <f t="shared" ca="1" si="2819"/>
        <v>S10</v>
      </c>
      <c r="H5244" t="str">
        <f t="shared" ca="1" si="2820"/>
        <v>S106</v>
      </c>
      <c r="I5244">
        <f ca="1">VLOOKUP(D5244,PRC!$A$2:$B$21,2,0)*E5244</f>
        <v>8160000</v>
      </c>
      <c r="J5244">
        <f t="shared" ca="1" si="2805"/>
        <v>5875196</v>
      </c>
      <c r="K5244">
        <f ca="1">VLOOKUP(D5244,PRC!$A$1:$C$21,3,0)*E5244</f>
        <v>3835200</v>
      </c>
      <c r="L5244">
        <f t="shared" ca="1" si="2806"/>
        <v>408000</v>
      </c>
      <c r="M5244">
        <f t="shared" ca="1" si="2807"/>
        <v>408000</v>
      </c>
      <c r="N5244">
        <f t="shared" ca="1" si="2808"/>
        <v>816000</v>
      </c>
      <c r="O5244">
        <f t="shared" ca="1" si="2809"/>
        <v>571000</v>
      </c>
      <c r="P5244">
        <f t="shared" ca="1" si="2821"/>
        <v>-163004</v>
      </c>
      <c r="Q5244">
        <f ca="1">IF(P5244&gt;0,1,0)</f>
        <v>0</v>
      </c>
      <c r="R5244">
        <f t="shared" ca="1" si="2810"/>
        <v>28</v>
      </c>
      <c r="S5244">
        <f t="shared" ca="1" si="2811"/>
        <v>5</v>
      </c>
      <c r="T5244">
        <f t="shared" ca="1" si="2812"/>
        <v>5</v>
      </c>
      <c r="U5244">
        <f t="shared" ca="1" si="2813"/>
        <v>10</v>
      </c>
      <c r="V5244">
        <f t="shared" ca="1" si="2814"/>
        <v>7</v>
      </c>
      <c r="X5244">
        <f t="shared" si="2816"/>
        <v>5244</v>
      </c>
      <c r="Y5244">
        <f t="shared" si="2817"/>
        <v>5102</v>
      </c>
      <c r="Z5244">
        <f t="shared" si="2818"/>
        <v>5103</v>
      </c>
      <c r="AA5244">
        <f t="shared" si="2815"/>
        <v>5251</v>
      </c>
      <c r="AB5244">
        <f t="shared" si="2798"/>
        <v>150</v>
      </c>
      <c r="AM5244" t="str">
        <f t="shared" si="2799"/>
        <v>201906HD</v>
      </c>
      <c r="AN5244">
        <f t="shared" ca="1" si="2823"/>
        <v>28.000049019607843</v>
      </c>
      <c r="AO5244">
        <f t="shared" ca="1" si="2824"/>
        <v>5</v>
      </c>
      <c r="AP5244">
        <f t="shared" ca="1" si="2800"/>
        <v>5</v>
      </c>
      <c r="AQ5244">
        <f t="shared" ca="1" si="2801"/>
        <v>10</v>
      </c>
      <c r="AR5244">
        <f t="shared" ca="1" si="2802"/>
        <v>6.9975490196078436</v>
      </c>
      <c r="AS5244">
        <f ca="1">P5244/J5244</f>
        <v>-2.7744436100514774E-2</v>
      </c>
    </row>
    <row r="5245" spans="1:45" x14ac:dyDescent="0.4">
      <c r="A5245">
        <f t="shared" si="2797"/>
        <v>201906</v>
      </c>
      <c r="B5245" t="s">
        <v>199</v>
      </c>
      <c r="C5245" t="s">
        <v>75</v>
      </c>
      <c r="D5245" t="str">
        <f t="shared" ca="1" si="2822"/>
        <v>I101</v>
      </c>
      <c r="E5245">
        <f t="shared" ca="1" si="2803"/>
        <v>169</v>
      </c>
      <c r="F5245">
        <f t="shared" ca="1" si="2804"/>
        <v>23</v>
      </c>
      <c r="G5245" t="str">
        <f t="shared" ca="1" si="2819"/>
        <v>S11</v>
      </c>
      <c r="H5245" t="str">
        <f t="shared" ca="1" si="2820"/>
        <v>S114</v>
      </c>
      <c r="I5245">
        <f ca="1">VLOOKUP(D5245,PRC!$A$2:$B$21,2,0)*E5245</f>
        <v>5070000</v>
      </c>
      <c r="J5245">
        <f t="shared" ca="1" si="2805"/>
        <v>4005296</v>
      </c>
      <c r="K5245">
        <f ca="1">VLOOKUP(D5245,PRC!$A$1:$C$21,3,0)*E5245</f>
        <v>2636400</v>
      </c>
      <c r="L5245">
        <f t="shared" ca="1" si="2806"/>
        <v>254000</v>
      </c>
      <c r="M5245">
        <f t="shared" ca="1" si="2807"/>
        <v>406000</v>
      </c>
      <c r="N5245">
        <f t="shared" ca="1" si="2808"/>
        <v>761000</v>
      </c>
      <c r="O5245">
        <f t="shared" ca="1" si="2809"/>
        <v>254000</v>
      </c>
      <c r="P5245">
        <f t="shared" ca="1" si="2821"/>
        <v>-306104</v>
      </c>
      <c r="Q5245">
        <f ca="1">IF(P5245&gt;0,1,0)</f>
        <v>0</v>
      </c>
      <c r="R5245">
        <f t="shared" ca="1" si="2810"/>
        <v>21</v>
      </c>
      <c r="S5245">
        <f t="shared" ca="1" si="2811"/>
        <v>5</v>
      </c>
      <c r="T5245">
        <f t="shared" ca="1" si="2812"/>
        <v>8</v>
      </c>
      <c r="U5245">
        <f t="shared" ca="1" si="2813"/>
        <v>15</v>
      </c>
      <c r="V5245">
        <f t="shared" ca="1" si="2814"/>
        <v>5</v>
      </c>
      <c r="X5245">
        <f t="shared" si="2816"/>
        <v>5245</v>
      </c>
      <c r="Y5245">
        <f t="shared" si="2817"/>
        <v>5102</v>
      </c>
      <c r="Z5245">
        <f t="shared" si="2818"/>
        <v>5103</v>
      </c>
      <c r="AA5245">
        <f t="shared" si="2815"/>
        <v>5251</v>
      </c>
      <c r="AB5245">
        <f t="shared" si="2798"/>
        <v>150</v>
      </c>
      <c r="AM5245" t="str">
        <f t="shared" si="2799"/>
        <v>201906HD</v>
      </c>
      <c r="AN5245">
        <f t="shared" ca="1" si="2823"/>
        <v>21.000078895463513</v>
      </c>
      <c r="AO5245">
        <f t="shared" ca="1" si="2824"/>
        <v>5.0098619329388558</v>
      </c>
      <c r="AP5245">
        <f t="shared" ca="1" si="2800"/>
        <v>8.0078895463510857</v>
      </c>
      <c r="AQ5245">
        <f t="shared" ca="1" si="2801"/>
        <v>15.009861932938856</v>
      </c>
      <c r="AR5245">
        <f t="shared" ca="1" si="2802"/>
        <v>5.0098619329388558</v>
      </c>
      <c r="AS5245">
        <f ca="1">P5245/J5245</f>
        <v>-7.6424813546863951E-2</v>
      </c>
    </row>
    <row r="5246" spans="1:45" x14ac:dyDescent="0.4">
      <c r="A5246">
        <f t="shared" si="2797"/>
        <v>201906</v>
      </c>
      <c r="B5246" t="s">
        <v>200</v>
      </c>
      <c r="C5246" t="s">
        <v>75</v>
      </c>
      <c r="D5246" t="str">
        <f t="shared" ca="1" si="2822"/>
        <v>I111</v>
      </c>
      <c r="E5246">
        <f t="shared" ca="1" si="2803"/>
        <v>282</v>
      </c>
      <c r="F5246">
        <f t="shared" ca="1" si="2804"/>
        <v>25</v>
      </c>
      <c r="G5246" t="str">
        <f t="shared" ca="1" si="2819"/>
        <v>S10</v>
      </c>
      <c r="H5246" t="str">
        <f t="shared" ca="1" si="2820"/>
        <v>S104</v>
      </c>
      <c r="I5246">
        <f ca="1">VLOOKUP(D5246,PRC!$A$2:$B$21,2,0)*E5246</f>
        <v>42300000</v>
      </c>
      <c r="J5246">
        <f t="shared" ca="1" si="2805"/>
        <v>31724996</v>
      </c>
      <c r="K5246">
        <f ca="1">VLOOKUP(D5246,PRC!$A$1:$C$21,3,0)*E5246</f>
        <v>22419000</v>
      </c>
      <c r="L5246">
        <f t="shared" ca="1" si="2806"/>
        <v>1269000</v>
      </c>
      <c r="M5246">
        <f t="shared" ca="1" si="2807"/>
        <v>2538000</v>
      </c>
      <c r="N5246">
        <f t="shared" ca="1" si="2808"/>
        <v>5922000</v>
      </c>
      <c r="O5246">
        <f t="shared" ca="1" si="2809"/>
        <v>2115000</v>
      </c>
      <c r="P5246">
        <f t="shared" ca="1" si="2821"/>
        <v>-2538004</v>
      </c>
      <c r="Q5246">
        <f ca="1">IF(P5246&gt;0,1,0)</f>
        <v>0</v>
      </c>
      <c r="R5246">
        <f t="shared" ca="1" si="2810"/>
        <v>25</v>
      </c>
      <c r="S5246">
        <f t="shared" ca="1" si="2811"/>
        <v>3</v>
      </c>
      <c r="T5246">
        <f t="shared" ca="1" si="2812"/>
        <v>6</v>
      </c>
      <c r="U5246">
        <f t="shared" ca="1" si="2813"/>
        <v>14</v>
      </c>
      <c r="V5246">
        <f t="shared" ca="1" si="2814"/>
        <v>5</v>
      </c>
      <c r="X5246">
        <f t="shared" si="2816"/>
        <v>5246</v>
      </c>
      <c r="Y5246">
        <f t="shared" si="2817"/>
        <v>5102</v>
      </c>
      <c r="Z5246">
        <f t="shared" si="2818"/>
        <v>5103</v>
      </c>
      <c r="AA5246">
        <f t="shared" si="2815"/>
        <v>5251</v>
      </c>
      <c r="AB5246">
        <f t="shared" si="2798"/>
        <v>150</v>
      </c>
      <c r="AM5246" t="str">
        <f t="shared" si="2799"/>
        <v>201906HD</v>
      </c>
      <c r="AN5246">
        <f t="shared" ca="1" si="2823"/>
        <v>25.00000945626477</v>
      </c>
      <c r="AO5246">
        <f t="shared" ca="1" si="2824"/>
        <v>3</v>
      </c>
      <c r="AP5246">
        <f t="shared" ca="1" si="2800"/>
        <v>6</v>
      </c>
      <c r="AQ5246">
        <f t="shared" ca="1" si="2801"/>
        <v>14.000000000000002</v>
      </c>
      <c r="AR5246">
        <f t="shared" ca="1" si="2802"/>
        <v>5</v>
      </c>
      <c r="AS5246">
        <f ca="1">P5246/J5246</f>
        <v>-8.0000136170229941E-2</v>
      </c>
    </row>
    <row r="5247" spans="1:45" x14ac:dyDescent="0.4">
      <c r="A5247">
        <f t="shared" si="2797"/>
        <v>201906</v>
      </c>
      <c r="B5247" t="s">
        <v>201</v>
      </c>
      <c r="C5247" t="s">
        <v>75</v>
      </c>
      <c r="D5247" t="str">
        <f t="shared" ca="1" si="2822"/>
        <v>I110</v>
      </c>
      <c r="E5247">
        <f t="shared" ca="1" si="2803"/>
        <v>200</v>
      </c>
      <c r="F5247">
        <f t="shared" ca="1" si="2804"/>
        <v>22</v>
      </c>
      <c r="G5247" t="str">
        <f t="shared" ca="1" si="2819"/>
        <v>S11</v>
      </c>
      <c r="H5247" t="str">
        <f t="shared" ca="1" si="2820"/>
        <v>S113</v>
      </c>
      <c r="I5247">
        <f ca="1">VLOOKUP(D5247,PRC!$A$2:$B$21,2,0)*E5247</f>
        <v>60000000</v>
      </c>
      <c r="J5247">
        <f t="shared" ca="1" si="2805"/>
        <v>41999996</v>
      </c>
      <c r="K5247">
        <f ca="1">VLOOKUP(D5247,PRC!$A$1:$C$21,3,0)*E5247</f>
        <v>27600000</v>
      </c>
      <c r="L5247">
        <f t="shared" ca="1" si="2806"/>
        <v>1800000</v>
      </c>
      <c r="M5247">
        <f t="shared" ca="1" si="2807"/>
        <v>5400000</v>
      </c>
      <c r="N5247">
        <f t="shared" ca="1" si="2808"/>
        <v>7200000</v>
      </c>
      <c r="O5247">
        <f t="shared" ca="1" si="2809"/>
        <v>5400000</v>
      </c>
      <c r="P5247">
        <f t="shared" ca="1" si="2821"/>
        <v>-5400004</v>
      </c>
      <c r="Q5247">
        <f ca="1">IF(P5247&gt;0,1,0)</f>
        <v>0</v>
      </c>
      <c r="R5247">
        <f t="shared" ca="1" si="2810"/>
        <v>30</v>
      </c>
      <c r="S5247">
        <f t="shared" ca="1" si="2811"/>
        <v>3</v>
      </c>
      <c r="T5247">
        <f t="shared" ca="1" si="2812"/>
        <v>9</v>
      </c>
      <c r="U5247">
        <f t="shared" ca="1" si="2813"/>
        <v>12</v>
      </c>
      <c r="V5247">
        <f t="shared" ca="1" si="2814"/>
        <v>9</v>
      </c>
      <c r="X5247">
        <f t="shared" si="2816"/>
        <v>5247</v>
      </c>
      <c r="Y5247">
        <f t="shared" si="2817"/>
        <v>5102</v>
      </c>
      <c r="Z5247">
        <f t="shared" si="2818"/>
        <v>5103</v>
      </c>
      <c r="AA5247">
        <f t="shared" si="2815"/>
        <v>5251</v>
      </c>
      <c r="AB5247">
        <f t="shared" si="2798"/>
        <v>150</v>
      </c>
      <c r="AM5247" t="str">
        <f t="shared" si="2799"/>
        <v>201906HD</v>
      </c>
      <c r="AN5247">
        <f t="shared" ca="1" si="2823"/>
        <v>30.000006666666668</v>
      </c>
      <c r="AO5247">
        <f t="shared" ca="1" si="2824"/>
        <v>3</v>
      </c>
      <c r="AP5247">
        <f t="shared" ca="1" si="2800"/>
        <v>9</v>
      </c>
      <c r="AQ5247">
        <f t="shared" ca="1" si="2801"/>
        <v>12</v>
      </c>
      <c r="AR5247">
        <f t="shared" ca="1" si="2802"/>
        <v>9</v>
      </c>
      <c r="AS5247">
        <f ca="1">P5247/J5247</f>
        <v>-0.128571536054432</v>
      </c>
    </row>
    <row r="5248" spans="1:45" x14ac:dyDescent="0.4">
      <c r="A5248">
        <f t="shared" si="2797"/>
        <v>201906</v>
      </c>
      <c r="B5248" t="s">
        <v>202</v>
      </c>
      <c r="C5248" t="s">
        <v>75</v>
      </c>
      <c r="D5248" t="str">
        <f t="shared" ca="1" si="2822"/>
        <v>I110</v>
      </c>
      <c r="E5248">
        <f t="shared" ca="1" si="2803"/>
        <v>175</v>
      </c>
      <c r="F5248">
        <f t="shared" ca="1" si="2804"/>
        <v>20</v>
      </c>
      <c r="G5248" t="str">
        <f t="shared" ca="1" si="2819"/>
        <v>S10</v>
      </c>
      <c r="H5248" t="str">
        <f t="shared" ca="1" si="2820"/>
        <v>S106</v>
      </c>
      <c r="I5248">
        <f ca="1">VLOOKUP(D5248,PRC!$A$2:$B$21,2,0)*E5248</f>
        <v>52500000</v>
      </c>
      <c r="J5248">
        <f t="shared" ca="1" si="2805"/>
        <v>37274996</v>
      </c>
      <c r="K5248">
        <f ca="1">VLOOKUP(D5248,PRC!$A$1:$C$21,3,0)*E5248</f>
        <v>24150000</v>
      </c>
      <c r="L5248">
        <f t="shared" ca="1" si="2806"/>
        <v>2625000</v>
      </c>
      <c r="M5248">
        <f t="shared" ca="1" si="2807"/>
        <v>3675000</v>
      </c>
      <c r="N5248">
        <f t="shared" ca="1" si="2808"/>
        <v>7875000</v>
      </c>
      <c r="O5248">
        <f t="shared" ca="1" si="2809"/>
        <v>3150000</v>
      </c>
      <c r="P5248">
        <f t="shared" ca="1" si="2821"/>
        <v>-4200004</v>
      </c>
      <c r="Q5248">
        <f ca="1">IF(P5248&gt;0,1,0)</f>
        <v>0</v>
      </c>
      <c r="R5248">
        <f t="shared" ca="1" si="2810"/>
        <v>29</v>
      </c>
      <c r="S5248">
        <f t="shared" ca="1" si="2811"/>
        <v>5</v>
      </c>
      <c r="T5248">
        <f t="shared" ca="1" si="2812"/>
        <v>7</v>
      </c>
      <c r="U5248">
        <f t="shared" ca="1" si="2813"/>
        <v>15</v>
      </c>
      <c r="V5248">
        <f t="shared" ca="1" si="2814"/>
        <v>6</v>
      </c>
      <c r="X5248">
        <f t="shared" si="2816"/>
        <v>5248</v>
      </c>
      <c r="Y5248">
        <f t="shared" si="2817"/>
        <v>5102</v>
      </c>
      <c r="Z5248">
        <f t="shared" si="2818"/>
        <v>5103</v>
      </c>
      <c r="AA5248">
        <f t="shared" si="2815"/>
        <v>5251</v>
      </c>
      <c r="AB5248">
        <f t="shared" si="2798"/>
        <v>150</v>
      </c>
      <c r="AM5248" t="str">
        <f t="shared" si="2799"/>
        <v>201906HD</v>
      </c>
      <c r="AN5248">
        <f t="shared" ca="1" si="2823"/>
        <v>29.000007619047619</v>
      </c>
      <c r="AO5248">
        <f t="shared" ca="1" si="2824"/>
        <v>5</v>
      </c>
      <c r="AP5248">
        <f t="shared" ca="1" si="2800"/>
        <v>7.0000000000000009</v>
      </c>
      <c r="AQ5248">
        <f t="shared" ca="1" si="2801"/>
        <v>15</v>
      </c>
      <c r="AR5248">
        <f t="shared" ca="1" si="2802"/>
        <v>6</v>
      </c>
      <c r="AS5248">
        <f ca="1">P5248/J5248</f>
        <v>-0.11267617573989813</v>
      </c>
    </row>
    <row r="5249" spans="1:51" x14ac:dyDescent="0.4">
      <c r="A5249">
        <f t="shared" si="2797"/>
        <v>201906</v>
      </c>
      <c r="B5249" t="s">
        <v>203</v>
      </c>
      <c r="C5249" t="s">
        <v>75</v>
      </c>
      <c r="D5249" t="str">
        <f t="shared" ca="1" si="2822"/>
        <v>I119</v>
      </c>
      <c r="E5249">
        <f t="shared" ca="1" si="2803"/>
        <v>296</v>
      </c>
      <c r="F5249">
        <f t="shared" ca="1" si="2804"/>
        <v>22</v>
      </c>
      <c r="G5249" t="str">
        <f t="shared" ca="1" si="2819"/>
        <v>S11</v>
      </c>
      <c r="H5249" t="str">
        <f t="shared" ca="1" si="2820"/>
        <v>S117</v>
      </c>
      <c r="I5249">
        <f ca="1">VLOOKUP(D5249,PRC!$A$2:$B$21,2,0)*E5249</f>
        <v>28120000</v>
      </c>
      <c r="J5249">
        <f t="shared" ca="1" si="2805"/>
        <v>20527596</v>
      </c>
      <c r="K5249">
        <f ca="1">VLOOKUP(D5249,PRC!$A$1:$C$21,3,0)*E5249</f>
        <v>13497600</v>
      </c>
      <c r="L5249">
        <f t="shared" ca="1" si="2806"/>
        <v>1406000</v>
      </c>
      <c r="M5249">
        <f t="shared" ca="1" si="2807"/>
        <v>2812000</v>
      </c>
      <c r="N5249">
        <f t="shared" ca="1" si="2808"/>
        <v>3937000</v>
      </c>
      <c r="O5249">
        <f t="shared" ca="1" si="2809"/>
        <v>1687000</v>
      </c>
      <c r="P5249">
        <f t="shared" ca="1" si="2821"/>
        <v>-2812004</v>
      </c>
      <c r="Q5249">
        <f ca="1">IF(P5249&gt;0,1,0)</f>
        <v>0</v>
      </c>
      <c r="R5249">
        <f t="shared" ca="1" si="2810"/>
        <v>27</v>
      </c>
      <c r="S5249">
        <f t="shared" ca="1" si="2811"/>
        <v>5</v>
      </c>
      <c r="T5249">
        <f t="shared" ca="1" si="2812"/>
        <v>10</v>
      </c>
      <c r="U5249">
        <f t="shared" ca="1" si="2813"/>
        <v>14</v>
      </c>
      <c r="V5249">
        <f t="shared" ca="1" si="2814"/>
        <v>6</v>
      </c>
      <c r="X5249">
        <f t="shared" si="2816"/>
        <v>5249</v>
      </c>
      <c r="Y5249">
        <f t="shared" si="2817"/>
        <v>5102</v>
      </c>
      <c r="Z5249">
        <f t="shared" si="2818"/>
        <v>5103</v>
      </c>
      <c r="AA5249">
        <f t="shared" si="2815"/>
        <v>5251</v>
      </c>
      <c r="AB5249">
        <f t="shared" si="2798"/>
        <v>150</v>
      </c>
      <c r="AM5249" t="str">
        <f t="shared" si="2799"/>
        <v>201906HD</v>
      </c>
      <c r="AN5249">
        <f t="shared" ca="1" si="2823"/>
        <v>27.000014224751069</v>
      </c>
      <c r="AO5249">
        <f t="shared" ca="1" si="2824"/>
        <v>5</v>
      </c>
      <c r="AP5249">
        <f t="shared" ca="1" si="2800"/>
        <v>10</v>
      </c>
      <c r="AQ5249">
        <f t="shared" ca="1" si="2801"/>
        <v>14.000711237553343</v>
      </c>
      <c r="AR5249">
        <f t="shared" ca="1" si="2802"/>
        <v>5.9992887624466569</v>
      </c>
      <c r="AS5249">
        <f ca="1">P5249/J5249</f>
        <v>-0.13698652292260624</v>
      </c>
    </row>
    <row r="5250" spans="1:51" x14ac:dyDescent="0.4">
      <c r="A5250">
        <f t="shared" si="2797"/>
        <v>201906</v>
      </c>
      <c r="B5250" t="s">
        <v>204</v>
      </c>
      <c r="C5250" t="s">
        <v>75</v>
      </c>
      <c r="D5250" t="str">
        <f t="shared" ca="1" si="2822"/>
        <v>I105</v>
      </c>
      <c r="E5250">
        <f t="shared" ca="1" si="2803"/>
        <v>206</v>
      </c>
      <c r="F5250">
        <f t="shared" ca="1" si="2804"/>
        <v>27</v>
      </c>
      <c r="G5250" t="str">
        <f t="shared" ca="1" si="2819"/>
        <v>S10</v>
      </c>
      <c r="H5250" t="str">
        <f t="shared" ca="1" si="2820"/>
        <v>S103</v>
      </c>
      <c r="I5250">
        <f ca="1">VLOOKUP(D5250,PRC!$A$2:$B$21,2,0)*E5250</f>
        <v>20600000</v>
      </c>
      <c r="J5250">
        <f t="shared" ca="1" si="2805"/>
        <v>15449996</v>
      </c>
      <c r="K5250">
        <f ca="1">VLOOKUP(D5250,PRC!$A$1:$C$21,3,0)*E5250</f>
        <v>12154000</v>
      </c>
      <c r="L5250">
        <f t="shared" ca="1" si="2806"/>
        <v>1030000</v>
      </c>
      <c r="M5250">
        <f t="shared" ca="1" si="2807"/>
        <v>2060000</v>
      </c>
      <c r="N5250">
        <f t="shared" ca="1" si="2808"/>
        <v>2472000</v>
      </c>
      <c r="O5250">
        <f t="shared" ca="1" si="2809"/>
        <v>1236000</v>
      </c>
      <c r="P5250">
        <f t="shared" ca="1" si="2821"/>
        <v>-3502004</v>
      </c>
      <c r="Q5250">
        <f ca="1">IF(P5250&gt;0,1,0)</f>
        <v>0</v>
      </c>
      <c r="R5250">
        <f t="shared" ca="1" si="2810"/>
        <v>25</v>
      </c>
      <c r="S5250">
        <f t="shared" ca="1" si="2811"/>
        <v>5</v>
      </c>
      <c r="T5250">
        <f t="shared" ca="1" si="2812"/>
        <v>10</v>
      </c>
      <c r="U5250">
        <f t="shared" ca="1" si="2813"/>
        <v>12</v>
      </c>
      <c r="V5250">
        <f t="shared" ca="1" si="2814"/>
        <v>6</v>
      </c>
      <c r="X5250">
        <f t="shared" si="2816"/>
        <v>5250</v>
      </c>
      <c r="Y5250">
        <f t="shared" si="2817"/>
        <v>5102</v>
      </c>
      <c r="Z5250">
        <f t="shared" si="2818"/>
        <v>5103</v>
      </c>
      <c r="AA5250">
        <f t="shared" si="2815"/>
        <v>5251</v>
      </c>
      <c r="AB5250">
        <f t="shared" si="2798"/>
        <v>150</v>
      </c>
      <c r="AM5250" t="str">
        <f t="shared" si="2799"/>
        <v>201906HD</v>
      </c>
      <c r="AN5250">
        <f t="shared" ca="1" si="2823"/>
        <v>25.000019417475727</v>
      </c>
      <c r="AO5250">
        <f t="shared" ca="1" si="2824"/>
        <v>5</v>
      </c>
      <c r="AP5250">
        <f t="shared" ca="1" si="2800"/>
        <v>10</v>
      </c>
      <c r="AQ5250">
        <f t="shared" ca="1" si="2801"/>
        <v>12</v>
      </c>
      <c r="AR5250">
        <f t="shared" ca="1" si="2802"/>
        <v>6</v>
      </c>
      <c r="AS5250">
        <f ca="1">P5250/J5250</f>
        <v>-0.22666698425035192</v>
      </c>
    </row>
    <row r="5251" spans="1:51" x14ac:dyDescent="0.4">
      <c r="A5251">
        <f t="shared" ref="A5251:A5314" si="2825">IF(BA5251="",A5250,BA5251)</f>
        <v>201906</v>
      </c>
      <c r="B5251" t="s">
        <v>205</v>
      </c>
      <c r="C5251" t="s">
        <v>75</v>
      </c>
      <c r="D5251" t="str">
        <f t="shared" ca="1" si="2822"/>
        <v>I113</v>
      </c>
      <c r="E5251">
        <f t="shared" ca="1" si="2803"/>
        <v>155</v>
      </c>
      <c r="F5251">
        <f t="shared" ca="1" si="2804"/>
        <v>28</v>
      </c>
      <c r="G5251" t="str">
        <f t="shared" ca="1" si="2819"/>
        <v>S10</v>
      </c>
      <c r="H5251" t="str">
        <f t="shared" ca="1" si="2820"/>
        <v>S108</v>
      </c>
      <c r="I5251">
        <f ca="1">VLOOKUP(D5251,PRC!$A$2:$B$21,2,0)*E5251</f>
        <v>103850000</v>
      </c>
      <c r="J5251">
        <f t="shared" ca="1" si="2805"/>
        <v>73733496</v>
      </c>
      <c r="K5251">
        <f ca="1">VLOOKUP(D5251,PRC!$A$1:$C$21,3,0)*E5251</f>
        <v>46732500</v>
      </c>
      <c r="L5251">
        <f t="shared" ca="1" si="2806"/>
        <v>3116000</v>
      </c>
      <c r="M5251">
        <f t="shared" ca="1" si="2807"/>
        <v>9347000</v>
      </c>
      <c r="N5251">
        <f t="shared" ca="1" si="2808"/>
        <v>13501000</v>
      </c>
      <c r="O5251">
        <f t="shared" ca="1" si="2809"/>
        <v>6231000</v>
      </c>
      <c r="P5251">
        <f t="shared" ca="1" si="2821"/>
        <v>-5194004</v>
      </c>
      <c r="Q5251">
        <f ca="1">IF(P5251&gt;0,1,0)</f>
        <v>0</v>
      </c>
      <c r="R5251">
        <f t="shared" ca="1" si="2810"/>
        <v>29</v>
      </c>
      <c r="S5251">
        <f t="shared" ca="1" si="2811"/>
        <v>3</v>
      </c>
      <c r="T5251">
        <f t="shared" ca="1" si="2812"/>
        <v>9</v>
      </c>
      <c r="U5251">
        <f t="shared" ca="1" si="2813"/>
        <v>13</v>
      </c>
      <c r="V5251">
        <f t="shared" ca="1" si="2814"/>
        <v>6</v>
      </c>
      <c r="X5251">
        <f t="shared" si="2816"/>
        <v>5251</v>
      </c>
      <c r="Y5251">
        <f t="shared" si="2817"/>
        <v>5102</v>
      </c>
      <c r="Z5251">
        <f t="shared" si="2818"/>
        <v>5103</v>
      </c>
      <c r="AA5251">
        <f t="shared" si="2815"/>
        <v>5251</v>
      </c>
      <c r="AB5251">
        <f t="shared" ref="AB5251:AB5314" si="2826">COUNTIF(AM$2:AM$100100,AM5251)</f>
        <v>150</v>
      </c>
      <c r="AM5251" t="str">
        <f t="shared" ref="AM5251:AM5314" si="2827">A5251&amp;C5251</f>
        <v>201906HD</v>
      </c>
      <c r="AN5251">
        <f t="shared" ca="1" si="2823"/>
        <v>29.000003851709199</v>
      </c>
      <c r="AO5251">
        <f t="shared" ca="1" si="2824"/>
        <v>3.0004814636494945</v>
      </c>
      <c r="AP5251">
        <f t="shared" ca="1" si="2800"/>
        <v>9.0004814636494945</v>
      </c>
      <c r="AQ5251">
        <f t="shared" ca="1" si="2801"/>
        <v>13.000481463649493</v>
      </c>
      <c r="AR5251">
        <f t="shared" ca="1" si="2802"/>
        <v>6</v>
      </c>
      <c r="AS5251">
        <f ca="1">P5251/J5251</f>
        <v>-7.0442936816667426E-2</v>
      </c>
    </row>
    <row r="5252" spans="1:51" x14ac:dyDescent="0.4">
      <c r="A5252" s="1">
        <f t="shared" si="2825"/>
        <v>201906</v>
      </c>
      <c r="B5252" s="1" t="s">
        <v>287</v>
      </c>
      <c r="C5252" s="1" t="s">
        <v>288</v>
      </c>
      <c r="D5252" s="1" t="str">
        <f ca="1">"I"&amp;RANDBETWEEN(101,120)</f>
        <v>I105</v>
      </c>
      <c r="E5252" s="3">
        <f t="shared" ca="1" si="2803"/>
        <v>57</v>
      </c>
      <c r="F5252" s="3">
        <f t="shared" ca="1" si="2804"/>
        <v>9</v>
      </c>
      <c r="G5252" s="1" t="str">
        <f ca="1">LEFT(H5252,3)</f>
        <v>S10</v>
      </c>
      <c r="H5252" s="1" t="str">
        <f ca="1">"S"&amp;RANDBETWEEN(101,120)</f>
        <v>S109</v>
      </c>
      <c r="I5252" s="1">
        <f ca="1">VLOOKUP(D5252,PRC!$A$2:$B$21,2,0)*E5252</f>
        <v>5700000</v>
      </c>
      <c r="J5252" s="1">
        <f t="shared" ca="1" si="2805"/>
        <v>4958996</v>
      </c>
      <c r="K5252" s="1">
        <f ca="1">VLOOKUP(D5252,PRC!$A$1:$C$21,3,0)*E5252</f>
        <v>3363000</v>
      </c>
      <c r="L5252" s="1">
        <f t="shared" ca="1" si="2806"/>
        <v>171000</v>
      </c>
      <c r="M5252" s="1">
        <f t="shared" ca="1" si="2807"/>
        <v>228000</v>
      </c>
      <c r="N5252" s="1">
        <f t="shared" ca="1" si="2808"/>
        <v>171000</v>
      </c>
      <c r="O5252" s="1">
        <f t="shared" ca="1" si="2809"/>
        <v>570000</v>
      </c>
      <c r="P5252" s="1">
        <f ca="1">J5252-SUM(K5252:O5252)</f>
        <v>455996</v>
      </c>
      <c r="Q5252">
        <f ca="1">IF(P5252&gt;0,1,0)</f>
        <v>1</v>
      </c>
      <c r="R5252" s="3">
        <f t="shared" ca="1" si="2810"/>
        <v>13</v>
      </c>
      <c r="S5252" s="3">
        <f t="shared" ca="1" si="2811"/>
        <v>3</v>
      </c>
      <c r="T5252" s="3">
        <f t="shared" ca="1" si="2812"/>
        <v>4</v>
      </c>
      <c r="U5252" s="3">
        <f t="shared" ca="1" si="2813"/>
        <v>3</v>
      </c>
      <c r="V5252" s="3">
        <f t="shared" ca="1" si="2814"/>
        <v>10</v>
      </c>
      <c r="W5252" t="str">
        <f>C5252&amp;A5252&amp;"EBIT"</f>
        <v>KS201906EBIT</v>
      </c>
      <c r="X5252">
        <f t="shared" si="2816"/>
        <v>5252</v>
      </c>
      <c r="Y5252">
        <f t="shared" si="2817"/>
        <v>5252</v>
      </c>
      <c r="Z5252">
        <f t="shared" si="2818"/>
        <v>5253</v>
      </c>
      <c r="AA5252">
        <f t="shared" si="2815"/>
        <v>5451</v>
      </c>
      <c r="AB5252">
        <f t="shared" si="2826"/>
        <v>200</v>
      </c>
      <c r="AC5252" s="4" t="s">
        <v>1106</v>
      </c>
      <c r="AD5252">
        <f>VLOOKUP(C5252&amp;A5252&amp;AC5252,PRF_POL!$A$2:$J$97,5,0)</f>
        <v>50</v>
      </c>
      <c r="AE5252">
        <f>$AE$2</f>
        <v>40</v>
      </c>
      <c r="AF5252">
        <f>VLOOKUP($C5252&amp;$A5252&amp;$AC5252,PRF_POL!$A$2:$J$97,6,0)</f>
        <v>5</v>
      </c>
      <c r="AG5252">
        <f>VLOOKUP($C5252&amp;$A5252&amp;$AC5252,PRF_POL!$A$2:$J$97,7,0)</f>
        <v>1</v>
      </c>
      <c r="AH5252">
        <f>VLOOKUP($C5252&amp;$A5252&amp;$AC5252,PRF_POL!$A$2:$J$97,8,0)</f>
        <v>4</v>
      </c>
      <c r="AI5252">
        <f>VLOOKUP($C5252&amp;$A5252&amp;$AC5252,PRF_POL!$A$2:$J$97,9,0)</f>
        <v>3</v>
      </c>
      <c r="AJ5252">
        <f>VLOOKUP($C5252&amp;$A5252&amp;$AC5252,PRF_POL!$A$2:$J$97,10,0)</f>
        <v>5</v>
      </c>
      <c r="AK5252">
        <f>SUM(AE5252:AJ5252)</f>
        <v>58</v>
      </c>
      <c r="AL5252" s="3">
        <f ca="1">SUM(INDIRECT("P"&amp;Y5252):INDIRECT("P"&amp;AA5252))</f>
        <v>1696629050</v>
      </c>
      <c r="AM5252" t="str">
        <f t="shared" si="2827"/>
        <v>201906KS</v>
      </c>
      <c r="AN5252">
        <f ca="1">(1-J5252/I5252)*100</f>
        <v>13.000070175438594</v>
      </c>
      <c r="AO5252">
        <f ca="1">L5252/$I5252*100</f>
        <v>3</v>
      </c>
      <c r="AP5252">
        <f t="shared" ca="1" si="2800"/>
        <v>4</v>
      </c>
      <c r="AQ5252">
        <f t="shared" ca="1" si="2801"/>
        <v>3</v>
      </c>
      <c r="AR5252">
        <f t="shared" ca="1" si="2802"/>
        <v>10</v>
      </c>
      <c r="AS5252">
        <f ca="1">P5252/J5252</f>
        <v>9.1953290545102276E-2</v>
      </c>
      <c r="AT5252">
        <f ca="1">MIN(INDIRECT("E"&amp;$Y5252):INDIRECT("E"&amp;$AA5252))</f>
        <v>50</v>
      </c>
      <c r="AU5252">
        <f ca="1">MIN(INDIRECT("AN"&amp;$Y5252):INDIRECT("AN"&amp;$AA5252))</f>
        <v>5.0000012570710295</v>
      </c>
      <c r="AV5252">
        <f ca="1">MIN(INDIRECT("AO"&amp;$Y5252):INDIRECT("AO"&amp;$AA5252))</f>
        <v>0.90909090909090906</v>
      </c>
      <c r="AW5252">
        <f ca="1">MIN(INDIRECT("AP"&amp;$Y5252):INDIRECT("AP"&amp;$AA5252))</f>
        <v>3.8888888888888888</v>
      </c>
      <c r="AX5252">
        <f ca="1">MIN(INDIRECT("AQ"&amp;$Y5252):INDIRECT("AQ"&amp;$AA5252))</f>
        <v>2.9901960784313726</v>
      </c>
      <c r="AY5252">
        <f ca="1">MIN(INDIRECT("AR"&amp;$Y5252):INDIRECT("AR"&amp;$AA5252))</f>
        <v>5</v>
      </c>
    </row>
    <row r="5253" spans="1:51" x14ac:dyDescent="0.4">
      <c r="A5253">
        <f t="shared" si="2825"/>
        <v>201906</v>
      </c>
      <c r="B5253" t="s">
        <v>289</v>
      </c>
      <c r="C5253" t="s">
        <v>288</v>
      </c>
      <c r="D5253" t="str">
        <f ca="1">"I"&amp;RANDBETWEEN(101,120)</f>
        <v>I115</v>
      </c>
      <c r="E5253">
        <f t="shared" ca="1" si="2803"/>
        <v>64</v>
      </c>
      <c r="F5253">
        <f t="shared" ca="1" si="2804"/>
        <v>7</v>
      </c>
      <c r="G5253" t="str">
        <f t="shared" ref="G5253:G5316" ca="1" si="2828">LEFT(H5253,3)</f>
        <v>S11</v>
      </c>
      <c r="H5253" t="str">
        <f t="shared" ref="H5253:H5316" ca="1" si="2829">"S"&amp;RANDBETWEEN(101,120)</f>
        <v>S110</v>
      </c>
      <c r="I5253">
        <f ca="1">VLOOKUP(D5253,PRC!$A$2:$B$21,2,0)*E5253</f>
        <v>320000</v>
      </c>
      <c r="J5253">
        <f t="shared" ca="1" si="2805"/>
        <v>278396</v>
      </c>
      <c r="K5253">
        <f ca="1">VLOOKUP(D5253,PRC!$A$1:$C$21,3,0)*E5253</f>
        <v>153600</v>
      </c>
      <c r="L5253">
        <f t="shared" ca="1" si="2806"/>
        <v>6000</v>
      </c>
      <c r="M5253">
        <f t="shared" ca="1" si="2807"/>
        <v>16000</v>
      </c>
      <c r="N5253">
        <f t="shared" ca="1" si="2808"/>
        <v>19000</v>
      </c>
      <c r="O5253">
        <f t="shared" ca="1" si="2809"/>
        <v>29000</v>
      </c>
      <c r="P5253">
        <f t="shared" ref="P5253:P5316" ca="1" si="2830">J5253-SUM(K5253:O5253)</f>
        <v>54796</v>
      </c>
      <c r="Q5253">
        <f ca="1">IF(P5253&gt;0,1,0)</f>
        <v>1</v>
      </c>
      <c r="R5253">
        <f t="shared" ca="1" si="2810"/>
        <v>13</v>
      </c>
      <c r="S5253">
        <f t="shared" ca="1" si="2811"/>
        <v>2</v>
      </c>
      <c r="T5253">
        <f t="shared" ca="1" si="2812"/>
        <v>5</v>
      </c>
      <c r="U5253">
        <f t="shared" ca="1" si="2813"/>
        <v>6</v>
      </c>
      <c r="V5253">
        <f t="shared" ca="1" si="2814"/>
        <v>9</v>
      </c>
      <c r="W5253" t="str">
        <f>C5253&amp;A5253&amp;"SALES"</f>
        <v>KS201906SALES</v>
      </c>
      <c r="X5253">
        <f t="shared" si="2816"/>
        <v>5253</v>
      </c>
      <c r="Y5253">
        <f t="shared" si="2817"/>
        <v>5252</v>
      </c>
      <c r="Z5253">
        <f t="shared" si="2818"/>
        <v>5253</v>
      </c>
      <c r="AA5253">
        <f t="shared" si="2815"/>
        <v>5451</v>
      </c>
      <c r="AB5253">
        <f t="shared" si="2826"/>
        <v>200</v>
      </c>
      <c r="AC5253" s="4" t="s">
        <v>1107</v>
      </c>
      <c r="AD5253">
        <f>VLOOKUP(C5253&amp;A5253&amp;AC5253,PRF_POL!$A$2:$J$97,5,0)</f>
        <v>80</v>
      </c>
      <c r="AE5253">
        <f>$AE$3</f>
        <v>60</v>
      </c>
      <c r="AF5253">
        <f>VLOOKUP($C5253&amp;$A5253&amp;$AC5253,PRF_POL!$A$2:$J$97,6,0)</f>
        <v>15</v>
      </c>
      <c r="AG5253">
        <f>VLOOKUP($C5253&amp;$A5253&amp;$AC5253,PRF_POL!$A$2:$J$97,7,0)</f>
        <v>3</v>
      </c>
      <c r="AH5253">
        <f>VLOOKUP($C5253&amp;$A5253&amp;$AC5253,PRF_POL!$A$2:$J$97,8,0)</f>
        <v>7</v>
      </c>
      <c r="AI5253">
        <f>VLOOKUP($C5253&amp;$A5253&amp;$AC5253,PRF_POL!$A$2:$J$97,9,0)</f>
        <v>8</v>
      </c>
      <c r="AJ5253">
        <f>VLOOKUP($C5253&amp;$A5253&amp;$AC5253,PRF_POL!$A$2:$J$97,10,0)</f>
        <v>10</v>
      </c>
      <c r="AK5253">
        <f>SUM(AE5253:AJ5253)</f>
        <v>103</v>
      </c>
      <c r="AL5253" s="3">
        <f ca="1">SUM(INDIRECT("J"&amp;Y5252):INDIRECT("J"&amp;AA5252))</f>
        <v>7080407750</v>
      </c>
      <c r="AM5253" t="str">
        <f t="shared" si="2827"/>
        <v>201906KS</v>
      </c>
      <c r="AN5253">
        <f ca="1">(1-J5253/I5253)*100</f>
        <v>13.001249999999997</v>
      </c>
      <c r="AO5253">
        <f ca="1">L5253/$I5253*100</f>
        <v>1.875</v>
      </c>
      <c r="AP5253">
        <f t="shared" ca="1" si="2800"/>
        <v>5</v>
      </c>
      <c r="AQ5253">
        <f t="shared" ca="1" si="2801"/>
        <v>5.9375</v>
      </c>
      <c r="AR5253">
        <f t="shared" ca="1" si="2802"/>
        <v>9.0625</v>
      </c>
      <c r="AS5253">
        <f ca="1">P5253/J5253</f>
        <v>0.19682754062558369</v>
      </c>
      <c r="AT5253">
        <f ca="1">MAX(INDIRECT("E"&amp;$Y5252):INDIRECT("E"&amp;$AA5252))</f>
        <v>80</v>
      </c>
      <c r="AU5253">
        <f ca="1">MAX(INDIRECT("AN"&amp;$Y5252):INDIRECT("AN"&amp;$AA5252))</f>
        <v>15.001126760563377</v>
      </c>
      <c r="AV5253">
        <f ca="1">MAX(INDIRECT("AO"&amp;$Y5252):INDIRECT("AO"&amp;$AA5252))</f>
        <v>3.1578947368421053</v>
      </c>
      <c r="AW5253">
        <f ca="1">MAX(INDIRECT("AP"&amp;$Y5252):INDIRECT("AP"&amp;$AA5252))</f>
        <v>7.0270270270270272</v>
      </c>
      <c r="AX5253">
        <f ca="1">MAX(INDIRECT("AQ"&amp;$Y5252):INDIRECT("AQ"&amp;$AA5252))</f>
        <v>8.1081081081081088</v>
      </c>
      <c r="AY5253">
        <f ca="1">MAX(INDIRECT("AR"&amp;$Y5252):INDIRECT("AR"&amp;$AA5252))</f>
        <v>10.188679245283019</v>
      </c>
    </row>
    <row r="5254" spans="1:51" x14ac:dyDescent="0.4">
      <c r="A5254">
        <f t="shared" si="2825"/>
        <v>201906</v>
      </c>
      <c r="B5254" t="s">
        <v>290</v>
      </c>
      <c r="C5254" t="s">
        <v>288</v>
      </c>
      <c r="D5254" t="str">
        <f t="shared" ref="D5254:D5317" ca="1" si="2831">"I"&amp;RANDBETWEEN(101,120)</f>
        <v>I117</v>
      </c>
      <c r="E5254">
        <f t="shared" ca="1" si="2803"/>
        <v>56</v>
      </c>
      <c r="F5254">
        <f t="shared" ca="1" si="2804"/>
        <v>9</v>
      </c>
      <c r="G5254" t="str">
        <f t="shared" ca="1" si="2828"/>
        <v>S11</v>
      </c>
      <c r="H5254" t="str">
        <f t="shared" ca="1" si="2829"/>
        <v>S116</v>
      </c>
      <c r="I5254">
        <f ca="1">VLOOKUP(D5254,PRC!$A$2:$B$21,2,0)*E5254</f>
        <v>140000000</v>
      </c>
      <c r="J5254">
        <f t="shared" ca="1" si="2805"/>
        <v>120399996</v>
      </c>
      <c r="K5254">
        <f ca="1">VLOOKUP(D5254,PRC!$A$1:$C$21,3,0)*E5254</f>
        <v>64400000</v>
      </c>
      <c r="L5254">
        <f t="shared" ca="1" si="2806"/>
        <v>1400000</v>
      </c>
      <c r="M5254">
        <f t="shared" ca="1" si="2807"/>
        <v>5600000</v>
      </c>
      <c r="N5254">
        <f t="shared" ca="1" si="2808"/>
        <v>4200000</v>
      </c>
      <c r="O5254">
        <f t="shared" ca="1" si="2809"/>
        <v>7000000</v>
      </c>
      <c r="P5254">
        <f t="shared" ca="1" si="2830"/>
        <v>37799996</v>
      </c>
      <c r="Q5254">
        <f ca="1">IF(P5254&gt;0,1,0)</f>
        <v>1</v>
      </c>
      <c r="R5254">
        <f t="shared" ca="1" si="2810"/>
        <v>14</v>
      </c>
      <c r="S5254">
        <f t="shared" ca="1" si="2811"/>
        <v>1</v>
      </c>
      <c r="T5254">
        <f t="shared" ca="1" si="2812"/>
        <v>4</v>
      </c>
      <c r="U5254">
        <f t="shared" ca="1" si="2813"/>
        <v>3</v>
      </c>
      <c r="V5254">
        <f t="shared" ca="1" si="2814"/>
        <v>5</v>
      </c>
      <c r="X5254">
        <f t="shared" si="2816"/>
        <v>5254</v>
      </c>
      <c r="Y5254">
        <f t="shared" si="2817"/>
        <v>5252</v>
      </c>
      <c r="Z5254">
        <f t="shared" si="2818"/>
        <v>5253</v>
      </c>
      <c r="AA5254">
        <f t="shared" si="2815"/>
        <v>5451</v>
      </c>
      <c r="AB5254">
        <f t="shared" si="2826"/>
        <v>200</v>
      </c>
      <c r="AK5254" s="3">
        <f ca="1">SUM(INDIRECT("Q"&amp;Y5252):INDIRECT("Q"&amp;AA5252))</f>
        <v>200</v>
      </c>
      <c r="AL5254">
        <f ca="1">AL5252/AL5253</f>
        <v>0.23962307114304257</v>
      </c>
      <c r="AM5254" t="str">
        <f t="shared" si="2827"/>
        <v>201906KS</v>
      </c>
      <c r="AN5254">
        <f t="shared" ref="AN5254:AN5317" ca="1" si="2832">(1-J5254/I5254)*100</f>
        <v>14.000002857142857</v>
      </c>
      <c r="AO5254">
        <f t="shared" ref="AO5254:AO5317" ca="1" si="2833">L5254/$I5254*100</f>
        <v>1</v>
      </c>
      <c r="AP5254">
        <f t="shared" ca="1" si="2800"/>
        <v>4</v>
      </c>
      <c r="AQ5254">
        <f t="shared" ca="1" si="2801"/>
        <v>3</v>
      </c>
      <c r="AR5254">
        <f t="shared" ca="1" si="2802"/>
        <v>5</v>
      </c>
      <c r="AS5254">
        <f ca="1">P5254/J5254</f>
        <v>0.31395346557984938</v>
      </c>
      <c r="AT5254" t="str">
        <f ca="1">IF(ABS(AT5252-AD5252)&lt;AD5252+(AD5253-AD5252)*5%,"ok","chk")</f>
        <v>ok</v>
      </c>
      <c r="AU5254" t="str">
        <f ca="1">IF(ABS(AU5252-AF5252)&lt;AF5252+(AF5253-AF5252)*5%,"ok","chk")</f>
        <v>ok</v>
      </c>
      <c r="AV5254" t="str">
        <f t="shared" ref="AV5254" ca="1" si="2834">IF(ABS(AV5252-AG5252)&lt;AG5252+(AG5253-AG5252)*5%,"ok","chk")</f>
        <v>ok</v>
      </c>
      <c r="AW5254" t="str">
        <f t="shared" ref="AW5254" ca="1" si="2835">IF(ABS(AW5252-AH5252)&lt;AH5252+(AH5253-AH5252)*5%,"ok","chk")</f>
        <v>ok</v>
      </c>
      <c r="AX5254" t="str">
        <f t="shared" ref="AX5254" ca="1" si="2836">IF(ABS(AX5252-AI5252)&lt;AI5252+(AI5253-AI5252)*5%,"ok","chk")</f>
        <v>ok</v>
      </c>
      <c r="AY5254" t="str">
        <f t="shared" ref="AY5254" ca="1" si="2837">IF(ABS(AY5252-AJ5252)&lt;AJ5252+(AJ5253-AJ5252)*5%,"ok","chk")</f>
        <v>ok</v>
      </c>
    </row>
    <row r="5255" spans="1:51" x14ac:dyDescent="0.4">
      <c r="A5255">
        <f t="shared" si="2825"/>
        <v>201906</v>
      </c>
      <c r="B5255" t="s">
        <v>291</v>
      </c>
      <c r="C5255" t="s">
        <v>288</v>
      </c>
      <c r="D5255" t="str">
        <f t="shared" ca="1" si="2831"/>
        <v>I102</v>
      </c>
      <c r="E5255">
        <f t="shared" ca="1" si="2803"/>
        <v>50</v>
      </c>
      <c r="F5255">
        <f t="shared" ca="1" si="2804"/>
        <v>8</v>
      </c>
      <c r="G5255" t="str">
        <f t="shared" ca="1" si="2828"/>
        <v>S10</v>
      </c>
      <c r="H5255" t="str">
        <f t="shared" ca="1" si="2829"/>
        <v>S109</v>
      </c>
      <c r="I5255">
        <f ca="1">VLOOKUP(D5255,PRC!$A$2:$B$21,2,0)*E5255</f>
        <v>2000000</v>
      </c>
      <c r="J5255">
        <f t="shared" ca="1" si="2805"/>
        <v>1859995.9999999998</v>
      </c>
      <c r="K5255">
        <f ca="1">VLOOKUP(D5255,PRC!$A$1:$C$21,3,0)*E5255</f>
        <v>940000</v>
      </c>
      <c r="L5255">
        <f t="shared" ca="1" si="2806"/>
        <v>60000</v>
      </c>
      <c r="M5255">
        <f t="shared" ca="1" si="2807"/>
        <v>120000</v>
      </c>
      <c r="N5255">
        <f t="shared" ca="1" si="2808"/>
        <v>120000</v>
      </c>
      <c r="O5255">
        <f t="shared" ca="1" si="2809"/>
        <v>100000</v>
      </c>
      <c r="P5255">
        <f t="shared" ca="1" si="2830"/>
        <v>519995.99999999977</v>
      </c>
      <c r="Q5255">
        <f ca="1">IF(P5255&gt;0,1,0)</f>
        <v>1</v>
      </c>
      <c r="R5255">
        <f t="shared" ca="1" si="2810"/>
        <v>7</v>
      </c>
      <c r="S5255">
        <f t="shared" ca="1" si="2811"/>
        <v>3</v>
      </c>
      <c r="T5255">
        <f t="shared" ca="1" si="2812"/>
        <v>6</v>
      </c>
      <c r="U5255">
        <f t="shared" ca="1" si="2813"/>
        <v>6</v>
      </c>
      <c r="V5255">
        <f t="shared" ca="1" si="2814"/>
        <v>5</v>
      </c>
      <c r="X5255">
        <f t="shared" si="2816"/>
        <v>5255</v>
      </c>
      <c r="Y5255">
        <f t="shared" si="2817"/>
        <v>5252</v>
      </c>
      <c r="Z5255">
        <f t="shared" si="2818"/>
        <v>5253</v>
      </c>
      <c r="AA5255">
        <f t="shared" si="2815"/>
        <v>5451</v>
      </c>
      <c r="AB5255">
        <f t="shared" si="2826"/>
        <v>200</v>
      </c>
      <c r="AK5255" s="2">
        <f ca="1">AK5254/AB5252</f>
        <v>1</v>
      </c>
      <c r="AM5255" t="str">
        <f t="shared" si="2827"/>
        <v>201906KS</v>
      </c>
      <c r="AN5255">
        <f t="shared" ca="1" si="2832"/>
        <v>7.000200000000012</v>
      </c>
      <c r="AO5255">
        <f t="shared" ca="1" si="2833"/>
        <v>3</v>
      </c>
      <c r="AP5255">
        <f t="shared" ca="1" si="2800"/>
        <v>6</v>
      </c>
      <c r="AQ5255">
        <f t="shared" ca="1" si="2801"/>
        <v>6</v>
      </c>
      <c r="AR5255">
        <f t="shared" ca="1" si="2802"/>
        <v>5</v>
      </c>
      <c r="AS5255">
        <f ca="1">P5255/J5255</f>
        <v>0.27956834315772711</v>
      </c>
      <c r="AT5255" t="str">
        <f ca="1">IF(ABS(AD5253-AT5253)&lt;AT5253+(AD5253-AD5252)*5%,"ok","chk")</f>
        <v>ok</v>
      </c>
      <c r="AU5255" t="str">
        <f ca="1">IF(ABS(AF5253-AU5253)&lt;AU5253+(AF5253-AF5252)*5%,"ok","chk")</f>
        <v>ok</v>
      </c>
      <c r="AV5255" t="str">
        <f t="shared" ref="AV5255" ca="1" si="2838">IF(ABS(AG5253-AV5253)&lt;AV5253+(AG5253-AG5252)*5%,"ok","chk")</f>
        <v>ok</v>
      </c>
      <c r="AW5255" t="str">
        <f t="shared" ref="AW5255" ca="1" si="2839">IF(ABS(AH5253-AW5253)&lt;AW5253+(AH5253-AH5252)*5%,"ok","chk")</f>
        <v>ok</v>
      </c>
      <c r="AX5255" t="str">
        <f t="shared" ref="AX5255" ca="1" si="2840">IF(ABS(AI5253-AX5253)&lt;AX5253+(AI5253-AI5252)*5%,"ok","chk")</f>
        <v>ok</v>
      </c>
      <c r="AY5255" t="str">
        <f t="shared" ref="AY5255" ca="1" si="2841">IF(ABS(AJ5253-AY5253)&lt;AY5253+(AJ5253-AJ5252)*5%,"ok","chk")</f>
        <v>ok</v>
      </c>
    </row>
    <row r="5256" spans="1:51" x14ac:dyDescent="0.4">
      <c r="A5256">
        <f t="shared" si="2825"/>
        <v>201906</v>
      </c>
      <c r="B5256" t="s">
        <v>292</v>
      </c>
      <c r="C5256" t="s">
        <v>288</v>
      </c>
      <c r="D5256" t="str">
        <f t="shared" ca="1" si="2831"/>
        <v>I119</v>
      </c>
      <c r="E5256">
        <f t="shared" ca="1" si="2803"/>
        <v>77</v>
      </c>
      <c r="F5256">
        <f t="shared" ca="1" si="2804"/>
        <v>6</v>
      </c>
      <c r="G5256" t="str">
        <f t="shared" ca="1" si="2828"/>
        <v>S10</v>
      </c>
      <c r="H5256" t="str">
        <f t="shared" ca="1" si="2829"/>
        <v>S101</v>
      </c>
      <c r="I5256">
        <f ca="1">VLOOKUP(D5256,PRC!$A$2:$B$21,2,0)*E5256</f>
        <v>7315000</v>
      </c>
      <c r="J5256">
        <f t="shared" ca="1" si="2805"/>
        <v>6876096</v>
      </c>
      <c r="K5256">
        <f ca="1">VLOOKUP(D5256,PRC!$A$1:$C$21,3,0)*E5256</f>
        <v>3511200</v>
      </c>
      <c r="L5256">
        <f t="shared" ca="1" si="2806"/>
        <v>219000</v>
      </c>
      <c r="M5256">
        <f t="shared" ca="1" si="2807"/>
        <v>512000</v>
      </c>
      <c r="N5256">
        <f t="shared" ca="1" si="2808"/>
        <v>439000</v>
      </c>
      <c r="O5256">
        <f t="shared" ca="1" si="2809"/>
        <v>658000</v>
      </c>
      <c r="P5256">
        <f t="shared" ca="1" si="2830"/>
        <v>1536896</v>
      </c>
      <c r="Q5256">
        <f ca="1">IF(P5256&gt;0,1,0)</f>
        <v>1</v>
      </c>
      <c r="R5256">
        <f t="shared" ca="1" si="2810"/>
        <v>6</v>
      </c>
      <c r="S5256">
        <f t="shared" ca="1" si="2811"/>
        <v>3</v>
      </c>
      <c r="T5256">
        <f t="shared" ca="1" si="2812"/>
        <v>7</v>
      </c>
      <c r="U5256">
        <f t="shared" ca="1" si="2813"/>
        <v>6</v>
      </c>
      <c r="V5256">
        <f t="shared" ca="1" si="2814"/>
        <v>9</v>
      </c>
      <c r="X5256">
        <f t="shared" si="2816"/>
        <v>5256</v>
      </c>
      <c r="Y5256">
        <f t="shared" si="2817"/>
        <v>5252</v>
      </c>
      <c r="Z5256">
        <f t="shared" si="2818"/>
        <v>5253</v>
      </c>
      <c r="AA5256">
        <f t="shared" si="2815"/>
        <v>5451</v>
      </c>
      <c r="AB5256">
        <f t="shared" si="2826"/>
        <v>200</v>
      </c>
      <c r="AM5256" t="str">
        <f t="shared" si="2827"/>
        <v>201906KS</v>
      </c>
      <c r="AN5256">
        <f t="shared" ca="1" si="2832"/>
        <v>6.0000546821599503</v>
      </c>
      <c r="AO5256">
        <f t="shared" ca="1" si="2833"/>
        <v>2.9938482570061518</v>
      </c>
      <c r="AP5256">
        <f t="shared" ref="AP5256:AP5319" ca="1" si="2842">M5256/$I5256*100</f>
        <v>6.9993164730006825</v>
      </c>
      <c r="AQ5256">
        <f t="shared" ref="AQ5256:AQ5319" ca="1" si="2843">N5256/$I5256*100</f>
        <v>6.0013670539986332</v>
      </c>
      <c r="AR5256">
        <f t="shared" ref="AR5256:AR5319" ca="1" si="2844">O5256/$I5256*100</f>
        <v>8.9952153110047846</v>
      </c>
      <c r="AS5256">
        <f ca="1">P5256/J5256</f>
        <v>0.22351287707443293</v>
      </c>
    </row>
    <row r="5257" spans="1:51" x14ac:dyDescent="0.4">
      <c r="A5257">
        <f t="shared" si="2825"/>
        <v>201906</v>
      </c>
      <c r="B5257" t="s">
        <v>293</v>
      </c>
      <c r="C5257" t="s">
        <v>288</v>
      </c>
      <c r="D5257" t="str">
        <f t="shared" ca="1" si="2831"/>
        <v>I113</v>
      </c>
      <c r="E5257">
        <f t="shared" ca="1" si="2803"/>
        <v>76</v>
      </c>
      <c r="F5257">
        <f t="shared" ca="1" si="2804"/>
        <v>10</v>
      </c>
      <c r="G5257" t="str">
        <f t="shared" ca="1" si="2828"/>
        <v>S10</v>
      </c>
      <c r="H5257" t="str">
        <f t="shared" ca="1" si="2829"/>
        <v>S106</v>
      </c>
      <c r="I5257">
        <f ca="1">VLOOKUP(D5257,PRC!$A$2:$B$21,2,0)*E5257</f>
        <v>50920000</v>
      </c>
      <c r="J5257">
        <f t="shared" ca="1" si="2805"/>
        <v>45827996</v>
      </c>
      <c r="K5257">
        <f ca="1">VLOOKUP(D5257,PRC!$A$1:$C$21,3,0)*E5257</f>
        <v>22914000</v>
      </c>
      <c r="L5257">
        <f t="shared" ca="1" si="2806"/>
        <v>1018000</v>
      </c>
      <c r="M5257">
        <f t="shared" ca="1" si="2807"/>
        <v>3055000</v>
      </c>
      <c r="N5257">
        <f t="shared" ca="1" si="2808"/>
        <v>1528000</v>
      </c>
      <c r="O5257">
        <f t="shared" ca="1" si="2809"/>
        <v>4074000</v>
      </c>
      <c r="P5257">
        <f t="shared" ca="1" si="2830"/>
        <v>13238996</v>
      </c>
      <c r="Q5257">
        <f ca="1">IF(P5257&gt;0,1,0)</f>
        <v>1</v>
      </c>
      <c r="R5257">
        <f t="shared" ca="1" si="2810"/>
        <v>10</v>
      </c>
      <c r="S5257">
        <f t="shared" ca="1" si="2811"/>
        <v>2</v>
      </c>
      <c r="T5257">
        <f t="shared" ca="1" si="2812"/>
        <v>6</v>
      </c>
      <c r="U5257">
        <f t="shared" ca="1" si="2813"/>
        <v>3</v>
      </c>
      <c r="V5257">
        <f t="shared" ca="1" si="2814"/>
        <v>8</v>
      </c>
      <c r="X5257">
        <f t="shared" si="2816"/>
        <v>5257</v>
      </c>
      <c r="Y5257">
        <f t="shared" si="2817"/>
        <v>5252</v>
      </c>
      <c r="Z5257">
        <f t="shared" si="2818"/>
        <v>5253</v>
      </c>
      <c r="AA5257">
        <f t="shared" si="2815"/>
        <v>5451</v>
      </c>
      <c r="AB5257">
        <f t="shared" si="2826"/>
        <v>200</v>
      </c>
      <c r="AM5257" t="str">
        <f t="shared" si="2827"/>
        <v>201906KS</v>
      </c>
      <c r="AN5257">
        <f t="shared" ca="1" si="2832"/>
        <v>10.000007855459547</v>
      </c>
      <c r="AO5257">
        <f t="shared" ca="1" si="2833"/>
        <v>1.9992144540455619</v>
      </c>
      <c r="AP5257">
        <f t="shared" ca="1" si="2842"/>
        <v>5.9996072270227812</v>
      </c>
      <c r="AQ5257">
        <f t="shared" ca="1" si="2843"/>
        <v>3.0007855459544381</v>
      </c>
      <c r="AR5257">
        <f t="shared" ca="1" si="2844"/>
        <v>8.0007855459544377</v>
      </c>
      <c r="AS5257">
        <f ca="1">P5257/J5257</f>
        <v>0.28888446267648271</v>
      </c>
    </row>
    <row r="5258" spans="1:51" x14ac:dyDescent="0.4">
      <c r="A5258">
        <f t="shared" si="2825"/>
        <v>201906</v>
      </c>
      <c r="B5258" t="s">
        <v>294</v>
      </c>
      <c r="C5258" t="s">
        <v>288</v>
      </c>
      <c r="D5258" t="str">
        <f t="shared" ca="1" si="2831"/>
        <v>I111</v>
      </c>
      <c r="E5258">
        <f t="shared" ca="1" si="2803"/>
        <v>67</v>
      </c>
      <c r="F5258">
        <f t="shared" ca="1" si="2804"/>
        <v>13</v>
      </c>
      <c r="G5258" t="str">
        <f t="shared" ca="1" si="2828"/>
        <v>S11</v>
      </c>
      <c r="H5258" t="str">
        <f t="shared" ca="1" si="2829"/>
        <v>S110</v>
      </c>
      <c r="I5258">
        <f ca="1">VLOOKUP(D5258,PRC!$A$2:$B$21,2,0)*E5258</f>
        <v>10050000</v>
      </c>
      <c r="J5258">
        <f t="shared" ca="1" si="2805"/>
        <v>8743496</v>
      </c>
      <c r="K5258">
        <f ca="1">VLOOKUP(D5258,PRC!$A$1:$C$21,3,0)*E5258</f>
        <v>5326500</v>
      </c>
      <c r="L5258">
        <f t="shared" ca="1" si="2806"/>
        <v>201000</v>
      </c>
      <c r="M5258">
        <f t="shared" ca="1" si="2807"/>
        <v>603000</v>
      </c>
      <c r="N5258">
        <f t="shared" ca="1" si="2808"/>
        <v>503000</v>
      </c>
      <c r="O5258">
        <f t="shared" ca="1" si="2809"/>
        <v>1005000</v>
      </c>
      <c r="P5258">
        <f t="shared" ca="1" si="2830"/>
        <v>1104996</v>
      </c>
      <c r="Q5258">
        <f ca="1">IF(P5258&gt;0,1,0)</f>
        <v>1</v>
      </c>
      <c r="R5258">
        <f t="shared" ca="1" si="2810"/>
        <v>13</v>
      </c>
      <c r="S5258">
        <f t="shared" ca="1" si="2811"/>
        <v>2</v>
      </c>
      <c r="T5258">
        <f t="shared" ca="1" si="2812"/>
        <v>6</v>
      </c>
      <c r="U5258">
        <f t="shared" ca="1" si="2813"/>
        <v>5</v>
      </c>
      <c r="V5258">
        <f t="shared" ca="1" si="2814"/>
        <v>10</v>
      </c>
      <c r="X5258">
        <f t="shared" si="2816"/>
        <v>5258</v>
      </c>
      <c r="Y5258">
        <f t="shared" si="2817"/>
        <v>5252</v>
      </c>
      <c r="Z5258">
        <f t="shared" si="2818"/>
        <v>5253</v>
      </c>
      <c r="AA5258">
        <f t="shared" si="2815"/>
        <v>5451</v>
      </c>
      <c r="AB5258">
        <f t="shared" si="2826"/>
        <v>200</v>
      </c>
      <c r="AM5258" t="str">
        <f t="shared" si="2827"/>
        <v>201906KS</v>
      </c>
      <c r="AN5258">
        <f t="shared" ca="1" si="2832"/>
        <v>13.000039800995022</v>
      </c>
      <c r="AO5258">
        <f t="shared" ca="1" si="2833"/>
        <v>2</v>
      </c>
      <c r="AP5258">
        <f t="shared" ca="1" si="2842"/>
        <v>6</v>
      </c>
      <c r="AQ5258">
        <f t="shared" ca="1" si="2843"/>
        <v>5.0049751243781095</v>
      </c>
      <c r="AR5258">
        <f t="shared" ca="1" si="2844"/>
        <v>10</v>
      </c>
      <c r="AS5258">
        <f ca="1">P5258/J5258</f>
        <v>0.12637919660511082</v>
      </c>
    </row>
    <row r="5259" spans="1:51" x14ac:dyDescent="0.4">
      <c r="A5259">
        <f t="shared" si="2825"/>
        <v>201906</v>
      </c>
      <c r="B5259" t="s">
        <v>295</v>
      </c>
      <c r="C5259" t="s">
        <v>288</v>
      </c>
      <c r="D5259" t="str">
        <f t="shared" ca="1" si="2831"/>
        <v>I105</v>
      </c>
      <c r="E5259">
        <f t="shared" ref="E5259:E5322" ca="1" si="2845">RANDBETWEEN(INDIRECT("AD"&amp;Y5259),INDIRECT("AD"&amp;Z5259))</f>
        <v>65</v>
      </c>
      <c r="F5259">
        <f t="shared" ref="F5259:F5322" ca="1" si="2846">RANDBETWEEN(INDIRECT("AF"&amp;Y5259),INDIRECT("AF"&amp;Z5259))</f>
        <v>7</v>
      </c>
      <c r="G5259" t="str">
        <f t="shared" ca="1" si="2828"/>
        <v>S10</v>
      </c>
      <c r="H5259" t="str">
        <f t="shared" ca="1" si="2829"/>
        <v>S106</v>
      </c>
      <c r="I5259">
        <f ca="1">VLOOKUP(D5259,PRC!$A$2:$B$21,2,0)*E5259</f>
        <v>6500000</v>
      </c>
      <c r="J5259">
        <f t="shared" ref="J5259:J5322" ca="1" si="2847">I5259*(1-R5259/100)-4</f>
        <v>5654996</v>
      </c>
      <c r="K5259">
        <f ca="1">VLOOKUP(D5259,PRC!$A$1:$C$21,3,0)*E5259</f>
        <v>3835000</v>
      </c>
      <c r="L5259">
        <f t="shared" ref="L5259:L5322" ca="1" si="2848">ROUND($I5259*S5259,-5)/100</f>
        <v>65000</v>
      </c>
      <c r="M5259">
        <f t="shared" ref="M5259:M5322" ca="1" si="2849">ROUND($I5259*T5259,-5)/100</f>
        <v>325000</v>
      </c>
      <c r="N5259">
        <f t="shared" ref="N5259:N5322" ca="1" si="2850">ROUND($I5259*U5259,-5)/100</f>
        <v>390000</v>
      </c>
      <c r="O5259">
        <f t="shared" ref="O5259:O5322" ca="1" si="2851">ROUND($I5259*V5259,-5)/100</f>
        <v>455000</v>
      </c>
      <c r="P5259">
        <f t="shared" ca="1" si="2830"/>
        <v>584996</v>
      </c>
      <c r="Q5259">
        <f ca="1">IF(P5259&gt;0,1,0)</f>
        <v>1</v>
      </c>
      <c r="R5259">
        <f t="shared" ref="R5259:R5322" ca="1" si="2852">RANDBETWEEN(INDIRECT("AF"&amp;$Y5259),INDIRECT("AF"&amp;$Z5259))</f>
        <v>13</v>
      </c>
      <c r="S5259">
        <f t="shared" ref="S5259:S5322" ca="1" si="2853">RANDBETWEEN(INDIRECT("AG"&amp;$Y5259),INDIRECT("AG"&amp;$Z5259))</f>
        <v>1</v>
      </c>
      <c r="T5259">
        <f t="shared" ref="T5259:T5322" ca="1" si="2854">RANDBETWEEN(INDIRECT("AH"&amp;$Y5259),INDIRECT("AH"&amp;$Z5259))</f>
        <v>5</v>
      </c>
      <c r="U5259">
        <f t="shared" ref="U5259:U5322" ca="1" si="2855">RANDBETWEEN(INDIRECT("Ai"&amp;$Y5259),INDIRECT("Ai"&amp;$Z5259))</f>
        <v>6</v>
      </c>
      <c r="V5259">
        <f t="shared" ref="V5259:V5322" ca="1" si="2856">RANDBETWEEN(INDIRECT("Aj"&amp;$Y5259),INDIRECT("Aj"&amp;$Z5259))</f>
        <v>7</v>
      </c>
      <c r="X5259">
        <f t="shared" si="2816"/>
        <v>5259</v>
      </c>
      <c r="Y5259">
        <f t="shared" si="2817"/>
        <v>5252</v>
      </c>
      <c r="Z5259">
        <f t="shared" si="2818"/>
        <v>5253</v>
      </c>
      <c r="AA5259">
        <f t="shared" ref="AA5259:AA5322" si="2857">Y5259+AB5259-1</f>
        <v>5451</v>
      </c>
      <c r="AB5259">
        <f t="shared" si="2826"/>
        <v>200</v>
      </c>
      <c r="AM5259" t="str">
        <f t="shared" si="2827"/>
        <v>201906KS</v>
      </c>
      <c r="AN5259">
        <f t="shared" ca="1" si="2832"/>
        <v>13.000061538461537</v>
      </c>
      <c r="AO5259">
        <f t="shared" ca="1" si="2833"/>
        <v>1</v>
      </c>
      <c r="AP5259">
        <f t="shared" ca="1" si="2842"/>
        <v>5</v>
      </c>
      <c r="AQ5259">
        <f t="shared" ca="1" si="2843"/>
        <v>6</v>
      </c>
      <c r="AR5259">
        <f t="shared" ca="1" si="2844"/>
        <v>7.0000000000000009</v>
      </c>
      <c r="AS5259">
        <f ca="1">P5259/J5259</f>
        <v>0.10344764169594461</v>
      </c>
    </row>
    <row r="5260" spans="1:51" x14ac:dyDescent="0.4">
      <c r="A5260">
        <f t="shared" si="2825"/>
        <v>201906</v>
      </c>
      <c r="B5260" t="s">
        <v>296</v>
      </c>
      <c r="C5260" t="s">
        <v>288</v>
      </c>
      <c r="D5260" t="str">
        <f t="shared" ca="1" si="2831"/>
        <v>I102</v>
      </c>
      <c r="E5260">
        <f t="shared" ca="1" si="2845"/>
        <v>58</v>
      </c>
      <c r="F5260">
        <f t="shared" ca="1" si="2846"/>
        <v>5</v>
      </c>
      <c r="G5260" t="str">
        <f t="shared" ca="1" si="2828"/>
        <v>S11</v>
      </c>
      <c r="H5260" t="str">
        <f t="shared" ca="1" si="2829"/>
        <v>S114</v>
      </c>
      <c r="I5260">
        <f ca="1">VLOOKUP(D5260,PRC!$A$2:$B$21,2,0)*E5260</f>
        <v>2320000</v>
      </c>
      <c r="J5260">
        <f t="shared" ca="1" si="2847"/>
        <v>2180796</v>
      </c>
      <c r="K5260">
        <f ca="1">VLOOKUP(D5260,PRC!$A$1:$C$21,3,0)*E5260</f>
        <v>1090400</v>
      </c>
      <c r="L5260">
        <f t="shared" ca="1" si="2848"/>
        <v>23000</v>
      </c>
      <c r="M5260">
        <f t="shared" ca="1" si="2849"/>
        <v>139000</v>
      </c>
      <c r="N5260">
        <f t="shared" ca="1" si="2850"/>
        <v>139000</v>
      </c>
      <c r="O5260">
        <f t="shared" ca="1" si="2851"/>
        <v>209000</v>
      </c>
      <c r="P5260">
        <f t="shared" ca="1" si="2830"/>
        <v>580396</v>
      </c>
      <c r="Q5260">
        <f ca="1">IF(P5260&gt;0,1,0)</f>
        <v>1</v>
      </c>
      <c r="R5260">
        <f t="shared" ca="1" si="2852"/>
        <v>6</v>
      </c>
      <c r="S5260">
        <f t="shared" ca="1" si="2853"/>
        <v>1</v>
      </c>
      <c r="T5260">
        <f t="shared" ca="1" si="2854"/>
        <v>6</v>
      </c>
      <c r="U5260">
        <f t="shared" ca="1" si="2855"/>
        <v>6</v>
      </c>
      <c r="V5260">
        <f t="shared" ca="1" si="2856"/>
        <v>9</v>
      </c>
      <c r="X5260">
        <f t="shared" ref="X5260:X5323" si="2858">X5259+1</f>
        <v>5260</v>
      </c>
      <c r="Y5260">
        <f t="shared" ref="Y5260:Y5323" si="2859">IF(C5260=C5259,Y5259,X5260)</f>
        <v>5252</v>
      </c>
      <c r="Z5260">
        <f t="shared" ref="Z5260:Z5323" si="2860">Y5260+1</f>
        <v>5253</v>
      </c>
      <c r="AA5260">
        <f t="shared" si="2857"/>
        <v>5451</v>
      </c>
      <c r="AB5260">
        <f t="shared" si="2826"/>
        <v>200</v>
      </c>
      <c r="AM5260" t="str">
        <f t="shared" si="2827"/>
        <v>201906KS</v>
      </c>
      <c r="AN5260">
        <f t="shared" ca="1" si="2832"/>
        <v>6.0001724137931038</v>
      </c>
      <c r="AO5260">
        <f t="shared" ca="1" si="2833"/>
        <v>0.99137931034482762</v>
      </c>
      <c r="AP5260">
        <f t="shared" ca="1" si="2842"/>
        <v>5.9913793103448274</v>
      </c>
      <c r="AQ5260">
        <f t="shared" ca="1" si="2843"/>
        <v>5.9913793103448274</v>
      </c>
      <c r="AR5260">
        <f t="shared" ca="1" si="2844"/>
        <v>9.0086206896551726</v>
      </c>
      <c r="AS5260">
        <f ca="1">P5260/J5260</f>
        <v>0.26613951969831201</v>
      </c>
    </row>
    <row r="5261" spans="1:51" x14ac:dyDescent="0.4">
      <c r="A5261">
        <f t="shared" si="2825"/>
        <v>201906</v>
      </c>
      <c r="B5261" t="s">
        <v>297</v>
      </c>
      <c r="C5261" t="s">
        <v>288</v>
      </c>
      <c r="D5261" t="str">
        <f t="shared" ca="1" si="2831"/>
        <v>I116</v>
      </c>
      <c r="E5261">
        <f t="shared" ca="1" si="2845"/>
        <v>67</v>
      </c>
      <c r="F5261">
        <f t="shared" ca="1" si="2846"/>
        <v>5</v>
      </c>
      <c r="G5261" t="str">
        <f t="shared" ca="1" si="2828"/>
        <v>S11</v>
      </c>
      <c r="H5261" t="str">
        <f t="shared" ca="1" si="2829"/>
        <v>S112</v>
      </c>
      <c r="I5261">
        <f ca="1">VLOOKUP(D5261,PRC!$A$2:$B$21,2,0)*E5261</f>
        <v>97820000</v>
      </c>
      <c r="J5261">
        <f t="shared" ca="1" si="2847"/>
        <v>84125196</v>
      </c>
      <c r="K5261">
        <f ca="1">VLOOKUP(D5261,PRC!$A$1:$C$21,3,0)*E5261</f>
        <v>58692000</v>
      </c>
      <c r="L5261">
        <f t="shared" ca="1" si="2848"/>
        <v>2935000</v>
      </c>
      <c r="M5261">
        <f t="shared" ca="1" si="2849"/>
        <v>6847000</v>
      </c>
      <c r="N5261">
        <f t="shared" ca="1" si="2850"/>
        <v>4891000</v>
      </c>
      <c r="O5261">
        <f t="shared" ca="1" si="2851"/>
        <v>9782000</v>
      </c>
      <c r="P5261">
        <f t="shared" ca="1" si="2830"/>
        <v>978196</v>
      </c>
      <c r="Q5261">
        <f ca="1">IF(P5261&gt;0,1,0)</f>
        <v>1</v>
      </c>
      <c r="R5261">
        <f t="shared" ca="1" si="2852"/>
        <v>14</v>
      </c>
      <c r="S5261">
        <f t="shared" ca="1" si="2853"/>
        <v>3</v>
      </c>
      <c r="T5261">
        <f t="shared" ca="1" si="2854"/>
        <v>7</v>
      </c>
      <c r="U5261">
        <f t="shared" ca="1" si="2855"/>
        <v>5</v>
      </c>
      <c r="V5261">
        <f t="shared" ca="1" si="2856"/>
        <v>10</v>
      </c>
      <c r="X5261">
        <f t="shared" si="2858"/>
        <v>5261</v>
      </c>
      <c r="Y5261">
        <f t="shared" si="2859"/>
        <v>5252</v>
      </c>
      <c r="Z5261">
        <f t="shared" si="2860"/>
        <v>5253</v>
      </c>
      <c r="AA5261">
        <f t="shared" si="2857"/>
        <v>5451</v>
      </c>
      <c r="AB5261">
        <f t="shared" si="2826"/>
        <v>200</v>
      </c>
      <c r="AM5261" t="str">
        <f t="shared" si="2827"/>
        <v>201906KS</v>
      </c>
      <c r="AN5261">
        <f t="shared" ca="1" si="2832"/>
        <v>14.000004089143324</v>
      </c>
      <c r="AO5261">
        <f t="shared" ca="1" si="2833"/>
        <v>3.0004089143324473</v>
      </c>
      <c r="AP5261">
        <f t="shared" ca="1" si="2842"/>
        <v>6.9995910856675527</v>
      </c>
      <c r="AQ5261">
        <f t="shared" ca="1" si="2843"/>
        <v>5</v>
      </c>
      <c r="AR5261">
        <f t="shared" ca="1" si="2844"/>
        <v>10</v>
      </c>
      <c r="AS5261">
        <f ca="1">P5261/J5261</f>
        <v>1.1627859981449553E-2</v>
      </c>
    </row>
    <row r="5262" spans="1:51" x14ac:dyDescent="0.4">
      <c r="A5262">
        <f t="shared" si="2825"/>
        <v>201906</v>
      </c>
      <c r="B5262" t="s">
        <v>298</v>
      </c>
      <c r="C5262" t="s">
        <v>288</v>
      </c>
      <c r="D5262" t="str">
        <f t="shared" ca="1" si="2831"/>
        <v>I116</v>
      </c>
      <c r="E5262">
        <f t="shared" ca="1" si="2845"/>
        <v>70</v>
      </c>
      <c r="F5262">
        <f t="shared" ca="1" si="2846"/>
        <v>15</v>
      </c>
      <c r="G5262" t="str">
        <f t="shared" ca="1" si="2828"/>
        <v>S10</v>
      </c>
      <c r="H5262" t="str">
        <f t="shared" ca="1" si="2829"/>
        <v>S109</v>
      </c>
      <c r="I5262">
        <f ca="1">VLOOKUP(D5262,PRC!$A$2:$B$21,2,0)*E5262</f>
        <v>102200000</v>
      </c>
      <c r="J5262">
        <f t="shared" ca="1" si="2847"/>
        <v>86869996</v>
      </c>
      <c r="K5262">
        <f ca="1">VLOOKUP(D5262,PRC!$A$1:$C$21,3,0)*E5262</f>
        <v>61320000</v>
      </c>
      <c r="L5262">
        <f t="shared" ca="1" si="2848"/>
        <v>2044000</v>
      </c>
      <c r="M5262">
        <f t="shared" ca="1" si="2849"/>
        <v>4088000</v>
      </c>
      <c r="N5262">
        <f t="shared" ca="1" si="2850"/>
        <v>3066000</v>
      </c>
      <c r="O5262">
        <f t="shared" ca="1" si="2851"/>
        <v>10220000</v>
      </c>
      <c r="P5262">
        <f t="shared" ca="1" si="2830"/>
        <v>6131996</v>
      </c>
      <c r="Q5262">
        <f ca="1">IF(P5262&gt;0,1,0)</f>
        <v>1</v>
      </c>
      <c r="R5262">
        <f t="shared" ca="1" si="2852"/>
        <v>15</v>
      </c>
      <c r="S5262">
        <f t="shared" ca="1" si="2853"/>
        <v>2</v>
      </c>
      <c r="T5262">
        <f t="shared" ca="1" si="2854"/>
        <v>4</v>
      </c>
      <c r="U5262">
        <f t="shared" ca="1" si="2855"/>
        <v>3</v>
      </c>
      <c r="V5262">
        <f t="shared" ca="1" si="2856"/>
        <v>10</v>
      </c>
      <c r="X5262">
        <f t="shared" si="2858"/>
        <v>5262</v>
      </c>
      <c r="Y5262">
        <f t="shared" si="2859"/>
        <v>5252</v>
      </c>
      <c r="Z5262">
        <f t="shared" si="2860"/>
        <v>5253</v>
      </c>
      <c r="AA5262">
        <f t="shared" si="2857"/>
        <v>5451</v>
      </c>
      <c r="AB5262">
        <f t="shared" si="2826"/>
        <v>200</v>
      </c>
      <c r="AM5262" t="str">
        <f t="shared" si="2827"/>
        <v>201906KS</v>
      </c>
      <c r="AN5262">
        <f t="shared" ca="1" si="2832"/>
        <v>15.000003913894322</v>
      </c>
      <c r="AO5262">
        <f t="shared" ca="1" si="2833"/>
        <v>2</v>
      </c>
      <c r="AP5262">
        <f t="shared" ca="1" si="2842"/>
        <v>4</v>
      </c>
      <c r="AQ5262">
        <f t="shared" ca="1" si="2843"/>
        <v>3</v>
      </c>
      <c r="AR5262">
        <f t="shared" ca="1" si="2844"/>
        <v>10</v>
      </c>
      <c r="AS5262">
        <f ca="1">P5262/J5262</f>
        <v>7.0588192498592953E-2</v>
      </c>
    </row>
    <row r="5263" spans="1:51" x14ac:dyDescent="0.4">
      <c r="A5263">
        <f t="shared" si="2825"/>
        <v>201906</v>
      </c>
      <c r="B5263" t="s">
        <v>299</v>
      </c>
      <c r="C5263" t="s">
        <v>288</v>
      </c>
      <c r="D5263" t="str">
        <f t="shared" ca="1" si="2831"/>
        <v>I109</v>
      </c>
      <c r="E5263">
        <f t="shared" ca="1" si="2845"/>
        <v>55</v>
      </c>
      <c r="F5263">
        <f t="shared" ca="1" si="2846"/>
        <v>10</v>
      </c>
      <c r="G5263" t="str">
        <f t="shared" ca="1" si="2828"/>
        <v>S10</v>
      </c>
      <c r="H5263" t="str">
        <f t="shared" ca="1" si="2829"/>
        <v>S101</v>
      </c>
      <c r="I5263">
        <f ca="1">VLOOKUP(D5263,PRC!$A$2:$B$21,2,0)*E5263</f>
        <v>27500000</v>
      </c>
      <c r="J5263">
        <f t="shared" ca="1" si="2847"/>
        <v>25849996</v>
      </c>
      <c r="K5263">
        <f ca="1">VLOOKUP(D5263,PRC!$A$1:$C$21,3,0)*E5263</f>
        <v>11000000</v>
      </c>
      <c r="L5263">
        <f t="shared" ca="1" si="2848"/>
        <v>825000</v>
      </c>
      <c r="M5263">
        <f t="shared" ca="1" si="2849"/>
        <v>1100000</v>
      </c>
      <c r="N5263">
        <f t="shared" ca="1" si="2850"/>
        <v>1650000</v>
      </c>
      <c r="O5263">
        <f t="shared" ca="1" si="2851"/>
        <v>2475000</v>
      </c>
      <c r="P5263">
        <f t="shared" ca="1" si="2830"/>
        <v>8799996</v>
      </c>
      <c r="Q5263">
        <f ca="1">IF(P5263&gt;0,1,0)</f>
        <v>1</v>
      </c>
      <c r="R5263">
        <f t="shared" ca="1" si="2852"/>
        <v>6</v>
      </c>
      <c r="S5263">
        <f t="shared" ca="1" si="2853"/>
        <v>3</v>
      </c>
      <c r="T5263">
        <f t="shared" ca="1" si="2854"/>
        <v>4</v>
      </c>
      <c r="U5263">
        <f t="shared" ca="1" si="2855"/>
        <v>6</v>
      </c>
      <c r="V5263">
        <f t="shared" ca="1" si="2856"/>
        <v>9</v>
      </c>
      <c r="X5263">
        <f t="shared" si="2858"/>
        <v>5263</v>
      </c>
      <c r="Y5263">
        <f t="shared" si="2859"/>
        <v>5252</v>
      </c>
      <c r="Z5263">
        <f t="shared" si="2860"/>
        <v>5253</v>
      </c>
      <c r="AA5263">
        <f t="shared" si="2857"/>
        <v>5451</v>
      </c>
      <c r="AB5263">
        <f t="shared" si="2826"/>
        <v>200</v>
      </c>
      <c r="AM5263" t="str">
        <f t="shared" si="2827"/>
        <v>201906KS</v>
      </c>
      <c r="AN5263">
        <f t="shared" ca="1" si="2832"/>
        <v>6.0000145454545457</v>
      </c>
      <c r="AO5263">
        <f t="shared" ca="1" si="2833"/>
        <v>3</v>
      </c>
      <c r="AP5263">
        <f t="shared" ca="1" si="2842"/>
        <v>4</v>
      </c>
      <c r="AQ5263">
        <f t="shared" ca="1" si="2843"/>
        <v>6</v>
      </c>
      <c r="AR5263">
        <f t="shared" ca="1" si="2844"/>
        <v>9</v>
      </c>
      <c r="AS5263">
        <f ca="1">P5263/J5263</f>
        <v>0.34042542985306457</v>
      </c>
    </row>
    <row r="5264" spans="1:51" x14ac:dyDescent="0.4">
      <c r="A5264">
        <f t="shared" si="2825"/>
        <v>201906</v>
      </c>
      <c r="B5264" t="s">
        <v>300</v>
      </c>
      <c r="C5264" t="s">
        <v>288</v>
      </c>
      <c r="D5264" t="str">
        <f t="shared" ca="1" si="2831"/>
        <v>I109</v>
      </c>
      <c r="E5264">
        <f t="shared" ca="1" si="2845"/>
        <v>50</v>
      </c>
      <c r="F5264">
        <f t="shared" ca="1" si="2846"/>
        <v>11</v>
      </c>
      <c r="G5264" t="str">
        <f t="shared" ca="1" si="2828"/>
        <v>S11</v>
      </c>
      <c r="H5264" t="str">
        <f t="shared" ca="1" si="2829"/>
        <v>S110</v>
      </c>
      <c r="I5264">
        <f ca="1">VLOOKUP(D5264,PRC!$A$2:$B$21,2,0)*E5264</f>
        <v>25000000</v>
      </c>
      <c r="J5264">
        <f t="shared" ca="1" si="2847"/>
        <v>23749996</v>
      </c>
      <c r="K5264">
        <f ca="1">VLOOKUP(D5264,PRC!$A$1:$C$21,3,0)*E5264</f>
        <v>10000000</v>
      </c>
      <c r="L5264">
        <f t="shared" ca="1" si="2848"/>
        <v>250000</v>
      </c>
      <c r="M5264">
        <f t="shared" ca="1" si="2849"/>
        <v>1500000</v>
      </c>
      <c r="N5264">
        <f t="shared" ca="1" si="2850"/>
        <v>2000000</v>
      </c>
      <c r="O5264">
        <f t="shared" ca="1" si="2851"/>
        <v>1250000</v>
      </c>
      <c r="P5264">
        <f t="shared" ca="1" si="2830"/>
        <v>8749996</v>
      </c>
      <c r="Q5264">
        <f ca="1">IF(P5264&gt;0,1,0)</f>
        <v>1</v>
      </c>
      <c r="R5264">
        <f t="shared" ca="1" si="2852"/>
        <v>5</v>
      </c>
      <c r="S5264">
        <f t="shared" ca="1" si="2853"/>
        <v>1</v>
      </c>
      <c r="T5264">
        <f t="shared" ca="1" si="2854"/>
        <v>6</v>
      </c>
      <c r="U5264">
        <f t="shared" ca="1" si="2855"/>
        <v>8</v>
      </c>
      <c r="V5264">
        <f t="shared" ca="1" si="2856"/>
        <v>5</v>
      </c>
      <c r="X5264">
        <f t="shared" si="2858"/>
        <v>5264</v>
      </c>
      <c r="Y5264">
        <f t="shared" si="2859"/>
        <v>5252</v>
      </c>
      <c r="Z5264">
        <f t="shared" si="2860"/>
        <v>5253</v>
      </c>
      <c r="AA5264">
        <f t="shared" si="2857"/>
        <v>5451</v>
      </c>
      <c r="AB5264">
        <f t="shared" si="2826"/>
        <v>200</v>
      </c>
      <c r="AM5264" t="str">
        <f t="shared" si="2827"/>
        <v>201906KS</v>
      </c>
      <c r="AN5264">
        <f t="shared" ca="1" si="2832"/>
        <v>5.000015999999996</v>
      </c>
      <c r="AO5264">
        <f t="shared" ca="1" si="2833"/>
        <v>1</v>
      </c>
      <c r="AP5264">
        <f t="shared" ca="1" si="2842"/>
        <v>6</v>
      </c>
      <c r="AQ5264">
        <f t="shared" ca="1" si="2843"/>
        <v>8</v>
      </c>
      <c r="AR5264">
        <f t="shared" ca="1" si="2844"/>
        <v>5</v>
      </c>
      <c r="AS5264">
        <f ca="1">P5264/J5264</f>
        <v>0.36842094626036992</v>
      </c>
    </row>
    <row r="5265" spans="1:45" x14ac:dyDescent="0.4">
      <c r="A5265">
        <f t="shared" si="2825"/>
        <v>201906</v>
      </c>
      <c r="B5265" t="s">
        <v>301</v>
      </c>
      <c r="C5265" t="s">
        <v>288</v>
      </c>
      <c r="D5265" t="str">
        <f t="shared" ca="1" si="2831"/>
        <v>I101</v>
      </c>
      <c r="E5265">
        <f t="shared" ca="1" si="2845"/>
        <v>62</v>
      </c>
      <c r="F5265">
        <f t="shared" ca="1" si="2846"/>
        <v>12</v>
      </c>
      <c r="G5265" t="str">
        <f t="shared" ca="1" si="2828"/>
        <v>S11</v>
      </c>
      <c r="H5265" t="str">
        <f t="shared" ca="1" si="2829"/>
        <v>S113</v>
      </c>
      <c r="I5265">
        <f ca="1">VLOOKUP(D5265,PRC!$A$2:$B$21,2,0)*E5265</f>
        <v>1860000</v>
      </c>
      <c r="J5265">
        <f t="shared" ca="1" si="2847"/>
        <v>1580996</v>
      </c>
      <c r="K5265">
        <f ca="1">VLOOKUP(D5265,PRC!$A$1:$C$21,3,0)*E5265</f>
        <v>967200</v>
      </c>
      <c r="L5265">
        <f t="shared" ca="1" si="2848"/>
        <v>37000</v>
      </c>
      <c r="M5265">
        <f t="shared" ca="1" si="2849"/>
        <v>93000</v>
      </c>
      <c r="N5265">
        <f t="shared" ca="1" si="2850"/>
        <v>56000</v>
      </c>
      <c r="O5265">
        <f t="shared" ca="1" si="2851"/>
        <v>149000</v>
      </c>
      <c r="P5265">
        <f t="shared" ca="1" si="2830"/>
        <v>278796</v>
      </c>
      <c r="Q5265">
        <f ca="1">IF(P5265&gt;0,1,0)</f>
        <v>1</v>
      </c>
      <c r="R5265">
        <f t="shared" ca="1" si="2852"/>
        <v>15</v>
      </c>
      <c r="S5265">
        <f t="shared" ca="1" si="2853"/>
        <v>2</v>
      </c>
      <c r="T5265">
        <f t="shared" ca="1" si="2854"/>
        <v>5</v>
      </c>
      <c r="U5265">
        <f t="shared" ca="1" si="2855"/>
        <v>3</v>
      </c>
      <c r="V5265">
        <f t="shared" ca="1" si="2856"/>
        <v>8</v>
      </c>
      <c r="X5265">
        <f t="shared" si="2858"/>
        <v>5265</v>
      </c>
      <c r="Y5265">
        <f t="shared" si="2859"/>
        <v>5252</v>
      </c>
      <c r="Z5265">
        <f t="shared" si="2860"/>
        <v>5253</v>
      </c>
      <c r="AA5265">
        <f t="shared" si="2857"/>
        <v>5451</v>
      </c>
      <c r="AB5265">
        <f t="shared" si="2826"/>
        <v>200</v>
      </c>
      <c r="AM5265" t="str">
        <f t="shared" si="2827"/>
        <v>201906KS</v>
      </c>
      <c r="AN5265">
        <f t="shared" ca="1" si="2832"/>
        <v>15.000215053763444</v>
      </c>
      <c r="AO5265">
        <f t="shared" ca="1" si="2833"/>
        <v>1.989247311827957</v>
      </c>
      <c r="AP5265">
        <f t="shared" ca="1" si="2842"/>
        <v>5</v>
      </c>
      <c r="AQ5265">
        <f t="shared" ca="1" si="2843"/>
        <v>3.010752688172043</v>
      </c>
      <c r="AR5265">
        <f t="shared" ca="1" si="2844"/>
        <v>8.0107526881720439</v>
      </c>
      <c r="AS5265">
        <f ca="1">P5265/J5265</f>
        <v>0.17634200213030268</v>
      </c>
    </row>
    <row r="5266" spans="1:45" x14ac:dyDescent="0.4">
      <c r="A5266">
        <f t="shared" si="2825"/>
        <v>201906</v>
      </c>
      <c r="B5266" t="s">
        <v>302</v>
      </c>
      <c r="C5266" t="s">
        <v>288</v>
      </c>
      <c r="D5266" t="str">
        <f t="shared" ca="1" si="2831"/>
        <v>I101</v>
      </c>
      <c r="E5266">
        <f t="shared" ca="1" si="2845"/>
        <v>61</v>
      </c>
      <c r="F5266">
        <f t="shared" ca="1" si="2846"/>
        <v>13</v>
      </c>
      <c r="G5266" t="str">
        <f t="shared" ca="1" si="2828"/>
        <v>S10</v>
      </c>
      <c r="H5266" t="str">
        <f t="shared" ca="1" si="2829"/>
        <v>S102</v>
      </c>
      <c r="I5266">
        <f ca="1">VLOOKUP(D5266,PRC!$A$2:$B$21,2,0)*E5266</f>
        <v>1830000</v>
      </c>
      <c r="J5266">
        <f t="shared" ca="1" si="2847"/>
        <v>1555496</v>
      </c>
      <c r="K5266">
        <f ca="1">VLOOKUP(D5266,PRC!$A$1:$C$21,3,0)*E5266</f>
        <v>951600</v>
      </c>
      <c r="L5266">
        <f t="shared" ca="1" si="2848"/>
        <v>18000</v>
      </c>
      <c r="M5266">
        <f t="shared" ca="1" si="2849"/>
        <v>110000</v>
      </c>
      <c r="N5266">
        <f t="shared" ca="1" si="2850"/>
        <v>55000</v>
      </c>
      <c r="O5266">
        <f t="shared" ca="1" si="2851"/>
        <v>128000</v>
      </c>
      <c r="P5266">
        <f t="shared" ca="1" si="2830"/>
        <v>292896</v>
      </c>
      <c r="Q5266">
        <f ca="1">IF(P5266&gt;0,1,0)</f>
        <v>1</v>
      </c>
      <c r="R5266">
        <f t="shared" ca="1" si="2852"/>
        <v>15</v>
      </c>
      <c r="S5266">
        <f t="shared" ca="1" si="2853"/>
        <v>1</v>
      </c>
      <c r="T5266">
        <f t="shared" ca="1" si="2854"/>
        <v>6</v>
      </c>
      <c r="U5266">
        <f t="shared" ca="1" si="2855"/>
        <v>3</v>
      </c>
      <c r="V5266">
        <f t="shared" ca="1" si="2856"/>
        <v>7</v>
      </c>
      <c r="X5266">
        <f t="shared" si="2858"/>
        <v>5266</v>
      </c>
      <c r="Y5266">
        <f t="shared" si="2859"/>
        <v>5252</v>
      </c>
      <c r="Z5266">
        <f t="shared" si="2860"/>
        <v>5253</v>
      </c>
      <c r="AA5266">
        <f t="shared" si="2857"/>
        <v>5451</v>
      </c>
      <c r="AB5266">
        <f t="shared" si="2826"/>
        <v>200</v>
      </c>
      <c r="AM5266" t="str">
        <f t="shared" si="2827"/>
        <v>201906KS</v>
      </c>
      <c r="AN5266">
        <f t="shared" ca="1" si="2832"/>
        <v>15.00021857923497</v>
      </c>
      <c r="AO5266">
        <f t="shared" ca="1" si="2833"/>
        <v>0.98360655737704927</v>
      </c>
      <c r="AP5266">
        <f t="shared" ca="1" si="2842"/>
        <v>6.0109289617486334</v>
      </c>
      <c r="AQ5266">
        <f t="shared" ca="1" si="2843"/>
        <v>3.0054644808743167</v>
      </c>
      <c r="AR5266">
        <f t="shared" ca="1" si="2844"/>
        <v>6.9945355191256828</v>
      </c>
      <c r="AS5266">
        <f ca="1">P5266/J5266</f>
        <v>0.18829749481837305</v>
      </c>
    </row>
    <row r="5267" spans="1:45" x14ac:dyDescent="0.4">
      <c r="A5267">
        <f t="shared" si="2825"/>
        <v>201906</v>
      </c>
      <c r="B5267" t="s">
        <v>303</v>
      </c>
      <c r="C5267" t="s">
        <v>288</v>
      </c>
      <c r="D5267" t="str">
        <f t="shared" ca="1" si="2831"/>
        <v>I111</v>
      </c>
      <c r="E5267">
        <f t="shared" ca="1" si="2845"/>
        <v>55</v>
      </c>
      <c r="F5267">
        <f t="shared" ca="1" si="2846"/>
        <v>15</v>
      </c>
      <c r="G5267" t="str">
        <f t="shared" ca="1" si="2828"/>
        <v>S12</v>
      </c>
      <c r="H5267" t="str">
        <f t="shared" ca="1" si="2829"/>
        <v>S120</v>
      </c>
      <c r="I5267">
        <f ca="1">VLOOKUP(D5267,PRC!$A$2:$B$21,2,0)*E5267</f>
        <v>8250000</v>
      </c>
      <c r="J5267">
        <f t="shared" ca="1" si="2847"/>
        <v>7259996</v>
      </c>
      <c r="K5267">
        <f ca="1">VLOOKUP(D5267,PRC!$A$1:$C$21,3,0)*E5267</f>
        <v>4372500</v>
      </c>
      <c r="L5267">
        <f t="shared" ca="1" si="2848"/>
        <v>248000</v>
      </c>
      <c r="M5267">
        <f t="shared" ca="1" si="2849"/>
        <v>413000</v>
      </c>
      <c r="N5267">
        <f t="shared" ca="1" si="2850"/>
        <v>248000</v>
      </c>
      <c r="O5267">
        <f t="shared" ca="1" si="2851"/>
        <v>495000</v>
      </c>
      <c r="P5267">
        <f t="shared" ca="1" si="2830"/>
        <v>1483496</v>
      </c>
      <c r="Q5267">
        <f ca="1">IF(P5267&gt;0,1,0)</f>
        <v>1</v>
      </c>
      <c r="R5267">
        <f t="shared" ca="1" si="2852"/>
        <v>12</v>
      </c>
      <c r="S5267">
        <f t="shared" ca="1" si="2853"/>
        <v>3</v>
      </c>
      <c r="T5267">
        <f t="shared" ca="1" si="2854"/>
        <v>5</v>
      </c>
      <c r="U5267">
        <f t="shared" ca="1" si="2855"/>
        <v>3</v>
      </c>
      <c r="V5267">
        <f t="shared" ca="1" si="2856"/>
        <v>6</v>
      </c>
      <c r="X5267">
        <f t="shared" si="2858"/>
        <v>5267</v>
      </c>
      <c r="Y5267">
        <f t="shared" si="2859"/>
        <v>5252</v>
      </c>
      <c r="Z5267">
        <f t="shared" si="2860"/>
        <v>5253</v>
      </c>
      <c r="AA5267">
        <f t="shared" si="2857"/>
        <v>5451</v>
      </c>
      <c r="AB5267">
        <f t="shared" si="2826"/>
        <v>200</v>
      </c>
      <c r="AM5267" t="str">
        <f t="shared" si="2827"/>
        <v>201906KS</v>
      </c>
      <c r="AN5267">
        <f t="shared" ca="1" si="2832"/>
        <v>12.000048484848481</v>
      </c>
      <c r="AO5267">
        <f t="shared" ca="1" si="2833"/>
        <v>3.0060606060606063</v>
      </c>
      <c r="AP5267">
        <f t="shared" ca="1" si="2842"/>
        <v>5.0060606060606059</v>
      </c>
      <c r="AQ5267">
        <f t="shared" ca="1" si="2843"/>
        <v>3.0060606060606063</v>
      </c>
      <c r="AR5267">
        <f t="shared" ca="1" si="2844"/>
        <v>6</v>
      </c>
      <c r="AS5267">
        <f ca="1">P5267/J5267</f>
        <v>0.2043384045941623</v>
      </c>
    </row>
    <row r="5268" spans="1:45" x14ac:dyDescent="0.4">
      <c r="A5268">
        <f t="shared" si="2825"/>
        <v>201906</v>
      </c>
      <c r="B5268" t="s">
        <v>304</v>
      </c>
      <c r="C5268" t="s">
        <v>288</v>
      </c>
      <c r="D5268" t="str">
        <f t="shared" ca="1" si="2831"/>
        <v>I120</v>
      </c>
      <c r="E5268">
        <f t="shared" ca="1" si="2845"/>
        <v>73</v>
      </c>
      <c r="F5268">
        <f t="shared" ca="1" si="2846"/>
        <v>7</v>
      </c>
      <c r="G5268" t="str">
        <f t="shared" ca="1" si="2828"/>
        <v>S11</v>
      </c>
      <c r="H5268" t="str">
        <f t="shared" ca="1" si="2829"/>
        <v>S116</v>
      </c>
      <c r="I5268">
        <f ca="1">VLOOKUP(D5268,PRC!$A$2:$B$21,2,0)*E5268</f>
        <v>313900000</v>
      </c>
      <c r="J5268">
        <f t="shared" ca="1" si="2847"/>
        <v>269953996</v>
      </c>
      <c r="K5268">
        <f ca="1">VLOOKUP(D5268,PRC!$A$1:$C$21,3,0)*E5268</f>
        <v>141255000</v>
      </c>
      <c r="L5268">
        <f t="shared" ca="1" si="2848"/>
        <v>9417000</v>
      </c>
      <c r="M5268">
        <f t="shared" ca="1" si="2849"/>
        <v>18834000</v>
      </c>
      <c r="N5268">
        <f t="shared" ca="1" si="2850"/>
        <v>9417000</v>
      </c>
      <c r="O5268">
        <f t="shared" ca="1" si="2851"/>
        <v>28251000</v>
      </c>
      <c r="P5268">
        <f t="shared" ca="1" si="2830"/>
        <v>62779996</v>
      </c>
      <c r="Q5268">
        <f ca="1">IF(P5268&gt;0,1,0)</f>
        <v>1</v>
      </c>
      <c r="R5268">
        <f t="shared" ca="1" si="2852"/>
        <v>14</v>
      </c>
      <c r="S5268">
        <f t="shared" ca="1" si="2853"/>
        <v>3</v>
      </c>
      <c r="T5268">
        <f t="shared" ca="1" si="2854"/>
        <v>6</v>
      </c>
      <c r="U5268">
        <f t="shared" ca="1" si="2855"/>
        <v>3</v>
      </c>
      <c r="V5268">
        <f t="shared" ca="1" si="2856"/>
        <v>9</v>
      </c>
      <c r="X5268">
        <f t="shared" si="2858"/>
        <v>5268</v>
      </c>
      <c r="Y5268">
        <f t="shared" si="2859"/>
        <v>5252</v>
      </c>
      <c r="Z5268">
        <f t="shared" si="2860"/>
        <v>5253</v>
      </c>
      <c r="AA5268">
        <f t="shared" si="2857"/>
        <v>5451</v>
      </c>
      <c r="AB5268">
        <f t="shared" si="2826"/>
        <v>200</v>
      </c>
      <c r="AM5268" t="str">
        <f t="shared" si="2827"/>
        <v>201906KS</v>
      </c>
      <c r="AN5268">
        <f t="shared" ca="1" si="2832"/>
        <v>14.000001274291174</v>
      </c>
      <c r="AO5268">
        <f t="shared" ca="1" si="2833"/>
        <v>3</v>
      </c>
      <c r="AP5268">
        <f t="shared" ca="1" si="2842"/>
        <v>6</v>
      </c>
      <c r="AQ5268">
        <f t="shared" ca="1" si="2843"/>
        <v>3</v>
      </c>
      <c r="AR5268">
        <f t="shared" ca="1" si="2844"/>
        <v>9</v>
      </c>
      <c r="AS5268">
        <f ca="1">P5268/J5268</f>
        <v>0.23255812816343716</v>
      </c>
    </row>
    <row r="5269" spans="1:45" x14ac:dyDescent="0.4">
      <c r="A5269">
        <f t="shared" si="2825"/>
        <v>201906</v>
      </c>
      <c r="B5269" t="s">
        <v>305</v>
      </c>
      <c r="C5269" t="s">
        <v>288</v>
      </c>
      <c r="D5269" t="str">
        <f t="shared" ca="1" si="2831"/>
        <v>I120</v>
      </c>
      <c r="E5269">
        <f t="shared" ca="1" si="2845"/>
        <v>59</v>
      </c>
      <c r="F5269">
        <f t="shared" ca="1" si="2846"/>
        <v>6</v>
      </c>
      <c r="G5269" t="str">
        <f t="shared" ca="1" si="2828"/>
        <v>S10</v>
      </c>
      <c r="H5269" t="str">
        <f t="shared" ca="1" si="2829"/>
        <v>S109</v>
      </c>
      <c r="I5269">
        <f ca="1">VLOOKUP(D5269,PRC!$A$2:$B$21,2,0)*E5269</f>
        <v>253700000</v>
      </c>
      <c r="J5269">
        <f t="shared" ca="1" si="2847"/>
        <v>238477996</v>
      </c>
      <c r="K5269">
        <f ca="1">VLOOKUP(D5269,PRC!$A$1:$C$21,3,0)*E5269</f>
        <v>114165000</v>
      </c>
      <c r="L5269">
        <f t="shared" ca="1" si="2848"/>
        <v>2537000</v>
      </c>
      <c r="M5269">
        <f t="shared" ca="1" si="2849"/>
        <v>17759000</v>
      </c>
      <c r="N5269">
        <f t="shared" ca="1" si="2850"/>
        <v>20296000</v>
      </c>
      <c r="O5269">
        <f t="shared" ca="1" si="2851"/>
        <v>15222000</v>
      </c>
      <c r="P5269">
        <f t="shared" ca="1" si="2830"/>
        <v>68498996</v>
      </c>
      <c r="Q5269">
        <f ca="1">IF(P5269&gt;0,1,0)</f>
        <v>1</v>
      </c>
      <c r="R5269">
        <f t="shared" ca="1" si="2852"/>
        <v>6</v>
      </c>
      <c r="S5269">
        <f t="shared" ca="1" si="2853"/>
        <v>1</v>
      </c>
      <c r="T5269">
        <f t="shared" ca="1" si="2854"/>
        <v>7</v>
      </c>
      <c r="U5269">
        <f t="shared" ca="1" si="2855"/>
        <v>8</v>
      </c>
      <c r="V5269">
        <f t="shared" ca="1" si="2856"/>
        <v>6</v>
      </c>
      <c r="X5269">
        <f t="shared" si="2858"/>
        <v>5269</v>
      </c>
      <c r="Y5269">
        <f t="shared" si="2859"/>
        <v>5252</v>
      </c>
      <c r="Z5269">
        <f t="shared" si="2860"/>
        <v>5253</v>
      </c>
      <c r="AA5269">
        <f t="shared" si="2857"/>
        <v>5451</v>
      </c>
      <c r="AB5269">
        <f t="shared" si="2826"/>
        <v>200</v>
      </c>
      <c r="AM5269" t="str">
        <f t="shared" si="2827"/>
        <v>201906KS</v>
      </c>
      <c r="AN5269">
        <f t="shared" ca="1" si="2832"/>
        <v>6.0000015766653476</v>
      </c>
      <c r="AO5269">
        <f t="shared" ca="1" si="2833"/>
        <v>1</v>
      </c>
      <c r="AP5269">
        <f t="shared" ca="1" si="2842"/>
        <v>7.0000000000000009</v>
      </c>
      <c r="AQ5269">
        <f t="shared" ca="1" si="2843"/>
        <v>8</v>
      </c>
      <c r="AR5269">
        <f t="shared" ca="1" si="2844"/>
        <v>6</v>
      </c>
      <c r="AS5269">
        <f ca="1">P5269/J5269</f>
        <v>0.28723403059794245</v>
      </c>
    </row>
    <row r="5270" spans="1:45" x14ac:dyDescent="0.4">
      <c r="A5270">
        <f t="shared" si="2825"/>
        <v>201906</v>
      </c>
      <c r="B5270" t="s">
        <v>306</v>
      </c>
      <c r="C5270" t="s">
        <v>288</v>
      </c>
      <c r="D5270" t="str">
        <f t="shared" ca="1" si="2831"/>
        <v>I102</v>
      </c>
      <c r="E5270">
        <f t="shared" ca="1" si="2845"/>
        <v>72</v>
      </c>
      <c r="F5270">
        <f t="shared" ca="1" si="2846"/>
        <v>14</v>
      </c>
      <c r="G5270" t="str">
        <f t="shared" ca="1" si="2828"/>
        <v>S11</v>
      </c>
      <c r="H5270" t="str">
        <f t="shared" ca="1" si="2829"/>
        <v>S112</v>
      </c>
      <c r="I5270">
        <f ca="1">VLOOKUP(D5270,PRC!$A$2:$B$21,2,0)*E5270</f>
        <v>2880000</v>
      </c>
      <c r="J5270">
        <f t="shared" ca="1" si="2847"/>
        <v>2707196</v>
      </c>
      <c r="K5270">
        <f ca="1">VLOOKUP(D5270,PRC!$A$1:$C$21,3,0)*E5270</f>
        <v>1353600</v>
      </c>
      <c r="L5270">
        <f t="shared" ca="1" si="2848"/>
        <v>58000</v>
      </c>
      <c r="M5270">
        <f t="shared" ca="1" si="2849"/>
        <v>144000</v>
      </c>
      <c r="N5270">
        <f t="shared" ca="1" si="2850"/>
        <v>202000</v>
      </c>
      <c r="O5270">
        <f t="shared" ca="1" si="2851"/>
        <v>144000</v>
      </c>
      <c r="P5270">
        <f t="shared" ca="1" si="2830"/>
        <v>805596</v>
      </c>
      <c r="Q5270">
        <f ca="1">IF(P5270&gt;0,1,0)</f>
        <v>1</v>
      </c>
      <c r="R5270">
        <f t="shared" ca="1" si="2852"/>
        <v>6</v>
      </c>
      <c r="S5270">
        <f t="shared" ca="1" si="2853"/>
        <v>2</v>
      </c>
      <c r="T5270">
        <f t="shared" ca="1" si="2854"/>
        <v>5</v>
      </c>
      <c r="U5270">
        <f t="shared" ca="1" si="2855"/>
        <v>7</v>
      </c>
      <c r="V5270">
        <f t="shared" ca="1" si="2856"/>
        <v>5</v>
      </c>
      <c r="X5270">
        <f t="shared" si="2858"/>
        <v>5270</v>
      </c>
      <c r="Y5270">
        <f t="shared" si="2859"/>
        <v>5252</v>
      </c>
      <c r="Z5270">
        <f t="shared" si="2860"/>
        <v>5253</v>
      </c>
      <c r="AA5270">
        <f t="shared" si="2857"/>
        <v>5451</v>
      </c>
      <c r="AB5270">
        <f t="shared" si="2826"/>
        <v>200</v>
      </c>
      <c r="AM5270" t="str">
        <f t="shared" si="2827"/>
        <v>201906KS</v>
      </c>
      <c r="AN5270">
        <f t="shared" ca="1" si="2832"/>
        <v>6.000138888888884</v>
      </c>
      <c r="AO5270">
        <f t="shared" ca="1" si="2833"/>
        <v>2.0138888888888888</v>
      </c>
      <c r="AP5270">
        <f t="shared" ca="1" si="2842"/>
        <v>5</v>
      </c>
      <c r="AQ5270">
        <f t="shared" ca="1" si="2843"/>
        <v>7.0138888888888893</v>
      </c>
      <c r="AR5270">
        <f t="shared" ca="1" si="2844"/>
        <v>5</v>
      </c>
      <c r="AS5270">
        <f ca="1">P5270/J5270</f>
        <v>0.2975757942904762</v>
      </c>
    </row>
    <row r="5271" spans="1:45" x14ac:dyDescent="0.4">
      <c r="A5271">
        <f t="shared" si="2825"/>
        <v>201906</v>
      </c>
      <c r="B5271" t="s">
        <v>307</v>
      </c>
      <c r="C5271" t="s">
        <v>288</v>
      </c>
      <c r="D5271" t="str">
        <f t="shared" ca="1" si="2831"/>
        <v>I114</v>
      </c>
      <c r="E5271">
        <f t="shared" ca="1" si="2845"/>
        <v>59</v>
      </c>
      <c r="F5271">
        <f t="shared" ca="1" si="2846"/>
        <v>8</v>
      </c>
      <c r="G5271" t="str">
        <f t="shared" ca="1" si="2828"/>
        <v>S11</v>
      </c>
      <c r="H5271" t="str">
        <f t="shared" ca="1" si="2829"/>
        <v>S115</v>
      </c>
      <c r="I5271">
        <f ca="1">VLOOKUP(D5271,PRC!$A$2:$B$21,2,0)*E5271</f>
        <v>14160000</v>
      </c>
      <c r="J5271">
        <f t="shared" ca="1" si="2847"/>
        <v>12035996</v>
      </c>
      <c r="K5271">
        <f ca="1">VLOOKUP(D5271,PRC!$A$1:$C$21,3,0)*E5271</f>
        <v>8212800</v>
      </c>
      <c r="L5271">
        <f t="shared" ca="1" si="2848"/>
        <v>283000</v>
      </c>
      <c r="M5271">
        <f t="shared" ca="1" si="2849"/>
        <v>566000</v>
      </c>
      <c r="N5271">
        <f t="shared" ca="1" si="2850"/>
        <v>708000</v>
      </c>
      <c r="O5271">
        <f t="shared" ca="1" si="2851"/>
        <v>991000</v>
      </c>
      <c r="P5271">
        <f t="shared" ca="1" si="2830"/>
        <v>1275196</v>
      </c>
      <c r="Q5271">
        <f ca="1">IF(P5271&gt;0,1,0)</f>
        <v>1</v>
      </c>
      <c r="R5271">
        <f t="shared" ca="1" si="2852"/>
        <v>15</v>
      </c>
      <c r="S5271">
        <f t="shared" ca="1" si="2853"/>
        <v>2</v>
      </c>
      <c r="T5271">
        <f t="shared" ca="1" si="2854"/>
        <v>4</v>
      </c>
      <c r="U5271">
        <f t="shared" ca="1" si="2855"/>
        <v>5</v>
      </c>
      <c r="V5271">
        <f t="shared" ca="1" si="2856"/>
        <v>7</v>
      </c>
      <c r="X5271">
        <f t="shared" si="2858"/>
        <v>5271</v>
      </c>
      <c r="Y5271">
        <f t="shared" si="2859"/>
        <v>5252</v>
      </c>
      <c r="Z5271">
        <f t="shared" si="2860"/>
        <v>5253</v>
      </c>
      <c r="AA5271">
        <f t="shared" si="2857"/>
        <v>5451</v>
      </c>
      <c r="AB5271">
        <f t="shared" si="2826"/>
        <v>200</v>
      </c>
      <c r="AM5271" t="str">
        <f t="shared" si="2827"/>
        <v>201906KS</v>
      </c>
      <c r="AN5271">
        <f t="shared" ca="1" si="2832"/>
        <v>15.000028248587572</v>
      </c>
      <c r="AO5271">
        <f t="shared" ca="1" si="2833"/>
        <v>1.9985875706214689</v>
      </c>
      <c r="AP5271">
        <f t="shared" ca="1" si="2842"/>
        <v>3.9971751412429377</v>
      </c>
      <c r="AQ5271">
        <f t="shared" ca="1" si="2843"/>
        <v>5</v>
      </c>
      <c r="AR5271">
        <f t="shared" ca="1" si="2844"/>
        <v>6.9985875706214689</v>
      </c>
      <c r="AS5271">
        <f ca="1">P5271/J5271</f>
        <v>0.10594852308026689</v>
      </c>
    </row>
    <row r="5272" spans="1:45" x14ac:dyDescent="0.4">
      <c r="A5272">
        <f t="shared" si="2825"/>
        <v>201906</v>
      </c>
      <c r="B5272" t="s">
        <v>308</v>
      </c>
      <c r="C5272" t="s">
        <v>288</v>
      </c>
      <c r="D5272" t="str">
        <f t="shared" ca="1" si="2831"/>
        <v>I101</v>
      </c>
      <c r="E5272">
        <f t="shared" ca="1" si="2845"/>
        <v>55</v>
      </c>
      <c r="F5272">
        <f t="shared" ca="1" si="2846"/>
        <v>11</v>
      </c>
      <c r="G5272" t="str">
        <f t="shared" ca="1" si="2828"/>
        <v>S10</v>
      </c>
      <c r="H5272" t="str">
        <f t="shared" ca="1" si="2829"/>
        <v>S104</v>
      </c>
      <c r="I5272">
        <f ca="1">VLOOKUP(D5272,PRC!$A$2:$B$21,2,0)*E5272</f>
        <v>1650000</v>
      </c>
      <c r="J5272">
        <f t="shared" ca="1" si="2847"/>
        <v>1468496</v>
      </c>
      <c r="K5272">
        <f ca="1">VLOOKUP(D5272,PRC!$A$1:$C$21,3,0)*E5272</f>
        <v>858000</v>
      </c>
      <c r="L5272">
        <f t="shared" ca="1" si="2848"/>
        <v>17000</v>
      </c>
      <c r="M5272">
        <f t="shared" ca="1" si="2849"/>
        <v>66000</v>
      </c>
      <c r="N5272">
        <f t="shared" ca="1" si="2850"/>
        <v>132000</v>
      </c>
      <c r="O5272">
        <f t="shared" ca="1" si="2851"/>
        <v>83000</v>
      </c>
      <c r="P5272">
        <f t="shared" ca="1" si="2830"/>
        <v>312496</v>
      </c>
      <c r="Q5272">
        <f ca="1">IF(P5272&gt;0,1,0)</f>
        <v>1</v>
      </c>
      <c r="R5272">
        <f t="shared" ca="1" si="2852"/>
        <v>11</v>
      </c>
      <c r="S5272">
        <f t="shared" ca="1" si="2853"/>
        <v>1</v>
      </c>
      <c r="T5272">
        <f t="shared" ca="1" si="2854"/>
        <v>4</v>
      </c>
      <c r="U5272">
        <f t="shared" ca="1" si="2855"/>
        <v>8</v>
      </c>
      <c r="V5272">
        <f t="shared" ca="1" si="2856"/>
        <v>5</v>
      </c>
      <c r="X5272">
        <f t="shared" si="2858"/>
        <v>5272</v>
      </c>
      <c r="Y5272">
        <f t="shared" si="2859"/>
        <v>5252</v>
      </c>
      <c r="Z5272">
        <f t="shared" si="2860"/>
        <v>5253</v>
      </c>
      <c r="AA5272">
        <f t="shared" si="2857"/>
        <v>5451</v>
      </c>
      <c r="AB5272">
        <f t="shared" si="2826"/>
        <v>200</v>
      </c>
      <c r="AM5272" t="str">
        <f t="shared" si="2827"/>
        <v>201906KS</v>
      </c>
      <c r="AN5272">
        <f t="shared" ca="1" si="2832"/>
        <v>11.000242424242423</v>
      </c>
      <c r="AO5272">
        <f t="shared" ca="1" si="2833"/>
        <v>1.0303030303030303</v>
      </c>
      <c r="AP5272">
        <f t="shared" ca="1" si="2842"/>
        <v>4</v>
      </c>
      <c r="AQ5272">
        <f t="shared" ca="1" si="2843"/>
        <v>8</v>
      </c>
      <c r="AR5272">
        <f t="shared" ca="1" si="2844"/>
        <v>5.0303030303030303</v>
      </c>
      <c r="AS5272">
        <f ca="1">P5272/J5272</f>
        <v>0.212800034865604</v>
      </c>
    </row>
    <row r="5273" spans="1:45" x14ac:dyDescent="0.4">
      <c r="A5273">
        <f t="shared" si="2825"/>
        <v>201906</v>
      </c>
      <c r="B5273" t="s">
        <v>309</v>
      </c>
      <c r="C5273" t="s">
        <v>288</v>
      </c>
      <c r="D5273" t="str">
        <f t="shared" ca="1" si="2831"/>
        <v>I113</v>
      </c>
      <c r="E5273">
        <f t="shared" ca="1" si="2845"/>
        <v>56</v>
      </c>
      <c r="F5273">
        <f t="shared" ca="1" si="2846"/>
        <v>8</v>
      </c>
      <c r="G5273" t="str">
        <f t="shared" ca="1" si="2828"/>
        <v>S11</v>
      </c>
      <c r="H5273" t="str">
        <f t="shared" ca="1" si="2829"/>
        <v>S119</v>
      </c>
      <c r="I5273">
        <f ca="1">VLOOKUP(D5273,PRC!$A$2:$B$21,2,0)*E5273</f>
        <v>37520000</v>
      </c>
      <c r="J5273">
        <f t="shared" ca="1" si="2847"/>
        <v>33767996</v>
      </c>
      <c r="K5273">
        <f ca="1">VLOOKUP(D5273,PRC!$A$1:$C$21,3,0)*E5273</f>
        <v>16884000</v>
      </c>
      <c r="L5273">
        <f t="shared" ca="1" si="2848"/>
        <v>375000</v>
      </c>
      <c r="M5273">
        <f t="shared" ca="1" si="2849"/>
        <v>1501000</v>
      </c>
      <c r="N5273">
        <f t="shared" ca="1" si="2850"/>
        <v>2626000</v>
      </c>
      <c r="O5273">
        <f t="shared" ca="1" si="2851"/>
        <v>2251000</v>
      </c>
      <c r="P5273">
        <f t="shared" ca="1" si="2830"/>
        <v>10130996</v>
      </c>
      <c r="Q5273">
        <f ca="1">IF(P5273&gt;0,1,0)</f>
        <v>1</v>
      </c>
      <c r="R5273">
        <f t="shared" ca="1" si="2852"/>
        <v>10</v>
      </c>
      <c r="S5273">
        <f t="shared" ca="1" si="2853"/>
        <v>1</v>
      </c>
      <c r="T5273">
        <f t="shared" ca="1" si="2854"/>
        <v>4</v>
      </c>
      <c r="U5273">
        <f t="shared" ca="1" si="2855"/>
        <v>7</v>
      </c>
      <c r="V5273">
        <f t="shared" ca="1" si="2856"/>
        <v>6</v>
      </c>
      <c r="X5273">
        <f t="shared" si="2858"/>
        <v>5273</v>
      </c>
      <c r="Y5273">
        <f t="shared" si="2859"/>
        <v>5252</v>
      </c>
      <c r="Z5273">
        <f t="shared" si="2860"/>
        <v>5253</v>
      </c>
      <c r="AA5273">
        <f t="shared" si="2857"/>
        <v>5451</v>
      </c>
      <c r="AB5273">
        <f t="shared" si="2826"/>
        <v>200</v>
      </c>
      <c r="AM5273" t="str">
        <f t="shared" si="2827"/>
        <v>201906KS</v>
      </c>
      <c r="AN5273">
        <f t="shared" ca="1" si="2832"/>
        <v>10.000010660980807</v>
      </c>
      <c r="AO5273">
        <f t="shared" ca="1" si="2833"/>
        <v>0.99946695095948834</v>
      </c>
      <c r="AP5273">
        <f t="shared" ca="1" si="2842"/>
        <v>4.000533049040512</v>
      </c>
      <c r="AQ5273">
        <f t="shared" ca="1" si="2843"/>
        <v>6.998933901918976</v>
      </c>
      <c r="AR5273">
        <f t="shared" ca="1" si="2844"/>
        <v>5.999466950959488</v>
      </c>
      <c r="AS5273">
        <f ca="1">P5273/J5273</f>
        <v>0.30001768538470569</v>
      </c>
    </row>
    <row r="5274" spans="1:45" x14ac:dyDescent="0.4">
      <c r="A5274">
        <f t="shared" si="2825"/>
        <v>201906</v>
      </c>
      <c r="B5274" t="s">
        <v>310</v>
      </c>
      <c r="C5274" t="s">
        <v>288</v>
      </c>
      <c r="D5274" t="str">
        <f t="shared" ca="1" si="2831"/>
        <v>I104</v>
      </c>
      <c r="E5274">
        <f t="shared" ca="1" si="2845"/>
        <v>68</v>
      </c>
      <c r="F5274">
        <f t="shared" ca="1" si="2846"/>
        <v>9</v>
      </c>
      <c r="G5274" t="str">
        <f t="shared" ca="1" si="2828"/>
        <v>S10</v>
      </c>
      <c r="H5274" t="str">
        <f t="shared" ca="1" si="2829"/>
        <v>S102</v>
      </c>
      <c r="I5274">
        <f ca="1">VLOOKUP(D5274,PRC!$A$2:$B$21,2,0)*E5274</f>
        <v>4760000</v>
      </c>
      <c r="J5274">
        <f t="shared" ca="1" si="2847"/>
        <v>4045996</v>
      </c>
      <c r="K5274">
        <f ca="1">VLOOKUP(D5274,PRC!$A$1:$C$21,3,0)*E5274</f>
        <v>1999200</v>
      </c>
      <c r="L5274">
        <f t="shared" ca="1" si="2848"/>
        <v>95000</v>
      </c>
      <c r="M5274">
        <f t="shared" ca="1" si="2849"/>
        <v>238000</v>
      </c>
      <c r="N5274">
        <f t="shared" ca="1" si="2850"/>
        <v>333000</v>
      </c>
      <c r="O5274">
        <f t="shared" ca="1" si="2851"/>
        <v>428000</v>
      </c>
      <c r="P5274">
        <f t="shared" ca="1" si="2830"/>
        <v>952796</v>
      </c>
      <c r="Q5274">
        <f ca="1">IF(P5274&gt;0,1,0)</f>
        <v>1</v>
      </c>
      <c r="R5274">
        <f t="shared" ca="1" si="2852"/>
        <v>15</v>
      </c>
      <c r="S5274">
        <f t="shared" ca="1" si="2853"/>
        <v>2</v>
      </c>
      <c r="T5274">
        <f t="shared" ca="1" si="2854"/>
        <v>5</v>
      </c>
      <c r="U5274">
        <f t="shared" ca="1" si="2855"/>
        <v>7</v>
      </c>
      <c r="V5274">
        <f t="shared" ca="1" si="2856"/>
        <v>9</v>
      </c>
      <c r="X5274">
        <f t="shared" si="2858"/>
        <v>5274</v>
      </c>
      <c r="Y5274">
        <f t="shared" si="2859"/>
        <v>5252</v>
      </c>
      <c r="Z5274">
        <f t="shared" si="2860"/>
        <v>5253</v>
      </c>
      <c r="AA5274">
        <f t="shared" si="2857"/>
        <v>5451</v>
      </c>
      <c r="AB5274">
        <f t="shared" si="2826"/>
        <v>200</v>
      </c>
      <c r="AM5274" t="str">
        <f t="shared" si="2827"/>
        <v>201906KS</v>
      </c>
      <c r="AN5274">
        <f t="shared" ca="1" si="2832"/>
        <v>15.000084033613447</v>
      </c>
      <c r="AO5274">
        <f t="shared" ca="1" si="2833"/>
        <v>1.9957983193277309</v>
      </c>
      <c r="AP5274">
        <f t="shared" ca="1" si="2842"/>
        <v>5</v>
      </c>
      <c r="AQ5274">
        <f t="shared" ca="1" si="2843"/>
        <v>6.9957983193277311</v>
      </c>
      <c r="AR5274">
        <f t="shared" ca="1" si="2844"/>
        <v>8.9915966386554622</v>
      </c>
      <c r="AS5274">
        <f ca="1">P5274/J5274</f>
        <v>0.23549108797932575</v>
      </c>
    </row>
    <row r="5275" spans="1:45" x14ac:dyDescent="0.4">
      <c r="A5275">
        <f t="shared" si="2825"/>
        <v>201906</v>
      </c>
      <c r="B5275" t="s">
        <v>311</v>
      </c>
      <c r="C5275" t="s">
        <v>288</v>
      </c>
      <c r="D5275" t="str">
        <f t="shared" ca="1" si="2831"/>
        <v>I116</v>
      </c>
      <c r="E5275">
        <f t="shared" ca="1" si="2845"/>
        <v>69</v>
      </c>
      <c r="F5275">
        <f t="shared" ca="1" si="2846"/>
        <v>5</v>
      </c>
      <c r="G5275" t="str">
        <f t="shared" ca="1" si="2828"/>
        <v>S11</v>
      </c>
      <c r="H5275" t="str">
        <f t="shared" ca="1" si="2829"/>
        <v>S114</v>
      </c>
      <c r="I5275">
        <f ca="1">VLOOKUP(D5275,PRC!$A$2:$B$21,2,0)*E5275</f>
        <v>100740000</v>
      </c>
      <c r="J5275">
        <f t="shared" ca="1" si="2847"/>
        <v>87643796</v>
      </c>
      <c r="K5275">
        <f ca="1">VLOOKUP(D5275,PRC!$A$1:$C$21,3,0)*E5275</f>
        <v>60444000</v>
      </c>
      <c r="L5275">
        <f t="shared" ca="1" si="2848"/>
        <v>2015000</v>
      </c>
      <c r="M5275">
        <f t="shared" ca="1" si="2849"/>
        <v>6044000</v>
      </c>
      <c r="N5275">
        <f t="shared" ca="1" si="2850"/>
        <v>4030000</v>
      </c>
      <c r="O5275">
        <f t="shared" ca="1" si="2851"/>
        <v>6044000</v>
      </c>
      <c r="P5275">
        <f t="shared" ca="1" si="2830"/>
        <v>9066796</v>
      </c>
      <c r="Q5275">
        <f ca="1">IF(P5275&gt;0,1,0)</f>
        <v>1</v>
      </c>
      <c r="R5275">
        <f t="shared" ca="1" si="2852"/>
        <v>13</v>
      </c>
      <c r="S5275">
        <f t="shared" ca="1" si="2853"/>
        <v>2</v>
      </c>
      <c r="T5275">
        <f t="shared" ca="1" si="2854"/>
        <v>6</v>
      </c>
      <c r="U5275">
        <f t="shared" ca="1" si="2855"/>
        <v>4</v>
      </c>
      <c r="V5275">
        <f t="shared" ca="1" si="2856"/>
        <v>6</v>
      </c>
      <c r="X5275">
        <f t="shared" si="2858"/>
        <v>5275</v>
      </c>
      <c r="Y5275">
        <f t="shared" si="2859"/>
        <v>5252</v>
      </c>
      <c r="Z5275">
        <f t="shared" si="2860"/>
        <v>5253</v>
      </c>
      <c r="AA5275">
        <f t="shared" si="2857"/>
        <v>5451</v>
      </c>
      <c r="AB5275">
        <f t="shared" si="2826"/>
        <v>200</v>
      </c>
      <c r="AM5275" t="str">
        <f t="shared" si="2827"/>
        <v>201906KS</v>
      </c>
      <c r="AN5275">
        <f t="shared" ca="1" si="2832"/>
        <v>13.000003970617435</v>
      </c>
      <c r="AO5275">
        <f t="shared" ca="1" si="2833"/>
        <v>2.0001985308715504</v>
      </c>
      <c r="AP5275">
        <f t="shared" ca="1" si="2842"/>
        <v>5.9996029382568992</v>
      </c>
      <c r="AQ5275">
        <f t="shared" ca="1" si="2843"/>
        <v>4.0003970617431008</v>
      </c>
      <c r="AR5275">
        <f t="shared" ca="1" si="2844"/>
        <v>5.9996029382568992</v>
      </c>
      <c r="AS5275">
        <f ca="1">P5275/J5275</f>
        <v>0.10345051690823615</v>
      </c>
    </row>
    <row r="5276" spans="1:45" x14ac:dyDescent="0.4">
      <c r="A5276">
        <f t="shared" si="2825"/>
        <v>201906</v>
      </c>
      <c r="B5276" t="s">
        <v>312</v>
      </c>
      <c r="C5276" t="s">
        <v>288</v>
      </c>
      <c r="D5276" t="str">
        <f t="shared" ca="1" si="2831"/>
        <v>I108</v>
      </c>
      <c r="E5276">
        <f t="shared" ca="1" si="2845"/>
        <v>55</v>
      </c>
      <c r="F5276">
        <f t="shared" ca="1" si="2846"/>
        <v>14</v>
      </c>
      <c r="G5276" t="str">
        <f t="shared" ca="1" si="2828"/>
        <v>S10</v>
      </c>
      <c r="H5276" t="str">
        <f t="shared" ca="1" si="2829"/>
        <v>S102</v>
      </c>
      <c r="I5276">
        <f ca="1">VLOOKUP(D5276,PRC!$A$2:$B$21,2,0)*E5276</f>
        <v>2200000</v>
      </c>
      <c r="J5276">
        <f t="shared" ca="1" si="2847"/>
        <v>1891996</v>
      </c>
      <c r="K5276">
        <f ca="1">VLOOKUP(D5276,PRC!$A$1:$C$21,3,0)*E5276</f>
        <v>1012000</v>
      </c>
      <c r="L5276">
        <f t="shared" ca="1" si="2848"/>
        <v>22000</v>
      </c>
      <c r="M5276">
        <f t="shared" ca="1" si="2849"/>
        <v>132000</v>
      </c>
      <c r="N5276">
        <f t="shared" ca="1" si="2850"/>
        <v>176000</v>
      </c>
      <c r="O5276">
        <f t="shared" ca="1" si="2851"/>
        <v>176000</v>
      </c>
      <c r="P5276">
        <f t="shared" ca="1" si="2830"/>
        <v>373996</v>
      </c>
      <c r="Q5276">
        <f ca="1">IF(P5276&gt;0,1,0)</f>
        <v>1</v>
      </c>
      <c r="R5276">
        <f t="shared" ca="1" si="2852"/>
        <v>14</v>
      </c>
      <c r="S5276">
        <f t="shared" ca="1" si="2853"/>
        <v>1</v>
      </c>
      <c r="T5276">
        <f t="shared" ca="1" si="2854"/>
        <v>6</v>
      </c>
      <c r="U5276">
        <f t="shared" ca="1" si="2855"/>
        <v>8</v>
      </c>
      <c r="V5276">
        <f t="shared" ca="1" si="2856"/>
        <v>8</v>
      </c>
      <c r="X5276">
        <f t="shared" si="2858"/>
        <v>5276</v>
      </c>
      <c r="Y5276">
        <f t="shared" si="2859"/>
        <v>5252</v>
      </c>
      <c r="Z5276">
        <f t="shared" si="2860"/>
        <v>5253</v>
      </c>
      <c r="AA5276">
        <f t="shared" si="2857"/>
        <v>5451</v>
      </c>
      <c r="AB5276">
        <f t="shared" si="2826"/>
        <v>200</v>
      </c>
      <c r="AM5276" t="str">
        <f t="shared" si="2827"/>
        <v>201906KS</v>
      </c>
      <c r="AN5276">
        <f t="shared" ca="1" si="2832"/>
        <v>14.000181818181822</v>
      </c>
      <c r="AO5276">
        <f t="shared" ca="1" si="2833"/>
        <v>1</v>
      </c>
      <c r="AP5276">
        <f t="shared" ca="1" si="2842"/>
        <v>6</v>
      </c>
      <c r="AQ5276">
        <f t="shared" ca="1" si="2843"/>
        <v>8</v>
      </c>
      <c r="AR5276">
        <f t="shared" ca="1" si="2844"/>
        <v>8</v>
      </c>
      <c r="AS5276">
        <f ca="1">P5276/J5276</f>
        <v>0.19767272235247854</v>
      </c>
    </row>
    <row r="5277" spans="1:45" x14ac:dyDescent="0.4">
      <c r="A5277">
        <f t="shared" si="2825"/>
        <v>201906</v>
      </c>
      <c r="B5277" t="s">
        <v>313</v>
      </c>
      <c r="C5277" t="s">
        <v>288</v>
      </c>
      <c r="D5277" t="str">
        <f t="shared" ca="1" si="2831"/>
        <v>I105</v>
      </c>
      <c r="E5277">
        <f t="shared" ca="1" si="2845"/>
        <v>80</v>
      </c>
      <c r="F5277">
        <f t="shared" ca="1" si="2846"/>
        <v>14</v>
      </c>
      <c r="G5277" t="str">
        <f t="shared" ca="1" si="2828"/>
        <v>S10</v>
      </c>
      <c r="H5277" t="str">
        <f t="shared" ca="1" si="2829"/>
        <v>S109</v>
      </c>
      <c r="I5277">
        <f ca="1">VLOOKUP(D5277,PRC!$A$2:$B$21,2,0)*E5277</f>
        <v>8000000</v>
      </c>
      <c r="J5277">
        <f t="shared" ca="1" si="2847"/>
        <v>7119996</v>
      </c>
      <c r="K5277">
        <f ca="1">VLOOKUP(D5277,PRC!$A$1:$C$21,3,0)*E5277</f>
        <v>4720000</v>
      </c>
      <c r="L5277">
        <f t="shared" ca="1" si="2848"/>
        <v>240000</v>
      </c>
      <c r="M5277">
        <f t="shared" ca="1" si="2849"/>
        <v>400000</v>
      </c>
      <c r="N5277">
        <f t="shared" ca="1" si="2850"/>
        <v>240000</v>
      </c>
      <c r="O5277">
        <f t="shared" ca="1" si="2851"/>
        <v>560000</v>
      </c>
      <c r="P5277">
        <f t="shared" ca="1" si="2830"/>
        <v>959996</v>
      </c>
      <c r="Q5277">
        <f ca="1">IF(P5277&gt;0,1,0)</f>
        <v>1</v>
      </c>
      <c r="R5277">
        <f t="shared" ca="1" si="2852"/>
        <v>11</v>
      </c>
      <c r="S5277">
        <f t="shared" ca="1" si="2853"/>
        <v>3</v>
      </c>
      <c r="T5277">
        <f t="shared" ca="1" si="2854"/>
        <v>5</v>
      </c>
      <c r="U5277">
        <f t="shared" ca="1" si="2855"/>
        <v>3</v>
      </c>
      <c r="V5277">
        <f t="shared" ca="1" si="2856"/>
        <v>7</v>
      </c>
      <c r="X5277">
        <f t="shared" si="2858"/>
        <v>5277</v>
      </c>
      <c r="Y5277">
        <f t="shared" si="2859"/>
        <v>5252</v>
      </c>
      <c r="Z5277">
        <f t="shared" si="2860"/>
        <v>5253</v>
      </c>
      <c r="AA5277">
        <f t="shared" si="2857"/>
        <v>5451</v>
      </c>
      <c r="AB5277">
        <f t="shared" si="2826"/>
        <v>200</v>
      </c>
      <c r="AM5277" t="str">
        <f t="shared" si="2827"/>
        <v>201906KS</v>
      </c>
      <c r="AN5277">
        <f t="shared" ca="1" si="2832"/>
        <v>11.000049999999995</v>
      </c>
      <c r="AO5277">
        <f t="shared" ca="1" si="2833"/>
        <v>3</v>
      </c>
      <c r="AP5277">
        <f t="shared" ca="1" si="2842"/>
        <v>5</v>
      </c>
      <c r="AQ5277">
        <f t="shared" ca="1" si="2843"/>
        <v>3</v>
      </c>
      <c r="AR5277">
        <f t="shared" ca="1" si="2844"/>
        <v>7.0000000000000009</v>
      </c>
      <c r="AS5277">
        <f ca="1">P5277/J5277</f>
        <v>0.13483097462414304</v>
      </c>
    </row>
    <row r="5278" spans="1:45" x14ac:dyDescent="0.4">
      <c r="A5278">
        <f t="shared" si="2825"/>
        <v>201906</v>
      </c>
      <c r="B5278" t="s">
        <v>314</v>
      </c>
      <c r="C5278" t="s">
        <v>288</v>
      </c>
      <c r="D5278" t="str">
        <f t="shared" ca="1" si="2831"/>
        <v>I103</v>
      </c>
      <c r="E5278">
        <f t="shared" ca="1" si="2845"/>
        <v>78</v>
      </c>
      <c r="F5278">
        <f t="shared" ca="1" si="2846"/>
        <v>8</v>
      </c>
      <c r="G5278" t="str">
        <f t="shared" ca="1" si="2828"/>
        <v>S11</v>
      </c>
      <c r="H5278" t="str">
        <f t="shared" ca="1" si="2829"/>
        <v>S113</v>
      </c>
      <c r="I5278">
        <f ca="1">VLOOKUP(D5278,PRC!$A$2:$B$21,2,0)*E5278</f>
        <v>3900000</v>
      </c>
      <c r="J5278">
        <f t="shared" ca="1" si="2847"/>
        <v>3548996</v>
      </c>
      <c r="K5278">
        <f ca="1">VLOOKUP(D5278,PRC!$A$1:$C$21,3,0)*E5278</f>
        <v>2223000</v>
      </c>
      <c r="L5278">
        <f t="shared" ca="1" si="2848"/>
        <v>117000</v>
      </c>
      <c r="M5278">
        <f t="shared" ca="1" si="2849"/>
        <v>195000</v>
      </c>
      <c r="N5278">
        <f t="shared" ca="1" si="2850"/>
        <v>273000</v>
      </c>
      <c r="O5278">
        <f t="shared" ca="1" si="2851"/>
        <v>390000</v>
      </c>
      <c r="P5278">
        <f t="shared" ca="1" si="2830"/>
        <v>350996</v>
      </c>
      <c r="Q5278">
        <f ca="1">IF(P5278&gt;0,1,0)</f>
        <v>1</v>
      </c>
      <c r="R5278">
        <f t="shared" ca="1" si="2852"/>
        <v>9</v>
      </c>
      <c r="S5278">
        <f t="shared" ca="1" si="2853"/>
        <v>3</v>
      </c>
      <c r="T5278">
        <f t="shared" ca="1" si="2854"/>
        <v>5</v>
      </c>
      <c r="U5278">
        <f t="shared" ca="1" si="2855"/>
        <v>7</v>
      </c>
      <c r="V5278">
        <f t="shared" ca="1" si="2856"/>
        <v>10</v>
      </c>
      <c r="X5278">
        <f t="shared" si="2858"/>
        <v>5278</v>
      </c>
      <c r="Y5278">
        <f t="shared" si="2859"/>
        <v>5252</v>
      </c>
      <c r="Z5278">
        <f t="shared" si="2860"/>
        <v>5253</v>
      </c>
      <c r="AA5278">
        <f t="shared" si="2857"/>
        <v>5451</v>
      </c>
      <c r="AB5278">
        <f t="shared" si="2826"/>
        <v>200</v>
      </c>
      <c r="AM5278" t="str">
        <f t="shared" si="2827"/>
        <v>201906KS</v>
      </c>
      <c r="AN5278">
        <f t="shared" ca="1" si="2832"/>
        <v>9.0001025641025638</v>
      </c>
      <c r="AO5278">
        <f t="shared" ca="1" si="2833"/>
        <v>3</v>
      </c>
      <c r="AP5278">
        <f t="shared" ca="1" si="2842"/>
        <v>5</v>
      </c>
      <c r="AQ5278">
        <f t="shared" ca="1" si="2843"/>
        <v>7.0000000000000009</v>
      </c>
      <c r="AR5278">
        <f t="shared" ca="1" si="2844"/>
        <v>10</v>
      </c>
      <c r="AS5278">
        <f ca="1">P5278/J5278</f>
        <v>9.8900083291161789E-2</v>
      </c>
    </row>
    <row r="5279" spans="1:45" x14ac:dyDescent="0.4">
      <c r="A5279">
        <f t="shared" si="2825"/>
        <v>201906</v>
      </c>
      <c r="B5279" t="s">
        <v>315</v>
      </c>
      <c r="C5279" t="s">
        <v>288</v>
      </c>
      <c r="D5279" t="str">
        <f t="shared" ca="1" si="2831"/>
        <v>I111</v>
      </c>
      <c r="E5279">
        <f t="shared" ca="1" si="2845"/>
        <v>68</v>
      </c>
      <c r="F5279">
        <f t="shared" ca="1" si="2846"/>
        <v>5</v>
      </c>
      <c r="G5279" t="str">
        <f t="shared" ca="1" si="2828"/>
        <v>S11</v>
      </c>
      <c r="H5279" t="str">
        <f t="shared" ca="1" si="2829"/>
        <v>S113</v>
      </c>
      <c r="I5279">
        <f ca="1">VLOOKUP(D5279,PRC!$A$2:$B$21,2,0)*E5279</f>
        <v>10200000</v>
      </c>
      <c r="J5279">
        <f t="shared" ca="1" si="2847"/>
        <v>9179996</v>
      </c>
      <c r="K5279">
        <f ca="1">VLOOKUP(D5279,PRC!$A$1:$C$21,3,0)*E5279</f>
        <v>5406000</v>
      </c>
      <c r="L5279">
        <f t="shared" ca="1" si="2848"/>
        <v>102000</v>
      </c>
      <c r="M5279">
        <f t="shared" ca="1" si="2849"/>
        <v>408000</v>
      </c>
      <c r="N5279">
        <f t="shared" ca="1" si="2850"/>
        <v>510000</v>
      </c>
      <c r="O5279">
        <f t="shared" ca="1" si="2851"/>
        <v>816000</v>
      </c>
      <c r="P5279">
        <f t="shared" ca="1" si="2830"/>
        <v>1937996</v>
      </c>
      <c r="Q5279">
        <f ca="1">IF(P5279&gt;0,1,0)</f>
        <v>1</v>
      </c>
      <c r="R5279">
        <f t="shared" ca="1" si="2852"/>
        <v>10</v>
      </c>
      <c r="S5279">
        <f t="shared" ca="1" si="2853"/>
        <v>1</v>
      </c>
      <c r="T5279">
        <f t="shared" ca="1" si="2854"/>
        <v>4</v>
      </c>
      <c r="U5279">
        <f t="shared" ca="1" si="2855"/>
        <v>5</v>
      </c>
      <c r="V5279">
        <f t="shared" ca="1" si="2856"/>
        <v>8</v>
      </c>
      <c r="X5279">
        <f t="shared" si="2858"/>
        <v>5279</v>
      </c>
      <c r="Y5279">
        <f t="shared" si="2859"/>
        <v>5252</v>
      </c>
      <c r="Z5279">
        <f t="shared" si="2860"/>
        <v>5253</v>
      </c>
      <c r="AA5279">
        <f t="shared" si="2857"/>
        <v>5451</v>
      </c>
      <c r="AB5279">
        <f t="shared" si="2826"/>
        <v>200</v>
      </c>
      <c r="AM5279" t="str">
        <f t="shared" si="2827"/>
        <v>201906KS</v>
      </c>
      <c r="AN5279">
        <f t="shared" ca="1" si="2832"/>
        <v>10.000039215686273</v>
      </c>
      <c r="AO5279">
        <f t="shared" ca="1" si="2833"/>
        <v>1</v>
      </c>
      <c r="AP5279">
        <f t="shared" ca="1" si="2842"/>
        <v>4</v>
      </c>
      <c r="AQ5279">
        <f t="shared" ca="1" si="2843"/>
        <v>5</v>
      </c>
      <c r="AR5279">
        <f t="shared" ca="1" si="2844"/>
        <v>8</v>
      </c>
      <c r="AS5279">
        <f ca="1">P5279/J5279</f>
        <v>0.21111076736852608</v>
      </c>
    </row>
    <row r="5280" spans="1:45" x14ac:dyDescent="0.4">
      <c r="A5280">
        <f t="shared" si="2825"/>
        <v>201906</v>
      </c>
      <c r="B5280" t="s">
        <v>316</v>
      </c>
      <c r="C5280" t="s">
        <v>288</v>
      </c>
      <c r="D5280" t="str">
        <f t="shared" ca="1" si="2831"/>
        <v>I101</v>
      </c>
      <c r="E5280">
        <f t="shared" ca="1" si="2845"/>
        <v>56</v>
      </c>
      <c r="F5280">
        <f t="shared" ca="1" si="2846"/>
        <v>10</v>
      </c>
      <c r="G5280" t="str">
        <f t="shared" ca="1" si="2828"/>
        <v>S11</v>
      </c>
      <c r="H5280" t="str">
        <f t="shared" ca="1" si="2829"/>
        <v>S115</v>
      </c>
      <c r="I5280">
        <f ca="1">VLOOKUP(D5280,PRC!$A$2:$B$21,2,0)*E5280</f>
        <v>1680000</v>
      </c>
      <c r="J5280">
        <f t="shared" ca="1" si="2847"/>
        <v>1579196</v>
      </c>
      <c r="K5280">
        <f ca="1">VLOOKUP(D5280,PRC!$A$1:$C$21,3,0)*E5280</f>
        <v>873600</v>
      </c>
      <c r="L5280">
        <f t="shared" ca="1" si="2848"/>
        <v>34000</v>
      </c>
      <c r="M5280">
        <f t="shared" ca="1" si="2849"/>
        <v>118000</v>
      </c>
      <c r="N5280">
        <f t="shared" ca="1" si="2850"/>
        <v>101000</v>
      </c>
      <c r="O5280">
        <f t="shared" ca="1" si="2851"/>
        <v>101000</v>
      </c>
      <c r="P5280">
        <f t="shared" ca="1" si="2830"/>
        <v>351596</v>
      </c>
      <c r="Q5280">
        <f ca="1">IF(P5280&gt;0,1,0)</f>
        <v>1</v>
      </c>
      <c r="R5280">
        <f t="shared" ca="1" si="2852"/>
        <v>6</v>
      </c>
      <c r="S5280">
        <f t="shared" ca="1" si="2853"/>
        <v>2</v>
      </c>
      <c r="T5280">
        <f t="shared" ca="1" si="2854"/>
        <v>7</v>
      </c>
      <c r="U5280">
        <f t="shared" ca="1" si="2855"/>
        <v>6</v>
      </c>
      <c r="V5280">
        <f t="shared" ca="1" si="2856"/>
        <v>6</v>
      </c>
      <c r="X5280">
        <f t="shared" si="2858"/>
        <v>5280</v>
      </c>
      <c r="Y5280">
        <f t="shared" si="2859"/>
        <v>5252</v>
      </c>
      <c r="Z5280">
        <f t="shared" si="2860"/>
        <v>5253</v>
      </c>
      <c r="AA5280">
        <f t="shared" si="2857"/>
        <v>5451</v>
      </c>
      <c r="AB5280">
        <f t="shared" si="2826"/>
        <v>200</v>
      </c>
      <c r="AM5280" t="str">
        <f t="shared" si="2827"/>
        <v>201906KS</v>
      </c>
      <c r="AN5280">
        <f t="shared" ca="1" si="2832"/>
        <v>6.0002380952380978</v>
      </c>
      <c r="AO5280">
        <f t="shared" ca="1" si="2833"/>
        <v>2.0238095238095237</v>
      </c>
      <c r="AP5280">
        <f t="shared" ca="1" si="2842"/>
        <v>7.0238095238095237</v>
      </c>
      <c r="AQ5280">
        <f t="shared" ca="1" si="2843"/>
        <v>6.0119047619047619</v>
      </c>
      <c r="AR5280">
        <f t="shared" ca="1" si="2844"/>
        <v>6.0119047619047619</v>
      </c>
      <c r="AS5280">
        <f ca="1">P5280/J5280</f>
        <v>0.22264240790883463</v>
      </c>
    </row>
    <row r="5281" spans="1:45" x14ac:dyDescent="0.4">
      <c r="A5281">
        <f t="shared" si="2825"/>
        <v>201906</v>
      </c>
      <c r="B5281" t="s">
        <v>317</v>
      </c>
      <c r="C5281" t="s">
        <v>288</v>
      </c>
      <c r="D5281" t="str">
        <f t="shared" ca="1" si="2831"/>
        <v>I107</v>
      </c>
      <c r="E5281">
        <f t="shared" ca="1" si="2845"/>
        <v>68</v>
      </c>
      <c r="F5281">
        <f t="shared" ca="1" si="2846"/>
        <v>7</v>
      </c>
      <c r="G5281" t="str">
        <f t="shared" ca="1" si="2828"/>
        <v>S11</v>
      </c>
      <c r="H5281" t="str">
        <f t="shared" ca="1" si="2829"/>
        <v>S112</v>
      </c>
      <c r="I5281">
        <f ca="1">VLOOKUP(D5281,PRC!$A$2:$B$21,2,0)*E5281</f>
        <v>10200000</v>
      </c>
      <c r="J5281">
        <f t="shared" ca="1" si="2847"/>
        <v>9689996</v>
      </c>
      <c r="K5281">
        <f ca="1">VLOOKUP(D5281,PRC!$A$1:$C$21,3,0)*E5281</f>
        <v>5814000</v>
      </c>
      <c r="L5281">
        <f t="shared" ca="1" si="2848"/>
        <v>204000</v>
      </c>
      <c r="M5281">
        <f t="shared" ca="1" si="2849"/>
        <v>714000</v>
      </c>
      <c r="N5281">
        <f t="shared" ca="1" si="2850"/>
        <v>816000</v>
      </c>
      <c r="O5281">
        <f t="shared" ca="1" si="2851"/>
        <v>918000</v>
      </c>
      <c r="P5281">
        <f t="shared" ca="1" si="2830"/>
        <v>1223996</v>
      </c>
      <c r="Q5281">
        <f ca="1">IF(P5281&gt;0,1,0)</f>
        <v>1</v>
      </c>
      <c r="R5281">
        <f t="shared" ca="1" si="2852"/>
        <v>5</v>
      </c>
      <c r="S5281">
        <f t="shared" ca="1" si="2853"/>
        <v>2</v>
      </c>
      <c r="T5281">
        <f t="shared" ca="1" si="2854"/>
        <v>7</v>
      </c>
      <c r="U5281">
        <f t="shared" ca="1" si="2855"/>
        <v>8</v>
      </c>
      <c r="V5281">
        <f t="shared" ca="1" si="2856"/>
        <v>9</v>
      </c>
      <c r="X5281">
        <f t="shared" si="2858"/>
        <v>5281</v>
      </c>
      <c r="Y5281">
        <f t="shared" si="2859"/>
        <v>5252</v>
      </c>
      <c r="Z5281">
        <f t="shared" si="2860"/>
        <v>5253</v>
      </c>
      <c r="AA5281">
        <f t="shared" si="2857"/>
        <v>5451</v>
      </c>
      <c r="AB5281">
        <f t="shared" si="2826"/>
        <v>200</v>
      </c>
      <c r="AM5281" t="str">
        <f t="shared" si="2827"/>
        <v>201906KS</v>
      </c>
      <c r="AN5281">
        <f t="shared" ca="1" si="2832"/>
        <v>5.0000392156862699</v>
      </c>
      <c r="AO5281">
        <f t="shared" ca="1" si="2833"/>
        <v>2</v>
      </c>
      <c r="AP5281">
        <f t="shared" ca="1" si="2842"/>
        <v>7.0000000000000009</v>
      </c>
      <c r="AQ5281">
        <f t="shared" ca="1" si="2843"/>
        <v>8</v>
      </c>
      <c r="AR5281">
        <f t="shared" ca="1" si="2844"/>
        <v>9</v>
      </c>
      <c r="AS5281">
        <f ca="1">P5281/J5281</f>
        <v>0.12631542881957847</v>
      </c>
    </row>
    <row r="5282" spans="1:45" x14ac:dyDescent="0.4">
      <c r="A5282">
        <f t="shared" si="2825"/>
        <v>201906</v>
      </c>
      <c r="B5282" t="s">
        <v>318</v>
      </c>
      <c r="C5282" t="s">
        <v>288</v>
      </c>
      <c r="D5282" t="str">
        <f t="shared" ca="1" si="2831"/>
        <v>I107</v>
      </c>
      <c r="E5282">
        <f t="shared" ca="1" si="2845"/>
        <v>52</v>
      </c>
      <c r="F5282">
        <f t="shared" ca="1" si="2846"/>
        <v>9</v>
      </c>
      <c r="G5282" t="str">
        <f t="shared" ca="1" si="2828"/>
        <v>S12</v>
      </c>
      <c r="H5282" t="str">
        <f t="shared" ca="1" si="2829"/>
        <v>S120</v>
      </c>
      <c r="I5282">
        <f ca="1">VLOOKUP(D5282,PRC!$A$2:$B$21,2,0)*E5282</f>
        <v>7800000</v>
      </c>
      <c r="J5282">
        <f t="shared" ca="1" si="2847"/>
        <v>6941996</v>
      </c>
      <c r="K5282">
        <f ca="1">VLOOKUP(D5282,PRC!$A$1:$C$21,3,0)*E5282</f>
        <v>4446000</v>
      </c>
      <c r="L5282">
        <f t="shared" ca="1" si="2848"/>
        <v>78000</v>
      </c>
      <c r="M5282">
        <f t="shared" ca="1" si="2849"/>
        <v>390000</v>
      </c>
      <c r="N5282">
        <f t="shared" ca="1" si="2850"/>
        <v>546000</v>
      </c>
      <c r="O5282">
        <f t="shared" ca="1" si="2851"/>
        <v>390000</v>
      </c>
      <c r="P5282">
        <f t="shared" ca="1" si="2830"/>
        <v>1091996</v>
      </c>
      <c r="Q5282">
        <f ca="1">IF(P5282&gt;0,1,0)</f>
        <v>1</v>
      </c>
      <c r="R5282">
        <f t="shared" ca="1" si="2852"/>
        <v>11</v>
      </c>
      <c r="S5282">
        <f t="shared" ca="1" si="2853"/>
        <v>1</v>
      </c>
      <c r="T5282">
        <f t="shared" ca="1" si="2854"/>
        <v>5</v>
      </c>
      <c r="U5282">
        <f t="shared" ca="1" si="2855"/>
        <v>7</v>
      </c>
      <c r="V5282">
        <f t="shared" ca="1" si="2856"/>
        <v>5</v>
      </c>
      <c r="X5282">
        <f t="shared" si="2858"/>
        <v>5282</v>
      </c>
      <c r="Y5282">
        <f t="shared" si="2859"/>
        <v>5252</v>
      </c>
      <c r="Z5282">
        <f t="shared" si="2860"/>
        <v>5253</v>
      </c>
      <c r="AA5282">
        <f t="shared" si="2857"/>
        <v>5451</v>
      </c>
      <c r="AB5282">
        <f t="shared" si="2826"/>
        <v>200</v>
      </c>
      <c r="AM5282" t="str">
        <f t="shared" si="2827"/>
        <v>201906KS</v>
      </c>
      <c r="AN5282">
        <f t="shared" ca="1" si="2832"/>
        <v>11.000051282051281</v>
      </c>
      <c r="AO5282">
        <f t="shared" ca="1" si="2833"/>
        <v>1</v>
      </c>
      <c r="AP5282">
        <f t="shared" ca="1" si="2842"/>
        <v>5</v>
      </c>
      <c r="AQ5282">
        <f t="shared" ca="1" si="2843"/>
        <v>7.0000000000000009</v>
      </c>
      <c r="AR5282">
        <f t="shared" ca="1" si="2844"/>
        <v>5</v>
      </c>
      <c r="AS5282">
        <f ca="1">P5282/J5282</f>
        <v>0.15730288522206004</v>
      </c>
    </row>
    <row r="5283" spans="1:45" x14ac:dyDescent="0.4">
      <c r="A5283">
        <f t="shared" si="2825"/>
        <v>201906</v>
      </c>
      <c r="B5283" t="s">
        <v>319</v>
      </c>
      <c r="C5283" t="s">
        <v>288</v>
      </c>
      <c r="D5283" t="str">
        <f t="shared" ca="1" si="2831"/>
        <v>I118</v>
      </c>
      <c r="E5283">
        <f t="shared" ca="1" si="2845"/>
        <v>55</v>
      </c>
      <c r="F5283">
        <f t="shared" ca="1" si="2846"/>
        <v>8</v>
      </c>
      <c r="G5283" t="str">
        <f t="shared" ca="1" si="2828"/>
        <v>S10</v>
      </c>
      <c r="H5283" t="str">
        <f t="shared" ca="1" si="2829"/>
        <v>S107</v>
      </c>
      <c r="I5283">
        <f ca="1">VLOOKUP(D5283,PRC!$A$2:$B$21,2,0)*E5283</f>
        <v>29150000</v>
      </c>
      <c r="J5283">
        <f t="shared" ca="1" si="2847"/>
        <v>25068996</v>
      </c>
      <c r="K5283">
        <f ca="1">VLOOKUP(D5283,PRC!$A$1:$C$21,3,0)*E5283</f>
        <v>12243000</v>
      </c>
      <c r="L5283">
        <f t="shared" ca="1" si="2848"/>
        <v>292000</v>
      </c>
      <c r="M5283">
        <f t="shared" ca="1" si="2849"/>
        <v>2041000</v>
      </c>
      <c r="N5283">
        <f t="shared" ca="1" si="2850"/>
        <v>1458000</v>
      </c>
      <c r="O5283">
        <f t="shared" ca="1" si="2851"/>
        <v>2915000</v>
      </c>
      <c r="P5283">
        <f t="shared" ca="1" si="2830"/>
        <v>6119996</v>
      </c>
      <c r="Q5283">
        <f ca="1">IF(P5283&gt;0,1,0)</f>
        <v>1</v>
      </c>
      <c r="R5283">
        <f t="shared" ca="1" si="2852"/>
        <v>14</v>
      </c>
      <c r="S5283">
        <f t="shared" ca="1" si="2853"/>
        <v>1</v>
      </c>
      <c r="T5283">
        <f t="shared" ca="1" si="2854"/>
        <v>7</v>
      </c>
      <c r="U5283">
        <f t="shared" ca="1" si="2855"/>
        <v>5</v>
      </c>
      <c r="V5283">
        <f t="shared" ca="1" si="2856"/>
        <v>10</v>
      </c>
      <c r="X5283">
        <f t="shared" si="2858"/>
        <v>5283</v>
      </c>
      <c r="Y5283">
        <f t="shared" si="2859"/>
        <v>5252</v>
      </c>
      <c r="Z5283">
        <f t="shared" si="2860"/>
        <v>5253</v>
      </c>
      <c r="AA5283">
        <f t="shared" si="2857"/>
        <v>5451</v>
      </c>
      <c r="AB5283">
        <f t="shared" si="2826"/>
        <v>200</v>
      </c>
      <c r="AM5283" t="str">
        <f t="shared" si="2827"/>
        <v>201906KS</v>
      </c>
      <c r="AN5283">
        <f t="shared" ca="1" si="2832"/>
        <v>14.000013722126925</v>
      </c>
      <c r="AO5283">
        <f t="shared" ca="1" si="2833"/>
        <v>1.0017152658662094</v>
      </c>
      <c r="AP5283">
        <f t="shared" ca="1" si="2842"/>
        <v>7.0017152658662098</v>
      </c>
      <c r="AQ5283">
        <f t="shared" ca="1" si="2843"/>
        <v>5.001715265866209</v>
      </c>
      <c r="AR5283">
        <f t="shared" ca="1" si="2844"/>
        <v>10</v>
      </c>
      <c r="AS5283">
        <f ca="1">P5283/J5283</f>
        <v>0.24412609104887967</v>
      </c>
    </row>
    <row r="5284" spans="1:45" x14ac:dyDescent="0.4">
      <c r="A5284">
        <f t="shared" si="2825"/>
        <v>201906</v>
      </c>
      <c r="B5284" t="s">
        <v>320</v>
      </c>
      <c r="C5284" t="s">
        <v>288</v>
      </c>
      <c r="D5284" t="str">
        <f t="shared" ca="1" si="2831"/>
        <v>I102</v>
      </c>
      <c r="E5284">
        <f t="shared" ca="1" si="2845"/>
        <v>64</v>
      </c>
      <c r="F5284">
        <f t="shared" ca="1" si="2846"/>
        <v>5</v>
      </c>
      <c r="G5284" t="str">
        <f t="shared" ca="1" si="2828"/>
        <v>S11</v>
      </c>
      <c r="H5284" t="str">
        <f t="shared" ca="1" si="2829"/>
        <v>S116</v>
      </c>
      <c r="I5284">
        <f ca="1">VLOOKUP(D5284,PRC!$A$2:$B$21,2,0)*E5284</f>
        <v>2560000</v>
      </c>
      <c r="J5284">
        <f t="shared" ca="1" si="2847"/>
        <v>2175996</v>
      </c>
      <c r="K5284">
        <f ca="1">VLOOKUP(D5284,PRC!$A$1:$C$21,3,0)*E5284</f>
        <v>1203200</v>
      </c>
      <c r="L5284">
        <f t="shared" ca="1" si="2848"/>
        <v>26000</v>
      </c>
      <c r="M5284">
        <f t="shared" ca="1" si="2849"/>
        <v>128000</v>
      </c>
      <c r="N5284">
        <f t="shared" ca="1" si="2850"/>
        <v>179000</v>
      </c>
      <c r="O5284">
        <f t="shared" ca="1" si="2851"/>
        <v>154000</v>
      </c>
      <c r="P5284">
        <f t="shared" ca="1" si="2830"/>
        <v>485796</v>
      </c>
      <c r="Q5284">
        <f ca="1">IF(P5284&gt;0,1,0)</f>
        <v>1</v>
      </c>
      <c r="R5284">
        <f t="shared" ca="1" si="2852"/>
        <v>15</v>
      </c>
      <c r="S5284">
        <f t="shared" ca="1" si="2853"/>
        <v>1</v>
      </c>
      <c r="T5284">
        <f t="shared" ca="1" si="2854"/>
        <v>5</v>
      </c>
      <c r="U5284">
        <f t="shared" ca="1" si="2855"/>
        <v>7</v>
      </c>
      <c r="V5284">
        <f t="shared" ca="1" si="2856"/>
        <v>6</v>
      </c>
      <c r="X5284">
        <f t="shared" si="2858"/>
        <v>5284</v>
      </c>
      <c r="Y5284">
        <f t="shared" si="2859"/>
        <v>5252</v>
      </c>
      <c r="Z5284">
        <f t="shared" si="2860"/>
        <v>5253</v>
      </c>
      <c r="AA5284">
        <f t="shared" si="2857"/>
        <v>5451</v>
      </c>
      <c r="AB5284">
        <f t="shared" si="2826"/>
        <v>200</v>
      </c>
      <c r="AM5284" t="str">
        <f t="shared" si="2827"/>
        <v>201906KS</v>
      </c>
      <c r="AN5284">
        <f t="shared" ca="1" si="2832"/>
        <v>15.000156249999996</v>
      </c>
      <c r="AO5284">
        <f t="shared" ca="1" si="2833"/>
        <v>1.015625</v>
      </c>
      <c r="AP5284">
        <f t="shared" ca="1" si="2842"/>
        <v>5</v>
      </c>
      <c r="AQ5284">
        <f t="shared" ca="1" si="2843"/>
        <v>6.9921874999999991</v>
      </c>
      <c r="AR5284">
        <f t="shared" ca="1" si="2844"/>
        <v>6.015625</v>
      </c>
      <c r="AS5284">
        <f ca="1">P5284/J5284</f>
        <v>0.22325224862545703</v>
      </c>
    </row>
    <row r="5285" spans="1:45" x14ac:dyDescent="0.4">
      <c r="A5285">
        <f t="shared" si="2825"/>
        <v>201906</v>
      </c>
      <c r="B5285" t="s">
        <v>321</v>
      </c>
      <c r="C5285" t="s">
        <v>288</v>
      </c>
      <c r="D5285" t="str">
        <f t="shared" ca="1" si="2831"/>
        <v>I115</v>
      </c>
      <c r="E5285">
        <f t="shared" ca="1" si="2845"/>
        <v>63</v>
      </c>
      <c r="F5285">
        <f t="shared" ca="1" si="2846"/>
        <v>12</v>
      </c>
      <c r="G5285" t="str">
        <f t="shared" ca="1" si="2828"/>
        <v>S11</v>
      </c>
      <c r="H5285" t="str">
        <f t="shared" ca="1" si="2829"/>
        <v>S114</v>
      </c>
      <c r="I5285">
        <f ca="1">VLOOKUP(D5285,PRC!$A$2:$B$21,2,0)*E5285</f>
        <v>315000</v>
      </c>
      <c r="J5285">
        <f t="shared" ca="1" si="2847"/>
        <v>289796</v>
      </c>
      <c r="K5285">
        <f ca="1">VLOOKUP(D5285,PRC!$A$1:$C$21,3,0)*E5285</f>
        <v>151200</v>
      </c>
      <c r="L5285">
        <f t="shared" ca="1" si="2848"/>
        <v>9000</v>
      </c>
      <c r="M5285">
        <f t="shared" ca="1" si="2849"/>
        <v>16000</v>
      </c>
      <c r="N5285">
        <f t="shared" ca="1" si="2850"/>
        <v>13000</v>
      </c>
      <c r="O5285">
        <f t="shared" ca="1" si="2851"/>
        <v>16000</v>
      </c>
      <c r="P5285">
        <f t="shared" ca="1" si="2830"/>
        <v>84596</v>
      </c>
      <c r="Q5285">
        <f ca="1">IF(P5285&gt;0,1,0)</f>
        <v>1</v>
      </c>
      <c r="R5285">
        <f t="shared" ca="1" si="2852"/>
        <v>8</v>
      </c>
      <c r="S5285">
        <f t="shared" ca="1" si="2853"/>
        <v>3</v>
      </c>
      <c r="T5285">
        <f t="shared" ca="1" si="2854"/>
        <v>5</v>
      </c>
      <c r="U5285">
        <f t="shared" ca="1" si="2855"/>
        <v>4</v>
      </c>
      <c r="V5285">
        <f t="shared" ca="1" si="2856"/>
        <v>5</v>
      </c>
      <c r="X5285">
        <f t="shared" si="2858"/>
        <v>5285</v>
      </c>
      <c r="Y5285">
        <f t="shared" si="2859"/>
        <v>5252</v>
      </c>
      <c r="Z5285">
        <f t="shared" si="2860"/>
        <v>5253</v>
      </c>
      <c r="AA5285">
        <f t="shared" si="2857"/>
        <v>5451</v>
      </c>
      <c r="AB5285">
        <f t="shared" si="2826"/>
        <v>200</v>
      </c>
      <c r="AM5285" t="str">
        <f t="shared" si="2827"/>
        <v>201906KS</v>
      </c>
      <c r="AN5285">
        <f t="shared" ca="1" si="2832"/>
        <v>8.001269841269842</v>
      </c>
      <c r="AO5285">
        <f t="shared" ca="1" si="2833"/>
        <v>2.8571428571428572</v>
      </c>
      <c r="AP5285">
        <f t="shared" ca="1" si="2842"/>
        <v>5.0793650793650791</v>
      </c>
      <c r="AQ5285">
        <f t="shared" ca="1" si="2843"/>
        <v>4.1269841269841265</v>
      </c>
      <c r="AR5285">
        <f t="shared" ca="1" si="2844"/>
        <v>5.0793650793650791</v>
      </c>
      <c r="AS5285">
        <f ca="1">P5285/J5285</f>
        <v>0.29191569241811482</v>
      </c>
    </row>
    <row r="5286" spans="1:45" x14ac:dyDescent="0.4">
      <c r="A5286">
        <f t="shared" si="2825"/>
        <v>201906</v>
      </c>
      <c r="B5286" t="s">
        <v>322</v>
      </c>
      <c r="C5286" t="s">
        <v>288</v>
      </c>
      <c r="D5286" t="str">
        <f t="shared" ca="1" si="2831"/>
        <v>I116</v>
      </c>
      <c r="E5286">
        <f t="shared" ca="1" si="2845"/>
        <v>78</v>
      </c>
      <c r="F5286">
        <f t="shared" ca="1" si="2846"/>
        <v>11</v>
      </c>
      <c r="G5286" t="str">
        <f t="shared" ca="1" si="2828"/>
        <v>S10</v>
      </c>
      <c r="H5286" t="str">
        <f t="shared" ca="1" si="2829"/>
        <v>S103</v>
      </c>
      <c r="I5286">
        <f ca="1">VLOOKUP(D5286,PRC!$A$2:$B$21,2,0)*E5286</f>
        <v>113880000</v>
      </c>
      <c r="J5286">
        <f t="shared" ca="1" si="2847"/>
        <v>103630796</v>
      </c>
      <c r="K5286">
        <f ca="1">VLOOKUP(D5286,PRC!$A$1:$C$21,3,0)*E5286</f>
        <v>68328000</v>
      </c>
      <c r="L5286">
        <f t="shared" ca="1" si="2848"/>
        <v>1139000</v>
      </c>
      <c r="M5286">
        <f t="shared" ca="1" si="2849"/>
        <v>4555000</v>
      </c>
      <c r="N5286">
        <f t="shared" ca="1" si="2850"/>
        <v>3416000</v>
      </c>
      <c r="O5286">
        <f t="shared" ca="1" si="2851"/>
        <v>11388000</v>
      </c>
      <c r="P5286">
        <f t="shared" ca="1" si="2830"/>
        <v>14804796</v>
      </c>
      <c r="Q5286">
        <f ca="1">IF(P5286&gt;0,1,0)</f>
        <v>1</v>
      </c>
      <c r="R5286">
        <f t="shared" ca="1" si="2852"/>
        <v>9</v>
      </c>
      <c r="S5286">
        <f t="shared" ca="1" si="2853"/>
        <v>1</v>
      </c>
      <c r="T5286">
        <f t="shared" ca="1" si="2854"/>
        <v>4</v>
      </c>
      <c r="U5286">
        <f t="shared" ca="1" si="2855"/>
        <v>3</v>
      </c>
      <c r="V5286">
        <f t="shared" ca="1" si="2856"/>
        <v>10</v>
      </c>
      <c r="X5286">
        <f t="shared" si="2858"/>
        <v>5286</v>
      </c>
      <c r="Y5286">
        <f t="shared" si="2859"/>
        <v>5252</v>
      </c>
      <c r="Z5286">
        <f t="shared" si="2860"/>
        <v>5253</v>
      </c>
      <c r="AA5286">
        <f t="shared" si="2857"/>
        <v>5451</v>
      </c>
      <c r="AB5286">
        <f t="shared" si="2826"/>
        <v>200</v>
      </c>
      <c r="AM5286" t="str">
        <f t="shared" si="2827"/>
        <v>201906KS</v>
      </c>
      <c r="AN5286">
        <f t="shared" ca="1" si="2832"/>
        <v>9.0000035124692683</v>
      </c>
      <c r="AO5286">
        <f t="shared" ca="1" si="2833"/>
        <v>1.0001756234632948</v>
      </c>
      <c r="AP5286">
        <f t="shared" ca="1" si="2842"/>
        <v>3.9998243765367052</v>
      </c>
      <c r="AQ5286">
        <f t="shared" ca="1" si="2843"/>
        <v>2.9996487530734104</v>
      </c>
      <c r="AR5286">
        <f t="shared" ca="1" si="2844"/>
        <v>10</v>
      </c>
      <c r="AS5286">
        <f ca="1">P5286/J5286</f>
        <v>0.14286096962914382</v>
      </c>
    </row>
    <row r="5287" spans="1:45" x14ac:dyDescent="0.4">
      <c r="A5287">
        <f t="shared" si="2825"/>
        <v>201906</v>
      </c>
      <c r="B5287" t="s">
        <v>323</v>
      </c>
      <c r="C5287" t="s">
        <v>288</v>
      </c>
      <c r="D5287" t="str">
        <f t="shared" ca="1" si="2831"/>
        <v>I101</v>
      </c>
      <c r="E5287">
        <f t="shared" ca="1" si="2845"/>
        <v>61</v>
      </c>
      <c r="F5287">
        <f t="shared" ca="1" si="2846"/>
        <v>9</v>
      </c>
      <c r="G5287" t="str">
        <f t="shared" ca="1" si="2828"/>
        <v>S12</v>
      </c>
      <c r="H5287" t="str">
        <f t="shared" ca="1" si="2829"/>
        <v>S120</v>
      </c>
      <c r="I5287">
        <f ca="1">VLOOKUP(D5287,PRC!$A$2:$B$21,2,0)*E5287</f>
        <v>1830000</v>
      </c>
      <c r="J5287">
        <f t="shared" ca="1" si="2847"/>
        <v>1610396</v>
      </c>
      <c r="K5287">
        <f ca="1">VLOOKUP(D5287,PRC!$A$1:$C$21,3,0)*E5287</f>
        <v>951600</v>
      </c>
      <c r="L5287">
        <f t="shared" ca="1" si="2848"/>
        <v>37000</v>
      </c>
      <c r="M5287">
        <f t="shared" ca="1" si="2849"/>
        <v>92000</v>
      </c>
      <c r="N5287">
        <f t="shared" ca="1" si="2850"/>
        <v>146000</v>
      </c>
      <c r="O5287">
        <f t="shared" ca="1" si="2851"/>
        <v>183000</v>
      </c>
      <c r="P5287">
        <f t="shared" ca="1" si="2830"/>
        <v>200796</v>
      </c>
      <c r="Q5287">
        <f ca="1">IF(P5287&gt;0,1,0)</f>
        <v>1</v>
      </c>
      <c r="R5287">
        <f t="shared" ca="1" si="2852"/>
        <v>12</v>
      </c>
      <c r="S5287">
        <f t="shared" ca="1" si="2853"/>
        <v>2</v>
      </c>
      <c r="T5287">
        <f t="shared" ca="1" si="2854"/>
        <v>5</v>
      </c>
      <c r="U5287">
        <f t="shared" ca="1" si="2855"/>
        <v>8</v>
      </c>
      <c r="V5287">
        <f t="shared" ca="1" si="2856"/>
        <v>10</v>
      </c>
      <c r="X5287">
        <f t="shared" si="2858"/>
        <v>5287</v>
      </c>
      <c r="Y5287">
        <f t="shared" si="2859"/>
        <v>5252</v>
      </c>
      <c r="Z5287">
        <f t="shared" si="2860"/>
        <v>5253</v>
      </c>
      <c r="AA5287">
        <f t="shared" si="2857"/>
        <v>5451</v>
      </c>
      <c r="AB5287">
        <f t="shared" si="2826"/>
        <v>200</v>
      </c>
      <c r="AM5287" t="str">
        <f t="shared" si="2827"/>
        <v>201906KS</v>
      </c>
      <c r="AN5287">
        <f t="shared" ca="1" si="2832"/>
        <v>12.000218579234978</v>
      </c>
      <c r="AO5287">
        <f t="shared" ca="1" si="2833"/>
        <v>2.0218579234972678</v>
      </c>
      <c r="AP5287">
        <f t="shared" ca="1" si="2842"/>
        <v>5.027322404371585</v>
      </c>
      <c r="AQ5287">
        <f t="shared" ca="1" si="2843"/>
        <v>7.9781420765027322</v>
      </c>
      <c r="AR5287">
        <f t="shared" ca="1" si="2844"/>
        <v>10</v>
      </c>
      <c r="AS5287">
        <f ca="1">P5287/J5287</f>
        <v>0.12468734398247387</v>
      </c>
    </row>
    <row r="5288" spans="1:45" x14ac:dyDescent="0.4">
      <c r="A5288">
        <f t="shared" si="2825"/>
        <v>201906</v>
      </c>
      <c r="B5288" t="s">
        <v>324</v>
      </c>
      <c r="C5288" t="s">
        <v>288</v>
      </c>
      <c r="D5288" t="str">
        <f t="shared" ca="1" si="2831"/>
        <v>I114</v>
      </c>
      <c r="E5288">
        <f t="shared" ca="1" si="2845"/>
        <v>52</v>
      </c>
      <c r="F5288">
        <f t="shared" ca="1" si="2846"/>
        <v>13</v>
      </c>
      <c r="G5288" t="str">
        <f t="shared" ca="1" si="2828"/>
        <v>S11</v>
      </c>
      <c r="H5288" t="str">
        <f t="shared" ca="1" si="2829"/>
        <v>S119</v>
      </c>
      <c r="I5288">
        <f ca="1">VLOOKUP(D5288,PRC!$A$2:$B$21,2,0)*E5288</f>
        <v>12480000</v>
      </c>
      <c r="J5288">
        <f t="shared" ca="1" si="2847"/>
        <v>10857596</v>
      </c>
      <c r="K5288">
        <f ca="1">VLOOKUP(D5288,PRC!$A$1:$C$21,3,0)*E5288</f>
        <v>7238400</v>
      </c>
      <c r="L5288">
        <f t="shared" ca="1" si="2848"/>
        <v>125000</v>
      </c>
      <c r="M5288">
        <f t="shared" ca="1" si="2849"/>
        <v>749000</v>
      </c>
      <c r="N5288">
        <f t="shared" ca="1" si="2850"/>
        <v>624000</v>
      </c>
      <c r="O5288">
        <f t="shared" ca="1" si="2851"/>
        <v>1123000</v>
      </c>
      <c r="P5288">
        <f t="shared" ca="1" si="2830"/>
        <v>998196</v>
      </c>
      <c r="Q5288">
        <f ca="1">IF(P5288&gt;0,1,0)</f>
        <v>1</v>
      </c>
      <c r="R5288">
        <f t="shared" ca="1" si="2852"/>
        <v>13</v>
      </c>
      <c r="S5288">
        <f t="shared" ca="1" si="2853"/>
        <v>1</v>
      </c>
      <c r="T5288">
        <f t="shared" ca="1" si="2854"/>
        <v>6</v>
      </c>
      <c r="U5288">
        <f t="shared" ca="1" si="2855"/>
        <v>5</v>
      </c>
      <c r="V5288">
        <f t="shared" ca="1" si="2856"/>
        <v>9</v>
      </c>
      <c r="X5288">
        <f t="shared" si="2858"/>
        <v>5288</v>
      </c>
      <c r="Y5288">
        <f t="shared" si="2859"/>
        <v>5252</v>
      </c>
      <c r="Z5288">
        <f t="shared" si="2860"/>
        <v>5253</v>
      </c>
      <c r="AA5288">
        <f t="shared" si="2857"/>
        <v>5451</v>
      </c>
      <c r="AB5288">
        <f t="shared" si="2826"/>
        <v>200</v>
      </c>
      <c r="AM5288" t="str">
        <f t="shared" si="2827"/>
        <v>201906KS</v>
      </c>
      <c r="AN5288">
        <f t="shared" ca="1" si="2832"/>
        <v>13.000032051282052</v>
      </c>
      <c r="AO5288">
        <f t="shared" ca="1" si="2833"/>
        <v>1.0016025641025641</v>
      </c>
      <c r="AP5288">
        <f t="shared" ca="1" si="2842"/>
        <v>6.0016025641025639</v>
      </c>
      <c r="AQ5288">
        <f t="shared" ca="1" si="2843"/>
        <v>5</v>
      </c>
      <c r="AR5288">
        <f t="shared" ca="1" si="2844"/>
        <v>8.9983974358974361</v>
      </c>
      <c r="AS5288">
        <f ca="1">P5288/J5288</f>
        <v>9.1935268175386151E-2</v>
      </c>
    </row>
    <row r="5289" spans="1:45" x14ac:dyDescent="0.4">
      <c r="A5289">
        <f t="shared" si="2825"/>
        <v>201906</v>
      </c>
      <c r="B5289" t="s">
        <v>325</v>
      </c>
      <c r="C5289" t="s">
        <v>288</v>
      </c>
      <c r="D5289" t="str">
        <f t="shared" ca="1" si="2831"/>
        <v>I115</v>
      </c>
      <c r="E5289">
        <f t="shared" ca="1" si="2845"/>
        <v>57</v>
      </c>
      <c r="F5289">
        <f t="shared" ca="1" si="2846"/>
        <v>10</v>
      </c>
      <c r="G5289" t="str">
        <f t="shared" ca="1" si="2828"/>
        <v>S10</v>
      </c>
      <c r="H5289" t="str">
        <f t="shared" ca="1" si="2829"/>
        <v>S103</v>
      </c>
      <c r="I5289">
        <f ca="1">VLOOKUP(D5289,PRC!$A$2:$B$21,2,0)*E5289</f>
        <v>285000</v>
      </c>
      <c r="J5289">
        <f t="shared" ca="1" si="2847"/>
        <v>256496</v>
      </c>
      <c r="K5289">
        <f ca="1">VLOOKUP(D5289,PRC!$A$1:$C$21,3,0)*E5289</f>
        <v>136800</v>
      </c>
      <c r="L5289">
        <f t="shared" ca="1" si="2848"/>
        <v>9000</v>
      </c>
      <c r="M5289">
        <f t="shared" ca="1" si="2849"/>
        <v>14000</v>
      </c>
      <c r="N5289">
        <f t="shared" ca="1" si="2850"/>
        <v>11000</v>
      </c>
      <c r="O5289">
        <f t="shared" ca="1" si="2851"/>
        <v>23000</v>
      </c>
      <c r="P5289">
        <f t="shared" ca="1" si="2830"/>
        <v>62696</v>
      </c>
      <c r="Q5289">
        <f ca="1">IF(P5289&gt;0,1,0)</f>
        <v>1</v>
      </c>
      <c r="R5289">
        <f t="shared" ca="1" si="2852"/>
        <v>10</v>
      </c>
      <c r="S5289">
        <f t="shared" ca="1" si="2853"/>
        <v>3</v>
      </c>
      <c r="T5289">
        <f t="shared" ca="1" si="2854"/>
        <v>5</v>
      </c>
      <c r="U5289">
        <f t="shared" ca="1" si="2855"/>
        <v>4</v>
      </c>
      <c r="V5289">
        <f t="shared" ca="1" si="2856"/>
        <v>8</v>
      </c>
      <c r="X5289">
        <f t="shared" si="2858"/>
        <v>5289</v>
      </c>
      <c r="Y5289">
        <f t="shared" si="2859"/>
        <v>5252</v>
      </c>
      <c r="Z5289">
        <f t="shared" si="2860"/>
        <v>5253</v>
      </c>
      <c r="AA5289">
        <f t="shared" si="2857"/>
        <v>5451</v>
      </c>
      <c r="AB5289">
        <f t="shared" si="2826"/>
        <v>200</v>
      </c>
      <c r="AM5289" t="str">
        <f t="shared" si="2827"/>
        <v>201906KS</v>
      </c>
      <c r="AN5289">
        <f t="shared" ca="1" si="2832"/>
        <v>10.001403508771933</v>
      </c>
      <c r="AO5289">
        <f t="shared" ca="1" si="2833"/>
        <v>3.1578947368421053</v>
      </c>
      <c r="AP5289">
        <f t="shared" ca="1" si="2842"/>
        <v>4.9122807017543861</v>
      </c>
      <c r="AQ5289">
        <f t="shared" ca="1" si="2843"/>
        <v>3.8596491228070176</v>
      </c>
      <c r="AR5289">
        <f t="shared" ca="1" si="2844"/>
        <v>8.0701754385964914</v>
      </c>
      <c r="AS5289">
        <f ca="1">P5289/J5289</f>
        <v>0.24443266171792152</v>
      </c>
    </row>
    <row r="5290" spans="1:45" x14ac:dyDescent="0.4">
      <c r="A5290">
        <f t="shared" si="2825"/>
        <v>201906</v>
      </c>
      <c r="B5290" t="s">
        <v>326</v>
      </c>
      <c r="C5290" t="s">
        <v>288</v>
      </c>
      <c r="D5290" t="str">
        <f t="shared" ca="1" si="2831"/>
        <v>I104</v>
      </c>
      <c r="E5290">
        <f t="shared" ca="1" si="2845"/>
        <v>74</v>
      </c>
      <c r="F5290">
        <f t="shared" ca="1" si="2846"/>
        <v>13</v>
      </c>
      <c r="G5290" t="str">
        <f t="shared" ca="1" si="2828"/>
        <v>S10</v>
      </c>
      <c r="H5290" t="str">
        <f t="shared" ca="1" si="2829"/>
        <v>S105</v>
      </c>
      <c r="I5290">
        <f ca="1">VLOOKUP(D5290,PRC!$A$2:$B$21,2,0)*E5290</f>
        <v>5180000</v>
      </c>
      <c r="J5290">
        <f t="shared" ca="1" si="2847"/>
        <v>4920996</v>
      </c>
      <c r="K5290">
        <f ca="1">VLOOKUP(D5290,PRC!$A$1:$C$21,3,0)*E5290</f>
        <v>2175600</v>
      </c>
      <c r="L5290">
        <f t="shared" ca="1" si="2848"/>
        <v>104000</v>
      </c>
      <c r="M5290">
        <f t="shared" ca="1" si="2849"/>
        <v>207000</v>
      </c>
      <c r="N5290">
        <f t="shared" ca="1" si="2850"/>
        <v>414000</v>
      </c>
      <c r="O5290">
        <f t="shared" ca="1" si="2851"/>
        <v>311000</v>
      </c>
      <c r="P5290">
        <f t="shared" ca="1" si="2830"/>
        <v>1709396</v>
      </c>
      <c r="Q5290">
        <f ca="1">IF(P5290&gt;0,1,0)</f>
        <v>1</v>
      </c>
      <c r="R5290">
        <f t="shared" ca="1" si="2852"/>
        <v>5</v>
      </c>
      <c r="S5290">
        <f t="shared" ca="1" si="2853"/>
        <v>2</v>
      </c>
      <c r="T5290">
        <f t="shared" ca="1" si="2854"/>
        <v>4</v>
      </c>
      <c r="U5290">
        <f t="shared" ca="1" si="2855"/>
        <v>8</v>
      </c>
      <c r="V5290">
        <f t="shared" ca="1" si="2856"/>
        <v>6</v>
      </c>
      <c r="X5290">
        <f t="shared" si="2858"/>
        <v>5290</v>
      </c>
      <c r="Y5290">
        <f t="shared" si="2859"/>
        <v>5252</v>
      </c>
      <c r="Z5290">
        <f t="shared" si="2860"/>
        <v>5253</v>
      </c>
      <c r="AA5290">
        <f t="shared" si="2857"/>
        <v>5451</v>
      </c>
      <c r="AB5290">
        <f t="shared" si="2826"/>
        <v>200</v>
      </c>
      <c r="AM5290" t="str">
        <f t="shared" si="2827"/>
        <v>201906KS</v>
      </c>
      <c r="AN5290">
        <f t="shared" ca="1" si="2832"/>
        <v>5.0000772200772143</v>
      </c>
      <c r="AO5290">
        <f t="shared" ca="1" si="2833"/>
        <v>2.0077220077220077</v>
      </c>
      <c r="AP5290">
        <f t="shared" ca="1" si="2842"/>
        <v>3.9961389961389959</v>
      </c>
      <c r="AQ5290">
        <f t="shared" ca="1" si="2843"/>
        <v>7.9922779922779918</v>
      </c>
      <c r="AR5290">
        <f t="shared" ca="1" si="2844"/>
        <v>6.0038610038610036</v>
      </c>
      <c r="AS5290">
        <f ca="1">P5290/J5290</f>
        <v>0.34736789056524331</v>
      </c>
    </row>
    <row r="5291" spans="1:45" x14ac:dyDescent="0.4">
      <c r="A5291">
        <f t="shared" si="2825"/>
        <v>201906</v>
      </c>
      <c r="B5291" t="s">
        <v>327</v>
      </c>
      <c r="C5291" t="s">
        <v>288</v>
      </c>
      <c r="D5291" t="str">
        <f t="shared" ca="1" si="2831"/>
        <v>I112</v>
      </c>
      <c r="E5291">
        <f t="shared" ca="1" si="2845"/>
        <v>75</v>
      </c>
      <c r="F5291">
        <f t="shared" ca="1" si="2846"/>
        <v>8</v>
      </c>
      <c r="G5291" t="str">
        <f t="shared" ca="1" si="2828"/>
        <v>S11</v>
      </c>
      <c r="H5291" t="str">
        <f t="shared" ca="1" si="2829"/>
        <v>S116</v>
      </c>
      <c r="I5291">
        <f ca="1">VLOOKUP(D5291,PRC!$A$2:$B$21,2,0)*E5291</f>
        <v>4875000</v>
      </c>
      <c r="J5291">
        <f t="shared" ca="1" si="2847"/>
        <v>4582496</v>
      </c>
      <c r="K5291">
        <f ca="1">VLOOKUP(D5291,PRC!$A$1:$C$21,3,0)*E5291</f>
        <v>2437500</v>
      </c>
      <c r="L5291">
        <f t="shared" ca="1" si="2848"/>
        <v>49000</v>
      </c>
      <c r="M5291">
        <f t="shared" ca="1" si="2849"/>
        <v>293000</v>
      </c>
      <c r="N5291">
        <f t="shared" ca="1" si="2850"/>
        <v>293000</v>
      </c>
      <c r="O5291">
        <f t="shared" ca="1" si="2851"/>
        <v>390000</v>
      </c>
      <c r="P5291">
        <f t="shared" ca="1" si="2830"/>
        <v>1119996</v>
      </c>
      <c r="Q5291">
        <f ca="1">IF(P5291&gt;0,1,0)</f>
        <v>1</v>
      </c>
      <c r="R5291">
        <f t="shared" ca="1" si="2852"/>
        <v>6</v>
      </c>
      <c r="S5291">
        <f t="shared" ca="1" si="2853"/>
        <v>1</v>
      </c>
      <c r="T5291">
        <f t="shared" ca="1" si="2854"/>
        <v>6</v>
      </c>
      <c r="U5291">
        <f t="shared" ca="1" si="2855"/>
        <v>6</v>
      </c>
      <c r="V5291">
        <f t="shared" ca="1" si="2856"/>
        <v>8</v>
      </c>
      <c r="X5291">
        <f t="shared" si="2858"/>
        <v>5291</v>
      </c>
      <c r="Y5291">
        <f t="shared" si="2859"/>
        <v>5252</v>
      </c>
      <c r="Z5291">
        <f t="shared" si="2860"/>
        <v>5253</v>
      </c>
      <c r="AA5291">
        <f t="shared" si="2857"/>
        <v>5451</v>
      </c>
      <c r="AB5291">
        <f t="shared" si="2826"/>
        <v>200</v>
      </c>
      <c r="AM5291" t="str">
        <f t="shared" si="2827"/>
        <v>201906KS</v>
      </c>
      <c r="AN5291">
        <f t="shared" ca="1" si="2832"/>
        <v>6.0000820512820514</v>
      </c>
      <c r="AO5291">
        <f t="shared" ca="1" si="2833"/>
        <v>1.0051282051282051</v>
      </c>
      <c r="AP5291">
        <f t="shared" ca="1" si="2842"/>
        <v>6.0102564102564102</v>
      </c>
      <c r="AQ5291">
        <f t="shared" ca="1" si="2843"/>
        <v>6.0102564102564102</v>
      </c>
      <c r="AR5291">
        <f t="shared" ca="1" si="2844"/>
        <v>8</v>
      </c>
      <c r="AS5291">
        <f ca="1">P5291/J5291</f>
        <v>0.24440741464913446</v>
      </c>
    </row>
    <row r="5292" spans="1:45" x14ac:dyDescent="0.4">
      <c r="A5292">
        <f t="shared" si="2825"/>
        <v>201906</v>
      </c>
      <c r="B5292" t="s">
        <v>328</v>
      </c>
      <c r="C5292" t="s">
        <v>288</v>
      </c>
      <c r="D5292" t="str">
        <f t="shared" ca="1" si="2831"/>
        <v>I109</v>
      </c>
      <c r="E5292">
        <f t="shared" ca="1" si="2845"/>
        <v>51</v>
      </c>
      <c r="F5292">
        <f t="shared" ca="1" si="2846"/>
        <v>11</v>
      </c>
      <c r="G5292" t="str">
        <f t="shared" ca="1" si="2828"/>
        <v>S11</v>
      </c>
      <c r="H5292" t="str">
        <f t="shared" ca="1" si="2829"/>
        <v>S119</v>
      </c>
      <c r="I5292">
        <f ca="1">VLOOKUP(D5292,PRC!$A$2:$B$21,2,0)*E5292</f>
        <v>25500000</v>
      </c>
      <c r="J5292">
        <f t="shared" ca="1" si="2847"/>
        <v>24224996</v>
      </c>
      <c r="K5292">
        <f ca="1">VLOOKUP(D5292,PRC!$A$1:$C$21,3,0)*E5292</f>
        <v>10200000</v>
      </c>
      <c r="L5292">
        <f t="shared" ca="1" si="2848"/>
        <v>765000</v>
      </c>
      <c r="M5292">
        <f t="shared" ca="1" si="2849"/>
        <v>1020000</v>
      </c>
      <c r="N5292">
        <f t="shared" ca="1" si="2850"/>
        <v>1785000</v>
      </c>
      <c r="O5292">
        <f t="shared" ca="1" si="2851"/>
        <v>2550000</v>
      </c>
      <c r="P5292">
        <f t="shared" ca="1" si="2830"/>
        <v>7904996</v>
      </c>
      <c r="Q5292">
        <f ca="1">IF(P5292&gt;0,1,0)</f>
        <v>1</v>
      </c>
      <c r="R5292">
        <f t="shared" ca="1" si="2852"/>
        <v>5</v>
      </c>
      <c r="S5292">
        <f t="shared" ca="1" si="2853"/>
        <v>3</v>
      </c>
      <c r="T5292">
        <f t="shared" ca="1" si="2854"/>
        <v>4</v>
      </c>
      <c r="U5292">
        <f t="shared" ca="1" si="2855"/>
        <v>7</v>
      </c>
      <c r="V5292">
        <f t="shared" ca="1" si="2856"/>
        <v>10</v>
      </c>
      <c r="X5292">
        <f t="shared" si="2858"/>
        <v>5292</v>
      </c>
      <c r="Y5292">
        <f t="shared" si="2859"/>
        <v>5252</v>
      </c>
      <c r="Z5292">
        <f t="shared" si="2860"/>
        <v>5253</v>
      </c>
      <c r="AA5292">
        <f t="shared" si="2857"/>
        <v>5451</v>
      </c>
      <c r="AB5292">
        <f t="shared" si="2826"/>
        <v>200</v>
      </c>
      <c r="AM5292" t="str">
        <f t="shared" si="2827"/>
        <v>201906KS</v>
      </c>
      <c r="AN5292">
        <f t="shared" ca="1" si="2832"/>
        <v>5.000015686274506</v>
      </c>
      <c r="AO5292">
        <f t="shared" ca="1" si="2833"/>
        <v>3</v>
      </c>
      <c r="AP5292">
        <f t="shared" ca="1" si="2842"/>
        <v>4</v>
      </c>
      <c r="AQ5292">
        <f t="shared" ca="1" si="2843"/>
        <v>7.0000000000000009</v>
      </c>
      <c r="AR5292">
        <f t="shared" ca="1" si="2844"/>
        <v>10</v>
      </c>
      <c r="AS5292">
        <f ca="1">P5292/J5292</f>
        <v>0.32631567823581892</v>
      </c>
    </row>
    <row r="5293" spans="1:45" x14ac:dyDescent="0.4">
      <c r="A5293">
        <f t="shared" si="2825"/>
        <v>201906</v>
      </c>
      <c r="B5293" t="s">
        <v>329</v>
      </c>
      <c r="C5293" t="s">
        <v>288</v>
      </c>
      <c r="D5293" t="str">
        <f t="shared" ca="1" si="2831"/>
        <v>I116</v>
      </c>
      <c r="E5293">
        <f t="shared" ca="1" si="2845"/>
        <v>51</v>
      </c>
      <c r="F5293">
        <f t="shared" ca="1" si="2846"/>
        <v>13</v>
      </c>
      <c r="G5293" t="str">
        <f t="shared" ca="1" si="2828"/>
        <v>S11</v>
      </c>
      <c r="H5293" t="str">
        <f t="shared" ca="1" si="2829"/>
        <v>S114</v>
      </c>
      <c r="I5293">
        <f ca="1">VLOOKUP(D5293,PRC!$A$2:$B$21,2,0)*E5293</f>
        <v>74460000</v>
      </c>
      <c r="J5293">
        <f t="shared" ca="1" si="2847"/>
        <v>64035596</v>
      </c>
      <c r="K5293">
        <f ca="1">VLOOKUP(D5293,PRC!$A$1:$C$21,3,0)*E5293</f>
        <v>44676000</v>
      </c>
      <c r="L5293">
        <f t="shared" ca="1" si="2848"/>
        <v>1489000</v>
      </c>
      <c r="M5293">
        <f t="shared" ca="1" si="2849"/>
        <v>5212000</v>
      </c>
      <c r="N5293">
        <f t="shared" ca="1" si="2850"/>
        <v>3723000</v>
      </c>
      <c r="O5293">
        <f t="shared" ca="1" si="2851"/>
        <v>7446000</v>
      </c>
      <c r="P5293">
        <f t="shared" ca="1" si="2830"/>
        <v>1489596</v>
      </c>
      <c r="Q5293">
        <f ca="1">IF(P5293&gt;0,1,0)</f>
        <v>1</v>
      </c>
      <c r="R5293">
        <f t="shared" ca="1" si="2852"/>
        <v>14</v>
      </c>
      <c r="S5293">
        <f t="shared" ca="1" si="2853"/>
        <v>2</v>
      </c>
      <c r="T5293">
        <f t="shared" ca="1" si="2854"/>
        <v>7</v>
      </c>
      <c r="U5293">
        <f t="shared" ca="1" si="2855"/>
        <v>5</v>
      </c>
      <c r="V5293">
        <f t="shared" ca="1" si="2856"/>
        <v>10</v>
      </c>
      <c r="X5293">
        <f t="shared" si="2858"/>
        <v>5293</v>
      </c>
      <c r="Y5293">
        <f t="shared" si="2859"/>
        <v>5252</v>
      </c>
      <c r="Z5293">
        <f t="shared" si="2860"/>
        <v>5253</v>
      </c>
      <c r="AA5293">
        <f t="shared" si="2857"/>
        <v>5451</v>
      </c>
      <c r="AB5293">
        <f t="shared" si="2826"/>
        <v>200</v>
      </c>
      <c r="AM5293" t="str">
        <f t="shared" si="2827"/>
        <v>201906KS</v>
      </c>
      <c r="AN5293">
        <f t="shared" ca="1" si="2832"/>
        <v>14.000005372011815</v>
      </c>
      <c r="AO5293">
        <f t="shared" ca="1" si="2833"/>
        <v>1.9997313994090788</v>
      </c>
      <c r="AP5293">
        <f t="shared" ca="1" si="2842"/>
        <v>6.9997313994090788</v>
      </c>
      <c r="AQ5293">
        <f t="shared" ca="1" si="2843"/>
        <v>5</v>
      </c>
      <c r="AR5293">
        <f t="shared" ca="1" si="2844"/>
        <v>10</v>
      </c>
      <c r="AS5293">
        <f ca="1">P5293/J5293</f>
        <v>2.326199946667163E-2</v>
      </c>
    </row>
    <row r="5294" spans="1:45" x14ac:dyDescent="0.4">
      <c r="A5294">
        <f t="shared" si="2825"/>
        <v>201906</v>
      </c>
      <c r="B5294" t="s">
        <v>330</v>
      </c>
      <c r="C5294" t="s">
        <v>288</v>
      </c>
      <c r="D5294" t="str">
        <f t="shared" ca="1" si="2831"/>
        <v>I104</v>
      </c>
      <c r="E5294">
        <f t="shared" ca="1" si="2845"/>
        <v>75</v>
      </c>
      <c r="F5294">
        <f t="shared" ca="1" si="2846"/>
        <v>12</v>
      </c>
      <c r="G5294" t="str">
        <f t="shared" ca="1" si="2828"/>
        <v>S10</v>
      </c>
      <c r="H5294" t="str">
        <f t="shared" ca="1" si="2829"/>
        <v>S107</v>
      </c>
      <c r="I5294">
        <f ca="1">VLOOKUP(D5294,PRC!$A$2:$B$21,2,0)*E5294</f>
        <v>5250000</v>
      </c>
      <c r="J5294">
        <f t="shared" ca="1" si="2847"/>
        <v>4724996</v>
      </c>
      <c r="K5294">
        <f ca="1">VLOOKUP(D5294,PRC!$A$1:$C$21,3,0)*E5294</f>
        <v>2205000</v>
      </c>
      <c r="L5294">
        <f t="shared" ca="1" si="2848"/>
        <v>158000</v>
      </c>
      <c r="M5294">
        <f t="shared" ca="1" si="2849"/>
        <v>263000</v>
      </c>
      <c r="N5294">
        <f t="shared" ca="1" si="2850"/>
        <v>315000</v>
      </c>
      <c r="O5294">
        <f t="shared" ca="1" si="2851"/>
        <v>420000</v>
      </c>
      <c r="P5294">
        <f t="shared" ca="1" si="2830"/>
        <v>1363996</v>
      </c>
      <c r="Q5294">
        <f ca="1">IF(P5294&gt;0,1,0)</f>
        <v>1</v>
      </c>
      <c r="R5294">
        <f t="shared" ca="1" si="2852"/>
        <v>10</v>
      </c>
      <c r="S5294">
        <f t="shared" ca="1" si="2853"/>
        <v>3</v>
      </c>
      <c r="T5294">
        <f t="shared" ca="1" si="2854"/>
        <v>5</v>
      </c>
      <c r="U5294">
        <f t="shared" ca="1" si="2855"/>
        <v>6</v>
      </c>
      <c r="V5294">
        <f t="shared" ca="1" si="2856"/>
        <v>8</v>
      </c>
      <c r="X5294">
        <f t="shared" si="2858"/>
        <v>5294</v>
      </c>
      <c r="Y5294">
        <f t="shared" si="2859"/>
        <v>5252</v>
      </c>
      <c r="Z5294">
        <f t="shared" si="2860"/>
        <v>5253</v>
      </c>
      <c r="AA5294">
        <f t="shared" si="2857"/>
        <v>5451</v>
      </c>
      <c r="AB5294">
        <f t="shared" si="2826"/>
        <v>200</v>
      </c>
      <c r="AM5294" t="str">
        <f t="shared" si="2827"/>
        <v>201906KS</v>
      </c>
      <c r="AN5294">
        <f t="shared" ca="1" si="2832"/>
        <v>10.000076190476193</v>
      </c>
      <c r="AO5294">
        <f t="shared" ca="1" si="2833"/>
        <v>3.0095238095238095</v>
      </c>
      <c r="AP5294">
        <f t="shared" ca="1" si="2842"/>
        <v>5.0095238095238095</v>
      </c>
      <c r="AQ5294">
        <f t="shared" ca="1" si="2843"/>
        <v>6</v>
      </c>
      <c r="AR5294">
        <f t="shared" ca="1" si="2844"/>
        <v>8</v>
      </c>
      <c r="AS5294">
        <f ca="1">P5294/J5294</f>
        <v>0.28867664649874836</v>
      </c>
    </row>
    <row r="5295" spans="1:45" x14ac:dyDescent="0.4">
      <c r="A5295">
        <f t="shared" si="2825"/>
        <v>201906</v>
      </c>
      <c r="B5295" t="s">
        <v>331</v>
      </c>
      <c r="C5295" t="s">
        <v>288</v>
      </c>
      <c r="D5295" t="str">
        <f t="shared" ca="1" si="2831"/>
        <v>I109</v>
      </c>
      <c r="E5295">
        <f t="shared" ca="1" si="2845"/>
        <v>70</v>
      </c>
      <c r="F5295">
        <f t="shared" ca="1" si="2846"/>
        <v>8</v>
      </c>
      <c r="G5295" t="str">
        <f t="shared" ca="1" si="2828"/>
        <v>S10</v>
      </c>
      <c r="H5295" t="str">
        <f t="shared" ca="1" si="2829"/>
        <v>S102</v>
      </c>
      <c r="I5295">
        <f ca="1">VLOOKUP(D5295,PRC!$A$2:$B$21,2,0)*E5295</f>
        <v>35000000</v>
      </c>
      <c r="J5295">
        <f t="shared" ca="1" si="2847"/>
        <v>32199996</v>
      </c>
      <c r="K5295">
        <f ca="1">VLOOKUP(D5295,PRC!$A$1:$C$21,3,0)*E5295</f>
        <v>14000000</v>
      </c>
      <c r="L5295">
        <f t="shared" ca="1" si="2848"/>
        <v>700000</v>
      </c>
      <c r="M5295">
        <f t="shared" ca="1" si="2849"/>
        <v>2100000</v>
      </c>
      <c r="N5295">
        <f t="shared" ca="1" si="2850"/>
        <v>1050000</v>
      </c>
      <c r="O5295">
        <f t="shared" ca="1" si="2851"/>
        <v>1750000</v>
      </c>
      <c r="P5295">
        <f t="shared" ca="1" si="2830"/>
        <v>12599996</v>
      </c>
      <c r="Q5295">
        <f ca="1">IF(P5295&gt;0,1,0)</f>
        <v>1</v>
      </c>
      <c r="R5295">
        <f t="shared" ca="1" si="2852"/>
        <v>8</v>
      </c>
      <c r="S5295">
        <f t="shared" ca="1" si="2853"/>
        <v>2</v>
      </c>
      <c r="T5295">
        <f t="shared" ca="1" si="2854"/>
        <v>6</v>
      </c>
      <c r="U5295">
        <f t="shared" ca="1" si="2855"/>
        <v>3</v>
      </c>
      <c r="V5295">
        <f t="shared" ca="1" si="2856"/>
        <v>5</v>
      </c>
      <c r="X5295">
        <f t="shared" si="2858"/>
        <v>5295</v>
      </c>
      <c r="Y5295">
        <f t="shared" si="2859"/>
        <v>5252</v>
      </c>
      <c r="Z5295">
        <f t="shared" si="2860"/>
        <v>5253</v>
      </c>
      <c r="AA5295">
        <f t="shared" si="2857"/>
        <v>5451</v>
      </c>
      <c r="AB5295">
        <f t="shared" si="2826"/>
        <v>200</v>
      </c>
      <c r="AM5295" t="str">
        <f t="shared" si="2827"/>
        <v>201906KS</v>
      </c>
      <c r="AN5295">
        <f t="shared" ca="1" si="2832"/>
        <v>8.0000114285714297</v>
      </c>
      <c r="AO5295">
        <f t="shared" ca="1" si="2833"/>
        <v>2</v>
      </c>
      <c r="AP5295">
        <f t="shared" ca="1" si="2842"/>
        <v>6</v>
      </c>
      <c r="AQ5295">
        <f t="shared" ca="1" si="2843"/>
        <v>3</v>
      </c>
      <c r="AR5295">
        <f t="shared" ca="1" si="2844"/>
        <v>5</v>
      </c>
      <c r="AS5295">
        <f ca="1">P5295/J5295</f>
        <v>0.39130427221171082</v>
      </c>
    </row>
    <row r="5296" spans="1:45" x14ac:dyDescent="0.4">
      <c r="A5296">
        <f t="shared" si="2825"/>
        <v>201906</v>
      </c>
      <c r="B5296" t="s">
        <v>332</v>
      </c>
      <c r="C5296" t="s">
        <v>288</v>
      </c>
      <c r="D5296" t="str">
        <f t="shared" ca="1" si="2831"/>
        <v>I113</v>
      </c>
      <c r="E5296">
        <f t="shared" ca="1" si="2845"/>
        <v>59</v>
      </c>
      <c r="F5296">
        <f t="shared" ca="1" si="2846"/>
        <v>15</v>
      </c>
      <c r="G5296" t="str">
        <f t="shared" ca="1" si="2828"/>
        <v>S10</v>
      </c>
      <c r="H5296" t="str">
        <f t="shared" ca="1" si="2829"/>
        <v>S109</v>
      </c>
      <c r="I5296">
        <f ca="1">VLOOKUP(D5296,PRC!$A$2:$B$21,2,0)*E5296</f>
        <v>39530000</v>
      </c>
      <c r="J5296">
        <f t="shared" ca="1" si="2847"/>
        <v>33995796</v>
      </c>
      <c r="K5296">
        <f ca="1">VLOOKUP(D5296,PRC!$A$1:$C$21,3,0)*E5296</f>
        <v>17788500</v>
      </c>
      <c r="L5296">
        <f t="shared" ca="1" si="2848"/>
        <v>395000</v>
      </c>
      <c r="M5296">
        <f t="shared" ca="1" si="2849"/>
        <v>1977000</v>
      </c>
      <c r="N5296">
        <f t="shared" ca="1" si="2850"/>
        <v>1581000</v>
      </c>
      <c r="O5296">
        <f t="shared" ca="1" si="2851"/>
        <v>3162000</v>
      </c>
      <c r="P5296">
        <f t="shared" ca="1" si="2830"/>
        <v>9092296</v>
      </c>
      <c r="Q5296">
        <f ca="1">IF(P5296&gt;0,1,0)</f>
        <v>1</v>
      </c>
      <c r="R5296">
        <f t="shared" ca="1" si="2852"/>
        <v>14</v>
      </c>
      <c r="S5296">
        <f t="shared" ca="1" si="2853"/>
        <v>1</v>
      </c>
      <c r="T5296">
        <f t="shared" ca="1" si="2854"/>
        <v>5</v>
      </c>
      <c r="U5296">
        <f t="shared" ca="1" si="2855"/>
        <v>4</v>
      </c>
      <c r="V5296">
        <f t="shared" ca="1" si="2856"/>
        <v>8</v>
      </c>
      <c r="X5296">
        <f t="shared" si="2858"/>
        <v>5296</v>
      </c>
      <c r="Y5296">
        <f t="shared" si="2859"/>
        <v>5252</v>
      </c>
      <c r="Z5296">
        <f t="shared" si="2860"/>
        <v>5253</v>
      </c>
      <c r="AA5296">
        <f t="shared" si="2857"/>
        <v>5451</v>
      </c>
      <c r="AB5296">
        <f t="shared" si="2826"/>
        <v>200</v>
      </c>
      <c r="AM5296" t="str">
        <f t="shared" si="2827"/>
        <v>201906KS</v>
      </c>
      <c r="AN5296">
        <f t="shared" ca="1" si="2832"/>
        <v>14.000010118897045</v>
      </c>
      <c r="AO5296">
        <f t="shared" ca="1" si="2833"/>
        <v>0.99924108272198331</v>
      </c>
      <c r="AP5296">
        <f t="shared" ca="1" si="2842"/>
        <v>5.0012648621300277</v>
      </c>
      <c r="AQ5296">
        <f t="shared" ca="1" si="2843"/>
        <v>3.9994940551479887</v>
      </c>
      <c r="AR5296">
        <f t="shared" ca="1" si="2844"/>
        <v>7.9989881102959774</v>
      </c>
      <c r="AS5296">
        <f ca="1">P5296/J5296</f>
        <v>0.26745354043188163</v>
      </c>
    </row>
    <row r="5297" spans="1:45" x14ac:dyDescent="0.4">
      <c r="A5297">
        <f t="shared" si="2825"/>
        <v>201906</v>
      </c>
      <c r="B5297" t="s">
        <v>333</v>
      </c>
      <c r="C5297" t="s">
        <v>288</v>
      </c>
      <c r="D5297" t="str">
        <f t="shared" ca="1" si="2831"/>
        <v>I107</v>
      </c>
      <c r="E5297">
        <f t="shared" ca="1" si="2845"/>
        <v>62</v>
      </c>
      <c r="F5297">
        <f t="shared" ca="1" si="2846"/>
        <v>10</v>
      </c>
      <c r="G5297" t="str">
        <f t="shared" ca="1" si="2828"/>
        <v>S10</v>
      </c>
      <c r="H5297" t="str">
        <f t="shared" ca="1" si="2829"/>
        <v>S103</v>
      </c>
      <c r="I5297">
        <f ca="1">VLOOKUP(D5297,PRC!$A$2:$B$21,2,0)*E5297</f>
        <v>9300000</v>
      </c>
      <c r="J5297">
        <f t="shared" ca="1" si="2847"/>
        <v>8741996</v>
      </c>
      <c r="K5297">
        <f ca="1">VLOOKUP(D5297,PRC!$A$1:$C$21,3,0)*E5297</f>
        <v>5301000</v>
      </c>
      <c r="L5297">
        <f t="shared" ca="1" si="2848"/>
        <v>93000</v>
      </c>
      <c r="M5297">
        <f t="shared" ca="1" si="2849"/>
        <v>372000</v>
      </c>
      <c r="N5297">
        <f t="shared" ca="1" si="2850"/>
        <v>279000</v>
      </c>
      <c r="O5297">
        <f t="shared" ca="1" si="2851"/>
        <v>558000</v>
      </c>
      <c r="P5297">
        <f t="shared" ca="1" si="2830"/>
        <v>2138996</v>
      </c>
      <c r="Q5297">
        <f ca="1">IF(P5297&gt;0,1,0)</f>
        <v>1</v>
      </c>
      <c r="R5297">
        <f t="shared" ca="1" si="2852"/>
        <v>6</v>
      </c>
      <c r="S5297">
        <f t="shared" ca="1" si="2853"/>
        <v>1</v>
      </c>
      <c r="T5297">
        <f t="shared" ca="1" si="2854"/>
        <v>4</v>
      </c>
      <c r="U5297">
        <f t="shared" ca="1" si="2855"/>
        <v>3</v>
      </c>
      <c r="V5297">
        <f t="shared" ca="1" si="2856"/>
        <v>6</v>
      </c>
      <c r="X5297">
        <f t="shared" si="2858"/>
        <v>5297</v>
      </c>
      <c r="Y5297">
        <f t="shared" si="2859"/>
        <v>5252</v>
      </c>
      <c r="Z5297">
        <f t="shared" si="2860"/>
        <v>5253</v>
      </c>
      <c r="AA5297">
        <f t="shared" si="2857"/>
        <v>5451</v>
      </c>
      <c r="AB5297">
        <f t="shared" si="2826"/>
        <v>200</v>
      </c>
      <c r="AM5297" t="str">
        <f t="shared" si="2827"/>
        <v>201906KS</v>
      </c>
      <c r="AN5297">
        <f t="shared" ca="1" si="2832"/>
        <v>6.0000430107526874</v>
      </c>
      <c r="AO5297">
        <f t="shared" ca="1" si="2833"/>
        <v>1</v>
      </c>
      <c r="AP5297">
        <f t="shared" ca="1" si="2842"/>
        <v>4</v>
      </c>
      <c r="AQ5297">
        <f t="shared" ca="1" si="2843"/>
        <v>3</v>
      </c>
      <c r="AR5297">
        <f t="shared" ca="1" si="2844"/>
        <v>6</v>
      </c>
      <c r="AS5297">
        <f ca="1">P5297/J5297</f>
        <v>0.24468050545893638</v>
      </c>
    </row>
    <row r="5298" spans="1:45" x14ac:dyDescent="0.4">
      <c r="A5298">
        <f t="shared" si="2825"/>
        <v>201906</v>
      </c>
      <c r="B5298" t="s">
        <v>334</v>
      </c>
      <c r="C5298" t="s">
        <v>288</v>
      </c>
      <c r="D5298" t="str">
        <f t="shared" ca="1" si="2831"/>
        <v>I119</v>
      </c>
      <c r="E5298">
        <f t="shared" ca="1" si="2845"/>
        <v>61</v>
      </c>
      <c r="F5298">
        <f t="shared" ca="1" si="2846"/>
        <v>13</v>
      </c>
      <c r="G5298" t="str">
        <f t="shared" ca="1" si="2828"/>
        <v>S10</v>
      </c>
      <c r="H5298" t="str">
        <f t="shared" ca="1" si="2829"/>
        <v>S104</v>
      </c>
      <c r="I5298">
        <f ca="1">VLOOKUP(D5298,PRC!$A$2:$B$21,2,0)*E5298</f>
        <v>5795000</v>
      </c>
      <c r="J5298">
        <f t="shared" ca="1" si="2847"/>
        <v>5447296</v>
      </c>
      <c r="K5298">
        <f ca="1">VLOOKUP(D5298,PRC!$A$1:$C$21,3,0)*E5298</f>
        <v>2781600</v>
      </c>
      <c r="L5298">
        <f t="shared" ca="1" si="2848"/>
        <v>174000</v>
      </c>
      <c r="M5298">
        <f t="shared" ca="1" si="2849"/>
        <v>232000</v>
      </c>
      <c r="N5298">
        <f t="shared" ca="1" si="2850"/>
        <v>232000</v>
      </c>
      <c r="O5298">
        <f t="shared" ca="1" si="2851"/>
        <v>522000</v>
      </c>
      <c r="P5298">
        <f t="shared" ca="1" si="2830"/>
        <v>1505696</v>
      </c>
      <c r="Q5298">
        <f ca="1">IF(P5298&gt;0,1,0)</f>
        <v>1</v>
      </c>
      <c r="R5298">
        <f t="shared" ca="1" si="2852"/>
        <v>6</v>
      </c>
      <c r="S5298">
        <f t="shared" ca="1" si="2853"/>
        <v>3</v>
      </c>
      <c r="T5298">
        <f t="shared" ca="1" si="2854"/>
        <v>4</v>
      </c>
      <c r="U5298">
        <f t="shared" ca="1" si="2855"/>
        <v>4</v>
      </c>
      <c r="V5298">
        <f t="shared" ca="1" si="2856"/>
        <v>9</v>
      </c>
      <c r="X5298">
        <f t="shared" si="2858"/>
        <v>5298</v>
      </c>
      <c r="Y5298">
        <f t="shared" si="2859"/>
        <v>5252</v>
      </c>
      <c r="Z5298">
        <f t="shared" si="2860"/>
        <v>5253</v>
      </c>
      <c r="AA5298">
        <f t="shared" si="2857"/>
        <v>5451</v>
      </c>
      <c r="AB5298">
        <f t="shared" si="2826"/>
        <v>200</v>
      </c>
      <c r="AM5298" t="str">
        <f t="shared" si="2827"/>
        <v>201906KS</v>
      </c>
      <c r="AN5298">
        <f t="shared" ca="1" si="2832"/>
        <v>6.0000690250215705</v>
      </c>
      <c r="AO5298">
        <f t="shared" ca="1" si="2833"/>
        <v>3.0025884383088868</v>
      </c>
      <c r="AP5298">
        <f t="shared" ca="1" si="2842"/>
        <v>4.0034512510785163</v>
      </c>
      <c r="AQ5298">
        <f t="shared" ca="1" si="2843"/>
        <v>4.0034512510785163</v>
      </c>
      <c r="AR5298">
        <f t="shared" ca="1" si="2844"/>
        <v>9.0077653149266599</v>
      </c>
      <c r="AS5298">
        <f ca="1">P5298/J5298</f>
        <v>0.27641163615856379</v>
      </c>
    </row>
    <row r="5299" spans="1:45" x14ac:dyDescent="0.4">
      <c r="A5299">
        <f t="shared" si="2825"/>
        <v>201906</v>
      </c>
      <c r="B5299" t="s">
        <v>335</v>
      </c>
      <c r="C5299" t="s">
        <v>288</v>
      </c>
      <c r="D5299" t="str">
        <f t="shared" ca="1" si="2831"/>
        <v>I115</v>
      </c>
      <c r="E5299">
        <f t="shared" ca="1" si="2845"/>
        <v>66</v>
      </c>
      <c r="F5299">
        <f t="shared" ca="1" si="2846"/>
        <v>14</v>
      </c>
      <c r="G5299" t="str">
        <f t="shared" ca="1" si="2828"/>
        <v>S11</v>
      </c>
      <c r="H5299" t="str">
        <f t="shared" ca="1" si="2829"/>
        <v>S117</v>
      </c>
      <c r="I5299">
        <f ca="1">VLOOKUP(D5299,PRC!$A$2:$B$21,2,0)*E5299</f>
        <v>330000</v>
      </c>
      <c r="J5299">
        <f t="shared" ca="1" si="2847"/>
        <v>296996</v>
      </c>
      <c r="K5299">
        <f ca="1">VLOOKUP(D5299,PRC!$A$1:$C$21,3,0)*E5299</f>
        <v>158400</v>
      </c>
      <c r="L5299">
        <f t="shared" ca="1" si="2848"/>
        <v>3000</v>
      </c>
      <c r="M5299">
        <f t="shared" ca="1" si="2849"/>
        <v>23000</v>
      </c>
      <c r="N5299">
        <f t="shared" ca="1" si="2850"/>
        <v>23000</v>
      </c>
      <c r="O5299">
        <f t="shared" ca="1" si="2851"/>
        <v>26000</v>
      </c>
      <c r="P5299">
        <f t="shared" ca="1" si="2830"/>
        <v>63596</v>
      </c>
      <c r="Q5299">
        <f ca="1">IF(P5299&gt;0,1,0)</f>
        <v>1</v>
      </c>
      <c r="R5299">
        <f t="shared" ca="1" si="2852"/>
        <v>10</v>
      </c>
      <c r="S5299">
        <f t="shared" ca="1" si="2853"/>
        <v>1</v>
      </c>
      <c r="T5299">
        <f t="shared" ca="1" si="2854"/>
        <v>7</v>
      </c>
      <c r="U5299">
        <f t="shared" ca="1" si="2855"/>
        <v>7</v>
      </c>
      <c r="V5299">
        <f t="shared" ca="1" si="2856"/>
        <v>8</v>
      </c>
      <c r="X5299">
        <f t="shared" si="2858"/>
        <v>5299</v>
      </c>
      <c r="Y5299">
        <f t="shared" si="2859"/>
        <v>5252</v>
      </c>
      <c r="Z5299">
        <f t="shared" si="2860"/>
        <v>5253</v>
      </c>
      <c r="AA5299">
        <f t="shared" si="2857"/>
        <v>5451</v>
      </c>
      <c r="AB5299">
        <f t="shared" si="2826"/>
        <v>200</v>
      </c>
      <c r="AM5299" t="str">
        <f t="shared" si="2827"/>
        <v>201906KS</v>
      </c>
      <c r="AN5299">
        <f t="shared" ca="1" si="2832"/>
        <v>10.001212121212122</v>
      </c>
      <c r="AO5299">
        <f t="shared" ca="1" si="2833"/>
        <v>0.90909090909090906</v>
      </c>
      <c r="AP5299">
        <f t="shared" ca="1" si="2842"/>
        <v>6.9696969696969706</v>
      </c>
      <c r="AQ5299">
        <f t="shared" ca="1" si="2843"/>
        <v>6.9696969696969706</v>
      </c>
      <c r="AR5299">
        <f t="shared" ca="1" si="2844"/>
        <v>7.878787878787878</v>
      </c>
      <c r="AS5299">
        <f ca="1">P5299/J5299</f>
        <v>0.21413083004484909</v>
      </c>
    </row>
    <row r="5300" spans="1:45" x14ac:dyDescent="0.4">
      <c r="A5300">
        <f t="shared" si="2825"/>
        <v>201906</v>
      </c>
      <c r="B5300" t="s">
        <v>336</v>
      </c>
      <c r="C5300" t="s">
        <v>288</v>
      </c>
      <c r="D5300" t="str">
        <f t="shared" ca="1" si="2831"/>
        <v>I113</v>
      </c>
      <c r="E5300">
        <f t="shared" ca="1" si="2845"/>
        <v>61</v>
      </c>
      <c r="F5300">
        <f t="shared" ca="1" si="2846"/>
        <v>15</v>
      </c>
      <c r="G5300" t="str">
        <f t="shared" ca="1" si="2828"/>
        <v>S11</v>
      </c>
      <c r="H5300" t="str">
        <f t="shared" ca="1" si="2829"/>
        <v>S119</v>
      </c>
      <c r="I5300">
        <f ca="1">VLOOKUP(D5300,PRC!$A$2:$B$21,2,0)*E5300</f>
        <v>40870000</v>
      </c>
      <c r="J5300">
        <f t="shared" ca="1" si="2847"/>
        <v>35148196</v>
      </c>
      <c r="K5300">
        <f ca="1">VLOOKUP(D5300,PRC!$A$1:$C$21,3,0)*E5300</f>
        <v>18391500</v>
      </c>
      <c r="L5300">
        <f t="shared" ca="1" si="2848"/>
        <v>1226000</v>
      </c>
      <c r="M5300">
        <f t="shared" ca="1" si="2849"/>
        <v>2044000</v>
      </c>
      <c r="N5300">
        <f t="shared" ca="1" si="2850"/>
        <v>1226000</v>
      </c>
      <c r="O5300">
        <f t="shared" ca="1" si="2851"/>
        <v>2452000</v>
      </c>
      <c r="P5300">
        <f t="shared" ca="1" si="2830"/>
        <v>9808696</v>
      </c>
      <c r="Q5300">
        <f ca="1">IF(P5300&gt;0,1,0)</f>
        <v>1</v>
      </c>
      <c r="R5300">
        <f t="shared" ca="1" si="2852"/>
        <v>14</v>
      </c>
      <c r="S5300">
        <f t="shared" ca="1" si="2853"/>
        <v>3</v>
      </c>
      <c r="T5300">
        <f t="shared" ca="1" si="2854"/>
        <v>5</v>
      </c>
      <c r="U5300">
        <f t="shared" ca="1" si="2855"/>
        <v>3</v>
      </c>
      <c r="V5300">
        <f t="shared" ca="1" si="2856"/>
        <v>6</v>
      </c>
      <c r="X5300">
        <f t="shared" si="2858"/>
        <v>5300</v>
      </c>
      <c r="Y5300">
        <f t="shared" si="2859"/>
        <v>5252</v>
      </c>
      <c r="Z5300">
        <f t="shared" si="2860"/>
        <v>5253</v>
      </c>
      <c r="AA5300">
        <f t="shared" si="2857"/>
        <v>5451</v>
      </c>
      <c r="AB5300">
        <f t="shared" si="2826"/>
        <v>200</v>
      </c>
      <c r="AM5300" t="str">
        <f t="shared" si="2827"/>
        <v>201906KS</v>
      </c>
      <c r="AN5300">
        <f t="shared" ca="1" si="2832"/>
        <v>14.000009787129919</v>
      </c>
      <c r="AO5300">
        <f t="shared" ca="1" si="2833"/>
        <v>2.9997553217518962</v>
      </c>
      <c r="AP5300">
        <f t="shared" ca="1" si="2842"/>
        <v>5.0012233912405186</v>
      </c>
      <c r="AQ5300">
        <f t="shared" ca="1" si="2843"/>
        <v>2.9997553217518962</v>
      </c>
      <c r="AR5300">
        <f t="shared" ca="1" si="2844"/>
        <v>5.9995106435037924</v>
      </c>
      <c r="AS5300">
        <f ca="1">P5300/J5300</f>
        <v>0.27906684030099299</v>
      </c>
    </row>
    <row r="5301" spans="1:45" x14ac:dyDescent="0.4">
      <c r="A5301">
        <f t="shared" si="2825"/>
        <v>201906</v>
      </c>
      <c r="B5301" t="s">
        <v>337</v>
      </c>
      <c r="C5301" t="s">
        <v>288</v>
      </c>
      <c r="D5301" t="str">
        <f t="shared" ca="1" si="2831"/>
        <v>I115</v>
      </c>
      <c r="E5301">
        <f t="shared" ca="1" si="2845"/>
        <v>74</v>
      </c>
      <c r="F5301">
        <f t="shared" ca="1" si="2846"/>
        <v>6</v>
      </c>
      <c r="G5301" t="str">
        <f t="shared" ca="1" si="2828"/>
        <v>S10</v>
      </c>
      <c r="H5301" t="str">
        <f t="shared" ca="1" si="2829"/>
        <v>S103</v>
      </c>
      <c r="I5301">
        <f ca="1">VLOOKUP(D5301,PRC!$A$2:$B$21,2,0)*E5301</f>
        <v>370000</v>
      </c>
      <c r="J5301">
        <f t="shared" ca="1" si="2847"/>
        <v>321896</v>
      </c>
      <c r="K5301">
        <f ca="1">VLOOKUP(D5301,PRC!$A$1:$C$21,3,0)*E5301</f>
        <v>177600</v>
      </c>
      <c r="L5301">
        <f t="shared" ca="1" si="2848"/>
        <v>4000</v>
      </c>
      <c r="M5301">
        <f t="shared" ca="1" si="2849"/>
        <v>19000</v>
      </c>
      <c r="N5301">
        <f t="shared" ca="1" si="2850"/>
        <v>30000</v>
      </c>
      <c r="O5301">
        <f t="shared" ca="1" si="2851"/>
        <v>26000</v>
      </c>
      <c r="P5301">
        <f t="shared" ca="1" si="2830"/>
        <v>65296</v>
      </c>
      <c r="Q5301">
        <f ca="1">IF(P5301&gt;0,1,0)</f>
        <v>1</v>
      </c>
      <c r="R5301">
        <f t="shared" ca="1" si="2852"/>
        <v>13</v>
      </c>
      <c r="S5301">
        <f t="shared" ca="1" si="2853"/>
        <v>1</v>
      </c>
      <c r="T5301">
        <f t="shared" ca="1" si="2854"/>
        <v>5</v>
      </c>
      <c r="U5301">
        <f t="shared" ca="1" si="2855"/>
        <v>8</v>
      </c>
      <c r="V5301">
        <f t="shared" ca="1" si="2856"/>
        <v>7</v>
      </c>
      <c r="X5301">
        <f t="shared" si="2858"/>
        <v>5301</v>
      </c>
      <c r="Y5301">
        <f t="shared" si="2859"/>
        <v>5252</v>
      </c>
      <c r="Z5301">
        <f t="shared" si="2860"/>
        <v>5253</v>
      </c>
      <c r="AA5301">
        <f t="shared" si="2857"/>
        <v>5451</v>
      </c>
      <c r="AB5301">
        <f t="shared" si="2826"/>
        <v>200</v>
      </c>
      <c r="AM5301" t="str">
        <f t="shared" si="2827"/>
        <v>201906KS</v>
      </c>
      <c r="AN5301">
        <f t="shared" ca="1" si="2832"/>
        <v>13.001081081081079</v>
      </c>
      <c r="AO5301">
        <f t="shared" ca="1" si="2833"/>
        <v>1.0810810810810811</v>
      </c>
      <c r="AP5301">
        <f t="shared" ca="1" si="2842"/>
        <v>5.1351351351351351</v>
      </c>
      <c r="AQ5301">
        <f t="shared" ca="1" si="2843"/>
        <v>8.1081081081081088</v>
      </c>
      <c r="AR5301">
        <f t="shared" ca="1" si="2844"/>
        <v>7.0270270270270272</v>
      </c>
      <c r="AS5301">
        <f ca="1">P5301/J5301</f>
        <v>0.20284812486020329</v>
      </c>
    </row>
    <row r="5302" spans="1:45" x14ac:dyDescent="0.4">
      <c r="A5302">
        <f t="shared" si="2825"/>
        <v>201906</v>
      </c>
      <c r="B5302" t="s">
        <v>338</v>
      </c>
      <c r="C5302" t="s">
        <v>288</v>
      </c>
      <c r="D5302" t="str">
        <f t="shared" ca="1" si="2831"/>
        <v>I117</v>
      </c>
      <c r="E5302">
        <f t="shared" ca="1" si="2845"/>
        <v>56</v>
      </c>
      <c r="F5302">
        <f t="shared" ca="1" si="2846"/>
        <v>9</v>
      </c>
      <c r="G5302" t="str">
        <f t="shared" ca="1" si="2828"/>
        <v>S10</v>
      </c>
      <c r="H5302" t="str">
        <f t="shared" ca="1" si="2829"/>
        <v>S101</v>
      </c>
      <c r="I5302">
        <f ca="1">VLOOKUP(D5302,PRC!$A$2:$B$21,2,0)*E5302</f>
        <v>140000000</v>
      </c>
      <c r="J5302">
        <f t="shared" ca="1" si="2847"/>
        <v>132999996</v>
      </c>
      <c r="K5302">
        <f ca="1">VLOOKUP(D5302,PRC!$A$1:$C$21,3,0)*E5302</f>
        <v>64400000</v>
      </c>
      <c r="L5302">
        <f t="shared" ca="1" si="2848"/>
        <v>2800000</v>
      </c>
      <c r="M5302">
        <f t="shared" ca="1" si="2849"/>
        <v>7000000</v>
      </c>
      <c r="N5302">
        <f t="shared" ca="1" si="2850"/>
        <v>4200000</v>
      </c>
      <c r="O5302">
        <f t="shared" ca="1" si="2851"/>
        <v>9800000</v>
      </c>
      <c r="P5302">
        <f t="shared" ca="1" si="2830"/>
        <v>44799996</v>
      </c>
      <c r="Q5302">
        <f ca="1">IF(P5302&gt;0,1,0)</f>
        <v>1</v>
      </c>
      <c r="R5302">
        <f t="shared" ca="1" si="2852"/>
        <v>5</v>
      </c>
      <c r="S5302">
        <f t="shared" ca="1" si="2853"/>
        <v>2</v>
      </c>
      <c r="T5302">
        <f t="shared" ca="1" si="2854"/>
        <v>5</v>
      </c>
      <c r="U5302">
        <f t="shared" ca="1" si="2855"/>
        <v>3</v>
      </c>
      <c r="V5302">
        <f t="shared" ca="1" si="2856"/>
        <v>7</v>
      </c>
      <c r="X5302">
        <f t="shared" si="2858"/>
        <v>5302</v>
      </c>
      <c r="Y5302">
        <f t="shared" si="2859"/>
        <v>5252</v>
      </c>
      <c r="Z5302">
        <f t="shared" si="2860"/>
        <v>5253</v>
      </c>
      <c r="AA5302">
        <f t="shared" si="2857"/>
        <v>5451</v>
      </c>
      <c r="AB5302">
        <f t="shared" si="2826"/>
        <v>200</v>
      </c>
      <c r="AM5302" t="str">
        <f t="shared" si="2827"/>
        <v>201906KS</v>
      </c>
      <c r="AN5302">
        <f t="shared" ca="1" si="2832"/>
        <v>5.0000028571428601</v>
      </c>
      <c r="AO5302">
        <f t="shared" ca="1" si="2833"/>
        <v>2</v>
      </c>
      <c r="AP5302">
        <f t="shared" ca="1" si="2842"/>
        <v>5</v>
      </c>
      <c r="AQ5302">
        <f t="shared" ca="1" si="2843"/>
        <v>3</v>
      </c>
      <c r="AR5302">
        <f t="shared" ca="1" si="2844"/>
        <v>7.0000000000000009</v>
      </c>
      <c r="AS5302">
        <f ca="1">P5302/J5302</f>
        <v>0.33684208531855897</v>
      </c>
    </row>
    <row r="5303" spans="1:45" x14ac:dyDescent="0.4">
      <c r="A5303">
        <f t="shared" si="2825"/>
        <v>201906</v>
      </c>
      <c r="B5303" t="s">
        <v>339</v>
      </c>
      <c r="C5303" t="s">
        <v>288</v>
      </c>
      <c r="D5303" t="str">
        <f t="shared" ca="1" si="2831"/>
        <v>I102</v>
      </c>
      <c r="E5303">
        <f t="shared" ca="1" si="2845"/>
        <v>52</v>
      </c>
      <c r="F5303">
        <f t="shared" ca="1" si="2846"/>
        <v>10</v>
      </c>
      <c r="G5303" t="str">
        <f t="shared" ca="1" si="2828"/>
        <v>S10</v>
      </c>
      <c r="H5303" t="str">
        <f t="shared" ca="1" si="2829"/>
        <v>S104</v>
      </c>
      <c r="I5303">
        <f ca="1">VLOOKUP(D5303,PRC!$A$2:$B$21,2,0)*E5303</f>
        <v>2080000</v>
      </c>
      <c r="J5303">
        <f t="shared" ca="1" si="2847"/>
        <v>1955196</v>
      </c>
      <c r="K5303">
        <f ca="1">VLOOKUP(D5303,PRC!$A$1:$C$21,3,0)*E5303</f>
        <v>977600</v>
      </c>
      <c r="L5303">
        <f t="shared" ca="1" si="2848"/>
        <v>21000</v>
      </c>
      <c r="M5303">
        <f t="shared" ca="1" si="2849"/>
        <v>125000</v>
      </c>
      <c r="N5303">
        <f t="shared" ca="1" si="2850"/>
        <v>146000</v>
      </c>
      <c r="O5303">
        <f t="shared" ca="1" si="2851"/>
        <v>146000</v>
      </c>
      <c r="P5303">
        <f t="shared" ca="1" si="2830"/>
        <v>539596</v>
      </c>
      <c r="Q5303">
        <f ca="1">IF(P5303&gt;0,1,0)</f>
        <v>1</v>
      </c>
      <c r="R5303">
        <f t="shared" ca="1" si="2852"/>
        <v>6</v>
      </c>
      <c r="S5303">
        <f t="shared" ca="1" si="2853"/>
        <v>1</v>
      </c>
      <c r="T5303">
        <f t="shared" ca="1" si="2854"/>
        <v>6</v>
      </c>
      <c r="U5303">
        <f t="shared" ca="1" si="2855"/>
        <v>7</v>
      </c>
      <c r="V5303">
        <f t="shared" ca="1" si="2856"/>
        <v>7</v>
      </c>
      <c r="X5303">
        <f t="shared" si="2858"/>
        <v>5303</v>
      </c>
      <c r="Y5303">
        <f t="shared" si="2859"/>
        <v>5252</v>
      </c>
      <c r="Z5303">
        <f t="shared" si="2860"/>
        <v>5253</v>
      </c>
      <c r="AA5303">
        <f t="shared" si="2857"/>
        <v>5451</v>
      </c>
      <c r="AB5303">
        <f t="shared" si="2826"/>
        <v>200</v>
      </c>
      <c r="AM5303" t="str">
        <f t="shared" si="2827"/>
        <v>201906KS</v>
      </c>
      <c r="AN5303">
        <f t="shared" ca="1" si="2832"/>
        <v>6.0001923076923092</v>
      </c>
      <c r="AO5303">
        <f t="shared" ca="1" si="2833"/>
        <v>1.0096153846153846</v>
      </c>
      <c r="AP5303">
        <f t="shared" ca="1" si="2842"/>
        <v>6.009615384615385</v>
      </c>
      <c r="AQ5303">
        <f t="shared" ca="1" si="2843"/>
        <v>7.0192307692307692</v>
      </c>
      <c r="AR5303">
        <f t="shared" ca="1" si="2844"/>
        <v>7.0192307692307692</v>
      </c>
      <c r="AS5303">
        <f ca="1">P5303/J5303</f>
        <v>0.27598051550841962</v>
      </c>
    </row>
    <row r="5304" spans="1:45" x14ac:dyDescent="0.4">
      <c r="A5304">
        <f t="shared" si="2825"/>
        <v>201906</v>
      </c>
      <c r="B5304" t="s">
        <v>340</v>
      </c>
      <c r="C5304" t="s">
        <v>288</v>
      </c>
      <c r="D5304" t="str">
        <f t="shared" ca="1" si="2831"/>
        <v>I107</v>
      </c>
      <c r="E5304">
        <f t="shared" ca="1" si="2845"/>
        <v>68</v>
      </c>
      <c r="F5304">
        <f t="shared" ca="1" si="2846"/>
        <v>15</v>
      </c>
      <c r="G5304" t="str">
        <f t="shared" ca="1" si="2828"/>
        <v>S11</v>
      </c>
      <c r="H5304" t="str">
        <f t="shared" ca="1" si="2829"/>
        <v>S115</v>
      </c>
      <c r="I5304">
        <f ca="1">VLOOKUP(D5304,PRC!$A$2:$B$21,2,0)*E5304</f>
        <v>10200000</v>
      </c>
      <c r="J5304">
        <f t="shared" ca="1" si="2847"/>
        <v>9281996</v>
      </c>
      <c r="K5304">
        <f ca="1">VLOOKUP(D5304,PRC!$A$1:$C$21,3,0)*E5304</f>
        <v>5814000</v>
      </c>
      <c r="L5304">
        <f t="shared" ca="1" si="2848"/>
        <v>204000</v>
      </c>
      <c r="M5304">
        <f t="shared" ca="1" si="2849"/>
        <v>408000</v>
      </c>
      <c r="N5304">
        <f t="shared" ca="1" si="2850"/>
        <v>612000</v>
      </c>
      <c r="O5304">
        <f t="shared" ca="1" si="2851"/>
        <v>714000</v>
      </c>
      <c r="P5304">
        <f t="shared" ca="1" si="2830"/>
        <v>1529996</v>
      </c>
      <c r="Q5304">
        <f ca="1">IF(P5304&gt;0,1,0)</f>
        <v>1</v>
      </c>
      <c r="R5304">
        <f t="shared" ca="1" si="2852"/>
        <v>9</v>
      </c>
      <c r="S5304">
        <f t="shared" ca="1" si="2853"/>
        <v>2</v>
      </c>
      <c r="T5304">
        <f t="shared" ca="1" si="2854"/>
        <v>4</v>
      </c>
      <c r="U5304">
        <f t="shared" ca="1" si="2855"/>
        <v>6</v>
      </c>
      <c r="V5304">
        <f t="shared" ca="1" si="2856"/>
        <v>7</v>
      </c>
      <c r="X5304">
        <f t="shared" si="2858"/>
        <v>5304</v>
      </c>
      <c r="Y5304">
        <f t="shared" si="2859"/>
        <v>5252</v>
      </c>
      <c r="Z5304">
        <f t="shared" si="2860"/>
        <v>5253</v>
      </c>
      <c r="AA5304">
        <f t="shared" si="2857"/>
        <v>5451</v>
      </c>
      <c r="AB5304">
        <f t="shared" si="2826"/>
        <v>200</v>
      </c>
      <c r="AM5304" t="str">
        <f t="shared" si="2827"/>
        <v>201906KS</v>
      </c>
      <c r="AN5304">
        <f t="shared" ca="1" si="2832"/>
        <v>9.0000392156862734</v>
      </c>
      <c r="AO5304">
        <f t="shared" ca="1" si="2833"/>
        <v>2</v>
      </c>
      <c r="AP5304">
        <f t="shared" ca="1" si="2842"/>
        <v>4</v>
      </c>
      <c r="AQ5304">
        <f t="shared" ca="1" si="2843"/>
        <v>6</v>
      </c>
      <c r="AR5304">
        <f t="shared" ca="1" si="2844"/>
        <v>7.0000000000000009</v>
      </c>
      <c r="AS5304">
        <f ca="1">P5304/J5304</f>
        <v>0.16483480492773323</v>
      </c>
    </row>
    <row r="5305" spans="1:45" x14ac:dyDescent="0.4">
      <c r="A5305">
        <f t="shared" si="2825"/>
        <v>201906</v>
      </c>
      <c r="B5305" t="s">
        <v>341</v>
      </c>
      <c r="C5305" t="s">
        <v>288</v>
      </c>
      <c r="D5305" t="str">
        <f t="shared" ca="1" si="2831"/>
        <v>I111</v>
      </c>
      <c r="E5305">
        <f t="shared" ca="1" si="2845"/>
        <v>52</v>
      </c>
      <c r="F5305">
        <f t="shared" ca="1" si="2846"/>
        <v>7</v>
      </c>
      <c r="G5305" t="str">
        <f t="shared" ca="1" si="2828"/>
        <v>S11</v>
      </c>
      <c r="H5305" t="str">
        <f t="shared" ca="1" si="2829"/>
        <v>S119</v>
      </c>
      <c r="I5305">
        <f ca="1">VLOOKUP(D5305,PRC!$A$2:$B$21,2,0)*E5305</f>
        <v>7800000</v>
      </c>
      <c r="J5305">
        <f t="shared" ca="1" si="2847"/>
        <v>7409996</v>
      </c>
      <c r="K5305">
        <f ca="1">VLOOKUP(D5305,PRC!$A$1:$C$21,3,0)*E5305</f>
        <v>4134000</v>
      </c>
      <c r="L5305">
        <f t="shared" ca="1" si="2848"/>
        <v>156000</v>
      </c>
      <c r="M5305">
        <f t="shared" ca="1" si="2849"/>
        <v>468000</v>
      </c>
      <c r="N5305">
        <f t="shared" ca="1" si="2850"/>
        <v>390000</v>
      </c>
      <c r="O5305">
        <f t="shared" ca="1" si="2851"/>
        <v>546000</v>
      </c>
      <c r="P5305">
        <f t="shared" ca="1" si="2830"/>
        <v>1715996</v>
      </c>
      <c r="Q5305">
        <f ca="1">IF(P5305&gt;0,1,0)</f>
        <v>1</v>
      </c>
      <c r="R5305">
        <f t="shared" ca="1" si="2852"/>
        <v>5</v>
      </c>
      <c r="S5305">
        <f t="shared" ca="1" si="2853"/>
        <v>2</v>
      </c>
      <c r="T5305">
        <f t="shared" ca="1" si="2854"/>
        <v>6</v>
      </c>
      <c r="U5305">
        <f t="shared" ca="1" si="2855"/>
        <v>5</v>
      </c>
      <c r="V5305">
        <f t="shared" ca="1" si="2856"/>
        <v>7</v>
      </c>
      <c r="X5305">
        <f t="shared" si="2858"/>
        <v>5305</v>
      </c>
      <c r="Y5305">
        <f t="shared" si="2859"/>
        <v>5252</v>
      </c>
      <c r="Z5305">
        <f t="shared" si="2860"/>
        <v>5253</v>
      </c>
      <c r="AA5305">
        <f t="shared" si="2857"/>
        <v>5451</v>
      </c>
      <c r="AB5305">
        <f t="shared" si="2826"/>
        <v>200</v>
      </c>
      <c r="AM5305" t="str">
        <f t="shared" si="2827"/>
        <v>201906KS</v>
      </c>
      <c r="AN5305">
        <f t="shared" ca="1" si="2832"/>
        <v>5.0000512820512766</v>
      </c>
      <c r="AO5305">
        <f t="shared" ca="1" si="2833"/>
        <v>2</v>
      </c>
      <c r="AP5305">
        <f t="shared" ca="1" si="2842"/>
        <v>6</v>
      </c>
      <c r="AQ5305">
        <f t="shared" ca="1" si="2843"/>
        <v>5</v>
      </c>
      <c r="AR5305">
        <f t="shared" ca="1" si="2844"/>
        <v>7.0000000000000009</v>
      </c>
      <c r="AS5305">
        <f ca="1">P5305/J5305</f>
        <v>0.23157853256600949</v>
      </c>
    </row>
    <row r="5306" spans="1:45" x14ac:dyDescent="0.4">
      <c r="A5306">
        <f t="shared" si="2825"/>
        <v>201906</v>
      </c>
      <c r="B5306" t="s">
        <v>342</v>
      </c>
      <c r="C5306" t="s">
        <v>288</v>
      </c>
      <c r="D5306" t="str">
        <f t="shared" ca="1" si="2831"/>
        <v>I107</v>
      </c>
      <c r="E5306">
        <f t="shared" ca="1" si="2845"/>
        <v>50</v>
      </c>
      <c r="F5306">
        <f t="shared" ca="1" si="2846"/>
        <v>15</v>
      </c>
      <c r="G5306" t="str">
        <f t="shared" ca="1" si="2828"/>
        <v>S11</v>
      </c>
      <c r="H5306" t="str">
        <f t="shared" ca="1" si="2829"/>
        <v>S111</v>
      </c>
      <c r="I5306">
        <f ca="1">VLOOKUP(D5306,PRC!$A$2:$B$21,2,0)*E5306</f>
        <v>7500000</v>
      </c>
      <c r="J5306">
        <f t="shared" ca="1" si="2847"/>
        <v>6524996</v>
      </c>
      <c r="K5306">
        <f ca="1">VLOOKUP(D5306,PRC!$A$1:$C$21,3,0)*E5306</f>
        <v>4275000</v>
      </c>
      <c r="L5306">
        <f t="shared" ca="1" si="2848"/>
        <v>225000</v>
      </c>
      <c r="M5306">
        <f t="shared" ca="1" si="2849"/>
        <v>525000</v>
      </c>
      <c r="N5306">
        <f t="shared" ca="1" si="2850"/>
        <v>375000</v>
      </c>
      <c r="O5306">
        <f t="shared" ca="1" si="2851"/>
        <v>600000</v>
      </c>
      <c r="P5306">
        <f t="shared" ca="1" si="2830"/>
        <v>524996</v>
      </c>
      <c r="Q5306">
        <f ca="1">IF(P5306&gt;0,1,0)</f>
        <v>1</v>
      </c>
      <c r="R5306">
        <f t="shared" ca="1" si="2852"/>
        <v>13</v>
      </c>
      <c r="S5306">
        <f t="shared" ca="1" si="2853"/>
        <v>3</v>
      </c>
      <c r="T5306">
        <f t="shared" ca="1" si="2854"/>
        <v>7</v>
      </c>
      <c r="U5306">
        <f t="shared" ca="1" si="2855"/>
        <v>5</v>
      </c>
      <c r="V5306">
        <f t="shared" ca="1" si="2856"/>
        <v>8</v>
      </c>
      <c r="X5306">
        <f t="shared" si="2858"/>
        <v>5306</v>
      </c>
      <c r="Y5306">
        <f t="shared" si="2859"/>
        <v>5252</v>
      </c>
      <c r="Z5306">
        <f t="shared" si="2860"/>
        <v>5253</v>
      </c>
      <c r="AA5306">
        <f t="shared" si="2857"/>
        <v>5451</v>
      </c>
      <c r="AB5306">
        <f t="shared" si="2826"/>
        <v>200</v>
      </c>
      <c r="AM5306" t="str">
        <f t="shared" si="2827"/>
        <v>201906KS</v>
      </c>
      <c r="AN5306">
        <f t="shared" ca="1" si="2832"/>
        <v>13.000053333333328</v>
      </c>
      <c r="AO5306">
        <f t="shared" ca="1" si="2833"/>
        <v>3</v>
      </c>
      <c r="AP5306">
        <f t="shared" ca="1" si="2842"/>
        <v>7.0000000000000009</v>
      </c>
      <c r="AQ5306">
        <f t="shared" ca="1" si="2843"/>
        <v>5</v>
      </c>
      <c r="AR5306">
        <f t="shared" ca="1" si="2844"/>
        <v>8</v>
      </c>
      <c r="AS5306">
        <f ca="1">P5306/J5306</f>
        <v>8.0459206411774051E-2</v>
      </c>
    </row>
    <row r="5307" spans="1:45" x14ac:dyDescent="0.4">
      <c r="A5307">
        <f t="shared" si="2825"/>
        <v>201906</v>
      </c>
      <c r="B5307" t="s">
        <v>343</v>
      </c>
      <c r="C5307" t="s">
        <v>288</v>
      </c>
      <c r="D5307" t="str">
        <f t="shared" ca="1" si="2831"/>
        <v>I103</v>
      </c>
      <c r="E5307">
        <f t="shared" ca="1" si="2845"/>
        <v>77</v>
      </c>
      <c r="F5307">
        <f t="shared" ca="1" si="2846"/>
        <v>12</v>
      </c>
      <c r="G5307" t="str">
        <f t="shared" ca="1" si="2828"/>
        <v>S10</v>
      </c>
      <c r="H5307" t="str">
        <f t="shared" ca="1" si="2829"/>
        <v>S109</v>
      </c>
      <c r="I5307">
        <f ca="1">VLOOKUP(D5307,PRC!$A$2:$B$21,2,0)*E5307</f>
        <v>3850000</v>
      </c>
      <c r="J5307">
        <f t="shared" ca="1" si="2847"/>
        <v>3310996</v>
      </c>
      <c r="K5307">
        <f ca="1">VLOOKUP(D5307,PRC!$A$1:$C$21,3,0)*E5307</f>
        <v>2194500</v>
      </c>
      <c r="L5307">
        <f t="shared" ca="1" si="2848"/>
        <v>77000</v>
      </c>
      <c r="M5307">
        <f t="shared" ca="1" si="2849"/>
        <v>231000</v>
      </c>
      <c r="N5307">
        <f t="shared" ca="1" si="2850"/>
        <v>154000</v>
      </c>
      <c r="O5307">
        <f t="shared" ca="1" si="2851"/>
        <v>270000</v>
      </c>
      <c r="P5307">
        <f t="shared" ca="1" si="2830"/>
        <v>384496</v>
      </c>
      <c r="Q5307">
        <f ca="1">IF(P5307&gt;0,1,0)</f>
        <v>1</v>
      </c>
      <c r="R5307">
        <f t="shared" ca="1" si="2852"/>
        <v>14</v>
      </c>
      <c r="S5307">
        <f t="shared" ca="1" si="2853"/>
        <v>2</v>
      </c>
      <c r="T5307">
        <f t="shared" ca="1" si="2854"/>
        <v>6</v>
      </c>
      <c r="U5307">
        <f t="shared" ca="1" si="2855"/>
        <v>4</v>
      </c>
      <c r="V5307">
        <f t="shared" ca="1" si="2856"/>
        <v>7</v>
      </c>
      <c r="X5307">
        <f t="shared" si="2858"/>
        <v>5307</v>
      </c>
      <c r="Y5307">
        <f t="shared" si="2859"/>
        <v>5252</v>
      </c>
      <c r="Z5307">
        <f t="shared" si="2860"/>
        <v>5253</v>
      </c>
      <c r="AA5307">
        <f t="shared" si="2857"/>
        <v>5451</v>
      </c>
      <c r="AB5307">
        <f t="shared" si="2826"/>
        <v>200</v>
      </c>
      <c r="AM5307" t="str">
        <f t="shared" si="2827"/>
        <v>201906KS</v>
      </c>
      <c r="AN5307">
        <f t="shared" ca="1" si="2832"/>
        <v>14.0001038961039</v>
      </c>
      <c r="AO5307">
        <f t="shared" ca="1" si="2833"/>
        <v>2</v>
      </c>
      <c r="AP5307">
        <f t="shared" ca="1" si="2842"/>
        <v>6</v>
      </c>
      <c r="AQ5307">
        <f t="shared" ca="1" si="2843"/>
        <v>4</v>
      </c>
      <c r="AR5307">
        <f t="shared" ca="1" si="2844"/>
        <v>7.0129870129870122</v>
      </c>
      <c r="AS5307">
        <f ca="1">P5307/J5307</f>
        <v>0.1161269901866387</v>
      </c>
    </row>
    <row r="5308" spans="1:45" x14ac:dyDescent="0.4">
      <c r="A5308">
        <f t="shared" si="2825"/>
        <v>201906</v>
      </c>
      <c r="B5308" t="s">
        <v>344</v>
      </c>
      <c r="C5308" t="s">
        <v>288</v>
      </c>
      <c r="D5308" t="str">
        <f t="shared" ca="1" si="2831"/>
        <v>I114</v>
      </c>
      <c r="E5308">
        <f t="shared" ca="1" si="2845"/>
        <v>68</v>
      </c>
      <c r="F5308">
        <f t="shared" ca="1" si="2846"/>
        <v>5</v>
      </c>
      <c r="G5308" t="str">
        <f t="shared" ca="1" si="2828"/>
        <v>S11</v>
      </c>
      <c r="H5308" t="str">
        <f t="shared" ca="1" si="2829"/>
        <v>S117</v>
      </c>
      <c r="I5308">
        <f ca="1">VLOOKUP(D5308,PRC!$A$2:$B$21,2,0)*E5308</f>
        <v>16320000</v>
      </c>
      <c r="J5308">
        <f t="shared" ca="1" si="2847"/>
        <v>14361596</v>
      </c>
      <c r="K5308">
        <f ca="1">VLOOKUP(D5308,PRC!$A$1:$C$21,3,0)*E5308</f>
        <v>9465600</v>
      </c>
      <c r="L5308">
        <f t="shared" ca="1" si="2848"/>
        <v>326000</v>
      </c>
      <c r="M5308">
        <f t="shared" ca="1" si="2849"/>
        <v>816000</v>
      </c>
      <c r="N5308">
        <f t="shared" ca="1" si="2850"/>
        <v>979000</v>
      </c>
      <c r="O5308">
        <f t="shared" ca="1" si="2851"/>
        <v>1469000</v>
      </c>
      <c r="P5308">
        <f t="shared" ca="1" si="2830"/>
        <v>1305996</v>
      </c>
      <c r="Q5308">
        <f ca="1">IF(P5308&gt;0,1,0)</f>
        <v>1</v>
      </c>
      <c r="R5308">
        <f t="shared" ca="1" si="2852"/>
        <v>12</v>
      </c>
      <c r="S5308">
        <f t="shared" ca="1" si="2853"/>
        <v>2</v>
      </c>
      <c r="T5308">
        <f t="shared" ca="1" si="2854"/>
        <v>5</v>
      </c>
      <c r="U5308">
        <f t="shared" ca="1" si="2855"/>
        <v>6</v>
      </c>
      <c r="V5308">
        <f t="shared" ca="1" si="2856"/>
        <v>9</v>
      </c>
      <c r="X5308">
        <f t="shared" si="2858"/>
        <v>5308</v>
      </c>
      <c r="Y5308">
        <f t="shared" si="2859"/>
        <v>5252</v>
      </c>
      <c r="Z5308">
        <f t="shared" si="2860"/>
        <v>5253</v>
      </c>
      <c r="AA5308">
        <f t="shared" si="2857"/>
        <v>5451</v>
      </c>
      <c r="AB5308">
        <f t="shared" si="2826"/>
        <v>200</v>
      </c>
      <c r="AM5308" t="str">
        <f t="shared" si="2827"/>
        <v>201906KS</v>
      </c>
      <c r="AN5308">
        <f t="shared" ca="1" si="2832"/>
        <v>12.00002450980392</v>
      </c>
      <c r="AO5308">
        <f t="shared" ca="1" si="2833"/>
        <v>1.9975490196078429</v>
      </c>
      <c r="AP5308">
        <f t="shared" ca="1" si="2842"/>
        <v>5</v>
      </c>
      <c r="AQ5308">
        <f t="shared" ca="1" si="2843"/>
        <v>5.9987745098039218</v>
      </c>
      <c r="AR5308">
        <f t="shared" ca="1" si="2844"/>
        <v>9.0012254901960791</v>
      </c>
      <c r="AS5308">
        <f ca="1">P5308/J5308</f>
        <v>9.0936689766234896E-2</v>
      </c>
    </row>
    <row r="5309" spans="1:45" x14ac:dyDescent="0.4">
      <c r="A5309">
        <f t="shared" si="2825"/>
        <v>201906</v>
      </c>
      <c r="B5309" t="s">
        <v>345</v>
      </c>
      <c r="C5309" t="s">
        <v>288</v>
      </c>
      <c r="D5309" t="str">
        <f t="shared" ca="1" si="2831"/>
        <v>I113</v>
      </c>
      <c r="E5309">
        <f t="shared" ca="1" si="2845"/>
        <v>68</v>
      </c>
      <c r="F5309">
        <f t="shared" ca="1" si="2846"/>
        <v>7</v>
      </c>
      <c r="G5309" t="str">
        <f t="shared" ca="1" si="2828"/>
        <v>S11</v>
      </c>
      <c r="H5309" t="str">
        <f t="shared" ca="1" si="2829"/>
        <v>S119</v>
      </c>
      <c r="I5309">
        <f ca="1">VLOOKUP(D5309,PRC!$A$2:$B$21,2,0)*E5309</f>
        <v>45560000</v>
      </c>
      <c r="J5309">
        <f t="shared" ca="1" si="2847"/>
        <v>42826396</v>
      </c>
      <c r="K5309">
        <f ca="1">VLOOKUP(D5309,PRC!$A$1:$C$21,3,0)*E5309</f>
        <v>20502000</v>
      </c>
      <c r="L5309">
        <f t="shared" ca="1" si="2848"/>
        <v>1367000</v>
      </c>
      <c r="M5309">
        <f t="shared" ca="1" si="2849"/>
        <v>3189000</v>
      </c>
      <c r="N5309">
        <f t="shared" ca="1" si="2850"/>
        <v>2734000</v>
      </c>
      <c r="O5309">
        <f t="shared" ca="1" si="2851"/>
        <v>3645000</v>
      </c>
      <c r="P5309">
        <f t="shared" ca="1" si="2830"/>
        <v>11389396</v>
      </c>
      <c r="Q5309">
        <f ca="1">IF(P5309&gt;0,1,0)</f>
        <v>1</v>
      </c>
      <c r="R5309">
        <f t="shared" ca="1" si="2852"/>
        <v>6</v>
      </c>
      <c r="S5309">
        <f t="shared" ca="1" si="2853"/>
        <v>3</v>
      </c>
      <c r="T5309">
        <f t="shared" ca="1" si="2854"/>
        <v>7</v>
      </c>
      <c r="U5309">
        <f t="shared" ca="1" si="2855"/>
        <v>6</v>
      </c>
      <c r="V5309">
        <f t="shared" ca="1" si="2856"/>
        <v>8</v>
      </c>
      <c r="X5309">
        <f t="shared" si="2858"/>
        <v>5309</v>
      </c>
      <c r="Y5309">
        <f t="shared" si="2859"/>
        <v>5252</v>
      </c>
      <c r="Z5309">
        <f t="shared" si="2860"/>
        <v>5253</v>
      </c>
      <c r="AA5309">
        <f t="shared" si="2857"/>
        <v>5451</v>
      </c>
      <c r="AB5309">
        <f t="shared" si="2826"/>
        <v>200</v>
      </c>
      <c r="AM5309" t="str">
        <f t="shared" si="2827"/>
        <v>201906KS</v>
      </c>
      <c r="AN5309">
        <f t="shared" ca="1" si="2832"/>
        <v>6.0000087796312602</v>
      </c>
      <c r="AO5309">
        <f t="shared" ca="1" si="2833"/>
        <v>3.0004389815627746</v>
      </c>
      <c r="AP5309">
        <f t="shared" ca="1" si="2842"/>
        <v>6.999561018437225</v>
      </c>
      <c r="AQ5309">
        <f t="shared" ca="1" si="2843"/>
        <v>6.0008779631255491</v>
      </c>
      <c r="AR5309">
        <f t="shared" ca="1" si="2844"/>
        <v>8.0004389815627732</v>
      </c>
      <c r="AS5309">
        <f ca="1">P5309/J5309</f>
        <v>0.26594336819750136</v>
      </c>
    </row>
    <row r="5310" spans="1:45" x14ac:dyDescent="0.4">
      <c r="A5310">
        <f t="shared" si="2825"/>
        <v>201906</v>
      </c>
      <c r="B5310" t="s">
        <v>346</v>
      </c>
      <c r="C5310" t="s">
        <v>288</v>
      </c>
      <c r="D5310" t="str">
        <f t="shared" ca="1" si="2831"/>
        <v>I120</v>
      </c>
      <c r="E5310">
        <f t="shared" ca="1" si="2845"/>
        <v>74</v>
      </c>
      <c r="F5310">
        <f t="shared" ca="1" si="2846"/>
        <v>13</v>
      </c>
      <c r="G5310" t="str">
        <f t="shared" ca="1" si="2828"/>
        <v>S10</v>
      </c>
      <c r="H5310" t="str">
        <f t="shared" ca="1" si="2829"/>
        <v>S101</v>
      </c>
      <c r="I5310">
        <f ca="1">VLOOKUP(D5310,PRC!$A$2:$B$21,2,0)*E5310</f>
        <v>318200000</v>
      </c>
      <c r="J5310">
        <f t="shared" ca="1" si="2847"/>
        <v>302289996</v>
      </c>
      <c r="K5310">
        <f ca="1">VLOOKUP(D5310,PRC!$A$1:$C$21,3,0)*E5310</f>
        <v>143190000</v>
      </c>
      <c r="L5310">
        <f t="shared" ca="1" si="2848"/>
        <v>6364000</v>
      </c>
      <c r="M5310">
        <f t="shared" ca="1" si="2849"/>
        <v>12728000</v>
      </c>
      <c r="N5310">
        <f t="shared" ca="1" si="2850"/>
        <v>22274000</v>
      </c>
      <c r="O5310">
        <f t="shared" ca="1" si="2851"/>
        <v>25456000</v>
      </c>
      <c r="P5310">
        <f t="shared" ca="1" si="2830"/>
        <v>92277996</v>
      </c>
      <c r="Q5310">
        <f ca="1">IF(P5310&gt;0,1,0)</f>
        <v>1</v>
      </c>
      <c r="R5310">
        <f t="shared" ca="1" si="2852"/>
        <v>5</v>
      </c>
      <c r="S5310">
        <f t="shared" ca="1" si="2853"/>
        <v>2</v>
      </c>
      <c r="T5310">
        <f t="shared" ca="1" si="2854"/>
        <v>4</v>
      </c>
      <c r="U5310">
        <f t="shared" ca="1" si="2855"/>
        <v>7</v>
      </c>
      <c r="V5310">
        <f t="shared" ca="1" si="2856"/>
        <v>8</v>
      </c>
      <c r="X5310">
        <f t="shared" si="2858"/>
        <v>5310</v>
      </c>
      <c r="Y5310">
        <f t="shared" si="2859"/>
        <v>5252</v>
      </c>
      <c r="Z5310">
        <f t="shared" si="2860"/>
        <v>5253</v>
      </c>
      <c r="AA5310">
        <f t="shared" si="2857"/>
        <v>5451</v>
      </c>
      <c r="AB5310">
        <f t="shared" si="2826"/>
        <v>200</v>
      </c>
      <c r="AM5310" t="str">
        <f t="shared" si="2827"/>
        <v>201906KS</v>
      </c>
      <c r="AN5310">
        <f t="shared" ca="1" si="2832"/>
        <v>5.0000012570710295</v>
      </c>
      <c r="AO5310">
        <f t="shared" ca="1" si="2833"/>
        <v>2</v>
      </c>
      <c r="AP5310">
        <f t="shared" ca="1" si="2842"/>
        <v>4</v>
      </c>
      <c r="AQ5310">
        <f t="shared" ca="1" si="2843"/>
        <v>7.0000000000000009</v>
      </c>
      <c r="AR5310">
        <f t="shared" ca="1" si="2844"/>
        <v>8</v>
      </c>
      <c r="AS5310">
        <f ca="1">P5310/J5310</f>
        <v>0.30526314870175192</v>
      </c>
    </row>
    <row r="5311" spans="1:45" x14ac:dyDescent="0.4">
      <c r="A5311">
        <f t="shared" si="2825"/>
        <v>201906</v>
      </c>
      <c r="B5311" t="s">
        <v>347</v>
      </c>
      <c r="C5311" t="s">
        <v>288</v>
      </c>
      <c r="D5311" t="str">
        <f t="shared" ca="1" si="2831"/>
        <v>I113</v>
      </c>
      <c r="E5311">
        <f t="shared" ca="1" si="2845"/>
        <v>50</v>
      </c>
      <c r="F5311">
        <f t="shared" ca="1" si="2846"/>
        <v>10</v>
      </c>
      <c r="G5311" t="str">
        <f t="shared" ca="1" si="2828"/>
        <v>S11</v>
      </c>
      <c r="H5311" t="str">
        <f t="shared" ca="1" si="2829"/>
        <v>S115</v>
      </c>
      <c r="I5311">
        <f ca="1">VLOOKUP(D5311,PRC!$A$2:$B$21,2,0)*E5311</f>
        <v>33500000</v>
      </c>
      <c r="J5311">
        <f t="shared" ca="1" si="2847"/>
        <v>30819996</v>
      </c>
      <c r="K5311">
        <f ca="1">VLOOKUP(D5311,PRC!$A$1:$C$21,3,0)*E5311</f>
        <v>15075000</v>
      </c>
      <c r="L5311">
        <f t="shared" ca="1" si="2848"/>
        <v>670000</v>
      </c>
      <c r="M5311">
        <f t="shared" ca="1" si="2849"/>
        <v>2345000</v>
      </c>
      <c r="N5311">
        <f t="shared" ca="1" si="2850"/>
        <v>1340000</v>
      </c>
      <c r="O5311">
        <f t="shared" ca="1" si="2851"/>
        <v>1675000</v>
      </c>
      <c r="P5311">
        <f t="shared" ca="1" si="2830"/>
        <v>9714996</v>
      </c>
      <c r="Q5311">
        <f ca="1">IF(P5311&gt;0,1,0)</f>
        <v>1</v>
      </c>
      <c r="R5311">
        <f t="shared" ca="1" si="2852"/>
        <v>8</v>
      </c>
      <c r="S5311">
        <f t="shared" ca="1" si="2853"/>
        <v>2</v>
      </c>
      <c r="T5311">
        <f t="shared" ca="1" si="2854"/>
        <v>7</v>
      </c>
      <c r="U5311">
        <f t="shared" ca="1" si="2855"/>
        <v>4</v>
      </c>
      <c r="V5311">
        <f t="shared" ca="1" si="2856"/>
        <v>5</v>
      </c>
      <c r="X5311">
        <f t="shared" si="2858"/>
        <v>5311</v>
      </c>
      <c r="Y5311">
        <f t="shared" si="2859"/>
        <v>5252</v>
      </c>
      <c r="Z5311">
        <f t="shared" si="2860"/>
        <v>5253</v>
      </c>
      <c r="AA5311">
        <f t="shared" si="2857"/>
        <v>5451</v>
      </c>
      <c r="AB5311">
        <f t="shared" si="2826"/>
        <v>200</v>
      </c>
      <c r="AM5311" t="str">
        <f t="shared" si="2827"/>
        <v>201906KS</v>
      </c>
      <c r="AN5311">
        <f t="shared" ca="1" si="2832"/>
        <v>8.0000119402985135</v>
      </c>
      <c r="AO5311">
        <f t="shared" ca="1" si="2833"/>
        <v>2</v>
      </c>
      <c r="AP5311">
        <f t="shared" ca="1" si="2842"/>
        <v>7.0000000000000009</v>
      </c>
      <c r="AQ5311">
        <f t="shared" ca="1" si="2843"/>
        <v>4</v>
      </c>
      <c r="AR5311">
        <f t="shared" ca="1" si="2844"/>
        <v>5</v>
      </c>
      <c r="AS5311">
        <f ca="1">P5311/J5311</f>
        <v>0.31521730242924106</v>
      </c>
    </row>
    <row r="5312" spans="1:45" x14ac:dyDescent="0.4">
      <c r="A5312">
        <f t="shared" si="2825"/>
        <v>201906</v>
      </c>
      <c r="B5312" t="s">
        <v>348</v>
      </c>
      <c r="C5312" t="s">
        <v>288</v>
      </c>
      <c r="D5312" t="str">
        <f t="shared" ca="1" si="2831"/>
        <v>I115</v>
      </c>
      <c r="E5312">
        <f t="shared" ca="1" si="2845"/>
        <v>71</v>
      </c>
      <c r="F5312">
        <f t="shared" ca="1" si="2846"/>
        <v>14</v>
      </c>
      <c r="G5312" t="str">
        <f t="shared" ca="1" si="2828"/>
        <v>S10</v>
      </c>
      <c r="H5312" t="str">
        <f t="shared" ca="1" si="2829"/>
        <v>S109</v>
      </c>
      <c r="I5312">
        <f ca="1">VLOOKUP(D5312,PRC!$A$2:$B$21,2,0)*E5312</f>
        <v>355000</v>
      </c>
      <c r="J5312">
        <f t="shared" ca="1" si="2847"/>
        <v>301746</v>
      </c>
      <c r="K5312">
        <f ca="1">VLOOKUP(D5312,PRC!$A$1:$C$21,3,0)*E5312</f>
        <v>170400</v>
      </c>
      <c r="L5312">
        <f t="shared" ca="1" si="2848"/>
        <v>11000</v>
      </c>
      <c r="M5312">
        <f t="shared" ca="1" si="2849"/>
        <v>14000</v>
      </c>
      <c r="N5312">
        <f t="shared" ca="1" si="2850"/>
        <v>18000</v>
      </c>
      <c r="O5312">
        <f t="shared" ca="1" si="2851"/>
        <v>21000</v>
      </c>
      <c r="P5312">
        <f t="shared" ca="1" si="2830"/>
        <v>67346</v>
      </c>
      <c r="Q5312">
        <f ca="1">IF(P5312&gt;0,1,0)</f>
        <v>1</v>
      </c>
      <c r="R5312">
        <f t="shared" ca="1" si="2852"/>
        <v>15</v>
      </c>
      <c r="S5312">
        <f t="shared" ca="1" si="2853"/>
        <v>3</v>
      </c>
      <c r="T5312">
        <f t="shared" ca="1" si="2854"/>
        <v>4</v>
      </c>
      <c r="U5312">
        <f t="shared" ca="1" si="2855"/>
        <v>5</v>
      </c>
      <c r="V5312">
        <f t="shared" ca="1" si="2856"/>
        <v>6</v>
      </c>
      <c r="X5312">
        <f t="shared" si="2858"/>
        <v>5312</v>
      </c>
      <c r="Y5312">
        <f t="shared" si="2859"/>
        <v>5252</v>
      </c>
      <c r="Z5312">
        <f t="shared" si="2860"/>
        <v>5253</v>
      </c>
      <c r="AA5312">
        <f t="shared" si="2857"/>
        <v>5451</v>
      </c>
      <c r="AB5312">
        <f t="shared" si="2826"/>
        <v>200</v>
      </c>
      <c r="AM5312" t="str">
        <f t="shared" si="2827"/>
        <v>201906KS</v>
      </c>
      <c r="AN5312">
        <f t="shared" ca="1" si="2832"/>
        <v>15.001126760563377</v>
      </c>
      <c r="AO5312">
        <f t="shared" ca="1" si="2833"/>
        <v>3.0985915492957745</v>
      </c>
      <c r="AP5312">
        <f t="shared" ca="1" si="2842"/>
        <v>3.943661971830986</v>
      </c>
      <c r="AQ5312">
        <f t="shared" ca="1" si="2843"/>
        <v>5.070422535211268</v>
      </c>
      <c r="AR5312">
        <f t="shared" ca="1" si="2844"/>
        <v>5.915492957746479</v>
      </c>
      <c r="AS5312">
        <f ca="1">P5312/J5312</f>
        <v>0.22318771417019612</v>
      </c>
    </row>
    <row r="5313" spans="1:45" x14ac:dyDescent="0.4">
      <c r="A5313">
        <f t="shared" si="2825"/>
        <v>201906</v>
      </c>
      <c r="B5313" t="s">
        <v>349</v>
      </c>
      <c r="C5313" t="s">
        <v>288</v>
      </c>
      <c r="D5313" t="str">
        <f t="shared" ca="1" si="2831"/>
        <v>I101</v>
      </c>
      <c r="E5313">
        <f t="shared" ca="1" si="2845"/>
        <v>74</v>
      </c>
      <c r="F5313">
        <f t="shared" ca="1" si="2846"/>
        <v>13</v>
      </c>
      <c r="G5313" t="str">
        <f t="shared" ca="1" si="2828"/>
        <v>S10</v>
      </c>
      <c r="H5313" t="str">
        <f t="shared" ca="1" si="2829"/>
        <v>S109</v>
      </c>
      <c r="I5313">
        <f ca="1">VLOOKUP(D5313,PRC!$A$2:$B$21,2,0)*E5313</f>
        <v>2220000</v>
      </c>
      <c r="J5313">
        <f t="shared" ca="1" si="2847"/>
        <v>1953596</v>
      </c>
      <c r="K5313">
        <f ca="1">VLOOKUP(D5313,PRC!$A$1:$C$21,3,0)*E5313</f>
        <v>1154400</v>
      </c>
      <c r="L5313">
        <f t="shared" ca="1" si="2848"/>
        <v>67000</v>
      </c>
      <c r="M5313">
        <f t="shared" ca="1" si="2849"/>
        <v>133000</v>
      </c>
      <c r="N5313">
        <f t="shared" ca="1" si="2850"/>
        <v>155000</v>
      </c>
      <c r="O5313">
        <f t="shared" ca="1" si="2851"/>
        <v>200000</v>
      </c>
      <c r="P5313">
        <f t="shared" ca="1" si="2830"/>
        <v>244196</v>
      </c>
      <c r="Q5313">
        <f ca="1">IF(P5313&gt;0,1,0)</f>
        <v>1</v>
      </c>
      <c r="R5313">
        <f t="shared" ca="1" si="2852"/>
        <v>12</v>
      </c>
      <c r="S5313">
        <f t="shared" ca="1" si="2853"/>
        <v>3</v>
      </c>
      <c r="T5313">
        <f t="shared" ca="1" si="2854"/>
        <v>6</v>
      </c>
      <c r="U5313">
        <f t="shared" ca="1" si="2855"/>
        <v>7</v>
      </c>
      <c r="V5313">
        <f t="shared" ca="1" si="2856"/>
        <v>9</v>
      </c>
      <c r="X5313">
        <f t="shared" si="2858"/>
        <v>5313</v>
      </c>
      <c r="Y5313">
        <f t="shared" si="2859"/>
        <v>5252</v>
      </c>
      <c r="Z5313">
        <f t="shared" si="2860"/>
        <v>5253</v>
      </c>
      <c r="AA5313">
        <f t="shared" si="2857"/>
        <v>5451</v>
      </c>
      <c r="AB5313">
        <f t="shared" si="2826"/>
        <v>200</v>
      </c>
      <c r="AM5313" t="str">
        <f t="shared" si="2827"/>
        <v>201906KS</v>
      </c>
      <c r="AN5313">
        <f t="shared" ca="1" si="2832"/>
        <v>12.000180180180175</v>
      </c>
      <c r="AO5313">
        <f t="shared" ca="1" si="2833"/>
        <v>3.0180180180180183</v>
      </c>
      <c r="AP5313">
        <f t="shared" ca="1" si="2842"/>
        <v>5.9909909909909906</v>
      </c>
      <c r="AQ5313">
        <f t="shared" ca="1" si="2843"/>
        <v>6.9819819819819813</v>
      </c>
      <c r="AR5313">
        <f t="shared" ca="1" si="2844"/>
        <v>9.0090090090090094</v>
      </c>
      <c r="AS5313">
        <f ca="1">P5313/J5313</f>
        <v>0.12499820843204019</v>
      </c>
    </row>
    <row r="5314" spans="1:45" x14ac:dyDescent="0.4">
      <c r="A5314">
        <f t="shared" si="2825"/>
        <v>201906</v>
      </c>
      <c r="B5314" t="s">
        <v>350</v>
      </c>
      <c r="C5314" t="s">
        <v>288</v>
      </c>
      <c r="D5314" t="str">
        <f t="shared" ca="1" si="2831"/>
        <v>I104</v>
      </c>
      <c r="E5314">
        <f t="shared" ca="1" si="2845"/>
        <v>76</v>
      </c>
      <c r="F5314">
        <f t="shared" ca="1" si="2846"/>
        <v>10</v>
      </c>
      <c r="G5314" t="str">
        <f t="shared" ca="1" si="2828"/>
        <v>S10</v>
      </c>
      <c r="H5314" t="str">
        <f t="shared" ca="1" si="2829"/>
        <v>S106</v>
      </c>
      <c r="I5314">
        <f ca="1">VLOOKUP(D5314,PRC!$A$2:$B$21,2,0)*E5314</f>
        <v>5320000</v>
      </c>
      <c r="J5314">
        <f t="shared" ca="1" si="2847"/>
        <v>5000796</v>
      </c>
      <c r="K5314">
        <f ca="1">VLOOKUP(D5314,PRC!$A$1:$C$21,3,0)*E5314</f>
        <v>2234400</v>
      </c>
      <c r="L5314">
        <f t="shared" ca="1" si="2848"/>
        <v>106000</v>
      </c>
      <c r="M5314">
        <f t="shared" ca="1" si="2849"/>
        <v>319000</v>
      </c>
      <c r="N5314">
        <f t="shared" ca="1" si="2850"/>
        <v>372000</v>
      </c>
      <c r="O5314">
        <f t="shared" ca="1" si="2851"/>
        <v>319000</v>
      </c>
      <c r="P5314">
        <f t="shared" ca="1" si="2830"/>
        <v>1650396</v>
      </c>
      <c r="Q5314">
        <f ca="1">IF(P5314&gt;0,1,0)</f>
        <v>1</v>
      </c>
      <c r="R5314">
        <f t="shared" ca="1" si="2852"/>
        <v>6</v>
      </c>
      <c r="S5314">
        <f t="shared" ca="1" si="2853"/>
        <v>2</v>
      </c>
      <c r="T5314">
        <f t="shared" ca="1" si="2854"/>
        <v>6</v>
      </c>
      <c r="U5314">
        <f t="shared" ca="1" si="2855"/>
        <v>7</v>
      </c>
      <c r="V5314">
        <f t="shared" ca="1" si="2856"/>
        <v>6</v>
      </c>
      <c r="X5314">
        <f t="shared" si="2858"/>
        <v>5314</v>
      </c>
      <c r="Y5314">
        <f t="shared" si="2859"/>
        <v>5252</v>
      </c>
      <c r="Z5314">
        <f t="shared" si="2860"/>
        <v>5253</v>
      </c>
      <c r="AA5314">
        <f t="shared" si="2857"/>
        <v>5451</v>
      </c>
      <c r="AB5314">
        <f t="shared" si="2826"/>
        <v>200</v>
      </c>
      <c r="AM5314" t="str">
        <f t="shared" si="2827"/>
        <v>201906KS</v>
      </c>
      <c r="AN5314">
        <f t="shared" ca="1" si="2832"/>
        <v>6.0000751879699221</v>
      </c>
      <c r="AO5314">
        <f t="shared" ca="1" si="2833"/>
        <v>1.992481203007519</v>
      </c>
      <c r="AP5314">
        <f t="shared" ca="1" si="2842"/>
        <v>5.996240601503759</v>
      </c>
      <c r="AQ5314">
        <f t="shared" ca="1" si="2843"/>
        <v>6.9924812030075181</v>
      </c>
      <c r="AR5314">
        <f t="shared" ca="1" si="2844"/>
        <v>5.996240601503759</v>
      </c>
      <c r="AS5314">
        <f ca="1">P5314/J5314</f>
        <v>0.33002665975576689</v>
      </c>
    </row>
    <row r="5315" spans="1:45" x14ac:dyDescent="0.4">
      <c r="A5315">
        <f t="shared" ref="A5315:A5378" si="2861">IF(BA5315="",A5314,BA5315)</f>
        <v>201906</v>
      </c>
      <c r="B5315" t="s">
        <v>351</v>
      </c>
      <c r="C5315" t="s">
        <v>288</v>
      </c>
      <c r="D5315" t="str">
        <f t="shared" ca="1" si="2831"/>
        <v>I105</v>
      </c>
      <c r="E5315">
        <f t="shared" ca="1" si="2845"/>
        <v>71</v>
      </c>
      <c r="F5315">
        <f t="shared" ca="1" si="2846"/>
        <v>5</v>
      </c>
      <c r="G5315" t="str">
        <f t="shared" ca="1" si="2828"/>
        <v>S11</v>
      </c>
      <c r="H5315" t="str">
        <f t="shared" ca="1" si="2829"/>
        <v>S110</v>
      </c>
      <c r="I5315">
        <f ca="1">VLOOKUP(D5315,PRC!$A$2:$B$21,2,0)*E5315</f>
        <v>7100000</v>
      </c>
      <c r="J5315">
        <f t="shared" ca="1" si="2847"/>
        <v>6389996</v>
      </c>
      <c r="K5315">
        <f ca="1">VLOOKUP(D5315,PRC!$A$1:$C$21,3,0)*E5315</f>
        <v>4189000</v>
      </c>
      <c r="L5315">
        <f t="shared" ca="1" si="2848"/>
        <v>142000</v>
      </c>
      <c r="M5315">
        <f t="shared" ca="1" si="2849"/>
        <v>497000</v>
      </c>
      <c r="N5315">
        <f t="shared" ca="1" si="2850"/>
        <v>568000</v>
      </c>
      <c r="O5315">
        <f t="shared" ca="1" si="2851"/>
        <v>497000</v>
      </c>
      <c r="P5315">
        <f t="shared" ca="1" si="2830"/>
        <v>496996</v>
      </c>
      <c r="Q5315">
        <f ca="1">IF(P5315&gt;0,1,0)</f>
        <v>1</v>
      </c>
      <c r="R5315">
        <f t="shared" ca="1" si="2852"/>
        <v>10</v>
      </c>
      <c r="S5315">
        <f t="shared" ca="1" si="2853"/>
        <v>2</v>
      </c>
      <c r="T5315">
        <f t="shared" ca="1" si="2854"/>
        <v>7</v>
      </c>
      <c r="U5315">
        <f t="shared" ca="1" si="2855"/>
        <v>8</v>
      </c>
      <c r="V5315">
        <f t="shared" ca="1" si="2856"/>
        <v>7</v>
      </c>
      <c r="X5315">
        <f t="shared" si="2858"/>
        <v>5315</v>
      </c>
      <c r="Y5315">
        <f t="shared" si="2859"/>
        <v>5252</v>
      </c>
      <c r="Z5315">
        <f t="shared" si="2860"/>
        <v>5253</v>
      </c>
      <c r="AA5315">
        <f t="shared" si="2857"/>
        <v>5451</v>
      </c>
      <c r="AB5315">
        <f t="shared" ref="AB5315:AB5378" si="2862">COUNTIF(AM$2:AM$100100,AM5315)</f>
        <v>200</v>
      </c>
      <c r="AM5315" t="str">
        <f t="shared" ref="AM5315:AM5378" si="2863">A5315&amp;C5315</f>
        <v>201906KS</v>
      </c>
      <c r="AN5315">
        <f t="shared" ca="1" si="2832"/>
        <v>10.000056338028173</v>
      </c>
      <c r="AO5315">
        <f t="shared" ca="1" si="2833"/>
        <v>2</v>
      </c>
      <c r="AP5315">
        <f t="shared" ca="1" si="2842"/>
        <v>7.0000000000000009</v>
      </c>
      <c r="AQ5315">
        <f t="shared" ca="1" si="2843"/>
        <v>8</v>
      </c>
      <c r="AR5315">
        <f t="shared" ca="1" si="2844"/>
        <v>7.0000000000000009</v>
      </c>
      <c r="AS5315">
        <f ca="1">P5315/J5315</f>
        <v>7.7777200486510475E-2</v>
      </c>
    </row>
    <row r="5316" spans="1:45" x14ac:dyDescent="0.4">
      <c r="A5316">
        <f t="shared" si="2861"/>
        <v>201906</v>
      </c>
      <c r="B5316" t="s">
        <v>352</v>
      </c>
      <c r="C5316" t="s">
        <v>288</v>
      </c>
      <c r="D5316" t="str">
        <f t="shared" ca="1" si="2831"/>
        <v>I106</v>
      </c>
      <c r="E5316">
        <f t="shared" ca="1" si="2845"/>
        <v>56</v>
      </c>
      <c r="F5316">
        <f t="shared" ca="1" si="2846"/>
        <v>10</v>
      </c>
      <c r="G5316" t="str">
        <f t="shared" ca="1" si="2828"/>
        <v>S10</v>
      </c>
      <c r="H5316" t="str">
        <f t="shared" ca="1" si="2829"/>
        <v>S108</v>
      </c>
      <c r="I5316">
        <f ca="1">VLOOKUP(D5316,PRC!$A$2:$B$21,2,0)*E5316</f>
        <v>1120000</v>
      </c>
      <c r="J5316">
        <f t="shared" ca="1" si="2847"/>
        <v>1007996</v>
      </c>
      <c r="K5316">
        <f ca="1">VLOOKUP(D5316,PRC!$A$1:$C$21,3,0)*E5316</f>
        <v>593600</v>
      </c>
      <c r="L5316">
        <f t="shared" ca="1" si="2848"/>
        <v>22000</v>
      </c>
      <c r="M5316">
        <f t="shared" ca="1" si="2849"/>
        <v>45000</v>
      </c>
      <c r="N5316">
        <f t="shared" ca="1" si="2850"/>
        <v>56000</v>
      </c>
      <c r="O5316">
        <f t="shared" ca="1" si="2851"/>
        <v>56000</v>
      </c>
      <c r="P5316">
        <f t="shared" ca="1" si="2830"/>
        <v>235396</v>
      </c>
      <c r="Q5316">
        <f ca="1">IF(P5316&gt;0,1,0)</f>
        <v>1</v>
      </c>
      <c r="R5316">
        <f t="shared" ca="1" si="2852"/>
        <v>10</v>
      </c>
      <c r="S5316">
        <f t="shared" ca="1" si="2853"/>
        <v>2</v>
      </c>
      <c r="T5316">
        <f t="shared" ca="1" si="2854"/>
        <v>4</v>
      </c>
      <c r="U5316">
        <f t="shared" ca="1" si="2855"/>
        <v>5</v>
      </c>
      <c r="V5316">
        <f t="shared" ca="1" si="2856"/>
        <v>5</v>
      </c>
      <c r="X5316">
        <f t="shared" si="2858"/>
        <v>5316</v>
      </c>
      <c r="Y5316">
        <f t="shared" si="2859"/>
        <v>5252</v>
      </c>
      <c r="Z5316">
        <f t="shared" si="2860"/>
        <v>5253</v>
      </c>
      <c r="AA5316">
        <f t="shared" si="2857"/>
        <v>5451</v>
      </c>
      <c r="AB5316">
        <f t="shared" si="2862"/>
        <v>200</v>
      </c>
      <c r="AM5316" t="str">
        <f t="shared" si="2863"/>
        <v>201906KS</v>
      </c>
      <c r="AN5316">
        <f t="shared" ca="1" si="2832"/>
        <v>10.000357142857141</v>
      </c>
      <c r="AO5316">
        <f t="shared" ca="1" si="2833"/>
        <v>1.9642857142857142</v>
      </c>
      <c r="AP5316">
        <f t="shared" ca="1" si="2842"/>
        <v>4.0178571428571432</v>
      </c>
      <c r="AQ5316">
        <f t="shared" ca="1" si="2843"/>
        <v>5</v>
      </c>
      <c r="AR5316">
        <f t="shared" ca="1" si="2844"/>
        <v>5</v>
      </c>
      <c r="AS5316">
        <f ca="1">P5316/J5316</f>
        <v>0.23352870447898602</v>
      </c>
    </row>
    <row r="5317" spans="1:45" x14ac:dyDescent="0.4">
      <c r="A5317">
        <f t="shared" si="2861"/>
        <v>201906</v>
      </c>
      <c r="B5317" t="s">
        <v>353</v>
      </c>
      <c r="C5317" t="s">
        <v>288</v>
      </c>
      <c r="D5317" t="str">
        <f t="shared" ca="1" si="2831"/>
        <v>I120</v>
      </c>
      <c r="E5317">
        <f t="shared" ca="1" si="2845"/>
        <v>77</v>
      </c>
      <c r="F5317">
        <f t="shared" ca="1" si="2846"/>
        <v>10</v>
      </c>
      <c r="G5317" t="str">
        <f t="shared" ref="G5317:G5380" ca="1" si="2864">LEFT(H5317,3)</f>
        <v>S11</v>
      </c>
      <c r="H5317" t="str">
        <f t="shared" ref="H5317:H5380" ca="1" si="2865">"S"&amp;RANDBETWEEN(101,120)</f>
        <v>S110</v>
      </c>
      <c r="I5317">
        <f ca="1">VLOOKUP(D5317,PRC!$A$2:$B$21,2,0)*E5317</f>
        <v>331100000</v>
      </c>
      <c r="J5317">
        <f t="shared" ca="1" si="2847"/>
        <v>288056996</v>
      </c>
      <c r="K5317">
        <f ca="1">VLOOKUP(D5317,PRC!$A$1:$C$21,3,0)*E5317</f>
        <v>148995000</v>
      </c>
      <c r="L5317">
        <f t="shared" ca="1" si="2848"/>
        <v>9933000</v>
      </c>
      <c r="M5317">
        <f t="shared" ca="1" si="2849"/>
        <v>13244000</v>
      </c>
      <c r="N5317">
        <f t="shared" ca="1" si="2850"/>
        <v>23177000</v>
      </c>
      <c r="O5317">
        <f t="shared" ca="1" si="2851"/>
        <v>16555000</v>
      </c>
      <c r="P5317">
        <f t="shared" ref="P5317:P5380" ca="1" si="2866">J5317-SUM(K5317:O5317)</f>
        <v>76152996</v>
      </c>
      <c r="Q5317">
        <f ca="1">IF(P5317&gt;0,1,0)</f>
        <v>1</v>
      </c>
      <c r="R5317">
        <f t="shared" ca="1" si="2852"/>
        <v>13</v>
      </c>
      <c r="S5317">
        <f t="shared" ca="1" si="2853"/>
        <v>3</v>
      </c>
      <c r="T5317">
        <f t="shared" ca="1" si="2854"/>
        <v>4</v>
      </c>
      <c r="U5317">
        <f t="shared" ca="1" si="2855"/>
        <v>7</v>
      </c>
      <c r="V5317">
        <f t="shared" ca="1" si="2856"/>
        <v>5</v>
      </c>
      <c r="X5317">
        <f t="shared" si="2858"/>
        <v>5317</v>
      </c>
      <c r="Y5317">
        <f t="shared" si="2859"/>
        <v>5252</v>
      </c>
      <c r="Z5317">
        <f t="shared" si="2860"/>
        <v>5253</v>
      </c>
      <c r="AA5317">
        <f t="shared" si="2857"/>
        <v>5451</v>
      </c>
      <c r="AB5317">
        <f t="shared" si="2862"/>
        <v>200</v>
      </c>
      <c r="AM5317" t="str">
        <f t="shared" si="2863"/>
        <v>201906KS</v>
      </c>
      <c r="AN5317">
        <f t="shared" ca="1" si="2832"/>
        <v>13.000001208094236</v>
      </c>
      <c r="AO5317">
        <f t="shared" ca="1" si="2833"/>
        <v>3</v>
      </c>
      <c r="AP5317">
        <f t="shared" ca="1" si="2842"/>
        <v>4</v>
      </c>
      <c r="AQ5317">
        <f t="shared" ca="1" si="2843"/>
        <v>7.0000000000000009</v>
      </c>
      <c r="AR5317">
        <f t="shared" ca="1" si="2844"/>
        <v>5</v>
      </c>
      <c r="AS5317">
        <f ca="1">P5317/J5317</f>
        <v>0.26436780587686193</v>
      </c>
    </row>
    <row r="5318" spans="1:45" x14ac:dyDescent="0.4">
      <c r="A5318">
        <f t="shared" si="2861"/>
        <v>201906</v>
      </c>
      <c r="B5318" t="s">
        <v>354</v>
      </c>
      <c r="C5318" t="s">
        <v>288</v>
      </c>
      <c r="D5318" t="str">
        <f t="shared" ref="D5318:D5381" ca="1" si="2867">"I"&amp;RANDBETWEEN(101,120)</f>
        <v>I104</v>
      </c>
      <c r="E5318">
        <f t="shared" ca="1" si="2845"/>
        <v>78</v>
      </c>
      <c r="F5318">
        <f t="shared" ca="1" si="2846"/>
        <v>5</v>
      </c>
      <c r="G5318" t="str">
        <f t="shared" ca="1" si="2864"/>
        <v>S12</v>
      </c>
      <c r="H5318" t="str">
        <f t="shared" ca="1" si="2865"/>
        <v>S120</v>
      </c>
      <c r="I5318">
        <f ca="1">VLOOKUP(D5318,PRC!$A$2:$B$21,2,0)*E5318</f>
        <v>5460000</v>
      </c>
      <c r="J5318">
        <f t="shared" ca="1" si="2847"/>
        <v>4968596</v>
      </c>
      <c r="K5318">
        <f ca="1">VLOOKUP(D5318,PRC!$A$1:$C$21,3,0)*E5318</f>
        <v>2293200</v>
      </c>
      <c r="L5318">
        <f t="shared" ca="1" si="2848"/>
        <v>109000</v>
      </c>
      <c r="M5318">
        <f t="shared" ca="1" si="2849"/>
        <v>218000</v>
      </c>
      <c r="N5318">
        <f t="shared" ca="1" si="2850"/>
        <v>273000</v>
      </c>
      <c r="O5318">
        <f t="shared" ca="1" si="2851"/>
        <v>491000</v>
      </c>
      <c r="P5318">
        <f t="shared" ca="1" si="2866"/>
        <v>1584396</v>
      </c>
      <c r="Q5318">
        <f ca="1">IF(P5318&gt;0,1,0)</f>
        <v>1</v>
      </c>
      <c r="R5318">
        <f t="shared" ca="1" si="2852"/>
        <v>9</v>
      </c>
      <c r="S5318">
        <f t="shared" ca="1" si="2853"/>
        <v>2</v>
      </c>
      <c r="T5318">
        <f t="shared" ca="1" si="2854"/>
        <v>4</v>
      </c>
      <c r="U5318">
        <f t="shared" ca="1" si="2855"/>
        <v>5</v>
      </c>
      <c r="V5318">
        <f t="shared" ca="1" si="2856"/>
        <v>9</v>
      </c>
      <c r="X5318">
        <f t="shared" si="2858"/>
        <v>5318</v>
      </c>
      <c r="Y5318">
        <f t="shared" si="2859"/>
        <v>5252</v>
      </c>
      <c r="Z5318">
        <f t="shared" si="2860"/>
        <v>5253</v>
      </c>
      <c r="AA5318">
        <f t="shared" si="2857"/>
        <v>5451</v>
      </c>
      <c r="AB5318">
        <f t="shared" si="2862"/>
        <v>200</v>
      </c>
      <c r="AM5318" t="str">
        <f t="shared" si="2863"/>
        <v>201906KS</v>
      </c>
      <c r="AN5318">
        <f t="shared" ref="AN5318:AN5381" ca="1" si="2868">(1-J5318/I5318)*100</f>
        <v>9.0000732600732611</v>
      </c>
      <c r="AO5318">
        <f t="shared" ref="AO5318:AO5381" ca="1" si="2869">L5318/$I5318*100</f>
        <v>1.9963369963369961</v>
      </c>
      <c r="AP5318">
        <f t="shared" ca="1" si="2842"/>
        <v>3.9926739926739923</v>
      </c>
      <c r="AQ5318">
        <f t="shared" ca="1" si="2843"/>
        <v>5</v>
      </c>
      <c r="AR5318">
        <f t="shared" ca="1" si="2844"/>
        <v>8.9926739926739927</v>
      </c>
      <c r="AS5318">
        <f ca="1">P5318/J5318</f>
        <v>0.31888203428091155</v>
      </c>
    </row>
    <row r="5319" spans="1:45" x14ac:dyDescent="0.4">
      <c r="A5319">
        <f t="shared" si="2861"/>
        <v>201906</v>
      </c>
      <c r="B5319" t="s">
        <v>355</v>
      </c>
      <c r="C5319" t="s">
        <v>288</v>
      </c>
      <c r="D5319" t="str">
        <f t="shared" ca="1" si="2867"/>
        <v>I111</v>
      </c>
      <c r="E5319">
        <f t="shared" ca="1" si="2845"/>
        <v>78</v>
      </c>
      <c r="F5319">
        <f t="shared" ca="1" si="2846"/>
        <v>14</v>
      </c>
      <c r="G5319" t="str">
        <f t="shared" ca="1" si="2864"/>
        <v>S11</v>
      </c>
      <c r="H5319" t="str">
        <f t="shared" ca="1" si="2865"/>
        <v>S115</v>
      </c>
      <c r="I5319">
        <f ca="1">VLOOKUP(D5319,PRC!$A$2:$B$21,2,0)*E5319</f>
        <v>11700000</v>
      </c>
      <c r="J5319">
        <f t="shared" ca="1" si="2847"/>
        <v>10529996</v>
      </c>
      <c r="K5319">
        <f ca="1">VLOOKUP(D5319,PRC!$A$1:$C$21,3,0)*E5319</f>
        <v>6201000</v>
      </c>
      <c r="L5319">
        <f t="shared" ca="1" si="2848"/>
        <v>117000</v>
      </c>
      <c r="M5319">
        <f t="shared" ca="1" si="2849"/>
        <v>819000</v>
      </c>
      <c r="N5319">
        <f t="shared" ca="1" si="2850"/>
        <v>468000</v>
      </c>
      <c r="O5319">
        <f t="shared" ca="1" si="2851"/>
        <v>819000</v>
      </c>
      <c r="P5319">
        <f t="shared" ca="1" si="2866"/>
        <v>2105996</v>
      </c>
      <c r="Q5319">
        <f ca="1">IF(P5319&gt;0,1,0)</f>
        <v>1</v>
      </c>
      <c r="R5319">
        <f t="shared" ca="1" si="2852"/>
        <v>10</v>
      </c>
      <c r="S5319">
        <f t="shared" ca="1" si="2853"/>
        <v>1</v>
      </c>
      <c r="T5319">
        <f t="shared" ca="1" si="2854"/>
        <v>7</v>
      </c>
      <c r="U5319">
        <f t="shared" ca="1" si="2855"/>
        <v>4</v>
      </c>
      <c r="V5319">
        <f t="shared" ca="1" si="2856"/>
        <v>7</v>
      </c>
      <c r="X5319">
        <f t="shared" si="2858"/>
        <v>5319</v>
      </c>
      <c r="Y5319">
        <f t="shared" si="2859"/>
        <v>5252</v>
      </c>
      <c r="Z5319">
        <f t="shared" si="2860"/>
        <v>5253</v>
      </c>
      <c r="AA5319">
        <f t="shared" si="2857"/>
        <v>5451</v>
      </c>
      <c r="AB5319">
        <f t="shared" si="2862"/>
        <v>200</v>
      </c>
      <c r="AM5319" t="str">
        <f t="shared" si="2863"/>
        <v>201906KS</v>
      </c>
      <c r="AN5319">
        <f t="shared" ca="1" si="2868"/>
        <v>10.00003418803419</v>
      </c>
      <c r="AO5319">
        <f t="shared" ca="1" si="2869"/>
        <v>1</v>
      </c>
      <c r="AP5319">
        <f t="shared" ca="1" si="2842"/>
        <v>7.0000000000000009</v>
      </c>
      <c r="AQ5319">
        <f t="shared" ca="1" si="2843"/>
        <v>4</v>
      </c>
      <c r="AR5319">
        <f t="shared" ca="1" si="2844"/>
        <v>7.0000000000000009</v>
      </c>
      <c r="AS5319">
        <f ca="1">P5319/J5319</f>
        <v>0.19999969610624732</v>
      </c>
    </row>
    <row r="5320" spans="1:45" x14ac:dyDescent="0.4">
      <c r="A5320">
        <f t="shared" si="2861"/>
        <v>201906</v>
      </c>
      <c r="B5320" t="s">
        <v>356</v>
      </c>
      <c r="C5320" t="s">
        <v>288</v>
      </c>
      <c r="D5320" t="str">
        <f t="shared" ca="1" si="2867"/>
        <v>I110</v>
      </c>
      <c r="E5320">
        <f t="shared" ca="1" si="2845"/>
        <v>59</v>
      </c>
      <c r="F5320">
        <f t="shared" ca="1" si="2846"/>
        <v>8</v>
      </c>
      <c r="G5320" t="str">
        <f t="shared" ca="1" si="2864"/>
        <v>S11</v>
      </c>
      <c r="H5320" t="str">
        <f t="shared" ca="1" si="2865"/>
        <v>S118</v>
      </c>
      <c r="I5320">
        <f ca="1">VLOOKUP(D5320,PRC!$A$2:$B$21,2,0)*E5320</f>
        <v>17700000</v>
      </c>
      <c r="J5320">
        <f t="shared" ca="1" si="2847"/>
        <v>15398996</v>
      </c>
      <c r="K5320">
        <f ca="1">VLOOKUP(D5320,PRC!$A$1:$C$21,3,0)*E5320</f>
        <v>8142000</v>
      </c>
      <c r="L5320">
        <f t="shared" ca="1" si="2848"/>
        <v>177000</v>
      </c>
      <c r="M5320">
        <f t="shared" ca="1" si="2849"/>
        <v>1239000</v>
      </c>
      <c r="N5320">
        <f t="shared" ca="1" si="2850"/>
        <v>1062000</v>
      </c>
      <c r="O5320">
        <f t="shared" ca="1" si="2851"/>
        <v>1062000</v>
      </c>
      <c r="P5320">
        <f t="shared" ca="1" si="2866"/>
        <v>3716996</v>
      </c>
      <c r="Q5320">
        <f ca="1">IF(P5320&gt;0,1,0)</f>
        <v>1</v>
      </c>
      <c r="R5320">
        <f t="shared" ca="1" si="2852"/>
        <v>13</v>
      </c>
      <c r="S5320">
        <f t="shared" ca="1" si="2853"/>
        <v>1</v>
      </c>
      <c r="T5320">
        <f t="shared" ca="1" si="2854"/>
        <v>7</v>
      </c>
      <c r="U5320">
        <f t="shared" ca="1" si="2855"/>
        <v>6</v>
      </c>
      <c r="V5320">
        <f t="shared" ca="1" si="2856"/>
        <v>6</v>
      </c>
      <c r="X5320">
        <f t="shared" si="2858"/>
        <v>5320</v>
      </c>
      <c r="Y5320">
        <f t="shared" si="2859"/>
        <v>5252</v>
      </c>
      <c r="Z5320">
        <f t="shared" si="2860"/>
        <v>5253</v>
      </c>
      <c r="AA5320">
        <f t="shared" si="2857"/>
        <v>5451</v>
      </c>
      <c r="AB5320">
        <f t="shared" si="2862"/>
        <v>200</v>
      </c>
      <c r="AM5320" t="str">
        <f t="shared" si="2863"/>
        <v>201906KS</v>
      </c>
      <c r="AN5320">
        <f t="shared" ca="1" si="2868"/>
        <v>13.000022598870054</v>
      </c>
      <c r="AO5320">
        <f t="shared" ca="1" si="2869"/>
        <v>1</v>
      </c>
      <c r="AP5320">
        <f t="shared" ref="AP5320:AP5383" ca="1" si="2870">M5320/$I5320*100</f>
        <v>7.0000000000000009</v>
      </c>
      <c r="AQ5320">
        <f t="shared" ref="AQ5320:AQ5383" ca="1" si="2871">N5320/$I5320*100</f>
        <v>6</v>
      </c>
      <c r="AR5320">
        <f t="shared" ref="AR5320:AR5383" ca="1" si="2872">O5320/$I5320*100</f>
        <v>6</v>
      </c>
      <c r="AS5320">
        <f ca="1">P5320/J5320</f>
        <v>0.2413791132876455</v>
      </c>
    </row>
    <row r="5321" spans="1:45" x14ac:dyDescent="0.4">
      <c r="A5321">
        <f t="shared" si="2861"/>
        <v>201906</v>
      </c>
      <c r="B5321" t="s">
        <v>357</v>
      </c>
      <c r="C5321" t="s">
        <v>288</v>
      </c>
      <c r="D5321" t="str">
        <f t="shared" ca="1" si="2867"/>
        <v>I119</v>
      </c>
      <c r="E5321">
        <f t="shared" ca="1" si="2845"/>
        <v>53</v>
      </c>
      <c r="F5321">
        <f t="shared" ca="1" si="2846"/>
        <v>8</v>
      </c>
      <c r="G5321" t="str">
        <f t="shared" ca="1" si="2864"/>
        <v>S10</v>
      </c>
      <c r="H5321" t="str">
        <f t="shared" ca="1" si="2865"/>
        <v>S101</v>
      </c>
      <c r="I5321">
        <f ca="1">VLOOKUP(D5321,PRC!$A$2:$B$21,2,0)*E5321</f>
        <v>5035000</v>
      </c>
      <c r="J5321">
        <f t="shared" ca="1" si="2847"/>
        <v>4783246</v>
      </c>
      <c r="K5321">
        <f ca="1">VLOOKUP(D5321,PRC!$A$1:$C$21,3,0)*E5321</f>
        <v>2416800</v>
      </c>
      <c r="L5321">
        <f t="shared" ca="1" si="2848"/>
        <v>101000</v>
      </c>
      <c r="M5321">
        <f t="shared" ca="1" si="2849"/>
        <v>252000</v>
      </c>
      <c r="N5321">
        <f t="shared" ca="1" si="2850"/>
        <v>201000</v>
      </c>
      <c r="O5321">
        <f t="shared" ca="1" si="2851"/>
        <v>453000</v>
      </c>
      <c r="P5321">
        <f t="shared" ca="1" si="2866"/>
        <v>1359446</v>
      </c>
      <c r="Q5321">
        <f ca="1">IF(P5321&gt;0,1,0)</f>
        <v>1</v>
      </c>
      <c r="R5321">
        <f t="shared" ca="1" si="2852"/>
        <v>5</v>
      </c>
      <c r="S5321">
        <f t="shared" ca="1" si="2853"/>
        <v>2</v>
      </c>
      <c r="T5321">
        <f t="shared" ca="1" si="2854"/>
        <v>5</v>
      </c>
      <c r="U5321">
        <f t="shared" ca="1" si="2855"/>
        <v>4</v>
      </c>
      <c r="V5321">
        <f t="shared" ca="1" si="2856"/>
        <v>9</v>
      </c>
      <c r="X5321">
        <f t="shared" si="2858"/>
        <v>5321</v>
      </c>
      <c r="Y5321">
        <f t="shared" si="2859"/>
        <v>5252</v>
      </c>
      <c r="Z5321">
        <f t="shared" si="2860"/>
        <v>5253</v>
      </c>
      <c r="AA5321">
        <f t="shared" si="2857"/>
        <v>5451</v>
      </c>
      <c r="AB5321">
        <f t="shared" si="2862"/>
        <v>200</v>
      </c>
      <c r="AM5321" t="str">
        <f t="shared" si="2863"/>
        <v>201906KS</v>
      </c>
      <c r="AN5321">
        <f t="shared" ca="1" si="2868"/>
        <v>5.0000794438927461</v>
      </c>
      <c r="AO5321">
        <f t="shared" ca="1" si="2869"/>
        <v>2.0059582919563059</v>
      </c>
      <c r="AP5321">
        <f t="shared" ca="1" si="2870"/>
        <v>5.0049652432969216</v>
      </c>
      <c r="AQ5321">
        <f t="shared" ca="1" si="2871"/>
        <v>3.9920556107249254</v>
      </c>
      <c r="AR5321">
        <f t="shared" ca="1" si="2872"/>
        <v>8.9970208540218479</v>
      </c>
      <c r="AS5321">
        <f ca="1">P5321/J5321</f>
        <v>0.28420992773526599</v>
      </c>
    </row>
    <row r="5322" spans="1:45" x14ac:dyDescent="0.4">
      <c r="A5322">
        <f t="shared" si="2861"/>
        <v>201906</v>
      </c>
      <c r="B5322" t="s">
        <v>358</v>
      </c>
      <c r="C5322" t="s">
        <v>288</v>
      </c>
      <c r="D5322" t="str">
        <f t="shared" ca="1" si="2867"/>
        <v>I114</v>
      </c>
      <c r="E5322">
        <f t="shared" ca="1" si="2845"/>
        <v>64</v>
      </c>
      <c r="F5322">
        <f t="shared" ca="1" si="2846"/>
        <v>6</v>
      </c>
      <c r="G5322" t="str">
        <f t="shared" ca="1" si="2864"/>
        <v>S10</v>
      </c>
      <c r="H5322" t="str">
        <f t="shared" ca="1" si="2865"/>
        <v>S109</v>
      </c>
      <c r="I5322">
        <f ca="1">VLOOKUP(D5322,PRC!$A$2:$B$21,2,0)*E5322</f>
        <v>15360000</v>
      </c>
      <c r="J5322">
        <f t="shared" ca="1" si="2847"/>
        <v>13823996</v>
      </c>
      <c r="K5322">
        <f ca="1">VLOOKUP(D5322,PRC!$A$1:$C$21,3,0)*E5322</f>
        <v>8908800</v>
      </c>
      <c r="L5322">
        <f t="shared" ca="1" si="2848"/>
        <v>307000</v>
      </c>
      <c r="M5322">
        <f t="shared" ca="1" si="2849"/>
        <v>768000</v>
      </c>
      <c r="N5322">
        <f t="shared" ca="1" si="2850"/>
        <v>922000</v>
      </c>
      <c r="O5322">
        <f t="shared" ca="1" si="2851"/>
        <v>922000</v>
      </c>
      <c r="P5322">
        <f t="shared" ca="1" si="2866"/>
        <v>1996196</v>
      </c>
      <c r="Q5322">
        <f ca="1">IF(P5322&gt;0,1,0)</f>
        <v>1</v>
      </c>
      <c r="R5322">
        <f t="shared" ca="1" si="2852"/>
        <v>10</v>
      </c>
      <c r="S5322">
        <f t="shared" ca="1" si="2853"/>
        <v>2</v>
      </c>
      <c r="T5322">
        <f t="shared" ca="1" si="2854"/>
        <v>5</v>
      </c>
      <c r="U5322">
        <f t="shared" ca="1" si="2855"/>
        <v>6</v>
      </c>
      <c r="V5322">
        <f t="shared" ca="1" si="2856"/>
        <v>6</v>
      </c>
      <c r="X5322">
        <f t="shared" si="2858"/>
        <v>5322</v>
      </c>
      <c r="Y5322">
        <f t="shared" si="2859"/>
        <v>5252</v>
      </c>
      <c r="Z5322">
        <f t="shared" si="2860"/>
        <v>5253</v>
      </c>
      <c r="AA5322">
        <f t="shared" si="2857"/>
        <v>5451</v>
      </c>
      <c r="AB5322">
        <f t="shared" si="2862"/>
        <v>200</v>
      </c>
      <c r="AM5322" t="str">
        <f t="shared" si="2863"/>
        <v>201906KS</v>
      </c>
      <c r="AN5322">
        <f t="shared" ca="1" si="2868"/>
        <v>10.000026041666665</v>
      </c>
      <c r="AO5322">
        <f t="shared" ca="1" si="2869"/>
        <v>1.9986979166666665</v>
      </c>
      <c r="AP5322">
        <f t="shared" ca="1" si="2870"/>
        <v>5</v>
      </c>
      <c r="AQ5322">
        <f t="shared" ca="1" si="2871"/>
        <v>6.002604166666667</v>
      </c>
      <c r="AR5322">
        <f t="shared" ca="1" si="2872"/>
        <v>6.002604166666667</v>
      </c>
      <c r="AS5322">
        <f ca="1">P5322/J5322</f>
        <v>0.14440079409745199</v>
      </c>
    </row>
    <row r="5323" spans="1:45" x14ac:dyDescent="0.4">
      <c r="A5323">
        <f t="shared" si="2861"/>
        <v>201906</v>
      </c>
      <c r="B5323" t="s">
        <v>359</v>
      </c>
      <c r="C5323" t="s">
        <v>288</v>
      </c>
      <c r="D5323" t="str">
        <f t="shared" ca="1" si="2867"/>
        <v>I109</v>
      </c>
      <c r="E5323">
        <f t="shared" ref="E5323:E5386" ca="1" si="2873">RANDBETWEEN(INDIRECT("AD"&amp;Y5323),INDIRECT("AD"&amp;Z5323))</f>
        <v>62</v>
      </c>
      <c r="F5323">
        <f t="shared" ref="F5323:F5386" ca="1" si="2874">RANDBETWEEN(INDIRECT("AF"&amp;Y5323),INDIRECT("AF"&amp;Z5323))</f>
        <v>6</v>
      </c>
      <c r="G5323" t="str">
        <f t="shared" ca="1" si="2864"/>
        <v>S11</v>
      </c>
      <c r="H5323" t="str">
        <f t="shared" ca="1" si="2865"/>
        <v>S119</v>
      </c>
      <c r="I5323">
        <f ca="1">VLOOKUP(D5323,PRC!$A$2:$B$21,2,0)*E5323</f>
        <v>31000000</v>
      </c>
      <c r="J5323">
        <f t="shared" ref="J5323:J5386" ca="1" si="2875">I5323*(1-R5323/100)-4</f>
        <v>28519996</v>
      </c>
      <c r="K5323">
        <f ca="1">VLOOKUP(D5323,PRC!$A$1:$C$21,3,0)*E5323</f>
        <v>12400000</v>
      </c>
      <c r="L5323">
        <f t="shared" ref="L5323:L5386" ca="1" si="2876">ROUND($I5323*S5323,-5)/100</f>
        <v>620000</v>
      </c>
      <c r="M5323">
        <f t="shared" ref="M5323:M5386" ca="1" si="2877">ROUND($I5323*T5323,-5)/100</f>
        <v>1860000</v>
      </c>
      <c r="N5323">
        <f t="shared" ref="N5323:N5386" ca="1" si="2878">ROUND($I5323*U5323,-5)/100</f>
        <v>1240000</v>
      </c>
      <c r="O5323">
        <f t="shared" ref="O5323:O5386" ca="1" si="2879">ROUND($I5323*V5323,-5)/100</f>
        <v>2790000</v>
      </c>
      <c r="P5323">
        <f t="shared" ca="1" si="2866"/>
        <v>9609996</v>
      </c>
      <c r="Q5323">
        <f ca="1">IF(P5323&gt;0,1,0)</f>
        <v>1</v>
      </c>
      <c r="R5323">
        <f t="shared" ref="R5323:R5386" ca="1" si="2880">RANDBETWEEN(INDIRECT("AF"&amp;$Y5323),INDIRECT("AF"&amp;$Z5323))</f>
        <v>8</v>
      </c>
      <c r="S5323">
        <f t="shared" ref="S5323:S5386" ca="1" si="2881">RANDBETWEEN(INDIRECT("AG"&amp;$Y5323),INDIRECT("AG"&amp;$Z5323))</f>
        <v>2</v>
      </c>
      <c r="T5323">
        <f t="shared" ref="T5323:T5386" ca="1" si="2882">RANDBETWEEN(INDIRECT("AH"&amp;$Y5323),INDIRECT("AH"&amp;$Z5323))</f>
        <v>6</v>
      </c>
      <c r="U5323">
        <f t="shared" ref="U5323:U5386" ca="1" si="2883">RANDBETWEEN(INDIRECT("Ai"&amp;$Y5323),INDIRECT("Ai"&amp;$Z5323))</f>
        <v>4</v>
      </c>
      <c r="V5323">
        <f t="shared" ref="V5323:V5386" ca="1" si="2884">RANDBETWEEN(INDIRECT("Aj"&amp;$Y5323),INDIRECT("Aj"&amp;$Z5323))</f>
        <v>9</v>
      </c>
      <c r="X5323">
        <f t="shared" si="2858"/>
        <v>5323</v>
      </c>
      <c r="Y5323">
        <f t="shared" si="2859"/>
        <v>5252</v>
      </c>
      <c r="Z5323">
        <f t="shared" si="2860"/>
        <v>5253</v>
      </c>
      <c r="AA5323">
        <f t="shared" ref="AA5323:AA5386" si="2885">Y5323+AB5323-1</f>
        <v>5451</v>
      </c>
      <c r="AB5323">
        <f t="shared" si="2862"/>
        <v>200</v>
      </c>
      <c r="AM5323" t="str">
        <f t="shared" si="2863"/>
        <v>201906KS</v>
      </c>
      <c r="AN5323">
        <f t="shared" ca="1" si="2868"/>
        <v>8.0000129032258052</v>
      </c>
      <c r="AO5323">
        <f t="shared" ca="1" si="2869"/>
        <v>2</v>
      </c>
      <c r="AP5323">
        <f t="shared" ca="1" si="2870"/>
        <v>6</v>
      </c>
      <c r="AQ5323">
        <f t="shared" ca="1" si="2871"/>
        <v>4</v>
      </c>
      <c r="AR5323">
        <f t="shared" ca="1" si="2872"/>
        <v>9</v>
      </c>
      <c r="AS5323">
        <f ca="1">P5323/J5323</f>
        <v>0.33695642874564219</v>
      </c>
    </row>
    <row r="5324" spans="1:45" x14ac:dyDescent="0.4">
      <c r="A5324">
        <f t="shared" si="2861"/>
        <v>201906</v>
      </c>
      <c r="B5324" t="s">
        <v>360</v>
      </c>
      <c r="C5324" t="s">
        <v>288</v>
      </c>
      <c r="D5324" t="str">
        <f t="shared" ca="1" si="2867"/>
        <v>I120</v>
      </c>
      <c r="E5324">
        <f t="shared" ca="1" si="2873"/>
        <v>66</v>
      </c>
      <c r="F5324">
        <f t="shared" ca="1" si="2874"/>
        <v>5</v>
      </c>
      <c r="G5324" t="str">
        <f t="shared" ca="1" si="2864"/>
        <v>S10</v>
      </c>
      <c r="H5324" t="str">
        <f t="shared" ca="1" si="2865"/>
        <v>S107</v>
      </c>
      <c r="I5324">
        <f ca="1">VLOOKUP(D5324,PRC!$A$2:$B$21,2,0)*E5324</f>
        <v>283800000</v>
      </c>
      <c r="J5324">
        <f t="shared" ca="1" si="2875"/>
        <v>252581996</v>
      </c>
      <c r="K5324">
        <f ca="1">VLOOKUP(D5324,PRC!$A$1:$C$21,3,0)*E5324</f>
        <v>127710000</v>
      </c>
      <c r="L5324">
        <f t="shared" ca="1" si="2876"/>
        <v>2838000</v>
      </c>
      <c r="M5324">
        <f t="shared" ca="1" si="2877"/>
        <v>11352000</v>
      </c>
      <c r="N5324">
        <f t="shared" ca="1" si="2878"/>
        <v>17028000</v>
      </c>
      <c r="O5324">
        <f t="shared" ca="1" si="2879"/>
        <v>28380000</v>
      </c>
      <c r="P5324">
        <f t="shared" ca="1" si="2866"/>
        <v>65273996</v>
      </c>
      <c r="Q5324">
        <f ca="1">IF(P5324&gt;0,1,0)</f>
        <v>1</v>
      </c>
      <c r="R5324">
        <f t="shared" ca="1" si="2880"/>
        <v>11</v>
      </c>
      <c r="S5324">
        <f t="shared" ca="1" si="2881"/>
        <v>1</v>
      </c>
      <c r="T5324">
        <f t="shared" ca="1" si="2882"/>
        <v>4</v>
      </c>
      <c r="U5324">
        <f t="shared" ca="1" si="2883"/>
        <v>6</v>
      </c>
      <c r="V5324">
        <f t="shared" ca="1" si="2884"/>
        <v>10</v>
      </c>
      <c r="X5324">
        <f t="shared" ref="X5324:X5387" si="2886">X5323+1</f>
        <v>5324</v>
      </c>
      <c r="Y5324">
        <f t="shared" ref="Y5324:Y5387" si="2887">IF(C5324=C5323,Y5323,X5324)</f>
        <v>5252</v>
      </c>
      <c r="Z5324">
        <f t="shared" ref="Z5324:Z5387" si="2888">Y5324+1</f>
        <v>5253</v>
      </c>
      <c r="AA5324">
        <f t="shared" si="2885"/>
        <v>5451</v>
      </c>
      <c r="AB5324">
        <f t="shared" si="2862"/>
        <v>200</v>
      </c>
      <c r="AM5324" t="str">
        <f t="shared" si="2863"/>
        <v>201906KS</v>
      </c>
      <c r="AN5324">
        <f t="shared" ca="1" si="2868"/>
        <v>11.000001409443271</v>
      </c>
      <c r="AO5324">
        <f t="shared" ca="1" si="2869"/>
        <v>1</v>
      </c>
      <c r="AP5324">
        <f t="shared" ca="1" si="2870"/>
        <v>4</v>
      </c>
      <c r="AQ5324">
        <f t="shared" ca="1" si="2871"/>
        <v>6</v>
      </c>
      <c r="AR5324">
        <f t="shared" ca="1" si="2872"/>
        <v>10</v>
      </c>
      <c r="AS5324">
        <f ca="1">P5324/J5324</f>
        <v>0.25842695454825687</v>
      </c>
    </row>
    <row r="5325" spans="1:45" x14ac:dyDescent="0.4">
      <c r="A5325">
        <f t="shared" si="2861"/>
        <v>201906</v>
      </c>
      <c r="B5325" t="s">
        <v>361</v>
      </c>
      <c r="C5325" t="s">
        <v>288</v>
      </c>
      <c r="D5325" t="str">
        <f t="shared" ca="1" si="2867"/>
        <v>I117</v>
      </c>
      <c r="E5325">
        <f t="shared" ca="1" si="2873"/>
        <v>58</v>
      </c>
      <c r="F5325">
        <f t="shared" ca="1" si="2874"/>
        <v>9</v>
      </c>
      <c r="G5325" t="str">
        <f t="shared" ca="1" si="2864"/>
        <v>S10</v>
      </c>
      <c r="H5325" t="str">
        <f t="shared" ca="1" si="2865"/>
        <v>S102</v>
      </c>
      <c r="I5325">
        <f ca="1">VLOOKUP(D5325,PRC!$A$2:$B$21,2,0)*E5325</f>
        <v>145000000</v>
      </c>
      <c r="J5325">
        <f t="shared" ca="1" si="2875"/>
        <v>134849996</v>
      </c>
      <c r="K5325">
        <f ca="1">VLOOKUP(D5325,PRC!$A$1:$C$21,3,0)*E5325</f>
        <v>66700000</v>
      </c>
      <c r="L5325">
        <f t="shared" ca="1" si="2876"/>
        <v>2900000</v>
      </c>
      <c r="M5325">
        <f t="shared" ca="1" si="2877"/>
        <v>10150000</v>
      </c>
      <c r="N5325">
        <f t="shared" ca="1" si="2878"/>
        <v>10150000</v>
      </c>
      <c r="O5325">
        <f t="shared" ca="1" si="2879"/>
        <v>14500000</v>
      </c>
      <c r="P5325">
        <f t="shared" ca="1" si="2866"/>
        <v>30449996</v>
      </c>
      <c r="Q5325">
        <f ca="1">IF(P5325&gt;0,1,0)</f>
        <v>1</v>
      </c>
      <c r="R5325">
        <f t="shared" ca="1" si="2880"/>
        <v>7</v>
      </c>
      <c r="S5325">
        <f t="shared" ca="1" si="2881"/>
        <v>2</v>
      </c>
      <c r="T5325">
        <f t="shared" ca="1" si="2882"/>
        <v>7</v>
      </c>
      <c r="U5325">
        <f t="shared" ca="1" si="2883"/>
        <v>7</v>
      </c>
      <c r="V5325">
        <f t="shared" ca="1" si="2884"/>
        <v>10</v>
      </c>
      <c r="X5325">
        <f t="shared" si="2886"/>
        <v>5325</v>
      </c>
      <c r="Y5325">
        <f t="shared" si="2887"/>
        <v>5252</v>
      </c>
      <c r="Z5325">
        <f t="shared" si="2888"/>
        <v>5253</v>
      </c>
      <c r="AA5325">
        <f t="shared" si="2885"/>
        <v>5451</v>
      </c>
      <c r="AB5325">
        <f t="shared" si="2862"/>
        <v>200</v>
      </c>
      <c r="AM5325" t="str">
        <f t="shared" si="2863"/>
        <v>201906KS</v>
      </c>
      <c r="AN5325">
        <f t="shared" ca="1" si="2868"/>
        <v>7.0000027586206937</v>
      </c>
      <c r="AO5325">
        <f t="shared" ca="1" si="2869"/>
        <v>2</v>
      </c>
      <c r="AP5325">
        <f t="shared" ca="1" si="2870"/>
        <v>7.0000000000000009</v>
      </c>
      <c r="AQ5325">
        <f t="shared" ca="1" si="2871"/>
        <v>7.0000000000000009</v>
      </c>
      <c r="AR5325">
        <f t="shared" ca="1" si="2872"/>
        <v>10</v>
      </c>
      <c r="AS5325">
        <f ca="1">P5325/J5325</f>
        <v>0.22580642864831824</v>
      </c>
    </row>
    <row r="5326" spans="1:45" x14ac:dyDescent="0.4">
      <c r="A5326">
        <f t="shared" si="2861"/>
        <v>201906</v>
      </c>
      <c r="B5326" t="s">
        <v>362</v>
      </c>
      <c r="C5326" t="s">
        <v>288</v>
      </c>
      <c r="D5326" t="str">
        <f t="shared" ca="1" si="2867"/>
        <v>I102</v>
      </c>
      <c r="E5326">
        <f t="shared" ca="1" si="2873"/>
        <v>51</v>
      </c>
      <c r="F5326">
        <f t="shared" ca="1" si="2874"/>
        <v>13</v>
      </c>
      <c r="G5326" t="str">
        <f t="shared" ca="1" si="2864"/>
        <v>S11</v>
      </c>
      <c r="H5326" t="str">
        <f t="shared" ca="1" si="2865"/>
        <v>S115</v>
      </c>
      <c r="I5326">
        <f ca="1">VLOOKUP(D5326,PRC!$A$2:$B$21,2,0)*E5326</f>
        <v>2040000</v>
      </c>
      <c r="J5326">
        <f t="shared" ca="1" si="2875"/>
        <v>1795196</v>
      </c>
      <c r="K5326">
        <f ca="1">VLOOKUP(D5326,PRC!$A$1:$C$21,3,0)*E5326</f>
        <v>958800</v>
      </c>
      <c r="L5326">
        <f t="shared" ca="1" si="2876"/>
        <v>41000</v>
      </c>
      <c r="M5326">
        <f t="shared" ca="1" si="2877"/>
        <v>143000</v>
      </c>
      <c r="N5326">
        <f t="shared" ca="1" si="2878"/>
        <v>61000</v>
      </c>
      <c r="O5326">
        <f t="shared" ca="1" si="2879"/>
        <v>122000</v>
      </c>
      <c r="P5326">
        <f t="shared" ca="1" si="2866"/>
        <v>469396</v>
      </c>
      <c r="Q5326">
        <f ca="1">IF(P5326&gt;0,1,0)</f>
        <v>1</v>
      </c>
      <c r="R5326">
        <f t="shared" ca="1" si="2880"/>
        <v>12</v>
      </c>
      <c r="S5326">
        <f t="shared" ca="1" si="2881"/>
        <v>2</v>
      </c>
      <c r="T5326">
        <f t="shared" ca="1" si="2882"/>
        <v>7</v>
      </c>
      <c r="U5326">
        <f t="shared" ca="1" si="2883"/>
        <v>3</v>
      </c>
      <c r="V5326">
        <f t="shared" ca="1" si="2884"/>
        <v>6</v>
      </c>
      <c r="X5326">
        <f t="shared" si="2886"/>
        <v>5326</v>
      </c>
      <c r="Y5326">
        <f t="shared" si="2887"/>
        <v>5252</v>
      </c>
      <c r="Z5326">
        <f t="shared" si="2888"/>
        <v>5253</v>
      </c>
      <c r="AA5326">
        <f t="shared" si="2885"/>
        <v>5451</v>
      </c>
      <c r="AB5326">
        <f t="shared" si="2862"/>
        <v>200</v>
      </c>
      <c r="AM5326" t="str">
        <f t="shared" si="2863"/>
        <v>201906KS</v>
      </c>
      <c r="AN5326">
        <f t="shared" ca="1" si="2868"/>
        <v>12.000196078431369</v>
      </c>
      <c r="AO5326">
        <f t="shared" ca="1" si="2869"/>
        <v>2.0098039215686274</v>
      </c>
      <c r="AP5326">
        <f t="shared" ca="1" si="2870"/>
        <v>7.0098039215686274</v>
      </c>
      <c r="AQ5326">
        <f t="shared" ca="1" si="2871"/>
        <v>2.9901960784313726</v>
      </c>
      <c r="AR5326">
        <f t="shared" ca="1" si="2872"/>
        <v>5.9803921568627452</v>
      </c>
      <c r="AS5326">
        <f ca="1">P5326/J5326</f>
        <v>0.26147339900489974</v>
      </c>
    </row>
    <row r="5327" spans="1:45" x14ac:dyDescent="0.4">
      <c r="A5327">
        <f t="shared" si="2861"/>
        <v>201906</v>
      </c>
      <c r="B5327" t="s">
        <v>363</v>
      </c>
      <c r="C5327" t="s">
        <v>288</v>
      </c>
      <c r="D5327" t="str">
        <f t="shared" ca="1" si="2867"/>
        <v>I119</v>
      </c>
      <c r="E5327">
        <f t="shared" ca="1" si="2873"/>
        <v>50</v>
      </c>
      <c r="F5327">
        <f t="shared" ca="1" si="2874"/>
        <v>12</v>
      </c>
      <c r="G5327" t="str">
        <f t="shared" ca="1" si="2864"/>
        <v>S11</v>
      </c>
      <c r="H5327" t="str">
        <f t="shared" ca="1" si="2865"/>
        <v>S118</v>
      </c>
      <c r="I5327">
        <f ca="1">VLOOKUP(D5327,PRC!$A$2:$B$21,2,0)*E5327</f>
        <v>4750000</v>
      </c>
      <c r="J5327">
        <f t="shared" ca="1" si="2875"/>
        <v>4227496</v>
      </c>
      <c r="K5327">
        <f ca="1">VLOOKUP(D5327,PRC!$A$1:$C$21,3,0)*E5327</f>
        <v>2280000</v>
      </c>
      <c r="L5327">
        <f t="shared" ca="1" si="2876"/>
        <v>95000</v>
      </c>
      <c r="M5327">
        <f t="shared" ca="1" si="2877"/>
        <v>333000</v>
      </c>
      <c r="N5327">
        <f t="shared" ca="1" si="2878"/>
        <v>238000</v>
      </c>
      <c r="O5327">
        <f t="shared" ca="1" si="2879"/>
        <v>380000</v>
      </c>
      <c r="P5327">
        <f t="shared" ca="1" si="2866"/>
        <v>901496</v>
      </c>
      <c r="Q5327">
        <f ca="1">IF(P5327&gt;0,1,0)</f>
        <v>1</v>
      </c>
      <c r="R5327">
        <f t="shared" ca="1" si="2880"/>
        <v>11</v>
      </c>
      <c r="S5327">
        <f t="shared" ca="1" si="2881"/>
        <v>2</v>
      </c>
      <c r="T5327">
        <f t="shared" ca="1" si="2882"/>
        <v>7</v>
      </c>
      <c r="U5327">
        <f t="shared" ca="1" si="2883"/>
        <v>5</v>
      </c>
      <c r="V5327">
        <f t="shared" ca="1" si="2884"/>
        <v>8</v>
      </c>
      <c r="X5327">
        <f t="shared" si="2886"/>
        <v>5327</v>
      </c>
      <c r="Y5327">
        <f t="shared" si="2887"/>
        <v>5252</v>
      </c>
      <c r="Z5327">
        <f t="shared" si="2888"/>
        <v>5253</v>
      </c>
      <c r="AA5327">
        <f t="shared" si="2885"/>
        <v>5451</v>
      </c>
      <c r="AB5327">
        <f t="shared" si="2862"/>
        <v>200</v>
      </c>
      <c r="AM5327" t="str">
        <f t="shared" si="2863"/>
        <v>201906KS</v>
      </c>
      <c r="AN5327">
        <f t="shared" ca="1" si="2868"/>
        <v>11.000084210526317</v>
      </c>
      <c r="AO5327">
        <f t="shared" ca="1" si="2869"/>
        <v>2</v>
      </c>
      <c r="AP5327">
        <f t="shared" ca="1" si="2870"/>
        <v>7.0105263157894742</v>
      </c>
      <c r="AQ5327">
        <f t="shared" ca="1" si="2871"/>
        <v>5.0105263157894733</v>
      </c>
      <c r="AR5327">
        <f t="shared" ca="1" si="2872"/>
        <v>8</v>
      </c>
      <c r="AS5327">
        <f ca="1">P5327/J5327</f>
        <v>0.21324585522966788</v>
      </c>
    </row>
    <row r="5328" spans="1:45" x14ac:dyDescent="0.4">
      <c r="A5328">
        <f t="shared" si="2861"/>
        <v>201906</v>
      </c>
      <c r="B5328" t="s">
        <v>364</v>
      </c>
      <c r="C5328" t="s">
        <v>288</v>
      </c>
      <c r="D5328" t="str">
        <f t="shared" ca="1" si="2867"/>
        <v>I116</v>
      </c>
      <c r="E5328">
        <f t="shared" ca="1" si="2873"/>
        <v>71</v>
      </c>
      <c r="F5328">
        <f t="shared" ca="1" si="2874"/>
        <v>14</v>
      </c>
      <c r="G5328" t="str">
        <f t="shared" ca="1" si="2864"/>
        <v>S11</v>
      </c>
      <c r="H5328" t="str">
        <f t="shared" ca="1" si="2865"/>
        <v>S111</v>
      </c>
      <c r="I5328">
        <f ca="1">VLOOKUP(D5328,PRC!$A$2:$B$21,2,0)*E5328</f>
        <v>103660000</v>
      </c>
      <c r="J5328">
        <f t="shared" ca="1" si="2875"/>
        <v>91220796</v>
      </c>
      <c r="K5328">
        <f ca="1">VLOOKUP(D5328,PRC!$A$1:$C$21,3,0)*E5328</f>
        <v>62196000</v>
      </c>
      <c r="L5328">
        <f t="shared" ca="1" si="2876"/>
        <v>1037000</v>
      </c>
      <c r="M5328">
        <f t="shared" ca="1" si="2877"/>
        <v>5183000</v>
      </c>
      <c r="N5328">
        <f t="shared" ca="1" si="2878"/>
        <v>6220000</v>
      </c>
      <c r="O5328">
        <f t="shared" ca="1" si="2879"/>
        <v>10366000</v>
      </c>
      <c r="P5328">
        <f t="shared" ca="1" si="2866"/>
        <v>6218796</v>
      </c>
      <c r="Q5328">
        <f ca="1">IF(P5328&gt;0,1,0)</f>
        <v>1</v>
      </c>
      <c r="R5328">
        <f t="shared" ca="1" si="2880"/>
        <v>12</v>
      </c>
      <c r="S5328">
        <f t="shared" ca="1" si="2881"/>
        <v>1</v>
      </c>
      <c r="T5328">
        <f t="shared" ca="1" si="2882"/>
        <v>5</v>
      </c>
      <c r="U5328">
        <f t="shared" ca="1" si="2883"/>
        <v>6</v>
      </c>
      <c r="V5328">
        <f t="shared" ca="1" si="2884"/>
        <v>10</v>
      </c>
      <c r="X5328">
        <f t="shared" si="2886"/>
        <v>5328</v>
      </c>
      <c r="Y5328">
        <f t="shared" si="2887"/>
        <v>5252</v>
      </c>
      <c r="Z5328">
        <f t="shared" si="2888"/>
        <v>5253</v>
      </c>
      <c r="AA5328">
        <f t="shared" si="2885"/>
        <v>5451</v>
      </c>
      <c r="AB5328">
        <f t="shared" si="2862"/>
        <v>200</v>
      </c>
      <c r="AM5328" t="str">
        <f t="shared" si="2863"/>
        <v>201906KS</v>
      </c>
      <c r="AN5328">
        <f t="shared" ca="1" si="2868"/>
        <v>12.000003858769048</v>
      </c>
      <c r="AO5328">
        <f t="shared" ca="1" si="2869"/>
        <v>1.0003858769052671</v>
      </c>
      <c r="AP5328">
        <f t="shared" ca="1" si="2870"/>
        <v>5</v>
      </c>
      <c r="AQ5328">
        <f t="shared" ca="1" si="2871"/>
        <v>6.0003858769052671</v>
      </c>
      <c r="AR5328">
        <f t="shared" ca="1" si="2872"/>
        <v>10</v>
      </c>
      <c r="AS5328">
        <f ca="1">P5328/J5328</f>
        <v>6.8173007391867088E-2</v>
      </c>
    </row>
    <row r="5329" spans="1:45" x14ac:dyDescent="0.4">
      <c r="A5329">
        <f t="shared" si="2861"/>
        <v>201906</v>
      </c>
      <c r="B5329" t="s">
        <v>365</v>
      </c>
      <c r="C5329" t="s">
        <v>288</v>
      </c>
      <c r="D5329" t="str">
        <f t="shared" ca="1" si="2867"/>
        <v>I107</v>
      </c>
      <c r="E5329">
        <f t="shared" ca="1" si="2873"/>
        <v>53</v>
      </c>
      <c r="F5329">
        <f t="shared" ca="1" si="2874"/>
        <v>11</v>
      </c>
      <c r="G5329" t="str">
        <f t="shared" ca="1" si="2864"/>
        <v>S10</v>
      </c>
      <c r="H5329" t="str">
        <f t="shared" ca="1" si="2865"/>
        <v>S108</v>
      </c>
      <c r="I5329">
        <f ca="1">VLOOKUP(D5329,PRC!$A$2:$B$21,2,0)*E5329</f>
        <v>7950000</v>
      </c>
      <c r="J5329">
        <f t="shared" ca="1" si="2875"/>
        <v>7075496</v>
      </c>
      <c r="K5329">
        <f ca="1">VLOOKUP(D5329,PRC!$A$1:$C$21,3,0)*E5329</f>
        <v>4531500</v>
      </c>
      <c r="L5329">
        <f t="shared" ca="1" si="2876"/>
        <v>159000</v>
      </c>
      <c r="M5329">
        <f t="shared" ca="1" si="2877"/>
        <v>557000</v>
      </c>
      <c r="N5329">
        <f t="shared" ca="1" si="2878"/>
        <v>557000</v>
      </c>
      <c r="O5329">
        <f t="shared" ca="1" si="2879"/>
        <v>398000</v>
      </c>
      <c r="P5329">
        <f t="shared" ca="1" si="2866"/>
        <v>872996</v>
      </c>
      <c r="Q5329">
        <f ca="1">IF(P5329&gt;0,1,0)</f>
        <v>1</v>
      </c>
      <c r="R5329">
        <f t="shared" ca="1" si="2880"/>
        <v>11</v>
      </c>
      <c r="S5329">
        <f t="shared" ca="1" si="2881"/>
        <v>2</v>
      </c>
      <c r="T5329">
        <f t="shared" ca="1" si="2882"/>
        <v>7</v>
      </c>
      <c r="U5329">
        <f t="shared" ca="1" si="2883"/>
        <v>7</v>
      </c>
      <c r="V5329">
        <f t="shared" ca="1" si="2884"/>
        <v>5</v>
      </c>
      <c r="X5329">
        <f t="shared" si="2886"/>
        <v>5329</v>
      </c>
      <c r="Y5329">
        <f t="shared" si="2887"/>
        <v>5252</v>
      </c>
      <c r="Z5329">
        <f t="shared" si="2888"/>
        <v>5253</v>
      </c>
      <c r="AA5329">
        <f t="shared" si="2885"/>
        <v>5451</v>
      </c>
      <c r="AB5329">
        <f t="shared" si="2862"/>
        <v>200</v>
      </c>
      <c r="AM5329" t="str">
        <f t="shared" si="2863"/>
        <v>201906KS</v>
      </c>
      <c r="AN5329">
        <f t="shared" ca="1" si="2868"/>
        <v>11.000050314465405</v>
      </c>
      <c r="AO5329">
        <f t="shared" ca="1" si="2869"/>
        <v>2</v>
      </c>
      <c r="AP5329">
        <f t="shared" ca="1" si="2870"/>
        <v>7.0062893081761004</v>
      </c>
      <c r="AQ5329">
        <f t="shared" ca="1" si="2871"/>
        <v>7.0062893081761004</v>
      </c>
      <c r="AR5329">
        <f t="shared" ca="1" si="2872"/>
        <v>5.0062893081761004</v>
      </c>
      <c r="AS5329">
        <f ca="1">P5329/J5329</f>
        <v>0.12338301088715194</v>
      </c>
    </row>
    <row r="5330" spans="1:45" x14ac:dyDescent="0.4">
      <c r="A5330">
        <f t="shared" si="2861"/>
        <v>201906</v>
      </c>
      <c r="B5330" t="s">
        <v>366</v>
      </c>
      <c r="C5330" t="s">
        <v>288</v>
      </c>
      <c r="D5330" t="str">
        <f t="shared" ca="1" si="2867"/>
        <v>I118</v>
      </c>
      <c r="E5330">
        <f t="shared" ca="1" si="2873"/>
        <v>79</v>
      </c>
      <c r="F5330">
        <f t="shared" ca="1" si="2874"/>
        <v>7</v>
      </c>
      <c r="G5330" t="str">
        <f t="shared" ca="1" si="2864"/>
        <v>S11</v>
      </c>
      <c r="H5330" t="str">
        <f t="shared" ca="1" si="2865"/>
        <v>S116</v>
      </c>
      <c r="I5330">
        <f ca="1">VLOOKUP(D5330,PRC!$A$2:$B$21,2,0)*E5330</f>
        <v>41870000</v>
      </c>
      <c r="J5330">
        <f t="shared" ca="1" si="2875"/>
        <v>36008196</v>
      </c>
      <c r="K5330">
        <f ca="1">VLOOKUP(D5330,PRC!$A$1:$C$21,3,0)*E5330</f>
        <v>17585400</v>
      </c>
      <c r="L5330">
        <f t="shared" ca="1" si="2876"/>
        <v>419000</v>
      </c>
      <c r="M5330">
        <f t="shared" ca="1" si="2877"/>
        <v>2931000</v>
      </c>
      <c r="N5330">
        <f t="shared" ca="1" si="2878"/>
        <v>1675000</v>
      </c>
      <c r="O5330">
        <f t="shared" ca="1" si="2879"/>
        <v>3350000</v>
      </c>
      <c r="P5330">
        <f t="shared" ca="1" si="2866"/>
        <v>10047796</v>
      </c>
      <c r="Q5330">
        <f ca="1">IF(P5330&gt;0,1,0)</f>
        <v>1</v>
      </c>
      <c r="R5330">
        <f t="shared" ca="1" si="2880"/>
        <v>14</v>
      </c>
      <c r="S5330">
        <f t="shared" ca="1" si="2881"/>
        <v>1</v>
      </c>
      <c r="T5330">
        <f t="shared" ca="1" si="2882"/>
        <v>7</v>
      </c>
      <c r="U5330">
        <f t="shared" ca="1" si="2883"/>
        <v>4</v>
      </c>
      <c r="V5330">
        <f t="shared" ca="1" si="2884"/>
        <v>8</v>
      </c>
      <c r="X5330">
        <f t="shared" si="2886"/>
        <v>5330</v>
      </c>
      <c r="Y5330">
        <f t="shared" si="2887"/>
        <v>5252</v>
      </c>
      <c r="Z5330">
        <f t="shared" si="2888"/>
        <v>5253</v>
      </c>
      <c r="AA5330">
        <f t="shared" si="2885"/>
        <v>5451</v>
      </c>
      <c r="AB5330">
        <f t="shared" si="2862"/>
        <v>200</v>
      </c>
      <c r="AM5330" t="str">
        <f t="shared" si="2863"/>
        <v>201906KS</v>
      </c>
      <c r="AN5330">
        <f t="shared" ca="1" si="2868"/>
        <v>14.000009553379511</v>
      </c>
      <c r="AO5330">
        <f t="shared" ca="1" si="2869"/>
        <v>1.0007165034631</v>
      </c>
      <c r="AP5330">
        <f t="shared" ca="1" si="2870"/>
        <v>7.0002388344876998</v>
      </c>
      <c r="AQ5330">
        <f t="shared" ca="1" si="2871"/>
        <v>4.0004776689754005</v>
      </c>
      <c r="AR5330">
        <f t="shared" ca="1" si="2872"/>
        <v>8.0009553379508009</v>
      </c>
      <c r="AS5330">
        <f ca="1">P5330/J5330</f>
        <v>0.27904191590159083</v>
      </c>
    </row>
    <row r="5331" spans="1:45" x14ac:dyDescent="0.4">
      <c r="A5331">
        <f t="shared" si="2861"/>
        <v>201906</v>
      </c>
      <c r="B5331" t="s">
        <v>367</v>
      </c>
      <c r="C5331" t="s">
        <v>288</v>
      </c>
      <c r="D5331" t="str">
        <f t="shared" ca="1" si="2867"/>
        <v>I107</v>
      </c>
      <c r="E5331">
        <f t="shared" ca="1" si="2873"/>
        <v>61</v>
      </c>
      <c r="F5331">
        <f t="shared" ca="1" si="2874"/>
        <v>10</v>
      </c>
      <c r="G5331" t="str">
        <f t="shared" ca="1" si="2864"/>
        <v>S11</v>
      </c>
      <c r="H5331" t="str">
        <f t="shared" ca="1" si="2865"/>
        <v>S110</v>
      </c>
      <c r="I5331">
        <f ca="1">VLOOKUP(D5331,PRC!$A$2:$B$21,2,0)*E5331</f>
        <v>9150000</v>
      </c>
      <c r="J5331">
        <f t="shared" ca="1" si="2875"/>
        <v>8509496</v>
      </c>
      <c r="K5331">
        <f ca="1">VLOOKUP(D5331,PRC!$A$1:$C$21,3,0)*E5331</f>
        <v>5215500</v>
      </c>
      <c r="L5331">
        <f t="shared" ca="1" si="2876"/>
        <v>92000</v>
      </c>
      <c r="M5331">
        <f t="shared" ca="1" si="2877"/>
        <v>366000</v>
      </c>
      <c r="N5331">
        <f t="shared" ca="1" si="2878"/>
        <v>458000</v>
      </c>
      <c r="O5331">
        <f t="shared" ca="1" si="2879"/>
        <v>458000</v>
      </c>
      <c r="P5331">
        <f t="shared" ca="1" si="2866"/>
        <v>1919996</v>
      </c>
      <c r="Q5331">
        <f ca="1">IF(P5331&gt;0,1,0)</f>
        <v>1</v>
      </c>
      <c r="R5331">
        <f t="shared" ca="1" si="2880"/>
        <v>7</v>
      </c>
      <c r="S5331">
        <f t="shared" ca="1" si="2881"/>
        <v>1</v>
      </c>
      <c r="T5331">
        <f t="shared" ca="1" si="2882"/>
        <v>4</v>
      </c>
      <c r="U5331">
        <f t="shared" ca="1" si="2883"/>
        <v>5</v>
      </c>
      <c r="V5331">
        <f t="shared" ca="1" si="2884"/>
        <v>5</v>
      </c>
      <c r="X5331">
        <f t="shared" si="2886"/>
        <v>5331</v>
      </c>
      <c r="Y5331">
        <f t="shared" si="2887"/>
        <v>5252</v>
      </c>
      <c r="Z5331">
        <f t="shared" si="2888"/>
        <v>5253</v>
      </c>
      <c r="AA5331">
        <f t="shared" si="2885"/>
        <v>5451</v>
      </c>
      <c r="AB5331">
        <f t="shared" si="2862"/>
        <v>200</v>
      </c>
      <c r="AM5331" t="str">
        <f t="shared" si="2863"/>
        <v>201906KS</v>
      </c>
      <c r="AN5331">
        <f t="shared" ca="1" si="2868"/>
        <v>7.000043715846993</v>
      </c>
      <c r="AO5331">
        <f t="shared" ca="1" si="2869"/>
        <v>1.0054644808743169</v>
      </c>
      <c r="AP5331">
        <f t="shared" ca="1" si="2870"/>
        <v>4</v>
      </c>
      <c r="AQ5331">
        <f t="shared" ca="1" si="2871"/>
        <v>5.0054644808743172</v>
      </c>
      <c r="AR5331">
        <f t="shared" ca="1" si="2872"/>
        <v>5.0054644808743172</v>
      </c>
      <c r="AS5331">
        <f ca="1">P5331/J5331</f>
        <v>0.2256298140336396</v>
      </c>
    </row>
    <row r="5332" spans="1:45" x14ac:dyDescent="0.4">
      <c r="A5332">
        <f t="shared" si="2861"/>
        <v>201906</v>
      </c>
      <c r="B5332" t="s">
        <v>368</v>
      </c>
      <c r="C5332" t="s">
        <v>288</v>
      </c>
      <c r="D5332" t="str">
        <f t="shared" ca="1" si="2867"/>
        <v>I101</v>
      </c>
      <c r="E5332">
        <f t="shared" ca="1" si="2873"/>
        <v>61</v>
      </c>
      <c r="F5332">
        <f t="shared" ca="1" si="2874"/>
        <v>10</v>
      </c>
      <c r="G5332" t="str">
        <f t="shared" ca="1" si="2864"/>
        <v>S11</v>
      </c>
      <c r="H5332" t="str">
        <f t="shared" ca="1" si="2865"/>
        <v>S118</v>
      </c>
      <c r="I5332">
        <f ca="1">VLOOKUP(D5332,PRC!$A$2:$B$21,2,0)*E5332</f>
        <v>1830000</v>
      </c>
      <c r="J5332">
        <f t="shared" ca="1" si="2875"/>
        <v>1573796</v>
      </c>
      <c r="K5332">
        <f ca="1">VLOOKUP(D5332,PRC!$A$1:$C$21,3,0)*E5332</f>
        <v>951600</v>
      </c>
      <c r="L5332">
        <f t="shared" ca="1" si="2876"/>
        <v>55000</v>
      </c>
      <c r="M5332">
        <f t="shared" ca="1" si="2877"/>
        <v>73000</v>
      </c>
      <c r="N5332">
        <f t="shared" ca="1" si="2878"/>
        <v>110000</v>
      </c>
      <c r="O5332">
        <f t="shared" ca="1" si="2879"/>
        <v>110000</v>
      </c>
      <c r="P5332">
        <f t="shared" ca="1" si="2866"/>
        <v>274196</v>
      </c>
      <c r="Q5332">
        <f ca="1">IF(P5332&gt;0,1,0)</f>
        <v>1</v>
      </c>
      <c r="R5332">
        <f t="shared" ca="1" si="2880"/>
        <v>14</v>
      </c>
      <c r="S5332">
        <f t="shared" ca="1" si="2881"/>
        <v>3</v>
      </c>
      <c r="T5332">
        <f t="shared" ca="1" si="2882"/>
        <v>4</v>
      </c>
      <c r="U5332">
        <f t="shared" ca="1" si="2883"/>
        <v>6</v>
      </c>
      <c r="V5332">
        <f t="shared" ca="1" si="2884"/>
        <v>6</v>
      </c>
      <c r="X5332">
        <f t="shared" si="2886"/>
        <v>5332</v>
      </c>
      <c r="Y5332">
        <f t="shared" si="2887"/>
        <v>5252</v>
      </c>
      <c r="Z5332">
        <f t="shared" si="2888"/>
        <v>5253</v>
      </c>
      <c r="AA5332">
        <f t="shared" si="2885"/>
        <v>5451</v>
      </c>
      <c r="AB5332">
        <f t="shared" si="2862"/>
        <v>200</v>
      </c>
      <c r="AM5332" t="str">
        <f t="shared" si="2863"/>
        <v>201906KS</v>
      </c>
      <c r="AN5332">
        <f t="shared" ca="1" si="2868"/>
        <v>14.000218579234968</v>
      </c>
      <c r="AO5332">
        <f t="shared" ca="1" si="2869"/>
        <v>3.0054644808743167</v>
      </c>
      <c r="AP5332">
        <f t="shared" ca="1" si="2870"/>
        <v>3.9890710382513661</v>
      </c>
      <c r="AQ5332">
        <f t="shared" ca="1" si="2871"/>
        <v>6.0109289617486334</v>
      </c>
      <c r="AR5332">
        <f t="shared" ca="1" si="2872"/>
        <v>6.0109289617486334</v>
      </c>
      <c r="AS5332">
        <f ca="1">P5332/J5332</f>
        <v>0.17422588442212333</v>
      </c>
    </row>
    <row r="5333" spans="1:45" x14ac:dyDescent="0.4">
      <c r="A5333">
        <f t="shared" si="2861"/>
        <v>201906</v>
      </c>
      <c r="B5333" t="s">
        <v>369</v>
      </c>
      <c r="C5333" t="s">
        <v>288</v>
      </c>
      <c r="D5333" t="str">
        <f t="shared" ca="1" si="2867"/>
        <v>I120</v>
      </c>
      <c r="E5333">
        <f t="shared" ca="1" si="2873"/>
        <v>56</v>
      </c>
      <c r="F5333">
        <f t="shared" ca="1" si="2874"/>
        <v>11</v>
      </c>
      <c r="G5333" t="str">
        <f t="shared" ca="1" si="2864"/>
        <v>S10</v>
      </c>
      <c r="H5333" t="str">
        <f t="shared" ca="1" si="2865"/>
        <v>S102</v>
      </c>
      <c r="I5333">
        <f ca="1">VLOOKUP(D5333,PRC!$A$2:$B$21,2,0)*E5333</f>
        <v>240800000</v>
      </c>
      <c r="J5333">
        <f t="shared" ca="1" si="2875"/>
        <v>214311996</v>
      </c>
      <c r="K5333">
        <f ca="1">VLOOKUP(D5333,PRC!$A$1:$C$21,3,0)*E5333</f>
        <v>108360000</v>
      </c>
      <c r="L5333">
        <f t="shared" ca="1" si="2876"/>
        <v>7224000</v>
      </c>
      <c r="M5333">
        <f t="shared" ca="1" si="2877"/>
        <v>16856000</v>
      </c>
      <c r="N5333">
        <f t="shared" ca="1" si="2878"/>
        <v>12040000</v>
      </c>
      <c r="O5333">
        <f t="shared" ca="1" si="2879"/>
        <v>19264000</v>
      </c>
      <c r="P5333">
        <f t="shared" ca="1" si="2866"/>
        <v>50567996</v>
      </c>
      <c r="Q5333">
        <f ca="1">IF(P5333&gt;0,1,0)</f>
        <v>1</v>
      </c>
      <c r="R5333">
        <f t="shared" ca="1" si="2880"/>
        <v>11</v>
      </c>
      <c r="S5333">
        <f t="shared" ca="1" si="2881"/>
        <v>3</v>
      </c>
      <c r="T5333">
        <f t="shared" ca="1" si="2882"/>
        <v>7</v>
      </c>
      <c r="U5333">
        <f t="shared" ca="1" si="2883"/>
        <v>5</v>
      </c>
      <c r="V5333">
        <f t="shared" ca="1" si="2884"/>
        <v>8</v>
      </c>
      <c r="X5333">
        <f t="shared" si="2886"/>
        <v>5333</v>
      </c>
      <c r="Y5333">
        <f t="shared" si="2887"/>
        <v>5252</v>
      </c>
      <c r="Z5333">
        <f t="shared" si="2888"/>
        <v>5253</v>
      </c>
      <c r="AA5333">
        <f t="shared" si="2885"/>
        <v>5451</v>
      </c>
      <c r="AB5333">
        <f t="shared" si="2862"/>
        <v>200</v>
      </c>
      <c r="AM5333" t="str">
        <f t="shared" si="2863"/>
        <v>201906KS</v>
      </c>
      <c r="AN5333">
        <f t="shared" ca="1" si="2868"/>
        <v>11.000001661129566</v>
      </c>
      <c r="AO5333">
        <f t="shared" ca="1" si="2869"/>
        <v>3</v>
      </c>
      <c r="AP5333">
        <f t="shared" ca="1" si="2870"/>
        <v>7.0000000000000009</v>
      </c>
      <c r="AQ5333">
        <f t="shared" ca="1" si="2871"/>
        <v>5</v>
      </c>
      <c r="AR5333">
        <f t="shared" ca="1" si="2872"/>
        <v>8</v>
      </c>
      <c r="AS5333">
        <f ca="1">P5333/J5333</f>
        <v>0.23595504191935202</v>
      </c>
    </row>
    <row r="5334" spans="1:45" x14ac:dyDescent="0.4">
      <c r="A5334">
        <f t="shared" si="2861"/>
        <v>201906</v>
      </c>
      <c r="B5334" t="s">
        <v>370</v>
      </c>
      <c r="C5334" t="s">
        <v>288</v>
      </c>
      <c r="D5334" t="str">
        <f t="shared" ca="1" si="2867"/>
        <v>I113</v>
      </c>
      <c r="E5334">
        <f t="shared" ca="1" si="2873"/>
        <v>73</v>
      </c>
      <c r="F5334">
        <f t="shared" ca="1" si="2874"/>
        <v>14</v>
      </c>
      <c r="G5334" t="str">
        <f t="shared" ca="1" si="2864"/>
        <v>S10</v>
      </c>
      <c r="H5334" t="str">
        <f t="shared" ca="1" si="2865"/>
        <v>S106</v>
      </c>
      <c r="I5334">
        <f ca="1">VLOOKUP(D5334,PRC!$A$2:$B$21,2,0)*E5334</f>
        <v>48910000</v>
      </c>
      <c r="J5334">
        <f t="shared" ca="1" si="2875"/>
        <v>42062596</v>
      </c>
      <c r="K5334">
        <f ca="1">VLOOKUP(D5334,PRC!$A$1:$C$21,3,0)*E5334</f>
        <v>22009500</v>
      </c>
      <c r="L5334">
        <f t="shared" ca="1" si="2876"/>
        <v>978000</v>
      </c>
      <c r="M5334">
        <f t="shared" ca="1" si="2877"/>
        <v>2935000</v>
      </c>
      <c r="N5334">
        <f t="shared" ca="1" si="2878"/>
        <v>1467000</v>
      </c>
      <c r="O5334">
        <f t="shared" ca="1" si="2879"/>
        <v>3424000</v>
      </c>
      <c r="P5334">
        <f t="shared" ca="1" si="2866"/>
        <v>11249096</v>
      </c>
      <c r="Q5334">
        <f ca="1">IF(P5334&gt;0,1,0)</f>
        <v>1</v>
      </c>
      <c r="R5334">
        <f t="shared" ca="1" si="2880"/>
        <v>14</v>
      </c>
      <c r="S5334">
        <f t="shared" ca="1" si="2881"/>
        <v>2</v>
      </c>
      <c r="T5334">
        <f t="shared" ca="1" si="2882"/>
        <v>6</v>
      </c>
      <c r="U5334">
        <f t="shared" ca="1" si="2883"/>
        <v>3</v>
      </c>
      <c r="V5334">
        <f t="shared" ca="1" si="2884"/>
        <v>7</v>
      </c>
      <c r="X5334">
        <f t="shared" si="2886"/>
        <v>5334</v>
      </c>
      <c r="Y5334">
        <f t="shared" si="2887"/>
        <v>5252</v>
      </c>
      <c r="Z5334">
        <f t="shared" si="2888"/>
        <v>5253</v>
      </c>
      <c r="AA5334">
        <f t="shared" si="2885"/>
        <v>5451</v>
      </c>
      <c r="AB5334">
        <f t="shared" si="2862"/>
        <v>200</v>
      </c>
      <c r="AM5334" t="str">
        <f t="shared" si="2863"/>
        <v>201906KS</v>
      </c>
      <c r="AN5334">
        <f t="shared" ca="1" si="2868"/>
        <v>14.000008178286649</v>
      </c>
      <c r="AO5334">
        <f t="shared" ca="1" si="2869"/>
        <v>1.9995910856675527</v>
      </c>
      <c r="AP5334">
        <f t="shared" ca="1" si="2870"/>
        <v>6.0008178286648945</v>
      </c>
      <c r="AQ5334">
        <f t="shared" ca="1" si="2871"/>
        <v>2.9993866285013286</v>
      </c>
      <c r="AR5334">
        <f t="shared" ca="1" si="2872"/>
        <v>7.0006133714986705</v>
      </c>
      <c r="AS5334">
        <f ca="1">P5334/J5334</f>
        <v>0.26743703598322843</v>
      </c>
    </row>
    <row r="5335" spans="1:45" x14ac:dyDescent="0.4">
      <c r="A5335">
        <f t="shared" si="2861"/>
        <v>201906</v>
      </c>
      <c r="B5335" t="s">
        <v>371</v>
      </c>
      <c r="C5335" t="s">
        <v>288</v>
      </c>
      <c r="D5335" t="str">
        <f t="shared" ca="1" si="2867"/>
        <v>I114</v>
      </c>
      <c r="E5335">
        <f t="shared" ca="1" si="2873"/>
        <v>70</v>
      </c>
      <c r="F5335">
        <f t="shared" ca="1" si="2874"/>
        <v>5</v>
      </c>
      <c r="G5335" t="str">
        <f t="shared" ca="1" si="2864"/>
        <v>S10</v>
      </c>
      <c r="H5335" t="str">
        <f t="shared" ca="1" si="2865"/>
        <v>S101</v>
      </c>
      <c r="I5335">
        <f ca="1">VLOOKUP(D5335,PRC!$A$2:$B$21,2,0)*E5335</f>
        <v>16800000</v>
      </c>
      <c r="J5335">
        <f t="shared" ca="1" si="2875"/>
        <v>15455996</v>
      </c>
      <c r="K5335">
        <f ca="1">VLOOKUP(D5335,PRC!$A$1:$C$21,3,0)*E5335</f>
        <v>9744000</v>
      </c>
      <c r="L5335">
        <f t="shared" ca="1" si="2876"/>
        <v>504000</v>
      </c>
      <c r="M5335">
        <f t="shared" ca="1" si="2877"/>
        <v>1008000</v>
      </c>
      <c r="N5335">
        <f t="shared" ca="1" si="2878"/>
        <v>1008000</v>
      </c>
      <c r="O5335">
        <f t="shared" ca="1" si="2879"/>
        <v>1008000</v>
      </c>
      <c r="P5335">
        <f t="shared" ca="1" si="2866"/>
        <v>2183996</v>
      </c>
      <c r="Q5335">
        <f ca="1">IF(P5335&gt;0,1,0)</f>
        <v>1</v>
      </c>
      <c r="R5335">
        <f t="shared" ca="1" si="2880"/>
        <v>8</v>
      </c>
      <c r="S5335">
        <f t="shared" ca="1" si="2881"/>
        <v>3</v>
      </c>
      <c r="T5335">
        <f t="shared" ca="1" si="2882"/>
        <v>6</v>
      </c>
      <c r="U5335">
        <f t="shared" ca="1" si="2883"/>
        <v>6</v>
      </c>
      <c r="V5335">
        <f t="shared" ca="1" si="2884"/>
        <v>6</v>
      </c>
      <c r="X5335">
        <f t="shared" si="2886"/>
        <v>5335</v>
      </c>
      <c r="Y5335">
        <f t="shared" si="2887"/>
        <v>5252</v>
      </c>
      <c r="Z5335">
        <f t="shared" si="2888"/>
        <v>5253</v>
      </c>
      <c r="AA5335">
        <f t="shared" si="2885"/>
        <v>5451</v>
      </c>
      <c r="AB5335">
        <f t="shared" si="2862"/>
        <v>200</v>
      </c>
      <c r="AM5335" t="str">
        <f t="shared" si="2863"/>
        <v>201906KS</v>
      </c>
      <c r="AN5335">
        <f t="shared" ca="1" si="2868"/>
        <v>8.0000238095238032</v>
      </c>
      <c r="AO5335">
        <f t="shared" ca="1" si="2869"/>
        <v>3</v>
      </c>
      <c r="AP5335">
        <f t="shared" ca="1" si="2870"/>
        <v>6</v>
      </c>
      <c r="AQ5335">
        <f t="shared" ca="1" si="2871"/>
        <v>6</v>
      </c>
      <c r="AR5335">
        <f t="shared" ca="1" si="2872"/>
        <v>6</v>
      </c>
      <c r="AS5335">
        <f ca="1">P5335/J5335</f>
        <v>0.14130412559630579</v>
      </c>
    </row>
    <row r="5336" spans="1:45" x14ac:dyDescent="0.4">
      <c r="A5336">
        <f t="shared" si="2861"/>
        <v>201906</v>
      </c>
      <c r="B5336" t="s">
        <v>372</v>
      </c>
      <c r="C5336" t="s">
        <v>288</v>
      </c>
      <c r="D5336" t="str">
        <f t="shared" ca="1" si="2867"/>
        <v>I113</v>
      </c>
      <c r="E5336">
        <f t="shared" ca="1" si="2873"/>
        <v>50</v>
      </c>
      <c r="F5336">
        <f t="shared" ca="1" si="2874"/>
        <v>12</v>
      </c>
      <c r="G5336" t="str">
        <f t="shared" ca="1" si="2864"/>
        <v>S11</v>
      </c>
      <c r="H5336" t="str">
        <f t="shared" ca="1" si="2865"/>
        <v>S113</v>
      </c>
      <c r="I5336">
        <f ca="1">VLOOKUP(D5336,PRC!$A$2:$B$21,2,0)*E5336</f>
        <v>33500000</v>
      </c>
      <c r="J5336">
        <f t="shared" ca="1" si="2875"/>
        <v>29144996</v>
      </c>
      <c r="K5336">
        <f ca="1">VLOOKUP(D5336,PRC!$A$1:$C$21,3,0)*E5336</f>
        <v>15075000</v>
      </c>
      <c r="L5336">
        <f t="shared" ca="1" si="2876"/>
        <v>1005000</v>
      </c>
      <c r="M5336">
        <f t="shared" ca="1" si="2877"/>
        <v>1340000</v>
      </c>
      <c r="N5336">
        <f t="shared" ca="1" si="2878"/>
        <v>2345000</v>
      </c>
      <c r="O5336">
        <f t="shared" ca="1" si="2879"/>
        <v>3350000</v>
      </c>
      <c r="P5336">
        <f t="shared" ca="1" si="2866"/>
        <v>6029996</v>
      </c>
      <c r="Q5336">
        <f ca="1">IF(P5336&gt;0,1,0)</f>
        <v>1</v>
      </c>
      <c r="R5336">
        <f t="shared" ca="1" si="2880"/>
        <v>13</v>
      </c>
      <c r="S5336">
        <f t="shared" ca="1" si="2881"/>
        <v>3</v>
      </c>
      <c r="T5336">
        <f t="shared" ca="1" si="2882"/>
        <v>4</v>
      </c>
      <c r="U5336">
        <f t="shared" ca="1" si="2883"/>
        <v>7</v>
      </c>
      <c r="V5336">
        <f t="shared" ca="1" si="2884"/>
        <v>10</v>
      </c>
      <c r="X5336">
        <f t="shared" si="2886"/>
        <v>5336</v>
      </c>
      <c r="Y5336">
        <f t="shared" si="2887"/>
        <v>5252</v>
      </c>
      <c r="Z5336">
        <f t="shared" si="2888"/>
        <v>5253</v>
      </c>
      <c r="AA5336">
        <f t="shared" si="2885"/>
        <v>5451</v>
      </c>
      <c r="AB5336">
        <f t="shared" si="2862"/>
        <v>200</v>
      </c>
      <c r="AM5336" t="str">
        <f t="shared" si="2863"/>
        <v>201906KS</v>
      </c>
      <c r="AN5336">
        <f t="shared" ca="1" si="2868"/>
        <v>13.000011940298506</v>
      </c>
      <c r="AO5336">
        <f t="shared" ca="1" si="2869"/>
        <v>3</v>
      </c>
      <c r="AP5336">
        <f t="shared" ca="1" si="2870"/>
        <v>4</v>
      </c>
      <c r="AQ5336">
        <f t="shared" ca="1" si="2871"/>
        <v>7.0000000000000009</v>
      </c>
      <c r="AR5336">
        <f t="shared" ca="1" si="2872"/>
        <v>10</v>
      </c>
      <c r="AS5336">
        <f ca="1">P5336/J5336</f>
        <v>0.20689644287479059</v>
      </c>
    </row>
    <row r="5337" spans="1:45" x14ac:dyDescent="0.4">
      <c r="A5337">
        <f t="shared" si="2861"/>
        <v>201906</v>
      </c>
      <c r="B5337" t="s">
        <v>373</v>
      </c>
      <c r="C5337" t="s">
        <v>288</v>
      </c>
      <c r="D5337" t="str">
        <f t="shared" ca="1" si="2867"/>
        <v>I115</v>
      </c>
      <c r="E5337">
        <f t="shared" ca="1" si="2873"/>
        <v>53</v>
      </c>
      <c r="F5337">
        <f t="shared" ca="1" si="2874"/>
        <v>9</v>
      </c>
      <c r="G5337" t="str">
        <f t="shared" ca="1" si="2864"/>
        <v>S10</v>
      </c>
      <c r="H5337" t="str">
        <f t="shared" ca="1" si="2865"/>
        <v>S107</v>
      </c>
      <c r="I5337">
        <f ca="1">VLOOKUP(D5337,PRC!$A$2:$B$21,2,0)*E5337</f>
        <v>265000</v>
      </c>
      <c r="J5337">
        <f t="shared" ca="1" si="2875"/>
        <v>249096</v>
      </c>
      <c r="K5337">
        <f ca="1">VLOOKUP(D5337,PRC!$A$1:$C$21,3,0)*E5337</f>
        <v>127200</v>
      </c>
      <c r="L5337">
        <f t="shared" ca="1" si="2876"/>
        <v>8000</v>
      </c>
      <c r="M5337">
        <f t="shared" ca="1" si="2877"/>
        <v>11000</v>
      </c>
      <c r="N5337">
        <f t="shared" ca="1" si="2878"/>
        <v>13000</v>
      </c>
      <c r="O5337">
        <f t="shared" ca="1" si="2879"/>
        <v>27000</v>
      </c>
      <c r="P5337">
        <f t="shared" ca="1" si="2866"/>
        <v>62896</v>
      </c>
      <c r="Q5337">
        <f ca="1">IF(P5337&gt;0,1,0)</f>
        <v>1</v>
      </c>
      <c r="R5337">
        <f t="shared" ca="1" si="2880"/>
        <v>6</v>
      </c>
      <c r="S5337">
        <f t="shared" ca="1" si="2881"/>
        <v>3</v>
      </c>
      <c r="T5337">
        <f t="shared" ca="1" si="2882"/>
        <v>4</v>
      </c>
      <c r="U5337">
        <f t="shared" ca="1" si="2883"/>
        <v>5</v>
      </c>
      <c r="V5337">
        <f t="shared" ca="1" si="2884"/>
        <v>10</v>
      </c>
      <c r="X5337">
        <f t="shared" si="2886"/>
        <v>5337</v>
      </c>
      <c r="Y5337">
        <f t="shared" si="2887"/>
        <v>5252</v>
      </c>
      <c r="Z5337">
        <f t="shared" si="2888"/>
        <v>5253</v>
      </c>
      <c r="AA5337">
        <f t="shared" si="2885"/>
        <v>5451</v>
      </c>
      <c r="AB5337">
        <f t="shared" si="2862"/>
        <v>200</v>
      </c>
      <c r="AM5337" t="str">
        <f t="shared" si="2863"/>
        <v>201906KS</v>
      </c>
      <c r="AN5337">
        <f t="shared" ca="1" si="2868"/>
        <v>6.0015094339622603</v>
      </c>
      <c r="AO5337">
        <f t="shared" ca="1" si="2869"/>
        <v>3.0188679245283021</v>
      </c>
      <c r="AP5337">
        <f t="shared" ca="1" si="2870"/>
        <v>4.1509433962264151</v>
      </c>
      <c r="AQ5337">
        <f t="shared" ca="1" si="2871"/>
        <v>4.9056603773584913</v>
      </c>
      <c r="AR5337">
        <f t="shared" ca="1" si="2872"/>
        <v>10.188679245283019</v>
      </c>
      <c r="AS5337">
        <f ca="1">P5337/J5337</f>
        <v>0.25249702925779621</v>
      </c>
    </row>
    <row r="5338" spans="1:45" x14ac:dyDescent="0.4">
      <c r="A5338">
        <f t="shared" si="2861"/>
        <v>201906</v>
      </c>
      <c r="B5338" t="s">
        <v>374</v>
      </c>
      <c r="C5338" t="s">
        <v>288</v>
      </c>
      <c r="D5338" t="str">
        <f t="shared" ca="1" si="2867"/>
        <v>I109</v>
      </c>
      <c r="E5338">
        <f t="shared" ca="1" si="2873"/>
        <v>61</v>
      </c>
      <c r="F5338">
        <f t="shared" ca="1" si="2874"/>
        <v>14</v>
      </c>
      <c r="G5338" t="str">
        <f t="shared" ca="1" si="2864"/>
        <v>S10</v>
      </c>
      <c r="H5338" t="str">
        <f t="shared" ca="1" si="2865"/>
        <v>S106</v>
      </c>
      <c r="I5338">
        <f ca="1">VLOOKUP(D5338,PRC!$A$2:$B$21,2,0)*E5338</f>
        <v>30500000</v>
      </c>
      <c r="J5338">
        <f t="shared" ca="1" si="2875"/>
        <v>27144996</v>
      </c>
      <c r="K5338">
        <f ca="1">VLOOKUP(D5338,PRC!$A$1:$C$21,3,0)*E5338</f>
        <v>12200000</v>
      </c>
      <c r="L5338">
        <f t="shared" ca="1" si="2876"/>
        <v>610000</v>
      </c>
      <c r="M5338">
        <f t="shared" ca="1" si="2877"/>
        <v>1830000</v>
      </c>
      <c r="N5338">
        <f t="shared" ca="1" si="2878"/>
        <v>2135000</v>
      </c>
      <c r="O5338">
        <f t="shared" ca="1" si="2879"/>
        <v>1525000</v>
      </c>
      <c r="P5338">
        <f t="shared" ca="1" si="2866"/>
        <v>8844996</v>
      </c>
      <c r="Q5338">
        <f ca="1">IF(P5338&gt;0,1,0)</f>
        <v>1</v>
      </c>
      <c r="R5338">
        <f t="shared" ca="1" si="2880"/>
        <v>11</v>
      </c>
      <c r="S5338">
        <f t="shared" ca="1" si="2881"/>
        <v>2</v>
      </c>
      <c r="T5338">
        <f t="shared" ca="1" si="2882"/>
        <v>6</v>
      </c>
      <c r="U5338">
        <f t="shared" ca="1" si="2883"/>
        <v>7</v>
      </c>
      <c r="V5338">
        <f t="shared" ca="1" si="2884"/>
        <v>5</v>
      </c>
      <c r="X5338">
        <f t="shared" si="2886"/>
        <v>5338</v>
      </c>
      <c r="Y5338">
        <f t="shared" si="2887"/>
        <v>5252</v>
      </c>
      <c r="Z5338">
        <f t="shared" si="2888"/>
        <v>5253</v>
      </c>
      <c r="AA5338">
        <f t="shared" si="2885"/>
        <v>5451</v>
      </c>
      <c r="AB5338">
        <f t="shared" si="2862"/>
        <v>200</v>
      </c>
      <c r="AM5338" t="str">
        <f t="shared" si="2863"/>
        <v>201906KS</v>
      </c>
      <c r="AN5338">
        <f t="shared" ca="1" si="2868"/>
        <v>11.000013114754104</v>
      </c>
      <c r="AO5338">
        <f t="shared" ca="1" si="2869"/>
        <v>2</v>
      </c>
      <c r="AP5338">
        <f t="shared" ca="1" si="2870"/>
        <v>6</v>
      </c>
      <c r="AQ5338">
        <f t="shared" ca="1" si="2871"/>
        <v>7.0000000000000009</v>
      </c>
      <c r="AR5338">
        <f t="shared" ca="1" si="2872"/>
        <v>5</v>
      </c>
      <c r="AS5338">
        <f ca="1">P5338/J5338</f>
        <v>0.32584259728754428</v>
      </c>
    </row>
    <row r="5339" spans="1:45" x14ac:dyDescent="0.4">
      <c r="A5339">
        <f t="shared" si="2861"/>
        <v>201906</v>
      </c>
      <c r="B5339" t="s">
        <v>375</v>
      </c>
      <c r="C5339" t="s">
        <v>288</v>
      </c>
      <c r="D5339" t="str">
        <f t="shared" ca="1" si="2867"/>
        <v>I102</v>
      </c>
      <c r="E5339">
        <f t="shared" ca="1" si="2873"/>
        <v>71</v>
      </c>
      <c r="F5339">
        <f t="shared" ca="1" si="2874"/>
        <v>11</v>
      </c>
      <c r="G5339" t="str">
        <f t="shared" ca="1" si="2864"/>
        <v>S10</v>
      </c>
      <c r="H5339" t="str">
        <f t="shared" ca="1" si="2865"/>
        <v>S108</v>
      </c>
      <c r="I5339">
        <f ca="1">VLOOKUP(D5339,PRC!$A$2:$B$21,2,0)*E5339</f>
        <v>2840000</v>
      </c>
      <c r="J5339">
        <f t="shared" ca="1" si="2875"/>
        <v>2413996</v>
      </c>
      <c r="K5339">
        <f ca="1">VLOOKUP(D5339,PRC!$A$1:$C$21,3,0)*E5339</f>
        <v>1334800</v>
      </c>
      <c r="L5339">
        <f t="shared" ca="1" si="2876"/>
        <v>85000</v>
      </c>
      <c r="M5339">
        <f t="shared" ca="1" si="2877"/>
        <v>142000</v>
      </c>
      <c r="N5339">
        <f t="shared" ca="1" si="2878"/>
        <v>199000</v>
      </c>
      <c r="O5339">
        <f t="shared" ca="1" si="2879"/>
        <v>284000</v>
      </c>
      <c r="P5339">
        <f t="shared" ca="1" si="2866"/>
        <v>369196</v>
      </c>
      <c r="Q5339">
        <f ca="1">IF(P5339&gt;0,1,0)</f>
        <v>1</v>
      </c>
      <c r="R5339">
        <f t="shared" ca="1" si="2880"/>
        <v>15</v>
      </c>
      <c r="S5339">
        <f t="shared" ca="1" si="2881"/>
        <v>3</v>
      </c>
      <c r="T5339">
        <f t="shared" ca="1" si="2882"/>
        <v>5</v>
      </c>
      <c r="U5339">
        <f t="shared" ca="1" si="2883"/>
        <v>7</v>
      </c>
      <c r="V5339">
        <f t="shared" ca="1" si="2884"/>
        <v>10</v>
      </c>
      <c r="X5339">
        <f t="shared" si="2886"/>
        <v>5339</v>
      </c>
      <c r="Y5339">
        <f t="shared" si="2887"/>
        <v>5252</v>
      </c>
      <c r="Z5339">
        <f t="shared" si="2888"/>
        <v>5253</v>
      </c>
      <c r="AA5339">
        <f t="shared" si="2885"/>
        <v>5451</v>
      </c>
      <c r="AB5339">
        <f t="shared" si="2862"/>
        <v>200</v>
      </c>
      <c r="AM5339" t="str">
        <f t="shared" si="2863"/>
        <v>201906KS</v>
      </c>
      <c r="AN5339">
        <f t="shared" ca="1" si="2868"/>
        <v>15.000140845070419</v>
      </c>
      <c r="AO5339">
        <f t="shared" ca="1" si="2869"/>
        <v>2.992957746478873</v>
      </c>
      <c r="AP5339">
        <f t="shared" ca="1" si="2870"/>
        <v>5</v>
      </c>
      <c r="AQ5339">
        <f t="shared" ca="1" si="2871"/>
        <v>7.007042253521127</v>
      </c>
      <c r="AR5339">
        <f t="shared" ca="1" si="2872"/>
        <v>10</v>
      </c>
      <c r="AS5339">
        <f ca="1">P5339/J5339</f>
        <v>0.15293977289109012</v>
      </c>
    </row>
    <row r="5340" spans="1:45" x14ac:dyDescent="0.4">
      <c r="A5340">
        <f t="shared" si="2861"/>
        <v>201906</v>
      </c>
      <c r="B5340" t="s">
        <v>376</v>
      </c>
      <c r="C5340" t="s">
        <v>288</v>
      </c>
      <c r="D5340" t="str">
        <f t="shared" ca="1" si="2867"/>
        <v>I101</v>
      </c>
      <c r="E5340">
        <f t="shared" ca="1" si="2873"/>
        <v>59</v>
      </c>
      <c r="F5340">
        <f t="shared" ca="1" si="2874"/>
        <v>10</v>
      </c>
      <c r="G5340" t="str">
        <f t="shared" ca="1" si="2864"/>
        <v>S11</v>
      </c>
      <c r="H5340" t="str">
        <f t="shared" ca="1" si="2865"/>
        <v>S115</v>
      </c>
      <c r="I5340">
        <f ca="1">VLOOKUP(D5340,PRC!$A$2:$B$21,2,0)*E5340</f>
        <v>1770000</v>
      </c>
      <c r="J5340">
        <f t="shared" ca="1" si="2875"/>
        <v>1663796</v>
      </c>
      <c r="K5340">
        <f ca="1">VLOOKUP(D5340,PRC!$A$1:$C$21,3,0)*E5340</f>
        <v>920400</v>
      </c>
      <c r="L5340">
        <f t="shared" ca="1" si="2876"/>
        <v>35000</v>
      </c>
      <c r="M5340">
        <f t="shared" ca="1" si="2877"/>
        <v>71000</v>
      </c>
      <c r="N5340">
        <f t="shared" ca="1" si="2878"/>
        <v>53000</v>
      </c>
      <c r="O5340">
        <f t="shared" ca="1" si="2879"/>
        <v>142000</v>
      </c>
      <c r="P5340">
        <f t="shared" ca="1" si="2866"/>
        <v>442396</v>
      </c>
      <c r="Q5340">
        <f ca="1">IF(P5340&gt;0,1,0)</f>
        <v>1</v>
      </c>
      <c r="R5340">
        <f t="shared" ca="1" si="2880"/>
        <v>6</v>
      </c>
      <c r="S5340">
        <f t="shared" ca="1" si="2881"/>
        <v>2</v>
      </c>
      <c r="T5340">
        <f t="shared" ca="1" si="2882"/>
        <v>4</v>
      </c>
      <c r="U5340">
        <f t="shared" ca="1" si="2883"/>
        <v>3</v>
      </c>
      <c r="V5340">
        <f t="shared" ca="1" si="2884"/>
        <v>8</v>
      </c>
      <c r="X5340">
        <f t="shared" si="2886"/>
        <v>5340</v>
      </c>
      <c r="Y5340">
        <f t="shared" si="2887"/>
        <v>5252</v>
      </c>
      <c r="Z5340">
        <f t="shared" si="2888"/>
        <v>5253</v>
      </c>
      <c r="AA5340">
        <f t="shared" si="2885"/>
        <v>5451</v>
      </c>
      <c r="AB5340">
        <f t="shared" si="2862"/>
        <v>200</v>
      </c>
      <c r="AM5340" t="str">
        <f t="shared" si="2863"/>
        <v>201906KS</v>
      </c>
      <c r="AN5340">
        <f t="shared" ca="1" si="2868"/>
        <v>6.0002259887005689</v>
      </c>
      <c r="AO5340">
        <f t="shared" ca="1" si="2869"/>
        <v>1.977401129943503</v>
      </c>
      <c r="AP5340">
        <f t="shared" ca="1" si="2870"/>
        <v>4.0112994350282483</v>
      </c>
      <c r="AQ5340">
        <f t="shared" ca="1" si="2871"/>
        <v>2.9943502824858759</v>
      </c>
      <c r="AR5340">
        <f t="shared" ca="1" si="2872"/>
        <v>8.0225988700564965</v>
      </c>
      <c r="AS5340">
        <f ca="1">P5340/J5340</f>
        <v>0.26589557854448503</v>
      </c>
    </row>
    <row r="5341" spans="1:45" x14ac:dyDescent="0.4">
      <c r="A5341">
        <f t="shared" si="2861"/>
        <v>201906</v>
      </c>
      <c r="B5341" t="s">
        <v>377</v>
      </c>
      <c r="C5341" t="s">
        <v>288</v>
      </c>
      <c r="D5341" t="str">
        <f t="shared" ca="1" si="2867"/>
        <v>I112</v>
      </c>
      <c r="E5341">
        <f t="shared" ca="1" si="2873"/>
        <v>80</v>
      </c>
      <c r="F5341">
        <f t="shared" ca="1" si="2874"/>
        <v>9</v>
      </c>
      <c r="G5341" t="str">
        <f t="shared" ca="1" si="2864"/>
        <v>S10</v>
      </c>
      <c r="H5341" t="str">
        <f t="shared" ca="1" si="2865"/>
        <v>S105</v>
      </c>
      <c r="I5341">
        <f ca="1">VLOOKUP(D5341,PRC!$A$2:$B$21,2,0)*E5341</f>
        <v>5200000</v>
      </c>
      <c r="J5341">
        <f t="shared" ca="1" si="2875"/>
        <v>4575996</v>
      </c>
      <c r="K5341">
        <f ca="1">VLOOKUP(D5341,PRC!$A$1:$C$21,3,0)*E5341</f>
        <v>2600000</v>
      </c>
      <c r="L5341">
        <f t="shared" ca="1" si="2876"/>
        <v>52000</v>
      </c>
      <c r="M5341">
        <f t="shared" ca="1" si="2877"/>
        <v>208000</v>
      </c>
      <c r="N5341">
        <f t="shared" ca="1" si="2878"/>
        <v>260000</v>
      </c>
      <c r="O5341">
        <f t="shared" ca="1" si="2879"/>
        <v>416000</v>
      </c>
      <c r="P5341">
        <f t="shared" ca="1" si="2866"/>
        <v>1039996</v>
      </c>
      <c r="Q5341">
        <f ca="1">IF(P5341&gt;0,1,0)</f>
        <v>1</v>
      </c>
      <c r="R5341">
        <f t="shared" ca="1" si="2880"/>
        <v>12</v>
      </c>
      <c r="S5341">
        <f t="shared" ca="1" si="2881"/>
        <v>1</v>
      </c>
      <c r="T5341">
        <f t="shared" ca="1" si="2882"/>
        <v>4</v>
      </c>
      <c r="U5341">
        <f t="shared" ca="1" si="2883"/>
        <v>5</v>
      </c>
      <c r="V5341">
        <f t="shared" ca="1" si="2884"/>
        <v>8</v>
      </c>
      <c r="X5341">
        <f t="shared" si="2886"/>
        <v>5341</v>
      </c>
      <c r="Y5341">
        <f t="shared" si="2887"/>
        <v>5252</v>
      </c>
      <c r="Z5341">
        <f t="shared" si="2888"/>
        <v>5253</v>
      </c>
      <c r="AA5341">
        <f t="shared" si="2885"/>
        <v>5451</v>
      </c>
      <c r="AB5341">
        <f t="shared" si="2862"/>
        <v>200</v>
      </c>
      <c r="AM5341" t="str">
        <f t="shared" si="2863"/>
        <v>201906KS</v>
      </c>
      <c r="AN5341">
        <f t="shared" ca="1" si="2868"/>
        <v>12.000076923076918</v>
      </c>
      <c r="AO5341">
        <f t="shared" ca="1" si="2869"/>
        <v>1</v>
      </c>
      <c r="AP5341">
        <f t="shared" ca="1" si="2870"/>
        <v>4</v>
      </c>
      <c r="AQ5341">
        <f t="shared" ca="1" si="2871"/>
        <v>5</v>
      </c>
      <c r="AR5341">
        <f t="shared" ca="1" si="2872"/>
        <v>8</v>
      </c>
      <c r="AS5341">
        <f ca="1">P5341/J5341</f>
        <v>0.22727205181123411</v>
      </c>
    </row>
    <row r="5342" spans="1:45" x14ac:dyDescent="0.4">
      <c r="A5342">
        <f t="shared" si="2861"/>
        <v>201906</v>
      </c>
      <c r="B5342" t="s">
        <v>378</v>
      </c>
      <c r="C5342" t="s">
        <v>288</v>
      </c>
      <c r="D5342" t="str">
        <f t="shared" ca="1" si="2867"/>
        <v>I120</v>
      </c>
      <c r="E5342">
        <f t="shared" ca="1" si="2873"/>
        <v>74</v>
      </c>
      <c r="F5342">
        <f t="shared" ca="1" si="2874"/>
        <v>10</v>
      </c>
      <c r="G5342" t="str">
        <f t="shared" ca="1" si="2864"/>
        <v>S10</v>
      </c>
      <c r="H5342" t="str">
        <f t="shared" ca="1" si="2865"/>
        <v>S105</v>
      </c>
      <c r="I5342">
        <f ca="1">VLOOKUP(D5342,PRC!$A$2:$B$21,2,0)*E5342</f>
        <v>318200000</v>
      </c>
      <c r="J5342">
        <f t="shared" ca="1" si="2875"/>
        <v>302289996</v>
      </c>
      <c r="K5342">
        <f ca="1">VLOOKUP(D5342,PRC!$A$1:$C$21,3,0)*E5342</f>
        <v>143190000</v>
      </c>
      <c r="L5342">
        <f t="shared" ca="1" si="2876"/>
        <v>3182000</v>
      </c>
      <c r="M5342">
        <f t="shared" ca="1" si="2877"/>
        <v>22274000</v>
      </c>
      <c r="N5342">
        <f t="shared" ca="1" si="2878"/>
        <v>9546000</v>
      </c>
      <c r="O5342">
        <f t="shared" ca="1" si="2879"/>
        <v>22274000</v>
      </c>
      <c r="P5342">
        <f t="shared" ca="1" si="2866"/>
        <v>101823996</v>
      </c>
      <c r="Q5342">
        <f ca="1">IF(P5342&gt;0,1,0)</f>
        <v>1</v>
      </c>
      <c r="R5342">
        <f t="shared" ca="1" si="2880"/>
        <v>5</v>
      </c>
      <c r="S5342">
        <f t="shared" ca="1" si="2881"/>
        <v>1</v>
      </c>
      <c r="T5342">
        <f t="shared" ca="1" si="2882"/>
        <v>7</v>
      </c>
      <c r="U5342">
        <f t="shared" ca="1" si="2883"/>
        <v>3</v>
      </c>
      <c r="V5342">
        <f t="shared" ca="1" si="2884"/>
        <v>7</v>
      </c>
      <c r="X5342">
        <f t="shared" si="2886"/>
        <v>5342</v>
      </c>
      <c r="Y5342">
        <f t="shared" si="2887"/>
        <v>5252</v>
      </c>
      <c r="Z5342">
        <f t="shared" si="2888"/>
        <v>5253</v>
      </c>
      <c r="AA5342">
        <f t="shared" si="2885"/>
        <v>5451</v>
      </c>
      <c r="AB5342">
        <f t="shared" si="2862"/>
        <v>200</v>
      </c>
      <c r="AM5342" t="str">
        <f t="shared" si="2863"/>
        <v>201906KS</v>
      </c>
      <c r="AN5342">
        <f t="shared" ca="1" si="2868"/>
        <v>5.0000012570710295</v>
      </c>
      <c r="AO5342">
        <f t="shared" ca="1" si="2869"/>
        <v>1</v>
      </c>
      <c r="AP5342">
        <f t="shared" ca="1" si="2870"/>
        <v>7.0000000000000009</v>
      </c>
      <c r="AQ5342">
        <f t="shared" ca="1" si="2871"/>
        <v>3</v>
      </c>
      <c r="AR5342">
        <f t="shared" ca="1" si="2872"/>
        <v>7.0000000000000009</v>
      </c>
      <c r="AS5342">
        <f ca="1">P5342/J5342</f>
        <v>0.33684209648803592</v>
      </c>
    </row>
    <row r="5343" spans="1:45" x14ac:dyDescent="0.4">
      <c r="A5343">
        <f t="shared" si="2861"/>
        <v>201906</v>
      </c>
      <c r="B5343" t="s">
        <v>379</v>
      </c>
      <c r="C5343" t="s">
        <v>288</v>
      </c>
      <c r="D5343" t="str">
        <f t="shared" ca="1" si="2867"/>
        <v>I107</v>
      </c>
      <c r="E5343">
        <f t="shared" ca="1" si="2873"/>
        <v>51</v>
      </c>
      <c r="F5343">
        <f t="shared" ca="1" si="2874"/>
        <v>9</v>
      </c>
      <c r="G5343" t="str">
        <f t="shared" ca="1" si="2864"/>
        <v>S11</v>
      </c>
      <c r="H5343" t="str">
        <f t="shared" ca="1" si="2865"/>
        <v>S119</v>
      </c>
      <c r="I5343">
        <f ca="1">VLOOKUP(D5343,PRC!$A$2:$B$21,2,0)*E5343</f>
        <v>7650000</v>
      </c>
      <c r="J5343">
        <f t="shared" ca="1" si="2875"/>
        <v>6884996</v>
      </c>
      <c r="K5343">
        <f ca="1">VLOOKUP(D5343,PRC!$A$1:$C$21,3,0)*E5343</f>
        <v>4360500</v>
      </c>
      <c r="L5343">
        <f t="shared" ca="1" si="2876"/>
        <v>77000</v>
      </c>
      <c r="M5343">
        <f t="shared" ca="1" si="2877"/>
        <v>306000</v>
      </c>
      <c r="N5343">
        <f t="shared" ca="1" si="2878"/>
        <v>536000</v>
      </c>
      <c r="O5343">
        <f t="shared" ca="1" si="2879"/>
        <v>689000</v>
      </c>
      <c r="P5343">
        <f t="shared" ca="1" si="2866"/>
        <v>916496</v>
      </c>
      <c r="Q5343">
        <f ca="1">IF(P5343&gt;0,1,0)</f>
        <v>1</v>
      </c>
      <c r="R5343">
        <f t="shared" ca="1" si="2880"/>
        <v>10</v>
      </c>
      <c r="S5343">
        <f t="shared" ca="1" si="2881"/>
        <v>1</v>
      </c>
      <c r="T5343">
        <f t="shared" ca="1" si="2882"/>
        <v>4</v>
      </c>
      <c r="U5343">
        <f t="shared" ca="1" si="2883"/>
        <v>7</v>
      </c>
      <c r="V5343">
        <f t="shared" ca="1" si="2884"/>
        <v>9</v>
      </c>
      <c r="X5343">
        <f t="shared" si="2886"/>
        <v>5343</v>
      </c>
      <c r="Y5343">
        <f t="shared" si="2887"/>
        <v>5252</v>
      </c>
      <c r="Z5343">
        <f t="shared" si="2888"/>
        <v>5253</v>
      </c>
      <c r="AA5343">
        <f t="shared" si="2885"/>
        <v>5451</v>
      </c>
      <c r="AB5343">
        <f t="shared" si="2862"/>
        <v>200</v>
      </c>
      <c r="AM5343" t="str">
        <f t="shared" si="2863"/>
        <v>201906KS</v>
      </c>
      <c r="AN5343">
        <f t="shared" ca="1" si="2868"/>
        <v>10.000052287581696</v>
      </c>
      <c r="AO5343">
        <f t="shared" ca="1" si="2869"/>
        <v>1.0065359477124183</v>
      </c>
      <c r="AP5343">
        <f t="shared" ca="1" si="2870"/>
        <v>4</v>
      </c>
      <c r="AQ5343">
        <f t="shared" ca="1" si="2871"/>
        <v>7.0065359477124183</v>
      </c>
      <c r="AR5343">
        <f t="shared" ca="1" si="2872"/>
        <v>9.0065359477124183</v>
      </c>
      <c r="AS5343">
        <f ca="1">P5343/J5343</f>
        <v>0.13311496477267379</v>
      </c>
    </row>
    <row r="5344" spans="1:45" x14ac:dyDescent="0.4">
      <c r="A5344">
        <f t="shared" si="2861"/>
        <v>201906</v>
      </c>
      <c r="B5344" t="s">
        <v>380</v>
      </c>
      <c r="C5344" t="s">
        <v>288</v>
      </c>
      <c r="D5344" t="str">
        <f t="shared" ca="1" si="2867"/>
        <v>I112</v>
      </c>
      <c r="E5344">
        <f t="shared" ca="1" si="2873"/>
        <v>76</v>
      </c>
      <c r="F5344">
        <f t="shared" ca="1" si="2874"/>
        <v>13</v>
      </c>
      <c r="G5344" t="str">
        <f t="shared" ca="1" si="2864"/>
        <v>S10</v>
      </c>
      <c r="H5344" t="str">
        <f t="shared" ca="1" si="2865"/>
        <v>S103</v>
      </c>
      <c r="I5344">
        <f ca="1">VLOOKUP(D5344,PRC!$A$2:$B$21,2,0)*E5344</f>
        <v>4940000</v>
      </c>
      <c r="J5344">
        <f t="shared" ca="1" si="2875"/>
        <v>4396596</v>
      </c>
      <c r="K5344">
        <f ca="1">VLOOKUP(D5344,PRC!$A$1:$C$21,3,0)*E5344</f>
        <v>2470000</v>
      </c>
      <c r="L5344">
        <f t="shared" ca="1" si="2876"/>
        <v>99000</v>
      </c>
      <c r="M5344">
        <f t="shared" ca="1" si="2877"/>
        <v>247000</v>
      </c>
      <c r="N5344">
        <f t="shared" ca="1" si="2878"/>
        <v>296000</v>
      </c>
      <c r="O5344">
        <f t="shared" ca="1" si="2879"/>
        <v>395000</v>
      </c>
      <c r="P5344">
        <f t="shared" ca="1" si="2866"/>
        <v>889596</v>
      </c>
      <c r="Q5344">
        <f ca="1">IF(P5344&gt;0,1,0)</f>
        <v>1</v>
      </c>
      <c r="R5344">
        <f t="shared" ca="1" si="2880"/>
        <v>11</v>
      </c>
      <c r="S5344">
        <f t="shared" ca="1" si="2881"/>
        <v>2</v>
      </c>
      <c r="T5344">
        <f t="shared" ca="1" si="2882"/>
        <v>5</v>
      </c>
      <c r="U5344">
        <f t="shared" ca="1" si="2883"/>
        <v>6</v>
      </c>
      <c r="V5344">
        <f t="shared" ca="1" si="2884"/>
        <v>8</v>
      </c>
      <c r="X5344">
        <f t="shared" si="2886"/>
        <v>5344</v>
      </c>
      <c r="Y5344">
        <f t="shared" si="2887"/>
        <v>5252</v>
      </c>
      <c r="Z5344">
        <f t="shared" si="2888"/>
        <v>5253</v>
      </c>
      <c r="AA5344">
        <f t="shared" si="2885"/>
        <v>5451</v>
      </c>
      <c r="AB5344">
        <f t="shared" si="2862"/>
        <v>200</v>
      </c>
      <c r="AM5344" t="str">
        <f t="shared" si="2863"/>
        <v>201906KS</v>
      </c>
      <c r="AN5344">
        <f t="shared" ca="1" si="2868"/>
        <v>11.000080971659919</v>
      </c>
      <c r="AO5344">
        <f t="shared" ca="1" si="2869"/>
        <v>2.0040485829959516</v>
      </c>
      <c r="AP5344">
        <f t="shared" ca="1" si="2870"/>
        <v>5</v>
      </c>
      <c r="AQ5344">
        <f t="shared" ca="1" si="2871"/>
        <v>5.9919028340080969</v>
      </c>
      <c r="AR5344">
        <f t="shared" ca="1" si="2872"/>
        <v>7.9959514170040489</v>
      </c>
      <c r="AS5344">
        <f ca="1">P5344/J5344</f>
        <v>0.20233744469585108</v>
      </c>
    </row>
    <row r="5345" spans="1:45" x14ac:dyDescent="0.4">
      <c r="A5345">
        <f t="shared" si="2861"/>
        <v>201906</v>
      </c>
      <c r="B5345" t="s">
        <v>381</v>
      </c>
      <c r="C5345" t="s">
        <v>288</v>
      </c>
      <c r="D5345" t="str">
        <f t="shared" ca="1" si="2867"/>
        <v>I107</v>
      </c>
      <c r="E5345">
        <f t="shared" ca="1" si="2873"/>
        <v>65</v>
      </c>
      <c r="F5345">
        <f t="shared" ca="1" si="2874"/>
        <v>9</v>
      </c>
      <c r="G5345" t="str">
        <f t="shared" ca="1" si="2864"/>
        <v>S10</v>
      </c>
      <c r="H5345" t="str">
        <f t="shared" ca="1" si="2865"/>
        <v>S104</v>
      </c>
      <c r="I5345">
        <f ca="1">VLOOKUP(D5345,PRC!$A$2:$B$21,2,0)*E5345</f>
        <v>9750000</v>
      </c>
      <c r="J5345">
        <f t="shared" ca="1" si="2875"/>
        <v>8677496</v>
      </c>
      <c r="K5345">
        <f ca="1">VLOOKUP(D5345,PRC!$A$1:$C$21,3,0)*E5345</f>
        <v>5557500</v>
      </c>
      <c r="L5345">
        <f t="shared" ca="1" si="2876"/>
        <v>98000</v>
      </c>
      <c r="M5345">
        <f t="shared" ca="1" si="2877"/>
        <v>390000</v>
      </c>
      <c r="N5345">
        <f t="shared" ca="1" si="2878"/>
        <v>683000</v>
      </c>
      <c r="O5345">
        <f t="shared" ca="1" si="2879"/>
        <v>780000</v>
      </c>
      <c r="P5345">
        <f t="shared" ca="1" si="2866"/>
        <v>1168996</v>
      </c>
      <c r="Q5345">
        <f ca="1">IF(P5345&gt;0,1,0)</f>
        <v>1</v>
      </c>
      <c r="R5345">
        <f t="shared" ca="1" si="2880"/>
        <v>11</v>
      </c>
      <c r="S5345">
        <f t="shared" ca="1" si="2881"/>
        <v>1</v>
      </c>
      <c r="T5345">
        <f t="shared" ca="1" si="2882"/>
        <v>4</v>
      </c>
      <c r="U5345">
        <f t="shared" ca="1" si="2883"/>
        <v>7</v>
      </c>
      <c r="V5345">
        <f t="shared" ca="1" si="2884"/>
        <v>8</v>
      </c>
      <c r="X5345">
        <f t="shared" si="2886"/>
        <v>5345</v>
      </c>
      <c r="Y5345">
        <f t="shared" si="2887"/>
        <v>5252</v>
      </c>
      <c r="Z5345">
        <f t="shared" si="2888"/>
        <v>5253</v>
      </c>
      <c r="AA5345">
        <f t="shared" si="2885"/>
        <v>5451</v>
      </c>
      <c r="AB5345">
        <f t="shared" si="2862"/>
        <v>200</v>
      </c>
      <c r="AM5345" t="str">
        <f t="shared" si="2863"/>
        <v>201906KS</v>
      </c>
      <c r="AN5345">
        <f t="shared" ca="1" si="2868"/>
        <v>11.000041025641028</v>
      </c>
      <c r="AO5345">
        <f t="shared" ca="1" si="2869"/>
        <v>1.0051282051282051</v>
      </c>
      <c r="AP5345">
        <f t="shared" ca="1" si="2870"/>
        <v>4</v>
      </c>
      <c r="AQ5345">
        <f t="shared" ca="1" si="2871"/>
        <v>7.0051282051282051</v>
      </c>
      <c r="AR5345">
        <f t="shared" ca="1" si="2872"/>
        <v>8</v>
      </c>
      <c r="AS5345">
        <f ca="1">P5345/J5345</f>
        <v>0.13471582124612907</v>
      </c>
    </row>
    <row r="5346" spans="1:45" x14ac:dyDescent="0.4">
      <c r="A5346">
        <f t="shared" si="2861"/>
        <v>201906</v>
      </c>
      <c r="B5346" t="s">
        <v>382</v>
      </c>
      <c r="C5346" t="s">
        <v>288</v>
      </c>
      <c r="D5346" t="str">
        <f t="shared" ca="1" si="2867"/>
        <v>I119</v>
      </c>
      <c r="E5346">
        <f t="shared" ca="1" si="2873"/>
        <v>58</v>
      </c>
      <c r="F5346">
        <f t="shared" ca="1" si="2874"/>
        <v>12</v>
      </c>
      <c r="G5346" t="str">
        <f t="shared" ca="1" si="2864"/>
        <v>S11</v>
      </c>
      <c r="H5346" t="str">
        <f t="shared" ca="1" si="2865"/>
        <v>S118</v>
      </c>
      <c r="I5346">
        <f ca="1">VLOOKUP(D5346,PRC!$A$2:$B$21,2,0)*E5346</f>
        <v>5510000</v>
      </c>
      <c r="J5346">
        <f t="shared" ca="1" si="2875"/>
        <v>4738596</v>
      </c>
      <c r="K5346">
        <f ca="1">VLOOKUP(D5346,PRC!$A$1:$C$21,3,0)*E5346</f>
        <v>2644800</v>
      </c>
      <c r="L5346">
        <f t="shared" ca="1" si="2876"/>
        <v>55000</v>
      </c>
      <c r="M5346">
        <f t="shared" ca="1" si="2877"/>
        <v>276000</v>
      </c>
      <c r="N5346">
        <f t="shared" ca="1" si="2878"/>
        <v>386000</v>
      </c>
      <c r="O5346">
        <f t="shared" ca="1" si="2879"/>
        <v>331000</v>
      </c>
      <c r="P5346">
        <f t="shared" ca="1" si="2866"/>
        <v>1045796</v>
      </c>
      <c r="Q5346">
        <f ca="1">IF(P5346&gt;0,1,0)</f>
        <v>1</v>
      </c>
      <c r="R5346">
        <f t="shared" ca="1" si="2880"/>
        <v>14</v>
      </c>
      <c r="S5346">
        <f t="shared" ca="1" si="2881"/>
        <v>1</v>
      </c>
      <c r="T5346">
        <f t="shared" ca="1" si="2882"/>
        <v>5</v>
      </c>
      <c r="U5346">
        <f t="shared" ca="1" si="2883"/>
        <v>7</v>
      </c>
      <c r="V5346">
        <f t="shared" ca="1" si="2884"/>
        <v>6</v>
      </c>
      <c r="X5346">
        <f t="shared" si="2886"/>
        <v>5346</v>
      </c>
      <c r="Y5346">
        <f t="shared" si="2887"/>
        <v>5252</v>
      </c>
      <c r="Z5346">
        <f t="shared" si="2888"/>
        <v>5253</v>
      </c>
      <c r="AA5346">
        <f t="shared" si="2885"/>
        <v>5451</v>
      </c>
      <c r="AB5346">
        <f t="shared" si="2862"/>
        <v>200</v>
      </c>
      <c r="AM5346" t="str">
        <f t="shared" si="2863"/>
        <v>201906KS</v>
      </c>
      <c r="AN5346">
        <f t="shared" ca="1" si="2868"/>
        <v>14.00007259528131</v>
      </c>
      <c r="AO5346">
        <f t="shared" ca="1" si="2869"/>
        <v>0.99818511796733211</v>
      </c>
      <c r="AP5346">
        <f t="shared" ca="1" si="2870"/>
        <v>5.0090744101633398</v>
      </c>
      <c r="AQ5346">
        <f t="shared" ca="1" si="2871"/>
        <v>7.0054446460980042</v>
      </c>
      <c r="AR5346">
        <f t="shared" ca="1" si="2872"/>
        <v>6.0072595281306711</v>
      </c>
      <c r="AS5346">
        <f ca="1">P5346/J5346</f>
        <v>0.22069743865060454</v>
      </c>
    </row>
    <row r="5347" spans="1:45" x14ac:dyDescent="0.4">
      <c r="A5347">
        <f t="shared" si="2861"/>
        <v>201906</v>
      </c>
      <c r="B5347" t="s">
        <v>383</v>
      </c>
      <c r="C5347" t="s">
        <v>288</v>
      </c>
      <c r="D5347" t="str">
        <f t="shared" ca="1" si="2867"/>
        <v>I102</v>
      </c>
      <c r="E5347">
        <f t="shared" ca="1" si="2873"/>
        <v>50</v>
      </c>
      <c r="F5347">
        <f t="shared" ca="1" si="2874"/>
        <v>10</v>
      </c>
      <c r="G5347" t="str">
        <f t="shared" ca="1" si="2864"/>
        <v>S11</v>
      </c>
      <c r="H5347" t="str">
        <f t="shared" ca="1" si="2865"/>
        <v>S112</v>
      </c>
      <c r="I5347">
        <f ca="1">VLOOKUP(D5347,PRC!$A$2:$B$21,2,0)*E5347</f>
        <v>2000000</v>
      </c>
      <c r="J5347">
        <f t="shared" ca="1" si="2875"/>
        <v>1759996</v>
      </c>
      <c r="K5347">
        <f ca="1">VLOOKUP(D5347,PRC!$A$1:$C$21,3,0)*E5347</f>
        <v>940000</v>
      </c>
      <c r="L5347">
        <f t="shared" ca="1" si="2876"/>
        <v>20000</v>
      </c>
      <c r="M5347">
        <f t="shared" ca="1" si="2877"/>
        <v>80000</v>
      </c>
      <c r="N5347">
        <f t="shared" ca="1" si="2878"/>
        <v>160000</v>
      </c>
      <c r="O5347">
        <f t="shared" ca="1" si="2879"/>
        <v>160000</v>
      </c>
      <c r="P5347">
        <f t="shared" ca="1" si="2866"/>
        <v>399996</v>
      </c>
      <c r="Q5347">
        <f ca="1">IF(P5347&gt;0,1,0)</f>
        <v>1</v>
      </c>
      <c r="R5347">
        <f t="shared" ca="1" si="2880"/>
        <v>12</v>
      </c>
      <c r="S5347">
        <f t="shared" ca="1" si="2881"/>
        <v>1</v>
      </c>
      <c r="T5347">
        <f t="shared" ca="1" si="2882"/>
        <v>4</v>
      </c>
      <c r="U5347">
        <f t="shared" ca="1" si="2883"/>
        <v>8</v>
      </c>
      <c r="V5347">
        <f t="shared" ca="1" si="2884"/>
        <v>8</v>
      </c>
      <c r="X5347">
        <f t="shared" si="2886"/>
        <v>5347</v>
      </c>
      <c r="Y5347">
        <f t="shared" si="2887"/>
        <v>5252</v>
      </c>
      <c r="Z5347">
        <f t="shared" si="2888"/>
        <v>5253</v>
      </c>
      <c r="AA5347">
        <f t="shared" si="2885"/>
        <v>5451</v>
      </c>
      <c r="AB5347">
        <f t="shared" si="2862"/>
        <v>200</v>
      </c>
      <c r="AM5347" t="str">
        <f t="shared" si="2863"/>
        <v>201906KS</v>
      </c>
      <c r="AN5347">
        <f t="shared" ca="1" si="2868"/>
        <v>12.000200000000005</v>
      </c>
      <c r="AO5347">
        <f t="shared" ca="1" si="2869"/>
        <v>1</v>
      </c>
      <c r="AP5347">
        <f t="shared" ca="1" si="2870"/>
        <v>4</v>
      </c>
      <c r="AQ5347">
        <f t="shared" ca="1" si="2871"/>
        <v>8</v>
      </c>
      <c r="AR5347">
        <f t="shared" ca="1" si="2872"/>
        <v>8</v>
      </c>
      <c r="AS5347">
        <f ca="1">P5347/J5347</f>
        <v>0.22727097107038879</v>
      </c>
    </row>
    <row r="5348" spans="1:45" x14ac:dyDescent="0.4">
      <c r="A5348">
        <f t="shared" si="2861"/>
        <v>201906</v>
      </c>
      <c r="B5348" t="s">
        <v>384</v>
      </c>
      <c r="C5348" t="s">
        <v>288</v>
      </c>
      <c r="D5348" t="str">
        <f t="shared" ca="1" si="2867"/>
        <v>I102</v>
      </c>
      <c r="E5348">
        <f t="shared" ca="1" si="2873"/>
        <v>73</v>
      </c>
      <c r="F5348">
        <f t="shared" ca="1" si="2874"/>
        <v>12</v>
      </c>
      <c r="G5348" t="str">
        <f t="shared" ca="1" si="2864"/>
        <v>S11</v>
      </c>
      <c r="H5348" t="str">
        <f t="shared" ca="1" si="2865"/>
        <v>S117</v>
      </c>
      <c r="I5348">
        <f ca="1">VLOOKUP(D5348,PRC!$A$2:$B$21,2,0)*E5348</f>
        <v>2920000</v>
      </c>
      <c r="J5348">
        <f t="shared" ca="1" si="2875"/>
        <v>2773996</v>
      </c>
      <c r="K5348">
        <f ca="1">VLOOKUP(D5348,PRC!$A$1:$C$21,3,0)*E5348</f>
        <v>1372400</v>
      </c>
      <c r="L5348">
        <f t="shared" ca="1" si="2876"/>
        <v>88000</v>
      </c>
      <c r="M5348">
        <f t="shared" ca="1" si="2877"/>
        <v>117000</v>
      </c>
      <c r="N5348">
        <f t="shared" ca="1" si="2878"/>
        <v>146000</v>
      </c>
      <c r="O5348">
        <f t="shared" ca="1" si="2879"/>
        <v>292000</v>
      </c>
      <c r="P5348">
        <f t="shared" ca="1" si="2866"/>
        <v>758596</v>
      </c>
      <c r="Q5348">
        <f ca="1">IF(P5348&gt;0,1,0)</f>
        <v>1</v>
      </c>
      <c r="R5348">
        <f t="shared" ca="1" si="2880"/>
        <v>5</v>
      </c>
      <c r="S5348">
        <f t="shared" ca="1" si="2881"/>
        <v>3</v>
      </c>
      <c r="T5348">
        <f t="shared" ca="1" si="2882"/>
        <v>4</v>
      </c>
      <c r="U5348">
        <f t="shared" ca="1" si="2883"/>
        <v>5</v>
      </c>
      <c r="V5348">
        <f t="shared" ca="1" si="2884"/>
        <v>10</v>
      </c>
      <c r="X5348">
        <f t="shared" si="2886"/>
        <v>5348</v>
      </c>
      <c r="Y5348">
        <f t="shared" si="2887"/>
        <v>5252</v>
      </c>
      <c r="Z5348">
        <f t="shared" si="2888"/>
        <v>5253</v>
      </c>
      <c r="AA5348">
        <f t="shared" si="2885"/>
        <v>5451</v>
      </c>
      <c r="AB5348">
        <f t="shared" si="2862"/>
        <v>200</v>
      </c>
      <c r="AM5348" t="str">
        <f t="shared" si="2863"/>
        <v>201906KS</v>
      </c>
      <c r="AN5348">
        <f t="shared" ca="1" si="2868"/>
        <v>5.0001369863013734</v>
      </c>
      <c r="AO5348">
        <f t="shared" ca="1" si="2869"/>
        <v>3.0136986301369864</v>
      </c>
      <c r="AP5348">
        <f t="shared" ca="1" si="2870"/>
        <v>4.006849315068493</v>
      </c>
      <c r="AQ5348">
        <f t="shared" ca="1" si="2871"/>
        <v>5</v>
      </c>
      <c r="AR5348">
        <f t="shared" ca="1" si="2872"/>
        <v>10</v>
      </c>
      <c r="AS5348">
        <f ca="1">P5348/J5348</f>
        <v>0.27346686873376891</v>
      </c>
    </row>
    <row r="5349" spans="1:45" x14ac:dyDescent="0.4">
      <c r="A5349">
        <f t="shared" si="2861"/>
        <v>201906</v>
      </c>
      <c r="B5349" t="s">
        <v>385</v>
      </c>
      <c r="C5349" t="s">
        <v>288</v>
      </c>
      <c r="D5349" t="str">
        <f t="shared" ca="1" si="2867"/>
        <v>I107</v>
      </c>
      <c r="E5349">
        <f t="shared" ca="1" si="2873"/>
        <v>54</v>
      </c>
      <c r="F5349">
        <f t="shared" ca="1" si="2874"/>
        <v>8</v>
      </c>
      <c r="G5349" t="str">
        <f t="shared" ca="1" si="2864"/>
        <v>S10</v>
      </c>
      <c r="H5349" t="str">
        <f t="shared" ca="1" si="2865"/>
        <v>S101</v>
      </c>
      <c r="I5349">
        <f ca="1">VLOOKUP(D5349,PRC!$A$2:$B$21,2,0)*E5349</f>
        <v>8100000</v>
      </c>
      <c r="J5349">
        <f t="shared" ca="1" si="2875"/>
        <v>7208996</v>
      </c>
      <c r="K5349">
        <f ca="1">VLOOKUP(D5349,PRC!$A$1:$C$21,3,0)*E5349</f>
        <v>4617000</v>
      </c>
      <c r="L5349">
        <f t="shared" ca="1" si="2876"/>
        <v>243000</v>
      </c>
      <c r="M5349">
        <f t="shared" ca="1" si="2877"/>
        <v>486000</v>
      </c>
      <c r="N5349">
        <f t="shared" ca="1" si="2878"/>
        <v>324000</v>
      </c>
      <c r="O5349">
        <f t="shared" ca="1" si="2879"/>
        <v>648000</v>
      </c>
      <c r="P5349">
        <f t="shared" ca="1" si="2866"/>
        <v>890996</v>
      </c>
      <c r="Q5349">
        <f ca="1">IF(P5349&gt;0,1,0)</f>
        <v>1</v>
      </c>
      <c r="R5349">
        <f t="shared" ca="1" si="2880"/>
        <v>11</v>
      </c>
      <c r="S5349">
        <f t="shared" ca="1" si="2881"/>
        <v>3</v>
      </c>
      <c r="T5349">
        <f t="shared" ca="1" si="2882"/>
        <v>6</v>
      </c>
      <c r="U5349">
        <f t="shared" ca="1" si="2883"/>
        <v>4</v>
      </c>
      <c r="V5349">
        <f t="shared" ca="1" si="2884"/>
        <v>8</v>
      </c>
      <c r="X5349">
        <f t="shared" si="2886"/>
        <v>5349</v>
      </c>
      <c r="Y5349">
        <f t="shared" si="2887"/>
        <v>5252</v>
      </c>
      <c r="Z5349">
        <f t="shared" si="2888"/>
        <v>5253</v>
      </c>
      <c r="AA5349">
        <f t="shared" si="2885"/>
        <v>5451</v>
      </c>
      <c r="AB5349">
        <f t="shared" si="2862"/>
        <v>200</v>
      </c>
      <c r="AM5349" t="str">
        <f t="shared" si="2863"/>
        <v>201906KS</v>
      </c>
      <c r="AN5349">
        <f t="shared" ca="1" si="2868"/>
        <v>11.000049382716048</v>
      </c>
      <c r="AO5349">
        <f t="shared" ca="1" si="2869"/>
        <v>3</v>
      </c>
      <c r="AP5349">
        <f t="shared" ca="1" si="2870"/>
        <v>6</v>
      </c>
      <c r="AQ5349">
        <f t="shared" ca="1" si="2871"/>
        <v>4</v>
      </c>
      <c r="AR5349">
        <f t="shared" ca="1" si="2872"/>
        <v>8</v>
      </c>
      <c r="AS5349">
        <f ca="1">P5349/J5349</f>
        <v>0.12359501933417635</v>
      </c>
    </row>
    <row r="5350" spans="1:45" x14ac:dyDescent="0.4">
      <c r="A5350">
        <f t="shared" si="2861"/>
        <v>201906</v>
      </c>
      <c r="B5350" t="s">
        <v>386</v>
      </c>
      <c r="C5350" t="s">
        <v>288</v>
      </c>
      <c r="D5350" t="str">
        <f t="shared" ca="1" si="2867"/>
        <v>I120</v>
      </c>
      <c r="E5350">
        <f t="shared" ca="1" si="2873"/>
        <v>70</v>
      </c>
      <c r="F5350">
        <f t="shared" ca="1" si="2874"/>
        <v>10</v>
      </c>
      <c r="G5350" t="str">
        <f t="shared" ca="1" si="2864"/>
        <v>S10</v>
      </c>
      <c r="H5350" t="str">
        <f t="shared" ca="1" si="2865"/>
        <v>S107</v>
      </c>
      <c r="I5350">
        <f ca="1">VLOOKUP(D5350,PRC!$A$2:$B$21,2,0)*E5350</f>
        <v>301000000</v>
      </c>
      <c r="J5350">
        <f t="shared" ca="1" si="2875"/>
        <v>255849996</v>
      </c>
      <c r="K5350">
        <f ca="1">VLOOKUP(D5350,PRC!$A$1:$C$21,3,0)*E5350</f>
        <v>135450000</v>
      </c>
      <c r="L5350">
        <f t="shared" ca="1" si="2876"/>
        <v>9030000</v>
      </c>
      <c r="M5350">
        <f t="shared" ca="1" si="2877"/>
        <v>15050000</v>
      </c>
      <c r="N5350">
        <f t="shared" ca="1" si="2878"/>
        <v>15050000</v>
      </c>
      <c r="O5350">
        <f t="shared" ca="1" si="2879"/>
        <v>21070000</v>
      </c>
      <c r="P5350">
        <f t="shared" ca="1" si="2866"/>
        <v>60199996</v>
      </c>
      <c r="Q5350">
        <f ca="1">IF(P5350&gt;0,1,0)</f>
        <v>1</v>
      </c>
      <c r="R5350">
        <f t="shared" ca="1" si="2880"/>
        <v>15</v>
      </c>
      <c r="S5350">
        <f t="shared" ca="1" si="2881"/>
        <v>3</v>
      </c>
      <c r="T5350">
        <f t="shared" ca="1" si="2882"/>
        <v>5</v>
      </c>
      <c r="U5350">
        <f t="shared" ca="1" si="2883"/>
        <v>5</v>
      </c>
      <c r="V5350">
        <f t="shared" ca="1" si="2884"/>
        <v>7</v>
      </c>
      <c r="X5350">
        <f t="shared" si="2886"/>
        <v>5350</v>
      </c>
      <c r="Y5350">
        <f t="shared" si="2887"/>
        <v>5252</v>
      </c>
      <c r="Z5350">
        <f t="shared" si="2888"/>
        <v>5253</v>
      </c>
      <c r="AA5350">
        <f t="shared" si="2885"/>
        <v>5451</v>
      </c>
      <c r="AB5350">
        <f t="shared" si="2862"/>
        <v>200</v>
      </c>
      <c r="AM5350" t="str">
        <f t="shared" si="2863"/>
        <v>201906KS</v>
      </c>
      <c r="AN5350">
        <f t="shared" ca="1" si="2868"/>
        <v>15.000001328903656</v>
      </c>
      <c r="AO5350">
        <f t="shared" ca="1" si="2869"/>
        <v>3</v>
      </c>
      <c r="AP5350">
        <f t="shared" ca="1" si="2870"/>
        <v>5</v>
      </c>
      <c r="AQ5350">
        <f t="shared" ca="1" si="2871"/>
        <v>5</v>
      </c>
      <c r="AR5350">
        <f t="shared" ca="1" si="2872"/>
        <v>7.0000000000000009</v>
      </c>
      <c r="AS5350">
        <f ca="1">P5350/J5350</f>
        <v>0.23529410569152404</v>
      </c>
    </row>
    <row r="5351" spans="1:45" x14ac:dyDescent="0.4">
      <c r="A5351">
        <f t="shared" si="2861"/>
        <v>201906</v>
      </c>
      <c r="B5351" t="s">
        <v>387</v>
      </c>
      <c r="C5351" t="s">
        <v>288</v>
      </c>
      <c r="D5351" t="str">
        <f t="shared" ca="1" si="2867"/>
        <v>I115</v>
      </c>
      <c r="E5351">
        <f t="shared" ca="1" si="2873"/>
        <v>51</v>
      </c>
      <c r="F5351">
        <f t="shared" ca="1" si="2874"/>
        <v>5</v>
      </c>
      <c r="G5351" t="str">
        <f t="shared" ca="1" si="2864"/>
        <v>S11</v>
      </c>
      <c r="H5351" t="str">
        <f t="shared" ca="1" si="2865"/>
        <v>S110</v>
      </c>
      <c r="I5351">
        <f ca="1">VLOOKUP(D5351,PRC!$A$2:$B$21,2,0)*E5351</f>
        <v>255000</v>
      </c>
      <c r="J5351">
        <f t="shared" ca="1" si="2875"/>
        <v>226946</v>
      </c>
      <c r="K5351">
        <f ca="1">VLOOKUP(D5351,PRC!$A$1:$C$21,3,0)*E5351</f>
        <v>122400</v>
      </c>
      <c r="L5351">
        <f t="shared" ca="1" si="2876"/>
        <v>3000</v>
      </c>
      <c r="M5351">
        <f t="shared" ca="1" si="2877"/>
        <v>13000</v>
      </c>
      <c r="N5351">
        <f t="shared" ca="1" si="2878"/>
        <v>20000</v>
      </c>
      <c r="O5351">
        <f t="shared" ca="1" si="2879"/>
        <v>18000</v>
      </c>
      <c r="P5351">
        <f t="shared" ca="1" si="2866"/>
        <v>50546</v>
      </c>
      <c r="Q5351">
        <f ca="1">IF(P5351&gt;0,1,0)</f>
        <v>1</v>
      </c>
      <c r="R5351">
        <f t="shared" ca="1" si="2880"/>
        <v>11</v>
      </c>
      <c r="S5351">
        <f t="shared" ca="1" si="2881"/>
        <v>1</v>
      </c>
      <c r="T5351">
        <f t="shared" ca="1" si="2882"/>
        <v>5</v>
      </c>
      <c r="U5351">
        <f t="shared" ca="1" si="2883"/>
        <v>8</v>
      </c>
      <c r="V5351">
        <f t="shared" ca="1" si="2884"/>
        <v>7</v>
      </c>
      <c r="X5351">
        <f t="shared" si="2886"/>
        <v>5351</v>
      </c>
      <c r="Y5351">
        <f t="shared" si="2887"/>
        <v>5252</v>
      </c>
      <c r="Z5351">
        <f t="shared" si="2888"/>
        <v>5253</v>
      </c>
      <c r="AA5351">
        <f t="shared" si="2885"/>
        <v>5451</v>
      </c>
      <c r="AB5351">
        <f t="shared" si="2862"/>
        <v>200</v>
      </c>
      <c r="AM5351" t="str">
        <f t="shared" si="2863"/>
        <v>201906KS</v>
      </c>
      <c r="AN5351">
        <f t="shared" ca="1" si="2868"/>
        <v>11.001568627450975</v>
      </c>
      <c r="AO5351">
        <f t="shared" ca="1" si="2869"/>
        <v>1.1764705882352942</v>
      </c>
      <c r="AP5351">
        <f t="shared" ca="1" si="2870"/>
        <v>5.0980392156862742</v>
      </c>
      <c r="AQ5351">
        <f t="shared" ca="1" si="2871"/>
        <v>7.8431372549019605</v>
      </c>
      <c r="AR5351">
        <f t="shared" ca="1" si="2872"/>
        <v>7.0588235294117645</v>
      </c>
      <c r="AS5351">
        <f ca="1">P5351/J5351</f>
        <v>0.22272258598961867</v>
      </c>
    </row>
    <row r="5352" spans="1:45" x14ac:dyDescent="0.4">
      <c r="A5352">
        <f t="shared" si="2861"/>
        <v>201906</v>
      </c>
      <c r="B5352" t="s">
        <v>388</v>
      </c>
      <c r="C5352" t="s">
        <v>288</v>
      </c>
      <c r="D5352" t="str">
        <f t="shared" ca="1" si="2867"/>
        <v>I104</v>
      </c>
      <c r="E5352">
        <f t="shared" ca="1" si="2873"/>
        <v>71</v>
      </c>
      <c r="F5352">
        <f t="shared" ca="1" si="2874"/>
        <v>15</v>
      </c>
      <c r="G5352" t="str">
        <f t="shared" ca="1" si="2864"/>
        <v>S10</v>
      </c>
      <c r="H5352" t="str">
        <f t="shared" ca="1" si="2865"/>
        <v>S106</v>
      </c>
      <c r="I5352">
        <f ca="1">VLOOKUP(D5352,PRC!$A$2:$B$21,2,0)*E5352</f>
        <v>4970000</v>
      </c>
      <c r="J5352">
        <f t="shared" ca="1" si="2875"/>
        <v>4373596</v>
      </c>
      <c r="K5352">
        <f ca="1">VLOOKUP(D5352,PRC!$A$1:$C$21,3,0)*E5352</f>
        <v>2087400</v>
      </c>
      <c r="L5352">
        <f t="shared" ca="1" si="2876"/>
        <v>99000</v>
      </c>
      <c r="M5352">
        <f t="shared" ca="1" si="2877"/>
        <v>199000</v>
      </c>
      <c r="N5352">
        <f t="shared" ca="1" si="2878"/>
        <v>149000</v>
      </c>
      <c r="O5352">
        <f t="shared" ca="1" si="2879"/>
        <v>298000</v>
      </c>
      <c r="P5352">
        <f t="shared" ca="1" si="2866"/>
        <v>1541196</v>
      </c>
      <c r="Q5352">
        <f ca="1">IF(P5352&gt;0,1,0)</f>
        <v>1</v>
      </c>
      <c r="R5352">
        <f t="shared" ca="1" si="2880"/>
        <v>12</v>
      </c>
      <c r="S5352">
        <f t="shared" ca="1" si="2881"/>
        <v>2</v>
      </c>
      <c r="T5352">
        <f t="shared" ca="1" si="2882"/>
        <v>4</v>
      </c>
      <c r="U5352">
        <f t="shared" ca="1" si="2883"/>
        <v>3</v>
      </c>
      <c r="V5352">
        <f t="shared" ca="1" si="2884"/>
        <v>6</v>
      </c>
      <c r="X5352">
        <f t="shared" si="2886"/>
        <v>5352</v>
      </c>
      <c r="Y5352">
        <f t="shared" si="2887"/>
        <v>5252</v>
      </c>
      <c r="Z5352">
        <f t="shared" si="2888"/>
        <v>5253</v>
      </c>
      <c r="AA5352">
        <f t="shared" si="2885"/>
        <v>5451</v>
      </c>
      <c r="AB5352">
        <f t="shared" si="2862"/>
        <v>200</v>
      </c>
      <c r="AM5352" t="str">
        <f t="shared" si="2863"/>
        <v>201906KS</v>
      </c>
      <c r="AN5352">
        <f t="shared" ca="1" si="2868"/>
        <v>12.000080482897379</v>
      </c>
      <c r="AO5352">
        <f t="shared" ca="1" si="2869"/>
        <v>1.9919517102615696</v>
      </c>
      <c r="AP5352">
        <f t="shared" ca="1" si="2870"/>
        <v>4.0040241448692147</v>
      </c>
      <c r="AQ5352">
        <f t="shared" ca="1" si="2871"/>
        <v>2.9979879275653922</v>
      </c>
      <c r="AR5352">
        <f t="shared" ca="1" si="2872"/>
        <v>5.9959758551307845</v>
      </c>
      <c r="AS5352">
        <f ca="1">P5352/J5352</f>
        <v>0.35238645727680379</v>
      </c>
    </row>
    <row r="5353" spans="1:45" x14ac:dyDescent="0.4">
      <c r="A5353">
        <f t="shared" si="2861"/>
        <v>201906</v>
      </c>
      <c r="B5353" t="s">
        <v>389</v>
      </c>
      <c r="C5353" t="s">
        <v>288</v>
      </c>
      <c r="D5353" t="str">
        <f t="shared" ca="1" si="2867"/>
        <v>I109</v>
      </c>
      <c r="E5353">
        <f t="shared" ca="1" si="2873"/>
        <v>54</v>
      </c>
      <c r="F5353">
        <f t="shared" ca="1" si="2874"/>
        <v>14</v>
      </c>
      <c r="G5353" t="str">
        <f t="shared" ca="1" si="2864"/>
        <v>S11</v>
      </c>
      <c r="H5353" t="str">
        <f t="shared" ca="1" si="2865"/>
        <v>S119</v>
      </c>
      <c r="I5353">
        <f ca="1">VLOOKUP(D5353,PRC!$A$2:$B$21,2,0)*E5353</f>
        <v>27000000</v>
      </c>
      <c r="J5353">
        <f t="shared" ca="1" si="2875"/>
        <v>22949996</v>
      </c>
      <c r="K5353">
        <f ca="1">VLOOKUP(D5353,PRC!$A$1:$C$21,3,0)*E5353</f>
        <v>10800000</v>
      </c>
      <c r="L5353">
        <f t="shared" ca="1" si="2876"/>
        <v>540000</v>
      </c>
      <c r="M5353">
        <f t="shared" ca="1" si="2877"/>
        <v>1350000</v>
      </c>
      <c r="N5353">
        <f t="shared" ca="1" si="2878"/>
        <v>1350000</v>
      </c>
      <c r="O5353">
        <f t="shared" ca="1" si="2879"/>
        <v>1620000</v>
      </c>
      <c r="P5353">
        <f t="shared" ca="1" si="2866"/>
        <v>7289996</v>
      </c>
      <c r="Q5353">
        <f ca="1">IF(P5353&gt;0,1,0)</f>
        <v>1</v>
      </c>
      <c r="R5353">
        <f t="shared" ca="1" si="2880"/>
        <v>15</v>
      </c>
      <c r="S5353">
        <f t="shared" ca="1" si="2881"/>
        <v>2</v>
      </c>
      <c r="T5353">
        <f t="shared" ca="1" si="2882"/>
        <v>5</v>
      </c>
      <c r="U5353">
        <f t="shared" ca="1" si="2883"/>
        <v>5</v>
      </c>
      <c r="V5353">
        <f t="shared" ca="1" si="2884"/>
        <v>6</v>
      </c>
      <c r="X5353">
        <f t="shared" si="2886"/>
        <v>5353</v>
      </c>
      <c r="Y5353">
        <f t="shared" si="2887"/>
        <v>5252</v>
      </c>
      <c r="Z5353">
        <f t="shared" si="2888"/>
        <v>5253</v>
      </c>
      <c r="AA5353">
        <f t="shared" si="2885"/>
        <v>5451</v>
      </c>
      <c r="AB5353">
        <f t="shared" si="2862"/>
        <v>200</v>
      </c>
      <c r="AM5353" t="str">
        <f t="shared" si="2863"/>
        <v>201906KS</v>
      </c>
      <c r="AN5353">
        <f t="shared" ca="1" si="2868"/>
        <v>15.000014814814811</v>
      </c>
      <c r="AO5353">
        <f t="shared" ca="1" si="2869"/>
        <v>2</v>
      </c>
      <c r="AP5353">
        <f t="shared" ca="1" si="2870"/>
        <v>5</v>
      </c>
      <c r="AQ5353">
        <f t="shared" ca="1" si="2871"/>
        <v>5</v>
      </c>
      <c r="AR5353">
        <f t="shared" ca="1" si="2872"/>
        <v>6</v>
      </c>
      <c r="AS5353">
        <f ca="1">P5353/J5353</f>
        <v>0.31764693989489151</v>
      </c>
    </row>
    <row r="5354" spans="1:45" x14ac:dyDescent="0.4">
      <c r="A5354">
        <f t="shared" si="2861"/>
        <v>201906</v>
      </c>
      <c r="B5354" t="s">
        <v>390</v>
      </c>
      <c r="C5354" t="s">
        <v>288</v>
      </c>
      <c r="D5354" t="str">
        <f t="shared" ca="1" si="2867"/>
        <v>I104</v>
      </c>
      <c r="E5354">
        <f t="shared" ca="1" si="2873"/>
        <v>60</v>
      </c>
      <c r="F5354">
        <f t="shared" ca="1" si="2874"/>
        <v>10</v>
      </c>
      <c r="G5354" t="str">
        <f t="shared" ca="1" si="2864"/>
        <v>S11</v>
      </c>
      <c r="H5354" t="str">
        <f t="shared" ca="1" si="2865"/>
        <v>S115</v>
      </c>
      <c r="I5354">
        <f ca="1">VLOOKUP(D5354,PRC!$A$2:$B$21,2,0)*E5354</f>
        <v>4200000</v>
      </c>
      <c r="J5354">
        <f t="shared" ca="1" si="2875"/>
        <v>3905995.9999999995</v>
      </c>
      <c r="K5354">
        <f ca="1">VLOOKUP(D5354,PRC!$A$1:$C$21,3,0)*E5354</f>
        <v>1764000</v>
      </c>
      <c r="L5354">
        <f t="shared" ca="1" si="2876"/>
        <v>84000</v>
      </c>
      <c r="M5354">
        <f t="shared" ca="1" si="2877"/>
        <v>210000</v>
      </c>
      <c r="N5354">
        <f t="shared" ca="1" si="2878"/>
        <v>294000</v>
      </c>
      <c r="O5354">
        <f t="shared" ca="1" si="2879"/>
        <v>420000</v>
      </c>
      <c r="P5354">
        <f t="shared" ca="1" si="2866"/>
        <v>1133995.9999999995</v>
      </c>
      <c r="Q5354">
        <f ca="1">IF(P5354&gt;0,1,0)</f>
        <v>1</v>
      </c>
      <c r="R5354">
        <f t="shared" ca="1" si="2880"/>
        <v>7</v>
      </c>
      <c r="S5354">
        <f t="shared" ca="1" si="2881"/>
        <v>2</v>
      </c>
      <c r="T5354">
        <f t="shared" ca="1" si="2882"/>
        <v>5</v>
      </c>
      <c r="U5354">
        <f t="shared" ca="1" si="2883"/>
        <v>7</v>
      </c>
      <c r="V5354">
        <f t="shared" ca="1" si="2884"/>
        <v>10</v>
      </c>
      <c r="X5354">
        <f t="shared" si="2886"/>
        <v>5354</v>
      </c>
      <c r="Y5354">
        <f t="shared" si="2887"/>
        <v>5252</v>
      </c>
      <c r="Z5354">
        <f t="shared" si="2888"/>
        <v>5253</v>
      </c>
      <c r="AA5354">
        <f t="shared" si="2885"/>
        <v>5451</v>
      </c>
      <c r="AB5354">
        <f t="shared" si="2862"/>
        <v>200</v>
      </c>
      <c r="AM5354" t="str">
        <f t="shared" si="2863"/>
        <v>201906KS</v>
      </c>
      <c r="AN5354">
        <f t="shared" ca="1" si="2868"/>
        <v>7.0000952380952501</v>
      </c>
      <c r="AO5354">
        <f t="shared" ca="1" si="2869"/>
        <v>2</v>
      </c>
      <c r="AP5354">
        <f t="shared" ca="1" si="2870"/>
        <v>5</v>
      </c>
      <c r="AQ5354">
        <f t="shared" ca="1" si="2871"/>
        <v>7.0000000000000009</v>
      </c>
      <c r="AR5354">
        <f t="shared" ca="1" si="2872"/>
        <v>10</v>
      </c>
      <c r="AS5354">
        <f ca="1">P5354/J5354</f>
        <v>0.29032185388822712</v>
      </c>
    </row>
    <row r="5355" spans="1:45" x14ac:dyDescent="0.4">
      <c r="A5355">
        <f t="shared" si="2861"/>
        <v>201906</v>
      </c>
      <c r="B5355" t="s">
        <v>391</v>
      </c>
      <c r="C5355" t="s">
        <v>288</v>
      </c>
      <c r="D5355" t="str">
        <f t="shared" ca="1" si="2867"/>
        <v>I120</v>
      </c>
      <c r="E5355">
        <f t="shared" ca="1" si="2873"/>
        <v>51</v>
      </c>
      <c r="F5355">
        <f t="shared" ca="1" si="2874"/>
        <v>11</v>
      </c>
      <c r="G5355" t="str">
        <f t="shared" ca="1" si="2864"/>
        <v>S10</v>
      </c>
      <c r="H5355" t="str">
        <f t="shared" ca="1" si="2865"/>
        <v>S108</v>
      </c>
      <c r="I5355">
        <f ca="1">VLOOKUP(D5355,PRC!$A$2:$B$21,2,0)*E5355</f>
        <v>219300000</v>
      </c>
      <c r="J5355">
        <f t="shared" ca="1" si="2875"/>
        <v>197369996</v>
      </c>
      <c r="K5355">
        <f ca="1">VLOOKUP(D5355,PRC!$A$1:$C$21,3,0)*E5355</f>
        <v>98685000</v>
      </c>
      <c r="L5355">
        <f t="shared" ca="1" si="2876"/>
        <v>2193000</v>
      </c>
      <c r="M5355">
        <f t="shared" ca="1" si="2877"/>
        <v>13158000</v>
      </c>
      <c r="N5355">
        <f t="shared" ca="1" si="2878"/>
        <v>15351000</v>
      </c>
      <c r="O5355">
        <f t="shared" ca="1" si="2879"/>
        <v>10965000</v>
      </c>
      <c r="P5355">
        <f t="shared" ca="1" si="2866"/>
        <v>57017996</v>
      </c>
      <c r="Q5355">
        <f ca="1">IF(P5355&gt;0,1,0)</f>
        <v>1</v>
      </c>
      <c r="R5355">
        <f t="shared" ca="1" si="2880"/>
        <v>10</v>
      </c>
      <c r="S5355">
        <f t="shared" ca="1" si="2881"/>
        <v>1</v>
      </c>
      <c r="T5355">
        <f t="shared" ca="1" si="2882"/>
        <v>6</v>
      </c>
      <c r="U5355">
        <f t="shared" ca="1" si="2883"/>
        <v>7</v>
      </c>
      <c r="V5355">
        <f t="shared" ca="1" si="2884"/>
        <v>5</v>
      </c>
      <c r="X5355">
        <f t="shared" si="2886"/>
        <v>5355</v>
      </c>
      <c r="Y5355">
        <f t="shared" si="2887"/>
        <v>5252</v>
      </c>
      <c r="Z5355">
        <f t="shared" si="2888"/>
        <v>5253</v>
      </c>
      <c r="AA5355">
        <f t="shared" si="2885"/>
        <v>5451</v>
      </c>
      <c r="AB5355">
        <f t="shared" si="2862"/>
        <v>200</v>
      </c>
      <c r="AM5355" t="str">
        <f t="shared" si="2863"/>
        <v>201906KS</v>
      </c>
      <c r="AN5355">
        <f t="shared" ca="1" si="2868"/>
        <v>10.000001823985405</v>
      </c>
      <c r="AO5355">
        <f t="shared" ca="1" si="2869"/>
        <v>1</v>
      </c>
      <c r="AP5355">
        <f t="shared" ca="1" si="2870"/>
        <v>6</v>
      </c>
      <c r="AQ5355">
        <f t="shared" ca="1" si="2871"/>
        <v>7.0000000000000009</v>
      </c>
      <c r="AR5355">
        <f t="shared" ca="1" si="2872"/>
        <v>5</v>
      </c>
      <c r="AS5355">
        <f ca="1">P5355/J5355</f>
        <v>0.28888887447715206</v>
      </c>
    </row>
    <row r="5356" spans="1:45" x14ac:dyDescent="0.4">
      <c r="A5356">
        <f t="shared" si="2861"/>
        <v>201906</v>
      </c>
      <c r="B5356" t="s">
        <v>392</v>
      </c>
      <c r="C5356" t="s">
        <v>288</v>
      </c>
      <c r="D5356" t="str">
        <f t="shared" ca="1" si="2867"/>
        <v>I108</v>
      </c>
      <c r="E5356">
        <f t="shared" ca="1" si="2873"/>
        <v>66</v>
      </c>
      <c r="F5356">
        <f t="shared" ca="1" si="2874"/>
        <v>15</v>
      </c>
      <c r="G5356" t="str">
        <f t="shared" ca="1" si="2864"/>
        <v>S11</v>
      </c>
      <c r="H5356" t="str">
        <f t="shared" ca="1" si="2865"/>
        <v>S114</v>
      </c>
      <c r="I5356">
        <f ca="1">VLOOKUP(D5356,PRC!$A$2:$B$21,2,0)*E5356</f>
        <v>2640000</v>
      </c>
      <c r="J5356">
        <f t="shared" ca="1" si="2875"/>
        <v>2507996</v>
      </c>
      <c r="K5356">
        <f ca="1">VLOOKUP(D5356,PRC!$A$1:$C$21,3,0)*E5356</f>
        <v>1214400</v>
      </c>
      <c r="L5356">
        <f t="shared" ca="1" si="2876"/>
        <v>26000</v>
      </c>
      <c r="M5356">
        <f t="shared" ca="1" si="2877"/>
        <v>185000</v>
      </c>
      <c r="N5356">
        <f t="shared" ca="1" si="2878"/>
        <v>106000</v>
      </c>
      <c r="O5356">
        <f t="shared" ca="1" si="2879"/>
        <v>211000</v>
      </c>
      <c r="P5356">
        <f t="shared" ca="1" si="2866"/>
        <v>765596</v>
      </c>
      <c r="Q5356">
        <f ca="1">IF(P5356&gt;0,1,0)</f>
        <v>1</v>
      </c>
      <c r="R5356">
        <f t="shared" ca="1" si="2880"/>
        <v>5</v>
      </c>
      <c r="S5356">
        <f t="shared" ca="1" si="2881"/>
        <v>1</v>
      </c>
      <c r="T5356">
        <f t="shared" ca="1" si="2882"/>
        <v>7</v>
      </c>
      <c r="U5356">
        <f t="shared" ca="1" si="2883"/>
        <v>4</v>
      </c>
      <c r="V5356">
        <f t="shared" ca="1" si="2884"/>
        <v>8</v>
      </c>
      <c r="X5356">
        <f t="shared" si="2886"/>
        <v>5356</v>
      </c>
      <c r="Y5356">
        <f t="shared" si="2887"/>
        <v>5252</v>
      </c>
      <c r="Z5356">
        <f t="shared" si="2888"/>
        <v>5253</v>
      </c>
      <c r="AA5356">
        <f t="shared" si="2885"/>
        <v>5451</v>
      </c>
      <c r="AB5356">
        <f t="shared" si="2862"/>
        <v>200</v>
      </c>
      <c r="AM5356" t="str">
        <f t="shared" si="2863"/>
        <v>201906KS</v>
      </c>
      <c r="AN5356">
        <f t="shared" ca="1" si="2868"/>
        <v>5.0001515151515186</v>
      </c>
      <c r="AO5356">
        <f t="shared" ca="1" si="2869"/>
        <v>0.98484848484848475</v>
      </c>
      <c r="AP5356">
        <f t="shared" ca="1" si="2870"/>
        <v>7.0075757575757569</v>
      </c>
      <c r="AQ5356">
        <f t="shared" ca="1" si="2871"/>
        <v>4.0151515151515156</v>
      </c>
      <c r="AR5356">
        <f t="shared" ca="1" si="2872"/>
        <v>7.9924242424242422</v>
      </c>
      <c r="AS5356">
        <f ca="1">P5356/J5356</f>
        <v>0.30526204985972866</v>
      </c>
    </row>
    <row r="5357" spans="1:45" x14ac:dyDescent="0.4">
      <c r="A5357">
        <f t="shared" si="2861"/>
        <v>201906</v>
      </c>
      <c r="B5357" t="s">
        <v>393</v>
      </c>
      <c r="C5357" t="s">
        <v>288</v>
      </c>
      <c r="D5357" t="str">
        <f t="shared" ca="1" si="2867"/>
        <v>I116</v>
      </c>
      <c r="E5357">
        <f t="shared" ca="1" si="2873"/>
        <v>59</v>
      </c>
      <c r="F5357">
        <f t="shared" ca="1" si="2874"/>
        <v>7</v>
      </c>
      <c r="G5357" t="str">
        <f t="shared" ca="1" si="2864"/>
        <v>S11</v>
      </c>
      <c r="H5357" t="str">
        <f t="shared" ca="1" si="2865"/>
        <v>S110</v>
      </c>
      <c r="I5357">
        <f ca="1">VLOOKUP(D5357,PRC!$A$2:$B$21,2,0)*E5357</f>
        <v>86140000</v>
      </c>
      <c r="J5357">
        <f t="shared" ca="1" si="2875"/>
        <v>74080396</v>
      </c>
      <c r="K5357">
        <f ca="1">VLOOKUP(D5357,PRC!$A$1:$C$21,3,0)*E5357</f>
        <v>51684000</v>
      </c>
      <c r="L5357">
        <f t="shared" ca="1" si="2876"/>
        <v>861000</v>
      </c>
      <c r="M5357">
        <f t="shared" ca="1" si="2877"/>
        <v>3446000</v>
      </c>
      <c r="N5357">
        <f t="shared" ca="1" si="2878"/>
        <v>4307000</v>
      </c>
      <c r="O5357">
        <f t="shared" ca="1" si="2879"/>
        <v>7753000</v>
      </c>
      <c r="P5357">
        <f t="shared" ca="1" si="2866"/>
        <v>6029396</v>
      </c>
      <c r="Q5357">
        <f ca="1">IF(P5357&gt;0,1,0)</f>
        <v>1</v>
      </c>
      <c r="R5357">
        <f t="shared" ca="1" si="2880"/>
        <v>14</v>
      </c>
      <c r="S5357">
        <f t="shared" ca="1" si="2881"/>
        <v>1</v>
      </c>
      <c r="T5357">
        <f t="shared" ca="1" si="2882"/>
        <v>4</v>
      </c>
      <c r="U5357">
        <f t="shared" ca="1" si="2883"/>
        <v>5</v>
      </c>
      <c r="V5357">
        <f t="shared" ca="1" si="2884"/>
        <v>9</v>
      </c>
      <c r="X5357">
        <f t="shared" si="2886"/>
        <v>5357</v>
      </c>
      <c r="Y5357">
        <f t="shared" si="2887"/>
        <v>5252</v>
      </c>
      <c r="Z5357">
        <f t="shared" si="2888"/>
        <v>5253</v>
      </c>
      <c r="AA5357">
        <f t="shared" si="2885"/>
        <v>5451</v>
      </c>
      <c r="AB5357">
        <f t="shared" si="2862"/>
        <v>200</v>
      </c>
      <c r="AM5357" t="str">
        <f t="shared" si="2863"/>
        <v>201906KS</v>
      </c>
      <c r="AN5357">
        <f t="shared" ca="1" si="2868"/>
        <v>14.000004643603436</v>
      </c>
      <c r="AO5357">
        <f t="shared" ca="1" si="2869"/>
        <v>0.99953563965637338</v>
      </c>
      <c r="AP5357">
        <f t="shared" ca="1" si="2870"/>
        <v>4.000464360343627</v>
      </c>
      <c r="AQ5357">
        <f t="shared" ca="1" si="2871"/>
        <v>5</v>
      </c>
      <c r="AR5357">
        <f t="shared" ca="1" si="2872"/>
        <v>9.0004643603436261</v>
      </c>
      <c r="AS5357">
        <f ca="1">P5357/J5357</f>
        <v>8.1389899697620408E-2</v>
      </c>
    </row>
    <row r="5358" spans="1:45" x14ac:dyDescent="0.4">
      <c r="A5358">
        <f t="shared" si="2861"/>
        <v>201906</v>
      </c>
      <c r="B5358" t="s">
        <v>394</v>
      </c>
      <c r="C5358" t="s">
        <v>288</v>
      </c>
      <c r="D5358" t="str">
        <f t="shared" ca="1" si="2867"/>
        <v>I104</v>
      </c>
      <c r="E5358">
        <f t="shared" ca="1" si="2873"/>
        <v>50</v>
      </c>
      <c r="F5358">
        <f t="shared" ca="1" si="2874"/>
        <v>10</v>
      </c>
      <c r="G5358" t="str">
        <f t="shared" ca="1" si="2864"/>
        <v>S11</v>
      </c>
      <c r="H5358" t="str">
        <f t="shared" ca="1" si="2865"/>
        <v>S115</v>
      </c>
      <c r="I5358">
        <f ca="1">VLOOKUP(D5358,PRC!$A$2:$B$21,2,0)*E5358</f>
        <v>3500000</v>
      </c>
      <c r="J5358">
        <f t="shared" ca="1" si="2875"/>
        <v>3254996</v>
      </c>
      <c r="K5358">
        <f ca="1">VLOOKUP(D5358,PRC!$A$1:$C$21,3,0)*E5358</f>
        <v>1470000</v>
      </c>
      <c r="L5358">
        <f t="shared" ca="1" si="2876"/>
        <v>35000</v>
      </c>
      <c r="M5358">
        <f t="shared" ca="1" si="2877"/>
        <v>175000</v>
      </c>
      <c r="N5358">
        <f t="shared" ca="1" si="2878"/>
        <v>210000</v>
      </c>
      <c r="O5358">
        <f t="shared" ca="1" si="2879"/>
        <v>175000</v>
      </c>
      <c r="P5358">
        <f t="shared" ca="1" si="2866"/>
        <v>1189996</v>
      </c>
      <c r="Q5358">
        <f ca="1">IF(P5358&gt;0,1,0)</f>
        <v>1</v>
      </c>
      <c r="R5358">
        <f t="shared" ca="1" si="2880"/>
        <v>7</v>
      </c>
      <c r="S5358">
        <f t="shared" ca="1" si="2881"/>
        <v>1</v>
      </c>
      <c r="T5358">
        <f t="shared" ca="1" si="2882"/>
        <v>5</v>
      </c>
      <c r="U5358">
        <f t="shared" ca="1" si="2883"/>
        <v>6</v>
      </c>
      <c r="V5358">
        <f t="shared" ca="1" si="2884"/>
        <v>5</v>
      </c>
      <c r="X5358">
        <f t="shared" si="2886"/>
        <v>5358</v>
      </c>
      <c r="Y5358">
        <f t="shared" si="2887"/>
        <v>5252</v>
      </c>
      <c r="Z5358">
        <f t="shared" si="2888"/>
        <v>5253</v>
      </c>
      <c r="AA5358">
        <f t="shared" si="2885"/>
        <v>5451</v>
      </c>
      <c r="AB5358">
        <f t="shared" si="2862"/>
        <v>200</v>
      </c>
      <c r="AM5358" t="str">
        <f t="shared" si="2863"/>
        <v>201906KS</v>
      </c>
      <c r="AN5358">
        <f t="shared" ca="1" si="2868"/>
        <v>7.0001142857142877</v>
      </c>
      <c r="AO5358">
        <f t="shared" ca="1" si="2869"/>
        <v>1</v>
      </c>
      <c r="AP5358">
        <f t="shared" ca="1" si="2870"/>
        <v>5</v>
      </c>
      <c r="AQ5358">
        <f t="shared" ca="1" si="2871"/>
        <v>6</v>
      </c>
      <c r="AR5358">
        <f t="shared" ca="1" si="2872"/>
        <v>5</v>
      </c>
      <c r="AS5358">
        <f ca="1">P5358/J5358</f>
        <v>0.36559061823731887</v>
      </c>
    </row>
    <row r="5359" spans="1:45" x14ac:dyDescent="0.4">
      <c r="A5359">
        <f t="shared" si="2861"/>
        <v>201906</v>
      </c>
      <c r="B5359" t="s">
        <v>395</v>
      </c>
      <c r="C5359" t="s">
        <v>288</v>
      </c>
      <c r="D5359" t="str">
        <f t="shared" ca="1" si="2867"/>
        <v>I111</v>
      </c>
      <c r="E5359">
        <f t="shared" ca="1" si="2873"/>
        <v>76</v>
      </c>
      <c r="F5359">
        <f t="shared" ca="1" si="2874"/>
        <v>6</v>
      </c>
      <c r="G5359" t="str">
        <f t="shared" ca="1" si="2864"/>
        <v>S10</v>
      </c>
      <c r="H5359" t="str">
        <f t="shared" ca="1" si="2865"/>
        <v>S103</v>
      </c>
      <c r="I5359">
        <f ca="1">VLOOKUP(D5359,PRC!$A$2:$B$21,2,0)*E5359</f>
        <v>11400000</v>
      </c>
      <c r="J5359">
        <f t="shared" ca="1" si="2875"/>
        <v>9689996</v>
      </c>
      <c r="K5359">
        <f ca="1">VLOOKUP(D5359,PRC!$A$1:$C$21,3,0)*E5359</f>
        <v>6042000</v>
      </c>
      <c r="L5359">
        <f t="shared" ca="1" si="2876"/>
        <v>342000</v>
      </c>
      <c r="M5359">
        <f t="shared" ca="1" si="2877"/>
        <v>798000</v>
      </c>
      <c r="N5359">
        <f t="shared" ca="1" si="2878"/>
        <v>456000</v>
      </c>
      <c r="O5359">
        <f t="shared" ca="1" si="2879"/>
        <v>798000</v>
      </c>
      <c r="P5359">
        <f t="shared" ca="1" si="2866"/>
        <v>1253996</v>
      </c>
      <c r="Q5359">
        <f ca="1">IF(P5359&gt;0,1,0)</f>
        <v>1</v>
      </c>
      <c r="R5359">
        <f t="shared" ca="1" si="2880"/>
        <v>15</v>
      </c>
      <c r="S5359">
        <f t="shared" ca="1" si="2881"/>
        <v>3</v>
      </c>
      <c r="T5359">
        <f t="shared" ca="1" si="2882"/>
        <v>7</v>
      </c>
      <c r="U5359">
        <f t="shared" ca="1" si="2883"/>
        <v>4</v>
      </c>
      <c r="V5359">
        <f t="shared" ca="1" si="2884"/>
        <v>7</v>
      </c>
      <c r="X5359">
        <f t="shared" si="2886"/>
        <v>5359</v>
      </c>
      <c r="Y5359">
        <f t="shared" si="2887"/>
        <v>5252</v>
      </c>
      <c r="Z5359">
        <f t="shared" si="2888"/>
        <v>5253</v>
      </c>
      <c r="AA5359">
        <f t="shared" si="2885"/>
        <v>5451</v>
      </c>
      <c r="AB5359">
        <f t="shared" si="2862"/>
        <v>200</v>
      </c>
      <c r="AM5359" t="str">
        <f t="shared" si="2863"/>
        <v>201906KS</v>
      </c>
      <c r="AN5359">
        <f t="shared" ca="1" si="2868"/>
        <v>15.000035087719299</v>
      </c>
      <c r="AO5359">
        <f t="shared" ca="1" si="2869"/>
        <v>3</v>
      </c>
      <c r="AP5359">
        <f t="shared" ca="1" si="2870"/>
        <v>7.0000000000000009</v>
      </c>
      <c r="AQ5359">
        <f t="shared" ca="1" si="2871"/>
        <v>4</v>
      </c>
      <c r="AR5359">
        <f t="shared" ca="1" si="2872"/>
        <v>7.0000000000000009</v>
      </c>
      <c r="AS5359">
        <f ca="1">P5359/J5359</f>
        <v>0.12941140532978548</v>
      </c>
    </row>
    <row r="5360" spans="1:45" x14ac:dyDescent="0.4">
      <c r="A5360">
        <f t="shared" si="2861"/>
        <v>201906</v>
      </c>
      <c r="B5360" t="s">
        <v>396</v>
      </c>
      <c r="C5360" t="s">
        <v>288</v>
      </c>
      <c r="D5360" t="str">
        <f t="shared" ca="1" si="2867"/>
        <v>I120</v>
      </c>
      <c r="E5360">
        <f t="shared" ca="1" si="2873"/>
        <v>74</v>
      </c>
      <c r="F5360">
        <f t="shared" ca="1" si="2874"/>
        <v>5</v>
      </c>
      <c r="G5360" t="str">
        <f t="shared" ca="1" si="2864"/>
        <v>S11</v>
      </c>
      <c r="H5360" t="str">
        <f t="shared" ca="1" si="2865"/>
        <v>S112</v>
      </c>
      <c r="I5360">
        <f ca="1">VLOOKUP(D5360,PRC!$A$2:$B$21,2,0)*E5360</f>
        <v>318200000</v>
      </c>
      <c r="J5360">
        <f t="shared" ca="1" si="2875"/>
        <v>273651996</v>
      </c>
      <c r="K5360">
        <f ca="1">VLOOKUP(D5360,PRC!$A$1:$C$21,3,0)*E5360</f>
        <v>143190000</v>
      </c>
      <c r="L5360">
        <f t="shared" ca="1" si="2876"/>
        <v>9546000</v>
      </c>
      <c r="M5360">
        <f t="shared" ca="1" si="2877"/>
        <v>22274000</v>
      </c>
      <c r="N5360">
        <f t="shared" ca="1" si="2878"/>
        <v>19092000</v>
      </c>
      <c r="O5360">
        <f t="shared" ca="1" si="2879"/>
        <v>25456000</v>
      </c>
      <c r="P5360">
        <f t="shared" ca="1" si="2866"/>
        <v>54093996</v>
      </c>
      <c r="Q5360">
        <f ca="1">IF(P5360&gt;0,1,0)</f>
        <v>1</v>
      </c>
      <c r="R5360">
        <f t="shared" ca="1" si="2880"/>
        <v>14</v>
      </c>
      <c r="S5360">
        <f t="shared" ca="1" si="2881"/>
        <v>3</v>
      </c>
      <c r="T5360">
        <f t="shared" ca="1" si="2882"/>
        <v>7</v>
      </c>
      <c r="U5360">
        <f t="shared" ca="1" si="2883"/>
        <v>6</v>
      </c>
      <c r="V5360">
        <f t="shared" ca="1" si="2884"/>
        <v>8</v>
      </c>
      <c r="X5360">
        <f t="shared" si="2886"/>
        <v>5360</v>
      </c>
      <c r="Y5360">
        <f t="shared" si="2887"/>
        <v>5252</v>
      </c>
      <c r="Z5360">
        <f t="shared" si="2888"/>
        <v>5253</v>
      </c>
      <c r="AA5360">
        <f t="shared" si="2885"/>
        <v>5451</v>
      </c>
      <c r="AB5360">
        <f t="shared" si="2862"/>
        <v>200</v>
      </c>
      <c r="AM5360" t="str">
        <f t="shared" si="2863"/>
        <v>201906KS</v>
      </c>
      <c r="AN5360">
        <f t="shared" ca="1" si="2868"/>
        <v>14.000001257071027</v>
      </c>
      <c r="AO5360">
        <f t="shared" ca="1" si="2869"/>
        <v>3</v>
      </c>
      <c r="AP5360">
        <f t="shared" ca="1" si="2870"/>
        <v>7.0000000000000009</v>
      </c>
      <c r="AQ5360">
        <f t="shared" ca="1" si="2871"/>
        <v>6</v>
      </c>
      <c r="AR5360">
        <f t="shared" ca="1" si="2872"/>
        <v>8</v>
      </c>
      <c r="AS5360">
        <f ca="1">P5360/J5360</f>
        <v>0.19767440687697377</v>
      </c>
    </row>
    <row r="5361" spans="1:45" x14ac:dyDescent="0.4">
      <c r="A5361">
        <f t="shared" si="2861"/>
        <v>201906</v>
      </c>
      <c r="B5361" t="s">
        <v>397</v>
      </c>
      <c r="C5361" t="s">
        <v>288</v>
      </c>
      <c r="D5361" t="str">
        <f t="shared" ca="1" si="2867"/>
        <v>I103</v>
      </c>
      <c r="E5361">
        <f t="shared" ca="1" si="2873"/>
        <v>80</v>
      </c>
      <c r="F5361">
        <f t="shared" ca="1" si="2874"/>
        <v>6</v>
      </c>
      <c r="G5361" t="str">
        <f t="shared" ca="1" si="2864"/>
        <v>S12</v>
      </c>
      <c r="H5361" t="str">
        <f t="shared" ca="1" si="2865"/>
        <v>S120</v>
      </c>
      <c r="I5361">
        <f ca="1">VLOOKUP(D5361,PRC!$A$2:$B$21,2,0)*E5361</f>
        <v>4000000</v>
      </c>
      <c r="J5361">
        <f t="shared" ca="1" si="2875"/>
        <v>3679996</v>
      </c>
      <c r="K5361">
        <f ca="1">VLOOKUP(D5361,PRC!$A$1:$C$21,3,0)*E5361</f>
        <v>2280000</v>
      </c>
      <c r="L5361">
        <f t="shared" ca="1" si="2876"/>
        <v>120000</v>
      </c>
      <c r="M5361">
        <f t="shared" ca="1" si="2877"/>
        <v>280000</v>
      </c>
      <c r="N5361">
        <f t="shared" ca="1" si="2878"/>
        <v>160000</v>
      </c>
      <c r="O5361">
        <f t="shared" ca="1" si="2879"/>
        <v>280000</v>
      </c>
      <c r="P5361">
        <f t="shared" ca="1" si="2866"/>
        <v>559996</v>
      </c>
      <c r="Q5361">
        <f ca="1">IF(P5361&gt;0,1,0)</f>
        <v>1</v>
      </c>
      <c r="R5361">
        <f t="shared" ca="1" si="2880"/>
        <v>8</v>
      </c>
      <c r="S5361">
        <f t="shared" ca="1" si="2881"/>
        <v>3</v>
      </c>
      <c r="T5361">
        <f t="shared" ca="1" si="2882"/>
        <v>7</v>
      </c>
      <c r="U5361">
        <f t="shared" ca="1" si="2883"/>
        <v>4</v>
      </c>
      <c r="V5361">
        <f t="shared" ca="1" si="2884"/>
        <v>7</v>
      </c>
      <c r="X5361">
        <f t="shared" si="2886"/>
        <v>5361</v>
      </c>
      <c r="Y5361">
        <f t="shared" si="2887"/>
        <v>5252</v>
      </c>
      <c r="Z5361">
        <f t="shared" si="2888"/>
        <v>5253</v>
      </c>
      <c r="AA5361">
        <f t="shared" si="2885"/>
        <v>5451</v>
      </c>
      <c r="AB5361">
        <f t="shared" si="2862"/>
        <v>200</v>
      </c>
      <c r="AM5361" t="str">
        <f t="shared" si="2863"/>
        <v>201906KS</v>
      </c>
      <c r="AN5361">
        <f t="shared" ca="1" si="2868"/>
        <v>8.0000999999999998</v>
      </c>
      <c r="AO5361">
        <f t="shared" ca="1" si="2869"/>
        <v>3</v>
      </c>
      <c r="AP5361">
        <f t="shared" ca="1" si="2870"/>
        <v>7.0000000000000009</v>
      </c>
      <c r="AQ5361">
        <f t="shared" ca="1" si="2871"/>
        <v>4</v>
      </c>
      <c r="AR5361">
        <f t="shared" ca="1" si="2872"/>
        <v>7.0000000000000009</v>
      </c>
      <c r="AS5361">
        <f ca="1">P5361/J5361</f>
        <v>0.15217299149238206</v>
      </c>
    </row>
    <row r="5362" spans="1:45" x14ac:dyDescent="0.4">
      <c r="A5362">
        <f t="shared" si="2861"/>
        <v>201906</v>
      </c>
      <c r="B5362" t="s">
        <v>398</v>
      </c>
      <c r="C5362" t="s">
        <v>288</v>
      </c>
      <c r="D5362" t="str">
        <f t="shared" ca="1" si="2867"/>
        <v>I107</v>
      </c>
      <c r="E5362">
        <f t="shared" ca="1" si="2873"/>
        <v>57</v>
      </c>
      <c r="F5362">
        <f t="shared" ca="1" si="2874"/>
        <v>6</v>
      </c>
      <c r="G5362" t="str">
        <f t="shared" ca="1" si="2864"/>
        <v>S11</v>
      </c>
      <c r="H5362" t="str">
        <f t="shared" ca="1" si="2865"/>
        <v>S115</v>
      </c>
      <c r="I5362">
        <f ca="1">VLOOKUP(D5362,PRC!$A$2:$B$21,2,0)*E5362</f>
        <v>8550000</v>
      </c>
      <c r="J5362">
        <f t="shared" ca="1" si="2875"/>
        <v>7865996</v>
      </c>
      <c r="K5362">
        <f ca="1">VLOOKUP(D5362,PRC!$A$1:$C$21,3,0)*E5362</f>
        <v>4873500</v>
      </c>
      <c r="L5362">
        <f t="shared" ca="1" si="2876"/>
        <v>171000</v>
      </c>
      <c r="M5362">
        <f t="shared" ca="1" si="2877"/>
        <v>428000</v>
      </c>
      <c r="N5362">
        <f t="shared" ca="1" si="2878"/>
        <v>342000</v>
      </c>
      <c r="O5362">
        <f t="shared" ca="1" si="2879"/>
        <v>513000</v>
      </c>
      <c r="P5362">
        <f t="shared" ca="1" si="2866"/>
        <v>1538496</v>
      </c>
      <c r="Q5362">
        <f ca="1">IF(P5362&gt;0,1,0)</f>
        <v>1</v>
      </c>
      <c r="R5362">
        <f t="shared" ca="1" si="2880"/>
        <v>8</v>
      </c>
      <c r="S5362">
        <f t="shared" ca="1" si="2881"/>
        <v>2</v>
      </c>
      <c r="T5362">
        <f t="shared" ca="1" si="2882"/>
        <v>5</v>
      </c>
      <c r="U5362">
        <f t="shared" ca="1" si="2883"/>
        <v>4</v>
      </c>
      <c r="V5362">
        <f t="shared" ca="1" si="2884"/>
        <v>6</v>
      </c>
      <c r="X5362">
        <f t="shared" si="2886"/>
        <v>5362</v>
      </c>
      <c r="Y5362">
        <f t="shared" si="2887"/>
        <v>5252</v>
      </c>
      <c r="Z5362">
        <f t="shared" si="2888"/>
        <v>5253</v>
      </c>
      <c r="AA5362">
        <f t="shared" si="2885"/>
        <v>5451</v>
      </c>
      <c r="AB5362">
        <f t="shared" si="2862"/>
        <v>200</v>
      </c>
      <c r="AM5362" t="str">
        <f t="shared" si="2863"/>
        <v>201906KS</v>
      </c>
      <c r="AN5362">
        <f t="shared" ca="1" si="2868"/>
        <v>8.0000467836257361</v>
      </c>
      <c r="AO5362">
        <f t="shared" ca="1" si="2869"/>
        <v>2</v>
      </c>
      <c r="AP5362">
        <f t="shared" ca="1" si="2870"/>
        <v>5.0058479532163735</v>
      </c>
      <c r="AQ5362">
        <f t="shared" ca="1" si="2871"/>
        <v>4</v>
      </c>
      <c r="AR5362">
        <f t="shared" ca="1" si="2872"/>
        <v>6</v>
      </c>
      <c r="AS5362">
        <f ca="1">P5362/J5362</f>
        <v>0.19558820014655487</v>
      </c>
    </row>
    <row r="5363" spans="1:45" x14ac:dyDescent="0.4">
      <c r="A5363">
        <f t="shared" si="2861"/>
        <v>201906</v>
      </c>
      <c r="B5363" t="s">
        <v>399</v>
      </c>
      <c r="C5363" t="s">
        <v>288</v>
      </c>
      <c r="D5363" t="str">
        <f t="shared" ca="1" si="2867"/>
        <v>I119</v>
      </c>
      <c r="E5363">
        <f t="shared" ca="1" si="2873"/>
        <v>73</v>
      </c>
      <c r="F5363">
        <f t="shared" ca="1" si="2874"/>
        <v>10</v>
      </c>
      <c r="G5363" t="str">
        <f t="shared" ca="1" si="2864"/>
        <v>S11</v>
      </c>
      <c r="H5363" t="str">
        <f t="shared" ca="1" si="2865"/>
        <v>S110</v>
      </c>
      <c r="I5363">
        <f ca="1">VLOOKUP(D5363,PRC!$A$2:$B$21,2,0)*E5363</f>
        <v>6935000</v>
      </c>
      <c r="J5363">
        <f t="shared" ca="1" si="2875"/>
        <v>5964096</v>
      </c>
      <c r="K5363">
        <f ca="1">VLOOKUP(D5363,PRC!$A$1:$C$21,3,0)*E5363</f>
        <v>3328800</v>
      </c>
      <c r="L5363">
        <f t="shared" ca="1" si="2876"/>
        <v>69000</v>
      </c>
      <c r="M5363">
        <f t="shared" ca="1" si="2877"/>
        <v>347000</v>
      </c>
      <c r="N5363">
        <f t="shared" ca="1" si="2878"/>
        <v>416000</v>
      </c>
      <c r="O5363">
        <f t="shared" ca="1" si="2879"/>
        <v>485000</v>
      </c>
      <c r="P5363">
        <f t="shared" ca="1" si="2866"/>
        <v>1318296</v>
      </c>
      <c r="Q5363">
        <f ca="1">IF(P5363&gt;0,1,0)</f>
        <v>1</v>
      </c>
      <c r="R5363">
        <f t="shared" ca="1" si="2880"/>
        <v>14</v>
      </c>
      <c r="S5363">
        <f t="shared" ca="1" si="2881"/>
        <v>1</v>
      </c>
      <c r="T5363">
        <f t="shared" ca="1" si="2882"/>
        <v>5</v>
      </c>
      <c r="U5363">
        <f t="shared" ca="1" si="2883"/>
        <v>6</v>
      </c>
      <c r="V5363">
        <f t="shared" ca="1" si="2884"/>
        <v>7</v>
      </c>
      <c r="X5363">
        <f t="shared" si="2886"/>
        <v>5363</v>
      </c>
      <c r="Y5363">
        <f t="shared" si="2887"/>
        <v>5252</v>
      </c>
      <c r="Z5363">
        <f t="shared" si="2888"/>
        <v>5253</v>
      </c>
      <c r="AA5363">
        <f t="shared" si="2885"/>
        <v>5451</v>
      </c>
      <c r="AB5363">
        <f t="shared" si="2862"/>
        <v>200</v>
      </c>
      <c r="AM5363" t="str">
        <f t="shared" si="2863"/>
        <v>201906KS</v>
      </c>
      <c r="AN5363">
        <f t="shared" ca="1" si="2868"/>
        <v>14.00005767844268</v>
      </c>
      <c r="AO5363">
        <f t="shared" ca="1" si="2869"/>
        <v>0.99495313626532089</v>
      </c>
      <c r="AP5363">
        <f t="shared" ca="1" si="2870"/>
        <v>5.0036049026676279</v>
      </c>
      <c r="AQ5363">
        <f t="shared" ca="1" si="2871"/>
        <v>5.9985580389329485</v>
      </c>
      <c r="AR5363">
        <f t="shared" ca="1" si="2872"/>
        <v>6.993511175198269</v>
      </c>
      <c r="AS5363">
        <f ca="1">P5363/J5363</f>
        <v>0.22103869555419631</v>
      </c>
    </row>
    <row r="5364" spans="1:45" x14ac:dyDescent="0.4">
      <c r="A5364">
        <f t="shared" si="2861"/>
        <v>201906</v>
      </c>
      <c r="B5364" t="s">
        <v>400</v>
      </c>
      <c r="C5364" t="s">
        <v>288</v>
      </c>
      <c r="D5364" t="str">
        <f t="shared" ca="1" si="2867"/>
        <v>I111</v>
      </c>
      <c r="E5364">
        <f t="shared" ca="1" si="2873"/>
        <v>60</v>
      </c>
      <c r="F5364">
        <f t="shared" ca="1" si="2874"/>
        <v>8</v>
      </c>
      <c r="G5364" t="str">
        <f t="shared" ca="1" si="2864"/>
        <v>S10</v>
      </c>
      <c r="H5364" t="str">
        <f t="shared" ca="1" si="2865"/>
        <v>S103</v>
      </c>
      <c r="I5364">
        <f ca="1">VLOOKUP(D5364,PRC!$A$2:$B$21,2,0)*E5364</f>
        <v>9000000</v>
      </c>
      <c r="J5364">
        <f t="shared" ca="1" si="2875"/>
        <v>8189996</v>
      </c>
      <c r="K5364">
        <f ca="1">VLOOKUP(D5364,PRC!$A$1:$C$21,3,0)*E5364</f>
        <v>4770000</v>
      </c>
      <c r="L5364">
        <f t="shared" ca="1" si="2876"/>
        <v>90000</v>
      </c>
      <c r="M5364">
        <f t="shared" ca="1" si="2877"/>
        <v>630000</v>
      </c>
      <c r="N5364">
        <f t="shared" ca="1" si="2878"/>
        <v>540000</v>
      </c>
      <c r="O5364">
        <f t="shared" ca="1" si="2879"/>
        <v>810000</v>
      </c>
      <c r="P5364">
        <f t="shared" ca="1" si="2866"/>
        <v>1349996</v>
      </c>
      <c r="Q5364">
        <f ca="1">IF(P5364&gt;0,1,0)</f>
        <v>1</v>
      </c>
      <c r="R5364">
        <f t="shared" ca="1" si="2880"/>
        <v>9</v>
      </c>
      <c r="S5364">
        <f t="shared" ca="1" si="2881"/>
        <v>1</v>
      </c>
      <c r="T5364">
        <f t="shared" ca="1" si="2882"/>
        <v>7</v>
      </c>
      <c r="U5364">
        <f t="shared" ca="1" si="2883"/>
        <v>6</v>
      </c>
      <c r="V5364">
        <f t="shared" ca="1" si="2884"/>
        <v>9</v>
      </c>
      <c r="X5364">
        <f t="shared" si="2886"/>
        <v>5364</v>
      </c>
      <c r="Y5364">
        <f t="shared" si="2887"/>
        <v>5252</v>
      </c>
      <c r="Z5364">
        <f t="shared" si="2888"/>
        <v>5253</v>
      </c>
      <c r="AA5364">
        <f t="shared" si="2885"/>
        <v>5451</v>
      </c>
      <c r="AB5364">
        <f t="shared" si="2862"/>
        <v>200</v>
      </c>
      <c r="AM5364" t="str">
        <f t="shared" si="2863"/>
        <v>201906KS</v>
      </c>
      <c r="AN5364">
        <f t="shared" ca="1" si="2868"/>
        <v>9.0000444444444447</v>
      </c>
      <c r="AO5364">
        <f t="shared" ca="1" si="2869"/>
        <v>1</v>
      </c>
      <c r="AP5364">
        <f t="shared" ca="1" si="2870"/>
        <v>7.0000000000000009</v>
      </c>
      <c r="AQ5364">
        <f t="shared" ca="1" si="2871"/>
        <v>6</v>
      </c>
      <c r="AR5364">
        <f t="shared" ca="1" si="2872"/>
        <v>9</v>
      </c>
      <c r="AS5364">
        <f ca="1">P5364/J5364</f>
        <v>0.16483475694005223</v>
      </c>
    </row>
    <row r="5365" spans="1:45" x14ac:dyDescent="0.4">
      <c r="A5365">
        <f t="shared" si="2861"/>
        <v>201906</v>
      </c>
      <c r="B5365" t="s">
        <v>401</v>
      </c>
      <c r="C5365" t="s">
        <v>288</v>
      </c>
      <c r="D5365" t="str">
        <f t="shared" ca="1" si="2867"/>
        <v>I110</v>
      </c>
      <c r="E5365">
        <f t="shared" ca="1" si="2873"/>
        <v>70</v>
      </c>
      <c r="F5365">
        <f t="shared" ca="1" si="2874"/>
        <v>14</v>
      </c>
      <c r="G5365" t="str">
        <f t="shared" ca="1" si="2864"/>
        <v>S10</v>
      </c>
      <c r="H5365" t="str">
        <f t="shared" ca="1" si="2865"/>
        <v>S106</v>
      </c>
      <c r="I5365">
        <f ca="1">VLOOKUP(D5365,PRC!$A$2:$B$21,2,0)*E5365</f>
        <v>21000000</v>
      </c>
      <c r="J5365">
        <f t="shared" ca="1" si="2875"/>
        <v>19949996</v>
      </c>
      <c r="K5365">
        <f ca="1">VLOOKUP(D5365,PRC!$A$1:$C$21,3,0)*E5365</f>
        <v>9660000</v>
      </c>
      <c r="L5365">
        <f t="shared" ca="1" si="2876"/>
        <v>420000</v>
      </c>
      <c r="M5365">
        <f t="shared" ca="1" si="2877"/>
        <v>1050000</v>
      </c>
      <c r="N5365">
        <f t="shared" ca="1" si="2878"/>
        <v>1680000</v>
      </c>
      <c r="O5365">
        <f t="shared" ca="1" si="2879"/>
        <v>1260000</v>
      </c>
      <c r="P5365">
        <f t="shared" ca="1" si="2866"/>
        <v>5879996</v>
      </c>
      <c r="Q5365">
        <f ca="1">IF(P5365&gt;0,1,0)</f>
        <v>1</v>
      </c>
      <c r="R5365">
        <f t="shared" ca="1" si="2880"/>
        <v>5</v>
      </c>
      <c r="S5365">
        <f t="shared" ca="1" si="2881"/>
        <v>2</v>
      </c>
      <c r="T5365">
        <f t="shared" ca="1" si="2882"/>
        <v>5</v>
      </c>
      <c r="U5365">
        <f t="shared" ca="1" si="2883"/>
        <v>8</v>
      </c>
      <c r="V5365">
        <f t="shared" ca="1" si="2884"/>
        <v>6</v>
      </c>
      <c r="X5365">
        <f t="shared" si="2886"/>
        <v>5365</v>
      </c>
      <c r="Y5365">
        <f t="shared" si="2887"/>
        <v>5252</v>
      </c>
      <c r="Z5365">
        <f t="shared" si="2888"/>
        <v>5253</v>
      </c>
      <c r="AA5365">
        <f t="shared" si="2885"/>
        <v>5451</v>
      </c>
      <c r="AB5365">
        <f t="shared" si="2862"/>
        <v>200</v>
      </c>
      <c r="AM5365" t="str">
        <f t="shared" si="2863"/>
        <v>201906KS</v>
      </c>
      <c r="AN5365">
        <f t="shared" ca="1" si="2868"/>
        <v>5.0000190476190536</v>
      </c>
      <c r="AO5365">
        <f t="shared" ca="1" si="2869"/>
        <v>2</v>
      </c>
      <c r="AP5365">
        <f t="shared" ca="1" si="2870"/>
        <v>5</v>
      </c>
      <c r="AQ5365">
        <f t="shared" ca="1" si="2871"/>
        <v>8</v>
      </c>
      <c r="AR5365">
        <f t="shared" ca="1" si="2872"/>
        <v>6</v>
      </c>
      <c r="AS5365">
        <f ca="1">P5365/J5365</f>
        <v>0.29473670069908786</v>
      </c>
    </row>
    <row r="5366" spans="1:45" x14ac:dyDescent="0.4">
      <c r="A5366">
        <f t="shared" si="2861"/>
        <v>201906</v>
      </c>
      <c r="B5366" t="s">
        <v>402</v>
      </c>
      <c r="C5366" t="s">
        <v>288</v>
      </c>
      <c r="D5366" t="str">
        <f t="shared" ca="1" si="2867"/>
        <v>I114</v>
      </c>
      <c r="E5366">
        <f t="shared" ca="1" si="2873"/>
        <v>52</v>
      </c>
      <c r="F5366">
        <f t="shared" ca="1" si="2874"/>
        <v>13</v>
      </c>
      <c r="G5366" t="str">
        <f t="shared" ca="1" si="2864"/>
        <v>S11</v>
      </c>
      <c r="H5366" t="str">
        <f t="shared" ca="1" si="2865"/>
        <v>S116</v>
      </c>
      <c r="I5366">
        <f ca="1">VLOOKUP(D5366,PRC!$A$2:$B$21,2,0)*E5366</f>
        <v>12480000</v>
      </c>
      <c r="J5366">
        <f t="shared" ca="1" si="2875"/>
        <v>11855996</v>
      </c>
      <c r="K5366">
        <f ca="1">VLOOKUP(D5366,PRC!$A$1:$C$21,3,0)*E5366</f>
        <v>7238400</v>
      </c>
      <c r="L5366">
        <f t="shared" ca="1" si="2876"/>
        <v>250000</v>
      </c>
      <c r="M5366">
        <f t="shared" ca="1" si="2877"/>
        <v>749000</v>
      </c>
      <c r="N5366">
        <f t="shared" ca="1" si="2878"/>
        <v>998000</v>
      </c>
      <c r="O5366">
        <f t="shared" ca="1" si="2879"/>
        <v>1248000</v>
      </c>
      <c r="P5366">
        <f t="shared" ca="1" si="2866"/>
        <v>1372596</v>
      </c>
      <c r="Q5366">
        <f ca="1">IF(P5366&gt;0,1,0)</f>
        <v>1</v>
      </c>
      <c r="R5366">
        <f t="shared" ca="1" si="2880"/>
        <v>5</v>
      </c>
      <c r="S5366">
        <f t="shared" ca="1" si="2881"/>
        <v>2</v>
      </c>
      <c r="T5366">
        <f t="shared" ca="1" si="2882"/>
        <v>6</v>
      </c>
      <c r="U5366">
        <f t="shared" ca="1" si="2883"/>
        <v>8</v>
      </c>
      <c r="V5366">
        <f t="shared" ca="1" si="2884"/>
        <v>10</v>
      </c>
      <c r="X5366">
        <f t="shared" si="2886"/>
        <v>5366</v>
      </c>
      <c r="Y5366">
        <f t="shared" si="2887"/>
        <v>5252</v>
      </c>
      <c r="Z5366">
        <f t="shared" si="2888"/>
        <v>5253</v>
      </c>
      <c r="AA5366">
        <f t="shared" si="2885"/>
        <v>5451</v>
      </c>
      <c r="AB5366">
        <f t="shared" si="2862"/>
        <v>200</v>
      </c>
      <c r="AM5366" t="str">
        <f t="shared" si="2863"/>
        <v>201906KS</v>
      </c>
      <c r="AN5366">
        <f t="shared" ca="1" si="2868"/>
        <v>5.0000320512820551</v>
      </c>
      <c r="AO5366">
        <f t="shared" ca="1" si="2869"/>
        <v>2.0032051282051282</v>
      </c>
      <c r="AP5366">
        <f t="shared" ca="1" si="2870"/>
        <v>6.0016025641025639</v>
      </c>
      <c r="AQ5366">
        <f t="shared" ca="1" si="2871"/>
        <v>7.9967948717948714</v>
      </c>
      <c r="AR5366">
        <f t="shared" ca="1" si="2872"/>
        <v>10</v>
      </c>
      <c r="AS5366">
        <f ca="1">P5366/J5366</f>
        <v>0.11577230626596027</v>
      </c>
    </row>
    <row r="5367" spans="1:45" x14ac:dyDescent="0.4">
      <c r="A5367">
        <f t="shared" si="2861"/>
        <v>201906</v>
      </c>
      <c r="B5367" t="s">
        <v>403</v>
      </c>
      <c r="C5367" t="s">
        <v>288</v>
      </c>
      <c r="D5367" t="str">
        <f t="shared" ca="1" si="2867"/>
        <v>I105</v>
      </c>
      <c r="E5367">
        <f t="shared" ca="1" si="2873"/>
        <v>58</v>
      </c>
      <c r="F5367">
        <f t="shared" ca="1" si="2874"/>
        <v>8</v>
      </c>
      <c r="G5367" t="str">
        <f t="shared" ca="1" si="2864"/>
        <v>S11</v>
      </c>
      <c r="H5367" t="str">
        <f t="shared" ca="1" si="2865"/>
        <v>S110</v>
      </c>
      <c r="I5367">
        <f ca="1">VLOOKUP(D5367,PRC!$A$2:$B$21,2,0)*E5367</f>
        <v>5800000</v>
      </c>
      <c r="J5367">
        <f t="shared" ca="1" si="2875"/>
        <v>5161996</v>
      </c>
      <c r="K5367">
        <f ca="1">VLOOKUP(D5367,PRC!$A$1:$C$21,3,0)*E5367</f>
        <v>3422000</v>
      </c>
      <c r="L5367">
        <f t="shared" ca="1" si="2876"/>
        <v>58000</v>
      </c>
      <c r="M5367">
        <f t="shared" ca="1" si="2877"/>
        <v>348000</v>
      </c>
      <c r="N5367">
        <f t="shared" ca="1" si="2878"/>
        <v>232000</v>
      </c>
      <c r="O5367">
        <f t="shared" ca="1" si="2879"/>
        <v>348000</v>
      </c>
      <c r="P5367">
        <f t="shared" ca="1" si="2866"/>
        <v>753996</v>
      </c>
      <c r="Q5367">
        <f ca="1">IF(P5367&gt;0,1,0)</f>
        <v>1</v>
      </c>
      <c r="R5367">
        <f t="shared" ca="1" si="2880"/>
        <v>11</v>
      </c>
      <c r="S5367">
        <f t="shared" ca="1" si="2881"/>
        <v>1</v>
      </c>
      <c r="T5367">
        <f t="shared" ca="1" si="2882"/>
        <v>6</v>
      </c>
      <c r="U5367">
        <f t="shared" ca="1" si="2883"/>
        <v>4</v>
      </c>
      <c r="V5367">
        <f t="shared" ca="1" si="2884"/>
        <v>6</v>
      </c>
      <c r="X5367">
        <f t="shared" si="2886"/>
        <v>5367</v>
      </c>
      <c r="Y5367">
        <f t="shared" si="2887"/>
        <v>5252</v>
      </c>
      <c r="Z5367">
        <f t="shared" si="2888"/>
        <v>5253</v>
      </c>
      <c r="AA5367">
        <f t="shared" si="2885"/>
        <v>5451</v>
      </c>
      <c r="AB5367">
        <f t="shared" si="2862"/>
        <v>200</v>
      </c>
      <c r="AM5367" t="str">
        <f t="shared" si="2863"/>
        <v>201906KS</v>
      </c>
      <c r="AN5367">
        <f t="shared" ca="1" si="2868"/>
        <v>11.00006896551724</v>
      </c>
      <c r="AO5367">
        <f t="shared" ca="1" si="2869"/>
        <v>1</v>
      </c>
      <c r="AP5367">
        <f t="shared" ca="1" si="2870"/>
        <v>6</v>
      </c>
      <c r="AQ5367">
        <f t="shared" ca="1" si="2871"/>
        <v>4</v>
      </c>
      <c r="AR5367">
        <f t="shared" ca="1" si="2872"/>
        <v>6</v>
      </c>
      <c r="AS5367">
        <f ca="1">P5367/J5367</f>
        <v>0.14606675402305619</v>
      </c>
    </row>
    <row r="5368" spans="1:45" x14ac:dyDescent="0.4">
      <c r="A5368">
        <f t="shared" si="2861"/>
        <v>201906</v>
      </c>
      <c r="B5368" t="s">
        <v>404</v>
      </c>
      <c r="C5368" t="s">
        <v>288</v>
      </c>
      <c r="D5368" t="str">
        <f t="shared" ca="1" si="2867"/>
        <v>I108</v>
      </c>
      <c r="E5368">
        <f t="shared" ca="1" si="2873"/>
        <v>65</v>
      </c>
      <c r="F5368">
        <f t="shared" ca="1" si="2874"/>
        <v>15</v>
      </c>
      <c r="G5368" t="str">
        <f t="shared" ca="1" si="2864"/>
        <v>S11</v>
      </c>
      <c r="H5368" t="str">
        <f t="shared" ca="1" si="2865"/>
        <v>S112</v>
      </c>
      <c r="I5368">
        <f ca="1">VLOOKUP(D5368,PRC!$A$2:$B$21,2,0)*E5368</f>
        <v>2600000</v>
      </c>
      <c r="J5368">
        <f t="shared" ca="1" si="2875"/>
        <v>2443996</v>
      </c>
      <c r="K5368">
        <f ca="1">VLOOKUP(D5368,PRC!$A$1:$C$21,3,0)*E5368</f>
        <v>1196000</v>
      </c>
      <c r="L5368">
        <f t="shared" ca="1" si="2876"/>
        <v>26000</v>
      </c>
      <c r="M5368">
        <f t="shared" ca="1" si="2877"/>
        <v>130000</v>
      </c>
      <c r="N5368">
        <f t="shared" ca="1" si="2878"/>
        <v>156000</v>
      </c>
      <c r="O5368">
        <f t="shared" ca="1" si="2879"/>
        <v>130000</v>
      </c>
      <c r="P5368">
        <f t="shared" ca="1" si="2866"/>
        <v>805996</v>
      </c>
      <c r="Q5368">
        <f ca="1">IF(P5368&gt;0,1,0)</f>
        <v>1</v>
      </c>
      <c r="R5368">
        <f t="shared" ca="1" si="2880"/>
        <v>6</v>
      </c>
      <c r="S5368">
        <f t="shared" ca="1" si="2881"/>
        <v>1</v>
      </c>
      <c r="T5368">
        <f t="shared" ca="1" si="2882"/>
        <v>5</v>
      </c>
      <c r="U5368">
        <f t="shared" ca="1" si="2883"/>
        <v>6</v>
      </c>
      <c r="V5368">
        <f t="shared" ca="1" si="2884"/>
        <v>5</v>
      </c>
      <c r="X5368">
        <f t="shared" si="2886"/>
        <v>5368</v>
      </c>
      <c r="Y5368">
        <f t="shared" si="2887"/>
        <v>5252</v>
      </c>
      <c r="Z5368">
        <f t="shared" si="2888"/>
        <v>5253</v>
      </c>
      <c r="AA5368">
        <f t="shared" si="2885"/>
        <v>5451</v>
      </c>
      <c r="AB5368">
        <f t="shared" si="2862"/>
        <v>200</v>
      </c>
      <c r="AM5368" t="str">
        <f t="shared" si="2863"/>
        <v>201906KS</v>
      </c>
      <c r="AN5368">
        <f t="shared" ca="1" si="2868"/>
        <v>6.000153846153844</v>
      </c>
      <c r="AO5368">
        <f t="shared" ca="1" si="2869"/>
        <v>1</v>
      </c>
      <c r="AP5368">
        <f t="shared" ca="1" si="2870"/>
        <v>5</v>
      </c>
      <c r="AQ5368">
        <f t="shared" ca="1" si="2871"/>
        <v>6</v>
      </c>
      <c r="AR5368">
        <f t="shared" ca="1" si="2872"/>
        <v>5</v>
      </c>
      <c r="AS5368">
        <f ca="1">P5368/J5368</f>
        <v>0.32978613712952065</v>
      </c>
    </row>
    <row r="5369" spans="1:45" x14ac:dyDescent="0.4">
      <c r="A5369">
        <f t="shared" si="2861"/>
        <v>201906</v>
      </c>
      <c r="B5369" t="s">
        <v>405</v>
      </c>
      <c r="C5369" t="s">
        <v>288</v>
      </c>
      <c r="D5369" t="str">
        <f t="shared" ca="1" si="2867"/>
        <v>I104</v>
      </c>
      <c r="E5369">
        <f t="shared" ca="1" si="2873"/>
        <v>80</v>
      </c>
      <c r="F5369">
        <f t="shared" ca="1" si="2874"/>
        <v>9</v>
      </c>
      <c r="G5369" t="str">
        <f t="shared" ca="1" si="2864"/>
        <v>S10</v>
      </c>
      <c r="H5369" t="str">
        <f t="shared" ca="1" si="2865"/>
        <v>S107</v>
      </c>
      <c r="I5369">
        <f ca="1">VLOOKUP(D5369,PRC!$A$2:$B$21,2,0)*E5369</f>
        <v>5600000</v>
      </c>
      <c r="J5369">
        <f t="shared" ca="1" si="2875"/>
        <v>5095996</v>
      </c>
      <c r="K5369">
        <f ca="1">VLOOKUP(D5369,PRC!$A$1:$C$21,3,0)*E5369</f>
        <v>2352000</v>
      </c>
      <c r="L5369">
        <f t="shared" ca="1" si="2876"/>
        <v>168000</v>
      </c>
      <c r="M5369">
        <f t="shared" ca="1" si="2877"/>
        <v>280000</v>
      </c>
      <c r="N5369">
        <f t="shared" ca="1" si="2878"/>
        <v>168000</v>
      </c>
      <c r="O5369">
        <f t="shared" ca="1" si="2879"/>
        <v>560000</v>
      </c>
      <c r="P5369">
        <f t="shared" ca="1" si="2866"/>
        <v>1567996</v>
      </c>
      <c r="Q5369">
        <f ca="1">IF(P5369&gt;0,1,0)</f>
        <v>1</v>
      </c>
      <c r="R5369">
        <f t="shared" ca="1" si="2880"/>
        <v>9</v>
      </c>
      <c r="S5369">
        <f t="shared" ca="1" si="2881"/>
        <v>3</v>
      </c>
      <c r="T5369">
        <f t="shared" ca="1" si="2882"/>
        <v>5</v>
      </c>
      <c r="U5369">
        <f t="shared" ca="1" si="2883"/>
        <v>3</v>
      </c>
      <c r="V5369">
        <f t="shared" ca="1" si="2884"/>
        <v>10</v>
      </c>
      <c r="X5369">
        <f t="shared" si="2886"/>
        <v>5369</v>
      </c>
      <c r="Y5369">
        <f t="shared" si="2887"/>
        <v>5252</v>
      </c>
      <c r="Z5369">
        <f t="shared" si="2888"/>
        <v>5253</v>
      </c>
      <c r="AA5369">
        <f t="shared" si="2885"/>
        <v>5451</v>
      </c>
      <c r="AB5369">
        <f t="shared" si="2862"/>
        <v>200</v>
      </c>
      <c r="AM5369" t="str">
        <f t="shared" si="2863"/>
        <v>201906KS</v>
      </c>
      <c r="AN5369">
        <f t="shared" ca="1" si="2868"/>
        <v>9.0000714285714327</v>
      </c>
      <c r="AO5369">
        <f t="shared" ca="1" si="2869"/>
        <v>3</v>
      </c>
      <c r="AP5369">
        <f t="shared" ca="1" si="2870"/>
        <v>5</v>
      </c>
      <c r="AQ5369">
        <f t="shared" ca="1" si="2871"/>
        <v>3</v>
      </c>
      <c r="AR5369">
        <f t="shared" ca="1" si="2872"/>
        <v>10</v>
      </c>
      <c r="AS5369">
        <f ca="1">P5369/J5369</f>
        <v>0.30769176427924982</v>
      </c>
    </row>
    <row r="5370" spans="1:45" x14ac:dyDescent="0.4">
      <c r="A5370">
        <f t="shared" si="2861"/>
        <v>201906</v>
      </c>
      <c r="B5370" t="s">
        <v>406</v>
      </c>
      <c r="C5370" t="s">
        <v>288</v>
      </c>
      <c r="D5370" t="str">
        <f t="shared" ca="1" si="2867"/>
        <v>I109</v>
      </c>
      <c r="E5370">
        <f t="shared" ca="1" si="2873"/>
        <v>51</v>
      </c>
      <c r="F5370">
        <f t="shared" ca="1" si="2874"/>
        <v>13</v>
      </c>
      <c r="G5370" t="str">
        <f t="shared" ca="1" si="2864"/>
        <v>S11</v>
      </c>
      <c r="H5370" t="str">
        <f t="shared" ca="1" si="2865"/>
        <v>S117</v>
      </c>
      <c r="I5370">
        <f ca="1">VLOOKUP(D5370,PRC!$A$2:$B$21,2,0)*E5370</f>
        <v>25500000</v>
      </c>
      <c r="J5370">
        <f t="shared" ca="1" si="2875"/>
        <v>24224996</v>
      </c>
      <c r="K5370">
        <f ca="1">VLOOKUP(D5370,PRC!$A$1:$C$21,3,0)*E5370</f>
        <v>10200000</v>
      </c>
      <c r="L5370">
        <f t="shared" ca="1" si="2876"/>
        <v>765000</v>
      </c>
      <c r="M5370">
        <f t="shared" ca="1" si="2877"/>
        <v>1785000</v>
      </c>
      <c r="N5370">
        <f t="shared" ca="1" si="2878"/>
        <v>1530000</v>
      </c>
      <c r="O5370">
        <f t="shared" ca="1" si="2879"/>
        <v>1530000</v>
      </c>
      <c r="P5370">
        <f t="shared" ca="1" si="2866"/>
        <v>8414996</v>
      </c>
      <c r="Q5370">
        <f ca="1">IF(P5370&gt;0,1,0)</f>
        <v>1</v>
      </c>
      <c r="R5370">
        <f t="shared" ca="1" si="2880"/>
        <v>5</v>
      </c>
      <c r="S5370">
        <f t="shared" ca="1" si="2881"/>
        <v>3</v>
      </c>
      <c r="T5370">
        <f t="shared" ca="1" si="2882"/>
        <v>7</v>
      </c>
      <c r="U5370">
        <f t="shared" ca="1" si="2883"/>
        <v>6</v>
      </c>
      <c r="V5370">
        <f t="shared" ca="1" si="2884"/>
        <v>6</v>
      </c>
      <c r="X5370">
        <f t="shared" si="2886"/>
        <v>5370</v>
      </c>
      <c r="Y5370">
        <f t="shared" si="2887"/>
        <v>5252</v>
      </c>
      <c r="Z5370">
        <f t="shared" si="2888"/>
        <v>5253</v>
      </c>
      <c r="AA5370">
        <f t="shared" si="2885"/>
        <v>5451</v>
      </c>
      <c r="AB5370">
        <f t="shared" si="2862"/>
        <v>200</v>
      </c>
      <c r="AM5370" t="str">
        <f t="shared" si="2863"/>
        <v>201906KS</v>
      </c>
      <c r="AN5370">
        <f t="shared" ca="1" si="2868"/>
        <v>5.000015686274506</v>
      </c>
      <c r="AO5370">
        <f t="shared" ca="1" si="2869"/>
        <v>3</v>
      </c>
      <c r="AP5370">
        <f t="shared" ca="1" si="2870"/>
        <v>7.0000000000000009</v>
      </c>
      <c r="AQ5370">
        <f t="shared" ca="1" si="2871"/>
        <v>6</v>
      </c>
      <c r="AR5370">
        <f t="shared" ca="1" si="2872"/>
        <v>6</v>
      </c>
      <c r="AS5370">
        <f ca="1">P5370/J5370</f>
        <v>0.34736831329094958</v>
      </c>
    </row>
    <row r="5371" spans="1:45" x14ac:dyDescent="0.4">
      <c r="A5371">
        <f t="shared" si="2861"/>
        <v>201906</v>
      </c>
      <c r="B5371" t="s">
        <v>407</v>
      </c>
      <c r="C5371" t="s">
        <v>288</v>
      </c>
      <c r="D5371" t="str">
        <f t="shared" ca="1" si="2867"/>
        <v>I102</v>
      </c>
      <c r="E5371">
        <f t="shared" ca="1" si="2873"/>
        <v>61</v>
      </c>
      <c r="F5371">
        <f t="shared" ca="1" si="2874"/>
        <v>5</v>
      </c>
      <c r="G5371" t="str">
        <f t="shared" ca="1" si="2864"/>
        <v>S11</v>
      </c>
      <c r="H5371" t="str">
        <f t="shared" ca="1" si="2865"/>
        <v>S113</v>
      </c>
      <c r="I5371">
        <f ca="1">VLOOKUP(D5371,PRC!$A$2:$B$21,2,0)*E5371</f>
        <v>2440000</v>
      </c>
      <c r="J5371">
        <f t="shared" ca="1" si="2875"/>
        <v>2171596</v>
      </c>
      <c r="K5371">
        <f ca="1">VLOOKUP(D5371,PRC!$A$1:$C$21,3,0)*E5371</f>
        <v>1146800</v>
      </c>
      <c r="L5371">
        <f t="shared" ca="1" si="2876"/>
        <v>73000</v>
      </c>
      <c r="M5371">
        <f t="shared" ca="1" si="2877"/>
        <v>146000</v>
      </c>
      <c r="N5371">
        <f t="shared" ca="1" si="2878"/>
        <v>98000</v>
      </c>
      <c r="O5371">
        <f t="shared" ca="1" si="2879"/>
        <v>195000</v>
      </c>
      <c r="P5371">
        <f t="shared" ca="1" si="2866"/>
        <v>512796</v>
      </c>
      <c r="Q5371">
        <f ca="1">IF(P5371&gt;0,1,0)</f>
        <v>1</v>
      </c>
      <c r="R5371">
        <f t="shared" ca="1" si="2880"/>
        <v>11</v>
      </c>
      <c r="S5371">
        <f t="shared" ca="1" si="2881"/>
        <v>3</v>
      </c>
      <c r="T5371">
        <f t="shared" ca="1" si="2882"/>
        <v>6</v>
      </c>
      <c r="U5371">
        <f t="shared" ca="1" si="2883"/>
        <v>4</v>
      </c>
      <c r="V5371">
        <f t="shared" ca="1" si="2884"/>
        <v>8</v>
      </c>
      <c r="X5371">
        <f t="shared" si="2886"/>
        <v>5371</v>
      </c>
      <c r="Y5371">
        <f t="shared" si="2887"/>
        <v>5252</v>
      </c>
      <c r="Z5371">
        <f t="shared" si="2888"/>
        <v>5253</v>
      </c>
      <c r="AA5371">
        <f t="shared" si="2885"/>
        <v>5451</v>
      </c>
      <c r="AB5371">
        <f t="shared" si="2862"/>
        <v>200</v>
      </c>
      <c r="AM5371" t="str">
        <f t="shared" si="2863"/>
        <v>201906KS</v>
      </c>
      <c r="AN5371">
        <f t="shared" ca="1" si="2868"/>
        <v>11.000163934426233</v>
      </c>
      <c r="AO5371">
        <f t="shared" ca="1" si="2869"/>
        <v>2.9918032786885247</v>
      </c>
      <c r="AP5371">
        <f t="shared" ca="1" si="2870"/>
        <v>5.9836065573770494</v>
      </c>
      <c r="AQ5371">
        <f t="shared" ca="1" si="2871"/>
        <v>4.0163934426229506</v>
      </c>
      <c r="AR5371">
        <f t="shared" ca="1" si="2872"/>
        <v>7.9918032786885256</v>
      </c>
      <c r="AS5371">
        <f ca="1">P5371/J5371</f>
        <v>0.23613784516088629</v>
      </c>
    </row>
    <row r="5372" spans="1:45" x14ac:dyDescent="0.4">
      <c r="A5372">
        <f t="shared" si="2861"/>
        <v>201906</v>
      </c>
      <c r="B5372" t="s">
        <v>408</v>
      </c>
      <c r="C5372" t="s">
        <v>288</v>
      </c>
      <c r="D5372" t="str">
        <f t="shared" ca="1" si="2867"/>
        <v>I119</v>
      </c>
      <c r="E5372">
        <f t="shared" ca="1" si="2873"/>
        <v>70</v>
      </c>
      <c r="F5372">
        <f t="shared" ca="1" si="2874"/>
        <v>10</v>
      </c>
      <c r="G5372" t="str">
        <f t="shared" ca="1" si="2864"/>
        <v>S10</v>
      </c>
      <c r="H5372" t="str">
        <f t="shared" ca="1" si="2865"/>
        <v>S102</v>
      </c>
      <c r="I5372">
        <f ca="1">VLOOKUP(D5372,PRC!$A$2:$B$21,2,0)*E5372</f>
        <v>6650000</v>
      </c>
      <c r="J5372">
        <f t="shared" ca="1" si="2875"/>
        <v>6250996</v>
      </c>
      <c r="K5372">
        <f ca="1">VLOOKUP(D5372,PRC!$A$1:$C$21,3,0)*E5372</f>
        <v>3192000</v>
      </c>
      <c r="L5372">
        <f t="shared" ca="1" si="2876"/>
        <v>133000</v>
      </c>
      <c r="M5372">
        <f t="shared" ca="1" si="2877"/>
        <v>266000</v>
      </c>
      <c r="N5372">
        <f t="shared" ca="1" si="2878"/>
        <v>333000</v>
      </c>
      <c r="O5372">
        <f t="shared" ca="1" si="2879"/>
        <v>532000</v>
      </c>
      <c r="P5372">
        <f t="shared" ca="1" si="2866"/>
        <v>1794996</v>
      </c>
      <c r="Q5372">
        <f ca="1">IF(P5372&gt;0,1,0)</f>
        <v>1</v>
      </c>
      <c r="R5372">
        <f t="shared" ca="1" si="2880"/>
        <v>6</v>
      </c>
      <c r="S5372">
        <f t="shared" ca="1" si="2881"/>
        <v>2</v>
      </c>
      <c r="T5372">
        <f t="shared" ca="1" si="2882"/>
        <v>4</v>
      </c>
      <c r="U5372">
        <f t="shared" ca="1" si="2883"/>
        <v>5</v>
      </c>
      <c r="V5372">
        <f t="shared" ca="1" si="2884"/>
        <v>8</v>
      </c>
      <c r="X5372">
        <f t="shared" si="2886"/>
        <v>5372</v>
      </c>
      <c r="Y5372">
        <f t="shared" si="2887"/>
        <v>5252</v>
      </c>
      <c r="Z5372">
        <f t="shared" si="2888"/>
        <v>5253</v>
      </c>
      <c r="AA5372">
        <f t="shared" si="2885"/>
        <v>5451</v>
      </c>
      <c r="AB5372">
        <f t="shared" si="2862"/>
        <v>200</v>
      </c>
      <c r="AM5372" t="str">
        <f t="shared" si="2863"/>
        <v>201906KS</v>
      </c>
      <c r="AN5372">
        <f t="shared" ca="1" si="2868"/>
        <v>6.0000601503759405</v>
      </c>
      <c r="AO5372">
        <f t="shared" ca="1" si="2869"/>
        <v>2</v>
      </c>
      <c r="AP5372">
        <f t="shared" ca="1" si="2870"/>
        <v>4</v>
      </c>
      <c r="AQ5372">
        <f t="shared" ca="1" si="2871"/>
        <v>5.007518796992481</v>
      </c>
      <c r="AR5372">
        <f t="shared" ca="1" si="2872"/>
        <v>8</v>
      </c>
      <c r="AS5372">
        <f ca="1">P5372/J5372</f>
        <v>0.28715359920243111</v>
      </c>
    </row>
    <row r="5373" spans="1:45" x14ac:dyDescent="0.4">
      <c r="A5373">
        <f t="shared" si="2861"/>
        <v>201906</v>
      </c>
      <c r="B5373" t="s">
        <v>409</v>
      </c>
      <c r="C5373" t="s">
        <v>288</v>
      </c>
      <c r="D5373" t="str">
        <f t="shared" ca="1" si="2867"/>
        <v>I116</v>
      </c>
      <c r="E5373">
        <f t="shared" ca="1" si="2873"/>
        <v>64</v>
      </c>
      <c r="F5373">
        <f t="shared" ca="1" si="2874"/>
        <v>13</v>
      </c>
      <c r="G5373" t="str">
        <f t="shared" ca="1" si="2864"/>
        <v>S11</v>
      </c>
      <c r="H5373" t="str">
        <f t="shared" ca="1" si="2865"/>
        <v>S112</v>
      </c>
      <c r="I5373">
        <f ca="1">VLOOKUP(D5373,PRC!$A$2:$B$21,2,0)*E5373</f>
        <v>93440000</v>
      </c>
      <c r="J5373">
        <f t="shared" ca="1" si="2875"/>
        <v>85030396</v>
      </c>
      <c r="K5373">
        <f ca="1">VLOOKUP(D5373,PRC!$A$1:$C$21,3,0)*E5373</f>
        <v>56064000</v>
      </c>
      <c r="L5373">
        <f t="shared" ca="1" si="2876"/>
        <v>934000</v>
      </c>
      <c r="M5373">
        <f t="shared" ca="1" si="2877"/>
        <v>3738000</v>
      </c>
      <c r="N5373">
        <f t="shared" ca="1" si="2878"/>
        <v>4672000</v>
      </c>
      <c r="O5373">
        <f t="shared" ca="1" si="2879"/>
        <v>7475000</v>
      </c>
      <c r="P5373">
        <f t="shared" ca="1" si="2866"/>
        <v>12147396</v>
      </c>
      <c r="Q5373">
        <f ca="1">IF(P5373&gt;0,1,0)</f>
        <v>1</v>
      </c>
      <c r="R5373">
        <f t="shared" ca="1" si="2880"/>
        <v>9</v>
      </c>
      <c r="S5373">
        <f t="shared" ca="1" si="2881"/>
        <v>1</v>
      </c>
      <c r="T5373">
        <f t="shared" ca="1" si="2882"/>
        <v>4</v>
      </c>
      <c r="U5373">
        <f t="shared" ca="1" si="2883"/>
        <v>5</v>
      </c>
      <c r="V5373">
        <f t="shared" ca="1" si="2884"/>
        <v>8</v>
      </c>
      <c r="X5373">
        <f t="shared" si="2886"/>
        <v>5373</v>
      </c>
      <c r="Y5373">
        <f t="shared" si="2887"/>
        <v>5252</v>
      </c>
      <c r="Z5373">
        <f t="shared" si="2888"/>
        <v>5253</v>
      </c>
      <c r="AA5373">
        <f t="shared" si="2885"/>
        <v>5451</v>
      </c>
      <c r="AB5373">
        <f t="shared" si="2862"/>
        <v>200</v>
      </c>
      <c r="AM5373" t="str">
        <f t="shared" si="2863"/>
        <v>201906KS</v>
      </c>
      <c r="AN5373">
        <f t="shared" ca="1" si="2868"/>
        <v>9.0000042808219156</v>
      </c>
      <c r="AO5373">
        <f t="shared" ca="1" si="2869"/>
        <v>0.99957191780821919</v>
      </c>
      <c r="AP5373">
        <f t="shared" ca="1" si="2870"/>
        <v>4.0004280821917808</v>
      </c>
      <c r="AQ5373">
        <f t="shared" ca="1" si="2871"/>
        <v>5</v>
      </c>
      <c r="AR5373">
        <f t="shared" ca="1" si="2872"/>
        <v>7.99978595890411</v>
      </c>
      <c r="AS5373">
        <f ca="1">P5373/J5373</f>
        <v>0.14285945463549293</v>
      </c>
    </row>
    <row r="5374" spans="1:45" x14ac:dyDescent="0.4">
      <c r="A5374">
        <f t="shared" si="2861"/>
        <v>201906</v>
      </c>
      <c r="B5374" t="s">
        <v>410</v>
      </c>
      <c r="C5374" t="s">
        <v>288</v>
      </c>
      <c r="D5374" t="str">
        <f t="shared" ca="1" si="2867"/>
        <v>I112</v>
      </c>
      <c r="E5374">
        <f t="shared" ca="1" si="2873"/>
        <v>69</v>
      </c>
      <c r="F5374">
        <f t="shared" ca="1" si="2874"/>
        <v>15</v>
      </c>
      <c r="G5374" t="str">
        <f t="shared" ca="1" si="2864"/>
        <v>S11</v>
      </c>
      <c r="H5374" t="str">
        <f t="shared" ca="1" si="2865"/>
        <v>S117</v>
      </c>
      <c r="I5374">
        <f ca="1">VLOOKUP(D5374,PRC!$A$2:$B$21,2,0)*E5374</f>
        <v>4485000</v>
      </c>
      <c r="J5374">
        <f t="shared" ca="1" si="2875"/>
        <v>4215896</v>
      </c>
      <c r="K5374">
        <f ca="1">VLOOKUP(D5374,PRC!$A$1:$C$21,3,0)*E5374</f>
        <v>2242500</v>
      </c>
      <c r="L5374">
        <f t="shared" ca="1" si="2876"/>
        <v>135000</v>
      </c>
      <c r="M5374">
        <f t="shared" ca="1" si="2877"/>
        <v>179000</v>
      </c>
      <c r="N5374">
        <f t="shared" ca="1" si="2878"/>
        <v>269000</v>
      </c>
      <c r="O5374">
        <f t="shared" ca="1" si="2879"/>
        <v>404000</v>
      </c>
      <c r="P5374">
        <f t="shared" ca="1" si="2866"/>
        <v>986396</v>
      </c>
      <c r="Q5374">
        <f ca="1">IF(P5374&gt;0,1,0)</f>
        <v>1</v>
      </c>
      <c r="R5374">
        <f t="shared" ca="1" si="2880"/>
        <v>6</v>
      </c>
      <c r="S5374">
        <f t="shared" ca="1" si="2881"/>
        <v>3</v>
      </c>
      <c r="T5374">
        <f t="shared" ca="1" si="2882"/>
        <v>4</v>
      </c>
      <c r="U5374">
        <f t="shared" ca="1" si="2883"/>
        <v>6</v>
      </c>
      <c r="V5374">
        <f t="shared" ca="1" si="2884"/>
        <v>9</v>
      </c>
      <c r="X5374">
        <f t="shared" si="2886"/>
        <v>5374</v>
      </c>
      <c r="Y5374">
        <f t="shared" si="2887"/>
        <v>5252</v>
      </c>
      <c r="Z5374">
        <f t="shared" si="2888"/>
        <v>5253</v>
      </c>
      <c r="AA5374">
        <f t="shared" si="2885"/>
        <v>5451</v>
      </c>
      <c r="AB5374">
        <f t="shared" si="2862"/>
        <v>200</v>
      </c>
      <c r="AM5374" t="str">
        <f t="shared" si="2863"/>
        <v>201906KS</v>
      </c>
      <c r="AN5374">
        <f t="shared" ca="1" si="2868"/>
        <v>6.0000891861761385</v>
      </c>
      <c r="AO5374">
        <f t="shared" ca="1" si="2869"/>
        <v>3.0100334448160537</v>
      </c>
      <c r="AP5374">
        <f t="shared" ca="1" si="2870"/>
        <v>3.9910813823857305</v>
      </c>
      <c r="AQ5374">
        <f t="shared" ca="1" si="2871"/>
        <v>5.9977703455964324</v>
      </c>
      <c r="AR5374">
        <f t="shared" ca="1" si="2872"/>
        <v>9.0078037904124866</v>
      </c>
      <c r="AS5374">
        <f ca="1">P5374/J5374</f>
        <v>0.2339706672081095</v>
      </c>
    </row>
    <row r="5375" spans="1:45" x14ac:dyDescent="0.4">
      <c r="A5375">
        <f t="shared" si="2861"/>
        <v>201906</v>
      </c>
      <c r="B5375" t="s">
        <v>411</v>
      </c>
      <c r="C5375" t="s">
        <v>288</v>
      </c>
      <c r="D5375" t="str">
        <f t="shared" ca="1" si="2867"/>
        <v>I109</v>
      </c>
      <c r="E5375">
        <f t="shared" ca="1" si="2873"/>
        <v>58</v>
      </c>
      <c r="F5375">
        <f t="shared" ca="1" si="2874"/>
        <v>5</v>
      </c>
      <c r="G5375" t="str">
        <f t="shared" ca="1" si="2864"/>
        <v>S11</v>
      </c>
      <c r="H5375" t="str">
        <f t="shared" ca="1" si="2865"/>
        <v>S112</v>
      </c>
      <c r="I5375">
        <f ca="1">VLOOKUP(D5375,PRC!$A$2:$B$21,2,0)*E5375</f>
        <v>29000000</v>
      </c>
      <c r="J5375">
        <f t="shared" ca="1" si="2875"/>
        <v>26389996</v>
      </c>
      <c r="K5375">
        <f ca="1">VLOOKUP(D5375,PRC!$A$1:$C$21,3,0)*E5375</f>
        <v>11600000</v>
      </c>
      <c r="L5375">
        <f t="shared" ca="1" si="2876"/>
        <v>290000</v>
      </c>
      <c r="M5375">
        <f t="shared" ca="1" si="2877"/>
        <v>1160000</v>
      </c>
      <c r="N5375">
        <f t="shared" ca="1" si="2878"/>
        <v>2030000</v>
      </c>
      <c r="O5375">
        <f t="shared" ca="1" si="2879"/>
        <v>1740000</v>
      </c>
      <c r="P5375">
        <f t="shared" ca="1" si="2866"/>
        <v>9569996</v>
      </c>
      <c r="Q5375">
        <f ca="1">IF(P5375&gt;0,1,0)</f>
        <v>1</v>
      </c>
      <c r="R5375">
        <f t="shared" ca="1" si="2880"/>
        <v>9</v>
      </c>
      <c r="S5375">
        <f t="shared" ca="1" si="2881"/>
        <v>1</v>
      </c>
      <c r="T5375">
        <f t="shared" ca="1" si="2882"/>
        <v>4</v>
      </c>
      <c r="U5375">
        <f t="shared" ca="1" si="2883"/>
        <v>7</v>
      </c>
      <c r="V5375">
        <f t="shared" ca="1" si="2884"/>
        <v>6</v>
      </c>
      <c r="X5375">
        <f t="shared" si="2886"/>
        <v>5375</v>
      </c>
      <c r="Y5375">
        <f t="shared" si="2887"/>
        <v>5252</v>
      </c>
      <c r="Z5375">
        <f t="shared" si="2888"/>
        <v>5253</v>
      </c>
      <c r="AA5375">
        <f t="shared" si="2885"/>
        <v>5451</v>
      </c>
      <c r="AB5375">
        <f t="shared" si="2862"/>
        <v>200</v>
      </c>
      <c r="AM5375" t="str">
        <f t="shared" si="2863"/>
        <v>201906KS</v>
      </c>
      <c r="AN5375">
        <f t="shared" ca="1" si="2868"/>
        <v>9.0000137931034452</v>
      </c>
      <c r="AO5375">
        <f t="shared" ca="1" si="2869"/>
        <v>1</v>
      </c>
      <c r="AP5375">
        <f t="shared" ca="1" si="2870"/>
        <v>4</v>
      </c>
      <c r="AQ5375">
        <f t="shared" ca="1" si="2871"/>
        <v>7.0000000000000009</v>
      </c>
      <c r="AR5375">
        <f t="shared" ca="1" si="2872"/>
        <v>6</v>
      </c>
      <c r="AS5375">
        <f ca="1">P5375/J5375</f>
        <v>0.36263726603065799</v>
      </c>
    </row>
    <row r="5376" spans="1:45" x14ac:dyDescent="0.4">
      <c r="A5376">
        <f t="shared" si="2861"/>
        <v>201906</v>
      </c>
      <c r="B5376" t="s">
        <v>412</v>
      </c>
      <c r="C5376" t="s">
        <v>288</v>
      </c>
      <c r="D5376" t="str">
        <f t="shared" ca="1" si="2867"/>
        <v>I111</v>
      </c>
      <c r="E5376">
        <f t="shared" ca="1" si="2873"/>
        <v>51</v>
      </c>
      <c r="F5376">
        <f t="shared" ca="1" si="2874"/>
        <v>11</v>
      </c>
      <c r="G5376" t="str">
        <f t="shared" ca="1" si="2864"/>
        <v>S10</v>
      </c>
      <c r="H5376" t="str">
        <f t="shared" ca="1" si="2865"/>
        <v>S102</v>
      </c>
      <c r="I5376">
        <f ca="1">VLOOKUP(D5376,PRC!$A$2:$B$21,2,0)*E5376</f>
        <v>7650000</v>
      </c>
      <c r="J5376">
        <f t="shared" ca="1" si="2875"/>
        <v>6808496</v>
      </c>
      <c r="K5376">
        <f ca="1">VLOOKUP(D5376,PRC!$A$1:$C$21,3,0)*E5376</f>
        <v>4054500</v>
      </c>
      <c r="L5376">
        <f t="shared" ca="1" si="2876"/>
        <v>230000</v>
      </c>
      <c r="M5376">
        <f t="shared" ca="1" si="2877"/>
        <v>306000</v>
      </c>
      <c r="N5376">
        <f t="shared" ca="1" si="2878"/>
        <v>459000</v>
      </c>
      <c r="O5376">
        <f t="shared" ca="1" si="2879"/>
        <v>536000</v>
      </c>
      <c r="P5376">
        <f t="shared" ca="1" si="2866"/>
        <v>1222996</v>
      </c>
      <c r="Q5376">
        <f ca="1">IF(P5376&gt;0,1,0)</f>
        <v>1</v>
      </c>
      <c r="R5376">
        <f t="shared" ca="1" si="2880"/>
        <v>11</v>
      </c>
      <c r="S5376">
        <f t="shared" ca="1" si="2881"/>
        <v>3</v>
      </c>
      <c r="T5376">
        <f t="shared" ca="1" si="2882"/>
        <v>4</v>
      </c>
      <c r="U5376">
        <f t="shared" ca="1" si="2883"/>
        <v>6</v>
      </c>
      <c r="V5376">
        <f t="shared" ca="1" si="2884"/>
        <v>7</v>
      </c>
      <c r="X5376">
        <f t="shared" si="2886"/>
        <v>5376</v>
      </c>
      <c r="Y5376">
        <f t="shared" si="2887"/>
        <v>5252</v>
      </c>
      <c r="Z5376">
        <f t="shared" si="2888"/>
        <v>5253</v>
      </c>
      <c r="AA5376">
        <f t="shared" si="2885"/>
        <v>5451</v>
      </c>
      <c r="AB5376">
        <f t="shared" si="2862"/>
        <v>200</v>
      </c>
      <c r="AM5376" t="str">
        <f t="shared" si="2863"/>
        <v>201906KS</v>
      </c>
      <c r="AN5376">
        <f t="shared" ca="1" si="2868"/>
        <v>11.000052287581696</v>
      </c>
      <c r="AO5376">
        <f t="shared" ca="1" si="2869"/>
        <v>3.0065359477124183</v>
      </c>
      <c r="AP5376">
        <f t="shared" ca="1" si="2870"/>
        <v>4</v>
      </c>
      <c r="AQ5376">
        <f t="shared" ca="1" si="2871"/>
        <v>6</v>
      </c>
      <c r="AR5376">
        <f t="shared" ca="1" si="2872"/>
        <v>7.0065359477124183</v>
      </c>
      <c r="AS5376">
        <f ca="1">P5376/J5376</f>
        <v>0.17962792370003597</v>
      </c>
    </row>
    <row r="5377" spans="1:45" x14ac:dyDescent="0.4">
      <c r="A5377">
        <f t="shared" si="2861"/>
        <v>201906</v>
      </c>
      <c r="B5377" t="s">
        <v>413</v>
      </c>
      <c r="C5377" t="s">
        <v>288</v>
      </c>
      <c r="D5377" t="str">
        <f t="shared" ca="1" si="2867"/>
        <v>I119</v>
      </c>
      <c r="E5377">
        <f t="shared" ca="1" si="2873"/>
        <v>75</v>
      </c>
      <c r="F5377">
        <f t="shared" ca="1" si="2874"/>
        <v>13</v>
      </c>
      <c r="G5377" t="str">
        <f t="shared" ca="1" si="2864"/>
        <v>S11</v>
      </c>
      <c r="H5377" t="str">
        <f t="shared" ca="1" si="2865"/>
        <v>S116</v>
      </c>
      <c r="I5377">
        <f ca="1">VLOOKUP(D5377,PRC!$A$2:$B$21,2,0)*E5377</f>
        <v>7125000</v>
      </c>
      <c r="J5377">
        <f t="shared" ca="1" si="2875"/>
        <v>6341246</v>
      </c>
      <c r="K5377">
        <f ca="1">VLOOKUP(D5377,PRC!$A$1:$C$21,3,0)*E5377</f>
        <v>3420000</v>
      </c>
      <c r="L5377">
        <f t="shared" ca="1" si="2876"/>
        <v>71000</v>
      </c>
      <c r="M5377">
        <f t="shared" ca="1" si="2877"/>
        <v>428000</v>
      </c>
      <c r="N5377">
        <f t="shared" ca="1" si="2878"/>
        <v>356000</v>
      </c>
      <c r="O5377">
        <f t="shared" ca="1" si="2879"/>
        <v>428000</v>
      </c>
      <c r="P5377">
        <f t="shared" ca="1" si="2866"/>
        <v>1638246</v>
      </c>
      <c r="Q5377">
        <f ca="1">IF(P5377&gt;0,1,0)</f>
        <v>1</v>
      </c>
      <c r="R5377">
        <f t="shared" ca="1" si="2880"/>
        <v>11</v>
      </c>
      <c r="S5377">
        <f t="shared" ca="1" si="2881"/>
        <v>1</v>
      </c>
      <c r="T5377">
        <f t="shared" ca="1" si="2882"/>
        <v>6</v>
      </c>
      <c r="U5377">
        <f t="shared" ca="1" si="2883"/>
        <v>5</v>
      </c>
      <c r="V5377">
        <f t="shared" ca="1" si="2884"/>
        <v>6</v>
      </c>
      <c r="X5377">
        <f t="shared" si="2886"/>
        <v>5377</v>
      </c>
      <c r="Y5377">
        <f t="shared" si="2887"/>
        <v>5252</v>
      </c>
      <c r="Z5377">
        <f t="shared" si="2888"/>
        <v>5253</v>
      </c>
      <c r="AA5377">
        <f t="shared" si="2885"/>
        <v>5451</v>
      </c>
      <c r="AB5377">
        <f t="shared" si="2862"/>
        <v>200</v>
      </c>
      <c r="AM5377" t="str">
        <f t="shared" si="2863"/>
        <v>201906KS</v>
      </c>
      <c r="AN5377">
        <f t="shared" ca="1" si="2868"/>
        <v>11.000056140350878</v>
      </c>
      <c r="AO5377">
        <f t="shared" ca="1" si="2869"/>
        <v>0.99649122807017543</v>
      </c>
      <c r="AP5377">
        <f t="shared" ca="1" si="2870"/>
        <v>6.0070175438596491</v>
      </c>
      <c r="AQ5377">
        <f t="shared" ca="1" si="2871"/>
        <v>4.996491228070175</v>
      </c>
      <c r="AR5377">
        <f t="shared" ca="1" si="2872"/>
        <v>6.0070175438596491</v>
      </c>
      <c r="AS5377">
        <f ca="1">P5377/J5377</f>
        <v>0.25834764965749635</v>
      </c>
    </row>
    <row r="5378" spans="1:45" x14ac:dyDescent="0.4">
      <c r="A5378">
        <f t="shared" si="2861"/>
        <v>201906</v>
      </c>
      <c r="B5378" t="s">
        <v>414</v>
      </c>
      <c r="C5378" t="s">
        <v>288</v>
      </c>
      <c r="D5378" t="str">
        <f t="shared" ca="1" si="2867"/>
        <v>I120</v>
      </c>
      <c r="E5378">
        <f t="shared" ca="1" si="2873"/>
        <v>57</v>
      </c>
      <c r="F5378">
        <f t="shared" ca="1" si="2874"/>
        <v>12</v>
      </c>
      <c r="G5378" t="str">
        <f t="shared" ca="1" si="2864"/>
        <v>S10</v>
      </c>
      <c r="H5378" t="str">
        <f t="shared" ca="1" si="2865"/>
        <v>S105</v>
      </c>
      <c r="I5378">
        <f ca="1">VLOOKUP(D5378,PRC!$A$2:$B$21,2,0)*E5378</f>
        <v>245100000</v>
      </c>
      <c r="J5378">
        <f t="shared" ca="1" si="2875"/>
        <v>215687996</v>
      </c>
      <c r="K5378">
        <f ca="1">VLOOKUP(D5378,PRC!$A$1:$C$21,3,0)*E5378</f>
        <v>110295000</v>
      </c>
      <c r="L5378">
        <f t="shared" ca="1" si="2876"/>
        <v>2451000</v>
      </c>
      <c r="M5378">
        <f t="shared" ca="1" si="2877"/>
        <v>12255000</v>
      </c>
      <c r="N5378">
        <f t="shared" ca="1" si="2878"/>
        <v>12255000</v>
      </c>
      <c r="O5378">
        <f t="shared" ca="1" si="2879"/>
        <v>19608000</v>
      </c>
      <c r="P5378">
        <f t="shared" ca="1" si="2866"/>
        <v>58823996</v>
      </c>
      <c r="Q5378">
        <f ca="1">IF(P5378&gt;0,1,0)</f>
        <v>1</v>
      </c>
      <c r="R5378">
        <f t="shared" ca="1" si="2880"/>
        <v>12</v>
      </c>
      <c r="S5378">
        <f t="shared" ca="1" si="2881"/>
        <v>1</v>
      </c>
      <c r="T5378">
        <f t="shared" ca="1" si="2882"/>
        <v>5</v>
      </c>
      <c r="U5378">
        <f t="shared" ca="1" si="2883"/>
        <v>5</v>
      </c>
      <c r="V5378">
        <f t="shared" ca="1" si="2884"/>
        <v>8</v>
      </c>
      <c r="X5378">
        <f t="shared" si="2886"/>
        <v>5378</v>
      </c>
      <c r="Y5378">
        <f t="shared" si="2887"/>
        <v>5252</v>
      </c>
      <c r="Z5378">
        <f t="shared" si="2888"/>
        <v>5253</v>
      </c>
      <c r="AA5378">
        <f t="shared" si="2885"/>
        <v>5451</v>
      </c>
      <c r="AB5378">
        <f t="shared" si="2862"/>
        <v>200</v>
      </c>
      <c r="AM5378" t="str">
        <f t="shared" si="2863"/>
        <v>201906KS</v>
      </c>
      <c r="AN5378">
        <f t="shared" ca="1" si="2868"/>
        <v>12.000001631986946</v>
      </c>
      <c r="AO5378">
        <f t="shared" ca="1" si="2869"/>
        <v>1</v>
      </c>
      <c r="AP5378">
        <f t="shared" ca="1" si="2870"/>
        <v>5</v>
      </c>
      <c r="AQ5378">
        <f t="shared" ca="1" si="2871"/>
        <v>5</v>
      </c>
      <c r="AR5378">
        <f t="shared" ca="1" si="2872"/>
        <v>8</v>
      </c>
      <c r="AS5378">
        <f ca="1">P5378/J5378</f>
        <v>0.27272725923977709</v>
      </c>
    </row>
    <row r="5379" spans="1:45" x14ac:dyDescent="0.4">
      <c r="A5379">
        <f t="shared" ref="A5379:A5442" si="2889">IF(BA5379="",A5378,BA5379)</f>
        <v>201906</v>
      </c>
      <c r="B5379" t="s">
        <v>415</v>
      </c>
      <c r="C5379" t="s">
        <v>288</v>
      </c>
      <c r="D5379" t="str">
        <f t="shared" ca="1" si="2867"/>
        <v>I120</v>
      </c>
      <c r="E5379">
        <f t="shared" ca="1" si="2873"/>
        <v>80</v>
      </c>
      <c r="F5379">
        <f t="shared" ca="1" si="2874"/>
        <v>6</v>
      </c>
      <c r="G5379" t="str">
        <f t="shared" ca="1" si="2864"/>
        <v>S12</v>
      </c>
      <c r="H5379" t="str">
        <f t="shared" ca="1" si="2865"/>
        <v>S120</v>
      </c>
      <c r="I5379">
        <f ca="1">VLOOKUP(D5379,PRC!$A$2:$B$21,2,0)*E5379</f>
        <v>344000000</v>
      </c>
      <c r="J5379">
        <f t="shared" ca="1" si="2875"/>
        <v>309599996</v>
      </c>
      <c r="K5379">
        <f ca="1">VLOOKUP(D5379,PRC!$A$1:$C$21,3,0)*E5379</f>
        <v>154800000</v>
      </c>
      <c r="L5379">
        <f t="shared" ca="1" si="2876"/>
        <v>3440000</v>
      </c>
      <c r="M5379">
        <f t="shared" ca="1" si="2877"/>
        <v>20640000</v>
      </c>
      <c r="N5379">
        <f t="shared" ca="1" si="2878"/>
        <v>20640000</v>
      </c>
      <c r="O5379">
        <f t="shared" ca="1" si="2879"/>
        <v>30960000</v>
      </c>
      <c r="P5379">
        <f t="shared" ca="1" si="2866"/>
        <v>79119996</v>
      </c>
      <c r="Q5379">
        <f ca="1">IF(P5379&gt;0,1,0)</f>
        <v>1</v>
      </c>
      <c r="R5379">
        <f t="shared" ca="1" si="2880"/>
        <v>10</v>
      </c>
      <c r="S5379">
        <f t="shared" ca="1" si="2881"/>
        <v>1</v>
      </c>
      <c r="T5379">
        <f t="shared" ca="1" si="2882"/>
        <v>6</v>
      </c>
      <c r="U5379">
        <f t="shared" ca="1" si="2883"/>
        <v>6</v>
      </c>
      <c r="V5379">
        <f t="shared" ca="1" si="2884"/>
        <v>9</v>
      </c>
      <c r="X5379">
        <f t="shared" si="2886"/>
        <v>5379</v>
      </c>
      <c r="Y5379">
        <f t="shared" si="2887"/>
        <v>5252</v>
      </c>
      <c r="Z5379">
        <f t="shared" si="2888"/>
        <v>5253</v>
      </c>
      <c r="AA5379">
        <f t="shared" si="2885"/>
        <v>5451</v>
      </c>
      <c r="AB5379">
        <f t="shared" ref="AB5379:AB5442" si="2890">COUNTIF(AM$2:AM$100100,AM5379)</f>
        <v>200</v>
      </c>
      <c r="AM5379" t="str">
        <f t="shared" ref="AM5379:AM5442" si="2891">A5379&amp;C5379</f>
        <v>201906KS</v>
      </c>
      <c r="AN5379">
        <f t="shared" ca="1" si="2868"/>
        <v>10.000001162790696</v>
      </c>
      <c r="AO5379">
        <f t="shared" ca="1" si="2869"/>
        <v>1</v>
      </c>
      <c r="AP5379">
        <f t="shared" ca="1" si="2870"/>
        <v>6</v>
      </c>
      <c r="AQ5379">
        <f t="shared" ca="1" si="2871"/>
        <v>6</v>
      </c>
      <c r="AR5379">
        <f t="shared" ca="1" si="2872"/>
        <v>9</v>
      </c>
      <c r="AS5379">
        <f ca="1">P5379/J5379</f>
        <v>0.25555554593741014</v>
      </c>
    </row>
    <row r="5380" spans="1:45" x14ac:dyDescent="0.4">
      <c r="A5380">
        <f t="shared" si="2889"/>
        <v>201906</v>
      </c>
      <c r="B5380" t="s">
        <v>416</v>
      </c>
      <c r="C5380" t="s">
        <v>288</v>
      </c>
      <c r="D5380" t="str">
        <f t="shared" ca="1" si="2867"/>
        <v>I115</v>
      </c>
      <c r="E5380">
        <f t="shared" ca="1" si="2873"/>
        <v>72</v>
      </c>
      <c r="F5380">
        <f t="shared" ca="1" si="2874"/>
        <v>5</v>
      </c>
      <c r="G5380" t="str">
        <f t="shared" ca="1" si="2864"/>
        <v>S10</v>
      </c>
      <c r="H5380" t="str">
        <f t="shared" ca="1" si="2865"/>
        <v>S103</v>
      </c>
      <c r="I5380">
        <f ca="1">VLOOKUP(D5380,PRC!$A$2:$B$21,2,0)*E5380</f>
        <v>360000</v>
      </c>
      <c r="J5380">
        <f t="shared" ca="1" si="2875"/>
        <v>313196</v>
      </c>
      <c r="K5380">
        <f ca="1">VLOOKUP(D5380,PRC!$A$1:$C$21,3,0)*E5380</f>
        <v>172800</v>
      </c>
      <c r="L5380">
        <f t="shared" ca="1" si="2876"/>
        <v>11000</v>
      </c>
      <c r="M5380">
        <f t="shared" ca="1" si="2877"/>
        <v>14000</v>
      </c>
      <c r="N5380">
        <f t="shared" ca="1" si="2878"/>
        <v>29000</v>
      </c>
      <c r="O5380">
        <f t="shared" ca="1" si="2879"/>
        <v>25000</v>
      </c>
      <c r="P5380">
        <f t="shared" ca="1" si="2866"/>
        <v>61396</v>
      </c>
      <c r="Q5380">
        <f ca="1">IF(P5380&gt;0,1,0)</f>
        <v>1</v>
      </c>
      <c r="R5380">
        <f t="shared" ca="1" si="2880"/>
        <v>13</v>
      </c>
      <c r="S5380">
        <f t="shared" ca="1" si="2881"/>
        <v>3</v>
      </c>
      <c r="T5380">
        <f t="shared" ca="1" si="2882"/>
        <v>4</v>
      </c>
      <c r="U5380">
        <f t="shared" ca="1" si="2883"/>
        <v>8</v>
      </c>
      <c r="V5380">
        <f t="shared" ca="1" si="2884"/>
        <v>7</v>
      </c>
      <c r="X5380">
        <f t="shared" si="2886"/>
        <v>5380</v>
      </c>
      <c r="Y5380">
        <f t="shared" si="2887"/>
        <v>5252</v>
      </c>
      <c r="Z5380">
        <f t="shared" si="2888"/>
        <v>5253</v>
      </c>
      <c r="AA5380">
        <f t="shared" si="2885"/>
        <v>5451</v>
      </c>
      <c r="AB5380">
        <f t="shared" si="2890"/>
        <v>200</v>
      </c>
      <c r="AM5380" t="str">
        <f t="shared" si="2891"/>
        <v>201906KS</v>
      </c>
      <c r="AN5380">
        <f t="shared" ca="1" si="2868"/>
        <v>13.001111111111108</v>
      </c>
      <c r="AO5380">
        <f t="shared" ca="1" si="2869"/>
        <v>3.0555555555555554</v>
      </c>
      <c r="AP5380">
        <f t="shared" ca="1" si="2870"/>
        <v>3.8888888888888888</v>
      </c>
      <c r="AQ5380">
        <f t="shared" ca="1" si="2871"/>
        <v>8.0555555555555554</v>
      </c>
      <c r="AR5380">
        <f t="shared" ca="1" si="2872"/>
        <v>6.9444444444444446</v>
      </c>
      <c r="AS5380">
        <f ca="1">P5380/J5380</f>
        <v>0.1960306006462407</v>
      </c>
    </row>
    <row r="5381" spans="1:45" x14ac:dyDescent="0.4">
      <c r="A5381">
        <f t="shared" si="2889"/>
        <v>201906</v>
      </c>
      <c r="B5381" t="s">
        <v>417</v>
      </c>
      <c r="C5381" t="s">
        <v>288</v>
      </c>
      <c r="D5381" t="str">
        <f t="shared" ca="1" si="2867"/>
        <v>I112</v>
      </c>
      <c r="E5381">
        <f t="shared" ca="1" si="2873"/>
        <v>72</v>
      </c>
      <c r="F5381">
        <f t="shared" ca="1" si="2874"/>
        <v>14</v>
      </c>
      <c r="G5381" t="str">
        <f t="shared" ref="G5381:G5444" ca="1" si="2892">LEFT(H5381,3)</f>
        <v>S11</v>
      </c>
      <c r="H5381" t="str">
        <f t="shared" ref="H5381:H5444" ca="1" si="2893">"S"&amp;RANDBETWEEN(101,120)</f>
        <v>S110</v>
      </c>
      <c r="I5381">
        <f ca="1">VLOOKUP(D5381,PRC!$A$2:$B$21,2,0)*E5381</f>
        <v>4680000</v>
      </c>
      <c r="J5381">
        <f t="shared" ca="1" si="2875"/>
        <v>4258796</v>
      </c>
      <c r="K5381">
        <f ca="1">VLOOKUP(D5381,PRC!$A$1:$C$21,3,0)*E5381</f>
        <v>2340000</v>
      </c>
      <c r="L5381">
        <f t="shared" ca="1" si="2876"/>
        <v>47000</v>
      </c>
      <c r="M5381">
        <f t="shared" ca="1" si="2877"/>
        <v>281000</v>
      </c>
      <c r="N5381">
        <f t="shared" ca="1" si="2878"/>
        <v>187000</v>
      </c>
      <c r="O5381">
        <f t="shared" ca="1" si="2879"/>
        <v>374000</v>
      </c>
      <c r="P5381">
        <f t="shared" ref="P5381:P5401" ca="1" si="2894">J5381-SUM(K5381:O5381)</f>
        <v>1029796</v>
      </c>
      <c r="Q5381">
        <f ca="1">IF(P5381&gt;0,1,0)</f>
        <v>1</v>
      </c>
      <c r="R5381">
        <f t="shared" ca="1" si="2880"/>
        <v>9</v>
      </c>
      <c r="S5381">
        <f t="shared" ca="1" si="2881"/>
        <v>1</v>
      </c>
      <c r="T5381">
        <f t="shared" ca="1" si="2882"/>
        <v>6</v>
      </c>
      <c r="U5381">
        <f t="shared" ca="1" si="2883"/>
        <v>4</v>
      </c>
      <c r="V5381">
        <f t="shared" ca="1" si="2884"/>
        <v>8</v>
      </c>
      <c r="X5381">
        <f t="shared" si="2886"/>
        <v>5381</v>
      </c>
      <c r="Y5381">
        <f t="shared" si="2887"/>
        <v>5252</v>
      </c>
      <c r="Z5381">
        <f t="shared" si="2888"/>
        <v>5253</v>
      </c>
      <c r="AA5381">
        <f t="shared" si="2885"/>
        <v>5451</v>
      </c>
      <c r="AB5381">
        <f t="shared" si="2890"/>
        <v>200</v>
      </c>
      <c r="AM5381" t="str">
        <f t="shared" si="2891"/>
        <v>201906KS</v>
      </c>
      <c r="AN5381">
        <f t="shared" ca="1" si="2868"/>
        <v>9.0000854700854731</v>
      </c>
      <c r="AO5381">
        <f t="shared" ca="1" si="2869"/>
        <v>1.0042735042735043</v>
      </c>
      <c r="AP5381">
        <f t="shared" ca="1" si="2870"/>
        <v>6.0042735042735043</v>
      </c>
      <c r="AQ5381">
        <f t="shared" ca="1" si="2871"/>
        <v>3.9957264957264953</v>
      </c>
      <c r="AR5381">
        <f t="shared" ca="1" si="2872"/>
        <v>7.9914529914529906</v>
      </c>
      <c r="AS5381">
        <f ca="1">P5381/J5381</f>
        <v>0.24180449122240183</v>
      </c>
    </row>
    <row r="5382" spans="1:45" x14ac:dyDescent="0.4">
      <c r="A5382">
        <f t="shared" si="2889"/>
        <v>201906</v>
      </c>
      <c r="B5382" t="s">
        <v>418</v>
      </c>
      <c r="C5382" t="s">
        <v>288</v>
      </c>
      <c r="D5382" t="str">
        <f t="shared" ref="D5382:D5445" ca="1" si="2895">"I"&amp;RANDBETWEEN(101,120)</f>
        <v>I106</v>
      </c>
      <c r="E5382">
        <f t="shared" ca="1" si="2873"/>
        <v>68</v>
      </c>
      <c r="F5382">
        <f t="shared" ca="1" si="2874"/>
        <v>7</v>
      </c>
      <c r="G5382" t="str">
        <f t="shared" ca="1" si="2892"/>
        <v>S11</v>
      </c>
      <c r="H5382" t="str">
        <f t="shared" ca="1" si="2893"/>
        <v>S119</v>
      </c>
      <c r="I5382">
        <f ca="1">VLOOKUP(D5382,PRC!$A$2:$B$21,2,0)*E5382</f>
        <v>1360000</v>
      </c>
      <c r="J5382">
        <f t="shared" ca="1" si="2875"/>
        <v>1264796</v>
      </c>
      <c r="K5382">
        <f ca="1">VLOOKUP(D5382,PRC!$A$1:$C$21,3,0)*E5382</f>
        <v>720800</v>
      </c>
      <c r="L5382">
        <f t="shared" ca="1" si="2876"/>
        <v>14000</v>
      </c>
      <c r="M5382">
        <f t="shared" ca="1" si="2877"/>
        <v>54000</v>
      </c>
      <c r="N5382">
        <f t="shared" ca="1" si="2878"/>
        <v>41000</v>
      </c>
      <c r="O5382">
        <f t="shared" ca="1" si="2879"/>
        <v>136000</v>
      </c>
      <c r="P5382">
        <f t="shared" ca="1" si="2894"/>
        <v>298996</v>
      </c>
      <c r="Q5382">
        <f ca="1">IF(P5382&gt;0,1,0)</f>
        <v>1</v>
      </c>
      <c r="R5382">
        <f t="shared" ca="1" si="2880"/>
        <v>7</v>
      </c>
      <c r="S5382">
        <f t="shared" ca="1" si="2881"/>
        <v>1</v>
      </c>
      <c r="T5382">
        <f t="shared" ca="1" si="2882"/>
        <v>4</v>
      </c>
      <c r="U5382">
        <f t="shared" ca="1" si="2883"/>
        <v>3</v>
      </c>
      <c r="V5382">
        <f t="shared" ca="1" si="2884"/>
        <v>10</v>
      </c>
      <c r="X5382">
        <f t="shared" si="2886"/>
        <v>5382</v>
      </c>
      <c r="Y5382">
        <f t="shared" si="2887"/>
        <v>5252</v>
      </c>
      <c r="Z5382">
        <f t="shared" si="2888"/>
        <v>5253</v>
      </c>
      <c r="AA5382">
        <f t="shared" si="2885"/>
        <v>5451</v>
      </c>
      <c r="AB5382">
        <f t="shared" si="2890"/>
        <v>200</v>
      </c>
      <c r="AM5382" t="str">
        <f t="shared" si="2891"/>
        <v>201906KS</v>
      </c>
      <c r="AN5382">
        <f t="shared" ref="AN5382:AN5445" ca="1" si="2896">(1-J5382/I5382)*100</f>
        <v>7.000294117647055</v>
      </c>
      <c r="AO5382">
        <f t="shared" ref="AO5382:AO5445" ca="1" si="2897">L5382/$I5382*100</f>
        <v>1.0294117647058822</v>
      </c>
      <c r="AP5382">
        <f t="shared" ca="1" si="2870"/>
        <v>3.9705882352941173</v>
      </c>
      <c r="AQ5382">
        <f t="shared" ca="1" si="2871"/>
        <v>3.0147058823529411</v>
      </c>
      <c r="AR5382">
        <f t="shared" ca="1" si="2872"/>
        <v>10</v>
      </c>
      <c r="AS5382">
        <f ca="1">P5382/J5382</f>
        <v>0.2363985970860123</v>
      </c>
    </row>
    <row r="5383" spans="1:45" x14ac:dyDescent="0.4">
      <c r="A5383">
        <f t="shared" si="2889"/>
        <v>201906</v>
      </c>
      <c r="B5383" t="s">
        <v>419</v>
      </c>
      <c r="C5383" t="s">
        <v>288</v>
      </c>
      <c r="D5383" t="str">
        <f t="shared" ca="1" si="2895"/>
        <v>I109</v>
      </c>
      <c r="E5383">
        <f t="shared" ca="1" si="2873"/>
        <v>62</v>
      </c>
      <c r="F5383">
        <f t="shared" ca="1" si="2874"/>
        <v>12</v>
      </c>
      <c r="G5383" t="str">
        <f t="shared" ca="1" si="2892"/>
        <v>S11</v>
      </c>
      <c r="H5383" t="str">
        <f t="shared" ca="1" si="2893"/>
        <v>S119</v>
      </c>
      <c r="I5383">
        <f ca="1">VLOOKUP(D5383,PRC!$A$2:$B$21,2,0)*E5383</f>
        <v>31000000</v>
      </c>
      <c r="J5383">
        <f t="shared" ca="1" si="2875"/>
        <v>27899996</v>
      </c>
      <c r="K5383">
        <f ca="1">VLOOKUP(D5383,PRC!$A$1:$C$21,3,0)*E5383</f>
        <v>12400000</v>
      </c>
      <c r="L5383">
        <f t="shared" ca="1" si="2876"/>
        <v>310000</v>
      </c>
      <c r="M5383">
        <f t="shared" ca="1" si="2877"/>
        <v>1860000</v>
      </c>
      <c r="N5383">
        <f t="shared" ca="1" si="2878"/>
        <v>2170000</v>
      </c>
      <c r="O5383">
        <f t="shared" ca="1" si="2879"/>
        <v>2170000</v>
      </c>
      <c r="P5383">
        <f t="shared" ca="1" si="2894"/>
        <v>8989996</v>
      </c>
      <c r="Q5383">
        <f ca="1">IF(P5383&gt;0,1,0)</f>
        <v>1</v>
      </c>
      <c r="R5383">
        <f t="shared" ca="1" si="2880"/>
        <v>10</v>
      </c>
      <c r="S5383">
        <f t="shared" ca="1" si="2881"/>
        <v>1</v>
      </c>
      <c r="T5383">
        <f t="shared" ca="1" si="2882"/>
        <v>6</v>
      </c>
      <c r="U5383">
        <f t="shared" ca="1" si="2883"/>
        <v>7</v>
      </c>
      <c r="V5383">
        <f t="shared" ca="1" si="2884"/>
        <v>7</v>
      </c>
      <c r="X5383">
        <f t="shared" si="2886"/>
        <v>5383</v>
      </c>
      <c r="Y5383">
        <f t="shared" si="2887"/>
        <v>5252</v>
      </c>
      <c r="Z5383">
        <f t="shared" si="2888"/>
        <v>5253</v>
      </c>
      <c r="AA5383">
        <f t="shared" si="2885"/>
        <v>5451</v>
      </c>
      <c r="AB5383">
        <f t="shared" si="2890"/>
        <v>200</v>
      </c>
      <c r="AM5383" t="str">
        <f t="shared" si="2891"/>
        <v>201906KS</v>
      </c>
      <c r="AN5383">
        <f t="shared" ca="1" si="2896"/>
        <v>10.000012903225809</v>
      </c>
      <c r="AO5383">
        <f t="shared" ca="1" si="2897"/>
        <v>1</v>
      </c>
      <c r="AP5383">
        <f t="shared" ca="1" si="2870"/>
        <v>6</v>
      </c>
      <c r="AQ5383">
        <f t="shared" ca="1" si="2871"/>
        <v>7.0000000000000009</v>
      </c>
      <c r="AR5383">
        <f t="shared" ca="1" si="2872"/>
        <v>7.0000000000000009</v>
      </c>
      <c r="AS5383">
        <f ca="1">P5383/J5383</f>
        <v>0.32222212504976705</v>
      </c>
    </row>
    <row r="5384" spans="1:45" x14ac:dyDescent="0.4">
      <c r="A5384">
        <f t="shared" si="2889"/>
        <v>201906</v>
      </c>
      <c r="B5384" t="s">
        <v>420</v>
      </c>
      <c r="C5384" t="s">
        <v>288</v>
      </c>
      <c r="D5384" t="str">
        <f t="shared" ca="1" si="2895"/>
        <v>I114</v>
      </c>
      <c r="E5384">
        <f t="shared" ca="1" si="2873"/>
        <v>50</v>
      </c>
      <c r="F5384">
        <f t="shared" ca="1" si="2874"/>
        <v>6</v>
      </c>
      <c r="G5384" t="str">
        <f t="shared" ca="1" si="2892"/>
        <v>S11</v>
      </c>
      <c r="H5384" t="str">
        <f t="shared" ca="1" si="2893"/>
        <v>S116</v>
      </c>
      <c r="I5384">
        <f ca="1">VLOOKUP(D5384,PRC!$A$2:$B$21,2,0)*E5384</f>
        <v>12000000</v>
      </c>
      <c r="J5384">
        <f t="shared" ca="1" si="2875"/>
        <v>10799996</v>
      </c>
      <c r="K5384">
        <f ca="1">VLOOKUP(D5384,PRC!$A$1:$C$21,3,0)*E5384</f>
        <v>6960000</v>
      </c>
      <c r="L5384">
        <f t="shared" ca="1" si="2876"/>
        <v>240000</v>
      </c>
      <c r="M5384">
        <f t="shared" ca="1" si="2877"/>
        <v>600000</v>
      </c>
      <c r="N5384">
        <f t="shared" ca="1" si="2878"/>
        <v>840000</v>
      </c>
      <c r="O5384">
        <f t="shared" ca="1" si="2879"/>
        <v>840000</v>
      </c>
      <c r="P5384">
        <f t="shared" ca="1" si="2894"/>
        <v>1319996</v>
      </c>
      <c r="Q5384">
        <f ca="1">IF(P5384&gt;0,1,0)</f>
        <v>1</v>
      </c>
      <c r="R5384">
        <f t="shared" ca="1" si="2880"/>
        <v>10</v>
      </c>
      <c r="S5384">
        <f t="shared" ca="1" si="2881"/>
        <v>2</v>
      </c>
      <c r="T5384">
        <f t="shared" ca="1" si="2882"/>
        <v>5</v>
      </c>
      <c r="U5384">
        <f t="shared" ca="1" si="2883"/>
        <v>7</v>
      </c>
      <c r="V5384">
        <f t="shared" ca="1" si="2884"/>
        <v>7</v>
      </c>
      <c r="X5384">
        <f t="shared" si="2886"/>
        <v>5384</v>
      </c>
      <c r="Y5384">
        <f t="shared" si="2887"/>
        <v>5252</v>
      </c>
      <c r="Z5384">
        <f t="shared" si="2888"/>
        <v>5253</v>
      </c>
      <c r="AA5384">
        <f t="shared" si="2885"/>
        <v>5451</v>
      </c>
      <c r="AB5384">
        <f t="shared" si="2890"/>
        <v>200</v>
      </c>
      <c r="AM5384" t="str">
        <f t="shared" si="2891"/>
        <v>201906KS</v>
      </c>
      <c r="AN5384">
        <f t="shared" ca="1" si="2896"/>
        <v>10.000033333333336</v>
      </c>
      <c r="AO5384">
        <f t="shared" ca="1" si="2897"/>
        <v>2</v>
      </c>
      <c r="AP5384">
        <f t="shared" ref="AP5384:AP5447" ca="1" si="2898">M5384/$I5384*100</f>
        <v>5</v>
      </c>
      <c r="AQ5384">
        <f t="shared" ref="AQ5384:AQ5447" ca="1" si="2899">N5384/$I5384*100</f>
        <v>7.0000000000000009</v>
      </c>
      <c r="AR5384">
        <f t="shared" ref="AR5384:AR5447" ca="1" si="2900">O5384/$I5384*100</f>
        <v>7.0000000000000009</v>
      </c>
      <c r="AS5384">
        <f ca="1">P5384/J5384</f>
        <v>0.12222189711922116</v>
      </c>
    </row>
    <row r="5385" spans="1:45" x14ac:dyDescent="0.4">
      <c r="A5385">
        <f t="shared" si="2889"/>
        <v>201906</v>
      </c>
      <c r="B5385" t="s">
        <v>421</v>
      </c>
      <c r="C5385" t="s">
        <v>288</v>
      </c>
      <c r="D5385" t="str">
        <f t="shared" ca="1" si="2895"/>
        <v>I110</v>
      </c>
      <c r="E5385">
        <f t="shared" ca="1" si="2873"/>
        <v>57</v>
      </c>
      <c r="F5385">
        <f t="shared" ca="1" si="2874"/>
        <v>13</v>
      </c>
      <c r="G5385" t="str">
        <f t="shared" ca="1" si="2892"/>
        <v>S10</v>
      </c>
      <c r="H5385" t="str">
        <f t="shared" ca="1" si="2893"/>
        <v>S108</v>
      </c>
      <c r="I5385">
        <f ca="1">VLOOKUP(D5385,PRC!$A$2:$B$21,2,0)*E5385</f>
        <v>17100000</v>
      </c>
      <c r="J5385">
        <f t="shared" ca="1" si="2875"/>
        <v>16244996</v>
      </c>
      <c r="K5385">
        <f ca="1">VLOOKUP(D5385,PRC!$A$1:$C$21,3,0)*E5385</f>
        <v>7866000</v>
      </c>
      <c r="L5385">
        <f t="shared" ca="1" si="2876"/>
        <v>171000</v>
      </c>
      <c r="M5385">
        <f t="shared" ca="1" si="2877"/>
        <v>1197000</v>
      </c>
      <c r="N5385">
        <f t="shared" ca="1" si="2878"/>
        <v>1026000</v>
      </c>
      <c r="O5385">
        <f t="shared" ca="1" si="2879"/>
        <v>1026000</v>
      </c>
      <c r="P5385">
        <f t="shared" ca="1" si="2894"/>
        <v>4958996</v>
      </c>
      <c r="Q5385">
        <f ca="1">IF(P5385&gt;0,1,0)</f>
        <v>1</v>
      </c>
      <c r="R5385">
        <f t="shared" ca="1" si="2880"/>
        <v>5</v>
      </c>
      <c r="S5385">
        <f t="shared" ca="1" si="2881"/>
        <v>1</v>
      </c>
      <c r="T5385">
        <f t="shared" ca="1" si="2882"/>
        <v>7</v>
      </c>
      <c r="U5385">
        <f t="shared" ca="1" si="2883"/>
        <v>6</v>
      </c>
      <c r="V5385">
        <f t="shared" ca="1" si="2884"/>
        <v>6</v>
      </c>
      <c r="X5385">
        <f t="shared" si="2886"/>
        <v>5385</v>
      </c>
      <c r="Y5385">
        <f t="shared" si="2887"/>
        <v>5252</v>
      </c>
      <c r="Z5385">
        <f t="shared" si="2888"/>
        <v>5253</v>
      </c>
      <c r="AA5385">
        <f t="shared" si="2885"/>
        <v>5451</v>
      </c>
      <c r="AB5385">
        <f t="shared" si="2890"/>
        <v>200</v>
      </c>
      <c r="AM5385" t="str">
        <f t="shared" si="2891"/>
        <v>201906KS</v>
      </c>
      <c r="AN5385">
        <f t="shared" ca="1" si="2896"/>
        <v>5.0000233918128689</v>
      </c>
      <c r="AO5385">
        <f t="shared" ca="1" si="2897"/>
        <v>1</v>
      </c>
      <c r="AP5385">
        <f t="shared" ca="1" si="2898"/>
        <v>7.0000000000000009</v>
      </c>
      <c r="AQ5385">
        <f t="shared" ca="1" si="2899"/>
        <v>6</v>
      </c>
      <c r="AR5385">
        <f t="shared" ca="1" si="2900"/>
        <v>6</v>
      </c>
      <c r="AS5385">
        <f ca="1">P5385/J5385</f>
        <v>0.30526298682991365</v>
      </c>
    </row>
    <row r="5386" spans="1:45" x14ac:dyDescent="0.4">
      <c r="A5386">
        <f t="shared" si="2889"/>
        <v>201906</v>
      </c>
      <c r="B5386" t="s">
        <v>422</v>
      </c>
      <c r="C5386" t="s">
        <v>288</v>
      </c>
      <c r="D5386" t="str">
        <f t="shared" ca="1" si="2895"/>
        <v>I106</v>
      </c>
      <c r="E5386">
        <f t="shared" ca="1" si="2873"/>
        <v>63</v>
      </c>
      <c r="F5386">
        <f t="shared" ca="1" si="2874"/>
        <v>7</v>
      </c>
      <c r="G5386" t="str">
        <f t="shared" ca="1" si="2892"/>
        <v>S12</v>
      </c>
      <c r="H5386" t="str">
        <f t="shared" ca="1" si="2893"/>
        <v>S120</v>
      </c>
      <c r="I5386">
        <f ca="1">VLOOKUP(D5386,PRC!$A$2:$B$21,2,0)*E5386</f>
        <v>1260000</v>
      </c>
      <c r="J5386">
        <f t="shared" ca="1" si="2875"/>
        <v>1070996</v>
      </c>
      <c r="K5386">
        <f ca="1">VLOOKUP(D5386,PRC!$A$1:$C$21,3,0)*E5386</f>
        <v>667800</v>
      </c>
      <c r="L5386">
        <f t="shared" ca="1" si="2876"/>
        <v>25000</v>
      </c>
      <c r="M5386">
        <f t="shared" ca="1" si="2877"/>
        <v>76000</v>
      </c>
      <c r="N5386">
        <f t="shared" ca="1" si="2878"/>
        <v>63000</v>
      </c>
      <c r="O5386">
        <f t="shared" ca="1" si="2879"/>
        <v>76000</v>
      </c>
      <c r="P5386">
        <f t="shared" ca="1" si="2894"/>
        <v>163196</v>
      </c>
      <c r="Q5386">
        <f ca="1">IF(P5386&gt;0,1,0)</f>
        <v>1</v>
      </c>
      <c r="R5386">
        <f t="shared" ca="1" si="2880"/>
        <v>15</v>
      </c>
      <c r="S5386">
        <f t="shared" ca="1" si="2881"/>
        <v>2</v>
      </c>
      <c r="T5386">
        <f t="shared" ca="1" si="2882"/>
        <v>6</v>
      </c>
      <c r="U5386">
        <f t="shared" ca="1" si="2883"/>
        <v>5</v>
      </c>
      <c r="V5386">
        <f t="shared" ca="1" si="2884"/>
        <v>6</v>
      </c>
      <c r="X5386">
        <f t="shared" si="2886"/>
        <v>5386</v>
      </c>
      <c r="Y5386">
        <f t="shared" si="2887"/>
        <v>5252</v>
      </c>
      <c r="Z5386">
        <f t="shared" si="2888"/>
        <v>5253</v>
      </c>
      <c r="AA5386">
        <f t="shared" si="2885"/>
        <v>5451</v>
      </c>
      <c r="AB5386">
        <f t="shared" si="2890"/>
        <v>200</v>
      </c>
      <c r="AM5386" t="str">
        <f t="shared" si="2891"/>
        <v>201906KS</v>
      </c>
      <c r="AN5386">
        <f t="shared" ca="1" si="2896"/>
        <v>15.000317460317458</v>
      </c>
      <c r="AO5386">
        <f t="shared" ca="1" si="2897"/>
        <v>1.984126984126984</v>
      </c>
      <c r="AP5386">
        <f t="shared" ca="1" si="2898"/>
        <v>6.0317460317460316</v>
      </c>
      <c r="AQ5386">
        <f t="shared" ca="1" si="2899"/>
        <v>5</v>
      </c>
      <c r="AR5386">
        <f t="shared" ca="1" si="2900"/>
        <v>6.0317460317460316</v>
      </c>
      <c r="AS5386">
        <f ca="1">P5386/J5386</f>
        <v>0.15237778665840021</v>
      </c>
    </row>
    <row r="5387" spans="1:45" x14ac:dyDescent="0.4">
      <c r="A5387">
        <f t="shared" si="2889"/>
        <v>201906</v>
      </c>
      <c r="B5387" t="s">
        <v>423</v>
      </c>
      <c r="C5387" t="s">
        <v>288</v>
      </c>
      <c r="D5387" t="str">
        <f t="shared" ca="1" si="2895"/>
        <v>I102</v>
      </c>
      <c r="E5387">
        <f t="shared" ref="E5387:E5450" ca="1" si="2901">RANDBETWEEN(INDIRECT("AD"&amp;Y5387),INDIRECT("AD"&amp;Z5387))</f>
        <v>80</v>
      </c>
      <c r="F5387">
        <f t="shared" ref="F5387:F5450" ca="1" si="2902">RANDBETWEEN(INDIRECT("AF"&amp;Y5387),INDIRECT("AF"&amp;Z5387))</f>
        <v>14</v>
      </c>
      <c r="G5387" t="str">
        <f t="shared" ca="1" si="2892"/>
        <v>S11</v>
      </c>
      <c r="H5387" t="str">
        <f t="shared" ca="1" si="2893"/>
        <v>S110</v>
      </c>
      <c r="I5387">
        <f ca="1">VLOOKUP(D5387,PRC!$A$2:$B$21,2,0)*E5387</f>
        <v>3200000</v>
      </c>
      <c r="J5387">
        <f t="shared" ref="J5387:J5450" ca="1" si="2903">I5387*(1-R5387/100)-4</f>
        <v>2879996</v>
      </c>
      <c r="K5387">
        <f ca="1">VLOOKUP(D5387,PRC!$A$1:$C$21,3,0)*E5387</f>
        <v>1504000</v>
      </c>
      <c r="L5387">
        <f t="shared" ref="L5387:L5450" ca="1" si="2904">ROUND($I5387*S5387,-5)/100</f>
        <v>96000</v>
      </c>
      <c r="M5387">
        <f t="shared" ref="M5387:M5450" ca="1" si="2905">ROUND($I5387*T5387,-5)/100</f>
        <v>160000</v>
      </c>
      <c r="N5387">
        <f t="shared" ref="N5387:N5450" ca="1" si="2906">ROUND($I5387*U5387,-5)/100</f>
        <v>192000</v>
      </c>
      <c r="O5387">
        <f t="shared" ref="O5387:O5450" ca="1" si="2907">ROUND($I5387*V5387,-5)/100</f>
        <v>224000</v>
      </c>
      <c r="P5387">
        <f t="shared" ca="1" si="2894"/>
        <v>703996</v>
      </c>
      <c r="Q5387">
        <f ca="1">IF(P5387&gt;0,1,0)</f>
        <v>1</v>
      </c>
      <c r="R5387">
        <f t="shared" ref="R5387:R5450" ca="1" si="2908">RANDBETWEEN(INDIRECT("AF"&amp;$Y5387),INDIRECT("AF"&amp;$Z5387))</f>
        <v>10</v>
      </c>
      <c r="S5387">
        <f t="shared" ref="S5387:S5450" ca="1" si="2909">RANDBETWEEN(INDIRECT("AG"&amp;$Y5387),INDIRECT("AG"&amp;$Z5387))</f>
        <v>3</v>
      </c>
      <c r="T5387">
        <f t="shared" ref="T5387:T5450" ca="1" si="2910">RANDBETWEEN(INDIRECT("AH"&amp;$Y5387),INDIRECT("AH"&amp;$Z5387))</f>
        <v>5</v>
      </c>
      <c r="U5387">
        <f t="shared" ref="U5387:U5450" ca="1" si="2911">RANDBETWEEN(INDIRECT("Ai"&amp;$Y5387),INDIRECT("Ai"&amp;$Z5387))</f>
        <v>6</v>
      </c>
      <c r="V5387">
        <f t="shared" ref="V5387:V5450" ca="1" si="2912">RANDBETWEEN(INDIRECT("Aj"&amp;$Y5387),INDIRECT("Aj"&amp;$Z5387))</f>
        <v>7</v>
      </c>
      <c r="X5387">
        <f t="shared" si="2886"/>
        <v>5387</v>
      </c>
      <c r="Y5387">
        <f t="shared" si="2887"/>
        <v>5252</v>
      </c>
      <c r="Z5387">
        <f t="shared" si="2888"/>
        <v>5253</v>
      </c>
      <c r="AA5387">
        <f t="shared" ref="AA5387:AA5450" si="2913">Y5387+AB5387-1</f>
        <v>5451</v>
      </c>
      <c r="AB5387">
        <f t="shared" si="2890"/>
        <v>200</v>
      </c>
      <c r="AM5387" t="str">
        <f t="shared" si="2891"/>
        <v>201906KS</v>
      </c>
      <c r="AN5387">
        <f t="shared" ca="1" si="2896"/>
        <v>10.000125000000004</v>
      </c>
      <c r="AO5387">
        <f t="shared" ca="1" si="2897"/>
        <v>3</v>
      </c>
      <c r="AP5387">
        <f t="shared" ca="1" si="2898"/>
        <v>5</v>
      </c>
      <c r="AQ5387">
        <f t="shared" ca="1" si="2899"/>
        <v>6</v>
      </c>
      <c r="AR5387">
        <f t="shared" ca="1" si="2900"/>
        <v>7.0000000000000009</v>
      </c>
      <c r="AS5387">
        <f ca="1">P5387/J5387</f>
        <v>0.24444339506027091</v>
      </c>
    </row>
    <row r="5388" spans="1:45" x14ac:dyDescent="0.4">
      <c r="A5388">
        <f t="shared" si="2889"/>
        <v>201906</v>
      </c>
      <c r="B5388" t="s">
        <v>424</v>
      </c>
      <c r="C5388" t="s">
        <v>288</v>
      </c>
      <c r="D5388" t="str">
        <f t="shared" ca="1" si="2895"/>
        <v>I120</v>
      </c>
      <c r="E5388">
        <f t="shared" ca="1" si="2901"/>
        <v>52</v>
      </c>
      <c r="F5388">
        <f t="shared" ca="1" si="2902"/>
        <v>8</v>
      </c>
      <c r="G5388" t="str">
        <f t="shared" ca="1" si="2892"/>
        <v>S11</v>
      </c>
      <c r="H5388" t="str">
        <f t="shared" ca="1" si="2893"/>
        <v>S117</v>
      </c>
      <c r="I5388">
        <f ca="1">VLOOKUP(D5388,PRC!$A$2:$B$21,2,0)*E5388</f>
        <v>223600000</v>
      </c>
      <c r="J5388">
        <f t="shared" ca="1" si="2903"/>
        <v>203475996</v>
      </c>
      <c r="K5388">
        <f ca="1">VLOOKUP(D5388,PRC!$A$1:$C$21,3,0)*E5388</f>
        <v>100620000</v>
      </c>
      <c r="L5388">
        <f t="shared" ca="1" si="2904"/>
        <v>2236000</v>
      </c>
      <c r="M5388">
        <f t="shared" ca="1" si="2905"/>
        <v>15652000</v>
      </c>
      <c r="N5388">
        <f t="shared" ca="1" si="2906"/>
        <v>11180000</v>
      </c>
      <c r="O5388">
        <f t="shared" ca="1" si="2907"/>
        <v>20124000</v>
      </c>
      <c r="P5388">
        <f t="shared" ca="1" si="2894"/>
        <v>53663996</v>
      </c>
      <c r="Q5388">
        <f ca="1">IF(P5388&gt;0,1,0)</f>
        <v>1</v>
      </c>
      <c r="R5388">
        <f t="shared" ca="1" si="2908"/>
        <v>9</v>
      </c>
      <c r="S5388">
        <f t="shared" ca="1" si="2909"/>
        <v>1</v>
      </c>
      <c r="T5388">
        <f t="shared" ca="1" si="2910"/>
        <v>7</v>
      </c>
      <c r="U5388">
        <f t="shared" ca="1" si="2911"/>
        <v>5</v>
      </c>
      <c r="V5388">
        <f t="shared" ca="1" si="2912"/>
        <v>9</v>
      </c>
      <c r="X5388">
        <f t="shared" ref="X5388:X5451" si="2914">X5387+1</f>
        <v>5388</v>
      </c>
      <c r="Y5388">
        <f t="shared" ref="Y5388:Y5451" si="2915">IF(C5388=C5387,Y5387,X5388)</f>
        <v>5252</v>
      </c>
      <c r="Z5388">
        <f t="shared" ref="Z5388:Z5451" si="2916">Y5388+1</f>
        <v>5253</v>
      </c>
      <c r="AA5388">
        <f t="shared" si="2913"/>
        <v>5451</v>
      </c>
      <c r="AB5388">
        <f t="shared" si="2890"/>
        <v>200</v>
      </c>
      <c r="AM5388" t="str">
        <f t="shared" si="2891"/>
        <v>201906KS</v>
      </c>
      <c r="AN5388">
        <f t="shared" ca="1" si="2896"/>
        <v>9.0000017889087616</v>
      </c>
      <c r="AO5388">
        <f t="shared" ca="1" si="2897"/>
        <v>1</v>
      </c>
      <c r="AP5388">
        <f t="shared" ca="1" si="2898"/>
        <v>7.0000000000000009</v>
      </c>
      <c r="AQ5388">
        <f t="shared" ca="1" si="2899"/>
        <v>5</v>
      </c>
      <c r="AR5388">
        <f t="shared" ca="1" si="2900"/>
        <v>9</v>
      </c>
      <c r="AS5388">
        <f ca="1">P5388/J5388</f>
        <v>0.26373624926254202</v>
      </c>
    </row>
    <row r="5389" spans="1:45" x14ac:dyDescent="0.4">
      <c r="A5389">
        <f t="shared" si="2889"/>
        <v>201906</v>
      </c>
      <c r="B5389" t="s">
        <v>425</v>
      </c>
      <c r="C5389" t="s">
        <v>288</v>
      </c>
      <c r="D5389" t="str">
        <f t="shared" ca="1" si="2895"/>
        <v>I102</v>
      </c>
      <c r="E5389">
        <f t="shared" ca="1" si="2901"/>
        <v>57</v>
      </c>
      <c r="F5389">
        <f t="shared" ca="1" si="2902"/>
        <v>15</v>
      </c>
      <c r="G5389" t="str">
        <f t="shared" ca="1" si="2892"/>
        <v>S11</v>
      </c>
      <c r="H5389" t="str">
        <f t="shared" ca="1" si="2893"/>
        <v>S113</v>
      </c>
      <c r="I5389">
        <f ca="1">VLOOKUP(D5389,PRC!$A$2:$B$21,2,0)*E5389</f>
        <v>2280000</v>
      </c>
      <c r="J5389">
        <f t="shared" ca="1" si="2903"/>
        <v>1983596</v>
      </c>
      <c r="K5389">
        <f ca="1">VLOOKUP(D5389,PRC!$A$1:$C$21,3,0)*E5389</f>
        <v>1071600</v>
      </c>
      <c r="L5389">
        <f t="shared" ca="1" si="2904"/>
        <v>23000</v>
      </c>
      <c r="M5389">
        <f t="shared" ca="1" si="2905"/>
        <v>114000</v>
      </c>
      <c r="N5389">
        <f t="shared" ca="1" si="2906"/>
        <v>91000</v>
      </c>
      <c r="O5389">
        <f t="shared" ca="1" si="2907"/>
        <v>160000</v>
      </c>
      <c r="P5389">
        <f t="shared" ca="1" si="2894"/>
        <v>523996</v>
      </c>
      <c r="Q5389">
        <f ca="1">IF(P5389&gt;0,1,0)</f>
        <v>1</v>
      </c>
      <c r="R5389">
        <f t="shared" ca="1" si="2908"/>
        <v>13</v>
      </c>
      <c r="S5389">
        <f t="shared" ca="1" si="2909"/>
        <v>1</v>
      </c>
      <c r="T5389">
        <f t="shared" ca="1" si="2910"/>
        <v>5</v>
      </c>
      <c r="U5389">
        <f t="shared" ca="1" si="2911"/>
        <v>4</v>
      </c>
      <c r="V5389">
        <f t="shared" ca="1" si="2912"/>
        <v>7</v>
      </c>
      <c r="X5389">
        <f t="shared" si="2914"/>
        <v>5389</v>
      </c>
      <c r="Y5389">
        <f t="shared" si="2915"/>
        <v>5252</v>
      </c>
      <c r="Z5389">
        <f t="shared" si="2916"/>
        <v>5253</v>
      </c>
      <c r="AA5389">
        <f t="shared" si="2913"/>
        <v>5451</v>
      </c>
      <c r="AB5389">
        <f t="shared" si="2890"/>
        <v>200</v>
      </c>
      <c r="AM5389" t="str">
        <f t="shared" si="2891"/>
        <v>201906KS</v>
      </c>
      <c r="AN5389">
        <f t="shared" ca="1" si="2896"/>
        <v>13.000175438596495</v>
      </c>
      <c r="AO5389">
        <f t="shared" ca="1" si="2897"/>
        <v>1.0087719298245614</v>
      </c>
      <c r="AP5389">
        <f t="shared" ca="1" si="2898"/>
        <v>5</v>
      </c>
      <c r="AQ5389">
        <f t="shared" ca="1" si="2899"/>
        <v>3.9912280701754383</v>
      </c>
      <c r="AR5389">
        <f t="shared" ca="1" si="2900"/>
        <v>7.0175438596491224</v>
      </c>
      <c r="AS5389">
        <f ca="1">P5389/J5389</f>
        <v>0.26416467869465354</v>
      </c>
    </row>
    <row r="5390" spans="1:45" x14ac:dyDescent="0.4">
      <c r="A5390">
        <f t="shared" si="2889"/>
        <v>201906</v>
      </c>
      <c r="B5390" t="s">
        <v>426</v>
      </c>
      <c r="C5390" t="s">
        <v>288</v>
      </c>
      <c r="D5390" t="str">
        <f t="shared" ca="1" si="2895"/>
        <v>I103</v>
      </c>
      <c r="E5390">
        <f t="shared" ca="1" si="2901"/>
        <v>59</v>
      </c>
      <c r="F5390">
        <f t="shared" ca="1" si="2902"/>
        <v>8</v>
      </c>
      <c r="G5390" t="str">
        <f t="shared" ca="1" si="2892"/>
        <v>S11</v>
      </c>
      <c r="H5390" t="str">
        <f t="shared" ca="1" si="2893"/>
        <v>S115</v>
      </c>
      <c r="I5390">
        <f ca="1">VLOOKUP(D5390,PRC!$A$2:$B$21,2,0)*E5390</f>
        <v>2950000</v>
      </c>
      <c r="J5390">
        <f t="shared" ca="1" si="2903"/>
        <v>2595996</v>
      </c>
      <c r="K5390">
        <f ca="1">VLOOKUP(D5390,PRC!$A$1:$C$21,3,0)*E5390</f>
        <v>1681500</v>
      </c>
      <c r="L5390">
        <f t="shared" ca="1" si="2904"/>
        <v>59000</v>
      </c>
      <c r="M5390">
        <f t="shared" ca="1" si="2905"/>
        <v>207000</v>
      </c>
      <c r="N5390">
        <f t="shared" ca="1" si="2906"/>
        <v>177000</v>
      </c>
      <c r="O5390">
        <f t="shared" ca="1" si="2907"/>
        <v>295000</v>
      </c>
      <c r="P5390">
        <f t="shared" ca="1" si="2894"/>
        <v>176496</v>
      </c>
      <c r="Q5390">
        <f ca="1">IF(P5390&gt;0,1,0)</f>
        <v>1</v>
      </c>
      <c r="R5390">
        <f t="shared" ca="1" si="2908"/>
        <v>12</v>
      </c>
      <c r="S5390">
        <f t="shared" ca="1" si="2909"/>
        <v>2</v>
      </c>
      <c r="T5390">
        <f t="shared" ca="1" si="2910"/>
        <v>7</v>
      </c>
      <c r="U5390">
        <f t="shared" ca="1" si="2911"/>
        <v>6</v>
      </c>
      <c r="V5390">
        <f t="shared" ca="1" si="2912"/>
        <v>10</v>
      </c>
      <c r="X5390">
        <f t="shared" si="2914"/>
        <v>5390</v>
      </c>
      <c r="Y5390">
        <f t="shared" si="2915"/>
        <v>5252</v>
      </c>
      <c r="Z5390">
        <f t="shared" si="2916"/>
        <v>5253</v>
      </c>
      <c r="AA5390">
        <f t="shared" si="2913"/>
        <v>5451</v>
      </c>
      <c r="AB5390">
        <f t="shared" si="2890"/>
        <v>200</v>
      </c>
      <c r="AM5390" t="str">
        <f t="shared" si="2891"/>
        <v>201906KS</v>
      </c>
      <c r="AN5390">
        <f t="shared" ca="1" si="2896"/>
        <v>12.000135593220341</v>
      </c>
      <c r="AO5390">
        <f t="shared" ca="1" si="2897"/>
        <v>2</v>
      </c>
      <c r="AP5390">
        <f t="shared" ca="1" si="2898"/>
        <v>7.0169491525423737</v>
      </c>
      <c r="AQ5390">
        <f t="shared" ca="1" si="2899"/>
        <v>6</v>
      </c>
      <c r="AR5390">
        <f t="shared" ca="1" si="2900"/>
        <v>10</v>
      </c>
      <c r="AS5390">
        <f ca="1">P5390/J5390</f>
        <v>6.7987778101353008E-2</v>
      </c>
    </row>
    <row r="5391" spans="1:45" x14ac:dyDescent="0.4">
      <c r="A5391">
        <f t="shared" si="2889"/>
        <v>201906</v>
      </c>
      <c r="B5391" t="s">
        <v>427</v>
      </c>
      <c r="C5391" t="s">
        <v>288</v>
      </c>
      <c r="D5391" t="str">
        <f t="shared" ca="1" si="2895"/>
        <v>I111</v>
      </c>
      <c r="E5391">
        <f t="shared" ca="1" si="2901"/>
        <v>80</v>
      </c>
      <c r="F5391">
        <f t="shared" ca="1" si="2902"/>
        <v>6</v>
      </c>
      <c r="G5391" t="str">
        <f t="shared" ca="1" si="2892"/>
        <v>S10</v>
      </c>
      <c r="H5391" t="str">
        <f t="shared" ca="1" si="2893"/>
        <v>S105</v>
      </c>
      <c r="I5391">
        <f ca="1">VLOOKUP(D5391,PRC!$A$2:$B$21,2,0)*E5391</f>
        <v>12000000</v>
      </c>
      <c r="J5391">
        <f t="shared" ca="1" si="2903"/>
        <v>10559996</v>
      </c>
      <c r="K5391">
        <f ca="1">VLOOKUP(D5391,PRC!$A$1:$C$21,3,0)*E5391</f>
        <v>6360000</v>
      </c>
      <c r="L5391">
        <f t="shared" ca="1" si="2904"/>
        <v>360000</v>
      </c>
      <c r="M5391">
        <f t="shared" ca="1" si="2905"/>
        <v>600000</v>
      </c>
      <c r="N5391">
        <f t="shared" ca="1" si="2906"/>
        <v>720000</v>
      </c>
      <c r="O5391">
        <f t="shared" ca="1" si="2907"/>
        <v>960000</v>
      </c>
      <c r="P5391">
        <f t="shared" ca="1" si="2894"/>
        <v>1559996</v>
      </c>
      <c r="Q5391">
        <f ca="1">IF(P5391&gt;0,1,0)</f>
        <v>1</v>
      </c>
      <c r="R5391">
        <f t="shared" ca="1" si="2908"/>
        <v>12</v>
      </c>
      <c r="S5391">
        <f t="shared" ca="1" si="2909"/>
        <v>3</v>
      </c>
      <c r="T5391">
        <f t="shared" ca="1" si="2910"/>
        <v>5</v>
      </c>
      <c r="U5391">
        <f t="shared" ca="1" si="2911"/>
        <v>6</v>
      </c>
      <c r="V5391">
        <f t="shared" ca="1" si="2912"/>
        <v>8</v>
      </c>
      <c r="X5391">
        <f t="shared" si="2914"/>
        <v>5391</v>
      </c>
      <c r="Y5391">
        <f t="shared" si="2915"/>
        <v>5252</v>
      </c>
      <c r="Z5391">
        <f t="shared" si="2916"/>
        <v>5253</v>
      </c>
      <c r="AA5391">
        <f t="shared" si="2913"/>
        <v>5451</v>
      </c>
      <c r="AB5391">
        <f t="shared" si="2890"/>
        <v>200</v>
      </c>
      <c r="AM5391" t="str">
        <f t="shared" si="2891"/>
        <v>201906KS</v>
      </c>
      <c r="AN5391">
        <f t="shared" ca="1" si="2896"/>
        <v>12.000033333333338</v>
      </c>
      <c r="AO5391">
        <f t="shared" ca="1" si="2897"/>
        <v>3</v>
      </c>
      <c r="AP5391">
        <f t="shared" ca="1" si="2898"/>
        <v>5</v>
      </c>
      <c r="AQ5391">
        <f t="shared" ca="1" si="2899"/>
        <v>6</v>
      </c>
      <c r="AR5391">
        <f t="shared" ca="1" si="2900"/>
        <v>8</v>
      </c>
      <c r="AS5391">
        <f ca="1">P5391/J5391</f>
        <v>0.14772694989657192</v>
      </c>
    </row>
    <row r="5392" spans="1:45" x14ac:dyDescent="0.4">
      <c r="A5392">
        <f t="shared" si="2889"/>
        <v>201906</v>
      </c>
      <c r="B5392" t="s">
        <v>428</v>
      </c>
      <c r="C5392" t="s">
        <v>288</v>
      </c>
      <c r="D5392" t="str">
        <f t="shared" ca="1" si="2895"/>
        <v>I107</v>
      </c>
      <c r="E5392">
        <f t="shared" ca="1" si="2901"/>
        <v>79</v>
      </c>
      <c r="F5392">
        <f t="shared" ca="1" si="2902"/>
        <v>8</v>
      </c>
      <c r="G5392" t="str">
        <f t="shared" ca="1" si="2892"/>
        <v>S11</v>
      </c>
      <c r="H5392" t="str">
        <f t="shared" ca="1" si="2893"/>
        <v>S115</v>
      </c>
      <c r="I5392">
        <f ca="1">VLOOKUP(D5392,PRC!$A$2:$B$21,2,0)*E5392</f>
        <v>11850000</v>
      </c>
      <c r="J5392">
        <f t="shared" ca="1" si="2903"/>
        <v>11257496</v>
      </c>
      <c r="K5392">
        <f ca="1">VLOOKUP(D5392,PRC!$A$1:$C$21,3,0)*E5392</f>
        <v>6754500</v>
      </c>
      <c r="L5392">
        <f t="shared" ca="1" si="2904"/>
        <v>237000</v>
      </c>
      <c r="M5392">
        <f t="shared" ca="1" si="2905"/>
        <v>593000</v>
      </c>
      <c r="N5392">
        <f t="shared" ca="1" si="2906"/>
        <v>711000</v>
      </c>
      <c r="O5392">
        <f t="shared" ca="1" si="2907"/>
        <v>711000</v>
      </c>
      <c r="P5392">
        <f t="shared" ca="1" si="2894"/>
        <v>2250996</v>
      </c>
      <c r="Q5392">
        <f ca="1">IF(P5392&gt;0,1,0)</f>
        <v>1</v>
      </c>
      <c r="R5392">
        <f t="shared" ca="1" si="2908"/>
        <v>5</v>
      </c>
      <c r="S5392">
        <f t="shared" ca="1" si="2909"/>
        <v>2</v>
      </c>
      <c r="T5392">
        <f t="shared" ca="1" si="2910"/>
        <v>5</v>
      </c>
      <c r="U5392">
        <f t="shared" ca="1" si="2911"/>
        <v>6</v>
      </c>
      <c r="V5392">
        <f t="shared" ca="1" si="2912"/>
        <v>6</v>
      </c>
      <c r="X5392">
        <f t="shared" si="2914"/>
        <v>5392</v>
      </c>
      <c r="Y5392">
        <f t="shared" si="2915"/>
        <v>5252</v>
      </c>
      <c r="Z5392">
        <f t="shared" si="2916"/>
        <v>5253</v>
      </c>
      <c r="AA5392">
        <f t="shared" si="2913"/>
        <v>5451</v>
      </c>
      <c r="AB5392">
        <f t="shared" si="2890"/>
        <v>200</v>
      </c>
      <c r="AM5392" t="str">
        <f t="shared" si="2891"/>
        <v>201906KS</v>
      </c>
      <c r="AN5392">
        <f t="shared" ca="1" si="2896"/>
        <v>5.0000337552742575</v>
      </c>
      <c r="AO5392">
        <f t="shared" ca="1" si="2897"/>
        <v>2</v>
      </c>
      <c r="AP5392">
        <f t="shared" ca="1" si="2898"/>
        <v>5.0042194092827001</v>
      </c>
      <c r="AQ5392">
        <f t="shared" ca="1" si="2899"/>
        <v>6</v>
      </c>
      <c r="AR5392">
        <f t="shared" ca="1" si="2900"/>
        <v>6</v>
      </c>
      <c r="AS5392">
        <f ca="1">P5392/J5392</f>
        <v>0.19995530089462168</v>
      </c>
    </row>
    <row r="5393" spans="1:45" x14ac:dyDescent="0.4">
      <c r="A5393">
        <f t="shared" si="2889"/>
        <v>201906</v>
      </c>
      <c r="B5393" t="s">
        <v>429</v>
      </c>
      <c r="C5393" t="s">
        <v>288</v>
      </c>
      <c r="D5393" t="str">
        <f t="shared" ca="1" si="2895"/>
        <v>I112</v>
      </c>
      <c r="E5393">
        <f t="shared" ca="1" si="2901"/>
        <v>57</v>
      </c>
      <c r="F5393">
        <f t="shared" ca="1" si="2902"/>
        <v>14</v>
      </c>
      <c r="G5393" t="str">
        <f t="shared" ca="1" si="2892"/>
        <v>S11</v>
      </c>
      <c r="H5393" t="str">
        <f t="shared" ca="1" si="2893"/>
        <v>S116</v>
      </c>
      <c r="I5393">
        <f ca="1">VLOOKUP(D5393,PRC!$A$2:$B$21,2,0)*E5393</f>
        <v>3705000</v>
      </c>
      <c r="J5393">
        <f t="shared" ca="1" si="2903"/>
        <v>3445646</v>
      </c>
      <c r="K5393">
        <f ca="1">VLOOKUP(D5393,PRC!$A$1:$C$21,3,0)*E5393</f>
        <v>1852500</v>
      </c>
      <c r="L5393">
        <f t="shared" ca="1" si="2904"/>
        <v>74000</v>
      </c>
      <c r="M5393">
        <f t="shared" ca="1" si="2905"/>
        <v>222000</v>
      </c>
      <c r="N5393">
        <f t="shared" ca="1" si="2906"/>
        <v>185000</v>
      </c>
      <c r="O5393">
        <f t="shared" ca="1" si="2907"/>
        <v>222000</v>
      </c>
      <c r="P5393">
        <f t="shared" ca="1" si="2894"/>
        <v>890146</v>
      </c>
      <c r="Q5393">
        <f ca="1">IF(P5393&gt;0,1,0)</f>
        <v>1</v>
      </c>
      <c r="R5393">
        <f t="shared" ca="1" si="2908"/>
        <v>7</v>
      </c>
      <c r="S5393">
        <f t="shared" ca="1" si="2909"/>
        <v>2</v>
      </c>
      <c r="T5393">
        <f t="shared" ca="1" si="2910"/>
        <v>6</v>
      </c>
      <c r="U5393">
        <f t="shared" ca="1" si="2911"/>
        <v>5</v>
      </c>
      <c r="V5393">
        <f t="shared" ca="1" si="2912"/>
        <v>6</v>
      </c>
      <c r="X5393">
        <f t="shared" si="2914"/>
        <v>5393</v>
      </c>
      <c r="Y5393">
        <f t="shared" si="2915"/>
        <v>5252</v>
      </c>
      <c r="Z5393">
        <f t="shared" si="2916"/>
        <v>5253</v>
      </c>
      <c r="AA5393">
        <f t="shared" si="2913"/>
        <v>5451</v>
      </c>
      <c r="AB5393">
        <f t="shared" si="2890"/>
        <v>200</v>
      </c>
      <c r="AM5393" t="str">
        <f t="shared" si="2891"/>
        <v>201906KS</v>
      </c>
      <c r="AN5393">
        <f t="shared" ca="1" si="2896"/>
        <v>7.0001079622132201</v>
      </c>
      <c r="AO5393">
        <f t="shared" ca="1" si="2897"/>
        <v>1.9973009446693657</v>
      </c>
      <c r="AP5393">
        <f t="shared" ca="1" si="2898"/>
        <v>5.9919028340080969</v>
      </c>
      <c r="AQ5393">
        <f t="shared" ca="1" si="2899"/>
        <v>4.9932523616734139</v>
      </c>
      <c r="AR5393">
        <f t="shared" ca="1" si="2900"/>
        <v>5.9919028340080969</v>
      </c>
      <c r="AS5393">
        <f ca="1">P5393/J5393</f>
        <v>0.25833936510018729</v>
      </c>
    </row>
    <row r="5394" spans="1:45" x14ac:dyDescent="0.4">
      <c r="A5394">
        <f t="shared" si="2889"/>
        <v>201906</v>
      </c>
      <c r="B5394" t="s">
        <v>430</v>
      </c>
      <c r="C5394" t="s">
        <v>288</v>
      </c>
      <c r="D5394" t="str">
        <f t="shared" ca="1" si="2895"/>
        <v>I109</v>
      </c>
      <c r="E5394">
        <f t="shared" ca="1" si="2901"/>
        <v>62</v>
      </c>
      <c r="F5394">
        <f t="shared" ca="1" si="2902"/>
        <v>10</v>
      </c>
      <c r="G5394" t="str">
        <f t="shared" ca="1" si="2892"/>
        <v>S11</v>
      </c>
      <c r="H5394" t="str">
        <f t="shared" ca="1" si="2893"/>
        <v>S114</v>
      </c>
      <c r="I5394">
        <f ca="1">VLOOKUP(D5394,PRC!$A$2:$B$21,2,0)*E5394</f>
        <v>31000000</v>
      </c>
      <c r="J5394">
        <f t="shared" ca="1" si="2903"/>
        <v>26349996</v>
      </c>
      <c r="K5394">
        <f ca="1">VLOOKUP(D5394,PRC!$A$1:$C$21,3,0)*E5394</f>
        <v>12400000</v>
      </c>
      <c r="L5394">
        <f t="shared" ca="1" si="2904"/>
        <v>310000</v>
      </c>
      <c r="M5394">
        <f t="shared" ca="1" si="2905"/>
        <v>1860000</v>
      </c>
      <c r="N5394">
        <f t="shared" ca="1" si="2906"/>
        <v>1240000</v>
      </c>
      <c r="O5394">
        <f t="shared" ca="1" si="2907"/>
        <v>2790000</v>
      </c>
      <c r="P5394">
        <f t="shared" ca="1" si="2894"/>
        <v>7749996</v>
      </c>
      <c r="Q5394">
        <f ca="1">IF(P5394&gt;0,1,0)</f>
        <v>1</v>
      </c>
      <c r="R5394">
        <f t="shared" ca="1" si="2908"/>
        <v>15</v>
      </c>
      <c r="S5394">
        <f t="shared" ca="1" si="2909"/>
        <v>1</v>
      </c>
      <c r="T5394">
        <f t="shared" ca="1" si="2910"/>
        <v>6</v>
      </c>
      <c r="U5394">
        <f t="shared" ca="1" si="2911"/>
        <v>4</v>
      </c>
      <c r="V5394">
        <f t="shared" ca="1" si="2912"/>
        <v>9</v>
      </c>
      <c r="X5394">
        <f t="shared" si="2914"/>
        <v>5394</v>
      </c>
      <c r="Y5394">
        <f t="shared" si="2915"/>
        <v>5252</v>
      </c>
      <c r="Z5394">
        <f t="shared" si="2916"/>
        <v>5253</v>
      </c>
      <c r="AA5394">
        <f t="shared" si="2913"/>
        <v>5451</v>
      </c>
      <c r="AB5394">
        <f t="shared" si="2890"/>
        <v>200</v>
      </c>
      <c r="AM5394" t="str">
        <f t="shared" si="2891"/>
        <v>201906KS</v>
      </c>
      <c r="AN5394">
        <f t="shared" ca="1" si="2896"/>
        <v>15.000012903225802</v>
      </c>
      <c r="AO5394">
        <f t="shared" ca="1" si="2897"/>
        <v>1</v>
      </c>
      <c r="AP5394">
        <f t="shared" ca="1" si="2898"/>
        <v>6</v>
      </c>
      <c r="AQ5394">
        <f t="shared" ca="1" si="2899"/>
        <v>4</v>
      </c>
      <c r="AR5394">
        <f t="shared" ca="1" si="2900"/>
        <v>9</v>
      </c>
      <c r="AS5394">
        <f ca="1">P5394/J5394</f>
        <v>0.29411753990399087</v>
      </c>
    </row>
    <row r="5395" spans="1:45" x14ac:dyDescent="0.4">
      <c r="A5395">
        <f t="shared" si="2889"/>
        <v>201906</v>
      </c>
      <c r="B5395" t="s">
        <v>431</v>
      </c>
      <c r="C5395" t="s">
        <v>288</v>
      </c>
      <c r="D5395" t="str">
        <f t="shared" ca="1" si="2895"/>
        <v>I104</v>
      </c>
      <c r="E5395">
        <f t="shared" ca="1" si="2901"/>
        <v>77</v>
      </c>
      <c r="F5395">
        <f t="shared" ca="1" si="2902"/>
        <v>8</v>
      </c>
      <c r="G5395" t="str">
        <f t="shared" ca="1" si="2892"/>
        <v>S10</v>
      </c>
      <c r="H5395" t="str">
        <f t="shared" ca="1" si="2893"/>
        <v>S108</v>
      </c>
      <c r="I5395">
        <f ca="1">VLOOKUP(D5395,PRC!$A$2:$B$21,2,0)*E5395</f>
        <v>5390000</v>
      </c>
      <c r="J5395">
        <f t="shared" ca="1" si="2903"/>
        <v>5012696</v>
      </c>
      <c r="K5395">
        <f ca="1">VLOOKUP(D5395,PRC!$A$1:$C$21,3,0)*E5395</f>
        <v>2263800</v>
      </c>
      <c r="L5395">
        <f t="shared" ca="1" si="2904"/>
        <v>108000</v>
      </c>
      <c r="M5395">
        <f t="shared" ca="1" si="2905"/>
        <v>270000</v>
      </c>
      <c r="N5395">
        <f t="shared" ca="1" si="2906"/>
        <v>216000</v>
      </c>
      <c r="O5395">
        <f t="shared" ca="1" si="2907"/>
        <v>431000</v>
      </c>
      <c r="P5395">
        <f t="shared" ca="1" si="2894"/>
        <v>1723896</v>
      </c>
      <c r="Q5395">
        <f ca="1">IF(P5395&gt;0,1,0)</f>
        <v>1</v>
      </c>
      <c r="R5395">
        <f t="shared" ca="1" si="2908"/>
        <v>7</v>
      </c>
      <c r="S5395">
        <f t="shared" ca="1" si="2909"/>
        <v>2</v>
      </c>
      <c r="T5395">
        <f t="shared" ca="1" si="2910"/>
        <v>5</v>
      </c>
      <c r="U5395">
        <f t="shared" ca="1" si="2911"/>
        <v>4</v>
      </c>
      <c r="V5395">
        <f t="shared" ca="1" si="2912"/>
        <v>8</v>
      </c>
      <c r="X5395">
        <f t="shared" si="2914"/>
        <v>5395</v>
      </c>
      <c r="Y5395">
        <f t="shared" si="2915"/>
        <v>5252</v>
      </c>
      <c r="Z5395">
        <f t="shared" si="2916"/>
        <v>5253</v>
      </c>
      <c r="AA5395">
        <f t="shared" si="2913"/>
        <v>5451</v>
      </c>
      <c r="AB5395">
        <f t="shared" si="2890"/>
        <v>200</v>
      </c>
      <c r="AM5395" t="str">
        <f t="shared" si="2891"/>
        <v>201906KS</v>
      </c>
      <c r="AN5395">
        <f t="shared" ca="1" si="2896"/>
        <v>7.000074211502783</v>
      </c>
      <c r="AO5395">
        <f t="shared" ca="1" si="2897"/>
        <v>2.0037105751391464</v>
      </c>
      <c r="AP5395">
        <f t="shared" ca="1" si="2898"/>
        <v>5.0092764378478662</v>
      </c>
      <c r="AQ5395">
        <f t="shared" ca="1" si="2899"/>
        <v>4.0074211502782928</v>
      </c>
      <c r="AR5395">
        <f t="shared" ca="1" si="2900"/>
        <v>7.9962894248608531</v>
      </c>
      <c r="AS5395">
        <f ca="1">P5395/J5395</f>
        <v>0.34390595400159912</v>
      </c>
    </row>
    <row r="5396" spans="1:45" x14ac:dyDescent="0.4">
      <c r="A5396">
        <f t="shared" si="2889"/>
        <v>201906</v>
      </c>
      <c r="B5396" t="s">
        <v>432</v>
      </c>
      <c r="C5396" t="s">
        <v>288</v>
      </c>
      <c r="D5396" t="str">
        <f t="shared" ca="1" si="2895"/>
        <v>I110</v>
      </c>
      <c r="E5396">
        <f t="shared" ca="1" si="2901"/>
        <v>71</v>
      </c>
      <c r="F5396">
        <f t="shared" ca="1" si="2902"/>
        <v>14</v>
      </c>
      <c r="G5396" t="str">
        <f t="shared" ca="1" si="2892"/>
        <v>S11</v>
      </c>
      <c r="H5396" t="str">
        <f t="shared" ca="1" si="2893"/>
        <v>S119</v>
      </c>
      <c r="I5396">
        <f ca="1">VLOOKUP(D5396,PRC!$A$2:$B$21,2,0)*E5396</f>
        <v>21300000</v>
      </c>
      <c r="J5396">
        <f t="shared" ca="1" si="2903"/>
        <v>19808996</v>
      </c>
      <c r="K5396">
        <f ca="1">VLOOKUP(D5396,PRC!$A$1:$C$21,3,0)*E5396</f>
        <v>9798000</v>
      </c>
      <c r="L5396">
        <f t="shared" ca="1" si="2904"/>
        <v>426000</v>
      </c>
      <c r="M5396">
        <f t="shared" ca="1" si="2905"/>
        <v>1491000</v>
      </c>
      <c r="N5396">
        <f t="shared" ca="1" si="2906"/>
        <v>1704000</v>
      </c>
      <c r="O5396">
        <f t="shared" ca="1" si="2907"/>
        <v>1704000</v>
      </c>
      <c r="P5396">
        <f t="shared" ca="1" si="2894"/>
        <v>4685996</v>
      </c>
      <c r="Q5396">
        <f ca="1">IF(P5396&gt;0,1,0)</f>
        <v>1</v>
      </c>
      <c r="R5396">
        <f t="shared" ca="1" si="2908"/>
        <v>7</v>
      </c>
      <c r="S5396">
        <f t="shared" ca="1" si="2909"/>
        <v>2</v>
      </c>
      <c r="T5396">
        <f t="shared" ca="1" si="2910"/>
        <v>7</v>
      </c>
      <c r="U5396">
        <f t="shared" ca="1" si="2911"/>
        <v>8</v>
      </c>
      <c r="V5396">
        <f t="shared" ca="1" si="2912"/>
        <v>8</v>
      </c>
      <c r="X5396">
        <f t="shared" si="2914"/>
        <v>5396</v>
      </c>
      <c r="Y5396">
        <f t="shared" si="2915"/>
        <v>5252</v>
      </c>
      <c r="Z5396">
        <f t="shared" si="2916"/>
        <v>5253</v>
      </c>
      <c r="AA5396">
        <f t="shared" si="2913"/>
        <v>5451</v>
      </c>
      <c r="AB5396">
        <f t="shared" si="2890"/>
        <v>200</v>
      </c>
      <c r="AM5396" t="str">
        <f t="shared" si="2891"/>
        <v>201906KS</v>
      </c>
      <c r="AN5396">
        <f t="shared" ca="1" si="2896"/>
        <v>7.0000187793427209</v>
      </c>
      <c r="AO5396">
        <f t="shared" ca="1" si="2897"/>
        <v>2</v>
      </c>
      <c r="AP5396">
        <f t="shared" ca="1" si="2898"/>
        <v>7.0000000000000009</v>
      </c>
      <c r="AQ5396">
        <f t="shared" ca="1" si="2899"/>
        <v>8</v>
      </c>
      <c r="AR5396">
        <f t="shared" ca="1" si="2900"/>
        <v>8</v>
      </c>
      <c r="AS5396">
        <f ca="1">P5396/J5396</f>
        <v>0.23655898562451122</v>
      </c>
    </row>
    <row r="5397" spans="1:45" x14ac:dyDescent="0.4">
      <c r="A5397">
        <f t="shared" si="2889"/>
        <v>201906</v>
      </c>
      <c r="B5397" t="s">
        <v>433</v>
      </c>
      <c r="C5397" t="s">
        <v>288</v>
      </c>
      <c r="D5397" t="str">
        <f t="shared" ca="1" si="2895"/>
        <v>I119</v>
      </c>
      <c r="E5397">
        <f t="shared" ca="1" si="2901"/>
        <v>63</v>
      </c>
      <c r="F5397">
        <f t="shared" ca="1" si="2902"/>
        <v>9</v>
      </c>
      <c r="G5397" t="str">
        <f t="shared" ca="1" si="2892"/>
        <v>S10</v>
      </c>
      <c r="H5397" t="str">
        <f t="shared" ca="1" si="2893"/>
        <v>S108</v>
      </c>
      <c r="I5397">
        <f ca="1">VLOOKUP(D5397,PRC!$A$2:$B$21,2,0)*E5397</f>
        <v>5985000</v>
      </c>
      <c r="J5397">
        <f t="shared" ca="1" si="2903"/>
        <v>5506196</v>
      </c>
      <c r="K5397">
        <f ca="1">VLOOKUP(D5397,PRC!$A$1:$C$21,3,0)*E5397</f>
        <v>2872800</v>
      </c>
      <c r="L5397">
        <f t="shared" ca="1" si="2904"/>
        <v>180000</v>
      </c>
      <c r="M5397">
        <f t="shared" ca="1" si="2905"/>
        <v>299000</v>
      </c>
      <c r="N5397">
        <f t="shared" ca="1" si="2906"/>
        <v>419000</v>
      </c>
      <c r="O5397">
        <f t="shared" ca="1" si="2907"/>
        <v>599000</v>
      </c>
      <c r="P5397">
        <f t="shared" ca="1" si="2894"/>
        <v>1136396</v>
      </c>
      <c r="Q5397">
        <f ca="1">IF(P5397&gt;0,1,0)</f>
        <v>1</v>
      </c>
      <c r="R5397">
        <f t="shared" ca="1" si="2908"/>
        <v>8</v>
      </c>
      <c r="S5397">
        <f t="shared" ca="1" si="2909"/>
        <v>3</v>
      </c>
      <c r="T5397">
        <f t="shared" ca="1" si="2910"/>
        <v>5</v>
      </c>
      <c r="U5397">
        <f t="shared" ca="1" si="2911"/>
        <v>7</v>
      </c>
      <c r="V5397">
        <f t="shared" ca="1" si="2912"/>
        <v>10</v>
      </c>
      <c r="X5397">
        <f t="shared" si="2914"/>
        <v>5397</v>
      </c>
      <c r="Y5397">
        <f t="shared" si="2915"/>
        <v>5252</v>
      </c>
      <c r="Z5397">
        <f t="shared" si="2916"/>
        <v>5253</v>
      </c>
      <c r="AA5397">
        <f t="shared" si="2913"/>
        <v>5451</v>
      </c>
      <c r="AB5397">
        <f t="shared" si="2890"/>
        <v>200</v>
      </c>
      <c r="AM5397" t="str">
        <f t="shared" si="2891"/>
        <v>201906KS</v>
      </c>
      <c r="AN5397">
        <f t="shared" ca="1" si="2896"/>
        <v>8.0000668337510401</v>
      </c>
      <c r="AO5397">
        <f t="shared" ca="1" si="2897"/>
        <v>3.007518796992481</v>
      </c>
      <c r="AP5397">
        <f t="shared" ca="1" si="2898"/>
        <v>4.9958228905597331</v>
      </c>
      <c r="AQ5397">
        <f t="shared" ca="1" si="2899"/>
        <v>7.0008354218880537</v>
      </c>
      <c r="AR5397">
        <f t="shared" ca="1" si="2900"/>
        <v>10.008354218880534</v>
      </c>
      <c r="AS5397">
        <f ca="1">P5397/J5397</f>
        <v>0.20638495251531183</v>
      </c>
    </row>
    <row r="5398" spans="1:45" x14ac:dyDescent="0.4">
      <c r="A5398">
        <f t="shared" si="2889"/>
        <v>201906</v>
      </c>
      <c r="B5398" t="s">
        <v>434</v>
      </c>
      <c r="C5398" t="s">
        <v>288</v>
      </c>
      <c r="D5398" t="str">
        <f t="shared" ca="1" si="2895"/>
        <v>I112</v>
      </c>
      <c r="E5398">
        <f t="shared" ca="1" si="2901"/>
        <v>74</v>
      </c>
      <c r="F5398">
        <f t="shared" ca="1" si="2902"/>
        <v>7</v>
      </c>
      <c r="G5398" t="str">
        <f t="shared" ca="1" si="2892"/>
        <v>S11</v>
      </c>
      <c r="H5398" t="str">
        <f t="shared" ca="1" si="2893"/>
        <v>S114</v>
      </c>
      <c r="I5398">
        <f ca="1">VLOOKUP(D5398,PRC!$A$2:$B$21,2,0)*E5398</f>
        <v>4810000</v>
      </c>
      <c r="J5398">
        <f t="shared" ca="1" si="2903"/>
        <v>4136596</v>
      </c>
      <c r="K5398">
        <f ca="1">VLOOKUP(D5398,PRC!$A$1:$C$21,3,0)*E5398</f>
        <v>2405000</v>
      </c>
      <c r="L5398">
        <f t="shared" ca="1" si="2904"/>
        <v>96000</v>
      </c>
      <c r="M5398">
        <f t="shared" ca="1" si="2905"/>
        <v>192000</v>
      </c>
      <c r="N5398">
        <f t="shared" ca="1" si="2906"/>
        <v>337000</v>
      </c>
      <c r="O5398">
        <f t="shared" ca="1" si="2907"/>
        <v>289000</v>
      </c>
      <c r="P5398">
        <f t="shared" ca="1" si="2894"/>
        <v>817596</v>
      </c>
      <c r="Q5398">
        <f ca="1">IF(P5398&gt;0,1,0)</f>
        <v>1</v>
      </c>
      <c r="R5398">
        <f t="shared" ca="1" si="2908"/>
        <v>14</v>
      </c>
      <c r="S5398">
        <f t="shared" ca="1" si="2909"/>
        <v>2</v>
      </c>
      <c r="T5398">
        <f t="shared" ca="1" si="2910"/>
        <v>4</v>
      </c>
      <c r="U5398">
        <f t="shared" ca="1" si="2911"/>
        <v>7</v>
      </c>
      <c r="V5398">
        <f t="shared" ca="1" si="2912"/>
        <v>6</v>
      </c>
      <c r="X5398">
        <f t="shared" si="2914"/>
        <v>5398</v>
      </c>
      <c r="Y5398">
        <f t="shared" si="2915"/>
        <v>5252</v>
      </c>
      <c r="Z5398">
        <f t="shared" si="2916"/>
        <v>5253</v>
      </c>
      <c r="AA5398">
        <f t="shared" si="2913"/>
        <v>5451</v>
      </c>
      <c r="AB5398">
        <f t="shared" si="2890"/>
        <v>200</v>
      </c>
      <c r="AM5398" t="str">
        <f t="shared" si="2891"/>
        <v>201906KS</v>
      </c>
      <c r="AN5398">
        <f t="shared" ca="1" si="2896"/>
        <v>14.000083160083165</v>
      </c>
      <c r="AO5398">
        <f t="shared" ca="1" si="2897"/>
        <v>1.995841995841996</v>
      </c>
      <c r="AP5398">
        <f t="shared" ca="1" si="2898"/>
        <v>3.9916839916839919</v>
      </c>
      <c r="AQ5398">
        <f t="shared" ca="1" si="2899"/>
        <v>7.006237006237007</v>
      </c>
      <c r="AR5398">
        <f t="shared" ca="1" si="2900"/>
        <v>6.008316008316009</v>
      </c>
      <c r="AS5398">
        <f ca="1">P5398/J5398</f>
        <v>0.19764946830679139</v>
      </c>
    </row>
    <row r="5399" spans="1:45" x14ac:dyDescent="0.4">
      <c r="A5399">
        <f t="shared" si="2889"/>
        <v>201906</v>
      </c>
      <c r="B5399" t="s">
        <v>435</v>
      </c>
      <c r="C5399" t="s">
        <v>288</v>
      </c>
      <c r="D5399" t="str">
        <f t="shared" ca="1" si="2895"/>
        <v>I115</v>
      </c>
      <c r="E5399">
        <f t="shared" ca="1" si="2901"/>
        <v>64</v>
      </c>
      <c r="F5399">
        <f t="shared" ca="1" si="2902"/>
        <v>5</v>
      </c>
      <c r="G5399" t="str">
        <f t="shared" ca="1" si="2892"/>
        <v>S10</v>
      </c>
      <c r="H5399" t="str">
        <f t="shared" ca="1" si="2893"/>
        <v>S105</v>
      </c>
      <c r="I5399">
        <f ca="1">VLOOKUP(D5399,PRC!$A$2:$B$21,2,0)*E5399</f>
        <v>320000</v>
      </c>
      <c r="J5399">
        <f t="shared" ca="1" si="2903"/>
        <v>291196</v>
      </c>
      <c r="K5399">
        <f ca="1">VLOOKUP(D5399,PRC!$A$1:$C$21,3,0)*E5399</f>
        <v>153600</v>
      </c>
      <c r="L5399">
        <f t="shared" ca="1" si="2904"/>
        <v>10000</v>
      </c>
      <c r="M5399">
        <f t="shared" ca="1" si="2905"/>
        <v>13000</v>
      </c>
      <c r="N5399">
        <f t="shared" ca="1" si="2906"/>
        <v>13000</v>
      </c>
      <c r="O5399">
        <f t="shared" ca="1" si="2907"/>
        <v>16000</v>
      </c>
      <c r="P5399">
        <f t="shared" ca="1" si="2894"/>
        <v>85596</v>
      </c>
      <c r="Q5399">
        <f ca="1">IF(P5399&gt;0,1,0)</f>
        <v>1</v>
      </c>
      <c r="R5399">
        <f t="shared" ca="1" si="2908"/>
        <v>9</v>
      </c>
      <c r="S5399">
        <f t="shared" ca="1" si="2909"/>
        <v>3</v>
      </c>
      <c r="T5399">
        <f t="shared" ca="1" si="2910"/>
        <v>4</v>
      </c>
      <c r="U5399">
        <f t="shared" ca="1" si="2911"/>
        <v>4</v>
      </c>
      <c r="V5399">
        <f t="shared" ca="1" si="2912"/>
        <v>5</v>
      </c>
      <c r="X5399">
        <f t="shared" si="2914"/>
        <v>5399</v>
      </c>
      <c r="Y5399">
        <f t="shared" si="2915"/>
        <v>5252</v>
      </c>
      <c r="Z5399">
        <f t="shared" si="2916"/>
        <v>5253</v>
      </c>
      <c r="AA5399">
        <f t="shared" si="2913"/>
        <v>5451</v>
      </c>
      <c r="AB5399">
        <f t="shared" si="2890"/>
        <v>200</v>
      </c>
      <c r="AM5399" t="str">
        <f t="shared" si="2891"/>
        <v>201906KS</v>
      </c>
      <c r="AN5399">
        <f t="shared" ca="1" si="2896"/>
        <v>9.001250000000006</v>
      </c>
      <c r="AO5399">
        <f t="shared" ca="1" si="2897"/>
        <v>3.125</v>
      </c>
      <c r="AP5399">
        <f t="shared" ca="1" si="2898"/>
        <v>4.0625</v>
      </c>
      <c r="AQ5399">
        <f t="shared" ca="1" si="2899"/>
        <v>4.0625</v>
      </c>
      <c r="AR5399">
        <f t="shared" ca="1" si="2900"/>
        <v>5</v>
      </c>
      <c r="AS5399">
        <f ca="1">P5399/J5399</f>
        <v>0.29394634541683262</v>
      </c>
    </row>
    <row r="5400" spans="1:45" x14ac:dyDescent="0.4">
      <c r="A5400">
        <f t="shared" si="2889"/>
        <v>201906</v>
      </c>
      <c r="B5400" t="s">
        <v>436</v>
      </c>
      <c r="C5400" t="s">
        <v>288</v>
      </c>
      <c r="D5400" t="str">
        <f t="shared" ca="1" si="2895"/>
        <v>I101</v>
      </c>
      <c r="E5400">
        <f t="shared" ca="1" si="2901"/>
        <v>55</v>
      </c>
      <c r="F5400">
        <f t="shared" ca="1" si="2902"/>
        <v>15</v>
      </c>
      <c r="G5400" t="str">
        <f t="shared" ca="1" si="2892"/>
        <v>S10</v>
      </c>
      <c r="H5400" t="str">
        <f t="shared" ca="1" si="2893"/>
        <v>S108</v>
      </c>
      <c r="I5400">
        <f ca="1">VLOOKUP(D5400,PRC!$A$2:$B$21,2,0)*E5400</f>
        <v>1650000</v>
      </c>
      <c r="J5400">
        <f t="shared" ca="1" si="2903"/>
        <v>1517996</v>
      </c>
      <c r="K5400">
        <f ca="1">VLOOKUP(D5400,PRC!$A$1:$C$21,3,0)*E5400</f>
        <v>858000</v>
      </c>
      <c r="L5400">
        <f t="shared" ca="1" si="2904"/>
        <v>17000</v>
      </c>
      <c r="M5400">
        <f t="shared" ca="1" si="2905"/>
        <v>66000</v>
      </c>
      <c r="N5400">
        <f t="shared" ca="1" si="2906"/>
        <v>99000</v>
      </c>
      <c r="O5400">
        <f t="shared" ca="1" si="2907"/>
        <v>165000</v>
      </c>
      <c r="P5400">
        <f t="shared" ca="1" si="2894"/>
        <v>312996</v>
      </c>
      <c r="Q5400">
        <f ca="1">IF(P5400&gt;0,1,0)</f>
        <v>1</v>
      </c>
      <c r="R5400">
        <f t="shared" ca="1" si="2908"/>
        <v>8</v>
      </c>
      <c r="S5400">
        <f t="shared" ca="1" si="2909"/>
        <v>1</v>
      </c>
      <c r="T5400">
        <f t="shared" ca="1" si="2910"/>
        <v>4</v>
      </c>
      <c r="U5400">
        <f t="shared" ca="1" si="2911"/>
        <v>6</v>
      </c>
      <c r="V5400">
        <f t="shared" ca="1" si="2912"/>
        <v>10</v>
      </c>
      <c r="X5400">
        <f t="shared" si="2914"/>
        <v>5400</v>
      </c>
      <c r="Y5400">
        <f t="shared" si="2915"/>
        <v>5252</v>
      </c>
      <c r="Z5400">
        <f t="shared" si="2916"/>
        <v>5253</v>
      </c>
      <c r="AA5400">
        <f t="shared" si="2913"/>
        <v>5451</v>
      </c>
      <c r="AB5400">
        <f t="shared" si="2890"/>
        <v>200</v>
      </c>
      <c r="AM5400" t="str">
        <f t="shared" si="2891"/>
        <v>201906KS</v>
      </c>
      <c r="AN5400">
        <f t="shared" ca="1" si="2896"/>
        <v>8.0002424242424208</v>
      </c>
      <c r="AO5400">
        <f t="shared" ca="1" si="2897"/>
        <v>1.0303030303030303</v>
      </c>
      <c r="AP5400">
        <f t="shared" ca="1" si="2898"/>
        <v>4</v>
      </c>
      <c r="AQ5400">
        <f t="shared" ca="1" si="2899"/>
        <v>6</v>
      </c>
      <c r="AR5400">
        <f t="shared" ca="1" si="2900"/>
        <v>10</v>
      </c>
      <c r="AS5400">
        <f ca="1">P5400/J5400</f>
        <v>0.2061902666410188</v>
      </c>
    </row>
    <row r="5401" spans="1:45" x14ac:dyDescent="0.4">
      <c r="A5401">
        <f t="shared" si="2889"/>
        <v>201906</v>
      </c>
      <c r="B5401" t="s">
        <v>437</v>
      </c>
      <c r="C5401" t="s">
        <v>288</v>
      </c>
      <c r="D5401" t="str">
        <f t="shared" ca="1" si="2895"/>
        <v>I108</v>
      </c>
      <c r="E5401">
        <f t="shared" ca="1" si="2901"/>
        <v>50</v>
      </c>
      <c r="F5401">
        <f t="shared" ca="1" si="2902"/>
        <v>10</v>
      </c>
      <c r="G5401" t="str">
        <f t="shared" ca="1" si="2892"/>
        <v>S10</v>
      </c>
      <c r="H5401" t="str">
        <f t="shared" ca="1" si="2893"/>
        <v>S104</v>
      </c>
      <c r="I5401">
        <f ca="1">VLOOKUP(D5401,PRC!$A$2:$B$21,2,0)*E5401</f>
        <v>2000000</v>
      </c>
      <c r="J5401">
        <f t="shared" ca="1" si="2903"/>
        <v>1839996</v>
      </c>
      <c r="K5401">
        <f ca="1">VLOOKUP(D5401,PRC!$A$1:$C$21,3,0)*E5401</f>
        <v>920000</v>
      </c>
      <c r="L5401">
        <f t="shared" ca="1" si="2904"/>
        <v>20000</v>
      </c>
      <c r="M5401">
        <f t="shared" ca="1" si="2905"/>
        <v>80000</v>
      </c>
      <c r="N5401">
        <f t="shared" ca="1" si="2906"/>
        <v>160000</v>
      </c>
      <c r="O5401">
        <f t="shared" ca="1" si="2907"/>
        <v>100000</v>
      </c>
      <c r="P5401">
        <f t="shared" ca="1" si="2894"/>
        <v>559996</v>
      </c>
      <c r="Q5401">
        <f ca="1">IF(P5401&gt;0,1,0)</f>
        <v>1</v>
      </c>
      <c r="R5401">
        <f t="shared" ca="1" si="2908"/>
        <v>8</v>
      </c>
      <c r="S5401">
        <f t="shared" ca="1" si="2909"/>
        <v>1</v>
      </c>
      <c r="T5401">
        <f t="shared" ca="1" si="2910"/>
        <v>4</v>
      </c>
      <c r="U5401">
        <f t="shared" ca="1" si="2911"/>
        <v>8</v>
      </c>
      <c r="V5401">
        <f t="shared" ca="1" si="2912"/>
        <v>5</v>
      </c>
      <c r="X5401">
        <f t="shared" si="2914"/>
        <v>5401</v>
      </c>
      <c r="Y5401">
        <f t="shared" si="2915"/>
        <v>5252</v>
      </c>
      <c r="Z5401">
        <f t="shared" si="2916"/>
        <v>5253</v>
      </c>
      <c r="AA5401">
        <f t="shared" si="2913"/>
        <v>5451</v>
      </c>
      <c r="AB5401">
        <f t="shared" si="2890"/>
        <v>200</v>
      </c>
      <c r="AM5401" t="str">
        <f t="shared" si="2891"/>
        <v>201906KS</v>
      </c>
      <c r="AN5401">
        <f t="shared" ca="1" si="2896"/>
        <v>8.0002000000000013</v>
      </c>
      <c r="AO5401">
        <f t="shared" ca="1" si="2897"/>
        <v>1</v>
      </c>
      <c r="AP5401">
        <f t="shared" ca="1" si="2898"/>
        <v>4</v>
      </c>
      <c r="AQ5401">
        <f t="shared" ca="1" si="2899"/>
        <v>8</v>
      </c>
      <c r="AR5401">
        <f t="shared" ca="1" si="2900"/>
        <v>5</v>
      </c>
      <c r="AS5401">
        <f ca="1">P5401/J5401</f>
        <v>0.30434631379633437</v>
      </c>
    </row>
    <row r="5402" spans="1:45" x14ac:dyDescent="0.4">
      <c r="A5402">
        <f t="shared" si="2889"/>
        <v>201906</v>
      </c>
      <c r="B5402" t="s">
        <v>678</v>
      </c>
      <c r="C5402" t="s">
        <v>288</v>
      </c>
      <c r="D5402" t="str">
        <f t="shared" ca="1" si="2895"/>
        <v>I111</v>
      </c>
      <c r="E5402">
        <f t="shared" ca="1" si="2901"/>
        <v>64</v>
      </c>
      <c r="F5402">
        <f t="shared" ca="1" si="2902"/>
        <v>12</v>
      </c>
      <c r="G5402" t="str">
        <f t="shared" ca="1" si="2892"/>
        <v>S10</v>
      </c>
      <c r="H5402" t="str">
        <f t="shared" ca="1" si="2893"/>
        <v>S104</v>
      </c>
      <c r="I5402">
        <f ca="1">VLOOKUP(D5402,PRC!$A$2:$B$21,2,0)*E5402</f>
        <v>9600000</v>
      </c>
      <c r="J5402">
        <f t="shared" ca="1" si="2903"/>
        <v>8351996</v>
      </c>
      <c r="K5402">
        <f ca="1">VLOOKUP(D5402,PRC!$A$1:$C$21,3,0)*E5402</f>
        <v>5088000</v>
      </c>
      <c r="L5402">
        <f t="shared" ca="1" si="2904"/>
        <v>192000</v>
      </c>
      <c r="M5402">
        <f t="shared" ca="1" si="2905"/>
        <v>384000</v>
      </c>
      <c r="N5402">
        <f t="shared" ca="1" si="2906"/>
        <v>768000</v>
      </c>
      <c r="O5402">
        <f t="shared" ca="1" si="2907"/>
        <v>960000</v>
      </c>
      <c r="P5402">
        <f t="shared" ref="P5402:P5451" ca="1" si="2917">J5402-SUM(K5402:O5402)</f>
        <v>959996</v>
      </c>
      <c r="Q5402">
        <f ca="1">IF(P5402&gt;0,1,0)</f>
        <v>1</v>
      </c>
      <c r="R5402">
        <f t="shared" ca="1" si="2908"/>
        <v>13</v>
      </c>
      <c r="S5402">
        <f t="shared" ca="1" si="2909"/>
        <v>2</v>
      </c>
      <c r="T5402">
        <f t="shared" ca="1" si="2910"/>
        <v>4</v>
      </c>
      <c r="U5402">
        <f t="shared" ca="1" si="2911"/>
        <v>8</v>
      </c>
      <c r="V5402">
        <f t="shared" ca="1" si="2912"/>
        <v>10</v>
      </c>
      <c r="X5402">
        <f t="shared" si="2914"/>
        <v>5402</v>
      </c>
      <c r="Y5402">
        <f t="shared" si="2915"/>
        <v>5252</v>
      </c>
      <c r="Z5402">
        <f t="shared" si="2916"/>
        <v>5253</v>
      </c>
      <c r="AA5402">
        <f t="shared" si="2913"/>
        <v>5451</v>
      </c>
      <c r="AB5402">
        <f t="shared" si="2890"/>
        <v>200</v>
      </c>
      <c r="AM5402" t="str">
        <f t="shared" si="2891"/>
        <v>201906KS</v>
      </c>
      <c r="AN5402">
        <f t="shared" ca="1" si="2896"/>
        <v>13.000041666666661</v>
      </c>
      <c r="AO5402">
        <f t="shared" ca="1" si="2897"/>
        <v>2</v>
      </c>
      <c r="AP5402">
        <f t="shared" ca="1" si="2898"/>
        <v>4</v>
      </c>
      <c r="AQ5402">
        <f t="shared" ca="1" si="2899"/>
        <v>8</v>
      </c>
      <c r="AR5402">
        <f t="shared" ca="1" si="2900"/>
        <v>10</v>
      </c>
      <c r="AS5402">
        <f ca="1">P5402/J5402</f>
        <v>0.11494210485732992</v>
      </c>
    </row>
    <row r="5403" spans="1:45" x14ac:dyDescent="0.4">
      <c r="A5403">
        <f t="shared" si="2889"/>
        <v>201906</v>
      </c>
      <c r="B5403" t="s">
        <v>679</v>
      </c>
      <c r="C5403" t="s">
        <v>288</v>
      </c>
      <c r="D5403" t="str">
        <f t="shared" ca="1" si="2895"/>
        <v>I108</v>
      </c>
      <c r="E5403">
        <f t="shared" ca="1" si="2901"/>
        <v>55</v>
      </c>
      <c r="F5403">
        <f t="shared" ca="1" si="2902"/>
        <v>11</v>
      </c>
      <c r="G5403" t="str">
        <f t="shared" ca="1" si="2892"/>
        <v>S10</v>
      </c>
      <c r="H5403" t="str">
        <f t="shared" ca="1" si="2893"/>
        <v>S102</v>
      </c>
      <c r="I5403">
        <f ca="1">VLOOKUP(D5403,PRC!$A$2:$B$21,2,0)*E5403</f>
        <v>2200000</v>
      </c>
      <c r="J5403">
        <f t="shared" ca="1" si="2903"/>
        <v>2089996</v>
      </c>
      <c r="K5403">
        <f ca="1">VLOOKUP(D5403,PRC!$A$1:$C$21,3,0)*E5403</f>
        <v>1012000</v>
      </c>
      <c r="L5403">
        <f t="shared" ca="1" si="2904"/>
        <v>44000</v>
      </c>
      <c r="M5403">
        <f t="shared" ca="1" si="2905"/>
        <v>154000</v>
      </c>
      <c r="N5403">
        <f t="shared" ca="1" si="2906"/>
        <v>132000</v>
      </c>
      <c r="O5403">
        <f t="shared" ca="1" si="2907"/>
        <v>132000</v>
      </c>
      <c r="P5403">
        <f t="shared" ca="1" si="2917"/>
        <v>615996</v>
      </c>
      <c r="Q5403">
        <f ca="1">IF(P5403&gt;0,1,0)</f>
        <v>1</v>
      </c>
      <c r="R5403">
        <f t="shared" ca="1" si="2908"/>
        <v>5</v>
      </c>
      <c r="S5403">
        <f t="shared" ca="1" si="2909"/>
        <v>2</v>
      </c>
      <c r="T5403">
        <f t="shared" ca="1" si="2910"/>
        <v>7</v>
      </c>
      <c r="U5403">
        <f t="shared" ca="1" si="2911"/>
        <v>6</v>
      </c>
      <c r="V5403">
        <f t="shared" ca="1" si="2912"/>
        <v>6</v>
      </c>
      <c r="X5403">
        <f t="shared" si="2914"/>
        <v>5403</v>
      </c>
      <c r="Y5403">
        <f t="shared" si="2915"/>
        <v>5252</v>
      </c>
      <c r="Z5403">
        <f t="shared" si="2916"/>
        <v>5253</v>
      </c>
      <c r="AA5403">
        <f t="shared" si="2913"/>
        <v>5451</v>
      </c>
      <c r="AB5403">
        <f t="shared" si="2890"/>
        <v>200</v>
      </c>
      <c r="AM5403" t="str">
        <f t="shared" si="2891"/>
        <v>201906KS</v>
      </c>
      <c r="AN5403">
        <f t="shared" ca="1" si="2896"/>
        <v>5.0001818181818152</v>
      </c>
      <c r="AO5403">
        <f t="shared" ca="1" si="2897"/>
        <v>2</v>
      </c>
      <c r="AP5403">
        <f t="shared" ca="1" si="2898"/>
        <v>7.0000000000000009</v>
      </c>
      <c r="AQ5403">
        <f t="shared" ca="1" si="2899"/>
        <v>6</v>
      </c>
      <c r="AR5403">
        <f t="shared" ca="1" si="2900"/>
        <v>6</v>
      </c>
      <c r="AS5403">
        <f ca="1">P5403/J5403</f>
        <v>0.29473549231673168</v>
      </c>
    </row>
    <row r="5404" spans="1:45" x14ac:dyDescent="0.4">
      <c r="A5404">
        <f t="shared" si="2889"/>
        <v>201906</v>
      </c>
      <c r="B5404" t="s">
        <v>680</v>
      </c>
      <c r="C5404" t="s">
        <v>288</v>
      </c>
      <c r="D5404" t="str">
        <f t="shared" ca="1" si="2895"/>
        <v>I113</v>
      </c>
      <c r="E5404">
        <f t="shared" ca="1" si="2901"/>
        <v>74</v>
      </c>
      <c r="F5404">
        <f t="shared" ca="1" si="2902"/>
        <v>5</v>
      </c>
      <c r="G5404" t="str">
        <f t="shared" ca="1" si="2892"/>
        <v>S10</v>
      </c>
      <c r="H5404" t="str">
        <f t="shared" ca="1" si="2893"/>
        <v>S109</v>
      </c>
      <c r="I5404">
        <f ca="1">VLOOKUP(D5404,PRC!$A$2:$B$21,2,0)*E5404</f>
        <v>49580000</v>
      </c>
      <c r="J5404">
        <f t="shared" ca="1" si="2903"/>
        <v>46605196</v>
      </c>
      <c r="K5404">
        <f ca="1">VLOOKUP(D5404,PRC!$A$1:$C$21,3,0)*E5404</f>
        <v>22311000</v>
      </c>
      <c r="L5404">
        <f t="shared" ca="1" si="2904"/>
        <v>496000</v>
      </c>
      <c r="M5404">
        <f t="shared" ca="1" si="2905"/>
        <v>3471000</v>
      </c>
      <c r="N5404">
        <f t="shared" ca="1" si="2906"/>
        <v>1983000</v>
      </c>
      <c r="O5404">
        <f t="shared" ca="1" si="2907"/>
        <v>2479000</v>
      </c>
      <c r="P5404">
        <f t="shared" ca="1" si="2917"/>
        <v>15865196</v>
      </c>
      <c r="Q5404">
        <f ca="1">IF(P5404&gt;0,1,0)</f>
        <v>1</v>
      </c>
      <c r="R5404">
        <f t="shared" ca="1" si="2908"/>
        <v>6</v>
      </c>
      <c r="S5404">
        <f t="shared" ca="1" si="2909"/>
        <v>1</v>
      </c>
      <c r="T5404">
        <f t="shared" ca="1" si="2910"/>
        <v>7</v>
      </c>
      <c r="U5404">
        <f t="shared" ca="1" si="2911"/>
        <v>4</v>
      </c>
      <c r="V5404">
        <f t="shared" ca="1" si="2912"/>
        <v>5</v>
      </c>
      <c r="X5404">
        <f t="shared" si="2914"/>
        <v>5404</v>
      </c>
      <c r="Y5404">
        <f t="shared" si="2915"/>
        <v>5252</v>
      </c>
      <c r="Z5404">
        <f t="shared" si="2916"/>
        <v>5253</v>
      </c>
      <c r="AA5404">
        <f t="shared" si="2913"/>
        <v>5451</v>
      </c>
      <c r="AB5404">
        <f t="shared" si="2890"/>
        <v>200</v>
      </c>
      <c r="AM5404" t="str">
        <f t="shared" si="2891"/>
        <v>201906KS</v>
      </c>
      <c r="AN5404">
        <f t="shared" ca="1" si="2896"/>
        <v>6.000008067769258</v>
      </c>
      <c r="AO5404">
        <f t="shared" ca="1" si="2897"/>
        <v>1.0004033884630898</v>
      </c>
      <c r="AP5404">
        <f t="shared" ca="1" si="2898"/>
        <v>7.0008067769261801</v>
      </c>
      <c r="AQ5404">
        <f t="shared" ca="1" si="2899"/>
        <v>3.9995966115369095</v>
      </c>
      <c r="AR5404">
        <f t="shared" ca="1" si="2900"/>
        <v>5</v>
      </c>
      <c r="AS5404">
        <f ca="1">P5404/J5404</f>
        <v>0.34041689257137764</v>
      </c>
    </row>
    <row r="5405" spans="1:45" x14ac:dyDescent="0.4">
      <c r="A5405">
        <f t="shared" si="2889"/>
        <v>201906</v>
      </c>
      <c r="B5405" t="s">
        <v>681</v>
      </c>
      <c r="C5405" t="s">
        <v>288</v>
      </c>
      <c r="D5405" t="str">
        <f t="shared" ca="1" si="2895"/>
        <v>I115</v>
      </c>
      <c r="E5405">
        <f t="shared" ca="1" si="2901"/>
        <v>63</v>
      </c>
      <c r="F5405">
        <f t="shared" ca="1" si="2902"/>
        <v>11</v>
      </c>
      <c r="G5405" t="str">
        <f t="shared" ca="1" si="2892"/>
        <v>S10</v>
      </c>
      <c r="H5405" t="str">
        <f t="shared" ca="1" si="2893"/>
        <v>S102</v>
      </c>
      <c r="I5405">
        <f ca="1">VLOOKUP(D5405,PRC!$A$2:$B$21,2,0)*E5405</f>
        <v>315000</v>
      </c>
      <c r="J5405">
        <f t="shared" ca="1" si="2903"/>
        <v>299246</v>
      </c>
      <c r="K5405">
        <f ca="1">VLOOKUP(D5405,PRC!$A$1:$C$21,3,0)*E5405</f>
        <v>151200</v>
      </c>
      <c r="L5405">
        <f t="shared" ca="1" si="2904"/>
        <v>9000</v>
      </c>
      <c r="M5405">
        <f t="shared" ca="1" si="2905"/>
        <v>16000</v>
      </c>
      <c r="N5405">
        <f t="shared" ca="1" si="2906"/>
        <v>19000</v>
      </c>
      <c r="O5405">
        <f t="shared" ca="1" si="2907"/>
        <v>16000</v>
      </c>
      <c r="P5405">
        <f t="shared" ca="1" si="2917"/>
        <v>88046</v>
      </c>
      <c r="Q5405">
        <f ca="1">IF(P5405&gt;0,1,0)</f>
        <v>1</v>
      </c>
      <c r="R5405">
        <f t="shared" ca="1" si="2908"/>
        <v>5</v>
      </c>
      <c r="S5405">
        <f t="shared" ca="1" si="2909"/>
        <v>3</v>
      </c>
      <c r="T5405">
        <f t="shared" ca="1" si="2910"/>
        <v>5</v>
      </c>
      <c r="U5405">
        <f t="shared" ca="1" si="2911"/>
        <v>6</v>
      </c>
      <c r="V5405">
        <f t="shared" ca="1" si="2912"/>
        <v>5</v>
      </c>
      <c r="X5405">
        <f t="shared" si="2914"/>
        <v>5405</v>
      </c>
      <c r="Y5405">
        <f t="shared" si="2915"/>
        <v>5252</v>
      </c>
      <c r="Z5405">
        <f t="shared" si="2916"/>
        <v>5253</v>
      </c>
      <c r="AA5405">
        <f t="shared" si="2913"/>
        <v>5451</v>
      </c>
      <c r="AB5405">
        <f t="shared" si="2890"/>
        <v>200</v>
      </c>
      <c r="AM5405" t="str">
        <f t="shared" si="2891"/>
        <v>201906KS</v>
      </c>
      <c r="AN5405">
        <f t="shared" ca="1" si="2896"/>
        <v>5.0012698412698402</v>
      </c>
      <c r="AO5405">
        <f t="shared" ca="1" si="2897"/>
        <v>2.8571428571428572</v>
      </c>
      <c r="AP5405">
        <f t="shared" ca="1" si="2898"/>
        <v>5.0793650793650791</v>
      </c>
      <c r="AQ5405">
        <f t="shared" ca="1" si="2899"/>
        <v>6.0317460317460316</v>
      </c>
      <c r="AR5405">
        <f t="shared" ca="1" si="2900"/>
        <v>5.0793650793650791</v>
      </c>
      <c r="AS5405">
        <f ca="1">P5405/J5405</f>
        <v>0.29422615506974198</v>
      </c>
    </row>
    <row r="5406" spans="1:45" x14ac:dyDescent="0.4">
      <c r="A5406">
        <f t="shared" si="2889"/>
        <v>201906</v>
      </c>
      <c r="B5406" t="s">
        <v>682</v>
      </c>
      <c r="C5406" t="s">
        <v>288</v>
      </c>
      <c r="D5406" t="str">
        <f t="shared" ca="1" si="2895"/>
        <v>I108</v>
      </c>
      <c r="E5406">
        <f t="shared" ca="1" si="2901"/>
        <v>56</v>
      </c>
      <c r="F5406">
        <f t="shared" ca="1" si="2902"/>
        <v>13</v>
      </c>
      <c r="G5406" t="str">
        <f t="shared" ca="1" si="2892"/>
        <v>S10</v>
      </c>
      <c r="H5406" t="str">
        <f t="shared" ca="1" si="2893"/>
        <v>S109</v>
      </c>
      <c r="I5406">
        <f ca="1">VLOOKUP(D5406,PRC!$A$2:$B$21,2,0)*E5406</f>
        <v>2240000</v>
      </c>
      <c r="J5406">
        <f t="shared" ca="1" si="2903"/>
        <v>1993596</v>
      </c>
      <c r="K5406">
        <f ca="1">VLOOKUP(D5406,PRC!$A$1:$C$21,3,0)*E5406</f>
        <v>1030400</v>
      </c>
      <c r="L5406">
        <f t="shared" ca="1" si="2904"/>
        <v>67000</v>
      </c>
      <c r="M5406">
        <f t="shared" ca="1" si="2905"/>
        <v>134000</v>
      </c>
      <c r="N5406">
        <f t="shared" ca="1" si="2906"/>
        <v>112000</v>
      </c>
      <c r="O5406">
        <f t="shared" ca="1" si="2907"/>
        <v>179000</v>
      </c>
      <c r="P5406">
        <f t="shared" ca="1" si="2917"/>
        <v>471196</v>
      </c>
      <c r="Q5406">
        <f ca="1">IF(P5406&gt;0,1,0)</f>
        <v>1</v>
      </c>
      <c r="R5406">
        <f t="shared" ca="1" si="2908"/>
        <v>11</v>
      </c>
      <c r="S5406">
        <f t="shared" ca="1" si="2909"/>
        <v>3</v>
      </c>
      <c r="T5406">
        <f t="shared" ca="1" si="2910"/>
        <v>6</v>
      </c>
      <c r="U5406">
        <f t="shared" ca="1" si="2911"/>
        <v>5</v>
      </c>
      <c r="V5406">
        <f t="shared" ca="1" si="2912"/>
        <v>8</v>
      </c>
      <c r="X5406">
        <f t="shared" si="2914"/>
        <v>5406</v>
      </c>
      <c r="Y5406">
        <f t="shared" si="2915"/>
        <v>5252</v>
      </c>
      <c r="Z5406">
        <f t="shared" si="2916"/>
        <v>5253</v>
      </c>
      <c r="AA5406">
        <f t="shared" si="2913"/>
        <v>5451</v>
      </c>
      <c r="AB5406">
        <f t="shared" si="2890"/>
        <v>200</v>
      </c>
      <c r="AM5406" t="str">
        <f t="shared" si="2891"/>
        <v>201906KS</v>
      </c>
      <c r="AN5406">
        <f t="shared" ca="1" si="2896"/>
        <v>11.000178571428576</v>
      </c>
      <c r="AO5406">
        <f t="shared" ca="1" si="2897"/>
        <v>2.9910714285714288</v>
      </c>
      <c r="AP5406">
        <f t="shared" ca="1" si="2898"/>
        <v>5.9821428571428577</v>
      </c>
      <c r="AQ5406">
        <f t="shared" ca="1" si="2899"/>
        <v>5</v>
      </c>
      <c r="AR5406">
        <f t="shared" ca="1" si="2900"/>
        <v>7.9910714285714279</v>
      </c>
      <c r="AS5406">
        <f ca="1">P5406/J5406</f>
        <v>0.23635480809552187</v>
      </c>
    </row>
    <row r="5407" spans="1:45" x14ac:dyDescent="0.4">
      <c r="A5407">
        <f t="shared" si="2889"/>
        <v>201906</v>
      </c>
      <c r="B5407" t="s">
        <v>683</v>
      </c>
      <c r="C5407" t="s">
        <v>288</v>
      </c>
      <c r="D5407" t="str">
        <f t="shared" ca="1" si="2895"/>
        <v>I109</v>
      </c>
      <c r="E5407">
        <f t="shared" ca="1" si="2901"/>
        <v>53</v>
      </c>
      <c r="F5407">
        <f t="shared" ca="1" si="2902"/>
        <v>12</v>
      </c>
      <c r="G5407" t="str">
        <f t="shared" ca="1" si="2892"/>
        <v>S11</v>
      </c>
      <c r="H5407" t="str">
        <f t="shared" ca="1" si="2893"/>
        <v>S114</v>
      </c>
      <c r="I5407">
        <f ca="1">VLOOKUP(D5407,PRC!$A$2:$B$21,2,0)*E5407</f>
        <v>26500000</v>
      </c>
      <c r="J5407">
        <f t="shared" ca="1" si="2903"/>
        <v>23054996</v>
      </c>
      <c r="K5407">
        <f ca="1">VLOOKUP(D5407,PRC!$A$1:$C$21,3,0)*E5407</f>
        <v>10600000</v>
      </c>
      <c r="L5407">
        <f t="shared" ca="1" si="2904"/>
        <v>530000</v>
      </c>
      <c r="M5407">
        <f t="shared" ca="1" si="2905"/>
        <v>1590000</v>
      </c>
      <c r="N5407">
        <f t="shared" ca="1" si="2906"/>
        <v>795000</v>
      </c>
      <c r="O5407">
        <f t="shared" ca="1" si="2907"/>
        <v>2385000</v>
      </c>
      <c r="P5407">
        <f t="shared" ca="1" si="2917"/>
        <v>7154996</v>
      </c>
      <c r="Q5407">
        <f ca="1">IF(P5407&gt;0,1,0)</f>
        <v>1</v>
      </c>
      <c r="R5407">
        <f t="shared" ca="1" si="2908"/>
        <v>13</v>
      </c>
      <c r="S5407">
        <f t="shared" ca="1" si="2909"/>
        <v>2</v>
      </c>
      <c r="T5407">
        <f t="shared" ca="1" si="2910"/>
        <v>6</v>
      </c>
      <c r="U5407">
        <f t="shared" ca="1" si="2911"/>
        <v>3</v>
      </c>
      <c r="V5407">
        <f t="shared" ca="1" si="2912"/>
        <v>9</v>
      </c>
      <c r="X5407">
        <f t="shared" si="2914"/>
        <v>5407</v>
      </c>
      <c r="Y5407">
        <f t="shared" si="2915"/>
        <v>5252</v>
      </c>
      <c r="Z5407">
        <f t="shared" si="2916"/>
        <v>5253</v>
      </c>
      <c r="AA5407">
        <f t="shared" si="2913"/>
        <v>5451</v>
      </c>
      <c r="AB5407">
        <f t="shared" si="2890"/>
        <v>200</v>
      </c>
      <c r="AM5407" t="str">
        <f t="shared" si="2891"/>
        <v>201906KS</v>
      </c>
      <c r="AN5407">
        <f t="shared" ca="1" si="2896"/>
        <v>13.000015094339624</v>
      </c>
      <c r="AO5407">
        <f t="shared" ca="1" si="2897"/>
        <v>2</v>
      </c>
      <c r="AP5407">
        <f t="shared" ca="1" si="2898"/>
        <v>6</v>
      </c>
      <c r="AQ5407">
        <f t="shared" ca="1" si="2899"/>
        <v>3</v>
      </c>
      <c r="AR5407">
        <f t="shared" ca="1" si="2900"/>
        <v>9</v>
      </c>
      <c r="AS5407">
        <f ca="1">P5407/J5407</f>
        <v>0.31034470793228502</v>
      </c>
    </row>
    <row r="5408" spans="1:45" x14ac:dyDescent="0.4">
      <c r="A5408">
        <f t="shared" si="2889"/>
        <v>201906</v>
      </c>
      <c r="B5408" t="s">
        <v>684</v>
      </c>
      <c r="C5408" t="s">
        <v>288</v>
      </c>
      <c r="D5408" t="str">
        <f t="shared" ca="1" si="2895"/>
        <v>I114</v>
      </c>
      <c r="E5408">
        <f t="shared" ca="1" si="2901"/>
        <v>54</v>
      </c>
      <c r="F5408">
        <f t="shared" ca="1" si="2902"/>
        <v>14</v>
      </c>
      <c r="G5408" t="str">
        <f t="shared" ca="1" si="2892"/>
        <v>S11</v>
      </c>
      <c r="H5408" t="str">
        <f t="shared" ca="1" si="2893"/>
        <v>S110</v>
      </c>
      <c r="I5408">
        <f ca="1">VLOOKUP(D5408,PRC!$A$2:$B$21,2,0)*E5408</f>
        <v>12960000</v>
      </c>
      <c r="J5408">
        <f t="shared" ca="1" si="2903"/>
        <v>11275196</v>
      </c>
      <c r="K5408">
        <f ca="1">VLOOKUP(D5408,PRC!$A$1:$C$21,3,0)*E5408</f>
        <v>7516800</v>
      </c>
      <c r="L5408">
        <f t="shared" ca="1" si="2904"/>
        <v>259000</v>
      </c>
      <c r="M5408">
        <f t="shared" ca="1" si="2905"/>
        <v>778000</v>
      </c>
      <c r="N5408">
        <f t="shared" ca="1" si="2906"/>
        <v>778000</v>
      </c>
      <c r="O5408">
        <f t="shared" ca="1" si="2907"/>
        <v>907000</v>
      </c>
      <c r="P5408">
        <f t="shared" ca="1" si="2917"/>
        <v>1036396</v>
      </c>
      <c r="Q5408">
        <f ca="1">IF(P5408&gt;0,1,0)</f>
        <v>1</v>
      </c>
      <c r="R5408">
        <f t="shared" ca="1" si="2908"/>
        <v>13</v>
      </c>
      <c r="S5408">
        <f t="shared" ca="1" si="2909"/>
        <v>2</v>
      </c>
      <c r="T5408">
        <f t="shared" ca="1" si="2910"/>
        <v>6</v>
      </c>
      <c r="U5408">
        <f t="shared" ca="1" si="2911"/>
        <v>6</v>
      </c>
      <c r="V5408">
        <f t="shared" ca="1" si="2912"/>
        <v>7</v>
      </c>
      <c r="X5408">
        <f t="shared" si="2914"/>
        <v>5408</v>
      </c>
      <c r="Y5408">
        <f t="shared" si="2915"/>
        <v>5252</v>
      </c>
      <c r="Z5408">
        <f t="shared" si="2916"/>
        <v>5253</v>
      </c>
      <c r="AA5408">
        <f t="shared" si="2913"/>
        <v>5451</v>
      </c>
      <c r="AB5408">
        <f t="shared" si="2890"/>
        <v>200</v>
      </c>
      <c r="AM5408" t="str">
        <f t="shared" si="2891"/>
        <v>201906KS</v>
      </c>
      <c r="AN5408">
        <f t="shared" ca="1" si="2896"/>
        <v>13.000030864197532</v>
      </c>
      <c r="AO5408">
        <f t="shared" ca="1" si="2897"/>
        <v>1.9984567901234569</v>
      </c>
      <c r="AP5408">
        <f t="shared" ca="1" si="2898"/>
        <v>6.0030864197530862</v>
      </c>
      <c r="AQ5408">
        <f t="shared" ca="1" si="2899"/>
        <v>6.0030864197530862</v>
      </c>
      <c r="AR5408">
        <f t="shared" ca="1" si="2900"/>
        <v>6.9984567901234573</v>
      </c>
      <c r="AS5408">
        <f ca="1">P5408/J5408</f>
        <v>9.1918224747489979E-2</v>
      </c>
    </row>
    <row r="5409" spans="1:45" x14ac:dyDescent="0.4">
      <c r="A5409">
        <f t="shared" si="2889"/>
        <v>201906</v>
      </c>
      <c r="B5409" t="s">
        <v>685</v>
      </c>
      <c r="C5409" t="s">
        <v>288</v>
      </c>
      <c r="D5409" t="str">
        <f t="shared" ca="1" si="2895"/>
        <v>I107</v>
      </c>
      <c r="E5409">
        <f t="shared" ca="1" si="2901"/>
        <v>65</v>
      </c>
      <c r="F5409">
        <f t="shared" ca="1" si="2902"/>
        <v>15</v>
      </c>
      <c r="G5409" t="str">
        <f t="shared" ca="1" si="2892"/>
        <v>S11</v>
      </c>
      <c r="H5409" t="str">
        <f t="shared" ca="1" si="2893"/>
        <v>S116</v>
      </c>
      <c r="I5409">
        <f ca="1">VLOOKUP(D5409,PRC!$A$2:$B$21,2,0)*E5409</f>
        <v>9750000</v>
      </c>
      <c r="J5409">
        <f t="shared" ca="1" si="2903"/>
        <v>9164996</v>
      </c>
      <c r="K5409">
        <f ca="1">VLOOKUP(D5409,PRC!$A$1:$C$21,3,0)*E5409</f>
        <v>5557500</v>
      </c>
      <c r="L5409">
        <f t="shared" ca="1" si="2904"/>
        <v>195000</v>
      </c>
      <c r="M5409">
        <f t="shared" ca="1" si="2905"/>
        <v>390000</v>
      </c>
      <c r="N5409">
        <f t="shared" ca="1" si="2906"/>
        <v>293000</v>
      </c>
      <c r="O5409">
        <f t="shared" ca="1" si="2907"/>
        <v>975000</v>
      </c>
      <c r="P5409">
        <f t="shared" ca="1" si="2917"/>
        <v>1754496</v>
      </c>
      <c r="Q5409">
        <f ca="1">IF(P5409&gt;0,1,0)</f>
        <v>1</v>
      </c>
      <c r="R5409">
        <f t="shared" ca="1" si="2908"/>
        <v>6</v>
      </c>
      <c r="S5409">
        <f t="shared" ca="1" si="2909"/>
        <v>2</v>
      </c>
      <c r="T5409">
        <f t="shared" ca="1" si="2910"/>
        <v>4</v>
      </c>
      <c r="U5409">
        <f t="shared" ca="1" si="2911"/>
        <v>3</v>
      </c>
      <c r="V5409">
        <f t="shared" ca="1" si="2912"/>
        <v>10</v>
      </c>
      <c r="X5409">
        <f t="shared" si="2914"/>
        <v>5409</v>
      </c>
      <c r="Y5409">
        <f t="shared" si="2915"/>
        <v>5252</v>
      </c>
      <c r="Z5409">
        <f t="shared" si="2916"/>
        <v>5253</v>
      </c>
      <c r="AA5409">
        <f t="shared" si="2913"/>
        <v>5451</v>
      </c>
      <c r="AB5409">
        <f t="shared" si="2890"/>
        <v>200</v>
      </c>
      <c r="AM5409" t="str">
        <f t="shared" si="2891"/>
        <v>201906KS</v>
      </c>
      <c r="AN5409">
        <f t="shared" ca="1" si="2896"/>
        <v>6.000041025641023</v>
      </c>
      <c r="AO5409">
        <f t="shared" ca="1" si="2897"/>
        <v>2</v>
      </c>
      <c r="AP5409">
        <f t="shared" ca="1" si="2898"/>
        <v>4</v>
      </c>
      <c r="AQ5409">
        <f t="shared" ca="1" si="2899"/>
        <v>3.0051282051282051</v>
      </c>
      <c r="AR5409">
        <f t="shared" ca="1" si="2900"/>
        <v>10</v>
      </c>
      <c r="AS5409">
        <f ca="1">P5409/J5409</f>
        <v>0.1914344534356589</v>
      </c>
    </row>
    <row r="5410" spans="1:45" x14ac:dyDescent="0.4">
      <c r="A5410">
        <f t="shared" si="2889"/>
        <v>201906</v>
      </c>
      <c r="B5410" t="s">
        <v>686</v>
      </c>
      <c r="C5410" t="s">
        <v>288</v>
      </c>
      <c r="D5410" t="str">
        <f t="shared" ca="1" si="2895"/>
        <v>I113</v>
      </c>
      <c r="E5410">
        <f t="shared" ca="1" si="2901"/>
        <v>78</v>
      </c>
      <c r="F5410">
        <f t="shared" ca="1" si="2902"/>
        <v>13</v>
      </c>
      <c r="G5410" t="str">
        <f t="shared" ca="1" si="2892"/>
        <v>S11</v>
      </c>
      <c r="H5410" t="str">
        <f t="shared" ca="1" si="2893"/>
        <v>S111</v>
      </c>
      <c r="I5410">
        <f ca="1">VLOOKUP(D5410,PRC!$A$2:$B$21,2,0)*E5410</f>
        <v>52260000</v>
      </c>
      <c r="J5410">
        <f t="shared" ca="1" si="2903"/>
        <v>48601796</v>
      </c>
      <c r="K5410">
        <f ca="1">VLOOKUP(D5410,PRC!$A$1:$C$21,3,0)*E5410</f>
        <v>23517000</v>
      </c>
      <c r="L5410">
        <f t="shared" ca="1" si="2904"/>
        <v>1568000</v>
      </c>
      <c r="M5410">
        <f t="shared" ca="1" si="2905"/>
        <v>2090000</v>
      </c>
      <c r="N5410">
        <f t="shared" ca="1" si="2906"/>
        <v>4181000</v>
      </c>
      <c r="O5410">
        <f t="shared" ca="1" si="2907"/>
        <v>3136000</v>
      </c>
      <c r="P5410">
        <f t="shared" ca="1" si="2917"/>
        <v>14109796</v>
      </c>
      <c r="Q5410">
        <f ca="1">IF(P5410&gt;0,1,0)</f>
        <v>1</v>
      </c>
      <c r="R5410">
        <f t="shared" ca="1" si="2908"/>
        <v>7</v>
      </c>
      <c r="S5410">
        <f t="shared" ca="1" si="2909"/>
        <v>3</v>
      </c>
      <c r="T5410">
        <f t="shared" ca="1" si="2910"/>
        <v>4</v>
      </c>
      <c r="U5410">
        <f t="shared" ca="1" si="2911"/>
        <v>8</v>
      </c>
      <c r="V5410">
        <f t="shared" ca="1" si="2912"/>
        <v>6</v>
      </c>
      <c r="X5410">
        <f t="shared" si="2914"/>
        <v>5410</v>
      </c>
      <c r="Y5410">
        <f t="shared" si="2915"/>
        <v>5252</v>
      </c>
      <c r="Z5410">
        <f t="shared" si="2916"/>
        <v>5253</v>
      </c>
      <c r="AA5410">
        <f t="shared" si="2913"/>
        <v>5451</v>
      </c>
      <c r="AB5410">
        <f t="shared" si="2890"/>
        <v>200</v>
      </c>
      <c r="AM5410" t="str">
        <f t="shared" si="2891"/>
        <v>201906KS</v>
      </c>
      <c r="AN5410">
        <f t="shared" ca="1" si="2896"/>
        <v>7.0000076540375105</v>
      </c>
      <c r="AO5410">
        <f t="shared" ca="1" si="2897"/>
        <v>3.0003827018752394</v>
      </c>
      <c r="AP5410">
        <f t="shared" ca="1" si="2898"/>
        <v>3.9992345962495213</v>
      </c>
      <c r="AQ5410">
        <f t="shared" ca="1" si="2899"/>
        <v>8.0003827018752389</v>
      </c>
      <c r="AR5410">
        <f t="shared" ca="1" si="2900"/>
        <v>6.0007654037504787</v>
      </c>
      <c r="AS5410">
        <f ca="1">P5410/J5410</f>
        <v>0.29031429208912363</v>
      </c>
    </row>
    <row r="5411" spans="1:45" x14ac:dyDescent="0.4">
      <c r="A5411">
        <f t="shared" si="2889"/>
        <v>201906</v>
      </c>
      <c r="B5411" t="s">
        <v>687</v>
      </c>
      <c r="C5411" t="s">
        <v>288</v>
      </c>
      <c r="D5411" t="str">
        <f t="shared" ca="1" si="2895"/>
        <v>I112</v>
      </c>
      <c r="E5411">
        <f t="shared" ca="1" si="2901"/>
        <v>69</v>
      </c>
      <c r="F5411">
        <f t="shared" ca="1" si="2902"/>
        <v>15</v>
      </c>
      <c r="G5411" t="str">
        <f t="shared" ca="1" si="2892"/>
        <v>S10</v>
      </c>
      <c r="H5411" t="str">
        <f t="shared" ca="1" si="2893"/>
        <v>S103</v>
      </c>
      <c r="I5411">
        <f ca="1">VLOOKUP(D5411,PRC!$A$2:$B$21,2,0)*E5411</f>
        <v>4485000</v>
      </c>
      <c r="J5411">
        <f t="shared" ca="1" si="2903"/>
        <v>4215896</v>
      </c>
      <c r="K5411">
        <f ca="1">VLOOKUP(D5411,PRC!$A$1:$C$21,3,0)*E5411</f>
        <v>2242500</v>
      </c>
      <c r="L5411">
        <f t="shared" ca="1" si="2904"/>
        <v>135000</v>
      </c>
      <c r="M5411">
        <f t="shared" ca="1" si="2905"/>
        <v>224000</v>
      </c>
      <c r="N5411">
        <f t="shared" ca="1" si="2906"/>
        <v>224000</v>
      </c>
      <c r="O5411">
        <f t="shared" ca="1" si="2907"/>
        <v>314000</v>
      </c>
      <c r="P5411">
        <f t="shared" ca="1" si="2917"/>
        <v>1076396</v>
      </c>
      <c r="Q5411">
        <f ca="1">IF(P5411&gt;0,1,0)</f>
        <v>1</v>
      </c>
      <c r="R5411">
        <f t="shared" ca="1" si="2908"/>
        <v>6</v>
      </c>
      <c r="S5411">
        <f t="shared" ca="1" si="2909"/>
        <v>3</v>
      </c>
      <c r="T5411">
        <f t="shared" ca="1" si="2910"/>
        <v>5</v>
      </c>
      <c r="U5411">
        <f t="shared" ca="1" si="2911"/>
        <v>5</v>
      </c>
      <c r="V5411">
        <f t="shared" ca="1" si="2912"/>
        <v>7</v>
      </c>
      <c r="X5411">
        <f t="shared" si="2914"/>
        <v>5411</v>
      </c>
      <c r="Y5411">
        <f t="shared" si="2915"/>
        <v>5252</v>
      </c>
      <c r="Z5411">
        <f t="shared" si="2916"/>
        <v>5253</v>
      </c>
      <c r="AA5411">
        <f t="shared" si="2913"/>
        <v>5451</v>
      </c>
      <c r="AB5411">
        <f t="shared" si="2890"/>
        <v>200</v>
      </c>
      <c r="AM5411" t="str">
        <f t="shared" si="2891"/>
        <v>201906KS</v>
      </c>
      <c r="AN5411">
        <f t="shared" ca="1" si="2896"/>
        <v>6.0000891861761385</v>
      </c>
      <c r="AO5411">
        <f t="shared" ca="1" si="2897"/>
        <v>3.0100334448160537</v>
      </c>
      <c r="AP5411">
        <f t="shared" ca="1" si="2898"/>
        <v>4.9944258639910819</v>
      </c>
      <c r="AQ5411">
        <f t="shared" ca="1" si="2899"/>
        <v>4.9944258639910819</v>
      </c>
      <c r="AR5411">
        <f t="shared" ca="1" si="2900"/>
        <v>7.0011148272017838</v>
      </c>
      <c r="AS5411">
        <f ca="1">P5411/J5411</f>
        <v>0.25531844239041951</v>
      </c>
    </row>
    <row r="5412" spans="1:45" x14ac:dyDescent="0.4">
      <c r="A5412">
        <f t="shared" si="2889"/>
        <v>201906</v>
      </c>
      <c r="B5412" t="s">
        <v>688</v>
      </c>
      <c r="C5412" t="s">
        <v>288</v>
      </c>
      <c r="D5412" t="str">
        <f t="shared" ca="1" si="2895"/>
        <v>I110</v>
      </c>
      <c r="E5412">
        <f t="shared" ca="1" si="2901"/>
        <v>69</v>
      </c>
      <c r="F5412">
        <f t="shared" ca="1" si="2902"/>
        <v>10</v>
      </c>
      <c r="G5412" t="str">
        <f t="shared" ca="1" si="2892"/>
        <v>S10</v>
      </c>
      <c r="H5412" t="str">
        <f t="shared" ca="1" si="2893"/>
        <v>S102</v>
      </c>
      <c r="I5412">
        <f ca="1">VLOOKUP(D5412,PRC!$A$2:$B$21,2,0)*E5412</f>
        <v>20700000</v>
      </c>
      <c r="J5412">
        <f t="shared" ca="1" si="2903"/>
        <v>19043996</v>
      </c>
      <c r="K5412">
        <f ca="1">VLOOKUP(D5412,PRC!$A$1:$C$21,3,0)*E5412</f>
        <v>9522000</v>
      </c>
      <c r="L5412">
        <f t="shared" ca="1" si="2904"/>
        <v>621000</v>
      </c>
      <c r="M5412">
        <f t="shared" ca="1" si="2905"/>
        <v>1242000</v>
      </c>
      <c r="N5412">
        <f t="shared" ca="1" si="2906"/>
        <v>1035000</v>
      </c>
      <c r="O5412">
        <f t="shared" ca="1" si="2907"/>
        <v>2070000</v>
      </c>
      <c r="P5412">
        <f t="shared" ca="1" si="2917"/>
        <v>4553996</v>
      </c>
      <c r="Q5412">
        <f ca="1">IF(P5412&gt;0,1,0)</f>
        <v>1</v>
      </c>
      <c r="R5412">
        <f t="shared" ca="1" si="2908"/>
        <v>8</v>
      </c>
      <c r="S5412">
        <f t="shared" ca="1" si="2909"/>
        <v>3</v>
      </c>
      <c r="T5412">
        <f t="shared" ca="1" si="2910"/>
        <v>6</v>
      </c>
      <c r="U5412">
        <f t="shared" ca="1" si="2911"/>
        <v>5</v>
      </c>
      <c r="V5412">
        <f t="shared" ca="1" si="2912"/>
        <v>10</v>
      </c>
      <c r="X5412">
        <f t="shared" si="2914"/>
        <v>5412</v>
      </c>
      <c r="Y5412">
        <f t="shared" si="2915"/>
        <v>5252</v>
      </c>
      <c r="Z5412">
        <f t="shared" si="2916"/>
        <v>5253</v>
      </c>
      <c r="AA5412">
        <f t="shared" si="2913"/>
        <v>5451</v>
      </c>
      <c r="AB5412">
        <f t="shared" si="2890"/>
        <v>200</v>
      </c>
      <c r="AM5412" t="str">
        <f t="shared" si="2891"/>
        <v>201906KS</v>
      </c>
      <c r="AN5412">
        <f t="shared" ca="1" si="2896"/>
        <v>8.0000193236714914</v>
      </c>
      <c r="AO5412">
        <f t="shared" ca="1" si="2897"/>
        <v>3</v>
      </c>
      <c r="AP5412">
        <f t="shared" ca="1" si="2898"/>
        <v>6</v>
      </c>
      <c r="AQ5412">
        <f t="shared" ca="1" si="2899"/>
        <v>5</v>
      </c>
      <c r="AR5412">
        <f t="shared" ca="1" si="2900"/>
        <v>10</v>
      </c>
      <c r="AS5412">
        <f ca="1">P5412/J5412</f>
        <v>0.23913027496960196</v>
      </c>
    </row>
    <row r="5413" spans="1:45" x14ac:dyDescent="0.4">
      <c r="A5413">
        <f t="shared" si="2889"/>
        <v>201906</v>
      </c>
      <c r="B5413" t="s">
        <v>689</v>
      </c>
      <c r="C5413" t="s">
        <v>288</v>
      </c>
      <c r="D5413" t="str">
        <f t="shared" ca="1" si="2895"/>
        <v>I109</v>
      </c>
      <c r="E5413">
        <f t="shared" ca="1" si="2901"/>
        <v>70</v>
      </c>
      <c r="F5413">
        <f t="shared" ca="1" si="2902"/>
        <v>8</v>
      </c>
      <c r="G5413" t="str">
        <f t="shared" ca="1" si="2892"/>
        <v>S11</v>
      </c>
      <c r="H5413" t="str">
        <f t="shared" ca="1" si="2893"/>
        <v>S113</v>
      </c>
      <c r="I5413">
        <f ca="1">VLOOKUP(D5413,PRC!$A$2:$B$21,2,0)*E5413</f>
        <v>35000000</v>
      </c>
      <c r="J5413">
        <f t="shared" ca="1" si="2903"/>
        <v>33249996</v>
      </c>
      <c r="K5413">
        <f ca="1">VLOOKUP(D5413,PRC!$A$1:$C$21,3,0)*E5413</f>
        <v>14000000</v>
      </c>
      <c r="L5413">
        <f t="shared" ca="1" si="2904"/>
        <v>350000</v>
      </c>
      <c r="M5413">
        <f t="shared" ca="1" si="2905"/>
        <v>2100000</v>
      </c>
      <c r="N5413">
        <f t="shared" ca="1" si="2906"/>
        <v>2450000</v>
      </c>
      <c r="O5413">
        <f t="shared" ca="1" si="2907"/>
        <v>2100000</v>
      </c>
      <c r="P5413">
        <f t="shared" ca="1" si="2917"/>
        <v>12249996</v>
      </c>
      <c r="Q5413">
        <f ca="1">IF(P5413&gt;0,1,0)</f>
        <v>1</v>
      </c>
      <c r="R5413">
        <f t="shared" ca="1" si="2908"/>
        <v>5</v>
      </c>
      <c r="S5413">
        <f t="shared" ca="1" si="2909"/>
        <v>1</v>
      </c>
      <c r="T5413">
        <f t="shared" ca="1" si="2910"/>
        <v>6</v>
      </c>
      <c r="U5413">
        <f t="shared" ca="1" si="2911"/>
        <v>7</v>
      </c>
      <c r="V5413">
        <f t="shared" ca="1" si="2912"/>
        <v>6</v>
      </c>
      <c r="X5413">
        <f t="shared" si="2914"/>
        <v>5413</v>
      </c>
      <c r="Y5413">
        <f t="shared" si="2915"/>
        <v>5252</v>
      </c>
      <c r="Z5413">
        <f t="shared" si="2916"/>
        <v>5253</v>
      </c>
      <c r="AA5413">
        <f t="shared" si="2913"/>
        <v>5451</v>
      </c>
      <c r="AB5413">
        <f t="shared" si="2890"/>
        <v>200</v>
      </c>
      <c r="AM5413" t="str">
        <f t="shared" si="2891"/>
        <v>201906KS</v>
      </c>
      <c r="AN5413">
        <f t="shared" ca="1" si="2896"/>
        <v>5.000011428571427</v>
      </c>
      <c r="AO5413">
        <f t="shared" ca="1" si="2897"/>
        <v>1</v>
      </c>
      <c r="AP5413">
        <f t="shared" ca="1" si="2898"/>
        <v>6</v>
      </c>
      <c r="AQ5413">
        <f t="shared" ca="1" si="2899"/>
        <v>7.0000000000000009</v>
      </c>
      <c r="AR5413">
        <f t="shared" ca="1" si="2900"/>
        <v>6</v>
      </c>
      <c r="AS5413">
        <f ca="1">P5413/J5413</f>
        <v>0.36842097665214757</v>
      </c>
    </row>
    <row r="5414" spans="1:45" x14ac:dyDescent="0.4">
      <c r="A5414">
        <f t="shared" si="2889"/>
        <v>201906</v>
      </c>
      <c r="B5414" t="s">
        <v>690</v>
      </c>
      <c r="C5414" t="s">
        <v>288</v>
      </c>
      <c r="D5414" t="str">
        <f t="shared" ca="1" si="2895"/>
        <v>I108</v>
      </c>
      <c r="E5414">
        <f t="shared" ca="1" si="2901"/>
        <v>51</v>
      </c>
      <c r="F5414">
        <f t="shared" ca="1" si="2902"/>
        <v>9</v>
      </c>
      <c r="G5414" t="str">
        <f t="shared" ca="1" si="2892"/>
        <v>S11</v>
      </c>
      <c r="H5414" t="str">
        <f t="shared" ca="1" si="2893"/>
        <v>S114</v>
      </c>
      <c r="I5414">
        <f ca="1">VLOOKUP(D5414,PRC!$A$2:$B$21,2,0)*E5414</f>
        <v>2040000</v>
      </c>
      <c r="J5414">
        <f t="shared" ca="1" si="2903"/>
        <v>1876796</v>
      </c>
      <c r="K5414">
        <f ca="1">VLOOKUP(D5414,PRC!$A$1:$C$21,3,0)*E5414</f>
        <v>938400</v>
      </c>
      <c r="L5414">
        <f t="shared" ca="1" si="2904"/>
        <v>41000</v>
      </c>
      <c r="M5414">
        <f t="shared" ca="1" si="2905"/>
        <v>102000</v>
      </c>
      <c r="N5414">
        <f t="shared" ca="1" si="2906"/>
        <v>143000</v>
      </c>
      <c r="O5414">
        <f t="shared" ca="1" si="2907"/>
        <v>184000</v>
      </c>
      <c r="P5414">
        <f t="shared" ca="1" si="2917"/>
        <v>468396</v>
      </c>
      <c r="Q5414">
        <f ca="1">IF(P5414&gt;0,1,0)</f>
        <v>1</v>
      </c>
      <c r="R5414">
        <f t="shared" ca="1" si="2908"/>
        <v>8</v>
      </c>
      <c r="S5414">
        <f t="shared" ca="1" si="2909"/>
        <v>2</v>
      </c>
      <c r="T5414">
        <f t="shared" ca="1" si="2910"/>
        <v>5</v>
      </c>
      <c r="U5414">
        <f t="shared" ca="1" si="2911"/>
        <v>7</v>
      </c>
      <c r="V5414">
        <f t="shared" ca="1" si="2912"/>
        <v>9</v>
      </c>
      <c r="X5414">
        <f t="shared" si="2914"/>
        <v>5414</v>
      </c>
      <c r="Y5414">
        <f t="shared" si="2915"/>
        <v>5252</v>
      </c>
      <c r="Z5414">
        <f t="shared" si="2916"/>
        <v>5253</v>
      </c>
      <c r="AA5414">
        <f t="shared" si="2913"/>
        <v>5451</v>
      </c>
      <c r="AB5414">
        <f t="shared" si="2890"/>
        <v>200</v>
      </c>
      <c r="AM5414" t="str">
        <f t="shared" si="2891"/>
        <v>201906KS</v>
      </c>
      <c r="AN5414">
        <f t="shared" ca="1" si="2896"/>
        <v>8.0001960784313759</v>
      </c>
      <c r="AO5414">
        <f t="shared" ca="1" si="2897"/>
        <v>2.0098039215686274</v>
      </c>
      <c r="AP5414">
        <f t="shared" ca="1" si="2898"/>
        <v>5</v>
      </c>
      <c r="AQ5414">
        <f t="shared" ca="1" si="2899"/>
        <v>7.0098039215686274</v>
      </c>
      <c r="AR5414">
        <f t="shared" ca="1" si="2900"/>
        <v>9.0196078431372548</v>
      </c>
      <c r="AS5414">
        <f ca="1">P5414/J5414</f>
        <v>0.24957214316313547</v>
      </c>
    </row>
    <row r="5415" spans="1:45" x14ac:dyDescent="0.4">
      <c r="A5415">
        <f t="shared" si="2889"/>
        <v>201906</v>
      </c>
      <c r="B5415" t="s">
        <v>691</v>
      </c>
      <c r="C5415" t="s">
        <v>288</v>
      </c>
      <c r="D5415" t="str">
        <f t="shared" ca="1" si="2895"/>
        <v>I115</v>
      </c>
      <c r="E5415">
        <f t="shared" ca="1" si="2901"/>
        <v>53</v>
      </c>
      <c r="F5415">
        <f t="shared" ca="1" si="2902"/>
        <v>10</v>
      </c>
      <c r="G5415" t="str">
        <f t="shared" ca="1" si="2892"/>
        <v>S11</v>
      </c>
      <c r="H5415" t="str">
        <f t="shared" ca="1" si="2893"/>
        <v>S118</v>
      </c>
      <c r="I5415">
        <f ca="1">VLOOKUP(D5415,PRC!$A$2:$B$21,2,0)*E5415</f>
        <v>265000</v>
      </c>
      <c r="J5415">
        <f t="shared" ca="1" si="2903"/>
        <v>243796</v>
      </c>
      <c r="K5415">
        <f ca="1">VLOOKUP(D5415,PRC!$A$1:$C$21,3,0)*E5415</f>
        <v>127200</v>
      </c>
      <c r="L5415">
        <f t="shared" ca="1" si="2904"/>
        <v>5000</v>
      </c>
      <c r="M5415">
        <f t="shared" ca="1" si="2905"/>
        <v>16000</v>
      </c>
      <c r="N5415">
        <f t="shared" ca="1" si="2906"/>
        <v>19000</v>
      </c>
      <c r="O5415">
        <f t="shared" ca="1" si="2907"/>
        <v>19000</v>
      </c>
      <c r="P5415">
        <f t="shared" ca="1" si="2917"/>
        <v>57596</v>
      </c>
      <c r="Q5415">
        <f ca="1">IF(P5415&gt;0,1,0)</f>
        <v>1</v>
      </c>
      <c r="R5415">
        <f t="shared" ca="1" si="2908"/>
        <v>8</v>
      </c>
      <c r="S5415">
        <f t="shared" ca="1" si="2909"/>
        <v>2</v>
      </c>
      <c r="T5415">
        <f t="shared" ca="1" si="2910"/>
        <v>6</v>
      </c>
      <c r="U5415">
        <f t="shared" ca="1" si="2911"/>
        <v>7</v>
      </c>
      <c r="V5415">
        <f t="shared" ca="1" si="2912"/>
        <v>7</v>
      </c>
      <c r="X5415">
        <f t="shared" si="2914"/>
        <v>5415</v>
      </c>
      <c r="Y5415">
        <f t="shared" si="2915"/>
        <v>5252</v>
      </c>
      <c r="Z5415">
        <f t="shared" si="2916"/>
        <v>5253</v>
      </c>
      <c r="AA5415">
        <f t="shared" si="2913"/>
        <v>5451</v>
      </c>
      <c r="AB5415">
        <f t="shared" si="2890"/>
        <v>200</v>
      </c>
      <c r="AM5415" t="str">
        <f t="shared" si="2891"/>
        <v>201906KS</v>
      </c>
      <c r="AN5415">
        <f t="shared" ca="1" si="2896"/>
        <v>8.0015094339622621</v>
      </c>
      <c r="AO5415">
        <f t="shared" ca="1" si="2897"/>
        <v>1.8867924528301887</v>
      </c>
      <c r="AP5415">
        <f t="shared" ca="1" si="2898"/>
        <v>6.0377358490566042</v>
      </c>
      <c r="AQ5415">
        <f t="shared" ca="1" si="2899"/>
        <v>7.1698113207547172</v>
      </c>
      <c r="AR5415">
        <f t="shared" ca="1" si="2900"/>
        <v>7.1698113207547172</v>
      </c>
      <c r="AS5415">
        <f ca="1">P5415/J5415</f>
        <v>0.23624669805903295</v>
      </c>
    </row>
    <row r="5416" spans="1:45" x14ac:dyDescent="0.4">
      <c r="A5416">
        <f t="shared" si="2889"/>
        <v>201906</v>
      </c>
      <c r="B5416" t="s">
        <v>692</v>
      </c>
      <c r="C5416" t="s">
        <v>288</v>
      </c>
      <c r="D5416" t="str">
        <f t="shared" ca="1" si="2895"/>
        <v>I114</v>
      </c>
      <c r="E5416">
        <f t="shared" ca="1" si="2901"/>
        <v>64</v>
      </c>
      <c r="F5416">
        <f t="shared" ca="1" si="2902"/>
        <v>12</v>
      </c>
      <c r="G5416" t="str">
        <f t="shared" ca="1" si="2892"/>
        <v>S10</v>
      </c>
      <c r="H5416" t="str">
        <f t="shared" ca="1" si="2893"/>
        <v>S107</v>
      </c>
      <c r="I5416">
        <f ca="1">VLOOKUP(D5416,PRC!$A$2:$B$21,2,0)*E5416</f>
        <v>15360000</v>
      </c>
      <c r="J5416">
        <f t="shared" ca="1" si="2903"/>
        <v>13516796</v>
      </c>
      <c r="K5416">
        <f ca="1">VLOOKUP(D5416,PRC!$A$1:$C$21,3,0)*E5416</f>
        <v>8908800</v>
      </c>
      <c r="L5416">
        <f t="shared" ca="1" si="2904"/>
        <v>154000</v>
      </c>
      <c r="M5416">
        <f t="shared" ca="1" si="2905"/>
        <v>614000</v>
      </c>
      <c r="N5416">
        <f t="shared" ca="1" si="2906"/>
        <v>461000</v>
      </c>
      <c r="O5416">
        <f t="shared" ca="1" si="2907"/>
        <v>1536000</v>
      </c>
      <c r="P5416">
        <f t="shared" ca="1" si="2917"/>
        <v>1842996</v>
      </c>
      <c r="Q5416">
        <f ca="1">IF(P5416&gt;0,1,0)</f>
        <v>1</v>
      </c>
      <c r="R5416">
        <f t="shared" ca="1" si="2908"/>
        <v>12</v>
      </c>
      <c r="S5416">
        <f t="shared" ca="1" si="2909"/>
        <v>1</v>
      </c>
      <c r="T5416">
        <f t="shared" ca="1" si="2910"/>
        <v>4</v>
      </c>
      <c r="U5416">
        <f t="shared" ca="1" si="2911"/>
        <v>3</v>
      </c>
      <c r="V5416">
        <f t="shared" ca="1" si="2912"/>
        <v>10</v>
      </c>
      <c r="X5416">
        <f t="shared" si="2914"/>
        <v>5416</v>
      </c>
      <c r="Y5416">
        <f t="shared" si="2915"/>
        <v>5252</v>
      </c>
      <c r="Z5416">
        <f t="shared" si="2916"/>
        <v>5253</v>
      </c>
      <c r="AA5416">
        <f t="shared" si="2913"/>
        <v>5451</v>
      </c>
      <c r="AB5416">
        <f t="shared" si="2890"/>
        <v>200</v>
      </c>
      <c r="AM5416" t="str">
        <f t="shared" si="2891"/>
        <v>201906KS</v>
      </c>
      <c r="AN5416">
        <f t="shared" ca="1" si="2896"/>
        <v>12.000026041666667</v>
      </c>
      <c r="AO5416">
        <f t="shared" ca="1" si="2897"/>
        <v>1.0026041666666667</v>
      </c>
      <c r="AP5416">
        <f t="shared" ca="1" si="2898"/>
        <v>3.997395833333333</v>
      </c>
      <c r="AQ5416">
        <f t="shared" ca="1" si="2899"/>
        <v>3.0013020833333335</v>
      </c>
      <c r="AR5416">
        <f t="shared" ca="1" si="2900"/>
        <v>10</v>
      </c>
      <c r="AS5416">
        <f ca="1">P5416/J5416</f>
        <v>0.13634858438345893</v>
      </c>
    </row>
    <row r="5417" spans="1:45" x14ac:dyDescent="0.4">
      <c r="A5417">
        <f t="shared" si="2889"/>
        <v>201906</v>
      </c>
      <c r="B5417" t="s">
        <v>693</v>
      </c>
      <c r="C5417" t="s">
        <v>288</v>
      </c>
      <c r="D5417" t="str">
        <f t="shared" ca="1" si="2895"/>
        <v>I114</v>
      </c>
      <c r="E5417">
        <f t="shared" ca="1" si="2901"/>
        <v>57</v>
      </c>
      <c r="F5417">
        <f t="shared" ca="1" si="2902"/>
        <v>10</v>
      </c>
      <c r="G5417" t="str">
        <f t="shared" ca="1" si="2892"/>
        <v>S10</v>
      </c>
      <c r="H5417" t="str">
        <f t="shared" ca="1" si="2893"/>
        <v>S101</v>
      </c>
      <c r="I5417">
        <f ca="1">VLOOKUP(D5417,PRC!$A$2:$B$21,2,0)*E5417</f>
        <v>13680000</v>
      </c>
      <c r="J5417">
        <f t="shared" ca="1" si="2903"/>
        <v>12448796</v>
      </c>
      <c r="K5417">
        <f ca="1">VLOOKUP(D5417,PRC!$A$1:$C$21,3,0)*E5417</f>
        <v>7934400</v>
      </c>
      <c r="L5417">
        <f t="shared" ca="1" si="2904"/>
        <v>274000</v>
      </c>
      <c r="M5417">
        <f t="shared" ca="1" si="2905"/>
        <v>958000</v>
      </c>
      <c r="N5417">
        <f t="shared" ca="1" si="2906"/>
        <v>958000</v>
      </c>
      <c r="O5417">
        <f t="shared" ca="1" si="2907"/>
        <v>1231000</v>
      </c>
      <c r="P5417">
        <f t="shared" ca="1" si="2917"/>
        <v>1093396</v>
      </c>
      <c r="Q5417">
        <f ca="1">IF(P5417&gt;0,1,0)</f>
        <v>1</v>
      </c>
      <c r="R5417">
        <f t="shared" ca="1" si="2908"/>
        <v>9</v>
      </c>
      <c r="S5417">
        <f t="shared" ca="1" si="2909"/>
        <v>2</v>
      </c>
      <c r="T5417">
        <f t="shared" ca="1" si="2910"/>
        <v>7</v>
      </c>
      <c r="U5417">
        <f t="shared" ca="1" si="2911"/>
        <v>7</v>
      </c>
      <c r="V5417">
        <f t="shared" ca="1" si="2912"/>
        <v>9</v>
      </c>
      <c r="X5417">
        <f t="shared" si="2914"/>
        <v>5417</v>
      </c>
      <c r="Y5417">
        <f t="shared" si="2915"/>
        <v>5252</v>
      </c>
      <c r="Z5417">
        <f t="shared" si="2916"/>
        <v>5253</v>
      </c>
      <c r="AA5417">
        <f t="shared" si="2913"/>
        <v>5451</v>
      </c>
      <c r="AB5417">
        <f t="shared" si="2890"/>
        <v>200</v>
      </c>
      <c r="AM5417" t="str">
        <f t="shared" si="2891"/>
        <v>201906KS</v>
      </c>
      <c r="AN5417">
        <f t="shared" ca="1" si="2896"/>
        <v>9.0000292397660822</v>
      </c>
      <c r="AO5417">
        <f t="shared" ca="1" si="2897"/>
        <v>2.0029239766081872</v>
      </c>
      <c r="AP5417">
        <f t="shared" ca="1" si="2898"/>
        <v>7.0029239766081872</v>
      </c>
      <c r="AQ5417">
        <f t="shared" ca="1" si="2899"/>
        <v>7.0029239766081872</v>
      </c>
      <c r="AR5417">
        <f t="shared" ca="1" si="2900"/>
        <v>8.9985380116959064</v>
      </c>
      <c r="AS5417">
        <f ca="1">P5417/J5417</f>
        <v>8.7831465789944663E-2</v>
      </c>
    </row>
    <row r="5418" spans="1:45" x14ac:dyDescent="0.4">
      <c r="A5418">
        <f t="shared" si="2889"/>
        <v>201906</v>
      </c>
      <c r="B5418" t="s">
        <v>694</v>
      </c>
      <c r="C5418" t="s">
        <v>288</v>
      </c>
      <c r="D5418" t="str">
        <f t="shared" ca="1" si="2895"/>
        <v>I119</v>
      </c>
      <c r="E5418">
        <f t="shared" ca="1" si="2901"/>
        <v>69</v>
      </c>
      <c r="F5418">
        <f t="shared" ca="1" si="2902"/>
        <v>14</v>
      </c>
      <c r="G5418" t="str">
        <f t="shared" ca="1" si="2892"/>
        <v>S11</v>
      </c>
      <c r="H5418" t="str">
        <f t="shared" ca="1" si="2893"/>
        <v>S112</v>
      </c>
      <c r="I5418">
        <f ca="1">VLOOKUP(D5418,PRC!$A$2:$B$21,2,0)*E5418</f>
        <v>6555000</v>
      </c>
      <c r="J5418">
        <f t="shared" ca="1" si="2903"/>
        <v>6227246</v>
      </c>
      <c r="K5418">
        <f ca="1">VLOOKUP(D5418,PRC!$A$1:$C$21,3,0)*E5418</f>
        <v>3146400</v>
      </c>
      <c r="L5418">
        <f t="shared" ca="1" si="2904"/>
        <v>197000</v>
      </c>
      <c r="M5418">
        <f t="shared" ca="1" si="2905"/>
        <v>393000</v>
      </c>
      <c r="N5418">
        <f t="shared" ca="1" si="2906"/>
        <v>262000</v>
      </c>
      <c r="O5418">
        <f t="shared" ca="1" si="2907"/>
        <v>524000</v>
      </c>
      <c r="P5418">
        <f t="shared" ca="1" si="2917"/>
        <v>1704846</v>
      </c>
      <c r="Q5418">
        <f ca="1">IF(P5418&gt;0,1,0)</f>
        <v>1</v>
      </c>
      <c r="R5418">
        <f t="shared" ca="1" si="2908"/>
        <v>5</v>
      </c>
      <c r="S5418">
        <f t="shared" ca="1" si="2909"/>
        <v>3</v>
      </c>
      <c r="T5418">
        <f t="shared" ca="1" si="2910"/>
        <v>6</v>
      </c>
      <c r="U5418">
        <f t="shared" ca="1" si="2911"/>
        <v>4</v>
      </c>
      <c r="V5418">
        <f t="shared" ca="1" si="2912"/>
        <v>8</v>
      </c>
      <c r="X5418">
        <f t="shared" si="2914"/>
        <v>5418</v>
      </c>
      <c r="Y5418">
        <f t="shared" si="2915"/>
        <v>5252</v>
      </c>
      <c r="Z5418">
        <f t="shared" si="2916"/>
        <v>5253</v>
      </c>
      <c r="AA5418">
        <f t="shared" si="2913"/>
        <v>5451</v>
      </c>
      <c r="AB5418">
        <f t="shared" si="2890"/>
        <v>200</v>
      </c>
      <c r="AM5418" t="str">
        <f t="shared" si="2891"/>
        <v>201906KS</v>
      </c>
      <c r="AN5418">
        <f t="shared" ca="1" si="2896"/>
        <v>5.0000610221205166</v>
      </c>
      <c r="AO5418">
        <f t="shared" ca="1" si="2897"/>
        <v>3.0053394355453853</v>
      </c>
      <c r="AP5418">
        <f t="shared" ca="1" si="2898"/>
        <v>5.9954233409610991</v>
      </c>
      <c r="AQ5418">
        <f t="shared" ca="1" si="2899"/>
        <v>3.9969488939740656</v>
      </c>
      <c r="AR5418">
        <f t="shared" ca="1" si="2900"/>
        <v>7.9938977879481312</v>
      </c>
      <c r="AS5418">
        <f ca="1">P5418/J5418</f>
        <v>0.27377206553266081</v>
      </c>
    </row>
    <row r="5419" spans="1:45" x14ac:dyDescent="0.4">
      <c r="A5419">
        <f t="shared" si="2889"/>
        <v>201906</v>
      </c>
      <c r="B5419" t="s">
        <v>695</v>
      </c>
      <c r="C5419" t="s">
        <v>288</v>
      </c>
      <c r="D5419" t="str">
        <f t="shared" ca="1" si="2895"/>
        <v>I116</v>
      </c>
      <c r="E5419">
        <f t="shared" ca="1" si="2901"/>
        <v>61</v>
      </c>
      <c r="F5419">
        <f t="shared" ca="1" si="2902"/>
        <v>8</v>
      </c>
      <c r="G5419" t="str">
        <f t="shared" ca="1" si="2892"/>
        <v>S10</v>
      </c>
      <c r="H5419" t="str">
        <f t="shared" ca="1" si="2893"/>
        <v>S102</v>
      </c>
      <c r="I5419">
        <f ca="1">VLOOKUP(D5419,PRC!$A$2:$B$21,2,0)*E5419</f>
        <v>89060000</v>
      </c>
      <c r="J5419">
        <f t="shared" ca="1" si="2903"/>
        <v>82825796</v>
      </c>
      <c r="K5419">
        <f ca="1">VLOOKUP(D5419,PRC!$A$1:$C$21,3,0)*E5419</f>
        <v>53436000</v>
      </c>
      <c r="L5419">
        <f t="shared" ca="1" si="2904"/>
        <v>891000</v>
      </c>
      <c r="M5419">
        <f t="shared" ca="1" si="2905"/>
        <v>6234000</v>
      </c>
      <c r="N5419">
        <f t="shared" ca="1" si="2906"/>
        <v>4453000</v>
      </c>
      <c r="O5419">
        <f t="shared" ca="1" si="2907"/>
        <v>8906000</v>
      </c>
      <c r="P5419">
        <f t="shared" ca="1" si="2917"/>
        <v>8905796</v>
      </c>
      <c r="Q5419">
        <f ca="1">IF(P5419&gt;0,1,0)</f>
        <v>1</v>
      </c>
      <c r="R5419">
        <f t="shared" ca="1" si="2908"/>
        <v>7</v>
      </c>
      <c r="S5419">
        <f t="shared" ca="1" si="2909"/>
        <v>1</v>
      </c>
      <c r="T5419">
        <f t="shared" ca="1" si="2910"/>
        <v>7</v>
      </c>
      <c r="U5419">
        <f t="shared" ca="1" si="2911"/>
        <v>5</v>
      </c>
      <c r="V5419">
        <f t="shared" ca="1" si="2912"/>
        <v>10</v>
      </c>
      <c r="X5419">
        <f t="shared" si="2914"/>
        <v>5419</v>
      </c>
      <c r="Y5419">
        <f t="shared" si="2915"/>
        <v>5252</v>
      </c>
      <c r="Z5419">
        <f t="shared" si="2916"/>
        <v>5253</v>
      </c>
      <c r="AA5419">
        <f t="shared" si="2913"/>
        <v>5451</v>
      </c>
      <c r="AB5419">
        <f t="shared" si="2890"/>
        <v>200</v>
      </c>
      <c r="AM5419" t="str">
        <f t="shared" si="2891"/>
        <v>201906KS</v>
      </c>
      <c r="AN5419">
        <f t="shared" ca="1" si="2896"/>
        <v>7.0000044913541393</v>
      </c>
      <c r="AO5419">
        <f t="shared" ca="1" si="2897"/>
        <v>1.0004491354143275</v>
      </c>
      <c r="AP5419">
        <f t="shared" ca="1" si="2898"/>
        <v>6.9997754322928358</v>
      </c>
      <c r="AQ5419">
        <f t="shared" ca="1" si="2899"/>
        <v>5</v>
      </c>
      <c r="AR5419">
        <f t="shared" ca="1" si="2900"/>
        <v>10</v>
      </c>
      <c r="AS5419">
        <f ca="1">P5419/J5419</f>
        <v>0.10752442391256946</v>
      </c>
    </row>
    <row r="5420" spans="1:45" x14ac:dyDescent="0.4">
      <c r="A5420">
        <f t="shared" si="2889"/>
        <v>201906</v>
      </c>
      <c r="B5420" t="s">
        <v>696</v>
      </c>
      <c r="C5420" t="s">
        <v>288</v>
      </c>
      <c r="D5420" t="str">
        <f t="shared" ca="1" si="2895"/>
        <v>I101</v>
      </c>
      <c r="E5420">
        <f t="shared" ca="1" si="2901"/>
        <v>72</v>
      </c>
      <c r="F5420">
        <f t="shared" ca="1" si="2902"/>
        <v>9</v>
      </c>
      <c r="G5420" t="str">
        <f t="shared" ca="1" si="2892"/>
        <v>S10</v>
      </c>
      <c r="H5420" t="str">
        <f t="shared" ca="1" si="2893"/>
        <v>S103</v>
      </c>
      <c r="I5420">
        <f ca="1">VLOOKUP(D5420,PRC!$A$2:$B$21,2,0)*E5420</f>
        <v>2160000</v>
      </c>
      <c r="J5420">
        <f t="shared" ca="1" si="2903"/>
        <v>1987196</v>
      </c>
      <c r="K5420">
        <f ca="1">VLOOKUP(D5420,PRC!$A$1:$C$21,3,0)*E5420</f>
        <v>1123200</v>
      </c>
      <c r="L5420">
        <f t="shared" ca="1" si="2904"/>
        <v>22000</v>
      </c>
      <c r="M5420">
        <f t="shared" ca="1" si="2905"/>
        <v>108000</v>
      </c>
      <c r="N5420">
        <f t="shared" ca="1" si="2906"/>
        <v>173000</v>
      </c>
      <c r="O5420">
        <f t="shared" ca="1" si="2907"/>
        <v>216000</v>
      </c>
      <c r="P5420">
        <f t="shared" ca="1" si="2917"/>
        <v>344996</v>
      </c>
      <c r="Q5420">
        <f ca="1">IF(P5420&gt;0,1,0)</f>
        <v>1</v>
      </c>
      <c r="R5420">
        <f t="shared" ca="1" si="2908"/>
        <v>8</v>
      </c>
      <c r="S5420">
        <f t="shared" ca="1" si="2909"/>
        <v>1</v>
      </c>
      <c r="T5420">
        <f t="shared" ca="1" si="2910"/>
        <v>5</v>
      </c>
      <c r="U5420">
        <f t="shared" ca="1" si="2911"/>
        <v>8</v>
      </c>
      <c r="V5420">
        <f t="shared" ca="1" si="2912"/>
        <v>10</v>
      </c>
      <c r="X5420">
        <f t="shared" si="2914"/>
        <v>5420</v>
      </c>
      <c r="Y5420">
        <f t="shared" si="2915"/>
        <v>5252</v>
      </c>
      <c r="Z5420">
        <f t="shared" si="2916"/>
        <v>5253</v>
      </c>
      <c r="AA5420">
        <f t="shared" si="2913"/>
        <v>5451</v>
      </c>
      <c r="AB5420">
        <f t="shared" si="2890"/>
        <v>200</v>
      </c>
      <c r="AM5420" t="str">
        <f t="shared" si="2891"/>
        <v>201906KS</v>
      </c>
      <c r="AN5420">
        <f t="shared" ca="1" si="2896"/>
        <v>8.0001851851851828</v>
      </c>
      <c r="AO5420">
        <f t="shared" ca="1" si="2897"/>
        <v>1.0185185185185186</v>
      </c>
      <c r="AP5420">
        <f t="shared" ca="1" si="2898"/>
        <v>5</v>
      </c>
      <c r="AQ5420">
        <f t="shared" ca="1" si="2899"/>
        <v>8.0092592592592595</v>
      </c>
      <c r="AR5420">
        <f t="shared" ca="1" si="2900"/>
        <v>10</v>
      </c>
      <c r="AS5420">
        <f ca="1">P5420/J5420</f>
        <v>0.17360944768407344</v>
      </c>
    </row>
    <row r="5421" spans="1:45" x14ac:dyDescent="0.4">
      <c r="A5421">
        <f t="shared" si="2889"/>
        <v>201906</v>
      </c>
      <c r="B5421" t="s">
        <v>697</v>
      </c>
      <c r="C5421" t="s">
        <v>288</v>
      </c>
      <c r="D5421" t="str">
        <f t="shared" ca="1" si="2895"/>
        <v>I114</v>
      </c>
      <c r="E5421">
        <f t="shared" ca="1" si="2901"/>
        <v>78</v>
      </c>
      <c r="F5421">
        <f t="shared" ca="1" si="2902"/>
        <v>11</v>
      </c>
      <c r="G5421" t="str">
        <f t="shared" ca="1" si="2892"/>
        <v>S11</v>
      </c>
      <c r="H5421" t="str">
        <f t="shared" ca="1" si="2893"/>
        <v>S116</v>
      </c>
      <c r="I5421">
        <f ca="1">VLOOKUP(D5421,PRC!$A$2:$B$21,2,0)*E5421</f>
        <v>18720000</v>
      </c>
      <c r="J5421">
        <f t="shared" ca="1" si="2903"/>
        <v>17783996</v>
      </c>
      <c r="K5421">
        <f ca="1">VLOOKUP(D5421,PRC!$A$1:$C$21,3,0)*E5421</f>
        <v>10857600</v>
      </c>
      <c r="L5421">
        <f t="shared" ca="1" si="2904"/>
        <v>187000</v>
      </c>
      <c r="M5421">
        <f t="shared" ca="1" si="2905"/>
        <v>1310000</v>
      </c>
      <c r="N5421">
        <f t="shared" ca="1" si="2906"/>
        <v>1310000</v>
      </c>
      <c r="O5421">
        <f t="shared" ca="1" si="2907"/>
        <v>1310000</v>
      </c>
      <c r="P5421">
        <f t="shared" ca="1" si="2917"/>
        <v>2809396</v>
      </c>
      <c r="Q5421">
        <f ca="1">IF(P5421&gt;0,1,0)</f>
        <v>1</v>
      </c>
      <c r="R5421">
        <f t="shared" ca="1" si="2908"/>
        <v>5</v>
      </c>
      <c r="S5421">
        <f t="shared" ca="1" si="2909"/>
        <v>1</v>
      </c>
      <c r="T5421">
        <f t="shared" ca="1" si="2910"/>
        <v>7</v>
      </c>
      <c r="U5421">
        <f t="shared" ca="1" si="2911"/>
        <v>7</v>
      </c>
      <c r="V5421">
        <f t="shared" ca="1" si="2912"/>
        <v>7</v>
      </c>
      <c r="X5421">
        <f t="shared" si="2914"/>
        <v>5421</v>
      </c>
      <c r="Y5421">
        <f t="shared" si="2915"/>
        <v>5252</v>
      </c>
      <c r="Z5421">
        <f t="shared" si="2916"/>
        <v>5253</v>
      </c>
      <c r="AA5421">
        <f t="shared" si="2913"/>
        <v>5451</v>
      </c>
      <c r="AB5421">
        <f t="shared" si="2890"/>
        <v>200</v>
      </c>
      <c r="AM5421" t="str">
        <f t="shared" si="2891"/>
        <v>201906KS</v>
      </c>
      <c r="AN5421">
        <f t="shared" ca="1" si="2896"/>
        <v>5.0000213675213683</v>
      </c>
      <c r="AO5421">
        <f t="shared" ca="1" si="2897"/>
        <v>0.99893162393162382</v>
      </c>
      <c r="AP5421">
        <f t="shared" ca="1" si="2898"/>
        <v>6.9978632478632479</v>
      </c>
      <c r="AQ5421">
        <f t="shared" ca="1" si="2899"/>
        <v>6.9978632478632479</v>
      </c>
      <c r="AR5421">
        <f t="shared" ca="1" si="2900"/>
        <v>6.9978632478632479</v>
      </c>
      <c r="AS5421">
        <f ca="1">P5421/J5421</f>
        <v>0.1579732698995209</v>
      </c>
    </row>
    <row r="5422" spans="1:45" x14ac:dyDescent="0.4">
      <c r="A5422">
        <f t="shared" si="2889"/>
        <v>201906</v>
      </c>
      <c r="B5422" t="s">
        <v>698</v>
      </c>
      <c r="C5422" t="s">
        <v>288</v>
      </c>
      <c r="D5422" t="str">
        <f t="shared" ca="1" si="2895"/>
        <v>I106</v>
      </c>
      <c r="E5422">
        <f t="shared" ca="1" si="2901"/>
        <v>64</v>
      </c>
      <c r="F5422">
        <f t="shared" ca="1" si="2902"/>
        <v>9</v>
      </c>
      <c r="G5422" t="str">
        <f t="shared" ca="1" si="2892"/>
        <v>S11</v>
      </c>
      <c r="H5422" t="str">
        <f t="shared" ca="1" si="2893"/>
        <v>S114</v>
      </c>
      <c r="I5422">
        <f ca="1">VLOOKUP(D5422,PRC!$A$2:$B$21,2,0)*E5422</f>
        <v>1280000</v>
      </c>
      <c r="J5422">
        <f t="shared" ca="1" si="2903"/>
        <v>1164796</v>
      </c>
      <c r="K5422">
        <f ca="1">VLOOKUP(D5422,PRC!$A$1:$C$21,3,0)*E5422</f>
        <v>678400</v>
      </c>
      <c r="L5422">
        <f t="shared" ca="1" si="2904"/>
        <v>26000</v>
      </c>
      <c r="M5422">
        <f t="shared" ca="1" si="2905"/>
        <v>64000</v>
      </c>
      <c r="N5422">
        <f t="shared" ca="1" si="2906"/>
        <v>90000</v>
      </c>
      <c r="O5422">
        <f t="shared" ca="1" si="2907"/>
        <v>64000</v>
      </c>
      <c r="P5422">
        <f t="shared" ca="1" si="2917"/>
        <v>242396</v>
      </c>
      <c r="Q5422">
        <f ca="1">IF(P5422&gt;0,1,0)</f>
        <v>1</v>
      </c>
      <c r="R5422">
        <f t="shared" ca="1" si="2908"/>
        <v>9</v>
      </c>
      <c r="S5422">
        <f t="shared" ca="1" si="2909"/>
        <v>2</v>
      </c>
      <c r="T5422">
        <f t="shared" ca="1" si="2910"/>
        <v>5</v>
      </c>
      <c r="U5422">
        <f t="shared" ca="1" si="2911"/>
        <v>7</v>
      </c>
      <c r="V5422">
        <f t="shared" ca="1" si="2912"/>
        <v>5</v>
      </c>
      <c r="X5422">
        <f t="shared" si="2914"/>
        <v>5422</v>
      </c>
      <c r="Y5422">
        <f t="shared" si="2915"/>
        <v>5252</v>
      </c>
      <c r="Z5422">
        <f t="shared" si="2916"/>
        <v>5253</v>
      </c>
      <c r="AA5422">
        <f t="shared" si="2913"/>
        <v>5451</v>
      </c>
      <c r="AB5422">
        <f t="shared" si="2890"/>
        <v>200</v>
      </c>
      <c r="AM5422" t="str">
        <f t="shared" si="2891"/>
        <v>201906KS</v>
      </c>
      <c r="AN5422">
        <f t="shared" ca="1" si="2896"/>
        <v>9.0003124999999962</v>
      </c>
      <c r="AO5422">
        <f t="shared" ca="1" si="2897"/>
        <v>2.03125</v>
      </c>
      <c r="AP5422">
        <f t="shared" ca="1" si="2898"/>
        <v>5</v>
      </c>
      <c r="AQ5422">
        <f t="shared" ca="1" si="2899"/>
        <v>7.03125</v>
      </c>
      <c r="AR5422">
        <f t="shared" ca="1" si="2900"/>
        <v>5</v>
      </c>
      <c r="AS5422">
        <f ca="1">P5422/J5422</f>
        <v>0.2081016761733385</v>
      </c>
    </row>
    <row r="5423" spans="1:45" x14ac:dyDescent="0.4">
      <c r="A5423">
        <f t="shared" si="2889"/>
        <v>201906</v>
      </c>
      <c r="B5423" t="s">
        <v>699</v>
      </c>
      <c r="C5423" t="s">
        <v>288</v>
      </c>
      <c r="D5423" t="str">
        <f t="shared" ca="1" si="2895"/>
        <v>I111</v>
      </c>
      <c r="E5423">
        <f t="shared" ca="1" si="2901"/>
        <v>74</v>
      </c>
      <c r="F5423">
        <f t="shared" ca="1" si="2902"/>
        <v>9</v>
      </c>
      <c r="G5423" t="str">
        <f t="shared" ca="1" si="2892"/>
        <v>S10</v>
      </c>
      <c r="H5423" t="str">
        <f t="shared" ca="1" si="2893"/>
        <v>S109</v>
      </c>
      <c r="I5423">
        <f ca="1">VLOOKUP(D5423,PRC!$A$2:$B$21,2,0)*E5423</f>
        <v>11100000</v>
      </c>
      <c r="J5423">
        <f t="shared" ca="1" si="2903"/>
        <v>9545996</v>
      </c>
      <c r="K5423">
        <f ca="1">VLOOKUP(D5423,PRC!$A$1:$C$21,3,0)*E5423</f>
        <v>5883000</v>
      </c>
      <c r="L5423">
        <f t="shared" ca="1" si="2904"/>
        <v>222000</v>
      </c>
      <c r="M5423">
        <f t="shared" ca="1" si="2905"/>
        <v>444000</v>
      </c>
      <c r="N5423">
        <f t="shared" ca="1" si="2906"/>
        <v>333000</v>
      </c>
      <c r="O5423">
        <f t="shared" ca="1" si="2907"/>
        <v>999000</v>
      </c>
      <c r="P5423">
        <f t="shared" ca="1" si="2917"/>
        <v>1664996</v>
      </c>
      <c r="Q5423">
        <f ca="1">IF(P5423&gt;0,1,0)</f>
        <v>1</v>
      </c>
      <c r="R5423">
        <f t="shared" ca="1" si="2908"/>
        <v>14</v>
      </c>
      <c r="S5423">
        <f t="shared" ca="1" si="2909"/>
        <v>2</v>
      </c>
      <c r="T5423">
        <f t="shared" ca="1" si="2910"/>
        <v>4</v>
      </c>
      <c r="U5423">
        <f t="shared" ca="1" si="2911"/>
        <v>3</v>
      </c>
      <c r="V5423">
        <f t="shared" ca="1" si="2912"/>
        <v>9</v>
      </c>
      <c r="X5423">
        <f t="shared" si="2914"/>
        <v>5423</v>
      </c>
      <c r="Y5423">
        <f t="shared" si="2915"/>
        <v>5252</v>
      </c>
      <c r="Z5423">
        <f t="shared" si="2916"/>
        <v>5253</v>
      </c>
      <c r="AA5423">
        <f t="shared" si="2913"/>
        <v>5451</v>
      </c>
      <c r="AB5423">
        <f t="shared" si="2890"/>
        <v>200</v>
      </c>
      <c r="AM5423" t="str">
        <f t="shared" si="2891"/>
        <v>201906KS</v>
      </c>
      <c r="AN5423">
        <f t="shared" ca="1" si="2896"/>
        <v>14.000036036036034</v>
      </c>
      <c r="AO5423">
        <f t="shared" ca="1" si="2897"/>
        <v>2</v>
      </c>
      <c r="AP5423">
        <f t="shared" ca="1" si="2898"/>
        <v>4</v>
      </c>
      <c r="AQ5423">
        <f t="shared" ca="1" si="2899"/>
        <v>3</v>
      </c>
      <c r="AR5423">
        <f t="shared" ca="1" si="2900"/>
        <v>9</v>
      </c>
      <c r="AS5423">
        <f ca="1">P5423/J5423</f>
        <v>0.17441825871286767</v>
      </c>
    </row>
    <row r="5424" spans="1:45" x14ac:dyDescent="0.4">
      <c r="A5424">
        <f t="shared" si="2889"/>
        <v>201906</v>
      </c>
      <c r="B5424" t="s">
        <v>700</v>
      </c>
      <c r="C5424" t="s">
        <v>288</v>
      </c>
      <c r="D5424" t="str">
        <f t="shared" ca="1" si="2895"/>
        <v>I107</v>
      </c>
      <c r="E5424">
        <f t="shared" ca="1" si="2901"/>
        <v>78</v>
      </c>
      <c r="F5424">
        <f t="shared" ca="1" si="2902"/>
        <v>11</v>
      </c>
      <c r="G5424" t="str">
        <f t="shared" ca="1" si="2892"/>
        <v>S11</v>
      </c>
      <c r="H5424" t="str">
        <f t="shared" ca="1" si="2893"/>
        <v>S111</v>
      </c>
      <c r="I5424">
        <f ca="1">VLOOKUP(D5424,PRC!$A$2:$B$21,2,0)*E5424</f>
        <v>11700000</v>
      </c>
      <c r="J5424">
        <f t="shared" ca="1" si="2903"/>
        <v>11114996</v>
      </c>
      <c r="K5424">
        <f ca="1">VLOOKUP(D5424,PRC!$A$1:$C$21,3,0)*E5424</f>
        <v>6669000</v>
      </c>
      <c r="L5424">
        <f t="shared" ca="1" si="2904"/>
        <v>117000</v>
      </c>
      <c r="M5424">
        <f t="shared" ca="1" si="2905"/>
        <v>468000</v>
      </c>
      <c r="N5424">
        <f t="shared" ca="1" si="2906"/>
        <v>702000</v>
      </c>
      <c r="O5424">
        <f t="shared" ca="1" si="2907"/>
        <v>1170000</v>
      </c>
      <c r="P5424">
        <f t="shared" ca="1" si="2917"/>
        <v>1988996</v>
      </c>
      <c r="Q5424">
        <f ca="1">IF(P5424&gt;0,1,0)</f>
        <v>1</v>
      </c>
      <c r="R5424">
        <f t="shared" ca="1" si="2908"/>
        <v>5</v>
      </c>
      <c r="S5424">
        <f t="shared" ca="1" si="2909"/>
        <v>1</v>
      </c>
      <c r="T5424">
        <f t="shared" ca="1" si="2910"/>
        <v>4</v>
      </c>
      <c r="U5424">
        <f t="shared" ca="1" si="2911"/>
        <v>6</v>
      </c>
      <c r="V5424">
        <f t="shared" ca="1" si="2912"/>
        <v>10</v>
      </c>
      <c r="X5424">
        <f t="shared" si="2914"/>
        <v>5424</v>
      </c>
      <c r="Y5424">
        <f t="shared" si="2915"/>
        <v>5252</v>
      </c>
      <c r="Z5424">
        <f t="shared" si="2916"/>
        <v>5253</v>
      </c>
      <c r="AA5424">
        <f t="shared" si="2913"/>
        <v>5451</v>
      </c>
      <c r="AB5424">
        <f t="shared" si="2890"/>
        <v>200</v>
      </c>
      <c r="AM5424" t="str">
        <f t="shared" si="2891"/>
        <v>201906KS</v>
      </c>
      <c r="AN5424">
        <f t="shared" ca="1" si="2896"/>
        <v>5.0000341880341859</v>
      </c>
      <c r="AO5424">
        <f t="shared" ca="1" si="2897"/>
        <v>1</v>
      </c>
      <c r="AP5424">
        <f t="shared" ca="1" si="2898"/>
        <v>4</v>
      </c>
      <c r="AQ5424">
        <f t="shared" ca="1" si="2899"/>
        <v>6</v>
      </c>
      <c r="AR5424">
        <f t="shared" ca="1" si="2900"/>
        <v>10</v>
      </c>
      <c r="AS5424">
        <f ca="1">P5424/J5424</f>
        <v>0.17894707294541537</v>
      </c>
    </row>
    <row r="5425" spans="1:45" x14ac:dyDescent="0.4">
      <c r="A5425">
        <f t="shared" si="2889"/>
        <v>201906</v>
      </c>
      <c r="B5425" t="s">
        <v>701</v>
      </c>
      <c r="C5425" t="s">
        <v>288</v>
      </c>
      <c r="D5425" t="str">
        <f t="shared" ca="1" si="2895"/>
        <v>I101</v>
      </c>
      <c r="E5425">
        <f t="shared" ca="1" si="2901"/>
        <v>66</v>
      </c>
      <c r="F5425">
        <f t="shared" ca="1" si="2902"/>
        <v>8</v>
      </c>
      <c r="G5425" t="str">
        <f t="shared" ca="1" si="2892"/>
        <v>S10</v>
      </c>
      <c r="H5425" t="str">
        <f t="shared" ca="1" si="2893"/>
        <v>S109</v>
      </c>
      <c r="I5425">
        <f ca="1">VLOOKUP(D5425,PRC!$A$2:$B$21,2,0)*E5425</f>
        <v>1980000</v>
      </c>
      <c r="J5425">
        <f t="shared" ca="1" si="2903"/>
        <v>1781996</v>
      </c>
      <c r="K5425">
        <f ca="1">VLOOKUP(D5425,PRC!$A$1:$C$21,3,0)*E5425</f>
        <v>1029600</v>
      </c>
      <c r="L5425">
        <f t="shared" ca="1" si="2904"/>
        <v>20000</v>
      </c>
      <c r="M5425">
        <f t="shared" ca="1" si="2905"/>
        <v>79000</v>
      </c>
      <c r="N5425">
        <f t="shared" ca="1" si="2906"/>
        <v>79000</v>
      </c>
      <c r="O5425">
        <f t="shared" ca="1" si="2907"/>
        <v>99000</v>
      </c>
      <c r="P5425">
        <f t="shared" ca="1" si="2917"/>
        <v>475396</v>
      </c>
      <c r="Q5425">
        <f ca="1">IF(P5425&gt;0,1,0)</f>
        <v>1</v>
      </c>
      <c r="R5425">
        <f t="shared" ca="1" si="2908"/>
        <v>10</v>
      </c>
      <c r="S5425">
        <f t="shared" ca="1" si="2909"/>
        <v>1</v>
      </c>
      <c r="T5425">
        <f t="shared" ca="1" si="2910"/>
        <v>4</v>
      </c>
      <c r="U5425">
        <f t="shared" ca="1" si="2911"/>
        <v>4</v>
      </c>
      <c r="V5425">
        <f t="shared" ca="1" si="2912"/>
        <v>5</v>
      </c>
      <c r="X5425">
        <f t="shared" si="2914"/>
        <v>5425</v>
      </c>
      <c r="Y5425">
        <f t="shared" si="2915"/>
        <v>5252</v>
      </c>
      <c r="Z5425">
        <f t="shared" si="2916"/>
        <v>5253</v>
      </c>
      <c r="AA5425">
        <f t="shared" si="2913"/>
        <v>5451</v>
      </c>
      <c r="AB5425">
        <f t="shared" si="2890"/>
        <v>200</v>
      </c>
      <c r="AM5425" t="str">
        <f t="shared" si="2891"/>
        <v>201906KS</v>
      </c>
      <c r="AN5425">
        <f t="shared" ca="1" si="2896"/>
        <v>10.000202020202021</v>
      </c>
      <c r="AO5425">
        <f t="shared" ca="1" si="2897"/>
        <v>1.0101010101010102</v>
      </c>
      <c r="AP5425">
        <f t="shared" ca="1" si="2898"/>
        <v>3.9898989898989901</v>
      </c>
      <c r="AQ5425">
        <f t="shared" ca="1" si="2899"/>
        <v>3.9898989898989901</v>
      </c>
      <c r="AR5425">
        <f t="shared" ca="1" si="2900"/>
        <v>5</v>
      </c>
      <c r="AS5425">
        <f ca="1">P5425/J5425</f>
        <v>0.26677725426993104</v>
      </c>
    </row>
    <row r="5426" spans="1:45" x14ac:dyDescent="0.4">
      <c r="A5426">
        <f t="shared" si="2889"/>
        <v>201906</v>
      </c>
      <c r="B5426" t="s">
        <v>702</v>
      </c>
      <c r="C5426" t="s">
        <v>288</v>
      </c>
      <c r="D5426" t="str">
        <f t="shared" ca="1" si="2895"/>
        <v>I117</v>
      </c>
      <c r="E5426">
        <f t="shared" ca="1" si="2901"/>
        <v>72</v>
      </c>
      <c r="F5426">
        <f t="shared" ca="1" si="2902"/>
        <v>6</v>
      </c>
      <c r="G5426" t="str">
        <f t="shared" ca="1" si="2892"/>
        <v>S10</v>
      </c>
      <c r="H5426" t="str">
        <f t="shared" ca="1" si="2893"/>
        <v>S109</v>
      </c>
      <c r="I5426">
        <f ca="1">VLOOKUP(D5426,PRC!$A$2:$B$21,2,0)*E5426</f>
        <v>180000000</v>
      </c>
      <c r="J5426">
        <f t="shared" ca="1" si="2903"/>
        <v>170999996</v>
      </c>
      <c r="K5426">
        <f ca="1">VLOOKUP(D5426,PRC!$A$1:$C$21,3,0)*E5426</f>
        <v>82800000</v>
      </c>
      <c r="L5426">
        <f t="shared" ca="1" si="2904"/>
        <v>3600000</v>
      </c>
      <c r="M5426">
        <f t="shared" ca="1" si="2905"/>
        <v>7200000</v>
      </c>
      <c r="N5426">
        <f t="shared" ca="1" si="2906"/>
        <v>9000000</v>
      </c>
      <c r="O5426">
        <f t="shared" ca="1" si="2907"/>
        <v>14400000</v>
      </c>
      <c r="P5426">
        <f t="shared" ca="1" si="2917"/>
        <v>53999996</v>
      </c>
      <c r="Q5426">
        <f ca="1">IF(P5426&gt;0,1,0)</f>
        <v>1</v>
      </c>
      <c r="R5426">
        <f t="shared" ca="1" si="2908"/>
        <v>5</v>
      </c>
      <c r="S5426">
        <f t="shared" ca="1" si="2909"/>
        <v>2</v>
      </c>
      <c r="T5426">
        <f t="shared" ca="1" si="2910"/>
        <v>4</v>
      </c>
      <c r="U5426">
        <f t="shared" ca="1" si="2911"/>
        <v>5</v>
      </c>
      <c r="V5426">
        <f t="shared" ca="1" si="2912"/>
        <v>8</v>
      </c>
      <c r="X5426">
        <f t="shared" si="2914"/>
        <v>5426</v>
      </c>
      <c r="Y5426">
        <f t="shared" si="2915"/>
        <v>5252</v>
      </c>
      <c r="Z5426">
        <f t="shared" si="2916"/>
        <v>5253</v>
      </c>
      <c r="AA5426">
        <f t="shared" si="2913"/>
        <v>5451</v>
      </c>
      <c r="AB5426">
        <f t="shared" si="2890"/>
        <v>200</v>
      </c>
      <c r="AM5426" t="str">
        <f t="shared" si="2891"/>
        <v>201906KS</v>
      </c>
      <c r="AN5426">
        <f t="shared" ca="1" si="2896"/>
        <v>5.0000022222222213</v>
      </c>
      <c r="AO5426">
        <f t="shared" ca="1" si="2897"/>
        <v>2</v>
      </c>
      <c r="AP5426">
        <f t="shared" ca="1" si="2898"/>
        <v>4</v>
      </c>
      <c r="AQ5426">
        <f t="shared" ca="1" si="2899"/>
        <v>5</v>
      </c>
      <c r="AR5426">
        <f t="shared" ca="1" si="2900"/>
        <v>8</v>
      </c>
      <c r="AS5426">
        <f ca="1">P5426/J5426</f>
        <v>0.31578945767928557</v>
      </c>
    </row>
    <row r="5427" spans="1:45" x14ac:dyDescent="0.4">
      <c r="A5427">
        <f t="shared" si="2889"/>
        <v>201906</v>
      </c>
      <c r="B5427" t="s">
        <v>703</v>
      </c>
      <c r="C5427" t="s">
        <v>288</v>
      </c>
      <c r="D5427" t="str">
        <f t="shared" ca="1" si="2895"/>
        <v>I116</v>
      </c>
      <c r="E5427">
        <f t="shared" ca="1" si="2901"/>
        <v>80</v>
      </c>
      <c r="F5427">
        <f t="shared" ca="1" si="2902"/>
        <v>6</v>
      </c>
      <c r="G5427" t="str">
        <f t="shared" ca="1" si="2892"/>
        <v>S11</v>
      </c>
      <c r="H5427" t="str">
        <f t="shared" ca="1" si="2893"/>
        <v>S116</v>
      </c>
      <c r="I5427">
        <f ca="1">VLOOKUP(D5427,PRC!$A$2:$B$21,2,0)*E5427</f>
        <v>116800000</v>
      </c>
      <c r="J5427">
        <f t="shared" ca="1" si="2903"/>
        <v>101615996</v>
      </c>
      <c r="K5427">
        <f ca="1">VLOOKUP(D5427,PRC!$A$1:$C$21,3,0)*E5427</f>
        <v>70080000</v>
      </c>
      <c r="L5427">
        <f t="shared" ca="1" si="2904"/>
        <v>3504000</v>
      </c>
      <c r="M5427">
        <f t="shared" ca="1" si="2905"/>
        <v>4672000</v>
      </c>
      <c r="N5427">
        <f t="shared" ca="1" si="2906"/>
        <v>5840000</v>
      </c>
      <c r="O5427">
        <f t="shared" ca="1" si="2907"/>
        <v>5840000</v>
      </c>
      <c r="P5427">
        <f t="shared" ca="1" si="2917"/>
        <v>11679996</v>
      </c>
      <c r="Q5427">
        <f ca="1">IF(P5427&gt;0,1,0)</f>
        <v>1</v>
      </c>
      <c r="R5427">
        <f t="shared" ca="1" si="2908"/>
        <v>13</v>
      </c>
      <c r="S5427">
        <f t="shared" ca="1" si="2909"/>
        <v>3</v>
      </c>
      <c r="T5427">
        <f t="shared" ca="1" si="2910"/>
        <v>4</v>
      </c>
      <c r="U5427">
        <f t="shared" ca="1" si="2911"/>
        <v>5</v>
      </c>
      <c r="V5427">
        <f t="shared" ca="1" si="2912"/>
        <v>5</v>
      </c>
      <c r="X5427">
        <f t="shared" si="2914"/>
        <v>5427</v>
      </c>
      <c r="Y5427">
        <f t="shared" si="2915"/>
        <v>5252</v>
      </c>
      <c r="Z5427">
        <f t="shared" si="2916"/>
        <v>5253</v>
      </c>
      <c r="AA5427">
        <f t="shared" si="2913"/>
        <v>5451</v>
      </c>
      <c r="AB5427">
        <f t="shared" si="2890"/>
        <v>200</v>
      </c>
      <c r="AM5427" t="str">
        <f t="shared" si="2891"/>
        <v>201906KS</v>
      </c>
      <c r="AN5427">
        <f t="shared" ca="1" si="2896"/>
        <v>13.000003424657535</v>
      </c>
      <c r="AO5427">
        <f t="shared" ca="1" si="2897"/>
        <v>3</v>
      </c>
      <c r="AP5427">
        <f t="shared" ca="1" si="2898"/>
        <v>4</v>
      </c>
      <c r="AQ5427">
        <f t="shared" ca="1" si="2899"/>
        <v>5</v>
      </c>
      <c r="AR5427">
        <f t="shared" ca="1" si="2900"/>
        <v>5</v>
      </c>
      <c r="AS5427">
        <f ca="1">P5427/J5427</f>
        <v>0.11494249389633499</v>
      </c>
    </row>
    <row r="5428" spans="1:45" x14ac:dyDescent="0.4">
      <c r="A5428">
        <f t="shared" si="2889"/>
        <v>201906</v>
      </c>
      <c r="B5428" t="s">
        <v>704</v>
      </c>
      <c r="C5428" t="s">
        <v>288</v>
      </c>
      <c r="D5428" t="str">
        <f t="shared" ca="1" si="2895"/>
        <v>I112</v>
      </c>
      <c r="E5428">
        <f t="shared" ca="1" si="2901"/>
        <v>68</v>
      </c>
      <c r="F5428">
        <f t="shared" ca="1" si="2902"/>
        <v>11</v>
      </c>
      <c r="G5428" t="str">
        <f t="shared" ca="1" si="2892"/>
        <v>S10</v>
      </c>
      <c r="H5428" t="str">
        <f t="shared" ca="1" si="2893"/>
        <v>S103</v>
      </c>
      <c r="I5428">
        <f ca="1">VLOOKUP(D5428,PRC!$A$2:$B$21,2,0)*E5428</f>
        <v>4420000</v>
      </c>
      <c r="J5428">
        <f t="shared" ca="1" si="2903"/>
        <v>4110595.9999999995</v>
      </c>
      <c r="K5428">
        <f ca="1">VLOOKUP(D5428,PRC!$A$1:$C$21,3,0)*E5428</f>
        <v>2210000</v>
      </c>
      <c r="L5428">
        <f t="shared" ca="1" si="2904"/>
        <v>133000</v>
      </c>
      <c r="M5428">
        <f t="shared" ca="1" si="2905"/>
        <v>221000</v>
      </c>
      <c r="N5428">
        <f t="shared" ca="1" si="2906"/>
        <v>133000</v>
      </c>
      <c r="O5428">
        <f t="shared" ca="1" si="2907"/>
        <v>221000</v>
      </c>
      <c r="P5428">
        <f t="shared" ca="1" si="2917"/>
        <v>1192595.9999999995</v>
      </c>
      <c r="Q5428">
        <f ca="1">IF(P5428&gt;0,1,0)</f>
        <v>1</v>
      </c>
      <c r="R5428">
        <f t="shared" ca="1" si="2908"/>
        <v>7</v>
      </c>
      <c r="S5428">
        <f t="shared" ca="1" si="2909"/>
        <v>3</v>
      </c>
      <c r="T5428">
        <f t="shared" ca="1" si="2910"/>
        <v>5</v>
      </c>
      <c r="U5428">
        <f t="shared" ca="1" si="2911"/>
        <v>3</v>
      </c>
      <c r="V5428">
        <f t="shared" ca="1" si="2912"/>
        <v>5</v>
      </c>
      <c r="X5428">
        <f t="shared" si="2914"/>
        <v>5428</v>
      </c>
      <c r="Y5428">
        <f t="shared" si="2915"/>
        <v>5252</v>
      </c>
      <c r="Z5428">
        <f t="shared" si="2916"/>
        <v>5253</v>
      </c>
      <c r="AA5428">
        <f t="shared" si="2913"/>
        <v>5451</v>
      </c>
      <c r="AB5428">
        <f t="shared" si="2890"/>
        <v>200</v>
      </c>
      <c r="AM5428" t="str">
        <f t="shared" si="2891"/>
        <v>201906KS</v>
      </c>
      <c r="AN5428">
        <f t="shared" ca="1" si="2896"/>
        <v>7.0000904977375651</v>
      </c>
      <c r="AO5428">
        <f t="shared" ca="1" si="2897"/>
        <v>3.0090497737556561</v>
      </c>
      <c r="AP5428">
        <f t="shared" ca="1" si="2898"/>
        <v>5</v>
      </c>
      <c r="AQ5428">
        <f t="shared" ca="1" si="2899"/>
        <v>3.0090497737556561</v>
      </c>
      <c r="AR5428">
        <f t="shared" ca="1" si="2900"/>
        <v>5</v>
      </c>
      <c r="AS5428">
        <f ca="1">P5428/J5428</f>
        <v>0.29012727108185765</v>
      </c>
    </row>
    <row r="5429" spans="1:45" x14ac:dyDescent="0.4">
      <c r="A5429">
        <f t="shared" si="2889"/>
        <v>201906</v>
      </c>
      <c r="B5429" t="s">
        <v>705</v>
      </c>
      <c r="C5429" t="s">
        <v>288</v>
      </c>
      <c r="D5429" t="str">
        <f t="shared" ca="1" si="2895"/>
        <v>I104</v>
      </c>
      <c r="E5429">
        <f t="shared" ca="1" si="2901"/>
        <v>72</v>
      </c>
      <c r="F5429">
        <f t="shared" ca="1" si="2902"/>
        <v>12</v>
      </c>
      <c r="G5429" t="str">
        <f t="shared" ca="1" si="2892"/>
        <v>S10</v>
      </c>
      <c r="H5429" t="str">
        <f t="shared" ca="1" si="2893"/>
        <v>S106</v>
      </c>
      <c r="I5429">
        <f ca="1">VLOOKUP(D5429,PRC!$A$2:$B$21,2,0)*E5429</f>
        <v>5040000</v>
      </c>
      <c r="J5429">
        <f t="shared" ca="1" si="2903"/>
        <v>4384796</v>
      </c>
      <c r="K5429">
        <f ca="1">VLOOKUP(D5429,PRC!$A$1:$C$21,3,0)*E5429</f>
        <v>2116800</v>
      </c>
      <c r="L5429">
        <f t="shared" ca="1" si="2904"/>
        <v>101000</v>
      </c>
      <c r="M5429">
        <f t="shared" ca="1" si="2905"/>
        <v>252000</v>
      </c>
      <c r="N5429">
        <f t="shared" ca="1" si="2906"/>
        <v>403000</v>
      </c>
      <c r="O5429">
        <f t="shared" ca="1" si="2907"/>
        <v>403000</v>
      </c>
      <c r="P5429">
        <f t="shared" ca="1" si="2917"/>
        <v>1108996</v>
      </c>
      <c r="Q5429">
        <f ca="1">IF(P5429&gt;0,1,0)</f>
        <v>1</v>
      </c>
      <c r="R5429">
        <f t="shared" ca="1" si="2908"/>
        <v>13</v>
      </c>
      <c r="S5429">
        <f t="shared" ca="1" si="2909"/>
        <v>2</v>
      </c>
      <c r="T5429">
        <f t="shared" ca="1" si="2910"/>
        <v>5</v>
      </c>
      <c r="U5429">
        <f t="shared" ca="1" si="2911"/>
        <v>8</v>
      </c>
      <c r="V5429">
        <f t="shared" ca="1" si="2912"/>
        <v>8</v>
      </c>
      <c r="X5429">
        <f t="shared" si="2914"/>
        <v>5429</v>
      </c>
      <c r="Y5429">
        <f t="shared" si="2915"/>
        <v>5252</v>
      </c>
      <c r="Z5429">
        <f t="shared" si="2916"/>
        <v>5253</v>
      </c>
      <c r="AA5429">
        <f t="shared" si="2913"/>
        <v>5451</v>
      </c>
      <c r="AB5429">
        <f t="shared" si="2890"/>
        <v>200</v>
      </c>
      <c r="AM5429" t="str">
        <f t="shared" si="2891"/>
        <v>201906KS</v>
      </c>
      <c r="AN5429">
        <f t="shared" ca="1" si="2896"/>
        <v>13.000079365079365</v>
      </c>
      <c r="AO5429">
        <f t="shared" ca="1" si="2897"/>
        <v>2.003968253968254</v>
      </c>
      <c r="AP5429">
        <f t="shared" ca="1" si="2898"/>
        <v>5</v>
      </c>
      <c r="AQ5429">
        <f t="shared" ca="1" si="2899"/>
        <v>7.9960317460317452</v>
      </c>
      <c r="AR5429">
        <f t="shared" ca="1" si="2900"/>
        <v>7.9960317460317452</v>
      </c>
      <c r="AS5429">
        <f ca="1">P5429/J5429</f>
        <v>0.25291849381362325</v>
      </c>
    </row>
    <row r="5430" spans="1:45" x14ac:dyDescent="0.4">
      <c r="A5430">
        <f t="shared" si="2889"/>
        <v>201906</v>
      </c>
      <c r="B5430" t="s">
        <v>706</v>
      </c>
      <c r="C5430" t="s">
        <v>288</v>
      </c>
      <c r="D5430" t="str">
        <f t="shared" ca="1" si="2895"/>
        <v>I120</v>
      </c>
      <c r="E5430">
        <f t="shared" ca="1" si="2901"/>
        <v>68</v>
      </c>
      <c r="F5430">
        <f t="shared" ca="1" si="2902"/>
        <v>6</v>
      </c>
      <c r="G5430" t="str">
        <f t="shared" ca="1" si="2892"/>
        <v>S11</v>
      </c>
      <c r="H5430" t="str">
        <f t="shared" ca="1" si="2893"/>
        <v>S119</v>
      </c>
      <c r="I5430">
        <f ca="1">VLOOKUP(D5430,PRC!$A$2:$B$21,2,0)*E5430</f>
        <v>292400000</v>
      </c>
      <c r="J5430">
        <f t="shared" ca="1" si="2903"/>
        <v>277779996</v>
      </c>
      <c r="K5430">
        <f ca="1">VLOOKUP(D5430,PRC!$A$1:$C$21,3,0)*E5430</f>
        <v>131580000</v>
      </c>
      <c r="L5430">
        <f t="shared" ca="1" si="2904"/>
        <v>5848000</v>
      </c>
      <c r="M5430">
        <f t="shared" ca="1" si="2905"/>
        <v>11696000</v>
      </c>
      <c r="N5430">
        <f t="shared" ca="1" si="2906"/>
        <v>23392000</v>
      </c>
      <c r="O5430">
        <f t="shared" ca="1" si="2907"/>
        <v>26316000</v>
      </c>
      <c r="P5430">
        <f t="shared" ca="1" si="2917"/>
        <v>78947996</v>
      </c>
      <c r="Q5430">
        <f ca="1">IF(P5430&gt;0,1,0)</f>
        <v>1</v>
      </c>
      <c r="R5430">
        <f t="shared" ca="1" si="2908"/>
        <v>5</v>
      </c>
      <c r="S5430">
        <f t="shared" ca="1" si="2909"/>
        <v>2</v>
      </c>
      <c r="T5430">
        <f t="shared" ca="1" si="2910"/>
        <v>4</v>
      </c>
      <c r="U5430">
        <f t="shared" ca="1" si="2911"/>
        <v>8</v>
      </c>
      <c r="V5430">
        <f t="shared" ca="1" si="2912"/>
        <v>9</v>
      </c>
      <c r="X5430">
        <f t="shared" si="2914"/>
        <v>5430</v>
      </c>
      <c r="Y5430">
        <f t="shared" si="2915"/>
        <v>5252</v>
      </c>
      <c r="Z5430">
        <f t="shared" si="2916"/>
        <v>5253</v>
      </c>
      <c r="AA5430">
        <f t="shared" si="2913"/>
        <v>5451</v>
      </c>
      <c r="AB5430">
        <f t="shared" si="2890"/>
        <v>200</v>
      </c>
      <c r="AM5430" t="str">
        <f t="shared" si="2891"/>
        <v>201906KS</v>
      </c>
      <c r="AN5430">
        <f t="shared" ca="1" si="2896"/>
        <v>5.0000013679890598</v>
      </c>
      <c r="AO5430">
        <f t="shared" ca="1" si="2897"/>
        <v>2</v>
      </c>
      <c r="AP5430">
        <f t="shared" ca="1" si="2898"/>
        <v>4</v>
      </c>
      <c r="AQ5430">
        <f t="shared" ca="1" si="2899"/>
        <v>8</v>
      </c>
      <c r="AR5430">
        <f t="shared" ca="1" si="2900"/>
        <v>9</v>
      </c>
      <c r="AS5430">
        <f ca="1">P5430/J5430</f>
        <v>0.28421051600850339</v>
      </c>
    </row>
    <row r="5431" spans="1:45" x14ac:dyDescent="0.4">
      <c r="A5431">
        <f t="shared" si="2889"/>
        <v>201906</v>
      </c>
      <c r="B5431" t="s">
        <v>707</v>
      </c>
      <c r="C5431" t="s">
        <v>288</v>
      </c>
      <c r="D5431" t="str">
        <f t="shared" ca="1" si="2895"/>
        <v>I108</v>
      </c>
      <c r="E5431">
        <f t="shared" ca="1" si="2901"/>
        <v>63</v>
      </c>
      <c r="F5431">
        <f t="shared" ca="1" si="2902"/>
        <v>10</v>
      </c>
      <c r="G5431" t="str">
        <f t="shared" ca="1" si="2892"/>
        <v>S11</v>
      </c>
      <c r="H5431" t="str">
        <f t="shared" ca="1" si="2893"/>
        <v>S117</v>
      </c>
      <c r="I5431">
        <f ca="1">VLOOKUP(D5431,PRC!$A$2:$B$21,2,0)*E5431</f>
        <v>2520000</v>
      </c>
      <c r="J5431">
        <f t="shared" ca="1" si="2903"/>
        <v>2267996</v>
      </c>
      <c r="K5431">
        <f ca="1">VLOOKUP(D5431,PRC!$A$1:$C$21,3,0)*E5431</f>
        <v>1159200</v>
      </c>
      <c r="L5431">
        <f t="shared" ca="1" si="2904"/>
        <v>50000</v>
      </c>
      <c r="M5431">
        <f t="shared" ca="1" si="2905"/>
        <v>101000</v>
      </c>
      <c r="N5431">
        <f t="shared" ca="1" si="2906"/>
        <v>202000</v>
      </c>
      <c r="O5431">
        <f t="shared" ca="1" si="2907"/>
        <v>126000</v>
      </c>
      <c r="P5431">
        <f t="shared" ca="1" si="2917"/>
        <v>629796</v>
      </c>
      <c r="Q5431">
        <f ca="1">IF(P5431&gt;0,1,0)</f>
        <v>1</v>
      </c>
      <c r="R5431">
        <f t="shared" ca="1" si="2908"/>
        <v>10</v>
      </c>
      <c r="S5431">
        <f t="shared" ca="1" si="2909"/>
        <v>2</v>
      </c>
      <c r="T5431">
        <f t="shared" ca="1" si="2910"/>
        <v>4</v>
      </c>
      <c r="U5431">
        <f t="shared" ca="1" si="2911"/>
        <v>8</v>
      </c>
      <c r="V5431">
        <f t="shared" ca="1" si="2912"/>
        <v>5</v>
      </c>
      <c r="X5431">
        <f t="shared" si="2914"/>
        <v>5431</v>
      </c>
      <c r="Y5431">
        <f t="shared" si="2915"/>
        <v>5252</v>
      </c>
      <c r="Z5431">
        <f t="shared" si="2916"/>
        <v>5253</v>
      </c>
      <c r="AA5431">
        <f t="shared" si="2913"/>
        <v>5451</v>
      </c>
      <c r="AB5431">
        <f t="shared" si="2890"/>
        <v>200</v>
      </c>
      <c r="AM5431" t="str">
        <f t="shared" si="2891"/>
        <v>201906KS</v>
      </c>
      <c r="AN5431">
        <f t="shared" ca="1" si="2896"/>
        <v>10.000158730158725</v>
      </c>
      <c r="AO5431">
        <f t="shared" ca="1" si="2897"/>
        <v>1.984126984126984</v>
      </c>
      <c r="AP5431">
        <f t="shared" ca="1" si="2898"/>
        <v>4.0079365079365079</v>
      </c>
      <c r="AQ5431">
        <f t="shared" ca="1" si="2899"/>
        <v>8.0158730158730158</v>
      </c>
      <c r="AR5431">
        <f t="shared" ca="1" si="2900"/>
        <v>5</v>
      </c>
      <c r="AS5431">
        <f ca="1">P5431/J5431</f>
        <v>0.27768832043795494</v>
      </c>
    </row>
    <row r="5432" spans="1:45" x14ac:dyDescent="0.4">
      <c r="A5432">
        <f t="shared" si="2889"/>
        <v>201906</v>
      </c>
      <c r="B5432" t="s">
        <v>708</v>
      </c>
      <c r="C5432" t="s">
        <v>288</v>
      </c>
      <c r="D5432" t="str">
        <f t="shared" ca="1" si="2895"/>
        <v>I114</v>
      </c>
      <c r="E5432">
        <f t="shared" ca="1" si="2901"/>
        <v>72</v>
      </c>
      <c r="F5432">
        <f t="shared" ca="1" si="2902"/>
        <v>5</v>
      </c>
      <c r="G5432" t="str">
        <f t="shared" ca="1" si="2892"/>
        <v>S11</v>
      </c>
      <c r="H5432" t="str">
        <f t="shared" ca="1" si="2893"/>
        <v>S114</v>
      </c>
      <c r="I5432">
        <f ca="1">VLOOKUP(D5432,PRC!$A$2:$B$21,2,0)*E5432</f>
        <v>17280000</v>
      </c>
      <c r="J5432">
        <f t="shared" ca="1" si="2903"/>
        <v>14860796</v>
      </c>
      <c r="K5432">
        <f ca="1">VLOOKUP(D5432,PRC!$A$1:$C$21,3,0)*E5432</f>
        <v>10022400</v>
      </c>
      <c r="L5432">
        <f t="shared" ca="1" si="2904"/>
        <v>518000</v>
      </c>
      <c r="M5432">
        <f t="shared" ca="1" si="2905"/>
        <v>1210000</v>
      </c>
      <c r="N5432">
        <f t="shared" ca="1" si="2906"/>
        <v>1382000</v>
      </c>
      <c r="O5432">
        <f t="shared" ca="1" si="2907"/>
        <v>864000</v>
      </c>
      <c r="P5432">
        <f t="shared" ca="1" si="2917"/>
        <v>864396</v>
      </c>
      <c r="Q5432">
        <f ca="1">IF(P5432&gt;0,1,0)</f>
        <v>1</v>
      </c>
      <c r="R5432">
        <f t="shared" ca="1" si="2908"/>
        <v>14</v>
      </c>
      <c r="S5432">
        <f t="shared" ca="1" si="2909"/>
        <v>3</v>
      </c>
      <c r="T5432">
        <f t="shared" ca="1" si="2910"/>
        <v>7</v>
      </c>
      <c r="U5432">
        <f t="shared" ca="1" si="2911"/>
        <v>8</v>
      </c>
      <c r="V5432">
        <f t="shared" ca="1" si="2912"/>
        <v>5</v>
      </c>
      <c r="X5432">
        <f t="shared" si="2914"/>
        <v>5432</v>
      </c>
      <c r="Y5432">
        <f t="shared" si="2915"/>
        <v>5252</v>
      </c>
      <c r="Z5432">
        <f t="shared" si="2916"/>
        <v>5253</v>
      </c>
      <c r="AA5432">
        <f t="shared" si="2913"/>
        <v>5451</v>
      </c>
      <c r="AB5432">
        <f t="shared" si="2890"/>
        <v>200</v>
      </c>
      <c r="AM5432" t="str">
        <f t="shared" si="2891"/>
        <v>201906KS</v>
      </c>
      <c r="AN5432">
        <f t="shared" ca="1" si="2896"/>
        <v>14.000023148148145</v>
      </c>
      <c r="AO5432">
        <f t="shared" ca="1" si="2897"/>
        <v>2.9976851851851851</v>
      </c>
      <c r="AP5432">
        <f t="shared" ca="1" si="2898"/>
        <v>7.0023148148148158</v>
      </c>
      <c r="AQ5432">
        <f t="shared" ca="1" si="2899"/>
        <v>7.9976851851851851</v>
      </c>
      <c r="AR5432">
        <f t="shared" ca="1" si="2900"/>
        <v>5</v>
      </c>
      <c r="AS5432">
        <f ca="1">P5432/J5432</f>
        <v>5.816619782681897E-2</v>
      </c>
    </row>
    <row r="5433" spans="1:45" x14ac:dyDescent="0.4">
      <c r="A5433">
        <f t="shared" si="2889"/>
        <v>201906</v>
      </c>
      <c r="B5433" t="s">
        <v>709</v>
      </c>
      <c r="C5433" t="s">
        <v>288</v>
      </c>
      <c r="D5433" t="str">
        <f t="shared" ca="1" si="2895"/>
        <v>I102</v>
      </c>
      <c r="E5433">
        <f t="shared" ca="1" si="2901"/>
        <v>79</v>
      </c>
      <c r="F5433">
        <f t="shared" ca="1" si="2902"/>
        <v>8</v>
      </c>
      <c r="G5433" t="str">
        <f t="shared" ca="1" si="2892"/>
        <v>S11</v>
      </c>
      <c r="H5433" t="str">
        <f t="shared" ca="1" si="2893"/>
        <v>S115</v>
      </c>
      <c r="I5433">
        <f ca="1">VLOOKUP(D5433,PRC!$A$2:$B$21,2,0)*E5433</f>
        <v>3160000</v>
      </c>
      <c r="J5433">
        <f t="shared" ca="1" si="2903"/>
        <v>2938796</v>
      </c>
      <c r="K5433">
        <f ca="1">VLOOKUP(D5433,PRC!$A$1:$C$21,3,0)*E5433</f>
        <v>1485200</v>
      </c>
      <c r="L5433">
        <f t="shared" ca="1" si="2904"/>
        <v>63000</v>
      </c>
      <c r="M5433">
        <f t="shared" ca="1" si="2905"/>
        <v>190000</v>
      </c>
      <c r="N5433">
        <f t="shared" ca="1" si="2906"/>
        <v>126000</v>
      </c>
      <c r="O5433">
        <f t="shared" ca="1" si="2907"/>
        <v>221000</v>
      </c>
      <c r="P5433">
        <f t="shared" ca="1" si="2917"/>
        <v>853596</v>
      </c>
      <c r="Q5433">
        <f ca="1">IF(P5433&gt;0,1,0)</f>
        <v>1</v>
      </c>
      <c r="R5433">
        <f t="shared" ca="1" si="2908"/>
        <v>7</v>
      </c>
      <c r="S5433">
        <f t="shared" ca="1" si="2909"/>
        <v>2</v>
      </c>
      <c r="T5433">
        <f t="shared" ca="1" si="2910"/>
        <v>6</v>
      </c>
      <c r="U5433">
        <f t="shared" ca="1" si="2911"/>
        <v>4</v>
      </c>
      <c r="V5433">
        <f t="shared" ca="1" si="2912"/>
        <v>7</v>
      </c>
      <c r="X5433">
        <f t="shared" si="2914"/>
        <v>5433</v>
      </c>
      <c r="Y5433">
        <f t="shared" si="2915"/>
        <v>5252</v>
      </c>
      <c r="Z5433">
        <f t="shared" si="2916"/>
        <v>5253</v>
      </c>
      <c r="AA5433">
        <f t="shared" si="2913"/>
        <v>5451</v>
      </c>
      <c r="AB5433">
        <f t="shared" si="2890"/>
        <v>200</v>
      </c>
      <c r="AM5433" t="str">
        <f t="shared" si="2891"/>
        <v>201906KS</v>
      </c>
      <c r="AN5433">
        <f t="shared" ca="1" si="2896"/>
        <v>7.000126582278476</v>
      </c>
      <c r="AO5433">
        <f t="shared" ca="1" si="2897"/>
        <v>1.9936708860759493</v>
      </c>
      <c r="AP5433">
        <f t="shared" ca="1" si="2898"/>
        <v>6.0126582278481013</v>
      </c>
      <c r="AQ5433">
        <f t="shared" ca="1" si="2899"/>
        <v>3.9873417721518987</v>
      </c>
      <c r="AR5433">
        <f t="shared" ca="1" si="2900"/>
        <v>6.9936708860759493</v>
      </c>
      <c r="AS5433">
        <f ca="1">P5433/J5433</f>
        <v>0.29045772486419608</v>
      </c>
    </row>
    <row r="5434" spans="1:45" x14ac:dyDescent="0.4">
      <c r="A5434">
        <f t="shared" si="2889"/>
        <v>201906</v>
      </c>
      <c r="B5434" t="s">
        <v>710</v>
      </c>
      <c r="C5434" t="s">
        <v>288</v>
      </c>
      <c r="D5434" t="str">
        <f t="shared" ca="1" si="2895"/>
        <v>I115</v>
      </c>
      <c r="E5434">
        <f t="shared" ca="1" si="2901"/>
        <v>66</v>
      </c>
      <c r="F5434">
        <f t="shared" ca="1" si="2902"/>
        <v>10</v>
      </c>
      <c r="G5434" t="str">
        <f t="shared" ca="1" si="2892"/>
        <v>S10</v>
      </c>
      <c r="H5434" t="str">
        <f t="shared" ca="1" si="2893"/>
        <v>S102</v>
      </c>
      <c r="I5434">
        <f ca="1">VLOOKUP(D5434,PRC!$A$2:$B$21,2,0)*E5434</f>
        <v>330000</v>
      </c>
      <c r="J5434">
        <f t="shared" ca="1" si="2903"/>
        <v>293696</v>
      </c>
      <c r="K5434">
        <f ca="1">VLOOKUP(D5434,PRC!$A$1:$C$21,3,0)*E5434</f>
        <v>158400</v>
      </c>
      <c r="L5434">
        <f t="shared" ca="1" si="2904"/>
        <v>7000</v>
      </c>
      <c r="M5434">
        <f t="shared" ca="1" si="2905"/>
        <v>17000</v>
      </c>
      <c r="N5434">
        <f t="shared" ca="1" si="2906"/>
        <v>23000</v>
      </c>
      <c r="O5434">
        <f t="shared" ca="1" si="2907"/>
        <v>20000</v>
      </c>
      <c r="P5434">
        <f t="shared" ca="1" si="2917"/>
        <v>68296</v>
      </c>
      <c r="Q5434">
        <f ca="1">IF(P5434&gt;0,1,0)</f>
        <v>1</v>
      </c>
      <c r="R5434">
        <f t="shared" ca="1" si="2908"/>
        <v>11</v>
      </c>
      <c r="S5434">
        <f t="shared" ca="1" si="2909"/>
        <v>2</v>
      </c>
      <c r="T5434">
        <f t="shared" ca="1" si="2910"/>
        <v>5</v>
      </c>
      <c r="U5434">
        <f t="shared" ca="1" si="2911"/>
        <v>7</v>
      </c>
      <c r="V5434">
        <f t="shared" ca="1" si="2912"/>
        <v>6</v>
      </c>
      <c r="X5434">
        <f t="shared" si="2914"/>
        <v>5434</v>
      </c>
      <c r="Y5434">
        <f t="shared" si="2915"/>
        <v>5252</v>
      </c>
      <c r="Z5434">
        <f t="shared" si="2916"/>
        <v>5253</v>
      </c>
      <c r="AA5434">
        <f t="shared" si="2913"/>
        <v>5451</v>
      </c>
      <c r="AB5434">
        <f t="shared" si="2890"/>
        <v>200</v>
      </c>
      <c r="AM5434" t="str">
        <f t="shared" si="2891"/>
        <v>201906KS</v>
      </c>
      <c r="AN5434">
        <f t="shared" ca="1" si="2896"/>
        <v>11.001212121212124</v>
      </c>
      <c r="AO5434">
        <f t="shared" ca="1" si="2897"/>
        <v>2.1212121212121215</v>
      </c>
      <c r="AP5434">
        <f t="shared" ca="1" si="2898"/>
        <v>5.1515151515151514</v>
      </c>
      <c r="AQ5434">
        <f t="shared" ca="1" si="2899"/>
        <v>6.9696969696969706</v>
      </c>
      <c r="AR5434">
        <f t="shared" ca="1" si="2900"/>
        <v>6.0606060606060606</v>
      </c>
      <c r="AS5434">
        <f ca="1">P5434/J5434</f>
        <v>0.23253976901285683</v>
      </c>
    </row>
    <row r="5435" spans="1:45" x14ac:dyDescent="0.4">
      <c r="A5435">
        <f t="shared" si="2889"/>
        <v>201906</v>
      </c>
      <c r="B5435" t="s">
        <v>711</v>
      </c>
      <c r="C5435" t="s">
        <v>288</v>
      </c>
      <c r="D5435" t="str">
        <f t="shared" ca="1" si="2895"/>
        <v>I105</v>
      </c>
      <c r="E5435">
        <f t="shared" ca="1" si="2901"/>
        <v>79</v>
      </c>
      <c r="F5435">
        <f t="shared" ca="1" si="2902"/>
        <v>11</v>
      </c>
      <c r="G5435" t="str">
        <f t="shared" ca="1" si="2892"/>
        <v>S10</v>
      </c>
      <c r="H5435" t="str">
        <f t="shared" ca="1" si="2893"/>
        <v>S103</v>
      </c>
      <c r="I5435">
        <f ca="1">VLOOKUP(D5435,PRC!$A$2:$B$21,2,0)*E5435</f>
        <v>7900000</v>
      </c>
      <c r="J5435">
        <f t="shared" ca="1" si="2903"/>
        <v>7504996</v>
      </c>
      <c r="K5435">
        <f ca="1">VLOOKUP(D5435,PRC!$A$1:$C$21,3,0)*E5435</f>
        <v>4661000</v>
      </c>
      <c r="L5435">
        <f t="shared" ca="1" si="2904"/>
        <v>237000</v>
      </c>
      <c r="M5435">
        <f t="shared" ca="1" si="2905"/>
        <v>474000</v>
      </c>
      <c r="N5435">
        <f t="shared" ca="1" si="2906"/>
        <v>395000</v>
      </c>
      <c r="O5435">
        <f t="shared" ca="1" si="2907"/>
        <v>553000</v>
      </c>
      <c r="P5435">
        <f t="shared" ca="1" si="2917"/>
        <v>1184996</v>
      </c>
      <c r="Q5435">
        <f ca="1">IF(P5435&gt;0,1,0)</f>
        <v>1</v>
      </c>
      <c r="R5435">
        <f t="shared" ca="1" si="2908"/>
        <v>5</v>
      </c>
      <c r="S5435">
        <f t="shared" ca="1" si="2909"/>
        <v>3</v>
      </c>
      <c r="T5435">
        <f t="shared" ca="1" si="2910"/>
        <v>6</v>
      </c>
      <c r="U5435">
        <f t="shared" ca="1" si="2911"/>
        <v>5</v>
      </c>
      <c r="V5435">
        <f t="shared" ca="1" si="2912"/>
        <v>7</v>
      </c>
      <c r="X5435">
        <f t="shared" si="2914"/>
        <v>5435</v>
      </c>
      <c r="Y5435">
        <f t="shared" si="2915"/>
        <v>5252</v>
      </c>
      <c r="Z5435">
        <f t="shared" si="2916"/>
        <v>5253</v>
      </c>
      <c r="AA5435">
        <f t="shared" si="2913"/>
        <v>5451</v>
      </c>
      <c r="AB5435">
        <f t="shared" si="2890"/>
        <v>200</v>
      </c>
      <c r="AM5435" t="str">
        <f t="shared" si="2891"/>
        <v>201906KS</v>
      </c>
      <c r="AN5435">
        <f t="shared" ca="1" si="2896"/>
        <v>5.0000506329113907</v>
      </c>
      <c r="AO5435">
        <f t="shared" ca="1" si="2897"/>
        <v>3</v>
      </c>
      <c r="AP5435">
        <f t="shared" ca="1" si="2898"/>
        <v>6</v>
      </c>
      <c r="AQ5435">
        <f t="shared" ca="1" si="2899"/>
        <v>5</v>
      </c>
      <c r="AR5435">
        <f t="shared" ca="1" si="2900"/>
        <v>7.0000000000000009</v>
      </c>
      <c r="AS5435">
        <f ca="1">P5435/J5435</f>
        <v>0.15789428801827476</v>
      </c>
    </row>
    <row r="5436" spans="1:45" x14ac:dyDescent="0.4">
      <c r="A5436">
        <f t="shared" si="2889"/>
        <v>201906</v>
      </c>
      <c r="B5436" t="s">
        <v>712</v>
      </c>
      <c r="C5436" t="s">
        <v>288</v>
      </c>
      <c r="D5436" t="str">
        <f t="shared" ca="1" si="2895"/>
        <v>I118</v>
      </c>
      <c r="E5436">
        <f t="shared" ca="1" si="2901"/>
        <v>58</v>
      </c>
      <c r="F5436">
        <f t="shared" ca="1" si="2902"/>
        <v>6</v>
      </c>
      <c r="G5436" t="str">
        <f t="shared" ca="1" si="2892"/>
        <v>S10</v>
      </c>
      <c r="H5436" t="str">
        <f t="shared" ca="1" si="2893"/>
        <v>S107</v>
      </c>
      <c r="I5436">
        <f ca="1">VLOOKUP(D5436,PRC!$A$2:$B$21,2,0)*E5436</f>
        <v>30740000</v>
      </c>
      <c r="J5436">
        <f t="shared" ca="1" si="2903"/>
        <v>27665996</v>
      </c>
      <c r="K5436">
        <f ca="1">VLOOKUP(D5436,PRC!$A$1:$C$21,3,0)*E5436</f>
        <v>12910800</v>
      </c>
      <c r="L5436">
        <f t="shared" ca="1" si="2904"/>
        <v>615000</v>
      </c>
      <c r="M5436">
        <f t="shared" ca="1" si="2905"/>
        <v>2152000</v>
      </c>
      <c r="N5436">
        <f t="shared" ca="1" si="2906"/>
        <v>1537000</v>
      </c>
      <c r="O5436">
        <f t="shared" ca="1" si="2907"/>
        <v>2767000</v>
      </c>
      <c r="P5436">
        <f t="shared" ca="1" si="2917"/>
        <v>7684196</v>
      </c>
      <c r="Q5436">
        <f ca="1">IF(P5436&gt;0,1,0)</f>
        <v>1</v>
      </c>
      <c r="R5436">
        <f t="shared" ca="1" si="2908"/>
        <v>10</v>
      </c>
      <c r="S5436">
        <f t="shared" ca="1" si="2909"/>
        <v>2</v>
      </c>
      <c r="T5436">
        <f t="shared" ca="1" si="2910"/>
        <v>7</v>
      </c>
      <c r="U5436">
        <f t="shared" ca="1" si="2911"/>
        <v>5</v>
      </c>
      <c r="V5436">
        <f t="shared" ca="1" si="2912"/>
        <v>9</v>
      </c>
      <c r="X5436">
        <f t="shared" si="2914"/>
        <v>5436</v>
      </c>
      <c r="Y5436">
        <f t="shared" si="2915"/>
        <v>5252</v>
      </c>
      <c r="Z5436">
        <f t="shared" si="2916"/>
        <v>5253</v>
      </c>
      <c r="AA5436">
        <f t="shared" si="2913"/>
        <v>5451</v>
      </c>
      <c r="AB5436">
        <f t="shared" si="2890"/>
        <v>200</v>
      </c>
      <c r="AM5436" t="str">
        <f t="shared" si="2891"/>
        <v>201906KS</v>
      </c>
      <c r="AN5436">
        <f t="shared" ca="1" si="2896"/>
        <v>10.000013012361741</v>
      </c>
      <c r="AO5436">
        <f t="shared" ca="1" si="2897"/>
        <v>2.000650618087183</v>
      </c>
      <c r="AP5436">
        <f t="shared" ca="1" si="2898"/>
        <v>7.0006506180871826</v>
      </c>
      <c r="AQ5436">
        <f t="shared" ca="1" si="2899"/>
        <v>5</v>
      </c>
      <c r="AR5436">
        <f t="shared" ca="1" si="2900"/>
        <v>9.0013012361743652</v>
      </c>
      <c r="AS5436">
        <f ca="1">P5436/J5436</f>
        <v>0.27774875699396473</v>
      </c>
    </row>
    <row r="5437" spans="1:45" x14ac:dyDescent="0.4">
      <c r="A5437">
        <f t="shared" si="2889"/>
        <v>201906</v>
      </c>
      <c r="B5437" t="s">
        <v>713</v>
      </c>
      <c r="C5437" t="s">
        <v>288</v>
      </c>
      <c r="D5437" t="str">
        <f t="shared" ca="1" si="2895"/>
        <v>I106</v>
      </c>
      <c r="E5437">
        <f t="shared" ca="1" si="2901"/>
        <v>59</v>
      </c>
      <c r="F5437">
        <f t="shared" ca="1" si="2902"/>
        <v>8</v>
      </c>
      <c r="G5437" t="str">
        <f t="shared" ca="1" si="2892"/>
        <v>S11</v>
      </c>
      <c r="H5437" t="str">
        <f t="shared" ca="1" si="2893"/>
        <v>S114</v>
      </c>
      <c r="I5437">
        <f ca="1">VLOOKUP(D5437,PRC!$A$2:$B$21,2,0)*E5437</f>
        <v>1180000</v>
      </c>
      <c r="J5437">
        <f t="shared" ca="1" si="2903"/>
        <v>1002996</v>
      </c>
      <c r="K5437">
        <f ca="1">VLOOKUP(D5437,PRC!$A$1:$C$21,3,0)*E5437</f>
        <v>625400</v>
      </c>
      <c r="L5437">
        <f t="shared" ca="1" si="2904"/>
        <v>12000</v>
      </c>
      <c r="M5437">
        <f t="shared" ca="1" si="2905"/>
        <v>59000</v>
      </c>
      <c r="N5437">
        <f t="shared" ca="1" si="2906"/>
        <v>83000</v>
      </c>
      <c r="O5437">
        <f t="shared" ca="1" si="2907"/>
        <v>59000</v>
      </c>
      <c r="P5437">
        <f t="shared" ca="1" si="2917"/>
        <v>164596</v>
      </c>
      <c r="Q5437">
        <f ca="1">IF(P5437&gt;0,1,0)</f>
        <v>1</v>
      </c>
      <c r="R5437">
        <f t="shared" ca="1" si="2908"/>
        <v>15</v>
      </c>
      <c r="S5437">
        <f t="shared" ca="1" si="2909"/>
        <v>1</v>
      </c>
      <c r="T5437">
        <f t="shared" ca="1" si="2910"/>
        <v>5</v>
      </c>
      <c r="U5437">
        <f t="shared" ca="1" si="2911"/>
        <v>7</v>
      </c>
      <c r="V5437">
        <f t="shared" ca="1" si="2912"/>
        <v>5</v>
      </c>
      <c r="X5437">
        <f t="shared" si="2914"/>
        <v>5437</v>
      </c>
      <c r="Y5437">
        <f t="shared" si="2915"/>
        <v>5252</v>
      </c>
      <c r="Z5437">
        <f t="shared" si="2916"/>
        <v>5253</v>
      </c>
      <c r="AA5437">
        <f t="shared" si="2913"/>
        <v>5451</v>
      </c>
      <c r="AB5437">
        <f t="shared" si="2890"/>
        <v>200</v>
      </c>
      <c r="AM5437" t="str">
        <f t="shared" si="2891"/>
        <v>201906KS</v>
      </c>
      <c r="AN5437">
        <f t="shared" ca="1" si="2896"/>
        <v>15.000338983050842</v>
      </c>
      <c r="AO5437">
        <f t="shared" ca="1" si="2897"/>
        <v>1.0169491525423728</v>
      </c>
      <c r="AP5437">
        <f t="shared" ca="1" si="2898"/>
        <v>5</v>
      </c>
      <c r="AQ5437">
        <f t="shared" ca="1" si="2899"/>
        <v>7.0338983050847457</v>
      </c>
      <c r="AR5437">
        <f t="shared" ca="1" si="2900"/>
        <v>5</v>
      </c>
      <c r="AS5437">
        <f ca="1">P5437/J5437</f>
        <v>0.16410434338721192</v>
      </c>
    </row>
    <row r="5438" spans="1:45" x14ac:dyDescent="0.4">
      <c r="A5438">
        <f t="shared" si="2889"/>
        <v>201906</v>
      </c>
      <c r="B5438" t="s">
        <v>714</v>
      </c>
      <c r="C5438" t="s">
        <v>288</v>
      </c>
      <c r="D5438" t="str">
        <f t="shared" ca="1" si="2895"/>
        <v>I120</v>
      </c>
      <c r="E5438">
        <f t="shared" ca="1" si="2901"/>
        <v>62</v>
      </c>
      <c r="F5438">
        <f t="shared" ca="1" si="2902"/>
        <v>11</v>
      </c>
      <c r="G5438" t="str">
        <f t="shared" ca="1" si="2892"/>
        <v>S11</v>
      </c>
      <c r="H5438" t="str">
        <f t="shared" ca="1" si="2893"/>
        <v>S115</v>
      </c>
      <c r="I5438">
        <f ca="1">VLOOKUP(D5438,PRC!$A$2:$B$21,2,0)*E5438</f>
        <v>266600000</v>
      </c>
      <c r="J5438">
        <f t="shared" ca="1" si="2903"/>
        <v>229275996</v>
      </c>
      <c r="K5438">
        <f ca="1">VLOOKUP(D5438,PRC!$A$1:$C$21,3,0)*E5438</f>
        <v>119970000</v>
      </c>
      <c r="L5438">
        <f t="shared" ca="1" si="2904"/>
        <v>7998000</v>
      </c>
      <c r="M5438">
        <f t="shared" ca="1" si="2905"/>
        <v>15996000</v>
      </c>
      <c r="N5438">
        <f t="shared" ca="1" si="2906"/>
        <v>15996000</v>
      </c>
      <c r="O5438">
        <f t="shared" ca="1" si="2907"/>
        <v>21328000</v>
      </c>
      <c r="P5438">
        <f t="shared" ca="1" si="2917"/>
        <v>47987996</v>
      </c>
      <c r="Q5438">
        <f ca="1">IF(P5438&gt;0,1,0)</f>
        <v>1</v>
      </c>
      <c r="R5438">
        <f t="shared" ca="1" si="2908"/>
        <v>14</v>
      </c>
      <c r="S5438">
        <f t="shared" ca="1" si="2909"/>
        <v>3</v>
      </c>
      <c r="T5438">
        <f t="shared" ca="1" si="2910"/>
        <v>6</v>
      </c>
      <c r="U5438">
        <f t="shared" ca="1" si="2911"/>
        <v>6</v>
      </c>
      <c r="V5438">
        <f t="shared" ca="1" si="2912"/>
        <v>8</v>
      </c>
      <c r="X5438">
        <f t="shared" si="2914"/>
        <v>5438</v>
      </c>
      <c r="Y5438">
        <f t="shared" si="2915"/>
        <v>5252</v>
      </c>
      <c r="Z5438">
        <f t="shared" si="2916"/>
        <v>5253</v>
      </c>
      <c r="AA5438">
        <f t="shared" si="2913"/>
        <v>5451</v>
      </c>
      <c r="AB5438">
        <f t="shared" si="2890"/>
        <v>200</v>
      </c>
      <c r="AM5438" t="str">
        <f t="shared" si="2891"/>
        <v>201906KS</v>
      </c>
      <c r="AN5438">
        <f t="shared" ca="1" si="2896"/>
        <v>14.000001500375092</v>
      </c>
      <c r="AO5438">
        <f t="shared" ca="1" si="2897"/>
        <v>3</v>
      </c>
      <c r="AP5438">
        <f t="shared" ca="1" si="2898"/>
        <v>6</v>
      </c>
      <c r="AQ5438">
        <f t="shared" ca="1" si="2899"/>
        <v>6</v>
      </c>
      <c r="AR5438">
        <f t="shared" ca="1" si="2900"/>
        <v>8</v>
      </c>
      <c r="AS5438">
        <f ca="1">P5438/J5438</f>
        <v>0.20930231178670794</v>
      </c>
    </row>
    <row r="5439" spans="1:45" x14ac:dyDescent="0.4">
      <c r="A5439">
        <f t="shared" si="2889"/>
        <v>201906</v>
      </c>
      <c r="B5439" t="s">
        <v>715</v>
      </c>
      <c r="C5439" t="s">
        <v>288</v>
      </c>
      <c r="D5439" t="str">
        <f t="shared" ca="1" si="2895"/>
        <v>I103</v>
      </c>
      <c r="E5439">
        <f t="shared" ca="1" si="2901"/>
        <v>64</v>
      </c>
      <c r="F5439">
        <f t="shared" ca="1" si="2902"/>
        <v>6</v>
      </c>
      <c r="G5439" t="str">
        <f t="shared" ca="1" si="2892"/>
        <v>S11</v>
      </c>
      <c r="H5439" t="str">
        <f t="shared" ca="1" si="2893"/>
        <v>S110</v>
      </c>
      <c r="I5439">
        <f ca="1">VLOOKUP(D5439,PRC!$A$2:$B$21,2,0)*E5439</f>
        <v>3200000</v>
      </c>
      <c r="J5439">
        <f t="shared" ca="1" si="2903"/>
        <v>2879996</v>
      </c>
      <c r="K5439">
        <f ca="1">VLOOKUP(D5439,PRC!$A$1:$C$21,3,0)*E5439</f>
        <v>1824000</v>
      </c>
      <c r="L5439">
        <f t="shared" ca="1" si="2904"/>
        <v>64000</v>
      </c>
      <c r="M5439">
        <f t="shared" ca="1" si="2905"/>
        <v>160000</v>
      </c>
      <c r="N5439">
        <f t="shared" ca="1" si="2906"/>
        <v>96000</v>
      </c>
      <c r="O5439">
        <f t="shared" ca="1" si="2907"/>
        <v>320000</v>
      </c>
      <c r="P5439">
        <f t="shared" ca="1" si="2917"/>
        <v>415996</v>
      </c>
      <c r="Q5439">
        <f ca="1">IF(P5439&gt;0,1,0)</f>
        <v>1</v>
      </c>
      <c r="R5439">
        <f t="shared" ca="1" si="2908"/>
        <v>10</v>
      </c>
      <c r="S5439">
        <f t="shared" ca="1" si="2909"/>
        <v>2</v>
      </c>
      <c r="T5439">
        <f t="shared" ca="1" si="2910"/>
        <v>5</v>
      </c>
      <c r="U5439">
        <f t="shared" ca="1" si="2911"/>
        <v>3</v>
      </c>
      <c r="V5439">
        <f t="shared" ca="1" si="2912"/>
        <v>10</v>
      </c>
      <c r="X5439">
        <f t="shared" si="2914"/>
        <v>5439</v>
      </c>
      <c r="Y5439">
        <f t="shared" si="2915"/>
        <v>5252</v>
      </c>
      <c r="Z5439">
        <f t="shared" si="2916"/>
        <v>5253</v>
      </c>
      <c r="AA5439">
        <f t="shared" si="2913"/>
        <v>5451</v>
      </c>
      <c r="AB5439">
        <f t="shared" si="2890"/>
        <v>200</v>
      </c>
      <c r="AM5439" t="str">
        <f t="shared" si="2891"/>
        <v>201906KS</v>
      </c>
      <c r="AN5439">
        <f t="shared" ca="1" si="2896"/>
        <v>10.000125000000004</v>
      </c>
      <c r="AO5439">
        <f t="shared" ca="1" si="2897"/>
        <v>2</v>
      </c>
      <c r="AP5439">
        <f t="shared" ca="1" si="2898"/>
        <v>5</v>
      </c>
      <c r="AQ5439">
        <f t="shared" ca="1" si="2899"/>
        <v>3</v>
      </c>
      <c r="AR5439">
        <f t="shared" ca="1" si="2900"/>
        <v>10</v>
      </c>
      <c r="AS5439">
        <f ca="1">P5439/J5439</f>
        <v>0.14444325617118914</v>
      </c>
    </row>
    <row r="5440" spans="1:45" x14ac:dyDescent="0.4">
      <c r="A5440">
        <f t="shared" si="2889"/>
        <v>201906</v>
      </c>
      <c r="B5440" t="s">
        <v>716</v>
      </c>
      <c r="C5440" t="s">
        <v>288</v>
      </c>
      <c r="D5440" t="str">
        <f t="shared" ca="1" si="2895"/>
        <v>I107</v>
      </c>
      <c r="E5440">
        <f t="shared" ca="1" si="2901"/>
        <v>53</v>
      </c>
      <c r="F5440">
        <f t="shared" ca="1" si="2902"/>
        <v>5</v>
      </c>
      <c r="G5440" t="str">
        <f t="shared" ca="1" si="2892"/>
        <v>S10</v>
      </c>
      <c r="H5440" t="str">
        <f t="shared" ca="1" si="2893"/>
        <v>S109</v>
      </c>
      <c r="I5440">
        <f ca="1">VLOOKUP(D5440,PRC!$A$2:$B$21,2,0)*E5440</f>
        <v>7950000</v>
      </c>
      <c r="J5440">
        <f t="shared" ca="1" si="2903"/>
        <v>7234496</v>
      </c>
      <c r="K5440">
        <f ca="1">VLOOKUP(D5440,PRC!$A$1:$C$21,3,0)*E5440</f>
        <v>4531500</v>
      </c>
      <c r="L5440">
        <f t="shared" ca="1" si="2904"/>
        <v>159000</v>
      </c>
      <c r="M5440">
        <f t="shared" ca="1" si="2905"/>
        <v>318000</v>
      </c>
      <c r="N5440">
        <f t="shared" ca="1" si="2906"/>
        <v>477000</v>
      </c>
      <c r="O5440">
        <f t="shared" ca="1" si="2907"/>
        <v>716000</v>
      </c>
      <c r="P5440">
        <f t="shared" ca="1" si="2917"/>
        <v>1032996</v>
      </c>
      <c r="Q5440">
        <f ca="1">IF(P5440&gt;0,1,0)</f>
        <v>1</v>
      </c>
      <c r="R5440">
        <f t="shared" ca="1" si="2908"/>
        <v>9</v>
      </c>
      <c r="S5440">
        <f t="shared" ca="1" si="2909"/>
        <v>2</v>
      </c>
      <c r="T5440">
        <f t="shared" ca="1" si="2910"/>
        <v>4</v>
      </c>
      <c r="U5440">
        <f t="shared" ca="1" si="2911"/>
        <v>6</v>
      </c>
      <c r="V5440">
        <f t="shared" ca="1" si="2912"/>
        <v>9</v>
      </c>
      <c r="X5440">
        <f t="shared" si="2914"/>
        <v>5440</v>
      </c>
      <c r="Y5440">
        <f t="shared" si="2915"/>
        <v>5252</v>
      </c>
      <c r="Z5440">
        <f t="shared" si="2916"/>
        <v>5253</v>
      </c>
      <c r="AA5440">
        <f t="shared" si="2913"/>
        <v>5451</v>
      </c>
      <c r="AB5440">
        <f t="shared" si="2890"/>
        <v>200</v>
      </c>
      <c r="AM5440" t="str">
        <f t="shared" si="2891"/>
        <v>201906KS</v>
      </c>
      <c r="AN5440">
        <f t="shared" ca="1" si="2896"/>
        <v>9.0000503144654136</v>
      </c>
      <c r="AO5440">
        <f t="shared" ca="1" si="2897"/>
        <v>2</v>
      </c>
      <c r="AP5440">
        <f t="shared" ca="1" si="2898"/>
        <v>4</v>
      </c>
      <c r="AQ5440">
        <f t="shared" ca="1" si="2899"/>
        <v>6</v>
      </c>
      <c r="AR5440">
        <f t="shared" ca="1" si="2900"/>
        <v>9.0062893081761004</v>
      </c>
      <c r="AS5440">
        <f ca="1">P5440/J5440</f>
        <v>0.14278755562239581</v>
      </c>
    </row>
    <row r="5441" spans="1:51" x14ac:dyDescent="0.4">
      <c r="A5441">
        <f t="shared" si="2889"/>
        <v>201906</v>
      </c>
      <c r="B5441" t="s">
        <v>717</v>
      </c>
      <c r="C5441" t="s">
        <v>288</v>
      </c>
      <c r="D5441" t="str">
        <f t="shared" ca="1" si="2895"/>
        <v>I116</v>
      </c>
      <c r="E5441">
        <f t="shared" ca="1" si="2901"/>
        <v>69</v>
      </c>
      <c r="F5441">
        <f t="shared" ca="1" si="2902"/>
        <v>13</v>
      </c>
      <c r="G5441" t="str">
        <f t="shared" ca="1" si="2892"/>
        <v>S11</v>
      </c>
      <c r="H5441" t="str">
        <f t="shared" ca="1" si="2893"/>
        <v>S113</v>
      </c>
      <c r="I5441">
        <f ca="1">VLOOKUP(D5441,PRC!$A$2:$B$21,2,0)*E5441</f>
        <v>100740000</v>
      </c>
      <c r="J5441">
        <f t="shared" ca="1" si="2903"/>
        <v>93688196</v>
      </c>
      <c r="K5441">
        <f ca="1">VLOOKUP(D5441,PRC!$A$1:$C$21,3,0)*E5441</f>
        <v>60444000</v>
      </c>
      <c r="L5441">
        <f t="shared" ca="1" si="2904"/>
        <v>2015000</v>
      </c>
      <c r="M5441">
        <f t="shared" ca="1" si="2905"/>
        <v>4030000</v>
      </c>
      <c r="N5441">
        <f t="shared" ca="1" si="2906"/>
        <v>3022000</v>
      </c>
      <c r="O5441">
        <f t="shared" ca="1" si="2907"/>
        <v>5037000</v>
      </c>
      <c r="P5441">
        <f t="shared" ca="1" si="2917"/>
        <v>19140196</v>
      </c>
      <c r="Q5441">
        <f ca="1">IF(P5441&gt;0,1,0)</f>
        <v>1</v>
      </c>
      <c r="R5441">
        <f t="shared" ca="1" si="2908"/>
        <v>7</v>
      </c>
      <c r="S5441">
        <f t="shared" ca="1" si="2909"/>
        <v>2</v>
      </c>
      <c r="T5441">
        <f t="shared" ca="1" si="2910"/>
        <v>4</v>
      </c>
      <c r="U5441">
        <f t="shared" ca="1" si="2911"/>
        <v>3</v>
      </c>
      <c r="V5441">
        <f t="shared" ca="1" si="2912"/>
        <v>5</v>
      </c>
      <c r="X5441">
        <f t="shared" si="2914"/>
        <v>5441</v>
      </c>
      <c r="Y5441">
        <f t="shared" si="2915"/>
        <v>5252</v>
      </c>
      <c r="Z5441">
        <f t="shared" si="2916"/>
        <v>5253</v>
      </c>
      <c r="AA5441">
        <f t="shared" si="2913"/>
        <v>5451</v>
      </c>
      <c r="AB5441">
        <f t="shared" si="2890"/>
        <v>200</v>
      </c>
      <c r="AM5441" t="str">
        <f t="shared" si="2891"/>
        <v>201906KS</v>
      </c>
      <c r="AN5441">
        <f t="shared" ca="1" si="2896"/>
        <v>7.0000039706174295</v>
      </c>
      <c r="AO5441">
        <f t="shared" ca="1" si="2897"/>
        <v>2.0001985308715504</v>
      </c>
      <c r="AP5441">
        <f t="shared" ca="1" si="2898"/>
        <v>4.0003970617431008</v>
      </c>
      <c r="AQ5441">
        <f t="shared" ca="1" si="2899"/>
        <v>2.9998014691284496</v>
      </c>
      <c r="AR5441">
        <f t="shared" ca="1" si="2900"/>
        <v>5</v>
      </c>
      <c r="AS5441">
        <f ca="1">P5441/J5441</f>
        <v>0.20429677181530959</v>
      </c>
    </row>
    <row r="5442" spans="1:51" x14ac:dyDescent="0.4">
      <c r="A5442">
        <f t="shared" si="2889"/>
        <v>201906</v>
      </c>
      <c r="B5442" t="s">
        <v>718</v>
      </c>
      <c r="C5442" t="s">
        <v>288</v>
      </c>
      <c r="D5442" t="str">
        <f t="shared" ca="1" si="2895"/>
        <v>I104</v>
      </c>
      <c r="E5442">
        <f t="shared" ca="1" si="2901"/>
        <v>57</v>
      </c>
      <c r="F5442">
        <f t="shared" ca="1" si="2902"/>
        <v>11</v>
      </c>
      <c r="G5442" t="str">
        <f t="shared" ca="1" si="2892"/>
        <v>S10</v>
      </c>
      <c r="H5442" t="str">
        <f t="shared" ca="1" si="2893"/>
        <v>S103</v>
      </c>
      <c r="I5442">
        <f ca="1">VLOOKUP(D5442,PRC!$A$2:$B$21,2,0)*E5442</f>
        <v>3990000</v>
      </c>
      <c r="J5442">
        <f t="shared" ca="1" si="2903"/>
        <v>3511196</v>
      </c>
      <c r="K5442">
        <f ca="1">VLOOKUP(D5442,PRC!$A$1:$C$21,3,0)*E5442</f>
        <v>1675800</v>
      </c>
      <c r="L5442">
        <f t="shared" ca="1" si="2904"/>
        <v>120000</v>
      </c>
      <c r="M5442">
        <f t="shared" ca="1" si="2905"/>
        <v>200000</v>
      </c>
      <c r="N5442">
        <f t="shared" ca="1" si="2906"/>
        <v>319000</v>
      </c>
      <c r="O5442">
        <f t="shared" ca="1" si="2907"/>
        <v>239000</v>
      </c>
      <c r="P5442">
        <f t="shared" ca="1" si="2917"/>
        <v>957396</v>
      </c>
      <c r="Q5442">
        <f ca="1">IF(P5442&gt;0,1,0)</f>
        <v>1</v>
      </c>
      <c r="R5442">
        <f t="shared" ca="1" si="2908"/>
        <v>12</v>
      </c>
      <c r="S5442">
        <f t="shared" ca="1" si="2909"/>
        <v>3</v>
      </c>
      <c r="T5442">
        <f t="shared" ca="1" si="2910"/>
        <v>5</v>
      </c>
      <c r="U5442">
        <f t="shared" ca="1" si="2911"/>
        <v>8</v>
      </c>
      <c r="V5442">
        <f t="shared" ca="1" si="2912"/>
        <v>6</v>
      </c>
      <c r="X5442">
        <f t="shared" si="2914"/>
        <v>5442</v>
      </c>
      <c r="Y5442">
        <f t="shared" si="2915"/>
        <v>5252</v>
      </c>
      <c r="Z5442">
        <f t="shared" si="2916"/>
        <v>5253</v>
      </c>
      <c r="AA5442">
        <f t="shared" si="2913"/>
        <v>5451</v>
      </c>
      <c r="AB5442">
        <f t="shared" si="2890"/>
        <v>200</v>
      </c>
      <c r="AM5442" t="str">
        <f t="shared" si="2891"/>
        <v>201906KS</v>
      </c>
      <c r="AN5442">
        <f t="shared" ca="1" si="2896"/>
        <v>12.000100250626566</v>
      </c>
      <c r="AO5442">
        <f t="shared" ca="1" si="2897"/>
        <v>3.007518796992481</v>
      </c>
      <c r="AP5442">
        <f t="shared" ca="1" si="2898"/>
        <v>5.0125313283208017</v>
      </c>
      <c r="AQ5442">
        <f t="shared" ca="1" si="2899"/>
        <v>7.9949874686716802</v>
      </c>
      <c r="AR5442">
        <f t="shared" ca="1" si="2900"/>
        <v>5.9899749373433586</v>
      </c>
      <c r="AS5442">
        <f ca="1">P5442/J5442</f>
        <v>0.27266948356058734</v>
      </c>
    </row>
    <row r="5443" spans="1:51" x14ac:dyDescent="0.4">
      <c r="A5443">
        <f t="shared" ref="A5443:A5506" si="2918">IF(BA5443="",A5442,BA5443)</f>
        <v>201906</v>
      </c>
      <c r="B5443" t="s">
        <v>719</v>
      </c>
      <c r="C5443" t="s">
        <v>288</v>
      </c>
      <c r="D5443" t="str">
        <f t="shared" ca="1" si="2895"/>
        <v>I104</v>
      </c>
      <c r="E5443">
        <f t="shared" ca="1" si="2901"/>
        <v>68</v>
      </c>
      <c r="F5443">
        <f t="shared" ca="1" si="2902"/>
        <v>14</v>
      </c>
      <c r="G5443" t="str">
        <f t="shared" ca="1" si="2892"/>
        <v>S11</v>
      </c>
      <c r="H5443" t="str">
        <f t="shared" ca="1" si="2893"/>
        <v>S112</v>
      </c>
      <c r="I5443">
        <f ca="1">VLOOKUP(D5443,PRC!$A$2:$B$21,2,0)*E5443</f>
        <v>4760000</v>
      </c>
      <c r="J5443">
        <f t="shared" ca="1" si="2903"/>
        <v>4141196</v>
      </c>
      <c r="K5443">
        <f ca="1">VLOOKUP(D5443,PRC!$A$1:$C$21,3,0)*E5443</f>
        <v>1999200</v>
      </c>
      <c r="L5443">
        <f t="shared" ca="1" si="2904"/>
        <v>143000</v>
      </c>
      <c r="M5443">
        <f t="shared" ca="1" si="2905"/>
        <v>286000</v>
      </c>
      <c r="N5443">
        <f t="shared" ca="1" si="2906"/>
        <v>190000</v>
      </c>
      <c r="O5443">
        <f t="shared" ca="1" si="2907"/>
        <v>381000</v>
      </c>
      <c r="P5443">
        <f t="shared" ca="1" si="2917"/>
        <v>1141996</v>
      </c>
      <c r="Q5443">
        <f ca="1">IF(P5443&gt;0,1,0)</f>
        <v>1</v>
      </c>
      <c r="R5443">
        <f t="shared" ca="1" si="2908"/>
        <v>13</v>
      </c>
      <c r="S5443">
        <f t="shared" ca="1" si="2909"/>
        <v>3</v>
      </c>
      <c r="T5443">
        <f t="shared" ca="1" si="2910"/>
        <v>6</v>
      </c>
      <c r="U5443">
        <f t="shared" ca="1" si="2911"/>
        <v>4</v>
      </c>
      <c r="V5443">
        <f t="shared" ca="1" si="2912"/>
        <v>8</v>
      </c>
      <c r="X5443">
        <f t="shared" si="2914"/>
        <v>5443</v>
      </c>
      <c r="Y5443">
        <f t="shared" si="2915"/>
        <v>5252</v>
      </c>
      <c r="Z5443">
        <f t="shared" si="2916"/>
        <v>5253</v>
      </c>
      <c r="AA5443">
        <f t="shared" si="2913"/>
        <v>5451</v>
      </c>
      <c r="AB5443">
        <f t="shared" ref="AB5443:AB5506" si="2919">COUNTIF(AM$2:AM$100100,AM5443)</f>
        <v>200</v>
      </c>
      <c r="AM5443" t="str">
        <f t="shared" ref="AM5443:AM5506" si="2920">A5443&amp;C5443</f>
        <v>201906KS</v>
      </c>
      <c r="AN5443">
        <f t="shared" ca="1" si="2896"/>
        <v>13.000084033613446</v>
      </c>
      <c r="AO5443">
        <f t="shared" ca="1" si="2897"/>
        <v>3.0042016806722689</v>
      </c>
      <c r="AP5443">
        <f t="shared" ca="1" si="2898"/>
        <v>6.0084033613445378</v>
      </c>
      <c r="AQ5443">
        <f t="shared" ca="1" si="2899"/>
        <v>3.9915966386554618</v>
      </c>
      <c r="AR5443">
        <f t="shared" ca="1" si="2900"/>
        <v>8.0042016806722689</v>
      </c>
      <c r="AS5443">
        <f ca="1">P5443/J5443</f>
        <v>0.27576477906382602</v>
      </c>
    </row>
    <row r="5444" spans="1:51" x14ac:dyDescent="0.4">
      <c r="A5444">
        <f t="shared" si="2918"/>
        <v>201906</v>
      </c>
      <c r="B5444" t="s">
        <v>720</v>
      </c>
      <c r="C5444" t="s">
        <v>288</v>
      </c>
      <c r="D5444" t="str">
        <f t="shared" ca="1" si="2895"/>
        <v>I110</v>
      </c>
      <c r="E5444">
        <f t="shared" ca="1" si="2901"/>
        <v>74</v>
      </c>
      <c r="F5444">
        <f t="shared" ca="1" si="2902"/>
        <v>13</v>
      </c>
      <c r="G5444" t="str">
        <f t="shared" ca="1" si="2892"/>
        <v>S11</v>
      </c>
      <c r="H5444" t="str">
        <f t="shared" ca="1" si="2893"/>
        <v>S112</v>
      </c>
      <c r="I5444">
        <f ca="1">VLOOKUP(D5444,PRC!$A$2:$B$21,2,0)*E5444</f>
        <v>22200000</v>
      </c>
      <c r="J5444">
        <f t="shared" ca="1" si="2903"/>
        <v>19979996</v>
      </c>
      <c r="K5444">
        <f ca="1">VLOOKUP(D5444,PRC!$A$1:$C$21,3,0)*E5444</f>
        <v>10212000</v>
      </c>
      <c r="L5444">
        <f t="shared" ca="1" si="2904"/>
        <v>666000</v>
      </c>
      <c r="M5444">
        <f t="shared" ca="1" si="2905"/>
        <v>1110000</v>
      </c>
      <c r="N5444">
        <f t="shared" ca="1" si="2906"/>
        <v>1554000</v>
      </c>
      <c r="O5444">
        <f t="shared" ca="1" si="2907"/>
        <v>1998000</v>
      </c>
      <c r="P5444">
        <f t="shared" ca="1" si="2917"/>
        <v>4439996</v>
      </c>
      <c r="Q5444">
        <f ca="1">IF(P5444&gt;0,1,0)</f>
        <v>1</v>
      </c>
      <c r="R5444">
        <f t="shared" ca="1" si="2908"/>
        <v>10</v>
      </c>
      <c r="S5444">
        <f t="shared" ca="1" si="2909"/>
        <v>3</v>
      </c>
      <c r="T5444">
        <f t="shared" ca="1" si="2910"/>
        <v>5</v>
      </c>
      <c r="U5444">
        <f t="shared" ca="1" si="2911"/>
        <v>7</v>
      </c>
      <c r="V5444">
        <f t="shared" ca="1" si="2912"/>
        <v>9</v>
      </c>
      <c r="X5444">
        <f t="shared" si="2914"/>
        <v>5444</v>
      </c>
      <c r="Y5444">
        <f t="shared" si="2915"/>
        <v>5252</v>
      </c>
      <c r="Z5444">
        <f t="shared" si="2916"/>
        <v>5253</v>
      </c>
      <c r="AA5444">
        <f t="shared" si="2913"/>
        <v>5451</v>
      </c>
      <c r="AB5444">
        <f t="shared" si="2919"/>
        <v>200</v>
      </c>
      <c r="AM5444" t="str">
        <f t="shared" si="2920"/>
        <v>201906KS</v>
      </c>
      <c r="AN5444">
        <f t="shared" ca="1" si="2896"/>
        <v>10.00001801801802</v>
      </c>
      <c r="AO5444">
        <f t="shared" ca="1" si="2897"/>
        <v>3</v>
      </c>
      <c r="AP5444">
        <f t="shared" ca="1" si="2898"/>
        <v>5</v>
      </c>
      <c r="AQ5444">
        <f t="shared" ca="1" si="2899"/>
        <v>7.0000000000000009</v>
      </c>
      <c r="AR5444">
        <f t="shared" ca="1" si="2900"/>
        <v>9</v>
      </c>
      <c r="AS5444">
        <f ca="1">P5444/J5444</f>
        <v>0.22222206651092422</v>
      </c>
    </row>
    <row r="5445" spans="1:51" x14ac:dyDescent="0.4">
      <c r="A5445">
        <f t="shared" si="2918"/>
        <v>201906</v>
      </c>
      <c r="B5445" t="s">
        <v>721</v>
      </c>
      <c r="C5445" t="s">
        <v>288</v>
      </c>
      <c r="D5445" t="str">
        <f t="shared" ca="1" si="2895"/>
        <v>I115</v>
      </c>
      <c r="E5445">
        <f t="shared" ca="1" si="2901"/>
        <v>74</v>
      </c>
      <c r="F5445">
        <f t="shared" ca="1" si="2902"/>
        <v>5</v>
      </c>
      <c r="G5445" t="str">
        <f t="shared" ref="G5445:G5451" ca="1" si="2921">LEFT(H5445,3)</f>
        <v>S11</v>
      </c>
      <c r="H5445" t="str">
        <f t="shared" ref="H5445:H5451" ca="1" si="2922">"S"&amp;RANDBETWEEN(101,120)</f>
        <v>S112</v>
      </c>
      <c r="I5445">
        <f ca="1">VLOOKUP(D5445,PRC!$A$2:$B$21,2,0)*E5445</f>
        <v>370000</v>
      </c>
      <c r="J5445">
        <f t="shared" ca="1" si="2903"/>
        <v>325596</v>
      </c>
      <c r="K5445">
        <f ca="1">VLOOKUP(D5445,PRC!$A$1:$C$21,3,0)*E5445</f>
        <v>177600</v>
      </c>
      <c r="L5445">
        <f t="shared" ca="1" si="2904"/>
        <v>11000</v>
      </c>
      <c r="M5445">
        <f t="shared" ca="1" si="2905"/>
        <v>19000</v>
      </c>
      <c r="N5445">
        <f t="shared" ca="1" si="2906"/>
        <v>19000</v>
      </c>
      <c r="O5445">
        <f t="shared" ca="1" si="2907"/>
        <v>19000</v>
      </c>
      <c r="P5445">
        <f t="shared" ca="1" si="2917"/>
        <v>79996</v>
      </c>
      <c r="Q5445">
        <f ca="1">IF(P5445&gt;0,1,0)</f>
        <v>1</v>
      </c>
      <c r="R5445">
        <f t="shared" ca="1" si="2908"/>
        <v>12</v>
      </c>
      <c r="S5445">
        <f t="shared" ca="1" si="2909"/>
        <v>3</v>
      </c>
      <c r="T5445">
        <f t="shared" ca="1" si="2910"/>
        <v>5</v>
      </c>
      <c r="U5445">
        <f t="shared" ca="1" si="2911"/>
        <v>5</v>
      </c>
      <c r="V5445">
        <f t="shared" ca="1" si="2912"/>
        <v>5</v>
      </c>
      <c r="X5445">
        <f t="shared" si="2914"/>
        <v>5445</v>
      </c>
      <c r="Y5445">
        <f t="shared" si="2915"/>
        <v>5252</v>
      </c>
      <c r="Z5445">
        <f t="shared" si="2916"/>
        <v>5253</v>
      </c>
      <c r="AA5445">
        <f t="shared" si="2913"/>
        <v>5451</v>
      </c>
      <c r="AB5445">
        <f t="shared" si="2919"/>
        <v>200</v>
      </c>
      <c r="AM5445" t="str">
        <f t="shared" si="2920"/>
        <v>201906KS</v>
      </c>
      <c r="AN5445">
        <f t="shared" ca="1" si="2896"/>
        <v>12.001081081081077</v>
      </c>
      <c r="AO5445">
        <f t="shared" ca="1" si="2897"/>
        <v>2.9729729729729732</v>
      </c>
      <c r="AP5445">
        <f t="shared" ca="1" si="2898"/>
        <v>5.1351351351351351</v>
      </c>
      <c r="AQ5445">
        <f t="shared" ca="1" si="2899"/>
        <v>5.1351351351351351</v>
      </c>
      <c r="AR5445">
        <f t="shared" ca="1" si="2900"/>
        <v>5.1351351351351351</v>
      </c>
      <c r="AS5445">
        <f ca="1">P5445/J5445</f>
        <v>0.24569097900465608</v>
      </c>
    </row>
    <row r="5446" spans="1:51" x14ac:dyDescent="0.4">
      <c r="A5446">
        <f t="shared" si="2918"/>
        <v>201906</v>
      </c>
      <c r="B5446" t="s">
        <v>722</v>
      </c>
      <c r="C5446" t="s">
        <v>288</v>
      </c>
      <c r="D5446" t="str">
        <f t="shared" ref="D5446:D5451" ca="1" si="2923">"I"&amp;RANDBETWEEN(101,120)</f>
        <v>I107</v>
      </c>
      <c r="E5446">
        <f t="shared" ca="1" si="2901"/>
        <v>71</v>
      </c>
      <c r="F5446">
        <f t="shared" ca="1" si="2902"/>
        <v>13</v>
      </c>
      <c r="G5446" t="str">
        <f t="shared" ca="1" si="2921"/>
        <v>S11</v>
      </c>
      <c r="H5446" t="str">
        <f t="shared" ca="1" si="2922"/>
        <v>S114</v>
      </c>
      <c r="I5446">
        <f ca="1">VLOOKUP(D5446,PRC!$A$2:$B$21,2,0)*E5446</f>
        <v>10650000</v>
      </c>
      <c r="J5446">
        <f t="shared" ca="1" si="2903"/>
        <v>9691496</v>
      </c>
      <c r="K5446">
        <f ca="1">VLOOKUP(D5446,PRC!$A$1:$C$21,3,0)*E5446</f>
        <v>6070500</v>
      </c>
      <c r="L5446">
        <f t="shared" ca="1" si="2904"/>
        <v>107000</v>
      </c>
      <c r="M5446">
        <f t="shared" ca="1" si="2905"/>
        <v>426000</v>
      </c>
      <c r="N5446">
        <f t="shared" ca="1" si="2906"/>
        <v>639000</v>
      </c>
      <c r="O5446">
        <f t="shared" ca="1" si="2907"/>
        <v>746000</v>
      </c>
      <c r="P5446">
        <f t="shared" ca="1" si="2917"/>
        <v>1702996</v>
      </c>
      <c r="Q5446">
        <f ca="1">IF(P5446&gt;0,1,0)</f>
        <v>1</v>
      </c>
      <c r="R5446">
        <f t="shared" ca="1" si="2908"/>
        <v>9</v>
      </c>
      <c r="S5446">
        <f t="shared" ca="1" si="2909"/>
        <v>1</v>
      </c>
      <c r="T5446">
        <f t="shared" ca="1" si="2910"/>
        <v>4</v>
      </c>
      <c r="U5446">
        <f t="shared" ca="1" si="2911"/>
        <v>6</v>
      </c>
      <c r="V5446">
        <f t="shared" ca="1" si="2912"/>
        <v>7</v>
      </c>
      <c r="X5446">
        <f t="shared" si="2914"/>
        <v>5446</v>
      </c>
      <c r="Y5446">
        <f t="shared" si="2915"/>
        <v>5252</v>
      </c>
      <c r="Z5446">
        <f t="shared" si="2916"/>
        <v>5253</v>
      </c>
      <c r="AA5446">
        <f t="shared" si="2913"/>
        <v>5451</v>
      </c>
      <c r="AB5446">
        <f t="shared" si="2919"/>
        <v>200</v>
      </c>
      <c r="AM5446" t="str">
        <f t="shared" si="2920"/>
        <v>201906KS</v>
      </c>
      <c r="AN5446">
        <f t="shared" ref="AN5446:AN5509" ca="1" si="2924">(1-J5446/I5446)*100</f>
        <v>9.0000375586854471</v>
      </c>
      <c r="AO5446">
        <f t="shared" ref="AO5446:AO5509" ca="1" si="2925">L5446/$I5446*100</f>
        <v>1.0046948356807512</v>
      </c>
      <c r="AP5446">
        <f t="shared" ca="1" si="2898"/>
        <v>4</v>
      </c>
      <c r="AQ5446">
        <f t="shared" ca="1" si="2899"/>
        <v>6</v>
      </c>
      <c r="AR5446">
        <f t="shared" ca="1" si="2900"/>
        <v>7.004694835680751</v>
      </c>
      <c r="AS5446">
        <f ca="1">P5446/J5446</f>
        <v>0.1757206524152721</v>
      </c>
    </row>
    <row r="5447" spans="1:51" x14ac:dyDescent="0.4">
      <c r="A5447">
        <f t="shared" si="2918"/>
        <v>201906</v>
      </c>
      <c r="B5447" t="s">
        <v>723</v>
      </c>
      <c r="C5447" t="s">
        <v>288</v>
      </c>
      <c r="D5447" t="str">
        <f t="shared" ca="1" si="2923"/>
        <v>I110</v>
      </c>
      <c r="E5447">
        <f t="shared" ca="1" si="2901"/>
        <v>65</v>
      </c>
      <c r="F5447">
        <f t="shared" ca="1" si="2902"/>
        <v>15</v>
      </c>
      <c r="G5447" t="str">
        <f t="shared" ca="1" si="2921"/>
        <v>S11</v>
      </c>
      <c r="H5447" t="str">
        <f t="shared" ca="1" si="2922"/>
        <v>S116</v>
      </c>
      <c r="I5447">
        <f ca="1">VLOOKUP(D5447,PRC!$A$2:$B$21,2,0)*E5447</f>
        <v>19500000</v>
      </c>
      <c r="J5447">
        <f t="shared" ca="1" si="2903"/>
        <v>16769996</v>
      </c>
      <c r="K5447">
        <f ca="1">VLOOKUP(D5447,PRC!$A$1:$C$21,3,0)*E5447</f>
        <v>8970000</v>
      </c>
      <c r="L5447">
        <f t="shared" ca="1" si="2904"/>
        <v>585000</v>
      </c>
      <c r="M5447">
        <f t="shared" ca="1" si="2905"/>
        <v>1170000</v>
      </c>
      <c r="N5447">
        <f t="shared" ca="1" si="2906"/>
        <v>1170000</v>
      </c>
      <c r="O5447">
        <f t="shared" ca="1" si="2907"/>
        <v>1950000</v>
      </c>
      <c r="P5447">
        <f t="shared" ca="1" si="2917"/>
        <v>2924996</v>
      </c>
      <c r="Q5447">
        <f ca="1">IF(P5447&gt;0,1,0)</f>
        <v>1</v>
      </c>
      <c r="R5447">
        <f t="shared" ca="1" si="2908"/>
        <v>14</v>
      </c>
      <c r="S5447">
        <f t="shared" ca="1" si="2909"/>
        <v>3</v>
      </c>
      <c r="T5447">
        <f t="shared" ca="1" si="2910"/>
        <v>6</v>
      </c>
      <c r="U5447">
        <f t="shared" ca="1" si="2911"/>
        <v>6</v>
      </c>
      <c r="V5447">
        <f t="shared" ca="1" si="2912"/>
        <v>10</v>
      </c>
      <c r="X5447">
        <f t="shared" si="2914"/>
        <v>5447</v>
      </c>
      <c r="Y5447">
        <f t="shared" si="2915"/>
        <v>5252</v>
      </c>
      <c r="Z5447">
        <f t="shared" si="2916"/>
        <v>5253</v>
      </c>
      <c r="AA5447">
        <f t="shared" si="2913"/>
        <v>5451</v>
      </c>
      <c r="AB5447">
        <f t="shared" si="2919"/>
        <v>200</v>
      </c>
      <c r="AM5447" t="str">
        <f t="shared" si="2920"/>
        <v>201906KS</v>
      </c>
      <c r="AN5447">
        <f t="shared" ca="1" si="2924"/>
        <v>14.000020512820511</v>
      </c>
      <c r="AO5447">
        <f t="shared" ca="1" si="2925"/>
        <v>3</v>
      </c>
      <c r="AP5447">
        <f t="shared" ca="1" si="2898"/>
        <v>6</v>
      </c>
      <c r="AQ5447">
        <f t="shared" ca="1" si="2899"/>
        <v>6</v>
      </c>
      <c r="AR5447">
        <f t="shared" ca="1" si="2900"/>
        <v>10</v>
      </c>
      <c r="AS5447">
        <f ca="1">P5447/J5447</f>
        <v>0.17441840773247649</v>
      </c>
    </row>
    <row r="5448" spans="1:51" x14ac:dyDescent="0.4">
      <c r="A5448">
        <f t="shared" si="2918"/>
        <v>201906</v>
      </c>
      <c r="B5448" t="s">
        <v>724</v>
      </c>
      <c r="C5448" t="s">
        <v>288</v>
      </c>
      <c r="D5448" t="str">
        <f t="shared" ca="1" si="2923"/>
        <v>I110</v>
      </c>
      <c r="E5448">
        <f t="shared" ca="1" si="2901"/>
        <v>56</v>
      </c>
      <c r="F5448">
        <f t="shared" ca="1" si="2902"/>
        <v>12</v>
      </c>
      <c r="G5448" t="str">
        <f t="shared" ca="1" si="2921"/>
        <v>S11</v>
      </c>
      <c r="H5448" t="str">
        <f t="shared" ca="1" si="2922"/>
        <v>S111</v>
      </c>
      <c r="I5448">
        <f ca="1">VLOOKUP(D5448,PRC!$A$2:$B$21,2,0)*E5448</f>
        <v>16800000</v>
      </c>
      <c r="J5448">
        <f t="shared" ca="1" si="2903"/>
        <v>14279996</v>
      </c>
      <c r="K5448">
        <f ca="1">VLOOKUP(D5448,PRC!$A$1:$C$21,3,0)*E5448</f>
        <v>7728000</v>
      </c>
      <c r="L5448">
        <f t="shared" ca="1" si="2904"/>
        <v>504000</v>
      </c>
      <c r="M5448">
        <f t="shared" ca="1" si="2905"/>
        <v>840000</v>
      </c>
      <c r="N5448">
        <f t="shared" ca="1" si="2906"/>
        <v>840000</v>
      </c>
      <c r="O5448">
        <f t="shared" ca="1" si="2907"/>
        <v>1176000</v>
      </c>
      <c r="P5448">
        <f t="shared" ca="1" si="2917"/>
        <v>3191996</v>
      </c>
      <c r="Q5448">
        <f ca="1">IF(P5448&gt;0,1,0)</f>
        <v>1</v>
      </c>
      <c r="R5448">
        <f t="shared" ca="1" si="2908"/>
        <v>15</v>
      </c>
      <c r="S5448">
        <f t="shared" ca="1" si="2909"/>
        <v>3</v>
      </c>
      <c r="T5448">
        <f t="shared" ca="1" si="2910"/>
        <v>5</v>
      </c>
      <c r="U5448">
        <f t="shared" ca="1" si="2911"/>
        <v>5</v>
      </c>
      <c r="V5448">
        <f t="shared" ca="1" si="2912"/>
        <v>7</v>
      </c>
      <c r="X5448">
        <f t="shared" si="2914"/>
        <v>5448</v>
      </c>
      <c r="Y5448">
        <f t="shared" si="2915"/>
        <v>5252</v>
      </c>
      <c r="Z5448">
        <f t="shared" si="2916"/>
        <v>5253</v>
      </c>
      <c r="AA5448">
        <f t="shared" si="2913"/>
        <v>5451</v>
      </c>
      <c r="AB5448">
        <f t="shared" si="2919"/>
        <v>200</v>
      </c>
      <c r="AM5448" t="str">
        <f t="shared" si="2920"/>
        <v>201906KS</v>
      </c>
      <c r="AN5448">
        <f t="shared" ca="1" si="2924"/>
        <v>15.00002380952381</v>
      </c>
      <c r="AO5448">
        <f t="shared" ca="1" si="2925"/>
        <v>3</v>
      </c>
      <c r="AP5448">
        <f t="shared" ref="AP5448:AP5511" ca="1" si="2926">M5448/$I5448*100</f>
        <v>5</v>
      </c>
      <c r="AQ5448">
        <f t="shared" ref="AQ5448:AQ5511" ca="1" si="2927">N5448/$I5448*100</f>
        <v>5</v>
      </c>
      <c r="AR5448">
        <f t="shared" ref="AR5448:AR5511" ca="1" si="2928">O5448/$I5448*100</f>
        <v>7.0000000000000009</v>
      </c>
      <c r="AS5448">
        <f ca="1">P5448/J5448</f>
        <v>0.22352919426588075</v>
      </c>
    </row>
    <row r="5449" spans="1:51" x14ac:dyDescent="0.4">
      <c r="A5449">
        <f t="shared" si="2918"/>
        <v>201906</v>
      </c>
      <c r="B5449" t="s">
        <v>725</v>
      </c>
      <c r="C5449" t="s">
        <v>288</v>
      </c>
      <c r="D5449" t="str">
        <f t="shared" ca="1" si="2923"/>
        <v>I106</v>
      </c>
      <c r="E5449">
        <f t="shared" ca="1" si="2901"/>
        <v>74</v>
      </c>
      <c r="F5449">
        <f t="shared" ca="1" si="2902"/>
        <v>10</v>
      </c>
      <c r="G5449" t="str">
        <f t="shared" ca="1" si="2921"/>
        <v>S11</v>
      </c>
      <c r="H5449" t="str">
        <f t="shared" ca="1" si="2922"/>
        <v>S113</v>
      </c>
      <c r="I5449">
        <f ca="1">VLOOKUP(D5449,PRC!$A$2:$B$21,2,0)*E5449</f>
        <v>1480000</v>
      </c>
      <c r="J5449">
        <f t="shared" ca="1" si="2903"/>
        <v>1272796</v>
      </c>
      <c r="K5449">
        <f ca="1">VLOOKUP(D5449,PRC!$A$1:$C$21,3,0)*E5449</f>
        <v>784400</v>
      </c>
      <c r="L5449">
        <f t="shared" ca="1" si="2904"/>
        <v>44000</v>
      </c>
      <c r="M5449">
        <f t="shared" ca="1" si="2905"/>
        <v>104000</v>
      </c>
      <c r="N5449">
        <f t="shared" ca="1" si="2906"/>
        <v>59000</v>
      </c>
      <c r="O5449">
        <f t="shared" ca="1" si="2907"/>
        <v>89000</v>
      </c>
      <c r="P5449">
        <f t="shared" ca="1" si="2917"/>
        <v>192396</v>
      </c>
      <c r="Q5449">
        <f ca="1">IF(P5449&gt;0,1,0)</f>
        <v>1</v>
      </c>
      <c r="R5449">
        <f t="shared" ca="1" si="2908"/>
        <v>14</v>
      </c>
      <c r="S5449">
        <f t="shared" ca="1" si="2909"/>
        <v>3</v>
      </c>
      <c r="T5449">
        <f t="shared" ca="1" si="2910"/>
        <v>7</v>
      </c>
      <c r="U5449">
        <f t="shared" ca="1" si="2911"/>
        <v>4</v>
      </c>
      <c r="V5449">
        <f t="shared" ca="1" si="2912"/>
        <v>6</v>
      </c>
      <c r="X5449">
        <f t="shared" si="2914"/>
        <v>5449</v>
      </c>
      <c r="Y5449">
        <f t="shared" si="2915"/>
        <v>5252</v>
      </c>
      <c r="Z5449">
        <f t="shared" si="2916"/>
        <v>5253</v>
      </c>
      <c r="AA5449">
        <f t="shared" si="2913"/>
        <v>5451</v>
      </c>
      <c r="AB5449">
        <f t="shared" si="2919"/>
        <v>200</v>
      </c>
      <c r="AM5449" t="str">
        <f t="shared" si="2920"/>
        <v>201906KS</v>
      </c>
      <c r="AN5449">
        <f t="shared" ca="1" si="2924"/>
        <v>14.000270270270265</v>
      </c>
      <c r="AO5449">
        <f t="shared" ca="1" si="2925"/>
        <v>2.9729729729729732</v>
      </c>
      <c r="AP5449">
        <f t="shared" ca="1" si="2926"/>
        <v>7.0270270270270272</v>
      </c>
      <c r="AQ5449">
        <f t="shared" ca="1" si="2927"/>
        <v>3.9864864864864868</v>
      </c>
      <c r="AR5449">
        <f t="shared" ca="1" si="2928"/>
        <v>6.013513513513514</v>
      </c>
      <c r="AS5449">
        <f ca="1">P5449/J5449</f>
        <v>0.15116012306764007</v>
      </c>
    </row>
    <row r="5450" spans="1:51" x14ac:dyDescent="0.4">
      <c r="A5450">
        <f t="shared" si="2918"/>
        <v>201906</v>
      </c>
      <c r="B5450" t="s">
        <v>726</v>
      </c>
      <c r="C5450" t="s">
        <v>288</v>
      </c>
      <c r="D5450" t="str">
        <f t="shared" ca="1" si="2923"/>
        <v>I116</v>
      </c>
      <c r="E5450">
        <f t="shared" ca="1" si="2901"/>
        <v>54</v>
      </c>
      <c r="F5450">
        <f t="shared" ca="1" si="2902"/>
        <v>5</v>
      </c>
      <c r="G5450" t="str">
        <f t="shared" ca="1" si="2921"/>
        <v>S10</v>
      </c>
      <c r="H5450" t="str">
        <f t="shared" ca="1" si="2922"/>
        <v>S108</v>
      </c>
      <c r="I5450">
        <f ca="1">VLOOKUP(D5450,PRC!$A$2:$B$21,2,0)*E5450</f>
        <v>78840000</v>
      </c>
      <c r="J5450">
        <f t="shared" ca="1" si="2903"/>
        <v>67802396</v>
      </c>
      <c r="K5450">
        <f ca="1">VLOOKUP(D5450,PRC!$A$1:$C$21,3,0)*E5450</f>
        <v>47304000</v>
      </c>
      <c r="L5450">
        <f t="shared" ca="1" si="2904"/>
        <v>788000</v>
      </c>
      <c r="M5450">
        <f t="shared" ca="1" si="2905"/>
        <v>5519000</v>
      </c>
      <c r="N5450">
        <f t="shared" ca="1" si="2906"/>
        <v>4730000</v>
      </c>
      <c r="O5450">
        <f t="shared" ca="1" si="2907"/>
        <v>3942000</v>
      </c>
      <c r="P5450">
        <f t="shared" ca="1" si="2917"/>
        <v>5519396</v>
      </c>
      <c r="Q5450">
        <f ca="1">IF(P5450&gt;0,1,0)</f>
        <v>1</v>
      </c>
      <c r="R5450">
        <f t="shared" ca="1" si="2908"/>
        <v>14</v>
      </c>
      <c r="S5450">
        <f t="shared" ca="1" si="2909"/>
        <v>1</v>
      </c>
      <c r="T5450">
        <f t="shared" ca="1" si="2910"/>
        <v>7</v>
      </c>
      <c r="U5450">
        <f t="shared" ca="1" si="2911"/>
        <v>6</v>
      </c>
      <c r="V5450">
        <f t="shared" ca="1" si="2912"/>
        <v>5</v>
      </c>
      <c r="X5450">
        <f t="shared" si="2914"/>
        <v>5450</v>
      </c>
      <c r="Y5450">
        <f t="shared" si="2915"/>
        <v>5252</v>
      </c>
      <c r="Z5450">
        <f t="shared" si="2916"/>
        <v>5253</v>
      </c>
      <c r="AA5450">
        <f t="shared" si="2913"/>
        <v>5451</v>
      </c>
      <c r="AB5450">
        <f t="shared" si="2919"/>
        <v>200</v>
      </c>
      <c r="AM5450" t="str">
        <f t="shared" si="2920"/>
        <v>201906KS</v>
      </c>
      <c r="AN5450">
        <f t="shared" ca="1" si="2924"/>
        <v>14.000005073566712</v>
      </c>
      <c r="AO5450">
        <f t="shared" ca="1" si="2925"/>
        <v>0.99949264332825982</v>
      </c>
      <c r="AP5450">
        <f t="shared" ca="1" si="2926"/>
        <v>7.00025367833587</v>
      </c>
      <c r="AQ5450">
        <f t="shared" ca="1" si="2927"/>
        <v>5.9994926433282592</v>
      </c>
      <c r="AR5450">
        <f t="shared" ca="1" si="2928"/>
        <v>5</v>
      </c>
      <c r="AS5450">
        <f ca="1">P5450/J5450</f>
        <v>8.1404143888956379E-2</v>
      </c>
    </row>
    <row r="5451" spans="1:51" x14ac:dyDescent="0.4">
      <c r="A5451">
        <f t="shared" si="2918"/>
        <v>201906</v>
      </c>
      <c r="B5451" t="s">
        <v>727</v>
      </c>
      <c r="C5451" t="s">
        <v>288</v>
      </c>
      <c r="D5451" t="str">
        <f t="shared" ca="1" si="2923"/>
        <v>I118</v>
      </c>
      <c r="E5451">
        <f t="shared" ref="E5451:E5514" ca="1" si="2929">RANDBETWEEN(INDIRECT("AD"&amp;Y5451),INDIRECT("AD"&amp;Z5451))</f>
        <v>64</v>
      </c>
      <c r="F5451">
        <f t="shared" ref="F5451:F5514" ca="1" si="2930">RANDBETWEEN(INDIRECT("AF"&amp;Y5451),INDIRECT("AF"&amp;Z5451))</f>
        <v>7</v>
      </c>
      <c r="G5451" t="str">
        <f t="shared" ca="1" si="2921"/>
        <v>S11</v>
      </c>
      <c r="H5451" t="str">
        <f t="shared" ca="1" si="2922"/>
        <v>S115</v>
      </c>
      <c r="I5451">
        <f ca="1">VLOOKUP(D5451,PRC!$A$2:$B$21,2,0)*E5451</f>
        <v>33920000</v>
      </c>
      <c r="J5451">
        <f t="shared" ref="J5451:J5514" ca="1" si="2931">I5451*(1-R5451/100)-4</f>
        <v>31884796</v>
      </c>
      <c r="K5451">
        <f ca="1">VLOOKUP(D5451,PRC!$A$1:$C$21,3,0)*E5451</f>
        <v>14246400</v>
      </c>
      <c r="L5451">
        <f t="shared" ref="L5451:L5514" ca="1" si="2932">ROUND($I5451*S5451,-5)/100</f>
        <v>339000</v>
      </c>
      <c r="M5451">
        <f t="shared" ref="M5451:M5514" ca="1" si="2933">ROUND($I5451*T5451,-5)/100</f>
        <v>1696000</v>
      </c>
      <c r="N5451">
        <f t="shared" ref="N5451:N5514" ca="1" si="2934">ROUND($I5451*U5451,-5)/100</f>
        <v>1018000</v>
      </c>
      <c r="O5451">
        <f t="shared" ref="O5451:O5514" ca="1" si="2935">ROUND($I5451*V5451,-5)/100</f>
        <v>3053000</v>
      </c>
      <c r="P5451">
        <f t="shared" ca="1" si="2917"/>
        <v>11532396</v>
      </c>
      <c r="Q5451">
        <f ca="1">IF(P5451&gt;0,1,0)</f>
        <v>1</v>
      </c>
      <c r="R5451">
        <f t="shared" ref="R5451:R5514" ca="1" si="2936">RANDBETWEEN(INDIRECT("AF"&amp;$Y5451),INDIRECT("AF"&amp;$Z5451))</f>
        <v>6</v>
      </c>
      <c r="S5451">
        <f t="shared" ref="S5451:S5514" ca="1" si="2937">RANDBETWEEN(INDIRECT("AG"&amp;$Y5451),INDIRECT("AG"&amp;$Z5451))</f>
        <v>1</v>
      </c>
      <c r="T5451">
        <f t="shared" ref="T5451:T5514" ca="1" si="2938">RANDBETWEEN(INDIRECT("AH"&amp;$Y5451),INDIRECT("AH"&amp;$Z5451))</f>
        <v>5</v>
      </c>
      <c r="U5451">
        <f t="shared" ref="U5451:U5514" ca="1" si="2939">RANDBETWEEN(INDIRECT("Ai"&amp;$Y5451),INDIRECT("Ai"&amp;$Z5451))</f>
        <v>3</v>
      </c>
      <c r="V5451">
        <f t="shared" ref="V5451:V5514" ca="1" si="2940">RANDBETWEEN(INDIRECT("Aj"&amp;$Y5451),INDIRECT("Aj"&amp;$Z5451))</f>
        <v>9</v>
      </c>
      <c r="X5451">
        <f t="shared" si="2914"/>
        <v>5451</v>
      </c>
      <c r="Y5451">
        <f t="shared" si="2915"/>
        <v>5252</v>
      </c>
      <c r="Z5451">
        <f t="shared" si="2916"/>
        <v>5253</v>
      </c>
      <c r="AA5451">
        <f t="shared" ref="AA5451:AA5514" si="2941">Y5451+AB5451-1</f>
        <v>5451</v>
      </c>
      <c r="AB5451">
        <f t="shared" si="2919"/>
        <v>200</v>
      </c>
      <c r="AM5451" t="str">
        <f t="shared" si="2920"/>
        <v>201906KS</v>
      </c>
      <c r="AN5451">
        <f t="shared" ca="1" si="2924"/>
        <v>6.0000117924528311</v>
      </c>
      <c r="AO5451">
        <f t="shared" ca="1" si="2925"/>
        <v>0.99941037735849048</v>
      </c>
      <c r="AP5451">
        <f t="shared" ca="1" si="2926"/>
        <v>5</v>
      </c>
      <c r="AQ5451">
        <f t="shared" ca="1" si="2927"/>
        <v>3.0011792452830188</v>
      </c>
      <c r="AR5451">
        <f t="shared" ca="1" si="2928"/>
        <v>9.0005896226415096</v>
      </c>
      <c r="AS5451">
        <f ca="1">P5451/J5451</f>
        <v>0.36168950241989944</v>
      </c>
    </row>
    <row r="5452" spans="1:51" x14ac:dyDescent="0.4">
      <c r="A5452" s="1">
        <f t="shared" si="2918"/>
        <v>201906</v>
      </c>
      <c r="B5452" s="1" t="s">
        <v>447</v>
      </c>
      <c r="C5452" s="1" t="s">
        <v>647</v>
      </c>
      <c r="D5452" s="1" t="str">
        <f ca="1">"I"&amp;RANDBETWEEN(101,120)</f>
        <v>I120</v>
      </c>
      <c r="E5452" s="3">
        <f t="shared" ca="1" si="2929"/>
        <v>32</v>
      </c>
      <c r="F5452" s="3">
        <f t="shared" ca="1" si="2930"/>
        <v>9</v>
      </c>
      <c r="G5452" s="1" t="str">
        <f ca="1">LEFT(H5452,3)</f>
        <v>S10</v>
      </c>
      <c r="H5452" s="1" t="str">
        <f ca="1">"S"&amp;RANDBETWEEN(101,120)</f>
        <v>S106</v>
      </c>
      <c r="I5452" s="1">
        <f ca="1">VLOOKUP(D5452,PRC!$A$2:$B$21,2,0)*E5452</f>
        <v>137600000</v>
      </c>
      <c r="J5452" s="1">
        <f t="shared" ca="1" si="2931"/>
        <v>130719996</v>
      </c>
      <c r="K5452" s="1">
        <f ca="1">VLOOKUP(D5452,PRC!$A$1:$C$21,3,0)*E5452</f>
        <v>61920000</v>
      </c>
      <c r="L5452" s="1">
        <f t="shared" ca="1" si="2932"/>
        <v>15136000</v>
      </c>
      <c r="M5452" s="1">
        <f t="shared" ca="1" si="2933"/>
        <v>2752000</v>
      </c>
      <c r="N5452" s="1">
        <f t="shared" ca="1" si="2934"/>
        <v>13760000</v>
      </c>
      <c r="O5452" s="1">
        <f t="shared" ca="1" si="2935"/>
        <v>12384000</v>
      </c>
      <c r="P5452" s="1">
        <f ca="1">J5452-SUM(K5452:O5452)</f>
        <v>24767996</v>
      </c>
      <c r="Q5452">
        <f ca="1">IF(P5452&gt;0,1,0)</f>
        <v>1</v>
      </c>
      <c r="R5452" s="3">
        <f t="shared" ca="1" si="2936"/>
        <v>5</v>
      </c>
      <c r="S5452" s="3">
        <f t="shared" ca="1" si="2937"/>
        <v>11</v>
      </c>
      <c r="T5452" s="3">
        <f t="shared" ca="1" si="2938"/>
        <v>2</v>
      </c>
      <c r="U5452" s="3">
        <f t="shared" ca="1" si="2939"/>
        <v>10</v>
      </c>
      <c r="V5452" s="3">
        <f t="shared" ca="1" si="2940"/>
        <v>9</v>
      </c>
      <c r="W5452" t="str">
        <f>C5452&amp;A5452&amp;"EBIT"</f>
        <v>LP201906EBIT</v>
      </c>
      <c r="X5452">
        <f t="shared" ref="X5452:X5515" si="2942">X5451+1</f>
        <v>5452</v>
      </c>
      <c r="Y5452">
        <f t="shared" ref="Y5452:Y5515" si="2943">IF(C5452=C5451,Y5451,X5452)</f>
        <v>5452</v>
      </c>
      <c r="Z5452">
        <f t="shared" ref="Z5452:Z5515" si="2944">Y5452+1</f>
        <v>5453</v>
      </c>
      <c r="AA5452">
        <f t="shared" si="2941"/>
        <v>5951</v>
      </c>
      <c r="AB5452">
        <f t="shared" si="2919"/>
        <v>500</v>
      </c>
      <c r="AC5452" s="4" t="s">
        <v>1106</v>
      </c>
      <c r="AD5452">
        <f>VLOOKUP(C5452&amp;A5452&amp;AC5452,PRF_POL!$A$2:$J$97,5,0)</f>
        <v>30</v>
      </c>
      <c r="AE5452">
        <f>$AE$2</f>
        <v>40</v>
      </c>
      <c r="AF5452">
        <f>VLOOKUP($C5452&amp;$A5452&amp;$AC5452,PRF_POL!$A$2:$J$97,6,0)</f>
        <v>5</v>
      </c>
      <c r="AG5452">
        <f>VLOOKUP($C5452&amp;$A5452&amp;$AC5452,PRF_POL!$A$2:$J$97,7,0)</f>
        <v>10</v>
      </c>
      <c r="AH5452">
        <f>VLOOKUP($C5452&amp;$A5452&amp;$AC5452,PRF_POL!$A$2:$J$97,8,0)</f>
        <v>1</v>
      </c>
      <c r="AI5452">
        <f>VLOOKUP($C5452&amp;$A5452&amp;$AC5452,PRF_POL!$A$2:$J$97,9,0)</f>
        <v>5</v>
      </c>
      <c r="AJ5452">
        <f>VLOOKUP($C5452&amp;$A5452&amp;$AC5452,PRF_POL!$A$2:$J$97,10,0)</f>
        <v>5</v>
      </c>
      <c r="AK5452">
        <f>SUM(AE5452:AJ5452)</f>
        <v>66</v>
      </c>
      <c r="AL5452" s="3">
        <f ca="1">SUM(INDIRECT("P"&amp;Y5452):INDIRECT("P"&amp;AA5452))</f>
        <v>2072389100</v>
      </c>
      <c r="AM5452" t="str">
        <f t="shared" si="2920"/>
        <v>201906LP</v>
      </c>
      <c r="AN5452">
        <f ca="1">(1-J5452/I5452)*100</f>
        <v>5.0000029069767411</v>
      </c>
      <c r="AO5452">
        <f ca="1">L5452/$I5452*100</f>
        <v>11</v>
      </c>
      <c r="AP5452">
        <f t="shared" ca="1" si="2926"/>
        <v>2</v>
      </c>
      <c r="AQ5452">
        <f t="shared" ca="1" si="2927"/>
        <v>10</v>
      </c>
      <c r="AR5452">
        <f t="shared" ca="1" si="2928"/>
        <v>9</v>
      </c>
      <c r="AS5452">
        <f ca="1">P5452/J5452</f>
        <v>0.18947365940861871</v>
      </c>
      <c r="AT5452">
        <f ca="1">MIN(INDIRECT("E"&amp;$Y5452):INDIRECT("E"&amp;$AA5452))</f>
        <v>30</v>
      </c>
      <c r="AU5452">
        <f ca="1">MIN(INDIRECT("AN"&amp;$Y5452):INDIRECT("AN"&amp;$AA5452))</f>
        <v>5.0000013884068046</v>
      </c>
      <c r="AV5452">
        <f ca="1">MIN(INDIRECT("AO"&amp;$Y5452):INDIRECT("AO"&amp;$AA5452))</f>
        <v>10</v>
      </c>
      <c r="AW5452">
        <f ca="1">MIN(INDIRECT("AP"&amp;$Y5452):INDIRECT("AP"&amp;$AA5452))</f>
        <v>0.88235294117647056</v>
      </c>
      <c r="AX5452">
        <f ca="1">MIN(INDIRECT("AQ"&amp;$Y5452):INDIRECT("AQ"&amp;$AA5452))</f>
        <v>4.8780487804878048</v>
      </c>
      <c r="AY5452">
        <f ca="1">MIN(INDIRECT("AR"&amp;$Y5452):INDIRECT("AR"&amp;$AA5452))</f>
        <v>4.8648648648648649</v>
      </c>
    </row>
    <row r="5453" spans="1:51" x14ac:dyDescent="0.4">
      <c r="A5453">
        <f t="shared" si="2918"/>
        <v>201906</v>
      </c>
      <c r="B5453" t="s">
        <v>448</v>
      </c>
      <c r="C5453" t="s">
        <v>647</v>
      </c>
      <c r="D5453" t="str">
        <f ca="1">"I"&amp;RANDBETWEEN(101,120)</f>
        <v>I102</v>
      </c>
      <c r="E5453">
        <f t="shared" ca="1" si="2929"/>
        <v>49</v>
      </c>
      <c r="F5453">
        <f t="shared" ca="1" si="2930"/>
        <v>6</v>
      </c>
      <c r="G5453" t="str">
        <f t="shared" ref="G5453:G5516" ca="1" si="2945">LEFT(H5453,3)</f>
        <v>S11</v>
      </c>
      <c r="H5453" t="str">
        <f t="shared" ref="H5453:H5516" ca="1" si="2946">"S"&amp;RANDBETWEEN(101,120)</f>
        <v>S112</v>
      </c>
      <c r="I5453">
        <f ca="1">VLOOKUP(D5453,PRC!$A$2:$B$21,2,0)*E5453</f>
        <v>1960000</v>
      </c>
      <c r="J5453">
        <f t="shared" ca="1" si="2931"/>
        <v>1783596</v>
      </c>
      <c r="K5453">
        <f ca="1">VLOOKUP(D5453,PRC!$A$1:$C$21,3,0)*E5453</f>
        <v>921200</v>
      </c>
      <c r="L5453">
        <f t="shared" ca="1" si="2932"/>
        <v>216000</v>
      </c>
      <c r="M5453">
        <f t="shared" ca="1" si="2933"/>
        <v>20000</v>
      </c>
      <c r="N5453">
        <f t="shared" ca="1" si="2934"/>
        <v>176000</v>
      </c>
      <c r="O5453">
        <f t="shared" ca="1" si="2935"/>
        <v>176000</v>
      </c>
      <c r="P5453">
        <f t="shared" ref="P5453:P5516" ca="1" si="2947">J5453-SUM(K5453:O5453)</f>
        <v>274396</v>
      </c>
      <c r="Q5453">
        <f ca="1">IF(P5453&gt;0,1,0)</f>
        <v>1</v>
      </c>
      <c r="R5453">
        <f t="shared" ca="1" si="2936"/>
        <v>9</v>
      </c>
      <c r="S5453">
        <f t="shared" ca="1" si="2937"/>
        <v>11</v>
      </c>
      <c r="T5453">
        <f t="shared" ca="1" si="2938"/>
        <v>1</v>
      </c>
      <c r="U5453">
        <f t="shared" ca="1" si="2939"/>
        <v>9</v>
      </c>
      <c r="V5453">
        <f t="shared" ca="1" si="2940"/>
        <v>9</v>
      </c>
      <c r="W5453" t="str">
        <f>C5453&amp;A5453&amp;"SALES"</f>
        <v>LP201906SALES</v>
      </c>
      <c r="X5453">
        <f t="shared" si="2942"/>
        <v>5453</v>
      </c>
      <c r="Y5453">
        <f t="shared" si="2943"/>
        <v>5452</v>
      </c>
      <c r="Z5453">
        <f t="shared" si="2944"/>
        <v>5453</v>
      </c>
      <c r="AA5453">
        <f t="shared" si="2941"/>
        <v>5951</v>
      </c>
      <c r="AB5453">
        <f t="shared" si="2919"/>
        <v>500</v>
      </c>
      <c r="AC5453" s="4" t="s">
        <v>1107</v>
      </c>
      <c r="AD5453">
        <f>VLOOKUP(C5453&amp;A5453&amp;AC5453,PRF_POL!$A$2:$J$97,5,0)</f>
        <v>70</v>
      </c>
      <c r="AE5453">
        <f>$AE$3</f>
        <v>60</v>
      </c>
      <c r="AF5453">
        <f>VLOOKUP($C5453&amp;$A5453&amp;$AC5453,PRF_POL!$A$2:$J$97,6,0)</f>
        <v>10</v>
      </c>
      <c r="AG5453">
        <f>VLOOKUP($C5453&amp;$A5453&amp;$AC5453,PRF_POL!$A$2:$J$97,7,0)</f>
        <v>15</v>
      </c>
      <c r="AH5453">
        <f>VLOOKUP($C5453&amp;$A5453&amp;$AC5453,PRF_POL!$A$2:$J$97,8,0)</f>
        <v>3</v>
      </c>
      <c r="AI5453">
        <f>VLOOKUP($C5453&amp;$A5453&amp;$AC5453,PRF_POL!$A$2:$J$97,9,0)</f>
        <v>10</v>
      </c>
      <c r="AJ5453">
        <f>VLOOKUP($C5453&amp;$A5453&amp;$AC5453,PRF_POL!$A$2:$J$97,10,0)</f>
        <v>10</v>
      </c>
      <c r="AK5453">
        <f>SUM(AE5453:AJ5453)</f>
        <v>108</v>
      </c>
      <c r="AL5453" s="3">
        <f ca="1">SUM(INDIRECT("J"&amp;Y5452):INDIRECT("J"&amp;AA5452))</f>
        <v>12169838100</v>
      </c>
      <c r="AM5453" t="str">
        <f t="shared" si="2920"/>
        <v>201906LP</v>
      </c>
      <c r="AN5453">
        <f ca="1">(1-J5453/I5453)*100</f>
        <v>9.0002040816326563</v>
      </c>
      <c r="AO5453">
        <f ca="1">L5453/$I5453*100</f>
        <v>11.020408163265307</v>
      </c>
      <c r="AP5453">
        <f t="shared" ca="1" si="2926"/>
        <v>1.0204081632653061</v>
      </c>
      <c r="AQ5453">
        <f t="shared" ca="1" si="2927"/>
        <v>8.9795918367346932</v>
      </c>
      <c r="AR5453">
        <f t="shared" ca="1" si="2928"/>
        <v>8.9795918367346932</v>
      </c>
      <c r="AS5453">
        <f ca="1">P5453/J5453</f>
        <v>0.15384425621048714</v>
      </c>
      <c r="AT5453">
        <f ca="1">MAX(INDIRECT("E"&amp;$Y5452):INDIRECT("E"&amp;$AA5452))</f>
        <v>70</v>
      </c>
      <c r="AU5453">
        <f ca="1">MAX(INDIRECT("AN"&amp;$Y5452):INDIRECT("AN"&amp;$AA5452))</f>
        <v>10.002500000000003</v>
      </c>
      <c r="AV5453">
        <f ca="1">MAX(INDIRECT("AO"&amp;$Y5452):INDIRECT("AO"&amp;$AA5452))</f>
        <v>15.151515151515152</v>
      </c>
      <c r="AW5453">
        <f ca="1">MAX(INDIRECT("AP"&amp;$Y5452):INDIRECT("AP"&amp;$AA5452))</f>
        <v>3.1818181818181817</v>
      </c>
      <c r="AX5453">
        <f ca="1">MAX(INDIRECT("AQ"&amp;$Y5452):INDIRECT("AQ"&amp;$AA5452))</f>
        <v>10.27027027027027</v>
      </c>
      <c r="AY5453">
        <f ca="1">MAX(INDIRECT("AR"&amp;$Y5452):INDIRECT("AR"&amp;$AA5452))</f>
        <v>10.256410256410255</v>
      </c>
    </row>
    <row r="5454" spans="1:51" x14ac:dyDescent="0.4">
      <c r="A5454">
        <f t="shared" si="2918"/>
        <v>201906</v>
      </c>
      <c r="B5454" t="s">
        <v>449</v>
      </c>
      <c r="C5454" t="s">
        <v>647</v>
      </c>
      <c r="D5454" t="str">
        <f t="shared" ref="D5454:D5517" ca="1" si="2948">"I"&amp;RANDBETWEEN(101,120)</f>
        <v>I101</v>
      </c>
      <c r="E5454">
        <f t="shared" ca="1" si="2929"/>
        <v>63</v>
      </c>
      <c r="F5454">
        <f t="shared" ca="1" si="2930"/>
        <v>10</v>
      </c>
      <c r="G5454" t="str">
        <f t="shared" ca="1" si="2945"/>
        <v>S10</v>
      </c>
      <c r="H5454" t="str">
        <f t="shared" ca="1" si="2946"/>
        <v>S104</v>
      </c>
      <c r="I5454">
        <f ca="1">VLOOKUP(D5454,PRC!$A$2:$B$21,2,0)*E5454</f>
        <v>1890000</v>
      </c>
      <c r="J5454">
        <f t="shared" ca="1" si="2931"/>
        <v>1757695.9999999998</v>
      </c>
      <c r="K5454">
        <f ca="1">VLOOKUP(D5454,PRC!$A$1:$C$21,3,0)*E5454</f>
        <v>982800</v>
      </c>
      <c r="L5454">
        <f t="shared" ca="1" si="2932"/>
        <v>265000</v>
      </c>
      <c r="M5454">
        <f t="shared" ca="1" si="2933"/>
        <v>19000</v>
      </c>
      <c r="N5454">
        <f t="shared" ca="1" si="2934"/>
        <v>170000</v>
      </c>
      <c r="O5454">
        <f t="shared" ca="1" si="2935"/>
        <v>95000</v>
      </c>
      <c r="P5454">
        <f t="shared" ca="1" si="2947"/>
        <v>225895.99999999977</v>
      </c>
      <c r="Q5454">
        <f ca="1">IF(P5454&gt;0,1,0)</f>
        <v>1</v>
      </c>
      <c r="R5454">
        <f t="shared" ca="1" si="2936"/>
        <v>7</v>
      </c>
      <c r="S5454">
        <f t="shared" ca="1" si="2937"/>
        <v>14</v>
      </c>
      <c r="T5454">
        <f t="shared" ca="1" si="2938"/>
        <v>1</v>
      </c>
      <c r="U5454">
        <f t="shared" ca="1" si="2939"/>
        <v>9</v>
      </c>
      <c r="V5454">
        <f t="shared" ca="1" si="2940"/>
        <v>5</v>
      </c>
      <c r="X5454">
        <f t="shared" si="2942"/>
        <v>5454</v>
      </c>
      <c r="Y5454">
        <f t="shared" si="2943"/>
        <v>5452</v>
      </c>
      <c r="Z5454">
        <f t="shared" si="2944"/>
        <v>5453</v>
      </c>
      <c r="AA5454">
        <f t="shared" si="2941"/>
        <v>5951</v>
      </c>
      <c r="AB5454">
        <f t="shared" si="2919"/>
        <v>500</v>
      </c>
      <c r="AK5454" s="3">
        <f ca="1">SUM(INDIRECT("Q"&amp;Y5452):INDIRECT("Q"&amp;AA5452))</f>
        <v>486</v>
      </c>
      <c r="AL5454">
        <f ca="1">AL5452/AL5453</f>
        <v>0.17028896218430384</v>
      </c>
      <c r="AM5454" t="str">
        <f t="shared" si="2920"/>
        <v>201906LP</v>
      </c>
      <c r="AN5454">
        <f t="shared" ref="AN5454:AN5517" ca="1" si="2949">(1-J5454/I5454)*100</f>
        <v>7.000211640211651</v>
      </c>
      <c r="AO5454">
        <f t="shared" ref="AO5454:AO5517" ca="1" si="2950">L5454/$I5454*100</f>
        <v>14.02116402116402</v>
      </c>
      <c r="AP5454">
        <f t="shared" ca="1" si="2926"/>
        <v>1.0052910052910053</v>
      </c>
      <c r="AQ5454">
        <f t="shared" ca="1" si="2927"/>
        <v>8.9947089947089935</v>
      </c>
      <c r="AR5454">
        <f t="shared" ca="1" si="2928"/>
        <v>5.0264550264550261</v>
      </c>
      <c r="AS5454">
        <f ca="1">P5454/J5454</f>
        <v>0.12851824206233603</v>
      </c>
      <c r="AT5454" t="str">
        <f ca="1">IF(ABS(AT5452-AD5452)&lt;AD5452+(AD5453-AD5452)*5%,"ok","chk")</f>
        <v>ok</v>
      </c>
      <c r="AU5454" t="str">
        <f ca="1">IF(ABS(AU5452-AF5452)&lt;AF5452+(AF5453-AF5452)*5%,"ok","chk")</f>
        <v>ok</v>
      </c>
      <c r="AV5454" t="str">
        <f t="shared" ref="AV5454" ca="1" si="2951">IF(ABS(AV5452-AG5452)&lt;AG5452+(AG5453-AG5452)*5%,"ok","chk")</f>
        <v>ok</v>
      </c>
      <c r="AW5454" t="str">
        <f t="shared" ref="AW5454" ca="1" si="2952">IF(ABS(AW5452-AH5452)&lt;AH5452+(AH5453-AH5452)*5%,"ok","chk")</f>
        <v>ok</v>
      </c>
      <c r="AX5454" t="str">
        <f t="shared" ref="AX5454" ca="1" si="2953">IF(ABS(AX5452-AI5452)&lt;AI5452+(AI5453-AI5452)*5%,"ok","chk")</f>
        <v>ok</v>
      </c>
      <c r="AY5454" t="str">
        <f t="shared" ref="AY5454" ca="1" si="2954">IF(ABS(AY5452-AJ5452)&lt;AJ5452+(AJ5453-AJ5452)*5%,"ok","chk")</f>
        <v>ok</v>
      </c>
    </row>
    <row r="5455" spans="1:51" x14ac:dyDescent="0.4">
      <c r="A5455">
        <f t="shared" si="2918"/>
        <v>201906</v>
      </c>
      <c r="B5455" t="s">
        <v>450</v>
      </c>
      <c r="C5455" t="s">
        <v>647</v>
      </c>
      <c r="D5455" t="str">
        <f t="shared" ca="1" si="2948"/>
        <v>I112</v>
      </c>
      <c r="E5455">
        <f t="shared" ca="1" si="2929"/>
        <v>47</v>
      </c>
      <c r="F5455">
        <f t="shared" ca="1" si="2930"/>
        <v>9</v>
      </c>
      <c r="G5455" t="str">
        <f t="shared" ca="1" si="2945"/>
        <v>S11</v>
      </c>
      <c r="H5455" t="str">
        <f t="shared" ca="1" si="2946"/>
        <v>S115</v>
      </c>
      <c r="I5455">
        <f ca="1">VLOOKUP(D5455,PRC!$A$2:$B$21,2,0)*E5455</f>
        <v>3055000</v>
      </c>
      <c r="J5455">
        <f t="shared" ca="1" si="2931"/>
        <v>2902246</v>
      </c>
      <c r="K5455">
        <f ca="1">VLOOKUP(D5455,PRC!$A$1:$C$21,3,0)*E5455</f>
        <v>1527500</v>
      </c>
      <c r="L5455">
        <f t="shared" ca="1" si="2932"/>
        <v>336000</v>
      </c>
      <c r="M5455">
        <f t="shared" ca="1" si="2933"/>
        <v>31000</v>
      </c>
      <c r="N5455">
        <f t="shared" ca="1" si="2934"/>
        <v>183000</v>
      </c>
      <c r="O5455">
        <f t="shared" ca="1" si="2935"/>
        <v>153000</v>
      </c>
      <c r="P5455">
        <f t="shared" ca="1" si="2947"/>
        <v>671746</v>
      </c>
      <c r="Q5455">
        <f ca="1">IF(P5455&gt;0,1,0)</f>
        <v>1</v>
      </c>
      <c r="R5455">
        <f t="shared" ca="1" si="2936"/>
        <v>5</v>
      </c>
      <c r="S5455">
        <f t="shared" ca="1" si="2937"/>
        <v>11</v>
      </c>
      <c r="T5455">
        <f t="shared" ca="1" si="2938"/>
        <v>1</v>
      </c>
      <c r="U5455">
        <f t="shared" ca="1" si="2939"/>
        <v>6</v>
      </c>
      <c r="V5455">
        <f t="shared" ca="1" si="2940"/>
        <v>5</v>
      </c>
      <c r="X5455">
        <f t="shared" si="2942"/>
        <v>5455</v>
      </c>
      <c r="Y5455">
        <f t="shared" si="2943"/>
        <v>5452</v>
      </c>
      <c r="Z5455">
        <f t="shared" si="2944"/>
        <v>5453</v>
      </c>
      <c r="AA5455">
        <f t="shared" si="2941"/>
        <v>5951</v>
      </c>
      <c r="AB5455">
        <f t="shared" si="2919"/>
        <v>500</v>
      </c>
      <c r="AK5455" s="2">
        <f ca="1">AK5454/AB5452</f>
        <v>0.97199999999999998</v>
      </c>
      <c r="AM5455" t="str">
        <f t="shared" si="2920"/>
        <v>201906LP</v>
      </c>
      <c r="AN5455">
        <f t="shared" ca="1" si="2949"/>
        <v>5.0001309328968961</v>
      </c>
      <c r="AO5455">
        <f t="shared" ca="1" si="2950"/>
        <v>10.99836333878887</v>
      </c>
      <c r="AP5455">
        <f t="shared" ca="1" si="2926"/>
        <v>1.0147299509001637</v>
      </c>
      <c r="AQ5455">
        <f t="shared" ca="1" si="2927"/>
        <v>5.9901800327332246</v>
      </c>
      <c r="AR5455">
        <f t="shared" ca="1" si="2928"/>
        <v>5.0081833060556464</v>
      </c>
      <c r="AS5455">
        <f ca="1">P5455/J5455</f>
        <v>0.23145729204209428</v>
      </c>
      <c r="AT5455" t="str">
        <f ca="1">IF(ABS(AD5453-AT5453)&lt;AT5453+(AD5453-AD5452)*5%,"ok","chk")</f>
        <v>ok</v>
      </c>
      <c r="AU5455" t="str">
        <f ca="1">IF(ABS(AF5453-AU5453)&lt;AU5453+(AF5453-AF5452)*5%,"ok","chk")</f>
        <v>ok</v>
      </c>
      <c r="AV5455" t="str">
        <f t="shared" ref="AV5455" ca="1" si="2955">IF(ABS(AG5453-AV5453)&lt;AV5453+(AG5453-AG5452)*5%,"ok","chk")</f>
        <v>ok</v>
      </c>
      <c r="AW5455" t="str">
        <f t="shared" ref="AW5455" ca="1" si="2956">IF(ABS(AH5453-AW5453)&lt;AW5453+(AH5453-AH5452)*5%,"ok","chk")</f>
        <v>ok</v>
      </c>
      <c r="AX5455" t="str">
        <f t="shared" ref="AX5455" ca="1" si="2957">IF(ABS(AI5453-AX5453)&lt;AX5453+(AI5453-AI5452)*5%,"ok","chk")</f>
        <v>ok</v>
      </c>
      <c r="AY5455" t="str">
        <f t="shared" ref="AY5455" ca="1" si="2958">IF(ABS(AJ5453-AY5453)&lt;AY5453+(AJ5453-AJ5452)*5%,"ok","chk")</f>
        <v>ok</v>
      </c>
    </row>
    <row r="5456" spans="1:51" x14ac:dyDescent="0.4">
      <c r="A5456">
        <f t="shared" si="2918"/>
        <v>201906</v>
      </c>
      <c r="B5456" t="s">
        <v>451</v>
      </c>
      <c r="C5456" t="s">
        <v>647</v>
      </c>
      <c r="D5456" t="str">
        <f t="shared" ca="1" si="2948"/>
        <v>I106</v>
      </c>
      <c r="E5456">
        <f t="shared" ca="1" si="2929"/>
        <v>33</v>
      </c>
      <c r="F5456">
        <f t="shared" ca="1" si="2930"/>
        <v>6</v>
      </c>
      <c r="G5456" t="str">
        <f t="shared" ca="1" si="2945"/>
        <v>S11</v>
      </c>
      <c r="H5456" t="str">
        <f t="shared" ca="1" si="2946"/>
        <v>S118</v>
      </c>
      <c r="I5456">
        <f ca="1">VLOOKUP(D5456,PRC!$A$2:$B$21,2,0)*E5456</f>
        <v>660000</v>
      </c>
      <c r="J5456">
        <f t="shared" ca="1" si="2931"/>
        <v>613796</v>
      </c>
      <c r="K5456">
        <f ca="1">VLOOKUP(D5456,PRC!$A$1:$C$21,3,0)*E5456</f>
        <v>349800</v>
      </c>
      <c r="L5456">
        <f t="shared" ca="1" si="2932"/>
        <v>73000</v>
      </c>
      <c r="M5456">
        <f t="shared" ca="1" si="2933"/>
        <v>20000</v>
      </c>
      <c r="N5456">
        <f t="shared" ca="1" si="2934"/>
        <v>40000</v>
      </c>
      <c r="O5456">
        <f t="shared" ca="1" si="2935"/>
        <v>33000</v>
      </c>
      <c r="P5456">
        <f t="shared" ca="1" si="2947"/>
        <v>97996</v>
      </c>
      <c r="Q5456">
        <f ca="1">IF(P5456&gt;0,1,0)</f>
        <v>1</v>
      </c>
      <c r="R5456">
        <f t="shared" ca="1" si="2936"/>
        <v>7</v>
      </c>
      <c r="S5456">
        <f t="shared" ca="1" si="2937"/>
        <v>11</v>
      </c>
      <c r="T5456">
        <f t="shared" ca="1" si="2938"/>
        <v>3</v>
      </c>
      <c r="U5456">
        <f t="shared" ca="1" si="2939"/>
        <v>6</v>
      </c>
      <c r="V5456">
        <f t="shared" ca="1" si="2940"/>
        <v>5</v>
      </c>
      <c r="X5456">
        <f t="shared" si="2942"/>
        <v>5456</v>
      </c>
      <c r="Y5456">
        <f t="shared" si="2943"/>
        <v>5452</v>
      </c>
      <c r="Z5456">
        <f t="shared" si="2944"/>
        <v>5453</v>
      </c>
      <c r="AA5456">
        <f t="shared" si="2941"/>
        <v>5951</v>
      </c>
      <c r="AB5456">
        <f t="shared" si="2919"/>
        <v>500</v>
      </c>
      <c r="AM5456" t="str">
        <f t="shared" si="2920"/>
        <v>201906LP</v>
      </c>
      <c r="AN5456">
        <f t="shared" ca="1" si="2949"/>
        <v>7.0006060606060627</v>
      </c>
      <c r="AO5456">
        <f t="shared" ca="1" si="2950"/>
        <v>11.060606060606061</v>
      </c>
      <c r="AP5456">
        <f t="shared" ca="1" si="2926"/>
        <v>3.0303030303030303</v>
      </c>
      <c r="AQ5456">
        <f t="shared" ca="1" si="2927"/>
        <v>6.0606060606060606</v>
      </c>
      <c r="AR5456">
        <f t="shared" ca="1" si="2928"/>
        <v>5</v>
      </c>
      <c r="AS5456">
        <f ca="1">P5456/J5456</f>
        <v>0.15965565106321969</v>
      </c>
    </row>
    <row r="5457" spans="1:45" x14ac:dyDescent="0.4">
      <c r="A5457">
        <f t="shared" si="2918"/>
        <v>201906</v>
      </c>
      <c r="B5457" t="s">
        <v>452</v>
      </c>
      <c r="C5457" t="s">
        <v>647</v>
      </c>
      <c r="D5457" t="str">
        <f t="shared" ca="1" si="2948"/>
        <v>I120</v>
      </c>
      <c r="E5457">
        <f t="shared" ca="1" si="2929"/>
        <v>55</v>
      </c>
      <c r="F5457">
        <f t="shared" ca="1" si="2930"/>
        <v>8</v>
      </c>
      <c r="G5457" t="str">
        <f t="shared" ca="1" si="2945"/>
        <v>S10</v>
      </c>
      <c r="H5457" t="str">
        <f t="shared" ca="1" si="2946"/>
        <v>S106</v>
      </c>
      <c r="I5457">
        <f ca="1">VLOOKUP(D5457,PRC!$A$2:$B$21,2,0)*E5457</f>
        <v>236500000</v>
      </c>
      <c r="J5457">
        <f t="shared" ca="1" si="2931"/>
        <v>217579996</v>
      </c>
      <c r="K5457">
        <f ca="1">VLOOKUP(D5457,PRC!$A$1:$C$21,3,0)*E5457</f>
        <v>106425000</v>
      </c>
      <c r="L5457">
        <f t="shared" ca="1" si="2932"/>
        <v>26015000</v>
      </c>
      <c r="M5457">
        <f t="shared" ca="1" si="2933"/>
        <v>7095000</v>
      </c>
      <c r="N5457">
        <f t="shared" ca="1" si="2934"/>
        <v>18920000</v>
      </c>
      <c r="O5457">
        <f t="shared" ca="1" si="2935"/>
        <v>23650000</v>
      </c>
      <c r="P5457">
        <f t="shared" ca="1" si="2947"/>
        <v>35474996</v>
      </c>
      <c r="Q5457">
        <f ca="1">IF(P5457&gt;0,1,0)</f>
        <v>1</v>
      </c>
      <c r="R5457">
        <f t="shared" ca="1" si="2936"/>
        <v>8</v>
      </c>
      <c r="S5457">
        <f t="shared" ca="1" si="2937"/>
        <v>11</v>
      </c>
      <c r="T5457">
        <f t="shared" ca="1" si="2938"/>
        <v>3</v>
      </c>
      <c r="U5457">
        <f t="shared" ca="1" si="2939"/>
        <v>8</v>
      </c>
      <c r="V5457">
        <f t="shared" ca="1" si="2940"/>
        <v>10</v>
      </c>
      <c r="X5457">
        <f t="shared" si="2942"/>
        <v>5457</v>
      </c>
      <c r="Y5457">
        <f t="shared" si="2943"/>
        <v>5452</v>
      </c>
      <c r="Z5457">
        <f t="shared" si="2944"/>
        <v>5453</v>
      </c>
      <c r="AA5457">
        <f t="shared" si="2941"/>
        <v>5951</v>
      </c>
      <c r="AB5457">
        <f t="shared" si="2919"/>
        <v>500</v>
      </c>
      <c r="AM5457" t="str">
        <f t="shared" si="2920"/>
        <v>201906LP</v>
      </c>
      <c r="AN5457">
        <f t="shared" ca="1" si="2949"/>
        <v>8.0000016913319261</v>
      </c>
      <c r="AO5457">
        <f t="shared" ca="1" si="2950"/>
        <v>11</v>
      </c>
      <c r="AP5457">
        <f t="shared" ca="1" si="2926"/>
        <v>3</v>
      </c>
      <c r="AQ5457">
        <f t="shared" ca="1" si="2927"/>
        <v>8</v>
      </c>
      <c r="AR5457">
        <f t="shared" ca="1" si="2928"/>
        <v>10</v>
      </c>
      <c r="AS5457">
        <f ca="1">P5457/J5457</f>
        <v>0.16304346287422489</v>
      </c>
    </row>
    <row r="5458" spans="1:45" x14ac:dyDescent="0.4">
      <c r="A5458">
        <f t="shared" si="2918"/>
        <v>201906</v>
      </c>
      <c r="B5458" t="s">
        <v>453</v>
      </c>
      <c r="C5458" t="s">
        <v>647</v>
      </c>
      <c r="D5458" t="str">
        <f t="shared" ca="1" si="2948"/>
        <v>I115</v>
      </c>
      <c r="E5458">
        <f t="shared" ca="1" si="2929"/>
        <v>58</v>
      </c>
      <c r="F5458">
        <f t="shared" ca="1" si="2930"/>
        <v>5</v>
      </c>
      <c r="G5458" t="str">
        <f t="shared" ca="1" si="2945"/>
        <v>S10</v>
      </c>
      <c r="H5458" t="str">
        <f t="shared" ca="1" si="2946"/>
        <v>S103</v>
      </c>
      <c r="I5458">
        <f ca="1">VLOOKUP(D5458,PRC!$A$2:$B$21,2,0)*E5458</f>
        <v>290000</v>
      </c>
      <c r="J5458">
        <f t="shared" ca="1" si="2931"/>
        <v>272596</v>
      </c>
      <c r="K5458">
        <f ca="1">VLOOKUP(D5458,PRC!$A$1:$C$21,3,0)*E5458</f>
        <v>139200</v>
      </c>
      <c r="L5458">
        <f t="shared" ca="1" si="2932"/>
        <v>29000</v>
      </c>
      <c r="M5458">
        <f t="shared" ca="1" si="2933"/>
        <v>6000</v>
      </c>
      <c r="N5458">
        <f t="shared" ca="1" si="2934"/>
        <v>29000</v>
      </c>
      <c r="O5458">
        <f t="shared" ca="1" si="2935"/>
        <v>17000</v>
      </c>
      <c r="P5458">
        <f t="shared" ca="1" si="2947"/>
        <v>52396</v>
      </c>
      <c r="Q5458">
        <f ca="1">IF(P5458&gt;0,1,0)</f>
        <v>1</v>
      </c>
      <c r="R5458">
        <f t="shared" ca="1" si="2936"/>
        <v>6</v>
      </c>
      <c r="S5458">
        <f t="shared" ca="1" si="2937"/>
        <v>10</v>
      </c>
      <c r="T5458">
        <f t="shared" ca="1" si="2938"/>
        <v>2</v>
      </c>
      <c r="U5458">
        <f t="shared" ca="1" si="2939"/>
        <v>10</v>
      </c>
      <c r="V5458">
        <f t="shared" ca="1" si="2940"/>
        <v>6</v>
      </c>
      <c r="X5458">
        <f t="shared" si="2942"/>
        <v>5458</v>
      </c>
      <c r="Y5458">
        <f t="shared" si="2943"/>
        <v>5452</v>
      </c>
      <c r="Z5458">
        <f t="shared" si="2944"/>
        <v>5453</v>
      </c>
      <c r="AA5458">
        <f t="shared" si="2941"/>
        <v>5951</v>
      </c>
      <c r="AB5458">
        <f t="shared" si="2919"/>
        <v>500</v>
      </c>
      <c r="AM5458" t="str">
        <f t="shared" si="2920"/>
        <v>201906LP</v>
      </c>
      <c r="AN5458">
        <f t="shared" ca="1" si="2949"/>
        <v>6.0013793103448236</v>
      </c>
      <c r="AO5458">
        <f t="shared" ca="1" si="2950"/>
        <v>10</v>
      </c>
      <c r="AP5458">
        <f t="shared" ca="1" si="2926"/>
        <v>2.0689655172413794</v>
      </c>
      <c r="AQ5458">
        <f t="shared" ca="1" si="2927"/>
        <v>10</v>
      </c>
      <c r="AR5458">
        <f t="shared" ca="1" si="2928"/>
        <v>5.8620689655172411</v>
      </c>
      <c r="AS5458">
        <f ca="1">P5458/J5458</f>
        <v>0.19221118431671777</v>
      </c>
    </row>
    <row r="5459" spans="1:45" x14ac:dyDescent="0.4">
      <c r="A5459">
        <f t="shared" si="2918"/>
        <v>201906</v>
      </c>
      <c r="B5459" t="s">
        <v>454</v>
      </c>
      <c r="C5459" t="s">
        <v>647</v>
      </c>
      <c r="D5459" t="str">
        <f t="shared" ca="1" si="2948"/>
        <v>I115</v>
      </c>
      <c r="E5459">
        <f t="shared" ca="1" si="2929"/>
        <v>68</v>
      </c>
      <c r="F5459">
        <f t="shared" ca="1" si="2930"/>
        <v>6</v>
      </c>
      <c r="G5459" t="str">
        <f t="shared" ca="1" si="2945"/>
        <v>S10</v>
      </c>
      <c r="H5459" t="str">
        <f t="shared" ca="1" si="2946"/>
        <v>S102</v>
      </c>
      <c r="I5459">
        <f ca="1">VLOOKUP(D5459,PRC!$A$2:$B$21,2,0)*E5459</f>
        <v>340000</v>
      </c>
      <c r="J5459">
        <f t="shared" ca="1" si="2931"/>
        <v>319596</v>
      </c>
      <c r="K5459">
        <f ca="1">VLOOKUP(D5459,PRC!$A$1:$C$21,3,0)*E5459</f>
        <v>163200</v>
      </c>
      <c r="L5459">
        <f t="shared" ca="1" si="2932"/>
        <v>41000</v>
      </c>
      <c r="M5459">
        <f t="shared" ca="1" si="2933"/>
        <v>3000</v>
      </c>
      <c r="N5459">
        <f t="shared" ca="1" si="2934"/>
        <v>24000</v>
      </c>
      <c r="O5459">
        <f t="shared" ca="1" si="2935"/>
        <v>17000</v>
      </c>
      <c r="P5459">
        <f t="shared" ca="1" si="2947"/>
        <v>71396</v>
      </c>
      <c r="Q5459">
        <f ca="1">IF(P5459&gt;0,1,0)</f>
        <v>1</v>
      </c>
      <c r="R5459">
        <f t="shared" ca="1" si="2936"/>
        <v>6</v>
      </c>
      <c r="S5459">
        <f t="shared" ca="1" si="2937"/>
        <v>12</v>
      </c>
      <c r="T5459">
        <f t="shared" ca="1" si="2938"/>
        <v>1</v>
      </c>
      <c r="U5459">
        <f t="shared" ca="1" si="2939"/>
        <v>7</v>
      </c>
      <c r="V5459">
        <f t="shared" ca="1" si="2940"/>
        <v>5</v>
      </c>
      <c r="X5459">
        <f t="shared" si="2942"/>
        <v>5459</v>
      </c>
      <c r="Y5459">
        <f t="shared" si="2943"/>
        <v>5452</v>
      </c>
      <c r="Z5459">
        <f t="shared" si="2944"/>
        <v>5453</v>
      </c>
      <c r="AA5459">
        <f t="shared" si="2941"/>
        <v>5951</v>
      </c>
      <c r="AB5459">
        <f t="shared" si="2919"/>
        <v>500</v>
      </c>
      <c r="AM5459" t="str">
        <f t="shared" si="2920"/>
        <v>201906LP</v>
      </c>
      <c r="AN5459">
        <f t="shared" ca="1" si="2949"/>
        <v>6.0011764705882324</v>
      </c>
      <c r="AO5459">
        <f t="shared" ca="1" si="2950"/>
        <v>12.058823529411764</v>
      </c>
      <c r="AP5459">
        <f t="shared" ca="1" si="2926"/>
        <v>0.88235294117647056</v>
      </c>
      <c r="AQ5459">
        <f t="shared" ca="1" si="2927"/>
        <v>7.0588235294117645</v>
      </c>
      <c r="AR5459">
        <f t="shared" ca="1" si="2928"/>
        <v>5</v>
      </c>
      <c r="AS5459">
        <f ca="1">P5459/J5459</f>
        <v>0.22339453560119651</v>
      </c>
    </row>
    <row r="5460" spans="1:45" x14ac:dyDescent="0.4">
      <c r="A5460">
        <f t="shared" si="2918"/>
        <v>201906</v>
      </c>
      <c r="B5460" t="s">
        <v>455</v>
      </c>
      <c r="C5460" t="s">
        <v>647</v>
      </c>
      <c r="D5460" t="str">
        <f t="shared" ca="1" si="2948"/>
        <v>I115</v>
      </c>
      <c r="E5460">
        <f t="shared" ca="1" si="2929"/>
        <v>63</v>
      </c>
      <c r="F5460">
        <f t="shared" ca="1" si="2930"/>
        <v>7</v>
      </c>
      <c r="G5460" t="str">
        <f t="shared" ca="1" si="2945"/>
        <v>S11</v>
      </c>
      <c r="H5460" t="str">
        <f t="shared" ca="1" si="2946"/>
        <v>S118</v>
      </c>
      <c r="I5460">
        <f ca="1">VLOOKUP(D5460,PRC!$A$2:$B$21,2,0)*E5460</f>
        <v>315000</v>
      </c>
      <c r="J5460">
        <f t="shared" ca="1" si="2931"/>
        <v>292946</v>
      </c>
      <c r="K5460">
        <f ca="1">VLOOKUP(D5460,PRC!$A$1:$C$21,3,0)*E5460</f>
        <v>151200</v>
      </c>
      <c r="L5460">
        <f t="shared" ca="1" si="2932"/>
        <v>38000</v>
      </c>
      <c r="M5460">
        <f t="shared" ca="1" si="2933"/>
        <v>3000</v>
      </c>
      <c r="N5460">
        <f t="shared" ca="1" si="2934"/>
        <v>28000</v>
      </c>
      <c r="O5460">
        <f t="shared" ca="1" si="2935"/>
        <v>19000</v>
      </c>
      <c r="P5460">
        <f t="shared" ca="1" si="2947"/>
        <v>53746</v>
      </c>
      <c r="Q5460">
        <f ca="1">IF(P5460&gt;0,1,0)</f>
        <v>1</v>
      </c>
      <c r="R5460">
        <f t="shared" ca="1" si="2936"/>
        <v>7</v>
      </c>
      <c r="S5460">
        <f t="shared" ca="1" si="2937"/>
        <v>12</v>
      </c>
      <c r="T5460">
        <f t="shared" ca="1" si="2938"/>
        <v>1</v>
      </c>
      <c r="U5460">
        <f t="shared" ca="1" si="2939"/>
        <v>9</v>
      </c>
      <c r="V5460">
        <f t="shared" ca="1" si="2940"/>
        <v>6</v>
      </c>
      <c r="X5460">
        <f t="shared" si="2942"/>
        <v>5460</v>
      </c>
      <c r="Y5460">
        <f t="shared" si="2943"/>
        <v>5452</v>
      </c>
      <c r="Z5460">
        <f t="shared" si="2944"/>
        <v>5453</v>
      </c>
      <c r="AA5460">
        <f t="shared" si="2941"/>
        <v>5951</v>
      </c>
      <c r="AB5460">
        <f t="shared" si="2919"/>
        <v>500</v>
      </c>
      <c r="AM5460" t="str">
        <f t="shared" si="2920"/>
        <v>201906LP</v>
      </c>
      <c r="AN5460">
        <f t="shared" ca="1" si="2949"/>
        <v>7.001269841269842</v>
      </c>
      <c r="AO5460">
        <f t="shared" ca="1" si="2950"/>
        <v>12.063492063492063</v>
      </c>
      <c r="AP5460">
        <f t="shared" ca="1" si="2926"/>
        <v>0.95238095238095244</v>
      </c>
      <c r="AQ5460">
        <f t="shared" ca="1" si="2927"/>
        <v>8.8888888888888893</v>
      </c>
      <c r="AR5460">
        <f t="shared" ca="1" si="2928"/>
        <v>6.0317460317460316</v>
      </c>
      <c r="AS5460">
        <f ca="1">P5460/J5460</f>
        <v>0.18346726017764367</v>
      </c>
    </row>
    <row r="5461" spans="1:45" x14ac:dyDescent="0.4">
      <c r="A5461">
        <f t="shared" si="2918"/>
        <v>201906</v>
      </c>
      <c r="B5461" t="s">
        <v>456</v>
      </c>
      <c r="C5461" t="s">
        <v>647</v>
      </c>
      <c r="D5461" t="str">
        <f t="shared" ca="1" si="2948"/>
        <v>I110</v>
      </c>
      <c r="E5461">
        <f t="shared" ca="1" si="2929"/>
        <v>40</v>
      </c>
      <c r="F5461">
        <f t="shared" ca="1" si="2930"/>
        <v>8</v>
      </c>
      <c r="G5461" t="str">
        <f t="shared" ca="1" si="2945"/>
        <v>S10</v>
      </c>
      <c r="H5461" t="str">
        <f t="shared" ca="1" si="2946"/>
        <v>S101</v>
      </c>
      <c r="I5461">
        <f ca="1">VLOOKUP(D5461,PRC!$A$2:$B$21,2,0)*E5461</f>
        <v>12000000</v>
      </c>
      <c r="J5461">
        <f t="shared" ca="1" si="2931"/>
        <v>11399996</v>
      </c>
      <c r="K5461">
        <f ca="1">VLOOKUP(D5461,PRC!$A$1:$C$21,3,0)*E5461</f>
        <v>5520000</v>
      </c>
      <c r="L5461">
        <f t="shared" ca="1" si="2932"/>
        <v>1800000</v>
      </c>
      <c r="M5461">
        <f t="shared" ca="1" si="2933"/>
        <v>240000</v>
      </c>
      <c r="N5461">
        <f t="shared" ca="1" si="2934"/>
        <v>720000</v>
      </c>
      <c r="O5461">
        <f t="shared" ca="1" si="2935"/>
        <v>600000</v>
      </c>
      <c r="P5461">
        <f t="shared" ca="1" si="2947"/>
        <v>2519996</v>
      </c>
      <c r="Q5461">
        <f ca="1">IF(P5461&gt;0,1,0)</f>
        <v>1</v>
      </c>
      <c r="R5461">
        <f t="shared" ca="1" si="2936"/>
        <v>5</v>
      </c>
      <c r="S5461">
        <f t="shared" ca="1" si="2937"/>
        <v>15</v>
      </c>
      <c r="T5461">
        <f t="shared" ca="1" si="2938"/>
        <v>2</v>
      </c>
      <c r="U5461">
        <f t="shared" ca="1" si="2939"/>
        <v>6</v>
      </c>
      <c r="V5461">
        <f t="shared" ca="1" si="2940"/>
        <v>5</v>
      </c>
      <c r="X5461">
        <f t="shared" si="2942"/>
        <v>5461</v>
      </c>
      <c r="Y5461">
        <f t="shared" si="2943"/>
        <v>5452</v>
      </c>
      <c r="Z5461">
        <f t="shared" si="2944"/>
        <v>5453</v>
      </c>
      <c r="AA5461">
        <f t="shared" si="2941"/>
        <v>5951</v>
      </c>
      <c r="AB5461">
        <f t="shared" si="2919"/>
        <v>500</v>
      </c>
      <c r="AM5461" t="str">
        <f t="shared" si="2920"/>
        <v>201906LP</v>
      </c>
      <c r="AN5461">
        <f t="shared" ca="1" si="2949"/>
        <v>5.0000333333333309</v>
      </c>
      <c r="AO5461">
        <f t="shared" ca="1" si="2950"/>
        <v>15</v>
      </c>
      <c r="AP5461">
        <f t="shared" ca="1" si="2926"/>
        <v>2</v>
      </c>
      <c r="AQ5461">
        <f t="shared" ca="1" si="2927"/>
        <v>6</v>
      </c>
      <c r="AR5461">
        <f t="shared" ca="1" si="2928"/>
        <v>5</v>
      </c>
      <c r="AS5461">
        <f ca="1">P5461/J5461</f>
        <v>0.22105235826398537</v>
      </c>
    </row>
    <row r="5462" spans="1:45" x14ac:dyDescent="0.4">
      <c r="A5462">
        <f t="shared" si="2918"/>
        <v>201906</v>
      </c>
      <c r="B5462" t="s">
        <v>457</v>
      </c>
      <c r="C5462" t="s">
        <v>647</v>
      </c>
      <c r="D5462" t="str">
        <f t="shared" ca="1" si="2948"/>
        <v>I117</v>
      </c>
      <c r="E5462">
        <f t="shared" ca="1" si="2929"/>
        <v>57</v>
      </c>
      <c r="F5462">
        <f t="shared" ca="1" si="2930"/>
        <v>10</v>
      </c>
      <c r="G5462" t="str">
        <f t="shared" ca="1" si="2945"/>
        <v>S11</v>
      </c>
      <c r="H5462" t="str">
        <f t="shared" ca="1" si="2946"/>
        <v>S118</v>
      </c>
      <c r="I5462">
        <f ca="1">VLOOKUP(D5462,PRC!$A$2:$B$21,2,0)*E5462</f>
        <v>142500000</v>
      </c>
      <c r="J5462">
        <f t="shared" ca="1" si="2931"/>
        <v>132524995.99999999</v>
      </c>
      <c r="K5462">
        <f ca="1">VLOOKUP(D5462,PRC!$A$1:$C$21,3,0)*E5462</f>
        <v>65550000</v>
      </c>
      <c r="L5462">
        <f t="shared" ca="1" si="2932"/>
        <v>14250000</v>
      </c>
      <c r="M5462">
        <f t="shared" ca="1" si="2933"/>
        <v>4275000</v>
      </c>
      <c r="N5462">
        <f t="shared" ca="1" si="2934"/>
        <v>9975000</v>
      </c>
      <c r="O5462">
        <f t="shared" ca="1" si="2935"/>
        <v>14250000</v>
      </c>
      <c r="P5462">
        <f t="shared" ca="1" si="2947"/>
        <v>24224995.999999985</v>
      </c>
      <c r="Q5462">
        <f ca="1">IF(P5462&gt;0,1,0)</f>
        <v>1</v>
      </c>
      <c r="R5462">
        <f t="shared" ca="1" si="2936"/>
        <v>7</v>
      </c>
      <c r="S5462">
        <f t="shared" ca="1" si="2937"/>
        <v>10</v>
      </c>
      <c r="T5462">
        <f t="shared" ca="1" si="2938"/>
        <v>3</v>
      </c>
      <c r="U5462">
        <f t="shared" ca="1" si="2939"/>
        <v>7</v>
      </c>
      <c r="V5462">
        <f t="shared" ca="1" si="2940"/>
        <v>10</v>
      </c>
      <c r="X5462">
        <f t="shared" si="2942"/>
        <v>5462</v>
      </c>
      <c r="Y5462">
        <f t="shared" si="2943"/>
        <v>5452</v>
      </c>
      <c r="Z5462">
        <f t="shared" si="2944"/>
        <v>5453</v>
      </c>
      <c r="AA5462">
        <f t="shared" si="2941"/>
        <v>5951</v>
      </c>
      <c r="AB5462">
        <f t="shared" si="2919"/>
        <v>500</v>
      </c>
      <c r="AM5462" t="str">
        <f t="shared" si="2920"/>
        <v>201906LP</v>
      </c>
      <c r="AN5462">
        <f t="shared" ca="1" si="2949"/>
        <v>7.0000028070175579</v>
      </c>
      <c r="AO5462">
        <f t="shared" ca="1" si="2950"/>
        <v>10</v>
      </c>
      <c r="AP5462">
        <f t="shared" ca="1" si="2926"/>
        <v>3</v>
      </c>
      <c r="AQ5462">
        <f t="shared" ca="1" si="2927"/>
        <v>7.0000000000000009</v>
      </c>
      <c r="AR5462">
        <f t="shared" ca="1" si="2928"/>
        <v>10</v>
      </c>
      <c r="AS5462">
        <f ca="1">P5462/J5462</f>
        <v>0.18279567425906573</v>
      </c>
    </row>
    <row r="5463" spans="1:45" x14ac:dyDescent="0.4">
      <c r="A5463">
        <f t="shared" si="2918"/>
        <v>201906</v>
      </c>
      <c r="B5463" t="s">
        <v>458</v>
      </c>
      <c r="C5463" t="s">
        <v>647</v>
      </c>
      <c r="D5463" t="str">
        <f t="shared" ca="1" si="2948"/>
        <v>I112</v>
      </c>
      <c r="E5463">
        <f t="shared" ca="1" si="2929"/>
        <v>68</v>
      </c>
      <c r="F5463">
        <f t="shared" ca="1" si="2930"/>
        <v>9</v>
      </c>
      <c r="G5463" t="str">
        <f t="shared" ca="1" si="2945"/>
        <v>S10</v>
      </c>
      <c r="H5463" t="str">
        <f t="shared" ca="1" si="2946"/>
        <v>S107</v>
      </c>
      <c r="I5463">
        <f ca="1">VLOOKUP(D5463,PRC!$A$2:$B$21,2,0)*E5463</f>
        <v>4420000</v>
      </c>
      <c r="J5463">
        <f t="shared" ca="1" si="2931"/>
        <v>4110595.9999999995</v>
      </c>
      <c r="K5463">
        <f ca="1">VLOOKUP(D5463,PRC!$A$1:$C$21,3,0)*E5463</f>
        <v>2210000</v>
      </c>
      <c r="L5463">
        <f t="shared" ca="1" si="2932"/>
        <v>442000</v>
      </c>
      <c r="M5463">
        <f t="shared" ca="1" si="2933"/>
        <v>133000</v>
      </c>
      <c r="N5463">
        <f t="shared" ca="1" si="2934"/>
        <v>265000</v>
      </c>
      <c r="O5463">
        <f t="shared" ca="1" si="2935"/>
        <v>398000</v>
      </c>
      <c r="P5463">
        <f t="shared" ca="1" si="2947"/>
        <v>662595.99999999953</v>
      </c>
      <c r="Q5463">
        <f ca="1">IF(P5463&gt;0,1,0)</f>
        <v>1</v>
      </c>
      <c r="R5463">
        <f t="shared" ca="1" si="2936"/>
        <v>7</v>
      </c>
      <c r="S5463">
        <f t="shared" ca="1" si="2937"/>
        <v>10</v>
      </c>
      <c r="T5463">
        <f t="shared" ca="1" si="2938"/>
        <v>3</v>
      </c>
      <c r="U5463">
        <f t="shared" ca="1" si="2939"/>
        <v>6</v>
      </c>
      <c r="V5463">
        <f t="shared" ca="1" si="2940"/>
        <v>9</v>
      </c>
      <c r="X5463">
        <f t="shared" si="2942"/>
        <v>5463</v>
      </c>
      <c r="Y5463">
        <f t="shared" si="2943"/>
        <v>5452</v>
      </c>
      <c r="Z5463">
        <f t="shared" si="2944"/>
        <v>5453</v>
      </c>
      <c r="AA5463">
        <f t="shared" si="2941"/>
        <v>5951</v>
      </c>
      <c r="AB5463">
        <f t="shared" si="2919"/>
        <v>500</v>
      </c>
      <c r="AM5463" t="str">
        <f t="shared" si="2920"/>
        <v>201906LP</v>
      </c>
      <c r="AN5463">
        <f t="shared" ca="1" si="2949"/>
        <v>7.0000904977375651</v>
      </c>
      <c r="AO5463">
        <f t="shared" ca="1" si="2950"/>
        <v>10</v>
      </c>
      <c r="AP5463">
        <f t="shared" ca="1" si="2926"/>
        <v>3.0090497737556561</v>
      </c>
      <c r="AQ5463">
        <f t="shared" ca="1" si="2927"/>
        <v>5.995475113122172</v>
      </c>
      <c r="AR5463">
        <f t="shared" ca="1" si="2928"/>
        <v>9.004524886877828</v>
      </c>
      <c r="AS5463">
        <f ca="1">P5463/J5463</f>
        <v>0.16119219694662273</v>
      </c>
    </row>
    <row r="5464" spans="1:45" x14ac:dyDescent="0.4">
      <c r="A5464">
        <f t="shared" si="2918"/>
        <v>201906</v>
      </c>
      <c r="B5464" t="s">
        <v>459</v>
      </c>
      <c r="C5464" t="s">
        <v>647</v>
      </c>
      <c r="D5464" t="str">
        <f t="shared" ca="1" si="2948"/>
        <v>I105</v>
      </c>
      <c r="E5464">
        <f t="shared" ca="1" si="2929"/>
        <v>51</v>
      </c>
      <c r="F5464">
        <f t="shared" ca="1" si="2930"/>
        <v>6</v>
      </c>
      <c r="G5464" t="str">
        <f t="shared" ca="1" si="2945"/>
        <v>S11</v>
      </c>
      <c r="H5464" t="str">
        <f t="shared" ca="1" si="2946"/>
        <v>S117</v>
      </c>
      <c r="I5464">
        <f ca="1">VLOOKUP(D5464,PRC!$A$2:$B$21,2,0)*E5464</f>
        <v>5100000</v>
      </c>
      <c r="J5464">
        <f t="shared" ca="1" si="2931"/>
        <v>4589996</v>
      </c>
      <c r="K5464">
        <f ca="1">VLOOKUP(D5464,PRC!$A$1:$C$21,3,0)*E5464</f>
        <v>3009000</v>
      </c>
      <c r="L5464">
        <f t="shared" ca="1" si="2932"/>
        <v>765000</v>
      </c>
      <c r="M5464">
        <f t="shared" ca="1" si="2933"/>
        <v>102000</v>
      </c>
      <c r="N5464">
        <f t="shared" ca="1" si="2934"/>
        <v>255000</v>
      </c>
      <c r="O5464">
        <f t="shared" ca="1" si="2935"/>
        <v>255000</v>
      </c>
      <c r="P5464">
        <f t="shared" ca="1" si="2947"/>
        <v>203996</v>
      </c>
      <c r="Q5464">
        <f ca="1">IF(P5464&gt;0,1,0)</f>
        <v>1</v>
      </c>
      <c r="R5464">
        <f t="shared" ca="1" si="2936"/>
        <v>10</v>
      </c>
      <c r="S5464">
        <f t="shared" ca="1" si="2937"/>
        <v>15</v>
      </c>
      <c r="T5464">
        <f t="shared" ca="1" si="2938"/>
        <v>2</v>
      </c>
      <c r="U5464">
        <f t="shared" ca="1" si="2939"/>
        <v>5</v>
      </c>
      <c r="V5464">
        <f t="shared" ca="1" si="2940"/>
        <v>5</v>
      </c>
      <c r="X5464">
        <f t="shared" si="2942"/>
        <v>5464</v>
      </c>
      <c r="Y5464">
        <f t="shared" si="2943"/>
        <v>5452</v>
      </c>
      <c r="Z5464">
        <f t="shared" si="2944"/>
        <v>5453</v>
      </c>
      <c r="AA5464">
        <f t="shared" si="2941"/>
        <v>5951</v>
      </c>
      <c r="AB5464">
        <f t="shared" si="2919"/>
        <v>500</v>
      </c>
      <c r="AM5464" t="str">
        <f t="shared" si="2920"/>
        <v>201906LP</v>
      </c>
      <c r="AN5464">
        <f t="shared" ca="1" si="2949"/>
        <v>10.00007843137255</v>
      </c>
      <c r="AO5464">
        <f t="shared" ca="1" si="2950"/>
        <v>15</v>
      </c>
      <c r="AP5464">
        <f t="shared" ca="1" si="2926"/>
        <v>2</v>
      </c>
      <c r="AQ5464">
        <f t="shared" ca="1" si="2927"/>
        <v>5</v>
      </c>
      <c r="AR5464">
        <f t="shared" ca="1" si="2928"/>
        <v>5</v>
      </c>
      <c r="AS5464">
        <f ca="1">P5464/J5464</f>
        <v>4.4443611715565767E-2</v>
      </c>
    </row>
    <row r="5465" spans="1:45" x14ac:dyDescent="0.4">
      <c r="A5465">
        <f t="shared" si="2918"/>
        <v>201906</v>
      </c>
      <c r="B5465" t="s">
        <v>460</v>
      </c>
      <c r="C5465" t="s">
        <v>647</v>
      </c>
      <c r="D5465" t="str">
        <f t="shared" ca="1" si="2948"/>
        <v>I104</v>
      </c>
      <c r="E5465">
        <f t="shared" ca="1" si="2929"/>
        <v>54</v>
      </c>
      <c r="F5465">
        <f t="shared" ca="1" si="2930"/>
        <v>7</v>
      </c>
      <c r="G5465" t="str">
        <f t="shared" ca="1" si="2945"/>
        <v>S11</v>
      </c>
      <c r="H5465" t="str">
        <f t="shared" ca="1" si="2946"/>
        <v>S115</v>
      </c>
      <c r="I5465">
        <f ca="1">VLOOKUP(D5465,PRC!$A$2:$B$21,2,0)*E5465</f>
        <v>3780000</v>
      </c>
      <c r="J5465">
        <f t="shared" ca="1" si="2931"/>
        <v>3515395.9999999995</v>
      </c>
      <c r="K5465">
        <f ca="1">VLOOKUP(D5465,PRC!$A$1:$C$21,3,0)*E5465</f>
        <v>1587600</v>
      </c>
      <c r="L5465">
        <f t="shared" ca="1" si="2932"/>
        <v>567000</v>
      </c>
      <c r="M5465">
        <f t="shared" ca="1" si="2933"/>
        <v>76000</v>
      </c>
      <c r="N5465">
        <f t="shared" ca="1" si="2934"/>
        <v>227000</v>
      </c>
      <c r="O5465">
        <f t="shared" ca="1" si="2935"/>
        <v>265000</v>
      </c>
      <c r="P5465">
        <f t="shared" ca="1" si="2947"/>
        <v>792795.99999999953</v>
      </c>
      <c r="Q5465">
        <f ca="1">IF(P5465&gt;0,1,0)</f>
        <v>1</v>
      </c>
      <c r="R5465">
        <f t="shared" ca="1" si="2936"/>
        <v>7</v>
      </c>
      <c r="S5465">
        <f t="shared" ca="1" si="2937"/>
        <v>15</v>
      </c>
      <c r="T5465">
        <f t="shared" ca="1" si="2938"/>
        <v>2</v>
      </c>
      <c r="U5465">
        <f t="shared" ca="1" si="2939"/>
        <v>6</v>
      </c>
      <c r="V5465">
        <f t="shared" ca="1" si="2940"/>
        <v>7</v>
      </c>
      <c r="X5465">
        <f t="shared" si="2942"/>
        <v>5465</v>
      </c>
      <c r="Y5465">
        <f t="shared" si="2943"/>
        <v>5452</v>
      </c>
      <c r="Z5465">
        <f t="shared" si="2944"/>
        <v>5453</v>
      </c>
      <c r="AA5465">
        <f t="shared" si="2941"/>
        <v>5951</v>
      </c>
      <c r="AB5465">
        <f t="shared" si="2919"/>
        <v>500</v>
      </c>
      <c r="AM5465" t="str">
        <f t="shared" si="2920"/>
        <v>201906LP</v>
      </c>
      <c r="AN5465">
        <f t="shared" ca="1" si="2949"/>
        <v>7.0001058201058282</v>
      </c>
      <c r="AO5465">
        <f t="shared" ca="1" si="2950"/>
        <v>15</v>
      </c>
      <c r="AP5465">
        <f t="shared" ca="1" si="2926"/>
        <v>2.0105820105820107</v>
      </c>
      <c r="AQ5465">
        <f t="shared" ca="1" si="2927"/>
        <v>6.0052910052910056</v>
      </c>
      <c r="AR5465">
        <f t="shared" ca="1" si="2928"/>
        <v>7.0105820105820102</v>
      </c>
      <c r="AS5465">
        <f ca="1">P5465/J5465</f>
        <v>0.22552110772157663</v>
      </c>
    </row>
    <row r="5466" spans="1:45" x14ac:dyDescent="0.4">
      <c r="A5466">
        <f t="shared" si="2918"/>
        <v>201906</v>
      </c>
      <c r="B5466" t="s">
        <v>461</v>
      </c>
      <c r="C5466" t="s">
        <v>647</v>
      </c>
      <c r="D5466" t="str">
        <f t="shared" ca="1" si="2948"/>
        <v>I101</v>
      </c>
      <c r="E5466">
        <f t="shared" ca="1" si="2929"/>
        <v>53</v>
      </c>
      <c r="F5466">
        <f t="shared" ca="1" si="2930"/>
        <v>7</v>
      </c>
      <c r="G5466" t="str">
        <f t="shared" ca="1" si="2945"/>
        <v>S11</v>
      </c>
      <c r="H5466" t="str">
        <f t="shared" ca="1" si="2946"/>
        <v>S119</v>
      </c>
      <c r="I5466">
        <f ca="1">VLOOKUP(D5466,PRC!$A$2:$B$21,2,0)*E5466</f>
        <v>1590000</v>
      </c>
      <c r="J5466">
        <f t="shared" ca="1" si="2931"/>
        <v>1446896</v>
      </c>
      <c r="K5466">
        <f ca="1">VLOOKUP(D5466,PRC!$A$1:$C$21,3,0)*E5466</f>
        <v>826800</v>
      </c>
      <c r="L5466">
        <f t="shared" ca="1" si="2932"/>
        <v>207000</v>
      </c>
      <c r="M5466">
        <f t="shared" ca="1" si="2933"/>
        <v>16000</v>
      </c>
      <c r="N5466">
        <f t="shared" ca="1" si="2934"/>
        <v>143000</v>
      </c>
      <c r="O5466">
        <f t="shared" ca="1" si="2935"/>
        <v>127000</v>
      </c>
      <c r="P5466">
        <f t="shared" ca="1" si="2947"/>
        <v>127096</v>
      </c>
      <c r="Q5466">
        <f ca="1">IF(P5466&gt;0,1,0)</f>
        <v>1</v>
      </c>
      <c r="R5466">
        <f t="shared" ca="1" si="2936"/>
        <v>9</v>
      </c>
      <c r="S5466">
        <f t="shared" ca="1" si="2937"/>
        <v>13</v>
      </c>
      <c r="T5466">
        <f t="shared" ca="1" si="2938"/>
        <v>1</v>
      </c>
      <c r="U5466">
        <f t="shared" ca="1" si="2939"/>
        <v>9</v>
      </c>
      <c r="V5466">
        <f t="shared" ca="1" si="2940"/>
        <v>8</v>
      </c>
      <c r="X5466">
        <f t="shared" si="2942"/>
        <v>5466</v>
      </c>
      <c r="Y5466">
        <f t="shared" si="2943"/>
        <v>5452</v>
      </c>
      <c r="Z5466">
        <f t="shared" si="2944"/>
        <v>5453</v>
      </c>
      <c r="AA5466">
        <f t="shared" si="2941"/>
        <v>5951</v>
      </c>
      <c r="AB5466">
        <f t="shared" si="2919"/>
        <v>500</v>
      </c>
      <c r="AM5466" t="str">
        <f t="shared" si="2920"/>
        <v>201906LP</v>
      </c>
      <c r="AN5466">
        <f t="shared" ca="1" si="2949"/>
        <v>9.0002515723270449</v>
      </c>
      <c r="AO5466">
        <f t="shared" ca="1" si="2950"/>
        <v>13.018867924528301</v>
      </c>
      <c r="AP5466">
        <f t="shared" ca="1" si="2926"/>
        <v>1.0062893081761006</v>
      </c>
      <c r="AQ5466">
        <f t="shared" ca="1" si="2927"/>
        <v>8.9937106918238996</v>
      </c>
      <c r="AR5466">
        <f t="shared" ca="1" si="2928"/>
        <v>7.9874213836477983</v>
      </c>
      <c r="AS5466">
        <f ca="1">P5466/J5466</f>
        <v>8.7840452942022099E-2</v>
      </c>
    </row>
    <row r="5467" spans="1:45" x14ac:dyDescent="0.4">
      <c r="A5467">
        <f t="shared" si="2918"/>
        <v>201906</v>
      </c>
      <c r="B5467" t="s">
        <v>462</v>
      </c>
      <c r="C5467" t="s">
        <v>647</v>
      </c>
      <c r="D5467" t="str">
        <f t="shared" ca="1" si="2948"/>
        <v>I116</v>
      </c>
      <c r="E5467">
        <f t="shared" ca="1" si="2929"/>
        <v>60</v>
      </c>
      <c r="F5467">
        <f t="shared" ca="1" si="2930"/>
        <v>9</v>
      </c>
      <c r="G5467" t="str">
        <f t="shared" ca="1" si="2945"/>
        <v>S11</v>
      </c>
      <c r="H5467" t="str">
        <f t="shared" ca="1" si="2946"/>
        <v>S119</v>
      </c>
      <c r="I5467">
        <f ca="1">VLOOKUP(D5467,PRC!$A$2:$B$21,2,0)*E5467</f>
        <v>87600000</v>
      </c>
      <c r="J5467">
        <f t="shared" ca="1" si="2931"/>
        <v>81467996</v>
      </c>
      <c r="K5467">
        <f ca="1">VLOOKUP(D5467,PRC!$A$1:$C$21,3,0)*E5467</f>
        <v>52560000</v>
      </c>
      <c r="L5467">
        <f t="shared" ca="1" si="2932"/>
        <v>9636000</v>
      </c>
      <c r="M5467">
        <f t="shared" ca="1" si="2933"/>
        <v>2628000</v>
      </c>
      <c r="N5467">
        <f t="shared" ca="1" si="2934"/>
        <v>5256000</v>
      </c>
      <c r="O5467">
        <f t="shared" ca="1" si="2935"/>
        <v>8760000</v>
      </c>
      <c r="P5467">
        <f t="shared" ca="1" si="2947"/>
        <v>2627996</v>
      </c>
      <c r="Q5467">
        <f ca="1">IF(P5467&gt;0,1,0)</f>
        <v>1</v>
      </c>
      <c r="R5467">
        <f t="shared" ca="1" si="2936"/>
        <v>7</v>
      </c>
      <c r="S5467">
        <f t="shared" ca="1" si="2937"/>
        <v>11</v>
      </c>
      <c r="T5467">
        <f t="shared" ca="1" si="2938"/>
        <v>3</v>
      </c>
      <c r="U5467">
        <f t="shared" ca="1" si="2939"/>
        <v>6</v>
      </c>
      <c r="V5467">
        <f t="shared" ca="1" si="2940"/>
        <v>10</v>
      </c>
      <c r="X5467">
        <f t="shared" si="2942"/>
        <v>5467</v>
      </c>
      <c r="Y5467">
        <f t="shared" si="2943"/>
        <v>5452</v>
      </c>
      <c r="Z5467">
        <f t="shared" si="2944"/>
        <v>5453</v>
      </c>
      <c r="AA5467">
        <f t="shared" si="2941"/>
        <v>5951</v>
      </c>
      <c r="AB5467">
        <f t="shared" si="2919"/>
        <v>500</v>
      </c>
      <c r="AM5467" t="str">
        <f t="shared" si="2920"/>
        <v>201906LP</v>
      </c>
      <c r="AN5467">
        <f t="shared" ca="1" si="2949"/>
        <v>7.0000045662100501</v>
      </c>
      <c r="AO5467">
        <f t="shared" ca="1" si="2950"/>
        <v>11</v>
      </c>
      <c r="AP5467">
        <f t="shared" ca="1" si="2926"/>
        <v>3</v>
      </c>
      <c r="AQ5467">
        <f t="shared" ca="1" si="2927"/>
        <v>6</v>
      </c>
      <c r="AR5467">
        <f t="shared" ca="1" si="2928"/>
        <v>10</v>
      </c>
      <c r="AS5467">
        <f ca="1">P5467/J5467</f>
        <v>3.2258017000933718E-2</v>
      </c>
    </row>
    <row r="5468" spans="1:45" x14ac:dyDescent="0.4">
      <c r="A5468">
        <f t="shared" si="2918"/>
        <v>201906</v>
      </c>
      <c r="B5468" t="s">
        <v>463</v>
      </c>
      <c r="C5468" t="s">
        <v>647</v>
      </c>
      <c r="D5468" t="str">
        <f t="shared" ca="1" si="2948"/>
        <v>I107</v>
      </c>
      <c r="E5468">
        <f t="shared" ca="1" si="2929"/>
        <v>68</v>
      </c>
      <c r="F5468">
        <f t="shared" ca="1" si="2930"/>
        <v>5</v>
      </c>
      <c r="G5468" t="str">
        <f t="shared" ca="1" si="2945"/>
        <v>S10</v>
      </c>
      <c r="H5468" t="str">
        <f t="shared" ca="1" si="2946"/>
        <v>S104</v>
      </c>
      <c r="I5468">
        <f ca="1">VLOOKUP(D5468,PRC!$A$2:$B$21,2,0)*E5468</f>
        <v>10200000</v>
      </c>
      <c r="J5468">
        <f t="shared" ca="1" si="2931"/>
        <v>9179996</v>
      </c>
      <c r="K5468">
        <f ca="1">VLOOKUP(D5468,PRC!$A$1:$C$21,3,0)*E5468</f>
        <v>5814000</v>
      </c>
      <c r="L5468">
        <f t="shared" ca="1" si="2932"/>
        <v>1428000</v>
      </c>
      <c r="M5468">
        <f t="shared" ca="1" si="2933"/>
        <v>102000</v>
      </c>
      <c r="N5468">
        <f t="shared" ca="1" si="2934"/>
        <v>510000</v>
      </c>
      <c r="O5468">
        <f t="shared" ca="1" si="2935"/>
        <v>918000</v>
      </c>
      <c r="P5468">
        <f t="shared" ca="1" si="2947"/>
        <v>407996</v>
      </c>
      <c r="Q5468">
        <f ca="1">IF(P5468&gt;0,1,0)</f>
        <v>1</v>
      </c>
      <c r="R5468">
        <f t="shared" ca="1" si="2936"/>
        <v>10</v>
      </c>
      <c r="S5468">
        <f t="shared" ca="1" si="2937"/>
        <v>14</v>
      </c>
      <c r="T5468">
        <f t="shared" ca="1" si="2938"/>
        <v>1</v>
      </c>
      <c r="U5468">
        <f t="shared" ca="1" si="2939"/>
        <v>5</v>
      </c>
      <c r="V5468">
        <f t="shared" ca="1" si="2940"/>
        <v>9</v>
      </c>
      <c r="X5468">
        <f t="shared" si="2942"/>
        <v>5468</v>
      </c>
      <c r="Y5468">
        <f t="shared" si="2943"/>
        <v>5452</v>
      </c>
      <c r="Z5468">
        <f t="shared" si="2944"/>
        <v>5453</v>
      </c>
      <c r="AA5468">
        <f t="shared" si="2941"/>
        <v>5951</v>
      </c>
      <c r="AB5468">
        <f t="shared" si="2919"/>
        <v>500</v>
      </c>
      <c r="AM5468" t="str">
        <f t="shared" si="2920"/>
        <v>201906LP</v>
      </c>
      <c r="AN5468">
        <f t="shared" ca="1" si="2949"/>
        <v>10.000039215686273</v>
      </c>
      <c r="AO5468">
        <f t="shared" ca="1" si="2950"/>
        <v>14.000000000000002</v>
      </c>
      <c r="AP5468">
        <f t="shared" ca="1" si="2926"/>
        <v>1</v>
      </c>
      <c r="AQ5468">
        <f t="shared" ca="1" si="2927"/>
        <v>5</v>
      </c>
      <c r="AR5468">
        <f t="shared" ca="1" si="2928"/>
        <v>9</v>
      </c>
      <c r="AS5468">
        <f ca="1">P5468/J5468</f>
        <v>4.4444028080186528E-2</v>
      </c>
    </row>
    <row r="5469" spans="1:45" x14ac:dyDescent="0.4">
      <c r="A5469">
        <f t="shared" si="2918"/>
        <v>201906</v>
      </c>
      <c r="B5469" t="s">
        <v>464</v>
      </c>
      <c r="C5469" t="s">
        <v>647</v>
      </c>
      <c r="D5469" t="str">
        <f t="shared" ca="1" si="2948"/>
        <v>I107</v>
      </c>
      <c r="E5469">
        <f t="shared" ca="1" si="2929"/>
        <v>55</v>
      </c>
      <c r="F5469">
        <f t="shared" ca="1" si="2930"/>
        <v>9</v>
      </c>
      <c r="G5469" t="str">
        <f t="shared" ca="1" si="2945"/>
        <v>S11</v>
      </c>
      <c r="H5469" t="str">
        <f t="shared" ca="1" si="2946"/>
        <v>S119</v>
      </c>
      <c r="I5469">
        <f ca="1">VLOOKUP(D5469,PRC!$A$2:$B$21,2,0)*E5469</f>
        <v>8250000</v>
      </c>
      <c r="J5469">
        <f t="shared" ca="1" si="2931"/>
        <v>7837496</v>
      </c>
      <c r="K5469">
        <f ca="1">VLOOKUP(D5469,PRC!$A$1:$C$21,3,0)*E5469</f>
        <v>4702500</v>
      </c>
      <c r="L5469">
        <f t="shared" ca="1" si="2932"/>
        <v>1073000</v>
      </c>
      <c r="M5469">
        <f t="shared" ca="1" si="2933"/>
        <v>165000</v>
      </c>
      <c r="N5469">
        <f t="shared" ca="1" si="2934"/>
        <v>413000</v>
      </c>
      <c r="O5469">
        <f t="shared" ca="1" si="2935"/>
        <v>743000</v>
      </c>
      <c r="P5469">
        <f t="shared" ca="1" si="2947"/>
        <v>740996</v>
      </c>
      <c r="Q5469">
        <f ca="1">IF(P5469&gt;0,1,0)</f>
        <v>1</v>
      </c>
      <c r="R5469">
        <f t="shared" ca="1" si="2936"/>
        <v>5</v>
      </c>
      <c r="S5469">
        <f t="shared" ca="1" si="2937"/>
        <v>13</v>
      </c>
      <c r="T5469">
        <f t="shared" ca="1" si="2938"/>
        <v>2</v>
      </c>
      <c r="U5469">
        <f t="shared" ca="1" si="2939"/>
        <v>5</v>
      </c>
      <c r="V5469">
        <f t="shared" ca="1" si="2940"/>
        <v>9</v>
      </c>
      <c r="X5469">
        <f t="shared" si="2942"/>
        <v>5469</v>
      </c>
      <c r="Y5469">
        <f t="shared" si="2943"/>
        <v>5452</v>
      </c>
      <c r="Z5469">
        <f t="shared" si="2944"/>
        <v>5453</v>
      </c>
      <c r="AA5469">
        <f t="shared" si="2941"/>
        <v>5951</v>
      </c>
      <c r="AB5469">
        <f t="shared" si="2919"/>
        <v>500</v>
      </c>
      <c r="AM5469" t="str">
        <f t="shared" si="2920"/>
        <v>201906LP</v>
      </c>
      <c r="AN5469">
        <f t="shared" ca="1" si="2949"/>
        <v>5.0000484848484845</v>
      </c>
      <c r="AO5469">
        <f t="shared" ca="1" si="2950"/>
        <v>13.006060606060608</v>
      </c>
      <c r="AP5469">
        <f t="shared" ca="1" si="2926"/>
        <v>2</v>
      </c>
      <c r="AQ5469">
        <f t="shared" ca="1" si="2927"/>
        <v>5.0060606060606059</v>
      </c>
      <c r="AR5469">
        <f t="shared" ca="1" si="2928"/>
        <v>9.0060606060606059</v>
      </c>
      <c r="AS5469">
        <f ca="1">P5469/J5469</f>
        <v>9.4544992431256109E-2</v>
      </c>
    </row>
    <row r="5470" spans="1:45" x14ac:dyDescent="0.4">
      <c r="A5470">
        <f t="shared" si="2918"/>
        <v>201906</v>
      </c>
      <c r="B5470" t="s">
        <v>465</v>
      </c>
      <c r="C5470" t="s">
        <v>647</v>
      </c>
      <c r="D5470" t="str">
        <f t="shared" ca="1" si="2948"/>
        <v>I114</v>
      </c>
      <c r="E5470">
        <f t="shared" ca="1" si="2929"/>
        <v>41</v>
      </c>
      <c r="F5470">
        <f t="shared" ca="1" si="2930"/>
        <v>7</v>
      </c>
      <c r="G5470" t="str">
        <f t="shared" ca="1" si="2945"/>
        <v>S10</v>
      </c>
      <c r="H5470" t="str">
        <f t="shared" ca="1" si="2946"/>
        <v>S103</v>
      </c>
      <c r="I5470">
        <f ca="1">VLOOKUP(D5470,PRC!$A$2:$B$21,2,0)*E5470</f>
        <v>9840000</v>
      </c>
      <c r="J5470">
        <f t="shared" ca="1" si="2931"/>
        <v>8954396</v>
      </c>
      <c r="K5470">
        <f ca="1">VLOOKUP(D5470,PRC!$A$1:$C$21,3,0)*E5470</f>
        <v>5707200</v>
      </c>
      <c r="L5470">
        <f t="shared" ca="1" si="2932"/>
        <v>1181000</v>
      </c>
      <c r="M5470">
        <f t="shared" ca="1" si="2933"/>
        <v>197000</v>
      </c>
      <c r="N5470">
        <f t="shared" ca="1" si="2934"/>
        <v>886000</v>
      </c>
      <c r="O5470">
        <f t="shared" ca="1" si="2935"/>
        <v>492000</v>
      </c>
      <c r="P5470">
        <f t="shared" ca="1" si="2947"/>
        <v>491196</v>
      </c>
      <c r="Q5470">
        <f ca="1">IF(P5470&gt;0,1,0)</f>
        <v>1</v>
      </c>
      <c r="R5470">
        <f t="shared" ca="1" si="2936"/>
        <v>9</v>
      </c>
      <c r="S5470">
        <f t="shared" ca="1" si="2937"/>
        <v>12</v>
      </c>
      <c r="T5470">
        <f t="shared" ca="1" si="2938"/>
        <v>2</v>
      </c>
      <c r="U5470">
        <f t="shared" ca="1" si="2939"/>
        <v>9</v>
      </c>
      <c r="V5470">
        <f t="shared" ca="1" si="2940"/>
        <v>5</v>
      </c>
      <c r="X5470">
        <f t="shared" si="2942"/>
        <v>5470</v>
      </c>
      <c r="Y5470">
        <f t="shared" si="2943"/>
        <v>5452</v>
      </c>
      <c r="Z5470">
        <f t="shared" si="2944"/>
        <v>5453</v>
      </c>
      <c r="AA5470">
        <f t="shared" si="2941"/>
        <v>5951</v>
      </c>
      <c r="AB5470">
        <f t="shared" si="2919"/>
        <v>500</v>
      </c>
      <c r="AM5470" t="str">
        <f t="shared" si="2920"/>
        <v>201906LP</v>
      </c>
      <c r="AN5470">
        <f t="shared" ca="1" si="2949"/>
        <v>9.000040650406504</v>
      </c>
      <c r="AO5470">
        <f t="shared" ca="1" si="2950"/>
        <v>12.002032520325203</v>
      </c>
      <c r="AP5470">
        <f t="shared" ca="1" si="2926"/>
        <v>2.0020325203252032</v>
      </c>
      <c r="AQ5470">
        <f t="shared" ca="1" si="2927"/>
        <v>9.0040650406504064</v>
      </c>
      <c r="AR5470">
        <f t="shared" ca="1" si="2928"/>
        <v>5</v>
      </c>
      <c r="AS5470">
        <f ca="1">P5470/J5470</f>
        <v>5.4855291188819433E-2</v>
      </c>
    </row>
    <row r="5471" spans="1:45" x14ac:dyDescent="0.4">
      <c r="A5471">
        <f t="shared" si="2918"/>
        <v>201906</v>
      </c>
      <c r="B5471" t="s">
        <v>466</v>
      </c>
      <c r="C5471" t="s">
        <v>647</v>
      </c>
      <c r="D5471" t="str">
        <f t="shared" ca="1" si="2948"/>
        <v>I104</v>
      </c>
      <c r="E5471">
        <f t="shared" ca="1" si="2929"/>
        <v>48</v>
      </c>
      <c r="F5471">
        <f t="shared" ca="1" si="2930"/>
        <v>6</v>
      </c>
      <c r="G5471" t="str">
        <f t="shared" ca="1" si="2945"/>
        <v>S10</v>
      </c>
      <c r="H5471" t="str">
        <f t="shared" ca="1" si="2946"/>
        <v>S105</v>
      </c>
      <c r="I5471">
        <f ca="1">VLOOKUP(D5471,PRC!$A$2:$B$21,2,0)*E5471</f>
        <v>3360000</v>
      </c>
      <c r="J5471">
        <f t="shared" ca="1" si="2931"/>
        <v>3023996</v>
      </c>
      <c r="K5471">
        <f ca="1">VLOOKUP(D5471,PRC!$A$1:$C$21,3,0)*E5471</f>
        <v>1411200</v>
      </c>
      <c r="L5471">
        <f t="shared" ca="1" si="2932"/>
        <v>437000</v>
      </c>
      <c r="M5471">
        <f t="shared" ca="1" si="2933"/>
        <v>101000</v>
      </c>
      <c r="N5471">
        <f t="shared" ca="1" si="2934"/>
        <v>202000</v>
      </c>
      <c r="O5471">
        <f t="shared" ca="1" si="2935"/>
        <v>168000</v>
      </c>
      <c r="P5471">
        <f t="shared" ca="1" si="2947"/>
        <v>704796</v>
      </c>
      <c r="Q5471">
        <f ca="1">IF(P5471&gt;0,1,0)</f>
        <v>1</v>
      </c>
      <c r="R5471">
        <f t="shared" ca="1" si="2936"/>
        <v>10</v>
      </c>
      <c r="S5471">
        <f t="shared" ca="1" si="2937"/>
        <v>13</v>
      </c>
      <c r="T5471">
        <f t="shared" ca="1" si="2938"/>
        <v>3</v>
      </c>
      <c r="U5471">
        <f t="shared" ca="1" si="2939"/>
        <v>6</v>
      </c>
      <c r="V5471">
        <f t="shared" ca="1" si="2940"/>
        <v>5</v>
      </c>
      <c r="X5471">
        <f t="shared" si="2942"/>
        <v>5471</v>
      </c>
      <c r="Y5471">
        <f t="shared" si="2943"/>
        <v>5452</v>
      </c>
      <c r="Z5471">
        <f t="shared" si="2944"/>
        <v>5453</v>
      </c>
      <c r="AA5471">
        <f t="shared" si="2941"/>
        <v>5951</v>
      </c>
      <c r="AB5471">
        <f t="shared" si="2919"/>
        <v>500</v>
      </c>
      <c r="AM5471" t="str">
        <f t="shared" si="2920"/>
        <v>201906LP</v>
      </c>
      <c r="AN5471">
        <f t="shared" ca="1" si="2949"/>
        <v>10.00011904761905</v>
      </c>
      <c r="AO5471">
        <f t="shared" ca="1" si="2950"/>
        <v>13.005952380952381</v>
      </c>
      <c r="AP5471">
        <f t="shared" ca="1" si="2926"/>
        <v>3.0059523809523809</v>
      </c>
      <c r="AQ5471">
        <f t="shared" ca="1" si="2927"/>
        <v>6.0119047619047619</v>
      </c>
      <c r="AR5471">
        <f t="shared" ca="1" si="2928"/>
        <v>5</v>
      </c>
      <c r="AS5471">
        <f ca="1">P5471/J5471</f>
        <v>0.23306776860815953</v>
      </c>
    </row>
    <row r="5472" spans="1:45" x14ac:dyDescent="0.4">
      <c r="A5472">
        <f t="shared" si="2918"/>
        <v>201906</v>
      </c>
      <c r="B5472" t="s">
        <v>467</v>
      </c>
      <c r="C5472" t="s">
        <v>647</v>
      </c>
      <c r="D5472" t="str">
        <f t="shared" ca="1" si="2948"/>
        <v>I112</v>
      </c>
      <c r="E5472">
        <f t="shared" ca="1" si="2929"/>
        <v>61</v>
      </c>
      <c r="F5472">
        <f t="shared" ca="1" si="2930"/>
        <v>8</v>
      </c>
      <c r="G5472" t="str">
        <f t="shared" ca="1" si="2945"/>
        <v>S10</v>
      </c>
      <c r="H5472" t="str">
        <f t="shared" ca="1" si="2946"/>
        <v>S105</v>
      </c>
      <c r="I5472">
        <f ca="1">VLOOKUP(D5472,PRC!$A$2:$B$21,2,0)*E5472</f>
        <v>3965000</v>
      </c>
      <c r="J5472">
        <f t="shared" ca="1" si="2931"/>
        <v>3727096</v>
      </c>
      <c r="K5472">
        <f ca="1">VLOOKUP(D5472,PRC!$A$1:$C$21,3,0)*E5472</f>
        <v>1982500</v>
      </c>
      <c r="L5472">
        <f t="shared" ca="1" si="2932"/>
        <v>555000</v>
      </c>
      <c r="M5472">
        <f t="shared" ca="1" si="2933"/>
        <v>40000</v>
      </c>
      <c r="N5472">
        <f t="shared" ca="1" si="2934"/>
        <v>238000</v>
      </c>
      <c r="O5472">
        <f t="shared" ca="1" si="2935"/>
        <v>198000</v>
      </c>
      <c r="P5472">
        <f t="shared" ca="1" si="2947"/>
        <v>713596</v>
      </c>
      <c r="Q5472">
        <f ca="1">IF(P5472&gt;0,1,0)</f>
        <v>1</v>
      </c>
      <c r="R5472">
        <f t="shared" ca="1" si="2936"/>
        <v>6</v>
      </c>
      <c r="S5472">
        <f t="shared" ca="1" si="2937"/>
        <v>14</v>
      </c>
      <c r="T5472">
        <f t="shared" ca="1" si="2938"/>
        <v>1</v>
      </c>
      <c r="U5472">
        <f t="shared" ca="1" si="2939"/>
        <v>6</v>
      </c>
      <c r="V5472">
        <f t="shared" ca="1" si="2940"/>
        <v>5</v>
      </c>
      <c r="X5472">
        <f t="shared" si="2942"/>
        <v>5472</v>
      </c>
      <c r="Y5472">
        <f t="shared" si="2943"/>
        <v>5452</v>
      </c>
      <c r="Z5472">
        <f t="shared" si="2944"/>
        <v>5453</v>
      </c>
      <c r="AA5472">
        <f t="shared" si="2941"/>
        <v>5951</v>
      </c>
      <c r="AB5472">
        <f t="shared" si="2919"/>
        <v>500</v>
      </c>
      <c r="AM5472" t="str">
        <f t="shared" si="2920"/>
        <v>201906LP</v>
      </c>
      <c r="AN5472">
        <f t="shared" ca="1" si="2949"/>
        <v>6.0001008827238351</v>
      </c>
      <c r="AO5472">
        <f t="shared" ca="1" si="2950"/>
        <v>13.997477931904163</v>
      </c>
      <c r="AP5472">
        <f t="shared" ca="1" si="2926"/>
        <v>1.0088272383354351</v>
      </c>
      <c r="AQ5472">
        <f t="shared" ca="1" si="2927"/>
        <v>6.0025220680958382</v>
      </c>
      <c r="AR5472">
        <f t="shared" ca="1" si="2928"/>
        <v>4.9936948297604031</v>
      </c>
      <c r="AS5472">
        <f ca="1">P5472/J5472</f>
        <v>0.19146166345057922</v>
      </c>
    </row>
    <row r="5473" spans="1:45" x14ac:dyDescent="0.4">
      <c r="A5473">
        <f t="shared" si="2918"/>
        <v>201906</v>
      </c>
      <c r="B5473" t="s">
        <v>468</v>
      </c>
      <c r="C5473" t="s">
        <v>647</v>
      </c>
      <c r="D5473" t="str">
        <f t="shared" ca="1" si="2948"/>
        <v>I117</v>
      </c>
      <c r="E5473">
        <f t="shared" ca="1" si="2929"/>
        <v>46</v>
      </c>
      <c r="F5473">
        <f t="shared" ca="1" si="2930"/>
        <v>5</v>
      </c>
      <c r="G5473" t="str">
        <f t="shared" ca="1" si="2945"/>
        <v>S10</v>
      </c>
      <c r="H5473" t="str">
        <f t="shared" ca="1" si="2946"/>
        <v>S106</v>
      </c>
      <c r="I5473">
        <f ca="1">VLOOKUP(D5473,PRC!$A$2:$B$21,2,0)*E5473</f>
        <v>115000000</v>
      </c>
      <c r="J5473">
        <f t="shared" ca="1" si="2931"/>
        <v>104649996</v>
      </c>
      <c r="K5473">
        <f ca="1">VLOOKUP(D5473,PRC!$A$1:$C$21,3,0)*E5473</f>
        <v>52900000</v>
      </c>
      <c r="L5473">
        <f t="shared" ca="1" si="2932"/>
        <v>11500000</v>
      </c>
      <c r="M5473">
        <f t="shared" ca="1" si="2933"/>
        <v>2300000</v>
      </c>
      <c r="N5473">
        <f t="shared" ca="1" si="2934"/>
        <v>10350000</v>
      </c>
      <c r="O5473">
        <f t="shared" ca="1" si="2935"/>
        <v>5750000</v>
      </c>
      <c r="P5473">
        <f t="shared" ca="1" si="2947"/>
        <v>21849996</v>
      </c>
      <c r="Q5473">
        <f ca="1">IF(P5473&gt;0,1,0)</f>
        <v>1</v>
      </c>
      <c r="R5473">
        <f t="shared" ca="1" si="2936"/>
        <v>9</v>
      </c>
      <c r="S5473">
        <f t="shared" ca="1" si="2937"/>
        <v>10</v>
      </c>
      <c r="T5473">
        <f t="shared" ca="1" si="2938"/>
        <v>2</v>
      </c>
      <c r="U5473">
        <f t="shared" ca="1" si="2939"/>
        <v>9</v>
      </c>
      <c r="V5473">
        <f t="shared" ca="1" si="2940"/>
        <v>5</v>
      </c>
      <c r="X5473">
        <f t="shared" si="2942"/>
        <v>5473</v>
      </c>
      <c r="Y5473">
        <f t="shared" si="2943"/>
        <v>5452</v>
      </c>
      <c r="Z5473">
        <f t="shared" si="2944"/>
        <v>5453</v>
      </c>
      <c r="AA5473">
        <f t="shared" si="2941"/>
        <v>5951</v>
      </c>
      <c r="AB5473">
        <f t="shared" si="2919"/>
        <v>500</v>
      </c>
      <c r="AM5473" t="str">
        <f t="shared" si="2920"/>
        <v>201906LP</v>
      </c>
      <c r="AN5473">
        <f t="shared" ca="1" si="2949"/>
        <v>9.0000034782608651</v>
      </c>
      <c r="AO5473">
        <f t="shared" ca="1" si="2950"/>
        <v>10</v>
      </c>
      <c r="AP5473">
        <f t="shared" ca="1" si="2926"/>
        <v>2</v>
      </c>
      <c r="AQ5473">
        <f t="shared" ca="1" si="2927"/>
        <v>9</v>
      </c>
      <c r="AR5473">
        <f t="shared" ca="1" si="2928"/>
        <v>5</v>
      </c>
      <c r="AS5473">
        <f ca="1">P5473/J5473</f>
        <v>0.20879117854911336</v>
      </c>
    </row>
    <row r="5474" spans="1:45" x14ac:dyDescent="0.4">
      <c r="A5474">
        <f t="shared" si="2918"/>
        <v>201906</v>
      </c>
      <c r="B5474" t="s">
        <v>469</v>
      </c>
      <c r="C5474" t="s">
        <v>647</v>
      </c>
      <c r="D5474" t="str">
        <f t="shared" ca="1" si="2948"/>
        <v>I103</v>
      </c>
      <c r="E5474">
        <f t="shared" ca="1" si="2929"/>
        <v>63</v>
      </c>
      <c r="F5474">
        <f t="shared" ca="1" si="2930"/>
        <v>7</v>
      </c>
      <c r="G5474" t="str">
        <f t="shared" ca="1" si="2945"/>
        <v>S10</v>
      </c>
      <c r="H5474" t="str">
        <f t="shared" ca="1" si="2946"/>
        <v>S109</v>
      </c>
      <c r="I5474">
        <f ca="1">VLOOKUP(D5474,PRC!$A$2:$B$21,2,0)*E5474</f>
        <v>3150000</v>
      </c>
      <c r="J5474">
        <f t="shared" ca="1" si="2931"/>
        <v>2929496</v>
      </c>
      <c r="K5474">
        <f ca="1">VLOOKUP(D5474,PRC!$A$1:$C$21,3,0)*E5474</f>
        <v>1795500</v>
      </c>
      <c r="L5474">
        <f t="shared" ca="1" si="2932"/>
        <v>347000</v>
      </c>
      <c r="M5474">
        <f t="shared" ca="1" si="2933"/>
        <v>95000</v>
      </c>
      <c r="N5474">
        <f t="shared" ca="1" si="2934"/>
        <v>189000</v>
      </c>
      <c r="O5474">
        <f t="shared" ca="1" si="2935"/>
        <v>252000</v>
      </c>
      <c r="P5474">
        <f t="shared" ca="1" si="2947"/>
        <v>250996</v>
      </c>
      <c r="Q5474">
        <f ca="1">IF(P5474&gt;0,1,0)</f>
        <v>1</v>
      </c>
      <c r="R5474">
        <f t="shared" ca="1" si="2936"/>
        <v>7</v>
      </c>
      <c r="S5474">
        <f t="shared" ca="1" si="2937"/>
        <v>11</v>
      </c>
      <c r="T5474">
        <f t="shared" ca="1" si="2938"/>
        <v>3</v>
      </c>
      <c r="U5474">
        <f t="shared" ca="1" si="2939"/>
        <v>6</v>
      </c>
      <c r="V5474">
        <f t="shared" ca="1" si="2940"/>
        <v>8</v>
      </c>
      <c r="X5474">
        <f t="shared" si="2942"/>
        <v>5474</v>
      </c>
      <c r="Y5474">
        <f t="shared" si="2943"/>
        <v>5452</v>
      </c>
      <c r="Z5474">
        <f t="shared" si="2944"/>
        <v>5453</v>
      </c>
      <c r="AA5474">
        <f t="shared" si="2941"/>
        <v>5951</v>
      </c>
      <c r="AB5474">
        <f t="shared" si="2919"/>
        <v>500</v>
      </c>
      <c r="AM5474" t="str">
        <f t="shared" si="2920"/>
        <v>201906LP</v>
      </c>
      <c r="AN5474">
        <f t="shared" ca="1" si="2949"/>
        <v>7.000126984126986</v>
      </c>
      <c r="AO5474">
        <f t="shared" ca="1" si="2950"/>
        <v>11.015873015873016</v>
      </c>
      <c r="AP5474">
        <f t="shared" ca="1" si="2926"/>
        <v>3.0158730158730158</v>
      </c>
      <c r="AQ5474">
        <f t="shared" ca="1" si="2927"/>
        <v>6</v>
      </c>
      <c r="AR5474">
        <f t="shared" ca="1" si="2928"/>
        <v>8</v>
      </c>
      <c r="AS5474">
        <f ca="1">P5474/J5474</f>
        <v>8.5678901763306725E-2</v>
      </c>
    </row>
    <row r="5475" spans="1:45" x14ac:dyDescent="0.4">
      <c r="A5475">
        <f t="shared" si="2918"/>
        <v>201906</v>
      </c>
      <c r="B5475" t="s">
        <v>470</v>
      </c>
      <c r="C5475" t="s">
        <v>647</v>
      </c>
      <c r="D5475" t="str">
        <f t="shared" ca="1" si="2948"/>
        <v>I116</v>
      </c>
      <c r="E5475">
        <f t="shared" ca="1" si="2929"/>
        <v>69</v>
      </c>
      <c r="F5475">
        <f t="shared" ca="1" si="2930"/>
        <v>10</v>
      </c>
      <c r="G5475" t="str">
        <f t="shared" ca="1" si="2945"/>
        <v>S10</v>
      </c>
      <c r="H5475" t="str">
        <f t="shared" ca="1" si="2946"/>
        <v>S107</v>
      </c>
      <c r="I5475">
        <f ca="1">VLOOKUP(D5475,PRC!$A$2:$B$21,2,0)*E5475</f>
        <v>100740000</v>
      </c>
      <c r="J5475">
        <f t="shared" ca="1" si="2931"/>
        <v>94695596</v>
      </c>
      <c r="K5475">
        <f ca="1">VLOOKUP(D5475,PRC!$A$1:$C$21,3,0)*E5475</f>
        <v>60444000</v>
      </c>
      <c r="L5475">
        <f t="shared" ca="1" si="2932"/>
        <v>11081000</v>
      </c>
      <c r="M5475">
        <f t="shared" ca="1" si="2933"/>
        <v>2015000</v>
      </c>
      <c r="N5475">
        <f t="shared" ca="1" si="2934"/>
        <v>9067000</v>
      </c>
      <c r="O5475">
        <f t="shared" ca="1" si="2935"/>
        <v>9067000</v>
      </c>
      <c r="P5475">
        <f t="shared" ca="1" si="2947"/>
        <v>3021596</v>
      </c>
      <c r="Q5475">
        <f ca="1">IF(P5475&gt;0,1,0)</f>
        <v>1</v>
      </c>
      <c r="R5475">
        <f t="shared" ca="1" si="2936"/>
        <v>6</v>
      </c>
      <c r="S5475">
        <f t="shared" ca="1" si="2937"/>
        <v>11</v>
      </c>
      <c r="T5475">
        <f t="shared" ca="1" si="2938"/>
        <v>2</v>
      </c>
      <c r="U5475">
        <f t="shared" ca="1" si="2939"/>
        <v>9</v>
      </c>
      <c r="V5475">
        <f t="shared" ca="1" si="2940"/>
        <v>9</v>
      </c>
      <c r="X5475">
        <f t="shared" si="2942"/>
        <v>5475</v>
      </c>
      <c r="Y5475">
        <f t="shared" si="2943"/>
        <v>5452</v>
      </c>
      <c r="Z5475">
        <f t="shared" si="2944"/>
        <v>5453</v>
      </c>
      <c r="AA5475">
        <f t="shared" si="2941"/>
        <v>5951</v>
      </c>
      <c r="AB5475">
        <f t="shared" si="2919"/>
        <v>500</v>
      </c>
      <c r="AM5475" t="str">
        <f t="shared" si="2920"/>
        <v>201906LP</v>
      </c>
      <c r="AN5475">
        <f t="shared" ca="1" si="2949"/>
        <v>6.0000039706174295</v>
      </c>
      <c r="AO5475">
        <f t="shared" ca="1" si="2950"/>
        <v>10.999602938256899</v>
      </c>
      <c r="AP5475">
        <f t="shared" ca="1" si="2926"/>
        <v>2.0001985308715504</v>
      </c>
      <c r="AQ5475">
        <f t="shared" ca="1" si="2927"/>
        <v>9.0003970617431008</v>
      </c>
      <c r="AR5475">
        <f t="shared" ca="1" si="2928"/>
        <v>9.0003970617431008</v>
      </c>
      <c r="AS5475">
        <f ca="1">P5475/J5475</f>
        <v>3.1908516632600317E-2</v>
      </c>
    </row>
    <row r="5476" spans="1:45" x14ac:dyDescent="0.4">
      <c r="A5476">
        <f t="shared" si="2918"/>
        <v>201906</v>
      </c>
      <c r="B5476" t="s">
        <v>471</v>
      </c>
      <c r="C5476" t="s">
        <v>647</v>
      </c>
      <c r="D5476" t="str">
        <f t="shared" ca="1" si="2948"/>
        <v>I112</v>
      </c>
      <c r="E5476">
        <f t="shared" ca="1" si="2929"/>
        <v>31</v>
      </c>
      <c r="F5476">
        <f t="shared" ca="1" si="2930"/>
        <v>10</v>
      </c>
      <c r="G5476" t="str">
        <f t="shared" ca="1" si="2945"/>
        <v>S11</v>
      </c>
      <c r="H5476" t="str">
        <f t="shared" ca="1" si="2946"/>
        <v>S116</v>
      </c>
      <c r="I5476">
        <f ca="1">VLOOKUP(D5476,PRC!$A$2:$B$21,2,0)*E5476</f>
        <v>2015000</v>
      </c>
      <c r="J5476">
        <f t="shared" ca="1" si="2931"/>
        <v>1853796</v>
      </c>
      <c r="K5476">
        <f ca="1">VLOOKUP(D5476,PRC!$A$1:$C$21,3,0)*E5476</f>
        <v>1007500</v>
      </c>
      <c r="L5476">
        <f t="shared" ca="1" si="2932"/>
        <v>302000</v>
      </c>
      <c r="M5476">
        <f t="shared" ca="1" si="2933"/>
        <v>40000</v>
      </c>
      <c r="N5476">
        <f t="shared" ca="1" si="2934"/>
        <v>202000</v>
      </c>
      <c r="O5476">
        <f t="shared" ca="1" si="2935"/>
        <v>161000</v>
      </c>
      <c r="P5476">
        <f t="shared" ca="1" si="2947"/>
        <v>141296</v>
      </c>
      <c r="Q5476">
        <f ca="1">IF(P5476&gt;0,1,0)</f>
        <v>1</v>
      </c>
      <c r="R5476">
        <f t="shared" ca="1" si="2936"/>
        <v>8</v>
      </c>
      <c r="S5476">
        <f t="shared" ca="1" si="2937"/>
        <v>15</v>
      </c>
      <c r="T5476">
        <f t="shared" ca="1" si="2938"/>
        <v>2</v>
      </c>
      <c r="U5476">
        <f t="shared" ca="1" si="2939"/>
        <v>10</v>
      </c>
      <c r="V5476">
        <f t="shared" ca="1" si="2940"/>
        <v>8</v>
      </c>
      <c r="X5476">
        <f t="shared" si="2942"/>
        <v>5476</v>
      </c>
      <c r="Y5476">
        <f t="shared" si="2943"/>
        <v>5452</v>
      </c>
      <c r="Z5476">
        <f t="shared" si="2944"/>
        <v>5453</v>
      </c>
      <c r="AA5476">
        <f t="shared" si="2941"/>
        <v>5951</v>
      </c>
      <c r="AB5476">
        <f t="shared" si="2919"/>
        <v>500</v>
      </c>
      <c r="AM5476" t="str">
        <f t="shared" si="2920"/>
        <v>201906LP</v>
      </c>
      <c r="AN5476">
        <f t="shared" ca="1" si="2949"/>
        <v>8.000198511166257</v>
      </c>
      <c r="AO5476">
        <f t="shared" ca="1" si="2950"/>
        <v>14.98759305210918</v>
      </c>
      <c r="AP5476">
        <f t="shared" ca="1" si="2926"/>
        <v>1.9851116625310175</v>
      </c>
      <c r="AQ5476">
        <f t="shared" ca="1" si="2927"/>
        <v>10.024813895781639</v>
      </c>
      <c r="AR5476">
        <f t="shared" ca="1" si="2928"/>
        <v>7.9900744416873444</v>
      </c>
      <c r="AS5476">
        <f ca="1">P5476/J5476</f>
        <v>7.6219821382719571E-2</v>
      </c>
    </row>
    <row r="5477" spans="1:45" x14ac:dyDescent="0.4">
      <c r="A5477">
        <f t="shared" si="2918"/>
        <v>201906</v>
      </c>
      <c r="B5477" t="s">
        <v>472</v>
      </c>
      <c r="C5477" t="s">
        <v>647</v>
      </c>
      <c r="D5477" t="str">
        <f t="shared" ca="1" si="2948"/>
        <v>I118</v>
      </c>
      <c r="E5477">
        <f t="shared" ca="1" si="2929"/>
        <v>39</v>
      </c>
      <c r="F5477">
        <f t="shared" ca="1" si="2930"/>
        <v>8</v>
      </c>
      <c r="G5477" t="str">
        <f t="shared" ca="1" si="2945"/>
        <v>S11</v>
      </c>
      <c r="H5477" t="str">
        <f t="shared" ca="1" si="2946"/>
        <v>S117</v>
      </c>
      <c r="I5477">
        <f ca="1">VLOOKUP(D5477,PRC!$A$2:$B$21,2,0)*E5477</f>
        <v>20670000</v>
      </c>
      <c r="J5477">
        <f t="shared" ca="1" si="2931"/>
        <v>19016396</v>
      </c>
      <c r="K5477">
        <f ca="1">VLOOKUP(D5477,PRC!$A$1:$C$21,3,0)*E5477</f>
        <v>8681400</v>
      </c>
      <c r="L5477">
        <f t="shared" ca="1" si="2932"/>
        <v>2894000</v>
      </c>
      <c r="M5477">
        <f t="shared" ca="1" si="2933"/>
        <v>413000</v>
      </c>
      <c r="N5477">
        <f t="shared" ca="1" si="2934"/>
        <v>1240000</v>
      </c>
      <c r="O5477">
        <f t="shared" ca="1" si="2935"/>
        <v>1034000</v>
      </c>
      <c r="P5477">
        <f t="shared" ca="1" si="2947"/>
        <v>4753996</v>
      </c>
      <c r="Q5477">
        <f ca="1">IF(P5477&gt;0,1,0)</f>
        <v>1</v>
      </c>
      <c r="R5477">
        <f t="shared" ca="1" si="2936"/>
        <v>8</v>
      </c>
      <c r="S5477">
        <f t="shared" ca="1" si="2937"/>
        <v>14</v>
      </c>
      <c r="T5477">
        <f t="shared" ca="1" si="2938"/>
        <v>2</v>
      </c>
      <c r="U5477">
        <f t="shared" ca="1" si="2939"/>
        <v>6</v>
      </c>
      <c r="V5477">
        <f t="shared" ca="1" si="2940"/>
        <v>5</v>
      </c>
      <c r="X5477">
        <f t="shared" si="2942"/>
        <v>5477</v>
      </c>
      <c r="Y5477">
        <f t="shared" si="2943"/>
        <v>5452</v>
      </c>
      <c r="Z5477">
        <f t="shared" si="2944"/>
        <v>5453</v>
      </c>
      <c r="AA5477">
        <f t="shared" si="2941"/>
        <v>5951</v>
      </c>
      <c r="AB5477">
        <f t="shared" si="2919"/>
        <v>500</v>
      </c>
      <c r="AM5477" t="str">
        <f t="shared" si="2920"/>
        <v>201906LP</v>
      </c>
      <c r="AN5477">
        <f t="shared" ca="1" si="2949"/>
        <v>8.0000193517174694</v>
      </c>
      <c r="AO5477">
        <f t="shared" ca="1" si="2950"/>
        <v>14.000967585873248</v>
      </c>
      <c r="AP5477">
        <f t="shared" ca="1" si="2926"/>
        <v>1.9980648282535076</v>
      </c>
      <c r="AQ5477">
        <f t="shared" ca="1" si="2927"/>
        <v>5.9990324141267539</v>
      </c>
      <c r="AR5477">
        <f t="shared" ca="1" si="2928"/>
        <v>5.0024189646831152</v>
      </c>
      <c r="AS5477">
        <f ca="1">P5477/J5477</f>
        <v>0.24999458362141808</v>
      </c>
    </row>
    <row r="5478" spans="1:45" x14ac:dyDescent="0.4">
      <c r="A5478">
        <f t="shared" si="2918"/>
        <v>201906</v>
      </c>
      <c r="B5478" t="s">
        <v>473</v>
      </c>
      <c r="C5478" t="s">
        <v>647</v>
      </c>
      <c r="D5478" t="str">
        <f t="shared" ca="1" si="2948"/>
        <v>I109</v>
      </c>
      <c r="E5478">
        <f t="shared" ca="1" si="2929"/>
        <v>46</v>
      </c>
      <c r="F5478">
        <f t="shared" ca="1" si="2930"/>
        <v>9</v>
      </c>
      <c r="G5478" t="str">
        <f t="shared" ca="1" si="2945"/>
        <v>S11</v>
      </c>
      <c r="H5478" t="str">
        <f t="shared" ca="1" si="2946"/>
        <v>S115</v>
      </c>
      <c r="I5478">
        <f ca="1">VLOOKUP(D5478,PRC!$A$2:$B$21,2,0)*E5478</f>
        <v>23000000</v>
      </c>
      <c r="J5478">
        <f t="shared" ca="1" si="2931"/>
        <v>21849996</v>
      </c>
      <c r="K5478">
        <f ca="1">VLOOKUP(D5478,PRC!$A$1:$C$21,3,0)*E5478</f>
        <v>9200000</v>
      </c>
      <c r="L5478">
        <f t="shared" ca="1" si="2932"/>
        <v>2990000</v>
      </c>
      <c r="M5478">
        <f t="shared" ca="1" si="2933"/>
        <v>690000</v>
      </c>
      <c r="N5478">
        <f t="shared" ca="1" si="2934"/>
        <v>2070000</v>
      </c>
      <c r="O5478">
        <f t="shared" ca="1" si="2935"/>
        <v>1380000</v>
      </c>
      <c r="P5478">
        <f t="shared" ca="1" si="2947"/>
        <v>5519996</v>
      </c>
      <c r="Q5478">
        <f ca="1">IF(P5478&gt;0,1,0)</f>
        <v>1</v>
      </c>
      <c r="R5478">
        <f t="shared" ca="1" si="2936"/>
        <v>5</v>
      </c>
      <c r="S5478">
        <f t="shared" ca="1" si="2937"/>
        <v>13</v>
      </c>
      <c r="T5478">
        <f t="shared" ca="1" si="2938"/>
        <v>3</v>
      </c>
      <c r="U5478">
        <f t="shared" ca="1" si="2939"/>
        <v>9</v>
      </c>
      <c r="V5478">
        <f t="shared" ca="1" si="2940"/>
        <v>6</v>
      </c>
      <c r="X5478">
        <f t="shared" si="2942"/>
        <v>5478</v>
      </c>
      <c r="Y5478">
        <f t="shared" si="2943"/>
        <v>5452</v>
      </c>
      <c r="Z5478">
        <f t="shared" si="2944"/>
        <v>5453</v>
      </c>
      <c r="AA5478">
        <f t="shared" si="2941"/>
        <v>5951</v>
      </c>
      <c r="AB5478">
        <f t="shared" si="2919"/>
        <v>500</v>
      </c>
      <c r="AM5478" t="str">
        <f t="shared" si="2920"/>
        <v>201906LP</v>
      </c>
      <c r="AN5478">
        <f t="shared" ca="1" si="2949"/>
        <v>5.0000173913043451</v>
      </c>
      <c r="AO5478">
        <f t="shared" ca="1" si="2950"/>
        <v>13</v>
      </c>
      <c r="AP5478">
        <f t="shared" ca="1" si="2926"/>
        <v>3</v>
      </c>
      <c r="AQ5478">
        <f t="shared" ca="1" si="2927"/>
        <v>9</v>
      </c>
      <c r="AR5478">
        <f t="shared" ca="1" si="2928"/>
        <v>6</v>
      </c>
      <c r="AS5478">
        <f ca="1">P5478/J5478</f>
        <v>0.25263144212932581</v>
      </c>
    </row>
    <row r="5479" spans="1:45" x14ac:dyDescent="0.4">
      <c r="A5479">
        <f t="shared" si="2918"/>
        <v>201906</v>
      </c>
      <c r="B5479" t="s">
        <v>474</v>
      </c>
      <c r="C5479" t="s">
        <v>647</v>
      </c>
      <c r="D5479" t="str">
        <f t="shared" ca="1" si="2948"/>
        <v>I118</v>
      </c>
      <c r="E5479">
        <f t="shared" ca="1" si="2929"/>
        <v>43</v>
      </c>
      <c r="F5479">
        <f t="shared" ca="1" si="2930"/>
        <v>5</v>
      </c>
      <c r="G5479" t="str">
        <f t="shared" ca="1" si="2945"/>
        <v>S10</v>
      </c>
      <c r="H5479" t="str">
        <f t="shared" ca="1" si="2946"/>
        <v>S105</v>
      </c>
      <c r="I5479">
        <f ca="1">VLOOKUP(D5479,PRC!$A$2:$B$21,2,0)*E5479</f>
        <v>22790000</v>
      </c>
      <c r="J5479">
        <f t="shared" ca="1" si="2931"/>
        <v>21422596</v>
      </c>
      <c r="K5479">
        <f ca="1">VLOOKUP(D5479,PRC!$A$1:$C$21,3,0)*E5479</f>
        <v>9571800</v>
      </c>
      <c r="L5479">
        <f t="shared" ca="1" si="2932"/>
        <v>2279000</v>
      </c>
      <c r="M5479">
        <f t="shared" ca="1" si="2933"/>
        <v>228000</v>
      </c>
      <c r="N5479">
        <f t="shared" ca="1" si="2934"/>
        <v>2051000</v>
      </c>
      <c r="O5479">
        <f t="shared" ca="1" si="2935"/>
        <v>1367000</v>
      </c>
      <c r="P5479">
        <f t="shared" ca="1" si="2947"/>
        <v>5925796</v>
      </c>
      <c r="Q5479">
        <f ca="1">IF(P5479&gt;0,1,0)</f>
        <v>1</v>
      </c>
      <c r="R5479">
        <f t="shared" ca="1" si="2936"/>
        <v>6</v>
      </c>
      <c r="S5479">
        <f t="shared" ca="1" si="2937"/>
        <v>10</v>
      </c>
      <c r="T5479">
        <f t="shared" ca="1" si="2938"/>
        <v>1</v>
      </c>
      <c r="U5479">
        <f t="shared" ca="1" si="2939"/>
        <v>9</v>
      </c>
      <c r="V5479">
        <f t="shared" ca="1" si="2940"/>
        <v>6</v>
      </c>
      <c r="X5479">
        <f t="shared" si="2942"/>
        <v>5479</v>
      </c>
      <c r="Y5479">
        <f t="shared" si="2943"/>
        <v>5452</v>
      </c>
      <c r="Z5479">
        <f t="shared" si="2944"/>
        <v>5453</v>
      </c>
      <c r="AA5479">
        <f t="shared" si="2941"/>
        <v>5951</v>
      </c>
      <c r="AB5479">
        <f t="shared" si="2919"/>
        <v>500</v>
      </c>
      <c r="AM5479" t="str">
        <f t="shared" si="2920"/>
        <v>201906LP</v>
      </c>
      <c r="AN5479">
        <f t="shared" ca="1" si="2949"/>
        <v>6.0000175515577014</v>
      </c>
      <c r="AO5479">
        <f t="shared" ca="1" si="2950"/>
        <v>10</v>
      </c>
      <c r="AP5479">
        <f t="shared" ca="1" si="2926"/>
        <v>1.0004387889425186</v>
      </c>
      <c r="AQ5479">
        <f t="shared" ca="1" si="2927"/>
        <v>8.9995612110574807</v>
      </c>
      <c r="AR5479">
        <f t="shared" ca="1" si="2928"/>
        <v>5.9982448442299257</v>
      </c>
      <c r="AS5479">
        <f ca="1">P5479/J5479</f>
        <v>0.27661428148110528</v>
      </c>
    </row>
    <row r="5480" spans="1:45" x14ac:dyDescent="0.4">
      <c r="A5480">
        <f t="shared" si="2918"/>
        <v>201906</v>
      </c>
      <c r="B5480" t="s">
        <v>475</v>
      </c>
      <c r="C5480" t="s">
        <v>647</v>
      </c>
      <c r="D5480" t="str">
        <f t="shared" ca="1" si="2948"/>
        <v>I102</v>
      </c>
      <c r="E5480">
        <f t="shared" ca="1" si="2929"/>
        <v>61</v>
      </c>
      <c r="F5480">
        <f t="shared" ca="1" si="2930"/>
        <v>10</v>
      </c>
      <c r="G5480" t="str">
        <f t="shared" ca="1" si="2945"/>
        <v>S11</v>
      </c>
      <c r="H5480" t="str">
        <f t="shared" ca="1" si="2946"/>
        <v>S116</v>
      </c>
      <c r="I5480">
        <f ca="1">VLOOKUP(D5480,PRC!$A$2:$B$21,2,0)*E5480</f>
        <v>2440000</v>
      </c>
      <c r="J5480">
        <f t="shared" ca="1" si="2931"/>
        <v>2293596</v>
      </c>
      <c r="K5480">
        <f ca="1">VLOOKUP(D5480,PRC!$A$1:$C$21,3,0)*E5480</f>
        <v>1146800</v>
      </c>
      <c r="L5480">
        <f t="shared" ca="1" si="2932"/>
        <v>366000</v>
      </c>
      <c r="M5480">
        <f t="shared" ca="1" si="2933"/>
        <v>24000</v>
      </c>
      <c r="N5480">
        <f t="shared" ca="1" si="2934"/>
        <v>244000</v>
      </c>
      <c r="O5480">
        <f t="shared" ca="1" si="2935"/>
        <v>195000</v>
      </c>
      <c r="P5480">
        <f t="shared" ca="1" si="2947"/>
        <v>317796</v>
      </c>
      <c r="Q5480">
        <f ca="1">IF(P5480&gt;0,1,0)</f>
        <v>1</v>
      </c>
      <c r="R5480">
        <f t="shared" ca="1" si="2936"/>
        <v>6</v>
      </c>
      <c r="S5480">
        <f t="shared" ca="1" si="2937"/>
        <v>15</v>
      </c>
      <c r="T5480">
        <f t="shared" ca="1" si="2938"/>
        <v>1</v>
      </c>
      <c r="U5480">
        <f t="shared" ca="1" si="2939"/>
        <v>10</v>
      </c>
      <c r="V5480">
        <f t="shared" ca="1" si="2940"/>
        <v>8</v>
      </c>
      <c r="X5480">
        <f t="shared" si="2942"/>
        <v>5480</v>
      </c>
      <c r="Y5480">
        <f t="shared" si="2943"/>
        <v>5452</v>
      </c>
      <c r="Z5480">
        <f t="shared" si="2944"/>
        <v>5453</v>
      </c>
      <c r="AA5480">
        <f t="shared" si="2941"/>
        <v>5951</v>
      </c>
      <c r="AB5480">
        <f t="shared" si="2919"/>
        <v>500</v>
      </c>
      <c r="AM5480" t="str">
        <f t="shared" si="2920"/>
        <v>201906LP</v>
      </c>
      <c r="AN5480">
        <f t="shared" ca="1" si="2949"/>
        <v>6.0001639344262276</v>
      </c>
      <c r="AO5480">
        <f t="shared" ca="1" si="2950"/>
        <v>15</v>
      </c>
      <c r="AP5480">
        <f t="shared" ca="1" si="2926"/>
        <v>0.98360655737704927</v>
      </c>
      <c r="AQ5480">
        <f t="shared" ca="1" si="2927"/>
        <v>10</v>
      </c>
      <c r="AR5480">
        <f t="shared" ca="1" si="2928"/>
        <v>7.9918032786885256</v>
      </c>
      <c r="AS5480">
        <f ca="1">P5480/J5480</f>
        <v>0.13855796748860741</v>
      </c>
    </row>
    <row r="5481" spans="1:45" x14ac:dyDescent="0.4">
      <c r="A5481">
        <f t="shared" si="2918"/>
        <v>201906</v>
      </c>
      <c r="B5481" t="s">
        <v>476</v>
      </c>
      <c r="C5481" t="s">
        <v>647</v>
      </c>
      <c r="D5481" t="str">
        <f t="shared" ca="1" si="2948"/>
        <v>I105</v>
      </c>
      <c r="E5481">
        <f t="shared" ca="1" si="2929"/>
        <v>48</v>
      </c>
      <c r="F5481">
        <f t="shared" ca="1" si="2930"/>
        <v>9</v>
      </c>
      <c r="G5481" t="str">
        <f t="shared" ca="1" si="2945"/>
        <v>S10</v>
      </c>
      <c r="H5481" t="str">
        <f t="shared" ca="1" si="2946"/>
        <v>S105</v>
      </c>
      <c r="I5481">
        <f ca="1">VLOOKUP(D5481,PRC!$A$2:$B$21,2,0)*E5481</f>
        <v>4800000</v>
      </c>
      <c r="J5481">
        <f t="shared" ca="1" si="2931"/>
        <v>4559996</v>
      </c>
      <c r="K5481">
        <f ca="1">VLOOKUP(D5481,PRC!$A$1:$C$21,3,0)*E5481</f>
        <v>2832000</v>
      </c>
      <c r="L5481">
        <f t="shared" ca="1" si="2932"/>
        <v>624000</v>
      </c>
      <c r="M5481">
        <f t="shared" ca="1" si="2933"/>
        <v>144000</v>
      </c>
      <c r="N5481">
        <f t="shared" ca="1" si="2934"/>
        <v>288000</v>
      </c>
      <c r="O5481">
        <f t="shared" ca="1" si="2935"/>
        <v>384000</v>
      </c>
      <c r="P5481">
        <f t="shared" ca="1" si="2947"/>
        <v>287996</v>
      </c>
      <c r="Q5481">
        <f ca="1">IF(P5481&gt;0,1,0)</f>
        <v>1</v>
      </c>
      <c r="R5481">
        <f t="shared" ca="1" si="2936"/>
        <v>5</v>
      </c>
      <c r="S5481">
        <f t="shared" ca="1" si="2937"/>
        <v>13</v>
      </c>
      <c r="T5481">
        <f t="shared" ca="1" si="2938"/>
        <v>3</v>
      </c>
      <c r="U5481">
        <f t="shared" ca="1" si="2939"/>
        <v>6</v>
      </c>
      <c r="V5481">
        <f t="shared" ca="1" si="2940"/>
        <v>8</v>
      </c>
      <c r="X5481">
        <f t="shared" si="2942"/>
        <v>5481</v>
      </c>
      <c r="Y5481">
        <f t="shared" si="2943"/>
        <v>5452</v>
      </c>
      <c r="Z5481">
        <f t="shared" si="2944"/>
        <v>5453</v>
      </c>
      <c r="AA5481">
        <f t="shared" si="2941"/>
        <v>5951</v>
      </c>
      <c r="AB5481">
        <f t="shared" si="2919"/>
        <v>500</v>
      </c>
      <c r="AM5481" t="str">
        <f t="shared" si="2920"/>
        <v>201906LP</v>
      </c>
      <c r="AN5481">
        <f t="shared" ca="1" si="2949"/>
        <v>5.0000833333333379</v>
      </c>
      <c r="AO5481">
        <f t="shared" ca="1" si="2950"/>
        <v>13</v>
      </c>
      <c r="AP5481">
        <f t="shared" ca="1" si="2926"/>
        <v>3</v>
      </c>
      <c r="AQ5481">
        <f t="shared" ca="1" si="2927"/>
        <v>6</v>
      </c>
      <c r="AR5481">
        <f t="shared" ca="1" si="2928"/>
        <v>8</v>
      </c>
      <c r="AS5481">
        <f ca="1">P5481/J5481</f>
        <v>6.3157072944800829E-2</v>
      </c>
    </row>
    <row r="5482" spans="1:45" x14ac:dyDescent="0.4">
      <c r="A5482">
        <f t="shared" si="2918"/>
        <v>201906</v>
      </c>
      <c r="B5482" t="s">
        <v>477</v>
      </c>
      <c r="C5482" t="s">
        <v>647</v>
      </c>
      <c r="D5482" t="str">
        <f t="shared" ca="1" si="2948"/>
        <v>I110</v>
      </c>
      <c r="E5482">
        <f t="shared" ca="1" si="2929"/>
        <v>38</v>
      </c>
      <c r="F5482">
        <f t="shared" ca="1" si="2930"/>
        <v>6</v>
      </c>
      <c r="G5482" t="str">
        <f t="shared" ca="1" si="2945"/>
        <v>S10</v>
      </c>
      <c r="H5482" t="str">
        <f t="shared" ca="1" si="2946"/>
        <v>S104</v>
      </c>
      <c r="I5482">
        <f ca="1">VLOOKUP(D5482,PRC!$A$2:$B$21,2,0)*E5482</f>
        <v>11400000</v>
      </c>
      <c r="J5482">
        <f t="shared" ca="1" si="2931"/>
        <v>10601996</v>
      </c>
      <c r="K5482">
        <f ca="1">VLOOKUP(D5482,PRC!$A$1:$C$21,3,0)*E5482</f>
        <v>5244000</v>
      </c>
      <c r="L5482">
        <f t="shared" ca="1" si="2932"/>
        <v>1254000</v>
      </c>
      <c r="M5482">
        <f t="shared" ca="1" si="2933"/>
        <v>114000</v>
      </c>
      <c r="N5482">
        <f t="shared" ca="1" si="2934"/>
        <v>798000</v>
      </c>
      <c r="O5482">
        <f t="shared" ca="1" si="2935"/>
        <v>798000</v>
      </c>
      <c r="P5482">
        <f t="shared" ca="1" si="2947"/>
        <v>2393996</v>
      </c>
      <c r="Q5482">
        <f ca="1">IF(P5482&gt;0,1,0)</f>
        <v>1</v>
      </c>
      <c r="R5482">
        <f t="shared" ca="1" si="2936"/>
        <v>7</v>
      </c>
      <c r="S5482">
        <f t="shared" ca="1" si="2937"/>
        <v>11</v>
      </c>
      <c r="T5482">
        <f t="shared" ca="1" si="2938"/>
        <v>1</v>
      </c>
      <c r="U5482">
        <f t="shared" ca="1" si="2939"/>
        <v>7</v>
      </c>
      <c r="V5482">
        <f t="shared" ca="1" si="2940"/>
        <v>7</v>
      </c>
      <c r="X5482">
        <f t="shared" si="2942"/>
        <v>5482</v>
      </c>
      <c r="Y5482">
        <f t="shared" si="2943"/>
        <v>5452</v>
      </c>
      <c r="Z5482">
        <f t="shared" si="2944"/>
        <v>5453</v>
      </c>
      <c r="AA5482">
        <f t="shared" si="2941"/>
        <v>5951</v>
      </c>
      <c r="AB5482">
        <f t="shared" si="2919"/>
        <v>500</v>
      </c>
      <c r="AM5482" t="str">
        <f t="shared" si="2920"/>
        <v>201906LP</v>
      </c>
      <c r="AN5482">
        <f t="shared" ca="1" si="2949"/>
        <v>7.0000350877193025</v>
      </c>
      <c r="AO5482">
        <f t="shared" ca="1" si="2950"/>
        <v>11</v>
      </c>
      <c r="AP5482">
        <f t="shared" ca="1" si="2926"/>
        <v>1</v>
      </c>
      <c r="AQ5482">
        <f t="shared" ca="1" si="2927"/>
        <v>7.0000000000000009</v>
      </c>
      <c r="AR5482">
        <f t="shared" ca="1" si="2928"/>
        <v>7.0000000000000009</v>
      </c>
      <c r="AS5482">
        <f ca="1">P5482/J5482</f>
        <v>0.22580615951939617</v>
      </c>
    </row>
    <row r="5483" spans="1:45" x14ac:dyDescent="0.4">
      <c r="A5483">
        <f t="shared" si="2918"/>
        <v>201906</v>
      </c>
      <c r="B5483" t="s">
        <v>478</v>
      </c>
      <c r="C5483" t="s">
        <v>647</v>
      </c>
      <c r="D5483" t="str">
        <f t="shared" ca="1" si="2948"/>
        <v>I111</v>
      </c>
      <c r="E5483">
        <f t="shared" ca="1" si="2929"/>
        <v>54</v>
      </c>
      <c r="F5483">
        <f t="shared" ca="1" si="2930"/>
        <v>9</v>
      </c>
      <c r="G5483" t="str">
        <f t="shared" ca="1" si="2945"/>
        <v>S11</v>
      </c>
      <c r="H5483" t="str">
        <f t="shared" ca="1" si="2946"/>
        <v>S117</v>
      </c>
      <c r="I5483">
        <f ca="1">VLOOKUP(D5483,PRC!$A$2:$B$21,2,0)*E5483</f>
        <v>8100000</v>
      </c>
      <c r="J5483">
        <f t="shared" ca="1" si="2931"/>
        <v>7613996</v>
      </c>
      <c r="K5483">
        <f ca="1">VLOOKUP(D5483,PRC!$A$1:$C$21,3,0)*E5483</f>
        <v>4293000</v>
      </c>
      <c r="L5483">
        <f t="shared" ca="1" si="2932"/>
        <v>891000</v>
      </c>
      <c r="M5483">
        <f t="shared" ca="1" si="2933"/>
        <v>243000</v>
      </c>
      <c r="N5483">
        <f t="shared" ca="1" si="2934"/>
        <v>567000</v>
      </c>
      <c r="O5483">
        <f t="shared" ca="1" si="2935"/>
        <v>567000</v>
      </c>
      <c r="P5483">
        <f t="shared" ca="1" si="2947"/>
        <v>1052996</v>
      </c>
      <c r="Q5483">
        <f ca="1">IF(P5483&gt;0,1,0)</f>
        <v>1</v>
      </c>
      <c r="R5483">
        <f t="shared" ca="1" si="2936"/>
        <v>6</v>
      </c>
      <c r="S5483">
        <f t="shared" ca="1" si="2937"/>
        <v>11</v>
      </c>
      <c r="T5483">
        <f t="shared" ca="1" si="2938"/>
        <v>3</v>
      </c>
      <c r="U5483">
        <f t="shared" ca="1" si="2939"/>
        <v>7</v>
      </c>
      <c r="V5483">
        <f t="shared" ca="1" si="2940"/>
        <v>7</v>
      </c>
      <c r="X5483">
        <f t="shared" si="2942"/>
        <v>5483</v>
      </c>
      <c r="Y5483">
        <f t="shared" si="2943"/>
        <v>5452</v>
      </c>
      <c r="Z5483">
        <f t="shared" si="2944"/>
        <v>5453</v>
      </c>
      <c r="AA5483">
        <f t="shared" si="2941"/>
        <v>5951</v>
      </c>
      <c r="AB5483">
        <f t="shared" si="2919"/>
        <v>500</v>
      </c>
      <c r="AM5483" t="str">
        <f t="shared" si="2920"/>
        <v>201906LP</v>
      </c>
      <c r="AN5483">
        <f t="shared" ca="1" si="2949"/>
        <v>6.0000493827160444</v>
      </c>
      <c r="AO5483">
        <f t="shared" ca="1" si="2950"/>
        <v>11</v>
      </c>
      <c r="AP5483">
        <f t="shared" ca="1" si="2926"/>
        <v>3</v>
      </c>
      <c r="AQ5483">
        <f t="shared" ca="1" si="2927"/>
        <v>7.0000000000000009</v>
      </c>
      <c r="AR5483">
        <f t="shared" ca="1" si="2928"/>
        <v>7.0000000000000009</v>
      </c>
      <c r="AS5483">
        <f ca="1">P5483/J5483</f>
        <v>0.13829741964666123</v>
      </c>
    </row>
    <row r="5484" spans="1:45" x14ac:dyDescent="0.4">
      <c r="A5484">
        <f t="shared" si="2918"/>
        <v>201906</v>
      </c>
      <c r="B5484" t="s">
        <v>479</v>
      </c>
      <c r="C5484" t="s">
        <v>647</v>
      </c>
      <c r="D5484" t="str">
        <f t="shared" ca="1" si="2948"/>
        <v>I119</v>
      </c>
      <c r="E5484">
        <f t="shared" ca="1" si="2929"/>
        <v>50</v>
      </c>
      <c r="F5484">
        <f t="shared" ca="1" si="2930"/>
        <v>9</v>
      </c>
      <c r="G5484" t="str">
        <f t="shared" ca="1" si="2945"/>
        <v>S12</v>
      </c>
      <c r="H5484" t="str">
        <f t="shared" ca="1" si="2946"/>
        <v>S120</v>
      </c>
      <c r="I5484">
        <f ca="1">VLOOKUP(D5484,PRC!$A$2:$B$21,2,0)*E5484</f>
        <v>4750000</v>
      </c>
      <c r="J5484">
        <f t="shared" ca="1" si="2931"/>
        <v>4369996</v>
      </c>
      <c r="K5484">
        <f ca="1">VLOOKUP(D5484,PRC!$A$1:$C$21,3,0)*E5484</f>
        <v>2280000</v>
      </c>
      <c r="L5484">
        <f t="shared" ca="1" si="2932"/>
        <v>618000</v>
      </c>
      <c r="M5484">
        <f t="shared" ca="1" si="2933"/>
        <v>143000</v>
      </c>
      <c r="N5484">
        <f t="shared" ca="1" si="2934"/>
        <v>380000</v>
      </c>
      <c r="O5484">
        <f t="shared" ca="1" si="2935"/>
        <v>238000</v>
      </c>
      <c r="P5484">
        <f t="shared" ca="1" si="2947"/>
        <v>710996</v>
      </c>
      <c r="Q5484">
        <f ca="1">IF(P5484&gt;0,1,0)</f>
        <v>1</v>
      </c>
      <c r="R5484">
        <f t="shared" ca="1" si="2936"/>
        <v>8</v>
      </c>
      <c r="S5484">
        <f t="shared" ca="1" si="2937"/>
        <v>13</v>
      </c>
      <c r="T5484">
        <f t="shared" ca="1" si="2938"/>
        <v>3</v>
      </c>
      <c r="U5484">
        <f t="shared" ca="1" si="2939"/>
        <v>8</v>
      </c>
      <c r="V5484">
        <f t="shared" ca="1" si="2940"/>
        <v>5</v>
      </c>
      <c r="X5484">
        <f t="shared" si="2942"/>
        <v>5484</v>
      </c>
      <c r="Y5484">
        <f t="shared" si="2943"/>
        <v>5452</v>
      </c>
      <c r="Z5484">
        <f t="shared" si="2944"/>
        <v>5453</v>
      </c>
      <c r="AA5484">
        <f t="shared" si="2941"/>
        <v>5951</v>
      </c>
      <c r="AB5484">
        <f t="shared" si="2919"/>
        <v>500</v>
      </c>
      <c r="AM5484" t="str">
        <f t="shared" si="2920"/>
        <v>201906LP</v>
      </c>
      <c r="AN5484">
        <f t="shared" ca="1" si="2949"/>
        <v>8.0000842105263139</v>
      </c>
      <c r="AO5484">
        <f t="shared" ca="1" si="2950"/>
        <v>13.010526315789473</v>
      </c>
      <c r="AP5484">
        <f t="shared" ca="1" si="2926"/>
        <v>3.0105263157894737</v>
      </c>
      <c r="AQ5484">
        <f t="shared" ca="1" si="2927"/>
        <v>8</v>
      </c>
      <c r="AR5484">
        <f t="shared" ca="1" si="2928"/>
        <v>5.0105263157894733</v>
      </c>
      <c r="AS5484">
        <f ca="1">P5484/J5484</f>
        <v>0.16269946242513722</v>
      </c>
    </row>
    <row r="5485" spans="1:45" x14ac:dyDescent="0.4">
      <c r="A5485">
        <f t="shared" si="2918"/>
        <v>201906</v>
      </c>
      <c r="B5485" t="s">
        <v>480</v>
      </c>
      <c r="C5485" t="s">
        <v>647</v>
      </c>
      <c r="D5485" t="str">
        <f t="shared" ca="1" si="2948"/>
        <v>I113</v>
      </c>
      <c r="E5485">
        <f t="shared" ca="1" si="2929"/>
        <v>32</v>
      </c>
      <c r="F5485">
        <f t="shared" ca="1" si="2930"/>
        <v>10</v>
      </c>
      <c r="G5485" t="str">
        <f t="shared" ca="1" si="2945"/>
        <v>S11</v>
      </c>
      <c r="H5485" t="str">
        <f t="shared" ca="1" si="2946"/>
        <v>S118</v>
      </c>
      <c r="I5485">
        <f ca="1">VLOOKUP(D5485,PRC!$A$2:$B$21,2,0)*E5485</f>
        <v>21440000</v>
      </c>
      <c r="J5485">
        <f t="shared" ca="1" si="2931"/>
        <v>19510396</v>
      </c>
      <c r="K5485">
        <f ca="1">VLOOKUP(D5485,PRC!$A$1:$C$21,3,0)*E5485</f>
        <v>9648000</v>
      </c>
      <c r="L5485">
        <f t="shared" ca="1" si="2932"/>
        <v>2573000</v>
      </c>
      <c r="M5485">
        <f t="shared" ca="1" si="2933"/>
        <v>643000</v>
      </c>
      <c r="N5485">
        <f t="shared" ca="1" si="2934"/>
        <v>1930000</v>
      </c>
      <c r="O5485">
        <f t="shared" ca="1" si="2935"/>
        <v>1501000</v>
      </c>
      <c r="P5485">
        <f t="shared" ca="1" si="2947"/>
        <v>3215396</v>
      </c>
      <c r="Q5485">
        <f ca="1">IF(P5485&gt;0,1,0)</f>
        <v>1</v>
      </c>
      <c r="R5485">
        <f t="shared" ca="1" si="2936"/>
        <v>9</v>
      </c>
      <c r="S5485">
        <f t="shared" ca="1" si="2937"/>
        <v>12</v>
      </c>
      <c r="T5485">
        <f t="shared" ca="1" si="2938"/>
        <v>3</v>
      </c>
      <c r="U5485">
        <f t="shared" ca="1" si="2939"/>
        <v>9</v>
      </c>
      <c r="V5485">
        <f t="shared" ca="1" si="2940"/>
        <v>7</v>
      </c>
      <c r="X5485">
        <f t="shared" si="2942"/>
        <v>5485</v>
      </c>
      <c r="Y5485">
        <f t="shared" si="2943"/>
        <v>5452</v>
      </c>
      <c r="Z5485">
        <f t="shared" si="2944"/>
        <v>5453</v>
      </c>
      <c r="AA5485">
        <f t="shared" si="2941"/>
        <v>5951</v>
      </c>
      <c r="AB5485">
        <f t="shared" si="2919"/>
        <v>500</v>
      </c>
      <c r="AM5485" t="str">
        <f t="shared" si="2920"/>
        <v>201906LP</v>
      </c>
      <c r="AN5485">
        <f t="shared" ca="1" si="2949"/>
        <v>9.0000186567164135</v>
      </c>
      <c r="AO5485">
        <f t="shared" ca="1" si="2950"/>
        <v>12.000932835820896</v>
      </c>
      <c r="AP5485">
        <f t="shared" ca="1" si="2926"/>
        <v>2.9990671641791042</v>
      </c>
      <c r="AQ5485">
        <f t="shared" ca="1" si="2927"/>
        <v>9.0018656716417915</v>
      </c>
      <c r="AR5485">
        <f t="shared" ca="1" si="2928"/>
        <v>7.0009328358208958</v>
      </c>
      <c r="AS5485">
        <f ca="1">P5485/J5485</f>
        <v>0.16480424077502065</v>
      </c>
    </row>
    <row r="5486" spans="1:45" x14ac:dyDescent="0.4">
      <c r="A5486">
        <f t="shared" si="2918"/>
        <v>201906</v>
      </c>
      <c r="B5486" t="s">
        <v>481</v>
      </c>
      <c r="C5486" t="s">
        <v>647</v>
      </c>
      <c r="D5486" t="str">
        <f t="shared" ca="1" si="2948"/>
        <v>I102</v>
      </c>
      <c r="E5486">
        <f t="shared" ca="1" si="2929"/>
        <v>53</v>
      </c>
      <c r="F5486">
        <f t="shared" ca="1" si="2930"/>
        <v>9</v>
      </c>
      <c r="G5486" t="str">
        <f t="shared" ca="1" si="2945"/>
        <v>S10</v>
      </c>
      <c r="H5486" t="str">
        <f t="shared" ca="1" si="2946"/>
        <v>S109</v>
      </c>
      <c r="I5486">
        <f ca="1">VLOOKUP(D5486,PRC!$A$2:$B$21,2,0)*E5486</f>
        <v>2120000</v>
      </c>
      <c r="J5486">
        <f t="shared" ca="1" si="2931"/>
        <v>2013996</v>
      </c>
      <c r="K5486">
        <f ca="1">VLOOKUP(D5486,PRC!$A$1:$C$21,3,0)*E5486</f>
        <v>996400</v>
      </c>
      <c r="L5486">
        <f t="shared" ca="1" si="2932"/>
        <v>297000</v>
      </c>
      <c r="M5486">
        <f t="shared" ca="1" si="2933"/>
        <v>21000</v>
      </c>
      <c r="N5486">
        <f t="shared" ca="1" si="2934"/>
        <v>212000</v>
      </c>
      <c r="O5486">
        <f t="shared" ca="1" si="2935"/>
        <v>212000</v>
      </c>
      <c r="P5486">
        <f t="shared" ca="1" si="2947"/>
        <v>275596</v>
      </c>
      <c r="Q5486">
        <f ca="1">IF(P5486&gt;0,1,0)</f>
        <v>1</v>
      </c>
      <c r="R5486">
        <f t="shared" ca="1" si="2936"/>
        <v>5</v>
      </c>
      <c r="S5486">
        <f t="shared" ca="1" si="2937"/>
        <v>14</v>
      </c>
      <c r="T5486">
        <f t="shared" ca="1" si="2938"/>
        <v>1</v>
      </c>
      <c r="U5486">
        <f t="shared" ca="1" si="2939"/>
        <v>10</v>
      </c>
      <c r="V5486">
        <f t="shared" ca="1" si="2940"/>
        <v>10</v>
      </c>
      <c r="X5486">
        <f t="shared" si="2942"/>
        <v>5486</v>
      </c>
      <c r="Y5486">
        <f t="shared" si="2943"/>
        <v>5452</v>
      </c>
      <c r="Z5486">
        <f t="shared" si="2944"/>
        <v>5453</v>
      </c>
      <c r="AA5486">
        <f t="shared" si="2941"/>
        <v>5951</v>
      </c>
      <c r="AB5486">
        <f t="shared" si="2919"/>
        <v>500</v>
      </c>
      <c r="AM5486" t="str">
        <f t="shared" si="2920"/>
        <v>201906LP</v>
      </c>
      <c r="AN5486">
        <f t="shared" ca="1" si="2949"/>
        <v>5.0001886792452872</v>
      </c>
      <c r="AO5486">
        <f t="shared" ca="1" si="2950"/>
        <v>14.009433962264151</v>
      </c>
      <c r="AP5486">
        <f t="shared" ca="1" si="2926"/>
        <v>0.99056603773584906</v>
      </c>
      <c r="AQ5486">
        <f t="shared" ca="1" si="2927"/>
        <v>10</v>
      </c>
      <c r="AR5486">
        <f t="shared" ca="1" si="2928"/>
        <v>10</v>
      </c>
      <c r="AS5486">
        <f ca="1">P5486/J5486</f>
        <v>0.13684039094417269</v>
      </c>
    </row>
    <row r="5487" spans="1:45" x14ac:dyDescent="0.4">
      <c r="A5487">
        <f t="shared" si="2918"/>
        <v>201906</v>
      </c>
      <c r="B5487" t="s">
        <v>482</v>
      </c>
      <c r="C5487" t="s">
        <v>647</v>
      </c>
      <c r="D5487" t="str">
        <f t="shared" ca="1" si="2948"/>
        <v>I120</v>
      </c>
      <c r="E5487">
        <f t="shared" ca="1" si="2929"/>
        <v>33</v>
      </c>
      <c r="F5487">
        <f t="shared" ca="1" si="2930"/>
        <v>9</v>
      </c>
      <c r="G5487" t="str">
        <f t="shared" ca="1" si="2945"/>
        <v>S11</v>
      </c>
      <c r="H5487" t="str">
        <f t="shared" ca="1" si="2946"/>
        <v>S119</v>
      </c>
      <c r="I5487">
        <f ca="1">VLOOKUP(D5487,PRC!$A$2:$B$21,2,0)*E5487</f>
        <v>141900000</v>
      </c>
      <c r="J5487">
        <f t="shared" ca="1" si="2931"/>
        <v>127709996</v>
      </c>
      <c r="K5487">
        <f ca="1">VLOOKUP(D5487,PRC!$A$1:$C$21,3,0)*E5487</f>
        <v>63855000</v>
      </c>
      <c r="L5487">
        <f t="shared" ca="1" si="2932"/>
        <v>18447000</v>
      </c>
      <c r="M5487">
        <f t="shared" ca="1" si="2933"/>
        <v>1419000</v>
      </c>
      <c r="N5487">
        <f t="shared" ca="1" si="2934"/>
        <v>7095000</v>
      </c>
      <c r="O5487">
        <f t="shared" ca="1" si="2935"/>
        <v>8514000</v>
      </c>
      <c r="P5487">
        <f t="shared" ca="1" si="2947"/>
        <v>28379996</v>
      </c>
      <c r="Q5487">
        <f ca="1">IF(P5487&gt;0,1,0)</f>
        <v>1</v>
      </c>
      <c r="R5487">
        <f t="shared" ca="1" si="2936"/>
        <v>10</v>
      </c>
      <c r="S5487">
        <f t="shared" ca="1" si="2937"/>
        <v>13</v>
      </c>
      <c r="T5487">
        <f t="shared" ca="1" si="2938"/>
        <v>1</v>
      </c>
      <c r="U5487">
        <f t="shared" ca="1" si="2939"/>
        <v>5</v>
      </c>
      <c r="V5487">
        <f t="shared" ca="1" si="2940"/>
        <v>6</v>
      </c>
      <c r="X5487">
        <f t="shared" si="2942"/>
        <v>5487</v>
      </c>
      <c r="Y5487">
        <f t="shared" si="2943"/>
        <v>5452</v>
      </c>
      <c r="Z5487">
        <f t="shared" si="2944"/>
        <v>5453</v>
      </c>
      <c r="AA5487">
        <f t="shared" si="2941"/>
        <v>5951</v>
      </c>
      <c r="AB5487">
        <f t="shared" si="2919"/>
        <v>500</v>
      </c>
      <c r="AM5487" t="str">
        <f t="shared" si="2920"/>
        <v>201906LP</v>
      </c>
      <c r="AN5487">
        <f t="shared" ca="1" si="2949"/>
        <v>10.000002818886545</v>
      </c>
      <c r="AO5487">
        <f t="shared" ca="1" si="2950"/>
        <v>13</v>
      </c>
      <c r="AP5487">
        <f t="shared" ca="1" si="2926"/>
        <v>1</v>
      </c>
      <c r="AQ5487">
        <f t="shared" ca="1" si="2927"/>
        <v>5</v>
      </c>
      <c r="AR5487">
        <f t="shared" ca="1" si="2928"/>
        <v>6</v>
      </c>
      <c r="AS5487">
        <f ca="1">P5487/J5487</f>
        <v>0.2222221978614736</v>
      </c>
    </row>
    <row r="5488" spans="1:45" x14ac:dyDescent="0.4">
      <c r="A5488">
        <f t="shared" si="2918"/>
        <v>201906</v>
      </c>
      <c r="B5488" t="s">
        <v>483</v>
      </c>
      <c r="C5488" t="s">
        <v>647</v>
      </c>
      <c r="D5488" t="str">
        <f t="shared" ca="1" si="2948"/>
        <v>I106</v>
      </c>
      <c r="E5488">
        <f t="shared" ca="1" si="2929"/>
        <v>55</v>
      </c>
      <c r="F5488">
        <f t="shared" ca="1" si="2930"/>
        <v>5</v>
      </c>
      <c r="G5488" t="str">
        <f t="shared" ca="1" si="2945"/>
        <v>S10</v>
      </c>
      <c r="H5488" t="str">
        <f t="shared" ca="1" si="2946"/>
        <v>S107</v>
      </c>
      <c r="I5488">
        <f ca="1">VLOOKUP(D5488,PRC!$A$2:$B$21,2,0)*E5488</f>
        <v>1100000</v>
      </c>
      <c r="J5488">
        <f t="shared" ca="1" si="2931"/>
        <v>1022995.9999999999</v>
      </c>
      <c r="K5488">
        <f ca="1">VLOOKUP(D5488,PRC!$A$1:$C$21,3,0)*E5488</f>
        <v>583000</v>
      </c>
      <c r="L5488">
        <f t="shared" ca="1" si="2932"/>
        <v>121000</v>
      </c>
      <c r="M5488">
        <f t="shared" ca="1" si="2933"/>
        <v>11000</v>
      </c>
      <c r="N5488">
        <f t="shared" ca="1" si="2934"/>
        <v>110000</v>
      </c>
      <c r="O5488">
        <f t="shared" ca="1" si="2935"/>
        <v>110000</v>
      </c>
      <c r="P5488">
        <f t="shared" ca="1" si="2947"/>
        <v>87995.999999999884</v>
      </c>
      <c r="Q5488">
        <f ca="1">IF(P5488&gt;0,1,0)</f>
        <v>1</v>
      </c>
      <c r="R5488">
        <f t="shared" ca="1" si="2936"/>
        <v>7</v>
      </c>
      <c r="S5488">
        <f t="shared" ca="1" si="2937"/>
        <v>11</v>
      </c>
      <c r="T5488">
        <f t="shared" ca="1" si="2938"/>
        <v>1</v>
      </c>
      <c r="U5488">
        <f t="shared" ca="1" si="2939"/>
        <v>10</v>
      </c>
      <c r="V5488">
        <f t="shared" ca="1" si="2940"/>
        <v>10</v>
      </c>
      <c r="X5488">
        <f t="shared" si="2942"/>
        <v>5488</v>
      </c>
      <c r="Y5488">
        <f t="shared" si="2943"/>
        <v>5452</v>
      </c>
      <c r="Z5488">
        <f t="shared" si="2944"/>
        <v>5453</v>
      </c>
      <c r="AA5488">
        <f t="shared" si="2941"/>
        <v>5951</v>
      </c>
      <c r="AB5488">
        <f t="shared" si="2919"/>
        <v>500</v>
      </c>
      <c r="AM5488" t="str">
        <f t="shared" si="2920"/>
        <v>201906LP</v>
      </c>
      <c r="AN5488">
        <f t="shared" ca="1" si="2949"/>
        <v>7.000363636363649</v>
      </c>
      <c r="AO5488">
        <f t="shared" ca="1" si="2950"/>
        <v>11</v>
      </c>
      <c r="AP5488">
        <f t="shared" ca="1" si="2926"/>
        <v>1</v>
      </c>
      <c r="AQ5488">
        <f t="shared" ca="1" si="2927"/>
        <v>10</v>
      </c>
      <c r="AR5488">
        <f t="shared" ca="1" si="2928"/>
        <v>10</v>
      </c>
      <c r="AS5488">
        <f ca="1">P5488/J5488</f>
        <v>8.6017931643916398E-2</v>
      </c>
    </row>
    <row r="5489" spans="1:45" x14ac:dyDescent="0.4">
      <c r="A5489">
        <f t="shared" si="2918"/>
        <v>201906</v>
      </c>
      <c r="B5489" t="s">
        <v>484</v>
      </c>
      <c r="C5489" t="s">
        <v>647</v>
      </c>
      <c r="D5489" t="str">
        <f t="shared" ca="1" si="2948"/>
        <v>I109</v>
      </c>
      <c r="E5489">
        <f t="shared" ca="1" si="2929"/>
        <v>58</v>
      </c>
      <c r="F5489">
        <f t="shared" ca="1" si="2930"/>
        <v>10</v>
      </c>
      <c r="G5489" t="str">
        <f t="shared" ca="1" si="2945"/>
        <v>S11</v>
      </c>
      <c r="H5489" t="str">
        <f t="shared" ca="1" si="2946"/>
        <v>S114</v>
      </c>
      <c r="I5489">
        <f ca="1">VLOOKUP(D5489,PRC!$A$2:$B$21,2,0)*E5489</f>
        <v>29000000</v>
      </c>
      <c r="J5489">
        <f t="shared" ca="1" si="2931"/>
        <v>26389996</v>
      </c>
      <c r="K5489">
        <f ca="1">VLOOKUP(D5489,PRC!$A$1:$C$21,3,0)*E5489</f>
        <v>11600000</v>
      </c>
      <c r="L5489">
        <f t="shared" ca="1" si="2932"/>
        <v>3770000</v>
      </c>
      <c r="M5489">
        <f t="shared" ca="1" si="2933"/>
        <v>580000</v>
      </c>
      <c r="N5489">
        <f t="shared" ca="1" si="2934"/>
        <v>2030000</v>
      </c>
      <c r="O5489">
        <f t="shared" ca="1" si="2935"/>
        <v>2610000</v>
      </c>
      <c r="P5489">
        <f t="shared" ca="1" si="2947"/>
        <v>5799996</v>
      </c>
      <c r="Q5489">
        <f ca="1">IF(P5489&gt;0,1,0)</f>
        <v>1</v>
      </c>
      <c r="R5489">
        <f t="shared" ca="1" si="2936"/>
        <v>9</v>
      </c>
      <c r="S5489">
        <f t="shared" ca="1" si="2937"/>
        <v>13</v>
      </c>
      <c r="T5489">
        <f t="shared" ca="1" si="2938"/>
        <v>2</v>
      </c>
      <c r="U5489">
        <f t="shared" ca="1" si="2939"/>
        <v>7</v>
      </c>
      <c r="V5489">
        <f t="shared" ca="1" si="2940"/>
        <v>9</v>
      </c>
      <c r="X5489">
        <f t="shared" si="2942"/>
        <v>5489</v>
      </c>
      <c r="Y5489">
        <f t="shared" si="2943"/>
        <v>5452</v>
      </c>
      <c r="Z5489">
        <f t="shared" si="2944"/>
        <v>5453</v>
      </c>
      <c r="AA5489">
        <f t="shared" si="2941"/>
        <v>5951</v>
      </c>
      <c r="AB5489">
        <f t="shared" si="2919"/>
        <v>500</v>
      </c>
      <c r="AM5489" t="str">
        <f t="shared" si="2920"/>
        <v>201906LP</v>
      </c>
      <c r="AN5489">
        <f t="shared" ca="1" si="2949"/>
        <v>9.0000137931034452</v>
      </c>
      <c r="AO5489">
        <f t="shared" ca="1" si="2950"/>
        <v>13</v>
      </c>
      <c r="AP5489">
        <f t="shared" ca="1" si="2926"/>
        <v>2</v>
      </c>
      <c r="AQ5489">
        <f t="shared" ca="1" si="2927"/>
        <v>7.0000000000000009</v>
      </c>
      <c r="AR5489">
        <f t="shared" ca="1" si="2928"/>
        <v>9</v>
      </c>
      <c r="AS5489">
        <f ca="1">P5489/J5489</f>
        <v>0.21978010152028821</v>
      </c>
    </row>
    <row r="5490" spans="1:45" x14ac:dyDescent="0.4">
      <c r="A5490">
        <f t="shared" si="2918"/>
        <v>201906</v>
      </c>
      <c r="B5490" t="s">
        <v>485</v>
      </c>
      <c r="C5490" t="s">
        <v>647</v>
      </c>
      <c r="D5490" t="str">
        <f t="shared" ca="1" si="2948"/>
        <v>I113</v>
      </c>
      <c r="E5490">
        <f t="shared" ca="1" si="2929"/>
        <v>68</v>
      </c>
      <c r="F5490">
        <f t="shared" ca="1" si="2930"/>
        <v>7</v>
      </c>
      <c r="G5490" t="str">
        <f t="shared" ca="1" si="2945"/>
        <v>S10</v>
      </c>
      <c r="H5490" t="str">
        <f t="shared" ca="1" si="2946"/>
        <v>S108</v>
      </c>
      <c r="I5490">
        <f ca="1">VLOOKUP(D5490,PRC!$A$2:$B$21,2,0)*E5490</f>
        <v>45560000</v>
      </c>
      <c r="J5490">
        <f t="shared" ca="1" si="2931"/>
        <v>43281996</v>
      </c>
      <c r="K5490">
        <f ca="1">VLOOKUP(D5490,PRC!$A$1:$C$21,3,0)*E5490</f>
        <v>20502000</v>
      </c>
      <c r="L5490">
        <f t="shared" ca="1" si="2932"/>
        <v>4556000</v>
      </c>
      <c r="M5490">
        <f t="shared" ca="1" si="2933"/>
        <v>911000</v>
      </c>
      <c r="N5490">
        <f t="shared" ca="1" si="2934"/>
        <v>3645000</v>
      </c>
      <c r="O5490">
        <f t="shared" ca="1" si="2935"/>
        <v>4100000</v>
      </c>
      <c r="P5490">
        <f t="shared" ca="1" si="2947"/>
        <v>9567996</v>
      </c>
      <c r="Q5490">
        <f ca="1">IF(P5490&gt;0,1,0)</f>
        <v>1</v>
      </c>
      <c r="R5490">
        <f t="shared" ca="1" si="2936"/>
        <v>5</v>
      </c>
      <c r="S5490">
        <f t="shared" ca="1" si="2937"/>
        <v>10</v>
      </c>
      <c r="T5490">
        <f t="shared" ca="1" si="2938"/>
        <v>2</v>
      </c>
      <c r="U5490">
        <f t="shared" ca="1" si="2939"/>
        <v>8</v>
      </c>
      <c r="V5490">
        <f t="shared" ca="1" si="2940"/>
        <v>9</v>
      </c>
      <c r="X5490">
        <f t="shared" si="2942"/>
        <v>5490</v>
      </c>
      <c r="Y5490">
        <f t="shared" si="2943"/>
        <v>5452</v>
      </c>
      <c r="Z5490">
        <f t="shared" si="2944"/>
        <v>5453</v>
      </c>
      <c r="AA5490">
        <f t="shared" si="2941"/>
        <v>5951</v>
      </c>
      <c r="AB5490">
        <f t="shared" si="2919"/>
        <v>500</v>
      </c>
      <c r="AM5490" t="str">
        <f t="shared" si="2920"/>
        <v>201906LP</v>
      </c>
      <c r="AN5490">
        <f t="shared" ca="1" si="2949"/>
        <v>5.0000087796312602</v>
      </c>
      <c r="AO5490">
        <f t="shared" ca="1" si="2950"/>
        <v>10</v>
      </c>
      <c r="AP5490">
        <f t="shared" ca="1" si="2926"/>
        <v>1.9995610184372257</v>
      </c>
      <c r="AQ5490">
        <f t="shared" ca="1" si="2927"/>
        <v>8.0004389815627732</v>
      </c>
      <c r="AR5490">
        <f t="shared" ca="1" si="2928"/>
        <v>8.9991220368744518</v>
      </c>
      <c r="AS5490">
        <f ca="1">P5490/J5490</f>
        <v>0.2210618013087936</v>
      </c>
    </row>
    <row r="5491" spans="1:45" x14ac:dyDescent="0.4">
      <c r="A5491">
        <f t="shared" si="2918"/>
        <v>201906</v>
      </c>
      <c r="B5491" t="s">
        <v>486</v>
      </c>
      <c r="C5491" t="s">
        <v>647</v>
      </c>
      <c r="D5491" t="str">
        <f t="shared" ca="1" si="2948"/>
        <v>I116</v>
      </c>
      <c r="E5491">
        <f t="shared" ca="1" si="2929"/>
        <v>45</v>
      </c>
      <c r="F5491">
        <f t="shared" ca="1" si="2930"/>
        <v>10</v>
      </c>
      <c r="G5491" t="str">
        <f t="shared" ca="1" si="2945"/>
        <v>S10</v>
      </c>
      <c r="H5491" t="str">
        <f t="shared" ca="1" si="2946"/>
        <v>S105</v>
      </c>
      <c r="I5491">
        <f ca="1">VLOOKUP(D5491,PRC!$A$2:$B$21,2,0)*E5491</f>
        <v>65700000</v>
      </c>
      <c r="J5491">
        <f t="shared" ca="1" si="2931"/>
        <v>59786996</v>
      </c>
      <c r="K5491">
        <f ca="1">VLOOKUP(D5491,PRC!$A$1:$C$21,3,0)*E5491</f>
        <v>39420000</v>
      </c>
      <c r="L5491">
        <f t="shared" ca="1" si="2932"/>
        <v>8541000</v>
      </c>
      <c r="M5491">
        <f t="shared" ca="1" si="2933"/>
        <v>657000</v>
      </c>
      <c r="N5491">
        <f t="shared" ca="1" si="2934"/>
        <v>5913000</v>
      </c>
      <c r="O5491">
        <f t="shared" ca="1" si="2935"/>
        <v>3942000</v>
      </c>
      <c r="P5491">
        <f t="shared" ca="1" si="2947"/>
        <v>1313996</v>
      </c>
      <c r="Q5491">
        <f ca="1">IF(P5491&gt;0,1,0)</f>
        <v>1</v>
      </c>
      <c r="R5491">
        <f t="shared" ca="1" si="2936"/>
        <v>9</v>
      </c>
      <c r="S5491">
        <f t="shared" ca="1" si="2937"/>
        <v>13</v>
      </c>
      <c r="T5491">
        <f t="shared" ca="1" si="2938"/>
        <v>1</v>
      </c>
      <c r="U5491">
        <f t="shared" ca="1" si="2939"/>
        <v>9</v>
      </c>
      <c r="V5491">
        <f t="shared" ca="1" si="2940"/>
        <v>6</v>
      </c>
      <c r="X5491">
        <f t="shared" si="2942"/>
        <v>5491</v>
      </c>
      <c r="Y5491">
        <f t="shared" si="2943"/>
        <v>5452</v>
      </c>
      <c r="Z5491">
        <f t="shared" si="2944"/>
        <v>5453</v>
      </c>
      <c r="AA5491">
        <f t="shared" si="2941"/>
        <v>5951</v>
      </c>
      <c r="AB5491">
        <f t="shared" si="2919"/>
        <v>500</v>
      </c>
      <c r="AM5491" t="str">
        <f t="shared" si="2920"/>
        <v>201906LP</v>
      </c>
      <c r="AN5491">
        <f t="shared" ca="1" si="2949"/>
        <v>9.0000060882800668</v>
      </c>
      <c r="AO5491">
        <f t="shared" ca="1" si="2950"/>
        <v>13</v>
      </c>
      <c r="AP5491">
        <f t="shared" ca="1" si="2926"/>
        <v>1</v>
      </c>
      <c r="AQ5491">
        <f t="shared" ca="1" si="2927"/>
        <v>9</v>
      </c>
      <c r="AR5491">
        <f t="shared" ca="1" si="2928"/>
        <v>6</v>
      </c>
      <c r="AS5491">
        <f ca="1">P5491/J5491</f>
        <v>2.1977956544262569E-2</v>
      </c>
    </row>
    <row r="5492" spans="1:45" x14ac:dyDescent="0.4">
      <c r="A5492">
        <f t="shared" si="2918"/>
        <v>201906</v>
      </c>
      <c r="B5492" t="s">
        <v>487</v>
      </c>
      <c r="C5492" t="s">
        <v>647</v>
      </c>
      <c r="D5492" t="str">
        <f t="shared" ca="1" si="2948"/>
        <v>I110</v>
      </c>
      <c r="E5492">
        <f t="shared" ca="1" si="2929"/>
        <v>31</v>
      </c>
      <c r="F5492">
        <f t="shared" ca="1" si="2930"/>
        <v>8</v>
      </c>
      <c r="G5492" t="str">
        <f t="shared" ca="1" si="2945"/>
        <v>S10</v>
      </c>
      <c r="H5492" t="str">
        <f t="shared" ca="1" si="2946"/>
        <v>S103</v>
      </c>
      <c r="I5492">
        <f ca="1">VLOOKUP(D5492,PRC!$A$2:$B$21,2,0)*E5492</f>
        <v>9300000</v>
      </c>
      <c r="J5492">
        <f t="shared" ca="1" si="2931"/>
        <v>8462996</v>
      </c>
      <c r="K5492">
        <f ca="1">VLOOKUP(D5492,PRC!$A$1:$C$21,3,0)*E5492</f>
        <v>4278000</v>
      </c>
      <c r="L5492">
        <f t="shared" ca="1" si="2932"/>
        <v>1302000</v>
      </c>
      <c r="M5492">
        <f t="shared" ca="1" si="2933"/>
        <v>186000</v>
      </c>
      <c r="N5492">
        <f t="shared" ca="1" si="2934"/>
        <v>744000</v>
      </c>
      <c r="O5492">
        <f t="shared" ca="1" si="2935"/>
        <v>744000</v>
      </c>
      <c r="P5492">
        <f t="shared" ca="1" si="2947"/>
        <v>1208996</v>
      </c>
      <c r="Q5492">
        <f ca="1">IF(P5492&gt;0,1,0)</f>
        <v>1</v>
      </c>
      <c r="R5492">
        <f t="shared" ca="1" si="2936"/>
        <v>9</v>
      </c>
      <c r="S5492">
        <f t="shared" ca="1" si="2937"/>
        <v>14</v>
      </c>
      <c r="T5492">
        <f t="shared" ca="1" si="2938"/>
        <v>2</v>
      </c>
      <c r="U5492">
        <f t="shared" ca="1" si="2939"/>
        <v>8</v>
      </c>
      <c r="V5492">
        <f t="shared" ca="1" si="2940"/>
        <v>8</v>
      </c>
      <c r="X5492">
        <f t="shared" si="2942"/>
        <v>5492</v>
      </c>
      <c r="Y5492">
        <f t="shared" si="2943"/>
        <v>5452</v>
      </c>
      <c r="Z5492">
        <f t="shared" si="2944"/>
        <v>5453</v>
      </c>
      <c r="AA5492">
        <f t="shared" si="2941"/>
        <v>5951</v>
      </c>
      <c r="AB5492">
        <f t="shared" si="2919"/>
        <v>500</v>
      </c>
      <c r="AM5492" t="str">
        <f t="shared" si="2920"/>
        <v>201906LP</v>
      </c>
      <c r="AN5492">
        <f t="shared" ca="1" si="2949"/>
        <v>9.0000430107526892</v>
      </c>
      <c r="AO5492">
        <f t="shared" ca="1" si="2950"/>
        <v>14.000000000000002</v>
      </c>
      <c r="AP5492">
        <f t="shared" ca="1" si="2926"/>
        <v>2</v>
      </c>
      <c r="AQ5492">
        <f t="shared" ca="1" si="2927"/>
        <v>8</v>
      </c>
      <c r="AR5492">
        <f t="shared" ca="1" si="2928"/>
        <v>8</v>
      </c>
      <c r="AS5492">
        <f ca="1">P5492/J5492</f>
        <v>0.14285673773212229</v>
      </c>
    </row>
    <row r="5493" spans="1:45" x14ac:dyDescent="0.4">
      <c r="A5493">
        <f t="shared" si="2918"/>
        <v>201906</v>
      </c>
      <c r="B5493" t="s">
        <v>488</v>
      </c>
      <c r="C5493" t="s">
        <v>647</v>
      </c>
      <c r="D5493" t="str">
        <f t="shared" ca="1" si="2948"/>
        <v>I104</v>
      </c>
      <c r="E5493">
        <f t="shared" ca="1" si="2929"/>
        <v>34</v>
      </c>
      <c r="F5493">
        <f t="shared" ca="1" si="2930"/>
        <v>9</v>
      </c>
      <c r="G5493" t="str">
        <f t="shared" ca="1" si="2945"/>
        <v>S10</v>
      </c>
      <c r="H5493" t="str">
        <f t="shared" ca="1" si="2946"/>
        <v>S108</v>
      </c>
      <c r="I5493">
        <f ca="1">VLOOKUP(D5493,PRC!$A$2:$B$21,2,0)*E5493</f>
        <v>2380000</v>
      </c>
      <c r="J5493">
        <f t="shared" ca="1" si="2931"/>
        <v>2189596</v>
      </c>
      <c r="K5493">
        <f ca="1">VLOOKUP(D5493,PRC!$A$1:$C$21,3,0)*E5493</f>
        <v>999600</v>
      </c>
      <c r="L5493">
        <f t="shared" ca="1" si="2932"/>
        <v>262000</v>
      </c>
      <c r="M5493">
        <f t="shared" ca="1" si="2933"/>
        <v>71000</v>
      </c>
      <c r="N5493">
        <f t="shared" ca="1" si="2934"/>
        <v>167000</v>
      </c>
      <c r="O5493">
        <f t="shared" ca="1" si="2935"/>
        <v>119000</v>
      </c>
      <c r="P5493">
        <f t="shared" ca="1" si="2947"/>
        <v>570996</v>
      </c>
      <c r="Q5493">
        <f ca="1">IF(P5493&gt;0,1,0)</f>
        <v>1</v>
      </c>
      <c r="R5493">
        <f t="shared" ca="1" si="2936"/>
        <v>8</v>
      </c>
      <c r="S5493">
        <f t="shared" ca="1" si="2937"/>
        <v>11</v>
      </c>
      <c r="T5493">
        <f t="shared" ca="1" si="2938"/>
        <v>3</v>
      </c>
      <c r="U5493">
        <f t="shared" ca="1" si="2939"/>
        <v>7</v>
      </c>
      <c r="V5493">
        <f t="shared" ca="1" si="2940"/>
        <v>5</v>
      </c>
      <c r="X5493">
        <f t="shared" si="2942"/>
        <v>5493</v>
      </c>
      <c r="Y5493">
        <f t="shared" si="2943"/>
        <v>5452</v>
      </c>
      <c r="Z5493">
        <f t="shared" si="2944"/>
        <v>5453</v>
      </c>
      <c r="AA5493">
        <f t="shared" si="2941"/>
        <v>5951</v>
      </c>
      <c r="AB5493">
        <f t="shared" si="2919"/>
        <v>500</v>
      </c>
      <c r="AM5493" t="str">
        <f t="shared" si="2920"/>
        <v>201906LP</v>
      </c>
      <c r="AN5493">
        <f t="shared" ca="1" si="2949"/>
        <v>8.0001680672268876</v>
      </c>
      <c r="AO5493">
        <f t="shared" ca="1" si="2950"/>
        <v>11.008403361344538</v>
      </c>
      <c r="AP5493">
        <f t="shared" ca="1" si="2926"/>
        <v>2.9831932773109244</v>
      </c>
      <c r="AQ5493">
        <f t="shared" ca="1" si="2927"/>
        <v>7.0168067226890756</v>
      </c>
      <c r="AR5493">
        <f t="shared" ca="1" si="2928"/>
        <v>5</v>
      </c>
      <c r="AS5493">
        <f ca="1">P5493/J5493</f>
        <v>0.26077687390733267</v>
      </c>
    </row>
    <row r="5494" spans="1:45" x14ac:dyDescent="0.4">
      <c r="A5494">
        <f t="shared" si="2918"/>
        <v>201906</v>
      </c>
      <c r="B5494" t="s">
        <v>489</v>
      </c>
      <c r="C5494" t="s">
        <v>647</v>
      </c>
      <c r="D5494" t="str">
        <f t="shared" ca="1" si="2948"/>
        <v>I113</v>
      </c>
      <c r="E5494">
        <f t="shared" ca="1" si="2929"/>
        <v>36</v>
      </c>
      <c r="F5494">
        <f t="shared" ca="1" si="2930"/>
        <v>5</v>
      </c>
      <c r="G5494" t="str">
        <f t="shared" ca="1" si="2945"/>
        <v>S10</v>
      </c>
      <c r="H5494" t="str">
        <f t="shared" ca="1" si="2946"/>
        <v>S104</v>
      </c>
      <c r="I5494">
        <f ca="1">VLOOKUP(D5494,PRC!$A$2:$B$21,2,0)*E5494</f>
        <v>24120000</v>
      </c>
      <c r="J5494">
        <f t="shared" ca="1" si="2931"/>
        <v>22913996</v>
      </c>
      <c r="K5494">
        <f ca="1">VLOOKUP(D5494,PRC!$A$1:$C$21,3,0)*E5494</f>
        <v>10854000</v>
      </c>
      <c r="L5494">
        <f t="shared" ca="1" si="2932"/>
        <v>2412000</v>
      </c>
      <c r="M5494">
        <f t="shared" ca="1" si="2933"/>
        <v>724000</v>
      </c>
      <c r="N5494">
        <f t="shared" ca="1" si="2934"/>
        <v>1688000</v>
      </c>
      <c r="O5494">
        <f t="shared" ca="1" si="2935"/>
        <v>1447000</v>
      </c>
      <c r="P5494">
        <f t="shared" ca="1" si="2947"/>
        <v>5788996</v>
      </c>
      <c r="Q5494">
        <f ca="1">IF(P5494&gt;0,1,0)</f>
        <v>1</v>
      </c>
      <c r="R5494">
        <f t="shared" ca="1" si="2936"/>
        <v>5</v>
      </c>
      <c r="S5494">
        <f t="shared" ca="1" si="2937"/>
        <v>10</v>
      </c>
      <c r="T5494">
        <f t="shared" ca="1" si="2938"/>
        <v>3</v>
      </c>
      <c r="U5494">
        <f t="shared" ca="1" si="2939"/>
        <v>7</v>
      </c>
      <c r="V5494">
        <f t="shared" ca="1" si="2940"/>
        <v>6</v>
      </c>
      <c r="X5494">
        <f t="shared" si="2942"/>
        <v>5494</v>
      </c>
      <c r="Y5494">
        <f t="shared" si="2943"/>
        <v>5452</v>
      </c>
      <c r="Z5494">
        <f t="shared" si="2944"/>
        <v>5453</v>
      </c>
      <c r="AA5494">
        <f t="shared" si="2941"/>
        <v>5951</v>
      </c>
      <c r="AB5494">
        <f t="shared" si="2919"/>
        <v>500</v>
      </c>
      <c r="AM5494" t="str">
        <f t="shared" si="2920"/>
        <v>201906LP</v>
      </c>
      <c r="AN5494">
        <f t="shared" ca="1" si="2949"/>
        <v>5.0000165837479233</v>
      </c>
      <c r="AO5494">
        <f t="shared" ca="1" si="2950"/>
        <v>10</v>
      </c>
      <c r="AP5494">
        <f t="shared" ca="1" si="2926"/>
        <v>3.001658374792703</v>
      </c>
      <c r="AQ5494">
        <f t="shared" ca="1" si="2927"/>
        <v>6.9983416252072965</v>
      </c>
      <c r="AR5494">
        <f t="shared" ca="1" si="2928"/>
        <v>5.9991708126036487</v>
      </c>
      <c r="AS5494">
        <f ca="1">P5494/J5494</f>
        <v>0.25264017677230982</v>
      </c>
    </row>
    <row r="5495" spans="1:45" x14ac:dyDescent="0.4">
      <c r="A5495">
        <f t="shared" si="2918"/>
        <v>201906</v>
      </c>
      <c r="B5495" t="s">
        <v>490</v>
      </c>
      <c r="C5495" t="s">
        <v>647</v>
      </c>
      <c r="D5495" t="str">
        <f t="shared" ca="1" si="2948"/>
        <v>I109</v>
      </c>
      <c r="E5495">
        <f t="shared" ca="1" si="2929"/>
        <v>67</v>
      </c>
      <c r="F5495">
        <f t="shared" ca="1" si="2930"/>
        <v>8</v>
      </c>
      <c r="G5495" t="str">
        <f t="shared" ca="1" si="2945"/>
        <v>S11</v>
      </c>
      <c r="H5495" t="str">
        <f t="shared" ca="1" si="2946"/>
        <v>S112</v>
      </c>
      <c r="I5495">
        <f ca="1">VLOOKUP(D5495,PRC!$A$2:$B$21,2,0)*E5495</f>
        <v>33500000</v>
      </c>
      <c r="J5495">
        <f t="shared" ca="1" si="2931"/>
        <v>30149996</v>
      </c>
      <c r="K5495">
        <f ca="1">VLOOKUP(D5495,PRC!$A$1:$C$21,3,0)*E5495</f>
        <v>13400000</v>
      </c>
      <c r="L5495">
        <f t="shared" ca="1" si="2932"/>
        <v>4690000</v>
      </c>
      <c r="M5495">
        <f t="shared" ca="1" si="2933"/>
        <v>670000</v>
      </c>
      <c r="N5495">
        <f t="shared" ca="1" si="2934"/>
        <v>2680000</v>
      </c>
      <c r="O5495">
        <f t="shared" ca="1" si="2935"/>
        <v>2680000</v>
      </c>
      <c r="P5495">
        <f t="shared" ca="1" si="2947"/>
        <v>6029996</v>
      </c>
      <c r="Q5495">
        <f ca="1">IF(P5495&gt;0,1,0)</f>
        <v>1</v>
      </c>
      <c r="R5495">
        <f t="shared" ca="1" si="2936"/>
        <v>10</v>
      </c>
      <c r="S5495">
        <f t="shared" ca="1" si="2937"/>
        <v>14</v>
      </c>
      <c r="T5495">
        <f t="shared" ca="1" si="2938"/>
        <v>2</v>
      </c>
      <c r="U5495">
        <f t="shared" ca="1" si="2939"/>
        <v>8</v>
      </c>
      <c r="V5495">
        <f t="shared" ca="1" si="2940"/>
        <v>8</v>
      </c>
      <c r="X5495">
        <f t="shared" si="2942"/>
        <v>5495</v>
      </c>
      <c r="Y5495">
        <f t="shared" si="2943"/>
        <v>5452</v>
      </c>
      <c r="Z5495">
        <f t="shared" si="2944"/>
        <v>5453</v>
      </c>
      <c r="AA5495">
        <f t="shared" si="2941"/>
        <v>5951</v>
      </c>
      <c r="AB5495">
        <f t="shared" si="2919"/>
        <v>500</v>
      </c>
      <c r="AM5495" t="str">
        <f t="shared" si="2920"/>
        <v>201906LP</v>
      </c>
      <c r="AN5495">
        <f t="shared" ca="1" si="2949"/>
        <v>10.000011940298503</v>
      </c>
      <c r="AO5495">
        <f t="shared" ca="1" si="2950"/>
        <v>14.000000000000002</v>
      </c>
      <c r="AP5495">
        <f t="shared" ca="1" si="2926"/>
        <v>2</v>
      </c>
      <c r="AQ5495">
        <f t="shared" ca="1" si="2927"/>
        <v>8</v>
      </c>
      <c r="AR5495">
        <f t="shared" ca="1" si="2928"/>
        <v>8</v>
      </c>
      <c r="AS5495">
        <f ca="1">P5495/J5495</f>
        <v>0.19999989386399919</v>
      </c>
    </row>
    <row r="5496" spans="1:45" x14ac:dyDescent="0.4">
      <c r="A5496">
        <f t="shared" si="2918"/>
        <v>201906</v>
      </c>
      <c r="B5496" t="s">
        <v>491</v>
      </c>
      <c r="C5496" t="s">
        <v>647</v>
      </c>
      <c r="D5496" t="str">
        <f t="shared" ca="1" si="2948"/>
        <v>I115</v>
      </c>
      <c r="E5496">
        <f t="shared" ca="1" si="2929"/>
        <v>56</v>
      </c>
      <c r="F5496">
        <f t="shared" ca="1" si="2930"/>
        <v>9</v>
      </c>
      <c r="G5496" t="str">
        <f t="shared" ca="1" si="2945"/>
        <v>S11</v>
      </c>
      <c r="H5496" t="str">
        <f t="shared" ca="1" si="2946"/>
        <v>S119</v>
      </c>
      <c r="I5496">
        <f ca="1">VLOOKUP(D5496,PRC!$A$2:$B$21,2,0)*E5496</f>
        <v>280000</v>
      </c>
      <c r="J5496">
        <f t="shared" ca="1" si="2931"/>
        <v>265996</v>
      </c>
      <c r="K5496">
        <f ca="1">VLOOKUP(D5496,PRC!$A$1:$C$21,3,0)*E5496</f>
        <v>134400</v>
      </c>
      <c r="L5496">
        <f t="shared" ca="1" si="2932"/>
        <v>39000</v>
      </c>
      <c r="M5496">
        <f t="shared" ca="1" si="2933"/>
        <v>6000</v>
      </c>
      <c r="N5496">
        <f t="shared" ca="1" si="2934"/>
        <v>28000</v>
      </c>
      <c r="O5496">
        <f t="shared" ca="1" si="2935"/>
        <v>25000</v>
      </c>
      <c r="P5496">
        <f t="shared" ca="1" si="2947"/>
        <v>33596</v>
      </c>
      <c r="Q5496">
        <f ca="1">IF(P5496&gt;0,1,0)</f>
        <v>1</v>
      </c>
      <c r="R5496">
        <f t="shared" ca="1" si="2936"/>
        <v>5</v>
      </c>
      <c r="S5496">
        <f t="shared" ca="1" si="2937"/>
        <v>14</v>
      </c>
      <c r="T5496">
        <f t="shared" ca="1" si="2938"/>
        <v>2</v>
      </c>
      <c r="U5496">
        <f t="shared" ca="1" si="2939"/>
        <v>10</v>
      </c>
      <c r="V5496">
        <f t="shared" ca="1" si="2940"/>
        <v>9</v>
      </c>
      <c r="X5496">
        <f t="shared" si="2942"/>
        <v>5496</v>
      </c>
      <c r="Y5496">
        <f t="shared" si="2943"/>
        <v>5452</v>
      </c>
      <c r="Z5496">
        <f t="shared" si="2944"/>
        <v>5453</v>
      </c>
      <c r="AA5496">
        <f t="shared" si="2941"/>
        <v>5951</v>
      </c>
      <c r="AB5496">
        <f t="shared" si="2919"/>
        <v>500</v>
      </c>
      <c r="AM5496" t="str">
        <f t="shared" si="2920"/>
        <v>201906LP</v>
      </c>
      <c r="AN5496">
        <f t="shared" ca="1" si="2949"/>
        <v>5.0014285714285673</v>
      </c>
      <c r="AO5496">
        <f t="shared" ca="1" si="2950"/>
        <v>13.928571428571429</v>
      </c>
      <c r="AP5496">
        <f t="shared" ca="1" si="2926"/>
        <v>2.1428571428571428</v>
      </c>
      <c r="AQ5496">
        <f t="shared" ca="1" si="2927"/>
        <v>10</v>
      </c>
      <c r="AR5496">
        <f t="shared" ca="1" si="2928"/>
        <v>8.9285714285714288</v>
      </c>
      <c r="AS5496">
        <f ca="1">P5496/J5496</f>
        <v>0.12630265116768674</v>
      </c>
    </row>
    <row r="5497" spans="1:45" x14ac:dyDescent="0.4">
      <c r="A5497">
        <f t="shared" si="2918"/>
        <v>201906</v>
      </c>
      <c r="B5497" t="s">
        <v>492</v>
      </c>
      <c r="C5497" t="s">
        <v>647</v>
      </c>
      <c r="D5497" t="str">
        <f t="shared" ca="1" si="2948"/>
        <v>I106</v>
      </c>
      <c r="E5497">
        <f t="shared" ca="1" si="2929"/>
        <v>38</v>
      </c>
      <c r="F5497">
        <f t="shared" ca="1" si="2930"/>
        <v>5</v>
      </c>
      <c r="G5497" t="str">
        <f t="shared" ca="1" si="2945"/>
        <v>S11</v>
      </c>
      <c r="H5497" t="str">
        <f t="shared" ca="1" si="2946"/>
        <v>S110</v>
      </c>
      <c r="I5497">
        <f ca="1">VLOOKUP(D5497,PRC!$A$2:$B$21,2,0)*E5497</f>
        <v>760000</v>
      </c>
      <c r="J5497">
        <f t="shared" ca="1" si="2931"/>
        <v>714396</v>
      </c>
      <c r="K5497">
        <f ca="1">VLOOKUP(D5497,PRC!$A$1:$C$21,3,0)*E5497</f>
        <v>402800</v>
      </c>
      <c r="L5497">
        <f t="shared" ca="1" si="2932"/>
        <v>114000</v>
      </c>
      <c r="M5497">
        <f t="shared" ca="1" si="2933"/>
        <v>23000</v>
      </c>
      <c r="N5497">
        <f t="shared" ca="1" si="2934"/>
        <v>38000</v>
      </c>
      <c r="O5497">
        <f t="shared" ca="1" si="2935"/>
        <v>38000</v>
      </c>
      <c r="P5497">
        <f t="shared" ca="1" si="2947"/>
        <v>98596</v>
      </c>
      <c r="Q5497">
        <f ca="1">IF(P5497&gt;0,1,0)</f>
        <v>1</v>
      </c>
      <c r="R5497">
        <f t="shared" ca="1" si="2936"/>
        <v>6</v>
      </c>
      <c r="S5497">
        <f t="shared" ca="1" si="2937"/>
        <v>15</v>
      </c>
      <c r="T5497">
        <f t="shared" ca="1" si="2938"/>
        <v>3</v>
      </c>
      <c r="U5497">
        <f t="shared" ca="1" si="2939"/>
        <v>5</v>
      </c>
      <c r="V5497">
        <f t="shared" ca="1" si="2940"/>
        <v>5</v>
      </c>
      <c r="X5497">
        <f t="shared" si="2942"/>
        <v>5497</v>
      </c>
      <c r="Y5497">
        <f t="shared" si="2943"/>
        <v>5452</v>
      </c>
      <c r="Z5497">
        <f t="shared" si="2944"/>
        <v>5453</v>
      </c>
      <c r="AA5497">
        <f t="shared" si="2941"/>
        <v>5951</v>
      </c>
      <c r="AB5497">
        <f t="shared" si="2919"/>
        <v>500</v>
      </c>
      <c r="AM5497" t="str">
        <f t="shared" si="2920"/>
        <v>201906LP</v>
      </c>
      <c r="AN5497">
        <f t="shared" ca="1" si="2949"/>
        <v>6.0005263157894788</v>
      </c>
      <c r="AO5497">
        <f t="shared" ca="1" si="2950"/>
        <v>15</v>
      </c>
      <c r="AP5497">
        <f t="shared" ca="1" si="2926"/>
        <v>3.0263157894736841</v>
      </c>
      <c r="AQ5497">
        <f t="shared" ca="1" si="2927"/>
        <v>5</v>
      </c>
      <c r="AR5497">
        <f t="shared" ca="1" si="2928"/>
        <v>5</v>
      </c>
      <c r="AS5497">
        <f ca="1">P5497/J5497</f>
        <v>0.13801309077878376</v>
      </c>
    </row>
    <row r="5498" spans="1:45" x14ac:dyDescent="0.4">
      <c r="A5498">
        <f t="shared" si="2918"/>
        <v>201906</v>
      </c>
      <c r="B5498" t="s">
        <v>493</v>
      </c>
      <c r="C5498" t="s">
        <v>647</v>
      </c>
      <c r="D5498" t="str">
        <f t="shared" ca="1" si="2948"/>
        <v>I112</v>
      </c>
      <c r="E5498">
        <f t="shared" ca="1" si="2929"/>
        <v>55</v>
      </c>
      <c r="F5498">
        <f t="shared" ca="1" si="2930"/>
        <v>5</v>
      </c>
      <c r="G5498" t="str">
        <f t="shared" ca="1" si="2945"/>
        <v>S12</v>
      </c>
      <c r="H5498" t="str">
        <f t="shared" ca="1" si="2946"/>
        <v>S120</v>
      </c>
      <c r="I5498">
        <f ca="1">VLOOKUP(D5498,PRC!$A$2:$B$21,2,0)*E5498</f>
        <v>3575000</v>
      </c>
      <c r="J5498">
        <f t="shared" ca="1" si="2931"/>
        <v>3217496</v>
      </c>
      <c r="K5498">
        <f ca="1">VLOOKUP(D5498,PRC!$A$1:$C$21,3,0)*E5498</f>
        <v>1787500</v>
      </c>
      <c r="L5498">
        <f t="shared" ca="1" si="2932"/>
        <v>465000</v>
      </c>
      <c r="M5498">
        <f t="shared" ca="1" si="2933"/>
        <v>72000</v>
      </c>
      <c r="N5498">
        <f t="shared" ca="1" si="2934"/>
        <v>179000</v>
      </c>
      <c r="O5498">
        <f t="shared" ca="1" si="2935"/>
        <v>250000</v>
      </c>
      <c r="P5498">
        <f t="shared" ca="1" si="2947"/>
        <v>463996</v>
      </c>
      <c r="Q5498">
        <f ca="1">IF(P5498&gt;0,1,0)</f>
        <v>1</v>
      </c>
      <c r="R5498">
        <f t="shared" ca="1" si="2936"/>
        <v>10</v>
      </c>
      <c r="S5498">
        <f t="shared" ca="1" si="2937"/>
        <v>13</v>
      </c>
      <c r="T5498">
        <f t="shared" ca="1" si="2938"/>
        <v>2</v>
      </c>
      <c r="U5498">
        <f t="shared" ca="1" si="2939"/>
        <v>5</v>
      </c>
      <c r="V5498">
        <f t="shared" ca="1" si="2940"/>
        <v>7</v>
      </c>
      <c r="X5498">
        <f t="shared" si="2942"/>
        <v>5498</v>
      </c>
      <c r="Y5498">
        <f t="shared" si="2943"/>
        <v>5452</v>
      </c>
      <c r="Z5498">
        <f t="shared" si="2944"/>
        <v>5453</v>
      </c>
      <c r="AA5498">
        <f t="shared" si="2941"/>
        <v>5951</v>
      </c>
      <c r="AB5498">
        <f t="shared" si="2919"/>
        <v>500</v>
      </c>
      <c r="AM5498" t="str">
        <f t="shared" si="2920"/>
        <v>201906LP</v>
      </c>
      <c r="AN5498">
        <f t="shared" ca="1" si="2949"/>
        <v>10.000111888111885</v>
      </c>
      <c r="AO5498">
        <f t="shared" ca="1" si="2950"/>
        <v>13.006993006993007</v>
      </c>
      <c r="AP5498">
        <f t="shared" ca="1" si="2926"/>
        <v>2.0139860139860142</v>
      </c>
      <c r="AQ5498">
        <f t="shared" ca="1" si="2927"/>
        <v>5.0069930069930066</v>
      </c>
      <c r="AR5498">
        <f t="shared" ca="1" si="2928"/>
        <v>6.9930069930069934</v>
      </c>
      <c r="AS5498">
        <f ca="1">P5498/J5498</f>
        <v>0.14421028029250074</v>
      </c>
    </row>
    <row r="5499" spans="1:45" x14ac:dyDescent="0.4">
      <c r="A5499">
        <f t="shared" si="2918"/>
        <v>201906</v>
      </c>
      <c r="B5499" t="s">
        <v>494</v>
      </c>
      <c r="C5499" t="s">
        <v>647</v>
      </c>
      <c r="D5499" t="str">
        <f t="shared" ca="1" si="2948"/>
        <v>I109</v>
      </c>
      <c r="E5499">
        <f t="shared" ca="1" si="2929"/>
        <v>55</v>
      </c>
      <c r="F5499">
        <f t="shared" ca="1" si="2930"/>
        <v>10</v>
      </c>
      <c r="G5499" t="str">
        <f t="shared" ca="1" si="2945"/>
        <v>S11</v>
      </c>
      <c r="H5499" t="str">
        <f t="shared" ca="1" si="2946"/>
        <v>S111</v>
      </c>
      <c r="I5499">
        <f ca="1">VLOOKUP(D5499,PRC!$A$2:$B$21,2,0)*E5499</f>
        <v>27500000</v>
      </c>
      <c r="J5499">
        <f t="shared" ca="1" si="2931"/>
        <v>25574996</v>
      </c>
      <c r="K5499">
        <f ca="1">VLOOKUP(D5499,PRC!$A$1:$C$21,3,0)*E5499</f>
        <v>11000000</v>
      </c>
      <c r="L5499">
        <f t="shared" ca="1" si="2932"/>
        <v>3850000</v>
      </c>
      <c r="M5499">
        <f t="shared" ca="1" si="2933"/>
        <v>825000</v>
      </c>
      <c r="N5499">
        <f t="shared" ca="1" si="2934"/>
        <v>1650000</v>
      </c>
      <c r="O5499">
        <f t="shared" ca="1" si="2935"/>
        <v>2750000</v>
      </c>
      <c r="P5499">
        <f t="shared" ca="1" si="2947"/>
        <v>5499996</v>
      </c>
      <c r="Q5499">
        <f ca="1">IF(P5499&gt;0,1,0)</f>
        <v>1</v>
      </c>
      <c r="R5499">
        <f t="shared" ca="1" si="2936"/>
        <v>7</v>
      </c>
      <c r="S5499">
        <f t="shared" ca="1" si="2937"/>
        <v>14</v>
      </c>
      <c r="T5499">
        <f t="shared" ca="1" si="2938"/>
        <v>3</v>
      </c>
      <c r="U5499">
        <f t="shared" ca="1" si="2939"/>
        <v>6</v>
      </c>
      <c r="V5499">
        <f t="shared" ca="1" si="2940"/>
        <v>10</v>
      </c>
      <c r="X5499">
        <f t="shared" si="2942"/>
        <v>5499</v>
      </c>
      <c r="Y5499">
        <f t="shared" si="2943"/>
        <v>5452</v>
      </c>
      <c r="Z5499">
        <f t="shared" si="2944"/>
        <v>5453</v>
      </c>
      <c r="AA5499">
        <f t="shared" si="2941"/>
        <v>5951</v>
      </c>
      <c r="AB5499">
        <f t="shared" si="2919"/>
        <v>500</v>
      </c>
      <c r="AM5499" t="str">
        <f t="shared" si="2920"/>
        <v>201906LP</v>
      </c>
      <c r="AN5499">
        <f t="shared" ca="1" si="2949"/>
        <v>7.0000145454545475</v>
      </c>
      <c r="AO5499">
        <f t="shared" ca="1" si="2950"/>
        <v>14.000000000000002</v>
      </c>
      <c r="AP5499">
        <f t="shared" ca="1" si="2926"/>
        <v>3</v>
      </c>
      <c r="AQ5499">
        <f t="shared" ca="1" si="2927"/>
        <v>6</v>
      </c>
      <c r="AR5499">
        <f t="shared" ca="1" si="2928"/>
        <v>10</v>
      </c>
      <c r="AS5499">
        <f ca="1">P5499/J5499</f>
        <v>0.21505364067310118</v>
      </c>
    </row>
    <row r="5500" spans="1:45" x14ac:dyDescent="0.4">
      <c r="A5500">
        <f t="shared" si="2918"/>
        <v>201906</v>
      </c>
      <c r="B5500" t="s">
        <v>495</v>
      </c>
      <c r="C5500" t="s">
        <v>647</v>
      </c>
      <c r="D5500" t="str">
        <f t="shared" ca="1" si="2948"/>
        <v>I114</v>
      </c>
      <c r="E5500">
        <f t="shared" ca="1" si="2929"/>
        <v>34</v>
      </c>
      <c r="F5500">
        <f t="shared" ca="1" si="2930"/>
        <v>6</v>
      </c>
      <c r="G5500" t="str">
        <f t="shared" ca="1" si="2945"/>
        <v>S11</v>
      </c>
      <c r="H5500" t="str">
        <f t="shared" ca="1" si="2946"/>
        <v>S111</v>
      </c>
      <c r="I5500">
        <f ca="1">VLOOKUP(D5500,PRC!$A$2:$B$21,2,0)*E5500</f>
        <v>8160000</v>
      </c>
      <c r="J5500">
        <f t="shared" ca="1" si="2931"/>
        <v>7670396</v>
      </c>
      <c r="K5500">
        <f ca="1">VLOOKUP(D5500,PRC!$A$1:$C$21,3,0)*E5500</f>
        <v>4732800</v>
      </c>
      <c r="L5500">
        <f t="shared" ca="1" si="2932"/>
        <v>1224000</v>
      </c>
      <c r="M5500">
        <f t="shared" ca="1" si="2933"/>
        <v>163000</v>
      </c>
      <c r="N5500">
        <f t="shared" ca="1" si="2934"/>
        <v>816000</v>
      </c>
      <c r="O5500">
        <f t="shared" ca="1" si="2935"/>
        <v>816000</v>
      </c>
      <c r="P5500">
        <f t="shared" ca="1" si="2947"/>
        <v>-81404</v>
      </c>
      <c r="Q5500">
        <f ca="1">IF(P5500&gt;0,1,0)</f>
        <v>0</v>
      </c>
      <c r="R5500">
        <f t="shared" ca="1" si="2936"/>
        <v>6</v>
      </c>
      <c r="S5500">
        <f t="shared" ca="1" si="2937"/>
        <v>15</v>
      </c>
      <c r="T5500">
        <f t="shared" ca="1" si="2938"/>
        <v>2</v>
      </c>
      <c r="U5500">
        <f t="shared" ca="1" si="2939"/>
        <v>10</v>
      </c>
      <c r="V5500">
        <f t="shared" ca="1" si="2940"/>
        <v>10</v>
      </c>
      <c r="X5500">
        <f t="shared" si="2942"/>
        <v>5500</v>
      </c>
      <c r="Y5500">
        <f t="shared" si="2943"/>
        <v>5452</v>
      </c>
      <c r="Z5500">
        <f t="shared" si="2944"/>
        <v>5453</v>
      </c>
      <c r="AA5500">
        <f t="shared" si="2941"/>
        <v>5951</v>
      </c>
      <c r="AB5500">
        <f t="shared" si="2919"/>
        <v>500</v>
      </c>
      <c r="AM5500" t="str">
        <f t="shared" si="2920"/>
        <v>201906LP</v>
      </c>
      <c r="AN5500">
        <f t="shared" ca="1" si="2949"/>
        <v>6.0000490196078449</v>
      </c>
      <c r="AO5500">
        <f t="shared" ca="1" si="2950"/>
        <v>15</v>
      </c>
      <c r="AP5500">
        <f t="shared" ca="1" si="2926"/>
        <v>1.9975490196078429</v>
      </c>
      <c r="AQ5500">
        <f t="shared" ca="1" si="2927"/>
        <v>10</v>
      </c>
      <c r="AR5500">
        <f t="shared" ca="1" si="2928"/>
        <v>10</v>
      </c>
      <c r="AS5500">
        <f ca="1">P5500/J5500</f>
        <v>-1.0612750632431493E-2</v>
      </c>
    </row>
    <row r="5501" spans="1:45" x14ac:dyDescent="0.4">
      <c r="A5501">
        <f t="shared" si="2918"/>
        <v>201906</v>
      </c>
      <c r="B5501" t="s">
        <v>496</v>
      </c>
      <c r="C5501" t="s">
        <v>647</v>
      </c>
      <c r="D5501" t="str">
        <f t="shared" ca="1" si="2948"/>
        <v>I102</v>
      </c>
      <c r="E5501">
        <f t="shared" ca="1" si="2929"/>
        <v>70</v>
      </c>
      <c r="F5501">
        <f t="shared" ca="1" si="2930"/>
        <v>8</v>
      </c>
      <c r="G5501" t="str">
        <f t="shared" ca="1" si="2945"/>
        <v>S11</v>
      </c>
      <c r="H5501" t="str">
        <f t="shared" ca="1" si="2946"/>
        <v>S116</v>
      </c>
      <c r="I5501">
        <f ca="1">VLOOKUP(D5501,PRC!$A$2:$B$21,2,0)*E5501</f>
        <v>2800000</v>
      </c>
      <c r="J5501">
        <f t="shared" ca="1" si="2931"/>
        <v>2575996</v>
      </c>
      <c r="K5501">
        <f ca="1">VLOOKUP(D5501,PRC!$A$1:$C$21,3,0)*E5501</f>
        <v>1316000</v>
      </c>
      <c r="L5501">
        <f t="shared" ca="1" si="2932"/>
        <v>280000</v>
      </c>
      <c r="M5501">
        <f t="shared" ca="1" si="2933"/>
        <v>28000</v>
      </c>
      <c r="N5501">
        <f t="shared" ca="1" si="2934"/>
        <v>168000</v>
      </c>
      <c r="O5501">
        <f t="shared" ca="1" si="2935"/>
        <v>252000</v>
      </c>
      <c r="P5501">
        <f t="shared" ca="1" si="2947"/>
        <v>531996</v>
      </c>
      <c r="Q5501">
        <f ca="1">IF(P5501&gt;0,1,0)</f>
        <v>1</v>
      </c>
      <c r="R5501">
        <f t="shared" ca="1" si="2936"/>
        <v>8</v>
      </c>
      <c r="S5501">
        <f t="shared" ca="1" si="2937"/>
        <v>10</v>
      </c>
      <c r="T5501">
        <f t="shared" ca="1" si="2938"/>
        <v>1</v>
      </c>
      <c r="U5501">
        <f t="shared" ca="1" si="2939"/>
        <v>6</v>
      </c>
      <c r="V5501">
        <f t="shared" ca="1" si="2940"/>
        <v>9</v>
      </c>
      <c r="X5501">
        <f t="shared" si="2942"/>
        <v>5501</v>
      </c>
      <c r="Y5501">
        <f t="shared" si="2943"/>
        <v>5452</v>
      </c>
      <c r="Z5501">
        <f t="shared" si="2944"/>
        <v>5453</v>
      </c>
      <c r="AA5501">
        <f t="shared" si="2941"/>
        <v>5951</v>
      </c>
      <c r="AB5501">
        <f t="shared" si="2919"/>
        <v>500</v>
      </c>
      <c r="AM5501" t="str">
        <f t="shared" si="2920"/>
        <v>201906LP</v>
      </c>
      <c r="AN5501">
        <f t="shared" ca="1" si="2949"/>
        <v>8.0001428571428548</v>
      </c>
      <c r="AO5501">
        <f t="shared" ca="1" si="2950"/>
        <v>10</v>
      </c>
      <c r="AP5501">
        <f t="shared" ca="1" si="2926"/>
        <v>1</v>
      </c>
      <c r="AQ5501">
        <f t="shared" ca="1" si="2927"/>
        <v>6</v>
      </c>
      <c r="AR5501">
        <f t="shared" ca="1" si="2928"/>
        <v>9</v>
      </c>
      <c r="AS5501">
        <f ca="1">P5501/J5501</f>
        <v>0.20652050701942085</v>
      </c>
    </row>
    <row r="5502" spans="1:45" x14ac:dyDescent="0.4">
      <c r="A5502">
        <f t="shared" si="2918"/>
        <v>201906</v>
      </c>
      <c r="B5502" t="s">
        <v>497</v>
      </c>
      <c r="C5502" t="s">
        <v>647</v>
      </c>
      <c r="D5502" t="str">
        <f t="shared" ca="1" si="2948"/>
        <v>I111</v>
      </c>
      <c r="E5502">
        <f t="shared" ca="1" si="2929"/>
        <v>49</v>
      </c>
      <c r="F5502">
        <f t="shared" ca="1" si="2930"/>
        <v>6</v>
      </c>
      <c r="G5502" t="str">
        <f t="shared" ca="1" si="2945"/>
        <v>S11</v>
      </c>
      <c r="H5502" t="str">
        <f t="shared" ca="1" si="2946"/>
        <v>S115</v>
      </c>
      <c r="I5502">
        <f ca="1">VLOOKUP(D5502,PRC!$A$2:$B$21,2,0)*E5502</f>
        <v>7350000</v>
      </c>
      <c r="J5502">
        <f t="shared" ca="1" si="2931"/>
        <v>6761996</v>
      </c>
      <c r="K5502">
        <f ca="1">VLOOKUP(D5502,PRC!$A$1:$C$21,3,0)*E5502</f>
        <v>3895500</v>
      </c>
      <c r="L5502">
        <f t="shared" ca="1" si="2932"/>
        <v>735000</v>
      </c>
      <c r="M5502">
        <f t="shared" ca="1" si="2933"/>
        <v>74000</v>
      </c>
      <c r="N5502">
        <f t="shared" ca="1" si="2934"/>
        <v>368000</v>
      </c>
      <c r="O5502">
        <f t="shared" ca="1" si="2935"/>
        <v>515000</v>
      </c>
      <c r="P5502">
        <f t="shared" ca="1" si="2947"/>
        <v>1174496</v>
      </c>
      <c r="Q5502">
        <f ca="1">IF(P5502&gt;0,1,0)</f>
        <v>1</v>
      </c>
      <c r="R5502">
        <f t="shared" ca="1" si="2936"/>
        <v>8</v>
      </c>
      <c r="S5502">
        <f t="shared" ca="1" si="2937"/>
        <v>10</v>
      </c>
      <c r="T5502">
        <f t="shared" ca="1" si="2938"/>
        <v>1</v>
      </c>
      <c r="U5502">
        <f t="shared" ca="1" si="2939"/>
        <v>5</v>
      </c>
      <c r="V5502">
        <f t="shared" ca="1" si="2940"/>
        <v>7</v>
      </c>
      <c r="X5502">
        <f t="shared" si="2942"/>
        <v>5502</v>
      </c>
      <c r="Y5502">
        <f t="shared" si="2943"/>
        <v>5452</v>
      </c>
      <c r="Z5502">
        <f t="shared" si="2944"/>
        <v>5453</v>
      </c>
      <c r="AA5502">
        <f t="shared" si="2941"/>
        <v>5951</v>
      </c>
      <c r="AB5502">
        <f t="shared" si="2919"/>
        <v>500</v>
      </c>
      <c r="AM5502" t="str">
        <f t="shared" si="2920"/>
        <v>201906LP</v>
      </c>
      <c r="AN5502">
        <f t="shared" ca="1" si="2949"/>
        <v>8.0000544217687093</v>
      </c>
      <c r="AO5502">
        <f t="shared" ca="1" si="2950"/>
        <v>10</v>
      </c>
      <c r="AP5502">
        <f t="shared" ca="1" si="2926"/>
        <v>1.0068027210884354</v>
      </c>
      <c r="AQ5502">
        <f t="shared" ca="1" si="2927"/>
        <v>5.0068027210884356</v>
      </c>
      <c r="AR5502">
        <f t="shared" ca="1" si="2928"/>
        <v>7.0068027210884356</v>
      </c>
      <c r="AS5502">
        <f ca="1">P5502/J5502</f>
        <v>0.17369072682089726</v>
      </c>
    </row>
    <row r="5503" spans="1:45" x14ac:dyDescent="0.4">
      <c r="A5503">
        <f t="shared" si="2918"/>
        <v>201906</v>
      </c>
      <c r="B5503" t="s">
        <v>498</v>
      </c>
      <c r="C5503" t="s">
        <v>647</v>
      </c>
      <c r="D5503" t="str">
        <f t="shared" ca="1" si="2948"/>
        <v>I113</v>
      </c>
      <c r="E5503">
        <f t="shared" ca="1" si="2929"/>
        <v>35</v>
      </c>
      <c r="F5503">
        <f t="shared" ca="1" si="2930"/>
        <v>10</v>
      </c>
      <c r="G5503" t="str">
        <f t="shared" ca="1" si="2945"/>
        <v>S10</v>
      </c>
      <c r="H5503" t="str">
        <f t="shared" ca="1" si="2946"/>
        <v>S105</v>
      </c>
      <c r="I5503">
        <f ca="1">VLOOKUP(D5503,PRC!$A$2:$B$21,2,0)*E5503</f>
        <v>23450000</v>
      </c>
      <c r="J5503">
        <f t="shared" ca="1" si="2931"/>
        <v>22042996</v>
      </c>
      <c r="K5503">
        <f ca="1">VLOOKUP(D5503,PRC!$A$1:$C$21,3,0)*E5503</f>
        <v>10552500</v>
      </c>
      <c r="L5503">
        <f t="shared" ca="1" si="2932"/>
        <v>3049000</v>
      </c>
      <c r="M5503">
        <f t="shared" ca="1" si="2933"/>
        <v>235000</v>
      </c>
      <c r="N5503">
        <f t="shared" ca="1" si="2934"/>
        <v>2111000</v>
      </c>
      <c r="O5503">
        <f t="shared" ca="1" si="2935"/>
        <v>1876000</v>
      </c>
      <c r="P5503">
        <f t="shared" ca="1" si="2947"/>
        <v>4219496</v>
      </c>
      <c r="Q5503">
        <f ca="1">IF(P5503&gt;0,1,0)</f>
        <v>1</v>
      </c>
      <c r="R5503">
        <f t="shared" ca="1" si="2936"/>
        <v>6</v>
      </c>
      <c r="S5503">
        <f t="shared" ca="1" si="2937"/>
        <v>13</v>
      </c>
      <c r="T5503">
        <f t="shared" ca="1" si="2938"/>
        <v>1</v>
      </c>
      <c r="U5503">
        <f t="shared" ca="1" si="2939"/>
        <v>9</v>
      </c>
      <c r="V5503">
        <f t="shared" ca="1" si="2940"/>
        <v>8</v>
      </c>
      <c r="X5503">
        <f t="shared" si="2942"/>
        <v>5503</v>
      </c>
      <c r="Y5503">
        <f t="shared" si="2943"/>
        <v>5452</v>
      </c>
      <c r="Z5503">
        <f t="shared" si="2944"/>
        <v>5453</v>
      </c>
      <c r="AA5503">
        <f t="shared" si="2941"/>
        <v>5951</v>
      </c>
      <c r="AB5503">
        <f t="shared" si="2919"/>
        <v>500</v>
      </c>
      <c r="AM5503" t="str">
        <f t="shared" si="2920"/>
        <v>201906LP</v>
      </c>
      <c r="AN5503">
        <f t="shared" ca="1" si="2949"/>
        <v>6.0000170575692957</v>
      </c>
      <c r="AO5503">
        <f t="shared" ca="1" si="2950"/>
        <v>13.002132196162048</v>
      </c>
      <c r="AP5503">
        <f t="shared" ca="1" si="2926"/>
        <v>1.0021321961620469</v>
      </c>
      <c r="AQ5503">
        <f t="shared" ca="1" si="2927"/>
        <v>9.0021321961620462</v>
      </c>
      <c r="AR5503">
        <f t="shared" ca="1" si="2928"/>
        <v>8</v>
      </c>
      <c r="AS5503">
        <f ca="1">P5503/J5503</f>
        <v>0.19142116616089755</v>
      </c>
    </row>
    <row r="5504" spans="1:45" x14ac:dyDescent="0.4">
      <c r="A5504">
        <f t="shared" si="2918"/>
        <v>201906</v>
      </c>
      <c r="B5504" t="s">
        <v>499</v>
      </c>
      <c r="C5504" t="s">
        <v>647</v>
      </c>
      <c r="D5504" t="str">
        <f t="shared" ca="1" si="2948"/>
        <v>I114</v>
      </c>
      <c r="E5504">
        <f t="shared" ca="1" si="2929"/>
        <v>63</v>
      </c>
      <c r="F5504">
        <f t="shared" ca="1" si="2930"/>
        <v>8</v>
      </c>
      <c r="G5504" t="str">
        <f t="shared" ca="1" si="2945"/>
        <v>S11</v>
      </c>
      <c r="H5504" t="str">
        <f t="shared" ca="1" si="2946"/>
        <v>S111</v>
      </c>
      <c r="I5504">
        <f ca="1">VLOOKUP(D5504,PRC!$A$2:$B$21,2,0)*E5504</f>
        <v>15120000</v>
      </c>
      <c r="J5504">
        <f t="shared" ca="1" si="2931"/>
        <v>14061595.999999998</v>
      </c>
      <c r="K5504">
        <f ca="1">VLOOKUP(D5504,PRC!$A$1:$C$21,3,0)*E5504</f>
        <v>8769600</v>
      </c>
      <c r="L5504">
        <f t="shared" ca="1" si="2932"/>
        <v>2117000</v>
      </c>
      <c r="M5504">
        <f t="shared" ca="1" si="2933"/>
        <v>454000</v>
      </c>
      <c r="N5504">
        <f t="shared" ca="1" si="2934"/>
        <v>1210000</v>
      </c>
      <c r="O5504">
        <f t="shared" ca="1" si="2935"/>
        <v>1210000</v>
      </c>
      <c r="P5504">
        <f t="shared" ca="1" si="2947"/>
        <v>300995.99999999814</v>
      </c>
      <c r="Q5504">
        <f ca="1">IF(P5504&gt;0,1,0)</f>
        <v>1</v>
      </c>
      <c r="R5504">
        <f t="shared" ca="1" si="2936"/>
        <v>7</v>
      </c>
      <c r="S5504">
        <f t="shared" ca="1" si="2937"/>
        <v>14</v>
      </c>
      <c r="T5504">
        <f t="shared" ca="1" si="2938"/>
        <v>3</v>
      </c>
      <c r="U5504">
        <f t="shared" ca="1" si="2939"/>
        <v>8</v>
      </c>
      <c r="V5504">
        <f t="shared" ca="1" si="2940"/>
        <v>8</v>
      </c>
      <c r="X5504">
        <f t="shared" si="2942"/>
        <v>5504</v>
      </c>
      <c r="Y5504">
        <f t="shared" si="2943"/>
        <v>5452</v>
      </c>
      <c r="Z5504">
        <f t="shared" si="2944"/>
        <v>5453</v>
      </c>
      <c r="AA5504">
        <f t="shared" si="2941"/>
        <v>5951</v>
      </c>
      <c r="AB5504">
        <f t="shared" si="2919"/>
        <v>500</v>
      </c>
      <c r="AM5504" t="str">
        <f t="shared" si="2920"/>
        <v>201906LP</v>
      </c>
      <c r="AN5504">
        <f t="shared" ca="1" si="2949"/>
        <v>7.0000264550264646</v>
      </c>
      <c r="AO5504">
        <f t="shared" ca="1" si="2950"/>
        <v>14.00132275132275</v>
      </c>
      <c r="AP5504">
        <f t="shared" ca="1" si="2926"/>
        <v>3.0026455026455028</v>
      </c>
      <c r="AQ5504">
        <f t="shared" ca="1" si="2927"/>
        <v>8.0026455026455032</v>
      </c>
      <c r="AR5504">
        <f t="shared" ca="1" si="2928"/>
        <v>8.0026455026455032</v>
      </c>
      <c r="AS5504">
        <f ca="1">P5504/J5504</f>
        <v>2.1405536042992428E-2</v>
      </c>
    </row>
    <row r="5505" spans="1:45" x14ac:dyDescent="0.4">
      <c r="A5505">
        <f t="shared" si="2918"/>
        <v>201906</v>
      </c>
      <c r="B5505" t="s">
        <v>500</v>
      </c>
      <c r="C5505" t="s">
        <v>647</v>
      </c>
      <c r="D5505" t="str">
        <f t="shared" ca="1" si="2948"/>
        <v>I106</v>
      </c>
      <c r="E5505">
        <f t="shared" ca="1" si="2929"/>
        <v>49</v>
      </c>
      <c r="F5505">
        <f t="shared" ca="1" si="2930"/>
        <v>5</v>
      </c>
      <c r="G5505" t="str">
        <f t="shared" ca="1" si="2945"/>
        <v>S12</v>
      </c>
      <c r="H5505" t="str">
        <f t="shared" ca="1" si="2946"/>
        <v>S120</v>
      </c>
      <c r="I5505">
        <f ca="1">VLOOKUP(D5505,PRC!$A$2:$B$21,2,0)*E5505</f>
        <v>980000</v>
      </c>
      <c r="J5505">
        <f t="shared" ca="1" si="2931"/>
        <v>921196</v>
      </c>
      <c r="K5505">
        <f ca="1">VLOOKUP(D5505,PRC!$A$1:$C$21,3,0)*E5505</f>
        <v>519400</v>
      </c>
      <c r="L5505">
        <f t="shared" ca="1" si="2932"/>
        <v>127000</v>
      </c>
      <c r="M5505">
        <f t="shared" ca="1" si="2933"/>
        <v>29000</v>
      </c>
      <c r="N5505">
        <f t="shared" ca="1" si="2934"/>
        <v>78000</v>
      </c>
      <c r="O5505">
        <f t="shared" ca="1" si="2935"/>
        <v>49000</v>
      </c>
      <c r="P5505">
        <f t="shared" ca="1" si="2947"/>
        <v>118796</v>
      </c>
      <c r="Q5505">
        <f ca="1">IF(P5505&gt;0,1,0)</f>
        <v>1</v>
      </c>
      <c r="R5505">
        <f t="shared" ca="1" si="2936"/>
        <v>6</v>
      </c>
      <c r="S5505">
        <f t="shared" ca="1" si="2937"/>
        <v>13</v>
      </c>
      <c r="T5505">
        <f t="shared" ca="1" si="2938"/>
        <v>3</v>
      </c>
      <c r="U5505">
        <f t="shared" ca="1" si="2939"/>
        <v>8</v>
      </c>
      <c r="V5505">
        <f t="shared" ca="1" si="2940"/>
        <v>5</v>
      </c>
      <c r="X5505">
        <f t="shared" si="2942"/>
        <v>5505</v>
      </c>
      <c r="Y5505">
        <f t="shared" si="2943"/>
        <v>5452</v>
      </c>
      <c r="Z5505">
        <f t="shared" si="2944"/>
        <v>5453</v>
      </c>
      <c r="AA5505">
        <f t="shared" si="2941"/>
        <v>5951</v>
      </c>
      <c r="AB5505">
        <f t="shared" si="2919"/>
        <v>500</v>
      </c>
      <c r="AM5505" t="str">
        <f t="shared" si="2920"/>
        <v>201906LP</v>
      </c>
      <c r="AN5505">
        <f t="shared" ca="1" si="2949"/>
        <v>6.0004081632653028</v>
      </c>
      <c r="AO5505">
        <f t="shared" ca="1" si="2950"/>
        <v>12.959183673469388</v>
      </c>
      <c r="AP5505">
        <f t="shared" ca="1" si="2926"/>
        <v>2.9591836734693877</v>
      </c>
      <c r="AQ5505">
        <f t="shared" ca="1" si="2927"/>
        <v>7.9591836734693873</v>
      </c>
      <c r="AR5505">
        <f t="shared" ca="1" si="2928"/>
        <v>5</v>
      </c>
      <c r="AS5505">
        <f ca="1">P5505/J5505</f>
        <v>0.12895844098324352</v>
      </c>
    </row>
    <row r="5506" spans="1:45" x14ac:dyDescent="0.4">
      <c r="A5506">
        <f t="shared" si="2918"/>
        <v>201906</v>
      </c>
      <c r="B5506" t="s">
        <v>501</v>
      </c>
      <c r="C5506" t="s">
        <v>647</v>
      </c>
      <c r="D5506" t="str">
        <f t="shared" ca="1" si="2948"/>
        <v>I102</v>
      </c>
      <c r="E5506">
        <f t="shared" ca="1" si="2929"/>
        <v>49</v>
      </c>
      <c r="F5506">
        <f t="shared" ca="1" si="2930"/>
        <v>6</v>
      </c>
      <c r="G5506" t="str">
        <f t="shared" ca="1" si="2945"/>
        <v>S11</v>
      </c>
      <c r="H5506" t="str">
        <f t="shared" ca="1" si="2946"/>
        <v>S118</v>
      </c>
      <c r="I5506">
        <f ca="1">VLOOKUP(D5506,PRC!$A$2:$B$21,2,0)*E5506</f>
        <v>1960000</v>
      </c>
      <c r="J5506">
        <f t="shared" ca="1" si="2931"/>
        <v>1842396</v>
      </c>
      <c r="K5506">
        <f ca="1">VLOOKUP(D5506,PRC!$A$1:$C$21,3,0)*E5506</f>
        <v>921200</v>
      </c>
      <c r="L5506">
        <f t="shared" ca="1" si="2932"/>
        <v>255000</v>
      </c>
      <c r="M5506">
        <f t="shared" ca="1" si="2933"/>
        <v>39000</v>
      </c>
      <c r="N5506">
        <f t="shared" ca="1" si="2934"/>
        <v>137000</v>
      </c>
      <c r="O5506">
        <f t="shared" ca="1" si="2935"/>
        <v>118000</v>
      </c>
      <c r="P5506">
        <f t="shared" ca="1" si="2947"/>
        <v>372196</v>
      </c>
      <c r="Q5506">
        <f ca="1">IF(P5506&gt;0,1,0)</f>
        <v>1</v>
      </c>
      <c r="R5506">
        <f t="shared" ca="1" si="2936"/>
        <v>6</v>
      </c>
      <c r="S5506">
        <f t="shared" ca="1" si="2937"/>
        <v>13</v>
      </c>
      <c r="T5506">
        <f t="shared" ca="1" si="2938"/>
        <v>2</v>
      </c>
      <c r="U5506">
        <f t="shared" ca="1" si="2939"/>
        <v>7</v>
      </c>
      <c r="V5506">
        <f t="shared" ca="1" si="2940"/>
        <v>6</v>
      </c>
      <c r="X5506">
        <f t="shared" si="2942"/>
        <v>5506</v>
      </c>
      <c r="Y5506">
        <f t="shared" si="2943"/>
        <v>5452</v>
      </c>
      <c r="Z5506">
        <f t="shared" si="2944"/>
        <v>5453</v>
      </c>
      <c r="AA5506">
        <f t="shared" si="2941"/>
        <v>5951</v>
      </c>
      <c r="AB5506">
        <f t="shared" si="2919"/>
        <v>500</v>
      </c>
      <c r="AM5506" t="str">
        <f t="shared" si="2920"/>
        <v>201906LP</v>
      </c>
      <c r="AN5506">
        <f t="shared" ca="1" si="2949"/>
        <v>6.0002040816326545</v>
      </c>
      <c r="AO5506">
        <f t="shared" ca="1" si="2950"/>
        <v>13.010204081632654</v>
      </c>
      <c r="AP5506">
        <f t="shared" ca="1" si="2926"/>
        <v>1.9897959183673468</v>
      </c>
      <c r="AQ5506">
        <f t="shared" ca="1" si="2927"/>
        <v>6.9897959183673475</v>
      </c>
      <c r="AR5506">
        <f t="shared" ca="1" si="2928"/>
        <v>6.0204081632653059</v>
      </c>
      <c r="AS5506">
        <f ca="1">P5506/J5506</f>
        <v>0.20201737302946815</v>
      </c>
    </row>
    <row r="5507" spans="1:45" x14ac:dyDescent="0.4">
      <c r="A5507">
        <f t="shared" ref="A5507:A5570" si="2959">IF(BA5507="",A5506,BA5507)</f>
        <v>201906</v>
      </c>
      <c r="B5507" t="s">
        <v>502</v>
      </c>
      <c r="C5507" t="s">
        <v>647</v>
      </c>
      <c r="D5507" t="str">
        <f t="shared" ca="1" si="2948"/>
        <v>I118</v>
      </c>
      <c r="E5507">
        <f t="shared" ca="1" si="2929"/>
        <v>32</v>
      </c>
      <c r="F5507">
        <f t="shared" ca="1" si="2930"/>
        <v>9</v>
      </c>
      <c r="G5507" t="str">
        <f t="shared" ca="1" si="2945"/>
        <v>S11</v>
      </c>
      <c r="H5507" t="str">
        <f t="shared" ca="1" si="2946"/>
        <v>S118</v>
      </c>
      <c r="I5507">
        <f ca="1">VLOOKUP(D5507,PRC!$A$2:$B$21,2,0)*E5507</f>
        <v>16960000</v>
      </c>
      <c r="J5507">
        <f t="shared" ca="1" si="2931"/>
        <v>15263996</v>
      </c>
      <c r="K5507">
        <f ca="1">VLOOKUP(D5507,PRC!$A$1:$C$21,3,0)*E5507</f>
        <v>7123200</v>
      </c>
      <c r="L5507">
        <f t="shared" ca="1" si="2932"/>
        <v>1696000</v>
      </c>
      <c r="M5507">
        <f t="shared" ca="1" si="2933"/>
        <v>509000</v>
      </c>
      <c r="N5507">
        <f t="shared" ca="1" si="2934"/>
        <v>1357000</v>
      </c>
      <c r="O5507">
        <f t="shared" ca="1" si="2935"/>
        <v>1187000</v>
      </c>
      <c r="P5507">
        <f t="shared" ca="1" si="2947"/>
        <v>3391796</v>
      </c>
      <c r="Q5507">
        <f ca="1">IF(P5507&gt;0,1,0)</f>
        <v>1</v>
      </c>
      <c r="R5507">
        <f t="shared" ca="1" si="2936"/>
        <v>10</v>
      </c>
      <c r="S5507">
        <f t="shared" ca="1" si="2937"/>
        <v>10</v>
      </c>
      <c r="T5507">
        <f t="shared" ca="1" si="2938"/>
        <v>3</v>
      </c>
      <c r="U5507">
        <f t="shared" ca="1" si="2939"/>
        <v>8</v>
      </c>
      <c r="V5507">
        <f t="shared" ca="1" si="2940"/>
        <v>7</v>
      </c>
      <c r="X5507">
        <f t="shared" si="2942"/>
        <v>5507</v>
      </c>
      <c r="Y5507">
        <f t="shared" si="2943"/>
        <v>5452</v>
      </c>
      <c r="Z5507">
        <f t="shared" si="2944"/>
        <v>5453</v>
      </c>
      <c r="AA5507">
        <f t="shared" si="2941"/>
        <v>5951</v>
      </c>
      <c r="AB5507">
        <f t="shared" ref="AB5507:AB5570" si="2960">COUNTIF(AM$2:AM$100100,AM5507)</f>
        <v>500</v>
      </c>
      <c r="AM5507" t="str">
        <f t="shared" ref="AM5507:AM5570" si="2961">A5507&amp;C5507</f>
        <v>201906LP</v>
      </c>
      <c r="AN5507">
        <f t="shared" ca="1" si="2949"/>
        <v>10.000023584905659</v>
      </c>
      <c r="AO5507">
        <f t="shared" ca="1" si="2950"/>
        <v>10</v>
      </c>
      <c r="AP5507">
        <f t="shared" ca="1" si="2926"/>
        <v>3.0011792452830188</v>
      </c>
      <c r="AQ5507">
        <f t="shared" ca="1" si="2927"/>
        <v>8.0011792452830193</v>
      </c>
      <c r="AR5507">
        <f t="shared" ca="1" si="2928"/>
        <v>6.9988207547169807</v>
      </c>
      <c r="AS5507">
        <f ca="1">P5507/J5507</f>
        <v>0.22220891567319592</v>
      </c>
    </row>
    <row r="5508" spans="1:45" x14ac:dyDescent="0.4">
      <c r="A5508">
        <f t="shared" si="2959"/>
        <v>201906</v>
      </c>
      <c r="B5508" t="s">
        <v>503</v>
      </c>
      <c r="C5508" t="s">
        <v>647</v>
      </c>
      <c r="D5508" t="str">
        <f t="shared" ca="1" si="2948"/>
        <v>I112</v>
      </c>
      <c r="E5508">
        <f t="shared" ca="1" si="2929"/>
        <v>59</v>
      </c>
      <c r="F5508">
        <f t="shared" ca="1" si="2930"/>
        <v>10</v>
      </c>
      <c r="G5508" t="str">
        <f t="shared" ca="1" si="2945"/>
        <v>S10</v>
      </c>
      <c r="H5508" t="str">
        <f t="shared" ca="1" si="2946"/>
        <v>S103</v>
      </c>
      <c r="I5508">
        <f ca="1">VLOOKUP(D5508,PRC!$A$2:$B$21,2,0)*E5508</f>
        <v>3835000</v>
      </c>
      <c r="J5508">
        <f t="shared" ca="1" si="2931"/>
        <v>3451496</v>
      </c>
      <c r="K5508">
        <f ca="1">VLOOKUP(D5508,PRC!$A$1:$C$21,3,0)*E5508</f>
        <v>1917500</v>
      </c>
      <c r="L5508">
        <f t="shared" ca="1" si="2932"/>
        <v>499000</v>
      </c>
      <c r="M5508">
        <f t="shared" ca="1" si="2933"/>
        <v>115000</v>
      </c>
      <c r="N5508">
        <f t="shared" ca="1" si="2934"/>
        <v>307000</v>
      </c>
      <c r="O5508">
        <f t="shared" ca="1" si="2935"/>
        <v>230000</v>
      </c>
      <c r="P5508">
        <f t="shared" ca="1" si="2947"/>
        <v>382996</v>
      </c>
      <c r="Q5508">
        <f ca="1">IF(P5508&gt;0,1,0)</f>
        <v>1</v>
      </c>
      <c r="R5508">
        <f t="shared" ca="1" si="2936"/>
        <v>10</v>
      </c>
      <c r="S5508">
        <f t="shared" ca="1" si="2937"/>
        <v>13</v>
      </c>
      <c r="T5508">
        <f t="shared" ca="1" si="2938"/>
        <v>3</v>
      </c>
      <c r="U5508">
        <f t="shared" ca="1" si="2939"/>
        <v>8</v>
      </c>
      <c r="V5508">
        <f t="shared" ca="1" si="2940"/>
        <v>6</v>
      </c>
      <c r="X5508">
        <f t="shared" si="2942"/>
        <v>5508</v>
      </c>
      <c r="Y5508">
        <f t="shared" si="2943"/>
        <v>5452</v>
      </c>
      <c r="Z5508">
        <f t="shared" si="2944"/>
        <v>5453</v>
      </c>
      <c r="AA5508">
        <f t="shared" si="2941"/>
        <v>5951</v>
      </c>
      <c r="AB5508">
        <f t="shared" si="2960"/>
        <v>500</v>
      </c>
      <c r="AM5508" t="str">
        <f t="shared" si="2961"/>
        <v>201906LP</v>
      </c>
      <c r="AN5508">
        <f t="shared" ca="1" si="2949"/>
        <v>10.000104302477187</v>
      </c>
      <c r="AO5508">
        <f t="shared" ca="1" si="2950"/>
        <v>13.011734028683181</v>
      </c>
      <c r="AP5508">
        <f t="shared" ca="1" si="2926"/>
        <v>2.9986962190352022</v>
      </c>
      <c r="AQ5508">
        <f t="shared" ca="1" si="2927"/>
        <v>8.0052151238591911</v>
      </c>
      <c r="AR5508">
        <f t="shared" ca="1" si="2928"/>
        <v>5.9973924380704045</v>
      </c>
      <c r="AS5508">
        <f ca="1">P5508/J5508</f>
        <v>0.11096521624246414</v>
      </c>
    </row>
    <row r="5509" spans="1:45" x14ac:dyDescent="0.4">
      <c r="A5509">
        <f t="shared" si="2959"/>
        <v>201906</v>
      </c>
      <c r="B5509" t="s">
        <v>504</v>
      </c>
      <c r="C5509" t="s">
        <v>647</v>
      </c>
      <c r="D5509" t="str">
        <f t="shared" ca="1" si="2948"/>
        <v>I108</v>
      </c>
      <c r="E5509">
        <f t="shared" ca="1" si="2929"/>
        <v>36</v>
      </c>
      <c r="F5509">
        <f t="shared" ca="1" si="2930"/>
        <v>6</v>
      </c>
      <c r="G5509" t="str">
        <f t="shared" ca="1" si="2945"/>
        <v>S11</v>
      </c>
      <c r="H5509" t="str">
        <f t="shared" ca="1" si="2946"/>
        <v>S112</v>
      </c>
      <c r="I5509">
        <f ca="1">VLOOKUP(D5509,PRC!$A$2:$B$21,2,0)*E5509</f>
        <v>1440000</v>
      </c>
      <c r="J5509">
        <f t="shared" ca="1" si="2931"/>
        <v>1339196</v>
      </c>
      <c r="K5509">
        <f ca="1">VLOOKUP(D5509,PRC!$A$1:$C$21,3,0)*E5509</f>
        <v>662400</v>
      </c>
      <c r="L5509">
        <f t="shared" ca="1" si="2932"/>
        <v>216000</v>
      </c>
      <c r="M5509">
        <f t="shared" ca="1" si="2933"/>
        <v>14000</v>
      </c>
      <c r="N5509">
        <f t="shared" ca="1" si="2934"/>
        <v>130000</v>
      </c>
      <c r="O5509">
        <f t="shared" ca="1" si="2935"/>
        <v>72000</v>
      </c>
      <c r="P5509">
        <f t="shared" ca="1" si="2947"/>
        <v>244796</v>
      </c>
      <c r="Q5509">
        <f ca="1">IF(P5509&gt;0,1,0)</f>
        <v>1</v>
      </c>
      <c r="R5509">
        <f t="shared" ca="1" si="2936"/>
        <v>7</v>
      </c>
      <c r="S5509">
        <f t="shared" ca="1" si="2937"/>
        <v>15</v>
      </c>
      <c r="T5509">
        <f t="shared" ca="1" si="2938"/>
        <v>1</v>
      </c>
      <c r="U5509">
        <f t="shared" ca="1" si="2939"/>
        <v>9</v>
      </c>
      <c r="V5509">
        <f t="shared" ca="1" si="2940"/>
        <v>5</v>
      </c>
      <c r="X5509">
        <f t="shared" si="2942"/>
        <v>5509</v>
      </c>
      <c r="Y5509">
        <f t="shared" si="2943"/>
        <v>5452</v>
      </c>
      <c r="Z5509">
        <f t="shared" si="2944"/>
        <v>5453</v>
      </c>
      <c r="AA5509">
        <f t="shared" si="2941"/>
        <v>5951</v>
      </c>
      <c r="AB5509">
        <f t="shared" si="2960"/>
        <v>500</v>
      </c>
      <c r="AM5509" t="str">
        <f t="shared" si="2961"/>
        <v>201906LP</v>
      </c>
      <c r="AN5509">
        <f t="shared" ca="1" si="2949"/>
        <v>7.0002777777777752</v>
      </c>
      <c r="AO5509">
        <f t="shared" ca="1" si="2950"/>
        <v>15</v>
      </c>
      <c r="AP5509">
        <f t="shared" ca="1" si="2926"/>
        <v>0.97222222222222221</v>
      </c>
      <c r="AQ5509">
        <f t="shared" ca="1" si="2927"/>
        <v>9.0277777777777768</v>
      </c>
      <c r="AR5509">
        <f t="shared" ca="1" si="2928"/>
        <v>5</v>
      </c>
      <c r="AS5509">
        <f ca="1">P5509/J5509</f>
        <v>0.18279325804437888</v>
      </c>
    </row>
    <row r="5510" spans="1:45" x14ac:dyDescent="0.4">
      <c r="A5510">
        <f t="shared" si="2959"/>
        <v>201906</v>
      </c>
      <c r="B5510" t="s">
        <v>505</v>
      </c>
      <c r="C5510" t="s">
        <v>647</v>
      </c>
      <c r="D5510" t="str">
        <f t="shared" ca="1" si="2948"/>
        <v>I114</v>
      </c>
      <c r="E5510">
        <f t="shared" ca="1" si="2929"/>
        <v>61</v>
      </c>
      <c r="F5510">
        <f t="shared" ca="1" si="2930"/>
        <v>6</v>
      </c>
      <c r="G5510" t="str">
        <f t="shared" ca="1" si="2945"/>
        <v>S10</v>
      </c>
      <c r="H5510" t="str">
        <f t="shared" ca="1" si="2946"/>
        <v>S104</v>
      </c>
      <c r="I5510">
        <f ca="1">VLOOKUP(D5510,PRC!$A$2:$B$21,2,0)*E5510</f>
        <v>14640000</v>
      </c>
      <c r="J5510">
        <f t="shared" ca="1" si="2931"/>
        <v>13322396</v>
      </c>
      <c r="K5510">
        <f ca="1">VLOOKUP(D5510,PRC!$A$1:$C$21,3,0)*E5510</f>
        <v>8491200</v>
      </c>
      <c r="L5510">
        <f t="shared" ca="1" si="2932"/>
        <v>1464000</v>
      </c>
      <c r="M5510">
        <f t="shared" ca="1" si="2933"/>
        <v>293000</v>
      </c>
      <c r="N5510">
        <f t="shared" ca="1" si="2934"/>
        <v>1171000</v>
      </c>
      <c r="O5510">
        <f t="shared" ca="1" si="2935"/>
        <v>1464000</v>
      </c>
      <c r="P5510">
        <f t="shared" ca="1" si="2947"/>
        <v>439196</v>
      </c>
      <c r="Q5510">
        <f ca="1">IF(P5510&gt;0,1,0)</f>
        <v>1</v>
      </c>
      <c r="R5510">
        <f t="shared" ca="1" si="2936"/>
        <v>9</v>
      </c>
      <c r="S5510">
        <f t="shared" ca="1" si="2937"/>
        <v>10</v>
      </c>
      <c r="T5510">
        <f t="shared" ca="1" si="2938"/>
        <v>2</v>
      </c>
      <c r="U5510">
        <f t="shared" ca="1" si="2939"/>
        <v>8</v>
      </c>
      <c r="V5510">
        <f t="shared" ca="1" si="2940"/>
        <v>10</v>
      </c>
      <c r="X5510">
        <f t="shared" si="2942"/>
        <v>5510</v>
      </c>
      <c r="Y5510">
        <f t="shared" si="2943"/>
        <v>5452</v>
      </c>
      <c r="Z5510">
        <f t="shared" si="2944"/>
        <v>5453</v>
      </c>
      <c r="AA5510">
        <f t="shared" si="2941"/>
        <v>5951</v>
      </c>
      <c r="AB5510">
        <f t="shared" si="2960"/>
        <v>500</v>
      </c>
      <c r="AM5510" t="str">
        <f t="shared" si="2961"/>
        <v>201906LP</v>
      </c>
      <c r="AN5510">
        <f t="shared" ca="1" si="2949"/>
        <v>9.0000273224043692</v>
      </c>
      <c r="AO5510">
        <f t="shared" ca="1" si="2950"/>
        <v>10</v>
      </c>
      <c r="AP5510">
        <f t="shared" ca="1" si="2926"/>
        <v>2.0013661202185791</v>
      </c>
      <c r="AQ5510">
        <f t="shared" ca="1" si="2927"/>
        <v>7.9986338797814209</v>
      </c>
      <c r="AR5510">
        <f t="shared" ca="1" si="2928"/>
        <v>10</v>
      </c>
      <c r="AS5510">
        <f ca="1">P5510/J5510</f>
        <v>3.2966742618970341E-2</v>
      </c>
    </row>
    <row r="5511" spans="1:45" x14ac:dyDescent="0.4">
      <c r="A5511">
        <f t="shared" si="2959"/>
        <v>201906</v>
      </c>
      <c r="B5511" t="s">
        <v>506</v>
      </c>
      <c r="C5511" t="s">
        <v>647</v>
      </c>
      <c r="D5511" t="str">
        <f t="shared" ca="1" si="2948"/>
        <v>I120</v>
      </c>
      <c r="E5511">
        <f t="shared" ca="1" si="2929"/>
        <v>52</v>
      </c>
      <c r="F5511">
        <f t="shared" ca="1" si="2930"/>
        <v>6</v>
      </c>
      <c r="G5511" t="str">
        <f t="shared" ca="1" si="2945"/>
        <v>S10</v>
      </c>
      <c r="H5511" t="str">
        <f t="shared" ca="1" si="2946"/>
        <v>S109</v>
      </c>
      <c r="I5511">
        <f ca="1">VLOOKUP(D5511,PRC!$A$2:$B$21,2,0)*E5511</f>
        <v>223600000</v>
      </c>
      <c r="J5511">
        <f t="shared" ca="1" si="2931"/>
        <v>207947996</v>
      </c>
      <c r="K5511">
        <f ca="1">VLOOKUP(D5511,PRC!$A$1:$C$21,3,0)*E5511</f>
        <v>100620000</v>
      </c>
      <c r="L5511">
        <f t="shared" ca="1" si="2932"/>
        <v>24596000</v>
      </c>
      <c r="M5511">
        <f t="shared" ca="1" si="2933"/>
        <v>4472000</v>
      </c>
      <c r="N5511">
        <f t="shared" ca="1" si="2934"/>
        <v>13416000</v>
      </c>
      <c r="O5511">
        <f t="shared" ca="1" si="2935"/>
        <v>15652000</v>
      </c>
      <c r="P5511">
        <f t="shared" ca="1" si="2947"/>
        <v>49191996</v>
      </c>
      <c r="Q5511">
        <f ca="1">IF(P5511&gt;0,1,0)</f>
        <v>1</v>
      </c>
      <c r="R5511">
        <f t="shared" ca="1" si="2936"/>
        <v>7</v>
      </c>
      <c r="S5511">
        <f t="shared" ca="1" si="2937"/>
        <v>11</v>
      </c>
      <c r="T5511">
        <f t="shared" ca="1" si="2938"/>
        <v>2</v>
      </c>
      <c r="U5511">
        <f t="shared" ca="1" si="2939"/>
        <v>6</v>
      </c>
      <c r="V5511">
        <f t="shared" ca="1" si="2940"/>
        <v>7</v>
      </c>
      <c r="X5511">
        <f t="shared" si="2942"/>
        <v>5511</v>
      </c>
      <c r="Y5511">
        <f t="shared" si="2943"/>
        <v>5452</v>
      </c>
      <c r="Z5511">
        <f t="shared" si="2944"/>
        <v>5453</v>
      </c>
      <c r="AA5511">
        <f t="shared" si="2941"/>
        <v>5951</v>
      </c>
      <c r="AB5511">
        <f t="shared" si="2960"/>
        <v>500</v>
      </c>
      <c r="AM5511" t="str">
        <f t="shared" si="2961"/>
        <v>201906LP</v>
      </c>
      <c r="AN5511">
        <f t="shared" ca="1" si="2949"/>
        <v>7.0000017889087607</v>
      </c>
      <c r="AO5511">
        <f t="shared" ca="1" si="2950"/>
        <v>11</v>
      </c>
      <c r="AP5511">
        <f t="shared" ca="1" si="2926"/>
        <v>2</v>
      </c>
      <c r="AQ5511">
        <f t="shared" ca="1" si="2927"/>
        <v>6</v>
      </c>
      <c r="AR5511">
        <f t="shared" ca="1" si="2928"/>
        <v>7.0000000000000009</v>
      </c>
      <c r="AS5511">
        <f ca="1">P5511/J5511</f>
        <v>0.23655912509971963</v>
      </c>
    </row>
    <row r="5512" spans="1:45" x14ac:dyDescent="0.4">
      <c r="A5512">
        <f t="shared" si="2959"/>
        <v>201906</v>
      </c>
      <c r="B5512" t="s">
        <v>507</v>
      </c>
      <c r="C5512" t="s">
        <v>647</v>
      </c>
      <c r="D5512" t="str">
        <f t="shared" ca="1" si="2948"/>
        <v>I106</v>
      </c>
      <c r="E5512">
        <f t="shared" ca="1" si="2929"/>
        <v>52</v>
      </c>
      <c r="F5512">
        <f t="shared" ca="1" si="2930"/>
        <v>10</v>
      </c>
      <c r="G5512" t="str">
        <f t="shared" ca="1" si="2945"/>
        <v>S11</v>
      </c>
      <c r="H5512" t="str">
        <f t="shared" ca="1" si="2946"/>
        <v>S116</v>
      </c>
      <c r="I5512">
        <f ca="1">VLOOKUP(D5512,PRC!$A$2:$B$21,2,0)*E5512</f>
        <v>1040000</v>
      </c>
      <c r="J5512">
        <f t="shared" ca="1" si="2931"/>
        <v>967195.99999999988</v>
      </c>
      <c r="K5512">
        <f ca="1">VLOOKUP(D5512,PRC!$A$1:$C$21,3,0)*E5512</f>
        <v>551200</v>
      </c>
      <c r="L5512">
        <f t="shared" ca="1" si="2932"/>
        <v>114000</v>
      </c>
      <c r="M5512">
        <f t="shared" ca="1" si="2933"/>
        <v>10000</v>
      </c>
      <c r="N5512">
        <f t="shared" ca="1" si="2934"/>
        <v>62000</v>
      </c>
      <c r="O5512">
        <f t="shared" ca="1" si="2935"/>
        <v>94000</v>
      </c>
      <c r="P5512">
        <f t="shared" ca="1" si="2947"/>
        <v>135995.99999999988</v>
      </c>
      <c r="Q5512">
        <f ca="1">IF(P5512&gt;0,1,0)</f>
        <v>1</v>
      </c>
      <c r="R5512">
        <f t="shared" ca="1" si="2936"/>
        <v>7</v>
      </c>
      <c r="S5512">
        <f t="shared" ca="1" si="2937"/>
        <v>11</v>
      </c>
      <c r="T5512">
        <f t="shared" ca="1" si="2938"/>
        <v>1</v>
      </c>
      <c r="U5512">
        <f t="shared" ca="1" si="2939"/>
        <v>6</v>
      </c>
      <c r="V5512">
        <f t="shared" ca="1" si="2940"/>
        <v>9</v>
      </c>
      <c r="X5512">
        <f t="shared" si="2942"/>
        <v>5512</v>
      </c>
      <c r="Y5512">
        <f t="shared" si="2943"/>
        <v>5452</v>
      </c>
      <c r="Z5512">
        <f t="shared" si="2944"/>
        <v>5453</v>
      </c>
      <c r="AA5512">
        <f t="shared" si="2941"/>
        <v>5951</v>
      </c>
      <c r="AB5512">
        <f t="shared" si="2960"/>
        <v>500</v>
      </c>
      <c r="AM5512" t="str">
        <f t="shared" si="2961"/>
        <v>201906LP</v>
      </c>
      <c r="AN5512">
        <f t="shared" ca="1" si="2949"/>
        <v>7.0003846153846254</v>
      </c>
      <c r="AO5512">
        <f t="shared" ca="1" si="2950"/>
        <v>10.961538461538462</v>
      </c>
      <c r="AP5512">
        <f t="shared" ref="AP5512:AP5575" ca="1" si="2962">M5512/$I5512*100</f>
        <v>0.96153846153846156</v>
      </c>
      <c r="AQ5512">
        <f t="shared" ref="AQ5512:AQ5575" ca="1" si="2963">N5512/$I5512*100</f>
        <v>5.9615384615384617</v>
      </c>
      <c r="AR5512">
        <f t="shared" ref="AR5512:AR5575" ca="1" si="2964">O5512/$I5512*100</f>
        <v>9.0384615384615383</v>
      </c>
      <c r="AS5512">
        <f ca="1">P5512/J5512</f>
        <v>0.140608521954185</v>
      </c>
    </row>
    <row r="5513" spans="1:45" x14ac:dyDescent="0.4">
      <c r="A5513">
        <f t="shared" si="2959"/>
        <v>201906</v>
      </c>
      <c r="B5513" t="s">
        <v>508</v>
      </c>
      <c r="C5513" t="s">
        <v>647</v>
      </c>
      <c r="D5513" t="str">
        <f t="shared" ca="1" si="2948"/>
        <v>I101</v>
      </c>
      <c r="E5513">
        <f t="shared" ca="1" si="2929"/>
        <v>40</v>
      </c>
      <c r="F5513">
        <f t="shared" ca="1" si="2930"/>
        <v>7</v>
      </c>
      <c r="G5513" t="str">
        <f t="shared" ca="1" si="2945"/>
        <v>S11</v>
      </c>
      <c r="H5513" t="str">
        <f t="shared" ca="1" si="2946"/>
        <v>S119</v>
      </c>
      <c r="I5513">
        <f ca="1">VLOOKUP(D5513,PRC!$A$2:$B$21,2,0)*E5513</f>
        <v>1200000</v>
      </c>
      <c r="J5513">
        <f t="shared" ca="1" si="2931"/>
        <v>1091996</v>
      </c>
      <c r="K5513">
        <f ca="1">VLOOKUP(D5513,PRC!$A$1:$C$21,3,0)*E5513</f>
        <v>624000</v>
      </c>
      <c r="L5513">
        <f t="shared" ca="1" si="2932"/>
        <v>132000</v>
      </c>
      <c r="M5513">
        <f t="shared" ca="1" si="2933"/>
        <v>12000</v>
      </c>
      <c r="N5513">
        <f t="shared" ca="1" si="2934"/>
        <v>108000</v>
      </c>
      <c r="O5513">
        <f t="shared" ca="1" si="2935"/>
        <v>72000</v>
      </c>
      <c r="P5513">
        <f t="shared" ca="1" si="2947"/>
        <v>143996</v>
      </c>
      <c r="Q5513">
        <f ca="1">IF(P5513&gt;0,1,0)</f>
        <v>1</v>
      </c>
      <c r="R5513">
        <f t="shared" ca="1" si="2936"/>
        <v>9</v>
      </c>
      <c r="S5513">
        <f t="shared" ca="1" si="2937"/>
        <v>11</v>
      </c>
      <c r="T5513">
        <f t="shared" ca="1" si="2938"/>
        <v>1</v>
      </c>
      <c r="U5513">
        <f t="shared" ca="1" si="2939"/>
        <v>9</v>
      </c>
      <c r="V5513">
        <f t="shared" ca="1" si="2940"/>
        <v>6</v>
      </c>
      <c r="X5513">
        <f t="shared" si="2942"/>
        <v>5513</v>
      </c>
      <c r="Y5513">
        <f t="shared" si="2943"/>
        <v>5452</v>
      </c>
      <c r="Z5513">
        <f t="shared" si="2944"/>
        <v>5453</v>
      </c>
      <c r="AA5513">
        <f t="shared" si="2941"/>
        <v>5951</v>
      </c>
      <c r="AB5513">
        <f t="shared" si="2960"/>
        <v>500</v>
      </c>
      <c r="AM5513" t="str">
        <f t="shared" si="2961"/>
        <v>201906LP</v>
      </c>
      <c r="AN5513">
        <f t="shared" ca="1" si="2949"/>
        <v>9.000333333333332</v>
      </c>
      <c r="AO5513">
        <f t="shared" ca="1" si="2950"/>
        <v>11</v>
      </c>
      <c r="AP5513">
        <f t="shared" ca="1" si="2962"/>
        <v>1</v>
      </c>
      <c r="AQ5513">
        <f t="shared" ca="1" si="2963"/>
        <v>9</v>
      </c>
      <c r="AR5513">
        <f t="shared" ca="1" si="2964"/>
        <v>6</v>
      </c>
      <c r="AS5513">
        <f ca="1">P5513/J5513</f>
        <v>0.13186495188627065</v>
      </c>
    </row>
    <row r="5514" spans="1:45" x14ac:dyDescent="0.4">
      <c r="A5514">
        <f t="shared" si="2959"/>
        <v>201906</v>
      </c>
      <c r="B5514" t="s">
        <v>509</v>
      </c>
      <c r="C5514" t="s">
        <v>647</v>
      </c>
      <c r="D5514" t="str">
        <f t="shared" ca="1" si="2948"/>
        <v>I111</v>
      </c>
      <c r="E5514">
        <f t="shared" ca="1" si="2929"/>
        <v>30</v>
      </c>
      <c r="F5514">
        <f t="shared" ca="1" si="2930"/>
        <v>8</v>
      </c>
      <c r="G5514" t="str">
        <f t="shared" ca="1" si="2945"/>
        <v>S11</v>
      </c>
      <c r="H5514" t="str">
        <f t="shared" ca="1" si="2946"/>
        <v>S119</v>
      </c>
      <c r="I5514">
        <f ca="1">VLOOKUP(D5514,PRC!$A$2:$B$21,2,0)*E5514</f>
        <v>4500000</v>
      </c>
      <c r="J5514">
        <f t="shared" ca="1" si="2931"/>
        <v>4094996</v>
      </c>
      <c r="K5514">
        <f ca="1">VLOOKUP(D5514,PRC!$A$1:$C$21,3,0)*E5514</f>
        <v>2385000</v>
      </c>
      <c r="L5514">
        <f t="shared" ca="1" si="2932"/>
        <v>495000</v>
      </c>
      <c r="M5514">
        <f t="shared" ca="1" si="2933"/>
        <v>135000</v>
      </c>
      <c r="N5514">
        <f t="shared" ca="1" si="2934"/>
        <v>270000</v>
      </c>
      <c r="O5514">
        <f t="shared" ca="1" si="2935"/>
        <v>405000</v>
      </c>
      <c r="P5514">
        <f t="shared" ca="1" si="2947"/>
        <v>404996</v>
      </c>
      <c r="Q5514">
        <f ca="1">IF(P5514&gt;0,1,0)</f>
        <v>1</v>
      </c>
      <c r="R5514">
        <f t="shared" ca="1" si="2936"/>
        <v>9</v>
      </c>
      <c r="S5514">
        <f t="shared" ca="1" si="2937"/>
        <v>11</v>
      </c>
      <c r="T5514">
        <f t="shared" ca="1" si="2938"/>
        <v>3</v>
      </c>
      <c r="U5514">
        <f t="shared" ca="1" si="2939"/>
        <v>6</v>
      </c>
      <c r="V5514">
        <f t="shared" ca="1" si="2940"/>
        <v>9</v>
      </c>
      <c r="X5514">
        <f t="shared" si="2942"/>
        <v>5514</v>
      </c>
      <c r="Y5514">
        <f t="shared" si="2943"/>
        <v>5452</v>
      </c>
      <c r="Z5514">
        <f t="shared" si="2944"/>
        <v>5453</v>
      </c>
      <c r="AA5514">
        <f t="shared" si="2941"/>
        <v>5951</v>
      </c>
      <c r="AB5514">
        <f t="shared" si="2960"/>
        <v>500</v>
      </c>
      <c r="AM5514" t="str">
        <f t="shared" si="2961"/>
        <v>201906LP</v>
      </c>
      <c r="AN5514">
        <f t="shared" ca="1" si="2949"/>
        <v>9.0000888888888912</v>
      </c>
      <c r="AO5514">
        <f t="shared" ca="1" si="2950"/>
        <v>11</v>
      </c>
      <c r="AP5514">
        <f t="shared" ca="1" si="2962"/>
        <v>3</v>
      </c>
      <c r="AQ5514">
        <f t="shared" ca="1" si="2963"/>
        <v>6</v>
      </c>
      <c r="AR5514">
        <f t="shared" ca="1" si="2964"/>
        <v>9</v>
      </c>
      <c r="AS5514">
        <f ca="1">P5514/J5514</f>
        <v>9.8900218705952336E-2</v>
      </c>
    </row>
    <row r="5515" spans="1:45" x14ac:dyDescent="0.4">
      <c r="A5515">
        <f t="shared" si="2959"/>
        <v>201906</v>
      </c>
      <c r="B5515" t="s">
        <v>510</v>
      </c>
      <c r="C5515" t="s">
        <v>647</v>
      </c>
      <c r="D5515" t="str">
        <f t="shared" ca="1" si="2948"/>
        <v>I115</v>
      </c>
      <c r="E5515">
        <f t="shared" ref="E5515:E5578" ca="1" si="2965">RANDBETWEEN(INDIRECT("AD"&amp;Y5515),INDIRECT("AD"&amp;Z5515))</f>
        <v>39</v>
      </c>
      <c r="F5515">
        <f t="shared" ref="F5515:F5578" ca="1" si="2966">RANDBETWEEN(INDIRECT("AF"&amp;Y5515),INDIRECT("AF"&amp;Z5515))</f>
        <v>6</v>
      </c>
      <c r="G5515" t="str">
        <f t="shared" ca="1" si="2945"/>
        <v>S10</v>
      </c>
      <c r="H5515" t="str">
        <f t="shared" ca="1" si="2946"/>
        <v>S101</v>
      </c>
      <c r="I5515">
        <f ca="1">VLOOKUP(D5515,PRC!$A$2:$B$21,2,0)*E5515</f>
        <v>195000</v>
      </c>
      <c r="J5515">
        <f t="shared" ref="J5515:J5578" ca="1" si="2967">I5515*(1-R5515/100)-4</f>
        <v>179396</v>
      </c>
      <c r="K5515">
        <f ca="1">VLOOKUP(D5515,PRC!$A$1:$C$21,3,0)*E5515</f>
        <v>93600</v>
      </c>
      <c r="L5515">
        <f t="shared" ref="L5515:L5578" ca="1" si="2968">ROUND($I5515*S5515,-5)/100</f>
        <v>27000</v>
      </c>
      <c r="M5515">
        <f t="shared" ref="M5515:M5578" ca="1" si="2969">ROUND($I5515*T5515,-5)/100</f>
        <v>4000</v>
      </c>
      <c r="N5515">
        <f t="shared" ref="N5515:N5578" ca="1" si="2970">ROUND($I5515*U5515,-5)/100</f>
        <v>18000</v>
      </c>
      <c r="O5515">
        <f t="shared" ref="O5515:O5578" ca="1" si="2971">ROUND($I5515*V5515,-5)/100</f>
        <v>14000</v>
      </c>
      <c r="P5515">
        <f t="shared" ca="1" si="2947"/>
        <v>22796</v>
      </c>
      <c r="Q5515">
        <f ca="1">IF(P5515&gt;0,1,0)</f>
        <v>1</v>
      </c>
      <c r="R5515">
        <f t="shared" ref="R5515:R5578" ca="1" si="2972">RANDBETWEEN(INDIRECT("AF"&amp;$Y5515),INDIRECT("AF"&amp;$Z5515))</f>
        <v>8</v>
      </c>
      <c r="S5515">
        <f t="shared" ref="S5515:S5578" ca="1" si="2973">RANDBETWEEN(INDIRECT("AG"&amp;$Y5515),INDIRECT("AG"&amp;$Z5515))</f>
        <v>14</v>
      </c>
      <c r="T5515">
        <f t="shared" ref="T5515:T5578" ca="1" si="2974">RANDBETWEEN(INDIRECT("AH"&amp;$Y5515),INDIRECT("AH"&amp;$Z5515))</f>
        <v>2</v>
      </c>
      <c r="U5515">
        <f t="shared" ref="U5515:U5578" ca="1" si="2975">RANDBETWEEN(INDIRECT("Ai"&amp;$Y5515),INDIRECT("Ai"&amp;$Z5515))</f>
        <v>9</v>
      </c>
      <c r="V5515">
        <f t="shared" ref="V5515:V5578" ca="1" si="2976">RANDBETWEEN(INDIRECT("Aj"&amp;$Y5515),INDIRECT("Aj"&amp;$Z5515))</f>
        <v>7</v>
      </c>
      <c r="X5515">
        <f t="shared" si="2942"/>
        <v>5515</v>
      </c>
      <c r="Y5515">
        <f t="shared" si="2943"/>
        <v>5452</v>
      </c>
      <c r="Z5515">
        <f t="shared" si="2944"/>
        <v>5453</v>
      </c>
      <c r="AA5515">
        <f t="shared" ref="AA5515:AA5578" si="2977">Y5515+AB5515-1</f>
        <v>5951</v>
      </c>
      <c r="AB5515">
        <f t="shared" si="2960"/>
        <v>500</v>
      </c>
      <c r="AM5515" t="str">
        <f t="shared" si="2961"/>
        <v>201906LP</v>
      </c>
      <c r="AN5515">
        <f t="shared" ca="1" si="2949"/>
        <v>8.0020512820512817</v>
      </c>
      <c r="AO5515">
        <f t="shared" ca="1" si="2950"/>
        <v>13.846153846153847</v>
      </c>
      <c r="AP5515">
        <f t="shared" ca="1" si="2962"/>
        <v>2.0512820512820511</v>
      </c>
      <c r="AQ5515">
        <f t="shared" ca="1" si="2963"/>
        <v>9.2307692307692317</v>
      </c>
      <c r="AR5515">
        <f t="shared" ca="1" si="2964"/>
        <v>7.1794871794871788</v>
      </c>
      <c r="AS5515">
        <f ca="1">P5515/J5515</f>
        <v>0.12707083769983724</v>
      </c>
    </row>
    <row r="5516" spans="1:45" x14ac:dyDescent="0.4">
      <c r="A5516">
        <f t="shared" si="2959"/>
        <v>201906</v>
      </c>
      <c r="B5516" t="s">
        <v>511</v>
      </c>
      <c r="C5516" t="s">
        <v>647</v>
      </c>
      <c r="D5516" t="str">
        <f t="shared" ca="1" si="2948"/>
        <v>I111</v>
      </c>
      <c r="E5516">
        <f t="shared" ca="1" si="2965"/>
        <v>53</v>
      </c>
      <c r="F5516">
        <f t="shared" ca="1" si="2966"/>
        <v>8</v>
      </c>
      <c r="G5516" t="str">
        <f t="shared" ca="1" si="2945"/>
        <v>S11</v>
      </c>
      <c r="H5516" t="str">
        <f t="shared" ca="1" si="2946"/>
        <v>S114</v>
      </c>
      <c r="I5516">
        <f ca="1">VLOOKUP(D5516,PRC!$A$2:$B$21,2,0)*E5516</f>
        <v>7950000</v>
      </c>
      <c r="J5516">
        <f t="shared" ca="1" si="2967"/>
        <v>7313996</v>
      </c>
      <c r="K5516">
        <f ca="1">VLOOKUP(D5516,PRC!$A$1:$C$21,3,0)*E5516</f>
        <v>4213500</v>
      </c>
      <c r="L5516">
        <f t="shared" ca="1" si="2968"/>
        <v>954000</v>
      </c>
      <c r="M5516">
        <f t="shared" ca="1" si="2969"/>
        <v>159000</v>
      </c>
      <c r="N5516">
        <f t="shared" ca="1" si="2970"/>
        <v>636000</v>
      </c>
      <c r="O5516">
        <f t="shared" ca="1" si="2971"/>
        <v>795000</v>
      </c>
      <c r="P5516">
        <f t="shared" ca="1" si="2947"/>
        <v>556496</v>
      </c>
      <c r="Q5516">
        <f ca="1">IF(P5516&gt;0,1,0)</f>
        <v>1</v>
      </c>
      <c r="R5516">
        <f t="shared" ca="1" si="2972"/>
        <v>8</v>
      </c>
      <c r="S5516">
        <f t="shared" ca="1" si="2973"/>
        <v>12</v>
      </c>
      <c r="T5516">
        <f t="shared" ca="1" si="2974"/>
        <v>2</v>
      </c>
      <c r="U5516">
        <f t="shared" ca="1" si="2975"/>
        <v>8</v>
      </c>
      <c r="V5516">
        <f t="shared" ca="1" si="2976"/>
        <v>10</v>
      </c>
      <c r="X5516">
        <f t="shared" ref="X5516:X5579" si="2978">X5515+1</f>
        <v>5516</v>
      </c>
      <c r="Y5516">
        <f t="shared" ref="Y5516:Y5579" si="2979">IF(C5516=C5515,Y5515,X5516)</f>
        <v>5452</v>
      </c>
      <c r="Z5516">
        <f t="shared" ref="Z5516:Z5579" si="2980">Y5516+1</f>
        <v>5453</v>
      </c>
      <c r="AA5516">
        <f t="shared" si="2977"/>
        <v>5951</v>
      </c>
      <c r="AB5516">
        <f t="shared" si="2960"/>
        <v>500</v>
      </c>
      <c r="AM5516" t="str">
        <f t="shared" si="2961"/>
        <v>201906LP</v>
      </c>
      <c r="AN5516">
        <f t="shared" ca="1" si="2949"/>
        <v>8.0000503144654118</v>
      </c>
      <c r="AO5516">
        <f t="shared" ca="1" si="2950"/>
        <v>12</v>
      </c>
      <c r="AP5516">
        <f t="shared" ca="1" si="2962"/>
        <v>2</v>
      </c>
      <c r="AQ5516">
        <f t="shared" ca="1" si="2963"/>
        <v>8</v>
      </c>
      <c r="AR5516">
        <f t="shared" ca="1" si="2964"/>
        <v>10</v>
      </c>
      <c r="AS5516">
        <f ca="1">P5516/J5516</f>
        <v>7.6086451236779457E-2</v>
      </c>
    </row>
    <row r="5517" spans="1:45" x14ac:dyDescent="0.4">
      <c r="A5517">
        <f t="shared" si="2959"/>
        <v>201906</v>
      </c>
      <c r="B5517" t="s">
        <v>512</v>
      </c>
      <c r="C5517" t="s">
        <v>647</v>
      </c>
      <c r="D5517" t="str">
        <f t="shared" ca="1" si="2948"/>
        <v>I111</v>
      </c>
      <c r="E5517">
        <f t="shared" ca="1" si="2965"/>
        <v>40</v>
      </c>
      <c r="F5517">
        <f t="shared" ca="1" si="2966"/>
        <v>9</v>
      </c>
      <c r="G5517" t="str">
        <f t="shared" ref="G5517:G5580" ca="1" si="2981">LEFT(H5517,3)</f>
        <v>S10</v>
      </c>
      <c r="H5517" t="str">
        <f t="shared" ref="H5517:H5580" ca="1" si="2982">"S"&amp;RANDBETWEEN(101,120)</f>
        <v>S108</v>
      </c>
      <c r="I5517">
        <f ca="1">VLOOKUP(D5517,PRC!$A$2:$B$21,2,0)*E5517</f>
        <v>6000000</v>
      </c>
      <c r="J5517">
        <f t="shared" ca="1" si="2967"/>
        <v>5519996</v>
      </c>
      <c r="K5517">
        <f ca="1">VLOOKUP(D5517,PRC!$A$1:$C$21,3,0)*E5517</f>
        <v>3180000</v>
      </c>
      <c r="L5517">
        <f t="shared" ca="1" si="2968"/>
        <v>600000</v>
      </c>
      <c r="M5517">
        <f t="shared" ca="1" si="2969"/>
        <v>120000</v>
      </c>
      <c r="N5517">
        <f t="shared" ca="1" si="2970"/>
        <v>540000</v>
      </c>
      <c r="O5517">
        <f t="shared" ca="1" si="2971"/>
        <v>420000</v>
      </c>
      <c r="P5517">
        <f t="shared" ref="P5517:P5580" ca="1" si="2983">J5517-SUM(K5517:O5517)</f>
        <v>659996</v>
      </c>
      <c r="Q5517">
        <f ca="1">IF(P5517&gt;0,1,0)</f>
        <v>1</v>
      </c>
      <c r="R5517">
        <f t="shared" ca="1" si="2972"/>
        <v>8</v>
      </c>
      <c r="S5517">
        <f t="shared" ca="1" si="2973"/>
        <v>10</v>
      </c>
      <c r="T5517">
        <f t="shared" ca="1" si="2974"/>
        <v>2</v>
      </c>
      <c r="U5517">
        <f t="shared" ca="1" si="2975"/>
        <v>9</v>
      </c>
      <c r="V5517">
        <f t="shared" ca="1" si="2976"/>
        <v>7</v>
      </c>
      <c r="X5517">
        <f t="shared" si="2978"/>
        <v>5517</v>
      </c>
      <c r="Y5517">
        <f t="shared" si="2979"/>
        <v>5452</v>
      </c>
      <c r="Z5517">
        <f t="shared" si="2980"/>
        <v>5453</v>
      </c>
      <c r="AA5517">
        <f t="shared" si="2977"/>
        <v>5951</v>
      </c>
      <c r="AB5517">
        <f t="shared" si="2960"/>
        <v>500</v>
      </c>
      <c r="AM5517" t="str">
        <f t="shared" si="2961"/>
        <v>201906LP</v>
      </c>
      <c r="AN5517">
        <f t="shared" ca="1" si="2949"/>
        <v>8.0000666666666724</v>
      </c>
      <c r="AO5517">
        <f t="shared" ca="1" si="2950"/>
        <v>10</v>
      </c>
      <c r="AP5517">
        <f t="shared" ca="1" si="2962"/>
        <v>2</v>
      </c>
      <c r="AQ5517">
        <f t="shared" ca="1" si="2963"/>
        <v>9</v>
      </c>
      <c r="AR5517">
        <f t="shared" ca="1" si="2964"/>
        <v>7.0000000000000009</v>
      </c>
      <c r="AS5517">
        <f ca="1">P5517/J5517</f>
        <v>0.11956457939462276</v>
      </c>
    </row>
    <row r="5518" spans="1:45" x14ac:dyDescent="0.4">
      <c r="A5518">
        <f t="shared" si="2959"/>
        <v>201906</v>
      </c>
      <c r="B5518" t="s">
        <v>513</v>
      </c>
      <c r="C5518" t="s">
        <v>647</v>
      </c>
      <c r="D5518" t="str">
        <f t="shared" ref="D5518:D5581" ca="1" si="2984">"I"&amp;RANDBETWEEN(101,120)</f>
        <v>I120</v>
      </c>
      <c r="E5518">
        <f t="shared" ca="1" si="2965"/>
        <v>44</v>
      </c>
      <c r="F5518">
        <f t="shared" ca="1" si="2966"/>
        <v>7</v>
      </c>
      <c r="G5518" t="str">
        <f t="shared" ca="1" si="2981"/>
        <v>S10</v>
      </c>
      <c r="H5518" t="str">
        <f t="shared" ca="1" si="2982"/>
        <v>S102</v>
      </c>
      <c r="I5518">
        <f ca="1">VLOOKUP(D5518,PRC!$A$2:$B$21,2,0)*E5518</f>
        <v>189200000</v>
      </c>
      <c r="J5518">
        <f t="shared" ca="1" si="2967"/>
        <v>179739996</v>
      </c>
      <c r="K5518">
        <f ca="1">VLOOKUP(D5518,PRC!$A$1:$C$21,3,0)*E5518</f>
        <v>85140000</v>
      </c>
      <c r="L5518">
        <f t="shared" ca="1" si="2968"/>
        <v>24596000</v>
      </c>
      <c r="M5518">
        <f t="shared" ca="1" si="2969"/>
        <v>1892000</v>
      </c>
      <c r="N5518">
        <f t="shared" ca="1" si="2970"/>
        <v>15136000</v>
      </c>
      <c r="O5518">
        <f t="shared" ca="1" si="2971"/>
        <v>18920000</v>
      </c>
      <c r="P5518">
        <f t="shared" ca="1" si="2983"/>
        <v>34055996</v>
      </c>
      <c r="Q5518">
        <f ca="1">IF(P5518&gt;0,1,0)</f>
        <v>1</v>
      </c>
      <c r="R5518">
        <f t="shared" ca="1" si="2972"/>
        <v>5</v>
      </c>
      <c r="S5518">
        <f t="shared" ca="1" si="2973"/>
        <v>13</v>
      </c>
      <c r="T5518">
        <f t="shared" ca="1" si="2974"/>
        <v>1</v>
      </c>
      <c r="U5518">
        <f t="shared" ca="1" si="2975"/>
        <v>8</v>
      </c>
      <c r="V5518">
        <f t="shared" ca="1" si="2976"/>
        <v>10</v>
      </c>
      <c r="X5518">
        <f t="shared" si="2978"/>
        <v>5518</v>
      </c>
      <c r="Y5518">
        <f t="shared" si="2979"/>
        <v>5452</v>
      </c>
      <c r="Z5518">
        <f t="shared" si="2980"/>
        <v>5453</v>
      </c>
      <c r="AA5518">
        <f t="shared" si="2977"/>
        <v>5951</v>
      </c>
      <c r="AB5518">
        <f t="shared" si="2960"/>
        <v>500</v>
      </c>
      <c r="AM5518" t="str">
        <f t="shared" si="2961"/>
        <v>201906LP</v>
      </c>
      <c r="AN5518">
        <f t="shared" ref="AN5518:AN5581" ca="1" si="2985">(1-J5518/I5518)*100</f>
        <v>5.0000021141649036</v>
      </c>
      <c r="AO5518">
        <f t="shared" ref="AO5518:AO5581" ca="1" si="2986">L5518/$I5518*100</f>
        <v>13</v>
      </c>
      <c r="AP5518">
        <f t="shared" ca="1" si="2962"/>
        <v>1</v>
      </c>
      <c r="AQ5518">
        <f t="shared" ca="1" si="2963"/>
        <v>8</v>
      </c>
      <c r="AR5518">
        <f t="shared" ca="1" si="2964"/>
        <v>10</v>
      </c>
      <c r="AS5518">
        <f ca="1">P5518/J5518</f>
        <v>0.18947366617277547</v>
      </c>
    </row>
    <row r="5519" spans="1:45" x14ac:dyDescent="0.4">
      <c r="A5519">
        <f t="shared" si="2959"/>
        <v>201906</v>
      </c>
      <c r="B5519" t="s">
        <v>514</v>
      </c>
      <c r="C5519" t="s">
        <v>647</v>
      </c>
      <c r="D5519" t="str">
        <f t="shared" ca="1" si="2984"/>
        <v>I113</v>
      </c>
      <c r="E5519">
        <f t="shared" ca="1" si="2965"/>
        <v>54</v>
      </c>
      <c r="F5519">
        <f t="shared" ca="1" si="2966"/>
        <v>8</v>
      </c>
      <c r="G5519" t="str">
        <f t="shared" ca="1" si="2981"/>
        <v>S11</v>
      </c>
      <c r="H5519" t="str">
        <f t="shared" ca="1" si="2982"/>
        <v>S113</v>
      </c>
      <c r="I5519">
        <f ca="1">VLOOKUP(D5519,PRC!$A$2:$B$21,2,0)*E5519</f>
        <v>36180000</v>
      </c>
      <c r="J5519">
        <f t="shared" ca="1" si="2967"/>
        <v>34370996</v>
      </c>
      <c r="K5519">
        <f ca="1">VLOOKUP(D5519,PRC!$A$1:$C$21,3,0)*E5519</f>
        <v>16281000</v>
      </c>
      <c r="L5519">
        <f t="shared" ca="1" si="2968"/>
        <v>4342000</v>
      </c>
      <c r="M5519">
        <f t="shared" ca="1" si="2969"/>
        <v>362000</v>
      </c>
      <c r="N5519">
        <f t="shared" ca="1" si="2970"/>
        <v>3618000</v>
      </c>
      <c r="O5519">
        <f t="shared" ca="1" si="2971"/>
        <v>1809000</v>
      </c>
      <c r="P5519">
        <f t="shared" ca="1" si="2983"/>
        <v>7958996</v>
      </c>
      <c r="Q5519">
        <f ca="1">IF(P5519&gt;0,1,0)</f>
        <v>1</v>
      </c>
      <c r="R5519">
        <f t="shared" ca="1" si="2972"/>
        <v>5</v>
      </c>
      <c r="S5519">
        <f t="shared" ca="1" si="2973"/>
        <v>12</v>
      </c>
      <c r="T5519">
        <f t="shared" ca="1" si="2974"/>
        <v>1</v>
      </c>
      <c r="U5519">
        <f t="shared" ca="1" si="2975"/>
        <v>10</v>
      </c>
      <c r="V5519">
        <f t="shared" ca="1" si="2976"/>
        <v>5</v>
      </c>
      <c r="X5519">
        <f t="shared" si="2978"/>
        <v>5519</v>
      </c>
      <c r="Y5519">
        <f t="shared" si="2979"/>
        <v>5452</v>
      </c>
      <c r="Z5519">
        <f t="shared" si="2980"/>
        <v>5453</v>
      </c>
      <c r="AA5519">
        <f t="shared" si="2977"/>
        <v>5951</v>
      </c>
      <c r="AB5519">
        <f t="shared" si="2960"/>
        <v>500</v>
      </c>
      <c r="AM5519" t="str">
        <f t="shared" si="2961"/>
        <v>201906LP</v>
      </c>
      <c r="AN5519">
        <f t="shared" ca="1" si="2985"/>
        <v>5.0000110558319548</v>
      </c>
      <c r="AO5519">
        <f t="shared" ca="1" si="2986"/>
        <v>12.001105583195136</v>
      </c>
      <c r="AP5519">
        <f t="shared" ca="1" si="2962"/>
        <v>1.0005527915975678</v>
      </c>
      <c r="AQ5519">
        <f t="shared" ca="1" si="2963"/>
        <v>10</v>
      </c>
      <c r="AR5519">
        <f t="shared" ca="1" si="2964"/>
        <v>5</v>
      </c>
      <c r="AS5519">
        <f ca="1">P5519/J5519</f>
        <v>0.23156140136293984</v>
      </c>
    </row>
    <row r="5520" spans="1:45" x14ac:dyDescent="0.4">
      <c r="A5520">
        <f t="shared" si="2959"/>
        <v>201906</v>
      </c>
      <c r="B5520" t="s">
        <v>515</v>
      </c>
      <c r="C5520" t="s">
        <v>647</v>
      </c>
      <c r="D5520" t="str">
        <f t="shared" ca="1" si="2984"/>
        <v>I108</v>
      </c>
      <c r="E5520">
        <f t="shared" ca="1" si="2965"/>
        <v>51</v>
      </c>
      <c r="F5520">
        <f t="shared" ca="1" si="2966"/>
        <v>5</v>
      </c>
      <c r="G5520" t="str">
        <f t="shared" ca="1" si="2981"/>
        <v>S11</v>
      </c>
      <c r="H5520" t="str">
        <f t="shared" ca="1" si="2982"/>
        <v>S111</v>
      </c>
      <c r="I5520">
        <f ca="1">VLOOKUP(D5520,PRC!$A$2:$B$21,2,0)*E5520</f>
        <v>2040000</v>
      </c>
      <c r="J5520">
        <f t="shared" ca="1" si="2967"/>
        <v>1835996</v>
      </c>
      <c r="K5520">
        <f ca="1">VLOOKUP(D5520,PRC!$A$1:$C$21,3,0)*E5520</f>
        <v>938400</v>
      </c>
      <c r="L5520">
        <f t="shared" ca="1" si="2968"/>
        <v>245000</v>
      </c>
      <c r="M5520">
        <f t="shared" ca="1" si="2969"/>
        <v>20000</v>
      </c>
      <c r="N5520">
        <f t="shared" ca="1" si="2970"/>
        <v>122000</v>
      </c>
      <c r="O5520">
        <f t="shared" ca="1" si="2971"/>
        <v>122000</v>
      </c>
      <c r="P5520">
        <f t="shared" ca="1" si="2983"/>
        <v>388596</v>
      </c>
      <c r="Q5520">
        <f ca="1">IF(P5520&gt;0,1,0)</f>
        <v>1</v>
      </c>
      <c r="R5520">
        <f t="shared" ca="1" si="2972"/>
        <v>10</v>
      </c>
      <c r="S5520">
        <f t="shared" ca="1" si="2973"/>
        <v>12</v>
      </c>
      <c r="T5520">
        <f t="shared" ca="1" si="2974"/>
        <v>1</v>
      </c>
      <c r="U5520">
        <f t="shared" ca="1" si="2975"/>
        <v>6</v>
      </c>
      <c r="V5520">
        <f t="shared" ca="1" si="2976"/>
        <v>6</v>
      </c>
      <c r="X5520">
        <f t="shared" si="2978"/>
        <v>5520</v>
      </c>
      <c r="Y5520">
        <f t="shared" si="2979"/>
        <v>5452</v>
      </c>
      <c r="Z5520">
        <f t="shared" si="2980"/>
        <v>5453</v>
      </c>
      <c r="AA5520">
        <f t="shared" si="2977"/>
        <v>5951</v>
      </c>
      <c r="AB5520">
        <f t="shared" si="2960"/>
        <v>500</v>
      </c>
      <c r="AM5520" t="str">
        <f t="shared" si="2961"/>
        <v>201906LP</v>
      </c>
      <c r="AN5520">
        <f t="shared" ca="1" si="2985"/>
        <v>10.000196078431367</v>
      </c>
      <c r="AO5520">
        <f t="shared" ca="1" si="2986"/>
        <v>12.009803921568627</v>
      </c>
      <c r="AP5520">
        <f t="shared" ca="1" si="2962"/>
        <v>0.98039215686274506</v>
      </c>
      <c r="AQ5520">
        <f t="shared" ca="1" si="2963"/>
        <v>5.9803921568627452</v>
      </c>
      <c r="AR5520">
        <f t="shared" ca="1" si="2964"/>
        <v>5.9803921568627452</v>
      </c>
      <c r="AS5520">
        <f ca="1">P5520/J5520</f>
        <v>0.2116540558911893</v>
      </c>
    </row>
    <row r="5521" spans="1:45" x14ac:dyDescent="0.4">
      <c r="A5521">
        <f t="shared" si="2959"/>
        <v>201906</v>
      </c>
      <c r="B5521" t="s">
        <v>516</v>
      </c>
      <c r="C5521" t="s">
        <v>647</v>
      </c>
      <c r="D5521" t="str">
        <f t="shared" ca="1" si="2984"/>
        <v>I104</v>
      </c>
      <c r="E5521">
        <f t="shared" ca="1" si="2965"/>
        <v>36</v>
      </c>
      <c r="F5521">
        <f t="shared" ca="1" si="2966"/>
        <v>9</v>
      </c>
      <c r="G5521" t="str">
        <f t="shared" ca="1" si="2981"/>
        <v>S11</v>
      </c>
      <c r="H5521" t="str">
        <f t="shared" ca="1" si="2982"/>
        <v>S111</v>
      </c>
      <c r="I5521">
        <f ca="1">VLOOKUP(D5521,PRC!$A$2:$B$21,2,0)*E5521</f>
        <v>2520000</v>
      </c>
      <c r="J5521">
        <f t="shared" ca="1" si="2967"/>
        <v>2318396</v>
      </c>
      <c r="K5521">
        <f ca="1">VLOOKUP(D5521,PRC!$A$1:$C$21,3,0)*E5521</f>
        <v>1058400</v>
      </c>
      <c r="L5521">
        <f t="shared" ca="1" si="2968"/>
        <v>277000</v>
      </c>
      <c r="M5521">
        <f t="shared" ca="1" si="2969"/>
        <v>76000</v>
      </c>
      <c r="N5521">
        <f t="shared" ca="1" si="2970"/>
        <v>176000</v>
      </c>
      <c r="O5521">
        <f t="shared" ca="1" si="2971"/>
        <v>252000</v>
      </c>
      <c r="P5521">
        <f t="shared" ca="1" si="2983"/>
        <v>478996</v>
      </c>
      <c r="Q5521">
        <f ca="1">IF(P5521&gt;0,1,0)</f>
        <v>1</v>
      </c>
      <c r="R5521">
        <f t="shared" ca="1" si="2972"/>
        <v>8</v>
      </c>
      <c r="S5521">
        <f t="shared" ca="1" si="2973"/>
        <v>11</v>
      </c>
      <c r="T5521">
        <f t="shared" ca="1" si="2974"/>
        <v>3</v>
      </c>
      <c r="U5521">
        <f t="shared" ca="1" si="2975"/>
        <v>7</v>
      </c>
      <c r="V5521">
        <f t="shared" ca="1" si="2976"/>
        <v>10</v>
      </c>
      <c r="X5521">
        <f t="shared" si="2978"/>
        <v>5521</v>
      </c>
      <c r="Y5521">
        <f t="shared" si="2979"/>
        <v>5452</v>
      </c>
      <c r="Z5521">
        <f t="shared" si="2980"/>
        <v>5453</v>
      </c>
      <c r="AA5521">
        <f t="shared" si="2977"/>
        <v>5951</v>
      </c>
      <c r="AB5521">
        <f t="shared" si="2960"/>
        <v>500</v>
      </c>
      <c r="AM5521" t="str">
        <f t="shared" si="2961"/>
        <v>201906LP</v>
      </c>
      <c r="AN5521">
        <f t="shared" ca="1" si="2985"/>
        <v>8.0001587301587342</v>
      </c>
      <c r="AO5521">
        <f t="shared" ca="1" si="2986"/>
        <v>10.992063492063492</v>
      </c>
      <c r="AP5521">
        <f t="shared" ca="1" si="2962"/>
        <v>3.0158730158730158</v>
      </c>
      <c r="AQ5521">
        <f t="shared" ca="1" si="2963"/>
        <v>6.9841269841269842</v>
      </c>
      <c r="AR5521">
        <f t="shared" ca="1" si="2964"/>
        <v>10</v>
      </c>
      <c r="AS5521">
        <f ca="1">P5521/J5521</f>
        <v>0.20660663665741313</v>
      </c>
    </row>
    <row r="5522" spans="1:45" x14ac:dyDescent="0.4">
      <c r="A5522">
        <f t="shared" si="2959"/>
        <v>201906</v>
      </c>
      <c r="B5522" t="s">
        <v>517</v>
      </c>
      <c r="C5522" t="s">
        <v>647</v>
      </c>
      <c r="D5522" t="str">
        <f t="shared" ca="1" si="2984"/>
        <v>I116</v>
      </c>
      <c r="E5522">
        <f t="shared" ca="1" si="2965"/>
        <v>59</v>
      </c>
      <c r="F5522">
        <f t="shared" ca="1" si="2966"/>
        <v>10</v>
      </c>
      <c r="G5522" t="str">
        <f t="shared" ca="1" si="2981"/>
        <v>S10</v>
      </c>
      <c r="H5522" t="str">
        <f t="shared" ca="1" si="2982"/>
        <v>S101</v>
      </c>
      <c r="I5522">
        <f ca="1">VLOOKUP(D5522,PRC!$A$2:$B$21,2,0)*E5522</f>
        <v>86140000</v>
      </c>
      <c r="J5522">
        <f t="shared" ca="1" si="2967"/>
        <v>77525996</v>
      </c>
      <c r="K5522">
        <f ca="1">VLOOKUP(D5522,PRC!$A$1:$C$21,3,0)*E5522</f>
        <v>51684000</v>
      </c>
      <c r="L5522">
        <f t="shared" ca="1" si="2968"/>
        <v>12060000</v>
      </c>
      <c r="M5522">
        <f t="shared" ca="1" si="2969"/>
        <v>2584000</v>
      </c>
      <c r="N5522">
        <f t="shared" ca="1" si="2970"/>
        <v>6030000</v>
      </c>
      <c r="O5522">
        <f t="shared" ca="1" si="2971"/>
        <v>5168000</v>
      </c>
      <c r="P5522">
        <f t="shared" ca="1" si="2983"/>
        <v>-4</v>
      </c>
      <c r="Q5522">
        <f ca="1">IF(P5522&gt;0,1,0)</f>
        <v>0</v>
      </c>
      <c r="R5522">
        <f t="shared" ca="1" si="2972"/>
        <v>10</v>
      </c>
      <c r="S5522">
        <f t="shared" ca="1" si="2973"/>
        <v>14</v>
      </c>
      <c r="T5522">
        <f t="shared" ca="1" si="2974"/>
        <v>3</v>
      </c>
      <c r="U5522">
        <f t="shared" ca="1" si="2975"/>
        <v>7</v>
      </c>
      <c r="V5522">
        <f t="shared" ca="1" si="2976"/>
        <v>6</v>
      </c>
      <c r="X5522">
        <f t="shared" si="2978"/>
        <v>5522</v>
      </c>
      <c r="Y5522">
        <f t="shared" si="2979"/>
        <v>5452</v>
      </c>
      <c r="Z5522">
        <f t="shared" si="2980"/>
        <v>5453</v>
      </c>
      <c r="AA5522">
        <f t="shared" si="2977"/>
        <v>5951</v>
      </c>
      <c r="AB5522">
        <f t="shared" si="2960"/>
        <v>500</v>
      </c>
      <c r="AM5522" t="str">
        <f t="shared" si="2961"/>
        <v>201906LP</v>
      </c>
      <c r="AN5522">
        <f t="shared" ca="1" si="2985"/>
        <v>10.000004643603432</v>
      </c>
      <c r="AO5522">
        <f t="shared" ca="1" si="2986"/>
        <v>14.000464360343626</v>
      </c>
      <c r="AP5522">
        <f t="shared" ca="1" si="2962"/>
        <v>2.9997678198281865</v>
      </c>
      <c r="AQ5522">
        <f t="shared" ca="1" si="2963"/>
        <v>7.000232180171813</v>
      </c>
      <c r="AR5522">
        <f t="shared" ca="1" si="2964"/>
        <v>5.999535639656373</v>
      </c>
      <c r="AS5522">
        <f ca="1">P5522/J5522</f>
        <v>-5.159559639840035E-8</v>
      </c>
    </row>
    <row r="5523" spans="1:45" x14ac:dyDescent="0.4">
      <c r="A5523">
        <f t="shared" si="2959"/>
        <v>201906</v>
      </c>
      <c r="B5523" t="s">
        <v>518</v>
      </c>
      <c r="C5523" t="s">
        <v>647</v>
      </c>
      <c r="D5523" t="str">
        <f t="shared" ca="1" si="2984"/>
        <v>I107</v>
      </c>
      <c r="E5523">
        <f t="shared" ca="1" si="2965"/>
        <v>64</v>
      </c>
      <c r="F5523">
        <f t="shared" ca="1" si="2966"/>
        <v>5</v>
      </c>
      <c r="G5523" t="str">
        <f t="shared" ca="1" si="2981"/>
        <v>S11</v>
      </c>
      <c r="H5523" t="str">
        <f t="shared" ca="1" si="2982"/>
        <v>S114</v>
      </c>
      <c r="I5523">
        <f ca="1">VLOOKUP(D5523,PRC!$A$2:$B$21,2,0)*E5523</f>
        <v>9600000</v>
      </c>
      <c r="J5523">
        <f t="shared" ca="1" si="2967"/>
        <v>8639996</v>
      </c>
      <c r="K5523">
        <f ca="1">VLOOKUP(D5523,PRC!$A$1:$C$21,3,0)*E5523</f>
        <v>5472000</v>
      </c>
      <c r="L5523">
        <f t="shared" ca="1" si="2968"/>
        <v>1248000</v>
      </c>
      <c r="M5523">
        <f t="shared" ca="1" si="2969"/>
        <v>192000</v>
      </c>
      <c r="N5523">
        <f t="shared" ca="1" si="2970"/>
        <v>576000</v>
      </c>
      <c r="O5523">
        <f t="shared" ca="1" si="2971"/>
        <v>864000</v>
      </c>
      <c r="P5523">
        <f t="shared" ca="1" si="2983"/>
        <v>287996</v>
      </c>
      <c r="Q5523">
        <f ca="1">IF(P5523&gt;0,1,0)</f>
        <v>1</v>
      </c>
      <c r="R5523">
        <f t="shared" ca="1" si="2972"/>
        <v>10</v>
      </c>
      <c r="S5523">
        <f t="shared" ca="1" si="2973"/>
        <v>13</v>
      </c>
      <c r="T5523">
        <f t="shared" ca="1" si="2974"/>
        <v>2</v>
      </c>
      <c r="U5523">
        <f t="shared" ca="1" si="2975"/>
        <v>6</v>
      </c>
      <c r="V5523">
        <f t="shared" ca="1" si="2976"/>
        <v>9</v>
      </c>
      <c r="X5523">
        <f t="shared" si="2978"/>
        <v>5523</v>
      </c>
      <c r="Y5523">
        <f t="shared" si="2979"/>
        <v>5452</v>
      </c>
      <c r="Z5523">
        <f t="shared" si="2980"/>
        <v>5453</v>
      </c>
      <c r="AA5523">
        <f t="shared" si="2977"/>
        <v>5951</v>
      </c>
      <c r="AB5523">
        <f t="shared" si="2960"/>
        <v>500</v>
      </c>
      <c r="AM5523" t="str">
        <f t="shared" si="2961"/>
        <v>201906LP</v>
      </c>
      <c r="AN5523">
        <f t="shared" ca="1" si="2985"/>
        <v>10.00004166666667</v>
      </c>
      <c r="AO5523">
        <f t="shared" ca="1" si="2986"/>
        <v>13</v>
      </c>
      <c r="AP5523">
        <f t="shared" ca="1" si="2962"/>
        <v>2</v>
      </c>
      <c r="AQ5523">
        <f t="shared" ca="1" si="2963"/>
        <v>6</v>
      </c>
      <c r="AR5523">
        <f t="shared" ca="1" si="2964"/>
        <v>9</v>
      </c>
      <c r="AS5523">
        <f ca="1">P5523/J5523</f>
        <v>3.3332885802261944E-2</v>
      </c>
    </row>
    <row r="5524" spans="1:45" x14ac:dyDescent="0.4">
      <c r="A5524">
        <f t="shared" si="2959"/>
        <v>201906</v>
      </c>
      <c r="B5524" t="s">
        <v>519</v>
      </c>
      <c r="C5524" t="s">
        <v>647</v>
      </c>
      <c r="D5524" t="str">
        <f t="shared" ca="1" si="2984"/>
        <v>I101</v>
      </c>
      <c r="E5524">
        <f t="shared" ca="1" si="2965"/>
        <v>35</v>
      </c>
      <c r="F5524">
        <f t="shared" ca="1" si="2966"/>
        <v>6</v>
      </c>
      <c r="G5524" t="str">
        <f t="shared" ca="1" si="2981"/>
        <v>S10</v>
      </c>
      <c r="H5524" t="str">
        <f t="shared" ca="1" si="2982"/>
        <v>S102</v>
      </c>
      <c r="I5524">
        <f ca="1">VLOOKUP(D5524,PRC!$A$2:$B$21,2,0)*E5524</f>
        <v>1050000</v>
      </c>
      <c r="J5524">
        <f t="shared" ca="1" si="2967"/>
        <v>944996</v>
      </c>
      <c r="K5524">
        <f ca="1">VLOOKUP(D5524,PRC!$A$1:$C$21,3,0)*E5524</f>
        <v>546000</v>
      </c>
      <c r="L5524">
        <f t="shared" ca="1" si="2968"/>
        <v>137000</v>
      </c>
      <c r="M5524">
        <f t="shared" ca="1" si="2969"/>
        <v>21000</v>
      </c>
      <c r="N5524">
        <f t="shared" ca="1" si="2970"/>
        <v>53000</v>
      </c>
      <c r="O5524">
        <f t="shared" ca="1" si="2971"/>
        <v>53000</v>
      </c>
      <c r="P5524">
        <f t="shared" ca="1" si="2983"/>
        <v>134996</v>
      </c>
      <c r="Q5524">
        <f ca="1">IF(P5524&gt;0,1,0)</f>
        <v>1</v>
      </c>
      <c r="R5524">
        <f t="shared" ca="1" si="2972"/>
        <v>10</v>
      </c>
      <c r="S5524">
        <f t="shared" ca="1" si="2973"/>
        <v>13</v>
      </c>
      <c r="T5524">
        <f t="shared" ca="1" si="2974"/>
        <v>2</v>
      </c>
      <c r="U5524">
        <f t="shared" ca="1" si="2975"/>
        <v>5</v>
      </c>
      <c r="V5524">
        <f t="shared" ca="1" si="2976"/>
        <v>5</v>
      </c>
      <c r="X5524">
        <f t="shared" si="2978"/>
        <v>5524</v>
      </c>
      <c r="Y5524">
        <f t="shared" si="2979"/>
        <v>5452</v>
      </c>
      <c r="Z5524">
        <f t="shared" si="2980"/>
        <v>5453</v>
      </c>
      <c r="AA5524">
        <f t="shared" si="2977"/>
        <v>5951</v>
      </c>
      <c r="AB5524">
        <f t="shared" si="2960"/>
        <v>500</v>
      </c>
      <c r="AM5524" t="str">
        <f t="shared" si="2961"/>
        <v>201906LP</v>
      </c>
      <c r="AN5524">
        <f t="shared" ca="1" si="2985"/>
        <v>10.000380952380949</v>
      </c>
      <c r="AO5524">
        <f t="shared" ca="1" si="2986"/>
        <v>13.047619047619047</v>
      </c>
      <c r="AP5524">
        <f t="shared" ca="1" si="2962"/>
        <v>2</v>
      </c>
      <c r="AQ5524">
        <f t="shared" ca="1" si="2963"/>
        <v>5.0476190476190474</v>
      </c>
      <c r="AR5524">
        <f t="shared" ca="1" si="2964"/>
        <v>5.0476190476190474</v>
      </c>
      <c r="AS5524">
        <f ca="1">P5524/J5524</f>
        <v>0.14285351472387184</v>
      </c>
    </row>
    <row r="5525" spans="1:45" x14ac:dyDescent="0.4">
      <c r="A5525">
        <f t="shared" si="2959"/>
        <v>201906</v>
      </c>
      <c r="B5525" t="s">
        <v>520</v>
      </c>
      <c r="C5525" t="s">
        <v>647</v>
      </c>
      <c r="D5525" t="str">
        <f t="shared" ca="1" si="2984"/>
        <v>I116</v>
      </c>
      <c r="E5525">
        <f t="shared" ca="1" si="2965"/>
        <v>53</v>
      </c>
      <c r="F5525">
        <f t="shared" ca="1" si="2966"/>
        <v>5</v>
      </c>
      <c r="G5525" t="str">
        <f t="shared" ca="1" si="2981"/>
        <v>S11</v>
      </c>
      <c r="H5525" t="str">
        <f t="shared" ca="1" si="2982"/>
        <v>S116</v>
      </c>
      <c r="I5525">
        <f ca="1">VLOOKUP(D5525,PRC!$A$2:$B$21,2,0)*E5525</f>
        <v>77380000</v>
      </c>
      <c r="J5525">
        <f t="shared" ca="1" si="2967"/>
        <v>72737196</v>
      </c>
      <c r="K5525">
        <f ca="1">VLOOKUP(D5525,PRC!$A$1:$C$21,3,0)*E5525</f>
        <v>46428000</v>
      </c>
      <c r="L5525">
        <f t="shared" ca="1" si="2968"/>
        <v>8512000</v>
      </c>
      <c r="M5525">
        <f t="shared" ca="1" si="2969"/>
        <v>774000</v>
      </c>
      <c r="N5525">
        <f t="shared" ca="1" si="2970"/>
        <v>3869000</v>
      </c>
      <c r="O5525">
        <f t="shared" ca="1" si="2971"/>
        <v>6964000</v>
      </c>
      <c r="P5525">
        <f t="shared" ca="1" si="2983"/>
        <v>6190196</v>
      </c>
      <c r="Q5525">
        <f ca="1">IF(P5525&gt;0,1,0)</f>
        <v>1</v>
      </c>
      <c r="R5525">
        <f t="shared" ca="1" si="2972"/>
        <v>6</v>
      </c>
      <c r="S5525">
        <f t="shared" ca="1" si="2973"/>
        <v>11</v>
      </c>
      <c r="T5525">
        <f t="shared" ca="1" si="2974"/>
        <v>1</v>
      </c>
      <c r="U5525">
        <f t="shared" ca="1" si="2975"/>
        <v>5</v>
      </c>
      <c r="V5525">
        <f t="shared" ca="1" si="2976"/>
        <v>9</v>
      </c>
      <c r="X5525">
        <f t="shared" si="2978"/>
        <v>5525</v>
      </c>
      <c r="Y5525">
        <f t="shared" si="2979"/>
        <v>5452</v>
      </c>
      <c r="Z5525">
        <f t="shared" si="2980"/>
        <v>5453</v>
      </c>
      <c r="AA5525">
        <f t="shared" si="2977"/>
        <v>5951</v>
      </c>
      <c r="AB5525">
        <f t="shared" si="2960"/>
        <v>500</v>
      </c>
      <c r="AM5525" t="str">
        <f t="shared" si="2961"/>
        <v>201906LP</v>
      </c>
      <c r="AN5525">
        <f t="shared" ca="1" si="2985"/>
        <v>6.0000051692943863</v>
      </c>
      <c r="AO5525">
        <f t="shared" ca="1" si="2986"/>
        <v>11.000258464719566</v>
      </c>
      <c r="AP5525">
        <f t="shared" ca="1" si="2962"/>
        <v>1.0002584647195658</v>
      </c>
      <c r="AQ5525">
        <f t="shared" ca="1" si="2963"/>
        <v>5</v>
      </c>
      <c r="AR5525">
        <f t="shared" ca="1" si="2964"/>
        <v>8.9997415352804335</v>
      </c>
      <c r="AS5525">
        <f ca="1">P5525/J5525</f>
        <v>8.5103583041611891E-2</v>
      </c>
    </row>
    <row r="5526" spans="1:45" x14ac:dyDescent="0.4">
      <c r="A5526">
        <f t="shared" si="2959"/>
        <v>201906</v>
      </c>
      <c r="B5526" t="s">
        <v>521</v>
      </c>
      <c r="C5526" t="s">
        <v>647</v>
      </c>
      <c r="D5526" t="str">
        <f t="shared" ca="1" si="2984"/>
        <v>I105</v>
      </c>
      <c r="E5526">
        <f t="shared" ca="1" si="2965"/>
        <v>49</v>
      </c>
      <c r="F5526">
        <f t="shared" ca="1" si="2966"/>
        <v>7</v>
      </c>
      <c r="G5526" t="str">
        <f t="shared" ca="1" si="2981"/>
        <v>S11</v>
      </c>
      <c r="H5526" t="str">
        <f t="shared" ca="1" si="2982"/>
        <v>S118</v>
      </c>
      <c r="I5526">
        <f ca="1">VLOOKUP(D5526,PRC!$A$2:$B$21,2,0)*E5526</f>
        <v>4900000</v>
      </c>
      <c r="J5526">
        <f t="shared" ca="1" si="2967"/>
        <v>4458996</v>
      </c>
      <c r="K5526">
        <f ca="1">VLOOKUP(D5526,PRC!$A$1:$C$21,3,0)*E5526</f>
        <v>2891000</v>
      </c>
      <c r="L5526">
        <f t="shared" ca="1" si="2968"/>
        <v>735000</v>
      </c>
      <c r="M5526">
        <f t="shared" ca="1" si="2969"/>
        <v>147000</v>
      </c>
      <c r="N5526">
        <f t="shared" ca="1" si="2970"/>
        <v>441000</v>
      </c>
      <c r="O5526">
        <f t="shared" ca="1" si="2971"/>
        <v>392000</v>
      </c>
      <c r="P5526">
        <f t="shared" ca="1" si="2983"/>
        <v>-147004</v>
      </c>
      <c r="Q5526">
        <f ca="1">IF(P5526&gt;0,1,0)</f>
        <v>0</v>
      </c>
      <c r="R5526">
        <f t="shared" ca="1" si="2972"/>
        <v>9</v>
      </c>
      <c r="S5526">
        <f t="shared" ca="1" si="2973"/>
        <v>15</v>
      </c>
      <c r="T5526">
        <f t="shared" ca="1" si="2974"/>
        <v>3</v>
      </c>
      <c r="U5526">
        <f t="shared" ca="1" si="2975"/>
        <v>9</v>
      </c>
      <c r="V5526">
        <f t="shared" ca="1" si="2976"/>
        <v>8</v>
      </c>
      <c r="X5526">
        <f t="shared" si="2978"/>
        <v>5526</v>
      </c>
      <c r="Y5526">
        <f t="shared" si="2979"/>
        <v>5452</v>
      </c>
      <c r="Z5526">
        <f t="shared" si="2980"/>
        <v>5453</v>
      </c>
      <c r="AA5526">
        <f t="shared" si="2977"/>
        <v>5951</v>
      </c>
      <c r="AB5526">
        <f t="shared" si="2960"/>
        <v>500</v>
      </c>
      <c r="AM5526" t="str">
        <f t="shared" si="2961"/>
        <v>201906LP</v>
      </c>
      <c r="AN5526">
        <f t="shared" ca="1" si="2985"/>
        <v>9.0000816326530568</v>
      </c>
      <c r="AO5526">
        <f t="shared" ca="1" si="2986"/>
        <v>15</v>
      </c>
      <c r="AP5526">
        <f t="shared" ca="1" si="2962"/>
        <v>3</v>
      </c>
      <c r="AQ5526">
        <f t="shared" ca="1" si="2963"/>
        <v>9</v>
      </c>
      <c r="AR5526">
        <f t="shared" ca="1" si="2964"/>
        <v>8</v>
      </c>
      <c r="AS5526">
        <f ca="1">P5526/J5526</f>
        <v>-3.2967959603462306E-2</v>
      </c>
    </row>
    <row r="5527" spans="1:45" x14ac:dyDescent="0.4">
      <c r="A5527">
        <f t="shared" si="2959"/>
        <v>201906</v>
      </c>
      <c r="B5527" t="s">
        <v>522</v>
      </c>
      <c r="C5527" t="s">
        <v>647</v>
      </c>
      <c r="D5527" t="str">
        <f t="shared" ca="1" si="2984"/>
        <v>I112</v>
      </c>
      <c r="E5527">
        <f t="shared" ca="1" si="2965"/>
        <v>44</v>
      </c>
      <c r="F5527">
        <f t="shared" ca="1" si="2966"/>
        <v>8</v>
      </c>
      <c r="G5527" t="str">
        <f t="shared" ca="1" si="2981"/>
        <v>S10</v>
      </c>
      <c r="H5527" t="str">
        <f t="shared" ca="1" si="2982"/>
        <v>S102</v>
      </c>
      <c r="I5527">
        <f ca="1">VLOOKUP(D5527,PRC!$A$2:$B$21,2,0)*E5527</f>
        <v>2860000</v>
      </c>
      <c r="J5527">
        <f t="shared" ca="1" si="2967"/>
        <v>2602596</v>
      </c>
      <c r="K5527">
        <f ca="1">VLOOKUP(D5527,PRC!$A$1:$C$21,3,0)*E5527</f>
        <v>1430000</v>
      </c>
      <c r="L5527">
        <f t="shared" ca="1" si="2968"/>
        <v>286000</v>
      </c>
      <c r="M5527">
        <f t="shared" ca="1" si="2969"/>
        <v>86000</v>
      </c>
      <c r="N5527">
        <f t="shared" ca="1" si="2970"/>
        <v>257000</v>
      </c>
      <c r="O5527">
        <f t="shared" ca="1" si="2971"/>
        <v>143000</v>
      </c>
      <c r="P5527">
        <f t="shared" ca="1" si="2983"/>
        <v>400596</v>
      </c>
      <c r="Q5527">
        <f ca="1">IF(P5527&gt;0,1,0)</f>
        <v>1</v>
      </c>
      <c r="R5527">
        <f t="shared" ca="1" si="2972"/>
        <v>9</v>
      </c>
      <c r="S5527">
        <f t="shared" ca="1" si="2973"/>
        <v>10</v>
      </c>
      <c r="T5527">
        <f t="shared" ca="1" si="2974"/>
        <v>3</v>
      </c>
      <c r="U5527">
        <f t="shared" ca="1" si="2975"/>
        <v>9</v>
      </c>
      <c r="V5527">
        <f t="shared" ca="1" si="2976"/>
        <v>5</v>
      </c>
      <c r="X5527">
        <f t="shared" si="2978"/>
        <v>5527</v>
      </c>
      <c r="Y5527">
        <f t="shared" si="2979"/>
        <v>5452</v>
      </c>
      <c r="Z5527">
        <f t="shared" si="2980"/>
        <v>5453</v>
      </c>
      <c r="AA5527">
        <f t="shared" si="2977"/>
        <v>5951</v>
      </c>
      <c r="AB5527">
        <f t="shared" si="2960"/>
        <v>500</v>
      </c>
      <c r="AM5527" t="str">
        <f t="shared" si="2961"/>
        <v>201906LP</v>
      </c>
      <c r="AN5527">
        <f t="shared" ca="1" si="2985"/>
        <v>9.0001398601398552</v>
      </c>
      <c r="AO5527">
        <f t="shared" ca="1" si="2986"/>
        <v>10</v>
      </c>
      <c r="AP5527">
        <f t="shared" ca="1" si="2962"/>
        <v>3.0069930069930071</v>
      </c>
      <c r="AQ5527">
        <f t="shared" ca="1" si="2963"/>
        <v>8.9860139860139849</v>
      </c>
      <c r="AR5527">
        <f t="shared" ca="1" si="2964"/>
        <v>5</v>
      </c>
      <c r="AS5527">
        <f ca="1">P5527/J5527</f>
        <v>0.15392169971828129</v>
      </c>
    </row>
    <row r="5528" spans="1:45" x14ac:dyDescent="0.4">
      <c r="A5528">
        <f t="shared" si="2959"/>
        <v>201906</v>
      </c>
      <c r="B5528" t="s">
        <v>523</v>
      </c>
      <c r="C5528" t="s">
        <v>647</v>
      </c>
      <c r="D5528" t="str">
        <f t="shared" ca="1" si="2984"/>
        <v>I115</v>
      </c>
      <c r="E5528">
        <f t="shared" ca="1" si="2965"/>
        <v>41</v>
      </c>
      <c r="F5528">
        <f t="shared" ca="1" si="2966"/>
        <v>6</v>
      </c>
      <c r="G5528" t="str">
        <f t="shared" ca="1" si="2981"/>
        <v>S11</v>
      </c>
      <c r="H5528" t="str">
        <f t="shared" ca="1" si="2982"/>
        <v>S111</v>
      </c>
      <c r="I5528">
        <f ca="1">VLOOKUP(D5528,PRC!$A$2:$B$21,2,0)*E5528</f>
        <v>205000</v>
      </c>
      <c r="J5528">
        <f t="shared" ca="1" si="2967"/>
        <v>192696</v>
      </c>
      <c r="K5528">
        <f ca="1">VLOOKUP(D5528,PRC!$A$1:$C$21,3,0)*E5528</f>
        <v>98400</v>
      </c>
      <c r="L5528">
        <f t="shared" ca="1" si="2968"/>
        <v>27000</v>
      </c>
      <c r="M5528">
        <f t="shared" ca="1" si="2969"/>
        <v>6000</v>
      </c>
      <c r="N5528">
        <f t="shared" ca="1" si="2970"/>
        <v>10000</v>
      </c>
      <c r="O5528">
        <f t="shared" ca="1" si="2971"/>
        <v>12000</v>
      </c>
      <c r="P5528">
        <f t="shared" ca="1" si="2983"/>
        <v>39296</v>
      </c>
      <c r="Q5528">
        <f ca="1">IF(P5528&gt;0,1,0)</f>
        <v>1</v>
      </c>
      <c r="R5528">
        <f t="shared" ca="1" si="2972"/>
        <v>6</v>
      </c>
      <c r="S5528">
        <f t="shared" ca="1" si="2973"/>
        <v>13</v>
      </c>
      <c r="T5528">
        <f t="shared" ca="1" si="2974"/>
        <v>3</v>
      </c>
      <c r="U5528">
        <f t="shared" ca="1" si="2975"/>
        <v>5</v>
      </c>
      <c r="V5528">
        <f t="shared" ca="1" si="2976"/>
        <v>6</v>
      </c>
      <c r="X5528">
        <f t="shared" si="2978"/>
        <v>5528</v>
      </c>
      <c r="Y5528">
        <f t="shared" si="2979"/>
        <v>5452</v>
      </c>
      <c r="Z5528">
        <f t="shared" si="2980"/>
        <v>5453</v>
      </c>
      <c r="AA5528">
        <f t="shared" si="2977"/>
        <v>5951</v>
      </c>
      <c r="AB5528">
        <f t="shared" si="2960"/>
        <v>500</v>
      </c>
      <c r="AM5528" t="str">
        <f t="shared" si="2961"/>
        <v>201906LP</v>
      </c>
      <c r="AN5528">
        <f t="shared" ca="1" si="2985"/>
        <v>6.0019512195121916</v>
      </c>
      <c r="AO5528">
        <f t="shared" ca="1" si="2986"/>
        <v>13.170731707317074</v>
      </c>
      <c r="AP5528">
        <f t="shared" ca="1" si="2962"/>
        <v>2.9268292682926833</v>
      </c>
      <c r="AQ5528">
        <f t="shared" ca="1" si="2963"/>
        <v>4.8780487804878048</v>
      </c>
      <c r="AR5528">
        <f t="shared" ca="1" si="2964"/>
        <v>5.8536585365853666</v>
      </c>
      <c r="AS5528">
        <f ca="1">P5528/J5528</f>
        <v>0.20392742973388134</v>
      </c>
    </row>
    <row r="5529" spans="1:45" x14ac:dyDescent="0.4">
      <c r="A5529">
        <f t="shared" si="2959"/>
        <v>201906</v>
      </c>
      <c r="B5529" t="s">
        <v>524</v>
      </c>
      <c r="C5529" t="s">
        <v>647</v>
      </c>
      <c r="D5529" t="str">
        <f t="shared" ca="1" si="2984"/>
        <v>I101</v>
      </c>
      <c r="E5529">
        <f t="shared" ca="1" si="2965"/>
        <v>62</v>
      </c>
      <c r="F5529">
        <f t="shared" ca="1" si="2966"/>
        <v>5</v>
      </c>
      <c r="G5529" t="str">
        <f t="shared" ca="1" si="2981"/>
        <v>S10</v>
      </c>
      <c r="H5529" t="str">
        <f t="shared" ca="1" si="2982"/>
        <v>S101</v>
      </c>
      <c r="I5529">
        <f ca="1">VLOOKUP(D5529,PRC!$A$2:$B$21,2,0)*E5529</f>
        <v>1860000</v>
      </c>
      <c r="J5529">
        <f t="shared" ca="1" si="2967"/>
        <v>1748396</v>
      </c>
      <c r="K5529">
        <f ca="1">VLOOKUP(D5529,PRC!$A$1:$C$21,3,0)*E5529</f>
        <v>967200</v>
      </c>
      <c r="L5529">
        <f t="shared" ca="1" si="2968"/>
        <v>223000</v>
      </c>
      <c r="M5529">
        <f t="shared" ca="1" si="2969"/>
        <v>19000</v>
      </c>
      <c r="N5529">
        <f t="shared" ca="1" si="2970"/>
        <v>167000</v>
      </c>
      <c r="O5529">
        <f t="shared" ca="1" si="2971"/>
        <v>167000</v>
      </c>
      <c r="P5529">
        <f t="shared" ca="1" si="2983"/>
        <v>205196</v>
      </c>
      <c r="Q5529">
        <f ca="1">IF(P5529&gt;0,1,0)</f>
        <v>1</v>
      </c>
      <c r="R5529">
        <f t="shared" ca="1" si="2972"/>
        <v>6</v>
      </c>
      <c r="S5529">
        <f t="shared" ca="1" si="2973"/>
        <v>12</v>
      </c>
      <c r="T5529">
        <f t="shared" ca="1" si="2974"/>
        <v>1</v>
      </c>
      <c r="U5529">
        <f t="shared" ca="1" si="2975"/>
        <v>9</v>
      </c>
      <c r="V5529">
        <f t="shared" ca="1" si="2976"/>
        <v>9</v>
      </c>
      <c r="X5529">
        <f t="shared" si="2978"/>
        <v>5529</v>
      </c>
      <c r="Y5529">
        <f t="shared" si="2979"/>
        <v>5452</v>
      </c>
      <c r="Z5529">
        <f t="shared" si="2980"/>
        <v>5453</v>
      </c>
      <c r="AA5529">
        <f t="shared" si="2977"/>
        <v>5951</v>
      </c>
      <c r="AB5529">
        <f t="shared" si="2960"/>
        <v>500</v>
      </c>
      <c r="AM5529" t="str">
        <f t="shared" si="2961"/>
        <v>201906LP</v>
      </c>
      <c r="AN5529">
        <f t="shared" ca="1" si="2985"/>
        <v>6.0002150537634353</v>
      </c>
      <c r="AO5529">
        <f t="shared" ca="1" si="2986"/>
        <v>11.989247311827956</v>
      </c>
      <c r="AP5529">
        <f t="shared" ca="1" si="2962"/>
        <v>1.021505376344086</v>
      </c>
      <c r="AQ5529">
        <f t="shared" ca="1" si="2963"/>
        <v>8.978494623655914</v>
      </c>
      <c r="AR5529">
        <f t="shared" ca="1" si="2964"/>
        <v>8.978494623655914</v>
      </c>
      <c r="AS5529">
        <f ca="1">P5529/J5529</f>
        <v>0.11736242819132507</v>
      </c>
    </row>
    <row r="5530" spans="1:45" x14ac:dyDescent="0.4">
      <c r="A5530">
        <f t="shared" si="2959"/>
        <v>201906</v>
      </c>
      <c r="B5530" t="s">
        <v>525</v>
      </c>
      <c r="C5530" t="s">
        <v>647</v>
      </c>
      <c r="D5530" t="str">
        <f t="shared" ca="1" si="2984"/>
        <v>I105</v>
      </c>
      <c r="E5530">
        <f t="shared" ca="1" si="2965"/>
        <v>43</v>
      </c>
      <c r="F5530">
        <f t="shared" ca="1" si="2966"/>
        <v>6</v>
      </c>
      <c r="G5530" t="str">
        <f t="shared" ca="1" si="2981"/>
        <v>S10</v>
      </c>
      <c r="H5530" t="str">
        <f t="shared" ca="1" si="2982"/>
        <v>S104</v>
      </c>
      <c r="I5530">
        <f ca="1">VLOOKUP(D5530,PRC!$A$2:$B$21,2,0)*E5530</f>
        <v>4300000</v>
      </c>
      <c r="J5530">
        <f t="shared" ca="1" si="2967"/>
        <v>3869996</v>
      </c>
      <c r="K5530">
        <f ca="1">VLOOKUP(D5530,PRC!$A$1:$C$21,3,0)*E5530</f>
        <v>2537000</v>
      </c>
      <c r="L5530">
        <f t="shared" ca="1" si="2968"/>
        <v>516000</v>
      </c>
      <c r="M5530">
        <f t="shared" ca="1" si="2969"/>
        <v>86000</v>
      </c>
      <c r="N5530">
        <f t="shared" ca="1" si="2970"/>
        <v>258000</v>
      </c>
      <c r="O5530">
        <f t="shared" ca="1" si="2971"/>
        <v>430000</v>
      </c>
      <c r="P5530">
        <f t="shared" ca="1" si="2983"/>
        <v>42996</v>
      </c>
      <c r="Q5530">
        <f ca="1">IF(P5530&gt;0,1,0)</f>
        <v>1</v>
      </c>
      <c r="R5530">
        <f t="shared" ca="1" si="2972"/>
        <v>10</v>
      </c>
      <c r="S5530">
        <f t="shared" ca="1" si="2973"/>
        <v>12</v>
      </c>
      <c r="T5530">
        <f t="shared" ca="1" si="2974"/>
        <v>2</v>
      </c>
      <c r="U5530">
        <f t="shared" ca="1" si="2975"/>
        <v>6</v>
      </c>
      <c r="V5530">
        <f t="shared" ca="1" si="2976"/>
        <v>10</v>
      </c>
      <c r="X5530">
        <f t="shared" si="2978"/>
        <v>5530</v>
      </c>
      <c r="Y5530">
        <f t="shared" si="2979"/>
        <v>5452</v>
      </c>
      <c r="Z5530">
        <f t="shared" si="2980"/>
        <v>5453</v>
      </c>
      <c r="AA5530">
        <f t="shared" si="2977"/>
        <v>5951</v>
      </c>
      <c r="AB5530">
        <f t="shared" si="2960"/>
        <v>500</v>
      </c>
      <c r="AM5530" t="str">
        <f t="shared" si="2961"/>
        <v>201906LP</v>
      </c>
      <c r="AN5530">
        <f t="shared" ca="1" si="2985"/>
        <v>10.000093023255818</v>
      </c>
      <c r="AO5530">
        <f t="shared" ca="1" si="2986"/>
        <v>12</v>
      </c>
      <c r="AP5530">
        <f t="shared" ca="1" si="2962"/>
        <v>2</v>
      </c>
      <c r="AQ5530">
        <f t="shared" ca="1" si="2963"/>
        <v>6</v>
      </c>
      <c r="AR5530">
        <f t="shared" ca="1" si="2964"/>
        <v>10</v>
      </c>
      <c r="AS5530">
        <f ca="1">P5530/J5530</f>
        <v>1.1110089002675972E-2</v>
      </c>
    </row>
    <row r="5531" spans="1:45" x14ac:dyDescent="0.4">
      <c r="A5531">
        <f t="shared" si="2959"/>
        <v>201906</v>
      </c>
      <c r="B5531" t="s">
        <v>526</v>
      </c>
      <c r="C5531" t="s">
        <v>647</v>
      </c>
      <c r="D5531" t="str">
        <f t="shared" ca="1" si="2984"/>
        <v>I115</v>
      </c>
      <c r="E5531">
        <f t="shared" ca="1" si="2965"/>
        <v>61</v>
      </c>
      <c r="F5531">
        <f t="shared" ca="1" si="2966"/>
        <v>5</v>
      </c>
      <c r="G5531" t="str">
        <f t="shared" ca="1" si="2981"/>
        <v>S10</v>
      </c>
      <c r="H5531" t="str">
        <f t="shared" ca="1" si="2982"/>
        <v>S108</v>
      </c>
      <c r="I5531">
        <f ca="1">VLOOKUP(D5531,PRC!$A$2:$B$21,2,0)*E5531</f>
        <v>305000</v>
      </c>
      <c r="J5531">
        <f t="shared" ca="1" si="2967"/>
        <v>283646</v>
      </c>
      <c r="K5531">
        <f ca="1">VLOOKUP(D5531,PRC!$A$1:$C$21,3,0)*E5531</f>
        <v>146400</v>
      </c>
      <c r="L5531">
        <f t="shared" ca="1" si="2968"/>
        <v>34000</v>
      </c>
      <c r="M5531">
        <f t="shared" ca="1" si="2969"/>
        <v>3000</v>
      </c>
      <c r="N5531">
        <f t="shared" ca="1" si="2970"/>
        <v>27000</v>
      </c>
      <c r="O5531">
        <f t="shared" ca="1" si="2971"/>
        <v>21000</v>
      </c>
      <c r="P5531">
        <f t="shared" ca="1" si="2983"/>
        <v>52246</v>
      </c>
      <c r="Q5531">
        <f ca="1">IF(P5531&gt;0,1,0)</f>
        <v>1</v>
      </c>
      <c r="R5531">
        <f t="shared" ca="1" si="2972"/>
        <v>7</v>
      </c>
      <c r="S5531">
        <f t="shared" ca="1" si="2973"/>
        <v>11</v>
      </c>
      <c r="T5531">
        <f t="shared" ca="1" si="2974"/>
        <v>1</v>
      </c>
      <c r="U5531">
        <f t="shared" ca="1" si="2975"/>
        <v>9</v>
      </c>
      <c r="V5531">
        <f t="shared" ca="1" si="2976"/>
        <v>7</v>
      </c>
      <c r="X5531">
        <f t="shared" si="2978"/>
        <v>5531</v>
      </c>
      <c r="Y5531">
        <f t="shared" si="2979"/>
        <v>5452</v>
      </c>
      <c r="Z5531">
        <f t="shared" si="2980"/>
        <v>5453</v>
      </c>
      <c r="AA5531">
        <f t="shared" si="2977"/>
        <v>5951</v>
      </c>
      <c r="AB5531">
        <f t="shared" si="2960"/>
        <v>500</v>
      </c>
      <c r="AM5531" t="str">
        <f t="shared" si="2961"/>
        <v>201906LP</v>
      </c>
      <c r="AN5531">
        <f t="shared" ca="1" si="2985"/>
        <v>7.0013114754098327</v>
      </c>
      <c r="AO5531">
        <f t="shared" ca="1" si="2986"/>
        <v>11.147540983606557</v>
      </c>
      <c r="AP5531">
        <f t="shared" ca="1" si="2962"/>
        <v>0.98360655737704927</v>
      </c>
      <c r="AQ5531">
        <f t="shared" ca="1" si="2963"/>
        <v>8.8524590163934427</v>
      </c>
      <c r="AR5531">
        <f t="shared" ca="1" si="2964"/>
        <v>6.8852459016393448</v>
      </c>
      <c r="AS5531">
        <f ca="1">P5531/J5531</f>
        <v>0.18419438313954717</v>
      </c>
    </row>
    <row r="5532" spans="1:45" x14ac:dyDescent="0.4">
      <c r="A5532">
        <f t="shared" si="2959"/>
        <v>201906</v>
      </c>
      <c r="B5532" t="s">
        <v>527</v>
      </c>
      <c r="C5532" t="s">
        <v>647</v>
      </c>
      <c r="D5532" t="str">
        <f t="shared" ca="1" si="2984"/>
        <v>I110</v>
      </c>
      <c r="E5532">
        <f t="shared" ca="1" si="2965"/>
        <v>57</v>
      </c>
      <c r="F5532">
        <f t="shared" ca="1" si="2966"/>
        <v>9</v>
      </c>
      <c r="G5532" t="str">
        <f t="shared" ca="1" si="2981"/>
        <v>S10</v>
      </c>
      <c r="H5532" t="str">
        <f t="shared" ca="1" si="2982"/>
        <v>S105</v>
      </c>
      <c r="I5532">
        <f ca="1">VLOOKUP(D5532,PRC!$A$2:$B$21,2,0)*E5532</f>
        <v>17100000</v>
      </c>
      <c r="J5532">
        <f t="shared" ca="1" si="2967"/>
        <v>15902995.999999998</v>
      </c>
      <c r="K5532">
        <f ca="1">VLOOKUP(D5532,PRC!$A$1:$C$21,3,0)*E5532</f>
        <v>7866000</v>
      </c>
      <c r="L5532">
        <f t="shared" ca="1" si="2968"/>
        <v>2052000</v>
      </c>
      <c r="M5532">
        <f t="shared" ca="1" si="2969"/>
        <v>342000</v>
      </c>
      <c r="N5532">
        <f t="shared" ca="1" si="2970"/>
        <v>1026000</v>
      </c>
      <c r="O5532">
        <f t="shared" ca="1" si="2971"/>
        <v>1026000</v>
      </c>
      <c r="P5532">
        <f t="shared" ca="1" si="2983"/>
        <v>3590995.9999999981</v>
      </c>
      <c r="Q5532">
        <f ca="1">IF(P5532&gt;0,1,0)</f>
        <v>1</v>
      </c>
      <c r="R5532">
        <f t="shared" ca="1" si="2972"/>
        <v>7</v>
      </c>
      <c r="S5532">
        <f t="shared" ca="1" si="2973"/>
        <v>12</v>
      </c>
      <c r="T5532">
        <f t="shared" ca="1" si="2974"/>
        <v>2</v>
      </c>
      <c r="U5532">
        <f t="shared" ca="1" si="2975"/>
        <v>6</v>
      </c>
      <c r="V5532">
        <f t="shared" ca="1" si="2976"/>
        <v>6</v>
      </c>
      <c r="X5532">
        <f t="shared" si="2978"/>
        <v>5532</v>
      </c>
      <c r="Y5532">
        <f t="shared" si="2979"/>
        <v>5452</v>
      </c>
      <c r="Z5532">
        <f t="shared" si="2980"/>
        <v>5453</v>
      </c>
      <c r="AA5532">
        <f t="shared" si="2977"/>
        <v>5951</v>
      </c>
      <c r="AB5532">
        <f t="shared" si="2960"/>
        <v>500</v>
      </c>
      <c r="AM5532" t="str">
        <f t="shared" si="2961"/>
        <v>201906LP</v>
      </c>
      <c r="AN5532">
        <f t="shared" ca="1" si="2985"/>
        <v>7.0000233918128814</v>
      </c>
      <c r="AO5532">
        <f t="shared" ca="1" si="2986"/>
        <v>12</v>
      </c>
      <c r="AP5532">
        <f t="shared" ca="1" si="2962"/>
        <v>2</v>
      </c>
      <c r="AQ5532">
        <f t="shared" ca="1" si="2963"/>
        <v>6</v>
      </c>
      <c r="AR5532">
        <f t="shared" ca="1" si="2964"/>
        <v>6</v>
      </c>
      <c r="AS5532">
        <f ca="1">P5532/J5532</f>
        <v>0.22580625688392292</v>
      </c>
    </row>
    <row r="5533" spans="1:45" x14ac:dyDescent="0.4">
      <c r="A5533">
        <f t="shared" si="2959"/>
        <v>201906</v>
      </c>
      <c r="B5533" t="s">
        <v>528</v>
      </c>
      <c r="C5533" t="s">
        <v>647</v>
      </c>
      <c r="D5533" t="str">
        <f t="shared" ca="1" si="2984"/>
        <v>I120</v>
      </c>
      <c r="E5533">
        <f t="shared" ca="1" si="2965"/>
        <v>64</v>
      </c>
      <c r="F5533">
        <f t="shared" ca="1" si="2966"/>
        <v>10</v>
      </c>
      <c r="G5533" t="str">
        <f t="shared" ca="1" si="2981"/>
        <v>S11</v>
      </c>
      <c r="H5533" t="str">
        <f t="shared" ca="1" si="2982"/>
        <v>S119</v>
      </c>
      <c r="I5533">
        <f ca="1">VLOOKUP(D5533,PRC!$A$2:$B$21,2,0)*E5533</f>
        <v>275200000</v>
      </c>
      <c r="J5533">
        <f t="shared" ca="1" si="2967"/>
        <v>258687996</v>
      </c>
      <c r="K5533">
        <f ca="1">VLOOKUP(D5533,PRC!$A$1:$C$21,3,0)*E5533</f>
        <v>123840000</v>
      </c>
      <c r="L5533">
        <f t="shared" ca="1" si="2968"/>
        <v>33024000</v>
      </c>
      <c r="M5533">
        <f t="shared" ca="1" si="2969"/>
        <v>5504000</v>
      </c>
      <c r="N5533">
        <f t="shared" ca="1" si="2970"/>
        <v>13760000</v>
      </c>
      <c r="O5533">
        <f t="shared" ca="1" si="2971"/>
        <v>16512000</v>
      </c>
      <c r="P5533">
        <f t="shared" ca="1" si="2983"/>
        <v>66047996</v>
      </c>
      <c r="Q5533">
        <f ca="1">IF(P5533&gt;0,1,0)</f>
        <v>1</v>
      </c>
      <c r="R5533">
        <f t="shared" ca="1" si="2972"/>
        <v>6</v>
      </c>
      <c r="S5533">
        <f t="shared" ca="1" si="2973"/>
        <v>12</v>
      </c>
      <c r="T5533">
        <f t="shared" ca="1" si="2974"/>
        <v>2</v>
      </c>
      <c r="U5533">
        <f t="shared" ca="1" si="2975"/>
        <v>5</v>
      </c>
      <c r="V5533">
        <f t="shared" ca="1" si="2976"/>
        <v>6</v>
      </c>
      <c r="X5533">
        <f t="shared" si="2978"/>
        <v>5533</v>
      </c>
      <c r="Y5533">
        <f t="shared" si="2979"/>
        <v>5452</v>
      </c>
      <c r="Z5533">
        <f t="shared" si="2980"/>
        <v>5453</v>
      </c>
      <c r="AA5533">
        <f t="shared" si="2977"/>
        <v>5951</v>
      </c>
      <c r="AB5533">
        <f t="shared" si="2960"/>
        <v>500</v>
      </c>
      <c r="AM5533" t="str">
        <f t="shared" si="2961"/>
        <v>201906LP</v>
      </c>
      <c r="AN5533">
        <f t="shared" ca="1" si="2985"/>
        <v>6.0000014534883679</v>
      </c>
      <c r="AO5533">
        <f t="shared" ca="1" si="2986"/>
        <v>12</v>
      </c>
      <c r="AP5533">
        <f t="shared" ca="1" si="2962"/>
        <v>2</v>
      </c>
      <c r="AQ5533">
        <f t="shared" ca="1" si="2963"/>
        <v>5</v>
      </c>
      <c r="AR5533">
        <f t="shared" ca="1" si="2964"/>
        <v>6</v>
      </c>
      <c r="AS5533">
        <f ca="1">P5533/J5533</f>
        <v>0.25531913742143642</v>
      </c>
    </row>
    <row r="5534" spans="1:45" x14ac:dyDescent="0.4">
      <c r="A5534">
        <f t="shared" si="2959"/>
        <v>201906</v>
      </c>
      <c r="B5534" t="s">
        <v>529</v>
      </c>
      <c r="C5534" t="s">
        <v>647</v>
      </c>
      <c r="D5534" t="str">
        <f t="shared" ca="1" si="2984"/>
        <v>I112</v>
      </c>
      <c r="E5534">
        <f t="shared" ca="1" si="2965"/>
        <v>51</v>
      </c>
      <c r="F5534">
        <f t="shared" ca="1" si="2966"/>
        <v>7</v>
      </c>
      <c r="G5534" t="str">
        <f t="shared" ca="1" si="2981"/>
        <v>S11</v>
      </c>
      <c r="H5534" t="str">
        <f t="shared" ca="1" si="2982"/>
        <v>S116</v>
      </c>
      <c r="I5534">
        <f ca="1">VLOOKUP(D5534,PRC!$A$2:$B$21,2,0)*E5534</f>
        <v>3315000</v>
      </c>
      <c r="J5534">
        <f t="shared" ca="1" si="2967"/>
        <v>3082946</v>
      </c>
      <c r="K5534">
        <f ca="1">VLOOKUP(D5534,PRC!$A$1:$C$21,3,0)*E5534</f>
        <v>1657500</v>
      </c>
      <c r="L5534">
        <f t="shared" ca="1" si="2968"/>
        <v>497000</v>
      </c>
      <c r="M5534">
        <f t="shared" ca="1" si="2969"/>
        <v>66000</v>
      </c>
      <c r="N5534">
        <f t="shared" ca="1" si="2970"/>
        <v>265000</v>
      </c>
      <c r="O5534">
        <f t="shared" ca="1" si="2971"/>
        <v>166000</v>
      </c>
      <c r="P5534">
        <f t="shared" ca="1" si="2983"/>
        <v>431446</v>
      </c>
      <c r="Q5534">
        <f ca="1">IF(P5534&gt;0,1,0)</f>
        <v>1</v>
      </c>
      <c r="R5534">
        <f t="shared" ca="1" si="2972"/>
        <v>7</v>
      </c>
      <c r="S5534">
        <f t="shared" ca="1" si="2973"/>
        <v>15</v>
      </c>
      <c r="T5534">
        <f t="shared" ca="1" si="2974"/>
        <v>2</v>
      </c>
      <c r="U5534">
        <f t="shared" ca="1" si="2975"/>
        <v>8</v>
      </c>
      <c r="V5534">
        <f t="shared" ca="1" si="2976"/>
        <v>5</v>
      </c>
      <c r="X5534">
        <f t="shared" si="2978"/>
        <v>5534</v>
      </c>
      <c r="Y5534">
        <f t="shared" si="2979"/>
        <v>5452</v>
      </c>
      <c r="Z5534">
        <f t="shared" si="2980"/>
        <v>5453</v>
      </c>
      <c r="AA5534">
        <f t="shared" si="2977"/>
        <v>5951</v>
      </c>
      <c r="AB5534">
        <f t="shared" si="2960"/>
        <v>500</v>
      </c>
      <c r="AM5534" t="str">
        <f t="shared" si="2961"/>
        <v>201906LP</v>
      </c>
      <c r="AN5534">
        <f t="shared" ca="1" si="2985"/>
        <v>7.0001206636500779</v>
      </c>
      <c r="AO5534">
        <f t="shared" ca="1" si="2986"/>
        <v>14.992458521870287</v>
      </c>
      <c r="AP5534">
        <f t="shared" ca="1" si="2962"/>
        <v>1.9909502262443437</v>
      </c>
      <c r="AQ5534">
        <f t="shared" ca="1" si="2963"/>
        <v>7.9939668174962284</v>
      </c>
      <c r="AR5534">
        <f t="shared" ca="1" si="2964"/>
        <v>5.0075414781297134</v>
      </c>
      <c r="AS5534">
        <f ca="1">P5534/J5534</f>
        <v>0.13994601267748447</v>
      </c>
    </row>
    <row r="5535" spans="1:45" x14ac:dyDescent="0.4">
      <c r="A5535">
        <f t="shared" si="2959"/>
        <v>201906</v>
      </c>
      <c r="B5535" t="s">
        <v>530</v>
      </c>
      <c r="C5535" t="s">
        <v>647</v>
      </c>
      <c r="D5535" t="str">
        <f t="shared" ca="1" si="2984"/>
        <v>I111</v>
      </c>
      <c r="E5535">
        <f t="shared" ca="1" si="2965"/>
        <v>31</v>
      </c>
      <c r="F5535">
        <f t="shared" ca="1" si="2966"/>
        <v>8</v>
      </c>
      <c r="G5535" t="str">
        <f t="shared" ca="1" si="2981"/>
        <v>S11</v>
      </c>
      <c r="H5535" t="str">
        <f t="shared" ca="1" si="2982"/>
        <v>S117</v>
      </c>
      <c r="I5535">
        <f ca="1">VLOOKUP(D5535,PRC!$A$2:$B$21,2,0)*E5535</f>
        <v>4650000</v>
      </c>
      <c r="J5535">
        <f t="shared" ca="1" si="2967"/>
        <v>4277996</v>
      </c>
      <c r="K5535">
        <f ca="1">VLOOKUP(D5535,PRC!$A$1:$C$21,3,0)*E5535</f>
        <v>2464500</v>
      </c>
      <c r="L5535">
        <f t="shared" ca="1" si="2968"/>
        <v>651000</v>
      </c>
      <c r="M5535">
        <f t="shared" ca="1" si="2969"/>
        <v>93000</v>
      </c>
      <c r="N5535">
        <f t="shared" ca="1" si="2970"/>
        <v>465000</v>
      </c>
      <c r="O5535">
        <f t="shared" ca="1" si="2971"/>
        <v>233000</v>
      </c>
      <c r="P5535">
        <f t="shared" ca="1" si="2983"/>
        <v>371496</v>
      </c>
      <c r="Q5535">
        <f ca="1">IF(P5535&gt;0,1,0)</f>
        <v>1</v>
      </c>
      <c r="R5535">
        <f t="shared" ca="1" si="2972"/>
        <v>8</v>
      </c>
      <c r="S5535">
        <f t="shared" ca="1" si="2973"/>
        <v>14</v>
      </c>
      <c r="T5535">
        <f t="shared" ca="1" si="2974"/>
        <v>2</v>
      </c>
      <c r="U5535">
        <f t="shared" ca="1" si="2975"/>
        <v>10</v>
      </c>
      <c r="V5535">
        <f t="shared" ca="1" si="2976"/>
        <v>5</v>
      </c>
      <c r="X5535">
        <f t="shared" si="2978"/>
        <v>5535</v>
      </c>
      <c r="Y5535">
        <f t="shared" si="2979"/>
        <v>5452</v>
      </c>
      <c r="Z5535">
        <f t="shared" si="2980"/>
        <v>5453</v>
      </c>
      <c r="AA5535">
        <f t="shared" si="2977"/>
        <v>5951</v>
      </c>
      <c r="AB5535">
        <f t="shared" si="2960"/>
        <v>500</v>
      </c>
      <c r="AM5535" t="str">
        <f t="shared" si="2961"/>
        <v>201906LP</v>
      </c>
      <c r="AN5535">
        <f t="shared" ca="1" si="2985"/>
        <v>8.000086021505382</v>
      </c>
      <c r="AO5535">
        <f t="shared" ca="1" si="2986"/>
        <v>14.000000000000002</v>
      </c>
      <c r="AP5535">
        <f t="shared" ca="1" si="2962"/>
        <v>2</v>
      </c>
      <c r="AQ5535">
        <f t="shared" ca="1" si="2963"/>
        <v>10</v>
      </c>
      <c r="AR5535">
        <f t="shared" ca="1" si="2964"/>
        <v>5.010752688172043</v>
      </c>
      <c r="AS5535">
        <f ca="1">P5535/J5535</f>
        <v>8.683879087310975E-2</v>
      </c>
    </row>
    <row r="5536" spans="1:45" x14ac:dyDescent="0.4">
      <c r="A5536">
        <f t="shared" si="2959"/>
        <v>201906</v>
      </c>
      <c r="B5536" t="s">
        <v>531</v>
      </c>
      <c r="C5536" t="s">
        <v>647</v>
      </c>
      <c r="D5536" t="str">
        <f t="shared" ca="1" si="2984"/>
        <v>I109</v>
      </c>
      <c r="E5536">
        <f t="shared" ca="1" si="2965"/>
        <v>60</v>
      </c>
      <c r="F5536">
        <f t="shared" ca="1" si="2966"/>
        <v>5</v>
      </c>
      <c r="G5536" t="str">
        <f t="shared" ca="1" si="2981"/>
        <v>S11</v>
      </c>
      <c r="H5536" t="str">
        <f t="shared" ca="1" si="2982"/>
        <v>S117</v>
      </c>
      <c r="I5536">
        <f ca="1">VLOOKUP(D5536,PRC!$A$2:$B$21,2,0)*E5536</f>
        <v>30000000</v>
      </c>
      <c r="J5536">
        <f t="shared" ca="1" si="2967"/>
        <v>28199996</v>
      </c>
      <c r="K5536">
        <f ca="1">VLOOKUP(D5536,PRC!$A$1:$C$21,3,0)*E5536</f>
        <v>12000000</v>
      </c>
      <c r="L5536">
        <f t="shared" ca="1" si="2968"/>
        <v>4200000</v>
      </c>
      <c r="M5536">
        <f t="shared" ca="1" si="2969"/>
        <v>900000</v>
      </c>
      <c r="N5536">
        <f t="shared" ca="1" si="2970"/>
        <v>1500000</v>
      </c>
      <c r="O5536">
        <f t="shared" ca="1" si="2971"/>
        <v>2400000</v>
      </c>
      <c r="P5536">
        <f t="shared" ca="1" si="2983"/>
        <v>7199996</v>
      </c>
      <c r="Q5536">
        <f ca="1">IF(P5536&gt;0,1,0)</f>
        <v>1</v>
      </c>
      <c r="R5536">
        <f t="shared" ca="1" si="2972"/>
        <v>6</v>
      </c>
      <c r="S5536">
        <f t="shared" ca="1" si="2973"/>
        <v>14</v>
      </c>
      <c r="T5536">
        <f t="shared" ca="1" si="2974"/>
        <v>3</v>
      </c>
      <c r="U5536">
        <f t="shared" ca="1" si="2975"/>
        <v>5</v>
      </c>
      <c r="V5536">
        <f t="shared" ca="1" si="2976"/>
        <v>8</v>
      </c>
      <c r="X5536">
        <f t="shared" si="2978"/>
        <v>5536</v>
      </c>
      <c r="Y5536">
        <f t="shared" si="2979"/>
        <v>5452</v>
      </c>
      <c r="Z5536">
        <f t="shared" si="2980"/>
        <v>5453</v>
      </c>
      <c r="AA5536">
        <f t="shared" si="2977"/>
        <v>5951</v>
      </c>
      <c r="AB5536">
        <f t="shared" si="2960"/>
        <v>500</v>
      </c>
      <c r="AM5536" t="str">
        <f t="shared" si="2961"/>
        <v>201906LP</v>
      </c>
      <c r="AN5536">
        <f t="shared" ca="1" si="2985"/>
        <v>6.0000133333333316</v>
      </c>
      <c r="AO5536">
        <f t="shared" ca="1" si="2986"/>
        <v>14.000000000000002</v>
      </c>
      <c r="AP5536">
        <f t="shared" ca="1" si="2962"/>
        <v>3</v>
      </c>
      <c r="AQ5536">
        <f t="shared" ca="1" si="2963"/>
        <v>5</v>
      </c>
      <c r="AR5536">
        <f t="shared" ca="1" si="2964"/>
        <v>8</v>
      </c>
      <c r="AS5536">
        <f ca="1">P5536/J5536</f>
        <v>0.25531904330766569</v>
      </c>
    </row>
    <row r="5537" spans="1:45" x14ac:dyDescent="0.4">
      <c r="A5537">
        <f t="shared" si="2959"/>
        <v>201906</v>
      </c>
      <c r="B5537" t="s">
        <v>532</v>
      </c>
      <c r="C5537" t="s">
        <v>647</v>
      </c>
      <c r="D5537" t="str">
        <f t="shared" ca="1" si="2984"/>
        <v>I105</v>
      </c>
      <c r="E5537">
        <f t="shared" ca="1" si="2965"/>
        <v>38</v>
      </c>
      <c r="F5537">
        <f t="shared" ca="1" si="2966"/>
        <v>5</v>
      </c>
      <c r="G5537" t="str">
        <f t="shared" ca="1" si="2981"/>
        <v>S10</v>
      </c>
      <c r="H5537" t="str">
        <f t="shared" ca="1" si="2982"/>
        <v>S105</v>
      </c>
      <c r="I5537">
        <f ca="1">VLOOKUP(D5537,PRC!$A$2:$B$21,2,0)*E5537</f>
        <v>3800000</v>
      </c>
      <c r="J5537">
        <f t="shared" ca="1" si="2967"/>
        <v>3419996</v>
      </c>
      <c r="K5537">
        <f ca="1">VLOOKUP(D5537,PRC!$A$1:$C$21,3,0)*E5537</f>
        <v>2242000</v>
      </c>
      <c r="L5537">
        <f t="shared" ca="1" si="2968"/>
        <v>494000</v>
      </c>
      <c r="M5537">
        <f t="shared" ca="1" si="2969"/>
        <v>38000</v>
      </c>
      <c r="N5537">
        <f t="shared" ca="1" si="2970"/>
        <v>190000</v>
      </c>
      <c r="O5537">
        <f t="shared" ca="1" si="2971"/>
        <v>304000</v>
      </c>
      <c r="P5537">
        <f t="shared" ca="1" si="2983"/>
        <v>151996</v>
      </c>
      <c r="Q5537">
        <f ca="1">IF(P5537&gt;0,1,0)</f>
        <v>1</v>
      </c>
      <c r="R5537">
        <f t="shared" ca="1" si="2972"/>
        <v>10</v>
      </c>
      <c r="S5537">
        <f t="shared" ca="1" si="2973"/>
        <v>13</v>
      </c>
      <c r="T5537">
        <f t="shared" ca="1" si="2974"/>
        <v>1</v>
      </c>
      <c r="U5537">
        <f t="shared" ca="1" si="2975"/>
        <v>5</v>
      </c>
      <c r="V5537">
        <f t="shared" ca="1" si="2976"/>
        <v>8</v>
      </c>
      <c r="X5537">
        <f t="shared" si="2978"/>
        <v>5537</v>
      </c>
      <c r="Y5537">
        <f t="shared" si="2979"/>
        <v>5452</v>
      </c>
      <c r="Z5537">
        <f t="shared" si="2980"/>
        <v>5453</v>
      </c>
      <c r="AA5537">
        <f t="shared" si="2977"/>
        <v>5951</v>
      </c>
      <c r="AB5537">
        <f t="shared" si="2960"/>
        <v>500</v>
      </c>
      <c r="AM5537" t="str">
        <f t="shared" si="2961"/>
        <v>201906LP</v>
      </c>
      <c r="AN5537">
        <f t="shared" ca="1" si="2985"/>
        <v>10.000105263157899</v>
      </c>
      <c r="AO5537">
        <f t="shared" ca="1" si="2986"/>
        <v>13</v>
      </c>
      <c r="AP5537">
        <f t="shared" ca="1" si="2962"/>
        <v>1</v>
      </c>
      <c r="AQ5537">
        <f t="shared" ca="1" si="2963"/>
        <v>5</v>
      </c>
      <c r="AR5537">
        <f t="shared" ca="1" si="2964"/>
        <v>8</v>
      </c>
      <c r="AS5537">
        <f ca="1">P5537/J5537</f>
        <v>4.4443326834300391E-2</v>
      </c>
    </row>
    <row r="5538" spans="1:45" x14ac:dyDescent="0.4">
      <c r="A5538">
        <f t="shared" si="2959"/>
        <v>201906</v>
      </c>
      <c r="B5538" t="s">
        <v>533</v>
      </c>
      <c r="C5538" t="s">
        <v>647</v>
      </c>
      <c r="D5538" t="str">
        <f t="shared" ca="1" si="2984"/>
        <v>I107</v>
      </c>
      <c r="E5538">
        <f t="shared" ca="1" si="2965"/>
        <v>65</v>
      </c>
      <c r="F5538">
        <f t="shared" ca="1" si="2966"/>
        <v>5</v>
      </c>
      <c r="G5538" t="str">
        <f t="shared" ca="1" si="2981"/>
        <v>S11</v>
      </c>
      <c r="H5538" t="str">
        <f t="shared" ca="1" si="2982"/>
        <v>S114</v>
      </c>
      <c r="I5538">
        <f ca="1">VLOOKUP(D5538,PRC!$A$2:$B$21,2,0)*E5538</f>
        <v>9750000</v>
      </c>
      <c r="J5538">
        <f t="shared" ca="1" si="2967"/>
        <v>8969996</v>
      </c>
      <c r="K5538">
        <f ca="1">VLOOKUP(D5538,PRC!$A$1:$C$21,3,0)*E5538</f>
        <v>5557500</v>
      </c>
      <c r="L5538">
        <f t="shared" ca="1" si="2968"/>
        <v>1268000</v>
      </c>
      <c r="M5538">
        <f t="shared" ca="1" si="2969"/>
        <v>98000</v>
      </c>
      <c r="N5538">
        <f t="shared" ca="1" si="2970"/>
        <v>878000</v>
      </c>
      <c r="O5538">
        <f t="shared" ca="1" si="2971"/>
        <v>585000</v>
      </c>
      <c r="P5538">
        <f t="shared" ca="1" si="2983"/>
        <v>583496</v>
      </c>
      <c r="Q5538">
        <f ca="1">IF(P5538&gt;0,1,0)</f>
        <v>1</v>
      </c>
      <c r="R5538">
        <f t="shared" ca="1" si="2972"/>
        <v>8</v>
      </c>
      <c r="S5538">
        <f t="shared" ca="1" si="2973"/>
        <v>13</v>
      </c>
      <c r="T5538">
        <f t="shared" ca="1" si="2974"/>
        <v>1</v>
      </c>
      <c r="U5538">
        <f t="shared" ca="1" si="2975"/>
        <v>9</v>
      </c>
      <c r="V5538">
        <f t="shared" ca="1" si="2976"/>
        <v>6</v>
      </c>
      <c r="X5538">
        <f t="shared" si="2978"/>
        <v>5538</v>
      </c>
      <c r="Y5538">
        <f t="shared" si="2979"/>
        <v>5452</v>
      </c>
      <c r="Z5538">
        <f t="shared" si="2980"/>
        <v>5453</v>
      </c>
      <c r="AA5538">
        <f t="shared" si="2977"/>
        <v>5951</v>
      </c>
      <c r="AB5538">
        <f t="shared" si="2960"/>
        <v>500</v>
      </c>
      <c r="AM5538" t="str">
        <f t="shared" si="2961"/>
        <v>201906LP</v>
      </c>
      <c r="AN5538">
        <f t="shared" ca="1" si="2985"/>
        <v>8.0000410256410248</v>
      </c>
      <c r="AO5538">
        <f t="shared" ca="1" si="2986"/>
        <v>13.005128205128205</v>
      </c>
      <c r="AP5538">
        <f t="shared" ca="1" si="2962"/>
        <v>1.0051282051282051</v>
      </c>
      <c r="AQ5538">
        <f t="shared" ca="1" si="2963"/>
        <v>9.0051282051282051</v>
      </c>
      <c r="AR5538">
        <f t="shared" ca="1" si="2964"/>
        <v>6</v>
      </c>
      <c r="AS5538">
        <f ca="1">P5538/J5538</f>
        <v>6.5049750300891995E-2</v>
      </c>
    </row>
    <row r="5539" spans="1:45" x14ac:dyDescent="0.4">
      <c r="A5539">
        <f t="shared" si="2959"/>
        <v>201906</v>
      </c>
      <c r="B5539" t="s">
        <v>534</v>
      </c>
      <c r="C5539" t="s">
        <v>647</v>
      </c>
      <c r="D5539" t="str">
        <f t="shared" ca="1" si="2984"/>
        <v>I119</v>
      </c>
      <c r="E5539">
        <f t="shared" ca="1" si="2965"/>
        <v>61</v>
      </c>
      <c r="F5539">
        <f t="shared" ca="1" si="2966"/>
        <v>5</v>
      </c>
      <c r="G5539" t="str">
        <f t="shared" ca="1" si="2981"/>
        <v>S10</v>
      </c>
      <c r="H5539" t="str">
        <f t="shared" ca="1" si="2982"/>
        <v>S103</v>
      </c>
      <c r="I5539">
        <f ca="1">VLOOKUP(D5539,PRC!$A$2:$B$21,2,0)*E5539</f>
        <v>5795000</v>
      </c>
      <c r="J5539">
        <f t="shared" ca="1" si="2967"/>
        <v>5505246</v>
      </c>
      <c r="K5539">
        <f ca="1">VLOOKUP(D5539,PRC!$A$1:$C$21,3,0)*E5539</f>
        <v>2781600</v>
      </c>
      <c r="L5539">
        <f t="shared" ca="1" si="2968"/>
        <v>811000</v>
      </c>
      <c r="M5539">
        <f t="shared" ca="1" si="2969"/>
        <v>58000</v>
      </c>
      <c r="N5539">
        <f t="shared" ca="1" si="2970"/>
        <v>290000</v>
      </c>
      <c r="O5539">
        <f t="shared" ca="1" si="2971"/>
        <v>580000</v>
      </c>
      <c r="P5539">
        <f t="shared" ca="1" si="2983"/>
        <v>984646</v>
      </c>
      <c r="Q5539">
        <f ca="1">IF(P5539&gt;0,1,0)</f>
        <v>1</v>
      </c>
      <c r="R5539">
        <f t="shared" ca="1" si="2972"/>
        <v>5</v>
      </c>
      <c r="S5539">
        <f t="shared" ca="1" si="2973"/>
        <v>14</v>
      </c>
      <c r="T5539">
        <f t="shared" ca="1" si="2974"/>
        <v>1</v>
      </c>
      <c r="U5539">
        <f t="shared" ca="1" si="2975"/>
        <v>5</v>
      </c>
      <c r="V5539">
        <f t="shared" ca="1" si="2976"/>
        <v>10</v>
      </c>
      <c r="X5539">
        <f t="shared" si="2978"/>
        <v>5539</v>
      </c>
      <c r="Y5539">
        <f t="shared" si="2979"/>
        <v>5452</v>
      </c>
      <c r="Z5539">
        <f t="shared" si="2980"/>
        <v>5453</v>
      </c>
      <c r="AA5539">
        <f t="shared" si="2977"/>
        <v>5951</v>
      </c>
      <c r="AB5539">
        <f t="shared" si="2960"/>
        <v>500</v>
      </c>
      <c r="AM5539" t="str">
        <f t="shared" si="2961"/>
        <v>201906LP</v>
      </c>
      <c r="AN5539">
        <f t="shared" ca="1" si="2985"/>
        <v>5.0000690250215696</v>
      </c>
      <c r="AO5539">
        <f t="shared" ca="1" si="2986"/>
        <v>13.994823123382227</v>
      </c>
      <c r="AP5539">
        <f t="shared" ca="1" si="2962"/>
        <v>1.0008628127696291</v>
      </c>
      <c r="AQ5539">
        <f t="shared" ca="1" si="2963"/>
        <v>5.0043140638481445</v>
      </c>
      <c r="AR5539">
        <f t="shared" ca="1" si="2964"/>
        <v>10.008628127696289</v>
      </c>
      <c r="AS5539">
        <f ca="1">P5539/J5539</f>
        <v>0.17885594939808322</v>
      </c>
    </row>
    <row r="5540" spans="1:45" x14ac:dyDescent="0.4">
      <c r="A5540">
        <f t="shared" si="2959"/>
        <v>201906</v>
      </c>
      <c r="B5540" t="s">
        <v>535</v>
      </c>
      <c r="C5540" t="s">
        <v>647</v>
      </c>
      <c r="D5540" t="str">
        <f t="shared" ca="1" si="2984"/>
        <v>I110</v>
      </c>
      <c r="E5540">
        <f t="shared" ca="1" si="2965"/>
        <v>40</v>
      </c>
      <c r="F5540">
        <f t="shared" ca="1" si="2966"/>
        <v>10</v>
      </c>
      <c r="G5540" t="str">
        <f t="shared" ca="1" si="2981"/>
        <v>S12</v>
      </c>
      <c r="H5540" t="str">
        <f t="shared" ca="1" si="2982"/>
        <v>S120</v>
      </c>
      <c r="I5540">
        <f ca="1">VLOOKUP(D5540,PRC!$A$2:$B$21,2,0)*E5540</f>
        <v>12000000</v>
      </c>
      <c r="J5540">
        <f t="shared" ca="1" si="2967"/>
        <v>11279996</v>
      </c>
      <c r="K5540">
        <f ca="1">VLOOKUP(D5540,PRC!$A$1:$C$21,3,0)*E5540</f>
        <v>5520000</v>
      </c>
      <c r="L5540">
        <f t="shared" ca="1" si="2968"/>
        <v>1440000</v>
      </c>
      <c r="M5540">
        <f t="shared" ca="1" si="2969"/>
        <v>120000</v>
      </c>
      <c r="N5540">
        <f t="shared" ca="1" si="2970"/>
        <v>840000</v>
      </c>
      <c r="O5540">
        <f t="shared" ca="1" si="2971"/>
        <v>720000</v>
      </c>
      <c r="P5540">
        <f t="shared" ca="1" si="2983"/>
        <v>2639996</v>
      </c>
      <c r="Q5540">
        <f ca="1">IF(P5540&gt;0,1,0)</f>
        <v>1</v>
      </c>
      <c r="R5540">
        <f t="shared" ca="1" si="2972"/>
        <v>6</v>
      </c>
      <c r="S5540">
        <f t="shared" ca="1" si="2973"/>
        <v>12</v>
      </c>
      <c r="T5540">
        <f t="shared" ca="1" si="2974"/>
        <v>1</v>
      </c>
      <c r="U5540">
        <f t="shared" ca="1" si="2975"/>
        <v>7</v>
      </c>
      <c r="V5540">
        <f t="shared" ca="1" si="2976"/>
        <v>6</v>
      </c>
      <c r="X5540">
        <f t="shared" si="2978"/>
        <v>5540</v>
      </c>
      <c r="Y5540">
        <f t="shared" si="2979"/>
        <v>5452</v>
      </c>
      <c r="Z5540">
        <f t="shared" si="2980"/>
        <v>5453</v>
      </c>
      <c r="AA5540">
        <f t="shared" si="2977"/>
        <v>5951</v>
      </c>
      <c r="AB5540">
        <f t="shared" si="2960"/>
        <v>500</v>
      </c>
      <c r="AM5540" t="str">
        <f t="shared" si="2961"/>
        <v>201906LP</v>
      </c>
      <c r="AN5540">
        <f t="shared" ca="1" si="2985"/>
        <v>6.0000333333333327</v>
      </c>
      <c r="AO5540">
        <f t="shared" ca="1" si="2986"/>
        <v>12</v>
      </c>
      <c r="AP5540">
        <f t="shared" ca="1" si="2962"/>
        <v>1</v>
      </c>
      <c r="AQ5540">
        <f t="shared" ca="1" si="2963"/>
        <v>7.0000000000000009</v>
      </c>
      <c r="AR5540">
        <f t="shared" ca="1" si="2964"/>
        <v>6</v>
      </c>
      <c r="AS5540">
        <f ca="1">P5540/J5540</f>
        <v>0.23404228157527715</v>
      </c>
    </row>
    <row r="5541" spans="1:45" x14ac:dyDescent="0.4">
      <c r="A5541">
        <f t="shared" si="2959"/>
        <v>201906</v>
      </c>
      <c r="B5541" t="s">
        <v>536</v>
      </c>
      <c r="C5541" t="s">
        <v>647</v>
      </c>
      <c r="D5541" t="str">
        <f t="shared" ca="1" si="2984"/>
        <v>I120</v>
      </c>
      <c r="E5541">
        <f t="shared" ca="1" si="2965"/>
        <v>70</v>
      </c>
      <c r="F5541">
        <f t="shared" ca="1" si="2966"/>
        <v>8</v>
      </c>
      <c r="G5541" t="str">
        <f t="shared" ca="1" si="2981"/>
        <v>S10</v>
      </c>
      <c r="H5541" t="str">
        <f t="shared" ca="1" si="2982"/>
        <v>S102</v>
      </c>
      <c r="I5541">
        <f ca="1">VLOOKUP(D5541,PRC!$A$2:$B$21,2,0)*E5541</f>
        <v>301000000</v>
      </c>
      <c r="J5541">
        <f t="shared" ca="1" si="2967"/>
        <v>282939996</v>
      </c>
      <c r="K5541">
        <f ca="1">VLOOKUP(D5541,PRC!$A$1:$C$21,3,0)*E5541</f>
        <v>135450000</v>
      </c>
      <c r="L5541">
        <f t="shared" ca="1" si="2968"/>
        <v>45150000</v>
      </c>
      <c r="M5541">
        <f t="shared" ca="1" si="2969"/>
        <v>3010000</v>
      </c>
      <c r="N5541">
        <f t="shared" ca="1" si="2970"/>
        <v>27090000</v>
      </c>
      <c r="O5541">
        <f t="shared" ca="1" si="2971"/>
        <v>24080000</v>
      </c>
      <c r="P5541">
        <f t="shared" ca="1" si="2983"/>
        <v>48159996</v>
      </c>
      <c r="Q5541">
        <f ca="1">IF(P5541&gt;0,1,0)</f>
        <v>1</v>
      </c>
      <c r="R5541">
        <f t="shared" ca="1" si="2972"/>
        <v>6</v>
      </c>
      <c r="S5541">
        <f t="shared" ca="1" si="2973"/>
        <v>15</v>
      </c>
      <c r="T5541">
        <f t="shared" ca="1" si="2974"/>
        <v>1</v>
      </c>
      <c r="U5541">
        <f t="shared" ca="1" si="2975"/>
        <v>9</v>
      </c>
      <c r="V5541">
        <f t="shared" ca="1" si="2976"/>
        <v>8</v>
      </c>
      <c r="X5541">
        <f t="shared" si="2978"/>
        <v>5541</v>
      </c>
      <c r="Y5541">
        <f t="shared" si="2979"/>
        <v>5452</v>
      </c>
      <c r="Z5541">
        <f t="shared" si="2980"/>
        <v>5453</v>
      </c>
      <c r="AA5541">
        <f t="shared" si="2977"/>
        <v>5951</v>
      </c>
      <c r="AB5541">
        <f t="shared" si="2960"/>
        <v>500</v>
      </c>
      <c r="AM5541" t="str">
        <f t="shared" si="2961"/>
        <v>201906LP</v>
      </c>
      <c r="AN5541">
        <f t="shared" ca="1" si="2985"/>
        <v>6.0000013289036591</v>
      </c>
      <c r="AO5541">
        <f t="shared" ca="1" si="2986"/>
        <v>15</v>
      </c>
      <c r="AP5541">
        <f t="shared" ca="1" si="2962"/>
        <v>1</v>
      </c>
      <c r="AQ5541">
        <f t="shared" ca="1" si="2963"/>
        <v>9</v>
      </c>
      <c r="AR5541">
        <f t="shared" ca="1" si="2964"/>
        <v>8</v>
      </c>
      <c r="AS5541">
        <f ca="1">P5541/J5541</f>
        <v>0.17021275422651805</v>
      </c>
    </row>
    <row r="5542" spans="1:45" x14ac:dyDescent="0.4">
      <c r="A5542">
        <f t="shared" si="2959"/>
        <v>201906</v>
      </c>
      <c r="B5542" t="s">
        <v>537</v>
      </c>
      <c r="C5542" t="s">
        <v>647</v>
      </c>
      <c r="D5542" t="str">
        <f t="shared" ca="1" si="2984"/>
        <v>I115</v>
      </c>
      <c r="E5542">
        <f t="shared" ca="1" si="2965"/>
        <v>33</v>
      </c>
      <c r="F5542">
        <f t="shared" ca="1" si="2966"/>
        <v>7</v>
      </c>
      <c r="G5542" t="str">
        <f t="shared" ca="1" si="2981"/>
        <v>S11</v>
      </c>
      <c r="H5542" t="str">
        <f t="shared" ca="1" si="2982"/>
        <v>S114</v>
      </c>
      <c r="I5542">
        <f ca="1">VLOOKUP(D5542,PRC!$A$2:$B$21,2,0)*E5542</f>
        <v>165000</v>
      </c>
      <c r="J5542">
        <f t="shared" ca="1" si="2967"/>
        <v>156746</v>
      </c>
      <c r="K5542">
        <f ca="1">VLOOKUP(D5542,PRC!$A$1:$C$21,3,0)*E5542</f>
        <v>79200</v>
      </c>
      <c r="L5542">
        <f t="shared" ca="1" si="2968"/>
        <v>18000</v>
      </c>
      <c r="M5542">
        <f t="shared" ca="1" si="2969"/>
        <v>3000</v>
      </c>
      <c r="N5542">
        <f t="shared" ca="1" si="2970"/>
        <v>10000</v>
      </c>
      <c r="O5542">
        <f t="shared" ca="1" si="2971"/>
        <v>15000</v>
      </c>
      <c r="P5542">
        <f t="shared" ca="1" si="2983"/>
        <v>31546</v>
      </c>
      <c r="Q5542">
        <f ca="1">IF(P5542&gt;0,1,0)</f>
        <v>1</v>
      </c>
      <c r="R5542">
        <f t="shared" ca="1" si="2972"/>
        <v>5</v>
      </c>
      <c r="S5542">
        <f t="shared" ca="1" si="2973"/>
        <v>11</v>
      </c>
      <c r="T5542">
        <f t="shared" ca="1" si="2974"/>
        <v>2</v>
      </c>
      <c r="U5542">
        <f t="shared" ca="1" si="2975"/>
        <v>6</v>
      </c>
      <c r="V5542">
        <f t="shared" ca="1" si="2976"/>
        <v>9</v>
      </c>
      <c r="X5542">
        <f t="shared" si="2978"/>
        <v>5542</v>
      </c>
      <c r="Y5542">
        <f t="shared" si="2979"/>
        <v>5452</v>
      </c>
      <c r="Z5542">
        <f t="shared" si="2980"/>
        <v>5453</v>
      </c>
      <c r="AA5542">
        <f t="shared" si="2977"/>
        <v>5951</v>
      </c>
      <c r="AB5542">
        <f t="shared" si="2960"/>
        <v>500</v>
      </c>
      <c r="AM5542" t="str">
        <f t="shared" si="2961"/>
        <v>201906LP</v>
      </c>
      <c r="AN5542">
        <f t="shared" ca="1" si="2985"/>
        <v>5.002424242424242</v>
      </c>
      <c r="AO5542">
        <f t="shared" ca="1" si="2986"/>
        <v>10.909090909090908</v>
      </c>
      <c r="AP5542">
        <f t="shared" ca="1" si="2962"/>
        <v>1.8181818181818181</v>
      </c>
      <c r="AQ5542">
        <f t="shared" ca="1" si="2963"/>
        <v>6.0606060606060606</v>
      </c>
      <c r="AR5542">
        <f t="shared" ca="1" si="2964"/>
        <v>9.0909090909090917</v>
      </c>
      <c r="AS5542">
        <f ca="1">P5542/J5542</f>
        <v>0.20125553443150065</v>
      </c>
    </row>
    <row r="5543" spans="1:45" x14ac:dyDescent="0.4">
      <c r="A5543">
        <f t="shared" si="2959"/>
        <v>201906</v>
      </c>
      <c r="B5543" t="s">
        <v>538</v>
      </c>
      <c r="C5543" t="s">
        <v>647</v>
      </c>
      <c r="D5543" t="str">
        <f t="shared" ca="1" si="2984"/>
        <v>I109</v>
      </c>
      <c r="E5543">
        <f t="shared" ca="1" si="2965"/>
        <v>35</v>
      </c>
      <c r="F5543">
        <f t="shared" ca="1" si="2966"/>
        <v>8</v>
      </c>
      <c r="G5543" t="str">
        <f t="shared" ca="1" si="2981"/>
        <v>S10</v>
      </c>
      <c r="H5543" t="str">
        <f t="shared" ca="1" si="2982"/>
        <v>S101</v>
      </c>
      <c r="I5543">
        <f ca="1">VLOOKUP(D5543,PRC!$A$2:$B$21,2,0)*E5543</f>
        <v>17500000</v>
      </c>
      <c r="J5543">
        <f t="shared" ca="1" si="2967"/>
        <v>16449995.999999998</v>
      </c>
      <c r="K5543">
        <f ca="1">VLOOKUP(D5543,PRC!$A$1:$C$21,3,0)*E5543</f>
        <v>7000000</v>
      </c>
      <c r="L5543">
        <f t="shared" ca="1" si="2968"/>
        <v>1750000</v>
      </c>
      <c r="M5543">
        <f t="shared" ca="1" si="2969"/>
        <v>175000</v>
      </c>
      <c r="N5543">
        <f t="shared" ca="1" si="2970"/>
        <v>1575000</v>
      </c>
      <c r="O5543">
        <f t="shared" ca="1" si="2971"/>
        <v>1400000</v>
      </c>
      <c r="P5543">
        <f t="shared" ca="1" si="2983"/>
        <v>4549995.9999999981</v>
      </c>
      <c r="Q5543">
        <f ca="1">IF(P5543&gt;0,1,0)</f>
        <v>1</v>
      </c>
      <c r="R5543">
        <f t="shared" ca="1" si="2972"/>
        <v>6</v>
      </c>
      <c r="S5543">
        <f t="shared" ca="1" si="2973"/>
        <v>10</v>
      </c>
      <c r="T5543">
        <f t="shared" ca="1" si="2974"/>
        <v>1</v>
      </c>
      <c r="U5543">
        <f t="shared" ca="1" si="2975"/>
        <v>9</v>
      </c>
      <c r="V5543">
        <f t="shared" ca="1" si="2976"/>
        <v>8</v>
      </c>
      <c r="X5543">
        <f t="shared" si="2978"/>
        <v>5543</v>
      </c>
      <c r="Y5543">
        <f t="shared" si="2979"/>
        <v>5452</v>
      </c>
      <c r="Z5543">
        <f t="shared" si="2980"/>
        <v>5453</v>
      </c>
      <c r="AA5543">
        <f t="shared" si="2977"/>
        <v>5951</v>
      </c>
      <c r="AB5543">
        <f t="shared" si="2960"/>
        <v>500</v>
      </c>
      <c r="AM5543" t="str">
        <f t="shared" si="2961"/>
        <v>201906LP</v>
      </c>
      <c r="AN5543">
        <f t="shared" ca="1" si="2985"/>
        <v>6.0000228571428726</v>
      </c>
      <c r="AO5543">
        <f t="shared" ca="1" si="2986"/>
        <v>10</v>
      </c>
      <c r="AP5543">
        <f t="shared" ca="1" si="2962"/>
        <v>1</v>
      </c>
      <c r="AQ5543">
        <f t="shared" ca="1" si="2963"/>
        <v>9</v>
      </c>
      <c r="AR5543">
        <f t="shared" ca="1" si="2964"/>
        <v>8</v>
      </c>
      <c r="AS5543">
        <f ca="1">P5543/J5543</f>
        <v>0.27659556877703789</v>
      </c>
    </row>
    <row r="5544" spans="1:45" x14ac:dyDescent="0.4">
      <c r="A5544">
        <f t="shared" si="2959"/>
        <v>201906</v>
      </c>
      <c r="B5544" t="s">
        <v>539</v>
      </c>
      <c r="C5544" t="s">
        <v>647</v>
      </c>
      <c r="D5544" t="str">
        <f t="shared" ca="1" si="2984"/>
        <v>I114</v>
      </c>
      <c r="E5544">
        <f t="shared" ca="1" si="2965"/>
        <v>59</v>
      </c>
      <c r="F5544">
        <f t="shared" ca="1" si="2966"/>
        <v>9</v>
      </c>
      <c r="G5544" t="str">
        <f t="shared" ca="1" si="2981"/>
        <v>S11</v>
      </c>
      <c r="H5544" t="str">
        <f t="shared" ca="1" si="2982"/>
        <v>S110</v>
      </c>
      <c r="I5544">
        <f ca="1">VLOOKUP(D5544,PRC!$A$2:$B$21,2,0)*E5544</f>
        <v>14160000</v>
      </c>
      <c r="J5544">
        <f t="shared" ca="1" si="2967"/>
        <v>13451996</v>
      </c>
      <c r="K5544">
        <f ca="1">VLOOKUP(D5544,PRC!$A$1:$C$21,3,0)*E5544</f>
        <v>8212800</v>
      </c>
      <c r="L5544">
        <f t="shared" ca="1" si="2968"/>
        <v>1982000</v>
      </c>
      <c r="M5544">
        <f t="shared" ca="1" si="2969"/>
        <v>283000</v>
      </c>
      <c r="N5544">
        <f t="shared" ca="1" si="2970"/>
        <v>1416000</v>
      </c>
      <c r="O5544">
        <f t="shared" ca="1" si="2971"/>
        <v>1274000</v>
      </c>
      <c r="P5544">
        <f t="shared" ca="1" si="2983"/>
        <v>284196</v>
      </c>
      <c r="Q5544">
        <f ca="1">IF(P5544&gt;0,1,0)</f>
        <v>1</v>
      </c>
      <c r="R5544">
        <f t="shared" ca="1" si="2972"/>
        <v>5</v>
      </c>
      <c r="S5544">
        <f t="shared" ca="1" si="2973"/>
        <v>14</v>
      </c>
      <c r="T5544">
        <f t="shared" ca="1" si="2974"/>
        <v>2</v>
      </c>
      <c r="U5544">
        <f t="shared" ca="1" si="2975"/>
        <v>10</v>
      </c>
      <c r="V5544">
        <f t="shared" ca="1" si="2976"/>
        <v>9</v>
      </c>
      <c r="X5544">
        <f t="shared" si="2978"/>
        <v>5544</v>
      </c>
      <c r="Y5544">
        <f t="shared" si="2979"/>
        <v>5452</v>
      </c>
      <c r="Z5544">
        <f t="shared" si="2980"/>
        <v>5453</v>
      </c>
      <c r="AA5544">
        <f t="shared" si="2977"/>
        <v>5951</v>
      </c>
      <c r="AB5544">
        <f t="shared" si="2960"/>
        <v>500</v>
      </c>
      <c r="AM5544" t="str">
        <f t="shared" si="2961"/>
        <v>201906LP</v>
      </c>
      <c r="AN5544">
        <f t="shared" ca="1" si="2985"/>
        <v>5.000028248587574</v>
      </c>
      <c r="AO5544">
        <f t="shared" ca="1" si="2986"/>
        <v>13.997175141242938</v>
      </c>
      <c r="AP5544">
        <f t="shared" ca="1" si="2962"/>
        <v>1.9985875706214689</v>
      </c>
      <c r="AQ5544">
        <f t="shared" ca="1" si="2963"/>
        <v>10</v>
      </c>
      <c r="AR5544">
        <f t="shared" ca="1" si="2964"/>
        <v>8.9971751412429377</v>
      </c>
      <c r="AS5544">
        <f ca="1">P5544/J5544</f>
        <v>2.1126678895830774E-2</v>
      </c>
    </row>
    <row r="5545" spans="1:45" x14ac:dyDescent="0.4">
      <c r="A5545">
        <f t="shared" si="2959"/>
        <v>201906</v>
      </c>
      <c r="B5545" t="s">
        <v>540</v>
      </c>
      <c r="C5545" t="s">
        <v>647</v>
      </c>
      <c r="D5545" t="str">
        <f t="shared" ca="1" si="2984"/>
        <v>I119</v>
      </c>
      <c r="E5545">
        <f t="shared" ca="1" si="2965"/>
        <v>64</v>
      </c>
      <c r="F5545">
        <f t="shared" ca="1" si="2966"/>
        <v>8</v>
      </c>
      <c r="G5545" t="str">
        <f t="shared" ca="1" si="2981"/>
        <v>S11</v>
      </c>
      <c r="H5545" t="str">
        <f t="shared" ca="1" si="2982"/>
        <v>S112</v>
      </c>
      <c r="I5545">
        <f ca="1">VLOOKUP(D5545,PRC!$A$2:$B$21,2,0)*E5545</f>
        <v>6080000</v>
      </c>
      <c r="J5545">
        <f t="shared" ca="1" si="2967"/>
        <v>5593596</v>
      </c>
      <c r="K5545">
        <f ca="1">VLOOKUP(D5545,PRC!$A$1:$C$21,3,0)*E5545</f>
        <v>2918400</v>
      </c>
      <c r="L5545">
        <f t="shared" ca="1" si="2968"/>
        <v>912000</v>
      </c>
      <c r="M5545">
        <f t="shared" ca="1" si="2969"/>
        <v>61000</v>
      </c>
      <c r="N5545">
        <f t="shared" ca="1" si="2970"/>
        <v>486000</v>
      </c>
      <c r="O5545">
        <f t="shared" ca="1" si="2971"/>
        <v>365000</v>
      </c>
      <c r="P5545">
        <f t="shared" ca="1" si="2983"/>
        <v>851196</v>
      </c>
      <c r="Q5545">
        <f ca="1">IF(P5545&gt;0,1,0)</f>
        <v>1</v>
      </c>
      <c r="R5545">
        <f t="shared" ca="1" si="2972"/>
        <v>8</v>
      </c>
      <c r="S5545">
        <f t="shared" ca="1" si="2973"/>
        <v>15</v>
      </c>
      <c r="T5545">
        <f t="shared" ca="1" si="2974"/>
        <v>1</v>
      </c>
      <c r="U5545">
        <f t="shared" ca="1" si="2975"/>
        <v>8</v>
      </c>
      <c r="V5545">
        <f t="shared" ca="1" si="2976"/>
        <v>6</v>
      </c>
      <c r="X5545">
        <f t="shared" si="2978"/>
        <v>5545</v>
      </c>
      <c r="Y5545">
        <f t="shared" si="2979"/>
        <v>5452</v>
      </c>
      <c r="Z5545">
        <f t="shared" si="2980"/>
        <v>5453</v>
      </c>
      <c r="AA5545">
        <f t="shared" si="2977"/>
        <v>5951</v>
      </c>
      <c r="AB5545">
        <f t="shared" si="2960"/>
        <v>500</v>
      </c>
      <c r="AM5545" t="str">
        <f t="shared" si="2961"/>
        <v>201906LP</v>
      </c>
      <c r="AN5545">
        <f t="shared" ca="1" si="2985"/>
        <v>8.0000657894736875</v>
      </c>
      <c r="AO5545">
        <f t="shared" ca="1" si="2986"/>
        <v>15</v>
      </c>
      <c r="AP5545">
        <f t="shared" ca="1" si="2962"/>
        <v>1.0032894736842106</v>
      </c>
      <c r="AQ5545">
        <f t="shared" ca="1" si="2963"/>
        <v>7.9934210526315788</v>
      </c>
      <c r="AR5545">
        <f t="shared" ca="1" si="2964"/>
        <v>6.0032894736842106</v>
      </c>
      <c r="AS5545">
        <f ca="1">P5545/J5545</f>
        <v>0.15217330676008778</v>
      </c>
    </row>
    <row r="5546" spans="1:45" x14ac:dyDescent="0.4">
      <c r="A5546">
        <f t="shared" si="2959"/>
        <v>201906</v>
      </c>
      <c r="B5546" t="s">
        <v>541</v>
      </c>
      <c r="C5546" t="s">
        <v>647</v>
      </c>
      <c r="D5546" t="str">
        <f t="shared" ca="1" si="2984"/>
        <v>I109</v>
      </c>
      <c r="E5546">
        <f t="shared" ca="1" si="2965"/>
        <v>40</v>
      </c>
      <c r="F5546">
        <f t="shared" ca="1" si="2966"/>
        <v>6</v>
      </c>
      <c r="G5546" t="str">
        <f t="shared" ca="1" si="2981"/>
        <v>S11</v>
      </c>
      <c r="H5546" t="str">
        <f t="shared" ca="1" si="2982"/>
        <v>S112</v>
      </c>
      <c r="I5546">
        <f ca="1">VLOOKUP(D5546,PRC!$A$2:$B$21,2,0)*E5546</f>
        <v>20000000</v>
      </c>
      <c r="J5546">
        <f t="shared" ca="1" si="2967"/>
        <v>17999996</v>
      </c>
      <c r="K5546">
        <f ca="1">VLOOKUP(D5546,PRC!$A$1:$C$21,3,0)*E5546</f>
        <v>8000000</v>
      </c>
      <c r="L5546">
        <f t="shared" ca="1" si="2968"/>
        <v>2800000</v>
      </c>
      <c r="M5546">
        <f t="shared" ca="1" si="2969"/>
        <v>400000</v>
      </c>
      <c r="N5546">
        <f t="shared" ca="1" si="2970"/>
        <v>1200000</v>
      </c>
      <c r="O5546">
        <f t="shared" ca="1" si="2971"/>
        <v>1000000</v>
      </c>
      <c r="P5546">
        <f t="shared" ca="1" si="2983"/>
        <v>4599996</v>
      </c>
      <c r="Q5546">
        <f ca="1">IF(P5546&gt;0,1,0)</f>
        <v>1</v>
      </c>
      <c r="R5546">
        <f t="shared" ca="1" si="2972"/>
        <v>10</v>
      </c>
      <c r="S5546">
        <f t="shared" ca="1" si="2973"/>
        <v>14</v>
      </c>
      <c r="T5546">
        <f t="shared" ca="1" si="2974"/>
        <v>2</v>
      </c>
      <c r="U5546">
        <f t="shared" ca="1" si="2975"/>
        <v>6</v>
      </c>
      <c r="V5546">
        <f t="shared" ca="1" si="2976"/>
        <v>5</v>
      </c>
      <c r="X5546">
        <f t="shared" si="2978"/>
        <v>5546</v>
      </c>
      <c r="Y5546">
        <f t="shared" si="2979"/>
        <v>5452</v>
      </c>
      <c r="Z5546">
        <f t="shared" si="2980"/>
        <v>5453</v>
      </c>
      <c r="AA5546">
        <f t="shared" si="2977"/>
        <v>5951</v>
      </c>
      <c r="AB5546">
        <f t="shared" si="2960"/>
        <v>500</v>
      </c>
      <c r="AM5546" t="str">
        <f t="shared" si="2961"/>
        <v>201906LP</v>
      </c>
      <c r="AN5546">
        <f t="shared" ca="1" si="2985"/>
        <v>10.000019999999999</v>
      </c>
      <c r="AO5546">
        <f t="shared" ca="1" si="2986"/>
        <v>14.000000000000002</v>
      </c>
      <c r="AP5546">
        <f t="shared" ca="1" si="2962"/>
        <v>2</v>
      </c>
      <c r="AQ5546">
        <f t="shared" ca="1" si="2963"/>
        <v>6</v>
      </c>
      <c r="AR5546">
        <f t="shared" ca="1" si="2964"/>
        <v>5</v>
      </c>
      <c r="AS5546">
        <f ca="1">P5546/J5546</f>
        <v>0.25555539012342005</v>
      </c>
    </row>
    <row r="5547" spans="1:45" x14ac:dyDescent="0.4">
      <c r="A5547">
        <f t="shared" si="2959"/>
        <v>201906</v>
      </c>
      <c r="B5547" t="s">
        <v>542</v>
      </c>
      <c r="C5547" t="s">
        <v>647</v>
      </c>
      <c r="D5547" t="str">
        <f t="shared" ca="1" si="2984"/>
        <v>I115</v>
      </c>
      <c r="E5547">
        <f t="shared" ca="1" si="2965"/>
        <v>43</v>
      </c>
      <c r="F5547">
        <f t="shared" ca="1" si="2966"/>
        <v>5</v>
      </c>
      <c r="G5547" t="str">
        <f t="shared" ca="1" si="2981"/>
        <v>S11</v>
      </c>
      <c r="H5547" t="str">
        <f t="shared" ca="1" si="2982"/>
        <v>S117</v>
      </c>
      <c r="I5547">
        <f ca="1">VLOOKUP(D5547,PRC!$A$2:$B$21,2,0)*E5547</f>
        <v>215000</v>
      </c>
      <c r="J5547">
        <f t="shared" ca="1" si="2967"/>
        <v>193496</v>
      </c>
      <c r="K5547">
        <f ca="1">VLOOKUP(D5547,PRC!$A$1:$C$21,3,0)*E5547</f>
        <v>103200</v>
      </c>
      <c r="L5547">
        <f t="shared" ca="1" si="2968"/>
        <v>28000</v>
      </c>
      <c r="M5547">
        <f t="shared" ca="1" si="2969"/>
        <v>4000</v>
      </c>
      <c r="N5547">
        <f t="shared" ca="1" si="2970"/>
        <v>11000</v>
      </c>
      <c r="O5547">
        <f t="shared" ca="1" si="2971"/>
        <v>11000</v>
      </c>
      <c r="P5547">
        <f t="shared" ca="1" si="2983"/>
        <v>36296</v>
      </c>
      <c r="Q5547">
        <f ca="1">IF(P5547&gt;0,1,0)</f>
        <v>1</v>
      </c>
      <c r="R5547">
        <f t="shared" ca="1" si="2972"/>
        <v>10</v>
      </c>
      <c r="S5547">
        <f t="shared" ca="1" si="2973"/>
        <v>13</v>
      </c>
      <c r="T5547">
        <f t="shared" ca="1" si="2974"/>
        <v>2</v>
      </c>
      <c r="U5547">
        <f t="shared" ca="1" si="2975"/>
        <v>5</v>
      </c>
      <c r="V5547">
        <f t="shared" ca="1" si="2976"/>
        <v>5</v>
      </c>
      <c r="X5547">
        <f t="shared" si="2978"/>
        <v>5547</v>
      </c>
      <c r="Y5547">
        <f t="shared" si="2979"/>
        <v>5452</v>
      </c>
      <c r="Z5547">
        <f t="shared" si="2980"/>
        <v>5453</v>
      </c>
      <c r="AA5547">
        <f t="shared" si="2977"/>
        <v>5951</v>
      </c>
      <c r="AB5547">
        <f t="shared" si="2960"/>
        <v>500</v>
      </c>
      <c r="AM5547" t="str">
        <f t="shared" si="2961"/>
        <v>201906LP</v>
      </c>
      <c r="AN5547">
        <f t="shared" ca="1" si="2985"/>
        <v>10.001860465116275</v>
      </c>
      <c r="AO5547">
        <f t="shared" ca="1" si="2986"/>
        <v>13.023255813953488</v>
      </c>
      <c r="AP5547">
        <f t="shared" ca="1" si="2962"/>
        <v>1.8604651162790697</v>
      </c>
      <c r="AQ5547">
        <f t="shared" ca="1" si="2963"/>
        <v>5.1162790697674421</v>
      </c>
      <c r="AR5547">
        <f t="shared" ca="1" si="2964"/>
        <v>5.1162790697674421</v>
      </c>
      <c r="AS5547">
        <f ca="1">P5547/J5547</f>
        <v>0.18758010501509076</v>
      </c>
    </row>
    <row r="5548" spans="1:45" x14ac:dyDescent="0.4">
      <c r="A5548">
        <f t="shared" si="2959"/>
        <v>201906</v>
      </c>
      <c r="B5548" t="s">
        <v>543</v>
      </c>
      <c r="C5548" t="s">
        <v>647</v>
      </c>
      <c r="D5548" t="str">
        <f t="shared" ca="1" si="2984"/>
        <v>I108</v>
      </c>
      <c r="E5548">
        <f t="shared" ca="1" si="2965"/>
        <v>40</v>
      </c>
      <c r="F5548">
        <f t="shared" ca="1" si="2966"/>
        <v>8</v>
      </c>
      <c r="G5548" t="str">
        <f t="shared" ca="1" si="2981"/>
        <v>S10</v>
      </c>
      <c r="H5548" t="str">
        <f t="shared" ca="1" si="2982"/>
        <v>S108</v>
      </c>
      <c r="I5548">
        <f ca="1">VLOOKUP(D5548,PRC!$A$2:$B$21,2,0)*E5548</f>
        <v>1600000</v>
      </c>
      <c r="J5548">
        <f t="shared" ca="1" si="2967"/>
        <v>1503996</v>
      </c>
      <c r="K5548">
        <f ca="1">VLOOKUP(D5548,PRC!$A$1:$C$21,3,0)*E5548</f>
        <v>736000</v>
      </c>
      <c r="L5548">
        <f t="shared" ca="1" si="2968"/>
        <v>208000</v>
      </c>
      <c r="M5548">
        <f t="shared" ca="1" si="2969"/>
        <v>32000</v>
      </c>
      <c r="N5548">
        <f t="shared" ca="1" si="2970"/>
        <v>96000</v>
      </c>
      <c r="O5548">
        <f t="shared" ca="1" si="2971"/>
        <v>112000</v>
      </c>
      <c r="P5548">
        <f t="shared" ca="1" si="2983"/>
        <v>319996</v>
      </c>
      <c r="Q5548">
        <f ca="1">IF(P5548&gt;0,1,0)</f>
        <v>1</v>
      </c>
      <c r="R5548">
        <f t="shared" ca="1" si="2972"/>
        <v>6</v>
      </c>
      <c r="S5548">
        <f t="shared" ca="1" si="2973"/>
        <v>13</v>
      </c>
      <c r="T5548">
        <f t="shared" ca="1" si="2974"/>
        <v>2</v>
      </c>
      <c r="U5548">
        <f t="shared" ca="1" si="2975"/>
        <v>6</v>
      </c>
      <c r="V5548">
        <f t="shared" ca="1" si="2976"/>
        <v>7</v>
      </c>
      <c r="X5548">
        <f t="shared" si="2978"/>
        <v>5548</v>
      </c>
      <c r="Y5548">
        <f t="shared" si="2979"/>
        <v>5452</v>
      </c>
      <c r="Z5548">
        <f t="shared" si="2980"/>
        <v>5453</v>
      </c>
      <c r="AA5548">
        <f t="shared" si="2977"/>
        <v>5951</v>
      </c>
      <c r="AB5548">
        <f t="shared" si="2960"/>
        <v>500</v>
      </c>
      <c r="AM5548" t="str">
        <f t="shared" si="2961"/>
        <v>201906LP</v>
      </c>
      <c r="AN5548">
        <f t="shared" ca="1" si="2985"/>
        <v>6.0002499999999959</v>
      </c>
      <c r="AO5548">
        <f t="shared" ca="1" si="2986"/>
        <v>13</v>
      </c>
      <c r="AP5548">
        <f t="shared" ca="1" si="2962"/>
        <v>2</v>
      </c>
      <c r="AQ5548">
        <f t="shared" ca="1" si="2963"/>
        <v>6</v>
      </c>
      <c r="AR5548">
        <f t="shared" ca="1" si="2964"/>
        <v>7.0000000000000009</v>
      </c>
      <c r="AS5548">
        <f ca="1">P5548/J5548</f>
        <v>0.21276386373368014</v>
      </c>
    </row>
    <row r="5549" spans="1:45" x14ac:dyDescent="0.4">
      <c r="A5549">
        <f t="shared" si="2959"/>
        <v>201906</v>
      </c>
      <c r="B5549" t="s">
        <v>544</v>
      </c>
      <c r="C5549" t="s">
        <v>647</v>
      </c>
      <c r="D5549" t="str">
        <f t="shared" ca="1" si="2984"/>
        <v>I105</v>
      </c>
      <c r="E5549">
        <f t="shared" ca="1" si="2965"/>
        <v>34</v>
      </c>
      <c r="F5549">
        <f t="shared" ca="1" si="2966"/>
        <v>10</v>
      </c>
      <c r="G5549" t="str">
        <f t="shared" ca="1" si="2981"/>
        <v>S11</v>
      </c>
      <c r="H5549" t="str">
        <f t="shared" ca="1" si="2982"/>
        <v>S113</v>
      </c>
      <c r="I5549">
        <f ca="1">VLOOKUP(D5549,PRC!$A$2:$B$21,2,0)*E5549</f>
        <v>3400000</v>
      </c>
      <c r="J5549">
        <f t="shared" ca="1" si="2967"/>
        <v>3229996</v>
      </c>
      <c r="K5549">
        <f ca="1">VLOOKUP(D5549,PRC!$A$1:$C$21,3,0)*E5549</f>
        <v>2006000</v>
      </c>
      <c r="L5549">
        <f t="shared" ca="1" si="2968"/>
        <v>408000</v>
      </c>
      <c r="M5549">
        <f t="shared" ca="1" si="2969"/>
        <v>68000</v>
      </c>
      <c r="N5549">
        <f t="shared" ca="1" si="2970"/>
        <v>204000</v>
      </c>
      <c r="O5549">
        <f t="shared" ca="1" si="2971"/>
        <v>340000</v>
      </c>
      <c r="P5549">
        <f t="shared" ca="1" si="2983"/>
        <v>203996</v>
      </c>
      <c r="Q5549">
        <f ca="1">IF(P5549&gt;0,1,0)</f>
        <v>1</v>
      </c>
      <c r="R5549">
        <f t="shared" ca="1" si="2972"/>
        <v>5</v>
      </c>
      <c r="S5549">
        <f t="shared" ca="1" si="2973"/>
        <v>12</v>
      </c>
      <c r="T5549">
        <f t="shared" ca="1" si="2974"/>
        <v>2</v>
      </c>
      <c r="U5549">
        <f t="shared" ca="1" si="2975"/>
        <v>6</v>
      </c>
      <c r="V5549">
        <f t="shared" ca="1" si="2976"/>
        <v>10</v>
      </c>
      <c r="X5549">
        <f t="shared" si="2978"/>
        <v>5549</v>
      </c>
      <c r="Y5549">
        <f t="shared" si="2979"/>
        <v>5452</v>
      </c>
      <c r="Z5549">
        <f t="shared" si="2980"/>
        <v>5453</v>
      </c>
      <c r="AA5549">
        <f t="shared" si="2977"/>
        <v>5951</v>
      </c>
      <c r="AB5549">
        <f t="shared" si="2960"/>
        <v>500</v>
      </c>
      <c r="AM5549" t="str">
        <f t="shared" si="2961"/>
        <v>201906LP</v>
      </c>
      <c r="AN5549">
        <f t="shared" ca="1" si="2985"/>
        <v>5.000117647058822</v>
      </c>
      <c r="AO5549">
        <f t="shared" ca="1" si="2986"/>
        <v>12</v>
      </c>
      <c r="AP5549">
        <f t="shared" ca="1" si="2962"/>
        <v>2</v>
      </c>
      <c r="AQ5549">
        <f t="shared" ca="1" si="2963"/>
        <v>6</v>
      </c>
      <c r="AR5549">
        <f t="shared" ca="1" si="2964"/>
        <v>10</v>
      </c>
      <c r="AS5549">
        <f ca="1">P5549/J5549</f>
        <v>6.3156734559423597E-2</v>
      </c>
    </row>
    <row r="5550" spans="1:45" x14ac:dyDescent="0.4">
      <c r="A5550">
        <f t="shared" si="2959"/>
        <v>201906</v>
      </c>
      <c r="B5550" t="s">
        <v>545</v>
      </c>
      <c r="C5550" t="s">
        <v>647</v>
      </c>
      <c r="D5550" t="str">
        <f t="shared" ca="1" si="2984"/>
        <v>I115</v>
      </c>
      <c r="E5550">
        <f t="shared" ca="1" si="2965"/>
        <v>33</v>
      </c>
      <c r="F5550">
        <f t="shared" ca="1" si="2966"/>
        <v>6</v>
      </c>
      <c r="G5550" t="str">
        <f t="shared" ca="1" si="2981"/>
        <v>S10</v>
      </c>
      <c r="H5550" t="str">
        <f t="shared" ca="1" si="2982"/>
        <v>S106</v>
      </c>
      <c r="I5550">
        <f ca="1">VLOOKUP(D5550,PRC!$A$2:$B$21,2,0)*E5550</f>
        <v>165000</v>
      </c>
      <c r="J5550">
        <f t="shared" ca="1" si="2967"/>
        <v>150146</v>
      </c>
      <c r="K5550">
        <f ca="1">VLOOKUP(D5550,PRC!$A$1:$C$21,3,0)*E5550</f>
        <v>79200</v>
      </c>
      <c r="L5550">
        <f t="shared" ca="1" si="2968"/>
        <v>17000</v>
      </c>
      <c r="M5550">
        <f t="shared" ca="1" si="2969"/>
        <v>5000</v>
      </c>
      <c r="N5550">
        <f t="shared" ca="1" si="2970"/>
        <v>15000</v>
      </c>
      <c r="O5550">
        <f t="shared" ca="1" si="2971"/>
        <v>15000</v>
      </c>
      <c r="P5550">
        <f t="shared" ca="1" si="2983"/>
        <v>18946</v>
      </c>
      <c r="Q5550">
        <f ca="1">IF(P5550&gt;0,1,0)</f>
        <v>1</v>
      </c>
      <c r="R5550">
        <f t="shared" ca="1" si="2972"/>
        <v>9</v>
      </c>
      <c r="S5550">
        <f t="shared" ca="1" si="2973"/>
        <v>10</v>
      </c>
      <c r="T5550">
        <f t="shared" ca="1" si="2974"/>
        <v>3</v>
      </c>
      <c r="U5550">
        <f t="shared" ca="1" si="2975"/>
        <v>9</v>
      </c>
      <c r="V5550">
        <f t="shared" ca="1" si="2976"/>
        <v>9</v>
      </c>
      <c r="X5550">
        <f t="shared" si="2978"/>
        <v>5550</v>
      </c>
      <c r="Y5550">
        <f t="shared" si="2979"/>
        <v>5452</v>
      </c>
      <c r="Z5550">
        <f t="shared" si="2980"/>
        <v>5453</v>
      </c>
      <c r="AA5550">
        <f t="shared" si="2977"/>
        <v>5951</v>
      </c>
      <c r="AB5550">
        <f t="shared" si="2960"/>
        <v>500</v>
      </c>
      <c r="AM5550" t="str">
        <f t="shared" si="2961"/>
        <v>201906LP</v>
      </c>
      <c r="AN5550">
        <f t="shared" ca="1" si="2985"/>
        <v>9.0024242424242455</v>
      </c>
      <c r="AO5550">
        <f t="shared" ca="1" si="2986"/>
        <v>10.303030303030303</v>
      </c>
      <c r="AP5550">
        <f t="shared" ca="1" si="2962"/>
        <v>3.0303030303030303</v>
      </c>
      <c r="AQ5550">
        <f t="shared" ca="1" si="2963"/>
        <v>9.0909090909090917</v>
      </c>
      <c r="AR5550">
        <f t="shared" ca="1" si="2964"/>
        <v>9.0909090909090917</v>
      </c>
      <c r="AS5550">
        <f ca="1">P5550/J5550</f>
        <v>0.12618384772155103</v>
      </c>
    </row>
    <row r="5551" spans="1:45" x14ac:dyDescent="0.4">
      <c r="A5551">
        <f t="shared" si="2959"/>
        <v>201906</v>
      </c>
      <c r="B5551" t="s">
        <v>546</v>
      </c>
      <c r="C5551" t="s">
        <v>647</v>
      </c>
      <c r="D5551" t="str">
        <f t="shared" ca="1" si="2984"/>
        <v>I118</v>
      </c>
      <c r="E5551">
        <f t="shared" ca="1" si="2965"/>
        <v>66</v>
      </c>
      <c r="F5551">
        <f t="shared" ca="1" si="2966"/>
        <v>8</v>
      </c>
      <c r="G5551" t="str">
        <f t="shared" ca="1" si="2981"/>
        <v>S10</v>
      </c>
      <c r="H5551" t="str">
        <f t="shared" ca="1" si="2982"/>
        <v>S107</v>
      </c>
      <c r="I5551">
        <f ca="1">VLOOKUP(D5551,PRC!$A$2:$B$21,2,0)*E5551</f>
        <v>34980000</v>
      </c>
      <c r="J5551">
        <f t="shared" ca="1" si="2967"/>
        <v>33230996</v>
      </c>
      <c r="K5551">
        <f ca="1">VLOOKUP(D5551,PRC!$A$1:$C$21,3,0)*E5551</f>
        <v>14691600</v>
      </c>
      <c r="L5551">
        <f t="shared" ca="1" si="2968"/>
        <v>4897000</v>
      </c>
      <c r="M5551">
        <f t="shared" ca="1" si="2969"/>
        <v>1049000</v>
      </c>
      <c r="N5551">
        <f t="shared" ca="1" si="2970"/>
        <v>3498000</v>
      </c>
      <c r="O5551">
        <f t="shared" ca="1" si="2971"/>
        <v>1749000</v>
      </c>
      <c r="P5551">
        <f t="shared" ca="1" si="2983"/>
        <v>7346396</v>
      </c>
      <c r="Q5551">
        <f ca="1">IF(P5551&gt;0,1,0)</f>
        <v>1</v>
      </c>
      <c r="R5551">
        <f t="shared" ca="1" si="2972"/>
        <v>5</v>
      </c>
      <c r="S5551">
        <f t="shared" ca="1" si="2973"/>
        <v>14</v>
      </c>
      <c r="T5551">
        <f t="shared" ca="1" si="2974"/>
        <v>3</v>
      </c>
      <c r="U5551">
        <f t="shared" ca="1" si="2975"/>
        <v>10</v>
      </c>
      <c r="V5551">
        <f t="shared" ca="1" si="2976"/>
        <v>5</v>
      </c>
      <c r="X5551">
        <f t="shared" si="2978"/>
        <v>5551</v>
      </c>
      <c r="Y5551">
        <f t="shared" si="2979"/>
        <v>5452</v>
      </c>
      <c r="Z5551">
        <f t="shared" si="2980"/>
        <v>5453</v>
      </c>
      <c r="AA5551">
        <f t="shared" si="2977"/>
        <v>5951</v>
      </c>
      <c r="AB5551">
        <f t="shared" si="2960"/>
        <v>500</v>
      </c>
      <c r="AM5551" t="str">
        <f t="shared" si="2961"/>
        <v>201906LP</v>
      </c>
      <c r="AN5551">
        <f t="shared" ca="1" si="2985"/>
        <v>5.0000114351057778</v>
      </c>
      <c r="AO5551">
        <f t="shared" ca="1" si="2986"/>
        <v>13.999428244711263</v>
      </c>
      <c r="AP5551">
        <f t="shared" ca="1" si="2962"/>
        <v>2.9988564894225274</v>
      </c>
      <c r="AQ5551">
        <f t="shared" ca="1" si="2963"/>
        <v>10</v>
      </c>
      <c r="AR5551">
        <f t="shared" ca="1" si="2964"/>
        <v>5</v>
      </c>
      <c r="AS5551">
        <f ca="1">P5551/J5551</f>
        <v>0.22107059324974793</v>
      </c>
    </row>
    <row r="5552" spans="1:45" x14ac:dyDescent="0.4">
      <c r="A5552">
        <f t="shared" si="2959"/>
        <v>201906</v>
      </c>
      <c r="B5552" t="s">
        <v>547</v>
      </c>
      <c r="C5552" t="s">
        <v>647</v>
      </c>
      <c r="D5552" t="str">
        <f t="shared" ca="1" si="2984"/>
        <v>I108</v>
      </c>
      <c r="E5552">
        <f t="shared" ca="1" si="2965"/>
        <v>66</v>
      </c>
      <c r="F5552">
        <f t="shared" ca="1" si="2966"/>
        <v>10</v>
      </c>
      <c r="G5552" t="str">
        <f t="shared" ca="1" si="2981"/>
        <v>S10</v>
      </c>
      <c r="H5552" t="str">
        <f t="shared" ca="1" si="2982"/>
        <v>S109</v>
      </c>
      <c r="I5552">
        <f ca="1">VLOOKUP(D5552,PRC!$A$2:$B$21,2,0)*E5552</f>
        <v>2640000</v>
      </c>
      <c r="J5552">
        <f t="shared" ca="1" si="2967"/>
        <v>2481596</v>
      </c>
      <c r="K5552">
        <f ca="1">VLOOKUP(D5552,PRC!$A$1:$C$21,3,0)*E5552</f>
        <v>1214400</v>
      </c>
      <c r="L5552">
        <f t="shared" ca="1" si="2968"/>
        <v>343000</v>
      </c>
      <c r="M5552">
        <f t="shared" ca="1" si="2969"/>
        <v>79000</v>
      </c>
      <c r="N5552">
        <f t="shared" ca="1" si="2970"/>
        <v>132000</v>
      </c>
      <c r="O5552">
        <f t="shared" ca="1" si="2971"/>
        <v>185000</v>
      </c>
      <c r="P5552">
        <f t="shared" ca="1" si="2983"/>
        <v>528196</v>
      </c>
      <c r="Q5552">
        <f ca="1">IF(P5552&gt;0,1,0)</f>
        <v>1</v>
      </c>
      <c r="R5552">
        <f t="shared" ca="1" si="2972"/>
        <v>6</v>
      </c>
      <c r="S5552">
        <f t="shared" ca="1" si="2973"/>
        <v>13</v>
      </c>
      <c r="T5552">
        <f t="shared" ca="1" si="2974"/>
        <v>3</v>
      </c>
      <c r="U5552">
        <f t="shared" ca="1" si="2975"/>
        <v>5</v>
      </c>
      <c r="V5552">
        <f t="shared" ca="1" si="2976"/>
        <v>7</v>
      </c>
      <c r="X5552">
        <f t="shared" si="2978"/>
        <v>5552</v>
      </c>
      <c r="Y5552">
        <f t="shared" si="2979"/>
        <v>5452</v>
      </c>
      <c r="Z5552">
        <f t="shared" si="2980"/>
        <v>5453</v>
      </c>
      <c r="AA5552">
        <f t="shared" si="2977"/>
        <v>5951</v>
      </c>
      <c r="AB5552">
        <f t="shared" si="2960"/>
        <v>500</v>
      </c>
      <c r="AM5552" t="str">
        <f t="shared" si="2961"/>
        <v>201906LP</v>
      </c>
      <c r="AN5552">
        <f t="shared" ca="1" si="2985"/>
        <v>6.0001515151515195</v>
      </c>
      <c r="AO5552">
        <f t="shared" ca="1" si="2986"/>
        <v>12.992424242424242</v>
      </c>
      <c r="AP5552">
        <f t="shared" ca="1" si="2962"/>
        <v>2.9924242424242422</v>
      </c>
      <c r="AQ5552">
        <f t="shared" ca="1" si="2963"/>
        <v>5</v>
      </c>
      <c r="AR5552">
        <f t="shared" ca="1" si="2964"/>
        <v>7.0075757575757569</v>
      </c>
      <c r="AS5552">
        <f ca="1">P5552/J5552</f>
        <v>0.2128452818266954</v>
      </c>
    </row>
    <row r="5553" spans="1:45" x14ac:dyDescent="0.4">
      <c r="A5553">
        <f t="shared" si="2959"/>
        <v>201906</v>
      </c>
      <c r="B5553" t="s">
        <v>548</v>
      </c>
      <c r="C5553" t="s">
        <v>647</v>
      </c>
      <c r="D5553" t="str">
        <f t="shared" ca="1" si="2984"/>
        <v>I101</v>
      </c>
      <c r="E5553">
        <f t="shared" ca="1" si="2965"/>
        <v>48</v>
      </c>
      <c r="F5553">
        <f t="shared" ca="1" si="2966"/>
        <v>9</v>
      </c>
      <c r="G5553" t="str">
        <f t="shared" ca="1" si="2981"/>
        <v>S10</v>
      </c>
      <c r="H5553" t="str">
        <f t="shared" ca="1" si="2982"/>
        <v>S101</v>
      </c>
      <c r="I5553">
        <f ca="1">VLOOKUP(D5553,PRC!$A$2:$B$21,2,0)*E5553</f>
        <v>1440000</v>
      </c>
      <c r="J5553">
        <f t="shared" ca="1" si="2967"/>
        <v>1353596</v>
      </c>
      <c r="K5553">
        <f ca="1">VLOOKUP(D5553,PRC!$A$1:$C$21,3,0)*E5553</f>
        <v>748800</v>
      </c>
      <c r="L5553">
        <f t="shared" ca="1" si="2968"/>
        <v>144000</v>
      </c>
      <c r="M5553">
        <f t="shared" ca="1" si="2969"/>
        <v>29000</v>
      </c>
      <c r="N5553">
        <f t="shared" ca="1" si="2970"/>
        <v>130000</v>
      </c>
      <c r="O5553">
        <f t="shared" ca="1" si="2971"/>
        <v>101000</v>
      </c>
      <c r="P5553">
        <f t="shared" ca="1" si="2983"/>
        <v>200796</v>
      </c>
      <c r="Q5553">
        <f ca="1">IF(P5553&gt;0,1,0)</f>
        <v>1</v>
      </c>
      <c r="R5553">
        <f t="shared" ca="1" si="2972"/>
        <v>6</v>
      </c>
      <c r="S5553">
        <f t="shared" ca="1" si="2973"/>
        <v>10</v>
      </c>
      <c r="T5553">
        <f t="shared" ca="1" si="2974"/>
        <v>2</v>
      </c>
      <c r="U5553">
        <f t="shared" ca="1" si="2975"/>
        <v>9</v>
      </c>
      <c r="V5553">
        <f t="shared" ca="1" si="2976"/>
        <v>7</v>
      </c>
      <c r="X5553">
        <f t="shared" si="2978"/>
        <v>5553</v>
      </c>
      <c r="Y5553">
        <f t="shared" si="2979"/>
        <v>5452</v>
      </c>
      <c r="Z5553">
        <f t="shared" si="2980"/>
        <v>5453</v>
      </c>
      <c r="AA5553">
        <f t="shared" si="2977"/>
        <v>5951</v>
      </c>
      <c r="AB5553">
        <f t="shared" si="2960"/>
        <v>500</v>
      </c>
      <c r="AM5553" t="str">
        <f t="shared" si="2961"/>
        <v>201906LP</v>
      </c>
      <c r="AN5553">
        <f t="shared" ca="1" si="2985"/>
        <v>6.0002777777777734</v>
      </c>
      <c r="AO5553">
        <f t="shared" ca="1" si="2986"/>
        <v>10</v>
      </c>
      <c r="AP5553">
        <f t="shared" ca="1" si="2962"/>
        <v>2.0138888888888888</v>
      </c>
      <c r="AQ5553">
        <f t="shared" ca="1" si="2963"/>
        <v>9.0277777777777768</v>
      </c>
      <c r="AR5553">
        <f t="shared" ca="1" si="2964"/>
        <v>7.0138888888888893</v>
      </c>
      <c r="AS5553">
        <f ca="1">P5553/J5553</f>
        <v>0.14834263694632668</v>
      </c>
    </row>
    <row r="5554" spans="1:45" x14ac:dyDescent="0.4">
      <c r="A5554">
        <f t="shared" si="2959"/>
        <v>201906</v>
      </c>
      <c r="B5554" t="s">
        <v>549</v>
      </c>
      <c r="C5554" t="s">
        <v>647</v>
      </c>
      <c r="D5554" t="str">
        <f t="shared" ca="1" si="2984"/>
        <v>I101</v>
      </c>
      <c r="E5554">
        <f t="shared" ca="1" si="2965"/>
        <v>31</v>
      </c>
      <c r="F5554">
        <f t="shared" ca="1" si="2966"/>
        <v>6</v>
      </c>
      <c r="G5554" t="str">
        <f t="shared" ca="1" si="2981"/>
        <v>S11</v>
      </c>
      <c r="H5554" t="str">
        <f t="shared" ca="1" si="2982"/>
        <v>S112</v>
      </c>
      <c r="I5554">
        <f ca="1">VLOOKUP(D5554,PRC!$A$2:$B$21,2,0)*E5554</f>
        <v>930000</v>
      </c>
      <c r="J5554">
        <f t="shared" ca="1" si="2967"/>
        <v>846296</v>
      </c>
      <c r="K5554">
        <f ca="1">VLOOKUP(D5554,PRC!$A$1:$C$21,3,0)*E5554</f>
        <v>483600</v>
      </c>
      <c r="L5554">
        <f t="shared" ca="1" si="2968"/>
        <v>93000</v>
      </c>
      <c r="M5554">
        <f t="shared" ca="1" si="2969"/>
        <v>19000</v>
      </c>
      <c r="N5554">
        <f t="shared" ca="1" si="2970"/>
        <v>84000</v>
      </c>
      <c r="O5554">
        <f t="shared" ca="1" si="2971"/>
        <v>93000</v>
      </c>
      <c r="P5554">
        <f t="shared" ca="1" si="2983"/>
        <v>73696</v>
      </c>
      <c r="Q5554">
        <f ca="1">IF(P5554&gt;0,1,0)</f>
        <v>1</v>
      </c>
      <c r="R5554">
        <f t="shared" ca="1" si="2972"/>
        <v>9</v>
      </c>
      <c r="S5554">
        <f t="shared" ca="1" si="2973"/>
        <v>10</v>
      </c>
      <c r="T5554">
        <f t="shared" ca="1" si="2974"/>
        <v>2</v>
      </c>
      <c r="U5554">
        <f t="shared" ca="1" si="2975"/>
        <v>9</v>
      </c>
      <c r="V5554">
        <f t="shared" ca="1" si="2976"/>
        <v>10</v>
      </c>
      <c r="X5554">
        <f t="shared" si="2978"/>
        <v>5554</v>
      </c>
      <c r="Y5554">
        <f t="shared" si="2979"/>
        <v>5452</v>
      </c>
      <c r="Z5554">
        <f t="shared" si="2980"/>
        <v>5453</v>
      </c>
      <c r="AA5554">
        <f t="shared" si="2977"/>
        <v>5951</v>
      </c>
      <c r="AB5554">
        <f t="shared" si="2960"/>
        <v>500</v>
      </c>
      <c r="AM5554" t="str">
        <f t="shared" si="2961"/>
        <v>201906LP</v>
      </c>
      <c r="AN5554">
        <f t="shared" ca="1" si="2985"/>
        <v>9.0004301075268796</v>
      </c>
      <c r="AO5554">
        <f t="shared" ca="1" si="2986"/>
        <v>10</v>
      </c>
      <c r="AP5554">
        <f t="shared" ca="1" si="2962"/>
        <v>2.043010752688172</v>
      </c>
      <c r="AQ5554">
        <f t="shared" ca="1" si="2963"/>
        <v>9.0322580645161281</v>
      </c>
      <c r="AR5554">
        <f t="shared" ca="1" si="2964"/>
        <v>10</v>
      </c>
      <c r="AS5554">
        <f ca="1">P5554/J5554</f>
        <v>8.7080643179218625E-2</v>
      </c>
    </row>
    <row r="5555" spans="1:45" x14ac:dyDescent="0.4">
      <c r="A5555">
        <f t="shared" si="2959"/>
        <v>201906</v>
      </c>
      <c r="B5555" t="s">
        <v>550</v>
      </c>
      <c r="C5555" t="s">
        <v>647</v>
      </c>
      <c r="D5555" t="str">
        <f t="shared" ca="1" si="2984"/>
        <v>I119</v>
      </c>
      <c r="E5555">
        <f t="shared" ca="1" si="2965"/>
        <v>44</v>
      </c>
      <c r="F5555">
        <f t="shared" ca="1" si="2966"/>
        <v>8</v>
      </c>
      <c r="G5555" t="str">
        <f t="shared" ca="1" si="2981"/>
        <v>S11</v>
      </c>
      <c r="H5555" t="str">
        <f t="shared" ca="1" si="2982"/>
        <v>S115</v>
      </c>
      <c r="I5555">
        <f ca="1">VLOOKUP(D5555,PRC!$A$2:$B$21,2,0)*E5555</f>
        <v>4180000</v>
      </c>
      <c r="J5555">
        <f t="shared" ca="1" si="2967"/>
        <v>3887395.9999999995</v>
      </c>
      <c r="K5555">
        <f ca="1">VLOOKUP(D5555,PRC!$A$1:$C$21,3,0)*E5555</f>
        <v>2006400</v>
      </c>
      <c r="L5555">
        <f t="shared" ca="1" si="2968"/>
        <v>502000</v>
      </c>
      <c r="M5555">
        <f t="shared" ca="1" si="2969"/>
        <v>84000</v>
      </c>
      <c r="N5555">
        <f t="shared" ca="1" si="2970"/>
        <v>376000</v>
      </c>
      <c r="O5555">
        <f t="shared" ca="1" si="2971"/>
        <v>209000</v>
      </c>
      <c r="P5555">
        <f t="shared" ca="1" si="2983"/>
        <v>709995.99999999953</v>
      </c>
      <c r="Q5555">
        <f ca="1">IF(P5555&gt;0,1,0)</f>
        <v>1</v>
      </c>
      <c r="R5555">
        <f t="shared" ca="1" si="2972"/>
        <v>7</v>
      </c>
      <c r="S5555">
        <f t="shared" ca="1" si="2973"/>
        <v>12</v>
      </c>
      <c r="T5555">
        <f t="shared" ca="1" si="2974"/>
        <v>2</v>
      </c>
      <c r="U5555">
        <f t="shared" ca="1" si="2975"/>
        <v>9</v>
      </c>
      <c r="V5555">
        <f t="shared" ca="1" si="2976"/>
        <v>5</v>
      </c>
      <c r="X5555">
        <f t="shared" si="2978"/>
        <v>5555</v>
      </c>
      <c r="Y5555">
        <f t="shared" si="2979"/>
        <v>5452</v>
      </c>
      <c r="Z5555">
        <f t="shared" si="2980"/>
        <v>5453</v>
      </c>
      <c r="AA5555">
        <f t="shared" si="2977"/>
        <v>5951</v>
      </c>
      <c r="AB5555">
        <f t="shared" si="2960"/>
        <v>500</v>
      </c>
      <c r="AM5555" t="str">
        <f t="shared" si="2961"/>
        <v>201906LP</v>
      </c>
      <c r="AN5555">
        <f t="shared" ca="1" si="2985"/>
        <v>7.000095693779917</v>
      </c>
      <c r="AO5555">
        <f t="shared" ca="1" si="2986"/>
        <v>12.009569377990431</v>
      </c>
      <c r="AP5555">
        <f t="shared" ca="1" si="2962"/>
        <v>2.0095693779904304</v>
      </c>
      <c r="AQ5555">
        <f t="shared" ca="1" si="2963"/>
        <v>8.9952153110047846</v>
      </c>
      <c r="AR5555">
        <f t="shared" ca="1" si="2964"/>
        <v>5</v>
      </c>
      <c r="AS5555">
        <f ca="1">P5555/J5555</f>
        <v>0.18264051308382259</v>
      </c>
    </row>
    <row r="5556" spans="1:45" x14ac:dyDescent="0.4">
      <c r="A5556">
        <f t="shared" si="2959"/>
        <v>201906</v>
      </c>
      <c r="B5556" t="s">
        <v>551</v>
      </c>
      <c r="C5556" t="s">
        <v>647</v>
      </c>
      <c r="D5556" t="str">
        <f t="shared" ca="1" si="2984"/>
        <v>I114</v>
      </c>
      <c r="E5556">
        <f t="shared" ca="1" si="2965"/>
        <v>31</v>
      </c>
      <c r="F5556">
        <f t="shared" ca="1" si="2966"/>
        <v>8</v>
      </c>
      <c r="G5556" t="str">
        <f t="shared" ca="1" si="2981"/>
        <v>S12</v>
      </c>
      <c r="H5556" t="str">
        <f t="shared" ca="1" si="2982"/>
        <v>S120</v>
      </c>
      <c r="I5556">
        <f ca="1">VLOOKUP(D5556,PRC!$A$2:$B$21,2,0)*E5556</f>
        <v>7440000</v>
      </c>
      <c r="J5556">
        <f t="shared" ca="1" si="2967"/>
        <v>6993596</v>
      </c>
      <c r="K5556">
        <f ca="1">VLOOKUP(D5556,PRC!$A$1:$C$21,3,0)*E5556</f>
        <v>4315200</v>
      </c>
      <c r="L5556">
        <f t="shared" ca="1" si="2968"/>
        <v>744000</v>
      </c>
      <c r="M5556">
        <f t="shared" ca="1" si="2969"/>
        <v>74000</v>
      </c>
      <c r="N5556">
        <f t="shared" ca="1" si="2970"/>
        <v>372000</v>
      </c>
      <c r="O5556">
        <f t="shared" ca="1" si="2971"/>
        <v>372000</v>
      </c>
      <c r="P5556">
        <f t="shared" ca="1" si="2983"/>
        <v>1116396</v>
      </c>
      <c r="Q5556">
        <f ca="1">IF(P5556&gt;0,1,0)</f>
        <v>1</v>
      </c>
      <c r="R5556">
        <f t="shared" ca="1" si="2972"/>
        <v>6</v>
      </c>
      <c r="S5556">
        <f t="shared" ca="1" si="2973"/>
        <v>10</v>
      </c>
      <c r="T5556">
        <f t="shared" ca="1" si="2974"/>
        <v>1</v>
      </c>
      <c r="U5556">
        <f t="shared" ca="1" si="2975"/>
        <v>5</v>
      </c>
      <c r="V5556">
        <f t="shared" ca="1" si="2976"/>
        <v>5</v>
      </c>
      <c r="X5556">
        <f t="shared" si="2978"/>
        <v>5556</v>
      </c>
      <c r="Y5556">
        <f t="shared" si="2979"/>
        <v>5452</v>
      </c>
      <c r="Z5556">
        <f t="shared" si="2980"/>
        <v>5453</v>
      </c>
      <c r="AA5556">
        <f t="shared" si="2977"/>
        <v>5951</v>
      </c>
      <c r="AB5556">
        <f t="shared" si="2960"/>
        <v>500</v>
      </c>
      <c r="AM5556" t="str">
        <f t="shared" si="2961"/>
        <v>201906LP</v>
      </c>
      <c r="AN5556">
        <f t="shared" ca="1" si="2985"/>
        <v>6.0000537634408602</v>
      </c>
      <c r="AO5556">
        <f t="shared" ca="1" si="2986"/>
        <v>10</v>
      </c>
      <c r="AP5556">
        <f t="shared" ca="1" si="2962"/>
        <v>0.9946236559139785</v>
      </c>
      <c r="AQ5556">
        <f t="shared" ca="1" si="2963"/>
        <v>5</v>
      </c>
      <c r="AR5556">
        <f t="shared" ca="1" si="2964"/>
        <v>5</v>
      </c>
      <c r="AS5556">
        <f ca="1">P5556/J5556</f>
        <v>0.15963118258475326</v>
      </c>
    </row>
    <row r="5557" spans="1:45" x14ac:dyDescent="0.4">
      <c r="A5557">
        <f t="shared" si="2959"/>
        <v>201906</v>
      </c>
      <c r="B5557" t="s">
        <v>552</v>
      </c>
      <c r="C5557" t="s">
        <v>647</v>
      </c>
      <c r="D5557" t="str">
        <f t="shared" ca="1" si="2984"/>
        <v>I102</v>
      </c>
      <c r="E5557">
        <f t="shared" ca="1" si="2965"/>
        <v>33</v>
      </c>
      <c r="F5557">
        <f t="shared" ca="1" si="2966"/>
        <v>6</v>
      </c>
      <c r="G5557" t="str">
        <f t="shared" ca="1" si="2981"/>
        <v>S11</v>
      </c>
      <c r="H5557" t="str">
        <f t="shared" ca="1" si="2982"/>
        <v>S113</v>
      </c>
      <c r="I5557">
        <f ca="1">VLOOKUP(D5557,PRC!$A$2:$B$21,2,0)*E5557</f>
        <v>1320000</v>
      </c>
      <c r="J5557">
        <f t="shared" ca="1" si="2967"/>
        <v>1201196</v>
      </c>
      <c r="K5557">
        <f ca="1">VLOOKUP(D5557,PRC!$A$1:$C$21,3,0)*E5557</f>
        <v>620400</v>
      </c>
      <c r="L5557">
        <f t="shared" ca="1" si="2968"/>
        <v>172000</v>
      </c>
      <c r="M5557">
        <f t="shared" ca="1" si="2969"/>
        <v>26000</v>
      </c>
      <c r="N5557">
        <f t="shared" ca="1" si="2970"/>
        <v>119000</v>
      </c>
      <c r="O5557">
        <f t="shared" ca="1" si="2971"/>
        <v>119000</v>
      </c>
      <c r="P5557">
        <f t="shared" ca="1" si="2983"/>
        <v>144796</v>
      </c>
      <c r="Q5557">
        <f ca="1">IF(P5557&gt;0,1,0)</f>
        <v>1</v>
      </c>
      <c r="R5557">
        <f t="shared" ca="1" si="2972"/>
        <v>9</v>
      </c>
      <c r="S5557">
        <f t="shared" ca="1" si="2973"/>
        <v>13</v>
      </c>
      <c r="T5557">
        <f t="shared" ca="1" si="2974"/>
        <v>2</v>
      </c>
      <c r="U5557">
        <f t="shared" ca="1" si="2975"/>
        <v>9</v>
      </c>
      <c r="V5557">
        <f t="shared" ca="1" si="2976"/>
        <v>9</v>
      </c>
      <c r="X5557">
        <f t="shared" si="2978"/>
        <v>5557</v>
      </c>
      <c r="Y5557">
        <f t="shared" si="2979"/>
        <v>5452</v>
      </c>
      <c r="Z5557">
        <f t="shared" si="2980"/>
        <v>5453</v>
      </c>
      <c r="AA5557">
        <f t="shared" si="2977"/>
        <v>5951</v>
      </c>
      <c r="AB5557">
        <f t="shared" si="2960"/>
        <v>500</v>
      </c>
      <c r="AM5557" t="str">
        <f t="shared" si="2961"/>
        <v>201906LP</v>
      </c>
      <c r="AN5557">
        <f t="shared" ca="1" si="2985"/>
        <v>9.0003030303030247</v>
      </c>
      <c r="AO5557">
        <f t="shared" ca="1" si="2986"/>
        <v>13.030303030303031</v>
      </c>
      <c r="AP5557">
        <f t="shared" ca="1" si="2962"/>
        <v>1.9696969696969695</v>
      </c>
      <c r="AQ5557">
        <f t="shared" ca="1" si="2963"/>
        <v>9.0151515151515156</v>
      </c>
      <c r="AR5557">
        <f t="shared" ca="1" si="2964"/>
        <v>9.0151515151515156</v>
      </c>
      <c r="AS5557">
        <f ca="1">P5557/J5557</f>
        <v>0.12054319195202115</v>
      </c>
    </row>
    <row r="5558" spans="1:45" x14ac:dyDescent="0.4">
      <c r="A5558">
        <f t="shared" si="2959"/>
        <v>201906</v>
      </c>
      <c r="B5558" t="s">
        <v>553</v>
      </c>
      <c r="C5558" t="s">
        <v>647</v>
      </c>
      <c r="D5558" t="str">
        <f t="shared" ca="1" si="2984"/>
        <v>I101</v>
      </c>
      <c r="E5558">
        <f t="shared" ca="1" si="2965"/>
        <v>56</v>
      </c>
      <c r="F5558">
        <f t="shared" ca="1" si="2966"/>
        <v>5</v>
      </c>
      <c r="G5558" t="str">
        <f t="shared" ca="1" si="2981"/>
        <v>S11</v>
      </c>
      <c r="H5558" t="str">
        <f t="shared" ca="1" si="2982"/>
        <v>S110</v>
      </c>
      <c r="I5558">
        <f ca="1">VLOOKUP(D5558,PRC!$A$2:$B$21,2,0)*E5558</f>
        <v>1680000</v>
      </c>
      <c r="J5558">
        <f t="shared" ca="1" si="2967"/>
        <v>1595996</v>
      </c>
      <c r="K5558">
        <f ca="1">VLOOKUP(D5558,PRC!$A$1:$C$21,3,0)*E5558</f>
        <v>873600</v>
      </c>
      <c r="L5558">
        <f t="shared" ca="1" si="2968"/>
        <v>218000</v>
      </c>
      <c r="M5558">
        <f t="shared" ca="1" si="2969"/>
        <v>50000</v>
      </c>
      <c r="N5558">
        <f t="shared" ca="1" si="2970"/>
        <v>84000</v>
      </c>
      <c r="O5558">
        <f t="shared" ca="1" si="2971"/>
        <v>118000</v>
      </c>
      <c r="P5558">
        <f t="shared" ca="1" si="2983"/>
        <v>252396</v>
      </c>
      <c r="Q5558">
        <f ca="1">IF(P5558&gt;0,1,0)</f>
        <v>1</v>
      </c>
      <c r="R5558">
        <f t="shared" ca="1" si="2972"/>
        <v>5</v>
      </c>
      <c r="S5558">
        <f t="shared" ca="1" si="2973"/>
        <v>13</v>
      </c>
      <c r="T5558">
        <f t="shared" ca="1" si="2974"/>
        <v>3</v>
      </c>
      <c r="U5558">
        <f t="shared" ca="1" si="2975"/>
        <v>5</v>
      </c>
      <c r="V5558">
        <f t="shared" ca="1" si="2976"/>
        <v>7</v>
      </c>
      <c r="X5558">
        <f t="shared" si="2978"/>
        <v>5558</v>
      </c>
      <c r="Y5558">
        <f t="shared" si="2979"/>
        <v>5452</v>
      </c>
      <c r="Z5558">
        <f t="shared" si="2980"/>
        <v>5453</v>
      </c>
      <c r="AA5558">
        <f t="shared" si="2977"/>
        <v>5951</v>
      </c>
      <c r="AB5558">
        <f t="shared" si="2960"/>
        <v>500</v>
      </c>
      <c r="AM5558" t="str">
        <f t="shared" si="2961"/>
        <v>201906LP</v>
      </c>
      <c r="AN5558">
        <f t="shared" ca="1" si="2985"/>
        <v>5.000238095238096</v>
      </c>
      <c r="AO5558">
        <f t="shared" ca="1" si="2986"/>
        <v>12.976190476190478</v>
      </c>
      <c r="AP5558">
        <f t="shared" ca="1" si="2962"/>
        <v>2.9761904761904758</v>
      </c>
      <c r="AQ5558">
        <f t="shared" ca="1" si="2963"/>
        <v>5</v>
      </c>
      <c r="AR5558">
        <f t="shared" ca="1" si="2964"/>
        <v>7.0238095238095237</v>
      </c>
      <c r="AS5558">
        <f ca="1">P5558/J5558</f>
        <v>0.15814325349186339</v>
      </c>
    </row>
    <row r="5559" spans="1:45" x14ac:dyDescent="0.4">
      <c r="A5559">
        <f t="shared" si="2959"/>
        <v>201906</v>
      </c>
      <c r="B5559" t="s">
        <v>554</v>
      </c>
      <c r="C5559" t="s">
        <v>647</v>
      </c>
      <c r="D5559" t="str">
        <f t="shared" ca="1" si="2984"/>
        <v>I105</v>
      </c>
      <c r="E5559">
        <f t="shared" ca="1" si="2965"/>
        <v>53</v>
      </c>
      <c r="F5559">
        <f t="shared" ca="1" si="2966"/>
        <v>7</v>
      </c>
      <c r="G5559" t="str">
        <f t="shared" ca="1" si="2981"/>
        <v>S11</v>
      </c>
      <c r="H5559" t="str">
        <f t="shared" ca="1" si="2982"/>
        <v>S119</v>
      </c>
      <c r="I5559">
        <f ca="1">VLOOKUP(D5559,PRC!$A$2:$B$21,2,0)*E5559</f>
        <v>5300000</v>
      </c>
      <c r="J5559">
        <f t="shared" ca="1" si="2967"/>
        <v>5034996</v>
      </c>
      <c r="K5559">
        <f ca="1">VLOOKUP(D5559,PRC!$A$1:$C$21,3,0)*E5559</f>
        <v>3127000</v>
      </c>
      <c r="L5559">
        <f t="shared" ca="1" si="2968"/>
        <v>795000</v>
      </c>
      <c r="M5559">
        <f t="shared" ca="1" si="2969"/>
        <v>159000</v>
      </c>
      <c r="N5559">
        <f t="shared" ca="1" si="2970"/>
        <v>265000</v>
      </c>
      <c r="O5559">
        <f t="shared" ca="1" si="2971"/>
        <v>530000</v>
      </c>
      <c r="P5559">
        <f t="shared" ca="1" si="2983"/>
        <v>158996</v>
      </c>
      <c r="Q5559">
        <f ca="1">IF(P5559&gt;0,1,0)</f>
        <v>1</v>
      </c>
      <c r="R5559">
        <f t="shared" ca="1" si="2972"/>
        <v>5</v>
      </c>
      <c r="S5559">
        <f t="shared" ca="1" si="2973"/>
        <v>15</v>
      </c>
      <c r="T5559">
        <f t="shared" ca="1" si="2974"/>
        <v>3</v>
      </c>
      <c r="U5559">
        <f t="shared" ca="1" si="2975"/>
        <v>5</v>
      </c>
      <c r="V5559">
        <f t="shared" ca="1" si="2976"/>
        <v>10</v>
      </c>
      <c r="X5559">
        <f t="shared" si="2978"/>
        <v>5559</v>
      </c>
      <c r="Y5559">
        <f t="shared" si="2979"/>
        <v>5452</v>
      </c>
      <c r="Z5559">
        <f t="shared" si="2980"/>
        <v>5453</v>
      </c>
      <c r="AA5559">
        <f t="shared" si="2977"/>
        <v>5951</v>
      </c>
      <c r="AB5559">
        <f t="shared" si="2960"/>
        <v>500</v>
      </c>
      <c r="AM5559" t="str">
        <f t="shared" si="2961"/>
        <v>201906LP</v>
      </c>
      <c r="AN5559">
        <f t="shared" ca="1" si="2985"/>
        <v>5.0000754716981177</v>
      </c>
      <c r="AO5559">
        <f t="shared" ca="1" si="2986"/>
        <v>15</v>
      </c>
      <c r="AP5559">
        <f t="shared" ca="1" si="2962"/>
        <v>3</v>
      </c>
      <c r="AQ5559">
        <f t="shared" ca="1" si="2963"/>
        <v>5</v>
      </c>
      <c r="AR5559">
        <f t="shared" ca="1" si="2964"/>
        <v>10</v>
      </c>
      <c r="AS5559">
        <f ca="1">P5559/J5559</f>
        <v>3.157817801642742E-2</v>
      </c>
    </row>
    <row r="5560" spans="1:45" x14ac:dyDescent="0.4">
      <c r="A5560">
        <f t="shared" si="2959"/>
        <v>201906</v>
      </c>
      <c r="B5560" t="s">
        <v>555</v>
      </c>
      <c r="C5560" t="s">
        <v>647</v>
      </c>
      <c r="D5560" t="str">
        <f t="shared" ca="1" si="2984"/>
        <v>I103</v>
      </c>
      <c r="E5560">
        <f t="shared" ca="1" si="2965"/>
        <v>42</v>
      </c>
      <c r="F5560">
        <f t="shared" ca="1" si="2966"/>
        <v>5</v>
      </c>
      <c r="G5560" t="str">
        <f t="shared" ca="1" si="2981"/>
        <v>S11</v>
      </c>
      <c r="H5560" t="str">
        <f t="shared" ca="1" si="2982"/>
        <v>S113</v>
      </c>
      <c r="I5560">
        <f ca="1">VLOOKUP(D5560,PRC!$A$2:$B$21,2,0)*E5560</f>
        <v>2100000</v>
      </c>
      <c r="J5560">
        <f t="shared" ca="1" si="2967"/>
        <v>1973996</v>
      </c>
      <c r="K5560">
        <f ca="1">VLOOKUP(D5560,PRC!$A$1:$C$21,3,0)*E5560</f>
        <v>1197000</v>
      </c>
      <c r="L5560">
        <f t="shared" ca="1" si="2968"/>
        <v>315000</v>
      </c>
      <c r="M5560">
        <f t="shared" ca="1" si="2969"/>
        <v>63000</v>
      </c>
      <c r="N5560">
        <f t="shared" ca="1" si="2970"/>
        <v>189000</v>
      </c>
      <c r="O5560">
        <f t="shared" ca="1" si="2971"/>
        <v>147000</v>
      </c>
      <c r="P5560">
        <f t="shared" ca="1" si="2983"/>
        <v>62996</v>
      </c>
      <c r="Q5560">
        <f ca="1">IF(P5560&gt;0,1,0)</f>
        <v>1</v>
      </c>
      <c r="R5560">
        <f t="shared" ca="1" si="2972"/>
        <v>6</v>
      </c>
      <c r="S5560">
        <f t="shared" ca="1" si="2973"/>
        <v>15</v>
      </c>
      <c r="T5560">
        <f t="shared" ca="1" si="2974"/>
        <v>3</v>
      </c>
      <c r="U5560">
        <f t="shared" ca="1" si="2975"/>
        <v>9</v>
      </c>
      <c r="V5560">
        <f t="shared" ca="1" si="2976"/>
        <v>7</v>
      </c>
      <c r="X5560">
        <f t="shared" si="2978"/>
        <v>5560</v>
      </c>
      <c r="Y5560">
        <f t="shared" si="2979"/>
        <v>5452</v>
      </c>
      <c r="Z5560">
        <f t="shared" si="2980"/>
        <v>5453</v>
      </c>
      <c r="AA5560">
        <f t="shared" si="2977"/>
        <v>5951</v>
      </c>
      <c r="AB5560">
        <f t="shared" si="2960"/>
        <v>500</v>
      </c>
      <c r="AM5560" t="str">
        <f t="shared" si="2961"/>
        <v>201906LP</v>
      </c>
      <c r="AN5560">
        <f t="shared" ca="1" si="2985"/>
        <v>6.0001904761904807</v>
      </c>
      <c r="AO5560">
        <f t="shared" ca="1" si="2986"/>
        <v>15</v>
      </c>
      <c r="AP5560">
        <f t="shared" ca="1" si="2962"/>
        <v>3</v>
      </c>
      <c r="AQ5560">
        <f t="shared" ca="1" si="2963"/>
        <v>9</v>
      </c>
      <c r="AR5560">
        <f t="shared" ca="1" si="2964"/>
        <v>7.0000000000000009</v>
      </c>
      <c r="AS5560">
        <f ca="1">P5560/J5560</f>
        <v>3.1912931941098156E-2</v>
      </c>
    </row>
    <row r="5561" spans="1:45" x14ac:dyDescent="0.4">
      <c r="A5561">
        <f t="shared" si="2959"/>
        <v>201906</v>
      </c>
      <c r="B5561" t="s">
        <v>556</v>
      </c>
      <c r="C5561" t="s">
        <v>647</v>
      </c>
      <c r="D5561" t="str">
        <f t="shared" ca="1" si="2984"/>
        <v>I116</v>
      </c>
      <c r="E5561">
        <f t="shared" ca="1" si="2965"/>
        <v>64</v>
      </c>
      <c r="F5561">
        <f t="shared" ca="1" si="2966"/>
        <v>6</v>
      </c>
      <c r="G5561" t="str">
        <f t="shared" ca="1" si="2981"/>
        <v>S11</v>
      </c>
      <c r="H5561" t="str">
        <f t="shared" ca="1" si="2982"/>
        <v>S119</v>
      </c>
      <c r="I5561">
        <f ca="1">VLOOKUP(D5561,PRC!$A$2:$B$21,2,0)*E5561</f>
        <v>93440000</v>
      </c>
      <c r="J5561">
        <f t="shared" ca="1" si="2967"/>
        <v>84095996</v>
      </c>
      <c r="K5561">
        <f ca="1">VLOOKUP(D5561,PRC!$A$1:$C$21,3,0)*E5561</f>
        <v>56064000</v>
      </c>
      <c r="L5561">
        <f t="shared" ca="1" si="2968"/>
        <v>11213000</v>
      </c>
      <c r="M5561">
        <f t="shared" ca="1" si="2969"/>
        <v>1869000</v>
      </c>
      <c r="N5561">
        <f t="shared" ca="1" si="2970"/>
        <v>8410000</v>
      </c>
      <c r="O5561">
        <f t="shared" ca="1" si="2971"/>
        <v>9344000</v>
      </c>
      <c r="P5561">
        <f t="shared" ca="1" si="2983"/>
        <v>-2804004</v>
      </c>
      <c r="Q5561">
        <f ca="1">IF(P5561&gt;0,1,0)</f>
        <v>0</v>
      </c>
      <c r="R5561">
        <f t="shared" ca="1" si="2972"/>
        <v>10</v>
      </c>
      <c r="S5561">
        <f t="shared" ca="1" si="2973"/>
        <v>12</v>
      </c>
      <c r="T5561">
        <f t="shared" ca="1" si="2974"/>
        <v>2</v>
      </c>
      <c r="U5561">
        <f t="shared" ca="1" si="2975"/>
        <v>9</v>
      </c>
      <c r="V5561">
        <f t="shared" ca="1" si="2976"/>
        <v>10</v>
      </c>
      <c r="X5561">
        <f t="shared" si="2978"/>
        <v>5561</v>
      </c>
      <c r="Y5561">
        <f t="shared" si="2979"/>
        <v>5452</v>
      </c>
      <c r="Z5561">
        <f t="shared" si="2980"/>
        <v>5453</v>
      </c>
      <c r="AA5561">
        <f t="shared" si="2977"/>
        <v>5951</v>
      </c>
      <c r="AB5561">
        <f t="shared" si="2960"/>
        <v>500</v>
      </c>
      <c r="AM5561" t="str">
        <f t="shared" si="2961"/>
        <v>201906LP</v>
      </c>
      <c r="AN5561">
        <f t="shared" ca="1" si="2985"/>
        <v>10.000004280821917</v>
      </c>
      <c r="AO5561">
        <f t="shared" ca="1" si="2986"/>
        <v>12.000214041095889</v>
      </c>
      <c r="AP5561">
        <f t="shared" ca="1" si="2962"/>
        <v>2.0002140410958904</v>
      </c>
      <c r="AQ5561">
        <f t="shared" ca="1" si="2963"/>
        <v>9.0004280821917799</v>
      </c>
      <c r="AR5561">
        <f t="shared" ca="1" si="2964"/>
        <v>10</v>
      </c>
      <c r="AS5561">
        <f ca="1">P5561/J5561</f>
        <v>-3.3342895421560853E-2</v>
      </c>
    </row>
    <row r="5562" spans="1:45" x14ac:dyDescent="0.4">
      <c r="A5562">
        <f t="shared" si="2959"/>
        <v>201906</v>
      </c>
      <c r="B5562" t="s">
        <v>557</v>
      </c>
      <c r="C5562" t="s">
        <v>647</v>
      </c>
      <c r="D5562" t="str">
        <f t="shared" ca="1" si="2984"/>
        <v>I116</v>
      </c>
      <c r="E5562">
        <f t="shared" ca="1" si="2965"/>
        <v>43</v>
      </c>
      <c r="F5562">
        <f t="shared" ca="1" si="2966"/>
        <v>7</v>
      </c>
      <c r="G5562" t="str">
        <f t="shared" ca="1" si="2981"/>
        <v>S10</v>
      </c>
      <c r="H5562" t="str">
        <f t="shared" ca="1" si="2982"/>
        <v>S104</v>
      </c>
      <c r="I5562">
        <f ca="1">VLOOKUP(D5562,PRC!$A$2:$B$21,2,0)*E5562</f>
        <v>62780000</v>
      </c>
      <c r="J5562">
        <f t="shared" ca="1" si="2967"/>
        <v>56501996</v>
      </c>
      <c r="K5562">
        <f ca="1">VLOOKUP(D5562,PRC!$A$1:$C$21,3,0)*E5562</f>
        <v>37668000</v>
      </c>
      <c r="L5562">
        <f t="shared" ca="1" si="2968"/>
        <v>7534000</v>
      </c>
      <c r="M5562">
        <f t="shared" ca="1" si="2969"/>
        <v>1256000</v>
      </c>
      <c r="N5562">
        <f t="shared" ca="1" si="2970"/>
        <v>5022000</v>
      </c>
      <c r="O5562">
        <f t="shared" ca="1" si="2971"/>
        <v>5022000</v>
      </c>
      <c r="P5562">
        <f t="shared" ca="1" si="2983"/>
        <v>-4</v>
      </c>
      <c r="Q5562">
        <f ca="1">IF(P5562&gt;0,1,0)</f>
        <v>0</v>
      </c>
      <c r="R5562">
        <f t="shared" ca="1" si="2972"/>
        <v>10</v>
      </c>
      <c r="S5562">
        <f t="shared" ca="1" si="2973"/>
        <v>12</v>
      </c>
      <c r="T5562">
        <f t="shared" ca="1" si="2974"/>
        <v>2</v>
      </c>
      <c r="U5562">
        <f t="shared" ca="1" si="2975"/>
        <v>8</v>
      </c>
      <c r="V5562">
        <f t="shared" ca="1" si="2976"/>
        <v>8</v>
      </c>
      <c r="X5562">
        <f t="shared" si="2978"/>
        <v>5562</v>
      </c>
      <c r="Y5562">
        <f t="shared" si="2979"/>
        <v>5452</v>
      </c>
      <c r="Z5562">
        <f t="shared" si="2980"/>
        <v>5453</v>
      </c>
      <c r="AA5562">
        <f t="shared" si="2977"/>
        <v>5951</v>
      </c>
      <c r="AB5562">
        <f t="shared" si="2960"/>
        <v>500</v>
      </c>
      <c r="AM5562" t="str">
        <f t="shared" si="2961"/>
        <v>201906LP</v>
      </c>
      <c r="AN5562">
        <f t="shared" ca="1" si="2985"/>
        <v>10.000006371455882</v>
      </c>
      <c r="AO5562">
        <f t="shared" ca="1" si="2986"/>
        <v>12.000637145587767</v>
      </c>
      <c r="AP5562">
        <f t="shared" ca="1" si="2962"/>
        <v>2.000637145587767</v>
      </c>
      <c r="AQ5562">
        <f t="shared" ca="1" si="2963"/>
        <v>7.999362854412233</v>
      </c>
      <c r="AR5562">
        <f t="shared" ca="1" si="2964"/>
        <v>7.999362854412233</v>
      </c>
      <c r="AS5562">
        <f ca="1">P5562/J5562</f>
        <v>-7.0793959208095946E-8</v>
      </c>
    </row>
    <row r="5563" spans="1:45" x14ac:dyDescent="0.4">
      <c r="A5563">
        <f t="shared" si="2959"/>
        <v>201906</v>
      </c>
      <c r="B5563" t="s">
        <v>558</v>
      </c>
      <c r="C5563" t="s">
        <v>647</v>
      </c>
      <c r="D5563" t="str">
        <f t="shared" ca="1" si="2984"/>
        <v>I119</v>
      </c>
      <c r="E5563">
        <f t="shared" ca="1" si="2965"/>
        <v>36</v>
      </c>
      <c r="F5563">
        <f t="shared" ca="1" si="2966"/>
        <v>6</v>
      </c>
      <c r="G5563" t="str">
        <f t="shared" ca="1" si="2981"/>
        <v>S10</v>
      </c>
      <c r="H5563" t="str">
        <f t="shared" ca="1" si="2982"/>
        <v>S101</v>
      </c>
      <c r="I5563">
        <f ca="1">VLOOKUP(D5563,PRC!$A$2:$B$21,2,0)*E5563</f>
        <v>3420000</v>
      </c>
      <c r="J5563">
        <f t="shared" ca="1" si="2967"/>
        <v>3180596</v>
      </c>
      <c r="K5563">
        <f ca="1">VLOOKUP(D5563,PRC!$A$1:$C$21,3,0)*E5563</f>
        <v>1641600</v>
      </c>
      <c r="L5563">
        <f t="shared" ca="1" si="2968"/>
        <v>513000</v>
      </c>
      <c r="M5563">
        <f t="shared" ca="1" si="2969"/>
        <v>68000</v>
      </c>
      <c r="N5563">
        <f t="shared" ca="1" si="2970"/>
        <v>239000</v>
      </c>
      <c r="O5563">
        <f t="shared" ca="1" si="2971"/>
        <v>308000</v>
      </c>
      <c r="P5563">
        <f t="shared" ca="1" si="2983"/>
        <v>410996</v>
      </c>
      <c r="Q5563">
        <f ca="1">IF(P5563&gt;0,1,0)</f>
        <v>1</v>
      </c>
      <c r="R5563">
        <f t="shared" ca="1" si="2972"/>
        <v>7</v>
      </c>
      <c r="S5563">
        <f t="shared" ca="1" si="2973"/>
        <v>15</v>
      </c>
      <c r="T5563">
        <f t="shared" ca="1" si="2974"/>
        <v>2</v>
      </c>
      <c r="U5563">
        <f t="shared" ca="1" si="2975"/>
        <v>7</v>
      </c>
      <c r="V5563">
        <f t="shared" ca="1" si="2976"/>
        <v>9</v>
      </c>
      <c r="X5563">
        <f t="shared" si="2978"/>
        <v>5563</v>
      </c>
      <c r="Y5563">
        <f t="shared" si="2979"/>
        <v>5452</v>
      </c>
      <c r="Z5563">
        <f t="shared" si="2980"/>
        <v>5453</v>
      </c>
      <c r="AA5563">
        <f t="shared" si="2977"/>
        <v>5951</v>
      </c>
      <c r="AB5563">
        <f t="shared" si="2960"/>
        <v>500</v>
      </c>
      <c r="AM5563" t="str">
        <f t="shared" si="2961"/>
        <v>201906LP</v>
      </c>
      <c r="AN5563">
        <f t="shared" ca="1" si="2985"/>
        <v>7.0001169590643286</v>
      </c>
      <c r="AO5563">
        <f t="shared" ca="1" si="2986"/>
        <v>15</v>
      </c>
      <c r="AP5563">
        <f t="shared" ca="1" si="2962"/>
        <v>1.9883040935672516</v>
      </c>
      <c r="AQ5563">
        <f t="shared" ca="1" si="2963"/>
        <v>6.988304093567252</v>
      </c>
      <c r="AR5563">
        <f t="shared" ca="1" si="2964"/>
        <v>9.0058479532163744</v>
      </c>
      <c r="AS5563">
        <f ca="1">P5563/J5563</f>
        <v>0.1292198066022846</v>
      </c>
    </row>
    <row r="5564" spans="1:45" x14ac:dyDescent="0.4">
      <c r="A5564">
        <f t="shared" si="2959"/>
        <v>201906</v>
      </c>
      <c r="B5564" t="s">
        <v>559</v>
      </c>
      <c r="C5564" t="s">
        <v>647</v>
      </c>
      <c r="D5564" t="str">
        <f t="shared" ca="1" si="2984"/>
        <v>I101</v>
      </c>
      <c r="E5564">
        <f t="shared" ca="1" si="2965"/>
        <v>58</v>
      </c>
      <c r="F5564">
        <f t="shared" ca="1" si="2966"/>
        <v>9</v>
      </c>
      <c r="G5564" t="str">
        <f t="shared" ca="1" si="2981"/>
        <v>S11</v>
      </c>
      <c r="H5564" t="str">
        <f t="shared" ca="1" si="2982"/>
        <v>S110</v>
      </c>
      <c r="I5564">
        <f ca="1">VLOOKUP(D5564,PRC!$A$2:$B$21,2,0)*E5564</f>
        <v>1740000</v>
      </c>
      <c r="J5564">
        <f t="shared" ca="1" si="2967"/>
        <v>1618196</v>
      </c>
      <c r="K5564">
        <f ca="1">VLOOKUP(D5564,PRC!$A$1:$C$21,3,0)*E5564</f>
        <v>904800</v>
      </c>
      <c r="L5564">
        <f t="shared" ca="1" si="2968"/>
        <v>191000</v>
      </c>
      <c r="M5564">
        <f t="shared" ca="1" si="2969"/>
        <v>52000</v>
      </c>
      <c r="N5564">
        <f t="shared" ca="1" si="2970"/>
        <v>87000</v>
      </c>
      <c r="O5564">
        <f t="shared" ca="1" si="2971"/>
        <v>104000</v>
      </c>
      <c r="P5564">
        <f t="shared" ca="1" si="2983"/>
        <v>279396</v>
      </c>
      <c r="Q5564">
        <f ca="1">IF(P5564&gt;0,1,0)</f>
        <v>1</v>
      </c>
      <c r="R5564">
        <f t="shared" ca="1" si="2972"/>
        <v>7</v>
      </c>
      <c r="S5564">
        <f t="shared" ca="1" si="2973"/>
        <v>11</v>
      </c>
      <c r="T5564">
        <f t="shared" ca="1" si="2974"/>
        <v>3</v>
      </c>
      <c r="U5564">
        <f t="shared" ca="1" si="2975"/>
        <v>5</v>
      </c>
      <c r="V5564">
        <f t="shared" ca="1" si="2976"/>
        <v>6</v>
      </c>
      <c r="X5564">
        <f t="shared" si="2978"/>
        <v>5564</v>
      </c>
      <c r="Y5564">
        <f t="shared" si="2979"/>
        <v>5452</v>
      </c>
      <c r="Z5564">
        <f t="shared" si="2980"/>
        <v>5453</v>
      </c>
      <c r="AA5564">
        <f t="shared" si="2977"/>
        <v>5951</v>
      </c>
      <c r="AB5564">
        <f t="shared" si="2960"/>
        <v>500</v>
      </c>
      <c r="AM5564" t="str">
        <f t="shared" si="2961"/>
        <v>201906LP</v>
      </c>
      <c r="AN5564">
        <f t="shared" ca="1" si="2985"/>
        <v>7.0002298850574736</v>
      </c>
      <c r="AO5564">
        <f t="shared" ca="1" si="2986"/>
        <v>10.977011494252874</v>
      </c>
      <c r="AP5564">
        <f t="shared" ca="1" si="2962"/>
        <v>2.9885057471264367</v>
      </c>
      <c r="AQ5564">
        <f t="shared" ca="1" si="2963"/>
        <v>5</v>
      </c>
      <c r="AR5564">
        <f t="shared" ca="1" si="2964"/>
        <v>5.9770114942528734</v>
      </c>
      <c r="AS5564">
        <f ca="1">P5564/J5564</f>
        <v>0.17265893624752501</v>
      </c>
    </row>
    <row r="5565" spans="1:45" x14ac:dyDescent="0.4">
      <c r="A5565">
        <f t="shared" si="2959"/>
        <v>201906</v>
      </c>
      <c r="B5565" t="s">
        <v>560</v>
      </c>
      <c r="C5565" t="s">
        <v>647</v>
      </c>
      <c r="D5565" t="str">
        <f t="shared" ca="1" si="2984"/>
        <v>I103</v>
      </c>
      <c r="E5565">
        <f t="shared" ca="1" si="2965"/>
        <v>58</v>
      </c>
      <c r="F5565">
        <f t="shared" ca="1" si="2966"/>
        <v>7</v>
      </c>
      <c r="G5565" t="str">
        <f t="shared" ca="1" si="2981"/>
        <v>S11</v>
      </c>
      <c r="H5565" t="str">
        <f t="shared" ca="1" si="2982"/>
        <v>S112</v>
      </c>
      <c r="I5565">
        <f ca="1">VLOOKUP(D5565,PRC!$A$2:$B$21,2,0)*E5565</f>
        <v>2900000</v>
      </c>
      <c r="J5565">
        <f t="shared" ca="1" si="2967"/>
        <v>2696996</v>
      </c>
      <c r="K5565">
        <f ca="1">VLOOKUP(D5565,PRC!$A$1:$C$21,3,0)*E5565</f>
        <v>1653000</v>
      </c>
      <c r="L5565">
        <f t="shared" ca="1" si="2968"/>
        <v>377000</v>
      </c>
      <c r="M5565">
        <f t="shared" ca="1" si="2969"/>
        <v>87000</v>
      </c>
      <c r="N5565">
        <f t="shared" ca="1" si="2970"/>
        <v>290000</v>
      </c>
      <c r="O5565">
        <f t="shared" ca="1" si="2971"/>
        <v>261000</v>
      </c>
      <c r="P5565">
        <f t="shared" ca="1" si="2983"/>
        <v>28996</v>
      </c>
      <c r="Q5565">
        <f ca="1">IF(P5565&gt;0,1,0)</f>
        <v>1</v>
      </c>
      <c r="R5565">
        <f t="shared" ca="1" si="2972"/>
        <v>7</v>
      </c>
      <c r="S5565">
        <f t="shared" ca="1" si="2973"/>
        <v>13</v>
      </c>
      <c r="T5565">
        <f t="shared" ca="1" si="2974"/>
        <v>3</v>
      </c>
      <c r="U5565">
        <f t="shared" ca="1" si="2975"/>
        <v>10</v>
      </c>
      <c r="V5565">
        <f t="shared" ca="1" si="2976"/>
        <v>9</v>
      </c>
      <c r="X5565">
        <f t="shared" si="2978"/>
        <v>5565</v>
      </c>
      <c r="Y5565">
        <f t="shared" si="2979"/>
        <v>5452</v>
      </c>
      <c r="Z5565">
        <f t="shared" si="2980"/>
        <v>5453</v>
      </c>
      <c r="AA5565">
        <f t="shared" si="2977"/>
        <v>5951</v>
      </c>
      <c r="AB5565">
        <f t="shared" si="2960"/>
        <v>500</v>
      </c>
      <c r="AM5565" t="str">
        <f t="shared" si="2961"/>
        <v>201906LP</v>
      </c>
      <c r="AN5565">
        <f t="shared" ca="1" si="2985"/>
        <v>7.0001379310344785</v>
      </c>
      <c r="AO5565">
        <f t="shared" ca="1" si="2986"/>
        <v>13</v>
      </c>
      <c r="AP5565">
        <f t="shared" ca="1" si="2962"/>
        <v>3</v>
      </c>
      <c r="AQ5565">
        <f t="shared" ca="1" si="2963"/>
        <v>10</v>
      </c>
      <c r="AR5565">
        <f t="shared" ca="1" si="2964"/>
        <v>9</v>
      </c>
      <c r="AS5565">
        <f ca="1">P5565/J5565</f>
        <v>1.0751220988091937E-2</v>
      </c>
    </row>
    <row r="5566" spans="1:45" x14ac:dyDescent="0.4">
      <c r="A5566">
        <f t="shared" si="2959"/>
        <v>201906</v>
      </c>
      <c r="B5566" t="s">
        <v>561</v>
      </c>
      <c r="C5566" t="s">
        <v>647</v>
      </c>
      <c r="D5566" t="str">
        <f t="shared" ca="1" si="2984"/>
        <v>I118</v>
      </c>
      <c r="E5566">
        <f t="shared" ca="1" si="2965"/>
        <v>46</v>
      </c>
      <c r="F5566">
        <f t="shared" ca="1" si="2966"/>
        <v>9</v>
      </c>
      <c r="G5566" t="str">
        <f t="shared" ca="1" si="2981"/>
        <v>S11</v>
      </c>
      <c r="H5566" t="str">
        <f t="shared" ca="1" si="2982"/>
        <v>S119</v>
      </c>
      <c r="I5566">
        <f ca="1">VLOOKUP(D5566,PRC!$A$2:$B$21,2,0)*E5566</f>
        <v>24380000</v>
      </c>
      <c r="J5566">
        <f t="shared" ca="1" si="2967"/>
        <v>23160996</v>
      </c>
      <c r="K5566">
        <f ca="1">VLOOKUP(D5566,PRC!$A$1:$C$21,3,0)*E5566</f>
        <v>10239600</v>
      </c>
      <c r="L5566">
        <f t="shared" ca="1" si="2968"/>
        <v>3657000</v>
      </c>
      <c r="M5566">
        <f t="shared" ca="1" si="2969"/>
        <v>244000</v>
      </c>
      <c r="N5566">
        <f t="shared" ca="1" si="2970"/>
        <v>1707000</v>
      </c>
      <c r="O5566">
        <f t="shared" ca="1" si="2971"/>
        <v>2194000</v>
      </c>
      <c r="P5566">
        <f t="shared" ca="1" si="2983"/>
        <v>5119396</v>
      </c>
      <c r="Q5566">
        <f ca="1">IF(P5566&gt;0,1,0)</f>
        <v>1</v>
      </c>
      <c r="R5566">
        <f t="shared" ca="1" si="2972"/>
        <v>5</v>
      </c>
      <c r="S5566">
        <f t="shared" ca="1" si="2973"/>
        <v>15</v>
      </c>
      <c r="T5566">
        <f t="shared" ca="1" si="2974"/>
        <v>1</v>
      </c>
      <c r="U5566">
        <f t="shared" ca="1" si="2975"/>
        <v>7</v>
      </c>
      <c r="V5566">
        <f t="shared" ca="1" si="2976"/>
        <v>9</v>
      </c>
      <c r="X5566">
        <f t="shared" si="2978"/>
        <v>5566</v>
      </c>
      <c r="Y5566">
        <f t="shared" si="2979"/>
        <v>5452</v>
      </c>
      <c r="Z5566">
        <f t="shared" si="2980"/>
        <v>5453</v>
      </c>
      <c r="AA5566">
        <f t="shared" si="2977"/>
        <v>5951</v>
      </c>
      <c r="AB5566">
        <f t="shared" si="2960"/>
        <v>500</v>
      </c>
      <c r="AM5566" t="str">
        <f t="shared" si="2961"/>
        <v>201906LP</v>
      </c>
      <c r="AN5566">
        <f t="shared" ca="1" si="2985"/>
        <v>5.0000164068908948</v>
      </c>
      <c r="AO5566">
        <f t="shared" ca="1" si="2986"/>
        <v>15</v>
      </c>
      <c r="AP5566">
        <f t="shared" ca="1" si="2962"/>
        <v>1.0008203445447088</v>
      </c>
      <c r="AQ5566">
        <f t="shared" ca="1" si="2963"/>
        <v>7.0016406890894185</v>
      </c>
      <c r="AR5566">
        <f t="shared" ca="1" si="2964"/>
        <v>8.9991796554552916</v>
      </c>
      <c r="AS5566">
        <f ca="1">P5566/J5566</f>
        <v>0.22103522663705827</v>
      </c>
    </row>
    <row r="5567" spans="1:45" x14ac:dyDescent="0.4">
      <c r="A5567">
        <f t="shared" si="2959"/>
        <v>201906</v>
      </c>
      <c r="B5567" t="s">
        <v>562</v>
      </c>
      <c r="C5567" t="s">
        <v>647</v>
      </c>
      <c r="D5567" t="str">
        <f t="shared" ca="1" si="2984"/>
        <v>I104</v>
      </c>
      <c r="E5567">
        <f t="shared" ca="1" si="2965"/>
        <v>50</v>
      </c>
      <c r="F5567">
        <f t="shared" ca="1" si="2966"/>
        <v>9</v>
      </c>
      <c r="G5567" t="str">
        <f t="shared" ca="1" si="2981"/>
        <v>S10</v>
      </c>
      <c r="H5567" t="str">
        <f t="shared" ca="1" si="2982"/>
        <v>S103</v>
      </c>
      <c r="I5567">
        <f ca="1">VLOOKUP(D5567,PRC!$A$2:$B$21,2,0)*E5567</f>
        <v>3500000</v>
      </c>
      <c r="J5567">
        <f t="shared" ca="1" si="2967"/>
        <v>3219996</v>
      </c>
      <c r="K5567">
        <f ca="1">VLOOKUP(D5567,PRC!$A$1:$C$21,3,0)*E5567</f>
        <v>1470000</v>
      </c>
      <c r="L5567">
        <f t="shared" ca="1" si="2968"/>
        <v>420000</v>
      </c>
      <c r="M5567">
        <f t="shared" ca="1" si="2969"/>
        <v>70000</v>
      </c>
      <c r="N5567">
        <f t="shared" ca="1" si="2970"/>
        <v>315000</v>
      </c>
      <c r="O5567">
        <f t="shared" ca="1" si="2971"/>
        <v>350000</v>
      </c>
      <c r="P5567">
        <f t="shared" ca="1" si="2983"/>
        <v>594996</v>
      </c>
      <c r="Q5567">
        <f ca="1">IF(P5567&gt;0,1,0)</f>
        <v>1</v>
      </c>
      <c r="R5567">
        <f t="shared" ca="1" si="2972"/>
        <v>8</v>
      </c>
      <c r="S5567">
        <f t="shared" ca="1" si="2973"/>
        <v>12</v>
      </c>
      <c r="T5567">
        <f t="shared" ca="1" si="2974"/>
        <v>2</v>
      </c>
      <c r="U5567">
        <f t="shared" ca="1" si="2975"/>
        <v>9</v>
      </c>
      <c r="V5567">
        <f t="shared" ca="1" si="2976"/>
        <v>10</v>
      </c>
      <c r="X5567">
        <f t="shared" si="2978"/>
        <v>5567</v>
      </c>
      <c r="Y5567">
        <f t="shared" si="2979"/>
        <v>5452</v>
      </c>
      <c r="Z5567">
        <f t="shared" si="2980"/>
        <v>5453</v>
      </c>
      <c r="AA5567">
        <f t="shared" si="2977"/>
        <v>5951</v>
      </c>
      <c r="AB5567">
        <f t="shared" si="2960"/>
        <v>500</v>
      </c>
      <c r="AM5567" t="str">
        <f t="shared" si="2961"/>
        <v>201906LP</v>
      </c>
      <c r="AN5567">
        <f t="shared" ca="1" si="2985"/>
        <v>8.0001142857142877</v>
      </c>
      <c r="AO5567">
        <f t="shared" ca="1" si="2986"/>
        <v>12</v>
      </c>
      <c r="AP5567">
        <f t="shared" ca="1" si="2962"/>
        <v>2</v>
      </c>
      <c r="AQ5567">
        <f t="shared" ca="1" si="2963"/>
        <v>9</v>
      </c>
      <c r="AR5567">
        <f t="shared" ca="1" si="2964"/>
        <v>10</v>
      </c>
      <c r="AS5567">
        <f ca="1">P5567/J5567</f>
        <v>0.1847815960019826</v>
      </c>
    </row>
    <row r="5568" spans="1:45" x14ac:dyDescent="0.4">
      <c r="A5568">
        <f t="shared" si="2959"/>
        <v>201906</v>
      </c>
      <c r="B5568" t="s">
        <v>563</v>
      </c>
      <c r="C5568" t="s">
        <v>647</v>
      </c>
      <c r="D5568" t="str">
        <f t="shared" ca="1" si="2984"/>
        <v>I119</v>
      </c>
      <c r="E5568">
        <f t="shared" ca="1" si="2965"/>
        <v>38</v>
      </c>
      <c r="F5568">
        <f t="shared" ca="1" si="2966"/>
        <v>5</v>
      </c>
      <c r="G5568" t="str">
        <f t="shared" ca="1" si="2981"/>
        <v>S10</v>
      </c>
      <c r="H5568" t="str">
        <f t="shared" ca="1" si="2982"/>
        <v>S107</v>
      </c>
      <c r="I5568">
        <f ca="1">VLOOKUP(D5568,PRC!$A$2:$B$21,2,0)*E5568</f>
        <v>3610000</v>
      </c>
      <c r="J5568">
        <f t="shared" ca="1" si="2967"/>
        <v>3357296</v>
      </c>
      <c r="K5568">
        <f ca="1">VLOOKUP(D5568,PRC!$A$1:$C$21,3,0)*E5568</f>
        <v>1732800</v>
      </c>
      <c r="L5568">
        <f t="shared" ca="1" si="2968"/>
        <v>505000</v>
      </c>
      <c r="M5568">
        <f t="shared" ca="1" si="2969"/>
        <v>108000</v>
      </c>
      <c r="N5568">
        <f t="shared" ca="1" si="2970"/>
        <v>217000</v>
      </c>
      <c r="O5568">
        <f t="shared" ca="1" si="2971"/>
        <v>217000</v>
      </c>
      <c r="P5568">
        <f t="shared" ca="1" si="2983"/>
        <v>577496</v>
      </c>
      <c r="Q5568">
        <f ca="1">IF(P5568&gt;0,1,0)</f>
        <v>1</v>
      </c>
      <c r="R5568">
        <f t="shared" ca="1" si="2972"/>
        <v>7</v>
      </c>
      <c r="S5568">
        <f t="shared" ca="1" si="2973"/>
        <v>14</v>
      </c>
      <c r="T5568">
        <f t="shared" ca="1" si="2974"/>
        <v>3</v>
      </c>
      <c r="U5568">
        <f t="shared" ca="1" si="2975"/>
        <v>6</v>
      </c>
      <c r="V5568">
        <f t="shared" ca="1" si="2976"/>
        <v>6</v>
      </c>
      <c r="X5568">
        <f t="shared" si="2978"/>
        <v>5568</v>
      </c>
      <c r="Y5568">
        <f t="shared" si="2979"/>
        <v>5452</v>
      </c>
      <c r="Z5568">
        <f t="shared" si="2980"/>
        <v>5453</v>
      </c>
      <c r="AA5568">
        <f t="shared" si="2977"/>
        <v>5951</v>
      </c>
      <c r="AB5568">
        <f t="shared" si="2960"/>
        <v>500</v>
      </c>
      <c r="AM5568" t="str">
        <f t="shared" si="2961"/>
        <v>201906LP</v>
      </c>
      <c r="AN5568">
        <f t="shared" ca="1" si="2985"/>
        <v>7.0001108033241</v>
      </c>
      <c r="AO5568">
        <f t="shared" ca="1" si="2986"/>
        <v>13.988919667590027</v>
      </c>
      <c r="AP5568">
        <f t="shared" ca="1" si="2962"/>
        <v>2.9916897506925206</v>
      </c>
      <c r="AQ5568">
        <f t="shared" ca="1" si="2963"/>
        <v>6.0110803324099722</v>
      </c>
      <c r="AR5568">
        <f t="shared" ca="1" si="2964"/>
        <v>6.0110803324099722</v>
      </c>
      <c r="AS5568">
        <f ca="1">P5568/J5568</f>
        <v>0.17201223842044311</v>
      </c>
    </row>
    <row r="5569" spans="1:45" x14ac:dyDescent="0.4">
      <c r="A5569">
        <f t="shared" si="2959"/>
        <v>201906</v>
      </c>
      <c r="B5569" t="s">
        <v>564</v>
      </c>
      <c r="C5569" t="s">
        <v>647</v>
      </c>
      <c r="D5569" t="str">
        <f t="shared" ca="1" si="2984"/>
        <v>I119</v>
      </c>
      <c r="E5569">
        <f t="shared" ca="1" si="2965"/>
        <v>53</v>
      </c>
      <c r="F5569">
        <f t="shared" ca="1" si="2966"/>
        <v>7</v>
      </c>
      <c r="G5569" t="str">
        <f t="shared" ca="1" si="2981"/>
        <v>S10</v>
      </c>
      <c r="H5569" t="str">
        <f t="shared" ca="1" si="2982"/>
        <v>S102</v>
      </c>
      <c r="I5569">
        <f ca="1">VLOOKUP(D5569,PRC!$A$2:$B$21,2,0)*E5569</f>
        <v>5035000</v>
      </c>
      <c r="J5569">
        <f t="shared" ca="1" si="2967"/>
        <v>4531496</v>
      </c>
      <c r="K5569">
        <f ca="1">VLOOKUP(D5569,PRC!$A$1:$C$21,3,0)*E5569</f>
        <v>2416800</v>
      </c>
      <c r="L5569">
        <f t="shared" ca="1" si="2968"/>
        <v>604000</v>
      </c>
      <c r="M5569">
        <f t="shared" ca="1" si="2969"/>
        <v>101000</v>
      </c>
      <c r="N5569">
        <f t="shared" ca="1" si="2970"/>
        <v>302000</v>
      </c>
      <c r="O5569">
        <f t="shared" ca="1" si="2971"/>
        <v>252000</v>
      </c>
      <c r="P5569">
        <f t="shared" ca="1" si="2983"/>
        <v>855696</v>
      </c>
      <c r="Q5569">
        <f ca="1">IF(P5569&gt;0,1,0)</f>
        <v>1</v>
      </c>
      <c r="R5569">
        <f t="shared" ca="1" si="2972"/>
        <v>10</v>
      </c>
      <c r="S5569">
        <f t="shared" ca="1" si="2973"/>
        <v>12</v>
      </c>
      <c r="T5569">
        <f t="shared" ca="1" si="2974"/>
        <v>2</v>
      </c>
      <c r="U5569">
        <f t="shared" ca="1" si="2975"/>
        <v>6</v>
      </c>
      <c r="V5569">
        <f t="shared" ca="1" si="2976"/>
        <v>5</v>
      </c>
      <c r="X5569">
        <f t="shared" si="2978"/>
        <v>5569</v>
      </c>
      <c r="Y5569">
        <f t="shared" si="2979"/>
        <v>5452</v>
      </c>
      <c r="Z5569">
        <f t="shared" si="2980"/>
        <v>5453</v>
      </c>
      <c r="AA5569">
        <f t="shared" si="2977"/>
        <v>5951</v>
      </c>
      <c r="AB5569">
        <f t="shared" si="2960"/>
        <v>500</v>
      </c>
      <c r="AM5569" t="str">
        <f t="shared" si="2961"/>
        <v>201906LP</v>
      </c>
      <c r="AN5569">
        <f t="shared" ca="1" si="2985"/>
        <v>10.000079443892751</v>
      </c>
      <c r="AO5569">
        <f t="shared" ca="1" si="2986"/>
        <v>11.996027805362463</v>
      </c>
      <c r="AP5569">
        <f t="shared" ca="1" si="2962"/>
        <v>2.0059582919563059</v>
      </c>
      <c r="AQ5569">
        <f t="shared" ca="1" si="2963"/>
        <v>5.9980139026812314</v>
      </c>
      <c r="AR5569">
        <f t="shared" ca="1" si="2964"/>
        <v>5.0049652432969216</v>
      </c>
      <c r="AS5569">
        <f ca="1">P5569/J5569</f>
        <v>0.18883300349376894</v>
      </c>
    </row>
    <row r="5570" spans="1:45" x14ac:dyDescent="0.4">
      <c r="A5570">
        <f t="shared" si="2959"/>
        <v>201906</v>
      </c>
      <c r="B5570" t="s">
        <v>565</v>
      </c>
      <c r="C5570" t="s">
        <v>647</v>
      </c>
      <c r="D5570" t="str">
        <f t="shared" ca="1" si="2984"/>
        <v>I106</v>
      </c>
      <c r="E5570">
        <f t="shared" ca="1" si="2965"/>
        <v>31</v>
      </c>
      <c r="F5570">
        <f t="shared" ca="1" si="2966"/>
        <v>8</v>
      </c>
      <c r="G5570" t="str">
        <f t="shared" ca="1" si="2981"/>
        <v>S11</v>
      </c>
      <c r="H5570" t="str">
        <f t="shared" ca="1" si="2982"/>
        <v>S111</v>
      </c>
      <c r="I5570">
        <f ca="1">VLOOKUP(D5570,PRC!$A$2:$B$21,2,0)*E5570</f>
        <v>620000</v>
      </c>
      <c r="J5570">
        <f t="shared" ca="1" si="2967"/>
        <v>557996</v>
      </c>
      <c r="K5570">
        <f ca="1">VLOOKUP(D5570,PRC!$A$1:$C$21,3,0)*E5570</f>
        <v>328600</v>
      </c>
      <c r="L5570">
        <f t="shared" ca="1" si="2968"/>
        <v>81000</v>
      </c>
      <c r="M5570">
        <f t="shared" ca="1" si="2969"/>
        <v>6000</v>
      </c>
      <c r="N5570">
        <f t="shared" ca="1" si="2970"/>
        <v>56000</v>
      </c>
      <c r="O5570">
        <f t="shared" ca="1" si="2971"/>
        <v>37000</v>
      </c>
      <c r="P5570">
        <f t="shared" ca="1" si="2983"/>
        <v>49396</v>
      </c>
      <c r="Q5570">
        <f ca="1">IF(P5570&gt;0,1,0)</f>
        <v>1</v>
      </c>
      <c r="R5570">
        <f t="shared" ca="1" si="2972"/>
        <v>10</v>
      </c>
      <c r="S5570">
        <f t="shared" ca="1" si="2973"/>
        <v>13</v>
      </c>
      <c r="T5570">
        <f t="shared" ca="1" si="2974"/>
        <v>1</v>
      </c>
      <c r="U5570">
        <f t="shared" ca="1" si="2975"/>
        <v>9</v>
      </c>
      <c r="V5570">
        <f t="shared" ca="1" si="2976"/>
        <v>6</v>
      </c>
      <c r="X5570">
        <f t="shared" si="2978"/>
        <v>5570</v>
      </c>
      <c r="Y5570">
        <f t="shared" si="2979"/>
        <v>5452</v>
      </c>
      <c r="Z5570">
        <f t="shared" si="2980"/>
        <v>5453</v>
      </c>
      <c r="AA5570">
        <f t="shared" si="2977"/>
        <v>5951</v>
      </c>
      <c r="AB5570">
        <f t="shared" si="2960"/>
        <v>500</v>
      </c>
      <c r="AM5570" t="str">
        <f t="shared" si="2961"/>
        <v>201906LP</v>
      </c>
      <c r="AN5570">
        <f t="shared" ca="1" si="2985"/>
        <v>10.000645161290322</v>
      </c>
      <c r="AO5570">
        <f t="shared" ca="1" si="2986"/>
        <v>13.064516129032258</v>
      </c>
      <c r="AP5570">
        <f t="shared" ca="1" si="2962"/>
        <v>0.967741935483871</v>
      </c>
      <c r="AQ5570">
        <f t="shared" ca="1" si="2963"/>
        <v>9.0322580645161281</v>
      </c>
      <c r="AR5570">
        <f t="shared" ca="1" si="2964"/>
        <v>5.967741935483871</v>
      </c>
      <c r="AS5570">
        <f ca="1">P5570/J5570</f>
        <v>8.8523932071197645E-2</v>
      </c>
    </row>
    <row r="5571" spans="1:45" x14ac:dyDescent="0.4">
      <c r="A5571">
        <f t="shared" ref="A5571:A5634" si="2987">IF(BA5571="",A5570,BA5571)</f>
        <v>201906</v>
      </c>
      <c r="B5571" t="s">
        <v>566</v>
      </c>
      <c r="C5571" t="s">
        <v>647</v>
      </c>
      <c r="D5571" t="str">
        <f t="shared" ca="1" si="2984"/>
        <v>I116</v>
      </c>
      <c r="E5571">
        <f t="shared" ca="1" si="2965"/>
        <v>42</v>
      </c>
      <c r="F5571">
        <f t="shared" ca="1" si="2966"/>
        <v>6</v>
      </c>
      <c r="G5571" t="str">
        <f t="shared" ca="1" si="2981"/>
        <v>S10</v>
      </c>
      <c r="H5571" t="str">
        <f t="shared" ca="1" si="2982"/>
        <v>S105</v>
      </c>
      <c r="I5571">
        <f ca="1">VLOOKUP(D5571,PRC!$A$2:$B$21,2,0)*E5571</f>
        <v>61320000</v>
      </c>
      <c r="J5571">
        <f t="shared" ca="1" si="2967"/>
        <v>56414396</v>
      </c>
      <c r="K5571">
        <f ca="1">VLOOKUP(D5571,PRC!$A$1:$C$21,3,0)*E5571</f>
        <v>36792000</v>
      </c>
      <c r="L5571">
        <f t="shared" ca="1" si="2968"/>
        <v>6745000</v>
      </c>
      <c r="M5571">
        <f t="shared" ca="1" si="2969"/>
        <v>1840000</v>
      </c>
      <c r="N5571">
        <f t="shared" ca="1" si="2970"/>
        <v>4906000</v>
      </c>
      <c r="O5571">
        <f t="shared" ca="1" si="2971"/>
        <v>5519000</v>
      </c>
      <c r="P5571">
        <f t="shared" ca="1" si="2983"/>
        <v>612396</v>
      </c>
      <c r="Q5571">
        <f ca="1">IF(P5571&gt;0,1,0)</f>
        <v>1</v>
      </c>
      <c r="R5571">
        <f t="shared" ca="1" si="2972"/>
        <v>8</v>
      </c>
      <c r="S5571">
        <f t="shared" ca="1" si="2973"/>
        <v>11</v>
      </c>
      <c r="T5571">
        <f t="shared" ca="1" si="2974"/>
        <v>3</v>
      </c>
      <c r="U5571">
        <f t="shared" ca="1" si="2975"/>
        <v>8</v>
      </c>
      <c r="V5571">
        <f t="shared" ca="1" si="2976"/>
        <v>9</v>
      </c>
      <c r="X5571">
        <f t="shared" si="2978"/>
        <v>5571</v>
      </c>
      <c r="Y5571">
        <f t="shared" si="2979"/>
        <v>5452</v>
      </c>
      <c r="Z5571">
        <f t="shared" si="2980"/>
        <v>5453</v>
      </c>
      <c r="AA5571">
        <f t="shared" si="2977"/>
        <v>5951</v>
      </c>
      <c r="AB5571">
        <f t="shared" ref="AB5571:AB5634" si="2988">COUNTIF(AM$2:AM$100100,AM5571)</f>
        <v>500</v>
      </c>
      <c r="AM5571" t="str">
        <f t="shared" ref="AM5571:AM5634" si="2989">A5571&amp;C5571</f>
        <v>201906LP</v>
      </c>
      <c r="AN5571">
        <f t="shared" ca="1" si="2985"/>
        <v>8.0000065231572108</v>
      </c>
      <c r="AO5571">
        <f t="shared" ca="1" si="2986"/>
        <v>10.999673842139595</v>
      </c>
      <c r="AP5571">
        <f t="shared" ca="1" si="2962"/>
        <v>3.0006523157208087</v>
      </c>
      <c r="AQ5571">
        <f t="shared" ca="1" si="2963"/>
        <v>8.0006523157208083</v>
      </c>
      <c r="AR5571">
        <f t="shared" ca="1" si="2964"/>
        <v>9.0003261578604032</v>
      </c>
      <c r="AS5571">
        <f ca="1">P5571/J5571</f>
        <v>1.0855314306653216E-2</v>
      </c>
    </row>
    <row r="5572" spans="1:45" x14ac:dyDescent="0.4">
      <c r="A5572">
        <f t="shared" si="2987"/>
        <v>201906</v>
      </c>
      <c r="B5572" t="s">
        <v>567</v>
      </c>
      <c r="C5572" t="s">
        <v>647</v>
      </c>
      <c r="D5572" t="str">
        <f t="shared" ca="1" si="2984"/>
        <v>I110</v>
      </c>
      <c r="E5572">
        <f t="shared" ca="1" si="2965"/>
        <v>61</v>
      </c>
      <c r="F5572">
        <f t="shared" ca="1" si="2966"/>
        <v>10</v>
      </c>
      <c r="G5572" t="str">
        <f t="shared" ca="1" si="2981"/>
        <v>S11</v>
      </c>
      <c r="H5572" t="str">
        <f t="shared" ca="1" si="2982"/>
        <v>S117</v>
      </c>
      <c r="I5572">
        <f ca="1">VLOOKUP(D5572,PRC!$A$2:$B$21,2,0)*E5572</f>
        <v>18300000</v>
      </c>
      <c r="J5572">
        <f t="shared" ca="1" si="2967"/>
        <v>16469996</v>
      </c>
      <c r="K5572">
        <f ca="1">VLOOKUP(D5572,PRC!$A$1:$C$21,3,0)*E5572</f>
        <v>8418000</v>
      </c>
      <c r="L5572">
        <f t="shared" ca="1" si="2968"/>
        <v>2013000</v>
      </c>
      <c r="M5572">
        <f t="shared" ca="1" si="2969"/>
        <v>366000</v>
      </c>
      <c r="N5572">
        <f t="shared" ca="1" si="2970"/>
        <v>1281000</v>
      </c>
      <c r="O5572">
        <f t="shared" ca="1" si="2971"/>
        <v>1464000</v>
      </c>
      <c r="P5572">
        <f t="shared" ca="1" si="2983"/>
        <v>2927996</v>
      </c>
      <c r="Q5572">
        <f ca="1">IF(P5572&gt;0,1,0)</f>
        <v>1</v>
      </c>
      <c r="R5572">
        <f t="shared" ca="1" si="2972"/>
        <v>10</v>
      </c>
      <c r="S5572">
        <f t="shared" ca="1" si="2973"/>
        <v>11</v>
      </c>
      <c r="T5572">
        <f t="shared" ca="1" si="2974"/>
        <v>2</v>
      </c>
      <c r="U5572">
        <f t="shared" ca="1" si="2975"/>
        <v>7</v>
      </c>
      <c r="V5572">
        <f t="shared" ca="1" si="2976"/>
        <v>8</v>
      </c>
      <c r="X5572">
        <f t="shared" si="2978"/>
        <v>5572</v>
      </c>
      <c r="Y5572">
        <f t="shared" si="2979"/>
        <v>5452</v>
      </c>
      <c r="Z5572">
        <f t="shared" si="2980"/>
        <v>5453</v>
      </c>
      <c r="AA5572">
        <f t="shared" si="2977"/>
        <v>5951</v>
      </c>
      <c r="AB5572">
        <f t="shared" si="2988"/>
        <v>500</v>
      </c>
      <c r="AM5572" t="str">
        <f t="shared" si="2989"/>
        <v>201906LP</v>
      </c>
      <c r="AN5572">
        <f t="shared" ca="1" si="2985"/>
        <v>10.000021857923503</v>
      </c>
      <c r="AO5572">
        <f t="shared" ca="1" si="2986"/>
        <v>11</v>
      </c>
      <c r="AP5572">
        <f t="shared" ca="1" si="2962"/>
        <v>2</v>
      </c>
      <c r="AQ5572">
        <f t="shared" ca="1" si="2963"/>
        <v>7.0000000000000009</v>
      </c>
      <c r="AR5572">
        <f t="shared" ca="1" si="2964"/>
        <v>8</v>
      </c>
      <c r="AS5572">
        <f ca="1">P5572/J5572</f>
        <v>0.17777757808805783</v>
      </c>
    </row>
    <row r="5573" spans="1:45" x14ac:dyDescent="0.4">
      <c r="A5573">
        <f t="shared" si="2987"/>
        <v>201906</v>
      </c>
      <c r="B5573" t="s">
        <v>568</v>
      </c>
      <c r="C5573" t="s">
        <v>647</v>
      </c>
      <c r="D5573" t="str">
        <f t="shared" ca="1" si="2984"/>
        <v>I106</v>
      </c>
      <c r="E5573">
        <f t="shared" ca="1" si="2965"/>
        <v>60</v>
      </c>
      <c r="F5573">
        <f t="shared" ca="1" si="2966"/>
        <v>6</v>
      </c>
      <c r="G5573" t="str">
        <f t="shared" ca="1" si="2981"/>
        <v>S11</v>
      </c>
      <c r="H5573" t="str">
        <f t="shared" ca="1" si="2982"/>
        <v>S112</v>
      </c>
      <c r="I5573">
        <f ca="1">VLOOKUP(D5573,PRC!$A$2:$B$21,2,0)*E5573</f>
        <v>1200000</v>
      </c>
      <c r="J5573">
        <f t="shared" ca="1" si="2967"/>
        <v>1091996</v>
      </c>
      <c r="K5573">
        <f ca="1">VLOOKUP(D5573,PRC!$A$1:$C$21,3,0)*E5573</f>
        <v>636000</v>
      </c>
      <c r="L5573">
        <f t="shared" ca="1" si="2968"/>
        <v>180000</v>
      </c>
      <c r="M5573">
        <f t="shared" ca="1" si="2969"/>
        <v>12000</v>
      </c>
      <c r="N5573">
        <f t="shared" ca="1" si="2970"/>
        <v>120000</v>
      </c>
      <c r="O5573">
        <f t="shared" ca="1" si="2971"/>
        <v>72000</v>
      </c>
      <c r="P5573">
        <f t="shared" ca="1" si="2983"/>
        <v>71996</v>
      </c>
      <c r="Q5573">
        <f ca="1">IF(P5573&gt;0,1,0)</f>
        <v>1</v>
      </c>
      <c r="R5573">
        <f t="shared" ca="1" si="2972"/>
        <v>9</v>
      </c>
      <c r="S5573">
        <f t="shared" ca="1" si="2973"/>
        <v>15</v>
      </c>
      <c r="T5573">
        <f t="shared" ca="1" si="2974"/>
        <v>1</v>
      </c>
      <c r="U5573">
        <f t="shared" ca="1" si="2975"/>
        <v>10</v>
      </c>
      <c r="V5573">
        <f t="shared" ca="1" si="2976"/>
        <v>6</v>
      </c>
      <c r="X5573">
        <f t="shared" si="2978"/>
        <v>5573</v>
      </c>
      <c r="Y5573">
        <f t="shared" si="2979"/>
        <v>5452</v>
      </c>
      <c r="Z5573">
        <f t="shared" si="2980"/>
        <v>5453</v>
      </c>
      <c r="AA5573">
        <f t="shared" si="2977"/>
        <v>5951</v>
      </c>
      <c r="AB5573">
        <f t="shared" si="2988"/>
        <v>500</v>
      </c>
      <c r="AM5573" t="str">
        <f t="shared" si="2989"/>
        <v>201906LP</v>
      </c>
      <c r="AN5573">
        <f t="shared" ca="1" si="2985"/>
        <v>9.000333333333332</v>
      </c>
      <c r="AO5573">
        <f t="shared" ca="1" si="2986"/>
        <v>15</v>
      </c>
      <c r="AP5573">
        <f t="shared" ca="1" si="2962"/>
        <v>1</v>
      </c>
      <c r="AQ5573">
        <f t="shared" ca="1" si="2963"/>
        <v>10</v>
      </c>
      <c r="AR5573">
        <f t="shared" ca="1" si="2964"/>
        <v>6</v>
      </c>
      <c r="AS5573">
        <f ca="1">P5573/J5573</f>
        <v>6.5930644434594995E-2</v>
      </c>
    </row>
    <row r="5574" spans="1:45" x14ac:dyDescent="0.4">
      <c r="A5574">
        <f t="shared" si="2987"/>
        <v>201906</v>
      </c>
      <c r="B5574" t="s">
        <v>569</v>
      </c>
      <c r="C5574" t="s">
        <v>647</v>
      </c>
      <c r="D5574" t="str">
        <f t="shared" ca="1" si="2984"/>
        <v>I115</v>
      </c>
      <c r="E5574">
        <f t="shared" ca="1" si="2965"/>
        <v>39</v>
      </c>
      <c r="F5574">
        <f t="shared" ca="1" si="2966"/>
        <v>5</v>
      </c>
      <c r="G5574" t="str">
        <f t="shared" ca="1" si="2981"/>
        <v>S11</v>
      </c>
      <c r="H5574" t="str">
        <f t="shared" ca="1" si="2982"/>
        <v>S118</v>
      </c>
      <c r="I5574">
        <f ca="1">VLOOKUP(D5574,PRC!$A$2:$B$21,2,0)*E5574</f>
        <v>195000</v>
      </c>
      <c r="J5574">
        <f t="shared" ca="1" si="2967"/>
        <v>181346</v>
      </c>
      <c r="K5574">
        <f ca="1">VLOOKUP(D5574,PRC!$A$1:$C$21,3,0)*E5574</f>
        <v>93600</v>
      </c>
      <c r="L5574">
        <f t="shared" ca="1" si="2968"/>
        <v>25000</v>
      </c>
      <c r="M5574">
        <f t="shared" ca="1" si="2969"/>
        <v>4000</v>
      </c>
      <c r="N5574">
        <f t="shared" ca="1" si="2970"/>
        <v>10000</v>
      </c>
      <c r="O5574">
        <f t="shared" ca="1" si="2971"/>
        <v>20000</v>
      </c>
      <c r="P5574">
        <f t="shared" ca="1" si="2983"/>
        <v>28746</v>
      </c>
      <c r="Q5574">
        <f ca="1">IF(P5574&gt;0,1,0)</f>
        <v>1</v>
      </c>
      <c r="R5574">
        <f t="shared" ca="1" si="2972"/>
        <v>7</v>
      </c>
      <c r="S5574">
        <f t="shared" ca="1" si="2973"/>
        <v>13</v>
      </c>
      <c r="T5574">
        <f t="shared" ca="1" si="2974"/>
        <v>2</v>
      </c>
      <c r="U5574">
        <f t="shared" ca="1" si="2975"/>
        <v>5</v>
      </c>
      <c r="V5574">
        <f t="shared" ca="1" si="2976"/>
        <v>10</v>
      </c>
      <c r="X5574">
        <f t="shared" si="2978"/>
        <v>5574</v>
      </c>
      <c r="Y5574">
        <f t="shared" si="2979"/>
        <v>5452</v>
      </c>
      <c r="Z5574">
        <f t="shared" si="2980"/>
        <v>5453</v>
      </c>
      <c r="AA5574">
        <f t="shared" si="2977"/>
        <v>5951</v>
      </c>
      <c r="AB5574">
        <f t="shared" si="2988"/>
        <v>500</v>
      </c>
      <c r="AM5574" t="str">
        <f t="shared" si="2989"/>
        <v>201906LP</v>
      </c>
      <c r="AN5574">
        <f t="shared" ca="1" si="2985"/>
        <v>7.0020512820512799</v>
      </c>
      <c r="AO5574">
        <f t="shared" ca="1" si="2986"/>
        <v>12.820512820512819</v>
      </c>
      <c r="AP5574">
        <f t="shared" ca="1" si="2962"/>
        <v>2.0512820512820511</v>
      </c>
      <c r="AQ5574">
        <f t="shared" ca="1" si="2963"/>
        <v>5.1282051282051277</v>
      </c>
      <c r="AR5574">
        <f t="shared" ca="1" si="2964"/>
        <v>10.256410256410255</v>
      </c>
      <c r="AS5574">
        <f ca="1">P5574/J5574</f>
        <v>0.15851466257871694</v>
      </c>
    </row>
    <row r="5575" spans="1:45" x14ac:dyDescent="0.4">
      <c r="A5575">
        <f t="shared" si="2987"/>
        <v>201906</v>
      </c>
      <c r="B5575" t="s">
        <v>570</v>
      </c>
      <c r="C5575" t="s">
        <v>647</v>
      </c>
      <c r="D5575" t="str">
        <f t="shared" ca="1" si="2984"/>
        <v>I117</v>
      </c>
      <c r="E5575">
        <f t="shared" ca="1" si="2965"/>
        <v>49</v>
      </c>
      <c r="F5575">
        <f t="shared" ca="1" si="2966"/>
        <v>9</v>
      </c>
      <c r="G5575" t="str">
        <f t="shared" ca="1" si="2981"/>
        <v>S11</v>
      </c>
      <c r="H5575" t="str">
        <f t="shared" ca="1" si="2982"/>
        <v>S114</v>
      </c>
      <c r="I5575">
        <f ca="1">VLOOKUP(D5575,PRC!$A$2:$B$21,2,0)*E5575</f>
        <v>122500000</v>
      </c>
      <c r="J5575">
        <f t="shared" ca="1" si="2967"/>
        <v>111474996</v>
      </c>
      <c r="K5575">
        <f ca="1">VLOOKUP(D5575,PRC!$A$1:$C$21,3,0)*E5575</f>
        <v>56350000</v>
      </c>
      <c r="L5575">
        <f t="shared" ca="1" si="2968"/>
        <v>13475000</v>
      </c>
      <c r="M5575">
        <f t="shared" ca="1" si="2969"/>
        <v>1225000</v>
      </c>
      <c r="N5575">
        <f t="shared" ca="1" si="2970"/>
        <v>12250000</v>
      </c>
      <c r="O5575">
        <f t="shared" ca="1" si="2971"/>
        <v>11025000</v>
      </c>
      <c r="P5575">
        <f t="shared" ca="1" si="2983"/>
        <v>17149996</v>
      </c>
      <c r="Q5575">
        <f ca="1">IF(P5575&gt;0,1,0)</f>
        <v>1</v>
      </c>
      <c r="R5575">
        <f t="shared" ca="1" si="2972"/>
        <v>9</v>
      </c>
      <c r="S5575">
        <f t="shared" ca="1" si="2973"/>
        <v>11</v>
      </c>
      <c r="T5575">
        <f t="shared" ca="1" si="2974"/>
        <v>1</v>
      </c>
      <c r="U5575">
        <f t="shared" ca="1" si="2975"/>
        <v>10</v>
      </c>
      <c r="V5575">
        <f t="shared" ca="1" si="2976"/>
        <v>9</v>
      </c>
      <c r="X5575">
        <f t="shared" si="2978"/>
        <v>5575</v>
      </c>
      <c r="Y5575">
        <f t="shared" si="2979"/>
        <v>5452</v>
      </c>
      <c r="Z5575">
        <f t="shared" si="2980"/>
        <v>5453</v>
      </c>
      <c r="AA5575">
        <f t="shared" si="2977"/>
        <v>5951</v>
      </c>
      <c r="AB5575">
        <f t="shared" si="2988"/>
        <v>500</v>
      </c>
      <c r="AM5575" t="str">
        <f t="shared" si="2989"/>
        <v>201906LP</v>
      </c>
      <c r="AN5575">
        <f t="shared" ca="1" si="2985"/>
        <v>9.0000032653061233</v>
      </c>
      <c r="AO5575">
        <f t="shared" ca="1" si="2986"/>
        <v>11</v>
      </c>
      <c r="AP5575">
        <f t="shared" ca="1" si="2962"/>
        <v>1</v>
      </c>
      <c r="AQ5575">
        <f t="shared" ca="1" si="2963"/>
        <v>10</v>
      </c>
      <c r="AR5575">
        <f t="shared" ca="1" si="2964"/>
        <v>9</v>
      </c>
      <c r="AS5575">
        <f ca="1">P5575/J5575</f>
        <v>0.15384612348405019</v>
      </c>
    </row>
    <row r="5576" spans="1:45" x14ac:dyDescent="0.4">
      <c r="A5576">
        <f t="shared" si="2987"/>
        <v>201906</v>
      </c>
      <c r="B5576" t="s">
        <v>571</v>
      </c>
      <c r="C5576" t="s">
        <v>647</v>
      </c>
      <c r="D5576" t="str">
        <f t="shared" ca="1" si="2984"/>
        <v>I119</v>
      </c>
      <c r="E5576">
        <f t="shared" ca="1" si="2965"/>
        <v>51</v>
      </c>
      <c r="F5576">
        <f t="shared" ca="1" si="2966"/>
        <v>9</v>
      </c>
      <c r="G5576" t="str">
        <f t="shared" ca="1" si="2981"/>
        <v>S11</v>
      </c>
      <c r="H5576" t="str">
        <f t="shared" ca="1" si="2982"/>
        <v>S113</v>
      </c>
      <c r="I5576">
        <f ca="1">VLOOKUP(D5576,PRC!$A$2:$B$21,2,0)*E5576</f>
        <v>4845000</v>
      </c>
      <c r="J5576">
        <f t="shared" ca="1" si="2967"/>
        <v>4360496</v>
      </c>
      <c r="K5576">
        <f ca="1">VLOOKUP(D5576,PRC!$A$1:$C$21,3,0)*E5576</f>
        <v>2325600</v>
      </c>
      <c r="L5576">
        <f t="shared" ca="1" si="2968"/>
        <v>581000</v>
      </c>
      <c r="M5576">
        <f t="shared" ca="1" si="2969"/>
        <v>97000</v>
      </c>
      <c r="N5576">
        <f t="shared" ca="1" si="2970"/>
        <v>242000</v>
      </c>
      <c r="O5576">
        <f t="shared" ca="1" si="2971"/>
        <v>242000</v>
      </c>
      <c r="P5576">
        <f t="shared" ca="1" si="2983"/>
        <v>872896</v>
      </c>
      <c r="Q5576">
        <f ca="1">IF(P5576&gt;0,1,0)</f>
        <v>1</v>
      </c>
      <c r="R5576">
        <f t="shared" ca="1" si="2972"/>
        <v>10</v>
      </c>
      <c r="S5576">
        <f t="shared" ca="1" si="2973"/>
        <v>12</v>
      </c>
      <c r="T5576">
        <f t="shared" ca="1" si="2974"/>
        <v>2</v>
      </c>
      <c r="U5576">
        <f t="shared" ca="1" si="2975"/>
        <v>5</v>
      </c>
      <c r="V5576">
        <f t="shared" ca="1" si="2976"/>
        <v>5</v>
      </c>
      <c r="X5576">
        <f t="shared" si="2978"/>
        <v>5576</v>
      </c>
      <c r="Y5576">
        <f t="shared" si="2979"/>
        <v>5452</v>
      </c>
      <c r="Z5576">
        <f t="shared" si="2980"/>
        <v>5453</v>
      </c>
      <c r="AA5576">
        <f t="shared" si="2977"/>
        <v>5951</v>
      </c>
      <c r="AB5576">
        <f t="shared" si="2988"/>
        <v>500</v>
      </c>
      <c r="AM5576" t="str">
        <f t="shared" si="2989"/>
        <v>201906LP</v>
      </c>
      <c r="AN5576">
        <f t="shared" ca="1" si="2985"/>
        <v>10.000082559339528</v>
      </c>
      <c r="AO5576">
        <f t="shared" ca="1" si="2986"/>
        <v>11.991744066047472</v>
      </c>
      <c r="AP5576">
        <f t="shared" ref="AP5576:AP5639" ca="1" si="2990">M5576/$I5576*100</f>
        <v>2.002063983488132</v>
      </c>
      <c r="AQ5576">
        <f t="shared" ref="AQ5576:AQ5639" ca="1" si="2991">N5576/$I5576*100</f>
        <v>4.9948400412796694</v>
      </c>
      <c r="AR5576">
        <f t="shared" ref="AR5576:AR5639" ca="1" si="2992">O5576/$I5576*100</f>
        <v>4.9948400412796694</v>
      </c>
      <c r="AS5576">
        <f ca="1">P5576/J5576</f>
        <v>0.20018273150577365</v>
      </c>
    </row>
    <row r="5577" spans="1:45" x14ac:dyDescent="0.4">
      <c r="A5577">
        <f t="shared" si="2987"/>
        <v>201906</v>
      </c>
      <c r="B5577" t="s">
        <v>572</v>
      </c>
      <c r="C5577" t="s">
        <v>647</v>
      </c>
      <c r="D5577" t="str">
        <f t="shared" ca="1" si="2984"/>
        <v>I107</v>
      </c>
      <c r="E5577">
        <f t="shared" ca="1" si="2965"/>
        <v>67</v>
      </c>
      <c r="F5577">
        <f t="shared" ca="1" si="2966"/>
        <v>9</v>
      </c>
      <c r="G5577" t="str">
        <f t="shared" ca="1" si="2981"/>
        <v>S11</v>
      </c>
      <c r="H5577" t="str">
        <f t="shared" ca="1" si="2982"/>
        <v>S117</v>
      </c>
      <c r="I5577">
        <f ca="1">VLOOKUP(D5577,PRC!$A$2:$B$21,2,0)*E5577</f>
        <v>10050000</v>
      </c>
      <c r="J5577">
        <f t="shared" ca="1" si="2967"/>
        <v>9446996</v>
      </c>
      <c r="K5577">
        <f ca="1">VLOOKUP(D5577,PRC!$A$1:$C$21,3,0)*E5577</f>
        <v>5728500</v>
      </c>
      <c r="L5577">
        <f t="shared" ca="1" si="2968"/>
        <v>1005000</v>
      </c>
      <c r="M5577">
        <f t="shared" ca="1" si="2969"/>
        <v>101000</v>
      </c>
      <c r="N5577">
        <f t="shared" ca="1" si="2970"/>
        <v>1005000</v>
      </c>
      <c r="O5577">
        <f t="shared" ca="1" si="2971"/>
        <v>804000</v>
      </c>
      <c r="P5577">
        <f t="shared" ca="1" si="2983"/>
        <v>803496</v>
      </c>
      <c r="Q5577">
        <f ca="1">IF(P5577&gt;0,1,0)</f>
        <v>1</v>
      </c>
      <c r="R5577">
        <f t="shared" ca="1" si="2972"/>
        <v>6</v>
      </c>
      <c r="S5577">
        <f t="shared" ca="1" si="2973"/>
        <v>10</v>
      </c>
      <c r="T5577">
        <f t="shared" ca="1" si="2974"/>
        <v>1</v>
      </c>
      <c r="U5577">
        <f t="shared" ca="1" si="2975"/>
        <v>10</v>
      </c>
      <c r="V5577">
        <f t="shared" ca="1" si="2976"/>
        <v>8</v>
      </c>
      <c r="X5577">
        <f t="shared" si="2978"/>
        <v>5577</v>
      </c>
      <c r="Y5577">
        <f t="shared" si="2979"/>
        <v>5452</v>
      </c>
      <c r="Z5577">
        <f t="shared" si="2980"/>
        <v>5453</v>
      </c>
      <c r="AA5577">
        <f t="shared" si="2977"/>
        <v>5951</v>
      </c>
      <c r="AB5577">
        <f t="shared" si="2988"/>
        <v>500</v>
      </c>
      <c r="AM5577" t="str">
        <f t="shared" si="2989"/>
        <v>201906LP</v>
      </c>
      <c r="AN5577">
        <f t="shared" ca="1" si="2985"/>
        <v>6.0000398009950278</v>
      </c>
      <c r="AO5577">
        <f t="shared" ca="1" si="2986"/>
        <v>10</v>
      </c>
      <c r="AP5577">
        <f t="shared" ca="1" si="2990"/>
        <v>1.0049751243781095</v>
      </c>
      <c r="AQ5577">
        <f t="shared" ca="1" si="2991"/>
        <v>10</v>
      </c>
      <c r="AR5577">
        <f t="shared" ca="1" si="2992"/>
        <v>8</v>
      </c>
      <c r="AS5577">
        <f ca="1">P5577/J5577</f>
        <v>8.5053068721527986E-2</v>
      </c>
    </row>
    <row r="5578" spans="1:45" x14ac:dyDescent="0.4">
      <c r="A5578">
        <f t="shared" si="2987"/>
        <v>201906</v>
      </c>
      <c r="B5578" t="s">
        <v>573</v>
      </c>
      <c r="C5578" t="s">
        <v>647</v>
      </c>
      <c r="D5578" t="str">
        <f t="shared" ca="1" si="2984"/>
        <v>I114</v>
      </c>
      <c r="E5578">
        <f t="shared" ca="1" si="2965"/>
        <v>69</v>
      </c>
      <c r="F5578">
        <f t="shared" ca="1" si="2966"/>
        <v>10</v>
      </c>
      <c r="G5578" t="str">
        <f t="shared" ca="1" si="2981"/>
        <v>S12</v>
      </c>
      <c r="H5578" t="str">
        <f t="shared" ca="1" si="2982"/>
        <v>S120</v>
      </c>
      <c r="I5578">
        <f ca="1">VLOOKUP(D5578,PRC!$A$2:$B$21,2,0)*E5578</f>
        <v>16560000</v>
      </c>
      <c r="J5578">
        <f t="shared" ca="1" si="2967"/>
        <v>15400795.999999998</v>
      </c>
      <c r="K5578">
        <f ca="1">VLOOKUP(D5578,PRC!$A$1:$C$21,3,0)*E5578</f>
        <v>9604800</v>
      </c>
      <c r="L5578">
        <f t="shared" ca="1" si="2968"/>
        <v>1987000</v>
      </c>
      <c r="M5578">
        <f t="shared" ca="1" si="2969"/>
        <v>166000</v>
      </c>
      <c r="N5578">
        <f t="shared" ca="1" si="2970"/>
        <v>1490000</v>
      </c>
      <c r="O5578">
        <f t="shared" ca="1" si="2971"/>
        <v>1159000</v>
      </c>
      <c r="P5578">
        <f t="shared" ca="1" si="2983"/>
        <v>993995.99999999814</v>
      </c>
      <c r="Q5578">
        <f ca="1">IF(P5578&gt;0,1,0)</f>
        <v>1</v>
      </c>
      <c r="R5578">
        <f t="shared" ca="1" si="2972"/>
        <v>7</v>
      </c>
      <c r="S5578">
        <f t="shared" ca="1" si="2973"/>
        <v>12</v>
      </c>
      <c r="T5578">
        <f t="shared" ca="1" si="2974"/>
        <v>1</v>
      </c>
      <c r="U5578">
        <f t="shared" ca="1" si="2975"/>
        <v>9</v>
      </c>
      <c r="V5578">
        <f t="shared" ca="1" si="2976"/>
        <v>7</v>
      </c>
      <c r="X5578">
        <f t="shared" si="2978"/>
        <v>5578</v>
      </c>
      <c r="Y5578">
        <f t="shared" si="2979"/>
        <v>5452</v>
      </c>
      <c r="Z5578">
        <f t="shared" si="2980"/>
        <v>5453</v>
      </c>
      <c r="AA5578">
        <f t="shared" si="2977"/>
        <v>5951</v>
      </c>
      <c r="AB5578">
        <f t="shared" si="2988"/>
        <v>500</v>
      </c>
      <c r="AM5578" t="str">
        <f t="shared" si="2989"/>
        <v>201906LP</v>
      </c>
      <c r="AN5578">
        <f t="shared" ca="1" si="2985"/>
        <v>7.0000241545893793</v>
      </c>
      <c r="AO5578">
        <f t="shared" ca="1" si="2986"/>
        <v>11.998792270531402</v>
      </c>
      <c r="AP5578">
        <f t="shared" ca="1" si="2990"/>
        <v>1.0024154589371981</v>
      </c>
      <c r="AQ5578">
        <f t="shared" ca="1" si="2991"/>
        <v>8.9975845410628015</v>
      </c>
      <c r="AR5578">
        <f t="shared" ca="1" si="2992"/>
        <v>6.9987922705314007</v>
      </c>
      <c r="AS5578">
        <f ca="1">P5578/J5578</f>
        <v>6.4541858745482919E-2</v>
      </c>
    </row>
    <row r="5579" spans="1:45" x14ac:dyDescent="0.4">
      <c r="A5579">
        <f t="shared" si="2987"/>
        <v>201906</v>
      </c>
      <c r="B5579" t="s">
        <v>574</v>
      </c>
      <c r="C5579" t="s">
        <v>647</v>
      </c>
      <c r="D5579" t="str">
        <f t="shared" ca="1" si="2984"/>
        <v>I112</v>
      </c>
      <c r="E5579">
        <f t="shared" ref="E5579:E5642" ca="1" si="2993">RANDBETWEEN(INDIRECT("AD"&amp;Y5579),INDIRECT("AD"&amp;Z5579))</f>
        <v>64</v>
      </c>
      <c r="F5579">
        <f t="shared" ref="F5579:F5642" ca="1" si="2994">RANDBETWEEN(INDIRECT("AF"&amp;Y5579),INDIRECT("AF"&amp;Z5579))</f>
        <v>10</v>
      </c>
      <c r="G5579" t="str">
        <f t="shared" ca="1" si="2981"/>
        <v>S10</v>
      </c>
      <c r="H5579" t="str">
        <f t="shared" ca="1" si="2982"/>
        <v>S103</v>
      </c>
      <c r="I5579">
        <f ca="1">VLOOKUP(D5579,PRC!$A$2:$B$21,2,0)*E5579</f>
        <v>4160000</v>
      </c>
      <c r="J5579">
        <f t="shared" ref="J5579:J5642" ca="1" si="2995">I5579*(1-R5579/100)-4</f>
        <v>3868795.9999999995</v>
      </c>
      <c r="K5579">
        <f ca="1">VLOOKUP(D5579,PRC!$A$1:$C$21,3,0)*E5579</f>
        <v>2080000</v>
      </c>
      <c r="L5579">
        <f t="shared" ref="L5579:L5642" ca="1" si="2996">ROUND($I5579*S5579,-5)/100</f>
        <v>458000</v>
      </c>
      <c r="M5579">
        <f t="shared" ref="M5579:M5642" ca="1" si="2997">ROUND($I5579*T5579,-5)/100</f>
        <v>42000</v>
      </c>
      <c r="N5579">
        <f t="shared" ref="N5579:N5642" ca="1" si="2998">ROUND($I5579*U5579,-5)/100</f>
        <v>291000</v>
      </c>
      <c r="O5579">
        <f t="shared" ref="O5579:O5642" ca="1" si="2999">ROUND($I5579*V5579,-5)/100</f>
        <v>333000</v>
      </c>
      <c r="P5579">
        <f t="shared" ca="1" si="2983"/>
        <v>664795.99999999953</v>
      </c>
      <c r="Q5579">
        <f ca="1">IF(P5579&gt;0,1,0)</f>
        <v>1</v>
      </c>
      <c r="R5579">
        <f t="shared" ref="R5579:R5642" ca="1" si="3000">RANDBETWEEN(INDIRECT("AF"&amp;$Y5579),INDIRECT("AF"&amp;$Z5579))</f>
        <v>7</v>
      </c>
      <c r="S5579">
        <f t="shared" ref="S5579:S5642" ca="1" si="3001">RANDBETWEEN(INDIRECT("AG"&amp;$Y5579),INDIRECT("AG"&amp;$Z5579))</f>
        <v>11</v>
      </c>
      <c r="T5579">
        <f t="shared" ref="T5579:T5642" ca="1" si="3002">RANDBETWEEN(INDIRECT("AH"&amp;$Y5579),INDIRECT("AH"&amp;$Z5579))</f>
        <v>1</v>
      </c>
      <c r="U5579">
        <f t="shared" ref="U5579:U5642" ca="1" si="3003">RANDBETWEEN(INDIRECT("Ai"&amp;$Y5579),INDIRECT("Ai"&amp;$Z5579))</f>
        <v>7</v>
      </c>
      <c r="V5579">
        <f t="shared" ref="V5579:V5642" ca="1" si="3004">RANDBETWEEN(INDIRECT("Aj"&amp;$Y5579),INDIRECT("Aj"&amp;$Z5579))</f>
        <v>8</v>
      </c>
      <c r="X5579">
        <f t="shared" si="2978"/>
        <v>5579</v>
      </c>
      <c r="Y5579">
        <f t="shared" si="2979"/>
        <v>5452</v>
      </c>
      <c r="Z5579">
        <f t="shared" si="2980"/>
        <v>5453</v>
      </c>
      <c r="AA5579">
        <f t="shared" ref="AA5579:AA5642" si="3005">Y5579+AB5579-1</f>
        <v>5951</v>
      </c>
      <c r="AB5579">
        <f t="shared" si="2988"/>
        <v>500</v>
      </c>
      <c r="AM5579" t="str">
        <f t="shared" si="2989"/>
        <v>201906LP</v>
      </c>
      <c r="AN5579">
        <f t="shared" ca="1" si="2985"/>
        <v>7.0000961538461688</v>
      </c>
      <c r="AO5579">
        <f t="shared" ca="1" si="2986"/>
        <v>11.009615384615385</v>
      </c>
      <c r="AP5579">
        <f t="shared" ca="1" si="2990"/>
        <v>1.0096153846153846</v>
      </c>
      <c r="AQ5579">
        <f t="shared" ca="1" si="2991"/>
        <v>6.9951923076923075</v>
      </c>
      <c r="AR5579">
        <f t="shared" ca="1" si="2992"/>
        <v>8.0048076923076916</v>
      </c>
      <c r="AS5579">
        <f ca="1">P5579/J5579</f>
        <v>0.17183537203822574</v>
      </c>
    </row>
    <row r="5580" spans="1:45" x14ac:dyDescent="0.4">
      <c r="A5580">
        <f t="shared" si="2987"/>
        <v>201906</v>
      </c>
      <c r="B5580" t="s">
        <v>575</v>
      </c>
      <c r="C5580" t="s">
        <v>647</v>
      </c>
      <c r="D5580" t="str">
        <f t="shared" ca="1" si="2984"/>
        <v>I104</v>
      </c>
      <c r="E5580">
        <f t="shared" ca="1" si="2993"/>
        <v>37</v>
      </c>
      <c r="F5580">
        <f t="shared" ca="1" si="2994"/>
        <v>6</v>
      </c>
      <c r="G5580" t="str">
        <f t="shared" ca="1" si="2981"/>
        <v>S11</v>
      </c>
      <c r="H5580" t="str">
        <f t="shared" ca="1" si="2982"/>
        <v>S112</v>
      </c>
      <c r="I5580">
        <f ca="1">VLOOKUP(D5580,PRC!$A$2:$B$21,2,0)*E5580</f>
        <v>2590000</v>
      </c>
      <c r="J5580">
        <f t="shared" ca="1" si="2995"/>
        <v>2434596</v>
      </c>
      <c r="K5580">
        <f ca="1">VLOOKUP(D5580,PRC!$A$1:$C$21,3,0)*E5580</f>
        <v>1087800</v>
      </c>
      <c r="L5580">
        <f t="shared" ca="1" si="2996"/>
        <v>259000</v>
      </c>
      <c r="M5580">
        <f t="shared" ca="1" si="2997"/>
        <v>52000</v>
      </c>
      <c r="N5580">
        <f t="shared" ca="1" si="2998"/>
        <v>155000</v>
      </c>
      <c r="O5580">
        <f t="shared" ca="1" si="2999"/>
        <v>259000</v>
      </c>
      <c r="P5580">
        <f t="shared" ca="1" si="2983"/>
        <v>621796</v>
      </c>
      <c r="Q5580">
        <f ca="1">IF(P5580&gt;0,1,0)</f>
        <v>1</v>
      </c>
      <c r="R5580">
        <f t="shared" ca="1" si="3000"/>
        <v>6</v>
      </c>
      <c r="S5580">
        <f t="shared" ca="1" si="3001"/>
        <v>10</v>
      </c>
      <c r="T5580">
        <f t="shared" ca="1" si="3002"/>
        <v>2</v>
      </c>
      <c r="U5580">
        <f t="shared" ca="1" si="3003"/>
        <v>6</v>
      </c>
      <c r="V5580">
        <f t="shared" ca="1" si="3004"/>
        <v>10</v>
      </c>
      <c r="X5580">
        <f t="shared" ref="X5580:X5643" si="3006">X5579+1</f>
        <v>5580</v>
      </c>
      <c r="Y5580">
        <f t="shared" ref="Y5580:Y5643" si="3007">IF(C5580=C5579,Y5579,X5580)</f>
        <v>5452</v>
      </c>
      <c r="Z5580">
        <f t="shared" ref="Z5580:Z5643" si="3008">Y5580+1</f>
        <v>5453</v>
      </c>
      <c r="AA5580">
        <f t="shared" si="3005"/>
        <v>5951</v>
      </c>
      <c r="AB5580">
        <f t="shared" si="2988"/>
        <v>500</v>
      </c>
      <c r="AM5580" t="str">
        <f t="shared" si="2989"/>
        <v>201906LP</v>
      </c>
      <c r="AN5580">
        <f t="shared" ca="1" si="2985"/>
        <v>6.0001544401544376</v>
      </c>
      <c r="AO5580">
        <f t="shared" ca="1" si="2986"/>
        <v>10</v>
      </c>
      <c r="AP5580">
        <f t="shared" ca="1" si="2990"/>
        <v>2.0077220077220077</v>
      </c>
      <c r="AQ5580">
        <f t="shared" ca="1" si="2991"/>
        <v>5.9845559845559846</v>
      </c>
      <c r="AR5580">
        <f t="shared" ca="1" si="2992"/>
        <v>10</v>
      </c>
      <c r="AS5580">
        <f ca="1">P5580/J5580</f>
        <v>0.25540007459143116</v>
      </c>
    </row>
    <row r="5581" spans="1:45" x14ac:dyDescent="0.4">
      <c r="A5581">
        <f t="shared" si="2987"/>
        <v>201906</v>
      </c>
      <c r="B5581" t="s">
        <v>576</v>
      </c>
      <c r="C5581" t="s">
        <v>647</v>
      </c>
      <c r="D5581" t="str">
        <f t="shared" ca="1" si="2984"/>
        <v>I118</v>
      </c>
      <c r="E5581">
        <f t="shared" ca="1" si="2993"/>
        <v>38</v>
      </c>
      <c r="F5581">
        <f t="shared" ca="1" si="2994"/>
        <v>6</v>
      </c>
      <c r="G5581" t="str">
        <f t="shared" ref="G5581:G5644" ca="1" si="3009">LEFT(H5581,3)</f>
        <v>S10</v>
      </c>
      <c r="H5581" t="str">
        <f t="shared" ref="H5581:H5644" ca="1" si="3010">"S"&amp;RANDBETWEEN(101,120)</f>
        <v>S108</v>
      </c>
      <c r="I5581">
        <f ca="1">VLOOKUP(D5581,PRC!$A$2:$B$21,2,0)*E5581</f>
        <v>20140000</v>
      </c>
      <c r="J5581">
        <f t="shared" ca="1" si="2995"/>
        <v>18327396</v>
      </c>
      <c r="K5581">
        <f ca="1">VLOOKUP(D5581,PRC!$A$1:$C$21,3,0)*E5581</f>
        <v>8458800</v>
      </c>
      <c r="L5581">
        <f t="shared" ca="1" si="2996"/>
        <v>2417000</v>
      </c>
      <c r="M5581">
        <f t="shared" ca="1" si="2997"/>
        <v>604000</v>
      </c>
      <c r="N5581">
        <f t="shared" ca="1" si="2998"/>
        <v>1813000</v>
      </c>
      <c r="O5581">
        <f t="shared" ca="1" si="2999"/>
        <v>1208000</v>
      </c>
      <c r="P5581">
        <f t="shared" ref="P5581:P5644" ca="1" si="3011">J5581-SUM(K5581:O5581)</f>
        <v>3826596</v>
      </c>
      <c r="Q5581">
        <f ca="1">IF(P5581&gt;0,1,0)</f>
        <v>1</v>
      </c>
      <c r="R5581">
        <f t="shared" ca="1" si="3000"/>
        <v>9</v>
      </c>
      <c r="S5581">
        <f t="shared" ca="1" si="3001"/>
        <v>12</v>
      </c>
      <c r="T5581">
        <f t="shared" ca="1" si="3002"/>
        <v>3</v>
      </c>
      <c r="U5581">
        <f t="shared" ca="1" si="3003"/>
        <v>9</v>
      </c>
      <c r="V5581">
        <f t="shared" ca="1" si="3004"/>
        <v>6</v>
      </c>
      <c r="X5581">
        <f t="shared" si="3006"/>
        <v>5581</v>
      </c>
      <c r="Y5581">
        <f t="shared" si="3007"/>
        <v>5452</v>
      </c>
      <c r="Z5581">
        <f t="shared" si="3008"/>
        <v>5453</v>
      </c>
      <c r="AA5581">
        <f t="shared" si="3005"/>
        <v>5951</v>
      </c>
      <c r="AB5581">
        <f t="shared" si="2988"/>
        <v>500</v>
      </c>
      <c r="AM5581" t="str">
        <f t="shared" si="2989"/>
        <v>201906LP</v>
      </c>
      <c r="AN5581">
        <f t="shared" ca="1" si="2985"/>
        <v>9.0000198609731861</v>
      </c>
      <c r="AO5581">
        <f t="shared" ca="1" si="2986"/>
        <v>12.000993048659385</v>
      </c>
      <c r="AP5581">
        <f t="shared" ca="1" si="2990"/>
        <v>2.9990069513406157</v>
      </c>
      <c r="AQ5581">
        <f t="shared" ca="1" si="2991"/>
        <v>9.0019860973187686</v>
      </c>
      <c r="AR5581">
        <f t="shared" ca="1" si="2992"/>
        <v>5.9980139026812314</v>
      </c>
      <c r="AS5581">
        <f ca="1">P5581/J5581</f>
        <v>0.20879103610791189</v>
      </c>
    </row>
    <row r="5582" spans="1:45" x14ac:dyDescent="0.4">
      <c r="A5582">
        <f t="shared" si="2987"/>
        <v>201906</v>
      </c>
      <c r="B5582" t="s">
        <v>577</v>
      </c>
      <c r="C5582" t="s">
        <v>647</v>
      </c>
      <c r="D5582" t="str">
        <f t="shared" ref="D5582:D5645" ca="1" si="3012">"I"&amp;RANDBETWEEN(101,120)</f>
        <v>I108</v>
      </c>
      <c r="E5582">
        <f t="shared" ca="1" si="2993"/>
        <v>34</v>
      </c>
      <c r="F5582">
        <f t="shared" ca="1" si="2994"/>
        <v>7</v>
      </c>
      <c r="G5582" t="str">
        <f t="shared" ca="1" si="3009"/>
        <v>S10</v>
      </c>
      <c r="H5582" t="str">
        <f t="shared" ca="1" si="3010"/>
        <v>S108</v>
      </c>
      <c r="I5582">
        <f ca="1">VLOOKUP(D5582,PRC!$A$2:$B$21,2,0)*E5582</f>
        <v>1360000</v>
      </c>
      <c r="J5582">
        <f t="shared" ca="1" si="2995"/>
        <v>1278396</v>
      </c>
      <c r="K5582">
        <f ca="1">VLOOKUP(D5582,PRC!$A$1:$C$21,3,0)*E5582</f>
        <v>625600</v>
      </c>
      <c r="L5582">
        <f t="shared" ca="1" si="2996"/>
        <v>136000</v>
      </c>
      <c r="M5582">
        <f t="shared" ca="1" si="2997"/>
        <v>41000</v>
      </c>
      <c r="N5582">
        <f t="shared" ca="1" si="2998"/>
        <v>95000</v>
      </c>
      <c r="O5582">
        <f t="shared" ca="1" si="2999"/>
        <v>109000</v>
      </c>
      <c r="P5582">
        <f t="shared" ca="1" si="3011"/>
        <v>271796</v>
      </c>
      <c r="Q5582">
        <f ca="1">IF(P5582&gt;0,1,0)</f>
        <v>1</v>
      </c>
      <c r="R5582">
        <f t="shared" ca="1" si="3000"/>
        <v>6</v>
      </c>
      <c r="S5582">
        <f t="shared" ca="1" si="3001"/>
        <v>10</v>
      </c>
      <c r="T5582">
        <f t="shared" ca="1" si="3002"/>
        <v>3</v>
      </c>
      <c r="U5582">
        <f t="shared" ca="1" si="3003"/>
        <v>7</v>
      </c>
      <c r="V5582">
        <f t="shared" ca="1" si="3004"/>
        <v>8</v>
      </c>
      <c r="X5582">
        <f t="shared" si="3006"/>
        <v>5582</v>
      </c>
      <c r="Y5582">
        <f t="shared" si="3007"/>
        <v>5452</v>
      </c>
      <c r="Z5582">
        <f t="shared" si="3008"/>
        <v>5453</v>
      </c>
      <c r="AA5582">
        <f t="shared" si="3005"/>
        <v>5951</v>
      </c>
      <c r="AB5582">
        <f t="shared" si="2988"/>
        <v>500</v>
      </c>
      <c r="AM5582" t="str">
        <f t="shared" si="2989"/>
        <v>201906LP</v>
      </c>
      <c r="AN5582">
        <f t="shared" ref="AN5582:AN5645" ca="1" si="3013">(1-J5582/I5582)*100</f>
        <v>6.0002941176470532</v>
      </c>
      <c r="AO5582">
        <f t="shared" ref="AO5582:AO5645" ca="1" si="3014">L5582/$I5582*100</f>
        <v>10</v>
      </c>
      <c r="AP5582">
        <f t="shared" ca="1" si="2990"/>
        <v>3.0147058823529411</v>
      </c>
      <c r="AQ5582">
        <f t="shared" ca="1" si="2991"/>
        <v>6.9852941176470589</v>
      </c>
      <c r="AR5582">
        <f t="shared" ca="1" si="2992"/>
        <v>8.014705882352942</v>
      </c>
      <c r="AS5582">
        <f ca="1">P5582/J5582</f>
        <v>0.21260704820728477</v>
      </c>
    </row>
    <row r="5583" spans="1:45" x14ac:dyDescent="0.4">
      <c r="A5583">
        <f t="shared" si="2987"/>
        <v>201906</v>
      </c>
      <c r="B5583" t="s">
        <v>578</v>
      </c>
      <c r="C5583" t="s">
        <v>647</v>
      </c>
      <c r="D5583" t="str">
        <f t="shared" ca="1" si="3012"/>
        <v>I102</v>
      </c>
      <c r="E5583">
        <f t="shared" ca="1" si="2993"/>
        <v>45</v>
      </c>
      <c r="F5583">
        <f t="shared" ca="1" si="2994"/>
        <v>5</v>
      </c>
      <c r="G5583" t="str">
        <f t="shared" ca="1" si="3009"/>
        <v>S11</v>
      </c>
      <c r="H5583" t="str">
        <f t="shared" ca="1" si="3010"/>
        <v>S119</v>
      </c>
      <c r="I5583">
        <f ca="1">VLOOKUP(D5583,PRC!$A$2:$B$21,2,0)*E5583</f>
        <v>1800000</v>
      </c>
      <c r="J5583">
        <f t="shared" ca="1" si="2995"/>
        <v>1637996</v>
      </c>
      <c r="K5583">
        <f ca="1">VLOOKUP(D5583,PRC!$A$1:$C$21,3,0)*E5583</f>
        <v>846000</v>
      </c>
      <c r="L5583">
        <f t="shared" ca="1" si="2996"/>
        <v>252000</v>
      </c>
      <c r="M5583">
        <f t="shared" ca="1" si="2997"/>
        <v>36000</v>
      </c>
      <c r="N5583">
        <f t="shared" ca="1" si="2998"/>
        <v>162000</v>
      </c>
      <c r="O5583">
        <f t="shared" ca="1" si="2999"/>
        <v>126000</v>
      </c>
      <c r="P5583">
        <f t="shared" ca="1" si="3011"/>
        <v>215996</v>
      </c>
      <c r="Q5583">
        <f ca="1">IF(P5583&gt;0,1,0)</f>
        <v>1</v>
      </c>
      <c r="R5583">
        <f t="shared" ca="1" si="3000"/>
        <v>9</v>
      </c>
      <c r="S5583">
        <f t="shared" ca="1" si="3001"/>
        <v>14</v>
      </c>
      <c r="T5583">
        <f t="shared" ca="1" si="3002"/>
        <v>2</v>
      </c>
      <c r="U5583">
        <f t="shared" ca="1" si="3003"/>
        <v>9</v>
      </c>
      <c r="V5583">
        <f t="shared" ca="1" si="3004"/>
        <v>7</v>
      </c>
      <c r="X5583">
        <f t="shared" si="3006"/>
        <v>5583</v>
      </c>
      <c r="Y5583">
        <f t="shared" si="3007"/>
        <v>5452</v>
      </c>
      <c r="Z5583">
        <f t="shared" si="3008"/>
        <v>5453</v>
      </c>
      <c r="AA5583">
        <f t="shared" si="3005"/>
        <v>5951</v>
      </c>
      <c r="AB5583">
        <f t="shared" si="2988"/>
        <v>500</v>
      </c>
      <c r="AM5583" t="str">
        <f t="shared" si="2989"/>
        <v>201906LP</v>
      </c>
      <c r="AN5583">
        <f t="shared" ca="1" si="3013"/>
        <v>9.0002222222222201</v>
      </c>
      <c r="AO5583">
        <f t="shared" ca="1" si="3014"/>
        <v>14.000000000000002</v>
      </c>
      <c r="AP5583">
        <f t="shared" ca="1" si="2990"/>
        <v>2</v>
      </c>
      <c r="AQ5583">
        <f t="shared" ca="1" si="2991"/>
        <v>9</v>
      </c>
      <c r="AR5583">
        <f t="shared" ca="1" si="2992"/>
        <v>7.0000000000000009</v>
      </c>
      <c r="AS5583">
        <f ca="1">P5583/J5583</f>
        <v>0.13186601188281291</v>
      </c>
    </row>
    <row r="5584" spans="1:45" x14ac:dyDescent="0.4">
      <c r="A5584">
        <f t="shared" si="2987"/>
        <v>201906</v>
      </c>
      <c r="B5584" t="s">
        <v>579</v>
      </c>
      <c r="C5584" t="s">
        <v>647</v>
      </c>
      <c r="D5584" t="str">
        <f t="shared" ca="1" si="3012"/>
        <v>I106</v>
      </c>
      <c r="E5584">
        <f t="shared" ca="1" si="2993"/>
        <v>69</v>
      </c>
      <c r="F5584">
        <f t="shared" ca="1" si="2994"/>
        <v>10</v>
      </c>
      <c r="G5584" t="str">
        <f t="shared" ca="1" si="3009"/>
        <v>S12</v>
      </c>
      <c r="H5584" t="str">
        <f t="shared" ca="1" si="3010"/>
        <v>S120</v>
      </c>
      <c r="I5584">
        <f ca="1">VLOOKUP(D5584,PRC!$A$2:$B$21,2,0)*E5584</f>
        <v>1380000</v>
      </c>
      <c r="J5584">
        <f t="shared" ca="1" si="2995"/>
        <v>1241996</v>
      </c>
      <c r="K5584">
        <f ca="1">VLOOKUP(D5584,PRC!$A$1:$C$21,3,0)*E5584</f>
        <v>731400</v>
      </c>
      <c r="L5584">
        <f t="shared" ca="1" si="2996"/>
        <v>193000</v>
      </c>
      <c r="M5584">
        <f t="shared" ca="1" si="2997"/>
        <v>14000</v>
      </c>
      <c r="N5584">
        <f t="shared" ca="1" si="2998"/>
        <v>69000</v>
      </c>
      <c r="O5584">
        <f t="shared" ca="1" si="2999"/>
        <v>124000</v>
      </c>
      <c r="P5584">
        <f t="shared" ca="1" si="3011"/>
        <v>110596</v>
      </c>
      <c r="Q5584">
        <f ca="1">IF(P5584&gt;0,1,0)</f>
        <v>1</v>
      </c>
      <c r="R5584">
        <f t="shared" ca="1" si="3000"/>
        <v>10</v>
      </c>
      <c r="S5584">
        <f t="shared" ca="1" si="3001"/>
        <v>14</v>
      </c>
      <c r="T5584">
        <f t="shared" ca="1" si="3002"/>
        <v>1</v>
      </c>
      <c r="U5584">
        <f t="shared" ca="1" si="3003"/>
        <v>5</v>
      </c>
      <c r="V5584">
        <f t="shared" ca="1" si="3004"/>
        <v>9</v>
      </c>
      <c r="X5584">
        <f t="shared" si="3006"/>
        <v>5584</v>
      </c>
      <c r="Y5584">
        <f t="shared" si="3007"/>
        <v>5452</v>
      </c>
      <c r="Z5584">
        <f t="shared" si="3008"/>
        <v>5453</v>
      </c>
      <c r="AA5584">
        <f t="shared" si="3005"/>
        <v>5951</v>
      </c>
      <c r="AB5584">
        <f t="shared" si="2988"/>
        <v>500</v>
      </c>
      <c r="AM5584" t="str">
        <f t="shared" si="2989"/>
        <v>201906LP</v>
      </c>
      <c r="AN5584">
        <f t="shared" ca="1" si="3013"/>
        <v>10.000289855072463</v>
      </c>
      <c r="AO5584">
        <f t="shared" ca="1" si="3014"/>
        <v>13.985507246376811</v>
      </c>
      <c r="AP5584">
        <f t="shared" ca="1" si="2990"/>
        <v>1.0144927536231882</v>
      </c>
      <c r="AQ5584">
        <f t="shared" ca="1" si="2991"/>
        <v>5</v>
      </c>
      <c r="AR5584">
        <f t="shared" ca="1" si="2992"/>
        <v>8.9855072463768124</v>
      </c>
      <c r="AS5584">
        <f ca="1">P5584/J5584</f>
        <v>8.9046985658568945E-2</v>
      </c>
    </row>
    <row r="5585" spans="1:45" x14ac:dyDescent="0.4">
      <c r="A5585">
        <f t="shared" si="2987"/>
        <v>201906</v>
      </c>
      <c r="B5585" t="s">
        <v>580</v>
      </c>
      <c r="C5585" t="s">
        <v>647</v>
      </c>
      <c r="D5585" t="str">
        <f t="shared" ca="1" si="3012"/>
        <v>I106</v>
      </c>
      <c r="E5585">
        <f t="shared" ca="1" si="2993"/>
        <v>56</v>
      </c>
      <c r="F5585">
        <f t="shared" ca="1" si="2994"/>
        <v>9</v>
      </c>
      <c r="G5585" t="str">
        <f t="shared" ca="1" si="3009"/>
        <v>S12</v>
      </c>
      <c r="H5585" t="str">
        <f t="shared" ca="1" si="3010"/>
        <v>S120</v>
      </c>
      <c r="I5585">
        <f ca="1">VLOOKUP(D5585,PRC!$A$2:$B$21,2,0)*E5585</f>
        <v>1120000</v>
      </c>
      <c r="J5585">
        <f t="shared" ca="1" si="2995"/>
        <v>1030396</v>
      </c>
      <c r="K5585">
        <f ca="1">VLOOKUP(D5585,PRC!$A$1:$C$21,3,0)*E5585</f>
        <v>593600</v>
      </c>
      <c r="L5585">
        <f t="shared" ca="1" si="2996"/>
        <v>123000</v>
      </c>
      <c r="M5585">
        <f t="shared" ca="1" si="2997"/>
        <v>11000</v>
      </c>
      <c r="N5585">
        <f t="shared" ca="1" si="2998"/>
        <v>101000</v>
      </c>
      <c r="O5585">
        <f t="shared" ca="1" si="2999"/>
        <v>101000</v>
      </c>
      <c r="P5585">
        <f t="shared" ca="1" si="3011"/>
        <v>100796</v>
      </c>
      <c r="Q5585">
        <f ca="1">IF(P5585&gt;0,1,0)</f>
        <v>1</v>
      </c>
      <c r="R5585">
        <f t="shared" ca="1" si="3000"/>
        <v>8</v>
      </c>
      <c r="S5585">
        <f t="shared" ca="1" si="3001"/>
        <v>11</v>
      </c>
      <c r="T5585">
        <f t="shared" ca="1" si="3002"/>
        <v>1</v>
      </c>
      <c r="U5585">
        <f t="shared" ca="1" si="3003"/>
        <v>9</v>
      </c>
      <c r="V5585">
        <f t="shared" ca="1" si="3004"/>
        <v>9</v>
      </c>
      <c r="X5585">
        <f t="shared" si="3006"/>
        <v>5585</v>
      </c>
      <c r="Y5585">
        <f t="shared" si="3007"/>
        <v>5452</v>
      </c>
      <c r="Z5585">
        <f t="shared" si="3008"/>
        <v>5453</v>
      </c>
      <c r="AA5585">
        <f t="shared" si="3005"/>
        <v>5951</v>
      </c>
      <c r="AB5585">
        <f t="shared" si="2988"/>
        <v>500</v>
      </c>
      <c r="AM5585" t="str">
        <f t="shared" si="2989"/>
        <v>201906LP</v>
      </c>
      <c r="AN5585">
        <f t="shared" ca="1" si="3013"/>
        <v>8.0003571428571405</v>
      </c>
      <c r="AO5585">
        <f t="shared" ca="1" si="3014"/>
        <v>10.982142857142858</v>
      </c>
      <c r="AP5585">
        <f t="shared" ca="1" si="2990"/>
        <v>0.9821428571428571</v>
      </c>
      <c r="AQ5585">
        <f t="shared" ca="1" si="2991"/>
        <v>9.0178571428571423</v>
      </c>
      <c r="AR5585">
        <f t="shared" ca="1" si="2992"/>
        <v>9.0178571428571423</v>
      </c>
      <c r="AS5585">
        <f ca="1">P5585/J5585</f>
        <v>9.7822584715002769E-2</v>
      </c>
    </row>
    <row r="5586" spans="1:45" x14ac:dyDescent="0.4">
      <c r="A5586">
        <f t="shared" si="2987"/>
        <v>201906</v>
      </c>
      <c r="B5586" t="s">
        <v>581</v>
      </c>
      <c r="C5586" t="s">
        <v>647</v>
      </c>
      <c r="D5586" t="str">
        <f t="shared" ca="1" si="3012"/>
        <v>I101</v>
      </c>
      <c r="E5586">
        <f t="shared" ca="1" si="2993"/>
        <v>48</v>
      </c>
      <c r="F5586">
        <f t="shared" ca="1" si="2994"/>
        <v>6</v>
      </c>
      <c r="G5586" t="str">
        <f t="shared" ca="1" si="3009"/>
        <v>S11</v>
      </c>
      <c r="H5586" t="str">
        <f t="shared" ca="1" si="3010"/>
        <v>S113</v>
      </c>
      <c r="I5586">
        <f ca="1">VLOOKUP(D5586,PRC!$A$2:$B$21,2,0)*E5586</f>
        <v>1440000</v>
      </c>
      <c r="J5586">
        <f t="shared" ca="1" si="2995"/>
        <v>1353596</v>
      </c>
      <c r="K5586">
        <f ca="1">VLOOKUP(D5586,PRC!$A$1:$C$21,3,0)*E5586</f>
        <v>748800</v>
      </c>
      <c r="L5586">
        <f t="shared" ca="1" si="2996"/>
        <v>216000</v>
      </c>
      <c r="M5586">
        <f t="shared" ca="1" si="2997"/>
        <v>29000</v>
      </c>
      <c r="N5586">
        <f t="shared" ca="1" si="2998"/>
        <v>72000</v>
      </c>
      <c r="O5586">
        <f t="shared" ca="1" si="2999"/>
        <v>86000</v>
      </c>
      <c r="P5586">
        <f t="shared" ca="1" si="3011"/>
        <v>201796</v>
      </c>
      <c r="Q5586">
        <f ca="1">IF(P5586&gt;0,1,0)</f>
        <v>1</v>
      </c>
      <c r="R5586">
        <f t="shared" ca="1" si="3000"/>
        <v>6</v>
      </c>
      <c r="S5586">
        <f t="shared" ca="1" si="3001"/>
        <v>15</v>
      </c>
      <c r="T5586">
        <f t="shared" ca="1" si="3002"/>
        <v>2</v>
      </c>
      <c r="U5586">
        <f t="shared" ca="1" si="3003"/>
        <v>5</v>
      </c>
      <c r="V5586">
        <f t="shared" ca="1" si="3004"/>
        <v>6</v>
      </c>
      <c r="X5586">
        <f t="shared" si="3006"/>
        <v>5586</v>
      </c>
      <c r="Y5586">
        <f t="shared" si="3007"/>
        <v>5452</v>
      </c>
      <c r="Z5586">
        <f t="shared" si="3008"/>
        <v>5453</v>
      </c>
      <c r="AA5586">
        <f t="shared" si="3005"/>
        <v>5951</v>
      </c>
      <c r="AB5586">
        <f t="shared" si="2988"/>
        <v>500</v>
      </c>
      <c r="AM5586" t="str">
        <f t="shared" si="2989"/>
        <v>201906LP</v>
      </c>
      <c r="AN5586">
        <f t="shared" ca="1" si="3013"/>
        <v>6.0002777777777734</v>
      </c>
      <c r="AO5586">
        <f t="shared" ca="1" si="3014"/>
        <v>15</v>
      </c>
      <c r="AP5586">
        <f t="shared" ca="1" si="2990"/>
        <v>2.0138888888888888</v>
      </c>
      <c r="AQ5586">
        <f t="shared" ca="1" si="2991"/>
        <v>5</v>
      </c>
      <c r="AR5586">
        <f t="shared" ca="1" si="2992"/>
        <v>5.9722222222222223</v>
      </c>
      <c r="AS5586">
        <f ca="1">P5586/J5586</f>
        <v>0.14908140981504084</v>
      </c>
    </row>
    <row r="5587" spans="1:45" x14ac:dyDescent="0.4">
      <c r="A5587">
        <f t="shared" si="2987"/>
        <v>201906</v>
      </c>
      <c r="B5587" t="s">
        <v>582</v>
      </c>
      <c r="C5587" t="s">
        <v>647</v>
      </c>
      <c r="D5587" t="str">
        <f t="shared" ca="1" si="3012"/>
        <v>I106</v>
      </c>
      <c r="E5587">
        <f t="shared" ca="1" si="2993"/>
        <v>39</v>
      </c>
      <c r="F5587">
        <f t="shared" ca="1" si="2994"/>
        <v>5</v>
      </c>
      <c r="G5587" t="str">
        <f t="shared" ca="1" si="3009"/>
        <v>S10</v>
      </c>
      <c r="H5587" t="str">
        <f t="shared" ca="1" si="3010"/>
        <v>S101</v>
      </c>
      <c r="I5587">
        <f ca="1">VLOOKUP(D5587,PRC!$A$2:$B$21,2,0)*E5587</f>
        <v>780000</v>
      </c>
      <c r="J5587">
        <f t="shared" ca="1" si="2995"/>
        <v>701996</v>
      </c>
      <c r="K5587">
        <f ca="1">VLOOKUP(D5587,PRC!$A$1:$C$21,3,0)*E5587</f>
        <v>413400</v>
      </c>
      <c r="L5587">
        <f t="shared" ca="1" si="2996"/>
        <v>86000</v>
      </c>
      <c r="M5587">
        <f t="shared" ca="1" si="2997"/>
        <v>23000</v>
      </c>
      <c r="N5587">
        <f t="shared" ca="1" si="2998"/>
        <v>47000</v>
      </c>
      <c r="O5587">
        <f t="shared" ca="1" si="2999"/>
        <v>47000</v>
      </c>
      <c r="P5587">
        <f t="shared" ca="1" si="3011"/>
        <v>85596</v>
      </c>
      <c r="Q5587">
        <f ca="1">IF(P5587&gt;0,1,0)</f>
        <v>1</v>
      </c>
      <c r="R5587">
        <f t="shared" ca="1" si="3000"/>
        <v>10</v>
      </c>
      <c r="S5587">
        <f t="shared" ca="1" si="3001"/>
        <v>11</v>
      </c>
      <c r="T5587">
        <f t="shared" ca="1" si="3002"/>
        <v>3</v>
      </c>
      <c r="U5587">
        <f t="shared" ca="1" si="3003"/>
        <v>6</v>
      </c>
      <c r="V5587">
        <f t="shared" ca="1" si="3004"/>
        <v>6</v>
      </c>
      <c r="X5587">
        <f t="shared" si="3006"/>
        <v>5587</v>
      </c>
      <c r="Y5587">
        <f t="shared" si="3007"/>
        <v>5452</v>
      </c>
      <c r="Z5587">
        <f t="shared" si="3008"/>
        <v>5453</v>
      </c>
      <c r="AA5587">
        <f t="shared" si="3005"/>
        <v>5951</v>
      </c>
      <c r="AB5587">
        <f t="shared" si="2988"/>
        <v>500</v>
      </c>
      <c r="AM5587" t="str">
        <f t="shared" si="2989"/>
        <v>201906LP</v>
      </c>
      <c r="AN5587">
        <f t="shared" ca="1" si="3013"/>
        <v>10.000512820512819</v>
      </c>
      <c r="AO5587">
        <f t="shared" ca="1" si="3014"/>
        <v>11.025641025641026</v>
      </c>
      <c r="AP5587">
        <f t="shared" ca="1" si="2990"/>
        <v>2.9487179487179485</v>
      </c>
      <c r="AQ5587">
        <f t="shared" ca="1" si="2991"/>
        <v>6.0256410256410255</v>
      </c>
      <c r="AR5587">
        <f t="shared" ca="1" si="2992"/>
        <v>6.0256410256410255</v>
      </c>
      <c r="AS5587">
        <f ca="1">P5587/J5587</f>
        <v>0.12193231870267067</v>
      </c>
    </row>
    <row r="5588" spans="1:45" x14ac:dyDescent="0.4">
      <c r="A5588">
        <f t="shared" si="2987"/>
        <v>201906</v>
      </c>
      <c r="B5588" t="s">
        <v>583</v>
      </c>
      <c r="C5588" t="s">
        <v>647</v>
      </c>
      <c r="D5588" t="str">
        <f t="shared" ca="1" si="3012"/>
        <v>I113</v>
      </c>
      <c r="E5588">
        <f t="shared" ca="1" si="2993"/>
        <v>46</v>
      </c>
      <c r="F5588">
        <f t="shared" ca="1" si="2994"/>
        <v>9</v>
      </c>
      <c r="G5588" t="str">
        <f t="shared" ca="1" si="3009"/>
        <v>S10</v>
      </c>
      <c r="H5588" t="str">
        <f t="shared" ca="1" si="3010"/>
        <v>S107</v>
      </c>
      <c r="I5588">
        <f ca="1">VLOOKUP(D5588,PRC!$A$2:$B$21,2,0)*E5588</f>
        <v>30820000</v>
      </c>
      <c r="J5588">
        <f t="shared" ca="1" si="2995"/>
        <v>28354396</v>
      </c>
      <c r="K5588">
        <f ca="1">VLOOKUP(D5588,PRC!$A$1:$C$21,3,0)*E5588</f>
        <v>13869000</v>
      </c>
      <c r="L5588">
        <f t="shared" ca="1" si="2996"/>
        <v>3698000</v>
      </c>
      <c r="M5588">
        <f t="shared" ca="1" si="2997"/>
        <v>616000</v>
      </c>
      <c r="N5588">
        <f t="shared" ca="1" si="2998"/>
        <v>2774000</v>
      </c>
      <c r="O5588">
        <f t="shared" ca="1" si="2999"/>
        <v>1541000</v>
      </c>
      <c r="P5588">
        <f t="shared" ca="1" si="3011"/>
        <v>5856396</v>
      </c>
      <c r="Q5588">
        <f ca="1">IF(P5588&gt;0,1,0)</f>
        <v>1</v>
      </c>
      <c r="R5588">
        <f t="shared" ca="1" si="3000"/>
        <v>8</v>
      </c>
      <c r="S5588">
        <f t="shared" ca="1" si="3001"/>
        <v>12</v>
      </c>
      <c r="T5588">
        <f t="shared" ca="1" si="3002"/>
        <v>2</v>
      </c>
      <c r="U5588">
        <f t="shared" ca="1" si="3003"/>
        <v>9</v>
      </c>
      <c r="V5588">
        <f t="shared" ca="1" si="3004"/>
        <v>5</v>
      </c>
      <c r="X5588">
        <f t="shared" si="3006"/>
        <v>5588</v>
      </c>
      <c r="Y5588">
        <f t="shared" si="3007"/>
        <v>5452</v>
      </c>
      <c r="Z5588">
        <f t="shared" si="3008"/>
        <v>5453</v>
      </c>
      <c r="AA5588">
        <f t="shared" si="3005"/>
        <v>5951</v>
      </c>
      <c r="AB5588">
        <f t="shared" si="2988"/>
        <v>500</v>
      </c>
      <c r="AM5588" t="str">
        <f t="shared" si="2989"/>
        <v>201906LP</v>
      </c>
      <c r="AN5588">
        <f t="shared" ca="1" si="3013"/>
        <v>8.0000129785853353</v>
      </c>
      <c r="AO5588">
        <f t="shared" ca="1" si="3014"/>
        <v>11.99870214146658</v>
      </c>
      <c r="AP5588">
        <f t="shared" ca="1" si="2990"/>
        <v>1.9987021414665802</v>
      </c>
      <c r="AQ5588">
        <f t="shared" ca="1" si="2991"/>
        <v>9.0006489292667098</v>
      </c>
      <c r="AR5588">
        <f t="shared" ca="1" si="2992"/>
        <v>5</v>
      </c>
      <c r="AS5588">
        <f ca="1">P5588/J5588</f>
        <v>0.20654278793313036</v>
      </c>
    </row>
    <row r="5589" spans="1:45" x14ac:dyDescent="0.4">
      <c r="A5589">
        <f t="shared" si="2987"/>
        <v>201906</v>
      </c>
      <c r="B5589" t="s">
        <v>584</v>
      </c>
      <c r="C5589" t="s">
        <v>647</v>
      </c>
      <c r="D5589" t="str">
        <f t="shared" ca="1" si="3012"/>
        <v>I104</v>
      </c>
      <c r="E5589">
        <f t="shared" ca="1" si="2993"/>
        <v>48</v>
      </c>
      <c r="F5589">
        <f t="shared" ca="1" si="2994"/>
        <v>6</v>
      </c>
      <c r="G5589" t="str">
        <f t="shared" ca="1" si="3009"/>
        <v>S10</v>
      </c>
      <c r="H5589" t="str">
        <f t="shared" ca="1" si="3010"/>
        <v>S108</v>
      </c>
      <c r="I5589">
        <f ca="1">VLOOKUP(D5589,PRC!$A$2:$B$21,2,0)*E5589</f>
        <v>3360000</v>
      </c>
      <c r="J5589">
        <f t="shared" ca="1" si="2995"/>
        <v>3057596</v>
      </c>
      <c r="K5589">
        <f ca="1">VLOOKUP(D5589,PRC!$A$1:$C$21,3,0)*E5589</f>
        <v>1411200</v>
      </c>
      <c r="L5589">
        <f t="shared" ca="1" si="2996"/>
        <v>470000</v>
      </c>
      <c r="M5589">
        <f t="shared" ca="1" si="2997"/>
        <v>67000</v>
      </c>
      <c r="N5589">
        <f t="shared" ca="1" si="2998"/>
        <v>269000</v>
      </c>
      <c r="O5589">
        <f t="shared" ca="1" si="2999"/>
        <v>336000</v>
      </c>
      <c r="P5589">
        <f t="shared" ca="1" si="3011"/>
        <v>504396</v>
      </c>
      <c r="Q5589">
        <f ca="1">IF(P5589&gt;0,1,0)</f>
        <v>1</v>
      </c>
      <c r="R5589">
        <f t="shared" ca="1" si="3000"/>
        <v>9</v>
      </c>
      <c r="S5589">
        <f t="shared" ca="1" si="3001"/>
        <v>14</v>
      </c>
      <c r="T5589">
        <f t="shared" ca="1" si="3002"/>
        <v>2</v>
      </c>
      <c r="U5589">
        <f t="shared" ca="1" si="3003"/>
        <v>8</v>
      </c>
      <c r="V5589">
        <f t="shared" ca="1" si="3004"/>
        <v>10</v>
      </c>
      <c r="X5589">
        <f t="shared" si="3006"/>
        <v>5589</v>
      </c>
      <c r="Y5589">
        <f t="shared" si="3007"/>
        <v>5452</v>
      </c>
      <c r="Z5589">
        <f t="shared" si="3008"/>
        <v>5453</v>
      </c>
      <c r="AA5589">
        <f t="shared" si="3005"/>
        <v>5951</v>
      </c>
      <c r="AB5589">
        <f t="shared" si="2988"/>
        <v>500</v>
      </c>
      <c r="AM5589" t="str">
        <f t="shared" si="2989"/>
        <v>201906LP</v>
      </c>
      <c r="AN5589">
        <f t="shared" ca="1" si="3013"/>
        <v>9.000119047619048</v>
      </c>
      <c r="AO5589">
        <f t="shared" ca="1" si="3014"/>
        <v>13.988095238095239</v>
      </c>
      <c r="AP5589">
        <f t="shared" ca="1" si="2990"/>
        <v>1.9940476190476188</v>
      </c>
      <c r="AQ5589">
        <f t="shared" ca="1" si="2991"/>
        <v>8.0059523809523796</v>
      </c>
      <c r="AR5589">
        <f t="shared" ca="1" si="2992"/>
        <v>10</v>
      </c>
      <c r="AS5589">
        <f ca="1">P5589/J5589</f>
        <v>0.16496489398861067</v>
      </c>
    </row>
    <row r="5590" spans="1:45" x14ac:dyDescent="0.4">
      <c r="A5590">
        <f t="shared" si="2987"/>
        <v>201906</v>
      </c>
      <c r="B5590" t="s">
        <v>585</v>
      </c>
      <c r="C5590" t="s">
        <v>647</v>
      </c>
      <c r="D5590" t="str">
        <f t="shared" ca="1" si="3012"/>
        <v>I102</v>
      </c>
      <c r="E5590">
        <f t="shared" ca="1" si="2993"/>
        <v>56</v>
      </c>
      <c r="F5590">
        <f t="shared" ca="1" si="2994"/>
        <v>7</v>
      </c>
      <c r="G5590" t="str">
        <f t="shared" ca="1" si="3009"/>
        <v>S10</v>
      </c>
      <c r="H5590" t="str">
        <f t="shared" ca="1" si="3010"/>
        <v>S105</v>
      </c>
      <c r="I5590">
        <f ca="1">VLOOKUP(D5590,PRC!$A$2:$B$21,2,0)*E5590</f>
        <v>2240000</v>
      </c>
      <c r="J5590">
        <f t="shared" ca="1" si="2995"/>
        <v>2060796</v>
      </c>
      <c r="K5590">
        <f ca="1">VLOOKUP(D5590,PRC!$A$1:$C$21,3,0)*E5590</f>
        <v>1052800</v>
      </c>
      <c r="L5590">
        <f t="shared" ca="1" si="2996"/>
        <v>246000</v>
      </c>
      <c r="M5590">
        <f t="shared" ca="1" si="2997"/>
        <v>45000</v>
      </c>
      <c r="N5590">
        <f t="shared" ca="1" si="2998"/>
        <v>112000</v>
      </c>
      <c r="O5590">
        <f t="shared" ca="1" si="2999"/>
        <v>179000</v>
      </c>
      <c r="P5590">
        <f t="shared" ca="1" si="3011"/>
        <v>425996</v>
      </c>
      <c r="Q5590">
        <f ca="1">IF(P5590&gt;0,1,0)</f>
        <v>1</v>
      </c>
      <c r="R5590">
        <f t="shared" ca="1" si="3000"/>
        <v>8</v>
      </c>
      <c r="S5590">
        <f t="shared" ca="1" si="3001"/>
        <v>11</v>
      </c>
      <c r="T5590">
        <f t="shared" ca="1" si="3002"/>
        <v>2</v>
      </c>
      <c r="U5590">
        <f t="shared" ca="1" si="3003"/>
        <v>5</v>
      </c>
      <c r="V5590">
        <f t="shared" ca="1" si="3004"/>
        <v>8</v>
      </c>
      <c r="X5590">
        <f t="shared" si="3006"/>
        <v>5590</v>
      </c>
      <c r="Y5590">
        <f t="shared" si="3007"/>
        <v>5452</v>
      </c>
      <c r="Z5590">
        <f t="shared" si="3008"/>
        <v>5453</v>
      </c>
      <c r="AA5590">
        <f t="shared" si="3005"/>
        <v>5951</v>
      </c>
      <c r="AB5590">
        <f t="shared" si="2988"/>
        <v>500</v>
      </c>
      <c r="AM5590" t="str">
        <f t="shared" si="2989"/>
        <v>201906LP</v>
      </c>
      <c r="AN5590">
        <f t="shared" ca="1" si="3013"/>
        <v>8.0001785714285738</v>
      </c>
      <c r="AO5590">
        <f t="shared" ca="1" si="3014"/>
        <v>10.982142857142858</v>
      </c>
      <c r="AP5590">
        <f t="shared" ca="1" si="2990"/>
        <v>2.0089285714285716</v>
      </c>
      <c r="AQ5590">
        <f t="shared" ca="1" si="2991"/>
        <v>5</v>
      </c>
      <c r="AR5590">
        <f t="shared" ca="1" si="2992"/>
        <v>7.9910714285714279</v>
      </c>
      <c r="AS5590">
        <f ca="1">P5590/J5590</f>
        <v>0.20671429874669789</v>
      </c>
    </row>
    <row r="5591" spans="1:45" x14ac:dyDescent="0.4">
      <c r="A5591">
        <f t="shared" si="2987"/>
        <v>201906</v>
      </c>
      <c r="B5591" t="s">
        <v>586</v>
      </c>
      <c r="C5591" t="s">
        <v>647</v>
      </c>
      <c r="D5591" t="str">
        <f t="shared" ca="1" si="3012"/>
        <v>I119</v>
      </c>
      <c r="E5591">
        <f t="shared" ca="1" si="2993"/>
        <v>61</v>
      </c>
      <c r="F5591">
        <f t="shared" ca="1" si="2994"/>
        <v>6</v>
      </c>
      <c r="G5591" t="str">
        <f t="shared" ca="1" si="3009"/>
        <v>S10</v>
      </c>
      <c r="H5591" t="str">
        <f t="shared" ca="1" si="3010"/>
        <v>S105</v>
      </c>
      <c r="I5591">
        <f ca="1">VLOOKUP(D5591,PRC!$A$2:$B$21,2,0)*E5591</f>
        <v>5795000</v>
      </c>
      <c r="J5591">
        <f t="shared" ca="1" si="2995"/>
        <v>5215496</v>
      </c>
      <c r="K5591">
        <f ca="1">VLOOKUP(D5591,PRC!$A$1:$C$21,3,0)*E5591</f>
        <v>2781600</v>
      </c>
      <c r="L5591">
        <f t="shared" ca="1" si="2996"/>
        <v>695000</v>
      </c>
      <c r="M5591">
        <f t="shared" ca="1" si="2997"/>
        <v>116000</v>
      </c>
      <c r="N5591">
        <f t="shared" ca="1" si="2998"/>
        <v>406000</v>
      </c>
      <c r="O5591">
        <f t="shared" ca="1" si="2999"/>
        <v>580000</v>
      </c>
      <c r="P5591">
        <f t="shared" ca="1" si="3011"/>
        <v>636896</v>
      </c>
      <c r="Q5591">
        <f ca="1">IF(P5591&gt;0,1,0)</f>
        <v>1</v>
      </c>
      <c r="R5591">
        <f t="shared" ca="1" si="3000"/>
        <v>10</v>
      </c>
      <c r="S5591">
        <f t="shared" ca="1" si="3001"/>
        <v>12</v>
      </c>
      <c r="T5591">
        <f t="shared" ca="1" si="3002"/>
        <v>2</v>
      </c>
      <c r="U5591">
        <f t="shared" ca="1" si="3003"/>
        <v>7</v>
      </c>
      <c r="V5591">
        <f t="shared" ca="1" si="3004"/>
        <v>10</v>
      </c>
      <c r="X5591">
        <f t="shared" si="3006"/>
        <v>5591</v>
      </c>
      <c r="Y5591">
        <f t="shared" si="3007"/>
        <v>5452</v>
      </c>
      <c r="Z5591">
        <f t="shared" si="3008"/>
        <v>5453</v>
      </c>
      <c r="AA5591">
        <f t="shared" si="3005"/>
        <v>5951</v>
      </c>
      <c r="AB5591">
        <f t="shared" si="2988"/>
        <v>500</v>
      </c>
      <c r="AM5591" t="str">
        <f t="shared" si="2989"/>
        <v>201906LP</v>
      </c>
      <c r="AN5591">
        <f t="shared" ca="1" si="3013"/>
        <v>10.000069025021574</v>
      </c>
      <c r="AO5591">
        <f t="shared" ca="1" si="3014"/>
        <v>11.993097497842967</v>
      </c>
      <c r="AP5591">
        <f t="shared" ca="1" si="2990"/>
        <v>2.0017256255392581</v>
      </c>
      <c r="AQ5591">
        <f t="shared" ca="1" si="2991"/>
        <v>7.0060396893874026</v>
      </c>
      <c r="AR5591">
        <f t="shared" ca="1" si="2992"/>
        <v>10.008628127696289</v>
      </c>
      <c r="AS5591">
        <f ca="1">P5591/J5591</f>
        <v>0.12211609403976151</v>
      </c>
    </row>
    <row r="5592" spans="1:45" x14ac:dyDescent="0.4">
      <c r="A5592">
        <f t="shared" si="2987"/>
        <v>201906</v>
      </c>
      <c r="B5592" t="s">
        <v>587</v>
      </c>
      <c r="C5592" t="s">
        <v>647</v>
      </c>
      <c r="D5592" t="str">
        <f t="shared" ca="1" si="3012"/>
        <v>I116</v>
      </c>
      <c r="E5592">
        <f t="shared" ca="1" si="2993"/>
        <v>62</v>
      </c>
      <c r="F5592">
        <f t="shared" ca="1" si="2994"/>
        <v>8</v>
      </c>
      <c r="G5592" t="str">
        <f t="shared" ca="1" si="3009"/>
        <v>S10</v>
      </c>
      <c r="H5592" t="str">
        <f t="shared" ca="1" si="3010"/>
        <v>S102</v>
      </c>
      <c r="I5592">
        <f ca="1">VLOOKUP(D5592,PRC!$A$2:$B$21,2,0)*E5592</f>
        <v>90520000</v>
      </c>
      <c r="J5592">
        <f t="shared" ca="1" si="2995"/>
        <v>82373196</v>
      </c>
      <c r="K5592">
        <f ca="1">VLOOKUP(D5592,PRC!$A$1:$C$21,3,0)*E5592</f>
        <v>54312000</v>
      </c>
      <c r="L5592">
        <f t="shared" ca="1" si="2996"/>
        <v>9052000</v>
      </c>
      <c r="M5592">
        <f t="shared" ca="1" si="2997"/>
        <v>1810000</v>
      </c>
      <c r="N5592">
        <f t="shared" ca="1" si="2998"/>
        <v>7242000</v>
      </c>
      <c r="O5592">
        <f t="shared" ca="1" si="2999"/>
        <v>9052000</v>
      </c>
      <c r="P5592">
        <f t="shared" ca="1" si="3011"/>
        <v>905196</v>
      </c>
      <c r="Q5592">
        <f ca="1">IF(P5592&gt;0,1,0)</f>
        <v>1</v>
      </c>
      <c r="R5592">
        <f t="shared" ca="1" si="3000"/>
        <v>9</v>
      </c>
      <c r="S5592">
        <f t="shared" ca="1" si="3001"/>
        <v>10</v>
      </c>
      <c r="T5592">
        <f t="shared" ca="1" si="3002"/>
        <v>2</v>
      </c>
      <c r="U5592">
        <f t="shared" ca="1" si="3003"/>
        <v>8</v>
      </c>
      <c r="V5592">
        <f t="shared" ca="1" si="3004"/>
        <v>10</v>
      </c>
      <c r="X5592">
        <f t="shared" si="3006"/>
        <v>5592</v>
      </c>
      <c r="Y5592">
        <f t="shared" si="3007"/>
        <v>5452</v>
      </c>
      <c r="Z5592">
        <f t="shared" si="3008"/>
        <v>5453</v>
      </c>
      <c r="AA5592">
        <f t="shared" si="3005"/>
        <v>5951</v>
      </c>
      <c r="AB5592">
        <f t="shared" si="2988"/>
        <v>500</v>
      </c>
      <c r="AM5592" t="str">
        <f t="shared" si="2989"/>
        <v>201906LP</v>
      </c>
      <c r="AN5592">
        <f t="shared" ca="1" si="3013"/>
        <v>9.000004418912944</v>
      </c>
      <c r="AO5592">
        <f t="shared" ca="1" si="3014"/>
        <v>10</v>
      </c>
      <c r="AP5592">
        <f t="shared" ca="1" si="2990"/>
        <v>1.9995581087052585</v>
      </c>
      <c r="AQ5592">
        <f t="shared" ca="1" si="2991"/>
        <v>8.0004418912947415</v>
      </c>
      <c r="AR5592">
        <f t="shared" ca="1" si="2992"/>
        <v>10</v>
      </c>
      <c r="AS5592">
        <f ca="1">P5592/J5592</f>
        <v>1.098896296314641E-2</v>
      </c>
    </row>
    <row r="5593" spans="1:45" x14ac:dyDescent="0.4">
      <c r="A5593">
        <f t="shared" si="2987"/>
        <v>201906</v>
      </c>
      <c r="B5593" t="s">
        <v>588</v>
      </c>
      <c r="C5593" t="s">
        <v>647</v>
      </c>
      <c r="D5593" t="str">
        <f t="shared" ca="1" si="3012"/>
        <v>I106</v>
      </c>
      <c r="E5593">
        <f t="shared" ca="1" si="2993"/>
        <v>69</v>
      </c>
      <c r="F5593">
        <f t="shared" ca="1" si="2994"/>
        <v>6</v>
      </c>
      <c r="G5593" t="str">
        <f t="shared" ca="1" si="3009"/>
        <v>S10</v>
      </c>
      <c r="H5593" t="str">
        <f t="shared" ca="1" si="3010"/>
        <v>S105</v>
      </c>
      <c r="I5593">
        <f ca="1">VLOOKUP(D5593,PRC!$A$2:$B$21,2,0)*E5593</f>
        <v>1380000</v>
      </c>
      <c r="J5593">
        <f t="shared" ca="1" si="2995"/>
        <v>1310996</v>
      </c>
      <c r="K5593">
        <f ca="1">VLOOKUP(D5593,PRC!$A$1:$C$21,3,0)*E5593</f>
        <v>731400</v>
      </c>
      <c r="L5593">
        <f t="shared" ca="1" si="2996"/>
        <v>166000</v>
      </c>
      <c r="M5593">
        <f t="shared" ca="1" si="2997"/>
        <v>28000</v>
      </c>
      <c r="N5593">
        <f t="shared" ca="1" si="2998"/>
        <v>69000</v>
      </c>
      <c r="O5593">
        <f t="shared" ca="1" si="2999"/>
        <v>97000</v>
      </c>
      <c r="P5593">
        <f t="shared" ca="1" si="3011"/>
        <v>219596</v>
      </c>
      <c r="Q5593">
        <f ca="1">IF(P5593&gt;0,1,0)</f>
        <v>1</v>
      </c>
      <c r="R5593">
        <f t="shared" ca="1" si="3000"/>
        <v>5</v>
      </c>
      <c r="S5593">
        <f t="shared" ca="1" si="3001"/>
        <v>12</v>
      </c>
      <c r="T5593">
        <f t="shared" ca="1" si="3002"/>
        <v>2</v>
      </c>
      <c r="U5593">
        <f t="shared" ca="1" si="3003"/>
        <v>5</v>
      </c>
      <c r="V5593">
        <f t="shared" ca="1" si="3004"/>
        <v>7</v>
      </c>
      <c r="X5593">
        <f t="shared" si="3006"/>
        <v>5593</v>
      </c>
      <c r="Y5593">
        <f t="shared" si="3007"/>
        <v>5452</v>
      </c>
      <c r="Z5593">
        <f t="shared" si="3008"/>
        <v>5453</v>
      </c>
      <c r="AA5593">
        <f t="shared" si="3005"/>
        <v>5951</v>
      </c>
      <c r="AB5593">
        <f t="shared" si="2988"/>
        <v>500</v>
      </c>
      <c r="AM5593" t="str">
        <f t="shared" si="2989"/>
        <v>201906LP</v>
      </c>
      <c r="AN5593">
        <f t="shared" ca="1" si="3013"/>
        <v>5.0002898550724595</v>
      </c>
      <c r="AO5593">
        <f t="shared" ca="1" si="3014"/>
        <v>12.028985507246377</v>
      </c>
      <c r="AP5593">
        <f t="shared" ca="1" si="2990"/>
        <v>2.0289855072463765</v>
      </c>
      <c r="AQ5593">
        <f t="shared" ca="1" si="2991"/>
        <v>5</v>
      </c>
      <c r="AR5593">
        <f t="shared" ca="1" si="2992"/>
        <v>7.0289855072463769</v>
      </c>
      <c r="AS5593">
        <f ca="1">P5593/J5593</f>
        <v>0.16750318078773696</v>
      </c>
    </row>
    <row r="5594" spans="1:45" x14ac:dyDescent="0.4">
      <c r="A5594">
        <f t="shared" si="2987"/>
        <v>201906</v>
      </c>
      <c r="B5594" t="s">
        <v>589</v>
      </c>
      <c r="C5594" t="s">
        <v>647</v>
      </c>
      <c r="D5594" t="str">
        <f t="shared" ca="1" si="3012"/>
        <v>I119</v>
      </c>
      <c r="E5594">
        <f t="shared" ca="1" si="2993"/>
        <v>47</v>
      </c>
      <c r="F5594">
        <f t="shared" ca="1" si="2994"/>
        <v>9</v>
      </c>
      <c r="G5594" t="str">
        <f t="shared" ca="1" si="3009"/>
        <v>S11</v>
      </c>
      <c r="H5594" t="str">
        <f t="shared" ca="1" si="3010"/>
        <v>S111</v>
      </c>
      <c r="I5594">
        <f ca="1">VLOOKUP(D5594,PRC!$A$2:$B$21,2,0)*E5594</f>
        <v>4465000</v>
      </c>
      <c r="J5594">
        <f t="shared" ca="1" si="2995"/>
        <v>4197096</v>
      </c>
      <c r="K5594">
        <f ca="1">VLOOKUP(D5594,PRC!$A$1:$C$21,3,0)*E5594</f>
        <v>2143200</v>
      </c>
      <c r="L5594">
        <f t="shared" ca="1" si="2996"/>
        <v>447000</v>
      </c>
      <c r="M5594">
        <f t="shared" ca="1" si="2997"/>
        <v>45000</v>
      </c>
      <c r="N5594">
        <f t="shared" ca="1" si="2998"/>
        <v>357000</v>
      </c>
      <c r="O5594">
        <f t="shared" ca="1" si="2999"/>
        <v>447000</v>
      </c>
      <c r="P5594">
        <f t="shared" ca="1" si="3011"/>
        <v>757896</v>
      </c>
      <c r="Q5594">
        <f ca="1">IF(P5594&gt;0,1,0)</f>
        <v>1</v>
      </c>
      <c r="R5594">
        <f t="shared" ca="1" si="3000"/>
        <v>6</v>
      </c>
      <c r="S5594">
        <f t="shared" ca="1" si="3001"/>
        <v>10</v>
      </c>
      <c r="T5594">
        <f t="shared" ca="1" si="3002"/>
        <v>1</v>
      </c>
      <c r="U5594">
        <f t="shared" ca="1" si="3003"/>
        <v>8</v>
      </c>
      <c r="V5594">
        <f t="shared" ca="1" si="3004"/>
        <v>10</v>
      </c>
      <c r="X5594">
        <f t="shared" si="3006"/>
        <v>5594</v>
      </c>
      <c r="Y5594">
        <f t="shared" si="3007"/>
        <v>5452</v>
      </c>
      <c r="Z5594">
        <f t="shared" si="3008"/>
        <v>5453</v>
      </c>
      <c r="AA5594">
        <f t="shared" si="3005"/>
        <v>5951</v>
      </c>
      <c r="AB5594">
        <f t="shared" si="2988"/>
        <v>500</v>
      </c>
      <c r="AM5594" t="str">
        <f t="shared" si="2989"/>
        <v>201906LP</v>
      </c>
      <c r="AN5594">
        <f t="shared" ca="1" si="3013"/>
        <v>6.0000895856662906</v>
      </c>
      <c r="AO5594">
        <f t="shared" ca="1" si="3014"/>
        <v>10.011198208286674</v>
      </c>
      <c r="AP5594">
        <f t="shared" ca="1" si="2990"/>
        <v>1.0078387458006719</v>
      </c>
      <c r="AQ5594">
        <f t="shared" ca="1" si="2991"/>
        <v>7.9955207166853306</v>
      </c>
      <c r="AR5594">
        <f t="shared" ca="1" si="2992"/>
        <v>10.011198208286674</v>
      </c>
      <c r="AS5594">
        <f ca="1">P5594/J5594</f>
        <v>0.18057628417362862</v>
      </c>
    </row>
    <row r="5595" spans="1:45" x14ac:dyDescent="0.4">
      <c r="A5595">
        <f t="shared" si="2987"/>
        <v>201906</v>
      </c>
      <c r="B5595" t="s">
        <v>590</v>
      </c>
      <c r="C5595" t="s">
        <v>647</v>
      </c>
      <c r="D5595" t="str">
        <f t="shared" ca="1" si="3012"/>
        <v>I118</v>
      </c>
      <c r="E5595">
        <f t="shared" ca="1" si="2993"/>
        <v>37</v>
      </c>
      <c r="F5595">
        <f t="shared" ca="1" si="2994"/>
        <v>9</v>
      </c>
      <c r="G5595" t="str">
        <f t="shared" ca="1" si="3009"/>
        <v>S12</v>
      </c>
      <c r="H5595" t="str">
        <f t="shared" ca="1" si="3010"/>
        <v>S120</v>
      </c>
      <c r="I5595">
        <f ca="1">VLOOKUP(D5595,PRC!$A$2:$B$21,2,0)*E5595</f>
        <v>19610000</v>
      </c>
      <c r="J5595">
        <f t="shared" ca="1" si="2995"/>
        <v>17648996</v>
      </c>
      <c r="K5595">
        <f ca="1">VLOOKUP(D5595,PRC!$A$1:$C$21,3,0)*E5595</f>
        <v>8236200</v>
      </c>
      <c r="L5595">
        <f t="shared" ca="1" si="2996"/>
        <v>1961000</v>
      </c>
      <c r="M5595">
        <f t="shared" ca="1" si="2997"/>
        <v>588000</v>
      </c>
      <c r="N5595">
        <f t="shared" ca="1" si="2998"/>
        <v>1961000</v>
      </c>
      <c r="O5595">
        <f t="shared" ca="1" si="2999"/>
        <v>1961000</v>
      </c>
      <c r="P5595">
        <f t="shared" ca="1" si="3011"/>
        <v>2941796</v>
      </c>
      <c r="Q5595">
        <f ca="1">IF(P5595&gt;0,1,0)</f>
        <v>1</v>
      </c>
      <c r="R5595">
        <f t="shared" ca="1" si="3000"/>
        <v>10</v>
      </c>
      <c r="S5595">
        <f t="shared" ca="1" si="3001"/>
        <v>10</v>
      </c>
      <c r="T5595">
        <f t="shared" ca="1" si="3002"/>
        <v>3</v>
      </c>
      <c r="U5595">
        <f t="shared" ca="1" si="3003"/>
        <v>10</v>
      </c>
      <c r="V5595">
        <f t="shared" ca="1" si="3004"/>
        <v>10</v>
      </c>
      <c r="X5595">
        <f t="shared" si="3006"/>
        <v>5595</v>
      </c>
      <c r="Y5595">
        <f t="shared" si="3007"/>
        <v>5452</v>
      </c>
      <c r="Z5595">
        <f t="shared" si="3008"/>
        <v>5453</v>
      </c>
      <c r="AA5595">
        <f t="shared" si="3005"/>
        <v>5951</v>
      </c>
      <c r="AB5595">
        <f t="shared" si="2988"/>
        <v>500</v>
      </c>
      <c r="AM5595" t="str">
        <f t="shared" si="2989"/>
        <v>201906LP</v>
      </c>
      <c r="AN5595">
        <f t="shared" ca="1" si="3013"/>
        <v>10.000020397756249</v>
      </c>
      <c r="AO5595">
        <f t="shared" ca="1" si="3014"/>
        <v>10</v>
      </c>
      <c r="AP5595">
        <f t="shared" ca="1" si="2990"/>
        <v>2.9984701682814889</v>
      </c>
      <c r="AQ5595">
        <f t="shared" ca="1" si="2991"/>
        <v>10</v>
      </c>
      <c r="AR5595">
        <f t="shared" ca="1" si="2992"/>
        <v>10</v>
      </c>
      <c r="AS5595">
        <f ca="1">P5595/J5595</f>
        <v>0.16668347593256863</v>
      </c>
    </row>
    <row r="5596" spans="1:45" x14ac:dyDescent="0.4">
      <c r="A5596">
        <f t="shared" si="2987"/>
        <v>201906</v>
      </c>
      <c r="B5596" t="s">
        <v>591</v>
      </c>
      <c r="C5596" t="s">
        <v>647</v>
      </c>
      <c r="D5596" t="str">
        <f t="shared" ca="1" si="3012"/>
        <v>I106</v>
      </c>
      <c r="E5596">
        <f t="shared" ca="1" si="2993"/>
        <v>45</v>
      </c>
      <c r="F5596">
        <f t="shared" ca="1" si="2994"/>
        <v>8</v>
      </c>
      <c r="G5596" t="str">
        <f t="shared" ca="1" si="3009"/>
        <v>S10</v>
      </c>
      <c r="H5596" t="str">
        <f t="shared" ca="1" si="3010"/>
        <v>S109</v>
      </c>
      <c r="I5596">
        <f ca="1">VLOOKUP(D5596,PRC!$A$2:$B$21,2,0)*E5596</f>
        <v>900000</v>
      </c>
      <c r="J5596">
        <f t="shared" ca="1" si="2995"/>
        <v>845996</v>
      </c>
      <c r="K5596">
        <f ca="1">VLOOKUP(D5596,PRC!$A$1:$C$21,3,0)*E5596</f>
        <v>477000</v>
      </c>
      <c r="L5596">
        <f t="shared" ca="1" si="2996"/>
        <v>117000</v>
      </c>
      <c r="M5596">
        <f t="shared" ca="1" si="2997"/>
        <v>18000</v>
      </c>
      <c r="N5596">
        <f t="shared" ca="1" si="2998"/>
        <v>72000</v>
      </c>
      <c r="O5596">
        <f t="shared" ca="1" si="2999"/>
        <v>54000</v>
      </c>
      <c r="P5596">
        <f t="shared" ca="1" si="3011"/>
        <v>107996</v>
      </c>
      <c r="Q5596">
        <f ca="1">IF(P5596&gt;0,1,0)</f>
        <v>1</v>
      </c>
      <c r="R5596">
        <f t="shared" ca="1" si="3000"/>
        <v>6</v>
      </c>
      <c r="S5596">
        <f t="shared" ca="1" si="3001"/>
        <v>13</v>
      </c>
      <c r="T5596">
        <f t="shared" ca="1" si="3002"/>
        <v>2</v>
      </c>
      <c r="U5596">
        <f t="shared" ca="1" si="3003"/>
        <v>8</v>
      </c>
      <c r="V5596">
        <f t="shared" ca="1" si="3004"/>
        <v>6</v>
      </c>
      <c r="X5596">
        <f t="shared" si="3006"/>
        <v>5596</v>
      </c>
      <c r="Y5596">
        <f t="shared" si="3007"/>
        <v>5452</v>
      </c>
      <c r="Z5596">
        <f t="shared" si="3008"/>
        <v>5453</v>
      </c>
      <c r="AA5596">
        <f t="shared" si="3005"/>
        <v>5951</v>
      </c>
      <c r="AB5596">
        <f t="shared" si="2988"/>
        <v>500</v>
      </c>
      <c r="AM5596" t="str">
        <f t="shared" si="2989"/>
        <v>201906LP</v>
      </c>
      <c r="AN5596">
        <f t="shared" ca="1" si="3013"/>
        <v>6.000444444444442</v>
      </c>
      <c r="AO5596">
        <f t="shared" ca="1" si="3014"/>
        <v>13</v>
      </c>
      <c r="AP5596">
        <f t="shared" ca="1" si="2990"/>
        <v>2</v>
      </c>
      <c r="AQ5596">
        <f t="shared" ca="1" si="2991"/>
        <v>8</v>
      </c>
      <c r="AR5596">
        <f t="shared" ca="1" si="2992"/>
        <v>6</v>
      </c>
      <c r="AS5596">
        <f ca="1">P5596/J5596</f>
        <v>0.12765544990756458</v>
      </c>
    </row>
    <row r="5597" spans="1:45" x14ac:dyDescent="0.4">
      <c r="A5597">
        <f t="shared" si="2987"/>
        <v>201906</v>
      </c>
      <c r="B5597" t="s">
        <v>592</v>
      </c>
      <c r="C5597" t="s">
        <v>647</v>
      </c>
      <c r="D5597" t="str">
        <f t="shared" ca="1" si="3012"/>
        <v>I115</v>
      </c>
      <c r="E5597">
        <f t="shared" ca="1" si="2993"/>
        <v>41</v>
      </c>
      <c r="F5597">
        <f t="shared" ca="1" si="2994"/>
        <v>5</v>
      </c>
      <c r="G5597" t="str">
        <f t="shared" ca="1" si="3009"/>
        <v>S10</v>
      </c>
      <c r="H5597" t="str">
        <f t="shared" ca="1" si="3010"/>
        <v>S106</v>
      </c>
      <c r="I5597">
        <f ca="1">VLOOKUP(D5597,PRC!$A$2:$B$21,2,0)*E5597</f>
        <v>205000</v>
      </c>
      <c r="J5597">
        <f t="shared" ca="1" si="2995"/>
        <v>192696</v>
      </c>
      <c r="K5597">
        <f ca="1">VLOOKUP(D5597,PRC!$A$1:$C$21,3,0)*E5597</f>
        <v>98400</v>
      </c>
      <c r="L5597">
        <f t="shared" ca="1" si="2996"/>
        <v>27000</v>
      </c>
      <c r="M5597">
        <f t="shared" ca="1" si="2997"/>
        <v>2000</v>
      </c>
      <c r="N5597">
        <f t="shared" ca="1" si="2998"/>
        <v>14000</v>
      </c>
      <c r="O5597">
        <f t="shared" ca="1" si="2999"/>
        <v>10000</v>
      </c>
      <c r="P5597">
        <f t="shared" ca="1" si="3011"/>
        <v>41296</v>
      </c>
      <c r="Q5597">
        <f ca="1">IF(P5597&gt;0,1,0)</f>
        <v>1</v>
      </c>
      <c r="R5597">
        <f t="shared" ca="1" si="3000"/>
        <v>6</v>
      </c>
      <c r="S5597">
        <f t="shared" ca="1" si="3001"/>
        <v>13</v>
      </c>
      <c r="T5597">
        <f t="shared" ca="1" si="3002"/>
        <v>1</v>
      </c>
      <c r="U5597">
        <f t="shared" ca="1" si="3003"/>
        <v>7</v>
      </c>
      <c r="V5597">
        <f t="shared" ca="1" si="3004"/>
        <v>5</v>
      </c>
      <c r="X5597">
        <f t="shared" si="3006"/>
        <v>5597</v>
      </c>
      <c r="Y5597">
        <f t="shared" si="3007"/>
        <v>5452</v>
      </c>
      <c r="Z5597">
        <f t="shared" si="3008"/>
        <v>5453</v>
      </c>
      <c r="AA5597">
        <f t="shared" si="3005"/>
        <v>5951</v>
      </c>
      <c r="AB5597">
        <f t="shared" si="2988"/>
        <v>500</v>
      </c>
      <c r="AM5597" t="str">
        <f t="shared" si="2989"/>
        <v>201906LP</v>
      </c>
      <c r="AN5597">
        <f t="shared" ca="1" si="3013"/>
        <v>6.0019512195121916</v>
      </c>
      <c r="AO5597">
        <f t="shared" ca="1" si="3014"/>
        <v>13.170731707317074</v>
      </c>
      <c r="AP5597">
        <f t="shared" ca="1" si="2990"/>
        <v>0.97560975609756095</v>
      </c>
      <c r="AQ5597">
        <f t="shared" ca="1" si="2991"/>
        <v>6.8292682926829276</v>
      </c>
      <c r="AR5597">
        <f t="shared" ca="1" si="2992"/>
        <v>4.8780487804878048</v>
      </c>
      <c r="AS5597">
        <f ca="1">P5597/J5597</f>
        <v>0.21430647237098849</v>
      </c>
    </row>
    <row r="5598" spans="1:45" x14ac:dyDescent="0.4">
      <c r="A5598">
        <f t="shared" si="2987"/>
        <v>201906</v>
      </c>
      <c r="B5598" t="s">
        <v>593</v>
      </c>
      <c r="C5598" t="s">
        <v>647</v>
      </c>
      <c r="D5598" t="str">
        <f t="shared" ca="1" si="3012"/>
        <v>I110</v>
      </c>
      <c r="E5598">
        <f t="shared" ca="1" si="2993"/>
        <v>37</v>
      </c>
      <c r="F5598">
        <f t="shared" ca="1" si="2994"/>
        <v>7</v>
      </c>
      <c r="G5598" t="str">
        <f t="shared" ca="1" si="3009"/>
        <v>S11</v>
      </c>
      <c r="H5598" t="str">
        <f t="shared" ca="1" si="3010"/>
        <v>S118</v>
      </c>
      <c r="I5598">
        <f ca="1">VLOOKUP(D5598,PRC!$A$2:$B$21,2,0)*E5598</f>
        <v>11100000</v>
      </c>
      <c r="J5598">
        <f t="shared" ca="1" si="2995"/>
        <v>10544996</v>
      </c>
      <c r="K5598">
        <f ca="1">VLOOKUP(D5598,PRC!$A$1:$C$21,3,0)*E5598</f>
        <v>5106000</v>
      </c>
      <c r="L5598">
        <f t="shared" ca="1" si="2996"/>
        <v>1332000</v>
      </c>
      <c r="M5598">
        <f t="shared" ca="1" si="2997"/>
        <v>111000</v>
      </c>
      <c r="N5598">
        <f t="shared" ca="1" si="2998"/>
        <v>888000</v>
      </c>
      <c r="O5598">
        <f t="shared" ca="1" si="2999"/>
        <v>888000</v>
      </c>
      <c r="P5598">
        <f t="shared" ca="1" si="3011"/>
        <v>2219996</v>
      </c>
      <c r="Q5598">
        <f ca="1">IF(P5598&gt;0,1,0)</f>
        <v>1</v>
      </c>
      <c r="R5598">
        <f t="shared" ca="1" si="3000"/>
        <v>5</v>
      </c>
      <c r="S5598">
        <f t="shared" ca="1" si="3001"/>
        <v>12</v>
      </c>
      <c r="T5598">
        <f t="shared" ca="1" si="3002"/>
        <v>1</v>
      </c>
      <c r="U5598">
        <f t="shared" ca="1" si="3003"/>
        <v>8</v>
      </c>
      <c r="V5598">
        <f t="shared" ca="1" si="3004"/>
        <v>8</v>
      </c>
      <c r="X5598">
        <f t="shared" si="3006"/>
        <v>5598</v>
      </c>
      <c r="Y5598">
        <f t="shared" si="3007"/>
        <v>5452</v>
      </c>
      <c r="Z5598">
        <f t="shared" si="3008"/>
        <v>5453</v>
      </c>
      <c r="AA5598">
        <f t="shared" si="3005"/>
        <v>5951</v>
      </c>
      <c r="AB5598">
        <f t="shared" si="2988"/>
        <v>500</v>
      </c>
      <c r="AM5598" t="str">
        <f t="shared" si="2989"/>
        <v>201906LP</v>
      </c>
      <c r="AN5598">
        <f t="shared" ca="1" si="3013"/>
        <v>5.0000360360360379</v>
      </c>
      <c r="AO5598">
        <f t="shared" ca="1" si="3014"/>
        <v>12</v>
      </c>
      <c r="AP5598">
        <f t="shared" ca="1" si="2990"/>
        <v>1</v>
      </c>
      <c r="AQ5598">
        <f t="shared" ca="1" si="2991"/>
        <v>8</v>
      </c>
      <c r="AR5598">
        <f t="shared" ca="1" si="2992"/>
        <v>8</v>
      </c>
      <c r="AS5598">
        <f ca="1">P5598/J5598</f>
        <v>0.21052601632091658</v>
      </c>
    </row>
    <row r="5599" spans="1:45" x14ac:dyDescent="0.4">
      <c r="A5599">
        <f t="shared" si="2987"/>
        <v>201906</v>
      </c>
      <c r="B5599" t="s">
        <v>594</v>
      </c>
      <c r="C5599" t="s">
        <v>647</v>
      </c>
      <c r="D5599" t="str">
        <f t="shared" ca="1" si="3012"/>
        <v>I104</v>
      </c>
      <c r="E5599">
        <f t="shared" ca="1" si="2993"/>
        <v>40</v>
      </c>
      <c r="F5599">
        <f t="shared" ca="1" si="2994"/>
        <v>5</v>
      </c>
      <c r="G5599" t="str">
        <f t="shared" ca="1" si="3009"/>
        <v>S11</v>
      </c>
      <c r="H5599" t="str">
        <f t="shared" ca="1" si="3010"/>
        <v>S112</v>
      </c>
      <c r="I5599">
        <f ca="1">VLOOKUP(D5599,PRC!$A$2:$B$21,2,0)*E5599</f>
        <v>2800000</v>
      </c>
      <c r="J5599">
        <f t="shared" ca="1" si="2995"/>
        <v>2659996</v>
      </c>
      <c r="K5599">
        <f ca="1">VLOOKUP(D5599,PRC!$A$1:$C$21,3,0)*E5599</f>
        <v>1176000</v>
      </c>
      <c r="L5599">
        <f t="shared" ca="1" si="2996"/>
        <v>392000</v>
      </c>
      <c r="M5599">
        <f t="shared" ca="1" si="2997"/>
        <v>56000</v>
      </c>
      <c r="N5599">
        <f t="shared" ca="1" si="2998"/>
        <v>224000</v>
      </c>
      <c r="O5599">
        <f t="shared" ca="1" si="2999"/>
        <v>280000</v>
      </c>
      <c r="P5599">
        <f t="shared" ca="1" si="3011"/>
        <v>531996</v>
      </c>
      <c r="Q5599">
        <f ca="1">IF(P5599&gt;0,1,0)</f>
        <v>1</v>
      </c>
      <c r="R5599">
        <f t="shared" ca="1" si="3000"/>
        <v>5</v>
      </c>
      <c r="S5599">
        <f t="shared" ca="1" si="3001"/>
        <v>14</v>
      </c>
      <c r="T5599">
        <f t="shared" ca="1" si="3002"/>
        <v>2</v>
      </c>
      <c r="U5599">
        <f t="shared" ca="1" si="3003"/>
        <v>8</v>
      </c>
      <c r="V5599">
        <f t="shared" ca="1" si="3004"/>
        <v>10</v>
      </c>
      <c r="X5599">
        <f t="shared" si="3006"/>
        <v>5599</v>
      </c>
      <c r="Y5599">
        <f t="shared" si="3007"/>
        <v>5452</v>
      </c>
      <c r="Z5599">
        <f t="shared" si="3008"/>
        <v>5453</v>
      </c>
      <c r="AA5599">
        <f t="shared" si="3005"/>
        <v>5951</v>
      </c>
      <c r="AB5599">
        <f t="shared" si="2988"/>
        <v>500</v>
      </c>
      <c r="AM5599" t="str">
        <f t="shared" si="2989"/>
        <v>201906LP</v>
      </c>
      <c r="AN5599">
        <f t="shared" ca="1" si="3013"/>
        <v>5.000142857142853</v>
      </c>
      <c r="AO5599">
        <f t="shared" ca="1" si="3014"/>
        <v>14.000000000000002</v>
      </c>
      <c r="AP5599">
        <f t="shared" ca="1" si="2990"/>
        <v>2</v>
      </c>
      <c r="AQ5599">
        <f t="shared" ca="1" si="2991"/>
        <v>8</v>
      </c>
      <c r="AR5599">
        <f t="shared" ca="1" si="2992"/>
        <v>10</v>
      </c>
      <c r="AS5599">
        <f ca="1">P5599/J5599</f>
        <v>0.19999879699067216</v>
      </c>
    </row>
    <row r="5600" spans="1:45" x14ac:dyDescent="0.4">
      <c r="A5600">
        <f t="shared" si="2987"/>
        <v>201906</v>
      </c>
      <c r="B5600" t="s">
        <v>595</v>
      </c>
      <c r="C5600" t="s">
        <v>647</v>
      </c>
      <c r="D5600" t="str">
        <f t="shared" ca="1" si="3012"/>
        <v>I113</v>
      </c>
      <c r="E5600">
        <f t="shared" ca="1" si="2993"/>
        <v>52</v>
      </c>
      <c r="F5600">
        <f t="shared" ca="1" si="2994"/>
        <v>6</v>
      </c>
      <c r="G5600" t="str">
        <f t="shared" ca="1" si="3009"/>
        <v>S10</v>
      </c>
      <c r="H5600" t="str">
        <f t="shared" ca="1" si="3010"/>
        <v>S105</v>
      </c>
      <c r="I5600">
        <f ca="1">VLOOKUP(D5600,PRC!$A$2:$B$21,2,0)*E5600</f>
        <v>34840000</v>
      </c>
      <c r="J5600">
        <f t="shared" ca="1" si="2995"/>
        <v>32401195.999999996</v>
      </c>
      <c r="K5600">
        <f ca="1">VLOOKUP(D5600,PRC!$A$1:$C$21,3,0)*E5600</f>
        <v>15678000</v>
      </c>
      <c r="L5600">
        <f t="shared" ca="1" si="2996"/>
        <v>4181000</v>
      </c>
      <c r="M5600">
        <f t="shared" ca="1" si="2997"/>
        <v>1045000</v>
      </c>
      <c r="N5600">
        <f t="shared" ca="1" si="2998"/>
        <v>2090000</v>
      </c>
      <c r="O5600">
        <f t="shared" ca="1" si="2999"/>
        <v>1742000</v>
      </c>
      <c r="P5600">
        <f t="shared" ca="1" si="3011"/>
        <v>7665195.9999999963</v>
      </c>
      <c r="Q5600">
        <f ca="1">IF(P5600&gt;0,1,0)</f>
        <v>1</v>
      </c>
      <c r="R5600">
        <f t="shared" ca="1" si="3000"/>
        <v>7</v>
      </c>
      <c r="S5600">
        <f t="shared" ca="1" si="3001"/>
        <v>12</v>
      </c>
      <c r="T5600">
        <f t="shared" ca="1" si="3002"/>
        <v>3</v>
      </c>
      <c r="U5600">
        <f t="shared" ca="1" si="3003"/>
        <v>6</v>
      </c>
      <c r="V5600">
        <f t="shared" ca="1" si="3004"/>
        <v>5</v>
      </c>
      <c r="X5600">
        <f t="shared" si="3006"/>
        <v>5600</v>
      </c>
      <c r="Y5600">
        <f t="shared" si="3007"/>
        <v>5452</v>
      </c>
      <c r="Z5600">
        <f t="shared" si="3008"/>
        <v>5453</v>
      </c>
      <c r="AA5600">
        <f t="shared" si="3005"/>
        <v>5951</v>
      </c>
      <c r="AB5600">
        <f t="shared" si="2988"/>
        <v>500</v>
      </c>
      <c r="AM5600" t="str">
        <f t="shared" si="2989"/>
        <v>201906LP</v>
      </c>
      <c r="AN5600">
        <f t="shared" ca="1" si="3013"/>
        <v>7.0000114810562675</v>
      </c>
      <c r="AO5600">
        <f t="shared" ca="1" si="3014"/>
        <v>12.000574052812858</v>
      </c>
      <c r="AP5600">
        <f t="shared" ca="1" si="2990"/>
        <v>2.9994259471871412</v>
      </c>
      <c r="AQ5600">
        <f t="shared" ca="1" si="2991"/>
        <v>5.9988518943742823</v>
      </c>
      <c r="AR5600">
        <f t="shared" ca="1" si="2992"/>
        <v>5</v>
      </c>
      <c r="AS5600">
        <f ca="1">P5600/J5600</f>
        <v>0.2365713907597731</v>
      </c>
    </row>
    <row r="5601" spans="1:45" x14ac:dyDescent="0.4">
      <c r="A5601">
        <f t="shared" si="2987"/>
        <v>201906</v>
      </c>
      <c r="B5601" t="s">
        <v>596</v>
      </c>
      <c r="C5601" t="s">
        <v>647</v>
      </c>
      <c r="D5601" t="str">
        <f t="shared" ca="1" si="3012"/>
        <v>I106</v>
      </c>
      <c r="E5601">
        <f t="shared" ca="1" si="2993"/>
        <v>57</v>
      </c>
      <c r="F5601">
        <f t="shared" ca="1" si="2994"/>
        <v>8</v>
      </c>
      <c r="G5601" t="str">
        <f t="shared" ca="1" si="3009"/>
        <v>S10</v>
      </c>
      <c r="H5601" t="str">
        <f t="shared" ca="1" si="3010"/>
        <v>S105</v>
      </c>
      <c r="I5601">
        <f ca="1">VLOOKUP(D5601,PRC!$A$2:$B$21,2,0)*E5601</f>
        <v>1140000</v>
      </c>
      <c r="J5601">
        <f t="shared" ca="1" si="2995"/>
        <v>1048796</v>
      </c>
      <c r="K5601">
        <f ca="1">VLOOKUP(D5601,PRC!$A$1:$C$21,3,0)*E5601</f>
        <v>604200</v>
      </c>
      <c r="L5601">
        <f t="shared" ca="1" si="2996"/>
        <v>160000</v>
      </c>
      <c r="M5601">
        <f t="shared" ca="1" si="2997"/>
        <v>23000</v>
      </c>
      <c r="N5601">
        <f t="shared" ca="1" si="2998"/>
        <v>103000</v>
      </c>
      <c r="O5601">
        <f t="shared" ca="1" si="2999"/>
        <v>80000</v>
      </c>
      <c r="P5601">
        <f t="shared" ca="1" si="3011"/>
        <v>78596</v>
      </c>
      <c r="Q5601">
        <f ca="1">IF(P5601&gt;0,1,0)</f>
        <v>1</v>
      </c>
      <c r="R5601">
        <f t="shared" ca="1" si="3000"/>
        <v>8</v>
      </c>
      <c r="S5601">
        <f t="shared" ca="1" si="3001"/>
        <v>14</v>
      </c>
      <c r="T5601">
        <f t="shared" ca="1" si="3002"/>
        <v>2</v>
      </c>
      <c r="U5601">
        <f t="shared" ca="1" si="3003"/>
        <v>9</v>
      </c>
      <c r="V5601">
        <f t="shared" ca="1" si="3004"/>
        <v>7</v>
      </c>
      <c r="X5601">
        <f t="shared" si="3006"/>
        <v>5601</v>
      </c>
      <c r="Y5601">
        <f t="shared" si="3007"/>
        <v>5452</v>
      </c>
      <c r="Z5601">
        <f t="shared" si="3008"/>
        <v>5453</v>
      </c>
      <c r="AA5601">
        <f t="shared" si="3005"/>
        <v>5951</v>
      </c>
      <c r="AB5601">
        <f t="shared" si="2988"/>
        <v>500</v>
      </c>
      <c r="AM5601" t="str">
        <f t="shared" si="2989"/>
        <v>201906LP</v>
      </c>
      <c r="AN5601">
        <f t="shared" ca="1" si="3013"/>
        <v>8.0003508771929859</v>
      </c>
      <c r="AO5601">
        <f t="shared" ca="1" si="3014"/>
        <v>14.035087719298245</v>
      </c>
      <c r="AP5601">
        <f t="shared" ca="1" si="2990"/>
        <v>2.0175438596491229</v>
      </c>
      <c r="AQ5601">
        <f t="shared" ca="1" si="2991"/>
        <v>9.0350877192982466</v>
      </c>
      <c r="AR5601">
        <f t="shared" ca="1" si="2992"/>
        <v>7.0175438596491224</v>
      </c>
      <c r="AS5601">
        <f ca="1">P5601/J5601</f>
        <v>7.4939263689030089E-2</v>
      </c>
    </row>
    <row r="5602" spans="1:45" x14ac:dyDescent="0.4">
      <c r="A5602">
        <f t="shared" si="2987"/>
        <v>201906</v>
      </c>
      <c r="B5602" t="s">
        <v>597</v>
      </c>
      <c r="C5602" t="s">
        <v>647</v>
      </c>
      <c r="D5602" t="str">
        <f t="shared" ca="1" si="3012"/>
        <v>I109</v>
      </c>
      <c r="E5602">
        <f t="shared" ca="1" si="2993"/>
        <v>33</v>
      </c>
      <c r="F5602">
        <f t="shared" ca="1" si="2994"/>
        <v>9</v>
      </c>
      <c r="G5602" t="str">
        <f t="shared" ca="1" si="3009"/>
        <v>S10</v>
      </c>
      <c r="H5602" t="str">
        <f t="shared" ca="1" si="3010"/>
        <v>S103</v>
      </c>
      <c r="I5602">
        <f ca="1">VLOOKUP(D5602,PRC!$A$2:$B$21,2,0)*E5602</f>
        <v>16500000</v>
      </c>
      <c r="J5602">
        <f t="shared" ca="1" si="2995"/>
        <v>15014996</v>
      </c>
      <c r="K5602">
        <f ca="1">VLOOKUP(D5602,PRC!$A$1:$C$21,3,0)*E5602</f>
        <v>6600000</v>
      </c>
      <c r="L5602">
        <f t="shared" ca="1" si="2996"/>
        <v>2475000</v>
      </c>
      <c r="M5602">
        <f t="shared" ca="1" si="2997"/>
        <v>165000</v>
      </c>
      <c r="N5602">
        <f t="shared" ca="1" si="2998"/>
        <v>990000</v>
      </c>
      <c r="O5602">
        <f t="shared" ca="1" si="2999"/>
        <v>825000</v>
      </c>
      <c r="P5602">
        <f t="shared" ca="1" si="3011"/>
        <v>3959996</v>
      </c>
      <c r="Q5602">
        <f ca="1">IF(P5602&gt;0,1,0)</f>
        <v>1</v>
      </c>
      <c r="R5602">
        <f t="shared" ca="1" si="3000"/>
        <v>9</v>
      </c>
      <c r="S5602">
        <f t="shared" ca="1" si="3001"/>
        <v>15</v>
      </c>
      <c r="T5602">
        <f t="shared" ca="1" si="3002"/>
        <v>1</v>
      </c>
      <c r="U5602">
        <f t="shared" ca="1" si="3003"/>
        <v>6</v>
      </c>
      <c r="V5602">
        <f t="shared" ca="1" si="3004"/>
        <v>5</v>
      </c>
      <c r="X5602">
        <f t="shared" si="3006"/>
        <v>5602</v>
      </c>
      <c r="Y5602">
        <f t="shared" si="3007"/>
        <v>5452</v>
      </c>
      <c r="Z5602">
        <f t="shared" si="3008"/>
        <v>5453</v>
      </c>
      <c r="AA5602">
        <f t="shared" si="3005"/>
        <v>5951</v>
      </c>
      <c r="AB5602">
        <f t="shared" si="2988"/>
        <v>500</v>
      </c>
      <c r="AM5602" t="str">
        <f t="shared" si="2989"/>
        <v>201906LP</v>
      </c>
      <c r="AN5602">
        <f t="shared" ca="1" si="3013"/>
        <v>9.0000242424242423</v>
      </c>
      <c r="AO5602">
        <f t="shared" ca="1" si="3014"/>
        <v>15</v>
      </c>
      <c r="AP5602">
        <f t="shared" ca="1" si="2990"/>
        <v>1</v>
      </c>
      <c r="AQ5602">
        <f t="shared" ca="1" si="2991"/>
        <v>6</v>
      </c>
      <c r="AR5602">
        <f t="shared" ca="1" si="2992"/>
        <v>5</v>
      </c>
      <c r="AS5602">
        <f ca="1">P5602/J5602</f>
        <v>0.26373606759535601</v>
      </c>
    </row>
    <row r="5603" spans="1:45" x14ac:dyDescent="0.4">
      <c r="A5603">
        <f t="shared" si="2987"/>
        <v>201906</v>
      </c>
      <c r="B5603" t="s">
        <v>598</v>
      </c>
      <c r="C5603" t="s">
        <v>647</v>
      </c>
      <c r="D5603" t="str">
        <f t="shared" ca="1" si="3012"/>
        <v>I119</v>
      </c>
      <c r="E5603">
        <f t="shared" ca="1" si="2993"/>
        <v>52</v>
      </c>
      <c r="F5603">
        <f t="shared" ca="1" si="2994"/>
        <v>9</v>
      </c>
      <c r="G5603" t="str">
        <f t="shared" ca="1" si="3009"/>
        <v>S11</v>
      </c>
      <c r="H5603" t="str">
        <f t="shared" ca="1" si="3010"/>
        <v>S119</v>
      </c>
      <c r="I5603">
        <f ca="1">VLOOKUP(D5603,PRC!$A$2:$B$21,2,0)*E5603</f>
        <v>4940000</v>
      </c>
      <c r="J5603">
        <f t="shared" ca="1" si="2995"/>
        <v>4445996</v>
      </c>
      <c r="K5603">
        <f ca="1">VLOOKUP(D5603,PRC!$A$1:$C$21,3,0)*E5603</f>
        <v>2371200</v>
      </c>
      <c r="L5603">
        <f t="shared" ca="1" si="2996"/>
        <v>494000</v>
      </c>
      <c r="M5603">
        <f t="shared" ca="1" si="2997"/>
        <v>148000</v>
      </c>
      <c r="N5603">
        <f t="shared" ca="1" si="2998"/>
        <v>494000</v>
      </c>
      <c r="O5603">
        <f t="shared" ca="1" si="2999"/>
        <v>494000</v>
      </c>
      <c r="P5603">
        <f t="shared" ca="1" si="3011"/>
        <v>444796</v>
      </c>
      <c r="Q5603">
        <f ca="1">IF(P5603&gt;0,1,0)</f>
        <v>1</v>
      </c>
      <c r="R5603">
        <f t="shared" ca="1" si="3000"/>
        <v>10</v>
      </c>
      <c r="S5603">
        <f t="shared" ca="1" si="3001"/>
        <v>10</v>
      </c>
      <c r="T5603">
        <f t="shared" ca="1" si="3002"/>
        <v>3</v>
      </c>
      <c r="U5603">
        <f t="shared" ca="1" si="3003"/>
        <v>10</v>
      </c>
      <c r="V5603">
        <f t="shared" ca="1" si="3004"/>
        <v>10</v>
      </c>
      <c r="X5603">
        <f t="shared" si="3006"/>
        <v>5603</v>
      </c>
      <c r="Y5603">
        <f t="shared" si="3007"/>
        <v>5452</v>
      </c>
      <c r="Z5603">
        <f t="shared" si="3008"/>
        <v>5453</v>
      </c>
      <c r="AA5603">
        <f t="shared" si="3005"/>
        <v>5951</v>
      </c>
      <c r="AB5603">
        <f t="shared" si="2988"/>
        <v>500</v>
      </c>
      <c r="AM5603" t="str">
        <f t="shared" si="2989"/>
        <v>201906LP</v>
      </c>
      <c r="AN5603">
        <f t="shared" ca="1" si="3013"/>
        <v>10.000080971659919</v>
      </c>
      <c r="AO5603">
        <f t="shared" ca="1" si="3014"/>
        <v>10</v>
      </c>
      <c r="AP5603">
        <f t="shared" ca="1" si="2990"/>
        <v>2.9959514170040484</v>
      </c>
      <c r="AQ5603">
        <f t="shared" ca="1" si="2991"/>
        <v>10</v>
      </c>
      <c r="AR5603">
        <f t="shared" ca="1" si="2992"/>
        <v>10</v>
      </c>
      <c r="AS5603">
        <f ca="1">P5603/J5603</f>
        <v>0.1000441745786546</v>
      </c>
    </row>
    <row r="5604" spans="1:45" x14ac:dyDescent="0.4">
      <c r="A5604">
        <f t="shared" si="2987"/>
        <v>201906</v>
      </c>
      <c r="B5604" t="s">
        <v>599</v>
      </c>
      <c r="C5604" t="s">
        <v>647</v>
      </c>
      <c r="D5604" t="str">
        <f t="shared" ca="1" si="3012"/>
        <v>I117</v>
      </c>
      <c r="E5604">
        <f t="shared" ca="1" si="2993"/>
        <v>65</v>
      </c>
      <c r="F5604">
        <f t="shared" ca="1" si="2994"/>
        <v>8</v>
      </c>
      <c r="G5604" t="str">
        <f t="shared" ca="1" si="3009"/>
        <v>S10</v>
      </c>
      <c r="H5604" t="str">
        <f t="shared" ca="1" si="3010"/>
        <v>S103</v>
      </c>
      <c r="I5604">
        <f ca="1">VLOOKUP(D5604,PRC!$A$2:$B$21,2,0)*E5604</f>
        <v>162500000</v>
      </c>
      <c r="J5604">
        <f t="shared" ca="1" si="2995"/>
        <v>154374996</v>
      </c>
      <c r="K5604">
        <f ca="1">VLOOKUP(D5604,PRC!$A$1:$C$21,3,0)*E5604</f>
        <v>74750000</v>
      </c>
      <c r="L5604">
        <f t="shared" ca="1" si="2996"/>
        <v>24375000</v>
      </c>
      <c r="M5604">
        <f t="shared" ca="1" si="2997"/>
        <v>1625000</v>
      </c>
      <c r="N5604">
        <f t="shared" ca="1" si="2998"/>
        <v>8125000</v>
      </c>
      <c r="O5604">
        <f t="shared" ca="1" si="2999"/>
        <v>11375000</v>
      </c>
      <c r="P5604">
        <f t="shared" ca="1" si="3011"/>
        <v>34124996</v>
      </c>
      <c r="Q5604">
        <f ca="1">IF(P5604&gt;0,1,0)</f>
        <v>1</v>
      </c>
      <c r="R5604">
        <f t="shared" ca="1" si="3000"/>
        <v>5</v>
      </c>
      <c r="S5604">
        <f t="shared" ca="1" si="3001"/>
        <v>15</v>
      </c>
      <c r="T5604">
        <f t="shared" ca="1" si="3002"/>
        <v>1</v>
      </c>
      <c r="U5604">
        <f t="shared" ca="1" si="3003"/>
        <v>5</v>
      </c>
      <c r="V5604">
        <f t="shared" ca="1" si="3004"/>
        <v>7</v>
      </c>
      <c r="X5604">
        <f t="shared" si="3006"/>
        <v>5604</v>
      </c>
      <c r="Y5604">
        <f t="shared" si="3007"/>
        <v>5452</v>
      </c>
      <c r="Z5604">
        <f t="shared" si="3008"/>
        <v>5453</v>
      </c>
      <c r="AA5604">
        <f t="shared" si="3005"/>
        <v>5951</v>
      </c>
      <c r="AB5604">
        <f t="shared" si="2988"/>
        <v>500</v>
      </c>
      <c r="AM5604" t="str">
        <f t="shared" si="2989"/>
        <v>201906LP</v>
      </c>
      <c r="AN5604">
        <f t="shared" ca="1" si="3013"/>
        <v>5.0000024615384664</v>
      </c>
      <c r="AO5604">
        <f t="shared" ca="1" si="3014"/>
        <v>15</v>
      </c>
      <c r="AP5604">
        <f t="shared" ca="1" si="2990"/>
        <v>1</v>
      </c>
      <c r="AQ5604">
        <f t="shared" ca="1" si="2991"/>
        <v>5</v>
      </c>
      <c r="AR5604">
        <f t="shared" ca="1" si="2992"/>
        <v>7.0000000000000009</v>
      </c>
      <c r="AS5604">
        <f ca="1">P5604/J5604</f>
        <v>0.22105261139569518</v>
      </c>
    </row>
    <row r="5605" spans="1:45" x14ac:dyDescent="0.4">
      <c r="A5605">
        <f t="shared" si="2987"/>
        <v>201906</v>
      </c>
      <c r="B5605" t="s">
        <v>600</v>
      </c>
      <c r="C5605" t="s">
        <v>647</v>
      </c>
      <c r="D5605" t="str">
        <f t="shared" ca="1" si="3012"/>
        <v>I117</v>
      </c>
      <c r="E5605">
        <f t="shared" ca="1" si="2993"/>
        <v>41</v>
      </c>
      <c r="F5605">
        <f t="shared" ca="1" si="2994"/>
        <v>8</v>
      </c>
      <c r="G5605" t="str">
        <f t="shared" ca="1" si="3009"/>
        <v>S10</v>
      </c>
      <c r="H5605" t="str">
        <f t="shared" ca="1" si="3010"/>
        <v>S101</v>
      </c>
      <c r="I5605">
        <f ca="1">VLOOKUP(D5605,PRC!$A$2:$B$21,2,0)*E5605</f>
        <v>102500000</v>
      </c>
      <c r="J5605">
        <f t="shared" ca="1" si="2995"/>
        <v>93274996</v>
      </c>
      <c r="K5605">
        <f ca="1">VLOOKUP(D5605,PRC!$A$1:$C$21,3,0)*E5605</f>
        <v>47150000</v>
      </c>
      <c r="L5605">
        <f t="shared" ca="1" si="2996"/>
        <v>10250000</v>
      </c>
      <c r="M5605">
        <f t="shared" ca="1" si="2997"/>
        <v>1025000</v>
      </c>
      <c r="N5605">
        <f t="shared" ca="1" si="2998"/>
        <v>8200000</v>
      </c>
      <c r="O5605">
        <f t="shared" ca="1" si="2999"/>
        <v>9225000</v>
      </c>
      <c r="P5605">
        <f t="shared" ca="1" si="3011"/>
        <v>17424996</v>
      </c>
      <c r="Q5605">
        <f ca="1">IF(P5605&gt;0,1,0)</f>
        <v>1</v>
      </c>
      <c r="R5605">
        <f t="shared" ca="1" si="3000"/>
        <v>9</v>
      </c>
      <c r="S5605">
        <f t="shared" ca="1" si="3001"/>
        <v>10</v>
      </c>
      <c r="T5605">
        <f t="shared" ca="1" si="3002"/>
        <v>1</v>
      </c>
      <c r="U5605">
        <f t="shared" ca="1" si="3003"/>
        <v>8</v>
      </c>
      <c r="V5605">
        <f t="shared" ca="1" si="3004"/>
        <v>9</v>
      </c>
      <c r="X5605">
        <f t="shared" si="3006"/>
        <v>5605</v>
      </c>
      <c r="Y5605">
        <f t="shared" si="3007"/>
        <v>5452</v>
      </c>
      <c r="Z5605">
        <f t="shared" si="3008"/>
        <v>5453</v>
      </c>
      <c r="AA5605">
        <f t="shared" si="3005"/>
        <v>5951</v>
      </c>
      <c r="AB5605">
        <f t="shared" si="2988"/>
        <v>500</v>
      </c>
      <c r="AM5605" t="str">
        <f t="shared" si="2989"/>
        <v>201906LP</v>
      </c>
      <c r="AN5605">
        <f t="shared" ca="1" si="3013"/>
        <v>9.0000039024390244</v>
      </c>
      <c r="AO5605">
        <f t="shared" ca="1" si="3014"/>
        <v>10</v>
      </c>
      <c r="AP5605">
        <f t="shared" ca="1" si="2990"/>
        <v>1</v>
      </c>
      <c r="AQ5605">
        <f t="shared" ca="1" si="2991"/>
        <v>8</v>
      </c>
      <c r="AR5605">
        <f t="shared" ca="1" si="2992"/>
        <v>9</v>
      </c>
      <c r="AS5605">
        <f ca="1">P5605/J5605</f>
        <v>0.18681315194052647</v>
      </c>
    </row>
    <row r="5606" spans="1:45" x14ac:dyDescent="0.4">
      <c r="A5606">
        <f t="shared" si="2987"/>
        <v>201906</v>
      </c>
      <c r="B5606" t="s">
        <v>601</v>
      </c>
      <c r="C5606" t="s">
        <v>647</v>
      </c>
      <c r="D5606" t="str">
        <f t="shared" ca="1" si="3012"/>
        <v>I115</v>
      </c>
      <c r="E5606">
        <f t="shared" ca="1" si="2993"/>
        <v>59</v>
      </c>
      <c r="F5606">
        <f t="shared" ca="1" si="2994"/>
        <v>6</v>
      </c>
      <c r="G5606" t="str">
        <f t="shared" ca="1" si="3009"/>
        <v>S11</v>
      </c>
      <c r="H5606" t="str">
        <f t="shared" ca="1" si="3010"/>
        <v>S112</v>
      </c>
      <c r="I5606">
        <f ca="1">VLOOKUP(D5606,PRC!$A$2:$B$21,2,0)*E5606</f>
        <v>295000</v>
      </c>
      <c r="J5606">
        <f t="shared" ca="1" si="2995"/>
        <v>277296</v>
      </c>
      <c r="K5606">
        <f ca="1">VLOOKUP(D5606,PRC!$A$1:$C$21,3,0)*E5606</f>
        <v>141600</v>
      </c>
      <c r="L5606">
        <f t="shared" ca="1" si="2996"/>
        <v>30000</v>
      </c>
      <c r="M5606">
        <f t="shared" ca="1" si="2997"/>
        <v>9000</v>
      </c>
      <c r="N5606">
        <f t="shared" ca="1" si="2998"/>
        <v>18000</v>
      </c>
      <c r="O5606">
        <f t="shared" ca="1" si="2999"/>
        <v>30000</v>
      </c>
      <c r="P5606">
        <f t="shared" ca="1" si="3011"/>
        <v>48696</v>
      </c>
      <c r="Q5606">
        <f ca="1">IF(P5606&gt;0,1,0)</f>
        <v>1</v>
      </c>
      <c r="R5606">
        <f t="shared" ca="1" si="3000"/>
        <v>6</v>
      </c>
      <c r="S5606">
        <f t="shared" ca="1" si="3001"/>
        <v>10</v>
      </c>
      <c r="T5606">
        <f t="shared" ca="1" si="3002"/>
        <v>3</v>
      </c>
      <c r="U5606">
        <f t="shared" ca="1" si="3003"/>
        <v>6</v>
      </c>
      <c r="V5606">
        <f t="shared" ca="1" si="3004"/>
        <v>10</v>
      </c>
      <c r="X5606">
        <f t="shared" si="3006"/>
        <v>5606</v>
      </c>
      <c r="Y5606">
        <f t="shared" si="3007"/>
        <v>5452</v>
      </c>
      <c r="Z5606">
        <f t="shared" si="3008"/>
        <v>5453</v>
      </c>
      <c r="AA5606">
        <f t="shared" si="3005"/>
        <v>5951</v>
      </c>
      <c r="AB5606">
        <f t="shared" si="2988"/>
        <v>500</v>
      </c>
      <c r="AM5606" t="str">
        <f t="shared" si="2989"/>
        <v>201906LP</v>
      </c>
      <c r="AN5606">
        <f t="shared" ca="1" si="3013"/>
        <v>6.0013559322033894</v>
      </c>
      <c r="AO5606">
        <f t="shared" ca="1" si="3014"/>
        <v>10.16949152542373</v>
      </c>
      <c r="AP5606">
        <f t="shared" ca="1" si="2990"/>
        <v>3.050847457627119</v>
      </c>
      <c r="AQ5606">
        <f t="shared" ca="1" si="2991"/>
        <v>6.1016949152542379</v>
      </c>
      <c r="AR5606">
        <f t="shared" ca="1" si="2992"/>
        <v>10.16949152542373</v>
      </c>
      <c r="AS5606">
        <f ca="1">P5606/J5606</f>
        <v>0.17561017829323178</v>
      </c>
    </row>
    <row r="5607" spans="1:45" x14ac:dyDescent="0.4">
      <c r="A5607">
        <f t="shared" si="2987"/>
        <v>201906</v>
      </c>
      <c r="B5607" t="s">
        <v>602</v>
      </c>
      <c r="C5607" t="s">
        <v>647</v>
      </c>
      <c r="D5607" t="str">
        <f t="shared" ca="1" si="3012"/>
        <v>I119</v>
      </c>
      <c r="E5607">
        <f t="shared" ca="1" si="2993"/>
        <v>40</v>
      </c>
      <c r="F5607">
        <f t="shared" ca="1" si="2994"/>
        <v>7</v>
      </c>
      <c r="G5607" t="str">
        <f t="shared" ca="1" si="3009"/>
        <v>S11</v>
      </c>
      <c r="H5607" t="str">
        <f t="shared" ca="1" si="3010"/>
        <v>S116</v>
      </c>
      <c r="I5607">
        <f ca="1">VLOOKUP(D5607,PRC!$A$2:$B$21,2,0)*E5607</f>
        <v>3800000</v>
      </c>
      <c r="J5607">
        <f t="shared" ca="1" si="2995"/>
        <v>3457996</v>
      </c>
      <c r="K5607">
        <f ca="1">VLOOKUP(D5607,PRC!$A$1:$C$21,3,0)*E5607</f>
        <v>1824000</v>
      </c>
      <c r="L5607">
        <f t="shared" ca="1" si="2996"/>
        <v>570000</v>
      </c>
      <c r="M5607">
        <f t="shared" ca="1" si="2997"/>
        <v>114000</v>
      </c>
      <c r="N5607">
        <f t="shared" ca="1" si="2998"/>
        <v>190000</v>
      </c>
      <c r="O5607">
        <f t="shared" ca="1" si="2999"/>
        <v>228000</v>
      </c>
      <c r="P5607">
        <f t="shared" ca="1" si="3011"/>
        <v>531996</v>
      </c>
      <c r="Q5607">
        <f ca="1">IF(P5607&gt;0,1,0)</f>
        <v>1</v>
      </c>
      <c r="R5607">
        <f t="shared" ca="1" si="3000"/>
        <v>9</v>
      </c>
      <c r="S5607">
        <f t="shared" ca="1" si="3001"/>
        <v>15</v>
      </c>
      <c r="T5607">
        <f t="shared" ca="1" si="3002"/>
        <v>3</v>
      </c>
      <c r="U5607">
        <f t="shared" ca="1" si="3003"/>
        <v>5</v>
      </c>
      <c r="V5607">
        <f t="shared" ca="1" si="3004"/>
        <v>6</v>
      </c>
      <c r="X5607">
        <f t="shared" si="3006"/>
        <v>5607</v>
      </c>
      <c r="Y5607">
        <f t="shared" si="3007"/>
        <v>5452</v>
      </c>
      <c r="Z5607">
        <f t="shared" si="3008"/>
        <v>5453</v>
      </c>
      <c r="AA5607">
        <f t="shared" si="3005"/>
        <v>5951</v>
      </c>
      <c r="AB5607">
        <f t="shared" si="2988"/>
        <v>500</v>
      </c>
      <c r="AM5607" t="str">
        <f t="shared" si="2989"/>
        <v>201906LP</v>
      </c>
      <c r="AN5607">
        <f t="shared" ca="1" si="3013"/>
        <v>9.0001052631578986</v>
      </c>
      <c r="AO5607">
        <f t="shared" ca="1" si="3014"/>
        <v>15</v>
      </c>
      <c r="AP5607">
        <f t="shared" ca="1" si="2990"/>
        <v>3</v>
      </c>
      <c r="AQ5607">
        <f t="shared" ca="1" si="2991"/>
        <v>5</v>
      </c>
      <c r="AR5607">
        <f t="shared" ca="1" si="2992"/>
        <v>6</v>
      </c>
      <c r="AS5607">
        <f ca="1">P5607/J5607</f>
        <v>0.15384517506671494</v>
      </c>
    </row>
    <row r="5608" spans="1:45" x14ac:dyDescent="0.4">
      <c r="A5608">
        <f t="shared" si="2987"/>
        <v>201906</v>
      </c>
      <c r="B5608" t="s">
        <v>603</v>
      </c>
      <c r="C5608" t="s">
        <v>647</v>
      </c>
      <c r="D5608" t="str">
        <f t="shared" ca="1" si="3012"/>
        <v>I110</v>
      </c>
      <c r="E5608">
        <f t="shared" ca="1" si="2993"/>
        <v>41</v>
      </c>
      <c r="F5608">
        <f t="shared" ca="1" si="2994"/>
        <v>10</v>
      </c>
      <c r="G5608" t="str">
        <f t="shared" ca="1" si="3009"/>
        <v>S11</v>
      </c>
      <c r="H5608" t="str">
        <f t="shared" ca="1" si="3010"/>
        <v>S117</v>
      </c>
      <c r="I5608">
        <f ca="1">VLOOKUP(D5608,PRC!$A$2:$B$21,2,0)*E5608</f>
        <v>12300000</v>
      </c>
      <c r="J5608">
        <f t="shared" ca="1" si="2995"/>
        <v>11315996</v>
      </c>
      <c r="K5608">
        <f ca="1">VLOOKUP(D5608,PRC!$A$1:$C$21,3,0)*E5608</f>
        <v>5658000</v>
      </c>
      <c r="L5608">
        <f t="shared" ca="1" si="2996"/>
        <v>1845000</v>
      </c>
      <c r="M5608">
        <f t="shared" ca="1" si="2997"/>
        <v>369000</v>
      </c>
      <c r="N5608">
        <f t="shared" ca="1" si="2998"/>
        <v>615000</v>
      </c>
      <c r="O5608">
        <f t="shared" ca="1" si="2999"/>
        <v>738000</v>
      </c>
      <c r="P5608">
        <f t="shared" ca="1" si="3011"/>
        <v>2090996</v>
      </c>
      <c r="Q5608">
        <f ca="1">IF(P5608&gt;0,1,0)</f>
        <v>1</v>
      </c>
      <c r="R5608">
        <f t="shared" ca="1" si="3000"/>
        <v>8</v>
      </c>
      <c r="S5608">
        <f t="shared" ca="1" si="3001"/>
        <v>15</v>
      </c>
      <c r="T5608">
        <f t="shared" ca="1" si="3002"/>
        <v>3</v>
      </c>
      <c r="U5608">
        <f t="shared" ca="1" si="3003"/>
        <v>5</v>
      </c>
      <c r="V5608">
        <f t="shared" ca="1" si="3004"/>
        <v>6</v>
      </c>
      <c r="X5608">
        <f t="shared" si="3006"/>
        <v>5608</v>
      </c>
      <c r="Y5608">
        <f t="shared" si="3007"/>
        <v>5452</v>
      </c>
      <c r="Z5608">
        <f t="shared" si="3008"/>
        <v>5453</v>
      </c>
      <c r="AA5608">
        <f t="shared" si="3005"/>
        <v>5951</v>
      </c>
      <c r="AB5608">
        <f t="shared" si="2988"/>
        <v>500</v>
      </c>
      <c r="AM5608" t="str">
        <f t="shared" si="2989"/>
        <v>201906LP</v>
      </c>
      <c r="AN5608">
        <f t="shared" ca="1" si="3013"/>
        <v>8.0000325203252061</v>
      </c>
      <c r="AO5608">
        <f t="shared" ca="1" si="3014"/>
        <v>15</v>
      </c>
      <c r="AP5608">
        <f t="shared" ca="1" si="2990"/>
        <v>3</v>
      </c>
      <c r="AQ5608">
        <f t="shared" ca="1" si="2991"/>
        <v>5</v>
      </c>
      <c r="AR5608">
        <f t="shared" ca="1" si="2992"/>
        <v>6</v>
      </c>
      <c r="AS5608">
        <f ca="1">P5608/J5608</f>
        <v>0.18478232053104296</v>
      </c>
    </row>
    <row r="5609" spans="1:45" x14ac:dyDescent="0.4">
      <c r="A5609">
        <f t="shared" si="2987"/>
        <v>201906</v>
      </c>
      <c r="B5609" t="s">
        <v>604</v>
      </c>
      <c r="C5609" t="s">
        <v>647</v>
      </c>
      <c r="D5609" t="str">
        <f t="shared" ca="1" si="3012"/>
        <v>I116</v>
      </c>
      <c r="E5609">
        <f t="shared" ca="1" si="2993"/>
        <v>62</v>
      </c>
      <c r="F5609">
        <f t="shared" ca="1" si="2994"/>
        <v>6</v>
      </c>
      <c r="G5609" t="str">
        <f t="shared" ca="1" si="3009"/>
        <v>S11</v>
      </c>
      <c r="H5609" t="str">
        <f t="shared" ca="1" si="3010"/>
        <v>S114</v>
      </c>
      <c r="I5609">
        <f ca="1">VLOOKUP(D5609,PRC!$A$2:$B$21,2,0)*E5609</f>
        <v>90520000</v>
      </c>
      <c r="J5609">
        <f t="shared" ca="1" si="2995"/>
        <v>85088796</v>
      </c>
      <c r="K5609">
        <f ca="1">VLOOKUP(D5609,PRC!$A$1:$C$21,3,0)*E5609</f>
        <v>54312000</v>
      </c>
      <c r="L5609">
        <f t="shared" ca="1" si="2996"/>
        <v>13578000</v>
      </c>
      <c r="M5609">
        <f t="shared" ca="1" si="2997"/>
        <v>2716000</v>
      </c>
      <c r="N5609">
        <f t="shared" ca="1" si="2998"/>
        <v>5431000</v>
      </c>
      <c r="O5609">
        <f t="shared" ca="1" si="2999"/>
        <v>5431000</v>
      </c>
      <c r="P5609">
        <f t="shared" ca="1" si="3011"/>
        <v>3620796</v>
      </c>
      <c r="Q5609">
        <f ca="1">IF(P5609&gt;0,1,0)</f>
        <v>1</v>
      </c>
      <c r="R5609">
        <f t="shared" ca="1" si="3000"/>
        <v>6</v>
      </c>
      <c r="S5609">
        <f t="shared" ca="1" si="3001"/>
        <v>15</v>
      </c>
      <c r="T5609">
        <f t="shared" ca="1" si="3002"/>
        <v>3</v>
      </c>
      <c r="U5609">
        <f t="shared" ca="1" si="3003"/>
        <v>6</v>
      </c>
      <c r="V5609">
        <f t="shared" ca="1" si="3004"/>
        <v>6</v>
      </c>
      <c r="X5609">
        <f t="shared" si="3006"/>
        <v>5609</v>
      </c>
      <c r="Y5609">
        <f t="shared" si="3007"/>
        <v>5452</v>
      </c>
      <c r="Z5609">
        <f t="shared" si="3008"/>
        <v>5453</v>
      </c>
      <c r="AA5609">
        <f t="shared" si="3005"/>
        <v>5951</v>
      </c>
      <c r="AB5609">
        <f t="shared" si="2988"/>
        <v>500</v>
      </c>
      <c r="AM5609" t="str">
        <f t="shared" si="2989"/>
        <v>201906LP</v>
      </c>
      <c r="AN5609">
        <f t="shared" ca="1" si="3013"/>
        <v>6.000004418912952</v>
      </c>
      <c r="AO5609">
        <f t="shared" ca="1" si="3014"/>
        <v>15</v>
      </c>
      <c r="AP5609">
        <f t="shared" ca="1" si="2990"/>
        <v>3.0004418912947415</v>
      </c>
      <c r="AQ5609">
        <f t="shared" ca="1" si="2991"/>
        <v>5.9997790543526293</v>
      </c>
      <c r="AR5609">
        <f t="shared" ca="1" si="2992"/>
        <v>5.9997790543526293</v>
      </c>
      <c r="AS5609">
        <f ca="1">P5609/J5609</f>
        <v>4.2553146480060665E-2</v>
      </c>
    </row>
    <row r="5610" spans="1:45" x14ac:dyDescent="0.4">
      <c r="A5610">
        <f t="shared" si="2987"/>
        <v>201906</v>
      </c>
      <c r="B5610" t="s">
        <v>605</v>
      </c>
      <c r="C5610" t="s">
        <v>647</v>
      </c>
      <c r="D5610" t="str">
        <f t="shared" ca="1" si="3012"/>
        <v>I107</v>
      </c>
      <c r="E5610">
        <f t="shared" ca="1" si="2993"/>
        <v>53</v>
      </c>
      <c r="F5610">
        <f t="shared" ca="1" si="2994"/>
        <v>10</v>
      </c>
      <c r="G5610" t="str">
        <f t="shared" ca="1" si="3009"/>
        <v>S10</v>
      </c>
      <c r="H5610" t="str">
        <f t="shared" ca="1" si="3010"/>
        <v>S104</v>
      </c>
      <c r="I5610">
        <f ca="1">VLOOKUP(D5610,PRC!$A$2:$B$21,2,0)*E5610</f>
        <v>7950000</v>
      </c>
      <c r="J5610">
        <f t="shared" ca="1" si="2995"/>
        <v>7552496</v>
      </c>
      <c r="K5610">
        <f ca="1">VLOOKUP(D5610,PRC!$A$1:$C$21,3,0)*E5610</f>
        <v>4531500</v>
      </c>
      <c r="L5610">
        <f t="shared" ca="1" si="2996"/>
        <v>875000</v>
      </c>
      <c r="M5610">
        <f t="shared" ca="1" si="2997"/>
        <v>239000</v>
      </c>
      <c r="N5610">
        <f t="shared" ca="1" si="2998"/>
        <v>557000</v>
      </c>
      <c r="O5610">
        <f t="shared" ca="1" si="2999"/>
        <v>477000</v>
      </c>
      <c r="P5610">
        <f t="shared" ca="1" si="3011"/>
        <v>872996</v>
      </c>
      <c r="Q5610">
        <f ca="1">IF(P5610&gt;0,1,0)</f>
        <v>1</v>
      </c>
      <c r="R5610">
        <f t="shared" ca="1" si="3000"/>
        <v>5</v>
      </c>
      <c r="S5610">
        <f t="shared" ca="1" si="3001"/>
        <v>11</v>
      </c>
      <c r="T5610">
        <f t="shared" ca="1" si="3002"/>
        <v>3</v>
      </c>
      <c r="U5610">
        <f t="shared" ca="1" si="3003"/>
        <v>7</v>
      </c>
      <c r="V5610">
        <f t="shared" ca="1" si="3004"/>
        <v>6</v>
      </c>
      <c r="X5610">
        <f t="shared" si="3006"/>
        <v>5610</v>
      </c>
      <c r="Y5610">
        <f t="shared" si="3007"/>
        <v>5452</v>
      </c>
      <c r="Z5610">
        <f t="shared" si="3008"/>
        <v>5453</v>
      </c>
      <c r="AA5610">
        <f t="shared" si="3005"/>
        <v>5951</v>
      </c>
      <c r="AB5610">
        <f t="shared" si="2988"/>
        <v>500</v>
      </c>
      <c r="AM5610" t="str">
        <f t="shared" si="2989"/>
        <v>201906LP</v>
      </c>
      <c r="AN5610">
        <f t="shared" ca="1" si="3013"/>
        <v>5.00005031446541</v>
      </c>
      <c r="AO5610">
        <f t="shared" ca="1" si="3014"/>
        <v>11.0062893081761</v>
      </c>
      <c r="AP5610">
        <f t="shared" ca="1" si="2990"/>
        <v>3.0062893081761008</v>
      </c>
      <c r="AQ5610">
        <f t="shared" ca="1" si="2991"/>
        <v>7.0062893081761004</v>
      </c>
      <c r="AR5610">
        <f t="shared" ca="1" si="2992"/>
        <v>6</v>
      </c>
      <c r="AS5610">
        <f ca="1">P5610/J5610</f>
        <v>0.11559039554605524</v>
      </c>
    </row>
    <row r="5611" spans="1:45" x14ac:dyDescent="0.4">
      <c r="A5611">
        <f t="shared" si="2987"/>
        <v>201906</v>
      </c>
      <c r="B5611" t="s">
        <v>606</v>
      </c>
      <c r="C5611" t="s">
        <v>647</v>
      </c>
      <c r="D5611" t="str">
        <f t="shared" ca="1" si="3012"/>
        <v>I114</v>
      </c>
      <c r="E5611">
        <f t="shared" ca="1" si="2993"/>
        <v>41</v>
      </c>
      <c r="F5611">
        <f t="shared" ca="1" si="2994"/>
        <v>9</v>
      </c>
      <c r="G5611" t="str">
        <f t="shared" ca="1" si="3009"/>
        <v>S11</v>
      </c>
      <c r="H5611" t="str">
        <f t="shared" ca="1" si="3010"/>
        <v>S111</v>
      </c>
      <c r="I5611">
        <f ca="1">VLOOKUP(D5611,PRC!$A$2:$B$21,2,0)*E5611</f>
        <v>9840000</v>
      </c>
      <c r="J5611">
        <f t="shared" ca="1" si="2995"/>
        <v>8954396</v>
      </c>
      <c r="K5611">
        <f ca="1">VLOOKUP(D5611,PRC!$A$1:$C$21,3,0)*E5611</f>
        <v>5707200</v>
      </c>
      <c r="L5611">
        <f t="shared" ca="1" si="2996"/>
        <v>1476000</v>
      </c>
      <c r="M5611">
        <f t="shared" ca="1" si="2997"/>
        <v>98000</v>
      </c>
      <c r="N5611">
        <f t="shared" ca="1" si="2998"/>
        <v>886000</v>
      </c>
      <c r="O5611">
        <f t="shared" ca="1" si="2999"/>
        <v>689000</v>
      </c>
      <c r="P5611">
        <f t="shared" ca="1" si="3011"/>
        <v>98196</v>
      </c>
      <c r="Q5611">
        <f ca="1">IF(P5611&gt;0,1,0)</f>
        <v>1</v>
      </c>
      <c r="R5611">
        <f t="shared" ca="1" si="3000"/>
        <v>9</v>
      </c>
      <c r="S5611">
        <f t="shared" ca="1" si="3001"/>
        <v>15</v>
      </c>
      <c r="T5611">
        <f t="shared" ca="1" si="3002"/>
        <v>1</v>
      </c>
      <c r="U5611">
        <f t="shared" ca="1" si="3003"/>
        <v>9</v>
      </c>
      <c r="V5611">
        <f t="shared" ca="1" si="3004"/>
        <v>7</v>
      </c>
      <c r="X5611">
        <f t="shared" si="3006"/>
        <v>5611</v>
      </c>
      <c r="Y5611">
        <f t="shared" si="3007"/>
        <v>5452</v>
      </c>
      <c r="Z5611">
        <f t="shared" si="3008"/>
        <v>5453</v>
      </c>
      <c r="AA5611">
        <f t="shared" si="3005"/>
        <v>5951</v>
      </c>
      <c r="AB5611">
        <f t="shared" si="2988"/>
        <v>500</v>
      </c>
      <c r="AM5611" t="str">
        <f t="shared" si="2989"/>
        <v>201906LP</v>
      </c>
      <c r="AN5611">
        <f t="shared" ca="1" si="3013"/>
        <v>9.000040650406504</v>
      </c>
      <c r="AO5611">
        <f t="shared" ca="1" si="3014"/>
        <v>15</v>
      </c>
      <c r="AP5611">
        <f t="shared" ca="1" si="2990"/>
        <v>0.99593495934959353</v>
      </c>
      <c r="AQ5611">
        <f t="shared" ca="1" si="2991"/>
        <v>9.0040650406504064</v>
      </c>
      <c r="AR5611">
        <f t="shared" ca="1" si="2992"/>
        <v>7.0020325203252032</v>
      </c>
      <c r="AS5611">
        <f ca="1">P5611/J5611</f>
        <v>1.0966233791759936E-2</v>
      </c>
    </row>
    <row r="5612" spans="1:45" x14ac:dyDescent="0.4">
      <c r="A5612">
        <f t="shared" si="2987"/>
        <v>201906</v>
      </c>
      <c r="B5612" t="s">
        <v>607</v>
      </c>
      <c r="C5612" t="s">
        <v>647</v>
      </c>
      <c r="D5612" t="str">
        <f t="shared" ca="1" si="3012"/>
        <v>I120</v>
      </c>
      <c r="E5612">
        <f t="shared" ca="1" si="2993"/>
        <v>64</v>
      </c>
      <c r="F5612">
        <f t="shared" ca="1" si="2994"/>
        <v>7</v>
      </c>
      <c r="G5612" t="str">
        <f t="shared" ca="1" si="3009"/>
        <v>S10</v>
      </c>
      <c r="H5612" t="str">
        <f t="shared" ca="1" si="3010"/>
        <v>S108</v>
      </c>
      <c r="I5612">
        <f ca="1">VLOOKUP(D5612,PRC!$A$2:$B$21,2,0)*E5612</f>
        <v>275200000</v>
      </c>
      <c r="J5612">
        <f t="shared" ca="1" si="2995"/>
        <v>261439996</v>
      </c>
      <c r="K5612">
        <f ca="1">VLOOKUP(D5612,PRC!$A$1:$C$21,3,0)*E5612</f>
        <v>123840000</v>
      </c>
      <c r="L5612">
        <f t="shared" ca="1" si="2996"/>
        <v>30272000</v>
      </c>
      <c r="M5612">
        <f t="shared" ca="1" si="2997"/>
        <v>8256000</v>
      </c>
      <c r="N5612">
        <f t="shared" ca="1" si="2998"/>
        <v>16512000</v>
      </c>
      <c r="O5612">
        <f t="shared" ca="1" si="2999"/>
        <v>19264000</v>
      </c>
      <c r="P5612">
        <f t="shared" ca="1" si="3011"/>
        <v>63295996</v>
      </c>
      <c r="Q5612">
        <f ca="1">IF(P5612&gt;0,1,0)</f>
        <v>1</v>
      </c>
      <c r="R5612">
        <f t="shared" ca="1" si="3000"/>
        <v>5</v>
      </c>
      <c r="S5612">
        <f t="shared" ca="1" si="3001"/>
        <v>11</v>
      </c>
      <c r="T5612">
        <f t="shared" ca="1" si="3002"/>
        <v>3</v>
      </c>
      <c r="U5612">
        <f t="shared" ca="1" si="3003"/>
        <v>6</v>
      </c>
      <c r="V5612">
        <f t="shared" ca="1" si="3004"/>
        <v>7</v>
      </c>
      <c r="X5612">
        <f t="shared" si="3006"/>
        <v>5612</v>
      </c>
      <c r="Y5612">
        <f t="shared" si="3007"/>
        <v>5452</v>
      </c>
      <c r="Z5612">
        <f t="shared" si="3008"/>
        <v>5453</v>
      </c>
      <c r="AA5612">
        <f t="shared" si="3005"/>
        <v>5951</v>
      </c>
      <c r="AB5612">
        <f t="shared" si="2988"/>
        <v>500</v>
      </c>
      <c r="AM5612" t="str">
        <f t="shared" si="2989"/>
        <v>201906LP</v>
      </c>
      <c r="AN5612">
        <f t="shared" ca="1" si="3013"/>
        <v>5.0000014534883679</v>
      </c>
      <c r="AO5612">
        <f t="shared" ca="1" si="3014"/>
        <v>11</v>
      </c>
      <c r="AP5612">
        <f t="shared" ca="1" si="2990"/>
        <v>3</v>
      </c>
      <c r="AQ5612">
        <f t="shared" ca="1" si="2991"/>
        <v>6</v>
      </c>
      <c r="AR5612">
        <f t="shared" ca="1" si="2992"/>
        <v>7.0000000000000009</v>
      </c>
      <c r="AS5612">
        <f ca="1">P5612/J5612</f>
        <v>0.24210525156219787</v>
      </c>
    </row>
    <row r="5613" spans="1:45" x14ac:dyDescent="0.4">
      <c r="A5613">
        <f t="shared" si="2987"/>
        <v>201906</v>
      </c>
      <c r="B5613" t="s">
        <v>608</v>
      </c>
      <c r="C5613" t="s">
        <v>647</v>
      </c>
      <c r="D5613" t="str">
        <f t="shared" ca="1" si="3012"/>
        <v>I103</v>
      </c>
      <c r="E5613">
        <f t="shared" ca="1" si="2993"/>
        <v>60</v>
      </c>
      <c r="F5613">
        <f t="shared" ca="1" si="2994"/>
        <v>5</v>
      </c>
      <c r="G5613" t="str">
        <f t="shared" ca="1" si="3009"/>
        <v>S11</v>
      </c>
      <c r="H5613" t="str">
        <f t="shared" ca="1" si="3010"/>
        <v>S116</v>
      </c>
      <c r="I5613">
        <f ca="1">VLOOKUP(D5613,PRC!$A$2:$B$21,2,0)*E5613</f>
        <v>3000000</v>
      </c>
      <c r="J5613">
        <f t="shared" ca="1" si="2995"/>
        <v>2729996</v>
      </c>
      <c r="K5613">
        <f ca="1">VLOOKUP(D5613,PRC!$A$1:$C$21,3,0)*E5613</f>
        <v>1710000</v>
      </c>
      <c r="L5613">
        <f t="shared" ca="1" si="2996"/>
        <v>330000</v>
      </c>
      <c r="M5613">
        <f t="shared" ca="1" si="2997"/>
        <v>90000</v>
      </c>
      <c r="N5613">
        <f t="shared" ca="1" si="2998"/>
        <v>270000</v>
      </c>
      <c r="O5613">
        <f t="shared" ca="1" si="2999"/>
        <v>150000</v>
      </c>
      <c r="P5613">
        <f t="shared" ca="1" si="3011"/>
        <v>179996</v>
      </c>
      <c r="Q5613">
        <f ca="1">IF(P5613&gt;0,1,0)</f>
        <v>1</v>
      </c>
      <c r="R5613">
        <f t="shared" ca="1" si="3000"/>
        <v>9</v>
      </c>
      <c r="S5613">
        <f t="shared" ca="1" si="3001"/>
        <v>11</v>
      </c>
      <c r="T5613">
        <f t="shared" ca="1" si="3002"/>
        <v>3</v>
      </c>
      <c r="U5613">
        <f t="shared" ca="1" si="3003"/>
        <v>9</v>
      </c>
      <c r="V5613">
        <f t="shared" ca="1" si="3004"/>
        <v>5</v>
      </c>
      <c r="X5613">
        <f t="shared" si="3006"/>
        <v>5613</v>
      </c>
      <c r="Y5613">
        <f t="shared" si="3007"/>
        <v>5452</v>
      </c>
      <c r="Z5613">
        <f t="shared" si="3008"/>
        <v>5453</v>
      </c>
      <c r="AA5613">
        <f t="shared" si="3005"/>
        <v>5951</v>
      </c>
      <c r="AB5613">
        <f t="shared" si="2988"/>
        <v>500</v>
      </c>
      <c r="AM5613" t="str">
        <f t="shared" si="2989"/>
        <v>201906LP</v>
      </c>
      <c r="AN5613">
        <f t="shared" ca="1" si="3013"/>
        <v>9.0001333333333378</v>
      </c>
      <c r="AO5613">
        <f t="shared" ca="1" si="3014"/>
        <v>11</v>
      </c>
      <c r="AP5613">
        <f t="shared" ca="1" si="2990"/>
        <v>3</v>
      </c>
      <c r="AQ5613">
        <f t="shared" ca="1" si="2991"/>
        <v>9</v>
      </c>
      <c r="AR5613">
        <f t="shared" ca="1" si="2992"/>
        <v>5</v>
      </c>
      <c r="AS5613">
        <f ca="1">P5613/J5613</f>
        <v>6.5932697337285476E-2</v>
      </c>
    </row>
    <row r="5614" spans="1:45" x14ac:dyDescent="0.4">
      <c r="A5614">
        <f t="shared" si="2987"/>
        <v>201906</v>
      </c>
      <c r="B5614" t="s">
        <v>609</v>
      </c>
      <c r="C5614" t="s">
        <v>647</v>
      </c>
      <c r="D5614" t="str">
        <f t="shared" ca="1" si="3012"/>
        <v>I115</v>
      </c>
      <c r="E5614">
        <f t="shared" ca="1" si="2993"/>
        <v>58</v>
      </c>
      <c r="F5614">
        <f t="shared" ca="1" si="2994"/>
        <v>8</v>
      </c>
      <c r="G5614" t="str">
        <f t="shared" ca="1" si="3009"/>
        <v>S11</v>
      </c>
      <c r="H5614" t="str">
        <f t="shared" ca="1" si="3010"/>
        <v>S117</v>
      </c>
      <c r="I5614">
        <f ca="1">VLOOKUP(D5614,PRC!$A$2:$B$21,2,0)*E5614</f>
        <v>290000</v>
      </c>
      <c r="J5614">
        <f t="shared" ca="1" si="2995"/>
        <v>269696</v>
      </c>
      <c r="K5614">
        <f ca="1">VLOOKUP(D5614,PRC!$A$1:$C$21,3,0)*E5614</f>
        <v>139200</v>
      </c>
      <c r="L5614">
        <f t="shared" ca="1" si="2996"/>
        <v>38000</v>
      </c>
      <c r="M5614">
        <f t="shared" ca="1" si="2997"/>
        <v>3000</v>
      </c>
      <c r="N5614">
        <f t="shared" ca="1" si="2998"/>
        <v>20000</v>
      </c>
      <c r="O5614">
        <f t="shared" ca="1" si="2999"/>
        <v>23000</v>
      </c>
      <c r="P5614">
        <f t="shared" ca="1" si="3011"/>
        <v>46496</v>
      </c>
      <c r="Q5614">
        <f ca="1">IF(P5614&gt;0,1,0)</f>
        <v>1</v>
      </c>
      <c r="R5614">
        <f t="shared" ca="1" si="3000"/>
        <v>7</v>
      </c>
      <c r="S5614">
        <f t="shared" ca="1" si="3001"/>
        <v>13</v>
      </c>
      <c r="T5614">
        <f t="shared" ca="1" si="3002"/>
        <v>1</v>
      </c>
      <c r="U5614">
        <f t="shared" ca="1" si="3003"/>
        <v>7</v>
      </c>
      <c r="V5614">
        <f t="shared" ca="1" si="3004"/>
        <v>8</v>
      </c>
      <c r="X5614">
        <f t="shared" si="3006"/>
        <v>5614</v>
      </c>
      <c r="Y5614">
        <f t="shared" si="3007"/>
        <v>5452</v>
      </c>
      <c r="Z5614">
        <f t="shared" si="3008"/>
        <v>5453</v>
      </c>
      <c r="AA5614">
        <f t="shared" si="3005"/>
        <v>5951</v>
      </c>
      <c r="AB5614">
        <f t="shared" si="2988"/>
        <v>500</v>
      </c>
      <c r="AM5614" t="str">
        <f t="shared" si="2989"/>
        <v>201906LP</v>
      </c>
      <c r="AN5614">
        <f t="shared" ca="1" si="3013"/>
        <v>7.0013793103448236</v>
      </c>
      <c r="AO5614">
        <f t="shared" ca="1" si="3014"/>
        <v>13.103448275862069</v>
      </c>
      <c r="AP5614">
        <f t="shared" ca="1" si="2990"/>
        <v>1.0344827586206897</v>
      </c>
      <c r="AQ5614">
        <f t="shared" ca="1" si="2991"/>
        <v>6.8965517241379306</v>
      </c>
      <c r="AR5614">
        <f t="shared" ca="1" si="2992"/>
        <v>7.931034482758621</v>
      </c>
      <c r="AS5614">
        <f ca="1">P5614/J5614</f>
        <v>0.17240151874703369</v>
      </c>
    </row>
    <row r="5615" spans="1:45" x14ac:dyDescent="0.4">
      <c r="A5615">
        <f t="shared" si="2987"/>
        <v>201906</v>
      </c>
      <c r="B5615" t="s">
        <v>610</v>
      </c>
      <c r="C5615" t="s">
        <v>647</v>
      </c>
      <c r="D5615" t="str">
        <f t="shared" ca="1" si="3012"/>
        <v>I120</v>
      </c>
      <c r="E5615">
        <f t="shared" ca="1" si="2993"/>
        <v>51</v>
      </c>
      <c r="F5615">
        <f t="shared" ca="1" si="2994"/>
        <v>7</v>
      </c>
      <c r="G5615" t="str">
        <f t="shared" ca="1" si="3009"/>
        <v>S10</v>
      </c>
      <c r="H5615" t="str">
        <f t="shared" ca="1" si="3010"/>
        <v>S101</v>
      </c>
      <c r="I5615">
        <f ca="1">VLOOKUP(D5615,PRC!$A$2:$B$21,2,0)*E5615</f>
        <v>219300000</v>
      </c>
      <c r="J5615">
        <f t="shared" ca="1" si="2995"/>
        <v>197369996</v>
      </c>
      <c r="K5615">
        <f ca="1">VLOOKUP(D5615,PRC!$A$1:$C$21,3,0)*E5615</f>
        <v>98685000</v>
      </c>
      <c r="L5615">
        <f t="shared" ca="1" si="2996"/>
        <v>21930000</v>
      </c>
      <c r="M5615">
        <f t="shared" ca="1" si="2997"/>
        <v>6579000</v>
      </c>
      <c r="N5615">
        <f t="shared" ca="1" si="2998"/>
        <v>15351000</v>
      </c>
      <c r="O5615">
        <f t="shared" ca="1" si="2999"/>
        <v>13158000</v>
      </c>
      <c r="P5615">
        <f t="shared" ca="1" si="3011"/>
        <v>41666996</v>
      </c>
      <c r="Q5615">
        <f ca="1">IF(P5615&gt;0,1,0)</f>
        <v>1</v>
      </c>
      <c r="R5615">
        <f t="shared" ca="1" si="3000"/>
        <v>10</v>
      </c>
      <c r="S5615">
        <f t="shared" ca="1" si="3001"/>
        <v>10</v>
      </c>
      <c r="T5615">
        <f t="shared" ca="1" si="3002"/>
        <v>3</v>
      </c>
      <c r="U5615">
        <f t="shared" ca="1" si="3003"/>
        <v>7</v>
      </c>
      <c r="V5615">
        <f t="shared" ca="1" si="3004"/>
        <v>6</v>
      </c>
      <c r="X5615">
        <f t="shared" si="3006"/>
        <v>5615</v>
      </c>
      <c r="Y5615">
        <f t="shared" si="3007"/>
        <v>5452</v>
      </c>
      <c r="Z5615">
        <f t="shared" si="3008"/>
        <v>5453</v>
      </c>
      <c r="AA5615">
        <f t="shared" si="3005"/>
        <v>5951</v>
      </c>
      <c r="AB5615">
        <f t="shared" si="2988"/>
        <v>500</v>
      </c>
      <c r="AM5615" t="str">
        <f t="shared" si="2989"/>
        <v>201906LP</v>
      </c>
      <c r="AN5615">
        <f t="shared" ca="1" si="3013"/>
        <v>10.000001823985405</v>
      </c>
      <c r="AO5615">
        <f t="shared" ca="1" si="3014"/>
        <v>10</v>
      </c>
      <c r="AP5615">
        <f t="shared" ca="1" si="2990"/>
        <v>3</v>
      </c>
      <c r="AQ5615">
        <f t="shared" ca="1" si="2991"/>
        <v>7.0000000000000009</v>
      </c>
      <c r="AR5615">
        <f t="shared" ca="1" si="2992"/>
        <v>6</v>
      </c>
      <c r="AS5615">
        <f ca="1">P5615/J5615</f>
        <v>0.21111109512309054</v>
      </c>
    </row>
    <row r="5616" spans="1:45" x14ac:dyDescent="0.4">
      <c r="A5616">
        <f t="shared" si="2987"/>
        <v>201906</v>
      </c>
      <c r="B5616" t="s">
        <v>611</v>
      </c>
      <c r="C5616" t="s">
        <v>647</v>
      </c>
      <c r="D5616" t="str">
        <f t="shared" ca="1" si="3012"/>
        <v>I113</v>
      </c>
      <c r="E5616">
        <f t="shared" ca="1" si="2993"/>
        <v>54</v>
      </c>
      <c r="F5616">
        <f t="shared" ca="1" si="2994"/>
        <v>5</v>
      </c>
      <c r="G5616" t="str">
        <f t="shared" ca="1" si="3009"/>
        <v>S11</v>
      </c>
      <c r="H5616" t="str">
        <f t="shared" ca="1" si="3010"/>
        <v>S115</v>
      </c>
      <c r="I5616">
        <f ca="1">VLOOKUP(D5616,PRC!$A$2:$B$21,2,0)*E5616</f>
        <v>36180000</v>
      </c>
      <c r="J5616">
        <f t="shared" ca="1" si="2995"/>
        <v>33285596</v>
      </c>
      <c r="K5616">
        <f ca="1">VLOOKUP(D5616,PRC!$A$1:$C$21,3,0)*E5616</f>
        <v>16281000</v>
      </c>
      <c r="L5616">
        <f t="shared" ca="1" si="2996"/>
        <v>5065000</v>
      </c>
      <c r="M5616">
        <f t="shared" ca="1" si="2997"/>
        <v>1085000</v>
      </c>
      <c r="N5616">
        <f t="shared" ca="1" si="2998"/>
        <v>2533000</v>
      </c>
      <c r="O5616">
        <f t="shared" ca="1" si="2999"/>
        <v>2171000</v>
      </c>
      <c r="P5616">
        <f t="shared" ca="1" si="3011"/>
        <v>6150596</v>
      </c>
      <c r="Q5616">
        <f ca="1">IF(P5616&gt;0,1,0)</f>
        <v>1</v>
      </c>
      <c r="R5616">
        <f t="shared" ca="1" si="3000"/>
        <v>8</v>
      </c>
      <c r="S5616">
        <f t="shared" ca="1" si="3001"/>
        <v>14</v>
      </c>
      <c r="T5616">
        <f t="shared" ca="1" si="3002"/>
        <v>3</v>
      </c>
      <c r="U5616">
        <f t="shared" ca="1" si="3003"/>
        <v>7</v>
      </c>
      <c r="V5616">
        <f t="shared" ca="1" si="3004"/>
        <v>6</v>
      </c>
      <c r="X5616">
        <f t="shared" si="3006"/>
        <v>5616</v>
      </c>
      <c r="Y5616">
        <f t="shared" si="3007"/>
        <v>5452</v>
      </c>
      <c r="Z5616">
        <f t="shared" si="3008"/>
        <v>5453</v>
      </c>
      <c r="AA5616">
        <f t="shared" si="3005"/>
        <v>5951</v>
      </c>
      <c r="AB5616">
        <f t="shared" si="2988"/>
        <v>500</v>
      </c>
      <c r="AM5616" t="str">
        <f t="shared" si="2989"/>
        <v>201906LP</v>
      </c>
      <c r="AN5616">
        <f t="shared" ca="1" si="3013"/>
        <v>8.0000110558319459</v>
      </c>
      <c r="AO5616">
        <f t="shared" ca="1" si="3014"/>
        <v>13.999447208402433</v>
      </c>
      <c r="AP5616">
        <f t="shared" ca="1" si="2990"/>
        <v>2.9988944168048643</v>
      </c>
      <c r="AQ5616">
        <f t="shared" ca="1" si="2991"/>
        <v>7.0011055831951357</v>
      </c>
      <c r="AR5616">
        <f t="shared" ca="1" si="2992"/>
        <v>6.0005527915975678</v>
      </c>
      <c r="AS5616">
        <f ca="1">P5616/J5616</f>
        <v>0.1847825107292656</v>
      </c>
    </row>
    <row r="5617" spans="1:45" x14ac:dyDescent="0.4">
      <c r="A5617">
        <f t="shared" si="2987"/>
        <v>201906</v>
      </c>
      <c r="B5617" t="s">
        <v>612</v>
      </c>
      <c r="C5617" t="s">
        <v>647</v>
      </c>
      <c r="D5617" t="str">
        <f t="shared" ca="1" si="3012"/>
        <v>I105</v>
      </c>
      <c r="E5617">
        <f t="shared" ca="1" si="2993"/>
        <v>37</v>
      </c>
      <c r="F5617">
        <f t="shared" ca="1" si="2994"/>
        <v>9</v>
      </c>
      <c r="G5617" t="str">
        <f t="shared" ca="1" si="3009"/>
        <v>S10</v>
      </c>
      <c r="H5617" t="str">
        <f t="shared" ca="1" si="3010"/>
        <v>S109</v>
      </c>
      <c r="I5617">
        <f ca="1">VLOOKUP(D5617,PRC!$A$2:$B$21,2,0)*E5617</f>
        <v>3700000</v>
      </c>
      <c r="J5617">
        <f t="shared" ca="1" si="2995"/>
        <v>3440996</v>
      </c>
      <c r="K5617">
        <f ca="1">VLOOKUP(D5617,PRC!$A$1:$C$21,3,0)*E5617</f>
        <v>2183000</v>
      </c>
      <c r="L5617">
        <f t="shared" ca="1" si="2996"/>
        <v>407000</v>
      </c>
      <c r="M5617">
        <f t="shared" ca="1" si="2997"/>
        <v>111000</v>
      </c>
      <c r="N5617">
        <f t="shared" ca="1" si="2998"/>
        <v>259000</v>
      </c>
      <c r="O5617">
        <f t="shared" ca="1" si="2999"/>
        <v>370000</v>
      </c>
      <c r="P5617">
        <f t="shared" ca="1" si="3011"/>
        <v>110996</v>
      </c>
      <c r="Q5617">
        <f ca="1">IF(P5617&gt;0,1,0)</f>
        <v>1</v>
      </c>
      <c r="R5617">
        <f t="shared" ca="1" si="3000"/>
        <v>7</v>
      </c>
      <c r="S5617">
        <f t="shared" ca="1" si="3001"/>
        <v>11</v>
      </c>
      <c r="T5617">
        <f t="shared" ca="1" si="3002"/>
        <v>3</v>
      </c>
      <c r="U5617">
        <f t="shared" ca="1" si="3003"/>
        <v>7</v>
      </c>
      <c r="V5617">
        <f t="shared" ca="1" si="3004"/>
        <v>10</v>
      </c>
      <c r="X5617">
        <f t="shared" si="3006"/>
        <v>5617</v>
      </c>
      <c r="Y5617">
        <f t="shared" si="3007"/>
        <v>5452</v>
      </c>
      <c r="Z5617">
        <f t="shared" si="3008"/>
        <v>5453</v>
      </c>
      <c r="AA5617">
        <f t="shared" si="3005"/>
        <v>5951</v>
      </c>
      <c r="AB5617">
        <f t="shared" si="2988"/>
        <v>500</v>
      </c>
      <c r="AM5617" t="str">
        <f t="shared" si="2989"/>
        <v>201906LP</v>
      </c>
      <c r="AN5617">
        <f t="shared" ca="1" si="3013"/>
        <v>7.0001081081081047</v>
      </c>
      <c r="AO5617">
        <f t="shared" ca="1" si="3014"/>
        <v>11</v>
      </c>
      <c r="AP5617">
        <f t="shared" ca="1" si="2990"/>
        <v>3</v>
      </c>
      <c r="AQ5617">
        <f t="shared" ca="1" si="2991"/>
        <v>7.0000000000000009</v>
      </c>
      <c r="AR5617">
        <f t="shared" ca="1" si="2992"/>
        <v>10</v>
      </c>
      <c r="AS5617">
        <f ca="1">P5617/J5617</f>
        <v>3.2256939560522592E-2</v>
      </c>
    </row>
    <row r="5618" spans="1:45" x14ac:dyDescent="0.4">
      <c r="A5618">
        <f t="shared" si="2987"/>
        <v>201906</v>
      </c>
      <c r="B5618" t="s">
        <v>613</v>
      </c>
      <c r="C5618" t="s">
        <v>647</v>
      </c>
      <c r="D5618" t="str">
        <f t="shared" ca="1" si="3012"/>
        <v>I114</v>
      </c>
      <c r="E5618">
        <f t="shared" ca="1" si="2993"/>
        <v>48</v>
      </c>
      <c r="F5618">
        <f t="shared" ca="1" si="2994"/>
        <v>8</v>
      </c>
      <c r="G5618" t="str">
        <f t="shared" ca="1" si="3009"/>
        <v>S11</v>
      </c>
      <c r="H5618" t="str">
        <f t="shared" ca="1" si="3010"/>
        <v>S112</v>
      </c>
      <c r="I5618">
        <f ca="1">VLOOKUP(D5618,PRC!$A$2:$B$21,2,0)*E5618</f>
        <v>11520000</v>
      </c>
      <c r="J5618">
        <f t="shared" ca="1" si="2995"/>
        <v>10598396</v>
      </c>
      <c r="K5618">
        <f ca="1">VLOOKUP(D5618,PRC!$A$1:$C$21,3,0)*E5618</f>
        <v>6681600</v>
      </c>
      <c r="L5618">
        <f t="shared" ca="1" si="2996"/>
        <v>1382000</v>
      </c>
      <c r="M5618">
        <f t="shared" ca="1" si="2997"/>
        <v>230000</v>
      </c>
      <c r="N5618">
        <f t="shared" ca="1" si="2998"/>
        <v>691000</v>
      </c>
      <c r="O5618">
        <f t="shared" ca="1" si="2999"/>
        <v>576000</v>
      </c>
      <c r="P5618">
        <f t="shared" ca="1" si="3011"/>
        <v>1037796</v>
      </c>
      <c r="Q5618">
        <f ca="1">IF(P5618&gt;0,1,0)</f>
        <v>1</v>
      </c>
      <c r="R5618">
        <f t="shared" ca="1" si="3000"/>
        <v>8</v>
      </c>
      <c r="S5618">
        <f t="shared" ca="1" si="3001"/>
        <v>12</v>
      </c>
      <c r="T5618">
        <f t="shared" ca="1" si="3002"/>
        <v>2</v>
      </c>
      <c r="U5618">
        <f t="shared" ca="1" si="3003"/>
        <v>6</v>
      </c>
      <c r="V5618">
        <f t="shared" ca="1" si="3004"/>
        <v>5</v>
      </c>
      <c r="X5618">
        <f t="shared" si="3006"/>
        <v>5618</v>
      </c>
      <c r="Y5618">
        <f t="shared" si="3007"/>
        <v>5452</v>
      </c>
      <c r="Z5618">
        <f t="shared" si="3008"/>
        <v>5453</v>
      </c>
      <c r="AA5618">
        <f t="shared" si="3005"/>
        <v>5951</v>
      </c>
      <c r="AB5618">
        <f t="shared" si="2988"/>
        <v>500</v>
      </c>
      <c r="AM5618" t="str">
        <f t="shared" si="2989"/>
        <v>201906LP</v>
      </c>
      <c r="AN5618">
        <f t="shared" ca="1" si="3013"/>
        <v>8.0000347222222263</v>
      </c>
      <c r="AO5618">
        <f t="shared" ca="1" si="3014"/>
        <v>11.996527777777779</v>
      </c>
      <c r="AP5618">
        <f t="shared" ca="1" si="2990"/>
        <v>1.9965277777777777</v>
      </c>
      <c r="AQ5618">
        <f t="shared" ca="1" si="2991"/>
        <v>5.9982638888888893</v>
      </c>
      <c r="AR5618">
        <f t="shared" ca="1" si="2992"/>
        <v>5</v>
      </c>
      <c r="AS5618">
        <f ca="1">P5618/J5618</f>
        <v>9.7920100362356724E-2</v>
      </c>
    </row>
    <row r="5619" spans="1:45" x14ac:dyDescent="0.4">
      <c r="A5619">
        <f t="shared" si="2987"/>
        <v>201906</v>
      </c>
      <c r="B5619" t="s">
        <v>614</v>
      </c>
      <c r="C5619" t="s">
        <v>647</v>
      </c>
      <c r="D5619" t="str">
        <f t="shared" ca="1" si="3012"/>
        <v>I117</v>
      </c>
      <c r="E5619">
        <f t="shared" ca="1" si="2993"/>
        <v>54</v>
      </c>
      <c r="F5619">
        <f t="shared" ca="1" si="2994"/>
        <v>6</v>
      </c>
      <c r="G5619" t="str">
        <f t="shared" ca="1" si="3009"/>
        <v>S10</v>
      </c>
      <c r="H5619" t="str">
        <f t="shared" ca="1" si="3010"/>
        <v>S105</v>
      </c>
      <c r="I5619">
        <f ca="1">VLOOKUP(D5619,PRC!$A$2:$B$21,2,0)*E5619</f>
        <v>135000000</v>
      </c>
      <c r="J5619">
        <f t="shared" ca="1" si="2995"/>
        <v>124199996</v>
      </c>
      <c r="K5619">
        <f ca="1">VLOOKUP(D5619,PRC!$A$1:$C$21,3,0)*E5619</f>
        <v>62100000</v>
      </c>
      <c r="L5619">
        <f t="shared" ca="1" si="2996"/>
        <v>13500000</v>
      </c>
      <c r="M5619">
        <f t="shared" ca="1" si="2997"/>
        <v>2700000</v>
      </c>
      <c r="N5619">
        <f t="shared" ca="1" si="2998"/>
        <v>6750000</v>
      </c>
      <c r="O5619">
        <f t="shared" ca="1" si="2999"/>
        <v>12150000</v>
      </c>
      <c r="P5619">
        <f t="shared" ca="1" si="3011"/>
        <v>26999996</v>
      </c>
      <c r="Q5619">
        <f ca="1">IF(P5619&gt;0,1,0)</f>
        <v>1</v>
      </c>
      <c r="R5619">
        <f t="shared" ca="1" si="3000"/>
        <v>8</v>
      </c>
      <c r="S5619">
        <f t="shared" ca="1" si="3001"/>
        <v>10</v>
      </c>
      <c r="T5619">
        <f t="shared" ca="1" si="3002"/>
        <v>2</v>
      </c>
      <c r="U5619">
        <f t="shared" ca="1" si="3003"/>
        <v>5</v>
      </c>
      <c r="V5619">
        <f t="shared" ca="1" si="3004"/>
        <v>9</v>
      </c>
      <c r="X5619">
        <f t="shared" si="3006"/>
        <v>5619</v>
      </c>
      <c r="Y5619">
        <f t="shared" si="3007"/>
        <v>5452</v>
      </c>
      <c r="Z5619">
        <f t="shared" si="3008"/>
        <v>5453</v>
      </c>
      <c r="AA5619">
        <f t="shared" si="3005"/>
        <v>5951</v>
      </c>
      <c r="AB5619">
        <f t="shared" si="2988"/>
        <v>500</v>
      </c>
      <c r="AM5619" t="str">
        <f t="shared" si="2989"/>
        <v>201906LP</v>
      </c>
      <c r="AN5619">
        <f t="shared" ca="1" si="3013"/>
        <v>8.0000029629629594</v>
      </c>
      <c r="AO5619">
        <f t="shared" ca="1" si="3014"/>
        <v>10</v>
      </c>
      <c r="AP5619">
        <f t="shared" ca="1" si="2990"/>
        <v>2</v>
      </c>
      <c r="AQ5619">
        <f t="shared" ca="1" si="2991"/>
        <v>5</v>
      </c>
      <c r="AR5619">
        <f t="shared" ca="1" si="2992"/>
        <v>9</v>
      </c>
      <c r="AS5619">
        <f ca="1">P5619/J5619</f>
        <v>0.21739127914303635</v>
      </c>
    </row>
    <row r="5620" spans="1:45" x14ac:dyDescent="0.4">
      <c r="A5620">
        <f t="shared" si="2987"/>
        <v>201906</v>
      </c>
      <c r="B5620" t="s">
        <v>615</v>
      </c>
      <c r="C5620" t="s">
        <v>647</v>
      </c>
      <c r="D5620" t="str">
        <f t="shared" ca="1" si="3012"/>
        <v>I108</v>
      </c>
      <c r="E5620">
        <f t="shared" ca="1" si="2993"/>
        <v>51</v>
      </c>
      <c r="F5620">
        <f t="shared" ca="1" si="2994"/>
        <v>5</v>
      </c>
      <c r="G5620" t="str">
        <f t="shared" ca="1" si="3009"/>
        <v>S11</v>
      </c>
      <c r="H5620" t="str">
        <f t="shared" ca="1" si="3010"/>
        <v>S116</v>
      </c>
      <c r="I5620">
        <f ca="1">VLOOKUP(D5620,PRC!$A$2:$B$21,2,0)*E5620</f>
        <v>2040000</v>
      </c>
      <c r="J5620">
        <f t="shared" ca="1" si="2995"/>
        <v>1856396</v>
      </c>
      <c r="K5620">
        <f ca="1">VLOOKUP(D5620,PRC!$A$1:$C$21,3,0)*E5620</f>
        <v>938400</v>
      </c>
      <c r="L5620">
        <f t="shared" ca="1" si="2996"/>
        <v>245000</v>
      </c>
      <c r="M5620">
        <f t="shared" ca="1" si="2997"/>
        <v>20000</v>
      </c>
      <c r="N5620">
        <f t="shared" ca="1" si="2998"/>
        <v>204000</v>
      </c>
      <c r="O5620">
        <f t="shared" ca="1" si="2999"/>
        <v>143000</v>
      </c>
      <c r="P5620">
        <f t="shared" ca="1" si="3011"/>
        <v>305996</v>
      </c>
      <c r="Q5620">
        <f ca="1">IF(P5620&gt;0,1,0)</f>
        <v>1</v>
      </c>
      <c r="R5620">
        <f t="shared" ca="1" si="3000"/>
        <v>9</v>
      </c>
      <c r="S5620">
        <f t="shared" ca="1" si="3001"/>
        <v>12</v>
      </c>
      <c r="T5620">
        <f t="shared" ca="1" si="3002"/>
        <v>1</v>
      </c>
      <c r="U5620">
        <f t="shared" ca="1" si="3003"/>
        <v>10</v>
      </c>
      <c r="V5620">
        <f t="shared" ca="1" si="3004"/>
        <v>7</v>
      </c>
      <c r="X5620">
        <f t="shared" si="3006"/>
        <v>5620</v>
      </c>
      <c r="Y5620">
        <f t="shared" si="3007"/>
        <v>5452</v>
      </c>
      <c r="Z5620">
        <f t="shared" si="3008"/>
        <v>5453</v>
      </c>
      <c r="AA5620">
        <f t="shared" si="3005"/>
        <v>5951</v>
      </c>
      <c r="AB5620">
        <f t="shared" si="2988"/>
        <v>500</v>
      </c>
      <c r="AM5620" t="str">
        <f t="shared" si="2989"/>
        <v>201906LP</v>
      </c>
      <c r="AN5620">
        <f t="shared" ca="1" si="3013"/>
        <v>9.0001960784313777</v>
      </c>
      <c r="AO5620">
        <f t="shared" ca="1" si="3014"/>
        <v>12.009803921568627</v>
      </c>
      <c r="AP5620">
        <f t="shared" ca="1" si="2990"/>
        <v>0.98039215686274506</v>
      </c>
      <c r="AQ5620">
        <f t="shared" ca="1" si="2991"/>
        <v>10</v>
      </c>
      <c r="AR5620">
        <f t="shared" ca="1" si="2992"/>
        <v>7.0098039215686274</v>
      </c>
      <c r="AS5620">
        <f ca="1">P5620/J5620</f>
        <v>0.16483336529490475</v>
      </c>
    </row>
    <row r="5621" spans="1:45" x14ac:dyDescent="0.4">
      <c r="A5621">
        <f t="shared" si="2987"/>
        <v>201906</v>
      </c>
      <c r="B5621" t="s">
        <v>616</v>
      </c>
      <c r="C5621" t="s">
        <v>647</v>
      </c>
      <c r="D5621" t="str">
        <f t="shared" ca="1" si="3012"/>
        <v>I111</v>
      </c>
      <c r="E5621">
        <f t="shared" ca="1" si="2993"/>
        <v>35</v>
      </c>
      <c r="F5621">
        <f t="shared" ca="1" si="2994"/>
        <v>9</v>
      </c>
      <c r="G5621" t="str">
        <f t="shared" ca="1" si="3009"/>
        <v>S11</v>
      </c>
      <c r="H5621" t="str">
        <f t="shared" ca="1" si="3010"/>
        <v>S117</v>
      </c>
      <c r="I5621">
        <f ca="1">VLOOKUP(D5621,PRC!$A$2:$B$21,2,0)*E5621</f>
        <v>5250000</v>
      </c>
      <c r="J5621">
        <f t="shared" ca="1" si="2995"/>
        <v>4777496</v>
      </c>
      <c r="K5621">
        <f ca="1">VLOOKUP(D5621,PRC!$A$1:$C$21,3,0)*E5621</f>
        <v>2782500</v>
      </c>
      <c r="L5621">
        <f t="shared" ca="1" si="2996"/>
        <v>788000</v>
      </c>
      <c r="M5621">
        <f t="shared" ca="1" si="2997"/>
        <v>105000</v>
      </c>
      <c r="N5621">
        <f t="shared" ca="1" si="2998"/>
        <v>473000</v>
      </c>
      <c r="O5621">
        <f t="shared" ca="1" si="2999"/>
        <v>525000</v>
      </c>
      <c r="P5621">
        <f t="shared" ca="1" si="3011"/>
        <v>103996</v>
      </c>
      <c r="Q5621">
        <f ca="1">IF(P5621&gt;0,1,0)</f>
        <v>1</v>
      </c>
      <c r="R5621">
        <f t="shared" ca="1" si="3000"/>
        <v>9</v>
      </c>
      <c r="S5621">
        <f t="shared" ca="1" si="3001"/>
        <v>15</v>
      </c>
      <c r="T5621">
        <f t="shared" ca="1" si="3002"/>
        <v>2</v>
      </c>
      <c r="U5621">
        <f t="shared" ca="1" si="3003"/>
        <v>9</v>
      </c>
      <c r="V5621">
        <f t="shared" ca="1" si="3004"/>
        <v>10</v>
      </c>
      <c r="X5621">
        <f t="shared" si="3006"/>
        <v>5621</v>
      </c>
      <c r="Y5621">
        <f t="shared" si="3007"/>
        <v>5452</v>
      </c>
      <c r="Z5621">
        <f t="shared" si="3008"/>
        <v>5453</v>
      </c>
      <c r="AA5621">
        <f t="shared" si="3005"/>
        <v>5951</v>
      </c>
      <c r="AB5621">
        <f t="shared" si="2988"/>
        <v>500</v>
      </c>
      <c r="AM5621" t="str">
        <f t="shared" si="2989"/>
        <v>201906LP</v>
      </c>
      <c r="AN5621">
        <f t="shared" ca="1" si="3013"/>
        <v>9.0000761904761912</v>
      </c>
      <c r="AO5621">
        <f t="shared" ca="1" si="3014"/>
        <v>15.009523809523809</v>
      </c>
      <c r="AP5621">
        <f t="shared" ca="1" si="2990"/>
        <v>2</v>
      </c>
      <c r="AQ5621">
        <f t="shared" ca="1" si="2991"/>
        <v>9.0095238095238095</v>
      </c>
      <c r="AR5621">
        <f t="shared" ca="1" si="2992"/>
        <v>10</v>
      </c>
      <c r="AS5621">
        <f ca="1">P5621/J5621</f>
        <v>2.1767888450351398E-2</v>
      </c>
    </row>
    <row r="5622" spans="1:45" x14ac:dyDescent="0.4">
      <c r="A5622">
        <f t="shared" si="2987"/>
        <v>201906</v>
      </c>
      <c r="B5622" t="s">
        <v>617</v>
      </c>
      <c r="C5622" t="s">
        <v>647</v>
      </c>
      <c r="D5622" t="str">
        <f t="shared" ca="1" si="3012"/>
        <v>I112</v>
      </c>
      <c r="E5622">
        <f t="shared" ca="1" si="2993"/>
        <v>52</v>
      </c>
      <c r="F5622">
        <f t="shared" ca="1" si="2994"/>
        <v>6</v>
      </c>
      <c r="G5622" t="str">
        <f t="shared" ca="1" si="3009"/>
        <v>S11</v>
      </c>
      <c r="H5622" t="str">
        <f t="shared" ca="1" si="3010"/>
        <v>S110</v>
      </c>
      <c r="I5622">
        <f ca="1">VLOOKUP(D5622,PRC!$A$2:$B$21,2,0)*E5622</f>
        <v>3380000</v>
      </c>
      <c r="J5622">
        <f t="shared" ca="1" si="2995"/>
        <v>3109596</v>
      </c>
      <c r="K5622">
        <f ca="1">VLOOKUP(D5622,PRC!$A$1:$C$21,3,0)*E5622</f>
        <v>1690000</v>
      </c>
      <c r="L5622">
        <f t="shared" ca="1" si="2996"/>
        <v>338000</v>
      </c>
      <c r="M5622">
        <f t="shared" ca="1" si="2997"/>
        <v>34000</v>
      </c>
      <c r="N5622">
        <f t="shared" ca="1" si="2998"/>
        <v>237000</v>
      </c>
      <c r="O5622">
        <f t="shared" ca="1" si="2999"/>
        <v>203000</v>
      </c>
      <c r="P5622">
        <f t="shared" ca="1" si="3011"/>
        <v>607596</v>
      </c>
      <c r="Q5622">
        <f ca="1">IF(P5622&gt;0,1,0)</f>
        <v>1</v>
      </c>
      <c r="R5622">
        <f t="shared" ca="1" si="3000"/>
        <v>8</v>
      </c>
      <c r="S5622">
        <f t="shared" ca="1" si="3001"/>
        <v>10</v>
      </c>
      <c r="T5622">
        <f t="shared" ca="1" si="3002"/>
        <v>1</v>
      </c>
      <c r="U5622">
        <f t="shared" ca="1" si="3003"/>
        <v>7</v>
      </c>
      <c r="V5622">
        <f t="shared" ca="1" si="3004"/>
        <v>6</v>
      </c>
      <c r="X5622">
        <f t="shared" si="3006"/>
        <v>5622</v>
      </c>
      <c r="Y5622">
        <f t="shared" si="3007"/>
        <v>5452</v>
      </c>
      <c r="Z5622">
        <f t="shared" si="3008"/>
        <v>5453</v>
      </c>
      <c r="AA5622">
        <f t="shared" si="3005"/>
        <v>5951</v>
      </c>
      <c r="AB5622">
        <f t="shared" si="2988"/>
        <v>500</v>
      </c>
      <c r="AM5622" t="str">
        <f t="shared" si="2989"/>
        <v>201906LP</v>
      </c>
      <c r="AN5622">
        <f t="shared" ca="1" si="3013"/>
        <v>8.0001183431952612</v>
      </c>
      <c r="AO5622">
        <f t="shared" ca="1" si="3014"/>
        <v>10</v>
      </c>
      <c r="AP5622">
        <f t="shared" ca="1" si="2990"/>
        <v>1.0059171597633136</v>
      </c>
      <c r="AQ5622">
        <f t="shared" ca="1" si="2991"/>
        <v>7.0118343195266277</v>
      </c>
      <c r="AR5622">
        <f t="shared" ca="1" si="2992"/>
        <v>6.0059171597633139</v>
      </c>
      <c r="AS5622">
        <f ca="1">P5622/J5622</f>
        <v>0.19539387110094045</v>
      </c>
    </row>
    <row r="5623" spans="1:45" x14ac:dyDescent="0.4">
      <c r="A5623">
        <f t="shared" si="2987"/>
        <v>201906</v>
      </c>
      <c r="B5623" t="s">
        <v>618</v>
      </c>
      <c r="C5623" t="s">
        <v>647</v>
      </c>
      <c r="D5623" t="str">
        <f t="shared" ca="1" si="3012"/>
        <v>I118</v>
      </c>
      <c r="E5623">
        <f t="shared" ca="1" si="2993"/>
        <v>66</v>
      </c>
      <c r="F5623">
        <f t="shared" ca="1" si="2994"/>
        <v>8</v>
      </c>
      <c r="G5623" t="str">
        <f t="shared" ca="1" si="3009"/>
        <v>S11</v>
      </c>
      <c r="H5623" t="str">
        <f t="shared" ca="1" si="3010"/>
        <v>S119</v>
      </c>
      <c r="I5623">
        <f ca="1">VLOOKUP(D5623,PRC!$A$2:$B$21,2,0)*E5623</f>
        <v>34980000</v>
      </c>
      <c r="J5623">
        <f t="shared" ca="1" si="2995"/>
        <v>33230996</v>
      </c>
      <c r="K5623">
        <f ca="1">VLOOKUP(D5623,PRC!$A$1:$C$21,3,0)*E5623</f>
        <v>14691600</v>
      </c>
      <c r="L5623">
        <f t="shared" ca="1" si="2996"/>
        <v>3498000</v>
      </c>
      <c r="M5623">
        <f t="shared" ca="1" si="2997"/>
        <v>1049000</v>
      </c>
      <c r="N5623">
        <f t="shared" ca="1" si="2998"/>
        <v>3148000</v>
      </c>
      <c r="O5623">
        <f t="shared" ca="1" si="2999"/>
        <v>1749000</v>
      </c>
      <c r="P5623">
        <f t="shared" ca="1" si="3011"/>
        <v>9095396</v>
      </c>
      <c r="Q5623">
        <f ca="1">IF(P5623&gt;0,1,0)</f>
        <v>1</v>
      </c>
      <c r="R5623">
        <f t="shared" ca="1" si="3000"/>
        <v>5</v>
      </c>
      <c r="S5623">
        <f t="shared" ca="1" si="3001"/>
        <v>10</v>
      </c>
      <c r="T5623">
        <f t="shared" ca="1" si="3002"/>
        <v>3</v>
      </c>
      <c r="U5623">
        <f t="shared" ca="1" si="3003"/>
        <v>9</v>
      </c>
      <c r="V5623">
        <f t="shared" ca="1" si="3004"/>
        <v>5</v>
      </c>
      <c r="X5623">
        <f t="shared" si="3006"/>
        <v>5623</v>
      </c>
      <c r="Y5623">
        <f t="shared" si="3007"/>
        <v>5452</v>
      </c>
      <c r="Z5623">
        <f t="shared" si="3008"/>
        <v>5453</v>
      </c>
      <c r="AA5623">
        <f t="shared" si="3005"/>
        <v>5951</v>
      </c>
      <c r="AB5623">
        <f t="shared" si="2988"/>
        <v>500</v>
      </c>
      <c r="AM5623" t="str">
        <f t="shared" si="2989"/>
        <v>201906LP</v>
      </c>
      <c r="AN5623">
        <f t="shared" ca="1" si="3013"/>
        <v>5.0000114351057778</v>
      </c>
      <c r="AO5623">
        <f t="shared" ca="1" si="3014"/>
        <v>10</v>
      </c>
      <c r="AP5623">
        <f t="shared" ca="1" si="2990"/>
        <v>2.9988564894225274</v>
      </c>
      <c r="AQ5623">
        <f t="shared" ca="1" si="2991"/>
        <v>8.9994282447112628</v>
      </c>
      <c r="AR5623">
        <f t="shared" ca="1" si="2992"/>
        <v>5</v>
      </c>
      <c r="AS5623">
        <f ca="1">P5623/J5623</f>
        <v>0.27370217853235573</v>
      </c>
    </row>
    <row r="5624" spans="1:45" x14ac:dyDescent="0.4">
      <c r="A5624">
        <f t="shared" si="2987"/>
        <v>201906</v>
      </c>
      <c r="B5624" t="s">
        <v>619</v>
      </c>
      <c r="C5624" t="s">
        <v>647</v>
      </c>
      <c r="D5624" t="str">
        <f t="shared" ca="1" si="3012"/>
        <v>I106</v>
      </c>
      <c r="E5624">
        <f t="shared" ca="1" si="2993"/>
        <v>35</v>
      </c>
      <c r="F5624">
        <f t="shared" ca="1" si="2994"/>
        <v>9</v>
      </c>
      <c r="G5624" t="str">
        <f t="shared" ca="1" si="3009"/>
        <v>S11</v>
      </c>
      <c r="H5624" t="str">
        <f t="shared" ca="1" si="3010"/>
        <v>S117</v>
      </c>
      <c r="I5624">
        <f ca="1">VLOOKUP(D5624,PRC!$A$2:$B$21,2,0)*E5624</f>
        <v>700000</v>
      </c>
      <c r="J5624">
        <f t="shared" ca="1" si="2995"/>
        <v>657996</v>
      </c>
      <c r="K5624">
        <f ca="1">VLOOKUP(D5624,PRC!$A$1:$C$21,3,0)*E5624</f>
        <v>371000</v>
      </c>
      <c r="L5624">
        <f t="shared" ca="1" si="2996"/>
        <v>91000</v>
      </c>
      <c r="M5624">
        <f t="shared" ca="1" si="2997"/>
        <v>14000</v>
      </c>
      <c r="N5624">
        <f t="shared" ca="1" si="2998"/>
        <v>35000</v>
      </c>
      <c r="O5624">
        <f t="shared" ca="1" si="2999"/>
        <v>63000</v>
      </c>
      <c r="P5624">
        <f t="shared" ca="1" si="3011"/>
        <v>83996</v>
      </c>
      <c r="Q5624">
        <f ca="1">IF(P5624&gt;0,1,0)</f>
        <v>1</v>
      </c>
      <c r="R5624">
        <f t="shared" ca="1" si="3000"/>
        <v>6</v>
      </c>
      <c r="S5624">
        <f t="shared" ca="1" si="3001"/>
        <v>13</v>
      </c>
      <c r="T5624">
        <f t="shared" ca="1" si="3002"/>
        <v>2</v>
      </c>
      <c r="U5624">
        <f t="shared" ca="1" si="3003"/>
        <v>5</v>
      </c>
      <c r="V5624">
        <f t="shared" ca="1" si="3004"/>
        <v>9</v>
      </c>
      <c r="X5624">
        <f t="shared" si="3006"/>
        <v>5624</v>
      </c>
      <c r="Y5624">
        <f t="shared" si="3007"/>
        <v>5452</v>
      </c>
      <c r="Z5624">
        <f t="shared" si="3008"/>
        <v>5453</v>
      </c>
      <c r="AA5624">
        <f t="shared" si="3005"/>
        <v>5951</v>
      </c>
      <c r="AB5624">
        <f t="shared" si="2988"/>
        <v>500</v>
      </c>
      <c r="AM5624" t="str">
        <f t="shared" si="2989"/>
        <v>201906LP</v>
      </c>
      <c r="AN5624">
        <f t="shared" ca="1" si="3013"/>
        <v>6.0005714285714333</v>
      </c>
      <c r="AO5624">
        <f t="shared" ca="1" si="3014"/>
        <v>13</v>
      </c>
      <c r="AP5624">
        <f t="shared" ca="1" si="2990"/>
        <v>2</v>
      </c>
      <c r="AQ5624">
        <f t="shared" ca="1" si="2991"/>
        <v>5</v>
      </c>
      <c r="AR5624">
        <f t="shared" ca="1" si="2992"/>
        <v>9</v>
      </c>
      <c r="AS5624">
        <f ca="1">P5624/J5624</f>
        <v>0.12765427145453773</v>
      </c>
    </row>
    <row r="5625" spans="1:45" x14ac:dyDescent="0.4">
      <c r="A5625">
        <f t="shared" si="2987"/>
        <v>201906</v>
      </c>
      <c r="B5625" t="s">
        <v>620</v>
      </c>
      <c r="C5625" t="s">
        <v>647</v>
      </c>
      <c r="D5625" t="str">
        <f t="shared" ca="1" si="3012"/>
        <v>I102</v>
      </c>
      <c r="E5625">
        <f t="shared" ca="1" si="2993"/>
        <v>67</v>
      </c>
      <c r="F5625">
        <f t="shared" ca="1" si="2994"/>
        <v>5</v>
      </c>
      <c r="G5625" t="str">
        <f t="shared" ca="1" si="3009"/>
        <v>S10</v>
      </c>
      <c r="H5625" t="str">
        <f t="shared" ca="1" si="3010"/>
        <v>S105</v>
      </c>
      <c r="I5625">
        <f ca="1">VLOOKUP(D5625,PRC!$A$2:$B$21,2,0)*E5625</f>
        <v>2680000</v>
      </c>
      <c r="J5625">
        <f t="shared" ca="1" si="2995"/>
        <v>2438796</v>
      </c>
      <c r="K5625">
        <f ca="1">VLOOKUP(D5625,PRC!$A$1:$C$21,3,0)*E5625</f>
        <v>1259600</v>
      </c>
      <c r="L5625">
        <f t="shared" ca="1" si="2996"/>
        <v>295000</v>
      </c>
      <c r="M5625">
        <f t="shared" ca="1" si="2997"/>
        <v>54000</v>
      </c>
      <c r="N5625">
        <f t="shared" ca="1" si="2998"/>
        <v>188000</v>
      </c>
      <c r="O5625">
        <f t="shared" ca="1" si="2999"/>
        <v>214000</v>
      </c>
      <c r="P5625">
        <f t="shared" ca="1" si="3011"/>
        <v>428196</v>
      </c>
      <c r="Q5625">
        <f ca="1">IF(P5625&gt;0,1,0)</f>
        <v>1</v>
      </c>
      <c r="R5625">
        <f t="shared" ca="1" si="3000"/>
        <v>9</v>
      </c>
      <c r="S5625">
        <f t="shared" ca="1" si="3001"/>
        <v>11</v>
      </c>
      <c r="T5625">
        <f t="shared" ca="1" si="3002"/>
        <v>2</v>
      </c>
      <c r="U5625">
        <f t="shared" ca="1" si="3003"/>
        <v>7</v>
      </c>
      <c r="V5625">
        <f t="shared" ca="1" si="3004"/>
        <v>8</v>
      </c>
      <c r="X5625">
        <f t="shared" si="3006"/>
        <v>5625</v>
      </c>
      <c r="Y5625">
        <f t="shared" si="3007"/>
        <v>5452</v>
      </c>
      <c r="Z5625">
        <f t="shared" si="3008"/>
        <v>5453</v>
      </c>
      <c r="AA5625">
        <f t="shared" si="3005"/>
        <v>5951</v>
      </c>
      <c r="AB5625">
        <f t="shared" si="2988"/>
        <v>500</v>
      </c>
      <c r="AM5625" t="str">
        <f t="shared" si="2989"/>
        <v>201906LP</v>
      </c>
      <c r="AN5625">
        <f t="shared" ca="1" si="3013"/>
        <v>9.0001492537313492</v>
      </c>
      <c r="AO5625">
        <f t="shared" ca="1" si="3014"/>
        <v>11.007462686567164</v>
      </c>
      <c r="AP5625">
        <f t="shared" ca="1" si="2990"/>
        <v>2.0149253731343282</v>
      </c>
      <c r="AQ5625">
        <f t="shared" ca="1" si="2991"/>
        <v>7.0149253731343286</v>
      </c>
      <c r="AR5625">
        <f t="shared" ca="1" si="2992"/>
        <v>7.9850746268656723</v>
      </c>
      <c r="AS5625">
        <f ca="1">P5625/J5625</f>
        <v>0.17557680101164674</v>
      </c>
    </row>
    <row r="5626" spans="1:45" x14ac:dyDescent="0.4">
      <c r="A5626">
        <f t="shared" si="2987"/>
        <v>201906</v>
      </c>
      <c r="B5626" t="s">
        <v>621</v>
      </c>
      <c r="C5626" t="s">
        <v>647</v>
      </c>
      <c r="D5626" t="str">
        <f t="shared" ca="1" si="3012"/>
        <v>I112</v>
      </c>
      <c r="E5626">
        <f t="shared" ca="1" si="2993"/>
        <v>58</v>
      </c>
      <c r="F5626">
        <f t="shared" ca="1" si="2994"/>
        <v>6</v>
      </c>
      <c r="G5626" t="str">
        <f t="shared" ca="1" si="3009"/>
        <v>S10</v>
      </c>
      <c r="H5626" t="str">
        <f t="shared" ca="1" si="3010"/>
        <v>S109</v>
      </c>
      <c r="I5626">
        <f ca="1">VLOOKUP(D5626,PRC!$A$2:$B$21,2,0)*E5626</f>
        <v>3770000</v>
      </c>
      <c r="J5626">
        <f t="shared" ca="1" si="2995"/>
        <v>3468396</v>
      </c>
      <c r="K5626">
        <f ca="1">VLOOKUP(D5626,PRC!$A$1:$C$21,3,0)*E5626</f>
        <v>1885000</v>
      </c>
      <c r="L5626">
        <f t="shared" ca="1" si="2996"/>
        <v>377000</v>
      </c>
      <c r="M5626">
        <f t="shared" ca="1" si="2997"/>
        <v>113000</v>
      </c>
      <c r="N5626">
        <f t="shared" ca="1" si="2998"/>
        <v>339000</v>
      </c>
      <c r="O5626">
        <f t="shared" ca="1" si="2999"/>
        <v>226000</v>
      </c>
      <c r="P5626">
        <f t="shared" ca="1" si="3011"/>
        <v>528396</v>
      </c>
      <c r="Q5626">
        <f ca="1">IF(P5626&gt;0,1,0)</f>
        <v>1</v>
      </c>
      <c r="R5626">
        <f t="shared" ca="1" si="3000"/>
        <v>8</v>
      </c>
      <c r="S5626">
        <f t="shared" ca="1" si="3001"/>
        <v>10</v>
      </c>
      <c r="T5626">
        <f t="shared" ca="1" si="3002"/>
        <v>3</v>
      </c>
      <c r="U5626">
        <f t="shared" ca="1" si="3003"/>
        <v>9</v>
      </c>
      <c r="V5626">
        <f t="shared" ca="1" si="3004"/>
        <v>6</v>
      </c>
      <c r="X5626">
        <f t="shared" si="3006"/>
        <v>5626</v>
      </c>
      <c r="Y5626">
        <f t="shared" si="3007"/>
        <v>5452</v>
      </c>
      <c r="Z5626">
        <f t="shared" si="3008"/>
        <v>5453</v>
      </c>
      <c r="AA5626">
        <f t="shared" si="3005"/>
        <v>5951</v>
      </c>
      <c r="AB5626">
        <f t="shared" si="2988"/>
        <v>500</v>
      </c>
      <c r="AM5626" t="str">
        <f t="shared" si="2989"/>
        <v>201906LP</v>
      </c>
      <c r="AN5626">
        <f t="shared" ca="1" si="3013"/>
        <v>8.0001061007957563</v>
      </c>
      <c r="AO5626">
        <f t="shared" ca="1" si="3014"/>
        <v>10</v>
      </c>
      <c r="AP5626">
        <f t="shared" ca="1" si="2990"/>
        <v>2.9973474801061011</v>
      </c>
      <c r="AQ5626">
        <f t="shared" ca="1" si="2991"/>
        <v>8.9920424403183024</v>
      </c>
      <c r="AR5626">
        <f t="shared" ca="1" si="2992"/>
        <v>5.9946949602122022</v>
      </c>
      <c r="AS5626">
        <f ca="1">P5626/J5626</f>
        <v>0.15234592589773485</v>
      </c>
    </row>
    <row r="5627" spans="1:45" x14ac:dyDescent="0.4">
      <c r="A5627">
        <f t="shared" si="2987"/>
        <v>201906</v>
      </c>
      <c r="B5627" t="s">
        <v>622</v>
      </c>
      <c r="C5627" t="s">
        <v>647</v>
      </c>
      <c r="D5627" t="str">
        <f t="shared" ca="1" si="3012"/>
        <v>I118</v>
      </c>
      <c r="E5627">
        <f t="shared" ca="1" si="2993"/>
        <v>53</v>
      </c>
      <c r="F5627">
        <f t="shared" ca="1" si="2994"/>
        <v>9</v>
      </c>
      <c r="G5627" t="str">
        <f t="shared" ca="1" si="3009"/>
        <v>S10</v>
      </c>
      <c r="H5627" t="str">
        <f t="shared" ca="1" si="3010"/>
        <v>S106</v>
      </c>
      <c r="I5627">
        <f ca="1">VLOOKUP(D5627,PRC!$A$2:$B$21,2,0)*E5627</f>
        <v>28090000</v>
      </c>
      <c r="J5627">
        <f t="shared" ca="1" si="2995"/>
        <v>25280996</v>
      </c>
      <c r="K5627">
        <f ca="1">VLOOKUP(D5627,PRC!$A$1:$C$21,3,0)*E5627</f>
        <v>11797800</v>
      </c>
      <c r="L5627">
        <f t="shared" ca="1" si="2996"/>
        <v>3371000</v>
      </c>
      <c r="M5627">
        <f t="shared" ca="1" si="2997"/>
        <v>562000</v>
      </c>
      <c r="N5627">
        <f t="shared" ca="1" si="2998"/>
        <v>2528000</v>
      </c>
      <c r="O5627">
        <f t="shared" ca="1" si="2999"/>
        <v>2247000</v>
      </c>
      <c r="P5627">
        <f t="shared" ca="1" si="3011"/>
        <v>4775196</v>
      </c>
      <c r="Q5627">
        <f ca="1">IF(P5627&gt;0,1,0)</f>
        <v>1</v>
      </c>
      <c r="R5627">
        <f t="shared" ca="1" si="3000"/>
        <v>10</v>
      </c>
      <c r="S5627">
        <f t="shared" ca="1" si="3001"/>
        <v>12</v>
      </c>
      <c r="T5627">
        <f t="shared" ca="1" si="3002"/>
        <v>2</v>
      </c>
      <c r="U5627">
        <f t="shared" ca="1" si="3003"/>
        <v>9</v>
      </c>
      <c r="V5627">
        <f t="shared" ca="1" si="3004"/>
        <v>8</v>
      </c>
      <c r="X5627">
        <f t="shared" si="3006"/>
        <v>5627</v>
      </c>
      <c r="Y5627">
        <f t="shared" si="3007"/>
        <v>5452</v>
      </c>
      <c r="Z5627">
        <f t="shared" si="3008"/>
        <v>5453</v>
      </c>
      <c r="AA5627">
        <f t="shared" si="3005"/>
        <v>5951</v>
      </c>
      <c r="AB5627">
        <f t="shared" si="2988"/>
        <v>500</v>
      </c>
      <c r="AM5627" t="str">
        <f t="shared" si="2989"/>
        <v>201906LP</v>
      </c>
      <c r="AN5627">
        <f t="shared" ca="1" si="3013"/>
        <v>10.000014239943045</v>
      </c>
      <c r="AO5627">
        <f t="shared" ca="1" si="3014"/>
        <v>12.000711997152012</v>
      </c>
      <c r="AP5627">
        <f t="shared" ca="1" si="2990"/>
        <v>2.0007119971520115</v>
      </c>
      <c r="AQ5627">
        <f t="shared" ca="1" si="2991"/>
        <v>8.9996440014239933</v>
      </c>
      <c r="AR5627">
        <f t="shared" ca="1" si="2992"/>
        <v>7.9992880028479885</v>
      </c>
      <c r="AS5627">
        <f ca="1">P5627/J5627</f>
        <v>0.18888480501322022</v>
      </c>
    </row>
    <row r="5628" spans="1:45" x14ac:dyDescent="0.4">
      <c r="A5628">
        <f t="shared" si="2987"/>
        <v>201906</v>
      </c>
      <c r="B5628" t="s">
        <v>623</v>
      </c>
      <c r="C5628" t="s">
        <v>647</v>
      </c>
      <c r="D5628" t="str">
        <f t="shared" ca="1" si="3012"/>
        <v>I118</v>
      </c>
      <c r="E5628">
        <f t="shared" ca="1" si="2993"/>
        <v>38</v>
      </c>
      <c r="F5628">
        <f t="shared" ca="1" si="2994"/>
        <v>9</v>
      </c>
      <c r="G5628" t="str">
        <f t="shared" ca="1" si="3009"/>
        <v>S11</v>
      </c>
      <c r="H5628" t="str">
        <f t="shared" ca="1" si="3010"/>
        <v>S113</v>
      </c>
      <c r="I5628">
        <f ca="1">VLOOKUP(D5628,PRC!$A$2:$B$21,2,0)*E5628</f>
        <v>20140000</v>
      </c>
      <c r="J5628">
        <f t="shared" ca="1" si="2995"/>
        <v>19132996</v>
      </c>
      <c r="K5628">
        <f ca="1">VLOOKUP(D5628,PRC!$A$1:$C$21,3,0)*E5628</f>
        <v>8458800</v>
      </c>
      <c r="L5628">
        <f t="shared" ca="1" si="2996"/>
        <v>3021000</v>
      </c>
      <c r="M5628">
        <f t="shared" ca="1" si="2997"/>
        <v>201000</v>
      </c>
      <c r="N5628">
        <f t="shared" ca="1" si="2998"/>
        <v>1813000</v>
      </c>
      <c r="O5628">
        <f t="shared" ca="1" si="2999"/>
        <v>1410000</v>
      </c>
      <c r="P5628">
        <f t="shared" ca="1" si="3011"/>
        <v>4229196</v>
      </c>
      <c r="Q5628">
        <f ca="1">IF(P5628&gt;0,1,0)</f>
        <v>1</v>
      </c>
      <c r="R5628">
        <f t="shared" ca="1" si="3000"/>
        <v>5</v>
      </c>
      <c r="S5628">
        <f t="shared" ca="1" si="3001"/>
        <v>15</v>
      </c>
      <c r="T5628">
        <f t="shared" ca="1" si="3002"/>
        <v>1</v>
      </c>
      <c r="U5628">
        <f t="shared" ca="1" si="3003"/>
        <v>9</v>
      </c>
      <c r="V5628">
        <f t="shared" ca="1" si="3004"/>
        <v>7</v>
      </c>
      <c r="X5628">
        <f t="shared" si="3006"/>
        <v>5628</v>
      </c>
      <c r="Y5628">
        <f t="shared" si="3007"/>
        <v>5452</v>
      </c>
      <c r="Z5628">
        <f t="shared" si="3008"/>
        <v>5453</v>
      </c>
      <c r="AA5628">
        <f t="shared" si="3005"/>
        <v>5951</v>
      </c>
      <c r="AB5628">
        <f t="shared" si="2988"/>
        <v>500</v>
      </c>
      <c r="AM5628" t="str">
        <f t="shared" si="2989"/>
        <v>201906LP</v>
      </c>
      <c r="AN5628">
        <f t="shared" ca="1" si="3013"/>
        <v>5.0000198609731932</v>
      </c>
      <c r="AO5628">
        <f t="shared" ca="1" si="3014"/>
        <v>15</v>
      </c>
      <c r="AP5628">
        <f t="shared" ca="1" si="2990"/>
        <v>0.99801390268123136</v>
      </c>
      <c r="AQ5628">
        <f t="shared" ca="1" si="2991"/>
        <v>9.0019860973187686</v>
      </c>
      <c r="AR5628">
        <f t="shared" ca="1" si="2992"/>
        <v>7.0009930486593843</v>
      </c>
      <c r="AS5628">
        <f ca="1">P5628/J5628</f>
        <v>0.22104201558396813</v>
      </c>
    </row>
    <row r="5629" spans="1:45" x14ac:dyDescent="0.4">
      <c r="A5629">
        <f t="shared" si="2987"/>
        <v>201906</v>
      </c>
      <c r="B5629" t="s">
        <v>624</v>
      </c>
      <c r="C5629" t="s">
        <v>647</v>
      </c>
      <c r="D5629" t="str">
        <f t="shared" ca="1" si="3012"/>
        <v>I101</v>
      </c>
      <c r="E5629">
        <f t="shared" ca="1" si="2993"/>
        <v>42</v>
      </c>
      <c r="F5629">
        <f t="shared" ca="1" si="2994"/>
        <v>8</v>
      </c>
      <c r="G5629" t="str">
        <f t="shared" ca="1" si="3009"/>
        <v>S10</v>
      </c>
      <c r="H5629" t="str">
        <f t="shared" ca="1" si="3010"/>
        <v>S105</v>
      </c>
      <c r="I5629">
        <f ca="1">VLOOKUP(D5629,PRC!$A$2:$B$21,2,0)*E5629</f>
        <v>1260000</v>
      </c>
      <c r="J5629">
        <f t="shared" ca="1" si="2995"/>
        <v>1171796</v>
      </c>
      <c r="K5629">
        <f ca="1">VLOOKUP(D5629,PRC!$A$1:$C$21,3,0)*E5629</f>
        <v>655200</v>
      </c>
      <c r="L5629">
        <f t="shared" ca="1" si="2996"/>
        <v>189000</v>
      </c>
      <c r="M5629">
        <f t="shared" ca="1" si="2997"/>
        <v>38000</v>
      </c>
      <c r="N5629">
        <f t="shared" ca="1" si="2998"/>
        <v>126000</v>
      </c>
      <c r="O5629">
        <f t="shared" ca="1" si="2999"/>
        <v>88000</v>
      </c>
      <c r="P5629">
        <f t="shared" ca="1" si="3011"/>
        <v>75596</v>
      </c>
      <c r="Q5629">
        <f ca="1">IF(P5629&gt;0,1,0)</f>
        <v>1</v>
      </c>
      <c r="R5629">
        <f t="shared" ca="1" si="3000"/>
        <v>7</v>
      </c>
      <c r="S5629">
        <f t="shared" ca="1" si="3001"/>
        <v>15</v>
      </c>
      <c r="T5629">
        <f t="shared" ca="1" si="3002"/>
        <v>3</v>
      </c>
      <c r="U5629">
        <f t="shared" ca="1" si="3003"/>
        <v>10</v>
      </c>
      <c r="V5629">
        <f t="shared" ca="1" si="3004"/>
        <v>7</v>
      </c>
      <c r="X5629">
        <f t="shared" si="3006"/>
        <v>5629</v>
      </c>
      <c r="Y5629">
        <f t="shared" si="3007"/>
        <v>5452</v>
      </c>
      <c r="Z5629">
        <f t="shared" si="3008"/>
        <v>5453</v>
      </c>
      <c r="AA5629">
        <f t="shared" si="3005"/>
        <v>5951</v>
      </c>
      <c r="AB5629">
        <f t="shared" si="2988"/>
        <v>500</v>
      </c>
      <c r="AM5629" t="str">
        <f t="shared" si="2989"/>
        <v>201906LP</v>
      </c>
      <c r="AN5629">
        <f t="shared" ca="1" si="3013"/>
        <v>7.0003174603174623</v>
      </c>
      <c r="AO5629">
        <f t="shared" ca="1" si="3014"/>
        <v>15</v>
      </c>
      <c r="AP5629">
        <f t="shared" ca="1" si="2990"/>
        <v>3.0158730158730158</v>
      </c>
      <c r="AQ5629">
        <f t="shared" ca="1" si="2991"/>
        <v>10</v>
      </c>
      <c r="AR5629">
        <f t="shared" ca="1" si="2992"/>
        <v>6.9841269841269842</v>
      </c>
      <c r="AS5629">
        <f ca="1">P5629/J5629</f>
        <v>6.451293569870524E-2</v>
      </c>
    </row>
    <row r="5630" spans="1:45" x14ac:dyDescent="0.4">
      <c r="A5630">
        <f t="shared" si="2987"/>
        <v>201906</v>
      </c>
      <c r="B5630" t="s">
        <v>625</v>
      </c>
      <c r="C5630" t="s">
        <v>647</v>
      </c>
      <c r="D5630" t="str">
        <f t="shared" ca="1" si="3012"/>
        <v>I102</v>
      </c>
      <c r="E5630">
        <f t="shared" ca="1" si="2993"/>
        <v>41</v>
      </c>
      <c r="F5630">
        <f t="shared" ca="1" si="2994"/>
        <v>9</v>
      </c>
      <c r="G5630" t="str">
        <f t="shared" ca="1" si="3009"/>
        <v>S10</v>
      </c>
      <c r="H5630" t="str">
        <f t="shared" ca="1" si="3010"/>
        <v>S103</v>
      </c>
      <c r="I5630">
        <f ca="1">VLOOKUP(D5630,PRC!$A$2:$B$21,2,0)*E5630</f>
        <v>1640000</v>
      </c>
      <c r="J5630">
        <f t="shared" ca="1" si="2995"/>
        <v>1557996</v>
      </c>
      <c r="K5630">
        <f ca="1">VLOOKUP(D5630,PRC!$A$1:$C$21,3,0)*E5630</f>
        <v>770800</v>
      </c>
      <c r="L5630">
        <f t="shared" ca="1" si="2996"/>
        <v>213000</v>
      </c>
      <c r="M5630">
        <f t="shared" ca="1" si="2997"/>
        <v>16000</v>
      </c>
      <c r="N5630">
        <f t="shared" ca="1" si="2998"/>
        <v>98000</v>
      </c>
      <c r="O5630">
        <f t="shared" ca="1" si="2999"/>
        <v>82000</v>
      </c>
      <c r="P5630">
        <f t="shared" ca="1" si="3011"/>
        <v>378196</v>
      </c>
      <c r="Q5630">
        <f ca="1">IF(P5630&gt;0,1,0)</f>
        <v>1</v>
      </c>
      <c r="R5630">
        <f t="shared" ca="1" si="3000"/>
        <v>5</v>
      </c>
      <c r="S5630">
        <f t="shared" ca="1" si="3001"/>
        <v>13</v>
      </c>
      <c r="T5630">
        <f t="shared" ca="1" si="3002"/>
        <v>1</v>
      </c>
      <c r="U5630">
        <f t="shared" ca="1" si="3003"/>
        <v>6</v>
      </c>
      <c r="V5630">
        <f t="shared" ca="1" si="3004"/>
        <v>5</v>
      </c>
      <c r="X5630">
        <f t="shared" si="3006"/>
        <v>5630</v>
      </c>
      <c r="Y5630">
        <f t="shared" si="3007"/>
        <v>5452</v>
      </c>
      <c r="Z5630">
        <f t="shared" si="3008"/>
        <v>5453</v>
      </c>
      <c r="AA5630">
        <f t="shared" si="3005"/>
        <v>5951</v>
      </c>
      <c r="AB5630">
        <f t="shared" si="2988"/>
        <v>500</v>
      </c>
      <c r="AM5630" t="str">
        <f t="shared" si="2989"/>
        <v>201906LP</v>
      </c>
      <c r="AN5630">
        <f t="shared" ca="1" si="3013"/>
        <v>5.0002439024390277</v>
      </c>
      <c r="AO5630">
        <f t="shared" ca="1" si="3014"/>
        <v>12.987804878048781</v>
      </c>
      <c r="AP5630">
        <f t="shared" ca="1" si="2990"/>
        <v>0.97560975609756095</v>
      </c>
      <c r="AQ5630">
        <f t="shared" ca="1" si="2991"/>
        <v>5.975609756097561</v>
      </c>
      <c r="AR5630">
        <f t="shared" ca="1" si="2992"/>
        <v>5</v>
      </c>
      <c r="AS5630">
        <f ca="1">P5630/J5630</f>
        <v>0.24274516751005779</v>
      </c>
    </row>
    <row r="5631" spans="1:45" x14ac:dyDescent="0.4">
      <c r="A5631">
        <f t="shared" si="2987"/>
        <v>201906</v>
      </c>
      <c r="B5631" t="s">
        <v>626</v>
      </c>
      <c r="C5631" t="s">
        <v>647</v>
      </c>
      <c r="D5631" t="str">
        <f t="shared" ca="1" si="3012"/>
        <v>I120</v>
      </c>
      <c r="E5631">
        <f t="shared" ca="1" si="2993"/>
        <v>51</v>
      </c>
      <c r="F5631">
        <f t="shared" ca="1" si="2994"/>
        <v>10</v>
      </c>
      <c r="G5631" t="str">
        <f t="shared" ca="1" si="3009"/>
        <v>S11</v>
      </c>
      <c r="H5631" t="str">
        <f t="shared" ca="1" si="3010"/>
        <v>S111</v>
      </c>
      <c r="I5631">
        <f ca="1">VLOOKUP(D5631,PRC!$A$2:$B$21,2,0)*E5631</f>
        <v>219300000</v>
      </c>
      <c r="J5631">
        <f t="shared" ca="1" si="2995"/>
        <v>197369996</v>
      </c>
      <c r="K5631">
        <f ca="1">VLOOKUP(D5631,PRC!$A$1:$C$21,3,0)*E5631</f>
        <v>98685000</v>
      </c>
      <c r="L5631">
        <f t="shared" ca="1" si="2996"/>
        <v>32895000</v>
      </c>
      <c r="M5631">
        <f t="shared" ca="1" si="2997"/>
        <v>4386000</v>
      </c>
      <c r="N5631">
        <f t="shared" ca="1" si="2998"/>
        <v>21930000</v>
      </c>
      <c r="O5631">
        <f t="shared" ca="1" si="2999"/>
        <v>10965000</v>
      </c>
      <c r="P5631">
        <f t="shared" ca="1" si="3011"/>
        <v>28508996</v>
      </c>
      <c r="Q5631">
        <f ca="1">IF(P5631&gt;0,1,0)</f>
        <v>1</v>
      </c>
      <c r="R5631">
        <f t="shared" ca="1" si="3000"/>
        <v>10</v>
      </c>
      <c r="S5631">
        <f t="shared" ca="1" si="3001"/>
        <v>15</v>
      </c>
      <c r="T5631">
        <f t="shared" ca="1" si="3002"/>
        <v>2</v>
      </c>
      <c r="U5631">
        <f t="shared" ca="1" si="3003"/>
        <v>10</v>
      </c>
      <c r="V5631">
        <f t="shared" ca="1" si="3004"/>
        <v>5</v>
      </c>
      <c r="X5631">
        <f t="shared" si="3006"/>
        <v>5631</v>
      </c>
      <c r="Y5631">
        <f t="shared" si="3007"/>
        <v>5452</v>
      </c>
      <c r="Z5631">
        <f t="shared" si="3008"/>
        <v>5453</v>
      </c>
      <c r="AA5631">
        <f t="shared" si="3005"/>
        <v>5951</v>
      </c>
      <c r="AB5631">
        <f t="shared" si="2988"/>
        <v>500</v>
      </c>
      <c r="AM5631" t="str">
        <f t="shared" si="2989"/>
        <v>201906LP</v>
      </c>
      <c r="AN5631">
        <f t="shared" ca="1" si="3013"/>
        <v>10.000001823985405</v>
      </c>
      <c r="AO5631">
        <f t="shared" ca="1" si="3014"/>
        <v>15</v>
      </c>
      <c r="AP5631">
        <f t="shared" ca="1" si="2990"/>
        <v>2</v>
      </c>
      <c r="AQ5631">
        <f t="shared" ca="1" si="2991"/>
        <v>10</v>
      </c>
      <c r="AR5631">
        <f t="shared" ca="1" si="2992"/>
        <v>5</v>
      </c>
      <c r="AS5631">
        <f ca="1">P5631/J5631</f>
        <v>0.14444442710532354</v>
      </c>
    </row>
    <row r="5632" spans="1:45" x14ac:dyDescent="0.4">
      <c r="A5632">
        <f t="shared" si="2987"/>
        <v>201906</v>
      </c>
      <c r="B5632" t="s">
        <v>627</v>
      </c>
      <c r="C5632" t="s">
        <v>647</v>
      </c>
      <c r="D5632" t="str">
        <f t="shared" ca="1" si="3012"/>
        <v>I109</v>
      </c>
      <c r="E5632">
        <f t="shared" ca="1" si="2993"/>
        <v>69</v>
      </c>
      <c r="F5632">
        <f t="shared" ca="1" si="2994"/>
        <v>6</v>
      </c>
      <c r="G5632" t="str">
        <f t="shared" ca="1" si="3009"/>
        <v>S11</v>
      </c>
      <c r="H5632" t="str">
        <f t="shared" ca="1" si="3010"/>
        <v>S111</v>
      </c>
      <c r="I5632">
        <f ca="1">VLOOKUP(D5632,PRC!$A$2:$B$21,2,0)*E5632</f>
        <v>34500000</v>
      </c>
      <c r="J5632">
        <f t="shared" ca="1" si="2995"/>
        <v>31739996</v>
      </c>
      <c r="K5632">
        <f ca="1">VLOOKUP(D5632,PRC!$A$1:$C$21,3,0)*E5632</f>
        <v>13800000</v>
      </c>
      <c r="L5632">
        <f t="shared" ca="1" si="2996"/>
        <v>3795000</v>
      </c>
      <c r="M5632">
        <f t="shared" ca="1" si="2997"/>
        <v>345000</v>
      </c>
      <c r="N5632">
        <f t="shared" ca="1" si="2998"/>
        <v>2760000</v>
      </c>
      <c r="O5632">
        <f t="shared" ca="1" si="2999"/>
        <v>3450000</v>
      </c>
      <c r="P5632">
        <f t="shared" ca="1" si="3011"/>
        <v>7589996</v>
      </c>
      <c r="Q5632">
        <f ca="1">IF(P5632&gt;0,1,0)</f>
        <v>1</v>
      </c>
      <c r="R5632">
        <f t="shared" ca="1" si="3000"/>
        <v>8</v>
      </c>
      <c r="S5632">
        <f t="shared" ca="1" si="3001"/>
        <v>11</v>
      </c>
      <c r="T5632">
        <f t="shared" ca="1" si="3002"/>
        <v>1</v>
      </c>
      <c r="U5632">
        <f t="shared" ca="1" si="3003"/>
        <v>8</v>
      </c>
      <c r="V5632">
        <f t="shared" ca="1" si="3004"/>
        <v>10</v>
      </c>
      <c r="X5632">
        <f t="shared" si="3006"/>
        <v>5632</v>
      </c>
      <c r="Y5632">
        <f t="shared" si="3007"/>
        <v>5452</v>
      </c>
      <c r="Z5632">
        <f t="shared" si="3008"/>
        <v>5453</v>
      </c>
      <c r="AA5632">
        <f t="shared" si="3005"/>
        <v>5951</v>
      </c>
      <c r="AB5632">
        <f t="shared" si="2988"/>
        <v>500</v>
      </c>
      <c r="AM5632" t="str">
        <f t="shared" si="2989"/>
        <v>201906LP</v>
      </c>
      <c r="AN5632">
        <f t="shared" ca="1" si="3013"/>
        <v>8.0000115942028938</v>
      </c>
      <c r="AO5632">
        <f t="shared" ca="1" si="3014"/>
        <v>11</v>
      </c>
      <c r="AP5632">
        <f t="shared" ca="1" si="2990"/>
        <v>1</v>
      </c>
      <c r="AQ5632">
        <f t="shared" ca="1" si="2991"/>
        <v>8</v>
      </c>
      <c r="AR5632">
        <f t="shared" ca="1" si="2992"/>
        <v>10</v>
      </c>
      <c r="AS5632">
        <f ca="1">P5632/J5632</f>
        <v>0.23913033889481272</v>
      </c>
    </row>
    <row r="5633" spans="1:45" x14ac:dyDescent="0.4">
      <c r="A5633">
        <f t="shared" si="2987"/>
        <v>201906</v>
      </c>
      <c r="B5633" t="s">
        <v>628</v>
      </c>
      <c r="C5633" t="s">
        <v>647</v>
      </c>
      <c r="D5633" t="str">
        <f t="shared" ca="1" si="3012"/>
        <v>I101</v>
      </c>
      <c r="E5633">
        <f t="shared" ca="1" si="2993"/>
        <v>42</v>
      </c>
      <c r="F5633">
        <f t="shared" ca="1" si="2994"/>
        <v>6</v>
      </c>
      <c r="G5633" t="str">
        <f t="shared" ca="1" si="3009"/>
        <v>S10</v>
      </c>
      <c r="H5633" t="str">
        <f t="shared" ca="1" si="3010"/>
        <v>S103</v>
      </c>
      <c r="I5633">
        <f ca="1">VLOOKUP(D5633,PRC!$A$2:$B$21,2,0)*E5633</f>
        <v>1260000</v>
      </c>
      <c r="J5633">
        <f t="shared" ca="1" si="2995"/>
        <v>1196996</v>
      </c>
      <c r="K5633">
        <f ca="1">VLOOKUP(D5633,PRC!$A$1:$C$21,3,0)*E5633</f>
        <v>655200</v>
      </c>
      <c r="L5633">
        <f t="shared" ca="1" si="2996"/>
        <v>139000</v>
      </c>
      <c r="M5633">
        <f t="shared" ca="1" si="2997"/>
        <v>38000</v>
      </c>
      <c r="N5633">
        <f t="shared" ca="1" si="2998"/>
        <v>88000</v>
      </c>
      <c r="O5633">
        <f t="shared" ca="1" si="2999"/>
        <v>101000</v>
      </c>
      <c r="P5633">
        <f t="shared" ca="1" si="3011"/>
        <v>175796</v>
      </c>
      <c r="Q5633">
        <f ca="1">IF(P5633&gt;0,1,0)</f>
        <v>1</v>
      </c>
      <c r="R5633">
        <f t="shared" ca="1" si="3000"/>
        <v>5</v>
      </c>
      <c r="S5633">
        <f t="shared" ca="1" si="3001"/>
        <v>11</v>
      </c>
      <c r="T5633">
        <f t="shared" ca="1" si="3002"/>
        <v>3</v>
      </c>
      <c r="U5633">
        <f t="shared" ca="1" si="3003"/>
        <v>7</v>
      </c>
      <c r="V5633">
        <f t="shared" ca="1" si="3004"/>
        <v>8</v>
      </c>
      <c r="X5633">
        <f t="shared" si="3006"/>
        <v>5633</v>
      </c>
      <c r="Y5633">
        <f t="shared" si="3007"/>
        <v>5452</v>
      </c>
      <c r="Z5633">
        <f t="shared" si="3008"/>
        <v>5453</v>
      </c>
      <c r="AA5633">
        <f t="shared" si="3005"/>
        <v>5951</v>
      </c>
      <c r="AB5633">
        <f t="shared" si="2988"/>
        <v>500</v>
      </c>
      <c r="AM5633" t="str">
        <f t="shared" si="2989"/>
        <v>201906LP</v>
      </c>
      <c r="AN5633">
        <f t="shared" ca="1" si="3013"/>
        <v>5.0003174603174605</v>
      </c>
      <c r="AO5633">
        <f t="shared" ca="1" si="3014"/>
        <v>11.031746031746032</v>
      </c>
      <c r="AP5633">
        <f t="shared" ca="1" si="2990"/>
        <v>3.0158730158730158</v>
      </c>
      <c r="AQ5633">
        <f t="shared" ca="1" si="2991"/>
        <v>6.9841269841269842</v>
      </c>
      <c r="AR5633">
        <f t="shared" ca="1" si="2992"/>
        <v>8.0158730158730158</v>
      </c>
      <c r="AS5633">
        <f ca="1">P5633/J5633</f>
        <v>0.1468643170069073</v>
      </c>
    </row>
    <row r="5634" spans="1:45" x14ac:dyDescent="0.4">
      <c r="A5634">
        <f t="shared" si="2987"/>
        <v>201906</v>
      </c>
      <c r="B5634" t="s">
        <v>629</v>
      </c>
      <c r="C5634" t="s">
        <v>647</v>
      </c>
      <c r="D5634" t="str">
        <f t="shared" ca="1" si="3012"/>
        <v>I102</v>
      </c>
      <c r="E5634">
        <f t="shared" ca="1" si="2993"/>
        <v>32</v>
      </c>
      <c r="F5634">
        <f t="shared" ca="1" si="2994"/>
        <v>9</v>
      </c>
      <c r="G5634" t="str">
        <f t="shared" ca="1" si="3009"/>
        <v>S11</v>
      </c>
      <c r="H5634" t="str">
        <f t="shared" ca="1" si="3010"/>
        <v>S119</v>
      </c>
      <c r="I5634">
        <f ca="1">VLOOKUP(D5634,PRC!$A$2:$B$21,2,0)*E5634</f>
        <v>1280000</v>
      </c>
      <c r="J5634">
        <f t="shared" ca="1" si="2995"/>
        <v>1164796</v>
      </c>
      <c r="K5634">
        <f ca="1">VLOOKUP(D5634,PRC!$A$1:$C$21,3,0)*E5634</f>
        <v>601600</v>
      </c>
      <c r="L5634">
        <f t="shared" ca="1" si="2996"/>
        <v>141000</v>
      </c>
      <c r="M5634">
        <f t="shared" ca="1" si="2997"/>
        <v>26000</v>
      </c>
      <c r="N5634">
        <f t="shared" ca="1" si="2998"/>
        <v>77000</v>
      </c>
      <c r="O5634">
        <f t="shared" ca="1" si="2999"/>
        <v>90000</v>
      </c>
      <c r="P5634">
        <f t="shared" ca="1" si="3011"/>
        <v>229196</v>
      </c>
      <c r="Q5634">
        <f ca="1">IF(P5634&gt;0,1,0)</f>
        <v>1</v>
      </c>
      <c r="R5634">
        <f t="shared" ca="1" si="3000"/>
        <v>9</v>
      </c>
      <c r="S5634">
        <f t="shared" ca="1" si="3001"/>
        <v>11</v>
      </c>
      <c r="T5634">
        <f t="shared" ca="1" si="3002"/>
        <v>2</v>
      </c>
      <c r="U5634">
        <f t="shared" ca="1" si="3003"/>
        <v>6</v>
      </c>
      <c r="V5634">
        <f t="shared" ca="1" si="3004"/>
        <v>7</v>
      </c>
      <c r="X5634">
        <f t="shared" si="3006"/>
        <v>5634</v>
      </c>
      <c r="Y5634">
        <f t="shared" si="3007"/>
        <v>5452</v>
      </c>
      <c r="Z5634">
        <f t="shared" si="3008"/>
        <v>5453</v>
      </c>
      <c r="AA5634">
        <f t="shared" si="3005"/>
        <v>5951</v>
      </c>
      <c r="AB5634">
        <f t="shared" si="2988"/>
        <v>500</v>
      </c>
      <c r="AM5634" t="str">
        <f t="shared" si="2989"/>
        <v>201906LP</v>
      </c>
      <c r="AN5634">
        <f t="shared" ca="1" si="3013"/>
        <v>9.0003124999999962</v>
      </c>
      <c r="AO5634">
        <f t="shared" ca="1" si="3014"/>
        <v>11.015625</v>
      </c>
      <c r="AP5634">
        <f t="shared" ca="1" si="2990"/>
        <v>2.03125</v>
      </c>
      <c r="AQ5634">
        <f t="shared" ca="1" si="2991"/>
        <v>6.015625</v>
      </c>
      <c r="AR5634">
        <f t="shared" ca="1" si="2992"/>
        <v>7.03125</v>
      </c>
      <c r="AS5634">
        <f ca="1">P5634/J5634</f>
        <v>0.1967692196745181</v>
      </c>
    </row>
    <row r="5635" spans="1:45" x14ac:dyDescent="0.4">
      <c r="A5635">
        <f t="shared" ref="A5635:A5698" si="3015">IF(BA5635="",A5634,BA5635)</f>
        <v>201906</v>
      </c>
      <c r="B5635" t="s">
        <v>630</v>
      </c>
      <c r="C5635" t="s">
        <v>647</v>
      </c>
      <c r="D5635" t="str">
        <f t="shared" ca="1" si="3012"/>
        <v>I102</v>
      </c>
      <c r="E5635">
        <f t="shared" ca="1" si="2993"/>
        <v>59</v>
      </c>
      <c r="F5635">
        <f t="shared" ca="1" si="2994"/>
        <v>8</v>
      </c>
      <c r="G5635" t="str">
        <f t="shared" ca="1" si="3009"/>
        <v>S10</v>
      </c>
      <c r="H5635" t="str">
        <f t="shared" ca="1" si="3010"/>
        <v>S108</v>
      </c>
      <c r="I5635">
        <f ca="1">VLOOKUP(D5635,PRC!$A$2:$B$21,2,0)*E5635</f>
        <v>2360000</v>
      </c>
      <c r="J5635">
        <f t="shared" ca="1" si="2995"/>
        <v>2241996</v>
      </c>
      <c r="K5635">
        <f ca="1">VLOOKUP(D5635,PRC!$A$1:$C$21,3,0)*E5635</f>
        <v>1109200</v>
      </c>
      <c r="L5635">
        <f t="shared" ca="1" si="2996"/>
        <v>260000</v>
      </c>
      <c r="M5635">
        <f t="shared" ca="1" si="2997"/>
        <v>47000</v>
      </c>
      <c r="N5635">
        <f t="shared" ca="1" si="2998"/>
        <v>236000</v>
      </c>
      <c r="O5635">
        <f t="shared" ca="1" si="2999"/>
        <v>212000</v>
      </c>
      <c r="P5635">
        <f t="shared" ca="1" si="3011"/>
        <v>377796</v>
      </c>
      <c r="Q5635">
        <f ca="1">IF(P5635&gt;0,1,0)</f>
        <v>1</v>
      </c>
      <c r="R5635">
        <f t="shared" ca="1" si="3000"/>
        <v>5</v>
      </c>
      <c r="S5635">
        <f t="shared" ca="1" si="3001"/>
        <v>11</v>
      </c>
      <c r="T5635">
        <f t="shared" ca="1" si="3002"/>
        <v>2</v>
      </c>
      <c r="U5635">
        <f t="shared" ca="1" si="3003"/>
        <v>10</v>
      </c>
      <c r="V5635">
        <f t="shared" ca="1" si="3004"/>
        <v>9</v>
      </c>
      <c r="X5635">
        <f t="shared" si="3006"/>
        <v>5635</v>
      </c>
      <c r="Y5635">
        <f t="shared" si="3007"/>
        <v>5452</v>
      </c>
      <c r="Z5635">
        <f t="shared" si="3008"/>
        <v>5453</v>
      </c>
      <c r="AA5635">
        <f t="shared" si="3005"/>
        <v>5951</v>
      </c>
      <c r="AB5635">
        <f t="shared" ref="AB5635:AB5698" si="3016">COUNTIF(AM$2:AM$100100,AM5635)</f>
        <v>500</v>
      </c>
      <c r="AM5635" t="str">
        <f t="shared" ref="AM5635:AM5698" si="3017">A5635&amp;C5635</f>
        <v>201906LP</v>
      </c>
      <c r="AN5635">
        <f t="shared" ca="1" si="3013"/>
        <v>5.0001694915254191</v>
      </c>
      <c r="AO5635">
        <f t="shared" ca="1" si="3014"/>
        <v>11.016949152542372</v>
      </c>
      <c r="AP5635">
        <f t="shared" ca="1" si="2990"/>
        <v>1.9915254237288134</v>
      </c>
      <c r="AQ5635">
        <f t="shared" ca="1" si="2991"/>
        <v>10</v>
      </c>
      <c r="AR5635">
        <f t="shared" ca="1" si="2992"/>
        <v>8.9830508474576263</v>
      </c>
      <c r="AS5635">
        <f ca="1">P5635/J5635</f>
        <v>0.1685087752163697</v>
      </c>
    </row>
    <row r="5636" spans="1:45" x14ac:dyDescent="0.4">
      <c r="A5636">
        <f t="shared" si="3015"/>
        <v>201906</v>
      </c>
      <c r="B5636" t="s">
        <v>631</v>
      </c>
      <c r="C5636" t="s">
        <v>647</v>
      </c>
      <c r="D5636" t="str">
        <f t="shared" ca="1" si="3012"/>
        <v>I110</v>
      </c>
      <c r="E5636">
        <f t="shared" ca="1" si="2993"/>
        <v>68</v>
      </c>
      <c r="F5636">
        <f t="shared" ca="1" si="2994"/>
        <v>8</v>
      </c>
      <c r="G5636" t="str">
        <f t="shared" ca="1" si="3009"/>
        <v>S11</v>
      </c>
      <c r="H5636" t="str">
        <f t="shared" ca="1" si="3010"/>
        <v>S116</v>
      </c>
      <c r="I5636">
        <f ca="1">VLOOKUP(D5636,PRC!$A$2:$B$21,2,0)*E5636</f>
        <v>20400000</v>
      </c>
      <c r="J5636">
        <f t="shared" ca="1" si="2995"/>
        <v>19175996</v>
      </c>
      <c r="K5636">
        <f ca="1">VLOOKUP(D5636,PRC!$A$1:$C$21,3,0)*E5636</f>
        <v>9384000</v>
      </c>
      <c r="L5636">
        <f t="shared" ca="1" si="2996"/>
        <v>2652000</v>
      </c>
      <c r="M5636">
        <f t="shared" ca="1" si="2997"/>
        <v>612000</v>
      </c>
      <c r="N5636">
        <f t="shared" ca="1" si="2998"/>
        <v>1836000</v>
      </c>
      <c r="O5636">
        <f t="shared" ca="1" si="2999"/>
        <v>1428000</v>
      </c>
      <c r="P5636">
        <f t="shared" ca="1" si="3011"/>
        <v>3263996</v>
      </c>
      <c r="Q5636">
        <f ca="1">IF(P5636&gt;0,1,0)</f>
        <v>1</v>
      </c>
      <c r="R5636">
        <f t="shared" ca="1" si="3000"/>
        <v>6</v>
      </c>
      <c r="S5636">
        <f t="shared" ca="1" si="3001"/>
        <v>13</v>
      </c>
      <c r="T5636">
        <f t="shared" ca="1" si="3002"/>
        <v>3</v>
      </c>
      <c r="U5636">
        <f t="shared" ca="1" si="3003"/>
        <v>9</v>
      </c>
      <c r="V5636">
        <f t="shared" ca="1" si="3004"/>
        <v>7</v>
      </c>
      <c r="X5636">
        <f t="shared" si="3006"/>
        <v>5636</v>
      </c>
      <c r="Y5636">
        <f t="shared" si="3007"/>
        <v>5452</v>
      </c>
      <c r="Z5636">
        <f t="shared" si="3008"/>
        <v>5453</v>
      </c>
      <c r="AA5636">
        <f t="shared" si="3005"/>
        <v>5951</v>
      </c>
      <c r="AB5636">
        <f t="shared" si="3016"/>
        <v>500</v>
      </c>
      <c r="AM5636" t="str">
        <f t="shared" si="3017"/>
        <v>201906LP</v>
      </c>
      <c r="AN5636">
        <f t="shared" ca="1" si="3013"/>
        <v>6.0000196078431323</v>
      </c>
      <c r="AO5636">
        <f t="shared" ca="1" si="3014"/>
        <v>13</v>
      </c>
      <c r="AP5636">
        <f t="shared" ca="1" si="2990"/>
        <v>3</v>
      </c>
      <c r="AQ5636">
        <f t="shared" ca="1" si="2991"/>
        <v>9</v>
      </c>
      <c r="AR5636">
        <f t="shared" ca="1" si="2992"/>
        <v>7.0000000000000009</v>
      </c>
      <c r="AS5636">
        <f ca="1">P5636/J5636</f>
        <v>0.17021259286870941</v>
      </c>
    </row>
    <row r="5637" spans="1:45" x14ac:dyDescent="0.4">
      <c r="A5637">
        <f t="shared" si="3015"/>
        <v>201906</v>
      </c>
      <c r="B5637" t="s">
        <v>632</v>
      </c>
      <c r="C5637" t="s">
        <v>647</v>
      </c>
      <c r="D5637" t="str">
        <f t="shared" ca="1" si="3012"/>
        <v>I108</v>
      </c>
      <c r="E5637">
        <f t="shared" ca="1" si="2993"/>
        <v>62</v>
      </c>
      <c r="F5637">
        <f t="shared" ca="1" si="2994"/>
        <v>6</v>
      </c>
      <c r="G5637" t="str">
        <f t="shared" ca="1" si="3009"/>
        <v>S10</v>
      </c>
      <c r="H5637" t="str">
        <f t="shared" ca="1" si="3010"/>
        <v>S102</v>
      </c>
      <c r="I5637">
        <f ca="1">VLOOKUP(D5637,PRC!$A$2:$B$21,2,0)*E5637</f>
        <v>2480000</v>
      </c>
      <c r="J5637">
        <f t="shared" ca="1" si="2995"/>
        <v>2306396</v>
      </c>
      <c r="K5637">
        <f ca="1">VLOOKUP(D5637,PRC!$A$1:$C$21,3,0)*E5637</f>
        <v>1140800</v>
      </c>
      <c r="L5637">
        <f t="shared" ca="1" si="2996"/>
        <v>322000</v>
      </c>
      <c r="M5637">
        <f t="shared" ca="1" si="2997"/>
        <v>25000</v>
      </c>
      <c r="N5637">
        <f t="shared" ca="1" si="2998"/>
        <v>198000</v>
      </c>
      <c r="O5637">
        <f t="shared" ca="1" si="2999"/>
        <v>198000</v>
      </c>
      <c r="P5637">
        <f t="shared" ca="1" si="3011"/>
        <v>422596</v>
      </c>
      <c r="Q5637">
        <f ca="1">IF(P5637&gt;0,1,0)</f>
        <v>1</v>
      </c>
      <c r="R5637">
        <f t="shared" ca="1" si="3000"/>
        <v>7</v>
      </c>
      <c r="S5637">
        <f t="shared" ca="1" si="3001"/>
        <v>13</v>
      </c>
      <c r="T5637">
        <f t="shared" ca="1" si="3002"/>
        <v>1</v>
      </c>
      <c r="U5637">
        <f t="shared" ca="1" si="3003"/>
        <v>8</v>
      </c>
      <c r="V5637">
        <f t="shared" ca="1" si="3004"/>
        <v>8</v>
      </c>
      <c r="X5637">
        <f t="shared" si="3006"/>
        <v>5637</v>
      </c>
      <c r="Y5637">
        <f t="shared" si="3007"/>
        <v>5452</v>
      </c>
      <c r="Z5637">
        <f t="shared" si="3008"/>
        <v>5453</v>
      </c>
      <c r="AA5637">
        <f t="shared" si="3005"/>
        <v>5951</v>
      </c>
      <c r="AB5637">
        <f t="shared" si="3016"/>
        <v>500</v>
      </c>
      <c r="AM5637" t="str">
        <f t="shared" si="3017"/>
        <v>201906LP</v>
      </c>
      <c r="AN5637">
        <f t="shared" ca="1" si="3013"/>
        <v>7.0001612903225823</v>
      </c>
      <c r="AO5637">
        <f t="shared" ca="1" si="3014"/>
        <v>12.983870967741936</v>
      </c>
      <c r="AP5637">
        <f t="shared" ca="1" si="2990"/>
        <v>1.0080645161290323</v>
      </c>
      <c r="AQ5637">
        <f t="shared" ca="1" si="2991"/>
        <v>7.9838709677419351</v>
      </c>
      <c r="AR5637">
        <f t="shared" ca="1" si="2992"/>
        <v>7.9838709677419351</v>
      </c>
      <c r="AS5637">
        <f ca="1">P5637/J5637</f>
        <v>0.1832278585290644</v>
      </c>
    </row>
    <row r="5638" spans="1:45" x14ac:dyDescent="0.4">
      <c r="A5638">
        <f t="shared" si="3015"/>
        <v>201906</v>
      </c>
      <c r="B5638" t="s">
        <v>633</v>
      </c>
      <c r="C5638" t="s">
        <v>647</v>
      </c>
      <c r="D5638" t="str">
        <f t="shared" ca="1" si="3012"/>
        <v>I101</v>
      </c>
      <c r="E5638">
        <f t="shared" ca="1" si="2993"/>
        <v>52</v>
      </c>
      <c r="F5638">
        <f t="shared" ca="1" si="2994"/>
        <v>9</v>
      </c>
      <c r="G5638" t="str">
        <f t="shared" ca="1" si="3009"/>
        <v>S11</v>
      </c>
      <c r="H5638" t="str">
        <f t="shared" ca="1" si="3010"/>
        <v>S115</v>
      </c>
      <c r="I5638">
        <f ca="1">VLOOKUP(D5638,PRC!$A$2:$B$21,2,0)*E5638</f>
        <v>1560000</v>
      </c>
      <c r="J5638">
        <f t="shared" ca="1" si="2995"/>
        <v>1419596</v>
      </c>
      <c r="K5638">
        <f ca="1">VLOOKUP(D5638,PRC!$A$1:$C$21,3,0)*E5638</f>
        <v>811200</v>
      </c>
      <c r="L5638">
        <f t="shared" ca="1" si="2996"/>
        <v>172000</v>
      </c>
      <c r="M5638">
        <f t="shared" ca="1" si="2997"/>
        <v>16000</v>
      </c>
      <c r="N5638">
        <f t="shared" ca="1" si="2998"/>
        <v>109000</v>
      </c>
      <c r="O5638">
        <f t="shared" ca="1" si="2999"/>
        <v>125000</v>
      </c>
      <c r="P5638">
        <f t="shared" ca="1" si="3011"/>
        <v>186396</v>
      </c>
      <c r="Q5638">
        <f ca="1">IF(P5638&gt;0,1,0)</f>
        <v>1</v>
      </c>
      <c r="R5638">
        <f t="shared" ca="1" si="3000"/>
        <v>9</v>
      </c>
      <c r="S5638">
        <f t="shared" ca="1" si="3001"/>
        <v>11</v>
      </c>
      <c r="T5638">
        <f t="shared" ca="1" si="3002"/>
        <v>1</v>
      </c>
      <c r="U5638">
        <f t="shared" ca="1" si="3003"/>
        <v>7</v>
      </c>
      <c r="V5638">
        <f t="shared" ca="1" si="3004"/>
        <v>8</v>
      </c>
      <c r="X5638">
        <f t="shared" si="3006"/>
        <v>5638</v>
      </c>
      <c r="Y5638">
        <f t="shared" si="3007"/>
        <v>5452</v>
      </c>
      <c r="Z5638">
        <f t="shared" si="3008"/>
        <v>5453</v>
      </c>
      <c r="AA5638">
        <f t="shared" si="3005"/>
        <v>5951</v>
      </c>
      <c r="AB5638">
        <f t="shared" si="3016"/>
        <v>500</v>
      </c>
      <c r="AM5638" t="str">
        <f t="shared" si="3017"/>
        <v>201906LP</v>
      </c>
      <c r="AN5638">
        <f t="shared" ca="1" si="3013"/>
        <v>9.0002564102564122</v>
      </c>
      <c r="AO5638">
        <f t="shared" ca="1" si="3014"/>
        <v>11.025641025641026</v>
      </c>
      <c r="AP5638">
        <f t="shared" ca="1" si="2990"/>
        <v>1.0256410256410255</v>
      </c>
      <c r="AQ5638">
        <f t="shared" ca="1" si="2991"/>
        <v>6.9871794871794872</v>
      </c>
      <c r="AR5638">
        <f t="shared" ca="1" si="2992"/>
        <v>8.0128205128205128</v>
      </c>
      <c r="AS5638">
        <f ca="1">P5638/J5638</f>
        <v>0.13130214511734326</v>
      </c>
    </row>
    <row r="5639" spans="1:45" x14ac:dyDescent="0.4">
      <c r="A5639">
        <f t="shared" si="3015"/>
        <v>201906</v>
      </c>
      <c r="B5639" t="s">
        <v>634</v>
      </c>
      <c r="C5639" t="s">
        <v>647</v>
      </c>
      <c r="D5639" t="str">
        <f t="shared" ca="1" si="3012"/>
        <v>I112</v>
      </c>
      <c r="E5639">
        <f t="shared" ca="1" si="2993"/>
        <v>33</v>
      </c>
      <c r="F5639">
        <f t="shared" ca="1" si="2994"/>
        <v>7</v>
      </c>
      <c r="G5639" t="str">
        <f t="shared" ca="1" si="3009"/>
        <v>S10</v>
      </c>
      <c r="H5639" t="str">
        <f t="shared" ca="1" si="3010"/>
        <v>S107</v>
      </c>
      <c r="I5639">
        <f ca="1">VLOOKUP(D5639,PRC!$A$2:$B$21,2,0)*E5639</f>
        <v>2145000</v>
      </c>
      <c r="J5639">
        <f t="shared" ca="1" si="2995"/>
        <v>1973396</v>
      </c>
      <c r="K5639">
        <f ca="1">VLOOKUP(D5639,PRC!$A$1:$C$21,3,0)*E5639</f>
        <v>1072500</v>
      </c>
      <c r="L5639">
        <f t="shared" ca="1" si="2996"/>
        <v>215000</v>
      </c>
      <c r="M5639">
        <f t="shared" ca="1" si="2997"/>
        <v>21000</v>
      </c>
      <c r="N5639">
        <f t="shared" ca="1" si="2998"/>
        <v>129000</v>
      </c>
      <c r="O5639">
        <f t="shared" ca="1" si="2999"/>
        <v>193000</v>
      </c>
      <c r="P5639">
        <f t="shared" ca="1" si="3011"/>
        <v>342896</v>
      </c>
      <c r="Q5639">
        <f ca="1">IF(P5639&gt;0,1,0)</f>
        <v>1</v>
      </c>
      <c r="R5639">
        <f t="shared" ca="1" si="3000"/>
        <v>8</v>
      </c>
      <c r="S5639">
        <f t="shared" ca="1" si="3001"/>
        <v>10</v>
      </c>
      <c r="T5639">
        <f t="shared" ca="1" si="3002"/>
        <v>1</v>
      </c>
      <c r="U5639">
        <f t="shared" ca="1" si="3003"/>
        <v>6</v>
      </c>
      <c r="V5639">
        <f t="shared" ca="1" si="3004"/>
        <v>9</v>
      </c>
      <c r="X5639">
        <f t="shared" si="3006"/>
        <v>5639</v>
      </c>
      <c r="Y5639">
        <f t="shared" si="3007"/>
        <v>5452</v>
      </c>
      <c r="Z5639">
        <f t="shared" si="3008"/>
        <v>5453</v>
      </c>
      <c r="AA5639">
        <f t="shared" si="3005"/>
        <v>5951</v>
      </c>
      <c r="AB5639">
        <f t="shared" si="3016"/>
        <v>500</v>
      </c>
      <c r="AM5639" t="str">
        <f t="shared" si="3017"/>
        <v>201906LP</v>
      </c>
      <c r="AN5639">
        <f t="shared" ca="1" si="3013"/>
        <v>8.0001864801864784</v>
      </c>
      <c r="AO5639">
        <f t="shared" ca="1" si="3014"/>
        <v>10.023310023310025</v>
      </c>
      <c r="AP5639">
        <f t="shared" ca="1" si="2990"/>
        <v>0.97902097902097907</v>
      </c>
      <c r="AQ5639">
        <f t="shared" ca="1" si="2991"/>
        <v>6.0139860139860142</v>
      </c>
      <c r="AR5639">
        <f t="shared" ca="1" si="2992"/>
        <v>8.9976689976689972</v>
      </c>
      <c r="AS5639">
        <f ca="1">P5639/J5639</f>
        <v>0.17375934683155334</v>
      </c>
    </row>
    <row r="5640" spans="1:45" x14ac:dyDescent="0.4">
      <c r="A5640">
        <f t="shared" si="3015"/>
        <v>201906</v>
      </c>
      <c r="B5640" t="s">
        <v>635</v>
      </c>
      <c r="C5640" t="s">
        <v>647</v>
      </c>
      <c r="D5640" t="str">
        <f t="shared" ca="1" si="3012"/>
        <v>I113</v>
      </c>
      <c r="E5640">
        <f t="shared" ca="1" si="2993"/>
        <v>70</v>
      </c>
      <c r="F5640">
        <f t="shared" ca="1" si="2994"/>
        <v>5</v>
      </c>
      <c r="G5640" t="str">
        <f t="shared" ca="1" si="3009"/>
        <v>S11</v>
      </c>
      <c r="H5640" t="str">
        <f t="shared" ca="1" si="3010"/>
        <v>S118</v>
      </c>
      <c r="I5640">
        <f ca="1">VLOOKUP(D5640,PRC!$A$2:$B$21,2,0)*E5640</f>
        <v>46900000</v>
      </c>
      <c r="J5640">
        <f t="shared" ca="1" si="2995"/>
        <v>43147996</v>
      </c>
      <c r="K5640">
        <f ca="1">VLOOKUP(D5640,PRC!$A$1:$C$21,3,0)*E5640</f>
        <v>21105000</v>
      </c>
      <c r="L5640">
        <f t="shared" ca="1" si="2996"/>
        <v>7035000</v>
      </c>
      <c r="M5640">
        <f t="shared" ca="1" si="2997"/>
        <v>938000</v>
      </c>
      <c r="N5640">
        <f t="shared" ca="1" si="2998"/>
        <v>2345000</v>
      </c>
      <c r="O5640">
        <f t="shared" ca="1" si="2999"/>
        <v>3752000</v>
      </c>
      <c r="P5640">
        <f t="shared" ca="1" si="3011"/>
        <v>7972996</v>
      </c>
      <c r="Q5640">
        <f ca="1">IF(P5640&gt;0,1,0)</f>
        <v>1</v>
      </c>
      <c r="R5640">
        <f t="shared" ca="1" si="3000"/>
        <v>8</v>
      </c>
      <c r="S5640">
        <f t="shared" ca="1" si="3001"/>
        <v>15</v>
      </c>
      <c r="T5640">
        <f t="shared" ca="1" si="3002"/>
        <v>2</v>
      </c>
      <c r="U5640">
        <f t="shared" ca="1" si="3003"/>
        <v>5</v>
      </c>
      <c r="V5640">
        <f t="shared" ca="1" si="3004"/>
        <v>8</v>
      </c>
      <c r="X5640">
        <f t="shared" si="3006"/>
        <v>5640</v>
      </c>
      <c r="Y5640">
        <f t="shared" si="3007"/>
        <v>5452</v>
      </c>
      <c r="Z5640">
        <f t="shared" si="3008"/>
        <v>5453</v>
      </c>
      <c r="AA5640">
        <f t="shared" si="3005"/>
        <v>5951</v>
      </c>
      <c r="AB5640">
        <f t="shared" si="3016"/>
        <v>500</v>
      </c>
      <c r="AM5640" t="str">
        <f t="shared" si="3017"/>
        <v>201906LP</v>
      </c>
      <c r="AN5640">
        <f t="shared" ca="1" si="3013"/>
        <v>8.0000085287846527</v>
      </c>
      <c r="AO5640">
        <f t="shared" ca="1" si="3014"/>
        <v>15</v>
      </c>
      <c r="AP5640">
        <f t="shared" ref="AP5640:AP5703" ca="1" si="3018">M5640/$I5640*100</f>
        <v>2</v>
      </c>
      <c r="AQ5640">
        <f t="shared" ref="AQ5640:AQ5703" ca="1" si="3019">N5640/$I5640*100</f>
        <v>5</v>
      </c>
      <c r="AR5640">
        <f t="shared" ref="AR5640:AR5703" ca="1" si="3020">O5640/$I5640*100</f>
        <v>8</v>
      </c>
      <c r="AS5640">
        <f ca="1">P5640/J5640</f>
        <v>0.1847825331215846</v>
      </c>
    </row>
    <row r="5641" spans="1:45" x14ac:dyDescent="0.4">
      <c r="A5641">
        <f t="shared" si="3015"/>
        <v>201906</v>
      </c>
      <c r="B5641" t="s">
        <v>636</v>
      </c>
      <c r="C5641" t="s">
        <v>647</v>
      </c>
      <c r="D5641" t="str">
        <f t="shared" ca="1" si="3012"/>
        <v>I102</v>
      </c>
      <c r="E5641">
        <f t="shared" ca="1" si="2993"/>
        <v>49</v>
      </c>
      <c r="F5641">
        <f t="shared" ca="1" si="2994"/>
        <v>7</v>
      </c>
      <c r="G5641" t="str">
        <f t="shared" ca="1" si="3009"/>
        <v>S10</v>
      </c>
      <c r="H5641" t="str">
        <f t="shared" ca="1" si="3010"/>
        <v>S108</v>
      </c>
      <c r="I5641">
        <f ca="1">VLOOKUP(D5641,PRC!$A$2:$B$21,2,0)*E5641</f>
        <v>1960000</v>
      </c>
      <c r="J5641">
        <f t="shared" ca="1" si="2995"/>
        <v>1803196</v>
      </c>
      <c r="K5641">
        <f ca="1">VLOOKUP(D5641,PRC!$A$1:$C$21,3,0)*E5641</f>
        <v>921200</v>
      </c>
      <c r="L5641">
        <f t="shared" ca="1" si="2996"/>
        <v>294000</v>
      </c>
      <c r="M5641">
        <f t="shared" ca="1" si="2997"/>
        <v>59000</v>
      </c>
      <c r="N5641">
        <f t="shared" ca="1" si="2998"/>
        <v>157000</v>
      </c>
      <c r="O5641">
        <f t="shared" ca="1" si="2999"/>
        <v>118000</v>
      </c>
      <c r="P5641">
        <f t="shared" ca="1" si="3011"/>
        <v>253996</v>
      </c>
      <c r="Q5641">
        <f ca="1">IF(P5641&gt;0,1,0)</f>
        <v>1</v>
      </c>
      <c r="R5641">
        <f t="shared" ca="1" si="3000"/>
        <v>8</v>
      </c>
      <c r="S5641">
        <f t="shared" ca="1" si="3001"/>
        <v>15</v>
      </c>
      <c r="T5641">
        <f t="shared" ca="1" si="3002"/>
        <v>3</v>
      </c>
      <c r="U5641">
        <f t="shared" ca="1" si="3003"/>
        <v>8</v>
      </c>
      <c r="V5641">
        <f t="shared" ca="1" si="3004"/>
        <v>6</v>
      </c>
      <c r="X5641">
        <f t="shared" si="3006"/>
        <v>5641</v>
      </c>
      <c r="Y5641">
        <f t="shared" si="3007"/>
        <v>5452</v>
      </c>
      <c r="Z5641">
        <f t="shared" si="3008"/>
        <v>5453</v>
      </c>
      <c r="AA5641">
        <f t="shared" si="3005"/>
        <v>5951</v>
      </c>
      <c r="AB5641">
        <f t="shared" si="3016"/>
        <v>500</v>
      </c>
      <c r="AM5641" t="str">
        <f t="shared" si="3017"/>
        <v>201906LP</v>
      </c>
      <c r="AN5641">
        <f t="shared" ca="1" si="3013"/>
        <v>8.0002040816326563</v>
      </c>
      <c r="AO5641">
        <f t="shared" ca="1" si="3014"/>
        <v>15</v>
      </c>
      <c r="AP5641">
        <f t="shared" ca="1" si="3018"/>
        <v>3.010204081632653</v>
      </c>
      <c r="AQ5641">
        <f t="shared" ca="1" si="3019"/>
        <v>8.0102040816326525</v>
      </c>
      <c r="AR5641">
        <f t="shared" ca="1" si="3020"/>
        <v>6.0204081632653059</v>
      </c>
      <c r="AS5641">
        <f ca="1">P5641/J5641</f>
        <v>0.14085878628834581</v>
      </c>
    </row>
    <row r="5642" spans="1:45" x14ac:dyDescent="0.4">
      <c r="A5642">
        <f t="shared" si="3015"/>
        <v>201906</v>
      </c>
      <c r="B5642" t="s">
        <v>637</v>
      </c>
      <c r="C5642" t="s">
        <v>647</v>
      </c>
      <c r="D5642" t="str">
        <f t="shared" ca="1" si="3012"/>
        <v>I117</v>
      </c>
      <c r="E5642">
        <f t="shared" ca="1" si="2993"/>
        <v>51</v>
      </c>
      <c r="F5642">
        <f t="shared" ca="1" si="2994"/>
        <v>6</v>
      </c>
      <c r="G5642" t="str">
        <f t="shared" ca="1" si="3009"/>
        <v>S11</v>
      </c>
      <c r="H5642" t="str">
        <f t="shared" ca="1" si="3010"/>
        <v>S118</v>
      </c>
      <c r="I5642">
        <f ca="1">VLOOKUP(D5642,PRC!$A$2:$B$21,2,0)*E5642</f>
        <v>127500000</v>
      </c>
      <c r="J5642">
        <f t="shared" ca="1" si="2995"/>
        <v>118574995.99999999</v>
      </c>
      <c r="K5642">
        <f ca="1">VLOOKUP(D5642,PRC!$A$1:$C$21,3,0)*E5642</f>
        <v>58650000</v>
      </c>
      <c r="L5642">
        <f t="shared" ca="1" si="2996"/>
        <v>19125000</v>
      </c>
      <c r="M5642">
        <f t="shared" ca="1" si="2997"/>
        <v>2550000</v>
      </c>
      <c r="N5642">
        <f t="shared" ca="1" si="2998"/>
        <v>7650000</v>
      </c>
      <c r="O5642">
        <f t="shared" ca="1" si="2999"/>
        <v>7650000</v>
      </c>
      <c r="P5642">
        <f t="shared" ca="1" si="3011"/>
        <v>22949995.999999985</v>
      </c>
      <c r="Q5642">
        <f ca="1">IF(P5642&gt;0,1,0)</f>
        <v>1</v>
      </c>
      <c r="R5642">
        <f t="shared" ca="1" si="3000"/>
        <v>7</v>
      </c>
      <c r="S5642">
        <f t="shared" ca="1" si="3001"/>
        <v>15</v>
      </c>
      <c r="T5642">
        <f t="shared" ca="1" si="3002"/>
        <v>2</v>
      </c>
      <c r="U5642">
        <f t="shared" ca="1" si="3003"/>
        <v>6</v>
      </c>
      <c r="V5642">
        <f t="shared" ca="1" si="3004"/>
        <v>6</v>
      </c>
      <c r="X5642">
        <f t="shared" si="3006"/>
        <v>5642</v>
      </c>
      <c r="Y5642">
        <f t="shared" si="3007"/>
        <v>5452</v>
      </c>
      <c r="Z5642">
        <f t="shared" si="3008"/>
        <v>5453</v>
      </c>
      <c r="AA5642">
        <f t="shared" si="3005"/>
        <v>5951</v>
      </c>
      <c r="AB5642">
        <f t="shared" si="3016"/>
        <v>500</v>
      </c>
      <c r="AM5642" t="str">
        <f t="shared" si="3017"/>
        <v>201906LP</v>
      </c>
      <c r="AN5642">
        <f t="shared" ca="1" si="3013"/>
        <v>7.0000031372549181</v>
      </c>
      <c r="AO5642">
        <f t="shared" ca="1" si="3014"/>
        <v>15</v>
      </c>
      <c r="AP5642">
        <f t="shared" ca="1" si="3018"/>
        <v>2</v>
      </c>
      <c r="AQ5642">
        <f t="shared" ca="1" si="3019"/>
        <v>6</v>
      </c>
      <c r="AR5642">
        <f t="shared" ca="1" si="3020"/>
        <v>6</v>
      </c>
      <c r="AS5642">
        <f ca="1">P5642/J5642</f>
        <v>0.19354835989199601</v>
      </c>
    </row>
    <row r="5643" spans="1:45" x14ac:dyDescent="0.4">
      <c r="A5643">
        <f t="shared" si="3015"/>
        <v>201906</v>
      </c>
      <c r="B5643" t="s">
        <v>638</v>
      </c>
      <c r="C5643" t="s">
        <v>647</v>
      </c>
      <c r="D5643" t="str">
        <f t="shared" ca="1" si="3012"/>
        <v>I114</v>
      </c>
      <c r="E5643">
        <f t="shared" ref="E5643:E5706" ca="1" si="3021">RANDBETWEEN(INDIRECT("AD"&amp;Y5643),INDIRECT("AD"&amp;Z5643))</f>
        <v>39</v>
      </c>
      <c r="F5643">
        <f t="shared" ref="F5643:F5706" ca="1" si="3022">RANDBETWEEN(INDIRECT("AF"&amp;Y5643),INDIRECT("AF"&amp;Z5643))</f>
        <v>7</v>
      </c>
      <c r="G5643" t="str">
        <f t="shared" ca="1" si="3009"/>
        <v>S10</v>
      </c>
      <c r="H5643" t="str">
        <f t="shared" ca="1" si="3010"/>
        <v>S104</v>
      </c>
      <c r="I5643">
        <f ca="1">VLOOKUP(D5643,PRC!$A$2:$B$21,2,0)*E5643</f>
        <v>9360000</v>
      </c>
      <c r="J5643">
        <f t="shared" ref="J5643:J5706" ca="1" si="3023">I5643*(1-R5643/100)-4</f>
        <v>8517596</v>
      </c>
      <c r="K5643">
        <f ca="1">VLOOKUP(D5643,PRC!$A$1:$C$21,3,0)*E5643</f>
        <v>5428800</v>
      </c>
      <c r="L5643">
        <f t="shared" ref="L5643:L5706" ca="1" si="3024">ROUND($I5643*S5643,-5)/100</f>
        <v>1217000</v>
      </c>
      <c r="M5643">
        <f t="shared" ref="M5643:M5706" ca="1" si="3025">ROUND($I5643*T5643,-5)/100</f>
        <v>94000</v>
      </c>
      <c r="N5643">
        <f t="shared" ref="N5643:N5706" ca="1" si="3026">ROUND($I5643*U5643,-5)/100</f>
        <v>468000</v>
      </c>
      <c r="O5643">
        <f t="shared" ref="O5643:O5706" ca="1" si="3027">ROUND($I5643*V5643,-5)/100</f>
        <v>562000</v>
      </c>
      <c r="P5643">
        <f t="shared" ca="1" si="3011"/>
        <v>747796</v>
      </c>
      <c r="Q5643">
        <f ca="1">IF(P5643&gt;0,1,0)</f>
        <v>1</v>
      </c>
      <c r="R5643">
        <f t="shared" ref="R5643:R5706" ca="1" si="3028">RANDBETWEEN(INDIRECT("AF"&amp;$Y5643),INDIRECT("AF"&amp;$Z5643))</f>
        <v>9</v>
      </c>
      <c r="S5643">
        <f t="shared" ref="S5643:S5706" ca="1" si="3029">RANDBETWEEN(INDIRECT("AG"&amp;$Y5643),INDIRECT("AG"&amp;$Z5643))</f>
        <v>13</v>
      </c>
      <c r="T5643">
        <f t="shared" ref="T5643:T5706" ca="1" si="3030">RANDBETWEEN(INDIRECT("AH"&amp;$Y5643),INDIRECT("AH"&amp;$Z5643))</f>
        <v>1</v>
      </c>
      <c r="U5643">
        <f t="shared" ref="U5643:U5706" ca="1" si="3031">RANDBETWEEN(INDIRECT("Ai"&amp;$Y5643),INDIRECT("Ai"&amp;$Z5643))</f>
        <v>5</v>
      </c>
      <c r="V5643">
        <f t="shared" ref="V5643:V5706" ca="1" si="3032">RANDBETWEEN(INDIRECT("Aj"&amp;$Y5643),INDIRECT("Aj"&amp;$Z5643))</f>
        <v>6</v>
      </c>
      <c r="X5643">
        <f t="shared" si="3006"/>
        <v>5643</v>
      </c>
      <c r="Y5643">
        <f t="shared" si="3007"/>
        <v>5452</v>
      </c>
      <c r="Z5643">
        <f t="shared" si="3008"/>
        <v>5453</v>
      </c>
      <c r="AA5643">
        <f t="shared" ref="AA5643:AA5706" si="3033">Y5643+AB5643-1</f>
        <v>5951</v>
      </c>
      <c r="AB5643">
        <f t="shared" si="3016"/>
        <v>500</v>
      </c>
      <c r="AM5643" t="str">
        <f t="shared" si="3017"/>
        <v>201906LP</v>
      </c>
      <c r="AN5643">
        <f t="shared" ca="1" si="3013"/>
        <v>9.0000427350427348</v>
      </c>
      <c r="AO5643">
        <f t="shared" ca="1" si="3014"/>
        <v>13.002136752136753</v>
      </c>
      <c r="AP5643">
        <f t="shared" ca="1" si="3018"/>
        <v>1.0042735042735043</v>
      </c>
      <c r="AQ5643">
        <f t="shared" ca="1" si="3019"/>
        <v>5</v>
      </c>
      <c r="AR5643">
        <f t="shared" ca="1" si="3020"/>
        <v>6.0042735042735043</v>
      </c>
      <c r="AS5643">
        <f ca="1">P5643/J5643</f>
        <v>8.7794255562250192E-2</v>
      </c>
    </row>
    <row r="5644" spans="1:45" x14ac:dyDescent="0.4">
      <c r="A5644">
        <f t="shared" si="3015"/>
        <v>201906</v>
      </c>
      <c r="B5644" t="s">
        <v>639</v>
      </c>
      <c r="C5644" t="s">
        <v>647</v>
      </c>
      <c r="D5644" t="str">
        <f t="shared" ca="1" si="3012"/>
        <v>I103</v>
      </c>
      <c r="E5644">
        <f t="shared" ca="1" si="3021"/>
        <v>31</v>
      </c>
      <c r="F5644">
        <f t="shared" ca="1" si="3022"/>
        <v>7</v>
      </c>
      <c r="G5644" t="str">
        <f t="shared" ca="1" si="3009"/>
        <v>S10</v>
      </c>
      <c r="H5644" t="str">
        <f t="shared" ca="1" si="3010"/>
        <v>S108</v>
      </c>
      <c r="I5644">
        <f ca="1">VLOOKUP(D5644,PRC!$A$2:$B$21,2,0)*E5644</f>
        <v>1550000</v>
      </c>
      <c r="J5644">
        <f t="shared" ca="1" si="3023"/>
        <v>1456996</v>
      </c>
      <c r="K5644">
        <f ca="1">VLOOKUP(D5644,PRC!$A$1:$C$21,3,0)*E5644</f>
        <v>883500</v>
      </c>
      <c r="L5644">
        <f t="shared" ca="1" si="3024"/>
        <v>217000</v>
      </c>
      <c r="M5644">
        <f t="shared" ca="1" si="3025"/>
        <v>16000</v>
      </c>
      <c r="N5644">
        <f t="shared" ca="1" si="3026"/>
        <v>78000</v>
      </c>
      <c r="O5644">
        <f t="shared" ca="1" si="3027"/>
        <v>78000</v>
      </c>
      <c r="P5644">
        <f t="shared" ca="1" si="3011"/>
        <v>184496</v>
      </c>
      <c r="Q5644">
        <f ca="1">IF(P5644&gt;0,1,0)</f>
        <v>1</v>
      </c>
      <c r="R5644">
        <f t="shared" ca="1" si="3028"/>
        <v>6</v>
      </c>
      <c r="S5644">
        <f t="shared" ca="1" si="3029"/>
        <v>14</v>
      </c>
      <c r="T5644">
        <f t="shared" ca="1" si="3030"/>
        <v>1</v>
      </c>
      <c r="U5644">
        <f t="shared" ca="1" si="3031"/>
        <v>5</v>
      </c>
      <c r="V5644">
        <f t="shared" ca="1" si="3032"/>
        <v>5</v>
      </c>
      <c r="X5644">
        <f t="shared" ref="X5644:X5707" si="3034">X5643+1</f>
        <v>5644</v>
      </c>
      <c r="Y5644">
        <f t="shared" ref="Y5644:Y5707" si="3035">IF(C5644=C5643,Y5643,X5644)</f>
        <v>5452</v>
      </c>
      <c r="Z5644">
        <f t="shared" ref="Z5644:Z5707" si="3036">Y5644+1</f>
        <v>5453</v>
      </c>
      <c r="AA5644">
        <f t="shared" si="3033"/>
        <v>5951</v>
      </c>
      <c r="AB5644">
        <f t="shared" si="3016"/>
        <v>500</v>
      </c>
      <c r="AM5644" t="str">
        <f t="shared" si="3017"/>
        <v>201906LP</v>
      </c>
      <c r="AN5644">
        <f t="shared" ca="1" si="3013"/>
        <v>6.0002580645161281</v>
      </c>
      <c r="AO5644">
        <f t="shared" ca="1" si="3014"/>
        <v>14.000000000000002</v>
      </c>
      <c r="AP5644">
        <f t="shared" ca="1" si="3018"/>
        <v>1.032258064516129</v>
      </c>
      <c r="AQ5644">
        <f t="shared" ca="1" si="3019"/>
        <v>5.032258064516129</v>
      </c>
      <c r="AR5644">
        <f t="shared" ca="1" si="3020"/>
        <v>5.032258064516129</v>
      </c>
      <c r="AS5644">
        <f ca="1">P5644/J5644</f>
        <v>0.12662766404300355</v>
      </c>
    </row>
    <row r="5645" spans="1:45" x14ac:dyDescent="0.4">
      <c r="A5645">
        <f t="shared" si="3015"/>
        <v>201906</v>
      </c>
      <c r="B5645" t="s">
        <v>640</v>
      </c>
      <c r="C5645" t="s">
        <v>647</v>
      </c>
      <c r="D5645" t="str">
        <f t="shared" ca="1" si="3012"/>
        <v>I118</v>
      </c>
      <c r="E5645">
        <f t="shared" ca="1" si="3021"/>
        <v>69</v>
      </c>
      <c r="F5645">
        <f t="shared" ca="1" si="3022"/>
        <v>6</v>
      </c>
      <c r="G5645" t="str">
        <f t="shared" ref="G5645:G5708" ca="1" si="3037">LEFT(H5645,3)</f>
        <v>S12</v>
      </c>
      <c r="H5645" t="str">
        <f t="shared" ref="H5645:H5708" ca="1" si="3038">"S"&amp;RANDBETWEEN(101,120)</f>
        <v>S120</v>
      </c>
      <c r="I5645">
        <f ca="1">VLOOKUP(D5645,PRC!$A$2:$B$21,2,0)*E5645</f>
        <v>36570000</v>
      </c>
      <c r="J5645">
        <f t="shared" ca="1" si="3023"/>
        <v>34010096</v>
      </c>
      <c r="K5645">
        <f ca="1">VLOOKUP(D5645,PRC!$A$1:$C$21,3,0)*E5645</f>
        <v>15359400</v>
      </c>
      <c r="L5645">
        <f t="shared" ca="1" si="3024"/>
        <v>4754000</v>
      </c>
      <c r="M5645">
        <f t="shared" ca="1" si="3025"/>
        <v>731000</v>
      </c>
      <c r="N5645">
        <f t="shared" ca="1" si="3026"/>
        <v>1829000</v>
      </c>
      <c r="O5645">
        <f t="shared" ca="1" si="3027"/>
        <v>2926000</v>
      </c>
      <c r="P5645">
        <f t="shared" ref="P5645:P5651" ca="1" si="3039">J5645-SUM(K5645:O5645)</f>
        <v>8410696</v>
      </c>
      <c r="Q5645">
        <f ca="1">IF(P5645&gt;0,1,0)</f>
        <v>1</v>
      </c>
      <c r="R5645">
        <f t="shared" ca="1" si="3028"/>
        <v>7</v>
      </c>
      <c r="S5645">
        <f t="shared" ca="1" si="3029"/>
        <v>13</v>
      </c>
      <c r="T5645">
        <f t="shared" ca="1" si="3030"/>
        <v>2</v>
      </c>
      <c r="U5645">
        <f t="shared" ca="1" si="3031"/>
        <v>5</v>
      </c>
      <c r="V5645">
        <f t="shared" ca="1" si="3032"/>
        <v>8</v>
      </c>
      <c r="X5645">
        <f t="shared" si="3034"/>
        <v>5645</v>
      </c>
      <c r="Y5645">
        <f t="shared" si="3035"/>
        <v>5452</v>
      </c>
      <c r="Z5645">
        <f t="shared" si="3036"/>
        <v>5453</v>
      </c>
      <c r="AA5645">
        <f t="shared" si="3033"/>
        <v>5951</v>
      </c>
      <c r="AB5645">
        <f t="shared" si="3016"/>
        <v>500</v>
      </c>
      <c r="AM5645" t="str">
        <f t="shared" si="3017"/>
        <v>201906LP</v>
      </c>
      <c r="AN5645">
        <f t="shared" ca="1" si="3013"/>
        <v>7.000010937927259</v>
      </c>
      <c r="AO5645">
        <f t="shared" ca="1" si="3014"/>
        <v>12.99972655181843</v>
      </c>
      <c r="AP5645">
        <f t="shared" ca="1" si="3018"/>
        <v>1.9989062072737218</v>
      </c>
      <c r="AQ5645">
        <f t="shared" ca="1" si="3019"/>
        <v>5.0013672409078485</v>
      </c>
      <c r="AR5645">
        <f t="shared" ca="1" si="3020"/>
        <v>8.0010937927262784</v>
      </c>
      <c r="AS5645">
        <f ca="1">P5645/J5645</f>
        <v>0.2472999782182326</v>
      </c>
    </row>
    <row r="5646" spans="1:45" x14ac:dyDescent="0.4">
      <c r="A5646">
        <f t="shared" si="3015"/>
        <v>201906</v>
      </c>
      <c r="B5646" t="s">
        <v>641</v>
      </c>
      <c r="C5646" t="s">
        <v>647</v>
      </c>
      <c r="D5646" t="str">
        <f t="shared" ref="D5646:D5709" ca="1" si="3040">"I"&amp;RANDBETWEEN(101,120)</f>
        <v>I104</v>
      </c>
      <c r="E5646">
        <f t="shared" ca="1" si="3021"/>
        <v>36</v>
      </c>
      <c r="F5646">
        <f t="shared" ca="1" si="3022"/>
        <v>5</v>
      </c>
      <c r="G5646" t="str">
        <f t="shared" ca="1" si="3037"/>
        <v>S11</v>
      </c>
      <c r="H5646" t="str">
        <f t="shared" ca="1" si="3038"/>
        <v>S116</v>
      </c>
      <c r="I5646">
        <f ca="1">VLOOKUP(D5646,PRC!$A$2:$B$21,2,0)*E5646</f>
        <v>2520000</v>
      </c>
      <c r="J5646">
        <f t="shared" ca="1" si="3023"/>
        <v>2267996</v>
      </c>
      <c r="K5646">
        <f ca="1">VLOOKUP(D5646,PRC!$A$1:$C$21,3,0)*E5646</f>
        <v>1058400</v>
      </c>
      <c r="L5646">
        <f t="shared" ca="1" si="3024"/>
        <v>277000</v>
      </c>
      <c r="M5646">
        <f t="shared" ca="1" si="3025"/>
        <v>76000</v>
      </c>
      <c r="N5646">
        <f t="shared" ca="1" si="3026"/>
        <v>252000</v>
      </c>
      <c r="O5646">
        <f t="shared" ca="1" si="3027"/>
        <v>227000</v>
      </c>
      <c r="P5646">
        <f t="shared" ca="1" si="3039"/>
        <v>377596</v>
      </c>
      <c r="Q5646">
        <f ca="1">IF(P5646&gt;0,1,0)</f>
        <v>1</v>
      </c>
      <c r="R5646">
        <f t="shared" ca="1" si="3028"/>
        <v>10</v>
      </c>
      <c r="S5646">
        <f t="shared" ca="1" si="3029"/>
        <v>11</v>
      </c>
      <c r="T5646">
        <f t="shared" ca="1" si="3030"/>
        <v>3</v>
      </c>
      <c r="U5646">
        <f t="shared" ca="1" si="3031"/>
        <v>10</v>
      </c>
      <c r="V5646">
        <f t="shared" ca="1" si="3032"/>
        <v>9</v>
      </c>
      <c r="X5646">
        <f t="shared" si="3034"/>
        <v>5646</v>
      </c>
      <c r="Y5646">
        <f t="shared" si="3035"/>
        <v>5452</v>
      </c>
      <c r="Z5646">
        <f t="shared" si="3036"/>
        <v>5453</v>
      </c>
      <c r="AA5646">
        <f t="shared" si="3033"/>
        <v>5951</v>
      </c>
      <c r="AB5646">
        <f t="shared" si="3016"/>
        <v>500</v>
      </c>
      <c r="AM5646" t="str">
        <f t="shared" si="3017"/>
        <v>201906LP</v>
      </c>
      <c r="AN5646">
        <f t="shared" ref="AN5646:AN5709" ca="1" si="3041">(1-J5646/I5646)*100</f>
        <v>10.000158730158725</v>
      </c>
      <c r="AO5646">
        <f t="shared" ref="AO5646:AO5709" ca="1" si="3042">L5646/$I5646*100</f>
        <v>10.992063492063492</v>
      </c>
      <c r="AP5646">
        <f t="shared" ca="1" si="3018"/>
        <v>3.0158730158730158</v>
      </c>
      <c r="AQ5646">
        <f t="shared" ca="1" si="3019"/>
        <v>10</v>
      </c>
      <c r="AR5646">
        <f t="shared" ca="1" si="3020"/>
        <v>9.0079365079365079</v>
      </c>
      <c r="AS5646">
        <f ca="1">P5646/J5646</f>
        <v>0.16648882978629592</v>
      </c>
    </row>
    <row r="5647" spans="1:45" x14ac:dyDescent="0.4">
      <c r="A5647">
        <f t="shared" si="3015"/>
        <v>201906</v>
      </c>
      <c r="B5647" t="s">
        <v>642</v>
      </c>
      <c r="C5647" t="s">
        <v>647</v>
      </c>
      <c r="D5647" t="str">
        <f t="shared" ca="1" si="3040"/>
        <v>I113</v>
      </c>
      <c r="E5647">
        <f t="shared" ca="1" si="3021"/>
        <v>37</v>
      </c>
      <c r="F5647">
        <f t="shared" ca="1" si="3022"/>
        <v>7</v>
      </c>
      <c r="G5647" t="str">
        <f t="shared" ca="1" si="3037"/>
        <v>S11</v>
      </c>
      <c r="H5647" t="str">
        <f t="shared" ca="1" si="3038"/>
        <v>S110</v>
      </c>
      <c r="I5647">
        <f ca="1">VLOOKUP(D5647,PRC!$A$2:$B$21,2,0)*E5647</f>
        <v>24790000</v>
      </c>
      <c r="J5647">
        <f t="shared" ca="1" si="3023"/>
        <v>22806796</v>
      </c>
      <c r="K5647">
        <f ca="1">VLOOKUP(D5647,PRC!$A$1:$C$21,3,0)*E5647</f>
        <v>11155500</v>
      </c>
      <c r="L5647">
        <f t="shared" ca="1" si="3024"/>
        <v>3471000</v>
      </c>
      <c r="M5647">
        <f t="shared" ca="1" si="3025"/>
        <v>248000</v>
      </c>
      <c r="N5647">
        <f t="shared" ca="1" si="3026"/>
        <v>1735000</v>
      </c>
      <c r="O5647">
        <f t="shared" ca="1" si="3027"/>
        <v>2231000</v>
      </c>
      <c r="P5647">
        <f t="shared" ca="1" si="3039"/>
        <v>3966296</v>
      </c>
      <c r="Q5647">
        <f ca="1">IF(P5647&gt;0,1,0)</f>
        <v>1</v>
      </c>
      <c r="R5647">
        <f t="shared" ca="1" si="3028"/>
        <v>8</v>
      </c>
      <c r="S5647">
        <f t="shared" ca="1" si="3029"/>
        <v>14</v>
      </c>
      <c r="T5647">
        <f t="shared" ca="1" si="3030"/>
        <v>1</v>
      </c>
      <c r="U5647">
        <f t="shared" ca="1" si="3031"/>
        <v>7</v>
      </c>
      <c r="V5647">
        <f t="shared" ca="1" si="3032"/>
        <v>9</v>
      </c>
      <c r="X5647">
        <f t="shared" si="3034"/>
        <v>5647</v>
      </c>
      <c r="Y5647">
        <f t="shared" si="3035"/>
        <v>5452</v>
      </c>
      <c r="Z5647">
        <f t="shared" si="3036"/>
        <v>5453</v>
      </c>
      <c r="AA5647">
        <f t="shared" si="3033"/>
        <v>5951</v>
      </c>
      <c r="AB5647">
        <f t="shared" si="3016"/>
        <v>500</v>
      </c>
      <c r="AM5647" t="str">
        <f t="shared" si="3017"/>
        <v>201906LP</v>
      </c>
      <c r="AN5647">
        <f t="shared" ca="1" si="3041"/>
        <v>8.0000161355385231</v>
      </c>
      <c r="AO5647">
        <f t="shared" ca="1" si="3042"/>
        <v>14.00161355385236</v>
      </c>
      <c r="AP5647">
        <f t="shared" ca="1" si="3018"/>
        <v>1.0004033884630898</v>
      </c>
      <c r="AQ5647">
        <f t="shared" ca="1" si="3019"/>
        <v>6.9987898346107302</v>
      </c>
      <c r="AR5647">
        <f t="shared" ca="1" si="3020"/>
        <v>8.9995966115369104</v>
      </c>
      <c r="AS5647">
        <f ca="1">P5647/J5647</f>
        <v>0.17390851393593384</v>
      </c>
    </row>
    <row r="5648" spans="1:45" x14ac:dyDescent="0.4">
      <c r="A5648">
        <f t="shared" si="3015"/>
        <v>201906</v>
      </c>
      <c r="B5648" t="s">
        <v>643</v>
      </c>
      <c r="C5648" t="s">
        <v>647</v>
      </c>
      <c r="D5648" t="str">
        <f t="shared" ca="1" si="3040"/>
        <v>I119</v>
      </c>
      <c r="E5648">
        <f t="shared" ca="1" si="3021"/>
        <v>38</v>
      </c>
      <c r="F5648">
        <f t="shared" ca="1" si="3022"/>
        <v>6</v>
      </c>
      <c r="G5648" t="str">
        <f t="shared" ca="1" si="3037"/>
        <v>S10</v>
      </c>
      <c r="H5648" t="str">
        <f t="shared" ca="1" si="3038"/>
        <v>S101</v>
      </c>
      <c r="I5648">
        <f ca="1">VLOOKUP(D5648,PRC!$A$2:$B$21,2,0)*E5648</f>
        <v>3610000</v>
      </c>
      <c r="J5648">
        <f t="shared" ca="1" si="3023"/>
        <v>3357296</v>
      </c>
      <c r="K5648">
        <f ca="1">VLOOKUP(D5648,PRC!$A$1:$C$21,3,0)*E5648</f>
        <v>1732800</v>
      </c>
      <c r="L5648">
        <f t="shared" ca="1" si="3024"/>
        <v>469000</v>
      </c>
      <c r="M5648">
        <f t="shared" ca="1" si="3025"/>
        <v>36000</v>
      </c>
      <c r="N5648">
        <f t="shared" ca="1" si="3026"/>
        <v>325000</v>
      </c>
      <c r="O5648">
        <f t="shared" ca="1" si="3027"/>
        <v>253000</v>
      </c>
      <c r="P5648">
        <f t="shared" ca="1" si="3039"/>
        <v>541496</v>
      </c>
      <c r="Q5648">
        <f ca="1">IF(P5648&gt;0,1,0)</f>
        <v>1</v>
      </c>
      <c r="R5648">
        <f t="shared" ca="1" si="3028"/>
        <v>7</v>
      </c>
      <c r="S5648">
        <f t="shared" ca="1" si="3029"/>
        <v>13</v>
      </c>
      <c r="T5648">
        <f t="shared" ca="1" si="3030"/>
        <v>1</v>
      </c>
      <c r="U5648">
        <f t="shared" ca="1" si="3031"/>
        <v>9</v>
      </c>
      <c r="V5648">
        <f t="shared" ca="1" si="3032"/>
        <v>7</v>
      </c>
      <c r="X5648">
        <f t="shared" si="3034"/>
        <v>5648</v>
      </c>
      <c r="Y5648">
        <f t="shared" si="3035"/>
        <v>5452</v>
      </c>
      <c r="Z5648">
        <f t="shared" si="3036"/>
        <v>5453</v>
      </c>
      <c r="AA5648">
        <f t="shared" si="3033"/>
        <v>5951</v>
      </c>
      <c r="AB5648">
        <f t="shared" si="3016"/>
        <v>500</v>
      </c>
      <c r="AM5648" t="str">
        <f t="shared" si="3017"/>
        <v>201906LP</v>
      </c>
      <c r="AN5648">
        <f t="shared" ca="1" si="3041"/>
        <v>7.0001108033241</v>
      </c>
      <c r="AO5648">
        <f t="shared" ca="1" si="3042"/>
        <v>12.991689750692521</v>
      </c>
      <c r="AP5648">
        <f t="shared" ca="1" si="3018"/>
        <v>0.99722991689750684</v>
      </c>
      <c r="AQ5648">
        <f t="shared" ca="1" si="3019"/>
        <v>9.0027700831024937</v>
      </c>
      <c r="AR5648">
        <f t="shared" ca="1" si="3020"/>
        <v>7.0083102493074794</v>
      </c>
      <c r="AS5648">
        <f ca="1">P5648/J5648</f>
        <v>0.16128932331257059</v>
      </c>
    </row>
    <row r="5649" spans="1:45" x14ac:dyDescent="0.4">
      <c r="A5649">
        <f t="shared" si="3015"/>
        <v>201906</v>
      </c>
      <c r="B5649" t="s">
        <v>644</v>
      </c>
      <c r="C5649" t="s">
        <v>647</v>
      </c>
      <c r="D5649" t="str">
        <f t="shared" ca="1" si="3040"/>
        <v>I118</v>
      </c>
      <c r="E5649">
        <f t="shared" ca="1" si="3021"/>
        <v>64</v>
      </c>
      <c r="F5649">
        <f t="shared" ca="1" si="3022"/>
        <v>10</v>
      </c>
      <c r="G5649" t="str">
        <f t="shared" ca="1" si="3037"/>
        <v>S10</v>
      </c>
      <c r="H5649" t="str">
        <f t="shared" ca="1" si="3038"/>
        <v>S101</v>
      </c>
      <c r="I5649">
        <f ca="1">VLOOKUP(D5649,PRC!$A$2:$B$21,2,0)*E5649</f>
        <v>33920000</v>
      </c>
      <c r="J5649">
        <f t="shared" ca="1" si="3023"/>
        <v>30527996</v>
      </c>
      <c r="K5649">
        <f ca="1">VLOOKUP(D5649,PRC!$A$1:$C$21,3,0)*E5649</f>
        <v>14246400</v>
      </c>
      <c r="L5649">
        <f t="shared" ca="1" si="3024"/>
        <v>3731000</v>
      </c>
      <c r="M5649">
        <f t="shared" ca="1" si="3025"/>
        <v>1018000</v>
      </c>
      <c r="N5649">
        <f t="shared" ca="1" si="3026"/>
        <v>3392000</v>
      </c>
      <c r="O5649">
        <f t="shared" ca="1" si="3027"/>
        <v>3053000</v>
      </c>
      <c r="P5649">
        <f t="shared" ca="1" si="3039"/>
        <v>5087596</v>
      </c>
      <c r="Q5649">
        <f ca="1">IF(P5649&gt;0,1,0)</f>
        <v>1</v>
      </c>
      <c r="R5649">
        <f t="shared" ca="1" si="3028"/>
        <v>10</v>
      </c>
      <c r="S5649">
        <f t="shared" ca="1" si="3029"/>
        <v>11</v>
      </c>
      <c r="T5649">
        <f t="shared" ca="1" si="3030"/>
        <v>3</v>
      </c>
      <c r="U5649">
        <f t="shared" ca="1" si="3031"/>
        <v>10</v>
      </c>
      <c r="V5649">
        <f t="shared" ca="1" si="3032"/>
        <v>9</v>
      </c>
      <c r="X5649">
        <f t="shared" si="3034"/>
        <v>5649</v>
      </c>
      <c r="Y5649">
        <f t="shared" si="3035"/>
        <v>5452</v>
      </c>
      <c r="Z5649">
        <f t="shared" si="3036"/>
        <v>5453</v>
      </c>
      <c r="AA5649">
        <f t="shared" si="3033"/>
        <v>5951</v>
      </c>
      <c r="AB5649">
        <f t="shared" si="3016"/>
        <v>500</v>
      </c>
      <c r="AM5649" t="str">
        <f t="shared" si="3017"/>
        <v>201906LP</v>
      </c>
      <c r="AN5649">
        <f t="shared" ca="1" si="3041"/>
        <v>10.000011792452835</v>
      </c>
      <c r="AO5649">
        <f t="shared" ca="1" si="3042"/>
        <v>10.99941037735849</v>
      </c>
      <c r="AP5649">
        <f t="shared" ca="1" si="3018"/>
        <v>3.0011792452830188</v>
      </c>
      <c r="AQ5649">
        <f t="shared" ca="1" si="3019"/>
        <v>10</v>
      </c>
      <c r="AR5649">
        <f t="shared" ca="1" si="3020"/>
        <v>9.0005896226415096</v>
      </c>
      <c r="AS5649">
        <f ca="1">P5649/J5649</f>
        <v>0.16665345475019061</v>
      </c>
    </row>
    <row r="5650" spans="1:45" x14ac:dyDescent="0.4">
      <c r="A5650">
        <f t="shared" si="3015"/>
        <v>201906</v>
      </c>
      <c r="B5650" t="s">
        <v>645</v>
      </c>
      <c r="C5650" t="s">
        <v>647</v>
      </c>
      <c r="D5650" t="str">
        <f t="shared" ca="1" si="3040"/>
        <v>I117</v>
      </c>
      <c r="E5650">
        <f t="shared" ca="1" si="3021"/>
        <v>52</v>
      </c>
      <c r="F5650">
        <f t="shared" ca="1" si="3022"/>
        <v>7</v>
      </c>
      <c r="G5650" t="str">
        <f t="shared" ca="1" si="3037"/>
        <v>S11</v>
      </c>
      <c r="H5650" t="str">
        <f t="shared" ca="1" si="3038"/>
        <v>S115</v>
      </c>
      <c r="I5650">
        <f ca="1">VLOOKUP(D5650,PRC!$A$2:$B$21,2,0)*E5650</f>
        <v>130000000</v>
      </c>
      <c r="J5650">
        <f t="shared" ca="1" si="3023"/>
        <v>120899995.99999999</v>
      </c>
      <c r="K5650">
        <f ca="1">VLOOKUP(D5650,PRC!$A$1:$C$21,3,0)*E5650</f>
        <v>59800000</v>
      </c>
      <c r="L5650">
        <f t="shared" ca="1" si="3024"/>
        <v>15600000</v>
      </c>
      <c r="M5650">
        <f t="shared" ca="1" si="3025"/>
        <v>2600000</v>
      </c>
      <c r="N5650">
        <f t="shared" ca="1" si="3026"/>
        <v>7800000</v>
      </c>
      <c r="O5650">
        <f t="shared" ca="1" si="3027"/>
        <v>9100000</v>
      </c>
      <c r="P5650">
        <f t="shared" ca="1" si="3039"/>
        <v>25999995.999999985</v>
      </c>
      <c r="Q5650">
        <f ca="1">IF(P5650&gt;0,1,0)</f>
        <v>1</v>
      </c>
      <c r="R5650">
        <f t="shared" ca="1" si="3028"/>
        <v>7</v>
      </c>
      <c r="S5650">
        <f t="shared" ca="1" si="3029"/>
        <v>12</v>
      </c>
      <c r="T5650">
        <f t="shared" ca="1" si="3030"/>
        <v>2</v>
      </c>
      <c r="U5650">
        <f t="shared" ca="1" si="3031"/>
        <v>6</v>
      </c>
      <c r="V5650">
        <f t="shared" ca="1" si="3032"/>
        <v>7</v>
      </c>
      <c r="X5650">
        <f t="shared" si="3034"/>
        <v>5650</v>
      </c>
      <c r="Y5650">
        <f t="shared" si="3035"/>
        <v>5452</v>
      </c>
      <c r="Z5650">
        <f t="shared" si="3036"/>
        <v>5453</v>
      </c>
      <c r="AA5650">
        <f t="shared" si="3033"/>
        <v>5951</v>
      </c>
      <c r="AB5650">
        <f t="shared" si="3016"/>
        <v>500</v>
      </c>
      <c r="AM5650" t="str">
        <f t="shared" si="3017"/>
        <v>201906LP</v>
      </c>
      <c r="AN5650">
        <f t="shared" ca="1" si="3041"/>
        <v>7.0000030769230897</v>
      </c>
      <c r="AO5650">
        <f t="shared" ca="1" si="3042"/>
        <v>12</v>
      </c>
      <c r="AP5650">
        <f t="shared" ca="1" si="3018"/>
        <v>2</v>
      </c>
      <c r="AQ5650">
        <f t="shared" ca="1" si="3019"/>
        <v>6</v>
      </c>
      <c r="AR5650">
        <f t="shared" ca="1" si="3020"/>
        <v>7.0000000000000009</v>
      </c>
      <c r="AS5650">
        <f ca="1">P5650/J5650</f>
        <v>0.21505373747076045</v>
      </c>
    </row>
    <row r="5651" spans="1:45" x14ac:dyDescent="0.4">
      <c r="A5651">
        <f t="shared" si="3015"/>
        <v>201906</v>
      </c>
      <c r="B5651" t="s">
        <v>646</v>
      </c>
      <c r="C5651" t="s">
        <v>647</v>
      </c>
      <c r="D5651" t="str">
        <f t="shared" ca="1" si="3040"/>
        <v>I111</v>
      </c>
      <c r="E5651">
        <f t="shared" ca="1" si="3021"/>
        <v>57</v>
      </c>
      <c r="F5651">
        <f t="shared" ca="1" si="3022"/>
        <v>7</v>
      </c>
      <c r="G5651" t="str">
        <f t="shared" ca="1" si="3037"/>
        <v>S10</v>
      </c>
      <c r="H5651" t="str">
        <f t="shared" ca="1" si="3038"/>
        <v>S103</v>
      </c>
      <c r="I5651">
        <f ca="1">VLOOKUP(D5651,PRC!$A$2:$B$21,2,0)*E5651</f>
        <v>8550000</v>
      </c>
      <c r="J5651">
        <f t="shared" ca="1" si="3023"/>
        <v>8122496</v>
      </c>
      <c r="K5651">
        <f ca="1">VLOOKUP(D5651,PRC!$A$1:$C$21,3,0)*E5651</f>
        <v>4531500</v>
      </c>
      <c r="L5651">
        <f t="shared" ca="1" si="3024"/>
        <v>941000</v>
      </c>
      <c r="M5651">
        <f t="shared" ca="1" si="3025"/>
        <v>257000</v>
      </c>
      <c r="N5651">
        <f t="shared" ca="1" si="3026"/>
        <v>599000</v>
      </c>
      <c r="O5651">
        <f t="shared" ca="1" si="3027"/>
        <v>513000</v>
      </c>
      <c r="P5651">
        <f t="shared" ca="1" si="3039"/>
        <v>1280996</v>
      </c>
      <c r="Q5651">
        <f ca="1">IF(P5651&gt;0,1,0)</f>
        <v>1</v>
      </c>
      <c r="R5651">
        <f t="shared" ca="1" si="3028"/>
        <v>5</v>
      </c>
      <c r="S5651">
        <f t="shared" ca="1" si="3029"/>
        <v>11</v>
      </c>
      <c r="T5651">
        <f t="shared" ca="1" si="3030"/>
        <v>3</v>
      </c>
      <c r="U5651">
        <f t="shared" ca="1" si="3031"/>
        <v>7</v>
      </c>
      <c r="V5651">
        <f t="shared" ca="1" si="3032"/>
        <v>6</v>
      </c>
      <c r="X5651">
        <f t="shared" si="3034"/>
        <v>5651</v>
      </c>
      <c r="Y5651">
        <f t="shared" si="3035"/>
        <v>5452</v>
      </c>
      <c r="Z5651">
        <f t="shared" si="3036"/>
        <v>5453</v>
      </c>
      <c r="AA5651">
        <f t="shared" si="3033"/>
        <v>5951</v>
      </c>
      <c r="AB5651">
        <f t="shared" si="3016"/>
        <v>500</v>
      </c>
      <c r="AM5651" t="str">
        <f t="shared" si="3017"/>
        <v>201906LP</v>
      </c>
      <c r="AN5651">
        <f t="shared" ca="1" si="3041"/>
        <v>5.0000467836257334</v>
      </c>
      <c r="AO5651">
        <f t="shared" ca="1" si="3042"/>
        <v>11.005847953216374</v>
      </c>
      <c r="AP5651">
        <f t="shared" ca="1" si="3018"/>
        <v>3.0058479532163744</v>
      </c>
      <c r="AQ5651">
        <f t="shared" ca="1" si="3019"/>
        <v>7.0058479532163735</v>
      </c>
      <c r="AR5651">
        <f t="shared" ca="1" si="3020"/>
        <v>6</v>
      </c>
      <c r="AS5651">
        <f ca="1">P5651/J5651</f>
        <v>0.15770964984162503</v>
      </c>
    </row>
    <row r="5652" spans="1:45" x14ac:dyDescent="0.4">
      <c r="A5652">
        <f t="shared" si="3015"/>
        <v>201906</v>
      </c>
      <c r="B5652" t="s">
        <v>728</v>
      </c>
      <c r="C5652" t="s">
        <v>647</v>
      </c>
      <c r="D5652" t="str">
        <f t="shared" ca="1" si="3040"/>
        <v>I106</v>
      </c>
      <c r="E5652">
        <f t="shared" ca="1" si="3021"/>
        <v>56</v>
      </c>
      <c r="F5652">
        <f t="shared" ca="1" si="3022"/>
        <v>7</v>
      </c>
      <c r="G5652" t="str">
        <f t="shared" ca="1" si="3037"/>
        <v>S10</v>
      </c>
      <c r="H5652" t="str">
        <f t="shared" ca="1" si="3038"/>
        <v>S101</v>
      </c>
      <c r="I5652">
        <f ca="1">VLOOKUP(D5652,PRC!$A$2:$B$21,2,0)*E5652</f>
        <v>1120000</v>
      </c>
      <c r="J5652">
        <f t="shared" ca="1" si="3023"/>
        <v>1063996</v>
      </c>
      <c r="K5652">
        <f ca="1">VLOOKUP(D5652,PRC!$A$1:$C$21,3,0)*E5652</f>
        <v>593600</v>
      </c>
      <c r="L5652">
        <f t="shared" ca="1" si="3024"/>
        <v>112000</v>
      </c>
      <c r="M5652">
        <f t="shared" ca="1" si="3025"/>
        <v>34000</v>
      </c>
      <c r="N5652">
        <f t="shared" ca="1" si="3026"/>
        <v>56000</v>
      </c>
      <c r="O5652">
        <f t="shared" ca="1" si="3027"/>
        <v>112000</v>
      </c>
      <c r="P5652">
        <f t="shared" ref="P5652:P5715" ca="1" si="3043">J5652-SUM(K5652:O5652)</f>
        <v>156396</v>
      </c>
      <c r="Q5652">
        <f ca="1">IF(P5652&gt;0,1,0)</f>
        <v>1</v>
      </c>
      <c r="R5652">
        <f t="shared" ca="1" si="3028"/>
        <v>5</v>
      </c>
      <c r="S5652">
        <f t="shared" ca="1" si="3029"/>
        <v>10</v>
      </c>
      <c r="T5652">
        <f t="shared" ca="1" si="3030"/>
        <v>3</v>
      </c>
      <c r="U5652">
        <f t="shared" ca="1" si="3031"/>
        <v>5</v>
      </c>
      <c r="V5652">
        <f t="shared" ca="1" si="3032"/>
        <v>10</v>
      </c>
      <c r="X5652">
        <f t="shared" si="3034"/>
        <v>5652</v>
      </c>
      <c r="Y5652">
        <f t="shared" si="3035"/>
        <v>5452</v>
      </c>
      <c r="Z5652">
        <f t="shared" si="3036"/>
        <v>5453</v>
      </c>
      <c r="AA5652">
        <f t="shared" si="3033"/>
        <v>5951</v>
      </c>
      <c r="AB5652">
        <f t="shared" si="3016"/>
        <v>500</v>
      </c>
      <c r="AM5652" t="str">
        <f t="shared" si="3017"/>
        <v>201906LP</v>
      </c>
      <c r="AN5652">
        <f t="shared" ca="1" si="3041"/>
        <v>5.0003571428571476</v>
      </c>
      <c r="AO5652">
        <f t="shared" ca="1" si="3042"/>
        <v>10</v>
      </c>
      <c r="AP5652">
        <f t="shared" ca="1" si="3018"/>
        <v>3.0357142857142856</v>
      </c>
      <c r="AQ5652">
        <f t="shared" ca="1" si="3019"/>
        <v>5</v>
      </c>
      <c r="AR5652">
        <f t="shared" ca="1" si="3020"/>
        <v>10</v>
      </c>
      <c r="AS5652">
        <f ca="1">P5652/J5652</f>
        <v>0.14698927439576839</v>
      </c>
    </row>
    <row r="5653" spans="1:45" x14ac:dyDescent="0.4">
      <c r="A5653">
        <f t="shared" si="3015"/>
        <v>201906</v>
      </c>
      <c r="B5653" t="s">
        <v>729</v>
      </c>
      <c r="C5653" t="s">
        <v>647</v>
      </c>
      <c r="D5653" t="str">
        <f t="shared" ca="1" si="3040"/>
        <v>I118</v>
      </c>
      <c r="E5653">
        <f t="shared" ca="1" si="3021"/>
        <v>54</v>
      </c>
      <c r="F5653">
        <f t="shared" ca="1" si="3022"/>
        <v>8</v>
      </c>
      <c r="G5653" t="str">
        <f t="shared" ca="1" si="3037"/>
        <v>S11</v>
      </c>
      <c r="H5653" t="str">
        <f t="shared" ca="1" si="3038"/>
        <v>S111</v>
      </c>
      <c r="I5653">
        <f ca="1">VLOOKUP(D5653,PRC!$A$2:$B$21,2,0)*E5653</f>
        <v>28620000</v>
      </c>
      <c r="J5653">
        <f t="shared" ca="1" si="3023"/>
        <v>27188996</v>
      </c>
      <c r="K5653">
        <f ca="1">VLOOKUP(D5653,PRC!$A$1:$C$21,3,0)*E5653</f>
        <v>12020400</v>
      </c>
      <c r="L5653">
        <f t="shared" ca="1" si="3024"/>
        <v>3148000</v>
      </c>
      <c r="M5653">
        <f t="shared" ca="1" si="3025"/>
        <v>572000</v>
      </c>
      <c r="N5653">
        <f t="shared" ca="1" si="3026"/>
        <v>2576000</v>
      </c>
      <c r="O5653">
        <f t="shared" ca="1" si="3027"/>
        <v>2862000</v>
      </c>
      <c r="P5653">
        <f t="shared" ca="1" si="3043"/>
        <v>6010596</v>
      </c>
      <c r="Q5653">
        <f ca="1">IF(P5653&gt;0,1,0)</f>
        <v>1</v>
      </c>
      <c r="R5653">
        <f t="shared" ca="1" si="3028"/>
        <v>5</v>
      </c>
      <c r="S5653">
        <f t="shared" ca="1" si="3029"/>
        <v>11</v>
      </c>
      <c r="T5653">
        <f t="shared" ca="1" si="3030"/>
        <v>2</v>
      </c>
      <c r="U5653">
        <f t="shared" ca="1" si="3031"/>
        <v>9</v>
      </c>
      <c r="V5653">
        <f t="shared" ca="1" si="3032"/>
        <v>10</v>
      </c>
      <c r="X5653">
        <f t="shared" si="3034"/>
        <v>5653</v>
      </c>
      <c r="Y5653">
        <f t="shared" si="3035"/>
        <v>5452</v>
      </c>
      <c r="Z5653">
        <f t="shared" si="3036"/>
        <v>5453</v>
      </c>
      <c r="AA5653">
        <f t="shared" si="3033"/>
        <v>5951</v>
      </c>
      <c r="AB5653">
        <f t="shared" si="3016"/>
        <v>500</v>
      </c>
      <c r="AM5653" t="str">
        <f t="shared" si="3017"/>
        <v>201906LP</v>
      </c>
      <c r="AN5653">
        <f t="shared" ca="1" si="3041"/>
        <v>5.0000139762403917</v>
      </c>
      <c r="AO5653">
        <f t="shared" ca="1" si="3042"/>
        <v>10.999301187980432</v>
      </c>
      <c r="AP5653">
        <f t="shared" ca="1" si="3018"/>
        <v>1.9986023759608667</v>
      </c>
      <c r="AQ5653">
        <f t="shared" ca="1" si="3019"/>
        <v>9.0006988120195661</v>
      </c>
      <c r="AR5653">
        <f t="shared" ca="1" si="3020"/>
        <v>10</v>
      </c>
      <c r="AS5653">
        <f ca="1">P5653/J5653</f>
        <v>0.22106722881565763</v>
      </c>
    </row>
    <row r="5654" spans="1:45" x14ac:dyDescent="0.4">
      <c r="A5654">
        <f t="shared" si="3015"/>
        <v>201906</v>
      </c>
      <c r="B5654" t="s">
        <v>730</v>
      </c>
      <c r="C5654" t="s">
        <v>647</v>
      </c>
      <c r="D5654" t="str">
        <f t="shared" ca="1" si="3040"/>
        <v>I104</v>
      </c>
      <c r="E5654">
        <f t="shared" ca="1" si="3021"/>
        <v>33</v>
      </c>
      <c r="F5654">
        <f t="shared" ca="1" si="3022"/>
        <v>6</v>
      </c>
      <c r="G5654" t="str">
        <f t="shared" ca="1" si="3037"/>
        <v>S11</v>
      </c>
      <c r="H5654" t="str">
        <f t="shared" ca="1" si="3038"/>
        <v>S115</v>
      </c>
      <c r="I5654">
        <f ca="1">VLOOKUP(D5654,PRC!$A$2:$B$21,2,0)*E5654</f>
        <v>2310000</v>
      </c>
      <c r="J5654">
        <f t="shared" ca="1" si="3023"/>
        <v>2171396</v>
      </c>
      <c r="K5654">
        <f ca="1">VLOOKUP(D5654,PRC!$A$1:$C$21,3,0)*E5654</f>
        <v>970200</v>
      </c>
      <c r="L5654">
        <f t="shared" ca="1" si="3024"/>
        <v>323000</v>
      </c>
      <c r="M5654">
        <f t="shared" ca="1" si="3025"/>
        <v>69000</v>
      </c>
      <c r="N5654">
        <f t="shared" ca="1" si="3026"/>
        <v>231000</v>
      </c>
      <c r="O5654">
        <f t="shared" ca="1" si="3027"/>
        <v>231000</v>
      </c>
      <c r="P5654">
        <f t="shared" ca="1" si="3043"/>
        <v>347196</v>
      </c>
      <c r="Q5654">
        <f ca="1">IF(P5654&gt;0,1,0)</f>
        <v>1</v>
      </c>
      <c r="R5654">
        <f t="shared" ca="1" si="3028"/>
        <v>6</v>
      </c>
      <c r="S5654">
        <f t="shared" ca="1" si="3029"/>
        <v>14</v>
      </c>
      <c r="T5654">
        <f t="shared" ca="1" si="3030"/>
        <v>3</v>
      </c>
      <c r="U5654">
        <f t="shared" ca="1" si="3031"/>
        <v>10</v>
      </c>
      <c r="V5654">
        <f t="shared" ca="1" si="3032"/>
        <v>10</v>
      </c>
      <c r="X5654">
        <f t="shared" si="3034"/>
        <v>5654</v>
      </c>
      <c r="Y5654">
        <f t="shared" si="3035"/>
        <v>5452</v>
      </c>
      <c r="Z5654">
        <f t="shared" si="3036"/>
        <v>5453</v>
      </c>
      <c r="AA5654">
        <f t="shared" si="3033"/>
        <v>5951</v>
      </c>
      <c r="AB5654">
        <f t="shared" si="3016"/>
        <v>500</v>
      </c>
      <c r="AM5654" t="str">
        <f t="shared" si="3017"/>
        <v>201906LP</v>
      </c>
      <c r="AN5654">
        <f t="shared" ca="1" si="3041"/>
        <v>6.0001731601731612</v>
      </c>
      <c r="AO5654">
        <f t="shared" ca="1" si="3042"/>
        <v>13.982683982683982</v>
      </c>
      <c r="AP5654">
        <f t="shared" ca="1" si="3018"/>
        <v>2.9870129870129869</v>
      </c>
      <c r="AQ5654">
        <f t="shared" ca="1" si="3019"/>
        <v>10</v>
      </c>
      <c r="AR5654">
        <f t="shared" ca="1" si="3020"/>
        <v>10</v>
      </c>
      <c r="AS5654">
        <f ca="1">P5654/J5654</f>
        <v>0.1598952931662396</v>
      </c>
    </row>
    <row r="5655" spans="1:45" x14ac:dyDescent="0.4">
      <c r="A5655">
        <f t="shared" si="3015"/>
        <v>201906</v>
      </c>
      <c r="B5655" t="s">
        <v>731</v>
      </c>
      <c r="C5655" t="s">
        <v>647</v>
      </c>
      <c r="D5655" t="str">
        <f t="shared" ca="1" si="3040"/>
        <v>I119</v>
      </c>
      <c r="E5655">
        <f t="shared" ca="1" si="3021"/>
        <v>46</v>
      </c>
      <c r="F5655">
        <f t="shared" ca="1" si="3022"/>
        <v>10</v>
      </c>
      <c r="G5655" t="str">
        <f t="shared" ca="1" si="3037"/>
        <v>S10</v>
      </c>
      <c r="H5655" t="str">
        <f t="shared" ca="1" si="3038"/>
        <v>S105</v>
      </c>
      <c r="I5655">
        <f ca="1">VLOOKUP(D5655,PRC!$A$2:$B$21,2,0)*E5655</f>
        <v>4370000</v>
      </c>
      <c r="J5655">
        <f t="shared" ca="1" si="3023"/>
        <v>4064095.9999999995</v>
      </c>
      <c r="K5655">
        <f ca="1">VLOOKUP(D5655,PRC!$A$1:$C$21,3,0)*E5655</f>
        <v>2097600</v>
      </c>
      <c r="L5655">
        <f t="shared" ca="1" si="3024"/>
        <v>481000</v>
      </c>
      <c r="M5655">
        <f t="shared" ca="1" si="3025"/>
        <v>44000</v>
      </c>
      <c r="N5655">
        <f t="shared" ca="1" si="3026"/>
        <v>262000</v>
      </c>
      <c r="O5655">
        <f t="shared" ca="1" si="3027"/>
        <v>219000</v>
      </c>
      <c r="P5655">
        <f t="shared" ca="1" si="3043"/>
        <v>960495.99999999953</v>
      </c>
      <c r="Q5655">
        <f ca="1">IF(P5655&gt;0,1,0)</f>
        <v>1</v>
      </c>
      <c r="R5655">
        <f t="shared" ca="1" si="3028"/>
        <v>7</v>
      </c>
      <c r="S5655">
        <f t="shared" ca="1" si="3029"/>
        <v>11</v>
      </c>
      <c r="T5655">
        <f t="shared" ca="1" si="3030"/>
        <v>1</v>
      </c>
      <c r="U5655">
        <f t="shared" ca="1" si="3031"/>
        <v>6</v>
      </c>
      <c r="V5655">
        <f t="shared" ca="1" si="3032"/>
        <v>5</v>
      </c>
      <c r="X5655">
        <f t="shared" si="3034"/>
        <v>5655</v>
      </c>
      <c r="Y5655">
        <f t="shared" si="3035"/>
        <v>5452</v>
      </c>
      <c r="Z5655">
        <f t="shared" si="3036"/>
        <v>5453</v>
      </c>
      <c r="AA5655">
        <f t="shared" si="3033"/>
        <v>5951</v>
      </c>
      <c r="AB5655">
        <f t="shared" si="3016"/>
        <v>500</v>
      </c>
      <c r="AM5655" t="str">
        <f t="shared" si="3017"/>
        <v>201906LP</v>
      </c>
      <c r="AN5655">
        <f t="shared" ca="1" si="3041"/>
        <v>7.000091533180786</v>
      </c>
      <c r="AO5655">
        <f t="shared" ca="1" si="3042"/>
        <v>11.006864988558354</v>
      </c>
      <c r="AP5655">
        <f t="shared" ca="1" si="3018"/>
        <v>1.0068649885583525</v>
      </c>
      <c r="AQ5655">
        <f t="shared" ca="1" si="3019"/>
        <v>5.9954233409610991</v>
      </c>
      <c r="AR5655">
        <f t="shared" ca="1" si="3020"/>
        <v>5.0114416475972545</v>
      </c>
      <c r="AS5655">
        <f ca="1">P5655/J5655</f>
        <v>0.23633693692274976</v>
      </c>
    </row>
    <row r="5656" spans="1:45" x14ac:dyDescent="0.4">
      <c r="A5656">
        <f t="shared" si="3015"/>
        <v>201906</v>
      </c>
      <c r="B5656" t="s">
        <v>732</v>
      </c>
      <c r="C5656" t="s">
        <v>647</v>
      </c>
      <c r="D5656" t="str">
        <f t="shared" ca="1" si="3040"/>
        <v>I113</v>
      </c>
      <c r="E5656">
        <f t="shared" ca="1" si="3021"/>
        <v>45</v>
      </c>
      <c r="F5656">
        <f t="shared" ca="1" si="3022"/>
        <v>10</v>
      </c>
      <c r="G5656" t="str">
        <f t="shared" ca="1" si="3037"/>
        <v>S10</v>
      </c>
      <c r="H5656" t="str">
        <f t="shared" ca="1" si="3038"/>
        <v>S104</v>
      </c>
      <c r="I5656">
        <f ca="1">VLOOKUP(D5656,PRC!$A$2:$B$21,2,0)*E5656</f>
        <v>30150000</v>
      </c>
      <c r="J5656">
        <f t="shared" ca="1" si="3023"/>
        <v>27436496</v>
      </c>
      <c r="K5656">
        <f ca="1">VLOOKUP(D5656,PRC!$A$1:$C$21,3,0)*E5656</f>
        <v>13567500</v>
      </c>
      <c r="L5656">
        <f t="shared" ca="1" si="3024"/>
        <v>3920000</v>
      </c>
      <c r="M5656">
        <f t="shared" ca="1" si="3025"/>
        <v>905000</v>
      </c>
      <c r="N5656">
        <f t="shared" ca="1" si="3026"/>
        <v>3015000</v>
      </c>
      <c r="O5656">
        <f t="shared" ca="1" si="3027"/>
        <v>1809000</v>
      </c>
      <c r="P5656">
        <f t="shared" ca="1" si="3043"/>
        <v>4219996</v>
      </c>
      <c r="Q5656">
        <f ca="1">IF(P5656&gt;0,1,0)</f>
        <v>1</v>
      </c>
      <c r="R5656">
        <f t="shared" ca="1" si="3028"/>
        <v>9</v>
      </c>
      <c r="S5656">
        <f t="shared" ca="1" si="3029"/>
        <v>13</v>
      </c>
      <c r="T5656">
        <f t="shared" ca="1" si="3030"/>
        <v>3</v>
      </c>
      <c r="U5656">
        <f t="shared" ca="1" si="3031"/>
        <v>10</v>
      </c>
      <c r="V5656">
        <f t="shared" ca="1" si="3032"/>
        <v>6</v>
      </c>
      <c r="X5656">
        <f t="shared" si="3034"/>
        <v>5656</v>
      </c>
      <c r="Y5656">
        <f t="shared" si="3035"/>
        <v>5452</v>
      </c>
      <c r="Z5656">
        <f t="shared" si="3036"/>
        <v>5453</v>
      </c>
      <c r="AA5656">
        <f t="shared" si="3033"/>
        <v>5951</v>
      </c>
      <c r="AB5656">
        <f t="shared" si="3016"/>
        <v>500</v>
      </c>
      <c r="AM5656" t="str">
        <f t="shared" si="3017"/>
        <v>201906LP</v>
      </c>
      <c r="AN5656">
        <f t="shared" ca="1" si="3041"/>
        <v>9.0000132669983408</v>
      </c>
      <c r="AO5656">
        <f t="shared" ca="1" si="3042"/>
        <v>13.001658374792704</v>
      </c>
      <c r="AP5656">
        <f t="shared" ca="1" si="3018"/>
        <v>3.001658374792703</v>
      </c>
      <c r="AQ5656">
        <f t="shared" ca="1" si="3019"/>
        <v>10</v>
      </c>
      <c r="AR5656">
        <f t="shared" ca="1" si="3020"/>
        <v>6</v>
      </c>
      <c r="AS5656">
        <f ca="1">P5656/J5656</f>
        <v>0.15380958268140363</v>
      </c>
    </row>
    <row r="5657" spans="1:45" x14ac:dyDescent="0.4">
      <c r="A5657">
        <f t="shared" si="3015"/>
        <v>201906</v>
      </c>
      <c r="B5657" t="s">
        <v>733</v>
      </c>
      <c r="C5657" t="s">
        <v>647</v>
      </c>
      <c r="D5657" t="str">
        <f t="shared" ca="1" si="3040"/>
        <v>I119</v>
      </c>
      <c r="E5657">
        <f t="shared" ca="1" si="3021"/>
        <v>46</v>
      </c>
      <c r="F5657">
        <f t="shared" ca="1" si="3022"/>
        <v>7</v>
      </c>
      <c r="G5657" t="str">
        <f t="shared" ca="1" si="3037"/>
        <v>S10</v>
      </c>
      <c r="H5657" t="str">
        <f t="shared" ca="1" si="3038"/>
        <v>S109</v>
      </c>
      <c r="I5657">
        <f ca="1">VLOOKUP(D5657,PRC!$A$2:$B$21,2,0)*E5657</f>
        <v>4370000</v>
      </c>
      <c r="J5657">
        <f t="shared" ca="1" si="3023"/>
        <v>4151496</v>
      </c>
      <c r="K5657">
        <f ca="1">VLOOKUP(D5657,PRC!$A$1:$C$21,3,0)*E5657</f>
        <v>2097600</v>
      </c>
      <c r="L5657">
        <f t="shared" ca="1" si="3024"/>
        <v>612000</v>
      </c>
      <c r="M5657">
        <f t="shared" ca="1" si="3025"/>
        <v>131000</v>
      </c>
      <c r="N5657">
        <f t="shared" ca="1" si="3026"/>
        <v>219000</v>
      </c>
      <c r="O5657">
        <f t="shared" ca="1" si="3027"/>
        <v>437000</v>
      </c>
      <c r="P5657">
        <f t="shared" ca="1" si="3043"/>
        <v>654896</v>
      </c>
      <c r="Q5657">
        <f ca="1">IF(P5657&gt;0,1,0)</f>
        <v>1</v>
      </c>
      <c r="R5657">
        <f t="shared" ca="1" si="3028"/>
        <v>5</v>
      </c>
      <c r="S5657">
        <f t="shared" ca="1" si="3029"/>
        <v>14</v>
      </c>
      <c r="T5657">
        <f t="shared" ca="1" si="3030"/>
        <v>3</v>
      </c>
      <c r="U5657">
        <f t="shared" ca="1" si="3031"/>
        <v>5</v>
      </c>
      <c r="V5657">
        <f t="shared" ca="1" si="3032"/>
        <v>10</v>
      </c>
      <c r="X5657">
        <f t="shared" si="3034"/>
        <v>5657</v>
      </c>
      <c r="Y5657">
        <f t="shared" si="3035"/>
        <v>5452</v>
      </c>
      <c r="Z5657">
        <f t="shared" si="3036"/>
        <v>5453</v>
      </c>
      <c r="AA5657">
        <f t="shared" si="3033"/>
        <v>5951</v>
      </c>
      <c r="AB5657">
        <f t="shared" si="3016"/>
        <v>500</v>
      </c>
      <c r="AM5657" t="str">
        <f t="shared" si="3017"/>
        <v>201906LP</v>
      </c>
      <c r="AN5657">
        <f t="shared" ca="1" si="3041"/>
        <v>5.0000915331807727</v>
      </c>
      <c r="AO5657">
        <f t="shared" ca="1" si="3042"/>
        <v>14.0045766590389</v>
      </c>
      <c r="AP5657">
        <f t="shared" ca="1" si="3018"/>
        <v>2.9977116704805495</v>
      </c>
      <c r="AQ5657">
        <f t="shared" ca="1" si="3019"/>
        <v>5.0114416475972545</v>
      </c>
      <c r="AR5657">
        <f t="shared" ca="1" si="3020"/>
        <v>10</v>
      </c>
      <c r="AS5657">
        <f ca="1">P5657/J5657</f>
        <v>0.15774939925270312</v>
      </c>
    </row>
    <row r="5658" spans="1:45" x14ac:dyDescent="0.4">
      <c r="A5658">
        <f t="shared" si="3015"/>
        <v>201906</v>
      </c>
      <c r="B5658" t="s">
        <v>734</v>
      </c>
      <c r="C5658" t="s">
        <v>647</v>
      </c>
      <c r="D5658" t="str">
        <f t="shared" ca="1" si="3040"/>
        <v>I119</v>
      </c>
      <c r="E5658">
        <f t="shared" ca="1" si="3021"/>
        <v>46</v>
      </c>
      <c r="F5658">
        <f t="shared" ca="1" si="3022"/>
        <v>7</v>
      </c>
      <c r="G5658" t="str">
        <f t="shared" ca="1" si="3037"/>
        <v>S11</v>
      </c>
      <c r="H5658" t="str">
        <f t="shared" ca="1" si="3038"/>
        <v>S115</v>
      </c>
      <c r="I5658">
        <f ca="1">VLOOKUP(D5658,PRC!$A$2:$B$21,2,0)*E5658</f>
        <v>4370000</v>
      </c>
      <c r="J5658">
        <f t="shared" ca="1" si="3023"/>
        <v>4107796</v>
      </c>
      <c r="K5658">
        <f ca="1">VLOOKUP(D5658,PRC!$A$1:$C$21,3,0)*E5658</f>
        <v>2097600</v>
      </c>
      <c r="L5658">
        <f t="shared" ca="1" si="3024"/>
        <v>568000</v>
      </c>
      <c r="M5658">
        <f t="shared" ca="1" si="3025"/>
        <v>44000</v>
      </c>
      <c r="N5658">
        <f t="shared" ca="1" si="3026"/>
        <v>262000</v>
      </c>
      <c r="O5658">
        <f t="shared" ca="1" si="3027"/>
        <v>350000</v>
      </c>
      <c r="P5658">
        <f t="shared" ca="1" si="3043"/>
        <v>786196</v>
      </c>
      <c r="Q5658">
        <f ca="1">IF(P5658&gt;0,1,0)</f>
        <v>1</v>
      </c>
      <c r="R5658">
        <f t="shared" ca="1" si="3028"/>
        <v>6</v>
      </c>
      <c r="S5658">
        <f t="shared" ca="1" si="3029"/>
        <v>13</v>
      </c>
      <c r="T5658">
        <f t="shared" ca="1" si="3030"/>
        <v>1</v>
      </c>
      <c r="U5658">
        <f t="shared" ca="1" si="3031"/>
        <v>6</v>
      </c>
      <c r="V5658">
        <f t="shared" ca="1" si="3032"/>
        <v>8</v>
      </c>
      <c r="X5658">
        <f t="shared" si="3034"/>
        <v>5658</v>
      </c>
      <c r="Y5658">
        <f t="shared" si="3035"/>
        <v>5452</v>
      </c>
      <c r="Z5658">
        <f t="shared" si="3036"/>
        <v>5453</v>
      </c>
      <c r="AA5658">
        <f t="shared" si="3033"/>
        <v>5951</v>
      </c>
      <c r="AB5658">
        <f t="shared" si="3016"/>
        <v>500</v>
      </c>
      <c r="AM5658" t="str">
        <f t="shared" si="3017"/>
        <v>201906LP</v>
      </c>
      <c r="AN5658">
        <f t="shared" ca="1" si="3041"/>
        <v>6.0000915331807736</v>
      </c>
      <c r="AO5658">
        <f t="shared" ca="1" si="3042"/>
        <v>12.99771167048055</v>
      </c>
      <c r="AP5658">
        <f t="shared" ca="1" si="3018"/>
        <v>1.0068649885583525</v>
      </c>
      <c r="AQ5658">
        <f t="shared" ca="1" si="3019"/>
        <v>5.9954233409610991</v>
      </c>
      <c r="AR5658">
        <f t="shared" ca="1" si="3020"/>
        <v>8.0091533180778036</v>
      </c>
      <c r="AS5658">
        <f ca="1">P5658/J5658</f>
        <v>0.19139119858921913</v>
      </c>
    </row>
    <row r="5659" spans="1:45" x14ac:dyDescent="0.4">
      <c r="A5659">
        <f t="shared" si="3015"/>
        <v>201906</v>
      </c>
      <c r="B5659" t="s">
        <v>735</v>
      </c>
      <c r="C5659" t="s">
        <v>647</v>
      </c>
      <c r="D5659" t="str">
        <f t="shared" ca="1" si="3040"/>
        <v>I119</v>
      </c>
      <c r="E5659">
        <f t="shared" ca="1" si="3021"/>
        <v>53</v>
      </c>
      <c r="F5659">
        <f t="shared" ca="1" si="3022"/>
        <v>5</v>
      </c>
      <c r="G5659" t="str">
        <f t="shared" ca="1" si="3037"/>
        <v>S11</v>
      </c>
      <c r="H5659" t="str">
        <f t="shared" ca="1" si="3038"/>
        <v>S117</v>
      </c>
      <c r="I5659">
        <f ca="1">VLOOKUP(D5659,PRC!$A$2:$B$21,2,0)*E5659</f>
        <v>5035000</v>
      </c>
      <c r="J5659">
        <f t="shared" ca="1" si="3023"/>
        <v>4531496</v>
      </c>
      <c r="K5659">
        <f ca="1">VLOOKUP(D5659,PRC!$A$1:$C$21,3,0)*E5659</f>
        <v>2416800</v>
      </c>
      <c r="L5659">
        <f t="shared" ca="1" si="3024"/>
        <v>504000</v>
      </c>
      <c r="M5659">
        <f t="shared" ca="1" si="3025"/>
        <v>151000</v>
      </c>
      <c r="N5659">
        <f t="shared" ca="1" si="3026"/>
        <v>302000</v>
      </c>
      <c r="O5659">
        <f t="shared" ca="1" si="3027"/>
        <v>403000</v>
      </c>
      <c r="P5659">
        <f t="shared" ca="1" si="3043"/>
        <v>754696</v>
      </c>
      <c r="Q5659">
        <f ca="1">IF(P5659&gt;0,1,0)</f>
        <v>1</v>
      </c>
      <c r="R5659">
        <f t="shared" ca="1" si="3028"/>
        <v>10</v>
      </c>
      <c r="S5659">
        <f t="shared" ca="1" si="3029"/>
        <v>10</v>
      </c>
      <c r="T5659">
        <f t="shared" ca="1" si="3030"/>
        <v>3</v>
      </c>
      <c r="U5659">
        <f t="shared" ca="1" si="3031"/>
        <v>6</v>
      </c>
      <c r="V5659">
        <f t="shared" ca="1" si="3032"/>
        <v>8</v>
      </c>
      <c r="X5659">
        <f t="shared" si="3034"/>
        <v>5659</v>
      </c>
      <c r="Y5659">
        <f t="shared" si="3035"/>
        <v>5452</v>
      </c>
      <c r="Z5659">
        <f t="shared" si="3036"/>
        <v>5453</v>
      </c>
      <c r="AA5659">
        <f t="shared" si="3033"/>
        <v>5951</v>
      </c>
      <c r="AB5659">
        <f t="shared" si="3016"/>
        <v>500</v>
      </c>
      <c r="AM5659" t="str">
        <f t="shared" si="3017"/>
        <v>201906LP</v>
      </c>
      <c r="AN5659">
        <f t="shared" ca="1" si="3041"/>
        <v>10.000079443892751</v>
      </c>
      <c r="AO5659">
        <f t="shared" ca="1" si="3042"/>
        <v>10.009930486593843</v>
      </c>
      <c r="AP5659">
        <f t="shared" ca="1" si="3018"/>
        <v>2.9990069513406157</v>
      </c>
      <c r="AQ5659">
        <f t="shared" ca="1" si="3019"/>
        <v>5.9980139026812314</v>
      </c>
      <c r="AR5659">
        <f t="shared" ca="1" si="3020"/>
        <v>8.0039721946375373</v>
      </c>
      <c r="AS5659">
        <f ca="1">P5659/J5659</f>
        <v>0.16654455835335616</v>
      </c>
    </row>
    <row r="5660" spans="1:45" x14ac:dyDescent="0.4">
      <c r="A5660">
        <f t="shared" si="3015"/>
        <v>201906</v>
      </c>
      <c r="B5660" t="s">
        <v>736</v>
      </c>
      <c r="C5660" t="s">
        <v>647</v>
      </c>
      <c r="D5660" t="str">
        <f t="shared" ca="1" si="3040"/>
        <v>I109</v>
      </c>
      <c r="E5660">
        <f t="shared" ca="1" si="3021"/>
        <v>38</v>
      </c>
      <c r="F5660">
        <f t="shared" ca="1" si="3022"/>
        <v>6</v>
      </c>
      <c r="G5660" t="str">
        <f t="shared" ca="1" si="3037"/>
        <v>S10</v>
      </c>
      <c r="H5660" t="str">
        <f t="shared" ca="1" si="3038"/>
        <v>S103</v>
      </c>
      <c r="I5660">
        <f ca="1">VLOOKUP(D5660,PRC!$A$2:$B$21,2,0)*E5660</f>
        <v>19000000</v>
      </c>
      <c r="J5660">
        <f t="shared" ca="1" si="3023"/>
        <v>18049996</v>
      </c>
      <c r="K5660">
        <f ca="1">VLOOKUP(D5660,PRC!$A$1:$C$21,3,0)*E5660</f>
        <v>7600000</v>
      </c>
      <c r="L5660">
        <f t="shared" ca="1" si="3024"/>
        <v>2470000</v>
      </c>
      <c r="M5660">
        <f t="shared" ca="1" si="3025"/>
        <v>380000</v>
      </c>
      <c r="N5660">
        <f t="shared" ca="1" si="3026"/>
        <v>1330000</v>
      </c>
      <c r="O5660">
        <f t="shared" ca="1" si="3027"/>
        <v>1330000</v>
      </c>
      <c r="P5660">
        <f t="shared" ca="1" si="3043"/>
        <v>4939996</v>
      </c>
      <c r="Q5660">
        <f ca="1">IF(P5660&gt;0,1,0)</f>
        <v>1</v>
      </c>
      <c r="R5660">
        <f t="shared" ca="1" si="3028"/>
        <v>5</v>
      </c>
      <c r="S5660">
        <f t="shared" ca="1" si="3029"/>
        <v>13</v>
      </c>
      <c r="T5660">
        <f t="shared" ca="1" si="3030"/>
        <v>2</v>
      </c>
      <c r="U5660">
        <f t="shared" ca="1" si="3031"/>
        <v>7</v>
      </c>
      <c r="V5660">
        <f t="shared" ca="1" si="3032"/>
        <v>7</v>
      </c>
      <c r="X5660">
        <f t="shared" si="3034"/>
        <v>5660</v>
      </c>
      <c r="Y5660">
        <f t="shared" si="3035"/>
        <v>5452</v>
      </c>
      <c r="Z5660">
        <f t="shared" si="3036"/>
        <v>5453</v>
      </c>
      <c r="AA5660">
        <f t="shared" si="3033"/>
        <v>5951</v>
      </c>
      <c r="AB5660">
        <f t="shared" si="3016"/>
        <v>500</v>
      </c>
      <c r="AM5660" t="str">
        <f t="shared" si="3017"/>
        <v>201906LP</v>
      </c>
      <c r="AN5660">
        <f t="shared" ca="1" si="3041"/>
        <v>5.0000210526315758</v>
      </c>
      <c r="AO5660">
        <f t="shared" ca="1" si="3042"/>
        <v>13</v>
      </c>
      <c r="AP5660">
        <f t="shared" ca="1" si="3018"/>
        <v>2</v>
      </c>
      <c r="AQ5660">
        <f t="shared" ca="1" si="3019"/>
        <v>7.0000000000000009</v>
      </c>
      <c r="AR5660">
        <f t="shared" ca="1" si="3020"/>
        <v>7.0000000000000009</v>
      </c>
      <c r="AS5660">
        <f ca="1">P5660/J5660</f>
        <v>0.27368404956987247</v>
      </c>
    </row>
    <row r="5661" spans="1:45" x14ac:dyDescent="0.4">
      <c r="A5661">
        <f t="shared" si="3015"/>
        <v>201906</v>
      </c>
      <c r="B5661" t="s">
        <v>737</v>
      </c>
      <c r="C5661" t="s">
        <v>647</v>
      </c>
      <c r="D5661" t="str">
        <f t="shared" ca="1" si="3040"/>
        <v>I114</v>
      </c>
      <c r="E5661">
        <f t="shared" ca="1" si="3021"/>
        <v>45</v>
      </c>
      <c r="F5661">
        <f t="shared" ca="1" si="3022"/>
        <v>6</v>
      </c>
      <c r="G5661" t="str">
        <f t="shared" ca="1" si="3037"/>
        <v>S11</v>
      </c>
      <c r="H5661" t="str">
        <f t="shared" ca="1" si="3038"/>
        <v>S117</v>
      </c>
      <c r="I5661">
        <f ca="1">VLOOKUP(D5661,PRC!$A$2:$B$21,2,0)*E5661</f>
        <v>10800000</v>
      </c>
      <c r="J5661">
        <f t="shared" ca="1" si="3023"/>
        <v>9719996</v>
      </c>
      <c r="K5661">
        <f ca="1">VLOOKUP(D5661,PRC!$A$1:$C$21,3,0)*E5661</f>
        <v>6264000</v>
      </c>
      <c r="L5661">
        <f t="shared" ca="1" si="3024"/>
        <v>1296000</v>
      </c>
      <c r="M5661">
        <f t="shared" ca="1" si="3025"/>
        <v>324000</v>
      </c>
      <c r="N5661">
        <f t="shared" ca="1" si="3026"/>
        <v>1080000</v>
      </c>
      <c r="O5661">
        <f t="shared" ca="1" si="3027"/>
        <v>864000</v>
      </c>
      <c r="P5661">
        <f t="shared" ca="1" si="3043"/>
        <v>-108004</v>
      </c>
      <c r="Q5661">
        <f ca="1">IF(P5661&gt;0,1,0)</f>
        <v>0</v>
      </c>
      <c r="R5661">
        <f t="shared" ca="1" si="3028"/>
        <v>10</v>
      </c>
      <c r="S5661">
        <f t="shared" ca="1" si="3029"/>
        <v>12</v>
      </c>
      <c r="T5661">
        <f t="shared" ca="1" si="3030"/>
        <v>3</v>
      </c>
      <c r="U5661">
        <f t="shared" ca="1" si="3031"/>
        <v>10</v>
      </c>
      <c r="V5661">
        <f t="shared" ca="1" si="3032"/>
        <v>8</v>
      </c>
      <c r="X5661">
        <f t="shared" si="3034"/>
        <v>5661</v>
      </c>
      <c r="Y5661">
        <f t="shared" si="3035"/>
        <v>5452</v>
      </c>
      <c r="Z5661">
        <f t="shared" si="3036"/>
        <v>5453</v>
      </c>
      <c r="AA5661">
        <f t="shared" si="3033"/>
        <v>5951</v>
      </c>
      <c r="AB5661">
        <f t="shared" si="3016"/>
        <v>500</v>
      </c>
      <c r="AM5661" t="str">
        <f t="shared" si="3017"/>
        <v>201906LP</v>
      </c>
      <c r="AN5661">
        <f t="shared" ca="1" si="3041"/>
        <v>10.000037037037036</v>
      </c>
      <c r="AO5661">
        <f t="shared" ca="1" si="3042"/>
        <v>12</v>
      </c>
      <c r="AP5661">
        <f t="shared" ca="1" si="3018"/>
        <v>3</v>
      </c>
      <c r="AQ5661">
        <f t="shared" ca="1" si="3019"/>
        <v>10</v>
      </c>
      <c r="AR5661">
        <f t="shared" ca="1" si="3020"/>
        <v>8</v>
      </c>
      <c r="AS5661">
        <f ca="1">P5661/J5661</f>
        <v>-1.1111527206389797E-2</v>
      </c>
    </row>
    <row r="5662" spans="1:45" x14ac:dyDescent="0.4">
      <c r="A5662">
        <f t="shared" si="3015"/>
        <v>201906</v>
      </c>
      <c r="B5662" t="s">
        <v>738</v>
      </c>
      <c r="C5662" t="s">
        <v>647</v>
      </c>
      <c r="D5662" t="str">
        <f t="shared" ca="1" si="3040"/>
        <v>I118</v>
      </c>
      <c r="E5662">
        <f t="shared" ca="1" si="3021"/>
        <v>39</v>
      </c>
      <c r="F5662">
        <f t="shared" ca="1" si="3022"/>
        <v>9</v>
      </c>
      <c r="G5662" t="str">
        <f t="shared" ca="1" si="3037"/>
        <v>S11</v>
      </c>
      <c r="H5662" t="str">
        <f t="shared" ca="1" si="3038"/>
        <v>S119</v>
      </c>
      <c r="I5662">
        <f ca="1">VLOOKUP(D5662,PRC!$A$2:$B$21,2,0)*E5662</f>
        <v>20670000</v>
      </c>
      <c r="J5662">
        <f t="shared" ca="1" si="3023"/>
        <v>19016396</v>
      </c>
      <c r="K5662">
        <f ca="1">VLOOKUP(D5662,PRC!$A$1:$C$21,3,0)*E5662</f>
        <v>8681400</v>
      </c>
      <c r="L5662">
        <f t="shared" ca="1" si="3024"/>
        <v>2274000</v>
      </c>
      <c r="M5662">
        <f t="shared" ca="1" si="3025"/>
        <v>413000</v>
      </c>
      <c r="N5662">
        <f t="shared" ca="1" si="3026"/>
        <v>2067000</v>
      </c>
      <c r="O5662">
        <f t="shared" ca="1" si="3027"/>
        <v>1447000</v>
      </c>
      <c r="P5662">
        <f t="shared" ca="1" si="3043"/>
        <v>4133996</v>
      </c>
      <c r="Q5662">
        <f ca="1">IF(P5662&gt;0,1,0)</f>
        <v>1</v>
      </c>
      <c r="R5662">
        <f t="shared" ca="1" si="3028"/>
        <v>8</v>
      </c>
      <c r="S5662">
        <f t="shared" ca="1" si="3029"/>
        <v>11</v>
      </c>
      <c r="T5662">
        <f t="shared" ca="1" si="3030"/>
        <v>2</v>
      </c>
      <c r="U5662">
        <f t="shared" ca="1" si="3031"/>
        <v>10</v>
      </c>
      <c r="V5662">
        <f t="shared" ca="1" si="3032"/>
        <v>7</v>
      </c>
      <c r="X5662">
        <f t="shared" si="3034"/>
        <v>5662</v>
      </c>
      <c r="Y5662">
        <f t="shared" si="3035"/>
        <v>5452</v>
      </c>
      <c r="Z5662">
        <f t="shared" si="3036"/>
        <v>5453</v>
      </c>
      <c r="AA5662">
        <f t="shared" si="3033"/>
        <v>5951</v>
      </c>
      <c r="AB5662">
        <f t="shared" si="3016"/>
        <v>500</v>
      </c>
      <c r="AM5662" t="str">
        <f t="shared" si="3017"/>
        <v>201906LP</v>
      </c>
      <c r="AN5662">
        <f t="shared" ca="1" si="3041"/>
        <v>8.0000193517174694</v>
      </c>
      <c r="AO5662">
        <f t="shared" ca="1" si="3042"/>
        <v>11.00145137880987</v>
      </c>
      <c r="AP5662">
        <f t="shared" ca="1" si="3018"/>
        <v>1.9980648282535076</v>
      </c>
      <c r="AQ5662">
        <f t="shared" ca="1" si="3019"/>
        <v>10</v>
      </c>
      <c r="AR5662">
        <f t="shared" ca="1" si="3020"/>
        <v>7.0004837929366239</v>
      </c>
      <c r="AS5662">
        <f ca="1">P5662/J5662</f>
        <v>0.21739113973015706</v>
      </c>
    </row>
    <row r="5663" spans="1:45" x14ac:dyDescent="0.4">
      <c r="A5663">
        <f t="shared" si="3015"/>
        <v>201906</v>
      </c>
      <c r="B5663" t="s">
        <v>739</v>
      </c>
      <c r="C5663" t="s">
        <v>647</v>
      </c>
      <c r="D5663" t="str">
        <f t="shared" ca="1" si="3040"/>
        <v>I115</v>
      </c>
      <c r="E5663">
        <f t="shared" ca="1" si="3021"/>
        <v>32</v>
      </c>
      <c r="F5663">
        <f t="shared" ca="1" si="3022"/>
        <v>5</v>
      </c>
      <c r="G5663" t="str">
        <f t="shared" ca="1" si="3037"/>
        <v>S11</v>
      </c>
      <c r="H5663" t="str">
        <f t="shared" ca="1" si="3038"/>
        <v>S118</v>
      </c>
      <c r="I5663">
        <f ca="1">VLOOKUP(D5663,PRC!$A$2:$B$21,2,0)*E5663</f>
        <v>160000</v>
      </c>
      <c r="J5663">
        <f t="shared" ca="1" si="3023"/>
        <v>143996</v>
      </c>
      <c r="K5663">
        <f ca="1">VLOOKUP(D5663,PRC!$A$1:$C$21,3,0)*E5663</f>
        <v>76800</v>
      </c>
      <c r="L5663">
        <f t="shared" ca="1" si="3024"/>
        <v>21000</v>
      </c>
      <c r="M5663">
        <f t="shared" ca="1" si="3025"/>
        <v>5000</v>
      </c>
      <c r="N5663">
        <f t="shared" ca="1" si="3026"/>
        <v>14000</v>
      </c>
      <c r="O5663">
        <f t="shared" ca="1" si="3027"/>
        <v>11000</v>
      </c>
      <c r="P5663">
        <f t="shared" ca="1" si="3043"/>
        <v>16196</v>
      </c>
      <c r="Q5663">
        <f ca="1">IF(P5663&gt;0,1,0)</f>
        <v>1</v>
      </c>
      <c r="R5663">
        <f t="shared" ca="1" si="3028"/>
        <v>10</v>
      </c>
      <c r="S5663">
        <f t="shared" ca="1" si="3029"/>
        <v>13</v>
      </c>
      <c r="T5663">
        <f t="shared" ca="1" si="3030"/>
        <v>3</v>
      </c>
      <c r="U5663">
        <f t="shared" ca="1" si="3031"/>
        <v>9</v>
      </c>
      <c r="V5663">
        <f t="shared" ca="1" si="3032"/>
        <v>7</v>
      </c>
      <c r="X5663">
        <f t="shared" si="3034"/>
        <v>5663</v>
      </c>
      <c r="Y5663">
        <f t="shared" si="3035"/>
        <v>5452</v>
      </c>
      <c r="Z5663">
        <f t="shared" si="3036"/>
        <v>5453</v>
      </c>
      <c r="AA5663">
        <f t="shared" si="3033"/>
        <v>5951</v>
      </c>
      <c r="AB5663">
        <f t="shared" si="3016"/>
        <v>500</v>
      </c>
      <c r="AM5663" t="str">
        <f t="shared" si="3017"/>
        <v>201906LP</v>
      </c>
      <c r="AN5663">
        <f t="shared" ca="1" si="3041"/>
        <v>10.002500000000003</v>
      </c>
      <c r="AO5663">
        <f t="shared" ca="1" si="3042"/>
        <v>13.125</v>
      </c>
      <c r="AP5663">
        <f t="shared" ca="1" si="3018"/>
        <v>3.125</v>
      </c>
      <c r="AQ5663">
        <f t="shared" ca="1" si="3019"/>
        <v>8.75</v>
      </c>
      <c r="AR5663">
        <f t="shared" ca="1" si="3020"/>
        <v>6.8750000000000009</v>
      </c>
      <c r="AS5663">
        <f ca="1">P5663/J5663</f>
        <v>0.11247534653740382</v>
      </c>
    </row>
    <row r="5664" spans="1:45" x14ac:dyDescent="0.4">
      <c r="A5664">
        <f t="shared" si="3015"/>
        <v>201906</v>
      </c>
      <c r="B5664" t="s">
        <v>740</v>
      </c>
      <c r="C5664" t="s">
        <v>647</v>
      </c>
      <c r="D5664" t="str">
        <f t="shared" ca="1" si="3040"/>
        <v>I117</v>
      </c>
      <c r="E5664">
        <f t="shared" ca="1" si="3021"/>
        <v>33</v>
      </c>
      <c r="F5664">
        <f t="shared" ca="1" si="3022"/>
        <v>10</v>
      </c>
      <c r="G5664" t="str">
        <f t="shared" ca="1" si="3037"/>
        <v>S10</v>
      </c>
      <c r="H5664" t="str">
        <f t="shared" ca="1" si="3038"/>
        <v>S101</v>
      </c>
      <c r="I5664">
        <f ca="1">VLOOKUP(D5664,PRC!$A$2:$B$21,2,0)*E5664</f>
        <v>82500000</v>
      </c>
      <c r="J5664">
        <f t="shared" ca="1" si="3023"/>
        <v>76724996</v>
      </c>
      <c r="K5664">
        <f ca="1">VLOOKUP(D5664,PRC!$A$1:$C$21,3,0)*E5664</f>
        <v>37950000</v>
      </c>
      <c r="L5664">
        <f t="shared" ca="1" si="3024"/>
        <v>10725000</v>
      </c>
      <c r="M5664">
        <f t="shared" ca="1" si="3025"/>
        <v>825000</v>
      </c>
      <c r="N5664">
        <f t="shared" ca="1" si="3026"/>
        <v>8250000</v>
      </c>
      <c r="O5664">
        <f t="shared" ca="1" si="3027"/>
        <v>4125000</v>
      </c>
      <c r="P5664">
        <f t="shared" ca="1" si="3043"/>
        <v>14849996</v>
      </c>
      <c r="Q5664">
        <f ca="1">IF(P5664&gt;0,1,0)</f>
        <v>1</v>
      </c>
      <c r="R5664">
        <f t="shared" ca="1" si="3028"/>
        <v>7</v>
      </c>
      <c r="S5664">
        <f t="shared" ca="1" si="3029"/>
        <v>13</v>
      </c>
      <c r="T5664">
        <f t="shared" ca="1" si="3030"/>
        <v>1</v>
      </c>
      <c r="U5664">
        <f t="shared" ca="1" si="3031"/>
        <v>10</v>
      </c>
      <c r="V5664">
        <f t="shared" ca="1" si="3032"/>
        <v>5</v>
      </c>
      <c r="X5664">
        <f t="shared" si="3034"/>
        <v>5664</v>
      </c>
      <c r="Y5664">
        <f t="shared" si="3035"/>
        <v>5452</v>
      </c>
      <c r="Z5664">
        <f t="shared" si="3036"/>
        <v>5453</v>
      </c>
      <c r="AA5664">
        <f t="shared" si="3033"/>
        <v>5951</v>
      </c>
      <c r="AB5664">
        <f t="shared" si="3016"/>
        <v>500</v>
      </c>
      <c r="AM5664" t="str">
        <f t="shared" si="3017"/>
        <v>201906LP</v>
      </c>
      <c r="AN5664">
        <f t="shared" ca="1" si="3041"/>
        <v>7.0000048484848527</v>
      </c>
      <c r="AO5664">
        <f t="shared" ca="1" si="3042"/>
        <v>13</v>
      </c>
      <c r="AP5664">
        <f t="shared" ca="1" si="3018"/>
        <v>1</v>
      </c>
      <c r="AQ5664">
        <f t="shared" ca="1" si="3019"/>
        <v>10</v>
      </c>
      <c r="AR5664">
        <f t="shared" ca="1" si="3020"/>
        <v>5</v>
      </c>
      <c r="AS5664">
        <f ca="1">P5664/J5664</f>
        <v>0.19354834505302548</v>
      </c>
    </row>
    <row r="5665" spans="1:45" x14ac:dyDescent="0.4">
      <c r="A5665">
        <f t="shared" si="3015"/>
        <v>201906</v>
      </c>
      <c r="B5665" t="s">
        <v>741</v>
      </c>
      <c r="C5665" t="s">
        <v>647</v>
      </c>
      <c r="D5665" t="str">
        <f t="shared" ca="1" si="3040"/>
        <v>I107</v>
      </c>
      <c r="E5665">
        <f t="shared" ca="1" si="3021"/>
        <v>48</v>
      </c>
      <c r="F5665">
        <f t="shared" ca="1" si="3022"/>
        <v>8</v>
      </c>
      <c r="G5665" t="str">
        <f t="shared" ca="1" si="3037"/>
        <v>S10</v>
      </c>
      <c r="H5665" t="str">
        <f t="shared" ca="1" si="3038"/>
        <v>S108</v>
      </c>
      <c r="I5665">
        <f ca="1">VLOOKUP(D5665,PRC!$A$2:$B$21,2,0)*E5665</f>
        <v>7200000</v>
      </c>
      <c r="J5665">
        <f t="shared" ca="1" si="3023"/>
        <v>6767996</v>
      </c>
      <c r="K5665">
        <f ca="1">VLOOKUP(D5665,PRC!$A$1:$C$21,3,0)*E5665</f>
        <v>4104000</v>
      </c>
      <c r="L5665">
        <f t="shared" ca="1" si="3024"/>
        <v>1080000</v>
      </c>
      <c r="M5665">
        <f t="shared" ca="1" si="3025"/>
        <v>144000</v>
      </c>
      <c r="N5665">
        <f t="shared" ca="1" si="3026"/>
        <v>360000</v>
      </c>
      <c r="O5665">
        <f t="shared" ca="1" si="3027"/>
        <v>432000</v>
      </c>
      <c r="P5665">
        <f t="shared" ca="1" si="3043"/>
        <v>647996</v>
      </c>
      <c r="Q5665">
        <f ca="1">IF(P5665&gt;0,1,0)</f>
        <v>1</v>
      </c>
      <c r="R5665">
        <f t="shared" ca="1" si="3028"/>
        <v>6</v>
      </c>
      <c r="S5665">
        <f t="shared" ca="1" si="3029"/>
        <v>15</v>
      </c>
      <c r="T5665">
        <f t="shared" ca="1" si="3030"/>
        <v>2</v>
      </c>
      <c r="U5665">
        <f t="shared" ca="1" si="3031"/>
        <v>5</v>
      </c>
      <c r="V5665">
        <f t="shared" ca="1" si="3032"/>
        <v>6</v>
      </c>
      <c r="X5665">
        <f t="shared" si="3034"/>
        <v>5665</v>
      </c>
      <c r="Y5665">
        <f t="shared" si="3035"/>
        <v>5452</v>
      </c>
      <c r="Z5665">
        <f t="shared" si="3036"/>
        <v>5453</v>
      </c>
      <c r="AA5665">
        <f t="shared" si="3033"/>
        <v>5951</v>
      </c>
      <c r="AB5665">
        <f t="shared" si="3016"/>
        <v>500</v>
      </c>
      <c r="AM5665" t="str">
        <f t="shared" si="3017"/>
        <v>201906LP</v>
      </c>
      <c r="AN5665">
        <f t="shared" ca="1" si="3041"/>
        <v>6.0000555555555497</v>
      </c>
      <c r="AO5665">
        <f t="shared" ca="1" si="3042"/>
        <v>15</v>
      </c>
      <c r="AP5665">
        <f t="shared" ca="1" si="3018"/>
        <v>2</v>
      </c>
      <c r="AQ5665">
        <f t="shared" ca="1" si="3019"/>
        <v>5</v>
      </c>
      <c r="AR5665">
        <f t="shared" ca="1" si="3020"/>
        <v>6</v>
      </c>
      <c r="AS5665">
        <f ca="1">P5665/J5665</f>
        <v>9.5744146420890325E-2</v>
      </c>
    </row>
    <row r="5666" spans="1:45" x14ac:dyDescent="0.4">
      <c r="A5666">
        <f t="shared" si="3015"/>
        <v>201906</v>
      </c>
      <c r="B5666" t="s">
        <v>742</v>
      </c>
      <c r="C5666" t="s">
        <v>647</v>
      </c>
      <c r="D5666" t="str">
        <f t="shared" ca="1" si="3040"/>
        <v>I105</v>
      </c>
      <c r="E5666">
        <f t="shared" ca="1" si="3021"/>
        <v>48</v>
      </c>
      <c r="F5666">
        <f t="shared" ca="1" si="3022"/>
        <v>5</v>
      </c>
      <c r="G5666" t="str">
        <f t="shared" ca="1" si="3037"/>
        <v>S11</v>
      </c>
      <c r="H5666" t="str">
        <f t="shared" ca="1" si="3038"/>
        <v>S119</v>
      </c>
      <c r="I5666">
        <f ca="1">VLOOKUP(D5666,PRC!$A$2:$B$21,2,0)*E5666</f>
        <v>4800000</v>
      </c>
      <c r="J5666">
        <f t="shared" ca="1" si="3023"/>
        <v>4463996</v>
      </c>
      <c r="K5666">
        <f ca="1">VLOOKUP(D5666,PRC!$A$1:$C$21,3,0)*E5666</f>
        <v>2832000</v>
      </c>
      <c r="L5666">
        <f t="shared" ca="1" si="3024"/>
        <v>624000</v>
      </c>
      <c r="M5666">
        <f t="shared" ca="1" si="3025"/>
        <v>144000</v>
      </c>
      <c r="N5666">
        <f t="shared" ca="1" si="3026"/>
        <v>240000</v>
      </c>
      <c r="O5666">
        <f t="shared" ca="1" si="3027"/>
        <v>336000</v>
      </c>
      <c r="P5666">
        <f t="shared" ca="1" si="3043"/>
        <v>287996</v>
      </c>
      <c r="Q5666">
        <f ca="1">IF(P5666&gt;0,1,0)</f>
        <v>1</v>
      </c>
      <c r="R5666">
        <f t="shared" ca="1" si="3028"/>
        <v>7</v>
      </c>
      <c r="S5666">
        <f t="shared" ca="1" si="3029"/>
        <v>13</v>
      </c>
      <c r="T5666">
        <f t="shared" ca="1" si="3030"/>
        <v>3</v>
      </c>
      <c r="U5666">
        <f t="shared" ca="1" si="3031"/>
        <v>5</v>
      </c>
      <c r="V5666">
        <f t="shared" ca="1" si="3032"/>
        <v>7</v>
      </c>
      <c r="X5666">
        <f t="shared" si="3034"/>
        <v>5666</v>
      </c>
      <c r="Y5666">
        <f t="shared" si="3035"/>
        <v>5452</v>
      </c>
      <c r="Z5666">
        <f t="shared" si="3036"/>
        <v>5453</v>
      </c>
      <c r="AA5666">
        <f t="shared" si="3033"/>
        <v>5951</v>
      </c>
      <c r="AB5666">
        <f t="shared" si="3016"/>
        <v>500</v>
      </c>
      <c r="AM5666" t="str">
        <f t="shared" si="3017"/>
        <v>201906LP</v>
      </c>
      <c r="AN5666">
        <f t="shared" ca="1" si="3041"/>
        <v>7.000083333333329</v>
      </c>
      <c r="AO5666">
        <f t="shared" ca="1" si="3042"/>
        <v>13</v>
      </c>
      <c r="AP5666">
        <f t="shared" ca="1" si="3018"/>
        <v>3</v>
      </c>
      <c r="AQ5666">
        <f t="shared" ca="1" si="3019"/>
        <v>5</v>
      </c>
      <c r="AR5666">
        <f t="shared" ca="1" si="3020"/>
        <v>7.0000000000000009</v>
      </c>
      <c r="AS5666">
        <f ca="1">P5666/J5666</f>
        <v>6.4515290784310744E-2</v>
      </c>
    </row>
    <row r="5667" spans="1:45" x14ac:dyDescent="0.4">
      <c r="A5667">
        <f t="shared" si="3015"/>
        <v>201906</v>
      </c>
      <c r="B5667" t="s">
        <v>743</v>
      </c>
      <c r="C5667" t="s">
        <v>647</v>
      </c>
      <c r="D5667" t="str">
        <f t="shared" ca="1" si="3040"/>
        <v>I113</v>
      </c>
      <c r="E5667">
        <f t="shared" ca="1" si="3021"/>
        <v>35</v>
      </c>
      <c r="F5667">
        <f t="shared" ca="1" si="3022"/>
        <v>7</v>
      </c>
      <c r="G5667" t="str">
        <f t="shared" ca="1" si="3037"/>
        <v>S11</v>
      </c>
      <c r="H5667" t="str">
        <f t="shared" ca="1" si="3038"/>
        <v>S115</v>
      </c>
      <c r="I5667">
        <f ca="1">VLOOKUP(D5667,PRC!$A$2:$B$21,2,0)*E5667</f>
        <v>23450000</v>
      </c>
      <c r="J5667">
        <f t="shared" ca="1" si="3023"/>
        <v>21104996</v>
      </c>
      <c r="K5667">
        <f ca="1">VLOOKUP(D5667,PRC!$A$1:$C$21,3,0)*E5667</f>
        <v>10552500</v>
      </c>
      <c r="L5667">
        <f t="shared" ca="1" si="3024"/>
        <v>3049000</v>
      </c>
      <c r="M5667">
        <f t="shared" ca="1" si="3025"/>
        <v>704000</v>
      </c>
      <c r="N5667">
        <f t="shared" ca="1" si="3026"/>
        <v>2111000</v>
      </c>
      <c r="O5667">
        <f t="shared" ca="1" si="3027"/>
        <v>2111000</v>
      </c>
      <c r="P5667">
        <f t="shared" ca="1" si="3043"/>
        <v>2577496</v>
      </c>
      <c r="Q5667">
        <f ca="1">IF(P5667&gt;0,1,0)</f>
        <v>1</v>
      </c>
      <c r="R5667">
        <f t="shared" ca="1" si="3028"/>
        <v>10</v>
      </c>
      <c r="S5667">
        <f t="shared" ca="1" si="3029"/>
        <v>13</v>
      </c>
      <c r="T5667">
        <f t="shared" ca="1" si="3030"/>
        <v>3</v>
      </c>
      <c r="U5667">
        <f t="shared" ca="1" si="3031"/>
        <v>9</v>
      </c>
      <c r="V5667">
        <f t="shared" ca="1" si="3032"/>
        <v>9</v>
      </c>
      <c r="X5667">
        <f t="shared" si="3034"/>
        <v>5667</v>
      </c>
      <c r="Y5667">
        <f t="shared" si="3035"/>
        <v>5452</v>
      </c>
      <c r="Z5667">
        <f t="shared" si="3036"/>
        <v>5453</v>
      </c>
      <c r="AA5667">
        <f t="shared" si="3033"/>
        <v>5951</v>
      </c>
      <c r="AB5667">
        <f t="shared" si="3016"/>
        <v>500</v>
      </c>
      <c r="AM5667" t="str">
        <f t="shared" si="3017"/>
        <v>201906LP</v>
      </c>
      <c r="AN5667">
        <f t="shared" ca="1" si="3041"/>
        <v>10.000017057569298</v>
      </c>
      <c r="AO5667">
        <f t="shared" ca="1" si="3042"/>
        <v>13.002132196162048</v>
      </c>
      <c r="AP5667">
        <f t="shared" ca="1" si="3018"/>
        <v>3.0021321961620466</v>
      </c>
      <c r="AQ5667">
        <f t="shared" ca="1" si="3019"/>
        <v>9.0021321961620462</v>
      </c>
      <c r="AR5667">
        <f t="shared" ca="1" si="3020"/>
        <v>9.0021321961620462</v>
      </c>
      <c r="AS5667">
        <f ca="1">P5667/J5667</f>
        <v>0.12212729156641394</v>
      </c>
    </row>
    <row r="5668" spans="1:45" x14ac:dyDescent="0.4">
      <c r="A5668">
        <f t="shared" si="3015"/>
        <v>201906</v>
      </c>
      <c r="B5668" t="s">
        <v>744</v>
      </c>
      <c r="C5668" t="s">
        <v>647</v>
      </c>
      <c r="D5668" t="str">
        <f t="shared" ca="1" si="3040"/>
        <v>I115</v>
      </c>
      <c r="E5668">
        <f t="shared" ca="1" si="3021"/>
        <v>44</v>
      </c>
      <c r="F5668">
        <f t="shared" ca="1" si="3022"/>
        <v>5</v>
      </c>
      <c r="G5668" t="str">
        <f t="shared" ca="1" si="3037"/>
        <v>S11</v>
      </c>
      <c r="H5668" t="str">
        <f t="shared" ca="1" si="3038"/>
        <v>S110</v>
      </c>
      <c r="I5668">
        <f ca="1">VLOOKUP(D5668,PRC!$A$2:$B$21,2,0)*E5668</f>
        <v>220000</v>
      </c>
      <c r="J5668">
        <f t="shared" ca="1" si="3023"/>
        <v>206796</v>
      </c>
      <c r="K5668">
        <f ca="1">VLOOKUP(D5668,PRC!$A$1:$C$21,3,0)*E5668</f>
        <v>105600</v>
      </c>
      <c r="L5668">
        <f t="shared" ca="1" si="3024"/>
        <v>29000</v>
      </c>
      <c r="M5668">
        <f t="shared" ca="1" si="3025"/>
        <v>7000</v>
      </c>
      <c r="N5668">
        <f t="shared" ca="1" si="3026"/>
        <v>22000</v>
      </c>
      <c r="O5668">
        <f t="shared" ca="1" si="3027"/>
        <v>20000</v>
      </c>
      <c r="P5668">
        <f t="shared" ca="1" si="3043"/>
        <v>23196</v>
      </c>
      <c r="Q5668">
        <f ca="1">IF(P5668&gt;0,1,0)</f>
        <v>1</v>
      </c>
      <c r="R5668">
        <f t="shared" ca="1" si="3028"/>
        <v>6</v>
      </c>
      <c r="S5668">
        <f t="shared" ca="1" si="3029"/>
        <v>13</v>
      </c>
      <c r="T5668">
        <f t="shared" ca="1" si="3030"/>
        <v>3</v>
      </c>
      <c r="U5668">
        <f t="shared" ca="1" si="3031"/>
        <v>10</v>
      </c>
      <c r="V5668">
        <f t="shared" ca="1" si="3032"/>
        <v>9</v>
      </c>
      <c r="X5668">
        <f t="shared" si="3034"/>
        <v>5668</v>
      </c>
      <c r="Y5668">
        <f t="shared" si="3035"/>
        <v>5452</v>
      </c>
      <c r="Z5668">
        <f t="shared" si="3036"/>
        <v>5453</v>
      </c>
      <c r="AA5668">
        <f t="shared" si="3033"/>
        <v>5951</v>
      </c>
      <c r="AB5668">
        <f t="shared" si="3016"/>
        <v>500</v>
      </c>
      <c r="AM5668" t="str">
        <f t="shared" si="3017"/>
        <v>201906LP</v>
      </c>
      <c r="AN5668">
        <f t="shared" ca="1" si="3041"/>
        <v>6.0018181818181855</v>
      </c>
      <c r="AO5668">
        <f t="shared" ca="1" si="3042"/>
        <v>13.18181818181818</v>
      </c>
      <c r="AP5668">
        <f t="shared" ca="1" si="3018"/>
        <v>3.1818181818181817</v>
      </c>
      <c r="AQ5668">
        <f t="shared" ca="1" si="3019"/>
        <v>10</v>
      </c>
      <c r="AR5668">
        <f t="shared" ca="1" si="3020"/>
        <v>9.0909090909090917</v>
      </c>
      <c r="AS5668">
        <f ca="1">P5668/J5668</f>
        <v>0.11216851389775431</v>
      </c>
    </row>
    <row r="5669" spans="1:45" x14ac:dyDescent="0.4">
      <c r="A5669">
        <f t="shared" si="3015"/>
        <v>201906</v>
      </c>
      <c r="B5669" t="s">
        <v>745</v>
      </c>
      <c r="C5669" t="s">
        <v>647</v>
      </c>
      <c r="D5669" t="str">
        <f t="shared" ca="1" si="3040"/>
        <v>I107</v>
      </c>
      <c r="E5669">
        <f t="shared" ca="1" si="3021"/>
        <v>53</v>
      </c>
      <c r="F5669">
        <f t="shared" ca="1" si="3022"/>
        <v>10</v>
      </c>
      <c r="G5669" t="str">
        <f t="shared" ca="1" si="3037"/>
        <v>S11</v>
      </c>
      <c r="H5669" t="str">
        <f t="shared" ca="1" si="3038"/>
        <v>S113</v>
      </c>
      <c r="I5669">
        <f ca="1">VLOOKUP(D5669,PRC!$A$2:$B$21,2,0)*E5669</f>
        <v>7950000</v>
      </c>
      <c r="J5669">
        <f t="shared" ca="1" si="3023"/>
        <v>7472996</v>
      </c>
      <c r="K5669">
        <f ca="1">VLOOKUP(D5669,PRC!$A$1:$C$21,3,0)*E5669</f>
        <v>4531500</v>
      </c>
      <c r="L5669">
        <f t="shared" ca="1" si="3024"/>
        <v>954000</v>
      </c>
      <c r="M5669">
        <f t="shared" ca="1" si="3025"/>
        <v>239000</v>
      </c>
      <c r="N5669">
        <f t="shared" ca="1" si="3026"/>
        <v>477000</v>
      </c>
      <c r="O5669">
        <f t="shared" ca="1" si="3027"/>
        <v>557000</v>
      </c>
      <c r="P5669">
        <f t="shared" ca="1" si="3043"/>
        <v>714496</v>
      </c>
      <c r="Q5669">
        <f ca="1">IF(P5669&gt;0,1,0)</f>
        <v>1</v>
      </c>
      <c r="R5669">
        <f t="shared" ca="1" si="3028"/>
        <v>6</v>
      </c>
      <c r="S5669">
        <f t="shared" ca="1" si="3029"/>
        <v>12</v>
      </c>
      <c r="T5669">
        <f t="shared" ca="1" si="3030"/>
        <v>3</v>
      </c>
      <c r="U5669">
        <f t="shared" ca="1" si="3031"/>
        <v>6</v>
      </c>
      <c r="V5669">
        <f t="shared" ca="1" si="3032"/>
        <v>7</v>
      </c>
      <c r="X5669">
        <f t="shared" si="3034"/>
        <v>5669</v>
      </c>
      <c r="Y5669">
        <f t="shared" si="3035"/>
        <v>5452</v>
      </c>
      <c r="Z5669">
        <f t="shared" si="3036"/>
        <v>5453</v>
      </c>
      <c r="AA5669">
        <f t="shared" si="3033"/>
        <v>5951</v>
      </c>
      <c r="AB5669">
        <f t="shared" si="3016"/>
        <v>500</v>
      </c>
      <c r="AM5669" t="str">
        <f t="shared" si="3017"/>
        <v>201906LP</v>
      </c>
      <c r="AN5669">
        <f t="shared" ca="1" si="3041"/>
        <v>6.00005031446541</v>
      </c>
      <c r="AO5669">
        <f t="shared" ca="1" si="3042"/>
        <v>12</v>
      </c>
      <c r="AP5669">
        <f t="shared" ca="1" si="3018"/>
        <v>3.0062893081761008</v>
      </c>
      <c r="AQ5669">
        <f t="shared" ca="1" si="3019"/>
        <v>6</v>
      </c>
      <c r="AR5669">
        <f t="shared" ca="1" si="3020"/>
        <v>7.0062893081761004</v>
      </c>
      <c r="AS5669">
        <f ca="1">P5669/J5669</f>
        <v>9.5610381699655661E-2</v>
      </c>
    </row>
    <row r="5670" spans="1:45" x14ac:dyDescent="0.4">
      <c r="A5670">
        <f t="shared" si="3015"/>
        <v>201906</v>
      </c>
      <c r="B5670" t="s">
        <v>746</v>
      </c>
      <c r="C5670" t="s">
        <v>647</v>
      </c>
      <c r="D5670" t="str">
        <f t="shared" ca="1" si="3040"/>
        <v>I113</v>
      </c>
      <c r="E5670">
        <f t="shared" ca="1" si="3021"/>
        <v>35</v>
      </c>
      <c r="F5670">
        <f t="shared" ca="1" si="3022"/>
        <v>8</v>
      </c>
      <c r="G5670" t="str">
        <f t="shared" ca="1" si="3037"/>
        <v>S10</v>
      </c>
      <c r="H5670" t="str">
        <f t="shared" ca="1" si="3038"/>
        <v>S106</v>
      </c>
      <c r="I5670">
        <f ca="1">VLOOKUP(D5670,PRC!$A$2:$B$21,2,0)*E5670</f>
        <v>23450000</v>
      </c>
      <c r="J5670">
        <f t="shared" ca="1" si="3023"/>
        <v>21808496</v>
      </c>
      <c r="K5670">
        <f ca="1">VLOOKUP(D5670,PRC!$A$1:$C$21,3,0)*E5670</f>
        <v>10552500</v>
      </c>
      <c r="L5670">
        <f t="shared" ca="1" si="3024"/>
        <v>3518000</v>
      </c>
      <c r="M5670">
        <f t="shared" ca="1" si="3025"/>
        <v>469000</v>
      </c>
      <c r="N5670">
        <f t="shared" ca="1" si="3026"/>
        <v>2345000</v>
      </c>
      <c r="O5670">
        <f t="shared" ca="1" si="3027"/>
        <v>1642000</v>
      </c>
      <c r="P5670">
        <f t="shared" ca="1" si="3043"/>
        <v>3281996</v>
      </c>
      <c r="Q5670">
        <f ca="1">IF(P5670&gt;0,1,0)</f>
        <v>1</v>
      </c>
      <c r="R5670">
        <f t="shared" ca="1" si="3028"/>
        <v>7</v>
      </c>
      <c r="S5670">
        <f t="shared" ca="1" si="3029"/>
        <v>15</v>
      </c>
      <c r="T5670">
        <f t="shared" ca="1" si="3030"/>
        <v>2</v>
      </c>
      <c r="U5670">
        <f t="shared" ca="1" si="3031"/>
        <v>10</v>
      </c>
      <c r="V5670">
        <f t="shared" ca="1" si="3032"/>
        <v>7</v>
      </c>
      <c r="X5670">
        <f t="shared" si="3034"/>
        <v>5670</v>
      </c>
      <c r="Y5670">
        <f t="shared" si="3035"/>
        <v>5452</v>
      </c>
      <c r="Z5670">
        <f t="shared" si="3036"/>
        <v>5453</v>
      </c>
      <c r="AA5670">
        <f t="shared" si="3033"/>
        <v>5951</v>
      </c>
      <c r="AB5670">
        <f t="shared" si="3016"/>
        <v>500</v>
      </c>
      <c r="AM5670" t="str">
        <f t="shared" si="3017"/>
        <v>201906LP</v>
      </c>
      <c r="AN5670">
        <f t="shared" ca="1" si="3041"/>
        <v>7.0000170575692966</v>
      </c>
      <c r="AO5670">
        <f t="shared" ca="1" si="3042"/>
        <v>15.002132196162046</v>
      </c>
      <c r="AP5670">
        <f t="shared" ca="1" si="3018"/>
        <v>2</v>
      </c>
      <c r="AQ5670">
        <f t="shared" ca="1" si="3019"/>
        <v>10</v>
      </c>
      <c r="AR5670">
        <f t="shared" ca="1" si="3020"/>
        <v>7.002132196162048</v>
      </c>
      <c r="AS5670">
        <f ca="1">P5670/J5670</f>
        <v>0.15049162491535409</v>
      </c>
    </row>
    <row r="5671" spans="1:45" x14ac:dyDescent="0.4">
      <c r="A5671">
        <f t="shared" si="3015"/>
        <v>201906</v>
      </c>
      <c r="B5671" t="s">
        <v>747</v>
      </c>
      <c r="C5671" t="s">
        <v>647</v>
      </c>
      <c r="D5671" t="str">
        <f t="shared" ca="1" si="3040"/>
        <v>I103</v>
      </c>
      <c r="E5671">
        <f t="shared" ca="1" si="3021"/>
        <v>65</v>
      </c>
      <c r="F5671">
        <f t="shared" ca="1" si="3022"/>
        <v>6</v>
      </c>
      <c r="G5671" t="str">
        <f t="shared" ca="1" si="3037"/>
        <v>S11</v>
      </c>
      <c r="H5671" t="str">
        <f t="shared" ca="1" si="3038"/>
        <v>S119</v>
      </c>
      <c r="I5671">
        <f ca="1">VLOOKUP(D5671,PRC!$A$2:$B$21,2,0)*E5671</f>
        <v>3250000</v>
      </c>
      <c r="J5671">
        <f t="shared" ca="1" si="3023"/>
        <v>3054996</v>
      </c>
      <c r="K5671">
        <f ca="1">VLOOKUP(D5671,PRC!$A$1:$C$21,3,0)*E5671</f>
        <v>1852500</v>
      </c>
      <c r="L5671">
        <f t="shared" ca="1" si="3024"/>
        <v>423000</v>
      </c>
      <c r="M5671">
        <f t="shared" ca="1" si="3025"/>
        <v>33000</v>
      </c>
      <c r="N5671">
        <f t="shared" ca="1" si="3026"/>
        <v>163000</v>
      </c>
      <c r="O5671">
        <f t="shared" ca="1" si="3027"/>
        <v>228000</v>
      </c>
      <c r="P5671">
        <f t="shared" ca="1" si="3043"/>
        <v>355496</v>
      </c>
      <c r="Q5671">
        <f ca="1">IF(P5671&gt;0,1,0)</f>
        <v>1</v>
      </c>
      <c r="R5671">
        <f t="shared" ca="1" si="3028"/>
        <v>6</v>
      </c>
      <c r="S5671">
        <f t="shared" ca="1" si="3029"/>
        <v>13</v>
      </c>
      <c r="T5671">
        <f t="shared" ca="1" si="3030"/>
        <v>1</v>
      </c>
      <c r="U5671">
        <f t="shared" ca="1" si="3031"/>
        <v>5</v>
      </c>
      <c r="V5671">
        <f t="shared" ca="1" si="3032"/>
        <v>7</v>
      </c>
      <c r="X5671">
        <f t="shared" si="3034"/>
        <v>5671</v>
      </c>
      <c r="Y5671">
        <f t="shared" si="3035"/>
        <v>5452</v>
      </c>
      <c r="Z5671">
        <f t="shared" si="3036"/>
        <v>5453</v>
      </c>
      <c r="AA5671">
        <f t="shared" si="3033"/>
        <v>5951</v>
      </c>
      <c r="AB5671">
        <f t="shared" si="3016"/>
        <v>500</v>
      </c>
      <c r="AM5671" t="str">
        <f t="shared" si="3017"/>
        <v>201906LP</v>
      </c>
      <c r="AN5671">
        <f t="shared" ca="1" si="3041"/>
        <v>6.0001230769230807</v>
      </c>
      <c r="AO5671">
        <f t="shared" ca="1" si="3042"/>
        <v>13.015384615384615</v>
      </c>
      <c r="AP5671">
        <f t="shared" ca="1" si="3018"/>
        <v>1.0153846153846153</v>
      </c>
      <c r="AQ5671">
        <f t="shared" ca="1" si="3019"/>
        <v>5.0153846153846153</v>
      </c>
      <c r="AR5671">
        <f t="shared" ca="1" si="3020"/>
        <v>7.0153846153846153</v>
      </c>
      <c r="AS5671">
        <f ca="1">P5671/J5671</f>
        <v>0.11636545514298546</v>
      </c>
    </row>
    <row r="5672" spans="1:45" x14ac:dyDescent="0.4">
      <c r="A5672">
        <f t="shared" si="3015"/>
        <v>201906</v>
      </c>
      <c r="B5672" t="s">
        <v>748</v>
      </c>
      <c r="C5672" t="s">
        <v>647</v>
      </c>
      <c r="D5672" t="str">
        <f t="shared" ca="1" si="3040"/>
        <v>I104</v>
      </c>
      <c r="E5672">
        <f t="shared" ca="1" si="3021"/>
        <v>68</v>
      </c>
      <c r="F5672">
        <f t="shared" ca="1" si="3022"/>
        <v>10</v>
      </c>
      <c r="G5672" t="str">
        <f t="shared" ca="1" si="3037"/>
        <v>S11</v>
      </c>
      <c r="H5672" t="str">
        <f t="shared" ca="1" si="3038"/>
        <v>S110</v>
      </c>
      <c r="I5672">
        <f ca="1">VLOOKUP(D5672,PRC!$A$2:$B$21,2,0)*E5672</f>
        <v>4760000</v>
      </c>
      <c r="J5672">
        <f t="shared" ca="1" si="3023"/>
        <v>4426796</v>
      </c>
      <c r="K5672">
        <f ca="1">VLOOKUP(D5672,PRC!$A$1:$C$21,3,0)*E5672</f>
        <v>1999200</v>
      </c>
      <c r="L5672">
        <f t="shared" ca="1" si="3024"/>
        <v>619000</v>
      </c>
      <c r="M5672">
        <f t="shared" ca="1" si="3025"/>
        <v>48000</v>
      </c>
      <c r="N5672">
        <f t="shared" ca="1" si="3026"/>
        <v>238000</v>
      </c>
      <c r="O5672">
        <f t="shared" ca="1" si="3027"/>
        <v>381000</v>
      </c>
      <c r="P5672">
        <f t="shared" ca="1" si="3043"/>
        <v>1141596</v>
      </c>
      <c r="Q5672">
        <f ca="1">IF(P5672&gt;0,1,0)</f>
        <v>1</v>
      </c>
      <c r="R5672">
        <f t="shared" ca="1" si="3028"/>
        <v>7</v>
      </c>
      <c r="S5672">
        <f t="shared" ca="1" si="3029"/>
        <v>13</v>
      </c>
      <c r="T5672">
        <f t="shared" ca="1" si="3030"/>
        <v>1</v>
      </c>
      <c r="U5672">
        <f t="shared" ca="1" si="3031"/>
        <v>5</v>
      </c>
      <c r="V5672">
        <f t="shared" ca="1" si="3032"/>
        <v>8</v>
      </c>
      <c r="X5672">
        <f t="shared" si="3034"/>
        <v>5672</v>
      </c>
      <c r="Y5672">
        <f t="shared" si="3035"/>
        <v>5452</v>
      </c>
      <c r="Z5672">
        <f t="shared" si="3036"/>
        <v>5453</v>
      </c>
      <c r="AA5672">
        <f t="shared" si="3033"/>
        <v>5951</v>
      </c>
      <c r="AB5672">
        <f t="shared" si="3016"/>
        <v>500</v>
      </c>
      <c r="AM5672" t="str">
        <f t="shared" si="3017"/>
        <v>201906LP</v>
      </c>
      <c r="AN5672">
        <f t="shared" ca="1" si="3041"/>
        <v>7.0000840336134402</v>
      </c>
      <c r="AO5672">
        <f t="shared" ca="1" si="3042"/>
        <v>13.004201680672271</v>
      </c>
      <c r="AP5672">
        <f t="shared" ca="1" si="3018"/>
        <v>1.0084033613445378</v>
      </c>
      <c r="AQ5672">
        <f t="shared" ca="1" si="3019"/>
        <v>5</v>
      </c>
      <c r="AR5672">
        <f t="shared" ca="1" si="3020"/>
        <v>8.0042016806722689</v>
      </c>
      <c r="AS5672">
        <f ca="1">P5672/J5672</f>
        <v>0.25788312811342562</v>
      </c>
    </row>
    <row r="5673" spans="1:45" x14ac:dyDescent="0.4">
      <c r="A5673">
        <f t="shared" si="3015"/>
        <v>201906</v>
      </c>
      <c r="B5673" t="s">
        <v>749</v>
      </c>
      <c r="C5673" t="s">
        <v>647</v>
      </c>
      <c r="D5673" t="str">
        <f t="shared" ca="1" si="3040"/>
        <v>I114</v>
      </c>
      <c r="E5673">
        <f t="shared" ca="1" si="3021"/>
        <v>54</v>
      </c>
      <c r="F5673">
        <f t="shared" ca="1" si="3022"/>
        <v>9</v>
      </c>
      <c r="G5673" t="str">
        <f t="shared" ca="1" si="3037"/>
        <v>S10</v>
      </c>
      <c r="H5673" t="str">
        <f t="shared" ca="1" si="3038"/>
        <v>S104</v>
      </c>
      <c r="I5673">
        <f ca="1">VLOOKUP(D5673,PRC!$A$2:$B$21,2,0)*E5673</f>
        <v>12960000</v>
      </c>
      <c r="J5673">
        <f t="shared" ca="1" si="3023"/>
        <v>11923196</v>
      </c>
      <c r="K5673">
        <f ca="1">VLOOKUP(D5673,PRC!$A$1:$C$21,3,0)*E5673</f>
        <v>7516800</v>
      </c>
      <c r="L5673">
        <f t="shared" ca="1" si="3024"/>
        <v>1555000</v>
      </c>
      <c r="M5673">
        <f t="shared" ca="1" si="3025"/>
        <v>130000</v>
      </c>
      <c r="N5673">
        <f t="shared" ca="1" si="3026"/>
        <v>648000</v>
      </c>
      <c r="O5673">
        <f t="shared" ca="1" si="3027"/>
        <v>1037000</v>
      </c>
      <c r="P5673">
        <f t="shared" ca="1" si="3043"/>
        <v>1036396</v>
      </c>
      <c r="Q5673">
        <f ca="1">IF(P5673&gt;0,1,0)</f>
        <v>1</v>
      </c>
      <c r="R5673">
        <f t="shared" ca="1" si="3028"/>
        <v>8</v>
      </c>
      <c r="S5673">
        <f t="shared" ca="1" si="3029"/>
        <v>12</v>
      </c>
      <c r="T5673">
        <f t="shared" ca="1" si="3030"/>
        <v>1</v>
      </c>
      <c r="U5673">
        <f t="shared" ca="1" si="3031"/>
        <v>5</v>
      </c>
      <c r="V5673">
        <f t="shared" ca="1" si="3032"/>
        <v>8</v>
      </c>
      <c r="X5673">
        <f t="shared" si="3034"/>
        <v>5673</v>
      </c>
      <c r="Y5673">
        <f t="shared" si="3035"/>
        <v>5452</v>
      </c>
      <c r="Z5673">
        <f t="shared" si="3036"/>
        <v>5453</v>
      </c>
      <c r="AA5673">
        <f t="shared" si="3033"/>
        <v>5951</v>
      </c>
      <c r="AB5673">
        <f t="shared" si="3016"/>
        <v>500</v>
      </c>
      <c r="AM5673" t="str">
        <f t="shared" si="3017"/>
        <v>201906LP</v>
      </c>
      <c r="AN5673">
        <f t="shared" ca="1" si="3041"/>
        <v>8.0000308641975266</v>
      </c>
      <c r="AO5673">
        <f t="shared" ca="1" si="3042"/>
        <v>11.998456790123457</v>
      </c>
      <c r="AP5673">
        <f t="shared" ca="1" si="3018"/>
        <v>1.0030864197530864</v>
      </c>
      <c r="AQ5673">
        <f t="shared" ca="1" si="3019"/>
        <v>5</v>
      </c>
      <c r="AR5673">
        <f t="shared" ca="1" si="3020"/>
        <v>8.0015432098765444</v>
      </c>
      <c r="AS5673">
        <f ca="1">P5673/J5673</f>
        <v>8.6922667378779989E-2</v>
      </c>
    </row>
    <row r="5674" spans="1:45" x14ac:dyDescent="0.4">
      <c r="A5674">
        <f t="shared" si="3015"/>
        <v>201906</v>
      </c>
      <c r="B5674" t="s">
        <v>750</v>
      </c>
      <c r="C5674" t="s">
        <v>647</v>
      </c>
      <c r="D5674" t="str">
        <f t="shared" ca="1" si="3040"/>
        <v>I112</v>
      </c>
      <c r="E5674">
        <f t="shared" ca="1" si="3021"/>
        <v>37</v>
      </c>
      <c r="F5674">
        <f t="shared" ca="1" si="3022"/>
        <v>8</v>
      </c>
      <c r="G5674" t="str">
        <f t="shared" ca="1" si="3037"/>
        <v>S11</v>
      </c>
      <c r="H5674" t="str">
        <f t="shared" ca="1" si="3038"/>
        <v>S110</v>
      </c>
      <c r="I5674">
        <f ca="1">VLOOKUP(D5674,PRC!$A$2:$B$21,2,0)*E5674</f>
        <v>2405000</v>
      </c>
      <c r="J5674">
        <f t="shared" ca="1" si="3023"/>
        <v>2284746</v>
      </c>
      <c r="K5674">
        <f ca="1">VLOOKUP(D5674,PRC!$A$1:$C$21,3,0)*E5674</f>
        <v>1202500</v>
      </c>
      <c r="L5674">
        <f t="shared" ca="1" si="3024"/>
        <v>313000</v>
      </c>
      <c r="M5674">
        <f t="shared" ca="1" si="3025"/>
        <v>48000</v>
      </c>
      <c r="N5674">
        <f t="shared" ca="1" si="3026"/>
        <v>120000</v>
      </c>
      <c r="O5674">
        <f t="shared" ca="1" si="3027"/>
        <v>144000</v>
      </c>
      <c r="P5674">
        <f t="shared" ca="1" si="3043"/>
        <v>457246</v>
      </c>
      <c r="Q5674">
        <f ca="1">IF(P5674&gt;0,1,0)</f>
        <v>1</v>
      </c>
      <c r="R5674">
        <f t="shared" ca="1" si="3028"/>
        <v>5</v>
      </c>
      <c r="S5674">
        <f t="shared" ca="1" si="3029"/>
        <v>13</v>
      </c>
      <c r="T5674">
        <f t="shared" ca="1" si="3030"/>
        <v>2</v>
      </c>
      <c r="U5674">
        <f t="shared" ca="1" si="3031"/>
        <v>5</v>
      </c>
      <c r="V5674">
        <f t="shared" ca="1" si="3032"/>
        <v>6</v>
      </c>
      <c r="X5674">
        <f t="shared" si="3034"/>
        <v>5674</v>
      </c>
      <c r="Y5674">
        <f t="shared" si="3035"/>
        <v>5452</v>
      </c>
      <c r="Z5674">
        <f t="shared" si="3036"/>
        <v>5453</v>
      </c>
      <c r="AA5674">
        <f t="shared" si="3033"/>
        <v>5951</v>
      </c>
      <c r="AB5674">
        <f t="shared" si="3016"/>
        <v>500</v>
      </c>
      <c r="AM5674" t="str">
        <f t="shared" si="3017"/>
        <v>201906LP</v>
      </c>
      <c r="AN5674">
        <f t="shared" ca="1" si="3041"/>
        <v>5.000166320166322</v>
      </c>
      <c r="AO5674">
        <f t="shared" ca="1" si="3042"/>
        <v>13.014553014553016</v>
      </c>
      <c r="AP5674">
        <f t="shared" ca="1" si="3018"/>
        <v>1.995841995841996</v>
      </c>
      <c r="AQ5674">
        <f t="shared" ca="1" si="3019"/>
        <v>4.9896049896049899</v>
      </c>
      <c r="AR5674">
        <f t="shared" ca="1" si="3020"/>
        <v>5.9875259875259879</v>
      </c>
      <c r="AS5674">
        <f ca="1">P5674/J5674</f>
        <v>0.20012990503101877</v>
      </c>
    </row>
    <row r="5675" spans="1:45" x14ac:dyDescent="0.4">
      <c r="A5675">
        <f t="shared" si="3015"/>
        <v>201906</v>
      </c>
      <c r="B5675" t="s">
        <v>751</v>
      </c>
      <c r="C5675" t="s">
        <v>647</v>
      </c>
      <c r="D5675" t="str">
        <f t="shared" ca="1" si="3040"/>
        <v>I108</v>
      </c>
      <c r="E5675">
        <f t="shared" ca="1" si="3021"/>
        <v>55</v>
      </c>
      <c r="F5675">
        <f t="shared" ca="1" si="3022"/>
        <v>6</v>
      </c>
      <c r="G5675" t="str">
        <f t="shared" ca="1" si="3037"/>
        <v>S10</v>
      </c>
      <c r="H5675" t="str">
        <f t="shared" ca="1" si="3038"/>
        <v>S103</v>
      </c>
      <c r="I5675">
        <f ca="1">VLOOKUP(D5675,PRC!$A$2:$B$21,2,0)*E5675</f>
        <v>2200000</v>
      </c>
      <c r="J5675">
        <f t="shared" ca="1" si="3023"/>
        <v>2089996</v>
      </c>
      <c r="K5675">
        <f ca="1">VLOOKUP(D5675,PRC!$A$1:$C$21,3,0)*E5675</f>
        <v>1012000</v>
      </c>
      <c r="L5675">
        <f t="shared" ca="1" si="3024"/>
        <v>264000</v>
      </c>
      <c r="M5675">
        <f t="shared" ca="1" si="3025"/>
        <v>22000</v>
      </c>
      <c r="N5675">
        <f t="shared" ca="1" si="3026"/>
        <v>154000</v>
      </c>
      <c r="O5675">
        <f t="shared" ca="1" si="3027"/>
        <v>154000</v>
      </c>
      <c r="P5675">
        <f t="shared" ca="1" si="3043"/>
        <v>483996</v>
      </c>
      <c r="Q5675">
        <f ca="1">IF(P5675&gt;0,1,0)</f>
        <v>1</v>
      </c>
      <c r="R5675">
        <f t="shared" ca="1" si="3028"/>
        <v>5</v>
      </c>
      <c r="S5675">
        <f t="shared" ca="1" si="3029"/>
        <v>12</v>
      </c>
      <c r="T5675">
        <f t="shared" ca="1" si="3030"/>
        <v>1</v>
      </c>
      <c r="U5675">
        <f t="shared" ca="1" si="3031"/>
        <v>7</v>
      </c>
      <c r="V5675">
        <f t="shared" ca="1" si="3032"/>
        <v>7</v>
      </c>
      <c r="X5675">
        <f t="shared" si="3034"/>
        <v>5675</v>
      </c>
      <c r="Y5675">
        <f t="shared" si="3035"/>
        <v>5452</v>
      </c>
      <c r="Z5675">
        <f t="shared" si="3036"/>
        <v>5453</v>
      </c>
      <c r="AA5675">
        <f t="shared" si="3033"/>
        <v>5951</v>
      </c>
      <c r="AB5675">
        <f t="shared" si="3016"/>
        <v>500</v>
      </c>
      <c r="AM5675" t="str">
        <f t="shared" si="3017"/>
        <v>201906LP</v>
      </c>
      <c r="AN5675">
        <f t="shared" ca="1" si="3041"/>
        <v>5.0001818181818152</v>
      </c>
      <c r="AO5675">
        <f t="shared" ca="1" si="3042"/>
        <v>12</v>
      </c>
      <c r="AP5675">
        <f t="shared" ca="1" si="3018"/>
        <v>1</v>
      </c>
      <c r="AQ5675">
        <f t="shared" ca="1" si="3019"/>
        <v>7.0000000000000009</v>
      </c>
      <c r="AR5675">
        <f t="shared" ca="1" si="3020"/>
        <v>7.0000000000000009</v>
      </c>
      <c r="AS5675">
        <f ca="1">P5675/J5675</f>
        <v>0.2315774767033047</v>
      </c>
    </row>
    <row r="5676" spans="1:45" x14ac:dyDescent="0.4">
      <c r="A5676">
        <f t="shared" si="3015"/>
        <v>201906</v>
      </c>
      <c r="B5676" t="s">
        <v>752</v>
      </c>
      <c r="C5676" t="s">
        <v>647</v>
      </c>
      <c r="D5676" t="str">
        <f t="shared" ca="1" si="3040"/>
        <v>I110</v>
      </c>
      <c r="E5676">
        <f t="shared" ca="1" si="3021"/>
        <v>36</v>
      </c>
      <c r="F5676">
        <f t="shared" ca="1" si="3022"/>
        <v>10</v>
      </c>
      <c r="G5676" t="str">
        <f t="shared" ca="1" si="3037"/>
        <v>S11</v>
      </c>
      <c r="H5676" t="str">
        <f t="shared" ca="1" si="3038"/>
        <v>S115</v>
      </c>
      <c r="I5676">
        <f ca="1">VLOOKUP(D5676,PRC!$A$2:$B$21,2,0)*E5676</f>
        <v>10800000</v>
      </c>
      <c r="J5676">
        <f t="shared" ca="1" si="3023"/>
        <v>9719996</v>
      </c>
      <c r="K5676">
        <f ca="1">VLOOKUP(D5676,PRC!$A$1:$C$21,3,0)*E5676</f>
        <v>4968000</v>
      </c>
      <c r="L5676">
        <f t="shared" ca="1" si="3024"/>
        <v>1620000</v>
      </c>
      <c r="M5676">
        <f t="shared" ca="1" si="3025"/>
        <v>216000</v>
      </c>
      <c r="N5676">
        <f t="shared" ca="1" si="3026"/>
        <v>540000</v>
      </c>
      <c r="O5676">
        <f t="shared" ca="1" si="3027"/>
        <v>972000</v>
      </c>
      <c r="P5676">
        <f t="shared" ca="1" si="3043"/>
        <v>1403996</v>
      </c>
      <c r="Q5676">
        <f ca="1">IF(P5676&gt;0,1,0)</f>
        <v>1</v>
      </c>
      <c r="R5676">
        <f t="shared" ca="1" si="3028"/>
        <v>10</v>
      </c>
      <c r="S5676">
        <f t="shared" ca="1" si="3029"/>
        <v>15</v>
      </c>
      <c r="T5676">
        <f t="shared" ca="1" si="3030"/>
        <v>2</v>
      </c>
      <c r="U5676">
        <f t="shared" ca="1" si="3031"/>
        <v>5</v>
      </c>
      <c r="V5676">
        <f t="shared" ca="1" si="3032"/>
        <v>9</v>
      </c>
      <c r="X5676">
        <f t="shared" si="3034"/>
        <v>5676</v>
      </c>
      <c r="Y5676">
        <f t="shared" si="3035"/>
        <v>5452</v>
      </c>
      <c r="Z5676">
        <f t="shared" si="3036"/>
        <v>5453</v>
      </c>
      <c r="AA5676">
        <f t="shared" si="3033"/>
        <v>5951</v>
      </c>
      <c r="AB5676">
        <f t="shared" si="3016"/>
        <v>500</v>
      </c>
      <c r="AM5676" t="str">
        <f t="shared" si="3017"/>
        <v>201906LP</v>
      </c>
      <c r="AN5676">
        <f t="shared" ca="1" si="3041"/>
        <v>10.000037037037036</v>
      </c>
      <c r="AO5676">
        <f t="shared" ca="1" si="3042"/>
        <v>15</v>
      </c>
      <c r="AP5676">
        <f t="shared" ca="1" si="3018"/>
        <v>2</v>
      </c>
      <c r="AQ5676">
        <f t="shared" ca="1" si="3019"/>
        <v>5</v>
      </c>
      <c r="AR5676">
        <f t="shared" ca="1" si="3020"/>
        <v>9</v>
      </c>
      <c r="AS5676">
        <f ca="1">P5676/J5676</f>
        <v>0.14444409236382402</v>
      </c>
    </row>
    <row r="5677" spans="1:45" x14ac:dyDescent="0.4">
      <c r="A5677">
        <f t="shared" si="3015"/>
        <v>201906</v>
      </c>
      <c r="B5677" t="s">
        <v>753</v>
      </c>
      <c r="C5677" t="s">
        <v>647</v>
      </c>
      <c r="D5677" t="str">
        <f t="shared" ca="1" si="3040"/>
        <v>I116</v>
      </c>
      <c r="E5677">
        <f t="shared" ca="1" si="3021"/>
        <v>49</v>
      </c>
      <c r="F5677">
        <f t="shared" ca="1" si="3022"/>
        <v>5</v>
      </c>
      <c r="G5677" t="str">
        <f t="shared" ca="1" si="3037"/>
        <v>S11</v>
      </c>
      <c r="H5677" t="str">
        <f t="shared" ca="1" si="3038"/>
        <v>S110</v>
      </c>
      <c r="I5677">
        <f ca="1">VLOOKUP(D5677,PRC!$A$2:$B$21,2,0)*E5677</f>
        <v>71540000</v>
      </c>
      <c r="J5677">
        <f t="shared" ca="1" si="3023"/>
        <v>64385996</v>
      </c>
      <c r="K5677">
        <f ca="1">VLOOKUP(D5677,PRC!$A$1:$C$21,3,0)*E5677</f>
        <v>42924000</v>
      </c>
      <c r="L5677">
        <f t="shared" ca="1" si="3024"/>
        <v>7869000</v>
      </c>
      <c r="M5677">
        <f t="shared" ca="1" si="3025"/>
        <v>2146000</v>
      </c>
      <c r="N5677">
        <f t="shared" ca="1" si="3026"/>
        <v>7154000</v>
      </c>
      <c r="O5677">
        <f t="shared" ca="1" si="3027"/>
        <v>3577000</v>
      </c>
      <c r="P5677">
        <f t="shared" ca="1" si="3043"/>
        <v>715996</v>
      </c>
      <c r="Q5677">
        <f ca="1">IF(P5677&gt;0,1,0)</f>
        <v>1</v>
      </c>
      <c r="R5677">
        <f t="shared" ca="1" si="3028"/>
        <v>10</v>
      </c>
      <c r="S5677">
        <f t="shared" ca="1" si="3029"/>
        <v>11</v>
      </c>
      <c r="T5677">
        <f t="shared" ca="1" si="3030"/>
        <v>3</v>
      </c>
      <c r="U5677">
        <f t="shared" ca="1" si="3031"/>
        <v>10</v>
      </c>
      <c r="V5677">
        <f t="shared" ca="1" si="3032"/>
        <v>5</v>
      </c>
      <c r="X5677">
        <f t="shared" si="3034"/>
        <v>5677</v>
      </c>
      <c r="Y5677">
        <f t="shared" si="3035"/>
        <v>5452</v>
      </c>
      <c r="Z5677">
        <f t="shared" si="3036"/>
        <v>5453</v>
      </c>
      <c r="AA5677">
        <f t="shared" si="3033"/>
        <v>5951</v>
      </c>
      <c r="AB5677">
        <f t="shared" si="3016"/>
        <v>500</v>
      </c>
      <c r="AM5677" t="str">
        <f t="shared" si="3017"/>
        <v>201906LP</v>
      </c>
      <c r="AN5677">
        <f t="shared" ca="1" si="3041"/>
        <v>10.000005591277606</v>
      </c>
      <c r="AO5677">
        <f t="shared" ca="1" si="3042"/>
        <v>10.999440872239306</v>
      </c>
      <c r="AP5677">
        <f t="shared" ca="1" si="3018"/>
        <v>2.9997204361196532</v>
      </c>
      <c r="AQ5677">
        <f t="shared" ca="1" si="3019"/>
        <v>10</v>
      </c>
      <c r="AR5677">
        <f t="shared" ca="1" si="3020"/>
        <v>5</v>
      </c>
      <c r="AS5677">
        <f ca="1">P5677/J5677</f>
        <v>1.1120368472672225E-2</v>
      </c>
    </row>
    <row r="5678" spans="1:45" x14ac:dyDescent="0.4">
      <c r="A5678">
        <f t="shared" si="3015"/>
        <v>201906</v>
      </c>
      <c r="B5678" t="s">
        <v>754</v>
      </c>
      <c r="C5678" t="s">
        <v>647</v>
      </c>
      <c r="D5678" t="str">
        <f t="shared" ca="1" si="3040"/>
        <v>I110</v>
      </c>
      <c r="E5678">
        <f t="shared" ca="1" si="3021"/>
        <v>60</v>
      </c>
      <c r="F5678">
        <f t="shared" ca="1" si="3022"/>
        <v>5</v>
      </c>
      <c r="G5678" t="str">
        <f t="shared" ca="1" si="3037"/>
        <v>S11</v>
      </c>
      <c r="H5678" t="str">
        <f t="shared" ca="1" si="3038"/>
        <v>S110</v>
      </c>
      <c r="I5678">
        <f ca="1">VLOOKUP(D5678,PRC!$A$2:$B$21,2,0)*E5678</f>
        <v>18000000</v>
      </c>
      <c r="J5678">
        <f t="shared" ca="1" si="3023"/>
        <v>16919996</v>
      </c>
      <c r="K5678">
        <f ca="1">VLOOKUP(D5678,PRC!$A$1:$C$21,3,0)*E5678</f>
        <v>8280000</v>
      </c>
      <c r="L5678">
        <f t="shared" ca="1" si="3024"/>
        <v>1800000</v>
      </c>
      <c r="M5678">
        <f t="shared" ca="1" si="3025"/>
        <v>360000</v>
      </c>
      <c r="N5678">
        <f t="shared" ca="1" si="3026"/>
        <v>1260000</v>
      </c>
      <c r="O5678">
        <f t="shared" ca="1" si="3027"/>
        <v>1440000</v>
      </c>
      <c r="P5678">
        <f t="shared" ca="1" si="3043"/>
        <v>3779996</v>
      </c>
      <c r="Q5678">
        <f ca="1">IF(P5678&gt;0,1,0)</f>
        <v>1</v>
      </c>
      <c r="R5678">
        <f t="shared" ca="1" si="3028"/>
        <v>6</v>
      </c>
      <c r="S5678">
        <f t="shared" ca="1" si="3029"/>
        <v>10</v>
      </c>
      <c r="T5678">
        <f t="shared" ca="1" si="3030"/>
        <v>2</v>
      </c>
      <c r="U5678">
        <f t="shared" ca="1" si="3031"/>
        <v>7</v>
      </c>
      <c r="V5678">
        <f t="shared" ca="1" si="3032"/>
        <v>8</v>
      </c>
      <c r="X5678">
        <f t="shared" si="3034"/>
        <v>5678</v>
      </c>
      <c r="Y5678">
        <f t="shared" si="3035"/>
        <v>5452</v>
      </c>
      <c r="Z5678">
        <f t="shared" si="3036"/>
        <v>5453</v>
      </c>
      <c r="AA5678">
        <f t="shared" si="3033"/>
        <v>5951</v>
      </c>
      <c r="AB5678">
        <f t="shared" si="3016"/>
        <v>500</v>
      </c>
      <c r="AM5678" t="str">
        <f t="shared" si="3017"/>
        <v>201906LP</v>
      </c>
      <c r="AN5678">
        <f t="shared" ca="1" si="3041"/>
        <v>6.0000222222222233</v>
      </c>
      <c r="AO5678">
        <f t="shared" ca="1" si="3042"/>
        <v>10</v>
      </c>
      <c r="AP5678">
        <f t="shared" ca="1" si="3018"/>
        <v>2</v>
      </c>
      <c r="AQ5678">
        <f t="shared" ca="1" si="3019"/>
        <v>7.0000000000000009</v>
      </c>
      <c r="AR5678">
        <f t="shared" ca="1" si="3020"/>
        <v>8</v>
      </c>
      <c r="AS5678">
        <f ca="1">P5678/J5678</f>
        <v>0.22340407172673091</v>
      </c>
    </row>
    <row r="5679" spans="1:45" x14ac:dyDescent="0.4">
      <c r="A5679">
        <f t="shared" si="3015"/>
        <v>201906</v>
      </c>
      <c r="B5679" t="s">
        <v>755</v>
      </c>
      <c r="C5679" t="s">
        <v>647</v>
      </c>
      <c r="D5679" t="str">
        <f t="shared" ca="1" si="3040"/>
        <v>I112</v>
      </c>
      <c r="E5679">
        <f t="shared" ca="1" si="3021"/>
        <v>56</v>
      </c>
      <c r="F5679">
        <f t="shared" ca="1" si="3022"/>
        <v>9</v>
      </c>
      <c r="G5679" t="str">
        <f t="shared" ca="1" si="3037"/>
        <v>S10</v>
      </c>
      <c r="H5679" t="str">
        <f t="shared" ca="1" si="3038"/>
        <v>S102</v>
      </c>
      <c r="I5679">
        <f ca="1">VLOOKUP(D5679,PRC!$A$2:$B$21,2,0)*E5679</f>
        <v>3640000</v>
      </c>
      <c r="J5679">
        <f t="shared" ca="1" si="3023"/>
        <v>3275996</v>
      </c>
      <c r="K5679">
        <f ca="1">VLOOKUP(D5679,PRC!$A$1:$C$21,3,0)*E5679</f>
        <v>1820000</v>
      </c>
      <c r="L5679">
        <f t="shared" ca="1" si="3024"/>
        <v>400000</v>
      </c>
      <c r="M5679">
        <f t="shared" ca="1" si="3025"/>
        <v>109000</v>
      </c>
      <c r="N5679">
        <f t="shared" ca="1" si="3026"/>
        <v>291000</v>
      </c>
      <c r="O5679">
        <f t="shared" ca="1" si="3027"/>
        <v>182000</v>
      </c>
      <c r="P5679">
        <f t="shared" ca="1" si="3043"/>
        <v>473996</v>
      </c>
      <c r="Q5679">
        <f ca="1">IF(P5679&gt;0,1,0)</f>
        <v>1</v>
      </c>
      <c r="R5679">
        <f t="shared" ca="1" si="3028"/>
        <v>10</v>
      </c>
      <c r="S5679">
        <f t="shared" ca="1" si="3029"/>
        <v>11</v>
      </c>
      <c r="T5679">
        <f t="shared" ca="1" si="3030"/>
        <v>3</v>
      </c>
      <c r="U5679">
        <f t="shared" ca="1" si="3031"/>
        <v>8</v>
      </c>
      <c r="V5679">
        <f t="shared" ca="1" si="3032"/>
        <v>5</v>
      </c>
      <c r="X5679">
        <f t="shared" si="3034"/>
        <v>5679</v>
      </c>
      <c r="Y5679">
        <f t="shared" si="3035"/>
        <v>5452</v>
      </c>
      <c r="Z5679">
        <f t="shared" si="3036"/>
        <v>5453</v>
      </c>
      <c r="AA5679">
        <f t="shared" si="3033"/>
        <v>5951</v>
      </c>
      <c r="AB5679">
        <f t="shared" si="3016"/>
        <v>500</v>
      </c>
      <c r="AM5679" t="str">
        <f t="shared" si="3017"/>
        <v>201906LP</v>
      </c>
      <c r="AN5679">
        <f t="shared" ca="1" si="3041"/>
        <v>10.000109890109886</v>
      </c>
      <c r="AO5679">
        <f t="shared" ca="1" si="3042"/>
        <v>10.989010989010989</v>
      </c>
      <c r="AP5679">
        <f t="shared" ca="1" si="3018"/>
        <v>2.9945054945054945</v>
      </c>
      <c r="AQ5679">
        <f t="shared" ca="1" si="3019"/>
        <v>7.9945054945054936</v>
      </c>
      <c r="AR5679">
        <f t="shared" ca="1" si="3020"/>
        <v>5</v>
      </c>
      <c r="AS5679">
        <f ca="1">P5679/J5679</f>
        <v>0.14468760035116038</v>
      </c>
    </row>
    <row r="5680" spans="1:45" x14ac:dyDescent="0.4">
      <c r="A5680">
        <f t="shared" si="3015"/>
        <v>201906</v>
      </c>
      <c r="B5680" t="s">
        <v>756</v>
      </c>
      <c r="C5680" t="s">
        <v>647</v>
      </c>
      <c r="D5680" t="str">
        <f t="shared" ca="1" si="3040"/>
        <v>I114</v>
      </c>
      <c r="E5680">
        <f t="shared" ca="1" si="3021"/>
        <v>59</v>
      </c>
      <c r="F5680">
        <f t="shared" ca="1" si="3022"/>
        <v>6</v>
      </c>
      <c r="G5680" t="str">
        <f t="shared" ca="1" si="3037"/>
        <v>S10</v>
      </c>
      <c r="H5680" t="str">
        <f t="shared" ca="1" si="3038"/>
        <v>S109</v>
      </c>
      <c r="I5680">
        <f ca="1">VLOOKUP(D5680,PRC!$A$2:$B$21,2,0)*E5680</f>
        <v>14160000</v>
      </c>
      <c r="J5680">
        <f t="shared" ca="1" si="3023"/>
        <v>13451996</v>
      </c>
      <c r="K5680">
        <f ca="1">VLOOKUP(D5680,PRC!$A$1:$C$21,3,0)*E5680</f>
        <v>8212800</v>
      </c>
      <c r="L5680">
        <f t="shared" ca="1" si="3024"/>
        <v>1558000</v>
      </c>
      <c r="M5680">
        <f t="shared" ca="1" si="3025"/>
        <v>283000</v>
      </c>
      <c r="N5680">
        <f t="shared" ca="1" si="3026"/>
        <v>850000</v>
      </c>
      <c r="O5680">
        <f t="shared" ca="1" si="3027"/>
        <v>1416000</v>
      </c>
      <c r="P5680">
        <f t="shared" ca="1" si="3043"/>
        <v>1132196</v>
      </c>
      <c r="Q5680">
        <f ca="1">IF(P5680&gt;0,1,0)</f>
        <v>1</v>
      </c>
      <c r="R5680">
        <f t="shared" ca="1" si="3028"/>
        <v>5</v>
      </c>
      <c r="S5680">
        <f t="shared" ca="1" si="3029"/>
        <v>11</v>
      </c>
      <c r="T5680">
        <f t="shared" ca="1" si="3030"/>
        <v>2</v>
      </c>
      <c r="U5680">
        <f t="shared" ca="1" si="3031"/>
        <v>6</v>
      </c>
      <c r="V5680">
        <f t="shared" ca="1" si="3032"/>
        <v>10</v>
      </c>
      <c r="X5680">
        <f t="shared" si="3034"/>
        <v>5680</v>
      </c>
      <c r="Y5680">
        <f t="shared" si="3035"/>
        <v>5452</v>
      </c>
      <c r="Z5680">
        <f t="shared" si="3036"/>
        <v>5453</v>
      </c>
      <c r="AA5680">
        <f t="shared" si="3033"/>
        <v>5951</v>
      </c>
      <c r="AB5680">
        <f t="shared" si="3016"/>
        <v>500</v>
      </c>
      <c r="AM5680" t="str">
        <f t="shared" si="3017"/>
        <v>201906LP</v>
      </c>
      <c r="AN5680">
        <f t="shared" ca="1" si="3041"/>
        <v>5.000028248587574</v>
      </c>
      <c r="AO5680">
        <f t="shared" ca="1" si="3042"/>
        <v>11.002824858757062</v>
      </c>
      <c r="AP5680">
        <f t="shared" ca="1" si="3018"/>
        <v>1.9985875706214689</v>
      </c>
      <c r="AQ5680">
        <f t="shared" ca="1" si="3019"/>
        <v>6.0028248587570623</v>
      </c>
      <c r="AR5680">
        <f t="shared" ca="1" si="3020"/>
        <v>10</v>
      </c>
      <c r="AS5680">
        <f ca="1">P5680/J5680</f>
        <v>8.4165650956185237E-2</v>
      </c>
    </row>
    <row r="5681" spans="1:45" x14ac:dyDescent="0.4">
      <c r="A5681">
        <f t="shared" si="3015"/>
        <v>201906</v>
      </c>
      <c r="B5681" t="s">
        <v>757</v>
      </c>
      <c r="C5681" t="s">
        <v>647</v>
      </c>
      <c r="D5681" t="str">
        <f t="shared" ca="1" si="3040"/>
        <v>I108</v>
      </c>
      <c r="E5681">
        <f t="shared" ca="1" si="3021"/>
        <v>54</v>
      </c>
      <c r="F5681">
        <f t="shared" ca="1" si="3022"/>
        <v>7</v>
      </c>
      <c r="G5681" t="str">
        <f t="shared" ca="1" si="3037"/>
        <v>S10</v>
      </c>
      <c r="H5681" t="str">
        <f t="shared" ca="1" si="3038"/>
        <v>S103</v>
      </c>
      <c r="I5681">
        <f ca="1">VLOOKUP(D5681,PRC!$A$2:$B$21,2,0)*E5681</f>
        <v>2160000</v>
      </c>
      <c r="J5681">
        <f t="shared" ca="1" si="3023"/>
        <v>1943996</v>
      </c>
      <c r="K5681">
        <f ca="1">VLOOKUP(D5681,PRC!$A$1:$C$21,3,0)*E5681</f>
        <v>993600</v>
      </c>
      <c r="L5681">
        <f t="shared" ca="1" si="3024"/>
        <v>238000</v>
      </c>
      <c r="M5681">
        <f t="shared" ca="1" si="3025"/>
        <v>65000</v>
      </c>
      <c r="N5681">
        <f t="shared" ca="1" si="3026"/>
        <v>108000</v>
      </c>
      <c r="O5681">
        <f t="shared" ca="1" si="3027"/>
        <v>216000</v>
      </c>
      <c r="P5681">
        <f t="shared" ca="1" si="3043"/>
        <v>323396</v>
      </c>
      <c r="Q5681">
        <f ca="1">IF(P5681&gt;0,1,0)</f>
        <v>1</v>
      </c>
      <c r="R5681">
        <f t="shared" ca="1" si="3028"/>
        <v>10</v>
      </c>
      <c r="S5681">
        <f t="shared" ca="1" si="3029"/>
        <v>11</v>
      </c>
      <c r="T5681">
        <f t="shared" ca="1" si="3030"/>
        <v>3</v>
      </c>
      <c r="U5681">
        <f t="shared" ca="1" si="3031"/>
        <v>5</v>
      </c>
      <c r="V5681">
        <f t="shared" ca="1" si="3032"/>
        <v>10</v>
      </c>
      <c r="X5681">
        <f t="shared" si="3034"/>
        <v>5681</v>
      </c>
      <c r="Y5681">
        <f t="shared" si="3035"/>
        <v>5452</v>
      </c>
      <c r="Z5681">
        <f t="shared" si="3036"/>
        <v>5453</v>
      </c>
      <c r="AA5681">
        <f t="shared" si="3033"/>
        <v>5951</v>
      </c>
      <c r="AB5681">
        <f t="shared" si="3016"/>
        <v>500</v>
      </c>
      <c r="AM5681" t="str">
        <f t="shared" si="3017"/>
        <v>201906LP</v>
      </c>
      <c r="AN5681">
        <f t="shared" ca="1" si="3041"/>
        <v>10.000185185185185</v>
      </c>
      <c r="AO5681">
        <f t="shared" ca="1" si="3042"/>
        <v>11.018518518518519</v>
      </c>
      <c r="AP5681">
        <f t="shared" ca="1" si="3018"/>
        <v>3.0092592592592591</v>
      </c>
      <c r="AQ5681">
        <f t="shared" ca="1" si="3019"/>
        <v>5</v>
      </c>
      <c r="AR5681">
        <f t="shared" ca="1" si="3020"/>
        <v>10</v>
      </c>
      <c r="AS5681">
        <f ca="1">P5681/J5681</f>
        <v>0.16635630937512216</v>
      </c>
    </row>
    <row r="5682" spans="1:45" x14ac:dyDescent="0.4">
      <c r="A5682">
        <f t="shared" si="3015"/>
        <v>201906</v>
      </c>
      <c r="B5682" t="s">
        <v>758</v>
      </c>
      <c r="C5682" t="s">
        <v>647</v>
      </c>
      <c r="D5682" t="str">
        <f t="shared" ca="1" si="3040"/>
        <v>I118</v>
      </c>
      <c r="E5682">
        <f t="shared" ca="1" si="3021"/>
        <v>31</v>
      </c>
      <c r="F5682">
        <f t="shared" ca="1" si="3022"/>
        <v>8</v>
      </c>
      <c r="G5682" t="str">
        <f t="shared" ca="1" si="3037"/>
        <v>S11</v>
      </c>
      <c r="H5682" t="str">
        <f t="shared" ca="1" si="3038"/>
        <v>S110</v>
      </c>
      <c r="I5682">
        <f ca="1">VLOOKUP(D5682,PRC!$A$2:$B$21,2,0)*E5682</f>
        <v>16430000</v>
      </c>
      <c r="J5682">
        <f t="shared" ca="1" si="3023"/>
        <v>15444196</v>
      </c>
      <c r="K5682">
        <f ca="1">VLOOKUP(D5682,PRC!$A$1:$C$21,3,0)*E5682</f>
        <v>6900600</v>
      </c>
      <c r="L5682">
        <f t="shared" ca="1" si="3024"/>
        <v>1807000</v>
      </c>
      <c r="M5682">
        <f t="shared" ca="1" si="3025"/>
        <v>329000</v>
      </c>
      <c r="N5682">
        <f t="shared" ca="1" si="3026"/>
        <v>986000</v>
      </c>
      <c r="O5682">
        <f t="shared" ca="1" si="3027"/>
        <v>986000</v>
      </c>
      <c r="P5682">
        <f t="shared" ca="1" si="3043"/>
        <v>4435596</v>
      </c>
      <c r="Q5682">
        <f ca="1">IF(P5682&gt;0,1,0)</f>
        <v>1</v>
      </c>
      <c r="R5682">
        <f t="shared" ca="1" si="3028"/>
        <v>6</v>
      </c>
      <c r="S5682">
        <f t="shared" ca="1" si="3029"/>
        <v>11</v>
      </c>
      <c r="T5682">
        <f t="shared" ca="1" si="3030"/>
        <v>2</v>
      </c>
      <c r="U5682">
        <f t="shared" ca="1" si="3031"/>
        <v>6</v>
      </c>
      <c r="V5682">
        <f t="shared" ca="1" si="3032"/>
        <v>6</v>
      </c>
      <c r="X5682">
        <f t="shared" si="3034"/>
        <v>5682</v>
      </c>
      <c r="Y5682">
        <f t="shared" si="3035"/>
        <v>5452</v>
      </c>
      <c r="Z5682">
        <f t="shared" si="3036"/>
        <v>5453</v>
      </c>
      <c r="AA5682">
        <f t="shared" si="3033"/>
        <v>5951</v>
      </c>
      <c r="AB5682">
        <f t="shared" si="3016"/>
        <v>500</v>
      </c>
      <c r="AM5682" t="str">
        <f t="shared" si="3017"/>
        <v>201906LP</v>
      </c>
      <c r="AN5682">
        <f t="shared" ca="1" si="3041"/>
        <v>6.0000243457090647</v>
      </c>
      <c r="AO5682">
        <f t="shared" ca="1" si="3042"/>
        <v>10.998174071819841</v>
      </c>
      <c r="AP5682">
        <f t="shared" ca="1" si="3018"/>
        <v>2.0024345709068778</v>
      </c>
      <c r="AQ5682">
        <f t="shared" ca="1" si="3019"/>
        <v>6.0012172854534391</v>
      </c>
      <c r="AR5682">
        <f t="shared" ca="1" si="3020"/>
        <v>6.0012172854534391</v>
      </c>
      <c r="AS5682">
        <f ca="1">P5682/J5682</f>
        <v>0.28720148332745843</v>
      </c>
    </row>
    <row r="5683" spans="1:45" x14ac:dyDescent="0.4">
      <c r="A5683">
        <f t="shared" si="3015"/>
        <v>201906</v>
      </c>
      <c r="B5683" t="s">
        <v>759</v>
      </c>
      <c r="C5683" t="s">
        <v>647</v>
      </c>
      <c r="D5683" t="str">
        <f t="shared" ca="1" si="3040"/>
        <v>I109</v>
      </c>
      <c r="E5683">
        <f t="shared" ca="1" si="3021"/>
        <v>65</v>
      </c>
      <c r="F5683">
        <f t="shared" ca="1" si="3022"/>
        <v>6</v>
      </c>
      <c r="G5683" t="str">
        <f t="shared" ca="1" si="3037"/>
        <v>S11</v>
      </c>
      <c r="H5683" t="str">
        <f t="shared" ca="1" si="3038"/>
        <v>S119</v>
      </c>
      <c r="I5683">
        <f ca="1">VLOOKUP(D5683,PRC!$A$2:$B$21,2,0)*E5683</f>
        <v>32500000</v>
      </c>
      <c r="J5683">
        <f t="shared" ca="1" si="3023"/>
        <v>30874996</v>
      </c>
      <c r="K5683">
        <f ca="1">VLOOKUP(D5683,PRC!$A$1:$C$21,3,0)*E5683</f>
        <v>13000000</v>
      </c>
      <c r="L5683">
        <f t="shared" ca="1" si="3024"/>
        <v>4875000</v>
      </c>
      <c r="M5683">
        <f t="shared" ca="1" si="3025"/>
        <v>975000</v>
      </c>
      <c r="N5683">
        <f t="shared" ca="1" si="3026"/>
        <v>1625000</v>
      </c>
      <c r="O5683">
        <f t="shared" ca="1" si="3027"/>
        <v>2925000</v>
      </c>
      <c r="P5683">
        <f t="shared" ca="1" si="3043"/>
        <v>7474996</v>
      </c>
      <c r="Q5683">
        <f ca="1">IF(P5683&gt;0,1,0)</f>
        <v>1</v>
      </c>
      <c r="R5683">
        <f t="shared" ca="1" si="3028"/>
        <v>5</v>
      </c>
      <c r="S5683">
        <f t="shared" ca="1" si="3029"/>
        <v>15</v>
      </c>
      <c r="T5683">
        <f t="shared" ca="1" si="3030"/>
        <v>3</v>
      </c>
      <c r="U5683">
        <f t="shared" ca="1" si="3031"/>
        <v>5</v>
      </c>
      <c r="V5683">
        <f t="shared" ca="1" si="3032"/>
        <v>9</v>
      </c>
      <c r="X5683">
        <f t="shared" si="3034"/>
        <v>5683</v>
      </c>
      <c r="Y5683">
        <f t="shared" si="3035"/>
        <v>5452</v>
      </c>
      <c r="Z5683">
        <f t="shared" si="3036"/>
        <v>5453</v>
      </c>
      <c r="AA5683">
        <f t="shared" si="3033"/>
        <v>5951</v>
      </c>
      <c r="AB5683">
        <f t="shared" si="3016"/>
        <v>500</v>
      </c>
      <c r="AM5683" t="str">
        <f t="shared" si="3017"/>
        <v>201906LP</v>
      </c>
      <c r="AN5683">
        <f t="shared" ca="1" si="3041"/>
        <v>5.0000123076923035</v>
      </c>
      <c r="AO5683">
        <f t="shared" ca="1" si="3042"/>
        <v>15</v>
      </c>
      <c r="AP5683">
        <f t="shared" ca="1" si="3018"/>
        <v>3</v>
      </c>
      <c r="AQ5683">
        <f t="shared" ca="1" si="3019"/>
        <v>5</v>
      </c>
      <c r="AR5683">
        <f t="shared" ca="1" si="3020"/>
        <v>9</v>
      </c>
      <c r="AS5683">
        <f ca="1">P5683/J5683</f>
        <v>0.24210516496909021</v>
      </c>
    </row>
    <row r="5684" spans="1:45" x14ac:dyDescent="0.4">
      <c r="A5684">
        <f t="shared" si="3015"/>
        <v>201906</v>
      </c>
      <c r="B5684" t="s">
        <v>760</v>
      </c>
      <c r="C5684" t="s">
        <v>647</v>
      </c>
      <c r="D5684" t="str">
        <f t="shared" ca="1" si="3040"/>
        <v>I118</v>
      </c>
      <c r="E5684">
        <f t="shared" ca="1" si="3021"/>
        <v>60</v>
      </c>
      <c r="F5684">
        <f t="shared" ca="1" si="3022"/>
        <v>10</v>
      </c>
      <c r="G5684" t="str">
        <f t="shared" ca="1" si="3037"/>
        <v>S11</v>
      </c>
      <c r="H5684" t="str">
        <f t="shared" ca="1" si="3038"/>
        <v>S118</v>
      </c>
      <c r="I5684">
        <f ca="1">VLOOKUP(D5684,PRC!$A$2:$B$21,2,0)*E5684</f>
        <v>31800000</v>
      </c>
      <c r="J5684">
        <f t="shared" ca="1" si="3023"/>
        <v>28619996</v>
      </c>
      <c r="K5684">
        <f ca="1">VLOOKUP(D5684,PRC!$A$1:$C$21,3,0)*E5684</f>
        <v>13356000</v>
      </c>
      <c r="L5684">
        <f t="shared" ca="1" si="3024"/>
        <v>3180000</v>
      </c>
      <c r="M5684">
        <f t="shared" ca="1" si="3025"/>
        <v>318000</v>
      </c>
      <c r="N5684">
        <f t="shared" ca="1" si="3026"/>
        <v>3180000</v>
      </c>
      <c r="O5684">
        <f t="shared" ca="1" si="3027"/>
        <v>2544000</v>
      </c>
      <c r="P5684">
        <f t="shared" ca="1" si="3043"/>
        <v>6041996</v>
      </c>
      <c r="Q5684">
        <f ca="1">IF(P5684&gt;0,1,0)</f>
        <v>1</v>
      </c>
      <c r="R5684">
        <f t="shared" ca="1" si="3028"/>
        <v>10</v>
      </c>
      <c r="S5684">
        <f t="shared" ca="1" si="3029"/>
        <v>10</v>
      </c>
      <c r="T5684">
        <f t="shared" ca="1" si="3030"/>
        <v>1</v>
      </c>
      <c r="U5684">
        <f t="shared" ca="1" si="3031"/>
        <v>10</v>
      </c>
      <c r="V5684">
        <f t="shared" ca="1" si="3032"/>
        <v>8</v>
      </c>
      <c r="X5684">
        <f t="shared" si="3034"/>
        <v>5684</v>
      </c>
      <c r="Y5684">
        <f t="shared" si="3035"/>
        <v>5452</v>
      </c>
      <c r="Z5684">
        <f t="shared" si="3036"/>
        <v>5453</v>
      </c>
      <c r="AA5684">
        <f t="shared" si="3033"/>
        <v>5951</v>
      </c>
      <c r="AB5684">
        <f t="shared" si="3016"/>
        <v>500</v>
      </c>
      <c r="AM5684" t="str">
        <f t="shared" si="3017"/>
        <v>201906LP</v>
      </c>
      <c r="AN5684">
        <f t="shared" ca="1" si="3041"/>
        <v>10.000012578616357</v>
      </c>
      <c r="AO5684">
        <f t="shared" ca="1" si="3042"/>
        <v>10</v>
      </c>
      <c r="AP5684">
        <f t="shared" ca="1" si="3018"/>
        <v>1</v>
      </c>
      <c r="AQ5684">
        <f t="shared" ca="1" si="3019"/>
        <v>10</v>
      </c>
      <c r="AR5684">
        <f t="shared" ca="1" si="3020"/>
        <v>8</v>
      </c>
      <c r="AS5684">
        <f ca="1">P5684/J5684</f>
        <v>0.21111100085408818</v>
      </c>
    </row>
    <row r="5685" spans="1:45" x14ac:dyDescent="0.4">
      <c r="A5685">
        <f t="shared" si="3015"/>
        <v>201906</v>
      </c>
      <c r="B5685" t="s">
        <v>761</v>
      </c>
      <c r="C5685" t="s">
        <v>647</v>
      </c>
      <c r="D5685" t="str">
        <f t="shared" ca="1" si="3040"/>
        <v>I105</v>
      </c>
      <c r="E5685">
        <f t="shared" ca="1" si="3021"/>
        <v>50</v>
      </c>
      <c r="F5685">
        <f t="shared" ca="1" si="3022"/>
        <v>9</v>
      </c>
      <c r="G5685" t="str">
        <f t="shared" ca="1" si="3037"/>
        <v>S10</v>
      </c>
      <c r="H5685" t="str">
        <f t="shared" ca="1" si="3038"/>
        <v>S106</v>
      </c>
      <c r="I5685">
        <f ca="1">VLOOKUP(D5685,PRC!$A$2:$B$21,2,0)*E5685</f>
        <v>5000000</v>
      </c>
      <c r="J5685">
        <f t="shared" ca="1" si="3023"/>
        <v>4499996</v>
      </c>
      <c r="K5685">
        <f ca="1">VLOOKUP(D5685,PRC!$A$1:$C$21,3,0)*E5685</f>
        <v>2950000</v>
      </c>
      <c r="L5685">
        <f t="shared" ca="1" si="3024"/>
        <v>500000</v>
      </c>
      <c r="M5685">
        <f t="shared" ca="1" si="3025"/>
        <v>150000</v>
      </c>
      <c r="N5685">
        <f t="shared" ca="1" si="3026"/>
        <v>350000</v>
      </c>
      <c r="O5685">
        <f t="shared" ca="1" si="3027"/>
        <v>500000</v>
      </c>
      <c r="P5685">
        <f t="shared" ca="1" si="3043"/>
        <v>49996</v>
      </c>
      <c r="Q5685">
        <f ca="1">IF(P5685&gt;0,1,0)</f>
        <v>1</v>
      </c>
      <c r="R5685">
        <f t="shared" ca="1" si="3028"/>
        <v>10</v>
      </c>
      <c r="S5685">
        <f t="shared" ca="1" si="3029"/>
        <v>10</v>
      </c>
      <c r="T5685">
        <f t="shared" ca="1" si="3030"/>
        <v>3</v>
      </c>
      <c r="U5685">
        <f t="shared" ca="1" si="3031"/>
        <v>7</v>
      </c>
      <c r="V5685">
        <f t="shared" ca="1" si="3032"/>
        <v>10</v>
      </c>
      <c r="X5685">
        <f t="shared" si="3034"/>
        <v>5685</v>
      </c>
      <c r="Y5685">
        <f t="shared" si="3035"/>
        <v>5452</v>
      </c>
      <c r="Z5685">
        <f t="shared" si="3036"/>
        <v>5453</v>
      </c>
      <c r="AA5685">
        <f t="shared" si="3033"/>
        <v>5951</v>
      </c>
      <c r="AB5685">
        <f t="shared" si="3016"/>
        <v>500</v>
      </c>
      <c r="AM5685" t="str">
        <f t="shared" si="3017"/>
        <v>201906LP</v>
      </c>
      <c r="AN5685">
        <f t="shared" ca="1" si="3041"/>
        <v>10.000080000000001</v>
      </c>
      <c r="AO5685">
        <f t="shared" ca="1" si="3042"/>
        <v>10</v>
      </c>
      <c r="AP5685">
        <f t="shared" ca="1" si="3018"/>
        <v>3</v>
      </c>
      <c r="AQ5685">
        <f t="shared" ca="1" si="3019"/>
        <v>7.0000000000000009</v>
      </c>
      <c r="AR5685">
        <f t="shared" ca="1" si="3020"/>
        <v>10</v>
      </c>
      <c r="AS5685">
        <f ca="1">P5685/J5685</f>
        <v>1.1110232097984087E-2</v>
      </c>
    </row>
    <row r="5686" spans="1:45" x14ac:dyDescent="0.4">
      <c r="A5686">
        <f t="shared" si="3015"/>
        <v>201906</v>
      </c>
      <c r="B5686" t="s">
        <v>762</v>
      </c>
      <c r="C5686" t="s">
        <v>647</v>
      </c>
      <c r="D5686" t="str">
        <f t="shared" ca="1" si="3040"/>
        <v>I101</v>
      </c>
      <c r="E5686">
        <f t="shared" ca="1" si="3021"/>
        <v>65</v>
      </c>
      <c r="F5686">
        <f t="shared" ca="1" si="3022"/>
        <v>6</v>
      </c>
      <c r="G5686" t="str">
        <f t="shared" ca="1" si="3037"/>
        <v>S11</v>
      </c>
      <c r="H5686" t="str">
        <f t="shared" ca="1" si="3038"/>
        <v>S114</v>
      </c>
      <c r="I5686">
        <f ca="1">VLOOKUP(D5686,PRC!$A$2:$B$21,2,0)*E5686</f>
        <v>1950000</v>
      </c>
      <c r="J5686">
        <f t="shared" ca="1" si="3023"/>
        <v>1774496</v>
      </c>
      <c r="K5686">
        <f ca="1">VLOOKUP(D5686,PRC!$A$1:$C$21,3,0)*E5686</f>
        <v>1014000</v>
      </c>
      <c r="L5686">
        <f t="shared" ca="1" si="3024"/>
        <v>215000</v>
      </c>
      <c r="M5686">
        <f t="shared" ca="1" si="3025"/>
        <v>59000</v>
      </c>
      <c r="N5686">
        <f t="shared" ca="1" si="3026"/>
        <v>98000</v>
      </c>
      <c r="O5686">
        <f t="shared" ca="1" si="3027"/>
        <v>98000</v>
      </c>
      <c r="P5686">
        <f t="shared" ca="1" si="3043"/>
        <v>290496</v>
      </c>
      <c r="Q5686">
        <f ca="1">IF(P5686&gt;0,1,0)</f>
        <v>1</v>
      </c>
      <c r="R5686">
        <f t="shared" ca="1" si="3028"/>
        <v>9</v>
      </c>
      <c r="S5686">
        <f t="shared" ca="1" si="3029"/>
        <v>11</v>
      </c>
      <c r="T5686">
        <f t="shared" ca="1" si="3030"/>
        <v>3</v>
      </c>
      <c r="U5686">
        <f t="shared" ca="1" si="3031"/>
        <v>5</v>
      </c>
      <c r="V5686">
        <f t="shared" ca="1" si="3032"/>
        <v>5</v>
      </c>
      <c r="X5686">
        <f t="shared" si="3034"/>
        <v>5686</v>
      </c>
      <c r="Y5686">
        <f t="shared" si="3035"/>
        <v>5452</v>
      </c>
      <c r="Z5686">
        <f t="shared" si="3036"/>
        <v>5453</v>
      </c>
      <c r="AA5686">
        <f t="shared" si="3033"/>
        <v>5951</v>
      </c>
      <c r="AB5686">
        <f t="shared" si="3016"/>
        <v>500</v>
      </c>
      <c r="AM5686" t="str">
        <f t="shared" si="3017"/>
        <v>201906LP</v>
      </c>
      <c r="AN5686">
        <f t="shared" ca="1" si="3041"/>
        <v>9.0002051282051294</v>
      </c>
      <c r="AO5686">
        <f t="shared" ca="1" si="3042"/>
        <v>11.025641025641026</v>
      </c>
      <c r="AP5686">
        <f t="shared" ca="1" si="3018"/>
        <v>3.0256410256410255</v>
      </c>
      <c r="AQ5686">
        <f t="shared" ca="1" si="3019"/>
        <v>5.0256410256410255</v>
      </c>
      <c r="AR5686">
        <f t="shared" ca="1" si="3020"/>
        <v>5.0256410256410255</v>
      </c>
      <c r="AS5686">
        <f ca="1">P5686/J5686</f>
        <v>0.16370620164824265</v>
      </c>
    </row>
    <row r="5687" spans="1:45" x14ac:dyDescent="0.4">
      <c r="A5687">
        <f t="shared" si="3015"/>
        <v>201906</v>
      </c>
      <c r="B5687" t="s">
        <v>763</v>
      </c>
      <c r="C5687" t="s">
        <v>647</v>
      </c>
      <c r="D5687" t="str">
        <f t="shared" ca="1" si="3040"/>
        <v>I108</v>
      </c>
      <c r="E5687">
        <f t="shared" ca="1" si="3021"/>
        <v>60</v>
      </c>
      <c r="F5687">
        <f t="shared" ca="1" si="3022"/>
        <v>8</v>
      </c>
      <c r="G5687" t="str">
        <f t="shared" ca="1" si="3037"/>
        <v>S12</v>
      </c>
      <c r="H5687" t="str">
        <f t="shared" ca="1" si="3038"/>
        <v>S120</v>
      </c>
      <c r="I5687">
        <f ca="1">VLOOKUP(D5687,PRC!$A$2:$B$21,2,0)*E5687</f>
        <v>2400000</v>
      </c>
      <c r="J5687">
        <f t="shared" ca="1" si="3023"/>
        <v>2183996</v>
      </c>
      <c r="K5687">
        <f ca="1">VLOOKUP(D5687,PRC!$A$1:$C$21,3,0)*E5687</f>
        <v>1104000</v>
      </c>
      <c r="L5687">
        <f t="shared" ca="1" si="3024"/>
        <v>360000</v>
      </c>
      <c r="M5687">
        <f t="shared" ca="1" si="3025"/>
        <v>48000</v>
      </c>
      <c r="N5687">
        <f t="shared" ca="1" si="3026"/>
        <v>144000</v>
      </c>
      <c r="O5687">
        <f t="shared" ca="1" si="3027"/>
        <v>120000</v>
      </c>
      <c r="P5687">
        <f t="shared" ca="1" si="3043"/>
        <v>407996</v>
      </c>
      <c r="Q5687">
        <f ca="1">IF(P5687&gt;0,1,0)</f>
        <v>1</v>
      </c>
      <c r="R5687">
        <f t="shared" ca="1" si="3028"/>
        <v>9</v>
      </c>
      <c r="S5687">
        <f t="shared" ca="1" si="3029"/>
        <v>15</v>
      </c>
      <c r="T5687">
        <f t="shared" ca="1" si="3030"/>
        <v>2</v>
      </c>
      <c r="U5687">
        <f t="shared" ca="1" si="3031"/>
        <v>6</v>
      </c>
      <c r="V5687">
        <f t="shared" ca="1" si="3032"/>
        <v>5</v>
      </c>
      <c r="X5687">
        <f t="shared" si="3034"/>
        <v>5687</v>
      </c>
      <c r="Y5687">
        <f t="shared" si="3035"/>
        <v>5452</v>
      </c>
      <c r="Z5687">
        <f t="shared" si="3036"/>
        <v>5453</v>
      </c>
      <c r="AA5687">
        <f t="shared" si="3033"/>
        <v>5951</v>
      </c>
      <c r="AB5687">
        <f t="shared" si="3016"/>
        <v>500</v>
      </c>
      <c r="AM5687" t="str">
        <f t="shared" si="3017"/>
        <v>201906LP</v>
      </c>
      <c r="AN5687">
        <f t="shared" ca="1" si="3041"/>
        <v>9.0001666666666651</v>
      </c>
      <c r="AO5687">
        <f t="shared" ca="1" si="3042"/>
        <v>15</v>
      </c>
      <c r="AP5687">
        <f t="shared" ca="1" si="3018"/>
        <v>2</v>
      </c>
      <c r="AQ5687">
        <f t="shared" ca="1" si="3019"/>
        <v>6</v>
      </c>
      <c r="AR5687">
        <f t="shared" ca="1" si="3020"/>
        <v>5</v>
      </c>
      <c r="AS5687">
        <f ca="1">P5687/J5687</f>
        <v>0.18681169745732135</v>
      </c>
    </row>
    <row r="5688" spans="1:45" x14ac:dyDescent="0.4">
      <c r="A5688">
        <f t="shared" si="3015"/>
        <v>201906</v>
      </c>
      <c r="B5688" t="s">
        <v>764</v>
      </c>
      <c r="C5688" t="s">
        <v>647</v>
      </c>
      <c r="D5688" t="str">
        <f t="shared" ca="1" si="3040"/>
        <v>I120</v>
      </c>
      <c r="E5688">
        <f t="shared" ca="1" si="3021"/>
        <v>59</v>
      </c>
      <c r="F5688">
        <f t="shared" ca="1" si="3022"/>
        <v>9</v>
      </c>
      <c r="G5688" t="str">
        <f t="shared" ca="1" si="3037"/>
        <v>S10</v>
      </c>
      <c r="H5688" t="str">
        <f t="shared" ca="1" si="3038"/>
        <v>S103</v>
      </c>
      <c r="I5688">
        <f ca="1">VLOOKUP(D5688,PRC!$A$2:$B$21,2,0)*E5688</f>
        <v>253700000</v>
      </c>
      <c r="J5688">
        <f t="shared" ca="1" si="3023"/>
        <v>230866996</v>
      </c>
      <c r="K5688">
        <f ca="1">VLOOKUP(D5688,PRC!$A$1:$C$21,3,0)*E5688</f>
        <v>114165000</v>
      </c>
      <c r="L5688">
        <f t="shared" ca="1" si="3024"/>
        <v>32981000</v>
      </c>
      <c r="M5688">
        <f t="shared" ca="1" si="3025"/>
        <v>2537000</v>
      </c>
      <c r="N5688">
        <f t="shared" ca="1" si="3026"/>
        <v>25370000</v>
      </c>
      <c r="O5688">
        <f t="shared" ca="1" si="3027"/>
        <v>22833000</v>
      </c>
      <c r="P5688">
        <f t="shared" ca="1" si="3043"/>
        <v>32980996</v>
      </c>
      <c r="Q5688">
        <f ca="1">IF(P5688&gt;0,1,0)</f>
        <v>1</v>
      </c>
      <c r="R5688">
        <f t="shared" ca="1" si="3028"/>
        <v>9</v>
      </c>
      <c r="S5688">
        <f t="shared" ca="1" si="3029"/>
        <v>13</v>
      </c>
      <c r="T5688">
        <f t="shared" ca="1" si="3030"/>
        <v>1</v>
      </c>
      <c r="U5688">
        <f t="shared" ca="1" si="3031"/>
        <v>10</v>
      </c>
      <c r="V5688">
        <f t="shared" ca="1" si="3032"/>
        <v>9</v>
      </c>
      <c r="X5688">
        <f t="shared" si="3034"/>
        <v>5688</v>
      </c>
      <c r="Y5688">
        <f t="shared" si="3035"/>
        <v>5452</v>
      </c>
      <c r="Z5688">
        <f t="shared" si="3036"/>
        <v>5453</v>
      </c>
      <c r="AA5688">
        <f t="shared" si="3033"/>
        <v>5951</v>
      </c>
      <c r="AB5688">
        <f t="shared" si="3016"/>
        <v>500</v>
      </c>
      <c r="AM5688" t="str">
        <f t="shared" si="3017"/>
        <v>201906LP</v>
      </c>
      <c r="AN5688">
        <f t="shared" ca="1" si="3041"/>
        <v>9.0000015766653512</v>
      </c>
      <c r="AO5688">
        <f t="shared" ca="1" si="3042"/>
        <v>13</v>
      </c>
      <c r="AP5688">
        <f t="shared" ca="1" si="3018"/>
        <v>1</v>
      </c>
      <c r="AQ5688">
        <f t="shared" ca="1" si="3019"/>
        <v>10</v>
      </c>
      <c r="AR5688">
        <f t="shared" ca="1" si="3020"/>
        <v>9</v>
      </c>
      <c r="AS5688">
        <f ca="1">P5688/J5688</f>
        <v>0.14285712800629155</v>
      </c>
    </row>
    <row r="5689" spans="1:45" x14ac:dyDescent="0.4">
      <c r="A5689">
        <f t="shared" si="3015"/>
        <v>201906</v>
      </c>
      <c r="B5689" t="s">
        <v>765</v>
      </c>
      <c r="C5689" t="s">
        <v>647</v>
      </c>
      <c r="D5689" t="str">
        <f t="shared" ca="1" si="3040"/>
        <v>I120</v>
      </c>
      <c r="E5689">
        <f t="shared" ca="1" si="3021"/>
        <v>36</v>
      </c>
      <c r="F5689">
        <f t="shared" ca="1" si="3022"/>
        <v>10</v>
      </c>
      <c r="G5689" t="str">
        <f t="shared" ca="1" si="3037"/>
        <v>S11</v>
      </c>
      <c r="H5689" t="str">
        <f t="shared" ca="1" si="3038"/>
        <v>S111</v>
      </c>
      <c r="I5689">
        <f ca="1">VLOOKUP(D5689,PRC!$A$2:$B$21,2,0)*E5689</f>
        <v>154800000</v>
      </c>
      <c r="J5689">
        <f t="shared" ca="1" si="3023"/>
        <v>145511996</v>
      </c>
      <c r="K5689">
        <f ca="1">VLOOKUP(D5689,PRC!$A$1:$C$21,3,0)*E5689</f>
        <v>69660000</v>
      </c>
      <c r="L5689">
        <f t="shared" ca="1" si="3024"/>
        <v>17028000</v>
      </c>
      <c r="M5689">
        <f t="shared" ca="1" si="3025"/>
        <v>1548000</v>
      </c>
      <c r="N5689">
        <f t="shared" ca="1" si="3026"/>
        <v>10836000</v>
      </c>
      <c r="O5689">
        <f t="shared" ca="1" si="3027"/>
        <v>13932000</v>
      </c>
      <c r="P5689">
        <f t="shared" ca="1" si="3043"/>
        <v>32507996</v>
      </c>
      <c r="Q5689">
        <f ca="1">IF(P5689&gt;0,1,0)</f>
        <v>1</v>
      </c>
      <c r="R5689">
        <f t="shared" ca="1" si="3028"/>
        <v>6</v>
      </c>
      <c r="S5689">
        <f t="shared" ca="1" si="3029"/>
        <v>11</v>
      </c>
      <c r="T5689">
        <f t="shared" ca="1" si="3030"/>
        <v>1</v>
      </c>
      <c r="U5689">
        <f t="shared" ca="1" si="3031"/>
        <v>7</v>
      </c>
      <c r="V5689">
        <f t="shared" ca="1" si="3032"/>
        <v>9</v>
      </c>
      <c r="X5689">
        <f t="shared" si="3034"/>
        <v>5689</v>
      </c>
      <c r="Y5689">
        <f t="shared" si="3035"/>
        <v>5452</v>
      </c>
      <c r="Z5689">
        <f t="shared" si="3036"/>
        <v>5453</v>
      </c>
      <c r="AA5689">
        <f t="shared" si="3033"/>
        <v>5951</v>
      </c>
      <c r="AB5689">
        <f t="shared" si="3016"/>
        <v>500</v>
      </c>
      <c r="AM5689" t="str">
        <f t="shared" si="3017"/>
        <v>201906LP</v>
      </c>
      <c r="AN5689">
        <f t="shared" ca="1" si="3041"/>
        <v>6.0000025839793247</v>
      </c>
      <c r="AO5689">
        <f t="shared" ca="1" si="3042"/>
        <v>11</v>
      </c>
      <c r="AP5689">
        <f t="shared" ca="1" si="3018"/>
        <v>1</v>
      </c>
      <c r="AQ5689">
        <f t="shared" ca="1" si="3019"/>
        <v>7.0000000000000009</v>
      </c>
      <c r="AR5689">
        <f t="shared" ca="1" si="3020"/>
        <v>9</v>
      </c>
      <c r="AS5689">
        <f ca="1">P5689/J5689</f>
        <v>0.22340423397119782</v>
      </c>
    </row>
    <row r="5690" spans="1:45" x14ac:dyDescent="0.4">
      <c r="A5690">
        <f t="shared" si="3015"/>
        <v>201906</v>
      </c>
      <c r="B5690" t="s">
        <v>766</v>
      </c>
      <c r="C5690" t="s">
        <v>647</v>
      </c>
      <c r="D5690" t="str">
        <f t="shared" ca="1" si="3040"/>
        <v>I116</v>
      </c>
      <c r="E5690">
        <f t="shared" ca="1" si="3021"/>
        <v>47</v>
      </c>
      <c r="F5690">
        <f t="shared" ca="1" si="3022"/>
        <v>7</v>
      </c>
      <c r="G5690" t="str">
        <f t="shared" ca="1" si="3037"/>
        <v>S11</v>
      </c>
      <c r="H5690" t="str">
        <f t="shared" ca="1" si="3038"/>
        <v>S116</v>
      </c>
      <c r="I5690">
        <f ca="1">VLOOKUP(D5690,PRC!$A$2:$B$21,2,0)*E5690</f>
        <v>68620000</v>
      </c>
      <c r="J5690">
        <f t="shared" ca="1" si="3023"/>
        <v>63816595.999999993</v>
      </c>
      <c r="K5690">
        <f ca="1">VLOOKUP(D5690,PRC!$A$1:$C$21,3,0)*E5690</f>
        <v>41172000</v>
      </c>
      <c r="L5690">
        <f t="shared" ca="1" si="3024"/>
        <v>7548000</v>
      </c>
      <c r="M5690">
        <f t="shared" ca="1" si="3025"/>
        <v>686000</v>
      </c>
      <c r="N5690">
        <f t="shared" ca="1" si="3026"/>
        <v>5490000</v>
      </c>
      <c r="O5690">
        <f t="shared" ca="1" si="3027"/>
        <v>6862000</v>
      </c>
      <c r="P5690">
        <f t="shared" ca="1" si="3043"/>
        <v>2058595.9999999925</v>
      </c>
      <c r="Q5690">
        <f ca="1">IF(P5690&gt;0,1,0)</f>
        <v>1</v>
      </c>
      <c r="R5690">
        <f t="shared" ca="1" si="3028"/>
        <v>7</v>
      </c>
      <c r="S5690">
        <f t="shared" ca="1" si="3029"/>
        <v>11</v>
      </c>
      <c r="T5690">
        <f t="shared" ca="1" si="3030"/>
        <v>1</v>
      </c>
      <c r="U5690">
        <f t="shared" ca="1" si="3031"/>
        <v>8</v>
      </c>
      <c r="V5690">
        <f t="shared" ca="1" si="3032"/>
        <v>10</v>
      </c>
      <c r="X5690">
        <f t="shared" si="3034"/>
        <v>5690</v>
      </c>
      <c r="Y5690">
        <f t="shared" si="3035"/>
        <v>5452</v>
      </c>
      <c r="Z5690">
        <f t="shared" si="3036"/>
        <v>5453</v>
      </c>
      <c r="AA5690">
        <f t="shared" si="3033"/>
        <v>5951</v>
      </c>
      <c r="AB5690">
        <f t="shared" si="3016"/>
        <v>500</v>
      </c>
      <c r="AM5690" t="str">
        <f t="shared" si="3017"/>
        <v>201906LP</v>
      </c>
      <c r="AN5690">
        <f t="shared" ca="1" si="3041"/>
        <v>7.0000058292043255</v>
      </c>
      <c r="AO5690">
        <f t="shared" ca="1" si="3042"/>
        <v>10.99970853978432</v>
      </c>
      <c r="AP5690">
        <f t="shared" ca="1" si="3018"/>
        <v>0.99970853978431951</v>
      </c>
      <c r="AQ5690">
        <f t="shared" ca="1" si="3019"/>
        <v>8.000582920431361</v>
      </c>
      <c r="AR5690">
        <f t="shared" ca="1" si="3020"/>
        <v>10</v>
      </c>
      <c r="AS5690">
        <f ca="1">P5690/J5690</f>
        <v>3.2258003858431951E-2</v>
      </c>
    </row>
    <row r="5691" spans="1:45" x14ac:dyDescent="0.4">
      <c r="A5691">
        <f t="shared" si="3015"/>
        <v>201906</v>
      </c>
      <c r="B5691" t="s">
        <v>767</v>
      </c>
      <c r="C5691" t="s">
        <v>647</v>
      </c>
      <c r="D5691" t="str">
        <f t="shared" ca="1" si="3040"/>
        <v>I103</v>
      </c>
      <c r="E5691">
        <f t="shared" ca="1" si="3021"/>
        <v>56</v>
      </c>
      <c r="F5691">
        <f t="shared" ca="1" si="3022"/>
        <v>9</v>
      </c>
      <c r="G5691" t="str">
        <f t="shared" ca="1" si="3037"/>
        <v>S11</v>
      </c>
      <c r="H5691" t="str">
        <f t="shared" ca="1" si="3038"/>
        <v>S117</v>
      </c>
      <c r="I5691">
        <f ca="1">VLOOKUP(D5691,PRC!$A$2:$B$21,2,0)*E5691</f>
        <v>2800000</v>
      </c>
      <c r="J5691">
        <f t="shared" ca="1" si="3023"/>
        <v>2659996</v>
      </c>
      <c r="K5691">
        <f ca="1">VLOOKUP(D5691,PRC!$A$1:$C$21,3,0)*E5691</f>
        <v>1596000</v>
      </c>
      <c r="L5691">
        <f t="shared" ca="1" si="3024"/>
        <v>280000</v>
      </c>
      <c r="M5691">
        <f t="shared" ca="1" si="3025"/>
        <v>84000</v>
      </c>
      <c r="N5691">
        <f t="shared" ca="1" si="3026"/>
        <v>196000</v>
      </c>
      <c r="O5691">
        <f t="shared" ca="1" si="3027"/>
        <v>252000</v>
      </c>
      <c r="P5691">
        <f t="shared" ca="1" si="3043"/>
        <v>251996</v>
      </c>
      <c r="Q5691">
        <f ca="1">IF(P5691&gt;0,1,0)</f>
        <v>1</v>
      </c>
      <c r="R5691">
        <f t="shared" ca="1" si="3028"/>
        <v>5</v>
      </c>
      <c r="S5691">
        <f t="shared" ca="1" si="3029"/>
        <v>10</v>
      </c>
      <c r="T5691">
        <f t="shared" ca="1" si="3030"/>
        <v>3</v>
      </c>
      <c r="U5691">
        <f t="shared" ca="1" si="3031"/>
        <v>7</v>
      </c>
      <c r="V5691">
        <f t="shared" ca="1" si="3032"/>
        <v>9</v>
      </c>
      <c r="X5691">
        <f t="shared" si="3034"/>
        <v>5691</v>
      </c>
      <c r="Y5691">
        <f t="shared" si="3035"/>
        <v>5452</v>
      </c>
      <c r="Z5691">
        <f t="shared" si="3036"/>
        <v>5453</v>
      </c>
      <c r="AA5691">
        <f t="shared" si="3033"/>
        <v>5951</v>
      </c>
      <c r="AB5691">
        <f t="shared" si="3016"/>
        <v>500</v>
      </c>
      <c r="AM5691" t="str">
        <f t="shared" si="3017"/>
        <v>201906LP</v>
      </c>
      <c r="AN5691">
        <f t="shared" ca="1" si="3041"/>
        <v>5.000142857142853</v>
      </c>
      <c r="AO5691">
        <f t="shared" ca="1" si="3042"/>
        <v>10</v>
      </c>
      <c r="AP5691">
        <f t="shared" ca="1" si="3018"/>
        <v>3</v>
      </c>
      <c r="AQ5691">
        <f t="shared" ca="1" si="3019"/>
        <v>7.0000000000000009</v>
      </c>
      <c r="AR5691">
        <f t="shared" ca="1" si="3020"/>
        <v>9</v>
      </c>
      <c r="AS5691">
        <f ca="1">P5691/J5691</f>
        <v>9.4735480805234293E-2</v>
      </c>
    </row>
    <row r="5692" spans="1:45" x14ac:dyDescent="0.4">
      <c r="A5692">
        <f t="shared" si="3015"/>
        <v>201906</v>
      </c>
      <c r="B5692" t="s">
        <v>768</v>
      </c>
      <c r="C5692" t="s">
        <v>647</v>
      </c>
      <c r="D5692" t="str">
        <f t="shared" ca="1" si="3040"/>
        <v>I118</v>
      </c>
      <c r="E5692">
        <f t="shared" ca="1" si="3021"/>
        <v>33</v>
      </c>
      <c r="F5692">
        <f t="shared" ca="1" si="3022"/>
        <v>9</v>
      </c>
      <c r="G5692" t="str">
        <f t="shared" ca="1" si="3037"/>
        <v>S10</v>
      </c>
      <c r="H5692" t="str">
        <f t="shared" ca="1" si="3038"/>
        <v>S101</v>
      </c>
      <c r="I5692">
        <f ca="1">VLOOKUP(D5692,PRC!$A$2:$B$21,2,0)*E5692</f>
        <v>17490000</v>
      </c>
      <c r="J5692">
        <f t="shared" ca="1" si="3023"/>
        <v>16265695.999999998</v>
      </c>
      <c r="K5692">
        <f ca="1">VLOOKUP(D5692,PRC!$A$1:$C$21,3,0)*E5692</f>
        <v>7345800</v>
      </c>
      <c r="L5692">
        <f t="shared" ca="1" si="3024"/>
        <v>2274000</v>
      </c>
      <c r="M5692">
        <f t="shared" ca="1" si="3025"/>
        <v>350000</v>
      </c>
      <c r="N5692">
        <f t="shared" ca="1" si="3026"/>
        <v>1049000</v>
      </c>
      <c r="O5692">
        <f t="shared" ca="1" si="3027"/>
        <v>875000</v>
      </c>
      <c r="P5692">
        <f t="shared" ca="1" si="3043"/>
        <v>4371895.9999999981</v>
      </c>
      <c r="Q5692">
        <f ca="1">IF(P5692&gt;0,1,0)</f>
        <v>1</v>
      </c>
      <c r="R5692">
        <f t="shared" ca="1" si="3028"/>
        <v>7</v>
      </c>
      <c r="S5692">
        <f t="shared" ca="1" si="3029"/>
        <v>13</v>
      </c>
      <c r="T5692">
        <f t="shared" ca="1" si="3030"/>
        <v>2</v>
      </c>
      <c r="U5692">
        <f t="shared" ca="1" si="3031"/>
        <v>6</v>
      </c>
      <c r="V5692">
        <f t="shared" ca="1" si="3032"/>
        <v>5</v>
      </c>
      <c r="X5692">
        <f t="shared" si="3034"/>
        <v>5692</v>
      </c>
      <c r="Y5692">
        <f t="shared" si="3035"/>
        <v>5452</v>
      </c>
      <c r="Z5692">
        <f t="shared" si="3036"/>
        <v>5453</v>
      </c>
      <c r="AA5692">
        <f t="shared" si="3033"/>
        <v>5951</v>
      </c>
      <c r="AB5692">
        <f t="shared" si="3016"/>
        <v>500</v>
      </c>
      <c r="AM5692" t="str">
        <f t="shared" si="3017"/>
        <v>201906LP</v>
      </c>
      <c r="AN5692">
        <f t="shared" ca="1" si="3041"/>
        <v>7.0000228702115646</v>
      </c>
      <c r="AO5692">
        <f t="shared" ca="1" si="3042"/>
        <v>13.00171526586621</v>
      </c>
      <c r="AP5692">
        <f t="shared" ca="1" si="3018"/>
        <v>2.0011435105774726</v>
      </c>
      <c r="AQ5692">
        <f t="shared" ca="1" si="3019"/>
        <v>5.9977129788450547</v>
      </c>
      <c r="AR5692">
        <f t="shared" ca="1" si="3020"/>
        <v>5.0028587764436816</v>
      </c>
      <c r="AS5692">
        <f ca="1">P5692/J5692</f>
        <v>0.26878013704424319</v>
      </c>
    </row>
    <row r="5693" spans="1:45" x14ac:dyDescent="0.4">
      <c r="A5693">
        <f t="shared" si="3015"/>
        <v>201906</v>
      </c>
      <c r="B5693" t="s">
        <v>769</v>
      </c>
      <c r="C5693" t="s">
        <v>647</v>
      </c>
      <c r="D5693" t="str">
        <f t="shared" ca="1" si="3040"/>
        <v>I110</v>
      </c>
      <c r="E5693">
        <f t="shared" ca="1" si="3021"/>
        <v>62</v>
      </c>
      <c r="F5693">
        <f t="shared" ca="1" si="3022"/>
        <v>7</v>
      </c>
      <c r="G5693" t="str">
        <f t="shared" ca="1" si="3037"/>
        <v>S10</v>
      </c>
      <c r="H5693" t="str">
        <f t="shared" ca="1" si="3038"/>
        <v>S105</v>
      </c>
      <c r="I5693">
        <f ca="1">VLOOKUP(D5693,PRC!$A$2:$B$21,2,0)*E5693</f>
        <v>18600000</v>
      </c>
      <c r="J5693">
        <f t="shared" ca="1" si="3023"/>
        <v>17483996</v>
      </c>
      <c r="K5693">
        <f ca="1">VLOOKUP(D5693,PRC!$A$1:$C$21,3,0)*E5693</f>
        <v>8556000</v>
      </c>
      <c r="L5693">
        <f t="shared" ca="1" si="3024"/>
        <v>2604000</v>
      </c>
      <c r="M5693">
        <f t="shared" ca="1" si="3025"/>
        <v>186000</v>
      </c>
      <c r="N5693">
        <f t="shared" ca="1" si="3026"/>
        <v>930000</v>
      </c>
      <c r="O5693">
        <f t="shared" ca="1" si="3027"/>
        <v>1116000</v>
      </c>
      <c r="P5693">
        <f t="shared" ca="1" si="3043"/>
        <v>4091996</v>
      </c>
      <c r="Q5693">
        <f ca="1">IF(P5693&gt;0,1,0)</f>
        <v>1</v>
      </c>
      <c r="R5693">
        <f t="shared" ca="1" si="3028"/>
        <v>6</v>
      </c>
      <c r="S5693">
        <f t="shared" ca="1" si="3029"/>
        <v>14</v>
      </c>
      <c r="T5693">
        <f t="shared" ca="1" si="3030"/>
        <v>1</v>
      </c>
      <c r="U5693">
        <f t="shared" ca="1" si="3031"/>
        <v>5</v>
      </c>
      <c r="V5693">
        <f t="shared" ca="1" si="3032"/>
        <v>6</v>
      </c>
      <c r="X5693">
        <f t="shared" si="3034"/>
        <v>5693</v>
      </c>
      <c r="Y5693">
        <f t="shared" si="3035"/>
        <v>5452</v>
      </c>
      <c r="Z5693">
        <f t="shared" si="3036"/>
        <v>5453</v>
      </c>
      <c r="AA5693">
        <f t="shared" si="3033"/>
        <v>5951</v>
      </c>
      <c r="AB5693">
        <f t="shared" si="3016"/>
        <v>500</v>
      </c>
      <c r="AM5693" t="str">
        <f t="shared" si="3017"/>
        <v>201906LP</v>
      </c>
      <c r="AN5693">
        <f t="shared" ca="1" si="3041"/>
        <v>6.0000215053763402</v>
      </c>
      <c r="AO5693">
        <f t="shared" ca="1" si="3042"/>
        <v>14.000000000000002</v>
      </c>
      <c r="AP5693">
        <f t="shared" ca="1" si="3018"/>
        <v>1</v>
      </c>
      <c r="AQ5693">
        <f t="shared" ca="1" si="3019"/>
        <v>5</v>
      </c>
      <c r="AR5693">
        <f t="shared" ca="1" si="3020"/>
        <v>6</v>
      </c>
      <c r="AS5693">
        <f ca="1">P5693/J5693</f>
        <v>0.23404237795524546</v>
      </c>
    </row>
    <row r="5694" spans="1:45" x14ac:dyDescent="0.4">
      <c r="A5694">
        <f t="shared" si="3015"/>
        <v>201906</v>
      </c>
      <c r="B5694" t="s">
        <v>770</v>
      </c>
      <c r="C5694" t="s">
        <v>647</v>
      </c>
      <c r="D5694" t="str">
        <f t="shared" ca="1" si="3040"/>
        <v>I102</v>
      </c>
      <c r="E5694">
        <f t="shared" ca="1" si="3021"/>
        <v>51</v>
      </c>
      <c r="F5694">
        <f t="shared" ca="1" si="3022"/>
        <v>6</v>
      </c>
      <c r="G5694" t="str">
        <f t="shared" ca="1" si="3037"/>
        <v>S11</v>
      </c>
      <c r="H5694" t="str">
        <f t="shared" ca="1" si="3038"/>
        <v>S114</v>
      </c>
      <c r="I5694">
        <f ca="1">VLOOKUP(D5694,PRC!$A$2:$B$21,2,0)*E5694</f>
        <v>2040000</v>
      </c>
      <c r="J5694">
        <f t="shared" ca="1" si="3023"/>
        <v>1876796</v>
      </c>
      <c r="K5694">
        <f ca="1">VLOOKUP(D5694,PRC!$A$1:$C$21,3,0)*E5694</f>
        <v>958800</v>
      </c>
      <c r="L5694">
        <f t="shared" ca="1" si="3024"/>
        <v>204000</v>
      </c>
      <c r="M5694">
        <f t="shared" ca="1" si="3025"/>
        <v>20000</v>
      </c>
      <c r="N5694">
        <f t="shared" ca="1" si="3026"/>
        <v>122000</v>
      </c>
      <c r="O5694">
        <f t="shared" ca="1" si="3027"/>
        <v>143000</v>
      </c>
      <c r="P5694">
        <f t="shared" ca="1" si="3043"/>
        <v>428996</v>
      </c>
      <c r="Q5694">
        <f ca="1">IF(P5694&gt;0,1,0)</f>
        <v>1</v>
      </c>
      <c r="R5694">
        <f t="shared" ca="1" si="3028"/>
        <v>8</v>
      </c>
      <c r="S5694">
        <f t="shared" ca="1" si="3029"/>
        <v>10</v>
      </c>
      <c r="T5694">
        <f t="shared" ca="1" si="3030"/>
        <v>1</v>
      </c>
      <c r="U5694">
        <f t="shared" ca="1" si="3031"/>
        <v>6</v>
      </c>
      <c r="V5694">
        <f t="shared" ca="1" si="3032"/>
        <v>7</v>
      </c>
      <c r="X5694">
        <f t="shared" si="3034"/>
        <v>5694</v>
      </c>
      <c r="Y5694">
        <f t="shared" si="3035"/>
        <v>5452</v>
      </c>
      <c r="Z5694">
        <f t="shared" si="3036"/>
        <v>5453</v>
      </c>
      <c r="AA5694">
        <f t="shared" si="3033"/>
        <v>5951</v>
      </c>
      <c r="AB5694">
        <f t="shared" si="3016"/>
        <v>500</v>
      </c>
      <c r="AM5694" t="str">
        <f t="shared" si="3017"/>
        <v>201906LP</v>
      </c>
      <c r="AN5694">
        <f t="shared" ca="1" si="3041"/>
        <v>8.0001960784313759</v>
      </c>
      <c r="AO5694">
        <f t="shared" ca="1" si="3042"/>
        <v>10</v>
      </c>
      <c r="AP5694">
        <f t="shared" ca="1" si="3018"/>
        <v>0.98039215686274506</v>
      </c>
      <c r="AQ5694">
        <f t="shared" ca="1" si="3019"/>
        <v>5.9803921568627452</v>
      </c>
      <c r="AR5694">
        <f t="shared" ca="1" si="3020"/>
        <v>7.0098039215686274</v>
      </c>
      <c r="AS5694">
        <f ca="1">P5694/J5694</f>
        <v>0.22857891853989459</v>
      </c>
    </row>
    <row r="5695" spans="1:45" x14ac:dyDescent="0.4">
      <c r="A5695">
        <f t="shared" si="3015"/>
        <v>201906</v>
      </c>
      <c r="B5695" t="s">
        <v>771</v>
      </c>
      <c r="C5695" t="s">
        <v>647</v>
      </c>
      <c r="D5695" t="str">
        <f t="shared" ca="1" si="3040"/>
        <v>I112</v>
      </c>
      <c r="E5695">
        <f t="shared" ca="1" si="3021"/>
        <v>62</v>
      </c>
      <c r="F5695">
        <f t="shared" ca="1" si="3022"/>
        <v>10</v>
      </c>
      <c r="G5695" t="str">
        <f t="shared" ca="1" si="3037"/>
        <v>S11</v>
      </c>
      <c r="H5695" t="str">
        <f t="shared" ca="1" si="3038"/>
        <v>S113</v>
      </c>
      <c r="I5695">
        <f ca="1">VLOOKUP(D5695,PRC!$A$2:$B$21,2,0)*E5695</f>
        <v>4030000</v>
      </c>
      <c r="J5695">
        <f t="shared" ca="1" si="3023"/>
        <v>3747895.9999999995</v>
      </c>
      <c r="K5695">
        <f ca="1">VLOOKUP(D5695,PRC!$A$1:$C$21,3,0)*E5695</f>
        <v>2015000</v>
      </c>
      <c r="L5695">
        <f t="shared" ca="1" si="3024"/>
        <v>443000</v>
      </c>
      <c r="M5695">
        <f t="shared" ca="1" si="3025"/>
        <v>121000</v>
      </c>
      <c r="N5695">
        <f t="shared" ca="1" si="3026"/>
        <v>202000</v>
      </c>
      <c r="O5695">
        <f t="shared" ca="1" si="3027"/>
        <v>322000</v>
      </c>
      <c r="P5695">
        <f t="shared" ca="1" si="3043"/>
        <v>644895.99999999953</v>
      </c>
      <c r="Q5695">
        <f ca="1">IF(P5695&gt;0,1,0)</f>
        <v>1</v>
      </c>
      <c r="R5695">
        <f t="shared" ca="1" si="3028"/>
        <v>7</v>
      </c>
      <c r="S5695">
        <f t="shared" ca="1" si="3029"/>
        <v>11</v>
      </c>
      <c r="T5695">
        <f t="shared" ca="1" si="3030"/>
        <v>3</v>
      </c>
      <c r="U5695">
        <f t="shared" ca="1" si="3031"/>
        <v>5</v>
      </c>
      <c r="V5695">
        <f t="shared" ca="1" si="3032"/>
        <v>8</v>
      </c>
      <c r="X5695">
        <f t="shared" si="3034"/>
        <v>5695</v>
      </c>
      <c r="Y5695">
        <f t="shared" si="3035"/>
        <v>5452</v>
      </c>
      <c r="Z5695">
        <f t="shared" si="3036"/>
        <v>5453</v>
      </c>
      <c r="AA5695">
        <f t="shared" si="3033"/>
        <v>5951</v>
      </c>
      <c r="AB5695">
        <f t="shared" si="3016"/>
        <v>500</v>
      </c>
      <c r="AM5695" t="str">
        <f t="shared" si="3017"/>
        <v>201906LP</v>
      </c>
      <c r="AN5695">
        <f t="shared" ca="1" si="3041"/>
        <v>7.0000992555831365</v>
      </c>
      <c r="AO5695">
        <f t="shared" ca="1" si="3042"/>
        <v>10.992555831265509</v>
      </c>
      <c r="AP5695">
        <f t="shared" ca="1" si="3018"/>
        <v>3.0024813895781639</v>
      </c>
      <c r="AQ5695">
        <f t="shared" ca="1" si="3019"/>
        <v>5.0124069478908195</v>
      </c>
      <c r="AR5695">
        <f t="shared" ca="1" si="3020"/>
        <v>7.9900744416873444</v>
      </c>
      <c r="AS5695">
        <f ca="1">P5695/J5695</f>
        <v>0.17206880873962341</v>
      </c>
    </row>
    <row r="5696" spans="1:45" x14ac:dyDescent="0.4">
      <c r="A5696">
        <f t="shared" si="3015"/>
        <v>201906</v>
      </c>
      <c r="B5696" t="s">
        <v>772</v>
      </c>
      <c r="C5696" t="s">
        <v>647</v>
      </c>
      <c r="D5696" t="str">
        <f t="shared" ca="1" si="3040"/>
        <v>I116</v>
      </c>
      <c r="E5696">
        <f t="shared" ca="1" si="3021"/>
        <v>62</v>
      </c>
      <c r="F5696">
        <f t="shared" ca="1" si="3022"/>
        <v>9</v>
      </c>
      <c r="G5696" t="str">
        <f t="shared" ca="1" si="3037"/>
        <v>S12</v>
      </c>
      <c r="H5696" t="str">
        <f t="shared" ca="1" si="3038"/>
        <v>S120</v>
      </c>
      <c r="I5696">
        <f ca="1">VLOOKUP(D5696,PRC!$A$2:$B$21,2,0)*E5696</f>
        <v>90520000</v>
      </c>
      <c r="J5696">
        <f t="shared" ca="1" si="3023"/>
        <v>85088796</v>
      </c>
      <c r="K5696">
        <f ca="1">VLOOKUP(D5696,PRC!$A$1:$C$21,3,0)*E5696</f>
        <v>54312000</v>
      </c>
      <c r="L5696">
        <f t="shared" ca="1" si="3024"/>
        <v>13578000</v>
      </c>
      <c r="M5696">
        <f t="shared" ca="1" si="3025"/>
        <v>1810000</v>
      </c>
      <c r="N5696">
        <f t="shared" ca="1" si="3026"/>
        <v>9052000</v>
      </c>
      <c r="O5696">
        <f t="shared" ca="1" si="3027"/>
        <v>7242000</v>
      </c>
      <c r="P5696">
        <f t="shared" ca="1" si="3043"/>
        <v>-905204</v>
      </c>
      <c r="Q5696">
        <f ca="1">IF(P5696&gt;0,1,0)</f>
        <v>0</v>
      </c>
      <c r="R5696">
        <f t="shared" ca="1" si="3028"/>
        <v>6</v>
      </c>
      <c r="S5696">
        <f t="shared" ca="1" si="3029"/>
        <v>15</v>
      </c>
      <c r="T5696">
        <f t="shared" ca="1" si="3030"/>
        <v>2</v>
      </c>
      <c r="U5696">
        <f t="shared" ca="1" si="3031"/>
        <v>10</v>
      </c>
      <c r="V5696">
        <f t="shared" ca="1" si="3032"/>
        <v>8</v>
      </c>
      <c r="X5696">
        <f t="shared" si="3034"/>
        <v>5696</v>
      </c>
      <c r="Y5696">
        <f t="shared" si="3035"/>
        <v>5452</v>
      </c>
      <c r="Z5696">
        <f t="shared" si="3036"/>
        <v>5453</v>
      </c>
      <c r="AA5696">
        <f t="shared" si="3033"/>
        <v>5951</v>
      </c>
      <c r="AB5696">
        <f t="shared" si="3016"/>
        <v>500</v>
      </c>
      <c r="AM5696" t="str">
        <f t="shared" si="3017"/>
        <v>201906LP</v>
      </c>
      <c r="AN5696">
        <f t="shared" ca="1" si="3041"/>
        <v>6.000004418912952</v>
      </c>
      <c r="AO5696">
        <f t="shared" ca="1" si="3042"/>
        <v>15</v>
      </c>
      <c r="AP5696">
        <f t="shared" ca="1" si="3018"/>
        <v>1.9995581087052585</v>
      </c>
      <c r="AQ5696">
        <f t="shared" ca="1" si="3019"/>
        <v>10</v>
      </c>
      <c r="AR5696">
        <f t="shared" ca="1" si="3020"/>
        <v>8.0004418912947415</v>
      </c>
      <c r="AS5696">
        <f ca="1">P5696/J5696</f>
        <v>-1.0638345382158187E-2</v>
      </c>
    </row>
    <row r="5697" spans="1:45" x14ac:dyDescent="0.4">
      <c r="A5697">
        <f t="shared" si="3015"/>
        <v>201906</v>
      </c>
      <c r="B5697" t="s">
        <v>773</v>
      </c>
      <c r="C5697" t="s">
        <v>647</v>
      </c>
      <c r="D5697" t="str">
        <f t="shared" ca="1" si="3040"/>
        <v>I103</v>
      </c>
      <c r="E5697">
        <f t="shared" ca="1" si="3021"/>
        <v>61</v>
      </c>
      <c r="F5697">
        <f t="shared" ca="1" si="3022"/>
        <v>6</v>
      </c>
      <c r="G5697" t="str">
        <f t="shared" ca="1" si="3037"/>
        <v>S10</v>
      </c>
      <c r="H5697" t="str">
        <f t="shared" ca="1" si="3038"/>
        <v>S106</v>
      </c>
      <c r="I5697">
        <f ca="1">VLOOKUP(D5697,PRC!$A$2:$B$21,2,0)*E5697</f>
        <v>3050000</v>
      </c>
      <c r="J5697">
        <f t="shared" ca="1" si="3023"/>
        <v>2805996</v>
      </c>
      <c r="K5697">
        <f ca="1">VLOOKUP(D5697,PRC!$A$1:$C$21,3,0)*E5697</f>
        <v>1738500</v>
      </c>
      <c r="L5697">
        <f t="shared" ca="1" si="3024"/>
        <v>336000</v>
      </c>
      <c r="M5697">
        <f t="shared" ca="1" si="3025"/>
        <v>92000</v>
      </c>
      <c r="N5697">
        <f t="shared" ca="1" si="3026"/>
        <v>244000</v>
      </c>
      <c r="O5697">
        <f t="shared" ca="1" si="3027"/>
        <v>275000</v>
      </c>
      <c r="P5697">
        <f t="shared" ca="1" si="3043"/>
        <v>120496</v>
      </c>
      <c r="Q5697">
        <f ca="1">IF(P5697&gt;0,1,0)</f>
        <v>1</v>
      </c>
      <c r="R5697">
        <f t="shared" ca="1" si="3028"/>
        <v>8</v>
      </c>
      <c r="S5697">
        <f t="shared" ca="1" si="3029"/>
        <v>11</v>
      </c>
      <c r="T5697">
        <f t="shared" ca="1" si="3030"/>
        <v>3</v>
      </c>
      <c r="U5697">
        <f t="shared" ca="1" si="3031"/>
        <v>8</v>
      </c>
      <c r="V5697">
        <f t="shared" ca="1" si="3032"/>
        <v>9</v>
      </c>
      <c r="X5697">
        <f t="shared" si="3034"/>
        <v>5697</v>
      </c>
      <c r="Y5697">
        <f t="shared" si="3035"/>
        <v>5452</v>
      </c>
      <c r="Z5697">
        <f t="shared" si="3036"/>
        <v>5453</v>
      </c>
      <c r="AA5697">
        <f t="shared" si="3033"/>
        <v>5951</v>
      </c>
      <c r="AB5697">
        <f t="shared" si="3016"/>
        <v>500</v>
      </c>
      <c r="AM5697" t="str">
        <f t="shared" si="3017"/>
        <v>201906LP</v>
      </c>
      <c r="AN5697">
        <f t="shared" ca="1" si="3041"/>
        <v>8.0001311475409782</v>
      </c>
      <c r="AO5697">
        <f t="shared" ca="1" si="3042"/>
        <v>11.016393442622952</v>
      </c>
      <c r="AP5697">
        <f t="shared" ca="1" si="3018"/>
        <v>3.0163934426229511</v>
      </c>
      <c r="AQ5697">
        <f t="shared" ca="1" si="3019"/>
        <v>8</v>
      </c>
      <c r="AR5697">
        <f t="shared" ca="1" si="3020"/>
        <v>9.0163934426229506</v>
      </c>
      <c r="AS5697">
        <f ca="1">P5697/J5697</f>
        <v>4.2942327786639756E-2</v>
      </c>
    </row>
    <row r="5698" spans="1:45" x14ac:dyDescent="0.4">
      <c r="A5698">
        <f t="shared" si="3015"/>
        <v>201906</v>
      </c>
      <c r="B5698" t="s">
        <v>774</v>
      </c>
      <c r="C5698" t="s">
        <v>647</v>
      </c>
      <c r="D5698" t="str">
        <f t="shared" ca="1" si="3040"/>
        <v>I117</v>
      </c>
      <c r="E5698">
        <f t="shared" ca="1" si="3021"/>
        <v>31</v>
      </c>
      <c r="F5698">
        <f t="shared" ca="1" si="3022"/>
        <v>10</v>
      </c>
      <c r="G5698" t="str">
        <f t="shared" ca="1" si="3037"/>
        <v>S10</v>
      </c>
      <c r="H5698" t="str">
        <f t="shared" ca="1" si="3038"/>
        <v>S104</v>
      </c>
      <c r="I5698">
        <f ca="1">VLOOKUP(D5698,PRC!$A$2:$B$21,2,0)*E5698</f>
        <v>77500000</v>
      </c>
      <c r="J5698">
        <f t="shared" ca="1" si="3023"/>
        <v>72849996</v>
      </c>
      <c r="K5698">
        <f ca="1">VLOOKUP(D5698,PRC!$A$1:$C$21,3,0)*E5698</f>
        <v>35650000</v>
      </c>
      <c r="L5698">
        <f t="shared" ca="1" si="3024"/>
        <v>7750000</v>
      </c>
      <c r="M5698">
        <f t="shared" ca="1" si="3025"/>
        <v>2325000</v>
      </c>
      <c r="N5698">
        <f t="shared" ca="1" si="3026"/>
        <v>6975000</v>
      </c>
      <c r="O5698">
        <f t="shared" ca="1" si="3027"/>
        <v>3875000</v>
      </c>
      <c r="P5698">
        <f t="shared" ca="1" si="3043"/>
        <v>16274996</v>
      </c>
      <c r="Q5698">
        <f ca="1">IF(P5698&gt;0,1,0)</f>
        <v>1</v>
      </c>
      <c r="R5698">
        <f t="shared" ca="1" si="3028"/>
        <v>6</v>
      </c>
      <c r="S5698">
        <f t="shared" ca="1" si="3029"/>
        <v>10</v>
      </c>
      <c r="T5698">
        <f t="shared" ca="1" si="3030"/>
        <v>3</v>
      </c>
      <c r="U5698">
        <f t="shared" ca="1" si="3031"/>
        <v>9</v>
      </c>
      <c r="V5698">
        <f t="shared" ca="1" si="3032"/>
        <v>5</v>
      </c>
      <c r="X5698">
        <f t="shared" si="3034"/>
        <v>5698</v>
      </c>
      <c r="Y5698">
        <f t="shared" si="3035"/>
        <v>5452</v>
      </c>
      <c r="Z5698">
        <f t="shared" si="3036"/>
        <v>5453</v>
      </c>
      <c r="AA5698">
        <f t="shared" si="3033"/>
        <v>5951</v>
      </c>
      <c r="AB5698">
        <f t="shared" si="3016"/>
        <v>500</v>
      </c>
      <c r="AM5698" t="str">
        <f t="shared" si="3017"/>
        <v>201906LP</v>
      </c>
      <c r="AN5698">
        <f t="shared" ca="1" si="3041"/>
        <v>6.0000051612903231</v>
      </c>
      <c r="AO5698">
        <f t="shared" ca="1" si="3042"/>
        <v>10</v>
      </c>
      <c r="AP5698">
        <f t="shared" ca="1" si="3018"/>
        <v>3</v>
      </c>
      <c r="AQ5698">
        <f t="shared" ca="1" si="3019"/>
        <v>9</v>
      </c>
      <c r="AR5698">
        <f t="shared" ca="1" si="3020"/>
        <v>5</v>
      </c>
      <c r="AS5698">
        <f ca="1">P5698/J5698</f>
        <v>0.22340421267833702</v>
      </c>
    </row>
    <row r="5699" spans="1:45" x14ac:dyDescent="0.4">
      <c r="A5699">
        <f t="shared" ref="A5699:A5762" si="3044">IF(BA5699="",A5698,BA5699)</f>
        <v>201906</v>
      </c>
      <c r="B5699" t="s">
        <v>775</v>
      </c>
      <c r="C5699" t="s">
        <v>647</v>
      </c>
      <c r="D5699" t="str">
        <f t="shared" ca="1" si="3040"/>
        <v>I115</v>
      </c>
      <c r="E5699">
        <f t="shared" ca="1" si="3021"/>
        <v>64</v>
      </c>
      <c r="F5699">
        <f t="shared" ca="1" si="3022"/>
        <v>8</v>
      </c>
      <c r="G5699" t="str">
        <f t="shared" ca="1" si="3037"/>
        <v>S11</v>
      </c>
      <c r="H5699" t="str">
        <f t="shared" ca="1" si="3038"/>
        <v>S111</v>
      </c>
      <c r="I5699">
        <f ca="1">VLOOKUP(D5699,PRC!$A$2:$B$21,2,0)*E5699</f>
        <v>320000</v>
      </c>
      <c r="J5699">
        <f t="shared" ca="1" si="3023"/>
        <v>300796</v>
      </c>
      <c r="K5699">
        <f ca="1">VLOOKUP(D5699,PRC!$A$1:$C$21,3,0)*E5699</f>
        <v>153600</v>
      </c>
      <c r="L5699">
        <f t="shared" ca="1" si="3024"/>
        <v>45000</v>
      </c>
      <c r="M5699">
        <f t="shared" ca="1" si="3025"/>
        <v>3000</v>
      </c>
      <c r="N5699">
        <f t="shared" ca="1" si="3026"/>
        <v>29000</v>
      </c>
      <c r="O5699">
        <f t="shared" ca="1" si="3027"/>
        <v>26000</v>
      </c>
      <c r="P5699">
        <f t="shared" ca="1" si="3043"/>
        <v>44196</v>
      </c>
      <c r="Q5699">
        <f ca="1">IF(P5699&gt;0,1,0)</f>
        <v>1</v>
      </c>
      <c r="R5699">
        <f t="shared" ca="1" si="3028"/>
        <v>6</v>
      </c>
      <c r="S5699">
        <f t="shared" ca="1" si="3029"/>
        <v>14</v>
      </c>
      <c r="T5699">
        <f t="shared" ca="1" si="3030"/>
        <v>1</v>
      </c>
      <c r="U5699">
        <f t="shared" ca="1" si="3031"/>
        <v>9</v>
      </c>
      <c r="V5699">
        <f t="shared" ca="1" si="3032"/>
        <v>8</v>
      </c>
      <c r="X5699">
        <f t="shared" si="3034"/>
        <v>5699</v>
      </c>
      <c r="Y5699">
        <f t="shared" si="3035"/>
        <v>5452</v>
      </c>
      <c r="Z5699">
        <f t="shared" si="3036"/>
        <v>5453</v>
      </c>
      <c r="AA5699">
        <f t="shared" si="3033"/>
        <v>5951</v>
      </c>
      <c r="AB5699">
        <f t="shared" ref="AB5699:AB5762" si="3045">COUNTIF(AM$2:AM$100100,AM5699)</f>
        <v>500</v>
      </c>
      <c r="AM5699" t="str">
        <f t="shared" ref="AM5699:AM5762" si="3046">A5699&amp;C5699</f>
        <v>201906LP</v>
      </c>
      <c r="AN5699">
        <f t="shared" ca="1" si="3041"/>
        <v>6.0012500000000024</v>
      </c>
      <c r="AO5699">
        <f t="shared" ca="1" si="3042"/>
        <v>14.0625</v>
      </c>
      <c r="AP5699">
        <f t="shared" ca="1" si="3018"/>
        <v>0.9375</v>
      </c>
      <c r="AQ5699">
        <f t="shared" ca="1" si="3019"/>
        <v>9.0625</v>
      </c>
      <c r="AR5699">
        <f t="shared" ca="1" si="3020"/>
        <v>8.125</v>
      </c>
      <c r="AS5699">
        <f ca="1">P5699/J5699</f>
        <v>0.14693014534767748</v>
      </c>
    </row>
    <row r="5700" spans="1:45" x14ac:dyDescent="0.4">
      <c r="A5700">
        <f t="shared" si="3044"/>
        <v>201906</v>
      </c>
      <c r="B5700" t="s">
        <v>776</v>
      </c>
      <c r="C5700" t="s">
        <v>647</v>
      </c>
      <c r="D5700" t="str">
        <f t="shared" ca="1" si="3040"/>
        <v>I105</v>
      </c>
      <c r="E5700">
        <f t="shared" ca="1" si="3021"/>
        <v>61</v>
      </c>
      <c r="F5700">
        <f t="shared" ca="1" si="3022"/>
        <v>9</v>
      </c>
      <c r="G5700" t="str">
        <f t="shared" ca="1" si="3037"/>
        <v>S11</v>
      </c>
      <c r="H5700" t="str">
        <f t="shared" ca="1" si="3038"/>
        <v>S117</v>
      </c>
      <c r="I5700">
        <f ca="1">VLOOKUP(D5700,PRC!$A$2:$B$21,2,0)*E5700</f>
        <v>6100000</v>
      </c>
      <c r="J5700">
        <f t="shared" ca="1" si="3023"/>
        <v>5733996</v>
      </c>
      <c r="K5700">
        <f ca="1">VLOOKUP(D5700,PRC!$A$1:$C$21,3,0)*E5700</f>
        <v>3599000</v>
      </c>
      <c r="L5700">
        <f t="shared" ca="1" si="3024"/>
        <v>793000</v>
      </c>
      <c r="M5700">
        <f t="shared" ca="1" si="3025"/>
        <v>183000</v>
      </c>
      <c r="N5700">
        <f t="shared" ca="1" si="3026"/>
        <v>427000</v>
      </c>
      <c r="O5700">
        <f t="shared" ca="1" si="3027"/>
        <v>305000</v>
      </c>
      <c r="P5700">
        <f t="shared" ca="1" si="3043"/>
        <v>426996</v>
      </c>
      <c r="Q5700">
        <f ca="1">IF(P5700&gt;0,1,0)</f>
        <v>1</v>
      </c>
      <c r="R5700">
        <f t="shared" ca="1" si="3028"/>
        <v>6</v>
      </c>
      <c r="S5700">
        <f t="shared" ca="1" si="3029"/>
        <v>13</v>
      </c>
      <c r="T5700">
        <f t="shared" ca="1" si="3030"/>
        <v>3</v>
      </c>
      <c r="U5700">
        <f t="shared" ca="1" si="3031"/>
        <v>7</v>
      </c>
      <c r="V5700">
        <f t="shared" ca="1" si="3032"/>
        <v>5</v>
      </c>
      <c r="X5700">
        <f t="shared" si="3034"/>
        <v>5700</v>
      </c>
      <c r="Y5700">
        <f t="shared" si="3035"/>
        <v>5452</v>
      </c>
      <c r="Z5700">
        <f t="shared" si="3036"/>
        <v>5453</v>
      </c>
      <c r="AA5700">
        <f t="shared" si="3033"/>
        <v>5951</v>
      </c>
      <c r="AB5700">
        <f t="shared" si="3045"/>
        <v>500</v>
      </c>
      <c r="AM5700" t="str">
        <f t="shared" si="3046"/>
        <v>201906LP</v>
      </c>
      <c r="AN5700">
        <f t="shared" ca="1" si="3041"/>
        <v>6.0000655737704971</v>
      </c>
      <c r="AO5700">
        <f t="shared" ca="1" si="3042"/>
        <v>13</v>
      </c>
      <c r="AP5700">
        <f t="shared" ca="1" si="3018"/>
        <v>3</v>
      </c>
      <c r="AQ5700">
        <f t="shared" ca="1" si="3019"/>
        <v>7.0000000000000009</v>
      </c>
      <c r="AR5700">
        <f t="shared" ca="1" si="3020"/>
        <v>5</v>
      </c>
      <c r="AS5700">
        <f ca="1">P5700/J5700</f>
        <v>7.4467439461066945E-2</v>
      </c>
    </row>
    <row r="5701" spans="1:45" x14ac:dyDescent="0.4">
      <c r="A5701">
        <f t="shared" si="3044"/>
        <v>201906</v>
      </c>
      <c r="B5701" t="s">
        <v>777</v>
      </c>
      <c r="C5701" t="s">
        <v>647</v>
      </c>
      <c r="D5701" t="str">
        <f t="shared" ca="1" si="3040"/>
        <v>I109</v>
      </c>
      <c r="E5701">
        <f t="shared" ca="1" si="3021"/>
        <v>31</v>
      </c>
      <c r="F5701">
        <f t="shared" ca="1" si="3022"/>
        <v>6</v>
      </c>
      <c r="G5701" t="str">
        <f t="shared" ca="1" si="3037"/>
        <v>S10</v>
      </c>
      <c r="H5701" t="str">
        <f t="shared" ca="1" si="3038"/>
        <v>S105</v>
      </c>
      <c r="I5701">
        <f ca="1">VLOOKUP(D5701,PRC!$A$2:$B$21,2,0)*E5701</f>
        <v>15500000</v>
      </c>
      <c r="J5701">
        <f t="shared" ca="1" si="3023"/>
        <v>14569996</v>
      </c>
      <c r="K5701">
        <f ca="1">VLOOKUP(D5701,PRC!$A$1:$C$21,3,0)*E5701</f>
        <v>6200000</v>
      </c>
      <c r="L5701">
        <f t="shared" ca="1" si="3024"/>
        <v>1705000</v>
      </c>
      <c r="M5701">
        <f t="shared" ca="1" si="3025"/>
        <v>310000</v>
      </c>
      <c r="N5701">
        <f t="shared" ca="1" si="3026"/>
        <v>1240000</v>
      </c>
      <c r="O5701">
        <f t="shared" ca="1" si="3027"/>
        <v>1550000</v>
      </c>
      <c r="P5701">
        <f t="shared" ca="1" si="3043"/>
        <v>3564996</v>
      </c>
      <c r="Q5701">
        <f ca="1">IF(P5701&gt;0,1,0)</f>
        <v>1</v>
      </c>
      <c r="R5701">
        <f t="shared" ca="1" si="3028"/>
        <v>6</v>
      </c>
      <c r="S5701">
        <f t="shared" ca="1" si="3029"/>
        <v>11</v>
      </c>
      <c r="T5701">
        <f t="shared" ca="1" si="3030"/>
        <v>2</v>
      </c>
      <c r="U5701">
        <f t="shared" ca="1" si="3031"/>
        <v>8</v>
      </c>
      <c r="V5701">
        <f t="shared" ca="1" si="3032"/>
        <v>10</v>
      </c>
      <c r="X5701">
        <f t="shared" si="3034"/>
        <v>5701</v>
      </c>
      <c r="Y5701">
        <f t="shared" si="3035"/>
        <v>5452</v>
      </c>
      <c r="Z5701">
        <f t="shared" si="3036"/>
        <v>5453</v>
      </c>
      <c r="AA5701">
        <f t="shared" si="3033"/>
        <v>5951</v>
      </c>
      <c r="AB5701">
        <f t="shared" si="3045"/>
        <v>500</v>
      </c>
      <c r="AM5701" t="str">
        <f t="shared" si="3046"/>
        <v>201906LP</v>
      </c>
      <c r="AN5701">
        <f t="shared" ca="1" si="3041"/>
        <v>6.0000258064516139</v>
      </c>
      <c r="AO5701">
        <f t="shared" ca="1" si="3042"/>
        <v>11</v>
      </c>
      <c r="AP5701">
        <f t="shared" ca="1" si="3018"/>
        <v>2</v>
      </c>
      <c r="AQ5701">
        <f t="shared" ca="1" si="3019"/>
        <v>8</v>
      </c>
      <c r="AR5701">
        <f t="shared" ca="1" si="3020"/>
        <v>10</v>
      </c>
      <c r="AS5701">
        <f ca="1">P5701/J5701</f>
        <v>0.2446806437009317</v>
      </c>
    </row>
    <row r="5702" spans="1:45" x14ac:dyDescent="0.4">
      <c r="A5702">
        <f t="shared" si="3044"/>
        <v>201906</v>
      </c>
      <c r="B5702" t="s">
        <v>778</v>
      </c>
      <c r="C5702" t="s">
        <v>647</v>
      </c>
      <c r="D5702" t="str">
        <f t="shared" ca="1" si="3040"/>
        <v>I104</v>
      </c>
      <c r="E5702">
        <f t="shared" ca="1" si="3021"/>
        <v>48</v>
      </c>
      <c r="F5702">
        <f t="shared" ca="1" si="3022"/>
        <v>5</v>
      </c>
      <c r="G5702" t="str">
        <f t="shared" ca="1" si="3037"/>
        <v>S11</v>
      </c>
      <c r="H5702" t="str">
        <f t="shared" ca="1" si="3038"/>
        <v>S114</v>
      </c>
      <c r="I5702">
        <f ca="1">VLOOKUP(D5702,PRC!$A$2:$B$21,2,0)*E5702</f>
        <v>3360000</v>
      </c>
      <c r="J5702">
        <f t="shared" ca="1" si="3023"/>
        <v>3023996</v>
      </c>
      <c r="K5702">
        <f ca="1">VLOOKUP(D5702,PRC!$A$1:$C$21,3,0)*E5702</f>
        <v>1411200</v>
      </c>
      <c r="L5702">
        <f t="shared" ca="1" si="3024"/>
        <v>437000</v>
      </c>
      <c r="M5702">
        <f t="shared" ca="1" si="3025"/>
        <v>101000</v>
      </c>
      <c r="N5702">
        <f t="shared" ca="1" si="3026"/>
        <v>302000</v>
      </c>
      <c r="O5702">
        <f t="shared" ca="1" si="3027"/>
        <v>202000</v>
      </c>
      <c r="P5702">
        <f t="shared" ca="1" si="3043"/>
        <v>570796</v>
      </c>
      <c r="Q5702">
        <f ca="1">IF(P5702&gt;0,1,0)</f>
        <v>1</v>
      </c>
      <c r="R5702">
        <f t="shared" ca="1" si="3028"/>
        <v>10</v>
      </c>
      <c r="S5702">
        <f t="shared" ca="1" si="3029"/>
        <v>13</v>
      </c>
      <c r="T5702">
        <f t="shared" ca="1" si="3030"/>
        <v>3</v>
      </c>
      <c r="U5702">
        <f t="shared" ca="1" si="3031"/>
        <v>9</v>
      </c>
      <c r="V5702">
        <f t="shared" ca="1" si="3032"/>
        <v>6</v>
      </c>
      <c r="X5702">
        <f t="shared" si="3034"/>
        <v>5702</v>
      </c>
      <c r="Y5702">
        <f t="shared" si="3035"/>
        <v>5452</v>
      </c>
      <c r="Z5702">
        <f t="shared" si="3036"/>
        <v>5453</v>
      </c>
      <c r="AA5702">
        <f t="shared" si="3033"/>
        <v>5951</v>
      </c>
      <c r="AB5702">
        <f t="shared" si="3045"/>
        <v>500</v>
      </c>
      <c r="AM5702" t="str">
        <f t="shared" si="3046"/>
        <v>201906LP</v>
      </c>
      <c r="AN5702">
        <f t="shared" ca="1" si="3041"/>
        <v>10.00011904761905</v>
      </c>
      <c r="AO5702">
        <f t="shared" ca="1" si="3042"/>
        <v>13.005952380952381</v>
      </c>
      <c r="AP5702">
        <f t="shared" ca="1" si="3018"/>
        <v>3.0059523809523809</v>
      </c>
      <c r="AQ5702">
        <f t="shared" ca="1" si="3019"/>
        <v>8.9880952380952372</v>
      </c>
      <c r="AR5702">
        <f t="shared" ca="1" si="3020"/>
        <v>6.0119047619047619</v>
      </c>
      <c r="AS5702">
        <f ca="1">P5702/J5702</f>
        <v>0.18875554068193212</v>
      </c>
    </row>
    <row r="5703" spans="1:45" x14ac:dyDescent="0.4">
      <c r="A5703">
        <f t="shared" si="3044"/>
        <v>201906</v>
      </c>
      <c r="B5703" t="s">
        <v>779</v>
      </c>
      <c r="C5703" t="s">
        <v>647</v>
      </c>
      <c r="D5703" t="str">
        <f t="shared" ca="1" si="3040"/>
        <v>I107</v>
      </c>
      <c r="E5703">
        <f t="shared" ca="1" si="3021"/>
        <v>59</v>
      </c>
      <c r="F5703">
        <f t="shared" ca="1" si="3022"/>
        <v>8</v>
      </c>
      <c r="G5703" t="str">
        <f t="shared" ca="1" si="3037"/>
        <v>S11</v>
      </c>
      <c r="H5703" t="str">
        <f t="shared" ca="1" si="3038"/>
        <v>S110</v>
      </c>
      <c r="I5703">
        <f ca="1">VLOOKUP(D5703,PRC!$A$2:$B$21,2,0)*E5703</f>
        <v>8850000</v>
      </c>
      <c r="J5703">
        <f t="shared" ca="1" si="3023"/>
        <v>8141996</v>
      </c>
      <c r="K5703">
        <f ca="1">VLOOKUP(D5703,PRC!$A$1:$C$21,3,0)*E5703</f>
        <v>5044500</v>
      </c>
      <c r="L5703">
        <f t="shared" ca="1" si="3024"/>
        <v>1328000</v>
      </c>
      <c r="M5703">
        <f t="shared" ca="1" si="3025"/>
        <v>266000</v>
      </c>
      <c r="N5703">
        <f t="shared" ca="1" si="3026"/>
        <v>797000</v>
      </c>
      <c r="O5703">
        <f t="shared" ca="1" si="3027"/>
        <v>708000</v>
      </c>
      <c r="P5703">
        <f t="shared" ca="1" si="3043"/>
        <v>-1504</v>
      </c>
      <c r="Q5703">
        <f ca="1">IF(P5703&gt;0,1,0)</f>
        <v>0</v>
      </c>
      <c r="R5703">
        <f t="shared" ca="1" si="3028"/>
        <v>8</v>
      </c>
      <c r="S5703">
        <f t="shared" ca="1" si="3029"/>
        <v>15</v>
      </c>
      <c r="T5703">
        <f t="shared" ca="1" si="3030"/>
        <v>3</v>
      </c>
      <c r="U5703">
        <f t="shared" ca="1" si="3031"/>
        <v>9</v>
      </c>
      <c r="V5703">
        <f t="shared" ca="1" si="3032"/>
        <v>8</v>
      </c>
      <c r="X5703">
        <f t="shared" si="3034"/>
        <v>5703</v>
      </c>
      <c r="Y5703">
        <f t="shared" si="3035"/>
        <v>5452</v>
      </c>
      <c r="Z5703">
        <f t="shared" si="3036"/>
        <v>5453</v>
      </c>
      <c r="AA5703">
        <f t="shared" si="3033"/>
        <v>5951</v>
      </c>
      <c r="AB5703">
        <f t="shared" si="3045"/>
        <v>500</v>
      </c>
      <c r="AM5703" t="str">
        <f t="shared" si="3046"/>
        <v>201906LP</v>
      </c>
      <c r="AN5703">
        <f t="shared" ca="1" si="3041"/>
        <v>8.0000451977401141</v>
      </c>
      <c r="AO5703">
        <f t="shared" ca="1" si="3042"/>
        <v>15.005649717514125</v>
      </c>
      <c r="AP5703">
        <f t="shared" ca="1" si="3018"/>
        <v>3.0056497175141241</v>
      </c>
      <c r="AQ5703">
        <f t="shared" ca="1" si="3019"/>
        <v>9.0056497175141246</v>
      </c>
      <c r="AR5703">
        <f t="shared" ca="1" si="3020"/>
        <v>8</v>
      </c>
      <c r="AS5703">
        <f ca="1">P5703/J5703</f>
        <v>-1.8472128947250773E-4</v>
      </c>
    </row>
    <row r="5704" spans="1:45" x14ac:dyDescent="0.4">
      <c r="A5704">
        <f t="shared" si="3044"/>
        <v>201906</v>
      </c>
      <c r="B5704" t="s">
        <v>780</v>
      </c>
      <c r="C5704" t="s">
        <v>647</v>
      </c>
      <c r="D5704" t="str">
        <f t="shared" ca="1" si="3040"/>
        <v>I109</v>
      </c>
      <c r="E5704">
        <f t="shared" ca="1" si="3021"/>
        <v>54</v>
      </c>
      <c r="F5704">
        <f t="shared" ca="1" si="3022"/>
        <v>10</v>
      </c>
      <c r="G5704" t="str">
        <f t="shared" ca="1" si="3037"/>
        <v>S11</v>
      </c>
      <c r="H5704" t="str">
        <f t="shared" ca="1" si="3038"/>
        <v>S116</v>
      </c>
      <c r="I5704">
        <f ca="1">VLOOKUP(D5704,PRC!$A$2:$B$21,2,0)*E5704</f>
        <v>27000000</v>
      </c>
      <c r="J5704">
        <f t="shared" ca="1" si="3023"/>
        <v>25379996</v>
      </c>
      <c r="K5704">
        <f ca="1">VLOOKUP(D5704,PRC!$A$1:$C$21,3,0)*E5704</f>
        <v>10800000</v>
      </c>
      <c r="L5704">
        <f t="shared" ca="1" si="3024"/>
        <v>3240000</v>
      </c>
      <c r="M5704">
        <f t="shared" ca="1" si="3025"/>
        <v>270000</v>
      </c>
      <c r="N5704">
        <f t="shared" ca="1" si="3026"/>
        <v>1350000</v>
      </c>
      <c r="O5704">
        <f t="shared" ca="1" si="3027"/>
        <v>2430000</v>
      </c>
      <c r="P5704">
        <f t="shared" ca="1" si="3043"/>
        <v>7289996</v>
      </c>
      <c r="Q5704">
        <f ca="1">IF(P5704&gt;0,1,0)</f>
        <v>1</v>
      </c>
      <c r="R5704">
        <f t="shared" ca="1" si="3028"/>
        <v>6</v>
      </c>
      <c r="S5704">
        <f t="shared" ca="1" si="3029"/>
        <v>12</v>
      </c>
      <c r="T5704">
        <f t="shared" ca="1" si="3030"/>
        <v>1</v>
      </c>
      <c r="U5704">
        <f t="shared" ca="1" si="3031"/>
        <v>5</v>
      </c>
      <c r="V5704">
        <f t="shared" ca="1" si="3032"/>
        <v>9</v>
      </c>
      <c r="X5704">
        <f t="shared" si="3034"/>
        <v>5704</v>
      </c>
      <c r="Y5704">
        <f t="shared" si="3035"/>
        <v>5452</v>
      </c>
      <c r="Z5704">
        <f t="shared" si="3036"/>
        <v>5453</v>
      </c>
      <c r="AA5704">
        <f t="shared" si="3033"/>
        <v>5951</v>
      </c>
      <c r="AB5704">
        <f t="shared" si="3045"/>
        <v>500</v>
      </c>
      <c r="AM5704" t="str">
        <f t="shared" si="3046"/>
        <v>201906LP</v>
      </c>
      <c r="AN5704">
        <f t="shared" ca="1" si="3041"/>
        <v>6.0000148148148131</v>
      </c>
      <c r="AO5704">
        <f t="shared" ca="1" si="3042"/>
        <v>12</v>
      </c>
      <c r="AP5704">
        <f t="shared" ref="AP5704:AP5767" ca="1" si="3047">M5704/$I5704*100</f>
        <v>1</v>
      </c>
      <c r="AQ5704">
        <f t="shared" ref="AQ5704:AQ5767" ca="1" si="3048">N5704/$I5704*100</f>
        <v>5</v>
      </c>
      <c r="AR5704">
        <f t="shared" ref="AR5704:AR5767" ca="1" si="3049">O5704/$I5704*100</f>
        <v>9</v>
      </c>
      <c r="AS5704">
        <f ca="1">P5704/J5704</f>
        <v>0.2872339302181135</v>
      </c>
    </row>
    <row r="5705" spans="1:45" x14ac:dyDescent="0.4">
      <c r="A5705">
        <f t="shared" si="3044"/>
        <v>201906</v>
      </c>
      <c r="B5705" t="s">
        <v>781</v>
      </c>
      <c r="C5705" t="s">
        <v>647</v>
      </c>
      <c r="D5705" t="str">
        <f t="shared" ca="1" si="3040"/>
        <v>I116</v>
      </c>
      <c r="E5705">
        <f t="shared" ca="1" si="3021"/>
        <v>65</v>
      </c>
      <c r="F5705">
        <f t="shared" ca="1" si="3022"/>
        <v>8</v>
      </c>
      <c r="G5705" t="str">
        <f t="shared" ca="1" si="3037"/>
        <v>S11</v>
      </c>
      <c r="H5705" t="str">
        <f t="shared" ca="1" si="3038"/>
        <v>S114</v>
      </c>
      <c r="I5705">
        <f ca="1">VLOOKUP(D5705,PRC!$A$2:$B$21,2,0)*E5705</f>
        <v>94900000</v>
      </c>
      <c r="J5705">
        <f t="shared" ca="1" si="3023"/>
        <v>88256996</v>
      </c>
      <c r="K5705">
        <f ca="1">VLOOKUP(D5705,PRC!$A$1:$C$21,3,0)*E5705</f>
        <v>56940000</v>
      </c>
      <c r="L5705">
        <f t="shared" ca="1" si="3024"/>
        <v>11388000</v>
      </c>
      <c r="M5705">
        <f t="shared" ca="1" si="3025"/>
        <v>1898000</v>
      </c>
      <c r="N5705">
        <f t="shared" ca="1" si="3026"/>
        <v>9490000</v>
      </c>
      <c r="O5705">
        <f t="shared" ca="1" si="3027"/>
        <v>6643000</v>
      </c>
      <c r="P5705">
        <f t="shared" ca="1" si="3043"/>
        <v>1897996</v>
      </c>
      <c r="Q5705">
        <f ca="1">IF(P5705&gt;0,1,0)</f>
        <v>1</v>
      </c>
      <c r="R5705">
        <f t="shared" ca="1" si="3028"/>
        <v>7</v>
      </c>
      <c r="S5705">
        <f t="shared" ca="1" si="3029"/>
        <v>12</v>
      </c>
      <c r="T5705">
        <f t="shared" ca="1" si="3030"/>
        <v>2</v>
      </c>
      <c r="U5705">
        <f t="shared" ca="1" si="3031"/>
        <v>10</v>
      </c>
      <c r="V5705">
        <f t="shared" ca="1" si="3032"/>
        <v>7</v>
      </c>
      <c r="X5705">
        <f t="shared" si="3034"/>
        <v>5705</v>
      </c>
      <c r="Y5705">
        <f t="shared" si="3035"/>
        <v>5452</v>
      </c>
      <c r="Z5705">
        <f t="shared" si="3036"/>
        <v>5453</v>
      </c>
      <c r="AA5705">
        <f t="shared" si="3033"/>
        <v>5951</v>
      </c>
      <c r="AB5705">
        <f t="shared" si="3045"/>
        <v>500</v>
      </c>
      <c r="AM5705" t="str">
        <f t="shared" si="3046"/>
        <v>201906LP</v>
      </c>
      <c r="AN5705">
        <f t="shared" ca="1" si="3041"/>
        <v>7.0000042149631181</v>
      </c>
      <c r="AO5705">
        <f t="shared" ca="1" si="3042"/>
        <v>12</v>
      </c>
      <c r="AP5705">
        <f t="shared" ca="1" si="3047"/>
        <v>2</v>
      </c>
      <c r="AQ5705">
        <f t="shared" ca="1" si="3048"/>
        <v>10</v>
      </c>
      <c r="AR5705">
        <f t="shared" ca="1" si="3049"/>
        <v>7.0000000000000009</v>
      </c>
      <c r="AS5705">
        <f ca="1">P5705/J5705</f>
        <v>2.1505331996570561E-2</v>
      </c>
    </row>
    <row r="5706" spans="1:45" x14ac:dyDescent="0.4">
      <c r="A5706">
        <f t="shared" si="3044"/>
        <v>201906</v>
      </c>
      <c r="B5706" t="s">
        <v>782</v>
      </c>
      <c r="C5706" t="s">
        <v>647</v>
      </c>
      <c r="D5706" t="str">
        <f t="shared" ca="1" si="3040"/>
        <v>I115</v>
      </c>
      <c r="E5706">
        <f t="shared" ca="1" si="3021"/>
        <v>37</v>
      </c>
      <c r="F5706">
        <f t="shared" ca="1" si="3022"/>
        <v>10</v>
      </c>
      <c r="G5706" t="str">
        <f t="shared" ca="1" si="3037"/>
        <v>S10</v>
      </c>
      <c r="H5706" t="str">
        <f t="shared" ca="1" si="3038"/>
        <v>S104</v>
      </c>
      <c r="I5706">
        <f ca="1">VLOOKUP(D5706,PRC!$A$2:$B$21,2,0)*E5706</f>
        <v>185000</v>
      </c>
      <c r="J5706">
        <f t="shared" ca="1" si="3023"/>
        <v>173896</v>
      </c>
      <c r="K5706">
        <f ca="1">VLOOKUP(D5706,PRC!$A$1:$C$21,3,0)*E5706</f>
        <v>88800</v>
      </c>
      <c r="L5706">
        <f t="shared" ca="1" si="3024"/>
        <v>19000</v>
      </c>
      <c r="M5706">
        <f t="shared" ca="1" si="3025"/>
        <v>2000</v>
      </c>
      <c r="N5706">
        <f t="shared" ca="1" si="3026"/>
        <v>19000</v>
      </c>
      <c r="O5706">
        <f t="shared" ca="1" si="3027"/>
        <v>9000</v>
      </c>
      <c r="P5706">
        <f t="shared" ca="1" si="3043"/>
        <v>36096</v>
      </c>
      <c r="Q5706">
        <f ca="1">IF(P5706&gt;0,1,0)</f>
        <v>1</v>
      </c>
      <c r="R5706">
        <f t="shared" ca="1" si="3028"/>
        <v>6</v>
      </c>
      <c r="S5706">
        <f t="shared" ca="1" si="3029"/>
        <v>10</v>
      </c>
      <c r="T5706">
        <f t="shared" ca="1" si="3030"/>
        <v>1</v>
      </c>
      <c r="U5706">
        <f t="shared" ca="1" si="3031"/>
        <v>10</v>
      </c>
      <c r="V5706">
        <f t="shared" ca="1" si="3032"/>
        <v>5</v>
      </c>
      <c r="X5706">
        <f t="shared" si="3034"/>
        <v>5706</v>
      </c>
      <c r="Y5706">
        <f t="shared" si="3035"/>
        <v>5452</v>
      </c>
      <c r="Z5706">
        <f t="shared" si="3036"/>
        <v>5453</v>
      </c>
      <c r="AA5706">
        <f t="shared" si="3033"/>
        <v>5951</v>
      </c>
      <c r="AB5706">
        <f t="shared" si="3045"/>
        <v>500</v>
      </c>
      <c r="AM5706" t="str">
        <f t="shared" si="3046"/>
        <v>201906LP</v>
      </c>
      <c r="AN5706">
        <f t="shared" ca="1" si="3041"/>
        <v>6.0021621621621613</v>
      </c>
      <c r="AO5706">
        <f t="shared" ca="1" si="3042"/>
        <v>10.27027027027027</v>
      </c>
      <c r="AP5706">
        <f t="shared" ca="1" si="3047"/>
        <v>1.0810810810810811</v>
      </c>
      <c r="AQ5706">
        <f t="shared" ca="1" si="3048"/>
        <v>10.27027027027027</v>
      </c>
      <c r="AR5706">
        <f t="shared" ca="1" si="3049"/>
        <v>4.8648648648648649</v>
      </c>
      <c r="AS5706">
        <f ca="1">P5706/J5706</f>
        <v>0.20757234208952477</v>
      </c>
    </row>
    <row r="5707" spans="1:45" x14ac:dyDescent="0.4">
      <c r="A5707">
        <f t="shared" si="3044"/>
        <v>201906</v>
      </c>
      <c r="B5707" t="s">
        <v>783</v>
      </c>
      <c r="C5707" t="s">
        <v>647</v>
      </c>
      <c r="D5707" t="str">
        <f t="shared" ca="1" si="3040"/>
        <v>I104</v>
      </c>
      <c r="E5707">
        <f t="shared" ref="E5707:E5770" ca="1" si="3050">RANDBETWEEN(INDIRECT("AD"&amp;Y5707),INDIRECT("AD"&amp;Z5707))</f>
        <v>31</v>
      </c>
      <c r="F5707">
        <f t="shared" ref="F5707:F5770" ca="1" si="3051">RANDBETWEEN(INDIRECT("AF"&amp;Y5707),INDIRECT("AF"&amp;Z5707))</f>
        <v>8</v>
      </c>
      <c r="G5707" t="str">
        <f t="shared" ca="1" si="3037"/>
        <v>S11</v>
      </c>
      <c r="H5707" t="str">
        <f t="shared" ca="1" si="3038"/>
        <v>S117</v>
      </c>
      <c r="I5707">
        <f ca="1">VLOOKUP(D5707,PRC!$A$2:$B$21,2,0)*E5707</f>
        <v>2170000</v>
      </c>
      <c r="J5707">
        <f t="shared" ref="J5707:J5770" ca="1" si="3052">I5707*(1-R5707/100)-4</f>
        <v>1996396</v>
      </c>
      <c r="K5707">
        <f ca="1">VLOOKUP(D5707,PRC!$A$1:$C$21,3,0)*E5707</f>
        <v>911400</v>
      </c>
      <c r="L5707">
        <f t="shared" ref="L5707:L5770" ca="1" si="3053">ROUND($I5707*S5707,-5)/100</f>
        <v>326000</v>
      </c>
      <c r="M5707">
        <f t="shared" ref="M5707:M5770" ca="1" si="3054">ROUND($I5707*T5707,-5)/100</f>
        <v>43000</v>
      </c>
      <c r="N5707">
        <f t="shared" ref="N5707:N5770" ca="1" si="3055">ROUND($I5707*U5707,-5)/100</f>
        <v>130000</v>
      </c>
      <c r="O5707">
        <f t="shared" ref="O5707:O5770" ca="1" si="3056">ROUND($I5707*V5707,-5)/100</f>
        <v>109000</v>
      </c>
      <c r="P5707">
        <f t="shared" ca="1" si="3043"/>
        <v>476996</v>
      </c>
      <c r="Q5707">
        <f ca="1">IF(P5707&gt;0,1,0)</f>
        <v>1</v>
      </c>
      <c r="R5707">
        <f t="shared" ref="R5707:R5770" ca="1" si="3057">RANDBETWEEN(INDIRECT("AF"&amp;$Y5707),INDIRECT("AF"&amp;$Z5707))</f>
        <v>8</v>
      </c>
      <c r="S5707">
        <f t="shared" ref="S5707:S5770" ca="1" si="3058">RANDBETWEEN(INDIRECT("AG"&amp;$Y5707),INDIRECT("AG"&amp;$Z5707))</f>
        <v>15</v>
      </c>
      <c r="T5707">
        <f t="shared" ref="T5707:T5770" ca="1" si="3059">RANDBETWEEN(INDIRECT("AH"&amp;$Y5707),INDIRECT("AH"&amp;$Z5707))</f>
        <v>2</v>
      </c>
      <c r="U5707">
        <f t="shared" ref="U5707:U5770" ca="1" si="3060">RANDBETWEEN(INDIRECT("Ai"&amp;$Y5707),INDIRECT("Ai"&amp;$Z5707))</f>
        <v>6</v>
      </c>
      <c r="V5707">
        <f t="shared" ref="V5707:V5770" ca="1" si="3061">RANDBETWEEN(INDIRECT("Aj"&amp;$Y5707),INDIRECT("Aj"&amp;$Z5707))</f>
        <v>5</v>
      </c>
      <c r="X5707">
        <f t="shared" si="3034"/>
        <v>5707</v>
      </c>
      <c r="Y5707">
        <f t="shared" si="3035"/>
        <v>5452</v>
      </c>
      <c r="Z5707">
        <f t="shared" si="3036"/>
        <v>5453</v>
      </c>
      <c r="AA5707">
        <f t="shared" ref="AA5707:AA5770" si="3062">Y5707+AB5707-1</f>
        <v>5951</v>
      </c>
      <c r="AB5707">
        <f t="shared" si="3045"/>
        <v>500</v>
      </c>
      <c r="AM5707" t="str">
        <f t="shared" si="3046"/>
        <v>201906LP</v>
      </c>
      <c r="AN5707">
        <f t="shared" ca="1" si="3041"/>
        <v>8.0001843317972323</v>
      </c>
      <c r="AO5707">
        <f t="shared" ca="1" si="3042"/>
        <v>15.023041474654377</v>
      </c>
      <c r="AP5707">
        <f t="shared" ca="1" si="3047"/>
        <v>1.9815668202764976</v>
      </c>
      <c r="AQ5707">
        <f t="shared" ca="1" si="3048"/>
        <v>5.9907834101382482</v>
      </c>
      <c r="AR5707">
        <f t="shared" ca="1" si="3049"/>
        <v>5.0230414746543781</v>
      </c>
      <c r="AS5707">
        <f ca="1">P5707/J5707</f>
        <v>0.23892854924574083</v>
      </c>
    </row>
    <row r="5708" spans="1:45" x14ac:dyDescent="0.4">
      <c r="A5708">
        <f t="shared" si="3044"/>
        <v>201906</v>
      </c>
      <c r="B5708" t="s">
        <v>784</v>
      </c>
      <c r="C5708" t="s">
        <v>647</v>
      </c>
      <c r="D5708" t="str">
        <f t="shared" ca="1" si="3040"/>
        <v>I112</v>
      </c>
      <c r="E5708">
        <f t="shared" ca="1" si="3050"/>
        <v>41</v>
      </c>
      <c r="F5708">
        <f t="shared" ca="1" si="3051"/>
        <v>7</v>
      </c>
      <c r="G5708" t="str">
        <f t="shared" ca="1" si="3037"/>
        <v>S10</v>
      </c>
      <c r="H5708" t="str">
        <f t="shared" ca="1" si="3038"/>
        <v>S102</v>
      </c>
      <c r="I5708">
        <f ca="1">VLOOKUP(D5708,PRC!$A$2:$B$21,2,0)*E5708</f>
        <v>2665000</v>
      </c>
      <c r="J5708">
        <f t="shared" ca="1" si="3052"/>
        <v>2425146</v>
      </c>
      <c r="K5708">
        <f ca="1">VLOOKUP(D5708,PRC!$A$1:$C$21,3,0)*E5708</f>
        <v>1332500</v>
      </c>
      <c r="L5708">
        <f t="shared" ca="1" si="3053"/>
        <v>346000</v>
      </c>
      <c r="M5708">
        <f t="shared" ca="1" si="3054"/>
        <v>27000</v>
      </c>
      <c r="N5708">
        <f t="shared" ca="1" si="3055"/>
        <v>213000</v>
      </c>
      <c r="O5708">
        <f t="shared" ca="1" si="3056"/>
        <v>240000</v>
      </c>
      <c r="P5708">
        <f t="shared" ca="1" si="3043"/>
        <v>266646</v>
      </c>
      <c r="Q5708">
        <f ca="1">IF(P5708&gt;0,1,0)</f>
        <v>1</v>
      </c>
      <c r="R5708">
        <f t="shared" ca="1" si="3057"/>
        <v>9</v>
      </c>
      <c r="S5708">
        <f t="shared" ca="1" si="3058"/>
        <v>13</v>
      </c>
      <c r="T5708">
        <f t="shared" ca="1" si="3059"/>
        <v>1</v>
      </c>
      <c r="U5708">
        <f t="shared" ca="1" si="3060"/>
        <v>8</v>
      </c>
      <c r="V5708">
        <f t="shared" ca="1" si="3061"/>
        <v>9</v>
      </c>
      <c r="X5708">
        <f t="shared" ref="X5708:X5771" si="3063">X5707+1</f>
        <v>5708</v>
      </c>
      <c r="Y5708">
        <f t="shared" ref="Y5708:Y5771" si="3064">IF(C5708=C5707,Y5707,X5708)</f>
        <v>5452</v>
      </c>
      <c r="Z5708">
        <f t="shared" ref="Z5708:Z5771" si="3065">Y5708+1</f>
        <v>5453</v>
      </c>
      <c r="AA5708">
        <f t="shared" si="3062"/>
        <v>5951</v>
      </c>
      <c r="AB5708">
        <f t="shared" si="3045"/>
        <v>500</v>
      </c>
      <c r="AM5708" t="str">
        <f t="shared" si="3046"/>
        <v>201906LP</v>
      </c>
      <c r="AN5708">
        <f t="shared" ca="1" si="3041"/>
        <v>9.0001500938086352</v>
      </c>
      <c r="AO5708">
        <f t="shared" ca="1" si="3042"/>
        <v>12.983114446529081</v>
      </c>
      <c r="AP5708">
        <f t="shared" ca="1" si="3047"/>
        <v>1.0131332082551596</v>
      </c>
      <c r="AQ5708">
        <f t="shared" ca="1" si="3048"/>
        <v>7.9924953095684801</v>
      </c>
      <c r="AR5708">
        <f t="shared" ca="1" si="3049"/>
        <v>9.0056285178236397</v>
      </c>
      <c r="AS5708">
        <f ca="1">P5708/J5708</f>
        <v>0.10995049370223484</v>
      </c>
    </row>
    <row r="5709" spans="1:45" x14ac:dyDescent="0.4">
      <c r="A5709">
        <f t="shared" si="3044"/>
        <v>201906</v>
      </c>
      <c r="B5709" t="s">
        <v>785</v>
      </c>
      <c r="C5709" t="s">
        <v>647</v>
      </c>
      <c r="D5709" t="str">
        <f t="shared" ca="1" si="3040"/>
        <v>I105</v>
      </c>
      <c r="E5709">
        <f t="shared" ca="1" si="3050"/>
        <v>68</v>
      </c>
      <c r="F5709">
        <f t="shared" ca="1" si="3051"/>
        <v>8</v>
      </c>
      <c r="G5709" t="str">
        <f t="shared" ref="G5709:G5772" ca="1" si="3066">LEFT(H5709,3)</f>
        <v>S12</v>
      </c>
      <c r="H5709" t="str">
        <f t="shared" ref="H5709:H5772" ca="1" si="3067">"S"&amp;RANDBETWEEN(101,120)</f>
        <v>S120</v>
      </c>
      <c r="I5709">
        <f ca="1">VLOOKUP(D5709,PRC!$A$2:$B$21,2,0)*E5709</f>
        <v>6800000</v>
      </c>
      <c r="J5709">
        <f t="shared" ca="1" si="3052"/>
        <v>6187996</v>
      </c>
      <c r="K5709">
        <f ca="1">VLOOKUP(D5709,PRC!$A$1:$C$21,3,0)*E5709</f>
        <v>4012000</v>
      </c>
      <c r="L5709">
        <f t="shared" ca="1" si="3053"/>
        <v>680000</v>
      </c>
      <c r="M5709">
        <f t="shared" ca="1" si="3054"/>
        <v>68000</v>
      </c>
      <c r="N5709">
        <f t="shared" ca="1" si="3055"/>
        <v>680000</v>
      </c>
      <c r="O5709">
        <f t="shared" ca="1" si="3056"/>
        <v>476000</v>
      </c>
      <c r="P5709">
        <f t="shared" ca="1" si="3043"/>
        <v>271996</v>
      </c>
      <c r="Q5709">
        <f ca="1">IF(P5709&gt;0,1,0)</f>
        <v>1</v>
      </c>
      <c r="R5709">
        <f t="shared" ca="1" si="3057"/>
        <v>9</v>
      </c>
      <c r="S5709">
        <f t="shared" ca="1" si="3058"/>
        <v>10</v>
      </c>
      <c r="T5709">
        <f t="shared" ca="1" si="3059"/>
        <v>1</v>
      </c>
      <c r="U5709">
        <f t="shared" ca="1" si="3060"/>
        <v>10</v>
      </c>
      <c r="V5709">
        <f t="shared" ca="1" si="3061"/>
        <v>7</v>
      </c>
      <c r="X5709">
        <f t="shared" si="3063"/>
        <v>5709</v>
      </c>
      <c r="Y5709">
        <f t="shared" si="3064"/>
        <v>5452</v>
      </c>
      <c r="Z5709">
        <f t="shared" si="3065"/>
        <v>5453</v>
      </c>
      <c r="AA5709">
        <f t="shared" si="3062"/>
        <v>5951</v>
      </c>
      <c r="AB5709">
        <f t="shared" si="3045"/>
        <v>500</v>
      </c>
      <c r="AM5709" t="str">
        <f t="shared" si="3046"/>
        <v>201906LP</v>
      </c>
      <c r="AN5709">
        <f t="shared" ca="1" si="3041"/>
        <v>9.000058823529411</v>
      </c>
      <c r="AO5709">
        <f t="shared" ca="1" si="3042"/>
        <v>10</v>
      </c>
      <c r="AP5709">
        <f t="shared" ca="1" si="3047"/>
        <v>1</v>
      </c>
      <c r="AQ5709">
        <f t="shared" ca="1" si="3048"/>
        <v>10</v>
      </c>
      <c r="AR5709">
        <f t="shared" ca="1" si="3049"/>
        <v>7.0000000000000009</v>
      </c>
      <c r="AS5709">
        <f ca="1">P5709/J5709</f>
        <v>4.3955425956965714E-2</v>
      </c>
    </row>
    <row r="5710" spans="1:45" x14ac:dyDescent="0.4">
      <c r="A5710">
        <f t="shared" si="3044"/>
        <v>201906</v>
      </c>
      <c r="B5710" t="s">
        <v>786</v>
      </c>
      <c r="C5710" t="s">
        <v>647</v>
      </c>
      <c r="D5710" t="str">
        <f t="shared" ref="D5710:D5773" ca="1" si="3068">"I"&amp;RANDBETWEEN(101,120)</f>
        <v>I111</v>
      </c>
      <c r="E5710">
        <f t="shared" ca="1" si="3050"/>
        <v>40</v>
      </c>
      <c r="F5710">
        <f t="shared" ca="1" si="3051"/>
        <v>5</v>
      </c>
      <c r="G5710" t="str">
        <f t="shared" ca="1" si="3066"/>
        <v>S11</v>
      </c>
      <c r="H5710" t="str">
        <f t="shared" ca="1" si="3067"/>
        <v>S118</v>
      </c>
      <c r="I5710">
        <f ca="1">VLOOKUP(D5710,PRC!$A$2:$B$21,2,0)*E5710</f>
        <v>6000000</v>
      </c>
      <c r="J5710">
        <f t="shared" ca="1" si="3052"/>
        <v>5699996</v>
      </c>
      <c r="K5710">
        <f ca="1">VLOOKUP(D5710,PRC!$A$1:$C$21,3,0)*E5710</f>
        <v>3180000</v>
      </c>
      <c r="L5710">
        <f t="shared" ca="1" si="3053"/>
        <v>720000</v>
      </c>
      <c r="M5710">
        <f t="shared" ca="1" si="3054"/>
        <v>180000</v>
      </c>
      <c r="N5710">
        <f t="shared" ca="1" si="3055"/>
        <v>420000</v>
      </c>
      <c r="O5710">
        <f t="shared" ca="1" si="3056"/>
        <v>360000</v>
      </c>
      <c r="P5710">
        <f t="shared" ca="1" si="3043"/>
        <v>839996</v>
      </c>
      <c r="Q5710">
        <f ca="1">IF(P5710&gt;0,1,0)</f>
        <v>1</v>
      </c>
      <c r="R5710">
        <f t="shared" ca="1" si="3057"/>
        <v>5</v>
      </c>
      <c r="S5710">
        <f t="shared" ca="1" si="3058"/>
        <v>12</v>
      </c>
      <c r="T5710">
        <f t="shared" ca="1" si="3059"/>
        <v>3</v>
      </c>
      <c r="U5710">
        <f t="shared" ca="1" si="3060"/>
        <v>7</v>
      </c>
      <c r="V5710">
        <f t="shared" ca="1" si="3061"/>
        <v>6</v>
      </c>
      <c r="X5710">
        <f t="shared" si="3063"/>
        <v>5710</v>
      </c>
      <c r="Y5710">
        <f t="shared" si="3064"/>
        <v>5452</v>
      </c>
      <c r="Z5710">
        <f t="shared" si="3065"/>
        <v>5453</v>
      </c>
      <c r="AA5710">
        <f t="shared" si="3062"/>
        <v>5951</v>
      </c>
      <c r="AB5710">
        <f t="shared" si="3045"/>
        <v>500</v>
      </c>
      <c r="AM5710" t="str">
        <f t="shared" si="3046"/>
        <v>201906LP</v>
      </c>
      <c r="AN5710">
        <f t="shared" ref="AN5710:AN5773" ca="1" si="3069">(1-J5710/I5710)*100</f>
        <v>5.0000666666666689</v>
      </c>
      <c r="AO5710">
        <f t="shared" ref="AO5710:AO5773" ca="1" si="3070">L5710/$I5710*100</f>
        <v>12</v>
      </c>
      <c r="AP5710">
        <f t="shared" ca="1" si="3047"/>
        <v>3</v>
      </c>
      <c r="AQ5710">
        <f t="shared" ca="1" si="3048"/>
        <v>7.0000000000000009</v>
      </c>
      <c r="AR5710">
        <f t="shared" ca="1" si="3049"/>
        <v>6</v>
      </c>
      <c r="AS5710">
        <f ca="1">P5710/J5710</f>
        <v>0.14736782271426155</v>
      </c>
    </row>
    <row r="5711" spans="1:45" x14ac:dyDescent="0.4">
      <c r="A5711">
        <f t="shared" si="3044"/>
        <v>201906</v>
      </c>
      <c r="B5711" t="s">
        <v>787</v>
      </c>
      <c r="C5711" t="s">
        <v>647</v>
      </c>
      <c r="D5711" t="str">
        <f t="shared" ca="1" si="3068"/>
        <v>I110</v>
      </c>
      <c r="E5711">
        <f t="shared" ca="1" si="3050"/>
        <v>36</v>
      </c>
      <c r="F5711">
        <f t="shared" ca="1" si="3051"/>
        <v>5</v>
      </c>
      <c r="G5711" t="str">
        <f t="shared" ca="1" si="3066"/>
        <v>S11</v>
      </c>
      <c r="H5711" t="str">
        <f t="shared" ca="1" si="3067"/>
        <v>S113</v>
      </c>
      <c r="I5711">
        <f ca="1">VLOOKUP(D5711,PRC!$A$2:$B$21,2,0)*E5711</f>
        <v>10800000</v>
      </c>
      <c r="J5711">
        <f t="shared" ca="1" si="3052"/>
        <v>10151996</v>
      </c>
      <c r="K5711">
        <f ca="1">VLOOKUP(D5711,PRC!$A$1:$C$21,3,0)*E5711</f>
        <v>4968000</v>
      </c>
      <c r="L5711">
        <f t="shared" ca="1" si="3053"/>
        <v>1512000</v>
      </c>
      <c r="M5711">
        <f t="shared" ca="1" si="3054"/>
        <v>324000</v>
      </c>
      <c r="N5711">
        <f t="shared" ca="1" si="3055"/>
        <v>648000</v>
      </c>
      <c r="O5711">
        <f t="shared" ca="1" si="3056"/>
        <v>756000</v>
      </c>
      <c r="P5711">
        <f t="shared" ca="1" si="3043"/>
        <v>1943996</v>
      </c>
      <c r="Q5711">
        <f ca="1">IF(P5711&gt;0,1,0)</f>
        <v>1</v>
      </c>
      <c r="R5711">
        <f t="shared" ca="1" si="3057"/>
        <v>6</v>
      </c>
      <c r="S5711">
        <f t="shared" ca="1" si="3058"/>
        <v>14</v>
      </c>
      <c r="T5711">
        <f t="shared" ca="1" si="3059"/>
        <v>3</v>
      </c>
      <c r="U5711">
        <f t="shared" ca="1" si="3060"/>
        <v>6</v>
      </c>
      <c r="V5711">
        <f t="shared" ca="1" si="3061"/>
        <v>7</v>
      </c>
      <c r="X5711">
        <f t="shared" si="3063"/>
        <v>5711</v>
      </c>
      <c r="Y5711">
        <f t="shared" si="3064"/>
        <v>5452</v>
      </c>
      <c r="Z5711">
        <f t="shared" si="3065"/>
        <v>5453</v>
      </c>
      <c r="AA5711">
        <f t="shared" si="3062"/>
        <v>5951</v>
      </c>
      <c r="AB5711">
        <f t="shared" si="3045"/>
        <v>500</v>
      </c>
      <c r="AM5711" t="str">
        <f t="shared" si="3046"/>
        <v>201906LP</v>
      </c>
      <c r="AN5711">
        <f t="shared" ca="1" si="3069"/>
        <v>6.000037037037032</v>
      </c>
      <c r="AO5711">
        <f t="shared" ca="1" si="3070"/>
        <v>14.000000000000002</v>
      </c>
      <c r="AP5711">
        <f t="shared" ca="1" si="3047"/>
        <v>3</v>
      </c>
      <c r="AQ5711">
        <f t="shared" ca="1" si="3048"/>
        <v>6</v>
      </c>
      <c r="AR5711">
        <f t="shared" ca="1" si="3049"/>
        <v>7.0000000000000009</v>
      </c>
      <c r="AS5711">
        <f ca="1">P5711/J5711</f>
        <v>0.1914890431398909</v>
      </c>
    </row>
    <row r="5712" spans="1:45" x14ac:dyDescent="0.4">
      <c r="A5712">
        <f t="shared" si="3044"/>
        <v>201906</v>
      </c>
      <c r="B5712" t="s">
        <v>788</v>
      </c>
      <c r="C5712" t="s">
        <v>647</v>
      </c>
      <c r="D5712" t="str">
        <f t="shared" ca="1" si="3068"/>
        <v>I103</v>
      </c>
      <c r="E5712">
        <f t="shared" ca="1" si="3050"/>
        <v>42</v>
      </c>
      <c r="F5712">
        <f t="shared" ca="1" si="3051"/>
        <v>7</v>
      </c>
      <c r="G5712" t="str">
        <f t="shared" ca="1" si="3066"/>
        <v>S11</v>
      </c>
      <c r="H5712" t="str">
        <f t="shared" ca="1" si="3067"/>
        <v>S110</v>
      </c>
      <c r="I5712">
        <f ca="1">VLOOKUP(D5712,PRC!$A$2:$B$21,2,0)*E5712</f>
        <v>2100000</v>
      </c>
      <c r="J5712">
        <f t="shared" ca="1" si="3052"/>
        <v>1889996</v>
      </c>
      <c r="K5712">
        <f ca="1">VLOOKUP(D5712,PRC!$A$1:$C$21,3,0)*E5712</f>
        <v>1197000</v>
      </c>
      <c r="L5712">
        <f t="shared" ca="1" si="3053"/>
        <v>231000</v>
      </c>
      <c r="M5712">
        <f t="shared" ca="1" si="3054"/>
        <v>21000</v>
      </c>
      <c r="N5712">
        <f t="shared" ca="1" si="3055"/>
        <v>210000</v>
      </c>
      <c r="O5712">
        <f t="shared" ca="1" si="3056"/>
        <v>147000</v>
      </c>
      <c r="P5712">
        <f t="shared" ca="1" si="3043"/>
        <v>83996</v>
      </c>
      <c r="Q5712">
        <f ca="1">IF(P5712&gt;0,1,0)</f>
        <v>1</v>
      </c>
      <c r="R5712">
        <f t="shared" ca="1" si="3057"/>
        <v>10</v>
      </c>
      <c r="S5712">
        <f t="shared" ca="1" si="3058"/>
        <v>11</v>
      </c>
      <c r="T5712">
        <f t="shared" ca="1" si="3059"/>
        <v>1</v>
      </c>
      <c r="U5712">
        <f t="shared" ca="1" si="3060"/>
        <v>10</v>
      </c>
      <c r="V5712">
        <f t="shared" ca="1" si="3061"/>
        <v>7</v>
      </c>
      <c r="X5712">
        <f t="shared" si="3063"/>
        <v>5712</v>
      </c>
      <c r="Y5712">
        <f t="shared" si="3064"/>
        <v>5452</v>
      </c>
      <c r="Z5712">
        <f t="shared" si="3065"/>
        <v>5453</v>
      </c>
      <c r="AA5712">
        <f t="shared" si="3062"/>
        <v>5951</v>
      </c>
      <c r="AB5712">
        <f t="shared" si="3045"/>
        <v>500</v>
      </c>
      <c r="AM5712" t="str">
        <f t="shared" si="3046"/>
        <v>201906LP</v>
      </c>
      <c r="AN5712">
        <f t="shared" ca="1" si="3069"/>
        <v>10.000190476190474</v>
      </c>
      <c r="AO5712">
        <f t="shared" ca="1" si="3070"/>
        <v>11</v>
      </c>
      <c r="AP5712">
        <f t="shared" ca="1" si="3047"/>
        <v>1</v>
      </c>
      <c r="AQ5712">
        <f t="shared" ca="1" si="3048"/>
        <v>10</v>
      </c>
      <c r="AR5712">
        <f t="shared" ca="1" si="3049"/>
        <v>7.0000000000000009</v>
      </c>
      <c r="AS5712">
        <f ca="1">P5712/J5712</f>
        <v>4.4442422100364233E-2</v>
      </c>
    </row>
    <row r="5713" spans="1:45" x14ac:dyDescent="0.4">
      <c r="A5713">
        <f t="shared" si="3044"/>
        <v>201906</v>
      </c>
      <c r="B5713" t="s">
        <v>789</v>
      </c>
      <c r="C5713" t="s">
        <v>647</v>
      </c>
      <c r="D5713" t="str">
        <f t="shared" ca="1" si="3068"/>
        <v>I106</v>
      </c>
      <c r="E5713">
        <f t="shared" ca="1" si="3050"/>
        <v>51</v>
      </c>
      <c r="F5713">
        <f t="shared" ca="1" si="3051"/>
        <v>10</v>
      </c>
      <c r="G5713" t="str">
        <f t="shared" ca="1" si="3066"/>
        <v>S11</v>
      </c>
      <c r="H5713" t="str">
        <f t="shared" ca="1" si="3067"/>
        <v>S115</v>
      </c>
      <c r="I5713">
        <f ca="1">VLOOKUP(D5713,PRC!$A$2:$B$21,2,0)*E5713</f>
        <v>1020000</v>
      </c>
      <c r="J5713">
        <f t="shared" ca="1" si="3052"/>
        <v>948595.99999999988</v>
      </c>
      <c r="K5713">
        <f ca="1">VLOOKUP(D5713,PRC!$A$1:$C$21,3,0)*E5713</f>
        <v>540600</v>
      </c>
      <c r="L5713">
        <f t="shared" ca="1" si="3053"/>
        <v>102000</v>
      </c>
      <c r="M5713">
        <f t="shared" ca="1" si="3054"/>
        <v>20000</v>
      </c>
      <c r="N5713">
        <f t="shared" ca="1" si="3055"/>
        <v>71000</v>
      </c>
      <c r="O5713">
        <f t="shared" ca="1" si="3056"/>
        <v>51000</v>
      </c>
      <c r="P5713">
        <f t="shared" ca="1" si="3043"/>
        <v>163995.99999999988</v>
      </c>
      <c r="Q5713">
        <f ca="1">IF(P5713&gt;0,1,0)</f>
        <v>1</v>
      </c>
      <c r="R5713">
        <f t="shared" ca="1" si="3057"/>
        <v>7</v>
      </c>
      <c r="S5713">
        <f t="shared" ca="1" si="3058"/>
        <v>10</v>
      </c>
      <c r="T5713">
        <f t="shared" ca="1" si="3059"/>
        <v>2</v>
      </c>
      <c r="U5713">
        <f t="shared" ca="1" si="3060"/>
        <v>7</v>
      </c>
      <c r="V5713">
        <f t="shared" ca="1" si="3061"/>
        <v>5</v>
      </c>
      <c r="X5713">
        <f t="shared" si="3063"/>
        <v>5713</v>
      </c>
      <c r="Y5713">
        <f t="shared" si="3064"/>
        <v>5452</v>
      </c>
      <c r="Z5713">
        <f t="shared" si="3065"/>
        <v>5453</v>
      </c>
      <c r="AA5713">
        <f t="shared" si="3062"/>
        <v>5951</v>
      </c>
      <c r="AB5713">
        <f t="shared" si="3045"/>
        <v>500</v>
      </c>
      <c r="AM5713" t="str">
        <f t="shared" si="3046"/>
        <v>201906LP</v>
      </c>
      <c r="AN5713">
        <f t="shared" ca="1" si="3069"/>
        <v>7.0003921568627554</v>
      </c>
      <c r="AO5713">
        <f t="shared" ca="1" si="3070"/>
        <v>10</v>
      </c>
      <c r="AP5713">
        <f t="shared" ca="1" si="3047"/>
        <v>1.9607843137254901</v>
      </c>
      <c r="AQ5713">
        <f t="shared" ca="1" si="3048"/>
        <v>6.9607843137254903</v>
      </c>
      <c r="AR5713">
        <f t="shared" ca="1" si="3049"/>
        <v>5</v>
      </c>
      <c r="AS5713">
        <f ca="1">P5713/J5713</f>
        <v>0.17288287110635076</v>
      </c>
    </row>
    <row r="5714" spans="1:45" x14ac:dyDescent="0.4">
      <c r="A5714">
        <f t="shared" si="3044"/>
        <v>201906</v>
      </c>
      <c r="B5714" t="s">
        <v>790</v>
      </c>
      <c r="C5714" t="s">
        <v>647</v>
      </c>
      <c r="D5714" t="str">
        <f t="shared" ca="1" si="3068"/>
        <v>I102</v>
      </c>
      <c r="E5714">
        <f t="shared" ca="1" si="3050"/>
        <v>32</v>
      </c>
      <c r="F5714">
        <f t="shared" ca="1" si="3051"/>
        <v>10</v>
      </c>
      <c r="G5714" t="str">
        <f t="shared" ca="1" si="3066"/>
        <v>S11</v>
      </c>
      <c r="H5714" t="str">
        <f t="shared" ca="1" si="3067"/>
        <v>S113</v>
      </c>
      <c r="I5714">
        <f ca="1">VLOOKUP(D5714,PRC!$A$2:$B$21,2,0)*E5714</f>
        <v>1280000</v>
      </c>
      <c r="J5714">
        <f t="shared" ca="1" si="3052"/>
        <v>1151996</v>
      </c>
      <c r="K5714">
        <f ca="1">VLOOKUP(D5714,PRC!$A$1:$C$21,3,0)*E5714</f>
        <v>601600</v>
      </c>
      <c r="L5714">
        <f t="shared" ca="1" si="3053"/>
        <v>141000</v>
      </c>
      <c r="M5714">
        <f t="shared" ca="1" si="3054"/>
        <v>13000</v>
      </c>
      <c r="N5714">
        <f t="shared" ca="1" si="3055"/>
        <v>77000</v>
      </c>
      <c r="O5714">
        <f t="shared" ca="1" si="3056"/>
        <v>64000</v>
      </c>
      <c r="P5714">
        <f t="shared" ca="1" si="3043"/>
        <v>255396</v>
      </c>
      <c r="Q5714">
        <f ca="1">IF(P5714&gt;0,1,0)</f>
        <v>1</v>
      </c>
      <c r="R5714">
        <f t="shared" ca="1" si="3057"/>
        <v>10</v>
      </c>
      <c r="S5714">
        <f t="shared" ca="1" si="3058"/>
        <v>11</v>
      </c>
      <c r="T5714">
        <f t="shared" ca="1" si="3059"/>
        <v>1</v>
      </c>
      <c r="U5714">
        <f t="shared" ca="1" si="3060"/>
        <v>6</v>
      </c>
      <c r="V5714">
        <f t="shared" ca="1" si="3061"/>
        <v>5</v>
      </c>
      <c r="X5714">
        <f t="shared" si="3063"/>
        <v>5714</v>
      </c>
      <c r="Y5714">
        <f t="shared" si="3064"/>
        <v>5452</v>
      </c>
      <c r="Z5714">
        <f t="shared" si="3065"/>
        <v>5453</v>
      </c>
      <c r="AA5714">
        <f t="shared" si="3062"/>
        <v>5951</v>
      </c>
      <c r="AB5714">
        <f t="shared" si="3045"/>
        <v>500</v>
      </c>
      <c r="AM5714" t="str">
        <f t="shared" si="3046"/>
        <v>201906LP</v>
      </c>
      <c r="AN5714">
        <f t="shared" ca="1" si="3069"/>
        <v>10.000312499999996</v>
      </c>
      <c r="AO5714">
        <f t="shared" ca="1" si="3070"/>
        <v>11.015625</v>
      </c>
      <c r="AP5714">
        <f t="shared" ca="1" si="3047"/>
        <v>1.015625</v>
      </c>
      <c r="AQ5714">
        <f t="shared" ca="1" si="3048"/>
        <v>6.015625</v>
      </c>
      <c r="AR5714">
        <f t="shared" ca="1" si="3049"/>
        <v>5</v>
      </c>
      <c r="AS5714">
        <f ca="1">P5714/J5714</f>
        <v>0.22169868645377241</v>
      </c>
    </row>
    <row r="5715" spans="1:45" x14ac:dyDescent="0.4">
      <c r="A5715">
        <f t="shared" si="3044"/>
        <v>201906</v>
      </c>
      <c r="B5715" t="s">
        <v>791</v>
      </c>
      <c r="C5715" t="s">
        <v>647</v>
      </c>
      <c r="D5715" t="str">
        <f t="shared" ca="1" si="3068"/>
        <v>I112</v>
      </c>
      <c r="E5715">
        <f t="shared" ca="1" si="3050"/>
        <v>53</v>
      </c>
      <c r="F5715">
        <f t="shared" ca="1" si="3051"/>
        <v>6</v>
      </c>
      <c r="G5715" t="str">
        <f t="shared" ca="1" si="3066"/>
        <v>S11</v>
      </c>
      <c r="H5715" t="str">
        <f t="shared" ca="1" si="3067"/>
        <v>S117</v>
      </c>
      <c r="I5715">
        <f ca="1">VLOOKUP(D5715,PRC!$A$2:$B$21,2,0)*E5715</f>
        <v>3445000</v>
      </c>
      <c r="J5715">
        <f t="shared" ca="1" si="3052"/>
        <v>3100496</v>
      </c>
      <c r="K5715">
        <f ca="1">VLOOKUP(D5715,PRC!$A$1:$C$21,3,0)*E5715</f>
        <v>1722500</v>
      </c>
      <c r="L5715">
        <f t="shared" ca="1" si="3053"/>
        <v>482000</v>
      </c>
      <c r="M5715">
        <f t="shared" ca="1" si="3054"/>
        <v>34000</v>
      </c>
      <c r="N5715">
        <f t="shared" ca="1" si="3055"/>
        <v>207000</v>
      </c>
      <c r="O5715">
        <f t="shared" ca="1" si="3056"/>
        <v>310000</v>
      </c>
      <c r="P5715">
        <f t="shared" ca="1" si="3043"/>
        <v>344996</v>
      </c>
      <c r="Q5715">
        <f ca="1">IF(P5715&gt;0,1,0)</f>
        <v>1</v>
      </c>
      <c r="R5715">
        <f t="shared" ca="1" si="3057"/>
        <v>10</v>
      </c>
      <c r="S5715">
        <f t="shared" ca="1" si="3058"/>
        <v>14</v>
      </c>
      <c r="T5715">
        <f t="shared" ca="1" si="3059"/>
        <v>1</v>
      </c>
      <c r="U5715">
        <f t="shared" ca="1" si="3060"/>
        <v>6</v>
      </c>
      <c r="V5715">
        <f t="shared" ca="1" si="3061"/>
        <v>9</v>
      </c>
      <c r="X5715">
        <f t="shared" si="3063"/>
        <v>5715</v>
      </c>
      <c r="Y5715">
        <f t="shared" si="3064"/>
        <v>5452</v>
      </c>
      <c r="Z5715">
        <f t="shared" si="3065"/>
        <v>5453</v>
      </c>
      <c r="AA5715">
        <f t="shared" si="3062"/>
        <v>5951</v>
      </c>
      <c r="AB5715">
        <f t="shared" si="3045"/>
        <v>500</v>
      </c>
      <c r="AM5715" t="str">
        <f t="shared" si="3046"/>
        <v>201906LP</v>
      </c>
      <c r="AN5715">
        <f t="shared" ca="1" si="3069"/>
        <v>10.000116110304791</v>
      </c>
      <c r="AO5715">
        <f t="shared" ca="1" si="3070"/>
        <v>13.991291727140784</v>
      </c>
      <c r="AP5715">
        <f t="shared" ca="1" si="3047"/>
        <v>0.98693759071117571</v>
      </c>
      <c r="AQ5715">
        <f t="shared" ca="1" si="3048"/>
        <v>6.0087082728592165</v>
      </c>
      <c r="AR5715">
        <f t="shared" ca="1" si="3049"/>
        <v>8.99854862119013</v>
      </c>
      <c r="AS5715">
        <f ca="1">P5715/J5715</f>
        <v>0.11127122886144669</v>
      </c>
    </row>
    <row r="5716" spans="1:45" x14ac:dyDescent="0.4">
      <c r="A5716">
        <f t="shared" si="3044"/>
        <v>201906</v>
      </c>
      <c r="B5716" t="s">
        <v>792</v>
      </c>
      <c r="C5716" t="s">
        <v>647</v>
      </c>
      <c r="D5716" t="str">
        <f t="shared" ca="1" si="3068"/>
        <v>I106</v>
      </c>
      <c r="E5716">
        <f t="shared" ca="1" si="3050"/>
        <v>59</v>
      </c>
      <c r="F5716">
        <f t="shared" ca="1" si="3051"/>
        <v>10</v>
      </c>
      <c r="G5716" t="str">
        <f t="shared" ca="1" si="3066"/>
        <v>S10</v>
      </c>
      <c r="H5716" t="str">
        <f t="shared" ca="1" si="3067"/>
        <v>S109</v>
      </c>
      <c r="I5716">
        <f ca="1">VLOOKUP(D5716,PRC!$A$2:$B$21,2,0)*E5716</f>
        <v>1180000</v>
      </c>
      <c r="J5716">
        <f t="shared" ca="1" si="3052"/>
        <v>1085596</v>
      </c>
      <c r="K5716">
        <f ca="1">VLOOKUP(D5716,PRC!$A$1:$C$21,3,0)*E5716</f>
        <v>625400</v>
      </c>
      <c r="L5716">
        <f t="shared" ca="1" si="3053"/>
        <v>165000</v>
      </c>
      <c r="M5716">
        <f t="shared" ca="1" si="3054"/>
        <v>12000</v>
      </c>
      <c r="N5716">
        <f t="shared" ca="1" si="3055"/>
        <v>94000</v>
      </c>
      <c r="O5716">
        <f t="shared" ca="1" si="3056"/>
        <v>94000</v>
      </c>
      <c r="P5716">
        <f t="shared" ref="P5716:P5779" ca="1" si="3071">J5716-SUM(K5716:O5716)</f>
        <v>95196</v>
      </c>
      <c r="Q5716">
        <f ca="1">IF(P5716&gt;0,1,0)</f>
        <v>1</v>
      </c>
      <c r="R5716">
        <f t="shared" ca="1" si="3057"/>
        <v>8</v>
      </c>
      <c r="S5716">
        <f t="shared" ca="1" si="3058"/>
        <v>14</v>
      </c>
      <c r="T5716">
        <f t="shared" ca="1" si="3059"/>
        <v>1</v>
      </c>
      <c r="U5716">
        <f t="shared" ca="1" si="3060"/>
        <v>8</v>
      </c>
      <c r="V5716">
        <f t="shared" ca="1" si="3061"/>
        <v>8</v>
      </c>
      <c r="X5716">
        <f t="shared" si="3063"/>
        <v>5716</v>
      </c>
      <c r="Y5716">
        <f t="shared" si="3064"/>
        <v>5452</v>
      </c>
      <c r="Z5716">
        <f t="shared" si="3065"/>
        <v>5453</v>
      </c>
      <c r="AA5716">
        <f t="shared" si="3062"/>
        <v>5951</v>
      </c>
      <c r="AB5716">
        <f t="shared" si="3045"/>
        <v>500</v>
      </c>
      <c r="AM5716" t="str">
        <f t="shared" si="3046"/>
        <v>201906LP</v>
      </c>
      <c r="AN5716">
        <f t="shared" ca="1" si="3069"/>
        <v>8.0003389830508471</v>
      </c>
      <c r="AO5716">
        <f t="shared" ca="1" si="3070"/>
        <v>13.983050847457626</v>
      </c>
      <c r="AP5716">
        <f t="shared" ca="1" si="3047"/>
        <v>1.0169491525423728</v>
      </c>
      <c r="AQ5716">
        <f t="shared" ca="1" si="3048"/>
        <v>7.9661016949152534</v>
      </c>
      <c r="AR5716">
        <f t="shared" ca="1" si="3049"/>
        <v>7.9661016949152534</v>
      </c>
      <c r="AS5716">
        <f ca="1">P5716/J5716</f>
        <v>8.7690079919233305E-2</v>
      </c>
    </row>
    <row r="5717" spans="1:45" x14ac:dyDescent="0.4">
      <c r="A5717">
        <f t="shared" si="3044"/>
        <v>201906</v>
      </c>
      <c r="B5717" t="s">
        <v>793</v>
      </c>
      <c r="C5717" t="s">
        <v>647</v>
      </c>
      <c r="D5717" t="str">
        <f t="shared" ca="1" si="3068"/>
        <v>I102</v>
      </c>
      <c r="E5717">
        <f t="shared" ca="1" si="3050"/>
        <v>68</v>
      </c>
      <c r="F5717">
        <f t="shared" ca="1" si="3051"/>
        <v>6</v>
      </c>
      <c r="G5717" t="str">
        <f t="shared" ca="1" si="3066"/>
        <v>S10</v>
      </c>
      <c r="H5717" t="str">
        <f t="shared" ca="1" si="3067"/>
        <v>S107</v>
      </c>
      <c r="I5717">
        <f ca="1">VLOOKUP(D5717,PRC!$A$2:$B$21,2,0)*E5717</f>
        <v>2720000</v>
      </c>
      <c r="J5717">
        <f t="shared" ca="1" si="3052"/>
        <v>2502396</v>
      </c>
      <c r="K5717">
        <f ca="1">VLOOKUP(D5717,PRC!$A$1:$C$21,3,0)*E5717</f>
        <v>1278400</v>
      </c>
      <c r="L5717">
        <f t="shared" ca="1" si="3053"/>
        <v>408000</v>
      </c>
      <c r="M5717">
        <f t="shared" ca="1" si="3054"/>
        <v>54000</v>
      </c>
      <c r="N5717">
        <f t="shared" ca="1" si="3055"/>
        <v>136000</v>
      </c>
      <c r="O5717">
        <f t="shared" ca="1" si="3056"/>
        <v>218000</v>
      </c>
      <c r="P5717">
        <f t="shared" ca="1" si="3071"/>
        <v>407996</v>
      </c>
      <c r="Q5717">
        <f ca="1">IF(P5717&gt;0,1,0)</f>
        <v>1</v>
      </c>
      <c r="R5717">
        <f t="shared" ca="1" si="3057"/>
        <v>8</v>
      </c>
      <c r="S5717">
        <f t="shared" ca="1" si="3058"/>
        <v>15</v>
      </c>
      <c r="T5717">
        <f t="shared" ca="1" si="3059"/>
        <v>2</v>
      </c>
      <c r="U5717">
        <f t="shared" ca="1" si="3060"/>
        <v>5</v>
      </c>
      <c r="V5717">
        <f t="shared" ca="1" si="3061"/>
        <v>8</v>
      </c>
      <c r="X5717">
        <f t="shared" si="3063"/>
        <v>5717</v>
      </c>
      <c r="Y5717">
        <f t="shared" si="3064"/>
        <v>5452</v>
      </c>
      <c r="Z5717">
        <f t="shared" si="3065"/>
        <v>5453</v>
      </c>
      <c r="AA5717">
        <f t="shared" si="3062"/>
        <v>5951</v>
      </c>
      <c r="AB5717">
        <f t="shared" si="3045"/>
        <v>500</v>
      </c>
      <c r="AM5717" t="str">
        <f t="shared" si="3046"/>
        <v>201906LP</v>
      </c>
      <c r="AN5717">
        <f t="shared" ca="1" si="3069"/>
        <v>8.0001470588235257</v>
      </c>
      <c r="AO5717">
        <f t="shared" ca="1" si="3070"/>
        <v>15</v>
      </c>
      <c r="AP5717">
        <f t="shared" ca="1" si="3047"/>
        <v>1.9852941176470587</v>
      </c>
      <c r="AQ5717">
        <f t="shared" ca="1" si="3048"/>
        <v>5</v>
      </c>
      <c r="AR5717">
        <f t="shared" ca="1" si="3049"/>
        <v>8.014705882352942</v>
      </c>
      <c r="AS5717">
        <f ca="1">P5717/J5717</f>
        <v>0.16304214041262854</v>
      </c>
    </row>
    <row r="5718" spans="1:45" x14ac:dyDescent="0.4">
      <c r="A5718">
        <f t="shared" si="3044"/>
        <v>201906</v>
      </c>
      <c r="B5718" t="s">
        <v>794</v>
      </c>
      <c r="C5718" t="s">
        <v>647</v>
      </c>
      <c r="D5718" t="str">
        <f t="shared" ca="1" si="3068"/>
        <v>I117</v>
      </c>
      <c r="E5718">
        <f t="shared" ca="1" si="3050"/>
        <v>35</v>
      </c>
      <c r="F5718">
        <f t="shared" ca="1" si="3051"/>
        <v>7</v>
      </c>
      <c r="G5718" t="str">
        <f t="shared" ca="1" si="3066"/>
        <v>S10</v>
      </c>
      <c r="H5718" t="str">
        <f t="shared" ca="1" si="3067"/>
        <v>S103</v>
      </c>
      <c r="I5718">
        <f ca="1">VLOOKUP(D5718,PRC!$A$2:$B$21,2,0)*E5718</f>
        <v>87500000</v>
      </c>
      <c r="J5718">
        <f t="shared" ca="1" si="3052"/>
        <v>82249996</v>
      </c>
      <c r="K5718">
        <f ca="1">VLOOKUP(D5718,PRC!$A$1:$C$21,3,0)*E5718</f>
        <v>40250000</v>
      </c>
      <c r="L5718">
        <f t="shared" ca="1" si="3053"/>
        <v>10500000</v>
      </c>
      <c r="M5718">
        <f t="shared" ca="1" si="3054"/>
        <v>1750000</v>
      </c>
      <c r="N5718">
        <f t="shared" ca="1" si="3055"/>
        <v>5250000</v>
      </c>
      <c r="O5718">
        <f t="shared" ca="1" si="3056"/>
        <v>5250000</v>
      </c>
      <c r="P5718">
        <f t="shared" ca="1" si="3071"/>
        <v>19249996</v>
      </c>
      <c r="Q5718">
        <f ca="1">IF(P5718&gt;0,1,0)</f>
        <v>1</v>
      </c>
      <c r="R5718">
        <f t="shared" ca="1" si="3057"/>
        <v>6</v>
      </c>
      <c r="S5718">
        <f t="shared" ca="1" si="3058"/>
        <v>12</v>
      </c>
      <c r="T5718">
        <f t="shared" ca="1" si="3059"/>
        <v>2</v>
      </c>
      <c r="U5718">
        <f t="shared" ca="1" si="3060"/>
        <v>6</v>
      </c>
      <c r="V5718">
        <f t="shared" ca="1" si="3061"/>
        <v>6</v>
      </c>
      <c r="X5718">
        <f t="shared" si="3063"/>
        <v>5718</v>
      </c>
      <c r="Y5718">
        <f t="shared" si="3064"/>
        <v>5452</v>
      </c>
      <c r="Z5718">
        <f t="shared" si="3065"/>
        <v>5453</v>
      </c>
      <c r="AA5718">
        <f t="shared" si="3062"/>
        <v>5951</v>
      </c>
      <c r="AB5718">
        <f t="shared" si="3045"/>
        <v>500</v>
      </c>
      <c r="AM5718" t="str">
        <f t="shared" si="3046"/>
        <v>201906LP</v>
      </c>
      <c r="AN5718">
        <f t="shared" ca="1" si="3069"/>
        <v>6.0000045714285744</v>
      </c>
      <c r="AO5718">
        <f t="shared" ca="1" si="3070"/>
        <v>12</v>
      </c>
      <c r="AP5718">
        <f t="shared" ca="1" si="3047"/>
        <v>2</v>
      </c>
      <c r="AQ5718">
        <f t="shared" ca="1" si="3048"/>
        <v>6</v>
      </c>
      <c r="AR5718">
        <f t="shared" ca="1" si="3049"/>
        <v>6</v>
      </c>
      <c r="AS5718">
        <f ca="1">P5718/J5718</f>
        <v>0.23404251594127737</v>
      </c>
    </row>
    <row r="5719" spans="1:45" x14ac:dyDescent="0.4">
      <c r="A5719">
        <f t="shared" si="3044"/>
        <v>201906</v>
      </c>
      <c r="B5719" t="s">
        <v>795</v>
      </c>
      <c r="C5719" t="s">
        <v>647</v>
      </c>
      <c r="D5719" t="str">
        <f t="shared" ca="1" si="3068"/>
        <v>I111</v>
      </c>
      <c r="E5719">
        <f t="shared" ca="1" si="3050"/>
        <v>56</v>
      </c>
      <c r="F5719">
        <f t="shared" ca="1" si="3051"/>
        <v>5</v>
      </c>
      <c r="G5719" t="str">
        <f t="shared" ca="1" si="3066"/>
        <v>S10</v>
      </c>
      <c r="H5719" t="str">
        <f t="shared" ca="1" si="3067"/>
        <v>S103</v>
      </c>
      <c r="I5719">
        <f ca="1">VLOOKUP(D5719,PRC!$A$2:$B$21,2,0)*E5719</f>
        <v>8400000</v>
      </c>
      <c r="J5719">
        <f t="shared" ca="1" si="3052"/>
        <v>7727996</v>
      </c>
      <c r="K5719">
        <f ca="1">VLOOKUP(D5719,PRC!$A$1:$C$21,3,0)*E5719</f>
        <v>4452000</v>
      </c>
      <c r="L5719">
        <f t="shared" ca="1" si="3053"/>
        <v>1176000</v>
      </c>
      <c r="M5719">
        <f t="shared" ca="1" si="3054"/>
        <v>84000</v>
      </c>
      <c r="N5719">
        <f t="shared" ca="1" si="3055"/>
        <v>588000</v>
      </c>
      <c r="O5719">
        <f t="shared" ca="1" si="3056"/>
        <v>420000</v>
      </c>
      <c r="P5719">
        <f t="shared" ca="1" si="3071"/>
        <v>1007996</v>
      </c>
      <c r="Q5719">
        <f ca="1">IF(P5719&gt;0,1,0)</f>
        <v>1</v>
      </c>
      <c r="R5719">
        <f t="shared" ca="1" si="3057"/>
        <v>8</v>
      </c>
      <c r="S5719">
        <f t="shared" ca="1" si="3058"/>
        <v>14</v>
      </c>
      <c r="T5719">
        <f t="shared" ca="1" si="3059"/>
        <v>1</v>
      </c>
      <c r="U5719">
        <f t="shared" ca="1" si="3060"/>
        <v>7</v>
      </c>
      <c r="V5719">
        <f t="shared" ca="1" si="3061"/>
        <v>5</v>
      </c>
      <c r="X5719">
        <f t="shared" si="3063"/>
        <v>5719</v>
      </c>
      <c r="Y5719">
        <f t="shared" si="3064"/>
        <v>5452</v>
      </c>
      <c r="Z5719">
        <f t="shared" si="3065"/>
        <v>5453</v>
      </c>
      <c r="AA5719">
        <f t="shared" si="3062"/>
        <v>5951</v>
      </c>
      <c r="AB5719">
        <f t="shared" si="3045"/>
        <v>500</v>
      </c>
      <c r="AM5719" t="str">
        <f t="shared" si="3046"/>
        <v>201906LP</v>
      </c>
      <c r="AN5719">
        <f t="shared" ca="1" si="3069"/>
        <v>8.0000476190476242</v>
      </c>
      <c r="AO5719">
        <f t="shared" ca="1" si="3070"/>
        <v>14.000000000000002</v>
      </c>
      <c r="AP5719">
        <f t="shared" ca="1" si="3047"/>
        <v>1</v>
      </c>
      <c r="AQ5719">
        <f t="shared" ca="1" si="3048"/>
        <v>7.0000000000000009</v>
      </c>
      <c r="AR5719">
        <f t="shared" ca="1" si="3049"/>
        <v>5</v>
      </c>
      <c r="AS5719">
        <f ca="1">P5719/J5719</f>
        <v>0.13043433252294645</v>
      </c>
    </row>
    <row r="5720" spans="1:45" x14ac:dyDescent="0.4">
      <c r="A5720">
        <f t="shared" si="3044"/>
        <v>201906</v>
      </c>
      <c r="B5720" t="s">
        <v>796</v>
      </c>
      <c r="C5720" t="s">
        <v>647</v>
      </c>
      <c r="D5720" t="str">
        <f t="shared" ca="1" si="3068"/>
        <v>I108</v>
      </c>
      <c r="E5720">
        <f t="shared" ca="1" si="3050"/>
        <v>57</v>
      </c>
      <c r="F5720">
        <f t="shared" ca="1" si="3051"/>
        <v>6</v>
      </c>
      <c r="G5720" t="str">
        <f t="shared" ca="1" si="3066"/>
        <v>S11</v>
      </c>
      <c r="H5720" t="str">
        <f t="shared" ca="1" si="3067"/>
        <v>S111</v>
      </c>
      <c r="I5720">
        <f ca="1">VLOOKUP(D5720,PRC!$A$2:$B$21,2,0)*E5720</f>
        <v>2280000</v>
      </c>
      <c r="J5720">
        <f t="shared" ca="1" si="3052"/>
        <v>2143196</v>
      </c>
      <c r="K5720">
        <f ca="1">VLOOKUP(D5720,PRC!$A$1:$C$21,3,0)*E5720</f>
        <v>1048800</v>
      </c>
      <c r="L5720">
        <f t="shared" ca="1" si="3053"/>
        <v>251000</v>
      </c>
      <c r="M5720">
        <f t="shared" ca="1" si="3054"/>
        <v>23000</v>
      </c>
      <c r="N5720">
        <f t="shared" ca="1" si="3055"/>
        <v>182000</v>
      </c>
      <c r="O5720">
        <f t="shared" ca="1" si="3056"/>
        <v>205000</v>
      </c>
      <c r="P5720">
        <f t="shared" ca="1" si="3071"/>
        <v>433396</v>
      </c>
      <c r="Q5720">
        <f ca="1">IF(P5720&gt;0,1,0)</f>
        <v>1</v>
      </c>
      <c r="R5720">
        <f t="shared" ca="1" si="3057"/>
        <v>6</v>
      </c>
      <c r="S5720">
        <f t="shared" ca="1" si="3058"/>
        <v>11</v>
      </c>
      <c r="T5720">
        <f t="shared" ca="1" si="3059"/>
        <v>1</v>
      </c>
      <c r="U5720">
        <f t="shared" ca="1" si="3060"/>
        <v>8</v>
      </c>
      <c r="V5720">
        <f t="shared" ca="1" si="3061"/>
        <v>9</v>
      </c>
      <c r="X5720">
        <f t="shared" si="3063"/>
        <v>5720</v>
      </c>
      <c r="Y5720">
        <f t="shared" si="3064"/>
        <v>5452</v>
      </c>
      <c r="Z5720">
        <f t="shared" si="3065"/>
        <v>5453</v>
      </c>
      <c r="AA5720">
        <f t="shared" si="3062"/>
        <v>5951</v>
      </c>
      <c r="AB5720">
        <f t="shared" si="3045"/>
        <v>500</v>
      </c>
      <c r="AM5720" t="str">
        <f t="shared" si="3046"/>
        <v>201906LP</v>
      </c>
      <c r="AN5720">
        <f t="shared" ca="1" si="3069"/>
        <v>6.0001754385964894</v>
      </c>
      <c r="AO5720">
        <f t="shared" ca="1" si="3070"/>
        <v>11.008771929824562</v>
      </c>
      <c r="AP5720">
        <f t="shared" ca="1" si="3047"/>
        <v>1.0087719298245614</v>
      </c>
      <c r="AQ5720">
        <f t="shared" ca="1" si="3048"/>
        <v>7.9824561403508767</v>
      </c>
      <c r="AR5720">
        <f t="shared" ca="1" si="3049"/>
        <v>8.9912280701754383</v>
      </c>
      <c r="AS5720">
        <f ca="1">P5720/J5720</f>
        <v>0.20221948902480222</v>
      </c>
    </row>
    <row r="5721" spans="1:45" x14ac:dyDescent="0.4">
      <c r="A5721">
        <f t="shared" si="3044"/>
        <v>201906</v>
      </c>
      <c r="B5721" t="s">
        <v>797</v>
      </c>
      <c r="C5721" t="s">
        <v>647</v>
      </c>
      <c r="D5721" t="str">
        <f t="shared" ca="1" si="3068"/>
        <v>I104</v>
      </c>
      <c r="E5721">
        <f t="shared" ca="1" si="3050"/>
        <v>56</v>
      </c>
      <c r="F5721">
        <f t="shared" ca="1" si="3051"/>
        <v>6</v>
      </c>
      <c r="G5721" t="str">
        <f t="shared" ca="1" si="3066"/>
        <v>S10</v>
      </c>
      <c r="H5721" t="str">
        <f t="shared" ca="1" si="3067"/>
        <v>S107</v>
      </c>
      <c r="I5721">
        <f ca="1">VLOOKUP(D5721,PRC!$A$2:$B$21,2,0)*E5721</f>
        <v>3920000</v>
      </c>
      <c r="J5721">
        <f t="shared" ca="1" si="3052"/>
        <v>3606396</v>
      </c>
      <c r="K5721">
        <f ca="1">VLOOKUP(D5721,PRC!$A$1:$C$21,3,0)*E5721</f>
        <v>1646400</v>
      </c>
      <c r="L5721">
        <f t="shared" ca="1" si="3053"/>
        <v>470000</v>
      </c>
      <c r="M5721">
        <f t="shared" ca="1" si="3054"/>
        <v>118000</v>
      </c>
      <c r="N5721">
        <f t="shared" ca="1" si="3055"/>
        <v>196000</v>
      </c>
      <c r="O5721">
        <f t="shared" ca="1" si="3056"/>
        <v>196000</v>
      </c>
      <c r="P5721">
        <f t="shared" ca="1" si="3071"/>
        <v>979996</v>
      </c>
      <c r="Q5721">
        <f ca="1">IF(P5721&gt;0,1,0)</f>
        <v>1</v>
      </c>
      <c r="R5721">
        <f t="shared" ca="1" si="3057"/>
        <v>8</v>
      </c>
      <c r="S5721">
        <f t="shared" ca="1" si="3058"/>
        <v>12</v>
      </c>
      <c r="T5721">
        <f t="shared" ca="1" si="3059"/>
        <v>3</v>
      </c>
      <c r="U5721">
        <f t="shared" ca="1" si="3060"/>
        <v>5</v>
      </c>
      <c r="V5721">
        <f t="shared" ca="1" si="3061"/>
        <v>5</v>
      </c>
      <c r="X5721">
        <f t="shared" si="3063"/>
        <v>5721</v>
      </c>
      <c r="Y5721">
        <f t="shared" si="3064"/>
        <v>5452</v>
      </c>
      <c r="Z5721">
        <f t="shared" si="3065"/>
        <v>5453</v>
      </c>
      <c r="AA5721">
        <f t="shared" si="3062"/>
        <v>5951</v>
      </c>
      <c r="AB5721">
        <f t="shared" si="3045"/>
        <v>500</v>
      </c>
      <c r="AM5721" t="str">
        <f t="shared" si="3046"/>
        <v>201906LP</v>
      </c>
      <c r="AN5721">
        <f t="shared" ca="1" si="3069"/>
        <v>8.0001020408163264</v>
      </c>
      <c r="AO5721">
        <f t="shared" ca="1" si="3070"/>
        <v>11.989795918367346</v>
      </c>
      <c r="AP5721">
        <f t="shared" ca="1" si="3047"/>
        <v>3.010204081632653</v>
      </c>
      <c r="AQ5721">
        <f t="shared" ca="1" si="3048"/>
        <v>5</v>
      </c>
      <c r="AR5721">
        <f t="shared" ca="1" si="3049"/>
        <v>5</v>
      </c>
      <c r="AS5721">
        <f ca="1">P5721/J5721</f>
        <v>0.27173832269112985</v>
      </c>
    </row>
    <row r="5722" spans="1:45" x14ac:dyDescent="0.4">
      <c r="A5722">
        <f t="shared" si="3044"/>
        <v>201906</v>
      </c>
      <c r="B5722" t="s">
        <v>798</v>
      </c>
      <c r="C5722" t="s">
        <v>647</v>
      </c>
      <c r="D5722" t="str">
        <f t="shared" ca="1" si="3068"/>
        <v>I112</v>
      </c>
      <c r="E5722">
        <f t="shared" ca="1" si="3050"/>
        <v>48</v>
      </c>
      <c r="F5722">
        <f t="shared" ca="1" si="3051"/>
        <v>7</v>
      </c>
      <c r="G5722" t="str">
        <f t="shared" ca="1" si="3066"/>
        <v>S10</v>
      </c>
      <c r="H5722" t="str">
        <f t="shared" ca="1" si="3067"/>
        <v>S107</v>
      </c>
      <c r="I5722">
        <f ca="1">VLOOKUP(D5722,PRC!$A$2:$B$21,2,0)*E5722</f>
        <v>3120000</v>
      </c>
      <c r="J5722">
        <f t="shared" ca="1" si="3052"/>
        <v>2932796</v>
      </c>
      <c r="K5722">
        <f ca="1">VLOOKUP(D5722,PRC!$A$1:$C$21,3,0)*E5722</f>
        <v>1560000</v>
      </c>
      <c r="L5722">
        <f t="shared" ca="1" si="3053"/>
        <v>437000</v>
      </c>
      <c r="M5722">
        <f t="shared" ca="1" si="3054"/>
        <v>94000</v>
      </c>
      <c r="N5722">
        <f t="shared" ca="1" si="3055"/>
        <v>218000</v>
      </c>
      <c r="O5722">
        <f t="shared" ca="1" si="3056"/>
        <v>312000</v>
      </c>
      <c r="P5722">
        <f t="shared" ca="1" si="3071"/>
        <v>311796</v>
      </c>
      <c r="Q5722">
        <f ca="1">IF(P5722&gt;0,1,0)</f>
        <v>1</v>
      </c>
      <c r="R5722">
        <f t="shared" ca="1" si="3057"/>
        <v>6</v>
      </c>
      <c r="S5722">
        <f t="shared" ca="1" si="3058"/>
        <v>14</v>
      </c>
      <c r="T5722">
        <f t="shared" ca="1" si="3059"/>
        <v>3</v>
      </c>
      <c r="U5722">
        <f t="shared" ca="1" si="3060"/>
        <v>7</v>
      </c>
      <c r="V5722">
        <f t="shared" ca="1" si="3061"/>
        <v>10</v>
      </c>
      <c r="X5722">
        <f t="shared" si="3063"/>
        <v>5722</v>
      </c>
      <c r="Y5722">
        <f t="shared" si="3064"/>
        <v>5452</v>
      </c>
      <c r="Z5722">
        <f t="shared" si="3065"/>
        <v>5453</v>
      </c>
      <c r="AA5722">
        <f t="shared" si="3062"/>
        <v>5951</v>
      </c>
      <c r="AB5722">
        <f t="shared" si="3045"/>
        <v>500</v>
      </c>
      <c r="AM5722" t="str">
        <f t="shared" si="3046"/>
        <v>201906LP</v>
      </c>
      <c r="AN5722">
        <f t="shared" ca="1" si="3069"/>
        <v>6.0001282051282079</v>
      </c>
      <c r="AO5722">
        <f t="shared" ca="1" si="3070"/>
        <v>14.006410256410257</v>
      </c>
      <c r="AP5722">
        <f t="shared" ca="1" si="3047"/>
        <v>3.0128205128205128</v>
      </c>
      <c r="AQ5722">
        <f t="shared" ca="1" si="3048"/>
        <v>6.9871794871794872</v>
      </c>
      <c r="AR5722">
        <f t="shared" ca="1" si="3049"/>
        <v>10</v>
      </c>
      <c r="AS5722">
        <f ca="1">P5722/J5722</f>
        <v>0.10631356562133881</v>
      </c>
    </row>
    <row r="5723" spans="1:45" x14ac:dyDescent="0.4">
      <c r="A5723">
        <f t="shared" si="3044"/>
        <v>201906</v>
      </c>
      <c r="B5723" t="s">
        <v>799</v>
      </c>
      <c r="C5723" t="s">
        <v>647</v>
      </c>
      <c r="D5723" t="str">
        <f t="shared" ca="1" si="3068"/>
        <v>I112</v>
      </c>
      <c r="E5723">
        <f t="shared" ca="1" si="3050"/>
        <v>49</v>
      </c>
      <c r="F5723">
        <f t="shared" ca="1" si="3051"/>
        <v>7</v>
      </c>
      <c r="G5723" t="str">
        <f t="shared" ca="1" si="3066"/>
        <v>S11</v>
      </c>
      <c r="H5723" t="str">
        <f t="shared" ca="1" si="3067"/>
        <v>S118</v>
      </c>
      <c r="I5723">
        <f ca="1">VLOOKUP(D5723,PRC!$A$2:$B$21,2,0)*E5723</f>
        <v>3185000</v>
      </c>
      <c r="J5723">
        <f t="shared" ca="1" si="3052"/>
        <v>2866496</v>
      </c>
      <c r="K5723">
        <f ca="1">VLOOKUP(D5723,PRC!$A$1:$C$21,3,0)*E5723</f>
        <v>1592500</v>
      </c>
      <c r="L5723">
        <f t="shared" ca="1" si="3053"/>
        <v>382000</v>
      </c>
      <c r="M5723">
        <f t="shared" ca="1" si="3054"/>
        <v>32000</v>
      </c>
      <c r="N5723">
        <f t="shared" ca="1" si="3055"/>
        <v>223000</v>
      </c>
      <c r="O5723">
        <f t="shared" ca="1" si="3056"/>
        <v>159000</v>
      </c>
      <c r="P5723">
        <f t="shared" ca="1" si="3071"/>
        <v>477996</v>
      </c>
      <c r="Q5723">
        <f ca="1">IF(P5723&gt;0,1,0)</f>
        <v>1</v>
      </c>
      <c r="R5723">
        <f t="shared" ca="1" si="3057"/>
        <v>10</v>
      </c>
      <c r="S5723">
        <f t="shared" ca="1" si="3058"/>
        <v>12</v>
      </c>
      <c r="T5723">
        <f t="shared" ca="1" si="3059"/>
        <v>1</v>
      </c>
      <c r="U5723">
        <f t="shared" ca="1" si="3060"/>
        <v>7</v>
      </c>
      <c r="V5723">
        <f t="shared" ca="1" si="3061"/>
        <v>5</v>
      </c>
      <c r="X5723">
        <f t="shared" si="3063"/>
        <v>5723</v>
      </c>
      <c r="Y5723">
        <f t="shared" si="3064"/>
        <v>5452</v>
      </c>
      <c r="Z5723">
        <f t="shared" si="3065"/>
        <v>5453</v>
      </c>
      <c r="AA5723">
        <f t="shared" si="3062"/>
        <v>5951</v>
      </c>
      <c r="AB5723">
        <f t="shared" si="3045"/>
        <v>500</v>
      </c>
      <c r="AM5723" t="str">
        <f t="shared" si="3046"/>
        <v>201906LP</v>
      </c>
      <c r="AN5723">
        <f t="shared" ca="1" si="3069"/>
        <v>10.000125588697017</v>
      </c>
      <c r="AO5723">
        <f t="shared" ca="1" si="3070"/>
        <v>11.993720565149136</v>
      </c>
      <c r="AP5723">
        <f t="shared" ca="1" si="3047"/>
        <v>1.0047095761381475</v>
      </c>
      <c r="AQ5723">
        <f t="shared" ca="1" si="3048"/>
        <v>7.0015698587127151</v>
      </c>
      <c r="AR5723">
        <f t="shared" ca="1" si="3049"/>
        <v>4.9921507064364201</v>
      </c>
      <c r="AS5723">
        <f ca="1">P5723/J5723</f>
        <v>0.16675271830136865</v>
      </c>
    </row>
    <row r="5724" spans="1:45" x14ac:dyDescent="0.4">
      <c r="A5724">
        <f t="shared" si="3044"/>
        <v>201906</v>
      </c>
      <c r="B5724" t="s">
        <v>800</v>
      </c>
      <c r="C5724" t="s">
        <v>647</v>
      </c>
      <c r="D5724" t="str">
        <f t="shared" ca="1" si="3068"/>
        <v>I114</v>
      </c>
      <c r="E5724">
        <f t="shared" ca="1" si="3050"/>
        <v>34</v>
      </c>
      <c r="F5724">
        <f t="shared" ca="1" si="3051"/>
        <v>7</v>
      </c>
      <c r="G5724" t="str">
        <f t="shared" ca="1" si="3066"/>
        <v>S11</v>
      </c>
      <c r="H5724" t="str">
        <f t="shared" ca="1" si="3067"/>
        <v>S112</v>
      </c>
      <c r="I5724">
        <f ca="1">VLOOKUP(D5724,PRC!$A$2:$B$21,2,0)*E5724</f>
        <v>8160000</v>
      </c>
      <c r="J5724">
        <f t="shared" ca="1" si="3052"/>
        <v>7425596</v>
      </c>
      <c r="K5724">
        <f ca="1">VLOOKUP(D5724,PRC!$A$1:$C$21,3,0)*E5724</f>
        <v>4732800</v>
      </c>
      <c r="L5724">
        <f t="shared" ca="1" si="3053"/>
        <v>898000</v>
      </c>
      <c r="M5724">
        <f t="shared" ca="1" si="3054"/>
        <v>82000</v>
      </c>
      <c r="N5724">
        <f t="shared" ca="1" si="3055"/>
        <v>571000</v>
      </c>
      <c r="O5724">
        <f t="shared" ca="1" si="3056"/>
        <v>816000</v>
      </c>
      <c r="P5724">
        <f t="shared" ca="1" si="3071"/>
        <v>325796</v>
      </c>
      <c r="Q5724">
        <f ca="1">IF(P5724&gt;0,1,0)</f>
        <v>1</v>
      </c>
      <c r="R5724">
        <f t="shared" ca="1" si="3057"/>
        <v>9</v>
      </c>
      <c r="S5724">
        <f t="shared" ca="1" si="3058"/>
        <v>11</v>
      </c>
      <c r="T5724">
        <f t="shared" ca="1" si="3059"/>
        <v>1</v>
      </c>
      <c r="U5724">
        <f t="shared" ca="1" si="3060"/>
        <v>7</v>
      </c>
      <c r="V5724">
        <f t="shared" ca="1" si="3061"/>
        <v>10</v>
      </c>
      <c r="X5724">
        <f t="shared" si="3063"/>
        <v>5724</v>
      </c>
      <c r="Y5724">
        <f t="shared" si="3064"/>
        <v>5452</v>
      </c>
      <c r="Z5724">
        <f t="shared" si="3065"/>
        <v>5453</v>
      </c>
      <c r="AA5724">
        <f t="shared" si="3062"/>
        <v>5951</v>
      </c>
      <c r="AB5724">
        <f t="shared" si="3045"/>
        <v>500</v>
      </c>
      <c r="AM5724" t="str">
        <f t="shared" si="3046"/>
        <v>201906LP</v>
      </c>
      <c r="AN5724">
        <f t="shared" ca="1" si="3069"/>
        <v>9.0000490196078466</v>
      </c>
      <c r="AO5724">
        <f t="shared" ca="1" si="3070"/>
        <v>11.004901960784313</v>
      </c>
      <c r="AP5724">
        <f t="shared" ca="1" si="3047"/>
        <v>1.0049019607843137</v>
      </c>
      <c r="AQ5724">
        <f t="shared" ca="1" si="3048"/>
        <v>6.9975490196078436</v>
      </c>
      <c r="AR5724">
        <f t="shared" ca="1" si="3049"/>
        <v>10</v>
      </c>
      <c r="AS5724">
        <f ca="1">P5724/J5724</f>
        <v>4.3874727361951825E-2</v>
      </c>
    </row>
    <row r="5725" spans="1:45" x14ac:dyDescent="0.4">
      <c r="A5725">
        <f t="shared" si="3044"/>
        <v>201906</v>
      </c>
      <c r="B5725" t="s">
        <v>801</v>
      </c>
      <c r="C5725" t="s">
        <v>647</v>
      </c>
      <c r="D5725" t="str">
        <f t="shared" ca="1" si="3068"/>
        <v>I102</v>
      </c>
      <c r="E5725">
        <f t="shared" ca="1" si="3050"/>
        <v>52</v>
      </c>
      <c r="F5725">
        <f t="shared" ca="1" si="3051"/>
        <v>5</v>
      </c>
      <c r="G5725" t="str">
        <f t="shared" ca="1" si="3066"/>
        <v>S11</v>
      </c>
      <c r="H5725" t="str">
        <f t="shared" ca="1" si="3067"/>
        <v>S110</v>
      </c>
      <c r="I5725">
        <f ca="1">VLOOKUP(D5725,PRC!$A$2:$B$21,2,0)*E5725</f>
        <v>2080000</v>
      </c>
      <c r="J5725">
        <f t="shared" ca="1" si="3052"/>
        <v>1975996</v>
      </c>
      <c r="K5725">
        <f ca="1">VLOOKUP(D5725,PRC!$A$1:$C$21,3,0)*E5725</f>
        <v>977600</v>
      </c>
      <c r="L5725">
        <f t="shared" ca="1" si="3053"/>
        <v>208000</v>
      </c>
      <c r="M5725">
        <f t="shared" ca="1" si="3054"/>
        <v>42000</v>
      </c>
      <c r="N5725">
        <f t="shared" ca="1" si="3055"/>
        <v>104000</v>
      </c>
      <c r="O5725">
        <f t="shared" ca="1" si="3056"/>
        <v>104000</v>
      </c>
      <c r="P5725">
        <f t="shared" ca="1" si="3071"/>
        <v>540396</v>
      </c>
      <c r="Q5725">
        <f ca="1">IF(P5725&gt;0,1,0)</f>
        <v>1</v>
      </c>
      <c r="R5725">
        <f t="shared" ca="1" si="3057"/>
        <v>5</v>
      </c>
      <c r="S5725">
        <f t="shared" ca="1" si="3058"/>
        <v>10</v>
      </c>
      <c r="T5725">
        <f t="shared" ca="1" si="3059"/>
        <v>2</v>
      </c>
      <c r="U5725">
        <f t="shared" ca="1" si="3060"/>
        <v>5</v>
      </c>
      <c r="V5725">
        <f t="shared" ca="1" si="3061"/>
        <v>5</v>
      </c>
      <c r="X5725">
        <f t="shared" si="3063"/>
        <v>5725</v>
      </c>
      <c r="Y5725">
        <f t="shared" si="3064"/>
        <v>5452</v>
      </c>
      <c r="Z5725">
        <f t="shared" si="3065"/>
        <v>5453</v>
      </c>
      <c r="AA5725">
        <f t="shared" si="3062"/>
        <v>5951</v>
      </c>
      <c r="AB5725">
        <f t="shared" si="3045"/>
        <v>500</v>
      </c>
      <c r="AM5725" t="str">
        <f t="shared" si="3046"/>
        <v>201906LP</v>
      </c>
      <c r="AN5725">
        <f t="shared" ca="1" si="3069"/>
        <v>5.0001923076923083</v>
      </c>
      <c r="AO5725">
        <f t="shared" ca="1" si="3070"/>
        <v>10</v>
      </c>
      <c r="AP5725">
        <f t="shared" ca="1" si="3047"/>
        <v>2.0192307692307692</v>
      </c>
      <c r="AQ5725">
        <f t="shared" ca="1" si="3048"/>
        <v>5</v>
      </c>
      <c r="AR5725">
        <f t="shared" ca="1" si="3049"/>
        <v>5</v>
      </c>
      <c r="AS5725">
        <f ca="1">P5725/J5725</f>
        <v>0.27348031068888801</v>
      </c>
    </row>
    <row r="5726" spans="1:45" x14ac:dyDescent="0.4">
      <c r="A5726">
        <f t="shared" si="3044"/>
        <v>201906</v>
      </c>
      <c r="B5726" t="s">
        <v>802</v>
      </c>
      <c r="C5726" t="s">
        <v>647</v>
      </c>
      <c r="D5726" t="str">
        <f t="shared" ca="1" si="3068"/>
        <v>I102</v>
      </c>
      <c r="E5726">
        <f t="shared" ca="1" si="3050"/>
        <v>65</v>
      </c>
      <c r="F5726">
        <f t="shared" ca="1" si="3051"/>
        <v>10</v>
      </c>
      <c r="G5726" t="str">
        <f t="shared" ca="1" si="3066"/>
        <v>S11</v>
      </c>
      <c r="H5726" t="str">
        <f t="shared" ca="1" si="3067"/>
        <v>S115</v>
      </c>
      <c r="I5726">
        <f ca="1">VLOOKUP(D5726,PRC!$A$2:$B$21,2,0)*E5726</f>
        <v>2600000</v>
      </c>
      <c r="J5726">
        <f t="shared" ca="1" si="3052"/>
        <v>2339996</v>
      </c>
      <c r="K5726">
        <f ca="1">VLOOKUP(D5726,PRC!$A$1:$C$21,3,0)*E5726</f>
        <v>1222000</v>
      </c>
      <c r="L5726">
        <f t="shared" ca="1" si="3053"/>
        <v>260000</v>
      </c>
      <c r="M5726">
        <f t="shared" ca="1" si="3054"/>
        <v>52000</v>
      </c>
      <c r="N5726">
        <f t="shared" ca="1" si="3055"/>
        <v>208000</v>
      </c>
      <c r="O5726">
        <f t="shared" ca="1" si="3056"/>
        <v>130000</v>
      </c>
      <c r="P5726">
        <f t="shared" ca="1" si="3071"/>
        <v>467996</v>
      </c>
      <c r="Q5726">
        <f ca="1">IF(P5726&gt;0,1,0)</f>
        <v>1</v>
      </c>
      <c r="R5726">
        <f t="shared" ca="1" si="3057"/>
        <v>10</v>
      </c>
      <c r="S5726">
        <f t="shared" ca="1" si="3058"/>
        <v>10</v>
      </c>
      <c r="T5726">
        <f t="shared" ca="1" si="3059"/>
        <v>2</v>
      </c>
      <c r="U5726">
        <f t="shared" ca="1" si="3060"/>
        <v>8</v>
      </c>
      <c r="V5726">
        <f t="shared" ca="1" si="3061"/>
        <v>5</v>
      </c>
      <c r="X5726">
        <f t="shared" si="3063"/>
        <v>5726</v>
      </c>
      <c r="Y5726">
        <f t="shared" si="3064"/>
        <v>5452</v>
      </c>
      <c r="Z5726">
        <f t="shared" si="3065"/>
        <v>5453</v>
      </c>
      <c r="AA5726">
        <f t="shared" si="3062"/>
        <v>5951</v>
      </c>
      <c r="AB5726">
        <f t="shared" si="3045"/>
        <v>500</v>
      </c>
      <c r="AM5726" t="str">
        <f t="shared" si="3046"/>
        <v>201906LP</v>
      </c>
      <c r="AN5726">
        <f t="shared" ca="1" si="3069"/>
        <v>10.000153846153847</v>
      </c>
      <c r="AO5726">
        <f t="shared" ca="1" si="3070"/>
        <v>10</v>
      </c>
      <c r="AP5726">
        <f t="shared" ca="1" si="3047"/>
        <v>2</v>
      </c>
      <c r="AQ5726">
        <f t="shared" ca="1" si="3048"/>
        <v>8</v>
      </c>
      <c r="AR5726">
        <f t="shared" ca="1" si="3049"/>
        <v>5</v>
      </c>
      <c r="AS5726">
        <f ca="1">P5726/J5726</f>
        <v>0.19999863247629482</v>
      </c>
    </row>
    <row r="5727" spans="1:45" x14ac:dyDescent="0.4">
      <c r="A5727">
        <f t="shared" si="3044"/>
        <v>201906</v>
      </c>
      <c r="B5727" t="s">
        <v>803</v>
      </c>
      <c r="C5727" t="s">
        <v>647</v>
      </c>
      <c r="D5727" t="str">
        <f t="shared" ca="1" si="3068"/>
        <v>I110</v>
      </c>
      <c r="E5727">
        <f t="shared" ca="1" si="3050"/>
        <v>44</v>
      </c>
      <c r="F5727">
        <f t="shared" ca="1" si="3051"/>
        <v>5</v>
      </c>
      <c r="G5727" t="str">
        <f t="shared" ca="1" si="3066"/>
        <v>S10</v>
      </c>
      <c r="H5727" t="str">
        <f t="shared" ca="1" si="3067"/>
        <v>S102</v>
      </c>
      <c r="I5727">
        <f ca="1">VLOOKUP(D5727,PRC!$A$2:$B$21,2,0)*E5727</f>
        <v>13200000</v>
      </c>
      <c r="J5727">
        <f t="shared" ca="1" si="3052"/>
        <v>12143996</v>
      </c>
      <c r="K5727">
        <f ca="1">VLOOKUP(D5727,PRC!$A$1:$C$21,3,0)*E5727</f>
        <v>6072000</v>
      </c>
      <c r="L5727">
        <f t="shared" ca="1" si="3053"/>
        <v>1848000</v>
      </c>
      <c r="M5727">
        <f t="shared" ca="1" si="3054"/>
        <v>396000</v>
      </c>
      <c r="N5727">
        <f t="shared" ca="1" si="3055"/>
        <v>792000</v>
      </c>
      <c r="O5727">
        <f t="shared" ca="1" si="3056"/>
        <v>1188000</v>
      </c>
      <c r="P5727">
        <f t="shared" ca="1" si="3071"/>
        <v>1847996</v>
      </c>
      <c r="Q5727">
        <f ca="1">IF(P5727&gt;0,1,0)</f>
        <v>1</v>
      </c>
      <c r="R5727">
        <f t="shared" ca="1" si="3057"/>
        <v>8</v>
      </c>
      <c r="S5727">
        <f t="shared" ca="1" si="3058"/>
        <v>14</v>
      </c>
      <c r="T5727">
        <f t="shared" ca="1" si="3059"/>
        <v>3</v>
      </c>
      <c r="U5727">
        <f t="shared" ca="1" si="3060"/>
        <v>6</v>
      </c>
      <c r="V5727">
        <f t="shared" ca="1" si="3061"/>
        <v>9</v>
      </c>
      <c r="X5727">
        <f t="shared" si="3063"/>
        <v>5727</v>
      </c>
      <c r="Y5727">
        <f t="shared" si="3064"/>
        <v>5452</v>
      </c>
      <c r="Z5727">
        <f t="shared" si="3065"/>
        <v>5453</v>
      </c>
      <c r="AA5727">
        <f t="shared" si="3062"/>
        <v>5951</v>
      </c>
      <c r="AB5727">
        <f t="shared" si="3045"/>
        <v>500</v>
      </c>
      <c r="AM5727" t="str">
        <f t="shared" si="3046"/>
        <v>201906LP</v>
      </c>
      <c r="AN5727">
        <f t="shared" ca="1" si="3069"/>
        <v>8.0000303030303037</v>
      </c>
      <c r="AO5727">
        <f t="shared" ca="1" si="3070"/>
        <v>14.000000000000002</v>
      </c>
      <c r="AP5727">
        <f t="shared" ca="1" si="3047"/>
        <v>3</v>
      </c>
      <c r="AQ5727">
        <f t="shared" ca="1" si="3048"/>
        <v>6</v>
      </c>
      <c r="AR5727">
        <f t="shared" ca="1" si="3049"/>
        <v>9</v>
      </c>
      <c r="AS5727">
        <f ca="1">P5727/J5727</f>
        <v>0.15217363378578189</v>
      </c>
    </row>
    <row r="5728" spans="1:45" x14ac:dyDescent="0.4">
      <c r="A5728">
        <f t="shared" si="3044"/>
        <v>201906</v>
      </c>
      <c r="B5728" t="s">
        <v>804</v>
      </c>
      <c r="C5728" t="s">
        <v>647</v>
      </c>
      <c r="D5728" t="str">
        <f t="shared" ca="1" si="3068"/>
        <v>I114</v>
      </c>
      <c r="E5728">
        <f t="shared" ca="1" si="3050"/>
        <v>51</v>
      </c>
      <c r="F5728">
        <f t="shared" ca="1" si="3051"/>
        <v>5</v>
      </c>
      <c r="G5728" t="str">
        <f t="shared" ca="1" si="3066"/>
        <v>S11</v>
      </c>
      <c r="H5728" t="str">
        <f t="shared" ca="1" si="3067"/>
        <v>S119</v>
      </c>
      <c r="I5728">
        <f ca="1">VLOOKUP(D5728,PRC!$A$2:$B$21,2,0)*E5728</f>
        <v>12240000</v>
      </c>
      <c r="J5728">
        <f t="shared" ca="1" si="3052"/>
        <v>11015996</v>
      </c>
      <c r="K5728">
        <f ca="1">VLOOKUP(D5728,PRC!$A$1:$C$21,3,0)*E5728</f>
        <v>7099200</v>
      </c>
      <c r="L5728">
        <f t="shared" ca="1" si="3053"/>
        <v>1714000</v>
      </c>
      <c r="M5728">
        <f t="shared" ca="1" si="3054"/>
        <v>367000</v>
      </c>
      <c r="N5728">
        <f t="shared" ca="1" si="3055"/>
        <v>979000</v>
      </c>
      <c r="O5728">
        <f t="shared" ca="1" si="3056"/>
        <v>734000</v>
      </c>
      <c r="P5728">
        <f t="shared" ca="1" si="3071"/>
        <v>122796</v>
      </c>
      <c r="Q5728">
        <f ca="1">IF(P5728&gt;0,1,0)</f>
        <v>1</v>
      </c>
      <c r="R5728">
        <f t="shared" ca="1" si="3057"/>
        <v>10</v>
      </c>
      <c r="S5728">
        <f t="shared" ca="1" si="3058"/>
        <v>14</v>
      </c>
      <c r="T5728">
        <f t="shared" ca="1" si="3059"/>
        <v>3</v>
      </c>
      <c r="U5728">
        <f t="shared" ca="1" si="3060"/>
        <v>8</v>
      </c>
      <c r="V5728">
        <f t="shared" ca="1" si="3061"/>
        <v>6</v>
      </c>
      <c r="X5728">
        <f t="shared" si="3063"/>
        <v>5728</v>
      </c>
      <c r="Y5728">
        <f t="shared" si="3064"/>
        <v>5452</v>
      </c>
      <c r="Z5728">
        <f t="shared" si="3065"/>
        <v>5453</v>
      </c>
      <c r="AA5728">
        <f t="shared" si="3062"/>
        <v>5951</v>
      </c>
      <c r="AB5728">
        <f t="shared" si="3045"/>
        <v>500</v>
      </c>
      <c r="AM5728" t="str">
        <f t="shared" si="3046"/>
        <v>201906LP</v>
      </c>
      <c r="AN5728">
        <f t="shared" ca="1" si="3069"/>
        <v>10.000032679738558</v>
      </c>
      <c r="AO5728">
        <f t="shared" ca="1" si="3070"/>
        <v>14.003267973856209</v>
      </c>
      <c r="AP5728">
        <f t="shared" ca="1" si="3047"/>
        <v>2.9983660130718954</v>
      </c>
      <c r="AQ5728">
        <f t="shared" ca="1" si="3048"/>
        <v>7.9983660130718945</v>
      </c>
      <c r="AR5728">
        <f t="shared" ca="1" si="3049"/>
        <v>5.9967320261437909</v>
      </c>
      <c r="AS5728">
        <f ca="1">P5728/J5728</f>
        <v>1.1147062871119415E-2</v>
      </c>
    </row>
    <row r="5729" spans="1:45" x14ac:dyDescent="0.4">
      <c r="A5729">
        <f t="shared" si="3044"/>
        <v>201906</v>
      </c>
      <c r="B5729" t="s">
        <v>805</v>
      </c>
      <c r="C5729" t="s">
        <v>647</v>
      </c>
      <c r="D5729" t="str">
        <f t="shared" ca="1" si="3068"/>
        <v>I104</v>
      </c>
      <c r="E5729">
        <f t="shared" ca="1" si="3050"/>
        <v>67</v>
      </c>
      <c r="F5729">
        <f t="shared" ca="1" si="3051"/>
        <v>7</v>
      </c>
      <c r="G5729" t="str">
        <f t="shared" ca="1" si="3066"/>
        <v>S11</v>
      </c>
      <c r="H5729" t="str">
        <f t="shared" ca="1" si="3067"/>
        <v>S115</v>
      </c>
      <c r="I5729">
        <f ca="1">VLOOKUP(D5729,PRC!$A$2:$B$21,2,0)*E5729</f>
        <v>4690000</v>
      </c>
      <c r="J5729">
        <f t="shared" ca="1" si="3052"/>
        <v>4408596</v>
      </c>
      <c r="K5729">
        <f ca="1">VLOOKUP(D5729,PRC!$A$1:$C$21,3,0)*E5729</f>
        <v>1969800</v>
      </c>
      <c r="L5729">
        <f t="shared" ca="1" si="3053"/>
        <v>704000</v>
      </c>
      <c r="M5729">
        <f t="shared" ca="1" si="3054"/>
        <v>141000</v>
      </c>
      <c r="N5729">
        <f t="shared" ca="1" si="3055"/>
        <v>328000</v>
      </c>
      <c r="O5729">
        <f t="shared" ca="1" si="3056"/>
        <v>235000</v>
      </c>
      <c r="P5729">
        <f t="shared" ca="1" si="3071"/>
        <v>1030796</v>
      </c>
      <c r="Q5729">
        <f ca="1">IF(P5729&gt;0,1,0)</f>
        <v>1</v>
      </c>
      <c r="R5729">
        <f t="shared" ca="1" si="3057"/>
        <v>6</v>
      </c>
      <c r="S5729">
        <f t="shared" ca="1" si="3058"/>
        <v>15</v>
      </c>
      <c r="T5729">
        <f t="shared" ca="1" si="3059"/>
        <v>3</v>
      </c>
      <c r="U5729">
        <f t="shared" ca="1" si="3060"/>
        <v>7</v>
      </c>
      <c r="V5729">
        <f t="shared" ca="1" si="3061"/>
        <v>5</v>
      </c>
      <c r="X5729">
        <f t="shared" si="3063"/>
        <v>5729</v>
      </c>
      <c r="Y5729">
        <f t="shared" si="3064"/>
        <v>5452</v>
      </c>
      <c r="Z5729">
        <f t="shared" si="3065"/>
        <v>5453</v>
      </c>
      <c r="AA5729">
        <f t="shared" si="3062"/>
        <v>5951</v>
      </c>
      <c r="AB5729">
        <f t="shared" si="3045"/>
        <v>500</v>
      </c>
      <c r="AM5729" t="str">
        <f t="shared" si="3046"/>
        <v>201906LP</v>
      </c>
      <c r="AN5729">
        <f t="shared" ca="1" si="3069"/>
        <v>6.0000852878464794</v>
      </c>
      <c r="AO5729">
        <f t="shared" ca="1" si="3070"/>
        <v>15.010660980810234</v>
      </c>
      <c r="AP5729">
        <f t="shared" ca="1" si="3047"/>
        <v>3.0063965884861408</v>
      </c>
      <c r="AQ5729">
        <f t="shared" ca="1" si="3048"/>
        <v>6.9936034115138588</v>
      </c>
      <c r="AR5729">
        <f t="shared" ca="1" si="3049"/>
        <v>5.0106609808102345</v>
      </c>
      <c r="AS5729">
        <f ca="1">P5729/J5729</f>
        <v>0.23381502863950338</v>
      </c>
    </row>
    <row r="5730" spans="1:45" x14ac:dyDescent="0.4">
      <c r="A5730">
        <f t="shared" si="3044"/>
        <v>201906</v>
      </c>
      <c r="B5730" t="s">
        <v>806</v>
      </c>
      <c r="C5730" t="s">
        <v>647</v>
      </c>
      <c r="D5730" t="str">
        <f t="shared" ca="1" si="3068"/>
        <v>I107</v>
      </c>
      <c r="E5730">
        <f t="shared" ca="1" si="3050"/>
        <v>38</v>
      </c>
      <c r="F5730">
        <f t="shared" ca="1" si="3051"/>
        <v>5</v>
      </c>
      <c r="G5730" t="str">
        <f t="shared" ca="1" si="3066"/>
        <v>S11</v>
      </c>
      <c r="H5730" t="str">
        <f t="shared" ca="1" si="3067"/>
        <v>S113</v>
      </c>
      <c r="I5730">
        <f ca="1">VLOOKUP(D5730,PRC!$A$2:$B$21,2,0)*E5730</f>
        <v>5700000</v>
      </c>
      <c r="J5730">
        <f t="shared" ca="1" si="3052"/>
        <v>5243996</v>
      </c>
      <c r="K5730">
        <f ca="1">VLOOKUP(D5730,PRC!$A$1:$C$21,3,0)*E5730</f>
        <v>3249000</v>
      </c>
      <c r="L5730">
        <f t="shared" ca="1" si="3053"/>
        <v>741000</v>
      </c>
      <c r="M5730">
        <f t="shared" ca="1" si="3054"/>
        <v>171000</v>
      </c>
      <c r="N5730">
        <f t="shared" ca="1" si="3055"/>
        <v>399000</v>
      </c>
      <c r="O5730">
        <f t="shared" ca="1" si="3056"/>
        <v>570000</v>
      </c>
      <c r="P5730">
        <f t="shared" ca="1" si="3071"/>
        <v>113996</v>
      </c>
      <c r="Q5730">
        <f ca="1">IF(P5730&gt;0,1,0)</f>
        <v>1</v>
      </c>
      <c r="R5730">
        <f t="shared" ca="1" si="3057"/>
        <v>8</v>
      </c>
      <c r="S5730">
        <f t="shared" ca="1" si="3058"/>
        <v>13</v>
      </c>
      <c r="T5730">
        <f t="shared" ca="1" si="3059"/>
        <v>3</v>
      </c>
      <c r="U5730">
        <f t="shared" ca="1" si="3060"/>
        <v>7</v>
      </c>
      <c r="V5730">
        <f t="shared" ca="1" si="3061"/>
        <v>10</v>
      </c>
      <c r="X5730">
        <f t="shared" si="3063"/>
        <v>5730</v>
      </c>
      <c r="Y5730">
        <f t="shared" si="3064"/>
        <v>5452</v>
      </c>
      <c r="Z5730">
        <f t="shared" si="3065"/>
        <v>5453</v>
      </c>
      <c r="AA5730">
        <f t="shared" si="3062"/>
        <v>5951</v>
      </c>
      <c r="AB5730">
        <f t="shared" si="3045"/>
        <v>500</v>
      </c>
      <c r="AM5730" t="str">
        <f t="shared" si="3046"/>
        <v>201906LP</v>
      </c>
      <c r="AN5730">
        <f t="shared" ca="1" si="3069"/>
        <v>8.0000701754386014</v>
      </c>
      <c r="AO5730">
        <f t="shared" ca="1" si="3070"/>
        <v>13</v>
      </c>
      <c r="AP5730">
        <f t="shared" ca="1" si="3047"/>
        <v>3</v>
      </c>
      <c r="AQ5730">
        <f t="shared" ca="1" si="3048"/>
        <v>7.0000000000000009</v>
      </c>
      <c r="AR5730">
        <f t="shared" ca="1" si="3049"/>
        <v>10</v>
      </c>
      <c r="AS5730">
        <f ca="1">P5730/J5730</f>
        <v>2.1738384239804912E-2</v>
      </c>
    </row>
    <row r="5731" spans="1:45" x14ac:dyDescent="0.4">
      <c r="A5731">
        <f t="shared" si="3044"/>
        <v>201906</v>
      </c>
      <c r="B5731" t="s">
        <v>807</v>
      </c>
      <c r="C5731" t="s">
        <v>647</v>
      </c>
      <c r="D5731" t="str">
        <f t="shared" ca="1" si="3068"/>
        <v>I115</v>
      </c>
      <c r="E5731">
        <f t="shared" ca="1" si="3050"/>
        <v>43</v>
      </c>
      <c r="F5731">
        <f t="shared" ca="1" si="3051"/>
        <v>7</v>
      </c>
      <c r="G5731" t="str">
        <f t="shared" ca="1" si="3066"/>
        <v>S11</v>
      </c>
      <c r="H5731" t="str">
        <f t="shared" ca="1" si="3067"/>
        <v>S115</v>
      </c>
      <c r="I5731">
        <f ca="1">VLOOKUP(D5731,PRC!$A$2:$B$21,2,0)*E5731</f>
        <v>215000</v>
      </c>
      <c r="J5731">
        <f t="shared" ca="1" si="3052"/>
        <v>202096</v>
      </c>
      <c r="K5731">
        <f ca="1">VLOOKUP(D5731,PRC!$A$1:$C$21,3,0)*E5731</f>
        <v>103200</v>
      </c>
      <c r="L5731">
        <f t="shared" ca="1" si="3053"/>
        <v>30000</v>
      </c>
      <c r="M5731">
        <f t="shared" ca="1" si="3054"/>
        <v>2000</v>
      </c>
      <c r="N5731">
        <f t="shared" ca="1" si="3055"/>
        <v>11000</v>
      </c>
      <c r="O5731">
        <f t="shared" ca="1" si="3056"/>
        <v>11000</v>
      </c>
      <c r="P5731">
        <f t="shared" ca="1" si="3071"/>
        <v>44896</v>
      </c>
      <c r="Q5731">
        <f ca="1">IF(P5731&gt;0,1,0)</f>
        <v>1</v>
      </c>
      <c r="R5731">
        <f t="shared" ca="1" si="3057"/>
        <v>6</v>
      </c>
      <c r="S5731">
        <f t="shared" ca="1" si="3058"/>
        <v>14</v>
      </c>
      <c r="T5731">
        <f t="shared" ca="1" si="3059"/>
        <v>1</v>
      </c>
      <c r="U5731">
        <f t="shared" ca="1" si="3060"/>
        <v>5</v>
      </c>
      <c r="V5731">
        <f t="shared" ca="1" si="3061"/>
        <v>5</v>
      </c>
      <c r="X5731">
        <f t="shared" si="3063"/>
        <v>5731</v>
      </c>
      <c r="Y5731">
        <f t="shared" si="3064"/>
        <v>5452</v>
      </c>
      <c r="Z5731">
        <f t="shared" si="3065"/>
        <v>5453</v>
      </c>
      <c r="AA5731">
        <f t="shared" si="3062"/>
        <v>5951</v>
      </c>
      <c r="AB5731">
        <f t="shared" si="3045"/>
        <v>500</v>
      </c>
      <c r="AM5731" t="str">
        <f t="shared" si="3046"/>
        <v>201906LP</v>
      </c>
      <c r="AN5731">
        <f t="shared" ca="1" si="3069"/>
        <v>6.0018604651162821</v>
      </c>
      <c r="AO5731">
        <f t="shared" ca="1" si="3070"/>
        <v>13.953488372093023</v>
      </c>
      <c r="AP5731">
        <f t="shared" ca="1" si="3047"/>
        <v>0.93023255813953487</v>
      </c>
      <c r="AQ5731">
        <f t="shared" ca="1" si="3048"/>
        <v>5.1162790697674421</v>
      </c>
      <c r="AR5731">
        <f t="shared" ca="1" si="3049"/>
        <v>5.1162790697674421</v>
      </c>
      <c r="AS5731">
        <f ca="1">P5731/J5731</f>
        <v>0.22215184862639537</v>
      </c>
    </row>
    <row r="5732" spans="1:45" x14ac:dyDescent="0.4">
      <c r="A5732">
        <f t="shared" si="3044"/>
        <v>201906</v>
      </c>
      <c r="B5732" t="s">
        <v>808</v>
      </c>
      <c r="C5732" t="s">
        <v>647</v>
      </c>
      <c r="D5732" t="str">
        <f t="shared" ca="1" si="3068"/>
        <v>I115</v>
      </c>
      <c r="E5732">
        <f t="shared" ca="1" si="3050"/>
        <v>69</v>
      </c>
      <c r="F5732">
        <f t="shared" ca="1" si="3051"/>
        <v>5</v>
      </c>
      <c r="G5732" t="str">
        <f t="shared" ca="1" si="3066"/>
        <v>S10</v>
      </c>
      <c r="H5732" t="str">
        <f t="shared" ca="1" si="3067"/>
        <v>S104</v>
      </c>
      <c r="I5732">
        <f ca="1">VLOOKUP(D5732,PRC!$A$2:$B$21,2,0)*E5732</f>
        <v>345000</v>
      </c>
      <c r="J5732">
        <f t="shared" ca="1" si="3052"/>
        <v>327746</v>
      </c>
      <c r="K5732">
        <f ca="1">VLOOKUP(D5732,PRC!$A$1:$C$21,3,0)*E5732</f>
        <v>165600</v>
      </c>
      <c r="L5732">
        <f t="shared" ca="1" si="3053"/>
        <v>48000</v>
      </c>
      <c r="M5732">
        <f t="shared" ca="1" si="3054"/>
        <v>7000</v>
      </c>
      <c r="N5732">
        <f t="shared" ca="1" si="3055"/>
        <v>35000</v>
      </c>
      <c r="O5732">
        <f t="shared" ca="1" si="3056"/>
        <v>24000</v>
      </c>
      <c r="P5732">
        <f t="shared" ca="1" si="3071"/>
        <v>48146</v>
      </c>
      <c r="Q5732">
        <f ca="1">IF(P5732&gt;0,1,0)</f>
        <v>1</v>
      </c>
      <c r="R5732">
        <f t="shared" ca="1" si="3057"/>
        <v>5</v>
      </c>
      <c r="S5732">
        <f t="shared" ca="1" si="3058"/>
        <v>14</v>
      </c>
      <c r="T5732">
        <f t="shared" ca="1" si="3059"/>
        <v>2</v>
      </c>
      <c r="U5732">
        <f t="shared" ca="1" si="3060"/>
        <v>10</v>
      </c>
      <c r="V5732">
        <f t="shared" ca="1" si="3061"/>
        <v>7</v>
      </c>
      <c r="X5732">
        <f t="shared" si="3063"/>
        <v>5732</v>
      </c>
      <c r="Y5732">
        <f t="shared" si="3064"/>
        <v>5452</v>
      </c>
      <c r="Z5732">
        <f t="shared" si="3065"/>
        <v>5453</v>
      </c>
      <c r="AA5732">
        <f t="shared" si="3062"/>
        <v>5951</v>
      </c>
      <c r="AB5732">
        <f t="shared" si="3045"/>
        <v>500</v>
      </c>
      <c r="AM5732" t="str">
        <f t="shared" si="3046"/>
        <v>201906LP</v>
      </c>
      <c r="AN5732">
        <f t="shared" ca="1" si="3069"/>
        <v>5.0011594202898575</v>
      </c>
      <c r="AO5732">
        <f t="shared" ca="1" si="3070"/>
        <v>13.913043478260869</v>
      </c>
      <c r="AP5732">
        <f t="shared" ca="1" si="3047"/>
        <v>2.0289855072463765</v>
      </c>
      <c r="AQ5732">
        <f t="shared" ca="1" si="3048"/>
        <v>10.144927536231885</v>
      </c>
      <c r="AR5732">
        <f t="shared" ca="1" si="3049"/>
        <v>6.9565217391304346</v>
      </c>
      <c r="AS5732">
        <f ca="1">P5732/J5732</f>
        <v>0.14690034355873147</v>
      </c>
    </row>
    <row r="5733" spans="1:45" x14ac:dyDescent="0.4">
      <c r="A5733">
        <f t="shared" si="3044"/>
        <v>201906</v>
      </c>
      <c r="B5733" t="s">
        <v>809</v>
      </c>
      <c r="C5733" t="s">
        <v>647</v>
      </c>
      <c r="D5733" t="str">
        <f t="shared" ca="1" si="3068"/>
        <v>I115</v>
      </c>
      <c r="E5733">
        <f t="shared" ca="1" si="3050"/>
        <v>51</v>
      </c>
      <c r="F5733">
        <f t="shared" ca="1" si="3051"/>
        <v>6</v>
      </c>
      <c r="G5733" t="str">
        <f t="shared" ca="1" si="3066"/>
        <v>S11</v>
      </c>
      <c r="H5733" t="str">
        <f t="shared" ca="1" si="3067"/>
        <v>S112</v>
      </c>
      <c r="I5733">
        <f ca="1">VLOOKUP(D5733,PRC!$A$2:$B$21,2,0)*E5733</f>
        <v>255000</v>
      </c>
      <c r="J5733">
        <f t="shared" ca="1" si="3052"/>
        <v>234596</v>
      </c>
      <c r="K5733">
        <f ca="1">VLOOKUP(D5733,PRC!$A$1:$C$21,3,0)*E5733</f>
        <v>122400</v>
      </c>
      <c r="L5733">
        <f t="shared" ca="1" si="3053"/>
        <v>33000</v>
      </c>
      <c r="M5733">
        <f t="shared" ca="1" si="3054"/>
        <v>5000</v>
      </c>
      <c r="N5733">
        <f t="shared" ca="1" si="3055"/>
        <v>18000</v>
      </c>
      <c r="O5733">
        <f t="shared" ca="1" si="3056"/>
        <v>18000</v>
      </c>
      <c r="P5733">
        <f t="shared" ca="1" si="3071"/>
        <v>38196</v>
      </c>
      <c r="Q5733">
        <f ca="1">IF(P5733&gt;0,1,0)</f>
        <v>1</v>
      </c>
      <c r="R5733">
        <f t="shared" ca="1" si="3057"/>
        <v>8</v>
      </c>
      <c r="S5733">
        <f t="shared" ca="1" si="3058"/>
        <v>13</v>
      </c>
      <c r="T5733">
        <f t="shared" ca="1" si="3059"/>
        <v>2</v>
      </c>
      <c r="U5733">
        <f t="shared" ca="1" si="3060"/>
        <v>7</v>
      </c>
      <c r="V5733">
        <f t="shared" ca="1" si="3061"/>
        <v>7</v>
      </c>
      <c r="X5733">
        <f t="shared" si="3063"/>
        <v>5733</v>
      </c>
      <c r="Y5733">
        <f t="shared" si="3064"/>
        <v>5452</v>
      </c>
      <c r="Z5733">
        <f t="shared" si="3065"/>
        <v>5453</v>
      </c>
      <c r="AA5733">
        <f t="shared" si="3062"/>
        <v>5951</v>
      </c>
      <c r="AB5733">
        <f t="shared" si="3045"/>
        <v>500</v>
      </c>
      <c r="AM5733" t="str">
        <f t="shared" si="3046"/>
        <v>201906LP</v>
      </c>
      <c r="AN5733">
        <f t="shared" ca="1" si="3069"/>
        <v>8.0015686274509825</v>
      </c>
      <c r="AO5733">
        <f t="shared" ca="1" si="3070"/>
        <v>12.941176470588237</v>
      </c>
      <c r="AP5733">
        <f t="shared" ca="1" si="3047"/>
        <v>1.9607843137254901</v>
      </c>
      <c r="AQ5733">
        <f t="shared" ca="1" si="3048"/>
        <v>7.0588235294117645</v>
      </c>
      <c r="AR5733">
        <f t="shared" ca="1" si="3049"/>
        <v>7.0588235294117645</v>
      </c>
      <c r="AS5733">
        <f ca="1">P5733/J5733</f>
        <v>0.16281607529540146</v>
      </c>
    </row>
    <row r="5734" spans="1:45" x14ac:dyDescent="0.4">
      <c r="A5734">
        <f t="shared" si="3044"/>
        <v>201906</v>
      </c>
      <c r="B5734" t="s">
        <v>810</v>
      </c>
      <c r="C5734" t="s">
        <v>647</v>
      </c>
      <c r="D5734" t="str">
        <f t="shared" ca="1" si="3068"/>
        <v>I108</v>
      </c>
      <c r="E5734">
        <f t="shared" ca="1" si="3050"/>
        <v>70</v>
      </c>
      <c r="F5734">
        <f t="shared" ca="1" si="3051"/>
        <v>5</v>
      </c>
      <c r="G5734" t="str">
        <f t="shared" ca="1" si="3066"/>
        <v>S11</v>
      </c>
      <c r="H5734" t="str">
        <f t="shared" ca="1" si="3067"/>
        <v>S117</v>
      </c>
      <c r="I5734">
        <f ca="1">VLOOKUP(D5734,PRC!$A$2:$B$21,2,0)*E5734</f>
        <v>2800000</v>
      </c>
      <c r="J5734">
        <f t="shared" ca="1" si="3052"/>
        <v>2631996</v>
      </c>
      <c r="K5734">
        <f ca="1">VLOOKUP(D5734,PRC!$A$1:$C$21,3,0)*E5734</f>
        <v>1288000</v>
      </c>
      <c r="L5734">
        <f t="shared" ca="1" si="3053"/>
        <v>280000</v>
      </c>
      <c r="M5734">
        <f t="shared" ca="1" si="3054"/>
        <v>28000</v>
      </c>
      <c r="N5734">
        <f t="shared" ca="1" si="3055"/>
        <v>280000</v>
      </c>
      <c r="O5734">
        <f t="shared" ca="1" si="3056"/>
        <v>280000</v>
      </c>
      <c r="P5734">
        <f t="shared" ca="1" si="3071"/>
        <v>475996</v>
      </c>
      <c r="Q5734">
        <f ca="1">IF(P5734&gt;0,1,0)</f>
        <v>1</v>
      </c>
      <c r="R5734">
        <f t="shared" ca="1" si="3057"/>
        <v>6</v>
      </c>
      <c r="S5734">
        <f t="shared" ca="1" si="3058"/>
        <v>10</v>
      </c>
      <c r="T5734">
        <f t="shared" ca="1" si="3059"/>
        <v>1</v>
      </c>
      <c r="U5734">
        <f t="shared" ca="1" si="3060"/>
        <v>10</v>
      </c>
      <c r="V5734">
        <f t="shared" ca="1" si="3061"/>
        <v>10</v>
      </c>
      <c r="X5734">
        <f t="shared" si="3063"/>
        <v>5734</v>
      </c>
      <c r="Y5734">
        <f t="shared" si="3064"/>
        <v>5452</v>
      </c>
      <c r="Z5734">
        <f t="shared" si="3065"/>
        <v>5453</v>
      </c>
      <c r="AA5734">
        <f t="shared" si="3062"/>
        <v>5951</v>
      </c>
      <c r="AB5734">
        <f t="shared" si="3045"/>
        <v>500</v>
      </c>
      <c r="AM5734" t="str">
        <f t="shared" si="3046"/>
        <v>201906LP</v>
      </c>
      <c r="AN5734">
        <f t="shared" ca="1" si="3069"/>
        <v>6.0001428571428539</v>
      </c>
      <c r="AO5734">
        <f t="shared" ca="1" si="3070"/>
        <v>10</v>
      </c>
      <c r="AP5734">
        <f t="shared" ca="1" si="3047"/>
        <v>1</v>
      </c>
      <c r="AQ5734">
        <f t="shared" ca="1" si="3048"/>
        <v>10</v>
      </c>
      <c r="AR5734">
        <f t="shared" ca="1" si="3049"/>
        <v>10</v>
      </c>
      <c r="AS5734">
        <f ca="1">P5734/J5734</f>
        <v>0.18084981892069746</v>
      </c>
    </row>
    <row r="5735" spans="1:45" x14ac:dyDescent="0.4">
      <c r="A5735">
        <f t="shared" si="3044"/>
        <v>201906</v>
      </c>
      <c r="B5735" t="s">
        <v>811</v>
      </c>
      <c r="C5735" t="s">
        <v>647</v>
      </c>
      <c r="D5735" t="str">
        <f t="shared" ca="1" si="3068"/>
        <v>I115</v>
      </c>
      <c r="E5735">
        <f t="shared" ca="1" si="3050"/>
        <v>66</v>
      </c>
      <c r="F5735">
        <f t="shared" ca="1" si="3051"/>
        <v>7</v>
      </c>
      <c r="G5735" t="str">
        <f t="shared" ca="1" si="3066"/>
        <v>S10</v>
      </c>
      <c r="H5735" t="str">
        <f t="shared" ca="1" si="3067"/>
        <v>S103</v>
      </c>
      <c r="I5735">
        <f ca="1">VLOOKUP(D5735,PRC!$A$2:$B$21,2,0)*E5735</f>
        <v>330000</v>
      </c>
      <c r="J5735">
        <f t="shared" ca="1" si="3052"/>
        <v>303596</v>
      </c>
      <c r="K5735">
        <f ca="1">VLOOKUP(D5735,PRC!$A$1:$C$21,3,0)*E5735</f>
        <v>158400</v>
      </c>
      <c r="L5735">
        <f t="shared" ca="1" si="3053"/>
        <v>50000</v>
      </c>
      <c r="M5735">
        <f t="shared" ca="1" si="3054"/>
        <v>7000</v>
      </c>
      <c r="N5735">
        <f t="shared" ca="1" si="3055"/>
        <v>33000</v>
      </c>
      <c r="O5735">
        <f t="shared" ca="1" si="3056"/>
        <v>23000</v>
      </c>
      <c r="P5735">
        <f t="shared" ca="1" si="3071"/>
        <v>32196</v>
      </c>
      <c r="Q5735">
        <f ca="1">IF(P5735&gt;0,1,0)</f>
        <v>1</v>
      </c>
      <c r="R5735">
        <f t="shared" ca="1" si="3057"/>
        <v>8</v>
      </c>
      <c r="S5735">
        <f t="shared" ca="1" si="3058"/>
        <v>15</v>
      </c>
      <c r="T5735">
        <f t="shared" ca="1" si="3059"/>
        <v>2</v>
      </c>
      <c r="U5735">
        <f t="shared" ca="1" si="3060"/>
        <v>10</v>
      </c>
      <c r="V5735">
        <f t="shared" ca="1" si="3061"/>
        <v>7</v>
      </c>
      <c r="X5735">
        <f t="shared" si="3063"/>
        <v>5735</v>
      </c>
      <c r="Y5735">
        <f t="shared" si="3064"/>
        <v>5452</v>
      </c>
      <c r="Z5735">
        <f t="shared" si="3065"/>
        <v>5453</v>
      </c>
      <c r="AA5735">
        <f t="shared" si="3062"/>
        <v>5951</v>
      </c>
      <c r="AB5735">
        <f t="shared" si="3045"/>
        <v>500</v>
      </c>
      <c r="AM5735" t="str">
        <f t="shared" si="3046"/>
        <v>201906LP</v>
      </c>
      <c r="AN5735">
        <f t="shared" ca="1" si="3069"/>
        <v>8.0012121212121201</v>
      </c>
      <c r="AO5735">
        <f t="shared" ca="1" si="3070"/>
        <v>15.151515151515152</v>
      </c>
      <c r="AP5735">
        <f t="shared" ca="1" si="3047"/>
        <v>2.1212121212121215</v>
      </c>
      <c r="AQ5735">
        <f t="shared" ca="1" si="3048"/>
        <v>10</v>
      </c>
      <c r="AR5735">
        <f t="shared" ca="1" si="3049"/>
        <v>6.9696969696969706</v>
      </c>
      <c r="AS5735">
        <f ca="1">P5735/J5735</f>
        <v>0.10604882804780037</v>
      </c>
    </row>
    <row r="5736" spans="1:45" x14ac:dyDescent="0.4">
      <c r="A5736">
        <f t="shared" si="3044"/>
        <v>201906</v>
      </c>
      <c r="B5736" t="s">
        <v>812</v>
      </c>
      <c r="C5736" t="s">
        <v>647</v>
      </c>
      <c r="D5736" t="str">
        <f t="shared" ca="1" si="3068"/>
        <v>I113</v>
      </c>
      <c r="E5736">
        <f t="shared" ca="1" si="3050"/>
        <v>34</v>
      </c>
      <c r="F5736">
        <f t="shared" ca="1" si="3051"/>
        <v>9</v>
      </c>
      <c r="G5736" t="str">
        <f t="shared" ca="1" si="3066"/>
        <v>S10</v>
      </c>
      <c r="H5736" t="str">
        <f t="shared" ca="1" si="3067"/>
        <v>S107</v>
      </c>
      <c r="I5736">
        <f ca="1">VLOOKUP(D5736,PRC!$A$2:$B$21,2,0)*E5736</f>
        <v>22780000</v>
      </c>
      <c r="J5736">
        <f t="shared" ca="1" si="3052"/>
        <v>21413196</v>
      </c>
      <c r="K5736">
        <f ca="1">VLOOKUP(D5736,PRC!$A$1:$C$21,3,0)*E5736</f>
        <v>10251000</v>
      </c>
      <c r="L5736">
        <f t="shared" ca="1" si="3053"/>
        <v>2961000</v>
      </c>
      <c r="M5736">
        <f t="shared" ca="1" si="3054"/>
        <v>683000</v>
      </c>
      <c r="N5736">
        <f t="shared" ca="1" si="3055"/>
        <v>1822000</v>
      </c>
      <c r="O5736">
        <f t="shared" ca="1" si="3056"/>
        <v>1139000</v>
      </c>
      <c r="P5736">
        <f t="shared" ca="1" si="3071"/>
        <v>4557196</v>
      </c>
      <c r="Q5736">
        <f ca="1">IF(P5736&gt;0,1,0)</f>
        <v>1</v>
      </c>
      <c r="R5736">
        <f t="shared" ca="1" si="3057"/>
        <v>6</v>
      </c>
      <c r="S5736">
        <f t="shared" ca="1" si="3058"/>
        <v>13</v>
      </c>
      <c r="T5736">
        <f t="shared" ca="1" si="3059"/>
        <v>3</v>
      </c>
      <c r="U5736">
        <f t="shared" ca="1" si="3060"/>
        <v>8</v>
      </c>
      <c r="V5736">
        <f t="shared" ca="1" si="3061"/>
        <v>5</v>
      </c>
      <c r="X5736">
        <f t="shared" si="3063"/>
        <v>5736</v>
      </c>
      <c r="Y5736">
        <f t="shared" si="3064"/>
        <v>5452</v>
      </c>
      <c r="Z5736">
        <f t="shared" si="3065"/>
        <v>5453</v>
      </c>
      <c r="AA5736">
        <f t="shared" si="3062"/>
        <v>5951</v>
      </c>
      <c r="AB5736">
        <f t="shared" si="3045"/>
        <v>500</v>
      </c>
      <c r="AM5736" t="str">
        <f t="shared" si="3046"/>
        <v>201906LP</v>
      </c>
      <c r="AN5736">
        <f t="shared" ca="1" si="3069"/>
        <v>6.000017559262516</v>
      </c>
      <c r="AO5736">
        <f t="shared" ca="1" si="3070"/>
        <v>12.998244073748902</v>
      </c>
      <c r="AP5736">
        <f t="shared" ca="1" si="3047"/>
        <v>2.9982440737489022</v>
      </c>
      <c r="AQ5736">
        <f t="shared" ca="1" si="3048"/>
        <v>7.9982440737489027</v>
      </c>
      <c r="AR5736">
        <f t="shared" ca="1" si="3049"/>
        <v>5</v>
      </c>
      <c r="AS5736">
        <f ca="1">P5736/J5736</f>
        <v>0.21282185060090983</v>
      </c>
    </row>
    <row r="5737" spans="1:45" x14ac:dyDescent="0.4">
      <c r="A5737">
        <f t="shared" si="3044"/>
        <v>201906</v>
      </c>
      <c r="B5737" t="s">
        <v>813</v>
      </c>
      <c r="C5737" t="s">
        <v>647</v>
      </c>
      <c r="D5737" t="str">
        <f t="shared" ca="1" si="3068"/>
        <v>I108</v>
      </c>
      <c r="E5737">
        <f t="shared" ca="1" si="3050"/>
        <v>43</v>
      </c>
      <c r="F5737">
        <f t="shared" ca="1" si="3051"/>
        <v>7</v>
      </c>
      <c r="G5737" t="str">
        <f t="shared" ca="1" si="3066"/>
        <v>S10</v>
      </c>
      <c r="H5737" t="str">
        <f t="shared" ca="1" si="3067"/>
        <v>S106</v>
      </c>
      <c r="I5737">
        <f ca="1">VLOOKUP(D5737,PRC!$A$2:$B$21,2,0)*E5737</f>
        <v>1720000</v>
      </c>
      <c r="J5737">
        <f t="shared" ca="1" si="3052"/>
        <v>1599596</v>
      </c>
      <c r="K5737">
        <f ca="1">VLOOKUP(D5737,PRC!$A$1:$C$21,3,0)*E5737</f>
        <v>791200</v>
      </c>
      <c r="L5737">
        <f t="shared" ca="1" si="3053"/>
        <v>258000</v>
      </c>
      <c r="M5737">
        <f t="shared" ca="1" si="3054"/>
        <v>52000</v>
      </c>
      <c r="N5737">
        <f t="shared" ca="1" si="3055"/>
        <v>138000</v>
      </c>
      <c r="O5737">
        <f t="shared" ca="1" si="3056"/>
        <v>103000</v>
      </c>
      <c r="P5737">
        <f t="shared" ca="1" si="3071"/>
        <v>257396</v>
      </c>
      <c r="Q5737">
        <f ca="1">IF(P5737&gt;0,1,0)</f>
        <v>1</v>
      </c>
      <c r="R5737">
        <f t="shared" ca="1" si="3057"/>
        <v>7</v>
      </c>
      <c r="S5737">
        <f t="shared" ca="1" si="3058"/>
        <v>15</v>
      </c>
      <c r="T5737">
        <f t="shared" ca="1" si="3059"/>
        <v>3</v>
      </c>
      <c r="U5737">
        <f t="shared" ca="1" si="3060"/>
        <v>8</v>
      </c>
      <c r="V5737">
        <f t="shared" ca="1" si="3061"/>
        <v>6</v>
      </c>
      <c r="X5737">
        <f t="shared" si="3063"/>
        <v>5737</v>
      </c>
      <c r="Y5737">
        <f t="shared" si="3064"/>
        <v>5452</v>
      </c>
      <c r="Z5737">
        <f t="shared" si="3065"/>
        <v>5453</v>
      </c>
      <c r="AA5737">
        <f t="shared" si="3062"/>
        <v>5951</v>
      </c>
      <c r="AB5737">
        <f t="shared" si="3045"/>
        <v>500</v>
      </c>
      <c r="AM5737" t="str">
        <f t="shared" si="3046"/>
        <v>201906LP</v>
      </c>
      <c r="AN5737">
        <f t="shared" ca="1" si="3069"/>
        <v>7.0002325581395297</v>
      </c>
      <c r="AO5737">
        <f t="shared" ca="1" si="3070"/>
        <v>15</v>
      </c>
      <c r="AP5737">
        <f t="shared" ca="1" si="3047"/>
        <v>3.0232558139534884</v>
      </c>
      <c r="AQ5737">
        <f t="shared" ca="1" si="3048"/>
        <v>8.0232558139534884</v>
      </c>
      <c r="AR5737">
        <f t="shared" ca="1" si="3049"/>
        <v>5.9883720930232558</v>
      </c>
      <c r="AS5737">
        <f ca="1">P5737/J5737</f>
        <v>0.16091313056546777</v>
      </c>
    </row>
    <row r="5738" spans="1:45" x14ac:dyDescent="0.4">
      <c r="A5738">
        <f t="shared" si="3044"/>
        <v>201906</v>
      </c>
      <c r="B5738" t="s">
        <v>814</v>
      </c>
      <c r="C5738" t="s">
        <v>647</v>
      </c>
      <c r="D5738" t="str">
        <f t="shared" ca="1" si="3068"/>
        <v>I112</v>
      </c>
      <c r="E5738">
        <f t="shared" ca="1" si="3050"/>
        <v>58</v>
      </c>
      <c r="F5738">
        <f t="shared" ca="1" si="3051"/>
        <v>8</v>
      </c>
      <c r="G5738" t="str">
        <f t="shared" ca="1" si="3066"/>
        <v>S11</v>
      </c>
      <c r="H5738" t="str">
        <f t="shared" ca="1" si="3067"/>
        <v>S116</v>
      </c>
      <c r="I5738">
        <f ca="1">VLOOKUP(D5738,PRC!$A$2:$B$21,2,0)*E5738</f>
        <v>3770000</v>
      </c>
      <c r="J5738">
        <f t="shared" ca="1" si="3052"/>
        <v>3392996</v>
      </c>
      <c r="K5738">
        <f ca="1">VLOOKUP(D5738,PRC!$A$1:$C$21,3,0)*E5738</f>
        <v>1885000</v>
      </c>
      <c r="L5738">
        <f t="shared" ca="1" si="3053"/>
        <v>415000</v>
      </c>
      <c r="M5738">
        <f t="shared" ca="1" si="3054"/>
        <v>113000</v>
      </c>
      <c r="N5738">
        <f t="shared" ca="1" si="3055"/>
        <v>226000</v>
      </c>
      <c r="O5738">
        <f t="shared" ca="1" si="3056"/>
        <v>377000</v>
      </c>
      <c r="P5738">
        <f t="shared" ca="1" si="3071"/>
        <v>376996</v>
      </c>
      <c r="Q5738">
        <f ca="1">IF(P5738&gt;0,1,0)</f>
        <v>1</v>
      </c>
      <c r="R5738">
        <f t="shared" ca="1" si="3057"/>
        <v>10</v>
      </c>
      <c r="S5738">
        <f t="shared" ca="1" si="3058"/>
        <v>11</v>
      </c>
      <c r="T5738">
        <f t="shared" ca="1" si="3059"/>
        <v>3</v>
      </c>
      <c r="U5738">
        <f t="shared" ca="1" si="3060"/>
        <v>6</v>
      </c>
      <c r="V5738">
        <f t="shared" ca="1" si="3061"/>
        <v>10</v>
      </c>
      <c r="X5738">
        <f t="shared" si="3063"/>
        <v>5738</v>
      </c>
      <c r="Y5738">
        <f t="shared" si="3064"/>
        <v>5452</v>
      </c>
      <c r="Z5738">
        <f t="shared" si="3065"/>
        <v>5453</v>
      </c>
      <c r="AA5738">
        <f t="shared" si="3062"/>
        <v>5951</v>
      </c>
      <c r="AB5738">
        <f t="shared" si="3045"/>
        <v>500</v>
      </c>
      <c r="AM5738" t="str">
        <f t="shared" si="3046"/>
        <v>201906LP</v>
      </c>
      <c r="AN5738">
        <f t="shared" ca="1" si="3069"/>
        <v>10.000106100795758</v>
      </c>
      <c r="AO5738">
        <f t="shared" ca="1" si="3070"/>
        <v>11.007957559681698</v>
      </c>
      <c r="AP5738">
        <f t="shared" ca="1" si="3047"/>
        <v>2.9973474801061011</v>
      </c>
      <c r="AQ5738">
        <f t="shared" ca="1" si="3048"/>
        <v>5.9946949602122022</v>
      </c>
      <c r="AR5738">
        <f t="shared" ca="1" si="3049"/>
        <v>10</v>
      </c>
      <c r="AS5738">
        <f ca="1">P5738/J5738</f>
        <v>0.11111006320078184</v>
      </c>
    </row>
    <row r="5739" spans="1:45" x14ac:dyDescent="0.4">
      <c r="A5739">
        <f t="shared" si="3044"/>
        <v>201906</v>
      </c>
      <c r="B5739" t="s">
        <v>815</v>
      </c>
      <c r="C5739" t="s">
        <v>647</v>
      </c>
      <c r="D5739" t="str">
        <f t="shared" ca="1" si="3068"/>
        <v>I102</v>
      </c>
      <c r="E5739">
        <f t="shared" ca="1" si="3050"/>
        <v>53</v>
      </c>
      <c r="F5739">
        <f t="shared" ca="1" si="3051"/>
        <v>8</v>
      </c>
      <c r="G5739" t="str">
        <f t="shared" ca="1" si="3066"/>
        <v>S11</v>
      </c>
      <c r="H5739" t="str">
        <f t="shared" ca="1" si="3067"/>
        <v>S113</v>
      </c>
      <c r="I5739">
        <f ca="1">VLOOKUP(D5739,PRC!$A$2:$B$21,2,0)*E5739</f>
        <v>2120000</v>
      </c>
      <c r="J5739">
        <f t="shared" ca="1" si="3052"/>
        <v>1950396</v>
      </c>
      <c r="K5739">
        <f ca="1">VLOOKUP(D5739,PRC!$A$1:$C$21,3,0)*E5739</f>
        <v>996400</v>
      </c>
      <c r="L5739">
        <f t="shared" ca="1" si="3053"/>
        <v>254000</v>
      </c>
      <c r="M5739">
        <f t="shared" ca="1" si="3054"/>
        <v>21000</v>
      </c>
      <c r="N5739">
        <f t="shared" ca="1" si="3055"/>
        <v>127000</v>
      </c>
      <c r="O5739">
        <f t="shared" ca="1" si="3056"/>
        <v>170000</v>
      </c>
      <c r="P5739">
        <f t="shared" ca="1" si="3071"/>
        <v>381996</v>
      </c>
      <c r="Q5739">
        <f ca="1">IF(P5739&gt;0,1,0)</f>
        <v>1</v>
      </c>
      <c r="R5739">
        <f t="shared" ca="1" si="3057"/>
        <v>8</v>
      </c>
      <c r="S5739">
        <f t="shared" ca="1" si="3058"/>
        <v>12</v>
      </c>
      <c r="T5739">
        <f t="shared" ca="1" si="3059"/>
        <v>1</v>
      </c>
      <c r="U5739">
        <f t="shared" ca="1" si="3060"/>
        <v>6</v>
      </c>
      <c r="V5739">
        <f t="shared" ca="1" si="3061"/>
        <v>8</v>
      </c>
      <c r="X5739">
        <f t="shared" si="3063"/>
        <v>5739</v>
      </c>
      <c r="Y5739">
        <f t="shared" si="3064"/>
        <v>5452</v>
      </c>
      <c r="Z5739">
        <f t="shared" si="3065"/>
        <v>5453</v>
      </c>
      <c r="AA5739">
        <f t="shared" si="3062"/>
        <v>5951</v>
      </c>
      <c r="AB5739">
        <f t="shared" si="3045"/>
        <v>500</v>
      </c>
      <c r="AM5739" t="str">
        <f t="shared" si="3046"/>
        <v>201906LP</v>
      </c>
      <c r="AN5739">
        <f t="shared" ca="1" si="3069"/>
        <v>8.0001886792452801</v>
      </c>
      <c r="AO5739">
        <f t="shared" ca="1" si="3070"/>
        <v>11.981132075471699</v>
      </c>
      <c r="AP5739">
        <f t="shared" ca="1" si="3047"/>
        <v>0.99056603773584906</v>
      </c>
      <c r="AQ5739">
        <f t="shared" ca="1" si="3048"/>
        <v>5.9905660377358494</v>
      </c>
      <c r="AR5739">
        <f t="shared" ca="1" si="3049"/>
        <v>8.0188679245283012</v>
      </c>
      <c r="AS5739">
        <f ca="1">P5739/J5739</f>
        <v>0.19585561086056369</v>
      </c>
    </row>
    <row r="5740" spans="1:45" x14ac:dyDescent="0.4">
      <c r="A5740">
        <f t="shared" si="3044"/>
        <v>201906</v>
      </c>
      <c r="B5740" t="s">
        <v>816</v>
      </c>
      <c r="C5740" t="s">
        <v>647</v>
      </c>
      <c r="D5740" t="str">
        <f t="shared" ca="1" si="3068"/>
        <v>I106</v>
      </c>
      <c r="E5740">
        <f t="shared" ca="1" si="3050"/>
        <v>30</v>
      </c>
      <c r="F5740">
        <f t="shared" ca="1" si="3051"/>
        <v>6</v>
      </c>
      <c r="G5740" t="str">
        <f t="shared" ca="1" si="3066"/>
        <v>S10</v>
      </c>
      <c r="H5740" t="str">
        <f t="shared" ca="1" si="3067"/>
        <v>S109</v>
      </c>
      <c r="I5740">
        <f ca="1">VLOOKUP(D5740,PRC!$A$2:$B$21,2,0)*E5740</f>
        <v>600000</v>
      </c>
      <c r="J5740">
        <f t="shared" ca="1" si="3052"/>
        <v>551996</v>
      </c>
      <c r="K5740">
        <f ca="1">VLOOKUP(D5740,PRC!$A$1:$C$21,3,0)*E5740</f>
        <v>318000</v>
      </c>
      <c r="L5740">
        <f t="shared" ca="1" si="3053"/>
        <v>78000</v>
      </c>
      <c r="M5740">
        <f t="shared" ca="1" si="3054"/>
        <v>12000</v>
      </c>
      <c r="N5740">
        <f t="shared" ca="1" si="3055"/>
        <v>48000</v>
      </c>
      <c r="O5740">
        <f t="shared" ca="1" si="3056"/>
        <v>42000</v>
      </c>
      <c r="P5740">
        <f t="shared" ca="1" si="3071"/>
        <v>53996</v>
      </c>
      <c r="Q5740">
        <f ca="1">IF(P5740&gt;0,1,0)</f>
        <v>1</v>
      </c>
      <c r="R5740">
        <f t="shared" ca="1" si="3057"/>
        <v>8</v>
      </c>
      <c r="S5740">
        <f t="shared" ca="1" si="3058"/>
        <v>13</v>
      </c>
      <c r="T5740">
        <f t="shared" ca="1" si="3059"/>
        <v>2</v>
      </c>
      <c r="U5740">
        <f t="shared" ca="1" si="3060"/>
        <v>8</v>
      </c>
      <c r="V5740">
        <f t="shared" ca="1" si="3061"/>
        <v>7</v>
      </c>
      <c r="X5740">
        <f t="shared" si="3063"/>
        <v>5740</v>
      </c>
      <c r="Y5740">
        <f t="shared" si="3064"/>
        <v>5452</v>
      </c>
      <c r="Z5740">
        <f t="shared" si="3065"/>
        <v>5453</v>
      </c>
      <c r="AA5740">
        <f t="shared" si="3062"/>
        <v>5951</v>
      </c>
      <c r="AB5740">
        <f t="shared" si="3045"/>
        <v>500</v>
      </c>
      <c r="AM5740" t="str">
        <f t="shared" si="3046"/>
        <v>201906LP</v>
      </c>
      <c r="AN5740">
        <f t="shared" ca="1" si="3069"/>
        <v>8.0006666666666675</v>
      </c>
      <c r="AO5740">
        <f t="shared" ca="1" si="3070"/>
        <v>13</v>
      </c>
      <c r="AP5740">
        <f t="shared" ca="1" si="3047"/>
        <v>2</v>
      </c>
      <c r="AQ5740">
        <f t="shared" ca="1" si="3048"/>
        <v>8</v>
      </c>
      <c r="AR5740">
        <f t="shared" ca="1" si="3049"/>
        <v>7.0000000000000009</v>
      </c>
      <c r="AS5740">
        <f ca="1">P5740/J5740</f>
        <v>9.7819549417024768E-2</v>
      </c>
    </row>
    <row r="5741" spans="1:45" x14ac:dyDescent="0.4">
      <c r="A5741">
        <f t="shared" si="3044"/>
        <v>201906</v>
      </c>
      <c r="B5741" t="s">
        <v>817</v>
      </c>
      <c r="C5741" t="s">
        <v>647</v>
      </c>
      <c r="D5741" t="str">
        <f t="shared" ca="1" si="3068"/>
        <v>I102</v>
      </c>
      <c r="E5741">
        <f t="shared" ca="1" si="3050"/>
        <v>66</v>
      </c>
      <c r="F5741">
        <f t="shared" ca="1" si="3051"/>
        <v>6</v>
      </c>
      <c r="G5741" t="str">
        <f t="shared" ca="1" si="3066"/>
        <v>S11</v>
      </c>
      <c r="H5741" t="str">
        <f t="shared" ca="1" si="3067"/>
        <v>S111</v>
      </c>
      <c r="I5741">
        <f ca="1">VLOOKUP(D5741,PRC!$A$2:$B$21,2,0)*E5741</f>
        <v>2640000</v>
      </c>
      <c r="J5741">
        <f t="shared" ca="1" si="3052"/>
        <v>2481596</v>
      </c>
      <c r="K5741">
        <f ca="1">VLOOKUP(D5741,PRC!$A$1:$C$21,3,0)*E5741</f>
        <v>1240800</v>
      </c>
      <c r="L5741">
        <f t="shared" ca="1" si="3053"/>
        <v>343000</v>
      </c>
      <c r="M5741">
        <f t="shared" ca="1" si="3054"/>
        <v>53000</v>
      </c>
      <c r="N5741">
        <f t="shared" ca="1" si="3055"/>
        <v>211000</v>
      </c>
      <c r="O5741">
        <f t="shared" ca="1" si="3056"/>
        <v>185000</v>
      </c>
      <c r="P5741">
        <f t="shared" ca="1" si="3071"/>
        <v>448796</v>
      </c>
      <c r="Q5741">
        <f ca="1">IF(P5741&gt;0,1,0)</f>
        <v>1</v>
      </c>
      <c r="R5741">
        <f t="shared" ca="1" si="3057"/>
        <v>6</v>
      </c>
      <c r="S5741">
        <f t="shared" ca="1" si="3058"/>
        <v>13</v>
      </c>
      <c r="T5741">
        <f t="shared" ca="1" si="3059"/>
        <v>2</v>
      </c>
      <c r="U5741">
        <f t="shared" ca="1" si="3060"/>
        <v>8</v>
      </c>
      <c r="V5741">
        <f t="shared" ca="1" si="3061"/>
        <v>7</v>
      </c>
      <c r="X5741">
        <f t="shared" si="3063"/>
        <v>5741</v>
      </c>
      <c r="Y5741">
        <f t="shared" si="3064"/>
        <v>5452</v>
      </c>
      <c r="Z5741">
        <f t="shared" si="3065"/>
        <v>5453</v>
      </c>
      <c r="AA5741">
        <f t="shared" si="3062"/>
        <v>5951</v>
      </c>
      <c r="AB5741">
        <f t="shared" si="3045"/>
        <v>500</v>
      </c>
      <c r="AM5741" t="str">
        <f t="shared" si="3046"/>
        <v>201906LP</v>
      </c>
      <c r="AN5741">
        <f t="shared" ca="1" si="3069"/>
        <v>6.0001515151515195</v>
      </c>
      <c r="AO5741">
        <f t="shared" ca="1" si="3070"/>
        <v>12.992424242424242</v>
      </c>
      <c r="AP5741">
        <f t="shared" ca="1" si="3047"/>
        <v>2.0075757575757578</v>
      </c>
      <c r="AQ5741">
        <f t="shared" ca="1" si="3048"/>
        <v>7.9924242424242422</v>
      </c>
      <c r="AR5741">
        <f t="shared" ca="1" si="3049"/>
        <v>7.0075757575757569</v>
      </c>
      <c r="AS5741">
        <f ca="1">P5741/J5741</f>
        <v>0.18084974347154009</v>
      </c>
    </row>
    <row r="5742" spans="1:45" x14ac:dyDescent="0.4">
      <c r="A5742">
        <f t="shared" si="3044"/>
        <v>201906</v>
      </c>
      <c r="B5742" t="s">
        <v>818</v>
      </c>
      <c r="C5742" t="s">
        <v>647</v>
      </c>
      <c r="D5742" t="str">
        <f t="shared" ca="1" si="3068"/>
        <v>I117</v>
      </c>
      <c r="E5742">
        <f t="shared" ca="1" si="3050"/>
        <v>55</v>
      </c>
      <c r="F5742">
        <f t="shared" ca="1" si="3051"/>
        <v>10</v>
      </c>
      <c r="G5742" t="str">
        <f t="shared" ca="1" si="3066"/>
        <v>S11</v>
      </c>
      <c r="H5742" t="str">
        <f t="shared" ca="1" si="3067"/>
        <v>S116</v>
      </c>
      <c r="I5742">
        <f ca="1">VLOOKUP(D5742,PRC!$A$2:$B$21,2,0)*E5742</f>
        <v>137500000</v>
      </c>
      <c r="J5742">
        <f t="shared" ca="1" si="3052"/>
        <v>130624996</v>
      </c>
      <c r="K5742">
        <f ca="1">VLOOKUP(D5742,PRC!$A$1:$C$21,3,0)*E5742</f>
        <v>63250000</v>
      </c>
      <c r="L5742">
        <f t="shared" ca="1" si="3053"/>
        <v>13750000</v>
      </c>
      <c r="M5742">
        <f t="shared" ca="1" si="3054"/>
        <v>4125000</v>
      </c>
      <c r="N5742">
        <f t="shared" ca="1" si="3055"/>
        <v>8250000</v>
      </c>
      <c r="O5742">
        <f t="shared" ca="1" si="3056"/>
        <v>9625000</v>
      </c>
      <c r="P5742">
        <f t="shared" ca="1" si="3071"/>
        <v>31624996</v>
      </c>
      <c r="Q5742">
        <f ca="1">IF(P5742&gt;0,1,0)</f>
        <v>1</v>
      </c>
      <c r="R5742">
        <f t="shared" ca="1" si="3057"/>
        <v>5</v>
      </c>
      <c r="S5742">
        <f t="shared" ca="1" si="3058"/>
        <v>10</v>
      </c>
      <c r="T5742">
        <f t="shared" ca="1" si="3059"/>
        <v>3</v>
      </c>
      <c r="U5742">
        <f t="shared" ca="1" si="3060"/>
        <v>6</v>
      </c>
      <c r="V5742">
        <f t="shared" ca="1" si="3061"/>
        <v>7</v>
      </c>
      <c r="X5742">
        <f t="shared" si="3063"/>
        <v>5742</v>
      </c>
      <c r="Y5742">
        <f t="shared" si="3064"/>
        <v>5452</v>
      </c>
      <c r="Z5742">
        <f t="shared" si="3065"/>
        <v>5453</v>
      </c>
      <c r="AA5742">
        <f t="shared" si="3062"/>
        <v>5951</v>
      </c>
      <c r="AB5742">
        <f t="shared" si="3045"/>
        <v>500</v>
      </c>
      <c r="AM5742" t="str">
        <f t="shared" si="3046"/>
        <v>201906LP</v>
      </c>
      <c r="AN5742">
        <f t="shared" ca="1" si="3069"/>
        <v>5.0000029090909059</v>
      </c>
      <c r="AO5742">
        <f t="shared" ca="1" si="3070"/>
        <v>10</v>
      </c>
      <c r="AP5742">
        <f t="shared" ca="1" si="3047"/>
        <v>3</v>
      </c>
      <c r="AQ5742">
        <f t="shared" ca="1" si="3048"/>
        <v>6</v>
      </c>
      <c r="AR5742">
        <f t="shared" ca="1" si="3049"/>
        <v>7.0000000000000009</v>
      </c>
      <c r="AS5742">
        <f ca="1">P5742/J5742</f>
        <v>0.24210523994963415</v>
      </c>
    </row>
    <row r="5743" spans="1:45" x14ac:dyDescent="0.4">
      <c r="A5743">
        <f t="shared" si="3044"/>
        <v>201906</v>
      </c>
      <c r="B5743" t="s">
        <v>819</v>
      </c>
      <c r="C5743" t="s">
        <v>647</v>
      </c>
      <c r="D5743" t="str">
        <f t="shared" ca="1" si="3068"/>
        <v>I112</v>
      </c>
      <c r="E5743">
        <f t="shared" ca="1" si="3050"/>
        <v>52</v>
      </c>
      <c r="F5743">
        <f t="shared" ca="1" si="3051"/>
        <v>10</v>
      </c>
      <c r="G5743" t="str">
        <f t="shared" ca="1" si="3066"/>
        <v>S11</v>
      </c>
      <c r="H5743" t="str">
        <f t="shared" ca="1" si="3067"/>
        <v>S117</v>
      </c>
      <c r="I5743">
        <f ca="1">VLOOKUP(D5743,PRC!$A$2:$B$21,2,0)*E5743</f>
        <v>3380000</v>
      </c>
      <c r="J5743">
        <f t="shared" ca="1" si="3052"/>
        <v>3210996</v>
      </c>
      <c r="K5743">
        <f ca="1">VLOOKUP(D5743,PRC!$A$1:$C$21,3,0)*E5743</f>
        <v>1690000</v>
      </c>
      <c r="L5743">
        <f t="shared" ca="1" si="3053"/>
        <v>372000</v>
      </c>
      <c r="M5743">
        <f t="shared" ca="1" si="3054"/>
        <v>68000</v>
      </c>
      <c r="N5743">
        <f t="shared" ca="1" si="3055"/>
        <v>237000</v>
      </c>
      <c r="O5743">
        <f t="shared" ca="1" si="3056"/>
        <v>338000</v>
      </c>
      <c r="P5743">
        <f t="shared" ca="1" si="3071"/>
        <v>505996</v>
      </c>
      <c r="Q5743">
        <f ca="1">IF(P5743&gt;0,1,0)</f>
        <v>1</v>
      </c>
      <c r="R5743">
        <f t="shared" ca="1" si="3057"/>
        <v>5</v>
      </c>
      <c r="S5743">
        <f t="shared" ca="1" si="3058"/>
        <v>11</v>
      </c>
      <c r="T5743">
        <f t="shared" ca="1" si="3059"/>
        <v>2</v>
      </c>
      <c r="U5743">
        <f t="shared" ca="1" si="3060"/>
        <v>7</v>
      </c>
      <c r="V5743">
        <f t="shared" ca="1" si="3061"/>
        <v>10</v>
      </c>
      <c r="X5743">
        <f t="shared" si="3063"/>
        <v>5743</v>
      </c>
      <c r="Y5743">
        <f t="shared" si="3064"/>
        <v>5452</v>
      </c>
      <c r="Z5743">
        <f t="shared" si="3065"/>
        <v>5453</v>
      </c>
      <c r="AA5743">
        <f t="shared" si="3062"/>
        <v>5951</v>
      </c>
      <c r="AB5743">
        <f t="shared" si="3045"/>
        <v>500</v>
      </c>
      <c r="AM5743" t="str">
        <f t="shared" si="3046"/>
        <v>201906LP</v>
      </c>
      <c r="AN5743">
        <f t="shared" ca="1" si="3069"/>
        <v>5.00011834319527</v>
      </c>
      <c r="AO5743">
        <f t="shared" ca="1" si="3070"/>
        <v>11.005917159763314</v>
      </c>
      <c r="AP5743">
        <f t="shared" ca="1" si="3047"/>
        <v>2.0118343195266273</v>
      </c>
      <c r="AQ5743">
        <f t="shared" ca="1" si="3048"/>
        <v>7.0118343195266277</v>
      </c>
      <c r="AR5743">
        <f t="shared" ca="1" si="3049"/>
        <v>10</v>
      </c>
      <c r="AS5743">
        <f ca="1">P5743/J5743</f>
        <v>0.15758225796606412</v>
      </c>
    </row>
    <row r="5744" spans="1:45" x14ac:dyDescent="0.4">
      <c r="A5744">
        <f t="shared" si="3044"/>
        <v>201906</v>
      </c>
      <c r="B5744" t="s">
        <v>820</v>
      </c>
      <c r="C5744" t="s">
        <v>647</v>
      </c>
      <c r="D5744" t="str">
        <f t="shared" ca="1" si="3068"/>
        <v>I106</v>
      </c>
      <c r="E5744">
        <f t="shared" ca="1" si="3050"/>
        <v>63</v>
      </c>
      <c r="F5744">
        <f t="shared" ca="1" si="3051"/>
        <v>5</v>
      </c>
      <c r="G5744" t="str">
        <f t="shared" ca="1" si="3066"/>
        <v>S10</v>
      </c>
      <c r="H5744" t="str">
        <f t="shared" ca="1" si="3067"/>
        <v>S109</v>
      </c>
      <c r="I5744">
        <f ca="1">VLOOKUP(D5744,PRC!$A$2:$B$21,2,0)*E5744</f>
        <v>1260000</v>
      </c>
      <c r="J5744">
        <f t="shared" ca="1" si="3052"/>
        <v>1133996</v>
      </c>
      <c r="K5744">
        <f ca="1">VLOOKUP(D5744,PRC!$A$1:$C$21,3,0)*E5744</f>
        <v>667800</v>
      </c>
      <c r="L5744">
        <f t="shared" ca="1" si="3053"/>
        <v>189000</v>
      </c>
      <c r="M5744">
        <f t="shared" ca="1" si="3054"/>
        <v>38000</v>
      </c>
      <c r="N5744">
        <f t="shared" ca="1" si="3055"/>
        <v>76000</v>
      </c>
      <c r="O5744">
        <f t="shared" ca="1" si="3056"/>
        <v>88000</v>
      </c>
      <c r="P5744">
        <f t="shared" ca="1" si="3071"/>
        <v>75196</v>
      </c>
      <c r="Q5744">
        <f ca="1">IF(P5744&gt;0,1,0)</f>
        <v>1</v>
      </c>
      <c r="R5744">
        <f t="shared" ca="1" si="3057"/>
        <v>10</v>
      </c>
      <c r="S5744">
        <f t="shared" ca="1" si="3058"/>
        <v>15</v>
      </c>
      <c r="T5744">
        <f t="shared" ca="1" si="3059"/>
        <v>3</v>
      </c>
      <c r="U5744">
        <f t="shared" ca="1" si="3060"/>
        <v>6</v>
      </c>
      <c r="V5744">
        <f t="shared" ca="1" si="3061"/>
        <v>7</v>
      </c>
      <c r="X5744">
        <f t="shared" si="3063"/>
        <v>5744</v>
      </c>
      <c r="Y5744">
        <f t="shared" si="3064"/>
        <v>5452</v>
      </c>
      <c r="Z5744">
        <f t="shared" si="3065"/>
        <v>5453</v>
      </c>
      <c r="AA5744">
        <f t="shared" si="3062"/>
        <v>5951</v>
      </c>
      <c r="AB5744">
        <f t="shared" si="3045"/>
        <v>500</v>
      </c>
      <c r="AM5744" t="str">
        <f t="shared" si="3046"/>
        <v>201906LP</v>
      </c>
      <c r="AN5744">
        <f t="shared" ca="1" si="3069"/>
        <v>10.000317460317465</v>
      </c>
      <c r="AO5744">
        <f t="shared" ca="1" si="3070"/>
        <v>15</v>
      </c>
      <c r="AP5744">
        <f t="shared" ca="1" si="3047"/>
        <v>3.0158730158730158</v>
      </c>
      <c r="AQ5744">
        <f t="shared" ca="1" si="3048"/>
        <v>6.0317460317460316</v>
      </c>
      <c r="AR5744">
        <f t="shared" ca="1" si="3049"/>
        <v>6.9841269841269842</v>
      </c>
      <c r="AS5744">
        <f ca="1">P5744/J5744</f>
        <v>6.6310639543702088E-2</v>
      </c>
    </row>
    <row r="5745" spans="1:45" x14ac:dyDescent="0.4">
      <c r="A5745">
        <f t="shared" si="3044"/>
        <v>201906</v>
      </c>
      <c r="B5745" t="s">
        <v>821</v>
      </c>
      <c r="C5745" t="s">
        <v>647</v>
      </c>
      <c r="D5745" t="str">
        <f t="shared" ca="1" si="3068"/>
        <v>I101</v>
      </c>
      <c r="E5745">
        <f t="shared" ca="1" si="3050"/>
        <v>48</v>
      </c>
      <c r="F5745">
        <f t="shared" ca="1" si="3051"/>
        <v>8</v>
      </c>
      <c r="G5745" t="str">
        <f t="shared" ca="1" si="3066"/>
        <v>S10</v>
      </c>
      <c r="H5745" t="str">
        <f t="shared" ca="1" si="3067"/>
        <v>S106</v>
      </c>
      <c r="I5745">
        <f ca="1">VLOOKUP(D5745,PRC!$A$2:$B$21,2,0)*E5745</f>
        <v>1440000</v>
      </c>
      <c r="J5745">
        <f t="shared" ca="1" si="3052"/>
        <v>1310396</v>
      </c>
      <c r="K5745">
        <f ca="1">VLOOKUP(D5745,PRC!$A$1:$C$21,3,0)*E5745</f>
        <v>748800</v>
      </c>
      <c r="L5745">
        <f t="shared" ca="1" si="3053"/>
        <v>202000</v>
      </c>
      <c r="M5745">
        <f t="shared" ca="1" si="3054"/>
        <v>43000</v>
      </c>
      <c r="N5745">
        <f t="shared" ca="1" si="3055"/>
        <v>130000</v>
      </c>
      <c r="O5745">
        <f t="shared" ca="1" si="3056"/>
        <v>86000</v>
      </c>
      <c r="P5745">
        <f t="shared" ca="1" si="3071"/>
        <v>100596</v>
      </c>
      <c r="Q5745">
        <f ca="1">IF(P5745&gt;0,1,0)</f>
        <v>1</v>
      </c>
      <c r="R5745">
        <f t="shared" ca="1" si="3057"/>
        <v>9</v>
      </c>
      <c r="S5745">
        <f t="shared" ca="1" si="3058"/>
        <v>14</v>
      </c>
      <c r="T5745">
        <f t="shared" ca="1" si="3059"/>
        <v>3</v>
      </c>
      <c r="U5745">
        <f t="shared" ca="1" si="3060"/>
        <v>9</v>
      </c>
      <c r="V5745">
        <f t="shared" ca="1" si="3061"/>
        <v>6</v>
      </c>
      <c r="X5745">
        <f t="shared" si="3063"/>
        <v>5745</v>
      </c>
      <c r="Y5745">
        <f t="shared" si="3064"/>
        <v>5452</v>
      </c>
      <c r="Z5745">
        <f t="shared" si="3065"/>
        <v>5453</v>
      </c>
      <c r="AA5745">
        <f t="shared" si="3062"/>
        <v>5951</v>
      </c>
      <c r="AB5745">
        <f t="shared" si="3045"/>
        <v>500</v>
      </c>
      <c r="AM5745" t="str">
        <f t="shared" si="3046"/>
        <v>201906LP</v>
      </c>
      <c r="AN5745">
        <f t="shared" ca="1" si="3069"/>
        <v>9.0002777777777769</v>
      </c>
      <c r="AO5745">
        <f t="shared" ca="1" si="3070"/>
        <v>14.027777777777779</v>
      </c>
      <c r="AP5745">
        <f t="shared" ca="1" si="3047"/>
        <v>2.9861111111111112</v>
      </c>
      <c r="AQ5745">
        <f t="shared" ca="1" si="3048"/>
        <v>9.0277777777777768</v>
      </c>
      <c r="AR5745">
        <f t="shared" ca="1" si="3049"/>
        <v>5.9722222222222223</v>
      </c>
      <c r="AS5745">
        <f ca="1">P5745/J5745</f>
        <v>7.6767633600835161E-2</v>
      </c>
    </row>
    <row r="5746" spans="1:45" x14ac:dyDescent="0.4">
      <c r="A5746">
        <f t="shared" si="3044"/>
        <v>201906</v>
      </c>
      <c r="B5746" t="s">
        <v>822</v>
      </c>
      <c r="C5746" t="s">
        <v>647</v>
      </c>
      <c r="D5746" t="str">
        <f t="shared" ca="1" si="3068"/>
        <v>I112</v>
      </c>
      <c r="E5746">
        <f t="shared" ca="1" si="3050"/>
        <v>50</v>
      </c>
      <c r="F5746">
        <f t="shared" ca="1" si="3051"/>
        <v>5</v>
      </c>
      <c r="G5746" t="str">
        <f t="shared" ca="1" si="3066"/>
        <v>S11</v>
      </c>
      <c r="H5746" t="str">
        <f t="shared" ca="1" si="3067"/>
        <v>S114</v>
      </c>
      <c r="I5746">
        <f ca="1">VLOOKUP(D5746,PRC!$A$2:$B$21,2,0)*E5746</f>
        <v>3250000</v>
      </c>
      <c r="J5746">
        <f t="shared" ca="1" si="3052"/>
        <v>3054996</v>
      </c>
      <c r="K5746">
        <f ca="1">VLOOKUP(D5746,PRC!$A$1:$C$21,3,0)*E5746</f>
        <v>1625000</v>
      </c>
      <c r="L5746">
        <f t="shared" ca="1" si="3053"/>
        <v>455000</v>
      </c>
      <c r="M5746">
        <f t="shared" ca="1" si="3054"/>
        <v>98000</v>
      </c>
      <c r="N5746">
        <f t="shared" ca="1" si="3055"/>
        <v>195000</v>
      </c>
      <c r="O5746">
        <f t="shared" ca="1" si="3056"/>
        <v>228000</v>
      </c>
      <c r="P5746">
        <f t="shared" ca="1" si="3071"/>
        <v>453996</v>
      </c>
      <c r="Q5746">
        <f ca="1">IF(P5746&gt;0,1,0)</f>
        <v>1</v>
      </c>
      <c r="R5746">
        <f t="shared" ca="1" si="3057"/>
        <v>6</v>
      </c>
      <c r="S5746">
        <f t="shared" ca="1" si="3058"/>
        <v>14</v>
      </c>
      <c r="T5746">
        <f t="shared" ca="1" si="3059"/>
        <v>3</v>
      </c>
      <c r="U5746">
        <f t="shared" ca="1" si="3060"/>
        <v>6</v>
      </c>
      <c r="V5746">
        <f t="shared" ca="1" si="3061"/>
        <v>7</v>
      </c>
      <c r="X5746">
        <f t="shared" si="3063"/>
        <v>5746</v>
      </c>
      <c r="Y5746">
        <f t="shared" si="3064"/>
        <v>5452</v>
      </c>
      <c r="Z5746">
        <f t="shared" si="3065"/>
        <v>5453</v>
      </c>
      <c r="AA5746">
        <f t="shared" si="3062"/>
        <v>5951</v>
      </c>
      <c r="AB5746">
        <f t="shared" si="3045"/>
        <v>500</v>
      </c>
      <c r="AM5746" t="str">
        <f t="shared" si="3046"/>
        <v>201906LP</v>
      </c>
      <c r="AN5746">
        <f t="shared" ca="1" si="3069"/>
        <v>6.0001230769230807</v>
      </c>
      <c r="AO5746">
        <f t="shared" ca="1" si="3070"/>
        <v>14.000000000000002</v>
      </c>
      <c r="AP5746">
        <f t="shared" ca="1" si="3047"/>
        <v>3.0153846153846153</v>
      </c>
      <c r="AQ5746">
        <f t="shared" ca="1" si="3048"/>
        <v>6</v>
      </c>
      <c r="AR5746">
        <f t="shared" ca="1" si="3049"/>
        <v>7.0153846153846153</v>
      </c>
      <c r="AS5746">
        <f ca="1">P5746/J5746</f>
        <v>0.1486077232179682</v>
      </c>
    </row>
    <row r="5747" spans="1:45" x14ac:dyDescent="0.4">
      <c r="A5747">
        <f t="shared" si="3044"/>
        <v>201906</v>
      </c>
      <c r="B5747" t="s">
        <v>823</v>
      </c>
      <c r="C5747" t="s">
        <v>647</v>
      </c>
      <c r="D5747" t="str">
        <f t="shared" ca="1" si="3068"/>
        <v>I114</v>
      </c>
      <c r="E5747">
        <f t="shared" ca="1" si="3050"/>
        <v>38</v>
      </c>
      <c r="F5747">
        <f t="shared" ca="1" si="3051"/>
        <v>6</v>
      </c>
      <c r="G5747" t="str">
        <f t="shared" ca="1" si="3066"/>
        <v>S10</v>
      </c>
      <c r="H5747" t="str">
        <f t="shared" ca="1" si="3067"/>
        <v>S104</v>
      </c>
      <c r="I5747">
        <f ca="1">VLOOKUP(D5747,PRC!$A$2:$B$21,2,0)*E5747</f>
        <v>9120000</v>
      </c>
      <c r="J5747">
        <f t="shared" ca="1" si="3052"/>
        <v>8572796</v>
      </c>
      <c r="K5747">
        <f ca="1">VLOOKUP(D5747,PRC!$A$1:$C$21,3,0)*E5747</f>
        <v>5289600</v>
      </c>
      <c r="L5747">
        <f t="shared" ca="1" si="3053"/>
        <v>912000</v>
      </c>
      <c r="M5747">
        <f t="shared" ca="1" si="3054"/>
        <v>91000</v>
      </c>
      <c r="N5747">
        <f t="shared" ca="1" si="3055"/>
        <v>547000</v>
      </c>
      <c r="O5747">
        <f t="shared" ca="1" si="3056"/>
        <v>730000</v>
      </c>
      <c r="P5747">
        <f t="shared" ca="1" si="3071"/>
        <v>1003196</v>
      </c>
      <c r="Q5747">
        <f ca="1">IF(P5747&gt;0,1,0)</f>
        <v>1</v>
      </c>
      <c r="R5747">
        <f t="shared" ca="1" si="3057"/>
        <v>6</v>
      </c>
      <c r="S5747">
        <f t="shared" ca="1" si="3058"/>
        <v>10</v>
      </c>
      <c r="T5747">
        <f t="shared" ca="1" si="3059"/>
        <v>1</v>
      </c>
      <c r="U5747">
        <f t="shared" ca="1" si="3060"/>
        <v>6</v>
      </c>
      <c r="V5747">
        <f t="shared" ca="1" si="3061"/>
        <v>8</v>
      </c>
      <c r="X5747">
        <f t="shared" si="3063"/>
        <v>5747</v>
      </c>
      <c r="Y5747">
        <f t="shared" si="3064"/>
        <v>5452</v>
      </c>
      <c r="Z5747">
        <f t="shared" si="3065"/>
        <v>5453</v>
      </c>
      <c r="AA5747">
        <f t="shared" si="3062"/>
        <v>5951</v>
      </c>
      <c r="AB5747">
        <f t="shared" si="3045"/>
        <v>500</v>
      </c>
      <c r="AM5747" t="str">
        <f t="shared" si="3046"/>
        <v>201906LP</v>
      </c>
      <c r="AN5747">
        <f t="shared" ca="1" si="3069"/>
        <v>6.0000438596491179</v>
      </c>
      <c r="AO5747">
        <f t="shared" ca="1" si="3070"/>
        <v>10</v>
      </c>
      <c r="AP5747">
        <f t="shared" ca="1" si="3047"/>
        <v>0.99780701754385959</v>
      </c>
      <c r="AQ5747">
        <f t="shared" ca="1" si="3048"/>
        <v>5.9978070175438596</v>
      </c>
      <c r="AR5747">
        <f t="shared" ca="1" si="3049"/>
        <v>8.0043859649122808</v>
      </c>
      <c r="AS5747">
        <f ca="1">P5747/J5747</f>
        <v>0.11702086460473339</v>
      </c>
    </row>
    <row r="5748" spans="1:45" x14ac:dyDescent="0.4">
      <c r="A5748">
        <f t="shared" si="3044"/>
        <v>201906</v>
      </c>
      <c r="B5748" t="s">
        <v>824</v>
      </c>
      <c r="C5748" t="s">
        <v>647</v>
      </c>
      <c r="D5748" t="str">
        <f t="shared" ca="1" si="3068"/>
        <v>I103</v>
      </c>
      <c r="E5748">
        <f t="shared" ca="1" si="3050"/>
        <v>66</v>
      </c>
      <c r="F5748">
        <f t="shared" ca="1" si="3051"/>
        <v>10</v>
      </c>
      <c r="G5748" t="str">
        <f t="shared" ca="1" si="3066"/>
        <v>S10</v>
      </c>
      <c r="H5748" t="str">
        <f t="shared" ca="1" si="3067"/>
        <v>S107</v>
      </c>
      <c r="I5748">
        <f ca="1">VLOOKUP(D5748,PRC!$A$2:$B$21,2,0)*E5748</f>
        <v>3300000</v>
      </c>
      <c r="J5748">
        <f t="shared" ca="1" si="3052"/>
        <v>3101996</v>
      </c>
      <c r="K5748">
        <f ca="1">VLOOKUP(D5748,PRC!$A$1:$C$21,3,0)*E5748</f>
        <v>1881000</v>
      </c>
      <c r="L5748">
        <f t="shared" ca="1" si="3053"/>
        <v>363000</v>
      </c>
      <c r="M5748">
        <f t="shared" ca="1" si="3054"/>
        <v>33000</v>
      </c>
      <c r="N5748">
        <f t="shared" ca="1" si="3055"/>
        <v>165000</v>
      </c>
      <c r="O5748">
        <f t="shared" ca="1" si="3056"/>
        <v>198000</v>
      </c>
      <c r="P5748">
        <f t="shared" ca="1" si="3071"/>
        <v>461996</v>
      </c>
      <c r="Q5748">
        <f ca="1">IF(P5748&gt;0,1,0)</f>
        <v>1</v>
      </c>
      <c r="R5748">
        <f t="shared" ca="1" si="3057"/>
        <v>6</v>
      </c>
      <c r="S5748">
        <f t="shared" ca="1" si="3058"/>
        <v>11</v>
      </c>
      <c r="T5748">
        <f t="shared" ca="1" si="3059"/>
        <v>1</v>
      </c>
      <c r="U5748">
        <f t="shared" ca="1" si="3060"/>
        <v>5</v>
      </c>
      <c r="V5748">
        <f t="shared" ca="1" si="3061"/>
        <v>6</v>
      </c>
      <c r="X5748">
        <f t="shared" si="3063"/>
        <v>5748</v>
      </c>
      <c r="Y5748">
        <f t="shared" si="3064"/>
        <v>5452</v>
      </c>
      <c r="Z5748">
        <f t="shared" si="3065"/>
        <v>5453</v>
      </c>
      <c r="AA5748">
        <f t="shared" si="3062"/>
        <v>5951</v>
      </c>
      <c r="AB5748">
        <f t="shared" si="3045"/>
        <v>500</v>
      </c>
      <c r="AM5748" t="str">
        <f t="shared" si="3046"/>
        <v>201906LP</v>
      </c>
      <c r="AN5748">
        <f t="shared" ca="1" si="3069"/>
        <v>6.0001212121212122</v>
      </c>
      <c r="AO5748">
        <f t="shared" ca="1" si="3070"/>
        <v>11</v>
      </c>
      <c r="AP5748">
        <f t="shared" ca="1" si="3047"/>
        <v>1</v>
      </c>
      <c r="AQ5748">
        <f t="shared" ca="1" si="3048"/>
        <v>5</v>
      </c>
      <c r="AR5748">
        <f t="shared" ca="1" si="3049"/>
        <v>6</v>
      </c>
      <c r="AS5748">
        <f ca="1">P5748/J5748</f>
        <v>0.14893507277249873</v>
      </c>
    </row>
    <row r="5749" spans="1:45" x14ac:dyDescent="0.4">
      <c r="A5749">
        <f t="shared" si="3044"/>
        <v>201906</v>
      </c>
      <c r="B5749" t="s">
        <v>825</v>
      </c>
      <c r="C5749" t="s">
        <v>647</v>
      </c>
      <c r="D5749" t="str">
        <f t="shared" ca="1" si="3068"/>
        <v>I107</v>
      </c>
      <c r="E5749">
        <f t="shared" ca="1" si="3050"/>
        <v>39</v>
      </c>
      <c r="F5749">
        <f t="shared" ca="1" si="3051"/>
        <v>6</v>
      </c>
      <c r="G5749" t="str">
        <f t="shared" ca="1" si="3066"/>
        <v>S11</v>
      </c>
      <c r="H5749" t="str">
        <f t="shared" ca="1" si="3067"/>
        <v>S115</v>
      </c>
      <c r="I5749">
        <f ca="1">VLOOKUP(D5749,PRC!$A$2:$B$21,2,0)*E5749</f>
        <v>5850000</v>
      </c>
      <c r="J5749">
        <f t="shared" ca="1" si="3052"/>
        <v>5440496</v>
      </c>
      <c r="K5749">
        <f ca="1">VLOOKUP(D5749,PRC!$A$1:$C$21,3,0)*E5749</f>
        <v>3334500</v>
      </c>
      <c r="L5749">
        <f t="shared" ca="1" si="3053"/>
        <v>761000</v>
      </c>
      <c r="M5749">
        <f t="shared" ca="1" si="3054"/>
        <v>176000</v>
      </c>
      <c r="N5749">
        <f t="shared" ca="1" si="3055"/>
        <v>351000</v>
      </c>
      <c r="O5749">
        <f t="shared" ca="1" si="3056"/>
        <v>293000</v>
      </c>
      <c r="P5749">
        <f t="shared" ca="1" si="3071"/>
        <v>524996</v>
      </c>
      <c r="Q5749">
        <f ca="1">IF(P5749&gt;0,1,0)</f>
        <v>1</v>
      </c>
      <c r="R5749">
        <f t="shared" ca="1" si="3057"/>
        <v>7</v>
      </c>
      <c r="S5749">
        <f t="shared" ca="1" si="3058"/>
        <v>13</v>
      </c>
      <c r="T5749">
        <f t="shared" ca="1" si="3059"/>
        <v>3</v>
      </c>
      <c r="U5749">
        <f t="shared" ca="1" si="3060"/>
        <v>6</v>
      </c>
      <c r="V5749">
        <f t="shared" ca="1" si="3061"/>
        <v>5</v>
      </c>
      <c r="X5749">
        <f t="shared" si="3063"/>
        <v>5749</v>
      </c>
      <c r="Y5749">
        <f t="shared" si="3064"/>
        <v>5452</v>
      </c>
      <c r="Z5749">
        <f t="shared" si="3065"/>
        <v>5453</v>
      </c>
      <c r="AA5749">
        <f t="shared" si="3062"/>
        <v>5951</v>
      </c>
      <c r="AB5749">
        <f t="shared" si="3045"/>
        <v>500</v>
      </c>
      <c r="AM5749" t="str">
        <f t="shared" si="3046"/>
        <v>201906LP</v>
      </c>
      <c r="AN5749">
        <f t="shared" ca="1" si="3069"/>
        <v>7.0000683760683806</v>
      </c>
      <c r="AO5749">
        <f t="shared" ca="1" si="3070"/>
        <v>13.008547008547009</v>
      </c>
      <c r="AP5749">
        <f t="shared" ca="1" si="3047"/>
        <v>3.0085470085470085</v>
      </c>
      <c r="AQ5749">
        <f t="shared" ca="1" si="3048"/>
        <v>6</v>
      </c>
      <c r="AR5749">
        <f t="shared" ca="1" si="3049"/>
        <v>5.0085470085470085</v>
      </c>
      <c r="AS5749">
        <f ca="1">P5749/J5749</f>
        <v>9.6497819316474082E-2</v>
      </c>
    </row>
    <row r="5750" spans="1:45" x14ac:dyDescent="0.4">
      <c r="A5750">
        <f t="shared" si="3044"/>
        <v>201906</v>
      </c>
      <c r="B5750" t="s">
        <v>826</v>
      </c>
      <c r="C5750" t="s">
        <v>647</v>
      </c>
      <c r="D5750" t="str">
        <f t="shared" ca="1" si="3068"/>
        <v>I115</v>
      </c>
      <c r="E5750">
        <f t="shared" ca="1" si="3050"/>
        <v>44</v>
      </c>
      <c r="F5750">
        <f t="shared" ca="1" si="3051"/>
        <v>8</v>
      </c>
      <c r="G5750" t="str">
        <f t="shared" ca="1" si="3066"/>
        <v>S10</v>
      </c>
      <c r="H5750" t="str">
        <f t="shared" ca="1" si="3067"/>
        <v>S109</v>
      </c>
      <c r="I5750">
        <f ca="1">VLOOKUP(D5750,PRC!$A$2:$B$21,2,0)*E5750</f>
        <v>220000</v>
      </c>
      <c r="J5750">
        <f t="shared" ca="1" si="3052"/>
        <v>204596</v>
      </c>
      <c r="K5750">
        <f ca="1">VLOOKUP(D5750,PRC!$A$1:$C$21,3,0)*E5750</f>
        <v>105600</v>
      </c>
      <c r="L5750">
        <f t="shared" ca="1" si="3053"/>
        <v>22000</v>
      </c>
      <c r="M5750">
        <f t="shared" ca="1" si="3054"/>
        <v>2000</v>
      </c>
      <c r="N5750">
        <f t="shared" ca="1" si="3055"/>
        <v>11000</v>
      </c>
      <c r="O5750">
        <f t="shared" ca="1" si="3056"/>
        <v>13000</v>
      </c>
      <c r="P5750">
        <f t="shared" ca="1" si="3071"/>
        <v>50996</v>
      </c>
      <c r="Q5750">
        <f ca="1">IF(P5750&gt;0,1,0)</f>
        <v>1</v>
      </c>
      <c r="R5750">
        <f t="shared" ca="1" si="3057"/>
        <v>7</v>
      </c>
      <c r="S5750">
        <f t="shared" ca="1" si="3058"/>
        <v>10</v>
      </c>
      <c r="T5750">
        <f t="shared" ca="1" si="3059"/>
        <v>1</v>
      </c>
      <c r="U5750">
        <f t="shared" ca="1" si="3060"/>
        <v>5</v>
      </c>
      <c r="V5750">
        <f t="shared" ca="1" si="3061"/>
        <v>6</v>
      </c>
      <c r="X5750">
        <f t="shared" si="3063"/>
        <v>5750</v>
      </c>
      <c r="Y5750">
        <f t="shared" si="3064"/>
        <v>5452</v>
      </c>
      <c r="Z5750">
        <f t="shared" si="3065"/>
        <v>5453</v>
      </c>
      <c r="AA5750">
        <f t="shared" si="3062"/>
        <v>5951</v>
      </c>
      <c r="AB5750">
        <f t="shared" si="3045"/>
        <v>500</v>
      </c>
      <c r="AM5750" t="str">
        <f t="shared" si="3046"/>
        <v>201906LP</v>
      </c>
      <c r="AN5750">
        <f t="shared" ca="1" si="3069"/>
        <v>7.0018181818181873</v>
      </c>
      <c r="AO5750">
        <f t="shared" ca="1" si="3070"/>
        <v>10</v>
      </c>
      <c r="AP5750">
        <f t="shared" ca="1" si="3047"/>
        <v>0.90909090909090906</v>
      </c>
      <c r="AQ5750">
        <f t="shared" ca="1" si="3048"/>
        <v>5</v>
      </c>
      <c r="AR5750">
        <f t="shared" ca="1" si="3049"/>
        <v>5.9090909090909092</v>
      </c>
      <c r="AS5750">
        <f ca="1">P5750/J5750</f>
        <v>0.2492521847934466</v>
      </c>
    </row>
    <row r="5751" spans="1:45" x14ac:dyDescent="0.4">
      <c r="A5751">
        <f t="shared" si="3044"/>
        <v>201906</v>
      </c>
      <c r="B5751" t="s">
        <v>827</v>
      </c>
      <c r="C5751" t="s">
        <v>647</v>
      </c>
      <c r="D5751" t="str">
        <f t="shared" ca="1" si="3068"/>
        <v>I103</v>
      </c>
      <c r="E5751">
        <f t="shared" ca="1" si="3050"/>
        <v>31</v>
      </c>
      <c r="F5751">
        <f t="shared" ca="1" si="3051"/>
        <v>5</v>
      </c>
      <c r="G5751" t="str">
        <f t="shared" ca="1" si="3066"/>
        <v>S11</v>
      </c>
      <c r="H5751" t="str">
        <f t="shared" ca="1" si="3067"/>
        <v>S111</v>
      </c>
      <c r="I5751">
        <f ca="1">VLOOKUP(D5751,PRC!$A$2:$B$21,2,0)*E5751</f>
        <v>1550000</v>
      </c>
      <c r="J5751">
        <f t="shared" ca="1" si="3052"/>
        <v>1410496</v>
      </c>
      <c r="K5751">
        <f ca="1">VLOOKUP(D5751,PRC!$A$1:$C$21,3,0)*E5751</f>
        <v>883500</v>
      </c>
      <c r="L5751">
        <f t="shared" ca="1" si="3053"/>
        <v>202000</v>
      </c>
      <c r="M5751">
        <f t="shared" ca="1" si="3054"/>
        <v>16000</v>
      </c>
      <c r="N5751">
        <f t="shared" ca="1" si="3055"/>
        <v>109000</v>
      </c>
      <c r="O5751">
        <f t="shared" ca="1" si="3056"/>
        <v>93000</v>
      </c>
      <c r="P5751">
        <f t="shared" ca="1" si="3071"/>
        <v>106996</v>
      </c>
      <c r="Q5751">
        <f ca="1">IF(P5751&gt;0,1,0)</f>
        <v>1</v>
      </c>
      <c r="R5751">
        <f t="shared" ca="1" si="3057"/>
        <v>9</v>
      </c>
      <c r="S5751">
        <f t="shared" ca="1" si="3058"/>
        <v>13</v>
      </c>
      <c r="T5751">
        <f t="shared" ca="1" si="3059"/>
        <v>1</v>
      </c>
      <c r="U5751">
        <f t="shared" ca="1" si="3060"/>
        <v>7</v>
      </c>
      <c r="V5751">
        <f t="shared" ca="1" si="3061"/>
        <v>6</v>
      </c>
      <c r="X5751">
        <f t="shared" si="3063"/>
        <v>5751</v>
      </c>
      <c r="Y5751">
        <f t="shared" si="3064"/>
        <v>5452</v>
      </c>
      <c r="Z5751">
        <f t="shared" si="3065"/>
        <v>5453</v>
      </c>
      <c r="AA5751">
        <f t="shared" si="3062"/>
        <v>5951</v>
      </c>
      <c r="AB5751">
        <f t="shared" si="3045"/>
        <v>500</v>
      </c>
      <c r="AM5751" t="str">
        <f t="shared" si="3046"/>
        <v>201906LP</v>
      </c>
      <c r="AN5751">
        <f t="shared" ca="1" si="3069"/>
        <v>9.0002580645161316</v>
      </c>
      <c r="AO5751">
        <f t="shared" ca="1" si="3070"/>
        <v>13.032258064516128</v>
      </c>
      <c r="AP5751">
        <f t="shared" ca="1" si="3047"/>
        <v>1.032258064516129</v>
      </c>
      <c r="AQ5751">
        <f t="shared" ca="1" si="3048"/>
        <v>7.0322580645161299</v>
      </c>
      <c r="AR5751">
        <f t="shared" ca="1" si="3049"/>
        <v>6</v>
      </c>
      <c r="AS5751">
        <f ca="1">P5751/J5751</f>
        <v>7.5857003493806432E-2</v>
      </c>
    </row>
    <row r="5752" spans="1:45" x14ac:dyDescent="0.4">
      <c r="A5752">
        <f t="shared" si="3044"/>
        <v>201906</v>
      </c>
      <c r="B5752" t="s">
        <v>828</v>
      </c>
      <c r="C5752" t="s">
        <v>647</v>
      </c>
      <c r="D5752" t="str">
        <f t="shared" ca="1" si="3068"/>
        <v>I105</v>
      </c>
      <c r="E5752">
        <f t="shared" ca="1" si="3050"/>
        <v>42</v>
      </c>
      <c r="F5752">
        <f t="shared" ca="1" si="3051"/>
        <v>5</v>
      </c>
      <c r="G5752" t="str">
        <f t="shared" ca="1" si="3066"/>
        <v>S10</v>
      </c>
      <c r="H5752" t="str">
        <f t="shared" ca="1" si="3067"/>
        <v>S102</v>
      </c>
      <c r="I5752">
        <f ca="1">VLOOKUP(D5752,PRC!$A$2:$B$21,2,0)*E5752</f>
        <v>4200000</v>
      </c>
      <c r="J5752">
        <f t="shared" ca="1" si="3052"/>
        <v>3779996</v>
      </c>
      <c r="K5752">
        <f ca="1">VLOOKUP(D5752,PRC!$A$1:$C$21,3,0)*E5752</f>
        <v>2478000</v>
      </c>
      <c r="L5752">
        <f t="shared" ca="1" si="3053"/>
        <v>630000</v>
      </c>
      <c r="M5752">
        <f t="shared" ca="1" si="3054"/>
        <v>84000</v>
      </c>
      <c r="N5752">
        <f t="shared" ca="1" si="3055"/>
        <v>336000</v>
      </c>
      <c r="O5752">
        <f t="shared" ca="1" si="3056"/>
        <v>378000</v>
      </c>
      <c r="P5752">
        <f t="shared" ca="1" si="3071"/>
        <v>-126004</v>
      </c>
      <c r="Q5752">
        <f ca="1">IF(P5752&gt;0,1,0)</f>
        <v>0</v>
      </c>
      <c r="R5752">
        <f t="shared" ca="1" si="3057"/>
        <v>10</v>
      </c>
      <c r="S5752">
        <f t="shared" ca="1" si="3058"/>
        <v>15</v>
      </c>
      <c r="T5752">
        <f t="shared" ca="1" si="3059"/>
        <v>2</v>
      </c>
      <c r="U5752">
        <f t="shared" ca="1" si="3060"/>
        <v>8</v>
      </c>
      <c r="V5752">
        <f t="shared" ca="1" si="3061"/>
        <v>9</v>
      </c>
      <c r="X5752">
        <f t="shared" si="3063"/>
        <v>5752</v>
      </c>
      <c r="Y5752">
        <f t="shared" si="3064"/>
        <v>5452</v>
      </c>
      <c r="Z5752">
        <f t="shared" si="3065"/>
        <v>5453</v>
      </c>
      <c r="AA5752">
        <f t="shared" si="3062"/>
        <v>5951</v>
      </c>
      <c r="AB5752">
        <f t="shared" si="3045"/>
        <v>500</v>
      </c>
      <c r="AM5752" t="str">
        <f t="shared" si="3046"/>
        <v>201906LP</v>
      </c>
      <c r="AN5752">
        <f t="shared" ca="1" si="3069"/>
        <v>10.000095238095241</v>
      </c>
      <c r="AO5752">
        <f t="shared" ca="1" si="3070"/>
        <v>15</v>
      </c>
      <c r="AP5752">
        <f t="shared" ca="1" si="3047"/>
        <v>2</v>
      </c>
      <c r="AQ5752">
        <f t="shared" ca="1" si="3048"/>
        <v>8</v>
      </c>
      <c r="AR5752">
        <f t="shared" ca="1" si="3049"/>
        <v>9</v>
      </c>
      <c r="AS5752">
        <f ca="1">P5752/J5752</f>
        <v>-3.333442680891726E-2</v>
      </c>
    </row>
    <row r="5753" spans="1:45" x14ac:dyDescent="0.4">
      <c r="A5753">
        <f t="shared" si="3044"/>
        <v>201906</v>
      </c>
      <c r="B5753" t="s">
        <v>829</v>
      </c>
      <c r="C5753" t="s">
        <v>647</v>
      </c>
      <c r="D5753" t="str">
        <f t="shared" ca="1" si="3068"/>
        <v>I102</v>
      </c>
      <c r="E5753">
        <f t="shared" ca="1" si="3050"/>
        <v>31</v>
      </c>
      <c r="F5753">
        <f t="shared" ca="1" si="3051"/>
        <v>10</v>
      </c>
      <c r="G5753" t="str">
        <f t="shared" ca="1" si="3066"/>
        <v>S11</v>
      </c>
      <c r="H5753" t="str">
        <f t="shared" ca="1" si="3067"/>
        <v>S117</v>
      </c>
      <c r="I5753">
        <f ca="1">VLOOKUP(D5753,PRC!$A$2:$B$21,2,0)*E5753</f>
        <v>1240000</v>
      </c>
      <c r="J5753">
        <f t="shared" ca="1" si="3052"/>
        <v>1177996</v>
      </c>
      <c r="K5753">
        <f ca="1">VLOOKUP(D5753,PRC!$A$1:$C$21,3,0)*E5753</f>
        <v>582800</v>
      </c>
      <c r="L5753">
        <f t="shared" ca="1" si="3053"/>
        <v>186000</v>
      </c>
      <c r="M5753">
        <f t="shared" ca="1" si="3054"/>
        <v>12000</v>
      </c>
      <c r="N5753">
        <f t="shared" ca="1" si="3055"/>
        <v>87000</v>
      </c>
      <c r="O5753">
        <f t="shared" ca="1" si="3056"/>
        <v>99000</v>
      </c>
      <c r="P5753">
        <f t="shared" ca="1" si="3071"/>
        <v>211196</v>
      </c>
      <c r="Q5753">
        <f ca="1">IF(P5753&gt;0,1,0)</f>
        <v>1</v>
      </c>
      <c r="R5753">
        <f t="shared" ca="1" si="3057"/>
        <v>5</v>
      </c>
      <c r="S5753">
        <f t="shared" ca="1" si="3058"/>
        <v>15</v>
      </c>
      <c r="T5753">
        <f t="shared" ca="1" si="3059"/>
        <v>1</v>
      </c>
      <c r="U5753">
        <f t="shared" ca="1" si="3060"/>
        <v>7</v>
      </c>
      <c r="V5753">
        <f t="shared" ca="1" si="3061"/>
        <v>8</v>
      </c>
      <c r="X5753">
        <f t="shared" si="3063"/>
        <v>5753</v>
      </c>
      <c r="Y5753">
        <f t="shared" si="3064"/>
        <v>5452</v>
      </c>
      <c r="Z5753">
        <f t="shared" si="3065"/>
        <v>5453</v>
      </c>
      <c r="AA5753">
        <f t="shared" si="3062"/>
        <v>5951</v>
      </c>
      <c r="AB5753">
        <f t="shared" si="3045"/>
        <v>500</v>
      </c>
      <c r="AM5753" t="str">
        <f t="shared" si="3046"/>
        <v>201906LP</v>
      </c>
      <c r="AN5753">
        <f t="shared" ca="1" si="3069"/>
        <v>5.0003225806451663</v>
      </c>
      <c r="AO5753">
        <f t="shared" ca="1" si="3070"/>
        <v>15</v>
      </c>
      <c r="AP5753">
        <f t="shared" ca="1" si="3047"/>
        <v>0.967741935483871</v>
      </c>
      <c r="AQ5753">
        <f t="shared" ca="1" si="3048"/>
        <v>7.0161290322580641</v>
      </c>
      <c r="AR5753">
        <f t="shared" ca="1" si="3049"/>
        <v>7.9838709677419351</v>
      </c>
      <c r="AS5753">
        <f ca="1">P5753/J5753</f>
        <v>0.17928414018383765</v>
      </c>
    </row>
    <row r="5754" spans="1:45" x14ac:dyDescent="0.4">
      <c r="A5754">
        <f t="shared" si="3044"/>
        <v>201906</v>
      </c>
      <c r="B5754" t="s">
        <v>830</v>
      </c>
      <c r="C5754" t="s">
        <v>647</v>
      </c>
      <c r="D5754" t="str">
        <f t="shared" ca="1" si="3068"/>
        <v>I104</v>
      </c>
      <c r="E5754">
        <f t="shared" ca="1" si="3050"/>
        <v>55</v>
      </c>
      <c r="F5754">
        <f t="shared" ca="1" si="3051"/>
        <v>7</v>
      </c>
      <c r="G5754" t="str">
        <f t="shared" ca="1" si="3066"/>
        <v>S11</v>
      </c>
      <c r="H5754" t="str">
        <f t="shared" ca="1" si="3067"/>
        <v>S114</v>
      </c>
      <c r="I5754">
        <f ca="1">VLOOKUP(D5754,PRC!$A$2:$B$21,2,0)*E5754</f>
        <v>3850000</v>
      </c>
      <c r="J5754">
        <f t="shared" ca="1" si="3052"/>
        <v>3618996</v>
      </c>
      <c r="K5754">
        <f ca="1">VLOOKUP(D5754,PRC!$A$1:$C$21,3,0)*E5754</f>
        <v>1617000</v>
      </c>
      <c r="L5754">
        <f t="shared" ca="1" si="3053"/>
        <v>462000</v>
      </c>
      <c r="M5754">
        <f t="shared" ca="1" si="3054"/>
        <v>39000</v>
      </c>
      <c r="N5754">
        <f t="shared" ca="1" si="3055"/>
        <v>347000</v>
      </c>
      <c r="O5754">
        <f t="shared" ca="1" si="3056"/>
        <v>308000</v>
      </c>
      <c r="P5754">
        <f t="shared" ca="1" si="3071"/>
        <v>845996</v>
      </c>
      <c r="Q5754">
        <f ca="1">IF(P5754&gt;0,1,0)</f>
        <v>1</v>
      </c>
      <c r="R5754">
        <f t="shared" ca="1" si="3057"/>
        <v>6</v>
      </c>
      <c r="S5754">
        <f t="shared" ca="1" si="3058"/>
        <v>12</v>
      </c>
      <c r="T5754">
        <f t="shared" ca="1" si="3059"/>
        <v>1</v>
      </c>
      <c r="U5754">
        <f t="shared" ca="1" si="3060"/>
        <v>9</v>
      </c>
      <c r="V5754">
        <f t="shared" ca="1" si="3061"/>
        <v>8</v>
      </c>
      <c r="X5754">
        <f t="shared" si="3063"/>
        <v>5754</v>
      </c>
      <c r="Y5754">
        <f t="shared" si="3064"/>
        <v>5452</v>
      </c>
      <c r="Z5754">
        <f t="shared" si="3065"/>
        <v>5453</v>
      </c>
      <c r="AA5754">
        <f t="shared" si="3062"/>
        <v>5951</v>
      </c>
      <c r="AB5754">
        <f t="shared" si="3045"/>
        <v>500</v>
      </c>
      <c r="AM5754" t="str">
        <f t="shared" si="3046"/>
        <v>201906LP</v>
      </c>
      <c r="AN5754">
        <f t="shared" ca="1" si="3069"/>
        <v>6.0001038961038926</v>
      </c>
      <c r="AO5754">
        <f t="shared" ca="1" si="3070"/>
        <v>12</v>
      </c>
      <c r="AP5754">
        <f t="shared" ca="1" si="3047"/>
        <v>1.0129870129870129</v>
      </c>
      <c r="AQ5754">
        <f t="shared" ca="1" si="3048"/>
        <v>9.0129870129870131</v>
      </c>
      <c r="AR5754">
        <f t="shared" ca="1" si="3049"/>
        <v>8</v>
      </c>
      <c r="AS5754">
        <f ca="1">P5754/J5754</f>
        <v>0.23376538686420212</v>
      </c>
    </row>
    <row r="5755" spans="1:45" x14ac:dyDescent="0.4">
      <c r="A5755">
        <f t="shared" si="3044"/>
        <v>201906</v>
      </c>
      <c r="B5755" t="s">
        <v>831</v>
      </c>
      <c r="C5755" t="s">
        <v>647</v>
      </c>
      <c r="D5755" t="str">
        <f t="shared" ca="1" si="3068"/>
        <v>I117</v>
      </c>
      <c r="E5755">
        <f t="shared" ca="1" si="3050"/>
        <v>53</v>
      </c>
      <c r="F5755">
        <f t="shared" ca="1" si="3051"/>
        <v>6</v>
      </c>
      <c r="G5755" t="str">
        <f t="shared" ca="1" si="3066"/>
        <v>S11</v>
      </c>
      <c r="H5755" t="str">
        <f t="shared" ca="1" si="3067"/>
        <v>S115</v>
      </c>
      <c r="I5755">
        <f ca="1">VLOOKUP(D5755,PRC!$A$2:$B$21,2,0)*E5755</f>
        <v>132500000</v>
      </c>
      <c r="J5755">
        <f t="shared" ca="1" si="3052"/>
        <v>120574996</v>
      </c>
      <c r="K5755">
        <f ca="1">VLOOKUP(D5755,PRC!$A$1:$C$21,3,0)*E5755</f>
        <v>60950000</v>
      </c>
      <c r="L5755">
        <f t="shared" ca="1" si="3053"/>
        <v>14575000</v>
      </c>
      <c r="M5755">
        <f t="shared" ca="1" si="3054"/>
        <v>1325000</v>
      </c>
      <c r="N5755">
        <f t="shared" ca="1" si="3055"/>
        <v>10600000</v>
      </c>
      <c r="O5755">
        <f t="shared" ca="1" si="3056"/>
        <v>6625000</v>
      </c>
      <c r="P5755">
        <f t="shared" ca="1" si="3071"/>
        <v>26499996</v>
      </c>
      <c r="Q5755">
        <f ca="1">IF(P5755&gt;0,1,0)</f>
        <v>1</v>
      </c>
      <c r="R5755">
        <f t="shared" ca="1" si="3057"/>
        <v>9</v>
      </c>
      <c r="S5755">
        <f t="shared" ca="1" si="3058"/>
        <v>11</v>
      </c>
      <c r="T5755">
        <f t="shared" ca="1" si="3059"/>
        <v>1</v>
      </c>
      <c r="U5755">
        <f t="shared" ca="1" si="3060"/>
        <v>8</v>
      </c>
      <c r="V5755">
        <f t="shared" ca="1" si="3061"/>
        <v>5</v>
      </c>
      <c r="X5755">
        <f t="shared" si="3063"/>
        <v>5755</v>
      </c>
      <c r="Y5755">
        <f t="shared" si="3064"/>
        <v>5452</v>
      </c>
      <c r="Z5755">
        <f t="shared" si="3065"/>
        <v>5453</v>
      </c>
      <c r="AA5755">
        <f t="shared" si="3062"/>
        <v>5951</v>
      </c>
      <c r="AB5755">
        <f t="shared" si="3045"/>
        <v>500</v>
      </c>
      <c r="AM5755" t="str">
        <f t="shared" si="3046"/>
        <v>201906LP</v>
      </c>
      <c r="AN5755">
        <f t="shared" ca="1" si="3069"/>
        <v>9.0000030188679183</v>
      </c>
      <c r="AO5755">
        <f t="shared" ca="1" si="3070"/>
        <v>11</v>
      </c>
      <c r="AP5755">
        <f t="shared" ca="1" si="3047"/>
        <v>1</v>
      </c>
      <c r="AQ5755">
        <f t="shared" ca="1" si="3048"/>
        <v>8</v>
      </c>
      <c r="AR5755">
        <f t="shared" ca="1" si="3049"/>
        <v>5</v>
      </c>
      <c r="AS5755">
        <f ca="1">P5755/J5755</f>
        <v>0.21978019389691708</v>
      </c>
    </row>
    <row r="5756" spans="1:45" x14ac:dyDescent="0.4">
      <c r="A5756">
        <f t="shared" si="3044"/>
        <v>201906</v>
      </c>
      <c r="B5756" t="s">
        <v>832</v>
      </c>
      <c r="C5756" t="s">
        <v>647</v>
      </c>
      <c r="D5756" t="str">
        <f t="shared" ca="1" si="3068"/>
        <v>I103</v>
      </c>
      <c r="E5756">
        <f t="shared" ca="1" si="3050"/>
        <v>57</v>
      </c>
      <c r="F5756">
        <f t="shared" ca="1" si="3051"/>
        <v>6</v>
      </c>
      <c r="G5756" t="str">
        <f t="shared" ca="1" si="3066"/>
        <v>S11</v>
      </c>
      <c r="H5756" t="str">
        <f t="shared" ca="1" si="3067"/>
        <v>S118</v>
      </c>
      <c r="I5756">
        <f ca="1">VLOOKUP(D5756,PRC!$A$2:$B$21,2,0)*E5756</f>
        <v>2850000</v>
      </c>
      <c r="J5756">
        <f t="shared" ca="1" si="3052"/>
        <v>2707496</v>
      </c>
      <c r="K5756">
        <f ca="1">VLOOKUP(D5756,PRC!$A$1:$C$21,3,0)*E5756</f>
        <v>1624500</v>
      </c>
      <c r="L5756">
        <f t="shared" ca="1" si="3053"/>
        <v>285000</v>
      </c>
      <c r="M5756">
        <f t="shared" ca="1" si="3054"/>
        <v>57000</v>
      </c>
      <c r="N5756">
        <f t="shared" ca="1" si="3055"/>
        <v>285000</v>
      </c>
      <c r="O5756">
        <f t="shared" ca="1" si="3056"/>
        <v>171000</v>
      </c>
      <c r="P5756">
        <f t="shared" ca="1" si="3071"/>
        <v>284996</v>
      </c>
      <c r="Q5756">
        <f ca="1">IF(P5756&gt;0,1,0)</f>
        <v>1</v>
      </c>
      <c r="R5756">
        <f t="shared" ca="1" si="3057"/>
        <v>5</v>
      </c>
      <c r="S5756">
        <f t="shared" ca="1" si="3058"/>
        <v>10</v>
      </c>
      <c r="T5756">
        <f t="shared" ca="1" si="3059"/>
        <v>2</v>
      </c>
      <c r="U5756">
        <f t="shared" ca="1" si="3060"/>
        <v>10</v>
      </c>
      <c r="V5756">
        <f t="shared" ca="1" si="3061"/>
        <v>6</v>
      </c>
      <c r="X5756">
        <f t="shared" si="3063"/>
        <v>5756</v>
      </c>
      <c r="Y5756">
        <f t="shared" si="3064"/>
        <v>5452</v>
      </c>
      <c r="Z5756">
        <f t="shared" si="3065"/>
        <v>5453</v>
      </c>
      <c r="AA5756">
        <f t="shared" si="3062"/>
        <v>5951</v>
      </c>
      <c r="AB5756">
        <f t="shared" si="3045"/>
        <v>500</v>
      </c>
      <c r="AM5756" t="str">
        <f t="shared" si="3046"/>
        <v>201906LP</v>
      </c>
      <c r="AN5756">
        <f t="shared" ca="1" si="3069"/>
        <v>5.0001403508771913</v>
      </c>
      <c r="AO5756">
        <f t="shared" ca="1" si="3070"/>
        <v>10</v>
      </c>
      <c r="AP5756">
        <f t="shared" ca="1" si="3047"/>
        <v>2</v>
      </c>
      <c r="AQ5756">
        <f t="shared" ca="1" si="3048"/>
        <v>10</v>
      </c>
      <c r="AR5756">
        <f t="shared" ca="1" si="3049"/>
        <v>6</v>
      </c>
      <c r="AS5756">
        <f ca="1">P5756/J5756</f>
        <v>0.10526183602856662</v>
      </c>
    </row>
    <row r="5757" spans="1:45" x14ac:dyDescent="0.4">
      <c r="A5757">
        <f t="shared" si="3044"/>
        <v>201906</v>
      </c>
      <c r="B5757" t="s">
        <v>833</v>
      </c>
      <c r="C5757" t="s">
        <v>647</v>
      </c>
      <c r="D5757" t="str">
        <f t="shared" ca="1" si="3068"/>
        <v>I109</v>
      </c>
      <c r="E5757">
        <f t="shared" ca="1" si="3050"/>
        <v>57</v>
      </c>
      <c r="F5757">
        <f t="shared" ca="1" si="3051"/>
        <v>7</v>
      </c>
      <c r="G5757" t="str">
        <f t="shared" ca="1" si="3066"/>
        <v>S11</v>
      </c>
      <c r="H5757" t="str">
        <f t="shared" ca="1" si="3067"/>
        <v>S113</v>
      </c>
      <c r="I5757">
        <f ca="1">VLOOKUP(D5757,PRC!$A$2:$B$21,2,0)*E5757</f>
        <v>28500000</v>
      </c>
      <c r="J5757">
        <f t="shared" ca="1" si="3052"/>
        <v>25649996</v>
      </c>
      <c r="K5757">
        <f ca="1">VLOOKUP(D5757,PRC!$A$1:$C$21,3,0)*E5757</f>
        <v>11400000</v>
      </c>
      <c r="L5757">
        <f t="shared" ca="1" si="3053"/>
        <v>3705000</v>
      </c>
      <c r="M5757">
        <f t="shared" ca="1" si="3054"/>
        <v>570000</v>
      </c>
      <c r="N5757">
        <f t="shared" ca="1" si="3055"/>
        <v>2280000</v>
      </c>
      <c r="O5757">
        <f t="shared" ca="1" si="3056"/>
        <v>2850000</v>
      </c>
      <c r="P5757">
        <f t="shared" ca="1" si="3071"/>
        <v>4844996</v>
      </c>
      <c r="Q5757">
        <f ca="1">IF(P5757&gt;0,1,0)</f>
        <v>1</v>
      </c>
      <c r="R5757">
        <f t="shared" ca="1" si="3057"/>
        <v>10</v>
      </c>
      <c r="S5757">
        <f t="shared" ca="1" si="3058"/>
        <v>13</v>
      </c>
      <c r="T5757">
        <f t="shared" ca="1" si="3059"/>
        <v>2</v>
      </c>
      <c r="U5757">
        <f t="shared" ca="1" si="3060"/>
        <v>8</v>
      </c>
      <c r="V5757">
        <f t="shared" ca="1" si="3061"/>
        <v>10</v>
      </c>
      <c r="X5757">
        <f t="shared" si="3063"/>
        <v>5757</v>
      </c>
      <c r="Y5757">
        <f t="shared" si="3064"/>
        <v>5452</v>
      </c>
      <c r="Z5757">
        <f t="shared" si="3065"/>
        <v>5453</v>
      </c>
      <c r="AA5757">
        <f t="shared" si="3062"/>
        <v>5951</v>
      </c>
      <c r="AB5757">
        <f t="shared" si="3045"/>
        <v>500</v>
      </c>
      <c r="AM5757" t="str">
        <f t="shared" si="3046"/>
        <v>201906LP</v>
      </c>
      <c r="AN5757">
        <f t="shared" ca="1" si="3069"/>
        <v>10.000014035087723</v>
      </c>
      <c r="AO5757">
        <f t="shared" ca="1" si="3070"/>
        <v>13</v>
      </c>
      <c r="AP5757">
        <f t="shared" ca="1" si="3047"/>
        <v>2</v>
      </c>
      <c r="AQ5757">
        <f t="shared" ca="1" si="3048"/>
        <v>8</v>
      </c>
      <c r="AR5757">
        <f t="shared" ca="1" si="3049"/>
        <v>10</v>
      </c>
      <c r="AS5757">
        <f ca="1">P5757/J5757</f>
        <v>0.18888876239980701</v>
      </c>
    </row>
    <row r="5758" spans="1:45" x14ac:dyDescent="0.4">
      <c r="A5758">
        <f t="shared" si="3044"/>
        <v>201906</v>
      </c>
      <c r="B5758" t="s">
        <v>834</v>
      </c>
      <c r="C5758" t="s">
        <v>647</v>
      </c>
      <c r="D5758" t="str">
        <f t="shared" ca="1" si="3068"/>
        <v>I120</v>
      </c>
      <c r="E5758">
        <f t="shared" ca="1" si="3050"/>
        <v>30</v>
      </c>
      <c r="F5758">
        <f t="shared" ca="1" si="3051"/>
        <v>6</v>
      </c>
      <c r="G5758" t="str">
        <f t="shared" ca="1" si="3066"/>
        <v>S10</v>
      </c>
      <c r="H5758" t="str">
        <f t="shared" ca="1" si="3067"/>
        <v>S107</v>
      </c>
      <c r="I5758">
        <f ca="1">VLOOKUP(D5758,PRC!$A$2:$B$21,2,0)*E5758</f>
        <v>129000000</v>
      </c>
      <c r="J5758">
        <f t="shared" ca="1" si="3052"/>
        <v>117389996</v>
      </c>
      <c r="K5758">
        <f ca="1">VLOOKUP(D5758,PRC!$A$1:$C$21,3,0)*E5758</f>
        <v>58050000</v>
      </c>
      <c r="L5758">
        <f t="shared" ca="1" si="3053"/>
        <v>14190000</v>
      </c>
      <c r="M5758">
        <f t="shared" ca="1" si="3054"/>
        <v>3870000</v>
      </c>
      <c r="N5758">
        <f t="shared" ca="1" si="3055"/>
        <v>6450000</v>
      </c>
      <c r="O5758">
        <f t="shared" ca="1" si="3056"/>
        <v>11610000</v>
      </c>
      <c r="P5758">
        <f t="shared" ca="1" si="3071"/>
        <v>23219996</v>
      </c>
      <c r="Q5758">
        <f ca="1">IF(P5758&gt;0,1,0)</f>
        <v>1</v>
      </c>
      <c r="R5758">
        <f t="shared" ca="1" si="3057"/>
        <v>9</v>
      </c>
      <c r="S5758">
        <f t="shared" ca="1" si="3058"/>
        <v>11</v>
      </c>
      <c r="T5758">
        <f t="shared" ca="1" si="3059"/>
        <v>3</v>
      </c>
      <c r="U5758">
        <f t="shared" ca="1" si="3060"/>
        <v>5</v>
      </c>
      <c r="V5758">
        <f t="shared" ca="1" si="3061"/>
        <v>9</v>
      </c>
      <c r="X5758">
        <f t="shared" si="3063"/>
        <v>5758</v>
      </c>
      <c r="Y5758">
        <f t="shared" si="3064"/>
        <v>5452</v>
      </c>
      <c r="Z5758">
        <f t="shared" si="3065"/>
        <v>5453</v>
      </c>
      <c r="AA5758">
        <f t="shared" si="3062"/>
        <v>5951</v>
      </c>
      <c r="AB5758">
        <f t="shared" si="3045"/>
        <v>500</v>
      </c>
      <c r="AM5758" t="str">
        <f t="shared" si="3046"/>
        <v>201906LP</v>
      </c>
      <c r="AN5758">
        <f t="shared" ca="1" si="3069"/>
        <v>9.0000031007751886</v>
      </c>
      <c r="AO5758">
        <f t="shared" ca="1" si="3070"/>
        <v>11</v>
      </c>
      <c r="AP5758">
        <f t="shared" ca="1" si="3047"/>
        <v>3</v>
      </c>
      <c r="AQ5758">
        <f t="shared" ca="1" si="3048"/>
        <v>5</v>
      </c>
      <c r="AR5758">
        <f t="shared" ca="1" si="3049"/>
        <v>9</v>
      </c>
      <c r="AS5758">
        <f ca="1">P5758/J5758</f>
        <v>0.19780217046774581</v>
      </c>
    </row>
    <row r="5759" spans="1:45" x14ac:dyDescent="0.4">
      <c r="A5759">
        <f t="shared" si="3044"/>
        <v>201906</v>
      </c>
      <c r="B5759" t="s">
        <v>835</v>
      </c>
      <c r="C5759" t="s">
        <v>647</v>
      </c>
      <c r="D5759" t="str">
        <f t="shared" ca="1" si="3068"/>
        <v>I102</v>
      </c>
      <c r="E5759">
        <f t="shared" ca="1" si="3050"/>
        <v>40</v>
      </c>
      <c r="F5759">
        <f t="shared" ca="1" si="3051"/>
        <v>9</v>
      </c>
      <c r="G5759" t="str">
        <f t="shared" ca="1" si="3066"/>
        <v>S10</v>
      </c>
      <c r="H5759" t="str">
        <f t="shared" ca="1" si="3067"/>
        <v>S103</v>
      </c>
      <c r="I5759">
        <f ca="1">VLOOKUP(D5759,PRC!$A$2:$B$21,2,0)*E5759</f>
        <v>1600000</v>
      </c>
      <c r="J5759">
        <f t="shared" ca="1" si="3052"/>
        <v>1439996</v>
      </c>
      <c r="K5759">
        <f ca="1">VLOOKUP(D5759,PRC!$A$1:$C$21,3,0)*E5759</f>
        <v>752000</v>
      </c>
      <c r="L5759">
        <f t="shared" ca="1" si="3053"/>
        <v>240000</v>
      </c>
      <c r="M5759">
        <f t="shared" ca="1" si="3054"/>
        <v>32000</v>
      </c>
      <c r="N5759">
        <f t="shared" ca="1" si="3055"/>
        <v>128000</v>
      </c>
      <c r="O5759">
        <f t="shared" ca="1" si="3056"/>
        <v>96000</v>
      </c>
      <c r="P5759">
        <f t="shared" ca="1" si="3071"/>
        <v>191996</v>
      </c>
      <c r="Q5759">
        <f ca="1">IF(P5759&gt;0,1,0)</f>
        <v>1</v>
      </c>
      <c r="R5759">
        <f t="shared" ca="1" si="3057"/>
        <v>10</v>
      </c>
      <c r="S5759">
        <f t="shared" ca="1" si="3058"/>
        <v>15</v>
      </c>
      <c r="T5759">
        <f t="shared" ca="1" si="3059"/>
        <v>2</v>
      </c>
      <c r="U5759">
        <f t="shared" ca="1" si="3060"/>
        <v>8</v>
      </c>
      <c r="V5759">
        <f t="shared" ca="1" si="3061"/>
        <v>6</v>
      </c>
      <c r="X5759">
        <f t="shared" si="3063"/>
        <v>5759</v>
      </c>
      <c r="Y5759">
        <f t="shared" si="3064"/>
        <v>5452</v>
      </c>
      <c r="Z5759">
        <f t="shared" si="3065"/>
        <v>5453</v>
      </c>
      <c r="AA5759">
        <f t="shared" si="3062"/>
        <v>5951</v>
      </c>
      <c r="AB5759">
        <f t="shared" si="3045"/>
        <v>500</v>
      </c>
      <c r="AM5759" t="str">
        <f t="shared" si="3046"/>
        <v>201906LP</v>
      </c>
      <c r="AN5759">
        <f t="shared" ca="1" si="3069"/>
        <v>10.000249999999999</v>
      </c>
      <c r="AO5759">
        <f t="shared" ca="1" si="3070"/>
        <v>15</v>
      </c>
      <c r="AP5759">
        <f t="shared" ca="1" si="3047"/>
        <v>2</v>
      </c>
      <c r="AQ5759">
        <f t="shared" ca="1" si="3048"/>
        <v>8</v>
      </c>
      <c r="AR5759">
        <f t="shared" ca="1" si="3049"/>
        <v>6</v>
      </c>
      <c r="AS5759">
        <f ca="1">P5759/J5759</f>
        <v>0.13333092591923867</v>
      </c>
    </row>
    <row r="5760" spans="1:45" x14ac:dyDescent="0.4">
      <c r="A5760">
        <f t="shared" si="3044"/>
        <v>201906</v>
      </c>
      <c r="B5760" t="s">
        <v>836</v>
      </c>
      <c r="C5760" t="s">
        <v>647</v>
      </c>
      <c r="D5760" t="str">
        <f t="shared" ca="1" si="3068"/>
        <v>I106</v>
      </c>
      <c r="E5760">
        <f t="shared" ca="1" si="3050"/>
        <v>36</v>
      </c>
      <c r="F5760">
        <f t="shared" ca="1" si="3051"/>
        <v>7</v>
      </c>
      <c r="G5760" t="str">
        <f t="shared" ca="1" si="3066"/>
        <v>S10</v>
      </c>
      <c r="H5760" t="str">
        <f t="shared" ca="1" si="3067"/>
        <v>S104</v>
      </c>
      <c r="I5760">
        <f ca="1">VLOOKUP(D5760,PRC!$A$2:$B$21,2,0)*E5760</f>
        <v>720000</v>
      </c>
      <c r="J5760">
        <f t="shared" ca="1" si="3052"/>
        <v>647996</v>
      </c>
      <c r="K5760">
        <f ca="1">VLOOKUP(D5760,PRC!$A$1:$C$21,3,0)*E5760</f>
        <v>381600</v>
      </c>
      <c r="L5760">
        <f t="shared" ca="1" si="3053"/>
        <v>79000</v>
      </c>
      <c r="M5760">
        <f t="shared" ca="1" si="3054"/>
        <v>7000</v>
      </c>
      <c r="N5760">
        <f t="shared" ca="1" si="3055"/>
        <v>50000</v>
      </c>
      <c r="O5760">
        <f t="shared" ca="1" si="3056"/>
        <v>65000</v>
      </c>
      <c r="P5760">
        <f t="shared" ca="1" si="3071"/>
        <v>65396</v>
      </c>
      <c r="Q5760">
        <f ca="1">IF(P5760&gt;0,1,0)</f>
        <v>1</v>
      </c>
      <c r="R5760">
        <f t="shared" ca="1" si="3057"/>
        <v>10</v>
      </c>
      <c r="S5760">
        <f t="shared" ca="1" si="3058"/>
        <v>11</v>
      </c>
      <c r="T5760">
        <f t="shared" ca="1" si="3059"/>
        <v>1</v>
      </c>
      <c r="U5760">
        <f t="shared" ca="1" si="3060"/>
        <v>7</v>
      </c>
      <c r="V5760">
        <f t="shared" ca="1" si="3061"/>
        <v>9</v>
      </c>
      <c r="X5760">
        <f t="shared" si="3063"/>
        <v>5760</v>
      </c>
      <c r="Y5760">
        <f t="shared" si="3064"/>
        <v>5452</v>
      </c>
      <c r="Z5760">
        <f t="shared" si="3065"/>
        <v>5453</v>
      </c>
      <c r="AA5760">
        <f t="shared" si="3062"/>
        <v>5951</v>
      </c>
      <c r="AB5760">
        <f t="shared" si="3045"/>
        <v>500</v>
      </c>
      <c r="AM5760" t="str">
        <f t="shared" si="3046"/>
        <v>201906LP</v>
      </c>
      <c r="AN5760">
        <f t="shared" ca="1" si="3069"/>
        <v>10.000555555555557</v>
      </c>
      <c r="AO5760">
        <f t="shared" ca="1" si="3070"/>
        <v>10.972222222222221</v>
      </c>
      <c r="AP5760">
        <f t="shared" ca="1" si="3047"/>
        <v>0.97222222222222221</v>
      </c>
      <c r="AQ5760">
        <f t="shared" ca="1" si="3048"/>
        <v>6.9444444444444446</v>
      </c>
      <c r="AR5760">
        <f t="shared" ca="1" si="3049"/>
        <v>9.0277777777777768</v>
      </c>
      <c r="AS5760">
        <f ca="1">P5760/J5760</f>
        <v>0.10092037605170402</v>
      </c>
    </row>
    <row r="5761" spans="1:45" x14ac:dyDescent="0.4">
      <c r="A5761">
        <f t="shared" si="3044"/>
        <v>201906</v>
      </c>
      <c r="B5761" t="s">
        <v>837</v>
      </c>
      <c r="C5761" t="s">
        <v>647</v>
      </c>
      <c r="D5761" t="str">
        <f t="shared" ca="1" si="3068"/>
        <v>I109</v>
      </c>
      <c r="E5761">
        <f t="shared" ca="1" si="3050"/>
        <v>70</v>
      </c>
      <c r="F5761">
        <f t="shared" ca="1" si="3051"/>
        <v>6</v>
      </c>
      <c r="G5761" t="str">
        <f t="shared" ca="1" si="3066"/>
        <v>S11</v>
      </c>
      <c r="H5761" t="str">
        <f t="shared" ca="1" si="3067"/>
        <v>S114</v>
      </c>
      <c r="I5761">
        <f ca="1">VLOOKUP(D5761,PRC!$A$2:$B$21,2,0)*E5761</f>
        <v>35000000</v>
      </c>
      <c r="J5761">
        <f t="shared" ca="1" si="3052"/>
        <v>32199996</v>
      </c>
      <c r="K5761">
        <f ca="1">VLOOKUP(D5761,PRC!$A$1:$C$21,3,0)*E5761</f>
        <v>14000000</v>
      </c>
      <c r="L5761">
        <f t="shared" ca="1" si="3053"/>
        <v>4550000</v>
      </c>
      <c r="M5761">
        <f t="shared" ca="1" si="3054"/>
        <v>350000</v>
      </c>
      <c r="N5761">
        <f t="shared" ca="1" si="3055"/>
        <v>2800000</v>
      </c>
      <c r="O5761">
        <f t="shared" ca="1" si="3056"/>
        <v>3150000</v>
      </c>
      <c r="P5761">
        <f t="shared" ca="1" si="3071"/>
        <v>7349996</v>
      </c>
      <c r="Q5761">
        <f ca="1">IF(P5761&gt;0,1,0)</f>
        <v>1</v>
      </c>
      <c r="R5761">
        <f t="shared" ca="1" si="3057"/>
        <v>8</v>
      </c>
      <c r="S5761">
        <f t="shared" ca="1" si="3058"/>
        <v>13</v>
      </c>
      <c r="T5761">
        <f t="shared" ca="1" si="3059"/>
        <v>1</v>
      </c>
      <c r="U5761">
        <f t="shared" ca="1" si="3060"/>
        <v>8</v>
      </c>
      <c r="V5761">
        <f t="shared" ca="1" si="3061"/>
        <v>9</v>
      </c>
      <c r="X5761">
        <f t="shared" si="3063"/>
        <v>5761</v>
      </c>
      <c r="Y5761">
        <f t="shared" si="3064"/>
        <v>5452</v>
      </c>
      <c r="Z5761">
        <f t="shared" si="3065"/>
        <v>5453</v>
      </c>
      <c r="AA5761">
        <f t="shared" si="3062"/>
        <v>5951</v>
      </c>
      <c r="AB5761">
        <f t="shared" si="3045"/>
        <v>500</v>
      </c>
      <c r="AM5761" t="str">
        <f t="shared" si="3046"/>
        <v>201906LP</v>
      </c>
      <c r="AN5761">
        <f t="shared" ca="1" si="3069"/>
        <v>8.0000114285714297</v>
      </c>
      <c r="AO5761">
        <f t="shared" ca="1" si="3070"/>
        <v>13</v>
      </c>
      <c r="AP5761">
        <f t="shared" ca="1" si="3047"/>
        <v>1</v>
      </c>
      <c r="AQ5761">
        <f t="shared" ca="1" si="3048"/>
        <v>8</v>
      </c>
      <c r="AR5761">
        <f t="shared" ca="1" si="3049"/>
        <v>9</v>
      </c>
      <c r="AS5761">
        <f ca="1">P5761/J5761</f>
        <v>0.22826077369699052</v>
      </c>
    </row>
    <row r="5762" spans="1:45" x14ac:dyDescent="0.4">
      <c r="A5762">
        <f t="shared" si="3044"/>
        <v>201906</v>
      </c>
      <c r="B5762" t="s">
        <v>838</v>
      </c>
      <c r="C5762" t="s">
        <v>647</v>
      </c>
      <c r="D5762" t="str">
        <f t="shared" ca="1" si="3068"/>
        <v>I107</v>
      </c>
      <c r="E5762">
        <f t="shared" ca="1" si="3050"/>
        <v>53</v>
      </c>
      <c r="F5762">
        <f t="shared" ca="1" si="3051"/>
        <v>7</v>
      </c>
      <c r="G5762" t="str">
        <f t="shared" ca="1" si="3066"/>
        <v>S11</v>
      </c>
      <c r="H5762" t="str">
        <f t="shared" ca="1" si="3067"/>
        <v>S118</v>
      </c>
      <c r="I5762">
        <f ca="1">VLOOKUP(D5762,PRC!$A$2:$B$21,2,0)*E5762</f>
        <v>7950000</v>
      </c>
      <c r="J5762">
        <f t="shared" ca="1" si="3052"/>
        <v>7234496</v>
      </c>
      <c r="K5762">
        <f ca="1">VLOOKUP(D5762,PRC!$A$1:$C$21,3,0)*E5762</f>
        <v>4531500</v>
      </c>
      <c r="L5762">
        <f t="shared" ca="1" si="3053"/>
        <v>1113000</v>
      </c>
      <c r="M5762">
        <f t="shared" ca="1" si="3054"/>
        <v>159000</v>
      </c>
      <c r="N5762">
        <f t="shared" ca="1" si="3055"/>
        <v>795000</v>
      </c>
      <c r="O5762">
        <f t="shared" ca="1" si="3056"/>
        <v>557000</v>
      </c>
      <c r="P5762">
        <f t="shared" ca="1" si="3071"/>
        <v>78996</v>
      </c>
      <c r="Q5762">
        <f ca="1">IF(P5762&gt;0,1,0)</f>
        <v>1</v>
      </c>
      <c r="R5762">
        <f t="shared" ca="1" si="3057"/>
        <v>9</v>
      </c>
      <c r="S5762">
        <f t="shared" ca="1" si="3058"/>
        <v>14</v>
      </c>
      <c r="T5762">
        <f t="shared" ca="1" si="3059"/>
        <v>2</v>
      </c>
      <c r="U5762">
        <f t="shared" ca="1" si="3060"/>
        <v>10</v>
      </c>
      <c r="V5762">
        <f t="shared" ca="1" si="3061"/>
        <v>7</v>
      </c>
      <c r="X5762">
        <f t="shared" si="3063"/>
        <v>5762</v>
      </c>
      <c r="Y5762">
        <f t="shared" si="3064"/>
        <v>5452</v>
      </c>
      <c r="Z5762">
        <f t="shared" si="3065"/>
        <v>5453</v>
      </c>
      <c r="AA5762">
        <f t="shared" si="3062"/>
        <v>5951</v>
      </c>
      <c r="AB5762">
        <f t="shared" si="3045"/>
        <v>500</v>
      </c>
      <c r="AM5762" t="str">
        <f t="shared" si="3046"/>
        <v>201906LP</v>
      </c>
      <c r="AN5762">
        <f t="shared" ca="1" si="3069"/>
        <v>9.0000503144654136</v>
      </c>
      <c r="AO5762">
        <f t="shared" ca="1" si="3070"/>
        <v>14.000000000000002</v>
      </c>
      <c r="AP5762">
        <f t="shared" ca="1" si="3047"/>
        <v>2</v>
      </c>
      <c r="AQ5762">
        <f t="shared" ca="1" si="3048"/>
        <v>10</v>
      </c>
      <c r="AR5762">
        <f t="shared" ca="1" si="3049"/>
        <v>7.0062893081761004</v>
      </c>
      <c r="AS5762">
        <f ca="1">P5762/J5762</f>
        <v>1.0919350843514185E-2</v>
      </c>
    </row>
    <row r="5763" spans="1:45" x14ac:dyDescent="0.4">
      <c r="A5763">
        <f t="shared" ref="A5763:A5826" si="3072">IF(BA5763="",A5762,BA5763)</f>
        <v>201906</v>
      </c>
      <c r="B5763" t="s">
        <v>839</v>
      </c>
      <c r="C5763" t="s">
        <v>647</v>
      </c>
      <c r="D5763" t="str">
        <f t="shared" ca="1" si="3068"/>
        <v>I116</v>
      </c>
      <c r="E5763">
        <f t="shared" ca="1" si="3050"/>
        <v>35</v>
      </c>
      <c r="F5763">
        <f t="shared" ca="1" si="3051"/>
        <v>7</v>
      </c>
      <c r="G5763" t="str">
        <f t="shared" ca="1" si="3066"/>
        <v>S11</v>
      </c>
      <c r="H5763" t="str">
        <f t="shared" ca="1" si="3067"/>
        <v>S116</v>
      </c>
      <c r="I5763">
        <f ca="1">VLOOKUP(D5763,PRC!$A$2:$B$21,2,0)*E5763</f>
        <v>51100000</v>
      </c>
      <c r="J5763">
        <f t="shared" ca="1" si="3052"/>
        <v>46500996</v>
      </c>
      <c r="K5763">
        <f ca="1">VLOOKUP(D5763,PRC!$A$1:$C$21,3,0)*E5763</f>
        <v>30660000</v>
      </c>
      <c r="L5763">
        <f t="shared" ca="1" si="3053"/>
        <v>5110000</v>
      </c>
      <c r="M5763">
        <f t="shared" ca="1" si="3054"/>
        <v>1533000</v>
      </c>
      <c r="N5763">
        <f t="shared" ca="1" si="3055"/>
        <v>2555000</v>
      </c>
      <c r="O5763">
        <f t="shared" ca="1" si="3056"/>
        <v>4599000</v>
      </c>
      <c r="P5763">
        <f t="shared" ca="1" si="3071"/>
        <v>2043996</v>
      </c>
      <c r="Q5763">
        <f ca="1">IF(P5763&gt;0,1,0)</f>
        <v>1</v>
      </c>
      <c r="R5763">
        <f t="shared" ca="1" si="3057"/>
        <v>9</v>
      </c>
      <c r="S5763">
        <f t="shared" ca="1" si="3058"/>
        <v>10</v>
      </c>
      <c r="T5763">
        <f t="shared" ca="1" si="3059"/>
        <v>3</v>
      </c>
      <c r="U5763">
        <f t="shared" ca="1" si="3060"/>
        <v>5</v>
      </c>
      <c r="V5763">
        <f t="shared" ca="1" si="3061"/>
        <v>9</v>
      </c>
      <c r="X5763">
        <f t="shared" si="3063"/>
        <v>5763</v>
      </c>
      <c r="Y5763">
        <f t="shared" si="3064"/>
        <v>5452</v>
      </c>
      <c r="Z5763">
        <f t="shared" si="3065"/>
        <v>5453</v>
      </c>
      <c r="AA5763">
        <f t="shared" si="3062"/>
        <v>5951</v>
      </c>
      <c r="AB5763">
        <f t="shared" ref="AB5763:AB5826" si="3073">COUNTIF(AM$2:AM$100100,AM5763)</f>
        <v>500</v>
      </c>
      <c r="AM5763" t="str">
        <f t="shared" ref="AM5763:AM5826" si="3074">A5763&amp;C5763</f>
        <v>201906LP</v>
      </c>
      <c r="AN5763">
        <f t="shared" ca="1" si="3069"/>
        <v>9.0000078277886466</v>
      </c>
      <c r="AO5763">
        <f t="shared" ca="1" si="3070"/>
        <v>10</v>
      </c>
      <c r="AP5763">
        <f t="shared" ca="1" si="3047"/>
        <v>3</v>
      </c>
      <c r="AQ5763">
        <f t="shared" ca="1" si="3048"/>
        <v>5</v>
      </c>
      <c r="AR5763">
        <f t="shared" ca="1" si="3049"/>
        <v>9</v>
      </c>
      <c r="AS5763">
        <f ca="1">P5763/J5763</f>
        <v>4.3955961717465152E-2</v>
      </c>
    </row>
    <row r="5764" spans="1:45" x14ac:dyDescent="0.4">
      <c r="A5764">
        <f t="shared" si="3072"/>
        <v>201906</v>
      </c>
      <c r="B5764" t="s">
        <v>840</v>
      </c>
      <c r="C5764" t="s">
        <v>647</v>
      </c>
      <c r="D5764" t="str">
        <f t="shared" ca="1" si="3068"/>
        <v>I106</v>
      </c>
      <c r="E5764">
        <f t="shared" ca="1" si="3050"/>
        <v>69</v>
      </c>
      <c r="F5764">
        <f t="shared" ca="1" si="3051"/>
        <v>9</v>
      </c>
      <c r="G5764" t="str">
        <f t="shared" ca="1" si="3066"/>
        <v>S11</v>
      </c>
      <c r="H5764" t="str">
        <f t="shared" ca="1" si="3067"/>
        <v>S118</v>
      </c>
      <c r="I5764">
        <f ca="1">VLOOKUP(D5764,PRC!$A$2:$B$21,2,0)*E5764</f>
        <v>1380000</v>
      </c>
      <c r="J5764">
        <f t="shared" ca="1" si="3052"/>
        <v>1297196</v>
      </c>
      <c r="K5764">
        <f ca="1">VLOOKUP(D5764,PRC!$A$1:$C$21,3,0)*E5764</f>
        <v>731400</v>
      </c>
      <c r="L5764">
        <f t="shared" ca="1" si="3053"/>
        <v>193000</v>
      </c>
      <c r="M5764">
        <f t="shared" ca="1" si="3054"/>
        <v>28000</v>
      </c>
      <c r="N5764">
        <f t="shared" ca="1" si="3055"/>
        <v>83000</v>
      </c>
      <c r="O5764">
        <f t="shared" ca="1" si="3056"/>
        <v>69000</v>
      </c>
      <c r="P5764">
        <f t="shared" ca="1" si="3071"/>
        <v>192796</v>
      </c>
      <c r="Q5764">
        <f ca="1">IF(P5764&gt;0,1,0)</f>
        <v>1</v>
      </c>
      <c r="R5764">
        <f t="shared" ca="1" si="3057"/>
        <v>6</v>
      </c>
      <c r="S5764">
        <f t="shared" ca="1" si="3058"/>
        <v>14</v>
      </c>
      <c r="T5764">
        <f t="shared" ca="1" si="3059"/>
        <v>2</v>
      </c>
      <c r="U5764">
        <f t="shared" ca="1" si="3060"/>
        <v>6</v>
      </c>
      <c r="V5764">
        <f t="shared" ca="1" si="3061"/>
        <v>5</v>
      </c>
      <c r="X5764">
        <f t="shared" si="3063"/>
        <v>5764</v>
      </c>
      <c r="Y5764">
        <f t="shared" si="3064"/>
        <v>5452</v>
      </c>
      <c r="Z5764">
        <f t="shared" si="3065"/>
        <v>5453</v>
      </c>
      <c r="AA5764">
        <f t="shared" si="3062"/>
        <v>5951</v>
      </c>
      <c r="AB5764">
        <f t="shared" si="3073"/>
        <v>500</v>
      </c>
      <c r="AM5764" t="str">
        <f t="shared" si="3074"/>
        <v>201906LP</v>
      </c>
      <c r="AN5764">
        <f t="shared" ca="1" si="3069"/>
        <v>6.0002898550724604</v>
      </c>
      <c r="AO5764">
        <f t="shared" ca="1" si="3070"/>
        <v>13.985507246376811</v>
      </c>
      <c r="AP5764">
        <f t="shared" ca="1" si="3047"/>
        <v>2.0289855072463765</v>
      </c>
      <c r="AQ5764">
        <f t="shared" ca="1" si="3048"/>
        <v>6.0144927536231885</v>
      </c>
      <c r="AR5764">
        <f t="shared" ca="1" si="3049"/>
        <v>5</v>
      </c>
      <c r="AS5764">
        <f ca="1">P5764/J5764</f>
        <v>0.14862518848346742</v>
      </c>
    </row>
    <row r="5765" spans="1:45" x14ac:dyDescent="0.4">
      <c r="A5765">
        <f t="shared" si="3072"/>
        <v>201906</v>
      </c>
      <c r="B5765" t="s">
        <v>841</v>
      </c>
      <c r="C5765" t="s">
        <v>647</v>
      </c>
      <c r="D5765" t="str">
        <f t="shared" ca="1" si="3068"/>
        <v>I102</v>
      </c>
      <c r="E5765">
        <f t="shared" ca="1" si="3050"/>
        <v>40</v>
      </c>
      <c r="F5765">
        <f t="shared" ca="1" si="3051"/>
        <v>6</v>
      </c>
      <c r="G5765" t="str">
        <f t="shared" ca="1" si="3066"/>
        <v>S11</v>
      </c>
      <c r="H5765" t="str">
        <f t="shared" ca="1" si="3067"/>
        <v>S119</v>
      </c>
      <c r="I5765">
        <f ca="1">VLOOKUP(D5765,PRC!$A$2:$B$21,2,0)*E5765</f>
        <v>1600000</v>
      </c>
      <c r="J5765">
        <f t="shared" ca="1" si="3052"/>
        <v>1519996</v>
      </c>
      <c r="K5765">
        <f ca="1">VLOOKUP(D5765,PRC!$A$1:$C$21,3,0)*E5765</f>
        <v>752000</v>
      </c>
      <c r="L5765">
        <f t="shared" ca="1" si="3053"/>
        <v>224000</v>
      </c>
      <c r="M5765">
        <f t="shared" ca="1" si="3054"/>
        <v>16000</v>
      </c>
      <c r="N5765">
        <f t="shared" ca="1" si="3055"/>
        <v>80000</v>
      </c>
      <c r="O5765">
        <f t="shared" ca="1" si="3056"/>
        <v>80000</v>
      </c>
      <c r="P5765">
        <f t="shared" ca="1" si="3071"/>
        <v>367996</v>
      </c>
      <c r="Q5765">
        <f ca="1">IF(P5765&gt;0,1,0)</f>
        <v>1</v>
      </c>
      <c r="R5765">
        <f t="shared" ca="1" si="3057"/>
        <v>5</v>
      </c>
      <c r="S5765">
        <f t="shared" ca="1" si="3058"/>
        <v>14</v>
      </c>
      <c r="T5765">
        <f t="shared" ca="1" si="3059"/>
        <v>1</v>
      </c>
      <c r="U5765">
        <f t="shared" ca="1" si="3060"/>
        <v>5</v>
      </c>
      <c r="V5765">
        <f t="shared" ca="1" si="3061"/>
        <v>5</v>
      </c>
      <c r="X5765">
        <f t="shared" si="3063"/>
        <v>5765</v>
      </c>
      <c r="Y5765">
        <f t="shared" si="3064"/>
        <v>5452</v>
      </c>
      <c r="Z5765">
        <f t="shared" si="3065"/>
        <v>5453</v>
      </c>
      <c r="AA5765">
        <f t="shared" si="3062"/>
        <v>5951</v>
      </c>
      <c r="AB5765">
        <f t="shared" si="3073"/>
        <v>500</v>
      </c>
      <c r="AM5765" t="str">
        <f t="shared" si="3074"/>
        <v>201906LP</v>
      </c>
      <c r="AN5765">
        <f t="shared" ca="1" si="3069"/>
        <v>5.000249999999995</v>
      </c>
      <c r="AO5765">
        <f t="shared" ca="1" si="3070"/>
        <v>14.000000000000002</v>
      </c>
      <c r="AP5765">
        <f t="shared" ca="1" si="3047"/>
        <v>1</v>
      </c>
      <c r="AQ5765">
        <f t="shared" ca="1" si="3048"/>
        <v>5</v>
      </c>
      <c r="AR5765">
        <f t="shared" ca="1" si="3049"/>
        <v>5</v>
      </c>
      <c r="AS5765">
        <f ca="1">P5765/J5765</f>
        <v>0.24210326869281235</v>
      </c>
    </row>
    <row r="5766" spans="1:45" x14ac:dyDescent="0.4">
      <c r="A5766">
        <f t="shared" si="3072"/>
        <v>201906</v>
      </c>
      <c r="B5766" t="s">
        <v>842</v>
      </c>
      <c r="C5766" t="s">
        <v>647</v>
      </c>
      <c r="D5766" t="str">
        <f t="shared" ca="1" si="3068"/>
        <v>I103</v>
      </c>
      <c r="E5766">
        <f t="shared" ca="1" si="3050"/>
        <v>65</v>
      </c>
      <c r="F5766">
        <f t="shared" ca="1" si="3051"/>
        <v>5</v>
      </c>
      <c r="G5766" t="str">
        <f t="shared" ca="1" si="3066"/>
        <v>S11</v>
      </c>
      <c r="H5766" t="str">
        <f t="shared" ca="1" si="3067"/>
        <v>S117</v>
      </c>
      <c r="I5766">
        <f ca="1">VLOOKUP(D5766,PRC!$A$2:$B$21,2,0)*E5766</f>
        <v>3250000</v>
      </c>
      <c r="J5766">
        <f t="shared" ca="1" si="3052"/>
        <v>3054996</v>
      </c>
      <c r="K5766">
        <f ca="1">VLOOKUP(D5766,PRC!$A$1:$C$21,3,0)*E5766</f>
        <v>1852500</v>
      </c>
      <c r="L5766">
        <f t="shared" ca="1" si="3053"/>
        <v>455000</v>
      </c>
      <c r="M5766">
        <f t="shared" ca="1" si="3054"/>
        <v>98000</v>
      </c>
      <c r="N5766">
        <f t="shared" ca="1" si="3055"/>
        <v>195000</v>
      </c>
      <c r="O5766">
        <f t="shared" ca="1" si="3056"/>
        <v>163000</v>
      </c>
      <c r="P5766">
        <f t="shared" ca="1" si="3071"/>
        <v>291496</v>
      </c>
      <c r="Q5766">
        <f ca="1">IF(P5766&gt;0,1,0)</f>
        <v>1</v>
      </c>
      <c r="R5766">
        <f t="shared" ca="1" si="3057"/>
        <v>6</v>
      </c>
      <c r="S5766">
        <f t="shared" ca="1" si="3058"/>
        <v>14</v>
      </c>
      <c r="T5766">
        <f t="shared" ca="1" si="3059"/>
        <v>3</v>
      </c>
      <c r="U5766">
        <f t="shared" ca="1" si="3060"/>
        <v>6</v>
      </c>
      <c r="V5766">
        <f t="shared" ca="1" si="3061"/>
        <v>5</v>
      </c>
      <c r="X5766">
        <f t="shared" si="3063"/>
        <v>5766</v>
      </c>
      <c r="Y5766">
        <f t="shared" si="3064"/>
        <v>5452</v>
      </c>
      <c r="Z5766">
        <f t="shared" si="3065"/>
        <v>5453</v>
      </c>
      <c r="AA5766">
        <f t="shared" si="3062"/>
        <v>5951</v>
      </c>
      <c r="AB5766">
        <f t="shared" si="3073"/>
        <v>500</v>
      </c>
      <c r="AM5766" t="str">
        <f t="shared" si="3074"/>
        <v>201906LP</v>
      </c>
      <c r="AN5766">
        <f t="shared" ca="1" si="3069"/>
        <v>6.0001230769230807</v>
      </c>
      <c r="AO5766">
        <f t="shared" ca="1" si="3070"/>
        <v>14.000000000000002</v>
      </c>
      <c r="AP5766">
        <f t="shared" ca="1" si="3047"/>
        <v>3.0153846153846153</v>
      </c>
      <c r="AQ5766">
        <f t="shared" ca="1" si="3048"/>
        <v>6</v>
      </c>
      <c r="AR5766">
        <f t="shared" ca="1" si="3049"/>
        <v>5.0153846153846153</v>
      </c>
      <c r="AS5766">
        <f ca="1">P5766/J5766</f>
        <v>9.5416164211016966E-2</v>
      </c>
    </row>
    <row r="5767" spans="1:45" x14ac:dyDescent="0.4">
      <c r="A5767">
        <f t="shared" si="3072"/>
        <v>201906</v>
      </c>
      <c r="B5767" t="s">
        <v>843</v>
      </c>
      <c r="C5767" t="s">
        <v>647</v>
      </c>
      <c r="D5767" t="str">
        <f t="shared" ca="1" si="3068"/>
        <v>I101</v>
      </c>
      <c r="E5767">
        <f t="shared" ca="1" si="3050"/>
        <v>47</v>
      </c>
      <c r="F5767">
        <f t="shared" ca="1" si="3051"/>
        <v>5</v>
      </c>
      <c r="G5767" t="str">
        <f t="shared" ca="1" si="3066"/>
        <v>S11</v>
      </c>
      <c r="H5767" t="str">
        <f t="shared" ca="1" si="3067"/>
        <v>S115</v>
      </c>
      <c r="I5767">
        <f ca="1">VLOOKUP(D5767,PRC!$A$2:$B$21,2,0)*E5767</f>
        <v>1410000</v>
      </c>
      <c r="J5767">
        <f t="shared" ca="1" si="3052"/>
        <v>1339496</v>
      </c>
      <c r="K5767">
        <f ca="1">VLOOKUP(D5767,PRC!$A$1:$C$21,3,0)*E5767</f>
        <v>733200</v>
      </c>
      <c r="L5767">
        <f t="shared" ca="1" si="3053"/>
        <v>197000</v>
      </c>
      <c r="M5767">
        <f t="shared" ca="1" si="3054"/>
        <v>14000</v>
      </c>
      <c r="N5767">
        <f t="shared" ca="1" si="3055"/>
        <v>127000</v>
      </c>
      <c r="O5767">
        <f t="shared" ca="1" si="3056"/>
        <v>127000</v>
      </c>
      <c r="P5767">
        <f t="shared" ca="1" si="3071"/>
        <v>141296</v>
      </c>
      <c r="Q5767">
        <f ca="1">IF(P5767&gt;0,1,0)</f>
        <v>1</v>
      </c>
      <c r="R5767">
        <f t="shared" ca="1" si="3057"/>
        <v>5</v>
      </c>
      <c r="S5767">
        <f t="shared" ca="1" si="3058"/>
        <v>14</v>
      </c>
      <c r="T5767">
        <f t="shared" ca="1" si="3059"/>
        <v>1</v>
      </c>
      <c r="U5767">
        <f t="shared" ca="1" si="3060"/>
        <v>9</v>
      </c>
      <c r="V5767">
        <f t="shared" ca="1" si="3061"/>
        <v>9</v>
      </c>
      <c r="X5767">
        <f t="shared" si="3063"/>
        <v>5767</v>
      </c>
      <c r="Y5767">
        <f t="shared" si="3064"/>
        <v>5452</v>
      </c>
      <c r="Z5767">
        <f t="shared" si="3065"/>
        <v>5453</v>
      </c>
      <c r="AA5767">
        <f t="shared" si="3062"/>
        <v>5951</v>
      </c>
      <c r="AB5767">
        <f t="shared" si="3073"/>
        <v>500</v>
      </c>
      <c r="AM5767" t="str">
        <f t="shared" si="3074"/>
        <v>201906LP</v>
      </c>
      <c r="AN5767">
        <f t="shared" ca="1" si="3069"/>
        <v>5.0002836879432628</v>
      </c>
      <c r="AO5767">
        <f t="shared" ca="1" si="3070"/>
        <v>13.971631205673759</v>
      </c>
      <c r="AP5767">
        <f t="shared" ca="1" si="3047"/>
        <v>0.99290780141843982</v>
      </c>
      <c r="AQ5767">
        <f t="shared" ca="1" si="3048"/>
        <v>9.0070921985815602</v>
      </c>
      <c r="AR5767">
        <f t="shared" ca="1" si="3049"/>
        <v>9.0070921985815602</v>
      </c>
      <c r="AS5767">
        <f ca="1">P5767/J5767</f>
        <v>0.10548445086808769</v>
      </c>
    </row>
    <row r="5768" spans="1:45" x14ac:dyDescent="0.4">
      <c r="A5768">
        <f t="shared" si="3072"/>
        <v>201906</v>
      </c>
      <c r="B5768" t="s">
        <v>844</v>
      </c>
      <c r="C5768" t="s">
        <v>647</v>
      </c>
      <c r="D5768" t="str">
        <f t="shared" ca="1" si="3068"/>
        <v>I119</v>
      </c>
      <c r="E5768">
        <f t="shared" ca="1" si="3050"/>
        <v>36</v>
      </c>
      <c r="F5768">
        <f t="shared" ca="1" si="3051"/>
        <v>6</v>
      </c>
      <c r="G5768" t="str">
        <f t="shared" ca="1" si="3066"/>
        <v>S10</v>
      </c>
      <c r="H5768" t="str">
        <f t="shared" ca="1" si="3067"/>
        <v>S102</v>
      </c>
      <c r="I5768">
        <f ca="1">VLOOKUP(D5768,PRC!$A$2:$B$21,2,0)*E5768</f>
        <v>3420000</v>
      </c>
      <c r="J5768">
        <f t="shared" ca="1" si="3052"/>
        <v>3214796</v>
      </c>
      <c r="K5768">
        <f ca="1">VLOOKUP(D5768,PRC!$A$1:$C$21,3,0)*E5768</f>
        <v>1641600</v>
      </c>
      <c r="L5768">
        <f t="shared" ca="1" si="3053"/>
        <v>513000</v>
      </c>
      <c r="M5768">
        <f t="shared" ca="1" si="3054"/>
        <v>68000</v>
      </c>
      <c r="N5768">
        <f t="shared" ca="1" si="3055"/>
        <v>171000</v>
      </c>
      <c r="O5768">
        <f t="shared" ca="1" si="3056"/>
        <v>171000</v>
      </c>
      <c r="P5768">
        <f t="shared" ca="1" si="3071"/>
        <v>650196</v>
      </c>
      <c r="Q5768">
        <f ca="1">IF(P5768&gt;0,1,0)</f>
        <v>1</v>
      </c>
      <c r="R5768">
        <f t="shared" ca="1" si="3057"/>
        <v>6</v>
      </c>
      <c r="S5768">
        <f t="shared" ca="1" si="3058"/>
        <v>15</v>
      </c>
      <c r="T5768">
        <f t="shared" ca="1" si="3059"/>
        <v>2</v>
      </c>
      <c r="U5768">
        <f t="shared" ca="1" si="3060"/>
        <v>5</v>
      </c>
      <c r="V5768">
        <f t="shared" ca="1" si="3061"/>
        <v>5</v>
      </c>
      <c r="X5768">
        <f t="shared" si="3063"/>
        <v>5768</v>
      </c>
      <c r="Y5768">
        <f t="shared" si="3064"/>
        <v>5452</v>
      </c>
      <c r="Z5768">
        <f t="shared" si="3065"/>
        <v>5453</v>
      </c>
      <c r="AA5768">
        <f t="shared" si="3062"/>
        <v>5951</v>
      </c>
      <c r="AB5768">
        <f t="shared" si="3073"/>
        <v>500</v>
      </c>
      <c r="AM5768" t="str">
        <f t="shared" si="3074"/>
        <v>201906LP</v>
      </c>
      <c r="AN5768">
        <f t="shared" ca="1" si="3069"/>
        <v>6.0001169590643277</v>
      </c>
      <c r="AO5768">
        <f t="shared" ca="1" si="3070"/>
        <v>15</v>
      </c>
      <c r="AP5768">
        <f t="shared" ref="AP5768:AP5831" ca="1" si="3075">M5768/$I5768*100</f>
        <v>1.9883040935672516</v>
      </c>
      <c r="AQ5768">
        <f t="shared" ref="AQ5768:AQ5831" ca="1" si="3076">N5768/$I5768*100</f>
        <v>5</v>
      </c>
      <c r="AR5768">
        <f t="shared" ref="AR5768:AR5831" ca="1" si="3077">O5768/$I5768*100</f>
        <v>5</v>
      </c>
      <c r="AS5768">
        <f ca="1">P5768/J5768</f>
        <v>0.20225109151560472</v>
      </c>
    </row>
    <row r="5769" spans="1:45" x14ac:dyDescent="0.4">
      <c r="A5769">
        <f t="shared" si="3072"/>
        <v>201906</v>
      </c>
      <c r="B5769" t="s">
        <v>845</v>
      </c>
      <c r="C5769" t="s">
        <v>647</v>
      </c>
      <c r="D5769" t="str">
        <f t="shared" ca="1" si="3068"/>
        <v>I119</v>
      </c>
      <c r="E5769">
        <f t="shared" ca="1" si="3050"/>
        <v>58</v>
      </c>
      <c r="F5769">
        <f t="shared" ca="1" si="3051"/>
        <v>9</v>
      </c>
      <c r="G5769" t="str">
        <f t="shared" ca="1" si="3066"/>
        <v>S11</v>
      </c>
      <c r="H5769" t="str">
        <f t="shared" ca="1" si="3067"/>
        <v>S114</v>
      </c>
      <c r="I5769">
        <f ca="1">VLOOKUP(D5769,PRC!$A$2:$B$21,2,0)*E5769</f>
        <v>5510000</v>
      </c>
      <c r="J5769">
        <f t="shared" ca="1" si="3052"/>
        <v>5234496</v>
      </c>
      <c r="K5769">
        <f ca="1">VLOOKUP(D5769,PRC!$A$1:$C$21,3,0)*E5769</f>
        <v>2644800</v>
      </c>
      <c r="L5769">
        <f t="shared" ca="1" si="3053"/>
        <v>661000</v>
      </c>
      <c r="M5769">
        <f t="shared" ca="1" si="3054"/>
        <v>55000</v>
      </c>
      <c r="N5769">
        <f t="shared" ca="1" si="3055"/>
        <v>441000</v>
      </c>
      <c r="O5769">
        <f t="shared" ca="1" si="3056"/>
        <v>276000</v>
      </c>
      <c r="P5769">
        <f t="shared" ca="1" si="3071"/>
        <v>1156696</v>
      </c>
      <c r="Q5769">
        <f ca="1">IF(P5769&gt;0,1,0)</f>
        <v>1</v>
      </c>
      <c r="R5769">
        <f t="shared" ca="1" si="3057"/>
        <v>5</v>
      </c>
      <c r="S5769">
        <f t="shared" ca="1" si="3058"/>
        <v>12</v>
      </c>
      <c r="T5769">
        <f t="shared" ca="1" si="3059"/>
        <v>1</v>
      </c>
      <c r="U5769">
        <f t="shared" ca="1" si="3060"/>
        <v>8</v>
      </c>
      <c r="V5769">
        <f t="shared" ca="1" si="3061"/>
        <v>5</v>
      </c>
      <c r="X5769">
        <f t="shared" si="3063"/>
        <v>5769</v>
      </c>
      <c r="Y5769">
        <f t="shared" si="3064"/>
        <v>5452</v>
      </c>
      <c r="Z5769">
        <f t="shared" si="3065"/>
        <v>5453</v>
      </c>
      <c r="AA5769">
        <f t="shared" si="3062"/>
        <v>5951</v>
      </c>
      <c r="AB5769">
        <f t="shared" si="3073"/>
        <v>500</v>
      </c>
      <c r="AM5769" t="str">
        <f t="shared" si="3074"/>
        <v>201906LP</v>
      </c>
      <c r="AN5769">
        <f t="shared" ca="1" si="3069"/>
        <v>5.0000725952813019</v>
      </c>
      <c r="AO5769">
        <f t="shared" ca="1" si="3070"/>
        <v>11.996370235934664</v>
      </c>
      <c r="AP5769">
        <f t="shared" ca="1" si="3075"/>
        <v>0.99818511796733211</v>
      </c>
      <c r="AQ5769">
        <f t="shared" ca="1" si="3076"/>
        <v>8.0036297640653356</v>
      </c>
      <c r="AR5769">
        <f t="shared" ca="1" si="3077"/>
        <v>5.0090744101633398</v>
      </c>
      <c r="AS5769">
        <f ca="1">P5769/J5769</f>
        <v>0.22097562019342454</v>
      </c>
    </row>
    <row r="5770" spans="1:45" x14ac:dyDescent="0.4">
      <c r="A5770">
        <f t="shared" si="3072"/>
        <v>201906</v>
      </c>
      <c r="B5770" t="s">
        <v>846</v>
      </c>
      <c r="C5770" t="s">
        <v>647</v>
      </c>
      <c r="D5770" t="str">
        <f t="shared" ca="1" si="3068"/>
        <v>I116</v>
      </c>
      <c r="E5770">
        <f t="shared" ca="1" si="3050"/>
        <v>69</v>
      </c>
      <c r="F5770">
        <f t="shared" ca="1" si="3051"/>
        <v>7</v>
      </c>
      <c r="G5770" t="str">
        <f t="shared" ca="1" si="3066"/>
        <v>S11</v>
      </c>
      <c r="H5770" t="str">
        <f t="shared" ca="1" si="3067"/>
        <v>S117</v>
      </c>
      <c r="I5770">
        <f ca="1">VLOOKUP(D5770,PRC!$A$2:$B$21,2,0)*E5770</f>
        <v>100740000</v>
      </c>
      <c r="J5770">
        <f t="shared" ca="1" si="3052"/>
        <v>92680796</v>
      </c>
      <c r="K5770">
        <f ca="1">VLOOKUP(D5770,PRC!$A$1:$C$21,3,0)*E5770</f>
        <v>60444000</v>
      </c>
      <c r="L5770">
        <f t="shared" ca="1" si="3053"/>
        <v>11081000</v>
      </c>
      <c r="M5770">
        <f t="shared" ca="1" si="3054"/>
        <v>3022000</v>
      </c>
      <c r="N5770">
        <f t="shared" ca="1" si="3055"/>
        <v>10074000</v>
      </c>
      <c r="O5770">
        <f t="shared" ca="1" si="3056"/>
        <v>10074000</v>
      </c>
      <c r="P5770">
        <f t="shared" ca="1" si="3071"/>
        <v>-2014204</v>
      </c>
      <c r="Q5770">
        <f ca="1">IF(P5770&gt;0,1,0)</f>
        <v>0</v>
      </c>
      <c r="R5770">
        <f t="shared" ca="1" si="3057"/>
        <v>8</v>
      </c>
      <c r="S5770">
        <f t="shared" ca="1" si="3058"/>
        <v>11</v>
      </c>
      <c r="T5770">
        <f t="shared" ca="1" si="3059"/>
        <v>3</v>
      </c>
      <c r="U5770">
        <f t="shared" ca="1" si="3060"/>
        <v>10</v>
      </c>
      <c r="V5770">
        <f t="shared" ca="1" si="3061"/>
        <v>10</v>
      </c>
      <c r="X5770">
        <f t="shared" si="3063"/>
        <v>5770</v>
      </c>
      <c r="Y5770">
        <f t="shared" si="3064"/>
        <v>5452</v>
      </c>
      <c r="Z5770">
        <f t="shared" si="3065"/>
        <v>5453</v>
      </c>
      <c r="AA5770">
        <f t="shared" si="3062"/>
        <v>5951</v>
      </c>
      <c r="AB5770">
        <f t="shared" si="3073"/>
        <v>500</v>
      </c>
      <c r="AM5770" t="str">
        <f t="shared" si="3074"/>
        <v>201906LP</v>
      </c>
      <c r="AN5770">
        <f t="shared" ca="1" si="3069"/>
        <v>8.0000039706174313</v>
      </c>
      <c r="AO5770">
        <f t="shared" ca="1" si="3070"/>
        <v>10.999602938256899</v>
      </c>
      <c r="AP5770">
        <f t="shared" ca="1" si="3075"/>
        <v>2.9998014691284496</v>
      </c>
      <c r="AQ5770">
        <f t="shared" ca="1" si="3076"/>
        <v>10</v>
      </c>
      <c r="AR5770">
        <f t="shared" ca="1" si="3077"/>
        <v>10</v>
      </c>
      <c r="AS5770">
        <f ca="1">P5770/J5770</f>
        <v>-2.1732700698858909E-2</v>
      </c>
    </row>
    <row r="5771" spans="1:45" x14ac:dyDescent="0.4">
      <c r="A5771">
        <f t="shared" si="3072"/>
        <v>201906</v>
      </c>
      <c r="B5771" t="s">
        <v>847</v>
      </c>
      <c r="C5771" t="s">
        <v>647</v>
      </c>
      <c r="D5771" t="str">
        <f t="shared" ca="1" si="3068"/>
        <v>I120</v>
      </c>
      <c r="E5771">
        <f t="shared" ref="E5771:E5834" ca="1" si="3078">RANDBETWEEN(INDIRECT("AD"&amp;Y5771),INDIRECT("AD"&amp;Z5771))</f>
        <v>63</v>
      </c>
      <c r="F5771">
        <f t="shared" ref="F5771:F5834" ca="1" si="3079">RANDBETWEEN(INDIRECT("AF"&amp;Y5771),INDIRECT("AF"&amp;Z5771))</f>
        <v>6</v>
      </c>
      <c r="G5771" t="str">
        <f t="shared" ca="1" si="3066"/>
        <v>S11</v>
      </c>
      <c r="H5771" t="str">
        <f t="shared" ca="1" si="3067"/>
        <v>S115</v>
      </c>
      <c r="I5771">
        <f ca="1">VLOOKUP(D5771,PRC!$A$2:$B$21,2,0)*E5771</f>
        <v>270900000</v>
      </c>
      <c r="J5771">
        <f t="shared" ref="J5771:J5834" ca="1" si="3080">I5771*(1-R5771/100)-4</f>
        <v>251936995.99999997</v>
      </c>
      <c r="K5771">
        <f ca="1">VLOOKUP(D5771,PRC!$A$1:$C$21,3,0)*E5771</f>
        <v>121905000</v>
      </c>
      <c r="L5771">
        <f t="shared" ref="L5771:L5834" ca="1" si="3081">ROUND($I5771*S5771,-5)/100</f>
        <v>40635000</v>
      </c>
      <c r="M5771">
        <f t="shared" ref="M5771:M5834" ca="1" si="3082">ROUND($I5771*T5771,-5)/100</f>
        <v>2709000</v>
      </c>
      <c r="N5771">
        <f t="shared" ref="N5771:N5834" ca="1" si="3083">ROUND($I5771*U5771,-5)/100</f>
        <v>21672000</v>
      </c>
      <c r="O5771">
        <f t="shared" ref="O5771:O5834" ca="1" si="3084">ROUND($I5771*V5771,-5)/100</f>
        <v>16254000</v>
      </c>
      <c r="P5771">
        <f t="shared" ca="1" si="3071"/>
        <v>48761995.99999997</v>
      </c>
      <c r="Q5771">
        <f ca="1">IF(P5771&gt;0,1,0)</f>
        <v>1</v>
      </c>
      <c r="R5771">
        <f t="shared" ref="R5771:R5834" ca="1" si="3085">RANDBETWEEN(INDIRECT("AF"&amp;$Y5771),INDIRECT("AF"&amp;$Z5771))</f>
        <v>7</v>
      </c>
      <c r="S5771">
        <f t="shared" ref="S5771:S5834" ca="1" si="3086">RANDBETWEEN(INDIRECT("AG"&amp;$Y5771),INDIRECT("AG"&amp;$Z5771))</f>
        <v>15</v>
      </c>
      <c r="T5771">
        <f t="shared" ref="T5771:T5834" ca="1" si="3087">RANDBETWEEN(INDIRECT("AH"&amp;$Y5771),INDIRECT("AH"&amp;$Z5771))</f>
        <v>1</v>
      </c>
      <c r="U5771">
        <f t="shared" ref="U5771:U5834" ca="1" si="3088">RANDBETWEEN(INDIRECT("Ai"&amp;$Y5771),INDIRECT("Ai"&amp;$Z5771))</f>
        <v>8</v>
      </c>
      <c r="V5771">
        <f t="shared" ref="V5771:V5834" ca="1" si="3089">RANDBETWEEN(INDIRECT("Aj"&amp;$Y5771),INDIRECT("Aj"&amp;$Z5771))</f>
        <v>6</v>
      </c>
      <c r="X5771">
        <f t="shared" si="3063"/>
        <v>5771</v>
      </c>
      <c r="Y5771">
        <f t="shared" si="3064"/>
        <v>5452</v>
      </c>
      <c r="Z5771">
        <f t="shared" si="3065"/>
        <v>5453</v>
      </c>
      <c r="AA5771">
        <f t="shared" ref="AA5771:AA5834" si="3090">Y5771+AB5771-1</f>
        <v>5951</v>
      </c>
      <c r="AB5771">
        <f t="shared" si="3073"/>
        <v>500</v>
      </c>
      <c r="AM5771" t="str">
        <f t="shared" si="3074"/>
        <v>201906LP</v>
      </c>
      <c r="AN5771">
        <f t="shared" ca="1" si="3069"/>
        <v>7.0000014765596248</v>
      </c>
      <c r="AO5771">
        <f t="shared" ca="1" si="3070"/>
        <v>15</v>
      </c>
      <c r="AP5771">
        <f t="shared" ca="1" si="3075"/>
        <v>1</v>
      </c>
      <c r="AQ5771">
        <f t="shared" ca="1" si="3076"/>
        <v>8</v>
      </c>
      <c r="AR5771">
        <f t="shared" ca="1" si="3077"/>
        <v>6</v>
      </c>
      <c r="AS5771">
        <f ca="1">P5771/J5771</f>
        <v>0.19354837429275365</v>
      </c>
    </row>
    <row r="5772" spans="1:45" x14ac:dyDescent="0.4">
      <c r="A5772">
        <f t="shared" si="3072"/>
        <v>201906</v>
      </c>
      <c r="B5772" t="s">
        <v>848</v>
      </c>
      <c r="C5772" t="s">
        <v>647</v>
      </c>
      <c r="D5772" t="str">
        <f t="shared" ca="1" si="3068"/>
        <v>I105</v>
      </c>
      <c r="E5772">
        <f t="shared" ca="1" si="3078"/>
        <v>37</v>
      </c>
      <c r="F5772">
        <f t="shared" ca="1" si="3079"/>
        <v>5</v>
      </c>
      <c r="G5772" t="str">
        <f t="shared" ca="1" si="3066"/>
        <v>S10</v>
      </c>
      <c r="H5772" t="str">
        <f t="shared" ca="1" si="3067"/>
        <v>S102</v>
      </c>
      <c r="I5772">
        <f ca="1">VLOOKUP(D5772,PRC!$A$2:$B$21,2,0)*E5772</f>
        <v>3700000</v>
      </c>
      <c r="J5772">
        <f t="shared" ca="1" si="3080"/>
        <v>3440996</v>
      </c>
      <c r="K5772">
        <f ca="1">VLOOKUP(D5772,PRC!$A$1:$C$21,3,0)*E5772</f>
        <v>2183000</v>
      </c>
      <c r="L5772">
        <f t="shared" ca="1" si="3081"/>
        <v>370000</v>
      </c>
      <c r="M5772">
        <f t="shared" ca="1" si="3082"/>
        <v>111000</v>
      </c>
      <c r="N5772">
        <f t="shared" ca="1" si="3083"/>
        <v>333000</v>
      </c>
      <c r="O5772">
        <f t="shared" ca="1" si="3084"/>
        <v>333000</v>
      </c>
      <c r="P5772">
        <f t="shared" ca="1" si="3071"/>
        <v>110996</v>
      </c>
      <c r="Q5772">
        <f ca="1">IF(P5772&gt;0,1,0)</f>
        <v>1</v>
      </c>
      <c r="R5772">
        <f t="shared" ca="1" si="3085"/>
        <v>7</v>
      </c>
      <c r="S5772">
        <f t="shared" ca="1" si="3086"/>
        <v>10</v>
      </c>
      <c r="T5772">
        <f t="shared" ca="1" si="3087"/>
        <v>3</v>
      </c>
      <c r="U5772">
        <f t="shared" ca="1" si="3088"/>
        <v>9</v>
      </c>
      <c r="V5772">
        <f t="shared" ca="1" si="3089"/>
        <v>9</v>
      </c>
      <c r="X5772">
        <f t="shared" ref="X5772:X5835" si="3091">X5771+1</f>
        <v>5772</v>
      </c>
      <c r="Y5772">
        <f t="shared" ref="Y5772:Y5835" si="3092">IF(C5772=C5771,Y5771,X5772)</f>
        <v>5452</v>
      </c>
      <c r="Z5772">
        <f t="shared" ref="Z5772:Z5835" si="3093">Y5772+1</f>
        <v>5453</v>
      </c>
      <c r="AA5772">
        <f t="shared" si="3090"/>
        <v>5951</v>
      </c>
      <c r="AB5772">
        <f t="shared" si="3073"/>
        <v>500</v>
      </c>
      <c r="AM5772" t="str">
        <f t="shared" si="3074"/>
        <v>201906LP</v>
      </c>
      <c r="AN5772">
        <f t="shared" ca="1" si="3069"/>
        <v>7.0001081081081047</v>
      </c>
      <c r="AO5772">
        <f t="shared" ca="1" si="3070"/>
        <v>10</v>
      </c>
      <c r="AP5772">
        <f t="shared" ca="1" si="3075"/>
        <v>3</v>
      </c>
      <c r="AQ5772">
        <f t="shared" ca="1" si="3076"/>
        <v>9</v>
      </c>
      <c r="AR5772">
        <f t="shared" ca="1" si="3077"/>
        <v>9</v>
      </c>
      <c r="AS5772">
        <f ca="1">P5772/J5772</f>
        <v>3.2256939560522592E-2</v>
      </c>
    </row>
    <row r="5773" spans="1:45" x14ac:dyDescent="0.4">
      <c r="A5773">
        <f t="shared" si="3072"/>
        <v>201906</v>
      </c>
      <c r="B5773" t="s">
        <v>849</v>
      </c>
      <c r="C5773" t="s">
        <v>647</v>
      </c>
      <c r="D5773" t="str">
        <f t="shared" ca="1" si="3068"/>
        <v>I116</v>
      </c>
      <c r="E5773">
        <f t="shared" ca="1" si="3078"/>
        <v>39</v>
      </c>
      <c r="F5773">
        <f t="shared" ca="1" si="3079"/>
        <v>7</v>
      </c>
      <c r="G5773" t="str">
        <f t="shared" ref="G5773:G5836" ca="1" si="3094">LEFT(H5773,3)</f>
        <v>S11</v>
      </c>
      <c r="H5773" t="str">
        <f t="shared" ref="H5773:H5836" ca="1" si="3095">"S"&amp;RANDBETWEEN(101,120)</f>
        <v>S117</v>
      </c>
      <c r="I5773">
        <f ca="1">VLOOKUP(D5773,PRC!$A$2:$B$21,2,0)*E5773</f>
        <v>56940000</v>
      </c>
      <c r="J5773">
        <f t="shared" ca="1" si="3080"/>
        <v>52954196</v>
      </c>
      <c r="K5773">
        <f ca="1">VLOOKUP(D5773,PRC!$A$1:$C$21,3,0)*E5773</f>
        <v>34164000</v>
      </c>
      <c r="L5773">
        <f t="shared" ca="1" si="3081"/>
        <v>7402000</v>
      </c>
      <c r="M5773">
        <f t="shared" ca="1" si="3082"/>
        <v>1708000</v>
      </c>
      <c r="N5773">
        <f t="shared" ca="1" si="3083"/>
        <v>4555000</v>
      </c>
      <c r="O5773">
        <f t="shared" ca="1" si="3084"/>
        <v>2847000</v>
      </c>
      <c r="P5773">
        <f t="shared" ca="1" si="3071"/>
        <v>2278196</v>
      </c>
      <c r="Q5773">
        <f ca="1">IF(P5773&gt;0,1,0)</f>
        <v>1</v>
      </c>
      <c r="R5773">
        <f t="shared" ca="1" si="3085"/>
        <v>7</v>
      </c>
      <c r="S5773">
        <f t="shared" ca="1" si="3086"/>
        <v>13</v>
      </c>
      <c r="T5773">
        <f t="shared" ca="1" si="3087"/>
        <v>3</v>
      </c>
      <c r="U5773">
        <f t="shared" ca="1" si="3088"/>
        <v>8</v>
      </c>
      <c r="V5773">
        <f t="shared" ca="1" si="3089"/>
        <v>5</v>
      </c>
      <c r="X5773">
        <f t="shared" si="3091"/>
        <v>5773</v>
      </c>
      <c r="Y5773">
        <f t="shared" si="3092"/>
        <v>5452</v>
      </c>
      <c r="Z5773">
        <f t="shared" si="3093"/>
        <v>5453</v>
      </c>
      <c r="AA5773">
        <f t="shared" si="3090"/>
        <v>5951</v>
      </c>
      <c r="AB5773">
        <f t="shared" si="3073"/>
        <v>500</v>
      </c>
      <c r="AM5773" t="str">
        <f t="shared" si="3074"/>
        <v>201906LP</v>
      </c>
      <c r="AN5773">
        <f t="shared" ca="1" si="3069"/>
        <v>7.0000070249385367</v>
      </c>
      <c r="AO5773">
        <f t="shared" ca="1" si="3070"/>
        <v>12.999648753073412</v>
      </c>
      <c r="AP5773">
        <f t="shared" ca="1" si="3075"/>
        <v>2.9996487530734104</v>
      </c>
      <c r="AQ5773">
        <f t="shared" ca="1" si="3076"/>
        <v>7.9996487530734104</v>
      </c>
      <c r="AR5773">
        <f t="shared" ca="1" si="3077"/>
        <v>5</v>
      </c>
      <c r="AS5773">
        <f ca="1">P5773/J5773</f>
        <v>4.3022010946970092E-2</v>
      </c>
    </row>
    <row r="5774" spans="1:45" x14ac:dyDescent="0.4">
      <c r="A5774">
        <f t="shared" si="3072"/>
        <v>201906</v>
      </c>
      <c r="B5774" t="s">
        <v>850</v>
      </c>
      <c r="C5774" t="s">
        <v>647</v>
      </c>
      <c r="D5774" t="str">
        <f t="shared" ref="D5774:D5837" ca="1" si="3096">"I"&amp;RANDBETWEEN(101,120)</f>
        <v>I117</v>
      </c>
      <c r="E5774">
        <f t="shared" ca="1" si="3078"/>
        <v>68</v>
      </c>
      <c r="F5774">
        <f t="shared" ca="1" si="3079"/>
        <v>5</v>
      </c>
      <c r="G5774" t="str">
        <f t="shared" ca="1" si="3094"/>
        <v>S10</v>
      </c>
      <c r="H5774" t="str">
        <f t="shared" ca="1" si="3095"/>
        <v>S103</v>
      </c>
      <c r="I5774">
        <f ca="1">VLOOKUP(D5774,PRC!$A$2:$B$21,2,0)*E5774</f>
        <v>170000000</v>
      </c>
      <c r="J5774">
        <f t="shared" ca="1" si="3080"/>
        <v>161499996</v>
      </c>
      <c r="K5774">
        <f ca="1">VLOOKUP(D5774,PRC!$A$1:$C$21,3,0)*E5774</f>
        <v>78200000</v>
      </c>
      <c r="L5774">
        <f t="shared" ca="1" si="3081"/>
        <v>20400000</v>
      </c>
      <c r="M5774">
        <f t="shared" ca="1" si="3082"/>
        <v>5100000</v>
      </c>
      <c r="N5774">
        <f t="shared" ca="1" si="3083"/>
        <v>10200000</v>
      </c>
      <c r="O5774">
        <f t="shared" ca="1" si="3084"/>
        <v>15300000</v>
      </c>
      <c r="P5774">
        <f t="shared" ca="1" si="3071"/>
        <v>32299996</v>
      </c>
      <c r="Q5774">
        <f ca="1">IF(P5774&gt;0,1,0)</f>
        <v>1</v>
      </c>
      <c r="R5774">
        <f t="shared" ca="1" si="3085"/>
        <v>5</v>
      </c>
      <c r="S5774">
        <f t="shared" ca="1" si="3086"/>
        <v>12</v>
      </c>
      <c r="T5774">
        <f t="shared" ca="1" si="3087"/>
        <v>3</v>
      </c>
      <c r="U5774">
        <f t="shared" ca="1" si="3088"/>
        <v>6</v>
      </c>
      <c r="V5774">
        <f t="shared" ca="1" si="3089"/>
        <v>9</v>
      </c>
      <c r="X5774">
        <f t="shared" si="3091"/>
        <v>5774</v>
      </c>
      <c r="Y5774">
        <f t="shared" si="3092"/>
        <v>5452</v>
      </c>
      <c r="Z5774">
        <f t="shared" si="3093"/>
        <v>5453</v>
      </c>
      <c r="AA5774">
        <f t="shared" si="3090"/>
        <v>5951</v>
      </c>
      <c r="AB5774">
        <f t="shared" si="3073"/>
        <v>500</v>
      </c>
      <c r="AM5774" t="str">
        <f t="shared" si="3074"/>
        <v>201906LP</v>
      </c>
      <c r="AN5774">
        <f t="shared" ref="AN5774:AN5837" ca="1" si="3097">(1-J5774/I5774)*100</f>
        <v>5.0000023529411797</v>
      </c>
      <c r="AO5774">
        <f t="shared" ref="AO5774:AO5837" ca="1" si="3098">L5774/$I5774*100</f>
        <v>12</v>
      </c>
      <c r="AP5774">
        <f t="shared" ca="1" si="3075"/>
        <v>3</v>
      </c>
      <c r="AQ5774">
        <f t="shared" ca="1" si="3076"/>
        <v>6</v>
      </c>
      <c r="AR5774">
        <f t="shared" ca="1" si="3077"/>
        <v>9</v>
      </c>
      <c r="AS5774">
        <f ca="1">P5774/J5774</f>
        <v>0.19999998018575801</v>
      </c>
    </row>
    <row r="5775" spans="1:45" x14ac:dyDescent="0.4">
      <c r="A5775">
        <f t="shared" si="3072"/>
        <v>201906</v>
      </c>
      <c r="B5775" t="s">
        <v>851</v>
      </c>
      <c r="C5775" t="s">
        <v>647</v>
      </c>
      <c r="D5775" t="str">
        <f t="shared" ca="1" si="3096"/>
        <v>I101</v>
      </c>
      <c r="E5775">
        <f t="shared" ca="1" si="3078"/>
        <v>36</v>
      </c>
      <c r="F5775">
        <f t="shared" ca="1" si="3079"/>
        <v>10</v>
      </c>
      <c r="G5775" t="str">
        <f t="shared" ca="1" si="3094"/>
        <v>S11</v>
      </c>
      <c r="H5775" t="str">
        <f t="shared" ca="1" si="3095"/>
        <v>S117</v>
      </c>
      <c r="I5775">
        <f ca="1">VLOOKUP(D5775,PRC!$A$2:$B$21,2,0)*E5775</f>
        <v>1080000</v>
      </c>
      <c r="J5775">
        <f t="shared" ca="1" si="3080"/>
        <v>1004395.9999999999</v>
      </c>
      <c r="K5775">
        <f ca="1">VLOOKUP(D5775,PRC!$A$1:$C$21,3,0)*E5775</f>
        <v>561600</v>
      </c>
      <c r="L5775">
        <f t="shared" ca="1" si="3081"/>
        <v>119000</v>
      </c>
      <c r="M5775">
        <f t="shared" ca="1" si="3082"/>
        <v>32000</v>
      </c>
      <c r="N5775">
        <f t="shared" ca="1" si="3083"/>
        <v>76000</v>
      </c>
      <c r="O5775">
        <f t="shared" ca="1" si="3084"/>
        <v>97000</v>
      </c>
      <c r="P5775">
        <f t="shared" ca="1" si="3071"/>
        <v>118795.99999999988</v>
      </c>
      <c r="Q5775">
        <f ca="1">IF(P5775&gt;0,1,0)</f>
        <v>1</v>
      </c>
      <c r="R5775">
        <f t="shared" ca="1" si="3085"/>
        <v>7</v>
      </c>
      <c r="S5775">
        <f t="shared" ca="1" si="3086"/>
        <v>11</v>
      </c>
      <c r="T5775">
        <f t="shared" ca="1" si="3087"/>
        <v>3</v>
      </c>
      <c r="U5775">
        <f t="shared" ca="1" si="3088"/>
        <v>7</v>
      </c>
      <c r="V5775">
        <f t="shared" ca="1" si="3089"/>
        <v>9</v>
      </c>
      <c r="X5775">
        <f t="shared" si="3091"/>
        <v>5775</v>
      </c>
      <c r="Y5775">
        <f t="shared" si="3092"/>
        <v>5452</v>
      </c>
      <c r="Z5775">
        <f t="shared" si="3093"/>
        <v>5453</v>
      </c>
      <c r="AA5775">
        <f t="shared" si="3090"/>
        <v>5951</v>
      </c>
      <c r="AB5775">
        <f t="shared" si="3073"/>
        <v>500</v>
      </c>
      <c r="AM5775" t="str">
        <f t="shared" si="3074"/>
        <v>201906LP</v>
      </c>
      <c r="AN5775">
        <f t="shared" ca="1" si="3097"/>
        <v>7.000370370370379</v>
      </c>
      <c r="AO5775">
        <f t="shared" ca="1" si="3098"/>
        <v>11.018518518518519</v>
      </c>
      <c r="AP5775">
        <f t="shared" ca="1" si="3075"/>
        <v>2.9629629629629632</v>
      </c>
      <c r="AQ5775">
        <f t="shared" ca="1" si="3076"/>
        <v>7.0370370370370372</v>
      </c>
      <c r="AR5775">
        <f t="shared" ca="1" si="3077"/>
        <v>8.9814814814814827</v>
      </c>
      <c r="AS5775">
        <f ca="1">P5775/J5775</f>
        <v>0.1182760584470666</v>
      </c>
    </row>
    <row r="5776" spans="1:45" x14ac:dyDescent="0.4">
      <c r="A5776">
        <f t="shared" si="3072"/>
        <v>201906</v>
      </c>
      <c r="B5776" t="s">
        <v>852</v>
      </c>
      <c r="C5776" t="s">
        <v>647</v>
      </c>
      <c r="D5776" t="str">
        <f t="shared" ca="1" si="3096"/>
        <v>I107</v>
      </c>
      <c r="E5776">
        <f t="shared" ca="1" si="3078"/>
        <v>64</v>
      </c>
      <c r="F5776">
        <f t="shared" ca="1" si="3079"/>
        <v>8</v>
      </c>
      <c r="G5776" t="str">
        <f t="shared" ca="1" si="3094"/>
        <v>S10</v>
      </c>
      <c r="H5776" t="str">
        <f t="shared" ca="1" si="3095"/>
        <v>S107</v>
      </c>
      <c r="I5776">
        <f ca="1">VLOOKUP(D5776,PRC!$A$2:$B$21,2,0)*E5776</f>
        <v>9600000</v>
      </c>
      <c r="J5776">
        <f t="shared" ca="1" si="3080"/>
        <v>8735996</v>
      </c>
      <c r="K5776">
        <f ca="1">VLOOKUP(D5776,PRC!$A$1:$C$21,3,0)*E5776</f>
        <v>5472000</v>
      </c>
      <c r="L5776">
        <f t="shared" ca="1" si="3081"/>
        <v>1440000</v>
      </c>
      <c r="M5776">
        <f t="shared" ca="1" si="3082"/>
        <v>192000</v>
      </c>
      <c r="N5776">
        <f t="shared" ca="1" si="3083"/>
        <v>672000</v>
      </c>
      <c r="O5776">
        <f t="shared" ca="1" si="3084"/>
        <v>576000</v>
      </c>
      <c r="P5776">
        <f t="shared" ca="1" si="3071"/>
        <v>383996</v>
      </c>
      <c r="Q5776">
        <f ca="1">IF(P5776&gt;0,1,0)</f>
        <v>1</v>
      </c>
      <c r="R5776">
        <f t="shared" ca="1" si="3085"/>
        <v>9</v>
      </c>
      <c r="S5776">
        <f t="shared" ca="1" si="3086"/>
        <v>15</v>
      </c>
      <c r="T5776">
        <f t="shared" ca="1" si="3087"/>
        <v>2</v>
      </c>
      <c r="U5776">
        <f t="shared" ca="1" si="3088"/>
        <v>7</v>
      </c>
      <c r="V5776">
        <f t="shared" ca="1" si="3089"/>
        <v>6</v>
      </c>
      <c r="X5776">
        <f t="shared" si="3091"/>
        <v>5776</v>
      </c>
      <c r="Y5776">
        <f t="shared" si="3092"/>
        <v>5452</v>
      </c>
      <c r="Z5776">
        <f t="shared" si="3093"/>
        <v>5453</v>
      </c>
      <c r="AA5776">
        <f t="shared" si="3090"/>
        <v>5951</v>
      </c>
      <c r="AB5776">
        <f t="shared" si="3073"/>
        <v>500</v>
      </c>
      <c r="AM5776" t="str">
        <f t="shared" si="3074"/>
        <v>201906LP</v>
      </c>
      <c r="AN5776">
        <f t="shared" ca="1" si="3097"/>
        <v>9.0000416666666698</v>
      </c>
      <c r="AO5776">
        <f t="shared" ca="1" si="3098"/>
        <v>15</v>
      </c>
      <c r="AP5776">
        <f t="shared" ca="1" si="3075"/>
        <v>2</v>
      </c>
      <c r="AQ5776">
        <f t="shared" ca="1" si="3076"/>
        <v>7.0000000000000009</v>
      </c>
      <c r="AR5776">
        <f t="shared" ca="1" si="3077"/>
        <v>6</v>
      </c>
      <c r="AS5776">
        <f ca="1">P5776/J5776</f>
        <v>4.39556062067794E-2</v>
      </c>
    </row>
    <row r="5777" spans="1:45" x14ac:dyDescent="0.4">
      <c r="A5777">
        <f t="shared" si="3072"/>
        <v>201906</v>
      </c>
      <c r="B5777" t="s">
        <v>853</v>
      </c>
      <c r="C5777" t="s">
        <v>647</v>
      </c>
      <c r="D5777" t="str">
        <f t="shared" ca="1" si="3096"/>
        <v>I110</v>
      </c>
      <c r="E5777">
        <f t="shared" ca="1" si="3078"/>
        <v>62</v>
      </c>
      <c r="F5777">
        <f t="shared" ca="1" si="3079"/>
        <v>5</v>
      </c>
      <c r="G5777" t="str">
        <f t="shared" ca="1" si="3094"/>
        <v>S11</v>
      </c>
      <c r="H5777" t="str">
        <f t="shared" ca="1" si="3095"/>
        <v>S110</v>
      </c>
      <c r="I5777">
        <f ca="1">VLOOKUP(D5777,PRC!$A$2:$B$21,2,0)*E5777</f>
        <v>18600000</v>
      </c>
      <c r="J5777">
        <f t="shared" ca="1" si="3080"/>
        <v>16739996</v>
      </c>
      <c r="K5777">
        <f ca="1">VLOOKUP(D5777,PRC!$A$1:$C$21,3,0)*E5777</f>
        <v>8556000</v>
      </c>
      <c r="L5777">
        <f t="shared" ca="1" si="3081"/>
        <v>2418000</v>
      </c>
      <c r="M5777">
        <f t="shared" ca="1" si="3082"/>
        <v>186000</v>
      </c>
      <c r="N5777">
        <f t="shared" ca="1" si="3083"/>
        <v>1488000</v>
      </c>
      <c r="O5777">
        <f t="shared" ca="1" si="3084"/>
        <v>1674000</v>
      </c>
      <c r="P5777">
        <f t="shared" ca="1" si="3071"/>
        <v>2417996</v>
      </c>
      <c r="Q5777">
        <f ca="1">IF(P5777&gt;0,1,0)</f>
        <v>1</v>
      </c>
      <c r="R5777">
        <f t="shared" ca="1" si="3085"/>
        <v>10</v>
      </c>
      <c r="S5777">
        <f t="shared" ca="1" si="3086"/>
        <v>13</v>
      </c>
      <c r="T5777">
        <f t="shared" ca="1" si="3087"/>
        <v>1</v>
      </c>
      <c r="U5777">
        <f t="shared" ca="1" si="3088"/>
        <v>8</v>
      </c>
      <c r="V5777">
        <f t="shared" ca="1" si="3089"/>
        <v>9</v>
      </c>
      <c r="X5777">
        <f t="shared" si="3091"/>
        <v>5777</v>
      </c>
      <c r="Y5777">
        <f t="shared" si="3092"/>
        <v>5452</v>
      </c>
      <c r="Z5777">
        <f t="shared" si="3093"/>
        <v>5453</v>
      </c>
      <c r="AA5777">
        <f t="shared" si="3090"/>
        <v>5951</v>
      </c>
      <c r="AB5777">
        <f t="shared" si="3073"/>
        <v>500</v>
      </c>
      <c r="AM5777" t="str">
        <f t="shared" si="3074"/>
        <v>201906LP</v>
      </c>
      <c r="AN5777">
        <f t="shared" ca="1" si="3097"/>
        <v>10.000021505376344</v>
      </c>
      <c r="AO5777">
        <f t="shared" ca="1" si="3098"/>
        <v>13</v>
      </c>
      <c r="AP5777">
        <f t="shared" ca="1" si="3075"/>
        <v>1</v>
      </c>
      <c r="AQ5777">
        <f t="shared" ca="1" si="3076"/>
        <v>8</v>
      </c>
      <c r="AR5777">
        <f t="shared" ca="1" si="3077"/>
        <v>9</v>
      </c>
      <c r="AS5777">
        <f ca="1">P5777/J5777</f>
        <v>0.1444442400105711</v>
      </c>
    </row>
    <row r="5778" spans="1:45" x14ac:dyDescent="0.4">
      <c r="A5778">
        <f t="shared" si="3072"/>
        <v>201906</v>
      </c>
      <c r="B5778" t="s">
        <v>854</v>
      </c>
      <c r="C5778" t="s">
        <v>647</v>
      </c>
      <c r="D5778" t="str">
        <f t="shared" ca="1" si="3096"/>
        <v>I104</v>
      </c>
      <c r="E5778">
        <f t="shared" ca="1" si="3078"/>
        <v>54</v>
      </c>
      <c r="F5778">
        <f t="shared" ca="1" si="3079"/>
        <v>9</v>
      </c>
      <c r="G5778" t="str">
        <f t="shared" ca="1" si="3094"/>
        <v>S10</v>
      </c>
      <c r="H5778" t="str">
        <f t="shared" ca="1" si="3095"/>
        <v>S102</v>
      </c>
      <c r="I5778">
        <f ca="1">VLOOKUP(D5778,PRC!$A$2:$B$21,2,0)*E5778</f>
        <v>3780000</v>
      </c>
      <c r="J5778">
        <f t="shared" ca="1" si="3080"/>
        <v>3439796</v>
      </c>
      <c r="K5778">
        <f ca="1">VLOOKUP(D5778,PRC!$A$1:$C$21,3,0)*E5778</f>
        <v>1587600</v>
      </c>
      <c r="L5778">
        <f t="shared" ca="1" si="3081"/>
        <v>416000</v>
      </c>
      <c r="M5778">
        <f t="shared" ca="1" si="3082"/>
        <v>76000</v>
      </c>
      <c r="N5778">
        <f t="shared" ca="1" si="3083"/>
        <v>189000</v>
      </c>
      <c r="O5778">
        <f t="shared" ca="1" si="3084"/>
        <v>227000</v>
      </c>
      <c r="P5778">
        <f t="shared" ca="1" si="3071"/>
        <v>944196</v>
      </c>
      <c r="Q5778">
        <f ca="1">IF(P5778&gt;0,1,0)</f>
        <v>1</v>
      </c>
      <c r="R5778">
        <f t="shared" ca="1" si="3085"/>
        <v>9</v>
      </c>
      <c r="S5778">
        <f t="shared" ca="1" si="3086"/>
        <v>11</v>
      </c>
      <c r="T5778">
        <f t="shared" ca="1" si="3087"/>
        <v>2</v>
      </c>
      <c r="U5778">
        <f t="shared" ca="1" si="3088"/>
        <v>5</v>
      </c>
      <c r="V5778">
        <f t="shared" ca="1" si="3089"/>
        <v>6</v>
      </c>
      <c r="X5778">
        <f t="shared" si="3091"/>
        <v>5778</v>
      </c>
      <c r="Y5778">
        <f t="shared" si="3092"/>
        <v>5452</v>
      </c>
      <c r="Z5778">
        <f t="shared" si="3093"/>
        <v>5453</v>
      </c>
      <c r="AA5778">
        <f t="shared" si="3090"/>
        <v>5951</v>
      </c>
      <c r="AB5778">
        <f t="shared" si="3073"/>
        <v>500</v>
      </c>
      <c r="AM5778" t="str">
        <f t="shared" si="3074"/>
        <v>201906LP</v>
      </c>
      <c r="AN5778">
        <f t="shared" ca="1" si="3097"/>
        <v>9.0001058201058193</v>
      </c>
      <c r="AO5778">
        <f t="shared" ca="1" si="3098"/>
        <v>11.005291005291005</v>
      </c>
      <c r="AP5778">
        <f t="shared" ca="1" si="3075"/>
        <v>2.0105820105820107</v>
      </c>
      <c r="AQ5778">
        <f t="shared" ca="1" si="3076"/>
        <v>5</v>
      </c>
      <c r="AR5778">
        <f t="shared" ca="1" si="3077"/>
        <v>6.0052910052910056</v>
      </c>
      <c r="AS5778">
        <f ca="1">P5778/J5778</f>
        <v>0.27449185940096449</v>
      </c>
    </row>
    <row r="5779" spans="1:45" x14ac:dyDescent="0.4">
      <c r="A5779">
        <f t="shared" si="3072"/>
        <v>201906</v>
      </c>
      <c r="B5779" t="s">
        <v>855</v>
      </c>
      <c r="C5779" t="s">
        <v>647</v>
      </c>
      <c r="D5779" t="str">
        <f t="shared" ca="1" si="3096"/>
        <v>I106</v>
      </c>
      <c r="E5779">
        <f t="shared" ca="1" si="3078"/>
        <v>39</v>
      </c>
      <c r="F5779">
        <f t="shared" ca="1" si="3079"/>
        <v>8</v>
      </c>
      <c r="G5779" t="str">
        <f t="shared" ca="1" si="3094"/>
        <v>S10</v>
      </c>
      <c r="H5779" t="str">
        <f t="shared" ca="1" si="3095"/>
        <v>S108</v>
      </c>
      <c r="I5779">
        <f ca="1">VLOOKUP(D5779,PRC!$A$2:$B$21,2,0)*E5779</f>
        <v>780000</v>
      </c>
      <c r="J5779">
        <f t="shared" ca="1" si="3080"/>
        <v>709796</v>
      </c>
      <c r="K5779">
        <f ca="1">VLOOKUP(D5779,PRC!$A$1:$C$21,3,0)*E5779</f>
        <v>413400</v>
      </c>
      <c r="L5779">
        <f t="shared" ca="1" si="3081"/>
        <v>94000</v>
      </c>
      <c r="M5779">
        <f t="shared" ca="1" si="3082"/>
        <v>8000</v>
      </c>
      <c r="N5779">
        <f t="shared" ca="1" si="3083"/>
        <v>47000</v>
      </c>
      <c r="O5779">
        <f t="shared" ca="1" si="3084"/>
        <v>70000</v>
      </c>
      <c r="P5779">
        <f t="shared" ca="1" si="3071"/>
        <v>77396</v>
      </c>
      <c r="Q5779">
        <f ca="1">IF(P5779&gt;0,1,0)</f>
        <v>1</v>
      </c>
      <c r="R5779">
        <f t="shared" ca="1" si="3085"/>
        <v>9</v>
      </c>
      <c r="S5779">
        <f t="shared" ca="1" si="3086"/>
        <v>12</v>
      </c>
      <c r="T5779">
        <f t="shared" ca="1" si="3087"/>
        <v>1</v>
      </c>
      <c r="U5779">
        <f t="shared" ca="1" si="3088"/>
        <v>6</v>
      </c>
      <c r="V5779">
        <f t="shared" ca="1" si="3089"/>
        <v>9</v>
      </c>
      <c r="X5779">
        <f t="shared" si="3091"/>
        <v>5779</v>
      </c>
      <c r="Y5779">
        <f t="shared" si="3092"/>
        <v>5452</v>
      </c>
      <c r="Z5779">
        <f t="shared" si="3093"/>
        <v>5453</v>
      </c>
      <c r="AA5779">
        <f t="shared" si="3090"/>
        <v>5951</v>
      </c>
      <c r="AB5779">
        <f t="shared" si="3073"/>
        <v>500</v>
      </c>
      <c r="AM5779" t="str">
        <f t="shared" si="3074"/>
        <v>201906LP</v>
      </c>
      <c r="AN5779">
        <f t="shared" ca="1" si="3097"/>
        <v>9.0005128205128173</v>
      </c>
      <c r="AO5779">
        <f t="shared" ca="1" si="3098"/>
        <v>12.051282051282051</v>
      </c>
      <c r="AP5779">
        <f t="shared" ca="1" si="3075"/>
        <v>1.0256410256410255</v>
      </c>
      <c r="AQ5779">
        <f t="shared" ca="1" si="3076"/>
        <v>6.0256410256410255</v>
      </c>
      <c r="AR5779">
        <f t="shared" ca="1" si="3077"/>
        <v>8.9743589743589745</v>
      </c>
      <c r="AS5779">
        <f ca="1">P5779/J5779</f>
        <v>0.10903978044395854</v>
      </c>
    </row>
    <row r="5780" spans="1:45" x14ac:dyDescent="0.4">
      <c r="A5780">
        <f t="shared" si="3072"/>
        <v>201906</v>
      </c>
      <c r="B5780" t="s">
        <v>856</v>
      </c>
      <c r="C5780" t="s">
        <v>647</v>
      </c>
      <c r="D5780" t="str">
        <f t="shared" ca="1" si="3096"/>
        <v>I102</v>
      </c>
      <c r="E5780">
        <f t="shared" ca="1" si="3078"/>
        <v>67</v>
      </c>
      <c r="F5780">
        <f t="shared" ca="1" si="3079"/>
        <v>10</v>
      </c>
      <c r="G5780" t="str">
        <f t="shared" ca="1" si="3094"/>
        <v>S10</v>
      </c>
      <c r="H5780" t="str">
        <f t="shared" ca="1" si="3095"/>
        <v>S101</v>
      </c>
      <c r="I5780">
        <f ca="1">VLOOKUP(D5780,PRC!$A$2:$B$21,2,0)*E5780</f>
        <v>2680000</v>
      </c>
      <c r="J5780">
        <f t="shared" ca="1" si="3080"/>
        <v>2465596</v>
      </c>
      <c r="K5780">
        <f ca="1">VLOOKUP(D5780,PRC!$A$1:$C$21,3,0)*E5780</f>
        <v>1259600</v>
      </c>
      <c r="L5780">
        <f t="shared" ca="1" si="3081"/>
        <v>295000</v>
      </c>
      <c r="M5780">
        <f t="shared" ca="1" si="3082"/>
        <v>27000</v>
      </c>
      <c r="N5780">
        <f t="shared" ca="1" si="3083"/>
        <v>268000</v>
      </c>
      <c r="O5780">
        <f t="shared" ca="1" si="3084"/>
        <v>161000</v>
      </c>
      <c r="P5780">
        <f t="shared" ref="P5780:P5843" ca="1" si="3099">J5780-SUM(K5780:O5780)</f>
        <v>454996</v>
      </c>
      <c r="Q5780">
        <f ca="1">IF(P5780&gt;0,1,0)</f>
        <v>1</v>
      </c>
      <c r="R5780">
        <f t="shared" ca="1" si="3085"/>
        <v>8</v>
      </c>
      <c r="S5780">
        <f t="shared" ca="1" si="3086"/>
        <v>11</v>
      </c>
      <c r="T5780">
        <f t="shared" ca="1" si="3087"/>
        <v>1</v>
      </c>
      <c r="U5780">
        <f t="shared" ca="1" si="3088"/>
        <v>10</v>
      </c>
      <c r="V5780">
        <f t="shared" ca="1" si="3089"/>
        <v>6</v>
      </c>
      <c r="X5780">
        <f t="shared" si="3091"/>
        <v>5780</v>
      </c>
      <c r="Y5780">
        <f t="shared" si="3092"/>
        <v>5452</v>
      </c>
      <c r="Z5780">
        <f t="shared" si="3093"/>
        <v>5453</v>
      </c>
      <c r="AA5780">
        <f t="shared" si="3090"/>
        <v>5951</v>
      </c>
      <c r="AB5780">
        <f t="shared" si="3073"/>
        <v>500</v>
      </c>
      <c r="AM5780" t="str">
        <f t="shared" si="3074"/>
        <v>201906LP</v>
      </c>
      <c r="AN5780">
        <f t="shared" ca="1" si="3097"/>
        <v>8.0001492537313474</v>
      </c>
      <c r="AO5780">
        <f t="shared" ca="1" si="3098"/>
        <v>11.007462686567164</v>
      </c>
      <c r="AP5780">
        <f t="shared" ca="1" si="3075"/>
        <v>1.0074626865671641</v>
      </c>
      <c r="AQ5780">
        <f t="shared" ca="1" si="3076"/>
        <v>10</v>
      </c>
      <c r="AR5780">
        <f t="shared" ca="1" si="3077"/>
        <v>6.0074626865671643</v>
      </c>
      <c r="AS5780">
        <f ca="1">P5780/J5780</f>
        <v>0.18453793727763998</v>
      </c>
    </row>
    <row r="5781" spans="1:45" x14ac:dyDescent="0.4">
      <c r="A5781">
        <f t="shared" si="3072"/>
        <v>201906</v>
      </c>
      <c r="B5781" t="s">
        <v>857</v>
      </c>
      <c r="C5781" t="s">
        <v>647</v>
      </c>
      <c r="D5781" t="str">
        <f t="shared" ca="1" si="3096"/>
        <v>I106</v>
      </c>
      <c r="E5781">
        <f t="shared" ca="1" si="3078"/>
        <v>45</v>
      </c>
      <c r="F5781">
        <f t="shared" ca="1" si="3079"/>
        <v>9</v>
      </c>
      <c r="G5781" t="str">
        <f t="shared" ca="1" si="3094"/>
        <v>S12</v>
      </c>
      <c r="H5781" t="str">
        <f t="shared" ca="1" si="3095"/>
        <v>S120</v>
      </c>
      <c r="I5781">
        <f ca="1">VLOOKUP(D5781,PRC!$A$2:$B$21,2,0)*E5781</f>
        <v>900000</v>
      </c>
      <c r="J5781">
        <f t="shared" ca="1" si="3080"/>
        <v>854996</v>
      </c>
      <c r="K5781">
        <f ca="1">VLOOKUP(D5781,PRC!$A$1:$C$21,3,0)*E5781</f>
        <v>477000</v>
      </c>
      <c r="L5781">
        <f t="shared" ca="1" si="3081"/>
        <v>108000</v>
      </c>
      <c r="M5781">
        <f t="shared" ca="1" si="3082"/>
        <v>27000</v>
      </c>
      <c r="N5781">
        <f t="shared" ca="1" si="3083"/>
        <v>72000</v>
      </c>
      <c r="O5781">
        <f t="shared" ca="1" si="3084"/>
        <v>81000</v>
      </c>
      <c r="P5781">
        <f t="shared" ca="1" si="3099"/>
        <v>89996</v>
      </c>
      <c r="Q5781">
        <f ca="1">IF(P5781&gt;0,1,0)</f>
        <v>1</v>
      </c>
      <c r="R5781">
        <f t="shared" ca="1" si="3085"/>
        <v>5</v>
      </c>
      <c r="S5781">
        <f t="shared" ca="1" si="3086"/>
        <v>12</v>
      </c>
      <c r="T5781">
        <f t="shared" ca="1" si="3087"/>
        <v>3</v>
      </c>
      <c r="U5781">
        <f t="shared" ca="1" si="3088"/>
        <v>8</v>
      </c>
      <c r="V5781">
        <f t="shared" ca="1" si="3089"/>
        <v>9</v>
      </c>
      <c r="X5781">
        <f t="shared" si="3091"/>
        <v>5781</v>
      </c>
      <c r="Y5781">
        <f t="shared" si="3092"/>
        <v>5452</v>
      </c>
      <c r="Z5781">
        <f t="shared" si="3093"/>
        <v>5453</v>
      </c>
      <c r="AA5781">
        <f t="shared" si="3090"/>
        <v>5951</v>
      </c>
      <c r="AB5781">
        <f t="shared" si="3073"/>
        <v>500</v>
      </c>
      <c r="AM5781" t="str">
        <f t="shared" si="3074"/>
        <v>201906LP</v>
      </c>
      <c r="AN5781">
        <f t="shared" ca="1" si="3097"/>
        <v>5.0004444444444403</v>
      </c>
      <c r="AO5781">
        <f t="shared" ca="1" si="3098"/>
        <v>12</v>
      </c>
      <c r="AP5781">
        <f t="shared" ca="1" si="3075"/>
        <v>3</v>
      </c>
      <c r="AQ5781">
        <f t="shared" ca="1" si="3076"/>
        <v>8</v>
      </c>
      <c r="AR5781">
        <f t="shared" ca="1" si="3077"/>
        <v>9</v>
      </c>
      <c r="AS5781">
        <f ca="1">P5781/J5781</f>
        <v>0.1052589719717987</v>
      </c>
    </row>
    <row r="5782" spans="1:45" x14ac:dyDescent="0.4">
      <c r="A5782">
        <f t="shared" si="3072"/>
        <v>201906</v>
      </c>
      <c r="B5782" t="s">
        <v>858</v>
      </c>
      <c r="C5782" t="s">
        <v>647</v>
      </c>
      <c r="D5782" t="str">
        <f t="shared" ca="1" si="3096"/>
        <v>I105</v>
      </c>
      <c r="E5782">
        <f t="shared" ca="1" si="3078"/>
        <v>56</v>
      </c>
      <c r="F5782">
        <f t="shared" ca="1" si="3079"/>
        <v>5</v>
      </c>
      <c r="G5782" t="str">
        <f t="shared" ca="1" si="3094"/>
        <v>S11</v>
      </c>
      <c r="H5782" t="str">
        <f t="shared" ca="1" si="3095"/>
        <v>S116</v>
      </c>
      <c r="I5782">
        <f ca="1">VLOOKUP(D5782,PRC!$A$2:$B$21,2,0)*E5782</f>
        <v>5600000</v>
      </c>
      <c r="J5782">
        <f t="shared" ca="1" si="3080"/>
        <v>5039996</v>
      </c>
      <c r="K5782">
        <f ca="1">VLOOKUP(D5782,PRC!$A$1:$C$21,3,0)*E5782</f>
        <v>3304000</v>
      </c>
      <c r="L5782">
        <f t="shared" ca="1" si="3081"/>
        <v>728000</v>
      </c>
      <c r="M5782">
        <f t="shared" ca="1" si="3082"/>
        <v>56000</v>
      </c>
      <c r="N5782">
        <f t="shared" ca="1" si="3083"/>
        <v>280000</v>
      </c>
      <c r="O5782">
        <f t="shared" ca="1" si="3084"/>
        <v>504000</v>
      </c>
      <c r="P5782">
        <f t="shared" ca="1" si="3099"/>
        <v>167996</v>
      </c>
      <c r="Q5782">
        <f ca="1">IF(P5782&gt;0,1,0)</f>
        <v>1</v>
      </c>
      <c r="R5782">
        <f t="shared" ca="1" si="3085"/>
        <v>10</v>
      </c>
      <c r="S5782">
        <f t="shared" ca="1" si="3086"/>
        <v>13</v>
      </c>
      <c r="T5782">
        <f t="shared" ca="1" si="3087"/>
        <v>1</v>
      </c>
      <c r="U5782">
        <f t="shared" ca="1" si="3088"/>
        <v>5</v>
      </c>
      <c r="V5782">
        <f t="shared" ca="1" si="3089"/>
        <v>9</v>
      </c>
      <c r="X5782">
        <f t="shared" si="3091"/>
        <v>5782</v>
      </c>
      <c r="Y5782">
        <f t="shared" si="3092"/>
        <v>5452</v>
      </c>
      <c r="Z5782">
        <f t="shared" si="3093"/>
        <v>5453</v>
      </c>
      <c r="AA5782">
        <f t="shared" si="3090"/>
        <v>5951</v>
      </c>
      <c r="AB5782">
        <f t="shared" si="3073"/>
        <v>500</v>
      </c>
      <c r="AM5782" t="str">
        <f t="shared" si="3074"/>
        <v>201906LP</v>
      </c>
      <c r="AN5782">
        <f t="shared" ca="1" si="3097"/>
        <v>10.000071428571433</v>
      </c>
      <c r="AO5782">
        <f t="shared" ca="1" si="3098"/>
        <v>13</v>
      </c>
      <c r="AP5782">
        <f t="shared" ca="1" si="3075"/>
        <v>1</v>
      </c>
      <c r="AQ5782">
        <f t="shared" ca="1" si="3076"/>
        <v>5</v>
      </c>
      <c r="AR5782">
        <f t="shared" ca="1" si="3077"/>
        <v>9</v>
      </c>
      <c r="AS5782">
        <f ca="1">P5782/J5782</f>
        <v>3.3332566136957252E-2</v>
      </c>
    </row>
    <row r="5783" spans="1:45" x14ac:dyDescent="0.4">
      <c r="A5783">
        <f t="shared" si="3072"/>
        <v>201906</v>
      </c>
      <c r="B5783" t="s">
        <v>859</v>
      </c>
      <c r="C5783" t="s">
        <v>647</v>
      </c>
      <c r="D5783" t="str">
        <f t="shared" ca="1" si="3096"/>
        <v>I104</v>
      </c>
      <c r="E5783">
        <f t="shared" ca="1" si="3078"/>
        <v>40</v>
      </c>
      <c r="F5783">
        <f t="shared" ca="1" si="3079"/>
        <v>8</v>
      </c>
      <c r="G5783" t="str">
        <f t="shared" ca="1" si="3094"/>
        <v>S10</v>
      </c>
      <c r="H5783" t="str">
        <f t="shared" ca="1" si="3095"/>
        <v>S105</v>
      </c>
      <c r="I5783">
        <f ca="1">VLOOKUP(D5783,PRC!$A$2:$B$21,2,0)*E5783</f>
        <v>2800000</v>
      </c>
      <c r="J5783">
        <f t="shared" ca="1" si="3080"/>
        <v>2603996</v>
      </c>
      <c r="K5783">
        <f ca="1">VLOOKUP(D5783,PRC!$A$1:$C$21,3,0)*E5783</f>
        <v>1176000</v>
      </c>
      <c r="L5783">
        <f t="shared" ca="1" si="3081"/>
        <v>336000</v>
      </c>
      <c r="M5783">
        <f t="shared" ca="1" si="3082"/>
        <v>84000</v>
      </c>
      <c r="N5783">
        <f t="shared" ca="1" si="3083"/>
        <v>280000</v>
      </c>
      <c r="O5783">
        <f t="shared" ca="1" si="3084"/>
        <v>280000</v>
      </c>
      <c r="P5783">
        <f t="shared" ca="1" si="3099"/>
        <v>447996</v>
      </c>
      <c r="Q5783">
        <f ca="1">IF(P5783&gt;0,1,0)</f>
        <v>1</v>
      </c>
      <c r="R5783">
        <f t="shared" ca="1" si="3085"/>
        <v>7</v>
      </c>
      <c r="S5783">
        <f t="shared" ca="1" si="3086"/>
        <v>12</v>
      </c>
      <c r="T5783">
        <f t="shared" ca="1" si="3087"/>
        <v>3</v>
      </c>
      <c r="U5783">
        <f t="shared" ca="1" si="3088"/>
        <v>10</v>
      </c>
      <c r="V5783">
        <f t="shared" ca="1" si="3089"/>
        <v>10</v>
      </c>
      <c r="X5783">
        <f t="shared" si="3091"/>
        <v>5783</v>
      </c>
      <c r="Y5783">
        <f t="shared" si="3092"/>
        <v>5452</v>
      </c>
      <c r="Z5783">
        <f t="shared" si="3093"/>
        <v>5453</v>
      </c>
      <c r="AA5783">
        <f t="shared" si="3090"/>
        <v>5951</v>
      </c>
      <c r="AB5783">
        <f t="shared" si="3073"/>
        <v>500</v>
      </c>
      <c r="AM5783" t="str">
        <f t="shared" si="3074"/>
        <v>201906LP</v>
      </c>
      <c r="AN5783">
        <f t="shared" ca="1" si="3097"/>
        <v>7.0001428571428548</v>
      </c>
      <c r="AO5783">
        <f t="shared" ca="1" si="3098"/>
        <v>12</v>
      </c>
      <c r="AP5783">
        <f t="shared" ca="1" si="3075"/>
        <v>3</v>
      </c>
      <c r="AQ5783">
        <f t="shared" ca="1" si="3076"/>
        <v>10</v>
      </c>
      <c r="AR5783">
        <f t="shared" ca="1" si="3077"/>
        <v>10</v>
      </c>
      <c r="AS5783">
        <f ca="1">P5783/J5783</f>
        <v>0.17204173892740235</v>
      </c>
    </row>
    <row r="5784" spans="1:45" x14ac:dyDescent="0.4">
      <c r="A5784">
        <f t="shared" si="3072"/>
        <v>201906</v>
      </c>
      <c r="B5784" t="s">
        <v>860</v>
      </c>
      <c r="C5784" t="s">
        <v>647</v>
      </c>
      <c r="D5784" t="str">
        <f t="shared" ca="1" si="3096"/>
        <v>I111</v>
      </c>
      <c r="E5784">
        <f t="shared" ca="1" si="3078"/>
        <v>42</v>
      </c>
      <c r="F5784">
        <f t="shared" ca="1" si="3079"/>
        <v>5</v>
      </c>
      <c r="G5784" t="str">
        <f t="shared" ca="1" si="3094"/>
        <v>S10</v>
      </c>
      <c r="H5784" t="str">
        <f t="shared" ca="1" si="3095"/>
        <v>S104</v>
      </c>
      <c r="I5784">
        <f ca="1">VLOOKUP(D5784,PRC!$A$2:$B$21,2,0)*E5784</f>
        <v>6300000</v>
      </c>
      <c r="J5784">
        <f t="shared" ca="1" si="3080"/>
        <v>5795996</v>
      </c>
      <c r="K5784">
        <f ca="1">VLOOKUP(D5784,PRC!$A$1:$C$21,3,0)*E5784</f>
        <v>3339000</v>
      </c>
      <c r="L5784">
        <f t="shared" ca="1" si="3081"/>
        <v>945000</v>
      </c>
      <c r="M5784">
        <f t="shared" ca="1" si="3082"/>
        <v>189000</v>
      </c>
      <c r="N5784">
        <f t="shared" ca="1" si="3083"/>
        <v>567000</v>
      </c>
      <c r="O5784">
        <f t="shared" ca="1" si="3084"/>
        <v>315000</v>
      </c>
      <c r="P5784">
        <f t="shared" ca="1" si="3099"/>
        <v>440996</v>
      </c>
      <c r="Q5784">
        <f ca="1">IF(P5784&gt;0,1,0)</f>
        <v>1</v>
      </c>
      <c r="R5784">
        <f t="shared" ca="1" si="3085"/>
        <v>8</v>
      </c>
      <c r="S5784">
        <f t="shared" ca="1" si="3086"/>
        <v>15</v>
      </c>
      <c r="T5784">
        <f t="shared" ca="1" si="3087"/>
        <v>3</v>
      </c>
      <c r="U5784">
        <f t="shared" ca="1" si="3088"/>
        <v>9</v>
      </c>
      <c r="V5784">
        <f t="shared" ca="1" si="3089"/>
        <v>5</v>
      </c>
      <c r="X5784">
        <f t="shared" si="3091"/>
        <v>5784</v>
      </c>
      <c r="Y5784">
        <f t="shared" si="3092"/>
        <v>5452</v>
      </c>
      <c r="Z5784">
        <f t="shared" si="3093"/>
        <v>5453</v>
      </c>
      <c r="AA5784">
        <f t="shared" si="3090"/>
        <v>5951</v>
      </c>
      <c r="AB5784">
        <f t="shared" si="3073"/>
        <v>500</v>
      </c>
      <c r="AM5784" t="str">
        <f t="shared" si="3074"/>
        <v>201906LP</v>
      </c>
      <c r="AN5784">
        <f t="shared" ca="1" si="3097"/>
        <v>8.0000634920634912</v>
      </c>
      <c r="AO5784">
        <f t="shared" ca="1" si="3098"/>
        <v>15</v>
      </c>
      <c r="AP5784">
        <f t="shared" ca="1" si="3075"/>
        <v>3</v>
      </c>
      <c r="AQ5784">
        <f t="shared" ca="1" si="3076"/>
        <v>9</v>
      </c>
      <c r="AR5784">
        <f t="shared" ca="1" si="3077"/>
        <v>5</v>
      </c>
      <c r="AS5784">
        <f ca="1">P5784/J5784</f>
        <v>7.6086318900151065E-2</v>
      </c>
    </row>
    <row r="5785" spans="1:45" x14ac:dyDescent="0.4">
      <c r="A5785">
        <f t="shared" si="3072"/>
        <v>201906</v>
      </c>
      <c r="B5785" t="s">
        <v>861</v>
      </c>
      <c r="C5785" t="s">
        <v>647</v>
      </c>
      <c r="D5785" t="str">
        <f t="shared" ca="1" si="3096"/>
        <v>I116</v>
      </c>
      <c r="E5785">
        <f t="shared" ca="1" si="3078"/>
        <v>55</v>
      </c>
      <c r="F5785">
        <f t="shared" ca="1" si="3079"/>
        <v>8</v>
      </c>
      <c r="G5785" t="str">
        <f t="shared" ca="1" si="3094"/>
        <v>S11</v>
      </c>
      <c r="H5785" t="str">
        <f t="shared" ca="1" si="3095"/>
        <v>S114</v>
      </c>
      <c r="I5785">
        <f ca="1">VLOOKUP(D5785,PRC!$A$2:$B$21,2,0)*E5785</f>
        <v>80300000</v>
      </c>
      <c r="J5785">
        <f t="shared" ca="1" si="3080"/>
        <v>72269996</v>
      </c>
      <c r="K5785">
        <f ca="1">VLOOKUP(D5785,PRC!$A$1:$C$21,3,0)*E5785</f>
        <v>48180000</v>
      </c>
      <c r="L5785">
        <f t="shared" ca="1" si="3081"/>
        <v>8030000</v>
      </c>
      <c r="M5785">
        <f t="shared" ca="1" si="3082"/>
        <v>2409000</v>
      </c>
      <c r="N5785">
        <f t="shared" ca="1" si="3083"/>
        <v>7227000</v>
      </c>
      <c r="O5785">
        <f t="shared" ca="1" si="3084"/>
        <v>7227000</v>
      </c>
      <c r="P5785">
        <f t="shared" ca="1" si="3099"/>
        <v>-803004</v>
      </c>
      <c r="Q5785">
        <f ca="1">IF(P5785&gt;0,1,0)</f>
        <v>0</v>
      </c>
      <c r="R5785">
        <f t="shared" ca="1" si="3085"/>
        <v>10</v>
      </c>
      <c r="S5785">
        <f t="shared" ca="1" si="3086"/>
        <v>10</v>
      </c>
      <c r="T5785">
        <f t="shared" ca="1" si="3087"/>
        <v>3</v>
      </c>
      <c r="U5785">
        <f t="shared" ca="1" si="3088"/>
        <v>9</v>
      </c>
      <c r="V5785">
        <f t="shared" ca="1" si="3089"/>
        <v>9</v>
      </c>
      <c r="X5785">
        <f t="shared" si="3091"/>
        <v>5785</v>
      </c>
      <c r="Y5785">
        <f t="shared" si="3092"/>
        <v>5452</v>
      </c>
      <c r="Z5785">
        <f t="shared" si="3093"/>
        <v>5453</v>
      </c>
      <c r="AA5785">
        <f t="shared" si="3090"/>
        <v>5951</v>
      </c>
      <c r="AB5785">
        <f t="shared" si="3073"/>
        <v>500</v>
      </c>
      <c r="AM5785" t="str">
        <f t="shared" si="3074"/>
        <v>201906LP</v>
      </c>
      <c r="AN5785">
        <f t="shared" ca="1" si="3097"/>
        <v>10.000004981320053</v>
      </c>
      <c r="AO5785">
        <f t="shared" ca="1" si="3098"/>
        <v>10</v>
      </c>
      <c r="AP5785">
        <f t="shared" ca="1" si="3075"/>
        <v>3</v>
      </c>
      <c r="AQ5785">
        <f t="shared" ca="1" si="3076"/>
        <v>9</v>
      </c>
      <c r="AR5785">
        <f t="shared" ca="1" si="3077"/>
        <v>9</v>
      </c>
      <c r="AS5785">
        <f ca="1">P5785/J5785</f>
        <v>-1.1111167074092546E-2</v>
      </c>
    </row>
    <row r="5786" spans="1:45" x14ac:dyDescent="0.4">
      <c r="A5786">
        <f t="shared" si="3072"/>
        <v>201906</v>
      </c>
      <c r="B5786" t="s">
        <v>862</v>
      </c>
      <c r="C5786" t="s">
        <v>647</v>
      </c>
      <c r="D5786" t="str">
        <f t="shared" ca="1" si="3096"/>
        <v>I118</v>
      </c>
      <c r="E5786">
        <f t="shared" ca="1" si="3078"/>
        <v>61</v>
      </c>
      <c r="F5786">
        <f t="shared" ca="1" si="3079"/>
        <v>7</v>
      </c>
      <c r="G5786" t="str">
        <f t="shared" ca="1" si="3094"/>
        <v>S10</v>
      </c>
      <c r="H5786" t="str">
        <f t="shared" ca="1" si="3095"/>
        <v>S106</v>
      </c>
      <c r="I5786">
        <f ca="1">VLOOKUP(D5786,PRC!$A$2:$B$21,2,0)*E5786</f>
        <v>32330000</v>
      </c>
      <c r="J5786">
        <f t="shared" ca="1" si="3080"/>
        <v>30390196</v>
      </c>
      <c r="K5786">
        <f ca="1">VLOOKUP(D5786,PRC!$A$1:$C$21,3,0)*E5786</f>
        <v>13578600</v>
      </c>
      <c r="L5786">
        <f t="shared" ca="1" si="3081"/>
        <v>4203000</v>
      </c>
      <c r="M5786">
        <f t="shared" ca="1" si="3082"/>
        <v>970000</v>
      </c>
      <c r="N5786">
        <f t="shared" ca="1" si="3083"/>
        <v>1617000</v>
      </c>
      <c r="O5786">
        <f t="shared" ca="1" si="3084"/>
        <v>3233000</v>
      </c>
      <c r="P5786">
        <f t="shared" ca="1" si="3099"/>
        <v>6788596</v>
      </c>
      <c r="Q5786">
        <f ca="1">IF(P5786&gt;0,1,0)</f>
        <v>1</v>
      </c>
      <c r="R5786">
        <f t="shared" ca="1" si="3085"/>
        <v>6</v>
      </c>
      <c r="S5786">
        <f t="shared" ca="1" si="3086"/>
        <v>13</v>
      </c>
      <c r="T5786">
        <f t="shared" ca="1" si="3087"/>
        <v>3</v>
      </c>
      <c r="U5786">
        <f t="shared" ca="1" si="3088"/>
        <v>5</v>
      </c>
      <c r="V5786">
        <f t="shared" ca="1" si="3089"/>
        <v>10</v>
      </c>
      <c r="X5786">
        <f t="shared" si="3091"/>
        <v>5786</v>
      </c>
      <c r="Y5786">
        <f t="shared" si="3092"/>
        <v>5452</v>
      </c>
      <c r="Z5786">
        <f t="shared" si="3093"/>
        <v>5453</v>
      </c>
      <c r="AA5786">
        <f t="shared" si="3090"/>
        <v>5951</v>
      </c>
      <c r="AB5786">
        <f t="shared" si="3073"/>
        <v>500</v>
      </c>
      <c r="AM5786" t="str">
        <f t="shared" si="3074"/>
        <v>201906LP</v>
      </c>
      <c r="AN5786">
        <f t="shared" ca="1" si="3097"/>
        <v>6.0000123724095245</v>
      </c>
      <c r="AO5786">
        <f t="shared" ca="1" si="3098"/>
        <v>13.000309310238171</v>
      </c>
      <c r="AP5786">
        <f t="shared" ca="1" si="3075"/>
        <v>3.0003093102381686</v>
      </c>
      <c r="AQ5786">
        <f t="shared" ca="1" si="3076"/>
        <v>5.0015465511908443</v>
      </c>
      <c r="AR5786">
        <f t="shared" ca="1" si="3077"/>
        <v>10</v>
      </c>
      <c r="AS5786">
        <f ca="1">P5786/J5786</f>
        <v>0.2233811193583615</v>
      </c>
    </row>
    <row r="5787" spans="1:45" x14ac:dyDescent="0.4">
      <c r="A5787">
        <f t="shared" si="3072"/>
        <v>201906</v>
      </c>
      <c r="B5787" t="s">
        <v>863</v>
      </c>
      <c r="C5787" t="s">
        <v>647</v>
      </c>
      <c r="D5787" t="str">
        <f t="shared" ca="1" si="3096"/>
        <v>I101</v>
      </c>
      <c r="E5787">
        <f t="shared" ca="1" si="3078"/>
        <v>35</v>
      </c>
      <c r="F5787">
        <f t="shared" ca="1" si="3079"/>
        <v>6</v>
      </c>
      <c r="G5787" t="str">
        <f t="shared" ca="1" si="3094"/>
        <v>S10</v>
      </c>
      <c r="H5787" t="str">
        <f t="shared" ca="1" si="3095"/>
        <v>S108</v>
      </c>
      <c r="I5787">
        <f ca="1">VLOOKUP(D5787,PRC!$A$2:$B$21,2,0)*E5787</f>
        <v>1050000</v>
      </c>
      <c r="J5787">
        <f t="shared" ca="1" si="3080"/>
        <v>955496</v>
      </c>
      <c r="K5787">
        <f ca="1">VLOOKUP(D5787,PRC!$A$1:$C$21,3,0)*E5787</f>
        <v>546000</v>
      </c>
      <c r="L5787">
        <f t="shared" ca="1" si="3081"/>
        <v>158000</v>
      </c>
      <c r="M5787">
        <f t="shared" ca="1" si="3082"/>
        <v>21000</v>
      </c>
      <c r="N5787">
        <f t="shared" ca="1" si="3083"/>
        <v>105000</v>
      </c>
      <c r="O5787">
        <f t="shared" ca="1" si="3084"/>
        <v>74000</v>
      </c>
      <c r="P5787">
        <f t="shared" ca="1" si="3099"/>
        <v>51496</v>
      </c>
      <c r="Q5787">
        <f ca="1">IF(P5787&gt;0,1,0)</f>
        <v>1</v>
      </c>
      <c r="R5787">
        <f t="shared" ca="1" si="3085"/>
        <v>9</v>
      </c>
      <c r="S5787">
        <f t="shared" ca="1" si="3086"/>
        <v>15</v>
      </c>
      <c r="T5787">
        <f t="shared" ca="1" si="3087"/>
        <v>2</v>
      </c>
      <c r="U5787">
        <f t="shared" ca="1" si="3088"/>
        <v>10</v>
      </c>
      <c r="V5787">
        <f t="shared" ca="1" si="3089"/>
        <v>7</v>
      </c>
      <c r="X5787">
        <f t="shared" si="3091"/>
        <v>5787</v>
      </c>
      <c r="Y5787">
        <f t="shared" si="3092"/>
        <v>5452</v>
      </c>
      <c r="Z5787">
        <f t="shared" si="3093"/>
        <v>5453</v>
      </c>
      <c r="AA5787">
        <f t="shared" si="3090"/>
        <v>5951</v>
      </c>
      <c r="AB5787">
        <f t="shared" si="3073"/>
        <v>500</v>
      </c>
      <c r="AM5787" t="str">
        <f t="shared" si="3074"/>
        <v>201906LP</v>
      </c>
      <c r="AN5787">
        <f t="shared" ca="1" si="3097"/>
        <v>9.000380952380949</v>
      </c>
      <c r="AO5787">
        <f t="shared" ca="1" si="3098"/>
        <v>15.047619047619049</v>
      </c>
      <c r="AP5787">
        <f t="shared" ca="1" si="3075"/>
        <v>2</v>
      </c>
      <c r="AQ5787">
        <f t="shared" ca="1" si="3076"/>
        <v>10</v>
      </c>
      <c r="AR5787">
        <f t="shared" ca="1" si="3077"/>
        <v>7.0476190476190474</v>
      </c>
      <c r="AS5787">
        <f ca="1">P5787/J5787</f>
        <v>5.3894521798102765E-2</v>
      </c>
    </row>
    <row r="5788" spans="1:45" x14ac:dyDescent="0.4">
      <c r="A5788">
        <f t="shared" si="3072"/>
        <v>201906</v>
      </c>
      <c r="B5788" t="s">
        <v>864</v>
      </c>
      <c r="C5788" t="s">
        <v>647</v>
      </c>
      <c r="D5788" t="str">
        <f t="shared" ca="1" si="3096"/>
        <v>I105</v>
      </c>
      <c r="E5788">
        <f t="shared" ca="1" si="3078"/>
        <v>30</v>
      </c>
      <c r="F5788">
        <f t="shared" ca="1" si="3079"/>
        <v>8</v>
      </c>
      <c r="G5788" t="str">
        <f t="shared" ca="1" si="3094"/>
        <v>S11</v>
      </c>
      <c r="H5788" t="str">
        <f t="shared" ca="1" si="3095"/>
        <v>S117</v>
      </c>
      <c r="I5788">
        <f ca="1">VLOOKUP(D5788,PRC!$A$2:$B$21,2,0)*E5788</f>
        <v>3000000</v>
      </c>
      <c r="J5788">
        <f t="shared" ca="1" si="3080"/>
        <v>2699996</v>
      </c>
      <c r="K5788">
        <f ca="1">VLOOKUP(D5788,PRC!$A$1:$C$21,3,0)*E5788</f>
        <v>1770000</v>
      </c>
      <c r="L5788">
        <f t="shared" ca="1" si="3081"/>
        <v>360000</v>
      </c>
      <c r="M5788">
        <f t="shared" ca="1" si="3082"/>
        <v>90000</v>
      </c>
      <c r="N5788">
        <f t="shared" ca="1" si="3083"/>
        <v>300000</v>
      </c>
      <c r="O5788">
        <f t="shared" ca="1" si="3084"/>
        <v>150000</v>
      </c>
      <c r="P5788">
        <f t="shared" ca="1" si="3099"/>
        <v>29996</v>
      </c>
      <c r="Q5788">
        <f ca="1">IF(P5788&gt;0,1,0)</f>
        <v>1</v>
      </c>
      <c r="R5788">
        <f t="shared" ca="1" si="3085"/>
        <v>10</v>
      </c>
      <c r="S5788">
        <f t="shared" ca="1" si="3086"/>
        <v>12</v>
      </c>
      <c r="T5788">
        <f t="shared" ca="1" si="3087"/>
        <v>3</v>
      </c>
      <c r="U5788">
        <f t="shared" ca="1" si="3088"/>
        <v>10</v>
      </c>
      <c r="V5788">
        <f t="shared" ca="1" si="3089"/>
        <v>5</v>
      </c>
      <c r="X5788">
        <f t="shared" si="3091"/>
        <v>5788</v>
      </c>
      <c r="Y5788">
        <f t="shared" si="3092"/>
        <v>5452</v>
      </c>
      <c r="Z5788">
        <f t="shared" si="3093"/>
        <v>5453</v>
      </c>
      <c r="AA5788">
        <f t="shared" si="3090"/>
        <v>5951</v>
      </c>
      <c r="AB5788">
        <f t="shared" si="3073"/>
        <v>500</v>
      </c>
      <c r="AM5788" t="str">
        <f t="shared" si="3074"/>
        <v>201906LP</v>
      </c>
      <c r="AN5788">
        <f t="shared" ca="1" si="3097"/>
        <v>10.000133333333338</v>
      </c>
      <c r="AO5788">
        <f t="shared" ca="1" si="3098"/>
        <v>12</v>
      </c>
      <c r="AP5788">
        <f t="shared" ca="1" si="3075"/>
        <v>3</v>
      </c>
      <c r="AQ5788">
        <f t="shared" ca="1" si="3076"/>
        <v>10</v>
      </c>
      <c r="AR5788">
        <f t="shared" ca="1" si="3077"/>
        <v>5</v>
      </c>
      <c r="AS5788">
        <f ca="1">P5788/J5788</f>
        <v>1.1109646088364575E-2</v>
      </c>
    </row>
    <row r="5789" spans="1:45" x14ac:dyDescent="0.4">
      <c r="A5789">
        <f t="shared" si="3072"/>
        <v>201906</v>
      </c>
      <c r="B5789" t="s">
        <v>865</v>
      </c>
      <c r="C5789" t="s">
        <v>647</v>
      </c>
      <c r="D5789" t="str">
        <f t="shared" ca="1" si="3096"/>
        <v>I120</v>
      </c>
      <c r="E5789">
        <f t="shared" ca="1" si="3078"/>
        <v>67</v>
      </c>
      <c r="F5789">
        <f t="shared" ca="1" si="3079"/>
        <v>9</v>
      </c>
      <c r="G5789" t="str">
        <f t="shared" ca="1" si="3094"/>
        <v>S10</v>
      </c>
      <c r="H5789" t="str">
        <f t="shared" ca="1" si="3095"/>
        <v>S104</v>
      </c>
      <c r="I5789">
        <f ca="1">VLOOKUP(D5789,PRC!$A$2:$B$21,2,0)*E5789</f>
        <v>288100000</v>
      </c>
      <c r="J5789">
        <f t="shared" ca="1" si="3080"/>
        <v>273694996</v>
      </c>
      <c r="K5789">
        <f ca="1">VLOOKUP(D5789,PRC!$A$1:$C$21,3,0)*E5789</f>
        <v>129645000</v>
      </c>
      <c r="L5789">
        <f t="shared" ca="1" si="3081"/>
        <v>28810000</v>
      </c>
      <c r="M5789">
        <f t="shared" ca="1" si="3082"/>
        <v>2881000</v>
      </c>
      <c r="N5789">
        <f t="shared" ca="1" si="3083"/>
        <v>17286000</v>
      </c>
      <c r="O5789">
        <f t="shared" ca="1" si="3084"/>
        <v>25929000</v>
      </c>
      <c r="P5789">
        <f t="shared" ca="1" si="3099"/>
        <v>69143996</v>
      </c>
      <c r="Q5789">
        <f ca="1">IF(P5789&gt;0,1,0)</f>
        <v>1</v>
      </c>
      <c r="R5789">
        <f t="shared" ca="1" si="3085"/>
        <v>5</v>
      </c>
      <c r="S5789">
        <f t="shared" ca="1" si="3086"/>
        <v>10</v>
      </c>
      <c r="T5789">
        <f t="shared" ca="1" si="3087"/>
        <v>1</v>
      </c>
      <c r="U5789">
        <f t="shared" ca="1" si="3088"/>
        <v>6</v>
      </c>
      <c r="V5789">
        <f t="shared" ca="1" si="3089"/>
        <v>9</v>
      </c>
      <c r="X5789">
        <f t="shared" si="3091"/>
        <v>5789</v>
      </c>
      <c r="Y5789">
        <f t="shared" si="3092"/>
        <v>5452</v>
      </c>
      <c r="Z5789">
        <f t="shared" si="3093"/>
        <v>5453</v>
      </c>
      <c r="AA5789">
        <f t="shared" si="3090"/>
        <v>5951</v>
      </c>
      <c r="AB5789">
        <f t="shared" si="3073"/>
        <v>500</v>
      </c>
      <c r="AM5789" t="str">
        <f t="shared" si="3074"/>
        <v>201906LP</v>
      </c>
      <c r="AN5789">
        <f t="shared" ca="1" si="3097"/>
        <v>5.0000013884068046</v>
      </c>
      <c r="AO5789">
        <f t="shared" ca="1" si="3098"/>
        <v>10</v>
      </c>
      <c r="AP5789">
        <f t="shared" ca="1" si="3075"/>
        <v>1</v>
      </c>
      <c r="AQ5789">
        <f t="shared" ca="1" si="3076"/>
        <v>6</v>
      </c>
      <c r="AR5789">
        <f t="shared" ca="1" si="3077"/>
        <v>9</v>
      </c>
      <c r="AS5789">
        <f ca="1">P5789/J5789</f>
        <v>0.25263156802472192</v>
      </c>
    </row>
    <row r="5790" spans="1:45" x14ac:dyDescent="0.4">
      <c r="A5790">
        <f t="shared" si="3072"/>
        <v>201906</v>
      </c>
      <c r="B5790" t="s">
        <v>866</v>
      </c>
      <c r="C5790" t="s">
        <v>647</v>
      </c>
      <c r="D5790" t="str">
        <f t="shared" ca="1" si="3096"/>
        <v>I109</v>
      </c>
      <c r="E5790">
        <f t="shared" ca="1" si="3078"/>
        <v>48</v>
      </c>
      <c r="F5790">
        <f t="shared" ca="1" si="3079"/>
        <v>7</v>
      </c>
      <c r="G5790" t="str">
        <f t="shared" ca="1" si="3094"/>
        <v>S11</v>
      </c>
      <c r="H5790" t="str">
        <f t="shared" ca="1" si="3095"/>
        <v>S111</v>
      </c>
      <c r="I5790">
        <f ca="1">VLOOKUP(D5790,PRC!$A$2:$B$21,2,0)*E5790</f>
        <v>24000000</v>
      </c>
      <c r="J5790">
        <f t="shared" ca="1" si="3080"/>
        <v>21839996</v>
      </c>
      <c r="K5790">
        <f ca="1">VLOOKUP(D5790,PRC!$A$1:$C$21,3,0)*E5790</f>
        <v>9600000</v>
      </c>
      <c r="L5790">
        <f t="shared" ca="1" si="3081"/>
        <v>2880000</v>
      </c>
      <c r="M5790">
        <f t="shared" ca="1" si="3082"/>
        <v>720000</v>
      </c>
      <c r="N5790">
        <f t="shared" ca="1" si="3083"/>
        <v>1440000</v>
      </c>
      <c r="O5790">
        <f t="shared" ca="1" si="3084"/>
        <v>1440000</v>
      </c>
      <c r="P5790">
        <f t="shared" ca="1" si="3099"/>
        <v>5759996</v>
      </c>
      <c r="Q5790">
        <f ca="1">IF(P5790&gt;0,1,0)</f>
        <v>1</v>
      </c>
      <c r="R5790">
        <f t="shared" ca="1" si="3085"/>
        <v>9</v>
      </c>
      <c r="S5790">
        <f t="shared" ca="1" si="3086"/>
        <v>12</v>
      </c>
      <c r="T5790">
        <f t="shared" ca="1" si="3087"/>
        <v>3</v>
      </c>
      <c r="U5790">
        <f t="shared" ca="1" si="3088"/>
        <v>6</v>
      </c>
      <c r="V5790">
        <f t="shared" ca="1" si="3089"/>
        <v>6</v>
      </c>
      <c r="X5790">
        <f t="shared" si="3091"/>
        <v>5790</v>
      </c>
      <c r="Y5790">
        <f t="shared" si="3092"/>
        <v>5452</v>
      </c>
      <c r="Z5790">
        <f t="shared" si="3093"/>
        <v>5453</v>
      </c>
      <c r="AA5790">
        <f t="shared" si="3090"/>
        <v>5951</v>
      </c>
      <c r="AB5790">
        <f t="shared" si="3073"/>
        <v>500</v>
      </c>
      <c r="AM5790" t="str">
        <f t="shared" si="3074"/>
        <v>201906LP</v>
      </c>
      <c r="AN5790">
        <f t="shared" ca="1" si="3097"/>
        <v>9.0000166666666654</v>
      </c>
      <c r="AO5790">
        <f t="shared" ca="1" si="3098"/>
        <v>12</v>
      </c>
      <c r="AP5790">
        <f t="shared" ca="1" si="3075"/>
        <v>3</v>
      </c>
      <c r="AQ5790">
        <f t="shared" ca="1" si="3076"/>
        <v>6</v>
      </c>
      <c r="AR5790">
        <f t="shared" ca="1" si="3077"/>
        <v>6</v>
      </c>
      <c r="AS5790">
        <f ca="1">P5790/J5790</f>
        <v>0.2637361288894009</v>
      </c>
    </row>
    <row r="5791" spans="1:45" x14ac:dyDescent="0.4">
      <c r="A5791">
        <f t="shared" si="3072"/>
        <v>201906</v>
      </c>
      <c r="B5791" t="s">
        <v>867</v>
      </c>
      <c r="C5791" t="s">
        <v>647</v>
      </c>
      <c r="D5791" t="str">
        <f t="shared" ca="1" si="3096"/>
        <v>I111</v>
      </c>
      <c r="E5791">
        <f t="shared" ca="1" si="3078"/>
        <v>41</v>
      </c>
      <c r="F5791">
        <f t="shared" ca="1" si="3079"/>
        <v>7</v>
      </c>
      <c r="G5791" t="str">
        <f t="shared" ca="1" si="3094"/>
        <v>S11</v>
      </c>
      <c r="H5791" t="str">
        <f t="shared" ca="1" si="3095"/>
        <v>S119</v>
      </c>
      <c r="I5791">
        <f ca="1">VLOOKUP(D5791,PRC!$A$2:$B$21,2,0)*E5791</f>
        <v>6150000</v>
      </c>
      <c r="J5791">
        <f t="shared" ca="1" si="3080"/>
        <v>5534996</v>
      </c>
      <c r="K5791">
        <f ca="1">VLOOKUP(D5791,PRC!$A$1:$C$21,3,0)*E5791</f>
        <v>3259500</v>
      </c>
      <c r="L5791">
        <f t="shared" ca="1" si="3081"/>
        <v>800000</v>
      </c>
      <c r="M5791">
        <f t="shared" ca="1" si="3082"/>
        <v>185000</v>
      </c>
      <c r="N5791">
        <f t="shared" ca="1" si="3083"/>
        <v>492000</v>
      </c>
      <c r="O5791">
        <f t="shared" ca="1" si="3084"/>
        <v>369000</v>
      </c>
      <c r="P5791">
        <f t="shared" ca="1" si="3099"/>
        <v>429496</v>
      </c>
      <c r="Q5791">
        <f ca="1">IF(P5791&gt;0,1,0)</f>
        <v>1</v>
      </c>
      <c r="R5791">
        <f t="shared" ca="1" si="3085"/>
        <v>10</v>
      </c>
      <c r="S5791">
        <f t="shared" ca="1" si="3086"/>
        <v>13</v>
      </c>
      <c r="T5791">
        <f t="shared" ca="1" si="3087"/>
        <v>3</v>
      </c>
      <c r="U5791">
        <f t="shared" ca="1" si="3088"/>
        <v>8</v>
      </c>
      <c r="V5791">
        <f t="shared" ca="1" si="3089"/>
        <v>6</v>
      </c>
      <c r="X5791">
        <f t="shared" si="3091"/>
        <v>5791</v>
      </c>
      <c r="Y5791">
        <f t="shared" si="3092"/>
        <v>5452</v>
      </c>
      <c r="Z5791">
        <f t="shared" si="3093"/>
        <v>5453</v>
      </c>
      <c r="AA5791">
        <f t="shared" si="3090"/>
        <v>5951</v>
      </c>
      <c r="AB5791">
        <f t="shared" si="3073"/>
        <v>500</v>
      </c>
      <c r="AM5791" t="str">
        <f t="shared" si="3074"/>
        <v>201906LP</v>
      </c>
      <c r="AN5791">
        <f t="shared" ca="1" si="3097"/>
        <v>10.000065040650409</v>
      </c>
      <c r="AO5791">
        <f t="shared" ca="1" si="3098"/>
        <v>13.008130081300814</v>
      </c>
      <c r="AP5791">
        <f t="shared" ca="1" si="3075"/>
        <v>3.0081300813008132</v>
      </c>
      <c r="AQ5791">
        <f t="shared" ca="1" si="3076"/>
        <v>8</v>
      </c>
      <c r="AR5791">
        <f t="shared" ca="1" si="3077"/>
        <v>6</v>
      </c>
      <c r="AS5791">
        <f ca="1">P5791/J5791</f>
        <v>7.7596442707456331E-2</v>
      </c>
    </row>
    <row r="5792" spans="1:45" x14ac:dyDescent="0.4">
      <c r="A5792">
        <f t="shared" si="3072"/>
        <v>201906</v>
      </c>
      <c r="B5792" t="s">
        <v>868</v>
      </c>
      <c r="C5792" t="s">
        <v>647</v>
      </c>
      <c r="D5792" t="str">
        <f t="shared" ca="1" si="3096"/>
        <v>I109</v>
      </c>
      <c r="E5792">
        <f t="shared" ca="1" si="3078"/>
        <v>37</v>
      </c>
      <c r="F5792">
        <f t="shared" ca="1" si="3079"/>
        <v>6</v>
      </c>
      <c r="G5792" t="str">
        <f t="shared" ca="1" si="3094"/>
        <v>S11</v>
      </c>
      <c r="H5792" t="str">
        <f t="shared" ca="1" si="3095"/>
        <v>S116</v>
      </c>
      <c r="I5792">
        <f ca="1">VLOOKUP(D5792,PRC!$A$2:$B$21,2,0)*E5792</f>
        <v>18500000</v>
      </c>
      <c r="J5792">
        <f t="shared" ca="1" si="3080"/>
        <v>17019996</v>
      </c>
      <c r="K5792">
        <f ca="1">VLOOKUP(D5792,PRC!$A$1:$C$21,3,0)*E5792</f>
        <v>7400000</v>
      </c>
      <c r="L5792">
        <f t="shared" ca="1" si="3081"/>
        <v>2590000</v>
      </c>
      <c r="M5792">
        <f t="shared" ca="1" si="3082"/>
        <v>370000</v>
      </c>
      <c r="N5792">
        <f t="shared" ca="1" si="3083"/>
        <v>1850000</v>
      </c>
      <c r="O5792">
        <f t="shared" ca="1" si="3084"/>
        <v>1850000</v>
      </c>
      <c r="P5792">
        <f t="shared" ca="1" si="3099"/>
        <v>2959996</v>
      </c>
      <c r="Q5792">
        <f ca="1">IF(P5792&gt;0,1,0)</f>
        <v>1</v>
      </c>
      <c r="R5792">
        <f t="shared" ca="1" si="3085"/>
        <v>8</v>
      </c>
      <c r="S5792">
        <f t="shared" ca="1" si="3086"/>
        <v>14</v>
      </c>
      <c r="T5792">
        <f t="shared" ca="1" si="3087"/>
        <v>2</v>
      </c>
      <c r="U5792">
        <f t="shared" ca="1" si="3088"/>
        <v>10</v>
      </c>
      <c r="V5792">
        <f t="shared" ca="1" si="3089"/>
        <v>10</v>
      </c>
      <c r="X5792">
        <f t="shared" si="3091"/>
        <v>5792</v>
      </c>
      <c r="Y5792">
        <f t="shared" si="3092"/>
        <v>5452</v>
      </c>
      <c r="Z5792">
        <f t="shared" si="3093"/>
        <v>5453</v>
      </c>
      <c r="AA5792">
        <f t="shared" si="3090"/>
        <v>5951</v>
      </c>
      <c r="AB5792">
        <f t="shared" si="3073"/>
        <v>500</v>
      </c>
      <c r="AM5792" t="str">
        <f t="shared" si="3074"/>
        <v>201906LP</v>
      </c>
      <c r="AN5792">
        <f t="shared" ca="1" si="3097"/>
        <v>8.000021621621622</v>
      </c>
      <c r="AO5792">
        <f t="shared" ca="1" si="3098"/>
        <v>14.000000000000002</v>
      </c>
      <c r="AP5792">
        <f t="shared" ca="1" si="3075"/>
        <v>2</v>
      </c>
      <c r="AQ5792">
        <f t="shared" ca="1" si="3076"/>
        <v>10</v>
      </c>
      <c r="AR5792">
        <f t="shared" ca="1" si="3077"/>
        <v>10</v>
      </c>
      <c r="AS5792">
        <f ca="1">P5792/J5792</f>
        <v>0.17391284933321957</v>
      </c>
    </row>
    <row r="5793" spans="1:45" x14ac:dyDescent="0.4">
      <c r="A5793">
        <f t="shared" si="3072"/>
        <v>201906</v>
      </c>
      <c r="B5793" t="s">
        <v>869</v>
      </c>
      <c r="C5793" t="s">
        <v>647</v>
      </c>
      <c r="D5793" t="str">
        <f t="shared" ca="1" si="3096"/>
        <v>I112</v>
      </c>
      <c r="E5793">
        <f t="shared" ca="1" si="3078"/>
        <v>47</v>
      </c>
      <c r="F5793">
        <f t="shared" ca="1" si="3079"/>
        <v>9</v>
      </c>
      <c r="G5793" t="str">
        <f t="shared" ca="1" si="3094"/>
        <v>S11</v>
      </c>
      <c r="H5793" t="str">
        <f t="shared" ca="1" si="3095"/>
        <v>S113</v>
      </c>
      <c r="I5793">
        <f ca="1">VLOOKUP(D5793,PRC!$A$2:$B$21,2,0)*E5793</f>
        <v>3055000</v>
      </c>
      <c r="J5793">
        <f t="shared" ca="1" si="3080"/>
        <v>2810596</v>
      </c>
      <c r="K5793">
        <f ca="1">VLOOKUP(D5793,PRC!$A$1:$C$21,3,0)*E5793</f>
        <v>1527500</v>
      </c>
      <c r="L5793">
        <f t="shared" ca="1" si="3081"/>
        <v>336000</v>
      </c>
      <c r="M5793">
        <f t="shared" ca="1" si="3082"/>
        <v>61000</v>
      </c>
      <c r="N5793">
        <f t="shared" ca="1" si="3083"/>
        <v>306000</v>
      </c>
      <c r="O5793">
        <f t="shared" ca="1" si="3084"/>
        <v>306000</v>
      </c>
      <c r="P5793">
        <f t="shared" ca="1" si="3099"/>
        <v>274096</v>
      </c>
      <c r="Q5793">
        <f ca="1">IF(P5793&gt;0,1,0)</f>
        <v>1</v>
      </c>
      <c r="R5793">
        <f t="shared" ca="1" si="3085"/>
        <v>8</v>
      </c>
      <c r="S5793">
        <f t="shared" ca="1" si="3086"/>
        <v>11</v>
      </c>
      <c r="T5793">
        <f t="shared" ca="1" si="3087"/>
        <v>2</v>
      </c>
      <c r="U5793">
        <f t="shared" ca="1" si="3088"/>
        <v>10</v>
      </c>
      <c r="V5793">
        <f t="shared" ca="1" si="3089"/>
        <v>10</v>
      </c>
      <c r="X5793">
        <f t="shared" si="3091"/>
        <v>5793</v>
      </c>
      <c r="Y5793">
        <f t="shared" si="3092"/>
        <v>5452</v>
      </c>
      <c r="Z5793">
        <f t="shared" si="3093"/>
        <v>5453</v>
      </c>
      <c r="AA5793">
        <f t="shared" si="3090"/>
        <v>5951</v>
      </c>
      <c r="AB5793">
        <f t="shared" si="3073"/>
        <v>500</v>
      </c>
      <c r="AM5793" t="str">
        <f t="shared" si="3074"/>
        <v>201906LP</v>
      </c>
      <c r="AN5793">
        <f t="shared" ca="1" si="3097"/>
        <v>8.0001309328968873</v>
      </c>
      <c r="AO5793">
        <f t="shared" ca="1" si="3098"/>
        <v>10.99836333878887</v>
      </c>
      <c r="AP5793">
        <f t="shared" ca="1" si="3075"/>
        <v>1.9967266775777415</v>
      </c>
      <c r="AQ5793">
        <f t="shared" ca="1" si="3076"/>
        <v>10.016366612111293</v>
      </c>
      <c r="AR5793">
        <f t="shared" ca="1" si="3077"/>
        <v>10.016366612111293</v>
      </c>
      <c r="AS5793">
        <f ca="1">P5793/J5793</f>
        <v>9.7522376036968672E-2</v>
      </c>
    </row>
    <row r="5794" spans="1:45" x14ac:dyDescent="0.4">
      <c r="A5794">
        <f t="shared" si="3072"/>
        <v>201906</v>
      </c>
      <c r="B5794" t="s">
        <v>870</v>
      </c>
      <c r="C5794" t="s">
        <v>647</v>
      </c>
      <c r="D5794" t="str">
        <f t="shared" ca="1" si="3096"/>
        <v>I114</v>
      </c>
      <c r="E5794">
        <f t="shared" ca="1" si="3078"/>
        <v>32</v>
      </c>
      <c r="F5794">
        <f t="shared" ca="1" si="3079"/>
        <v>9</v>
      </c>
      <c r="G5794" t="str">
        <f t="shared" ca="1" si="3094"/>
        <v>S10</v>
      </c>
      <c r="H5794" t="str">
        <f t="shared" ca="1" si="3095"/>
        <v>S105</v>
      </c>
      <c r="I5794">
        <f ca="1">VLOOKUP(D5794,PRC!$A$2:$B$21,2,0)*E5794</f>
        <v>7680000</v>
      </c>
      <c r="J5794">
        <f t="shared" ca="1" si="3080"/>
        <v>7065596</v>
      </c>
      <c r="K5794">
        <f ca="1">VLOOKUP(D5794,PRC!$A$1:$C$21,3,0)*E5794</f>
        <v>4454400</v>
      </c>
      <c r="L5794">
        <f t="shared" ca="1" si="3081"/>
        <v>845000</v>
      </c>
      <c r="M5794">
        <f t="shared" ca="1" si="3082"/>
        <v>154000</v>
      </c>
      <c r="N5794">
        <f t="shared" ca="1" si="3083"/>
        <v>768000</v>
      </c>
      <c r="O5794">
        <f t="shared" ca="1" si="3084"/>
        <v>461000</v>
      </c>
      <c r="P5794">
        <f t="shared" ca="1" si="3099"/>
        <v>383196</v>
      </c>
      <c r="Q5794">
        <f ca="1">IF(P5794&gt;0,1,0)</f>
        <v>1</v>
      </c>
      <c r="R5794">
        <f t="shared" ca="1" si="3085"/>
        <v>8</v>
      </c>
      <c r="S5794">
        <f t="shared" ca="1" si="3086"/>
        <v>11</v>
      </c>
      <c r="T5794">
        <f t="shared" ca="1" si="3087"/>
        <v>2</v>
      </c>
      <c r="U5794">
        <f t="shared" ca="1" si="3088"/>
        <v>10</v>
      </c>
      <c r="V5794">
        <f t="shared" ca="1" si="3089"/>
        <v>6</v>
      </c>
      <c r="X5794">
        <f t="shared" si="3091"/>
        <v>5794</v>
      </c>
      <c r="Y5794">
        <f t="shared" si="3092"/>
        <v>5452</v>
      </c>
      <c r="Z5794">
        <f t="shared" si="3093"/>
        <v>5453</v>
      </c>
      <c r="AA5794">
        <f t="shared" si="3090"/>
        <v>5951</v>
      </c>
      <c r="AB5794">
        <f t="shared" si="3073"/>
        <v>500</v>
      </c>
      <c r="AM5794" t="str">
        <f t="shared" si="3074"/>
        <v>201906LP</v>
      </c>
      <c r="AN5794">
        <f t="shared" ca="1" si="3097"/>
        <v>8.0000520833333315</v>
      </c>
      <c r="AO5794">
        <f t="shared" ca="1" si="3098"/>
        <v>11.002604166666668</v>
      </c>
      <c r="AP5794">
        <f t="shared" ca="1" si="3075"/>
        <v>2.0052083333333335</v>
      </c>
      <c r="AQ5794">
        <f t="shared" ca="1" si="3076"/>
        <v>10</v>
      </c>
      <c r="AR5794">
        <f t="shared" ca="1" si="3077"/>
        <v>6.002604166666667</v>
      </c>
      <c r="AS5794">
        <f ca="1">P5794/J5794</f>
        <v>5.4234066029249337E-2</v>
      </c>
    </row>
    <row r="5795" spans="1:45" x14ac:dyDescent="0.4">
      <c r="A5795">
        <f t="shared" si="3072"/>
        <v>201906</v>
      </c>
      <c r="B5795" t="s">
        <v>871</v>
      </c>
      <c r="C5795" t="s">
        <v>647</v>
      </c>
      <c r="D5795" t="str">
        <f t="shared" ca="1" si="3096"/>
        <v>I108</v>
      </c>
      <c r="E5795">
        <f t="shared" ca="1" si="3078"/>
        <v>52</v>
      </c>
      <c r="F5795">
        <f t="shared" ca="1" si="3079"/>
        <v>9</v>
      </c>
      <c r="G5795" t="str">
        <f t="shared" ca="1" si="3094"/>
        <v>S10</v>
      </c>
      <c r="H5795" t="str">
        <f t="shared" ca="1" si="3095"/>
        <v>S106</v>
      </c>
      <c r="I5795">
        <f ca="1">VLOOKUP(D5795,PRC!$A$2:$B$21,2,0)*E5795</f>
        <v>2080000</v>
      </c>
      <c r="J5795">
        <f t="shared" ca="1" si="3080"/>
        <v>1913596</v>
      </c>
      <c r="K5795">
        <f ca="1">VLOOKUP(D5795,PRC!$A$1:$C$21,3,0)*E5795</f>
        <v>956800</v>
      </c>
      <c r="L5795">
        <f t="shared" ca="1" si="3081"/>
        <v>291000</v>
      </c>
      <c r="M5795">
        <f t="shared" ca="1" si="3082"/>
        <v>42000</v>
      </c>
      <c r="N5795">
        <f t="shared" ca="1" si="3083"/>
        <v>146000</v>
      </c>
      <c r="O5795">
        <f t="shared" ca="1" si="3084"/>
        <v>187000</v>
      </c>
      <c r="P5795">
        <f t="shared" ca="1" si="3099"/>
        <v>290796</v>
      </c>
      <c r="Q5795">
        <f ca="1">IF(P5795&gt;0,1,0)</f>
        <v>1</v>
      </c>
      <c r="R5795">
        <f t="shared" ca="1" si="3085"/>
        <v>8</v>
      </c>
      <c r="S5795">
        <f t="shared" ca="1" si="3086"/>
        <v>14</v>
      </c>
      <c r="T5795">
        <f t="shared" ca="1" si="3087"/>
        <v>2</v>
      </c>
      <c r="U5795">
        <f t="shared" ca="1" si="3088"/>
        <v>7</v>
      </c>
      <c r="V5795">
        <f t="shared" ca="1" si="3089"/>
        <v>9</v>
      </c>
      <c r="X5795">
        <f t="shared" si="3091"/>
        <v>5795</v>
      </c>
      <c r="Y5795">
        <f t="shared" si="3092"/>
        <v>5452</v>
      </c>
      <c r="Z5795">
        <f t="shared" si="3093"/>
        <v>5453</v>
      </c>
      <c r="AA5795">
        <f t="shared" si="3090"/>
        <v>5951</v>
      </c>
      <c r="AB5795">
        <f t="shared" si="3073"/>
        <v>500</v>
      </c>
      <c r="AM5795" t="str">
        <f t="shared" si="3074"/>
        <v>201906LP</v>
      </c>
      <c r="AN5795">
        <f t="shared" ca="1" si="3097"/>
        <v>8.0001923076923109</v>
      </c>
      <c r="AO5795">
        <f t="shared" ca="1" si="3098"/>
        <v>13.990384615384615</v>
      </c>
      <c r="AP5795">
        <f t="shared" ca="1" si="3075"/>
        <v>2.0192307692307692</v>
      </c>
      <c r="AQ5795">
        <f t="shared" ca="1" si="3076"/>
        <v>7.0192307692307692</v>
      </c>
      <c r="AR5795">
        <f t="shared" ca="1" si="3077"/>
        <v>8.990384615384615</v>
      </c>
      <c r="AS5795">
        <f ca="1">P5795/J5795</f>
        <v>0.15196311029078238</v>
      </c>
    </row>
    <row r="5796" spans="1:45" x14ac:dyDescent="0.4">
      <c r="A5796">
        <f t="shared" si="3072"/>
        <v>201906</v>
      </c>
      <c r="B5796" t="s">
        <v>872</v>
      </c>
      <c r="C5796" t="s">
        <v>647</v>
      </c>
      <c r="D5796" t="str">
        <f t="shared" ca="1" si="3096"/>
        <v>I101</v>
      </c>
      <c r="E5796">
        <f t="shared" ca="1" si="3078"/>
        <v>69</v>
      </c>
      <c r="F5796">
        <f t="shared" ca="1" si="3079"/>
        <v>5</v>
      </c>
      <c r="G5796" t="str">
        <f t="shared" ca="1" si="3094"/>
        <v>S10</v>
      </c>
      <c r="H5796" t="str">
        <f t="shared" ca="1" si="3095"/>
        <v>S109</v>
      </c>
      <c r="I5796">
        <f ca="1">VLOOKUP(D5796,PRC!$A$2:$B$21,2,0)*E5796</f>
        <v>2070000</v>
      </c>
      <c r="J5796">
        <f t="shared" ca="1" si="3080"/>
        <v>1904396</v>
      </c>
      <c r="K5796">
        <f ca="1">VLOOKUP(D5796,PRC!$A$1:$C$21,3,0)*E5796</f>
        <v>1076400</v>
      </c>
      <c r="L5796">
        <f t="shared" ca="1" si="3081"/>
        <v>269000</v>
      </c>
      <c r="M5796">
        <f t="shared" ca="1" si="3082"/>
        <v>41000</v>
      </c>
      <c r="N5796">
        <f t="shared" ca="1" si="3083"/>
        <v>104000</v>
      </c>
      <c r="O5796">
        <f t="shared" ca="1" si="3084"/>
        <v>166000</v>
      </c>
      <c r="P5796">
        <f t="shared" ca="1" si="3099"/>
        <v>247996</v>
      </c>
      <c r="Q5796">
        <f ca="1">IF(P5796&gt;0,1,0)</f>
        <v>1</v>
      </c>
      <c r="R5796">
        <f t="shared" ca="1" si="3085"/>
        <v>8</v>
      </c>
      <c r="S5796">
        <f t="shared" ca="1" si="3086"/>
        <v>13</v>
      </c>
      <c r="T5796">
        <f t="shared" ca="1" si="3087"/>
        <v>2</v>
      </c>
      <c r="U5796">
        <f t="shared" ca="1" si="3088"/>
        <v>5</v>
      </c>
      <c r="V5796">
        <f t="shared" ca="1" si="3089"/>
        <v>8</v>
      </c>
      <c r="X5796">
        <f t="shared" si="3091"/>
        <v>5796</v>
      </c>
      <c r="Y5796">
        <f t="shared" si="3092"/>
        <v>5452</v>
      </c>
      <c r="Z5796">
        <f t="shared" si="3093"/>
        <v>5453</v>
      </c>
      <c r="AA5796">
        <f t="shared" si="3090"/>
        <v>5951</v>
      </c>
      <c r="AB5796">
        <f t="shared" si="3073"/>
        <v>500</v>
      </c>
      <c r="AM5796" t="str">
        <f t="shared" si="3074"/>
        <v>201906LP</v>
      </c>
      <c r="AN5796">
        <f t="shared" ca="1" si="3097"/>
        <v>8.0001932367149813</v>
      </c>
      <c r="AO5796">
        <f t="shared" ca="1" si="3098"/>
        <v>12.995169082125605</v>
      </c>
      <c r="AP5796">
        <f t="shared" ca="1" si="3075"/>
        <v>1.9806763285024156</v>
      </c>
      <c r="AQ5796">
        <f t="shared" ca="1" si="3076"/>
        <v>5.0241545893719808</v>
      </c>
      <c r="AR5796">
        <f t="shared" ca="1" si="3077"/>
        <v>8.0193236714975846</v>
      </c>
      <c r="AS5796">
        <f ca="1">P5796/J5796</f>
        <v>0.13022291582212944</v>
      </c>
    </row>
    <row r="5797" spans="1:45" x14ac:dyDescent="0.4">
      <c r="A5797">
        <f t="shared" si="3072"/>
        <v>201906</v>
      </c>
      <c r="B5797" t="s">
        <v>873</v>
      </c>
      <c r="C5797" t="s">
        <v>647</v>
      </c>
      <c r="D5797" t="str">
        <f t="shared" ca="1" si="3096"/>
        <v>I109</v>
      </c>
      <c r="E5797">
        <f t="shared" ca="1" si="3078"/>
        <v>39</v>
      </c>
      <c r="F5797">
        <f t="shared" ca="1" si="3079"/>
        <v>7</v>
      </c>
      <c r="G5797" t="str">
        <f t="shared" ca="1" si="3094"/>
        <v>S10</v>
      </c>
      <c r="H5797" t="str">
        <f t="shared" ca="1" si="3095"/>
        <v>S107</v>
      </c>
      <c r="I5797">
        <f ca="1">VLOOKUP(D5797,PRC!$A$2:$B$21,2,0)*E5797</f>
        <v>19500000</v>
      </c>
      <c r="J5797">
        <f t="shared" ca="1" si="3080"/>
        <v>17549996</v>
      </c>
      <c r="K5797">
        <f ca="1">VLOOKUP(D5797,PRC!$A$1:$C$21,3,0)*E5797</f>
        <v>7800000</v>
      </c>
      <c r="L5797">
        <f t="shared" ca="1" si="3081"/>
        <v>2925000</v>
      </c>
      <c r="M5797">
        <f t="shared" ca="1" si="3082"/>
        <v>585000</v>
      </c>
      <c r="N5797">
        <f t="shared" ca="1" si="3083"/>
        <v>1365000</v>
      </c>
      <c r="O5797">
        <f t="shared" ca="1" si="3084"/>
        <v>1560000</v>
      </c>
      <c r="P5797">
        <f t="shared" ca="1" si="3099"/>
        <v>3314996</v>
      </c>
      <c r="Q5797">
        <f ca="1">IF(P5797&gt;0,1,0)</f>
        <v>1</v>
      </c>
      <c r="R5797">
        <f t="shared" ca="1" si="3085"/>
        <v>10</v>
      </c>
      <c r="S5797">
        <f t="shared" ca="1" si="3086"/>
        <v>15</v>
      </c>
      <c r="T5797">
        <f t="shared" ca="1" si="3087"/>
        <v>3</v>
      </c>
      <c r="U5797">
        <f t="shared" ca="1" si="3088"/>
        <v>7</v>
      </c>
      <c r="V5797">
        <f t="shared" ca="1" si="3089"/>
        <v>8</v>
      </c>
      <c r="X5797">
        <f t="shared" si="3091"/>
        <v>5797</v>
      </c>
      <c r="Y5797">
        <f t="shared" si="3092"/>
        <v>5452</v>
      </c>
      <c r="Z5797">
        <f t="shared" si="3093"/>
        <v>5453</v>
      </c>
      <c r="AA5797">
        <f t="shared" si="3090"/>
        <v>5951</v>
      </c>
      <c r="AB5797">
        <f t="shared" si="3073"/>
        <v>500</v>
      </c>
      <c r="AM5797" t="str">
        <f t="shared" si="3074"/>
        <v>201906LP</v>
      </c>
      <c r="AN5797">
        <f t="shared" ca="1" si="3097"/>
        <v>10.000020512820518</v>
      </c>
      <c r="AO5797">
        <f t="shared" ca="1" si="3098"/>
        <v>15</v>
      </c>
      <c r="AP5797">
        <f t="shared" ca="1" si="3075"/>
        <v>3</v>
      </c>
      <c r="AQ5797">
        <f t="shared" ca="1" si="3076"/>
        <v>7.0000000000000009</v>
      </c>
      <c r="AR5797">
        <f t="shared" ca="1" si="3077"/>
        <v>8</v>
      </c>
      <c r="AS5797">
        <f ca="1">P5797/J5797</f>
        <v>0.18888870402021743</v>
      </c>
    </row>
    <row r="5798" spans="1:45" x14ac:dyDescent="0.4">
      <c r="A5798">
        <f t="shared" si="3072"/>
        <v>201906</v>
      </c>
      <c r="B5798" t="s">
        <v>874</v>
      </c>
      <c r="C5798" t="s">
        <v>647</v>
      </c>
      <c r="D5798" t="str">
        <f t="shared" ca="1" si="3096"/>
        <v>I103</v>
      </c>
      <c r="E5798">
        <f t="shared" ca="1" si="3078"/>
        <v>63</v>
      </c>
      <c r="F5798">
        <f t="shared" ca="1" si="3079"/>
        <v>10</v>
      </c>
      <c r="G5798" t="str">
        <f t="shared" ca="1" si="3094"/>
        <v>S10</v>
      </c>
      <c r="H5798" t="str">
        <f t="shared" ca="1" si="3095"/>
        <v>S102</v>
      </c>
      <c r="I5798">
        <f ca="1">VLOOKUP(D5798,PRC!$A$2:$B$21,2,0)*E5798</f>
        <v>3150000</v>
      </c>
      <c r="J5798">
        <f t="shared" ca="1" si="3080"/>
        <v>2929496</v>
      </c>
      <c r="K5798">
        <f ca="1">VLOOKUP(D5798,PRC!$A$1:$C$21,3,0)*E5798</f>
        <v>1795500</v>
      </c>
      <c r="L5798">
        <f t="shared" ca="1" si="3081"/>
        <v>410000</v>
      </c>
      <c r="M5798">
        <f t="shared" ca="1" si="3082"/>
        <v>95000</v>
      </c>
      <c r="N5798">
        <f t="shared" ca="1" si="3083"/>
        <v>252000</v>
      </c>
      <c r="O5798">
        <f t="shared" ca="1" si="3084"/>
        <v>221000</v>
      </c>
      <c r="P5798">
        <f t="shared" ca="1" si="3099"/>
        <v>155996</v>
      </c>
      <c r="Q5798">
        <f ca="1">IF(P5798&gt;0,1,0)</f>
        <v>1</v>
      </c>
      <c r="R5798">
        <f t="shared" ca="1" si="3085"/>
        <v>7</v>
      </c>
      <c r="S5798">
        <f t="shared" ca="1" si="3086"/>
        <v>13</v>
      </c>
      <c r="T5798">
        <f t="shared" ca="1" si="3087"/>
        <v>3</v>
      </c>
      <c r="U5798">
        <f t="shared" ca="1" si="3088"/>
        <v>8</v>
      </c>
      <c r="V5798">
        <f t="shared" ca="1" si="3089"/>
        <v>7</v>
      </c>
      <c r="X5798">
        <f t="shared" si="3091"/>
        <v>5798</v>
      </c>
      <c r="Y5798">
        <f t="shared" si="3092"/>
        <v>5452</v>
      </c>
      <c r="Z5798">
        <f t="shared" si="3093"/>
        <v>5453</v>
      </c>
      <c r="AA5798">
        <f t="shared" si="3090"/>
        <v>5951</v>
      </c>
      <c r="AB5798">
        <f t="shared" si="3073"/>
        <v>500</v>
      </c>
      <c r="AM5798" t="str">
        <f t="shared" si="3074"/>
        <v>201906LP</v>
      </c>
      <c r="AN5798">
        <f t="shared" ca="1" si="3097"/>
        <v>7.000126984126986</v>
      </c>
      <c r="AO5798">
        <f t="shared" ca="1" si="3098"/>
        <v>13.015873015873018</v>
      </c>
      <c r="AP5798">
        <f t="shared" ca="1" si="3075"/>
        <v>3.0158730158730158</v>
      </c>
      <c r="AQ5798">
        <f t="shared" ca="1" si="3076"/>
        <v>8</v>
      </c>
      <c r="AR5798">
        <f t="shared" ca="1" si="3077"/>
        <v>7.0158730158730158</v>
      </c>
      <c r="AS5798">
        <f ca="1">P5798/J5798</f>
        <v>5.3250115378208403E-2</v>
      </c>
    </row>
    <row r="5799" spans="1:45" x14ac:dyDescent="0.4">
      <c r="A5799">
        <f t="shared" si="3072"/>
        <v>201906</v>
      </c>
      <c r="B5799" t="s">
        <v>875</v>
      </c>
      <c r="C5799" t="s">
        <v>647</v>
      </c>
      <c r="D5799" t="str">
        <f t="shared" ca="1" si="3096"/>
        <v>I106</v>
      </c>
      <c r="E5799">
        <f t="shared" ca="1" si="3078"/>
        <v>41</v>
      </c>
      <c r="F5799">
        <f t="shared" ca="1" si="3079"/>
        <v>7</v>
      </c>
      <c r="G5799" t="str">
        <f t="shared" ca="1" si="3094"/>
        <v>S11</v>
      </c>
      <c r="H5799" t="str">
        <f t="shared" ca="1" si="3095"/>
        <v>S115</v>
      </c>
      <c r="I5799">
        <f ca="1">VLOOKUP(D5799,PRC!$A$2:$B$21,2,0)*E5799</f>
        <v>820000</v>
      </c>
      <c r="J5799">
        <f t="shared" ca="1" si="3080"/>
        <v>754396</v>
      </c>
      <c r="K5799">
        <f ca="1">VLOOKUP(D5799,PRC!$A$1:$C$21,3,0)*E5799</f>
        <v>434600</v>
      </c>
      <c r="L5799">
        <f t="shared" ca="1" si="3081"/>
        <v>98000</v>
      </c>
      <c r="M5799">
        <f t="shared" ca="1" si="3082"/>
        <v>8000</v>
      </c>
      <c r="N5799">
        <f t="shared" ca="1" si="3083"/>
        <v>41000</v>
      </c>
      <c r="O5799">
        <f t="shared" ca="1" si="3084"/>
        <v>41000</v>
      </c>
      <c r="P5799">
        <f t="shared" ca="1" si="3099"/>
        <v>131796</v>
      </c>
      <c r="Q5799">
        <f ca="1">IF(P5799&gt;0,1,0)</f>
        <v>1</v>
      </c>
      <c r="R5799">
        <f t="shared" ca="1" si="3085"/>
        <v>8</v>
      </c>
      <c r="S5799">
        <f t="shared" ca="1" si="3086"/>
        <v>12</v>
      </c>
      <c r="T5799">
        <f t="shared" ca="1" si="3087"/>
        <v>1</v>
      </c>
      <c r="U5799">
        <f t="shared" ca="1" si="3088"/>
        <v>5</v>
      </c>
      <c r="V5799">
        <f t="shared" ca="1" si="3089"/>
        <v>5</v>
      </c>
      <c r="X5799">
        <f t="shared" si="3091"/>
        <v>5799</v>
      </c>
      <c r="Y5799">
        <f t="shared" si="3092"/>
        <v>5452</v>
      </c>
      <c r="Z5799">
        <f t="shared" si="3093"/>
        <v>5453</v>
      </c>
      <c r="AA5799">
        <f t="shared" si="3090"/>
        <v>5951</v>
      </c>
      <c r="AB5799">
        <f t="shared" si="3073"/>
        <v>500</v>
      </c>
      <c r="AM5799" t="str">
        <f t="shared" si="3074"/>
        <v>201906LP</v>
      </c>
      <c r="AN5799">
        <f t="shared" ca="1" si="3097"/>
        <v>8.0004878048780537</v>
      </c>
      <c r="AO5799">
        <f t="shared" ca="1" si="3098"/>
        <v>11.951219512195122</v>
      </c>
      <c r="AP5799">
        <f t="shared" ca="1" si="3075"/>
        <v>0.97560975609756095</v>
      </c>
      <c r="AQ5799">
        <f t="shared" ca="1" si="3076"/>
        <v>5</v>
      </c>
      <c r="AR5799">
        <f t="shared" ca="1" si="3077"/>
        <v>5</v>
      </c>
      <c r="AS5799">
        <f ca="1">P5799/J5799</f>
        <v>0.17470400161188554</v>
      </c>
    </row>
    <row r="5800" spans="1:45" x14ac:dyDescent="0.4">
      <c r="A5800">
        <f t="shared" si="3072"/>
        <v>201906</v>
      </c>
      <c r="B5800" t="s">
        <v>876</v>
      </c>
      <c r="C5800" t="s">
        <v>647</v>
      </c>
      <c r="D5800" t="str">
        <f t="shared" ca="1" si="3096"/>
        <v>I104</v>
      </c>
      <c r="E5800">
        <f t="shared" ca="1" si="3078"/>
        <v>49</v>
      </c>
      <c r="F5800">
        <f t="shared" ca="1" si="3079"/>
        <v>6</v>
      </c>
      <c r="G5800" t="str">
        <f t="shared" ca="1" si="3094"/>
        <v>S11</v>
      </c>
      <c r="H5800" t="str">
        <f t="shared" ca="1" si="3095"/>
        <v>S112</v>
      </c>
      <c r="I5800">
        <f ca="1">VLOOKUP(D5800,PRC!$A$2:$B$21,2,0)*E5800</f>
        <v>3430000</v>
      </c>
      <c r="J5800">
        <f t="shared" ca="1" si="3080"/>
        <v>3086996</v>
      </c>
      <c r="K5800">
        <f ca="1">VLOOKUP(D5800,PRC!$A$1:$C$21,3,0)*E5800</f>
        <v>1440600</v>
      </c>
      <c r="L5800">
        <f t="shared" ca="1" si="3081"/>
        <v>343000</v>
      </c>
      <c r="M5800">
        <f t="shared" ca="1" si="3082"/>
        <v>69000</v>
      </c>
      <c r="N5800">
        <f t="shared" ca="1" si="3083"/>
        <v>172000</v>
      </c>
      <c r="O5800">
        <f t="shared" ca="1" si="3084"/>
        <v>343000</v>
      </c>
      <c r="P5800">
        <f t="shared" ca="1" si="3099"/>
        <v>719396</v>
      </c>
      <c r="Q5800">
        <f ca="1">IF(P5800&gt;0,1,0)</f>
        <v>1</v>
      </c>
      <c r="R5800">
        <f t="shared" ca="1" si="3085"/>
        <v>10</v>
      </c>
      <c r="S5800">
        <f t="shared" ca="1" si="3086"/>
        <v>10</v>
      </c>
      <c r="T5800">
        <f t="shared" ca="1" si="3087"/>
        <v>2</v>
      </c>
      <c r="U5800">
        <f t="shared" ca="1" si="3088"/>
        <v>5</v>
      </c>
      <c r="V5800">
        <f t="shared" ca="1" si="3089"/>
        <v>10</v>
      </c>
      <c r="X5800">
        <f t="shared" si="3091"/>
        <v>5800</v>
      </c>
      <c r="Y5800">
        <f t="shared" si="3092"/>
        <v>5452</v>
      </c>
      <c r="Z5800">
        <f t="shared" si="3093"/>
        <v>5453</v>
      </c>
      <c r="AA5800">
        <f t="shared" si="3090"/>
        <v>5951</v>
      </c>
      <c r="AB5800">
        <f t="shared" si="3073"/>
        <v>500</v>
      </c>
      <c r="AM5800" t="str">
        <f t="shared" si="3074"/>
        <v>201906LP</v>
      </c>
      <c r="AN5800">
        <f t="shared" ca="1" si="3097"/>
        <v>10.000116618075804</v>
      </c>
      <c r="AO5800">
        <f t="shared" ca="1" si="3098"/>
        <v>10</v>
      </c>
      <c r="AP5800">
        <f t="shared" ca="1" si="3075"/>
        <v>2.0116618075801749</v>
      </c>
      <c r="AQ5800">
        <f t="shared" ca="1" si="3076"/>
        <v>5.0145772594752183</v>
      </c>
      <c r="AR5800">
        <f t="shared" ca="1" si="3077"/>
        <v>10</v>
      </c>
      <c r="AS5800">
        <f ca="1">P5800/J5800</f>
        <v>0.23304079435153138</v>
      </c>
    </row>
    <row r="5801" spans="1:45" x14ac:dyDescent="0.4">
      <c r="A5801">
        <f t="shared" si="3072"/>
        <v>201906</v>
      </c>
      <c r="B5801" t="s">
        <v>877</v>
      </c>
      <c r="C5801" t="s">
        <v>647</v>
      </c>
      <c r="D5801" t="str">
        <f t="shared" ca="1" si="3096"/>
        <v>I119</v>
      </c>
      <c r="E5801">
        <f t="shared" ca="1" si="3078"/>
        <v>69</v>
      </c>
      <c r="F5801">
        <f t="shared" ca="1" si="3079"/>
        <v>6</v>
      </c>
      <c r="G5801" t="str">
        <f t="shared" ca="1" si="3094"/>
        <v>S10</v>
      </c>
      <c r="H5801" t="str">
        <f t="shared" ca="1" si="3095"/>
        <v>S103</v>
      </c>
      <c r="I5801">
        <f ca="1">VLOOKUP(D5801,PRC!$A$2:$B$21,2,0)*E5801</f>
        <v>6555000</v>
      </c>
      <c r="J5801">
        <f t="shared" ca="1" si="3080"/>
        <v>6161696</v>
      </c>
      <c r="K5801">
        <f ca="1">VLOOKUP(D5801,PRC!$A$1:$C$21,3,0)*E5801</f>
        <v>3146400</v>
      </c>
      <c r="L5801">
        <f t="shared" ca="1" si="3081"/>
        <v>721000</v>
      </c>
      <c r="M5801">
        <f t="shared" ca="1" si="3082"/>
        <v>66000</v>
      </c>
      <c r="N5801">
        <f t="shared" ca="1" si="3083"/>
        <v>524000</v>
      </c>
      <c r="O5801">
        <f t="shared" ca="1" si="3084"/>
        <v>459000</v>
      </c>
      <c r="P5801">
        <f t="shared" ca="1" si="3099"/>
        <v>1245296</v>
      </c>
      <c r="Q5801">
        <f ca="1">IF(P5801&gt;0,1,0)</f>
        <v>1</v>
      </c>
      <c r="R5801">
        <f t="shared" ca="1" si="3085"/>
        <v>6</v>
      </c>
      <c r="S5801">
        <f t="shared" ca="1" si="3086"/>
        <v>11</v>
      </c>
      <c r="T5801">
        <f t="shared" ca="1" si="3087"/>
        <v>1</v>
      </c>
      <c r="U5801">
        <f t="shared" ca="1" si="3088"/>
        <v>8</v>
      </c>
      <c r="V5801">
        <f t="shared" ca="1" si="3089"/>
        <v>7</v>
      </c>
      <c r="X5801">
        <f t="shared" si="3091"/>
        <v>5801</v>
      </c>
      <c r="Y5801">
        <f t="shared" si="3092"/>
        <v>5452</v>
      </c>
      <c r="Z5801">
        <f t="shared" si="3093"/>
        <v>5453</v>
      </c>
      <c r="AA5801">
        <f t="shared" si="3090"/>
        <v>5951</v>
      </c>
      <c r="AB5801">
        <f t="shared" si="3073"/>
        <v>500</v>
      </c>
      <c r="AM5801" t="str">
        <f t="shared" si="3074"/>
        <v>201906LP</v>
      </c>
      <c r="AN5801">
        <f t="shared" ca="1" si="3097"/>
        <v>6.0000610221205175</v>
      </c>
      <c r="AO5801">
        <f t="shared" ca="1" si="3098"/>
        <v>10.999237223493516</v>
      </c>
      <c r="AP5801">
        <f t="shared" ca="1" si="3075"/>
        <v>1.0068649885583525</v>
      </c>
      <c r="AQ5801">
        <f t="shared" ca="1" si="3076"/>
        <v>7.9938977879481312</v>
      </c>
      <c r="AR5801">
        <f t="shared" ca="1" si="3077"/>
        <v>7.00228832951945</v>
      </c>
      <c r="AS5801">
        <f ca="1">P5801/J5801</f>
        <v>0.2021027976712905</v>
      </c>
    </row>
    <row r="5802" spans="1:45" x14ac:dyDescent="0.4">
      <c r="A5802">
        <f t="shared" si="3072"/>
        <v>201906</v>
      </c>
      <c r="B5802" t="s">
        <v>878</v>
      </c>
      <c r="C5802" t="s">
        <v>647</v>
      </c>
      <c r="D5802" t="str">
        <f t="shared" ca="1" si="3096"/>
        <v>I114</v>
      </c>
      <c r="E5802">
        <f t="shared" ca="1" si="3078"/>
        <v>70</v>
      </c>
      <c r="F5802">
        <f t="shared" ca="1" si="3079"/>
        <v>7</v>
      </c>
      <c r="G5802" t="str">
        <f t="shared" ca="1" si="3094"/>
        <v>S10</v>
      </c>
      <c r="H5802" t="str">
        <f t="shared" ca="1" si="3095"/>
        <v>S104</v>
      </c>
      <c r="I5802">
        <f ca="1">VLOOKUP(D5802,PRC!$A$2:$B$21,2,0)*E5802</f>
        <v>16800000</v>
      </c>
      <c r="J5802">
        <f t="shared" ca="1" si="3080"/>
        <v>15623995.999999998</v>
      </c>
      <c r="K5802">
        <f ca="1">VLOOKUP(D5802,PRC!$A$1:$C$21,3,0)*E5802</f>
        <v>9744000</v>
      </c>
      <c r="L5802">
        <f t="shared" ca="1" si="3081"/>
        <v>1680000</v>
      </c>
      <c r="M5802">
        <f t="shared" ca="1" si="3082"/>
        <v>336000</v>
      </c>
      <c r="N5802">
        <f t="shared" ca="1" si="3083"/>
        <v>1512000</v>
      </c>
      <c r="O5802">
        <f t="shared" ca="1" si="3084"/>
        <v>1008000</v>
      </c>
      <c r="P5802">
        <f t="shared" ca="1" si="3099"/>
        <v>1343995.9999999981</v>
      </c>
      <c r="Q5802">
        <f ca="1">IF(P5802&gt;0,1,0)</f>
        <v>1</v>
      </c>
      <c r="R5802">
        <f t="shared" ca="1" si="3085"/>
        <v>7</v>
      </c>
      <c r="S5802">
        <f t="shared" ca="1" si="3086"/>
        <v>10</v>
      </c>
      <c r="T5802">
        <f t="shared" ca="1" si="3087"/>
        <v>2</v>
      </c>
      <c r="U5802">
        <f t="shared" ca="1" si="3088"/>
        <v>9</v>
      </c>
      <c r="V5802">
        <f t="shared" ca="1" si="3089"/>
        <v>6</v>
      </c>
      <c r="X5802">
        <f t="shared" si="3091"/>
        <v>5802</v>
      </c>
      <c r="Y5802">
        <f t="shared" si="3092"/>
        <v>5452</v>
      </c>
      <c r="Z5802">
        <f t="shared" si="3093"/>
        <v>5453</v>
      </c>
      <c r="AA5802">
        <f t="shared" si="3090"/>
        <v>5951</v>
      </c>
      <c r="AB5802">
        <f t="shared" si="3073"/>
        <v>500</v>
      </c>
      <c r="AM5802" t="str">
        <f t="shared" si="3074"/>
        <v>201906LP</v>
      </c>
      <c r="AN5802">
        <f t="shared" ca="1" si="3097"/>
        <v>7.0000238095238254</v>
      </c>
      <c r="AO5802">
        <f t="shared" ca="1" si="3098"/>
        <v>10</v>
      </c>
      <c r="AP5802">
        <f t="shared" ca="1" si="3075"/>
        <v>2</v>
      </c>
      <c r="AQ5802">
        <f t="shared" ca="1" si="3076"/>
        <v>9</v>
      </c>
      <c r="AR5802">
        <f t="shared" ca="1" si="3077"/>
        <v>6</v>
      </c>
      <c r="AS5802">
        <f ca="1">P5802/J5802</f>
        <v>8.602127138281386E-2</v>
      </c>
    </row>
    <row r="5803" spans="1:45" x14ac:dyDescent="0.4">
      <c r="A5803">
        <f t="shared" si="3072"/>
        <v>201906</v>
      </c>
      <c r="B5803" t="s">
        <v>879</v>
      </c>
      <c r="C5803" t="s">
        <v>647</v>
      </c>
      <c r="D5803" t="str">
        <f t="shared" ca="1" si="3096"/>
        <v>I111</v>
      </c>
      <c r="E5803">
        <f t="shared" ca="1" si="3078"/>
        <v>33</v>
      </c>
      <c r="F5803">
        <f t="shared" ca="1" si="3079"/>
        <v>7</v>
      </c>
      <c r="G5803" t="str">
        <f t="shared" ca="1" si="3094"/>
        <v>S11</v>
      </c>
      <c r="H5803" t="str">
        <f t="shared" ca="1" si="3095"/>
        <v>S119</v>
      </c>
      <c r="I5803">
        <f ca="1">VLOOKUP(D5803,PRC!$A$2:$B$21,2,0)*E5803</f>
        <v>4950000</v>
      </c>
      <c r="J5803">
        <f t="shared" ca="1" si="3080"/>
        <v>4652996</v>
      </c>
      <c r="K5803">
        <f ca="1">VLOOKUP(D5803,PRC!$A$1:$C$21,3,0)*E5803</f>
        <v>2623500</v>
      </c>
      <c r="L5803">
        <f t="shared" ca="1" si="3081"/>
        <v>594000</v>
      </c>
      <c r="M5803">
        <f t="shared" ca="1" si="3082"/>
        <v>149000</v>
      </c>
      <c r="N5803">
        <f t="shared" ca="1" si="3083"/>
        <v>297000</v>
      </c>
      <c r="O5803">
        <f t="shared" ca="1" si="3084"/>
        <v>396000</v>
      </c>
      <c r="P5803">
        <f t="shared" ca="1" si="3099"/>
        <v>593496</v>
      </c>
      <c r="Q5803">
        <f ca="1">IF(P5803&gt;0,1,0)</f>
        <v>1</v>
      </c>
      <c r="R5803">
        <f t="shared" ca="1" si="3085"/>
        <v>6</v>
      </c>
      <c r="S5803">
        <f t="shared" ca="1" si="3086"/>
        <v>12</v>
      </c>
      <c r="T5803">
        <f t="shared" ca="1" si="3087"/>
        <v>3</v>
      </c>
      <c r="U5803">
        <f t="shared" ca="1" si="3088"/>
        <v>6</v>
      </c>
      <c r="V5803">
        <f t="shared" ca="1" si="3089"/>
        <v>8</v>
      </c>
      <c r="X5803">
        <f t="shared" si="3091"/>
        <v>5803</v>
      </c>
      <c r="Y5803">
        <f t="shared" si="3092"/>
        <v>5452</v>
      </c>
      <c r="Z5803">
        <f t="shared" si="3093"/>
        <v>5453</v>
      </c>
      <c r="AA5803">
        <f t="shared" si="3090"/>
        <v>5951</v>
      </c>
      <c r="AB5803">
        <f t="shared" si="3073"/>
        <v>500</v>
      </c>
      <c r="AM5803" t="str">
        <f t="shared" si="3074"/>
        <v>201906LP</v>
      </c>
      <c r="AN5803">
        <f t="shared" ca="1" si="3097"/>
        <v>6.0000808080808099</v>
      </c>
      <c r="AO5803">
        <f t="shared" ca="1" si="3098"/>
        <v>12</v>
      </c>
      <c r="AP5803">
        <f t="shared" ca="1" si="3075"/>
        <v>3.0101010101010099</v>
      </c>
      <c r="AQ5803">
        <f t="shared" ca="1" si="3076"/>
        <v>6</v>
      </c>
      <c r="AR5803">
        <f t="shared" ca="1" si="3077"/>
        <v>8</v>
      </c>
      <c r="AS5803">
        <f ca="1">P5803/J5803</f>
        <v>0.12755136690424837</v>
      </c>
    </row>
    <row r="5804" spans="1:45" x14ac:dyDescent="0.4">
      <c r="A5804">
        <f t="shared" si="3072"/>
        <v>201906</v>
      </c>
      <c r="B5804" t="s">
        <v>880</v>
      </c>
      <c r="C5804" t="s">
        <v>647</v>
      </c>
      <c r="D5804" t="str">
        <f t="shared" ca="1" si="3096"/>
        <v>I120</v>
      </c>
      <c r="E5804">
        <f t="shared" ca="1" si="3078"/>
        <v>50</v>
      </c>
      <c r="F5804">
        <f t="shared" ca="1" si="3079"/>
        <v>7</v>
      </c>
      <c r="G5804" t="str">
        <f t="shared" ca="1" si="3094"/>
        <v>S11</v>
      </c>
      <c r="H5804" t="str">
        <f t="shared" ca="1" si="3095"/>
        <v>S117</v>
      </c>
      <c r="I5804">
        <f ca="1">VLOOKUP(D5804,PRC!$A$2:$B$21,2,0)*E5804</f>
        <v>215000000</v>
      </c>
      <c r="J5804">
        <f t="shared" ca="1" si="3080"/>
        <v>204249996</v>
      </c>
      <c r="K5804">
        <f ca="1">VLOOKUP(D5804,PRC!$A$1:$C$21,3,0)*E5804</f>
        <v>96750000</v>
      </c>
      <c r="L5804">
        <f t="shared" ca="1" si="3081"/>
        <v>21500000</v>
      </c>
      <c r="M5804">
        <f t="shared" ca="1" si="3082"/>
        <v>4300000</v>
      </c>
      <c r="N5804">
        <f t="shared" ca="1" si="3083"/>
        <v>12900000</v>
      </c>
      <c r="O5804">
        <f t="shared" ca="1" si="3084"/>
        <v>12900000</v>
      </c>
      <c r="P5804">
        <f t="shared" ca="1" si="3099"/>
        <v>55899996</v>
      </c>
      <c r="Q5804">
        <f ca="1">IF(P5804&gt;0,1,0)</f>
        <v>1</v>
      </c>
      <c r="R5804">
        <f t="shared" ca="1" si="3085"/>
        <v>5</v>
      </c>
      <c r="S5804">
        <f t="shared" ca="1" si="3086"/>
        <v>10</v>
      </c>
      <c r="T5804">
        <f t="shared" ca="1" si="3087"/>
        <v>2</v>
      </c>
      <c r="U5804">
        <f t="shared" ca="1" si="3088"/>
        <v>6</v>
      </c>
      <c r="V5804">
        <f t="shared" ca="1" si="3089"/>
        <v>6</v>
      </c>
      <c r="X5804">
        <f t="shared" si="3091"/>
        <v>5804</v>
      </c>
      <c r="Y5804">
        <f t="shared" si="3092"/>
        <v>5452</v>
      </c>
      <c r="Z5804">
        <f t="shared" si="3093"/>
        <v>5453</v>
      </c>
      <c r="AA5804">
        <f t="shared" si="3090"/>
        <v>5951</v>
      </c>
      <c r="AB5804">
        <f t="shared" si="3073"/>
        <v>500</v>
      </c>
      <c r="AM5804" t="str">
        <f t="shared" si="3074"/>
        <v>201906LP</v>
      </c>
      <c r="AN5804">
        <f t="shared" ca="1" si="3097"/>
        <v>5.0000018604651197</v>
      </c>
      <c r="AO5804">
        <f t="shared" ca="1" si="3098"/>
        <v>10</v>
      </c>
      <c r="AP5804">
        <f t="shared" ca="1" si="3075"/>
        <v>2</v>
      </c>
      <c r="AQ5804">
        <f t="shared" ca="1" si="3076"/>
        <v>6</v>
      </c>
      <c r="AR5804">
        <f t="shared" ca="1" si="3077"/>
        <v>6</v>
      </c>
      <c r="AS5804">
        <f ca="1">P5804/J5804</f>
        <v>0.27368419630226087</v>
      </c>
    </row>
    <row r="5805" spans="1:45" x14ac:dyDescent="0.4">
      <c r="A5805">
        <f t="shared" si="3072"/>
        <v>201906</v>
      </c>
      <c r="B5805" t="s">
        <v>881</v>
      </c>
      <c r="C5805" t="s">
        <v>647</v>
      </c>
      <c r="D5805" t="str">
        <f t="shared" ca="1" si="3096"/>
        <v>I115</v>
      </c>
      <c r="E5805">
        <f t="shared" ca="1" si="3078"/>
        <v>70</v>
      </c>
      <c r="F5805">
        <f t="shared" ca="1" si="3079"/>
        <v>6</v>
      </c>
      <c r="G5805" t="str">
        <f t="shared" ca="1" si="3094"/>
        <v>S10</v>
      </c>
      <c r="H5805" t="str">
        <f t="shared" ca="1" si="3095"/>
        <v>S102</v>
      </c>
      <c r="I5805">
        <f ca="1">VLOOKUP(D5805,PRC!$A$2:$B$21,2,0)*E5805</f>
        <v>350000</v>
      </c>
      <c r="J5805">
        <f t="shared" ca="1" si="3080"/>
        <v>318496</v>
      </c>
      <c r="K5805">
        <f ca="1">VLOOKUP(D5805,PRC!$A$1:$C$21,3,0)*E5805</f>
        <v>168000</v>
      </c>
      <c r="L5805">
        <f t="shared" ca="1" si="3081"/>
        <v>42000</v>
      </c>
      <c r="M5805">
        <f t="shared" ca="1" si="3082"/>
        <v>4000</v>
      </c>
      <c r="N5805">
        <f t="shared" ca="1" si="3083"/>
        <v>18000</v>
      </c>
      <c r="O5805">
        <f t="shared" ca="1" si="3084"/>
        <v>28000</v>
      </c>
      <c r="P5805">
        <f t="shared" ca="1" si="3099"/>
        <v>58496</v>
      </c>
      <c r="Q5805">
        <f ca="1">IF(P5805&gt;0,1,0)</f>
        <v>1</v>
      </c>
      <c r="R5805">
        <f t="shared" ca="1" si="3085"/>
        <v>9</v>
      </c>
      <c r="S5805">
        <f t="shared" ca="1" si="3086"/>
        <v>12</v>
      </c>
      <c r="T5805">
        <f t="shared" ca="1" si="3087"/>
        <v>1</v>
      </c>
      <c r="U5805">
        <f t="shared" ca="1" si="3088"/>
        <v>5</v>
      </c>
      <c r="V5805">
        <f t="shared" ca="1" si="3089"/>
        <v>8</v>
      </c>
      <c r="X5805">
        <f t="shared" si="3091"/>
        <v>5805</v>
      </c>
      <c r="Y5805">
        <f t="shared" si="3092"/>
        <v>5452</v>
      </c>
      <c r="Z5805">
        <f t="shared" si="3093"/>
        <v>5453</v>
      </c>
      <c r="AA5805">
        <f t="shared" si="3090"/>
        <v>5951</v>
      </c>
      <c r="AB5805">
        <f t="shared" si="3073"/>
        <v>500</v>
      </c>
      <c r="AM5805" t="str">
        <f t="shared" si="3074"/>
        <v>201906LP</v>
      </c>
      <c r="AN5805">
        <f t="shared" ca="1" si="3097"/>
        <v>9.0011428571428524</v>
      </c>
      <c r="AO5805">
        <f t="shared" ca="1" si="3098"/>
        <v>12</v>
      </c>
      <c r="AP5805">
        <f t="shared" ca="1" si="3075"/>
        <v>1.1428571428571428</v>
      </c>
      <c r="AQ5805">
        <f t="shared" ca="1" si="3076"/>
        <v>5.1428571428571423</v>
      </c>
      <c r="AR5805">
        <f t="shared" ca="1" si="3077"/>
        <v>8</v>
      </c>
      <c r="AS5805">
        <f ca="1">P5805/J5805</f>
        <v>0.18366321712046618</v>
      </c>
    </row>
    <row r="5806" spans="1:45" x14ac:dyDescent="0.4">
      <c r="A5806">
        <f t="shared" si="3072"/>
        <v>201906</v>
      </c>
      <c r="B5806" t="s">
        <v>882</v>
      </c>
      <c r="C5806" t="s">
        <v>647</v>
      </c>
      <c r="D5806" t="str">
        <f t="shared" ca="1" si="3096"/>
        <v>I115</v>
      </c>
      <c r="E5806">
        <f t="shared" ca="1" si="3078"/>
        <v>63</v>
      </c>
      <c r="F5806">
        <f t="shared" ca="1" si="3079"/>
        <v>8</v>
      </c>
      <c r="G5806" t="str">
        <f t="shared" ca="1" si="3094"/>
        <v>S10</v>
      </c>
      <c r="H5806" t="str">
        <f t="shared" ca="1" si="3095"/>
        <v>S102</v>
      </c>
      <c r="I5806">
        <f ca="1">VLOOKUP(D5806,PRC!$A$2:$B$21,2,0)*E5806</f>
        <v>315000</v>
      </c>
      <c r="J5806">
        <f t="shared" ca="1" si="3080"/>
        <v>296096</v>
      </c>
      <c r="K5806">
        <f ca="1">VLOOKUP(D5806,PRC!$A$1:$C$21,3,0)*E5806</f>
        <v>151200</v>
      </c>
      <c r="L5806">
        <f t="shared" ca="1" si="3081"/>
        <v>47000</v>
      </c>
      <c r="M5806">
        <f t="shared" ca="1" si="3082"/>
        <v>9000</v>
      </c>
      <c r="N5806">
        <f t="shared" ca="1" si="3083"/>
        <v>28000</v>
      </c>
      <c r="O5806">
        <f t="shared" ca="1" si="3084"/>
        <v>25000</v>
      </c>
      <c r="P5806">
        <f t="shared" ca="1" si="3099"/>
        <v>35896</v>
      </c>
      <c r="Q5806">
        <f ca="1">IF(P5806&gt;0,1,0)</f>
        <v>1</v>
      </c>
      <c r="R5806">
        <f t="shared" ca="1" si="3085"/>
        <v>6</v>
      </c>
      <c r="S5806">
        <f t="shared" ca="1" si="3086"/>
        <v>15</v>
      </c>
      <c r="T5806">
        <f t="shared" ca="1" si="3087"/>
        <v>3</v>
      </c>
      <c r="U5806">
        <f t="shared" ca="1" si="3088"/>
        <v>9</v>
      </c>
      <c r="V5806">
        <f t="shared" ca="1" si="3089"/>
        <v>8</v>
      </c>
      <c r="X5806">
        <f t="shared" si="3091"/>
        <v>5806</v>
      </c>
      <c r="Y5806">
        <f t="shared" si="3092"/>
        <v>5452</v>
      </c>
      <c r="Z5806">
        <f t="shared" si="3093"/>
        <v>5453</v>
      </c>
      <c r="AA5806">
        <f t="shared" si="3090"/>
        <v>5951</v>
      </c>
      <c r="AB5806">
        <f t="shared" si="3073"/>
        <v>500</v>
      </c>
      <c r="AM5806" t="str">
        <f t="shared" si="3074"/>
        <v>201906LP</v>
      </c>
      <c r="AN5806">
        <f t="shared" ca="1" si="3097"/>
        <v>6.0012698412698402</v>
      </c>
      <c r="AO5806">
        <f t="shared" ca="1" si="3098"/>
        <v>14.920634920634921</v>
      </c>
      <c r="AP5806">
        <f t="shared" ca="1" si="3075"/>
        <v>2.8571428571428572</v>
      </c>
      <c r="AQ5806">
        <f t="shared" ca="1" si="3076"/>
        <v>8.8888888888888893</v>
      </c>
      <c r="AR5806">
        <f t="shared" ca="1" si="3077"/>
        <v>7.9365079365079358</v>
      </c>
      <c r="AS5806">
        <f ca="1">P5806/J5806</f>
        <v>0.12123095212363558</v>
      </c>
    </row>
    <row r="5807" spans="1:45" x14ac:dyDescent="0.4">
      <c r="A5807">
        <f t="shared" si="3072"/>
        <v>201906</v>
      </c>
      <c r="B5807" t="s">
        <v>883</v>
      </c>
      <c r="C5807" t="s">
        <v>647</v>
      </c>
      <c r="D5807" t="str">
        <f t="shared" ca="1" si="3096"/>
        <v>I104</v>
      </c>
      <c r="E5807">
        <f t="shared" ca="1" si="3078"/>
        <v>62</v>
      </c>
      <c r="F5807">
        <f t="shared" ca="1" si="3079"/>
        <v>5</v>
      </c>
      <c r="G5807" t="str">
        <f t="shared" ca="1" si="3094"/>
        <v>S10</v>
      </c>
      <c r="H5807" t="str">
        <f t="shared" ca="1" si="3095"/>
        <v>S109</v>
      </c>
      <c r="I5807">
        <f ca="1">VLOOKUP(D5807,PRC!$A$2:$B$21,2,0)*E5807</f>
        <v>4340000</v>
      </c>
      <c r="J5807">
        <f t="shared" ca="1" si="3080"/>
        <v>3905996</v>
      </c>
      <c r="K5807">
        <f ca="1">VLOOKUP(D5807,PRC!$A$1:$C$21,3,0)*E5807</f>
        <v>1822800</v>
      </c>
      <c r="L5807">
        <f t="shared" ca="1" si="3081"/>
        <v>434000</v>
      </c>
      <c r="M5807">
        <f t="shared" ca="1" si="3082"/>
        <v>43000</v>
      </c>
      <c r="N5807">
        <f t="shared" ca="1" si="3083"/>
        <v>391000</v>
      </c>
      <c r="O5807">
        <f t="shared" ca="1" si="3084"/>
        <v>217000</v>
      </c>
      <c r="P5807">
        <f t="shared" ca="1" si="3099"/>
        <v>998196</v>
      </c>
      <c r="Q5807">
        <f ca="1">IF(P5807&gt;0,1,0)</f>
        <v>1</v>
      </c>
      <c r="R5807">
        <f t="shared" ca="1" si="3085"/>
        <v>10</v>
      </c>
      <c r="S5807">
        <f t="shared" ca="1" si="3086"/>
        <v>10</v>
      </c>
      <c r="T5807">
        <f t="shared" ca="1" si="3087"/>
        <v>1</v>
      </c>
      <c r="U5807">
        <f t="shared" ca="1" si="3088"/>
        <v>9</v>
      </c>
      <c r="V5807">
        <f t="shared" ca="1" si="3089"/>
        <v>5</v>
      </c>
      <c r="X5807">
        <f t="shared" si="3091"/>
        <v>5807</v>
      </c>
      <c r="Y5807">
        <f t="shared" si="3092"/>
        <v>5452</v>
      </c>
      <c r="Z5807">
        <f t="shared" si="3093"/>
        <v>5453</v>
      </c>
      <c r="AA5807">
        <f t="shared" si="3090"/>
        <v>5951</v>
      </c>
      <c r="AB5807">
        <f t="shared" si="3073"/>
        <v>500</v>
      </c>
      <c r="AM5807" t="str">
        <f t="shared" si="3074"/>
        <v>201906LP</v>
      </c>
      <c r="AN5807">
        <f t="shared" ca="1" si="3097"/>
        <v>10.000092165898621</v>
      </c>
      <c r="AO5807">
        <f t="shared" ca="1" si="3098"/>
        <v>10</v>
      </c>
      <c r="AP5807">
        <f t="shared" ca="1" si="3075"/>
        <v>0.99078341013824878</v>
      </c>
      <c r="AQ5807">
        <f t="shared" ca="1" si="3076"/>
        <v>9.0092165898617509</v>
      </c>
      <c r="AR5807">
        <f t="shared" ca="1" si="3077"/>
        <v>5</v>
      </c>
      <c r="AS5807">
        <f ca="1">P5807/J5807</f>
        <v>0.25555479319487268</v>
      </c>
    </row>
    <row r="5808" spans="1:45" x14ac:dyDescent="0.4">
      <c r="A5808">
        <f t="shared" si="3072"/>
        <v>201906</v>
      </c>
      <c r="B5808" t="s">
        <v>884</v>
      </c>
      <c r="C5808" t="s">
        <v>647</v>
      </c>
      <c r="D5808" t="str">
        <f t="shared" ca="1" si="3096"/>
        <v>I105</v>
      </c>
      <c r="E5808">
        <f t="shared" ca="1" si="3078"/>
        <v>41</v>
      </c>
      <c r="F5808">
        <f t="shared" ca="1" si="3079"/>
        <v>6</v>
      </c>
      <c r="G5808" t="str">
        <f t="shared" ca="1" si="3094"/>
        <v>S10</v>
      </c>
      <c r="H5808" t="str">
        <f t="shared" ca="1" si="3095"/>
        <v>S101</v>
      </c>
      <c r="I5808">
        <f ca="1">VLOOKUP(D5808,PRC!$A$2:$B$21,2,0)*E5808</f>
        <v>4100000</v>
      </c>
      <c r="J5808">
        <f t="shared" ca="1" si="3080"/>
        <v>3812995.9999999995</v>
      </c>
      <c r="K5808">
        <f ca="1">VLOOKUP(D5808,PRC!$A$1:$C$21,3,0)*E5808</f>
        <v>2419000</v>
      </c>
      <c r="L5808">
        <f t="shared" ca="1" si="3081"/>
        <v>574000</v>
      </c>
      <c r="M5808">
        <f t="shared" ca="1" si="3082"/>
        <v>41000</v>
      </c>
      <c r="N5808">
        <f t="shared" ca="1" si="3083"/>
        <v>369000</v>
      </c>
      <c r="O5808">
        <f t="shared" ca="1" si="3084"/>
        <v>205000</v>
      </c>
      <c r="P5808">
        <f t="shared" ca="1" si="3099"/>
        <v>204995.99999999953</v>
      </c>
      <c r="Q5808">
        <f ca="1">IF(P5808&gt;0,1,0)</f>
        <v>1</v>
      </c>
      <c r="R5808">
        <f t="shared" ca="1" si="3085"/>
        <v>7</v>
      </c>
      <c r="S5808">
        <f t="shared" ca="1" si="3086"/>
        <v>14</v>
      </c>
      <c r="T5808">
        <f t="shared" ca="1" si="3087"/>
        <v>1</v>
      </c>
      <c r="U5808">
        <f t="shared" ca="1" si="3088"/>
        <v>9</v>
      </c>
      <c r="V5808">
        <f t="shared" ca="1" si="3089"/>
        <v>5</v>
      </c>
      <c r="X5808">
        <f t="shared" si="3091"/>
        <v>5808</v>
      </c>
      <c r="Y5808">
        <f t="shared" si="3092"/>
        <v>5452</v>
      </c>
      <c r="Z5808">
        <f t="shared" si="3093"/>
        <v>5453</v>
      </c>
      <c r="AA5808">
        <f t="shared" si="3090"/>
        <v>5951</v>
      </c>
      <c r="AB5808">
        <f t="shared" si="3073"/>
        <v>500</v>
      </c>
      <c r="AM5808" t="str">
        <f t="shared" si="3074"/>
        <v>201906LP</v>
      </c>
      <c r="AN5808">
        <f t="shared" ca="1" si="3097"/>
        <v>7.0000975609756271</v>
      </c>
      <c r="AO5808">
        <f t="shared" ca="1" si="3098"/>
        <v>14.000000000000002</v>
      </c>
      <c r="AP5808">
        <f t="shared" ca="1" si="3075"/>
        <v>1</v>
      </c>
      <c r="AQ5808">
        <f t="shared" ca="1" si="3076"/>
        <v>9</v>
      </c>
      <c r="AR5808">
        <f t="shared" ca="1" si="3077"/>
        <v>5</v>
      </c>
      <c r="AS5808">
        <f ca="1">P5808/J5808</f>
        <v>5.3762448216572889E-2</v>
      </c>
    </row>
    <row r="5809" spans="1:45" x14ac:dyDescent="0.4">
      <c r="A5809">
        <f t="shared" si="3072"/>
        <v>201906</v>
      </c>
      <c r="B5809" t="s">
        <v>885</v>
      </c>
      <c r="C5809" t="s">
        <v>647</v>
      </c>
      <c r="D5809" t="str">
        <f t="shared" ca="1" si="3096"/>
        <v>I111</v>
      </c>
      <c r="E5809">
        <f t="shared" ca="1" si="3078"/>
        <v>51</v>
      </c>
      <c r="F5809">
        <f t="shared" ca="1" si="3079"/>
        <v>6</v>
      </c>
      <c r="G5809" t="str">
        <f t="shared" ca="1" si="3094"/>
        <v>S10</v>
      </c>
      <c r="H5809" t="str">
        <f t="shared" ca="1" si="3095"/>
        <v>S106</v>
      </c>
      <c r="I5809">
        <f ca="1">VLOOKUP(D5809,PRC!$A$2:$B$21,2,0)*E5809</f>
        <v>7650000</v>
      </c>
      <c r="J5809">
        <f t="shared" ca="1" si="3080"/>
        <v>7190996</v>
      </c>
      <c r="K5809">
        <f ca="1">VLOOKUP(D5809,PRC!$A$1:$C$21,3,0)*E5809</f>
        <v>4054500</v>
      </c>
      <c r="L5809">
        <f t="shared" ca="1" si="3081"/>
        <v>995000</v>
      </c>
      <c r="M5809">
        <f t="shared" ca="1" si="3082"/>
        <v>77000</v>
      </c>
      <c r="N5809">
        <f t="shared" ca="1" si="3083"/>
        <v>765000</v>
      </c>
      <c r="O5809">
        <f t="shared" ca="1" si="3084"/>
        <v>383000</v>
      </c>
      <c r="P5809">
        <f t="shared" ca="1" si="3099"/>
        <v>916496</v>
      </c>
      <c r="Q5809">
        <f ca="1">IF(P5809&gt;0,1,0)</f>
        <v>1</v>
      </c>
      <c r="R5809">
        <f t="shared" ca="1" si="3085"/>
        <v>6</v>
      </c>
      <c r="S5809">
        <f t="shared" ca="1" si="3086"/>
        <v>13</v>
      </c>
      <c r="T5809">
        <f t="shared" ca="1" si="3087"/>
        <v>1</v>
      </c>
      <c r="U5809">
        <f t="shared" ca="1" si="3088"/>
        <v>10</v>
      </c>
      <c r="V5809">
        <f t="shared" ca="1" si="3089"/>
        <v>5</v>
      </c>
      <c r="X5809">
        <f t="shared" si="3091"/>
        <v>5809</v>
      </c>
      <c r="Y5809">
        <f t="shared" si="3092"/>
        <v>5452</v>
      </c>
      <c r="Z5809">
        <f t="shared" si="3093"/>
        <v>5453</v>
      </c>
      <c r="AA5809">
        <f t="shared" si="3090"/>
        <v>5951</v>
      </c>
      <c r="AB5809">
        <f t="shared" si="3073"/>
        <v>500</v>
      </c>
      <c r="AM5809" t="str">
        <f t="shared" si="3074"/>
        <v>201906LP</v>
      </c>
      <c r="AN5809">
        <f t="shared" ca="1" si="3097"/>
        <v>6.0000522875817026</v>
      </c>
      <c r="AO5809">
        <f t="shared" ca="1" si="3098"/>
        <v>13.00653594771242</v>
      </c>
      <c r="AP5809">
        <f t="shared" ca="1" si="3075"/>
        <v>1.0065359477124183</v>
      </c>
      <c r="AQ5809">
        <f t="shared" ca="1" si="3076"/>
        <v>10</v>
      </c>
      <c r="AR5809">
        <f t="shared" ca="1" si="3077"/>
        <v>5.0065359477124183</v>
      </c>
      <c r="AS5809">
        <f ca="1">P5809/J5809</f>
        <v>0.12745049503573636</v>
      </c>
    </row>
    <row r="5810" spans="1:45" x14ac:dyDescent="0.4">
      <c r="A5810">
        <f t="shared" si="3072"/>
        <v>201906</v>
      </c>
      <c r="B5810" t="s">
        <v>886</v>
      </c>
      <c r="C5810" t="s">
        <v>647</v>
      </c>
      <c r="D5810" t="str">
        <f t="shared" ca="1" si="3096"/>
        <v>I115</v>
      </c>
      <c r="E5810">
        <f t="shared" ca="1" si="3078"/>
        <v>63</v>
      </c>
      <c r="F5810">
        <f t="shared" ca="1" si="3079"/>
        <v>8</v>
      </c>
      <c r="G5810" t="str">
        <f t="shared" ca="1" si="3094"/>
        <v>S11</v>
      </c>
      <c r="H5810" t="str">
        <f t="shared" ca="1" si="3095"/>
        <v>S111</v>
      </c>
      <c r="I5810">
        <f ca="1">VLOOKUP(D5810,PRC!$A$2:$B$21,2,0)*E5810</f>
        <v>315000</v>
      </c>
      <c r="J5810">
        <f t="shared" ca="1" si="3080"/>
        <v>292946</v>
      </c>
      <c r="K5810">
        <f ca="1">VLOOKUP(D5810,PRC!$A$1:$C$21,3,0)*E5810</f>
        <v>151200</v>
      </c>
      <c r="L5810">
        <f t="shared" ca="1" si="3081"/>
        <v>41000</v>
      </c>
      <c r="M5810">
        <f t="shared" ca="1" si="3082"/>
        <v>3000</v>
      </c>
      <c r="N5810">
        <f t="shared" ca="1" si="3083"/>
        <v>19000</v>
      </c>
      <c r="O5810">
        <f t="shared" ca="1" si="3084"/>
        <v>28000</v>
      </c>
      <c r="P5810">
        <f t="shared" ca="1" si="3099"/>
        <v>50746</v>
      </c>
      <c r="Q5810">
        <f ca="1">IF(P5810&gt;0,1,0)</f>
        <v>1</v>
      </c>
      <c r="R5810">
        <f t="shared" ca="1" si="3085"/>
        <v>7</v>
      </c>
      <c r="S5810">
        <f t="shared" ca="1" si="3086"/>
        <v>13</v>
      </c>
      <c r="T5810">
        <f t="shared" ca="1" si="3087"/>
        <v>1</v>
      </c>
      <c r="U5810">
        <f t="shared" ca="1" si="3088"/>
        <v>6</v>
      </c>
      <c r="V5810">
        <f t="shared" ca="1" si="3089"/>
        <v>9</v>
      </c>
      <c r="X5810">
        <f t="shared" si="3091"/>
        <v>5810</v>
      </c>
      <c r="Y5810">
        <f t="shared" si="3092"/>
        <v>5452</v>
      </c>
      <c r="Z5810">
        <f t="shared" si="3093"/>
        <v>5453</v>
      </c>
      <c r="AA5810">
        <f t="shared" si="3090"/>
        <v>5951</v>
      </c>
      <c r="AB5810">
        <f t="shared" si="3073"/>
        <v>500</v>
      </c>
      <c r="AM5810" t="str">
        <f t="shared" si="3074"/>
        <v>201906LP</v>
      </c>
      <c r="AN5810">
        <f t="shared" ca="1" si="3097"/>
        <v>7.001269841269842</v>
      </c>
      <c r="AO5810">
        <f t="shared" ca="1" si="3098"/>
        <v>13.015873015873018</v>
      </c>
      <c r="AP5810">
        <f t="shared" ca="1" si="3075"/>
        <v>0.95238095238095244</v>
      </c>
      <c r="AQ5810">
        <f t="shared" ca="1" si="3076"/>
        <v>6.0317460317460316</v>
      </c>
      <c r="AR5810">
        <f t="shared" ca="1" si="3077"/>
        <v>8.8888888888888893</v>
      </c>
      <c r="AS5810">
        <f ca="1">P5810/J5810</f>
        <v>0.17322646494575791</v>
      </c>
    </row>
    <row r="5811" spans="1:45" x14ac:dyDescent="0.4">
      <c r="A5811">
        <f t="shared" si="3072"/>
        <v>201906</v>
      </c>
      <c r="B5811" t="s">
        <v>887</v>
      </c>
      <c r="C5811" t="s">
        <v>647</v>
      </c>
      <c r="D5811" t="str">
        <f t="shared" ca="1" si="3096"/>
        <v>I117</v>
      </c>
      <c r="E5811">
        <f t="shared" ca="1" si="3078"/>
        <v>69</v>
      </c>
      <c r="F5811">
        <f t="shared" ca="1" si="3079"/>
        <v>7</v>
      </c>
      <c r="G5811" t="str">
        <f t="shared" ca="1" si="3094"/>
        <v>S11</v>
      </c>
      <c r="H5811" t="str">
        <f t="shared" ca="1" si="3095"/>
        <v>S119</v>
      </c>
      <c r="I5811">
        <f ca="1">VLOOKUP(D5811,PRC!$A$2:$B$21,2,0)*E5811</f>
        <v>172500000</v>
      </c>
      <c r="J5811">
        <f t="shared" ca="1" si="3080"/>
        <v>158699996</v>
      </c>
      <c r="K5811">
        <f ca="1">VLOOKUP(D5811,PRC!$A$1:$C$21,3,0)*E5811</f>
        <v>79350000</v>
      </c>
      <c r="L5811">
        <f t="shared" ca="1" si="3081"/>
        <v>24150000</v>
      </c>
      <c r="M5811">
        <f t="shared" ca="1" si="3082"/>
        <v>1725000</v>
      </c>
      <c r="N5811">
        <f t="shared" ca="1" si="3083"/>
        <v>8625000</v>
      </c>
      <c r="O5811">
        <f t="shared" ca="1" si="3084"/>
        <v>17250000</v>
      </c>
      <c r="P5811">
        <f t="shared" ca="1" si="3099"/>
        <v>27599996</v>
      </c>
      <c r="Q5811">
        <f ca="1">IF(P5811&gt;0,1,0)</f>
        <v>1</v>
      </c>
      <c r="R5811">
        <f t="shared" ca="1" si="3085"/>
        <v>8</v>
      </c>
      <c r="S5811">
        <f t="shared" ca="1" si="3086"/>
        <v>14</v>
      </c>
      <c r="T5811">
        <f t="shared" ca="1" si="3087"/>
        <v>1</v>
      </c>
      <c r="U5811">
        <f t="shared" ca="1" si="3088"/>
        <v>5</v>
      </c>
      <c r="V5811">
        <f t="shared" ca="1" si="3089"/>
        <v>10</v>
      </c>
      <c r="X5811">
        <f t="shared" si="3091"/>
        <v>5811</v>
      </c>
      <c r="Y5811">
        <f t="shared" si="3092"/>
        <v>5452</v>
      </c>
      <c r="Z5811">
        <f t="shared" si="3093"/>
        <v>5453</v>
      </c>
      <c r="AA5811">
        <f t="shared" si="3090"/>
        <v>5951</v>
      </c>
      <c r="AB5811">
        <f t="shared" si="3073"/>
        <v>500</v>
      </c>
      <c r="AM5811" t="str">
        <f t="shared" si="3074"/>
        <v>201906LP</v>
      </c>
      <c r="AN5811">
        <f t="shared" ca="1" si="3097"/>
        <v>8.0000023188405827</v>
      </c>
      <c r="AO5811">
        <f t="shared" ca="1" si="3098"/>
        <v>14.000000000000002</v>
      </c>
      <c r="AP5811">
        <f t="shared" ca="1" si="3075"/>
        <v>1</v>
      </c>
      <c r="AQ5811">
        <f t="shared" ca="1" si="3076"/>
        <v>5</v>
      </c>
      <c r="AR5811">
        <f t="shared" ca="1" si="3077"/>
        <v>10</v>
      </c>
      <c r="AS5811">
        <f ca="1">P5811/J5811</f>
        <v>0.173913022656913</v>
      </c>
    </row>
    <row r="5812" spans="1:45" x14ac:dyDescent="0.4">
      <c r="A5812">
        <f t="shared" si="3072"/>
        <v>201906</v>
      </c>
      <c r="B5812" t="s">
        <v>888</v>
      </c>
      <c r="C5812" t="s">
        <v>647</v>
      </c>
      <c r="D5812" t="str">
        <f t="shared" ca="1" si="3096"/>
        <v>I117</v>
      </c>
      <c r="E5812">
        <f t="shared" ca="1" si="3078"/>
        <v>32</v>
      </c>
      <c r="F5812">
        <f t="shared" ca="1" si="3079"/>
        <v>6</v>
      </c>
      <c r="G5812" t="str">
        <f t="shared" ca="1" si="3094"/>
        <v>S10</v>
      </c>
      <c r="H5812" t="str">
        <f t="shared" ca="1" si="3095"/>
        <v>S107</v>
      </c>
      <c r="I5812">
        <f ca="1">VLOOKUP(D5812,PRC!$A$2:$B$21,2,0)*E5812</f>
        <v>80000000</v>
      </c>
      <c r="J5812">
        <f t="shared" ca="1" si="3080"/>
        <v>75999996</v>
      </c>
      <c r="K5812">
        <f ca="1">VLOOKUP(D5812,PRC!$A$1:$C$21,3,0)*E5812</f>
        <v>36800000</v>
      </c>
      <c r="L5812">
        <f t="shared" ca="1" si="3081"/>
        <v>11200000</v>
      </c>
      <c r="M5812">
        <f t="shared" ca="1" si="3082"/>
        <v>1600000</v>
      </c>
      <c r="N5812">
        <f t="shared" ca="1" si="3083"/>
        <v>7200000</v>
      </c>
      <c r="O5812">
        <f t="shared" ca="1" si="3084"/>
        <v>4800000</v>
      </c>
      <c r="P5812">
        <f t="shared" ca="1" si="3099"/>
        <v>14399996</v>
      </c>
      <c r="Q5812">
        <f ca="1">IF(P5812&gt;0,1,0)</f>
        <v>1</v>
      </c>
      <c r="R5812">
        <f t="shared" ca="1" si="3085"/>
        <v>5</v>
      </c>
      <c r="S5812">
        <f t="shared" ca="1" si="3086"/>
        <v>14</v>
      </c>
      <c r="T5812">
        <f t="shared" ca="1" si="3087"/>
        <v>2</v>
      </c>
      <c r="U5812">
        <f t="shared" ca="1" si="3088"/>
        <v>9</v>
      </c>
      <c r="V5812">
        <f t="shared" ca="1" si="3089"/>
        <v>6</v>
      </c>
      <c r="X5812">
        <f t="shared" si="3091"/>
        <v>5812</v>
      </c>
      <c r="Y5812">
        <f t="shared" si="3092"/>
        <v>5452</v>
      </c>
      <c r="Z5812">
        <f t="shared" si="3093"/>
        <v>5453</v>
      </c>
      <c r="AA5812">
        <f t="shared" si="3090"/>
        <v>5951</v>
      </c>
      <c r="AB5812">
        <f t="shared" si="3073"/>
        <v>500</v>
      </c>
      <c r="AM5812" t="str">
        <f t="shared" si="3074"/>
        <v>201906LP</v>
      </c>
      <c r="AN5812">
        <f t="shared" ca="1" si="3097"/>
        <v>5.0000049999999963</v>
      </c>
      <c r="AO5812">
        <f t="shared" ca="1" si="3098"/>
        <v>14.000000000000002</v>
      </c>
      <c r="AP5812">
        <f t="shared" ca="1" si="3075"/>
        <v>2</v>
      </c>
      <c r="AQ5812">
        <f t="shared" ca="1" si="3076"/>
        <v>9</v>
      </c>
      <c r="AR5812">
        <f t="shared" ca="1" si="3077"/>
        <v>6</v>
      </c>
      <c r="AS5812">
        <f ca="1">P5812/J5812</f>
        <v>0.1894736415512443</v>
      </c>
    </row>
    <row r="5813" spans="1:45" x14ac:dyDescent="0.4">
      <c r="A5813">
        <f t="shared" si="3072"/>
        <v>201906</v>
      </c>
      <c r="B5813" t="s">
        <v>889</v>
      </c>
      <c r="C5813" t="s">
        <v>647</v>
      </c>
      <c r="D5813" t="str">
        <f t="shared" ca="1" si="3096"/>
        <v>I111</v>
      </c>
      <c r="E5813">
        <f t="shared" ca="1" si="3078"/>
        <v>60</v>
      </c>
      <c r="F5813">
        <f t="shared" ca="1" si="3079"/>
        <v>6</v>
      </c>
      <c r="G5813" t="str">
        <f t="shared" ca="1" si="3094"/>
        <v>S11</v>
      </c>
      <c r="H5813" t="str">
        <f t="shared" ca="1" si="3095"/>
        <v>S111</v>
      </c>
      <c r="I5813">
        <f ca="1">VLOOKUP(D5813,PRC!$A$2:$B$21,2,0)*E5813</f>
        <v>9000000</v>
      </c>
      <c r="J5813">
        <f t="shared" ca="1" si="3080"/>
        <v>8549996</v>
      </c>
      <c r="K5813">
        <f ca="1">VLOOKUP(D5813,PRC!$A$1:$C$21,3,0)*E5813</f>
        <v>4770000</v>
      </c>
      <c r="L5813">
        <f t="shared" ca="1" si="3081"/>
        <v>1350000</v>
      </c>
      <c r="M5813">
        <f t="shared" ca="1" si="3082"/>
        <v>90000</v>
      </c>
      <c r="N5813">
        <f t="shared" ca="1" si="3083"/>
        <v>720000</v>
      </c>
      <c r="O5813">
        <f t="shared" ca="1" si="3084"/>
        <v>900000</v>
      </c>
      <c r="P5813">
        <f t="shared" ca="1" si="3099"/>
        <v>719996</v>
      </c>
      <c r="Q5813">
        <f ca="1">IF(P5813&gt;0,1,0)</f>
        <v>1</v>
      </c>
      <c r="R5813">
        <f t="shared" ca="1" si="3085"/>
        <v>5</v>
      </c>
      <c r="S5813">
        <f t="shared" ca="1" si="3086"/>
        <v>15</v>
      </c>
      <c r="T5813">
        <f t="shared" ca="1" si="3087"/>
        <v>1</v>
      </c>
      <c r="U5813">
        <f t="shared" ca="1" si="3088"/>
        <v>8</v>
      </c>
      <c r="V5813">
        <f t="shared" ca="1" si="3089"/>
        <v>10</v>
      </c>
      <c r="X5813">
        <f t="shared" si="3091"/>
        <v>5813</v>
      </c>
      <c r="Y5813">
        <f t="shared" si="3092"/>
        <v>5452</v>
      </c>
      <c r="Z5813">
        <f t="shared" si="3093"/>
        <v>5453</v>
      </c>
      <c r="AA5813">
        <f t="shared" si="3090"/>
        <v>5951</v>
      </c>
      <c r="AB5813">
        <f t="shared" si="3073"/>
        <v>500</v>
      </c>
      <c r="AM5813" t="str">
        <f t="shared" si="3074"/>
        <v>201906LP</v>
      </c>
      <c r="AN5813">
        <f t="shared" ca="1" si="3097"/>
        <v>5.0000444444444403</v>
      </c>
      <c r="AO5813">
        <f t="shared" ca="1" si="3098"/>
        <v>15</v>
      </c>
      <c r="AP5813">
        <f t="shared" ca="1" si="3075"/>
        <v>1</v>
      </c>
      <c r="AQ5813">
        <f t="shared" ca="1" si="3076"/>
        <v>8</v>
      </c>
      <c r="AR5813">
        <f t="shared" ca="1" si="3077"/>
        <v>10</v>
      </c>
      <c r="AS5813">
        <f ca="1">P5813/J5813</f>
        <v>8.4210097876069187E-2</v>
      </c>
    </row>
    <row r="5814" spans="1:45" x14ac:dyDescent="0.4">
      <c r="A5814">
        <f t="shared" si="3072"/>
        <v>201906</v>
      </c>
      <c r="B5814" t="s">
        <v>890</v>
      </c>
      <c r="C5814" t="s">
        <v>647</v>
      </c>
      <c r="D5814" t="str">
        <f t="shared" ca="1" si="3096"/>
        <v>I108</v>
      </c>
      <c r="E5814">
        <f t="shared" ca="1" si="3078"/>
        <v>61</v>
      </c>
      <c r="F5814">
        <f t="shared" ca="1" si="3079"/>
        <v>5</v>
      </c>
      <c r="G5814" t="str">
        <f t="shared" ca="1" si="3094"/>
        <v>S11</v>
      </c>
      <c r="H5814" t="str">
        <f t="shared" ca="1" si="3095"/>
        <v>S116</v>
      </c>
      <c r="I5814">
        <f ca="1">VLOOKUP(D5814,PRC!$A$2:$B$21,2,0)*E5814</f>
        <v>2440000</v>
      </c>
      <c r="J5814">
        <f t="shared" ca="1" si="3080"/>
        <v>2317996</v>
      </c>
      <c r="K5814">
        <f ca="1">VLOOKUP(D5814,PRC!$A$1:$C$21,3,0)*E5814</f>
        <v>1122400</v>
      </c>
      <c r="L5814">
        <f t="shared" ca="1" si="3081"/>
        <v>317000</v>
      </c>
      <c r="M5814">
        <f t="shared" ca="1" si="3082"/>
        <v>73000</v>
      </c>
      <c r="N5814">
        <f t="shared" ca="1" si="3083"/>
        <v>146000</v>
      </c>
      <c r="O5814">
        <f t="shared" ca="1" si="3084"/>
        <v>171000</v>
      </c>
      <c r="P5814">
        <f t="shared" ca="1" si="3099"/>
        <v>488596</v>
      </c>
      <c r="Q5814">
        <f ca="1">IF(P5814&gt;0,1,0)</f>
        <v>1</v>
      </c>
      <c r="R5814">
        <f t="shared" ca="1" si="3085"/>
        <v>5</v>
      </c>
      <c r="S5814">
        <f t="shared" ca="1" si="3086"/>
        <v>13</v>
      </c>
      <c r="T5814">
        <f t="shared" ca="1" si="3087"/>
        <v>3</v>
      </c>
      <c r="U5814">
        <f t="shared" ca="1" si="3088"/>
        <v>6</v>
      </c>
      <c r="V5814">
        <f t="shared" ca="1" si="3089"/>
        <v>7</v>
      </c>
      <c r="X5814">
        <f t="shared" si="3091"/>
        <v>5814</v>
      </c>
      <c r="Y5814">
        <f t="shared" si="3092"/>
        <v>5452</v>
      </c>
      <c r="Z5814">
        <f t="shared" si="3093"/>
        <v>5453</v>
      </c>
      <c r="AA5814">
        <f t="shared" si="3090"/>
        <v>5951</v>
      </c>
      <c r="AB5814">
        <f t="shared" si="3073"/>
        <v>500</v>
      </c>
      <c r="AM5814" t="str">
        <f t="shared" si="3074"/>
        <v>201906LP</v>
      </c>
      <c r="AN5814">
        <f t="shared" ca="1" si="3097"/>
        <v>5.0001639344262276</v>
      </c>
      <c r="AO5814">
        <f t="shared" ca="1" si="3098"/>
        <v>12.991803278688524</v>
      </c>
      <c r="AP5814">
        <f t="shared" ca="1" si="3075"/>
        <v>2.9918032786885247</v>
      </c>
      <c r="AQ5814">
        <f t="shared" ca="1" si="3076"/>
        <v>5.9836065573770494</v>
      </c>
      <c r="AR5814">
        <f t="shared" ca="1" si="3077"/>
        <v>7.0081967213114753</v>
      </c>
      <c r="AS5814">
        <f ca="1">P5814/J5814</f>
        <v>0.21078379772872774</v>
      </c>
    </row>
    <row r="5815" spans="1:45" x14ac:dyDescent="0.4">
      <c r="A5815">
        <f t="shared" si="3072"/>
        <v>201906</v>
      </c>
      <c r="B5815" t="s">
        <v>891</v>
      </c>
      <c r="C5815" t="s">
        <v>647</v>
      </c>
      <c r="D5815" t="str">
        <f t="shared" ca="1" si="3096"/>
        <v>I113</v>
      </c>
      <c r="E5815">
        <f t="shared" ca="1" si="3078"/>
        <v>41</v>
      </c>
      <c r="F5815">
        <f t="shared" ca="1" si="3079"/>
        <v>7</v>
      </c>
      <c r="G5815" t="str">
        <f t="shared" ca="1" si="3094"/>
        <v>S10</v>
      </c>
      <c r="H5815" t="str">
        <f t="shared" ca="1" si="3095"/>
        <v>S108</v>
      </c>
      <c r="I5815">
        <f ca="1">VLOOKUP(D5815,PRC!$A$2:$B$21,2,0)*E5815</f>
        <v>27470000</v>
      </c>
      <c r="J5815">
        <f t="shared" ca="1" si="3080"/>
        <v>25272396</v>
      </c>
      <c r="K5815">
        <f ca="1">VLOOKUP(D5815,PRC!$A$1:$C$21,3,0)*E5815</f>
        <v>12361500</v>
      </c>
      <c r="L5815">
        <f t="shared" ca="1" si="3081"/>
        <v>3296000</v>
      </c>
      <c r="M5815">
        <f t="shared" ca="1" si="3082"/>
        <v>275000</v>
      </c>
      <c r="N5815">
        <f t="shared" ca="1" si="3083"/>
        <v>1648000</v>
      </c>
      <c r="O5815">
        <f t="shared" ca="1" si="3084"/>
        <v>1923000</v>
      </c>
      <c r="P5815">
        <f t="shared" ca="1" si="3099"/>
        <v>5768896</v>
      </c>
      <c r="Q5815">
        <f ca="1">IF(P5815&gt;0,1,0)</f>
        <v>1</v>
      </c>
      <c r="R5815">
        <f t="shared" ca="1" si="3085"/>
        <v>8</v>
      </c>
      <c r="S5815">
        <f t="shared" ca="1" si="3086"/>
        <v>12</v>
      </c>
      <c r="T5815">
        <f t="shared" ca="1" si="3087"/>
        <v>1</v>
      </c>
      <c r="U5815">
        <f t="shared" ca="1" si="3088"/>
        <v>6</v>
      </c>
      <c r="V5815">
        <f t="shared" ca="1" si="3089"/>
        <v>7</v>
      </c>
      <c r="X5815">
        <f t="shared" si="3091"/>
        <v>5815</v>
      </c>
      <c r="Y5815">
        <f t="shared" si="3092"/>
        <v>5452</v>
      </c>
      <c r="Z5815">
        <f t="shared" si="3093"/>
        <v>5453</v>
      </c>
      <c r="AA5815">
        <f t="shared" si="3090"/>
        <v>5951</v>
      </c>
      <c r="AB5815">
        <f t="shared" si="3073"/>
        <v>500</v>
      </c>
      <c r="AM5815" t="str">
        <f t="shared" si="3074"/>
        <v>201906LP</v>
      </c>
      <c r="AN5815">
        <f t="shared" ca="1" si="3097"/>
        <v>8.0000145613396416</v>
      </c>
      <c r="AO5815">
        <f t="shared" ca="1" si="3098"/>
        <v>11.998543866035675</v>
      </c>
      <c r="AP5815">
        <f t="shared" ca="1" si="3075"/>
        <v>1.0010921004732436</v>
      </c>
      <c r="AQ5815">
        <f t="shared" ca="1" si="3076"/>
        <v>5.9992719330178375</v>
      </c>
      <c r="AR5815">
        <f t="shared" ca="1" si="3077"/>
        <v>7.0003640334910813</v>
      </c>
      <c r="AS5815">
        <f ca="1">P5815/J5815</f>
        <v>0.22826866119065245</v>
      </c>
    </row>
    <row r="5816" spans="1:45" x14ac:dyDescent="0.4">
      <c r="A5816">
        <f t="shared" si="3072"/>
        <v>201906</v>
      </c>
      <c r="B5816" t="s">
        <v>892</v>
      </c>
      <c r="C5816" t="s">
        <v>647</v>
      </c>
      <c r="D5816" t="str">
        <f t="shared" ca="1" si="3096"/>
        <v>I110</v>
      </c>
      <c r="E5816">
        <f t="shared" ca="1" si="3078"/>
        <v>35</v>
      </c>
      <c r="F5816">
        <f t="shared" ca="1" si="3079"/>
        <v>6</v>
      </c>
      <c r="G5816" t="str">
        <f t="shared" ca="1" si="3094"/>
        <v>S10</v>
      </c>
      <c r="H5816" t="str">
        <f t="shared" ca="1" si="3095"/>
        <v>S104</v>
      </c>
      <c r="I5816">
        <f ca="1">VLOOKUP(D5816,PRC!$A$2:$B$21,2,0)*E5816</f>
        <v>10500000</v>
      </c>
      <c r="J5816">
        <f t="shared" ca="1" si="3080"/>
        <v>9554996</v>
      </c>
      <c r="K5816">
        <f ca="1">VLOOKUP(D5816,PRC!$A$1:$C$21,3,0)*E5816</f>
        <v>4830000</v>
      </c>
      <c r="L5816">
        <f t="shared" ca="1" si="3081"/>
        <v>1260000</v>
      </c>
      <c r="M5816">
        <f t="shared" ca="1" si="3082"/>
        <v>315000</v>
      </c>
      <c r="N5816">
        <f t="shared" ca="1" si="3083"/>
        <v>525000</v>
      </c>
      <c r="O5816">
        <f t="shared" ca="1" si="3084"/>
        <v>525000</v>
      </c>
      <c r="P5816">
        <f t="shared" ca="1" si="3099"/>
        <v>2099996</v>
      </c>
      <c r="Q5816">
        <f ca="1">IF(P5816&gt;0,1,0)</f>
        <v>1</v>
      </c>
      <c r="R5816">
        <f t="shared" ca="1" si="3085"/>
        <v>9</v>
      </c>
      <c r="S5816">
        <f t="shared" ca="1" si="3086"/>
        <v>12</v>
      </c>
      <c r="T5816">
        <f t="shared" ca="1" si="3087"/>
        <v>3</v>
      </c>
      <c r="U5816">
        <f t="shared" ca="1" si="3088"/>
        <v>5</v>
      </c>
      <c r="V5816">
        <f t="shared" ca="1" si="3089"/>
        <v>5</v>
      </c>
      <c r="X5816">
        <f t="shared" si="3091"/>
        <v>5816</v>
      </c>
      <c r="Y5816">
        <f t="shared" si="3092"/>
        <v>5452</v>
      </c>
      <c r="Z5816">
        <f t="shared" si="3093"/>
        <v>5453</v>
      </c>
      <c r="AA5816">
        <f t="shared" si="3090"/>
        <v>5951</v>
      </c>
      <c r="AB5816">
        <f t="shared" si="3073"/>
        <v>500</v>
      </c>
      <c r="AM5816" t="str">
        <f t="shared" si="3074"/>
        <v>201906LP</v>
      </c>
      <c r="AN5816">
        <f t="shared" ca="1" si="3097"/>
        <v>9.0000380952380947</v>
      </c>
      <c r="AO5816">
        <f t="shared" ca="1" si="3098"/>
        <v>12</v>
      </c>
      <c r="AP5816">
        <f t="shared" ca="1" si="3075"/>
        <v>3</v>
      </c>
      <c r="AQ5816">
        <f t="shared" ca="1" si="3076"/>
        <v>5</v>
      </c>
      <c r="AR5816">
        <f t="shared" ca="1" si="3077"/>
        <v>5</v>
      </c>
      <c r="AS5816">
        <f ca="1">P5816/J5816</f>
        <v>0.21977989315746443</v>
      </c>
    </row>
    <row r="5817" spans="1:45" x14ac:dyDescent="0.4">
      <c r="A5817">
        <f t="shared" si="3072"/>
        <v>201906</v>
      </c>
      <c r="B5817" t="s">
        <v>893</v>
      </c>
      <c r="C5817" t="s">
        <v>647</v>
      </c>
      <c r="D5817" t="str">
        <f t="shared" ca="1" si="3096"/>
        <v>I102</v>
      </c>
      <c r="E5817">
        <f t="shared" ca="1" si="3078"/>
        <v>60</v>
      </c>
      <c r="F5817">
        <f t="shared" ca="1" si="3079"/>
        <v>5</v>
      </c>
      <c r="G5817" t="str">
        <f t="shared" ca="1" si="3094"/>
        <v>S11</v>
      </c>
      <c r="H5817" t="str">
        <f t="shared" ca="1" si="3095"/>
        <v>S110</v>
      </c>
      <c r="I5817">
        <f ca="1">VLOOKUP(D5817,PRC!$A$2:$B$21,2,0)*E5817</f>
        <v>2400000</v>
      </c>
      <c r="J5817">
        <f t="shared" ca="1" si="3080"/>
        <v>2279996</v>
      </c>
      <c r="K5817">
        <f ca="1">VLOOKUP(D5817,PRC!$A$1:$C$21,3,0)*E5817</f>
        <v>1128000</v>
      </c>
      <c r="L5817">
        <f t="shared" ca="1" si="3081"/>
        <v>360000</v>
      </c>
      <c r="M5817">
        <f t="shared" ca="1" si="3082"/>
        <v>24000</v>
      </c>
      <c r="N5817">
        <f t="shared" ca="1" si="3083"/>
        <v>240000</v>
      </c>
      <c r="O5817">
        <f t="shared" ca="1" si="3084"/>
        <v>240000</v>
      </c>
      <c r="P5817">
        <f t="shared" ca="1" si="3099"/>
        <v>287996</v>
      </c>
      <c r="Q5817">
        <f ca="1">IF(P5817&gt;0,1,0)</f>
        <v>1</v>
      </c>
      <c r="R5817">
        <f t="shared" ca="1" si="3085"/>
        <v>5</v>
      </c>
      <c r="S5817">
        <f t="shared" ca="1" si="3086"/>
        <v>15</v>
      </c>
      <c r="T5817">
        <f t="shared" ca="1" si="3087"/>
        <v>1</v>
      </c>
      <c r="U5817">
        <f t="shared" ca="1" si="3088"/>
        <v>10</v>
      </c>
      <c r="V5817">
        <f t="shared" ca="1" si="3089"/>
        <v>10</v>
      </c>
      <c r="X5817">
        <f t="shared" si="3091"/>
        <v>5817</v>
      </c>
      <c r="Y5817">
        <f t="shared" si="3092"/>
        <v>5452</v>
      </c>
      <c r="Z5817">
        <f t="shared" si="3093"/>
        <v>5453</v>
      </c>
      <c r="AA5817">
        <f t="shared" si="3090"/>
        <v>5951</v>
      </c>
      <c r="AB5817">
        <f t="shared" si="3073"/>
        <v>500</v>
      </c>
      <c r="AM5817" t="str">
        <f t="shared" si="3074"/>
        <v>201906LP</v>
      </c>
      <c r="AN5817">
        <f t="shared" ca="1" si="3097"/>
        <v>5.0001666666666722</v>
      </c>
      <c r="AO5817">
        <f t="shared" ca="1" si="3098"/>
        <v>15</v>
      </c>
      <c r="AP5817">
        <f t="shared" ca="1" si="3075"/>
        <v>1</v>
      </c>
      <c r="AQ5817">
        <f t="shared" ca="1" si="3076"/>
        <v>10</v>
      </c>
      <c r="AR5817">
        <f t="shared" ca="1" si="3077"/>
        <v>10</v>
      </c>
      <c r="AS5817">
        <f ca="1">P5817/J5817</f>
        <v>0.12631425669167839</v>
      </c>
    </row>
    <row r="5818" spans="1:45" x14ac:dyDescent="0.4">
      <c r="A5818">
        <f t="shared" si="3072"/>
        <v>201906</v>
      </c>
      <c r="B5818" t="s">
        <v>894</v>
      </c>
      <c r="C5818" t="s">
        <v>647</v>
      </c>
      <c r="D5818" t="str">
        <f t="shared" ca="1" si="3096"/>
        <v>I110</v>
      </c>
      <c r="E5818">
        <f t="shared" ca="1" si="3078"/>
        <v>52</v>
      </c>
      <c r="F5818">
        <f t="shared" ca="1" si="3079"/>
        <v>5</v>
      </c>
      <c r="G5818" t="str">
        <f t="shared" ca="1" si="3094"/>
        <v>S11</v>
      </c>
      <c r="H5818" t="str">
        <f t="shared" ca="1" si="3095"/>
        <v>S114</v>
      </c>
      <c r="I5818">
        <f ca="1">VLOOKUP(D5818,PRC!$A$2:$B$21,2,0)*E5818</f>
        <v>15600000</v>
      </c>
      <c r="J5818">
        <f t="shared" ca="1" si="3080"/>
        <v>14195996</v>
      </c>
      <c r="K5818">
        <f ca="1">VLOOKUP(D5818,PRC!$A$1:$C$21,3,0)*E5818</f>
        <v>7176000</v>
      </c>
      <c r="L5818">
        <f t="shared" ca="1" si="3081"/>
        <v>2340000</v>
      </c>
      <c r="M5818">
        <f t="shared" ca="1" si="3082"/>
        <v>156000</v>
      </c>
      <c r="N5818">
        <f t="shared" ca="1" si="3083"/>
        <v>1092000</v>
      </c>
      <c r="O5818">
        <f t="shared" ca="1" si="3084"/>
        <v>1248000</v>
      </c>
      <c r="P5818">
        <f t="shared" ca="1" si="3099"/>
        <v>2183996</v>
      </c>
      <c r="Q5818">
        <f ca="1">IF(P5818&gt;0,1,0)</f>
        <v>1</v>
      </c>
      <c r="R5818">
        <f t="shared" ca="1" si="3085"/>
        <v>9</v>
      </c>
      <c r="S5818">
        <f t="shared" ca="1" si="3086"/>
        <v>15</v>
      </c>
      <c r="T5818">
        <f t="shared" ca="1" si="3087"/>
        <v>1</v>
      </c>
      <c r="U5818">
        <f t="shared" ca="1" si="3088"/>
        <v>7</v>
      </c>
      <c r="V5818">
        <f t="shared" ca="1" si="3089"/>
        <v>8</v>
      </c>
      <c r="X5818">
        <f t="shared" si="3091"/>
        <v>5818</v>
      </c>
      <c r="Y5818">
        <f t="shared" si="3092"/>
        <v>5452</v>
      </c>
      <c r="Z5818">
        <f t="shared" si="3093"/>
        <v>5453</v>
      </c>
      <c r="AA5818">
        <f t="shared" si="3090"/>
        <v>5951</v>
      </c>
      <c r="AB5818">
        <f t="shared" si="3073"/>
        <v>500</v>
      </c>
      <c r="AM5818" t="str">
        <f t="shared" si="3074"/>
        <v>201906LP</v>
      </c>
      <c r="AN5818">
        <f t="shared" ca="1" si="3097"/>
        <v>9.0000256410256441</v>
      </c>
      <c r="AO5818">
        <f t="shared" ca="1" si="3098"/>
        <v>15</v>
      </c>
      <c r="AP5818">
        <f t="shared" ca="1" si="3075"/>
        <v>1</v>
      </c>
      <c r="AQ5818">
        <f t="shared" ca="1" si="3076"/>
        <v>7.0000000000000009</v>
      </c>
      <c r="AR5818">
        <f t="shared" ca="1" si="3077"/>
        <v>8</v>
      </c>
      <c r="AS5818">
        <f ca="1">P5818/J5818</f>
        <v>0.1538459154257299</v>
      </c>
    </row>
    <row r="5819" spans="1:45" x14ac:dyDescent="0.4">
      <c r="A5819">
        <f t="shared" si="3072"/>
        <v>201906</v>
      </c>
      <c r="B5819" t="s">
        <v>895</v>
      </c>
      <c r="C5819" t="s">
        <v>647</v>
      </c>
      <c r="D5819" t="str">
        <f t="shared" ca="1" si="3096"/>
        <v>I104</v>
      </c>
      <c r="E5819">
        <f t="shared" ca="1" si="3078"/>
        <v>55</v>
      </c>
      <c r="F5819">
        <f t="shared" ca="1" si="3079"/>
        <v>5</v>
      </c>
      <c r="G5819" t="str">
        <f t="shared" ca="1" si="3094"/>
        <v>S10</v>
      </c>
      <c r="H5819" t="str">
        <f t="shared" ca="1" si="3095"/>
        <v>S108</v>
      </c>
      <c r="I5819">
        <f ca="1">VLOOKUP(D5819,PRC!$A$2:$B$21,2,0)*E5819</f>
        <v>3850000</v>
      </c>
      <c r="J5819">
        <f t="shared" ca="1" si="3080"/>
        <v>3657496</v>
      </c>
      <c r="K5819">
        <f ca="1">VLOOKUP(D5819,PRC!$A$1:$C$21,3,0)*E5819</f>
        <v>1617000</v>
      </c>
      <c r="L5819">
        <f t="shared" ca="1" si="3081"/>
        <v>501000</v>
      </c>
      <c r="M5819">
        <f t="shared" ca="1" si="3082"/>
        <v>77000</v>
      </c>
      <c r="N5819">
        <f t="shared" ca="1" si="3083"/>
        <v>231000</v>
      </c>
      <c r="O5819">
        <f t="shared" ca="1" si="3084"/>
        <v>347000</v>
      </c>
      <c r="P5819">
        <f t="shared" ca="1" si="3099"/>
        <v>884496</v>
      </c>
      <c r="Q5819">
        <f ca="1">IF(P5819&gt;0,1,0)</f>
        <v>1</v>
      </c>
      <c r="R5819">
        <f t="shared" ca="1" si="3085"/>
        <v>5</v>
      </c>
      <c r="S5819">
        <f t="shared" ca="1" si="3086"/>
        <v>13</v>
      </c>
      <c r="T5819">
        <f t="shared" ca="1" si="3087"/>
        <v>2</v>
      </c>
      <c r="U5819">
        <f t="shared" ca="1" si="3088"/>
        <v>6</v>
      </c>
      <c r="V5819">
        <f t="shared" ca="1" si="3089"/>
        <v>9</v>
      </c>
      <c r="X5819">
        <f t="shared" si="3091"/>
        <v>5819</v>
      </c>
      <c r="Y5819">
        <f t="shared" si="3092"/>
        <v>5452</v>
      </c>
      <c r="Z5819">
        <f t="shared" si="3093"/>
        <v>5453</v>
      </c>
      <c r="AA5819">
        <f t="shared" si="3090"/>
        <v>5951</v>
      </c>
      <c r="AB5819">
        <f t="shared" si="3073"/>
        <v>500</v>
      </c>
      <c r="AM5819" t="str">
        <f t="shared" si="3074"/>
        <v>201906LP</v>
      </c>
      <c r="AN5819">
        <f t="shared" ca="1" si="3097"/>
        <v>5.0001038961038908</v>
      </c>
      <c r="AO5819">
        <f t="shared" ca="1" si="3098"/>
        <v>13.012987012987013</v>
      </c>
      <c r="AP5819">
        <f t="shared" ca="1" si="3075"/>
        <v>2</v>
      </c>
      <c r="AQ5819">
        <f t="shared" ca="1" si="3076"/>
        <v>6</v>
      </c>
      <c r="AR5819">
        <f t="shared" ca="1" si="3077"/>
        <v>9.0129870129870131</v>
      </c>
      <c r="AS5819">
        <f ca="1">P5819/J5819</f>
        <v>0.24183102319182304</v>
      </c>
    </row>
    <row r="5820" spans="1:45" x14ac:dyDescent="0.4">
      <c r="A5820">
        <f t="shared" si="3072"/>
        <v>201906</v>
      </c>
      <c r="B5820" t="s">
        <v>896</v>
      </c>
      <c r="C5820" t="s">
        <v>647</v>
      </c>
      <c r="D5820" t="str">
        <f t="shared" ca="1" si="3096"/>
        <v>I117</v>
      </c>
      <c r="E5820">
        <f t="shared" ca="1" si="3078"/>
        <v>40</v>
      </c>
      <c r="F5820">
        <f t="shared" ca="1" si="3079"/>
        <v>6</v>
      </c>
      <c r="G5820" t="str">
        <f t="shared" ca="1" si="3094"/>
        <v>S11</v>
      </c>
      <c r="H5820" t="str">
        <f t="shared" ca="1" si="3095"/>
        <v>S118</v>
      </c>
      <c r="I5820">
        <f ca="1">VLOOKUP(D5820,PRC!$A$2:$B$21,2,0)*E5820</f>
        <v>100000000</v>
      </c>
      <c r="J5820">
        <f t="shared" ca="1" si="3080"/>
        <v>91999996</v>
      </c>
      <c r="K5820">
        <f ca="1">VLOOKUP(D5820,PRC!$A$1:$C$21,3,0)*E5820</f>
        <v>46000000</v>
      </c>
      <c r="L5820">
        <f t="shared" ca="1" si="3081"/>
        <v>12000000</v>
      </c>
      <c r="M5820">
        <f t="shared" ca="1" si="3082"/>
        <v>2000000</v>
      </c>
      <c r="N5820">
        <f t="shared" ca="1" si="3083"/>
        <v>5000000</v>
      </c>
      <c r="O5820">
        <f t="shared" ca="1" si="3084"/>
        <v>8000000</v>
      </c>
      <c r="P5820">
        <f t="shared" ca="1" si="3099"/>
        <v>18999996</v>
      </c>
      <c r="Q5820">
        <f ca="1">IF(P5820&gt;0,1,0)</f>
        <v>1</v>
      </c>
      <c r="R5820">
        <f t="shared" ca="1" si="3085"/>
        <v>8</v>
      </c>
      <c r="S5820">
        <f t="shared" ca="1" si="3086"/>
        <v>12</v>
      </c>
      <c r="T5820">
        <f t="shared" ca="1" si="3087"/>
        <v>2</v>
      </c>
      <c r="U5820">
        <f t="shared" ca="1" si="3088"/>
        <v>5</v>
      </c>
      <c r="V5820">
        <f t="shared" ca="1" si="3089"/>
        <v>8</v>
      </c>
      <c r="X5820">
        <f t="shared" si="3091"/>
        <v>5820</v>
      </c>
      <c r="Y5820">
        <f t="shared" si="3092"/>
        <v>5452</v>
      </c>
      <c r="Z5820">
        <f t="shared" si="3093"/>
        <v>5453</v>
      </c>
      <c r="AA5820">
        <f t="shared" si="3090"/>
        <v>5951</v>
      </c>
      <c r="AB5820">
        <f t="shared" si="3073"/>
        <v>500</v>
      </c>
      <c r="AM5820" t="str">
        <f t="shared" si="3074"/>
        <v>201906LP</v>
      </c>
      <c r="AN5820">
        <f t="shared" ca="1" si="3097"/>
        <v>8.0000040000000041</v>
      </c>
      <c r="AO5820">
        <f t="shared" ca="1" si="3098"/>
        <v>12</v>
      </c>
      <c r="AP5820">
        <f t="shared" ca="1" si="3075"/>
        <v>2</v>
      </c>
      <c r="AQ5820">
        <f t="shared" ca="1" si="3076"/>
        <v>5</v>
      </c>
      <c r="AR5820">
        <f t="shared" ca="1" si="3077"/>
        <v>8</v>
      </c>
      <c r="AS5820">
        <f ca="1">P5820/J5820</f>
        <v>0.20652170463137845</v>
      </c>
    </row>
    <row r="5821" spans="1:45" x14ac:dyDescent="0.4">
      <c r="A5821">
        <f t="shared" si="3072"/>
        <v>201906</v>
      </c>
      <c r="B5821" t="s">
        <v>897</v>
      </c>
      <c r="C5821" t="s">
        <v>647</v>
      </c>
      <c r="D5821" t="str">
        <f t="shared" ca="1" si="3096"/>
        <v>I119</v>
      </c>
      <c r="E5821">
        <f t="shared" ca="1" si="3078"/>
        <v>67</v>
      </c>
      <c r="F5821">
        <f t="shared" ca="1" si="3079"/>
        <v>6</v>
      </c>
      <c r="G5821" t="str">
        <f t="shared" ca="1" si="3094"/>
        <v>S10</v>
      </c>
      <c r="H5821" t="str">
        <f t="shared" ca="1" si="3095"/>
        <v>S107</v>
      </c>
      <c r="I5821">
        <f ca="1">VLOOKUP(D5821,PRC!$A$2:$B$21,2,0)*E5821</f>
        <v>6365000</v>
      </c>
      <c r="J5821">
        <f t="shared" ca="1" si="3080"/>
        <v>5792146</v>
      </c>
      <c r="K5821">
        <f ca="1">VLOOKUP(D5821,PRC!$A$1:$C$21,3,0)*E5821</f>
        <v>3055200</v>
      </c>
      <c r="L5821">
        <f t="shared" ca="1" si="3081"/>
        <v>827000</v>
      </c>
      <c r="M5821">
        <f t="shared" ca="1" si="3082"/>
        <v>191000</v>
      </c>
      <c r="N5821">
        <f t="shared" ca="1" si="3083"/>
        <v>509000</v>
      </c>
      <c r="O5821">
        <f t="shared" ca="1" si="3084"/>
        <v>573000</v>
      </c>
      <c r="P5821">
        <f t="shared" ca="1" si="3099"/>
        <v>636946</v>
      </c>
      <c r="Q5821">
        <f ca="1">IF(P5821&gt;0,1,0)</f>
        <v>1</v>
      </c>
      <c r="R5821">
        <f t="shared" ca="1" si="3085"/>
        <v>9</v>
      </c>
      <c r="S5821">
        <f t="shared" ca="1" si="3086"/>
        <v>13</v>
      </c>
      <c r="T5821">
        <f t="shared" ca="1" si="3087"/>
        <v>3</v>
      </c>
      <c r="U5821">
        <f t="shared" ca="1" si="3088"/>
        <v>8</v>
      </c>
      <c r="V5821">
        <f t="shared" ca="1" si="3089"/>
        <v>9</v>
      </c>
      <c r="X5821">
        <f t="shared" si="3091"/>
        <v>5821</v>
      </c>
      <c r="Y5821">
        <f t="shared" si="3092"/>
        <v>5452</v>
      </c>
      <c r="Z5821">
        <f t="shared" si="3093"/>
        <v>5453</v>
      </c>
      <c r="AA5821">
        <f t="shared" si="3090"/>
        <v>5951</v>
      </c>
      <c r="AB5821">
        <f t="shared" si="3073"/>
        <v>500</v>
      </c>
      <c r="AM5821" t="str">
        <f t="shared" si="3074"/>
        <v>201906LP</v>
      </c>
      <c r="AN5821">
        <f t="shared" ca="1" si="3097"/>
        <v>9.0000628436763606</v>
      </c>
      <c r="AO5821">
        <f t="shared" ca="1" si="3098"/>
        <v>12.992930086410054</v>
      </c>
      <c r="AP5821">
        <f t="shared" ca="1" si="3075"/>
        <v>3.0007855459544381</v>
      </c>
      <c r="AQ5821">
        <f t="shared" ca="1" si="3076"/>
        <v>7.9968578161822474</v>
      </c>
      <c r="AR5821">
        <f t="shared" ca="1" si="3077"/>
        <v>9.0023566378633149</v>
      </c>
      <c r="AS5821">
        <f ca="1">P5821/J5821</f>
        <v>0.109967186600614</v>
      </c>
    </row>
    <row r="5822" spans="1:45" x14ac:dyDescent="0.4">
      <c r="A5822">
        <f t="shared" si="3072"/>
        <v>201906</v>
      </c>
      <c r="B5822" t="s">
        <v>898</v>
      </c>
      <c r="C5822" t="s">
        <v>647</v>
      </c>
      <c r="D5822" t="str">
        <f t="shared" ca="1" si="3096"/>
        <v>I120</v>
      </c>
      <c r="E5822">
        <f t="shared" ca="1" si="3078"/>
        <v>61</v>
      </c>
      <c r="F5822">
        <f t="shared" ca="1" si="3079"/>
        <v>5</v>
      </c>
      <c r="G5822" t="str">
        <f t="shared" ca="1" si="3094"/>
        <v>S11</v>
      </c>
      <c r="H5822" t="str">
        <f t="shared" ca="1" si="3095"/>
        <v>S118</v>
      </c>
      <c r="I5822">
        <f ca="1">VLOOKUP(D5822,PRC!$A$2:$B$21,2,0)*E5822</f>
        <v>262300000</v>
      </c>
      <c r="J5822">
        <f t="shared" ca="1" si="3080"/>
        <v>236069996</v>
      </c>
      <c r="K5822">
        <f ca="1">VLOOKUP(D5822,PRC!$A$1:$C$21,3,0)*E5822</f>
        <v>118035000</v>
      </c>
      <c r="L5822">
        <f t="shared" ca="1" si="3081"/>
        <v>26230000</v>
      </c>
      <c r="M5822">
        <f t="shared" ca="1" si="3082"/>
        <v>7869000</v>
      </c>
      <c r="N5822">
        <f t="shared" ca="1" si="3083"/>
        <v>13115000</v>
      </c>
      <c r="O5822">
        <f t="shared" ca="1" si="3084"/>
        <v>23607000</v>
      </c>
      <c r="P5822">
        <f t="shared" ca="1" si="3099"/>
        <v>47213996</v>
      </c>
      <c r="Q5822">
        <f ca="1">IF(P5822&gt;0,1,0)</f>
        <v>1</v>
      </c>
      <c r="R5822">
        <f t="shared" ca="1" si="3085"/>
        <v>10</v>
      </c>
      <c r="S5822">
        <f t="shared" ca="1" si="3086"/>
        <v>10</v>
      </c>
      <c r="T5822">
        <f t="shared" ca="1" si="3087"/>
        <v>3</v>
      </c>
      <c r="U5822">
        <f t="shared" ca="1" si="3088"/>
        <v>5</v>
      </c>
      <c r="V5822">
        <f t="shared" ca="1" si="3089"/>
        <v>9</v>
      </c>
      <c r="X5822">
        <f t="shared" si="3091"/>
        <v>5822</v>
      </c>
      <c r="Y5822">
        <f t="shared" si="3092"/>
        <v>5452</v>
      </c>
      <c r="Z5822">
        <f t="shared" si="3093"/>
        <v>5453</v>
      </c>
      <c r="AA5822">
        <f t="shared" si="3090"/>
        <v>5951</v>
      </c>
      <c r="AB5822">
        <f t="shared" si="3073"/>
        <v>500</v>
      </c>
      <c r="AM5822" t="str">
        <f t="shared" si="3074"/>
        <v>201906LP</v>
      </c>
      <c r="AN5822">
        <f t="shared" ca="1" si="3097"/>
        <v>10.000001524971402</v>
      </c>
      <c r="AO5822">
        <f t="shared" ca="1" si="3098"/>
        <v>10</v>
      </c>
      <c r="AP5822">
        <f t="shared" ca="1" si="3075"/>
        <v>3</v>
      </c>
      <c r="AQ5822">
        <f t="shared" ca="1" si="3076"/>
        <v>5</v>
      </c>
      <c r="AR5822">
        <f t="shared" ca="1" si="3077"/>
        <v>9</v>
      </c>
      <c r="AS5822">
        <f ca="1">P5822/J5822</f>
        <v>0.19999998644469838</v>
      </c>
    </row>
    <row r="5823" spans="1:45" x14ac:dyDescent="0.4">
      <c r="A5823">
        <f t="shared" si="3072"/>
        <v>201906</v>
      </c>
      <c r="B5823" t="s">
        <v>899</v>
      </c>
      <c r="C5823" t="s">
        <v>647</v>
      </c>
      <c r="D5823" t="str">
        <f t="shared" ca="1" si="3096"/>
        <v>I111</v>
      </c>
      <c r="E5823">
        <f t="shared" ca="1" si="3078"/>
        <v>65</v>
      </c>
      <c r="F5823">
        <f t="shared" ca="1" si="3079"/>
        <v>6</v>
      </c>
      <c r="G5823" t="str">
        <f t="shared" ca="1" si="3094"/>
        <v>S10</v>
      </c>
      <c r="H5823" t="str">
        <f t="shared" ca="1" si="3095"/>
        <v>S105</v>
      </c>
      <c r="I5823">
        <f ca="1">VLOOKUP(D5823,PRC!$A$2:$B$21,2,0)*E5823</f>
        <v>9750000</v>
      </c>
      <c r="J5823">
        <f t="shared" ca="1" si="3080"/>
        <v>9164996</v>
      </c>
      <c r="K5823">
        <f ca="1">VLOOKUP(D5823,PRC!$A$1:$C$21,3,0)*E5823</f>
        <v>5167500</v>
      </c>
      <c r="L5823">
        <f t="shared" ca="1" si="3081"/>
        <v>1073000</v>
      </c>
      <c r="M5823">
        <f t="shared" ca="1" si="3082"/>
        <v>195000</v>
      </c>
      <c r="N5823">
        <f t="shared" ca="1" si="3083"/>
        <v>683000</v>
      </c>
      <c r="O5823">
        <f t="shared" ca="1" si="3084"/>
        <v>878000</v>
      </c>
      <c r="P5823">
        <f t="shared" ca="1" si="3099"/>
        <v>1168496</v>
      </c>
      <c r="Q5823">
        <f ca="1">IF(P5823&gt;0,1,0)</f>
        <v>1</v>
      </c>
      <c r="R5823">
        <f t="shared" ca="1" si="3085"/>
        <v>6</v>
      </c>
      <c r="S5823">
        <f t="shared" ca="1" si="3086"/>
        <v>11</v>
      </c>
      <c r="T5823">
        <f t="shared" ca="1" si="3087"/>
        <v>2</v>
      </c>
      <c r="U5823">
        <f t="shared" ca="1" si="3088"/>
        <v>7</v>
      </c>
      <c r="V5823">
        <f t="shared" ca="1" si="3089"/>
        <v>9</v>
      </c>
      <c r="X5823">
        <f t="shared" si="3091"/>
        <v>5823</v>
      </c>
      <c r="Y5823">
        <f t="shared" si="3092"/>
        <v>5452</v>
      </c>
      <c r="Z5823">
        <f t="shared" si="3093"/>
        <v>5453</v>
      </c>
      <c r="AA5823">
        <f t="shared" si="3090"/>
        <v>5951</v>
      </c>
      <c r="AB5823">
        <f t="shared" si="3073"/>
        <v>500</v>
      </c>
      <c r="AM5823" t="str">
        <f t="shared" si="3074"/>
        <v>201906LP</v>
      </c>
      <c r="AN5823">
        <f t="shared" ca="1" si="3097"/>
        <v>6.000041025641023</v>
      </c>
      <c r="AO5823">
        <f t="shared" ca="1" si="3098"/>
        <v>11.005128205128205</v>
      </c>
      <c r="AP5823">
        <f t="shared" ca="1" si="3075"/>
        <v>2</v>
      </c>
      <c r="AQ5823">
        <f t="shared" ca="1" si="3076"/>
        <v>7.0051282051282051</v>
      </c>
      <c r="AR5823">
        <f t="shared" ca="1" si="3077"/>
        <v>9.0051282051282051</v>
      </c>
      <c r="AS5823">
        <f ca="1">P5823/J5823</f>
        <v>0.12749552754851176</v>
      </c>
    </row>
    <row r="5824" spans="1:45" x14ac:dyDescent="0.4">
      <c r="A5824">
        <f t="shared" si="3072"/>
        <v>201906</v>
      </c>
      <c r="B5824" t="s">
        <v>900</v>
      </c>
      <c r="C5824" t="s">
        <v>647</v>
      </c>
      <c r="D5824" t="str">
        <f t="shared" ca="1" si="3096"/>
        <v>I114</v>
      </c>
      <c r="E5824">
        <f t="shared" ca="1" si="3078"/>
        <v>33</v>
      </c>
      <c r="F5824">
        <f t="shared" ca="1" si="3079"/>
        <v>6</v>
      </c>
      <c r="G5824" t="str">
        <f t="shared" ca="1" si="3094"/>
        <v>S10</v>
      </c>
      <c r="H5824" t="str">
        <f t="shared" ca="1" si="3095"/>
        <v>S105</v>
      </c>
      <c r="I5824">
        <f ca="1">VLOOKUP(D5824,PRC!$A$2:$B$21,2,0)*E5824</f>
        <v>7920000</v>
      </c>
      <c r="J5824">
        <f t="shared" ca="1" si="3080"/>
        <v>7523996</v>
      </c>
      <c r="K5824">
        <f ca="1">VLOOKUP(D5824,PRC!$A$1:$C$21,3,0)*E5824</f>
        <v>4593600</v>
      </c>
      <c r="L5824">
        <f t="shared" ca="1" si="3081"/>
        <v>792000</v>
      </c>
      <c r="M5824">
        <f t="shared" ca="1" si="3082"/>
        <v>158000</v>
      </c>
      <c r="N5824">
        <f t="shared" ca="1" si="3083"/>
        <v>475000</v>
      </c>
      <c r="O5824">
        <f t="shared" ca="1" si="3084"/>
        <v>792000</v>
      </c>
      <c r="P5824">
        <f t="shared" ca="1" si="3099"/>
        <v>713396</v>
      </c>
      <c r="Q5824">
        <f ca="1">IF(P5824&gt;0,1,0)</f>
        <v>1</v>
      </c>
      <c r="R5824">
        <f t="shared" ca="1" si="3085"/>
        <v>5</v>
      </c>
      <c r="S5824">
        <f t="shared" ca="1" si="3086"/>
        <v>10</v>
      </c>
      <c r="T5824">
        <f t="shared" ca="1" si="3087"/>
        <v>2</v>
      </c>
      <c r="U5824">
        <f t="shared" ca="1" si="3088"/>
        <v>6</v>
      </c>
      <c r="V5824">
        <f t="shared" ca="1" si="3089"/>
        <v>10</v>
      </c>
      <c r="X5824">
        <f t="shared" si="3091"/>
        <v>5824</v>
      </c>
      <c r="Y5824">
        <f t="shared" si="3092"/>
        <v>5452</v>
      </c>
      <c r="Z5824">
        <f t="shared" si="3093"/>
        <v>5453</v>
      </c>
      <c r="AA5824">
        <f t="shared" si="3090"/>
        <v>5951</v>
      </c>
      <c r="AB5824">
        <f t="shared" si="3073"/>
        <v>500</v>
      </c>
      <c r="AM5824" t="str">
        <f t="shared" si="3074"/>
        <v>201906LP</v>
      </c>
      <c r="AN5824">
        <f t="shared" ca="1" si="3097"/>
        <v>5.0000505050505017</v>
      </c>
      <c r="AO5824">
        <f t="shared" ca="1" si="3098"/>
        <v>10</v>
      </c>
      <c r="AP5824">
        <f t="shared" ca="1" si="3075"/>
        <v>1.994949494949495</v>
      </c>
      <c r="AQ5824">
        <f t="shared" ca="1" si="3076"/>
        <v>5.9974747474747474</v>
      </c>
      <c r="AR5824">
        <f t="shared" ca="1" si="3077"/>
        <v>10</v>
      </c>
      <c r="AS5824">
        <f ca="1">P5824/J5824</f>
        <v>9.4816105697025893E-2</v>
      </c>
    </row>
    <row r="5825" spans="1:45" x14ac:dyDescent="0.4">
      <c r="A5825">
        <f t="shared" si="3072"/>
        <v>201906</v>
      </c>
      <c r="B5825" t="s">
        <v>901</v>
      </c>
      <c r="C5825" t="s">
        <v>647</v>
      </c>
      <c r="D5825" t="str">
        <f t="shared" ca="1" si="3096"/>
        <v>I118</v>
      </c>
      <c r="E5825">
        <f t="shared" ca="1" si="3078"/>
        <v>46</v>
      </c>
      <c r="F5825">
        <f t="shared" ca="1" si="3079"/>
        <v>9</v>
      </c>
      <c r="G5825" t="str">
        <f t="shared" ca="1" si="3094"/>
        <v>S11</v>
      </c>
      <c r="H5825" t="str">
        <f t="shared" ca="1" si="3095"/>
        <v>S110</v>
      </c>
      <c r="I5825">
        <f ca="1">VLOOKUP(D5825,PRC!$A$2:$B$21,2,0)*E5825</f>
        <v>24380000</v>
      </c>
      <c r="J5825">
        <f t="shared" ca="1" si="3080"/>
        <v>23160996</v>
      </c>
      <c r="K5825">
        <f ca="1">VLOOKUP(D5825,PRC!$A$1:$C$21,3,0)*E5825</f>
        <v>10239600</v>
      </c>
      <c r="L5825">
        <f t="shared" ca="1" si="3081"/>
        <v>3657000</v>
      </c>
      <c r="M5825">
        <f t="shared" ca="1" si="3082"/>
        <v>731000</v>
      </c>
      <c r="N5825">
        <f t="shared" ca="1" si="3083"/>
        <v>2438000</v>
      </c>
      <c r="O5825">
        <f t="shared" ca="1" si="3084"/>
        <v>2194000</v>
      </c>
      <c r="P5825">
        <f t="shared" ca="1" si="3099"/>
        <v>3901396</v>
      </c>
      <c r="Q5825">
        <f ca="1">IF(P5825&gt;0,1,0)</f>
        <v>1</v>
      </c>
      <c r="R5825">
        <f t="shared" ca="1" si="3085"/>
        <v>5</v>
      </c>
      <c r="S5825">
        <f t="shared" ca="1" si="3086"/>
        <v>15</v>
      </c>
      <c r="T5825">
        <f t="shared" ca="1" si="3087"/>
        <v>3</v>
      </c>
      <c r="U5825">
        <f t="shared" ca="1" si="3088"/>
        <v>10</v>
      </c>
      <c r="V5825">
        <f t="shared" ca="1" si="3089"/>
        <v>9</v>
      </c>
      <c r="X5825">
        <f t="shared" si="3091"/>
        <v>5825</v>
      </c>
      <c r="Y5825">
        <f t="shared" si="3092"/>
        <v>5452</v>
      </c>
      <c r="Z5825">
        <f t="shared" si="3093"/>
        <v>5453</v>
      </c>
      <c r="AA5825">
        <f t="shared" si="3090"/>
        <v>5951</v>
      </c>
      <c r="AB5825">
        <f t="shared" si="3073"/>
        <v>500</v>
      </c>
      <c r="AM5825" t="str">
        <f t="shared" si="3074"/>
        <v>201906LP</v>
      </c>
      <c r="AN5825">
        <f t="shared" ca="1" si="3097"/>
        <v>5.0000164068908948</v>
      </c>
      <c r="AO5825">
        <f t="shared" ca="1" si="3098"/>
        <v>15</v>
      </c>
      <c r="AP5825">
        <f t="shared" ca="1" si="3075"/>
        <v>2.9983593109105824</v>
      </c>
      <c r="AQ5825">
        <f t="shared" ca="1" si="3076"/>
        <v>10</v>
      </c>
      <c r="AR5825">
        <f t="shared" ca="1" si="3077"/>
        <v>8.9991796554552916</v>
      </c>
      <c r="AS5825">
        <f ca="1">P5825/J5825</f>
        <v>0.1684468146361236</v>
      </c>
    </row>
    <row r="5826" spans="1:45" x14ac:dyDescent="0.4">
      <c r="A5826">
        <f t="shared" si="3072"/>
        <v>201906</v>
      </c>
      <c r="B5826" t="s">
        <v>902</v>
      </c>
      <c r="C5826" t="s">
        <v>647</v>
      </c>
      <c r="D5826" t="str">
        <f t="shared" ca="1" si="3096"/>
        <v>I117</v>
      </c>
      <c r="E5826">
        <f t="shared" ca="1" si="3078"/>
        <v>68</v>
      </c>
      <c r="F5826">
        <f t="shared" ca="1" si="3079"/>
        <v>9</v>
      </c>
      <c r="G5826" t="str">
        <f t="shared" ca="1" si="3094"/>
        <v>S10</v>
      </c>
      <c r="H5826" t="str">
        <f t="shared" ca="1" si="3095"/>
        <v>S102</v>
      </c>
      <c r="I5826">
        <f ca="1">VLOOKUP(D5826,PRC!$A$2:$B$21,2,0)*E5826</f>
        <v>170000000</v>
      </c>
      <c r="J5826">
        <f t="shared" ca="1" si="3080"/>
        <v>156399996</v>
      </c>
      <c r="K5826">
        <f ca="1">VLOOKUP(D5826,PRC!$A$1:$C$21,3,0)*E5826</f>
        <v>78200000</v>
      </c>
      <c r="L5826">
        <f t="shared" ca="1" si="3081"/>
        <v>18700000</v>
      </c>
      <c r="M5826">
        <f t="shared" ca="1" si="3082"/>
        <v>5100000</v>
      </c>
      <c r="N5826">
        <f t="shared" ca="1" si="3083"/>
        <v>13600000</v>
      </c>
      <c r="O5826">
        <f t="shared" ca="1" si="3084"/>
        <v>11900000</v>
      </c>
      <c r="P5826">
        <f t="shared" ca="1" si="3099"/>
        <v>28899996</v>
      </c>
      <c r="Q5826">
        <f ca="1">IF(P5826&gt;0,1,0)</f>
        <v>1</v>
      </c>
      <c r="R5826">
        <f t="shared" ca="1" si="3085"/>
        <v>8</v>
      </c>
      <c r="S5826">
        <f t="shared" ca="1" si="3086"/>
        <v>11</v>
      </c>
      <c r="T5826">
        <f t="shared" ca="1" si="3087"/>
        <v>3</v>
      </c>
      <c r="U5826">
        <f t="shared" ca="1" si="3088"/>
        <v>8</v>
      </c>
      <c r="V5826">
        <f t="shared" ca="1" si="3089"/>
        <v>7</v>
      </c>
      <c r="X5826">
        <f t="shared" si="3091"/>
        <v>5826</v>
      </c>
      <c r="Y5826">
        <f t="shared" si="3092"/>
        <v>5452</v>
      </c>
      <c r="Z5826">
        <f t="shared" si="3093"/>
        <v>5453</v>
      </c>
      <c r="AA5826">
        <f t="shared" si="3090"/>
        <v>5951</v>
      </c>
      <c r="AB5826">
        <f t="shared" si="3073"/>
        <v>500</v>
      </c>
      <c r="AM5826" t="str">
        <f t="shared" si="3074"/>
        <v>201906LP</v>
      </c>
      <c r="AN5826">
        <f t="shared" ca="1" si="3097"/>
        <v>8.0000023529411717</v>
      </c>
      <c r="AO5826">
        <f t="shared" ca="1" si="3098"/>
        <v>11</v>
      </c>
      <c r="AP5826">
        <f t="shared" ca="1" si="3075"/>
        <v>3</v>
      </c>
      <c r="AQ5826">
        <f t="shared" ca="1" si="3076"/>
        <v>8</v>
      </c>
      <c r="AR5826">
        <f t="shared" ca="1" si="3077"/>
        <v>7.0000000000000009</v>
      </c>
      <c r="AS5826">
        <f ca="1">P5826/J5826</f>
        <v>0.18478258784610199</v>
      </c>
    </row>
    <row r="5827" spans="1:45" x14ac:dyDescent="0.4">
      <c r="A5827">
        <f t="shared" ref="A5827:A5890" si="3100">IF(BA5827="",A5826,BA5827)</f>
        <v>201906</v>
      </c>
      <c r="B5827" t="s">
        <v>903</v>
      </c>
      <c r="C5827" t="s">
        <v>647</v>
      </c>
      <c r="D5827" t="str">
        <f t="shared" ca="1" si="3096"/>
        <v>I115</v>
      </c>
      <c r="E5827">
        <f t="shared" ca="1" si="3078"/>
        <v>68</v>
      </c>
      <c r="F5827">
        <f t="shared" ca="1" si="3079"/>
        <v>10</v>
      </c>
      <c r="G5827" t="str">
        <f t="shared" ca="1" si="3094"/>
        <v>S10</v>
      </c>
      <c r="H5827" t="str">
        <f t="shared" ca="1" si="3095"/>
        <v>S108</v>
      </c>
      <c r="I5827">
        <f ca="1">VLOOKUP(D5827,PRC!$A$2:$B$21,2,0)*E5827</f>
        <v>340000</v>
      </c>
      <c r="J5827">
        <f t="shared" ca="1" si="3080"/>
        <v>316196</v>
      </c>
      <c r="K5827">
        <f ca="1">VLOOKUP(D5827,PRC!$A$1:$C$21,3,0)*E5827</f>
        <v>163200</v>
      </c>
      <c r="L5827">
        <f t="shared" ca="1" si="3081"/>
        <v>48000</v>
      </c>
      <c r="M5827">
        <f t="shared" ca="1" si="3082"/>
        <v>7000</v>
      </c>
      <c r="N5827">
        <f t="shared" ca="1" si="3083"/>
        <v>31000</v>
      </c>
      <c r="O5827">
        <f t="shared" ca="1" si="3084"/>
        <v>27000</v>
      </c>
      <c r="P5827">
        <f t="shared" ca="1" si="3099"/>
        <v>39996</v>
      </c>
      <c r="Q5827">
        <f ca="1">IF(P5827&gt;0,1,0)</f>
        <v>1</v>
      </c>
      <c r="R5827">
        <f t="shared" ca="1" si="3085"/>
        <v>7</v>
      </c>
      <c r="S5827">
        <f t="shared" ca="1" si="3086"/>
        <v>14</v>
      </c>
      <c r="T5827">
        <f t="shared" ca="1" si="3087"/>
        <v>2</v>
      </c>
      <c r="U5827">
        <f t="shared" ca="1" si="3088"/>
        <v>9</v>
      </c>
      <c r="V5827">
        <f t="shared" ca="1" si="3089"/>
        <v>8</v>
      </c>
      <c r="X5827">
        <f t="shared" si="3091"/>
        <v>5827</v>
      </c>
      <c r="Y5827">
        <f t="shared" si="3092"/>
        <v>5452</v>
      </c>
      <c r="Z5827">
        <f t="shared" si="3093"/>
        <v>5453</v>
      </c>
      <c r="AA5827">
        <f t="shared" si="3090"/>
        <v>5951</v>
      </c>
      <c r="AB5827">
        <f t="shared" ref="AB5827:AB5890" si="3101">COUNTIF(AM$2:AM$100100,AM5827)</f>
        <v>500</v>
      </c>
      <c r="AM5827" t="str">
        <f t="shared" ref="AM5827:AM5890" si="3102">A5827&amp;C5827</f>
        <v>201906LP</v>
      </c>
      <c r="AN5827">
        <f t="shared" ca="1" si="3097"/>
        <v>7.0011764705882324</v>
      </c>
      <c r="AO5827">
        <f t="shared" ca="1" si="3098"/>
        <v>14.117647058823529</v>
      </c>
      <c r="AP5827">
        <f t="shared" ca="1" si="3075"/>
        <v>2.0588235294117645</v>
      </c>
      <c r="AQ5827">
        <f t="shared" ca="1" si="3076"/>
        <v>9.117647058823529</v>
      </c>
      <c r="AR5827">
        <f t="shared" ca="1" si="3077"/>
        <v>7.9411764705882346</v>
      </c>
      <c r="AS5827">
        <f ca="1">P5827/J5827</f>
        <v>0.12649116370858582</v>
      </c>
    </row>
    <row r="5828" spans="1:45" x14ac:dyDescent="0.4">
      <c r="A5828">
        <f t="shared" si="3100"/>
        <v>201906</v>
      </c>
      <c r="B5828" t="s">
        <v>904</v>
      </c>
      <c r="C5828" t="s">
        <v>647</v>
      </c>
      <c r="D5828" t="str">
        <f t="shared" ca="1" si="3096"/>
        <v>I112</v>
      </c>
      <c r="E5828">
        <f t="shared" ca="1" si="3078"/>
        <v>49</v>
      </c>
      <c r="F5828">
        <f t="shared" ca="1" si="3079"/>
        <v>9</v>
      </c>
      <c r="G5828" t="str">
        <f t="shared" ca="1" si="3094"/>
        <v>S10</v>
      </c>
      <c r="H5828" t="str">
        <f t="shared" ca="1" si="3095"/>
        <v>S108</v>
      </c>
      <c r="I5828">
        <f ca="1">VLOOKUP(D5828,PRC!$A$2:$B$21,2,0)*E5828</f>
        <v>3185000</v>
      </c>
      <c r="J5828">
        <f t="shared" ca="1" si="3080"/>
        <v>2898346</v>
      </c>
      <c r="K5828">
        <f ca="1">VLOOKUP(D5828,PRC!$A$1:$C$21,3,0)*E5828</f>
        <v>1592500</v>
      </c>
      <c r="L5828">
        <f t="shared" ca="1" si="3081"/>
        <v>319000</v>
      </c>
      <c r="M5828">
        <f t="shared" ca="1" si="3082"/>
        <v>32000</v>
      </c>
      <c r="N5828">
        <f t="shared" ca="1" si="3083"/>
        <v>159000</v>
      </c>
      <c r="O5828">
        <f t="shared" ca="1" si="3084"/>
        <v>255000</v>
      </c>
      <c r="P5828">
        <f t="shared" ca="1" si="3099"/>
        <v>540846</v>
      </c>
      <c r="Q5828">
        <f ca="1">IF(P5828&gt;0,1,0)</f>
        <v>1</v>
      </c>
      <c r="R5828">
        <f t="shared" ca="1" si="3085"/>
        <v>9</v>
      </c>
      <c r="S5828">
        <f t="shared" ca="1" si="3086"/>
        <v>10</v>
      </c>
      <c r="T5828">
        <f t="shared" ca="1" si="3087"/>
        <v>1</v>
      </c>
      <c r="U5828">
        <f t="shared" ca="1" si="3088"/>
        <v>5</v>
      </c>
      <c r="V5828">
        <f t="shared" ca="1" si="3089"/>
        <v>8</v>
      </c>
      <c r="X5828">
        <f t="shared" si="3091"/>
        <v>5828</v>
      </c>
      <c r="Y5828">
        <f t="shared" si="3092"/>
        <v>5452</v>
      </c>
      <c r="Z5828">
        <f t="shared" si="3093"/>
        <v>5453</v>
      </c>
      <c r="AA5828">
        <f t="shared" si="3090"/>
        <v>5951</v>
      </c>
      <c r="AB5828">
        <f t="shared" si="3101"/>
        <v>500</v>
      </c>
      <c r="AM5828" t="str">
        <f t="shared" si="3102"/>
        <v>201906LP</v>
      </c>
      <c r="AN5828">
        <f t="shared" ca="1" si="3097"/>
        <v>9.0001255886970171</v>
      </c>
      <c r="AO5828">
        <f t="shared" ca="1" si="3098"/>
        <v>10.015698587127158</v>
      </c>
      <c r="AP5828">
        <f t="shared" ca="1" si="3075"/>
        <v>1.0047095761381475</v>
      </c>
      <c r="AQ5828">
        <f t="shared" ca="1" si="3076"/>
        <v>4.9921507064364201</v>
      </c>
      <c r="AR5828">
        <f t="shared" ca="1" si="3077"/>
        <v>8.0062794348508639</v>
      </c>
      <c r="AS5828">
        <f ca="1">P5828/J5828</f>
        <v>0.18660504991467547</v>
      </c>
    </row>
    <row r="5829" spans="1:45" x14ac:dyDescent="0.4">
      <c r="A5829">
        <f t="shared" si="3100"/>
        <v>201906</v>
      </c>
      <c r="B5829" t="s">
        <v>905</v>
      </c>
      <c r="C5829" t="s">
        <v>647</v>
      </c>
      <c r="D5829" t="str">
        <f t="shared" ca="1" si="3096"/>
        <v>I119</v>
      </c>
      <c r="E5829">
        <f t="shared" ca="1" si="3078"/>
        <v>45</v>
      </c>
      <c r="F5829">
        <f t="shared" ca="1" si="3079"/>
        <v>8</v>
      </c>
      <c r="G5829" t="str">
        <f t="shared" ca="1" si="3094"/>
        <v>S10</v>
      </c>
      <c r="H5829" t="str">
        <f t="shared" ca="1" si="3095"/>
        <v>S102</v>
      </c>
      <c r="I5829">
        <f ca="1">VLOOKUP(D5829,PRC!$A$2:$B$21,2,0)*E5829</f>
        <v>4275000</v>
      </c>
      <c r="J5829">
        <f t="shared" ca="1" si="3080"/>
        <v>3890246</v>
      </c>
      <c r="K5829">
        <f ca="1">VLOOKUP(D5829,PRC!$A$1:$C$21,3,0)*E5829</f>
        <v>2052000</v>
      </c>
      <c r="L5829">
        <f t="shared" ca="1" si="3081"/>
        <v>556000</v>
      </c>
      <c r="M5829">
        <f t="shared" ca="1" si="3082"/>
        <v>86000</v>
      </c>
      <c r="N5829">
        <f t="shared" ca="1" si="3083"/>
        <v>428000</v>
      </c>
      <c r="O5829">
        <f t="shared" ca="1" si="3084"/>
        <v>299000</v>
      </c>
      <c r="P5829">
        <f t="shared" ca="1" si="3099"/>
        <v>469246</v>
      </c>
      <c r="Q5829">
        <f ca="1">IF(P5829&gt;0,1,0)</f>
        <v>1</v>
      </c>
      <c r="R5829">
        <f t="shared" ca="1" si="3085"/>
        <v>9</v>
      </c>
      <c r="S5829">
        <f t="shared" ca="1" si="3086"/>
        <v>13</v>
      </c>
      <c r="T5829">
        <f t="shared" ca="1" si="3087"/>
        <v>2</v>
      </c>
      <c r="U5829">
        <f t="shared" ca="1" si="3088"/>
        <v>10</v>
      </c>
      <c r="V5829">
        <f t="shared" ca="1" si="3089"/>
        <v>7</v>
      </c>
      <c r="X5829">
        <f t="shared" si="3091"/>
        <v>5829</v>
      </c>
      <c r="Y5829">
        <f t="shared" si="3092"/>
        <v>5452</v>
      </c>
      <c r="Z5829">
        <f t="shared" si="3093"/>
        <v>5453</v>
      </c>
      <c r="AA5829">
        <f t="shared" si="3090"/>
        <v>5951</v>
      </c>
      <c r="AB5829">
        <f t="shared" si="3101"/>
        <v>500</v>
      </c>
      <c r="AM5829" t="str">
        <f t="shared" si="3102"/>
        <v>201906LP</v>
      </c>
      <c r="AN5829">
        <f t="shared" ca="1" si="3097"/>
        <v>9.000093567251465</v>
      </c>
      <c r="AO5829">
        <f t="shared" ca="1" si="3098"/>
        <v>13.005847953216373</v>
      </c>
      <c r="AP5829">
        <f t="shared" ca="1" si="3075"/>
        <v>2.0116959064327484</v>
      </c>
      <c r="AQ5829">
        <f t="shared" ca="1" si="3076"/>
        <v>10.011695906432747</v>
      </c>
      <c r="AR5829">
        <f t="shared" ca="1" si="3077"/>
        <v>6.9941520467836265</v>
      </c>
      <c r="AS5829">
        <f ca="1">P5829/J5829</f>
        <v>0.12062116380300886</v>
      </c>
    </row>
    <row r="5830" spans="1:45" x14ac:dyDescent="0.4">
      <c r="A5830">
        <f t="shared" si="3100"/>
        <v>201906</v>
      </c>
      <c r="B5830" t="s">
        <v>906</v>
      </c>
      <c r="C5830" t="s">
        <v>647</v>
      </c>
      <c r="D5830" t="str">
        <f t="shared" ca="1" si="3096"/>
        <v>I110</v>
      </c>
      <c r="E5830">
        <f t="shared" ca="1" si="3078"/>
        <v>31</v>
      </c>
      <c r="F5830">
        <f t="shared" ca="1" si="3079"/>
        <v>10</v>
      </c>
      <c r="G5830" t="str">
        <f t="shared" ca="1" si="3094"/>
        <v>S10</v>
      </c>
      <c r="H5830" t="str">
        <f t="shared" ca="1" si="3095"/>
        <v>S106</v>
      </c>
      <c r="I5830">
        <f ca="1">VLOOKUP(D5830,PRC!$A$2:$B$21,2,0)*E5830</f>
        <v>9300000</v>
      </c>
      <c r="J5830">
        <f t="shared" ca="1" si="3080"/>
        <v>8648996</v>
      </c>
      <c r="K5830">
        <f ca="1">VLOOKUP(D5830,PRC!$A$1:$C$21,3,0)*E5830</f>
        <v>4278000</v>
      </c>
      <c r="L5830">
        <f t="shared" ca="1" si="3081"/>
        <v>1116000</v>
      </c>
      <c r="M5830">
        <f t="shared" ca="1" si="3082"/>
        <v>186000</v>
      </c>
      <c r="N5830">
        <f t="shared" ca="1" si="3083"/>
        <v>558000</v>
      </c>
      <c r="O5830">
        <f t="shared" ca="1" si="3084"/>
        <v>651000</v>
      </c>
      <c r="P5830">
        <f t="shared" ca="1" si="3099"/>
        <v>1859996</v>
      </c>
      <c r="Q5830">
        <f ca="1">IF(P5830&gt;0,1,0)</f>
        <v>1</v>
      </c>
      <c r="R5830">
        <f t="shared" ca="1" si="3085"/>
        <v>7</v>
      </c>
      <c r="S5830">
        <f t="shared" ca="1" si="3086"/>
        <v>12</v>
      </c>
      <c r="T5830">
        <f t="shared" ca="1" si="3087"/>
        <v>2</v>
      </c>
      <c r="U5830">
        <f t="shared" ca="1" si="3088"/>
        <v>6</v>
      </c>
      <c r="V5830">
        <f t="shared" ca="1" si="3089"/>
        <v>7</v>
      </c>
      <c r="X5830">
        <f t="shared" si="3091"/>
        <v>5830</v>
      </c>
      <c r="Y5830">
        <f t="shared" si="3092"/>
        <v>5452</v>
      </c>
      <c r="Z5830">
        <f t="shared" si="3093"/>
        <v>5453</v>
      </c>
      <c r="AA5830">
        <f t="shared" si="3090"/>
        <v>5951</v>
      </c>
      <c r="AB5830">
        <f t="shared" si="3101"/>
        <v>500</v>
      </c>
      <c r="AM5830" t="str">
        <f t="shared" si="3102"/>
        <v>201906LP</v>
      </c>
      <c r="AN5830">
        <f t="shared" ca="1" si="3097"/>
        <v>7.0000430107526874</v>
      </c>
      <c r="AO5830">
        <f t="shared" ca="1" si="3098"/>
        <v>12</v>
      </c>
      <c r="AP5830">
        <f t="shared" ca="1" si="3075"/>
        <v>2</v>
      </c>
      <c r="AQ5830">
        <f t="shared" ca="1" si="3076"/>
        <v>6</v>
      </c>
      <c r="AR5830">
        <f t="shared" ca="1" si="3077"/>
        <v>7.0000000000000009</v>
      </c>
      <c r="AS5830">
        <f ca="1">P5830/J5830</f>
        <v>0.21505340041780571</v>
      </c>
    </row>
    <row r="5831" spans="1:45" x14ac:dyDescent="0.4">
      <c r="A5831">
        <f t="shared" si="3100"/>
        <v>201906</v>
      </c>
      <c r="B5831" t="s">
        <v>907</v>
      </c>
      <c r="C5831" t="s">
        <v>647</v>
      </c>
      <c r="D5831" t="str">
        <f t="shared" ca="1" si="3096"/>
        <v>I110</v>
      </c>
      <c r="E5831">
        <f t="shared" ca="1" si="3078"/>
        <v>39</v>
      </c>
      <c r="F5831">
        <f t="shared" ca="1" si="3079"/>
        <v>10</v>
      </c>
      <c r="G5831" t="str">
        <f t="shared" ca="1" si="3094"/>
        <v>S11</v>
      </c>
      <c r="H5831" t="str">
        <f t="shared" ca="1" si="3095"/>
        <v>S111</v>
      </c>
      <c r="I5831">
        <f ca="1">VLOOKUP(D5831,PRC!$A$2:$B$21,2,0)*E5831</f>
        <v>11700000</v>
      </c>
      <c r="J5831">
        <f t="shared" ca="1" si="3080"/>
        <v>10763996</v>
      </c>
      <c r="K5831">
        <f ca="1">VLOOKUP(D5831,PRC!$A$1:$C$21,3,0)*E5831</f>
        <v>5382000</v>
      </c>
      <c r="L5831">
        <f t="shared" ca="1" si="3081"/>
        <v>1170000</v>
      </c>
      <c r="M5831">
        <f t="shared" ca="1" si="3082"/>
        <v>117000</v>
      </c>
      <c r="N5831">
        <f t="shared" ca="1" si="3083"/>
        <v>1053000</v>
      </c>
      <c r="O5831">
        <f t="shared" ca="1" si="3084"/>
        <v>1170000</v>
      </c>
      <c r="P5831">
        <f t="shared" ca="1" si="3099"/>
        <v>1871996</v>
      </c>
      <c r="Q5831">
        <f ca="1">IF(P5831&gt;0,1,0)</f>
        <v>1</v>
      </c>
      <c r="R5831">
        <f t="shared" ca="1" si="3085"/>
        <v>8</v>
      </c>
      <c r="S5831">
        <f t="shared" ca="1" si="3086"/>
        <v>10</v>
      </c>
      <c r="T5831">
        <f t="shared" ca="1" si="3087"/>
        <v>1</v>
      </c>
      <c r="U5831">
        <f t="shared" ca="1" si="3088"/>
        <v>9</v>
      </c>
      <c r="V5831">
        <f t="shared" ca="1" si="3089"/>
        <v>10</v>
      </c>
      <c r="X5831">
        <f t="shared" si="3091"/>
        <v>5831</v>
      </c>
      <c r="Y5831">
        <f t="shared" si="3092"/>
        <v>5452</v>
      </c>
      <c r="Z5831">
        <f t="shared" si="3093"/>
        <v>5453</v>
      </c>
      <c r="AA5831">
        <f t="shared" si="3090"/>
        <v>5951</v>
      </c>
      <c r="AB5831">
        <f t="shared" si="3101"/>
        <v>500</v>
      </c>
      <c r="AM5831" t="str">
        <f t="shared" si="3102"/>
        <v>201906LP</v>
      </c>
      <c r="AN5831">
        <f t="shared" ca="1" si="3097"/>
        <v>8.0000341880341885</v>
      </c>
      <c r="AO5831">
        <f t="shared" ca="1" si="3098"/>
        <v>10</v>
      </c>
      <c r="AP5831">
        <f t="shared" ca="1" si="3075"/>
        <v>1</v>
      </c>
      <c r="AQ5831">
        <f t="shared" ca="1" si="3076"/>
        <v>9</v>
      </c>
      <c r="AR5831">
        <f t="shared" ca="1" si="3077"/>
        <v>10</v>
      </c>
      <c r="AS5831">
        <f ca="1">P5831/J5831</f>
        <v>0.17391273649674341</v>
      </c>
    </row>
    <row r="5832" spans="1:45" x14ac:dyDescent="0.4">
      <c r="A5832">
        <f t="shared" si="3100"/>
        <v>201906</v>
      </c>
      <c r="B5832" t="s">
        <v>908</v>
      </c>
      <c r="C5832" t="s">
        <v>647</v>
      </c>
      <c r="D5832" t="str">
        <f t="shared" ca="1" si="3096"/>
        <v>I106</v>
      </c>
      <c r="E5832">
        <f t="shared" ca="1" si="3078"/>
        <v>36</v>
      </c>
      <c r="F5832">
        <f t="shared" ca="1" si="3079"/>
        <v>8</v>
      </c>
      <c r="G5832" t="str">
        <f t="shared" ca="1" si="3094"/>
        <v>S11</v>
      </c>
      <c r="H5832" t="str">
        <f t="shared" ca="1" si="3095"/>
        <v>S117</v>
      </c>
      <c r="I5832">
        <f ca="1">VLOOKUP(D5832,PRC!$A$2:$B$21,2,0)*E5832</f>
        <v>720000</v>
      </c>
      <c r="J5832">
        <f t="shared" ca="1" si="3080"/>
        <v>676796</v>
      </c>
      <c r="K5832">
        <f ca="1">VLOOKUP(D5832,PRC!$A$1:$C$21,3,0)*E5832</f>
        <v>381600</v>
      </c>
      <c r="L5832">
        <f t="shared" ca="1" si="3081"/>
        <v>108000</v>
      </c>
      <c r="M5832">
        <f t="shared" ca="1" si="3082"/>
        <v>14000</v>
      </c>
      <c r="N5832">
        <f t="shared" ca="1" si="3083"/>
        <v>50000</v>
      </c>
      <c r="O5832">
        <f t="shared" ca="1" si="3084"/>
        <v>50000</v>
      </c>
      <c r="P5832">
        <f t="shared" ca="1" si="3099"/>
        <v>73196</v>
      </c>
      <c r="Q5832">
        <f ca="1">IF(P5832&gt;0,1,0)</f>
        <v>1</v>
      </c>
      <c r="R5832">
        <f t="shared" ca="1" si="3085"/>
        <v>6</v>
      </c>
      <c r="S5832">
        <f t="shared" ca="1" si="3086"/>
        <v>15</v>
      </c>
      <c r="T5832">
        <f t="shared" ca="1" si="3087"/>
        <v>2</v>
      </c>
      <c r="U5832">
        <f t="shared" ca="1" si="3088"/>
        <v>7</v>
      </c>
      <c r="V5832">
        <f t="shared" ca="1" si="3089"/>
        <v>7</v>
      </c>
      <c r="X5832">
        <f t="shared" si="3091"/>
        <v>5832</v>
      </c>
      <c r="Y5832">
        <f t="shared" si="3092"/>
        <v>5452</v>
      </c>
      <c r="Z5832">
        <f t="shared" si="3093"/>
        <v>5453</v>
      </c>
      <c r="AA5832">
        <f t="shared" si="3090"/>
        <v>5951</v>
      </c>
      <c r="AB5832">
        <f t="shared" si="3101"/>
        <v>500</v>
      </c>
      <c r="AM5832" t="str">
        <f t="shared" si="3102"/>
        <v>201906LP</v>
      </c>
      <c r="AN5832">
        <f t="shared" ca="1" si="3097"/>
        <v>6.0005555555555539</v>
      </c>
      <c r="AO5832">
        <f t="shared" ca="1" si="3098"/>
        <v>15</v>
      </c>
      <c r="AP5832">
        <f t="shared" ref="AP5832:AP5895" ca="1" si="3103">M5832/$I5832*100</f>
        <v>1.9444444444444444</v>
      </c>
      <c r="AQ5832">
        <f t="shared" ref="AQ5832:AQ5895" ca="1" si="3104">N5832/$I5832*100</f>
        <v>6.9444444444444446</v>
      </c>
      <c r="AR5832">
        <f t="shared" ref="AR5832:AR5895" ca="1" si="3105">O5832/$I5832*100</f>
        <v>6.9444444444444446</v>
      </c>
      <c r="AS5832">
        <f ca="1">P5832/J5832</f>
        <v>0.10815075739218317</v>
      </c>
    </row>
    <row r="5833" spans="1:45" x14ac:dyDescent="0.4">
      <c r="A5833">
        <f t="shared" si="3100"/>
        <v>201906</v>
      </c>
      <c r="B5833" t="s">
        <v>909</v>
      </c>
      <c r="C5833" t="s">
        <v>647</v>
      </c>
      <c r="D5833" t="str">
        <f t="shared" ca="1" si="3096"/>
        <v>I114</v>
      </c>
      <c r="E5833">
        <f t="shared" ca="1" si="3078"/>
        <v>58</v>
      </c>
      <c r="F5833">
        <f t="shared" ca="1" si="3079"/>
        <v>7</v>
      </c>
      <c r="G5833" t="str">
        <f t="shared" ca="1" si="3094"/>
        <v>S11</v>
      </c>
      <c r="H5833" t="str">
        <f t="shared" ca="1" si="3095"/>
        <v>S119</v>
      </c>
      <c r="I5833">
        <f ca="1">VLOOKUP(D5833,PRC!$A$2:$B$21,2,0)*E5833</f>
        <v>13920000</v>
      </c>
      <c r="J5833">
        <f t="shared" ca="1" si="3080"/>
        <v>13084796</v>
      </c>
      <c r="K5833">
        <f ca="1">VLOOKUP(D5833,PRC!$A$1:$C$21,3,0)*E5833</f>
        <v>8073600</v>
      </c>
      <c r="L5833">
        <f t="shared" ca="1" si="3081"/>
        <v>1392000</v>
      </c>
      <c r="M5833">
        <f t="shared" ca="1" si="3082"/>
        <v>139000</v>
      </c>
      <c r="N5833">
        <f t="shared" ca="1" si="3083"/>
        <v>696000</v>
      </c>
      <c r="O5833">
        <f t="shared" ca="1" si="3084"/>
        <v>696000</v>
      </c>
      <c r="P5833">
        <f t="shared" ca="1" si="3099"/>
        <v>2088196</v>
      </c>
      <c r="Q5833">
        <f ca="1">IF(P5833&gt;0,1,0)</f>
        <v>1</v>
      </c>
      <c r="R5833">
        <f t="shared" ca="1" si="3085"/>
        <v>6</v>
      </c>
      <c r="S5833">
        <f t="shared" ca="1" si="3086"/>
        <v>10</v>
      </c>
      <c r="T5833">
        <f t="shared" ca="1" si="3087"/>
        <v>1</v>
      </c>
      <c r="U5833">
        <f t="shared" ca="1" si="3088"/>
        <v>5</v>
      </c>
      <c r="V5833">
        <f t="shared" ca="1" si="3089"/>
        <v>5</v>
      </c>
      <c r="X5833">
        <f t="shared" si="3091"/>
        <v>5833</v>
      </c>
      <c r="Y5833">
        <f t="shared" si="3092"/>
        <v>5452</v>
      </c>
      <c r="Z5833">
        <f t="shared" si="3093"/>
        <v>5453</v>
      </c>
      <c r="AA5833">
        <f t="shared" si="3090"/>
        <v>5951</v>
      </c>
      <c r="AB5833">
        <f t="shared" si="3101"/>
        <v>500</v>
      </c>
      <c r="AM5833" t="str">
        <f t="shared" si="3102"/>
        <v>201906LP</v>
      </c>
      <c r="AN5833">
        <f t="shared" ca="1" si="3097"/>
        <v>6.0000287356321795</v>
      </c>
      <c r="AO5833">
        <f t="shared" ca="1" si="3098"/>
        <v>10</v>
      </c>
      <c r="AP5833">
        <f t="shared" ca="1" si="3103"/>
        <v>0.99856321839080464</v>
      </c>
      <c r="AQ5833">
        <f t="shared" ca="1" si="3104"/>
        <v>5</v>
      </c>
      <c r="AR5833">
        <f t="shared" ca="1" si="3105"/>
        <v>5</v>
      </c>
      <c r="AS5833">
        <f ca="1">P5833/J5833</f>
        <v>0.15958949608385181</v>
      </c>
    </row>
    <row r="5834" spans="1:45" x14ac:dyDescent="0.4">
      <c r="A5834">
        <f t="shared" si="3100"/>
        <v>201906</v>
      </c>
      <c r="B5834" t="s">
        <v>910</v>
      </c>
      <c r="C5834" t="s">
        <v>647</v>
      </c>
      <c r="D5834" t="str">
        <f t="shared" ca="1" si="3096"/>
        <v>I110</v>
      </c>
      <c r="E5834">
        <f t="shared" ca="1" si="3078"/>
        <v>46</v>
      </c>
      <c r="F5834">
        <f t="shared" ca="1" si="3079"/>
        <v>8</v>
      </c>
      <c r="G5834" t="str">
        <f t="shared" ca="1" si="3094"/>
        <v>S11</v>
      </c>
      <c r="H5834" t="str">
        <f t="shared" ca="1" si="3095"/>
        <v>S111</v>
      </c>
      <c r="I5834">
        <f ca="1">VLOOKUP(D5834,PRC!$A$2:$B$21,2,0)*E5834</f>
        <v>13800000</v>
      </c>
      <c r="J5834">
        <f t="shared" ca="1" si="3080"/>
        <v>12695996</v>
      </c>
      <c r="K5834">
        <f ca="1">VLOOKUP(D5834,PRC!$A$1:$C$21,3,0)*E5834</f>
        <v>6348000</v>
      </c>
      <c r="L5834">
        <f t="shared" ca="1" si="3081"/>
        <v>1656000</v>
      </c>
      <c r="M5834">
        <f t="shared" ca="1" si="3082"/>
        <v>276000</v>
      </c>
      <c r="N5834">
        <f t="shared" ca="1" si="3083"/>
        <v>828000</v>
      </c>
      <c r="O5834">
        <f t="shared" ca="1" si="3084"/>
        <v>1104000</v>
      </c>
      <c r="P5834">
        <f t="shared" ca="1" si="3099"/>
        <v>2483996</v>
      </c>
      <c r="Q5834">
        <f ca="1">IF(P5834&gt;0,1,0)</f>
        <v>1</v>
      </c>
      <c r="R5834">
        <f t="shared" ca="1" si="3085"/>
        <v>8</v>
      </c>
      <c r="S5834">
        <f t="shared" ca="1" si="3086"/>
        <v>12</v>
      </c>
      <c r="T5834">
        <f t="shared" ca="1" si="3087"/>
        <v>2</v>
      </c>
      <c r="U5834">
        <f t="shared" ca="1" si="3088"/>
        <v>6</v>
      </c>
      <c r="V5834">
        <f t="shared" ca="1" si="3089"/>
        <v>8</v>
      </c>
      <c r="X5834">
        <f t="shared" si="3091"/>
        <v>5834</v>
      </c>
      <c r="Y5834">
        <f t="shared" si="3092"/>
        <v>5452</v>
      </c>
      <c r="Z5834">
        <f t="shared" si="3093"/>
        <v>5453</v>
      </c>
      <c r="AA5834">
        <f t="shared" si="3090"/>
        <v>5951</v>
      </c>
      <c r="AB5834">
        <f t="shared" si="3101"/>
        <v>500</v>
      </c>
      <c r="AM5834" t="str">
        <f t="shared" si="3102"/>
        <v>201906LP</v>
      </c>
      <c r="AN5834">
        <f t="shared" ca="1" si="3097"/>
        <v>8.0000289855072459</v>
      </c>
      <c r="AO5834">
        <f t="shared" ca="1" si="3098"/>
        <v>12</v>
      </c>
      <c r="AP5834">
        <f t="shared" ca="1" si="3103"/>
        <v>2</v>
      </c>
      <c r="AQ5834">
        <f t="shared" ca="1" si="3104"/>
        <v>6</v>
      </c>
      <c r="AR5834">
        <f t="shared" ca="1" si="3105"/>
        <v>8</v>
      </c>
      <c r="AS5834">
        <f ca="1">P5834/J5834</f>
        <v>0.19565192049524904</v>
      </c>
    </row>
    <row r="5835" spans="1:45" x14ac:dyDescent="0.4">
      <c r="A5835">
        <f t="shared" si="3100"/>
        <v>201906</v>
      </c>
      <c r="B5835" t="s">
        <v>911</v>
      </c>
      <c r="C5835" t="s">
        <v>647</v>
      </c>
      <c r="D5835" t="str">
        <f t="shared" ca="1" si="3096"/>
        <v>I103</v>
      </c>
      <c r="E5835">
        <f t="shared" ref="E5835:E5898" ca="1" si="3106">RANDBETWEEN(INDIRECT("AD"&amp;Y5835),INDIRECT("AD"&amp;Z5835))</f>
        <v>39</v>
      </c>
      <c r="F5835">
        <f t="shared" ref="F5835:F5898" ca="1" si="3107">RANDBETWEEN(INDIRECT("AF"&amp;Y5835),INDIRECT("AF"&amp;Z5835))</f>
        <v>8</v>
      </c>
      <c r="G5835" t="str">
        <f t="shared" ca="1" si="3094"/>
        <v>S10</v>
      </c>
      <c r="H5835" t="str">
        <f t="shared" ca="1" si="3095"/>
        <v>S104</v>
      </c>
      <c r="I5835">
        <f ca="1">VLOOKUP(D5835,PRC!$A$2:$B$21,2,0)*E5835</f>
        <v>1950000</v>
      </c>
      <c r="J5835">
        <f t="shared" ref="J5835:J5898" ca="1" si="3108">I5835*(1-R5835/100)-4</f>
        <v>1774496</v>
      </c>
      <c r="K5835">
        <f ca="1">VLOOKUP(D5835,PRC!$A$1:$C$21,3,0)*E5835</f>
        <v>1111500</v>
      </c>
      <c r="L5835">
        <f t="shared" ref="L5835:L5898" ca="1" si="3109">ROUND($I5835*S5835,-5)/100</f>
        <v>293000</v>
      </c>
      <c r="M5835">
        <f t="shared" ref="M5835:M5898" ca="1" si="3110">ROUND($I5835*T5835,-5)/100</f>
        <v>39000</v>
      </c>
      <c r="N5835">
        <f t="shared" ref="N5835:N5898" ca="1" si="3111">ROUND($I5835*U5835,-5)/100</f>
        <v>137000</v>
      </c>
      <c r="O5835">
        <f t="shared" ref="O5835:O5898" ca="1" si="3112">ROUND($I5835*V5835,-5)/100</f>
        <v>156000</v>
      </c>
      <c r="P5835">
        <f t="shared" ca="1" si="3099"/>
        <v>37996</v>
      </c>
      <c r="Q5835">
        <f ca="1">IF(P5835&gt;0,1,0)</f>
        <v>1</v>
      </c>
      <c r="R5835">
        <f t="shared" ref="R5835:R5898" ca="1" si="3113">RANDBETWEEN(INDIRECT("AF"&amp;$Y5835),INDIRECT("AF"&amp;$Z5835))</f>
        <v>9</v>
      </c>
      <c r="S5835">
        <f t="shared" ref="S5835:S5898" ca="1" si="3114">RANDBETWEEN(INDIRECT("AG"&amp;$Y5835),INDIRECT("AG"&amp;$Z5835))</f>
        <v>15</v>
      </c>
      <c r="T5835">
        <f t="shared" ref="T5835:T5898" ca="1" si="3115">RANDBETWEEN(INDIRECT("AH"&amp;$Y5835),INDIRECT("AH"&amp;$Z5835))</f>
        <v>2</v>
      </c>
      <c r="U5835">
        <f t="shared" ref="U5835:U5898" ca="1" si="3116">RANDBETWEEN(INDIRECT("Ai"&amp;$Y5835),INDIRECT("Ai"&amp;$Z5835))</f>
        <v>7</v>
      </c>
      <c r="V5835">
        <f t="shared" ref="V5835:V5898" ca="1" si="3117">RANDBETWEEN(INDIRECT("Aj"&amp;$Y5835),INDIRECT("Aj"&amp;$Z5835))</f>
        <v>8</v>
      </c>
      <c r="X5835">
        <f t="shared" si="3091"/>
        <v>5835</v>
      </c>
      <c r="Y5835">
        <f t="shared" si="3092"/>
        <v>5452</v>
      </c>
      <c r="Z5835">
        <f t="shared" si="3093"/>
        <v>5453</v>
      </c>
      <c r="AA5835">
        <f t="shared" ref="AA5835:AA5898" si="3118">Y5835+AB5835-1</f>
        <v>5951</v>
      </c>
      <c r="AB5835">
        <f t="shared" si="3101"/>
        <v>500</v>
      </c>
      <c r="AM5835" t="str">
        <f t="shared" si="3102"/>
        <v>201906LP</v>
      </c>
      <c r="AN5835">
        <f t="shared" ca="1" si="3097"/>
        <v>9.0002051282051294</v>
      </c>
      <c r="AO5835">
        <f t="shared" ca="1" si="3098"/>
        <v>15.025641025641026</v>
      </c>
      <c r="AP5835">
        <f t="shared" ca="1" si="3103"/>
        <v>2</v>
      </c>
      <c r="AQ5835">
        <f t="shared" ca="1" si="3104"/>
        <v>7.0256410256410255</v>
      </c>
      <c r="AR5835">
        <f t="shared" ca="1" si="3105"/>
        <v>8</v>
      </c>
      <c r="AS5835">
        <f ca="1">P5835/J5835</f>
        <v>2.1412277063459145E-2</v>
      </c>
    </row>
    <row r="5836" spans="1:45" x14ac:dyDescent="0.4">
      <c r="A5836">
        <f t="shared" si="3100"/>
        <v>201906</v>
      </c>
      <c r="B5836" t="s">
        <v>912</v>
      </c>
      <c r="C5836" t="s">
        <v>647</v>
      </c>
      <c r="D5836" t="str">
        <f t="shared" ca="1" si="3096"/>
        <v>I111</v>
      </c>
      <c r="E5836">
        <f t="shared" ca="1" si="3106"/>
        <v>35</v>
      </c>
      <c r="F5836">
        <f t="shared" ca="1" si="3107"/>
        <v>7</v>
      </c>
      <c r="G5836" t="str">
        <f t="shared" ca="1" si="3094"/>
        <v>S12</v>
      </c>
      <c r="H5836" t="str">
        <f t="shared" ca="1" si="3095"/>
        <v>S120</v>
      </c>
      <c r="I5836">
        <f ca="1">VLOOKUP(D5836,PRC!$A$2:$B$21,2,0)*E5836</f>
        <v>5250000</v>
      </c>
      <c r="J5836">
        <f t="shared" ca="1" si="3108"/>
        <v>4987496</v>
      </c>
      <c r="K5836">
        <f ca="1">VLOOKUP(D5836,PRC!$A$1:$C$21,3,0)*E5836</f>
        <v>2782500</v>
      </c>
      <c r="L5836">
        <f t="shared" ca="1" si="3109"/>
        <v>525000</v>
      </c>
      <c r="M5836">
        <f t="shared" ca="1" si="3110"/>
        <v>105000</v>
      </c>
      <c r="N5836">
        <f t="shared" ca="1" si="3111"/>
        <v>525000</v>
      </c>
      <c r="O5836">
        <f t="shared" ca="1" si="3112"/>
        <v>473000</v>
      </c>
      <c r="P5836">
        <f t="shared" ca="1" si="3099"/>
        <v>576996</v>
      </c>
      <c r="Q5836">
        <f ca="1">IF(P5836&gt;0,1,0)</f>
        <v>1</v>
      </c>
      <c r="R5836">
        <f t="shared" ca="1" si="3113"/>
        <v>5</v>
      </c>
      <c r="S5836">
        <f t="shared" ca="1" si="3114"/>
        <v>10</v>
      </c>
      <c r="T5836">
        <f t="shared" ca="1" si="3115"/>
        <v>2</v>
      </c>
      <c r="U5836">
        <f t="shared" ca="1" si="3116"/>
        <v>10</v>
      </c>
      <c r="V5836">
        <f t="shared" ca="1" si="3117"/>
        <v>9</v>
      </c>
      <c r="X5836">
        <f t="shared" ref="X5836:X5899" si="3119">X5835+1</f>
        <v>5836</v>
      </c>
      <c r="Y5836">
        <f t="shared" ref="Y5836:Y5899" si="3120">IF(C5836=C5835,Y5835,X5836)</f>
        <v>5452</v>
      </c>
      <c r="Z5836">
        <f t="shared" ref="Z5836:Z5899" si="3121">Y5836+1</f>
        <v>5453</v>
      </c>
      <c r="AA5836">
        <f t="shared" si="3118"/>
        <v>5951</v>
      </c>
      <c r="AB5836">
        <f t="shared" si="3101"/>
        <v>500</v>
      </c>
      <c r="AM5836" t="str">
        <f t="shared" si="3102"/>
        <v>201906LP</v>
      </c>
      <c r="AN5836">
        <f t="shared" ca="1" si="3097"/>
        <v>5.0000761904761877</v>
      </c>
      <c r="AO5836">
        <f t="shared" ca="1" si="3098"/>
        <v>10</v>
      </c>
      <c r="AP5836">
        <f t="shared" ca="1" si="3103"/>
        <v>2</v>
      </c>
      <c r="AQ5836">
        <f t="shared" ca="1" si="3104"/>
        <v>10</v>
      </c>
      <c r="AR5836">
        <f t="shared" ca="1" si="3105"/>
        <v>9.0095238095238095</v>
      </c>
      <c r="AS5836">
        <f ca="1">P5836/J5836</f>
        <v>0.11568851383539956</v>
      </c>
    </row>
    <row r="5837" spans="1:45" x14ac:dyDescent="0.4">
      <c r="A5837">
        <f t="shared" si="3100"/>
        <v>201906</v>
      </c>
      <c r="B5837" t="s">
        <v>913</v>
      </c>
      <c r="C5837" t="s">
        <v>647</v>
      </c>
      <c r="D5837" t="str">
        <f t="shared" ca="1" si="3096"/>
        <v>I109</v>
      </c>
      <c r="E5837">
        <f t="shared" ca="1" si="3106"/>
        <v>60</v>
      </c>
      <c r="F5837">
        <f t="shared" ca="1" si="3107"/>
        <v>9</v>
      </c>
      <c r="G5837" t="str">
        <f t="shared" ref="G5837:G5900" ca="1" si="3122">LEFT(H5837,3)</f>
        <v>S10</v>
      </c>
      <c r="H5837" t="str">
        <f t="shared" ref="H5837:H5900" ca="1" si="3123">"S"&amp;RANDBETWEEN(101,120)</f>
        <v>S106</v>
      </c>
      <c r="I5837">
        <f ca="1">VLOOKUP(D5837,PRC!$A$2:$B$21,2,0)*E5837</f>
        <v>30000000</v>
      </c>
      <c r="J5837">
        <f t="shared" ca="1" si="3108"/>
        <v>27899995.999999996</v>
      </c>
      <c r="K5837">
        <f ca="1">VLOOKUP(D5837,PRC!$A$1:$C$21,3,0)*E5837</f>
        <v>12000000</v>
      </c>
      <c r="L5837">
        <f t="shared" ca="1" si="3109"/>
        <v>3600000</v>
      </c>
      <c r="M5837">
        <f t="shared" ca="1" si="3110"/>
        <v>300000</v>
      </c>
      <c r="N5837">
        <f t="shared" ca="1" si="3111"/>
        <v>3000000</v>
      </c>
      <c r="O5837">
        <f t="shared" ca="1" si="3112"/>
        <v>3000000</v>
      </c>
      <c r="P5837">
        <f t="shared" ca="1" si="3099"/>
        <v>5999995.9999999963</v>
      </c>
      <c r="Q5837">
        <f ca="1">IF(P5837&gt;0,1,0)</f>
        <v>1</v>
      </c>
      <c r="R5837">
        <f t="shared" ca="1" si="3113"/>
        <v>7</v>
      </c>
      <c r="S5837">
        <f t="shared" ca="1" si="3114"/>
        <v>12</v>
      </c>
      <c r="T5837">
        <f t="shared" ca="1" si="3115"/>
        <v>1</v>
      </c>
      <c r="U5837">
        <f t="shared" ca="1" si="3116"/>
        <v>10</v>
      </c>
      <c r="V5837">
        <f t="shared" ca="1" si="3117"/>
        <v>10</v>
      </c>
      <c r="X5837">
        <f t="shared" si="3119"/>
        <v>5837</v>
      </c>
      <c r="Y5837">
        <f t="shared" si="3120"/>
        <v>5452</v>
      </c>
      <c r="Z5837">
        <f t="shared" si="3121"/>
        <v>5453</v>
      </c>
      <c r="AA5837">
        <f t="shared" si="3118"/>
        <v>5951</v>
      </c>
      <c r="AB5837">
        <f t="shared" si="3101"/>
        <v>500</v>
      </c>
      <c r="AM5837" t="str">
        <f t="shared" si="3102"/>
        <v>201906LP</v>
      </c>
      <c r="AN5837">
        <f t="shared" ca="1" si="3097"/>
        <v>7.0000133333333441</v>
      </c>
      <c r="AO5837">
        <f t="shared" ca="1" si="3098"/>
        <v>12</v>
      </c>
      <c r="AP5837">
        <f t="shared" ca="1" si="3103"/>
        <v>1</v>
      </c>
      <c r="AQ5837">
        <f t="shared" ca="1" si="3104"/>
        <v>10</v>
      </c>
      <c r="AR5837">
        <f t="shared" ca="1" si="3105"/>
        <v>10</v>
      </c>
      <c r="AS5837">
        <f ca="1">P5837/J5837</f>
        <v>0.21505365090374912</v>
      </c>
    </row>
    <row r="5838" spans="1:45" x14ac:dyDescent="0.4">
      <c r="A5838">
        <f t="shared" si="3100"/>
        <v>201906</v>
      </c>
      <c r="B5838" t="s">
        <v>914</v>
      </c>
      <c r="C5838" t="s">
        <v>647</v>
      </c>
      <c r="D5838" t="str">
        <f t="shared" ref="D5838:D5901" ca="1" si="3124">"I"&amp;RANDBETWEEN(101,120)</f>
        <v>I116</v>
      </c>
      <c r="E5838">
        <f t="shared" ca="1" si="3106"/>
        <v>52</v>
      </c>
      <c r="F5838">
        <f t="shared" ca="1" si="3107"/>
        <v>7</v>
      </c>
      <c r="G5838" t="str">
        <f t="shared" ca="1" si="3122"/>
        <v>S10</v>
      </c>
      <c r="H5838" t="str">
        <f t="shared" ca="1" si="3123"/>
        <v>S106</v>
      </c>
      <c r="I5838">
        <f ca="1">VLOOKUP(D5838,PRC!$A$2:$B$21,2,0)*E5838</f>
        <v>75920000</v>
      </c>
      <c r="J5838">
        <f t="shared" ca="1" si="3108"/>
        <v>69087196</v>
      </c>
      <c r="K5838">
        <f ca="1">VLOOKUP(D5838,PRC!$A$1:$C$21,3,0)*E5838</f>
        <v>45552000</v>
      </c>
      <c r="L5838">
        <f t="shared" ca="1" si="3109"/>
        <v>8351000</v>
      </c>
      <c r="M5838">
        <f t="shared" ca="1" si="3110"/>
        <v>2278000</v>
      </c>
      <c r="N5838">
        <f t="shared" ca="1" si="3111"/>
        <v>6074000</v>
      </c>
      <c r="O5838">
        <f t="shared" ca="1" si="3112"/>
        <v>3796000</v>
      </c>
      <c r="P5838">
        <f t="shared" ca="1" si="3099"/>
        <v>3036196</v>
      </c>
      <c r="Q5838">
        <f ca="1">IF(P5838&gt;0,1,0)</f>
        <v>1</v>
      </c>
      <c r="R5838">
        <f t="shared" ca="1" si="3113"/>
        <v>9</v>
      </c>
      <c r="S5838">
        <f t="shared" ca="1" si="3114"/>
        <v>11</v>
      </c>
      <c r="T5838">
        <f t="shared" ca="1" si="3115"/>
        <v>3</v>
      </c>
      <c r="U5838">
        <f t="shared" ca="1" si="3116"/>
        <v>8</v>
      </c>
      <c r="V5838">
        <f t="shared" ca="1" si="3117"/>
        <v>5</v>
      </c>
      <c r="X5838">
        <f t="shared" si="3119"/>
        <v>5838</v>
      </c>
      <c r="Y5838">
        <f t="shared" si="3120"/>
        <v>5452</v>
      </c>
      <c r="Z5838">
        <f t="shared" si="3121"/>
        <v>5453</v>
      </c>
      <c r="AA5838">
        <f t="shared" si="3118"/>
        <v>5951</v>
      </c>
      <c r="AB5838">
        <f t="shared" si="3101"/>
        <v>500</v>
      </c>
      <c r="AM5838" t="str">
        <f t="shared" si="3102"/>
        <v>201906LP</v>
      </c>
      <c r="AN5838">
        <f t="shared" ref="AN5838:AN5901" ca="1" si="3125">(1-J5838/I5838)*100</f>
        <v>9.0000052687039034</v>
      </c>
      <c r="AO5838">
        <f t="shared" ref="AO5838:AO5901" ca="1" si="3126">L5838/$I5838*100</f>
        <v>10.999736564805058</v>
      </c>
      <c r="AP5838">
        <f t="shared" ca="1" si="3103"/>
        <v>3.000526870389884</v>
      </c>
      <c r="AQ5838">
        <f t="shared" ca="1" si="3104"/>
        <v>8.0005268703898853</v>
      </c>
      <c r="AR5838">
        <f t="shared" ca="1" si="3105"/>
        <v>5</v>
      </c>
      <c r="AS5838">
        <f ca="1">P5838/J5838</f>
        <v>4.3947303925896776E-2</v>
      </c>
    </row>
    <row r="5839" spans="1:45" x14ac:dyDescent="0.4">
      <c r="A5839">
        <f t="shared" si="3100"/>
        <v>201906</v>
      </c>
      <c r="B5839" t="s">
        <v>915</v>
      </c>
      <c r="C5839" t="s">
        <v>647</v>
      </c>
      <c r="D5839" t="str">
        <f t="shared" ca="1" si="3124"/>
        <v>I114</v>
      </c>
      <c r="E5839">
        <f t="shared" ca="1" si="3106"/>
        <v>60</v>
      </c>
      <c r="F5839">
        <f t="shared" ca="1" si="3107"/>
        <v>10</v>
      </c>
      <c r="G5839" t="str">
        <f t="shared" ca="1" si="3122"/>
        <v>S10</v>
      </c>
      <c r="H5839" t="str">
        <f t="shared" ca="1" si="3123"/>
        <v>S101</v>
      </c>
      <c r="I5839">
        <f ca="1">VLOOKUP(D5839,PRC!$A$2:$B$21,2,0)*E5839</f>
        <v>14400000</v>
      </c>
      <c r="J5839">
        <f t="shared" ca="1" si="3108"/>
        <v>13103996</v>
      </c>
      <c r="K5839">
        <f ca="1">VLOOKUP(D5839,PRC!$A$1:$C$21,3,0)*E5839</f>
        <v>8352000</v>
      </c>
      <c r="L5839">
        <f t="shared" ca="1" si="3109"/>
        <v>1440000</v>
      </c>
      <c r="M5839">
        <f t="shared" ca="1" si="3110"/>
        <v>432000</v>
      </c>
      <c r="N5839">
        <f t="shared" ca="1" si="3111"/>
        <v>1296000</v>
      </c>
      <c r="O5839">
        <f t="shared" ca="1" si="3112"/>
        <v>864000</v>
      </c>
      <c r="P5839">
        <f t="shared" ca="1" si="3099"/>
        <v>719996</v>
      </c>
      <c r="Q5839">
        <f ca="1">IF(P5839&gt;0,1,0)</f>
        <v>1</v>
      </c>
      <c r="R5839">
        <f t="shared" ca="1" si="3113"/>
        <v>9</v>
      </c>
      <c r="S5839">
        <f t="shared" ca="1" si="3114"/>
        <v>10</v>
      </c>
      <c r="T5839">
        <f t="shared" ca="1" si="3115"/>
        <v>3</v>
      </c>
      <c r="U5839">
        <f t="shared" ca="1" si="3116"/>
        <v>9</v>
      </c>
      <c r="V5839">
        <f t="shared" ca="1" si="3117"/>
        <v>6</v>
      </c>
      <c r="X5839">
        <f t="shared" si="3119"/>
        <v>5839</v>
      </c>
      <c r="Y5839">
        <f t="shared" si="3120"/>
        <v>5452</v>
      </c>
      <c r="Z5839">
        <f t="shared" si="3121"/>
        <v>5453</v>
      </c>
      <c r="AA5839">
        <f t="shared" si="3118"/>
        <v>5951</v>
      </c>
      <c r="AB5839">
        <f t="shared" si="3101"/>
        <v>500</v>
      </c>
      <c r="AM5839" t="str">
        <f t="shared" si="3102"/>
        <v>201906LP</v>
      </c>
      <c r="AN5839">
        <f t="shared" ca="1" si="3125"/>
        <v>9.000027777777774</v>
      </c>
      <c r="AO5839">
        <f t="shared" ca="1" si="3126"/>
        <v>10</v>
      </c>
      <c r="AP5839">
        <f t="shared" ca="1" si="3103"/>
        <v>3</v>
      </c>
      <c r="AQ5839">
        <f t="shared" ca="1" si="3104"/>
        <v>9</v>
      </c>
      <c r="AR5839">
        <f t="shared" ca="1" si="3105"/>
        <v>6</v>
      </c>
      <c r="AS5839">
        <f ca="1">P5839/J5839</f>
        <v>5.4944766466656428E-2</v>
      </c>
    </row>
    <row r="5840" spans="1:45" x14ac:dyDescent="0.4">
      <c r="A5840">
        <f t="shared" si="3100"/>
        <v>201906</v>
      </c>
      <c r="B5840" t="s">
        <v>916</v>
      </c>
      <c r="C5840" t="s">
        <v>647</v>
      </c>
      <c r="D5840" t="str">
        <f t="shared" ca="1" si="3124"/>
        <v>I112</v>
      </c>
      <c r="E5840">
        <f t="shared" ca="1" si="3106"/>
        <v>53</v>
      </c>
      <c r="F5840">
        <f t="shared" ca="1" si="3107"/>
        <v>9</v>
      </c>
      <c r="G5840" t="str">
        <f t="shared" ca="1" si="3122"/>
        <v>S11</v>
      </c>
      <c r="H5840" t="str">
        <f t="shared" ca="1" si="3123"/>
        <v>S118</v>
      </c>
      <c r="I5840">
        <f ca="1">VLOOKUP(D5840,PRC!$A$2:$B$21,2,0)*E5840</f>
        <v>3445000</v>
      </c>
      <c r="J5840">
        <f t="shared" ca="1" si="3108"/>
        <v>3238296</v>
      </c>
      <c r="K5840">
        <f ca="1">VLOOKUP(D5840,PRC!$A$1:$C$21,3,0)*E5840</f>
        <v>1722500</v>
      </c>
      <c r="L5840">
        <f t="shared" ca="1" si="3109"/>
        <v>448000</v>
      </c>
      <c r="M5840">
        <f t="shared" ca="1" si="3110"/>
        <v>34000</v>
      </c>
      <c r="N5840">
        <f t="shared" ca="1" si="3111"/>
        <v>241000</v>
      </c>
      <c r="O5840">
        <f t="shared" ca="1" si="3112"/>
        <v>241000</v>
      </c>
      <c r="P5840">
        <f t="shared" ca="1" si="3099"/>
        <v>551796</v>
      </c>
      <c r="Q5840">
        <f ca="1">IF(P5840&gt;0,1,0)</f>
        <v>1</v>
      </c>
      <c r="R5840">
        <f t="shared" ca="1" si="3113"/>
        <v>6</v>
      </c>
      <c r="S5840">
        <f t="shared" ca="1" si="3114"/>
        <v>13</v>
      </c>
      <c r="T5840">
        <f t="shared" ca="1" si="3115"/>
        <v>1</v>
      </c>
      <c r="U5840">
        <f t="shared" ca="1" si="3116"/>
        <v>7</v>
      </c>
      <c r="V5840">
        <f t="shared" ca="1" si="3117"/>
        <v>7</v>
      </c>
      <c r="X5840">
        <f t="shared" si="3119"/>
        <v>5840</v>
      </c>
      <c r="Y5840">
        <f t="shared" si="3120"/>
        <v>5452</v>
      </c>
      <c r="Z5840">
        <f t="shared" si="3121"/>
        <v>5453</v>
      </c>
      <c r="AA5840">
        <f t="shared" si="3118"/>
        <v>5951</v>
      </c>
      <c r="AB5840">
        <f t="shared" si="3101"/>
        <v>500</v>
      </c>
      <c r="AM5840" t="str">
        <f t="shared" si="3102"/>
        <v>201906LP</v>
      </c>
      <c r="AN5840">
        <f t="shared" ca="1" si="3125"/>
        <v>6.0001161103047878</v>
      </c>
      <c r="AO5840">
        <f t="shared" ca="1" si="3126"/>
        <v>13.004354136429608</v>
      </c>
      <c r="AP5840">
        <f t="shared" ca="1" si="3103"/>
        <v>0.98693759071117571</v>
      </c>
      <c r="AQ5840">
        <f t="shared" ca="1" si="3104"/>
        <v>6.9956458635703918</v>
      </c>
      <c r="AR5840">
        <f t="shared" ca="1" si="3105"/>
        <v>6.9956458635703918</v>
      </c>
      <c r="AS5840">
        <f ca="1">P5840/J5840</f>
        <v>0.1703970236198297</v>
      </c>
    </row>
    <row r="5841" spans="1:45" x14ac:dyDescent="0.4">
      <c r="A5841">
        <f t="shared" si="3100"/>
        <v>201906</v>
      </c>
      <c r="B5841" t="s">
        <v>917</v>
      </c>
      <c r="C5841" t="s">
        <v>647</v>
      </c>
      <c r="D5841" t="str">
        <f t="shared" ca="1" si="3124"/>
        <v>I117</v>
      </c>
      <c r="E5841">
        <f t="shared" ca="1" si="3106"/>
        <v>55</v>
      </c>
      <c r="F5841">
        <f t="shared" ca="1" si="3107"/>
        <v>9</v>
      </c>
      <c r="G5841" t="str">
        <f t="shared" ca="1" si="3122"/>
        <v>S10</v>
      </c>
      <c r="H5841" t="str">
        <f t="shared" ca="1" si="3123"/>
        <v>S104</v>
      </c>
      <c r="I5841">
        <f ca="1">VLOOKUP(D5841,PRC!$A$2:$B$21,2,0)*E5841</f>
        <v>137500000</v>
      </c>
      <c r="J5841">
        <f t="shared" ca="1" si="3108"/>
        <v>126499996</v>
      </c>
      <c r="K5841">
        <f ca="1">VLOOKUP(D5841,PRC!$A$1:$C$21,3,0)*E5841</f>
        <v>63250000</v>
      </c>
      <c r="L5841">
        <f t="shared" ca="1" si="3109"/>
        <v>20625000</v>
      </c>
      <c r="M5841">
        <f t="shared" ca="1" si="3110"/>
        <v>1375000</v>
      </c>
      <c r="N5841">
        <f t="shared" ca="1" si="3111"/>
        <v>6875000</v>
      </c>
      <c r="O5841">
        <f t="shared" ca="1" si="3112"/>
        <v>6875000</v>
      </c>
      <c r="P5841">
        <f t="shared" ca="1" si="3099"/>
        <v>27499996</v>
      </c>
      <c r="Q5841">
        <f ca="1">IF(P5841&gt;0,1,0)</f>
        <v>1</v>
      </c>
      <c r="R5841">
        <f t="shared" ca="1" si="3113"/>
        <v>8</v>
      </c>
      <c r="S5841">
        <f t="shared" ca="1" si="3114"/>
        <v>15</v>
      </c>
      <c r="T5841">
        <f t="shared" ca="1" si="3115"/>
        <v>1</v>
      </c>
      <c r="U5841">
        <f t="shared" ca="1" si="3116"/>
        <v>5</v>
      </c>
      <c r="V5841">
        <f t="shared" ca="1" si="3117"/>
        <v>5</v>
      </c>
      <c r="X5841">
        <f t="shared" si="3119"/>
        <v>5841</v>
      </c>
      <c r="Y5841">
        <f t="shared" si="3120"/>
        <v>5452</v>
      </c>
      <c r="Z5841">
        <f t="shared" si="3121"/>
        <v>5453</v>
      </c>
      <c r="AA5841">
        <f t="shared" si="3118"/>
        <v>5951</v>
      </c>
      <c r="AB5841">
        <f t="shared" si="3101"/>
        <v>500</v>
      </c>
      <c r="AM5841" t="str">
        <f t="shared" si="3102"/>
        <v>201906LP</v>
      </c>
      <c r="AN5841">
        <f t="shared" ca="1" si="3125"/>
        <v>8.0000029090909095</v>
      </c>
      <c r="AO5841">
        <f t="shared" ca="1" si="3126"/>
        <v>15</v>
      </c>
      <c r="AP5841">
        <f t="shared" ca="1" si="3103"/>
        <v>1</v>
      </c>
      <c r="AQ5841">
        <f t="shared" ca="1" si="3104"/>
        <v>5</v>
      </c>
      <c r="AR5841">
        <f t="shared" ca="1" si="3105"/>
        <v>5</v>
      </c>
      <c r="AS5841">
        <f ca="1">P5841/J5841</f>
        <v>0.21739127960130528</v>
      </c>
    </row>
    <row r="5842" spans="1:45" x14ac:dyDescent="0.4">
      <c r="A5842">
        <f t="shared" si="3100"/>
        <v>201906</v>
      </c>
      <c r="B5842" t="s">
        <v>918</v>
      </c>
      <c r="C5842" t="s">
        <v>647</v>
      </c>
      <c r="D5842" t="str">
        <f t="shared" ca="1" si="3124"/>
        <v>I106</v>
      </c>
      <c r="E5842">
        <f t="shared" ca="1" si="3106"/>
        <v>34</v>
      </c>
      <c r="F5842">
        <f t="shared" ca="1" si="3107"/>
        <v>7</v>
      </c>
      <c r="G5842" t="str">
        <f t="shared" ca="1" si="3122"/>
        <v>S10</v>
      </c>
      <c r="H5842" t="str">
        <f t="shared" ca="1" si="3123"/>
        <v>S102</v>
      </c>
      <c r="I5842">
        <f ca="1">VLOOKUP(D5842,PRC!$A$2:$B$21,2,0)*E5842</f>
        <v>680000</v>
      </c>
      <c r="J5842">
        <f t="shared" ca="1" si="3108"/>
        <v>639196</v>
      </c>
      <c r="K5842">
        <f ca="1">VLOOKUP(D5842,PRC!$A$1:$C$21,3,0)*E5842</f>
        <v>360400</v>
      </c>
      <c r="L5842">
        <f t="shared" ca="1" si="3109"/>
        <v>88000</v>
      </c>
      <c r="M5842">
        <f t="shared" ca="1" si="3110"/>
        <v>7000</v>
      </c>
      <c r="N5842">
        <f t="shared" ca="1" si="3111"/>
        <v>41000</v>
      </c>
      <c r="O5842">
        <f t="shared" ca="1" si="3112"/>
        <v>41000</v>
      </c>
      <c r="P5842">
        <f t="shared" ca="1" si="3099"/>
        <v>101796</v>
      </c>
      <c r="Q5842">
        <f ca="1">IF(P5842&gt;0,1,0)</f>
        <v>1</v>
      </c>
      <c r="R5842">
        <f t="shared" ca="1" si="3113"/>
        <v>6</v>
      </c>
      <c r="S5842">
        <f t="shared" ca="1" si="3114"/>
        <v>13</v>
      </c>
      <c r="T5842">
        <f t="shared" ca="1" si="3115"/>
        <v>1</v>
      </c>
      <c r="U5842">
        <f t="shared" ca="1" si="3116"/>
        <v>6</v>
      </c>
      <c r="V5842">
        <f t="shared" ca="1" si="3117"/>
        <v>6</v>
      </c>
      <c r="X5842">
        <f t="shared" si="3119"/>
        <v>5842</v>
      </c>
      <c r="Y5842">
        <f t="shared" si="3120"/>
        <v>5452</v>
      </c>
      <c r="Z5842">
        <f t="shared" si="3121"/>
        <v>5453</v>
      </c>
      <c r="AA5842">
        <f t="shared" si="3118"/>
        <v>5951</v>
      </c>
      <c r="AB5842">
        <f t="shared" si="3101"/>
        <v>500</v>
      </c>
      <c r="AM5842" t="str">
        <f t="shared" si="3102"/>
        <v>201906LP</v>
      </c>
      <c r="AN5842">
        <f t="shared" ca="1" si="3125"/>
        <v>6.0005882352941136</v>
      </c>
      <c r="AO5842">
        <f t="shared" ca="1" si="3126"/>
        <v>12.941176470588237</v>
      </c>
      <c r="AP5842">
        <f t="shared" ca="1" si="3103"/>
        <v>1.0294117647058822</v>
      </c>
      <c r="AQ5842">
        <f t="shared" ca="1" si="3104"/>
        <v>6.0294117647058822</v>
      </c>
      <c r="AR5842">
        <f t="shared" ca="1" si="3105"/>
        <v>6.0294117647058822</v>
      </c>
      <c r="AS5842">
        <f ca="1">P5842/J5842</f>
        <v>0.15925631574665675</v>
      </c>
    </row>
    <row r="5843" spans="1:45" x14ac:dyDescent="0.4">
      <c r="A5843">
        <f t="shared" si="3100"/>
        <v>201906</v>
      </c>
      <c r="B5843" t="s">
        <v>919</v>
      </c>
      <c r="C5843" t="s">
        <v>647</v>
      </c>
      <c r="D5843" t="str">
        <f t="shared" ca="1" si="3124"/>
        <v>I114</v>
      </c>
      <c r="E5843">
        <f t="shared" ca="1" si="3106"/>
        <v>70</v>
      </c>
      <c r="F5843">
        <f t="shared" ca="1" si="3107"/>
        <v>10</v>
      </c>
      <c r="G5843" t="str">
        <f t="shared" ca="1" si="3122"/>
        <v>S11</v>
      </c>
      <c r="H5843" t="str">
        <f t="shared" ca="1" si="3123"/>
        <v>S114</v>
      </c>
      <c r="I5843">
        <f ca="1">VLOOKUP(D5843,PRC!$A$2:$B$21,2,0)*E5843</f>
        <v>16800000</v>
      </c>
      <c r="J5843">
        <f t="shared" ca="1" si="3108"/>
        <v>15623995.999999998</v>
      </c>
      <c r="K5843">
        <f ca="1">VLOOKUP(D5843,PRC!$A$1:$C$21,3,0)*E5843</f>
        <v>9744000</v>
      </c>
      <c r="L5843">
        <f t="shared" ca="1" si="3109"/>
        <v>2016000</v>
      </c>
      <c r="M5843">
        <f t="shared" ca="1" si="3110"/>
        <v>168000</v>
      </c>
      <c r="N5843">
        <f t="shared" ca="1" si="3111"/>
        <v>1680000</v>
      </c>
      <c r="O5843">
        <f t="shared" ca="1" si="3112"/>
        <v>1344000</v>
      </c>
      <c r="P5843">
        <f t="shared" ca="1" si="3099"/>
        <v>671995.99999999814</v>
      </c>
      <c r="Q5843">
        <f ca="1">IF(P5843&gt;0,1,0)</f>
        <v>1</v>
      </c>
      <c r="R5843">
        <f t="shared" ca="1" si="3113"/>
        <v>7</v>
      </c>
      <c r="S5843">
        <f t="shared" ca="1" si="3114"/>
        <v>12</v>
      </c>
      <c r="T5843">
        <f t="shared" ca="1" si="3115"/>
        <v>1</v>
      </c>
      <c r="U5843">
        <f t="shared" ca="1" si="3116"/>
        <v>10</v>
      </c>
      <c r="V5843">
        <f t="shared" ca="1" si="3117"/>
        <v>8</v>
      </c>
      <c r="X5843">
        <f t="shared" si="3119"/>
        <v>5843</v>
      </c>
      <c r="Y5843">
        <f t="shared" si="3120"/>
        <v>5452</v>
      </c>
      <c r="Z5843">
        <f t="shared" si="3121"/>
        <v>5453</v>
      </c>
      <c r="AA5843">
        <f t="shared" si="3118"/>
        <v>5951</v>
      </c>
      <c r="AB5843">
        <f t="shared" si="3101"/>
        <v>500</v>
      </c>
      <c r="AM5843" t="str">
        <f t="shared" si="3102"/>
        <v>201906LP</v>
      </c>
      <c r="AN5843">
        <f t="shared" ca="1" si="3125"/>
        <v>7.0000238095238254</v>
      </c>
      <c r="AO5843">
        <f t="shared" ca="1" si="3126"/>
        <v>12</v>
      </c>
      <c r="AP5843">
        <f t="shared" ca="1" si="3103"/>
        <v>1</v>
      </c>
      <c r="AQ5843">
        <f t="shared" ca="1" si="3104"/>
        <v>10</v>
      </c>
      <c r="AR5843">
        <f t="shared" ca="1" si="3105"/>
        <v>8</v>
      </c>
      <c r="AS5843">
        <f ca="1">P5843/J5843</f>
        <v>4.3010507683181577E-2</v>
      </c>
    </row>
    <row r="5844" spans="1:45" x14ac:dyDescent="0.4">
      <c r="A5844">
        <f t="shared" si="3100"/>
        <v>201906</v>
      </c>
      <c r="B5844" t="s">
        <v>920</v>
      </c>
      <c r="C5844" t="s">
        <v>647</v>
      </c>
      <c r="D5844" t="str">
        <f t="shared" ca="1" si="3124"/>
        <v>I115</v>
      </c>
      <c r="E5844">
        <f t="shared" ca="1" si="3106"/>
        <v>68</v>
      </c>
      <c r="F5844">
        <f t="shared" ca="1" si="3107"/>
        <v>5</v>
      </c>
      <c r="G5844" t="str">
        <f t="shared" ca="1" si="3122"/>
        <v>S11</v>
      </c>
      <c r="H5844" t="str">
        <f t="shared" ca="1" si="3123"/>
        <v>S111</v>
      </c>
      <c r="I5844">
        <f ca="1">VLOOKUP(D5844,PRC!$A$2:$B$21,2,0)*E5844</f>
        <v>340000</v>
      </c>
      <c r="J5844">
        <f t="shared" ca="1" si="3108"/>
        <v>322996</v>
      </c>
      <c r="K5844">
        <f ca="1">VLOOKUP(D5844,PRC!$A$1:$C$21,3,0)*E5844</f>
        <v>163200</v>
      </c>
      <c r="L5844">
        <f t="shared" ca="1" si="3109"/>
        <v>44000</v>
      </c>
      <c r="M5844">
        <f t="shared" ca="1" si="3110"/>
        <v>7000</v>
      </c>
      <c r="N5844">
        <f t="shared" ca="1" si="3111"/>
        <v>27000</v>
      </c>
      <c r="O5844">
        <f t="shared" ca="1" si="3112"/>
        <v>27000</v>
      </c>
      <c r="P5844">
        <f t="shared" ref="P5844:P5907" ca="1" si="3127">J5844-SUM(K5844:O5844)</f>
        <v>54796</v>
      </c>
      <c r="Q5844">
        <f ca="1">IF(P5844&gt;0,1,0)</f>
        <v>1</v>
      </c>
      <c r="R5844">
        <f t="shared" ca="1" si="3113"/>
        <v>5</v>
      </c>
      <c r="S5844">
        <f t="shared" ca="1" si="3114"/>
        <v>13</v>
      </c>
      <c r="T5844">
        <f t="shared" ca="1" si="3115"/>
        <v>2</v>
      </c>
      <c r="U5844">
        <f t="shared" ca="1" si="3116"/>
        <v>8</v>
      </c>
      <c r="V5844">
        <f t="shared" ca="1" si="3117"/>
        <v>8</v>
      </c>
      <c r="X5844">
        <f t="shared" si="3119"/>
        <v>5844</v>
      </c>
      <c r="Y5844">
        <f t="shared" si="3120"/>
        <v>5452</v>
      </c>
      <c r="Z5844">
        <f t="shared" si="3121"/>
        <v>5453</v>
      </c>
      <c r="AA5844">
        <f t="shared" si="3118"/>
        <v>5951</v>
      </c>
      <c r="AB5844">
        <f t="shared" si="3101"/>
        <v>500</v>
      </c>
      <c r="AM5844" t="str">
        <f t="shared" si="3102"/>
        <v>201906LP</v>
      </c>
      <c r="AN5844">
        <f t="shared" ca="1" si="3125"/>
        <v>5.0011764705882307</v>
      </c>
      <c r="AO5844">
        <f t="shared" ca="1" si="3126"/>
        <v>12.941176470588237</v>
      </c>
      <c r="AP5844">
        <f t="shared" ca="1" si="3103"/>
        <v>2.0588235294117645</v>
      </c>
      <c r="AQ5844">
        <f t="shared" ca="1" si="3104"/>
        <v>7.9411764705882346</v>
      </c>
      <c r="AR5844">
        <f t="shared" ca="1" si="3105"/>
        <v>7.9411764705882346</v>
      </c>
      <c r="AS5844">
        <f ca="1">P5844/J5844</f>
        <v>0.1696491597419163</v>
      </c>
    </row>
    <row r="5845" spans="1:45" x14ac:dyDescent="0.4">
      <c r="A5845">
        <f t="shared" si="3100"/>
        <v>201906</v>
      </c>
      <c r="B5845" t="s">
        <v>921</v>
      </c>
      <c r="C5845" t="s">
        <v>647</v>
      </c>
      <c r="D5845" t="str">
        <f t="shared" ca="1" si="3124"/>
        <v>I102</v>
      </c>
      <c r="E5845">
        <f t="shared" ca="1" si="3106"/>
        <v>54</v>
      </c>
      <c r="F5845">
        <f t="shared" ca="1" si="3107"/>
        <v>5</v>
      </c>
      <c r="G5845" t="str">
        <f t="shared" ca="1" si="3122"/>
        <v>S11</v>
      </c>
      <c r="H5845" t="str">
        <f t="shared" ca="1" si="3123"/>
        <v>S117</v>
      </c>
      <c r="I5845">
        <f ca="1">VLOOKUP(D5845,PRC!$A$2:$B$21,2,0)*E5845</f>
        <v>2160000</v>
      </c>
      <c r="J5845">
        <f t="shared" ca="1" si="3108"/>
        <v>2051996</v>
      </c>
      <c r="K5845">
        <f ca="1">VLOOKUP(D5845,PRC!$A$1:$C$21,3,0)*E5845</f>
        <v>1015200</v>
      </c>
      <c r="L5845">
        <f t="shared" ca="1" si="3109"/>
        <v>324000</v>
      </c>
      <c r="M5845">
        <f t="shared" ca="1" si="3110"/>
        <v>65000</v>
      </c>
      <c r="N5845">
        <f t="shared" ca="1" si="3111"/>
        <v>130000</v>
      </c>
      <c r="O5845">
        <f t="shared" ca="1" si="3112"/>
        <v>151000</v>
      </c>
      <c r="P5845">
        <f t="shared" ca="1" si="3127"/>
        <v>366796</v>
      </c>
      <c r="Q5845">
        <f ca="1">IF(P5845&gt;0,1,0)</f>
        <v>1</v>
      </c>
      <c r="R5845">
        <f t="shared" ca="1" si="3113"/>
        <v>5</v>
      </c>
      <c r="S5845">
        <f t="shared" ca="1" si="3114"/>
        <v>15</v>
      </c>
      <c r="T5845">
        <f t="shared" ca="1" si="3115"/>
        <v>3</v>
      </c>
      <c r="U5845">
        <f t="shared" ca="1" si="3116"/>
        <v>6</v>
      </c>
      <c r="V5845">
        <f t="shared" ca="1" si="3117"/>
        <v>7</v>
      </c>
      <c r="X5845">
        <f t="shared" si="3119"/>
        <v>5845</v>
      </c>
      <c r="Y5845">
        <f t="shared" si="3120"/>
        <v>5452</v>
      </c>
      <c r="Z5845">
        <f t="shared" si="3121"/>
        <v>5453</v>
      </c>
      <c r="AA5845">
        <f t="shared" si="3118"/>
        <v>5951</v>
      </c>
      <c r="AB5845">
        <f t="shared" si="3101"/>
        <v>500</v>
      </c>
      <c r="AM5845" t="str">
        <f t="shared" si="3102"/>
        <v>201906LP</v>
      </c>
      <c r="AN5845">
        <f t="shared" ca="1" si="3125"/>
        <v>5.0001851851851793</v>
      </c>
      <c r="AO5845">
        <f t="shared" ca="1" si="3126"/>
        <v>15</v>
      </c>
      <c r="AP5845">
        <f t="shared" ca="1" si="3103"/>
        <v>3.0092592592592591</v>
      </c>
      <c r="AQ5845">
        <f t="shared" ca="1" si="3104"/>
        <v>6.0185185185185182</v>
      </c>
      <c r="AR5845">
        <f t="shared" ca="1" si="3105"/>
        <v>6.9907407407407405</v>
      </c>
      <c r="AS5845">
        <f ca="1">P5845/J5845</f>
        <v>0.17875083577160969</v>
      </c>
    </row>
    <row r="5846" spans="1:45" x14ac:dyDescent="0.4">
      <c r="A5846">
        <f t="shared" si="3100"/>
        <v>201906</v>
      </c>
      <c r="B5846" t="s">
        <v>922</v>
      </c>
      <c r="C5846" t="s">
        <v>647</v>
      </c>
      <c r="D5846" t="str">
        <f t="shared" ca="1" si="3124"/>
        <v>I110</v>
      </c>
      <c r="E5846">
        <f t="shared" ca="1" si="3106"/>
        <v>55</v>
      </c>
      <c r="F5846">
        <f t="shared" ca="1" si="3107"/>
        <v>9</v>
      </c>
      <c r="G5846" t="str">
        <f t="shared" ca="1" si="3122"/>
        <v>S11</v>
      </c>
      <c r="H5846" t="str">
        <f t="shared" ca="1" si="3123"/>
        <v>S118</v>
      </c>
      <c r="I5846">
        <f ca="1">VLOOKUP(D5846,PRC!$A$2:$B$21,2,0)*E5846</f>
        <v>16500000</v>
      </c>
      <c r="J5846">
        <f t="shared" ca="1" si="3108"/>
        <v>15179996</v>
      </c>
      <c r="K5846">
        <f ca="1">VLOOKUP(D5846,PRC!$A$1:$C$21,3,0)*E5846</f>
        <v>7590000</v>
      </c>
      <c r="L5846">
        <f t="shared" ca="1" si="3109"/>
        <v>2310000</v>
      </c>
      <c r="M5846">
        <f t="shared" ca="1" si="3110"/>
        <v>330000</v>
      </c>
      <c r="N5846">
        <f t="shared" ca="1" si="3111"/>
        <v>1155000</v>
      </c>
      <c r="O5846">
        <f t="shared" ca="1" si="3112"/>
        <v>825000</v>
      </c>
      <c r="P5846">
        <f t="shared" ca="1" si="3127"/>
        <v>2969996</v>
      </c>
      <c r="Q5846">
        <f ca="1">IF(P5846&gt;0,1,0)</f>
        <v>1</v>
      </c>
      <c r="R5846">
        <f t="shared" ca="1" si="3113"/>
        <v>8</v>
      </c>
      <c r="S5846">
        <f t="shared" ca="1" si="3114"/>
        <v>14</v>
      </c>
      <c r="T5846">
        <f t="shared" ca="1" si="3115"/>
        <v>2</v>
      </c>
      <c r="U5846">
        <f t="shared" ca="1" si="3116"/>
        <v>7</v>
      </c>
      <c r="V5846">
        <f t="shared" ca="1" si="3117"/>
        <v>5</v>
      </c>
      <c r="X5846">
        <f t="shared" si="3119"/>
        <v>5846</v>
      </c>
      <c r="Y5846">
        <f t="shared" si="3120"/>
        <v>5452</v>
      </c>
      <c r="Z5846">
        <f t="shared" si="3121"/>
        <v>5453</v>
      </c>
      <c r="AA5846">
        <f t="shared" si="3118"/>
        <v>5951</v>
      </c>
      <c r="AB5846">
        <f t="shared" si="3101"/>
        <v>500</v>
      </c>
      <c r="AM5846" t="str">
        <f t="shared" si="3102"/>
        <v>201906LP</v>
      </c>
      <c r="AN5846">
        <f t="shared" ca="1" si="3125"/>
        <v>8.0000242424242423</v>
      </c>
      <c r="AO5846">
        <f t="shared" ca="1" si="3126"/>
        <v>14.000000000000002</v>
      </c>
      <c r="AP5846">
        <f t="shared" ca="1" si="3103"/>
        <v>2</v>
      </c>
      <c r="AQ5846">
        <f t="shared" ca="1" si="3104"/>
        <v>7.0000000000000009</v>
      </c>
      <c r="AR5846">
        <f t="shared" ca="1" si="3105"/>
        <v>5</v>
      </c>
      <c r="AS5846">
        <f ca="1">P5846/J5846</f>
        <v>0.19565196196362633</v>
      </c>
    </row>
    <row r="5847" spans="1:45" x14ac:dyDescent="0.4">
      <c r="A5847">
        <f t="shared" si="3100"/>
        <v>201906</v>
      </c>
      <c r="B5847" t="s">
        <v>923</v>
      </c>
      <c r="C5847" t="s">
        <v>647</v>
      </c>
      <c r="D5847" t="str">
        <f t="shared" ca="1" si="3124"/>
        <v>I111</v>
      </c>
      <c r="E5847">
        <f t="shared" ca="1" si="3106"/>
        <v>59</v>
      </c>
      <c r="F5847">
        <f t="shared" ca="1" si="3107"/>
        <v>8</v>
      </c>
      <c r="G5847" t="str">
        <f t="shared" ca="1" si="3122"/>
        <v>S11</v>
      </c>
      <c r="H5847" t="str">
        <f t="shared" ca="1" si="3123"/>
        <v>S116</v>
      </c>
      <c r="I5847">
        <f ca="1">VLOOKUP(D5847,PRC!$A$2:$B$21,2,0)*E5847</f>
        <v>8850000</v>
      </c>
      <c r="J5847">
        <f t="shared" ca="1" si="3108"/>
        <v>8318995.9999999991</v>
      </c>
      <c r="K5847">
        <f ca="1">VLOOKUP(D5847,PRC!$A$1:$C$21,3,0)*E5847</f>
        <v>4690500</v>
      </c>
      <c r="L5847">
        <f t="shared" ca="1" si="3109"/>
        <v>1062000</v>
      </c>
      <c r="M5847">
        <f t="shared" ca="1" si="3110"/>
        <v>89000</v>
      </c>
      <c r="N5847">
        <f t="shared" ca="1" si="3111"/>
        <v>885000</v>
      </c>
      <c r="O5847">
        <f t="shared" ca="1" si="3112"/>
        <v>443000</v>
      </c>
      <c r="P5847">
        <f t="shared" ca="1" si="3127"/>
        <v>1149495.9999999991</v>
      </c>
      <c r="Q5847">
        <f ca="1">IF(P5847&gt;0,1,0)</f>
        <v>1</v>
      </c>
      <c r="R5847">
        <f t="shared" ca="1" si="3113"/>
        <v>6</v>
      </c>
      <c r="S5847">
        <f t="shared" ca="1" si="3114"/>
        <v>12</v>
      </c>
      <c r="T5847">
        <f t="shared" ca="1" si="3115"/>
        <v>1</v>
      </c>
      <c r="U5847">
        <f t="shared" ca="1" si="3116"/>
        <v>10</v>
      </c>
      <c r="V5847">
        <f t="shared" ca="1" si="3117"/>
        <v>5</v>
      </c>
      <c r="X5847">
        <f t="shared" si="3119"/>
        <v>5847</v>
      </c>
      <c r="Y5847">
        <f t="shared" si="3120"/>
        <v>5452</v>
      </c>
      <c r="Z5847">
        <f t="shared" si="3121"/>
        <v>5453</v>
      </c>
      <c r="AA5847">
        <f t="shared" si="3118"/>
        <v>5951</v>
      </c>
      <c r="AB5847">
        <f t="shared" si="3101"/>
        <v>500</v>
      </c>
      <c r="AM5847" t="str">
        <f t="shared" si="3102"/>
        <v>201906LP</v>
      </c>
      <c r="AN5847">
        <f t="shared" ca="1" si="3125"/>
        <v>6.000045197740123</v>
      </c>
      <c r="AO5847">
        <f t="shared" ca="1" si="3126"/>
        <v>12</v>
      </c>
      <c r="AP5847">
        <f t="shared" ca="1" si="3103"/>
        <v>1.0056497175141244</v>
      </c>
      <c r="AQ5847">
        <f t="shared" ca="1" si="3104"/>
        <v>10</v>
      </c>
      <c r="AR5847">
        <f t="shared" ca="1" si="3105"/>
        <v>5.0056497175141237</v>
      </c>
      <c r="AS5847">
        <f ca="1">P5847/J5847</f>
        <v>0.13817725119713956</v>
      </c>
    </row>
    <row r="5848" spans="1:45" x14ac:dyDescent="0.4">
      <c r="A5848">
        <f t="shared" si="3100"/>
        <v>201906</v>
      </c>
      <c r="B5848" t="s">
        <v>924</v>
      </c>
      <c r="C5848" t="s">
        <v>647</v>
      </c>
      <c r="D5848" t="str">
        <f t="shared" ca="1" si="3124"/>
        <v>I107</v>
      </c>
      <c r="E5848">
        <f t="shared" ca="1" si="3106"/>
        <v>40</v>
      </c>
      <c r="F5848">
        <f t="shared" ca="1" si="3107"/>
        <v>9</v>
      </c>
      <c r="G5848" t="str">
        <f t="shared" ca="1" si="3122"/>
        <v>S11</v>
      </c>
      <c r="H5848" t="str">
        <f t="shared" ca="1" si="3123"/>
        <v>S114</v>
      </c>
      <c r="I5848">
        <f ca="1">VLOOKUP(D5848,PRC!$A$2:$B$21,2,0)*E5848</f>
        <v>6000000</v>
      </c>
      <c r="J5848">
        <f t="shared" ca="1" si="3108"/>
        <v>5519996</v>
      </c>
      <c r="K5848">
        <f ca="1">VLOOKUP(D5848,PRC!$A$1:$C$21,3,0)*E5848</f>
        <v>3420000</v>
      </c>
      <c r="L5848">
        <f t="shared" ca="1" si="3109"/>
        <v>900000</v>
      </c>
      <c r="M5848">
        <f t="shared" ca="1" si="3110"/>
        <v>180000</v>
      </c>
      <c r="N5848">
        <f t="shared" ca="1" si="3111"/>
        <v>420000</v>
      </c>
      <c r="O5848">
        <f t="shared" ca="1" si="3112"/>
        <v>300000</v>
      </c>
      <c r="P5848">
        <f t="shared" ca="1" si="3127"/>
        <v>299996</v>
      </c>
      <c r="Q5848">
        <f ca="1">IF(P5848&gt;0,1,0)</f>
        <v>1</v>
      </c>
      <c r="R5848">
        <f t="shared" ca="1" si="3113"/>
        <v>8</v>
      </c>
      <c r="S5848">
        <f t="shared" ca="1" si="3114"/>
        <v>15</v>
      </c>
      <c r="T5848">
        <f t="shared" ca="1" si="3115"/>
        <v>3</v>
      </c>
      <c r="U5848">
        <f t="shared" ca="1" si="3116"/>
        <v>7</v>
      </c>
      <c r="V5848">
        <f t="shared" ca="1" si="3117"/>
        <v>5</v>
      </c>
      <c r="X5848">
        <f t="shared" si="3119"/>
        <v>5848</v>
      </c>
      <c r="Y5848">
        <f t="shared" si="3120"/>
        <v>5452</v>
      </c>
      <c r="Z5848">
        <f t="shared" si="3121"/>
        <v>5453</v>
      </c>
      <c r="AA5848">
        <f t="shared" si="3118"/>
        <v>5951</v>
      </c>
      <c r="AB5848">
        <f t="shared" si="3101"/>
        <v>500</v>
      </c>
      <c r="AM5848" t="str">
        <f t="shared" si="3102"/>
        <v>201906LP</v>
      </c>
      <c r="AN5848">
        <f t="shared" ca="1" si="3125"/>
        <v>8.0000666666666724</v>
      </c>
      <c r="AO5848">
        <f t="shared" ca="1" si="3126"/>
        <v>15</v>
      </c>
      <c r="AP5848">
        <f t="shared" ca="1" si="3103"/>
        <v>3</v>
      </c>
      <c r="AQ5848">
        <f t="shared" ca="1" si="3104"/>
        <v>7.0000000000000009</v>
      </c>
      <c r="AR5848">
        <f t="shared" ca="1" si="3105"/>
        <v>5</v>
      </c>
      <c r="AS5848">
        <f ca="1">P5848/J5848</f>
        <v>5.4347140831261471E-2</v>
      </c>
    </row>
    <row r="5849" spans="1:45" x14ac:dyDescent="0.4">
      <c r="A5849">
        <f t="shared" si="3100"/>
        <v>201906</v>
      </c>
      <c r="B5849" t="s">
        <v>925</v>
      </c>
      <c r="C5849" t="s">
        <v>647</v>
      </c>
      <c r="D5849" t="str">
        <f t="shared" ca="1" si="3124"/>
        <v>I109</v>
      </c>
      <c r="E5849">
        <f t="shared" ca="1" si="3106"/>
        <v>59</v>
      </c>
      <c r="F5849">
        <f t="shared" ca="1" si="3107"/>
        <v>6</v>
      </c>
      <c r="G5849" t="str">
        <f t="shared" ca="1" si="3122"/>
        <v>S11</v>
      </c>
      <c r="H5849" t="str">
        <f t="shared" ca="1" si="3123"/>
        <v>S115</v>
      </c>
      <c r="I5849">
        <f ca="1">VLOOKUP(D5849,PRC!$A$2:$B$21,2,0)*E5849</f>
        <v>29500000</v>
      </c>
      <c r="J5849">
        <f t="shared" ca="1" si="3108"/>
        <v>27434996</v>
      </c>
      <c r="K5849">
        <f ca="1">VLOOKUP(D5849,PRC!$A$1:$C$21,3,0)*E5849</f>
        <v>11800000</v>
      </c>
      <c r="L5849">
        <f t="shared" ca="1" si="3109"/>
        <v>3835000</v>
      </c>
      <c r="M5849">
        <f t="shared" ca="1" si="3110"/>
        <v>295000</v>
      </c>
      <c r="N5849">
        <f t="shared" ca="1" si="3111"/>
        <v>1770000</v>
      </c>
      <c r="O5849">
        <f t="shared" ca="1" si="3112"/>
        <v>2065000</v>
      </c>
      <c r="P5849">
        <f t="shared" ca="1" si="3127"/>
        <v>7669996</v>
      </c>
      <c r="Q5849">
        <f ca="1">IF(P5849&gt;0,1,0)</f>
        <v>1</v>
      </c>
      <c r="R5849">
        <f t="shared" ca="1" si="3113"/>
        <v>7</v>
      </c>
      <c r="S5849">
        <f t="shared" ca="1" si="3114"/>
        <v>13</v>
      </c>
      <c r="T5849">
        <f t="shared" ca="1" si="3115"/>
        <v>1</v>
      </c>
      <c r="U5849">
        <f t="shared" ca="1" si="3116"/>
        <v>6</v>
      </c>
      <c r="V5849">
        <f t="shared" ca="1" si="3117"/>
        <v>7</v>
      </c>
      <c r="X5849">
        <f t="shared" si="3119"/>
        <v>5849</v>
      </c>
      <c r="Y5849">
        <f t="shared" si="3120"/>
        <v>5452</v>
      </c>
      <c r="Z5849">
        <f t="shared" si="3121"/>
        <v>5453</v>
      </c>
      <c r="AA5849">
        <f t="shared" si="3118"/>
        <v>5951</v>
      </c>
      <c r="AB5849">
        <f t="shared" si="3101"/>
        <v>500</v>
      </c>
      <c r="AM5849" t="str">
        <f t="shared" si="3102"/>
        <v>201906LP</v>
      </c>
      <c r="AN5849">
        <f t="shared" ca="1" si="3125"/>
        <v>7.0000135593220385</v>
      </c>
      <c r="AO5849">
        <f t="shared" ca="1" si="3126"/>
        <v>13</v>
      </c>
      <c r="AP5849">
        <f t="shared" ca="1" si="3103"/>
        <v>1</v>
      </c>
      <c r="AQ5849">
        <f t="shared" ca="1" si="3104"/>
        <v>6</v>
      </c>
      <c r="AR5849">
        <f t="shared" ca="1" si="3105"/>
        <v>7.0000000000000009</v>
      </c>
      <c r="AS5849">
        <f ca="1">P5849/J5849</f>
        <v>0.27956978743499727</v>
      </c>
    </row>
    <row r="5850" spans="1:45" x14ac:dyDescent="0.4">
      <c r="A5850">
        <f t="shared" si="3100"/>
        <v>201906</v>
      </c>
      <c r="B5850" t="s">
        <v>926</v>
      </c>
      <c r="C5850" t="s">
        <v>647</v>
      </c>
      <c r="D5850" t="str">
        <f t="shared" ca="1" si="3124"/>
        <v>I113</v>
      </c>
      <c r="E5850">
        <f t="shared" ca="1" si="3106"/>
        <v>40</v>
      </c>
      <c r="F5850">
        <f t="shared" ca="1" si="3107"/>
        <v>10</v>
      </c>
      <c r="G5850" t="str">
        <f t="shared" ca="1" si="3122"/>
        <v>S10</v>
      </c>
      <c r="H5850" t="str">
        <f t="shared" ca="1" si="3123"/>
        <v>S103</v>
      </c>
      <c r="I5850">
        <f ca="1">VLOOKUP(D5850,PRC!$A$2:$B$21,2,0)*E5850</f>
        <v>26800000</v>
      </c>
      <c r="J5850">
        <f t="shared" ca="1" si="3108"/>
        <v>25459996</v>
      </c>
      <c r="K5850">
        <f ca="1">VLOOKUP(D5850,PRC!$A$1:$C$21,3,0)*E5850</f>
        <v>12060000</v>
      </c>
      <c r="L5850">
        <f t="shared" ca="1" si="3109"/>
        <v>3216000</v>
      </c>
      <c r="M5850">
        <f t="shared" ca="1" si="3110"/>
        <v>804000</v>
      </c>
      <c r="N5850">
        <f t="shared" ca="1" si="3111"/>
        <v>2680000</v>
      </c>
      <c r="O5850">
        <f t="shared" ca="1" si="3112"/>
        <v>2144000</v>
      </c>
      <c r="P5850">
        <f t="shared" ca="1" si="3127"/>
        <v>4555996</v>
      </c>
      <c r="Q5850">
        <f ca="1">IF(P5850&gt;0,1,0)</f>
        <v>1</v>
      </c>
      <c r="R5850">
        <f t="shared" ca="1" si="3113"/>
        <v>5</v>
      </c>
      <c r="S5850">
        <f t="shared" ca="1" si="3114"/>
        <v>12</v>
      </c>
      <c r="T5850">
        <f t="shared" ca="1" si="3115"/>
        <v>3</v>
      </c>
      <c r="U5850">
        <f t="shared" ca="1" si="3116"/>
        <v>10</v>
      </c>
      <c r="V5850">
        <f t="shared" ca="1" si="3117"/>
        <v>8</v>
      </c>
      <c r="X5850">
        <f t="shared" si="3119"/>
        <v>5850</v>
      </c>
      <c r="Y5850">
        <f t="shared" si="3120"/>
        <v>5452</v>
      </c>
      <c r="Z5850">
        <f t="shared" si="3121"/>
        <v>5453</v>
      </c>
      <c r="AA5850">
        <f t="shared" si="3118"/>
        <v>5951</v>
      </c>
      <c r="AB5850">
        <f t="shared" si="3101"/>
        <v>500</v>
      </c>
      <c r="AM5850" t="str">
        <f t="shared" si="3102"/>
        <v>201906LP</v>
      </c>
      <c r="AN5850">
        <f t="shared" ca="1" si="3125"/>
        <v>5.0000149253731312</v>
      </c>
      <c r="AO5850">
        <f t="shared" ca="1" si="3126"/>
        <v>12</v>
      </c>
      <c r="AP5850">
        <f t="shared" ca="1" si="3103"/>
        <v>3</v>
      </c>
      <c r="AQ5850">
        <f t="shared" ca="1" si="3104"/>
        <v>10</v>
      </c>
      <c r="AR5850">
        <f t="shared" ca="1" si="3105"/>
        <v>8</v>
      </c>
      <c r="AS5850">
        <f ca="1">P5850/J5850</f>
        <v>0.17894723942611773</v>
      </c>
    </row>
    <row r="5851" spans="1:45" x14ac:dyDescent="0.4">
      <c r="A5851">
        <f t="shared" si="3100"/>
        <v>201906</v>
      </c>
      <c r="B5851" t="s">
        <v>927</v>
      </c>
      <c r="C5851" t="s">
        <v>647</v>
      </c>
      <c r="D5851" t="str">
        <f t="shared" ca="1" si="3124"/>
        <v>I106</v>
      </c>
      <c r="E5851">
        <f t="shared" ca="1" si="3106"/>
        <v>42</v>
      </c>
      <c r="F5851">
        <f t="shared" ca="1" si="3107"/>
        <v>9</v>
      </c>
      <c r="G5851" t="str">
        <f t="shared" ca="1" si="3122"/>
        <v>S10</v>
      </c>
      <c r="H5851" t="str">
        <f t="shared" ca="1" si="3123"/>
        <v>S101</v>
      </c>
      <c r="I5851">
        <f ca="1">VLOOKUP(D5851,PRC!$A$2:$B$21,2,0)*E5851</f>
        <v>840000</v>
      </c>
      <c r="J5851">
        <f t="shared" ca="1" si="3108"/>
        <v>781196</v>
      </c>
      <c r="K5851">
        <f ca="1">VLOOKUP(D5851,PRC!$A$1:$C$21,3,0)*E5851</f>
        <v>445200</v>
      </c>
      <c r="L5851">
        <f t="shared" ca="1" si="3109"/>
        <v>126000</v>
      </c>
      <c r="M5851">
        <f t="shared" ca="1" si="3110"/>
        <v>25000</v>
      </c>
      <c r="N5851">
        <f t="shared" ca="1" si="3111"/>
        <v>42000</v>
      </c>
      <c r="O5851">
        <f t="shared" ca="1" si="3112"/>
        <v>59000</v>
      </c>
      <c r="P5851">
        <f t="shared" ca="1" si="3127"/>
        <v>83996</v>
      </c>
      <c r="Q5851">
        <f ca="1">IF(P5851&gt;0,1,0)</f>
        <v>1</v>
      </c>
      <c r="R5851">
        <f t="shared" ca="1" si="3113"/>
        <v>7</v>
      </c>
      <c r="S5851">
        <f t="shared" ca="1" si="3114"/>
        <v>15</v>
      </c>
      <c r="T5851">
        <f t="shared" ca="1" si="3115"/>
        <v>3</v>
      </c>
      <c r="U5851">
        <f t="shared" ca="1" si="3116"/>
        <v>5</v>
      </c>
      <c r="V5851">
        <f t="shared" ca="1" si="3117"/>
        <v>7</v>
      </c>
      <c r="X5851">
        <f t="shared" si="3119"/>
        <v>5851</v>
      </c>
      <c r="Y5851">
        <f t="shared" si="3120"/>
        <v>5452</v>
      </c>
      <c r="Z5851">
        <f t="shared" si="3121"/>
        <v>5453</v>
      </c>
      <c r="AA5851">
        <f t="shared" si="3118"/>
        <v>5951</v>
      </c>
      <c r="AB5851">
        <f t="shared" si="3101"/>
        <v>500</v>
      </c>
      <c r="AM5851" t="str">
        <f t="shared" si="3102"/>
        <v>201906LP</v>
      </c>
      <c r="AN5851">
        <f t="shared" ca="1" si="3125"/>
        <v>7.0004761904761903</v>
      </c>
      <c r="AO5851">
        <f t="shared" ca="1" si="3126"/>
        <v>15</v>
      </c>
      <c r="AP5851">
        <f t="shared" ca="1" si="3103"/>
        <v>2.9761904761904758</v>
      </c>
      <c r="AQ5851">
        <f t="shared" ca="1" si="3104"/>
        <v>5</v>
      </c>
      <c r="AR5851">
        <f t="shared" ca="1" si="3105"/>
        <v>7.0238095238095237</v>
      </c>
      <c r="AS5851">
        <f ca="1">P5851/J5851</f>
        <v>0.10752231194220145</v>
      </c>
    </row>
    <row r="5852" spans="1:45" x14ac:dyDescent="0.4">
      <c r="A5852">
        <f t="shared" si="3100"/>
        <v>201906</v>
      </c>
      <c r="B5852" t="s">
        <v>928</v>
      </c>
      <c r="C5852" t="s">
        <v>647</v>
      </c>
      <c r="D5852" t="str">
        <f t="shared" ca="1" si="3124"/>
        <v>I119</v>
      </c>
      <c r="E5852">
        <f t="shared" ca="1" si="3106"/>
        <v>54</v>
      </c>
      <c r="F5852">
        <f t="shared" ca="1" si="3107"/>
        <v>7</v>
      </c>
      <c r="G5852" t="str">
        <f t="shared" ca="1" si="3122"/>
        <v>S11</v>
      </c>
      <c r="H5852" t="str">
        <f t="shared" ca="1" si="3123"/>
        <v>S114</v>
      </c>
      <c r="I5852">
        <f ca="1">VLOOKUP(D5852,PRC!$A$2:$B$21,2,0)*E5852</f>
        <v>5130000</v>
      </c>
      <c r="J5852">
        <f t="shared" ca="1" si="3108"/>
        <v>4719596</v>
      </c>
      <c r="K5852">
        <f ca="1">VLOOKUP(D5852,PRC!$A$1:$C$21,3,0)*E5852</f>
        <v>2462400</v>
      </c>
      <c r="L5852">
        <f t="shared" ca="1" si="3109"/>
        <v>718000</v>
      </c>
      <c r="M5852">
        <f t="shared" ca="1" si="3110"/>
        <v>154000</v>
      </c>
      <c r="N5852">
        <f t="shared" ca="1" si="3111"/>
        <v>410000</v>
      </c>
      <c r="O5852">
        <f t="shared" ca="1" si="3112"/>
        <v>308000</v>
      </c>
      <c r="P5852">
        <f t="shared" ca="1" si="3127"/>
        <v>667196</v>
      </c>
      <c r="Q5852">
        <f ca="1">IF(P5852&gt;0,1,0)</f>
        <v>1</v>
      </c>
      <c r="R5852">
        <f t="shared" ca="1" si="3113"/>
        <v>8</v>
      </c>
      <c r="S5852">
        <f t="shared" ca="1" si="3114"/>
        <v>14</v>
      </c>
      <c r="T5852">
        <f t="shared" ca="1" si="3115"/>
        <v>3</v>
      </c>
      <c r="U5852">
        <f t="shared" ca="1" si="3116"/>
        <v>8</v>
      </c>
      <c r="V5852">
        <f t="shared" ca="1" si="3117"/>
        <v>6</v>
      </c>
      <c r="X5852">
        <f t="shared" si="3119"/>
        <v>5852</v>
      </c>
      <c r="Y5852">
        <f t="shared" si="3120"/>
        <v>5452</v>
      </c>
      <c r="Z5852">
        <f t="shared" si="3121"/>
        <v>5453</v>
      </c>
      <c r="AA5852">
        <f t="shared" si="3118"/>
        <v>5951</v>
      </c>
      <c r="AB5852">
        <f t="shared" si="3101"/>
        <v>500</v>
      </c>
      <c r="AM5852" t="str">
        <f t="shared" si="3102"/>
        <v>201906LP</v>
      </c>
      <c r="AN5852">
        <f t="shared" ca="1" si="3125"/>
        <v>8.0000779727095512</v>
      </c>
      <c r="AO5852">
        <f t="shared" ca="1" si="3126"/>
        <v>13.996101364522417</v>
      </c>
      <c r="AP5852">
        <f t="shared" ca="1" si="3103"/>
        <v>3.0019493177387915</v>
      </c>
      <c r="AQ5852">
        <f t="shared" ca="1" si="3104"/>
        <v>7.9922027290448341</v>
      </c>
      <c r="AR5852">
        <f t="shared" ca="1" si="3105"/>
        <v>6.003898635477583</v>
      </c>
      <c r="AS5852">
        <f ca="1">P5852/J5852</f>
        <v>0.14136718481836158</v>
      </c>
    </row>
    <row r="5853" spans="1:45" x14ac:dyDescent="0.4">
      <c r="A5853">
        <f t="shared" si="3100"/>
        <v>201906</v>
      </c>
      <c r="B5853" t="s">
        <v>929</v>
      </c>
      <c r="C5853" t="s">
        <v>647</v>
      </c>
      <c r="D5853" t="str">
        <f t="shared" ca="1" si="3124"/>
        <v>I108</v>
      </c>
      <c r="E5853">
        <f t="shared" ca="1" si="3106"/>
        <v>63</v>
      </c>
      <c r="F5853">
        <f t="shared" ca="1" si="3107"/>
        <v>10</v>
      </c>
      <c r="G5853" t="str">
        <f t="shared" ca="1" si="3122"/>
        <v>S11</v>
      </c>
      <c r="H5853" t="str">
        <f t="shared" ca="1" si="3123"/>
        <v>S114</v>
      </c>
      <c r="I5853">
        <f ca="1">VLOOKUP(D5853,PRC!$A$2:$B$21,2,0)*E5853</f>
        <v>2520000</v>
      </c>
      <c r="J5853">
        <f t="shared" ca="1" si="3108"/>
        <v>2393996</v>
      </c>
      <c r="K5853">
        <f ca="1">VLOOKUP(D5853,PRC!$A$1:$C$21,3,0)*E5853</f>
        <v>1159200</v>
      </c>
      <c r="L5853">
        <f t="shared" ca="1" si="3109"/>
        <v>252000</v>
      </c>
      <c r="M5853">
        <f t="shared" ca="1" si="3110"/>
        <v>50000</v>
      </c>
      <c r="N5853">
        <f t="shared" ca="1" si="3111"/>
        <v>126000</v>
      </c>
      <c r="O5853">
        <f t="shared" ca="1" si="3112"/>
        <v>202000</v>
      </c>
      <c r="P5853">
        <f t="shared" ca="1" si="3127"/>
        <v>604796</v>
      </c>
      <c r="Q5853">
        <f ca="1">IF(P5853&gt;0,1,0)</f>
        <v>1</v>
      </c>
      <c r="R5853">
        <f t="shared" ca="1" si="3113"/>
        <v>5</v>
      </c>
      <c r="S5853">
        <f t="shared" ca="1" si="3114"/>
        <v>10</v>
      </c>
      <c r="T5853">
        <f t="shared" ca="1" si="3115"/>
        <v>2</v>
      </c>
      <c r="U5853">
        <f t="shared" ca="1" si="3116"/>
        <v>5</v>
      </c>
      <c r="V5853">
        <f t="shared" ca="1" si="3117"/>
        <v>8</v>
      </c>
      <c r="X5853">
        <f t="shared" si="3119"/>
        <v>5853</v>
      </c>
      <c r="Y5853">
        <f t="shared" si="3120"/>
        <v>5452</v>
      </c>
      <c r="Z5853">
        <f t="shared" si="3121"/>
        <v>5453</v>
      </c>
      <c r="AA5853">
        <f t="shared" si="3118"/>
        <v>5951</v>
      </c>
      <c r="AB5853">
        <f t="shared" si="3101"/>
        <v>500</v>
      </c>
      <c r="AM5853" t="str">
        <f t="shared" si="3102"/>
        <v>201906LP</v>
      </c>
      <c r="AN5853">
        <f t="shared" ca="1" si="3125"/>
        <v>5.0001587301587325</v>
      </c>
      <c r="AO5853">
        <f t="shared" ca="1" si="3126"/>
        <v>10</v>
      </c>
      <c r="AP5853">
        <f t="shared" ca="1" si="3103"/>
        <v>1.984126984126984</v>
      </c>
      <c r="AQ5853">
        <f t="shared" ca="1" si="3104"/>
        <v>5</v>
      </c>
      <c r="AR5853">
        <f t="shared" ca="1" si="3105"/>
        <v>8.0158730158730158</v>
      </c>
      <c r="AS5853">
        <f ca="1">P5853/J5853</f>
        <v>0.25263033020940723</v>
      </c>
    </row>
    <row r="5854" spans="1:45" x14ac:dyDescent="0.4">
      <c r="A5854">
        <f t="shared" si="3100"/>
        <v>201906</v>
      </c>
      <c r="B5854" t="s">
        <v>930</v>
      </c>
      <c r="C5854" t="s">
        <v>647</v>
      </c>
      <c r="D5854" t="str">
        <f t="shared" ca="1" si="3124"/>
        <v>I117</v>
      </c>
      <c r="E5854">
        <f t="shared" ca="1" si="3106"/>
        <v>70</v>
      </c>
      <c r="F5854">
        <f t="shared" ca="1" si="3107"/>
        <v>9</v>
      </c>
      <c r="G5854" t="str">
        <f t="shared" ca="1" si="3122"/>
        <v>S11</v>
      </c>
      <c r="H5854" t="str">
        <f t="shared" ca="1" si="3123"/>
        <v>S112</v>
      </c>
      <c r="I5854">
        <f ca="1">VLOOKUP(D5854,PRC!$A$2:$B$21,2,0)*E5854</f>
        <v>175000000</v>
      </c>
      <c r="J5854">
        <f t="shared" ca="1" si="3108"/>
        <v>164499996</v>
      </c>
      <c r="K5854">
        <f ca="1">VLOOKUP(D5854,PRC!$A$1:$C$21,3,0)*E5854</f>
        <v>80500000</v>
      </c>
      <c r="L5854">
        <f t="shared" ca="1" si="3109"/>
        <v>22750000</v>
      </c>
      <c r="M5854">
        <f t="shared" ca="1" si="3110"/>
        <v>1750000</v>
      </c>
      <c r="N5854">
        <f t="shared" ca="1" si="3111"/>
        <v>10500000</v>
      </c>
      <c r="O5854">
        <f t="shared" ca="1" si="3112"/>
        <v>14000000</v>
      </c>
      <c r="P5854">
        <f t="shared" ca="1" si="3127"/>
        <v>34999996</v>
      </c>
      <c r="Q5854">
        <f ca="1">IF(P5854&gt;0,1,0)</f>
        <v>1</v>
      </c>
      <c r="R5854">
        <f t="shared" ca="1" si="3113"/>
        <v>6</v>
      </c>
      <c r="S5854">
        <f t="shared" ca="1" si="3114"/>
        <v>13</v>
      </c>
      <c r="T5854">
        <f t="shared" ca="1" si="3115"/>
        <v>1</v>
      </c>
      <c r="U5854">
        <f t="shared" ca="1" si="3116"/>
        <v>6</v>
      </c>
      <c r="V5854">
        <f t="shared" ca="1" si="3117"/>
        <v>8</v>
      </c>
      <c r="X5854">
        <f t="shared" si="3119"/>
        <v>5854</v>
      </c>
      <c r="Y5854">
        <f t="shared" si="3120"/>
        <v>5452</v>
      </c>
      <c r="Z5854">
        <f t="shared" si="3121"/>
        <v>5453</v>
      </c>
      <c r="AA5854">
        <f t="shared" si="3118"/>
        <v>5951</v>
      </c>
      <c r="AB5854">
        <f t="shared" si="3101"/>
        <v>500</v>
      </c>
      <c r="AM5854" t="str">
        <f t="shared" si="3102"/>
        <v>201906LP</v>
      </c>
      <c r="AN5854">
        <f t="shared" ca="1" si="3125"/>
        <v>6.0000022857142898</v>
      </c>
      <c r="AO5854">
        <f t="shared" ca="1" si="3126"/>
        <v>13</v>
      </c>
      <c r="AP5854">
        <f t="shared" ca="1" si="3103"/>
        <v>1</v>
      </c>
      <c r="AQ5854">
        <f t="shared" ca="1" si="3104"/>
        <v>6</v>
      </c>
      <c r="AR5854">
        <f t="shared" ca="1" si="3105"/>
        <v>8</v>
      </c>
      <c r="AS5854">
        <f ca="1">P5854/J5854</f>
        <v>0.21276593830433893</v>
      </c>
    </row>
    <row r="5855" spans="1:45" x14ac:dyDescent="0.4">
      <c r="A5855">
        <f t="shared" si="3100"/>
        <v>201906</v>
      </c>
      <c r="B5855" t="s">
        <v>931</v>
      </c>
      <c r="C5855" t="s">
        <v>647</v>
      </c>
      <c r="D5855" t="str">
        <f t="shared" ca="1" si="3124"/>
        <v>I109</v>
      </c>
      <c r="E5855">
        <f t="shared" ca="1" si="3106"/>
        <v>48</v>
      </c>
      <c r="F5855">
        <f t="shared" ca="1" si="3107"/>
        <v>9</v>
      </c>
      <c r="G5855" t="str">
        <f t="shared" ca="1" si="3122"/>
        <v>S11</v>
      </c>
      <c r="H5855" t="str">
        <f t="shared" ca="1" si="3123"/>
        <v>S115</v>
      </c>
      <c r="I5855">
        <f ca="1">VLOOKUP(D5855,PRC!$A$2:$B$21,2,0)*E5855</f>
        <v>24000000</v>
      </c>
      <c r="J5855">
        <f t="shared" ca="1" si="3108"/>
        <v>22319996</v>
      </c>
      <c r="K5855">
        <f ca="1">VLOOKUP(D5855,PRC!$A$1:$C$21,3,0)*E5855</f>
        <v>9600000</v>
      </c>
      <c r="L5855">
        <f t="shared" ca="1" si="3109"/>
        <v>2640000</v>
      </c>
      <c r="M5855">
        <f t="shared" ca="1" si="3110"/>
        <v>480000</v>
      </c>
      <c r="N5855">
        <f t="shared" ca="1" si="3111"/>
        <v>1680000</v>
      </c>
      <c r="O5855">
        <f t="shared" ca="1" si="3112"/>
        <v>1680000</v>
      </c>
      <c r="P5855">
        <f t="shared" ca="1" si="3127"/>
        <v>6239996</v>
      </c>
      <c r="Q5855">
        <f ca="1">IF(P5855&gt;0,1,0)</f>
        <v>1</v>
      </c>
      <c r="R5855">
        <f t="shared" ca="1" si="3113"/>
        <v>7</v>
      </c>
      <c r="S5855">
        <f t="shared" ca="1" si="3114"/>
        <v>11</v>
      </c>
      <c r="T5855">
        <f t="shared" ca="1" si="3115"/>
        <v>2</v>
      </c>
      <c r="U5855">
        <f t="shared" ca="1" si="3116"/>
        <v>7</v>
      </c>
      <c r="V5855">
        <f t="shared" ca="1" si="3117"/>
        <v>7</v>
      </c>
      <c r="X5855">
        <f t="shared" si="3119"/>
        <v>5855</v>
      </c>
      <c r="Y5855">
        <f t="shared" si="3120"/>
        <v>5452</v>
      </c>
      <c r="Z5855">
        <f t="shared" si="3121"/>
        <v>5453</v>
      </c>
      <c r="AA5855">
        <f t="shared" si="3118"/>
        <v>5951</v>
      </c>
      <c r="AB5855">
        <f t="shared" si="3101"/>
        <v>500</v>
      </c>
      <c r="AM5855" t="str">
        <f t="shared" si="3102"/>
        <v>201906LP</v>
      </c>
      <c r="AN5855">
        <f t="shared" ca="1" si="3125"/>
        <v>7.0000166666666637</v>
      </c>
      <c r="AO5855">
        <f t="shared" ca="1" si="3126"/>
        <v>11</v>
      </c>
      <c r="AP5855">
        <f t="shared" ca="1" si="3103"/>
        <v>2</v>
      </c>
      <c r="AQ5855">
        <f t="shared" ca="1" si="3104"/>
        <v>7.0000000000000009</v>
      </c>
      <c r="AR5855">
        <f t="shared" ca="1" si="3105"/>
        <v>7.0000000000000009</v>
      </c>
      <c r="AS5855">
        <f ca="1">P5855/J5855</f>
        <v>0.27956976336375688</v>
      </c>
    </row>
    <row r="5856" spans="1:45" x14ac:dyDescent="0.4">
      <c r="A5856">
        <f t="shared" si="3100"/>
        <v>201906</v>
      </c>
      <c r="B5856" t="s">
        <v>932</v>
      </c>
      <c r="C5856" t="s">
        <v>647</v>
      </c>
      <c r="D5856" t="str">
        <f t="shared" ca="1" si="3124"/>
        <v>I104</v>
      </c>
      <c r="E5856">
        <f t="shared" ca="1" si="3106"/>
        <v>60</v>
      </c>
      <c r="F5856">
        <f t="shared" ca="1" si="3107"/>
        <v>7</v>
      </c>
      <c r="G5856" t="str">
        <f t="shared" ca="1" si="3122"/>
        <v>S10</v>
      </c>
      <c r="H5856" t="str">
        <f t="shared" ca="1" si="3123"/>
        <v>S104</v>
      </c>
      <c r="I5856">
        <f ca="1">VLOOKUP(D5856,PRC!$A$2:$B$21,2,0)*E5856</f>
        <v>4200000</v>
      </c>
      <c r="J5856">
        <f t="shared" ca="1" si="3108"/>
        <v>3947996</v>
      </c>
      <c r="K5856">
        <f ca="1">VLOOKUP(D5856,PRC!$A$1:$C$21,3,0)*E5856</f>
        <v>1764000</v>
      </c>
      <c r="L5856">
        <f t="shared" ca="1" si="3109"/>
        <v>462000</v>
      </c>
      <c r="M5856">
        <f t="shared" ca="1" si="3110"/>
        <v>126000</v>
      </c>
      <c r="N5856">
        <f t="shared" ca="1" si="3111"/>
        <v>252000</v>
      </c>
      <c r="O5856">
        <f t="shared" ca="1" si="3112"/>
        <v>210000</v>
      </c>
      <c r="P5856">
        <f t="shared" ca="1" si="3127"/>
        <v>1133996</v>
      </c>
      <c r="Q5856">
        <f ca="1">IF(P5856&gt;0,1,0)</f>
        <v>1</v>
      </c>
      <c r="R5856">
        <f t="shared" ca="1" si="3113"/>
        <v>6</v>
      </c>
      <c r="S5856">
        <f t="shared" ca="1" si="3114"/>
        <v>11</v>
      </c>
      <c r="T5856">
        <f t="shared" ca="1" si="3115"/>
        <v>3</v>
      </c>
      <c r="U5856">
        <f t="shared" ca="1" si="3116"/>
        <v>6</v>
      </c>
      <c r="V5856">
        <f t="shared" ca="1" si="3117"/>
        <v>5</v>
      </c>
      <c r="X5856">
        <f t="shared" si="3119"/>
        <v>5856</v>
      </c>
      <c r="Y5856">
        <f t="shared" si="3120"/>
        <v>5452</v>
      </c>
      <c r="Z5856">
        <f t="shared" si="3121"/>
        <v>5453</v>
      </c>
      <c r="AA5856">
        <f t="shared" si="3118"/>
        <v>5951</v>
      </c>
      <c r="AB5856">
        <f t="shared" si="3101"/>
        <v>500</v>
      </c>
      <c r="AM5856" t="str">
        <f t="shared" si="3102"/>
        <v>201906LP</v>
      </c>
      <c r="AN5856">
        <f t="shared" ca="1" si="3125"/>
        <v>6.0000952380952377</v>
      </c>
      <c r="AO5856">
        <f t="shared" ca="1" si="3126"/>
        <v>11</v>
      </c>
      <c r="AP5856">
        <f t="shared" ca="1" si="3103"/>
        <v>3</v>
      </c>
      <c r="AQ5856">
        <f t="shared" ca="1" si="3104"/>
        <v>6</v>
      </c>
      <c r="AR5856">
        <f t="shared" ca="1" si="3105"/>
        <v>5</v>
      </c>
      <c r="AS5856">
        <f ca="1">P5856/J5856</f>
        <v>0.28723332039850091</v>
      </c>
    </row>
    <row r="5857" spans="1:45" x14ac:dyDescent="0.4">
      <c r="A5857">
        <f t="shared" si="3100"/>
        <v>201906</v>
      </c>
      <c r="B5857" t="s">
        <v>933</v>
      </c>
      <c r="C5857" t="s">
        <v>647</v>
      </c>
      <c r="D5857" t="str">
        <f t="shared" ca="1" si="3124"/>
        <v>I111</v>
      </c>
      <c r="E5857">
        <f t="shared" ca="1" si="3106"/>
        <v>51</v>
      </c>
      <c r="F5857">
        <f t="shared" ca="1" si="3107"/>
        <v>5</v>
      </c>
      <c r="G5857" t="str">
        <f t="shared" ca="1" si="3122"/>
        <v>S12</v>
      </c>
      <c r="H5857" t="str">
        <f t="shared" ca="1" si="3123"/>
        <v>S120</v>
      </c>
      <c r="I5857">
        <f ca="1">VLOOKUP(D5857,PRC!$A$2:$B$21,2,0)*E5857</f>
        <v>7650000</v>
      </c>
      <c r="J5857">
        <f t="shared" ca="1" si="3108"/>
        <v>7267496</v>
      </c>
      <c r="K5857">
        <f ca="1">VLOOKUP(D5857,PRC!$A$1:$C$21,3,0)*E5857</f>
        <v>4054500</v>
      </c>
      <c r="L5857">
        <f t="shared" ca="1" si="3109"/>
        <v>842000</v>
      </c>
      <c r="M5857">
        <f t="shared" ca="1" si="3110"/>
        <v>153000</v>
      </c>
      <c r="N5857">
        <f t="shared" ca="1" si="3111"/>
        <v>459000</v>
      </c>
      <c r="O5857">
        <f t="shared" ca="1" si="3112"/>
        <v>536000</v>
      </c>
      <c r="P5857">
        <f t="shared" ca="1" si="3127"/>
        <v>1222996</v>
      </c>
      <c r="Q5857">
        <f ca="1">IF(P5857&gt;0,1,0)</f>
        <v>1</v>
      </c>
      <c r="R5857">
        <f t="shared" ca="1" si="3113"/>
        <v>5</v>
      </c>
      <c r="S5857">
        <f t="shared" ca="1" si="3114"/>
        <v>11</v>
      </c>
      <c r="T5857">
        <f t="shared" ca="1" si="3115"/>
        <v>2</v>
      </c>
      <c r="U5857">
        <f t="shared" ca="1" si="3116"/>
        <v>6</v>
      </c>
      <c r="V5857">
        <f t="shared" ca="1" si="3117"/>
        <v>7</v>
      </c>
      <c r="X5857">
        <f t="shared" si="3119"/>
        <v>5857</v>
      </c>
      <c r="Y5857">
        <f t="shared" si="3120"/>
        <v>5452</v>
      </c>
      <c r="Z5857">
        <f t="shared" si="3121"/>
        <v>5453</v>
      </c>
      <c r="AA5857">
        <f t="shared" si="3118"/>
        <v>5951</v>
      </c>
      <c r="AB5857">
        <f t="shared" si="3101"/>
        <v>500</v>
      </c>
      <c r="AM5857" t="str">
        <f t="shared" si="3102"/>
        <v>201906LP</v>
      </c>
      <c r="AN5857">
        <f t="shared" ca="1" si="3125"/>
        <v>5.0000522875817026</v>
      </c>
      <c r="AO5857">
        <f t="shared" ca="1" si="3126"/>
        <v>11.006535947712418</v>
      </c>
      <c r="AP5857">
        <f t="shared" ca="1" si="3103"/>
        <v>2</v>
      </c>
      <c r="AQ5857">
        <f t="shared" ca="1" si="3104"/>
        <v>6</v>
      </c>
      <c r="AR5857">
        <f t="shared" ca="1" si="3105"/>
        <v>7.0065359477124183</v>
      </c>
      <c r="AS5857">
        <f ca="1">P5857/J5857</f>
        <v>0.16828299595899329</v>
      </c>
    </row>
    <row r="5858" spans="1:45" x14ac:dyDescent="0.4">
      <c r="A5858">
        <f t="shared" si="3100"/>
        <v>201906</v>
      </c>
      <c r="B5858" t="s">
        <v>934</v>
      </c>
      <c r="C5858" t="s">
        <v>647</v>
      </c>
      <c r="D5858" t="str">
        <f t="shared" ca="1" si="3124"/>
        <v>I112</v>
      </c>
      <c r="E5858">
        <f t="shared" ca="1" si="3106"/>
        <v>57</v>
      </c>
      <c r="F5858">
        <f t="shared" ca="1" si="3107"/>
        <v>8</v>
      </c>
      <c r="G5858" t="str">
        <f t="shared" ca="1" si="3122"/>
        <v>S11</v>
      </c>
      <c r="H5858" t="str">
        <f t="shared" ca="1" si="3123"/>
        <v>S111</v>
      </c>
      <c r="I5858">
        <f ca="1">VLOOKUP(D5858,PRC!$A$2:$B$21,2,0)*E5858</f>
        <v>3705000</v>
      </c>
      <c r="J5858">
        <f t="shared" ca="1" si="3108"/>
        <v>3371546</v>
      </c>
      <c r="K5858">
        <f ca="1">VLOOKUP(D5858,PRC!$A$1:$C$21,3,0)*E5858</f>
        <v>1852500</v>
      </c>
      <c r="L5858">
        <f t="shared" ca="1" si="3109"/>
        <v>371000</v>
      </c>
      <c r="M5858">
        <f t="shared" ca="1" si="3110"/>
        <v>111000</v>
      </c>
      <c r="N5858">
        <f t="shared" ca="1" si="3111"/>
        <v>296000</v>
      </c>
      <c r="O5858">
        <f t="shared" ca="1" si="3112"/>
        <v>371000</v>
      </c>
      <c r="P5858">
        <f t="shared" ca="1" si="3127"/>
        <v>370046</v>
      </c>
      <c r="Q5858">
        <f ca="1">IF(P5858&gt;0,1,0)</f>
        <v>1</v>
      </c>
      <c r="R5858">
        <f t="shared" ca="1" si="3113"/>
        <v>9</v>
      </c>
      <c r="S5858">
        <f t="shared" ca="1" si="3114"/>
        <v>10</v>
      </c>
      <c r="T5858">
        <f t="shared" ca="1" si="3115"/>
        <v>3</v>
      </c>
      <c r="U5858">
        <f t="shared" ca="1" si="3116"/>
        <v>8</v>
      </c>
      <c r="V5858">
        <f t="shared" ca="1" si="3117"/>
        <v>10</v>
      </c>
      <c r="X5858">
        <f t="shared" si="3119"/>
        <v>5858</v>
      </c>
      <c r="Y5858">
        <f t="shared" si="3120"/>
        <v>5452</v>
      </c>
      <c r="Z5858">
        <f t="shared" si="3121"/>
        <v>5453</v>
      </c>
      <c r="AA5858">
        <f t="shared" si="3118"/>
        <v>5951</v>
      </c>
      <c r="AB5858">
        <f t="shared" si="3101"/>
        <v>500</v>
      </c>
      <c r="AM5858" t="str">
        <f t="shared" si="3102"/>
        <v>201906LP</v>
      </c>
      <c r="AN5858">
        <f t="shared" ca="1" si="3125"/>
        <v>9.000107962213221</v>
      </c>
      <c r="AO5858">
        <f t="shared" ca="1" si="3126"/>
        <v>10.01349527665317</v>
      </c>
      <c r="AP5858">
        <f t="shared" ca="1" si="3103"/>
        <v>2.9959514170040484</v>
      </c>
      <c r="AQ5858">
        <f t="shared" ca="1" si="3104"/>
        <v>7.9892037786774628</v>
      </c>
      <c r="AR5858">
        <f t="shared" ca="1" si="3105"/>
        <v>10.01349527665317</v>
      </c>
      <c r="AS5858">
        <f ca="1">P5858/J5858</f>
        <v>0.10975558393686458</v>
      </c>
    </row>
    <row r="5859" spans="1:45" x14ac:dyDescent="0.4">
      <c r="A5859">
        <f t="shared" si="3100"/>
        <v>201906</v>
      </c>
      <c r="B5859" t="s">
        <v>935</v>
      </c>
      <c r="C5859" t="s">
        <v>647</v>
      </c>
      <c r="D5859" t="str">
        <f t="shared" ca="1" si="3124"/>
        <v>I113</v>
      </c>
      <c r="E5859">
        <f t="shared" ca="1" si="3106"/>
        <v>66</v>
      </c>
      <c r="F5859">
        <f t="shared" ca="1" si="3107"/>
        <v>7</v>
      </c>
      <c r="G5859" t="str">
        <f t="shared" ca="1" si="3122"/>
        <v>S10</v>
      </c>
      <c r="H5859" t="str">
        <f t="shared" ca="1" si="3123"/>
        <v>S108</v>
      </c>
      <c r="I5859">
        <f ca="1">VLOOKUP(D5859,PRC!$A$2:$B$21,2,0)*E5859</f>
        <v>44220000</v>
      </c>
      <c r="J5859">
        <f t="shared" ca="1" si="3108"/>
        <v>40682396</v>
      </c>
      <c r="K5859">
        <f ca="1">VLOOKUP(D5859,PRC!$A$1:$C$21,3,0)*E5859</f>
        <v>19899000</v>
      </c>
      <c r="L5859">
        <f t="shared" ca="1" si="3109"/>
        <v>6191000</v>
      </c>
      <c r="M5859">
        <f t="shared" ca="1" si="3110"/>
        <v>884000</v>
      </c>
      <c r="N5859">
        <f t="shared" ca="1" si="3111"/>
        <v>3980000</v>
      </c>
      <c r="O5859">
        <f t="shared" ca="1" si="3112"/>
        <v>3980000</v>
      </c>
      <c r="P5859">
        <f t="shared" ca="1" si="3127"/>
        <v>5748396</v>
      </c>
      <c r="Q5859">
        <f ca="1">IF(P5859&gt;0,1,0)</f>
        <v>1</v>
      </c>
      <c r="R5859">
        <f t="shared" ca="1" si="3113"/>
        <v>8</v>
      </c>
      <c r="S5859">
        <f t="shared" ca="1" si="3114"/>
        <v>14</v>
      </c>
      <c r="T5859">
        <f t="shared" ca="1" si="3115"/>
        <v>2</v>
      </c>
      <c r="U5859">
        <f t="shared" ca="1" si="3116"/>
        <v>9</v>
      </c>
      <c r="V5859">
        <f t="shared" ca="1" si="3117"/>
        <v>9</v>
      </c>
      <c r="X5859">
        <f t="shared" si="3119"/>
        <v>5859</v>
      </c>
      <c r="Y5859">
        <f t="shared" si="3120"/>
        <v>5452</v>
      </c>
      <c r="Z5859">
        <f t="shared" si="3121"/>
        <v>5453</v>
      </c>
      <c r="AA5859">
        <f t="shared" si="3118"/>
        <v>5951</v>
      </c>
      <c r="AB5859">
        <f t="shared" si="3101"/>
        <v>500</v>
      </c>
      <c r="AM5859" t="str">
        <f t="shared" si="3102"/>
        <v>201906LP</v>
      </c>
      <c r="AN5859">
        <f t="shared" ca="1" si="3125"/>
        <v>8.0000090456806898</v>
      </c>
      <c r="AO5859">
        <f t="shared" ca="1" si="3126"/>
        <v>14.000452284034374</v>
      </c>
      <c r="AP5859">
        <f t="shared" ca="1" si="3103"/>
        <v>1.9990954319312531</v>
      </c>
      <c r="AQ5859">
        <f t="shared" ca="1" si="3104"/>
        <v>9.0004522840343739</v>
      </c>
      <c r="AR5859">
        <f t="shared" ca="1" si="3105"/>
        <v>9.0004522840343739</v>
      </c>
      <c r="AS5859">
        <f ca="1">P5859/J5859</f>
        <v>0.14129934726558385</v>
      </c>
    </row>
    <row r="5860" spans="1:45" x14ac:dyDescent="0.4">
      <c r="A5860">
        <f t="shared" si="3100"/>
        <v>201906</v>
      </c>
      <c r="B5860" t="s">
        <v>936</v>
      </c>
      <c r="C5860" t="s">
        <v>647</v>
      </c>
      <c r="D5860" t="str">
        <f t="shared" ca="1" si="3124"/>
        <v>I116</v>
      </c>
      <c r="E5860">
        <f t="shared" ca="1" si="3106"/>
        <v>55</v>
      </c>
      <c r="F5860">
        <f t="shared" ca="1" si="3107"/>
        <v>8</v>
      </c>
      <c r="G5860" t="str">
        <f t="shared" ca="1" si="3122"/>
        <v>S10</v>
      </c>
      <c r="H5860" t="str">
        <f t="shared" ca="1" si="3123"/>
        <v>S102</v>
      </c>
      <c r="I5860">
        <f ca="1">VLOOKUP(D5860,PRC!$A$2:$B$21,2,0)*E5860</f>
        <v>80300000</v>
      </c>
      <c r="J5860">
        <f t="shared" ca="1" si="3108"/>
        <v>73875996</v>
      </c>
      <c r="K5860">
        <f ca="1">VLOOKUP(D5860,PRC!$A$1:$C$21,3,0)*E5860</f>
        <v>48180000</v>
      </c>
      <c r="L5860">
        <f t="shared" ca="1" si="3109"/>
        <v>8030000</v>
      </c>
      <c r="M5860">
        <f t="shared" ca="1" si="3110"/>
        <v>1606000</v>
      </c>
      <c r="N5860">
        <f t="shared" ca="1" si="3111"/>
        <v>4818000</v>
      </c>
      <c r="O5860">
        <f t="shared" ca="1" si="3112"/>
        <v>6424000</v>
      </c>
      <c r="P5860">
        <f t="shared" ca="1" si="3127"/>
        <v>4817996</v>
      </c>
      <c r="Q5860">
        <f ca="1">IF(P5860&gt;0,1,0)</f>
        <v>1</v>
      </c>
      <c r="R5860">
        <f t="shared" ca="1" si="3113"/>
        <v>8</v>
      </c>
      <c r="S5860">
        <f t="shared" ca="1" si="3114"/>
        <v>10</v>
      </c>
      <c r="T5860">
        <f t="shared" ca="1" si="3115"/>
        <v>2</v>
      </c>
      <c r="U5860">
        <f t="shared" ca="1" si="3116"/>
        <v>6</v>
      </c>
      <c r="V5860">
        <f t="shared" ca="1" si="3117"/>
        <v>8</v>
      </c>
      <c r="X5860">
        <f t="shared" si="3119"/>
        <v>5860</v>
      </c>
      <c r="Y5860">
        <f t="shared" si="3120"/>
        <v>5452</v>
      </c>
      <c r="Z5860">
        <f t="shared" si="3121"/>
        <v>5453</v>
      </c>
      <c r="AA5860">
        <f t="shared" si="3118"/>
        <v>5951</v>
      </c>
      <c r="AB5860">
        <f t="shared" si="3101"/>
        <v>500</v>
      </c>
      <c r="AM5860" t="str">
        <f t="shared" si="3102"/>
        <v>201906LP</v>
      </c>
      <c r="AN5860">
        <f t="shared" ca="1" si="3125"/>
        <v>8.0000049813200533</v>
      </c>
      <c r="AO5860">
        <f t="shared" ca="1" si="3126"/>
        <v>10</v>
      </c>
      <c r="AP5860">
        <f t="shared" ca="1" si="3103"/>
        <v>2</v>
      </c>
      <c r="AQ5860">
        <f t="shared" ca="1" si="3104"/>
        <v>6</v>
      </c>
      <c r="AR5860">
        <f t="shared" ca="1" si="3105"/>
        <v>8</v>
      </c>
      <c r="AS5860">
        <f ca="1">P5860/J5860</f>
        <v>6.5217340690743447E-2</v>
      </c>
    </row>
    <row r="5861" spans="1:45" x14ac:dyDescent="0.4">
      <c r="A5861">
        <f t="shared" si="3100"/>
        <v>201906</v>
      </c>
      <c r="B5861" t="s">
        <v>937</v>
      </c>
      <c r="C5861" t="s">
        <v>647</v>
      </c>
      <c r="D5861" t="str">
        <f t="shared" ca="1" si="3124"/>
        <v>I112</v>
      </c>
      <c r="E5861">
        <f t="shared" ca="1" si="3106"/>
        <v>59</v>
      </c>
      <c r="F5861">
        <f t="shared" ca="1" si="3107"/>
        <v>6</v>
      </c>
      <c r="G5861" t="str">
        <f t="shared" ca="1" si="3122"/>
        <v>S11</v>
      </c>
      <c r="H5861" t="str">
        <f t="shared" ca="1" si="3123"/>
        <v>S115</v>
      </c>
      <c r="I5861">
        <f ca="1">VLOOKUP(D5861,PRC!$A$2:$B$21,2,0)*E5861</f>
        <v>3835000</v>
      </c>
      <c r="J5861">
        <f t="shared" ca="1" si="3108"/>
        <v>3451496</v>
      </c>
      <c r="K5861">
        <f ca="1">VLOOKUP(D5861,PRC!$A$1:$C$21,3,0)*E5861</f>
        <v>1917500</v>
      </c>
      <c r="L5861">
        <f t="shared" ca="1" si="3109"/>
        <v>575000</v>
      </c>
      <c r="M5861">
        <f t="shared" ca="1" si="3110"/>
        <v>77000</v>
      </c>
      <c r="N5861">
        <f t="shared" ca="1" si="3111"/>
        <v>192000</v>
      </c>
      <c r="O5861">
        <f t="shared" ca="1" si="3112"/>
        <v>230000</v>
      </c>
      <c r="P5861">
        <f t="shared" ca="1" si="3127"/>
        <v>459996</v>
      </c>
      <c r="Q5861">
        <f ca="1">IF(P5861&gt;0,1,0)</f>
        <v>1</v>
      </c>
      <c r="R5861">
        <f t="shared" ca="1" si="3113"/>
        <v>10</v>
      </c>
      <c r="S5861">
        <f t="shared" ca="1" si="3114"/>
        <v>15</v>
      </c>
      <c r="T5861">
        <f t="shared" ca="1" si="3115"/>
        <v>2</v>
      </c>
      <c r="U5861">
        <f t="shared" ca="1" si="3116"/>
        <v>5</v>
      </c>
      <c r="V5861">
        <f t="shared" ca="1" si="3117"/>
        <v>6</v>
      </c>
      <c r="X5861">
        <f t="shared" si="3119"/>
        <v>5861</v>
      </c>
      <c r="Y5861">
        <f t="shared" si="3120"/>
        <v>5452</v>
      </c>
      <c r="Z5861">
        <f t="shared" si="3121"/>
        <v>5453</v>
      </c>
      <c r="AA5861">
        <f t="shared" si="3118"/>
        <v>5951</v>
      </c>
      <c r="AB5861">
        <f t="shared" si="3101"/>
        <v>500</v>
      </c>
      <c r="AM5861" t="str">
        <f t="shared" si="3102"/>
        <v>201906LP</v>
      </c>
      <c r="AN5861">
        <f t="shared" ca="1" si="3125"/>
        <v>10.000104302477187</v>
      </c>
      <c r="AO5861">
        <f t="shared" ca="1" si="3126"/>
        <v>14.993481095176012</v>
      </c>
      <c r="AP5861">
        <f t="shared" ca="1" si="3103"/>
        <v>2.0078226857887875</v>
      </c>
      <c r="AQ5861">
        <f t="shared" ca="1" si="3104"/>
        <v>5.0065189048239898</v>
      </c>
      <c r="AR5861">
        <f t="shared" ca="1" si="3105"/>
        <v>5.9973924380704045</v>
      </c>
      <c r="AS5861">
        <f ca="1">P5861/J5861</f>
        <v>0.13327438305013248</v>
      </c>
    </row>
    <row r="5862" spans="1:45" x14ac:dyDescent="0.4">
      <c r="A5862">
        <f t="shared" si="3100"/>
        <v>201906</v>
      </c>
      <c r="B5862" t="s">
        <v>938</v>
      </c>
      <c r="C5862" t="s">
        <v>647</v>
      </c>
      <c r="D5862" t="str">
        <f t="shared" ca="1" si="3124"/>
        <v>I117</v>
      </c>
      <c r="E5862">
        <f t="shared" ca="1" si="3106"/>
        <v>65</v>
      </c>
      <c r="F5862">
        <f t="shared" ca="1" si="3107"/>
        <v>10</v>
      </c>
      <c r="G5862" t="str">
        <f t="shared" ca="1" si="3122"/>
        <v>S10</v>
      </c>
      <c r="H5862" t="str">
        <f t="shared" ca="1" si="3123"/>
        <v>S104</v>
      </c>
      <c r="I5862">
        <f ca="1">VLOOKUP(D5862,PRC!$A$2:$B$21,2,0)*E5862</f>
        <v>162500000</v>
      </c>
      <c r="J5862">
        <f t="shared" ca="1" si="3108"/>
        <v>154374996</v>
      </c>
      <c r="K5862">
        <f ca="1">VLOOKUP(D5862,PRC!$A$1:$C$21,3,0)*E5862</f>
        <v>74750000</v>
      </c>
      <c r="L5862">
        <f t="shared" ca="1" si="3109"/>
        <v>17875000</v>
      </c>
      <c r="M5862">
        <f t="shared" ca="1" si="3110"/>
        <v>1625000</v>
      </c>
      <c r="N5862">
        <f t="shared" ca="1" si="3111"/>
        <v>14625000</v>
      </c>
      <c r="O5862">
        <f t="shared" ca="1" si="3112"/>
        <v>8125000</v>
      </c>
      <c r="P5862">
        <f t="shared" ca="1" si="3127"/>
        <v>37374996</v>
      </c>
      <c r="Q5862">
        <f ca="1">IF(P5862&gt;0,1,0)</f>
        <v>1</v>
      </c>
      <c r="R5862">
        <f t="shared" ca="1" si="3113"/>
        <v>5</v>
      </c>
      <c r="S5862">
        <f t="shared" ca="1" si="3114"/>
        <v>11</v>
      </c>
      <c r="T5862">
        <f t="shared" ca="1" si="3115"/>
        <v>1</v>
      </c>
      <c r="U5862">
        <f t="shared" ca="1" si="3116"/>
        <v>9</v>
      </c>
      <c r="V5862">
        <f t="shared" ca="1" si="3117"/>
        <v>5</v>
      </c>
      <c r="X5862">
        <f t="shared" si="3119"/>
        <v>5862</v>
      </c>
      <c r="Y5862">
        <f t="shared" si="3120"/>
        <v>5452</v>
      </c>
      <c r="Z5862">
        <f t="shared" si="3121"/>
        <v>5453</v>
      </c>
      <c r="AA5862">
        <f t="shared" si="3118"/>
        <v>5951</v>
      </c>
      <c r="AB5862">
        <f t="shared" si="3101"/>
        <v>500</v>
      </c>
      <c r="AM5862" t="str">
        <f t="shared" si="3102"/>
        <v>201906LP</v>
      </c>
      <c r="AN5862">
        <f t="shared" ca="1" si="3125"/>
        <v>5.0000024615384664</v>
      </c>
      <c r="AO5862">
        <f t="shared" ca="1" si="3126"/>
        <v>11</v>
      </c>
      <c r="AP5862">
        <f t="shared" ca="1" si="3103"/>
        <v>1</v>
      </c>
      <c r="AQ5862">
        <f t="shared" ca="1" si="3104"/>
        <v>9</v>
      </c>
      <c r="AR5862">
        <f t="shared" ca="1" si="3105"/>
        <v>5</v>
      </c>
      <c r="AS5862">
        <f ca="1">P5862/J5862</f>
        <v>0.24210524352013588</v>
      </c>
    </row>
    <row r="5863" spans="1:45" x14ac:dyDescent="0.4">
      <c r="A5863">
        <f t="shared" si="3100"/>
        <v>201906</v>
      </c>
      <c r="B5863" t="s">
        <v>939</v>
      </c>
      <c r="C5863" t="s">
        <v>647</v>
      </c>
      <c r="D5863" t="str">
        <f t="shared" ca="1" si="3124"/>
        <v>I118</v>
      </c>
      <c r="E5863">
        <f t="shared" ca="1" si="3106"/>
        <v>50</v>
      </c>
      <c r="F5863">
        <f t="shared" ca="1" si="3107"/>
        <v>6</v>
      </c>
      <c r="G5863" t="str">
        <f t="shared" ca="1" si="3122"/>
        <v>S10</v>
      </c>
      <c r="H5863" t="str">
        <f t="shared" ca="1" si="3123"/>
        <v>S104</v>
      </c>
      <c r="I5863">
        <f ca="1">VLOOKUP(D5863,PRC!$A$2:$B$21,2,0)*E5863</f>
        <v>26500000</v>
      </c>
      <c r="J5863">
        <f t="shared" ca="1" si="3108"/>
        <v>24644996</v>
      </c>
      <c r="K5863">
        <f ca="1">VLOOKUP(D5863,PRC!$A$1:$C$21,3,0)*E5863</f>
        <v>11130000</v>
      </c>
      <c r="L5863">
        <f t="shared" ca="1" si="3109"/>
        <v>3180000</v>
      </c>
      <c r="M5863">
        <f t="shared" ca="1" si="3110"/>
        <v>795000</v>
      </c>
      <c r="N5863">
        <f t="shared" ca="1" si="3111"/>
        <v>1590000</v>
      </c>
      <c r="O5863">
        <f t="shared" ca="1" si="3112"/>
        <v>1855000</v>
      </c>
      <c r="P5863">
        <f t="shared" ca="1" si="3127"/>
        <v>6094996</v>
      </c>
      <c r="Q5863">
        <f ca="1">IF(P5863&gt;0,1,0)</f>
        <v>1</v>
      </c>
      <c r="R5863">
        <f t="shared" ca="1" si="3113"/>
        <v>7</v>
      </c>
      <c r="S5863">
        <f t="shared" ca="1" si="3114"/>
        <v>12</v>
      </c>
      <c r="T5863">
        <f t="shared" ca="1" si="3115"/>
        <v>3</v>
      </c>
      <c r="U5863">
        <f t="shared" ca="1" si="3116"/>
        <v>6</v>
      </c>
      <c r="V5863">
        <f t="shared" ca="1" si="3117"/>
        <v>7</v>
      </c>
      <c r="X5863">
        <f t="shared" si="3119"/>
        <v>5863</v>
      </c>
      <c r="Y5863">
        <f t="shared" si="3120"/>
        <v>5452</v>
      </c>
      <c r="Z5863">
        <f t="shared" si="3121"/>
        <v>5453</v>
      </c>
      <c r="AA5863">
        <f t="shared" si="3118"/>
        <v>5951</v>
      </c>
      <c r="AB5863">
        <f t="shared" si="3101"/>
        <v>500</v>
      </c>
      <c r="AM5863" t="str">
        <f t="shared" si="3102"/>
        <v>201906LP</v>
      </c>
      <c r="AN5863">
        <f t="shared" ca="1" si="3125"/>
        <v>7.0000150943396182</v>
      </c>
      <c r="AO5863">
        <f t="shared" ca="1" si="3126"/>
        <v>12</v>
      </c>
      <c r="AP5863">
        <f t="shared" ca="1" si="3103"/>
        <v>3</v>
      </c>
      <c r="AQ5863">
        <f t="shared" ca="1" si="3104"/>
        <v>6</v>
      </c>
      <c r="AR5863">
        <f t="shared" ca="1" si="3105"/>
        <v>7.0000000000000009</v>
      </c>
      <c r="AS5863">
        <f ca="1">P5863/J5863</f>
        <v>0.24731170579212106</v>
      </c>
    </row>
    <row r="5864" spans="1:45" x14ac:dyDescent="0.4">
      <c r="A5864">
        <f t="shared" si="3100"/>
        <v>201906</v>
      </c>
      <c r="B5864" t="s">
        <v>940</v>
      </c>
      <c r="C5864" t="s">
        <v>647</v>
      </c>
      <c r="D5864" t="str">
        <f t="shared" ca="1" si="3124"/>
        <v>I116</v>
      </c>
      <c r="E5864">
        <f t="shared" ca="1" si="3106"/>
        <v>49</v>
      </c>
      <c r="F5864">
        <f t="shared" ca="1" si="3107"/>
        <v>5</v>
      </c>
      <c r="G5864" t="str">
        <f t="shared" ca="1" si="3122"/>
        <v>S12</v>
      </c>
      <c r="H5864" t="str">
        <f t="shared" ca="1" si="3123"/>
        <v>S120</v>
      </c>
      <c r="I5864">
        <f ca="1">VLOOKUP(D5864,PRC!$A$2:$B$21,2,0)*E5864</f>
        <v>71540000</v>
      </c>
      <c r="J5864">
        <f t="shared" ca="1" si="3108"/>
        <v>67962996</v>
      </c>
      <c r="K5864">
        <f ca="1">VLOOKUP(D5864,PRC!$A$1:$C$21,3,0)*E5864</f>
        <v>42924000</v>
      </c>
      <c r="L5864">
        <f t="shared" ca="1" si="3109"/>
        <v>8585000</v>
      </c>
      <c r="M5864">
        <f t="shared" ca="1" si="3110"/>
        <v>2146000</v>
      </c>
      <c r="N5864">
        <f t="shared" ca="1" si="3111"/>
        <v>5723000</v>
      </c>
      <c r="O5864">
        <f t="shared" ca="1" si="3112"/>
        <v>5008000</v>
      </c>
      <c r="P5864">
        <f t="shared" ca="1" si="3127"/>
        <v>3576996</v>
      </c>
      <c r="Q5864">
        <f ca="1">IF(P5864&gt;0,1,0)</f>
        <v>1</v>
      </c>
      <c r="R5864">
        <f t="shared" ca="1" si="3113"/>
        <v>5</v>
      </c>
      <c r="S5864">
        <f t="shared" ca="1" si="3114"/>
        <v>12</v>
      </c>
      <c r="T5864">
        <f t="shared" ca="1" si="3115"/>
        <v>3</v>
      </c>
      <c r="U5864">
        <f t="shared" ca="1" si="3116"/>
        <v>8</v>
      </c>
      <c r="V5864">
        <f t="shared" ca="1" si="3117"/>
        <v>7</v>
      </c>
      <c r="X5864">
        <f t="shared" si="3119"/>
        <v>5864</v>
      </c>
      <c r="Y5864">
        <f t="shared" si="3120"/>
        <v>5452</v>
      </c>
      <c r="Z5864">
        <f t="shared" si="3121"/>
        <v>5453</v>
      </c>
      <c r="AA5864">
        <f t="shared" si="3118"/>
        <v>5951</v>
      </c>
      <c r="AB5864">
        <f t="shared" si="3101"/>
        <v>500</v>
      </c>
      <c r="AM5864" t="str">
        <f t="shared" si="3102"/>
        <v>201906LP</v>
      </c>
      <c r="AN5864">
        <f t="shared" ca="1" si="3125"/>
        <v>5.0000055912776116</v>
      </c>
      <c r="AO5864">
        <f t="shared" ca="1" si="3126"/>
        <v>12.000279563880346</v>
      </c>
      <c r="AP5864">
        <f t="shared" ca="1" si="3103"/>
        <v>2.9997204361196532</v>
      </c>
      <c r="AQ5864">
        <f t="shared" ca="1" si="3104"/>
        <v>7.9997204361196532</v>
      </c>
      <c r="AR5864">
        <f t="shared" ca="1" si="3105"/>
        <v>7.0002795638803459</v>
      </c>
      <c r="AS5864">
        <f ca="1">P5864/J5864</f>
        <v>5.2631523189472104E-2</v>
      </c>
    </row>
    <row r="5865" spans="1:45" x14ac:dyDescent="0.4">
      <c r="A5865">
        <f t="shared" si="3100"/>
        <v>201906</v>
      </c>
      <c r="B5865" t="s">
        <v>941</v>
      </c>
      <c r="C5865" t="s">
        <v>647</v>
      </c>
      <c r="D5865" t="str">
        <f t="shared" ca="1" si="3124"/>
        <v>I109</v>
      </c>
      <c r="E5865">
        <f t="shared" ca="1" si="3106"/>
        <v>30</v>
      </c>
      <c r="F5865">
        <f t="shared" ca="1" si="3107"/>
        <v>7</v>
      </c>
      <c r="G5865" t="str">
        <f t="shared" ca="1" si="3122"/>
        <v>S10</v>
      </c>
      <c r="H5865" t="str">
        <f t="shared" ca="1" si="3123"/>
        <v>S102</v>
      </c>
      <c r="I5865">
        <f ca="1">VLOOKUP(D5865,PRC!$A$2:$B$21,2,0)*E5865</f>
        <v>15000000</v>
      </c>
      <c r="J5865">
        <f t="shared" ca="1" si="3108"/>
        <v>14249996</v>
      </c>
      <c r="K5865">
        <f ca="1">VLOOKUP(D5865,PRC!$A$1:$C$21,3,0)*E5865</f>
        <v>6000000</v>
      </c>
      <c r="L5865">
        <f t="shared" ca="1" si="3109"/>
        <v>1650000</v>
      </c>
      <c r="M5865">
        <f t="shared" ca="1" si="3110"/>
        <v>150000</v>
      </c>
      <c r="N5865">
        <f t="shared" ca="1" si="3111"/>
        <v>1200000</v>
      </c>
      <c r="O5865">
        <f t="shared" ca="1" si="3112"/>
        <v>750000</v>
      </c>
      <c r="P5865">
        <f t="shared" ca="1" si="3127"/>
        <v>4499996</v>
      </c>
      <c r="Q5865">
        <f ca="1">IF(P5865&gt;0,1,0)</f>
        <v>1</v>
      </c>
      <c r="R5865">
        <f t="shared" ca="1" si="3113"/>
        <v>5</v>
      </c>
      <c r="S5865">
        <f t="shared" ca="1" si="3114"/>
        <v>11</v>
      </c>
      <c r="T5865">
        <f t="shared" ca="1" si="3115"/>
        <v>1</v>
      </c>
      <c r="U5865">
        <f t="shared" ca="1" si="3116"/>
        <v>8</v>
      </c>
      <c r="V5865">
        <f t="shared" ca="1" si="3117"/>
        <v>5</v>
      </c>
      <c r="X5865">
        <f t="shared" si="3119"/>
        <v>5865</v>
      </c>
      <c r="Y5865">
        <f t="shared" si="3120"/>
        <v>5452</v>
      </c>
      <c r="Z5865">
        <f t="shared" si="3121"/>
        <v>5453</v>
      </c>
      <c r="AA5865">
        <f t="shared" si="3118"/>
        <v>5951</v>
      </c>
      <c r="AB5865">
        <f t="shared" si="3101"/>
        <v>500</v>
      </c>
      <c r="AM5865" t="str">
        <f t="shared" si="3102"/>
        <v>201906LP</v>
      </c>
      <c r="AN5865">
        <f t="shared" ca="1" si="3125"/>
        <v>5.0000266666666686</v>
      </c>
      <c r="AO5865">
        <f t="shared" ca="1" si="3126"/>
        <v>11</v>
      </c>
      <c r="AP5865">
        <f t="shared" ca="1" si="3103"/>
        <v>1</v>
      </c>
      <c r="AQ5865">
        <f t="shared" ca="1" si="3104"/>
        <v>8</v>
      </c>
      <c r="AR5865">
        <f t="shared" ca="1" si="3105"/>
        <v>5</v>
      </c>
      <c r="AS5865">
        <f ca="1">P5865/J5865</f>
        <v>0.31578928162506154</v>
      </c>
    </row>
    <row r="5866" spans="1:45" x14ac:dyDescent="0.4">
      <c r="A5866">
        <f t="shared" si="3100"/>
        <v>201906</v>
      </c>
      <c r="B5866" t="s">
        <v>942</v>
      </c>
      <c r="C5866" t="s">
        <v>647</v>
      </c>
      <c r="D5866" t="str">
        <f t="shared" ca="1" si="3124"/>
        <v>I106</v>
      </c>
      <c r="E5866">
        <f t="shared" ca="1" si="3106"/>
        <v>46</v>
      </c>
      <c r="F5866">
        <f t="shared" ca="1" si="3107"/>
        <v>6</v>
      </c>
      <c r="G5866" t="str">
        <f t="shared" ca="1" si="3122"/>
        <v>S11</v>
      </c>
      <c r="H5866" t="str">
        <f t="shared" ca="1" si="3123"/>
        <v>S113</v>
      </c>
      <c r="I5866">
        <f ca="1">VLOOKUP(D5866,PRC!$A$2:$B$21,2,0)*E5866</f>
        <v>920000</v>
      </c>
      <c r="J5866">
        <f t="shared" ca="1" si="3108"/>
        <v>864796</v>
      </c>
      <c r="K5866">
        <f ca="1">VLOOKUP(D5866,PRC!$A$1:$C$21,3,0)*E5866</f>
        <v>487600</v>
      </c>
      <c r="L5866">
        <f t="shared" ca="1" si="3109"/>
        <v>138000</v>
      </c>
      <c r="M5866">
        <f t="shared" ca="1" si="3110"/>
        <v>18000</v>
      </c>
      <c r="N5866">
        <f t="shared" ca="1" si="3111"/>
        <v>55000</v>
      </c>
      <c r="O5866">
        <f t="shared" ca="1" si="3112"/>
        <v>64000</v>
      </c>
      <c r="P5866">
        <f t="shared" ca="1" si="3127"/>
        <v>102196</v>
      </c>
      <c r="Q5866">
        <f ca="1">IF(P5866&gt;0,1,0)</f>
        <v>1</v>
      </c>
      <c r="R5866">
        <f t="shared" ca="1" si="3113"/>
        <v>6</v>
      </c>
      <c r="S5866">
        <f t="shared" ca="1" si="3114"/>
        <v>15</v>
      </c>
      <c r="T5866">
        <f t="shared" ca="1" si="3115"/>
        <v>2</v>
      </c>
      <c r="U5866">
        <f t="shared" ca="1" si="3116"/>
        <v>6</v>
      </c>
      <c r="V5866">
        <f t="shared" ca="1" si="3117"/>
        <v>7</v>
      </c>
      <c r="X5866">
        <f t="shared" si="3119"/>
        <v>5866</v>
      </c>
      <c r="Y5866">
        <f t="shared" si="3120"/>
        <v>5452</v>
      </c>
      <c r="Z5866">
        <f t="shared" si="3121"/>
        <v>5453</v>
      </c>
      <c r="AA5866">
        <f t="shared" si="3118"/>
        <v>5951</v>
      </c>
      <c r="AB5866">
        <f t="shared" si="3101"/>
        <v>500</v>
      </c>
      <c r="AM5866" t="str">
        <f t="shared" si="3102"/>
        <v>201906LP</v>
      </c>
      <c r="AN5866">
        <f t="shared" ca="1" si="3125"/>
        <v>6.000434782608699</v>
      </c>
      <c r="AO5866">
        <f t="shared" ca="1" si="3126"/>
        <v>15</v>
      </c>
      <c r="AP5866">
        <f t="shared" ca="1" si="3103"/>
        <v>1.956521739130435</v>
      </c>
      <c r="AQ5866">
        <f t="shared" ca="1" si="3104"/>
        <v>5.9782608695652177</v>
      </c>
      <c r="AR5866">
        <f t="shared" ca="1" si="3105"/>
        <v>6.9565217391304346</v>
      </c>
      <c r="AS5866">
        <f ca="1">P5866/J5866</f>
        <v>0.11817353456768995</v>
      </c>
    </row>
    <row r="5867" spans="1:45" x14ac:dyDescent="0.4">
      <c r="A5867">
        <f t="shared" si="3100"/>
        <v>201906</v>
      </c>
      <c r="B5867" t="s">
        <v>943</v>
      </c>
      <c r="C5867" t="s">
        <v>647</v>
      </c>
      <c r="D5867" t="str">
        <f t="shared" ca="1" si="3124"/>
        <v>I106</v>
      </c>
      <c r="E5867">
        <f t="shared" ca="1" si="3106"/>
        <v>47</v>
      </c>
      <c r="F5867">
        <f t="shared" ca="1" si="3107"/>
        <v>6</v>
      </c>
      <c r="G5867" t="str">
        <f t="shared" ca="1" si="3122"/>
        <v>S10</v>
      </c>
      <c r="H5867" t="str">
        <f t="shared" ca="1" si="3123"/>
        <v>S108</v>
      </c>
      <c r="I5867">
        <f ca="1">VLOOKUP(D5867,PRC!$A$2:$B$21,2,0)*E5867</f>
        <v>940000</v>
      </c>
      <c r="J5867">
        <f t="shared" ca="1" si="3108"/>
        <v>845996</v>
      </c>
      <c r="K5867">
        <f ca="1">VLOOKUP(D5867,PRC!$A$1:$C$21,3,0)*E5867</f>
        <v>498200</v>
      </c>
      <c r="L5867">
        <f t="shared" ca="1" si="3109"/>
        <v>103000</v>
      </c>
      <c r="M5867">
        <f t="shared" ca="1" si="3110"/>
        <v>19000</v>
      </c>
      <c r="N5867">
        <f t="shared" ca="1" si="3111"/>
        <v>85000</v>
      </c>
      <c r="O5867">
        <f t="shared" ca="1" si="3112"/>
        <v>85000</v>
      </c>
      <c r="P5867">
        <f t="shared" ca="1" si="3127"/>
        <v>55796</v>
      </c>
      <c r="Q5867">
        <f ca="1">IF(P5867&gt;0,1,0)</f>
        <v>1</v>
      </c>
      <c r="R5867">
        <f t="shared" ca="1" si="3113"/>
        <v>10</v>
      </c>
      <c r="S5867">
        <f t="shared" ca="1" si="3114"/>
        <v>11</v>
      </c>
      <c r="T5867">
        <f t="shared" ca="1" si="3115"/>
        <v>2</v>
      </c>
      <c r="U5867">
        <f t="shared" ca="1" si="3116"/>
        <v>9</v>
      </c>
      <c r="V5867">
        <f t="shared" ca="1" si="3117"/>
        <v>9</v>
      </c>
      <c r="X5867">
        <f t="shared" si="3119"/>
        <v>5867</v>
      </c>
      <c r="Y5867">
        <f t="shared" si="3120"/>
        <v>5452</v>
      </c>
      <c r="Z5867">
        <f t="shared" si="3121"/>
        <v>5453</v>
      </c>
      <c r="AA5867">
        <f t="shared" si="3118"/>
        <v>5951</v>
      </c>
      <c r="AB5867">
        <f t="shared" si="3101"/>
        <v>500</v>
      </c>
      <c r="AM5867" t="str">
        <f t="shared" si="3102"/>
        <v>201906LP</v>
      </c>
      <c r="AN5867">
        <f t="shared" ca="1" si="3125"/>
        <v>10.000425531914892</v>
      </c>
      <c r="AO5867">
        <f t="shared" ca="1" si="3126"/>
        <v>10.957446808510639</v>
      </c>
      <c r="AP5867">
        <f t="shared" ca="1" si="3103"/>
        <v>2.021276595744681</v>
      </c>
      <c r="AQ5867">
        <f t="shared" ca="1" si="3104"/>
        <v>9.0425531914893629</v>
      </c>
      <c r="AR5867">
        <f t="shared" ca="1" si="3105"/>
        <v>9.0425531914893629</v>
      </c>
      <c r="AS5867">
        <f ca="1">P5867/J5867</f>
        <v>6.5953030510782551E-2</v>
      </c>
    </row>
    <row r="5868" spans="1:45" x14ac:dyDescent="0.4">
      <c r="A5868">
        <f t="shared" si="3100"/>
        <v>201906</v>
      </c>
      <c r="B5868" t="s">
        <v>944</v>
      </c>
      <c r="C5868" t="s">
        <v>647</v>
      </c>
      <c r="D5868" t="str">
        <f t="shared" ca="1" si="3124"/>
        <v>I104</v>
      </c>
      <c r="E5868">
        <f t="shared" ca="1" si="3106"/>
        <v>34</v>
      </c>
      <c r="F5868">
        <f t="shared" ca="1" si="3107"/>
        <v>5</v>
      </c>
      <c r="G5868" t="str">
        <f t="shared" ca="1" si="3122"/>
        <v>S10</v>
      </c>
      <c r="H5868" t="str">
        <f t="shared" ca="1" si="3123"/>
        <v>S103</v>
      </c>
      <c r="I5868">
        <f ca="1">VLOOKUP(D5868,PRC!$A$2:$B$21,2,0)*E5868</f>
        <v>2380000</v>
      </c>
      <c r="J5868">
        <f t="shared" ca="1" si="3108"/>
        <v>2213396</v>
      </c>
      <c r="K5868">
        <f ca="1">VLOOKUP(D5868,PRC!$A$1:$C$21,3,0)*E5868</f>
        <v>999600</v>
      </c>
      <c r="L5868">
        <f t="shared" ca="1" si="3109"/>
        <v>357000</v>
      </c>
      <c r="M5868">
        <f t="shared" ca="1" si="3110"/>
        <v>71000</v>
      </c>
      <c r="N5868">
        <f t="shared" ca="1" si="3111"/>
        <v>143000</v>
      </c>
      <c r="O5868">
        <f t="shared" ca="1" si="3112"/>
        <v>119000</v>
      </c>
      <c r="P5868">
        <f t="shared" ca="1" si="3127"/>
        <v>523796</v>
      </c>
      <c r="Q5868">
        <f ca="1">IF(P5868&gt;0,1,0)</f>
        <v>1</v>
      </c>
      <c r="R5868">
        <f t="shared" ca="1" si="3113"/>
        <v>7</v>
      </c>
      <c r="S5868">
        <f t="shared" ca="1" si="3114"/>
        <v>15</v>
      </c>
      <c r="T5868">
        <f t="shared" ca="1" si="3115"/>
        <v>3</v>
      </c>
      <c r="U5868">
        <f t="shared" ca="1" si="3116"/>
        <v>6</v>
      </c>
      <c r="V5868">
        <f t="shared" ca="1" si="3117"/>
        <v>5</v>
      </c>
      <c r="X5868">
        <f t="shared" si="3119"/>
        <v>5868</v>
      </c>
      <c r="Y5868">
        <f t="shared" si="3120"/>
        <v>5452</v>
      </c>
      <c r="Z5868">
        <f t="shared" si="3121"/>
        <v>5453</v>
      </c>
      <c r="AA5868">
        <f t="shared" si="3118"/>
        <v>5951</v>
      </c>
      <c r="AB5868">
        <f t="shared" si="3101"/>
        <v>500</v>
      </c>
      <c r="AM5868" t="str">
        <f t="shared" si="3102"/>
        <v>201906LP</v>
      </c>
      <c r="AN5868">
        <f t="shared" ca="1" si="3125"/>
        <v>7.0001680672268858</v>
      </c>
      <c r="AO5868">
        <f t="shared" ca="1" si="3126"/>
        <v>15</v>
      </c>
      <c r="AP5868">
        <f t="shared" ca="1" si="3103"/>
        <v>2.9831932773109244</v>
      </c>
      <c r="AQ5868">
        <f t="shared" ca="1" si="3104"/>
        <v>6.0084033613445378</v>
      </c>
      <c r="AR5868">
        <f t="shared" ca="1" si="3105"/>
        <v>5</v>
      </c>
      <c r="AS5868">
        <f ca="1">P5868/J5868</f>
        <v>0.2366481189990404</v>
      </c>
    </row>
    <row r="5869" spans="1:45" x14ac:dyDescent="0.4">
      <c r="A5869">
        <f t="shared" si="3100"/>
        <v>201906</v>
      </c>
      <c r="B5869" t="s">
        <v>945</v>
      </c>
      <c r="C5869" t="s">
        <v>647</v>
      </c>
      <c r="D5869" t="str">
        <f t="shared" ca="1" si="3124"/>
        <v>I117</v>
      </c>
      <c r="E5869">
        <f t="shared" ca="1" si="3106"/>
        <v>30</v>
      </c>
      <c r="F5869">
        <f t="shared" ca="1" si="3107"/>
        <v>6</v>
      </c>
      <c r="G5869" t="str">
        <f t="shared" ca="1" si="3122"/>
        <v>S10</v>
      </c>
      <c r="H5869" t="str">
        <f t="shared" ca="1" si="3123"/>
        <v>S105</v>
      </c>
      <c r="I5869">
        <f ca="1">VLOOKUP(D5869,PRC!$A$2:$B$21,2,0)*E5869</f>
        <v>75000000</v>
      </c>
      <c r="J5869">
        <f t="shared" ca="1" si="3108"/>
        <v>68999996</v>
      </c>
      <c r="K5869">
        <f ca="1">VLOOKUP(D5869,PRC!$A$1:$C$21,3,0)*E5869</f>
        <v>34500000</v>
      </c>
      <c r="L5869">
        <f t="shared" ca="1" si="3109"/>
        <v>9000000</v>
      </c>
      <c r="M5869">
        <f t="shared" ca="1" si="3110"/>
        <v>2250000</v>
      </c>
      <c r="N5869">
        <f t="shared" ca="1" si="3111"/>
        <v>3750000</v>
      </c>
      <c r="O5869">
        <f t="shared" ca="1" si="3112"/>
        <v>3750000</v>
      </c>
      <c r="P5869">
        <f t="shared" ca="1" si="3127"/>
        <v>15749996</v>
      </c>
      <c r="Q5869">
        <f ca="1">IF(P5869&gt;0,1,0)</f>
        <v>1</v>
      </c>
      <c r="R5869">
        <f t="shared" ca="1" si="3113"/>
        <v>8</v>
      </c>
      <c r="S5869">
        <f t="shared" ca="1" si="3114"/>
        <v>12</v>
      </c>
      <c r="T5869">
        <f t="shared" ca="1" si="3115"/>
        <v>3</v>
      </c>
      <c r="U5869">
        <f t="shared" ca="1" si="3116"/>
        <v>5</v>
      </c>
      <c r="V5869">
        <f t="shared" ca="1" si="3117"/>
        <v>5</v>
      </c>
      <c r="X5869">
        <f t="shared" si="3119"/>
        <v>5869</v>
      </c>
      <c r="Y5869">
        <f t="shared" si="3120"/>
        <v>5452</v>
      </c>
      <c r="Z5869">
        <f t="shared" si="3121"/>
        <v>5453</v>
      </c>
      <c r="AA5869">
        <f t="shared" si="3118"/>
        <v>5951</v>
      </c>
      <c r="AB5869">
        <f t="shared" si="3101"/>
        <v>500</v>
      </c>
      <c r="AM5869" t="str">
        <f t="shared" si="3102"/>
        <v>201906LP</v>
      </c>
      <c r="AN5869">
        <f t="shared" ca="1" si="3125"/>
        <v>8.0000053333333376</v>
      </c>
      <c r="AO5869">
        <f t="shared" ca="1" si="3126"/>
        <v>12</v>
      </c>
      <c r="AP5869">
        <f t="shared" ca="1" si="3103"/>
        <v>3</v>
      </c>
      <c r="AQ5869">
        <f t="shared" ca="1" si="3104"/>
        <v>5</v>
      </c>
      <c r="AR5869">
        <f t="shared" ca="1" si="3105"/>
        <v>5</v>
      </c>
      <c r="AS5869">
        <f ca="1">P5869/J5869</f>
        <v>0.22826082482671448</v>
      </c>
    </row>
    <row r="5870" spans="1:45" x14ac:dyDescent="0.4">
      <c r="A5870">
        <f t="shared" si="3100"/>
        <v>201906</v>
      </c>
      <c r="B5870" t="s">
        <v>946</v>
      </c>
      <c r="C5870" t="s">
        <v>647</v>
      </c>
      <c r="D5870" t="str">
        <f t="shared" ca="1" si="3124"/>
        <v>I116</v>
      </c>
      <c r="E5870">
        <f t="shared" ca="1" si="3106"/>
        <v>31</v>
      </c>
      <c r="F5870">
        <f t="shared" ca="1" si="3107"/>
        <v>9</v>
      </c>
      <c r="G5870" t="str">
        <f t="shared" ca="1" si="3122"/>
        <v>S10</v>
      </c>
      <c r="H5870" t="str">
        <f t="shared" ca="1" si="3123"/>
        <v>S109</v>
      </c>
      <c r="I5870">
        <f ca="1">VLOOKUP(D5870,PRC!$A$2:$B$21,2,0)*E5870</f>
        <v>45260000</v>
      </c>
      <c r="J5870">
        <f t="shared" ca="1" si="3108"/>
        <v>41186596</v>
      </c>
      <c r="K5870">
        <f ca="1">VLOOKUP(D5870,PRC!$A$1:$C$21,3,0)*E5870</f>
        <v>27156000</v>
      </c>
      <c r="L5870">
        <f t="shared" ca="1" si="3109"/>
        <v>4526000</v>
      </c>
      <c r="M5870">
        <f t="shared" ca="1" si="3110"/>
        <v>1358000</v>
      </c>
      <c r="N5870">
        <f t="shared" ca="1" si="3111"/>
        <v>2263000</v>
      </c>
      <c r="O5870">
        <f t="shared" ca="1" si="3112"/>
        <v>4526000</v>
      </c>
      <c r="P5870">
        <f t="shared" ca="1" si="3127"/>
        <v>1357596</v>
      </c>
      <c r="Q5870">
        <f ca="1">IF(P5870&gt;0,1,0)</f>
        <v>1</v>
      </c>
      <c r="R5870">
        <f t="shared" ca="1" si="3113"/>
        <v>9</v>
      </c>
      <c r="S5870">
        <f t="shared" ca="1" si="3114"/>
        <v>10</v>
      </c>
      <c r="T5870">
        <f t="shared" ca="1" si="3115"/>
        <v>3</v>
      </c>
      <c r="U5870">
        <f t="shared" ca="1" si="3116"/>
        <v>5</v>
      </c>
      <c r="V5870">
        <f t="shared" ca="1" si="3117"/>
        <v>10</v>
      </c>
      <c r="X5870">
        <f t="shared" si="3119"/>
        <v>5870</v>
      </c>
      <c r="Y5870">
        <f t="shared" si="3120"/>
        <v>5452</v>
      </c>
      <c r="Z5870">
        <f t="shared" si="3121"/>
        <v>5453</v>
      </c>
      <c r="AA5870">
        <f t="shared" si="3118"/>
        <v>5951</v>
      </c>
      <c r="AB5870">
        <f t="shared" si="3101"/>
        <v>500</v>
      </c>
      <c r="AM5870" t="str">
        <f t="shared" si="3102"/>
        <v>201906LP</v>
      </c>
      <c r="AN5870">
        <f t="shared" ca="1" si="3125"/>
        <v>9.0000088378258898</v>
      </c>
      <c r="AO5870">
        <f t="shared" ca="1" si="3126"/>
        <v>10</v>
      </c>
      <c r="AP5870">
        <f t="shared" ca="1" si="3103"/>
        <v>3.0004418912947415</v>
      </c>
      <c r="AQ5870">
        <f t="shared" ca="1" si="3104"/>
        <v>5</v>
      </c>
      <c r="AR5870">
        <f t="shared" ca="1" si="3105"/>
        <v>10</v>
      </c>
      <c r="AS5870">
        <f ca="1">P5870/J5870</f>
        <v>3.296208310101665E-2</v>
      </c>
    </row>
    <row r="5871" spans="1:45" x14ac:dyDescent="0.4">
      <c r="A5871">
        <f t="shared" si="3100"/>
        <v>201906</v>
      </c>
      <c r="B5871" t="s">
        <v>947</v>
      </c>
      <c r="C5871" t="s">
        <v>647</v>
      </c>
      <c r="D5871" t="str">
        <f t="shared" ca="1" si="3124"/>
        <v>I119</v>
      </c>
      <c r="E5871">
        <f t="shared" ca="1" si="3106"/>
        <v>58</v>
      </c>
      <c r="F5871">
        <f t="shared" ca="1" si="3107"/>
        <v>6</v>
      </c>
      <c r="G5871" t="str">
        <f t="shared" ca="1" si="3122"/>
        <v>S10</v>
      </c>
      <c r="H5871" t="str">
        <f t="shared" ca="1" si="3123"/>
        <v>S109</v>
      </c>
      <c r="I5871">
        <f ca="1">VLOOKUP(D5871,PRC!$A$2:$B$21,2,0)*E5871</f>
        <v>5510000</v>
      </c>
      <c r="J5871">
        <f t="shared" ca="1" si="3108"/>
        <v>5234496</v>
      </c>
      <c r="K5871">
        <f ca="1">VLOOKUP(D5871,PRC!$A$1:$C$21,3,0)*E5871</f>
        <v>2644800</v>
      </c>
      <c r="L5871">
        <f t="shared" ca="1" si="3109"/>
        <v>606000</v>
      </c>
      <c r="M5871">
        <f t="shared" ca="1" si="3110"/>
        <v>165000</v>
      </c>
      <c r="N5871">
        <f t="shared" ca="1" si="3111"/>
        <v>551000</v>
      </c>
      <c r="O5871">
        <f t="shared" ca="1" si="3112"/>
        <v>331000</v>
      </c>
      <c r="P5871">
        <f t="shared" ca="1" si="3127"/>
        <v>936696</v>
      </c>
      <c r="Q5871">
        <f ca="1">IF(P5871&gt;0,1,0)</f>
        <v>1</v>
      </c>
      <c r="R5871">
        <f t="shared" ca="1" si="3113"/>
        <v>5</v>
      </c>
      <c r="S5871">
        <f t="shared" ca="1" si="3114"/>
        <v>11</v>
      </c>
      <c r="T5871">
        <f t="shared" ca="1" si="3115"/>
        <v>3</v>
      </c>
      <c r="U5871">
        <f t="shared" ca="1" si="3116"/>
        <v>10</v>
      </c>
      <c r="V5871">
        <f t="shared" ca="1" si="3117"/>
        <v>6</v>
      </c>
      <c r="X5871">
        <f t="shared" si="3119"/>
        <v>5871</v>
      </c>
      <c r="Y5871">
        <f t="shared" si="3120"/>
        <v>5452</v>
      </c>
      <c r="Z5871">
        <f t="shared" si="3121"/>
        <v>5453</v>
      </c>
      <c r="AA5871">
        <f t="shared" si="3118"/>
        <v>5951</v>
      </c>
      <c r="AB5871">
        <f t="shared" si="3101"/>
        <v>500</v>
      </c>
      <c r="AM5871" t="str">
        <f t="shared" si="3102"/>
        <v>201906LP</v>
      </c>
      <c r="AN5871">
        <f t="shared" ca="1" si="3125"/>
        <v>5.0000725952813019</v>
      </c>
      <c r="AO5871">
        <f t="shared" ca="1" si="3126"/>
        <v>10.998185117967333</v>
      </c>
      <c r="AP5871">
        <f t="shared" ca="1" si="3103"/>
        <v>2.9945553539019962</v>
      </c>
      <c r="AQ5871">
        <f t="shared" ca="1" si="3104"/>
        <v>10</v>
      </c>
      <c r="AR5871">
        <f t="shared" ca="1" si="3105"/>
        <v>6.0072595281306711</v>
      </c>
      <c r="AS5871">
        <f ca="1">P5871/J5871</f>
        <v>0.17894674100429153</v>
      </c>
    </row>
    <row r="5872" spans="1:45" x14ac:dyDescent="0.4">
      <c r="A5872">
        <f t="shared" si="3100"/>
        <v>201906</v>
      </c>
      <c r="B5872" t="s">
        <v>948</v>
      </c>
      <c r="C5872" t="s">
        <v>647</v>
      </c>
      <c r="D5872" t="str">
        <f t="shared" ca="1" si="3124"/>
        <v>I101</v>
      </c>
      <c r="E5872">
        <f t="shared" ca="1" si="3106"/>
        <v>53</v>
      </c>
      <c r="F5872">
        <f t="shared" ca="1" si="3107"/>
        <v>8</v>
      </c>
      <c r="G5872" t="str">
        <f t="shared" ca="1" si="3122"/>
        <v>S11</v>
      </c>
      <c r="H5872" t="str">
        <f t="shared" ca="1" si="3123"/>
        <v>S114</v>
      </c>
      <c r="I5872">
        <f ca="1">VLOOKUP(D5872,PRC!$A$2:$B$21,2,0)*E5872</f>
        <v>1590000</v>
      </c>
      <c r="J5872">
        <f t="shared" ca="1" si="3108"/>
        <v>1478696</v>
      </c>
      <c r="K5872">
        <f ca="1">VLOOKUP(D5872,PRC!$A$1:$C$21,3,0)*E5872</f>
        <v>826800</v>
      </c>
      <c r="L5872">
        <f t="shared" ca="1" si="3109"/>
        <v>175000</v>
      </c>
      <c r="M5872">
        <f t="shared" ca="1" si="3110"/>
        <v>48000</v>
      </c>
      <c r="N5872">
        <f t="shared" ca="1" si="3111"/>
        <v>111000</v>
      </c>
      <c r="O5872">
        <f t="shared" ca="1" si="3112"/>
        <v>143000</v>
      </c>
      <c r="P5872">
        <f t="shared" ca="1" si="3127"/>
        <v>174896</v>
      </c>
      <c r="Q5872">
        <f ca="1">IF(P5872&gt;0,1,0)</f>
        <v>1</v>
      </c>
      <c r="R5872">
        <f t="shared" ca="1" si="3113"/>
        <v>7</v>
      </c>
      <c r="S5872">
        <f t="shared" ca="1" si="3114"/>
        <v>11</v>
      </c>
      <c r="T5872">
        <f t="shared" ca="1" si="3115"/>
        <v>3</v>
      </c>
      <c r="U5872">
        <f t="shared" ca="1" si="3116"/>
        <v>7</v>
      </c>
      <c r="V5872">
        <f t="shared" ca="1" si="3117"/>
        <v>9</v>
      </c>
      <c r="X5872">
        <f t="shared" si="3119"/>
        <v>5872</v>
      </c>
      <c r="Y5872">
        <f t="shared" si="3120"/>
        <v>5452</v>
      </c>
      <c r="Z5872">
        <f t="shared" si="3121"/>
        <v>5453</v>
      </c>
      <c r="AA5872">
        <f t="shared" si="3118"/>
        <v>5951</v>
      </c>
      <c r="AB5872">
        <f t="shared" si="3101"/>
        <v>500</v>
      </c>
      <c r="AM5872" t="str">
        <f t="shared" si="3102"/>
        <v>201906LP</v>
      </c>
      <c r="AN5872">
        <f t="shared" ca="1" si="3125"/>
        <v>7.0002515723270431</v>
      </c>
      <c r="AO5872">
        <f t="shared" ca="1" si="3126"/>
        <v>11.0062893081761</v>
      </c>
      <c r="AP5872">
        <f t="shared" ca="1" si="3103"/>
        <v>3.0188679245283021</v>
      </c>
      <c r="AQ5872">
        <f t="shared" ca="1" si="3104"/>
        <v>6.9811320754716979</v>
      </c>
      <c r="AR5872">
        <f t="shared" ca="1" si="3105"/>
        <v>8.9937106918238996</v>
      </c>
      <c r="AS5872">
        <f ca="1">P5872/J5872</f>
        <v>0.118277184762791</v>
      </c>
    </row>
    <row r="5873" spans="1:45" x14ac:dyDescent="0.4">
      <c r="A5873">
        <f t="shared" si="3100"/>
        <v>201906</v>
      </c>
      <c r="B5873" t="s">
        <v>949</v>
      </c>
      <c r="C5873" t="s">
        <v>647</v>
      </c>
      <c r="D5873" t="str">
        <f t="shared" ca="1" si="3124"/>
        <v>I119</v>
      </c>
      <c r="E5873">
        <f t="shared" ca="1" si="3106"/>
        <v>43</v>
      </c>
      <c r="F5873">
        <f t="shared" ca="1" si="3107"/>
        <v>9</v>
      </c>
      <c r="G5873" t="str">
        <f t="shared" ca="1" si="3122"/>
        <v>S11</v>
      </c>
      <c r="H5873" t="str">
        <f t="shared" ca="1" si="3123"/>
        <v>S112</v>
      </c>
      <c r="I5873">
        <f ca="1">VLOOKUP(D5873,PRC!$A$2:$B$21,2,0)*E5873</f>
        <v>4085000</v>
      </c>
      <c r="J5873">
        <f t="shared" ca="1" si="3108"/>
        <v>3758196</v>
      </c>
      <c r="K5873">
        <f ca="1">VLOOKUP(D5873,PRC!$A$1:$C$21,3,0)*E5873</f>
        <v>1960800</v>
      </c>
      <c r="L5873">
        <f t="shared" ca="1" si="3109"/>
        <v>613000</v>
      </c>
      <c r="M5873">
        <f t="shared" ca="1" si="3110"/>
        <v>82000</v>
      </c>
      <c r="N5873">
        <f t="shared" ca="1" si="3111"/>
        <v>286000</v>
      </c>
      <c r="O5873">
        <f t="shared" ca="1" si="3112"/>
        <v>204000</v>
      </c>
      <c r="P5873">
        <f t="shared" ca="1" si="3127"/>
        <v>612396</v>
      </c>
      <c r="Q5873">
        <f ca="1">IF(P5873&gt;0,1,0)</f>
        <v>1</v>
      </c>
      <c r="R5873">
        <f t="shared" ca="1" si="3113"/>
        <v>8</v>
      </c>
      <c r="S5873">
        <f t="shared" ca="1" si="3114"/>
        <v>15</v>
      </c>
      <c r="T5873">
        <f t="shared" ca="1" si="3115"/>
        <v>2</v>
      </c>
      <c r="U5873">
        <f t="shared" ca="1" si="3116"/>
        <v>7</v>
      </c>
      <c r="V5873">
        <f t="shared" ca="1" si="3117"/>
        <v>5</v>
      </c>
      <c r="X5873">
        <f t="shared" si="3119"/>
        <v>5873</v>
      </c>
      <c r="Y5873">
        <f t="shared" si="3120"/>
        <v>5452</v>
      </c>
      <c r="Z5873">
        <f t="shared" si="3121"/>
        <v>5453</v>
      </c>
      <c r="AA5873">
        <f t="shared" si="3118"/>
        <v>5951</v>
      </c>
      <c r="AB5873">
        <f t="shared" si="3101"/>
        <v>500</v>
      </c>
      <c r="AM5873" t="str">
        <f t="shared" si="3102"/>
        <v>201906LP</v>
      </c>
      <c r="AN5873">
        <f t="shared" ca="1" si="3125"/>
        <v>8.0000979192166426</v>
      </c>
      <c r="AO5873">
        <f t="shared" ca="1" si="3126"/>
        <v>15.006119951040391</v>
      </c>
      <c r="AP5873">
        <f t="shared" ca="1" si="3103"/>
        <v>2.0073439412484699</v>
      </c>
      <c r="AQ5873">
        <f t="shared" ca="1" si="3104"/>
        <v>7.0012239902080786</v>
      </c>
      <c r="AR5873">
        <f t="shared" ca="1" si="3105"/>
        <v>4.9938800489596087</v>
      </c>
      <c r="AS5873">
        <f ca="1">P5873/J5873</f>
        <v>0.16294945766532667</v>
      </c>
    </row>
    <row r="5874" spans="1:45" x14ac:dyDescent="0.4">
      <c r="A5874">
        <f t="shared" si="3100"/>
        <v>201906</v>
      </c>
      <c r="B5874" t="s">
        <v>950</v>
      </c>
      <c r="C5874" t="s">
        <v>647</v>
      </c>
      <c r="D5874" t="str">
        <f t="shared" ca="1" si="3124"/>
        <v>I105</v>
      </c>
      <c r="E5874">
        <f t="shared" ca="1" si="3106"/>
        <v>48</v>
      </c>
      <c r="F5874">
        <f t="shared" ca="1" si="3107"/>
        <v>5</v>
      </c>
      <c r="G5874" t="str">
        <f t="shared" ca="1" si="3122"/>
        <v>S11</v>
      </c>
      <c r="H5874" t="str">
        <f t="shared" ca="1" si="3123"/>
        <v>S114</v>
      </c>
      <c r="I5874">
        <f ca="1">VLOOKUP(D5874,PRC!$A$2:$B$21,2,0)*E5874</f>
        <v>4800000</v>
      </c>
      <c r="J5874">
        <f t="shared" ca="1" si="3108"/>
        <v>4511996</v>
      </c>
      <c r="K5874">
        <f ca="1">VLOOKUP(D5874,PRC!$A$1:$C$21,3,0)*E5874</f>
        <v>2832000</v>
      </c>
      <c r="L5874">
        <f t="shared" ca="1" si="3109"/>
        <v>720000</v>
      </c>
      <c r="M5874">
        <f t="shared" ca="1" si="3110"/>
        <v>96000</v>
      </c>
      <c r="N5874">
        <f t="shared" ca="1" si="3111"/>
        <v>384000</v>
      </c>
      <c r="O5874">
        <f t="shared" ca="1" si="3112"/>
        <v>336000</v>
      </c>
      <c r="P5874">
        <f t="shared" ca="1" si="3127"/>
        <v>143996</v>
      </c>
      <c r="Q5874">
        <f ca="1">IF(P5874&gt;0,1,0)</f>
        <v>1</v>
      </c>
      <c r="R5874">
        <f t="shared" ca="1" si="3113"/>
        <v>6</v>
      </c>
      <c r="S5874">
        <f t="shared" ca="1" si="3114"/>
        <v>15</v>
      </c>
      <c r="T5874">
        <f t="shared" ca="1" si="3115"/>
        <v>2</v>
      </c>
      <c r="U5874">
        <f t="shared" ca="1" si="3116"/>
        <v>8</v>
      </c>
      <c r="V5874">
        <f t="shared" ca="1" si="3117"/>
        <v>7</v>
      </c>
      <c r="X5874">
        <f t="shared" si="3119"/>
        <v>5874</v>
      </c>
      <c r="Y5874">
        <f t="shared" si="3120"/>
        <v>5452</v>
      </c>
      <c r="Z5874">
        <f t="shared" si="3121"/>
        <v>5453</v>
      </c>
      <c r="AA5874">
        <f t="shared" si="3118"/>
        <v>5951</v>
      </c>
      <c r="AB5874">
        <f t="shared" si="3101"/>
        <v>500</v>
      </c>
      <c r="AM5874" t="str">
        <f t="shared" si="3102"/>
        <v>201906LP</v>
      </c>
      <c r="AN5874">
        <f t="shared" ca="1" si="3125"/>
        <v>6.0000833333333281</v>
      </c>
      <c r="AO5874">
        <f t="shared" ca="1" si="3126"/>
        <v>15</v>
      </c>
      <c r="AP5874">
        <f t="shared" ca="1" si="3103"/>
        <v>2</v>
      </c>
      <c r="AQ5874">
        <f t="shared" ca="1" si="3104"/>
        <v>8</v>
      </c>
      <c r="AR5874">
        <f t="shared" ca="1" si="3105"/>
        <v>7.0000000000000009</v>
      </c>
      <c r="AS5874">
        <f ca="1">P5874/J5874</f>
        <v>3.1914035384783143E-2</v>
      </c>
    </row>
    <row r="5875" spans="1:45" x14ac:dyDescent="0.4">
      <c r="A5875">
        <f t="shared" si="3100"/>
        <v>201906</v>
      </c>
      <c r="B5875" t="s">
        <v>951</v>
      </c>
      <c r="C5875" t="s">
        <v>647</v>
      </c>
      <c r="D5875" t="str">
        <f t="shared" ca="1" si="3124"/>
        <v>I112</v>
      </c>
      <c r="E5875">
        <f t="shared" ca="1" si="3106"/>
        <v>60</v>
      </c>
      <c r="F5875">
        <f t="shared" ca="1" si="3107"/>
        <v>7</v>
      </c>
      <c r="G5875" t="str">
        <f t="shared" ca="1" si="3122"/>
        <v>S11</v>
      </c>
      <c r="H5875" t="str">
        <f t="shared" ca="1" si="3123"/>
        <v>S111</v>
      </c>
      <c r="I5875">
        <f ca="1">VLOOKUP(D5875,PRC!$A$2:$B$21,2,0)*E5875</f>
        <v>3900000</v>
      </c>
      <c r="J5875">
        <f t="shared" ca="1" si="3108"/>
        <v>3626995.9999999995</v>
      </c>
      <c r="K5875">
        <f ca="1">VLOOKUP(D5875,PRC!$A$1:$C$21,3,0)*E5875</f>
        <v>1950000</v>
      </c>
      <c r="L5875">
        <f t="shared" ca="1" si="3109"/>
        <v>390000</v>
      </c>
      <c r="M5875">
        <f t="shared" ca="1" si="3110"/>
        <v>78000</v>
      </c>
      <c r="N5875">
        <f t="shared" ca="1" si="3111"/>
        <v>312000</v>
      </c>
      <c r="O5875">
        <f t="shared" ca="1" si="3112"/>
        <v>351000</v>
      </c>
      <c r="P5875">
        <f t="shared" ca="1" si="3127"/>
        <v>545995.99999999953</v>
      </c>
      <c r="Q5875">
        <f ca="1">IF(P5875&gt;0,1,0)</f>
        <v>1</v>
      </c>
      <c r="R5875">
        <f t="shared" ca="1" si="3113"/>
        <v>7</v>
      </c>
      <c r="S5875">
        <f t="shared" ca="1" si="3114"/>
        <v>10</v>
      </c>
      <c r="T5875">
        <f t="shared" ca="1" si="3115"/>
        <v>2</v>
      </c>
      <c r="U5875">
        <f t="shared" ca="1" si="3116"/>
        <v>8</v>
      </c>
      <c r="V5875">
        <f t="shared" ca="1" si="3117"/>
        <v>9</v>
      </c>
      <c r="X5875">
        <f t="shared" si="3119"/>
        <v>5875</v>
      </c>
      <c r="Y5875">
        <f t="shared" si="3120"/>
        <v>5452</v>
      </c>
      <c r="Z5875">
        <f t="shared" si="3121"/>
        <v>5453</v>
      </c>
      <c r="AA5875">
        <f t="shared" si="3118"/>
        <v>5951</v>
      </c>
      <c r="AB5875">
        <f t="shared" si="3101"/>
        <v>500</v>
      </c>
      <c r="AM5875" t="str">
        <f t="shared" si="3102"/>
        <v>201906LP</v>
      </c>
      <c r="AN5875">
        <f t="shared" ca="1" si="3125"/>
        <v>7.0001025641025727</v>
      </c>
      <c r="AO5875">
        <f t="shared" ca="1" si="3126"/>
        <v>10</v>
      </c>
      <c r="AP5875">
        <f t="shared" ca="1" si="3103"/>
        <v>2</v>
      </c>
      <c r="AQ5875">
        <f t="shared" ca="1" si="3104"/>
        <v>8</v>
      </c>
      <c r="AR5875">
        <f t="shared" ca="1" si="3105"/>
        <v>9</v>
      </c>
      <c r="AS5875">
        <f ca="1">P5875/J5875</f>
        <v>0.15053669758665286</v>
      </c>
    </row>
    <row r="5876" spans="1:45" x14ac:dyDescent="0.4">
      <c r="A5876">
        <f t="shared" si="3100"/>
        <v>201906</v>
      </c>
      <c r="B5876" t="s">
        <v>952</v>
      </c>
      <c r="C5876" t="s">
        <v>647</v>
      </c>
      <c r="D5876" t="str">
        <f t="shared" ca="1" si="3124"/>
        <v>I105</v>
      </c>
      <c r="E5876">
        <f t="shared" ca="1" si="3106"/>
        <v>39</v>
      </c>
      <c r="F5876">
        <f t="shared" ca="1" si="3107"/>
        <v>6</v>
      </c>
      <c r="G5876" t="str">
        <f t="shared" ca="1" si="3122"/>
        <v>S10</v>
      </c>
      <c r="H5876" t="str">
        <f t="shared" ca="1" si="3123"/>
        <v>S103</v>
      </c>
      <c r="I5876">
        <f ca="1">VLOOKUP(D5876,PRC!$A$2:$B$21,2,0)*E5876</f>
        <v>3900000</v>
      </c>
      <c r="J5876">
        <f t="shared" ca="1" si="3108"/>
        <v>3548996</v>
      </c>
      <c r="K5876">
        <f ca="1">VLOOKUP(D5876,PRC!$A$1:$C$21,3,0)*E5876</f>
        <v>2301000</v>
      </c>
      <c r="L5876">
        <f t="shared" ca="1" si="3109"/>
        <v>390000</v>
      </c>
      <c r="M5876">
        <f t="shared" ca="1" si="3110"/>
        <v>39000</v>
      </c>
      <c r="N5876">
        <f t="shared" ca="1" si="3111"/>
        <v>195000</v>
      </c>
      <c r="O5876">
        <f t="shared" ca="1" si="3112"/>
        <v>273000</v>
      </c>
      <c r="P5876">
        <f t="shared" ca="1" si="3127"/>
        <v>350996</v>
      </c>
      <c r="Q5876">
        <f ca="1">IF(P5876&gt;0,1,0)</f>
        <v>1</v>
      </c>
      <c r="R5876">
        <f t="shared" ca="1" si="3113"/>
        <v>9</v>
      </c>
      <c r="S5876">
        <f t="shared" ca="1" si="3114"/>
        <v>10</v>
      </c>
      <c r="T5876">
        <f t="shared" ca="1" si="3115"/>
        <v>1</v>
      </c>
      <c r="U5876">
        <f t="shared" ca="1" si="3116"/>
        <v>5</v>
      </c>
      <c r="V5876">
        <f t="shared" ca="1" si="3117"/>
        <v>7</v>
      </c>
      <c r="X5876">
        <f t="shared" si="3119"/>
        <v>5876</v>
      </c>
      <c r="Y5876">
        <f t="shared" si="3120"/>
        <v>5452</v>
      </c>
      <c r="Z5876">
        <f t="shared" si="3121"/>
        <v>5453</v>
      </c>
      <c r="AA5876">
        <f t="shared" si="3118"/>
        <v>5951</v>
      </c>
      <c r="AB5876">
        <f t="shared" si="3101"/>
        <v>500</v>
      </c>
      <c r="AM5876" t="str">
        <f t="shared" si="3102"/>
        <v>201906LP</v>
      </c>
      <c r="AN5876">
        <f t="shared" ca="1" si="3125"/>
        <v>9.0001025641025638</v>
      </c>
      <c r="AO5876">
        <f t="shared" ca="1" si="3126"/>
        <v>10</v>
      </c>
      <c r="AP5876">
        <f t="shared" ca="1" si="3103"/>
        <v>1</v>
      </c>
      <c r="AQ5876">
        <f t="shared" ca="1" si="3104"/>
        <v>5</v>
      </c>
      <c r="AR5876">
        <f t="shared" ca="1" si="3105"/>
        <v>7.0000000000000009</v>
      </c>
      <c r="AS5876">
        <f ca="1">P5876/J5876</f>
        <v>9.8900083291161789E-2</v>
      </c>
    </row>
    <row r="5877" spans="1:45" x14ac:dyDescent="0.4">
      <c r="A5877">
        <f t="shared" si="3100"/>
        <v>201906</v>
      </c>
      <c r="B5877" t="s">
        <v>953</v>
      </c>
      <c r="C5877" t="s">
        <v>647</v>
      </c>
      <c r="D5877" t="str">
        <f t="shared" ca="1" si="3124"/>
        <v>I103</v>
      </c>
      <c r="E5877">
        <f t="shared" ca="1" si="3106"/>
        <v>33</v>
      </c>
      <c r="F5877">
        <f t="shared" ca="1" si="3107"/>
        <v>5</v>
      </c>
      <c r="G5877" t="str">
        <f t="shared" ca="1" si="3122"/>
        <v>S11</v>
      </c>
      <c r="H5877" t="str">
        <f t="shared" ca="1" si="3123"/>
        <v>S116</v>
      </c>
      <c r="I5877">
        <f ca="1">VLOOKUP(D5877,PRC!$A$2:$B$21,2,0)*E5877</f>
        <v>1650000</v>
      </c>
      <c r="J5877">
        <f t="shared" ca="1" si="3108"/>
        <v>1484996</v>
      </c>
      <c r="K5877">
        <f ca="1">VLOOKUP(D5877,PRC!$A$1:$C$21,3,0)*E5877</f>
        <v>940500</v>
      </c>
      <c r="L5877">
        <f t="shared" ca="1" si="3109"/>
        <v>165000</v>
      </c>
      <c r="M5877">
        <f t="shared" ca="1" si="3110"/>
        <v>17000</v>
      </c>
      <c r="N5877">
        <f t="shared" ca="1" si="3111"/>
        <v>116000</v>
      </c>
      <c r="O5877">
        <f t="shared" ca="1" si="3112"/>
        <v>83000</v>
      </c>
      <c r="P5877">
        <f t="shared" ca="1" si="3127"/>
        <v>163496</v>
      </c>
      <c r="Q5877">
        <f ca="1">IF(P5877&gt;0,1,0)</f>
        <v>1</v>
      </c>
      <c r="R5877">
        <f t="shared" ca="1" si="3113"/>
        <v>10</v>
      </c>
      <c r="S5877">
        <f t="shared" ca="1" si="3114"/>
        <v>10</v>
      </c>
      <c r="T5877">
        <f t="shared" ca="1" si="3115"/>
        <v>1</v>
      </c>
      <c r="U5877">
        <f t="shared" ca="1" si="3116"/>
        <v>7</v>
      </c>
      <c r="V5877">
        <f t="shared" ca="1" si="3117"/>
        <v>5</v>
      </c>
      <c r="X5877">
        <f t="shared" si="3119"/>
        <v>5877</v>
      </c>
      <c r="Y5877">
        <f t="shared" si="3120"/>
        <v>5452</v>
      </c>
      <c r="Z5877">
        <f t="shared" si="3121"/>
        <v>5453</v>
      </c>
      <c r="AA5877">
        <f t="shared" si="3118"/>
        <v>5951</v>
      </c>
      <c r="AB5877">
        <f t="shared" si="3101"/>
        <v>500</v>
      </c>
      <c r="AM5877" t="str">
        <f t="shared" si="3102"/>
        <v>201906LP</v>
      </c>
      <c r="AN5877">
        <f t="shared" ca="1" si="3125"/>
        <v>10.000242424242423</v>
      </c>
      <c r="AO5877">
        <f t="shared" ca="1" si="3126"/>
        <v>10</v>
      </c>
      <c r="AP5877">
        <f t="shared" ca="1" si="3103"/>
        <v>1.0303030303030303</v>
      </c>
      <c r="AQ5877">
        <f t="shared" ca="1" si="3104"/>
        <v>7.0303030303030294</v>
      </c>
      <c r="AR5877">
        <f t="shared" ca="1" si="3105"/>
        <v>5.0303030303030303</v>
      </c>
      <c r="AS5877">
        <f ca="1">P5877/J5877</f>
        <v>0.1100986130602372</v>
      </c>
    </row>
    <row r="5878" spans="1:45" x14ac:dyDescent="0.4">
      <c r="A5878">
        <f t="shared" si="3100"/>
        <v>201906</v>
      </c>
      <c r="B5878" t="s">
        <v>954</v>
      </c>
      <c r="C5878" t="s">
        <v>647</v>
      </c>
      <c r="D5878" t="str">
        <f t="shared" ca="1" si="3124"/>
        <v>I108</v>
      </c>
      <c r="E5878">
        <f t="shared" ca="1" si="3106"/>
        <v>55</v>
      </c>
      <c r="F5878">
        <f t="shared" ca="1" si="3107"/>
        <v>7</v>
      </c>
      <c r="G5878" t="str">
        <f t="shared" ca="1" si="3122"/>
        <v>S10</v>
      </c>
      <c r="H5878" t="str">
        <f t="shared" ca="1" si="3123"/>
        <v>S104</v>
      </c>
      <c r="I5878">
        <f ca="1">VLOOKUP(D5878,PRC!$A$2:$B$21,2,0)*E5878</f>
        <v>2200000</v>
      </c>
      <c r="J5878">
        <f t="shared" ca="1" si="3108"/>
        <v>2023996</v>
      </c>
      <c r="K5878">
        <f ca="1">VLOOKUP(D5878,PRC!$A$1:$C$21,3,0)*E5878</f>
        <v>1012000</v>
      </c>
      <c r="L5878">
        <f t="shared" ca="1" si="3109"/>
        <v>330000</v>
      </c>
      <c r="M5878">
        <f t="shared" ca="1" si="3110"/>
        <v>66000</v>
      </c>
      <c r="N5878">
        <f t="shared" ca="1" si="3111"/>
        <v>220000</v>
      </c>
      <c r="O5878">
        <f t="shared" ca="1" si="3112"/>
        <v>176000</v>
      </c>
      <c r="P5878">
        <f t="shared" ca="1" si="3127"/>
        <v>219996</v>
      </c>
      <c r="Q5878">
        <f ca="1">IF(P5878&gt;0,1,0)</f>
        <v>1</v>
      </c>
      <c r="R5878">
        <f t="shared" ca="1" si="3113"/>
        <v>8</v>
      </c>
      <c r="S5878">
        <f t="shared" ca="1" si="3114"/>
        <v>15</v>
      </c>
      <c r="T5878">
        <f t="shared" ca="1" si="3115"/>
        <v>3</v>
      </c>
      <c r="U5878">
        <f t="shared" ca="1" si="3116"/>
        <v>10</v>
      </c>
      <c r="V5878">
        <f t="shared" ca="1" si="3117"/>
        <v>8</v>
      </c>
      <c r="X5878">
        <f t="shared" si="3119"/>
        <v>5878</v>
      </c>
      <c r="Y5878">
        <f t="shared" si="3120"/>
        <v>5452</v>
      </c>
      <c r="Z5878">
        <f t="shared" si="3121"/>
        <v>5453</v>
      </c>
      <c r="AA5878">
        <f t="shared" si="3118"/>
        <v>5951</v>
      </c>
      <c r="AB5878">
        <f t="shared" si="3101"/>
        <v>500</v>
      </c>
      <c r="AM5878" t="str">
        <f t="shared" si="3102"/>
        <v>201906LP</v>
      </c>
      <c r="AN5878">
        <f t="shared" ca="1" si="3125"/>
        <v>8.000181818181817</v>
      </c>
      <c r="AO5878">
        <f t="shared" ca="1" si="3126"/>
        <v>15</v>
      </c>
      <c r="AP5878">
        <f t="shared" ca="1" si="3103"/>
        <v>3</v>
      </c>
      <c r="AQ5878">
        <f t="shared" ca="1" si="3104"/>
        <v>10</v>
      </c>
      <c r="AR5878">
        <f t="shared" ca="1" si="3105"/>
        <v>8</v>
      </c>
      <c r="AS5878">
        <f ca="1">P5878/J5878</f>
        <v>0.10869389069938873</v>
      </c>
    </row>
    <row r="5879" spans="1:45" x14ac:dyDescent="0.4">
      <c r="A5879">
        <f t="shared" si="3100"/>
        <v>201906</v>
      </c>
      <c r="B5879" t="s">
        <v>955</v>
      </c>
      <c r="C5879" t="s">
        <v>647</v>
      </c>
      <c r="D5879" t="str">
        <f t="shared" ca="1" si="3124"/>
        <v>I110</v>
      </c>
      <c r="E5879">
        <f t="shared" ca="1" si="3106"/>
        <v>40</v>
      </c>
      <c r="F5879">
        <f t="shared" ca="1" si="3107"/>
        <v>7</v>
      </c>
      <c r="G5879" t="str">
        <f t="shared" ca="1" si="3122"/>
        <v>S11</v>
      </c>
      <c r="H5879" t="str">
        <f t="shared" ca="1" si="3123"/>
        <v>S113</v>
      </c>
      <c r="I5879">
        <f ca="1">VLOOKUP(D5879,PRC!$A$2:$B$21,2,0)*E5879</f>
        <v>12000000</v>
      </c>
      <c r="J5879">
        <f t="shared" ca="1" si="3108"/>
        <v>11159996</v>
      </c>
      <c r="K5879">
        <f ca="1">VLOOKUP(D5879,PRC!$A$1:$C$21,3,0)*E5879</f>
        <v>5520000</v>
      </c>
      <c r="L5879">
        <f t="shared" ca="1" si="3109"/>
        <v>1320000</v>
      </c>
      <c r="M5879">
        <f t="shared" ca="1" si="3110"/>
        <v>240000</v>
      </c>
      <c r="N5879">
        <f t="shared" ca="1" si="3111"/>
        <v>840000</v>
      </c>
      <c r="O5879">
        <f t="shared" ca="1" si="3112"/>
        <v>960000</v>
      </c>
      <c r="P5879">
        <f t="shared" ca="1" si="3127"/>
        <v>2279996</v>
      </c>
      <c r="Q5879">
        <f ca="1">IF(P5879&gt;0,1,0)</f>
        <v>1</v>
      </c>
      <c r="R5879">
        <f t="shared" ca="1" si="3113"/>
        <v>7</v>
      </c>
      <c r="S5879">
        <f t="shared" ca="1" si="3114"/>
        <v>11</v>
      </c>
      <c r="T5879">
        <f t="shared" ca="1" si="3115"/>
        <v>2</v>
      </c>
      <c r="U5879">
        <f t="shared" ca="1" si="3116"/>
        <v>7</v>
      </c>
      <c r="V5879">
        <f t="shared" ca="1" si="3117"/>
        <v>8</v>
      </c>
      <c r="X5879">
        <f t="shared" si="3119"/>
        <v>5879</v>
      </c>
      <c r="Y5879">
        <f t="shared" si="3120"/>
        <v>5452</v>
      </c>
      <c r="Z5879">
        <f t="shared" si="3121"/>
        <v>5453</v>
      </c>
      <c r="AA5879">
        <f t="shared" si="3118"/>
        <v>5951</v>
      </c>
      <c r="AB5879">
        <f t="shared" si="3101"/>
        <v>500</v>
      </c>
      <c r="AM5879" t="str">
        <f t="shared" si="3102"/>
        <v>201906LP</v>
      </c>
      <c r="AN5879">
        <f t="shared" ca="1" si="3125"/>
        <v>7.0000333333333327</v>
      </c>
      <c r="AO5879">
        <f t="shared" ca="1" si="3126"/>
        <v>11</v>
      </c>
      <c r="AP5879">
        <f t="shared" ca="1" si="3103"/>
        <v>2</v>
      </c>
      <c r="AQ5879">
        <f t="shared" ca="1" si="3104"/>
        <v>7.0000000000000009</v>
      </c>
      <c r="AR5879">
        <f t="shared" ca="1" si="3105"/>
        <v>8</v>
      </c>
      <c r="AS5879">
        <f ca="1">P5879/J5879</f>
        <v>0.20430079007196777</v>
      </c>
    </row>
    <row r="5880" spans="1:45" x14ac:dyDescent="0.4">
      <c r="A5880">
        <f t="shared" si="3100"/>
        <v>201906</v>
      </c>
      <c r="B5880" t="s">
        <v>956</v>
      </c>
      <c r="C5880" t="s">
        <v>647</v>
      </c>
      <c r="D5880" t="str">
        <f t="shared" ca="1" si="3124"/>
        <v>I112</v>
      </c>
      <c r="E5880">
        <f t="shared" ca="1" si="3106"/>
        <v>69</v>
      </c>
      <c r="F5880">
        <f t="shared" ca="1" si="3107"/>
        <v>7</v>
      </c>
      <c r="G5880" t="str">
        <f t="shared" ca="1" si="3122"/>
        <v>S11</v>
      </c>
      <c r="H5880" t="str">
        <f t="shared" ca="1" si="3123"/>
        <v>S114</v>
      </c>
      <c r="I5880">
        <f ca="1">VLOOKUP(D5880,PRC!$A$2:$B$21,2,0)*E5880</f>
        <v>4485000</v>
      </c>
      <c r="J5880">
        <f t="shared" ca="1" si="3108"/>
        <v>4081346</v>
      </c>
      <c r="K5880">
        <f ca="1">VLOOKUP(D5880,PRC!$A$1:$C$21,3,0)*E5880</f>
        <v>2242500</v>
      </c>
      <c r="L5880">
        <f t="shared" ca="1" si="3109"/>
        <v>493000</v>
      </c>
      <c r="M5880">
        <f t="shared" ca="1" si="3110"/>
        <v>45000</v>
      </c>
      <c r="N5880">
        <f t="shared" ca="1" si="3111"/>
        <v>269000</v>
      </c>
      <c r="O5880">
        <f t="shared" ca="1" si="3112"/>
        <v>224000</v>
      </c>
      <c r="P5880">
        <f t="shared" ca="1" si="3127"/>
        <v>807846</v>
      </c>
      <c r="Q5880">
        <f ca="1">IF(P5880&gt;0,1,0)</f>
        <v>1</v>
      </c>
      <c r="R5880">
        <f t="shared" ca="1" si="3113"/>
        <v>9</v>
      </c>
      <c r="S5880">
        <f t="shared" ca="1" si="3114"/>
        <v>11</v>
      </c>
      <c r="T5880">
        <f t="shared" ca="1" si="3115"/>
        <v>1</v>
      </c>
      <c r="U5880">
        <f t="shared" ca="1" si="3116"/>
        <v>6</v>
      </c>
      <c r="V5880">
        <f t="shared" ca="1" si="3117"/>
        <v>5</v>
      </c>
      <c r="X5880">
        <f t="shared" si="3119"/>
        <v>5880</v>
      </c>
      <c r="Y5880">
        <f t="shared" si="3120"/>
        <v>5452</v>
      </c>
      <c r="Z5880">
        <f t="shared" si="3121"/>
        <v>5453</v>
      </c>
      <c r="AA5880">
        <f t="shared" si="3118"/>
        <v>5951</v>
      </c>
      <c r="AB5880">
        <f t="shared" si="3101"/>
        <v>500</v>
      </c>
      <c r="AM5880" t="str">
        <f t="shared" si="3102"/>
        <v>201906LP</v>
      </c>
      <c r="AN5880">
        <f t="shared" ca="1" si="3125"/>
        <v>9.0000891861761403</v>
      </c>
      <c r="AO5880">
        <f t="shared" ca="1" si="3126"/>
        <v>10.992196209587513</v>
      </c>
      <c r="AP5880">
        <f t="shared" ca="1" si="3103"/>
        <v>1.0033444816053512</v>
      </c>
      <c r="AQ5880">
        <f t="shared" ca="1" si="3104"/>
        <v>5.9977703455964324</v>
      </c>
      <c r="AR5880">
        <f t="shared" ca="1" si="3105"/>
        <v>4.9944258639910819</v>
      </c>
      <c r="AS5880">
        <f ca="1">P5880/J5880</f>
        <v>0.19793617105729336</v>
      </c>
    </row>
    <row r="5881" spans="1:45" x14ac:dyDescent="0.4">
      <c r="A5881">
        <f t="shared" si="3100"/>
        <v>201906</v>
      </c>
      <c r="B5881" t="s">
        <v>957</v>
      </c>
      <c r="C5881" t="s">
        <v>647</v>
      </c>
      <c r="D5881" t="str">
        <f t="shared" ca="1" si="3124"/>
        <v>I102</v>
      </c>
      <c r="E5881">
        <f t="shared" ca="1" si="3106"/>
        <v>50</v>
      </c>
      <c r="F5881">
        <f t="shared" ca="1" si="3107"/>
        <v>7</v>
      </c>
      <c r="G5881" t="str">
        <f t="shared" ca="1" si="3122"/>
        <v>S11</v>
      </c>
      <c r="H5881" t="str">
        <f t="shared" ca="1" si="3123"/>
        <v>S116</v>
      </c>
      <c r="I5881">
        <f ca="1">VLOOKUP(D5881,PRC!$A$2:$B$21,2,0)*E5881</f>
        <v>2000000</v>
      </c>
      <c r="J5881">
        <f t="shared" ca="1" si="3108"/>
        <v>1899996</v>
      </c>
      <c r="K5881">
        <f ca="1">VLOOKUP(D5881,PRC!$A$1:$C$21,3,0)*E5881</f>
        <v>940000</v>
      </c>
      <c r="L5881">
        <f t="shared" ca="1" si="3109"/>
        <v>260000</v>
      </c>
      <c r="M5881">
        <f t="shared" ca="1" si="3110"/>
        <v>60000</v>
      </c>
      <c r="N5881">
        <f t="shared" ca="1" si="3111"/>
        <v>160000</v>
      </c>
      <c r="O5881">
        <f t="shared" ca="1" si="3112"/>
        <v>140000</v>
      </c>
      <c r="P5881">
        <f t="shared" ca="1" si="3127"/>
        <v>339996</v>
      </c>
      <c r="Q5881">
        <f ca="1">IF(P5881&gt;0,1,0)</f>
        <v>1</v>
      </c>
      <c r="R5881">
        <f t="shared" ca="1" si="3113"/>
        <v>5</v>
      </c>
      <c r="S5881">
        <f t="shared" ca="1" si="3114"/>
        <v>13</v>
      </c>
      <c r="T5881">
        <f t="shared" ca="1" si="3115"/>
        <v>3</v>
      </c>
      <c r="U5881">
        <f t="shared" ca="1" si="3116"/>
        <v>8</v>
      </c>
      <c r="V5881">
        <f t="shared" ca="1" si="3117"/>
        <v>7</v>
      </c>
      <c r="X5881">
        <f t="shared" si="3119"/>
        <v>5881</v>
      </c>
      <c r="Y5881">
        <f t="shared" si="3120"/>
        <v>5452</v>
      </c>
      <c r="Z5881">
        <f t="shared" si="3121"/>
        <v>5453</v>
      </c>
      <c r="AA5881">
        <f t="shared" si="3118"/>
        <v>5951</v>
      </c>
      <c r="AB5881">
        <f t="shared" si="3101"/>
        <v>500</v>
      </c>
      <c r="AM5881" t="str">
        <f t="shared" si="3102"/>
        <v>201906LP</v>
      </c>
      <c r="AN5881">
        <f t="shared" ca="1" si="3125"/>
        <v>5.0001999999999995</v>
      </c>
      <c r="AO5881">
        <f t="shared" ca="1" si="3126"/>
        <v>13</v>
      </c>
      <c r="AP5881">
        <f t="shared" ca="1" si="3103"/>
        <v>3</v>
      </c>
      <c r="AQ5881">
        <f t="shared" ca="1" si="3104"/>
        <v>8</v>
      </c>
      <c r="AR5881">
        <f t="shared" ca="1" si="3105"/>
        <v>7.0000000000000009</v>
      </c>
      <c r="AS5881">
        <f ca="1">P5881/J5881</f>
        <v>0.17894563988555764</v>
      </c>
    </row>
    <row r="5882" spans="1:45" x14ac:dyDescent="0.4">
      <c r="A5882">
        <f t="shared" si="3100"/>
        <v>201906</v>
      </c>
      <c r="B5882" t="s">
        <v>958</v>
      </c>
      <c r="C5882" t="s">
        <v>647</v>
      </c>
      <c r="D5882" t="str">
        <f t="shared" ca="1" si="3124"/>
        <v>I109</v>
      </c>
      <c r="E5882">
        <f t="shared" ca="1" si="3106"/>
        <v>42</v>
      </c>
      <c r="F5882">
        <f t="shared" ca="1" si="3107"/>
        <v>9</v>
      </c>
      <c r="G5882" t="str">
        <f t="shared" ca="1" si="3122"/>
        <v>S10</v>
      </c>
      <c r="H5882" t="str">
        <f t="shared" ca="1" si="3123"/>
        <v>S101</v>
      </c>
      <c r="I5882">
        <f ca="1">VLOOKUP(D5882,PRC!$A$2:$B$21,2,0)*E5882</f>
        <v>21000000</v>
      </c>
      <c r="J5882">
        <f t="shared" ca="1" si="3108"/>
        <v>19739996</v>
      </c>
      <c r="K5882">
        <f ca="1">VLOOKUP(D5882,PRC!$A$1:$C$21,3,0)*E5882</f>
        <v>8400000</v>
      </c>
      <c r="L5882">
        <f t="shared" ca="1" si="3109"/>
        <v>3150000</v>
      </c>
      <c r="M5882">
        <f t="shared" ca="1" si="3110"/>
        <v>210000</v>
      </c>
      <c r="N5882">
        <f t="shared" ca="1" si="3111"/>
        <v>1260000</v>
      </c>
      <c r="O5882">
        <f t="shared" ca="1" si="3112"/>
        <v>1890000</v>
      </c>
      <c r="P5882">
        <f t="shared" ca="1" si="3127"/>
        <v>4829996</v>
      </c>
      <c r="Q5882">
        <f ca="1">IF(P5882&gt;0,1,0)</f>
        <v>1</v>
      </c>
      <c r="R5882">
        <f t="shared" ca="1" si="3113"/>
        <v>6</v>
      </c>
      <c r="S5882">
        <f t="shared" ca="1" si="3114"/>
        <v>15</v>
      </c>
      <c r="T5882">
        <f t="shared" ca="1" si="3115"/>
        <v>1</v>
      </c>
      <c r="U5882">
        <f t="shared" ca="1" si="3116"/>
        <v>6</v>
      </c>
      <c r="V5882">
        <f t="shared" ca="1" si="3117"/>
        <v>9</v>
      </c>
      <c r="X5882">
        <f t="shared" si="3119"/>
        <v>5882</v>
      </c>
      <c r="Y5882">
        <f t="shared" si="3120"/>
        <v>5452</v>
      </c>
      <c r="Z5882">
        <f t="shared" si="3121"/>
        <v>5453</v>
      </c>
      <c r="AA5882">
        <f t="shared" si="3118"/>
        <v>5951</v>
      </c>
      <c r="AB5882">
        <f t="shared" si="3101"/>
        <v>500</v>
      </c>
      <c r="AM5882" t="str">
        <f t="shared" si="3102"/>
        <v>201906LP</v>
      </c>
      <c r="AN5882">
        <f t="shared" ca="1" si="3125"/>
        <v>6.0000190476190429</v>
      </c>
      <c r="AO5882">
        <f t="shared" ca="1" si="3126"/>
        <v>15</v>
      </c>
      <c r="AP5882">
        <f t="shared" ca="1" si="3103"/>
        <v>1</v>
      </c>
      <c r="AQ5882">
        <f t="shared" ca="1" si="3104"/>
        <v>6</v>
      </c>
      <c r="AR5882">
        <f t="shared" ca="1" si="3105"/>
        <v>9</v>
      </c>
      <c r="AS5882">
        <f ca="1">P5882/J5882</f>
        <v>0.24468069801027315</v>
      </c>
    </row>
    <row r="5883" spans="1:45" x14ac:dyDescent="0.4">
      <c r="A5883">
        <f t="shared" si="3100"/>
        <v>201906</v>
      </c>
      <c r="B5883" t="s">
        <v>959</v>
      </c>
      <c r="C5883" t="s">
        <v>647</v>
      </c>
      <c r="D5883" t="str">
        <f t="shared" ca="1" si="3124"/>
        <v>I116</v>
      </c>
      <c r="E5883">
        <f t="shared" ca="1" si="3106"/>
        <v>62</v>
      </c>
      <c r="F5883">
        <f t="shared" ca="1" si="3107"/>
        <v>5</v>
      </c>
      <c r="G5883" t="str">
        <f t="shared" ca="1" si="3122"/>
        <v>S10</v>
      </c>
      <c r="H5883" t="str">
        <f t="shared" ca="1" si="3123"/>
        <v>S102</v>
      </c>
      <c r="I5883">
        <f ca="1">VLOOKUP(D5883,PRC!$A$2:$B$21,2,0)*E5883</f>
        <v>90520000</v>
      </c>
      <c r="J5883">
        <f t="shared" ca="1" si="3108"/>
        <v>85993996</v>
      </c>
      <c r="K5883">
        <f ca="1">VLOOKUP(D5883,PRC!$A$1:$C$21,3,0)*E5883</f>
        <v>54312000</v>
      </c>
      <c r="L5883">
        <f t="shared" ca="1" si="3109"/>
        <v>13578000</v>
      </c>
      <c r="M5883">
        <f t="shared" ca="1" si="3110"/>
        <v>905000</v>
      </c>
      <c r="N5883">
        <f t="shared" ca="1" si="3111"/>
        <v>7242000</v>
      </c>
      <c r="O5883">
        <f t="shared" ca="1" si="3112"/>
        <v>8147000</v>
      </c>
      <c r="P5883">
        <f t="shared" ca="1" si="3127"/>
        <v>1809996</v>
      </c>
      <c r="Q5883">
        <f ca="1">IF(P5883&gt;0,1,0)</f>
        <v>1</v>
      </c>
      <c r="R5883">
        <f t="shared" ca="1" si="3113"/>
        <v>5</v>
      </c>
      <c r="S5883">
        <f t="shared" ca="1" si="3114"/>
        <v>15</v>
      </c>
      <c r="T5883">
        <f t="shared" ca="1" si="3115"/>
        <v>1</v>
      </c>
      <c r="U5883">
        <f t="shared" ca="1" si="3116"/>
        <v>8</v>
      </c>
      <c r="V5883">
        <f t="shared" ca="1" si="3117"/>
        <v>9</v>
      </c>
      <c r="X5883">
        <f t="shared" si="3119"/>
        <v>5883</v>
      </c>
      <c r="Y5883">
        <f t="shared" si="3120"/>
        <v>5452</v>
      </c>
      <c r="Z5883">
        <f t="shared" si="3121"/>
        <v>5453</v>
      </c>
      <c r="AA5883">
        <f t="shared" si="3118"/>
        <v>5951</v>
      </c>
      <c r="AB5883">
        <f t="shared" si="3101"/>
        <v>500</v>
      </c>
      <c r="AM5883" t="str">
        <f t="shared" si="3102"/>
        <v>201906LP</v>
      </c>
      <c r="AN5883">
        <f t="shared" ca="1" si="3125"/>
        <v>5.0000044189129511</v>
      </c>
      <c r="AO5883">
        <f t="shared" ca="1" si="3126"/>
        <v>15</v>
      </c>
      <c r="AP5883">
        <f t="shared" ca="1" si="3103"/>
        <v>0.99977905435262926</v>
      </c>
      <c r="AQ5883">
        <f t="shared" ca="1" si="3104"/>
        <v>8.0004418912947415</v>
      </c>
      <c r="AR5883">
        <f t="shared" ca="1" si="3105"/>
        <v>9.0002209456473707</v>
      </c>
      <c r="AS5883">
        <f ca="1">P5883/J5883</f>
        <v>2.1047934555803175E-2</v>
      </c>
    </row>
    <row r="5884" spans="1:45" x14ac:dyDescent="0.4">
      <c r="A5884">
        <f t="shared" si="3100"/>
        <v>201906</v>
      </c>
      <c r="B5884" t="s">
        <v>960</v>
      </c>
      <c r="C5884" t="s">
        <v>647</v>
      </c>
      <c r="D5884" t="str">
        <f t="shared" ca="1" si="3124"/>
        <v>I103</v>
      </c>
      <c r="E5884">
        <f t="shared" ca="1" si="3106"/>
        <v>52</v>
      </c>
      <c r="F5884">
        <f t="shared" ca="1" si="3107"/>
        <v>8</v>
      </c>
      <c r="G5884" t="str">
        <f t="shared" ca="1" si="3122"/>
        <v>S10</v>
      </c>
      <c r="H5884" t="str">
        <f t="shared" ca="1" si="3123"/>
        <v>S101</v>
      </c>
      <c r="I5884">
        <f ca="1">VLOOKUP(D5884,PRC!$A$2:$B$21,2,0)*E5884</f>
        <v>2600000</v>
      </c>
      <c r="J5884">
        <f t="shared" ca="1" si="3108"/>
        <v>2469996</v>
      </c>
      <c r="K5884">
        <f ca="1">VLOOKUP(D5884,PRC!$A$1:$C$21,3,0)*E5884</f>
        <v>1482000</v>
      </c>
      <c r="L5884">
        <f t="shared" ca="1" si="3109"/>
        <v>286000</v>
      </c>
      <c r="M5884">
        <f t="shared" ca="1" si="3110"/>
        <v>78000</v>
      </c>
      <c r="N5884">
        <f t="shared" ca="1" si="3111"/>
        <v>260000</v>
      </c>
      <c r="O5884">
        <f t="shared" ca="1" si="3112"/>
        <v>208000</v>
      </c>
      <c r="P5884">
        <f t="shared" ca="1" si="3127"/>
        <v>155996</v>
      </c>
      <c r="Q5884">
        <f ca="1">IF(P5884&gt;0,1,0)</f>
        <v>1</v>
      </c>
      <c r="R5884">
        <f t="shared" ca="1" si="3113"/>
        <v>5</v>
      </c>
      <c r="S5884">
        <f t="shared" ca="1" si="3114"/>
        <v>11</v>
      </c>
      <c r="T5884">
        <f t="shared" ca="1" si="3115"/>
        <v>3</v>
      </c>
      <c r="U5884">
        <f t="shared" ca="1" si="3116"/>
        <v>10</v>
      </c>
      <c r="V5884">
        <f t="shared" ca="1" si="3117"/>
        <v>8</v>
      </c>
      <c r="X5884">
        <f t="shared" si="3119"/>
        <v>5884</v>
      </c>
      <c r="Y5884">
        <f t="shared" si="3120"/>
        <v>5452</v>
      </c>
      <c r="Z5884">
        <f t="shared" si="3121"/>
        <v>5453</v>
      </c>
      <c r="AA5884">
        <f t="shared" si="3118"/>
        <v>5951</v>
      </c>
      <c r="AB5884">
        <f t="shared" si="3101"/>
        <v>500</v>
      </c>
      <c r="AM5884" t="str">
        <f t="shared" si="3102"/>
        <v>201906LP</v>
      </c>
      <c r="AN5884">
        <f t="shared" ca="1" si="3125"/>
        <v>5.0001538461538431</v>
      </c>
      <c r="AO5884">
        <f t="shared" ca="1" si="3126"/>
        <v>11</v>
      </c>
      <c r="AP5884">
        <f t="shared" ca="1" si="3103"/>
        <v>3</v>
      </c>
      <c r="AQ5884">
        <f t="shared" ca="1" si="3104"/>
        <v>10</v>
      </c>
      <c r="AR5884">
        <f t="shared" ca="1" si="3105"/>
        <v>8</v>
      </c>
      <c r="AS5884">
        <f ca="1">P5884/J5884</f>
        <v>6.3156377581178272E-2</v>
      </c>
    </row>
    <row r="5885" spans="1:45" x14ac:dyDescent="0.4">
      <c r="A5885">
        <f t="shared" si="3100"/>
        <v>201906</v>
      </c>
      <c r="B5885" t="s">
        <v>961</v>
      </c>
      <c r="C5885" t="s">
        <v>647</v>
      </c>
      <c r="D5885" t="str">
        <f t="shared" ca="1" si="3124"/>
        <v>I103</v>
      </c>
      <c r="E5885">
        <f t="shared" ca="1" si="3106"/>
        <v>67</v>
      </c>
      <c r="F5885">
        <f t="shared" ca="1" si="3107"/>
        <v>7</v>
      </c>
      <c r="G5885" t="str">
        <f t="shared" ca="1" si="3122"/>
        <v>S11</v>
      </c>
      <c r="H5885" t="str">
        <f t="shared" ca="1" si="3123"/>
        <v>S118</v>
      </c>
      <c r="I5885">
        <f ca="1">VLOOKUP(D5885,PRC!$A$2:$B$21,2,0)*E5885</f>
        <v>3350000</v>
      </c>
      <c r="J5885">
        <f t="shared" ca="1" si="3108"/>
        <v>3014996</v>
      </c>
      <c r="K5885">
        <f ca="1">VLOOKUP(D5885,PRC!$A$1:$C$21,3,0)*E5885</f>
        <v>1909500</v>
      </c>
      <c r="L5885">
        <f t="shared" ca="1" si="3109"/>
        <v>503000</v>
      </c>
      <c r="M5885">
        <f t="shared" ca="1" si="3110"/>
        <v>34000</v>
      </c>
      <c r="N5885">
        <f t="shared" ca="1" si="3111"/>
        <v>235000</v>
      </c>
      <c r="O5885">
        <f t="shared" ca="1" si="3112"/>
        <v>168000</v>
      </c>
      <c r="P5885">
        <f t="shared" ca="1" si="3127"/>
        <v>165496</v>
      </c>
      <c r="Q5885">
        <f ca="1">IF(P5885&gt;0,1,0)</f>
        <v>1</v>
      </c>
      <c r="R5885">
        <f t="shared" ca="1" si="3113"/>
        <v>10</v>
      </c>
      <c r="S5885">
        <f t="shared" ca="1" si="3114"/>
        <v>15</v>
      </c>
      <c r="T5885">
        <f t="shared" ca="1" si="3115"/>
        <v>1</v>
      </c>
      <c r="U5885">
        <f t="shared" ca="1" si="3116"/>
        <v>7</v>
      </c>
      <c r="V5885">
        <f t="shared" ca="1" si="3117"/>
        <v>5</v>
      </c>
      <c r="X5885">
        <f t="shared" si="3119"/>
        <v>5885</v>
      </c>
      <c r="Y5885">
        <f t="shared" si="3120"/>
        <v>5452</v>
      </c>
      <c r="Z5885">
        <f t="shared" si="3121"/>
        <v>5453</v>
      </c>
      <c r="AA5885">
        <f t="shared" si="3118"/>
        <v>5951</v>
      </c>
      <c r="AB5885">
        <f t="shared" si="3101"/>
        <v>500</v>
      </c>
      <c r="AM5885" t="str">
        <f t="shared" si="3102"/>
        <v>201906LP</v>
      </c>
      <c r="AN5885">
        <f t="shared" ca="1" si="3125"/>
        <v>10.000119402985074</v>
      </c>
      <c r="AO5885">
        <f t="shared" ca="1" si="3126"/>
        <v>15.014925373134327</v>
      </c>
      <c r="AP5885">
        <f t="shared" ca="1" si="3103"/>
        <v>1.0149253731343284</v>
      </c>
      <c r="AQ5885">
        <f t="shared" ca="1" si="3104"/>
        <v>7.0149253731343286</v>
      </c>
      <c r="AR5885">
        <f t="shared" ca="1" si="3105"/>
        <v>5.0149253731343286</v>
      </c>
      <c r="AS5885">
        <f ca="1">P5885/J5885</f>
        <v>5.489095176245673E-2</v>
      </c>
    </row>
    <row r="5886" spans="1:45" x14ac:dyDescent="0.4">
      <c r="A5886">
        <f t="shared" si="3100"/>
        <v>201906</v>
      </c>
      <c r="B5886" t="s">
        <v>962</v>
      </c>
      <c r="C5886" t="s">
        <v>647</v>
      </c>
      <c r="D5886" t="str">
        <f t="shared" ca="1" si="3124"/>
        <v>I111</v>
      </c>
      <c r="E5886">
        <f t="shared" ca="1" si="3106"/>
        <v>48</v>
      </c>
      <c r="F5886">
        <f t="shared" ca="1" si="3107"/>
        <v>5</v>
      </c>
      <c r="G5886" t="str">
        <f t="shared" ca="1" si="3122"/>
        <v>S10</v>
      </c>
      <c r="H5886" t="str">
        <f t="shared" ca="1" si="3123"/>
        <v>S103</v>
      </c>
      <c r="I5886">
        <f ca="1">VLOOKUP(D5886,PRC!$A$2:$B$21,2,0)*E5886</f>
        <v>7200000</v>
      </c>
      <c r="J5886">
        <f t="shared" ca="1" si="3108"/>
        <v>6695996</v>
      </c>
      <c r="K5886">
        <f ca="1">VLOOKUP(D5886,PRC!$A$1:$C$21,3,0)*E5886</f>
        <v>3816000</v>
      </c>
      <c r="L5886">
        <f t="shared" ca="1" si="3109"/>
        <v>720000</v>
      </c>
      <c r="M5886">
        <f t="shared" ca="1" si="3110"/>
        <v>72000</v>
      </c>
      <c r="N5886">
        <f t="shared" ca="1" si="3111"/>
        <v>576000</v>
      </c>
      <c r="O5886">
        <f t="shared" ca="1" si="3112"/>
        <v>720000</v>
      </c>
      <c r="P5886">
        <f t="shared" ca="1" si="3127"/>
        <v>791996</v>
      </c>
      <c r="Q5886">
        <f ca="1">IF(P5886&gt;0,1,0)</f>
        <v>1</v>
      </c>
      <c r="R5886">
        <f t="shared" ca="1" si="3113"/>
        <v>7</v>
      </c>
      <c r="S5886">
        <f t="shared" ca="1" si="3114"/>
        <v>10</v>
      </c>
      <c r="T5886">
        <f t="shared" ca="1" si="3115"/>
        <v>1</v>
      </c>
      <c r="U5886">
        <f t="shared" ca="1" si="3116"/>
        <v>8</v>
      </c>
      <c r="V5886">
        <f t="shared" ca="1" si="3117"/>
        <v>10</v>
      </c>
      <c r="X5886">
        <f t="shared" si="3119"/>
        <v>5886</v>
      </c>
      <c r="Y5886">
        <f t="shared" si="3120"/>
        <v>5452</v>
      </c>
      <c r="Z5886">
        <f t="shared" si="3121"/>
        <v>5453</v>
      </c>
      <c r="AA5886">
        <f t="shared" si="3118"/>
        <v>5951</v>
      </c>
      <c r="AB5886">
        <f t="shared" si="3101"/>
        <v>500</v>
      </c>
      <c r="AM5886" t="str">
        <f t="shared" si="3102"/>
        <v>201906LP</v>
      </c>
      <c r="AN5886">
        <f t="shared" ca="1" si="3125"/>
        <v>7.0000555555555515</v>
      </c>
      <c r="AO5886">
        <f t="shared" ca="1" si="3126"/>
        <v>10</v>
      </c>
      <c r="AP5886">
        <f t="shared" ca="1" si="3103"/>
        <v>1</v>
      </c>
      <c r="AQ5886">
        <f t="shared" ca="1" si="3104"/>
        <v>8</v>
      </c>
      <c r="AR5886">
        <f t="shared" ca="1" si="3105"/>
        <v>10</v>
      </c>
      <c r="AS5886">
        <f ca="1">P5886/J5886</f>
        <v>0.11827904317744514</v>
      </c>
    </row>
    <row r="5887" spans="1:45" x14ac:dyDescent="0.4">
      <c r="A5887">
        <f t="shared" si="3100"/>
        <v>201906</v>
      </c>
      <c r="B5887" t="s">
        <v>963</v>
      </c>
      <c r="C5887" t="s">
        <v>647</v>
      </c>
      <c r="D5887" t="str">
        <f t="shared" ca="1" si="3124"/>
        <v>I101</v>
      </c>
      <c r="E5887">
        <f t="shared" ca="1" si="3106"/>
        <v>69</v>
      </c>
      <c r="F5887">
        <f t="shared" ca="1" si="3107"/>
        <v>6</v>
      </c>
      <c r="G5887" t="str">
        <f t="shared" ca="1" si="3122"/>
        <v>S11</v>
      </c>
      <c r="H5887" t="str">
        <f t="shared" ca="1" si="3123"/>
        <v>S116</v>
      </c>
      <c r="I5887">
        <f ca="1">VLOOKUP(D5887,PRC!$A$2:$B$21,2,0)*E5887</f>
        <v>2070000</v>
      </c>
      <c r="J5887">
        <f t="shared" ca="1" si="3108"/>
        <v>1966496</v>
      </c>
      <c r="K5887">
        <f ca="1">VLOOKUP(D5887,PRC!$A$1:$C$21,3,0)*E5887</f>
        <v>1076400</v>
      </c>
      <c r="L5887">
        <f t="shared" ca="1" si="3109"/>
        <v>207000</v>
      </c>
      <c r="M5887">
        <f t="shared" ca="1" si="3110"/>
        <v>21000</v>
      </c>
      <c r="N5887">
        <f t="shared" ca="1" si="3111"/>
        <v>166000</v>
      </c>
      <c r="O5887">
        <f t="shared" ca="1" si="3112"/>
        <v>166000</v>
      </c>
      <c r="P5887">
        <f t="shared" ca="1" si="3127"/>
        <v>330096</v>
      </c>
      <c r="Q5887">
        <f ca="1">IF(P5887&gt;0,1,0)</f>
        <v>1</v>
      </c>
      <c r="R5887">
        <f t="shared" ca="1" si="3113"/>
        <v>5</v>
      </c>
      <c r="S5887">
        <f t="shared" ca="1" si="3114"/>
        <v>10</v>
      </c>
      <c r="T5887">
        <f t="shared" ca="1" si="3115"/>
        <v>1</v>
      </c>
      <c r="U5887">
        <f t="shared" ca="1" si="3116"/>
        <v>8</v>
      </c>
      <c r="V5887">
        <f t="shared" ca="1" si="3117"/>
        <v>8</v>
      </c>
      <c r="X5887">
        <f t="shared" si="3119"/>
        <v>5887</v>
      </c>
      <c r="Y5887">
        <f t="shared" si="3120"/>
        <v>5452</v>
      </c>
      <c r="Z5887">
        <f t="shared" si="3121"/>
        <v>5453</v>
      </c>
      <c r="AA5887">
        <f t="shared" si="3118"/>
        <v>5951</v>
      </c>
      <c r="AB5887">
        <f t="shared" si="3101"/>
        <v>500</v>
      </c>
      <c r="AM5887" t="str">
        <f t="shared" si="3102"/>
        <v>201906LP</v>
      </c>
      <c r="AN5887">
        <f t="shared" ca="1" si="3125"/>
        <v>5.0001932367149777</v>
      </c>
      <c r="AO5887">
        <f t="shared" ca="1" si="3126"/>
        <v>10</v>
      </c>
      <c r="AP5887">
        <f t="shared" ca="1" si="3103"/>
        <v>1.0144927536231882</v>
      </c>
      <c r="AQ5887">
        <f t="shared" ca="1" si="3104"/>
        <v>8.0193236714975846</v>
      </c>
      <c r="AR5887">
        <f t="shared" ca="1" si="3105"/>
        <v>8.0193236714975846</v>
      </c>
      <c r="AS5887">
        <f ca="1">P5887/J5887</f>
        <v>0.16785999056189282</v>
      </c>
    </row>
    <row r="5888" spans="1:45" x14ac:dyDescent="0.4">
      <c r="A5888">
        <f t="shared" si="3100"/>
        <v>201906</v>
      </c>
      <c r="B5888" t="s">
        <v>964</v>
      </c>
      <c r="C5888" t="s">
        <v>647</v>
      </c>
      <c r="D5888" t="str">
        <f t="shared" ca="1" si="3124"/>
        <v>I109</v>
      </c>
      <c r="E5888">
        <f t="shared" ca="1" si="3106"/>
        <v>37</v>
      </c>
      <c r="F5888">
        <f t="shared" ca="1" si="3107"/>
        <v>9</v>
      </c>
      <c r="G5888" t="str">
        <f t="shared" ca="1" si="3122"/>
        <v>S11</v>
      </c>
      <c r="H5888" t="str">
        <f t="shared" ca="1" si="3123"/>
        <v>S115</v>
      </c>
      <c r="I5888">
        <f ca="1">VLOOKUP(D5888,PRC!$A$2:$B$21,2,0)*E5888</f>
        <v>18500000</v>
      </c>
      <c r="J5888">
        <f t="shared" ca="1" si="3108"/>
        <v>17574996</v>
      </c>
      <c r="K5888">
        <f ca="1">VLOOKUP(D5888,PRC!$A$1:$C$21,3,0)*E5888</f>
        <v>7400000</v>
      </c>
      <c r="L5888">
        <f t="shared" ca="1" si="3109"/>
        <v>2405000</v>
      </c>
      <c r="M5888">
        <f t="shared" ca="1" si="3110"/>
        <v>370000</v>
      </c>
      <c r="N5888">
        <f t="shared" ca="1" si="3111"/>
        <v>925000</v>
      </c>
      <c r="O5888">
        <f t="shared" ca="1" si="3112"/>
        <v>1295000</v>
      </c>
      <c r="P5888">
        <f t="shared" ca="1" si="3127"/>
        <v>5179996</v>
      </c>
      <c r="Q5888">
        <f ca="1">IF(P5888&gt;0,1,0)</f>
        <v>1</v>
      </c>
      <c r="R5888">
        <f t="shared" ca="1" si="3113"/>
        <v>5</v>
      </c>
      <c r="S5888">
        <f t="shared" ca="1" si="3114"/>
        <v>13</v>
      </c>
      <c r="T5888">
        <f t="shared" ca="1" si="3115"/>
        <v>2</v>
      </c>
      <c r="U5888">
        <f t="shared" ca="1" si="3116"/>
        <v>5</v>
      </c>
      <c r="V5888">
        <f t="shared" ca="1" si="3117"/>
        <v>7</v>
      </c>
      <c r="X5888">
        <f t="shared" si="3119"/>
        <v>5888</v>
      </c>
      <c r="Y5888">
        <f t="shared" si="3120"/>
        <v>5452</v>
      </c>
      <c r="Z5888">
        <f t="shared" si="3121"/>
        <v>5453</v>
      </c>
      <c r="AA5888">
        <f t="shared" si="3118"/>
        <v>5951</v>
      </c>
      <c r="AB5888">
        <f t="shared" si="3101"/>
        <v>500</v>
      </c>
      <c r="AM5888" t="str">
        <f t="shared" si="3102"/>
        <v>201906LP</v>
      </c>
      <c r="AN5888">
        <f t="shared" ca="1" si="3125"/>
        <v>5.0000216216216202</v>
      </c>
      <c r="AO5888">
        <f t="shared" ca="1" si="3126"/>
        <v>13</v>
      </c>
      <c r="AP5888">
        <f t="shared" ca="1" si="3103"/>
        <v>2</v>
      </c>
      <c r="AQ5888">
        <f t="shared" ca="1" si="3104"/>
        <v>5</v>
      </c>
      <c r="AR5888">
        <f t="shared" ca="1" si="3105"/>
        <v>7.0000000000000009</v>
      </c>
      <c r="AS5888">
        <f ca="1">P5888/J5888</f>
        <v>0.29473668159014088</v>
      </c>
    </row>
    <row r="5889" spans="1:45" x14ac:dyDescent="0.4">
      <c r="A5889">
        <f t="shared" si="3100"/>
        <v>201906</v>
      </c>
      <c r="B5889" t="s">
        <v>965</v>
      </c>
      <c r="C5889" t="s">
        <v>647</v>
      </c>
      <c r="D5889" t="str">
        <f t="shared" ca="1" si="3124"/>
        <v>I119</v>
      </c>
      <c r="E5889">
        <f t="shared" ca="1" si="3106"/>
        <v>64</v>
      </c>
      <c r="F5889">
        <f t="shared" ca="1" si="3107"/>
        <v>5</v>
      </c>
      <c r="G5889" t="str">
        <f t="shared" ca="1" si="3122"/>
        <v>S12</v>
      </c>
      <c r="H5889" t="str">
        <f t="shared" ca="1" si="3123"/>
        <v>S120</v>
      </c>
      <c r="I5889">
        <f ca="1">VLOOKUP(D5889,PRC!$A$2:$B$21,2,0)*E5889</f>
        <v>6080000</v>
      </c>
      <c r="J5889">
        <f t="shared" ca="1" si="3108"/>
        <v>5471996</v>
      </c>
      <c r="K5889">
        <f ca="1">VLOOKUP(D5889,PRC!$A$1:$C$21,3,0)*E5889</f>
        <v>2918400</v>
      </c>
      <c r="L5889">
        <f t="shared" ca="1" si="3109"/>
        <v>608000</v>
      </c>
      <c r="M5889">
        <f t="shared" ca="1" si="3110"/>
        <v>61000</v>
      </c>
      <c r="N5889">
        <f t="shared" ca="1" si="3111"/>
        <v>608000</v>
      </c>
      <c r="O5889">
        <f t="shared" ca="1" si="3112"/>
        <v>547000</v>
      </c>
      <c r="P5889">
        <f t="shared" ca="1" si="3127"/>
        <v>729596</v>
      </c>
      <c r="Q5889">
        <f ca="1">IF(P5889&gt;0,1,0)</f>
        <v>1</v>
      </c>
      <c r="R5889">
        <f t="shared" ca="1" si="3113"/>
        <v>10</v>
      </c>
      <c r="S5889">
        <f t="shared" ca="1" si="3114"/>
        <v>10</v>
      </c>
      <c r="T5889">
        <f t="shared" ca="1" si="3115"/>
        <v>1</v>
      </c>
      <c r="U5889">
        <f t="shared" ca="1" si="3116"/>
        <v>10</v>
      </c>
      <c r="V5889">
        <f t="shared" ca="1" si="3117"/>
        <v>9</v>
      </c>
      <c r="X5889">
        <f t="shared" si="3119"/>
        <v>5889</v>
      </c>
      <c r="Y5889">
        <f t="shared" si="3120"/>
        <v>5452</v>
      </c>
      <c r="Z5889">
        <f t="shared" si="3121"/>
        <v>5453</v>
      </c>
      <c r="AA5889">
        <f t="shared" si="3118"/>
        <v>5951</v>
      </c>
      <c r="AB5889">
        <f t="shared" si="3101"/>
        <v>500</v>
      </c>
      <c r="AM5889" t="str">
        <f t="shared" si="3102"/>
        <v>201906LP</v>
      </c>
      <c r="AN5889">
        <f t="shared" ca="1" si="3125"/>
        <v>10.000065789473689</v>
      </c>
      <c r="AO5889">
        <f t="shared" ca="1" si="3126"/>
        <v>10</v>
      </c>
      <c r="AP5889">
        <f t="shared" ca="1" si="3103"/>
        <v>1.0032894736842106</v>
      </c>
      <c r="AQ5889">
        <f t="shared" ca="1" si="3104"/>
        <v>10</v>
      </c>
      <c r="AR5889">
        <f t="shared" ca="1" si="3105"/>
        <v>8.9967105263157894</v>
      </c>
      <c r="AS5889">
        <f ca="1">P5889/J5889</f>
        <v>0.13333269980460513</v>
      </c>
    </row>
    <row r="5890" spans="1:45" x14ac:dyDescent="0.4">
      <c r="A5890">
        <f t="shared" si="3100"/>
        <v>201906</v>
      </c>
      <c r="B5890" t="s">
        <v>966</v>
      </c>
      <c r="C5890" t="s">
        <v>647</v>
      </c>
      <c r="D5890" t="str">
        <f t="shared" ca="1" si="3124"/>
        <v>I104</v>
      </c>
      <c r="E5890">
        <f t="shared" ca="1" si="3106"/>
        <v>35</v>
      </c>
      <c r="F5890">
        <f t="shared" ca="1" si="3107"/>
        <v>8</v>
      </c>
      <c r="G5890" t="str">
        <f t="shared" ca="1" si="3122"/>
        <v>S10</v>
      </c>
      <c r="H5890" t="str">
        <f t="shared" ca="1" si="3123"/>
        <v>S103</v>
      </c>
      <c r="I5890">
        <f ca="1">VLOOKUP(D5890,PRC!$A$2:$B$21,2,0)*E5890</f>
        <v>2450000</v>
      </c>
      <c r="J5890">
        <f t="shared" ca="1" si="3108"/>
        <v>2204996</v>
      </c>
      <c r="K5890">
        <f ca="1">VLOOKUP(D5890,PRC!$A$1:$C$21,3,0)*E5890</f>
        <v>1029000</v>
      </c>
      <c r="L5890">
        <f t="shared" ca="1" si="3109"/>
        <v>270000</v>
      </c>
      <c r="M5890">
        <f t="shared" ca="1" si="3110"/>
        <v>25000</v>
      </c>
      <c r="N5890">
        <f t="shared" ca="1" si="3111"/>
        <v>245000</v>
      </c>
      <c r="O5890">
        <f t="shared" ca="1" si="3112"/>
        <v>147000</v>
      </c>
      <c r="P5890">
        <f t="shared" ca="1" si="3127"/>
        <v>488996</v>
      </c>
      <c r="Q5890">
        <f ca="1">IF(P5890&gt;0,1,0)</f>
        <v>1</v>
      </c>
      <c r="R5890">
        <f t="shared" ca="1" si="3113"/>
        <v>10</v>
      </c>
      <c r="S5890">
        <f t="shared" ca="1" si="3114"/>
        <v>11</v>
      </c>
      <c r="T5890">
        <f t="shared" ca="1" si="3115"/>
        <v>1</v>
      </c>
      <c r="U5890">
        <f t="shared" ca="1" si="3116"/>
        <v>10</v>
      </c>
      <c r="V5890">
        <f t="shared" ca="1" si="3117"/>
        <v>6</v>
      </c>
      <c r="X5890">
        <f t="shared" si="3119"/>
        <v>5890</v>
      </c>
      <c r="Y5890">
        <f t="shared" si="3120"/>
        <v>5452</v>
      </c>
      <c r="Z5890">
        <f t="shared" si="3121"/>
        <v>5453</v>
      </c>
      <c r="AA5890">
        <f t="shared" si="3118"/>
        <v>5951</v>
      </c>
      <c r="AB5890">
        <f t="shared" si="3101"/>
        <v>500</v>
      </c>
      <c r="AM5890" t="str">
        <f t="shared" si="3102"/>
        <v>201906LP</v>
      </c>
      <c r="AN5890">
        <f t="shared" ca="1" si="3125"/>
        <v>10.000163265306128</v>
      </c>
      <c r="AO5890">
        <f t="shared" ca="1" si="3126"/>
        <v>11.020408163265307</v>
      </c>
      <c r="AP5890">
        <f t="shared" ca="1" si="3103"/>
        <v>1.0204081632653061</v>
      </c>
      <c r="AQ5890">
        <f t="shared" ca="1" si="3104"/>
        <v>10</v>
      </c>
      <c r="AR5890">
        <f t="shared" ca="1" si="3105"/>
        <v>6</v>
      </c>
      <c r="AS5890">
        <f ca="1">P5890/J5890</f>
        <v>0.22176729572298542</v>
      </c>
    </row>
    <row r="5891" spans="1:45" x14ac:dyDescent="0.4">
      <c r="A5891">
        <f t="shared" ref="A5891:A5954" si="3128">IF(BA5891="",A5890,BA5891)</f>
        <v>201906</v>
      </c>
      <c r="B5891" t="s">
        <v>967</v>
      </c>
      <c r="C5891" t="s">
        <v>647</v>
      </c>
      <c r="D5891" t="str">
        <f t="shared" ca="1" si="3124"/>
        <v>I108</v>
      </c>
      <c r="E5891">
        <f t="shared" ca="1" si="3106"/>
        <v>55</v>
      </c>
      <c r="F5891">
        <f t="shared" ca="1" si="3107"/>
        <v>10</v>
      </c>
      <c r="G5891" t="str">
        <f t="shared" ca="1" si="3122"/>
        <v>S10</v>
      </c>
      <c r="H5891" t="str">
        <f t="shared" ca="1" si="3123"/>
        <v>S107</v>
      </c>
      <c r="I5891">
        <f ca="1">VLOOKUP(D5891,PRC!$A$2:$B$21,2,0)*E5891</f>
        <v>2200000</v>
      </c>
      <c r="J5891">
        <f t="shared" ca="1" si="3108"/>
        <v>2089996</v>
      </c>
      <c r="K5891">
        <f ca="1">VLOOKUP(D5891,PRC!$A$1:$C$21,3,0)*E5891</f>
        <v>1012000</v>
      </c>
      <c r="L5891">
        <f t="shared" ca="1" si="3109"/>
        <v>220000</v>
      </c>
      <c r="M5891">
        <f t="shared" ca="1" si="3110"/>
        <v>44000</v>
      </c>
      <c r="N5891">
        <f t="shared" ca="1" si="3111"/>
        <v>132000</v>
      </c>
      <c r="O5891">
        <f t="shared" ca="1" si="3112"/>
        <v>132000</v>
      </c>
      <c r="P5891">
        <f t="shared" ca="1" si="3127"/>
        <v>549996</v>
      </c>
      <c r="Q5891">
        <f ca="1">IF(P5891&gt;0,1,0)</f>
        <v>1</v>
      </c>
      <c r="R5891">
        <f t="shared" ca="1" si="3113"/>
        <v>5</v>
      </c>
      <c r="S5891">
        <f t="shared" ca="1" si="3114"/>
        <v>10</v>
      </c>
      <c r="T5891">
        <f t="shared" ca="1" si="3115"/>
        <v>2</v>
      </c>
      <c r="U5891">
        <f t="shared" ca="1" si="3116"/>
        <v>6</v>
      </c>
      <c r="V5891">
        <f t="shared" ca="1" si="3117"/>
        <v>6</v>
      </c>
      <c r="X5891">
        <f t="shared" si="3119"/>
        <v>5891</v>
      </c>
      <c r="Y5891">
        <f t="shared" si="3120"/>
        <v>5452</v>
      </c>
      <c r="Z5891">
        <f t="shared" si="3121"/>
        <v>5453</v>
      </c>
      <c r="AA5891">
        <f t="shared" si="3118"/>
        <v>5951</v>
      </c>
      <c r="AB5891">
        <f t="shared" ref="AB5891:AB5954" si="3129">COUNTIF(AM$2:AM$100100,AM5891)</f>
        <v>500</v>
      </c>
      <c r="AM5891" t="str">
        <f t="shared" ref="AM5891:AM5954" si="3130">A5891&amp;C5891</f>
        <v>201906LP</v>
      </c>
      <c r="AN5891">
        <f t="shared" ca="1" si="3125"/>
        <v>5.0001818181818152</v>
      </c>
      <c r="AO5891">
        <f t="shared" ca="1" si="3126"/>
        <v>10</v>
      </c>
      <c r="AP5891">
        <f t="shared" ca="1" si="3103"/>
        <v>2</v>
      </c>
      <c r="AQ5891">
        <f t="shared" ca="1" si="3104"/>
        <v>6</v>
      </c>
      <c r="AR5891">
        <f t="shared" ca="1" si="3105"/>
        <v>6</v>
      </c>
      <c r="AS5891">
        <f ca="1">P5891/J5891</f>
        <v>0.26315648451001822</v>
      </c>
    </row>
    <row r="5892" spans="1:45" x14ac:dyDescent="0.4">
      <c r="A5892">
        <f t="shared" si="3128"/>
        <v>201906</v>
      </c>
      <c r="B5892" t="s">
        <v>968</v>
      </c>
      <c r="C5892" t="s">
        <v>647</v>
      </c>
      <c r="D5892" t="str">
        <f t="shared" ca="1" si="3124"/>
        <v>I109</v>
      </c>
      <c r="E5892">
        <f t="shared" ca="1" si="3106"/>
        <v>70</v>
      </c>
      <c r="F5892">
        <f t="shared" ca="1" si="3107"/>
        <v>6</v>
      </c>
      <c r="G5892" t="str">
        <f t="shared" ca="1" si="3122"/>
        <v>S10</v>
      </c>
      <c r="H5892" t="str">
        <f t="shared" ca="1" si="3123"/>
        <v>S102</v>
      </c>
      <c r="I5892">
        <f ca="1">VLOOKUP(D5892,PRC!$A$2:$B$21,2,0)*E5892</f>
        <v>35000000</v>
      </c>
      <c r="J5892">
        <f t="shared" ca="1" si="3108"/>
        <v>31849996</v>
      </c>
      <c r="K5892">
        <f ca="1">VLOOKUP(D5892,PRC!$A$1:$C$21,3,0)*E5892</f>
        <v>14000000</v>
      </c>
      <c r="L5892">
        <f t="shared" ca="1" si="3109"/>
        <v>3500000</v>
      </c>
      <c r="M5892">
        <f t="shared" ca="1" si="3110"/>
        <v>350000</v>
      </c>
      <c r="N5892">
        <f t="shared" ca="1" si="3111"/>
        <v>2450000</v>
      </c>
      <c r="O5892">
        <f t="shared" ca="1" si="3112"/>
        <v>2800000</v>
      </c>
      <c r="P5892">
        <f t="shared" ca="1" si="3127"/>
        <v>8749996</v>
      </c>
      <c r="Q5892">
        <f ca="1">IF(P5892&gt;0,1,0)</f>
        <v>1</v>
      </c>
      <c r="R5892">
        <f t="shared" ca="1" si="3113"/>
        <v>9</v>
      </c>
      <c r="S5892">
        <f t="shared" ca="1" si="3114"/>
        <v>10</v>
      </c>
      <c r="T5892">
        <f t="shared" ca="1" si="3115"/>
        <v>1</v>
      </c>
      <c r="U5892">
        <f t="shared" ca="1" si="3116"/>
        <v>7</v>
      </c>
      <c r="V5892">
        <f t="shared" ca="1" si="3117"/>
        <v>8</v>
      </c>
      <c r="X5892">
        <f t="shared" si="3119"/>
        <v>5892</v>
      </c>
      <c r="Y5892">
        <f t="shared" si="3120"/>
        <v>5452</v>
      </c>
      <c r="Z5892">
        <f t="shared" si="3121"/>
        <v>5453</v>
      </c>
      <c r="AA5892">
        <f t="shared" si="3118"/>
        <v>5951</v>
      </c>
      <c r="AB5892">
        <f t="shared" si="3129"/>
        <v>500</v>
      </c>
      <c r="AM5892" t="str">
        <f t="shared" si="3130"/>
        <v>201906LP</v>
      </c>
      <c r="AN5892">
        <f t="shared" ca="1" si="3125"/>
        <v>9.0000114285714297</v>
      </c>
      <c r="AO5892">
        <f t="shared" ca="1" si="3126"/>
        <v>10</v>
      </c>
      <c r="AP5892">
        <f t="shared" ca="1" si="3103"/>
        <v>1</v>
      </c>
      <c r="AQ5892">
        <f t="shared" ca="1" si="3104"/>
        <v>7.0000000000000009</v>
      </c>
      <c r="AR5892">
        <f t="shared" ca="1" si="3105"/>
        <v>8</v>
      </c>
      <c r="AS5892">
        <f ca="1">P5892/J5892</f>
        <v>0.27472518363895554</v>
      </c>
    </row>
    <row r="5893" spans="1:45" x14ac:dyDescent="0.4">
      <c r="A5893">
        <f t="shared" si="3128"/>
        <v>201906</v>
      </c>
      <c r="B5893" t="s">
        <v>969</v>
      </c>
      <c r="C5893" t="s">
        <v>647</v>
      </c>
      <c r="D5893" t="str">
        <f t="shared" ca="1" si="3124"/>
        <v>I101</v>
      </c>
      <c r="E5893">
        <f t="shared" ca="1" si="3106"/>
        <v>46</v>
      </c>
      <c r="F5893">
        <f t="shared" ca="1" si="3107"/>
        <v>6</v>
      </c>
      <c r="G5893" t="str">
        <f t="shared" ca="1" si="3122"/>
        <v>S11</v>
      </c>
      <c r="H5893" t="str">
        <f t="shared" ca="1" si="3123"/>
        <v>S115</v>
      </c>
      <c r="I5893">
        <f ca="1">VLOOKUP(D5893,PRC!$A$2:$B$21,2,0)*E5893</f>
        <v>1380000</v>
      </c>
      <c r="J5893">
        <f t="shared" ca="1" si="3108"/>
        <v>1269596</v>
      </c>
      <c r="K5893">
        <f ca="1">VLOOKUP(D5893,PRC!$A$1:$C$21,3,0)*E5893</f>
        <v>717600</v>
      </c>
      <c r="L5893">
        <f t="shared" ca="1" si="3109"/>
        <v>179000</v>
      </c>
      <c r="M5893">
        <f t="shared" ca="1" si="3110"/>
        <v>41000</v>
      </c>
      <c r="N5893">
        <f t="shared" ca="1" si="3111"/>
        <v>124000</v>
      </c>
      <c r="O5893">
        <f t="shared" ca="1" si="3112"/>
        <v>69000</v>
      </c>
      <c r="P5893">
        <f t="shared" ca="1" si="3127"/>
        <v>138996</v>
      </c>
      <c r="Q5893">
        <f ca="1">IF(P5893&gt;0,1,0)</f>
        <v>1</v>
      </c>
      <c r="R5893">
        <f t="shared" ca="1" si="3113"/>
        <v>8</v>
      </c>
      <c r="S5893">
        <f t="shared" ca="1" si="3114"/>
        <v>13</v>
      </c>
      <c r="T5893">
        <f t="shared" ca="1" si="3115"/>
        <v>3</v>
      </c>
      <c r="U5893">
        <f t="shared" ca="1" si="3116"/>
        <v>9</v>
      </c>
      <c r="V5893">
        <f t="shared" ca="1" si="3117"/>
        <v>5</v>
      </c>
      <c r="X5893">
        <f t="shared" si="3119"/>
        <v>5893</v>
      </c>
      <c r="Y5893">
        <f t="shared" si="3120"/>
        <v>5452</v>
      </c>
      <c r="Z5893">
        <f t="shared" si="3121"/>
        <v>5453</v>
      </c>
      <c r="AA5893">
        <f t="shared" si="3118"/>
        <v>5951</v>
      </c>
      <c r="AB5893">
        <f t="shared" si="3129"/>
        <v>500</v>
      </c>
      <c r="AM5893" t="str">
        <f t="shared" si="3130"/>
        <v>201906LP</v>
      </c>
      <c r="AN5893">
        <f t="shared" ca="1" si="3125"/>
        <v>8.000289855072463</v>
      </c>
      <c r="AO5893">
        <f t="shared" ca="1" si="3126"/>
        <v>12.971014492753625</v>
      </c>
      <c r="AP5893">
        <f t="shared" ca="1" si="3103"/>
        <v>2.9710144927536231</v>
      </c>
      <c r="AQ5893">
        <f t="shared" ca="1" si="3104"/>
        <v>8.9855072463768124</v>
      </c>
      <c r="AR5893">
        <f t="shared" ca="1" si="3105"/>
        <v>5</v>
      </c>
      <c r="AS5893">
        <f ca="1">P5893/J5893</f>
        <v>0.10948049615783288</v>
      </c>
    </row>
    <row r="5894" spans="1:45" x14ac:dyDescent="0.4">
      <c r="A5894">
        <f t="shared" si="3128"/>
        <v>201906</v>
      </c>
      <c r="B5894" t="s">
        <v>970</v>
      </c>
      <c r="C5894" t="s">
        <v>647</v>
      </c>
      <c r="D5894" t="str">
        <f t="shared" ca="1" si="3124"/>
        <v>I101</v>
      </c>
      <c r="E5894">
        <f t="shared" ca="1" si="3106"/>
        <v>57</v>
      </c>
      <c r="F5894">
        <f t="shared" ca="1" si="3107"/>
        <v>9</v>
      </c>
      <c r="G5894" t="str">
        <f t="shared" ca="1" si="3122"/>
        <v>S10</v>
      </c>
      <c r="H5894" t="str">
        <f t="shared" ca="1" si="3123"/>
        <v>S108</v>
      </c>
      <c r="I5894">
        <f ca="1">VLOOKUP(D5894,PRC!$A$2:$B$21,2,0)*E5894</f>
        <v>1710000</v>
      </c>
      <c r="J5894">
        <f t="shared" ca="1" si="3108"/>
        <v>1573196</v>
      </c>
      <c r="K5894">
        <f ca="1">VLOOKUP(D5894,PRC!$A$1:$C$21,3,0)*E5894</f>
        <v>889200</v>
      </c>
      <c r="L5894">
        <f t="shared" ca="1" si="3109"/>
        <v>222000</v>
      </c>
      <c r="M5894">
        <f t="shared" ca="1" si="3110"/>
        <v>51000</v>
      </c>
      <c r="N5894">
        <f t="shared" ca="1" si="3111"/>
        <v>86000</v>
      </c>
      <c r="O5894">
        <f t="shared" ca="1" si="3112"/>
        <v>103000</v>
      </c>
      <c r="P5894">
        <f t="shared" ca="1" si="3127"/>
        <v>221996</v>
      </c>
      <c r="Q5894">
        <f ca="1">IF(P5894&gt;0,1,0)</f>
        <v>1</v>
      </c>
      <c r="R5894">
        <f t="shared" ca="1" si="3113"/>
        <v>8</v>
      </c>
      <c r="S5894">
        <f t="shared" ca="1" si="3114"/>
        <v>13</v>
      </c>
      <c r="T5894">
        <f t="shared" ca="1" si="3115"/>
        <v>3</v>
      </c>
      <c r="U5894">
        <f t="shared" ca="1" si="3116"/>
        <v>5</v>
      </c>
      <c r="V5894">
        <f t="shared" ca="1" si="3117"/>
        <v>6</v>
      </c>
      <c r="X5894">
        <f t="shared" si="3119"/>
        <v>5894</v>
      </c>
      <c r="Y5894">
        <f t="shared" si="3120"/>
        <v>5452</v>
      </c>
      <c r="Z5894">
        <f t="shared" si="3121"/>
        <v>5453</v>
      </c>
      <c r="AA5894">
        <f t="shared" si="3118"/>
        <v>5951</v>
      </c>
      <c r="AB5894">
        <f t="shared" si="3129"/>
        <v>500</v>
      </c>
      <c r="AM5894" t="str">
        <f t="shared" si="3130"/>
        <v>201906LP</v>
      </c>
      <c r="AN5894">
        <f t="shared" ca="1" si="3125"/>
        <v>8.0002339181286519</v>
      </c>
      <c r="AO5894">
        <f t="shared" ca="1" si="3126"/>
        <v>12.982456140350877</v>
      </c>
      <c r="AP5894">
        <f t="shared" ca="1" si="3103"/>
        <v>2.9824561403508771</v>
      </c>
      <c r="AQ5894">
        <f t="shared" ca="1" si="3104"/>
        <v>5.0292397660818713</v>
      </c>
      <c r="AR5894">
        <f t="shared" ca="1" si="3105"/>
        <v>6.0233918128654977</v>
      </c>
      <c r="AS5894">
        <f ca="1">P5894/J5894</f>
        <v>0.14111146989949122</v>
      </c>
    </row>
    <row r="5895" spans="1:45" x14ac:dyDescent="0.4">
      <c r="A5895">
        <f t="shared" si="3128"/>
        <v>201906</v>
      </c>
      <c r="B5895" t="s">
        <v>971</v>
      </c>
      <c r="C5895" t="s">
        <v>647</v>
      </c>
      <c r="D5895" t="str">
        <f t="shared" ca="1" si="3124"/>
        <v>I104</v>
      </c>
      <c r="E5895">
        <f t="shared" ca="1" si="3106"/>
        <v>38</v>
      </c>
      <c r="F5895">
        <f t="shared" ca="1" si="3107"/>
        <v>8</v>
      </c>
      <c r="G5895" t="str">
        <f t="shared" ca="1" si="3122"/>
        <v>S10</v>
      </c>
      <c r="H5895" t="str">
        <f t="shared" ca="1" si="3123"/>
        <v>S107</v>
      </c>
      <c r="I5895">
        <f ca="1">VLOOKUP(D5895,PRC!$A$2:$B$21,2,0)*E5895</f>
        <v>2660000</v>
      </c>
      <c r="J5895">
        <f t="shared" ca="1" si="3108"/>
        <v>2447196</v>
      </c>
      <c r="K5895">
        <f ca="1">VLOOKUP(D5895,PRC!$A$1:$C$21,3,0)*E5895</f>
        <v>1117200</v>
      </c>
      <c r="L5895">
        <f t="shared" ca="1" si="3109"/>
        <v>266000</v>
      </c>
      <c r="M5895">
        <f t="shared" ca="1" si="3110"/>
        <v>80000</v>
      </c>
      <c r="N5895">
        <f t="shared" ca="1" si="3111"/>
        <v>133000</v>
      </c>
      <c r="O5895">
        <f t="shared" ca="1" si="3112"/>
        <v>266000</v>
      </c>
      <c r="P5895">
        <f t="shared" ca="1" si="3127"/>
        <v>584996</v>
      </c>
      <c r="Q5895">
        <f ca="1">IF(P5895&gt;0,1,0)</f>
        <v>1</v>
      </c>
      <c r="R5895">
        <f t="shared" ca="1" si="3113"/>
        <v>8</v>
      </c>
      <c r="S5895">
        <f t="shared" ca="1" si="3114"/>
        <v>10</v>
      </c>
      <c r="T5895">
        <f t="shared" ca="1" si="3115"/>
        <v>3</v>
      </c>
      <c r="U5895">
        <f t="shared" ca="1" si="3116"/>
        <v>5</v>
      </c>
      <c r="V5895">
        <f t="shared" ca="1" si="3117"/>
        <v>10</v>
      </c>
      <c r="X5895">
        <f t="shared" si="3119"/>
        <v>5895</v>
      </c>
      <c r="Y5895">
        <f t="shared" si="3120"/>
        <v>5452</v>
      </c>
      <c r="Z5895">
        <f t="shared" si="3121"/>
        <v>5453</v>
      </c>
      <c r="AA5895">
        <f t="shared" si="3118"/>
        <v>5951</v>
      </c>
      <c r="AB5895">
        <f t="shared" si="3129"/>
        <v>500</v>
      </c>
      <c r="AM5895" t="str">
        <f t="shared" si="3130"/>
        <v>201906LP</v>
      </c>
      <c r="AN5895">
        <f t="shared" ca="1" si="3125"/>
        <v>8.0001503759398513</v>
      </c>
      <c r="AO5895">
        <f t="shared" ca="1" si="3126"/>
        <v>10</v>
      </c>
      <c r="AP5895">
        <f t="shared" ca="1" si="3103"/>
        <v>3.007518796992481</v>
      </c>
      <c r="AQ5895">
        <f t="shared" ca="1" si="3104"/>
        <v>5</v>
      </c>
      <c r="AR5895">
        <f t="shared" ca="1" si="3105"/>
        <v>10</v>
      </c>
      <c r="AS5895">
        <f ca="1">P5895/J5895</f>
        <v>0.23904746493537909</v>
      </c>
    </row>
    <row r="5896" spans="1:45" x14ac:dyDescent="0.4">
      <c r="A5896">
        <f t="shared" si="3128"/>
        <v>201906</v>
      </c>
      <c r="B5896" t="s">
        <v>972</v>
      </c>
      <c r="C5896" t="s">
        <v>647</v>
      </c>
      <c r="D5896" t="str">
        <f t="shared" ca="1" si="3124"/>
        <v>I101</v>
      </c>
      <c r="E5896">
        <f t="shared" ca="1" si="3106"/>
        <v>42</v>
      </c>
      <c r="F5896">
        <f t="shared" ca="1" si="3107"/>
        <v>6</v>
      </c>
      <c r="G5896" t="str">
        <f t="shared" ca="1" si="3122"/>
        <v>S10</v>
      </c>
      <c r="H5896" t="str">
        <f t="shared" ca="1" si="3123"/>
        <v>S106</v>
      </c>
      <c r="I5896">
        <f ca="1">VLOOKUP(D5896,PRC!$A$2:$B$21,2,0)*E5896</f>
        <v>1260000</v>
      </c>
      <c r="J5896">
        <f t="shared" ca="1" si="3108"/>
        <v>1171796</v>
      </c>
      <c r="K5896">
        <f ca="1">VLOOKUP(D5896,PRC!$A$1:$C$21,3,0)*E5896</f>
        <v>655200</v>
      </c>
      <c r="L5896">
        <f t="shared" ca="1" si="3109"/>
        <v>189000</v>
      </c>
      <c r="M5896">
        <f t="shared" ca="1" si="3110"/>
        <v>38000</v>
      </c>
      <c r="N5896">
        <f t="shared" ca="1" si="3111"/>
        <v>101000</v>
      </c>
      <c r="O5896">
        <f t="shared" ca="1" si="3112"/>
        <v>101000</v>
      </c>
      <c r="P5896">
        <f t="shared" ca="1" si="3127"/>
        <v>87596</v>
      </c>
      <c r="Q5896">
        <f ca="1">IF(P5896&gt;0,1,0)</f>
        <v>1</v>
      </c>
      <c r="R5896">
        <f t="shared" ca="1" si="3113"/>
        <v>7</v>
      </c>
      <c r="S5896">
        <f t="shared" ca="1" si="3114"/>
        <v>15</v>
      </c>
      <c r="T5896">
        <f t="shared" ca="1" si="3115"/>
        <v>3</v>
      </c>
      <c r="U5896">
        <f t="shared" ca="1" si="3116"/>
        <v>8</v>
      </c>
      <c r="V5896">
        <f t="shared" ca="1" si="3117"/>
        <v>8</v>
      </c>
      <c r="X5896">
        <f t="shared" si="3119"/>
        <v>5896</v>
      </c>
      <c r="Y5896">
        <f t="shared" si="3120"/>
        <v>5452</v>
      </c>
      <c r="Z5896">
        <f t="shared" si="3121"/>
        <v>5453</v>
      </c>
      <c r="AA5896">
        <f t="shared" si="3118"/>
        <v>5951</v>
      </c>
      <c r="AB5896">
        <f t="shared" si="3129"/>
        <v>500</v>
      </c>
      <c r="AM5896" t="str">
        <f t="shared" si="3130"/>
        <v>201906LP</v>
      </c>
      <c r="AN5896">
        <f t="shared" ca="1" si="3125"/>
        <v>7.0003174603174623</v>
      </c>
      <c r="AO5896">
        <f t="shared" ca="1" si="3126"/>
        <v>15</v>
      </c>
      <c r="AP5896">
        <f t="shared" ref="AP5896:AP5959" ca="1" si="3131">M5896/$I5896*100</f>
        <v>3.0158730158730158</v>
      </c>
      <c r="AQ5896">
        <f t="shared" ref="AQ5896:AQ5959" ca="1" si="3132">N5896/$I5896*100</f>
        <v>8.0158730158730158</v>
      </c>
      <c r="AR5896">
        <f t="shared" ref="AR5896:AR5959" ca="1" si="3133">O5896/$I5896*100</f>
        <v>8.0158730158730158</v>
      </c>
      <c r="AS5896">
        <f ca="1">P5896/J5896</f>
        <v>7.475362605777798E-2</v>
      </c>
    </row>
    <row r="5897" spans="1:45" x14ac:dyDescent="0.4">
      <c r="A5897">
        <f t="shared" si="3128"/>
        <v>201906</v>
      </c>
      <c r="B5897" t="s">
        <v>973</v>
      </c>
      <c r="C5897" t="s">
        <v>647</v>
      </c>
      <c r="D5897" t="str">
        <f t="shared" ca="1" si="3124"/>
        <v>I111</v>
      </c>
      <c r="E5897">
        <f t="shared" ca="1" si="3106"/>
        <v>38</v>
      </c>
      <c r="F5897">
        <f t="shared" ca="1" si="3107"/>
        <v>7</v>
      </c>
      <c r="G5897" t="str">
        <f t="shared" ca="1" si="3122"/>
        <v>S10</v>
      </c>
      <c r="H5897" t="str">
        <f t="shared" ca="1" si="3123"/>
        <v>S106</v>
      </c>
      <c r="I5897">
        <f ca="1">VLOOKUP(D5897,PRC!$A$2:$B$21,2,0)*E5897</f>
        <v>5700000</v>
      </c>
      <c r="J5897">
        <f t="shared" ca="1" si="3108"/>
        <v>5414996</v>
      </c>
      <c r="K5897">
        <f ca="1">VLOOKUP(D5897,PRC!$A$1:$C$21,3,0)*E5897</f>
        <v>3021000</v>
      </c>
      <c r="L5897">
        <f t="shared" ca="1" si="3109"/>
        <v>684000</v>
      </c>
      <c r="M5897">
        <f t="shared" ca="1" si="3110"/>
        <v>114000</v>
      </c>
      <c r="N5897">
        <f t="shared" ca="1" si="3111"/>
        <v>456000</v>
      </c>
      <c r="O5897">
        <f t="shared" ca="1" si="3112"/>
        <v>456000</v>
      </c>
      <c r="P5897">
        <f t="shared" ca="1" si="3127"/>
        <v>683996</v>
      </c>
      <c r="Q5897">
        <f ca="1">IF(P5897&gt;0,1,0)</f>
        <v>1</v>
      </c>
      <c r="R5897">
        <f t="shared" ca="1" si="3113"/>
        <v>5</v>
      </c>
      <c r="S5897">
        <f t="shared" ca="1" si="3114"/>
        <v>12</v>
      </c>
      <c r="T5897">
        <f t="shared" ca="1" si="3115"/>
        <v>2</v>
      </c>
      <c r="U5897">
        <f t="shared" ca="1" si="3116"/>
        <v>8</v>
      </c>
      <c r="V5897">
        <f t="shared" ca="1" si="3117"/>
        <v>8</v>
      </c>
      <c r="X5897">
        <f t="shared" si="3119"/>
        <v>5897</v>
      </c>
      <c r="Y5897">
        <f t="shared" si="3120"/>
        <v>5452</v>
      </c>
      <c r="Z5897">
        <f t="shared" si="3121"/>
        <v>5453</v>
      </c>
      <c r="AA5897">
        <f t="shared" si="3118"/>
        <v>5951</v>
      </c>
      <c r="AB5897">
        <f t="shared" si="3129"/>
        <v>500</v>
      </c>
      <c r="AM5897" t="str">
        <f t="shared" si="3130"/>
        <v>201906LP</v>
      </c>
      <c r="AN5897">
        <f t="shared" ca="1" si="3125"/>
        <v>5.0000701754385979</v>
      </c>
      <c r="AO5897">
        <f t="shared" ca="1" si="3126"/>
        <v>12</v>
      </c>
      <c r="AP5897">
        <f t="shared" ca="1" si="3131"/>
        <v>2</v>
      </c>
      <c r="AQ5897">
        <f t="shared" ca="1" si="3132"/>
        <v>8</v>
      </c>
      <c r="AR5897">
        <f t="shared" ca="1" si="3133"/>
        <v>8</v>
      </c>
      <c r="AS5897">
        <f ca="1">P5897/J5897</f>
        <v>0.12631514409244254</v>
      </c>
    </row>
    <row r="5898" spans="1:45" x14ac:dyDescent="0.4">
      <c r="A5898">
        <f t="shared" si="3128"/>
        <v>201906</v>
      </c>
      <c r="B5898" t="s">
        <v>974</v>
      </c>
      <c r="C5898" t="s">
        <v>647</v>
      </c>
      <c r="D5898" t="str">
        <f t="shared" ca="1" si="3124"/>
        <v>I105</v>
      </c>
      <c r="E5898">
        <f t="shared" ca="1" si="3106"/>
        <v>37</v>
      </c>
      <c r="F5898">
        <f t="shared" ca="1" si="3107"/>
        <v>5</v>
      </c>
      <c r="G5898" t="str">
        <f t="shared" ca="1" si="3122"/>
        <v>S11</v>
      </c>
      <c r="H5898" t="str">
        <f t="shared" ca="1" si="3123"/>
        <v>S115</v>
      </c>
      <c r="I5898">
        <f ca="1">VLOOKUP(D5898,PRC!$A$2:$B$21,2,0)*E5898</f>
        <v>3700000</v>
      </c>
      <c r="J5898">
        <f t="shared" ca="1" si="3108"/>
        <v>3366996</v>
      </c>
      <c r="K5898">
        <f ca="1">VLOOKUP(D5898,PRC!$A$1:$C$21,3,0)*E5898</f>
        <v>2183000</v>
      </c>
      <c r="L5898">
        <f t="shared" ca="1" si="3109"/>
        <v>555000</v>
      </c>
      <c r="M5898">
        <f t="shared" ca="1" si="3110"/>
        <v>74000</v>
      </c>
      <c r="N5898">
        <f t="shared" ca="1" si="3111"/>
        <v>222000</v>
      </c>
      <c r="O5898">
        <f t="shared" ca="1" si="3112"/>
        <v>259000</v>
      </c>
      <c r="P5898">
        <f t="shared" ca="1" si="3127"/>
        <v>73996</v>
      </c>
      <c r="Q5898">
        <f ca="1">IF(P5898&gt;0,1,0)</f>
        <v>1</v>
      </c>
      <c r="R5898">
        <f t="shared" ca="1" si="3113"/>
        <v>9</v>
      </c>
      <c r="S5898">
        <f t="shared" ca="1" si="3114"/>
        <v>15</v>
      </c>
      <c r="T5898">
        <f t="shared" ca="1" si="3115"/>
        <v>2</v>
      </c>
      <c r="U5898">
        <f t="shared" ca="1" si="3116"/>
        <v>6</v>
      </c>
      <c r="V5898">
        <f t="shared" ca="1" si="3117"/>
        <v>7</v>
      </c>
      <c r="X5898">
        <f t="shared" si="3119"/>
        <v>5898</v>
      </c>
      <c r="Y5898">
        <f t="shared" si="3120"/>
        <v>5452</v>
      </c>
      <c r="Z5898">
        <f t="shared" si="3121"/>
        <v>5453</v>
      </c>
      <c r="AA5898">
        <f t="shared" si="3118"/>
        <v>5951</v>
      </c>
      <c r="AB5898">
        <f t="shared" si="3129"/>
        <v>500</v>
      </c>
      <c r="AM5898" t="str">
        <f t="shared" si="3130"/>
        <v>201906LP</v>
      </c>
      <c r="AN5898">
        <f t="shared" ca="1" si="3125"/>
        <v>9.0001081081081065</v>
      </c>
      <c r="AO5898">
        <f t="shared" ca="1" si="3126"/>
        <v>15</v>
      </c>
      <c r="AP5898">
        <f t="shared" ca="1" si="3131"/>
        <v>2</v>
      </c>
      <c r="AQ5898">
        <f t="shared" ca="1" si="3132"/>
        <v>6</v>
      </c>
      <c r="AR5898">
        <f t="shared" ca="1" si="3133"/>
        <v>7.0000000000000009</v>
      </c>
      <c r="AS5898">
        <f ca="1">P5898/J5898</f>
        <v>2.1976860085369868E-2</v>
      </c>
    </row>
    <row r="5899" spans="1:45" x14ac:dyDescent="0.4">
      <c r="A5899">
        <f t="shared" si="3128"/>
        <v>201906</v>
      </c>
      <c r="B5899" t="s">
        <v>975</v>
      </c>
      <c r="C5899" t="s">
        <v>647</v>
      </c>
      <c r="D5899" t="str">
        <f t="shared" ca="1" si="3124"/>
        <v>I106</v>
      </c>
      <c r="E5899">
        <f t="shared" ref="E5899:E5962" ca="1" si="3134">RANDBETWEEN(INDIRECT("AD"&amp;Y5899),INDIRECT("AD"&amp;Z5899))</f>
        <v>65</v>
      </c>
      <c r="F5899">
        <f t="shared" ref="F5899:F5962" ca="1" si="3135">RANDBETWEEN(INDIRECT("AF"&amp;Y5899),INDIRECT("AF"&amp;Z5899))</f>
        <v>6</v>
      </c>
      <c r="G5899" t="str">
        <f t="shared" ca="1" si="3122"/>
        <v>S10</v>
      </c>
      <c r="H5899" t="str">
        <f t="shared" ca="1" si="3123"/>
        <v>S101</v>
      </c>
      <c r="I5899">
        <f ca="1">VLOOKUP(D5899,PRC!$A$2:$B$21,2,0)*E5899</f>
        <v>1300000</v>
      </c>
      <c r="J5899">
        <f t="shared" ref="J5899:J5962" ca="1" si="3136">I5899*(1-R5899/100)-4</f>
        <v>1182996</v>
      </c>
      <c r="K5899">
        <f ca="1">VLOOKUP(D5899,PRC!$A$1:$C$21,3,0)*E5899</f>
        <v>689000</v>
      </c>
      <c r="L5899">
        <f t="shared" ref="L5899:L5962" ca="1" si="3137">ROUND($I5899*S5899,-5)/100</f>
        <v>156000</v>
      </c>
      <c r="M5899">
        <f t="shared" ref="M5899:M5962" ca="1" si="3138">ROUND($I5899*T5899,-5)/100</f>
        <v>39000</v>
      </c>
      <c r="N5899">
        <f t="shared" ref="N5899:N5962" ca="1" si="3139">ROUND($I5899*U5899,-5)/100</f>
        <v>65000</v>
      </c>
      <c r="O5899">
        <f t="shared" ref="O5899:O5962" ca="1" si="3140">ROUND($I5899*V5899,-5)/100</f>
        <v>130000</v>
      </c>
      <c r="P5899">
        <f t="shared" ca="1" si="3127"/>
        <v>103996</v>
      </c>
      <c r="Q5899">
        <f ca="1">IF(P5899&gt;0,1,0)</f>
        <v>1</v>
      </c>
      <c r="R5899">
        <f t="shared" ref="R5899:R5962" ca="1" si="3141">RANDBETWEEN(INDIRECT("AF"&amp;$Y5899),INDIRECT("AF"&amp;$Z5899))</f>
        <v>9</v>
      </c>
      <c r="S5899">
        <f t="shared" ref="S5899:S5962" ca="1" si="3142">RANDBETWEEN(INDIRECT("AG"&amp;$Y5899),INDIRECT("AG"&amp;$Z5899))</f>
        <v>12</v>
      </c>
      <c r="T5899">
        <f t="shared" ref="T5899:T5962" ca="1" si="3143">RANDBETWEEN(INDIRECT("AH"&amp;$Y5899),INDIRECT("AH"&amp;$Z5899))</f>
        <v>3</v>
      </c>
      <c r="U5899">
        <f t="shared" ref="U5899:U5962" ca="1" si="3144">RANDBETWEEN(INDIRECT("Ai"&amp;$Y5899),INDIRECT("Ai"&amp;$Z5899))</f>
        <v>5</v>
      </c>
      <c r="V5899">
        <f t="shared" ref="V5899:V5962" ca="1" si="3145">RANDBETWEEN(INDIRECT("Aj"&amp;$Y5899),INDIRECT("Aj"&amp;$Z5899))</f>
        <v>10</v>
      </c>
      <c r="X5899">
        <f t="shared" si="3119"/>
        <v>5899</v>
      </c>
      <c r="Y5899">
        <f t="shared" si="3120"/>
        <v>5452</v>
      </c>
      <c r="Z5899">
        <f t="shared" si="3121"/>
        <v>5453</v>
      </c>
      <c r="AA5899">
        <f t="shared" ref="AA5899:AA5962" si="3146">Y5899+AB5899-1</f>
        <v>5951</v>
      </c>
      <c r="AB5899">
        <f t="shared" si="3129"/>
        <v>500</v>
      </c>
      <c r="AM5899" t="str">
        <f t="shared" si="3130"/>
        <v>201906LP</v>
      </c>
      <c r="AN5899">
        <f t="shared" ca="1" si="3125"/>
        <v>9.0003076923076968</v>
      </c>
      <c r="AO5899">
        <f t="shared" ca="1" si="3126"/>
        <v>12</v>
      </c>
      <c r="AP5899">
        <f t="shared" ca="1" si="3131"/>
        <v>3</v>
      </c>
      <c r="AQ5899">
        <f t="shared" ca="1" si="3132"/>
        <v>5</v>
      </c>
      <c r="AR5899">
        <f t="shared" ca="1" si="3133"/>
        <v>10</v>
      </c>
      <c r="AS5899">
        <f ca="1">P5899/J5899</f>
        <v>8.7909003918863637E-2</v>
      </c>
    </row>
    <row r="5900" spans="1:45" x14ac:dyDescent="0.4">
      <c r="A5900">
        <f t="shared" si="3128"/>
        <v>201906</v>
      </c>
      <c r="B5900" t="s">
        <v>976</v>
      </c>
      <c r="C5900" t="s">
        <v>647</v>
      </c>
      <c r="D5900" t="str">
        <f t="shared" ca="1" si="3124"/>
        <v>I103</v>
      </c>
      <c r="E5900">
        <f t="shared" ca="1" si="3134"/>
        <v>36</v>
      </c>
      <c r="F5900">
        <f t="shared" ca="1" si="3135"/>
        <v>7</v>
      </c>
      <c r="G5900" t="str">
        <f t="shared" ca="1" si="3122"/>
        <v>S11</v>
      </c>
      <c r="H5900" t="str">
        <f t="shared" ca="1" si="3123"/>
        <v>S113</v>
      </c>
      <c r="I5900">
        <f ca="1">VLOOKUP(D5900,PRC!$A$2:$B$21,2,0)*E5900</f>
        <v>1800000</v>
      </c>
      <c r="J5900">
        <f t="shared" ca="1" si="3136"/>
        <v>1655996</v>
      </c>
      <c r="K5900">
        <f ca="1">VLOOKUP(D5900,PRC!$A$1:$C$21,3,0)*E5900</f>
        <v>1026000</v>
      </c>
      <c r="L5900">
        <f t="shared" ca="1" si="3137"/>
        <v>234000</v>
      </c>
      <c r="M5900">
        <f t="shared" ca="1" si="3138"/>
        <v>36000</v>
      </c>
      <c r="N5900">
        <f t="shared" ca="1" si="3139"/>
        <v>108000</v>
      </c>
      <c r="O5900">
        <f t="shared" ca="1" si="3140"/>
        <v>126000</v>
      </c>
      <c r="P5900">
        <f t="shared" ca="1" si="3127"/>
        <v>125996</v>
      </c>
      <c r="Q5900">
        <f ca="1">IF(P5900&gt;0,1,0)</f>
        <v>1</v>
      </c>
      <c r="R5900">
        <f t="shared" ca="1" si="3141"/>
        <v>8</v>
      </c>
      <c r="S5900">
        <f t="shared" ca="1" si="3142"/>
        <v>13</v>
      </c>
      <c r="T5900">
        <f t="shared" ca="1" si="3143"/>
        <v>2</v>
      </c>
      <c r="U5900">
        <f t="shared" ca="1" si="3144"/>
        <v>6</v>
      </c>
      <c r="V5900">
        <f t="shared" ca="1" si="3145"/>
        <v>7</v>
      </c>
      <c r="X5900">
        <f t="shared" ref="X5900:X5963" si="3147">X5899+1</f>
        <v>5900</v>
      </c>
      <c r="Y5900">
        <f t="shared" ref="Y5900:Y5963" si="3148">IF(C5900=C5899,Y5899,X5900)</f>
        <v>5452</v>
      </c>
      <c r="Z5900">
        <f t="shared" ref="Z5900:Z5963" si="3149">Y5900+1</f>
        <v>5453</v>
      </c>
      <c r="AA5900">
        <f t="shared" si="3146"/>
        <v>5951</v>
      </c>
      <c r="AB5900">
        <f t="shared" si="3129"/>
        <v>500</v>
      </c>
      <c r="AM5900" t="str">
        <f t="shared" si="3130"/>
        <v>201906LP</v>
      </c>
      <c r="AN5900">
        <f t="shared" ca="1" si="3125"/>
        <v>8.0002222222222201</v>
      </c>
      <c r="AO5900">
        <f t="shared" ca="1" si="3126"/>
        <v>13</v>
      </c>
      <c r="AP5900">
        <f t="shared" ca="1" si="3131"/>
        <v>2</v>
      </c>
      <c r="AQ5900">
        <f t="shared" ca="1" si="3132"/>
        <v>6</v>
      </c>
      <c r="AR5900">
        <f t="shared" ca="1" si="3133"/>
        <v>7.0000000000000009</v>
      </c>
      <c r="AS5900">
        <f ca="1">P5900/J5900</f>
        <v>7.6084724842330531E-2</v>
      </c>
    </row>
    <row r="5901" spans="1:45" x14ac:dyDescent="0.4">
      <c r="A5901">
        <f t="shared" si="3128"/>
        <v>201906</v>
      </c>
      <c r="B5901" t="s">
        <v>977</v>
      </c>
      <c r="C5901" t="s">
        <v>647</v>
      </c>
      <c r="D5901" t="str">
        <f t="shared" ca="1" si="3124"/>
        <v>I106</v>
      </c>
      <c r="E5901">
        <f t="shared" ca="1" si="3134"/>
        <v>50</v>
      </c>
      <c r="F5901">
        <f t="shared" ca="1" si="3135"/>
        <v>5</v>
      </c>
      <c r="G5901" t="str">
        <f t="shared" ref="G5901:G5951" ca="1" si="3150">LEFT(H5901,3)</f>
        <v>S11</v>
      </c>
      <c r="H5901" t="str">
        <f t="shared" ref="H5901:H5951" ca="1" si="3151">"S"&amp;RANDBETWEEN(101,120)</f>
        <v>S111</v>
      </c>
      <c r="I5901">
        <f ca="1">VLOOKUP(D5901,PRC!$A$2:$B$21,2,0)*E5901</f>
        <v>1000000</v>
      </c>
      <c r="J5901">
        <f t="shared" ca="1" si="3136"/>
        <v>899996</v>
      </c>
      <c r="K5901">
        <f ca="1">VLOOKUP(D5901,PRC!$A$1:$C$21,3,0)*E5901</f>
        <v>530000</v>
      </c>
      <c r="L5901">
        <f t="shared" ca="1" si="3137"/>
        <v>100000</v>
      </c>
      <c r="M5901">
        <f t="shared" ca="1" si="3138"/>
        <v>10000</v>
      </c>
      <c r="N5901">
        <f t="shared" ca="1" si="3139"/>
        <v>60000</v>
      </c>
      <c r="O5901">
        <f t="shared" ca="1" si="3140"/>
        <v>90000</v>
      </c>
      <c r="P5901">
        <f t="shared" ca="1" si="3127"/>
        <v>109996</v>
      </c>
      <c r="Q5901">
        <f ca="1">IF(P5901&gt;0,1,0)</f>
        <v>1</v>
      </c>
      <c r="R5901">
        <f t="shared" ca="1" si="3141"/>
        <v>10</v>
      </c>
      <c r="S5901">
        <f t="shared" ca="1" si="3142"/>
        <v>10</v>
      </c>
      <c r="T5901">
        <f t="shared" ca="1" si="3143"/>
        <v>1</v>
      </c>
      <c r="U5901">
        <f t="shared" ca="1" si="3144"/>
        <v>6</v>
      </c>
      <c r="V5901">
        <f t="shared" ca="1" si="3145"/>
        <v>9</v>
      </c>
      <c r="X5901">
        <f t="shared" si="3147"/>
        <v>5901</v>
      </c>
      <c r="Y5901">
        <f t="shared" si="3148"/>
        <v>5452</v>
      </c>
      <c r="Z5901">
        <f t="shared" si="3149"/>
        <v>5453</v>
      </c>
      <c r="AA5901">
        <f t="shared" si="3146"/>
        <v>5951</v>
      </c>
      <c r="AB5901">
        <f t="shared" si="3129"/>
        <v>500</v>
      </c>
      <c r="AM5901" t="str">
        <f t="shared" si="3130"/>
        <v>201906LP</v>
      </c>
      <c r="AN5901">
        <f t="shared" ca="1" si="3125"/>
        <v>10.000399999999999</v>
      </c>
      <c r="AO5901">
        <f t="shared" ca="1" si="3126"/>
        <v>10</v>
      </c>
      <c r="AP5901">
        <f t="shared" ca="1" si="3131"/>
        <v>1</v>
      </c>
      <c r="AQ5901">
        <f t="shared" ca="1" si="3132"/>
        <v>6</v>
      </c>
      <c r="AR5901">
        <f t="shared" ca="1" si="3133"/>
        <v>9</v>
      </c>
      <c r="AS5901">
        <f ca="1">P5901/J5901</f>
        <v>0.12221832097031543</v>
      </c>
    </row>
    <row r="5902" spans="1:45" x14ac:dyDescent="0.4">
      <c r="A5902">
        <f t="shared" si="3128"/>
        <v>201906</v>
      </c>
      <c r="B5902" t="s">
        <v>978</v>
      </c>
      <c r="C5902" t="s">
        <v>647</v>
      </c>
      <c r="D5902" t="str">
        <f t="shared" ref="D5902:D5951" ca="1" si="3152">"I"&amp;RANDBETWEEN(101,120)</f>
        <v>I116</v>
      </c>
      <c r="E5902">
        <f t="shared" ca="1" si="3134"/>
        <v>50</v>
      </c>
      <c r="F5902">
        <f t="shared" ca="1" si="3135"/>
        <v>8</v>
      </c>
      <c r="G5902" t="str">
        <f t="shared" ca="1" si="3150"/>
        <v>S11</v>
      </c>
      <c r="H5902" t="str">
        <f t="shared" ca="1" si="3151"/>
        <v>S112</v>
      </c>
      <c r="I5902">
        <f ca="1">VLOOKUP(D5902,PRC!$A$2:$B$21,2,0)*E5902</f>
        <v>73000000</v>
      </c>
      <c r="J5902">
        <f t="shared" ca="1" si="3136"/>
        <v>66429996</v>
      </c>
      <c r="K5902">
        <f ca="1">VLOOKUP(D5902,PRC!$A$1:$C$21,3,0)*E5902</f>
        <v>43800000</v>
      </c>
      <c r="L5902">
        <f t="shared" ca="1" si="3137"/>
        <v>8760000</v>
      </c>
      <c r="M5902">
        <f t="shared" ca="1" si="3138"/>
        <v>1460000</v>
      </c>
      <c r="N5902">
        <f t="shared" ca="1" si="3139"/>
        <v>7300000</v>
      </c>
      <c r="O5902">
        <f t="shared" ca="1" si="3140"/>
        <v>5840000</v>
      </c>
      <c r="P5902">
        <f t="shared" ca="1" si="3127"/>
        <v>-730004</v>
      </c>
      <c r="Q5902">
        <f ca="1">IF(P5902&gt;0,1,0)</f>
        <v>0</v>
      </c>
      <c r="R5902">
        <f t="shared" ca="1" si="3141"/>
        <v>9</v>
      </c>
      <c r="S5902">
        <f t="shared" ca="1" si="3142"/>
        <v>12</v>
      </c>
      <c r="T5902">
        <f t="shared" ca="1" si="3143"/>
        <v>2</v>
      </c>
      <c r="U5902">
        <f t="shared" ca="1" si="3144"/>
        <v>10</v>
      </c>
      <c r="V5902">
        <f t="shared" ca="1" si="3145"/>
        <v>8</v>
      </c>
      <c r="X5902">
        <f t="shared" si="3147"/>
        <v>5902</v>
      </c>
      <c r="Y5902">
        <f t="shared" si="3148"/>
        <v>5452</v>
      </c>
      <c r="Z5902">
        <f t="shared" si="3149"/>
        <v>5453</v>
      </c>
      <c r="AA5902">
        <f t="shared" si="3146"/>
        <v>5951</v>
      </c>
      <c r="AB5902">
        <f t="shared" si="3129"/>
        <v>500</v>
      </c>
      <c r="AM5902" t="str">
        <f t="shared" si="3130"/>
        <v>201906LP</v>
      </c>
      <c r="AN5902">
        <f t="shared" ref="AN5902:AN5965" ca="1" si="3153">(1-J5902/I5902)*100</f>
        <v>9.0000054794520565</v>
      </c>
      <c r="AO5902">
        <f t="shared" ref="AO5902:AO5965" ca="1" si="3154">L5902/$I5902*100</f>
        <v>12</v>
      </c>
      <c r="AP5902">
        <f t="shared" ca="1" si="3131"/>
        <v>2</v>
      </c>
      <c r="AQ5902">
        <f t="shared" ca="1" si="3132"/>
        <v>10</v>
      </c>
      <c r="AR5902">
        <f t="shared" ca="1" si="3133"/>
        <v>8</v>
      </c>
      <c r="AS5902">
        <f ca="1">P5902/J5902</f>
        <v>-1.0989071864463157E-2</v>
      </c>
    </row>
    <row r="5903" spans="1:45" x14ac:dyDescent="0.4">
      <c r="A5903">
        <f t="shared" si="3128"/>
        <v>201906</v>
      </c>
      <c r="B5903" t="s">
        <v>979</v>
      </c>
      <c r="C5903" t="s">
        <v>647</v>
      </c>
      <c r="D5903" t="str">
        <f t="shared" ca="1" si="3152"/>
        <v>I110</v>
      </c>
      <c r="E5903">
        <f t="shared" ca="1" si="3134"/>
        <v>61</v>
      </c>
      <c r="F5903">
        <f t="shared" ca="1" si="3135"/>
        <v>9</v>
      </c>
      <c r="G5903" t="str">
        <f t="shared" ca="1" si="3150"/>
        <v>S12</v>
      </c>
      <c r="H5903" t="str">
        <f t="shared" ca="1" si="3151"/>
        <v>S120</v>
      </c>
      <c r="I5903">
        <f ca="1">VLOOKUP(D5903,PRC!$A$2:$B$21,2,0)*E5903</f>
        <v>18300000</v>
      </c>
      <c r="J5903">
        <f t="shared" ca="1" si="3136"/>
        <v>16835996</v>
      </c>
      <c r="K5903">
        <f ca="1">VLOOKUP(D5903,PRC!$A$1:$C$21,3,0)*E5903</f>
        <v>8418000</v>
      </c>
      <c r="L5903">
        <f t="shared" ca="1" si="3137"/>
        <v>2196000</v>
      </c>
      <c r="M5903">
        <f t="shared" ca="1" si="3138"/>
        <v>183000</v>
      </c>
      <c r="N5903">
        <f t="shared" ca="1" si="3139"/>
        <v>915000</v>
      </c>
      <c r="O5903">
        <f t="shared" ca="1" si="3140"/>
        <v>1830000</v>
      </c>
      <c r="P5903">
        <f t="shared" ca="1" si="3127"/>
        <v>3293996</v>
      </c>
      <c r="Q5903">
        <f ca="1">IF(P5903&gt;0,1,0)</f>
        <v>1</v>
      </c>
      <c r="R5903">
        <f t="shared" ca="1" si="3141"/>
        <v>8</v>
      </c>
      <c r="S5903">
        <f t="shared" ca="1" si="3142"/>
        <v>12</v>
      </c>
      <c r="T5903">
        <f t="shared" ca="1" si="3143"/>
        <v>1</v>
      </c>
      <c r="U5903">
        <f t="shared" ca="1" si="3144"/>
        <v>5</v>
      </c>
      <c r="V5903">
        <f t="shared" ca="1" si="3145"/>
        <v>10</v>
      </c>
      <c r="X5903">
        <f t="shared" si="3147"/>
        <v>5903</v>
      </c>
      <c r="Y5903">
        <f t="shared" si="3148"/>
        <v>5452</v>
      </c>
      <c r="Z5903">
        <f t="shared" si="3149"/>
        <v>5453</v>
      </c>
      <c r="AA5903">
        <f t="shared" si="3146"/>
        <v>5951</v>
      </c>
      <c r="AB5903">
        <f t="shared" si="3129"/>
        <v>500</v>
      </c>
      <c r="AM5903" t="str">
        <f t="shared" si="3130"/>
        <v>201906LP</v>
      </c>
      <c r="AN5903">
        <f t="shared" ca="1" si="3153"/>
        <v>8.0000218579234996</v>
      </c>
      <c r="AO5903">
        <f t="shared" ca="1" si="3154"/>
        <v>12</v>
      </c>
      <c r="AP5903">
        <f t="shared" ca="1" si="3131"/>
        <v>1</v>
      </c>
      <c r="AQ5903">
        <f t="shared" ca="1" si="3132"/>
        <v>5</v>
      </c>
      <c r="AR5903">
        <f t="shared" ca="1" si="3133"/>
        <v>10</v>
      </c>
      <c r="AS5903">
        <f ca="1">P5903/J5903</f>
        <v>0.19565198281111496</v>
      </c>
    </row>
    <row r="5904" spans="1:45" x14ac:dyDescent="0.4">
      <c r="A5904">
        <f t="shared" si="3128"/>
        <v>201906</v>
      </c>
      <c r="B5904" t="s">
        <v>980</v>
      </c>
      <c r="C5904" t="s">
        <v>647</v>
      </c>
      <c r="D5904" t="str">
        <f t="shared" ca="1" si="3152"/>
        <v>I106</v>
      </c>
      <c r="E5904">
        <f t="shared" ca="1" si="3134"/>
        <v>40</v>
      </c>
      <c r="F5904">
        <f t="shared" ca="1" si="3135"/>
        <v>10</v>
      </c>
      <c r="G5904" t="str">
        <f t="shared" ca="1" si="3150"/>
        <v>S11</v>
      </c>
      <c r="H5904" t="str">
        <f t="shared" ca="1" si="3151"/>
        <v>S112</v>
      </c>
      <c r="I5904">
        <f ca="1">VLOOKUP(D5904,PRC!$A$2:$B$21,2,0)*E5904</f>
        <v>800000</v>
      </c>
      <c r="J5904">
        <f t="shared" ca="1" si="3136"/>
        <v>735996</v>
      </c>
      <c r="K5904">
        <f ca="1">VLOOKUP(D5904,PRC!$A$1:$C$21,3,0)*E5904</f>
        <v>424000</v>
      </c>
      <c r="L5904">
        <f t="shared" ca="1" si="3137"/>
        <v>80000</v>
      </c>
      <c r="M5904">
        <f t="shared" ca="1" si="3138"/>
        <v>24000</v>
      </c>
      <c r="N5904">
        <f t="shared" ca="1" si="3139"/>
        <v>80000</v>
      </c>
      <c r="O5904">
        <f t="shared" ca="1" si="3140"/>
        <v>48000</v>
      </c>
      <c r="P5904">
        <f t="shared" ca="1" si="3127"/>
        <v>79996</v>
      </c>
      <c r="Q5904">
        <f ca="1">IF(P5904&gt;0,1,0)</f>
        <v>1</v>
      </c>
      <c r="R5904">
        <f t="shared" ca="1" si="3141"/>
        <v>8</v>
      </c>
      <c r="S5904">
        <f t="shared" ca="1" si="3142"/>
        <v>10</v>
      </c>
      <c r="T5904">
        <f t="shared" ca="1" si="3143"/>
        <v>3</v>
      </c>
      <c r="U5904">
        <f t="shared" ca="1" si="3144"/>
        <v>10</v>
      </c>
      <c r="V5904">
        <f t="shared" ca="1" si="3145"/>
        <v>6</v>
      </c>
      <c r="X5904">
        <f t="shared" si="3147"/>
        <v>5904</v>
      </c>
      <c r="Y5904">
        <f t="shared" si="3148"/>
        <v>5452</v>
      </c>
      <c r="Z5904">
        <f t="shared" si="3149"/>
        <v>5453</v>
      </c>
      <c r="AA5904">
        <f t="shared" si="3146"/>
        <v>5951</v>
      </c>
      <c r="AB5904">
        <f t="shared" si="3129"/>
        <v>500</v>
      </c>
      <c r="AM5904" t="str">
        <f t="shared" si="3130"/>
        <v>201906LP</v>
      </c>
      <c r="AN5904">
        <f t="shared" ca="1" si="3153"/>
        <v>8.0004999999999988</v>
      </c>
      <c r="AO5904">
        <f t="shared" ca="1" si="3154"/>
        <v>10</v>
      </c>
      <c r="AP5904">
        <f t="shared" ca="1" si="3131"/>
        <v>3</v>
      </c>
      <c r="AQ5904">
        <f t="shared" ca="1" si="3132"/>
        <v>10</v>
      </c>
      <c r="AR5904">
        <f t="shared" ca="1" si="3133"/>
        <v>6</v>
      </c>
      <c r="AS5904">
        <f ca="1">P5904/J5904</f>
        <v>0.10869080810221794</v>
      </c>
    </row>
    <row r="5905" spans="1:45" x14ac:dyDescent="0.4">
      <c r="A5905">
        <f t="shared" si="3128"/>
        <v>201906</v>
      </c>
      <c r="B5905" t="s">
        <v>981</v>
      </c>
      <c r="C5905" t="s">
        <v>647</v>
      </c>
      <c r="D5905" t="str">
        <f t="shared" ca="1" si="3152"/>
        <v>I107</v>
      </c>
      <c r="E5905">
        <f t="shared" ca="1" si="3134"/>
        <v>40</v>
      </c>
      <c r="F5905">
        <f t="shared" ca="1" si="3135"/>
        <v>8</v>
      </c>
      <c r="G5905" t="str">
        <f t="shared" ca="1" si="3150"/>
        <v>S12</v>
      </c>
      <c r="H5905" t="str">
        <f t="shared" ca="1" si="3151"/>
        <v>S120</v>
      </c>
      <c r="I5905">
        <f ca="1">VLOOKUP(D5905,PRC!$A$2:$B$21,2,0)*E5905</f>
        <v>6000000</v>
      </c>
      <c r="J5905">
        <f t="shared" ca="1" si="3136"/>
        <v>5579996</v>
      </c>
      <c r="K5905">
        <f ca="1">VLOOKUP(D5905,PRC!$A$1:$C$21,3,0)*E5905</f>
        <v>3420000</v>
      </c>
      <c r="L5905">
        <f t="shared" ca="1" si="3137"/>
        <v>720000</v>
      </c>
      <c r="M5905">
        <f t="shared" ca="1" si="3138"/>
        <v>180000</v>
      </c>
      <c r="N5905">
        <f t="shared" ca="1" si="3139"/>
        <v>360000</v>
      </c>
      <c r="O5905">
        <f t="shared" ca="1" si="3140"/>
        <v>480000</v>
      </c>
      <c r="P5905">
        <f t="shared" ca="1" si="3127"/>
        <v>419996</v>
      </c>
      <c r="Q5905">
        <f ca="1">IF(P5905&gt;0,1,0)</f>
        <v>1</v>
      </c>
      <c r="R5905">
        <f t="shared" ca="1" si="3141"/>
        <v>7</v>
      </c>
      <c r="S5905">
        <f t="shared" ca="1" si="3142"/>
        <v>12</v>
      </c>
      <c r="T5905">
        <f t="shared" ca="1" si="3143"/>
        <v>3</v>
      </c>
      <c r="U5905">
        <f t="shared" ca="1" si="3144"/>
        <v>6</v>
      </c>
      <c r="V5905">
        <f t="shared" ca="1" si="3145"/>
        <v>8</v>
      </c>
      <c r="X5905">
        <f t="shared" si="3147"/>
        <v>5905</v>
      </c>
      <c r="Y5905">
        <f t="shared" si="3148"/>
        <v>5452</v>
      </c>
      <c r="Z5905">
        <f t="shared" si="3149"/>
        <v>5453</v>
      </c>
      <c r="AA5905">
        <f t="shared" si="3146"/>
        <v>5951</v>
      </c>
      <c r="AB5905">
        <f t="shared" si="3129"/>
        <v>500</v>
      </c>
      <c r="AM5905" t="str">
        <f t="shared" si="3130"/>
        <v>201906LP</v>
      </c>
      <c r="AN5905">
        <f t="shared" ca="1" si="3153"/>
        <v>7.0000666666666707</v>
      </c>
      <c r="AO5905">
        <f t="shared" ca="1" si="3154"/>
        <v>12</v>
      </c>
      <c r="AP5905">
        <f t="shared" ca="1" si="3131"/>
        <v>3</v>
      </c>
      <c r="AQ5905">
        <f t="shared" ca="1" si="3132"/>
        <v>6</v>
      </c>
      <c r="AR5905">
        <f t="shared" ca="1" si="3133"/>
        <v>8</v>
      </c>
      <c r="AS5905">
        <f ca="1">P5905/J5905</f>
        <v>7.526815431408912E-2</v>
      </c>
    </row>
    <row r="5906" spans="1:45" x14ac:dyDescent="0.4">
      <c r="A5906">
        <f t="shared" si="3128"/>
        <v>201906</v>
      </c>
      <c r="B5906" t="s">
        <v>982</v>
      </c>
      <c r="C5906" t="s">
        <v>647</v>
      </c>
      <c r="D5906" t="str">
        <f t="shared" ca="1" si="3152"/>
        <v>I101</v>
      </c>
      <c r="E5906">
        <f t="shared" ca="1" si="3134"/>
        <v>57</v>
      </c>
      <c r="F5906">
        <f t="shared" ca="1" si="3135"/>
        <v>5</v>
      </c>
      <c r="G5906" t="str">
        <f t="shared" ca="1" si="3150"/>
        <v>S10</v>
      </c>
      <c r="H5906" t="str">
        <f t="shared" ca="1" si="3151"/>
        <v>S109</v>
      </c>
      <c r="I5906">
        <f ca="1">VLOOKUP(D5906,PRC!$A$2:$B$21,2,0)*E5906</f>
        <v>1710000</v>
      </c>
      <c r="J5906">
        <f t="shared" ca="1" si="3136"/>
        <v>1538996</v>
      </c>
      <c r="K5906">
        <f ca="1">VLOOKUP(D5906,PRC!$A$1:$C$21,3,0)*E5906</f>
        <v>889200</v>
      </c>
      <c r="L5906">
        <f t="shared" ca="1" si="3137"/>
        <v>205000</v>
      </c>
      <c r="M5906">
        <f t="shared" ca="1" si="3138"/>
        <v>51000</v>
      </c>
      <c r="N5906">
        <f t="shared" ca="1" si="3139"/>
        <v>103000</v>
      </c>
      <c r="O5906">
        <f t="shared" ca="1" si="3140"/>
        <v>103000</v>
      </c>
      <c r="P5906">
        <f t="shared" ca="1" si="3127"/>
        <v>187796</v>
      </c>
      <c r="Q5906">
        <f ca="1">IF(P5906&gt;0,1,0)</f>
        <v>1</v>
      </c>
      <c r="R5906">
        <f t="shared" ca="1" si="3141"/>
        <v>10</v>
      </c>
      <c r="S5906">
        <f t="shared" ca="1" si="3142"/>
        <v>12</v>
      </c>
      <c r="T5906">
        <f t="shared" ca="1" si="3143"/>
        <v>3</v>
      </c>
      <c r="U5906">
        <f t="shared" ca="1" si="3144"/>
        <v>6</v>
      </c>
      <c r="V5906">
        <f t="shared" ca="1" si="3145"/>
        <v>6</v>
      </c>
      <c r="X5906">
        <f t="shared" si="3147"/>
        <v>5906</v>
      </c>
      <c r="Y5906">
        <f t="shared" si="3148"/>
        <v>5452</v>
      </c>
      <c r="Z5906">
        <f t="shared" si="3149"/>
        <v>5453</v>
      </c>
      <c r="AA5906">
        <f t="shared" si="3146"/>
        <v>5951</v>
      </c>
      <c r="AB5906">
        <f t="shared" si="3129"/>
        <v>500</v>
      </c>
      <c r="AM5906" t="str">
        <f t="shared" si="3130"/>
        <v>201906LP</v>
      </c>
      <c r="AN5906">
        <f t="shared" ca="1" si="3153"/>
        <v>10.000233918128654</v>
      </c>
      <c r="AO5906">
        <f t="shared" ca="1" si="3154"/>
        <v>11.988304093567251</v>
      </c>
      <c r="AP5906">
        <f t="shared" ca="1" si="3131"/>
        <v>2.9824561403508771</v>
      </c>
      <c r="AQ5906">
        <f t="shared" ca="1" si="3132"/>
        <v>6.0233918128654977</v>
      </c>
      <c r="AR5906">
        <f t="shared" ca="1" si="3133"/>
        <v>6.0233918128654977</v>
      </c>
      <c r="AS5906">
        <f ca="1">P5906/J5906</f>
        <v>0.12202500851204291</v>
      </c>
    </row>
    <row r="5907" spans="1:45" x14ac:dyDescent="0.4">
      <c r="A5907">
        <f t="shared" si="3128"/>
        <v>201906</v>
      </c>
      <c r="B5907" t="s">
        <v>983</v>
      </c>
      <c r="C5907" t="s">
        <v>647</v>
      </c>
      <c r="D5907" t="str">
        <f t="shared" ca="1" si="3152"/>
        <v>I116</v>
      </c>
      <c r="E5907">
        <f t="shared" ca="1" si="3134"/>
        <v>46</v>
      </c>
      <c r="F5907">
        <f t="shared" ca="1" si="3135"/>
        <v>8</v>
      </c>
      <c r="G5907" t="str">
        <f t="shared" ca="1" si="3150"/>
        <v>S10</v>
      </c>
      <c r="H5907" t="str">
        <f t="shared" ca="1" si="3151"/>
        <v>S102</v>
      </c>
      <c r="I5907">
        <f ca="1">VLOOKUP(D5907,PRC!$A$2:$B$21,2,0)*E5907</f>
        <v>67160000</v>
      </c>
      <c r="J5907">
        <f t="shared" ca="1" si="3136"/>
        <v>62458795.999999993</v>
      </c>
      <c r="K5907">
        <f ca="1">VLOOKUP(D5907,PRC!$A$1:$C$21,3,0)*E5907</f>
        <v>40296000</v>
      </c>
      <c r="L5907">
        <f t="shared" ca="1" si="3137"/>
        <v>9402000</v>
      </c>
      <c r="M5907">
        <f t="shared" ca="1" si="3138"/>
        <v>1343000</v>
      </c>
      <c r="N5907">
        <f t="shared" ca="1" si="3139"/>
        <v>6716000</v>
      </c>
      <c r="O5907">
        <f t="shared" ca="1" si="3140"/>
        <v>6044000</v>
      </c>
      <c r="P5907">
        <f t="shared" ca="1" si="3127"/>
        <v>-1342204.0000000075</v>
      </c>
      <c r="Q5907">
        <f ca="1">IF(P5907&gt;0,1,0)</f>
        <v>0</v>
      </c>
      <c r="R5907">
        <f t="shared" ca="1" si="3141"/>
        <v>7</v>
      </c>
      <c r="S5907">
        <f t="shared" ca="1" si="3142"/>
        <v>14</v>
      </c>
      <c r="T5907">
        <f t="shared" ca="1" si="3143"/>
        <v>2</v>
      </c>
      <c r="U5907">
        <f t="shared" ca="1" si="3144"/>
        <v>10</v>
      </c>
      <c r="V5907">
        <f t="shared" ca="1" si="3145"/>
        <v>9</v>
      </c>
      <c r="X5907">
        <f t="shared" si="3147"/>
        <v>5907</v>
      </c>
      <c r="Y5907">
        <f t="shared" si="3148"/>
        <v>5452</v>
      </c>
      <c r="Z5907">
        <f t="shared" si="3149"/>
        <v>5453</v>
      </c>
      <c r="AA5907">
        <f t="shared" si="3146"/>
        <v>5951</v>
      </c>
      <c r="AB5907">
        <f t="shared" si="3129"/>
        <v>500</v>
      </c>
      <c r="AM5907" t="str">
        <f t="shared" si="3130"/>
        <v>201906LP</v>
      </c>
      <c r="AN5907">
        <f t="shared" ca="1" si="3153"/>
        <v>7.0000059559261585</v>
      </c>
      <c r="AO5907">
        <f t="shared" ca="1" si="3154"/>
        <v>13.999404407385349</v>
      </c>
      <c r="AP5907">
        <f t="shared" ca="1" si="3131"/>
        <v>1.9997022036926744</v>
      </c>
      <c r="AQ5907">
        <f t="shared" ca="1" si="3132"/>
        <v>10</v>
      </c>
      <c r="AR5907">
        <f t="shared" ca="1" si="3133"/>
        <v>8.9994044073853487</v>
      </c>
      <c r="AS5907">
        <f ca="1">P5907/J5907</f>
        <v>-2.1489431208376281E-2</v>
      </c>
    </row>
    <row r="5908" spans="1:45" x14ac:dyDescent="0.4">
      <c r="A5908">
        <f t="shared" si="3128"/>
        <v>201906</v>
      </c>
      <c r="B5908" t="s">
        <v>984</v>
      </c>
      <c r="C5908" t="s">
        <v>647</v>
      </c>
      <c r="D5908" t="str">
        <f t="shared" ca="1" si="3152"/>
        <v>I118</v>
      </c>
      <c r="E5908">
        <f t="shared" ca="1" si="3134"/>
        <v>62</v>
      </c>
      <c r="F5908">
        <f t="shared" ca="1" si="3135"/>
        <v>6</v>
      </c>
      <c r="G5908" t="str">
        <f t="shared" ca="1" si="3150"/>
        <v>S11</v>
      </c>
      <c r="H5908" t="str">
        <f t="shared" ca="1" si="3151"/>
        <v>S113</v>
      </c>
      <c r="I5908">
        <f ca="1">VLOOKUP(D5908,PRC!$A$2:$B$21,2,0)*E5908</f>
        <v>32860000</v>
      </c>
      <c r="J5908">
        <f t="shared" ca="1" si="3136"/>
        <v>30231196</v>
      </c>
      <c r="K5908">
        <f ca="1">VLOOKUP(D5908,PRC!$A$1:$C$21,3,0)*E5908</f>
        <v>13801200</v>
      </c>
      <c r="L5908">
        <f t="shared" ca="1" si="3137"/>
        <v>4272000</v>
      </c>
      <c r="M5908">
        <f t="shared" ca="1" si="3138"/>
        <v>329000</v>
      </c>
      <c r="N5908">
        <f t="shared" ca="1" si="3139"/>
        <v>3286000</v>
      </c>
      <c r="O5908">
        <f t="shared" ca="1" si="3140"/>
        <v>3286000</v>
      </c>
      <c r="P5908">
        <f t="shared" ref="P5908:P5951" ca="1" si="3155">J5908-SUM(K5908:O5908)</f>
        <v>5256996</v>
      </c>
      <c r="Q5908">
        <f ca="1">IF(P5908&gt;0,1,0)</f>
        <v>1</v>
      </c>
      <c r="R5908">
        <f t="shared" ca="1" si="3141"/>
        <v>8</v>
      </c>
      <c r="S5908">
        <f t="shared" ca="1" si="3142"/>
        <v>13</v>
      </c>
      <c r="T5908">
        <f t="shared" ca="1" si="3143"/>
        <v>1</v>
      </c>
      <c r="U5908">
        <f t="shared" ca="1" si="3144"/>
        <v>10</v>
      </c>
      <c r="V5908">
        <f t="shared" ca="1" si="3145"/>
        <v>10</v>
      </c>
      <c r="X5908">
        <f t="shared" si="3147"/>
        <v>5908</v>
      </c>
      <c r="Y5908">
        <f t="shared" si="3148"/>
        <v>5452</v>
      </c>
      <c r="Z5908">
        <f t="shared" si="3149"/>
        <v>5453</v>
      </c>
      <c r="AA5908">
        <f t="shared" si="3146"/>
        <v>5951</v>
      </c>
      <c r="AB5908">
        <f t="shared" si="3129"/>
        <v>500</v>
      </c>
      <c r="AM5908" t="str">
        <f t="shared" si="3130"/>
        <v>201906LP</v>
      </c>
      <c r="AN5908">
        <f t="shared" ca="1" si="3153"/>
        <v>8.0000121728545324</v>
      </c>
      <c r="AO5908">
        <f t="shared" ca="1" si="3154"/>
        <v>13.000608642726718</v>
      </c>
      <c r="AP5908">
        <f t="shared" ca="1" si="3131"/>
        <v>1.0012172854534389</v>
      </c>
      <c r="AQ5908">
        <f t="shared" ca="1" si="3132"/>
        <v>10</v>
      </c>
      <c r="AR5908">
        <f t="shared" ca="1" si="3133"/>
        <v>10</v>
      </c>
      <c r="AS5908">
        <f ca="1">P5908/J5908</f>
        <v>0.17389308712761481</v>
      </c>
    </row>
    <row r="5909" spans="1:45" x14ac:dyDescent="0.4">
      <c r="A5909">
        <f t="shared" si="3128"/>
        <v>201906</v>
      </c>
      <c r="B5909" t="s">
        <v>985</v>
      </c>
      <c r="C5909" t="s">
        <v>647</v>
      </c>
      <c r="D5909" t="str">
        <f t="shared" ca="1" si="3152"/>
        <v>I103</v>
      </c>
      <c r="E5909">
        <f t="shared" ca="1" si="3134"/>
        <v>47</v>
      </c>
      <c r="F5909">
        <f t="shared" ca="1" si="3135"/>
        <v>5</v>
      </c>
      <c r="G5909" t="str">
        <f t="shared" ca="1" si="3150"/>
        <v>S11</v>
      </c>
      <c r="H5909" t="str">
        <f t="shared" ca="1" si="3151"/>
        <v>S116</v>
      </c>
      <c r="I5909">
        <f ca="1">VLOOKUP(D5909,PRC!$A$2:$B$21,2,0)*E5909</f>
        <v>2350000</v>
      </c>
      <c r="J5909">
        <f t="shared" ca="1" si="3136"/>
        <v>2208996</v>
      </c>
      <c r="K5909">
        <f ca="1">VLOOKUP(D5909,PRC!$A$1:$C$21,3,0)*E5909</f>
        <v>1339500</v>
      </c>
      <c r="L5909">
        <f t="shared" ca="1" si="3137"/>
        <v>306000</v>
      </c>
      <c r="M5909">
        <f t="shared" ca="1" si="3138"/>
        <v>24000</v>
      </c>
      <c r="N5909">
        <f t="shared" ca="1" si="3139"/>
        <v>235000</v>
      </c>
      <c r="O5909">
        <f t="shared" ca="1" si="3140"/>
        <v>118000</v>
      </c>
      <c r="P5909">
        <f t="shared" ca="1" si="3155"/>
        <v>186496</v>
      </c>
      <c r="Q5909">
        <f ca="1">IF(P5909&gt;0,1,0)</f>
        <v>1</v>
      </c>
      <c r="R5909">
        <f t="shared" ca="1" si="3141"/>
        <v>6</v>
      </c>
      <c r="S5909">
        <f t="shared" ca="1" si="3142"/>
        <v>13</v>
      </c>
      <c r="T5909">
        <f t="shared" ca="1" si="3143"/>
        <v>1</v>
      </c>
      <c r="U5909">
        <f t="shared" ca="1" si="3144"/>
        <v>10</v>
      </c>
      <c r="V5909">
        <f t="shared" ca="1" si="3145"/>
        <v>5</v>
      </c>
      <c r="X5909">
        <f t="shared" si="3147"/>
        <v>5909</v>
      </c>
      <c r="Y5909">
        <f t="shared" si="3148"/>
        <v>5452</v>
      </c>
      <c r="Z5909">
        <f t="shared" si="3149"/>
        <v>5453</v>
      </c>
      <c r="AA5909">
        <f t="shared" si="3146"/>
        <v>5951</v>
      </c>
      <c r="AB5909">
        <f t="shared" si="3129"/>
        <v>500</v>
      </c>
      <c r="AM5909" t="str">
        <f t="shared" si="3130"/>
        <v>201906LP</v>
      </c>
      <c r="AN5909">
        <f t="shared" ca="1" si="3153"/>
        <v>6.000170212765954</v>
      </c>
      <c r="AO5909">
        <f t="shared" ca="1" si="3154"/>
        <v>13.021276595744681</v>
      </c>
      <c r="AP5909">
        <f t="shared" ca="1" si="3131"/>
        <v>1.0212765957446808</v>
      </c>
      <c r="AQ5909">
        <f t="shared" ca="1" si="3132"/>
        <v>10</v>
      </c>
      <c r="AR5909">
        <f t="shared" ca="1" si="3133"/>
        <v>5.0212765957446805</v>
      </c>
      <c r="AS5909">
        <f ca="1">P5909/J5909</f>
        <v>8.4425684790737518E-2</v>
      </c>
    </row>
    <row r="5910" spans="1:45" x14ac:dyDescent="0.4">
      <c r="A5910">
        <f t="shared" si="3128"/>
        <v>201906</v>
      </c>
      <c r="B5910" t="s">
        <v>986</v>
      </c>
      <c r="C5910" t="s">
        <v>647</v>
      </c>
      <c r="D5910" t="str">
        <f t="shared" ca="1" si="3152"/>
        <v>I101</v>
      </c>
      <c r="E5910">
        <f t="shared" ca="1" si="3134"/>
        <v>30</v>
      </c>
      <c r="F5910">
        <f t="shared" ca="1" si="3135"/>
        <v>8</v>
      </c>
      <c r="G5910" t="str">
        <f t="shared" ca="1" si="3150"/>
        <v>S11</v>
      </c>
      <c r="H5910" t="str">
        <f t="shared" ca="1" si="3151"/>
        <v>S113</v>
      </c>
      <c r="I5910">
        <f ca="1">VLOOKUP(D5910,PRC!$A$2:$B$21,2,0)*E5910</f>
        <v>900000</v>
      </c>
      <c r="J5910">
        <f t="shared" ca="1" si="3136"/>
        <v>854996</v>
      </c>
      <c r="K5910">
        <f ca="1">VLOOKUP(D5910,PRC!$A$1:$C$21,3,0)*E5910</f>
        <v>468000</v>
      </c>
      <c r="L5910">
        <f t="shared" ca="1" si="3137"/>
        <v>117000</v>
      </c>
      <c r="M5910">
        <f t="shared" ca="1" si="3138"/>
        <v>18000</v>
      </c>
      <c r="N5910">
        <f t="shared" ca="1" si="3139"/>
        <v>72000</v>
      </c>
      <c r="O5910">
        <f t="shared" ca="1" si="3140"/>
        <v>81000</v>
      </c>
      <c r="P5910">
        <f t="shared" ca="1" si="3155"/>
        <v>98996</v>
      </c>
      <c r="Q5910">
        <f ca="1">IF(P5910&gt;0,1,0)</f>
        <v>1</v>
      </c>
      <c r="R5910">
        <f t="shared" ca="1" si="3141"/>
        <v>5</v>
      </c>
      <c r="S5910">
        <f t="shared" ca="1" si="3142"/>
        <v>13</v>
      </c>
      <c r="T5910">
        <f t="shared" ca="1" si="3143"/>
        <v>2</v>
      </c>
      <c r="U5910">
        <f t="shared" ca="1" si="3144"/>
        <v>8</v>
      </c>
      <c r="V5910">
        <f t="shared" ca="1" si="3145"/>
        <v>9</v>
      </c>
      <c r="X5910">
        <f t="shared" si="3147"/>
        <v>5910</v>
      </c>
      <c r="Y5910">
        <f t="shared" si="3148"/>
        <v>5452</v>
      </c>
      <c r="Z5910">
        <f t="shared" si="3149"/>
        <v>5453</v>
      </c>
      <c r="AA5910">
        <f t="shared" si="3146"/>
        <v>5951</v>
      </c>
      <c r="AB5910">
        <f t="shared" si="3129"/>
        <v>500</v>
      </c>
      <c r="AM5910" t="str">
        <f t="shared" si="3130"/>
        <v>201906LP</v>
      </c>
      <c r="AN5910">
        <f t="shared" ca="1" si="3153"/>
        <v>5.0004444444444403</v>
      </c>
      <c r="AO5910">
        <f t="shared" ca="1" si="3154"/>
        <v>13</v>
      </c>
      <c r="AP5910">
        <f t="shared" ca="1" si="3131"/>
        <v>2</v>
      </c>
      <c r="AQ5910">
        <f t="shared" ca="1" si="3132"/>
        <v>8</v>
      </c>
      <c r="AR5910">
        <f t="shared" ca="1" si="3133"/>
        <v>9</v>
      </c>
      <c r="AS5910">
        <f ca="1">P5910/J5910</f>
        <v>0.11578533700742459</v>
      </c>
    </row>
    <row r="5911" spans="1:45" x14ac:dyDescent="0.4">
      <c r="A5911">
        <f t="shared" si="3128"/>
        <v>201906</v>
      </c>
      <c r="B5911" t="s">
        <v>987</v>
      </c>
      <c r="C5911" t="s">
        <v>647</v>
      </c>
      <c r="D5911" t="str">
        <f t="shared" ca="1" si="3152"/>
        <v>I108</v>
      </c>
      <c r="E5911">
        <f t="shared" ca="1" si="3134"/>
        <v>44</v>
      </c>
      <c r="F5911">
        <f t="shared" ca="1" si="3135"/>
        <v>7</v>
      </c>
      <c r="G5911" t="str">
        <f t="shared" ca="1" si="3150"/>
        <v>S10</v>
      </c>
      <c r="H5911" t="str">
        <f t="shared" ca="1" si="3151"/>
        <v>S109</v>
      </c>
      <c r="I5911">
        <f ca="1">VLOOKUP(D5911,PRC!$A$2:$B$21,2,0)*E5911</f>
        <v>1760000</v>
      </c>
      <c r="J5911">
        <f t="shared" ca="1" si="3136"/>
        <v>1636796</v>
      </c>
      <c r="K5911">
        <f ca="1">VLOOKUP(D5911,PRC!$A$1:$C$21,3,0)*E5911</f>
        <v>809600</v>
      </c>
      <c r="L5911">
        <f t="shared" ca="1" si="3137"/>
        <v>194000</v>
      </c>
      <c r="M5911">
        <f t="shared" ca="1" si="3138"/>
        <v>53000</v>
      </c>
      <c r="N5911">
        <f t="shared" ca="1" si="3139"/>
        <v>123000</v>
      </c>
      <c r="O5911">
        <f t="shared" ca="1" si="3140"/>
        <v>141000</v>
      </c>
      <c r="P5911">
        <f t="shared" ca="1" si="3155"/>
        <v>316196</v>
      </c>
      <c r="Q5911">
        <f ca="1">IF(P5911&gt;0,1,0)</f>
        <v>1</v>
      </c>
      <c r="R5911">
        <f t="shared" ca="1" si="3141"/>
        <v>7</v>
      </c>
      <c r="S5911">
        <f t="shared" ca="1" si="3142"/>
        <v>11</v>
      </c>
      <c r="T5911">
        <f t="shared" ca="1" si="3143"/>
        <v>3</v>
      </c>
      <c r="U5911">
        <f t="shared" ca="1" si="3144"/>
        <v>7</v>
      </c>
      <c r="V5911">
        <f t="shared" ca="1" si="3145"/>
        <v>8</v>
      </c>
      <c r="X5911">
        <f t="shared" si="3147"/>
        <v>5911</v>
      </c>
      <c r="Y5911">
        <f t="shared" si="3148"/>
        <v>5452</v>
      </c>
      <c r="Z5911">
        <f t="shared" si="3149"/>
        <v>5453</v>
      </c>
      <c r="AA5911">
        <f t="shared" si="3146"/>
        <v>5951</v>
      </c>
      <c r="AB5911">
        <f t="shared" si="3129"/>
        <v>500</v>
      </c>
      <c r="AM5911" t="str">
        <f t="shared" si="3130"/>
        <v>201906LP</v>
      </c>
      <c r="AN5911">
        <f t="shared" ca="1" si="3153"/>
        <v>7.0002272727272778</v>
      </c>
      <c r="AO5911">
        <f t="shared" ca="1" si="3154"/>
        <v>11.022727272727273</v>
      </c>
      <c r="AP5911">
        <f t="shared" ca="1" si="3131"/>
        <v>3.0113636363636362</v>
      </c>
      <c r="AQ5911">
        <f t="shared" ca="1" si="3132"/>
        <v>6.9886363636363633</v>
      </c>
      <c r="AR5911">
        <f t="shared" ca="1" si="3133"/>
        <v>8.0113636363636367</v>
      </c>
      <c r="AS5911">
        <f ca="1">P5911/J5911</f>
        <v>0.19317984648056324</v>
      </c>
    </row>
    <row r="5912" spans="1:45" x14ac:dyDescent="0.4">
      <c r="A5912">
        <f t="shared" si="3128"/>
        <v>201906</v>
      </c>
      <c r="B5912" t="s">
        <v>988</v>
      </c>
      <c r="C5912" t="s">
        <v>647</v>
      </c>
      <c r="D5912" t="str">
        <f t="shared" ca="1" si="3152"/>
        <v>I119</v>
      </c>
      <c r="E5912">
        <f t="shared" ca="1" si="3134"/>
        <v>56</v>
      </c>
      <c r="F5912">
        <f t="shared" ca="1" si="3135"/>
        <v>6</v>
      </c>
      <c r="G5912" t="str">
        <f t="shared" ca="1" si="3150"/>
        <v>S11</v>
      </c>
      <c r="H5912" t="str">
        <f t="shared" ca="1" si="3151"/>
        <v>S110</v>
      </c>
      <c r="I5912">
        <f ca="1">VLOOKUP(D5912,PRC!$A$2:$B$21,2,0)*E5912</f>
        <v>5320000</v>
      </c>
      <c r="J5912">
        <f t="shared" ca="1" si="3136"/>
        <v>4841196</v>
      </c>
      <c r="K5912">
        <f ca="1">VLOOKUP(D5912,PRC!$A$1:$C$21,3,0)*E5912</f>
        <v>2553600</v>
      </c>
      <c r="L5912">
        <f t="shared" ca="1" si="3137"/>
        <v>638000</v>
      </c>
      <c r="M5912">
        <f t="shared" ca="1" si="3138"/>
        <v>53000</v>
      </c>
      <c r="N5912">
        <f t="shared" ca="1" si="3139"/>
        <v>372000</v>
      </c>
      <c r="O5912">
        <f t="shared" ca="1" si="3140"/>
        <v>426000</v>
      </c>
      <c r="P5912">
        <f t="shared" ca="1" si="3155"/>
        <v>798596</v>
      </c>
      <c r="Q5912">
        <f ca="1">IF(P5912&gt;0,1,0)</f>
        <v>1</v>
      </c>
      <c r="R5912">
        <f t="shared" ca="1" si="3141"/>
        <v>9</v>
      </c>
      <c r="S5912">
        <f t="shared" ca="1" si="3142"/>
        <v>12</v>
      </c>
      <c r="T5912">
        <f t="shared" ca="1" si="3143"/>
        <v>1</v>
      </c>
      <c r="U5912">
        <f t="shared" ca="1" si="3144"/>
        <v>7</v>
      </c>
      <c r="V5912">
        <f t="shared" ca="1" si="3145"/>
        <v>8</v>
      </c>
      <c r="X5912">
        <f t="shared" si="3147"/>
        <v>5912</v>
      </c>
      <c r="Y5912">
        <f t="shared" si="3148"/>
        <v>5452</v>
      </c>
      <c r="Z5912">
        <f t="shared" si="3149"/>
        <v>5453</v>
      </c>
      <c r="AA5912">
        <f t="shared" si="3146"/>
        <v>5951</v>
      </c>
      <c r="AB5912">
        <f t="shared" si="3129"/>
        <v>500</v>
      </c>
      <c r="AM5912" t="str">
        <f t="shared" si="3130"/>
        <v>201906LP</v>
      </c>
      <c r="AN5912">
        <f t="shared" ca="1" si="3153"/>
        <v>9.0000751879699248</v>
      </c>
      <c r="AO5912">
        <f t="shared" ca="1" si="3154"/>
        <v>11.992481203007518</v>
      </c>
      <c r="AP5912">
        <f t="shared" ca="1" si="3131"/>
        <v>0.99624060150375948</v>
      </c>
      <c r="AQ5912">
        <f t="shared" ca="1" si="3132"/>
        <v>6.9924812030075181</v>
      </c>
      <c r="AR5912">
        <f t="shared" ca="1" si="3133"/>
        <v>8.0075187969924819</v>
      </c>
      <c r="AS5912">
        <f ca="1">P5912/J5912</f>
        <v>0.16495841110337198</v>
      </c>
    </row>
    <row r="5913" spans="1:45" x14ac:dyDescent="0.4">
      <c r="A5913">
        <f t="shared" si="3128"/>
        <v>201906</v>
      </c>
      <c r="B5913" t="s">
        <v>989</v>
      </c>
      <c r="C5913" t="s">
        <v>647</v>
      </c>
      <c r="D5913" t="str">
        <f t="shared" ca="1" si="3152"/>
        <v>I110</v>
      </c>
      <c r="E5913">
        <f t="shared" ca="1" si="3134"/>
        <v>54</v>
      </c>
      <c r="F5913">
        <f t="shared" ca="1" si="3135"/>
        <v>8</v>
      </c>
      <c r="G5913" t="str">
        <f t="shared" ca="1" si="3150"/>
        <v>S12</v>
      </c>
      <c r="H5913" t="str">
        <f t="shared" ca="1" si="3151"/>
        <v>S120</v>
      </c>
      <c r="I5913">
        <f ca="1">VLOOKUP(D5913,PRC!$A$2:$B$21,2,0)*E5913</f>
        <v>16200000</v>
      </c>
      <c r="J5913">
        <f t="shared" ca="1" si="3136"/>
        <v>14579996</v>
      </c>
      <c r="K5913">
        <f ca="1">VLOOKUP(D5913,PRC!$A$1:$C$21,3,0)*E5913</f>
        <v>7452000</v>
      </c>
      <c r="L5913">
        <f t="shared" ca="1" si="3137"/>
        <v>1944000</v>
      </c>
      <c r="M5913">
        <f t="shared" ca="1" si="3138"/>
        <v>162000</v>
      </c>
      <c r="N5913">
        <f t="shared" ca="1" si="3139"/>
        <v>1458000</v>
      </c>
      <c r="O5913">
        <f t="shared" ca="1" si="3140"/>
        <v>1296000</v>
      </c>
      <c r="P5913">
        <f t="shared" ca="1" si="3155"/>
        <v>2267996</v>
      </c>
      <c r="Q5913">
        <f ca="1">IF(P5913&gt;0,1,0)</f>
        <v>1</v>
      </c>
      <c r="R5913">
        <f t="shared" ca="1" si="3141"/>
        <v>10</v>
      </c>
      <c r="S5913">
        <f t="shared" ca="1" si="3142"/>
        <v>12</v>
      </c>
      <c r="T5913">
        <f t="shared" ca="1" si="3143"/>
        <v>1</v>
      </c>
      <c r="U5913">
        <f t="shared" ca="1" si="3144"/>
        <v>9</v>
      </c>
      <c r="V5913">
        <f t="shared" ca="1" si="3145"/>
        <v>8</v>
      </c>
      <c r="X5913">
        <f t="shared" si="3147"/>
        <v>5913</v>
      </c>
      <c r="Y5913">
        <f t="shared" si="3148"/>
        <v>5452</v>
      </c>
      <c r="Z5913">
        <f t="shared" si="3149"/>
        <v>5453</v>
      </c>
      <c r="AA5913">
        <f t="shared" si="3146"/>
        <v>5951</v>
      </c>
      <c r="AB5913">
        <f t="shared" si="3129"/>
        <v>500</v>
      </c>
      <c r="AM5913" t="str">
        <f t="shared" si="3130"/>
        <v>201906LP</v>
      </c>
      <c r="AN5913">
        <f t="shared" ca="1" si="3153"/>
        <v>10.000024691358023</v>
      </c>
      <c r="AO5913">
        <f t="shared" ca="1" si="3154"/>
        <v>12</v>
      </c>
      <c r="AP5913">
        <f t="shared" ca="1" si="3131"/>
        <v>1</v>
      </c>
      <c r="AQ5913">
        <f t="shared" ca="1" si="3132"/>
        <v>9</v>
      </c>
      <c r="AR5913">
        <f t="shared" ca="1" si="3133"/>
        <v>8</v>
      </c>
      <c r="AS5913">
        <f ca="1">P5913/J5913</f>
        <v>0.15555532388349078</v>
      </c>
    </row>
    <row r="5914" spans="1:45" x14ac:dyDescent="0.4">
      <c r="A5914">
        <f t="shared" si="3128"/>
        <v>201906</v>
      </c>
      <c r="B5914" t="s">
        <v>990</v>
      </c>
      <c r="C5914" t="s">
        <v>647</v>
      </c>
      <c r="D5914" t="str">
        <f t="shared" ca="1" si="3152"/>
        <v>I107</v>
      </c>
      <c r="E5914">
        <f t="shared" ca="1" si="3134"/>
        <v>35</v>
      </c>
      <c r="F5914">
        <f t="shared" ca="1" si="3135"/>
        <v>10</v>
      </c>
      <c r="G5914" t="str">
        <f t="shared" ca="1" si="3150"/>
        <v>S10</v>
      </c>
      <c r="H5914" t="str">
        <f t="shared" ca="1" si="3151"/>
        <v>S106</v>
      </c>
      <c r="I5914">
        <f ca="1">VLOOKUP(D5914,PRC!$A$2:$B$21,2,0)*E5914</f>
        <v>5250000</v>
      </c>
      <c r="J5914">
        <f t="shared" ca="1" si="3136"/>
        <v>4829996</v>
      </c>
      <c r="K5914">
        <f ca="1">VLOOKUP(D5914,PRC!$A$1:$C$21,3,0)*E5914</f>
        <v>2992500</v>
      </c>
      <c r="L5914">
        <f t="shared" ca="1" si="3137"/>
        <v>525000</v>
      </c>
      <c r="M5914">
        <f t="shared" ca="1" si="3138"/>
        <v>158000</v>
      </c>
      <c r="N5914">
        <f t="shared" ca="1" si="3139"/>
        <v>420000</v>
      </c>
      <c r="O5914">
        <f t="shared" ca="1" si="3140"/>
        <v>368000</v>
      </c>
      <c r="P5914">
        <f t="shared" ca="1" si="3155"/>
        <v>366496</v>
      </c>
      <c r="Q5914">
        <f ca="1">IF(P5914&gt;0,1,0)</f>
        <v>1</v>
      </c>
      <c r="R5914">
        <f t="shared" ca="1" si="3141"/>
        <v>8</v>
      </c>
      <c r="S5914">
        <f t="shared" ca="1" si="3142"/>
        <v>10</v>
      </c>
      <c r="T5914">
        <f t="shared" ca="1" si="3143"/>
        <v>3</v>
      </c>
      <c r="U5914">
        <f t="shared" ca="1" si="3144"/>
        <v>8</v>
      </c>
      <c r="V5914">
        <f t="shared" ca="1" si="3145"/>
        <v>7</v>
      </c>
      <c r="X5914">
        <f t="shared" si="3147"/>
        <v>5914</v>
      </c>
      <c r="Y5914">
        <f t="shared" si="3148"/>
        <v>5452</v>
      </c>
      <c r="Z5914">
        <f t="shared" si="3149"/>
        <v>5453</v>
      </c>
      <c r="AA5914">
        <f t="shared" si="3146"/>
        <v>5951</v>
      </c>
      <c r="AB5914">
        <f t="shared" si="3129"/>
        <v>500</v>
      </c>
      <c r="AM5914" t="str">
        <f t="shared" si="3130"/>
        <v>201906LP</v>
      </c>
      <c r="AN5914">
        <f t="shared" ca="1" si="3153"/>
        <v>8.0000761904761912</v>
      </c>
      <c r="AO5914">
        <f t="shared" ca="1" si="3154"/>
        <v>10</v>
      </c>
      <c r="AP5914">
        <f t="shared" ca="1" si="3131"/>
        <v>3.0095238095238095</v>
      </c>
      <c r="AQ5914">
        <f t="shared" ca="1" si="3132"/>
        <v>8</v>
      </c>
      <c r="AR5914">
        <f t="shared" ca="1" si="3133"/>
        <v>7.0095238095238095</v>
      </c>
      <c r="AS5914">
        <f ca="1">P5914/J5914</f>
        <v>7.5879151866792435E-2</v>
      </c>
    </row>
    <row r="5915" spans="1:45" x14ac:dyDescent="0.4">
      <c r="A5915">
        <f t="shared" si="3128"/>
        <v>201906</v>
      </c>
      <c r="B5915" t="s">
        <v>991</v>
      </c>
      <c r="C5915" t="s">
        <v>647</v>
      </c>
      <c r="D5915" t="str">
        <f t="shared" ca="1" si="3152"/>
        <v>I120</v>
      </c>
      <c r="E5915">
        <f t="shared" ca="1" si="3134"/>
        <v>43</v>
      </c>
      <c r="F5915">
        <f t="shared" ca="1" si="3135"/>
        <v>8</v>
      </c>
      <c r="G5915" t="str">
        <f t="shared" ca="1" si="3150"/>
        <v>S11</v>
      </c>
      <c r="H5915" t="str">
        <f t="shared" ca="1" si="3151"/>
        <v>S111</v>
      </c>
      <c r="I5915">
        <f ca="1">VLOOKUP(D5915,PRC!$A$2:$B$21,2,0)*E5915</f>
        <v>184900000</v>
      </c>
      <c r="J5915">
        <f t="shared" ca="1" si="3136"/>
        <v>171956996</v>
      </c>
      <c r="K5915">
        <f ca="1">VLOOKUP(D5915,PRC!$A$1:$C$21,3,0)*E5915</f>
        <v>83205000</v>
      </c>
      <c r="L5915">
        <f t="shared" ca="1" si="3137"/>
        <v>25886000</v>
      </c>
      <c r="M5915">
        <f t="shared" ca="1" si="3138"/>
        <v>3698000</v>
      </c>
      <c r="N5915">
        <f t="shared" ca="1" si="3139"/>
        <v>16641000</v>
      </c>
      <c r="O5915">
        <f t="shared" ca="1" si="3140"/>
        <v>14792000</v>
      </c>
      <c r="P5915">
        <f t="shared" ca="1" si="3155"/>
        <v>27734996</v>
      </c>
      <c r="Q5915">
        <f ca="1">IF(P5915&gt;0,1,0)</f>
        <v>1</v>
      </c>
      <c r="R5915">
        <f t="shared" ca="1" si="3141"/>
        <v>7</v>
      </c>
      <c r="S5915">
        <f t="shared" ca="1" si="3142"/>
        <v>14</v>
      </c>
      <c r="T5915">
        <f t="shared" ca="1" si="3143"/>
        <v>2</v>
      </c>
      <c r="U5915">
        <f t="shared" ca="1" si="3144"/>
        <v>9</v>
      </c>
      <c r="V5915">
        <f t="shared" ca="1" si="3145"/>
        <v>8</v>
      </c>
      <c r="X5915">
        <f t="shared" si="3147"/>
        <v>5915</v>
      </c>
      <c r="Y5915">
        <f t="shared" si="3148"/>
        <v>5452</v>
      </c>
      <c r="Z5915">
        <f t="shared" si="3149"/>
        <v>5453</v>
      </c>
      <c r="AA5915">
        <f t="shared" si="3146"/>
        <v>5951</v>
      </c>
      <c r="AB5915">
        <f t="shared" si="3129"/>
        <v>500</v>
      </c>
      <c r="AM5915" t="str">
        <f t="shared" si="3130"/>
        <v>201906LP</v>
      </c>
      <c r="AN5915">
        <f t="shared" ca="1" si="3153"/>
        <v>7.0000021633315317</v>
      </c>
      <c r="AO5915">
        <f t="shared" ca="1" si="3154"/>
        <v>14.000000000000002</v>
      </c>
      <c r="AP5915">
        <f t="shared" ca="1" si="3131"/>
        <v>2</v>
      </c>
      <c r="AQ5915">
        <f t="shared" ca="1" si="3132"/>
        <v>9</v>
      </c>
      <c r="AR5915">
        <f t="shared" ca="1" si="3133"/>
        <v>8</v>
      </c>
      <c r="AS5915">
        <f ca="1">P5915/J5915</f>
        <v>0.16129030307089104</v>
      </c>
    </row>
    <row r="5916" spans="1:45" x14ac:dyDescent="0.4">
      <c r="A5916">
        <f t="shared" si="3128"/>
        <v>201906</v>
      </c>
      <c r="B5916" t="s">
        <v>992</v>
      </c>
      <c r="C5916" t="s">
        <v>647</v>
      </c>
      <c r="D5916" t="str">
        <f t="shared" ca="1" si="3152"/>
        <v>I108</v>
      </c>
      <c r="E5916">
        <f t="shared" ca="1" si="3134"/>
        <v>56</v>
      </c>
      <c r="F5916">
        <f t="shared" ca="1" si="3135"/>
        <v>10</v>
      </c>
      <c r="G5916" t="str">
        <f t="shared" ca="1" si="3150"/>
        <v>S12</v>
      </c>
      <c r="H5916" t="str">
        <f t="shared" ca="1" si="3151"/>
        <v>S120</v>
      </c>
      <c r="I5916">
        <f ca="1">VLOOKUP(D5916,PRC!$A$2:$B$21,2,0)*E5916</f>
        <v>2240000</v>
      </c>
      <c r="J5916">
        <f t="shared" ca="1" si="3136"/>
        <v>2015996</v>
      </c>
      <c r="K5916">
        <f ca="1">VLOOKUP(D5916,PRC!$A$1:$C$21,3,0)*E5916</f>
        <v>1030400</v>
      </c>
      <c r="L5916">
        <f t="shared" ca="1" si="3137"/>
        <v>224000</v>
      </c>
      <c r="M5916">
        <f t="shared" ca="1" si="3138"/>
        <v>22000</v>
      </c>
      <c r="N5916">
        <f t="shared" ca="1" si="3139"/>
        <v>134000</v>
      </c>
      <c r="O5916">
        <f t="shared" ca="1" si="3140"/>
        <v>112000</v>
      </c>
      <c r="P5916">
        <f t="shared" ca="1" si="3155"/>
        <v>493596</v>
      </c>
      <c r="Q5916">
        <f ca="1">IF(P5916&gt;0,1,0)</f>
        <v>1</v>
      </c>
      <c r="R5916">
        <f t="shared" ca="1" si="3141"/>
        <v>10</v>
      </c>
      <c r="S5916">
        <f t="shared" ca="1" si="3142"/>
        <v>10</v>
      </c>
      <c r="T5916">
        <f t="shared" ca="1" si="3143"/>
        <v>1</v>
      </c>
      <c r="U5916">
        <f t="shared" ca="1" si="3144"/>
        <v>6</v>
      </c>
      <c r="V5916">
        <f t="shared" ca="1" si="3145"/>
        <v>5</v>
      </c>
      <c r="X5916">
        <f t="shared" si="3147"/>
        <v>5916</v>
      </c>
      <c r="Y5916">
        <f t="shared" si="3148"/>
        <v>5452</v>
      </c>
      <c r="Z5916">
        <f t="shared" si="3149"/>
        <v>5453</v>
      </c>
      <c r="AA5916">
        <f t="shared" si="3146"/>
        <v>5951</v>
      </c>
      <c r="AB5916">
        <f t="shared" si="3129"/>
        <v>500</v>
      </c>
      <c r="AM5916" t="str">
        <f t="shared" si="3130"/>
        <v>201906LP</v>
      </c>
      <c r="AN5916">
        <f t="shared" ca="1" si="3153"/>
        <v>10.000178571428576</v>
      </c>
      <c r="AO5916">
        <f t="shared" ca="1" si="3154"/>
        <v>10</v>
      </c>
      <c r="AP5916">
        <f t="shared" ca="1" si="3131"/>
        <v>0.9821428571428571</v>
      </c>
      <c r="AQ5916">
        <f t="shared" ca="1" si="3132"/>
        <v>5.9821428571428577</v>
      </c>
      <c r="AR5916">
        <f t="shared" ca="1" si="3133"/>
        <v>5</v>
      </c>
      <c r="AS5916">
        <f ca="1">P5916/J5916</f>
        <v>0.24483977150748315</v>
      </c>
    </row>
    <row r="5917" spans="1:45" x14ac:dyDescent="0.4">
      <c r="A5917">
        <f t="shared" si="3128"/>
        <v>201906</v>
      </c>
      <c r="B5917" t="s">
        <v>993</v>
      </c>
      <c r="C5917" t="s">
        <v>647</v>
      </c>
      <c r="D5917" t="str">
        <f t="shared" ca="1" si="3152"/>
        <v>I116</v>
      </c>
      <c r="E5917">
        <f t="shared" ca="1" si="3134"/>
        <v>44</v>
      </c>
      <c r="F5917">
        <f t="shared" ca="1" si="3135"/>
        <v>6</v>
      </c>
      <c r="G5917" t="str">
        <f t="shared" ca="1" si="3150"/>
        <v>S11</v>
      </c>
      <c r="H5917" t="str">
        <f t="shared" ca="1" si="3151"/>
        <v>S116</v>
      </c>
      <c r="I5917">
        <f ca="1">VLOOKUP(D5917,PRC!$A$2:$B$21,2,0)*E5917</f>
        <v>64240000</v>
      </c>
      <c r="J5917">
        <f t="shared" ca="1" si="3136"/>
        <v>59100796</v>
      </c>
      <c r="K5917">
        <f ca="1">VLOOKUP(D5917,PRC!$A$1:$C$21,3,0)*E5917</f>
        <v>38544000</v>
      </c>
      <c r="L5917">
        <f t="shared" ca="1" si="3137"/>
        <v>7709000</v>
      </c>
      <c r="M5917">
        <f t="shared" ca="1" si="3138"/>
        <v>1927000</v>
      </c>
      <c r="N5917">
        <f t="shared" ca="1" si="3139"/>
        <v>3212000</v>
      </c>
      <c r="O5917">
        <f t="shared" ca="1" si="3140"/>
        <v>3854000</v>
      </c>
      <c r="P5917">
        <f t="shared" ca="1" si="3155"/>
        <v>3854796</v>
      </c>
      <c r="Q5917">
        <f ca="1">IF(P5917&gt;0,1,0)</f>
        <v>1</v>
      </c>
      <c r="R5917">
        <f t="shared" ca="1" si="3141"/>
        <v>8</v>
      </c>
      <c r="S5917">
        <f t="shared" ca="1" si="3142"/>
        <v>12</v>
      </c>
      <c r="T5917">
        <f t="shared" ca="1" si="3143"/>
        <v>3</v>
      </c>
      <c r="U5917">
        <f t="shared" ca="1" si="3144"/>
        <v>5</v>
      </c>
      <c r="V5917">
        <f t="shared" ca="1" si="3145"/>
        <v>6</v>
      </c>
      <c r="X5917">
        <f t="shared" si="3147"/>
        <v>5917</v>
      </c>
      <c r="Y5917">
        <f t="shared" si="3148"/>
        <v>5452</v>
      </c>
      <c r="Z5917">
        <f t="shared" si="3149"/>
        <v>5453</v>
      </c>
      <c r="AA5917">
        <f t="shared" si="3146"/>
        <v>5951</v>
      </c>
      <c r="AB5917">
        <f t="shared" si="3129"/>
        <v>500</v>
      </c>
      <c r="AM5917" t="str">
        <f t="shared" si="3130"/>
        <v>201906LP</v>
      </c>
      <c r="AN5917">
        <f t="shared" ca="1" si="3153"/>
        <v>8.0000062266500578</v>
      </c>
      <c r="AO5917">
        <f t="shared" ca="1" si="3154"/>
        <v>12.000311332503113</v>
      </c>
      <c r="AP5917">
        <f t="shared" ca="1" si="3131"/>
        <v>2.9996886674968866</v>
      </c>
      <c r="AQ5917">
        <f t="shared" ca="1" si="3132"/>
        <v>5</v>
      </c>
      <c r="AR5917">
        <f t="shared" ca="1" si="3133"/>
        <v>5.9993773349937731</v>
      </c>
      <c r="AS5917">
        <f ca="1">P5917/J5917</f>
        <v>6.5224096135693327E-2</v>
      </c>
    </row>
    <row r="5918" spans="1:45" x14ac:dyDescent="0.4">
      <c r="A5918">
        <f t="shared" si="3128"/>
        <v>201906</v>
      </c>
      <c r="B5918" t="s">
        <v>994</v>
      </c>
      <c r="C5918" t="s">
        <v>647</v>
      </c>
      <c r="D5918" t="str">
        <f t="shared" ca="1" si="3152"/>
        <v>I118</v>
      </c>
      <c r="E5918">
        <f t="shared" ca="1" si="3134"/>
        <v>48</v>
      </c>
      <c r="F5918">
        <f t="shared" ca="1" si="3135"/>
        <v>6</v>
      </c>
      <c r="G5918" t="str">
        <f t="shared" ca="1" si="3150"/>
        <v>S10</v>
      </c>
      <c r="H5918" t="str">
        <f t="shared" ca="1" si="3151"/>
        <v>S103</v>
      </c>
      <c r="I5918">
        <f ca="1">VLOOKUP(D5918,PRC!$A$2:$B$21,2,0)*E5918</f>
        <v>25440000</v>
      </c>
      <c r="J5918">
        <f t="shared" ca="1" si="3136"/>
        <v>23659196</v>
      </c>
      <c r="K5918">
        <f ca="1">VLOOKUP(D5918,PRC!$A$1:$C$21,3,0)*E5918</f>
        <v>10684800</v>
      </c>
      <c r="L5918">
        <f t="shared" ca="1" si="3137"/>
        <v>3562000</v>
      </c>
      <c r="M5918">
        <f t="shared" ca="1" si="3138"/>
        <v>509000</v>
      </c>
      <c r="N5918">
        <f t="shared" ca="1" si="3139"/>
        <v>1526000</v>
      </c>
      <c r="O5918">
        <f t="shared" ca="1" si="3140"/>
        <v>1272000</v>
      </c>
      <c r="P5918">
        <f t="shared" ca="1" si="3155"/>
        <v>6105396</v>
      </c>
      <c r="Q5918">
        <f ca="1">IF(P5918&gt;0,1,0)</f>
        <v>1</v>
      </c>
      <c r="R5918">
        <f t="shared" ca="1" si="3141"/>
        <v>7</v>
      </c>
      <c r="S5918">
        <f t="shared" ca="1" si="3142"/>
        <v>14</v>
      </c>
      <c r="T5918">
        <f t="shared" ca="1" si="3143"/>
        <v>2</v>
      </c>
      <c r="U5918">
        <f t="shared" ca="1" si="3144"/>
        <v>6</v>
      </c>
      <c r="V5918">
        <f t="shared" ca="1" si="3145"/>
        <v>5</v>
      </c>
      <c r="X5918">
        <f t="shared" si="3147"/>
        <v>5918</v>
      </c>
      <c r="Y5918">
        <f t="shared" si="3148"/>
        <v>5452</v>
      </c>
      <c r="Z5918">
        <f t="shared" si="3149"/>
        <v>5453</v>
      </c>
      <c r="AA5918">
        <f t="shared" si="3146"/>
        <v>5951</v>
      </c>
      <c r="AB5918">
        <f t="shared" si="3129"/>
        <v>500</v>
      </c>
      <c r="AM5918" t="str">
        <f t="shared" si="3130"/>
        <v>201906LP</v>
      </c>
      <c r="AN5918">
        <f t="shared" ca="1" si="3153"/>
        <v>7.0000157232704368</v>
      </c>
      <c r="AO5918">
        <f t="shared" ca="1" si="3154"/>
        <v>14.001572327044027</v>
      </c>
      <c r="AP5918">
        <f t="shared" ca="1" si="3131"/>
        <v>2.0007861635220126</v>
      </c>
      <c r="AQ5918">
        <f t="shared" ca="1" si="3132"/>
        <v>5.9984276729559749</v>
      </c>
      <c r="AR5918">
        <f t="shared" ca="1" si="3133"/>
        <v>5</v>
      </c>
      <c r="AS5918">
        <f ca="1">P5918/J5918</f>
        <v>0.2580559373192563</v>
      </c>
    </row>
    <row r="5919" spans="1:45" x14ac:dyDescent="0.4">
      <c r="A5919">
        <f t="shared" si="3128"/>
        <v>201906</v>
      </c>
      <c r="B5919" t="s">
        <v>995</v>
      </c>
      <c r="C5919" t="s">
        <v>647</v>
      </c>
      <c r="D5919" t="str">
        <f t="shared" ca="1" si="3152"/>
        <v>I102</v>
      </c>
      <c r="E5919">
        <f t="shared" ca="1" si="3134"/>
        <v>70</v>
      </c>
      <c r="F5919">
        <f t="shared" ca="1" si="3135"/>
        <v>8</v>
      </c>
      <c r="G5919" t="str">
        <f t="shared" ca="1" si="3150"/>
        <v>S11</v>
      </c>
      <c r="H5919" t="str">
        <f t="shared" ca="1" si="3151"/>
        <v>S116</v>
      </c>
      <c r="I5919">
        <f ca="1">VLOOKUP(D5919,PRC!$A$2:$B$21,2,0)*E5919</f>
        <v>2800000</v>
      </c>
      <c r="J5919">
        <f t="shared" ca="1" si="3136"/>
        <v>2547996</v>
      </c>
      <c r="K5919">
        <f ca="1">VLOOKUP(D5919,PRC!$A$1:$C$21,3,0)*E5919</f>
        <v>1316000</v>
      </c>
      <c r="L5919">
        <f t="shared" ca="1" si="3137"/>
        <v>336000</v>
      </c>
      <c r="M5919">
        <f t="shared" ca="1" si="3138"/>
        <v>84000</v>
      </c>
      <c r="N5919">
        <f t="shared" ca="1" si="3139"/>
        <v>140000</v>
      </c>
      <c r="O5919">
        <f t="shared" ca="1" si="3140"/>
        <v>168000</v>
      </c>
      <c r="P5919">
        <f t="shared" ca="1" si="3155"/>
        <v>503996</v>
      </c>
      <c r="Q5919">
        <f ca="1">IF(P5919&gt;0,1,0)</f>
        <v>1</v>
      </c>
      <c r="R5919">
        <f t="shared" ca="1" si="3141"/>
        <v>9</v>
      </c>
      <c r="S5919">
        <f t="shared" ca="1" si="3142"/>
        <v>12</v>
      </c>
      <c r="T5919">
        <f t="shared" ca="1" si="3143"/>
        <v>3</v>
      </c>
      <c r="U5919">
        <f t="shared" ca="1" si="3144"/>
        <v>5</v>
      </c>
      <c r="V5919">
        <f t="shared" ca="1" si="3145"/>
        <v>6</v>
      </c>
      <c r="X5919">
        <f t="shared" si="3147"/>
        <v>5919</v>
      </c>
      <c r="Y5919">
        <f t="shared" si="3148"/>
        <v>5452</v>
      </c>
      <c r="Z5919">
        <f t="shared" si="3149"/>
        <v>5453</v>
      </c>
      <c r="AA5919">
        <f t="shared" si="3146"/>
        <v>5951</v>
      </c>
      <c r="AB5919">
        <f t="shared" si="3129"/>
        <v>500</v>
      </c>
      <c r="AM5919" t="str">
        <f t="shared" si="3130"/>
        <v>201906LP</v>
      </c>
      <c r="AN5919">
        <f t="shared" ca="1" si="3153"/>
        <v>9.0001428571428566</v>
      </c>
      <c r="AO5919">
        <f t="shared" ca="1" si="3154"/>
        <v>12</v>
      </c>
      <c r="AP5919">
        <f t="shared" ca="1" si="3131"/>
        <v>3</v>
      </c>
      <c r="AQ5919">
        <f t="shared" ca="1" si="3132"/>
        <v>5</v>
      </c>
      <c r="AR5919">
        <f t="shared" ca="1" si="3133"/>
        <v>6</v>
      </c>
      <c r="AS5919">
        <f ca="1">P5919/J5919</f>
        <v>0.19780093846301172</v>
      </c>
    </row>
    <row r="5920" spans="1:45" x14ac:dyDescent="0.4">
      <c r="A5920">
        <f t="shared" si="3128"/>
        <v>201906</v>
      </c>
      <c r="B5920" t="s">
        <v>996</v>
      </c>
      <c r="C5920" t="s">
        <v>647</v>
      </c>
      <c r="D5920" t="str">
        <f t="shared" ca="1" si="3152"/>
        <v>I109</v>
      </c>
      <c r="E5920">
        <f t="shared" ca="1" si="3134"/>
        <v>57</v>
      </c>
      <c r="F5920">
        <f t="shared" ca="1" si="3135"/>
        <v>5</v>
      </c>
      <c r="G5920" t="str">
        <f t="shared" ca="1" si="3150"/>
        <v>S10</v>
      </c>
      <c r="H5920" t="str">
        <f t="shared" ca="1" si="3151"/>
        <v>S105</v>
      </c>
      <c r="I5920">
        <f ca="1">VLOOKUP(D5920,PRC!$A$2:$B$21,2,0)*E5920</f>
        <v>28500000</v>
      </c>
      <c r="J5920">
        <f t="shared" ca="1" si="3136"/>
        <v>27074996</v>
      </c>
      <c r="K5920">
        <f ca="1">VLOOKUP(D5920,PRC!$A$1:$C$21,3,0)*E5920</f>
        <v>11400000</v>
      </c>
      <c r="L5920">
        <f t="shared" ca="1" si="3137"/>
        <v>3705000</v>
      </c>
      <c r="M5920">
        <f t="shared" ca="1" si="3138"/>
        <v>285000</v>
      </c>
      <c r="N5920">
        <f t="shared" ca="1" si="3139"/>
        <v>2850000</v>
      </c>
      <c r="O5920">
        <f t="shared" ca="1" si="3140"/>
        <v>1425000</v>
      </c>
      <c r="P5920">
        <f t="shared" ca="1" si="3155"/>
        <v>7409996</v>
      </c>
      <c r="Q5920">
        <f ca="1">IF(P5920&gt;0,1,0)</f>
        <v>1</v>
      </c>
      <c r="R5920">
        <f t="shared" ca="1" si="3141"/>
        <v>5</v>
      </c>
      <c r="S5920">
        <f t="shared" ca="1" si="3142"/>
        <v>13</v>
      </c>
      <c r="T5920">
        <f t="shared" ca="1" si="3143"/>
        <v>1</v>
      </c>
      <c r="U5920">
        <f t="shared" ca="1" si="3144"/>
        <v>10</v>
      </c>
      <c r="V5920">
        <f t="shared" ca="1" si="3145"/>
        <v>5</v>
      </c>
      <c r="X5920">
        <f t="shared" si="3147"/>
        <v>5920</v>
      </c>
      <c r="Y5920">
        <f t="shared" si="3148"/>
        <v>5452</v>
      </c>
      <c r="Z5920">
        <f t="shared" si="3149"/>
        <v>5453</v>
      </c>
      <c r="AA5920">
        <f t="shared" si="3146"/>
        <v>5951</v>
      </c>
      <c r="AB5920">
        <f t="shared" si="3129"/>
        <v>500</v>
      </c>
      <c r="AM5920" t="str">
        <f t="shared" si="3130"/>
        <v>201906LP</v>
      </c>
      <c r="AN5920">
        <f t="shared" ca="1" si="3153"/>
        <v>5.0000140350877187</v>
      </c>
      <c r="AO5920">
        <f t="shared" ca="1" si="3154"/>
        <v>13</v>
      </c>
      <c r="AP5920">
        <f t="shared" ca="1" si="3131"/>
        <v>1</v>
      </c>
      <c r="AQ5920">
        <f t="shared" ca="1" si="3132"/>
        <v>10</v>
      </c>
      <c r="AR5920">
        <f t="shared" ca="1" si="3133"/>
        <v>5</v>
      </c>
      <c r="AS5920">
        <f ca="1">P5920/J5920</f>
        <v>0.27368410322202819</v>
      </c>
    </row>
    <row r="5921" spans="1:45" x14ac:dyDescent="0.4">
      <c r="A5921">
        <f t="shared" si="3128"/>
        <v>201906</v>
      </c>
      <c r="B5921" t="s">
        <v>997</v>
      </c>
      <c r="C5921" t="s">
        <v>647</v>
      </c>
      <c r="D5921" t="str">
        <f t="shared" ca="1" si="3152"/>
        <v>I106</v>
      </c>
      <c r="E5921">
        <f t="shared" ca="1" si="3134"/>
        <v>41</v>
      </c>
      <c r="F5921">
        <f t="shared" ca="1" si="3135"/>
        <v>9</v>
      </c>
      <c r="G5921" t="str">
        <f t="shared" ca="1" si="3150"/>
        <v>S11</v>
      </c>
      <c r="H5921" t="str">
        <f t="shared" ca="1" si="3151"/>
        <v>S117</v>
      </c>
      <c r="I5921">
        <f ca="1">VLOOKUP(D5921,PRC!$A$2:$B$21,2,0)*E5921</f>
        <v>820000</v>
      </c>
      <c r="J5921">
        <f t="shared" ca="1" si="3136"/>
        <v>754396</v>
      </c>
      <c r="K5921">
        <f ca="1">VLOOKUP(D5921,PRC!$A$1:$C$21,3,0)*E5921</f>
        <v>434600</v>
      </c>
      <c r="L5921">
        <f t="shared" ca="1" si="3137"/>
        <v>115000</v>
      </c>
      <c r="M5921">
        <f t="shared" ca="1" si="3138"/>
        <v>25000</v>
      </c>
      <c r="N5921">
        <f t="shared" ca="1" si="3139"/>
        <v>57000</v>
      </c>
      <c r="O5921">
        <f t="shared" ca="1" si="3140"/>
        <v>57000</v>
      </c>
      <c r="P5921">
        <f t="shared" ca="1" si="3155"/>
        <v>65796</v>
      </c>
      <c r="Q5921">
        <f ca="1">IF(P5921&gt;0,1,0)</f>
        <v>1</v>
      </c>
      <c r="R5921">
        <f t="shared" ca="1" si="3141"/>
        <v>8</v>
      </c>
      <c r="S5921">
        <f t="shared" ca="1" si="3142"/>
        <v>14</v>
      </c>
      <c r="T5921">
        <f t="shared" ca="1" si="3143"/>
        <v>3</v>
      </c>
      <c r="U5921">
        <f t="shared" ca="1" si="3144"/>
        <v>7</v>
      </c>
      <c r="V5921">
        <f t="shared" ca="1" si="3145"/>
        <v>7</v>
      </c>
      <c r="X5921">
        <f t="shared" si="3147"/>
        <v>5921</v>
      </c>
      <c r="Y5921">
        <f t="shared" si="3148"/>
        <v>5452</v>
      </c>
      <c r="Z5921">
        <f t="shared" si="3149"/>
        <v>5453</v>
      </c>
      <c r="AA5921">
        <f t="shared" si="3146"/>
        <v>5951</v>
      </c>
      <c r="AB5921">
        <f t="shared" si="3129"/>
        <v>500</v>
      </c>
      <c r="AM5921" t="str">
        <f t="shared" si="3130"/>
        <v>201906LP</v>
      </c>
      <c r="AN5921">
        <f t="shared" ca="1" si="3153"/>
        <v>8.0004878048780537</v>
      </c>
      <c r="AO5921">
        <f t="shared" ca="1" si="3154"/>
        <v>14.02439024390244</v>
      </c>
      <c r="AP5921">
        <f t="shared" ca="1" si="3131"/>
        <v>3.0487804878048781</v>
      </c>
      <c r="AQ5921">
        <f t="shared" ca="1" si="3132"/>
        <v>6.9512195121951228</v>
      </c>
      <c r="AR5921">
        <f t="shared" ca="1" si="3133"/>
        <v>6.9512195121951228</v>
      </c>
      <c r="AS5921">
        <f ca="1">P5921/J5921</f>
        <v>8.7216793302191425E-2</v>
      </c>
    </row>
    <row r="5922" spans="1:45" x14ac:dyDescent="0.4">
      <c r="A5922">
        <f t="shared" si="3128"/>
        <v>201906</v>
      </c>
      <c r="B5922" t="s">
        <v>998</v>
      </c>
      <c r="C5922" t="s">
        <v>647</v>
      </c>
      <c r="D5922" t="str">
        <f t="shared" ca="1" si="3152"/>
        <v>I105</v>
      </c>
      <c r="E5922">
        <f t="shared" ca="1" si="3134"/>
        <v>62</v>
      </c>
      <c r="F5922">
        <f t="shared" ca="1" si="3135"/>
        <v>7</v>
      </c>
      <c r="G5922" t="str">
        <f t="shared" ca="1" si="3150"/>
        <v>S10</v>
      </c>
      <c r="H5922" t="str">
        <f t="shared" ca="1" si="3151"/>
        <v>S107</v>
      </c>
      <c r="I5922">
        <f ca="1">VLOOKUP(D5922,PRC!$A$2:$B$21,2,0)*E5922</f>
        <v>6200000</v>
      </c>
      <c r="J5922">
        <f t="shared" ca="1" si="3136"/>
        <v>5579996</v>
      </c>
      <c r="K5922">
        <f ca="1">VLOOKUP(D5922,PRC!$A$1:$C$21,3,0)*E5922</f>
        <v>3658000</v>
      </c>
      <c r="L5922">
        <f t="shared" ca="1" si="3137"/>
        <v>682000</v>
      </c>
      <c r="M5922">
        <f t="shared" ca="1" si="3138"/>
        <v>62000</v>
      </c>
      <c r="N5922">
        <f t="shared" ca="1" si="3139"/>
        <v>620000</v>
      </c>
      <c r="O5922">
        <f t="shared" ca="1" si="3140"/>
        <v>310000</v>
      </c>
      <c r="P5922">
        <f t="shared" ca="1" si="3155"/>
        <v>247996</v>
      </c>
      <c r="Q5922">
        <f ca="1">IF(P5922&gt;0,1,0)</f>
        <v>1</v>
      </c>
      <c r="R5922">
        <f t="shared" ca="1" si="3141"/>
        <v>10</v>
      </c>
      <c r="S5922">
        <f t="shared" ca="1" si="3142"/>
        <v>11</v>
      </c>
      <c r="T5922">
        <f t="shared" ca="1" si="3143"/>
        <v>1</v>
      </c>
      <c r="U5922">
        <f t="shared" ca="1" si="3144"/>
        <v>10</v>
      </c>
      <c r="V5922">
        <f t="shared" ca="1" si="3145"/>
        <v>5</v>
      </c>
      <c r="X5922">
        <f t="shared" si="3147"/>
        <v>5922</v>
      </c>
      <c r="Y5922">
        <f t="shared" si="3148"/>
        <v>5452</v>
      </c>
      <c r="Z5922">
        <f t="shared" si="3149"/>
        <v>5453</v>
      </c>
      <c r="AA5922">
        <f t="shared" si="3146"/>
        <v>5951</v>
      </c>
      <c r="AB5922">
        <f t="shared" si="3129"/>
        <v>500</v>
      </c>
      <c r="AM5922" t="str">
        <f t="shared" si="3130"/>
        <v>201906LP</v>
      </c>
      <c r="AN5922">
        <f t="shared" ca="1" si="3153"/>
        <v>10.000064516129036</v>
      </c>
      <c r="AO5922">
        <f t="shared" ca="1" si="3154"/>
        <v>11</v>
      </c>
      <c r="AP5922">
        <f t="shared" ca="1" si="3131"/>
        <v>1</v>
      </c>
      <c r="AQ5922">
        <f t="shared" ca="1" si="3132"/>
        <v>10</v>
      </c>
      <c r="AR5922">
        <f t="shared" ca="1" si="3133"/>
        <v>5</v>
      </c>
      <c r="AS5922">
        <f ca="1">P5922/J5922</f>
        <v>4.4443759457892085E-2</v>
      </c>
    </row>
    <row r="5923" spans="1:45" x14ac:dyDescent="0.4">
      <c r="A5923">
        <f t="shared" si="3128"/>
        <v>201906</v>
      </c>
      <c r="B5923" t="s">
        <v>999</v>
      </c>
      <c r="C5923" t="s">
        <v>647</v>
      </c>
      <c r="D5923" t="str">
        <f t="shared" ca="1" si="3152"/>
        <v>I118</v>
      </c>
      <c r="E5923">
        <f t="shared" ca="1" si="3134"/>
        <v>47</v>
      </c>
      <c r="F5923">
        <f t="shared" ca="1" si="3135"/>
        <v>10</v>
      </c>
      <c r="G5923" t="str">
        <f t="shared" ca="1" si="3150"/>
        <v>S10</v>
      </c>
      <c r="H5923" t="str">
        <f t="shared" ca="1" si="3151"/>
        <v>S102</v>
      </c>
      <c r="I5923">
        <f ca="1">VLOOKUP(D5923,PRC!$A$2:$B$21,2,0)*E5923</f>
        <v>24910000</v>
      </c>
      <c r="J5923">
        <f t="shared" ca="1" si="3136"/>
        <v>22668096</v>
      </c>
      <c r="K5923">
        <f ca="1">VLOOKUP(D5923,PRC!$A$1:$C$21,3,0)*E5923</f>
        <v>10462200</v>
      </c>
      <c r="L5923">
        <f t="shared" ca="1" si="3137"/>
        <v>3737000</v>
      </c>
      <c r="M5923">
        <f t="shared" ca="1" si="3138"/>
        <v>747000</v>
      </c>
      <c r="N5923">
        <f t="shared" ca="1" si="3139"/>
        <v>1495000</v>
      </c>
      <c r="O5923">
        <f t="shared" ca="1" si="3140"/>
        <v>2491000</v>
      </c>
      <c r="P5923">
        <f t="shared" ca="1" si="3155"/>
        <v>3735896</v>
      </c>
      <c r="Q5923">
        <f ca="1">IF(P5923&gt;0,1,0)</f>
        <v>1</v>
      </c>
      <c r="R5923">
        <f t="shared" ca="1" si="3141"/>
        <v>9</v>
      </c>
      <c r="S5923">
        <f t="shared" ca="1" si="3142"/>
        <v>15</v>
      </c>
      <c r="T5923">
        <f t="shared" ca="1" si="3143"/>
        <v>3</v>
      </c>
      <c r="U5923">
        <f t="shared" ca="1" si="3144"/>
        <v>6</v>
      </c>
      <c r="V5923">
        <f t="shared" ca="1" si="3145"/>
        <v>10</v>
      </c>
      <c r="X5923">
        <f t="shared" si="3147"/>
        <v>5923</v>
      </c>
      <c r="Y5923">
        <f t="shared" si="3148"/>
        <v>5452</v>
      </c>
      <c r="Z5923">
        <f t="shared" si="3149"/>
        <v>5453</v>
      </c>
      <c r="AA5923">
        <f t="shared" si="3146"/>
        <v>5951</v>
      </c>
      <c r="AB5923">
        <f t="shared" si="3129"/>
        <v>500</v>
      </c>
      <c r="AM5923" t="str">
        <f t="shared" si="3130"/>
        <v>201906LP</v>
      </c>
      <c r="AN5923">
        <f t="shared" ca="1" si="3153"/>
        <v>9.0000160578081143</v>
      </c>
      <c r="AO5923">
        <f t="shared" ca="1" si="3154"/>
        <v>15.002007226013649</v>
      </c>
      <c r="AP5923">
        <f t="shared" ca="1" si="3131"/>
        <v>2.9987956643918108</v>
      </c>
      <c r="AQ5923">
        <f t="shared" ca="1" si="3132"/>
        <v>6.0016057808109196</v>
      </c>
      <c r="AR5923">
        <f t="shared" ca="1" si="3133"/>
        <v>10</v>
      </c>
      <c r="AS5923">
        <f ca="1">P5923/J5923</f>
        <v>0.16480854854329186</v>
      </c>
    </row>
    <row r="5924" spans="1:45" x14ac:dyDescent="0.4">
      <c r="A5924">
        <f t="shared" si="3128"/>
        <v>201906</v>
      </c>
      <c r="B5924" t="s">
        <v>1000</v>
      </c>
      <c r="C5924" t="s">
        <v>647</v>
      </c>
      <c r="D5924" t="str">
        <f t="shared" ca="1" si="3152"/>
        <v>I115</v>
      </c>
      <c r="E5924">
        <f t="shared" ca="1" si="3134"/>
        <v>32</v>
      </c>
      <c r="F5924">
        <f t="shared" ca="1" si="3135"/>
        <v>10</v>
      </c>
      <c r="G5924" t="str">
        <f t="shared" ca="1" si="3150"/>
        <v>S11</v>
      </c>
      <c r="H5924" t="str">
        <f t="shared" ca="1" si="3151"/>
        <v>S118</v>
      </c>
      <c r="I5924">
        <f ca="1">VLOOKUP(D5924,PRC!$A$2:$B$21,2,0)*E5924</f>
        <v>160000</v>
      </c>
      <c r="J5924">
        <f t="shared" ca="1" si="3136"/>
        <v>147196</v>
      </c>
      <c r="K5924">
        <f ca="1">VLOOKUP(D5924,PRC!$A$1:$C$21,3,0)*E5924</f>
        <v>76800</v>
      </c>
      <c r="L5924">
        <f t="shared" ca="1" si="3137"/>
        <v>24000</v>
      </c>
      <c r="M5924">
        <f t="shared" ca="1" si="3138"/>
        <v>3000</v>
      </c>
      <c r="N5924">
        <f t="shared" ca="1" si="3139"/>
        <v>8000</v>
      </c>
      <c r="O5924">
        <f t="shared" ca="1" si="3140"/>
        <v>8000</v>
      </c>
      <c r="P5924">
        <f t="shared" ca="1" si="3155"/>
        <v>27396</v>
      </c>
      <c r="Q5924">
        <f ca="1">IF(P5924&gt;0,1,0)</f>
        <v>1</v>
      </c>
      <c r="R5924">
        <f t="shared" ca="1" si="3141"/>
        <v>8</v>
      </c>
      <c r="S5924">
        <f t="shared" ca="1" si="3142"/>
        <v>15</v>
      </c>
      <c r="T5924">
        <f t="shared" ca="1" si="3143"/>
        <v>2</v>
      </c>
      <c r="U5924">
        <f t="shared" ca="1" si="3144"/>
        <v>5</v>
      </c>
      <c r="V5924">
        <f t="shared" ca="1" si="3145"/>
        <v>5</v>
      </c>
      <c r="X5924">
        <f t="shared" si="3147"/>
        <v>5924</v>
      </c>
      <c r="Y5924">
        <f t="shared" si="3148"/>
        <v>5452</v>
      </c>
      <c r="Z5924">
        <f t="shared" si="3149"/>
        <v>5453</v>
      </c>
      <c r="AA5924">
        <f t="shared" si="3146"/>
        <v>5951</v>
      </c>
      <c r="AB5924">
        <f t="shared" si="3129"/>
        <v>500</v>
      </c>
      <c r="AM5924" t="str">
        <f t="shared" si="3130"/>
        <v>201906LP</v>
      </c>
      <c r="AN5924">
        <f t="shared" ca="1" si="3153"/>
        <v>8.0025000000000013</v>
      </c>
      <c r="AO5924">
        <f t="shared" ca="1" si="3154"/>
        <v>15</v>
      </c>
      <c r="AP5924">
        <f t="shared" ca="1" si="3131"/>
        <v>1.875</v>
      </c>
      <c r="AQ5924">
        <f t="shared" ca="1" si="3132"/>
        <v>5</v>
      </c>
      <c r="AR5924">
        <f t="shared" ca="1" si="3133"/>
        <v>5</v>
      </c>
      <c r="AS5924">
        <f ca="1">P5924/J5924</f>
        <v>0.18611918802141361</v>
      </c>
    </row>
    <row r="5925" spans="1:45" x14ac:dyDescent="0.4">
      <c r="A5925">
        <f t="shared" si="3128"/>
        <v>201906</v>
      </c>
      <c r="B5925" t="s">
        <v>1001</v>
      </c>
      <c r="C5925" t="s">
        <v>647</v>
      </c>
      <c r="D5925" t="str">
        <f t="shared" ca="1" si="3152"/>
        <v>I102</v>
      </c>
      <c r="E5925">
        <f t="shared" ca="1" si="3134"/>
        <v>57</v>
      </c>
      <c r="F5925">
        <f t="shared" ca="1" si="3135"/>
        <v>7</v>
      </c>
      <c r="G5925" t="str">
        <f t="shared" ca="1" si="3150"/>
        <v>S11</v>
      </c>
      <c r="H5925" t="str">
        <f t="shared" ca="1" si="3151"/>
        <v>S111</v>
      </c>
      <c r="I5925">
        <f ca="1">VLOOKUP(D5925,PRC!$A$2:$B$21,2,0)*E5925</f>
        <v>2280000</v>
      </c>
      <c r="J5925">
        <f t="shared" ca="1" si="3136"/>
        <v>2074796</v>
      </c>
      <c r="K5925">
        <f ca="1">VLOOKUP(D5925,PRC!$A$1:$C$21,3,0)*E5925</f>
        <v>1071600</v>
      </c>
      <c r="L5925">
        <f t="shared" ca="1" si="3137"/>
        <v>342000</v>
      </c>
      <c r="M5925">
        <f t="shared" ca="1" si="3138"/>
        <v>23000</v>
      </c>
      <c r="N5925">
        <f t="shared" ca="1" si="3139"/>
        <v>228000</v>
      </c>
      <c r="O5925">
        <f t="shared" ca="1" si="3140"/>
        <v>160000</v>
      </c>
      <c r="P5925">
        <f t="shared" ca="1" si="3155"/>
        <v>250196</v>
      </c>
      <c r="Q5925">
        <f ca="1">IF(P5925&gt;0,1,0)</f>
        <v>1</v>
      </c>
      <c r="R5925">
        <f t="shared" ca="1" si="3141"/>
        <v>9</v>
      </c>
      <c r="S5925">
        <f t="shared" ca="1" si="3142"/>
        <v>15</v>
      </c>
      <c r="T5925">
        <f t="shared" ca="1" si="3143"/>
        <v>1</v>
      </c>
      <c r="U5925">
        <f t="shared" ca="1" si="3144"/>
        <v>10</v>
      </c>
      <c r="V5925">
        <f t="shared" ca="1" si="3145"/>
        <v>7</v>
      </c>
      <c r="X5925">
        <f t="shared" si="3147"/>
        <v>5925</v>
      </c>
      <c r="Y5925">
        <f t="shared" si="3148"/>
        <v>5452</v>
      </c>
      <c r="Z5925">
        <f t="shared" si="3149"/>
        <v>5453</v>
      </c>
      <c r="AA5925">
        <f t="shared" si="3146"/>
        <v>5951</v>
      </c>
      <c r="AB5925">
        <f t="shared" si="3129"/>
        <v>500</v>
      </c>
      <c r="AM5925" t="str">
        <f t="shared" si="3130"/>
        <v>201906LP</v>
      </c>
      <c r="AN5925">
        <f t="shared" ca="1" si="3153"/>
        <v>9.0001754385964912</v>
      </c>
      <c r="AO5925">
        <f t="shared" ca="1" si="3154"/>
        <v>15</v>
      </c>
      <c r="AP5925">
        <f t="shared" ca="1" si="3131"/>
        <v>1.0087719298245614</v>
      </c>
      <c r="AQ5925">
        <f t="shared" ca="1" si="3132"/>
        <v>10</v>
      </c>
      <c r="AR5925">
        <f t="shared" ca="1" si="3133"/>
        <v>7.0175438596491224</v>
      </c>
      <c r="AS5925">
        <f ca="1">P5925/J5925</f>
        <v>0.12058824096441288</v>
      </c>
    </row>
    <row r="5926" spans="1:45" x14ac:dyDescent="0.4">
      <c r="A5926">
        <f t="shared" si="3128"/>
        <v>201906</v>
      </c>
      <c r="B5926" t="s">
        <v>1002</v>
      </c>
      <c r="C5926" t="s">
        <v>647</v>
      </c>
      <c r="D5926" t="str">
        <f t="shared" ca="1" si="3152"/>
        <v>I106</v>
      </c>
      <c r="E5926">
        <f t="shared" ca="1" si="3134"/>
        <v>43</v>
      </c>
      <c r="F5926">
        <f t="shared" ca="1" si="3135"/>
        <v>5</v>
      </c>
      <c r="G5926" t="str">
        <f t="shared" ca="1" si="3150"/>
        <v>S10</v>
      </c>
      <c r="H5926" t="str">
        <f t="shared" ca="1" si="3151"/>
        <v>S104</v>
      </c>
      <c r="I5926">
        <f ca="1">VLOOKUP(D5926,PRC!$A$2:$B$21,2,0)*E5926</f>
        <v>860000</v>
      </c>
      <c r="J5926">
        <f t="shared" ca="1" si="3136"/>
        <v>791196</v>
      </c>
      <c r="K5926">
        <f ca="1">VLOOKUP(D5926,PRC!$A$1:$C$21,3,0)*E5926</f>
        <v>455800</v>
      </c>
      <c r="L5926">
        <f t="shared" ca="1" si="3137"/>
        <v>103000</v>
      </c>
      <c r="M5926">
        <f t="shared" ca="1" si="3138"/>
        <v>9000</v>
      </c>
      <c r="N5926">
        <f t="shared" ca="1" si="3139"/>
        <v>60000</v>
      </c>
      <c r="O5926">
        <f t="shared" ca="1" si="3140"/>
        <v>43000</v>
      </c>
      <c r="P5926">
        <f t="shared" ca="1" si="3155"/>
        <v>120396</v>
      </c>
      <c r="Q5926">
        <f ca="1">IF(P5926&gt;0,1,0)</f>
        <v>1</v>
      </c>
      <c r="R5926">
        <f t="shared" ca="1" si="3141"/>
        <v>8</v>
      </c>
      <c r="S5926">
        <f t="shared" ca="1" si="3142"/>
        <v>12</v>
      </c>
      <c r="T5926">
        <f t="shared" ca="1" si="3143"/>
        <v>1</v>
      </c>
      <c r="U5926">
        <f t="shared" ca="1" si="3144"/>
        <v>7</v>
      </c>
      <c r="V5926">
        <f t="shared" ca="1" si="3145"/>
        <v>5</v>
      </c>
      <c r="X5926">
        <f t="shared" si="3147"/>
        <v>5926</v>
      </c>
      <c r="Y5926">
        <f t="shared" si="3148"/>
        <v>5452</v>
      </c>
      <c r="Z5926">
        <f t="shared" si="3149"/>
        <v>5453</v>
      </c>
      <c r="AA5926">
        <f t="shared" si="3146"/>
        <v>5951</v>
      </c>
      <c r="AB5926">
        <f t="shared" si="3129"/>
        <v>500</v>
      </c>
      <c r="AM5926" t="str">
        <f t="shared" si="3130"/>
        <v>201906LP</v>
      </c>
      <c r="AN5926">
        <f t="shared" ca="1" si="3153"/>
        <v>8.0004651162790648</v>
      </c>
      <c r="AO5926">
        <f t="shared" ca="1" si="3154"/>
        <v>11.976744186046512</v>
      </c>
      <c r="AP5926">
        <f t="shared" ca="1" si="3131"/>
        <v>1.0465116279069768</v>
      </c>
      <c r="AQ5926">
        <f t="shared" ca="1" si="3132"/>
        <v>6.9767441860465116</v>
      </c>
      <c r="AR5926">
        <f t="shared" ca="1" si="3133"/>
        <v>5</v>
      </c>
      <c r="AS5926">
        <f ca="1">P5926/J5926</f>
        <v>0.152169626742299</v>
      </c>
    </row>
    <row r="5927" spans="1:45" x14ac:dyDescent="0.4">
      <c r="A5927">
        <f t="shared" si="3128"/>
        <v>201906</v>
      </c>
      <c r="B5927" t="s">
        <v>1003</v>
      </c>
      <c r="C5927" t="s">
        <v>647</v>
      </c>
      <c r="D5927" t="str">
        <f t="shared" ca="1" si="3152"/>
        <v>I107</v>
      </c>
      <c r="E5927">
        <f t="shared" ca="1" si="3134"/>
        <v>31</v>
      </c>
      <c r="F5927">
        <f t="shared" ca="1" si="3135"/>
        <v>5</v>
      </c>
      <c r="G5927" t="str">
        <f t="shared" ca="1" si="3150"/>
        <v>S10</v>
      </c>
      <c r="H5927" t="str">
        <f t="shared" ca="1" si="3151"/>
        <v>S103</v>
      </c>
      <c r="I5927">
        <f ca="1">VLOOKUP(D5927,PRC!$A$2:$B$21,2,0)*E5927</f>
        <v>4650000</v>
      </c>
      <c r="J5927">
        <f t="shared" ca="1" si="3136"/>
        <v>4277996</v>
      </c>
      <c r="K5927">
        <f ca="1">VLOOKUP(D5927,PRC!$A$1:$C$21,3,0)*E5927</f>
        <v>2650500</v>
      </c>
      <c r="L5927">
        <f t="shared" ca="1" si="3137"/>
        <v>651000</v>
      </c>
      <c r="M5927">
        <f t="shared" ca="1" si="3138"/>
        <v>93000</v>
      </c>
      <c r="N5927">
        <f t="shared" ca="1" si="3139"/>
        <v>372000</v>
      </c>
      <c r="O5927">
        <f t="shared" ca="1" si="3140"/>
        <v>465000</v>
      </c>
      <c r="P5927">
        <f t="shared" ca="1" si="3155"/>
        <v>46496</v>
      </c>
      <c r="Q5927">
        <f ca="1">IF(P5927&gt;0,1,0)</f>
        <v>1</v>
      </c>
      <c r="R5927">
        <f t="shared" ca="1" si="3141"/>
        <v>8</v>
      </c>
      <c r="S5927">
        <f t="shared" ca="1" si="3142"/>
        <v>14</v>
      </c>
      <c r="T5927">
        <f t="shared" ca="1" si="3143"/>
        <v>2</v>
      </c>
      <c r="U5927">
        <f t="shared" ca="1" si="3144"/>
        <v>8</v>
      </c>
      <c r="V5927">
        <f t="shared" ca="1" si="3145"/>
        <v>10</v>
      </c>
      <c r="X5927">
        <f t="shared" si="3147"/>
        <v>5927</v>
      </c>
      <c r="Y5927">
        <f t="shared" si="3148"/>
        <v>5452</v>
      </c>
      <c r="Z5927">
        <f t="shared" si="3149"/>
        <v>5453</v>
      </c>
      <c r="AA5927">
        <f t="shared" si="3146"/>
        <v>5951</v>
      </c>
      <c r="AB5927">
        <f t="shared" si="3129"/>
        <v>500</v>
      </c>
      <c r="AM5927" t="str">
        <f t="shared" si="3130"/>
        <v>201906LP</v>
      </c>
      <c r="AN5927">
        <f t="shared" ca="1" si="3153"/>
        <v>8.000086021505382</v>
      </c>
      <c r="AO5927">
        <f t="shared" ca="1" si="3154"/>
        <v>14.000000000000002</v>
      </c>
      <c r="AP5927">
        <f t="shared" ca="1" si="3131"/>
        <v>2</v>
      </c>
      <c r="AQ5927">
        <f t="shared" ca="1" si="3132"/>
        <v>8</v>
      </c>
      <c r="AR5927">
        <f t="shared" ca="1" si="3133"/>
        <v>10</v>
      </c>
      <c r="AS5927">
        <f ca="1">P5927/J5927</f>
        <v>1.0868640363385099E-2</v>
      </c>
    </row>
    <row r="5928" spans="1:45" x14ac:dyDescent="0.4">
      <c r="A5928">
        <f t="shared" si="3128"/>
        <v>201906</v>
      </c>
      <c r="B5928" t="s">
        <v>1004</v>
      </c>
      <c r="C5928" t="s">
        <v>647</v>
      </c>
      <c r="D5928" t="str">
        <f t="shared" ca="1" si="3152"/>
        <v>I111</v>
      </c>
      <c r="E5928">
        <f t="shared" ca="1" si="3134"/>
        <v>41</v>
      </c>
      <c r="F5928">
        <f t="shared" ca="1" si="3135"/>
        <v>6</v>
      </c>
      <c r="G5928" t="str">
        <f t="shared" ca="1" si="3150"/>
        <v>S10</v>
      </c>
      <c r="H5928" t="str">
        <f t="shared" ca="1" si="3151"/>
        <v>S106</v>
      </c>
      <c r="I5928">
        <f ca="1">VLOOKUP(D5928,PRC!$A$2:$B$21,2,0)*E5928</f>
        <v>6150000</v>
      </c>
      <c r="J5928">
        <f t="shared" ca="1" si="3136"/>
        <v>5596496</v>
      </c>
      <c r="K5928">
        <f ca="1">VLOOKUP(D5928,PRC!$A$1:$C$21,3,0)*E5928</f>
        <v>3259500</v>
      </c>
      <c r="L5928">
        <f t="shared" ca="1" si="3137"/>
        <v>677000</v>
      </c>
      <c r="M5928">
        <f t="shared" ca="1" si="3138"/>
        <v>185000</v>
      </c>
      <c r="N5928">
        <f t="shared" ca="1" si="3139"/>
        <v>431000</v>
      </c>
      <c r="O5928">
        <f t="shared" ca="1" si="3140"/>
        <v>492000</v>
      </c>
      <c r="P5928">
        <f t="shared" ca="1" si="3155"/>
        <v>551996</v>
      </c>
      <c r="Q5928">
        <f ca="1">IF(P5928&gt;0,1,0)</f>
        <v>1</v>
      </c>
      <c r="R5928">
        <f t="shared" ca="1" si="3141"/>
        <v>9</v>
      </c>
      <c r="S5928">
        <f t="shared" ca="1" si="3142"/>
        <v>11</v>
      </c>
      <c r="T5928">
        <f t="shared" ca="1" si="3143"/>
        <v>3</v>
      </c>
      <c r="U5928">
        <f t="shared" ca="1" si="3144"/>
        <v>7</v>
      </c>
      <c r="V5928">
        <f t="shared" ca="1" si="3145"/>
        <v>8</v>
      </c>
      <c r="X5928">
        <f t="shared" si="3147"/>
        <v>5928</v>
      </c>
      <c r="Y5928">
        <f t="shared" si="3148"/>
        <v>5452</v>
      </c>
      <c r="Z5928">
        <f t="shared" si="3149"/>
        <v>5453</v>
      </c>
      <c r="AA5928">
        <f t="shared" si="3146"/>
        <v>5951</v>
      </c>
      <c r="AB5928">
        <f t="shared" si="3129"/>
        <v>500</v>
      </c>
      <c r="AM5928" t="str">
        <f t="shared" si="3130"/>
        <v>201906LP</v>
      </c>
      <c r="AN5928">
        <f t="shared" ca="1" si="3153"/>
        <v>9.0000650406504068</v>
      </c>
      <c r="AO5928">
        <f t="shared" ca="1" si="3154"/>
        <v>11.008130081300813</v>
      </c>
      <c r="AP5928">
        <f t="shared" ca="1" si="3131"/>
        <v>3.0081300813008132</v>
      </c>
      <c r="AQ5928">
        <f t="shared" ca="1" si="3132"/>
        <v>7.0081300813008136</v>
      </c>
      <c r="AR5928">
        <f t="shared" ca="1" si="3133"/>
        <v>8</v>
      </c>
      <c r="AS5928">
        <f ca="1">P5928/J5928</f>
        <v>9.8632430006203878E-2</v>
      </c>
    </row>
    <row r="5929" spans="1:45" x14ac:dyDescent="0.4">
      <c r="A5929">
        <f t="shared" si="3128"/>
        <v>201906</v>
      </c>
      <c r="B5929" t="s">
        <v>1005</v>
      </c>
      <c r="C5929" t="s">
        <v>647</v>
      </c>
      <c r="D5929" t="str">
        <f t="shared" ca="1" si="3152"/>
        <v>I117</v>
      </c>
      <c r="E5929">
        <f t="shared" ca="1" si="3134"/>
        <v>50</v>
      </c>
      <c r="F5929">
        <f t="shared" ca="1" si="3135"/>
        <v>9</v>
      </c>
      <c r="G5929" t="str">
        <f t="shared" ca="1" si="3150"/>
        <v>S12</v>
      </c>
      <c r="H5929" t="str">
        <f t="shared" ca="1" si="3151"/>
        <v>S120</v>
      </c>
      <c r="I5929">
        <f ca="1">VLOOKUP(D5929,PRC!$A$2:$B$21,2,0)*E5929</f>
        <v>125000000</v>
      </c>
      <c r="J5929">
        <f t="shared" ca="1" si="3136"/>
        <v>113749996</v>
      </c>
      <c r="K5929">
        <f ca="1">VLOOKUP(D5929,PRC!$A$1:$C$21,3,0)*E5929</f>
        <v>57500000</v>
      </c>
      <c r="L5929">
        <f t="shared" ca="1" si="3137"/>
        <v>18750000</v>
      </c>
      <c r="M5929">
        <f t="shared" ca="1" si="3138"/>
        <v>1250000</v>
      </c>
      <c r="N5929">
        <f t="shared" ca="1" si="3139"/>
        <v>6250000</v>
      </c>
      <c r="O5929">
        <f t="shared" ca="1" si="3140"/>
        <v>8750000</v>
      </c>
      <c r="P5929">
        <f t="shared" ca="1" si="3155"/>
        <v>21249996</v>
      </c>
      <c r="Q5929">
        <f ca="1">IF(P5929&gt;0,1,0)</f>
        <v>1</v>
      </c>
      <c r="R5929">
        <f t="shared" ca="1" si="3141"/>
        <v>9</v>
      </c>
      <c r="S5929">
        <f t="shared" ca="1" si="3142"/>
        <v>15</v>
      </c>
      <c r="T5929">
        <f t="shared" ca="1" si="3143"/>
        <v>1</v>
      </c>
      <c r="U5929">
        <f t="shared" ca="1" si="3144"/>
        <v>5</v>
      </c>
      <c r="V5929">
        <f t="shared" ca="1" si="3145"/>
        <v>7</v>
      </c>
      <c r="X5929">
        <f t="shared" si="3147"/>
        <v>5929</v>
      </c>
      <c r="Y5929">
        <f t="shared" si="3148"/>
        <v>5452</v>
      </c>
      <c r="Z5929">
        <f t="shared" si="3149"/>
        <v>5453</v>
      </c>
      <c r="AA5929">
        <f t="shared" si="3146"/>
        <v>5951</v>
      </c>
      <c r="AB5929">
        <f t="shared" si="3129"/>
        <v>500</v>
      </c>
      <c r="AM5929" t="str">
        <f t="shared" si="3130"/>
        <v>201906LP</v>
      </c>
      <c r="AN5929">
        <f t="shared" ca="1" si="3153"/>
        <v>9.0000031999999948</v>
      </c>
      <c r="AO5929">
        <f t="shared" ca="1" si="3154"/>
        <v>15</v>
      </c>
      <c r="AP5929">
        <f t="shared" ca="1" si="3131"/>
        <v>1</v>
      </c>
      <c r="AQ5929">
        <f t="shared" ca="1" si="3132"/>
        <v>5</v>
      </c>
      <c r="AR5929">
        <f t="shared" ca="1" si="3133"/>
        <v>7.0000000000000009</v>
      </c>
      <c r="AS5929">
        <f ca="1">P5929/J5929</f>
        <v>0.18681315821760555</v>
      </c>
    </row>
    <row r="5930" spans="1:45" x14ac:dyDescent="0.4">
      <c r="A5930">
        <f t="shared" si="3128"/>
        <v>201906</v>
      </c>
      <c r="B5930" t="s">
        <v>1006</v>
      </c>
      <c r="C5930" t="s">
        <v>647</v>
      </c>
      <c r="D5930" t="str">
        <f t="shared" ca="1" si="3152"/>
        <v>I114</v>
      </c>
      <c r="E5930">
        <f t="shared" ca="1" si="3134"/>
        <v>32</v>
      </c>
      <c r="F5930">
        <f t="shared" ca="1" si="3135"/>
        <v>8</v>
      </c>
      <c r="G5930" t="str">
        <f t="shared" ca="1" si="3150"/>
        <v>S11</v>
      </c>
      <c r="H5930" t="str">
        <f t="shared" ca="1" si="3151"/>
        <v>S118</v>
      </c>
      <c r="I5930">
        <f ca="1">VLOOKUP(D5930,PRC!$A$2:$B$21,2,0)*E5930</f>
        <v>7680000</v>
      </c>
      <c r="J5930">
        <f t="shared" ca="1" si="3136"/>
        <v>6911996</v>
      </c>
      <c r="K5930">
        <f ca="1">VLOOKUP(D5930,PRC!$A$1:$C$21,3,0)*E5930</f>
        <v>4454400</v>
      </c>
      <c r="L5930">
        <f t="shared" ca="1" si="3137"/>
        <v>1152000</v>
      </c>
      <c r="M5930">
        <f t="shared" ca="1" si="3138"/>
        <v>154000</v>
      </c>
      <c r="N5930">
        <f t="shared" ca="1" si="3139"/>
        <v>614000</v>
      </c>
      <c r="O5930">
        <f t="shared" ca="1" si="3140"/>
        <v>614000</v>
      </c>
      <c r="P5930">
        <f t="shared" ca="1" si="3155"/>
        <v>-76404</v>
      </c>
      <c r="Q5930">
        <f ca="1">IF(P5930&gt;0,1,0)</f>
        <v>0</v>
      </c>
      <c r="R5930">
        <f t="shared" ca="1" si="3141"/>
        <v>10</v>
      </c>
      <c r="S5930">
        <f t="shared" ca="1" si="3142"/>
        <v>15</v>
      </c>
      <c r="T5930">
        <f t="shared" ca="1" si="3143"/>
        <v>2</v>
      </c>
      <c r="U5930">
        <f t="shared" ca="1" si="3144"/>
        <v>8</v>
      </c>
      <c r="V5930">
        <f t="shared" ca="1" si="3145"/>
        <v>8</v>
      </c>
      <c r="X5930">
        <f t="shared" si="3147"/>
        <v>5930</v>
      </c>
      <c r="Y5930">
        <f t="shared" si="3148"/>
        <v>5452</v>
      </c>
      <c r="Z5930">
        <f t="shared" si="3149"/>
        <v>5453</v>
      </c>
      <c r="AA5930">
        <f t="shared" si="3146"/>
        <v>5951</v>
      </c>
      <c r="AB5930">
        <f t="shared" si="3129"/>
        <v>500</v>
      </c>
      <c r="AM5930" t="str">
        <f t="shared" si="3130"/>
        <v>201906LP</v>
      </c>
      <c r="AN5930">
        <f t="shared" ca="1" si="3153"/>
        <v>10.000052083333333</v>
      </c>
      <c r="AO5930">
        <f t="shared" ca="1" si="3154"/>
        <v>15</v>
      </c>
      <c r="AP5930">
        <f t="shared" ca="1" si="3131"/>
        <v>2.0052083333333335</v>
      </c>
      <c r="AQ5930">
        <f t="shared" ca="1" si="3132"/>
        <v>7.9947916666666661</v>
      </c>
      <c r="AR5930">
        <f t="shared" ca="1" si="3133"/>
        <v>7.9947916666666661</v>
      </c>
      <c r="AS5930">
        <f ca="1">P5930/J5930</f>
        <v>-1.1053825841334399E-2</v>
      </c>
    </row>
    <row r="5931" spans="1:45" x14ac:dyDescent="0.4">
      <c r="A5931">
        <f t="shared" si="3128"/>
        <v>201906</v>
      </c>
      <c r="B5931" t="s">
        <v>1007</v>
      </c>
      <c r="C5931" t="s">
        <v>647</v>
      </c>
      <c r="D5931" t="str">
        <f t="shared" ca="1" si="3152"/>
        <v>I102</v>
      </c>
      <c r="E5931">
        <f t="shared" ca="1" si="3134"/>
        <v>44</v>
      </c>
      <c r="F5931">
        <f t="shared" ca="1" si="3135"/>
        <v>10</v>
      </c>
      <c r="G5931" t="str">
        <f t="shared" ca="1" si="3150"/>
        <v>S11</v>
      </c>
      <c r="H5931" t="str">
        <f t="shared" ca="1" si="3151"/>
        <v>S119</v>
      </c>
      <c r="I5931">
        <f ca="1">VLOOKUP(D5931,PRC!$A$2:$B$21,2,0)*E5931</f>
        <v>1760000</v>
      </c>
      <c r="J5931">
        <f t="shared" ca="1" si="3136"/>
        <v>1619196</v>
      </c>
      <c r="K5931">
        <f ca="1">VLOOKUP(D5931,PRC!$A$1:$C$21,3,0)*E5931</f>
        <v>827200</v>
      </c>
      <c r="L5931">
        <f t="shared" ca="1" si="3137"/>
        <v>194000</v>
      </c>
      <c r="M5931">
        <f t="shared" ca="1" si="3138"/>
        <v>53000</v>
      </c>
      <c r="N5931">
        <f t="shared" ca="1" si="3139"/>
        <v>158000</v>
      </c>
      <c r="O5931">
        <f t="shared" ca="1" si="3140"/>
        <v>106000</v>
      </c>
      <c r="P5931">
        <f t="shared" ca="1" si="3155"/>
        <v>280996</v>
      </c>
      <c r="Q5931">
        <f ca="1">IF(P5931&gt;0,1,0)</f>
        <v>1</v>
      </c>
      <c r="R5931">
        <f t="shared" ca="1" si="3141"/>
        <v>8</v>
      </c>
      <c r="S5931">
        <f t="shared" ca="1" si="3142"/>
        <v>11</v>
      </c>
      <c r="T5931">
        <f t="shared" ca="1" si="3143"/>
        <v>3</v>
      </c>
      <c r="U5931">
        <f t="shared" ca="1" si="3144"/>
        <v>9</v>
      </c>
      <c r="V5931">
        <f t="shared" ca="1" si="3145"/>
        <v>6</v>
      </c>
      <c r="X5931">
        <f t="shared" si="3147"/>
        <v>5931</v>
      </c>
      <c r="Y5931">
        <f t="shared" si="3148"/>
        <v>5452</v>
      </c>
      <c r="Z5931">
        <f t="shared" si="3149"/>
        <v>5453</v>
      </c>
      <c r="AA5931">
        <f t="shared" si="3146"/>
        <v>5951</v>
      </c>
      <c r="AB5931">
        <f t="shared" si="3129"/>
        <v>500</v>
      </c>
      <c r="AM5931" t="str">
        <f t="shared" si="3130"/>
        <v>201906LP</v>
      </c>
      <c r="AN5931">
        <f t="shared" ca="1" si="3153"/>
        <v>8.0002272727272672</v>
      </c>
      <c r="AO5931">
        <f t="shared" ca="1" si="3154"/>
        <v>11.022727272727273</v>
      </c>
      <c r="AP5931">
        <f t="shared" ca="1" si="3131"/>
        <v>3.0113636363636362</v>
      </c>
      <c r="AQ5931">
        <f t="shared" ca="1" si="3132"/>
        <v>8.9772727272727266</v>
      </c>
      <c r="AR5931">
        <f t="shared" ca="1" si="3133"/>
        <v>6.0227272727272725</v>
      </c>
      <c r="AS5931">
        <f ca="1">P5931/J5931</f>
        <v>0.17354044846948732</v>
      </c>
    </row>
    <row r="5932" spans="1:45" x14ac:dyDescent="0.4">
      <c r="A5932">
        <f t="shared" si="3128"/>
        <v>201906</v>
      </c>
      <c r="B5932" t="s">
        <v>1008</v>
      </c>
      <c r="C5932" t="s">
        <v>647</v>
      </c>
      <c r="D5932" t="str">
        <f t="shared" ca="1" si="3152"/>
        <v>I120</v>
      </c>
      <c r="E5932">
        <f t="shared" ca="1" si="3134"/>
        <v>67</v>
      </c>
      <c r="F5932">
        <f t="shared" ca="1" si="3135"/>
        <v>9</v>
      </c>
      <c r="G5932" t="str">
        <f t="shared" ca="1" si="3150"/>
        <v>S11</v>
      </c>
      <c r="H5932" t="str">
        <f t="shared" ca="1" si="3151"/>
        <v>S110</v>
      </c>
      <c r="I5932">
        <f ca="1">VLOOKUP(D5932,PRC!$A$2:$B$21,2,0)*E5932</f>
        <v>288100000</v>
      </c>
      <c r="J5932">
        <f t="shared" ca="1" si="3136"/>
        <v>273694996</v>
      </c>
      <c r="K5932">
        <f ca="1">VLOOKUP(D5932,PRC!$A$1:$C$21,3,0)*E5932</f>
        <v>129645000</v>
      </c>
      <c r="L5932">
        <f t="shared" ca="1" si="3137"/>
        <v>28810000</v>
      </c>
      <c r="M5932">
        <f t="shared" ca="1" si="3138"/>
        <v>5762000</v>
      </c>
      <c r="N5932">
        <f t="shared" ca="1" si="3139"/>
        <v>17286000</v>
      </c>
      <c r="O5932">
        <f t="shared" ca="1" si="3140"/>
        <v>17286000</v>
      </c>
      <c r="P5932">
        <f t="shared" ca="1" si="3155"/>
        <v>74905996</v>
      </c>
      <c r="Q5932">
        <f ca="1">IF(P5932&gt;0,1,0)</f>
        <v>1</v>
      </c>
      <c r="R5932">
        <f t="shared" ca="1" si="3141"/>
        <v>5</v>
      </c>
      <c r="S5932">
        <f t="shared" ca="1" si="3142"/>
        <v>10</v>
      </c>
      <c r="T5932">
        <f t="shared" ca="1" si="3143"/>
        <v>2</v>
      </c>
      <c r="U5932">
        <f t="shared" ca="1" si="3144"/>
        <v>6</v>
      </c>
      <c r="V5932">
        <f t="shared" ca="1" si="3145"/>
        <v>6</v>
      </c>
      <c r="X5932">
        <f t="shared" si="3147"/>
        <v>5932</v>
      </c>
      <c r="Y5932">
        <f t="shared" si="3148"/>
        <v>5452</v>
      </c>
      <c r="Z5932">
        <f t="shared" si="3149"/>
        <v>5453</v>
      </c>
      <c r="AA5932">
        <f t="shared" si="3146"/>
        <v>5951</v>
      </c>
      <c r="AB5932">
        <f t="shared" si="3129"/>
        <v>500</v>
      </c>
      <c r="AM5932" t="str">
        <f t="shared" si="3130"/>
        <v>201906LP</v>
      </c>
      <c r="AN5932">
        <f t="shared" ca="1" si="3153"/>
        <v>5.0000013884068046</v>
      </c>
      <c r="AO5932">
        <f t="shared" ca="1" si="3154"/>
        <v>10</v>
      </c>
      <c r="AP5932">
        <f t="shared" ca="1" si="3131"/>
        <v>2</v>
      </c>
      <c r="AQ5932">
        <f t="shared" ca="1" si="3132"/>
        <v>6</v>
      </c>
      <c r="AR5932">
        <f t="shared" ca="1" si="3133"/>
        <v>6</v>
      </c>
      <c r="AS5932">
        <f ca="1">P5932/J5932</f>
        <v>0.27368419991134951</v>
      </c>
    </row>
    <row r="5933" spans="1:45" x14ac:dyDescent="0.4">
      <c r="A5933">
        <f t="shared" si="3128"/>
        <v>201906</v>
      </c>
      <c r="B5933" t="s">
        <v>1009</v>
      </c>
      <c r="C5933" t="s">
        <v>647</v>
      </c>
      <c r="D5933" t="str">
        <f t="shared" ca="1" si="3152"/>
        <v>I102</v>
      </c>
      <c r="E5933">
        <f t="shared" ca="1" si="3134"/>
        <v>52</v>
      </c>
      <c r="F5933">
        <f t="shared" ca="1" si="3135"/>
        <v>7</v>
      </c>
      <c r="G5933" t="str">
        <f t="shared" ca="1" si="3150"/>
        <v>S11</v>
      </c>
      <c r="H5933" t="str">
        <f t="shared" ca="1" si="3151"/>
        <v>S110</v>
      </c>
      <c r="I5933">
        <f ca="1">VLOOKUP(D5933,PRC!$A$2:$B$21,2,0)*E5933</f>
        <v>2080000</v>
      </c>
      <c r="J5933">
        <f t="shared" ca="1" si="3136"/>
        <v>1934395.9999999998</v>
      </c>
      <c r="K5933">
        <f ca="1">VLOOKUP(D5933,PRC!$A$1:$C$21,3,0)*E5933</f>
        <v>977600</v>
      </c>
      <c r="L5933">
        <f t="shared" ca="1" si="3137"/>
        <v>291000</v>
      </c>
      <c r="M5933">
        <f t="shared" ca="1" si="3138"/>
        <v>62000</v>
      </c>
      <c r="N5933">
        <f t="shared" ca="1" si="3139"/>
        <v>166000</v>
      </c>
      <c r="O5933">
        <f t="shared" ca="1" si="3140"/>
        <v>187000</v>
      </c>
      <c r="P5933">
        <f t="shared" ca="1" si="3155"/>
        <v>250795.99999999977</v>
      </c>
      <c r="Q5933">
        <f ca="1">IF(P5933&gt;0,1,0)</f>
        <v>1</v>
      </c>
      <c r="R5933">
        <f t="shared" ca="1" si="3141"/>
        <v>7</v>
      </c>
      <c r="S5933">
        <f t="shared" ca="1" si="3142"/>
        <v>14</v>
      </c>
      <c r="T5933">
        <f t="shared" ca="1" si="3143"/>
        <v>3</v>
      </c>
      <c r="U5933">
        <f t="shared" ca="1" si="3144"/>
        <v>8</v>
      </c>
      <c r="V5933">
        <f t="shared" ca="1" si="3145"/>
        <v>9</v>
      </c>
      <c r="X5933">
        <f t="shared" si="3147"/>
        <v>5933</v>
      </c>
      <c r="Y5933">
        <f t="shared" si="3148"/>
        <v>5452</v>
      </c>
      <c r="Z5933">
        <f t="shared" si="3149"/>
        <v>5453</v>
      </c>
      <c r="AA5933">
        <f t="shared" si="3146"/>
        <v>5951</v>
      </c>
      <c r="AB5933">
        <f t="shared" si="3129"/>
        <v>500</v>
      </c>
      <c r="AM5933" t="str">
        <f t="shared" si="3130"/>
        <v>201906LP</v>
      </c>
      <c r="AN5933">
        <f t="shared" ca="1" si="3153"/>
        <v>7.0001923076923216</v>
      </c>
      <c r="AO5933">
        <f t="shared" ca="1" si="3154"/>
        <v>13.990384615384615</v>
      </c>
      <c r="AP5933">
        <f t="shared" ca="1" si="3131"/>
        <v>2.9807692307692308</v>
      </c>
      <c r="AQ5933">
        <f t="shared" ca="1" si="3132"/>
        <v>7.9807692307692299</v>
      </c>
      <c r="AR5933">
        <f t="shared" ca="1" si="3133"/>
        <v>8.990384615384615</v>
      </c>
      <c r="AS5933">
        <f ca="1">P5933/J5933</f>
        <v>0.12965080572954027</v>
      </c>
    </row>
    <row r="5934" spans="1:45" x14ac:dyDescent="0.4">
      <c r="A5934">
        <f t="shared" si="3128"/>
        <v>201906</v>
      </c>
      <c r="B5934" t="s">
        <v>1010</v>
      </c>
      <c r="C5934" t="s">
        <v>647</v>
      </c>
      <c r="D5934" t="str">
        <f t="shared" ca="1" si="3152"/>
        <v>I105</v>
      </c>
      <c r="E5934">
        <f t="shared" ca="1" si="3134"/>
        <v>49</v>
      </c>
      <c r="F5934">
        <f t="shared" ca="1" si="3135"/>
        <v>10</v>
      </c>
      <c r="G5934" t="str">
        <f t="shared" ca="1" si="3150"/>
        <v>S10</v>
      </c>
      <c r="H5934" t="str">
        <f t="shared" ca="1" si="3151"/>
        <v>S108</v>
      </c>
      <c r="I5934">
        <f ca="1">VLOOKUP(D5934,PRC!$A$2:$B$21,2,0)*E5934</f>
        <v>4900000</v>
      </c>
      <c r="J5934">
        <f t="shared" ca="1" si="3136"/>
        <v>4556996</v>
      </c>
      <c r="K5934">
        <f ca="1">VLOOKUP(D5934,PRC!$A$1:$C$21,3,0)*E5934</f>
        <v>2891000</v>
      </c>
      <c r="L5934">
        <f t="shared" ca="1" si="3137"/>
        <v>588000</v>
      </c>
      <c r="M5934">
        <f t="shared" ca="1" si="3138"/>
        <v>98000</v>
      </c>
      <c r="N5934">
        <f t="shared" ca="1" si="3139"/>
        <v>392000</v>
      </c>
      <c r="O5934">
        <f t="shared" ca="1" si="3140"/>
        <v>294000</v>
      </c>
      <c r="P5934">
        <f t="shared" ca="1" si="3155"/>
        <v>293996</v>
      </c>
      <c r="Q5934">
        <f ca="1">IF(P5934&gt;0,1,0)</f>
        <v>1</v>
      </c>
      <c r="R5934">
        <f t="shared" ca="1" si="3141"/>
        <v>7</v>
      </c>
      <c r="S5934">
        <f t="shared" ca="1" si="3142"/>
        <v>12</v>
      </c>
      <c r="T5934">
        <f t="shared" ca="1" si="3143"/>
        <v>2</v>
      </c>
      <c r="U5934">
        <f t="shared" ca="1" si="3144"/>
        <v>8</v>
      </c>
      <c r="V5934">
        <f t="shared" ca="1" si="3145"/>
        <v>6</v>
      </c>
      <c r="X5934">
        <f t="shared" si="3147"/>
        <v>5934</v>
      </c>
      <c r="Y5934">
        <f t="shared" si="3148"/>
        <v>5452</v>
      </c>
      <c r="Z5934">
        <f t="shared" si="3149"/>
        <v>5453</v>
      </c>
      <c r="AA5934">
        <f t="shared" si="3146"/>
        <v>5951</v>
      </c>
      <c r="AB5934">
        <f t="shared" si="3129"/>
        <v>500</v>
      </c>
      <c r="AM5934" t="str">
        <f t="shared" si="3130"/>
        <v>201906LP</v>
      </c>
      <c r="AN5934">
        <f t="shared" ca="1" si="3153"/>
        <v>7.0000816326530657</v>
      </c>
      <c r="AO5934">
        <f t="shared" ca="1" si="3154"/>
        <v>12</v>
      </c>
      <c r="AP5934">
        <f t="shared" ca="1" si="3131"/>
        <v>2</v>
      </c>
      <c r="AQ5934">
        <f t="shared" ca="1" si="3132"/>
        <v>8</v>
      </c>
      <c r="AR5934">
        <f t="shared" ca="1" si="3133"/>
        <v>6</v>
      </c>
      <c r="AS5934">
        <f ca="1">P5934/J5934</f>
        <v>6.4515307891426718E-2</v>
      </c>
    </row>
    <row r="5935" spans="1:45" x14ac:dyDescent="0.4">
      <c r="A5935">
        <f t="shared" si="3128"/>
        <v>201906</v>
      </c>
      <c r="B5935" t="s">
        <v>1011</v>
      </c>
      <c r="C5935" t="s">
        <v>647</v>
      </c>
      <c r="D5935" t="str">
        <f t="shared" ca="1" si="3152"/>
        <v>I101</v>
      </c>
      <c r="E5935">
        <f t="shared" ca="1" si="3134"/>
        <v>47</v>
      </c>
      <c r="F5935">
        <f t="shared" ca="1" si="3135"/>
        <v>7</v>
      </c>
      <c r="G5935" t="str">
        <f t="shared" ca="1" si="3150"/>
        <v>S10</v>
      </c>
      <c r="H5935" t="str">
        <f t="shared" ca="1" si="3151"/>
        <v>S106</v>
      </c>
      <c r="I5935">
        <f ca="1">VLOOKUP(D5935,PRC!$A$2:$B$21,2,0)*E5935</f>
        <v>1410000</v>
      </c>
      <c r="J5935">
        <f t="shared" ca="1" si="3136"/>
        <v>1339496</v>
      </c>
      <c r="K5935">
        <f ca="1">VLOOKUP(D5935,PRC!$A$1:$C$21,3,0)*E5935</f>
        <v>733200</v>
      </c>
      <c r="L5935">
        <f t="shared" ca="1" si="3137"/>
        <v>212000</v>
      </c>
      <c r="M5935">
        <f t="shared" ca="1" si="3138"/>
        <v>42000</v>
      </c>
      <c r="N5935">
        <f t="shared" ca="1" si="3139"/>
        <v>99000</v>
      </c>
      <c r="O5935">
        <f t="shared" ca="1" si="3140"/>
        <v>113000</v>
      </c>
      <c r="P5935">
        <f t="shared" ca="1" si="3155"/>
        <v>140296</v>
      </c>
      <c r="Q5935">
        <f ca="1">IF(P5935&gt;0,1,0)</f>
        <v>1</v>
      </c>
      <c r="R5935">
        <f t="shared" ca="1" si="3141"/>
        <v>5</v>
      </c>
      <c r="S5935">
        <f t="shared" ca="1" si="3142"/>
        <v>15</v>
      </c>
      <c r="T5935">
        <f t="shared" ca="1" si="3143"/>
        <v>3</v>
      </c>
      <c r="U5935">
        <f t="shared" ca="1" si="3144"/>
        <v>7</v>
      </c>
      <c r="V5935">
        <f t="shared" ca="1" si="3145"/>
        <v>8</v>
      </c>
      <c r="X5935">
        <f t="shared" si="3147"/>
        <v>5935</v>
      </c>
      <c r="Y5935">
        <f t="shared" si="3148"/>
        <v>5452</v>
      </c>
      <c r="Z5935">
        <f t="shared" si="3149"/>
        <v>5453</v>
      </c>
      <c r="AA5935">
        <f t="shared" si="3146"/>
        <v>5951</v>
      </c>
      <c r="AB5935">
        <f t="shared" si="3129"/>
        <v>500</v>
      </c>
      <c r="AM5935" t="str">
        <f t="shared" si="3130"/>
        <v>201906LP</v>
      </c>
      <c r="AN5935">
        <f t="shared" ca="1" si="3153"/>
        <v>5.0002836879432628</v>
      </c>
      <c r="AO5935">
        <f t="shared" ca="1" si="3154"/>
        <v>15.035460992907801</v>
      </c>
      <c r="AP5935">
        <f t="shared" ca="1" si="3131"/>
        <v>2.9787234042553195</v>
      </c>
      <c r="AQ5935">
        <f t="shared" ca="1" si="3132"/>
        <v>7.0212765957446814</v>
      </c>
      <c r="AR5935">
        <f t="shared" ca="1" si="3133"/>
        <v>8.0141843971631204</v>
      </c>
      <c r="AS5935">
        <f ca="1">P5935/J5935</f>
        <v>0.10473790141963843</v>
      </c>
    </row>
    <row r="5936" spans="1:45" x14ac:dyDescent="0.4">
      <c r="A5936">
        <f t="shared" si="3128"/>
        <v>201906</v>
      </c>
      <c r="B5936" t="s">
        <v>1012</v>
      </c>
      <c r="C5936" t="s">
        <v>647</v>
      </c>
      <c r="D5936" t="str">
        <f t="shared" ca="1" si="3152"/>
        <v>I111</v>
      </c>
      <c r="E5936">
        <f t="shared" ca="1" si="3134"/>
        <v>54</v>
      </c>
      <c r="F5936">
        <f t="shared" ca="1" si="3135"/>
        <v>9</v>
      </c>
      <c r="G5936" t="str">
        <f t="shared" ca="1" si="3150"/>
        <v>S10</v>
      </c>
      <c r="H5936" t="str">
        <f t="shared" ca="1" si="3151"/>
        <v>S109</v>
      </c>
      <c r="I5936">
        <f ca="1">VLOOKUP(D5936,PRC!$A$2:$B$21,2,0)*E5936</f>
        <v>8100000</v>
      </c>
      <c r="J5936">
        <f t="shared" ca="1" si="3136"/>
        <v>7370996</v>
      </c>
      <c r="K5936">
        <f ca="1">VLOOKUP(D5936,PRC!$A$1:$C$21,3,0)*E5936</f>
        <v>4293000</v>
      </c>
      <c r="L5936">
        <f t="shared" ca="1" si="3137"/>
        <v>972000</v>
      </c>
      <c r="M5936">
        <f t="shared" ca="1" si="3138"/>
        <v>243000</v>
      </c>
      <c r="N5936">
        <f t="shared" ca="1" si="3139"/>
        <v>648000</v>
      </c>
      <c r="O5936">
        <f t="shared" ca="1" si="3140"/>
        <v>567000</v>
      </c>
      <c r="P5936">
        <f t="shared" ca="1" si="3155"/>
        <v>647996</v>
      </c>
      <c r="Q5936">
        <f ca="1">IF(P5936&gt;0,1,0)</f>
        <v>1</v>
      </c>
      <c r="R5936">
        <f t="shared" ca="1" si="3141"/>
        <v>9</v>
      </c>
      <c r="S5936">
        <f t="shared" ca="1" si="3142"/>
        <v>12</v>
      </c>
      <c r="T5936">
        <f t="shared" ca="1" si="3143"/>
        <v>3</v>
      </c>
      <c r="U5936">
        <f t="shared" ca="1" si="3144"/>
        <v>8</v>
      </c>
      <c r="V5936">
        <f t="shared" ca="1" si="3145"/>
        <v>7</v>
      </c>
      <c r="X5936">
        <f t="shared" si="3147"/>
        <v>5936</v>
      </c>
      <c r="Y5936">
        <f t="shared" si="3148"/>
        <v>5452</v>
      </c>
      <c r="Z5936">
        <f t="shared" si="3149"/>
        <v>5453</v>
      </c>
      <c r="AA5936">
        <f t="shared" si="3146"/>
        <v>5951</v>
      </c>
      <c r="AB5936">
        <f t="shared" si="3129"/>
        <v>500</v>
      </c>
      <c r="AM5936" t="str">
        <f t="shared" si="3130"/>
        <v>201906LP</v>
      </c>
      <c r="AN5936">
        <f t="shared" ca="1" si="3153"/>
        <v>9.0000493827160462</v>
      </c>
      <c r="AO5936">
        <f t="shared" ca="1" si="3154"/>
        <v>12</v>
      </c>
      <c r="AP5936">
        <f t="shared" ca="1" si="3131"/>
        <v>3</v>
      </c>
      <c r="AQ5936">
        <f t="shared" ca="1" si="3132"/>
        <v>8</v>
      </c>
      <c r="AR5936">
        <f t="shared" ca="1" si="3133"/>
        <v>7.0000000000000009</v>
      </c>
      <c r="AS5936">
        <f ca="1">P5936/J5936</f>
        <v>8.7911592951617393E-2</v>
      </c>
    </row>
    <row r="5937" spans="1:51" x14ac:dyDescent="0.4">
      <c r="A5937">
        <f t="shared" si="3128"/>
        <v>201906</v>
      </c>
      <c r="B5937" t="s">
        <v>1013</v>
      </c>
      <c r="C5937" t="s">
        <v>647</v>
      </c>
      <c r="D5937" t="str">
        <f t="shared" ca="1" si="3152"/>
        <v>I114</v>
      </c>
      <c r="E5937">
        <f t="shared" ca="1" si="3134"/>
        <v>55</v>
      </c>
      <c r="F5937">
        <f t="shared" ca="1" si="3135"/>
        <v>6</v>
      </c>
      <c r="G5937" t="str">
        <f t="shared" ca="1" si="3150"/>
        <v>S10</v>
      </c>
      <c r="H5937" t="str">
        <f t="shared" ca="1" si="3151"/>
        <v>S109</v>
      </c>
      <c r="I5937">
        <f ca="1">VLOOKUP(D5937,PRC!$A$2:$B$21,2,0)*E5937</f>
        <v>13200000</v>
      </c>
      <c r="J5937">
        <f t="shared" ca="1" si="3136"/>
        <v>12275996</v>
      </c>
      <c r="K5937">
        <f ca="1">VLOOKUP(D5937,PRC!$A$1:$C$21,3,0)*E5937</f>
        <v>7656000</v>
      </c>
      <c r="L5937">
        <f t="shared" ca="1" si="3137"/>
        <v>1716000</v>
      </c>
      <c r="M5937">
        <f t="shared" ca="1" si="3138"/>
        <v>396000</v>
      </c>
      <c r="N5937">
        <f t="shared" ca="1" si="3139"/>
        <v>792000</v>
      </c>
      <c r="O5937">
        <f t="shared" ca="1" si="3140"/>
        <v>660000</v>
      </c>
      <c r="P5937">
        <f t="shared" ca="1" si="3155"/>
        <v>1055996</v>
      </c>
      <c r="Q5937">
        <f ca="1">IF(P5937&gt;0,1,0)</f>
        <v>1</v>
      </c>
      <c r="R5937">
        <f t="shared" ca="1" si="3141"/>
        <v>7</v>
      </c>
      <c r="S5937">
        <f t="shared" ca="1" si="3142"/>
        <v>13</v>
      </c>
      <c r="T5937">
        <f t="shared" ca="1" si="3143"/>
        <v>3</v>
      </c>
      <c r="U5937">
        <f t="shared" ca="1" si="3144"/>
        <v>6</v>
      </c>
      <c r="V5937">
        <f t="shared" ca="1" si="3145"/>
        <v>5</v>
      </c>
      <c r="X5937">
        <f t="shared" si="3147"/>
        <v>5937</v>
      </c>
      <c r="Y5937">
        <f t="shared" si="3148"/>
        <v>5452</v>
      </c>
      <c r="Z5937">
        <f t="shared" si="3149"/>
        <v>5453</v>
      </c>
      <c r="AA5937">
        <f t="shared" si="3146"/>
        <v>5951</v>
      </c>
      <c r="AB5937">
        <f t="shared" si="3129"/>
        <v>500</v>
      </c>
      <c r="AM5937" t="str">
        <f t="shared" si="3130"/>
        <v>201906LP</v>
      </c>
      <c r="AN5937">
        <f t="shared" ca="1" si="3153"/>
        <v>7.0000303030303019</v>
      </c>
      <c r="AO5937">
        <f t="shared" ca="1" si="3154"/>
        <v>13</v>
      </c>
      <c r="AP5937">
        <f t="shared" ca="1" si="3131"/>
        <v>3</v>
      </c>
      <c r="AQ5937">
        <f t="shared" ca="1" si="3132"/>
        <v>6</v>
      </c>
      <c r="AR5937">
        <f t="shared" ca="1" si="3133"/>
        <v>5</v>
      </c>
      <c r="AS5937">
        <f ca="1">P5937/J5937</f>
        <v>8.6021207566375879E-2</v>
      </c>
    </row>
    <row r="5938" spans="1:51" x14ac:dyDescent="0.4">
      <c r="A5938">
        <f t="shared" si="3128"/>
        <v>201906</v>
      </c>
      <c r="B5938" t="s">
        <v>1014</v>
      </c>
      <c r="C5938" t="s">
        <v>647</v>
      </c>
      <c r="D5938" t="str">
        <f t="shared" ca="1" si="3152"/>
        <v>I116</v>
      </c>
      <c r="E5938">
        <f t="shared" ca="1" si="3134"/>
        <v>47</v>
      </c>
      <c r="F5938">
        <f t="shared" ca="1" si="3135"/>
        <v>10</v>
      </c>
      <c r="G5938" t="str">
        <f t="shared" ca="1" si="3150"/>
        <v>S10</v>
      </c>
      <c r="H5938" t="str">
        <f t="shared" ca="1" si="3151"/>
        <v>S101</v>
      </c>
      <c r="I5938">
        <f ca="1">VLOOKUP(D5938,PRC!$A$2:$B$21,2,0)*E5938</f>
        <v>68620000</v>
      </c>
      <c r="J5938">
        <f t="shared" ca="1" si="3136"/>
        <v>63816595.999999993</v>
      </c>
      <c r="K5938">
        <f ca="1">VLOOKUP(D5938,PRC!$A$1:$C$21,3,0)*E5938</f>
        <v>41172000</v>
      </c>
      <c r="L5938">
        <f t="shared" ca="1" si="3137"/>
        <v>8921000</v>
      </c>
      <c r="M5938">
        <f t="shared" ca="1" si="3138"/>
        <v>686000</v>
      </c>
      <c r="N5938">
        <f t="shared" ca="1" si="3139"/>
        <v>4803000</v>
      </c>
      <c r="O5938">
        <f t="shared" ca="1" si="3140"/>
        <v>4803000</v>
      </c>
      <c r="P5938">
        <f t="shared" ca="1" si="3155"/>
        <v>3431595.9999999925</v>
      </c>
      <c r="Q5938">
        <f ca="1">IF(P5938&gt;0,1,0)</f>
        <v>1</v>
      </c>
      <c r="R5938">
        <f t="shared" ca="1" si="3141"/>
        <v>7</v>
      </c>
      <c r="S5938">
        <f t="shared" ca="1" si="3142"/>
        <v>13</v>
      </c>
      <c r="T5938">
        <f t="shared" ca="1" si="3143"/>
        <v>1</v>
      </c>
      <c r="U5938">
        <f t="shared" ca="1" si="3144"/>
        <v>7</v>
      </c>
      <c r="V5938">
        <f t="shared" ca="1" si="3145"/>
        <v>7</v>
      </c>
      <c r="X5938">
        <f t="shared" si="3147"/>
        <v>5938</v>
      </c>
      <c r="Y5938">
        <f t="shared" si="3148"/>
        <v>5452</v>
      </c>
      <c r="Z5938">
        <f t="shared" si="3149"/>
        <v>5453</v>
      </c>
      <c r="AA5938">
        <f t="shared" si="3146"/>
        <v>5951</v>
      </c>
      <c r="AB5938">
        <f t="shared" si="3129"/>
        <v>500</v>
      </c>
      <c r="AM5938" t="str">
        <f t="shared" si="3130"/>
        <v>201906LP</v>
      </c>
      <c r="AN5938">
        <f t="shared" ca="1" si="3153"/>
        <v>7.0000058292043255</v>
      </c>
      <c r="AO5938">
        <f t="shared" ca="1" si="3154"/>
        <v>13.000582920431361</v>
      </c>
      <c r="AP5938">
        <f t="shared" ca="1" si="3131"/>
        <v>0.99970853978431951</v>
      </c>
      <c r="AQ5938">
        <f t="shared" ca="1" si="3132"/>
        <v>6.999417079568639</v>
      </c>
      <c r="AR5938">
        <f t="shared" ca="1" si="3133"/>
        <v>6.999417079568639</v>
      </c>
      <c r="AS5938">
        <f ca="1">P5938/J5938</f>
        <v>5.3772783493497414E-2</v>
      </c>
    </row>
    <row r="5939" spans="1:51" x14ac:dyDescent="0.4">
      <c r="A5939">
        <f t="shared" si="3128"/>
        <v>201906</v>
      </c>
      <c r="B5939" t="s">
        <v>1015</v>
      </c>
      <c r="C5939" t="s">
        <v>647</v>
      </c>
      <c r="D5939" t="str">
        <f t="shared" ca="1" si="3152"/>
        <v>I120</v>
      </c>
      <c r="E5939">
        <f t="shared" ca="1" si="3134"/>
        <v>46</v>
      </c>
      <c r="F5939">
        <f t="shared" ca="1" si="3135"/>
        <v>7</v>
      </c>
      <c r="G5939" t="str">
        <f t="shared" ca="1" si="3150"/>
        <v>S11</v>
      </c>
      <c r="H5939" t="str">
        <f t="shared" ca="1" si="3151"/>
        <v>S114</v>
      </c>
      <c r="I5939">
        <f ca="1">VLOOKUP(D5939,PRC!$A$2:$B$21,2,0)*E5939</f>
        <v>197800000</v>
      </c>
      <c r="J5939">
        <f t="shared" ca="1" si="3136"/>
        <v>187909996</v>
      </c>
      <c r="K5939">
        <f ca="1">VLOOKUP(D5939,PRC!$A$1:$C$21,3,0)*E5939</f>
        <v>89010000</v>
      </c>
      <c r="L5939">
        <f t="shared" ca="1" si="3137"/>
        <v>29670000</v>
      </c>
      <c r="M5939">
        <f t="shared" ca="1" si="3138"/>
        <v>3956000</v>
      </c>
      <c r="N5939">
        <f t="shared" ca="1" si="3139"/>
        <v>13846000</v>
      </c>
      <c r="O5939">
        <f t="shared" ca="1" si="3140"/>
        <v>17802000</v>
      </c>
      <c r="P5939">
        <f t="shared" ca="1" si="3155"/>
        <v>33625996</v>
      </c>
      <c r="Q5939">
        <f ca="1">IF(P5939&gt;0,1,0)</f>
        <v>1</v>
      </c>
      <c r="R5939">
        <f t="shared" ca="1" si="3141"/>
        <v>5</v>
      </c>
      <c r="S5939">
        <f t="shared" ca="1" si="3142"/>
        <v>15</v>
      </c>
      <c r="T5939">
        <f t="shared" ca="1" si="3143"/>
        <v>2</v>
      </c>
      <c r="U5939">
        <f t="shared" ca="1" si="3144"/>
        <v>7</v>
      </c>
      <c r="V5939">
        <f t="shared" ca="1" si="3145"/>
        <v>9</v>
      </c>
      <c r="X5939">
        <f t="shared" si="3147"/>
        <v>5939</v>
      </c>
      <c r="Y5939">
        <f t="shared" si="3148"/>
        <v>5452</v>
      </c>
      <c r="Z5939">
        <f t="shared" si="3149"/>
        <v>5453</v>
      </c>
      <c r="AA5939">
        <f t="shared" si="3146"/>
        <v>5951</v>
      </c>
      <c r="AB5939">
        <f t="shared" si="3129"/>
        <v>500</v>
      </c>
      <c r="AM5939" t="str">
        <f t="shared" si="3130"/>
        <v>201906LP</v>
      </c>
      <c r="AN5939">
        <f t="shared" ca="1" si="3153"/>
        <v>5.0000020222446873</v>
      </c>
      <c r="AO5939">
        <f t="shared" ca="1" si="3154"/>
        <v>15</v>
      </c>
      <c r="AP5939">
        <f t="shared" ca="1" si="3131"/>
        <v>2</v>
      </c>
      <c r="AQ5939">
        <f t="shared" ca="1" si="3132"/>
        <v>7.0000000000000009</v>
      </c>
      <c r="AR5939">
        <f t="shared" ca="1" si="3133"/>
        <v>9</v>
      </c>
      <c r="AS5939">
        <f ca="1">P5939/J5939</f>
        <v>0.17894735094348041</v>
      </c>
    </row>
    <row r="5940" spans="1:51" x14ac:dyDescent="0.4">
      <c r="A5940">
        <f t="shared" si="3128"/>
        <v>201906</v>
      </c>
      <c r="B5940" t="s">
        <v>1016</v>
      </c>
      <c r="C5940" t="s">
        <v>647</v>
      </c>
      <c r="D5940" t="str">
        <f t="shared" ca="1" si="3152"/>
        <v>I109</v>
      </c>
      <c r="E5940">
        <f t="shared" ca="1" si="3134"/>
        <v>31</v>
      </c>
      <c r="F5940">
        <f t="shared" ca="1" si="3135"/>
        <v>8</v>
      </c>
      <c r="G5940" t="str">
        <f t="shared" ca="1" si="3150"/>
        <v>S10</v>
      </c>
      <c r="H5940" t="str">
        <f t="shared" ca="1" si="3151"/>
        <v>S109</v>
      </c>
      <c r="I5940">
        <f ca="1">VLOOKUP(D5940,PRC!$A$2:$B$21,2,0)*E5940</f>
        <v>15500000</v>
      </c>
      <c r="J5940">
        <f t="shared" ca="1" si="3136"/>
        <v>13949996</v>
      </c>
      <c r="K5940">
        <f ca="1">VLOOKUP(D5940,PRC!$A$1:$C$21,3,0)*E5940</f>
        <v>6200000</v>
      </c>
      <c r="L5940">
        <f t="shared" ca="1" si="3137"/>
        <v>1550000</v>
      </c>
      <c r="M5940">
        <f t="shared" ca="1" si="3138"/>
        <v>155000</v>
      </c>
      <c r="N5940">
        <f t="shared" ca="1" si="3139"/>
        <v>1240000</v>
      </c>
      <c r="O5940">
        <f t="shared" ca="1" si="3140"/>
        <v>930000</v>
      </c>
      <c r="P5940">
        <f t="shared" ca="1" si="3155"/>
        <v>3874996</v>
      </c>
      <c r="Q5940">
        <f ca="1">IF(P5940&gt;0,1,0)</f>
        <v>1</v>
      </c>
      <c r="R5940">
        <f t="shared" ca="1" si="3141"/>
        <v>10</v>
      </c>
      <c r="S5940">
        <f t="shared" ca="1" si="3142"/>
        <v>10</v>
      </c>
      <c r="T5940">
        <f t="shared" ca="1" si="3143"/>
        <v>1</v>
      </c>
      <c r="U5940">
        <f t="shared" ca="1" si="3144"/>
        <v>8</v>
      </c>
      <c r="V5940">
        <f t="shared" ca="1" si="3145"/>
        <v>6</v>
      </c>
      <c r="X5940">
        <f t="shared" si="3147"/>
        <v>5940</v>
      </c>
      <c r="Y5940">
        <f t="shared" si="3148"/>
        <v>5452</v>
      </c>
      <c r="Z5940">
        <f t="shared" si="3149"/>
        <v>5453</v>
      </c>
      <c r="AA5940">
        <f t="shared" si="3146"/>
        <v>5951</v>
      </c>
      <c r="AB5940">
        <f t="shared" si="3129"/>
        <v>500</v>
      </c>
      <c r="AM5940" t="str">
        <f t="shared" si="3130"/>
        <v>201906LP</v>
      </c>
      <c r="AN5940">
        <f t="shared" ca="1" si="3153"/>
        <v>10.000025806451617</v>
      </c>
      <c r="AO5940">
        <f t="shared" ca="1" si="3154"/>
        <v>10</v>
      </c>
      <c r="AP5940">
        <f t="shared" ca="1" si="3131"/>
        <v>1</v>
      </c>
      <c r="AQ5940">
        <f t="shared" ca="1" si="3132"/>
        <v>8</v>
      </c>
      <c r="AR5940">
        <f t="shared" ca="1" si="3133"/>
        <v>6</v>
      </c>
      <c r="AS5940">
        <f ca="1">P5940/J5940</f>
        <v>0.27777757068890918</v>
      </c>
    </row>
    <row r="5941" spans="1:51" x14ac:dyDescent="0.4">
      <c r="A5941">
        <f t="shared" si="3128"/>
        <v>201906</v>
      </c>
      <c r="B5941" t="s">
        <v>1017</v>
      </c>
      <c r="C5941" t="s">
        <v>647</v>
      </c>
      <c r="D5941" t="str">
        <f t="shared" ca="1" si="3152"/>
        <v>I115</v>
      </c>
      <c r="E5941">
        <f t="shared" ca="1" si="3134"/>
        <v>31</v>
      </c>
      <c r="F5941">
        <f t="shared" ca="1" si="3135"/>
        <v>8</v>
      </c>
      <c r="G5941" t="str">
        <f t="shared" ca="1" si="3150"/>
        <v>S10</v>
      </c>
      <c r="H5941" t="str">
        <f t="shared" ca="1" si="3151"/>
        <v>S108</v>
      </c>
      <c r="I5941">
        <f ca="1">VLOOKUP(D5941,PRC!$A$2:$B$21,2,0)*E5941</f>
        <v>155000</v>
      </c>
      <c r="J5941">
        <f t="shared" ca="1" si="3136"/>
        <v>144146</v>
      </c>
      <c r="K5941">
        <f ca="1">VLOOKUP(D5941,PRC!$A$1:$C$21,3,0)*E5941</f>
        <v>74400</v>
      </c>
      <c r="L5941">
        <f t="shared" ca="1" si="3137"/>
        <v>23000</v>
      </c>
      <c r="M5941">
        <f t="shared" ca="1" si="3138"/>
        <v>2000</v>
      </c>
      <c r="N5941">
        <f t="shared" ca="1" si="3139"/>
        <v>11000</v>
      </c>
      <c r="O5941">
        <f t="shared" ca="1" si="3140"/>
        <v>9000</v>
      </c>
      <c r="P5941">
        <f t="shared" ca="1" si="3155"/>
        <v>24746</v>
      </c>
      <c r="Q5941">
        <f ca="1">IF(P5941&gt;0,1,0)</f>
        <v>1</v>
      </c>
      <c r="R5941">
        <f t="shared" ca="1" si="3141"/>
        <v>7</v>
      </c>
      <c r="S5941">
        <f t="shared" ca="1" si="3142"/>
        <v>15</v>
      </c>
      <c r="T5941">
        <f t="shared" ca="1" si="3143"/>
        <v>1</v>
      </c>
      <c r="U5941">
        <f t="shared" ca="1" si="3144"/>
        <v>7</v>
      </c>
      <c r="V5941">
        <f t="shared" ca="1" si="3145"/>
        <v>6</v>
      </c>
      <c r="X5941">
        <f t="shared" si="3147"/>
        <v>5941</v>
      </c>
      <c r="Y5941">
        <f t="shared" si="3148"/>
        <v>5452</v>
      </c>
      <c r="Z5941">
        <f t="shared" si="3149"/>
        <v>5453</v>
      </c>
      <c r="AA5941">
        <f t="shared" si="3146"/>
        <v>5951</v>
      </c>
      <c r="AB5941">
        <f t="shared" si="3129"/>
        <v>500</v>
      </c>
      <c r="AM5941" t="str">
        <f t="shared" si="3130"/>
        <v>201906LP</v>
      </c>
      <c r="AN5941">
        <f t="shared" ca="1" si="3153"/>
        <v>7.0025806451612933</v>
      </c>
      <c r="AO5941">
        <f t="shared" ca="1" si="3154"/>
        <v>14.838709677419354</v>
      </c>
      <c r="AP5941">
        <f t="shared" ca="1" si="3131"/>
        <v>1.2903225806451613</v>
      </c>
      <c r="AQ5941">
        <f t="shared" ca="1" si="3132"/>
        <v>7.096774193548387</v>
      </c>
      <c r="AR5941">
        <f t="shared" ca="1" si="3133"/>
        <v>5.806451612903226</v>
      </c>
      <c r="AS5941">
        <f ca="1">P5941/J5941</f>
        <v>0.17167316470800439</v>
      </c>
    </row>
    <row r="5942" spans="1:51" x14ac:dyDescent="0.4">
      <c r="A5942">
        <f t="shared" si="3128"/>
        <v>201906</v>
      </c>
      <c r="B5942" t="s">
        <v>1018</v>
      </c>
      <c r="C5942" t="s">
        <v>647</v>
      </c>
      <c r="D5942" t="str">
        <f t="shared" ca="1" si="3152"/>
        <v>I117</v>
      </c>
      <c r="E5942">
        <f t="shared" ca="1" si="3134"/>
        <v>37</v>
      </c>
      <c r="F5942">
        <f t="shared" ca="1" si="3135"/>
        <v>5</v>
      </c>
      <c r="G5942" t="str">
        <f t="shared" ca="1" si="3150"/>
        <v>S11</v>
      </c>
      <c r="H5942" t="str">
        <f t="shared" ca="1" si="3151"/>
        <v>S117</v>
      </c>
      <c r="I5942">
        <f ca="1">VLOOKUP(D5942,PRC!$A$2:$B$21,2,0)*E5942</f>
        <v>92500000</v>
      </c>
      <c r="J5942">
        <f t="shared" ca="1" si="3136"/>
        <v>85099996</v>
      </c>
      <c r="K5942">
        <f ca="1">VLOOKUP(D5942,PRC!$A$1:$C$21,3,0)*E5942</f>
        <v>42550000</v>
      </c>
      <c r="L5942">
        <f t="shared" ca="1" si="3137"/>
        <v>13875000</v>
      </c>
      <c r="M5942">
        <f t="shared" ca="1" si="3138"/>
        <v>2775000</v>
      </c>
      <c r="N5942">
        <f t="shared" ca="1" si="3139"/>
        <v>8325000</v>
      </c>
      <c r="O5942">
        <f t="shared" ca="1" si="3140"/>
        <v>6475000</v>
      </c>
      <c r="P5942">
        <f t="shared" ca="1" si="3155"/>
        <v>11099996</v>
      </c>
      <c r="Q5942">
        <f ca="1">IF(P5942&gt;0,1,0)</f>
        <v>1</v>
      </c>
      <c r="R5942">
        <f t="shared" ca="1" si="3141"/>
        <v>8</v>
      </c>
      <c r="S5942">
        <f t="shared" ca="1" si="3142"/>
        <v>15</v>
      </c>
      <c r="T5942">
        <f t="shared" ca="1" si="3143"/>
        <v>3</v>
      </c>
      <c r="U5942">
        <f t="shared" ca="1" si="3144"/>
        <v>9</v>
      </c>
      <c r="V5942">
        <f t="shared" ca="1" si="3145"/>
        <v>7</v>
      </c>
      <c r="X5942">
        <f t="shared" si="3147"/>
        <v>5942</v>
      </c>
      <c r="Y5942">
        <f t="shared" si="3148"/>
        <v>5452</v>
      </c>
      <c r="Z5942">
        <f t="shared" si="3149"/>
        <v>5453</v>
      </c>
      <c r="AA5942">
        <f t="shared" si="3146"/>
        <v>5951</v>
      </c>
      <c r="AB5942">
        <f t="shared" si="3129"/>
        <v>500</v>
      </c>
      <c r="AM5942" t="str">
        <f t="shared" si="3130"/>
        <v>201906LP</v>
      </c>
      <c r="AN5942">
        <f t="shared" ca="1" si="3153"/>
        <v>8.000004324324328</v>
      </c>
      <c r="AO5942">
        <f t="shared" ca="1" si="3154"/>
        <v>15</v>
      </c>
      <c r="AP5942">
        <f t="shared" ca="1" si="3131"/>
        <v>3</v>
      </c>
      <c r="AQ5942">
        <f t="shared" ca="1" si="3132"/>
        <v>9</v>
      </c>
      <c r="AR5942">
        <f t="shared" ca="1" si="3133"/>
        <v>7.0000000000000009</v>
      </c>
      <c r="AS5942">
        <f ca="1">P5942/J5942</f>
        <v>0.13043474173606306</v>
      </c>
    </row>
    <row r="5943" spans="1:51" x14ac:dyDescent="0.4">
      <c r="A5943">
        <f t="shared" si="3128"/>
        <v>201906</v>
      </c>
      <c r="B5943" t="s">
        <v>1019</v>
      </c>
      <c r="C5943" t="s">
        <v>647</v>
      </c>
      <c r="D5943" t="str">
        <f t="shared" ca="1" si="3152"/>
        <v>I114</v>
      </c>
      <c r="E5943">
        <f t="shared" ca="1" si="3134"/>
        <v>56</v>
      </c>
      <c r="F5943">
        <f t="shared" ca="1" si="3135"/>
        <v>7</v>
      </c>
      <c r="G5943" t="str">
        <f t="shared" ca="1" si="3150"/>
        <v>S11</v>
      </c>
      <c r="H5943" t="str">
        <f t="shared" ca="1" si="3151"/>
        <v>S115</v>
      </c>
      <c r="I5943">
        <f ca="1">VLOOKUP(D5943,PRC!$A$2:$B$21,2,0)*E5943</f>
        <v>13440000</v>
      </c>
      <c r="J5943">
        <f t="shared" ca="1" si="3136"/>
        <v>12095996</v>
      </c>
      <c r="K5943">
        <f ca="1">VLOOKUP(D5943,PRC!$A$1:$C$21,3,0)*E5943</f>
        <v>7795200</v>
      </c>
      <c r="L5943">
        <f t="shared" ca="1" si="3137"/>
        <v>1747000</v>
      </c>
      <c r="M5943">
        <f t="shared" ca="1" si="3138"/>
        <v>134000</v>
      </c>
      <c r="N5943">
        <f t="shared" ca="1" si="3139"/>
        <v>1075000</v>
      </c>
      <c r="O5943">
        <f t="shared" ca="1" si="3140"/>
        <v>1344000</v>
      </c>
      <c r="P5943">
        <f t="shared" ca="1" si="3155"/>
        <v>796</v>
      </c>
      <c r="Q5943">
        <f ca="1">IF(P5943&gt;0,1,0)</f>
        <v>1</v>
      </c>
      <c r="R5943">
        <f t="shared" ca="1" si="3141"/>
        <v>10</v>
      </c>
      <c r="S5943">
        <f t="shared" ca="1" si="3142"/>
        <v>13</v>
      </c>
      <c r="T5943">
        <f t="shared" ca="1" si="3143"/>
        <v>1</v>
      </c>
      <c r="U5943">
        <f t="shared" ca="1" si="3144"/>
        <v>8</v>
      </c>
      <c r="V5943">
        <f t="shared" ca="1" si="3145"/>
        <v>10</v>
      </c>
      <c r="X5943">
        <f t="shared" si="3147"/>
        <v>5943</v>
      </c>
      <c r="Y5943">
        <f t="shared" si="3148"/>
        <v>5452</v>
      </c>
      <c r="Z5943">
        <f t="shared" si="3149"/>
        <v>5453</v>
      </c>
      <c r="AA5943">
        <f t="shared" si="3146"/>
        <v>5951</v>
      </c>
      <c r="AB5943">
        <f t="shared" si="3129"/>
        <v>500</v>
      </c>
      <c r="AM5943" t="str">
        <f t="shared" si="3130"/>
        <v>201906LP</v>
      </c>
      <c r="AN5943">
        <f t="shared" ca="1" si="3153"/>
        <v>10.000029761904761</v>
      </c>
      <c r="AO5943">
        <f t="shared" ca="1" si="3154"/>
        <v>12.998511904761905</v>
      </c>
      <c r="AP5943">
        <f t="shared" ca="1" si="3131"/>
        <v>0.99702380952380942</v>
      </c>
      <c r="AQ5943">
        <f t="shared" ca="1" si="3132"/>
        <v>7.9985119047619042</v>
      </c>
      <c r="AR5943">
        <f t="shared" ca="1" si="3133"/>
        <v>10</v>
      </c>
      <c r="AS5943">
        <f ca="1">P5943/J5943</f>
        <v>6.5806900068419332E-5</v>
      </c>
    </row>
    <row r="5944" spans="1:51" x14ac:dyDescent="0.4">
      <c r="A5944">
        <f t="shared" si="3128"/>
        <v>201906</v>
      </c>
      <c r="B5944" t="s">
        <v>1020</v>
      </c>
      <c r="C5944" t="s">
        <v>647</v>
      </c>
      <c r="D5944" t="str">
        <f t="shared" ca="1" si="3152"/>
        <v>I109</v>
      </c>
      <c r="E5944">
        <f t="shared" ca="1" si="3134"/>
        <v>35</v>
      </c>
      <c r="F5944">
        <f t="shared" ca="1" si="3135"/>
        <v>6</v>
      </c>
      <c r="G5944" t="str">
        <f t="shared" ca="1" si="3150"/>
        <v>S11</v>
      </c>
      <c r="H5944" t="str">
        <f t="shared" ca="1" si="3151"/>
        <v>S114</v>
      </c>
      <c r="I5944">
        <f ca="1">VLOOKUP(D5944,PRC!$A$2:$B$21,2,0)*E5944</f>
        <v>17500000</v>
      </c>
      <c r="J5944">
        <f t="shared" ca="1" si="3136"/>
        <v>16449995.999999998</v>
      </c>
      <c r="K5944">
        <f ca="1">VLOOKUP(D5944,PRC!$A$1:$C$21,3,0)*E5944</f>
        <v>7000000</v>
      </c>
      <c r="L5944">
        <f t="shared" ca="1" si="3137"/>
        <v>2100000</v>
      </c>
      <c r="M5944">
        <f t="shared" ca="1" si="3138"/>
        <v>175000</v>
      </c>
      <c r="N5944">
        <f t="shared" ca="1" si="3139"/>
        <v>1225000</v>
      </c>
      <c r="O5944">
        <f t="shared" ca="1" si="3140"/>
        <v>1225000</v>
      </c>
      <c r="P5944">
        <f t="shared" ca="1" si="3155"/>
        <v>4724995.9999999981</v>
      </c>
      <c r="Q5944">
        <f ca="1">IF(P5944&gt;0,1,0)</f>
        <v>1</v>
      </c>
      <c r="R5944">
        <f t="shared" ca="1" si="3141"/>
        <v>6</v>
      </c>
      <c r="S5944">
        <f t="shared" ca="1" si="3142"/>
        <v>12</v>
      </c>
      <c r="T5944">
        <f t="shared" ca="1" si="3143"/>
        <v>1</v>
      </c>
      <c r="U5944">
        <f t="shared" ca="1" si="3144"/>
        <v>7</v>
      </c>
      <c r="V5944">
        <f t="shared" ca="1" si="3145"/>
        <v>7</v>
      </c>
      <c r="X5944">
        <f t="shared" si="3147"/>
        <v>5944</v>
      </c>
      <c r="Y5944">
        <f t="shared" si="3148"/>
        <v>5452</v>
      </c>
      <c r="Z5944">
        <f t="shared" si="3149"/>
        <v>5453</v>
      </c>
      <c r="AA5944">
        <f t="shared" si="3146"/>
        <v>5951</v>
      </c>
      <c r="AB5944">
        <f t="shared" si="3129"/>
        <v>500</v>
      </c>
      <c r="AM5944" t="str">
        <f t="shared" si="3130"/>
        <v>201906LP</v>
      </c>
      <c r="AN5944">
        <f t="shared" ca="1" si="3153"/>
        <v>6.0000228571428726</v>
      </c>
      <c r="AO5944">
        <f t="shared" ca="1" si="3154"/>
        <v>12</v>
      </c>
      <c r="AP5944">
        <f t="shared" ca="1" si="3131"/>
        <v>1</v>
      </c>
      <c r="AQ5944">
        <f t="shared" ca="1" si="3132"/>
        <v>7.0000000000000009</v>
      </c>
      <c r="AR5944">
        <f t="shared" ca="1" si="3133"/>
        <v>7.0000000000000009</v>
      </c>
      <c r="AS5944">
        <f ca="1">P5944/J5944</f>
        <v>0.28723386923619915</v>
      </c>
    </row>
    <row r="5945" spans="1:51" x14ac:dyDescent="0.4">
      <c r="A5945">
        <f t="shared" si="3128"/>
        <v>201906</v>
      </c>
      <c r="B5945" t="s">
        <v>1021</v>
      </c>
      <c r="C5945" t="s">
        <v>647</v>
      </c>
      <c r="D5945" t="str">
        <f t="shared" ca="1" si="3152"/>
        <v>I102</v>
      </c>
      <c r="E5945">
        <f t="shared" ca="1" si="3134"/>
        <v>55</v>
      </c>
      <c r="F5945">
        <f t="shared" ca="1" si="3135"/>
        <v>5</v>
      </c>
      <c r="G5945" t="str">
        <f t="shared" ca="1" si="3150"/>
        <v>S11</v>
      </c>
      <c r="H5945" t="str">
        <f t="shared" ca="1" si="3151"/>
        <v>S118</v>
      </c>
      <c r="I5945">
        <f ca="1">VLOOKUP(D5945,PRC!$A$2:$B$21,2,0)*E5945</f>
        <v>2200000</v>
      </c>
      <c r="J5945">
        <f t="shared" ca="1" si="3136"/>
        <v>2045995.9999999998</v>
      </c>
      <c r="K5945">
        <f ca="1">VLOOKUP(D5945,PRC!$A$1:$C$21,3,0)*E5945</f>
        <v>1034000</v>
      </c>
      <c r="L5945">
        <f t="shared" ca="1" si="3137"/>
        <v>264000</v>
      </c>
      <c r="M5945">
        <f t="shared" ca="1" si="3138"/>
        <v>44000</v>
      </c>
      <c r="N5945">
        <f t="shared" ca="1" si="3139"/>
        <v>154000</v>
      </c>
      <c r="O5945">
        <f t="shared" ca="1" si="3140"/>
        <v>154000</v>
      </c>
      <c r="P5945">
        <f t="shared" ca="1" si="3155"/>
        <v>395995.99999999977</v>
      </c>
      <c r="Q5945">
        <f ca="1">IF(P5945&gt;0,1,0)</f>
        <v>1</v>
      </c>
      <c r="R5945">
        <f t="shared" ca="1" si="3141"/>
        <v>7</v>
      </c>
      <c r="S5945">
        <f t="shared" ca="1" si="3142"/>
        <v>12</v>
      </c>
      <c r="T5945">
        <f t="shared" ca="1" si="3143"/>
        <v>2</v>
      </c>
      <c r="U5945">
        <f t="shared" ca="1" si="3144"/>
        <v>7</v>
      </c>
      <c r="V5945">
        <f t="shared" ca="1" si="3145"/>
        <v>7</v>
      </c>
      <c r="X5945">
        <f t="shared" si="3147"/>
        <v>5945</v>
      </c>
      <c r="Y5945">
        <f t="shared" si="3148"/>
        <v>5452</v>
      </c>
      <c r="Z5945">
        <f t="shared" si="3149"/>
        <v>5453</v>
      </c>
      <c r="AA5945">
        <f t="shared" si="3146"/>
        <v>5951</v>
      </c>
      <c r="AB5945">
        <f t="shared" si="3129"/>
        <v>500</v>
      </c>
      <c r="AM5945" t="str">
        <f t="shared" si="3130"/>
        <v>201906LP</v>
      </c>
      <c r="AN5945">
        <f t="shared" ca="1" si="3153"/>
        <v>7.0001818181818276</v>
      </c>
      <c r="AO5945">
        <f t="shared" ca="1" si="3154"/>
        <v>12</v>
      </c>
      <c r="AP5945">
        <f t="shared" ca="1" si="3131"/>
        <v>2</v>
      </c>
      <c r="AQ5945">
        <f t="shared" ca="1" si="3132"/>
        <v>7.0000000000000009</v>
      </c>
      <c r="AR5945">
        <f t="shared" ca="1" si="3133"/>
        <v>7.0000000000000009</v>
      </c>
      <c r="AS5945">
        <f ca="1">P5945/J5945</f>
        <v>0.19354681045319727</v>
      </c>
    </row>
    <row r="5946" spans="1:51" x14ac:dyDescent="0.4">
      <c r="A5946">
        <f t="shared" si="3128"/>
        <v>201906</v>
      </c>
      <c r="B5946" t="s">
        <v>1022</v>
      </c>
      <c r="C5946" t="s">
        <v>647</v>
      </c>
      <c r="D5946" t="str">
        <f t="shared" ca="1" si="3152"/>
        <v>I117</v>
      </c>
      <c r="E5946">
        <f t="shared" ca="1" si="3134"/>
        <v>47</v>
      </c>
      <c r="F5946">
        <f t="shared" ca="1" si="3135"/>
        <v>10</v>
      </c>
      <c r="G5946" t="str">
        <f t="shared" ca="1" si="3150"/>
        <v>S10</v>
      </c>
      <c r="H5946" t="str">
        <f t="shared" ca="1" si="3151"/>
        <v>S108</v>
      </c>
      <c r="I5946">
        <f ca="1">VLOOKUP(D5946,PRC!$A$2:$B$21,2,0)*E5946</f>
        <v>117500000</v>
      </c>
      <c r="J5946">
        <f t="shared" ca="1" si="3136"/>
        <v>109274996</v>
      </c>
      <c r="K5946">
        <f ca="1">VLOOKUP(D5946,PRC!$A$1:$C$21,3,0)*E5946</f>
        <v>54050000</v>
      </c>
      <c r="L5946">
        <f t="shared" ca="1" si="3137"/>
        <v>15275000</v>
      </c>
      <c r="M5946">
        <f t="shared" ca="1" si="3138"/>
        <v>1175000</v>
      </c>
      <c r="N5946">
        <f t="shared" ca="1" si="3139"/>
        <v>5875000</v>
      </c>
      <c r="O5946">
        <f t="shared" ca="1" si="3140"/>
        <v>9400000</v>
      </c>
      <c r="P5946">
        <f t="shared" ca="1" si="3155"/>
        <v>23499996</v>
      </c>
      <c r="Q5946">
        <f ca="1">IF(P5946&gt;0,1,0)</f>
        <v>1</v>
      </c>
      <c r="R5946">
        <f t="shared" ca="1" si="3141"/>
        <v>7</v>
      </c>
      <c r="S5946">
        <f t="shared" ca="1" si="3142"/>
        <v>13</v>
      </c>
      <c r="T5946">
        <f t="shared" ca="1" si="3143"/>
        <v>1</v>
      </c>
      <c r="U5946">
        <f t="shared" ca="1" si="3144"/>
        <v>5</v>
      </c>
      <c r="V5946">
        <f t="shared" ca="1" si="3145"/>
        <v>8</v>
      </c>
      <c r="X5946">
        <f t="shared" si="3147"/>
        <v>5946</v>
      </c>
      <c r="Y5946">
        <f t="shared" si="3148"/>
        <v>5452</v>
      </c>
      <c r="Z5946">
        <f t="shared" si="3149"/>
        <v>5453</v>
      </c>
      <c r="AA5946">
        <f t="shared" si="3146"/>
        <v>5951</v>
      </c>
      <c r="AB5946">
        <f t="shared" si="3129"/>
        <v>500</v>
      </c>
      <c r="AM5946" t="str">
        <f t="shared" si="3130"/>
        <v>201906LP</v>
      </c>
      <c r="AN5946">
        <f t="shared" ca="1" si="3153"/>
        <v>7.0000034042553168</v>
      </c>
      <c r="AO5946">
        <f t="shared" ca="1" si="3154"/>
        <v>13</v>
      </c>
      <c r="AP5946">
        <f t="shared" ca="1" si="3131"/>
        <v>1</v>
      </c>
      <c r="AQ5946">
        <f t="shared" ca="1" si="3132"/>
        <v>5</v>
      </c>
      <c r="AR5946">
        <f t="shared" ca="1" si="3133"/>
        <v>8</v>
      </c>
      <c r="AS5946">
        <f ca="1">P5946/J5946</f>
        <v>0.21505373470798389</v>
      </c>
    </row>
    <row r="5947" spans="1:51" x14ac:dyDescent="0.4">
      <c r="A5947">
        <f t="shared" si="3128"/>
        <v>201906</v>
      </c>
      <c r="B5947" t="s">
        <v>1023</v>
      </c>
      <c r="C5947" t="s">
        <v>647</v>
      </c>
      <c r="D5947" t="str">
        <f t="shared" ca="1" si="3152"/>
        <v>I102</v>
      </c>
      <c r="E5947">
        <f t="shared" ca="1" si="3134"/>
        <v>62</v>
      </c>
      <c r="F5947">
        <f t="shared" ca="1" si="3135"/>
        <v>6</v>
      </c>
      <c r="G5947" t="str">
        <f t="shared" ca="1" si="3150"/>
        <v>S11</v>
      </c>
      <c r="H5947" t="str">
        <f t="shared" ca="1" si="3151"/>
        <v>S116</v>
      </c>
      <c r="I5947">
        <f ca="1">VLOOKUP(D5947,PRC!$A$2:$B$21,2,0)*E5947</f>
        <v>2480000</v>
      </c>
      <c r="J5947">
        <f t="shared" ca="1" si="3136"/>
        <v>2281596</v>
      </c>
      <c r="K5947">
        <f ca="1">VLOOKUP(D5947,PRC!$A$1:$C$21,3,0)*E5947</f>
        <v>1165600</v>
      </c>
      <c r="L5947">
        <f t="shared" ca="1" si="3137"/>
        <v>248000</v>
      </c>
      <c r="M5947">
        <f t="shared" ca="1" si="3138"/>
        <v>74000</v>
      </c>
      <c r="N5947">
        <f t="shared" ca="1" si="3139"/>
        <v>124000</v>
      </c>
      <c r="O5947">
        <f t="shared" ca="1" si="3140"/>
        <v>248000</v>
      </c>
      <c r="P5947">
        <f t="shared" ca="1" si="3155"/>
        <v>421996</v>
      </c>
      <c r="Q5947">
        <f ca="1">IF(P5947&gt;0,1,0)</f>
        <v>1</v>
      </c>
      <c r="R5947">
        <f t="shared" ca="1" si="3141"/>
        <v>8</v>
      </c>
      <c r="S5947">
        <f t="shared" ca="1" si="3142"/>
        <v>10</v>
      </c>
      <c r="T5947">
        <f t="shared" ca="1" si="3143"/>
        <v>3</v>
      </c>
      <c r="U5947">
        <f t="shared" ca="1" si="3144"/>
        <v>5</v>
      </c>
      <c r="V5947">
        <f t="shared" ca="1" si="3145"/>
        <v>10</v>
      </c>
      <c r="X5947">
        <f t="shared" si="3147"/>
        <v>5947</v>
      </c>
      <c r="Y5947">
        <f t="shared" si="3148"/>
        <v>5452</v>
      </c>
      <c r="Z5947">
        <f t="shared" si="3149"/>
        <v>5453</v>
      </c>
      <c r="AA5947">
        <f t="shared" si="3146"/>
        <v>5951</v>
      </c>
      <c r="AB5947">
        <f t="shared" si="3129"/>
        <v>500</v>
      </c>
      <c r="AM5947" t="str">
        <f t="shared" si="3130"/>
        <v>201906LP</v>
      </c>
      <c r="AN5947">
        <f t="shared" ca="1" si="3153"/>
        <v>8.0001612903225823</v>
      </c>
      <c r="AO5947">
        <f t="shared" ca="1" si="3154"/>
        <v>10</v>
      </c>
      <c r="AP5947">
        <f t="shared" ca="1" si="3131"/>
        <v>2.9838709677419355</v>
      </c>
      <c r="AQ5947">
        <f t="shared" ca="1" si="3132"/>
        <v>5</v>
      </c>
      <c r="AR5947">
        <f t="shared" ca="1" si="3133"/>
        <v>10</v>
      </c>
      <c r="AS5947">
        <f ca="1">P5947/J5947</f>
        <v>0.18495649536552483</v>
      </c>
    </row>
    <row r="5948" spans="1:51" x14ac:dyDescent="0.4">
      <c r="A5948">
        <f t="shared" si="3128"/>
        <v>201906</v>
      </c>
      <c r="B5948" t="s">
        <v>1024</v>
      </c>
      <c r="C5948" t="s">
        <v>647</v>
      </c>
      <c r="D5948" t="str">
        <f t="shared" ca="1" si="3152"/>
        <v>I109</v>
      </c>
      <c r="E5948">
        <f t="shared" ca="1" si="3134"/>
        <v>39</v>
      </c>
      <c r="F5948">
        <f t="shared" ca="1" si="3135"/>
        <v>9</v>
      </c>
      <c r="G5948" t="str">
        <f t="shared" ca="1" si="3150"/>
        <v>S11</v>
      </c>
      <c r="H5948" t="str">
        <f t="shared" ca="1" si="3151"/>
        <v>S117</v>
      </c>
      <c r="I5948">
        <f ca="1">VLOOKUP(D5948,PRC!$A$2:$B$21,2,0)*E5948</f>
        <v>19500000</v>
      </c>
      <c r="J5948">
        <f t="shared" ca="1" si="3136"/>
        <v>18329996</v>
      </c>
      <c r="K5948">
        <f ca="1">VLOOKUP(D5948,PRC!$A$1:$C$21,3,0)*E5948</f>
        <v>7800000</v>
      </c>
      <c r="L5948">
        <f t="shared" ca="1" si="3137"/>
        <v>2145000</v>
      </c>
      <c r="M5948">
        <f t="shared" ca="1" si="3138"/>
        <v>195000</v>
      </c>
      <c r="N5948">
        <f t="shared" ca="1" si="3139"/>
        <v>975000</v>
      </c>
      <c r="O5948">
        <f t="shared" ca="1" si="3140"/>
        <v>975000</v>
      </c>
      <c r="P5948">
        <f t="shared" ca="1" si="3155"/>
        <v>6239996</v>
      </c>
      <c r="Q5948">
        <f ca="1">IF(P5948&gt;0,1,0)</f>
        <v>1</v>
      </c>
      <c r="R5948">
        <f t="shared" ca="1" si="3141"/>
        <v>6</v>
      </c>
      <c r="S5948">
        <f t="shared" ca="1" si="3142"/>
        <v>11</v>
      </c>
      <c r="T5948">
        <f t="shared" ca="1" si="3143"/>
        <v>1</v>
      </c>
      <c r="U5948">
        <f t="shared" ca="1" si="3144"/>
        <v>5</v>
      </c>
      <c r="V5948">
        <f t="shared" ca="1" si="3145"/>
        <v>5</v>
      </c>
      <c r="X5948">
        <f t="shared" si="3147"/>
        <v>5948</v>
      </c>
      <c r="Y5948">
        <f t="shared" si="3148"/>
        <v>5452</v>
      </c>
      <c r="Z5948">
        <f t="shared" si="3149"/>
        <v>5453</v>
      </c>
      <c r="AA5948">
        <f t="shared" si="3146"/>
        <v>5951</v>
      </c>
      <c r="AB5948">
        <f t="shared" si="3129"/>
        <v>500</v>
      </c>
      <c r="AM5948" t="str">
        <f t="shared" si="3130"/>
        <v>201906LP</v>
      </c>
      <c r="AN5948">
        <f t="shared" ca="1" si="3153"/>
        <v>6.0000205128205142</v>
      </c>
      <c r="AO5948">
        <f t="shared" ca="1" si="3154"/>
        <v>11</v>
      </c>
      <c r="AP5948">
        <f t="shared" ca="1" si="3131"/>
        <v>1</v>
      </c>
      <c r="AQ5948">
        <f t="shared" ca="1" si="3132"/>
        <v>5</v>
      </c>
      <c r="AR5948">
        <f t="shared" ca="1" si="3133"/>
        <v>5</v>
      </c>
      <c r="AS5948">
        <f ca="1">P5948/J5948</f>
        <v>0.34042538798153582</v>
      </c>
    </row>
    <row r="5949" spans="1:51" x14ac:dyDescent="0.4">
      <c r="A5949">
        <f t="shared" si="3128"/>
        <v>201906</v>
      </c>
      <c r="B5949" t="s">
        <v>1025</v>
      </c>
      <c r="C5949" t="s">
        <v>647</v>
      </c>
      <c r="D5949" t="str">
        <f t="shared" ca="1" si="3152"/>
        <v>I112</v>
      </c>
      <c r="E5949">
        <f t="shared" ca="1" si="3134"/>
        <v>34</v>
      </c>
      <c r="F5949">
        <f t="shared" ca="1" si="3135"/>
        <v>8</v>
      </c>
      <c r="G5949" t="str">
        <f t="shared" ca="1" si="3150"/>
        <v>S10</v>
      </c>
      <c r="H5949" t="str">
        <f t="shared" ca="1" si="3151"/>
        <v>S105</v>
      </c>
      <c r="I5949">
        <f ca="1">VLOOKUP(D5949,PRC!$A$2:$B$21,2,0)*E5949</f>
        <v>2210000</v>
      </c>
      <c r="J5949">
        <f t="shared" ca="1" si="3136"/>
        <v>2077395.9999999998</v>
      </c>
      <c r="K5949">
        <f ca="1">VLOOKUP(D5949,PRC!$A$1:$C$21,3,0)*E5949</f>
        <v>1105000</v>
      </c>
      <c r="L5949">
        <f t="shared" ca="1" si="3137"/>
        <v>265000</v>
      </c>
      <c r="M5949">
        <f t="shared" ca="1" si="3138"/>
        <v>66000</v>
      </c>
      <c r="N5949">
        <f t="shared" ca="1" si="3139"/>
        <v>177000</v>
      </c>
      <c r="O5949">
        <f t="shared" ca="1" si="3140"/>
        <v>221000</v>
      </c>
      <c r="P5949">
        <f t="shared" ca="1" si="3155"/>
        <v>243395.99999999977</v>
      </c>
      <c r="Q5949">
        <f ca="1">IF(P5949&gt;0,1,0)</f>
        <v>1</v>
      </c>
      <c r="R5949">
        <f t="shared" ca="1" si="3141"/>
        <v>6</v>
      </c>
      <c r="S5949">
        <f t="shared" ca="1" si="3142"/>
        <v>12</v>
      </c>
      <c r="T5949">
        <f t="shared" ca="1" si="3143"/>
        <v>3</v>
      </c>
      <c r="U5949">
        <f t="shared" ca="1" si="3144"/>
        <v>8</v>
      </c>
      <c r="V5949">
        <f t="shared" ca="1" si="3145"/>
        <v>10</v>
      </c>
      <c r="X5949">
        <f t="shared" si="3147"/>
        <v>5949</v>
      </c>
      <c r="Y5949">
        <f t="shared" si="3148"/>
        <v>5452</v>
      </c>
      <c r="Z5949">
        <f t="shared" si="3149"/>
        <v>5453</v>
      </c>
      <c r="AA5949">
        <f t="shared" si="3146"/>
        <v>5951</v>
      </c>
      <c r="AB5949">
        <f t="shared" si="3129"/>
        <v>500</v>
      </c>
      <c r="AM5949" t="str">
        <f t="shared" si="3130"/>
        <v>201906LP</v>
      </c>
      <c r="AN5949">
        <f t="shared" ca="1" si="3153"/>
        <v>6.000180995475124</v>
      </c>
      <c r="AO5949">
        <f t="shared" ca="1" si="3154"/>
        <v>11.990950226244344</v>
      </c>
      <c r="AP5949">
        <f t="shared" ca="1" si="3131"/>
        <v>2.9864253393665159</v>
      </c>
      <c r="AQ5949">
        <f t="shared" ca="1" si="3132"/>
        <v>8.0090497737556561</v>
      </c>
      <c r="AR5949">
        <f t="shared" ca="1" si="3133"/>
        <v>10</v>
      </c>
      <c r="AS5949">
        <f ca="1">P5949/J5949</f>
        <v>0.11716398799265994</v>
      </c>
    </row>
    <row r="5950" spans="1:51" x14ac:dyDescent="0.4">
      <c r="A5950">
        <f t="shared" si="3128"/>
        <v>201906</v>
      </c>
      <c r="B5950" t="s">
        <v>1026</v>
      </c>
      <c r="C5950" t="s">
        <v>647</v>
      </c>
      <c r="D5950" t="str">
        <f t="shared" ca="1" si="3152"/>
        <v>I119</v>
      </c>
      <c r="E5950">
        <f t="shared" ca="1" si="3134"/>
        <v>70</v>
      </c>
      <c r="F5950">
        <f t="shared" ca="1" si="3135"/>
        <v>10</v>
      </c>
      <c r="G5950" t="str">
        <f t="shared" ca="1" si="3150"/>
        <v>S11</v>
      </c>
      <c r="H5950" t="str">
        <f t="shared" ca="1" si="3151"/>
        <v>S116</v>
      </c>
      <c r="I5950">
        <f ca="1">VLOOKUP(D5950,PRC!$A$2:$B$21,2,0)*E5950</f>
        <v>6650000</v>
      </c>
      <c r="J5950">
        <f t="shared" ca="1" si="3136"/>
        <v>6250996</v>
      </c>
      <c r="K5950">
        <f ca="1">VLOOKUP(D5950,PRC!$A$1:$C$21,3,0)*E5950</f>
        <v>3192000</v>
      </c>
      <c r="L5950">
        <f t="shared" ca="1" si="3137"/>
        <v>665000</v>
      </c>
      <c r="M5950">
        <f t="shared" ca="1" si="3138"/>
        <v>67000</v>
      </c>
      <c r="N5950">
        <f t="shared" ca="1" si="3139"/>
        <v>333000</v>
      </c>
      <c r="O5950">
        <f t="shared" ca="1" si="3140"/>
        <v>665000</v>
      </c>
      <c r="P5950">
        <f t="shared" ca="1" si="3155"/>
        <v>1328996</v>
      </c>
      <c r="Q5950">
        <f ca="1">IF(P5950&gt;0,1,0)</f>
        <v>1</v>
      </c>
      <c r="R5950">
        <f t="shared" ca="1" si="3141"/>
        <v>6</v>
      </c>
      <c r="S5950">
        <f t="shared" ca="1" si="3142"/>
        <v>10</v>
      </c>
      <c r="T5950">
        <f t="shared" ca="1" si="3143"/>
        <v>1</v>
      </c>
      <c r="U5950">
        <f t="shared" ca="1" si="3144"/>
        <v>5</v>
      </c>
      <c r="V5950">
        <f t="shared" ca="1" si="3145"/>
        <v>10</v>
      </c>
      <c r="X5950">
        <f t="shared" si="3147"/>
        <v>5950</v>
      </c>
      <c r="Y5950">
        <f t="shared" si="3148"/>
        <v>5452</v>
      </c>
      <c r="Z5950">
        <f t="shared" si="3149"/>
        <v>5453</v>
      </c>
      <c r="AA5950">
        <f t="shared" si="3146"/>
        <v>5951</v>
      </c>
      <c r="AB5950">
        <f t="shared" si="3129"/>
        <v>500</v>
      </c>
      <c r="AM5950" t="str">
        <f t="shared" si="3130"/>
        <v>201906LP</v>
      </c>
      <c r="AN5950">
        <f t="shared" ca="1" si="3153"/>
        <v>6.0000601503759405</v>
      </c>
      <c r="AO5950">
        <f t="shared" ca="1" si="3154"/>
        <v>10</v>
      </c>
      <c r="AP5950">
        <f t="shared" ca="1" si="3131"/>
        <v>1.0075187969924813</v>
      </c>
      <c r="AQ5950">
        <f t="shared" ca="1" si="3132"/>
        <v>5.007518796992481</v>
      </c>
      <c r="AR5950">
        <f t="shared" ca="1" si="3133"/>
        <v>10</v>
      </c>
      <c r="AS5950">
        <f ca="1">P5950/J5950</f>
        <v>0.21260547919083614</v>
      </c>
    </row>
    <row r="5951" spans="1:51" x14ac:dyDescent="0.4">
      <c r="A5951">
        <f t="shared" si="3128"/>
        <v>201906</v>
      </c>
      <c r="B5951" t="s">
        <v>1027</v>
      </c>
      <c r="C5951" t="s">
        <v>647</v>
      </c>
      <c r="D5951" t="str">
        <f t="shared" ca="1" si="3152"/>
        <v>I113</v>
      </c>
      <c r="E5951">
        <f t="shared" ca="1" si="3134"/>
        <v>62</v>
      </c>
      <c r="F5951">
        <f t="shared" ca="1" si="3135"/>
        <v>9</v>
      </c>
      <c r="G5951" t="str">
        <f t="shared" ca="1" si="3150"/>
        <v>S11</v>
      </c>
      <c r="H5951" t="str">
        <f t="shared" ca="1" si="3151"/>
        <v>S110</v>
      </c>
      <c r="I5951">
        <f ca="1">VLOOKUP(D5951,PRC!$A$2:$B$21,2,0)*E5951</f>
        <v>41540000</v>
      </c>
      <c r="J5951">
        <f t="shared" ca="1" si="3136"/>
        <v>38216796</v>
      </c>
      <c r="K5951">
        <f ca="1">VLOOKUP(D5951,PRC!$A$1:$C$21,3,0)*E5951</f>
        <v>18693000</v>
      </c>
      <c r="L5951">
        <f t="shared" ca="1" si="3137"/>
        <v>5400000</v>
      </c>
      <c r="M5951">
        <f t="shared" ca="1" si="3138"/>
        <v>1246000</v>
      </c>
      <c r="N5951">
        <f t="shared" ca="1" si="3139"/>
        <v>4154000</v>
      </c>
      <c r="O5951">
        <f t="shared" ca="1" si="3140"/>
        <v>2492000</v>
      </c>
      <c r="P5951">
        <f t="shared" ca="1" si="3155"/>
        <v>6231796</v>
      </c>
      <c r="Q5951">
        <f ca="1">IF(P5951&gt;0,1,0)</f>
        <v>1</v>
      </c>
      <c r="R5951">
        <f t="shared" ca="1" si="3141"/>
        <v>8</v>
      </c>
      <c r="S5951">
        <f t="shared" ca="1" si="3142"/>
        <v>13</v>
      </c>
      <c r="T5951">
        <f t="shared" ca="1" si="3143"/>
        <v>3</v>
      </c>
      <c r="U5951">
        <f t="shared" ca="1" si="3144"/>
        <v>10</v>
      </c>
      <c r="V5951">
        <f t="shared" ca="1" si="3145"/>
        <v>6</v>
      </c>
      <c r="X5951">
        <f t="shared" si="3147"/>
        <v>5951</v>
      </c>
      <c r="Y5951">
        <f t="shared" si="3148"/>
        <v>5452</v>
      </c>
      <c r="Z5951">
        <f t="shared" si="3149"/>
        <v>5453</v>
      </c>
      <c r="AA5951">
        <f t="shared" si="3146"/>
        <v>5951</v>
      </c>
      <c r="AB5951">
        <f t="shared" si="3129"/>
        <v>500</v>
      </c>
      <c r="AM5951" t="str">
        <f t="shared" si="3130"/>
        <v>201906LP</v>
      </c>
      <c r="AN5951">
        <f t="shared" ca="1" si="3153"/>
        <v>8.0000096292729861</v>
      </c>
      <c r="AO5951">
        <f t="shared" ca="1" si="3154"/>
        <v>12.999518536350504</v>
      </c>
      <c r="AP5951">
        <f t="shared" ca="1" si="3131"/>
        <v>2.9995185363505055</v>
      </c>
      <c r="AQ5951">
        <f t="shared" ca="1" si="3132"/>
        <v>10</v>
      </c>
      <c r="AR5951">
        <f t="shared" ca="1" si="3133"/>
        <v>5.9990370727010109</v>
      </c>
      <c r="AS5951">
        <f ca="1">P5951/J5951</f>
        <v>0.163064323864303</v>
      </c>
    </row>
    <row r="5952" spans="1:51" x14ac:dyDescent="0.4">
      <c r="A5952" s="1">
        <f t="shared" si="3128"/>
        <v>201906</v>
      </c>
      <c r="B5952" s="1" t="s">
        <v>1029</v>
      </c>
      <c r="C5952" s="1" t="s">
        <v>1036</v>
      </c>
      <c r="D5952" s="1" t="str">
        <f ca="1">"I"&amp;RANDBETWEEN(101,120)</f>
        <v>I105</v>
      </c>
      <c r="E5952" s="3">
        <f t="shared" ca="1" si="3134"/>
        <v>445</v>
      </c>
      <c r="F5952" s="3">
        <f t="shared" ca="1" si="3135"/>
        <v>1</v>
      </c>
      <c r="G5952" s="1" t="str">
        <f ca="1">LEFT(H5952,3)</f>
        <v>S11</v>
      </c>
      <c r="H5952" s="1" t="str">
        <f ca="1">"S"&amp;RANDBETWEEN(101,120)</f>
        <v>S115</v>
      </c>
      <c r="I5952" s="1">
        <f ca="1">VLOOKUP(D5952,PRC!$A$2:$B$21,2,0)*E5952</f>
        <v>44500000</v>
      </c>
      <c r="J5952" s="1">
        <f t="shared" ca="1" si="3136"/>
        <v>44054996</v>
      </c>
      <c r="K5952" s="1">
        <f ca="1">VLOOKUP(D5952,PRC!$A$1:$C$21,3,0)*E5952</f>
        <v>26255000</v>
      </c>
      <c r="L5952" s="1">
        <f t="shared" ca="1" si="3137"/>
        <v>890000</v>
      </c>
      <c r="M5952" s="1">
        <f t="shared" ca="1" si="3138"/>
        <v>890000</v>
      </c>
      <c r="N5952" s="1">
        <f t="shared" ca="1" si="3139"/>
        <v>5340000</v>
      </c>
      <c r="O5952" s="1">
        <f t="shared" ca="1" si="3140"/>
        <v>1335000</v>
      </c>
      <c r="P5952" s="1">
        <f ca="1">J5952-SUM(K5952:O5952)</f>
        <v>9344996</v>
      </c>
      <c r="Q5952">
        <f ca="1">IF(P5952&gt;0,1,0)</f>
        <v>1</v>
      </c>
      <c r="R5952" s="3">
        <f t="shared" ca="1" si="3141"/>
        <v>1</v>
      </c>
      <c r="S5952" s="3">
        <f t="shared" ca="1" si="3142"/>
        <v>2</v>
      </c>
      <c r="T5952" s="3">
        <f t="shared" ca="1" si="3143"/>
        <v>2</v>
      </c>
      <c r="U5952" s="3">
        <f t="shared" ca="1" si="3144"/>
        <v>12</v>
      </c>
      <c r="V5952" s="3">
        <f t="shared" ca="1" si="3145"/>
        <v>3</v>
      </c>
      <c r="W5952" t="str">
        <f>C5952&amp;A5952&amp;"EBIT"</f>
        <v>RQ201906EBIT</v>
      </c>
      <c r="X5952">
        <f t="shared" si="3147"/>
        <v>5952</v>
      </c>
      <c r="Y5952">
        <f t="shared" si="3148"/>
        <v>5952</v>
      </c>
      <c r="Z5952">
        <f t="shared" si="3149"/>
        <v>5953</v>
      </c>
      <c r="AA5952">
        <f t="shared" si="3146"/>
        <v>5956</v>
      </c>
      <c r="AB5952">
        <f t="shared" si="3129"/>
        <v>5</v>
      </c>
      <c r="AC5952" s="4" t="s">
        <v>1106</v>
      </c>
      <c r="AD5952">
        <f>VLOOKUP(C5952&amp;A5952&amp;AC5952,PRF_POL!$A$2:$J$97,5,0)</f>
        <v>400</v>
      </c>
      <c r="AE5952">
        <f>$AE$2</f>
        <v>40</v>
      </c>
      <c r="AF5952">
        <f>VLOOKUP($C5952&amp;$A5952&amp;$AC5952,PRF_POL!$A$2:$J$97,6,0)</f>
        <v>0</v>
      </c>
      <c r="AG5952">
        <f>VLOOKUP($C5952&amp;$A5952&amp;$AC5952,PRF_POL!$A$2:$J$97,7,0)</f>
        <v>0</v>
      </c>
      <c r="AH5952">
        <f>VLOOKUP($C5952&amp;$A5952&amp;$AC5952,PRF_POL!$A$2:$J$97,8,0)</f>
        <v>0</v>
      </c>
      <c r="AI5952">
        <f>VLOOKUP($C5952&amp;$A5952&amp;$AC5952,PRF_POL!$A$2:$J$97,9,0)</f>
        <v>10</v>
      </c>
      <c r="AJ5952">
        <f>VLOOKUP($C5952&amp;$A5952&amp;$AC5952,PRF_POL!$A$2:$J$97,10,0)</f>
        <v>3</v>
      </c>
      <c r="AK5952">
        <f>SUM(AE5952:AJ5952)</f>
        <v>53</v>
      </c>
      <c r="AL5952" s="3">
        <f ca="1">SUM(INDIRECT("P"&amp;Y5952):INDIRECT("P"&amp;AA5952))</f>
        <v>467288680</v>
      </c>
      <c r="AM5952" t="str">
        <f t="shared" si="3130"/>
        <v>201906RQ</v>
      </c>
      <c r="AN5952">
        <f t="shared" ca="1" si="3153"/>
        <v>1.0000089887640451</v>
      </c>
      <c r="AO5952">
        <f t="shared" ca="1" si="3154"/>
        <v>2</v>
      </c>
      <c r="AP5952">
        <f t="shared" ca="1" si="3131"/>
        <v>2</v>
      </c>
      <c r="AQ5952">
        <f t="shared" ca="1" si="3132"/>
        <v>12</v>
      </c>
      <c r="AR5952">
        <f t="shared" ca="1" si="3133"/>
        <v>3</v>
      </c>
      <c r="AS5952">
        <f ca="1">P5952/J5952</f>
        <v>0.21212114058528117</v>
      </c>
      <c r="AT5952">
        <f ca="1">MIN(INDIRECT("E"&amp;$Y5952):INDIRECT("E"&amp;$AA5952))</f>
        <v>414</v>
      </c>
      <c r="AU5952">
        <f ca="1">MIN(INDIRECT("AN"&amp;$Y5952):INDIRECT("AN"&amp;$AA5952))</f>
        <v>1.0000064102564155</v>
      </c>
      <c r="AV5952">
        <f ca="1">MIN(INDIRECT("AO"&amp;$Y5952):INDIRECT("AO"&amp;$AA5952))</f>
        <v>0</v>
      </c>
      <c r="AW5952">
        <f ca="1">MIN(INDIRECT("AP"&amp;$Y5952):INDIRECT("AP"&amp;$AA5952))</f>
        <v>0</v>
      </c>
      <c r="AX5952">
        <f ca="1">MIN(INDIRECT("AQ"&amp;$Y5952):INDIRECT("AQ"&amp;$AA5952))</f>
        <v>10</v>
      </c>
      <c r="AY5952">
        <f ca="1">MIN(INDIRECT("AR"&amp;$Y5952):INDIRECT("AR"&amp;$AA5952))</f>
        <v>3</v>
      </c>
    </row>
    <row r="5953" spans="1:51" x14ac:dyDescent="0.4">
      <c r="A5953">
        <f t="shared" si="3128"/>
        <v>201906</v>
      </c>
      <c r="B5953" t="s">
        <v>1031</v>
      </c>
      <c r="C5953" t="s">
        <v>1036</v>
      </c>
      <c r="D5953" t="str">
        <f ca="1">"I"&amp;RANDBETWEEN(101,120)</f>
        <v>I115</v>
      </c>
      <c r="E5953">
        <f t="shared" ca="1" si="3134"/>
        <v>498</v>
      </c>
      <c r="F5953">
        <f t="shared" ca="1" si="3135"/>
        <v>2</v>
      </c>
      <c r="G5953" t="str">
        <f t="shared" ref="G5953:G5956" ca="1" si="3156">LEFT(H5953,3)</f>
        <v>S11</v>
      </c>
      <c r="H5953" t="str">
        <f t="shared" ref="H5953:H6001" ca="1" si="3157">"S"&amp;RANDBETWEEN(101,120)</f>
        <v>S111</v>
      </c>
      <c r="I5953">
        <f ca="1">VLOOKUP(D5953,PRC!$A$2:$B$21,2,0)*E5953</f>
        <v>2490000</v>
      </c>
      <c r="J5953">
        <f t="shared" ca="1" si="3136"/>
        <v>2465096</v>
      </c>
      <c r="K5953">
        <f ca="1">VLOOKUP(D5953,PRC!$A$1:$C$21,3,0)*E5953</f>
        <v>1195200</v>
      </c>
      <c r="L5953">
        <f t="shared" ca="1" si="3137"/>
        <v>0</v>
      </c>
      <c r="M5953">
        <f t="shared" ca="1" si="3138"/>
        <v>25000</v>
      </c>
      <c r="N5953">
        <f t="shared" ca="1" si="3139"/>
        <v>374000</v>
      </c>
      <c r="O5953">
        <f t="shared" ca="1" si="3140"/>
        <v>125000</v>
      </c>
      <c r="P5953">
        <f t="shared" ref="P5953:P5956" ca="1" si="3158">J5953-SUM(K5953:O5953)</f>
        <v>745896</v>
      </c>
      <c r="Q5953">
        <f ca="1">IF(P5953&gt;0,1,0)</f>
        <v>1</v>
      </c>
      <c r="R5953">
        <f t="shared" ca="1" si="3141"/>
        <v>1</v>
      </c>
      <c r="S5953">
        <f t="shared" ca="1" si="3142"/>
        <v>0</v>
      </c>
      <c r="T5953">
        <f t="shared" ca="1" si="3143"/>
        <v>1</v>
      </c>
      <c r="U5953">
        <f t="shared" ca="1" si="3144"/>
        <v>15</v>
      </c>
      <c r="V5953">
        <f t="shared" ca="1" si="3145"/>
        <v>5</v>
      </c>
      <c r="W5953" t="str">
        <f>C5953&amp;A5953&amp;"SALES"</f>
        <v>RQ201906SALES</v>
      </c>
      <c r="X5953">
        <f t="shared" si="3147"/>
        <v>5953</v>
      </c>
      <c r="Y5953">
        <f t="shared" si="3148"/>
        <v>5952</v>
      </c>
      <c r="Z5953">
        <f t="shared" si="3149"/>
        <v>5953</v>
      </c>
      <c r="AA5953">
        <f t="shared" si="3146"/>
        <v>5956</v>
      </c>
      <c r="AB5953">
        <f t="shared" si="3129"/>
        <v>5</v>
      </c>
      <c r="AC5953" s="4" t="s">
        <v>1107</v>
      </c>
      <c r="AD5953">
        <f>VLOOKUP(C5953&amp;A5953&amp;AC5953,PRF_POL!$A$2:$J$97,5,0)</f>
        <v>500</v>
      </c>
      <c r="AE5953">
        <f>$AE$3</f>
        <v>60</v>
      </c>
      <c r="AF5953">
        <f>VLOOKUP($C5953&amp;$A5953&amp;$AC5953,PRF_POL!$A$2:$J$97,6,0)</f>
        <v>2</v>
      </c>
      <c r="AG5953">
        <f>VLOOKUP($C5953&amp;$A5953&amp;$AC5953,PRF_POL!$A$2:$J$97,7,0)</f>
        <v>2</v>
      </c>
      <c r="AH5953">
        <f>VLOOKUP($C5953&amp;$A5953&amp;$AC5953,PRF_POL!$A$2:$J$97,8,0)</f>
        <v>2</v>
      </c>
      <c r="AI5953">
        <f>VLOOKUP($C5953&amp;$A5953&amp;$AC5953,PRF_POL!$A$2:$J$97,9,0)</f>
        <v>20</v>
      </c>
      <c r="AJ5953">
        <f>VLOOKUP($C5953&amp;$A5953&amp;$AC5953,PRF_POL!$A$2:$J$97,10,0)</f>
        <v>5</v>
      </c>
      <c r="AK5953">
        <f>SUM(AE5953:AJ5953)</f>
        <v>91</v>
      </c>
      <c r="AL5953" s="3">
        <f ca="1">SUM(INDIRECT("J"&amp;Y5952):INDIRECT("J"&amp;AA5952))</f>
        <v>1222467880</v>
      </c>
      <c r="AM5953" t="str">
        <f t="shared" si="3130"/>
        <v>201906RQ</v>
      </c>
      <c r="AN5953">
        <f t="shared" ca="1" si="3153"/>
        <v>1.0001606425702803</v>
      </c>
      <c r="AO5953">
        <f t="shared" ca="1" si="3154"/>
        <v>0</v>
      </c>
      <c r="AP5953">
        <f t="shared" ca="1" si="3131"/>
        <v>1.0040160642570282</v>
      </c>
      <c r="AQ5953">
        <f t="shared" ca="1" si="3132"/>
        <v>15.020080321285139</v>
      </c>
      <c r="AR5953">
        <f t="shared" ca="1" si="3133"/>
        <v>5.0200803212851408</v>
      </c>
      <c r="AS5953">
        <f ca="1">P5953/J5953</f>
        <v>0.30258294200307007</v>
      </c>
      <c r="AT5953">
        <f ca="1">MAX(INDIRECT("E"&amp;$Y5952):INDIRECT("E"&amp;$AA5952))</f>
        <v>498</v>
      </c>
      <c r="AU5953">
        <f ca="1">MAX(INDIRECT("AN"&amp;$Y5952):INDIRECT("AN"&amp;$AA5952))</f>
        <v>2.0000148643626869</v>
      </c>
      <c r="AV5953">
        <f ca="1">MAX(INDIRECT("AO"&amp;$Y5952):INDIRECT("AO"&amp;$AA5952))</f>
        <v>2</v>
      </c>
      <c r="AW5953">
        <f ca="1">MAX(INDIRECT("AP"&amp;$Y5952):INDIRECT("AP"&amp;$AA5952))</f>
        <v>2</v>
      </c>
      <c r="AX5953">
        <f ca="1">MAX(INDIRECT("AQ"&amp;$Y5952):INDIRECT("AQ"&amp;$AA5952))</f>
        <v>15.020080321285139</v>
      </c>
      <c r="AY5953">
        <f ca="1">MAX(INDIRECT("AR"&amp;$Y5952):INDIRECT("AR"&amp;$AA5952))</f>
        <v>5.0200803212851408</v>
      </c>
    </row>
    <row r="5954" spans="1:51" x14ac:dyDescent="0.4">
      <c r="A5954">
        <f t="shared" si="3128"/>
        <v>201906</v>
      </c>
      <c r="B5954" t="s">
        <v>1032</v>
      </c>
      <c r="C5954" t="s">
        <v>1036</v>
      </c>
      <c r="D5954" t="str">
        <f t="shared" ref="D5954:D5956" ca="1" si="3159">"I"&amp;RANDBETWEEN(101,120)</f>
        <v>I112</v>
      </c>
      <c r="E5954">
        <f t="shared" ca="1" si="3134"/>
        <v>414</v>
      </c>
      <c r="F5954">
        <f t="shared" ca="1" si="3135"/>
        <v>2</v>
      </c>
      <c r="G5954" t="str">
        <f t="shared" ca="1" si="3156"/>
        <v>S11</v>
      </c>
      <c r="H5954" t="str">
        <f t="shared" ca="1" si="3157"/>
        <v>S119</v>
      </c>
      <c r="I5954">
        <f ca="1">VLOOKUP(D5954,PRC!$A$2:$B$21,2,0)*E5954</f>
        <v>26910000</v>
      </c>
      <c r="J5954">
        <f t="shared" ca="1" si="3136"/>
        <v>26371796</v>
      </c>
      <c r="K5954">
        <f ca="1">VLOOKUP(D5954,PRC!$A$1:$C$21,3,0)*E5954</f>
        <v>13455000</v>
      </c>
      <c r="L5954">
        <f t="shared" ca="1" si="3137"/>
        <v>538000</v>
      </c>
      <c r="M5954">
        <f t="shared" ca="1" si="3138"/>
        <v>269000</v>
      </c>
      <c r="N5954">
        <f t="shared" ca="1" si="3139"/>
        <v>2960000</v>
      </c>
      <c r="O5954">
        <f t="shared" ca="1" si="3140"/>
        <v>1076000</v>
      </c>
      <c r="P5954">
        <f t="shared" ca="1" si="3158"/>
        <v>8073796</v>
      </c>
      <c r="Q5954">
        <f ca="1">IF(P5954&gt;0,1,0)</f>
        <v>1</v>
      </c>
      <c r="R5954">
        <f t="shared" ca="1" si="3141"/>
        <v>2</v>
      </c>
      <c r="S5954">
        <f t="shared" ca="1" si="3142"/>
        <v>2</v>
      </c>
      <c r="T5954">
        <f t="shared" ca="1" si="3143"/>
        <v>1</v>
      </c>
      <c r="U5954">
        <f t="shared" ca="1" si="3144"/>
        <v>11</v>
      </c>
      <c r="V5954">
        <f t="shared" ca="1" si="3145"/>
        <v>4</v>
      </c>
      <c r="X5954">
        <f t="shared" si="3147"/>
        <v>5954</v>
      </c>
      <c r="Y5954">
        <f t="shared" si="3148"/>
        <v>5952</v>
      </c>
      <c r="Z5954">
        <f t="shared" si="3149"/>
        <v>5953</v>
      </c>
      <c r="AA5954">
        <f t="shared" si="3146"/>
        <v>5956</v>
      </c>
      <c r="AB5954">
        <f t="shared" si="3129"/>
        <v>5</v>
      </c>
      <c r="AK5954" s="3">
        <f ca="1">SUM(INDIRECT("Q"&amp;Y5952):INDIRECT("Q"&amp;AA5952))</f>
        <v>5</v>
      </c>
      <c r="AL5954">
        <f ca="1">AL5952/AL5953</f>
        <v>0.38225027229345282</v>
      </c>
      <c r="AM5954" t="str">
        <f t="shared" si="3130"/>
        <v>201906RQ</v>
      </c>
      <c r="AN5954">
        <f t="shared" ca="1" si="3153"/>
        <v>2.0000148643626869</v>
      </c>
      <c r="AO5954">
        <f t="shared" ca="1" si="3154"/>
        <v>1.9992567818654776</v>
      </c>
      <c r="AP5954">
        <f t="shared" ca="1" si="3131"/>
        <v>0.99962839093273881</v>
      </c>
      <c r="AQ5954">
        <f t="shared" ca="1" si="3132"/>
        <v>10.99962839093274</v>
      </c>
      <c r="AR5954">
        <f t="shared" ca="1" si="3133"/>
        <v>3.9985135637309552</v>
      </c>
      <c r="AS5954">
        <f ca="1">P5954/J5954</f>
        <v>0.30615267917285571</v>
      </c>
      <c r="AT5954" t="str">
        <f ca="1">IF(ABS(AT5952-AD5952)&lt;AD5952+(AD5953-AD5952)*5%,"ok","chk")</f>
        <v>ok</v>
      </c>
      <c r="AU5954" t="str">
        <f ca="1">IF(ABS(AU5952-AF5952)&lt;AF5952+(AF5953-AF5952)*5%,"ok","chk")</f>
        <v>chk</v>
      </c>
      <c r="AV5954" t="str">
        <f t="shared" ref="AV5954" ca="1" si="3160">IF(ABS(AV5952-AG5952)&lt;AG5952+(AG5953-AG5952)*5%,"ok","chk")</f>
        <v>ok</v>
      </c>
      <c r="AW5954" t="str">
        <f t="shared" ref="AW5954" ca="1" si="3161">IF(ABS(AW5952-AH5952)&lt;AH5952+(AH5953-AH5952)*5%,"ok","chk")</f>
        <v>ok</v>
      </c>
      <c r="AX5954" t="str">
        <f t="shared" ref="AX5954" ca="1" si="3162">IF(ABS(AX5952-AI5952)&lt;AI5952+(AI5953-AI5952)*5%,"ok","chk")</f>
        <v>ok</v>
      </c>
      <c r="AY5954" t="str">
        <f t="shared" ref="AY5954" ca="1" si="3163">IF(ABS(AY5952-AJ5952)&lt;AJ5952+(AJ5953-AJ5952)*5%,"ok","chk")</f>
        <v>ok</v>
      </c>
    </row>
    <row r="5955" spans="1:51" x14ac:dyDescent="0.4">
      <c r="A5955">
        <f t="shared" ref="A5955:A6001" si="3164">IF(BA5955="",A5954,BA5955)</f>
        <v>201906</v>
      </c>
      <c r="B5955" t="s">
        <v>1033</v>
      </c>
      <c r="C5955" t="s">
        <v>1036</v>
      </c>
      <c r="D5955" t="str">
        <f t="shared" ca="1" si="3159"/>
        <v>I107</v>
      </c>
      <c r="E5955">
        <f t="shared" ca="1" si="3134"/>
        <v>416</v>
      </c>
      <c r="F5955">
        <f t="shared" ca="1" si="3135"/>
        <v>0</v>
      </c>
      <c r="G5955" t="str">
        <f t="shared" ca="1" si="3156"/>
        <v>S11</v>
      </c>
      <c r="H5955" t="str">
        <f t="shared" ca="1" si="3157"/>
        <v>S112</v>
      </c>
      <c r="I5955">
        <f ca="1">VLOOKUP(D5955,PRC!$A$2:$B$21,2,0)*E5955</f>
        <v>62400000</v>
      </c>
      <c r="J5955">
        <f t="shared" ca="1" si="3136"/>
        <v>61775996</v>
      </c>
      <c r="K5955">
        <f ca="1">VLOOKUP(D5955,PRC!$A$1:$C$21,3,0)*E5955</f>
        <v>35568000</v>
      </c>
      <c r="L5955">
        <f t="shared" ca="1" si="3137"/>
        <v>1248000</v>
      </c>
      <c r="M5955">
        <f t="shared" ca="1" si="3138"/>
        <v>0</v>
      </c>
      <c r="N5955">
        <f t="shared" ca="1" si="3139"/>
        <v>6240000</v>
      </c>
      <c r="O5955">
        <f t="shared" ca="1" si="3140"/>
        <v>2496000</v>
      </c>
      <c r="P5955">
        <f t="shared" ca="1" si="3158"/>
        <v>16223996</v>
      </c>
      <c r="Q5955">
        <f ca="1">IF(P5955&gt;0,1,0)</f>
        <v>1</v>
      </c>
      <c r="R5955">
        <f t="shared" ca="1" si="3141"/>
        <v>1</v>
      </c>
      <c r="S5955">
        <f t="shared" ca="1" si="3142"/>
        <v>2</v>
      </c>
      <c r="T5955">
        <f t="shared" ca="1" si="3143"/>
        <v>0</v>
      </c>
      <c r="U5955">
        <f t="shared" ca="1" si="3144"/>
        <v>10</v>
      </c>
      <c r="V5955">
        <f t="shared" ca="1" si="3145"/>
        <v>4</v>
      </c>
      <c r="X5955">
        <f t="shared" si="3147"/>
        <v>5955</v>
      </c>
      <c r="Y5955">
        <f t="shared" si="3148"/>
        <v>5952</v>
      </c>
      <c r="Z5955">
        <f t="shared" si="3149"/>
        <v>5953</v>
      </c>
      <c r="AA5955">
        <f t="shared" si="3146"/>
        <v>5956</v>
      </c>
      <c r="AB5955">
        <f t="shared" ref="AB5955:AB6001" si="3165">COUNTIF(AM$2:AM$100100,AM5955)</f>
        <v>5</v>
      </c>
      <c r="AK5955" s="2">
        <f ca="1">AK5954/AB5952</f>
        <v>1</v>
      </c>
      <c r="AM5955" t="str">
        <f t="shared" ref="AM5955:AM6001" si="3166">A5955&amp;C5955</f>
        <v>201906RQ</v>
      </c>
      <c r="AN5955">
        <f t="shared" ca="1" si="3153"/>
        <v>1.0000064102564155</v>
      </c>
      <c r="AO5955">
        <f t="shared" ca="1" si="3154"/>
        <v>2</v>
      </c>
      <c r="AP5955">
        <f t="shared" ca="1" si="3131"/>
        <v>0</v>
      </c>
      <c r="AQ5955">
        <f t="shared" ca="1" si="3132"/>
        <v>10</v>
      </c>
      <c r="AR5955">
        <f t="shared" ca="1" si="3133"/>
        <v>4</v>
      </c>
      <c r="AS5955">
        <f ca="1">P5955/J5955</f>
        <v>0.26262621488126231</v>
      </c>
      <c r="AT5955" t="str">
        <f ca="1">IF(ABS(AD5953-AT5953)&lt;AT5953+(AD5953-AD5952)*5%,"ok","chk")</f>
        <v>ok</v>
      </c>
      <c r="AU5955" t="str">
        <f ca="1">IF(ABS(AF5953-AU5953)&lt;AU5953+(AF5953-AF5952)*5%,"ok","chk")</f>
        <v>ok</v>
      </c>
      <c r="AV5955" t="str">
        <f t="shared" ref="AV5955" ca="1" si="3167">IF(ABS(AG5953-AV5953)&lt;AV5953+(AG5953-AG5952)*5%,"ok","chk")</f>
        <v>ok</v>
      </c>
      <c r="AW5955" t="str">
        <f t="shared" ref="AW5955" ca="1" si="3168">IF(ABS(AH5953-AW5953)&lt;AW5953+(AH5953-AH5952)*5%,"ok","chk")</f>
        <v>ok</v>
      </c>
      <c r="AX5955" t="str">
        <f t="shared" ref="AX5955" ca="1" si="3169">IF(ABS(AI5953-AX5953)&lt;AX5953+(AI5953-AI5952)*5%,"ok","chk")</f>
        <v>ok</v>
      </c>
      <c r="AY5955" t="str">
        <f t="shared" ref="AY5955" ca="1" si="3170">IF(ABS(AJ5953-AY5953)&lt;AY5953+(AJ5953-AJ5952)*5%,"ok","chk")</f>
        <v>ok</v>
      </c>
    </row>
    <row r="5956" spans="1:51" x14ac:dyDescent="0.4">
      <c r="A5956">
        <f t="shared" si="3164"/>
        <v>201906</v>
      </c>
      <c r="B5956" t="s">
        <v>1034</v>
      </c>
      <c r="C5956" t="s">
        <v>1036</v>
      </c>
      <c r="D5956" t="str">
        <f t="shared" ca="1" si="3159"/>
        <v>I117</v>
      </c>
      <c r="E5956">
        <f t="shared" ca="1" si="3134"/>
        <v>444</v>
      </c>
      <c r="F5956">
        <f t="shared" ca="1" si="3135"/>
        <v>1</v>
      </c>
      <c r="G5956" t="str">
        <f t="shared" ca="1" si="3156"/>
        <v>S10</v>
      </c>
      <c r="H5956" t="str">
        <f t="shared" ca="1" si="3157"/>
        <v>S106</v>
      </c>
      <c r="I5956">
        <f ca="1">VLOOKUP(D5956,PRC!$A$2:$B$21,2,0)*E5956</f>
        <v>1110000000</v>
      </c>
      <c r="J5956">
        <f t="shared" ca="1" si="3136"/>
        <v>1087799996</v>
      </c>
      <c r="K5956">
        <f ca="1">VLOOKUP(D5956,PRC!$A$1:$C$21,3,0)*E5956</f>
        <v>510600000</v>
      </c>
      <c r="L5956">
        <f t="shared" ca="1" si="3137"/>
        <v>0</v>
      </c>
      <c r="M5956">
        <f t="shared" ca="1" si="3138"/>
        <v>0</v>
      </c>
      <c r="N5956">
        <f t="shared" ca="1" si="3139"/>
        <v>111000000</v>
      </c>
      <c r="O5956">
        <f t="shared" ca="1" si="3140"/>
        <v>33300000</v>
      </c>
      <c r="P5956">
        <f t="shared" ca="1" si="3158"/>
        <v>432899996</v>
      </c>
      <c r="Q5956">
        <f ca="1">IF(P5956&gt;0,1,0)</f>
        <v>1</v>
      </c>
      <c r="R5956">
        <f t="shared" ca="1" si="3141"/>
        <v>2</v>
      </c>
      <c r="S5956">
        <f t="shared" ca="1" si="3142"/>
        <v>0</v>
      </c>
      <c r="T5956">
        <f t="shared" ca="1" si="3143"/>
        <v>0</v>
      </c>
      <c r="U5956">
        <f t="shared" ca="1" si="3144"/>
        <v>10</v>
      </c>
      <c r="V5956">
        <f t="shared" ca="1" si="3145"/>
        <v>3</v>
      </c>
      <c r="X5956">
        <f t="shared" si="3147"/>
        <v>5956</v>
      </c>
      <c r="Y5956">
        <f t="shared" si="3148"/>
        <v>5952</v>
      </c>
      <c r="Z5956">
        <f t="shared" si="3149"/>
        <v>5953</v>
      </c>
      <c r="AA5956">
        <f t="shared" si="3146"/>
        <v>5956</v>
      </c>
      <c r="AB5956">
        <f t="shared" si="3165"/>
        <v>5</v>
      </c>
      <c r="AM5956" t="str">
        <f t="shared" si="3166"/>
        <v>201906RQ</v>
      </c>
      <c r="AN5956">
        <f t="shared" ca="1" si="3153"/>
        <v>2.0000003603603655</v>
      </c>
      <c r="AO5956">
        <f t="shared" ca="1" si="3154"/>
        <v>0</v>
      </c>
      <c r="AP5956">
        <f t="shared" ca="1" si="3131"/>
        <v>0</v>
      </c>
      <c r="AQ5956">
        <f t="shared" ca="1" si="3132"/>
        <v>10</v>
      </c>
      <c r="AR5956">
        <f t="shared" ca="1" si="3133"/>
        <v>3</v>
      </c>
      <c r="AS5956">
        <f ca="1">P5956/J5956</f>
        <v>0.39795918145967707</v>
      </c>
    </row>
    <row r="5957" spans="1:51" x14ac:dyDescent="0.4">
      <c r="A5957" s="1">
        <f t="shared" si="3164"/>
        <v>201906</v>
      </c>
      <c r="B5957" s="1" t="s">
        <v>1038</v>
      </c>
      <c r="C5957" s="1" t="s">
        <v>1042</v>
      </c>
      <c r="D5957" s="1" t="str">
        <f ca="1">"I"&amp;RANDBETWEEN(101,120)</f>
        <v>I120</v>
      </c>
      <c r="E5957" s="3">
        <f t="shared" ca="1" si="3134"/>
        <v>74</v>
      </c>
      <c r="F5957" s="3">
        <f t="shared" ca="1" si="3135"/>
        <v>12</v>
      </c>
      <c r="G5957" s="1" t="str">
        <f ca="1">LEFT(H5957,3)</f>
        <v>S10</v>
      </c>
      <c r="H5957" s="1" t="str">
        <f ca="1">"S"&amp;RANDBETWEEN(101,120)</f>
        <v>S104</v>
      </c>
      <c r="I5957" s="1">
        <f ca="1">VLOOKUP(D5957,PRC!$A$2:$B$21,2,0)*E5957</f>
        <v>318200000</v>
      </c>
      <c r="J5957" s="1">
        <f t="shared" ca="1" si="3136"/>
        <v>280015996</v>
      </c>
      <c r="K5957" s="1">
        <f ca="1">VLOOKUP(D5957,PRC!$A$1:$C$21,3,0)*E5957</f>
        <v>143190000</v>
      </c>
      <c r="L5957" s="1">
        <f t="shared" ca="1" si="3137"/>
        <v>9546000</v>
      </c>
      <c r="M5957" s="1">
        <f t="shared" ca="1" si="3138"/>
        <v>3182000</v>
      </c>
      <c r="N5957" s="1">
        <f t="shared" ca="1" si="3139"/>
        <v>6364000</v>
      </c>
      <c r="O5957" s="1">
        <f t="shared" ca="1" si="3140"/>
        <v>54094000</v>
      </c>
      <c r="P5957" s="1">
        <f ca="1">J5957-SUM(K5957:O5957)</f>
        <v>63639996</v>
      </c>
      <c r="Q5957">
        <f ca="1">IF(P5957&gt;0,1,0)</f>
        <v>1</v>
      </c>
      <c r="R5957" s="3">
        <f t="shared" ca="1" si="3141"/>
        <v>12</v>
      </c>
      <c r="S5957" s="3">
        <f t="shared" ca="1" si="3142"/>
        <v>3</v>
      </c>
      <c r="T5957" s="3">
        <f t="shared" ca="1" si="3143"/>
        <v>1</v>
      </c>
      <c r="U5957" s="3">
        <f t="shared" ca="1" si="3144"/>
        <v>2</v>
      </c>
      <c r="V5957" s="3">
        <f t="shared" ca="1" si="3145"/>
        <v>17</v>
      </c>
      <c r="W5957" t="str">
        <f>C5957&amp;A5957&amp;"EBIT"</f>
        <v>AT201906EBIT</v>
      </c>
      <c r="X5957">
        <f t="shared" si="3147"/>
        <v>5957</v>
      </c>
      <c r="Y5957">
        <f t="shared" si="3148"/>
        <v>5957</v>
      </c>
      <c r="Z5957">
        <f t="shared" si="3149"/>
        <v>5958</v>
      </c>
      <c r="AA5957">
        <f t="shared" si="3146"/>
        <v>5976</v>
      </c>
      <c r="AB5957">
        <f t="shared" si="3165"/>
        <v>20</v>
      </c>
      <c r="AC5957" s="4" t="s">
        <v>1106</v>
      </c>
      <c r="AD5957">
        <f>VLOOKUP(C5957&amp;A5957&amp;AC5957,PRF_POL!$A$2:$J$97,5,0)</f>
        <v>40</v>
      </c>
      <c r="AE5957">
        <f>$AE$2</f>
        <v>40</v>
      </c>
      <c r="AF5957">
        <f>VLOOKUP($C5957&amp;$A5957&amp;$AC5957,PRF_POL!$A$2:$J$97,6,0)</f>
        <v>10</v>
      </c>
      <c r="AG5957">
        <f>VLOOKUP($C5957&amp;$A5957&amp;$AC5957,PRF_POL!$A$2:$J$97,7,0)</f>
        <v>1</v>
      </c>
      <c r="AH5957">
        <f>VLOOKUP($C5957&amp;$A5957&amp;$AC5957,PRF_POL!$A$2:$J$97,8,0)</f>
        <v>1</v>
      </c>
      <c r="AI5957">
        <f>VLOOKUP($C5957&amp;$A5957&amp;$AC5957,PRF_POL!$A$2:$J$97,9,0)</f>
        <v>1</v>
      </c>
      <c r="AJ5957">
        <f>VLOOKUP($C5957&amp;$A5957&amp;$AC5957,PRF_POL!$A$2:$J$97,10,0)</f>
        <v>15</v>
      </c>
      <c r="AK5957">
        <f>SUM(AE5957:AJ5957)</f>
        <v>68</v>
      </c>
      <c r="AL5957" s="3">
        <f ca="1">SUM(INDIRECT("P"&amp;Y5957):INDIRECT("P"&amp;AA5957))</f>
        <v>222150420</v>
      </c>
      <c r="AM5957" t="str">
        <f t="shared" si="3166"/>
        <v>201906AT</v>
      </c>
      <c r="AN5957">
        <f t="shared" ca="1" si="3153"/>
        <v>12.000001257071025</v>
      </c>
      <c r="AO5957">
        <f t="shared" ca="1" si="3154"/>
        <v>3</v>
      </c>
      <c r="AP5957">
        <f t="shared" ca="1" si="3131"/>
        <v>1</v>
      </c>
      <c r="AQ5957">
        <f t="shared" ca="1" si="3132"/>
        <v>2</v>
      </c>
      <c r="AR5957">
        <f t="shared" ca="1" si="3133"/>
        <v>17</v>
      </c>
      <c r="AS5957">
        <f ca="1">P5957/J5957</f>
        <v>0.22727271623439685</v>
      </c>
      <c r="AT5957">
        <f ca="1">MIN(INDIRECT("E"&amp;$Y5957):INDIRECT("E"&amp;$AA5957))</f>
        <v>44</v>
      </c>
      <c r="AU5957">
        <f ca="1">MIN(INDIRECT("AN"&amp;$Y5957):INDIRECT("AN"&amp;$AA5957))</f>
        <v>10.000002051282053</v>
      </c>
      <c r="AV5957">
        <f ca="1">MIN(INDIRECT("AO"&amp;$Y5957):INDIRECT("AO"&amp;$AA5957))</f>
        <v>0.99547511312217185</v>
      </c>
      <c r="AW5957">
        <f ca="1">MIN(INDIRECT("AP"&amp;$Y5957):INDIRECT("AP"&amp;$AA5957))</f>
        <v>1</v>
      </c>
      <c r="AX5957">
        <f ca="1">MIN(INDIRECT("AQ"&amp;$Y5957):INDIRECT("AQ"&amp;$AA5957))</f>
        <v>1.0052910052910053</v>
      </c>
      <c r="AY5957">
        <f ca="1">MIN(INDIRECT("AR"&amp;$Y5957):INDIRECT("AR"&amp;$AA5957))</f>
        <v>15</v>
      </c>
    </row>
    <row r="5958" spans="1:51" x14ac:dyDescent="0.4">
      <c r="A5958">
        <f t="shared" si="3164"/>
        <v>201906</v>
      </c>
      <c r="B5958" t="s">
        <v>1040</v>
      </c>
      <c r="C5958" t="s">
        <v>1042</v>
      </c>
      <c r="D5958" t="str">
        <f ca="1">"I"&amp;RANDBETWEEN(101,120)</f>
        <v>I102</v>
      </c>
      <c r="E5958">
        <f t="shared" ca="1" si="3134"/>
        <v>74</v>
      </c>
      <c r="F5958">
        <f t="shared" ca="1" si="3135"/>
        <v>17</v>
      </c>
      <c r="G5958" t="str">
        <f t="shared" ref="G5958:G5976" ca="1" si="3171">LEFT(H5958,3)</f>
        <v>S10</v>
      </c>
      <c r="H5958" t="str">
        <f t="shared" ca="1" si="3157"/>
        <v>S102</v>
      </c>
      <c r="I5958">
        <f ca="1">VLOOKUP(D5958,PRC!$A$2:$B$21,2,0)*E5958</f>
        <v>2960000</v>
      </c>
      <c r="J5958">
        <f t="shared" ca="1" si="3136"/>
        <v>2663996</v>
      </c>
      <c r="K5958">
        <f ca="1">VLOOKUP(D5958,PRC!$A$1:$C$21,3,0)*E5958</f>
        <v>1391200</v>
      </c>
      <c r="L5958">
        <f t="shared" ca="1" si="3137"/>
        <v>59000</v>
      </c>
      <c r="M5958">
        <f t="shared" ca="1" si="3138"/>
        <v>59000</v>
      </c>
      <c r="N5958">
        <f t="shared" ca="1" si="3139"/>
        <v>30000</v>
      </c>
      <c r="O5958">
        <f t="shared" ca="1" si="3140"/>
        <v>533000</v>
      </c>
      <c r="P5958">
        <f t="shared" ref="P5958:P5976" ca="1" si="3172">J5958-SUM(K5958:O5958)</f>
        <v>591796</v>
      </c>
      <c r="Q5958">
        <f ca="1">IF(P5958&gt;0,1,0)</f>
        <v>1</v>
      </c>
      <c r="R5958">
        <f t="shared" ca="1" si="3141"/>
        <v>10</v>
      </c>
      <c r="S5958">
        <f t="shared" ca="1" si="3142"/>
        <v>2</v>
      </c>
      <c r="T5958">
        <f t="shared" ca="1" si="3143"/>
        <v>2</v>
      </c>
      <c r="U5958">
        <f t="shared" ca="1" si="3144"/>
        <v>1</v>
      </c>
      <c r="V5958">
        <f t="shared" ca="1" si="3145"/>
        <v>18</v>
      </c>
      <c r="W5958" t="str">
        <f>C5958&amp;A5958&amp;"SALES"</f>
        <v>AT201906SALES</v>
      </c>
      <c r="X5958">
        <f t="shared" si="3147"/>
        <v>5958</v>
      </c>
      <c r="Y5958">
        <f t="shared" si="3148"/>
        <v>5957</v>
      </c>
      <c r="Z5958">
        <f t="shared" si="3149"/>
        <v>5958</v>
      </c>
      <c r="AA5958">
        <f t="shared" si="3146"/>
        <v>5976</v>
      </c>
      <c r="AB5958">
        <f t="shared" si="3165"/>
        <v>20</v>
      </c>
      <c r="AC5958" s="4" t="s">
        <v>1107</v>
      </c>
      <c r="AD5958">
        <f>VLOOKUP(C5958&amp;A5958&amp;AC5958,PRF_POL!$A$2:$J$97,5,0)</f>
        <v>90</v>
      </c>
      <c r="AE5958">
        <f>$AE$3</f>
        <v>60</v>
      </c>
      <c r="AF5958">
        <f>VLOOKUP($C5958&amp;$A5958&amp;$AC5958,PRF_POL!$A$2:$J$97,6,0)</f>
        <v>20</v>
      </c>
      <c r="AG5958">
        <f>VLOOKUP($C5958&amp;$A5958&amp;$AC5958,PRF_POL!$A$2:$J$97,7,0)</f>
        <v>3</v>
      </c>
      <c r="AH5958">
        <f>VLOOKUP($C5958&amp;$A5958&amp;$AC5958,PRF_POL!$A$2:$J$97,8,0)</f>
        <v>3</v>
      </c>
      <c r="AI5958">
        <f>VLOOKUP($C5958&amp;$A5958&amp;$AC5958,PRF_POL!$A$2:$J$97,9,0)</f>
        <v>5</v>
      </c>
      <c r="AJ5958">
        <f>VLOOKUP($C5958&amp;$A5958&amp;$AC5958,PRF_POL!$A$2:$J$97,10,0)</f>
        <v>18</v>
      </c>
      <c r="AK5958">
        <f>SUM(AE5958:AJ5958)</f>
        <v>109</v>
      </c>
      <c r="AL5958" s="3">
        <f ca="1">SUM(INDIRECT("J"&amp;Y5957):INDIRECT("J"&amp;AA5957))</f>
        <v>1115367620</v>
      </c>
      <c r="AM5958" t="str">
        <f t="shared" si="3166"/>
        <v>201906AT</v>
      </c>
      <c r="AN5958">
        <f t="shared" ca="1" si="3153"/>
        <v>10.000135135135135</v>
      </c>
      <c r="AO5958">
        <f t="shared" ca="1" si="3154"/>
        <v>1.9932432432432434</v>
      </c>
      <c r="AP5958">
        <f t="shared" ca="1" si="3131"/>
        <v>1.9932432432432434</v>
      </c>
      <c r="AQ5958">
        <f t="shared" ca="1" si="3132"/>
        <v>1.0135135135135136</v>
      </c>
      <c r="AR5958">
        <f t="shared" ca="1" si="3133"/>
        <v>18.006756756756754</v>
      </c>
      <c r="AS5958">
        <f ca="1">P5958/J5958</f>
        <v>0.22214597919816698</v>
      </c>
      <c r="AT5958">
        <f ca="1">MAX(INDIRECT("E"&amp;$Y5957):INDIRECT("E"&amp;$AA5957))</f>
        <v>87</v>
      </c>
      <c r="AU5958">
        <f ca="1">MAX(INDIRECT("AN"&amp;$Y5957):INDIRECT("AN"&amp;$AA5957))</f>
        <v>20.000173160173162</v>
      </c>
      <c r="AV5958">
        <f ca="1">MAX(INDIRECT("AO"&amp;$Y5957):INDIRECT("AO"&amp;$AA5957))</f>
        <v>3.000725689404935</v>
      </c>
      <c r="AW5958">
        <f ca="1">MAX(INDIRECT("AP"&amp;$Y5957):INDIRECT("AP"&amp;$AA5957))</f>
        <v>3</v>
      </c>
      <c r="AX5958">
        <f ca="1">MAX(INDIRECT("AQ"&amp;$Y5957):INDIRECT("AQ"&amp;$AA5957))</f>
        <v>5.0216450216450212</v>
      </c>
      <c r="AY5958">
        <f ca="1">MAX(INDIRECT("AR"&amp;$Y5957):INDIRECT("AR"&amp;$AA5957))</f>
        <v>18.006756756756754</v>
      </c>
    </row>
    <row r="5959" spans="1:51" x14ac:dyDescent="0.4">
      <c r="A5959">
        <f t="shared" si="3164"/>
        <v>201906</v>
      </c>
      <c r="B5959" t="s">
        <v>1043</v>
      </c>
      <c r="C5959" t="s">
        <v>1042</v>
      </c>
      <c r="D5959" t="str">
        <f t="shared" ref="D5959:D5976" ca="1" si="3173">"I"&amp;RANDBETWEEN(101,120)</f>
        <v>I119</v>
      </c>
      <c r="E5959">
        <f t="shared" ca="1" si="3134"/>
        <v>66</v>
      </c>
      <c r="F5959">
        <f t="shared" ca="1" si="3135"/>
        <v>15</v>
      </c>
      <c r="G5959" t="str">
        <f t="shared" ca="1" si="3171"/>
        <v>S11</v>
      </c>
      <c r="H5959" t="str">
        <f t="shared" ca="1" si="3157"/>
        <v>S116</v>
      </c>
      <c r="I5959">
        <f ca="1">VLOOKUP(D5959,PRC!$A$2:$B$21,2,0)*E5959</f>
        <v>6270000</v>
      </c>
      <c r="J5959">
        <f t="shared" ca="1" si="3136"/>
        <v>5141396</v>
      </c>
      <c r="K5959">
        <f ca="1">VLOOKUP(D5959,PRC!$A$1:$C$21,3,0)*E5959</f>
        <v>3009600</v>
      </c>
      <c r="L5959">
        <f t="shared" ca="1" si="3137"/>
        <v>188000</v>
      </c>
      <c r="M5959">
        <f t="shared" ca="1" si="3138"/>
        <v>125000</v>
      </c>
      <c r="N5959">
        <f t="shared" ca="1" si="3139"/>
        <v>125000</v>
      </c>
      <c r="O5959">
        <f t="shared" ca="1" si="3140"/>
        <v>941000</v>
      </c>
      <c r="P5959">
        <f t="shared" ca="1" si="3172"/>
        <v>752796</v>
      </c>
      <c r="Q5959">
        <f ca="1">IF(P5959&gt;0,1,0)</f>
        <v>1</v>
      </c>
      <c r="R5959">
        <f t="shared" ca="1" si="3141"/>
        <v>18</v>
      </c>
      <c r="S5959">
        <f t="shared" ca="1" si="3142"/>
        <v>3</v>
      </c>
      <c r="T5959">
        <f t="shared" ca="1" si="3143"/>
        <v>2</v>
      </c>
      <c r="U5959">
        <f t="shared" ca="1" si="3144"/>
        <v>2</v>
      </c>
      <c r="V5959">
        <f t="shared" ca="1" si="3145"/>
        <v>15</v>
      </c>
      <c r="X5959">
        <f t="shared" si="3147"/>
        <v>5959</v>
      </c>
      <c r="Y5959">
        <f t="shared" si="3148"/>
        <v>5957</v>
      </c>
      <c r="Z5959">
        <f t="shared" si="3149"/>
        <v>5958</v>
      </c>
      <c r="AA5959">
        <f t="shared" si="3146"/>
        <v>5976</v>
      </c>
      <c r="AB5959">
        <f t="shared" si="3165"/>
        <v>20</v>
      </c>
      <c r="AK5959" s="3">
        <f ca="1">SUM(INDIRECT("Q"&amp;Y5957):INDIRECT("Q"&amp;AA5957))</f>
        <v>19</v>
      </c>
      <c r="AL5959">
        <f ca="1">AL5957/AL5958</f>
        <v>0.19917237690654854</v>
      </c>
      <c r="AM5959" t="str">
        <f t="shared" si="3166"/>
        <v>201906AT</v>
      </c>
      <c r="AN5959">
        <f t="shared" ca="1" si="3153"/>
        <v>18.000063795853272</v>
      </c>
      <c r="AO5959">
        <f t="shared" ca="1" si="3154"/>
        <v>2.9984051036682615</v>
      </c>
      <c r="AP5959">
        <f t="shared" ca="1" si="3131"/>
        <v>1.9936204146730463</v>
      </c>
      <c r="AQ5959">
        <f t="shared" ca="1" si="3132"/>
        <v>1.9936204146730463</v>
      </c>
      <c r="AR5959">
        <f t="shared" ca="1" si="3133"/>
        <v>15.007974481658692</v>
      </c>
      <c r="AS5959">
        <f ca="1">P5959/J5959</f>
        <v>0.14641859915089209</v>
      </c>
      <c r="AT5959" t="str">
        <f ca="1">IF(ABS(AT5957-AD5957)&lt;AD5957+(AD5958-AD5957)*5%,"ok","chk")</f>
        <v>ok</v>
      </c>
      <c r="AU5959" t="str">
        <f ca="1">IF(ABS(AU5957-AF5957)&lt;AF5957+(AF5958-AF5957)*5%,"ok","chk")</f>
        <v>ok</v>
      </c>
      <c r="AV5959" t="str">
        <f t="shared" ref="AV5959" ca="1" si="3174">IF(ABS(AV5957-AG5957)&lt;AG5957+(AG5958-AG5957)*5%,"ok","chk")</f>
        <v>ok</v>
      </c>
      <c r="AW5959" t="str">
        <f t="shared" ref="AW5959" ca="1" si="3175">IF(ABS(AW5957-AH5957)&lt;AH5957+(AH5958-AH5957)*5%,"ok","chk")</f>
        <v>ok</v>
      </c>
      <c r="AX5959" t="str">
        <f t="shared" ref="AX5959" ca="1" si="3176">IF(ABS(AX5957-AI5957)&lt;AI5957+(AI5958-AI5957)*5%,"ok","chk")</f>
        <v>ok</v>
      </c>
      <c r="AY5959" t="str">
        <f t="shared" ref="AY5959" ca="1" si="3177">IF(ABS(AY5957-AJ5957)&lt;AJ5957+(AJ5958-AJ5957)*5%,"ok","chk")</f>
        <v>ok</v>
      </c>
    </row>
    <row r="5960" spans="1:51" x14ac:dyDescent="0.4">
      <c r="A5960">
        <f t="shared" si="3164"/>
        <v>201906</v>
      </c>
      <c r="B5960" t="s">
        <v>1044</v>
      </c>
      <c r="C5960" t="s">
        <v>1042</v>
      </c>
      <c r="D5960" t="str">
        <f t="shared" ca="1" si="3173"/>
        <v>I109</v>
      </c>
      <c r="E5960">
        <f t="shared" ca="1" si="3134"/>
        <v>60</v>
      </c>
      <c r="F5960">
        <f t="shared" ca="1" si="3135"/>
        <v>10</v>
      </c>
      <c r="G5960" t="str">
        <f t="shared" ca="1" si="3171"/>
        <v>S11</v>
      </c>
      <c r="H5960" t="str">
        <f t="shared" ca="1" si="3157"/>
        <v>S111</v>
      </c>
      <c r="I5960">
        <f ca="1">VLOOKUP(D5960,PRC!$A$2:$B$21,2,0)*E5960</f>
        <v>30000000</v>
      </c>
      <c r="J5960">
        <f t="shared" ca="1" si="3136"/>
        <v>24599996.000000004</v>
      </c>
      <c r="K5960">
        <f ca="1">VLOOKUP(D5960,PRC!$A$1:$C$21,3,0)*E5960</f>
        <v>12000000</v>
      </c>
      <c r="L5960">
        <f t="shared" ca="1" si="3137"/>
        <v>900000</v>
      </c>
      <c r="M5960">
        <f t="shared" ca="1" si="3138"/>
        <v>900000</v>
      </c>
      <c r="N5960">
        <f t="shared" ca="1" si="3139"/>
        <v>900000</v>
      </c>
      <c r="O5960">
        <f t="shared" ca="1" si="3140"/>
        <v>5100000</v>
      </c>
      <c r="P5960">
        <f t="shared" ca="1" si="3172"/>
        <v>4799996.0000000037</v>
      </c>
      <c r="Q5960">
        <f ca="1">IF(P5960&gt;0,1,0)</f>
        <v>1</v>
      </c>
      <c r="R5960">
        <f t="shared" ca="1" si="3141"/>
        <v>18</v>
      </c>
      <c r="S5960">
        <f t="shared" ca="1" si="3142"/>
        <v>3</v>
      </c>
      <c r="T5960">
        <f t="shared" ca="1" si="3143"/>
        <v>3</v>
      </c>
      <c r="U5960">
        <f t="shared" ca="1" si="3144"/>
        <v>3</v>
      </c>
      <c r="V5960">
        <f t="shared" ca="1" si="3145"/>
        <v>17</v>
      </c>
      <c r="X5960">
        <f t="shared" si="3147"/>
        <v>5960</v>
      </c>
      <c r="Y5960">
        <f t="shared" si="3148"/>
        <v>5957</v>
      </c>
      <c r="Z5960">
        <f t="shared" si="3149"/>
        <v>5958</v>
      </c>
      <c r="AA5960">
        <f t="shared" si="3146"/>
        <v>5976</v>
      </c>
      <c r="AB5960">
        <f t="shared" si="3165"/>
        <v>20</v>
      </c>
      <c r="AK5960" s="2">
        <f ca="1">AK5959/AB5957</f>
        <v>0.95</v>
      </c>
      <c r="AM5960" t="str">
        <f t="shared" si="3166"/>
        <v>201906AT</v>
      </c>
      <c r="AN5960">
        <f t="shared" ca="1" si="3153"/>
        <v>18.000013333333321</v>
      </c>
      <c r="AO5960">
        <f t="shared" ca="1" si="3154"/>
        <v>3</v>
      </c>
      <c r="AP5960">
        <f t="shared" ref="AP5960:AP6001" ca="1" si="3178">M5960/$I5960*100</f>
        <v>3</v>
      </c>
      <c r="AQ5960">
        <f t="shared" ref="AQ5960:AQ6001" ca="1" si="3179">N5960/$I5960*100</f>
        <v>3</v>
      </c>
      <c r="AR5960">
        <f t="shared" ref="AR5960:AR6001" ca="1" si="3180">O5960/$I5960*100</f>
        <v>17</v>
      </c>
      <c r="AS5960">
        <f ca="1">P5960/J5960</f>
        <v>0.19512182034501155</v>
      </c>
      <c r="AT5960" t="str">
        <f ca="1">IF(ABS(AD5958-AT5958)&lt;AT5958+(AD5958-AD5957)*5%,"ok","chk")</f>
        <v>ok</v>
      </c>
      <c r="AU5960" t="str">
        <f ca="1">IF(ABS(AF5958-AU5958)&lt;AU5958+(AF5958-AF5957)*5%,"ok","chk")</f>
        <v>ok</v>
      </c>
      <c r="AV5960" t="str">
        <f t="shared" ref="AV5960" ca="1" si="3181">IF(ABS(AG5958-AV5958)&lt;AV5958+(AG5958-AG5957)*5%,"ok","chk")</f>
        <v>ok</v>
      </c>
      <c r="AW5960" t="str">
        <f t="shared" ref="AW5960" ca="1" si="3182">IF(ABS(AH5958-AW5958)&lt;AW5958+(AH5958-AH5957)*5%,"ok","chk")</f>
        <v>ok</v>
      </c>
      <c r="AX5960" t="str">
        <f t="shared" ref="AX5960" ca="1" si="3183">IF(ABS(AI5958-AX5958)&lt;AX5958+(AI5958-AI5957)*5%,"ok","chk")</f>
        <v>ok</v>
      </c>
      <c r="AY5960" t="str">
        <f t="shared" ref="AY5960" ca="1" si="3184">IF(ABS(AJ5958-AY5958)&lt;AY5958+(AJ5958-AJ5957)*5%,"ok","chk")</f>
        <v>ok</v>
      </c>
    </row>
    <row r="5961" spans="1:51" x14ac:dyDescent="0.4">
      <c r="A5961">
        <f t="shared" si="3164"/>
        <v>201906</v>
      </c>
      <c r="B5961" t="s">
        <v>1045</v>
      </c>
      <c r="C5961" t="s">
        <v>1042</v>
      </c>
      <c r="D5961" t="str">
        <f t="shared" ca="1" si="3173"/>
        <v>I107</v>
      </c>
      <c r="E5961">
        <f t="shared" ca="1" si="3134"/>
        <v>63</v>
      </c>
      <c r="F5961">
        <f t="shared" ca="1" si="3135"/>
        <v>19</v>
      </c>
      <c r="G5961" t="str">
        <f t="shared" ca="1" si="3171"/>
        <v>S10</v>
      </c>
      <c r="H5961" t="str">
        <f t="shared" ca="1" si="3157"/>
        <v>S101</v>
      </c>
      <c r="I5961">
        <f ca="1">VLOOKUP(D5961,PRC!$A$2:$B$21,2,0)*E5961</f>
        <v>9450000</v>
      </c>
      <c r="J5961">
        <f t="shared" ca="1" si="3136"/>
        <v>8126996</v>
      </c>
      <c r="K5961">
        <f ca="1">VLOOKUP(D5961,PRC!$A$1:$C$21,3,0)*E5961</f>
        <v>5386500</v>
      </c>
      <c r="L5961">
        <f t="shared" ca="1" si="3137"/>
        <v>95000</v>
      </c>
      <c r="M5961">
        <f t="shared" ca="1" si="3138"/>
        <v>189000</v>
      </c>
      <c r="N5961">
        <f t="shared" ca="1" si="3139"/>
        <v>95000</v>
      </c>
      <c r="O5961">
        <f t="shared" ca="1" si="3140"/>
        <v>1512000</v>
      </c>
      <c r="P5961">
        <f t="shared" ca="1" si="3172"/>
        <v>849496</v>
      </c>
      <c r="Q5961">
        <f ca="1">IF(P5961&gt;0,1,0)</f>
        <v>1</v>
      </c>
      <c r="R5961">
        <f t="shared" ca="1" si="3141"/>
        <v>14</v>
      </c>
      <c r="S5961">
        <f t="shared" ca="1" si="3142"/>
        <v>1</v>
      </c>
      <c r="T5961">
        <f t="shared" ca="1" si="3143"/>
        <v>2</v>
      </c>
      <c r="U5961">
        <f t="shared" ca="1" si="3144"/>
        <v>1</v>
      </c>
      <c r="V5961">
        <f t="shared" ca="1" si="3145"/>
        <v>16</v>
      </c>
      <c r="X5961">
        <f t="shared" si="3147"/>
        <v>5961</v>
      </c>
      <c r="Y5961">
        <f t="shared" si="3148"/>
        <v>5957</v>
      </c>
      <c r="Z5961">
        <f t="shared" si="3149"/>
        <v>5958</v>
      </c>
      <c r="AA5961">
        <f t="shared" si="3146"/>
        <v>5976</v>
      </c>
      <c r="AB5961">
        <f t="shared" si="3165"/>
        <v>20</v>
      </c>
      <c r="AM5961" t="str">
        <f t="shared" si="3166"/>
        <v>201906AT</v>
      </c>
      <c r="AN5961">
        <f t="shared" ca="1" si="3153"/>
        <v>14.000042328042328</v>
      </c>
      <c r="AO5961">
        <f t="shared" ca="1" si="3154"/>
        <v>1.0052910052910053</v>
      </c>
      <c r="AP5961">
        <f t="shared" ca="1" si="3178"/>
        <v>2</v>
      </c>
      <c r="AQ5961">
        <f t="shared" ca="1" si="3179"/>
        <v>1.0052910052910053</v>
      </c>
      <c r="AR5961">
        <f t="shared" ca="1" si="3180"/>
        <v>16</v>
      </c>
      <c r="AS5961">
        <f ca="1">P5961/J5961</f>
        <v>0.1045276754165992</v>
      </c>
    </row>
    <row r="5962" spans="1:51" x14ac:dyDescent="0.4">
      <c r="A5962">
        <f t="shared" si="3164"/>
        <v>201906</v>
      </c>
      <c r="B5962" t="s">
        <v>1046</v>
      </c>
      <c r="C5962" t="s">
        <v>1042</v>
      </c>
      <c r="D5962" t="str">
        <f t="shared" ca="1" si="3173"/>
        <v>I114</v>
      </c>
      <c r="E5962">
        <f t="shared" ca="1" si="3134"/>
        <v>71</v>
      </c>
      <c r="F5962">
        <f t="shared" ca="1" si="3135"/>
        <v>14</v>
      </c>
      <c r="G5962" t="str">
        <f t="shared" ca="1" si="3171"/>
        <v>S11</v>
      </c>
      <c r="H5962" t="str">
        <f t="shared" ca="1" si="3157"/>
        <v>S116</v>
      </c>
      <c r="I5962">
        <f ca="1">VLOOKUP(D5962,PRC!$A$2:$B$21,2,0)*E5962</f>
        <v>17040000</v>
      </c>
      <c r="J5962">
        <f t="shared" ca="1" si="3136"/>
        <v>13972796.000000002</v>
      </c>
      <c r="K5962">
        <f ca="1">VLOOKUP(D5962,PRC!$A$1:$C$21,3,0)*E5962</f>
        <v>9883200</v>
      </c>
      <c r="L5962">
        <f t="shared" ca="1" si="3137"/>
        <v>511000</v>
      </c>
      <c r="M5962">
        <f t="shared" ca="1" si="3138"/>
        <v>511000</v>
      </c>
      <c r="N5962">
        <f t="shared" ca="1" si="3139"/>
        <v>341000</v>
      </c>
      <c r="O5962">
        <f t="shared" ca="1" si="3140"/>
        <v>3067000</v>
      </c>
      <c r="P5962">
        <f t="shared" ca="1" si="3172"/>
        <v>-340403.99999999814</v>
      </c>
      <c r="Q5962">
        <f ca="1">IF(P5962&gt;0,1,0)</f>
        <v>0</v>
      </c>
      <c r="R5962">
        <f t="shared" ca="1" si="3141"/>
        <v>18</v>
      </c>
      <c r="S5962">
        <f t="shared" ca="1" si="3142"/>
        <v>3</v>
      </c>
      <c r="T5962">
        <f t="shared" ca="1" si="3143"/>
        <v>3</v>
      </c>
      <c r="U5962">
        <f t="shared" ca="1" si="3144"/>
        <v>2</v>
      </c>
      <c r="V5962">
        <f t="shared" ca="1" si="3145"/>
        <v>18</v>
      </c>
      <c r="X5962">
        <f t="shared" si="3147"/>
        <v>5962</v>
      </c>
      <c r="Y5962">
        <f t="shared" si="3148"/>
        <v>5957</v>
      </c>
      <c r="Z5962">
        <f t="shared" si="3149"/>
        <v>5958</v>
      </c>
      <c r="AA5962">
        <f t="shared" si="3146"/>
        <v>5976</v>
      </c>
      <c r="AB5962">
        <f t="shared" si="3165"/>
        <v>20</v>
      </c>
      <c r="AM5962" t="str">
        <f t="shared" si="3166"/>
        <v>201906AT</v>
      </c>
      <c r="AN5962">
        <f t="shared" ca="1" si="3153"/>
        <v>18.000023474178395</v>
      </c>
      <c r="AO5962">
        <f t="shared" ca="1" si="3154"/>
        <v>2.9988262910798125</v>
      </c>
      <c r="AP5962">
        <f t="shared" ca="1" si="3178"/>
        <v>2.9988262910798125</v>
      </c>
      <c r="AQ5962">
        <f t="shared" ca="1" si="3179"/>
        <v>2.0011737089201875</v>
      </c>
      <c r="AR5962">
        <f t="shared" ca="1" si="3180"/>
        <v>17.998826291079812</v>
      </c>
      <c r="AS5962">
        <f ca="1">P5962/J5962</f>
        <v>-2.436191010016879E-2</v>
      </c>
    </row>
    <row r="5963" spans="1:51" x14ac:dyDescent="0.4">
      <c r="A5963">
        <f t="shared" si="3164"/>
        <v>201906</v>
      </c>
      <c r="B5963" t="s">
        <v>1047</v>
      </c>
      <c r="C5963" t="s">
        <v>1042</v>
      </c>
      <c r="D5963" t="str">
        <f t="shared" ca="1" si="3173"/>
        <v>I104</v>
      </c>
      <c r="E5963">
        <f t="shared" ref="E5963:E6001" ca="1" si="3185">RANDBETWEEN(INDIRECT("AD"&amp;Y5963),INDIRECT("AD"&amp;Z5963))</f>
        <v>77</v>
      </c>
      <c r="F5963">
        <f t="shared" ref="F5963:F6001" ca="1" si="3186">RANDBETWEEN(INDIRECT("AF"&amp;Y5963),INDIRECT("AF"&amp;Z5963))</f>
        <v>13</v>
      </c>
      <c r="G5963" t="str">
        <f t="shared" ca="1" si="3171"/>
        <v>S11</v>
      </c>
      <c r="H5963" t="str">
        <f t="shared" ca="1" si="3157"/>
        <v>S112</v>
      </c>
      <c r="I5963">
        <f ca="1">VLOOKUP(D5963,PRC!$A$2:$B$21,2,0)*E5963</f>
        <v>5390000</v>
      </c>
      <c r="J5963">
        <f t="shared" ref="J5963:J6001" ca="1" si="3187">I5963*(1-R5963/100)-4</f>
        <v>4689296</v>
      </c>
      <c r="K5963">
        <f ca="1">VLOOKUP(D5963,PRC!$A$1:$C$21,3,0)*E5963</f>
        <v>2263800</v>
      </c>
      <c r="L5963">
        <f t="shared" ref="L5963:L6001" ca="1" si="3188">ROUND($I5963*S5963,-5)/100</f>
        <v>54000</v>
      </c>
      <c r="M5963">
        <f t="shared" ref="M5963:M6001" ca="1" si="3189">ROUND($I5963*T5963,-5)/100</f>
        <v>108000</v>
      </c>
      <c r="N5963">
        <f t="shared" ref="N5963:N6001" ca="1" si="3190">ROUND($I5963*U5963,-5)/100</f>
        <v>216000</v>
      </c>
      <c r="O5963">
        <f t="shared" ref="O5963:O6001" ca="1" si="3191">ROUND($I5963*V5963,-5)/100</f>
        <v>916000</v>
      </c>
      <c r="P5963">
        <f t="shared" ca="1" si="3172"/>
        <v>1131496</v>
      </c>
      <c r="Q5963">
        <f ca="1">IF(P5963&gt;0,1,0)</f>
        <v>1</v>
      </c>
      <c r="R5963">
        <f t="shared" ref="R5963:R6001" ca="1" si="3192">RANDBETWEEN(INDIRECT("AF"&amp;$Y5963),INDIRECT("AF"&amp;$Z5963))</f>
        <v>13</v>
      </c>
      <c r="S5963">
        <f t="shared" ref="S5963:S6001" ca="1" si="3193">RANDBETWEEN(INDIRECT("AG"&amp;$Y5963),INDIRECT("AG"&amp;$Z5963))</f>
        <v>1</v>
      </c>
      <c r="T5963">
        <f t="shared" ref="T5963:T6001" ca="1" si="3194">RANDBETWEEN(INDIRECT("AH"&amp;$Y5963),INDIRECT("AH"&amp;$Z5963))</f>
        <v>2</v>
      </c>
      <c r="U5963">
        <f t="shared" ref="U5963:U6001" ca="1" si="3195">RANDBETWEEN(INDIRECT("Ai"&amp;$Y5963),INDIRECT("Ai"&amp;$Z5963))</f>
        <v>4</v>
      </c>
      <c r="V5963">
        <f t="shared" ref="V5963:V6001" ca="1" si="3196">RANDBETWEEN(INDIRECT("Aj"&amp;$Y5963),INDIRECT("Aj"&amp;$Z5963))</f>
        <v>17</v>
      </c>
      <c r="X5963">
        <f t="shared" si="3147"/>
        <v>5963</v>
      </c>
      <c r="Y5963">
        <f t="shared" si="3148"/>
        <v>5957</v>
      </c>
      <c r="Z5963">
        <f t="shared" si="3149"/>
        <v>5958</v>
      </c>
      <c r="AA5963">
        <f t="shared" ref="AA5963:AA6001" si="3197">Y5963+AB5963-1</f>
        <v>5976</v>
      </c>
      <c r="AB5963">
        <f t="shared" si="3165"/>
        <v>20</v>
      </c>
      <c r="AM5963" t="str">
        <f t="shared" si="3166"/>
        <v>201906AT</v>
      </c>
      <c r="AN5963">
        <f t="shared" ca="1" si="3153"/>
        <v>13.000074211502788</v>
      </c>
      <c r="AO5963">
        <f t="shared" ca="1" si="3154"/>
        <v>1.0018552875695732</v>
      </c>
      <c r="AP5963">
        <f t="shared" ca="1" si="3178"/>
        <v>2.0037105751391464</v>
      </c>
      <c r="AQ5963">
        <f t="shared" ca="1" si="3179"/>
        <v>4.0074211502782928</v>
      </c>
      <c r="AR5963">
        <f t="shared" ca="1" si="3180"/>
        <v>16.994434137291282</v>
      </c>
      <c r="AS5963">
        <f ca="1">P5963/J5963</f>
        <v>0.24129336258576981</v>
      </c>
    </row>
    <row r="5964" spans="1:51" x14ac:dyDescent="0.4">
      <c r="A5964">
        <f t="shared" si="3164"/>
        <v>201906</v>
      </c>
      <c r="B5964" t="s">
        <v>1048</v>
      </c>
      <c r="C5964" t="s">
        <v>1042</v>
      </c>
      <c r="D5964" t="str">
        <f t="shared" ca="1" si="3173"/>
        <v>I117</v>
      </c>
      <c r="E5964">
        <f t="shared" ca="1" si="3185"/>
        <v>78</v>
      </c>
      <c r="F5964">
        <f t="shared" ca="1" si="3186"/>
        <v>13</v>
      </c>
      <c r="G5964" t="str">
        <f t="shared" ca="1" si="3171"/>
        <v>S11</v>
      </c>
      <c r="H5964" t="str">
        <f t="shared" ca="1" si="3157"/>
        <v>S116</v>
      </c>
      <c r="I5964">
        <f ca="1">VLOOKUP(D5964,PRC!$A$2:$B$21,2,0)*E5964</f>
        <v>195000000</v>
      </c>
      <c r="J5964">
        <f t="shared" ca="1" si="3187"/>
        <v>175499996</v>
      </c>
      <c r="K5964">
        <f ca="1">VLOOKUP(D5964,PRC!$A$1:$C$21,3,0)*E5964</f>
        <v>89700000</v>
      </c>
      <c r="L5964">
        <f t="shared" ca="1" si="3188"/>
        <v>5850000</v>
      </c>
      <c r="M5964">
        <f t="shared" ca="1" si="3189"/>
        <v>3900000</v>
      </c>
      <c r="N5964">
        <f t="shared" ca="1" si="3190"/>
        <v>7800000</v>
      </c>
      <c r="O5964">
        <f t="shared" ca="1" si="3191"/>
        <v>35100000</v>
      </c>
      <c r="P5964">
        <f t="shared" ca="1" si="3172"/>
        <v>33149996</v>
      </c>
      <c r="Q5964">
        <f ca="1">IF(P5964&gt;0,1,0)</f>
        <v>1</v>
      </c>
      <c r="R5964">
        <f t="shared" ca="1" si="3192"/>
        <v>10</v>
      </c>
      <c r="S5964">
        <f t="shared" ca="1" si="3193"/>
        <v>3</v>
      </c>
      <c r="T5964">
        <f t="shared" ca="1" si="3194"/>
        <v>2</v>
      </c>
      <c r="U5964">
        <f t="shared" ca="1" si="3195"/>
        <v>4</v>
      </c>
      <c r="V5964">
        <f t="shared" ca="1" si="3196"/>
        <v>18</v>
      </c>
      <c r="X5964">
        <f t="shared" ref="X5964:X6001" si="3198">X5963+1</f>
        <v>5964</v>
      </c>
      <c r="Y5964">
        <f t="shared" ref="Y5964:Y6001" si="3199">IF(C5964=C5963,Y5963,X5964)</f>
        <v>5957</v>
      </c>
      <c r="Z5964">
        <f t="shared" ref="Z5964:Z6001" si="3200">Y5964+1</f>
        <v>5958</v>
      </c>
      <c r="AA5964">
        <f t="shared" si="3197"/>
        <v>5976</v>
      </c>
      <c r="AB5964">
        <f t="shared" si="3165"/>
        <v>20</v>
      </c>
      <c r="AM5964" t="str">
        <f t="shared" si="3166"/>
        <v>201906AT</v>
      </c>
      <c r="AN5964">
        <f t="shared" ca="1" si="3153"/>
        <v>10.000002051282053</v>
      </c>
      <c r="AO5964">
        <f t="shared" ca="1" si="3154"/>
        <v>3</v>
      </c>
      <c r="AP5964">
        <f t="shared" ca="1" si="3178"/>
        <v>2</v>
      </c>
      <c r="AQ5964">
        <f t="shared" ca="1" si="3179"/>
        <v>4</v>
      </c>
      <c r="AR5964">
        <f t="shared" ca="1" si="3180"/>
        <v>18</v>
      </c>
      <c r="AS5964">
        <f ca="1">P5964/J5964</f>
        <v>0.18888887040202554</v>
      </c>
    </row>
    <row r="5965" spans="1:51" x14ac:dyDescent="0.4">
      <c r="A5965">
        <f t="shared" si="3164"/>
        <v>201906</v>
      </c>
      <c r="B5965" t="s">
        <v>1049</v>
      </c>
      <c r="C5965" t="s">
        <v>1042</v>
      </c>
      <c r="D5965" t="str">
        <f t="shared" ca="1" si="3173"/>
        <v>I105</v>
      </c>
      <c r="E5965">
        <f t="shared" ca="1" si="3185"/>
        <v>87</v>
      </c>
      <c r="F5965">
        <f t="shared" ca="1" si="3186"/>
        <v>15</v>
      </c>
      <c r="G5965" t="str">
        <f t="shared" ca="1" si="3171"/>
        <v>S11</v>
      </c>
      <c r="H5965" t="str">
        <f t="shared" ca="1" si="3157"/>
        <v>S117</v>
      </c>
      <c r="I5965">
        <f ca="1">VLOOKUP(D5965,PRC!$A$2:$B$21,2,0)*E5965</f>
        <v>8700000</v>
      </c>
      <c r="J5965">
        <f t="shared" ca="1" si="3187"/>
        <v>7220996</v>
      </c>
      <c r="K5965">
        <f ca="1">VLOOKUP(D5965,PRC!$A$1:$C$21,3,0)*E5965</f>
        <v>5133000</v>
      </c>
      <c r="L5965">
        <f t="shared" ca="1" si="3188"/>
        <v>87000</v>
      </c>
      <c r="M5965">
        <f t="shared" ca="1" si="3189"/>
        <v>261000</v>
      </c>
      <c r="N5965">
        <f t="shared" ca="1" si="3190"/>
        <v>174000</v>
      </c>
      <c r="O5965">
        <f t="shared" ca="1" si="3191"/>
        <v>1392000</v>
      </c>
      <c r="P5965">
        <f t="shared" ca="1" si="3172"/>
        <v>173996</v>
      </c>
      <c r="Q5965">
        <f ca="1">IF(P5965&gt;0,1,0)</f>
        <v>1</v>
      </c>
      <c r="R5965">
        <f t="shared" ca="1" si="3192"/>
        <v>17</v>
      </c>
      <c r="S5965">
        <f t="shared" ca="1" si="3193"/>
        <v>1</v>
      </c>
      <c r="T5965">
        <f t="shared" ca="1" si="3194"/>
        <v>3</v>
      </c>
      <c r="U5965">
        <f t="shared" ca="1" si="3195"/>
        <v>2</v>
      </c>
      <c r="V5965">
        <f t="shared" ca="1" si="3196"/>
        <v>16</v>
      </c>
      <c r="X5965">
        <f t="shared" si="3198"/>
        <v>5965</v>
      </c>
      <c r="Y5965">
        <f t="shared" si="3199"/>
        <v>5957</v>
      </c>
      <c r="Z5965">
        <f t="shared" si="3200"/>
        <v>5958</v>
      </c>
      <c r="AA5965">
        <f t="shared" si="3197"/>
        <v>5976</v>
      </c>
      <c r="AB5965">
        <f t="shared" si="3165"/>
        <v>20</v>
      </c>
      <c r="AM5965" t="str">
        <f t="shared" si="3166"/>
        <v>201906AT</v>
      </c>
      <c r="AN5965">
        <f t="shared" ca="1" si="3153"/>
        <v>17.000045977011492</v>
      </c>
      <c r="AO5965">
        <f t="shared" ca="1" si="3154"/>
        <v>1</v>
      </c>
      <c r="AP5965">
        <f t="shared" ca="1" si="3178"/>
        <v>3</v>
      </c>
      <c r="AQ5965">
        <f t="shared" ca="1" si="3179"/>
        <v>2</v>
      </c>
      <c r="AR5965">
        <f t="shared" ca="1" si="3180"/>
        <v>16</v>
      </c>
      <c r="AS5965">
        <f ca="1">P5965/J5965</f>
        <v>2.4095844949921036E-2</v>
      </c>
    </row>
    <row r="5966" spans="1:51" x14ac:dyDescent="0.4">
      <c r="A5966">
        <f t="shared" si="3164"/>
        <v>201906</v>
      </c>
      <c r="B5966" t="s">
        <v>1050</v>
      </c>
      <c r="C5966" t="s">
        <v>1042</v>
      </c>
      <c r="D5966" t="str">
        <f t="shared" ca="1" si="3173"/>
        <v>I120</v>
      </c>
      <c r="E5966">
        <f t="shared" ca="1" si="3185"/>
        <v>45</v>
      </c>
      <c r="F5966">
        <f t="shared" ca="1" si="3186"/>
        <v>20</v>
      </c>
      <c r="G5966" t="str">
        <f t="shared" ca="1" si="3171"/>
        <v>S10</v>
      </c>
      <c r="H5966" t="str">
        <f t="shared" ca="1" si="3157"/>
        <v>S106</v>
      </c>
      <c r="I5966">
        <f ca="1">VLOOKUP(D5966,PRC!$A$2:$B$21,2,0)*E5966</f>
        <v>193500000</v>
      </c>
      <c r="J5966">
        <f t="shared" ca="1" si="3187"/>
        <v>162539996</v>
      </c>
      <c r="K5966">
        <f ca="1">VLOOKUP(D5966,PRC!$A$1:$C$21,3,0)*E5966</f>
        <v>87075000</v>
      </c>
      <c r="L5966">
        <f t="shared" ca="1" si="3188"/>
        <v>3870000</v>
      </c>
      <c r="M5966">
        <f t="shared" ca="1" si="3189"/>
        <v>5805000</v>
      </c>
      <c r="N5966">
        <f t="shared" ca="1" si="3190"/>
        <v>9675000</v>
      </c>
      <c r="O5966">
        <f t="shared" ca="1" si="3191"/>
        <v>30960000</v>
      </c>
      <c r="P5966">
        <f t="shared" ca="1" si="3172"/>
        <v>25154996</v>
      </c>
      <c r="Q5966">
        <f ca="1">IF(P5966&gt;0,1,0)</f>
        <v>1</v>
      </c>
      <c r="R5966">
        <f t="shared" ca="1" si="3192"/>
        <v>16</v>
      </c>
      <c r="S5966">
        <f t="shared" ca="1" si="3193"/>
        <v>2</v>
      </c>
      <c r="T5966">
        <f t="shared" ca="1" si="3194"/>
        <v>3</v>
      </c>
      <c r="U5966">
        <f t="shared" ca="1" si="3195"/>
        <v>5</v>
      </c>
      <c r="V5966">
        <f t="shared" ca="1" si="3196"/>
        <v>16</v>
      </c>
      <c r="X5966">
        <f t="shared" si="3198"/>
        <v>5966</v>
      </c>
      <c r="Y5966">
        <f t="shared" si="3199"/>
        <v>5957</v>
      </c>
      <c r="Z5966">
        <f t="shared" si="3200"/>
        <v>5958</v>
      </c>
      <c r="AA5966">
        <f t="shared" si="3197"/>
        <v>5976</v>
      </c>
      <c r="AB5966">
        <f t="shared" si="3165"/>
        <v>20</v>
      </c>
      <c r="AM5966" t="str">
        <f t="shared" si="3166"/>
        <v>201906AT</v>
      </c>
      <c r="AN5966">
        <f t="shared" ref="AN5966:AN6001" ca="1" si="3201">(1-J5966/I5966)*100</f>
        <v>16.000002067183459</v>
      </c>
      <c r="AO5966">
        <f t="shared" ref="AO5966:AO6001" ca="1" si="3202">L5966/$I5966*100</f>
        <v>2</v>
      </c>
      <c r="AP5966">
        <f t="shared" ca="1" si="3178"/>
        <v>3</v>
      </c>
      <c r="AQ5966">
        <f t="shared" ca="1" si="3179"/>
        <v>5</v>
      </c>
      <c r="AR5966">
        <f t="shared" ca="1" si="3180"/>
        <v>16</v>
      </c>
      <c r="AS5966">
        <f ca="1">P5966/J5966</f>
        <v>0.15476188396116364</v>
      </c>
    </row>
    <row r="5967" spans="1:51" x14ac:dyDescent="0.4">
      <c r="A5967">
        <f t="shared" si="3164"/>
        <v>201906</v>
      </c>
      <c r="B5967" t="s">
        <v>1051</v>
      </c>
      <c r="C5967" t="s">
        <v>1042</v>
      </c>
      <c r="D5967" t="str">
        <f t="shared" ca="1" si="3173"/>
        <v>I119</v>
      </c>
      <c r="E5967">
        <f t="shared" ca="1" si="3185"/>
        <v>44</v>
      </c>
      <c r="F5967">
        <f t="shared" ca="1" si="3186"/>
        <v>11</v>
      </c>
      <c r="G5967" t="str">
        <f t="shared" ca="1" si="3171"/>
        <v>S10</v>
      </c>
      <c r="H5967" t="str">
        <f t="shared" ca="1" si="3157"/>
        <v>S108</v>
      </c>
      <c r="I5967">
        <f ca="1">VLOOKUP(D5967,PRC!$A$2:$B$21,2,0)*E5967</f>
        <v>4180000</v>
      </c>
      <c r="J5967">
        <f t="shared" ca="1" si="3187"/>
        <v>3427596.0000000005</v>
      </c>
      <c r="K5967">
        <f ca="1">VLOOKUP(D5967,PRC!$A$1:$C$21,3,0)*E5967</f>
        <v>2006400</v>
      </c>
      <c r="L5967">
        <f t="shared" ca="1" si="3188"/>
        <v>42000</v>
      </c>
      <c r="M5967">
        <f t="shared" ca="1" si="3189"/>
        <v>42000</v>
      </c>
      <c r="N5967">
        <f t="shared" ca="1" si="3190"/>
        <v>209000</v>
      </c>
      <c r="O5967">
        <f t="shared" ca="1" si="3191"/>
        <v>711000</v>
      </c>
      <c r="P5967">
        <f t="shared" ca="1" si="3172"/>
        <v>417196.00000000047</v>
      </c>
      <c r="Q5967">
        <f ca="1">IF(P5967&gt;0,1,0)</f>
        <v>1</v>
      </c>
      <c r="R5967">
        <f t="shared" ca="1" si="3192"/>
        <v>18</v>
      </c>
      <c r="S5967">
        <f t="shared" ca="1" si="3193"/>
        <v>1</v>
      </c>
      <c r="T5967">
        <f t="shared" ca="1" si="3194"/>
        <v>1</v>
      </c>
      <c r="U5967">
        <f t="shared" ca="1" si="3195"/>
        <v>5</v>
      </c>
      <c r="V5967">
        <f t="shared" ca="1" si="3196"/>
        <v>17</v>
      </c>
      <c r="X5967">
        <f t="shared" si="3198"/>
        <v>5967</v>
      </c>
      <c r="Y5967">
        <f t="shared" si="3199"/>
        <v>5957</v>
      </c>
      <c r="Z5967">
        <f t="shared" si="3200"/>
        <v>5958</v>
      </c>
      <c r="AA5967">
        <f t="shared" si="3197"/>
        <v>5976</v>
      </c>
      <c r="AB5967">
        <f t="shared" si="3165"/>
        <v>20</v>
      </c>
      <c r="AM5967" t="str">
        <f t="shared" si="3166"/>
        <v>201906AT</v>
      </c>
      <c r="AN5967">
        <f t="shared" ca="1" si="3201"/>
        <v>18.000095693779894</v>
      </c>
      <c r="AO5967">
        <f t="shared" ca="1" si="3202"/>
        <v>1.0047846889952152</v>
      </c>
      <c r="AP5967">
        <f t="shared" ca="1" si="3178"/>
        <v>1.0047846889952152</v>
      </c>
      <c r="AQ5967">
        <f t="shared" ca="1" si="3179"/>
        <v>5</v>
      </c>
      <c r="AR5967">
        <f t="shared" ca="1" si="3180"/>
        <v>17.009569377990431</v>
      </c>
      <c r="AS5967">
        <f ca="1">P5967/J5967</f>
        <v>0.12171679509487128</v>
      </c>
    </row>
    <row r="5968" spans="1:51" x14ac:dyDescent="0.4">
      <c r="A5968">
        <f t="shared" si="3164"/>
        <v>201906</v>
      </c>
      <c r="B5968" t="s">
        <v>1052</v>
      </c>
      <c r="C5968" t="s">
        <v>1042</v>
      </c>
      <c r="D5968" t="str">
        <f t="shared" ca="1" si="3173"/>
        <v>I112</v>
      </c>
      <c r="E5968">
        <f t="shared" ca="1" si="3185"/>
        <v>51</v>
      </c>
      <c r="F5968">
        <f t="shared" ca="1" si="3186"/>
        <v>15</v>
      </c>
      <c r="G5968" t="str">
        <f t="shared" ca="1" si="3171"/>
        <v>S11</v>
      </c>
      <c r="H5968" t="str">
        <f t="shared" ca="1" si="3157"/>
        <v>S111</v>
      </c>
      <c r="I5968">
        <f ca="1">VLOOKUP(D5968,PRC!$A$2:$B$21,2,0)*E5968</f>
        <v>3315000</v>
      </c>
      <c r="J5968">
        <f t="shared" ca="1" si="3187"/>
        <v>2983496</v>
      </c>
      <c r="K5968">
        <f ca="1">VLOOKUP(D5968,PRC!$A$1:$C$21,3,0)*E5968</f>
        <v>1657500</v>
      </c>
      <c r="L5968">
        <f t="shared" ca="1" si="3188"/>
        <v>33000</v>
      </c>
      <c r="M5968">
        <f t="shared" ca="1" si="3189"/>
        <v>99000</v>
      </c>
      <c r="N5968">
        <f t="shared" ca="1" si="3190"/>
        <v>166000</v>
      </c>
      <c r="O5968">
        <f t="shared" ca="1" si="3191"/>
        <v>530000</v>
      </c>
      <c r="P5968">
        <f t="shared" ca="1" si="3172"/>
        <v>497996</v>
      </c>
      <c r="Q5968">
        <f ca="1">IF(P5968&gt;0,1,0)</f>
        <v>1</v>
      </c>
      <c r="R5968">
        <f t="shared" ca="1" si="3192"/>
        <v>10</v>
      </c>
      <c r="S5968">
        <f t="shared" ca="1" si="3193"/>
        <v>1</v>
      </c>
      <c r="T5968">
        <f t="shared" ca="1" si="3194"/>
        <v>3</v>
      </c>
      <c r="U5968">
        <f t="shared" ca="1" si="3195"/>
        <v>5</v>
      </c>
      <c r="V5968">
        <f t="shared" ca="1" si="3196"/>
        <v>16</v>
      </c>
      <c r="X5968">
        <f t="shared" si="3198"/>
        <v>5968</v>
      </c>
      <c r="Y5968">
        <f t="shared" si="3199"/>
        <v>5957</v>
      </c>
      <c r="Z5968">
        <f t="shared" si="3200"/>
        <v>5958</v>
      </c>
      <c r="AA5968">
        <f t="shared" si="3197"/>
        <v>5976</v>
      </c>
      <c r="AB5968">
        <f t="shared" si="3165"/>
        <v>20</v>
      </c>
      <c r="AM5968" t="str">
        <f t="shared" si="3166"/>
        <v>201906AT</v>
      </c>
      <c r="AN5968">
        <f t="shared" ca="1" si="3201"/>
        <v>10.00012066365008</v>
      </c>
      <c r="AO5968">
        <f t="shared" ca="1" si="3202"/>
        <v>0.99547511312217185</v>
      </c>
      <c r="AP5968">
        <f t="shared" ca="1" si="3178"/>
        <v>2.9864253393665159</v>
      </c>
      <c r="AQ5968">
        <f t="shared" ca="1" si="3179"/>
        <v>5.0075414781297134</v>
      </c>
      <c r="AR5968">
        <f t="shared" ca="1" si="3180"/>
        <v>15.987933634992457</v>
      </c>
      <c r="AS5968">
        <f ca="1">P5968/J5968</f>
        <v>0.16691693235050423</v>
      </c>
    </row>
    <row r="5969" spans="1:51" x14ac:dyDescent="0.4">
      <c r="A5969">
        <f t="shared" si="3164"/>
        <v>201906</v>
      </c>
      <c r="B5969" t="s">
        <v>1053</v>
      </c>
      <c r="C5969" t="s">
        <v>1042</v>
      </c>
      <c r="D5969" t="str">
        <f t="shared" ca="1" si="3173"/>
        <v>I117</v>
      </c>
      <c r="E5969">
        <f t="shared" ca="1" si="3185"/>
        <v>73</v>
      </c>
      <c r="F5969">
        <f t="shared" ca="1" si="3186"/>
        <v>16</v>
      </c>
      <c r="G5969" t="str">
        <f t="shared" ca="1" si="3171"/>
        <v>S10</v>
      </c>
      <c r="H5969" t="str">
        <f t="shared" ca="1" si="3157"/>
        <v>S107</v>
      </c>
      <c r="I5969">
        <f ca="1">VLOOKUP(D5969,PRC!$A$2:$B$21,2,0)*E5969</f>
        <v>182500000</v>
      </c>
      <c r="J5969">
        <f t="shared" ca="1" si="3187"/>
        <v>164249996</v>
      </c>
      <c r="K5969">
        <f ca="1">VLOOKUP(D5969,PRC!$A$1:$C$21,3,0)*E5969</f>
        <v>83950000</v>
      </c>
      <c r="L5969">
        <f t="shared" ca="1" si="3188"/>
        <v>5475000</v>
      </c>
      <c r="M5969">
        <f t="shared" ca="1" si="3189"/>
        <v>1825000</v>
      </c>
      <c r="N5969">
        <f t="shared" ca="1" si="3190"/>
        <v>7300000</v>
      </c>
      <c r="O5969">
        <f t="shared" ca="1" si="3191"/>
        <v>27375000</v>
      </c>
      <c r="P5969">
        <f t="shared" ca="1" si="3172"/>
        <v>38324996</v>
      </c>
      <c r="Q5969">
        <f ca="1">IF(P5969&gt;0,1,0)</f>
        <v>1</v>
      </c>
      <c r="R5969">
        <f t="shared" ca="1" si="3192"/>
        <v>10</v>
      </c>
      <c r="S5969">
        <f t="shared" ca="1" si="3193"/>
        <v>3</v>
      </c>
      <c r="T5969">
        <f t="shared" ca="1" si="3194"/>
        <v>1</v>
      </c>
      <c r="U5969">
        <f t="shared" ca="1" si="3195"/>
        <v>4</v>
      </c>
      <c r="V5969">
        <f t="shared" ca="1" si="3196"/>
        <v>15</v>
      </c>
      <c r="X5969">
        <f t="shared" si="3198"/>
        <v>5969</v>
      </c>
      <c r="Y5969">
        <f t="shared" si="3199"/>
        <v>5957</v>
      </c>
      <c r="Z5969">
        <f t="shared" si="3200"/>
        <v>5958</v>
      </c>
      <c r="AA5969">
        <f t="shared" si="3197"/>
        <v>5976</v>
      </c>
      <c r="AB5969">
        <f t="shared" si="3165"/>
        <v>20</v>
      </c>
      <c r="AM5969" t="str">
        <f t="shared" si="3166"/>
        <v>201906AT</v>
      </c>
      <c r="AN5969">
        <f t="shared" ca="1" si="3201"/>
        <v>10.000002191780821</v>
      </c>
      <c r="AO5969">
        <f t="shared" ca="1" si="3202"/>
        <v>3</v>
      </c>
      <c r="AP5969">
        <f t="shared" ca="1" si="3178"/>
        <v>1</v>
      </c>
      <c r="AQ5969">
        <f t="shared" ca="1" si="3179"/>
        <v>4</v>
      </c>
      <c r="AR5969">
        <f t="shared" ca="1" si="3180"/>
        <v>15</v>
      </c>
      <c r="AS5969">
        <f ca="1">P5969/J5969</f>
        <v>0.23333331466260737</v>
      </c>
    </row>
    <row r="5970" spans="1:51" x14ac:dyDescent="0.4">
      <c r="A5970">
        <f t="shared" si="3164"/>
        <v>201906</v>
      </c>
      <c r="B5970" t="s">
        <v>1070</v>
      </c>
      <c r="C5970" t="s">
        <v>1042</v>
      </c>
      <c r="D5970" t="str">
        <f t="shared" ca="1" si="3173"/>
        <v>I109</v>
      </c>
      <c r="E5970">
        <f t="shared" ca="1" si="3185"/>
        <v>44</v>
      </c>
      <c r="F5970">
        <f t="shared" ca="1" si="3186"/>
        <v>15</v>
      </c>
      <c r="G5970" t="str">
        <f t="shared" ca="1" si="3171"/>
        <v>S10</v>
      </c>
      <c r="H5970" t="str">
        <f t="shared" ca="1" si="3157"/>
        <v>S107</v>
      </c>
      <c r="I5970">
        <f ca="1">VLOOKUP(D5970,PRC!$A$2:$B$21,2,0)*E5970</f>
        <v>22000000</v>
      </c>
      <c r="J5970">
        <f t="shared" ca="1" si="3187"/>
        <v>19359996</v>
      </c>
      <c r="K5970">
        <f ca="1">VLOOKUP(D5970,PRC!$A$1:$C$21,3,0)*E5970</f>
        <v>8800000</v>
      </c>
      <c r="L5970">
        <f t="shared" ca="1" si="3188"/>
        <v>440000</v>
      </c>
      <c r="M5970">
        <f t="shared" ca="1" si="3189"/>
        <v>440000</v>
      </c>
      <c r="N5970">
        <f t="shared" ca="1" si="3190"/>
        <v>440000</v>
      </c>
      <c r="O5970">
        <f t="shared" ca="1" si="3191"/>
        <v>3520000</v>
      </c>
      <c r="P5970">
        <f t="shared" ca="1" si="3172"/>
        <v>5719996</v>
      </c>
      <c r="Q5970">
        <f ca="1">IF(P5970&gt;0,1,0)</f>
        <v>1</v>
      </c>
      <c r="R5970">
        <f t="shared" ca="1" si="3192"/>
        <v>12</v>
      </c>
      <c r="S5970">
        <f t="shared" ca="1" si="3193"/>
        <v>2</v>
      </c>
      <c r="T5970">
        <f t="shared" ca="1" si="3194"/>
        <v>2</v>
      </c>
      <c r="U5970">
        <f t="shared" ca="1" si="3195"/>
        <v>2</v>
      </c>
      <c r="V5970">
        <f t="shared" ca="1" si="3196"/>
        <v>16</v>
      </c>
      <c r="X5970">
        <f t="shared" si="3198"/>
        <v>5970</v>
      </c>
      <c r="Y5970">
        <f t="shared" si="3199"/>
        <v>5957</v>
      </c>
      <c r="Z5970">
        <f t="shared" si="3200"/>
        <v>5958</v>
      </c>
      <c r="AA5970">
        <f t="shared" si="3197"/>
        <v>5976</v>
      </c>
      <c r="AB5970">
        <f t="shared" si="3165"/>
        <v>20</v>
      </c>
      <c r="AM5970" t="str">
        <f t="shared" si="3166"/>
        <v>201906AT</v>
      </c>
      <c r="AN5970">
        <f t="shared" ca="1" si="3201"/>
        <v>12.000018181818184</v>
      </c>
      <c r="AO5970">
        <f t="shared" ca="1" si="3202"/>
        <v>2</v>
      </c>
      <c r="AP5970">
        <f t="shared" ca="1" si="3178"/>
        <v>2</v>
      </c>
      <c r="AQ5970">
        <f t="shared" ca="1" si="3179"/>
        <v>2</v>
      </c>
      <c r="AR5970">
        <f t="shared" ca="1" si="3180"/>
        <v>16</v>
      </c>
      <c r="AS5970">
        <f ca="1">P5970/J5970</f>
        <v>0.29545439988727268</v>
      </c>
    </row>
    <row r="5971" spans="1:51" x14ac:dyDescent="0.4">
      <c r="A5971">
        <f t="shared" si="3164"/>
        <v>201906</v>
      </c>
      <c r="B5971" t="s">
        <v>1071</v>
      </c>
      <c r="C5971" t="s">
        <v>1042</v>
      </c>
      <c r="D5971" t="str">
        <f t="shared" ca="1" si="3173"/>
        <v>I118</v>
      </c>
      <c r="E5971">
        <f t="shared" ca="1" si="3185"/>
        <v>52</v>
      </c>
      <c r="F5971">
        <f t="shared" ca="1" si="3186"/>
        <v>15</v>
      </c>
      <c r="G5971" t="str">
        <f t="shared" ca="1" si="3171"/>
        <v>S11</v>
      </c>
      <c r="H5971" t="str">
        <f t="shared" ca="1" si="3157"/>
        <v>S116</v>
      </c>
      <c r="I5971">
        <f ca="1">VLOOKUP(D5971,PRC!$A$2:$B$21,2,0)*E5971</f>
        <v>27560000</v>
      </c>
      <c r="J5971">
        <f t="shared" ca="1" si="3187"/>
        <v>22599196</v>
      </c>
      <c r="K5971">
        <f ca="1">VLOOKUP(D5971,PRC!$A$1:$C$21,3,0)*E5971</f>
        <v>11575200</v>
      </c>
      <c r="L5971">
        <f t="shared" ca="1" si="3188"/>
        <v>827000</v>
      </c>
      <c r="M5971">
        <f t="shared" ca="1" si="3189"/>
        <v>551000</v>
      </c>
      <c r="N5971">
        <f t="shared" ca="1" si="3190"/>
        <v>551000</v>
      </c>
      <c r="O5971">
        <f t="shared" ca="1" si="3191"/>
        <v>4685000</v>
      </c>
      <c r="P5971">
        <f t="shared" ca="1" si="3172"/>
        <v>4409996</v>
      </c>
      <c r="Q5971">
        <f ca="1">IF(P5971&gt;0,1,0)</f>
        <v>1</v>
      </c>
      <c r="R5971">
        <f t="shared" ca="1" si="3192"/>
        <v>18</v>
      </c>
      <c r="S5971">
        <f t="shared" ca="1" si="3193"/>
        <v>3</v>
      </c>
      <c r="T5971">
        <f t="shared" ca="1" si="3194"/>
        <v>2</v>
      </c>
      <c r="U5971">
        <f t="shared" ca="1" si="3195"/>
        <v>2</v>
      </c>
      <c r="V5971">
        <f t="shared" ca="1" si="3196"/>
        <v>17</v>
      </c>
      <c r="X5971">
        <f t="shared" si="3198"/>
        <v>5971</v>
      </c>
      <c r="Y5971">
        <f t="shared" si="3199"/>
        <v>5957</v>
      </c>
      <c r="Z5971">
        <f t="shared" si="3200"/>
        <v>5958</v>
      </c>
      <c r="AA5971">
        <f t="shared" si="3197"/>
        <v>5976</v>
      </c>
      <c r="AB5971">
        <f t="shared" si="3165"/>
        <v>20</v>
      </c>
      <c r="AM5971" t="str">
        <f t="shared" si="3166"/>
        <v>201906AT</v>
      </c>
      <c r="AN5971">
        <f t="shared" ca="1" si="3201"/>
        <v>18.000014513788098</v>
      </c>
      <c r="AO5971">
        <f t="shared" ca="1" si="3202"/>
        <v>3.000725689404935</v>
      </c>
      <c r="AP5971">
        <f t="shared" ca="1" si="3178"/>
        <v>1.9992743105950654</v>
      </c>
      <c r="AQ5971">
        <f t="shared" ca="1" si="3179"/>
        <v>1.9992743105950654</v>
      </c>
      <c r="AR5971">
        <f t="shared" ca="1" si="3180"/>
        <v>16.999274310595066</v>
      </c>
      <c r="AS5971">
        <f ca="1">P5971/J5971</f>
        <v>0.19513950850286887</v>
      </c>
    </row>
    <row r="5972" spans="1:51" x14ac:dyDescent="0.4">
      <c r="A5972">
        <f t="shared" si="3164"/>
        <v>201906</v>
      </c>
      <c r="B5972" t="s">
        <v>1072</v>
      </c>
      <c r="C5972" t="s">
        <v>1042</v>
      </c>
      <c r="D5972" t="str">
        <f t="shared" ca="1" si="3173"/>
        <v>I113</v>
      </c>
      <c r="E5972">
        <f t="shared" ca="1" si="3185"/>
        <v>48</v>
      </c>
      <c r="F5972">
        <f t="shared" ca="1" si="3186"/>
        <v>13</v>
      </c>
      <c r="G5972" t="str">
        <f t="shared" ca="1" si="3171"/>
        <v>S11</v>
      </c>
      <c r="H5972" t="str">
        <f t="shared" ca="1" si="3157"/>
        <v>S114</v>
      </c>
      <c r="I5972">
        <f ca="1">VLOOKUP(D5972,PRC!$A$2:$B$21,2,0)*E5972</f>
        <v>32160000</v>
      </c>
      <c r="J5972">
        <f t="shared" ca="1" si="3187"/>
        <v>28622396</v>
      </c>
      <c r="K5972">
        <f ca="1">VLOOKUP(D5972,PRC!$A$1:$C$21,3,0)*E5972</f>
        <v>14472000</v>
      </c>
      <c r="L5972">
        <f t="shared" ca="1" si="3188"/>
        <v>643000</v>
      </c>
      <c r="M5972">
        <f t="shared" ca="1" si="3189"/>
        <v>322000</v>
      </c>
      <c r="N5972">
        <f t="shared" ca="1" si="3190"/>
        <v>1286000</v>
      </c>
      <c r="O5972">
        <f t="shared" ca="1" si="3191"/>
        <v>4824000</v>
      </c>
      <c r="P5972">
        <f t="shared" ca="1" si="3172"/>
        <v>7075396</v>
      </c>
      <c r="Q5972">
        <f ca="1">IF(P5972&gt;0,1,0)</f>
        <v>1</v>
      </c>
      <c r="R5972">
        <f t="shared" ca="1" si="3192"/>
        <v>11</v>
      </c>
      <c r="S5972">
        <f t="shared" ca="1" si="3193"/>
        <v>2</v>
      </c>
      <c r="T5972">
        <f t="shared" ca="1" si="3194"/>
        <v>1</v>
      </c>
      <c r="U5972">
        <f t="shared" ca="1" si="3195"/>
        <v>4</v>
      </c>
      <c r="V5972">
        <f t="shared" ca="1" si="3196"/>
        <v>15</v>
      </c>
      <c r="X5972">
        <f t="shared" si="3198"/>
        <v>5972</v>
      </c>
      <c r="Y5972">
        <f t="shared" si="3199"/>
        <v>5957</v>
      </c>
      <c r="Z5972">
        <f t="shared" si="3200"/>
        <v>5958</v>
      </c>
      <c r="AA5972">
        <f t="shared" si="3197"/>
        <v>5976</v>
      </c>
      <c r="AB5972">
        <f t="shared" si="3165"/>
        <v>20</v>
      </c>
      <c r="AM5972" t="str">
        <f t="shared" si="3166"/>
        <v>201906AT</v>
      </c>
      <c r="AN5972">
        <f t="shared" ca="1" si="3201"/>
        <v>11.000012437810947</v>
      </c>
      <c r="AO5972">
        <f t="shared" ca="1" si="3202"/>
        <v>1.9993781094527363</v>
      </c>
      <c r="AP5972">
        <f t="shared" ca="1" si="3178"/>
        <v>1.0012437810945274</v>
      </c>
      <c r="AQ5972">
        <f t="shared" ca="1" si="3179"/>
        <v>3.9987562189054726</v>
      </c>
      <c r="AR5972">
        <f t="shared" ca="1" si="3180"/>
        <v>15</v>
      </c>
      <c r="AS5972">
        <f ca="1">P5972/J5972</f>
        <v>0.24719789356558411</v>
      </c>
    </row>
    <row r="5973" spans="1:51" x14ac:dyDescent="0.4">
      <c r="A5973">
        <f t="shared" si="3164"/>
        <v>201906</v>
      </c>
      <c r="B5973" t="s">
        <v>1073</v>
      </c>
      <c r="C5973" t="s">
        <v>1042</v>
      </c>
      <c r="D5973" t="str">
        <f t="shared" ca="1" si="3173"/>
        <v>I110</v>
      </c>
      <c r="E5973">
        <f t="shared" ca="1" si="3185"/>
        <v>80</v>
      </c>
      <c r="F5973">
        <f t="shared" ca="1" si="3186"/>
        <v>15</v>
      </c>
      <c r="G5973" t="str">
        <f t="shared" ca="1" si="3171"/>
        <v>S10</v>
      </c>
      <c r="H5973" t="str">
        <f t="shared" ca="1" si="3157"/>
        <v>S105</v>
      </c>
      <c r="I5973">
        <f ca="1">VLOOKUP(D5973,PRC!$A$2:$B$21,2,0)*E5973</f>
        <v>24000000</v>
      </c>
      <c r="J5973">
        <f t="shared" ca="1" si="3187"/>
        <v>20639996</v>
      </c>
      <c r="K5973">
        <f ca="1">VLOOKUP(D5973,PRC!$A$1:$C$21,3,0)*E5973</f>
        <v>11040000</v>
      </c>
      <c r="L5973">
        <f t="shared" ca="1" si="3188"/>
        <v>480000</v>
      </c>
      <c r="M5973">
        <f t="shared" ca="1" si="3189"/>
        <v>720000</v>
      </c>
      <c r="N5973">
        <f t="shared" ca="1" si="3190"/>
        <v>1200000</v>
      </c>
      <c r="O5973">
        <f t="shared" ca="1" si="3191"/>
        <v>4320000</v>
      </c>
      <c r="P5973">
        <f t="shared" ca="1" si="3172"/>
        <v>2879996</v>
      </c>
      <c r="Q5973">
        <f ca="1">IF(P5973&gt;0,1,0)</f>
        <v>1</v>
      </c>
      <c r="R5973">
        <f t="shared" ca="1" si="3192"/>
        <v>14</v>
      </c>
      <c r="S5973">
        <f t="shared" ca="1" si="3193"/>
        <v>2</v>
      </c>
      <c r="T5973">
        <f t="shared" ca="1" si="3194"/>
        <v>3</v>
      </c>
      <c r="U5973">
        <f t="shared" ca="1" si="3195"/>
        <v>5</v>
      </c>
      <c r="V5973">
        <f t="shared" ca="1" si="3196"/>
        <v>18</v>
      </c>
      <c r="X5973">
        <f t="shared" si="3198"/>
        <v>5973</v>
      </c>
      <c r="Y5973">
        <f t="shared" si="3199"/>
        <v>5957</v>
      </c>
      <c r="Z5973">
        <f t="shared" si="3200"/>
        <v>5958</v>
      </c>
      <c r="AA5973">
        <f t="shared" si="3197"/>
        <v>5976</v>
      </c>
      <c r="AB5973">
        <f t="shared" si="3165"/>
        <v>20</v>
      </c>
      <c r="AM5973" t="str">
        <f t="shared" si="3166"/>
        <v>201906AT</v>
      </c>
      <c r="AN5973">
        <f t="shared" ca="1" si="3201"/>
        <v>14.000016666666671</v>
      </c>
      <c r="AO5973">
        <f t="shared" ca="1" si="3202"/>
        <v>2</v>
      </c>
      <c r="AP5973">
        <f t="shared" ca="1" si="3178"/>
        <v>3</v>
      </c>
      <c r="AQ5973">
        <f t="shared" ca="1" si="3179"/>
        <v>5</v>
      </c>
      <c r="AR5973">
        <f t="shared" ca="1" si="3180"/>
        <v>18</v>
      </c>
      <c r="AS5973">
        <f ca="1">P5973/J5973</f>
        <v>0.13953471696409245</v>
      </c>
    </row>
    <row r="5974" spans="1:51" x14ac:dyDescent="0.4">
      <c r="A5974">
        <f t="shared" si="3164"/>
        <v>201906</v>
      </c>
      <c r="B5974" t="s">
        <v>1074</v>
      </c>
      <c r="C5974" t="s">
        <v>1042</v>
      </c>
      <c r="D5974" t="str">
        <f t="shared" ca="1" si="3173"/>
        <v>I117</v>
      </c>
      <c r="E5974">
        <f t="shared" ca="1" si="3185"/>
        <v>79</v>
      </c>
      <c r="F5974">
        <f t="shared" ca="1" si="3186"/>
        <v>17</v>
      </c>
      <c r="G5974" t="str">
        <f t="shared" ca="1" si="3171"/>
        <v>S11</v>
      </c>
      <c r="H5974" t="str">
        <f t="shared" ca="1" si="3157"/>
        <v>S112</v>
      </c>
      <c r="I5974">
        <f ca="1">VLOOKUP(D5974,PRC!$A$2:$B$21,2,0)*E5974</f>
        <v>197500000</v>
      </c>
      <c r="J5974">
        <f t="shared" ca="1" si="3187"/>
        <v>161949996</v>
      </c>
      <c r="K5974">
        <f ca="1">VLOOKUP(D5974,PRC!$A$1:$C$21,3,0)*E5974</f>
        <v>90850000</v>
      </c>
      <c r="L5974">
        <f t="shared" ca="1" si="3188"/>
        <v>1975000</v>
      </c>
      <c r="M5974">
        <f t="shared" ca="1" si="3189"/>
        <v>1975000</v>
      </c>
      <c r="N5974">
        <f t="shared" ca="1" si="3190"/>
        <v>3950000</v>
      </c>
      <c r="O5974">
        <f t="shared" ca="1" si="3191"/>
        <v>31600000</v>
      </c>
      <c r="P5974">
        <f t="shared" ca="1" si="3172"/>
        <v>31599996</v>
      </c>
      <c r="Q5974">
        <f ca="1">IF(P5974&gt;0,1,0)</f>
        <v>1</v>
      </c>
      <c r="R5974">
        <f t="shared" ca="1" si="3192"/>
        <v>18</v>
      </c>
      <c r="S5974">
        <f t="shared" ca="1" si="3193"/>
        <v>1</v>
      </c>
      <c r="T5974">
        <f t="shared" ca="1" si="3194"/>
        <v>1</v>
      </c>
      <c r="U5974">
        <f t="shared" ca="1" si="3195"/>
        <v>2</v>
      </c>
      <c r="V5974">
        <f t="shared" ca="1" si="3196"/>
        <v>16</v>
      </c>
      <c r="X5974">
        <f t="shared" si="3198"/>
        <v>5974</v>
      </c>
      <c r="Y5974">
        <f t="shared" si="3199"/>
        <v>5957</v>
      </c>
      <c r="Z5974">
        <f t="shared" si="3200"/>
        <v>5958</v>
      </c>
      <c r="AA5974">
        <f t="shared" si="3197"/>
        <v>5976</v>
      </c>
      <c r="AB5974">
        <f t="shared" si="3165"/>
        <v>20</v>
      </c>
      <c r="AM5974" t="str">
        <f t="shared" si="3166"/>
        <v>201906AT</v>
      </c>
      <c r="AN5974">
        <f t="shared" ca="1" si="3201"/>
        <v>18.000002025316451</v>
      </c>
      <c r="AO5974">
        <f t="shared" ca="1" si="3202"/>
        <v>1</v>
      </c>
      <c r="AP5974">
        <f t="shared" ca="1" si="3178"/>
        <v>1</v>
      </c>
      <c r="AQ5974">
        <f t="shared" ca="1" si="3179"/>
        <v>2</v>
      </c>
      <c r="AR5974">
        <f t="shared" ca="1" si="3180"/>
        <v>16</v>
      </c>
      <c r="AS5974">
        <f ca="1">P5974/J5974</f>
        <v>0.19512193133984393</v>
      </c>
    </row>
    <row r="5975" spans="1:51" x14ac:dyDescent="0.4">
      <c r="A5975">
        <f t="shared" si="3164"/>
        <v>201906</v>
      </c>
      <c r="B5975" t="s">
        <v>1075</v>
      </c>
      <c r="C5975" t="s">
        <v>1042</v>
      </c>
      <c r="D5975" t="str">
        <f t="shared" ca="1" si="3173"/>
        <v>I101</v>
      </c>
      <c r="E5975">
        <f t="shared" ca="1" si="3185"/>
        <v>77</v>
      </c>
      <c r="F5975">
        <f t="shared" ca="1" si="3186"/>
        <v>20</v>
      </c>
      <c r="G5975" t="str">
        <f t="shared" ca="1" si="3171"/>
        <v>S11</v>
      </c>
      <c r="H5975" t="str">
        <f t="shared" ca="1" si="3157"/>
        <v>S110</v>
      </c>
      <c r="I5975">
        <f ca="1">VLOOKUP(D5975,PRC!$A$2:$B$21,2,0)*E5975</f>
        <v>2310000</v>
      </c>
      <c r="J5975">
        <f t="shared" ca="1" si="3187"/>
        <v>1847996</v>
      </c>
      <c r="K5975">
        <f ca="1">VLOOKUP(D5975,PRC!$A$1:$C$21,3,0)*E5975</f>
        <v>1201200</v>
      </c>
      <c r="L5975">
        <f t="shared" ca="1" si="3188"/>
        <v>46000</v>
      </c>
      <c r="M5975">
        <f t="shared" ca="1" si="3189"/>
        <v>69000</v>
      </c>
      <c r="N5975">
        <f t="shared" ca="1" si="3190"/>
        <v>116000</v>
      </c>
      <c r="O5975">
        <f t="shared" ca="1" si="3191"/>
        <v>370000</v>
      </c>
      <c r="P5975">
        <f t="shared" ca="1" si="3172"/>
        <v>45796</v>
      </c>
      <c r="Q5975">
        <f ca="1">IF(P5975&gt;0,1,0)</f>
        <v>1</v>
      </c>
      <c r="R5975">
        <f t="shared" ca="1" si="3192"/>
        <v>20</v>
      </c>
      <c r="S5975">
        <f t="shared" ca="1" si="3193"/>
        <v>2</v>
      </c>
      <c r="T5975">
        <f t="shared" ca="1" si="3194"/>
        <v>3</v>
      </c>
      <c r="U5975">
        <f t="shared" ca="1" si="3195"/>
        <v>5</v>
      </c>
      <c r="V5975">
        <f t="shared" ca="1" si="3196"/>
        <v>16</v>
      </c>
      <c r="X5975">
        <f t="shared" si="3198"/>
        <v>5975</v>
      </c>
      <c r="Y5975">
        <f t="shared" si="3199"/>
        <v>5957</v>
      </c>
      <c r="Z5975">
        <f t="shared" si="3200"/>
        <v>5958</v>
      </c>
      <c r="AA5975">
        <f t="shared" si="3197"/>
        <v>5976</v>
      </c>
      <c r="AB5975">
        <f t="shared" si="3165"/>
        <v>20</v>
      </c>
      <c r="AM5975" t="str">
        <f t="shared" si="3166"/>
        <v>201906AT</v>
      </c>
      <c r="AN5975">
        <f t="shared" ca="1" si="3201"/>
        <v>20.000173160173162</v>
      </c>
      <c r="AO5975">
        <f t="shared" ca="1" si="3202"/>
        <v>1.9913419913419914</v>
      </c>
      <c r="AP5975">
        <f t="shared" ca="1" si="3178"/>
        <v>2.9870129870129869</v>
      </c>
      <c r="AQ5975">
        <f t="shared" ca="1" si="3179"/>
        <v>5.0216450216450212</v>
      </c>
      <c r="AR5975">
        <f t="shared" ca="1" si="3180"/>
        <v>16.017316017316016</v>
      </c>
      <c r="AS5975">
        <f ca="1">P5975/J5975</f>
        <v>2.4781438920863465E-2</v>
      </c>
    </row>
    <row r="5976" spans="1:51" x14ac:dyDescent="0.4">
      <c r="A5976">
        <f t="shared" si="3164"/>
        <v>201906</v>
      </c>
      <c r="B5976" t="s">
        <v>1076</v>
      </c>
      <c r="C5976" t="s">
        <v>1042</v>
      </c>
      <c r="D5976" t="str">
        <f t="shared" ca="1" si="3173"/>
        <v>I119</v>
      </c>
      <c r="E5976">
        <f t="shared" ca="1" si="3185"/>
        <v>61</v>
      </c>
      <c r="F5976">
        <f t="shared" ca="1" si="3186"/>
        <v>16</v>
      </c>
      <c r="G5976" t="str">
        <f t="shared" ca="1" si="3171"/>
        <v>S11</v>
      </c>
      <c r="H5976" t="str">
        <f t="shared" ca="1" si="3157"/>
        <v>S119</v>
      </c>
      <c r="I5976">
        <f ca="1">VLOOKUP(D5976,PRC!$A$2:$B$21,2,0)*E5976</f>
        <v>5795000</v>
      </c>
      <c r="J5976">
        <f t="shared" ca="1" si="3187"/>
        <v>5215496</v>
      </c>
      <c r="K5976">
        <f ca="1">VLOOKUP(D5976,PRC!$A$1:$C$21,3,0)*E5976</f>
        <v>2781600</v>
      </c>
      <c r="L5976">
        <f t="shared" ca="1" si="3188"/>
        <v>58000</v>
      </c>
      <c r="M5976">
        <f t="shared" ca="1" si="3189"/>
        <v>58000</v>
      </c>
      <c r="N5976">
        <f t="shared" ca="1" si="3190"/>
        <v>116000</v>
      </c>
      <c r="O5976">
        <f t="shared" ca="1" si="3191"/>
        <v>927000</v>
      </c>
      <c r="P5976">
        <f t="shared" ca="1" si="3172"/>
        <v>1274896</v>
      </c>
      <c r="Q5976">
        <f ca="1">IF(P5976&gt;0,1,0)</f>
        <v>1</v>
      </c>
      <c r="R5976">
        <f t="shared" ca="1" si="3192"/>
        <v>10</v>
      </c>
      <c r="S5976">
        <f t="shared" ca="1" si="3193"/>
        <v>1</v>
      </c>
      <c r="T5976">
        <f t="shared" ca="1" si="3194"/>
        <v>1</v>
      </c>
      <c r="U5976">
        <f t="shared" ca="1" si="3195"/>
        <v>2</v>
      </c>
      <c r="V5976">
        <f t="shared" ca="1" si="3196"/>
        <v>16</v>
      </c>
      <c r="X5976">
        <f t="shared" si="3198"/>
        <v>5976</v>
      </c>
      <c r="Y5976">
        <f t="shared" si="3199"/>
        <v>5957</v>
      </c>
      <c r="Z5976">
        <f t="shared" si="3200"/>
        <v>5958</v>
      </c>
      <c r="AA5976">
        <f t="shared" si="3197"/>
        <v>5976</v>
      </c>
      <c r="AB5976">
        <f t="shared" si="3165"/>
        <v>20</v>
      </c>
      <c r="AM5976" t="str">
        <f t="shared" si="3166"/>
        <v>201906AT</v>
      </c>
      <c r="AN5976">
        <f t="shared" ca="1" si="3201"/>
        <v>10.000069025021574</v>
      </c>
      <c r="AO5976">
        <f t="shared" ca="1" si="3202"/>
        <v>1.0008628127696291</v>
      </c>
      <c r="AP5976">
        <f t="shared" ca="1" si="3178"/>
        <v>1.0008628127696291</v>
      </c>
      <c r="AQ5976">
        <f t="shared" ca="1" si="3179"/>
        <v>2.0017256255392581</v>
      </c>
      <c r="AR5976">
        <f t="shared" ca="1" si="3180"/>
        <v>15.996548748921485</v>
      </c>
      <c r="AS5976">
        <f ca="1">P5976/J5976</f>
        <v>0.24444386497468312</v>
      </c>
    </row>
    <row r="5977" spans="1:51" x14ac:dyDescent="0.4">
      <c r="A5977" s="1">
        <f t="shared" si="3164"/>
        <v>201906</v>
      </c>
      <c r="B5977" s="1" t="s">
        <v>1078</v>
      </c>
      <c r="C5977" s="1" t="s">
        <v>1080</v>
      </c>
      <c r="D5977" s="1" t="str">
        <f ca="1">"I"&amp;RANDBETWEEN(101,120)</f>
        <v>I116</v>
      </c>
      <c r="E5977" s="3">
        <f t="shared" ca="1" si="3185"/>
        <v>220</v>
      </c>
      <c r="F5977" s="3">
        <f t="shared" ca="1" si="3186"/>
        <v>19</v>
      </c>
      <c r="G5977" s="1" t="str">
        <f ca="1">LEFT(H5977,3)</f>
        <v>S11</v>
      </c>
      <c r="H5977" s="1" t="str">
        <f ca="1">"S"&amp;RANDBETWEEN(101,120)</f>
        <v>S112</v>
      </c>
      <c r="I5977" s="1">
        <f ca="1">VLOOKUP(D5977,PRC!$A$2:$B$21,2,0)*E5977</f>
        <v>321200000</v>
      </c>
      <c r="J5977" s="1">
        <f t="shared" ca="1" si="3187"/>
        <v>279443996</v>
      </c>
      <c r="K5977" s="1">
        <f ca="1">VLOOKUP(D5977,PRC!$A$1:$C$21,3,0)*E5977</f>
        <v>192720000</v>
      </c>
      <c r="L5977" s="1">
        <f t="shared" ca="1" si="3188"/>
        <v>44968000</v>
      </c>
      <c r="M5977" s="1">
        <f t="shared" ca="1" si="3189"/>
        <v>9636000</v>
      </c>
      <c r="N5977" s="1">
        <f t="shared" ca="1" si="3190"/>
        <v>6424000</v>
      </c>
      <c r="O5977" s="1">
        <f t="shared" ca="1" si="3191"/>
        <v>44968000</v>
      </c>
      <c r="P5977" s="1">
        <f ca="1">J5977-SUM(K5977:O5977)</f>
        <v>-19272004</v>
      </c>
      <c r="Q5977">
        <f ca="1">IF(P5977&gt;0,1,0)</f>
        <v>0</v>
      </c>
      <c r="R5977" s="3">
        <f t="shared" ca="1" si="3192"/>
        <v>13</v>
      </c>
      <c r="S5977" s="3">
        <f t="shared" ca="1" si="3193"/>
        <v>14</v>
      </c>
      <c r="T5977" s="3">
        <f t="shared" ca="1" si="3194"/>
        <v>3</v>
      </c>
      <c r="U5977" s="3">
        <f t="shared" ca="1" si="3195"/>
        <v>2</v>
      </c>
      <c r="V5977" s="3">
        <f t="shared" ca="1" si="3196"/>
        <v>14</v>
      </c>
      <c r="W5977" t="str">
        <f>C5977&amp;A5977&amp;"EBIT"</f>
        <v>VN201906EBIT</v>
      </c>
      <c r="X5977">
        <f t="shared" si="3198"/>
        <v>5977</v>
      </c>
      <c r="Y5977">
        <f t="shared" si="3199"/>
        <v>5977</v>
      </c>
      <c r="Z5977">
        <f t="shared" si="3200"/>
        <v>5978</v>
      </c>
      <c r="AA5977">
        <f t="shared" si="3197"/>
        <v>5989</v>
      </c>
      <c r="AB5977">
        <f t="shared" si="3165"/>
        <v>13</v>
      </c>
      <c r="AC5977" s="4" t="s">
        <v>1106</v>
      </c>
      <c r="AD5977">
        <f>VLOOKUP(C5977&amp;A5977&amp;AC5977,PRF_POL!$A$2:$J$97,5,0)</f>
        <v>150</v>
      </c>
      <c r="AE5977">
        <f>$AE$2</f>
        <v>40</v>
      </c>
      <c r="AF5977">
        <f>VLOOKUP($C5977&amp;$A5977&amp;$AC5977,PRF_POL!$A$2:$J$97,6,0)</f>
        <v>0</v>
      </c>
      <c r="AG5977">
        <f>VLOOKUP($C5977&amp;$A5977&amp;$AC5977,PRF_POL!$A$2:$J$97,7,0)</f>
        <v>10</v>
      </c>
      <c r="AH5977">
        <f>VLOOKUP($C5977&amp;$A5977&amp;$AC5977,PRF_POL!$A$2:$J$97,8,0)</f>
        <v>1</v>
      </c>
      <c r="AI5977">
        <f>VLOOKUP($C5977&amp;$A5977&amp;$AC5977,PRF_POL!$A$2:$J$97,9,0)</f>
        <v>1</v>
      </c>
      <c r="AJ5977">
        <f>VLOOKUP($C5977&amp;$A5977&amp;$AC5977,PRF_POL!$A$2:$J$97,10,0)</f>
        <v>10</v>
      </c>
      <c r="AK5977">
        <f>SUM(AE5977:AJ5977)</f>
        <v>62</v>
      </c>
      <c r="AL5977" s="3">
        <f ca="1">SUM(INDIRECT("P"&amp;Y5977):INDIRECT("P"&amp;AA5977))</f>
        <v>465306698.00000006</v>
      </c>
      <c r="AM5977" t="str">
        <f t="shared" si="3166"/>
        <v>201906VN</v>
      </c>
      <c r="AN5977">
        <f t="shared" ca="1" si="3201"/>
        <v>13.000001245330017</v>
      </c>
      <c r="AO5977">
        <f t="shared" ca="1" si="3202"/>
        <v>14.000000000000002</v>
      </c>
      <c r="AP5977">
        <f t="shared" ca="1" si="3178"/>
        <v>3</v>
      </c>
      <c r="AQ5977">
        <f t="shared" ca="1" si="3179"/>
        <v>2</v>
      </c>
      <c r="AR5977">
        <f t="shared" ca="1" si="3180"/>
        <v>14.000000000000002</v>
      </c>
      <c r="AS5977">
        <f ca="1">P5977/J5977</f>
        <v>-6.8965532542699534E-2</v>
      </c>
      <c r="AT5977">
        <f ca="1">MIN(INDIRECT("E"&amp;$Y5977):INDIRECT("E"&amp;$AA5977))</f>
        <v>153</v>
      </c>
      <c r="AU5977">
        <f ca="1">MIN(INDIRECT("AN"&amp;$Y5977):INDIRECT("AN"&amp;$AA5977))</f>
        <v>7.4074073541652297E-7</v>
      </c>
      <c r="AV5977">
        <f ca="1">MIN(INDIRECT("AO"&amp;$Y5977):INDIRECT("AO"&amp;$AA5977))</f>
        <v>10</v>
      </c>
      <c r="AW5977">
        <f ca="1">MIN(INDIRECT("AP"&amp;$Y5977):INDIRECT("AP"&amp;$AA5977))</f>
        <v>0.9999024485416057</v>
      </c>
      <c r="AX5977">
        <f ca="1">MIN(INDIRECT("AQ"&amp;$Y5977):INDIRECT("AQ"&amp;$AA5977))</f>
        <v>1</v>
      </c>
      <c r="AY5977">
        <f ca="1">MIN(INDIRECT("AR"&amp;$Y5977):INDIRECT("AR"&amp;$AA5977))</f>
        <v>11</v>
      </c>
    </row>
    <row r="5978" spans="1:51" x14ac:dyDescent="0.4">
      <c r="A5978">
        <f t="shared" si="3164"/>
        <v>201906</v>
      </c>
      <c r="B5978" t="s">
        <v>1082</v>
      </c>
      <c r="C5978" t="s">
        <v>1080</v>
      </c>
      <c r="D5978" t="str">
        <f ca="1">"I"&amp;RANDBETWEEN(101,120)</f>
        <v>I109</v>
      </c>
      <c r="E5978">
        <f t="shared" ca="1" si="3185"/>
        <v>237</v>
      </c>
      <c r="F5978">
        <f t="shared" ca="1" si="3186"/>
        <v>6</v>
      </c>
      <c r="G5978" t="str">
        <f t="shared" ref="G5978:G5989" ca="1" si="3203">LEFT(H5978,3)</f>
        <v>S12</v>
      </c>
      <c r="H5978" t="str">
        <f t="shared" ca="1" si="3157"/>
        <v>S120</v>
      </c>
      <c r="I5978">
        <f ca="1">VLOOKUP(D5978,PRC!$A$2:$B$21,2,0)*E5978</f>
        <v>118500000</v>
      </c>
      <c r="J5978">
        <f t="shared" ca="1" si="3187"/>
        <v>104279996</v>
      </c>
      <c r="K5978">
        <f ca="1">VLOOKUP(D5978,PRC!$A$1:$C$21,3,0)*E5978</f>
        <v>47400000</v>
      </c>
      <c r="L5978">
        <f t="shared" ca="1" si="3188"/>
        <v>17775000</v>
      </c>
      <c r="M5978">
        <f t="shared" ca="1" si="3189"/>
        <v>2370000</v>
      </c>
      <c r="N5978">
        <f t="shared" ca="1" si="3190"/>
        <v>5925000</v>
      </c>
      <c r="O5978">
        <f t="shared" ca="1" si="3191"/>
        <v>13035000</v>
      </c>
      <c r="P5978">
        <f t="shared" ref="P5978:P5989" ca="1" si="3204">J5978-SUM(K5978:O5978)</f>
        <v>17774996</v>
      </c>
      <c r="Q5978">
        <f ca="1">IF(P5978&gt;0,1,0)</f>
        <v>1</v>
      </c>
      <c r="R5978">
        <f t="shared" ca="1" si="3192"/>
        <v>12</v>
      </c>
      <c r="S5978">
        <f t="shared" ca="1" si="3193"/>
        <v>15</v>
      </c>
      <c r="T5978">
        <f t="shared" ca="1" si="3194"/>
        <v>2</v>
      </c>
      <c r="U5978">
        <f t="shared" ca="1" si="3195"/>
        <v>5</v>
      </c>
      <c r="V5978">
        <f t="shared" ca="1" si="3196"/>
        <v>11</v>
      </c>
      <c r="W5978" t="str">
        <f>C5978&amp;A5978&amp;"SALES"</f>
        <v>VN201906SALES</v>
      </c>
      <c r="X5978">
        <f t="shared" si="3198"/>
        <v>5978</v>
      </c>
      <c r="Y5978">
        <f t="shared" si="3199"/>
        <v>5977</v>
      </c>
      <c r="Z5978">
        <f t="shared" si="3200"/>
        <v>5978</v>
      </c>
      <c r="AA5978">
        <f t="shared" si="3197"/>
        <v>5989</v>
      </c>
      <c r="AB5978">
        <f t="shared" si="3165"/>
        <v>13</v>
      </c>
      <c r="AC5978" s="4" t="s">
        <v>1107</v>
      </c>
      <c r="AD5978">
        <f>VLOOKUP(C5978&amp;A5978&amp;AC5978,PRF_POL!$A$2:$J$97,5,0)</f>
        <v>250</v>
      </c>
      <c r="AE5978">
        <f>$AE$3</f>
        <v>60</v>
      </c>
      <c r="AF5978">
        <f>VLOOKUP($C5978&amp;$A5978&amp;$AC5978,PRF_POL!$A$2:$J$97,6,0)</f>
        <v>20</v>
      </c>
      <c r="AG5978">
        <f>VLOOKUP($C5978&amp;$A5978&amp;$AC5978,PRF_POL!$A$2:$J$97,7,0)</f>
        <v>15</v>
      </c>
      <c r="AH5978">
        <f>VLOOKUP($C5978&amp;$A5978&amp;$AC5978,PRF_POL!$A$2:$J$97,8,0)</f>
        <v>5</v>
      </c>
      <c r="AI5978">
        <f>VLOOKUP($C5978&amp;$A5978&amp;$AC5978,PRF_POL!$A$2:$J$97,9,0)</f>
        <v>5</v>
      </c>
      <c r="AJ5978">
        <f>VLOOKUP($C5978&amp;$A5978&amp;$AC5978,PRF_POL!$A$2:$J$97,10,0)</f>
        <v>20</v>
      </c>
      <c r="AK5978">
        <f>SUM(AE5978:AJ5978)</f>
        <v>125</v>
      </c>
      <c r="AL5978" s="3">
        <f ca="1">SUM(INDIRECT("J"&amp;Y5977):INDIRECT("J"&amp;AA5977))</f>
        <v>3281261598</v>
      </c>
      <c r="AM5978" t="str">
        <f t="shared" si="3166"/>
        <v>201906VN</v>
      </c>
      <c r="AN5978">
        <f t="shared" ca="1" si="3201"/>
        <v>12.000003375527424</v>
      </c>
      <c r="AO5978">
        <f t="shared" ca="1" si="3202"/>
        <v>15</v>
      </c>
      <c r="AP5978">
        <f t="shared" ca="1" si="3178"/>
        <v>2</v>
      </c>
      <c r="AQ5978">
        <f t="shared" ca="1" si="3179"/>
        <v>5</v>
      </c>
      <c r="AR5978">
        <f t="shared" ca="1" si="3180"/>
        <v>11</v>
      </c>
      <c r="AS5978">
        <f ca="1">P5978/J5978</f>
        <v>0.17045451363461886</v>
      </c>
      <c r="AT5978">
        <f ca="1">MAX(INDIRECT("E"&amp;$Y5977):INDIRECT("E"&amp;$AA5977))</f>
        <v>243</v>
      </c>
      <c r="AU5978">
        <f ca="1">MAX(INDIRECT("AN"&amp;$Y5977):INDIRECT("AN"&amp;$AA5977))</f>
        <v>18.0000006584362</v>
      </c>
      <c r="AV5978">
        <f ca="1">MAX(INDIRECT("AO"&amp;$Y5977):INDIRECT("AO"&amp;$AA5977))</f>
        <v>15</v>
      </c>
      <c r="AW5978">
        <f ca="1">MAX(INDIRECT("AP"&amp;$Y5977):INDIRECT("AP"&amp;$AA5977))</f>
        <v>5</v>
      </c>
      <c r="AX5978">
        <f ca="1">MAX(INDIRECT("AQ"&amp;$Y5977):INDIRECT("AQ"&amp;$AA5977))</f>
        <v>5</v>
      </c>
      <c r="AY5978">
        <f ca="1">MAX(INDIRECT("AR"&amp;$Y5977):INDIRECT("AR"&amp;$AA5977))</f>
        <v>18.000258448019643</v>
      </c>
    </row>
    <row r="5979" spans="1:51" x14ac:dyDescent="0.4">
      <c r="A5979">
        <f t="shared" si="3164"/>
        <v>201906</v>
      </c>
      <c r="B5979" t="s">
        <v>1083</v>
      </c>
      <c r="C5979" t="s">
        <v>1080</v>
      </c>
      <c r="D5979" t="str">
        <f t="shared" ref="D5979:D6001" ca="1" si="3205">"I"&amp;RANDBETWEEN(101,120)</f>
        <v>I113</v>
      </c>
      <c r="E5979">
        <f t="shared" ca="1" si="3185"/>
        <v>231</v>
      </c>
      <c r="F5979">
        <f t="shared" ca="1" si="3186"/>
        <v>17</v>
      </c>
      <c r="G5979" t="str">
        <f t="shared" ca="1" si="3203"/>
        <v>S12</v>
      </c>
      <c r="H5979" t="str">
        <f t="shared" ca="1" si="3157"/>
        <v>S120</v>
      </c>
      <c r="I5979">
        <f ca="1">VLOOKUP(D5979,PRC!$A$2:$B$21,2,0)*E5979</f>
        <v>154770000</v>
      </c>
      <c r="J5979">
        <f t="shared" ca="1" si="3187"/>
        <v>148579196</v>
      </c>
      <c r="K5979">
        <f ca="1">VLOOKUP(D5979,PRC!$A$1:$C$21,3,0)*E5979</f>
        <v>69646500</v>
      </c>
      <c r="L5979">
        <f t="shared" ca="1" si="3188"/>
        <v>18572000</v>
      </c>
      <c r="M5979">
        <f t="shared" ca="1" si="3189"/>
        <v>3095000</v>
      </c>
      <c r="N5979">
        <f t="shared" ca="1" si="3190"/>
        <v>4643000</v>
      </c>
      <c r="O5979">
        <f t="shared" ca="1" si="3191"/>
        <v>27859000</v>
      </c>
      <c r="P5979">
        <f t="shared" ca="1" si="3204"/>
        <v>24763696</v>
      </c>
      <c r="Q5979">
        <f ca="1">IF(P5979&gt;0,1,0)</f>
        <v>1</v>
      </c>
      <c r="R5979">
        <f t="shared" ca="1" si="3192"/>
        <v>4</v>
      </c>
      <c r="S5979">
        <f t="shared" ca="1" si="3193"/>
        <v>12</v>
      </c>
      <c r="T5979">
        <f t="shared" ca="1" si="3194"/>
        <v>2</v>
      </c>
      <c r="U5979">
        <f t="shared" ca="1" si="3195"/>
        <v>3</v>
      </c>
      <c r="V5979">
        <f t="shared" ca="1" si="3196"/>
        <v>18</v>
      </c>
      <c r="X5979">
        <f t="shared" si="3198"/>
        <v>5979</v>
      </c>
      <c r="Y5979">
        <f t="shared" si="3199"/>
        <v>5977</v>
      </c>
      <c r="Z5979">
        <f t="shared" si="3200"/>
        <v>5978</v>
      </c>
      <c r="AA5979">
        <f t="shared" si="3197"/>
        <v>5989</v>
      </c>
      <c r="AB5979">
        <f t="shared" si="3165"/>
        <v>13</v>
      </c>
      <c r="AK5979" s="3">
        <f ca="1">SUM(INDIRECT("Q"&amp;Y5977):INDIRECT("Q"&amp;AA5977))</f>
        <v>11</v>
      </c>
      <c r="AL5979">
        <f ca="1">AL5977/AL5978</f>
        <v>0.14180725434497957</v>
      </c>
      <c r="AM5979" t="str">
        <f t="shared" si="3166"/>
        <v>201906VN</v>
      </c>
      <c r="AN5979">
        <f t="shared" ca="1" si="3201"/>
        <v>4.0000025844801996</v>
      </c>
      <c r="AO5979">
        <f t="shared" ca="1" si="3202"/>
        <v>11.999741551980359</v>
      </c>
      <c r="AP5979">
        <f t="shared" ca="1" si="3178"/>
        <v>1.9997415519803581</v>
      </c>
      <c r="AQ5979">
        <f t="shared" ca="1" si="3179"/>
        <v>2.9999353879950896</v>
      </c>
      <c r="AR5979">
        <f t="shared" ca="1" si="3180"/>
        <v>18.000258448019643</v>
      </c>
      <c r="AS5979">
        <f ca="1">P5979/J5979</f>
        <v>0.16667000944062182</v>
      </c>
      <c r="AT5979" t="str">
        <f ca="1">IF(ABS(AT5977-AD5977)&lt;AD5977+(AD5978-AD5977)*5%,"ok","chk")</f>
        <v>ok</v>
      </c>
      <c r="AU5979" t="str">
        <f ca="1">IF(ABS(AU5977-AF5977)&lt;AF5977+(AF5978-AF5977)*5%,"ok","chk")</f>
        <v>ok</v>
      </c>
      <c r="AV5979" t="str">
        <f t="shared" ref="AV5979" ca="1" si="3206">IF(ABS(AV5977-AG5977)&lt;AG5977+(AG5978-AG5977)*5%,"ok","chk")</f>
        <v>ok</v>
      </c>
      <c r="AW5979" t="str">
        <f t="shared" ref="AW5979" ca="1" si="3207">IF(ABS(AW5977-AH5977)&lt;AH5977+(AH5978-AH5977)*5%,"ok","chk")</f>
        <v>ok</v>
      </c>
      <c r="AX5979" t="str">
        <f t="shared" ref="AX5979" ca="1" si="3208">IF(ABS(AX5977-AI5977)&lt;AI5977+(AI5978-AI5977)*5%,"ok","chk")</f>
        <v>ok</v>
      </c>
      <c r="AY5979" t="str">
        <f t="shared" ref="AY5979" ca="1" si="3209">IF(ABS(AY5977-AJ5977)&lt;AJ5977+(AJ5978-AJ5977)*5%,"ok","chk")</f>
        <v>ok</v>
      </c>
    </row>
    <row r="5980" spans="1:51" x14ac:dyDescent="0.4">
      <c r="A5980">
        <f t="shared" si="3164"/>
        <v>201906</v>
      </c>
      <c r="B5980" t="s">
        <v>1084</v>
      </c>
      <c r="C5980" t="s">
        <v>1080</v>
      </c>
      <c r="D5980" t="str">
        <f t="shared" ca="1" si="3205"/>
        <v>I117</v>
      </c>
      <c r="E5980">
        <f t="shared" ca="1" si="3185"/>
        <v>223</v>
      </c>
      <c r="F5980">
        <f t="shared" ca="1" si="3186"/>
        <v>14</v>
      </c>
      <c r="G5980" t="str">
        <f t="shared" ca="1" si="3203"/>
        <v>S10</v>
      </c>
      <c r="H5980" t="str">
        <f t="shared" ca="1" si="3157"/>
        <v>S104</v>
      </c>
      <c r="I5980">
        <f ca="1">VLOOKUP(D5980,PRC!$A$2:$B$21,2,0)*E5980</f>
        <v>557500000</v>
      </c>
      <c r="J5980">
        <f t="shared" ca="1" si="3187"/>
        <v>512899996</v>
      </c>
      <c r="K5980">
        <f ca="1">VLOOKUP(D5980,PRC!$A$1:$C$21,3,0)*E5980</f>
        <v>256450000</v>
      </c>
      <c r="L5980">
        <f t="shared" ca="1" si="3188"/>
        <v>61325000</v>
      </c>
      <c r="M5980">
        <f t="shared" ca="1" si="3189"/>
        <v>22300000</v>
      </c>
      <c r="N5980">
        <f t="shared" ca="1" si="3190"/>
        <v>5575000</v>
      </c>
      <c r="O5980">
        <f t="shared" ca="1" si="3191"/>
        <v>72475000</v>
      </c>
      <c r="P5980">
        <f t="shared" ca="1" si="3204"/>
        <v>94774996</v>
      </c>
      <c r="Q5980">
        <f ca="1">IF(P5980&gt;0,1,0)</f>
        <v>1</v>
      </c>
      <c r="R5980">
        <f t="shared" ca="1" si="3192"/>
        <v>8</v>
      </c>
      <c r="S5980">
        <f t="shared" ca="1" si="3193"/>
        <v>11</v>
      </c>
      <c r="T5980">
        <f t="shared" ca="1" si="3194"/>
        <v>4</v>
      </c>
      <c r="U5980">
        <f t="shared" ca="1" si="3195"/>
        <v>1</v>
      </c>
      <c r="V5980">
        <f t="shared" ca="1" si="3196"/>
        <v>13</v>
      </c>
      <c r="X5980">
        <f t="shared" si="3198"/>
        <v>5980</v>
      </c>
      <c r="Y5980">
        <f t="shared" si="3199"/>
        <v>5977</v>
      </c>
      <c r="Z5980">
        <f t="shared" si="3200"/>
        <v>5978</v>
      </c>
      <c r="AA5980">
        <f t="shared" si="3197"/>
        <v>5989</v>
      </c>
      <c r="AB5980">
        <f t="shared" si="3165"/>
        <v>13</v>
      </c>
      <c r="AK5980" s="2">
        <f ca="1">AK5979/AB5977</f>
        <v>0.84615384615384615</v>
      </c>
      <c r="AM5980" t="str">
        <f t="shared" si="3166"/>
        <v>201906VN</v>
      </c>
      <c r="AN5980">
        <f t="shared" ca="1" si="3201"/>
        <v>8.0000007174887866</v>
      </c>
      <c r="AO5980">
        <f t="shared" ca="1" si="3202"/>
        <v>11</v>
      </c>
      <c r="AP5980">
        <f t="shared" ca="1" si="3178"/>
        <v>4</v>
      </c>
      <c r="AQ5980">
        <f t="shared" ca="1" si="3179"/>
        <v>1</v>
      </c>
      <c r="AR5980">
        <f t="shared" ca="1" si="3180"/>
        <v>13</v>
      </c>
      <c r="AS5980">
        <f ca="1">P5980/J5980</f>
        <v>0.18478260233794191</v>
      </c>
      <c r="AT5980" t="str">
        <f ca="1">IF(ABS(AD5978-AT5978)&lt;AT5978+(AD5978-AD5977)*5%,"ok","chk")</f>
        <v>ok</v>
      </c>
      <c r="AU5980" t="str">
        <f ca="1">IF(ABS(AF5978-AU5978)&lt;AU5978+(AF5978-AF5977)*5%,"ok","chk")</f>
        <v>ok</v>
      </c>
      <c r="AV5980" t="str">
        <f t="shared" ref="AV5980" ca="1" si="3210">IF(ABS(AG5978-AV5978)&lt;AV5978+(AG5978-AG5977)*5%,"ok","chk")</f>
        <v>ok</v>
      </c>
      <c r="AW5980" t="str">
        <f t="shared" ref="AW5980" ca="1" si="3211">IF(ABS(AH5978-AW5978)&lt;AW5978+(AH5978-AH5977)*5%,"ok","chk")</f>
        <v>ok</v>
      </c>
      <c r="AX5980" t="str">
        <f t="shared" ref="AX5980" ca="1" si="3212">IF(ABS(AI5978-AX5978)&lt;AX5978+(AI5978-AI5977)*5%,"ok","chk")</f>
        <v>ok</v>
      </c>
      <c r="AY5980" t="str">
        <f t="shared" ref="AY5980" ca="1" si="3213">IF(ABS(AJ5978-AY5978)&lt;AY5978+(AJ5978-AJ5977)*5%,"ok","chk")</f>
        <v>ok</v>
      </c>
    </row>
    <row r="5981" spans="1:51" x14ac:dyDescent="0.4">
      <c r="A5981">
        <f t="shared" si="3164"/>
        <v>201906</v>
      </c>
      <c r="B5981" t="s">
        <v>1085</v>
      </c>
      <c r="C5981" t="s">
        <v>1080</v>
      </c>
      <c r="D5981" t="str">
        <f t="shared" ca="1" si="3205"/>
        <v>I113</v>
      </c>
      <c r="E5981">
        <f t="shared" ca="1" si="3185"/>
        <v>153</v>
      </c>
      <c r="F5981">
        <f t="shared" ca="1" si="3186"/>
        <v>20</v>
      </c>
      <c r="G5981" t="str">
        <f t="shared" ca="1" si="3203"/>
        <v>S10</v>
      </c>
      <c r="H5981" t="str">
        <f t="shared" ca="1" si="3157"/>
        <v>S102</v>
      </c>
      <c r="I5981">
        <f ca="1">VLOOKUP(D5981,PRC!$A$2:$B$21,2,0)*E5981</f>
        <v>102510000</v>
      </c>
      <c r="J5981">
        <f t="shared" ca="1" si="3187"/>
        <v>100459796</v>
      </c>
      <c r="K5981">
        <f ca="1">VLOOKUP(D5981,PRC!$A$1:$C$21,3,0)*E5981</f>
        <v>46129500</v>
      </c>
      <c r="L5981">
        <f t="shared" ca="1" si="3188"/>
        <v>10251000</v>
      </c>
      <c r="M5981">
        <f t="shared" ca="1" si="3189"/>
        <v>1025000</v>
      </c>
      <c r="N5981">
        <f t="shared" ca="1" si="3190"/>
        <v>3075000</v>
      </c>
      <c r="O5981">
        <f t="shared" ca="1" si="3191"/>
        <v>13326000</v>
      </c>
      <c r="P5981">
        <f t="shared" ca="1" si="3204"/>
        <v>26653296</v>
      </c>
      <c r="Q5981">
        <f ca="1">IF(P5981&gt;0,1,0)</f>
        <v>1</v>
      </c>
      <c r="R5981">
        <f t="shared" ca="1" si="3192"/>
        <v>2</v>
      </c>
      <c r="S5981">
        <f t="shared" ca="1" si="3193"/>
        <v>10</v>
      </c>
      <c r="T5981">
        <f t="shared" ca="1" si="3194"/>
        <v>1</v>
      </c>
      <c r="U5981">
        <f t="shared" ca="1" si="3195"/>
        <v>3</v>
      </c>
      <c r="V5981">
        <f t="shared" ca="1" si="3196"/>
        <v>13</v>
      </c>
      <c r="X5981">
        <f t="shared" si="3198"/>
        <v>5981</v>
      </c>
      <c r="Y5981">
        <f t="shared" si="3199"/>
        <v>5977</v>
      </c>
      <c r="Z5981">
        <f t="shared" si="3200"/>
        <v>5978</v>
      </c>
      <c r="AA5981">
        <f t="shared" si="3197"/>
        <v>5989</v>
      </c>
      <c r="AB5981">
        <f t="shared" si="3165"/>
        <v>13</v>
      </c>
      <c r="AM5981" t="str">
        <f t="shared" si="3166"/>
        <v>201906VN</v>
      </c>
      <c r="AN5981">
        <f t="shared" ca="1" si="3201"/>
        <v>2.0000039020583338</v>
      </c>
      <c r="AO5981">
        <f t="shared" ca="1" si="3202"/>
        <v>10</v>
      </c>
      <c r="AP5981">
        <f t="shared" ca="1" si="3178"/>
        <v>0.9999024485416057</v>
      </c>
      <c r="AQ5981">
        <f t="shared" ca="1" si="3179"/>
        <v>2.9997073456248171</v>
      </c>
      <c r="AR5981">
        <f t="shared" ca="1" si="3180"/>
        <v>12.999707345624817</v>
      </c>
      <c r="AS5981">
        <f ca="1">P5981/J5981</f>
        <v>0.26531306115732106</v>
      </c>
    </row>
    <row r="5982" spans="1:51" x14ac:dyDescent="0.4">
      <c r="A5982">
        <f t="shared" si="3164"/>
        <v>201906</v>
      </c>
      <c r="B5982" t="s">
        <v>1086</v>
      </c>
      <c r="C5982" t="s">
        <v>1080</v>
      </c>
      <c r="D5982" t="str">
        <f t="shared" ca="1" si="3205"/>
        <v>I117</v>
      </c>
      <c r="E5982">
        <f t="shared" ca="1" si="3185"/>
        <v>243</v>
      </c>
      <c r="F5982">
        <f t="shared" ca="1" si="3186"/>
        <v>4</v>
      </c>
      <c r="G5982" t="str">
        <f t="shared" ca="1" si="3203"/>
        <v>S10</v>
      </c>
      <c r="H5982" t="str">
        <f t="shared" ca="1" si="3157"/>
        <v>S108</v>
      </c>
      <c r="I5982">
        <f ca="1">VLOOKUP(D5982,PRC!$A$2:$B$21,2,0)*E5982</f>
        <v>607500000</v>
      </c>
      <c r="J5982">
        <f t="shared" ca="1" si="3187"/>
        <v>498149996.00000006</v>
      </c>
      <c r="K5982">
        <f ca="1">VLOOKUP(D5982,PRC!$A$1:$C$21,3,0)*E5982</f>
        <v>279450000</v>
      </c>
      <c r="L5982">
        <f t="shared" ca="1" si="3188"/>
        <v>66825000</v>
      </c>
      <c r="M5982">
        <f t="shared" ca="1" si="3189"/>
        <v>24300000</v>
      </c>
      <c r="N5982">
        <f t="shared" ca="1" si="3190"/>
        <v>30375000</v>
      </c>
      <c r="O5982">
        <f t="shared" ca="1" si="3191"/>
        <v>85050000</v>
      </c>
      <c r="P5982">
        <f t="shared" ca="1" si="3204"/>
        <v>12149996.00000006</v>
      </c>
      <c r="Q5982">
        <f ca="1">IF(P5982&gt;0,1,0)</f>
        <v>1</v>
      </c>
      <c r="R5982">
        <f t="shared" ca="1" si="3192"/>
        <v>18</v>
      </c>
      <c r="S5982">
        <f t="shared" ca="1" si="3193"/>
        <v>11</v>
      </c>
      <c r="T5982">
        <f t="shared" ca="1" si="3194"/>
        <v>4</v>
      </c>
      <c r="U5982">
        <f t="shared" ca="1" si="3195"/>
        <v>5</v>
      </c>
      <c r="V5982">
        <f t="shared" ca="1" si="3196"/>
        <v>14</v>
      </c>
      <c r="X5982">
        <f t="shared" si="3198"/>
        <v>5982</v>
      </c>
      <c r="Y5982">
        <f t="shared" si="3199"/>
        <v>5977</v>
      </c>
      <c r="Z5982">
        <f t="shared" si="3200"/>
        <v>5978</v>
      </c>
      <c r="AA5982">
        <f t="shared" si="3197"/>
        <v>5989</v>
      </c>
      <c r="AB5982">
        <f t="shared" si="3165"/>
        <v>13</v>
      </c>
      <c r="AM5982" t="str">
        <f t="shared" si="3166"/>
        <v>201906VN</v>
      </c>
      <c r="AN5982">
        <f t="shared" ca="1" si="3201"/>
        <v>18.0000006584362</v>
      </c>
      <c r="AO5982">
        <f t="shared" ca="1" si="3202"/>
        <v>11</v>
      </c>
      <c r="AP5982">
        <f t="shared" ca="1" si="3178"/>
        <v>4</v>
      </c>
      <c r="AQ5982">
        <f t="shared" ca="1" si="3179"/>
        <v>5</v>
      </c>
      <c r="AR5982">
        <f t="shared" ca="1" si="3180"/>
        <v>14.000000000000002</v>
      </c>
      <c r="AS5982">
        <f ca="1">P5982/J5982</f>
        <v>2.4390236068575735E-2</v>
      </c>
    </row>
    <row r="5983" spans="1:51" x14ac:dyDescent="0.4">
      <c r="A5983">
        <f t="shared" si="3164"/>
        <v>201906</v>
      </c>
      <c r="B5983" t="s">
        <v>1087</v>
      </c>
      <c r="C5983" t="s">
        <v>1080</v>
      </c>
      <c r="D5983" t="str">
        <f t="shared" ca="1" si="3205"/>
        <v>I120</v>
      </c>
      <c r="E5983">
        <f t="shared" ca="1" si="3185"/>
        <v>217</v>
      </c>
      <c r="F5983">
        <f t="shared" ca="1" si="3186"/>
        <v>15</v>
      </c>
      <c r="G5983" t="str">
        <f t="shared" ca="1" si="3203"/>
        <v>S11</v>
      </c>
      <c r="H5983" t="str">
        <f t="shared" ca="1" si="3157"/>
        <v>S111</v>
      </c>
      <c r="I5983">
        <f ca="1">VLOOKUP(D5983,PRC!$A$2:$B$21,2,0)*E5983</f>
        <v>933100000</v>
      </c>
      <c r="J5983">
        <f t="shared" ca="1" si="3187"/>
        <v>886444996</v>
      </c>
      <c r="K5983">
        <f ca="1">VLOOKUP(D5983,PRC!$A$1:$C$21,3,0)*E5983</f>
        <v>419895000</v>
      </c>
      <c r="L5983">
        <f t="shared" ca="1" si="3188"/>
        <v>111972000</v>
      </c>
      <c r="M5983">
        <f t="shared" ca="1" si="3189"/>
        <v>46655000</v>
      </c>
      <c r="N5983">
        <f t="shared" ca="1" si="3190"/>
        <v>18662000</v>
      </c>
      <c r="O5983">
        <f t="shared" ca="1" si="3191"/>
        <v>167958000</v>
      </c>
      <c r="P5983">
        <f t="shared" ca="1" si="3204"/>
        <v>121302996</v>
      </c>
      <c r="Q5983">
        <f ca="1">IF(P5983&gt;0,1,0)</f>
        <v>1</v>
      </c>
      <c r="R5983">
        <f t="shared" ca="1" si="3192"/>
        <v>5</v>
      </c>
      <c r="S5983">
        <f t="shared" ca="1" si="3193"/>
        <v>12</v>
      </c>
      <c r="T5983">
        <f t="shared" ca="1" si="3194"/>
        <v>5</v>
      </c>
      <c r="U5983">
        <f t="shared" ca="1" si="3195"/>
        <v>2</v>
      </c>
      <c r="V5983">
        <f t="shared" ca="1" si="3196"/>
        <v>18</v>
      </c>
      <c r="X5983">
        <f t="shared" si="3198"/>
        <v>5983</v>
      </c>
      <c r="Y5983">
        <f t="shared" si="3199"/>
        <v>5977</v>
      </c>
      <c r="Z5983">
        <f t="shared" si="3200"/>
        <v>5978</v>
      </c>
      <c r="AA5983">
        <f t="shared" si="3197"/>
        <v>5989</v>
      </c>
      <c r="AB5983">
        <f t="shared" si="3165"/>
        <v>13</v>
      </c>
      <c r="AM5983" t="str">
        <f t="shared" si="3166"/>
        <v>201906VN</v>
      </c>
      <c r="AN5983">
        <f t="shared" ca="1" si="3201"/>
        <v>5.0000004286785966</v>
      </c>
      <c r="AO5983">
        <f t="shared" ca="1" si="3202"/>
        <v>12</v>
      </c>
      <c r="AP5983">
        <f t="shared" ca="1" si="3178"/>
        <v>5</v>
      </c>
      <c r="AQ5983">
        <f t="shared" ca="1" si="3179"/>
        <v>2</v>
      </c>
      <c r="AR5983">
        <f t="shared" ca="1" si="3180"/>
        <v>18</v>
      </c>
      <c r="AS5983">
        <f ca="1">P5983/J5983</f>
        <v>0.13684210136823877</v>
      </c>
    </row>
    <row r="5984" spans="1:51" x14ac:dyDescent="0.4">
      <c r="A5984">
        <f t="shared" si="3164"/>
        <v>201906</v>
      </c>
      <c r="B5984" t="s">
        <v>1088</v>
      </c>
      <c r="C5984" t="s">
        <v>1080</v>
      </c>
      <c r="D5984" t="str">
        <f t="shared" ca="1" si="3205"/>
        <v>I108</v>
      </c>
      <c r="E5984">
        <f t="shared" ca="1" si="3185"/>
        <v>204</v>
      </c>
      <c r="F5984">
        <f t="shared" ca="1" si="3186"/>
        <v>0</v>
      </c>
      <c r="G5984" t="str">
        <f t="shared" ca="1" si="3203"/>
        <v>S11</v>
      </c>
      <c r="H5984" t="str">
        <f t="shared" ca="1" si="3157"/>
        <v>S113</v>
      </c>
      <c r="I5984">
        <f ca="1">VLOOKUP(D5984,PRC!$A$2:$B$21,2,0)*E5984</f>
        <v>8160000</v>
      </c>
      <c r="J5984">
        <f t="shared" ca="1" si="3187"/>
        <v>7588795.9999999991</v>
      </c>
      <c r="K5984">
        <f ca="1">VLOOKUP(D5984,PRC!$A$1:$C$21,3,0)*E5984</f>
        <v>3753600</v>
      </c>
      <c r="L5984">
        <f t="shared" ca="1" si="3188"/>
        <v>1061000</v>
      </c>
      <c r="M5984">
        <f t="shared" ca="1" si="3189"/>
        <v>408000</v>
      </c>
      <c r="N5984">
        <f t="shared" ca="1" si="3190"/>
        <v>163000</v>
      </c>
      <c r="O5984">
        <f t="shared" ca="1" si="3191"/>
        <v>1306000</v>
      </c>
      <c r="P5984">
        <f t="shared" ca="1" si="3204"/>
        <v>897195.99999999907</v>
      </c>
      <c r="Q5984">
        <f ca="1">IF(P5984&gt;0,1,0)</f>
        <v>1</v>
      </c>
      <c r="R5984">
        <f t="shared" ca="1" si="3192"/>
        <v>7</v>
      </c>
      <c r="S5984">
        <f t="shared" ca="1" si="3193"/>
        <v>13</v>
      </c>
      <c r="T5984">
        <f t="shared" ca="1" si="3194"/>
        <v>5</v>
      </c>
      <c r="U5984">
        <f t="shared" ca="1" si="3195"/>
        <v>2</v>
      </c>
      <c r="V5984">
        <f t="shared" ca="1" si="3196"/>
        <v>16</v>
      </c>
      <c r="X5984">
        <f t="shared" si="3198"/>
        <v>5984</v>
      </c>
      <c r="Y5984">
        <f t="shared" si="3199"/>
        <v>5977</v>
      </c>
      <c r="Z5984">
        <f t="shared" si="3200"/>
        <v>5978</v>
      </c>
      <c r="AA5984">
        <f t="shared" si="3197"/>
        <v>5989</v>
      </c>
      <c r="AB5984">
        <f t="shared" si="3165"/>
        <v>13</v>
      </c>
      <c r="AM5984" t="str">
        <f t="shared" si="3166"/>
        <v>201906VN</v>
      </c>
      <c r="AN5984">
        <f t="shared" ca="1" si="3201"/>
        <v>7.0000490196078573</v>
      </c>
      <c r="AO5984">
        <f t="shared" ca="1" si="3202"/>
        <v>13.002450980392158</v>
      </c>
      <c r="AP5984">
        <f t="shared" ca="1" si="3178"/>
        <v>5</v>
      </c>
      <c r="AQ5984">
        <f t="shared" ca="1" si="3179"/>
        <v>1.9975490196078429</v>
      </c>
      <c r="AR5984">
        <f t="shared" ca="1" si="3180"/>
        <v>16.004901960784313</v>
      </c>
      <c r="AS5984">
        <f ca="1">P5984/J5984</f>
        <v>0.11822639586042361</v>
      </c>
    </row>
    <row r="5985" spans="1:51" x14ac:dyDescent="0.4">
      <c r="A5985">
        <f t="shared" si="3164"/>
        <v>201906</v>
      </c>
      <c r="B5985" t="s">
        <v>1089</v>
      </c>
      <c r="C5985" t="s">
        <v>1080</v>
      </c>
      <c r="D5985" t="str">
        <f t="shared" ca="1" si="3205"/>
        <v>I112</v>
      </c>
      <c r="E5985">
        <f t="shared" ca="1" si="3185"/>
        <v>227</v>
      </c>
      <c r="F5985">
        <f t="shared" ca="1" si="3186"/>
        <v>6</v>
      </c>
      <c r="G5985" t="str">
        <f t="shared" ca="1" si="3203"/>
        <v>S11</v>
      </c>
      <c r="H5985" t="str">
        <f t="shared" ca="1" si="3157"/>
        <v>S114</v>
      </c>
      <c r="I5985">
        <f ca="1">VLOOKUP(D5985,PRC!$A$2:$B$21,2,0)*E5985</f>
        <v>14755000</v>
      </c>
      <c r="J5985">
        <f t="shared" ca="1" si="3187"/>
        <v>14017246</v>
      </c>
      <c r="K5985">
        <f ca="1">VLOOKUP(D5985,PRC!$A$1:$C$21,3,0)*E5985</f>
        <v>7377500</v>
      </c>
      <c r="L5985">
        <f t="shared" ca="1" si="3188"/>
        <v>2066000</v>
      </c>
      <c r="M5985">
        <f t="shared" ca="1" si="3189"/>
        <v>443000</v>
      </c>
      <c r="N5985">
        <f t="shared" ca="1" si="3190"/>
        <v>295000</v>
      </c>
      <c r="O5985">
        <f t="shared" ca="1" si="3191"/>
        <v>1918000</v>
      </c>
      <c r="P5985">
        <f t="shared" ca="1" si="3204"/>
        <v>1917746</v>
      </c>
      <c r="Q5985">
        <f ca="1">IF(P5985&gt;0,1,0)</f>
        <v>1</v>
      </c>
      <c r="R5985">
        <f t="shared" ca="1" si="3192"/>
        <v>5</v>
      </c>
      <c r="S5985">
        <f t="shared" ca="1" si="3193"/>
        <v>14</v>
      </c>
      <c r="T5985">
        <f t="shared" ca="1" si="3194"/>
        <v>3</v>
      </c>
      <c r="U5985">
        <f t="shared" ca="1" si="3195"/>
        <v>2</v>
      </c>
      <c r="V5985">
        <f t="shared" ca="1" si="3196"/>
        <v>13</v>
      </c>
      <c r="X5985">
        <f t="shared" si="3198"/>
        <v>5985</v>
      </c>
      <c r="Y5985">
        <f t="shared" si="3199"/>
        <v>5977</v>
      </c>
      <c r="Z5985">
        <f t="shared" si="3200"/>
        <v>5978</v>
      </c>
      <c r="AA5985">
        <f t="shared" si="3197"/>
        <v>5989</v>
      </c>
      <c r="AB5985">
        <f t="shared" si="3165"/>
        <v>13</v>
      </c>
      <c r="AM5985" t="str">
        <f t="shared" si="3166"/>
        <v>201906VN</v>
      </c>
      <c r="AN5985">
        <f t="shared" ca="1" si="3201"/>
        <v>5.0000271094544191</v>
      </c>
      <c r="AO5985">
        <f t="shared" ca="1" si="3202"/>
        <v>14.002033209081668</v>
      </c>
      <c r="AP5985">
        <f t="shared" ca="1" si="3178"/>
        <v>3.0023720772619451</v>
      </c>
      <c r="AQ5985">
        <f t="shared" ca="1" si="3179"/>
        <v>1.9993222636394443</v>
      </c>
      <c r="AR5985">
        <f t="shared" ca="1" si="3180"/>
        <v>12.998983395459165</v>
      </c>
      <c r="AS5985">
        <f ca="1">P5985/J5985</f>
        <v>0.13681332267408305</v>
      </c>
    </row>
    <row r="5986" spans="1:51" x14ac:dyDescent="0.4">
      <c r="A5986">
        <f t="shared" si="3164"/>
        <v>201906</v>
      </c>
      <c r="B5986" t="s">
        <v>1090</v>
      </c>
      <c r="C5986" t="s">
        <v>1080</v>
      </c>
      <c r="D5986" t="str">
        <f t="shared" ca="1" si="3205"/>
        <v>I105</v>
      </c>
      <c r="E5986">
        <f t="shared" ca="1" si="3185"/>
        <v>228</v>
      </c>
      <c r="F5986">
        <f t="shared" ca="1" si="3186"/>
        <v>3</v>
      </c>
      <c r="G5986" t="str">
        <f t="shared" ca="1" si="3203"/>
        <v>S10</v>
      </c>
      <c r="H5986" t="str">
        <f t="shared" ca="1" si="3157"/>
        <v>S106</v>
      </c>
      <c r="I5986">
        <f ca="1">VLOOKUP(D5986,PRC!$A$2:$B$21,2,0)*E5986</f>
        <v>22800000</v>
      </c>
      <c r="J5986">
        <f t="shared" ca="1" si="3187"/>
        <v>19151996</v>
      </c>
      <c r="K5986">
        <f ca="1">VLOOKUP(D5986,PRC!$A$1:$C$21,3,0)*E5986</f>
        <v>13452000</v>
      </c>
      <c r="L5986">
        <f t="shared" ca="1" si="3188"/>
        <v>3420000</v>
      </c>
      <c r="M5986">
        <f t="shared" ca="1" si="3189"/>
        <v>684000</v>
      </c>
      <c r="N5986">
        <f t="shared" ca="1" si="3190"/>
        <v>228000</v>
      </c>
      <c r="O5986">
        <f t="shared" ca="1" si="3191"/>
        <v>3420000</v>
      </c>
      <c r="P5986">
        <f t="shared" ca="1" si="3204"/>
        <v>-2052004</v>
      </c>
      <c r="Q5986">
        <f ca="1">IF(P5986&gt;0,1,0)</f>
        <v>0</v>
      </c>
      <c r="R5986">
        <f t="shared" ca="1" si="3192"/>
        <v>16</v>
      </c>
      <c r="S5986">
        <f t="shared" ca="1" si="3193"/>
        <v>15</v>
      </c>
      <c r="T5986">
        <f t="shared" ca="1" si="3194"/>
        <v>3</v>
      </c>
      <c r="U5986">
        <f t="shared" ca="1" si="3195"/>
        <v>1</v>
      </c>
      <c r="V5986">
        <f t="shared" ca="1" si="3196"/>
        <v>15</v>
      </c>
      <c r="X5986">
        <f t="shared" si="3198"/>
        <v>5986</v>
      </c>
      <c r="Y5986">
        <f t="shared" si="3199"/>
        <v>5977</v>
      </c>
      <c r="Z5986">
        <f t="shared" si="3200"/>
        <v>5978</v>
      </c>
      <c r="AA5986">
        <f t="shared" si="3197"/>
        <v>5989</v>
      </c>
      <c r="AB5986">
        <f t="shared" si="3165"/>
        <v>13</v>
      </c>
      <c r="AM5986" t="str">
        <f t="shared" si="3166"/>
        <v>201906VN</v>
      </c>
      <c r="AN5986">
        <f t="shared" ca="1" si="3201"/>
        <v>16.000017543859645</v>
      </c>
      <c r="AO5986">
        <f t="shared" ca="1" si="3202"/>
        <v>15</v>
      </c>
      <c r="AP5986">
        <f t="shared" ca="1" si="3178"/>
        <v>3</v>
      </c>
      <c r="AQ5986">
        <f t="shared" ca="1" si="3179"/>
        <v>1</v>
      </c>
      <c r="AR5986">
        <f t="shared" ca="1" si="3180"/>
        <v>15</v>
      </c>
      <c r="AS5986">
        <f ca="1">P5986/J5986</f>
        <v>-0.10714308837574946</v>
      </c>
    </row>
    <row r="5987" spans="1:51" x14ac:dyDescent="0.4">
      <c r="A5987">
        <f t="shared" si="3164"/>
        <v>201906</v>
      </c>
      <c r="B5987" t="s">
        <v>1091</v>
      </c>
      <c r="C5987" t="s">
        <v>1080</v>
      </c>
      <c r="D5987" t="str">
        <f t="shared" ca="1" si="3205"/>
        <v>I118</v>
      </c>
      <c r="E5987">
        <f t="shared" ca="1" si="3185"/>
        <v>168</v>
      </c>
      <c r="F5987">
        <f t="shared" ca="1" si="3186"/>
        <v>6</v>
      </c>
      <c r="G5987" t="str">
        <f t="shared" ca="1" si="3203"/>
        <v>S11</v>
      </c>
      <c r="H5987" t="str">
        <f t="shared" ca="1" si="3157"/>
        <v>S116</v>
      </c>
      <c r="I5987">
        <f ca="1">VLOOKUP(D5987,PRC!$A$2:$B$21,2,0)*E5987</f>
        <v>89040000</v>
      </c>
      <c r="J5987">
        <f t="shared" ca="1" si="3187"/>
        <v>79245596</v>
      </c>
      <c r="K5987">
        <f ca="1">VLOOKUP(D5987,PRC!$A$1:$C$21,3,0)*E5987</f>
        <v>37396800</v>
      </c>
      <c r="L5987">
        <f t="shared" ca="1" si="3188"/>
        <v>8904000</v>
      </c>
      <c r="M5987">
        <f t="shared" ca="1" si="3189"/>
        <v>1781000</v>
      </c>
      <c r="N5987">
        <f t="shared" ca="1" si="3190"/>
        <v>4452000</v>
      </c>
      <c r="O5987">
        <f t="shared" ca="1" si="3191"/>
        <v>13356000</v>
      </c>
      <c r="P5987">
        <f t="shared" ca="1" si="3204"/>
        <v>13355796</v>
      </c>
      <c r="Q5987">
        <f ca="1">IF(P5987&gt;0,1,0)</f>
        <v>1</v>
      </c>
      <c r="R5987">
        <f t="shared" ca="1" si="3192"/>
        <v>11</v>
      </c>
      <c r="S5987">
        <f t="shared" ca="1" si="3193"/>
        <v>10</v>
      </c>
      <c r="T5987">
        <f t="shared" ca="1" si="3194"/>
        <v>2</v>
      </c>
      <c r="U5987">
        <f t="shared" ca="1" si="3195"/>
        <v>5</v>
      </c>
      <c r="V5987">
        <f t="shared" ca="1" si="3196"/>
        <v>15</v>
      </c>
      <c r="X5987">
        <f t="shared" si="3198"/>
        <v>5987</v>
      </c>
      <c r="Y5987">
        <f t="shared" si="3199"/>
        <v>5977</v>
      </c>
      <c r="Z5987">
        <f t="shared" si="3200"/>
        <v>5978</v>
      </c>
      <c r="AA5987">
        <f t="shared" si="3197"/>
        <v>5989</v>
      </c>
      <c r="AB5987">
        <f t="shared" si="3165"/>
        <v>13</v>
      </c>
      <c r="AM5987" t="str">
        <f t="shared" si="3166"/>
        <v>201906VN</v>
      </c>
      <c r="AN5987">
        <f t="shared" ca="1" si="3201"/>
        <v>11.000004492362979</v>
      </c>
      <c r="AO5987">
        <f t="shared" ca="1" si="3202"/>
        <v>10</v>
      </c>
      <c r="AP5987">
        <f t="shared" ca="1" si="3178"/>
        <v>2.0002246181491468</v>
      </c>
      <c r="AQ5987">
        <f t="shared" ca="1" si="3179"/>
        <v>5</v>
      </c>
      <c r="AR5987">
        <f t="shared" ca="1" si="3180"/>
        <v>15</v>
      </c>
      <c r="AS5987">
        <f ca="1">P5987/J5987</f>
        <v>0.16853676007433901</v>
      </c>
    </row>
    <row r="5988" spans="1:51" x14ac:dyDescent="0.4">
      <c r="A5988">
        <f t="shared" si="3164"/>
        <v>201906</v>
      </c>
      <c r="B5988" t="s">
        <v>1092</v>
      </c>
      <c r="C5988" t="s">
        <v>1080</v>
      </c>
      <c r="D5988" t="str">
        <f t="shared" ca="1" si="3205"/>
        <v>I109</v>
      </c>
      <c r="E5988">
        <f t="shared" ca="1" si="3185"/>
        <v>182</v>
      </c>
      <c r="F5988">
        <f t="shared" ca="1" si="3186"/>
        <v>4</v>
      </c>
      <c r="G5988" t="str">
        <f t="shared" ca="1" si="3203"/>
        <v>S10</v>
      </c>
      <c r="H5988" t="str">
        <f t="shared" ca="1" si="3157"/>
        <v>S103</v>
      </c>
      <c r="I5988">
        <f ca="1">VLOOKUP(D5988,PRC!$A$2:$B$21,2,0)*E5988</f>
        <v>91000000</v>
      </c>
      <c r="J5988">
        <f t="shared" ca="1" si="3187"/>
        <v>90999996</v>
      </c>
      <c r="K5988">
        <f ca="1">VLOOKUP(D5988,PRC!$A$1:$C$21,3,0)*E5988</f>
        <v>36400000</v>
      </c>
      <c r="L5988">
        <f t="shared" ca="1" si="3188"/>
        <v>11830000</v>
      </c>
      <c r="M5988">
        <f t="shared" ca="1" si="3189"/>
        <v>910000</v>
      </c>
      <c r="N5988">
        <f t="shared" ca="1" si="3190"/>
        <v>3640000</v>
      </c>
      <c r="O5988">
        <f t="shared" ca="1" si="3191"/>
        <v>16380000</v>
      </c>
      <c r="P5988">
        <f t="shared" ca="1" si="3204"/>
        <v>21839996</v>
      </c>
      <c r="Q5988">
        <f ca="1">IF(P5988&gt;0,1,0)</f>
        <v>1</v>
      </c>
      <c r="R5988">
        <f t="shared" ca="1" si="3192"/>
        <v>0</v>
      </c>
      <c r="S5988">
        <f t="shared" ca="1" si="3193"/>
        <v>13</v>
      </c>
      <c r="T5988">
        <f t="shared" ca="1" si="3194"/>
        <v>1</v>
      </c>
      <c r="U5988">
        <f t="shared" ca="1" si="3195"/>
        <v>4</v>
      </c>
      <c r="V5988">
        <f t="shared" ca="1" si="3196"/>
        <v>18</v>
      </c>
      <c r="X5988">
        <f t="shared" si="3198"/>
        <v>5988</v>
      </c>
      <c r="Y5988">
        <f t="shared" si="3199"/>
        <v>5977</v>
      </c>
      <c r="Z5988">
        <f t="shared" si="3200"/>
        <v>5978</v>
      </c>
      <c r="AA5988">
        <f t="shared" si="3197"/>
        <v>5989</v>
      </c>
      <c r="AB5988">
        <f t="shared" si="3165"/>
        <v>13</v>
      </c>
      <c r="AM5988" t="str">
        <f t="shared" si="3166"/>
        <v>201906VN</v>
      </c>
      <c r="AN5988">
        <f t="shared" ca="1" si="3201"/>
        <v>4.3956043915827081E-6</v>
      </c>
      <c r="AO5988">
        <f t="shared" ca="1" si="3202"/>
        <v>13</v>
      </c>
      <c r="AP5988">
        <f t="shared" ca="1" si="3178"/>
        <v>1</v>
      </c>
      <c r="AQ5988">
        <f t="shared" ca="1" si="3179"/>
        <v>4</v>
      </c>
      <c r="AR5988">
        <f t="shared" ca="1" si="3180"/>
        <v>18</v>
      </c>
      <c r="AS5988">
        <f ca="1">P5988/J5988</f>
        <v>0.23999996659340511</v>
      </c>
    </row>
    <row r="5989" spans="1:51" x14ac:dyDescent="0.4">
      <c r="A5989">
        <f t="shared" si="3164"/>
        <v>201906</v>
      </c>
      <c r="B5989" t="s">
        <v>1093</v>
      </c>
      <c r="C5989" t="s">
        <v>1080</v>
      </c>
      <c r="D5989" t="str">
        <f t="shared" ca="1" si="3205"/>
        <v>I117</v>
      </c>
      <c r="E5989">
        <f t="shared" ca="1" si="3185"/>
        <v>216</v>
      </c>
      <c r="F5989">
        <f t="shared" ca="1" si="3186"/>
        <v>20</v>
      </c>
      <c r="G5989" t="str">
        <f t="shared" ca="1" si="3203"/>
        <v>S11</v>
      </c>
      <c r="H5989" t="str">
        <f t="shared" ca="1" si="3157"/>
        <v>S110</v>
      </c>
      <c r="I5989">
        <f ca="1">VLOOKUP(D5989,PRC!$A$2:$B$21,2,0)*E5989</f>
        <v>540000000</v>
      </c>
      <c r="J5989">
        <f t="shared" ca="1" si="3187"/>
        <v>539999996</v>
      </c>
      <c r="K5989">
        <f ca="1">VLOOKUP(D5989,PRC!$A$1:$C$21,3,0)*E5989</f>
        <v>248400000</v>
      </c>
      <c r="L5989">
        <f t="shared" ca="1" si="3188"/>
        <v>54000000</v>
      </c>
      <c r="M5989">
        <f t="shared" ca="1" si="3189"/>
        <v>16200000</v>
      </c>
      <c r="N5989">
        <f t="shared" ca="1" si="3190"/>
        <v>10800000</v>
      </c>
      <c r="O5989">
        <f t="shared" ca="1" si="3191"/>
        <v>59400000</v>
      </c>
      <c r="P5989">
        <f t="shared" ca="1" si="3204"/>
        <v>151199996</v>
      </c>
      <c r="Q5989">
        <f ca="1">IF(P5989&gt;0,1,0)</f>
        <v>1</v>
      </c>
      <c r="R5989">
        <f t="shared" ca="1" si="3192"/>
        <v>0</v>
      </c>
      <c r="S5989">
        <f t="shared" ca="1" si="3193"/>
        <v>10</v>
      </c>
      <c r="T5989">
        <f t="shared" ca="1" si="3194"/>
        <v>3</v>
      </c>
      <c r="U5989">
        <f t="shared" ca="1" si="3195"/>
        <v>2</v>
      </c>
      <c r="V5989">
        <f t="shared" ca="1" si="3196"/>
        <v>11</v>
      </c>
      <c r="X5989">
        <f t="shared" si="3198"/>
        <v>5989</v>
      </c>
      <c r="Y5989">
        <f t="shared" si="3199"/>
        <v>5977</v>
      </c>
      <c r="Z5989">
        <f t="shared" si="3200"/>
        <v>5978</v>
      </c>
      <c r="AA5989">
        <f t="shared" si="3197"/>
        <v>5989</v>
      </c>
      <c r="AB5989">
        <f t="shared" si="3165"/>
        <v>13</v>
      </c>
      <c r="AM5989" t="str">
        <f t="shared" si="3166"/>
        <v>201906VN</v>
      </c>
      <c r="AN5989">
        <f t="shared" ca="1" si="3201"/>
        <v>7.4074073541652297E-7</v>
      </c>
      <c r="AO5989">
        <f t="shared" ca="1" si="3202"/>
        <v>10</v>
      </c>
      <c r="AP5989">
        <f t="shared" ca="1" si="3178"/>
        <v>3</v>
      </c>
      <c r="AQ5989">
        <f t="shared" ca="1" si="3179"/>
        <v>2</v>
      </c>
      <c r="AR5989">
        <f t="shared" ca="1" si="3180"/>
        <v>11</v>
      </c>
      <c r="AS5989">
        <f ca="1">P5989/J5989</f>
        <v>0.27999999466666664</v>
      </c>
    </row>
    <row r="5990" spans="1:51" x14ac:dyDescent="0.4">
      <c r="A5990" s="1">
        <f t="shared" si="3164"/>
        <v>201906</v>
      </c>
      <c r="B5990" s="1" t="s">
        <v>1055</v>
      </c>
      <c r="C5990" s="1" t="s">
        <v>0</v>
      </c>
      <c r="D5990" s="1" t="str">
        <f ca="1">"I"&amp;RANDBETWEEN(101,120)</f>
        <v>I104</v>
      </c>
      <c r="E5990" s="3">
        <f t="shared" ca="1" si="3185"/>
        <v>240</v>
      </c>
      <c r="F5990" s="3">
        <f t="shared" ca="1" si="3186"/>
        <v>1</v>
      </c>
      <c r="G5990" s="1" t="str">
        <f ca="1">LEFT(H5990,3)</f>
        <v>S10</v>
      </c>
      <c r="H5990" s="1" t="str">
        <f ca="1">"S"&amp;RANDBETWEEN(101,120)</f>
        <v>S106</v>
      </c>
      <c r="I5990" s="1">
        <f ca="1">VLOOKUP(D5990,PRC!$A$2:$B$21,2,0)*E5990</f>
        <v>16800000</v>
      </c>
      <c r="J5990" s="1">
        <f t="shared" ca="1" si="3187"/>
        <v>15959996</v>
      </c>
      <c r="K5990" s="1">
        <f ca="1">VLOOKUP(D5990,PRC!$A$1:$C$21,3,0)*E5990</f>
        <v>7056000</v>
      </c>
      <c r="L5990" s="1">
        <f t="shared" ca="1" si="3188"/>
        <v>168000</v>
      </c>
      <c r="M5990" s="1">
        <f t="shared" ca="1" si="3189"/>
        <v>1176000</v>
      </c>
      <c r="N5990" s="1">
        <f t="shared" ca="1" si="3190"/>
        <v>2352000</v>
      </c>
      <c r="O5990" s="1">
        <f t="shared" ca="1" si="3191"/>
        <v>1512000</v>
      </c>
      <c r="P5990" s="1">
        <f ca="1">J5990-SUM(K5990:O5990)</f>
        <v>3695996</v>
      </c>
      <c r="Q5990">
        <f ca="1">IF(P5990&gt;0,1,0)</f>
        <v>1</v>
      </c>
      <c r="R5990" s="3">
        <f t="shared" ca="1" si="3192"/>
        <v>5</v>
      </c>
      <c r="S5990" s="3">
        <f t="shared" ca="1" si="3193"/>
        <v>1</v>
      </c>
      <c r="T5990" s="3">
        <f t="shared" ca="1" si="3194"/>
        <v>7</v>
      </c>
      <c r="U5990" s="3">
        <f t="shared" ca="1" si="3195"/>
        <v>14</v>
      </c>
      <c r="V5990" s="3">
        <f t="shared" ca="1" si="3196"/>
        <v>9</v>
      </c>
      <c r="W5990" t="str">
        <f>C5990&amp;A5990&amp;"EBIT"</f>
        <v>YM201906EBIT</v>
      </c>
      <c r="X5990">
        <f t="shared" si="3198"/>
        <v>5990</v>
      </c>
      <c r="Y5990">
        <f t="shared" si="3199"/>
        <v>5990</v>
      </c>
      <c r="Z5990">
        <f t="shared" si="3200"/>
        <v>5991</v>
      </c>
      <c r="AA5990">
        <f t="shared" si="3197"/>
        <v>6001</v>
      </c>
      <c r="AB5990">
        <f t="shared" si="3165"/>
        <v>12</v>
      </c>
      <c r="AC5990" s="4" t="s">
        <v>1106</v>
      </c>
      <c r="AD5990">
        <f>VLOOKUP(C5990&amp;A5990&amp;AC5990,PRF_POL!$A$2:$J$97,5,0)</f>
        <v>150</v>
      </c>
      <c r="AE5990">
        <f>$AE$2</f>
        <v>40</v>
      </c>
      <c r="AF5990">
        <f>VLOOKUP($C5990&amp;$A5990&amp;$AC5990,PRF_POL!$A$2:$J$97,6,0)</f>
        <v>0</v>
      </c>
      <c r="AG5990">
        <f>VLOOKUP($C5990&amp;$A5990&amp;$AC5990,PRF_POL!$A$2:$J$97,7,0)</f>
        <v>1</v>
      </c>
      <c r="AH5990">
        <f>VLOOKUP($C5990&amp;$A5990&amp;$AC5990,PRF_POL!$A$2:$J$97,8,0)</f>
        <v>1</v>
      </c>
      <c r="AI5990">
        <f>VLOOKUP($C5990&amp;$A5990&amp;$AC5990,PRF_POL!$A$2:$J$97,9,0)</f>
        <v>10</v>
      </c>
      <c r="AJ5990">
        <f>VLOOKUP($C5990&amp;$A5990&amp;$AC5990,PRF_POL!$A$2:$J$97,10,0)</f>
        <v>5</v>
      </c>
      <c r="AK5990">
        <f>SUM(AE5990:AJ5990)</f>
        <v>57</v>
      </c>
      <c r="AL5990" s="3">
        <f ca="1">SUM(INDIRECT("P"&amp;Y5990):INDIRECT("P"&amp;AA5990))</f>
        <v>286746952</v>
      </c>
      <c r="AM5990" t="str">
        <f t="shared" si="3166"/>
        <v>201906YM</v>
      </c>
      <c r="AN5990">
        <f t="shared" ca="1" si="3201"/>
        <v>5.0000238095238121</v>
      </c>
      <c r="AO5990">
        <f t="shared" ca="1" si="3202"/>
        <v>1</v>
      </c>
      <c r="AP5990">
        <f t="shared" ca="1" si="3178"/>
        <v>7.0000000000000009</v>
      </c>
      <c r="AQ5990">
        <f t="shared" ca="1" si="3179"/>
        <v>14.000000000000002</v>
      </c>
      <c r="AR5990">
        <f t="shared" ca="1" si="3180"/>
        <v>9</v>
      </c>
      <c r="AS5990">
        <f ca="1">P5990/J5990</f>
        <v>0.2315787547816428</v>
      </c>
      <c r="AT5990">
        <f ca="1">MIN(INDIRECT("E"&amp;$Y5990):INDIRECT("E"&amp;$AA5990))</f>
        <v>199</v>
      </c>
      <c r="AU5990">
        <f ca="1">MIN(INDIRECT("AN"&amp;$Y5990):INDIRECT("AN"&amp;$AA5990))</f>
        <v>1.8369690013564366E-5</v>
      </c>
      <c r="AV5990">
        <f ca="1">MIN(INDIRECT("AO"&amp;$Y5990):INDIRECT("AO"&amp;$AA5990))</f>
        <v>1</v>
      </c>
      <c r="AW5990">
        <f ca="1">MIN(INDIRECT("AP"&amp;$Y5990):INDIRECT("AP"&amp;$AA5990))</f>
        <v>1</v>
      </c>
      <c r="AX5990">
        <f ca="1">MIN(INDIRECT("AQ"&amp;$Y5990):INDIRECT("AQ"&amp;$AA5990))</f>
        <v>10</v>
      </c>
      <c r="AY5990">
        <f ca="1">MIN(INDIRECT("AR"&amp;$Y5990):INDIRECT("AR"&amp;$AA5990))</f>
        <v>5</v>
      </c>
    </row>
    <row r="5991" spans="1:51" x14ac:dyDescent="0.4">
      <c r="A5991">
        <f t="shared" si="3164"/>
        <v>201906</v>
      </c>
      <c r="B5991" t="s">
        <v>1058</v>
      </c>
      <c r="C5991" t="s">
        <v>0</v>
      </c>
      <c r="D5991" t="str">
        <f ca="1">"I"&amp;RANDBETWEEN(101,120)</f>
        <v>I108</v>
      </c>
      <c r="E5991">
        <f t="shared" ca="1" si="3185"/>
        <v>285</v>
      </c>
      <c r="F5991">
        <f t="shared" ca="1" si="3186"/>
        <v>1</v>
      </c>
      <c r="G5991" t="str">
        <f t="shared" ref="G5991:G6001" ca="1" si="3214">LEFT(H5991,3)</f>
        <v>S11</v>
      </c>
      <c r="H5991" t="str">
        <f t="shared" ca="1" si="3157"/>
        <v>S116</v>
      </c>
      <c r="I5991">
        <f ca="1">VLOOKUP(D5991,PRC!$A$2:$B$21,2,0)*E5991</f>
        <v>11400000</v>
      </c>
      <c r="J5991">
        <f t="shared" ca="1" si="3187"/>
        <v>11057996</v>
      </c>
      <c r="K5991">
        <f ca="1">VLOOKUP(D5991,PRC!$A$1:$C$21,3,0)*E5991</f>
        <v>5244000</v>
      </c>
      <c r="L5991">
        <f t="shared" ca="1" si="3188"/>
        <v>114000</v>
      </c>
      <c r="M5991">
        <f t="shared" ca="1" si="3189"/>
        <v>342000</v>
      </c>
      <c r="N5991">
        <f t="shared" ca="1" si="3190"/>
        <v>1482000</v>
      </c>
      <c r="O5991">
        <f t="shared" ca="1" si="3191"/>
        <v>1140000</v>
      </c>
      <c r="P5991">
        <f t="shared" ref="P5991:P6001" ca="1" si="3215">J5991-SUM(K5991:O5991)</f>
        <v>2735996</v>
      </c>
      <c r="Q5991">
        <f ca="1">IF(P5991&gt;0,1,0)</f>
        <v>1</v>
      </c>
      <c r="R5991">
        <f t="shared" ca="1" si="3192"/>
        <v>3</v>
      </c>
      <c r="S5991">
        <f t="shared" ca="1" si="3193"/>
        <v>1</v>
      </c>
      <c r="T5991">
        <f t="shared" ca="1" si="3194"/>
        <v>3</v>
      </c>
      <c r="U5991">
        <f t="shared" ca="1" si="3195"/>
        <v>13</v>
      </c>
      <c r="V5991">
        <f t="shared" ca="1" si="3196"/>
        <v>10</v>
      </c>
      <c r="W5991" t="str">
        <f>C5991&amp;A5991&amp;"SALES"</f>
        <v>YM201906SALES</v>
      </c>
      <c r="X5991">
        <f t="shared" si="3198"/>
        <v>5991</v>
      </c>
      <c r="Y5991">
        <f t="shared" si="3199"/>
        <v>5990</v>
      </c>
      <c r="Z5991">
        <f t="shared" si="3200"/>
        <v>5991</v>
      </c>
      <c r="AA5991">
        <f t="shared" si="3197"/>
        <v>6001</v>
      </c>
      <c r="AB5991">
        <f t="shared" si="3165"/>
        <v>12</v>
      </c>
      <c r="AC5991" s="4" t="s">
        <v>1107</v>
      </c>
      <c r="AD5991">
        <f>VLOOKUP(C5991&amp;A5991&amp;AC5991,PRF_POL!$A$2:$J$97,5,0)</f>
        <v>350</v>
      </c>
      <c r="AE5991">
        <f>$AE$3</f>
        <v>60</v>
      </c>
      <c r="AF5991">
        <f>VLOOKUP($C5991&amp;$A5991&amp;$AC5991,PRF_POL!$A$2:$J$97,6,0)</f>
        <v>5</v>
      </c>
      <c r="AG5991">
        <f>VLOOKUP($C5991&amp;$A5991&amp;$AC5991,PRF_POL!$A$2:$J$97,7,0)</f>
        <v>5</v>
      </c>
      <c r="AH5991">
        <f>VLOOKUP($C5991&amp;$A5991&amp;$AC5991,PRF_POL!$A$2:$J$97,8,0)</f>
        <v>10</v>
      </c>
      <c r="AI5991">
        <f>VLOOKUP($C5991&amp;$A5991&amp;$AC5991,PRF_POL!$A$2:$J$97,9,0)</f>
        <v>15</v>
      </c>
      <c r="AJ5991">
        <f>VLOOKUP($C5991&amp;$A5991&amp;$AC5991,PRF_POL!$A$2:$J$97,10,0)</f>
        <v>10</v>
      </c>
      <c r="AK5991">
        <f>SUM(AE5991:AJ5991)</f>
        <v>105</v>
      </c>
      <c r="AL5991" s="3">
        <f ca="1">SUM(INDIRECT("J"&amp;Y5990):INDIRECT("J"&amp;AA5990))</f>
        <v>1272605252</v>
      </c>
      <c r="AM5991" t="str">
        <f t="shared" si="3166"/>
        <v>201906YM</v>
      </c>
      <c r="AN5991">
        <f t="shared" ca="1" si="3201"/>
        <v>3.0000350877192994</v>
      </c>
      <c r="AO5991">
        <f t="shared" ca="1" si="3202"/>
        <v>1</v>
      </c>
      <c r="AP5991">
        <f t="shared" ca="1" si="3178"/>
        <v>3</v>
      </c>
      <c r="AQ5991">
        <f t="shared" ca="1" si="3179"/>
        <v>13</v>
      </c>
      <c r="AR5991">
        <f t="shared" ca="1" si="3180"/>
        <v>10</v>
      </c>
      <c r="AS5991">
        <f ca="1">P5991/J5991</f>
        <v>0.24742240818318256</v>
      </c>
      <c r="AT5991">
        <f ca="1">MAX(INDIRECT("E"&amp;$Y5990):INDIRECT("E"&amp;$AA5990))</f>
        <v>346</v>
      </c>
      <c r="AU5991">
        <f ca="1">MAX(INDIRECT("AN"&amp;$Y5990):INDIRECT("AN"&amp;$AA5990))</f>
        <v>5.0000238095238121</v>
      </c>
      <c r="AV5991">
        <f ca="1">MAX(INDIRECT("AO"&amp;$Y5990):INDIRECT("AO"&amp;$AA5990))</f>
        <v>5.0011481056257177</v>
      </c>
      <c r="AW5991">
        <f ca="1">MAX(INDIRECT("AP"&amp;$Y5990):INDIRECT("AP"&amp;$AA5990))</f>
        <v>10</v>
      </c>
      <c r="AX5991">
        <f ca="1">MAX(INDIRECT("AQ"&amp;$Y5990):INDIRECT("AQ"&amp;$AA5990))</f>
        <v>15</v>
      </c>
      <c r="AY5991">
        <f ca="1">MAX(INDIRECT("AR"&amp;$Y5990):INDIRECT("AR"&amp;$AA5990))</f>
        <v>10</v>
      </c>
    </row>
    <row r="5992" spans="1:51" x14ac:dyDescent="0.4">
      <c r="A5992">
        <f t="shared" si="3164"/>
        <v>201906</v>
      </c>
      <c r="B5992" t="s">
        <v>1059</v>
      </c>
      <c r="C5992" t="s">
        <v>0</v>
      </c>
      <c r="D5992" t="str">
        <f t="shared" ca="1" si="3205"/>
        <v>I101</v>
      </c>
      <c r="E5992">
        <f t="shared" ca="1" si="3185"/>
        <v>239</v>
      </c>
      <c r="F5992">
        <f t="shared" ca="1" si="3186"/>
        <v>0</v>
      </c>
      <c r="G5992" t="str">
        <f t="shared" ca="1" si="3214"/>
        <v>S11</v>
      </c>
      <c r="H5992" t="str">
        <f t="shared" ca="1" si="3157"/>
        <v>S118</v>
      </c>
      <c r="I5992">
        <f ca="1">VLOOKUP(D5992,PRC!$A$2:$B$21,2,0)*E5992</f>
        <v>7170000</v>
      </c>
      <c r="J5992">
        <f t="shared" ca="1" si="3187"/>
        <v>7098296</v>
      </c>
      <c r="K5992">
        <f ca="1">VLOOKUP(D5992,PRC!$A$1:$C$21,3,0)*E5992</f>
        <v>3728400</v>
      </c>
      <c r="L5992">
        <f t="shared" ca="1" si="3188"/>
        <v>287000</v>
      </c>
      <c r="M5992">
        <f t="shared" ca="1" si="3189"/>
        <v>430000</v>
      </c>
      <c r="N5992">
        <f t="shared" ca="1" si="3190"/>
        <v>1004000</v>
      </c>
      <c r="O5992">
        <f t="shared" ca="1" si="3191"/>
        <v>502000</v>
      </c>
      <c r="P5992">
        <f t="shared" ca="1" si="3215"/>
        <v>1146896</v>
      </c>
      <c r="Q5992">
        <f ca="1">IF(P5992&gt;0,1,0)</f>
        <v>1</v>
      </c>
      <c r="R5992">
        <f t="shared" ca="1" si="3192"/>
        <v>1</v>
      </c>
      <c r="S5992">
        <f t="shared" ca="1" si="3193"/>
        <v>4</v>
      </c>
      <c r="T5992">
        <f t="shared" ca="1" si="3194"/>
        <v>6</v>
      </c>
      <c r="U5992">
        <f t="shared" ca="1" si="3195"/>
        <v>14</v>
      </c>
      <c r="V5992">
        <f t="shared" ca="1" si="3196"/>
        <v>7</v>
      </c>
      <c r="X5992">
        <f t="shared" si="3198"/>
        <v>5992</v>
      </c>
      <c r="Y5992">
        <f t="shared" si="3199"/>
        <v>5990</v>
      </c>
      <c r="Z5992">
        <f t="shared" si="3200"/>
        <v>5991</v>
      </c>
      <c r="AA5992">
        <f t="shared" si="3197"/>
        <v>6001</v>
      </c>
      <c r="AB5992">
        <f t="shared" si="3165"/>
        <v>12</v>
      </c>
      <c r="AK5992" s="3">
        <f ca="1">SUM(INDIRECT("Q"&amp;Y5990):INDIRECT("Q"&amp;AA5990))</f>
        <v>12</v>
      </c>
      <c r="AL5992">
        <f ca="1">AL5990/AL5991</f>
        <v>0.22532277903879025</v>
      </c>
      <c r="AM5992" t="str">
        <f t="shared" si="3166"/>
        <v>201906YM</v>
      </c>
      <c r="AN5992">
        <f t="shared" ca="1" si="3201"/>
        <v>1.0000557880055827</v>
      </c>
      <c r="AO5992">
        <f t="shared" ca="1" si="3202"/>
        <v>4.0027894002789406</v>
      </c>
      <c r="AP5992">
        <f t="shared" ca="1" si="3178"/>
        <v>5.9972105997210594</v>
      </c>
      <c r="AQ5992">
        <f t="shared" ca="1" si="3179"/>
        <v>14.002789400278939</v>
      </c>
      <c r="AR5992">
        <f t="shared" ca="1" si="3180"/>
        <v>7.0013947001394694</v>
      </c>
      <c r="AS5992">
        <f ca="1">P5992/J5992</f>
        <v>0.1615734255094462</v>
      </c>
      <c r="AT5992" t="str">
        <f ca="1">IF(ABS(AT5990-AD5990)&lt;AD5990+(AD5991-AD5990)*5%,"ok","chk")</f>
        <v>ok</v>
      </c>
      <c r="AU5992" t="str">
        <f ca="1">IF(ABS(AU5990-AF5990)&lt;AF5990+(AF5991-AF5990)*5%,"ok","chk")</f>
        <v>ok</v>
      </c>
      <c r="AV5992" t="str">
        <f t="shared" ref="AV5992" ca="1" si="3216">IF(ABS(AV5990-AG5990)&lt;AG5990+(AG5991-AG5990)*5%,"ok","chk")</f>
        <v>ok</v>
      </c>
      <c r="AW5992" t="str">
        <f t="shared" ref="AW5992" ca="1" si="3217">IF(ABS(AW5990-AH5990)&lt;AH5990+(AH5991-AH5990)*5%,"ok","chk")</f>
        <v>ok</v>
      </c>
      <c r="AX5992" t="str">
        <f t="shared" ref="AX5992" ca="1" si="3218">IF(ABS(AX5990-AI5990)&lt;AI5990+(AI5991-AI5990)*5%,"ok","chk")</f>
        <v>ok</v>
      </c>
      <c r="AY5992" t="str">
        <f t="shared" ref="AY5992" ca="1" si="3219">IF(ABS(AY5990-AJ5990)&lt;AJ5990+(AJ5991-AJ5990)*5%,"ok","chk")</f>
        <v>ok</v>
      </c>
    </row>
    <row r="5993" spans="1:51" x14ac:dyDescent="0.4">
      <c r="A5993">
        <f t="shared" si="3164"/>
        <v>201906</v>
      </c>
      <c r="B5993" t="s">
        <v>1060</v>
      </c>
      <c r="C5993" t="s">
        <v>0</v>
      </c>
      <c r="D5993" t="str">
        <f t="shared" ca="1" si="3205"/>
        <v>I112</v>
      </c>
      <c r="E5993">
        <f t="shared" ca="1" si="3185"/>
        <v>335</v>
      </c>
      <c r="F5993">
        <f t="shared" ca="1" si="3186"/>
        <v>1</v>
      </c>
      <c r="G5993" t="str">
        <f t="shared" ca="1" si="3214"/>
        <v>S11</v>
      </c>
      <c r="H5993" t="str">
        <f t="shared" ca="1" si="3157"/>
        <v>S117</v>
      </c>
      <c r="I5993">
        <f ca="1">VLOOKUP(D5993,PRC!$A$2:$B$21,2,0)*E5993</f>
        <v>21775000</v>
      </c>
      <c r="J5993">
        <f t="shared" ca="1" si="3187"/>
        <v>21774996</v>
      </c>
      <c r="K5993">
        <f ca="1">VLOOKUP(D5993,PRC!$A$1:$C$21,3,0)*E5993</f>
        <v>10887500</v>
      </c>
      <c r="L5993">
        <f t="shared" ca="1" si="3188"/>
        <v>1089000</v>
      </c>
      <c r="M5993">
        <f t="shared" ca="1" si="3189"/>
        <v>1742000</v>
      </c>
      <c r="N5993">
        <f t="shared" ca="1" si="3190"/>
        <v>3266000</v>
      </c>
      <c r="O5993">
        <f t="shared" ca="1" si="3191"/>
        <v>1307000</v>
      </c>
      <c r="P5993">
        <f t="shared" ca="1" si="3215"/>
        <v>3483496</v>
      </c>
      <c r="Q5993">
        <f ca="1">IF(P5993&gt;0,1,0)</f>
        <v>1</v>
      </c>
      <c r="R5993">
        <f t="shared" ca="1" si="3192"/>
        <v>0</v>
      </c>
      <c r="S5993">
        <f t="shared" ca="1" si="3193"/>
        <v>5</v>
      </c>
      <c r="T5993">
        <f t="shared" ca="1" si="3194"/>
        <v>8</v>
      </c>
      <c r="U5993">
        <f t="shared" ca="1" si="3195"/>
        <v>15</v>
      </c>
      <c r="V5993">
        <f t="shared" ca="1" si="3196"/>
        <v>6</v>
      </c>
      <c r="X5993">
        <f t="shared" si="3198"/>
        <v>5993</v>
      </c>
      <c r="Y5993">
        <f t="shared" si="3199"/>
        <v>5990</v>
      </c>
      <c r="Z5993">
        <f t="shared" si="3200"/>
        <v>5991</v>
      </c>
      <c r="AA5993">
        <f t="shared" si="3197"/>
        <v>6001</v>
      </c>
      <c r="AB5993">
        <f t="shared" si="3165"/>
        <v>12</v>
      </c>
      <c r="AK5993" s="2">
        <f ca="1">AK5992/AB5990</f>
        <v>1</v>
      </c>
      <c r="AM5993" t="str">
        <f t="shared" si="3166"/>
        <v>201906YM</v>
      </c>
      <c r="AN5993">
        <f t="shared" ca="1" si="3201"/>
        <v>1.8369690013564366E-5</v>
      </c>
      <c r="AO5993">
        <f t="shared" ca="1" si="3202"/>
        <v>5.0011481056257177</v>
      </c>
      <c r="AP5993">
        <f t="shared" ca="1" si="3178"/>
        <v>8</v>
      </c>
      <c r="AQ5993">
        <f t="shared" ca="1" si="3179"/>
        <v>14.998851894374281</v>
      </c>
      <c r="AR5993">
        <f t="shared" ca="1" si="3180"/>
        <v>6.0022962112514353</v>
      </c>
      <c r="AS5993">
        <f ca="1">P5993/J5993</f>
        <v>0.15997688357784315</v>
      </c>
      <c r="AT5993" t="str">
        <f ca="1">IF(ABS(AD5991-AT5991)&lt;AT5991+(AD5991-AD5990)*5%,"ok","chk")</f>
        <v>ok</v>
      </c>
      <c r="AU5993" t="str">
        <f ca="1">IF(ABS(AF5991-AU5991)&lt;AU5991+(AF5991-AF5990)*5%,"ok","chk")</f>
        <v>ok</v>
      </c>
      <c r="AV5993" t="str">
        <f t="shared" ref="AV5993" ca="1" si="3220">IF(ABS(AG5991-AV5991)&lt;AV5991+(AG5991-AG5990)*5%,"ok","chk")</f>
        <v>ok</v>
      </c>
      <c r="AW5993" t="str">
        <f t="shared" ref="AW5993" ca="1" si="3221">IF(ABS(AH5991-AW5991)&lt;AW5991+(AH5991-AH5990)*5%,"ok","chk")</f>
        <v>ok</v>
      </c>
      <c r="AX5993" t="str">
        <f t="shared" ref="AX5993" ca="1" si="3222">IF(ABS(AI5991-AX5991)&lt;AX5991+(AI5991-AI5990)*5%,"ok","chk")</f>
        <v>ok</v>
      </c>
      <c r="AY5993" t="str">
        <f t="shared" ref="AY5993" ca="1" si="3223">IF(ABS(AJ5991-AY5991)&lt;AY5991+(AJ5991-AJ5990)*5%,"ok","chk")</f>
        <v>ok</v>
      </c>
    </row>
    <row r="5994" spans="1:51" x14ac:dyDescent="0.4">
      <c r="A5994">
        <f t="shared" si="3164"/>
        <v>201906</v>
      </c>
      <c r="B5994" t="s">
        <v>1061</v>
      </c>
      <c r="C5994" t="s">
        <v>0</v>
      </c>
      <c r="D5994" t="str">
        <f t="shared" ca="1" si="3205"/>
        <v>I109</v>
      </c>
      <c r="E5994">
        <f t="shared" ca="1" si="3185"/>
        <v>213</v>
      </c>
      <c r="F5994">
        <f t="shared" ca="1" si="3186"/>
        <v>2</v>
      </c>
      <c r="G5994" t="str">
        <f t="shared" ca="1" si="3214"/>
        <v>S12</v>
      </c>
      <c r="H5994" t="str">
        <f t="shared" ca="1" si="3157"/>
        <v>S120</v>
      </c>
      <c r="I5994">
        <f ca="1">VLOOKUP(D5994,PRC!$A$2:$B$21,2,0)*E5994</f>
        <v>106500000</v>
      </c>
      <c r="J5994">
        <f t="shared" ca="1" si="3187"/>
        <v>103304996</v>
      </c>
      <c r="K5994">
        <f ca="1">VLOOKUP(D5994,PRC!$A$1:$C$21,3,0)*E5994</f>
        <v>42600000</v>
      </c>
      <c r="L5994">
        <f t="shared" ca="1" si="3188"/>
        <v>1065000</v>
      </c>
      <c r="M5994">
        <f t="shared" ca="1" si="3189"/>
        <v>2130000</v>
      </c>
      <c r="N5994">
        <f t="shared" ca="1" si="3190"/>
        <v>12780000</v>
      </c>
      <c r="O5994">
        <f t="shared" ca="1" si="3191"/>
        <v>8520000</v>
      </c>
      <c r="P5994">
        <f t="shared" ca="1" si="3215"/>
        <v>36209996</v>
      </c>
      <c r="Q5994">
        <f ca="1">IF(P5994&gt;0,1,0)</f>
        <v>1</v>
      </c>
      <c r="R5994">
        <f t="shared" ca="1" si="3192"/>
        <v>3</v>
      </c>
      <c r="S5994">
        <f t="shared" ca="1" si="3193"/>
        <v>1</v>
      </c>
      <c r="T5994">
        <f t="shared" ca="1" si="3194"/>
        <v>2</v>
      </c>
      <c r="U5994">
        <f t="shared" ca="1" si="3195"/>
        <v>12</v>
      </c>
      <c r="V5994">
        <f t="shared" ca="1" si="3196"/>
        <v>8</v>
      </c>
      <c r="X5994">
        <f t="shared" si="3198"/>
        <v>5994</v>
      </c>
      <c r="Y5994">
        <f t="shared" si="3199"/>
        <v>5990</v>
      </c>
      <c r="Z5994">
        <f t="shared" si="3200"/>
        <v>5991</v>
      </c>
      <c r="AA5994">
        <f t="shared" si="3197"/>
        <v>6001</v>
      </c>
      <c r="AB5994">
        <f t="shared" si="3165"/>
        <v>12</v>
      </c>
      <c r="AM5994" t="str">
        <f t="shared" si="3166"/>
        <v>201906YM</v>
      </c>
      <c r="AN5994">
        <f t="shared" ca="1" si="3201"/>
        <v>3.0000037558685411</v>
      </c>
      <c r="AO5994">
        <f t="shared" ca="1" si="3202"/>
        <v>1</v>
      </c>
      <c r="AP5994">
        <f t="shared" ca="1" si="3178"/>
        <v>2</v>
      </c>
      <c r="AQ5994">
        <f t="shared" ca="1" si="3179"/>
        <v>12</v>
      </c>
      <c r="AR5994">
        <f t="shared" ca="1" si="3180"/>
        <v>8</v>
      </c>
      <c r="AS5994">
        <f ca="1">P5994/J5994</f>
        <v>0.35051543876929242</v>
      </c>
    </row>
    <row r="5995" spans="1:51" x14ac:dyDescent="0.4">
      <c r="A5995">
        <f t="shared" si="3164"/>
        <v>201906</v>
      </c>
      <c r="B5995" t="s">
        <v>1062</v>
      </c>
      <c r="C5995" t="s">
        <v>0</v>
      </c>
      <c r="D5995" t="str">
        <f t="shared" ca="1" si="3205"/>
        <v>I114</v>
      </c>
      <c r="E5995">
        <f t="shared" ca="1" si="3185"/>
        <v>346</v>
      </c>
      <c r="F5995">
        <f t="shared" ca="1" si="3186"/>
        <v>5</v>
      </c>
      <c r="G5995" t="str">
        <f t="shared" ca="1" si="3214"/>
        <v>S12</v>
      </c>
      <c r="H5995" t="str">
        <f t="shared" ca="1" si="3157"/>
        <v>S120</v>
      </c>
      <c r="I5995">
        <f ca="1">VLOOKUP(D5995,PRC!$A$2:$B$21,2,0)*E5995</f>
        <v>83040000</v>
      </c>
      <c r="J5995">
        <f t="shared" ca="1" si="3187"/>
        <v>79718396</v>
      </c>
      <c r="K5995">
        <f ca="1">VLOOKUP(D5995,PRC!$A$1:$C$21,3,0)*E5995</f>
        <v>48163200</v>
      </c>
      <c r="L5995">
        <f t="shared" ca="1" si="3188"/>
        <v>3322000</v>
      </c>
      <c r="M5995">
        <f t="shared" ca="1" si="3189"/>
        <v>3322000</v>
      </c>
      <c r="N5995">
        <f t="shared" ca="1" si="3190"/>
        <v>12456000</v>
      </c>
      <c r="O5995">
        <f t="shared" ca="1" si="3191"/>
        <v>5813000</v>
      </c>
      <c r="P5995">
        <f t="shared" ca="1" si="3215"/>
        <v>6642196</v>
      </c>
      <c r="Q5995">
        <f ca="1">IF(P5995&gt;0,1,0)</f>
        <v>1</v>
      </c>
      <c r="R5995">
        <f t="shared" ca="1" si="3192"/>
        <v>4</v>
      </c>
      <c r="S5995">
        <f t="shared" ca="1" si="3193"/>
        <v>4</v>
      </c>
      <c r="T5995">
        <f t="shared" ca="1" si="3194"/>
        <v>4</v>
      </c>
      <c r="U5995">
        <f t="shared" ca="1" si="3195"/>
        <v>15</v>
      </c>
      <c r="V5995">
        <f t="shared" ca="1" si="3196"/>
        <v>7</v>
      </c>
      <c r="X5995">
        <f t="shared" si="3198"/>
        <v>5995</v>
      </c>
      <c r="Y5995">
        <f t="shared" si="3199"/>
        <v>5990</v>
      </c>
      <c r="Z5995">
        <f t="shared" si="3200"/>
        <v>5991</v>
      </c>
      <c r="AA5995">
        <f t="shared" si="3197"/>
        <v>6001</v>
      </c>
      <c r="AB5995">
        <f t="shared" si="3165"/>
        <v>12</v>
      </c>
      <c r="AM5995" t="str">
        <f t="shared" si="3166"/>
        <v>201906YM</v>
      </c>
      <c r="AN5995">
        <f t="shared" ca="1" si="3201"/>
        <v>4.0000048169556823</v>
      </c>
      <c r="AO5995">
        <f t="shared" ca="1" si="3202"/>
        <v>4.0004816955684008</v>
      </c>
      <c r="AP5995">
        <f t="shared" ca="1" si="3178"/>
        <v>4.0004816955684008</v>
      </c>
      <c r="AQ5995">
        <f t="shared" ca="1" si="3179"/>
        <v>15</v>
      </c>
      <c r="AR5995">
        <f t="shared" ca="1" si="3180"/>
        <v>7.0002408477842</v>
      </c>
      <c r="AS5995">
        <f ca="1">P5995/J5995</f>
        <v>8.3320743182037929E-2</v>
      </c>
    </row>
    <row r="5996" spans="1:51" x14ac:dyDescent="0.4">
      <c r="A5996">
        <f t="shared" si="3164"/>
        <v>201906</v>
      </c>
      <c r="B5996" t="s">
        <v>1063</v>
      </c>
      <c r="C5996" t="s">
        <v>0</v>
      </c>
      <c r="D5996" t="str">
        <f t="shared" ca="1" si="3205"/>
        <v>I101</v>
      </c>
      <c r="E5996">
        <f t="shared" ca="1" si="3185"/>
        <v>199</v>
      </c>
      <c r="F5996">
        <f t="shared" ca="1" si="3186"/>
        <v>3</v>
      </c>
      <c r="G5996" t="str">
        <f t="shared" ca="1" si="3214"/>
        <v>S11</v>
      </c>
      <c r="H5996" t="str">
        <f t="shared" ca="1" si="3157"/>
        <v>S117</v>
      </c>
      <c r="I5996">
        <f ca="1">VLOOKUP(D5996,PRC!$A$2:$B$21,2,0)*E5996</f>
        <v>5970000</v>
      </c>
      <c r="J5996">
        <f t="shared" ca="1" si="3187"/>
        <v>5850596</v>
      </c>
      <c r="K5996">
        <f ca="1">VLOOKUP(D5996,PRC!$A$1:$C$21,3,0)*E5996</f>
        <v>3104400</v>
      </c>
      <c r="L5996">
        <f t="shared" ca="1" si="3188"/>
        <v>60000</v>
      </c>
      <c r="M5996">
        <f t="shared" ca="1" si="3189"/>
        <v>119000</v>
      </c>
      <c r="N5996">
        <f t="shared" ca="1" si="3190"/>
        <v>776000</v>
      </c>
      <c r="O5996">
        <f t="shared" ca="1" si="3191"/>
        <v>299000</v>
      </c>
      <c r="P5996">
        <f t="shared" ca="1" si="3215"/>
        <v>1492196</v>
      </c>
      <c r="Q5996">
        <f ca="1">IF(P5996&gt;0,1,0)</f>
        <v>1</v>
      </c>
      <c r="R5996">
        <f t="shared" ca="1" si="3192"/>
        <v>2</v>
      </c>
      <c r="S5996">
        <f t="shared" ca="1" si="3193"/>
        <v>1</v>
      </c>
      <c r="T5996">
        <f t="shared" ca="1" si="3194"/>
        <v>2</v>
      </c>
      <c r="U5996">
        <f t="shared" ca="1" si="3195"/>
        <v>13</v>
      </c>
      <c r="V5996">
        <f t="shared" ca="1" si="3196"/>
        <v>5</v>
      </c>
      <c r="X5996">
        <f t="shared" si="3198"/>
        <v>5996</v>
      </c>
      <c r="Y5996">
        <f t="shared" si="3199"/>
        <v>5990</v>
      </c>
      <c r="Z5996">
        <f t="shared" si="3200"/>
        <v>5991</v>
      </c>
      <c r="AA5996">
        <f t="shared" si="3197"/>
        <v>6001</v>
      </c>
      <c r="AB5996">
        <f t="shared" si="3165"/>
        <v>12</v>
      </c>
      <c r="AM5996" t="str">
        <f t="shared" si="3166"/>
        <v>201906YM</v>
      </c>
      <c r="AN5996">
        <f t="shared" ca="1" si="3201"/>
        <v>2.0000670016750433</v>
      </c>
      <c r="AO5996">
        <f t="shared" ca="1" si="3202"/>
        <v>1.0050251256281406</v>
      </c>
      <c r="AP5996">
        <f t="shared" ca="1" si="3178"/>
        <v>1.9932998324958122</v>
      </c>
      <c r="AQ5996">
        <f t="shared" ca="1" si="3179"/>
        <v>12.998324958123952</v>
      </c>
      <c r="AR5996">
        <f t="shared" ca="1" si="3180"/>
        <v>5.0083752093802341</v>
      </c>
      <c r="AS5996">
        <f ca="1">P5996/J5996</f>
        <v>0.25505025470909287</v>
      </c>
    </row>
    <row r="5997" spans="1:51" x14ac:dyDescent="0.4">
      <c r="A5997">
        <f t="shared" si="3164"/>
        <v>201906</v>
      </c>
      <c r="B5997" t="s">
        <v>1064</v>
      </c>
      <c r="C5997" t="s">
        <v>0</v>
      </c>
      <c r="D5997" t="str">
        <f t="shared" ca="1" si="3205"/>
        <v>I104</v>
      </c>
      <c r="E5997">
        <f t="shared" ca="1" si="3185"/>
        <v>250</v>
      </c>
      <c r="F5997">
        <f t="shared" ca="1" si="3186"/>
        <v>5</v>
      </c>
      <c r="G5997" t="str">
        <f t="shared" ca="1" si="3214"/>
        <v>S11</v>
      </c>
      <c r="H5997" t="str">
        <f t="shared" ca="1" si="3157"/>
        <v>S111</v>
      </c>
      <c r="I5997">
        <f ca="1">VLOOKUP(D5997,PRC!$A$2:$B$21,2,0)*E5997</f>
        <v>17500000</v>
      </c>
      <c r="J5997">
        <f t="shared" ca="1" si="3187"/>
        <v>17499996</v>
      </c>
      <c r="K5997">
        <f ca="1">VLOOKUP(D5997,PRC!$A$1:$C$21,3,0)*E5997</f>
        <v>7350000</v>
      </c>
      <c r="L5997">
        <f t="shared" ca="1" si="3188"/>
        <v>875000</v>
      </c>
      <c r="M5997">
        <f t="shared" ca="1" si="3189"/>
        <v>175000</v>
      </c>
      <c r="N5997">
        <f t="shared" ca="1" si="3190"/>
        <v>2450000</v>
      </c>
      <c r="O5997">
        <f t="shared" ca="1" si="3191"/>
        <v>1225000</v>
      </c>
      <c r="P5997">
        <f t="shared" ca="1" si="3215"/>
        <v>5424996</v>
      </c>
      <c r="Q5997">
        <f ca="1">IF(P5997&gt;0,1,0)</f>
        <v>1</v>
      </c>
      <c r="R5997">
        <f t="shared" ca="1" si="3192"/>
        <v>0</v>
      </c>
      <c r="S5997">
        <f t="shared" ca="1" si="3193"/>
        <v>5</v>
      </c>
      <c r="T5997">
        <f t="shared" ca="1" si="3194"/>
        <v>1</v>
      </c>
      <c r="U5997">
        <f t="shared" ca="1" si="3195"/>
        <v>14</v>
      </c>
      <c r="V5997">
        <f t="shared" ca="1" si="3196"/>
        <v>7</v>
      </c>
      <c r="X5997">
        <f t="shared" si="3198"/>
        <v>5997</v>
      </c>
      <c r="Y5997">
        <f t="shared" si="3199"/>
        <v>5990</v>
      </c>
      <c r="Z5997">
        <f t="shared" si="3200"/>
        <v>5991</v>
      </c>
      <c r="AA5997">
        <f t="shared" si="3197"/>
        <v>6001</v>
      </c>
      <c r="AB5997">
        <f t="shared" si="3165"/>
        <v>12</v>
      </c>
      <c r="AM5997" t="str">
        <f t="shared" si="3166"/>
        <v>201906YM</v>
      </c>
      <c r="AN5997">
        <f t="shared" ca="1" si="3201"/>
        <v>2.2857142856214097E-5</v>
      </c>
      <c r="AO5997">
        <f t="shared" ca="1" si="3202"/>
        <v>5</v>
      </c>
      <c r="AP5997">
        <f t="shared" ca="1" si="3178"/>
        <v>1</v>
      </c>
      <c r="AQ5997">
        <f t="shared" ca="1" si="3179"/>
        <v>14.000000000000002</v>
      </c>
      <c r="AR5997">
        <f t="shared" ca="1" si="3180"/>
        <v>7.0000000000000009</v>
      </c>
      <c r="AS5997">
        <f ca="1">P5997/J5997</f>
        <v>0.30999984228567823</v>
      </c>
    </row>
    <row r="5998" spans="1:51" x14ac:dyDescent="0.4">
      <c r="A5998">
        <f t="shared" si="3164"/>
        <v>201906</v>
      </c>
      <c r="B5998" t="s">
        <v>1065</v>
      </c>
      <c r="C5998" t="s">
        <v>0</v>
      </c>
      <c r="D5998" t="str">
        <f t="shared" ca="1" si="3205"/>
        <v>I111</v>
      </c>
      <c r="E5998">
        <f t="shared" ca="1" si="3185"/>
        <v>236</v>
      </c>
      <c r="F5998">
        <f t="shared" ca="1" si="3186"/>
        <v>2</v>
      </c>
      <c r="G5998" t="str">
        <f t="shared" ca="1" si="3214"/>
        <v>S11</v>
      </c>
      <c r="H5998" t="str">
        <f t="shared" ca="1" si="3157"/>
        <v>S112</v>
      </c>
      <c r="I5998">
        <f ca="1">VLOOKUP(D5998,PRC!$A$2:$B$21,2,0)*E5998</f>
        <v>35400000</v>
      </c>
      <c r="J5998">
        <f t="shared" ca="1" si="3187"/>
        <v>34337996</v>
      </c>
      <c r="K5998">
        <f ca="1">VLOOKUP(D5998,PRC!$A$1:$C$21,3,0)*E5998</f>
        <v>18762000</v>
      </c>
      <c r="L5998">
        <f t="shared" ca="1" si="3188"/>
        <v>1770000</v>
      </c>
      <c r="M5998">
        <f t="shared" ca="1" si="3189"/>
        <v>3540000</v>
      </c>
      <c r="N5998">
        <f t="shared" ca="1" si="3190"/>
        <v>3540000</v>
      </c>
      <c r="O5998">
        <f t="shared" ca="1" si="3191"/>
        <v>3186000</v>
      </c>
      <c r="P5998">
        <f t="shared" ca="1" si="3215"/>
        <v>3539996</v>
      </c>
      <c r="Q5998">
        <f ca="1">IF(P5998&gt;0,1,0)</f>
        <v>1</v>
      </c>
      <c r="R5998">
        <f t="shared" ca="1" si="3192"/>
        <v>3</v>
      </c>
      <c r="S5998">
        <f t="shared" ca="1" si="3193"/>
        <v>5</v>
      </c>
      <c r="T5998">
        <f t="shared" ca="1" si="3194"/>
        <v>10</v>
      </c>
      <c r="U5998">
        <f t="shared" ca="1" si="3195"/>
        <v>10</v>
      </c>
      <c r="V5998">
        <f t="shared" ca="1" si="3196"/>
        <v>9</v>
      </c>
      <c r="X5998">
        <f t="shared" si="3198"/>
        <v>5998</v>
      </c>
      <c r="Y5998">
        <f t="shared" si="3199"/>
        <v>5990</v>
      </c>
      <c r="Z5998">
        <f t="shared" si="3200"/>
        <v>5991</v>
      </c>
      <c r="AA5998">
        <f t="shared" si="3197"/>
        <v>6001</v>
      </c>
      <c r="AB5998">
        <f t="shared" si="3165"/>
        <v>12</v>
      </c>
      <c r="AM5998" t="str">
        <f t="shared" si="3166"/>
        <v>201906YM</v>
      </c>
      <c r="AN5998">
        <f t="shared" ca="1" si="3201"/>
        <v>3.0000112994350236</v>
      </c>
      <c r="AO5998">
        <f t="shared" ca="1" si="3202"/>
        <v>5</v>
      </c>
      <c r="AP5998">
        <f t="shared" ca="1" si="3178"/>
        <v>10</v>
      </c>
      <c r="AQ5998">
        <f t="shared" ca="1" si="3179"/>
        <v>10</v>
      </c>
      <c r="AR5998">
        <f t="shared" ca="1" si="3180"/>
        <v>9</v>
      </c>
      <c r="AS5998">
        <f ca="1">P5998/J5998</f>
        <v>0.10309267902529898</v>
      </c>
    </row>
    <row r="5999" spans="1:51" x14ac:dyDescent="0.4">
      <c r="A5999">
        <f t="shared" si="3164"/>
        <v>201906</v>
      </c>
      <c r="B5999" t="s">
        <v>1066</v>
      </c>
      <c r="C5999" t="s">
        <v>0</v>
      </c>
      <c r="D5999" t="str">
        <f t="shared" ca="1" si="3205"/>
        <v>I117</v>
      </c>
      <c r="E5999">
        <f t="shared" ca="1" si="3185"/>
        <v>307</v>
      </c>
      <c r="F5999">
        <f t="shared" ca="1" si="3186"/>
        <v>0</v>
      </c>
      <c r="G5999" t="str">
        <f t="shared" ca="1" si="3214"/>
        <v>S11</v>
      </c>
      <c r="H5999" t="str">
        <f t="shared" ca="1" si="3157"/>
        <v>S110</v>
      </c>
      <c r="I5999">
        <f ca="1">VLOOKUP(D5999,PRC!$A$2:$B$21,2,0)*E5999</f>
        <v>767500000</v>
      </c>
      <c r="J5999">
        <f t="shared" ca="1" si="3187"/>
        <v>759824996</v>
      </c>
      <c r="K5999">
        <f ca="1">VLOOKUP(D5999,PRC!$A$1:$C$21,3,0)*E5999</f>
        <v>353050000</v>
      </c>
      <c r="L5999">
        <f t="shared" ca="1" si="3188"/>
        <v>38375000</v>
      </c>
      <c r="M5999">
        <f t="shared" ca="1" si="3189"/>
        <v>46050000</v>
      </c>
      <c r="N5999">
        <f t="shared" ca="1" si="3190"/>
        <v>115125000</v>
      </c>
      <c r="O5999">
        <f t="shared" ca="1" si="3191"/>
        <v>38375000</v>
      </c>
      <c r="P5999">
        <f t="shared" ca="1" si="3215"/>
        <v>168849996</v>
      </c>
      <c r="Q5999">
        <f ca="1">IF(P5999&gt;0,1,0)</f>
        <v>1</v>
      </c>
      <c r="R5999">
        <f t="shared" ca="1" si="3192"/>
        <v>1</v>
      </c>
      <c r="S5999">
        <f t="shared" ca="1" si="3193"/>
        <v>5</v>
      </c>
      <c r="T5999">
        <f t="shared" ca="1" si="3194"/>
        <v>6</v>
      </c>
      <c r="U5999">
        <f t="shared" ca="1" si="3195"/>
        <v>15</v>
      </c>
      <c r="V5999">
        <f t="shared" ca="1" si="3196"/>
        <v>5</v>
      </c>
      <c r="X5999">
        <f t="shared" si="3198"/>
        <v>5999</v>
      </c>
      <c r="Y5999">
        <f t="shared" si="3199"/>
        <v>5990</v>
      </c>
      <c r="Z5999">
        <f t="shared" si="3200"/>
        <v>5991</v>
      </c>
      <c r="AA5999">
        <f t="shared" si="3197"/>
        <v>6001</v>
      </c>
      <c r="AB5999">
        <f t="shared" si="3165"/>
        <v>12</v>
      </c>
      <c r="AM5999" t="str">
        <f t="shared" si="3166"/>
        <v>201906YM</v>
      </c>
      <c r="AN5999">
        <f t="shared" ca="1" si="3201"/>
        <v>1.0000005211726393</v>
      </c>
      <c r="AO5999">
        <f t="shared" ca="1" si="3202"/>
        <v>5</v>
      </c>
      <c r="AP5999">
        <f t="shared" ca="1" si="3178"/>
        <v>6</v>
      </c>
      <c r="AQ5999">
        <f t="shared" ca="1" si="3179"/>
        <v>15</v>
      </c>
      <c r="AR5999">
        <f t="shared" ca="1" si="3180"/>
        <v>5</v>
      </c>
      <c r="AS5999">
        <f ca="1">P5999/J5999</f>
        <v>0.22222221812771215</v>
      </c>
    </row>
    <row r="6000" spans="1:51" x14ac:dyDescent="0.4">
      <c r="A6000">
        <f t="shared" si="3164"/>
        <v>201906</v>
      </c>
      <c r="B6000" t="s">
        <v>1067</v>
      </c>
      <c r="C6000" t="s">
        <v>0</v>
      </c>
      <c r="D6000" t="str">
        <f t="shared" ca="1" si="3205"/>
        <v>I113</v>
      </c>
      <c r="E6000">
        <f t="shared" ca="1" si="3185"/>
        <v>330</v>
      </c>
      <c r="F6000">
        <f t="shared" ca="1" si="3186"/>
        <v>2</v>
      </c>
      <c r="G6000" t="str">
        <f t="shared" ca="1" si="3214"/>
        <v>S11</v>
      </c>
      <c r="H6000" t="str">
        <f t="shared" ca="1" si="3157"/>
        <v>S112</v>
      </c>
      <c r="I6000">
        <f ca="1">VLOOKUP(D6000,PRC!$A$2:$B$21,2,0)*E6000</f>
        <v>221100000</v>
      </c>
      <c r="J6000">
        <f t="shared" ca="1" si="3187"/>
        <v>214466996</v>
      </c>
      <c r="K6000">
        <f ca="1">VLOOKUP(D6000,PRC!$A$1:$C$21,3,0)*E6000</f>
        <v>99495000</v>
      </c>
      <c r="L6000">
        <f t="shared" ca="1" si="3188"/>
        <v>6633000</v>
      </c>
      <c r="M6000">
        <f t="shared" ca="1" si="3189"/>
        <v>8844000</v>
      </c>
      <c r="N6000">
        <f t="shared" ca="1" si="3190"/>
        <v>33165000</v>
      </c>
      <c r="O6000">
        <f t="shared" ca="1" si="3191"/>
        <v>13266000</v>
      </c>
      <c r="P6000">
        <f t="shared" ca="1" si="3215"/>
        <v>53063996</v>
      </c>
      <c r="Q6000">
        <f ca="1">IF(P6000&gt;0,1,0)</f>
        <v>1</v>
      </c>
      <c r="R6000">
        <f t="shared" ca="1" si="3192"/>
        <v>3</v>
      </c>
      <c r="S6000">
        <f t="shared" ca="1" si="3193"/>
        <v>3</v>
      </c>
      <c r="T6000">
        <f t="shared" ca="1" si="3194"/>
        <v>4</v>
      </c>
      <c r="U6000">
        <f t="shared" ca="1" si="3195"/>
        <v>15</v>
      </c>
      <c r="V6000">
        <f t="shared" ca="1" si="3196"/>
        <v>6</v>
      </c>
      <c r="X6000">
        <f t="shared" si="3198"/>
        <v>6000</v>
      </c>
      <c r="Y6000">
        <f t="shared" si="3199"/>
        <v>5990</v>
      </c>
      <c r="Z6000">
        <f t="shared" si="3200"/>
        <v>5991</v>
      </c>
      <c r="AA6000">
        <f t="shared" si="3197"/>
        <v>6001</v>
      </c>
      <c r="AB6000">
        <f t="shared" si="3165"/>
        <v>12</v>
      </c>
      <c r="AM6000" t="str">
        <f t="shared" si="3166"/>
        <v>201906YM</v>
      </c>
      <c r="AN6000">
        <f t="shared" ca="1" si="3201"/>
        <v>3.0000018091361325</v>
      </c>
      <c r="AO6000">
        <f t="shared" ca="1" si="3202"/>
        <v>3</v>
      </c>
      <c r="AP6000">
        <f t="shared" ca="1" si="3178"/>
        <v>4</v>
      </c>
      <c r="AQ6000">
        <f t="shared" ca="1" si="3179"/>
        <v>15</v>
      </c>
      <c r="AR6000">
        <f t="shared" ca="1" si="3180"/>
        <v>6</v>
      </c>
      <c r="AS6000">
        <f ca="1">P6000/J6000</f>
        <v>0.24742266637613555</v>
      </c>
    </row>
    <row r="6001" spans="1:45" x14ac:dyDescent="0.4">
      <c r="A6001">
        <f t="shared" si="3164"/>
        <v>201906</v>
      </c>
      <c r="B6001" t="s">
        <v>1068</v>
      </c>
      <c r="C6001" t="s">
        <v>0</v>
      </c>
      <c r="D6001" t="str">
        <f t="shared" ca="1" si="3205"/>
        <v>I115</v>
      </c>
      <c r="E6001">
        <f t="shared" ca="1" si="3185"/>
        <v>342</v>
      </c>
      <c r="F6001">
        <f t="shared" ca="1" si="3186"/>
        <v>2</v>
      </c>
      <c r="G6001" t="str">
        <f t="shared" ca="1" si="3214"/>
        <v>S10</v>
      </c>
      <c r="H6001" t="str">
        <f t="shared" ca="1" si="3157"/>
        <v>S106</v>
      </c>
      <c r="I6001">
        <f ca="1">VLOOKUP(D6001,PRC!$A$2:$B$21,2,0)*E6001</f>
        <v>1710000</v>
      </c>
      <c r="J6001">
        <f t="shared" ca="1" si="3187"/>
        <v>1709996</v>
      </c>
      <c r="K6001">
        <f ca="1">VLOOKUP(D6001,PRC!$A$1:$C$21,3,0)*E6001</f>
        <v>820800</v>
      </c>
      <c r="L6001">
        <f t="shared" ca="1" si="3188"/>
        <v>34000</v>
      </c>
      <c r="M6001">
        <f t="shared" ca="1" si="3189"/>
        <v>103000</v>
      </c>
      <c r="N6001">
        <f t="shared" ca="1" si="3190"/>
        <v>205000</v>
      </c>
      <c r="O6001">
        <f t="shared" ca="1" si="3191"/>
        <v>86000</v>
      </c>
      <c r="P6001">
        <f t="shared" ca="1" si="3215"/>
        <v>461196</v>
      </c>
      <c r="Q6001">
        <f ca="1">IF(P6001&gt;0,1,0)</f>
        <v>1</v>
      </c>
      <c r="R6001">
        <f t="shared" ca="1" si="3192"/>
        <v>0</v>
      </c>
      <c r="S6001">
        <f t="shared" ca="1" si="3193"/>
        <v>2</v>
      </c>
      <c r="T6001">
        <f t="shared" ca="1" si="3194"/>
        <v>6</v>
      </c>
      <c r="U6001">
        <f t="shared" ca="1" si="3195"/>
        <v>12</v>
      </c>
      <c r="V6001">
        <f t="shared" ca="1" si="3196"/>
        <v>5</v>
      </c>
      <c r="X6001">
        <f t="shared" si="3198"/>
        <v>6001</v>
      </c>
      <c r="Y6001">
        <f t="shared" si="3199"/>
        <v>5990</v>
      </c>
      <c r="Z6001">
        <f t="shared" si="3200"/>
        <v>5991</v>
      </c>
      <c r="AA6001">
        <f t="shared" si="3197"/>
        <v>6001</v>
      </c>
      <c r="AB6001">
        <f t="shared" si="3165"/>
        <v>12</v>
      </c>
      <c r="AM6001" t="str">
        <f t="shared" si="3166"/>
        <v>201906YM</v>
      </c>
      <c r="AN6001">
        <f t="shared" ca="1" si="3201"/>
        <v>2.3391812865591888E-4</v>
      </c>
      <c r="AO6001">
        <f t="shared" ca="1" si="3202"/>
        <v>1.9883040935672516</v>
      </c>
      <c r="AP6001">
        <f t="shared" ca="1" si="3178"/>
        <v>6.0233918128654977</v>
      </c>
      <c r="AQ6001">
        <f t="shared" ca="1" si="3179"/>
        <v>11.988304093567251</v>
      </c>
      <c r="AR6001">
        <f t="shared" ca="1" si="3180"/>
        <v>5.0292397660818713</v>
      </c>
      <c r="AS6001">
        <f ca="1">P6001/J6001</f>
        <v>0.26970589404887496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3647F-5578-4AE8-B473-3A046536BD13}">
  <dimension ref="A1:V97"/>
  <sheetViews>
    <sheetView workbookViewId="0">
      <pane xSplit="4" ySplit="1" topLeftCell="E19" activePane="bottomRight" state="frozen"/>
      <selection pane="topRight" activeCell="E1" sqref="E1"/>
      <selection pane="bottomLeft" activeCell="A2" sqref="A2"/>
      <selection pane="bottomRight" activeCell="F19" sqref="F19"/>
    </sheetView>
  </sheetViews>
  <sheetFormatPr defaultRowHeight="17.399999999999999" x14ac:dyDescent="0.4"/>
  <cols>
    <col min="1" max="1" width="11.5" bestFit="1" customWidth="1"/>
    <col min="2" max="3" width="7.3984375" bestFit="1" customWidth="1"/>
    <col min="4" max="4" width="2.69921875" bestFit="1" customWidth="1"/>
    <col min="5" max="5" width="4.3984375" bestFit="1" customWidth="1"/>
    <col min="6" max="6" width="5.296875" bestFit="1" customWidth="1"/>
    <col min="7" max="7" width="4.796875" bestFit="1" customWidth="1"/>
    <col min="8" max="8" width="4.8984375" bestFit="1" customWidth="1"/>
    <col min="9" max="9" width="4.59765625" bestFit="1" customWidth="1"/>
    <col min="10" max="10" width="5.59765625" bestFit="1" customWidth="1"/>
    <col min="11" max="11" width="4.3984375" customWidth="1"/>
    <col min="12" max="12" width="6.3984375" bestFit="1" customWidth="1"/>
    <col min="13" max="13" width="6.19921875" bestFit="1" customWidth="1"/>
    <col min="14" max="14" width="4.3984375" bestFit="1" customWidth="1"/>
    <col min="15" max="15" width="13.3984375" bestFit="1" customWidth="1"/>
    <col min="16" max="18" width="13.3984375" customWidth="1"/>
    <col min="22" max="22" width="4.3984375" bestFit="1" customWidth="1"/>
  </cols>
  <sheetData>
    <row r="1" spans="1:22" x14ac:dyDescent="0.4">
      <c r="B1" t="s">
        <v>1099</v>
      </c>
      <c r="C1" t="s">
        <v>0</v>
      </c>
      <c r="E1" t="s">
        <v>39</v>
      </c>
      <c r="F1" t="s">
        <v>441</v>
      </c>
      <c r="G1" t="s">
        <v>442</v>
      </c>
      <c r="H1" t="s">
        <v>443</v>
      </c>
      <c r="I1" t="s">
        <v>444</v>
      </c>
      <c r="J1" t="s">
        <v>445</v>
      </c>
      <c r="L1" t="s">
        <v>2</v>
      </c>
      <c r="M1" t="s">
        <v>1</v>
      </c>
      <c r="N1" t="s">
        <v>1108</v>
      </c>
      <c r="O1" t="s">
        <v>6</v>
      </c>
      <c r="P1" t="s">
        <v>2</v>
      </c>
      <c r="Q1" t="s">
        <v>6</v>
      </c>
      <c r="R1" t="s">
        <v>1110</v>
      </c>
      <c r="S1" t="s">
        <v>1109</v>
      </c>
    </row>
    <row r="2" spans="1:22" x14ac:dyDescent="0.4">
      <c r="A2" t="str">
        <f>B2&amp;C2&amp;D2</f>
        <v>SS201901H</v>
      </c>
      <c r="B2" t="s">
        <v>1100</v>
      </c>
      <c r="C2">
        <v>201901</v>
      </c>
      <c r="D2" t="s">
        <v>1104</v>
      </c>
      <c r="E2">
        <v>5</v>
      </c>
      <c r="F2">
        <v>10</v>
      </c>
      <c r="G2">
        <v>10</v>
      </c>
      <c r="H2">
        <v>3</v>
      </c>
      <c r="I2">
        <v>3</v>
      </c>
      <c r="J2">
        <v>10</v>
      </c>
      <c r="L2">
        <f>100-F2</f>
        <v>90</v>
      </c>
      <c r="M2">
        <f>MIN(PRC!D2:D21)</f>
        <v>40</v>
      </c>
      <c r="N2">
        <f>SUM(G2:J2)</f>
        <v>26</v>
      </c>
      <c r="O2">
        <f>(L2-M2-N2)/L2*100</f>
        <v>26.666666666666668</v>
      </c>
      <c r="P2">
        <f ca="1">VLOOKUP($B2&amp;$C2&amp;P$1,Sheet1!$W$2:$AL$6001,16,0)</f>
        <v>2221316000</v>
      </c>
      <c r="Q2">
        <f ca="1">VLOOKUP($B2&amp;$C2&amp;Q$1,Sheet1!$W$2:$AL$6001,16,0)</f>
        <v>121106100</v>
      </c>
      <c r="R2" s="6">
        <f ca="1">Q2/P2</f>
        <v>5.4519978247129182E-2</v>
      </c>
      <c r="S2">
        <v>100</v>
      </c>
      <c r="T2">
        <f>E2*S2</f>
        <v>500</v>
      </c>
      <c r="U2" t="s">
        <v>1124</v>
      </c>
      <c r="V2">
        <v>55</v>
      </c>
    </row>
    <row r="3" spans="1:22" x14ac:dyDescent="0.4">
      <c r="A3" t="str">
        <f t="shared" ref="A3:A66" si="0">B3&amp;C3&amp;D3</f>
        <v>SS201901L</v>
      </c>
      <c r="B3" t="str">
        <f>B2</f>
        <v>SS</v>
      </c>
      <c r="C3">
        <f>C2</f>
        <v>201901</v>
      </c>
      <c r="D3" t="s">
        <v>1105</v>
      </c>
      <c r="E3">
        <v>80</v>
      </c>
      <c r="F3">
        <v>20</v>
      </c>
      <c r="G3">
        <v>15</v>
      </c>
      <c r="H3">
        <v>5</v>
      </c>
      <c r="I3">
        <v>5</v>
      </c>
      <c r="J3">
        <v>15</v>
      </c>
      <c r="L3">
        <f>100-F3</f>
        <v>80</v>
      </c>
      <c r="M3">
        <f>MAX(PRC!D2:D21)</f>
        <v>60</v>
      </c>
      <c r="N3">
        <f>SUM(G3:J3)</f>
        <v>40</v>
      </c>
      <c r="O3">
        <f>(L3-M3-N3)/L3*100</f>
        <v>-25</v>
      </c>
      <c r="P3" s="5">
        <f ca="1">VLOOKUP($B3&amp;$C3&amp;P$1,Sheet1!$W$2:$AL$6001,16,0)</f>
        <v>2221316000</v>
      </c>
      <c r="Q3" s="5">
        <f ca="1">VLOOKUP($B3&amp;$C3&amp;Q$1,Sheet1!$W$2:$AL$6001,16,0)</f>
        <v>121106100</v>
      </c>
      <c r="R3" s="7">
        <f t="shared" ref="R3:R66" ca="1" si="1">Q3/P3</f>
        <v>5.4519978247129182E-2</v>
      </c>
      <c r="S3">
        <f>S2</f>
        <v>100</v>
      </c>
      <c r="T3">
        <f>E3*S3</f>
        <v>8000</v>
      </c>
      <c r="U3" t="s">
        <v>1125</v>
      </c>
      <c r="V3">
        <v>45</v>
      </c>
    </row>
    <row r="4" spans="1:22" x14ac:dyDescent="0.4">
      <c r="A4" t="str">
        <f t="shared" si="0"/>
        <v>SS201902H</v>
      </c>
      <c r="B4" t="str">
        <f t="shared" ref="B4:B13" si="2">B3</f>
        <v>SS</v>
      </c>
      <c r="C4">
        <f>C3+1</f>
        <v>201902</v>
      </c>
      <c r="D4" t="s">
        <v>1104</v>
      </c>
      <c r="E4">
        <v>10</v>
      </c>
      <c r="F4">
        <v>8</v>
      </c>
      <c r="G4">
        <v>10</v>
      </c>
      <c r="H4">
        <v>3</v>
      </c>
      <c r="I4">
        <v>3</v>
      </c>
      <c r="J4">
        <v>10</v>
      </c>
      <c r="L4">
        <f>100-F4</f>
        <v>92</v>
      </c>
      <c r="M4">
        <f>MIN(PRC!D4:D23)</f>
        <v>40</v>
      </c>
      <c r="N4">
        <f>SUM(G4:J4)</f>
        <v>26</v>
      </c>
      <c r="O4">
        <f>(L4-M4-N4)/L4*100</f>
        <v>28.260869565217391</v>
      </c>
      <c r="P4">
        <f ca="1">VLOOKUP($B4&amp;$C4&amp;P$1,Sheet1!$W$2:$AL$6001,16,0)</f>
        <v>1924937550</v>
      </c>
      <c r="Q4">
        <f ca="1">VLOOKUP($B4&amp;$C4&amp;Q$1,Sheet1!$W$2:$AL$6001,16,0)</f>
        <v>169006750</v>
      </c>
      <c r="R4" s="6">
        <f t="shared" ca="1" si="1"/>
        <v>8.7798562607914216E-2</v>
      </c>
    </row>
    <row r="5" spans="1:22" x14ac:dyDescent="0.4">
      <c r="A5" t="str">
        <f t="shared" si="0"/>
        <v>SS201902L</v>
      </c>
      <c r="B5" t="str">
        <f t="shared" si="2"/>
        <v>SS</v>
      </c>
      <c r="C5">
        <f>C4</f>
        <v>201902</v>
      </c>
      <c r="D5" t="s">
        <v>1105</v>
      </c>
      <c r="E5">
        <v>75</v>
      </c>
      <c r="F5">
        <v>18</v>
      </c>
      <c r="G5">
        <v>13</v>
      </c>
      <c r="H5">
        <v>5</v>
      </c>
      <c r="I5">
        <v>5</v>
      </c>
      <c r="J5">
        <v>15</v>
      </c>
      <c r="L5">
        <f>100-F5</f>
        <v>82</v>
      </c>
      <c r="M5">
        <f>MAX(PRC!D4:D23)</f>
        <v>60</v>
      </c>
      <c r="N5">
        <f>SUM(G5:J5)</f>
        <v>38</v>
      </c>
      <c r="O5">
        <f>(L5-M5-N5)/L5*100</f>
        <v>-19.512195121951219</v>
      </c>
      <c r="P5" s="5">
        <f ca="1">VLOOKUP($B5&amp;$C5&amp;P$1,Sheet1!$W$2:$AL$6001,16,0)</f>
        <v>1924937550</v>
      </c>
      <c r="Q5" s="5">
        <f ca="1">VLOOKUP($B5&amp;$C5&amp;Q$1,Sheet1!$W$2:$AL$6001,16,0)</f>
        <v>169006750</v>
      </c>
      <c r="R5" s="7">
        <f t="shared" ca="1" si="1"/>
        <v>8.7798562607914216E-2</v>
      </c>
    </row>
    <row r="6" spans="1:22" x14ac:dyDescent="0.4">
      <c r="A6" t="str">
        <f t="shared" si="0"/>
        <v>SS201903H</v>
      </c>
      <c r="B6" t="str">
        <f t="shared" si="2"/>
        <v>SS</v>
      </c>
      <c r="C6">
        <f>C5+1</f>
        <v>201903</v>
      </c>
      <c r="D6" t="s">
        <v>1104</v>
      </c>
      <c r="E6">
        <v>15</v>
      </c>
      <c r="F6">
        <v>8</v>
      </c>
      <c r="G6">
        <v>10</v>
      </c>
      <c r="H6">
        <v>3</v>
      </c>
      <c r="I6">
        <v>3</v>
      </c>
      <c r="J6">
        <v>10</v>
      </c>
      <c r="L6">
        <f>100-F6</f>
        <v>92</v>
      </c>
      <c r="M6">
        <f>MIN(PRC!D6:D25)</f>
        <v>40</v>
      </c>
      <c r="N6">
        <f>SUM(G6:J6)</f>
        <v>26</v>
      </c>
      <c r="O6">
        <f>(L6-M6-N6)/L6*100</f>
        <v>28.260869565217391</v>
      </c>
      <c r="P6">
        <f ca="1">VLOOKUP($B6&amp;$C6&amp;P$1,Sheet1!$W$2:$AL$6001,16,0)</f>
        <v>2485003300</v>
      </c>
      <c r="Q6">
        <f ca="1">VLOOKUP($B6&amp;$C6&amp;Q$1,Sheet1!$W$2:$AL$6001,16,0)</f>
        <v>197360800</v>
      </c>
      <c r="R6" s="6">
        <f t="shared" ca="1" si="1"/>
        <v>7.9420739602237153E-2</v>
      </c>
    </row>
    <row r="7" spans="1:22" x14ac:dyDescent="0.4">
      <c r="A7" t="str">
        <f t="shared" si="0"/>
        <v>SS201903L</v>
      </c>
      <c r="B7" t="str">
        <f t="shared" si="2"/>
        <v>SS</v>
      </c>
      <c r="C7">
        <f>C6</f>
        <v>201903</v>
      </c>
      <c r="D7" t="s">
        <v>1105</v>
      </c>
      <c r="E7">
        <v>80</v>
      </c>
      <c r="F7">
        <v>18</v>
      </c>
      <c r="G7">
        <v>15</v>
      </c>
      <c r="H7">
        <v>5</v>
      </c>
      <c r="I7">
        <v>5</v>
      </c>
      <c r="J7">
        <v>15</v>
      </c>
      <c r="L7">
        <f>100-F7</f>
        <v>82</v>
      </c>
      <c r="M7">
        <f>MAX(PRC!D6:D25)</f>
        <v>60</v>
      </c>
      <c r="N7">
        <f>SUM(G7:J7)</f>
        <v>40</v>
      </c>
      <c r="O7">
        <f>(L7-M7-N7)/L7*100</f>
        <v>-21.951219512195124</v>
      </c>
      <c r="P7" s="5">
        <f ca="1">VLOOKUP($B7&amp;$C7&amp;P$1,Sheet1!$W$2:$AL$6001,16,0)</f>
        <v>2485003300</v>
      </c>
      <c r="Q7" s="5">
        <f ca="1">VLOOKUP($B7&amp;$C7&amp;Q$1,Sheet1!$W$2:$AL$6001,16,0)</f>
        <v>197360800</v>
      </c>
      <c r="R7" s="7">
        <f t="shared" ca="1" si="1"/>
        <v>7.9420739602237153E-2</v>
      </c>
    </row>
    <row r="8" spans="1:22" x14ac:dyDescent="0.4">
      <c r="A8" t="str">
        <f t="shared" si="0"/>
        <v>SS201904H</v>
      </c>
      <c r="B8" t="str">
        <f t="shared" si="2"/>
        <v>SS</v>
      </c>
      <c r="C8">
        <f t="shared" ref="C8:C13" si="3">C7+1</f>
        <v>201904</v>
      </c>
      <c r="D8" t="s">
        <v>1104</v>
      </c>
      <c r="E8">
        <v>20</v>
      </c>
      <c r="F8">
        <v>5</v>
      </c>
      <c r="G8">
        <v>8</v>
      </c>
      <c r="H8">
        <v>3</v>
      </c>
      <c r="I8">
        <v>3</v>
      </c>
      <c r="J8">
        <v>10</v>
      </c>
      <c r="L8">
        <f>100-F8</f>
        <v>95</v>
      </c>
      <c r="M8">
        <f>MIN(PRC!D8:D27)</f>
        <v>40</v>
      </c>
      <c r="N8">
        <f>SUM(G8:J8)</f>
        <v>24</v>
      </c>
      <c r="O8">
        <f>(L8-M8-N8)/L8*100</f>
        <v>32.631578947368425</v>
      </c>
      <c r="P8">
        <f ca="1">VLOOKUP($B8&amp;$C8&amp;P$1,Sheet1!$W$2:$AL$6001,16,0)</f>
        <v>2361139950</v>
      </c>
      <c r="Q8">
        <f ca="1">VLOOKUP($B8&amp;$C8&amp;Q$1,Sheet1!$W$2:$AL$6001,16,0)</f>
        <v>377955450</v>
      </c>
      <c r="R8" s="6">
        <f t="shared" ca="1" si="1"/>
        <v>0.16007329425771649</v>
      </c>
    </row>
    <row r="9" spans="1:22" x14ac:dyDescent="0.4">
      <c r="A9" t="str">
        <f t="shared" si="0"/>
        <v>SS201904L</v>
      </c>
      <c r="B9" t="str">
        <f t="shared" si="2"/>
        <v>SS</v>
      </c>
      <c r="C9">
        <f t="shared" ref="C9:C13" si="4">C8</f>
        <v>201904</v>
      </c>
      <c r="D9" t="s">
        <v>1105</v>
      </c>
      <c r="E9">
        <v>80</v>
      </c>
      <c r="F9">
        <v>15</v>
      </c>
      <c r="G9">
        <v>10</v>
      </c>
      <c r="H9">
        <v>5</v>
      </c>
      <c r="I9">
        <v>5</v>
      </c>
      <c r="J9">
        <v>15</v>
      </c>
      <c r="L9">
        <f>100-F9</f>
        <v>85</v>
      </c>
      <c r="M9">
        <f>MAX(PRC!D8:D27)</f>
        <v>60</v>
      </c>
      <c r="N9">
        <f>SUM(G9:J9)</f>
        <v>35</v>
      </c>
      <c r="O9">
        <f>(L9-M9-N9)/L9*100</f>
        <v>-11.76470588235294</v>
      </c>
      <c r="P9" s="5">
        <f ca="1">VLOOKUP($B9&amp;$C9&amp;P$1,Sheet1!$W$2:$AL$6001,16,0)</f>
        <v>2361139950</v>
      </c>
      <c r="Q9" s="5">
        <f ca="1">VLOOKUP($B9&amp;$C9&amp;Q$1,Sheet1!$W$2:$AL$6001,16,0)</f>
        <v>377955450</v>
      </c>
      <c r="R9" s="7">
        <f t="shared" ca="1" si="1"/>
        <v>0.16007329425771649</v>
      </c>
    </row>
    <row r="10" spans="1:22" x14ac:dyDescent="0.4">
      <c r="A10" t="str">
        <f t="shared" si="0"/>
        <v>SS201905H</v>
      </c>
      <c r="B10" t="str">
        <f t="shared" si="2"/>
        <v>SS</v>
      </c>
      <c r="C10">
        <f t="shared" ref="C10:C13" si="5">C9+1</f>
        <v>201905</v>
      </c>
      <c r="D10" t="s">
        <v>1104</v>
      </c>
      <c r="E10">
        <v>20</v>
      </c>
      <c r="F10">
        <v>5</v>
      </c>
      <c r="G10">
        <v>8</v>
      </c>
      <c r="H10">
        <v>3</v>
      </c>
      <c r="I10">
        <v>3</v>
      </c>
      <c r="J10">
        <v>8</v>
      </c>
      <c r="L10">
        <f>100-F10</f>
        <v>95</v>
      </c>
      <c r="M10">
        <f>MIN(PRC!D10:D29)</f>
        <v>40</v>
      </c>
      <c r="N10">
        <f>SUM(G10:J10)</f>
        <v>22</v>
      </c>
      <c r="O10">
        <f>(L10-M10-N10)/L10*100</f>
        <v>34.736842105263158</v>
      </c>
      <c r="P10">
        <f ca="1">VLOOKUP($B10&amp;$C10&amp;P$1,Sheet1!$W$2:$AL$6001,16,0)</f>
        <v>2509370000</v>
      </c>
      <c r="Q10">
        <f ca="1">VLOOKUP($B10&amp;$C10&amp;Q$1,Sheet1!$W$2:$AL$6001,16,0)</f>
        <v>426179400</v>
      </c>
      <c r="R10" s="6">
        <f t="shared" ca="1" si="1"/>
        <v>0.16983521760441864</v>
      </c>
    </row>
    <row r="11" spans="1:22" x14ac:dyDescent="0.4">
      <c r="A11" t="str">
        <f t="shared" si="0"/>
        <v>SS201905L</v>
      </c>
      <c r="B11" t="str">
        <f t="shared" si="2"/>
        <v>SS</v>
      </c>
      <c r="C11">
        <f t="shared" ref="C11:C13" si="6">C10</f>
        <v>201905</v>
      </c>
      <c r="D11" t="s">
        <v>1105</v>
      </c>
      <c r="E11">
        <v>80</v>
      </c>
      <c r="F11">
        <v>15</v>
      </c>
      <c r="G11">
        <v>10</v>
      </c>
      <c r="H11">
        <v>5</v>
      </c>
      <c r="I11">
        <v>5</v>
      </c>
      <c r="J11">
        <v>10</v>
      </c>
      <c r="L11">
        <f>100-F11</f>
        <v>85</v>
      </c>
      <c r="M11">
        <f>MAX(PRC!D10:D29)</f>
        <v>60</v>
      </c>
      <c r="N11">
        <f>SUM(G11:J11)</f>
        <v>30</v>
      </c>
      <c r="O11">
        <f>(L11-M11-N11)/L11*100</f>
        <v>-5.8823529411764701</v>
      </c>
      <c r="P11" s="5">
        <f ca="1">VLOOKUP($B11&amp;$C11&amp;P$1,Sheet1!$W$2:$AL$6001,16,0)</f>
        <v>2509370000</v>
      </c>
      <c r="Q11" s="5">
        <f ca="1">VLOOKUP($B11&amp;$C11&amp;Q$1,Sheet1!$W$2:$AL$6001,16,0)</f>
        <v>426179400</v>
      </c>
      <c r="R11" s="7">
        <f t="shared" ca="1" si="1"/>
        <v>0.16983521760441864</v>
      </c>
    </row>
    <row r="12" spans="1:22" x14ac:dyDescent="0.4">
      <c r="A12" t="str">
        <f t="shared" si="0"/>
        <v>SS201906H</v>
      </c>
      <c r="B12" t="str">
        <f t="shared" si="2"/>
        <v>SS</v>
      </c>
      <c r="C12">
        <f t="shared" ref="C12:C13" si="7">C11+1</f>
        <v>201906</v>
      </c>
      <c r="D12" t="s">
        <v>1104</v>
      </c>
      <c r="E12">
        <v>20</v>
      </c>
      <c r="F12">
        <v>5</v>
      </c>
      <c r="G12">
        <v>8</v>
      </c>
      <c r="H12">
        <v>3</v>
      </c>
      <c r="I12">
        <v>3</v>
      </c>
      <c r="J12">
        <v>8</v>
      </c>
      <c r="L12">
        <f>100-F12</f>
        <v>95</v>
      </c>
      <c r="M12">
        <f>MIN(PRC!D12:D31)</f>
        <v>42</v>
      </c>
      <c r="N12">
        <f>SUM(G12:J12)</f>
        <v>22</v>
      </c>
      <c r="O12">
        <f>(L12-M12-N12)/L12*100</f>
        <v>32.631578947368425</v>
      </c>
      <c r="P12">
        <f ca="1">VLOOKUP($B12&amp;$C12&amp;P$1,Sheet1!$W$2:$AL$6001,16,0)</f>
        <v>3534228050</v>
      </c>
      <c r="Q12">
        <f ca="1">VLOOKUP($B12&amp;$C12&amp;Q$1,Sheet1!$W$2:$AL$6001,16,0)</f>
        <v>682199550</v>
      </c>
      <c r="R12" s="6">
        <f t="shared" ca="1" si="1"/>
        <v>0.19302646585015928</v>
      </c>
    </row>
    <row r="13" spans="1:22" x14ac:dyDescent="0.4">
      <c r="A13" t="str">
        <f t="shared" si="0"/>
        <v>SS201906L</v>
      </c>
      <c r="B13" t="str">
        <f t="shared" si="2"/>
        <v>SS</v>
      </c>
      <c r="C13">
        <f t="shared" ref="C13" si="8">C12</f>
        <v>201906</v>
      </c>
      <c r="D13" t="s">
        <v>1105</v>
      </c>
      <c r="E13">
        <v>100</v>
      </c>
      <c r="F13">
        <v>15</v>
      </c>
      <c r="G13">
        <v>10</v>
      </c>
      <c r="H13">
        <v>5</v>
      </c>
      <c r="I13">
        <v>5</v>
      </c>
      <c r="J13">
        <v>10</v>
      </c>
      <c r="L13">
        <f>100-F13</f>
        <v>85</v>
      </c>
      <c r="M13">
        <f>MAX(PRC!D12:D31)</f>
        <v>60</v>
      </c>
      <c r="N13">
        <f>SUM(G13:J13)</f>
        <v>30</v>
      </c>
      <c r="O13">
        <f>(L13-M13-N13)/L13*100</f>
        <v>-5.8823529411764701</v>
      </c>
      <c r="P13" s="5">
        <f ca="1">VLOOKUP($B13&amp;$C13&amp;P$1,Sheet1!$W$2:$AL$6001,16,0)</f>
        <v>3534228050</v>
      </c>
      <c r="Q13" s="5">
        <f ca="1">VLOOKUP($B13&amp;$C13&amp;Q$1,Sheet1!$W$2:$AL$6001,16,0)</f>
        <v>682199550</v>
      </c>
      <c r="R13" s="7">
        <f t="shared" ca="1" si="1"/>
        <v>0.19302646585015928</v>
      </c>
    </row>
    <row r="14" spans="1:22" x14ac:dyDescent="0.4">
      <c r="A14" t="str">
        <f t="shared" si="0"/>
        <v>HD201901H</v>
      </c>
      <c r="B14" t="s">
        <v>1101</v>
      </c>
      <c r="C14">
        <f>C2</f>
        <v>201901</v>
      </c>
      <c r="D14" t="s">
        <v>1104</v>
      </c>
      <c r="E14">
        <v>70</v>
      </c>
      <c r="F14">
        <v>0</v>
      </c>
      <c r="G14">
        <v>3</v>
      </c>
      <c r="H14">
        <v>10</v>
      </c>
      <c r="I14">
        <v>15</v>
      </c>
      <c r="J14">
        <v>10</v>
      </c>
      <c r="L14">
        <f>100-F14</f>
        <v>100</v>
      </c>
      <c r="M14">
        <f>$M$2</f>
        <v>40</v>
      </c>
      <c r="N14">
        <f>SUM(G14:J14)</f>
        <v>38</v>
      </c>
      <c r="O14">
        <f>(L14-M14-N14)/L14*100</f>
        <v>22</v>
      </c>
      <c r="P14">
        <f ca="1">VLOOKUP($B14&amp;$C14&amp;P$1,Sheet1!$W$2:$AL$6001,16,0)</f>
        <v>8322227100</v>
      </c>
      <c r="Q14">
        <f ca="1">VLOOKUP($B14&amp;$C14&amp;Q$1,Sheet1!$W$2:$AL$6001,16,0)</f>
        <v>421000800</v>
      </c>
      <c r="R14" s="6">
        <f t="shared" ca="1" si="1"/>
        <v>5.0587516411322156E-2</v>
      </c>
      <c r="S14">
        <v>150</v>
      </c>
      <c r="T14">
        <f>E14*S14</f>
        <v>10500</v>
      </c>
      <c r="U14" t="s">
        <v>1119</v>
      </c>
      <c r="V14">
        <v>50</v>
      </c>
    </row>
    <row r="15" spans="1:22" x14ac:dyDescent="0.4">
      <c r="A15" t="str">
        <f t="shared" si="0"/>
        <v>HD201901L</v>
      </c>
      <c r="B15" t="str">
        <f>B14</f>
        <v>HD</v>
      </c>
      <c r="C15">
        <f>C14</f>
        <v>201901</v>
      </c>
      <c r="D15" t="s">
        <v>1105</v>
      </c>
      <c r="E15">
        <v>120</v>
      </c>
      <c r="F15">
        <v>2</v>
      </c>
      <c r="G15">
        <v>5</v>
      </c>
      <c r="H15">
        <v>15</v>
      </c>
      <c r="I15">
        <v>20</v>
      </c>
      <c r="J15">
        <v>15</v>
      </c>
      <c r="L15">
        <f>100-F15</f>
        <v>98</v>
      </c>
      <c r="M15">
        <f>$M$3</f>
        <v>60</v>
      </c>
      <c r="N15">
        <f>SUM(G15:J15)</f>
        <v>55</v>
      </c>
      <c r="O15">
        <f>(L15-M15-N15)/L15*100</f>
        <v>-17.346938775510203</v>
      </c>
      <c r="P15" s="5">
        <f ca="1">VLOOKUP($B15&amp;$C15&amp;P$1,Sheet1!$W$2:$AL$6001,16,0)</f>
        <v>8322227100</v>
      </c>
      <c r="Q15" s="5">
        <f ca="1">VLOOKUP($B15&amp;$C15&amp;Q$1,Sheet1!$W$2:$AL$6001,16,0)</f>
        <v>421000800</v>
      </c>
      <c r="R15" s="7">
        <f t="shared" ca="1" si="1"/>
        <v>5.0587516411322156E-2</v>
      </c>
      <c r="S15">
        <f>S14</f>
        <v>150</v>
      </c>
      <c r="T15">
        <f>E15*S15</f>
        <v>18000</v>
      </c>
      <c r="U15" t="s">
        <v>1120</v>
      </c>
      <c r="V15">
        <v>40</v>
      </c>
    </row>
    <row r="16" spans="1:22" x14ac:dyDescent="0.4">
      <c r="A16" t="str">
        <f t="shared" si="0"/>
        <v>HD201902H</v>
      </c>
      <c r="B16" t="str">
        <f t="shared" ref="B16:B25" si="9">B15</f>
        <v>HD</v>
      </c>
      <c r="C16">
        <f>C15+1</f>
        <v>201902</v>
      </c>
      <c r="D16" t="s">
        <v>1104</v>
      </c>
      <c r="E16">
        <v>50</v>
      </c>
      <c r="F16">
        <v>5</v>
      </c>
      <c r="G16">
        <v>3</v>
      </c>
      <c r="H16">
        <v>5</v>
      </c>
      <c r="I16">
        <v>10</v>
      </c>
      <c r="J16">
        <v>5</v>
      </c>
      <c r="L16">
        <f>100-F16</f>
        <v>95</v>
      </c>
      <c r="M16">
        <f>$M$2</f>
        <v>40</v>
      </c>
      <c r="N16">
        <f>SUM(G16:J16)</f>
        <v>23</v>
      </c>
      <c r="O16">
        <f>(L16-M16-N16)/L16*100</f>
        <v>33.684210526315788</v>
      </c>
      <c r="P16">
        <f ca="1">VLOOKUP($B16&amp;$C16&amp;P$1,Sheet1!$W$2:$AL$6001,16,0)</f>
        <v>6190829850</v>
      </c>
      <c r="Q16">
        <f ca="1">VLOOKUP($B16&amp;$C16&amp;Q$1,Sheet1!$W$2:$AL$6001,16,0)</f>
        <v>904569250</v>
      </c>
      <c r="R16" s="6">
        <f t="shared" ca="1" si="1"/>
        <v>0.14611437754180887</v>
      </c>
      <c r="U16" t="s">
        <v>1121</v>
      </c>
      <c r="V16">
        <v>30</v>
      </c>
    </row>
    <row r="17" spans="1:22" x14ac:dyDescent="0.4">
      <c r="A17" t="str">
        <f t="shared" si="0"/>
        <v>HD201902L</v>
      </c>
      <c r="B17" t="str">
        <f t="shared" si="9"/>
        <v>HD</v>
      </c>
      <c r="C17">
        <f>C16</f>
        <v>201902</v>
      </c>
      <c r="D17" t="s">
        <v>1105</v>
      </c>
      <c r="E17">
        <v>90</v>
      </c>
      <c r="F17">
        <v>10</v>
      </c>
      <c r="G17">
        <v>5</v>
      </c>
      <c r="H17">
        <v>10</v>
      </c>
      <c r="I17">
        <v>15</v>
      </c>
      <c r="J17">
        <v>10</v>
      </c>
      <c r="L17">
        <f>100-F17</f>
        <v>90</v>
      </c>
      <c r="M17">
        <f>$M$3</f>
        <v>60</v>
      </c>
      <c r="N17">
        <f>SUM(G17:J17)</f>
        <v>40</v>
      </c>
      <c r="O17">
        <f>(L17-M17-N17)/L17*100</f>
        <v>-11.111111111111111</v>
      </c>
      <c r="P17" s="5">
        <f ca="1">VLOOKUP($B17&amp;$C17&amp;P$1,Sheet1!$W$2:$AL$6001,16,0)</f>
        <v>6190829850</v>
      </c>
      <c r="Q17" s="5">
        <f ca="1">VLOOKUP($B17&amp;$C17&amp;Q$1,Sheet1!$W$2:$AL$6001,16,0)</f>
        <v>904569250</v>
      </c>
      <c r="R17" s="7">
        <f t="shared" ca="1" si="1"/>
        <v>0.14611437754180887</v>
      </c>
      <c r="U17" t="s">
        <v>1122</v>
      </c>
      <c r="V17">
        <v>30</v>
      </c>
    </row>
    <row r="18" spans="1:22" x14ac:dyDescent="0.4">
      <c r="A18" t="str">
        <f t="shared" si="0"/>
        <v>HD201903H</v>
      </c>
      <c r="B18" t="str">
        <f t="shared" si="9"/>
        <v>HD</v>
      </c>
      <c r="C18">
        <f>C17+1</f>
        <v>201903</v>
      </c>
      <c r="D18" t="s">
        <v>1104</v>
      </c>
      <c r="E18">
        <v>70</v>
      </c>
      <c r="F18">
        <v>10</v>
      </c>
      <c r="G18">
        <v>3</v>
      </c>
      <c r="H18">
        <v>5</v>
      </c>
      <c r="I18">
        <v>10</v>
      </c>
      <c r="J18">
        <v>5</v>
      </c>
      <c r="L18">
        <f>100-F18</f>
        <v>90</v>
      </c>
      <c r="M18">
        <f>$M$2</f>
        <v>40</v>
      </c>
      <c r="N18">
        <f>SUM(G18:J18)</f>
        <v>23</v>
      </c>
      <c r="O18">
        <f>(L18-M18-N18)/L18*100</f>
        <v>30</v>
      </c>
      <c r="P18">
        <f ca="1">VLOOKUP($B18&amp;$C18&amp;P$1,Sheet1!$W$2:$AL$6001,16,0)</f>
        <v>5991323400</v>
      </c>
      <c r="Q18">
        <f ca="1">VLOOKUP($B18&amp;$C18&amp;Q$1,Sheet1!$W$2:$AL$6001,16,0)</f>
        <v>351501900.00000006</v>
      </c>
      <c r="R18" s="6">
        <f t="shared" ca="1" si="1"/>
        <v>5.8668490504118015E-2</v>
      </c>
    </row>
    <row r="19" spans="1:22" x14ac:dyDescent="0.4">
      <c r="A19" t="str">
        <f t="shared" si="0"/>
        <v>HD201903L</v>
      </c>
      <c r="B19" t="str">
        <f t="shared" si="9"/>
        <v>HD</v>
      </c>
      <c r="C19">
        <f>C18</f>
        <v>201903</v>
      </c>
      <c r="D19" t="s">
        <v>1105</v>
      </c>
      <c r="E19">
        <v>120</v>
      </c>
      <c r="F19">
        <v>20</v>
      </c>
      <c r="G19">
        <v>5</v>
      </c>
      <c r="H19">
        <v>10</v>
      </c>
      <c r="I19">
        <v>15</v>
      </c>
      <c r="J19">
        <v>10</v>
      </c>
      <c r="L19">
        <f>100-F19</f>
        <v>80</v>
      </c>
      <c r="M19">
        <f>$M$3</f>
        <v>60</v>
      </c>
      <c r="N19">
        <f>SUM(G19:J19)</f>
        <v>40</v>
      </c>
      <c r="O19">
        <f>(L19-M19-N19)/L19*100</f>
        <v>-25</v>
      </c>
      <c r="P19" s="5">
        <f ca="1">VLOOKUP($B19&amp;$C19&amp;P$1,Sheet1!$W$2:$AL$6001,16,0)</f>
        <v>5991323400</v>
      </c>
      <c r="Q19" s="5">
        <f ca="1">VLOOKUP($B19&amp;$C19&amp;Q$1,Sheet1!$W$2:$AL$6001,16,0)</f>
        <v>351501900.00000006</v>
      </c>
      <c r="R19" s="7">
        <f t="shared" ca="1" si="1"/>
        <v>5.8668490504118015E-2</v>
      </c>
    </row>
    <row r="20" spans="1:22" x14ac:dyDescent="0.4">
      <c r="A20" t="str">
        <f t="shared" si="0"/>
        <v>HD201904H</v>
      </c>
      <c r="B20" t="str">
        <f t="shared" si="9"/>
        <v>HD</v>
      </c>
      <c r="C20">
        <f t="shared" ref="C20:C25" si="10">C19+1</f>
        <v>201904</v>
      </c>
      <c r="D20" t="s">
        <v>1104</v>
      </c>
      <c r="E20">
        <v>80</v>
      </c>
      <c r="F20">
        <v>10</v>
      </c>
      <c r="G20">
        <v>3</v>
      </c>
      <c r="H20">
        <v>5</v>
      </c>
      <c r="I20">
        <v>10</v>
      </c>
      <c r="J20">
        <v>5</v>
      </c>
      <c r="L20">
        <f>100-F20</f>
        <v>90</v>
      </c>
      <c r="M20">
        <f>$M$2</f>
        <v>40</v>
      </c>
      <c r="N20">
        <f>SUM(G20:J20)</f>
        <v>23</v>
      </c>
      <c r="O20">
        <f>(L20-M20-N20)/L20*100</f>
        <v>30</v>
      </c>
      <c r="P20">
        <f ca="1">VLOOKUP($B20&amp;$C20&amp;P$1,Sheet1!$W$2:$AL$6001,16,0)</f>
        <v>8319985900</v>
      </c>
      <c r="Q20">
        <f ca="1">VLOOKUP($B20&amp;$C20&amp;Q$1,Sheet1!$W$2:$AL$6001,16,0)</f>
        <v>557599100</v>
      </c>
      <c r="R20" s="6">
        <f t="shared" ca="1" si="1"/>
        <v>6.7019236174426691E-2</v>
      </c>
    </row>
    <row r="21" spans="1:22" x14ac:dyDescent="0.4">
      <c r="A21" t="str">
        <f t="shared" si="0"/>
        <v>HD201904L</v>
      </c>
      <c r="B21" t="str">
        <f t="shared" si="9"/>
        <v>HD</v>
      </c>
      <c r="C21">
        <f t="shared" ref="C21:C25" si="11">C20</f>
        <v>201904</v>
      </c>
      <c r="D21" t="s">
        <v>1105</v>
      </c>
      <c r="E21">
        <v>150</v>
      </c>
      <c r="F21">
        <v>20</v>
      </c>
      <c r="G21">
        <v>5</v>
      </c>
      <c r="H21">
        <v>10</v>
      </c>
      <c r="I21">
        <v>15</v>
      </c>
      <c r="J21">
        <v>10</v>
      </c>
      <c r="L21">
        <f>100-F21</f>
        <v>80</v>
      </c>
      <c r="M21">
        <f>$M$3</f>
        <v>60</v>
      </c>
      <c r="N21">
        <f>SUM(G21:J21)</f>
        <v>40</v>
      </c>
      <c r="O21">
        <f>(L21-M21-N21)/L21*100</f>
        <v>-25</v>
      </c>
      <c r="P21" s="5">
        <f ca="1">VLOOKUP($B21&amp;$C21&amp;P$1,Sheet1!$W$2:$AL$6001,16,0)</f>
        <v>8319985900</v>
      </c>
      <c r="Q21" s="5">
        <f ca="1">VLOOKUP($B21&amp;$C21&amp;Q$1,Sheet1!$W$2:$AL$6001,16,0)</f>
        <v>557599100</v>
      </c>
      <c r="R21" s="7">
        <f t="shared" ca="1" si="1"/>
        <v>6.7019236174426691E-2</v>
      </c>
    </row>
    <row r="22" spans="1:22" x14ac:dyDescent="0.4">
      <c r="A22" t="str">
        <f t="shared" si="0"/>
        <v>HD201905H</v>
      </c>
      <c r="B22" t="str">
        <f t="shared" si="9"/>
        <v>HD</v>
      </c>
      <c r="C22">
        <f t="shared" ref="C22:C25" si="12">C21+1</f>
        <v>201905</v>
      </c>
      <c r="D22" t="s">
        <v>1104</v>
      </c>
      <c r="E22">
        <v>100</v>
      </c>
      <c r="F22">
        <v>15</v>
      </c>
      <c r="G22">
        <v>3</v>
      </c>
      <c r="H22">
        <v>5</v>
      </c>
      <c r="I22">
        <v>10</v>
      </c>
      <c r="J22">
        <v>5</v>
      </c>
      <c r="L22">
        <f>100-F22</f>
        <v>85</v>
      </c>
      <c r="M22">
        <f>$M$2</f>
        <v>40</v>
      </c>
      <c r="N22">
        <f>SUM(G22:J22)</f>
        <v>23</v>
      </c>
      <c r="O22">
        <f>(L22-M22-N22)/L22*100</f>
        <v>25.882352941176475</v>
      </c>
      <c r="P22">
        <f ca="1">VLOOKUP($B22&amp;$C22&amp;P$1,Sheet1!$W$2:$AL$6001,16,0)</f>
        <v>8970999850</v>
      </c>
      <c r="Q22">
        <f ca="1">VLOOKUP($B22&amp;$C22&amp;Q$1,Sheet1!$W$2:$AL$6001,16,0)</f>
        <v>112060550.00000003</v>
      </c>
      <c r="R22" s="6">
        <f t="shared" ca="1" si="1"/>
        <v>1.2491422569804194E-2</v>
      </c>
    </row>
    <row r="23" spans="1:22" x14ac:dyDescent="0.4">
      <c r="A23" t="str">
        <f t="shared" si="0"/>
        <v>HD201905L</v>
      </c>
      <c r="B23" t="str">
        <f t="shared" si="9"/>
        <v>HD</v>
      </c>
      <c r="C23">
        <f t="shared" ref="C23:C25" si="13">C22</f>
        <v>201905</v>
      </c>
      <c r="D23" t="s">
        <v>1105</v>
      </c>
      <c r="E23">
        <v>200</v>
      </c>
      <c r="F23">
        <v>25</v>
      </c>
      <c r="G23">
        <v>5</v>
      </c>
      <c r="H23">
        <v>10</v>
      </c>
      <c r="I23">
        <v>15</v>
      </c>
      <c r="J23">
        <v>10</v>
      </c>
      <c r="L23">
        <f>100-F23</f>
        <v>75</v>
      </c>
      <c r="M23">
        <f>$M$3</f>
        <v>60</v>
      </c>
      <c r="N23">
        <f>SUM(G23:J23)</f>
        <v>40</v>
      </c>
      <c r="O23">
        <f>(L23-M23-N23)/L23*100</f>
        <v>-33.333333333333329</v>
      </c>
      <c r="P23" s="5">
        <f ca="1">VLOOKUP($B23&amp;$C23&amp;P$1,Sheet1!$W$2:$AL$6001,16,0)</f>
        <v>8970999850</v>
      </c>
      <c r="Q23" s="5">
        <f ca="1">VLOOKUP($B23&amp;$C23&amp;Q$1,Sheet1!$W$2:$AL$6001,16,0)</f>
        <v>112060550.00000003</v>
      </c>
      <c r="R23" s="7">
        <f t="shared" ca="1" si="1"/>
        <v>1.2491422569804194E-2</v>
      </c>
    </row>
    <row r="24" spans="1:22" x14ac:dyDescent="0.4">
      <c r="A24" t="str">
        <f t="shared" si="0"/>
        <v>HD201906H</v>
      </c>
      <c r="B24" t="str">
        <f t="shared" si="9"/>
        <v>HD</v>
      </c>
      <c r="C24">
        <f t="shared" ref="C24:C25" si="14">C23+1</f>
        <v>201906</v>
      </c>
      <c r="D24" t="s">
        <v>1104</v>
      </c>
      <c r="E24">
        <v>150</v>
      </c>
      <c r="F24">
        <v>20</v>
      </c>
      <c r="G24">
        <v>3</v>
      </c>
      <c r="H24">
        <v>5</v>
      </c>
      <c r="I24">
        <v>10</v>
      </c>
      <c r="J24">
        <v>5</v>
      </c>
      <c r="L24">
        <f>100-F24</f>
        <v>80</v>
      </c>
      <c r="M24">
        <f>$M$2</f>
        <v>40</v>
      </c>
      <c r="N24">
        <f>SUM(G24:J24)</f>
        <v>23</v>
      </c>
      <c r="O24">
        <f>(L24-M24-N24)/L24*100</f>
        <v>21.25</v>
      </c>
      <c r="P24">
        <f ca="1">VLOOKUP($B24&amp;$C24&amp;P$1,Sheet1!$W$2:$AL$6001,16,0)</f>
        <v>12681509050</v>
      </c>
      <c r="Q24">
        <f ca="1">VLOOKUP($B24&amp;$C24&amp;Q$1,Sheet1!$W$2:$AL$6001,16,0)</f>
        <v>-418465250</v>
      </c>
      <c r="R24" s="6">
        <f t="shared" ca="1" si="1"/>
        <v>-3.2998064216971087E-2</v>
      </c>
    </row>
    <row r="25" spans="1:22" x14ac:dyDescent="0.4">
      <c r="A25" t="str">
        <f t="shared" si="0"/>
        <v>HD201906L</v>
      </c>
      <c r="B25" t="str">
        <f t="shared" si="9"/>
        <v>HD</v>
      </c>
      <c r="C25">
        <f t="shared" ref="C25" si="15">C24</f>
        <v>201906</v>
      </c>
      <c r="D25" t="s">
        <v>1105</v>
      </c>
      <c r="E25">
        <v>300</v>
      </c>
      <c r="F25">
        <v>30</v>
      </c>
      <c r="G25">
        <v>5</v>
      </c>
      <c r="H25">
        <v>10</v>
      </c>
      <c r="I25">
        <v>15</v>
      </c>
      <c r="J25">
        <v>10</v>
      </c>
      <c r="L25">
        <f>100-F25</f>
        <v>70</v>
      </c>
      <c r="M25">
        <f>$M$3</f>
        <v>60</v>
      </c>
      <c r="N25">
        <f>SUM(G25:J25)</f>
        <v>40</v>
      </c>
      <c r="O25">
        <f>(L25-M25-N25)/L25*100</f>
        <v>-42.857142857142854</v>
      </c>
      <c r="P25" s="5">
        <f ca="1">VLOOKUP($B25&amp;$C25&amp;P$1,Sheet1!$W$2:$AL$6001,16,0)</f>
        <v>12681509050</v>
      </c>
      <c r="Q25" s="5">
        <f ca="1">VLOOKUP($B25&amp;$C25&amp;Q$1,Sheet1!$W$2:$AL$6001,16,0)</f>
        <v>-418465250</v>
      </c>
      <c r="R25" s="7">
        <f t="shared" ca="1" si="1"/>
        <v>-3.2998064216971087E-2</v>
      </c>
    </row>
    <row r="26" spans="1:22" x14ac:dyDescent="0.4">
      <c r="A26" t="str">
        <f t="shared" si="0"/>
        <v>KS201901H</v>
      </c>
      <c r="B26" t="s">
        <v>1102</v>
      </c>
      <c r="C26">
        <f>C14</f>
        <v>201901</v>
      </c>
      <c r="D26" t="s">
        <v>1104</v>
      </c>
      <c r="E26">
        <v>10</v>
      </c>
      <c r="F26">
        <v>20</v>
      </c>
      <c r="G26">
        <v>1</v>
      </c>
      <c r="H26">
        <v>4</v>
      </c>
      <c r="I26">
        <v>5</v>
      </c>
      <c r="J26">
        <v>3</v>
      </c>
      <c r="L26">
        <f>100-F26</f>
        <v>80</v>
      </c>
      <c r="M26">
        <f>$M$2</f>
        <v>40</v>
      </c>
      <c r="N26">
        <f>SUM(G26:J26)</f>
        <v>13</v>
      </c>
      <c r="O26">
        <f>(L26-M26-N26)/L26*100</f>
        <v>33.75</v>
      </c>
      <c r="P26">
        <f ca="1">VLOOKUP($B26&amp;$C26&amp;P$1,Sheet1!$W$2:$AL$6001,16,0)</f>
        <v>2500122600</v>
      </c>
      <c r="Q26">
        <f ca="1">VLOOKUP($B26&amp;$C26&amp;Q$1,Sheet1!$W$2:$AL$6001,16,0)</f>
        <v>284007600</v>
      </c>
      <c r="R26" s="6">
        <f t="shared" ca="1" si="1"/>
        <v>0.1135974691801114</v>
      </c>
      <c r="S26">
        <v>200</v>
      </c>
      <c r="T26">
        <f>E26*S26</f>
        <v>2000</v>
      </c>
      <c r="U26" t="s">
        <v>1126</v>
      </c>
      <c r="V26">
        <v>120</v>
      </c>
    </row>
    <row r="27" spans="1:22" x14ac:dyDescent="0.4">
      <c r="A27" t="str">
        <f t="shared" si="0"/>
        <v>KS201901L</v>
      </c>
      <c r="B27" t="str">
        <f>B26</f>
        <v>KS</v>
      </c>
      <c r="C27">
        <f>C26</f>
        <v>201901</v>
      </c>
      <c r="D27" t="s">
        <v>1105</v>
      </c>
      <c r="E27">
        <v>50</v>
      </c>
      <c r="F27">
        <v>30</v>
      </c>
      <c r="G27">
        <v>3</v>
      </c>
      <c r="H27">
        <v>7</v>
      </c>
      <c r="I27">
        <v>10</v>
      </c>
      <c r="J27">
        <v>5</v>
      </c>
      <c r="L27">
        <f>100-F27</f>
        <v>70</v>
      </c>
      <c r="M27">
        <f>$M$3</f>
        <v>60</v>
      </c>
      <c r="N27">
        <f>SUM(G27:J27)</f>
        <v>25</v>
      </c>
      <c r="O27">
        <f>(L27-M27-N27)/L27*100</f>
        <v>-21.428571428571427</v>
      </c>
      <c r="P27" s="5">
        <f ca="1">VLOOKUP($B27&amp;$C27&amp;P$1,Sheet1!$W$2:$AL$6001,16,0)</f>
        <v>2500122600</v>
      </c>
      <c r="Q27" s="5">
        <f ca="1">VLOOKUP($B27&amp;$C27&amp;Q$1,Sheet1!$W$2:$AL$6001,16,0)</f>
        <v>284007600</v>
      </c>
      <c r="R27" s="7">
        <f t="shared" ca="1" si="1"/>
        <v>0.1135974691801114</v>
      </c>
      <c r="S27">
        <f>S26</f>
        <v>200</v>
      </c>
      <c r="T27">
        <f>E27*S27</f>
        <v>10000</v>
      </c>
      <c r="U27" t="s">
        <v>1127</v>
      </c>
      <c r="V27">
        <v>80</v>
      </c>
    </row>
    <row r="28" spans="1:22" x14ac:dyDescent="0.4">
      <c r="A28" t="str">
        <f t="shared" si="0"/>
        <v>KS201902H</v>
      </c>
      <c r="B28" t="str">
        <f t="shared" ref="B28:B37" si="16">B27</f>
        <v>KS</v>
      </c>
      <c r="C28">
        <f>C27+1</f>
        <v>201902</v>
      </c>
      <c r="D28" t="s">
        <v>1104</v>
      </c>
      <c r="E28">
        <v>10</v>
      </c>
      <c r="F28">
        <v>15</v>
      </c>
      <c r="G28">
        <v>1</v>
      </c>
      <c r="H28">
        <v>4</v>
      </c>
      <c r="I28">
        <v>5</v>
      </c>
      <c r="J28">
        <v>3</v>
      </c>
      <c r="L28">
        <f>100-F28</f>
        <v>85</v>
      </c>
      <c r="M28">
        <f>$M$2</f>
        <v>40</v>
      </c>
      <c r="N28">
        <f>SUM(G28:J28)</f>
        <v>13</v>
      </c>
      <c r="O28">
        <f>(L28-M28-N28)/L28*100</f>
        <v>37.647058823529413</v>
      </c>
      <c r="P28">
        <f ca="1">VLOOKUP($B28&amp;$C28&amp;P$1,Sheet1!$W$2:$AL$6001,16,0)</f>
        <v>3247745250</v>
      </c>
      <c r="Q28">
        <f ca="1">VLOOKUP($B28&amp;$C28&amp;Q$1,Sheet1!$W$2:$AL$6001,16,0)</f>
        <v>545241250</v>
      </c>
      <c r="R28" s="6">
        <f t="shared" ca="1" si="1"/>
        <v>0.16788301052861213</v>
      </c>
    </row>
    <row r="29" spans="1:22" x14ac:dyDescent="0.4">
      <c r="A29" t="str">
        <f t="shared" si="0"/>
        <v>KS201902L</v>
      </c>
      <c r="B29" t="str">
        <f t="shared" si="16"/>
        <v>KS</v>
      </c>
      <c r="C29">
        <f>C28</f>
        <v>201902</v>
      </c>
      <c r="D29" t="s">
        <v>1105</v>
      </c>
      <c r="E29">
        <v>50</v>
      </c>
      <c r="F29">
        <v>25</v>
      </c>
      <c r="G29">
        <v>3</v>
      </c>
      <c r="H29">
        <v>7</v>
      </c>
      <c r="I29">
        <v>10</v>
      </c>
      <c r="J29">
        <v>5</v>
      </c>
      <c r="L29">
        <f>100-F29</f>
        <v>75</v>
      </c>
      <c r="M29">
        <f>$M$3</f>
        <v>60</v>
      </c>
      <c r="N29">
        <f>SUM(G29:J29)</f>
        <v>25</v>
      </c>
      <c r="O29">
        <f>(L29-M29-N29)/L29*100</f>
        <v>-13.333333333333334</v>
      </c>
      <c r="P29" s="5">
        <f ca="1">VLOOKUP($B29&amp;$C29&amp;P$1,Sheet1!$W$2:$AL$6001,16,0)</f>
        <v>3247745250</v>
      </c>
      <c r="Q29" s="5">
        <f ca="1">VLOOKUP($B29&amp;$C29&amp;Q$1,Sheet1!$W$2:$AL$6001,16,0)</f>
        <v>545241250</v>
      </c>
      <c r="R29" s="7">
        <f t="shared" ca="1" si="1"/>
        <v>0.16788301052861213</v>
      </c>
    </row>
    <row r="30" spans="1:22" x14ac:dyDescent="0.4">
      <c r="A30" t="str">
        <f t="shared" si="0"/>
        <v>KS201903H</v>
      </c>
      <c r="B30" t="str">
        <f t="shared" si="16"/>
        <v>KS</v>
      </c>
      <c r="C30">
        <f>C29+1</f>
        <v>201903</v>
      </c>
      <c r="D30" t="s">
        <v>1104</v>
      </c>
      <c r="E30">
        <v>10</v>
      </c>
      <c r="F30">
        <v>10</v>
      </c>
      <c r="G30">
        <v>1</v>
      </c>
      <c r="H30">
        <v>4</v>
      </c>
      <c r="I30">
        <v>5</v>
      </c>
      <c r="J30">
        <v>3</v>
      </c>
      <c r="L30">
        <f>100-F30</f>
        <v>90</v>
      </c>
      <c r="M30">
        <f>$M$2</f>
        <v>40</v>
      </c>
      <c r="N30">
        <f>SUM(G30:J30)</f>
        <v>13</v>
      </c>
      <c r="O30">
        <f>(L30-M30-N30)/L30*100</f>
        <v>41.111111111111107</v>
      </c>
      <c r="P30">
        <f ca="1">VLOOKUP($B30&amp;$C30&amp;P$1,Sheet1!$W$2:$AL$6001,16,0)</f>
        <v>3358203800</v>
      </c>
      <c r="Q30">
        <f ca="1">VLOOKUP($B30&amp;$C30&amp;Q$1,Sheet1!$W$2:$AL$6001,16,0)</f>
        <v>773472600</v>
      </c>
      <c r="R30" s="6">
        <f t="shared" ca="1" si="1"/>
        <v>0.23032330557186553</v>
      </c>
    </row>
    <row r="31" spans="1:22" x14ac:dyDescent="0.4">
      <c r="A31" t="str">
        <f t="shared" si="0"/>
        <v>KS201903L</v>
      </c>
      <c r="B31" t="str">
        <f t="shared" si="16"/>
        <v>KS</v>
      </c>
      <c r="C31">
        <f>C30</f>
        <v>201903</v>
      </c>
      <c r="D31" t="s">
        <v>1105</v>
      </c>
      <c r="E31">
        <v>50</v>
      </c>
      <c r="F31">
        <v>20</v>
      </c>
      <c r="G31">
        <v>3</v>
      </c>
      <c r="H31">
        <v>7</v>
      </c>
      <c r="I31">
        <v>10</v>
      </c>
      <c r="J31">
        <v>5</v>
      </c>
      <c r="L31">
        <f>100-F31</f>
        <v>80</v>
      </c>
      <c r="M31">
        <f>$M$3</f>
        <v>60</v>
      </c>
      <c r="N31">
        <f>SUM(G31:J31)</f>
        <v>25</v>
      </c>
      <c r="O31">
        <f>(L31-M31-N31)/L31*100</f>
        <v>-6.25</v>
      </c>
      <c r="P31" s="5">
        <f ca="1">VLOOKUP($B31&amp;$C31&amp;P$1,Sheet1!$W$2:$AL$6001,16,0)</f>
        <v>3358203800</v>
      </c>
      <c r="Q31" s="5">
        <f ca="1">VLOOKUP($B31&amp;$C31&amp;Q$1,Sheet1!$W$2:$AL$6001,16,0)</f>
        <v>773472600</v>
      </c>
      <c r="R31" s="7">
        <f t="shared" ca="1" si="1"/>
        <v>0.23032330557186553</v>
      </c>
    </row>
    <row r="32" spans="1:22" x14ac:dyDescent="0.4">
      <c r="A32" t="str">
        <f t="shared" si="0"/>
        <v>KS201904H</v>
      </c>
      <c r="B32" t="str">
        <f t="shared" si="16"/>
        <v>KS</v>
      </c>
      <c r="C32">
        <f t="shared" ref="C32:C37" si="17">C31+1</f>
        <v>201904</v>
      </c>
      <c r="D32" t="s">
        <v>1104</v>
      </c>
      <c r="E32">
        <v>20</v>
      </c>
      <c r="F32">
        <v>10</v>
      </c>
      <c r="G32">
        <v>1</v>
      </c>
      <c r="H32">
        <v>4</v>
      </c>
      <c r="I32">
        <v>3</v>
      </c>
      <c r="J32">
        <v>3</v>
      </c>
      <c r="L32">
        <f>100-F32</f>
        <v>90</v>
      </c>
      <c r="M32">
        <f>$M$2</f>
        <v>40</v>
      </c>
      <c r="N32">
        <f>SUM(G32:J32)</f>
        <v>11</v>
      </c>
      <c r="O32">
        <f>(L32-M32-N32)/L32*100</f>
        <v>43.333333333333336</v>
      </c>
      <c r="P32">
        <f ca="1">VLOOKUP($B32&amp;$C32&amp;P$1,Sheet1!$W$2:$AL$6001,16,0)</f>
        <v>3545366050</v>
      </c>
      <c r="Q32">
        <f ca="1">VLOOKUP($B32&amp;$C32&amp;Q$1,Sheet1!$W$2:$AL$6001,16,0)</f>
        <v>885373450</v>
      </c>
      <c r="R32" s="6">
        <f t="shared" ca="1" si="1"/>
        <v>0.24972694991536912</v>
      </c>
    </row>
    <row r="33" spans="1:22" x14ac:dyDescent="0.4">
      <c r="A33" t="str">
        <f t="shared" si="0"/>
        <v>KS201904L</v>
      </c>
      <c r="B33" t="str">
        <f t="shared" si="16"/>
        <v>KS</v>
      </c>
      <c r="C33">
        <f t="shared" ref="C33:C37" si="18">C32</f>
        <v>201904</v>
      </c>
      <c r="D33" t="s">
        <v>1105</v>
      </c>
      <c r="E33">
        <v>50</v>
      </c>
      <c r="F33">
        <v>20</v>
      </c>
      <c r="G33">
        <v>3</v>
      </c>
      <c r="H33">
        <v>7</v>
      </c>
      <c r="I33">
        <v>8</v>
      </c>
      <c r="J33">
        <v>5</v>
      </c>
      <c r="L33">
        <f>100-F33</f>
        <v>80</v>
      </c>
      <c r="M33">
        <f>$M$3</f>
        <v>60</v>
      </c>
      <c r="N33">
        <f>SUM(G33:J33)</f>
        <v>23</v>
      </c>
      <c r="O33">
        <f>(L33-M33-N33)/L33*100</f>
        <v>-3.75</v>
      </c>
      <c r="P33" s="5">
        <f ca="1">VLOOKUP($B33&amp;$C33&amp;P$1,Sheet1!$W$2:$AL$6001,16,0)</f>
        <v>3545366050</v>
      </c>
      <c r="Q33" s="5">
        <f ca="1">VLOOKUP($B33&amp;$C33&amp;Q$1,Sheet1!$W$2:$AL$6001,16,0)</f>
        <v>885373450</v>
      </c>
      <c r="R33" s="7">
        <f t="shared" ca="1" si="1"/>
        <v>0.24972694991536912</v>
      </c>
    </row>
    <row r="34" spans="1:22" x14ac:dyDescent="0.4">
      <c r="A34" t="str">
        <f t="shared" si="0"/>
        <v>KS201905H</v>
      </c>
      <c r="B34" t="str">
        <f t="shared" si="16"/>
        <v>KS</v>
      </c>
      <c r="C34">
        <f t="shared" ref="C34:C37" si="19">C33+1</f>
        <v>201905</v>
      </c>
      <c r="D34" t="s">
        <v>1104</v>
      </c>
      <c r="E34">
        <v>20</v>
      </c>
      <c r="F34">
        <v>10</v>
      </c>
      <c r="G34">
        <v>1</v>
      </c>
      <c r="H34">
        <v>4</v>
      </c>
      <c r="I34">
        <v>3</v>
      </c>
      <c r="J34">
        <v>5</v>
      </c>
      <c r="L34">
        <f>100-F34</f>
        <v>90</v>
      </c>
      <c r="M34">
        <f>$M$2</f>
        <v>40</v>
      </c>
      <c r="N34">
        <f>SUM(G34:J34)</f>
        <v>13</v>
      </c>
      <c r="O34">
        <f>(L34-M34-N34)/L34*100</f>
        <v>41.111111111111107</v>
      </c>
      <c r="P34">
        <f ca="1">VLOOKUP($B34&amp;$C34&amp;P$1,Sheet1!$W$2:$AL$6001,16,0)</f>
        <v>3784301150</v>
      </c>
      <c r="Q34">
        <f ca="1">VLOOKUP($B34&amp;$C34&amp;Q$1,Sheet1!$W$2:$AL$6001,16,0)</f>
        <v>779963050</v>
      </c>
      <c r="R34" s="6">
        <f t="shared" ca="1" si="1"/>
        <v>0.20610491054603305</v>
      </c>
    </row>
    <row r="35" spans="1:22" x14ac:dyDescent="0.4">
      <c r="A35" t="str">
        <f t="shared" si="0"/>
        <v>KS201905L</v>
      </c>
      <c r="B35" t="str">
        <f t="shared" si="16"/>
        <v>KS</v>
      </c>
      <c r="C35">
        <f t="shared" ref="C35:C37" si="20">C34</f>
        <v>201905</v>
      </c>
      <c r="D35" t="s">
        <v>1105</v>
      </c>
      <c r="E35">
        <v>60</v>
      </c>
      <c r="F35">
        <v>20</v>
      </c>
      <c r="G35">
        <v>3</v>
      </c>
      <c r="H35">
        <v>7</v>
      </c>
      <c r="I35">
        <v>8</v>
      </c>
      <c r="J35">
        <v>8</v>
      </c>
      <c r="L35">
        <f>100-F35</f>
        <v>80</v>
      </c>
      <c r="M35">
        <f>$M$3</f>
        <v>60</v>
      </c>
      <c r="N35">
        <f>SUM(G35:J35)</f>
        <v>26</v>
      </c>
      <c r="O35">
        <f>(L35-M35-N35)/L35*100</f>
        <v>-7.5</v>
      </c>
      <c r="P35" s="5">
        <f ca="1">VLOOKUP($B35&amp;$C35&amp;P$1,Sheet1!$W$2:$AL$6001,16,0)</f>
        <v>3784301150</v>
      </c>
      <c r="Q35" s="5">
        <f ca="1">VLOOKUP($B35&amp;$C35&amp;Q$1,Sheet1!$W$2:$AL$6001,16,0)</f>
        <v>779963050</v>
      </c>
      <c r="R35" s="7">
        <f t="shared" ca="1" si="1"/>
        <v>0.20610491054603305</v>
      </c>
    </row>
    <row r="36" spans="1:22" x14ac:dyDescent="0.4">
      <c r="A36" t="str">
        <f t="shared" si="0"/>
        <v>KS201906H</v>
      </c>
      <c r="B36" t="str">
        <f t="shared" si="16"/>
        <v>KS</v>
      </c>
      <c r="C36">
        <f t="shared" ref="C36:C37" si="21">C35+1</f>
        <v>201906</v>
      </c>
      <c r="D36" t="s">
        <v>1104</v>
      </c>
      <c r="E36">
        <v>50</v>
      </c>
      <c r="F36">
        <v>5</v>
      </c>
      <c r="G36">
        <v>1</v>
      </c>
      <c r="H36">
        <v>4</v>
      </c>
      <c r="I36">
        <v>3</v>
      </c>
      <c r="J36">
        <v>5</v>
      </c>
      <c r="L36">
        <f>100-F36</f>
        <v>95</v>
      </c>
      <c r="M36">
        <f>$M$2</f>
        <v>40</v>
      </c>
      <c r="N36">
        <f>SUM(G36:J36)</f>
        <v>13</v>
      </c>
      <c r="O36">
        <f>(L36-M36-N36)/L36*100</f>
        <v>44.210526315789473</v>
      </c>
      <c r="P36">
        <f ca="1">VLOOKUP($B36&amp;$C36&amp;P$1,Sheet1!$W$2:$AL$6001,16,0)</f>
        <v>7080407750</v>
      </c>
      <c r="Q36">
        <f ca="1">VLOOKUP($B36&amp;$C36&amp;Q$1,Sheet1!$W$2:$AL$6001,16,0)</f>
        <v>1696629050</v>
      </c>
      <c r="R36" s="6">
        <f t="shared" ca="1" si="1"/>
        <v>0.23962307114304257</v>
      </c>
    </row>
    <row r="37" spans="1:22" x14ac:dyDescent="0.4">
      <c r="A37" t="str">
        <f t="shared" si="0"/>
        <v>KS201906L</v>
      </c>
      <c r="B37" t="str">
        <f t="shared" si="16"/>
        <v>KS</v>
      </c>
      <c r="C37">
        <f t="shared" ref="C37" si="22">C36</f>
        <v>201906</v>
      </c>
      <c r="D37" t="s">
        <v>1105</v>
      </c>
      <c r="E37">
        <v>80</v>
      </c>
      <c r="F37">
        <v>15</v>
      </c>
      <c r="G37">
        <v>3</v>
      </c>
      <c r="H37">
        <v>7</v>
      </c>
      <c r="I37">
        <v>8</v>
      </c>
      <c r="J37">
        <v>10</v>
      </c>
      <c r="L37">
        <f>100-F37</f>
        <v>85</v>
      </c>
      <c r="M37">
        <f>$M$3</f>
        <v>60</v>
      </c>
      <c r="N37">
        <f>SUM(G37:J37)</f>
        <v>28</v>
      </c>
      <c r="O37">
        <f>(L37-M37-N37)/L37*100</f>
        <v>-3.5294117647058822</v>
      </c>
      <c r="P37" s="5">
        <f ca="1">VLOOKUP($B37&amp;$C37&amp;P$1,Sheet1!$W$2:$AL$6001,16,0)</f>
        <v>7080407750</v>
      </c>
      <c r="Q37" s="5">
        <f ca="1">VLOOKUP($B37&amp;$C37&amp;Q$1,Sheet1!$W$2:$AL$6001,16,0)</f>
        <v>1696629050</v>
      </c>
      <c r="R37" s="7">
        <f t="shared" ca="1" si="1"/>
        <v>0.23962307114304257</v>
      </c>
    </row>
    <row r="38" spans="1:22" x14ac:dyDescent="0.4">
      <c r="A38" t="str">
        <f t="shared" si="0"/>
        <v>LP201901H</v>
      </c>
      <c r="B38" t="s">
        <v>1103</v>
      </c>
      <c r="C38">
        <f>C26</f>
        <v>201901</v>
      </c>
      <c r="D38" t="s">
        <v>1104</v>
      </c>
      <c r="E38">
        <v>5</v>
      </c>
      <c r="F38">
        <v>30</v>
      </c>
      <c r="G38">
        <v>1</v>
      </c>
      <c r="H38">
        <v>1</v>
      </c>
      <c r="I38">
        <v>1</v>
      </c>
      <c r="J38">
        <v>10</v>
      </c>
      <c r="L38">
        <f>100-F38</f>
        <v>70</v>
      </c>
      <c r="M38">
        <f>$M$2</f>
        <v>40</v>
      </c>
      <c r="N38">
        <f>SUM(G38:J38)</f>
        <v>13</v>
      </c>
      <c r="O38">
        <f>(L38-M38-N38)/L38*100</f>
        <v>24.285714285714285</v>
      </c>
      <c r="P38">
        <f ca="1">VLOOKUP($B38&amp;$C38&amp;P$1,Sheet1!$W$2:$AL$6001,16,0)</f>
        <v>1538220000</v>
      </c>
      <c r="Q38">
        <f ca="1">VLOOKUP($B38&amp;$C38&amp;Q$1,Sheet1!$W$2:$AL$6001,16,0)</f>
        <v>3208999.9999998859</v>
      </c>
      <c r="R38" s="6">
        <f t="shared" ca="1" si="1"/>
        <v>2.0861775298721156E-3</v>
      </c>
      <c r="S38">
        <v>500</v>
      </c>
      <c r="T38">
        <f>E38*S38</f>
        <v>2500</v>
      </c>
      <c r="U38" t="s">
        <v>654</v>
      </c>
      <c r="V38">
        <v>90</v>
      </c>
    </row>
    <row r="39" spans="1:22" x14ac:dyDescent="0.4">
      <c r="A39" t="str">
        <f t="shared" si="0"/>
        <v>LP201901L</v>
      </c>
      <c r="B39" t="str">
        <f>B38</f>
        <v>LP</v>
      </c>
      <c r="C39">
        <f>C38</f>
        <v>201901</v>
      </c>
      <c r="D39" t="s">
        <v>1105</v>
      </c>
      <c r="E39">
        <v>10</v>
      </c>
      <c r="F39">
        <v>35</v>
      </c>
      <c r="G39">
        <v>3</v>
      </c>
      <c r="H39">
        <v>3</v>
      </c>
      <c r="I39">
        <v>5</v>
      </c>
      <c r="J39">
        <v>15</v>
      </c>
      <c r="L39">
        <f>100-F39</f>
        <v>65</v>
      </c>
      <c r="M39">
        <f>$M$3</f>
        <v>60</v>
      </c>
      <c r="N39">
        <f>SUM(G39:J39)</f>
        <v>26</v>
      </c>
      <c r="O39">
        <f>(L39-M39-N39)/L39*100</f>
        <v>-32.307692307692307</v>
      </c>
      <c r="P39" s="5">
        <f ca="1">VLOOKUP($B39&amp;$C39&amp;P$1,Sheet1!$W$2:$AL$6001,16,0)</f>
        <v>1538220000</v>
      </c>
      <c r="Q39" s="5">
        <f ca="1">VLOOKUP($B39&amp;$C39&amp;Q$1,Sheet1!$W$2:$AL$6001,16,0)</f>
        <v>3208999.9999998859</v>
      </c>
      <c r="R39" s="7">
        <f t="shared" ca="1" si="1"/>
        <v>2.0861775298721156E-3</v>
      </c>
      <c r="S39">
        <f>S38</f>
        <v>500</v>
      </c>
      <c r="T39">
        <f>E39*S39</f>
        <v>5000</v>
      </c>
      <c r="U39" t="s">
        <v>656</v>
      </c>
      <c r="V39">
        <v>80</v>
      </c>
    </row>
    <row r="40" spans="1:22" x14ac:dyDescent="0.4">
      <c r="A40" t="str">
        <f t="shared" si="0"/>
        <v>LP201902H</v>
      </c>
      <c r="B40" t="str">
        <f t="shared" ref="B40:B49" si="23">B39</f>
        <v>LP</v>
      </c>
      <c r="C40">
        <f>C39+1</f>
        <v>201902</v>
      </c>
      <c r="D40" t="s">
        <v>1104</v>
      </c>
      <c r="E40">
        <v>5</v>
      </c>
      <c r="F40">
        <v>10</v>
      </c>
      <c r="G40">
        <v>1</v>
      </c>
      <c r="H40">
        <v>1</v>
      </c>
      <c r="I40">
        <v>10</v>
      </c>
      <c r="J40">
        <v>5</v>
      </c>
      <c r="L40">
        <f>100-F40</f>
        <v>90</v>
      </c>
      <c r="M40">
        <f>$M$2</f>
        <v>40</v>
      </c>
      <c r="N40">
        <f>SUM(G40:J40)</f>
        <v>17</v>
      </c>
      <c r="O40">
        <f>(L40-M40-N40)/L40*100</f>
        <v>36.666666666666664</v>
      </c>
      <c r="P40">
        <f ca="1">VLOOKUP($B40&amp;$C40&amp;P$1,Sheet1!$W$2:$AL$6001,16,0)</f>
        <v>1563154500</v>
      </c>
      <c r="Q40">
        <f ca="1">VLOOKUP($B40&amp;$C40&amp;Q$1,Sheet1!$W$2:$AL$6001,16,0)</f>
        <v>224807100</v>
      </c>
      <c r="R40" s="6">
        <f t="shared" ca="1" si="1"/>
        <v>0.14381630222732303</v>
      </c>
      <c r="U40" t="s">
        <v>658</v>
      </c>
      <c r="V40">
        <v>70</v>
      </c>
    </row>
    <row r="41" spans="1:22" x14ac:dyDescent="0.4">
      <c r="A41" t="str">
        <f t="shared" si="0"/>
        <v>LP201902L</v>
      </c>
      <c r="B41" t="str">
        <f t="shared" si="23"/>
        <v>LP</v>
      </c>
      <c r="C41">
        <f>C40</f>
        <v>201902</v>
      </c>
      <c r="D41" t="s">
        <v>1105</v>
      </c>
      <c r="E41">
        <v>8</v>
      </c>
      <c r="F41">
        <v>15</v>
      </c>
      <c r="G41">
        <v>3</v>
      </c>
      <c r="H41">
        <v>3</v>
      </c>
      <c r="I41">
        <v>20</v>
      </c>
      <c r="J41">
        <v>10</v>
      </c>
      <c r="L41">
        <f>100-F41</f>
        <v>85</v>
      </c>
      <c r="M41">
        <f>$M$3</f>
        <v>60</v>
      </c>
      <c r="N41">
        <f>SUM(G41:J41)</f>
        <v>36</v>
      </c>
      <c r="O41">
        <f>(L41-M41-N41)/L41*100</f>
        <v>-12.941176470588237</v>
      </c>
      <c r="P41" s="5">
        <f ca="1">VLOOKUP($B41&amp;$C41&amp;P$1,Sheet1!$W$2:$AL$6001,16,0)</f>
        <v>1563154500</v>
      </c>
      <c r="Q41" s="5">
        <f ca="1">VLOOKUP($B41&amp;$C41&amp;Q$1,Sheet1!$W$2:$AL$6001,16,0)</f>
        <v>224807100</v>
      </c>
      <c r="R41" s="7">
        <f t="shared" ca="1" si="1"/>
        <v>0.14381630222732303</v>
      </c>
      <c r="U41" t="s">
        <v>663</v>
      </c>
      <c r="V41">
        <v>60</v>
      </c>
    </row>
    <row r="42" spans="1:22" x14ac:dyDescent="0.4">
      <c r="A42" t="str">
        <f t="shared" si="0"/>
        <v>LP201903H</v>
      </c>
      <c r="B42" t="str">
        <f t="shared" si="23"/>
        <v>LP</v>
      </c>
      <c r="C42">
        <f>C41+1</f>
        <v>201903</v>
      </c>
      <c r="D42" t="s">
        <v>1104</v>
      </c>
      <c r="E42">
        <v>8</v>
      </c>
      <c r="F42">
        <v>10</v>
      </c>
      <c r="G42">
        <v>5</v>
      </c>
      <c r="H42">
        <v>1</v>
      </c>
      <c r="I42">
        <v>10</v>
      </c>
      <c r="J42">
        <v>5</v>
      </c>
      <c r="L42">
        <f>100-F42</f>
        <v>90</v>
      </c>
      <c r="M42">
        <f>$M$2</f>
        <v>40</v>
      </c>
      <c r="N42">
        <f>SUM(G42:J42)</f>
        <v>21</v>
      </c>
      <c r="O42">
        <f>(L42-M42-N42)/L42*100</f>
        <v>32.222222222222221</v>
      </c>
      <c r="P42">
        <f ca="1">VLOOKUP($B42&amp;$C42&amp;P$1,Sheet1!$W$2:$AL$6001,16,0)</f>
        <v>3470052550</v>
      </c>
      <c r="Q42">
        <f ca="1">VLOOKUP($B42&amp;$C42&amp;Q$1,Sheet1!$W$2:$AL$6001,16,0)</f>
        <v>324499250</v>
      </c>
      <c r="R42" s="6">
        <f t="shared" ca="1" si="1"/>
        <v>9.3514217817825263E-2</v>
      </c>
      <c r="U42" t="s">
        <v>666</v>
      </c>
      <c r="V42">
        <v>50</v>
      </c>
    </row>
    <row r="43" spans="1:22" x14ac:dyDescent="0.4">
      <c r="A43" t="str">
        <f t="shared" si="0"/>
        <v>LP201903L</v>
      </c>
      <c r="B43" t="str">
        <f t="shared" si="23"/>
        <v>LP</v>
      </c>
      <c r="C43">
        <f>C42</f>
        <v>201903</v>
      </c>
      <c r="D43" t="s">
        <v>1105</v>
      </c>
      <c r="E43">
        <v>15</v>
      </c>
      <c r="F43">
        <v>15</v>
      </c>
      <c r="G43">
        <v>10</v>
      </c>
      <c r="H43">
        <v>3</v>
      </c>
      <c r="I43">
        <v>20</v>
      </c>
      <c r="J43">
        <v>10</v>
      </c>
      <c r="L43">
        <f>100-F43</f>
        <v>85</v>
      </c>
      <c r="M43">
        <f>$M$3</f>
        <v>60</v>
      </c>
      <c r="N43">
        <f>SUM(G43:J43)</f>
        <v>43</v>
      </c>
      <c r="O43">
        <f>(L43-M43-N43)/L43*100</f>
        <v>-21.176470588235293</v>
      </c>
      <c r="P43" s="5">
        <f ca="1">VLOOKUP($B43&amp;$C43&amp;P$1,Sheet1!$W$2:$AL$6001,16,0)</f>
        <v>3470052550</v>
      </c>
      <c r="Q43" s="5">
        <f ca="1">VLOOKUP($B43&amp;$C43&amp;Q$1,Sheet1!$W$2:$AL$6001,16,0)</f>
        <v>324499250</v>
      </c>
      <c r="R43" s="7">
        <f t="shared" ca="1" si="1"/>
        <v>9.3514217817825263E-2</v>
      </c>
      <c r="U43" t="s">
        <v>659</v>
      </c>
      <c r="V43">
        <v>50</v>
      </c>
    </row>
    <row r="44" spans="1:22" x14ac:dyDescent="0.4">
      <c r="A44" t="str">
        <f t="shared" si="0"/>
        <v>LP201904H</v>
      </c>
      <c r="B44" t="str">
        <f t="shared" si="23"/>
        <v>LP</v>
      </c>
      <c r="C44">
        <f t="shared" ref="C44:C49" si="24">C43+1</f>
        <v>201904</v>
      </c>
      <c r="D44" t="s">
        <v>1104</v>
      </c>
      <c r="E44">
        <v>10</v>
      </c>
      <c r="F44">
        <v>5</v>
      </c>
      <c r="G44">
        <v>5</v>
      </c>
      <c r="H44">
        <v>1</v>
      </c>
      <c r="I44">
        <v>15</v>
      </c>
      <c r="J44">
        <v>5</v>
      </c>
      <c r="L44">
        <f>100-F44</f>
        <v>95</v>
      </c>
      <c r="M44">
        <f>$M$2</f>
        <v>40</v>
      </c>
      <c r="N44">
        <f>SUM(G44:J44)</f>
        <v>26</v>
      </c>
      <c r="O44">
        <f>(L44-M44-N44)/L44*100</f>
        <v>30.526315789473685</v>
      </c>
      <c r="P44">
        <f ca="1">VLOOKUP($B44&amp;$C44&amp;P$1,Sheet1!$W$2:$AL$6001,16,0)</f>
        <v>4622405800</v>
      </c>
      <c r="Q44">
        <f ca="1">VLOOKUP($B44&amp;$C44&amp;Q$1,Sheet1!$W$2:$AL$6001,16,0)</f>
        <v>412588000</v>
      </c>
      <c r="R44" s="6">
        <f t="shared" ca="1" si="1"/>
        <v>8.9258281910255477E-2</v>
      </c>
      <c r="U44" t="s">
        <v>652</v>
      </c>
      <c r="V44">
        <v>40</v>
      </c>
    </row>
    <row r="45" spans="1:22" x14ac:dyDescent="0.4">
      <c r="A45" t="str">
        <f t="shared" si="0"/>
        <v>LP201904L</v>
      </c>
      <c r="B45" t="str">
        <f t="shared" si="23"/>
        <v>LP</v>
      </c>
      <c r="C45">
        <f t="shared" ref="C45:C49" si="25">C44</f>
        <v>201904</v>
      </c>
      <c r="D45" t="s">
        <v>1105</v>
      </c>
      <c r="E45">
        <v>20</v>
      </c>
      <c r="F45">
        <v>10</v>
      </c>
      <c r="G45">
        <v>10</v>
      </c>
      <c r="H45">
        <v>3</v>
      </c>
      <c r="I45">
        <v>25</v>
      </c>
      <c r="J45">
        <v>10</v>
      </c>
      <c r="L45">
        <f>100-F45</f>
        <v>90</v>
      </c>
      <c r="M45">
        <f>$M$3</f>
        <v>60</v>
      </c>
      <c r="N45">
        <f>SUM(G45:J45)</f>
        <v>48</v>
      </c>
      <c r="O45">
        <f>(L45-M45-N45)/L45*100</f>
        <v>-20</v>
      </c>
      <c r="P45" s="5">
        <f ca="1">VLOOKUP($B45&amp;$C45&amp;P$1,Sheet1!$W$2:$AL$6001,16,0)</f>
        <v>4622405800</v>
      </c>
      <c r="Q45" s="5">
        <f ca="1">VLOOKUP($B45&amp;$C45&amp;Q$1,Sheet1!$W$2:$AL$6001,16,0)</f>
        <v>412588000</v>
      </c>
      <c r="R45" s="7">
        <f t="shared" ca="1" si="1"/>
        <v>8.9258281910255477E-2</v>
      </c>
      <c r="U45" t="s">
        <v>651</v>
      </c>
      <c r="V45">
        <v>30</v>
      </c>
    </row>
    <row r="46" spans="1:22" x14ac:dyDescent="0.4">
      <c r="A46" t="str">
        <f t="shared" si="0"/>
        <v>LP201905H</v>
      </c>
      <c r="B46" t="str">
        <f t="shared" si="23"/>
        <v>LP</v>
      </c>
      <c r="C46">
        <f t="shared" ref="C46:C49" si="26">C45+1</f>
        <v>201905</v>
      </c>
      <c r="D46" t="s">
        <v>1104</v>
      </c>
      <c r="E46">
        <v>10</v>
      </c>
      <c r="F46">
        <v>5</v>
      </c>
      <c r="G46">
        <v>10</v>
      </c>
      <c r="H46">
        <v>1</v>
      </c>
      <c r="I46">
        <v>10</v>
      </c>
      <c r="J46">
        <v>5</v>
      </c>
      <c r="L46">
        <f>100-F46</f>
        <v>95</v>
      </c>
      <c r="M46">
        <f>$M$2</f>
        <v>40</v>
      </c>
      <c r="N46">
        <f>SUM(G46:J46)</f>
        <v>26</v>
      </c>
      <c r="O46">
        <f>(L46-M46-N46)/L46*100</f>
        <v>30.526315789473685</v>
      </c>
      <c r="P46">
        <f ca="1">VLOOKUP($B46&amp;$C46&amp;P$1,Sheet1!$W$2:$AL$6001,16,0)</f>
        <v>5558334150</v>
      </c>
      <c r="Q46">
        <f ca="1">VLOOKUP($B46&amp;$C46&amp;Q$1,Sheet1!$W$2:$AL$6001,16,0)</f>
        <v>444087450</v>
      </c>
      <c r="R46" s="6">
        <f t="shared" ca="1" si="1"/>
        <v>7.9895781364637819E-2</v>
      </c>
      <c r="U46" t="s">
        <v>665</v>
      </c>
      <c r="V46">
        <v>30</v>
      </c>
    </row>
    <row r="47" spans="1:22" x14ac:dyDescent="0.4">
      <c r="A47" t="str">
        <f t="shared" si="0"/>
        <v>LP201905L</v>
      </c>
      <c r="B47" t="str">
        <f t="shared" si="23"/>
        <v>LP</v>
      </c>
      <c r="C47">
        <f t="shared" ref="C47:C49" si="27">C46</f>
        <v>201905</v>
      </c>
      <c r="D47" t="s">
        <v>1105</v>
      </c>
      <c r="E47">
        <v>30</v>
      </c>
      <c r="F47">
        <v>10</v>
      </c>
      <c r="G47">
        <v>15</v>
      </c>
      <c r="H47">
        <v>3</v>
      </c>
      <c r="I47">
        <v>20</v>
      </c>
      <c r="J47">
        <v>10</v>
      </c>
      <c r="L47">
        <f>100-F47</f>
        <v>90</v>
      </c>
      <c r="M47">
        <f>$M$3</f>
        <v>60</v>
      </c>
      <c r="N47">
        <f>SUM(G47:J47)</f>
        <v>48</v>
      </c>
      <c r="O47">
        <f>(L47-M47-N47)/L47*100</f>
        <v>-20</v>
      </c>
      <c r="P47" s="5">
        <f ca="1">VLOOKUP($B47&amp;$C47&amp;P$1,Sheet1!$W$2:$AL$6001,16,0)</f>
        <v>5558334150</v>
      </c>
      <c r="Q47" s="5">
        <f ca="1">VLOOKUP($B47&amp;$C47&amp;Q$1,Sheet1!$W$2:$AL$6001,16,0)</f>
        <v>444087450</v>
      </c>
      <c r="R47" s="7">
        <f t="shared" ca="1" si="1"/>
        <v>7.9895781364637819E-2</v>
      </c>
    </row>
    <row r="48" spans="1:22" x14ac:dyDescent="0.4">
      <c r="A48" t="str">
        <f t="shared" si="0"/>
        <v>LP201906H</v>
      </c>
      <c r="B48" t="str">
        <f t="shared" si="23"/>
        <v>LP</v>
      </c>
      <c r="C48">
        <f t="shared" ref="C48:C49" si="28">C47+1</f>
        <v>201906</v>
      </c>
      <c r="D48" t="s">
        <v>1104</v>
      </c>
      <c r="E48">
        <v>30</v>
      </c>
      <c r="F48">
        <v>5</v>
      </c>
      <c r="G48">
        <v>10</v>
      </c>
      <c r="H48">
        <v>1</v>
      </c>
      <c r="I48">
        <v>5</v>
      </c>
      <c r="J48">
        <v>5</v>
      </c>
      <c r="L48">
        <f>100-F48</f>
        <v>95</v>
      </c>
      <c r="M48">
        <f>$M$2</f>
        <v>40</v>
      </c>
      <c r="N48">
        <f>SUM(G48:J48)</f>
        <v>21</v>
      </c>
      <c r="O48">
        <f>(L48-M48-N48)/L48*100</f>
        <v>35.789473684210527</v>
      </c>
      <c r="P48">
        <f ca="1">VLOOKUP($B48&amp;$C48&amp;P$1,Sheet1!$W$2:$AL$6001,16,0)</f>
        <v>12169838100</v>
      </c>
      <c r="Q48">
        <f ca="1">VLOOKUP($B48&amp;$C48&amp;Q$1,Sheet1!$W$2:$AL$6001,16,0)</f>
        <v>2072389100</v>
      </c>
      <c r="R48" s="6">
        <f t="shared" ca="1" si="1"/>
        <v>0.17028896218430384</v>
      </c>
    </row>
    <row r="49" spans="1:22" x14ac:dyDescent="0.4">
      <c r="A49" t="str">
        <f t="shared" si="0"/>
        <v>LP201906L</v>
      </c>
      <c r="B49" t="str">
        <f t="shared" si="23"/>
        <v>LP</v>
      </c>
      <c r="C49">
        <f t="shared" ref="C49" si="29">C48</f>
        <v>201906</v>
      </c>
      <c r="D49" t="s">
        <v>1105</v>
      </c>
      <c r="E49">
        <v>70</v>
      </c>
      <c r="F49">
        <v>10</v>
      </c>
      <c r="G49">
        <v>15</v>
      </c>
      <c r="H49">
        <v>3</v>
      </c>
      <c r="I49">
        <v>10</v>
      </c>
      <c r="J49">
        <v>10</v>
      </c>
      <c r="L49">
        <f>100-F49</f>
        <v>90</v>
      </c>
      <c r="M49">
        <f>$M$3</f>
        <v>60</v>
      </c>
      <c r="N49">
        <f>SUM(G49:J49)</f>
        <v>38</v>
      </c>
      <c r="O49">
        <f>(L49-M49-N49)/L49*100</f>
        <v>-8.8888888888888893</v>
      </c>
      <c r="P49" s="5">
        <f ca="1">VLOOKUP($B49&amp;$C49&amp;P$1,Sheet1!$W$2:$AL$6001,16,0)</f>
        <v>12169838100</v>
      </c>
      <c r="Q49" s="5">
        <f ca="1">VLOOKUP($B49&amp;$C49&amp;Q$1,Sheet1!$W$2:$AL$6001,16,0)</f>
        <v>2072389100</v>
      </c>
      <c r="R49" s="7">
        <f t="shared" ca="1" si="1"/>
        <v>0.17028896218430384</v>
      </c>
    </row>
    <row r="50" spans="1:22" x14ac:dyDescent="0.4">
      <c r="A50" t="str">
        <f t="shared" si="0"/>
        <v>RQ201901H</v>
      </c>
      <c r="B50" t="s">
        <v>1035</v>
      </c>
      <c r="C50">
        <f>C38</f>
        <v>201901</v>
      </c>
      <c r="D50" t="s">
        <v>1104</v>
      </c>
      <c r="E50">
        <v>200</v>
      </c>
      <c r="F50">
        <v>0</v>
      </c>
      <c r="G50">
        <v>0</v>
      </c>
      <c r="H50">
        <v>0</v>
      </c>
      <c r="I50">
        <v>1</v>
      </c>
      <c r="J50">
        <v>5</v>
      </c>
      <c r="L50">
        <f>100-F50</f>
        <v>100</v>
      </c>
      <c r="M50">
        <f>$M$2</f>
        <v>40</v>
      </c>
      <c r="N50">
        <f>SUM(G50:J50)</f>
        <v>6</v>
      </c>
      <c r="O50">
        <f>(L50-M50-N50)/L50*100</f>
        <v>54</v>
      </c>
      <c r="P50">
        <f ca="1">VLOOKUP($B50&amp;$C50&amp;P$1,Sheet1!$W$2:$AL$6001,16,0)</f>
        <v>752348680</v>
      </c>
      <c r="Q50">
        <f ca="1">VLOOKUP($B50&amp;$C50&amp;Q$1,Sheet1!$W$2:$AL$6001,16,0)</f>
        <v>214590780</v>
      </c>
      <c r="R50" s="6">
        <f t="shared" ca="1" si="1"/>
        <v>0.28522782813947384</v>
      </c>
      <c r="S50">
        <v>5</v>
      </c>
      <c r="T50">
        <f>E50*S50</f>
        <v>1000</v>
      </c>
      <c r="U50" t="s">
        <v>1111</v>
      </c>
      <c r="V50">
        <v>5</v>
      </c>
    </row>
    <row r="51" spans="1:22" x14ac:dyDescent="0.4">
      <c r="A51" t="str">
        <f t="shared" si="0"/>
        <v>RQ201901L</v>
      </c>
      <c r="B51" t="str">
        <f t="shared" ref="B51:B61" si="30">B50</f>
        <v>RQ</v>
      </c>
      <c r="C51">
        <f>C50</f>
        <v>201901</v>
      </c>
      <c r="D51" t="s">
        <v>1105</v>
      </c>
      <c r="E51">
        <v>300</v>
      </c>
      <c r="F51">
        <v>2</v>
      </c>
      <c r="G51">
        <v>2</v>
      </c>
      <c r="H51">
        <v>2</v>
      </c>
      <c r="I51">
        <v>5</v>
      </c>
      <c r="J51">
        <v>6</v>
      </c>
      <c r="L51">
        <f>100-F51</f>
        <v>98</v>
      </c>
      <c r="M51">
        <f>$M$3</f>
        <v>60</v>
      </c>
      <c r="N51">
        <f>SUM(G51:J51)</f>
        <v>15</v>
      </c>
      <c r="O51">
        <f>(L51-M51-N51)/L51*100</f>
        <v>23.469387755102041</v>
      </c>
      <c r="P51" s="5">
        <f ca="1">VLOOKUP($B51&amp;$C51&amp;P$1,Sheet1!$W$2:$AL$6001,16,0)</f>
        <v>752348680</v>
      </c>
      <c r="Q51" s="5">
        <f ca="1">VLOOKUP($B51&amp;$C51&amp;Q$1,Sheet1!$W$2:$AL$6001,16,0)</f>
        <v>214590780</v>
      </c>
      <c r="R51" s="7">
        <f t="shared" ca="1" si="1"/>
        <v>0.28522782813947384</v>
      </c>
      <c r="S51">
        <f>S50</f>
        <v>5</v>
      </c>
      <c r="T51">
        <f>E51*S51</f>
        <v>1500</v>
      </c>
    </row>
    <row r="52" spans="1:22" x14ac:dyDescent="0.4">
      <c r="A52" t="str">
        <f t="shared" si="0"/>
        <v>RQ201902H</v>
      </c>
      <c r="B52" t="str">
        <f t="shared" si="30"/>
        <v>RQ</v>
      </c>
      <c r="C52">
        <f>C51+1</f>
        <v>201902</v>
      </c>
      <c r="D52" t="s">
        <v>1104</v>
      </c>
      <c r="E52">
        <v>200</v>
      </c>
      <c r="F52">
        <v>0</v>
      </c>
      <c r="G52">
        <v>0</v>
      </c>
      <c r="H52">
        <v>0</v>
      </c>
      <c r="I52">
        <v>1</v>
      </c>
      <c r="J52">
        <v>3</v>
      </c>
      <c r="L52">
        <f>100-F52</f>
        <v>100</v>
      </c>
      <c r="M52">
        <f>$M$2</f>
        <v>40</v>
      </c>
      <c r="N52">
        <f>SUM(G52:J52)</f>
        <v>4</v>
      </c>
      <c r="O52">
        <f>(L52-M52-N52)/L52*100</f>
        <v>56.000000000000007</v>
      </c>
      <c r="P52">
        <f ca="1">VLOOKUP($B52&amp;$C52&amp;P$1,Sheet1!$W$2:$AL$6001,16,0)</f>
        <v>231658980</v>
      </c>
      <c r="Q52">
        <f ca="1">VLOOKUP($B52&amp;$C52&amp;Q$1,Sheet1!$W$2:$AL$6001,16,0)</f>
        <v>102310580</v>
      </c>
      <c r="R52" s="6">
        <f t="shared" ca="1" si="1"/>
        <v>0.44164305653076774</v>
      </c>
    </row>
    <row r="53" spans="1:22" x14ac:dyDescent="0.4">
      <c r="A53" t="str">
        <f t="shared" si="0"/>
        <v>RQ201902L</v>
      </c>
      <c r="B53" t="str">
        <f t="shared" si="30"/>
        <v>RQ</v>
      </c>
      <c r="C53">
        <f>C52</f>
        <v>201902</v>
      </c>
      <c r="D53" t="s">
        <v>1105</v>
      </c>
      <c r="E53">
        <v>300</v>
      </c>
      <c r="F53">
        <v>2</v>
      </c>
      <c r="G53">
        <v>2</v>
      </c>
      <c r="H53">
        <v>2</v>
      </c>
      <c r="I53">
        <v>5</v>
      </c>
      <c r="J53">
        <v>5</v>
      </c>
      <c r="L53">
        <f>100-F53</f>
        <v>98</v>
      </c>
      <c r="M53">
        <f>$M$3</f>
        <v>60</v>
      </c>
      <c r="N53">
        <f>SUM(G53:J53)</f>
        <v>14</v>
      </c>
      <c r="O53">
        <f>(L53-M53-N53)/L53*100</f>
        <v>24.489795918367346</v>
      </c>
      <c r="P53" s="5">
        <f ca="1">VLOOKUP($B53&amp;$C53&amp;P$1,Sheet1!$W$2:$AL$6001,16,0)</f>
        <v>231658980</v>
      </c>
      <c r="Q53" s="5">
        <f ca="1">VLOOKUP($B53&amp;$C53&amp;Q$1,Sheet1!$W$2:$AL$6001,16,0)</f>
        <v>102310580</v>
      </c>
      <c r="R53" s="7">
        <f t="shared" ca="1" si="1"/>
        <v>0.44164305653076774</v>
      </c>
    </row>
    <row r="54" spans="1:22" x14ac:dyDescent="0.4">
      <c r="A54" t="str">
        <f t="shared" si="0"/>
        <v>RQ201903H</v>
      </c>
      <c r="B54" t="str">
        <f t="shared" si="30"/>
        <v>RQ</v>
      </c>
      <c r="C54">
        <f>C53+1</f>
        <v>201903</v>
      </c>
      <c r="D54" t="s">
        <v>1104</v>
      </c>
      <c r="E54">
        <v>150</v>
      </c>
      <c r="F54">
        <v>0</v>
      </c>
      <c r="G54">
        <v>0</v>
      </c>
      <c r="H54">
        <v>0</v>
      </c>
      <c r="I54">
        <v>0</v>
      </c>
      <c r="J54">
        <v>3</v>
      </c>
      <c r="L54">
        <f>100-F54</f>
        <v>100</v>
      </c>
      <c r="M54">
        <f>$M$2</f>
        <v>40</v>
      </c>
      <c r="N54">
        <f>SUM(G54:J54)</f>
        <v>3</v>
      </c>
      <c r="O54">
        <f>(L54-M54-N54)/L54*100</f>
        <v>56.999999999999993</v>
      </c>
      <c r="P54">
        <f ca="1">VLOOKUP($B54&amp;$C54&amp;P$1,Sheet1!$W$2:$AL$6001,16,0)</f>
        <v>103378280</v>
      </c>
      <c r="Q54">
        <f ca="1">VLOOKUP($B54&amp;$C54&amp;Q$1,Sheet1!$W$2:$AL$6001,16,0)</f>
        <v>38857080</v>
      </c>
      <c r="R54" s="6">
        <f t="shared" ca="1" si="1"/>
        <v>0.37587276553643573</v>
      </c>
    </row>
    <row r="55" spans="1:22" x14ac:dyDescent="0.4">
      <c r="A55" t="str">
        <f t="shared" si="0"/>
        <v>RQ201903L</v>
      </c>
      <c r="B55" t="str">
        <f t="shared" si="30"/>
        <v>RQ</v>
      </c>
      <c r="C55">
        <f>C54</f>
        <v>201903</v>
      </c>
      <c r="D55" t="s">
        <v>1105</v>
      </c>
      <c r="E55">
        <v>250</v>
      </c>
      <c r="F55">
        <v>2</v>
      </c>
      <c r="G55">
        <v>2</v>
      </c>
      <c r="H55">
        <v>2</v>
      </c>
      <c r="I55">
        <v>2</v>
      </c>
      <c r="J55">
        <v>5</v>
      </c>
      <c r="L55">
        <f>100-F55</f>
        <v>98</v>
      </c>
      <c r="M55">
        <f>$M$3</f>
        <v>60</v>
      </c>
      <c r="N55">
        <f>SUM(G55:J55)</f>
        <v>11</v>
      </c>
      <c r="O55">
        <f>(L55-M55-N55)/L55*100</f>
        <v>27.551020408163261</v>
      </c>
      <c r="P55" s="5">
        <f ca="1">VLOOKUP($B55&amp;$C55&amp;P$1,Sheet1!$W$2:$AL$6001,16,0)</f>
        <v>103378280</v>
      </c>
      <c r="Q55" s="5">
        <f ca="1">VLOOKUP($B55&amp;$C55&amp;Q$1,Sheet1!$W$2:$AL$6001,16,0)</f>
        <v>38857080</v>
      </c>
      <c r="R55" s="7">
        <f t="shared" ca="1" si="1"/>
        <v>0.37587276553643573</v>
      </c>
    </row>
    <row r="56" spans="1:22" x14ac:dyDescent="0.4">
      <c r="A56" t="str">
        <f t="shared" si="0"/>
        <v>RQ201904H</v>
      </c>
      <c r="B56" t="str">
        <f t="shared" si="30"/>
        <v>RQ</v>
      </c>
      <c r="C56">
        <f t="shared" ref="C56:C61" si="31">C55+1</f>
        <v>201904</v>
      </c>
      <c r="D56" t="s">
        <v>1104</v>
      </c>
      <c r="E56">
        <v>200</v>
      </c>
      <c r="F56">
        <v>0</v>
      </c>
      <c r="G56">
        <v>0</v>
      </c>
      <c r="H56">
        <v>0</v>
      </c>
      <c r="I56">
        <v>3</v>
      </c>
      <c r="J56">
        <v>3</v>
      </c>
      <c r="L56">
        <f>100-F56</f>
        <v>100</v>
      </c>
      <c r="M56">
        <f>$M$2</f>
        <v>40</v>
      </c>
      <c r="N56">
        <f>SUM(G56:J56)</f>
        <v>6</v>
      </c>
      <c r="O56">
        <f>(L56-M56-N56)/L56*100</f>
        <v>54</v>
      </c>
      <c r="P56">
        <f ca="1">VLOOKUP($B56&amp;$C56&amp;P$1,Sheet1!$W$2:$AL$6001,16,0)</f>
        <v>594822280</v>
      </c>
      <c r="Q56">
        <f ca="1">VLOOKUP($B56&amp;$C56&amp;Q$1,Sheet1!$W$2:$AL$6001,16,0)</f>
        <v>202342280</v>
      </c>
      <c r="R56" s="6">
        <f t="shared" ca="1" si="1"/>
        <v>0.34017266468229806</v>
      </c>
    </row>
    <row r="57" spans="1:22" x14ac:dyDescent="0.4">
      <c r="A57" t="str">
        <f t="shared" si="0"/>
        <v>RQ201904L</v>
      </c>
      <c r="B57" t="str">
        <f t="shared" si="30"/>
        <v>RQ</v>
      </c>
      <c r="C57">
        <f t="shared" ref="C57:C61" si="32">C56</f>
        <v>201904</v>
      </c>
      <c r="D57" t="s">
        <v>1105</v>
      </c>
      <c r="E57">
        <v>300</v>
      </c>
      <c r="F57">
        <v>2</v>
      </c>
      <c r="G57">
        <v>2</v>
      </c>
      <c r="H57">
        <v>2</v>
      </c>
      <c r="I57">
        <v>5</v>
      </c>
      <c r="J57">
        <v>5</v>
      </c>
      <c r="L57">
        <f>100-F57</f>
        <v>98</v>
      </c>
      <c r="M57">
        <f>$M$3</f>
        <v>60</v>
      </c>
      <c r="N57">
        <f>SUM(G57:J57)</f>
        <v>14</v>
      </c>
      <c r="O57">
        <f>(L57-M57-N57)/L57*100</f>
        <v>24.489795918367346</v>
      </c>
      <c r="P57" s="5">
        <f ca="1">VLOOKUP($B57&amp;$C57&amp;P$1,Sheet1!$W$2:$AL$6001,16,0)</f>
        <v>594822280</v>
      </c>
      <c r="Q57" s="5">
        <f ca="1">VLOOKUP($B57&amp;$C57&amp;Q$1,Sheet1!$W$2:$AL$6001,16,0)</f>
        <v>202342280</v>
      </c>
      <c r="R57" s="7">
        <f t="shared" ca="1" si="1"/>
        <v>0.34017266468229806</v>
      </c>
    </row>
    <row r="58" spans="1:22" x14ac:dyDescent="0.4">
      <c r="A58" t="str">
        <f t="shared" si="0"/>
        <v>RQ201905H</v>
      </c>
      <c r="B58" t="str">
        <f t="shared" si="30"/>
        <v>RQ</v>
      </c>
      <c r="C58">
        <f t="shared" ref="C58:C61" si="33">C57+1</f>
        <v>201905</v>
      </c>
      <c r="D58" t="s">
        <v>1104</v>
      </c>
      <c r="E58">
        <v>250</v>
      </c>
      <c r="F58">
        <v>0</v>
      </c>
      <c r="G58">
        <v>0</v>
      </c>
      <c r="H58">
        <v>0</v>
      </c>
      <c r="I58">
        <v>5</v>
      </c>
      <c r="J58">
        <v>3</v>
      </c>
      <c r="L58">
        <f>100-F58</f>
        <v>100</v>
      </c>
      <c r="M58">
        <f>$M$2</f>
        <v>40</v>
      </c>
      <c r="N58">
        <f>SUM(G58:J58)</f>
        <v>8</v>
      </c>
      <c r="O58">
        <f>(L58-M58-N58)/L58*100</f>
        <v>52</v>
      </c>
      <c r="P58">
        <f ca="1">VLOOKUP($B58&amp;$C58&amp;P$1,Sheet1!$W$2:$AL$6001,16,0)</f>
        <v>807746780</v>
      </c>
      <c r="Q58">
        <f ca="1">VLOOKUP($B58&amp;$C58&amp;Q$1,Sheet1!$W$2:$AL$6001,16,0)</f>
        <v>231929580</v>
      </c>
      <c r="R58" s="6">
        <f t="shared" ca="1" si="1"/>
        <v>0.28713154387319256</v>
      </c>
    </row>
    <row r="59" spans="1:22" x14ac:dyDescent="0.4">
      <c r="A59" t="str">
        <f t="shared" si="0"/>
        <v>RQ201905L</v>
      </c>
      <c r="B59" t="str">
        <f t="shared" si="30"/>
        <v>RQ</v>
      </c>
      <c r="C59">
        <f t="shared" ref="C59:C61" si="34">C58</f>
        <v>201905</v>
      </c>
      <c r="D59" t="s">
        <v>1105</v>
      </c>
      <c r="E59">
        <v>350</v>
      </c>
      <c r="F59">
        <v>2</v>
      </c>
      <c r="G59">
        <v>2</v>
      </c>
      <c r="H59">
        <v>2</v>
      </c>
      <c r="I59">
        <v>10</v>
      </c>
      <c r="J59">
        <v>5</v>
      </c>
      <c r="L59">
        <f>100-F59</f>
        <v>98</v>
      </c>
      <c r="M59">
        <f>$M$3</f>
        <v>60</v>
      </c>
      <c r="N59">
        <f>SUM(G59:J59)</f>
        <v>19</v>
      </c>
      <c r="O59">
        <f>(L59-M59-N59)/L59*100</f>
        <v>19.387755102040817</v>
      </c>
      <c r="P59" s="5">
        <f ca="1">VLOOKUP($B59&amp;$C59&amp;P$1,Sheet1!$W$2:$AL$6001,16,0)</f>
        <v>807746780</v>
      </c>
      <c r="Q59" s="5">
        <f ca="1">VLOOKUP($B59&amp;$C59&amp;Q$1,Sheet1!$W$2:$AL$6001,16,0)</f>
        <v>231929580</v>
      </c>
      <c r="R59" s="7">
        <f t="shared" ca="1" si="1"/>
        <v>0.28713154387319256</v>
      </c>
    </row>
    <row r="60" spans="1:22" x14ac:dyDescent="0.4">
      <c r="A60" t="str">
        <f t="shared" si="0"/>
        <v>RQ201906H</v>
      </c>
      <c r="B60" t="str">
        <f t="shared" si="30"/>
        <v>RQ</v>
      </c>
      <c r="C60">
        <f t="shared" ref="C60:C61" si="35">C59+1</f>
        <v>201906</v>
      </c>
      <c r="D60" t="s">
        <v>1104</v>
      </c>
      <c r="E60">
        <v>400</v>
      </c>
      <c r="F60">
        <v>0</v>
      </c>
      <c r="G60">
        <v>0</v>
      </c>
      <c r="H60">
        <v>0</v>
      </c>
      <c r="I60">
        <v>10</v>
      </c>
      <c r="J60">
        <v>3</v>
      </c>
      <c r="L60">
        <f>100-F60</f>
        <v>100</v>
      </c>
      <c r="M60">
        <f>$M$2</f>
        <v>40</v>
      </c>
      <c r="N60">
        <f>SUM(G60:J60)</f>
        <v>13</v>
      </c>
      <c r="O60">
        <f>(L60-M60-N60)/L60*100</f>
        <v>47</v>
      </c>
      <c r="P60">
        <f ca="1">VLOOKUP($B60&amp;$C60&amp;P$1,Sheet1!$W$2:$AL$6001,16,0)</f>
        <v>1222467880</v>
      </c>
      <c r="Q60">
        <f ca="1">VLOOKUP($B60&amp;$C60&amp;Q$1,Sheet1!$W$2:$AL$6001,16,0)</f>
        <v>467288680</v>
      </c>
      <c r="R60" s="6">
        <f t="shared" ca="1" si="1"/>
        <v>0.38225027229345282</v>
      </c>
    </row>
    <row r="61" spans="1:22" x14ac:dyDescent="0.4">
      <c r="A61" t="str">
        <f t="shared" si="0"/>
        <v>RQ201906L</v>
      </c>
      <c r="B61" t="str">
        <f t="shared" si="30"/>
        <v>RQ</v>
      </c>
      <c r="C61">
        <f t="shared" ref="C61" si="36">C60</f>
        <v>201906</v>
      </c>
      <c r="D61" t="s">
        <v>1105</v>
      </c>
      <c r="E61">
        <v>500</v>
      </c>
      <c r="F61">
        <v>2</v>
      </c>
      <c r="G61">
        <v>2</v>
      </c>
      <c r="H61">
        <v>2</v>
      </c>
      <c r="I61">
        <v>20</v>
      </c>
      <c r="J61">
        <v>5</v>
      </c>
      <c r="L61">
        <f>100-F61</f>
        <v>98</v>
      </c>
      <c r="M61">
        <f>$M$3</f>
        <v>60</v>
      </c>
      <c r="N61">
        <f>SUM(G61:J61)</f>
        <v>29</v>
      </c>
      <c r="O61">
        <f>(L61-M61-N61)/L61*100</f>
        <v>9.183673469387756</v>
      </c>
      <c r="P61" s="5">
        <f ca="1">VLOOKUP($B61&amp;$C61&amp;P$1,Sheet1!$W$2:$AL$6001,16,0)</f>
        <v>1222467880</v>
      </c>
      <c r="Q61" s="5">
        <f ca="1">VLOOKUP($B61&amp;$C61&amp;Q$1,Sheet1!$W$2:$AL$6001,16,0)</f>
        <v>467288680</v>
      </c>
      <c r="R61" s="7">
        <f t="shared" ca="1" si="1"/>
        <v>0.38225027229345282</v>
      </c>
    </row>
    <row r="62" spans="1:22" x14ac:dyDescent="0.4">
      <c r="A62" t="str">
        <f t="shared" si="0"/>
        <v>AT201901H</v>
      </c>
      <c r="B62" t="s">
        <v>1041</v>
      </c>
      <c r="C62">
        <f>C50</f>
        <v>201901</v>
      </c>
      <c r="D62" t="s">
        <v>1104</v>
      </c>
      <c r="E62">
        <v>20</v>
      </c>
      <c r="F62">
        <v>10</v>
      </c>
      <c r="G62">
        <v>1</v>
      </c>
      <c r="H62">
        <v>1</v>
      </c>
      <c r="I62">
        <v>1</v>
      </c>
      <c r="J62">
        <v>10</v>
      </c>
      <c r="L62">
        <f>100-F62</f>
        <v>90</v>
      </c>
      <c r="M62">
        <f>$M$2</f>
        <v>40</v>
      </c>
      <c r="N62">
        <f>SUM(G62:J62)</f>
        <v>13</v>
      </c>
      <c r="O62">
        <f>(L62-M62-N62)/L62*100</f>
        <v>41.111111111111107</v>
      </c>
      <c r="P62">
        <f ca="1">VLOOKUP($B62&amp;$C62&amp;P$1,Sheet1!$W$2:$AL$6001,16,0)</f>
        <v>188705320</v>
      </c>
      <c r="Q62">
        <f ca="1">VLOOKUP($B62&amp;$C62&amp;Q$1,Sheet1!$W$2:$AL$6001,16,0)</f>
        <v>34800220</v>
      </c>
      <c r="R62" s="6">
        <f t="shared" ca="1" si="1"/>
        <v>0.18441568049061891</v>
      </c>
      <c r="S62">
        <v>20</v>
      </c>
      <c r="T62">
        <f>E62*S62</f>
        <v>400</v>
      </c>
      <c r="U62" t="s">
        <v>1111</v>
      </c>
      <c r="V62">
        <v>5</v>
      </c>
    </row>
    <row r="63" spans="1:22" x14ac:dyDescent="0.4">
      <c r="A63" t="str">
        <f t="shared" si="0"/>
        <v>AT201901L</v>
      </c>
      <c r="B63" t="str">
        <f t="shared" ref="B63:B73" si="37">B62</f>
        <v>AT</v>
      </c>
      <c r="C63">
        <f>C62</f>
        <v>201901</v>
      </c>
      <c r="D63" t="s">
        <v>1105</v>
      </c>
      <c r="E63">
        <v>50</v>
      </c>
      <c r="F63">
        <v>20</v>
      </c>
      <c r="G63">
        <v>3</v>
      </c>
      <c r="H63">
        <v>3</v>
      </c>
      <c r="I63">
        <v>5</v>
      </c>
      <c r="J63">
        <v>12</v>
      </c>
      <c r="L63">
        <f>100-F63</f>
        <v>80</v>
      </c>
      <c r="M63">
        <f>$M$3</f>
        <v>60</v>
      </c>
      <c r="N63">
        <f>SUM(G63:J63)</f>
        <v>23</v>
      </c>
      <c r="O63">
        <f>(L63-M63-N63)/L63*100</f>
        <v>-3.75</v>
      </c>
      <c r="P63" s="5">
        <f ca="1">VLOOKUP($B63&amp;$C63&amp;P$1,Sheet1!$W$2:$AL$6001,16,0)</f>
        <v>188705320</v>
      </c>
      <c r="Q63" s="5">
        <f ca="1">VLOOKUP($B63&amp;$C63&amp;Q$1,Sheet1!$W$2:$AL$6001,16,0)</f>
        <v>34800220</v>
      </c>
      <c r="R63" s="7">
        <f t="shared" ca="1" si="1"/>
        <v>0.18441568049061891</v>
      </c>
      <c r="S63">
        <f>S62</f>
        <v>20</v>
      </c>
      <c r="T63">
        <f>E63*S63</f>
        <v>1000</v>
      </c>
      <c r="U63" t="s">
        <v>1112</v>
      </c>
      <c r="V63">
        <v>10</v>
      </c>
    </row>
    <row r="64" spans="1:22" x14ac:dyDescent="0.4">
      <c r="A64" t="str">
        <f t="shared" si="0"/>
        <v>AT201902H</v>
      </c>
      <c r="B64" t="str">
        <f t="shared" si="37"/>
        <v>AT</v>
      </c>
      <c r="C64">
        <f>C63+1</f>
        <v>201902</v>
      </c>
      <c r="D64" t="s">
        <v>1104</v>
      </c>
      <c r="E64">
        <v>15</v>
      </c>
      <c r="F64">
        <v>10</v>
      </c>
      <c r="G64">
        <v>1</v>
      </c>
      <c r="H64">
        <v>1</v>
      </c>
      <c r="I64">
        <v>1</v>
      </c>
      <c r="J64">
        <v>5</v>
      </c>
      <c r="L64">
        <f>100-F64</f>
        <v>90</v>
      </c>
      <c r="M64">
        <f>$M$2</f>
        <v>40</v>
      </c>
      <c r="N64">
        <f>SUM(G64:J64)</f>
        <v>8</v>
      </c>
      <c r="O64">
        <f>(L64-M64-N64)/L64*100</f>
        <v>46.666666666666664</v>
      </c>
      <c r="P64">
        <f ca="1">VLOOKUP($B64&amp;$C64&amp;P$1,Sheet1!$W$2:$AL$6001,16,0)</f>
        <v>375035620</v>
      </c>
      <c r="Q64">
        <f ca="1">VLOOKUP($B64&amp;$C64&amp;Q$1,Sheet1!$W$2:$AL$6001,16,0)</f>
        <v>105783020</v>
      </c>
      <c r="R64" s="6">
        <f t="shared" ca="1" si="1"/>
        <v>0.28206126127432907</v>
      </c>
      <c r="U64" t="s">
        <v>1113</v>
      </c>
      <c r="V64">
        <v>5</v>
      </c>
    </row>
    <row r="65" spans="1:22" x14ac:dyDescent="0.4">
      <c r="A65" t="str">
        <f t="shared" si="0"/>
        <v>AT201902L</v>
      </c>
      <c r="B65" t="str">
        <f t="shared" si="37"/>
        <v>AT</v>
      </c>
      <c r="C65">
        <f>C64</f>
        <v>201902</v>
      </c>
      <c r="D65" t="s">
        <v>1105</v>
      </c>
      <c r="E65">
        <v>45</v>
      </c>
      <c r="F65">
        <v>20</v>
      </c>
      <c r="G65">
        <v>3</v>
      </c>
      <c r="H65">
        <v>3</v>
      </c>
      <c r="I65">
        <v>5</v>
      </c>
      <c r="J65">
        <v>7</v>
      </c>
      <c r="L65">
        <f>100-F65</f>
        <v>80</v>
      </c>
      <c r="M65">
        <f>$M$3</f>
        <v>60</v>
      </c>
      <c r="N65">
        <f>SUM(G65:J65)</f>
        <v>18</v>
      </c>
      <c r="O65">
        <f>(L65-M65-N65)/L65*100</f>
        <v>2.5</v>
      </c>
      <c r="P65" s="5">
        <f ca="1">VLOOKUP($B65&amp;$C65&amp;P$1,Sheet1!$W$2:$AL$6001,16,0)</f>
        <v>375035620</v>
      </c>
      <c r="Q65" s="5">
        <f ca="1">VLOOKUP($B65&amp;$C65&amp;Q$1,Sheet1!$W$2:$AL$6001,16,0)</f>
        <v>105783020</v>
      </c>
      <c r="R65" s="7">
        <f t="shared" ca="1" si="1"/>
        <v>0.28206126127432907</v>
      </c>
    </row>
    <row r="66" spans="1:22" x14ac:dyDescent="0.4">
      <c r="A66" t="str">
        <f t="shared" si="0"/>
        <v>AT201903H</v>
      </c>
      <c r="B66" t="str">
        <f t="shared" si="37"/>
        <v>AT</v>
      </c>
      <c r="C66">
        <f>C65+1</f>
        <v>201903</v>
      </c>
      <c r="D66" t="s">
        <v>1104</v>
      </c>
      <c r="E66">
        <v>18</v>
      </c>
      <c r="F66">
        <v>10</v>
      </c>
      <c r="G66">
        <v>1</v>
      </c>
      <c r="H66">
        <v>1</v>
      </c>
      <c r="I66">
        <v>1</v>
      </c>
      <c r="J66">
        <v>10</v>
      </c>
      <c r="L66">
        <f>100-F66</f>
        <v>90</v>
      </c>
      <c r="M66">
        <f>$M$2</f>
        <v>40</v>
      </c>
      <c r="N66">
        <f>SUM(G66:J66)</f>
        <v>13</v>
      </c>
      <c r="O66">
        <f>(L66-M66-N66)/L66*100</f>
        <v>41.111111111111107</v>
      </c>
      <c r="P66">
        <f ca="1">VLOOKUP($B66&amp;$C66&amp;P$1,Sheet1!$W$2:$AL$6001,16,0)</f>
        <v>270786520</v>
      </c>
      <c r="Q66">
        <f ca="1">VLOOKUP($B66&amp;$C66&amp;Q$1,Sheet1!$W$2:$AL$6001,16,0)</f>
        <v>53421520</v>
      </c>
      <c r="R66" s="6">
        <f t="shared" ca="1" si="1"/>
        <v>0.19728278940916261</v>
      </c>
    </row>
    <row r="67" spans="1:22" x14ac:dyDescent="0.4">
      <c r="A67" t="str">
        <f t="shared" ref="A67:A97" si="38">B67&amp;C67&amp;D67</f>
        <v>AT201903L</v>
      </c>
      <c r="B67" t="str">
        <f t="shared" si="37"/>
        <v>AT</v>
      </c>
      <c r="C67">
        <f>C66</f>
        <v>201903</v>
      </c>
      <c r="D67" t="s">
        <v>1105</v>
      </c>
      <c r="E67">
        <v>48</v>
      </c>
      <c r="F67">
        <v>20</v>
      </c>
      <c r="G67">
        <v>3</v>
      </c>
      <c r="H67">
        <v>3</v>
      </c>
      <c r="I67">
        <v>5</v>
      </c>
      <c r="J67">
        <v>12</v>
      </c>
      <c r="L67">
        <f>100-F67</f>
        <v>80</v>
      </c>
      <c r="M67">
        <f>$M$3</f>
        <v>60</v>
      </c>
      <c r="N67">
        <f>SUM(G67:J67)</f>
        <v>23</v>
      </c>
      <c r="O67">
        <f>(L67-M67-N67)/L67*100</f>
        <v>-3.75</v>
      </c>
      <c r="P67" s="5">
        <f ca="1">VLOOKUP($B67&amp;$C67&amp;P$1,Sheet1!$W$2:$AL$6001,16,0)</f>
        <v>270786520</v>
      </c>
      <c r="Q67" s="5">
        <f ca="1">VLOOKUP($B67&amp;$C67&amp;Q$1,Sheet1!$W$2:$AL$6001,16,0)</f>
        <v>53421520</v>
      </c>
      <c r="R67" s="7">
        <f t="shared" ref="R67:R97" ca="1" si="39">Q67/P67</f>
        <v>0.19728278940916261</v>
      </c>
    </row>
    <row r="68" spans="1:22" x14ac:dyDescent="0.4">
      <c r="A68" t="str">
        <f t="shared" si="38"/>
        <v>AT201904H</v>
      </c>
      <c r="B68" t="str">
        <f t="shared" si="37"/>
        <v>AT</v>
      </c>
      <c r="C68">
        <f t="shared" ref="C68:C73" si="40">C67+1</f>
        <v>201904</v>
      </c>
      <c r="D68" t="s">
        <v>1104</v>
      </c>
      <c r="E68">
        <v>30</v>
      </c>
      <c r="F68">
        <v>10</v>
      </c>
      <c r="G68">
        <v>1</v>
      </c>
      <c r="H68">
        <v>1</v>
      </c>
      <c r="I68">
        <v>1</v>
      </c>
      <c r="J68">
        <v>15</v>
      </c>
      <c r="L68">
        <f>100-F68</f>
        <v>90</v>
      </c>
      <c r="M68">
        <f>$M$2</f>
        <v>40</v>
      </c>
      <c r="N68">
        <f>SUM(G68:J68)</f>
        <v>18</v>
      </c>
      <c r="O68">
        <f>(L68-M68-N68)/L68*100</f>
        <v>35.555555555555557</v>
      </c>
      <c r="P68">
        <f ca="1">VLOOKUP($B68&amp;$C68&amp;P$1,Sheet1!$W$2:$AL$6001,16,0)</f>
        <v>599589020</v>
      </c>
      <c r="Q68">
        <f ca="1">VLOOKUP($B68&amp;$C68&amp;Q$1,Sheet1!$W$2:$AL$6001,16,0)</f>
        <v>119733620</v>
      </c>
      <c r="R68" s="6">
        <f t="shared" ca="1" si="39"/>
        <v>0.19969281625604152</v>
      </c>
    </row>
    <row r="69" spans="1:22" x14ac:dyDescent="0.4">
      <c r="A69" t="str">
        <f t="shared" si="38"/>
        <v>AT201904L</v>
      </c>
      <c r="B69" t="str">
        <f t="shared" si="37"/>
        <v>AT</v>
      </c>
      <c r="C69">
        <f t="shared" ref="C69:C73" si="41">C68</f>
        <v>201904</v>
      </c>
      <c r="D69" t="s">
        <v>1105</v>
      </c>
      <c r="E69">
        <v>80</v>
      </c>
      <c r="F69">
        <v>20</v>
      </c>
      <c r="G69">
        <v>3</v>
      </c>
      <c r="H69">
        <v>3</v>
      </c>
      <c r="I69">
        <v>5</v>
      </c>
      <c r="J69">
        <v>18</v>
      </c>
      <c r="L69">
        <f>100-F69</f>
        <v>80</v>
      </c>
      <c r="M69">
        <f>$M$3</f>
        <v>60</v>
      </c>
      <c r="N69">
        <f>SUM(G69:J69)</f>
        <v>29</v>
      </c>
      <c r="O69">
        <f>(L69-M69-N69)/L69*100</f>
        <v>-11.25</v>
      </c>
      <c r="P69" s="5">
        <f ca="1">VLOOKUP($B69&amp;$C69&amp;P$1,Sheet1!$W$2:$AL$6001,16,0)</f>
        <v>599589020</v>
      </c>
      <c r="Q69" s="5">
        <f ca="1">VLOOKUP($B69&amp;$C69&amp;Q$1,Sheet1!$W$2:$AL$6001,16,0)</f>
        <v>119733620</v>
      </c>
      <c r="R69" s="7">
        <f t="shared" ca="1" si="39"/>
        <v>0.19969281625604152</v>
      </c>
    </row>
    <row r="70" spans="1:22" x14ac:dyDescent="0.4">
      <c r="A70" t="str">
        <f t="shared" si="38"/>
        <v>AT201905H</v>
      </c>
      <c r="B70" t="str">
        <f t="shared" si="37"/>
        <v>AT</v>
      </c>
      <c r="C70">
        <f t="shared" ref="C70:C73" si="42">C69+1</f>
        <v>201905</v>
      </c>
      <c r="D70" t="s">
        <v>1104</v>
      </c>
      <c r="E70">
        <v>40</v>
      </c>
      <c r="F70">
        <v>10</v>
      </c>
      <c r="G70">
        <v>1</v>
      </c>
      <c r="H70">
        <v>1</v>
      </c>
      <c r="I70">
        <v>1</v>
      </c>
      <c r="J70">
        <v>15</v>
      </c>
      <c r="L70">
        <f>100-F70</f>
        <v>90</v>
      </c>
      <c r="M70">
        <f>$M$2</f>
        <v>40</v>
      </c>
      <c r="N70">
        <f>SUM(G70:J70)</f>
        <v>18</v>
      </c>
      <c r="O70">
        <f>(L70-M70-N70)/L70*100</f>
        <v>35.555555555555557</v>
      </c>
      <c r="P70">
        <f ca="1">VLOOKUP($B70&amp;$C70&amp;P$1,Sheet1!$W$2:$AL$6001,16,0)</f>
        <v>445494570</v>
      </c>
      <c r="Q70">
        <f ca="1">VLOOKUP($B70&amp;$C70&amp;Q$1,Sheet1!$W$2:$AL$6001,16,0)</f>
        <v>57922670</v>
      </c>
      <c r="R70" s="6">
        <f t="shared" ca="1" si="39"/>
        <v>0.13001880135149571</v>
      </c>
    </row>
    <row r="71" spans="1:22" x14ac:dyDescent="0.4">
      <c r="A71" t="str">
        <f t="shared" si="38"/>
        <v>AT201905L</v>
      </c>
      <c r="B71" t="str">
        <f t="shared" si="37"/>
        <v>AT</v>
      </c>
      <c r="C71">
        <f t="shared" ref="C71:C73" si="43">C70</f>
        <v>201905</v>
      </c>
      <c r="D71" t="s">
        <v>1105</v>
      </c>
      <c r="E71">
        <v>100</v>
      </c>
      <c r="F71">
        <v>20</v>
      </c>
      <c r="G71">
        <v>3</v>
      </c>
      <c r="H71">
        <v>3</v>
      </c>
      <c r="I71">
        <v>5</v>
      </c>
      <c r="J71">
        <v>20</v>
      </c>
      <c r="L71">
        <f>100-F71</f>
        <v>80</v>
      </c>
      <c r="M71">
        <f>$M$3</f>
        <v>60</v>
      </c>
      <c r="N71">
        <f>SUM(G71:J71)</f>
        <v>31</v>
      </c>
      <c r="O71">
        <f>(L71-M71-N71)/L71*100</f>
        <v>-13.750000000000002</v>
      </c>
      <c r="P71" s="5">
        <f ca="1">VLOOKUP($B71&amp;$C71&amp;P$1,Sheet1!$W$2:$AL$6001,16,0)</f>
        <v>445494570</v>
      </c>
      <c r="Q71" s="5">
        <f ca="1">VLOOKUP($B71&amp;$C71&amp;Q$1,Sheet1!$W$2:$AL$6001,16,0)</f>
        <v>57922670</v>
      </c>
      <c r="R71" s="7">
        <f t="shared" ca="1" si="39"/>
        <v>0.13001880135149571</v>
      </c>
    </row>
    <row r="72" spans="1:22" x14ac:dyDescent="0.4">
      <c r="A72" t="str">
        <f t="shared" si="38"/>
        <v>AT201906H</v>
      </c>
      <c r="B72" t="str">
        <f t="shared" si="37"/>
        <v>AT</v>
      </c>
      <c r="C72">
        <f t="shared" ref="C72:C73" si="44">C71+1</f>
        <v>201906</v>
      </c>
      <c r="D72" t="s">
        <v>1104</v>
      </c>
      <c r="E72">
        <v>40</v>
      </c>
      <c r="F72">
        <v>10</v>
      </c>
      <c r="G72">
        <v>1</v>
      </c>
      <c r="H72">
        <v>1</v>
      </c>
      <c r="I72">
        <v>1</v>
      </c>
      <c r="J72">
        <v>15</v>
      </c>
      <c r="L72">
        <f>100-F72</f>
        <v>90</v>
      </c>
      <c r="M72">
        <f>$M$2</f>
        <v>40</v>
      </c>
      <c r="N72">
        <f>SUM(G72:J72)</f>
        <v>18</v>
      </c>
      <c r="O72">
        <f>(L72-M72-N72)/L72*100</f>
        <v>35.555555555555557</v>
      </c>
      <c r="P72">
        <f ca="1">VLOOKUP($B72&amp;$C72&amp;P$1,Sheet1!$W$2:$AL$6001,16,0)</f>
        <v>1115367620</v>
      </c>
      <c r="Q72">
        <f ca="1">VLOOKUP($B72&amp;$C72&amp;Q$1,Sheet1!$W$2:$AL$6001,16,0)</f>
        <v>222150420</v>
      </c>
      <c r="R72" s="6">
        <f t="shared" ca="1" si="39"/>
        <v>0.19917237690654854</v>
      </c>
    </row>
    <row r="73" spans="1:22" x14ac:dyDescent="0.4">
      <c r="A73" t="str">
        <f t="shared" si="38"/>
        <v>AT201906L</v>
      </c>
      <c r="B73" t="str">
        <f t="shared" si="37"/>
        <v>AT</v>
      </c>
      <c r="C73">
        <f t="shared" ref="C73" si="45">C72</f>
        <v>201906</v>
      </c>
      <c r="D73" t="s">
        <v>1105</v>
      </c>
      <c r="E73">
        <v>90</v>
      </c>
      <c r="F73">
        <v>20</v>
      </c>
      <c r="G73">
        <v>3</v>
      </c>
      <c r="H73">
        <v>3</v>
      </c>
      <c r="I73">
        <v>5</v>
      </c>
      <c r="J73">
        <v>18</v>
      </c>
      <c r="L73">
        <f>100-F73</f>
        <v>80</v>
      </c>
      <c r="M73">
        <f>$M$3</f>
        <v>60</v>
      </c>
      <c r="N73">
        <f>SUM(G73:J73)</f>
        <v>29</v>
      </c>
      <c r="O73">
        <f>(L73-M73-N73)/L73*100</f>
        <v>-11.25</v>
      </c>
      <c r="P73" s="5">
        <f ca="1">VLOOKUP($B73&amp;$C73&amp;P$1,Sheet1!$W$2:$AL$6001,16,0)</f>
        <v>1115367620</v>
      </c>
      <c r="Q73" s="5">
        <f ca="1">VLOOKUP($B73&amp;$C73&amp;Q$1,Sheet1!$W$2:$AL$6001,16,0)</f>
        <v>222150420</v>
      </c>
      <c r="R73" s="7">
        <f t="shared" ca="1" si="39"/>
        <v>0.19917237690654854</v>
      </c>
    </row>
    <row r="74" spans="1:22" x14ac:dyDescent="0.4">
      <c r="A74" t="str">
        <f t="shared" si="38"/>
        <v>VN201901H</v>
      </c>
      <c r="B74" t="s">
        <v>1079</v>
      </c>
      <c r="C74">
        <f>C62</f>
        <v>201901</v>
      </c>
      <c r="D74" t="s">
        <v>1104</v>
      </c>
      <c r="E74">
        <v>10</v>
      </c>
      <c r="F74">
        <v>0</v>
      </c>
      <c r="G74">
        <v>1</v>
      </c>
      <c r="H74">
        <v>1</v>
      </c>
      <c r="I74">
        <v>1</v>
      </c>
      <c r="J74">
        <v>10</v>
      </c>
      <c r="L74">
        <f>100-F74</f>
        <v>100</v>
      </c>
      <c r="M74">
        <f>$M$2</f>
        <v>40</v>
      </c>
      <c r="N74">
        <f>SUM(G74:J74)</f>
        <v>13</v>
      </c>
      <c r="O74">
        <f>(L74-M74-N74)/L74*100</f>
        <v>47</v>
      </c>
      <c r="P74">
        <f ca="1">VLOOKUP($B74&amp;$C74&amp;P$1,Sheet1!$W$2:$AL$6001,16,0)</f>
        <v>489444998</v>
      </c>
      <c r="Q74">
        <f ca="1">VLOOKUP($B74&amp;$C74&amp;Q$1,Sheet1!$W$2:$AL$6001,16,0)</f>
        <v>32378998</v>
      </c>
      <c r="R74" s="6">
        <f t="shared" ca="1" si="39"/>
        <v>6.6154518142608545E-2</v>
      </c>
      <c r="S74">
        <v>13</v>
      </c>
      <c r="T74">
        <f>E74*S74</f>
        <v>130</v>
      </c>
      <c r="U74" t="s">
        <v>1111</v>
      </c>
      <c r="V74">
        <v>3</v>
      </c>
    </row>
    <row r="75" spans="1:22" x14ac:dyDescent="0.4">
      <c r="A75" t="str">
        <f t="shared" si="38"/>
        <v>VN201901L</v>
      </c>
      <c r="B75" t="str">
        <f t="shared" ref="B75:B85" si="46">B74</f>
        <v>VN</v>
      </c>
      <c r="C75">
        <f>C74</f>
        <v>201901</v>
      </c>
      <c r="D75" t="s">
        <v>1105</v>
      </c>
      <c r="E75">
        <v>200</v>
      </c>
      <c r="F75">
        <v>20</v>
      </c>
      <c r="G75">
        <v>5</v>
      </c>
      <c r="H75">
        <v>10</v>
      </c>
      <c r="I75">
        <v>10</v>
      </c>
      <c r="J75">
        <v>20</v>
      </c>
      <c r="L75">
        <f>100-F75</f>
        <v>80</v>
      </c>
      <c r="M75">
        <f>$M$3</f>
        <v>60</v>
      </c>
      <c r="N75">
        <f>SUM(G75:J75)</f>
        <v>45</v>
      </c>
      <c r="O75">
        <f>(L75-M75-N75)/L75*100</f>
        <v>-31.25</v>
      </c>
      <c r="P75" s="5">
        <f ca="1">VLOOKUP($B75&amp;$C75&amp;P$1,Sheet1!$W$2:$AL$6001,16,0)</f>
        <v>489444998</v>
      </c>
      <c r="Q75" s="5">
        <f ca="1">VLOOKUP($B75&amp;$C75&amp;Q$1,Sheet1!$W$2:$AL$6001,16,0)</f>
        <v>32378998</v>
      </c>
      <c r="R75" s="7">
        <f t="shared" ca="1" si="39"/>
        <v>6.6154518142608545E-2</v>
      </c>
      <c r="S75">
        <f>S74</f>
        <v>13</v>
      </c>
      <c r="T75">
        <f>E75*S75</f>
        <v>2600</v>
      </c>
      <c r="U75" t="s">
        <v>1113</v>
      </c>
      <c r="V75">
        <v>10</v>
      </c>
    </row>
    <row r="76" spans="1:22" x14ac:dyDescent="0.4">
      <c r="A76" t="str">
        <f t="shared" si="38"/>
        <v>VN201902H</v>
      </c>
      <c r="B76" t="str">
        <f t="shared" si="46"/>
        <v>VN</v>
      </c>
      <c r="C76">
        <f>C75+1</f>
        <v>201902</v>
      </c>
      <c r="D76" t="s">
        <v>1104</v>
      </c>
      <c r="E76">
        <v>50</v>
      </c>
      <c r="F76">
        <v>0</v>
      </c>
      <c r="G76">
        <v>5</v>
      </c>
      <c r="H76">
        <v>1</v>
      </c>
      <c r="I76">
        <v>1</v>
      </c>
      <c r="J76">
        <v>10</v>
      </c>
      <c r="L76">
        <f t="shared" ref="L76:L85" si="47">100-F76</f>
        <v>100</v>
      </c>
      <c r="M76">
        <f t="shared" ref="M76:M85" si="48">$M$2</f>
        <v>40</v>
      </c>
      <c r="N76">
        <f t="shared" ref="N76:N85" si="49">SUM(G76:J76)</f>
        <v>17</v>
      </c>
      <c r="O76">
        <f t="shared" ref="O76:O85" si="50">(L76-M76-N76)/L76*100</f>
        <v>43</v>
      </c>
      <c r="P76">
        <f ca="1">VLOOKUP($B76&amp;$C76&amp;P$1,Sheet1!$W$2:$AL$6001,16,0)</f>
        <v>943768498</v>
      </c>
      <c r="Q76">
        <f ca="1">VLOOKUP($B76&amp;$C76&amp;Q$1,Sheet1!$W$2:$AL$6001,16,0)</f>
        <v>233077498</v>
      </c>
      <c r="R76" s="6">
        <f t="shared" ca="1" si="39"/>
        <v>0.24696469366579768</v>
      </c>
    </row>
    <row r="77" spans="1:22" x14ac:dyDescent="0.4">
      <c r="A77" t="str">
        <f t="shared" si="38"/>
        <v>VN201902L</v>
      </c>
      <c r="B77" t="str">
        <f t="shared" si="46"/>
        <v>VN</v>
      </c>
      <c r="C77">
        <f>C76</f>
        <v>201902</v>
      </c>
      <c r="D77" t="s">
        <v>1105</v>
      </c>
      <c r="E77">
        <v>200</v>
      </c>
      <c r="F77">
        <v>20</v>
      </c>
      <c r="G77">
        <v>8</v>
      </c>
      <c r="H77">
        <v>10</v>
      </c>
      <c r="I77">
        <v>10</v>
      </c>
      <c r="J77">
        <v>20</v>
      </c>
      <c r="L77">
        <f t="shared" si="47"/>
        <v>80</v>
      </c>
      <c r="M77">
        <f t="shared" ref="M77:M85" si="51">$M$3</f>
        <v>60</v>
      </c>
      <c r="N77">
        <f t="shared" si="49"/>
        <v>48</v>
      </c>
      <c r="O77">
        <f t="shared" si="50"/>
        <v>-35</v>
      </c>
      <c r="P77" s="5">
        <f ca="1">VLOOKUP($B77&amp;$C77&amp;P$1,Sheet1!$W$2:$AL$6001,16,0)</f>
        <v>943768498</v>
      </c>
      <c r="Q77" s="5">
        <f ca="1">VLOOKUP($B77&amp;$C77&amp;Q$1,Sheet1!$W$2:$AL$6001,16,0)</f>
        <v>233077498</v>
      </c>
      <c r="R77" s="7">
        <f t="shared" ca="1" si="39"/>
        <v>0.24696469366579768</v>
      </c>
    </row>
    <row r="78" spans="1:22" x14ac:dyDescent="0.4">
      <c r="A78" t="str">
        <f t="shared" si="38"/>
        <v>VN201903H</v>
      </c>
      <c r="B78" t="str">
        <f t="shared" si="46"/>
        <v>VN</v>
      </c>
      <c r="C78">
        <f>C77+1</f>
        <v>201903</v>
      </c>
      <c r="D78" t="s">
        <v>1104</v>
      </c>
      <c r="E78">
        <v>50</v>
      </c>
      <c r="F78">
        <v>0</v>
      </c>
      <c r="G78">
        <v>5</v>
      </c>
      <c r="H78">
        <v>1</v>
      </c>
      <c r="I78">
        <v>1</v>
      </c>
      <c r="J78">
        <v>10</v>
      </c>
      <c r="L78">
        <f t="shared" si="47"/>
        <v>100</v>
      </c>
      <c r="M78">
        <f t="shared" ref="M78:M85" si="52">$M$2</f>
        <v>40</v>
      </c>
      <c r="N78">
        <f t="shared" si="49"/>
        <v>17</v>
      </c>
      <c r="O78">
        <f t="shared" si="50"/>
        <v>43</v>
      </c>
      <c r="P78">
        <f ca="1">VLOOKUP($B78&amp;$C78&amp;P$1,Sheet1!$W$2:$AL$6001,16,0)</f>
        <v>718300598</v>
      </c>
      <c r="Q78">
        <f ca="1">VLOOKUP($B78&amp;$C78&amp;Q$1,Sheet1!$W$2:$AL$6001,16,0)</f>
        <v>87008198</v>
      </c>
      <c r="R78" s="6">
        <f t="shared" ca="1" si="39"/>
        <v>0.12113062169551472</v>
      </c>
    </row>
    <row r="79" spans="1:22" x14ac:dyDescent="0.4">
      <c r="A79" t="str">
        <f t="shared" si="38"/>
        <v>VN201903L</v>
      </c>
      <c r="B79" t="str">
        <f t="shared" si="46"/>
        <v>VN</v>
      </c>
      <c r="C79">
        <f>C78</f>
        <v>201903</v>
      </c>
      <c r="D79" t="s">
        <v>1105</v>
      </c>
      <c r="E79">
        <v>150</v>
      </c>
      <c r="F79">
        <v>20</v>
      </c>
      <c r="G79">
        <v>8</v>
      </c>
      <c r="H79">
        <v>10</v>
      </c>
      <c r="I79">
        <v>10</v>
      </c>
      <c r="J79">
        <v>15</v>
      </c>
      <c r="L79">
        <f t="shared" si="47"/>
        <v>80</v>
      </c>
      <c r="M79">
        <f t="shared" ref="M79:M85" si="53">$M$3</f>
        <v>60</v>
      </c>
      <c r="N79">
        <f t="shared" si="49"/>
        <v>43</v>
      </c>
      <c r="O79">
        <f t="shared" si="50"/>
        <v>-28.749999999999996</v>
      </c>
      <c r="P79" s="5">
        <f ca="1">VLOOKUP($B79&amp;$C79&amp;P$1,Sheet1!$W$2:$AL$6001,16,0)</f>
        <v>718300598</v>
      </c>
      <c r="Q79" s="5">
        <f ca="1">VLOOKUP($B79&amp;$C79&amp;Q$1,Sheet1!$W$2:$AL$6001,16,0)</f>
        <v>87008198</v>
      </c>
      <c r="R79" s="7">
        <f t="shared" ca="1" si="39"/>
        <v>0.12113062169551472</v>
      </c>
    </row>
    <row r="80" spans="1:22" x14ac:dyDescent="0.4">
      <c r="A80" t="str">
        <f t="shared" si="38"/>
        <v>VN201904H</v>
      </c>
      <c r="B80" t="str">
        <f t="shared" si="46"/>
        <v>VN</v>
      </c>
      <c r="C80">
        <f t="shared" ref="C80:C85" si="54">C79+1</f>
        <v>201904</v>
      </c>
      <c r="D80" t="s">
        <v>1104</v>
      </c>
      <c r="E80">
        <v>80</v>
      </c>
      <c r="F80">
        <v>0</v>
      </c>
      <c r="G80">
        <v>10</v>
      </c>
      <c r="H80">
        <v>1</v>
      </c>
      <c r="I80">
        <v>1</v>
      </c>
      <c r="J80">
        <v>10</v>
      </c>
      <c r="L80">
        <f t="shared" si="47"/>
        <v>100</v>
      </c>
      <c r="M80">
        <f t="shared" ref="M80:M85" si="55">$M$2</f>
        <v>40</v>
      </c>
      <c r="N80">
        <f t="shared" si="49"/>
        <v>22</v>
      </c>
      <c r="O80">
        <f t="shared" si="50"/>
        <v>38</v>
      </c>
      <c r="P80">
        <f ca="1">VLOOKUP($B80&amp;$C80&amp;P$1,Sheet1!$W$2:$AL$6001,16,0)</f>
        <v>1264639548</v>
      </c>
      <c r="Q80">
        <f ca="1">VLOOKUP($B80&amp;$C80&amp;Q$1,Sheet1!$W$2:$AL$6001,16,0)</f>
        <v>-66221952</v>
      </c>
      <c r="R80" s="6">
        <f t="shared" ca="1" si="39"/>
        <v>-5.2364289970789367E-2</v>
      </c>
    </row>
    <row r="81" spans="1:22" x14ac:dyDescent="0.4">
      <c r="A81" t="str">
        <f t="shared" si="38"/>
        <v>VN201904L</v>
      </c>
      <c r="B81" t="str">
        <f t="shared" si="46"/>
        <v>VN</v>
      </c>
      <c r="C81">
        <f t="shared" ref="C81:C85" si="56">C80</f>
        <v>201904</v>
      </c>
      <c r="D81" t="s">
        <v>1105</v>
      </c>
      <c r="E81">
        <v>250</v>
      </c>
      <c r="F81">
        <v>20</v>
      </c>
      <c r="G81">
        <v>15</v>
      </c>
      <c r="H81">
        <v>10</v>
      </c>
      <c r="I81">
        <v>10</v>
      </c>
      <c r="J81">
        <v>20</v>
      </c>
      <c r="L81">
        <f t="shared" si="47"/>
        <v>80</v>
      </c>
      <c r="M81">
        <f t="shared" ref="M81:M85" si="57">$M$3</f>
        <v>60</v>
      </c>
      <c r="N81">
        <f t="shared" si="49"/>
        <v>55</v>
      </c>
      <c r="O81">
        <f t="shared" si="50"/>
        <v>-43.75</v>
      </c>
      <c r="P81" s="5">
        <f ca="1">VLOOKUP($B81&amp;$C81&amp;P$1,Sheet1!$W$2:$AL$6001,16,0)</f>
        <v>1264639548</v>
      </c>
      <c r="Q81" s="5">
        <f ca="1">VLOOKUP($B81&amp;$C81&amp;Q$1,Sheet1!$W$2:$AL$6001,16,0)</f>
        <v>-66221952</v>
      </c>
      <c r="R81" s="7">
        <f t="shared" ca="1" si="39"/>
        <v>-5.2364289970789367E-2</v>
      </c>
    </row>
    <row r="82" spans="1:22" x14ac:dyDescent="0.4">
      <c r="A82" t="str">
        <f t="shared" si="38"/>
        <v>VN201905H</v>
      </c>
      <c r="B82" t="str">
        <f t="shared" si="46"/>
        <v>VN</v>
      </c>
      <c r="C82">
        <f t="shared" ref="C82:C85" si="58">C81+1</f>
        <v>201905</v>
      </c>
      <c r="D82" t="s">
        <v>1104</v>
      </c>
      <c r="E82">
        <v>100</v>
      </c>
      <c r="F82">
        <v>0</v>
      </c>
      <c r="G82">
        <v>10</v>
      </c>
      <c r="H82">
        <v>1</v>
      </c>
      <c r="I82">
        <v>1</v>
      </c>
      <c r="J82">
        <v>10</v>
      </c>
      <c r="L82">
        <f t="shared" si="47"/>
        <v>100</v>
      </c>
      <c r="M82">
        <f t="shared" ref="M82:M85" si="59">$M$2</f>
        <v>40</v>
      </c>
      <c r="N82">
        <f t="shared" si="49"/>
        <v>22</v>
      </c>
      <c r="O82">
        <f t="shared" si="50"/>
        <v>38</v>
      </c>
      <c r="P82">
        <f ca="1">VLOOKUP($B82&amp;$C82&amp;P$1,Sheet1!$W$2:$AL$6001,16,0)</f>
        <v>1255627998</v>
      </c>
      <c r="Q82">
        <f ca="1">VLOOKUP($B82&amp;$C82&amp;Q$1,Sheet1!$W$2:$AL$6001,16,0)</f>
        <v>130305397.99999997</v>
      </c>
      <c r="R82" s="6">
        <f t="shared" ca="1" si="39"/>
        <v>0.10377707267403571</v>
      </c>
    </row>
    <row r="83" spans="1:22" x14ac:dyDescent="0.4">
      <c r="A83" t="str">
        <f t="shared" si="38"/>
        <v>VN201905L</v>
      </c>
      <c r="B83" t="str">
        <f t="shared" si="46"/>
        <v>VN</v>
      </c>
      <c r="C83">
        <f t="shared" ref="C83:C85" si="60">C82</f>
        <v>201905</v>
      </c>
      <c r="D83" t="s">
        <v>1105</v>
      </c>
      <c r="E83">
        <v>250</v>
      </c>
      <c r="F83">
        <v>20</v>
      </c>
      <c r="G83">
        <v>15</v>
      </c>
      <c r="H83">
        <v>5</v>
      </c>
      <c r="I83">
        <v>5</v>
      </c>
      <c r="J83">
        <v>20</v>
      </c>
      <c r="L83">
        <f t="shared" si="47"/>
        <v>80</v>
      </c>
      <c r="M83">
        <f t="shared" ref="M83:M85" si="61">$M$3</f>
        <v>60</v>
      </c>
      <c r="N83">
        <f t="shared" si="49"/>
        <v>45</v>
      </c>
      <c r="O83">
        <f t="shared" si="50"/>
        <v>-31.25</v>
      </c>
      <c r="P83" s="5">
        <f ca="1">VLOOKUP($B83&amp;$C83&amp;P$1,Sheet1!$W$2:$AL$6001,16,0)</f>
        <v>1255627998</v>
      </c>
      <c r="Q83" s="5">
        <f ca="1">VLOOKUP($B83&amp;$C83&amp;Q$1,Sheet1!$W$2:$AL$6001,16,0)</f>
        <v>130305397.99999997</v>
      </c>
      <c r="R83" s="7">
        <f t="shared" ca="1" si="39"/>
        <v>0.10377707267403571</v>
      </c>
    </row>
    <row r="84" spans="1:22" x14ac:dyDescent="0.4">
      <c r="A84" t="str">
        <f t="shared" si="38"/>
        <v>VN201906H</v>
      </c>
      <c r="B84" t="str">
        <f t="shared" si="46"/>
        <v>VN</v>
      </c>
      <c r="C84">
        <f t="shared" ref="C84:C85" si="62">C83+1</f>
        <v>201906</v>
      </c>
      <c r="D84" t="s">
        <v>1104</v>
      </c>
      <c r="E84">
        <v>150</v>
      </c>
      <c r="F84">
        <v>0</v>
      </c>
      <c r="G84">
        <v>10</v>
      </c>
      <c r="H84">
        <v>1</v>
      </c>
      <c r="I84">
        <v>1</v>
      </c>
      <c r="J84">
        <v>10</v>
      </c>
      <c r="L84">
        <f t="shared" si="47"/>
        <v>100</v>
      </c>
      <c r="M84">
        <f t="shared" ref="M84:M85" si="63">$M$2</f>
        <v>40</v>
      </c>
      <c r="N84">
        <f t="shared" si="49"/>
        <v>22</v>
      </c>
      <c r="O84">
        <f t="shared" si="50"/>
        <v>38</v>
      </c>
      <c r="P84">
        <f ca="1">VLOOKUP($B84&amp;$C84&amp;P$1,Sheet1!$W$2:$AL$6001,16,0)</f>
        <v>3281261598</v>
      </c>
      <c r="Q84">
        <f ca="1">VLOOKUP($B84&amp;$C84&amp;Q$1,Sheet1!$W$2:$AL$6001,16,0)</f>
        <v>465306698.00000006</v>
      </c>
      <c r="R84" s="6">
        <f t="shared" ca="1" si="39"/>
        <v>0.14180725434497957</v>
      </c>
    </row>
    <row r="85" spans="1:22" x14ac:dyDescent="0.4">
      <c r="A85" t="str">
        <f t="shared" si="38"/>
        <v>VN201906L</v>
      </c>
      <c r="B85" t="str">
        <f t="shared" si="46"/>
        <v>VN</v>
      </c>
      <c r="C85">
        <f t="shared" ref="C85" si="64">C84</f>
        <v>201906</v>
      </c>
      <c r="D85" t="s">
        <v>1105</v>
      </c>
      <c r="E85">
        <v>250</v>
      </c>
      <c r="F85">
        <v>20</v>
      </c>
      <c r="G85">
        <v>15</v>
      </c>
      <c r="H85">
        <v>5</v>
      </c>
      <c r="I85">
        <v>5</v>
      </c>
      <c r="J85">
        <v>20</v>
      </c>
      <c r="L85">
        <f t="shared" si="47"/>
        <v>80</v>
      </c>
      <c r="M85">
        <f t="shared" ref="M85" si="65">$M$3</f>
        <v>60</v>
      </c>
      <c r="N85">
        <f t="shared" si="49"/>
        <v>45</v>
      </c>
      <c r="O85">
        <f t="shared" si="50"/>
        <v>-31.25</v>
      </c>
      <c r="P85" s="5">
        <f ca="1">VLOOKUP($B85&amp;$C85&amp;P$1,Sheet1!$W$2:$AL$6001,16,0)</f>
        <v>3281261598</v>
      </c>
      <c r="Q85" s="5">
        <f ca="1">VLOOKUP($B85&amp;$C85&amp;Q$1,Sheet1!$W$2:$AL$6001,16,0)</f>
        <v>465306698.00000006</v>
      </c>
      <c r="R85" s="7">
        <f t="shared" ca="1" si="39"/>
        <v>0.14180725434497957</v>
      </c>
    </row>
    <row r="86" spans="1:22" x14ac:dyDescent="0.4">
      <c r="A86" t="str">
        <f t="shared" si="38"/>
        <v>YM201901H</v>
      </c>
      <c r="B86" t="s">
        <v>1056</v>
      </c>
      <c r="C86">
        <f>C74</f>
        <v>201901</v>
      </c>
      <c r="D86" t="s">
        <v>1104</v>
      </c>
      <c r="E86">
        <v>10</v>
      </c>
      <c r="F86">
        <v>0</v>
      </c>
      <c r="G86">
        <v>1</v>
      </c>
      <c r="H86">
        <v>1</v>
      </c>
      <c r="I86">
        <v>1</v>
      </c>
      <c r="J86">
        <v>10</v>
      </c>
      <c r="L86">
        <f>100-F86</f>
        <v>100</v>
      </c>
      <c r="M86">
        <f>$M$2</f>
        <v>40</v>
      </c>
      <c r="N86">
        <f>SUM(G86:J86)</f>
        <v>13</v>
      </c>
      <c r="O86">
        <f>(L86-M86-N86)/L86*100</f>
        <v>47</v>
      </c>
      <c r="P86">
        <f ca="1">VLOOKUP($B86&amp;$C86&amp;P$1,Sheet1!$W$2:$AL$6001,16,0)</f>
        <v>175079302</v>
      </c>
      <c r="Q86">
        <f ca="1">VLOOKUP($B86&amp;$C86&amp;Q$1,Sheet1!$W$2:$AL$6001,16,0)</f>
        <v>26736302</v>
      </c>
      <c r="R86" s="6">
        <f t="shared" ca="1" si="39"/>
        <v>0.15270966753111684</v>
      </c>
      <c r="S86">
        <v>12</v>
      </c>
      <c r="T86">
        <f>E86*S86</f>
        <v>120</v>
      </c>
      <c r="U86" t="s">
        <v>1112</v>
      </c>
      <c r="V86">
        <v>6</v>
      </c>
    </row>
    <row r="87" spans="1:22" x14ac:dyDescent="0.4">
      <c r="A87" t="str">
        <f t="shared" si="38"/>
        <v>YM201901L</v>
      </c>
      <c r="B87" t="str">
        <f t="shared" ref="B87:B97" si="66">B86</f>
        <v>YM</v>
      </c>
      <c r="C87">
        <f>C86</f>
        <v>201901</v>
      </c>
      <c r="D87" t="s">
        <v>1105</v>
      </c>
      <c r="E87">
        <v>200</v>
      </c>
      <c r="F87">
        <v>20</v>
      </c>
      <c r="G87">
        <v>5</v>
      </c>
      <c r="H87">
        <v>10</v>
      </c>
      <c r="I87">
        <v>10</v>
      </c>
      <c r="J87">
        <v>20</v>
      </c>
      <c r="L87">
        <f>100-F87</f>
        <v>80</v>
      </c>
      <c r="M87">
        <f>$M$3</f>
        <v>60</v>
      </c>
      <c r="N87">
        <f>SUM(G87:J87)</f>
        <v>45</v>
      </c>
      <c r="O87">
        <f>(L87-M87-N87)/L87*100</f>
        <v>-31.25</v>
      </c>
      <c r="P87" s="5">
        <f ca="1">VLOOKUP($B87&amp;$C87&amp;P$1,Sheet1!$W$2:$AL$6001,16,0)</f>
        <v>175079302</v>
      </c>
      <c r="Q87" s="5">
        <f ca="1">VLOOKUP($B87&amp;$C87&amp;Q$1,Sheet1!$W$2:$AL$6001,16,0)</f>
        <v>26736302</v>
      </c>
      <c r="R87" s="7">
        <f t="shared" ca="1" si="39"/>
        <v>0.15270966753111684</v>
      </c>
      <c r="S87">
        <f>S86</f>
        <v>12</v>
      </c>
      <c r="T87">
        <f>E87*S87</f>
        <v>2400</v>
      </c>
      <c r="U87" t="s">
        <v>1113</v>
      </c>
      <c r="V87">
        <v>6</v>
      </c>
    </row>
    <row r="88" spans="1:22" x14ac:dyDescent="0.4">
      <c r="A88" t="str">
        <f t="shared" si="38"/>
        <v>YM201902H</v>
      </c>
      <c r="B88" t="str">
        <f t="shared" si="66"/>
        <v>YM</v>
      </c>
      <c r="C88">
        <f>C87+1</f>
        <v>201902</v>
      </c>
      <c r="D88" t="s">
        <v>1104</v>
      </c>
      <c r="E88">
        <v>30</v>
      </c>
      <c r="F88">
        <v>0</v>
      </c>
      <c r="G88">
        <v>1</v>
      </c>
      <c r="H88">
        <v>1</v>
      </c>
      <c r="I88">
        <v>5</v>
      </c>
      <c r="J88">
        <v>10</v>
      </c>
      <c r="L88">
        <f>100-F88</f>
        <v>100</v>
      </c>
      <c r="M88">
        <f>$M$2</f>
        <v>40</v>
      </c>
      <c r="N88">
        <f>SUM(G88:J88)</f>
        <v>17</v>
      </c>
      <c r="O88">
        <f>(L88-M88-N88)/L88*100</f>
        <v>43</v>
      </c>
      <c r="P88">
        <f ca="1">VLOOKUP($B88&amp;$C88&amp;P$1,Sheet1!$W$2:$AL$6001,16,0)</f>
        <v>1108786152</v>
      </c>
      <c r="Q88">
        <f ca="1">VLOOKUP($B88&amp;$C88&amp;Q$1,Sheet1!$W$2:$AL$6001,16,0)</f>
        <v>126404652</v>
      </c>
      <c r="R88" s="6">
        <f t="shared" ca="1" si="39"/>
        <v>0.11400273332418026</v>
      </c>
    </row>
    <row r="89" spans="1:22" x14ac:dyDescent="0.4">
      <c r="A89" t="str">
        <f t="shared" si="38"/>
        <v>YM201902L</v>
      </c>
      <c r="B89" t="str">
        <f t="shared" si="66"/>
        <v>YM</v>
      </c>
      <c r="C89">
        <f>C88</f>
        <v>201902</v>
      </c>
      <c r="D89" t="s">
        <v>1105</v>
      </c>
      <c r="E89">
        <v>200</v>
      </c>
      <c r="F89">
        <v>20</v>
      </c>
      <c r="G89">
        <v>5</v>
      </c>
      <c r="H89">
        <v>10</v>
      </c>
      <c r="I89">
        <v>10</v>
      </c>
      <c r="J89">
        <v>20</v>
      </c>
      <c r="L89">
        <f>100-F89</f>
        <v>80</v>
      </c>
      <c r="M89">
        <f>$M$3</f>
        <v>60</v>
      </c>
      <c r="N89">
        <f>SUM(G89:J89)</f>
        <v>45</v>
      </c>
      <c r="O89">
        <f>(L89-M89-N89)/L89*100</f>
        <v>-31.25</v>
      </c>
      <c r="P89" s="5">
        <f ca="1">VLOOKUP($B89&amp;$C89&amp;P$1,Sheet1!$W$2:$AL$6001,16,0)</f>
        <v>1108786152</v>
      </c>
      <c r="Q89" s="5">
        <f ca="1">VLOOKUP($B89&amp;$C89&amp;Q$1,Sheet1!$W$2:$AL$6001,16,0)</f>
        <v>126404652</v>
      </c>
      <c r="R89" s="7">
        <f t="shared" ca="1" si="39"/>
        <v>0.11400273332418026</v>
      </c>
    </row>
    <row r="90" spans="1:22" x14ac:dyDescent="0.4">
      <c r="A90" t="str">
        <f t="shared" si="38"/>
        <v>YM201903H</v>
      </c>
      <c r="B90" t="str">
        <f t="shared" si="66"/>
        <v>YM</v>
      </c>
      <c r="C90">
        <f>C89+1</f>
        <v>201903</v>
      </c>
      <c r="D90" t="s">
        <v>1104</v>
      </c>
      <c r="E90">
        <v>50</v>
      </c>
      <c r="F90">
        <v>0</v>
      </c>
      <c r="G90">
        <v>1</v>
      </c>
      <c r="H90">
        <v>1</v>
      </c>
      <c r="I90">
        <v>5</v>
      </c>
      <c r="J90">
        <v>10</v>
      </c>
      <c r="L90">
        <f>100-F90</f>
        <v>100</v>
      </c>
      <c r="M90">
        <f>$M$2</f>
        <v>40</v>
      </c>
      <c r="N90">
        <f>SUM(G90:J90)</f>
        <v>17</v>
      </c>
      <c r="O90">
        <f>(L90-M90-N90)/L90*100</f>
        <v>43</v>
      </c>
      <c r="P90">
        <f ca="1">VLOOKUP($B90&amp;$C90&amp;P$1,Sheet1!$W$2:$AL$6001,16,0)</f>
        <v>526199802</v>
      </c>
      <c r="Q90">
        <f ca="1">VLOOKUP($B90&amp;$C90&amp;Q$1,Sheet1!$W$2:$AL$6001,16,0)</f>
        <v>75985102</v>
      </c>
      <c r="R90" s="6">
        <f t="shared" ca="1" si="39"/>
        <v>0.14440351689832068</v>
      </c>
    </row>
    <row r="91" spans="1:22" x14ac:dyDescent="0.4">
      <c r="A91" t="str">
        <f t="shared" si="38"/>
        <v>YM201903L</v>
      </c>
      <c r="B91" t="str">
        <f t="shared" si="66"/>
        <v>YM</v>
      </c>
      <c r="C91">
        <f>C90</f>
        <v>201903</v>
      </c>
      <c r="D91" t="s">
        <v>1105</v>
      </c>
      <c r="E91">
        <v>240</v>
      </c>
      <c r="F91">
        <v>15</v>
      </c>
      <c r="G91">
        <v>5</v>
      </c>
      <c r="H91">
        <v>10</v>
      </c>
      <c r="I91">
        <v>10</v>
      </c>
      <c r="J91">
        <v>20</v>
      </c>
      <c r="L91">
        <f>100-F91</f>
        <v>85</v>
      </c>
      <c r="M91">
        <f>$M$3</f>
        <v>60</v>
      </c>
      <c r="N91">
        <f>SUM(G91:J91)</f>
        <v>45</v>
      </c>
      <c r="O91">
        <f>(L91-M91-N91)/L91*100</f>
        <v>-23.52941176470588</v>
      </c>
      <c r="P91" s="5">
        <f ca="1">VLOOKUP($B91&amp;$C91&amp;P$1,Sheet1!$W$2:$AL$6001,16,0)</f>
        <v>526199802</v>
      </c>
      <c r="Q91" s="5">
        <f ca="1">VLOOKUP($B91&amp;$C91&amp;Q$1,Sheet1!$W$2:$AL$6001,16,0)</f>
        <v>75985102</v>
      </c>
      <c r="R91" s="7">
        <f t="shared" ca="1" si="39"/>
        <v>0.14440351689832068</v>
      </c>
    </row>
    <row r="92" spans="1:22" x14ac:dyDescent="0.4">
      <c r="A92" t="str">
        <f t="shared" si="38"/>
        <v>YM201904H</v>
      </c>
      <c r="B92" t="str">
        <f t="shared" si="66"/>
        <v>YM</v>
      </c>
      <c r="C92">
        <f t="shared" ref="C92:C97" si="67">C91+1</f>
        <v>201904</v>
      </c>
      <c r="D92" t="s">
        <v>1104</v>
      </c>
      <c r="E92">
        <v>80</v>
      </c>
      <c r="F92">
        <v>0</v>
      </c>
      <c r="G92">
        <v>1</v>
      </c>
      <c r="H92">
        <v>1</v>
      </c>
      <c r="I92">
        <v>10</v>
      </c>
      <c r="J92">
        <v>10</v>
      </c>
      <c r="L92">
        <f>100-F92</f>
        <v>100</v>
      </c>
      <c r="M92">
        <f>$M$2</f>
        <v>40</v>
      </c>
      <c r="N92">
        <f>SUM(G92:J92)</f>
        <v>22</v>
      </c>
      <c r="O92">
        <f>(L92-M92-N92)/L92*100</f>
        <v>38</v>
      </c>
      <c r="P92">
        <f ca="1">VLOOKUP($B92&amp;$C92&amp;P$1,Sheet1!$W$2:$AL$6001,16,0)</f>
        <v>361523752</v>
      </c>
      <c r="Q92">
        <f ca="1">VLOOKUP($B92&amp;$C92&amp;Q$1,Sheet1!$W$2:$AL$6001,16,0)</f>
        <v>68085752</v>
      </c>
      <c r="R92" s="6">
        <f t="shared" ca="1" si="39"/>
        <v>0.18832995515049866</v>
      </c>
    </row>
    <row r="93" spans="1:22" x14ac:dyDescent="0.4">
      <c r="A93" t="str">
        <f t="shared" si="38"/>
        <v>YM201904L</v>
      </c>
      <c r="B93" t="str">
        <f t="shared" si="66"/>
        <v>YM</v>
      </c>
      <c r="C93">
        <f t="shared" ref="C93:C97" si="68">C92</f>
        <v>201904</v>
      </c>
      <c r="D93" t="s">
        <v>1105</v>
      </c>
      <c r="E93">
        <v>240</v>
      </c>
      <c r="F93">
        <v>10</v>
      </c>
      <c r="G93">
        <v>5</v>
      </c>
      <c r="H93">
        <v>10</v>
      </c>
      <c r="I93">
        <v>15</v>
      </c>
      <c r="J93">
        <v>20</v>
      </c>
      <c r="L93">
        <f>100-F93</f>
        <v>90</v>
      </c>
      <c r="M93">
        <f>$M$3</f>
        <v>60</v>
      </c>
      <c r="N93">
        <f>SUM(G93:J93)</f>
        <v>50</v>
      </c>
      <c r="O93">
        <f>(L93-M93-N93)/L93*100</f>
        <v>-22.222222222222221</v>
      </c>
      <c r="P93" s="5">
        <f ca="1">VLOOKUP($B93&amp;$C93&amp;P$1,Sheet1!$W$2:$AL$6001,16,0)</f>
        <v>361523752</v>
      </c>
      <c r="Q93" s="5">
        <f ca="1">VLOOKUP($B93&amp;$C93&amp;Q$1,Sheet1!$W$2:$AL$6001,16,0)</f>
        <v>68085752</v>
      </c>
      <c r="R93" s="7">
        <f t="shared" ca="1" si="39"/>
        <v>0.18832995515049866</v>
      </c>
    </row>
    <row r="94" spans="1:22" x14ac:dyDescent="0.4">
      <c r="A94" t="str">
        <f t="shared" si="38"/>
        <v>YM201905H</v>
      </c>
      <c r="B94" t="str">
        <f t="shared" si="66"/>
        <v>YM</v>
      </c>
      <c r="C94">
        <f t="shared" ref="C94:C97" si="69">C93+1</f>
        <v>201905</v>
      </c>
      <c r="D94" t="s">
        <v>1104</v>
      </c>
      <c r="E94">
        <v>100</v>
      </c>
      <c r="F94">
        <v>0</v>
      </c>
      <c r="G94">
        <v>1</v>
      </c>
      <c r="H94">
        <v>1</v>
      </c>
      <c r="I94">
        <v>10</v>
      </c>
      <c r="J94">
        <v>5</v>
      </c>
      <c r="L94">
        <f>100-F94</f>
        <v>100</v>
      </c>
      <c r="M94">
        <f>$M$2</f>
        <v>40</v>
      </c>
      <c r="N94">
        <f>SUM(G94:J94)</f>
        <v>17</v>
      </c>
      <c r="O94">
        <f>(L94-M94-N94)/L94*100</f>
        <v>43</v>
      </c>
      <c r="P94">
        <f ca="1">VLOOKUP($B94&amp;$C94&amp;P$1,Sheet1!$W$2:$AL$6001,16,0)</f>
        <v>935662752</v>
      </c>
      <c r="Q94">
        <f ca="1">VLOOKUP($B94&amp;$C94&amp;Q$1,Sheet1!$W$2:$AL$6001,16,0)</f>
        <v>137883552</v>
      </c>
      <c r="R94" s="6">
        <f t="shared" ca="1" si="39"/>
        <v>0.14736458377259418</v>
      </c>
    </row>
    <row r="95" spans="1:22" x14ac:dyDescent="0.4">
      <c r="A95" t="str">
        <f t="shared" si="38"/>
        <v>YM201905L</v>
      </c>
      <c r="B95" t="str">
        <f t="shared" si="66"/>
        <v>YM</v>
      </c>
      <c r="C95">
        <f t="shared" ref="C95:C97" si="70">C94</f>
        <v>201905</v>
      </c>
      <c r="D95" t="s">
        <v>1105</v>
      </c>
      <c r="E95">
        <v>240</v>
      </c>
      <c r="F95">
        <v>10</v>
      </c>
      <c r="G95">
        <v>5</v>
      </c>
      <c r="H95">
        <v>10</v>
      </c>
      <c r="I95">
        <v>15</v>
      </c>
      <c r="J95">
        <v>15</v>
      </c>
      <c r="L95">
        <f>100-F95</f>
        <v>90</v>
      </c>
      <c r="M95">
        <f>$M$3</f>
        <v>60</v>
      </c>
      <c r="N95">
        <f>SUM(G95:J95)</f>
        <v>45</v>
      </c>
      <c r="O95">
        <f>(L95-M95-N95)/L95*100</f>
        <v>-16.666666666666664</v>
      </c>
      <c r="P95" s="5">
        <f ca="1">VLOOKUP($B95&amp;$C95&amp;P$1,Sheet1!$W$2:$AL$6001,16,0)</f>
        <v>935662752</v>
      </c>
      <c r="Q95" s="5">
        <f ca="1">VLOOKUP($B95&amp;$C95&amp;Q$1,Sheet1!$W$2:$AL$6001,16,0)</f>
        <v>137883552</v>
      </c>
      <c r="R95" s="7">
        <f t="shared" ca="1" si="39"/>
        <v>0.14736458377259418</v>
      </c>
    </row>
    <row r="96" spans="1:22" x14ac:dyDescent="0.4">
      <c r="A96" t="str">
        <f t="shared" si="38"/>
        <v>YM201906H</v>
      </c>
      <c r="B96" t="str">
        <f t="shared" si="66"/>
        <v>YM</v>
      </c>
      <c r="C96">
        <f t="shared" ref="C96:C97" si="71">C95+1</f>
        <v>201906</v>
      </c>
      <c r="D96" t="s">
        <v>1104</v>
      </c>
      <c r="E96">
        <v>150</v>
      </c>
      <c r="F96">
        <v>0</v>
      </c>
      <c r="G96">
        <v>1</v>
      </c>
      <c r="H96">
        <v>1</v>
      </c>
      <c r="I96">
        <v>10</v>
      </c>
      <c r="J96">
        <v>5</v>
      </c>
      <c r="L96">
        <f>100-F96</f>
        <v>100</v>
      </c>
      <c r="M96">
        <f>$M$2</f>
        <v>40</v>
      </c>
      <c r="N96">
        <f>SUM(G96:J96)</f>
        <v>17</v>
      </c>
      <c r="O96">
        <f>(L96-M96-N96)/L96*100</f>
        <v>43</v>
      </c>
      <c r="P96">
        <f ca="1">VLOOKUP($B96&amp;$C96&amp;P$1,Sheet1!$W$2:$AL$6001,16,0)</f>
        <v>1272605252</v>
      </c>
      <c r="Q96">
        <f ca="1">VLOOKUP($B96&amp;$C96&amp;Q$1,Sheet1!$W$2:$AL$6001,16,0)</f>
        <v>286746952</v>
      </c>
      <c r="R96" s="6">
        <f t="shared" ca="1" si="39"/>
        <v>0.22532277903879025</v>
      </c>
    </row>
    <row r="97" spans="1:18" x14ac:dyDescent="0.4">
      <c r="A97" t="str">
        <f t="shared" si="38"/>
        <v>YM201906L</v>
      </c>
      <c r="B97" t="str">
        <f t="shared" si="66"/>
        <v>YM</v>
      </c>
      <c r="C97">
        <f t="shared" ref="C97" si="72">C96</f>
        <v>201906</v>
      </c>
      <c r="D97" t="s">
        <v>1105</v>
      </c>
      <c r="E97">
        <v>350</v>
      </c>
      <c r="F97">
        <v>5</v>
      </c>
      <c r="G97">
        <v>5</v>
      </c>
      <c r="H97">
        <v>10</v>
      </c>
      <c r="I97">
        <v>15</v>
      </c>
      <c r="J97">
        <v>10</v>
      </c>
      <c r="L97">
        <f>100-F97</f>
        <v>95</v>
      </c>
      <c r="M97">
        <f>$M$3</f>
        <v>60</v>
      </c>
      <c r="N97">
        <f>SUM(G97:J97)</f>
        <v>40</v>
      </c>
      <c r="O97">
        <f>(L97-M97-N97)/L97*100</f>
        <v>-5.2631578947368416</v>
      </c>
      <c r="P97" s="5">
        <f ca="1">VLOOKUP($B97&amp;$C97&amp;P$1,Sheet1!$W$2:$AL$6001,16,0)</f>
        <v>1272605252</v>
      </c>
      <c r="Q97" s="5">
        <f ca="1">VLOOKUP($B97&amp;$C97&amp;Q$1,Sheet1!$W$2:$AL$6001,16,0)</f>
        <v>286746952</v>
      </c>
      <c r="R97" s="7">
        <f t="shared" ca="1" si="39"/>
        <v>0.22532277903879025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DF82-0937-427B-9CB6-D1DD2472D019}">
  <dimension ref="A1:D21"/>
  <sheetViews>
    <sheetView workbookViewId="0">
      <selection activeCell="D21" sqref="D21"/>
    </sheetView>
  </sheetViews>
  <sheetFormatPr defaultRowHeight="17.399999999999999" x14ac:dyDescent="0.4"/>
  <sheetData>
    <row r="1" spans="1:4" x14ac:dyDescent="0.4">
      <c r="A1" t="s">
        <v>32</v>
      </c>
      <c r="B1" t="s">
        <v>2</v>
      </c>
      <c r="C1" t="s">
        <v>1</v>
      </c>
      <c r="D1" t="s">
        <v>438</v>
      </c>
    </row>
    <row r="2" spans="1:4" x14ac:dyDescent="0.4">
      <c r="A2" t="s">
        <v>40</v>
      </c>
      <c r="B2">
        <v>30000</v>
      </c>
      <c r="C2">
        <v>15600</v>
      </c>
      <c r="D2">
        <v>52</v>
      </c>
    </row>
    <row r="3" spans="1:4" x14ac:dyDescent="0.4">
      <c r="A3" t="s">
        <v>41</v>
      </c>
      <c r="B3">
        <v>40000</v>
      </c>
      <c r="C3">
        <v>18800</v>
      </c>
      <c r="D3">
        <v>47</v>
      </c>
    </row>
    <row r="4" spans="1:4" x14ac:dyDescent="0.4">
      <c r="A4" t="s">
        <v>42</v>
      </c>
      <c r="B4">
        <v>50000</v>
      </c>
      <c r="C4">
        <v>28500</v>
      </c>
      <c r="D4">
        <v>57</v>
      </c>
    </row>
    <row r="5" spans="1:4" x14ac:dyDescent="0.4">
      <c r="A5" t="s">
        <v>43</v>
      </c>
      <c r="B5">
        <v>70000</v>
      </c>
      <c r="C5">
        <v>29400</v>
      </c>
      <c r="D5">
        <v>42</v>
      </c>
    </row>
    <row r="6" spans="1:4" x14ac:dyDescent="0.4">
      <c r="A6" t="s">
        <v>44</v>
      </c>
      <c r="B6">
        <v>100000</v>
      </c>
      <c r="C6">
        <v>59000</v>
      </c>
      <c r="D6">
        <v>59</v>
      </c>
    </row>
    <row r="7" spans="1:4" x14ac:dyDescent="0.4">
      <c r="A7" t="s">
        <v>45</v>
      </c>
      <c r="B7">
        <v>20000</v>
      </c>
      <c r="C7">
        <v>10600</v>
      </c>
      <c r="D7">
        <v>53</v>
      </c>
    </row>
    <row r="8" spans="1:4" x14ac:dyDescent="0.4">
      <c r="A8" t="s">
        <v>46</v>
      </c>
      <c r="B8">
        <v>150000</v>
      </c>
      <c r="C8">
        <v>85500</v>
      </c>
      <c r="D8">
        <v>57</v>
      </c>
    </row>
    <row r="9" spans="1:4" x14ac:dyDescent="0.4">
      <c r="A9" t="s">
        <v>47</v>
      </c>
      <c r="B9">
        <v>40000</v>
      </c>
      <c r="C9">
        <v>18400</v>
      </c>
      <c r="D9">
        <v>46</v>
      </c>
    </row>
    <row r="10" spans="1:4" x14ac:dyDescent="0.4">
      <c r="A10" t="s">
        <v>48</v>
      </c>
      <c r="B10">
        <v>500000</v>
      </c>
      <c r="C10">
        <v>200000</v>
      </c>
      <c r="D10">
        <v>40</v>
      </c>
    </row>
    <row r="11" spans="1:4" x14ac:dyDescent="0.4">
      <c r="A11" t="s">
        <v>49</v>
      </c>
      <c r="B11">
        <v>300000</v>
      </c>
      <c r="C11">
        <v>138000</v>
      </c>
      <c r="D11">
        <v>46</v>
      </c>
    </row>
    <row r="12" spans="1:4" x14ac:dyDescent="0.4">
      <c r="A12" t="s">
        <v>35</v>
      </c>
      <c r="B12">
        <v>150000</v>
      </c>
      <c r="C12">
        <v>79500</v>
      </c>
      <c r="D12">
        <v>53</v>
      </c>
    </row>
    <row r="13" spans="1:4" x14ac:dyDescent="0.4">
      <c r="A13" t="s">
        <v>34</v>
      </c>
      <c r="B13">
        <v>65000</v>
      </c>
      <c r="C13">
        <v>32500</v>
      </c>
      <c r="D13">
        <v>50</v>
      </c>
    </row>
    <row r="14" spans="1:4" x14ac:dyDescent="0.4">
      <c r="A14" t="s">
        <v>36</v>
      </c>
      <c r="B14">
        <v>670000</v>
      </c>
      <c r="C14">
        <v>301500</v>
      </c>
      <c r="D14">
        <v>45</v>
      </c>
    </row>
    <row r="15" spans="1:4" x14ac:dyDescent="0.4">
      <c r="A15" t="s">
        <v>38</v>
      </c>
      <c r="B15">
        <v>240000</v>
      </c>
      <c r="C15">
        <v>139200</v>
      </c>
      <c r="D15">
        <v>58</v>
      </c>
    </row>
    <row r="16" spans="1:4" x14ac:dyDescent="0.4">
      <c r="A16" t="s">
        <v>37</v>
      </c>
      <c r="B16">
        <v>5000</v>
      </c>
      <c r="C16">
        <v>2400</v>
      </c>
      <c r="D16">
        <v>48</v>
      </c>
    </row>
    <row r="17" spans="1:4" x14ac:dyDescent="0.4">
      <c r="A17" t="s">
        <v>50</v>
      </c>
      <c r="B17">
        <v>1460000</v>
      </c>
      <c r="C17">
        <v>876000</v>
      </c>
      <c r="D17">
        <v>60</v>
      </c>
    </row>
    <row r="18" spans="1:4" x14ac:dyDescent="0.4">
      <c r="A18" t="s">
        <v>51</v>
      </c>
      <c r="B18">
        <v>2500000</v>
      </c>
      <c r="C18">
        <v>1150000</v>
      </c>
      <c r="D18">
        <v>46</v>
      </c>
    </row>
    <row r="19" spans="1:4" x14ac:dyDescent="0.4">
      <c r="A19" t="s">
        <v>52</v>
      </c>
      <c r="B19">
        <v>530000</v>
      </c>
      <c r="C19">
        <v>222600</v>
      </c>
      <c r="D19">
        <v>42</v>
      </c>
    </row>
    <row r="20" spans="1:4" x14ac:dyDescent="0.4">
      <c r="A20" t="s">
        <v>53</v>
      </c>
      <c r="B20">
        <v>95000</v>
      </c>
      <c r="C20">
        <v>45600</v>
      </c>
      <c r="D20">
        <v>48</v>
      </c>
    </row>
    <row r="21" spans="1:4" x14ac:dyDescent="0.4">
      <c r="A21" t="s">
        <v>54</v>
      </c>
      <c r="B21">
        <v>4300000</v>
      </c>
      <c r="C21">
        <v>1935000</v>
      </c>
      <c r="D21">
        <v>45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FA216-7DFF-46B5-94E0-81F40A1C7CAB}">
  <dimension ref="A1:E21"/>
  <sheetViews>
    <sheetView workbookViewId="0">
      <selection activeCell="D15" sqref="D15"/>
    </sheetView>
  </sheetViews>
  <sheetFormatPr defaultRowHeight="17.399999999999999" x14ac:dyDescent="0.4"/>
  <sheetData>
    <row r="1" spans="1:5" x14ac:dyDescent="0.4">
      <c r="A1" t="s">
        <v>650</v>
      </c>
      <c r="B1" t="s">
        <v>648</v>
      </c>
      <c r="C1" t="s">
        <v>649</v>
      </c>
      <c r="D1" t="s">
        <v>439</v>
      </c>
      <c r="E1" t="s">
        <v>1109</v>
      </c>
    </row>
    <row r="2" spans="1:5" x14ac:dyDescent="0.4">
      <c r="A2" s="8" t="s">
        <v>676</v>
      </c>
      <c r="B2" s="9" t="s">
        <v>671</v>
      </c>
      <c r="C2" s="9" t="s">
        <v>660</v>
      </c>
      <c r="D2" s="9">
        <f ca="1">SUMIF(Cust_SM!$C$2:$C$1001,ORG!C2,Cust_SM!$B$2:$B$1001)</f>
        <v>4781</v>
      </c>
      <c r="E2" s="9">
        <f>COUNTIF(Cust_SM!$C$2:$C$1001,ORG!C2)</f>
        <v>50</v>
      </c>
    </row>
    <row r="3" spans="1:5" x14ac:dyDescent="0.4">
      <c r="A3" s="8" t="s">
        <v>676</v>
      </c>
      <c r="B3" s="9" t="s">
        <v>671</v>
      </c>
      <c r="C3" s="9" t="s">
        <v>653</v>
      </c>
      <c r="D3" s="9">
        <f ca="1">SUMIF(Cust_SM!$C$2:$C$1001,ORG!C3,Cust_SM!$B$2:$B$1001)</f>
        <v>3823</v>
      </c>
      <c r="E3" s="9">
        <f>COUNTIF(Cust_SM!$C$2:$C$1001,ORG!C3)</f>
        <v>40</v>
      </c>
    </row>
    <row r="4" spans="1:5" x14ac:dyDescent="0.4">
      <c r="A4" s="8" t="s">
        <v>676</v>
      </c>
      <c r="B4" s="9" t="s">
        <v>671</v>
      </c>
      <c r="C4" s="9" t="s">
        <v>655</v>
      </c>
      <c r="D4" s="9">
        <f ca="1">SUMIF(Cust_SM!$C$2:$C$1001,ORG!C4,Cust_SM!$B$2:$B$1001)</f>
        <v>2802</v>
      </c>
      <c r="E4" s="9">
        <f>COUNTIF(Cust_SM!$C$2:$C$1001,ORG!C4)</f>
        <v>30</v>
      </c>
    </row>
    <row r="5" spans="1:5" x14ac:dyDescent="0.4">
      <c r="A5" s="8" t="s">
        <v>676</v>
      </c>
      <c r="B5" s="9" t="s">
        <v>671</v>
      </c>
      <c r="C5" s="9" t="s">
        <v>664</v>
      </c>
      <c r="D5" s="9">
        <f ca="1">SUMIF(Cust_SM!$C$2:$C$1001,ORG!C5,Cust_SM!$B$2:$B$1001)</f>
        <v>2754</v>
      </c>
      <c r="E5" s="9">
        <f>COUNTIF(Cust_SM!$C$2:$C$1001,ORG!C5)</f>
        <v>30</v>
      </c>
    </row>
    <row r="6" spans="1:5" x14ac:dyDescent="0.4">
      <c r="A6" s="8" t="s">
        <v>676</v>
      </c>
      <c r="B6" s="10" t="s">
        <v>672</v>
      </c>
      <c r="C6" s="10" t="s">
        <v>662</v>
      </c>
      <c r="D6" s="10">
        <f ca="1">SUMIF(Cust_SM!$C$2:$C$1001,ORG!C6,Cust_SM!$B$2:$B$1001)</f>
        <v>1708</v>
      </c>
      <c r="E6" s="10">
        <f>COUNTIF(Cust_SM!$C$2:$C$1001,ORG!C6)</f>
        <v>13</v>
      </c>
    </row>
    <row r="7" spans="1:5" x14ac:dyDescent="0.4">
      <c r="A7" s="8" t="s">
        <v>676</v>
      </c>
      <c r="B7" s="10" t="s">
        <v>672</v>
      </c>
      <c r="C7" s="10" t="s">
        <v>669</v>
      </c>
      <c r="D7" s="10">
        <f ca="1">SUMIF(Cust_SM!$C$2:$C$1001,ORG!C7,Cust_SM!$B$2:$B$1001)</f>
        <v>763</v>
      </c>
      <c r="E7" s="10">
        <f>COUNTIF(Cust_SM!$C$2:$C$1001,ORG!C7)</f>
        <v>16</v>
      </c>
    </row>
    <row r="8" spans="1:5" x14ac:dyDescent="0.4">
      <c r="A8" s="8" t="s">
        <v>676</v>
      </c>
      <c r="B8" s="10" t="s">
        <v>672</v>
      </c>
      <c r="C8" s="10" t="s">
        <v>667</v>
      </c>
      <c r="D8" s="10">
        <f ca="1">SUMIF(Cust_SM!$C$2:$C$1001,ORG!C8,Cust_SM!$B$2:$B$1001)</f>
        <v>1865</v>
      </c>
      <c r="E8" s="10">
        <f>COUNTIF(Cust_SM!$C$2:$C$1001,ORG!C8)</f>
        <v>21</v>
      </c>
    </row>
    <row r="9" spans="1:5" x14ac:dyDescent="0.4">
      <c r="A9" s="8" t="s">
        <v>676</v>
      </c>
      <c r="B9" s="9" t="s">
        <v>673</v>
      </c>
      <c r="C9" s="9" t="s">
        <v>668</v>
      </c>
      <c r="D9" s="9">
        <f ca="1">SUMIF(Cust_SM!$C$2:$C$1001,ORG!C9,Cust_SM!$B$2:$B$1001)</f>
        <v>2232</v>
      </c>
      <c r="E9" s="9">
        <f>COUNTIF(Cust_SM!$C$2:$C$1001,ORG!C9)</f>
        <v>55</v>
      </c>
    </row>
    <row r="10" spans="1:5" x14ac:dyDescent="0.4">
      <c r="A10" s="8" t="s">
        <v>676</v>
      </c>
      <c r="B10" s="9" t="s">
        <v>673</v>
      </c>
      <c r="C10" s="9" t="s">
        <v>670</v>
      </c>
      <c r="D10" s="9">
        <f ca="1">SUMIF(Cust_SM!$C$2:$C$1001,ORG!C10,Cust_SM!$B$2:$B$1001)</f>
        <v>1652</v>
      </c>
      <c r="E10" s="9">
        <f>COUNTIF(Cust_SM!$C$2:$C$1001,ORG!C10)</f>
        <v>45</v>
      </c>
    </row>
    <row r="11" spans="1:5" x14ac:dyDescent="0.4">
      <c r="A11" s="8" t="s">
        <v>676</v>
      </c>
      <c r="B11" s="9" t="s">
        <v>673</v>
      </c>
      <c r="C11" s="9" t="s">
        <v>661</v>
      </c>
      <c r="D11" s="9">
        <f ca="1">SUMIF(Cust_SM!$C$2:$C$1001,ORG!C11,Cust_SM!$B$2:$B$1001)</f>
        <v>3526</v>
      </c>
      <c r="E11" s="9">
        <f>COUNTIF(Cust_SM!$C$2:$C$1001,ORG!C11)</f>
        <v>120</v>
      </c>
    </row>
    <row r="12" spans="1:5" x14ac:dyDescent="0.4">
      <c r="A12" s="8" t="s">
        <v>676</v>
      </c>
      <c r="B12" s="9" t="s">
        <v>673</v>
      </c>
      <c r="C12" s="9" t="s">
        <v>657</v>
      </c>
      <c r="D12" s="9">
        <f ca="1">SUMIF(Cust_SM!$C$2:$C$1001,ORG!C12,Cust_SM!$B$2:$B$1001)</f>
        <v>2557</v>
      </c>
      <c r="E12" s="9">
        <f>COUNTIF(Cust_SM!$C$2:$C$1001,ORG!C12)</f>
        <v>80</v>
      </c>
    </row>
    <row r="13" spans="1:5" x14ac:dyDescent="0.4">
      <c r="A13" s="11" t="s">
        <v>677</v>
      </c>
      <c r="B13" s="12" t="s">
        <v>674</v>
      </c>
      <c r="C13" s="12" t="s">
        <v>654</v>
      </c>
      <c r="D13" s="12">
        <f ca="1">SUMIF(Cust_SM!$C$2:$C$1001,ORG!C13,Cust_SM!$B$2:$B$1001)</f>
        <v>678</v>
      </c>
      <c r="E13" s="12">
        <f>COUNTIF(Cust_SM!$C$2:$C$1001,ORG!C13)</f>
        <v>90</v>
      </c>
    </row>
    <row r="14" spans="1:5" x14ac:dyDescent="0.4">
      <c r="A14" s="11" t="s">
        <v>677</v>
      </c>
      <c r="B14" s="12" t="s">
        <v>674</v>
      </c>
      <c r="C14" s="12" t="s">
        <v>656</v>
      </c>
      <c r="D14" s="12">
        <f ca="1">SUMIF(Cust_SM!$C$2:$C$1001,ORG!C14,Cust_SM!$B$2:$B$1001)</f>
        <v>587</v>
      </c>
      <c r="E14" s="12">
        <f>COUNTIF(Cust_SM!$C$2:$C$1001,ORG!C14)</f>
        <v>80</v>
      </c>
    </row>
    <row r="15" spans="1:5" x14ac:dyDescent="0.4">
      <c r="A15" s="11" t="s">
        <v>677</v>
      </c>
      <c r="B15" s="12" t="s">
        <v>674</v>
      </c>
      <c r="C15" s="12" t="s">
        <v>658</v>
      </c>
      <c r="D15" s="12">
        <f ca="1">SUMIF(Cust_SM!$C$2:$C$1001,ORG!C15,Cust_SM!$B$2:$B$1001)</f>
        <v>500</v>
      </c>
      <c r="E15" s="12">
        <f>COUNTIF(Cust_SM!$C$2:$C$1001,ORG!C15)</f>
        <v>70</v>
      </c>
    </row>
    <row r="16" spans="1:5" x14ac:dyDescent="0.4">
      <c r="A16" s="11" t="s">
        <v>677</v>
      </c>
      <c r="B16" s="12" t="s">
        <v>674</v>
      </c>
      <c r="C16" s="12" t="s">
        <v>663</v>
      </c>
      <c r="D16" s="12">
        <f ca="1">SUMIF(Cust_SM!$C$2:$C$1001,ORG!C16,Cust_SM!$B$2:$B$1001)</f>
        <v>461</v>
      </c>
      <c r="E16" s="12">
        <f>COUNTIF(Cust_SM!$C$2:$C$1001,ORG!C16)</f>
        <v>60</v>
      </c>
    </row>
    <row r="17" spans="1:5" x14ac:dyDescent="0.4">
      <c r="A17" s="11" t="s">
        <v>677</v>
      </c>
      <c r="B17" s="12" t="s">
        <v>674</v>
      </c>
      <c r="C17" s="12" t="s">
        <v>666</v>
      </c>
      <c r="D17" s="12">
        <f ca="1">SUMIF(Cust_SM!$C$2:$C$1001,ORG!C17,Cust_SM!$B$2:$B$1001)</f>
        <v>386</v>
      </c>
      <c r="E17" s="12">
        <f>COUNTIF(Cust_SM!$C$2:$C$1001,ORG!C17)</f>
        <v>50</v>
      </c>
    </row>
    <row r="18" spans="1:5" x14ac:dyDescent="0.4">
      <c r="A18" s="11" t="s">
        <v>677</v>
      </c>
      <c r="B18" s="13" t="s">
        <v>675</v>
      </c>
      <c r="C18" s="13" t="s">
        <v>659</v>
      </c>
      <c r="D18" s="13">
        <f ca="1">SUMIF(Cust_SM!$C$2:$C$1001,ORG!C18,Cust_SM!$B$2:$B$1001)</f>
        <v>382</v>
      </c>
      <c r="E18" s="13">
        <f>COUNTIF(Cust_SM!$C$2:$C$1001,ORG!C18)</f>
        <v>50</v>
      </c>
    </row>
    <row r="19" spans="1:5" x14ac:dyDescent="0.4">
      <c r="A19" s="11" t="s">
        <v>677</v>
      </c>
      <c r="B19" s="13" t="s">
        <v>675</v>
      </c>
      <c r="C19" s="13" t="s">
        <v>652</v>
      </c>
      <c r="D19" s="13">
        <f ca="1">SUMIF(Cust_SM!$C$2:$C$1001,ORG!C19,Cust_SM!$B$2:$B$1001)</f>
        <v>301</v>
      </c>
      <c r="E19" s="13">
        <f>COUNTIF(Cust_SM!$C$2:$C$1001,ORG!C19)</f>
        <v>40</v>
      </c>
    </row>
    <row r="20" spans="1:5" x14ac:dyDescent="0.4">
      <c r="A20" s="11" t="s">
        <v>677</v>
      </c>
      <c r="B20" s="13" t="s">
        <v>675</v>
      </c>
      <c r="C20" s="13" t="s">
        <v>651</v>
      </c>
      <c r="D20" s="13">
        <f ca="1">SUMIF(Cust_SM!$C$2:$C$1001,ORG!C20,Cust_SM!$B$2:$B$1001)</f>
        <v>241</v>
      </c>
      <c r="E20" s="13">
        <f>COUNTIF(Cust_SM!$C$2:$C$1001,ORG!C20)</f>
        <v>30</v>
      </c>
    </row>
    <row r="21" spans="1:5" x14ac:dyDescent="0.4">
      <c r="A21" s="11" t="s">
        <v>677</v>
      </c>
      <c r="B21" s="13" t="s">
        <v>675</v>
      </c>
      <c r="C21" s="13" t="s">
        <v>665</v>
      </c>
      <c r="D21" s="13">
        <f ca="1">SUMIF(Cust_SM!$C$2:$C$1001,ORG!C21,Cust_SM!$B$2:$B$1001)</f>
        <v>240</v>
      </c>
      <c r="E21" s="13">
        <f>COUNTIF(Cust_SM!$C$2:$C$1001,ORG!C21)</f>
        <v>30</v>
      </c>
    </row>
  </sheetData>
  <sortState ref="C2:C21">
    <sortCondition ref="C2"/>
  </sortState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46304-6789-4CFE-9FF0-D28F410316DE}">
  <dimension ref="A1:C1001"/>
  <sheetViews>
    <sheetView topLeftCell="A2" workbookViewId="0">
      <selection activeCell="C2" sqref="C2"/>
    </sheetView>
  </sheetViews>
  <sheetFormatPr defaultRowHeight="17.399999999999999" x14ac:dyDescent="0.4"/>
  <sheetData>
    <row r="1" spans="1:3" x14ac:dyDescent="0.4">
      <c r="A1" t="s">
        <v>11</v>
      </c>
    </row>
    <row r="2" spans="1:3" x14ac:dyDescent="0.4">
      <c r="A2" t="s">
        <v>1114</v>
      </c>
      <c r="B2">
        <f ca="1">Sheet1!E2</f>
        <v>38</v>
      </c>
      <c r="C2" t="s">
        <v>1124</v>
      </c>
    </row>
    <row r="3" spans="1:3" x14ac:dyDescent="0.4">
      <c r="A3" t="s">
        <v>12</v>
      </c>
      <c r="B3">
        <f ca="1">Sheet1!E3</f>
        <v>17</v>
      </c>
      <c r="C3" t="s">
        <v>1124</v>
      </c>
    </row>
    <row r="4" spans="1:3" x14ac:dyDescent="0.4">
      <c r="A4" t="s">
        <v>13</v>
      </c>
      <c r="B4">
        <f ca="1">Sheet1!E4</f>
        <v>78</v>
      </c>
      <c r="C4" t="s">
        <v>1124</v>
      </c>
    </row>
    <row r="5" spans="1:3" x14ac:dyDescent="0.4">
      <c r="A5" t="s">
        <v>14</v>
      </c>
      <c r="B5">
        <f ca="1">Sheet1!E5</f>
        <v>29</v>
      </c>
      <c r="C5" t="s">
        <v>1124</v>
      </c>
    </row>
    <row r="6" spans="1:3" x14ac:dyDescent="0.4">
      <c r="A6" t="s">
        <v>15</v>
      </c>
      <c r="B6">
        <f ca="1">Sheet1!E6</f>
        <v>76</v>
      </c>
      <c r="C6" t="s">
        <v>1124</v>
      </c>
    </row>
    <row r="7" spans="1:3" x14ac:dyDescent="0.4">
      <c r="A7" t="s">
        <v>16</v>
      </c>
      <c r="B7">
        <f ca="1">Sheet1!E7</f>
        <v>12</v>
      </c>
      <c r="C7" t="s">
        <v>1124</v>
      </c>
    </row>
    <row r="8" spans="1:3" x14ac:dyDescent="0.4">
      <c r="A8" t="s">
        <v>17</v>
      </c>
      <c r="B8">
        <f ca="1">Sheet1!E8</f>
        <v>36</v>
      </c>
      <c r="C8" t="s">
        <v>1124</v>
      </c>
    </row>
    <row r="9" spans="1:3" x14ac:dyDescent="0.4">
      <c r="A9" t="s">
        <v>18</v>
      </c>
      <c r="B9">
        <f ca="1">Sheet1!E9</f>
        <v>24</v>
      </c>
      <c r="C9" t="s">
        <v>1124</v>
      </c>
    </row>
    <row r="10" spans="1:3" x14ac:dyDescent="0.4">
      <c r="A10" t="s">
        <v>19</v>
      </c>
      <c r="B10">
        <f ca="1">Sheet1!E10</f>
        <v>40</v>
      </c>
      <c r="C10" t="s">
        <v>1124</v>
      </c>
    </row>
    <row r="11" spans="1:3" x14ac:dyDescent="0.4">
      <c r="A11" t="s">
        <v>20</v>
      </c>
      <c r="B11">
        <f ca="1">Sheet1!E11</f>
        <v>73</v>
      </c>
      <c r="C11" t="s">
        <v>1124</v>
      </c>
    </row>
    <row r="12" spans="1:3" x14ac:dyDescent="0.4">
      <c r="A12" t="s">
        <v>21</v>
      </c>
      <c r="B12">
        <f ca="1">Sheet1!E12</f>
        <v>18</v>
      </c>
      <c r="C12" t="s">
        <v>1124</v>
      </c>
    </row>
    <row r="13" spans="1:3" x14ac:dyDescent="0.4">
      <c r="A13" t="s">
        <v>22</v>
      </c>
      <c r="B13">
        <f ca="1">Sheet1!E13</f>
        <v>72</v>
      </c>
      <c r="C13" t="s">
        <v>1124</v>
      </c>
    </row>
    <row r="14" spans="1:3" x14ac:dyDescent="0.4">
      <c r="A14" t="s">
        <v>23</v>
      </c>
      <c r="B14">
        <f ca="1">Sheet1!E14</f>
        <v>19</v>
      </c>
      <c r="C14" t="s">
        <v>1124</v>
      </c>
    </row>
    <row r="15" spans="1:3" x14ac:dyDescent="0.4">
      <c r="A15" t="s">
        <v>24</v>
      </c>
      <c r="B15">
        <f ca="1">Sheet1!E15</f>
        <v>6</v>
      </c>
      <c r="C15" t="s">
        <v>1124</v>
      </c>
    </row>
    <row r="16" spans="1:3" x14ac:dyDescent="0.4">
      <c r="A16" t="s">
        <v>25</v>
      </c>
      <c r="B16">
        <f ca="1">Sheet1!E16</f>
        <v>69</v>
      </c>
      <c r="C16" t="s">
        <v>1124</v>
      </c>
    </row>
    <row r="17" spans="1:3" x14ac:dyDescent="0.4">
      <c r="A17" t="s">
        <v>26</v>
      </c>
      <c r="B17">
        <f ca="1">Sheet1!E17</f>
        <v>40</v>
      </c>
      <c r="C17" t="s">
        <v>1124</v>
      </c>
    </row>
    <row r="18" spans="1:3" x14ac:dyDescent="0.4">
      <c r="A18" t="s">
        <v>27</v>
      </c>
      <c r="B18">
        <f ca="1">Sheet1!E18</f>
        <v>45</v>
      </c>
      <c r="C18" t="s">
        <v>1124</v>
      </c>
    </row>
    <row r="19" spans="1:3" x14ac:dyDescent="0.4">
      <c r="A19" t="s">
        <v>28</v>
      </c>
      <c r="B19">
        <f ca="1">Sheet1!E19</f>
        <v>75</v>
      </c>
      <c r="C19" t="s">
        <v>1124</v>
      </c>
    </row>
    <row r="20" spans="1:3" x14ac:dyDescent="0.4">
      <c r="A20" t="s">
        <v>29</v>
      </c>
      <c r="B20">
        <f ca="1">Sheet1!E20</f>
        <v>62</v>
      </c>
      <c r="C20" t="s">
        <v>1124</v>
      </c>
    </row>
    <row r="21" spans="1:3" x14ac:dyDescent="0.4">
      <c r="A21" t="s">
        <v>30</v>
      </c>
      <c r="B21">
        <f ca="1">Sheet1!E21</f>
        <v>23</v>
      </c>
      <c r="C21" t="s">
        <v>1124</v>
      </c>
    </row>
    <row r="22" spans="1:3" x14ac:dyDescent="0.4">
      <c r="A22" t="s">
        <v>76</v>
      </c>
      <c r="B22">
        <f ca="1">Sheet1!E22</f>
        <v>49</v>
      </c>
      <c r="C22" t="s">
        <v>1124</v>
      </c>
    </row>
    <row r="23" spans="1:3" x14ac:dyDescent="0.4">
      <c r="A23" t="s">
        <v>77</v>
      </c>
      <c r="B23">
        <f ca="1">Sheet1!E23</f>
        <v>72</v>
      </c>
      <c r="C23" t="s">
        <v>1124</v>
      </c>
    </row>
    <row r="24" spans="1:3" x14ac:dyDescent="0.4">
      <c r="A24" t="s">
        <v>78</v>
      </c>
      <c r="B24">
        <f ca="1">Sheet1!E24</f>
        <v>66</v>
      </c>
      <c r="C24" t="s">
        <v>1124</v>
      </c>
    </row>
    <row r="25" spans="1:3" x14ac:dyDescent="0.4">
      <c r="A25" t="s">
        <v>79</v>
      </c>
      <c r="B25">
        <f ca="1">Sheet1!E25</f>
        <v>39</v>
      </c>
      <c r="C25" t="s">
        <v>1124</v>
      </c>
    </row>
    <row r="26" spans="1:3" x14ac:dyDescent="0.4">
      <c r="A26" t="s">
        <v>80</v>
      </c>
      <c r="B26">
        <f ca="1">Sheet1!E26</f>
        <v>23</v>
      </c>
      <c r="C26" t="s">
        <v>1124</v>
      </c>
    </row>
    <row r="27" spans="1:3" x14ac:dyDescent="0.4">
      <c r="A27" t="s">
        <v>81</v>
      </c>
      <c r="B27">
        <f ca="1">Sheet1!E27</f>
        <v>54</v>
      </c>
      <c r="C27" t="s">
        <v>1124</v>
      </c>
    </row>
    <row r="28" spans="1:3" x14ac:dyDescent="0.4">
      <c r="A28" t="s">
        <v>82</v>
      </c>
      <c r="B28">
        <f ca="1">Sheet1!E28</f>
        <v>19</v>
      </c>
      <c r="C28" t="s">
        <v>1124</v>
      </c>
    </row>
    <row r="29" spans="1:3" x14ac:dyDescent="0.4">
      <c r="A29" t="s">
        <v>83</v>
      </c>
      <c r="B29">
        <f ca="1">Sheet1!E29</f>
        <v>73</v>
      </c>
      <c r="C29" t="s">
        <v>1124</v>
      </c>
    </row>
    <row r="30" spans="1:3" x14ac:dyDescent="0.4">
      <c r="A30" t="s">
        <v>84</v>
      </c>
      <c r="B30">
        <f ca="1">Sheet1!E30</f>
        <v>9</v>
      </c>
      <c r="C30" t="s">
        <v>1124</v>
      </c>
    </row>
    <row r="31" spans="1:3" x14ac:dyDescent="0.4">
      <c r="A31" t="s">
        <v>85</v>
      </c>
      <c r="B31">
        <f ca="1">Sheet1!E31</f>
        <v>71</v>
      </c>
      <c r="C31" t="s">
        <v>1124</v>
      </c>
    </row>
    <row r="32" spans="1:3" x14ac:dyDescent="0.4">
      <c r="A32" t="s">
        <v>86</v>
      </c>
      <c r="B32">
        <f ca="1">Sheet1!E32</f>
        <v>55</v>
      </c>
      <c r="C32" t="s">
        <v>1124</v>
      </c>
    </row>
    <row r="33" spans="1:3" x14ac:dyDescent="0.4">
      <c r="A33" t="s">
        <v>87</v>
      </c>
      <c r="B33">
        <f ca="1">Sheet1!E33</f>
        <v>48</v>
      </c>
      <c r="C33" t="s">
        <v>1124</v>
      </c>
    </row>
    <row r="34" spans="1:3" x14ac:dyDescent="0.4">
      <c r="A34" t="s">
        <v>88</v>
      </c>
      <c r="B34">
        <f ca="1">Sheet1!E34</f>
        <v>19</v>
      </c>
      <c r="C34" t="s">
        <v>1124</v>
      </c>
    </row>
    <row r="35" spans="1:3" x14ac:dyDescent="0.4">
      <c r="A35" t="s">
        <v>89</v>
      </c>
      <c r="B35">
        <f ca="1">Sheet1!E35</f>
        <v>42</v>
      </c>
      <c r="C35" t="s">
        <v>1124</v>
      </c>
    </row>
    <row r="36" spans="1:3" x14ac:dyDescent="0.4">
      <c r="A36" t="s">
        <v>90</v>
      </c>
      <c r="B36">
        <f ca="1">Sheet1!E36</f>
        <v>7</v>
      </c>
      <c r="C36" t="s">
        <v>1124</v>
      </c>
    </row>
    <row r="37" spans="1:3" x14ac:dyDescent="0.4">
      <c r="A37" t="s">
        <v>91</v>
      </c>
      <c r="B37">
        <f ca="1">Sheet1!E37</f>
        <v>63</v>
      </c>
      <c r="C37" t="s">
        <v>1124</v>
      </c>
    </row>
    <row r="38" spans="1:3" x14ac:dyDescent="0.4">
      <c r="A38" t="s">
        <v>92</v>
      </c>
      <c r="B38">
        <f ca="1">Sheet1!E38</f>
        <v>27</v>
      </c>
      <c r="C38" t="s">
        <v>1124</v>
      </c>
    </row>
    <row r="39" spans="1:3" x14ac:dyDescent="0.4">
      <c r="A39" t="s">
        <v>93</v>
      </c>
      <c r="B39">
        <f ca="1">Sheet1!E39</f>
        <v>37</v>
      </c>
      <c r="C39" t="s">
        <v>1124</v>
      </c>
    </row>
    <row r="40" spans="1:3" x14ac:dyDescent="0.4">
      <c r="A40" t="s">
        <v>94</v>
      </c>
      <c r="B40">
        <f ca="1">Sheet1!E40</f>
        <v>39</v>
      </c>
      <c r="C40" t="s">
        <v>1124</v>
      </c>
    </row>
    <row r="41" spans="1:3" x14ac:dyDescent="0.4">
      <c r="A41" t="s">
        <v>95</v>
      </c>
      <c r="B41">
        <f ca="1">Sheet1!E41</f>
        <v>53</v>
      </c>
      <c r="C41" t="s">
        <v>1124</v>
      </c>
    </row>
    <row r="42" spans="1:3" x14ac:dyDescent="0.4">
      <c r="A42" t="s">
        <v>96</v>
      </c>
      <c r="B42">
        <f ca="1">Sheet1!E42</f>
        <v>40</v>
      </c>
      <c r="C42" t="s">
        <v>1124</v>
      </c>
    </row>
    <row r="43" spans="1:3" x14ac:dyDescent="0.4">
      <c r="A43" t="s">
        <v>97</v>
      </c>
      <c r="B43">
        <f ca="1">Sheet1!E43</f>
        <v>69</v>
      </c>
      <c r="C43" t="s">
        <v>1124</v>
      </c>
    </row>
    <row r="44" spans="1:3" x14ac:dyDescent="0.4">
      <c r="A44" t="s">
        <v>98</v>
      </c>
      <c r="B44">
        <f ca="1">Sheet1!E44</f>
        <v>15</v>
      </c>
      <c r="C44" t="s">
        <v>1124</v>
      </c>
    </row>
    <row r="45" spans="1:3" x14ac:dyDescent="0.4">
      <c r="A45" t="s">
        <v>99</v>
      </c>
      <c r="B45">
        <f ca="1">Sheet1!E45</f>
        <v>6</v>
      </c>
      <c r="C45" t="s">
        <v>1124</v>
      </c>
    </row>
    <row r="46" spans="1:3" x14ac:dyDescent="0.4">
      <c r="A46" t="s">
        <v>100</v>
      </c>
      <c r="B46">
        <f ca="1">Sheet1!E46</f>
        <v>43</v>
      </c>
      <c r="C46" t="s">
        <v>1124</v>
      </c>
    </row>
    <row r="47" spans="1:3" x14ac:dyDescent="0.4">
      <c r="A47" t="s">
        <v>101</v>
      </c>
      <c r="B47">
        <f ca="1">Sheet1!E47</f>
        <v>57</v>
      </c>
      <c r="C47" t="s">
        <v>1124</v>
      </c>
    </row>
    <row r="48" spans="1:3" x14ac:dyDescent="0.4">
      <c r="A48" t="s">
        <v>102</v>
      </c>
      <c r="B48">
        <f ca="1">Sheet1!E48</f>
        <v>12</v>
      </c>
      <c r="C48" t="s">
        <v>1124</v>
      </c>
    </row>
    <row r="49" spans="1:3" x14ac:dyDescent="0.4">
      <c r="A49" t="s">
        <v>103</v>
      </c>
      <c r="B49">
        <f ca="1">Sheet1!E49</f>
        <v>6</v>
      </c>
      <c r="C49" t="s">
        <v>1124</v>
      </c>
    </row>
    <row r="50" spans="1:3" x14ac:dyDescent="0.4">
      <c r="A50" t="s">
        <v>104</v>
      </c>
      <c r="B50">
        <f ca="1">Sheet1!E50</f>
        <v>22</v>
      </c>
      <c r="C50" t="s">
        <v>1124</v>
      </c>
    </row>
    <row r="51" spans="1:3" x14ac:dyDescent="0.4">
      <c r="A51" t="s">
        <v>105</v>
      </c>
      <c r="B51">
        <f ca="1">Sheet1!E51</f>
        <v>33</v>
      </c>
      <c r="C51" t="s">
        <v>1124</v>
      </c>
    </row>
    <row r="52" spans="1:3" x14ac:dyDescent="0.4">
      <c r="A52" t="s">
        <v>106</v>
      </c>
      <c r="B52">
        <f ca="1">Sheet1!E52</f>
        <v>50</v>
      </c>
      <c r="C52" t="s">
        <v>1124</v>
      </c>
    </row>
    <row r="53" spans="1:3" x14ac:dyDescent="0.4">
      <c r="A53" t="s">
        <v>107</v>
      </c>
      <c r="B53">
        <f ca="1">Sheet1!E53</f>
        <v>33</v>
      </c>
      <c r="C53" t="s">
        <v>1124</v>
      </c>
    </row>
    <row r="54" spans="1:3" x14ac:dyDescent="0.4">
      <c r="A54" t="s">
        <v>108</v>
      </c>
      <c r="B54">
        <f ca="1">Sheet1!E54</f>
        <v>67</v>
      </c>
      <c r="C54" t="s">
        <v>1124</v>
      </c>
    </row>
    <row r="55" spans="1:3" x14ac:dyDescent="0.4">
      <c r="A55" t="s">
        <v>109</v>
      </c>
      <c r="B55">
        <f ca="1">Sheet1!E55</f>
        <v>6</v>
      </c>
      <c r="C55" t="s">
        <v>1124</v>
      </c>
    </row>
    <row r="56" spans="1:3" x14ac:dyDescent="0.4">
      <c r="A56" t="s">
        <v>110</v>
      </c>
      <c r="B56">
        <f ca="1">Sheet1!E56</f>
        <v>56</v>
      </c>
      <c r="C56" t="s">
        <v>1124</v>
      </c>
    </row>
    <row r="57" spans="1:3" x14ac:dyDescent="0.4">
      <c r="A57" t="s">
        <v>111</v>
      </c>
      <c r="B57">
        <f ca="1">Sheet1!E57</f>
        <v>28</v>
      </c>
      <c r="C57" t="s">
        <v>1125</v>
      </c>
    </row>
    <row r="58" spans="1:3" x14ac:dyDescent="0.4">
      <c r="A58" t="s">
        <v>112</v>
      </c>
      <c r="B58">
        <f ca="1">Sheet1!E58</f>
        <v>57</v>
      </c>
      <c r="C58" t="s">
        <v>1125</v>
      </c>
    </row>
    <row r="59" spans="1:3" x14ac:dyDescent="0.4">
      <c r="A59" t="s">
        <v>113</v>
      </c>
      <c r="B59">
        <f ca="1">Sheet1!E59</f>
        <v>28</v>
      </c>
      <c r="C59" t="s">
        <v>1125</v>
      </c>
    </row>
    <row r="60" spans="1:3" x14ac:dyDescent="0.4">
      <c r="A60" t="s">
        <v>114</v>
      </c>
      <c r="B60">
        <f ca="1">Sheet1!E60</f>
        <v>43</v>
      </c>
      <c r="C60" t="s">
        <v>1125</v>
      </c>
    </row>
    <row r="61" spans="1:3" x14ac:dyDescent="0.4">
      <c r="A61" t="s">
        <v>115</v>
      </c>
      <c r="B61">
        <f ca="1">Sheet1!E61</f>
        <v>52</v>
      </c>
      <c r="C61" t="s">
        <v>1125</v>
      </c>
    </row>
    <row r="62" spans="1:3" x14ac:dyDescent="0.4">
      <c r="A62" t="s">
        <v>116</v>
      </c>
      <c r="B62">
        <f ca="1">Sheet1!E62</f>
        <v>19</v>
      </c>
      <c r="C62" t="s">
        <v>1125</v>
      </c>
    </row>
    <row r="63" spans="1:3" x14ac:dyDescent="0.4">
      <c r="A63" t="s">
        <v>117</v>
      </c>
      <c r="B63">
        <f ca="1">Sheet1!E63</f>
        <v>67</v>
      </c>
      <c r="C63" t="s">
        <v>1125</v>
      </c>
    </row>
    <row r="64" spans="1:3" x14ac:dyDescent="0.4">
      <c r="A64" t="s">
        <v>118</v>
      </c>
      <c r="B64">
        <f ca="1">Sheet1!E64</f>
        <v>65</v>
      </c>
      <c r="C64" t="s">
        <v>1125</v>
      </c>
    </row>
    <row r="65" spans="1:3" x14ac:dyDescent="0.4">
      <c r="A65" t="s">
        <v>119</v>
      </c>
      <c r="B65">
        <f ca="1">Sheet1!E65</f>
        <v>22</v>
      </c>
      <c r="C65" t="s">
        <v>1125</v>
      </c>
    </row>
    <row r="66" spans="1:3" x14ac:dyDescent="0.4">
      <c r="A66" t="s">
        <v>120</v>
      </c>
      <c r="B66">
        <f ca="1">Sheet1!E66</f>
        <v>37</v>
      </c>
      <c r="C66" t="s">
        <v>1125</v>
      </c>
    </row>
    <row r="67" spans="1:3" x14ac:dyDescent="0.4">
      <c r="A67" t="s">
        <v>121</v>
      </c>
      <c r="B67">
        <f ca="1">Sheet1!E67</f>
        <v>54</v>
      </c>
      <c r="C67" t="s">
        <v>1125</v>
      </c>
    </row>
    <row r="68" spans="1:3" x14ac:dyDescent="0.4">
      <c r="A68" t="s">
        <v>122</v>
      </c>
      <c r="B68">
        <f ca="1">Sheet1!E68</f>
        <v>16</v>
      </c>
      <c r="C68" t="s">
        <v>1125</v>
      </c>
    </row>
    <row r="69" spans="1:3" x14ac:dyDescent="0.4">
      <c r="A69" t="s">
        <v>123</v>
      </c>
      <c r="B69">
        <f ca="1">Sheet1!E69</f>
        <v>60</v>
      </c>
      <c r="C69" t="s">
        <v>1125</v>
      </c>
    </row>
    <row r="70" spans="1:3" x14ac:dyDescent="0.4">
      <c r="A70" t="s">
        <v>124</v>
      </c>
      <c r="B70">
        <f ca="1">Sheet1!E70</f>
        <v>16</v>
      </c>
      <c r="C70" t="s">
        <v>1125</v>
      </c>
    </row>
    <row r="71" spans="1:3" x14ac:dyDescent="0.4">
      <c r="A71" t="s">
        <v>125</v>
      </c>
      <c r="B71">
        <f ca="1">Sheet1!E71</f>
        <v>36</v>
      </c>
      <c r="C71" t="s">
        <v>1125</v>
      </c>
    </row>
    <row r="72" spans="1:3" x14ac:dyDescent="0.4">
      <c r="A72" t="s">
        <v>126</v>
      </c>
      <c r="B72">
        <f ca="1">Sheet1!E72</f>
        <v>76</v>
      </c>
      <c r="C72" t="s">
        <v>1125</v>
      </c>
    </row>
    <row r="73" spans="1:3" x14ac:dyDescent="0.4">
      <c r="A73" t="s">
        <v>127</v>
      </c>
      <c r="B73">
        <f ca="1">Sheet1!E73</f>
        <v>66</v>
      </c>
      <c r="C73" t="s">
        <v>1125</v>
      </c>
    </row>
    <row r="74" spans="1:3" x14ac:dyDescent="0.4">
      <c r="A74" t="s">
        <v>128</v>
      </c>
      <c r="B74">
        <f ca="1">Sheet1!E74</f>
        <v>69</v>
      </c>
      <c r="C74" t="s">
        <v>1125</v>
      </c>
    </row>
    <row r="75" spans="1:3" x14ac:dyDescent="0.4">
      <c r="A75" t="s">
        <v>129</v>
      </c>
      <c r="B75">
        <f ca="1">Sheet1!E75</f>
        <v>9</v>
      </c>
      <c r="C75" t="s">
        <v>1125</v>
      </c>
    </row>
    <row r="76" spans="1:3" x14ac:dyDescent="0.4">
      <c r="A76" t="s">
        <v>130</v>
      </c>
      <c r="B76">
        <f ca="1">Sheet1!E76</f>
        <v>6</v>
      </c>
      <c r="C76" t="s">
        <v>1125</v>
      </c>
    </row>
    <row r="77" spans="1:3" x14ac:dyDescent="0.4">
      <c r="A77" t="s">
        <v>131</v>
      </c>
      <c r="B77">
        <f ca="1">Sheet1!E77</f>
        <v>7</v>
      </c>
      <c r="C77" t="s">
        <v>1125</v>
      </c>
    </row>
    <row r="78" spans="1:3" x14ac:dyDescent="0.4">
      <c r="A78" t="s">
        <v>132</v>
      </c>
      <c r="B78">
        <f ca="1">Sheet1!E78</f>
        <v>17</v>
      </c>
      <c r="C78" t="s">
        <v>1125</v>
      </c>
    </row>
    <row r="79" spans="1:3" x14ac:dyDescent="0.4">
      <c r="A79" t="s">
        <v>133</v>
      </c>
      <c r="B79">
        <f ca="1">Sheet1!E79</f>
        <v>44</v>
      </c>
      <c r="C79" t="s">
        <v>1125</v>
      </c>
    </row>
    <row r="80" spans="1:3" x14ac:dyDescent="0.4">
      <c r="A80" t="s">
        <v>134</v>
      </c>
      <c r="B80">
        <f ca="1">Sheet1!E80</f>
        <v>9</v>
      </c>
      <c r="C80" t="s">
        <v>1125</v>
      </c>
    </row>
    <row r="81" spans="1:3" x14ac:dyDescent="0.4">
      <c r="A81" t="s">
        <v>135</v>
      </c>
      <c r="B81">
        <f ca="1">Sheet1!E81</f>
        <v>20</v>
      </c>
      <c r="C81" t="s">
        <v>1125</v>
      </c>
    </row>
    <row r="82" spans="1:3" x14ac:dyDescent="0.4">
      <c r="A82" t="s">
        <v>136</v>
      </c>
      <c r="B82">
        <f ca="1">Sheet1!E82</f>
        <v>21</v>
      </c>
      <c r="C82" t="s">
        <v>1125</v>
      </c>
    </row>
    <row r="83" spans="1:3" x14ac:dyDescent="0.4">
      <c r="A83" t="s">
        <v>137</v>
      </c>
      <c r="B83">
        <f ca="1">Sheet1!E83</f>
        <v>43</v>
      </c>
      <c r="C83" t="s">
        <v>1125</v>
      </c>
    </row>
    <row r="84" spans="1:3" x14ac:dyDescent="0.4">
      <c r="A84" t="s">
        <v>138</v>
      </c>
      <c r="B84">
        <f ca="1">Sheet1!E84</f>
        <v>39</v>
      </c>
      <c r="C84" t="s">
        <v>1125</v>
      </c>
    </row>
    <row r="85" spans="1:3" x14ac:dyDescent="0.4">
      <c r="A85" t="s">
        <v>139</v>
      </c>
      <c r="B85">
        <f ca="1">Sheet1!E85</f>
        <v>48</v>
      </c>
      <c r="C85" t="s">
        <v>1125</v>
      </c>
    </row>
    <row r="86" spans="1:3" x14ac:dyDescent="0.4">
      <c r="A86" t="s">
        <v>140</v>
      </c>
      <c r="B86">
        <f ca="1">Sheet1!E86</f>
        <v>55</v>
      </c>
      <c r="C86" t="s">
        <v>1125</v>
      </c>
    </row>
    <row r="87" spans="1:3" x14ac:dyDescent="0.4">
      <c r="A87" t="s">
        <v>141</v>
      </c>
      <c r="B87">
        <f ca="1">Sheet1!E87</f>
        <v>61</v>
      </c>
      <c r="C87" t="s">
        <v>1125</v>
      </c>
    </row>
    <row r="88" spans="1:3" x14ac:dyDescent="0.4">
      <c r="A88" t="s">
        <v>142</v>
      </c>
      <c r="B88">
        <f ca="1">Sheet1!E88</f>
        <v>68</v>
      </c>
      <c r="C88" t="s">
        <v>1125</v>
      </c>
    </row>
    <row r="89" spans="1:3" x14ac:dyDescent="0.4">
      <c r="A89" t="s">
        <v>143</v>
      </c>
      <c r="B89">
        <f ca="1">Sheet1!E89</f>
        <v>45</v>
      </c>
      <c r="C89" t="s">
        <v>1125</v>
      </c>
    </row>
    <row r="90" spans="1:3" x14ac:dyDescent="0.4">
      <c r="A90" t="s">
        <v>144</v>
      </c>
      <c r="B90">
        <f ca="1">Sheet1!E90</f>
        <v>12</v>
      </c>
      <c r="C90" t="s">
        <v>1125</v>
      </c>
    </row>
    <row r="91" spans="1:3" x14ac:dyDescent="0.4">
      <c r="A91" t="s">
        <v>145</v>
      </c>
      <c r="B91">
        <f ca="1">Sheet1!E91</f>
        <v>16</v>
      </c>
      <c r="C91" t="s">
        <v>1125</v>
      </c>
    </row>
    <row r="92" spans="1:3" x14ac:dyDescent="0.4">
      <c r="A92" t="s">
        <v>146</v>
      </c>
      <c r="B92">
        <f ca="1">Sheet1!E92</f>
        <v>11</v>
      </c>
      <c r="C92" t="s">
        <v>1125</v>
      </c>
    </row>
    <row r="93" spans="1:3" x14ac:dyDescent="0.4">
      <c r="A93" t="s">
        <v>147</v>
      </c>
      <c r="B93">
        <f ca="1">Sheet1!E93</f>
        <v>15</v>
      </c>
      <c r="C93" t="s">
        <v>1125</v>
      </c>
    </row>
    <row r="94" spans="1:3" x14ac:dyDescent="0.4">
      <c r="A94" t="s">
        <v>148</v>
      </c>
      <c r="B94">
        <f ca="1">Sheet1!E94</f>
        <v>41</v>
      </c>
      <c r="C94" t="s">
        <v>1125</v>
      </c>
    </row>
    <row r="95" spans="1:3" x14ac:dyDescent="0.4">
      <c r="A95" t="s">
        <v>149</v>
      </c>
      <c r="B95">
        <f ca="1">Sheet1!E95</f>
        <v>37</v>
      </c>
      <c r="C95" t="s">
        <v>1125</v>
      </c>
    </row>
    <row r="96" spans="1:3" x14ac:dyDescent="0.4">
      <c r="A96" t="s">
        <v>150</v>
      </c>
      <c r="B96">
        <f ca="1">Sheet1!E96</f>
        <v>22</v>
      </c>
      <c r="C96" t="s">
        <v>1125</v>
      </c>
    </row>
    <row r="97" spans="1:3" x14ac:dyDescent="0.4">
      <c r="A97" t="s">
        <v>151</v>
      </c>
      <c r="B97">
        <f ca="1">Sheet1!E97</f>
        <v>27</v>
      </c>
      <c r="C97" t="s">
        <v>1125</v>
      </c>
    </row>
    <row r="98" spans="1:3" x14ac:dyDescent="0.4">
      <c r="A98" t="s">
        <v>152</v>
      </c>
      <c r="B98">
        <f ca="1">Sheet1!E98</f>
        <v>61</v>
      </c>
      <c r="C98" t="s">
        <v>1125</v>
      </c>
    </row>
    <row r="99" spans="1:3" x14ac:dyDescent="0.4">
      <c r="A99" t="s">
        <v>153</v>
      </c>
      <c r="B99">
        <f ca="1">Sheet1!E99</f>
        <v>75</v>
      </c>
      <c r="C99" t="s">
        <v>1125</v>
      </c>
    </row>
    <row r="100" spans="1:3" x14ac:dyDescent="0.4">
      <c r="A100" t="s">
        <v>154</v>
      </c>
      <c r="B100">
        <f ca="1">Sheet1!E100</f>
        <v>12</v>
      </c>
      <c r="C100" t="s">
        <v>1125</v>
      </c>
    </row>
    <row r="101" spans="1:3" x14ac:dyDescent="0.4">
      <c r="A101" t="s">
        <v>155</v>
      </c>
      <c r="B101">
        <f ca="1">Sheet1!E101</f>
        <v>20</v>
      </c>
      <c r="C101" t="s">
        <v>1125</v>
      </c>
    </row>
    <row r="102" spans="1:3" x14ac:dyDescent="0.4">
      <c r="A102" t="s">
        <v>1115</v>
      </c>
      <c r="B102">
        <f ca="1">Sheet1!E102</f>
        <v>94</v>
      </c>
      <c r="C102" t="s">
        <v>1119</v>
      </c>
    </row>
    <row r="103" spans="1:3" x14ac:dyDescent="0.4">
      <c r="A103" t="s">
        <v>56</v>
      </c>
      <c r="B103">
        <f ca="1">Sheet1!E103</f>
        <v>73</v>
      </c>
      <c r="C103" t="s">
        <v>1119</v>
      </c>
    </row>
    <row r="104" spans="1:3" x14ac:dyDescent="0.4">
      <c r="A104" t="s">
        <v>57</v>
      </c>
      <c r="B104">
        <f ca="1">Sheet1!E104</f>
        <v>94</v>
      </c>
      <c r="C104" t="s">
        <v>1119</v>
      </c>
    </row>
    <row r="105" spans="1:3" x14ac:dyDescent="0.4">
      <c r="A105" t="s">
        <v>58</v>
      </c>
      <c r="B105">
        <f ca="1">Sheet1!E105</f>
        <v>70</v>
      </c>
      <c r="C105" t="s">
        <v>1119</v>
      </c>
    </row>
    <row r="106" spans="1:3" x14ac:dyDescent="0.4">
      <c r="A106" t="s">
        <v>59</v>
      </c>
      <c r="B106">
        <f ca="1">Sheet1!E106</f>
        <v>72</v>
      </c>
      <c r="C106" t="s">
        <v>1119</v>
      </c>
    </row>
    <row r="107" spans="1:3" x14ac:dyDescent="0.4">
      <c r="A107" t="s">
        <v>60</v>
      </c>
      <c r="B107">
        <f ca="1">Sheet1!E107</f>
        <v>91</v>
      </c>
      <c r="C107" t="s">
        <v>1119</v>
      </c>
    </row>
    <row r="108" spans="1:3" x14ac:dyDescent="0.4">
      <c r="A108" t="s">
        <v>61</v>
      </c>
      <c r="B108">
        <f ca="1">Sheet1!E108</f>
        <v>116</v>
      </c>
      <c r="C108" t="s">
        <v>1119</v>
      </c>
    </row>
    <row r="109" spans="1:3" x14ac:dyDescent="0.4">
      <c r="A109" t="s">
        <v>62</v>
      </c>
      <c r="B109">
        <f ca="1">Sheet1!E109</f>
        <v>117</v>
      </c>
      <c r="C109" t="s">
        <v>1119</v>
      </c>
    </row>
    <row r="110" spans="1:3" x14ac:dyDescent="0.4">
      <c r="A110" t="s">
        <v>63</v>
      </c>
      <c r="B110">
        <f ca="1">Sheet1!E110</f>
        <v>109</v>
      </c>
      <c r="C110" t="s">
        <v>1119</v>
      </c>
    </row>
    <row r="111" spans="1:3" x14ac:dyDescent="0.4">
      <c r="A111" t="s">
        <v>64</v>
      </c>
      <c r="B111">
        <f ca="1">Sheet1!E111</f>
        <v>100</v>
      </c>
      <c r="C111" t="s">
        <v>1119</v>
      </c>
    </row>
    <row r="112" spans="1:3" x14ac:dyDescent="0.4">
      <c r="A112" t="s">
        <v>65</v>
      </c>
      <c r="B112">
        <f ca="1">Sheet1!E112</f>
        <v>120</v>
      </c>
      <c r="C112" t="s">
        <v>1119</v>
      </c>
    </row>
    <row r="113" spans="1:3" x14ac:dyDescent="0.4">
      <c r="A113" t="s">
        <v>66</v>
      </c>
      <c r="B113">
        <f ca="1">Sheet1!E113</f>
        <v>99</v>
      </c>
      <c r="C113" t="s">
        <v>1119</v>
      </c>
    </row>
    <row r="114" spans="1:3" x14ac:dyDescent="0.4">
      <c r="A114" t="s">
        <v>67</v>
      </c>
      <c r="B114">
        <f ca="1">Sheet1!E114</f>
        <v>115</v>
      </c>
      <c r="C114" t="s">
        <v>1119</v>
      </c>
    </row>
    <row r="115" spans="1:3" x14ac:dyDescent="0.4">
      <c r="A115" t="s">
        <v>68</v>
      </c>
      <c r="B115">
        <f ca="1">Sheet1!E115</f>
        <v>112</v>
      </c>
      <c r="C115" t="s">
        <v>1119</v>
      </c>
    </row>
    <row r="116" spans="1:3" x14ac:dyDescent="0.4">
      <c r="A116" t="s">
        <v>69</v>
      </c>
      <c r="B116">
        <f ca="1">Sheet1!E116</f>
        <v>80</v>
      </c>
      <c r="C116" t="s">
        <v>1119</v>
      </c>
    </row>
    <row r="117" spans="1:3" x14ac:dyDescent="0.4">
      <c r="A117" t="s">
        <v>70</v>
      </c>
      <c r="B117">
        <f ca="1">Sheet1!E117</f>
        <v>71</v>
      </c>
      <c r="C117" t="s">
        <v>1119</v>
      </c>
    </row>
    <row r="118" spans="1:3" x14ac:dyDescent="0.4">
      <c r="A118" t="s">
        <v>71</v>
      </c>
      <c r="B118">
        <f ca="1">Sheet1!E118</f>
        <v>77</v>
      </c>
      <c r="C118" t="s">
        <v>1119</v>
      </c>
    </row>
    <row r="119" spans="1:3" x14ac:dyDescent="0.4">
      <c r="A119" t="s">
        <v>72</v>
      </c>
      <c r="B119">
        <f ca="1">Sheet1!E119</f>
        <v>74</v>
      </c>
      <c r="C119" t="s">
        <v>1119</v>
      </c>
    </row>
    <row r="120" spans="1:3" x14ac:dyDescent="0.4">
      <c r="A120" t="s">
        <v>73</v>
      </c>
      <c r="B120">
        <f ca="1">Sheet1!E120</f>
        <v>100</v>
      </c>
      <c r="C120" t="s">
        <v>1119</v>
      </c>
    </row>
    <row r="121" spans="1:3" x14ac:dyDescent="0.4">
      <c r="A121" t="s">
        <v>74</v>
      </c>
      <c r="B121">
        <f ca="1">Sheet1!E121</f>
        <v>120</v>
      </c>
      <c r="C121" t="s">
        <v>1119</v>
      </c>
    </row>
    <row r="122" spans="1:3" x14ac:dyDescent="0.4">
      <c r="A122" t="s">
        <v>207</v>
      </c>
      <c r="B122">
        <f ca="1">Sheet1!E122</f>
        <v>90</v>
      </c>
      <c r="C122" t="s">
        <v>1119</v>
      </c>
    </row>
    <row r="123" spans="1:3" x14ac:dyDescent="0.4">
      <c r="A123" t="s">
        <v>208</v>
      </c>
      <c r="B123">
        <f ca="1">Sheet1!E123</f>
        <v>113</v>
      </c>
      <c r="C123" t="s">
        <v>1119</v>
      </c>
    </row>
    <row r="124" spans="1:3" x14ac:dyDescent="0.4">
      <c r="A124" t="s">
        <v>209</v>
      </c>
      <c r="B124">
        <f ca="1">Sheet1!E124</f>
        <v>117</v>
      </c>
      <c r="C124" t="s">
        <v>1119</v>
      </c>
    </row>
    <row r="125" spans="1:3" x14ac:dyDescent="0.4">
      <c r="A125" t="s">
        <v>210</v>
      </c>
      <c r="B125">
        <f ca="1">Sheet1!E125</f>
        <v>97</v>
      </c>
      <c r="C125" t="s">
        <v>1119</v>
      </c>
    </row>
    <row r="126" spans="1:3" x14ac:dyDescent="0.4">
      <c r="A126" t="s">
        <v>211</v>
      </c>
      <c r="B126">
        <f ca="1">Sheet1!E126</f>
        <v>86</v>
      </c>
      <c r="C126" t="s">
        <v>1119</v>
      </c>
    </row>
    <row r="127" spans="1:3" x14ac:dyDescent="0.4">
      <c r="A127" t="s">
        <v>212</v>
      </c>
      <c r="B127">
        <f ca="1">Sheet1!E127</f>
        <v>105</v>
      </c>
      <c r="C127" t="s">
        <v>1119</v>
      </c>
    </row>
    <row r="128" spans="1:3" x14ac:dyDescent="0.4">
      <c r="A128" t="s">
        <v>213</v>
      </c>
      <c r="B128">
        <f ca="1">Sheet1!E128</f>
        <v>79</v>
      </c>
      <c r="C128" t="s">
        <v>1119</v>
      </c>
    </row>
    <row r="129" spans="1:3" x14ac:dyDescent="0.4">
      <c r="A129" t="s">
        <v>214</v>
      </c>
      <c r="B129">
        <f ca="1">Sheet1!E129</f>
        <v>106</v>
      </c>
      <c r="C129" t="s">
        <v>1119</v>
      </c>
    </row>
    <row r="130" spans="1:3" x14ac:dyDescent="0.4">
      <c r="A130" t="s">
        <v>215</v>
      </c>
      <c r="B130">
        <f ca="1">Sheet1!E130</f>
        <v>83</v>
      </c>
      <c r="C130" t="s">
        <v>1119</v>
      </c>
    </row>
    <row r="131" spans="1:3" x14ac:dyDescent="0.4">
      <c r="A131" t="s">
        <v>216</v>
      </c>
      <c r="B131">
        <f ca="1">Sheet1!E131</f>
        <v>88</v>
      </c>
      <c r="C131" t="s">
        <v>1119</v>
      </c>
    </row>
    <row r="132" spans="1:3" x14ac:dyDescent="0.4">
      <c r="A132" t="s">
        <v>217</v>
      </c>
      <c r="B132">
        <f ca="1">Sheet1!E132</f>
        <v>106</v>
      </c>
      <c r="C132" t="s">
        <v>1119</v>
      </c>
    </row>
    <row r="133" spans="1:3" x14ac:dyDescent="0.4">
      <c r="A133" t="s">
        <v>218</v>
      </c>
      <c r="B133">
        <f ca="1">Sheet1!E133</f>
        <v>100</v>
      </c>
      <c r="C133" t="s">
        <v>1119</v>
      </c>
    </row>
    <row r="134" spans="1:3" x14ac:dyDescent="0.4">
      <c r="A134" t="s">
        <v>219</v>
      </c>
      <c r="B134">
        <f ca="1">Sheet1!E134</f>
        <v>100</v>
      </c>
      <c r="C134" t="s">
        <v>1119</v>
      </c>
    </row>
    <row r="135" spans="1:3" x14ac:dyDescent="0.4">
      <c r="A135" t="s">
        <v>220</v>
      </c>
      <c r="B135">
        <f ca="1">Sheet1!E135</f>
        <v>88</v>
      </c>
      <c r="C135" t="s">
        <v>1119</v>
      </c>
    </row>
    <row r="136" spans="1:3" x14ac:dyDescent="0.4">
      <c r="A136" t="s">
        <v>221</v>
      </c>
      <c r="B136">
        <f ca="1">Sheet1!E136</f>
        <v>99</v>
      </c>
      <c r="C136" t="s">
        <v>1119</v>
      </c>
    </row>
    <row r="137" spans="1:3" x14ac:dyDescent="0.4">
      <c r="A137" t="s">
        <v>222</v>
      </c>
      <c r="B137">
        <f ca="1">Sheet1!E137</f>
        <v>97</v>
      </c>
      <c r="C137" t="s">
        <v>1119</v>
      </c>
    </row>
    <row r="138" spans="1:3" x14ac:dyDescent="0.4">
      <c r="A138" t="s">
        <v>223</v>
      </c>
      <c r="B138">
        <f ca="1">Sheet1!E138</f>
        <v>98</v>
      </c>
      <c r="C138" t="s">
        <v>1119</v>
      </c>
    </row>
    <row r="139" spans="1:3" x14ac:dyDescent="0.4">
      <c r="A139" t="s">
        <v>224</v>
      </c>
      <c r="B139">
        <f ca="1">Sheet1!E139</f>
        <v>88</v>
      </c>
      <c r="C139" t="s">
        <v>1119</v>
      </c>
    </row>
    <row r="140" spans="1:3" x14ac:dyDescent="0.4">
      <c r="A140" t="s">
        <v>225</v>
      </c>
      <c r="B140">
        <f ca="1">Sheet1!E140</f>
        <v>77</v>
      </c>
      <c r="C140" t="s">
        <v>1119</v>
      </c>
    </row>
    <row r="141" spans="1:3" x14ac:dyDescent="0.4">
      <c r="A141" t="s">
        <v>226</v>
      </c>
      <c r="B141">
        <f ca="1">Sheet1!E141</f>
        <v>94</v>
      </c>
      <c r="C141" t="s">
        <v>1119</v>
      </c>
    </row>
    <row r="142" spans="1:3" x14ac:dyDescent="0.4">
      <c r="A142" t="s">
        <v>227</v>
      </c>
      <c r="B142">
        <f ca="1">Sheet1!E142</f>
        <v>75</v>
      </c>
      <c r="C142" t="s">
        <v>1119</v>
      </c>
    </row>
    <row r="143" spans="1:3" x14ac:dyDescent="0.4">
      <c r="A143" t="s">
        <v>228</v>
      </c>
      <c r="B143">
        <f ca="1">Sheet1!E143</f>
        <v>86</v>
      </c>
      <c r="C143" t="s">
        <v>1119</v>
      </c>
    </row>
    <row r="144" spans="1:3" x14ac:dyDescent="0.4">
      <c r="A144" t="s">
        <v>229</v>
      </c>
      <c r="B144">
        <f ca="1">Sheet1!E144</f>
        <v>99</v>
      </c>
      <c r="C144" t="s">
        <v>1119</v>
      </c>
    </row>
    <row r="145" spans="1:3" x14ac:dyDescent="0.4">
      <c r="A145" t="s">
        <v>230</v>
      </c>
      <c r="B145">
        <f ca="1">Sheet1!E145</f>
        <v>77</v>
      </c>
      <c r="C145" t="s">
        <v>1119</v>
      </c>
    </row>
    <row r="146" spans="1:3" x14ac:dyDescent="0.4">
      <c r="A146" t="s">
        <v>231</v>
      </c>
      <c r="B146">
        <f ca="1">Sheet1!E146</f>
        <v>108</v>
      </c>
      <c r="C146" t="s">
        <v>1119</v>
      </c>
    </row>
    <row r="147" spans="1:3" x14ac:dyDescent="0.4">
      <c r="A147" t="s">
        <v>232</v>
      </c>
      <c r="B147">
        <f ca="1">Sheet1!E147</f>
        <v>92</v>
      </c>
      <c r="C147" t="s">
        <v>1119</v>
      </c>
    </row>
    <row r="148" spans="1:3" x14ac:dyDescent="0.4">
      <c r="A148" t="s">
        <v>233</v>
      </c>
      <c r="B148">
        <f ca="1">Sheet1!E148</f>
        <v>101</v>
      </c>
      <c r="C148" t="s">
        <v>1119</v>
      </c>
    </row>
    <row r="149" spans="1:3" x14ac:dyDescent="0.4">
      <c r="A149" t="s">
        <v>234</v>
      </c>
      <c r="B149">
        <f ca="1">Sheet1!E149</f>
        <v>113</v>
      </c>
      <c r="C149" t="s">
        <v>1119</v>
      </c>
    </row>
    <row r="150" spans="1:3" x14ac:dyDescent="0.4">
      <c r="A150" t="s">
        <v>235</v>
      </c>
      <c r="B150">
        <f ca="1">Sheet1!E150</f>
        <v>117</v>
      </c>
      <c r="C150" t="s">
        <v>1119</v>
      </c>
    </row>
    <row r="151" spans="1:3" x14ac:dyDescent="0.4">
      <c r="A151" t="s">
        <v>236</v>
      </c>
      <c r="B151">
        <f ca="1">Sheet1!E151</f>
        <v>98</v>
      </c>
      <c r="C151" t="s">
        <v>1119</v>
      </c>
    </row>
    <row r="152" spans="1:3" x14ac:dyDescent="0.4">
      <c r="A152" t="s">
        <v>237</v>
      </c>
      <c r="B152">
        <f ca="1">Sheet1!E152</f>
        <v>75</v>
      </c>
      <c r="C152" t="s">
        <v>1120</v>
      </c>
    </row>
    <row r="153" spans="1:3" x14ac:dyDescent="0.4">
      <c r="A153" t="s">
        <v>238</v>
      </c>
      <c r="B153">
        <f ca="1">Sheet1!E153</f>
        <v>97</v>
      </c>
      <c r="C153" t="s">
        <v>1120</v>
      </c>
    </row>
    <row r="154" spans="1:3" x14ac:dyDescent="0.4">
      <c r="A154" t="s">
        <v>239</v>
      </c>
      <c r="B154">
        <f ca="1">Sheet1!E154</f>
        <v>92</v>
      </c>
      <c r="C154" t="s">
        <v>1120</v>
      </c>
    </row>
    <row r="155" spans="1:3" x14ac:dyDescent="0.4">
      <c r="A155" t="s">
        <v>240</v>
      </c>
      <c r="B155">
        <f ca="1">Sheet1!E155</f>
        <v>88</v>
      </c>
      <c r="C155" t="s">
        <v>1120</v>
      </c>
    </row>
    <row r="156" spans="1:3" x14ac:dyDescent="0.4">
      <c r="A156" t="s">
        <v>241</v>
      </c>
      <c r="B156">
        <f ca="1">Sheet1!E156</f>
        <v>119</v>
      </c>
      <c r="C156" t="s">
        <v>1120</v>
      </c>
    </row>
    <row r="157" spans="1:3" x14ac:dyDescent="0.4">
      <c r="A157" t="s">
        <v>242</v>
      </c>
      <c r="B157">
        <f ca="1">Sheet1!E157</f>
        <v>103</v>
      </c>
      <c r="C157" t="s">
        <v>1120</v>
      </c>
    </row>
    <row r="158" spans="1:3" x14ac:dyDescent="0.4">
      <c r="A158" t="s">
        <v>243</v>
      </c>
      <c r="B158">
        <f ca="1">Sheet1!E158</f>
        <v>98</v>
      </c>
      <c r="C158" t="s">
        <v>1120</v>
      </c>
    </row>
    <row r="159" spans="1:3" x14ac:dyDescent="0.4">
      <c r="A159" t="s">
        <v>244</v>
      </c>
      <c r="B159">
        <f ca="1">Sheet1!E159</f>
        <v>109</v>
      </c>
      <c r="C159" t="s">
        <v>1120</v>
      </c>
    </row>
    <row r="160" spans="1:3" x14ac:dyDescent="0.4">
      <c r="A160" t="s">
        <v>245</v>
      </c>
      <c r="B160">
        <f ca="1">Sheet1!E160</f>
        <v>79</v>
      </c>
      <c r="C160" t="s">
        <v>1120</v>
      </c>
    </row>
    <row r="161" spans="1:3" x14ac:dyDescent="0.4">
      <c r="A161" t="s">
        <v>246</v>
      </c>
      <c r="B161">
        <f ca="1">Sheet1!E161</f>
        <v>110</v>
      </c>
      <c r="C161" t="s">
        <v>1120</v>
      </c>
    </row>
    <row r="162" spans="1:3" x14ac:dyDescent="0.4">
      <c r="A162" t="s">
        <v>247</v>
      </c>
      <c r="B162">
        <f ca="1">Sheet1!E162</f>
        <v>70</v>
      </c>
      <c r="C162" t="s">
        <v>1120</v>
      </c>
    </row>
    <row r="163" spans="1:3" x14ac:dyDescent="0.4">
      <c r="A163" t="s">
        <v>248</v>
      </c>
      <c r="B163">
        <f ca="1">Sheet1!E163</f>
        <v>87</v>
      </c>
      <c r="C163" t="s">
        <v>1120</v>
      </c>
    </row>
    <row r="164" spans="1:3" x14ac:dyDescent="0.4">
      <c r="A164" t="s">
        <v>249</v>
      </c>
      <c r="B164">
        <f ca="1">Sheet1!E164</f>
        <v>86</v>
      </c>
      <c r="C164" t="s">
        <v>1120</v>
      </c>
    </row>
    <row r="165" spans="1:3" x14ac:dyDescent="0.4">
      <c r="A165" t="s">
        <v>250</v>
      </c>
      <c r="B165">
        <f ca="1">Sheet1!E165</f>
        <v>111</v>
      </c>
      <c r="C165" t="s">
        <v>1120</v>
      </c>
    </row>
    <row r="166" spans="1:3" x14ac:dyDescent="0.4">
      <c r="A166" t="s">
        <v>251</v>
      </c>
      <c r="B166">
        <f ca="1">Sheet1!E166</f>
        <v>115</v>
      </c>
      <c r="C166" t="s">
        <v>1120</v>
      </c>
    </row>
    <row r="167" spans="1:3" x14ac:dyDescent="0.4">
      <c r="A167" t="s">
        <v>252</v>
      </c>
      <c r="B167">
        <f ca="1">Sheet1!E167</f>
        <v>94</v>
      </c>
      <c r="C167" t="s">
        <v>1120</v>
      </c>
    </row>
    <row r="168" spans="1:3" x14ac:dyDescent="0.4">
      <c r="A168" t="s">
        <v>253</v>
      </c>
      <c r="B168">
        <f ca="1">Sheet1!E168</f>
        <v>92</v>
      </c>
      <c r="C168" t="s">
        <v>1120</v>
      </c>
    </row>
    <row r="169" spans="1:3" x14ac:dyDescent="0.4">
      <c r="A169" t="s">
        <v>254</v>
      </c>
      <c r="B169">
        <f ca="1">Sheet1!E169</f>
        <v>81</v>
      </c>
      <c r="C169" t="s">
        <v>1120</v>
      </c>
    </row>
    <row r="170" spans="1:3" x14ac:dyDescent="0.4">
      <c r="A170" t="s">
        <v>255</v>
      </c>
      <c r="B170">
        <f ca="1">Sheet1!E170</f>
        <v>111</v>
      </c>
      <c r="C170" t="s">
        <v>1120</v>
      </c>
    </row>
    <row r="171" spans="1:3" x14ac:dyDescent="0.4">
      <c r="A171" t="s">
        <v>256</v>
      </c>
      <c r="B171">
        <f ca="1">Sheet1!E171</f>
        <v>85</v>
      </c>
      <c r="C171" t="s">
        <v>1120</v>
      </c>
    </row>
    <row r="172" spans="1:3" x14ac:dyDescent="0.4">
      <c r="A172" t="s">
        <v>257</v>
      </c>
      <c r="B172">
        <f ca="1">Sheet1!E172</f>
        <v>71</v>
      </c>
      <c r="C172" t="s">
        <v>1120</v>
      </c>
    </row>
    <row r="173" spans="1:3" x14ac:dyDescent="0.4">
      <c r="A173" t="s">
        <v>258</v>
      </c>
      <c r="B173">
        <f ca="1">Sheet1!E173</f>
        <v>118</v>
      </c>
      <c r="C173" t="s">
        <v>1120</v>
      </c>
    </row>
    <row r="174" spans="1:3" x14ac:dyDescent="0.4">
      <c r="A174" t="s">
        <v>259</v>
      </c>
      <c r="B174">
        <f ca="1">Sheet1!E174</f>
        <v>101</v>
      </c>
      <c r="C174" t="s">
        <v>1120</v>
      </c>
    </row>
    <row r="175" spans="1:3" x14ac:dyDescent="0.4">
      <c r="A175" t="s">
        <v>260</v>
      </c>
      <c r="B175">
        <f ca="1">Sheet1!E175</f>
        <v>108</v>
      </c>
      <c r="C175" t="s">
        <v>1120</v>
      </c>
    </row>
    <row r="176" spans="1:3" x14ac:dyDescent="0.4">
      <c r="A176" t="s">
        <v>261</v>
      </c>
      <c r="B176">
        <f ca="1">Sheet1!E176</f>
        <v>72</v>
      </c>
      <c r="C176" t="s">
        <v>1120</v>
      </c>
    </row>
    <row r="177" spans="1:3" x14ac:dyDescent="0.4">
      <c r="A177" t="s">
        <v>262</v>
      </c>
      <c r="B177">
        <f ca="1">Sheet1!E177</f>
        <v>97</v>
      </c>
      <c r="C177" t="s">
        <v>1120</v>
      </c>
    </row>
    <row r="178" spans="1:3" x14ac:dyDescent="0.4">
      <c r="A178" t="s">
        <v>263</v>
      </c>
      <c r="B178">
        <f ca="1">Sheet1!E178</f>
        <v>94</v>
      </c>
      <c r="C178" t="s">
        <v>1120</v>
      </c>
    </row>
    <row r="179" spans="1:3" x14ac:dyDescent="0.4">
      <c r="A179" t="s">
        <v>264</v>
      </c>
      <c r="B179">
        <f ca="1">Sheet1!E179</f>
        <v>84</v>
      </c>
      <c r="C179" t="s">
        <v>1120</v>
      </c>
    </row>
    <row r="180" spans="1:3" x14ac:dyDescent="0.4">
      <c r="A180" t="s">
        <v>265</v>
      </c>
      <c r="B180">
        <f ca="1">Sheet1!E180</f>
        <v>97</v>
      </c>
      <c r="C180" t="s">
        <v>1120</v>
      </c>
    </row>
    <row r="181" spans="1:3" x14ac:dyDescent="0.4">
      <c r="A181" t="s">
        <v>266</v>
      </c>
      <c r="B181">
        <f ca="1">Sheet1!E181</f>
        <v>113</v>
      </c>
      <c r="C181" t="s">
        <v>1120</v>
      </c>
    </row>
    <row r="182" spans="1:3" x14ac:dyDescent="0.4">
      <c r="A182" t="s">
        <v>267</v>
      </c>
      <c r="B182">
        <f ca="1">Sheet1!E182</f>
        <v>94</v>
      </c>
      <c r="C182" t="s">
        <v>1120</v>
      </c>
    </row>
    <row r="183" spans="1:3" x14ac:dyDescent="0.4">
      <c r="A183" t="s">
        <v>268</v>
      </c>
      <c r="B183">
        <f ca="1">Sheet1!E183</f>
        <v>117</v>
      </c>
      <c r="C183" t="s">
        <v>1120</v>
      </c>
    </row>
    <row r="184" spans="1:3" x14ac:dyDescent="0.4">
      <c r="A184" t="s">
        <v>269</v>
      </c>
      <c r="B184">
        <f ca="1">Sheet1!E184</f>
        <v>85</v>
      </c>
      <c r="C184" t="s">
        <v>1120</v>
      </c>
    </row>
    <row r="185" spans="1:3" x14ac:dyDescent="0.4">
      <c r="A185" t="s">
        <v>270</v>
      </c>
      <c r="B185">
        <f ca="1">Sheet1!E185</f>
        <v>113</v>
      </c>
      <c r="C185" t="s">
        <v>1120</v>
      </c>
    </row>
    <row r="186" spans="1:3" x14ac:dyDescent="0.4">
      <c r="A186" t="s">
        <v>271</v>
      </c>
      <c r="B186">
        <f ca="1">Sheet1!E186</f>
        <v>87</v>
      </c>
      <c r="C186" t="s">
        <v>1120</v>
      </c>
    </row>
    <row r="187" spans="1:3" x14ac:dyDescent="0.4">
      <c r="A187" t="s">
        <v>272</v>
      </c>
      <c r="B187">
        <f ca="1">Sheet1!E187</f>
        <v>103</v>
      </c>
      <c r="C187" t="s">
        <v>1120</v>
      </c>
    </row>
    <row r="188" spans="1:3" x14ac:dyDescent="0.4">
      <c r="A188" t="s">
        <v>273</v>
      </c>
      <c r="B188">
        <f ca="1">Sheet1!E188</f>
        <v>119</v>
      </c>
      <c r="C188" t="s">
        <v>1120</v>
      </c>
    </row>
    <row r="189" spans="1:3" x14ac:dyDescent="0.4">
      <c r="A189" t="s">
        <v>274</v>
      </c>
      <c r="B189">
        <f ca="1">Sheet1!E189</f>
        <v>73</v>
      </c>
      <c r="C189" t="s">
        <v>1120</v>
      </c>
    </row>
    <row r="190" spans="1:3" x14ac:dyDescent="0.4">
      <c r="A190" t="s">
        <v>275</v>
      </c>
      <c r="B190">
        <f ca="1">Sheet1!E190</f>
        <v>73</v>
      </c>
      <c r="C190" t="s">
        <v>1120</v>
      </c>
    </row>
    <row r="191" spans="1:3" x14ac:dyDescent="0.4">
      <c r="A191" t="s">
        <v>276</v>
      </c>
      <c r="B191">
        <f ca="1">Sheet1!E191</f>
        <v>102</v>
      </c>
      <c r="C191" t="s">
        <v>1120</v>
      </c>
    </row>
    <row r="192" spans="1:3" x14ac:dyDescent="0.4">
      <c r="A192" t="s">
        <v>277</v>
      </c>
      <c r="B192">
        <f ca="1">Sheet1!E192</f>
        <v>76</v>
      </c>
      <c r="C192" t="s">
        <v>1121</v>
      </c>
    </row>
    <row r="193" spans="1:3" x14ac:dyDescent="0.4">
      <c r="A193" t="s">
        <v>278</v>
      </c>
      <c r="B193">
        <f ca="1">Sheet1!E193</f>
        <v>81</v>
      </c>
      <c r="C193" t="s">
        <v>1121</v>
      </c>
    </row>
    <row r="194" spans="1:3" x14ac:dyDescent="0.4">
      <c r="A194" t="s">
        <v>279</v>
      </c>
      <c r="B194">
        <f ca="1">Sheet1!E194</f>
        <v>82</v>
      </c>
      <c r="C194" t="s">
        <v>1121</v>
      </c>
    </row>
    <row r="195" spans="1:3" x14ac:dyDescent="0.4">
      <c r="A195" t="s">
        <v>280</v>
      </c>
      <c r="B195">
        <f ca="1">Sheet1!E195</f>
        <v>70</v>
      </c>
      <c r="C195" t="s">
        <v>1121</v>
      </c>
    </row>
    <row r="196" spans="1:3" x14ac:dyDescent="0.4">
      <c r="A196" t="s">
        <v>281</v>
      </c>
      <c r="B196">
        <f ca="1">Sheet1!E196</f>
        <v>83</v>
      </c>
      <c r="C196" t="s">
        <v>1121</v>
      </c>
    </row>
    <row r="197" spans="1:3" x14ac:dyDescent="0.4">
      <c r="A197" t="s">
        <v>282</v>
      </c>
      <c r="B197">
        <f ca="1">Sheet1!E197</f>
        <v>99</v>
      </c>
      <c r="C197" t="s">
        <v>1121</v>
      </c>
    </row>
    <row r="198" spans="1:3" x14ac:dyDescent="0.4">
      <c r="A198" t="s">
        <v>283</v>
      </c>
      <c r="B198">
        <f ca="1">Sheet1!E198</f>
        <v>105</v>
      </c>
      <c r="C198" t="s">
        <v>1121</v>
      </c>
    </row>
    <row r="199" spans="1:3" x14ac:dyDescent="0.4">
      <c r="A199" t="s">
        <v>284</v>
      </c>
      <c r="B199">
        <f ca="1">Sheet1!E199</f>
        <v>86</v>
      </c>
      <c r="C199" t="s">
        <v>1121</v>
      </c>
    </row>
    <row r="200" spans="1:3" x14ac:dyDescent="0.4">
      <c r="A200" t="s">
        <v>285</v>
      </c>
      <c r="B200">
        <f ca="1">Sheet1!E200</f>
        <v>86</v>
      </c>
      <c r="C200" t="s">
        <v>1121</v>
      </c>
    </row>
    <row r="201" spans="1:3" x14ac:dyDescent="0.4">
      <c r="A201" t="s">
        <v>286</v>
      </c>
      <c r="B201">
        <f ca="1">Sheet1!E201</f>
        <v>73</v>
      </c>
      <c r="C201" t="s">
        <v>1121</v>
      </c>
    </row>
    <row r="202" spans="1:3" x14ac:dyDescent="0.4">
      <c r="A202" t="s">
        <v>156</v>
      </c>
      <c r="B202">
        <f ca="1">Sheet1!E202</f>
        <v>80</v>
      </c>
      <c r="C202" t="s">
        <v>1121</v>
      </c>
    </row>
    <row r="203" spans="1:3" x14ac:dyDescent="0.4">
      <c r="A203" t="s">
        <v>157</v>
      </c>
      <c r="B203">
        <f ca="1">Sheet1!E203</f>
        <v>103</v>
      </c>
      <c r="C203" t="s">
        <v>1121</v>
      </c>
    </row>
    <row r="204" spans="1:3" x14ac:dyDescent="0.4">
      <c r="A204" t="s">
        <v>158</v>
      </c>
      <c r="B204">
        <f ca="1">Sheet1!E204</f>
        <v>114</v>
      </c>
      <c r="C204" t="s">
        <v>1121</v>
      </c>
    </row>
    <row r="205" spans="1:3" x14ac:dyDescent="0.4">
      <c r="A205" t="s">
        <v>159</v>
      </c>
      <c r="B205">
        <f ca="1">Sheet1!E205</f>
        <v>100</v>
      </c>
      <c r="C205" t="s">
        <v>1121</v>
      </c>
    </row>
    <row r="206" spans="1:3" x14ac:dyDescent="0.4">
      <c r="A206" t="s">
        <v>160</v>
      </c>
      <c r="B206">
        <f ca="1">Sheet1!E206</f>
        <v>111</v>
      </c>
      <c r="C206" t="s">
        <v>1121</v>
      </c>
    </row>
    <row r="207" spans="1:3" x14ac:dyDescent="0.4">
      <c r="A207" t="s">
        <v>161</v>
      </c>
      <c r="B207">
        <f ca="1">Sheet1!E207</f>
        <v>102</v>
      </c>
      <c r="C207" t="s">
        <v>1121</v>
      </c>
    </row>
    <row r="208" spans="1:3" x14ac:dyDescent="0.4">
      <c r="A208" t="s">
        <v>162</v>
      </c>
      <c r="B208">
        <f ca="1">Sheet1!E208</f>
        <v>99</v>
      </c>
      <c r="C208" t="s">
        <v>1121</v>
      </c>
    </row>
    <row r="209" spans="1:3" x14ac:dyDescent="0.4">
      <c r="A209" t="s">
        <v>163</v>
      </c>
      <c r="B209">
        <f ca="1">Sheet1!E209</f>
        <v>110</v>
      </c>
      <c r="C209" t="s">
        <v>1121</v>
      </c>
    </row>
    <row r="210" spans="1:3" x14ac:dyDescent="0.4">
      <c r="A210" t="s">
        <v>164</v>
      </c>
      <c r="B210">
        <f ca="1">Sheet1!E210</f>
        <v>110</v>
      </c>
      <c r="C210" t="s">
        <v>1121</v>
      </c>
    </row>
    <row r="211" spans="1:3" x14ac:dyDescent="0.4">
      <c r="A211" t="s">
        <v>165</v>
      </c>
      <c r="B211">
        <f ca="1">Sheet1!E211</f>
        <v>84</v>
      </c>
      <c r="C211" t="s">
        <v>1121</v>
      </c>
    </row>
    <row r="212" spans="1:3" x14ac:dyDescent="0.4">
      <c r="A212" t="s">
        <v>166</v>
      </c>
      <c r="B212">
        <f ca="1">Sheet1!E212</f>
        <v>106</v>
      </c>
      <c r="C212" t="s">
        <v>1121</v>
      </c>
    </row>
    <row r="213" spans="1:3" x14ac:dyDescent="0.4">
      <c r="A213" t="s">
        <v>167</v>
      </c>
      <c r="B213">
        <f ca="1">Sheet1!E213</f>
        <v>95</v>
      </c>
      <c r="C213" t="s">
        <v>1121</v>
      </c>
    </row>
    <row r="214" spans="1:3" x14ac:dyDescent="0.4">
      <c r="A214" t="s">
        <v>168</v>
      </c>
      <c r="B214">
        <f ca="1">Sheet1!E214</f>
        <v>99</v>
      </c>
      <c r="C214" t="s">
        <v>1121</v>
      </c>
    </row>
    <row r="215" spans="1:3" x14ac:dyDescent="0.4">
      <c r="A215" t="s">
        <v>169</v>
      </c>
      <c r="B215">
        <f ca="1">Sheet1!E215</f>
        <v>108</v>
      </c>
      <c r="C215" t="s">
        <v>1121</v>
      </c>
    </row>
    <row r="216" spans="1:3" x14ac:dyDescent="0.4">
      <c r="A216" t="s">
        <v>170</v>
      </c>
      <c r="B216">
        <f ca="1">Sheet1!E216</f>
        <v>94</v>
      </c>
      <c r="C216" t="s">
        <v>1121</v>
      </c>
    </row>
    <row r="217" spans="1:3" x14ac:dyDescent="0.4">
      <c r="A217" t="s">
        <v>171</v>
      </c>
      <c r="B217">
        <f ca="1">Sheet1!E217</f>
        <v>98</v>
      </c>
      <c r="C217" t="s">
        <v>1121</v>
      </c>
    </row>
    <row r="218" spans="1:3" x14ac:dyDescent="0.4">
      <c r="A218" t="s">
        <v>172</v>
      </c>
      <c r="B218">
        <f ca="1">Sheet1!E218</f>
        <v>70</v>
      </c>
      <c r="C218" t="s">
        <v>1121</v>
      </c>
    </row>
    <row r="219" spans="1:3" x14ac:dyDescent="0.4">
      <c r="A219" t="s">
        <v>173</v>
      </c>
      <c r="B219">
        <f ca="1">Sheet1!E219</f>
        <v>99</v>
      </c>
      <c r="C219" t="s">
        <v>1121</v>
      </c>
    </row>
    <row r="220" spans="1:3" x14ac:dyDescent="0.4">
      <c r="A220" t="s">
        <v>174</v>
      </c>
      <c r="B220">
        <f ca="1">Sheet1!E220</f>
        <v>73</v>
      </c>
      <c r="C220" t="s">
        <v>1121</v>
      </c>
    </row>
    <row r="221" spans="1:3" x14ac:dyDescent="0.4">
      <c r="A221" t="s">
        <v>175</v>
      </c>
      <c r="B221">
        <f ca="1">Sheet1!E221</f>
        <v>106</v>
      </c>
      <c r="C221" t="s">
        <v>1121</v>
      </c>
    </row>
    <row r="222" spans="1:3" x14ac:dyDescent="0.4">
      <c r="A222" t="s">
        <v>176</v>
      </c>
      <c r="B222">
        <f ca="1">Sheet1!E222</f>
        <v>80</v>
      </c>
      <c r="C222" t="s">
        <v>1123</v>
      </c>
    </row>
    <row r="223" spans="1:3" x14ac:dyDescent="0.4">
      <c r="A223" t="s">
        <v>177</v>
      </c>
      <c r="B223">
        <f ca="1">Sheet1!E223</f>
        <v>87</v>
      </c>
      <c r="C223" t="s">
        <v>1123</v>
      </c>
    </row>
    <row r="224" spans="1:3" x14ac:dyDescent="0.4">
      <c r="A224" t="s">
        <v>178</v>
      </c>
      <c r="B224">
        <f ca="1">Sheet1!E224</f>
        <v>104</v>
      </c>
      <c r="C224" t="s">
        <v>1123</v>
      </c>
    </row>
    <row r="225" spans="1:3" x14ac:dyDescent="0.4">
      <c r="A225" t="s">
        <v>179</v>
      </c>
      <c r="B225">
        <f ca="1">Sheet1!E225</f>
        <v>87</v>
      </c>
      <c r="C225" t="s">
        <v>1123</v>
      </c>
    </row>
    <row r="226" spans="1:3" x14ac:dyDescent="0.4">
      <c r="A226" t="s">
        <v>180</v>
      </c>
      <c r="B226">
        <f ca="1">Sheet1!E226</f>
        <v>78</v>
      </c>
      <c r="C226" t="s">
        <v>1123</v>
      </c>
    </row>
    <row r="227" spans="1:3" x14ac:dyDescent="0.4">
      <c r="A227" t="s">
        <v>181</v>
      </c>
      <c r="B227">
        <f ca="1">Sheet1!E227</f>
        <v>86</v>
      </c>
      <c r="C227" t="s">
        <v>1123</v>
      </c>
    </row>
    <row r="228" spans="1:3" x14ac:dyDescent="0.4">
      <c r="A228" t="s">
        <v>182</v>
      </c>
      <c r="B228">
        <f ca="1">Sheet1!E228</f>
        <v>88</v>
      </c>
      <c r="C228" t="s">
        <v>1123</v>
      </c>
    </row>
    <row r="229" spans="1:3" x14ac:dyDescent="0.4">
      <c r="A229" t="s">
        <v>183</v>
      </c>
      <c r="B229">
        <f ca="1">Sheet1!E229</f>
        <v>83</v>
      </c>
      <c r="C229" t="s">
        <v>1123</v>
      </c>
    </row>
    <row r="230" spans="1:3" x14ac:dyDescent="0.4">
      <c r="A230" t="s">
        <v>184</v>
      </c>
      <c r="B230">
        <f ca="1">Sheet1!E230</f>
        <v>86</v>
      </c>
      <c r="C230" t="s">
        <v>1123</v>
      </c>
    </row>
    <row r="231" spans="1:3" x14ac:dyDescent="0.4">
      <c r="A231" t="s">
        <v>185</v>
      </c>
      <c r="B231">
        <f ca="1">Sheet1!E231</f>
        <v>102</v>
      </c>
      <c r="C231" t="s">
        <v>1123</v>
      </c>
    </row>
    <row r="232" spans="1:3" x14ac:dyDescent="0.4">
      <c r="A232" t="s">
        <v>186</v>
      </c>
      <c r="B232">
        <f ca="1">Sheet1!E232</f>
        <v>95</v>
      </c>
      <c r="C232" t="s">
        <v>1123</v>
      </c>
    </row>
    <row r="233" spans="1:3" x14ac:dyDescent="0.4">
      <c r="A233" t="s">
        <v>187</v>
      </c>
      <c r="B233">
        <f ca="1">Sheet1!E233</f>
        <v>78</v>
      </c>
      <c r="C233" t="s">
        <v>1123</v>
      </c>
    </row>
    <row r="234" spans="1:3" x14ac:dyDescent="0.4">
      <c r="A234" t="s">
        <v>188</v>
      </c>
      <c r="B234">
        <f ca="1">Sheet1!E234</f>
        <v>104</v>
      </c>
      <c r="C234" t="s">
        <v>1123</v>
      </c>
    </row>
    <row r="235" spans="1:3" x14ac:dyDescent="0.4">
      <c r="A235" t="s">
        <v>189</v>
      </c>
      <c r="B235">
        <f ca="1">Sheet1!E235</f>
        <v>100</v>
      </c>
      <c r="C235" t="s">
        <v>1123</v>
      </c>
    </row>
    <row r="236" spans="1:3" x14ac:dyDescent="0.4">
      <c r="A236" t="s">
        <v>190</v>
      </c>
      <c r="B236">
        <f ca="1">Sheet1!E236</f>
        <v>77</v>
      </c>
      <c r="C236" t="s">
        <v>1123</v>
      </c>
    </row>
    <row r="237" spans="1:3" x14ac:dyDescent="0.4">
      <c r="A237" t="s">
        <v>191</v>
      </c>
      <c r="B237">
        <f ca="1">Sheet1!E237</f>
        <v>95</v>
      </c>
      <c r="C237" t="s">
        <v>1123</v>
      </c>
    </row>
    <row r="238" spans="1:3" x14ac:dyDescent="0.4">
      <c r="A238" t="s">
        <v>192</v>
      </c>
      <c r="B238">
        <f ca="1">Sheet1!E238</f>
        <v>104</v>
      </c>
      <c r="C238" t="s">
        <v>1123</v>
      </c>
    </row>
    <row r="239" spans="1:3" x14ac:dyDescent="0.4">
      <c r="A239" t="s">
        <v>193</v>
      </c>
      <c r="B239">
        <f ca="1">Sheet1!E239</f>
        <v>87</v>
      </c>
      <c r="C239" t="s">
        <v>1123</v>
      </c>
    </row>
    <row r="240" spans="1:3" x14ac:dyDescent="0.4">
      <c r="A240" t="s">
        <v>194</v>
      </c>
      <c r="B240">
        <f ca="1">Sheet1!E240</f>
        <v>110</v>
      </c>
      <c r="C240" t="s">
        <v>1123</v>
      </c>
    </row>
    <row r="241" spans="1:3" x14ac:dyDescent="0.4">
      <c r="A241" t="s">
        <v>195</v>
      </c>
      <c r="B241">
        <f ca="1">Sheet1!E241</f>
        <v>111</v>
      </c>
      <c r="C241" t="s">
        <v>1123</v>
      </c>
    </row>
    <row r="242" spans="1:3" x14ac:dyDescent="0.4">
      <c r="A242" t="s">
        <v>196</v>
      </c>
      <c r="B242">
        <f ca="1">Sheet1!E242</f>
        <v>71</v>
      </c>
      <c r="C242" t="s">
        <v>1123</v>
      </c>
    </row>
    <row r="243" spans="1:3" x14ac:dyDescent="0.4">
      <c r="A243" t="s">
        <v>197</v>
      </c>
      <c r="B243">
        <f ca="1">Sheet1!E243</f>
        <v>85</v>
      </c>
      <c r="C243" t="s">
        <v>1123</v>
      </c>
    </row>
    <row r="244" spans="1:3" x14ac:dyDescent="0.4">
      <c r="A244" t="s">
        <v>198</v>
      </c>
      <c r="B244">
        <f ca="1">Sheet1!E244</f>
        <v>94</v>
      </c>
      <c r="C244" t="s">
        <v>1123</v>
      </c>
    </row>
    <row r="245" spans="1:3" x14ac:dyDescent="0.4">
      <c r="A245" t="s">
        <v>199</v>
      </c>
      <c r="B245">
        <f ca="1">Sheet1!E245</f>
        <v>70</v>
      </c>
      <c r="C245" t="s">
        <v>1123</v>
      </c>
    </row>
    <row r="246" spans="1:3" x14ac:dyDescent="0.4">
      <c r="A246" t="s">
        <v>200</v>
      </c>
      <c r="B246">
        <f ca="1">Sheet1!E246</f>
        <v>110</v>
      </c>
      <c r="C246" t="s">
        <v>1123</v>
      </c>
    </row>
    <row r="247" spans="1:3" x14ac:dyDescent="0.4">
      <c r="A247" t="s">
        <v>201</v>
      </c>
      <c r="B247">
        <f ca="1">Sheet1!E247</f>
        <v>113</v>
      </c>
      <c r="C247" t="s">
        <v>1123</v>
      </c>
    </row>
    <row r="248" spans="1:3" x14ac:dyDescent="0.4">
      <c r="A248" t="s">
        <v>202</v>
      </c>
      <c r="B248">
        <f ca="1">Sheet1!E248</f>
        <v>104</v>
      </c>
      <c r="C248" t="s">
        <v>1123</v>
      </c>
    </row>
    <row r="249" spans="1:3" x14ac:dyDescent="0.4">
      <c r="A249" t="s">
        <v>203</v>
      </c>
      <c r="B249">
        <f ca="1">Sheet1!E249</f>
        <v>120</v>
      </c>
      <c r="C249" t="s">
        <v>1123</v>
      </c>
    </row>
    <row r="250" spans="1:3" x14ac:dyDescent="0.4">
      <c r="A250" t="s">
        <v>204</v>
      </c>
      <c r="B250">
        <f ca="1">Sheet1!E250</f>
        <v>75</v>
      </c>
      <c r="C250" t="s">
        <v>1123</v>
      </c>
    </row>
    <row r="251" spans="1:3" x14ac:dyDescent="0.4">
      <c r="A251" t="s">
        <v>205</v>
      </c>
      <c r="B251">
        <f ca="1">Sheet1!E251</f>
        <v>70</v>
      </c>
      <c r="C251" t="s">
        <v>1123</v>
      </c>
    </row>
    <row r="252" spans="1:3" x14ac:dyDescent="0.4">
      <c r="A252" t="s">
        <v>1116</v>
      </c>
      <c r="B252">
        <f ca="1">Sheet1!E252</f>
        <v>27</v>
      </c>
      <c r="C252" t="s">
        <v>661</v>
      </c>
    </row>
    <row r="253" spans="1:3" x14ac:dyDescent="0.4">
      <c r="A253" t="s">
        <v>289</v>
      </c>
      <c r="B253">
        <f ca="1">Sheet1!E253</f>
        <v>25</v>
      </c>
      <c r="C253" t="s">
        <v>661</v>
      </c>
    </row>
    <row r="254" spans="1:3" x14ac:dyDescent="0.4">
      <c r="A254" t="s">
        <v>290</v>
      </c>
      <c r="B254">
        <f ca="1">Sheet1!E254</f>
        <v>32</v>
      </c>
      <c r="C254" t="s">
        <v>661</v>
      </c>
    </row>
    <row r="255" spans="1:3" x14ac:dyDescent="0.4">
      <c r="A255" t="s">
        <v>291</v>
      </c>
      <c r="B255">
        <f ca="1">Sheet1!E255</f>
        <v>29</v>
      </c>
      <c r="C255" t="s">
        <v>661</v>
      </c>
    </row>
    <row r="256" spans="1:3" x14ac:dyDescent="0.4">
      <c r="A256" t="s">
        <v>292</v>
      </c>
      <c r="B256">
        <f ca="1">Sheet1!E256</f>
        <v>22</v>
      </c>
      <c r="C256" t="s">
        <v>661</v>
      </c>
    </row>
    <row r="257" spans="1:3" x14ac:dyDescent="0.4">
      <c r="A257" t="s">
        <v>293</v>
      </c>
      <c r="B257">
        <f ca="1">Sheet1!E257</f>
        <v>18</v>
      </c>
      <c r="C257" t="s">
        <v>661</v>
      </c>
    </row>
    <row r="258" spans="1:3" x14ac:dyDescent="0.4">
      <c r="A258" t="s">
        <v>294</v>
      </c>
      <c r="B258">
        <f ca="1">Sheet1!E258</f>
        <v>37</v>
      </c>
      <c r="C258" t="s">
        <v>661</v>
      </c>
    </row>
    <row r="259" spans="1:3" x14ac:dyDescent="0.4">
      <c r="A259" t="s">
        <v>295</v>
      </c>
      <c r="B259">
        <f ca="1">Sheet1!E259</f>
        <v>24</v>
      </c>
      <c r="C259" t="s">
        <v>661</v>
      </c>
    </row>
    <row r="260" spans="1:3" x14ac:dyDescent="0.4">
      <c r="A260" t="s">
        <v>296</v>
      </c>
      <c r="B260">
        <f ca="1">Sheet1!E260</f>
        <v>39</v>
      </c>
      <c r="C260" t="s">
        <v>661</v>
      </c>
    </row>
    <row r="261" spans="1:3" x14ac:dyDescent="0.4">
      <c r="A261" t="s">
        <v>297</v>
      </c>
      <c r="B261">
        <f ca="1">Sheet1!E261</f>
        <v>47</v>
      </c>
      <c r="C261" t="s">
        <v>661</v>
      </c>
    </row>
    <row r="262" spans="1:3" x14ac:dyDescent="0.4">
      <c r="A262" t="s">
        <v>298</v>
      </c>
      <c r="B262">
        <f ca="1">Sheet1!E262</f>
        <v>15</v>
      </c>
      <c r="C262" t="s">
        <v>661</v>
      </c>
    </row>
    <row r="263" spans="1:3" x14ac:dyDescent="0.4">
      <c r="A263" t="s">
        <v>299</v>
      </c>
      <c r="B263">
        <f ca="1">Sheet1!E263</f>
        <v>24</v>
      </c>
      <c r="C263" t="s">
        <v>661</v>
      </c>
    </row>
    <row r="264" spans="1:3" x14ac:dyDescent="0.4">
      <c r="A264" t="s">
        <v>300</v>
      </c>
      <c r="B264">
        <f ca="1">Sheet1!E264</f>
        <v>42</v>
      </c>
      <c r="C264" t="s">
        <v>661</v>
      </c>
    </row>
    <row r="265" spans="1:3" x14ac:dyDescent="0.4">
      <c r="A265" t="s">
        <v>301</v>
      </c>
      <c r="B265">
        <f ca="1">Sheet1!E265</f>
        <v>44</v>
      </c>
      <c r="C265" t="s">
        <v>661</v>
      </c>
    </row>
    <row r="266" spans="1:3" x14ac:dyDescent="0.4">
      <c r="A266" t="s">
        <v>302</v>
      </c>
      <c r="B266">
        <f ca="1">Sheet1!E266</f>
        <v>29</v>
      </c>
      <c r="C266" t="s">
        <v>661</v>
      </c>
    </row>
    <row r="267" spans="1:3" x14ac:dyDescent="0.4">
      <c r="A267" t="s">
        <v>303</v>
      </c>
      <c r="B267">
        <f ca="1">Sheet1!E267</f>
        <v>36</v>
      </c>
      <c r="C267" t="s">
        <v>661</v>
      </c>
    </row>
    <row r="268" spans="1:3" x14ac:dyDescent="0.4">
      <c r="A268" t="s">
        <v>304</v>
      </c>
      <c r="B268">
        <f ca="1">Sheet1!E268</f>
        <v>37</v>
      </c>
      <c r="C268" t="s">
        <v>661</v>
      </c>
    </row>
    <row r="269" spans="1:3" x14ac:dyDescent="0.4">
      <c r="A269" t="s">
        <v>305</v>
      </c>
      <c r="B269">
        <f ca="1">Sheet1!E269</f>
        <v>36</v>
      </c>
      <c r="C269" t="s">
        <v>661</v>
      </c>
    </row>
    <row r="270" spans="1:3" x14ac:dyDescent="0.4">
      <c r="A270" t="s">
        <v>306</v>
      </c>
      <c r="B270">
        <f ca="1">Sheet1!E270</f>
        <v>23</v>
      </c>
      <c r="C270" t="s">
        <v>661</v>
      </c>
    </row>
    <row r="271" spans="1:3" x14ac:dyDescent="0.4">
      <c r="A271" t="s">
        <v>307</v>
      </c>
      <c r="B271">
        <f ca="1">Sheet1!E271</f>
        <v>41</v>
      </c>
      <c r="C271" t="s">
        <v>661</v>
      </c>
    </row>
    <row r="272" spans="1:3" x14ac:dyDescent="0.4">
      <c r="A272" t="s">
        <v>308</v>
      </c>
      <c r="B272">
        <f ca="1">Sheet1!E272</f>
        <v>10</v>
      </c>
      <c r="C272" t="s">
        <v>661</v>
      </c>
    </row>
    <row r="273" spans="1:3" x14ac:dyDescent="0.4">
      <c r="A273" t="s">
        <v>309</v>
      </c>
      <c r="B273">
        <f ca="1">Sheet1!E273</f>
        <v>12</v>
      </c>
      <c r="C273" t="s">
        <v>661</v>
      </c>
    </row>
    <row r="274" spans="1:3" x14ac:dyDescent="0.4">
      <c r="A274" t="s">
        <v>310</v>
      </c>
      <c r="B274">
        <f ca="1">Sheet1!E274</f>
        <v>20</v>
      </c>
      <c r="C274" t="s">
        <v>661</v>
      </c>
    </row>
    <row r="275" spans="1:3" x14ac:dyDescent="0.4">
      <c r="A275" t="s">
        <v>311</v>
      </c>
      <c r="B275">
        <f ca="1">Sheet1!E275</f>
        <v>37</v>
      </c>
      <c r="C275" t="s">
        <v>661</v>
      </c>
    </row>
    <row r="276" spans="1:3" x14ac:dyDescent="0.4">
      <c r="A276" t="s">
        <v>312</v>
      </c>
      <c r="B276">
        <f ca="1">Sheet1!E276</f>
        <v>25</v>
      </c>
      <c r="C276" t="s">
        <v>661</v>
      </c>
    </row>
    <row r="277" spans="1:3" x14ac:dyDescent="0.4">
      <c r="A277" t="s">
        <v>313</v>
      </c>
      <c r="B277">
        <f ca="1">Sheet1!E277</f>
        <v>47</v>
      </c>
      <c r="C277" t="s">
        <v>661</v>
      </c>
    </row>
    <row r="278" spans="1:3" x14ac:dyDescent="0.4">
      <c r="A278" t="s">
        <v>314</v>
      </c>
      <c r="B278">
        <f ca="1">Sheet1!E278</f>
        <v>46</v>
      </c>
      <c r="C278" t="s">
        <v>661</v>
      </c>
    </row>
    <row r="279" spans="1:3" x14ac:dyDescent="0.4">
      <c r="A279" t="s">
        <v>315</v>
      </c>
      <c r="B279">
        <f ca="1">Sheet1!E279</f>
        <v>27</v>
      </c>
      <c r="C279" t="s">
        <v>661</v>
      </c>
    </row>
    <row r="280" spans="1:3" x14ac:dyDescent="0.4">
      <c r="A280" t="s">
        <v>316</v>
      </c>
      <c r="B280">
        <f ca="1">Sheet1!E280</f>
        <v>23</v>
      </c>
      <c r="C280" t="s">
        <v>661</v>
      </c>
    </row>
    <row r="281" spans="1:3" x14ac:dyDescent="0.4">
      <c r="A281" t="s">
        <v>317</v>
      </c>
      <c r="B281">
        <f ca="1">Sheet1!E281</f>
        <v>35</v>
      </c>
      <c r="C281" t="s">
        <v>661</v>
      </c>
    </row>
    <row r="282" spans="1:3" x14ac:dyDescent="0.4">
      <c r="A282" t="s">
        <v>318</v>
      </c>
      <c r="B282">
        <f ca="1">Sheet1!E282</f>
        <v>30</v>
      </c>
      <c r="C282" t="s">
        <v>661</v>
      </c>
    </row>
    <row r="283" spans="1:3" x14ac:dyDescent="0.4">
      <c r="A283" t="s">
        <v>319</v>
      </c>
      <c r="B283">
        <f ca="1">Sheet1!E283</f>
        <v>24</v>
      </c>
      <c r="C283" t="s">
        <v>661</v>
      </c>
    </row>
    <row r="284" spans="1:3" x14ac:dyDescent="0.4">
      <c r="A284" t="s">
        <v>320</v>
      </c>
      <c r="B284">
        <f ca="1">Sheet1!E284</f>
        <v>40</v>
      </c>
      <c r="C284" t="s">
        <v>661</v>
      </c>
    </row>
    <row r="285" spans="1:3" x14ac:dyDescent="0.4">
      <c r="A285" t="s">
        <v>321</v>
      </c>
      <c r="B285">
        <f ca="1">Sheet1!E285</f>
        <v>38</v>
      </c>
      <c r="C285" t="s">
        <v>661</v>
      </c>
    </row>
    <row r="286" spans="1:3" x14ac:dyDescent="0.4">
      <c r="A286" t="s">
        <v>322</v>
      </c>
      <c r="B286">
        <f ca="1">Sheet1!E286</f>
        <v>15</v>
      </c>
      <c r="C286" t="s">
        <v>661</v>
      </c>
    </row>
    <row r="287" spans="1:3" x14ac:dyDescent="0.4">
      <c r="A287" t="s">
        <v>323</v>
      </c>
      <c r="B287">
        <f ca="1">Sheet1!E287</f>
        <v>42</v>
      </c>
      <c r="C287" t="s">
        <v>661</v>
      </c>
    </row>
    <row r="288" spans="1:3" x14ac:dyDescent="0.4">
      <c r="A288" t="s">
        <v>324</v>
      </c>
      <c r="B288">
        <f ca="1">Sheet1!E288</f>
        <v>12</v>
      </c>
      <c r="C288" t="s">
        <v>661</v>
      </c>
    </row>
    <row r="289" spans="1:3" x14ac:dyDescent="0.4">
      <c r="A289" t="s">
        <v>325</v>
      </c>
      <c r="B289">
        <f ca="1">Sheet1!E289</f>
        <v>32</v>
      </c>
      <c r="C289" t="s">
        <v>661</v>
      </c>
    </row>
    <row r="290" spans="1:3" x14ac:dyDescent="0.4">
      <c r="A290" t="s">
        <v>326</v>
      </c>
      <c r="B290">
        <f ca="1">Sheet1!E290</f>
        <v>16</v>
      </c>
      <c r="C290" t="s">
        <v>661</v>
      </c>
    </row>
    <row r="291" spans="1:3" x14ac:dyDescent="0.4">
      <c r="A291" t="s">
        <v>327</v>
      </c>
      <c r="B291">
        <f ca="1">Sheet1!E291</f>
        <v>30</v>
      </c>
      <c r="C291" t="s">
        <v>661</v>
      </c>
    </row>
    <row r="292" spans="1:3" x14ac:dyDescent="0.4">
      <c r="A292" t="s">
        <v>328</v>
      </c>
      <c r="B292">
        <f ca="1">Sheet1!E292</f>
        <v>10</v>
      </c>
      <c r="C292" t="s">
        <v>661</v>
      </c>
    </row>
    <row r="293" spans="1:3" x14ac:dyDescent="0.4">
      <c r="A293" t="s">
        <v>329</v>
      </c>
      <c r="B293">
        <f ca="1">Sheet1!E293</f>
        <v>27</v>
      </c>
      <c r="C293" t="s">
        <v>661</v>
      </c>
    </row>
    <row r="294" spans="1:3" x14ac:dyDescent="0.4">
      <c r="A294" t="s">
        <v>330</v>
      </c>
      <c r="B294">
        <f ca="1">Sheet1!E294</f>
        <v>30</v>
      </c>
      <c r="C294" t="s">
        <v>661</v>
      </c>
    </row>
    <row r="295" spans="1:3" x14ac:dyDescent="0.4">
      <c r="A295" t="s">
        <v>331</v>
      </c>
      <c r="B295">
        <f ca="1">Sheet1!E295</f>
        <v>16</v>
      </c>
      <c r="C295" t="s">
        <v>661</v>
      </c>
    </row>
    <row r="296" spans="1:3" x14ac:dyDescent="0.4">
      <c r="A296" t="s">
        <v>332</v>
      </c>
      <c r="B296">
        <f ca="1">Sheet1!E296</f>
        <v>43</v>
      </c>
      <c r="C296" t="s">
        <v>661</v>
      </c>
    </row>
    <row r="297" spans="1:3" x14ac:dyDescent="0.4">
      <c r="A297" t="s">
        <v>333</v>
      </c>
      <c r="B297">
        <f ca="1">Sheet1!E297</f>
        <v>32</v>
      </c>
      <c r="C297" t="s">
        <v>661</v>
      </c>
    </row>
    <row r="298" spans="1:3" x14ac:dyDescent="0.4">
      <c r="A298" t="s">
        <v>334</v>
      </c>
      <c r="B298">
        <f ca="1">Sheet1!E298</f>
        <v>42</v>
      </c>
      <c r="C298" t="s">
        <v>661</v>
      </c>
    </row>
    <row r="299" spans="1:3" x14ac:dyDescent="0.4">
      <c r="A299" t="s">
        <v>335</v>
      </c>
      <c r="B299">
        <f ca="1">Sheet1!E299</f>
        <v>16</v>
      </c>
      <c r="C299" t="s">
        <v>661</v>
      </c>
    </row>
    <row r="300" spans="1:3" x14ac:dyDescent="0.4">
      <c r="A300" t="s">
        <v>336</v>
      </c>
      <c r="B300">
        <f ca="1">Sheet1!E300</f>
        <v>10</v>
      </c>
      <c r="C300" t="s">
        <v>661</v>
      </c>
    </row>
    <row r="301" spans="1:3" x14ac:dyDescent="0.4">
      <c r="A301" t="s">
        <v>337</v>
      </c>
      <c r="B301">
        <f ca="1">Sheet1!E301</f>
        <v>14</v>
      </c>
      <c r="C301" t="s">
        <v>661</v>
      </c>
    </row>
    <row r="302" spans="1:3" x14ac:dyDescent="0.4">
      <c r="A302" t="s">
        <v>338</v>
      </c>
      <c r="B302">
        <f ca="1">Sheet1!E302</f>
        <v>49</v>
      </c>
      <c r="C302" t="s">
        <v>661</v>
      </c>
    </row>
    <row r="303" spans="1:3" x14ac:dyDescent="0.4">
      <c r="A303" t="s">
        <v>339</v>
      </c>
      <c r="B303">
        <f ca="1">Sheet1!E303</f>
        <v>42</v>
      </c>
      <c r="C303" t="s">
        <v>661</v>
      </c>
    </row>
    <row r="304" spans="1:3" x14ac:dyDescent="0.4">
      <c r="A304" t="s">
        <v>340</v>
      </c>
      <c r="B304">
        <f ca="1">Sheet1!E304</f>
        <v>28</v>
      </c>
      <c r="C304" t="s">
        <v>661</v>
      </c>
    </row>
    <row r="305" spans="1:3" x14ac:dyDescent="0.4">
      <c r="A305" t="s">
        <v>341</v>
      </c>
      <c r="B305">
        <f ca="1">Sheet1!E305</f>
        <v>30</v>
      </c>
      <c r="C305" t="s">
        <v>661</v>
      </c>
    </row>
    <row r="306" spans="1:3" x14ac:dyDescent="0.4">
      <c r="A306" t="s">
        <v>342</v>
      </c>
      <c r="B306">
        <f ca="1">Sheet1!E306</f>
        <v>50</v>
      </c>
      <c r="C306" t="s">
        <v>661</v>
      </c>
    </row>
    <row r="307" spans="1:3" x14ac:dyDescent="0.4">
      <c r="A307" t="s">
        <v>343</v>
      </c>
      <c r="B307">
        <f ca="1">Sheet1!E307</f>
        <v>36</v>
      </c>
      <c r="C307" t="s">
        <v>661</v>
      </c>
    </row>
    <row r="308" spans="1:3" x14ac:dyDescent="0.4">
      <c r="A308" t="s">
        <v>344</v>
      </c>
      <c r="B308">
        <f ca="1">Sheet1!E308</f>
        <v>19</v>
      </c>
      <c r="C308" t="s">
        <v>661</v>
      </c>
    </row>
    <row r="309" spans="1:3" x14ac:dyDescent="0.4">
      <c r="A309" t="s">
        <v>345</v>
      </c>
      <c r="B309">
        <f ca="1">Sheet1!E309</f>
        <v>38</v>
      </c>
      <c r="C309" t="s">
        <v>661</v>
      </c>
    </row>
    <row r="310" spans="1:3" x14ac:dyDescent="0.4">
      <c r="A310" t="s">
        <v>346</v>
      </c>
      <c r="B310">
        <f ca="1">Sheet1!E310</f>
        <v>27</v>
      </c>
      <c r="C310" t="s">
        <v>661</v>
      </c>
    </row>
    <row r="311" spans="1:3" x14ac:dyDescent="0.4">
      <c r="A311" t="s">
        <v>347</v>
      </c>
      <c r="B311">
        <f ca="1">Sheet1!E311</f>
        <v>10</v>
      </c>
      <c r="C311" t="s">
        <v>661</v>
      </c>
    </row>
    <row r="312" spans="1:3" x14ac:dyDescent="0.4">
      <c r="A312" t="s">
        <v>348</v>
      </c>
      <c r="B312">
        <f ca="1">Sheet1!E312</f>
        <v>29</v>
      </c>
      <c r="C312" t="s">
        <v>661</v>
      </c>
    </row>
    <row r="313" spans="1:3" x14ac:dyDescent="0.4">
      <c r="A313" t="s">
        <v>349</v>
      </c>
      <c r="B313">
        <f ca="1">Sheet1!E313</f>
        <v>15</v>
      </c>
      <c r="C313" t="s">
        <v>661</v>
      </c>
    </row>
    <row r="314" spans="1:3" x14ac:dyDescent="0.4">
      <c r="A314" t="s">
        <v>350</v>
      </c>
      <c r="B314">
        <f ca="1">Sheet1!E314</f>
        <v>13</v>
      </c>
      <c r="C314" t="s">
        <v>661</v>
      </c>
    </row>
    <row r="315" spans="1:3" x14ac:dyDescent="0.4">
      <c r="A315" t="s">
        <v>351</v>
      </c>
      <c r="B315">
        <f ca="1">Sheet1!E315</f>
        <v>13</v>
      </c>
      <c r="C315" t="s">
        <v>661</v>
      </c>
    </row>
    <row r="316" spans="1:3" x14ac:dyDescent="0.4">
      <c r="A316" t="s">
        <v>352</v>
      </c>
      <c r="B316">
        <f ca="1">Sheet1!E316</f>
        <v>46</v>
      </c>
      <c r="C316" t="s">
        <v>661</v>
      </c>
    </row>
    <row r="317" spans="1:3" x14ac:dyDescent="0.4">
      <c r="A317" t="s">
        <v>353</v>
      </c>
      <c r="B317">
        <f ca="1">Sheet1!E317</f>
        <v>17</v>
      </c>
      <c r="C317" t="s">
        <v>661</v>
      </c>
    </row>
    <row r="318" spans="1:3" x14ac:dyDescent="0.4">
      <c r="A318" t="s">
        <v>354</v>
      </c>
      <c r="B318">
        <f ca="1">Sheet1!E318</f>
        <v>49</v>
      </c>
      <c r="C318" t="s">
        <v>661</v>
      </c>
    </row>
    <row r="319" spans="1:3" x14ac:dyDescent="0.4">
      <c r="A319" t="s">
        <v>355</v>
      </c>
      <c r="B319">
        <f ca="1">Sheet1!E319</f>
        <v>38</v>
      </c>
      <c r="C319" t="s">
        <v>661</v>
      </c>
    </row>
    <row r="320" spans="1:3" x14ac:dyDescent="0.4">
      <c r="A320" t="s">
        <v>356</v>
      </c>
      <c r="B320">
        <f ca="1">Sheet1!E320</f>
        <v>40</v>
      </c>
      <c r="C320" t="s">
        <v>661</v>
      </c>
    </row>
    <row r="321" spans="1:3" x14ac:dyDescent="0.4">
      <c r="A321" t="s">
        <v>357</v>
      </c>
      <c r="B321">
        <f ca="1">Sheet1!E321</f>
        <v>35</v>
      </c>
      <c r="C321" t="s">
        <v>661</v>
      </c>
    </row>
    <row r="322" spans="1:3" x14ac:dyDescent="0.4">
      <c r="A322" t="s">
        <v>358</v>
      </c>
      <c r="B322">
        <f ca="1">Sheet1!E322</f>
        <v>43</v>
      </c>
      <c r="C322" t="s">
        <v>661</v>
      </c>
    </row>
    <row r="323" spans="1:3" x14ac:dyDescent="0.4">
      <c r="A323" t="s">
        <v>359</v>
      </c>
      <c r="B323">
        <f ca="1">Sheet1!E323</f>
        <v>28</v>
      </c>
      <c r="C323" t="s">
        <v>661</v>
      </c>
    </row>
    <row r="324" spans="1:3" x14ac:dyDescent="0.4">
      <c r="A324" t="s">
        <v>360</v>
      </c>
      <c r="B324">
        <f ca="1">Sheet1!E324</f>
        <v>49</v>
      </c>
      <c r="C324" t="s">
        <v>661</v>
      </c>
    </row>
    <row r="325" spans="1:3" x14ac:dyDescent="0.4">
      <c r="A325" t="s">
        <v>361</v>
      </c>
      <c r="B325">
        <f ca="1">Sheet1!E325</f>
        <v>43</v>
      </c>
      <c r="C325" t="s">
        <v>661</v>
      </c>
    </row>
    <row r="326" spans="1:3" x14ac:dyDescent="0.4">
      <c r="A326" t="s">
        <v>362</v>
      </c>
      <c r="B326">
        <f ca="1">Sheet1!E326</f>
        <v>13</v>
      </c>
      <c r="C326" t="s">
        <v>661</v>
      </c>
    </row>
    <row r="327" spans="1:3" x14ac:dyDescent="0.4">
      <c r="A327" t="s">
        <v>363</v>
      </c>
      <c r="B327">
        <f ca="1">Sheet1!E327</f>
        <v>36</v>
      </c>
      <c r="C327" t="s">
        <v>661</v>
      </c>
    </row>
    <row r="328" spans="1:3" x14ac:dyDescent="0.4">
      <c r="A328" t="s">
        <v>364</v>
      </c>
      <c r="B328">
        <f ca="1">Sheet1!E328</f>
        <v>16</v>
      </c>
      <c r="C328" t="s">
        <v>661</v>
      </c>
    </row>
    <row r="329" spans="1:3" x14ac:dyDescent="0.4">
      <c r="A329" t="s">
        <v>365</v>
      </c>
      <c r="B329">
        <f ca="1">Sheet1!E329</f>
        <v>41</v>
      </c>
      <c r="C329" t="s">
        <v>661</v>
      </c>
    </row>
    <row r="330" spans="1:3" x14ac:dyDescent="0.4">
      <c r="A330" t="s">
        <v>366</v>
      </c>
      <c r="B330">
        <f ca="1">Sheet1!E330</f>
        <v>24</v>
      </c>
      <c r="C330" t="s">
        <v>661</v>
      </c>
    </row>
    <row r="331" spans="1:3" x14ac:dyDescent="0.4">
      <c r="A331" t="s">
        <v>367</v>
      </c>
      <c r="B331">
        <f ca="1">Sheet1!E331</f>
        <v>25</v>
      </c>
      <c r="C331" t="s">
        <v>661</v>
      </c>
    </row>
    <row r="332" spans="1:3" x14ac:dyDescent="0.4">
      <c r="A332" t="s">
        <v>368</v>
      </c>
      <c r="B332">
        <f ca="1">Sheet1!E332</f>
        <v>27</v>
      </c>
      <c r="C332" t="s">
        <v>661</v>
      </c>
    </row>
    <row r="333" spans="1:3" x14ac:dyDescent="0.4">
      <c r="A333" t="s">
        <v>369</v>
      </c>
      <c r="B333">
        <f ca="1">Sheet1!E333</f>
        <v>12</v>
      </c>
      <c r="C333" t="s">
        <v>661</v>
      </c>
    </row>
    <row r="334" spans="1:3" x14ac:dyDescent="0.4">
      <c r="A334" t="s">
        <v>370</v>
      </c>
      <c r="B334">
        <f ca="1">Sheet1!E334</f>
        <v>44</v>
      </c>
      <c r="C334" t="s">
        <v>661</v>
      </c>
    </row>
    <row r="335" spans="1:3" x14ac:dyDescent="0.4">
      <c r="A335" t="s">
        <v>371</v>
      </c>
      <c r="B335">
        <f ca="1">Sheet1!E335</f>
        <v>39</v>
      </c>
      <c r="C335" t="s">
        <v>661</v>
      </c>
    </row>
    <row r="336" spans="1:3" x14ac:dyDescent="0.4">
      <c r="A336" t="s">
        <v>372</v>
      </c>
      <c r="B336">
        <f ca="1">Sheet1!E336</f>
        <v>24</v>
      </c>
      <c r="C336" t="s">
        <v>661</v>
      </c>
    </row>
    <row r="337" spans="1:3" x14ac:dyDescent="0.4">
      <c r="A337" t="s">
        <v>373</v>
      </c>
      <c r="B337">
        <f ca="1">Sheet1!E337</f>
        <v>46</v>
      </c>
      <c r="C337" t="s">
        <v>661</v>
      </c>
    </row>
    <row r="338" spans="1:3" x14ac:dyDescent="0.4">
      <c r="A338" t="s">
        <v>374</v>
      </c>
      <c r="B338">
        <f ca="1">Sheet1!E338</f>
        <v>26</v>
      </c>
      <c r="C338" t="s">
        <v>661</v>
      </c>
    </row>
    <row r="339" spans="1:3" x14ac:dyDescent="0.4">
      <c r="A339" t="s">
        <v>375</v>
      </c>
      <c r="B339">
        <f ca="1">Sheet1!E339</f>
        <v>17</v>
      </c>
      <c r="C339" t="s">
        <v>661</v>
      </c>
    </row>
    <row r="340" spans="1:3" x14ac:dyDescent="0.4">
      <c r="A340" t="s">
        <v>376</v>
      </c>
      <c r="B340">
        <f ca="1">Sheet1!E340</f>
        <v>30</v>
      </c>
      <c r="C340" t="s">
        <v>661</v>
      </c>
    </row>
    <row r="341" spans="1:3" x14ac:dyDescent="0.4">
      <c r="A341" t="s">
        <v>377</v>
      </c>
      <c r="B341">
        <f ca="1">Sheet1!E341</f>
        <v>15</v>
      </c>
      <c r="C341" t="s">
        <v>661</v>
      </c>
    </row>
    <row r="342" spans="1:3" x14ac:dyDescent="0.4">
      <c r="A342" t="s">
        <v>378</v>
      </c>
      <c r="B342">
        <f ca="1">Sheet1!E342</f>
        <v>44</v>
      </c>
      <c r="C342" t="s">
        <v>661</v>
      </c>
    </row>
    <row r="343" spans="1:3" x14ac:dyDescent="0.4">
      <c r="A343" t="s">
        <v>379</v>
      </c>
      <c r="B343">
        <f ca="1">Sheet1!E343</f>
        <v>36</v>
      </c>
      <c r="C343" t="s">
        <v>661</v>
      </c>
    </row>
    <row r="344" spans="1:3" x14ac:dyDescent="0.4">
      <c r="A344" t="s">
        <v>380</v>
      </c>
      <c r="B344">
        <f ca="1">Sheet1!E344</f>
        <v>28</v>
      </c>
      <c r="C344" t="s">
        <v>661</v>
      </c>
    </row>
    <row r="345" spans="1:3" x14ac:dyDescent="0.4">
      <c r="A345" t="s">
        <v>381</v>
      </c>
      <c r="B345">
        <f ca="1">Sheet1!E345</f>
        <v>38</v>
      </c>
      <c r="C345" t="s">
        <v>661</v>
      </c>
    </row>
    <row r="346" spans="1:3" x14ac:dyDescent="0.4">
      <c r="A346" t="s">
        <v>382</v>
      </c>
      <c r="B346">
        <f ca="1">Sheet1!E346</f>
        <v>15</v>
      </c>
      <c r="C346" t="s">
        <v>661</v>
      </c>
    </row>
    <row r="347" spans="1:3" x14ac:dyDescent="0.4">
      <c r="A347" t="s">
        <v>383</v>
      </c>
      <c r="B347">
        <f ca="1">Sheet1!E347</f>
        <v>31</v>
      </c>
      <c r="C347" t="s">
        <v>661</v>
      </c>
    </row>
    <row r="348" spans="1:3" x14ac:dyDescent="0.4">
      <c r="A348" t="s">
        <v>384</v>
      </c>
      <c r="B348">
        <f ca="1">Sheet1!E348</f>
        <v>24</v>
      </c>
      <c r="C348" t="s">
        <v>661</v>
      </c>
    </row>
    <row r="349" spans="1:3" x14ac:dyDescent="0.4">
      <c r="A349" t="s">
        <v>385</v>
      </c>
      <c r="B349">
        <f ca="1">Sheet1!E349</f>
        <v>45</v>
      </c>
      <c r="C349" t="s">
        <v>661</v>
      </c>
    </row>
    <row r="350" spans="1:3" x14ac:dyDescent="0.4">
      <c r="A350" t="s">
        <v>386</v>
      </c>
      <c r="B350">
        <f ca="1">Sheet1!E350</f>
        <v>43</v>
      </c>
      <c r="C350" t="s">
        <v>661</v>
      </c>
    </row>
    <row r="351" spans="1:3" x14ac:dyDescent="0.4">
      <c r="A351" t="s">
        <v>387</v>
      </c>
      <c r="B351">
        <f ca="1">Sheet1!E351</f>
        <v>20</v>
      </c>
      <c r="C351" t="s">
        <v>661</v>
      </c>
    </row>
    <row r="352" spans="1:3" x14ac:dyDescent="0.4">
      <c r="A352" t="s">
        <v>388</v>
      </c>
      <c r="B352">
        <f ca="1">Sheet1!E352</f>
        <v>18</v>
      </c>
      <c r="C352" t="s">
        <v>661</v>
      </c>
    </row>
    <row r="353" spans="1:3" x14ac:dyDescent="0.4">
      <c r="A353" t="s">
        <v>389</v>
      </c>
      <c r="B353">
        <f ca="1">Sheet1!E353</f>
        <v>34</v>
      </c>
      <c r="C353" t="s">
        <v>661</v>
      </c>
    </row>
    <row r="354" spans="1:3" x14ac:dyDescent="0.4">
      <c r="A354" t="s">
        <v>390</v>
      </c>
      <c r="B354">
        <f ca="1">Sheet1!E354</f>
        <v>34</v>
      </c>
      <c r="C354" t="s">
        <v>661</v>
      </c>
    </row>
    <row r="355" spans="1:3" x14ac:dyDescent="0.4">
      <c r="A355" t="s">
        <v>391</v>
      </c>
      <c r="B355">
        <f ca="1">Sheet1!E355</f>
        <v>34</v>
      </c>
      <c r="C355" t="s">
        <v>661</v>
      </c>
    </row>
    <row r="356" spans="1:3" x14ac:dyDescent="0.4">
      <c r="A356" t="s">
        <v>392</v>
      </c>
      <c r="B356">
        <f ca="1">Sheet1!E356</f>
        <v>28</v>
      </c>
      <c r="C356" t="s">
        <v>661</v>
      </c>
    </row>
    <row r="357" spans="1:3" x14ac:dyDescent="0.4">
      <c r="A357" t="s">
        <v>393</v>
      </c>
      <c r="B357">
        <f ca="1">Sheet1!E357</f>
        <v>11</v>
      </c>
      <c r="C357" t="s">
        <v>661</v>
      </c>
    </row>
    <row r="358" spans="1:3" x14ac:dyDescent="0.4">
      <c r="A358" t="s">
        <v>394</v>
      </c>
      <c r="B358">
        <f ca="1">Sheet1!E358</f>
        <v>18</v>
      </c>
      <c r="C358" t="s">
        <v>661</v>
      </c>
    </row>
    <row r="359" spans="1:3" x14ac:dyDescent="0.4">
      <c r="A359" t="s">
        <v>395</v>
      </c>
      <c r="B359">
        <f ca="1">Sheet1!E359</f>
        <v>11</v>
      </c>
      <c r="C359" t="s">
        <v>661</v>
      </c>
    </row>
    <row r="360" spans="1:3" x14ac:dyDescent="0.4">
      <c r="A360" t="s">
        <v>396</v>
      </c>
      <c r="B360">
        <f ca="1">Sheet1!E360</f>
        <v>12</v>
      </c>
      <c r="C360" t="s">
        <v>661</v>
      </c>
    </row>
    <row r="361" spans="1:3" x14ac:dyDescent="0.4">
      <c r="A361" t="s">
        <v>397</v>
      </c>
      <c r="B361">
        <f ca="1">Sheet1!E361</f>
        <v>19</v>
      </c>
      <c r="C361" t="s">
        <v>661</v>
      </c>
    </row>
    <row r="362" spans="1:3" x14ac:dyDescent="0.4">
      <c r="A362" t="s">
        <v>398</v>
      </c>
      <c r="B362">
        <f ca="1">Sheet1!E362</f>
        <v>50</v>
      </c>
      <c r="C362" t="s">
        <v>661</v>
      </c>
    </row>
    <row r="363" spans="1:3" x14ac:dyDescent="0.4">
      <c r="A363" t="s">
        <v>399</v>
      </c>
      <c r="B363">
        <f ca="1">Sheet1!E363</f>
        <v>50</v>
      </c>
      <c r="C363" t="s">
        <v>661</v>
      </c>
    </row>
    <row r="364" spans="1:3" x14ac:dyDescent="0.4">
      <c r="A364" t="s">
        <v>400</v>
      </c>
      <c r="B364">
        <f ca="1">Sheet1!E364</f>
        <v>15</v>
      </c>
      <c r="C364" t="s">
        <v>661</v>
      </c>
    </row>
    <row r="365" spans="1:3" x14ac:dyDescent="0.4">
      <c r="A365" t="s">
        <v>401</v>
      </c>
      <c r="B365">
        <f ca="1">Sheet1!E365</f>
        <v>21</v>
      </c>
      <c r="C365" t="s">
        <v>661</v>
      </c>
    </row>
    <row r="366" spans="1:3" x14ac:dyDescent="0.4">
      <c r="A366" t="s">
        <v>402</v>
      </c>
      <c r="B366">
        <f ca="1">Sheet1!E366</f>
        <v>48</v>
      </c>
      <c r="C366" t="s">
        <v>661</v>
      </c>
    </row>
    <row r="367" spans="1:3" x14ac:dyDescent="0.4">
      <c r="A367" t="s">
        <v>403</v>
      </c>
      <c r="B367">
        <f ca="1">Sheet1!E367</f>
        <v>17</v>
      </c>
      <c r="C367" t="s">
        <v>661</v>
      </c>
    </row>
    <row r="368" spans="1:3" x14ac:dyDescent="0.4">
      <c r="A368" t="s">
        <v>404</v>
      </c>
      <c r="B368">
        <f ca="1">Sheet1!E368</f>
        <v>10</v>
      </c>
      <c r="C368" t="s">
        <v>661</v>
      </c>
    </row>
    <row r="369" spans="1:3" x14ac:dyDescent="0.4">
      <c r="A369" t="s">
        <v>405</v>
      </c>
      <c r="B369">
        <f ca="1">Sheet1!E369</f>
        <v>33</v>
      </c>
      <c r="C369" t="s">
        <v>661</v>
      </c>
    </row>
    <row r="370" spans="1:3" x14ac:dyDescent="0.4">
      <c r="A370" t="s">
        <v>406</v>
      </c>
      <c r="B370">
        <f ca="1">Sheet1!E370</f>
        <v>42</v>
      </c>
      <c r="C370" t="s">
        <v>661</v>
      </c>
    </row>
    <row r="371" spans="1:3" x14ac:dyDescent="0.4">
      <c r="A371" t="s">
        <v>407</v>
      </c>
      <c r="B371">
        <f ca="1">Sheet1!E371</f>
        <v>47</v>
      </c>
      <c r="C371" t="s">
        <v>661</v>
      </c>
    </row>
    <row r="372" spans="1:3" x14ac:dyDescent="0.4">
      <c r="A372" t="s">
        <v>408</v>
      </c>
      <c r="B372">
        <f ca="1">Sheet1!E372</f>
        <v>13</v>
      </c>
      <c r="C372" t="s">
        <v>1127</v>
      </c>
    </row>
    <row r="373" spans="1:3" x14ac:dyDescent="0.4">
      <c r="A373" t="s">
        <v>409</v>
      </c>
      <c r="B373">
        <f ca="1">Sheet1!E373</f>
        <v>40</v>
      </c>
      <c r="C373" t="s">
        <v>1127</v>
      </c>
    </row>
    <row r="374" spans="1:3" x14ac:dyDescent="0.4">
      <c r="A374" t="s">
        <v>410</v>
      </c>
      <c r="B374">
        <f ca="1">Sheet1!E374</f>
        <v>27</v>
      </c>
      <c r="C374" t="s">
        <v>1127</v>
      </c>
    </row>
    <row r="375" spans="1:3" x14ac:dyDescent="0.4">
      <c r="A375" t="s">
        <v>411</v>
      </c>
      <c r="B375">
        <f ca="1">Sheet1!E375</f>
        <v>46</v>
      </c>
      <c r="C375" t="s">
        <v>1127</v>
      </c>
    </row>
    <row r="376" spans="1:3" x14ac:dyDescent="0.4">
      <c r="A376" t="s">
        <v>412</v>
      </c>
      <c r="B376">
        <f ca="1">Sheet1!E376</f>
        <v>21</v>
      </c>
      <c r="C376" t="s">
        <v>1127</v>
      </c>
    </row>
    <row r="377" spans="1:3" x14ac:dyDescent="0.4">
      <c r="A377" t="s">
        <v>413</v>
      </c>
      <c r="B377">
        <f ca="1">Sheet1!E377</f>
        <v>39</v>
      </c>
      <c r="C377" t="s">
        <v>1127</v>
      </c>
    </row>
    <row r="378" spans="1:3" x14ac:dyDescent="0.4">
      <c r="A378" t="s">
        <v>414</v>
      </c>
      <c r="B378">
        <f ca="1">Sheet1!E378</f>
        <v>29</v>
      </c>
      <c r="C378" t="s">
        <v>1127</v>
      </c>
    </row>
    <row r="379" spans="1:3" x14ac:dyDescent="0.4">
      <c r="A379" t="s">
        <v>415</v>
      </c>
      <c r="B379">
        <f ca="1">Sheet1!E379</f>
        <v>49</v>
      </c>
      <c r="C379" t="s">
        <v>1127</v>
      </c>
    </row>
    <row r="380" spans="1:3" x14ac:dyDescent="0.4">
      <c r="A380" t="s">
        <v>416</v>
      </c>
      <c r="B380">
        <f ca="1">Sheet1!E380</f>
        <v>37</v>
      </c>
      <c r="C380" t="s">
        <v>1127</v>
      </c>
    </row>
    <row r="381" spans="1:3" x14ac:dyDescent="0.4">
      <c r="A381" t="s">
        <v>417</v>
      </c>
      <c r="B381">
        <f ca="1">Sheet1!E381</f>
        <v>37</v>
      </c>
      <c r="C381" t="s">
        <v>1127</v>
      </c>
    </row>
    <row r="382" spans="1:3" x14ac:dyDescent="0.4">
      <c r="A382" t="s">
        <v>418</v>
      </c>
      <c r="B382">
        <f ca="1">Sheet1!E382</f>
        <v>29</v>
      </c>
      <c r="C382" t="s">
        <v>1127</v>
      </c>
    </row>
    <row r="383" spans="1:3" x14ac:dyDescent="0.4">
      <c r="A383" t="s">
        <v>419</v>
      </c>
      <c r="B383">
        <f ca="1">Sheet1!E383</f>
        <v>28</v>
      </c>
      <c r="C383" t="s">
        <v>1127</v>
      </c>
    </row>
    <row r="384" spans="1:3" x14ac:dyDescent="0.4">
      <c r="A384" t="s">
        <v>420</v>
      </c>
      <c r="B384">
        <f ca="1">Sheet1!E384</f>
        <v>11</v>
      </c>
      <c r="C384" t="s">
        <v>1127</v>
      </c>
    </row>
    <row r="385" spans="1:3" x14ac:dyDescent="0.4">
      <c r="A385" t="s">
        <v>421</v>
      </c>
      <c r="B385">
        <f ca="1">Sheet1!E385</f>
        <v>37</v>
      </c>
      <c r="C385" t="s">
        <v>1127</v>
      </c>
    </row>
    <row r="386" spans="1:3" x14ac:dyDescent="0.4">
      <c r="A386" t="s">
        <v>422</v>
      </c>
      <c r="B386">
        <f ca="1">Sheet1!E386</f>
        <v>43</v>
      </c>
      <c r="C386" t="s">
        <v>1127</v>
      </c>
    </row>
    <row r="387" spans="1:3" x14ac:dyDescent="0.4">
      <c r="A387" t="s">
        <v>423</v>
      </c>
      <c r="B387">
        <f ca="1">Sheet1!E387</f>
        <v>35</v>
      </c>
      <c r="C387" t="s">
        <v>1127</v>
      </c>
    </row>
    <row r="388" spans="1:3" x14ac:dyDescent="0.4">
      <c r="A388" t="s">
        <v>424</v>
      </c>
      <c r="B388">
        <f ca="1">Sheet1!E388</f>
        <v>19</v>
      </c>
      <c r="C388" t="s">
        <v>1127</v>
      </c>
    </row>
    <row r="389" spans="1:3" x14ac:dyDescent="0.4">
      <c r="A389" t="s">
        <v>425</v>
      </c>
      <c r="B389">
        <f ca="1">Sheet1!E389</f>
        <v>43</v>
      </c>
      <c r="C389" t="s">
        <v>1127</v>
      </c>
    </row>
    <row r="390" spans="1:3" x14ac:dyDescent="0.4">
      <c r="A390" t="s">
        <v>426</v>
      </c>
      <c r="B390">
        <f ca="1">Sheet1!E390</f>
        <v>36</v>
      </c>
      <c r="C390" t="s">
        <v>1127</v>
      </c>
    </row>
    <row r="391" spans="1:3" x14ac:dyDescent="0.4">
      <c r="A391" t="s">
        <v>427</v>
      </c>
      <c r="B391">
        <f ca="1">Sheet1!E391</f>
        <v>38</v>
      </c>
      <c r="C391" t="s">
        <v>1127</v>
      </c>
    </row>
    <row r="392" spans="1:3" x14ac:dyDescent="0.4">
      <c r="A392" t="s">
        <v>428</v>
      </c>
      <c r="B392">
        <f ca="1">Sheet1!E392</f>
        <v>12</v>
      </c>
      <c r="C392" t="s">
        <v>1127</v>
      </c>
    </row>
    <row r="393" spans="1:3" x14ac:dyDescent="0.4">
      <c r="A393" t="s">
        <v>429</v>
      </c>
      <c r="B393">
        <f ca="1">Sheet1!E393</f>
        <v>31</v>
      </c>
      <c r="C393" t="s">
        <v>1127</v>
      </c>
    </row>
    <row r="394" spans="1:3" x14ac:dyDescent="0.4">
      <c r="A394" t="s">
        <v>430</v>
      </c>
      <c r="B394">
        <f ca="1">Sheet1!E394</f>
        <v>24</v>
      </c>
      <c r="C394" t="s">
        <v>1127</v>
      </c>
    </row>
    <row r="395" spans="1:3" x14ac:dyDescent="0.4">
      <c r="A395" t="s">
        <v>431</v>
      </c>
      <c r="B395">
        <f ca="1">Sheet1!E395</f>
        <v>34</v>
      </c>
      <c r="C395" t="s">
        <v>1127</v>
      </c>
    </row>
    <row r="396" spans="1:3" x14ac:dyDescent="0.4">
      <c r="A396" t="s">
        <v>432</v>
      </c>
      <c r="B396">
        <f ca="1">Sheet1!E396</f>
        <v>27</v>
      </c>
      <c r="C396" t="s">
        <v>1127</v>
      </c>
    </row>
    <row r="397" spans="1:3" x14ac:dyDescent="0.4">
      <c r="A397" t="s">
        <v>433</v>
      </c>
      <c r="B397">
        <f ca="1">Sheet1!E397</f>
        <v>37</v>
      </c>
      <c r="C397" t="s">
        <v>1127</v>
      </c>
    </row>
    <row r="398" spans="1:3" x14ac:dyDescent="0.4">
      <c r="A398" t="s">
        <v>434</v>
      </c>
      <c r="B398">
        <f ca="1">Sheet1!E398</f>
        <v>33</v>
      </c>
      <c r="C398" t="s">
        <v>1127</v>
      </c>
    </row>
    <row r="399" spans="1:3" x14ac:dyDescent="0.4">
      <c r="A399" t="s">
        <v>435</v>
      </c>
      <c r="B399">
        <f ca="1">Sheet1!E399</f>
        <v>47</v>
      </c>
      <c r="C399" t="s">
        <v>1127</v>
      </c>
    </row>
    <row r="400" spans="1:3" x14ac:dyDescent="0.4">
      <c r="A400" t="s">
        <v>436</v>
      </c>
      <c r="B400">
        <f ca="1">Sheet1!E400</f>
        <v>47</v>
      </c>
      <c r="C400" t="s">
        <v>1127</v>
      </c>
    </row>
    <row r="401" spans="1:3" x14ac:dyDescent="0.4">
      <c r="A401" t="s">
        <v>437</v>
      </c>
      <c r="B401">
        <f ca="1">Sheet1!E401</f>
        <v>41</v>
      </c>
      <c r="C401" t="s">
        <v>1127</v>
      </c>
    </row>
    <row r="402" spans="1:3" x14ac:dyDescent="0.4">
      <c r="A402" t="s">
        <v>678</v>
      </c>
      <c r="B402">
        <f ca="1">Sheet1!E402</f>
        <v>22</v>
      </c>
      <c r="C402" t="s">
        <v>1127</v>
      </c>
    </row>
    <row r="403" spans="1:3" x14ac:dyDescent="0.4">
      <c r="A403" t="s">
        <v>679</v>
      </c>
      <c r="B403">
        <f ca="1">Sheet1!E403</f>
        <v>33</v>
      </c>
      <c r="C403" t="s">
        <v>1127</v>
      </c>
    </row>
    <row r="404" spans="1:3" x14ac:dyDescent="0.4">
      <c r="A404" t="s">
        <v>680</v>
      </c>
      <c r="B404">
        <f ca="1">Sheet1!E404</f>
        <v>23</v>
      </c>
      <c r="C404" t="s">
        <v>1127</v>
      </c>
    </row>
    <row r="405" spans="1:3" x14ac:dyDescent="0.4">
      <c r="A405" t="s">
        <v>681</v>
      </c>
      <c r="B405">
        <f ca="1">Sheet1!E405</f>
        <v>14</v>
      </c>
      <c r="C405" t="s">
        <v>1127</v>
      </c>
    </row>
    <row r="406" spans="1:3" x14ac:dyDescent="0.4">
      <c r="A406" t="s">
        <v>682</v>
      </c>
      <c r="B406">
        <f ca="1">Sheet1!E406</f>
        <v>39</v>
      </c>
      <c r="C406" t="s">
        <v>1127</v>
      </c>
    </row>
    <row r="407" spans="1:3" x14ac:dyDescent="0.4">
      <c r="A407" t="s">
        <v>683</v>
      </c>
      <c r="B407">
        <f ca="1">Sheet1!E407</f>
        <v>10</v>
      </c>
      <c r="C407" t="s">
        <v>1127</v>
      </c>
    </row>
    <row r="408" spans="1:3" x14ac:dyDescent="0.4">
      <c r="A408" t="s">
        <v>684</v>
      </c>
      <c r="B408">
        <f ca="1">Sheet1!E408</f>
        <v>17</v>
      </c>
      <c r="C408" t="s">
        <v>1127</v>
      </c>
    </row>
    <row r="409" spans="1:3" x14ac:dyDescent="0.4">
      <c r="A409" t="s">
        <v>685</v>
      </c>
      <c r="B409">
        <f ca="1">Sheet1!E409</f>
        <v>32</v>
      </c>
      <c r="C409" t="s">
        <v>1127</v>
      </c>
    </row>
    <row r="410" spans="1:3" x14ac:dyDescent="0.4">
      <c r="A410" t="s">
        <v>686</v>
      </c>
      <c r="B410">
        <f ca="1">Sheet1!E410</f>
        <v>39</v>
      </c>
      <c r="C410" t="s">
        <v>1127</v>
      </c>
    </row>
    <row r="411" spans="1:3" x14ac:dyDescent="0.4">
      <c r="A411" t="s">
        <v>687</v>
      </c>
      <c r="B411">
        <f ca="1">Sheet1!E411</f>
        <v>35</v>
      </c>
      <c r="C411" t="s">
        <v>1127</v>
      </c>
    </row>
    <row r="412" spans="1:3" x14ac:dyDescent="0.4">
      <c r="A412" t="s">
        <v>688</v>
      </c>
      <c r="B412">
        <f ca="1">Sheet1!E412</f>
        <v>12</v>
      </c>
      <c r="C412" t="s">
        <v>1127</v>
      </c>
    </row>
    <row r="413" spans="1:3" x14ac:dyDescent="0.4">
      <c r="A413" t="s">
        <v>689</v>
      </c>
      <c r="B413">
        <f ca="1">Sheet1!E413</f>
        <v>45</v>
      </c>
      <c r="C413" t="s">
        <v>1127</v>
      </c>
    </row>
    <row r="414" spans="1:3" x14ac:dyDescent="0.4">
      <c r="A414" t="s">
        <v>690</v>
      </c>
      <c r="B414">
        <f ca="1">Sheet1!E414</f>
        <v>36</v>
      </c>
      <c r="C414" t="s">
        <v>1127</v>
      </c>
    </row>
    <row r="415" spans="1:3" x14ac:dyDescent="0.4">
      <c r="A415" t="s">
        <v>691</v>
      </c>
      <c r="B415">
        <f ca="1">Sheet1!E415</f>
        <v>39</v>
      </c>
      <c r="C415" t="s">
        <v>1127</v>
      </c>
    </row>
    <row r="416" spans="1:3" x14ac:dyDescent="0.4">
      <c r="A416" t="s">
        <v>692</v>
      </c>
      <c r="B416">
        <f ca="1">Sheet1!E416</f>
        <v>35</v>
      </c>
      <c r="C416" t="s">
        <v>1127</v>
      </c>
    </row>
    <row r="417" spans="1:3" x14ac:dyDescent="0.4">
      <c r="A417" t="s">
        <v>693</v>
      </c>
      <c r="B417">
        <f ca="1">Sheet1!E417</f>
        <v>19</v>
      </c>
      <c r="C417" t="s">
        <v>1127</v>
      </c>
    </row>
    <row r="418" spans="1:3" x14ac:dyDescent="0.4">
      <c r="A418" t="s">
        <v>694</v>
      </c>
      <c r="B418">
        <f ca="1">Sheet1!E418</f>
        <v>32</v>
      </c>
      <c r="C418" t="s">
        <v>1127</v>
      </c>
    </row>
    <row r="419" spans="1:3" x14ac:dyDescent="0.4">
      <c r="A419" t="s">
        <v>695</v>
      </c>
      <c r="B419">
        <f ca="1">Sheet1!E419</f>
        <v>41</v>
      </c>
      <c r="C419" t="s">
        <v>1127</v>
      </c>
    </row>
    <row r="420" spans="1:3" x14ac:dyDescent="0.4">
      <c r="A420" t="s">
        <v>696</v>
      </c>
      <c r="B420">
        <f ca="1">Sheet1!E420</f>
        <v>29</v>
      </c>
      <c r="C420" t="s">
        <v>1127</v>
      </c>
    </row>
    <row r="421" spans="1:3" x14ac:dyDescent="0.4">
      <c r="A421" t="s">
        <v>697</v>
      </c>
      <c r="B421">
        <f ca="1">Sheet1!E421</f>
        <v>14</v>
      </c>
      <c r="C421" t="s">
        <v>1127</v>
      </c>
    </row>
    <row r="422" spans="1:3" x14ac:dyDescent="0.4">
      <c r="A422" t="s">
        <v>698</v>
      </c>
      <c r="B422">
        <f ca="1">Sheet1!E422</f>
        <v>12</v>
      </c>
      <c r="C422" t="s">
        <v>1127</v>
      </c>
    </row>
    <row r="423" spans="1:3" x14ac:dyDescent="0.4">
      <c r="A423" t="s">
        <v>699</v>
      </c>
      <c r="B423">
        <f ca="1">Sheet1!E423</f>
        <v>23</v>
      </c>
      <c r="C423" t="s">
        <v>1127</v>
      </c>
    </row>
    <row r="424" spans="1:3" x14ac:dyDescent="0.4">
      <c r="A424" t="s">
        <v>700</v>
      </c>
      <c r="B424">
        <f ca="1">Sheet1!E424</f>
        <v>33</v>
      </c>
      <c r="C424" t="s">
        <v>1127</v>
      </c>
    </row>
    <row r="425" spans="1:3" x14ac:dyDescent="0.4">
      <c r="A425" t="s">
        <v>701</v>
      </c>
      <c r="B425">
        <f ca="1">Sheet1!E425</f>
        <v>23</v>
      </c>
      <c r="C425" t="s">
        <v>1127</v>
      </c>
    </row>
    <row r="426" spans="1:3" x14ac:dyDescent="0.4">
      <c r="A426" t="s">
        <v>702</v>
      </c>
      <c r="B426">
        <f ca="1">Sheet1!E426</f>
        <v>21</v>
      </c>
      <c r="C426" t="s">
        <v>1127</v>
      </c>
    </row>
    <row r="427" spans="1:3" x14ac:dyDescent="0.4">
      <c r="A427" t="s">
        <v>703</v>
      </c>
      <c r="B427">
        <f ca="1">Sheet1!E427</f>
        <v>35</v>
      </c>
      <c r="C427" t="s">
        <v>1127</v>
      </c>
    </row>
    <row r="428" spans="1:3" x14ac:dyDescent="0.4">
      <c r="A428" t="s">
        <v>704</v>
      </c>
      <c r="B428">
        <f ca="1">Sheet1!E428</f>
        <v>50</v>
      </c>
      <c r="C428" t="s">
        <v>1127</v>
      </c>
    </row>
    <row r="429" spans="1:3" x14ac:dyDescent="0.4">
      <c r="A429" t="s">
        <v>705</v>
      </c>
      <c r="B429">
        <f ca="1">Sheet1!E429</f>
        <v>31</v>
      </c>
      <c r="C429" t="s">
        <v>1127</v>
      </c>
    </row>
    <row r="430" spans="1:3" x14ac:dyDescent="0.4">
      <c r="A430" t="s">
        <v>706</v>
      </c>
      <c r="B430">
        <f ca="1">Sheet1!E430</f>
        <v>37</v>
      </c>
      <c r="C430" t="s">
        <v>1127</v>
      </c>
    </row>
    <row r="431" spans="1:3" x14ac:dyDescent="0.4">
      <c r="A431" t="s">
        <v>707</v>
      </c>
      <c r="B431">
        <f ca="1">Sheet1!E431</f>
        <v>27</v>
      </c>
      <c r="C431" t="s">
        <v>1127</v>
      </c>
    </row>
    <row r="432" spans="1:3" x14ac:dyDescent="0.4">
      <c r="A432" t="s">
        <v>708</v>
      </c>
      <c r="B432">
        <f ca="1">Sheet1!E432</f>
        <v>49</v>
      </c>
      <c r="C432" t="s">
        <v>1127</v>
      </c>
    </row>
    <row r="433" spans="1:3" x14ac:dyDescent="0.4">
      <c r="A433" t="s">
        <v>709</v>
      </c>
      <c r="B433">
        <f ca="1">Sheet1!E433</f>
        <v>18</v>
      </c>
      <c r="C433" t="s">
        <v>1127</v>
      </c>
    </row>
    <row r="434" spans="1:3" x14ac:dyDescent="0.4">
      <c r="A434" t="s">
        <v>710</v>
      </c>
      <c r="B434">
        <f ca="1">Sheet1!E434</f>
        <v>49</v>
      </c>
      <c r="C434" t="s">
        <v>1127</v>
      </c>
    </row>
    <row r="435" spans="1:3" x14ac:dyDescent="0.4">
      <c r="A435" t="s">
        <v>711</v>
      </c>
      <c r="B435">
        <f ca="1">Sheet1!E435</f>
        <v>50</v>
      </c>
      <c r="C435" t="s">
        <v>1127</v>
      </c>
    </row>
    <row r="436" spans="1:3" x14ac:dyDescent="0.4">
      <c r="A436" t="s">
        <v>712</v>
      </c>
      <c r="B436">
        <f ca="1">Sheet1!E436</f>
        <v>29</v>
      </c>
      <c r="C436" t="s">
        <v>1127</v>
      </c>
    </row>
    <row r="437" spans="1:3" x14ac:dyDescent="0.4">
      <c r="A437" t="s">
        <v>713</v>
      </c>
      <c r="B437">
        <f ca="1">Sheet1!E437</f>
        <v>40</v>
      </c>
      <c r="C437" t="s">
        <v>1127</v>
      </c>
    </row>
    <row r="438" spans="1:3" x14ac:dyDescent="0.4">
      <c r="A438" t="s">
        <v>714</v>
      </c>
      <c r="B438">
        <f ca="1">Sheet1!E438</f>
        <v>41</v>
      </c>
      <c r="C438" t="s">
        <v>1127</v>
      </c>
    </row>
    <row r="439" spans="1:3" x14ac:dyDescent="0.4">
      <c r="A439" t="s">
        <v>715</v>
      </c>
      <c r="B439">
        <f ca="1">Sheet1!E439</f>
        <v>36</v>
      </c>
      <c r="C439" t="s">
        <v>1127</v>
      </c>
    </row>
    <row r="440" spans="1:3" x14ac:dyDescent="0.4">
      <c r="A440" t="s">
        <v>716</v>
      </c>
      <c r="B440">
        <f ca="1">Sheet1!E440</f>
        <v>41</v>
      </c>
      <c r="C440" t="s">
        <v>1127</v>
      </c>
    </row>
    <row r="441" spans="1:3" x14ac:dyDescent="0.4">
      <c r="A441" t="s">
        <v>717</v>
      </c>
      <c r="B441">
        <f ca="1">Sheet1!E441</f>
        <v>30</v>
      </c>
      <c r="C441" t="s">
        <v>1127</v>
      </c>
    </row>
    <row r="442" spans="1:3" x14ac:dyDescent="0.4">
      <c r="A442" t="s">
        <v>718</v>
      </c>
      <c r="B442">
        <f ca="1">Sheet1!E442</f>
        <v>20</v>
      </c>
      <c r="C442" t="s">
        <v>1127</v>
      </c>
    </row>
    <row r="443" spans="1:3" x14ac:dyDescent="0.4">
      <c r="A443" t="s">
        <v>719</v>
      </c>
      <c r="B443">
        <f ca="1">Sheet1!E443</f>
        <v>41</v>
      </c>
      <c r="C443" t="s">
        <v>1127</v>
      </c>
    </row>
    <row r="444" spans="1:3" x14ac:dyDescent="0.4">
      <c r="A444" t="s">
        <v>720</v>
      </c>
      <c r="B444">
        <f ca="1">Sheet1!E444</f>
        <v>28</v>
      </c>
      <c r="C444" t="s">
        <v>1127</v>
      </c>
    </row>
    <row r="445" spans="1:3" x14ac:dyDescent="0.4">
      <c r="A445" t="s">
        <v>721</v>
      </c>
      <c r="B445">
        <f ca="1">Sheet1!E445</f>
        <v>38</v>
      </c>
      <c r="C445" t="s">
        <v>1127</v>
      </c>
    </row>
    <row r="446" spans="1:3" x14ac:dyDescent="0.4">
      <c r="A446" t="s">
        <v>722</v>
      </c>
      <c r="B446">
        <f ca="1">Sheet1!E446</f>
        <v>36</v>
      </c>
      <c r="C446" t="s">
        <v>1127</v>
      </c>
    </row>
    <row r="447" spans="1:3" x14ac:dyDescent="0.4">
      <c r="A447" t="s">
        <v>723</v>
      </c>
      <c r="B447">
        <f ca="1">Sheet1!E447</f>
        <v>34</v>
      </c>
      <c r="C447" t="s">
        <v>1127</v>
      </c>
    </row>
    <row r="448" spans="1:3" x14ac:dyDescent="0.4">
      <c r="A448" t="s">
        <v>724</v>
      </c>
      <c r="B448">
        <f ca="1">Sheet1!E448</f>
        <v>27</v>
      </c>
      <c r="C448" t="s">
        <v>1127</v>
      </c>
    </row>
    <row r="449" spans="1:3" x14ac:dyDescent="0.4">
      <c r="A449" t="s">
        <v>725</v>
      </c>
      <c r="B449">
        <f ca="1">Sheet1!E449</f>
        <v>11</v>
      </c>
      <c r="C449" t="s">
        <v>1127</v>
      </c>
    </row>
    <row r="450" spans="1:3" x14ac:dyDescent="0.4">
      <c r="A450" t="s">
        <v>726</v>
      </c>
      <c r="B450">
        <f ca="1">Sheet1!E450</f>
        <v>47</v>
      </c>
      <c r="C450" t="s">
        <v>1127</v>
      </c>
    </row>
    <row r="451" spans="1:3" x14ac:dyDescent="0.4">
      <c r="A451" t="s">
        <v>727</v>
      </c>
      <c r="B451">
        <f ca="1">Sheet1!E451</f>
        <v>44</v>
      </c>
      <c r="C451" t="s">
        <v>1127</v>
      </c>
    </row>
    <row r="452" spans="1:3" x14ac:dyDescent="0.4">
      <c r="A452" t="s">
        <v>1117</v>
      </c>
      <c r="B452">
        <f ca="1">Sheet1!E452</f>
        <v>7</v>
      </c>
      <c r="C452" t="s">
        <v>654</v>
      </c>
    </row>
    <row r="453" spans="1:3" x14ac:dyDescent="0.4">
      <c r="A453" t="s">
        <v>1118</v>
      </c>
      <c r="B453">
        <f ca="1">Sheet1!E453</f>
        <v>7</v>
      </c>
      <c r="C453" t="s">
        <v>654</v>
      </c>
    </row>
    <row r="454" spans="1:3" x14ac:dyDescent="0.4">
      <c r="A454" t="s">
        <v>449</v>
      </c>
      <c r="B454">
        <f ca="1">Sheet1!E454</f>
        <v>10</v>
      </c>
      <c r="C454" t="s">
        <v>654</v>
      </c>
    </row>
    <row r="455" spans="1:3" x14ac:dyDescent="0.4">
      <c r="A455" t="s">
        <v>450</v>
      </c>
      <c r="B455">
        <f ca="1">Sheet1!E455</f>
        <v>8</v>
      </c>
      <c r="C455" t="s">
        <v>654</v>
      </c>
    </row>
    <row r="456" spans="1:3" x14ac:dyDescent="0.4">
      <c r="A456" t="s">
        <v>451</v>
      </c>
      <c r="B456">
        <f ca="1">Sheet1!E456</f>
        <v>9</v>
      </c>
      <c r="C456" t="s">
        <v>654</v>
      </c>
    </row>
    <row r="457" spans="1:3" x14ac:dyDescent="0.4">
      <c r="A457" t="s">
        <v>452</v>
      </c>
      <c r="B457">
        <f ca="1">Sheet1!E457</f>
        <v>10</v>
      </c>
      <c r="C457" t="s">
        <v>654</v>
      </c>
    </row>
    <row r="458" spans="1:3" x14ac:dyDescent="0.4">
      <c r="A458" t="s">
        <v>453</v>
      </c>
      <c r="B458">
        <f ca="1">Sheet1!E458</f>
        <v>5</v>
      </c>
      <c r="C458" t="s">
        <v>654</v>
      </c>
    </row>
    <row r="459" spans="1:3" x14ac:dyDescent="0.4">
      <c r="A459" t="s">
        <v>454</v>
      </c>
      <c r="B459">
        <f ca="1">Sheet1!E459</f>
        <v>8</v>
      </c>
      <c r="C459" t="s">
        <v>654</v>
      </c>
    </row>
    <row r="460" spans="1:3" x14ac:dyDescent="0.4">
      <c r="A460" t="s">
        <v>455</v>
      </c>
      <c r="B460">
        <f ca="1">Sheet1!E460</f>
        <v>8</v>
      </c>
      <c r="C460" t="s">
        <v>654</v>
      </c>
    </row>
    <row r="461" spans="1:3" x14ac:dyDescent="0.4">
      <c r="A461" t="s">
        <v>456</v>
      </c>
      <c r="B461">
        <f ca="1">Sheet1!E461</f>
        <v>5</v>
      </c>
      <c r="C461" t="s">
        <v>654</v>
      </c>
    </row>
    <row r="462" spans="1:3" x14ac:dyDescent="0.4">
      <c r="A462" t="s">
        <v>457</v>
      </c>
      <c r="B462">
        <f ca="1">Sheet1!E462</f>
        <v>6</v>
      </c>
      <c r="C462" t="s">
        <v>654</v>
      </c>
    </row>
    <row r="463" spans="1:3" x14ac:dyDescent="0.4">
      <c r="A463" t="s">
        <v>458</v>
      </c>
      <c r="B463">
        <f ca="1">Sheet1!E463</f>
        <v>6</v>
      </c>
      <c r="C463" t="s">
        <v>654</v>
      </c>
    </row>
    <row r="464" spans="1:3" x14ac:dyDescent="0.4">
      <c r="A464" t="s">
        <v>459</v>
      </c>
      <c r="B464">
        <f ca="1">Sheet1!E464</f>
        <v>9</v>
      </c>
      <c r="C464" t="s">
        <v>654</v>
      </c>
    </row>
    <row r="465" spans="1:3" x14ac:dyDescent="0.4">
      <c r="A465" t="s">
        <v>460</v>
      </c>
      <c r="B465">
        <f ca="1">Sheet1!E465</f>
        <v>7</v>
      </c>
      <c r="C465" t="s">
        <v>654</v>
      </c>
    </row>
    <row r="466" spans="1:3" x14ac:dyDescent="0.4">
      <c r="A466" t="s">
        <v>461</v>
      </c>
      <c r="B466">
        <f ca="1">Sheet1!E466</f>
        <v>10</v>
      </c>
      <c r="C466" t="s">
        <v>654</v>
      </c>
    </row>
    <row r="467" spans="1:3" x14ac:dyDescent="0.4">
      <c r="A467" t="s">
        <v>462</v>
      </c>
      <c r="B467">
        <f ca="1">Sheet1!E467</f>
        <v>9</v>
      </c>
      <c r="C467" t="s">
        <v>654</v>
      </c>
    </row>
    <row r="468" spans="1:3" x14ac:dyDescent="0.4">
      <c r="A468" t="s">
        <v>463</v>
      </c>
      <c r="B468">
        <f ca="1">Sheet1!E468</f>
        <v>7</v>
      </c>
      <c r="C468" t="s">
        <v>654</v>
      </c>
    </row>
    <row r="469" spans="1:3" x14ac:dyDescent="0.4">
      <c r="A469" t="s">
        <v>464</v>
      </c>
      <c r="B469">
        <f ca="1">Sheet1!E469</f>
        <v>5</v>
      </c>
      <c r="C469" t="s">
        <v>654</v>
      </c>
    </row>
    <row r="470" spans="1:3" x14ac:dyDescent="0.4">
      <c r="A470" t="s">
        <v>465</v>
      </c>
      <c r="B470">
        <f ca="1">Sheet1!E470</f>
        <v>5</v>
      </c>
      <c r="C470" t="s">
        <v>654</v>
      </c>
    </row>
    <row r="471" spans="1:3" x14ac:dyDescent="0.4">
      <c r="A471" t="s">
        <v>466</v>
      </c>
      <c r="B471">
        <f ca="1">Sheet1!E471</f>
        <v>10</v>
      </c>
      <c r="C471" t="s">
        <v>654</v>
      </c>
    </row>
    <row r="472" spans="1:3" x14ac:dyDescent="0.4">
      <c r="A472" t="s">
        <v>467</v>
      </c>
      <c r="B472">
        <f ca="1">Sheet1!E472</f>
        <v>9</v>
      </c>
      <c r="C472" t="s">
        <v>654</v>
      </c>
    </row>
    <row r="473" spans="1:3" x14ac:dyDescent="0.4">
      <c r="A473" t="s">
        <v>468</v>
      </c>
      <c r="B473">
        <f ca="1">Sheet1!E473</f>
        <v>9</v>
      </c>
      <c r="C473" t="s">
        <v>654</v>
      </c>
    </row>
    <row r="474" spans="1:3" x14ac:dyDescent="0.4">
      <c r="A474" t="s">
        <v>469</v>
      </c>
      <c r="B474">
        <f ca="1">Sheet1!E474</f>
        <v>7</v>
      </c>
      <c r="C474" t="s">
        <v>654</v>
      </c>
    </row>
    <row r="475" spans="1:3" x14ac:dyDescent="0.4">
      <c r="A475" t="s">
        <v>470</v>
      </c>
      <c r="B475">
        <f ca="1">Sheet1!E475</f>
        <v>10</v>
      </c>
      <c r="C475" t="s">
        <v>654</v>
      </c>
    </row>
    <row r="476" spans="1:3" x14ac:dyDescent="0.4">
      <c r="A476" t="s">
        <v>471</v>
      </c>
      <c r="B476">
        <f ca="1">Sheet1!E476</f>
        <v>7</v>
      </c>
      <c r="C476" t="s">
        <v>654</v>
      </c>
    </row>
    <row r="477" spans="1:3" x14ac:dyDescent="0.4">
      <c r="A477" t="s">
        <v>472</v>
      </c>
      <c r="B477">
        <f ca="1">Sheet1!E477</f>
        <v>6</v>
      </c>
      <c r="C477" t="s">
        <v>654</v>
      </c>
    </row>
    <row r="478" spans="1:3" x14ac:dyDescent="0.4">
      <c r="A478" t="s">
        <v>473</v>
      </c>
      <c r="B478">
        <f ca="1">Sheet1!E478</f>
        <v>5</v>
      </c>
      <c r="C478" t="s">
        <v>654</v>
      </c>
    </row>
    <row r="479" spans="1:3" x14ac:dyDescent="0.4">
      <c r="A479" t="s">
        <v>474</v>
      </c>
      <c r="B479">
        <f ca="1">Sheet1!E479</f>
        <v>6</v>
      </c>
      <c r="C479" t="s">
        <v>654</v>
      </c>
    </row>
    <row r="480" spans="1:3" x14ac:dyDescent="0.4">
      <c r="A480" t="s">
        <v>475</v>
      </c>
      <c r="B480">
        <f ca="1">Sheet1!E480</f>
        <v>7</v>
      </c>
      <c r="C480" t="s">
        <v>654</v>
      </c>
    </row>
    <row r="481" spans="1:3" x14ac:dyDescent="0.4">
      <c r="A481" t="s">
        <v>476</v>
      </c>
      <c r="B481">
        <f ca="1">Sheet1!E481</f>
        <v>8</v>
      </c>
      <c r="C481" t="s">
        <v>654</v>
      </c>
    </row>
    <row r="482" spans="1:3" x14ac:dyDescent="0.4">
      <c r="A482" t="s">
        <v>477</v>
      </c>
      <c r="B482">
        <f ca="1">Sheet1!E482</f>
        <v>7</v>
      </c>
      <c r="C482" t="s">
        <v>654</v>
      </c>
    </row>
    <row r="483" spans="1:3" x14ac:dyDescent="0.4">
      <c r="A483" t="s">
        <v>478</v>
      </c>
      <c r="B483">
        <f ca="1">Sheet1!E483</f>
        <v>5</v>
      </c>
      <c r="C483" t="s">
        <v>654</v>
      </c>
    </row>
    <row r="484" spans="1:3" x14ac:dyDescent="0.4">
      <c r="A484" t="s">
        <v>479</v>
      </c>
      <c r="B484">
        <f ca="1">Sheet1!E484</f>
        <v>9</v>
      </c>
      <c r="C484" t="s">
        <v>654</v>
      </c>
    </row>
    <row r="485" spans="1:3" x14ac:dyDescent="0.4">
      <c r="A485" t="s">
        <v>480</v>
      </c>
      <c r="B485">
        <f ca="1">Sheet1!E485</f>
        <v>6</v>
      </c>
      <c r="C485" t="s">
        <v>654</v>
      </c>
    </row>
    <row r="486" spans="1:3" x14ac:dyDescent="0.4">
      <c r="A486" t="s">
        <v>481</v>
      </c>
      <c r="B486">
        <f ca="1">Sheet1!E486</f>
        <v>7</v>
      </c>
      <c r="C486" t="s">
        <v>654</v>
      </c>
    </row>
    <row r="487" spans="1:3" x14ac:dyDescent="0.4">
      <c r="A487" t="s">
        <v>482</v>
      </c>
      <c r="B487">
        <f ca="1">Sheet1!E487</f>
        <v>8</v>
      </c>
      <c r="C487" t="s">
        <v>654</v>
      </c>
    </row>
    <row r="488" spans="1:3" x14ac:dyDescent="0.4">
      <c r="A488" t="s">
        <v>483</v>
      </c>
      <c r="B488">
        <f ca="1">Sheet1!E488</f>
        <v>5</v>
      </c>
      <c r="C488" t="s">
        <v>654</v>
      </c>
    </row>
    <row r="489" spans="1:3" x14ac:dyDescent="0.4">
      <c r="A489" t="s">
        <v>484</v>
      </c>
      <c r="B489">
        <f ca="1">Sheet1!E489</f>
        <v>7</v>
      </c>
      <c r="C489" t="s">
        <v>654</v>
      </c>
    </row>
    <row r="490" spans="1:3" x14ac:dyDescent="0.4">
      <c r="A490" t="s">
        <v>485</v>
      </c>
      <c r="B490">
        <f ca="1">Sheet1!E490</f>
        <v>10</v>
      </c>
      <c r="C490" t="s">
        <v>654</v>
      </c>
    </row>
    <row r="491" spans="1:3" x14ac:dyDescent="0.4">
      <c r="A491" t="s">
        <v>486</v>
      </c>
      <c r="B491">
        <f ca="1">Sheet1!E491</f>
        <v>5</v>
      </c>
      <c r="C491" t="s">
        <v>654</v>
      </c>
    </row>
    <row r="492" spans="1:3" x14ac:dyDescent="0.4">
      <c r="A492" t="s">
        <v>487</v>
      </c>
      <c r="B492">
        <f ca="1">Sheet1!E492</f>
        <v>8</v>
      </c>
      <c r="C492" t="s">
        <v>654</v>
      </c>
    </row>
    <row r="493" spans="1:3" x14ac:dyDescent="0.4">
      <c r="A493" t="s">
        <v>488</v>
      </c>
      <c r="B493">
        <f ca="1">Sheet1!E493</f>
        <v>5</v>
      </c>
      <c r="C493" t="s">
        <v>654</v>
      </c>
    </row>
    <row r="494" spans="1:3" x14ac:dyDescent="0.4">
      <c r="A494" t="s">
        <v>489</v>
      </c>
      <c r="B494">
        <f ca="1">Sheet1!E494</f>
        <v>9</v>
      </c>
      <c r="C494" t="s">
        <v>654</v>
      </c>
    </row>
    <row r="495" spans="1:3" x14ac:dyDescent="0.4">
      <c r="A495" t="s">
        <v>490</v>
      </c>
      <c r="B495">
        <f ca="1">Sheet1!E495</f>
        <v>10</v>
      </c>
      <c r="C495" t="s">
        <v>654</v>
      </c>
    </row>
    <row r="496" spans="1:3" x14ac:dyDescent="0.4">
      <c r="A496" t="s">
        <v>491</v>
      </c>
      <c r="B496">
        <f ca="1">Sheet1!E496</f>
        <v>10</v>
      </c>
      <c r="C496" t="s">
        <v>654</v>
      </c>
    </row>
    <row r="497" spans="1:3" x14ac:dyDescent="0.4">
      <c r="A497" t="s">
        <v>492</v>
      </c>
      <c r="B497">
        <f ca="1">Sheet1!E497</f>
        <v>7</v>
      </c>
      <c r="C497" t="s">
        <v>654</v>
      </c>
    </row>
    <row r="498" spans="1:3" x14ac:dyDescent="0.4">
      <c r="A498" t="s">
        <v>493</v>
      </c>
      <c r="B498">
        <f ca="1">Sheet1!E498</f>
        <v>10</v>
      </c>
      <c r="C498" t="s">
        <v>654</v>
      </c>
    </row>
    <row r="499" spans="1:3" x14ac:dyDescent="0.4">
      <c r="A499" t="s">
        <v>494</v>
      </c>
      <c r="B499">
        <f ca="1">Sheet1!E499</f>
        <v>10</v>
      </c>
      <c r="C499" t="s">
        <v>654</v>
      </c>
    </row>
    <row r="500" spans="1:3" x14ac:dyDescent="0.4">
      <c r="A500" t="s">
        <v>495</v>
      </c>
      <c r="B500">
        <f ca="1">Sheet1!E500</f>
        <v>10</v>
      </c>
      <c r="C500" t="s">
        <v>654</v>
      </c>
    </row>
    <row r="501" spans="1:3" x14ac:dyDescent="0.4">
      <c r="A501" t="s">
        <v>496</v>
      </c>
      <c r="B501">
        <f ca="1">Sheet1!E501</f>
        <v>10</v>
      </c>
      <c r="C501" t="s">
        <v>654</v>
      </c>
    </row>
    <row r="502" spans="1:3" x14ac:dyDescent="0.4">
      <c r="A502" t="s">
        <v>497</v>
      </c>
      <c r="B502">
        <f ca="1">Sheet1!E502</f>
        <v>5</v>
      </c>
      <c r="C502" t="s">
        <v>654</v>
      </c>
    </row>
    <row r="503" spans="1:3" x14ac:dyDescent="0.4">
      <c r="A503" t="s">
        <v>498</v>
      </c>
      <c r="B503">
        <f ca="1">Sheet1!E503</f>
        <v>9</v>
      </c>
      <c r="C503" t="s">
        <v>654</v>
      </c>
    </row>
    <row r="504" spans="1:3" x14ac:dyDescent="0.4">
      <c r="A504" t="s">
        <v>499</v>
      </c>
      <c r="B504">
        <f ca="1">Sheet1!E504</f>
        <v>7</v>
      </c>
      <c r="C504" t="s">
        <v>654</v>
      </c>
    </row>
    <row r="505" spans="1:3" x14ac:dyDescent="0.4">
      <c r="A505" t="s">
        <v>500</v>
      </c>
      <c r="B505">
        <f ca="1">Sheet1!E505</f>
        <v>10</v>
      </c>
      <c r="C505" t="s">
        <v>654</v>
      </c>
    </row>
    <row r="506" spans="1:3" x14ac:dyDescent="0.4">
      <c r="A506" t="s">
        <v>501</v>
      </c>
      <c r="B506">
        <f ca="1">Sheet1!E506</f>
        <v>10</v>
      </c>
      <c r="C506" t="s">
        <v>654</v>
      </c>
    </row>
    <row r="507" spans="1:3" x14ac:dyDescent="0.4">
      <c r="A507" t="s">
        <v>502</v>
      </c>
      <c r="B507">
        <f ca="1">Sheet1!E507</f>
        <v>7</v>
      </c>
      <c r="C507" t="s">
        <v>654</v>
      </c>
    </row>
    <row r="508" spans="1:3" x14ac:dyDescent="0.4">
      <c r="A508" t="s">
        <v>503</v>
      </c>
      <c r="B508">
        <f ca="1">Sheet1!E508</f>
        <v>9</v>
      </c>
      <c r="C508" t="s">
        <v>654</v>
      </c>
    </row>
    <row r="509" spans="1:3" x14ac:dyDescent="0.4">
      <c r="A509" t="s">
        <v>504</v>
      </c>
      <c r="B509">
        <f ca="1">Sheet1!E509</f>
        <v>5</v>
      </c>
      <c r="C509" t="s">
        <v>654</v>
      </c>
    </row>
    <row r="510" spans="1:3" x14ac:dyDescent="0.4">
      <c r="A510" t="s">
        <v>505</v>
      </c>
      <c r="B510">
        <f ca="1">Sheet1!E510</f>
        <v>7</v>
      </c>
      <c r="C510" t="s">
        <v>654</v>
      </c>
    </row>
    <row r="511" spans="1:3" x14ac:dyDescent="0.4">
      <c r="A511" t="s">
        <v>506</v>
      </c>
      <c r="B511">
        <f ca="1">Sheet1!E511</f>
        <v>8</v>
      </c>
      <c r="C511" t="s">
        <v>654</v>
      </c>
    </row>
    <row r="512" spans="1:3" x14ac:dyDescent="0.4">
      <c r="A512" t="s">
        <v>507</v>
      </c>
      <c r="B512">
        <f ca="1">Sheet1!E512</f>
        <v>5</v>
      </c>
      <c r="C512" t="s">
        <v>654</v>
      </c>
    </row>
    <row r="513" spans="1:3" x14ac:dyDescent="0.4">
      <c r="A513" t="s">
        <v>508</v>
      </c>
      <c r="B513">
        <f ca="1">Sheet1!E513</f>
        <v>10</v>
      </c>
      <c r="C513" t="s">
        <v>654</v>
      </c>
    </row>
    <row r="514" spans="1:3" x14ac:dyDescent="0.4">
      <c r="A514" t="s">
        <v>509</v>
      </c>
      <c r="B514">
        <f ca="1">Sheet1!E514</f>
        <v>6</v>
      </c>
      <c r="C514" t="s">
        <v>654</v>
      </c>
    </row>
    <row r="515" spans="1:3" x14ac:dyDescent="0.4">
      <c r="A515" t="s">
        <v>510</v>
      </c>
      <c r="B515">
        <f ca="1">Sheet1!E515</f>
        <v>9</v>
      </c>
      <c r="C515" t="s">
        <v>654</v>
      </c>
    </row>
    <row r="516" spans="1:3" x14ac:dyDescent="0.4">
      <c r="A516" t="s">
        <v>511</v>
      </c>
      <c r="B516">
        <f ca="1">Sheet1!E516</f>
        <v>6</v>
      </c>
      <c r="C516" t="s">
        <v>654</v>
      </c>
    </row>
    <row r="517" spans="1:3" x14ac:dyDescent="0.4">
      <c r="A517" t="s">
        <v>512</v>
      </c>
      <c r="B517">
        <f ca="1">Sheet1!E517</f>
        <v>6</v>
      </c>
      <c r="C517" t="s">
        <v>654</v>
      </c>
    </row>
    <row r="518" spans="1:3" x14ac:dyDescent="0.4">
      <c r="A518" t="s">
        <v>513</v>
      </c>
      <c r="B518">
        <f ca="1">Sheet1!E518</f>
        <v>8</v>
      </c>
      <c r="C518" t="s">
        <v>654</v>
      </c>
    </row>
    <row r="519" spans="1:3" x14ac:dyDescent="0.4">
      <c r="A519" t="s">
        <v>514</v>
      </c>
      <c r="B519">
        <f ca="1">Sheet1!E519</f>
        <v>5</v>
      </c>
      <c r="C519" t="s">
        <v>654</v>
      </c>
    </row>
    <row r="520" spans="1:3" x14ac:dyDescent="0.4">
      <c r="A520" t="s">
        <v>515</v>
      </c>
      <c r="B520">
        <f ca="1">Sheet1!E520</f>
        <v>9</v>
      </c>
      <c r="C520" t="s">
        <v>654</v>
      </c>
    </row>
    <row r="521" spans="1:3" x14ac:dyDescent="0.4">
      <c r="A521" t="s">
        <v>516</v>
      </c>
      <c r="B521">
        <f ca="1">Sheet1!E521</f>
        <v>10</v>
      </c>
      <c r="C521" t="s">
        <v>654</v>
      </c>
    </row>
    <row r="522" spans="1:3" x14ac:dyDescent="0.4">
      <c r="A522" t="s">
        <v>517</v>
      </c>
      <c r="B522">
        <f ca="1">Sheet1!E522</f>
        <v>6</v>
      </c>
      <c r="C522" t="s">
        <v>654</v>
      </c>
    </row>
    <row r="523" spans="1:3" x14ac:dyDescent="0.4">
      <c r="A523" t="s">
        <v>518</v>
      </c>
      <c r="B523">
        <f ca="1">Sheet1!E523</f>
        <v>9</v>
      </c>
      <c r="C523" t="s">
        <v>654</v>
      </c>
    </row>
    <row r="524" spans="1:3" x14ac:dyDescent="0.4">
      <c r="A524" t="s">
        <v>519</v>
      </c>
      <c r="B524">
        <f ca="1">Sheet1!E524</f>
        <v>8</v>
      </c>
      <c r="C524" t="s">
        <v>654</v>
      </c>
    </row>
    <row r="525" spans="1:3" x14ac:dyDescent="0.4">
      <c r="A525" t="s">
        <v>520</v>
      </c>
      <c r="B525">
        <f ca="1">Sheet1!E525</f>
        <v>6</v>
      </c>
      <c r="C525" t="s">
        <v>654</v>
      </c>
    </row>
    <row r="526" spans="1:3" x14ac:dyDescent="0.4">
      <c r="A526" t="s">
        <v>521</v>
      </c>
      <c r="B526">
        <f ca="1">Sheet1!E526</f>
        <v>6</v>
      </c>
      <c r="C526" t="s">
        <v>654</v>
      </c>
    </row>
    <row r="527" spans="1:3" x14ac:dyDescent="0.4">
      <c r="A527" t="s">
        <v>522</v>
      </c>
      <c r="B527">
        <f ca="1">Sheet1!E527</f>
        <v>5</v>
      </c>
      <c r="C527" t="s">
        <v>654</v>
      </c>
    </row>
    <row r="528" spans="1:3" x14ac:dyDescent="0.4">
      <c r="A528" t="s">
        <v>523</v>
      </c>
      <c r="B528">
        <f ca="1">Sheet1!E528</f>
        <v>5</v>
      </c>
      <c r="C528" t="s">
        <v>654</v>
      </c>
    </row>
    <row r="529" spans="1:3" x14ac:dyDescent="0.4">
      <c r="A529" t="s">
        <v>524</v>
      </c>
      <c r="B529">
        <f ca="1">Sheet1!E529</f>
        <v>10</v>
      </c>
      <c r="C529" t="s">
        <v>654</v>
      </c>
    </row>
    <row r="530" spans="1:3" x14ac:dyDescent="0.4">
      <c r="A530" t="s">
        <v>525</v>
      </c>
      <c r="B530">
        <f ca="1">Sheet1!E530</f>
        <v>7</v>
      </c>
      <c r="C530" t="s">
        <v>654</v>
      </c>
    </row>
    <row r="531" spans="1:3" x14ac:dyDescent="0.4">
      <c r="A531" t="s">
        <v>526</v>
      </c>
      <c r="B531">
        <f ca="1">Sheet1!E531</f>
        <v>9</v>
      </c>
      <c r="C531" t="s">
        <v>654</v>
      </c>
    </row>
    <row r="532" spans="1:3" x14ac:dyDescent="0.4">
      <c r="A532" t="s">
        <v>527</v>
      </c>
      <c r="B532">
        <f ca="1">Sheet1!E532</f>
        <v>8</v>
      </c>
      <c r="C532" t="s">
        <v>654</v>
      </c>
    </row>
    <row r="533" spans="1:3" x14ac:dyDescent="0.4">
      <c r="A533" t="s">
        <v>528</v>
      </c>
      <c r="B533">
        <f ca="1">Sheet1!E533</f>
        <v>6</v>
      </c>
      <c r="C533" t="s">
        <v>654</v>
      </c>
    </row>
    <row r="534" spans="1:3" x14ac:dyDescent="0.4">
      <c r="A534" t="s">
        <v>529</v>
      </c>
      <c r="B534">
        <f ca="1">Sheet1!E534</f>
        <v>10</v>
      </c>
      <c r="C534" t="s">
        <v>654</v>
      </c>
    </row>
    <row r="535" spans="1:3" x14ac:dyDescent="0.4">
      <c r="A535" t="s">
        <v>530</v>
      </c>
      <c r="B535">
        <f ca="1">Sheet1!E535</f>
        <v>5</v>
      </c>
      <c r="C535" t="s">
        <v>654</v>
      </c>
    </row>
    <row r="536" spans="1:3" x14ac:dyDescent="0.4">
      <c r="A536" t="s">
        <v>531</v>
      </c>
      <c r="B536">
        <f ca="1">Sheet1!E536</f>
        <v>7</v>
      </c>
      <c r="C536" t="s">
        <v>654</v>
      </c>
    </row>
    <row r="537" spans="1:3" x14ac:dyDescent="0.4">
      <c r="A537" t="s">
        <v>532</v>
      </c>
      <c r="B537">
        <f ca="1">Sheet1!E537</f>
        <v>9</v>
      </c>
      <c r="C537" t="s">
        <v>654</v>
      </c>
    </row>
    <row r="538" spans="1:3" x14ac:dyDescent="0.4">
      <c r="A538" t="s">
        <v>533</v>
      </c>
      <c r="B538">
        <f ca="1">Sheet1!E538</f>
        <v>7</v>
      </c>
      <c r="C538" t="s">
        <v>654</v>
      </c>
    </row>
    <row r="539" spans="1:3" x14ac:dyDescent="0.4">
      <c r="A539" t="s">
        <v>534</v>
      </c>
      <c r="B539">
        <f ca="1">Sheet1!E539</f>
        <v>7</v>
      </c>
      <c r="C539" t="s">
        <v>654</v>
      </c>
    </row>
    <row r="540" spans="1:3" x14ac:dyDescent="0.4">
      <c r="A540" t="s">
        <v>535</v>
      </c>
      <c r="B540">
        <f ca="1">Sheet1!E540</f>
        <v>6</v>
      </c>
      <c r="C540" t="s">
        <v>654</v>
      </c>
    </row>
    <row r="541" spans="1:3" x14ac:dyDescent="0.4">
      <c r="A541" t="s">
        <v>536</v>
      </c>
      <c r="B541">
        <f ca="1">Sheet1!E541</f>
        <v>8</v>
      </c>
      <c r="C541" t="s">
        <v>654</v>
      </c>
    </row>
    <row r="542" spans="1:3" x14ac:dyDescent="0.4">
      <c r="A542" t="s">
        <v>537</v>
      </c>
      <c r="B542">
        <f ca="1">Sheet1!E542</f>
        <v>10</v>
      </c>
      <c r="C542" t="s">
        <v>656</v>
      </c>
    </row>
    <row r="543" spans="1:3" x14ac:dyDescent="0.4">
      <c r="A543" t="s">
        <v>538</v>
      </c>
      <c r="B543">
        <f ca="1">Sheet1!E543</f>
        <v>6</v>
      </c>
      <c r="C543" t="s">
        <v>656</v>
      </c>
    </row>
    <row r="544" spans="1:3" x14ac:dyDescent="0.4">
      <c r="A544" t="s">
        <v>539</v>
      </c>
      <c r="B544">
        <f ca="1">Sheet1!E544</f>
        <v>9</v>
      </c>
      <c r="C544" t="s">
        <v>656</v>
      </c>
    </row>
    <row r="545" spans="1:3" x14ac:dyDescent="0.4">
      <c r="A545" t="s">
        <v>540</v>
      </c>
      <c r="B545">
        <f ca="1">Sheet1!E545</f>
        <v>7</v>
      </c>
      <c r="C545" t="s">
        <v>656</v>
      </c>
    </row>
    <row r="546" spans="1:3" x14ac:dyDescent="0.4">
      <c r="A546" t="s">
        <v>541</v>
      </c>
      <c r="B546">
        <f ca="1">Sheet1!E546</f>
        <v>5</v>
      </c>
      <c r="C546" t="s">
        <v>656</v>
      </c>
    </row>
    <row r="547" spans="1:3" x14ac:dyDescent="0.4">
      <c r="A547" t="s">
        <v>542</v>
      </c>
      <c r="B547">
        <f ca="1">Sheet1!E547</f>
        <v>5</v>
      </c>
      <c r="C547" t="s">
        <v>656</v>
      </c>
    </row>
    <row r="548" spans="1:3" x14ac:dyDescent="0.4">
      <c r="A548" t="s">
        <v>543</v>
      </c>
      <c r="B548">
        <f ca="1">Sheet1!E548</f>
        <v>8</v>
      </c>
      <c r="C548" t="s">
        <v>656</v>
      </c>
    </row>
    <row r="549" spans="1:3" x14ac:dyDescent="0.4">
      <c r="A549" t="s">
        <v>544</v>
      </c>
      <c r="B549">
        <f ca="1">Sheet1!E549</f>
        <v>6</v>
      </c>
      <c r="C549" t="s">
        <v>656</v>
      </c>
    </row>
    <row r="550" spans="1:3" x14ac:dyDescent="0.4">
      <c r="A550" t="s">
        <v>545</v>
      </c>
      <c r="B550">
        <f ca="1">Sheet1!E550</f>
        <v>6</v>
      </c>
      <c r="C550" t="s">
        <v>656</v>
      </c>
    </row>
    <row r="551" spans="1:3" x14ac:dyDescent="0.4">
      <c r="A551" t="s">
        <v>546</v>
      </c>
      <c r="B551">
        <f ca="1">Sheet1!E551</f>
        <v>6</v>
      </c>
      <c r="C551" t="s">
        <v>656</v>
      </c>
    </row>
    <row r="552" spans="1:3" x14ac:dyDescent="0.4">
      <c r="A552" t="s">
        <v>547</v>
      </c>
      <c r="B552">
        <f ca="1">Sheet1!E552</f>
        <v>7</v>
      </c>
      <c r="C552" t="s">
        <v>656</v>
      </c>
    </row>
    <row r="553" spans="1:3" x14ac:dyDescent="0.4">
      <c r="A553" t="s">
        <v>548</v>
      </c>
      <c r="B553">
        <f ca="1">Sheet1!E553</f>
        <v>9</v>
      </c>
      <c r="C553" t="s">
        <v>656</v>
      </c>
    </row>
    <row r="554" spans="1:3" x14ac:dyDescent="0.4">
      <c r="A554" t="s">
        <v>549</v>
      </c>
      <c r="B554">
        <f ca="1">Sheet1!E554</f>
        <v>5</v>
      </c>
      <c r="C554" t="s">
        <v>656</v>
      </c>
    </row>
    <row r="555" spans="1:3" x14ac:dyDescent="0.4">
      <c r="A555" t="s">
        <v>550</v>
      </c>
      <c r="B555">
        <f ca="1">Sheet1!E555</f>
        <v>8</v>
      </c>
      <c r="C555" t="s">
        <v>656</v>
      </c>
    </row>
    <row r="556" spans="1:3" x14ac:dyDescent="0.4">
      <c r="A556" t="s">
        <v>551</v>
      </c>
      <c r="B556">
        <f ca="1">Sheet1!E556</f>
        <v>8</v>
      </c>
      <c r="C556" t="s">
        <v>656</v>
      </c>
    </row>
    <row r="557" spans="1:3" x14ac:dyDescent="0.4">
      <c r="A557" t="s">
        <v>552</v>
      </c>
      <c r="B557">
        <f ca="1">Sheet1!E557</f>
        <v>9</v>
      </c>
      <c r="C557" t="s">
        <v>656</v>
      </c>
    </row>
    <row r="558" spans="1:3" x14ac:dyDescent="0.4">
      <c r="A558" t="s">
        <v>553</v>
      </c>
      <c r="B558">
        <f ca="1">Sheet1!E558</f>
        <v>9</v>
      </c>
      <c r="C558" t="s">
        <v>656</v>
      </c>
    </row>
    <row r="559" spans="1:3" x14ac:dyDescent="0.4">
      <c r="A559" t="s">
        <v>554</v>
      </c>
      <c r="B559">
        <f ca="1">Sheet1!E559</f>
        <v>9</v>
      </c>
      <c r="C559" t="s">
        <v>656</v>
      </c>
    </row>
    <row r="560" spans="1:3" x14ac:dyDescent="0.4">
      <c r="A560" t="s">
        <v>555</v>
      </c>
      <c r="B560">
        <f ca="1">Sheet1!E560</f>
        <v>6</v>
      </c>
      <c r="C560" t="s">
        <v>656</v>
      </c>
    </row>
    <row r="561" spans="1:3" x14ac:dyDescent="0.4">
      <c r="A561" t="s">
        <v>556</v>
      </c>
      <c r="B561">
        <f ca="1">Sheet1!E561</f>
        <v>7</v>
      </c>
      <c r="C561" t="s">
        <v>656</v>
      </c>
    </row>
    <row r="562" spans="1:3" x14ac:dyDescent="0.4">
      <c r="A562" t="s">
        <v>557</v>
      </c>
      <c r="B562">
        <f ca="1">Sheet1!E562</f>
        <v>10</v>
      </c>
      <c r="C562" t="s">
        <v>656</v>
      </c>
    </row>
    <row r="563" spans="1:3" x14ac:dyDescent="0.4">
      <c r="A563" t="s">
        <v>558</v>
      </c>
      <c r="B563">
        <f ca="1">Sheet1!E563</f>
        <v>6</v>
      </c>
      <c r="C563" t="s">
        <v>656</v>
      </c>
    </row>
    <row r="564" spans="1:3" x14ac:dyDescent="0.4">
      <c r="A564" t="s">
        <v>559</v>
      </c>
      <c r="B564">
        <f ca="1">Sheet1!E564</f>
        <v>8</v>
      </c>
      <c r="C564" t="s">
        <v>656</v>
      </c>
    </row>
    <row r="565" spans="1:3" x14ac:dyDescent="0.4">
      <c r="A565" t="s">
        <v>560</v>
      </c>
      <c r="B565">
        <f ca="1">Sheet1!E565</f>
        <v>7</v>
      </c>
      <c r="C565" t="s">
        <v>656</v>
      </c>
    </row>
    <row r="566" spans="1:3" x14ac:dyDescent="0.4">
      <c r="A566" t="s">
        <v>561</v>
      </c>
      <c r="B566">
        <f ca="1">Sheet1!E566</f>
        <v>7</v>
      </c>
      <c r="C566" t="s">
        <v>656</v>
      </c>
    </row>
    <row r="567" spans="1:3" x14ac:dyDescent="0.4">
      <c r="A567" t="s">
        <v>562</v>
      </c>
      <c r="B567">
        <f ca="1">Sheet1!E567</f>
        <v>10</v>
      </c>
      <c r="C567" t="s">
        <v>656</v>
      </c>
    </row>
    <row r="568" spans="1:3" x14ac:dyDescent="0.4">
      <c r="A568" t="s">
        <v>563</v>
      </c>
      <c r="B568">
        <f ca="1">Sheet1!E568</f>
        <v>5</v>
      </c>
      <c r="C568" t="s">
        <v>656</v>
      </c>
    </row>
    <row r="569" spans="1:3" x14ac:dyDescent="0.4">
      <c r="A569" t="s">
        <v>564</v>
      </c>
      <c r="B569">
        <f ca="1">Sheet1!E569</f>
        <v>10</v>
      </c>
      <c r="C569" t="s">
        <v>656</v>
      </c>
    </row>
    <row r="570" spans="1:3" x14ac:dyDescent="0.4">
      <c r="A570" t="s">
        <v>565</v>
      </c>
      <c r="B570">
        <f ca="1">Sheet1!E570</f>
        <v>8</v>
      </c>
      <c r="C570" t="s">
        <v>656</v>
      </c>
    </row>
    <row r="571" spans="1:3" x14ac:dyDescent="0.4">
      <c r="A571" t="s">
        <v>566</v>
      </c>
      <c r="B571">
        <f ca="1">Sheet1!E571</f>
        <v>5</v>
      </c>
      <c r="C571" t="s">
        <v>656</v>
      </c>
    </row>
    <row r="572" spans="1:3" x14ac:dyDescent="0.4">
      <c r="A572" t="s">
        <v>567</v>
      </c>
      <c r="B572">
        <f ca="1">Sheet1!E572</f>
        <v>6</v>
      </c>
      <c r="C572" t="s">
        <v>656</v>
      </c>
    </row>
    <row r="573" spans="1:3" x14ac:dyDescent="0.4">
      <c r="A573" t="s">
        <v>568</v>
      </c>
      <c r="B573">
        <f ca="1">Sheet1!E573</f>
        <v>5</v>
      </c>
      <c r="C573" t="s">
        <v>656</v>
      </c>
    </row>
    <row r="574" spans="1:3" x14ac:dyDescent="0.4">
      <c r="A574" t="s">
        <v>569</v>
      </c>
      <c r="B574">
        <f ca="1">Sheet1!E574</f>
        <v>6</v>
      </c>
      <c r="C574" t="s">
        <v>656</v>
      </c>
    </row>
    <row r="575" spans="1:3" x14ac:dyDescent="0.4">
      <c r="A575" t="s">
        <v>570</v>
      </c>
      <c r="B575">
        <f ca="1">Sheet1!E575</f>
        <v>7</v>
      </c>
      <c r="C575" t="s">
        <v>656</v>
      </c>
    </row>
    <row r="576" spans="1:3" x14ac:dyDescent="0.4">
      <c r="A576" t="s">
        <v>571</v>
      </c>
      <c r="B576">
        <f ca="1">Sheet1!E576</f>
        <v>8</v>
      </c>
      <c r="C576" t="s">
        <v>656</v>
      </c>
    </row>
    <row r="577" spans="1:3" x14ac:dyDescent="0.4">
      <c r="A577" t="s">
        <v>572</v>
      </c>
      <c r="B577">
        <f ca="1">Sheet1!E577</f>
        <v>9</v>
      </c>
      <c r="C577" t="s">
        <v>656</v>
      </c>
    </row>
    <row r="578" spans="1:3" x14ac:dyDescent="0.4">
      <c r="A578" t="s">
        <v>573</v>
      </c>
      <c r="B578">
        <f ca="1">Sheet1!E578</f>
        <v>10</v>
      </c>
      <c r="C578" t="s">
        <v>656</v>
      </c>
    </row>
    <row r="579" spans="1:3" x14ac:dyDescent="0.4">
      <c r="A579" t="s">
        <v>574</v>
      </c>
      <c r="B579">
        <f ca="1">Sheet1!E579</f>
        <v>9</v>
      </c>
      <c r="C579" t="s">
        <v>656</v>
      </c>
    </row>
    <row r="580" spans="1:3" x14ac:dyDescent="0.4">
      <c r="A580" t="s">
        <v>575</v>
      </c>
      <c r="B580">
        <f ca="1">Sheet1!E580</f>
        <v>8</v>
      </c>
      <c r="C580" t="s">
        <v>656</v>
      </c>
    </row>
    <row r="581" spans="1:3" x14ac:dyDescent="0.4">
      <c r="A581" t="s">
        <v>576</v>
      </c>
      <c r="B581">
        <f ca="1">Sheet1!E581</f>
        <v>9</v>
      </c>
      <c r="C581" t="s">
        <v>656</v>
      </c>
    </row>
    <row r="582" spans="1:3" x14ac:dyDescent="0.4">
      <c r="A582" t="s">
        <v>577</v>
      </c>
      <c r="B582">
        <f ca="1">Sheet1!E582</f>
        <v>6</v>
      </c>
      <c r="C582" t="s">
        <v>656</v>
      </c>
    </row>
    <row r="583" spans="1:3" x14ac:dyDescent="0.4">
      <c r="A583" t="s">
        <v>578</v>
      </c>
      <c r="B583">
        <f ca="1">Sheet1!E583</f>
        <v>5</v>
      </c>
      <c r="C583" t="s">
        <v>656</v>
      </c>
    </row>
    <row r="584" spans="1:3" x14ac:dyDescent="0.4">
      <c r="A584" t="s">
        <v>579</v>
      </c>
      <c r="B584">
        <f ca="1">Sheet1!E584</f>
        <v>9</v>
      </c>
      <c r="C584" t="s">
        <v>656</v>
      </c>
    </row>
    <row r="585" spans="1:3" x14ac:dyDescent="0.4">
      <c r="A585" t="s">
        <v>580</v>
      </c>
      <c r="B585">
        <f ca="1">Sheet1!E585</f>
        <v>5</v>
      </c>
      <c r="C585" t="s">
        <v>656</v>
      </c>
    </row>
    <row r="586" spans="1:3" x14ac:dyDescent="0.4">
      <c r="A586" t="s">
        <v>581</v>
      </c>
      <c r="B586">
        <f ca="1">Sheet1!E586</f>
        <v>6</v>
      </c>
      <c r="C586" t="s">
        <v>656</v>
      </c>
    </row>
    <row r="587" spans="1:3" x14ac:dyDescent="0.4">
      <c r="A587" t="s">
        <v>582</v>
      </c>
      <c r="B587">
        <f ca="1">Sheet1!E587</f>
        <v>5</v>
      </c>
      <c r="C587" t="s">
        <v>656</v>
      </c>
    </row>
    <row r="588" spans="1:3" x14ac:dyDescent="0.4">
      <c r="A588" t="s">
        <v>583</v>
      </c>
      <c r="B588">
        <f ca="1">Sheet1!E588</f>
        <v>7</v>
      </c>
      <c r="C588" t="s">
        <v>656</v>
      </c>
    </row>
    <row r="589" spans="1:3" x14ac:dyDescent="0.4">
      <c r="A589" t="s">
        <v>584</v>
      </c>
      <c r="B589">
        <f ca="1">Sheet1!E589</f>
        <v>6</v>
      </c>
      <c r="C589" t="s">
        <v>656</v>
      </c>
    </row>
    <row r="590" spans="1:3" x14ac:dyDescent="0.4">
      <c r="A590" t="s">
        <v>585</v>
      </c>
      <c r="B590">
        <f ca="1">Sheet1!E590</f>
        <v>7</v>
      </c>
      <c r="C590" t="s">
        <v>656</v>
      </c>
    </row>
    <row r="591" spans="1:3" x14ac:dyDescent="0.4">
      <c r="A591" t="s">
        <v>586</v>
      </c>
      <c r="B591">
        <f ca="1">Sheet1!E591</f>
        <v>6</v>
      </c>
      <c r="C591" t="s">
        <v>656</v>
      </c>
    </row>
    <row r="592" spans="1:3" x14ac:dyDescent="0.4">
      <c r="A592" t="s">
        <v>587</v>
      </c>
      <c r="B592">
        <f ca="1">Sheet1!E592</f>
        <v>5</v>
      </c>
      <c r="C592" t="s">
        <v>656</v>
      </c>
    </row>
    <row r="593" spans="1:3" x14ac:dyDescent="0.4">
      <c r="A593" t="s">
        <v>588</v>
      </c>
      <c r="B593">
        <f ca="1">Sheet1!E593</f>
        <v>6</v>
      </c>
      <c r="C593" t="s">
        <v>656</v>
      </c>
    </row>
    <row r="594" spans="1:3" x14ac:dyDescent="0.4">
      <c r="A594" t="s">
        <v>589</v>
      </c>
      <c r="B594">
        <f ca="1">Sheet1!E594</f>
        <v>8</v>
      </c>
      <c r="C594" t="s">
        <v>656</v>
      </c>
    </row>
    <row r="595" spans="1:3" x14ac:dyDescent="0.4">
      <c r="A595" t="s">
        <v>590</v>
      </c>
      <c r="B595">
        <f ca="1">Sheet1!E595</f>
        <v>9</v>
      </c>
      <c r="C595" t="s">
        <v>656</v>
      </c>
    </row>
    <row r="596" spans="1:3" x14ac:dyDescent="0.4">
      <c r="A596" t="s">
        <v>591</v>
      </c>
      <c r="B596">
        <f ca="1">Sheet1!E596</f>
        <v>6</v>
      </c>
      <c r="C596" t="s">
        <v>656</v>
      </c>
    </row>
    <row r="597" spans="1:3" x14ac:dyDescent="0.4">
      <c r="A597" t="s">
        <v>592</v>
      </c>
      <c r="B597">
        <f ca="1">Sheet1!E597</f>
        <v>7</v>
      </c>
      <c r="C597" t="s">
        <v>656</v>
      </c>
    </row>
    <row r="598" spans="1:3" x14ac:dyDescent="0.4">
      <c r="A598" t="s">
        <v>593</v>
      </c>
      <c r="B598">
        <f ca="1">Sheet1!E598</f>
        <v>8</v>
      </c>
      <c r="C598" t="s">
        <v>656</v>
      </c>
    </row>
    <row r="599" spans="1:3" x14ac:dyDescent="0.4">
      <c r="A599" t="s">
        <v>594</v>
      </c>
      <c r="B599">
        <f ca="1">Sheet1!E599</f>
        <v>8</v>
      </c>
      <c r="C599" t="s">
        <v>656</v>
      </c>
    </row>
    <row r="600" spans="1:3" x14ac:dyDescent="0.4">
      <c r="A600" t="s">
        <v>595</v>
      </c>
      <c r="B600">
        <f ca="1">Sheet1!E600</f>
        <v>8</v>
      </c>
      <c r="C600" t="s">
        <v>656</v>
      </c>
    </row>
    <row r="601" spans="1:3" x14ac:dyDescent="0.4">
      <c r="A601" t="s">
        <v>596</v>
      </c>
      <c r="B601">
        <f ca="1">Sheet1!E601</f>
        <v>10</v>
      </c>
      <c r="C601" t="s">
        <v>656</v>
      </c>
    </row>
    <row r="602" spans="1:3" x14ac:dyDescent="0.4">
      <c r="A602" t="s">
        <v>597</v>
      </c>
      <c r="B602">
        <f ca="1">Sheet1!E602</f>
        <v>9</v>
      </c>
      <c r="C602" t="s">
        <v>656</v>
      </c>
    </row>
    <row r="603" spans="1:3" x14ac:dyDescent="0.4">
      <c r="A603" t="s">
        <v>598</v>
      </c>
      <c r="B603">
        <f ca="1">Sheet1!E603</f>
        <v>6</v>
      </c>
      <c r="C603" t="s">
        <v>656</v>
      </c>
    </row>
    <row r="604" spans="1:3" x14ac:dyDescent="0.4">
      <c r="A604" t="s">
        <v>599</v>
      </c>
      <c r="B604">
        <f ca="1">Sheet1!E604</f>
        <v>8</v>
      </c>
      <c r="C604" t="s">
        <v>656</v>
      </c>
    </row>
    <row r="605" spans="1:3" x14ac:dyDescent="0.4">
      <c r="A605" t="s">
        <v>600</v>
      </c>
      <c r="B605">
        <f ca="1">Sheet1!E605</f>
        <v>9</v>
      </c>
      <c r="C605" t="s">
        <v>656</v>
      </c>
    </row>
    <row r="606" spans="1:3" x14ac:dyDescent="0.4">
      <c r="A606" t="s">
        <v>601</v>
      </c>
      <c r="B606">
        <f ca="1">Sheet1!E606</f>
        <v>9</v>
      </c>
      <c r="C606" t="s">
        <v>656</v>
      </c>
    </row>
    <row r="607" spans="1:3" x14ac:dyDescent="0.4">
      <c r="A607" t="s">
        <v>602</v>
      </c>
      <c r="B607">
        <f ca="1">Sheet1!E607</f>
        <v>6</v>
      </c>
      <c r="C607" t="s">
        <v>656</v>
      </c>
    </row>
    <row r="608" spans="1:3" x14ac:dyDescent="0.4">
      <c r="A608" t="s">
        <v>603</v>
      </c>
      <c r="B608">
        <f ca="1">Sheet1!E608</f>
        <v>8</v>
      </c>
      <c r="C608" t="s">
        <v>656</v>
      </c>
    </row>
    <row r="609" spans="1:3" x14ac:dyDescent="0.4">
      <c r="A609" t="s">
        <v>604</v>
      </c>
      <c r="B609">
        <f ca="1">Sheet1!E609</f>
        <v>5</v>
      </c>
      <c r="C609" t="s">
        <v>656</v>
      </c>
    </row>
    <row r="610" spans="1:3" x14ac:dyDescent="0.4">
      <c r="A610" t="s">
        <v>605</v>
      </c>
      <c r="B610">
        <f ca="1">Sheet1!E610</f>
        <v>8</v>
      </c>
      <c r="C610" t="s">
        <v>656</v>
      </c>
    </row>
    <row r="611" spans="1:3" x14ac:dyDescent="0.4">
      <c r="A611" t="s">
        <v>606</v>
      </c>
      <c r="B611">
        <f ca="1">Sheet1!E611</f>
        <v>10</v>
      </c>
      <c r="C611" t="s">
        <v>656</v>
      </c>
    </row>
    <row r="612" spans="1:3" x14ac:dyDescent="0.4">
      <c r="A612" t="s">
        <v>607</v>
      </c>
      <c r="B612">
        <f ca="1">Sheet1!E612</f>
        <v>6</v>
      </c>
      <c r="C612" t="s">
        <v>656</v>
      </c>
    </row>
    <row r="613" spans="1:3" x14ac:dyDescent="0.4">
      <c r="A613" t="s">
        <v>608</v>
      </c>
      <c r="B613">
        <f ca="1">Sheet1!E613</f>
        <v>7</v>
      </c>
      <c r="C613" t="s">
        <v>656</v>
      </c>
    </row>
    <row r="614" spans="1:3" x14ac:dyDescent="0.4">
      <c r="A614" t="s">
        <v>609</v>
      </c>
      <c r="B614">
        <f ca="1">Sheet1!E614</f>
        <v>6</v>
      </c>
      <c r="C614" t="s">
        <v>656</v>
      </c>
    </row>
    <row r="615" spans="1:3" x14ac:dyDescent="0.4">
      <c r="A615" t="s">
        <v>610</v>
      </c>
      <c r="B615">
        <f ca="1">Sheet1!E615</f>
        <v>10</v>
      </c>
      <c r="C615" t="s">
        <v>656</v>
      </c>
    </row>
    <row r="616" spans="1:3" x14ac:dyDescent="0.4">
      <c r="A616" t="s">
        <v>611</v>
      </c>
      <c r="B616">
        <f ca="1">Sheet1!E616</f>
        <v>7</v>
      </c>
      <c r="C616" t="s">
        <v>656</v>
      </c>
    </row>
    <row r="617" spans="1:3" x14ac:dyDescent="0.4">
      <c r="A617" t="s">
        <v>612</v>
      </c>
      <c r="B617">
        <f ca="1">Sheet1!E617</f>
        <v>9</v>
      </c>
      <c r="C617" t="s">
        <v>656</v>
      </c>
    </row>
    <row r="618" spans="1:3" x14ac:dyDescent="0.4">
      <c r="A618" t="s">
        <v>613</v>
      </c>
      <c r="B618">
        <f ca="1">Sheet1!E618</f>
        <v>6</v>
      </c>
      <c r="C618" t="s">
        <v>656</v>
      </c>
    </row>
    <row r="619" spans="1:3" x14ac:dyDescent="0.4">
      <c r="A619" t="s">
        <v>614</v>
      </c>
      <c r="B619">
        <f ca="1">Sheet1!E619</f>
        <v>6</v>
      </c>
      <c r="C619" t="s">
        <v>656</v>
      </c>
    </row>
    <row r="620" spans="1:3" x14ac:dyDescent="0.4">
      <c r="A620" t="s">
        <v>615</v>
      </c>
      <c r="B620">
        <f ca="1">Sheet1!E620</f>
        <v>9</v>
      </c>
      <c r="C620" t="s">
        <v>656</v>
      </c>
    </row>
    <row r="621" spans="1:3" x14ac:dyDescent="0.4">
      <c r="A621" t="s">
        <v>616</v>
      </c>
      <c r="B621">
        <f ca="1">Sheet1!E621</f>
        <v>8</v>
      </c>
      <c r="C621" t="s">
        <v>656</v>
      </c>
    </row>
    <row r="622" spans="1:3" x14ac:dyDescent="0.4">
      <c r="A622" t="s">
        <v>617</v>
      </c>
      <c r="B622">
        <f ca="1">Sheet1!E622</f>
        <v>8</v>
      </c>
      <c r="C622" t="s">
        <v>658</v>
      </c>
    </row>
    <row r="623" spans="1:3" x14ac:dyDescent="0.4">
      <c r="A623" t="s">
        <v>618</v>
      </c>
      <c r="B623">
        <f ca="1">Sheet1!E623</f>
        <v>5</v>
      </c>
      <c r="C623" t="s">
        <v>658</v>
      </c>
    </row>
    <row r="624" spans="1:3" x14ac:dyDescent="0.4">
      <c r="A624" t="s">
        <v>619</v>
      </c>
      <c r="B624">
        <f ca="1">Sheet1!E624</f>
        <v>9</v>
      </c>
      <c r="C624" t="s">
        <v>658</v>
      </c>
    </row>
    <row r="625" spans="1:3" x14ac:dyDescent="0.4">
      <c r="A625" t="s">
        <v>620</v>
      </c>
      <c r="B625">
        <f ca="1">Sheet1!E625</f>
        <v>7</v>
      </c>
      <c r="C625" t="s">
        <v>658</v>
      </c>
    </row>
    <row r="626" spans="1:3" x14ac:dyDescent="0.4">
      <c r="A626" t="s">
        <v>621</v>
      </c>
      <c r="B626">
        <f ca="1">Sheet1!E626</f>
        <v>6</v>
      </c>
      <c r="C626" t="s">
        <v>658</v>
      </c>
    </row>
    <row r="627" spans="1:3" x14ac:dyDescent="0.4">
      <c r="A627" t="s">
        <v>622</v>
      </c>
      <c r="B627">
        <f ca="1">Sheet1!E627</f>
        <v>5</v>
      </c>
      <c r="C627" t="s">
        <v>658</v>
      </c>
    </row>
    <row r="628" spans="1:3" x14ac:dyDescent="0.4">
      <c r="A628" t="s">
        <v>623</v>
      </c>
      <c r="B628">
        <f ca="1">Sheet1!E628</f>
        <v>9</v>
      </c>
      <c r="C628" t="s">
        <v>658</v>
      </c>
    </row>
    <row r="629" spans="1:3" x14ac:dyDescent="0.4">
      <c r="A629" t="s">
        <v>624</v>
      </c>
      <c r="B629">
        <f ca="1">Sheet1!E629</f>
        <v>6</v>
      </c>
      <c r="C629" t="s">
        <v>658</v>
      </c>
    </row>
    <row r="630" spans="1:3" x14ac:dyDescent="0.4">
      <c r="A630" t="s">
        <v>625</v>
      </c>
      <c r="B630">
        <f ca="1">Sheet1!E630</f>
        <v>9</v>
      </c>
      <c r="C630" t="s">
        <v>658</v>
      </c>
    </row>
    <row r="631" spans="1:3" x14ac:dyDescent="0.4">
      <c r="A631" t="s">
        <v>626</v>
      </c>
      <c r="B631">
        <f ca="1">Sheet1!E631</f>
        <v>6</v>
      </c>
      <c r="C631" t="s">
        <v>658</v>
      </c>
    </row>
    <row r="632" spans="1:3" x14ac:dyDescent="0.4">
      <c r="A632" t="s">
        <v>627</v>
      </c>
      <c r="B632">
        <f ca="1">Sheet1!E632</f>
        <v>8</v>
      </c>
      <c r="C632" t="s">
        <v>658</v>
      </c>
    </row>
    <row r="633" spans="1:3" x14ac:dyDescent="0.4">
      <c r="A633" t="s">
        <v>628</v>
      </c>
      <c r="B633">
        <f ca="1">Sheet1!E633</f>
        <v>5</v>
      </c>
      <c r="C633" t="s">
        <v>658</v>
      </c>
    </row>
    <row r="634" spans="1:3" x14ac:dyDescent="0.4">
      <c r="A634" t="s">
        <v>629</v>
      </c>
      <c r="B634">
        <f ca="1">Sheet1!E634</f>
        <v>5</v>
      </c>
      <c r="C634" t="s">
        <v>658</v>
      </c>
    </row>
    <row r="635" spans="1:3" x14ac:dyDescent="0.4">
      <c r="A635" t="s">
        <v>630</v>
      </c>
      <c r="B635">
        <f ca="1">Sheet1!E635</f>
        <v>10</v>
      </c>
      <c r="C635" t="s">
        <v>658</v>
      </c>
    </row>
    <row r="636" spans="1:3" x14ac:dyDescent="0.4">
      <c r="A636" t="s">
        <v>631</v>
      </c>
      <c r="B636">
        <f ca="1">Sheet1!E636</f>
        <v>8</v>
      </c>
      <c r="C636" t="s">
        <v>658</v>
      </c>
    </row>
    <row r="637" spans="1:3" x14ac:dyDescent="0.4">
      <c r="A637" t="s">
        <v>632</v>
      </c>
      <c r="B637">
        <f ca="1">Sheet1!E637</f>
        <v>7</v>
      </c>
      <c r="C637" t="s">
        <v>658</v>
      </c>
    </row>
    <row r="638" spans="1:3" x14ac:dyDescent="0.4">
      <c r="A638" t="s">
        <v>633</v>
      </c>
      <c r="B638">
        <f ca="1">Sheet1!E638</f>
        <v>8</v>
      </c>
      <c r="C638" t="s">
        <v>658</v>
      </c>
    </row>
    <row r="639" spans="1:3" x14ac:dyDescent="0.4">
      <c r="A639" t="s">
        <v>634</v>
      </c>
      <c r="B639">
        <f ca="1">Sheet1!E639</f>
        <v>8</v>
      </c>
      <c r="C639" t="s">
        <v>658</v>
      </c>
    </row>
    <row r="640" spans="1:3" x14ac:dyDescent="0.4">
      <c r="A640" t="s">
        <v>635</v>
      </c>
      <c r="B640">
        <f ca="1">Sheet1!E640</f>
        <v>6</v>
      </c>
      <c r="C640" t="s">
        <v>658</v>
      </c>
    </row>
    <row r="641" spans="1:3" x14ac:dyDescent="0.4">
      <c r="A641" t="s">
        <v>636</v>
      </c>
      <c r="B641">
        <f ca="1">Sheet1!E641</f>
        <v>7</v>
      </c>
      <c r="C641" t="s">
        <v>658</v>
      </c>
    </row>
    <row r="642" spans="1:3" x14ac:dyDescent="0.4">
      <c r="A642" t="s">
        <v>637</v>
      </c>
      <c r="B642">
        <f ca="1">Sheet1!E642</f>
        <v>5</v>
      </c>
      <c r="C642" t="s">
        <v>658</v>
      </c>
    </row>
    <row r="643" spans="1:3" x14ac:dyDescent="0.4">
      <c r="A643" t="s">
        <v>638</v>
      </c>
      <c r="B643">
        <f ca="1">Sheet1!E643</f>
        <v>6</v>
      </c>
      <c r="C643" t="s">
        <v>658</v>
      </c>
    </row>
    <row r="644" spans="1:3" x14ac:dyDescent="0.4">
      <c r="A644" t="s">
        <v>639</v>
      </c>
      <c r="B644">
        <f ca="1">Sheet1!E644</f>
        <v>7</v>
      </c>
      <c r="C644" t="s">
        <v>658</v>
      </c>
    </row>
    <row r="645" spans="1:3" x14ac:dyDescent="0.4">
      <c r="A645" t="s">
        <v>640</v>
      </c>
      <c r="B645">
        <f ca="1">Sheet1!E645</f>
        <v>7</v>
      </c>
      <c r="C645" t="s">
        <v>658</v>
      </c>
    </row>
    <row r="646" spans="1:3" x14ac:dyDescent="0.4">
      <c r="A646" t="s">
        <v>641</v>
      </c>
      <c r="B646">
        <f ca="1">Sheet1!E646</f>
        <v>7</v>
      </c>
      <c r="C646" t="s">
        <v>658</v>
      </c>
    </row>
    <row r="647" spans="1:3" x14ac:dyDescent="0.4">
      <c r="A647" t="s">
        <v>642</v>
      </c>
      <c r="B647">
        <f ca="1">Sheet1!E647</f>
        <v>9</v>
      </c>
      <c r="C647" t="s">
        <v>658</v>
      </c>
    </row>
    <row r="648" spans="1:3" x14ac:dyDescent="0.4">
      <c r="A648" t="s">
        <v>643</v>
      </c>
      <c r="B648">
        <f ca="1">Sheet1!E648</f>
        <v>6</v>
      </c>
      <c r="C648" t="s">
        <v>658</v>
      </c>
    </row>
    <row r="649" spans="1:3" x14ac:dyDescent="0.4">
      <c r="A649" t="s">
        <v>644</v>
      </c>
      <c r="B649">
        <f ca="1">Sheet1!E649</f>
        <v>9</v>
      </c>
      <c r="C649" t="s">
        <v>658</v>
      </c>
    </row>
    <row r="650" spans="1:3" x14ac:dyDescent="0.4">
      <c r="A650" t="s">
        <v>645</v>
      </c>
      <c r="B650">
        <f ca="1">Sheet1!E650</f>
        <v>5</v>
      </c>
      <c r="C650" t="s">
        <v>658</v>
      </c>
    </row>
    <row r="651" spans="1:3" x14ac:dyDescent="0.4">
      <c r="A651" t="s">
        <v>646</v>
      </c>
      <c r="B651">
        <f ca="1">Sheet1!E651</f>
        <v>5</v>
      </c>
      <c r="C651" t="s">
        <v>658</v>
      </c>
    </row>
    <row r="652" spans="1:3" x14ac:dyDescent="0.4">
      <c r="A652" t="s">
        <v>728</v>
      </c>
      <c r="B652">
        <f ca="1">Sheet1!E652</f>
        <v>6</v>
      </c>
      <c r="C652" t="s">
        <v>658</v>
      </c>
    </row>
    <row r="653" spans="1:3" x14ac:dyDescent="0.4">
      <c r="A653" t="s">
        <v>729</v>
      </c>
      <c r="B653">
        <f ca="1">Sheet1!E653</f>
        <v>6</v>
      </c>
      <c r="C653" t="s">
        <v>658</v>
      </c>
    </row>
    <row r="654" spans="1:3" x14ac:dyDescent="0.4">
      <c r="A654" t="s">
        <v>730</v>
      </c>
      <c r="B654">
        <f ca="1">Sheet1!E654</f>
        <v>7</v>
      </c>
      <c r="C654" t="s">
        <v>658</v>
      </c>
    </row>
    <row r="655" spans="1:3" x14ac:dyDescent="0.4">
      <c r="A655" t="s">
        <v>731</v>
      </c>
      <c r="B655">
        <f ca="1">Sheet1!E655</f>
        <v>5</v>
      </c>
      <c r="C655" t="s">
        <v>658</v>
      </c>
    </row>
    <row r="656" spans="1:3" x14ac:dyDescent="0.4">
      <c r="A656" t="s">
        <v>732</v>
      </c>
      <c r="B656">
        <f ca="1">Sheet1!E656</f>
        <v>10</v>
      </c>
      <c r="C656" t="s">
        <v>658</v>
      </c>
    </row>
    <row r="657" spans="1:3" x14ac:dyDescent="0.4">
      <c r="A657" t="s">
        <v>733</v>
      </c>
      <c r="B657">
        <f ca="1">Sheet1!E657</f>
        <v>9</v>
      </c>
      <c r="C657" t="s">
        <v>658</v>
      </c>
    </row>
    <row r="658" spans="1:3" x14ac:dyDescent="0.4">
      <c r="A658" t="s">
        <v>734</v>
      </c>
      <c r="B658">
        <f ca="1">Sheet1!E658</f>
        <v>9</v>
      </c>
      <c r="C658" t="s">
        <v>658</v>
      </c>
    </row>
    <row r="659" spans="1:3" x14ac:dyDescent="0.4">
      <c r="A659" t="s">
        <v>735</v>
      </c>
      <c r="B659">
        <f ca="1">Sheet1!E659</f>
        <v>5</v>
      </c>
      <c r="C659" t="s">
        <v>658</v>
      </c>
    </row>
    <row r="660" spans="1:3" x14ac:dyDescent="0.4">
      <c r="A660" t="s">
        <v>736</v>
      </c>
      <c r="B660">
        <f ca="1">Sheet1!E660</f>
        <v>9</v>
      </c>
      <c r="C660" t="s">
        <v>658</v>
      </c>
    </row>
    <row r="661" spans="1:3" x14ac:dyDescent="0.4">
      <c r="A661" t="s">
        <v>737</v>
      </c>
      <c r="B661">
        <f ca="1">Sheet1!E661</f>
        <v>8</v>
      </c>
      <c r="C661" t="s">
        <v>658</v>
      </c>
    </row>
    <row r="662" spans="1:3" x14ac:dyDescent="0.4">
      <c r="A662" t="s">
        <v>738</v>
      </c>
      <c r="B662">
        <f ca="1">Sheet1!E662</f>
        <v>7</v>
      </c>
      <c r="C662" t="s">
        <v>658</v>
      </c>
    </row>
    <row r="663" spans="1:3" x14ac:dyDescent="0.4">
      <c r="A663" t="s">
        <v>739</v>
      </c>
      <c r="B663">
        <f ca="1">Sheet1!E663</f>
        <v>6</v>
      </c>
      <c r="C663" t="s">
        <v>658</v>
      </c>
    </row>
    <row r="664" spans="1:3" x14ac:dyDescent="0.4">
      <c r="A664" t="s">
        <v>740</v>
      </c>
      <c r="B664">
        <f ca="1">Sheet1!E664</f>
        <v>7</v>
      </c>
      <c r="C664" t="s">
        <v>658</v>
      </c>
    </row>
    <row r="665" spans="1:3" x14ac:dyDescent="0.4">
      <c r="A665" t="s">
        <v>741</v>
      </c>
      <c r="B665">
        <f ca="1">Sheet1!E665</f>
        <v>9</v>
      </c>
      <c r="C665" t="s">
        <v>658</v>
      </c>
    </row>
    <row r="666" spans="1:3" x14ac:dyDescent="0.4">
      <c r="A666" t="s">
        <v>742</v>
      </c>
      <c r="B666">
        <f ca="1">Sheet1!E666</f>
        <v>8</v>
      </c>
      <c r="C666" t="s">
        <v>658</v>
      </c>
    </row>
    <row r="667" spans="1:3" x14ac:dyDescent="0.4">
      <c r="A667" t="s">
        <v>743</v>
      </c>
      <c r="B667">
        <f ca="1">Sheet1!E667</f>
        <v>6</v>
      </c>
      <c r="C667" t="s">
        <v>658</v>
      </c>
    </row>
    <row r="668" spans="1:3" x14ac:dyDescent="0.4">
      <c r="A668" t="s">
        <v>744</v>
      </c>
      <c r="B668">
        <f ca="1">Sheet1!E668</f>
        <v>5</v>
      </c>
      <c r="C668" t="s">
        <v>658</v>
      </c>
    </row>
    <row r="669" spans="1:3" x14ac:dyDescent="0.4">
      <c r="A669" t="s">
        <v>745</v>
      </c>
      <c r="B669">
        <f ca="1">Sheet1!E669</f>
        <v>6</v>
      </c>
      <c r="C669" t="s">
        <v>658</v>
      </c>
    </row>
    <row r="670" spans="1:3" x14ac:dyDescent="0.4">
      <c r="A670" t="s">
        <v>746</v>
      </c>
      <c r="B670">
        <f ca="1">Sheet1!E670</f>
        <v>7</v>
      </c>
      <c r="C670" t="s">
        <v>658</v>
      </c>
    </row>
    <row r="671" spans="1:3" x14ac:dyDescent="0.4">
      <c r="A671" t="s">
        <v>747</v>
      </c>
      <c r="B671">
        <f ca="1">Sheet1!E671</f>
        <v>5</v>
      </c>
      <c r="C671" t="s">
        <v>658</v>
      </c>
    </row>
    <row r="672" spans="1:3" x14ac:dyDescent="0.4">
      <c r="A672" t="s">
        <v>748</v>
      </c>
      <c r="B672">
        <f ca="1">Sheet1!E672</f>
        <v>6</v>
      </c>
      <c r="C672" t="s">
        <v>658</v>
      </c>
    </row>
    <row r="673" spans="1:3" x14ac:dyDescent="0.4">
      <c r="A673" t="s">
        <v>749</v>
      </c>
      <c r="B673">
        <f ca="1">Sheet1!E673</f>
        <v>8</v>
      </c>
      <c r="C673" t="s">
        <v>658</v>
      </c>
    </row>
    <row r="674" spans="1:3" x14ac:dyDescent="0.4">
      <c r="A674" t="s">
        <v>750</v>
      </c>
      <c r="B674">
        <f ca="1">Sheet1!E674</f>
        <v>9</v>
      </c>
      <c r="C674" t="s">
        <v>658</v>
      </c>
    </row>
    <row r="675" spans="1:3" x14ac:dyDescent="0.4">
      <c r="A675" t="s">
        <v>751</v>
      </c>
      <c r="B675">
        <f ca="1">Sheet1!E675</f>
        <v>5</v>
      </c>
      <c r="C675" t="s">
        <v>658</v>
      </c>
    </row>
    <row r="676" spans="1:3" x14ac:dyDescent="0.4">
      <c r="A676" t="s">
        <v>752</v>
      </c>
      <c r="B676">
        <f ca="1">Sheet1!E676</f>
        <v>8</v>
      </c>
      <c r="C676" t="s">
        <v>658</v>
      </c>
    </row>
    <row r="677" spans="1:3" x14ac:dyDescent="0.4">
      <c r="A677" t="s">
        <v>753</v>
      </c>
      <c r="B677">
        <f ca="1">Sheet1!E677</f>
        <v>8</v>
      </c>
      <c r="C677" t="s">
        <v>658</v>
      </c>
    </row>
    <row r="678" spans="1:3" x14ac:dyDescent="0.4">
      <c r="A678" t="s">
        <v>754</v>
      </c>
      <c r="B678">
        <f ca="1">Sheet1!E678</f>
        <v>8</v>
      </c>
      <c r="C678" t="s">
        <v>658</v>
      </c>
    </row>
    <row r="679" spans="1:3" x14ac:dyDescent="0.4">
      <c r="A679" t="s">
        <v>755</v>
      </c>
      <c r="B679">
        <f ca="1">Sheet1!E679</f>
        <v>5</v>
      </c>
      <c r="C679" t="s">
        <v>658</v>
      </c>
    </row>
    <row r="680" spans="1:3" x14ac:dyDescent="0.4">
      <c r="A680" t="s">
        <v>756</v>
      </c>
      <c r="B680">
        <f ca="1">Sheet1!E680</f>
        <v>6</v>
      </c>
      <c r="C680" t="s">
        <v>658</v>
      </c>
    </row>
    <row r="681" spans="1:3" x14ac:dyDescent="0.4">
      <c r="A681" t="s">
        <v>757</v>
      </c>
      <c r="B681">
        <f ca="1">Sheet1!E681</f>
        <v>6</v>
      </c>
      <c r="C681" t="s">
        <v>658</v>
      </c>
    </row>
    <row r="682" spans="1:3" x14ac:dyDescent="0.4">
      <c r="A682" t="s">
        <v>758</v>
      </c>
      <c r="B682">
        <f ca="1">Sheet1!E682</f>
        <v>9</v>
      </c>
      <c r="C682" t="s">
        <v>658</v>
      </c>
    </row>
    <row r="683" spans="1:3" x14ac:dyDescent="0.4">
      <c r="A683" t="s">
        <v>759</v>
      </c>
      <c r="B683">
        <f ca="1">Sheet1!E683</f>
        <v>10</v>
      </c>
      <c r="C683" t="s">
        <v>658</v>
      </c>
    </row>
    <row r="684" spans="1:3" x14ac:dyDescent="0.4">
      <c r="A684" t="s">
        <v>760</v>
      </c>
      <c r="B684">
        <f ca="1">Sheet1!E684</f>
        <v>8</v>
      </c>
      <c r="C684" t="s">
        <v>658</v>
      </c>
    </row>
    <row r="685" spans="1:3" x14ac:dyDescent="0.4">
      <c r="A685" t="s">
        <v>761</v>
      </c>
      <c r="B685">
        <f ca="1">Sheet1!E685</f>
        <v>9</v>
      </c>
      <c r="C685" t="s">
        <v>658</v>
      </c>
    </row>
    <row r="686" spans="1:3" x14ac:dyDescent="0.4">
      <c r="A686" t="s">
        <v>762</v>
      </c>
      <c r="B686">
        <f ca="1">Sheet1!E686</f>
        <v>9</v>
      </c>
      <c r="C686" t="s">
        <v>658</v>
      </c>
    </row>
    <row r="687" spans="1:3" x14ac:dyDescent="0.4">
      <c r="A687" t="s">
        <v>763</v>
      </c>
      <c r="B687">
        <f ca="1">Sheet1!E687</f>
        <v>6</v>
      </c>
      <c r="C687" t="s">
        <v>658</v>
      </c>
    </row>
    <row r="688" spans="1:3" x14ac:dyDescent="0.4">
      <c r="A688" t="s">
        <v>764</v>
      </c>
      <c r="B688">
        <f ca="1">Sheet1!E688</f>
        <v>8</v>
      </c>
      <c r="C688" t="s">
        <v>658</v>
      </c>
    </row>
    <row r="689" spans="1:3" x14ac:dyDescent="0.4">
      <c r="A689" t="s">
        <v>765</v>
      </c>
      <c r="B689">
        <f ca="1">Sheet1!E689</f>
        <v>8</v>
      </c>
      <c r="C689" t="s">
        <v>658</v>
      </c>
    </row>
    <row r="690" spans="1:3" x14ac:dyDescent="0.4">
      <c r="A690" t="s">
        <v>766</v>
      </c>
      <c r="B690">
        <f ca="1">Sheet1!E690</f>
        <v>9</v>
      </c>
      <c r="C690" t="s">
        <v>658</v>
      </c>
    </row>
    <row r="691" spans="1:3" x14ac:dyDescent="0.4">
      <c r="A691" t="s">
        <v>767</v>
      </c>
      <c r="B691">
        <f ca="1">Sheet1!E691</f>
        <v>7</v>
      </c>
      <c r="C691" t="s">
        <v>658</v>
      </c>
    </row>
    <row r="692" spans="1:3" x14ac:dyDescent="0.4">
      <c r="A692" t="s">
        <v>768</v>
      </c>
      <c r="B692">
        <f ca="1">Sheet1!E692</f>
        <v>10</v>
      </c>
      <c r="C692" t="s">
        <v>663</v>
      </c>
    </row>
    <row r="693" spans="1:3" x14ac:dyDescent="0.4">
      <c r="A693" t="s">
        <v>769</v>
      </c>
      <c r="B693">
        <f ca="1">Sheet1!E693</f>
        <v>6</v>
      </c>
      <c r="C693" t="s">
        <v>663</v>
      </c>
    </row>
    <row r="694" spans="1:3" x14ac:dyDescent="0.4">
      <c r="A694" t="s">
        <v>770</v>
      </c>
      <c r="B694">
        <f ca="1">Sheet1!E694</f>
        <v>7</v>
      </c>
      <c r="C694" t="s">
        <v>663</v>
      </c>
    </row>
    <row r="695" spans="1:3" x14ac:dyDescent="0.4">
      <c r="A695" t="s">
        <v>771</v>
      </c>
      <c r="B695">
        <f ca="1">Sheet1!E695</f>
        <v>7</v>
      </c>
      <c r="C695" t="s">
        <v>663</v>
      </c>
    </row>
    <row r="696" spans="1:3" x14ac:dyDescent="0.4">
      <c r="A696" t="s">
        <v>772</v>
      </c>
      <c r="B696">
        <f ca="1">Sheet1!E696</f>
        <v>10</v>
      </c>
      <c r="C696" t="s">
        <v>663</v>
      </c>
    </row>
    <row r="697" spans="1:3" x14ac:dyDescent="0.4">
      <c r="A697" t="s">
        <v>773</v>
      </c>
      <c r="B697">
        <f ca="1">Sheet1!E697</f>
        <v>6</v>
      </c>
      <c r="C697" t="s">
        <v>663</v>
      </c>
    </row>
    <row r="698" spans="1:3" x14ac:dyDescent="0.4">
      <c r="A698" t="s">
        <v>774</v>
      </c>
      <c r="B698">
        <f ca="1">Sheet1!E698</f>
        <v>8</v>
      </c>
      <c r="C698" t="s">
        <v>663</v>
      </c>
    </row>
    <row r="699" spans="1:3" x14ac:dyDescent="0.4">
      <c r="A699" t="s">
        <v>775</v>
      </c>
      <c r="B699">
        <f ca="1">Sheet1!E699</f>
        <v>10</v>
      </c>
      <c r="C699" t="s">
        <v>663</v>
      </c>
    </row>
    <row r="700" spans="1:3" x14ac:dyDescent="0.4">
      <c r="A700" t="s">
        <v>776</v>
      </c>
      <c r="B700">
        <f ca="1">Sheet1!E700</f>
        <v>10</v>
      </c>
      <c r="C700" t="s">
        <v>663</v>
      </c>
    </row>
    <row r="701" spans="1:3" x14ac:dyDescent="0.4">
      <c r="A701" t="s">
        <v>777</v>
      </c>
      <c r="B701">
        <f ca="1">Sheet1!E701</f>
        <v>6</v>
      </c>
      <c r="C701" t="s">
        <v>663</v>
      </c>
    </row>
    <row r="702" spans="1:3" x14ac:dyDescent="0.4">
      <c r="A702" t="s">
        <v>778</v>
      </c>
      <c r="B702">
        <f ca="1">Sheet1!E702</f>
        <v>9</v>
      </c>
      <c r="C702" t="s">
        <v>663</v>
      </c>
    </row>
    <row r="703" spans="1:3" x14ac:dyDescent="0.4">
      <c r="A703" t="s">
        <v>779</v>
      </c>
      <c r="B703">
        <f ca="1">Sheet1!E703</f>
        <v>7</v>
      </c>
      <c r="C703" t="s">
        <v>663</v>
      </c>
    </row>
    <row r="704" spans="1:3" x14ac:dyDescent="0.4">
      <c r="A704" t="s">
        <v>780</v>
      </c>
      <c r="B704">
        <f ca="1">Sheet1!E704</f>
        <v>6</v>
      </c>
      <c r="C704" t="s">
        <v>663</v>
      </c>
    </row>
    <row r="705" spans="1:3" x14ac:dyDescent="0.4">
      <c r="A705" t="s">
        <v>781</v>
      </c>
      <c r="B705">
        <f ca="1">Sheet1!E705</f>
        <v>7</v>
      </c>
      <c r="C705" t="s">
        <v>663</v>
      </c>
    </row>
    <row r="706" spans="1:3" x14ac:dyDescent="0.4">
      <c r="A706" t="s">
        <v>782</v>
      </c>
      <c r="B706">
        <f ca="1">Sheet1!E706</f>
        <v>9</v>
      </c>
      <c r="C706" t="s">
        <v>663</v>
      </c>
    </row>
    <row r="707" spans="1:3" x14ac:dyDescent="0.4">
      <c r="A707" t="s">
        <v>783</v>
      </c>
      <c r="B707">
        <f ca="1">Sheet1!E707</f>
        <v>9</v>
      </c>
      <c r="C707" t="s">
        <v>663</v>
      </c>
    </row>
    <row r="708" spans="1:3" x14ac:dyDescent="0.4">
      <c r="A708" t="s">
        <v>784</v>
      </c>
      <c r="B708">
        <f ca="1">Sheet1!E708</f>
        <v>9</v>
      </c>
      <c r="C708" t="s">
        <v>663</v>
      </c>
    </row>
    <row r="709" spans="1:3" x14ac:dyDescent="0.4">
      <c r="A709" t="s">
        <v>785</v>
      </c>
      <c r="B709">
        <f ca="1">Sheet1!E709</f>
        <v>6</v>
      </c>
      <c r="C709" t="s">
        <v>663</v>
      </c>
    </row>
    <row r="710" spans="1:3" x14ac:dyDescent="0.4">
      <c r="A710" t="s">
        <v>786</v>
      </c>
      <c r="B710">
        <f ca="1">Sheet1!E710</f>
        <v>8</v>
      </c>
      <c r="C710" t="s">
        <v>663</v>
      </c>
    </row>
    <row r="711" spans="1:3" x14ac:dyDescent="0.4">
      <c r="A711" t="s">
        <v>787</v>
      </c>
      <c r="B711">
        <f ca="1">Sheet1!E711</f>
        <v>5</v>
      </c>
      <c r="C711" t="s">
        <v>663</v>
      </c>
    </row>
    <row r="712" spans="1:3" x14ac:dyDescent="0.4">
      <c r="A712" t="s">
        <v>788</v>
      </c>
      <c r="B712">
        <f ca="1">Sheet1!E712</f>
        <v>10</v>
      </c>
      <c r="C712" t="s">
        <v>663</v>
      </c>
    </row>
    <row r="713" spans="1:3" x14ac:dyDescent="0.4">
      <c r="A713" t="s">
        <v>789</v>
      </c>
      <c r="B713">
        <f ca="1">Sheet1!E713</f>
        <v>10</v>
      </c>
      <c r="C713" t="s">
        <v>663</v>
      </c>
    </row>
    <row r="714" spans="1:3" x14ac:dyDescent="0.4">
      <c r="A714" t="s">
        <v>790</v>
      </c>
      <c r="B714">
        <f ca="1">Sheet1!E714</f>
        <v>10</v>
      </c>
      <c r="C714" t="s">
        <v>663</v>
      </c>
    </row>
    <row r="715" spans="1:3" x14ac:dyDescent="0.4">
      <c r="A715" t="s">
        <v>791</v>
      </c>
      <c r="B715">
        <f ca="1">Sheet1!E715</f>
        <v>6</v>
      </c>
      <c r="C715" t="s">
        <v>663</v>
      </c>
    </row>
    <row r="716" spans="1:3" x14ac:dyDescent="0.4">
      <c r="A716" t="s">
        <v>792</v>
      </c>
      <c r="B716">
        <f ca="1">Sheet1!E716</f>
        <v>7</v>
      </c>
      <c r="C716" t="s">
        <v>663</v>
      </c>
    </row>
    <row r="717" spans="1:3" x14ac:dyDescent="0.4">
      <c r="A717" t="s">
        <v>793</v>
      </c>
      <c r="B717">
        <f ca="1">Sheet1!E717</f>
        <v>7</v>
      </c>
      <c r="C717" t="s">
        <v>663</v>
      </c>
    </row>
    <row r="718" spans="1:3" x14ac:dyDescent="0.4">
      <c r="A718" t="s">
        <v>794</v>
      </c>
      <c r="B718">
        <f ca="1">Sheet1!E718</f>
        <v>7</v>
      </c>
      <c r="C718" t="s">
        <v>663</v>
      </c>
    </row>
    <row r="719" spans="1:3" x14ac:dyDescent="0.4">
      <c r="A719" t="s">
        <v>795</v>
      </c>
      <c r="B719">
        <f ca="1">Sheet1!E719</f>
        <v>9</v>
      </c>
      <c r="C719" t="s">
        <v>663</v>
      </c>
    </row>
    <row r="720" spans="1:3" x14ac:dyDescent="0.4">
      <c r="A720" t="s">
        <v>796</v>
      </c>
      <c r="B720">
        <f ca="1">Sheet1!E720</f>
        <v>7</v>
      </c>
      <c r="C720" t="s">
        <v>663</v>
      </c>
    </row>
    <row r="721" spans="1:3" x14ac:dyDescent="0.4">
      <c r="A721" t="s">
        <v>797</v>
      </c>
      <c r="B721">
        <f ca="1">Sheet1!E721</f>
        <v>5</v>
      </c>
      <c r="C721" t="s">
        <v>663</v>
      </c>
    </row>
    <row r="722" spans="1:3" x14ac:dyDescent="0.4">
      <c r="A722" t="s">
        <v>798</v>
      </c>
      <c r="B722">
        <f ca="1">Sheet1!E722</f>
        <v>5</v>
      </c>
      <c r="C722" t="s">
        <v>663</v>
      </c>
    </row>
    <row r="723" spans="1:3" x14ac:dyDescent="0.4">
      <c r="A723" t="s">
        <v>799</v>
      </c>
      <c r="B723">
        <f ca="1">Sheet1!E723</f>
        <v>7</v>
      </c>
      <c r="C723" t="s">
        <v>663</v>
      </c>
    </row>
    <row r="724" spans="1:3" x14ac:dyDescent="0.4">
      <c r="A724" t="s">
        <v>800</v>
      </c>
      <c r="B724">
        <f ca="1">Sheet1!E724</f>
        <v>7</v>
      </c>
      <c r="C724" t="s">
        <v>663</v>
      </c>
    </row>
    <row r="725" spans="1:3" x14ac:dyDescent="0.4">
      <c r="A725" t="s">
        <v>801</v>
      </c>
      <c r="B725">
        <f ca="1">Sheet1!E725</f>
        <v>7</v>
      </c>
      <c r="C725" t="s">
        <v>663</v>
      </c>
    </row>
    <row r="726" spans="1:3" x14ac:dyDescent="0.4">
      <c r="A726" t="s">
        <v>802</v>
      </c>
      <c r="B726">
        <f ca="1">Sheet1!E726</f>
        <v>9</v>
      </c>
      <c r="C726" t="s">
        <v>663</v>
      </c>
    </row>
    <row r="727" spans="1:3" x14ac:dyDescent="0.4">
      <c r="A727" t="s">
        <v>803</v>
      </c>
      <c r="B727">
        <f ca="1">Sheet1!E727</f>
        <v>7</v>
      </c>
      <c r="C727" t="s">
        <v>663</v>
      </c>
    </row>
    <row r="728" spans="1:3" x14ac:dyDescent="0.4">
      <c r="A728" t="s">
        <v>804</v>
      </c>
      <c r="B728">
        <f ca="1">Sheet1!E728</f>
        <v>6</v>
      </c>
      <c r="C728" t="s">
        <v>663</v>
      </c>
    </row>
    <row r="729" spans="1:3" x14ac:dyDescent="0.4">
      <c r="A729" t="s">
        <v>805</v>
      </c>
      <c r="B729">
        <f ca="1">Sheet1!E729</f>
        <v>6</v>
      </c>
      <c r="C729" t="s">
        <v>663</v>
      </c>
    </row>
    <row r="730" spans="1:3" x14ac:dyDescent="0.4">
      <c r="A730" t="s">
        <v>806</v>
      </c>
      <c r="B730">
        <f ca="1">Sheet1!E730</f>
        <v>10</v>
      </c>
      <c r="C730" t="s">
        <v>663</v>
      </c>
    </row>
    <row r="731" spans="1:3" x14ac:dyDescent="0.4">
      <c r="A731" t="s">
        <v>807</v>
      </c>
      <c r="B731">
        <f ca="1">Sheet1!E731</f>
        <v>7</v>
      </c>
      <c r="C731" t="s">
        <v>663</v>
      </c>
    </row>
    <row r="732" spans="1:3" x14ac:dyDescent="0.4">
      <c r="A732" t="s">
        <v>808</v>
      </c>
      <c r="B732">
        <f ca="1">Sheet1!E732</f>
        <v>7</v>
      </c>
      <c r="C732" t="s">
        <v>663</v>
      </c>
    </row>
    <row r="733" spans="1:3" x14ac:dyDescent="0.4">
      <c r="A733" t="s">
        <v>809</v>
      </c>
      <c r="B733">
        <f ca="1">Sheet1!E733</f>
        <v>9</v>
      </c>
      <c r="C733" t="s">
        <v>663</v>
      </c>
    </row>
    <row r="734" spans="1:3" x14ac:dyDescent="0.4">
      <c r="A734" t="s">
        <v>810</v>
      </c>
      <c r="B734">
        <f ca="1">Sheet1!E734</f>
        <v>8</v>
      </c>
      <c r="C734" t="s">
        <v>663</v>
      </c>
    </row>
    <row r="735" spans="1:3" x14ac:dyDescent="0.4">
      <c r="A735" t="s">
        <v>811</v>
      </c>
      <c r="B735">
        <f ca="1">Sheet1!E735</f>
        <v>6</v>
      </c>
      <c r="C735" t="s">
        <v>663</v>
      </c>
    </row>
    <row r="736" spans="1:3" x14ac:dyDescent="0.4">
      <c r="A736" t="s">
        <v>812</v>
      </c>
      <c r="B736">
        <f ca="1">Sheet1!E736</f>
        <v>5</v>
      </c>
      <c r="C736" t="s">
        <v>663</v>
      </c>
    </row>
    <row r="737" spans="1:3" x14ac:dyDescent="0.4">
      <c r="A737" t="s">
        <v>813</v>
      </c>
      <c r="B737">
        <f ca="1">Sheet1!E737</f>
        <v>8</v>
      </c>
      <c r="C737" t="s">
        <v>663</v>
      </c>
    </row>
    <row r="738" spans="1:3" x14ac:dyDescent="0.4">
      <c r="A738" t="s">
        <v>814</v>
      </c>
      <c r="B738">
        <f ca="1">Sheet1!E738</f>
        <v>7</v>
      </c>
      <c r="C738" t="s">
        <v>663</v>
      </c>
    </row>
    <row r="739" spans="1:3" x14ac:dyDescent="0.4">
      <c r="A739" t="s">
        <v>815</v>
      </c>
      <c r="B739">
        <f ca="1">Sheet1!E739</f>
        <v>9</v>
      </c>
      <c r="C739" t="s">
        <v>663</v>
      </c>
    </row>
    <row r="740" spans="1:3" x14ac:dyDescent="0.4">
      <c r="A740" t="s">
        <v>816</v>
      </c>
      <c r="B740">
        <f ca="1">Sheet1!E740</f>
        <v>10</v>
      </c>
      <c r="C740" t="s">
        <v>663</v>
      </c>
    </row>
    <row r="741" spans="1:3" x14ac:dyDescent="0.4">
      <c r="A741" t="s">
        <v>817</v>
      </c>
      <c r="B741">
        <f ca="1">Sheet1!E741</f>
        <v>9</v>
      </c>
      <c r="C741" t="s">
        <v>663</v>
      </c>
    </row>
    <row r="742" spans="1:3" x14ac:dyDescent="0.4">
      <c r="A742" t="s">
        <v>818</v>
      </c>
      <c r="B742">
        <f ca="1">Sheet1!E742</f>
        <v>5</v>
      </c>
      <c r="C742" t="s">
        <v>663</v>
      </c>
    </row>
    <row r="743" spans="1:3" x14ac:dyDescent="0.4">
      <c r="A743" t="s">
        <v>819</v>
      </c>
      <c r="B743">
        <f ca="1">Sheet1!E743</f>
        <v>7</v>
      </c>
      <c r="C743" t="s">
        <v>663</v>
      </c>
    </row>
    <row r="744" spans="1:3" x14ac:dyDescent="0.4">
      <c r="A744" t="s">
        <v>820</v>
      </c>
      <c r="B744">
        <f ca="1">Sheet1!E744</f>
        <v>7</v>
      </c>
      <c r="C744" t="s">
        <v>663</v>
      </c>
    </row>
    <row r="745" spans="1:3" x14ac:dyDescent="0.4">
      <c r="A745" t="s">
        <v>821</v>
      </c>
      <c r="B745">
        <f ca="1">Sheet1!E745</f>
        <v>10</v>
      </c>
      <c r="C745" t="s">
        <v>663</v>
      </c>
    </row>
    <row r="746" spans="1:3" x14ac:dyDescent="0.4">
      <c r="A746" t="s">
        <v>822</v>
      </c>
      <c r="B746">
        <f ca="1">Sheet1!E746</f>
        <v>8</v>
      </c>
      <c r="C746" t="s">
        <v>663</v>
      </c>
    </row>
    <row r="747" spans="1:3" x14ac:dyDescent="0.4">
      <c r="A747" t="s">
        <v>823</v>
      </c>
      <c r="B747">
        <f ca="1">Sheet1!E747</f>
        <v>9</v>
      </c>
      <c r="C747" t="s">
        <v>663</v>
      </c>
    </row>
    <row r="748" spans="1:3" x14ac:dyDescent="0.4">
      <c r="A748" t="s">
        <v>824</v>
      </c>
      <c r="B748">
        <f ca="1">Sheet1!E748</f>
        <v>8</v>
      </c>
      <c r="C748" t="s">
        <v>663</v>
      </c>
    </row>
    <row r="749" spans="1:3" x14ac:dyDescent="0.4">
      <c r="A749" t="s">
        <v>825</v>
      </c>
      <c r="B749">
        <f ca="1">Sheet1!E749</f>
        <v>8</v>
      </c>
      <c r="C749" t="s">
        <v>663</v>
      </c>
    </row>
    <row r="750" spans="1:3" x14ac:dyDescent="0.4">
      <c r="A750" t="s">
        <v>826</v>
      </c>
      <c r="B750">
        <f ca="1">Sheet1!E750</f>
        <v>10</v>
      </c>
      <c r="C750" t="s">
        <v>663</v>
      </c>
    </row>
    <row r="751" spans="1:3" x14ac:dyDescent="0.4">
      <c r="A751" t="s">
        <v>827</v>
      </c>
      <c r="B751">
        <f ca="1">Sheet1!E751</f>
        <v>7</v>
      </c>
      <c r="C751" t="s">
        <v>663</v>
      </c>
    </row>
    <row r="752" spans="1:3" x14ac:dyDescent="0.4">
      <c r="A752" t="s">
        <v>828</v>
      </c>
      <c r="B752">
        <f ca="1">Sheet1!E752</f>
        <v>6</v>
      </c>
      <c r="C752" t="s">
        <v>666</v>
      </c>
    </row>
    <row r="753" spans="1:3" x14ac:dyDescent="0.4">
      <c r="A753" t="s">
        <v>829</v>
      </c>
      <c r="B753">
        <f ca="1">Sheet1!E753</f>
        <v>9</v>
      </c>
      <c r="C753" t="s">
        <v>666</v>
      </c>
    </row>
    <row r="754" spans="1:3" x14ac:dyDescent="0.4">
      <c r="A754" t="s">
        <v>830</v>
      </c>
      <c r="B754">
        <f ca="1">Sheet1!E754</f>
        <v>5</v>
      </c>
      <c r="C754" t="s">
        <v>666</v>
      </c>
    </row>
    <row r="755" spans="1:3" x14ac:dyDescent="0.4">
      <c r="A755" t="s">
        <v>831</v>
      </c>
      <c r="B755">
        <f ca="1">Sheet1!E755</f>
        <v>6</v>
      </c>
      <c r="C755" t="s">
        <v>666</v>
      </c>
    </row>
    <row r="756" spans="1:3" x14ac:dyDescent="0.4">
      <c r="A756" t="s">
        <v>832</v>
      </c>
      <c r="B756">
        <f ca="1">Sheet1!E756</f>
        <v>6</v>
      </c>
      <c r="C756" t="s">
        <v>666</v>
      </c>
    </row>
    <row r="757" spans="1:3" x14ac:dyDescent="0.4">
      <c r="A757" t="s">
        <v>833</v>
      </c>
      <c r="B757">
        <f ca="1">Sheet1!E757</f>
        <v>8</v>
      </c>
      <c r="C757" t="s">
        <v>666</v>
      </c>
    </row>
    <row r="758" spans="1:3" x14ac:dyDescent="0.4">
      <c r="A758" t="s">
        <v>834</v>
      </c>
      <c r="B758">
        <f ca="1">Sheet1!E758</f>
        <v>10</v>
      </c>
      <c r="C758" t="s">
        <v>666</v>
      </c>
    </row>
    <row r="759" spans="1:3" x14ac:dyDescent="0.4">
      <c r="A759" t="s">
        <v>835</v>
      </c>
      <c r="B759">
        <f ca="1">Sheet1!E759</f>
        <v>6</v>
      </c>
      <c r="C759" t="s">
        <v>666</v>
      </c>
    </row>
    <row r="760" spans="1:3" x14ac:dyDescent="0.4">
      <c r="A760" t="s">
        <v>836</v>
      </c>
      <c r="B760">
        <f ca="1">Sheet1!E760</f>
        <v>6</v>
      </c>
      <c r="C760" t="s">
        <v>666</v>
      </c>
    </row>
    <row r="761" spans="1:3" x14ac:dyDescent="0.4">
      <c r="A761" t="s">
        <v>837</v>
      </c>
      <c r="B761">
        <f ca="1">Sheet1!E761</f>
        <v>7</v>
      </c>
      <c r="C761" t="s">
        <v>666</v>
      </c>
    </row>
    <row r="762" spans="1:3" x14ac:dyDescent="0.4">
      <c r="A762" t="s">
        <v>838</v>
      </c>
      <c r="B762">
        <f ca="1">Sheet1!E762</f>
        <v>5</v>
      </c>
      <c r="C762" t="s">
        <v>666</v>
      </c>
    </row>
    <row r="763" spans="1:3" x14ac:dyDescent="0.4">
      <c r="A763" t="s">
        <v>839</v>
      </c>
      <c r="B763">
        <f ca="1">Sheet1!E763</f>
        <v>9</v>
      </c>
      <c r="C763" t="s">
        <v>666</v>
      </c>
    </row>
    <row r="764" spans="1:3" x14ac:dyDescent="0.4">
      <c r="A764" t="s">
        <v>840</v>
      </c>
      <c r="B764">
        <f ca="1">Sheet1!E764</f>
        <v>8</v>
      </c>
      <c r="C764" t="s">
        <v>666</v>
      </c>
    </row>
    <row r="765" spans="1:3" x14ac:dyDescent="0.4">
      <c r="A765" t="s">
        <v>841</v>
      </c>
      <c r="B765">
        <f ca="1">Sheet1!E765</f>
        <v>6</v>
      </c>
      <c r="C765" t="s">
        <v>666</v>
      </c>
    </row>
    <row r="766" spans="1:3" x14ac:dyDescent="0.4">
      <c r="A766" t="s">
        <v>842</v>
      </c>
      <c r="B766">
        <f ca="1">Sheet1!E766</f>
        <v>10</v>
      </c>
      <c r="C766" t="s">
        <v>666</v>
      </c>
    </row>
    <row r="767" spans="1:3" x14ac:dyDescent="0.4">
      <c r="A767" t="s">
        <v>843</v>
      </c>
      <c r="B767">
        <f ca="1">Sheet1!E767</f>
        <v>8</v>
      </c>
      <c r="C767" t="s">
        <v>666</v>
      </c>
    </row>
    <row r="768" spans="1:3" x14ac:dyDescent="0.4">
      <c r="A768" t="s">
        <v>844</v>
      </c>
      <c r="B768">
        <f ca="1">Sheet1!E768</f>
        <v>9</v>
      </c>
      <c r="C768" t="s">
        <v>666</v>
      </c>
    </row>
    <row r="769" spans="1:3" x14ac:dyDescent="0.4">
      <c r="A769" t="s">
        <v>845</v>
      </c>
      <c r="B769">
        <f ca="1">Sheet1!E769</f>
        <v>10</v>
      </c>
      <c r="C769" t="s">
        <v>666</v>
      </c>
    </row>
    <row r="770" spans="1:3" x14ac:dyDescent="0.4">
      <c r="A770" t="s">
        <v>846</v>
      </c>
      <c r="B770">
        <f ca="1">Sheet1!E770</f>
        <v>10</v>
      </c>
      <c r="C770" t="s">
        <v>666</v>
      </c>
    </row>
    <row r="771" spans="1:3" x14ac:dyDescent="0.4">
      <c r="A771" t="s">
        <v>847</v>
      </c>
      <c r="B771">
        <f ca="1">Sheet1!E771</f>
        <v>10</v>
      </c>
      <c r="C771" t="s">
        <v>666</v>
      </c>
    </row>
    <row r="772" spans="1:3" x14ac:dyDescent="0.4">
      <c r="A772" t="s">
        <v>848</v>
      </c>
      <c r="B772">
        <f ca="1">Sheet1!E772</f>
        <v>5</v>
      </c>
      <c r="C772" t="s">
        <v>666</v>
      </c>
    </row>
    <row r="773" spans="1:3" x14ac:dyDescent="0.4">
      <c r="A773" t="s">
        <v>849</v>
      </c>
      <c r="B773">
        <f ca="1">Sheet1!E773</f>
        <v>7</v>
      </c>
      <c r="C773" t="s">
        <v>666</v>
      </c>
    </row>
    <row r="774" spans="1:3" x14ac:dyDescent="0.4">
      <c r="A774" t="s">
        <v>850</v>
      </c>
      <c r="B774">
        <f ca="1">Sheet1!E774</f>
        <v>10</v>
      </c>
      <c r="C774" t="s">
        <v>666</v>
      </c>
    </row>
    <row r="775" spans="1:3" x14ac:dyDescent="0.4">
      <c r="A775" t="s">
        <v>851</v>
      </c>
      <c r="B775">
        <f ca="1">Sheet1!E775</f>
        <v>7</v>
      </c>
      <c r="C775" t="s">
        <v>666</v>
      </c>
    </row>
    <row r="776" spans="1:3" x14ac:dyDescent="0.4">
      <c r="A776" t="s">
        <v>852</v>
      </c>
      <c r="B776">
        <f ca="1">Sheet1!E776</f>
        <v>10</v>
      </c>
      <c r="C776" t="s">
        <v>666</v>
      </c>
    </row>
    <row r="777" spans="1:3" x14ac:dyDescent="0.4">
      <c r="A777" t="s">
        <v>853</v>
      </c>
      <c r="B777">
        <f ca="1">Sheet1!E777</f>
        <v>10</v>
      </c>
      <c r="C777" t="s">
        <v>666</v>
      </c>
    </row>
    <row r="778" spans="1:3" x14ac:dyDescent="0.4">
      <c r="A778" t="s">
        <v>854</v>
      </c>
      <c r="B778">
        <f ca="1">Sheet1!E778</f>
        <v>10</v>
      </c>
      <c r="C778" t="s">
        <v>666</v>
      </c>
    </row>
    <row r="779" spans="1:3" x14ac:dyDescent="0.4">
      <c r="A779" t="s">
        <v>855</v>
      </c>
      <c r="B779">
        <f ca="1">Sheet1!E779</f>
        <v>9</v>
      </c>
      <c r="C779" t="s">
        <v>666</v>
      </c>
    </row>
    <row r="780" spans="1:3" x14ac:dyDescent="0.4">
      <c r="A780" t="s">
        <v>856</v>
      </c>
      <c r="B780">
        <f ca="1">Sheet1!E780</f>
        <v>10</v>
      </c>
      <c r="C780" t="s">
        <v>666</v>
      </c>
    </row>
    <row r="781" spans="1:3" x14ac:dyDescent="0.4">
      <c r="A781" t="s">
        <v>857</v>
      </c>
      <c r="B781">
        <f ca="1">Sheet1!E781</f>
        <v>5</v>
      </c>
      <c r="C781" t="s">
        <v>666</v>
      </c>
    </row>
    <row r="782" spans="1:3" x14ac:dyDescent="0.4">
      <c r="A782" t="s">
        <v>858</v>
      </c>
      <c r="B782">
        <f ca="1">Sheet1!E782</f>
        <v>6</v>
      </c>
      <c r="C782" t="s">
        <v>666</v>
      </c>
    </row>
    <row r="783" spans="1:3" x14ac:dyDescent="0.4">
      <c r="A783" t="s">
        <v>859</v>
      </c>
      <c r="B783">
        <f ca="1">Sheet1!E783</f>
        <v>9</v>
      </c>
      <c r="C783" t="s">
        <v>666</v>
      </c>
    </row>
    <row r="784" spans="1:3" x14ac:dyDescent="0.4">
      <c r="A784" t="s">
        <v>860</v>
      </c>
      <c r="B784">
        <f ca="1">Sheet1!E784</f>
        <v>6</v>
      </c>
      <c r="C784" t="s">
        <v>666</v>
      </c>
    </row>
    <row r="785" spans="1:3" x14ac:dyDescent="0.4">
      <c r="A785" t="s">
        <v>861</v>
      </c>
      <c r="B785">
        <f ca="1">Sheet1!E785</f>
        <v>9</v>
      </c>
      <c r="C785" t="s">
        <v>666</v>
      </c>
    </row>
    <row r="786" spans="1:3" x14ac:dyDescent="0.4">
      <c r="A786" t="s">
        <v>862</v>
      </c>
      <c r="B786">
        <f ca="1">Sheet1!E786</f>
        <v>7</v>
      </c>
      <c r="C786" t="s">
        <v>666</v>
      </c>
    </row>
    <row r="787" spans="1:3" x14ac:dyDescent="0.4">
      <c r="A787" t="s">
        <v>863</v>
      </c>
      <c r="B787">
        <f ca="1">Sheet1!E787</f>
        <v>6</v>
      </c>
      <c r="C787" t="s">
        <v>666</v>
      </c>
    </row>
    <row r="788" spans="1:3" x14ac:dyDescent="0.4">
      <c r="A788" t="s">
        <v>864</v>
      </c>
      <c r="B788">
        <f ca="1">Sheet1!E788</f>
        <v>7</v>
      </c>
      <c r="C788" t="s">
        <v>666</v>
      </c>
    </row>
    <row r="789" spans="1:3" x14ac:dyDescent="0.4">
      <c r="A789" t="s">
        <v>865</v>
      </c>
      <c r="B789">
        <f ca="1">Sheet1!E789</f>
        <v>9</v>
      </c>
      <c r="C789" t="s">
        <v>666</v>
      </c>
    </row>
    <row r="790" spans="1:3" x14ac:dyDescent="0.4">
      <c r="A790" t="s">
        <v>866</v>
      </c>
      <c r="B790">
        <f ca="1">Sheet1!E790</f>
        <v>10</v>
      </c>
      <c r="C790" t="s">
        <v>666</v>
      </c>
    </row>
    <row r="791" spans="1:3" x14ac:dyDescent="0.4">
      <c r="A791" t="s">
        <v>867</v>
      </c>
      <c r="B791">
        <f ca="1">Sheet1!E791</f>
        <v>7</v>
      </c>
      <c r="C791" t="s">
        <v>666</v>
      </c>
    </row>
    <row r="792" spans="1:3" x14ac:dyDescent="0.4">
      <c r="A792" t="s">
        <v>868</v>
      </c>
      <c r="B792">
        <f ca="1">Sheet1!E792</f>
        <v>10</v>
      </c>
      <c r="C792" t="s">
        <v>666</v>
      </c>
    </row>
    <row r="793" spans="1:3" x14ac:dyDescent="0.4">
      <c r="A793" t="s">
        <v>869</v>
      </c>
      <c r="B793">
        <f ca="1">Sheet1!E793</f>
        <v>5</v>
      </c>
      <c r="C793" t="s">
        <v>666</v>
      </c>
    </row>
    <row r="794" spans="1:3" x14ac:dyDescent="0.4">
      <c r="A794" t="s">
        <v>870</v>
      </c>
      <c r="B794">
        <f ca="1">Sheet1!E794</f>
        <v>7</v>
      </c>
      <c r="C794" t="s">
        <v>666</v>
      </c>
    </row>
    <row r="795" spans="1:3" x14ac:dyDescent="0.4">
      <c r="A795" t="s">
        <v>871</v>
      </c>
      <c r="B795">
        <f ca="1">Sheet1!E795</f>
        <v>10</v>
      </c>
      <c r="C795" t="s">
        <v>666</v>
      </c>
    </row>
    <row r="796" spans="1:3" x14ac:dyDescent="0.4">
      <c r="A796" t="s">
        <v>872</v>
      </c>
      <c r="B796">
        <f ca="1">Sheet1!E796</f>
        <v>10</v>
      </c>
      <c r="C796" t="s">
        <v>666</v>
      </c>
    </row>
    <row r="797" spans="1:3" x14ac:dyDescent="0.4">
      <c r="A797" t="s">
        <v>873</v>
      </c>
      <c r="B797">
        <f ca="1">Sheet1!E797</f>
        <v>9</v>
      </c>
      <c r="C797" t="s">
        <v>666</v>
      </c>
    </row>
    <row r="798" spans="1:3" x14ac:dyDescent="0.4">
      <c r="A798" t="s">
        <v>874</v>
      </c>
      <c r="B798">
        <f ca="1">Sheet1!E798</f>
        <v>6</v>
      </c>
      <c r="C798" t="s">
        <v>666</v>
      </c>
    </row>
    <row r="799" spans="1:3" x14ac:dyDescent="0.4">
      <c r="A799" t="s">
        <v>875</v>
      </c>
      <c r="B799">
        <f ca="1">Sheet1!E799</f>
        <v>6</v>
      </c>
      <c r="C799" t="s">
        <v>666</v>
      </c>
    </row>
    <row r="800" spans="1:3" x14ac:dyDescent="0.4">
      <c r="A800" t="s">
        <v>876</v>
      </c>
      <c r="B800">
        <f ca="1">Sheet1!E800</f>
        <v>5</v>
      </c>
      <c r="C800" t="s">
        <v>666</v>
      </c>
    </row>
    <row r="801" spans="1:3" x14ac:dyDescent="0.4">
      <c r="A801" t="s">
        <v>877</v>
      </c>
      <c r="B801">
        <f ca="1">Sheet1!E801</f>
        <v>5</v>
      </c>
      <c r="C801" t="s">
        <v>666</v>
      </c>
    </row>
    <row r="802" spans="1:3" x14ac:dyDescent="0.4">
      <c r="A802" t="s">
        <v>878</v>
      </c>
      <c r="B802">
        <f ca="1">Sheet1!E802</f>
        <v>5</v>
      </c>
      <c r="C802" t="s">
        <v>659</v>
      </c>
    </row>
    <row r="803" spans="1:3" x14ac:dyDescent="0.4">
      <c r="A803" t="s">
        <v>879</v>
      </c>
      <c r="B803">
        <f ca="1">Sheet1!E803</f>
        <v>9</v>
      </c>
      <c r="C803" t="s">
        <v>659</v>
      </c>
    </row>
    <row r="804" spans="1:3" x14ac:dyDescent="0.4">
      <c r="A804" t="s">
        <v>880</v>
      </c>
      <c r="B804">
        <f ca="1">Sheet1!E804</f>
        <v>8</v>
      </c>
      <c r="C804" t="s">
        <v>659</v>
      </c>
    </row>
    <row r="805" spans="1:3" x14ac:dyDescent="0.4">
      <c r="A805" t="s">
        <v>881</v>
      </c>
      <c r="B805">
        <f ca="1">Sheet1!E805</f>
        <v>9</v>
      </c>
      <c r="C805" t="s">
        <v>659</v>
      </c>
    </row>
    <row r="806" spans="1:3" x14ac:dyDescent="0.4">
      <c r="A806" t="s">
        <v>882</v>
      </c>
      <c r="B806">
        <f ca="1">Sheet1!E806</f>
        <v>9</v>
      </c>
      <c r="C806" t="s">
        <v>659</v>
      </c>
    </row>
    <row r="807" spans="1:3" x14ac:dyDescent="0.4">
      <c r="A807" t="s">
        <v>883</v>
      </c>
      <c r="B807">
        <f ca="1">Sheet1!E807</f>
        <v>7</v>
      </c>
      <c r="C807" t="s">
        <v>659</v>
      </c>
    </row>
    <row r="808" spans="1:3" x14ac:dyDescent="0.4">
      <c r="A808" t="s">
        <v>884</v>
      </c>
      <c r="B808">
        <f ca="1">Sheet1!E808</f>
        <v>5</v>
      </c>
      <c r="C808" t="s">
        <v>659</v>
      </c>
    </row>
    <row r="809" spans="1:3" x14ac:dyDescent="0.4">
      <c r="A809" t="s">
        <v>885</v>
      </c>
      <c r="B809">
        <f ca="1">Sheet1!E809</f>
        <v>6</v>
      </c>
      <c r="C809" t="s">
        <v>659</v>
      </c>
    </row>
    <row r="810" spans="1:3" x14ac:dyDescent="0.4">
      <c r="A810" t="s">
        <v>886</v>
      </c>
      <c r="B810">
        <f ca="1">Sheet1!E810</f>
        <v>8</v>
      </c>
      <c r="C810" t="s">
        <v>659</v>
      </c>
    </row>
    <row r="811" spans="1:3" x14ac:dyDescent="0.4">
      <c r="A811" t="s">
        <v>887</v>
      </c>
      <c r="B811">
        <f ca="1">Sheet1!E811</f>
        <v>7</v>
      </c>
      <c r="C811" t="s">
        <v>659</v>
      </c>
    </row>
    <row r="812" spans="1:3" x14ac:dyDescent="0.4">
      <c r="A812" t="s">
        <v>888</v>
      </c>
      <c r="B812">
        <f ca="1">Sheet1!E812</f>
        <v>8</v>
      </c>
      <c r="C812" t="s">
        <v>659</v>
      </c>
    </row>
    <row r="813" spans="1:3" x14ac:dyDescent="0.4">
      <c r="A813" t="s">
        <v>889</v>
      </c>
      <c r="B813">
        <f ca="1">Sheet1!E813</f>
        <v>8</v>
      </c>
      <c r="C813" t="s">
        <v>659</v>
      </c>
    </row>
    <row r="814" spans="1:3" x14ac:dyDescent="0.4">
      <c r="A814" t="s">
        <v>890</v>
      </c>
      <c r="B814">
        <f ca="1">Sheet1!E814</f>
        <v>9</v>
      </c>
      <c r="C814" t="s">
        <v>659</v>
      </c>
    </row>
    <row r="815" spans="1:3" x14ac:dyDescent="0.4">
      <c r="A815" t="s">
        <v>891</v>
      </c>
      <c r="B815">
        <f ca="1">Sheet1!E815</f>
        <v>9</v>
      </c>
      <c r="C815" t="s">
        <v>659</v>
      </c>
    </row>
    <row r="816" spans="1:3" x14ac:dyDescent="0.4">
      <c r="A816" t="s">
        <v>892</v>
      </c>
      <c r="B816">
        <f ca="1">Sheet1!E816</f>
        <v>9</v>
      </c>
      <c r="C816" t="s">
        <v>659</v>
      </c>
    </row>
    <row r="817" spans="1:3" x14ac:dyDescent="0.4">
      <c r="A817" t="s">
        <v>893</v>
      </c>
      <c r="B817">
        <f ca="1">Sheet1!E817</f>
        <v>9</v>
      </c>
      <c r="C817" t="s">
        <v>659</v>
      </c>
    </row>
    <row r="818" spans="1:3" x14ac:dyDescent="0.4">
      <c r="A818" t="s">
        <v>894</v>
      </c>
      <c r="B818">
        <f ca="1">Sheet1!E818</f>
        <v>7</v>
      </c>
      <c r="C818" t="s">
        <v>659</v>
      </c>
    </row>
    <row r="819" spans="1:3" x14ac:dyDescent="0.4">
      <c r="A819" t="s">
        <v>895</v>
      </c>
      <c r="B819">
        <f ca="1">Sheet1!E819</f>
        <v>8</v>
      </c>
      <c r="C819" t="s">
        <v>659</v>
      </c>
    </row>
    <row r="820" spans="1:3" x14ac:dyDescent="0.4">
      <c r="A820" t="s">
        <v>896</v>
      </c>
      <c r="B820">
        <f ca="1">Sheet1!E820</f>
        <v>8</v>
      </c>
      <c r="C820" t="s">
        <v>659</v>
      </c>
    </row>
    <row r="821" spans="1:3" x14ac:dyDescent="0.4">
      <c r="A821" t="s">
        <v>897</v>
      </c>
      <c r="B821">
        <f ca="1">Sheet1!E821</f>
        <v>10</v>
      </c>
      <c r="C821" t="s">
        <v>659</v>
      </c>
    </row>
    <row r="822" spans="1:3" x14ac:dyDescent="0.4">
      <c r="A822" t="s">
        <v>898</v>
      </c>
      <c r="B822">
        <f ca="1">Sheet1!E822</f>
        <v>8</v>
      </c>
      <c r="C822" t="s">
        <v>659</v>
      </c>
    </row>
    <row r="823" spans="1:3" x14ac:dyDescent="0.4">
      <c r="A823" t="s">
        <v>899</v>
      </c>
      <c r="B823">
        <f ca="1">Sheet1!E823</f>
        <v>8</v>
      </c>
      <c r="C823" t="s">
        <v>659</v>
      </c>
    </row>
    <row r="824" spans="1:3" x14ac:dyDescent="0.4">
      <c r="A824" t="s">
        <v>900</v>
      </c>
      <c r="B824">
        <f ca="1">Sheet1!E824</f>
        <v>9</v>
      </c>
      <c r="C824" t="s">
        <v>659</v>
      </c>
    </row>
    <row r="825" spans="1:3" x14ac:dyDescent="0.4">
      <c r="A825" t="s">
        <v>901</v>
      </c>
      <c r="B825">
        <f ca="1">Sheet1!E825</f>
        <v>10</v>
      </c>
      <c r="C825" t="s">
        <v>659</v>
      </c>
    </row>
    <row r="826" spans="1:3" x14ac:dyDescent="0.4">
      <c r="A826" t="s">
        <v>902</v>
      </c>
      <c r="B826">
        <f ca="1">Sheet1!E826</f>
        <v>9</v>
      </c>
      <c r="C826" t="s">
        <v>659</v>
      </c>
    </row>
    <row r="827" spans="1:3" x14ac:dyDescent="0.4">
      <c r="A827" t="s">
        <v>903</v>
      </c>
      <c r="B827">
        <f ca="1">Sheet1!E827</f>
        <v>6</v>
      </c>
      <c r="C827" t="s">
        <v>659</v>
      </c>
    </row>
    <row r="828" spans="1:3" x14ac:dyDescent="0.4">
      <c r="A828" t="s">
        <v>904</v>
      </c>
      <c r="B828">
        <f ca="1">Sheet1!E828</f>
        <v>10</v>
      </c>
      <c r="C828" t="s">
        <v>659</v>
      </c>
    </row>
    <row r="829" spans="1:3" x14ac:dyDescent="0.4">
      <c r="A829" t="s">
        <v>905</v>
      </c>
      <c r="B829">
        <f ca="1">Sheet1!E829</f>
        <v>7</v>
      </c>
      <c r="C829" t="s">
        <v>659</v>
      </c>
    </row>
    <row r="830" spans="1:3" x14ac:dyDescent="0.4">
      <c r="A830" t="s">
        <v>906</v>
      </c>
      <c r="B830">
        <f ca="1">Sheet1!E830</f>
        <v>8</v>
      </c>
      <c r="C830" t="s">
        <v>659</v>
      </c>
    </row>
    <row r="831" spans="1:3" x14ac:dyDescent="0.4">
      <c r="A831" t="s">
        <v>907</v>
      </c>
      <c r="B831">
        <f ca="1">Sheet1!E831</f>
        <v>9</v>
      </c>
      <c r="C831" t="s">
        <v>659</v>
      </c>
    </row>
    <row r="832" spans="1:3" x14ac:dyDescent="0.4">
      <c r="A832" t="s">
        <v>908</v>
      </c>
      <c r="B832">
        <f ca="1">Sheet1!E832</f>
        <v>5</v>
      </c>
      <c r="C832" t="s">
        <v>659</v>
      </c>
    </row>
    <row r="833" spans="1:3" x14ac:dyDescent="0.4">
      <c r="A833" t="s">
        <v>909</v>
      </c>
      <c r="B833">
        <f ca="1">Sheet1!E833</f>
        <v>7</v>
      </c>
      <c r="C833" t="s">
        <v>659</v>
      </c>
    </row>
    <row r="834" spans="1:3" x14ac:dyDescent="0.4">
      <c r="A834" t="s">
        <v>910</v>
      </c>
      <c r="B834">
        <f ca="1">Sheet1!E834</f>
        <v>6</v>
      </c>
      <c r="C834" t="s">
        <v>659</v>
      </c>
    </row>
    <row r="835" spans="1:3" x14ac:dyDescent="0.4">
      <c r="A835" t="s">
        <v>911</v>
      </c>
      <c r="B835">
        <f ca="1">Sheet1!E835</f>
        <v>7</v>
      </c>
      <c r="C835" t="s">
        <v>659</v>
      </c>
    </row>
    <row r="836" spans="1:3" x14ac:dyDescent="0.4">
      <c r="A836" t="s">
        <v>912</v>
      </c>
      <c r="B836">
        <f ca="1">Sheet1!E836</f>
        <v>6</v>
      </c>
      <c r="C836" t="s">
        <v>659</v>
      </c>
    </row>
    <row r="837" spans="1:3" x14ac:dyDescent="0.4">
      <c r="A837" t="s">
        <v>913</v>
      </c>
      <c r="B837">
        <f ca="1">Sheet1!E837</f>
        <v>9</v>
      </c>
      <c r="C837" t="s">
        <v>659</v>
      </c>
    </row>
    <row r="838" spans="1:3" x14ac:dyDescent="0.4">
      <c r="A838" t="s">
        <v>914</v>
      </c>
      <c r="B838">
        <f ca="1">Sheet1!E838</f>
        <v>5</v>
      </c>
      <c r="C838" t="s">
        <v>659</v>
      </c>
    </row>
    <row r="839" spans="1:3" x14ac:dyDescent="0.4">
      <c r="A839" t="s">
        <v>915</v>
      </c>
      <c r="B839">
        <f ca="1">Sheet1!E839</f>
        <v>7</v>
      </c>
      <c r="C839" t="s">
        <v>659</v>
      </c>
    </row>
    <row r="840" spans="1:3" x14ac:dyDescent="0.4">
      <c r="A840" t="s">
        <v>916</v>
      </c>
      <c r="B840">
        <f ca="1">Sheet1!E840</f>
        <v>6</v>
      </c>
      <c r="C840" t="s">
        <v>659</v>
      </c>
    </row>
    <row r="841" spans="1:3" x14ac:dyDescent="0.4">
      <c r="A841" t="s">
        <v>917</v>
      </c>
      <c r="B841">
        <f ca="1">Sheet1!E841</f>
        <v>7</v>
      </c>
      <c r="C841" t="s">
        <v>659</v>
      </c>
    </row>
    <row r="842" spans="1:3" x14ac:dyDescent="0.4">
      <c r="A842" t="s">
        <v>918</v>
      </c>
      <c r="B842">
        <f ca="1">Sheet1!E842</f>
        <v>9</v>
      </c>
      <c r="C842" t="s">
        <v>659</v>
      </c>
    </row>
    <row r="843" spans="1:3" x14ac:dyDescent="0.4">
      <c r="A843" t="s">
        <v>919</v>
      </c>
      <c r="B843">
        <f ca="1">Sheet1!E843</f>
        <v>9</v>
      </c>
      <c r="C843" t="s">
        <v>659</v>
      </c>
    </row>
    <row r="844" spans="1:3" x14ac:dyDescent="0.4">
      <c r="A844" t="s">
        <v>920</v>
      </c>
      <c r="B844">
        <f ca="1">Sheet1!E844</f>
        <v>10</v>
      </c>
      <c r="C844" t="s">
        <v>659</v>
      </c>
    </row>
    <row r="845" spans="1:3" x14ac:dyDescent="0.4">
      <c r="A845" t="s">
        <v>921</v>
      </c>
      <c r="B845">
        <f ca="1">Sheet1!E845</f>
        <v>6</v>
      </c>
      <c r="C845" t="s">
        <v>659</v>
      </c>
    </row>
    <row r="846" spans="1:3" x14ac:dyDescent="0.4">
      <c r="A846" t="s">
        <v>922</v>
      </c>
      <c r="B846">
        <f ca="1">Sheet1!E846</f>
        <v>8</v>
      </c>
      <c r="C846" t="s">
        <v>659</v>
      </c>
    </row>
    <row r="847" spans="1:3" x14ac:dyDescent="0.4">
      <c r="A847" t="s">
        <v>923</v>
      </c>
      <c r="B847">
        <f ca="1">Sheet1!E847</f>
        <v>5</v>
      </c>
      <c r="C847" t="s">
        <v>659</v>
      </c>
    </row>
    <row r="848" spans="1:3" x14ac:dyDescent="0.4">
      <c r="A848" t="s">
        <v>924</v>
      </c>
      <c r="B848">
        <f ca="1">Sheet1!E848</f>
        <v>9</v>
      </c>
      <c r="C848" t="s">
        <v>659</v>
      </c>
    </row>
    <row r="849" spans="1:3" x14ac:dyDescent="0.4">
      <c r="A849" t="s">
        <v>925</v>
      </c>
      <c r="B849">
        <f ca="1">Sheet1!E849</f>
        <v>6</v>
      </c>
      <c r="C849" t="s">
        <v>659</v>
      </c>
    </row>
    <row r="850" spans="1:3" x14ac:dyDescent="0.4">
      <c r="A850" t="s">
        <v>926</v>
      </c>
      <c r="B850">
        <f ca="1">Sheet1!E850</f>
        <v>6</v>
      </c>
      <c r="C850" t="s">
        <v>659</v>
      </c>
    </row>
    <row r="851" spans="1:3" x14ac:dyDescent="0.4">
      <c r="A851" t="s">
        <v>927</v>
      </c>
      <c r="B851">
        <f ca="1">Sheet1!E851</f>
        <v>7</v>
      </c>
      <c r="C851" t="s">
        <v>659</v>
      </c>
    </row>
    <row r="852" spans="1:3" x14ac:dyDescent="0.4">
      <c r="A852" t="s">
        <v>928</v>
      </c>
      <c r="B852">
        <f ca="1">Sheet1!E852</f>
        <v>5</v>
      </c>
      <c r="C852" t="s">
        <v>652</v>
      </c>
    </row>
    <row r="853" spans="1:3" x14ac:dyDescent="0.4">
      <c r="A853" t="s">
        <v>929</v>
      </c>
      <c r="B853">
        <f ca="1">Sheet1!E853</f>
        <v>8</v>
      </c>
      <c r="C853" t="s">
        <v>652</v>
      </c>
    </row>
    <row r="854" spans="1:3" x14ac:dyDescent="0.4">
      <c r="A854" t="s">
        <v>930</v>
      </c>
      <c r="B854">
        <f ca="1">Sheet1!E854</f>
        <v>8</v>
      </c>
      <c r="C854" t="s">
        <v>652</v>
      </c>
    </row>
    <row r="855" spans="1:3" x14ac:dyDescent="0.4">
      <c r="A855" t="s">
        <v>931</v>
      </c>
      <c r="B855">
        <f ca="1">Sheet1!E855</f>
        <v>8</v>
      </c>
      <c r="C855" t="s">
        <v>652</v>
      </c>
    </row>
    <row r="856" spans="1:3" x14ac:dyDescent="0.4">
      <c r="A856" t="s">
        <v>932</v>
      </c>
      <c r="B856">
        <f ca="1">Sheet1!E856</f>
        <v>10</v>
      </c>
      <c r="C856" t="s">
        <v>652</v>
      </c>
    </row>
    <row r="857" spans="1:3" x14ac:dyDescent="0.4">
      <c r="A857" t="s">
        <v>933</v>
      </c>
      <c r="B857">
        <f ca="1">Sheet1!E857</f>
        <v>9</v>
      </c>
      <c r="C857" t="s">
        <v>652</v>
      </c>
    </row>
    <row r="858" spans="1:3" x14ac:dyDescent="0.4">
      <c r="A858" t="s">
        <v>934</v>
      </c>
      <c r="B858">
        <f ca="1">Sheet1!E858</f>
        <v>7</v>
      </c>
      <c r="C858" t="s">
        <v>652</v>
      </c>
    </row>
    <row r="859" spans="1:3" x14ac:dyDescent="0.4">
      <c r="A859" t="s">
        <v>935</v>
      </c>
      <c r="B859">
        <f ca="1">Sheet1!E859</f>
        <v>9</v>
      </c>
      <c r="C859" t="s">
        <v>652</v>
      </c>
    </row>
    <row r="860" spans="1:3" x14ac:dyDescent="0.4">
      <c r="A860" t="s">
        <v>936</v>
      </c>
      <c r="B860">
        <f ca="1">Sheet1!E860</f>
        <v>8</v>
      </c>
      <c r="C860" t="s">
        <v>652</v>
      </c>
    </row>
    <row r="861" spans="1:3" x14ac:dyDescent="0.4">
      <c r="A861" t="s">
        <v>937</v>
      </c>
      <c r="B861">
        <f ca="1">Sheet1!E861</f>
        <v>10</v>
      </c>
      <c r="C861" t="s">
        <v>652</v>
      </c>
    </row>
    <row r="862" spans="1:3" x14ac:dyDescent="0.4">
      <c r="A862" t="s">
        <v>938</v>
      </c>
      <c r="B862">
        <f ca="1">Sheet1!E862</f>
        <v>7</v>
      </c>
      <c r="C862" t="s">
        <v>652</v>
      </c>
    </row>
    <row r="863" spans="1:3" x14ac:dyDescent="0.4">
      <c r="A863" t="s">
        <v>939</v>
      </c>
      <c r="B863">
        <f ca="1">Sheet1!E863</f>
        <v>5</v>
      </c>
      <c r="C863" t="s">
        <v>652</v>
      </c>
    </row>
    <row r="864" spans="1:3" x14ac:dyDescent="0.4">
      <c r="A864" t="s">
        <v>940</v>
      </c>
      <c r="B864">
        <f ca="1">Sheet1!E864</f>
        <v>8</v>
      </c>
      <c r="C864" t="s">
        <v>652</v>
      </c>
    </row>
    <row r="865" spans="1:3" x14ac:dyDescent="0.4">
      <c r="A865" t="s">
        <v>941</v>
      </c>
      <c r="B865">
        <f ca="1">Sheet1!E865</f>
        <v>7</v>
      </c>
      <c r="C865" t="s">
        <v>652</v>
      </c>
    </row>
    <row r="866" spans="1:3" x14ac:dyDescent="0.4">
      <c r="A866" t="s">
        <v>942</v>
      </c>
      <c r="B866">
        <f ca="1">Sheet1!E866</f>
        <v>7</v>
      </c>
      <c r="C866" t="s">
        <v>652</v>
      </c>
    </row>
    <row r="867" spans="1:3" x14ac:dyDescent="0.4">
      <c r="A867" t="s">
        <v>943</v>
      </c>
      <c r="B867">
        <f ca="1">Sheet1!E867</f>
        <v>9</v>
      </c>
      <c r="C867" t="s">
        <v>652</v>
      </c>
    </row>
    <row r="868" spans="1:3" x14ac:dyDescent="0.4">
      <c r="A868" t="s">
        <v>944</v>
      </c>
      <c r="B868">
        <f ca="1">Sheet1!E868</f>
        <v>5</v>
      </c>
      <c r="C868" t="s">
        <v>652</v>
      </c>
    </row>
    <row r="869" spans="1:3" x14ac:dyDescent="0.4">
      <c r="A869" t="s">
        <v>945</v>
      </c>
      <c r="B869">
        <f ca="1">Sheet1!E869</f>
        <v>6</v>
      </c>
      <c r="C869" t="s">
        <v>652</v>
      </c>
    </row>
    <row r="870" spans="1:3" x14ac:dyDescent="0.4">
      <c r="A870" t="s">
        <v>946</v>
      </c>
      <c r="B870">
        <f ca="1">Sheet1!E870</f>
        <v>6</v>
      </c>
      <c r="C870" t="s">
        <v>652</v>
      </c>
    </row>
    <row r="871" spans="1:3" x14ac:dyDescent="0.4">
      <c r="A871" t="s">
        <v>947</v>
      </c>
      <c r="B871">
        <f ca="1">Sheet1!E871</f>
        <v>8</v>
      </c>
      <c r="C871" t="s">
        <v>652</v>
      </c>
    </row>
    <row r="872" spans="1:3" x14ac:dyDescent="0.4">
      <c r="A872" t="s">
        <v>948</v>
      </c>
      <c r="B872">
        <f ca="1">Sheet1!E872</f>
        <v>10</v>
      </c>
      <c r="C872" t="s">
        <v>652</v>
      </c>
    </row>
    <row r="873" spans="1:3" x14ac:dyDescent="0.4">
      <c r="A873" t="s">
        <v>949</v>
      </c>
      <c r="B873">
        <f ca="1">Sheet1!E873</f>
        <v>7</v>
      </c>
      <c r="C873" t="s">
        <v>652</v>
      </c>
    </row>
    <row r="874" spans="1:3" x14ac:dyDescent="0.4">
      <c r="A874" t="s">
        <v>950</v>
      </c>
      <c r="B874">
        <f ca="1">Sheet1!E874</f>
        <v>9</v>
      </c>
      <c r="C874" t="s">
        <v>652</v>
      </c>
    </row>
    <row r="875" spans="1:3" x14ac:dyDescent="0.4">
      <c r="A875" t="s">
        <v>951</v>
      </c>
      <c r="B875">
        <f ca="1">Sheet1!E875</f>
        <v>5</v>
      </c>
      <c r="C875" t="s">
        <v>652</v>
      </c>
    </row>
    <row r="876" spans="1:3" x14ac:dyDescent="0.4">
      <c r="A876" t="s">
        <v>952</v>
      </c>
      <c r="B876">
        <f ca="1">Sheet1!E876</f>
        <v>5</v>
      </c>
      <c r="C876" t="s">
        <v>652</v>
      </c>
    </row>
    <row r="877" spans="1:3" x14ac:dyDescent="0.4">
      <c r="A877" t="s">
        <v>953</v>
      </c>
      <c r="B877">
        <f ca="1">Sheet1!E877</f>
        <v>9</v>
      </c>
      <c r="C877" t="s">
        <v>652</v>
      </c>
    </row>
    <row r="878" spans="1:3" x14ac:dyDescent="0.4">
      <c r="A878" t="s">
        <v>954</v>
      </c>
      <c r="B878">
        <f ca="1">Sheet1!E878</f>
        <v>5</v>
      </c>
      <c r="C878" t="s">
        <v>652</v>
      </c>
    </row>
    <row r="879" spans="1:3" x14ac:dyDescent="0.4">
      <c r="A879" t="s">
        <v>955</v>
      </c>
      <c r="B879">
        <f ca="1">Sheet1!E879</f>
        <v>9</v>
      </c>
      <c r="C879" t="s">
        <v>652</v>
      </c>
    </row>
    <row r="880" spans="1:3" x14ac:dyDescent="0.4">
      <c r="A880" t="s">
        <v>956</v>
      </c>
      <c r="B880">
        <f ca="1">Sheet1!E880</f>
        <v>6</v>
      </c>
      <c r="C880" t="s">
        <v>652</v>
      </c>
    </row>
    <row r="881" spans="1:3" x14ac:dyDescent="0.4">
      <c r="A881" t="s">
        <v>957</v>
      </c>
      <c r="B881">
        <f ca="1">Sheet1!E881</f>
        <v>10</v>
      </c>
      <c r="C881" t="s">
        <v>652</v>
      </c>
    </row>
    <row r="882" spans="1:3" x14ac:dyDescent="0.4">
      <c r="A882" t="s">
        <v>958</v>
      </c>
      <c r="B882">
        <f ca="1">Sheet1!E882</f>
        <v>9</v>
      </c>
      <c r="C882" t="s">
        <v>652</v>
      </c>
    </row>
    <row r="883" spans="1:3" x14ac:dyDescent="0.4">
      <c r="A883" t="s">
        <v>959</v>
      </c>
      <c r="B883">
        <f ca="1">Sheet1!E883</f>
        <v>10</v>
      </c>
      <c r="C883" t="s">
        <v>652</v>
      </c>
    </row>
    <row r="884" spans="1:3" x14ac:dyDescent="0.4">
      <c r="A884" t="s">
        <v>960</v>
      </c>
      <c r="B884">
        <f ca="1">Sheet1!E884</f>
        <v>10</v>
      </c>
      <c r="C884" t="s">
        <v>652</v>
      </c>
    </row>
    <row r="885" spans="1:3" x14ac:dyDescent="0.4">
      <c r="A885" t="s">
        <v>961</v>
      </c>
      <c r="B885">
        <f ca="1">Sheet1!E885</f>
        <v>6</v>
      </c>
      <c r="C885" t="s">
        <v>652</v>
      </c>
    </row>
    <row r="886" spans="1:3" x14ac:dyDescent="0.4">
      <c r="A886" t="s">
        <v>962</v>
      </c>
      <c r="B886">
        <f ca="1">Sheet1!E886</f>
        <v>5</v>
      </c>
      <c r="C886" t="s">
        <v>652</v>
      </c>
    </row>
    <row r="887" spans="1:3" x14ac:dyDescent="0.4">
      <c r="A887" t="s">
        <v>963</v>
      </c>
      <c r="B887">
        <f ca="1">Sheet1!E887</f>
        <v>8</v>
      </c>
      <c r="C887" t="s">
        <v>652</v>
      </c>
    </row>
    <row r="888" spans="1:3" x14ac:dyDescent="0.4">
      <c r="A888" t="s">
        <v>964</v>
      </c>
      <c r="B888">
        <f ca="1">Sheet1!E888</f>
        <v>8</v>
      </c>
      <c r="C888" t="s">
        <v>652</v>
      </c>
    </row>
    <row r="889" spans="1:3" x14ac:dyDescent="0.4">
      <c r="A889" t="s">
        <v>965</v>
      </c>
      <c r="B889">
        <f ca="1">Sheet1!E889</f>
        <v>5</v>
      </c>
      <c r="C889" t="s">
        <v>652</v>
      </c>
    </row>
    <row r="890" spans="1:3" x14ac:dyDescent="0.4">
      <c r="A890" t="s">
        <v>966</v>
      </c>
      <c r="B890">
        <f ca="1">Sheet1!E890</f>
        <v>5</v>
      </c>
      <c r="C890" t="s">
        <v>652</v>
      </c>
    </row>
    <row r="891" spans="1:3" x14ac:dyDescent="0.4">
      <c r="A891" t="s">
        <v>967</v>
      </c>
      <c r="B891">
        <f ca="1">Sheet1!E891</f>
        <v>10</v>
      </c>
      <c r="C891" t="s">
        <v>652</v>
      </c>
    </row>
    <row r="892" spans="1:3" x14ac:dyDescent="0.4">
      <c r="A892" t="s">
        <v>968</v>
      </c>
      <c r="B892">
        <f ca="1">Sheet1!E892</f>
        <v>8</v>
      </c>
      <c r="C892" t="s">
        <v>651</v>
      </c>
    </row>
    <row r="893" spans="1:3" x14ac:dyDescent="0.4">
      <c r="A893" t="s">
        <v>969</v>
      </c>
      <c r="B893">
        <f ca="1">Sheet1!E893</f>
        <v>6</v>
      </c>
      <c r="C893" t="s">
        <v>651</v>
      </c>
    </row>
    <row r="894" spans="1:3" x14ac:dyDescent="0.4">
      <c r="A894" t="s">
        <v>970</v>
      </c>
      <c r="B894">
        <f ca="1">Sheet1!E894</f>
        <v>10</v>
      </c>
      <c r="C894" t="s">
        <v>651</v>
      </c>
    </row>
    <row r="895" spans="1:3" x14ac:dyDescent="0.4">
      <c r="A895" t="s">
        <v>971</v>
      </c>
      <c r="B895">
        <f ca="1">Sheet1!E895</f>
        <v>10</v>
      </c>
      <c r="C895" t="s">
        <v>651</v>
      </c>
    </row>
    <row r="896" spans="1:3" x14ac:dyDescent="0.4">
      <c r="A896" t="s">
        <v>972</v>
      </c>
      <c r="B896">
        <f ca="1">Sheet1!E896</f>
        <v>7</v>
      </c>
      <c r="C896" t="s">
        <v>651</v>
      </c>
    </row>
    <row r="897" spans="1:3" x14ac:dyDescent="0.4">
      <c r="A897" t="s">
        <v>973</v>
      </c>
      <c r="B897">
        <f ca="1">Sheet1!E897</f>
        <v>5</v>
      </c>
      <c r="C897" t="s">
        <v>651</v>
      </c>
    </row>
    <row r="898" spans="1:3" x14ac:dyDescent="0.4">
      <c r="A898" t="s">
        <v>974</v>
      </c>
      <c r="B898">
        <f ca="1">Sheet1!E898</f>
        <v>10</v>
      </c>
      <c r="C898" t="s">
        <v>651</v>
      </c>
    </row>
    <row r="899" spans="1:3" x14ac:dyDescent="0.4">
      <c r="A899" t="s">
        <v>975</v>
      </c>
      <c r="B899">
        <f ca="1">Sheet1!E899</f>
        <v>7</v>
      </c>
      <c r="C899" t="s">
        <v>651</v>
      </c>
    </row>
    <row r="900" spans="1:3" x14ac:dyDescent="0.4">
      <c r="A900" t="s">
        <v>976</v>
      </c>
      <c r="B900">
        <f ca="1">Sheet1!E900</f>
        <v>9</v>
      </c>
      <c r="C900" t="s">
        <v>651</v>
      </c>
    </row>
    <row r="901" spans="1:3" x14ac:dyDescent="0.4">
      <c r="A901" t="s">
        <v>977</v>
      </c>
      <c r="B901">
        <f ca="1">Sheet1!E901</f>
        <v>7</v>
      </c>
      <c r="C901" t="s">
        <v>651</v>
      </c>
    </row>
    <row r="902" spans="1:3" x14ac:dyDescent="0.4">
      <c r="A902" t="s">
        <v>978</v>
      </c>
      <c r="B902">
        <f ca="1">Sheet1!E902</f>
        <v>9</v>
      </c>
      <c r="C902" t="s">
        <v>651</v>
      </c>
    </row>
    <row r="903" spans="1:3" x14ac:dyDescent="0.4">
      <c r="A903" t="s">
        <v>979</v>
      </c>
      <c r="B903">
        <f ca="1">Sheet1!E903</f>
        <v>8</v>
      </c>
      <c r="C903" t="s">
        <v>651</v>
      </c>
    </row>
    <row r="904" spans="1:3" x14ac:dyDescent="0.4">
      <c r="A904" t="s">
        <v>980</v>
      </c>
      <c r="B904">
        <f ca="1">Sheet1!E904</f>
        <v>5</v>
      </c>
      <c r="C904" t="s">
        <v>651</v>
      </c>
    </row>
    <row r="905" spans="1:3" x14ac:dyDescent="0.4">
      <c r="A905" t="s">
        <v>981</v>
      </c>
      <c r="B905">
        <f ca="1">Sheet1!E905</f>
        <v>8</v>
      </c>
      <c r="C905" t="s">
        <v>651</v>
      </c>
    </row>
    <row r="906" spans="1:3" x14ac:dyDescent="0.4">
      <c r="A906" t="s">
        <v>982</v>
      </c>
      <c r="B906">
        <f ca="1">Sheet1!E906</f>
        <v>10</v>
      </c>
      <c r="C906" t="s">
        <v>651</v>
      </c>
    </row>
    <row r="907" spans="1:3" x14ac:dyDescent="0.4">
      <c r="A907" t="s">
        <v>983</v>
      </c>
      <c r="B907">
        <f ca="1">Sheet1!E907</f>
        <v>10</v>
      </c>
      <c r="C907" t="s">
        <v>651</v>
      </c>
    </row>
    <row r="908" spans="1:3" x14ac:dyDescent="0.4">
      <c r="A908" t="s">
        <v>984</v>
      </c>
      <c r="B908">
        <f ca="1">Sheet1!E908</f>
        <v>6</v>
      </c>
      <c r="C908" t="s">
        <v>651</v>
      </c>
    </row>
    <row r="909" spans="1:3" x14ac:dyDescent="0.4">
      <c r="A909" t="s">
        <v>985</v>
      </c>
      <c r="B909">
        <f ca="1">Sheet1!E909</f>
        <v>10</v>
      </c>
      <c r="C909" t="s">
        <v>651</v>
      </c>
    </row>
    <row r="910" spans="1:3" x14ac:dyDescent="0.4">
      <c r="A910" t="s">
        <v>986</v>
      </c>
      <c r="B910">
        <f ca="1">Sheet1!E910</f>
        <v>9</v>
      </c>
      <c r="C910" t="s">
        <v>651</v>
      </c>
    </row>
    <row r="911" spans="1:3" x14ac:dyDescent="0.4">
      <c r="A911" t="s">
        <v>987</v>
      </c>
      <c r="B911">
        <f ca="1">Sheet1!E911</f>
        <v>8</v>
      </c>
      <c r="C911" t="s">
        <v>651</v>
      </c>
    </row>
    <row r="912" spans="1:3" x14ac:dyDescent="0.4">
      <c r="A912" t="s">
        <v>988</v>
      </c>
      <c r="B912">
        <f ca="1">Sheet1!E912</f>
        <v>8</v>
      </c>
      <c r="C912" t="s">
        <v>651</v>
      </c>
    </row>
    <row r="913" spans="1:3" x14ac:dyDescent="0.4">
      <c r="A913" t="s">
        <v>989</v>
      </c>
      <c r="B913">
        <f ca="1">Sheet1!E913</f>
        <v>10</v>
      </c>
      <c r="C913" t="s">
        <v>651</v>
      </c>
    </row>
    <row r="914" spans="1:3" x14ac:dyDescent="0.4">
      <c r="A914" t="s">
        <v>990</v>
      </c>
      <c r="B914">
        <f ca="1">Sheet1!E914</f>
        <v>5</v>
      </c>
      <c r="C914" t="s">
        <v>651</v>
      </c>
    </row>
    <row r="915" spans="1:3" x14ac:dyDescent="0.4">
      <c r="A915" t="s">
        <v>991</v>
      </c>
      <c r="B915">
        <f ca="1">Sheet1!E915</f>
        <v>9</v>
      </c>
      <c r="C915" t="s">
        <v>651</v>
      </c>
    </row>
    <row r="916" spans="1:3" x14ac:dyDescent="0.4">
      <c r="A916" t="s">
        <v>992</v>
      </c>
      <c r="B916">
        <f ca="1">Sheet1!E916</f>
        <v>9</v>
      </c>
      <c r="C916" t="s">
        <v>651</v>
      </c>
    </row>
    <row r="917" spans="1:3" x14ac:dyDescent="0.4">
      <c r="A917" t="s">
        <v>993</v>
      </c>
      <c r="B917">
        <f ca="1">Sheet1!E917</f>
        <v>5</v>
      </c>
      <c r="C917" t="s">
        <v>651</v>
      </c>
    </row>
    <row r="918" spans="1:3" x14ac:dyDescent="0.4">
      <c r="A918" t="s">
        <v>994</v>
      </c>
      <c r="B918">
        <f ca="1">Sheet1!E918</f>
        <v>7</v>
      </c>
      <c r="C918" t="s">
        <v>651</v>
      </c>
    </row>
    <row r="919" spans="1:3" x14ac:dyDescent="0.4">
      <c r="A919" t="s">
        <v>995</v>
      </c>
      <c r="B919">
        <f ca="1">Sheet1!E919</f>
        <v>8</v>
      </c>
      <c r="C919" t="s">
        <v>651</v>
      </c>
    </row>
    <row r="920" spans="1:3" x14ac:dyDescent="0.4">
      <c r="A920" t="s">
        <v>996</v>
      </c>
      <c r="B920">
        <f ca="1">Sheet1!E920</f>
        <v>10</v>
      </c>
      <c r="C920" t="s">
        <v>651</v>
      </c>
    </row>
    <row r="921" spans="1:3" x14ac:dyDescent="0.4">
      <c r="A921" t="s">
        <v>997</v>
      </c>
      <c r="B921">
        <f ca="1">Sheet1!E921</f>
        <v>8</v>
      </c>
      <c r="C921" t="s">
        <v>651</v>
      </c>
    </row>
    <row r="922" spans="1:3" x14ac:dyDescent="0.4">
      <c r="A922" t="s">
        <v>998</v>
      </c>
      <c r="B922">
        <f ca="1">Sheet1!E922</f>
        <v>6</v>
      </c>
      <c r="C922" t="s">
        <v>1128</v>
      </c>
    </row>
    <row r="923" spans="1:3" x14ac:dyDescent="0.4">
      <c r="A923" t="s">
        <v>999</v>
      </c>
      <c r="B923">
        <f ca="1">Sheet1!E923</f>
        <v>9</v>
      </c>
      <c r="C923" t="s">
        <v>1128</v>
      </c>
    </row>
    <row r="924" spans="1:3" x14ac:dyDescent="0.4">
      <c r="A924" t="s">
        <v>1000</v>
      </c>
      <c r="B924">
        <f ca="1">Sheet1!E924</f>
        <v>9</v>
      </c>
      <c r="C924" t="s">
        <v>1128</v>
      </c>
    </row>
    <row r="925" spans="1:3" x14ac:dyDescent="0.4">
      <c r="A925" t="s">
        <v>1001</v>
      </c>
      <c r="B925">
        <f ca="1">Sheet1!E925</f>
        <v>10</v>
      </c>
      <c r="C925" t="s">
        <v>1128</v>
      </c>
    </row>
    <row r="926" spans="1:3" x14ac:dyDescent="0.4">
      <c r="A926" t="s">
        <v>1002</v>
      </c>
      <c r="B926">
        <f ca="1">Sheet1!E926</f>
        <v>9</v>
      </c>
      <c r="C926" t="s">
        <v>1128</v>
      </c>
    </row>
    <row r="927" spans="1:3" x14ac:dyDescent="0.4">
      <c r="A927" t="s">
        <v>1003</v>
      </c>
      <c r="B927">
        <f ca="1">Sheet1!E927</f>
        <v>10</v>
      </c>
      <c r="C927" t="s">
        <v>1128</v>
      </c>
    </row>
    <row r="928" spans="1:3" x14ac:dyDescent="0.4">
      <c r="A928" t="s">
        <v>1004</v>
      </c>
      <c r="B928">
        <f ca="1">Sheet1!E928</f>
        <v>5</v>
      </c>
      <c r="C928" t="s">
        <v>1128</v>
      </c>
    </row>
    <row r="929" spans="1:3" x14ac:dyDescent="0.4">
      <c r="A929" t="s">
        <v>1005</v>
      </c>
      <c r="B929">
        <f ca="1">Sheet1!E929</f>
        <v>6</v>
      </c>
      <c r="C929" t="s">
        <v>1128</v>
      </c>
    </row>
    <row r="930" spans="1:3" x14ac:dyDescent="0.4">
      <c r="A930" t="s">
        <v>1006</v>
      </c>
      <c r="B930">
        <f ca="1">Sheet1!E930</f>
        <v>10</v>
      </c>
      <c r="C930" t="s">
        <v>1128</v>
      </c>
    </row>
    <row r="931" spans="1:3" x14ac:dyDescent="0.4">
      <c r="A931" t="s">
        <v>1007</v>
      </c>
      <c r="B931">
        <f ca="1">Sheet1!E931</f>
        <v>5</v>
      </c>
      <c r="C931" t="s">
        <v>1128</v>
      </c>
    </row>
    <row r="932" spans="1:3" x14ac:dyDescent="0.4">
      <c r="A932" t="s">
        <v>1008</v>
      </c>
      <c r="B932">
        <f ca="1">Sheet1!E932</f>
        <v>5</v>
      </c>
      <c r="C932" t="s">
        <v>1128</v>
      </c>
    </row>
    <row r="933" spans="1:3" x14ac:dyDescent="0.4">
      <c r="A933" t="s">
        <v>1009</v>
      </c>
      <c r="B933">
        <f ca="1">Sheet1!E933</f>
        <v>8</v>
      </c>
      <c r="C933" t="s">
        <v>1128</v>
      </c>
    </row>
    <row r="934" spans="1:3" x14ac:dyDescent="0.4">
      <c r="A934" t="s">
        <v>1010</v>
      </c>
      <c r="B934">
        <f ca="1">Sheet1!E934</f>
        <v>9</v>
      </c>
      <c r="C934" t="s">
        <v>1128</v>
      </c>
    </row>
    <row r="935" spans="1:3" x14ac:dyDescent="0.4">
      <c r="A935" t="s">
        <v>1011</v>
      </c>
      <c r="B935">
        <f ca="1">Sheet1!E935</f>
        <v>10</v>
      </c>
      <c r="C935" t="s">
        <v>1128</v>
      </c>
    </row>
    <row r="936" spans="1:3" x14ac:dyDescent="0.4">
      <c r="A936" t="s">
        <v>1012</v>
      </c>
      <c r="B936">
        <f ca="1">Sheet1!E936</f>
        <v>8</v>
      </c>
      <c r="C936" t="s">
        <v>1128</v>
      </c>
    </row>
    <row r="937" spans="1:3" x14ac:dyDescent="0.4">
      <c r="A937" t="s">
        <v>1013</v>
      </c>
      <c r="B937">
        <f ca="1">Sheet1!E937</f>
        <v>9</v>
      </c>
      <c r="C937" t="s">
        <v>1128</v>
      </c>
    </row>
    <row r="938" spans="1:3" x14ac:dyDescent="0.4">
      <c r="A938" t="s">
        <v>1014</v>
      </c>
      <c r="B938">
        <f ca="1">Sheet1!E938</f>
        <v>10</v>
      </c>
      <c r="C938" t="s">
        <v>1128</v>
      </c>
    </row>
    <row r="939" spans="1:3" x14ac:dyDescent="0.4">
      <c r="A939" t="s">
        <v>1015</v>
      </c>
      <c r="B939">
        <f ca="1">Sheet1!E939</f>
        <v>7</v>
      </c>
      <c r="C939" t="s">
        <v>1128</v>
      </c>
    </row>
    <row r="940" spans="1:3" x14ac:dyDescent="0.4">
      <c r="A940" t="s">
        <v>1016</v>
      </c>
      <c r="B940">
        <f ca="1">Sheet1!E940</f>
        <v>8</v>
      </c>
      <c r="C940" t="s">
        <v>1128</v>
      </c>
    </row>
    <row r="941" spans="1:3" x14ac:dyDescent="0.4">
      <c r="A941" t="s">
        <v>1017</v>
      </c>
      <c r="B941">
        <f ca="1">Sheet1!E941</f>
        <v>6</v>
      </c>
      <c r="C941" t="s">
        <v>1128</v>
      </c>
    </row>
    <row r="942" spans="1:3" x14ac:dyDescent="0.4">
      <c r="A942" t="s">
        <v>1018</v>
      </c>
      <c r="B942">
        <f ca="1">Sheet1!E942</f>
        <v>9</v>
      </c>
      <c r="C942" t="s">
        <v>1128</v>
      </c>
    </row>
    <row r="943" spans="1:3" x14ac:dyDescent="0.4">
      <c r="A943" t="s">
        <v>1019</v>
      </c>
      <c r="B943">
        <f ca="1">Sheet1!E943</f>
        <v>7</v>
      </c>
      <c r="C943" t="s">
        <v>1128</v>
      </c>
    </row>
    <row r="944" spans="1:3" x14ac:dyDescent="0.4">
      <c r="A944" t="s">
        <v>1020</v>
      </c>
      <c r="B944">
        <f ca="1">Sheet1!E944</f>
        <v>10</v>
      </c>
      <c r="C944" t="s">
        <v>1128</v>
      </c>
    </row>
    <row r="945" spans="1:3" x14ac:dyDescent="0.4">
      <c r="A945" t="s">
        <v>1021</v>
      </c>
      <c r="B945">
        <f ca="1">Sheet1!E945</f>
        <v>6</v>
      </c>
      <c r="C945" t="s">
        <v>1128</v>
      </c>
    </row>
    <row r="946" spans="1:3" x14ac:dyDescent="0.4">
      <c r="A946" t="s">
        <v>1022</v>
      </c>
      <c r="B946">
        <f ca="1">Sheet1!E946</f>
        <v>9</v>
      </c>
      <c r="C946" t="s">
        <v>1128</v>
      </c>
    </row>
    <row r="947" spans="1:3" x14ac:dyDescent="0.4">
      <c r="A947" t="s">
        <v>1023</v>
      </c>
      <c r="B947">
        <f ca="1">Sheet1!E947</f>
        <v>8</v>
      </c>
      <c r="C947" t="s">
        <v>1128</v>
      </c>
    </row>
    <row r="948" spans="1:3" x14ac:dyDescent="0.4">
      <c r="A948" t="s">
        <v>1024</v>
      </c>
      <c r="B948">
        <f ca="1">Sheet1!E948</f>
        <v>7</v>
      </c>
      <c r="C948" t="s">
        <v>1128</v>
      </c>
    </row>
    <row r="949" spans="1:3" x14ac:dyDescent="0.4">
      <c r="A949" t="s">
        <v>1025</v>
      </c>
      <c r="B949">
        <f ca="1">Sheet1!E949</f>
        <v>10</v>
      </c>
      <c r="C949" t="s">
        <v>1128</v>
      </c>
    </row>
    <row r="950" spans="1:3" x14ac:dyDescent="0.4">
      <c r="A950" t="s">
        <v>1026</v>
      </c>
      <c r="B950">
        <f ca="1">Sheet1!E950</f>
        <v>10</v>
      </c>
      <c r="C950" t="s">
        <v>1128</v>
      </c>
    </row>
    <row r="951" spans="1:3" x14ac:dyDescent="0.4">
      <c r="A951" t="s">
        <v>1027</v>
      </c>
      <c r="B951">
        <f ca="1">Sheet1!E951</f>
        <v>5</v>
      </c>
      <c r="C951" t="s">
        <v>1128</v>
      </c>
    </row>
    <row r="952" spans="1:3" x14ac:dyDescent="0.4">
      <c r="A952" t="s">
        <v>1028</v>
      </c>
      <c r="B952">
        <f ca="1">Sheet1!E952</f>
        <v>223</v>
      </c>
      <c r="C952" t="s">
        <v>1111</v>
      </c>
    </row>
    <row r="953" spans="1:3" x14ac:dyDescent="0.4">
      <c r="A953" t="s">
        <v>1030</v>
      </c>
      <c r="B953">
        <f ca="1">Sheet1!E953</f>
        <v>217</v>
      </c>
      <c r="C953" t="s">
        <v>1111</v>
      </c>
    </row>
    <row r="954" spans="1:3" x14ac:dyDescent="0.4">
      <c r="A954" t="s">
        <v>1032</v>
      </c>
      <c r="B954">
        <f ca="1">Sheet1!E954</f>
        <v>266</v>
      </c>
      <c r="C954" t="s">
        <v>1111</v>
      </c>
    </row>
    <row r="955" spans="1:3" x14ac:dyDescent="0.4">
      <c r="A955" t="s">
        <v>1033</v>
      </c>
      <c r="B955">
        <f ca="1">Sheet1!E955</f>
        <v>280</v>
      </c>
      <c r="C955" t="s">
        <v>1111</v>
      </c>
    </row>
    <row r="956" spans="1:3" x14ac:dyDescent="0.4">
      <c r="A956" t="s">
        <v>1034</v>
      </c>
      <c r="B956">
        <f ca="1">Sheet1!E956</f>
        <v>222</v>
      </c>
      <c r="C956" t="s">
        <v>1111</v>
      </c>
    </row>
    <row r="957" spans="1:3" x14ac:dyDescent="0.4">
      <c r="A957" t="s">
        <v>1037</v>
      </c>
      <c r="B957">
        <f ca="1">Sheet1!E957</f>
        <v>34</v>
      </c>
      <c r="C957" t="s">
        <v>1111</v>
      </c>
    </row>
    <row r="958" spans="1:3" x14ac:dyDescent="0.4">
      <c r="A958" t="s">
        <v>1039</v>
      </c>
      <c r="B958">
        <f ca="1">Sheet1!E958</f>
        <v>24</v>
      </c>
      <c r="C958" t="s">
        <v>1111</v>
      </c>
    </row>
    <row r="959" spans="1:3" x14ac:dyDescent="0.4">
      <c r="A959" t="s">
        <v>1043</v>
      </c>
      <c r="B959">
        <f ca="1">Sheet1!E959</f>
        <v>33</v>
      </c>
      <c r="C959" t="s">
        <v>1111</v>
      </c>
    </row>
    <row r="960" spans="1:3" x14ac:dyDescent="0.4">
      <c r="A960" t="s">
        <v>1044</v>
      </c>
      <c r="B960">
        <f ca="1">Sheet1!E960</f>
        <v>22</v>
      </c>
      <c r="C960" t="s">
        <v>1111</v>
      </c>
    </row>
    <row r="961" spans="1:3" x14ac:dyDescent="0.4">
      <c r="A961" t="s">
        <v>1045</v>
      </c>
      <c r="B961">
        <f ca="1">Sheet1!E961</f>
        <v>41</v>
      </c>
      <c r="C961" t="s">
        <v>1111</v>
      </c>
    </row>
    <row r="962" spans="1:3" x14ac:dyDescent="0.4">
      <c r="A962" t="s">
        <v>1046</v>
      </c>
      <c r="B962">
        <f ca="1">Sheet1!E962</f>
        <v>27</v>
      </c>
      <c r="C962" t="s">
        <v>1112</v>
      </c>
    </row>
    <row r="963" spans="1:3" x14ac:dyDescent="0.4">
      <c r="A963" t="s">
        <v>1047</v>
      </c>
      <c r="B963">
        <f ca="1">Sheet1!E963</f>
        <v>27</v>
      </c>
      <c r="C963" t="s">
        <v>1112</v>
      </c>
    </row>
    <row r="964" spans="1:3" x14ac:dyDescent="0.4">
      <c r="A964" t="s">
        <v>1048</v>
      </c>
      <c r="B964">
        <f ca="1">Sheet1!E964</f>
        <v>48</v>
      </c>
      <c r="C964" t="s">
        <v>1112</v>
      </c>
    </row>
    <row r="965" spans="1:3" x14ac:dyDescent="0.4">
      <c r="A965" t="s">
        <v>1049</v>
      </c>
      <c r="B965">
        <f ca="1">Sheet1!E965</f>
        <v>24</v>
      </c>
      <c r="C965" t="s">
        <v>1112</v>
      </c>
    </row>
    <row r="966" spans="1:3" x14ac:dyDescent="0.4">
      <c r="A966" t="s">
        <v>1050</v>
      </c>
      <c r="B966">
        <f ca="1">Sheet1!E966</f>
        <v>32</v>
      </c>
      <c r="C966" t="s">
        <v>1112</v>
      </c>
    </row>
    <row r="967" spans="1:3" x14ac:dyDescent="0.4">
      <c r="A967" t="s">
        <v>1051</v>
      </c>
      <c r="B967">
        <f ca="1">Sheet1!E967</f>
        <v>29</v>
      </c>
      <c r="C967" t="s">
        <v>1112</v>
      </c>
    </row>
    <row r="968" spans="1:3" x14ac:dyDescent="0.4">
      <c r="A968" t="s">
        <v>1052</v>
      </c>
      <c r="B968">
        <f ca="1">Sheet1!E968</f>
        <v>29</v>
      </c>
      <c r="C968" t="s">
        <v>1112</v>
      </c>
    </row>
    <row r="969" spans="1:3" x14ac:dyDescent="0.4">
      <c r="A969" t="s">
        <v>1053</v>
      </c>
      <c r="B969">
        <f ca="1">Sheet1!E969</f>
        <v>38</v>
      </c>
      <c r="C969" t="s">
        <v>1112</v>
      </c>
    </row>
    <row r="970" spans="1:3" x14ac:dyDescent="0.4">
      <c r="A970" t="s">
        <v>1070</v>
      </c>
      <c r="B970">
        <f ca="1">Sheet1!E970</f>
        <v>36</v>
      </c>
      <c r="C970" t="s">
        <v>1112</v>
      </c>
    </row>
    <row r="971" spans="1:3" x14ac:dyDescent="0.4">
      <c r="A971" t="s">
        <v>1071</v>
      </c>
      <c r="B971">
        <f ca="1">Sheet1!E971</f>
        <v>50</v>
      </c>
      <c r="C971" t="s">
        <v>1112</v>
      </c>
    </row>
    <row r="972" spans="1:3" x14ac:dyDescent="0.4">
      <c r="A972" t="s">
        <v>1072</v>
      </c>
      <c r="B972">
        <f ca="1">Sheet1!E972</f>
        <v>42</v>
      </c>
      <c r="C972" t="s">
        <v>1113</v>
      </c>
    </row>
    <row r="973" spans="1:3" x14ac:dyDescent="0.4">
      <c r="A973" t="s">
        <v>1073</v>
      </c>
      <c r="B973">
        <f ca="1">Sheet1!E973</f>
        <v>28</v>
      </c>
      <c r="C973" t="s">
        <v>1113</v>
      </c>
    </row>
    <row r="974" spans="1:3" x14ac:dyDescent="0.4">
      <c r="A974" t="s">
        <v>1074</v>
      </c>
      <c r="B974">
        <f ca="1">Sheet1!E974</f>
        <v>33</v>
      </c>
      <c r="C974" t="s">
        <v>1113</v>
      </c>
    </row>
    <row r="975" spans="1:3" x14ac:dyDescent="0.4">
      <c r="A975" t="s">
        <v>1075</v>
      </c>
      <c r="B975">
        <f ca="1">Sheet1!E975</f>
        <v>35</v>
      </c>
      <c r="C975" t="s">
        <v>1113</v>
      </c>
    </row>
    <row r="976" spans="1:3" x14ac:dyDescent="0.4">
      <c r="A976" t="s">
        <v>1076</v>
      </c>
      <c r="B976">
        <f ca="1">Sheet1!E976</f>
        <v>38</v>
      </c>
      <c r="C976" t="s">
        <v>1113</v>
      </c>
    </row>
    <row r="977" spans="1:3" x14ac:dyDescent="0.4">
      <c r="A977" t="s">
        <v>1077</v>
      </c>
      <c r="B977">
        <f ca="1">Sheet1!E977</f>
        <v>97</v>
      </c>
      <c r="C977" t="s">
        <v>1111</v>
      </c>
    </row>
    <row r="978" spans="1:3" x14ac:dyDescent="0.4">
      <c r="A978" t="s">
        <v>1081</v>
      </c>
      <c r="B978">
        <f ca="1">Sheet1!E978</f>
        <v>102</v>
      </c>
      <c r="C978" t="s">
        <v>1111</v>
      </c>
    </row>
    <row r="979" spans="1:3" x14ac:dyDescent="0.4">
      <c r="A979" t="s">
        <v>1083</v>
      </c>
      <c r="B979">
        <f ca="1">Sheet1!E979</f>
        <v>147</v>
      </c>
      <c r="C979" t="s">
        <v>1111</v>
      </c>
    </row>
    <row r="980" spans="1:3" x14ac:dyDescent="0.4">
      <c r="A980" t="s">
        <v>1084</v>
      </c>
      <c r="B980">
        <f ca="1">Sheet1!E980</f>
        <v>123</v>
      </c>
      <c r="C980" t="s">
        <v>1113</v>
      </c>
    </row>
    <row r="981" spans="1:3" x14ac:dyDescent="0.4">
      <c r="A981" t="s">
        <v>1085</v>
      </c>
      <c r="B981">
        <f ca="1">Sheet1!E981</f>
        <v>112</v>
      </c>
      <c r="C981" t="s">
        <v>1113</v>
      </c>
    </row>
    <row r="982" spans="1:3" x14ac:dyDescent="0.4">
      <c r="A982" t="s">
        <v>1086</v>
      </c>
      <c r="B982">
        <f ca="1">Sheet1!E982</f>
        <v>85</v>
      </c>
      <c r="C982" t="s">
        <v>1113</v>
      </c>
    </row>
    <row r="983" spans="1:3" x14ac:dyDescent="0.4">
      <c r="A983" t="s">
        <v>1087</v>
      </c>
      <c r="B983">
        <f ca="1">Sheet1!E983</f>
        <v>42</v>
      </c>
      <c r="C983" t="s">
        <v>1113</v>
      </c>
    </row>
    <row r="984" spans="1:3" x14ac:dyDescent="0.4">
      <c r="A984" t="s">
        <v>1088</v>
      </c>
      <c r="B984">
        <f ca="1">Sheet1!E984</f>
        <v>151</v>
      </c>
      <c r="C984" t="s">
        <v>1113</v>
      </c>
    </row>
    <row r="985" spans="1:3" x14ac:dyDescent="0.4">
      <c r="A985" t="s">
        <v>1089</v>
      </c>
      <c r="B985">
        <f ca="1">Sheet1!E985</f>
        <v>87</v>
      </c>
      <c r="C985" t="s">
        <v>1113</v>
      </c>
    </row>
    <row r="986" spans="1:3" x14ac:dyDescent="0.4">
      <c r="A986" t="s">
        <v>1090</v>
      </c>
      <c r="B986">
        <f ca="1">Sheet1!E986</f>
        <v>179</v>
      </c>
      <c r="C986" t="s">
        <v>1113</v>
      </c>
    </row>
    <row r="987" spans="1:3" x14ac:dyDescent="0.4">
      <c r="A987" t="s">
        <v>1091</v>
      </c>
      <c r="B987">
        <f ca="1">Sheet1!E987</f>
        <v>74</v>
      </c>
      <c r="C987" t="s">
        <v>1113</v>
      </c>
    </row>
    <row r="988" spans="1:3" x14ac:dyDescent="0.4">
      <c r="A988" t="s">
        <v>1092</v>
      </c>
      <c r="B988">
        <f ca="1">Sheet1!E988</f>
        <v>142</v>
      </c>
      <c r="C988" t="s">
        <v>1113</v>
      </c>
    </row>
    <row r="989" spans="1:3" x14ac:dyDescent="0.4">
      <c r="A989" t="s">
        <v>1093</v>
      </c>
      <c r="B989">
        <f ca="1">Sheet1!E989</f>
        <v>156</v>
      </c>
      <c r="C989" t="s">
        <v>1113</v>
      </c>
    </row>
    <row r="990" spans="1:3" x14ac:dyDescent="0.4">
      <c r="A990" t="s">
        <v>1054</v>
      </c>
      <c r="B990">
        <f ca="1">Sheet1!E990</f>
        <v>11</v>
      </c>
      <c r="C990" t="s">
        <v>1112</v>
      </c>
    </row>
    <row r="991" spans="1:3" x14ac:dyDescent="0.4">
      <c r="A991" t="s">
        <v>1057</v>
      </c>
      <c r="B991">
        <f ca="1">Sheet1!E991</f>
        <v>23</v>
      </c>
      <c r="C991" t="s">
        <v>1112</v>
      </c>
    </row>
    <row r="992" spans="1:3" x14ac:dyDescent="0.4">
      <c r="A992" t="s">
        <v>1059</v>
      </c>
      <c r="B992">
        <f ca="1">Sheet1!E992</f>
        <v>104</v>
      </c>
      <c r="C992" t="s">
        <v>1112</v>
      </c>
    </row>
    <row r="993" spans="1:3" x14ac:dyDescent="0.4">
      <c r="A993" t="s">
        <v>1060</v>
      </c>
      <c r="B993">
        <f ca="1">Sheet1!E993</f>
        <v>147</v>
      </c>
      <c r="C993" t="s">
        <v>1112</v>
      </c>
    </row>
    <row r="994" spans="1:3" x14ac:dyDescent="0.4">
      <c r="A994" t="s">
        <v>1061</v>
      </c>
      <c r="B994">
        <f ca="1">Sheet1!E994</f>
        <v>49</v>
      </c>
      <c r="C994" t="s">
        <v>1112</v>
      </c>
    </row>
    <row r="995" spans="1:3" x14ac:dyDescent="0.4">
      <c r="A995" t="s">
        <v>1062</v>
      </c>
      <c r="B995">
        <f ca="1">Sheet1!E995</f>
        <v>89</v>
      </c>
      <c r="C995" t="s">
        <v>1112</v>
      </c>
    </row>
    <row r="996" spans="1:3" x14ac:dyDescent="0.4">
      <c r="A996" t="s">
        <v>1063</v>
      </c>
      <c r="B996">
        <f ca="1">Sheet1!E996</f>
        <v>101</v>
      </c>
      <c r="C996" t="s">
        <v>1113</v>
      </c>
    </row>
    <row r="997" spans="1:3" x14ac:dyDescent="0.4">
      <c r="A997" t="s">
        <v>1064</v>
      </c>
      <c r="B997">
        <f ca="1">Sheet1!E997</f>
        <v>150</v>
      </c>
      <c r="C997" t="s">
        <v>1113</v>
      </c>
    </row>
    <row r="998" spans="1:3" x14ac:dyDescent="0.4">
      <c r="A998" t="s">
        <v>1065</v>
      </c>
      <c r="B998">
        <f ca="1">Sheet1!E998</f>
        <v>71</v>
      </c>
      <c r="C998" t="s">
        <v>1113</v>
      </c>
    </row>
    <row r="999" spans="1:3" x14ac:dyDescent="0.4">
      <c r="A999" t="s">
        <v>1066</v>
      </c>
      <c r="B999">
        <f ca="1">Sheet1!E999</f>
        <v>155</v>
      </c>
      <c r="C999" t="s">
        <v>1113</v>
      </c>
    </row>
    <row r="1000" spans="1:3" x14ac:dyDescent="0.4">
      <c r="A1000" t="s">
        <v>1067</v>
      </c>
      <c r="B1000">
        <f ca="1">Sheet1!E1000</f>
        <v>21</v>
      </c>
      <c r="C1000" t="s">
        <v>1113</v>
      </c>
    </row>
    <row r="1001" spans="1:3" x14ac:dyDescent="0.4">
      <c r="A1001" t="s">
        <v>1068</v>
      </c>
      <c r="B1001">
        <f ca="1">Sheet1!E1001</f>
        <v>40</v>
      </c>
      <c r="C1001" t="s">
        <v>1113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Sheet1</vt:lpstr>
      <vt:lpstr>PRF_POL</vt:lpstr>
      <vt:lpstr>PRC</vt:lpstr>
      <vt:lpstr>ORG</vt:lpstr>
      <vt:lpstr>Cust_SM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jungk</dc:creator>
  <cp:lastModifiedBy>jungk</cp:lastModifiedBy>
  <dcterms:created xsi:type="dcterms:W3CDTF">2019-03-10T13:22:09Z</dcterms:created>
  <dcterms:modified xsi:type="dcterms:W3CDTF">2019-03-12T03:32:22Z</dcterms:modified>
</cp:coreProperties>
</file>